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drawings/drawing9.xml" ContentType="application/vnd.openxmlformats-officedocument.drawing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holas Folse\Dropbox\_2018 - Fall - UNM\501\emissions\"/>
    </mc:Choice>
  </mc:AlternateContent>
  <xr:revisionPtr revIDLastSave="0" documentId="13_ncr:1_{9EEEE69D-39DF-44CE-A337-B9E79019CE39}" xr6:coauthVersionLast="38" xr6:coauthVersionMax="38" xr10:uidLastSave="{00000000-0000-0000-0000-000000000000}"/>
  <bookViews>
    <workbookView xWindow="0" yWindow="4800" windowWidth="8650" windowHeight="5960" tabRatio="779" activeTab="1" xr2:uid="{374A942E-56CD-4DA7-A918-7901DA3711FC}"/>
  </bookViews>
  <sheets>
    <sheet name="filtered data" sheetId="3" r:id="rId1"/>
    <sheet name="summary stats" sheetId="4" r:id="rId2"/>
    <sheet name="failure_rate_by_age" sheetId="5" r:id="rId3"/>
    <sheet name="Vehicles" sheetId="13" r:id="rId4"/>
    <sheet name="failure_rate_by_age_model" sheetId="6" r:id="rId5"/>
    <sheet name="0-5yrs" sheetId="9" r:id="rId6"/>
    <sheet name="6-15yrs" sheetId="10" r:id="rId7"/>
    <sheet name="16-21yrs" sheetId="11" r:id="rId8"/>
    <sheet name="&gt;21yrs" sheetId="12" r:id="rId9"/>
  </sheets>
  <definedNames>
    <definedName name="alpha" localSheetId="3">Vehicles!$G$2</definedName>
    <definedName name="model_selection" localSheetId="3">Vehicles!$B$8:$B$24</definedName>
    <definedName name="solver_eng" localSheetId="5" hidden="1">1</definedName>
    <definedName name="solver_neg" localSheetId="5" hidden="1">1</definedName>
    <definedName name="solver_num" localSheetId="5" hidden="1">0</definedName>
    <definedName name="solver_opt" localSheetId="5" hidden="1">'0-5yrs'!$T$4</definedName>
    <definedName name="solver_typ" localSheetId="5" hidden="1">1</definedName>
    <definedName name="solver_val" localSheetId="5" hidden="1">0</definedName>
    <definedName name="solver_ver" localSheetId="5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5" i="13" l="1"/>
  <c r="L5" i="6" l="1"/>
  <c r="G3" i="13" l="1"/>
  <c r="L36" i="6" l="1"/>
  <c r="L35" i="6"/>
  <c r="L28" i="6"/>
  <c r="L27" i="6"/>
  <c r="L16" i="6"/>
  <c r="L15" i="6"/>
  <c r="L7" i="6"/>
  <c r="L8" i="6"/>
  <c r="N14" i="6"/>
  <c r="O14" i="6"/>
  <c r="O13" i="6"/>
  <c r="N13" i="6"/>
  <c r="N34" i="6"/>
  <c r="O34" i="6"/>
  <c r="O33" i="6"/>
  <c r="N33" i="6"/>
  <c r="M34" i="6"/>
  <c r="M33" i="6"/>
  <c r="N26" i="6"/>
  <c r="O26" i="6"/>
  <c r="O25" i="6"/>
  <c r="N25" i="6"/>
  <c r="M26" i="6"/>
  <c r="M25" i="6"/>
  <c r="N6" i="6"/>
  <c r="O6" i="6"/>
  <c r="O5" i="6"/>
  <c r="N5" i="6"/>
  <c r="M14" i="6"/>
  <c r="M13" i="6"/>
  <c r="M6" i="6"/>
  <c r="M5" i="6"/>
  <c r="L7" i="13" l="1"/>
  <c r="L34" i="6" l="1"/>
  <c r="L33" i="6"/>
  <c r="L26" i="6"/>
  <c r="L25" i="6"/>
  <c r="L6" i="6"/>
  <c r="K279" i="11"/>
  <c r="L279" i="11" s="1"/>
  <c r="K248" i="11"/>
  <c r="L248" i="11" s="1"/>
  <c r="K136" i="11"/>
  <c r="L136" i="11" s="1"/>
  <c r="K112" i="11"/>
  <c r="L112" i="11" s="1"/>
  <c r="K82" i="11"/>
  <c r="L82" i="11" s="1"/>
  <c r="K75" i="11"/>
  <c r="L75" i="11" s="1"/>
  <c r="O75" i="11" s="1"/>
  <c r="K68" i="11"/>
  <c r="L68" i="11" s="1"/>
  <c r="N68" i="11" s="1"/>
  <c r="K60" i="11"/>
  <c r="L60" i="11" s="1"/>
  <c r="N60" i="11" s="1"/>
  <c r="K10" i="11"/>
  <c r="L10" i="11" s="1"/>
  <c r="M10" i="11" s="1"/>
  <c r="H1" i="10"/>
  <c r="K1860" i="10" s="1"/>
  <c r="L1860" i="10" s="1"/>
  <c r="H1" i="11"/>
  <c r="K607" i="11" s="1"/>
  <c r="L607" i="11" s="1"/>
  <c r="H1" i="12"/>
  <c r="L14" i="6"/>
  <c r="L13" i="6"/>
  <c r="K1788" i="10"/>
  <c r="L1788" i="10" s="1"/>
  <c r="K1804" i="10"/>
  <c r="L1804" i="10" s="1"/>
  <c r="K1807" i="10"/>
  <c r="L1807" i="10" s="1"/>
  <c r="M1807" i="10" s="1"/>
  <c r="K1839" i="10"/>
  <c r="L1839" i="10" s="1"/>
  <c r="M1839" i="10" s="1"/>
  <c r="K1855" i="10"/>
  <c r="L1855" i="10"/>
  <c r="M1855" i="10" s="1"/>
  <c r="K1890" i="10"/>
  <c r="L1890" i="10" s="1"/>
  <c r="K1919" i="10"/>
  <c r="L1919" i="10" s="1"/>
  <c r="K1927" i="10"/>
  <c r="L1927" i="10" s="1"/>
  <c r="K1965" i="10"/>
  <c r="L1965" i="10" s="1"/>
  <c r="M1965" i="10" s="1"/>
  <c r="K1981" i="10"/>
  <c r="L1981" i="10" s="1"/>
  <c r="K1985" i="10"/>
  <c r="L1985" i="10" s="1"/>
  <c r="K2011" i="10"/>
  <c r="L2011" i="10" s="1"/>
  <c r="K2033" i="10"/>
  <c r="L2033" i="10" s="1"/>
  <c r="M2033" i="10" s="1"/>
  <c r="K2071" i="10"/>
  <c r="L2071" i="10" s="1"/>
  <c r="K2085" i="10"/>
  <c r="L2085" i="10" s="1"/>
  <c r="O2085" i="10" s="1"/>
  <c r="K2087" i="10"/>
  <c r="L2087" i="10" s="1"/>
  <c r="O2087" i="10" s="1"/>
  <c r="K2094" i="10"/>
  <c r="L2094" i="10" s="1"/>
  <c r="K2097" i="10"/>
  <c r="L2097" i="10" s="1"/>
  <c r="K2098" i="10"/>
  <c r="L2098" i="10" s="1"/>
  <c r="N2098" i="10" s="1"/>
  <c r="K2114" i="10"/>
  <c r="L2114" i="10" s="1"/>
  <c r="N2114" i="10" s="1"/>
  <c r="K2116" i="10"/>
  <c r="L2116" i="10" s="1"/>
  <c r="K2118" i="10"/>
  <c r="L2118" i="10"/>
  <c r="K2123" i="10"/>
  <c r="L2123" i="10" s="1"/>
  <c r="K2126" i="10"/>
  <c r="L2126" i="10" s="1"/>
  <c r="N2126" i="10" s="1"/>
  <c r="K2132" i="10"/>
  <c r="L2132" i="10" s="1"/>
  <c r="O2132" i="10" s="1"/>
  <c r="K2133" i="10"/>
  <c r="L2133" i="10" s="1"/>
  <c r="K2137" i="10"/>
  <c r="L2137" i="10" s="1"/>
  <c r="K2143" i="10"/>
  <c r="L2143" i="10" s="1"/>
  <c r="O2143" i="10" s="1"/>
  <c r="K2144" i="10"/>
  <c r="L2144" i="10" s="1"/>
  <c r="K2145" i="10"/>
  <c r="L2145" i="10" s="1"/>
  <c r="K2150" i="10"/>
  <c r="L2150" i="10" s="1"/>
  <c r="N2150" i="10" s="1"/>
  <c r="K2151" i="10"/>
  <c r="L2151" i="10" s="1"/>
  <c r="O2151" i="10" s="1"/>
  <c r="K2157" i="10"/>
  <c r="L2157" i="10" s="1"/>
  <c r="K2158" i="10"/>
  <c r="L2158" i="10" s="1"/>
  <c r="N2158" i="10" s="1"/>
  <c r="K2162" i="10"/>
  <c r="L2162" i="10" s="1"/>
  <c r="K2168" i="10"/>
  <c r="L2168" i="10" s="1"/>
  <c r="M2168" i="10" s="1"/>
  <c r="K2170" i="10"/>
  <c r="L2170" i="10" s="1"/>
  <c r="K2174" i="10"/>
  <c r="L2174" i="10" s="1"/>
  <c r="K2178" i="10"/>
  <c r="L2178" i="10" s="1"/>
  <c r="N2178" i="10" s="1"/>
  <c r="K2179" i="10"/>
  <c r="L2179" i="10" s="1"/>
  <c r="M2179" i="10" s="1"/>
  <c r="K2182" i="10"/>
  <c r="L2182" i="10" s="1"/>
  <c r="N2182" i="10" s="1"/>
  <c r="K2183" i="10"/>
  <c r="L2183" i="10" s="1"/>
  <c r="N2183" i="10" s="1"/>
  <c r="K2189" i="10"/>
  <c r="L2189" i="10" s="1"/>
  <c r="K2190" i="10"/>
  <c r="L2190" i="10" s="1"/>
  <c r="N2190" i="10" s="1"/>
  <c r="K2191" i="10"/>
  <c r="L2191" i="10" s="1"/>
  <c r="K2194" i="10"/>
  <c r="L2194" i="10" s="1"/>
  <c r="K2197" i="10"/>
  <c r="L2197" i="10" s="1"/>
  <c r="K2198" i="10"/>
  <c r="L2198" i="10" s="1"/>
  <c r="N2198" i="10" s="1"/>
  <c r="K2202" i="10"/>
  <c r="L2202" i="10" s="1"/>
  <c r="K2208" i="10"/>
  <c r="L2208" i="10" s="1"/>
  <c r="N2208" i="10" s="1"/>
  <c r="K2209" i="10"/>
  <c r="L2209" i="10" s="1"/>
  <c r="N2209" i="10" s="1"/>
  <c r="K2213" i="10"/>
  <c r="L2213" i="10" s="1"/>
  <c r="K2214" i="10"/>
  <c r="L2214" i="10" s="1"/>
  <c r="N2214" i="10" s="1"/>
  <c r="K2220" i="10"/>
  <c r="L2220" i="10" s="1"/>
  <c r="K2222" i="10"/>
  <c r="L2222" i="10" s="1"/>
  <c r="N2222" i="10" s="1"/>
  <c r="K2226" i="10"/>
  <c r="L2226" i="10" s="1"/>
  <c r="N2226" i="10" s="1"/>
  <c r="K2234" i="10"/>
  <c r="L2234" i="10" s="1"/>
  <c r="K2235" i="10"/>
  <c r="L2235" i="10" s="1"/>
  <c r="M2235" i="10" s="1"/>
  <c r="K2240" i="10"/>
  <c r="L2240" i="10" s="1"/>
  <c r="K2241" i="10"/>
  <c r="L2241" i="10" s="1"/>
  <c r="N2241" i="10" s="1"/>
  <c r="K2245" i="10"/>
  <c r="L2245" i="10" s="1"/>
  <c r="K2248" i="10"/>
  <c r="L2248" i="10" s="1"/>
  <c r="M2248" i="10" s="1"/>
  <c r="K2250" i="10"/>
  <c r="L2250" i="10" s="1"/>
  <c r="K2251" i="10"/>
  <c r="L2251" i="10" s="1"/>
  <c r="N2251" i="10" s="1"/>
  <c r="K2254" i="10"/>
  <c r="L2254" i="10"/>
  <c r="K2259" i="10"/>
  <c r="L2259" i="10" s="1"/>
  <c r="N2259" i="10" s="1"/>
  <c r="K2261" i="10"/>
  <c r="L2261" i="10" s="1"/>
  <c r="K2262" i="10"/>
  <c r="L2262" i="10" s="1"/>
  <c r="K2266" i="10"/>
  <c r="L2266" i="10" s="1"/>
  <c r="K2272" i="10"/>
  <c r="L2272" i="10" s="1"/>
  <c r="M2272" i="10" s="1"/>
  <c r="K2273" i="10"/>
  <c r="L2273" i="10" s="1"/>
  <c r="K2277" i="10"/>
  <c r="L2277" i="10" s="1"/>
  <c r="K2278" i="10"/>
  <c r="L2278" i="10" s="1"/>
  <c r="M2278" i="10" s="1"/>
  <c r="K2285" i="10"/>
  <c r="L2285" i="10" s="1"/>
  <c r="K2287" i="10"/>
  <c r="L2287" i="10" s="1"/>
  <c r="O2287" i="10" s="1"/>
  <c r="K2291" i="10"/>
  <c r="L2291" i="10" s="1"/>
  <c r="N2291" i="10" s="1"/>
  <c r="K2292" i="10"/>
  <c r="L2292" i="10" s="1"/>
  <c r="N2292" i="10" s="1"/>
  <c r="K2298" i="10"/>
  <c r="L2298" i="10" s="1"/>
  <c r="K2299" i="10"/>
  <c r="L2299" i="10" s="1"/>
  <c r="N2299" i="10" s="1"/>
  <c r="K2302" i="10"/>
  <c r="L2302" i="10" s="1"/>
  <c r="O2302" i="10" s="1"/>
  <c r="K2303" i="10"/>
  <c r="L2303" i="10" s="1"/>
  <c r="O2303" i="10" s="1"/>
  <c r="K2309" i="10"/>
  <c r="L2309" i="10" s="1"/>
  <c r="K2311" i="10"/>
  <c r="L2311" i="10" s="1"/>
  <c r="O2311" i="10" s="1"/>
  <c r="K2314" i="10"/>
  <c r="L2314" i="10" s="1"/>
  <c r="K2315" i="10"/>
  <c r="L2315" i="10" s="1"/>
  <c r="N2315" i="10" s="1"/>
  <c r="K2320" i="10"/>
  <c r="L2320" i="10" s="1"/>
  <c r="M2320" i="10" s="1"/>
  <c r="K2326" i="10"/>
  <c r="L2326" i="10" s="1"/>
  <c r="N2326" i="10" s="1"/>
  <c r="K2332" i="10"/>
  <c r="L2332" i="10" s="1"/>
  <c r="K2333" i="10"/>
  <c r="L2333" i="10" s="1"/>
  <c r="K2338" i="10"/>
  <c r="L2338" i="10" s="1"/>
  <c r="K2339" i="10"/>
  <c r="L2339" i="10" s="1"/>
  <c r="K2344" i="10"/>
  <c r="L2344" i="10" s="1"/>
  <c r="K2345" i="10"/>
  <c r="L2345" i="10" s="1"/>
  <c r="O2345" i="10" s="1"/>
  <c r="K2349" i="10"/>
  <c r="L2349" i="10"/>
  <c r="K2355" i="10"/>
  <c r="L2355" i="10" s="1"/>
  <c r="M2355" i="10" s="1"/>
  <c r="K2356" i="10"/>
  <c r="L2356" i="10" s="1"/>
  <c r="K2357" i="10"/>
  <c r="L2357" i="10" s="1"/>
  <c r="M2357" i="10" s="1"/>
  <c r="K2360" i="10"/>
  <c r="L2360" i="10" s="1"/>
  <c r="O2360" i="10" s="1"/>
  <c r="K2367" i="10"/>
  <c r="L2367" i="10" s="1"/>
  <c r="K2369" i="10"/>
  <c r="L2369" i="10" s="1"/>
  <c r="O2369" i="10" s="1"/>
  <c r="N2369" i="10"/>
  <c r="K2373" i="10"/>
  <c r="L2373" i="10" s="1"/>
  <c r="K2374" i="10"/>
  <c r="L2374" i="10" s="1"/>
  <c r="K2379" i="10"/>
  <c r="L2379" i="10" s="1"/>
  <c r="M2379" i="10" s="1"/>
  <c r="K2381" i="10"/>
  <c r="L2381" i="10" s="1"/>
  <c r="K2383" i="10"/>
  <c r="L2383" i="10" s="1"/>
  <c r="K2384" i="10"/>
  <c r="L2384" i="10" s="1"/>
  <c r="K2388" i="10"/>
  <c r="L2388" i="10" s="1"/>
  <c r="M2388" i="10" s="1"/>
  <c r="K2389" i="10"/>
  <c r="L2389" i="10" s="1"/>
  <c r="M2389" i="10" s="1"/>
  <c r="K2390" i="10"/>
  <c r="L2390" i="10" s="1"/>
  <c r="K2393" i="10"/>
  <c r="L2393" i="10" s="1"/>
  <c r="K2394" i="10"/>
  <c r="L2394" i="10" s="1"/>
  <c r="N2394" i="10" s="1"/>
  <c r="K2399" i="10"/>
  <c r="L2399" i="10" s="1"/>
  <c r="K2401" i="10"/>
  <c r="L2401" i="10" s="1"/>
  <c r="K2402" i="10"/>
  <c r="L2402" i="10" s="1"/>
  <c r="K2405" i="10"/>
  <c r="L2405" i="10" s="1"/>
  <c r="K2409" i="10"/>
  <c r="L2409" i="10" s="1"/>
  <c r="K2410" i="10"/>
  <c r="L2410" i="10" s="1"/>
  <c r="O2410" i="10" s="1"/>
  <c r="K2413" i="10"/>
  <c r="L2413" i="10" s="1"/>
  <c r="K2418" i="10"/>
  <c r="L2418" i="10" s="1"/>
  <c r="K2422" i="10"/>
  <c r="L2422" i="10" s="1"/>
  <c r="K2423" i="10"/>
  <c r="L2423" i="10" s="1"/>
  <c r="K2427" i="10"/>
  <c r="L2427" i="10" s="1"/>
  <c r="M2427" i="10" s="1"/>
  <c r="K2437" i="10"/>
  <c r="L2437" i="10" s="1"/>
  <c r="M2437" i="10" s="1"/>
  <c r="K2438" i="10"/>
  <c r="L2438" i="10" s="1"/>
  <c r="M2438" i="10" s="1"/>
  <c r="K2443" i="10"/>
  <c r="L2443" i="10" s="1"/>
  <c r="K2448" i="10"/>
  <c r="L2448" i="10" s="1"/>
  <c r="N2448" i="10" s="1"/>
  <c r="K2449" i="10"/>
  <c r="L2449" i="10" s="1"/>
  <c r="K2450" i="10"/>
  <c r="L2450" i="10" s="1"/>
  <c r="N2450" i="10" s="1"/>
  <c r="K2453" i="10"/>
  <c r="L2453" i="10" s="1"/>
  <c r="N2453" i="10" s="1"/>
  <c r="M2453" i="10"/>
  <c r="K2457" i="10"/>
  <c r="L2457" i="10" s="1"/>
  <c r="K2459" i="10"/>
  <c r="L2459" i="10" s="1"/>
  <c r="K2462" i="10"/>
  <c r="L2462" i="10" s="1"/>
  <c r="M2462" i="10" s="1"/>
  <c r="K2463" i="10"/>
  <c r="L2463" i="10" s="1"/>
  <c r="M2463" i="10" s="1"/>
  <c r="K2469" i="10"/>
  <c r="L2469" i="10" s="1"/>
  <c r="N2469" i="10" s="1"/>
  <c r="K2473" i="10"/>
  <c r="L2473" i="10" s="1"/>
  <c r="O2473" i="10" s="1"/>
  <c r="K2479" i="10"/>
  <c r="L2479" i="10" s="1"/>
  <c r="M2479" i="10"/>
  <c r="K2482" i="10"/>
  <c r="L2482" i="10" s="1"/>
  <c r="K2487" i="10"/>
  <c r="L2487" i="10" s="1"/>
  <c r="K2489" i="10"/>
  <c r="L2489" i="10" s="1"/>
  <c r="M2489" i="10" s="1"/>
  <c r="K2493" i="10"/>
  <c r="L2493" i="10" s="1"/>
  <c r="M2493" i="10" s="1"/>
  <c r="K2494" i="10"/>
  <c r="L2494" i="10" s="1"/>
  <c r="M2494" i="10" s="1"/>
  <c r="K2499" i="10"/>
  <c r="L2499" i="10" s="1"/>
  <c r="N2499" i="10" s="1"/>
  <c r="K2501" i="10"/>
  <c r="L2501" i="10" s="1"/>
  <c r="K2503" i="10"/>
  <c r="L2503" i="10" s="1"/>
  <c r="K2504" i="10"/>
  <c r="L2504" i="10" s="1"/>
  <c r="K2512" i="10"/>
  <c r="L2512" i="10" s="1"/>
  <c r="N2512" i="10" s="1"/>
  <c r="K2513" i="10"/>
  <c r="L2513" i="10" s="1"/>
  <c r="K2517" i="10"/>
  <c r="L2517" i="10" s="1"/>
  <c r="N2517" i="10" s="1"/>
  <c r="K2519" i="10"/>
  <c r="L2519" i="10" s="1"/>
  <c r="K2520" i="10"/>
  <c r="L2520" i="10" s="1"/>
  <c r="K2524" i="10"/>
  <c r="L2524" i="10" s="1"/>
  <c r="K2530" i="10"/>
  <c r="L2530" i="10" s="1"/>
  <c r="N2530" i="10" s="1"/>
  <c r="K2531" i="10"/>
  <c r="L2531" i="10" s="1"/>
  <c r="K2536" i="10"/>
  <c r="L2536" i="10" s="1"/>
  <c r="K2537" i="10"/>
  <c r="L2537" i="10" s="1"/>
  <c r="O2537" i="10" s="1"/>
  <c r="K2543" i="10"/>
  <c r="L2543" i="10" s="1"/>
  <c r="K2544" i="10"/>
  <c r="L2544" i="10" s="1"/>
  <c r="M2544" i="10" s="1"/>
  <c r="K2548" i="10"/>
  <c r="L2548" i="10"/>
  <c r="N2548" i="10" s="1"/>
  <c r="K2555" i="10"/>
  <c r="L2555" i="10" s="1"/>
  <c r="K2556" i="10"/>
  <c r="L2556" i="10" s="1"/>
  <c r="K2560" i="10"/>
  <c r="L2560" i="10" s="1"/>
  <c r="K2564" i="10"/>
  <c r="L2564" i="10" s="1"/>
  <c r="K2566" i="10"/>
  <c r="L2566" i="10" s="1"/>
  <c r="M2566" i="10"/>
  <c r="K2570" i="10"/>
  <c r="L2570" i="10" s="1"/>
  <c r="K2574" i="10"/>
  <c r="L2574" i="10" s="1"/>
  <c r="K2576" i="10"/>
  <c r="L2576" i="10" s="1"/>
  <c r="K2577" i="10"/>
  <c r="L2577" i="10" s="1"/>
  <c r="N2577" i="10" s="1"/>
  <c r="K2578" i="10"/>
  <c r="L2578" i="10" s="1"/>
  <c r="K2580" i="10"/>
  <c r="L2580" i="10" s="1"/>
  <c r="N2580" i="10" s="1"/>
  <c r="K2581" i="10"/>
  <c r="L2581" i="10" s="1"/>
  <c r="K2582" i="10"/>
  <c r="L2582" i="10" s="1"/>
  <c r="M2582" i="10" s="1"/>
  <c r="K2583" i="10"/>
  <c r="L2583" i="10" s="1"/>
  <c r="O2583" i="10" s="1"/>
  <c r="K2586" i="10"/>
  <c r="L2586" i="10" s="1"/>
  <c r="K2588" i="10"/>
  <c r="L2588" i="10" s="1"/>
  <c r="K2589" i="10"/>
  <c r="L2589" i="10" s="1"/>
  <c r="K2590" i="10"/>
  <c r="L2590" i="10" s="1"/>
  <c r="K2593" i="10"/>
  <c r="L2593" i="10" s="1"/>
  <c r="N2593" i="10" s="1"/>
  <c r="K2595" i="10"/>
  <c r="L2595" i="10" s="1"/>
  <c r="K2596" i="10"/>
  <c r="L2596" i="10" s="1"/>
  <c r="N2596" i="10" s="1"/>
  <c r="K2597" i="10"/>
  <c r="L2597" i="10" s="1"/>
  <c r="O2597" i="10" s="1"/>
  <c r="K2601" i="10"/>
  <c r="L2601" i="10" s="1"/>
  <c r="K2602" i="10"/>
  <c r="L2602" i="10" s="1"/>
  <c r="M2602" i="10" s="1"/>
  <c r="K2603" i="10"/>
  <c r="L2603" i="10" s="1"/>
  <c r="K2604" i="10"/>
  <c r="L2604" i="10" s="1"/>
  <c r="K2605" i="10"/>
  <c r="L2605" i="10" s="1"/>
  <c r="M2605" i="10" s="1"/>
  <c r="K2606" i="10"/>
  <c r="L2606" i="10" s="1"/>
  <c r="N2606" i="10" s="1"/>
  <c r="K2608" i="10"/>
  <c r="L2608" i="10"/>
  <c r="M2608" i="10" s="1"/>
  <c r="N2608" i="10"/>
  <c r="K2609" i="10"/>
  <c r="L2609" i="10"/>
  <c r="O2609" i="10" s="1"/>
  <c r="K2610" i="10"/>
  <c r="L2610" i="10" s="1"/>
  <c r="N2610" i="10" s="1"/>
  <c r="K2611" i="10"/>
  <c r="L2611" i="10" s="1"/>
  <c r="K2612" i="10"/>
  <c r="L2612" i="10" s="1"/>
  <c r="N2612" i="10" s="1"/>
  <c r="K2613" i="10"/>
  <c r="L2613" i="10" s="1"/>
  <c r="O2613" i="10" s="1"/>
  <c r="K2614" i="10"/>
  <c r="L2614" i="10" s="1"/>
  <c r="O2614" i="10" s="1"/>
  <c r="K2615" i="10"/>
  <c r="L2615" i="10" s="1"/>
  <c r="M2615" i="10" s="1"/>
  <c r="K2616" i="10"/>
  <c r="L2616" i="10" s="1"/>
  <c r="K2618" i="10"/>
  <c r="L2618" i="10" s="1"/>
  <c r="M2618" i="10" s="1"/>
  <c r="K2619" i="10"/>
  <c r="L2619" i="10" s="1"/>
  <c r="O2619" i="10" s="1"/>
  <c r="K2620" i="10"/>
  <c r="L2620" i="10" s="1"/>
  <c r="K2621" i="10"/>
  <c r="L2621" i="10" s="1"/>
  <c r="M2621" i="10" s="1"/>
  <c r="N2621" i="10"/>
  <c r="K2622" i="10"/>
  <c r="L2622" i="10" s="1"/>
  <c r="N2622" i="10" s="1"/>
  <c r="K2624" i="10"/>
  <c r="L2624" i="10" s="1"/>
  <c r="K2625" i="10"/>
  <c r="L2625" i="10" s="1"/>
  <c r="O2625" i="10" s="1"/>
  <c r="K2626" i="10"/>
  <c r="L2626" i="10" s="1"/>
  <c r="K2627" i="10"/>
  <c r="L2627" i="10" s="1"/>
  <c r="K2628" i="10"/>
  <c r="L2628" i="10" s="1"/>
  <c r="K2629" i="10"/>
  <c r="L2629" i="10" s="1"/>
  <c r="O2629" i="10" s="1"/>
  <c r="K2631" i="10"/>
  <c r="L2631" i="10" s="1"/>
  <c r="M2631" i="10" s="1"/>
  <c r="O2631" i="10"/>
  <c r="K2632" i="10"/>
  <c r="L2632" i="10" s="1"/>
  <c r="K2633" i="10"/>
  <c r="L2633" i="10" s="1"/>
  <c r="K2634" i="10"/>
  <c r="L2634" i="10" s="1"/>
  <c r="M2634" i="10" s="1"/>
  <c r="K2635" i="10"/>
  <c r="L2635" i="10" s="1"/>
  <c r="K2636" i="10"/>
  <c r="L2636" i="10" s="1"/>
  <c r="K2638" i="10"/>
  <c r="L2638" i="10" s="1"/>
  <c r="N2638" i="10" s="1"/>
  <c r="K2639" i="10"/>
  <c r="L2639" i="10" s="1"/>
  <c r="M2639" i="10" s="1"/>
  <c r="K2640" i="10"/>
  <c r="L2640" i="10" s="1"/>
  <c r="K2642" i="10"/>
  <c r="L2642" i="10"/>
  <c r="N2642" i="10" s="1"/>
  <c r="K2643" i="10"/>
  <c r="L2643" i="10" s="1"/>
  <c r="K2644" i="10"/>
  <c r="L2644" i="10" s="1"/>
  <c r="N2644" i="10" s="1"/>
  <c r="K2645" i="10"/>
  <c r="L2645" i="10" s="1"/>
  <c r="O2645" i="10" s="1"/>
  <c r="K2646" i="10"/>
  <c r="L2646" i="10" s="1"/>
  <c r="O2646" i="10" s="1"/>
  <c r="K2648" i="10"/>
  <c r="L2648" i="10" s="1"/>
  <c r="K2649" i="10"/>
  <c r="L2649" i="10" s="1"/>
  <c r="K2650" i="10"/>
  <c r="L2650" i="10" s="1"/>
  <c r="M2650" i="10" s="1"/>
  <c r="K2651" i="10"/>
  <c r="L2651" i="10" s="1"/>
  <c r="O2651" i="10" s="1"/>
  <c r="K2652" i="10"/>
  <c r="L2652" i="10" s="1"/>
  <c r="K2653" i="10"/>
  <c r="L2653" i="10" s="1"/>
  <c r="M2653" i="10" s="1"/>
  <c r="O2653" i="10"/>
  <c r="K2654" i="10"/>
  <c r="L2654" i="10" s="1"/>
  <c r="N2654" i="10" s="1"/>
  <c r="K2655" i="10"/>
  <c r="L2655" i="10" s="1"/>
  <c r="K2656" i="10"/>
  <c r="L2656" i="10" s="1"/>
  <c r="K2657" i="10"/>
  <c r="L2657" i="10" s="1"/>
  <c r="O2657" i="10" s="1"/>
  <c r="K2658" i="10"/>
  <c r="L2658" i="10" s="1"/>
  <c r="K2659" i="10"/>
  <c r="L2659" i="10" s="1"/>
  <c r="K2660" i="10"/>
  <c r="L2660" i="10" s="1"/>
  <c r="K2661" i="10"/>
  <c r="L2661" i="10" s="1"/>
  <c r="O2661" i="10" s="1"/>
  <c r="K2662" i="10"/>
  <c r="L2662" i="10" s="1"/>
  <c r="K2663" i="10"/>
  <c r="L2663" i="10" s="1"/>
  <c r="M2663" i="10" s="1"/>
  <c r="O2663" i="10"/>
  <c r="K2664" i="10"/>
  <c r="L2664" i="10" s="1"/>
  <c r="K2665" i="10"/>
  <c r="L2665" i="10" s="1"/>
  <c r="K2666" i="10"/>
  <c r="L2666" i="10" s="1"/>
  <c r="M2666" i="10" s="1"/>
  <c r="K2667" i="10"/>
  <c r="L2667" i="10" s="1"/>
  <c r="K2668" i="10"/>
  <c r="L2668" i="10" s="1"/>
  <c r="K2669" i="10"/>
  <c r="L2669" i="10" s="1"/>
  <c r="M2669" i="10" s="1"/>
  <c r="K2670" i="10"/>
  <c r="L2670" i="10" s="1"/>
  <c r="N2670" i="10" s="1"/>
  <c r="K2671" i="10"/>
  <c r="L2671" i="10" s="1"/>
  <c r="M2671" i="10" s="1"/>
  <c r="K2672" i="10"/>
  <c r="L2672" i="10" s="1"/>
  <c r="K2673" i="10"/>
  <c r="L2673" i="10" s="1"/>
  <c r="O2673" i="10" s="1"/>
  <c r="K2674" i="10"/>
  <c r="L2674" i="10"/>
  <c r="N2674" i="10" s="1"/>
  <c r="K2675" i="10"/>
  <c r="L2675" i="10" s="1"/>
  <c r="K2676" i="10"/>
  <c r="L2676" i="10" s="1"/>
  <c r="N2676" i="10" s="1"/>
  <c r="K2677" i="10"/>
  <c r="L2677" i="10" s="1"/>
  <c r="O2677" i="10" s="1"/>
  <c r="K2678" i="10"/>
  <c r="L2678" i="10" s="1"/>
  <c r="O2678" i="10" s="1"/>
  <c r="K2679" i="10"/>
  <c r="L2679" i="10" s="1"/>
  <c r="K2680" i="10"/>
  <c r="L2680" i="10" s="1"/>
  <c r="K2681" i="10"/>
  <c r="L2681" i="10" s="1"/>
  <c r="K2682" i="10"/>
  <c r="L2682" i="10" s="1"/>
  <c r="M2682" i="10" s="1"/>
  <c r="K2683" i="10"/>
  <c r="L2683" i="10"/>
  <c r="O2683" i="10" s="1"/>
  <c r="K2684" i="10"/>
  <c r="L2684" i="10" s="1"/>
  <c r="K2685" i="10"/>
  <c r="L2685" i="10" s="1"/>
  <c r="M2685" i="10" s="1"/>
  <c r="K2686" i="10"/>
  <c r="L2686" i="10" s="1"/>
  <c r="N2686" i="10" s="1"/>
  <c r="K2687" i="10"/>
  <c r="L2687" i="10" s="1"/>
  <c r="K2688" i="10"/>
  <c r="L2688" i="10" s="1"/>
  <c r="K2689" i="10"/>
  <c r="L2689" i="10" s="1"/>
  <c r="O2689" i="10" s="1"/>
  <c r="K2690" i="10"/>
  <c r="L2690" i="10"/>
  <c r="K2691" i="10"/>
  <c r="L2691" i="10" s="1"/>
  <c r="K2692" i="10"/>
  <c r="L2692" i="10" s="1"/>
  <c r="K2693" i="10"/>
  <c r="L2693" i="10" s="1"/>
  <c r="M2693" i="10" s="1"/>
  <c r="K2694" i="10"/>
  <c r="L2694" i="10" s="1"/>
  <c r="K2695" i="10"/>
  <c r="L2695" i="10" s="1"/>
  <c r="N2695" i="10" s="1"/>
  <c r="K2696" i="10"/>
  <c r="L2696" i="10" s="1"/>
  <c r="K2697" i="10"/>
  <c r="L2697" i="10" s="1"/>
  <c r="M2697" i="10" s="1"/>
  <c r="K2698" i="10"/>
  <c r="L2698" i="10"/>
  <c r="K2699" i="10"/>
  <c r="L2699" i="10" s="1"/>
  <c r="K2700" i="10"/>
  <c r="L2700" i="10" s="1"/>
  <c r="K2701" i="10"/>
  <c r="L2701" i="10" s="1"/>
  <c r="M2701" i="10" s="1"/>
  <c r="K2702" i="10"/>
  <c r="L2702" i="10" s="1"/>
  <c r="K2703" i="10"/>
  <c r="L2703" i="10" s="1"/>
  <c r="K2704" i="10"/>
  <c r="L2704" i="10" s="1"/>
  <c r="O2704" i="10" s="1"/>
  <c r="K2705" i="10"/>
  <c r="L2705" i="10" s="1"/>
  <c r="K2706" i="10"/>
  <c r="L2706" i="10" s="1"/>
  <c r="O2706" i="10" s="1"/>
  <c r="K2707" i="10"/>
  <c r="L2707" i="10" s="1"/>
  <c r="K2708" i="10"/>
  <c r="L2708" i="10" s="1"/>
  <c r="K2709" i="10"/>
  <c r="L2709" i="10" s="1"/>
  <c r="K2710" i="10"/>
  <c r="L2710" i="10" s="1"/>
  <c r="O2710" i="10" s="1"/>
  <c r="K2711" i="10"/>
  <c r="L2711" i="10" s="1"/>
  <c r="K2712" i="10"/>
  <c r="L2712" i="10" s="1"/>
  <c r="O2712" i="10" s="1"/>
  <c r="K2713" i="10"/>
  <c r="L2713" i="10" s="1"/>
  <c r="M2713" i="10" s="1"/>
  <c r="K2714" i="10"/>
  <c r="L2714" i="10" s="1"/>
  <c r="O2714" i="10" s="1"/>
  <c r="K2715" i="10"/>
  <c r="L2715" i="10" s="1"/>
  <c r="M2715" i="10" s="1"/>
  <c r="K2716" i="10"/>
  <c r="L2716" i="10" s="1"/>
  <c r="K2717" i="10"/>
  <c r="L2717" i="10" s="1"/>
  <c r="K2718" i="10"/>
  <c r="L2718" i="10" s="1"/>
  <c r="K2719" i="10"/>
  <c r="L2719" i="10" s="1"/>
  <c r="K2720" i="10"/>
  <c r="L2720" i="10" s="1"/>
  <c r="K2721" i="10"/>
  <c r="L2721" i="10" s="1"/>
  <c r="M2721" i="10" s="1"/>
  <c r="K2722" i="10"/>
  <c r="L2722" i="10"/>
  <c r="K2723" i="10"/>
  <c r="L2723" i="10"/>
  <c r="M2723" i="10" s="1"/>
  <c r="N2723" i="10"/>
  <c r="K2724" i="10"/>
  <c r="L2724" i="10" s="1"/>
  <c r="K2725" i="10"/>
  <c r="L2725" i="10" s="1"/>
  <c r="M2725" i="10"/>
  <c r="K2726" i="10"/>
  <c r="L2726" i="10" s="1"/>
  <c r="M2726" i="10" s="1"/>
  <c r="K2727" i="10"/>
  <c r="L2727" i="10" s="1"/>
  <c r="K2728" i="10"/>
  <c r="L2728" i="10" s="1"/>
  <c r="O2728" i="10" s="1"/>
  <c r="K2729" i="10"/>
  <c r="L2729" i="10" s="1"/>
  <c r="M2729" i="10" s="1"/>
  <c r="O2729" i="10"/>
  <c r="K2730" i="10"/>
  <c r="L2730" i="10" s="1"/>
  <c r="K2731" i="10"/>
  <c r="L2731" i="10" s="1"/>
  <c r="K2732" i="10"/>
  <c r="L2732" i="10" s="1"/>
  <c r="N2732" i="10" s="1"/>
  <c r="K2733" i="10"/>
  <c r="L2733" i="10" s="1"/>
  <c r="K2734" i="10"/>
  <c r="L2734" i="10" s="1"/>
  <c r="K2735" i="10"/>
  <c r="L2735" i="10" s="1"/>
  <c r="K2736" i="10"/>
  <c r="L2736" i="10" s="1"/>
  <c r="K2737" i="10"/>
  <c r="L2737" i="10" s="1"/>
  <c r="N2737" i="10" s="1"/>
  <c r="M2737" i="10"/>
  <c r="K2738" i="10"/>
  <c r="L2738" i="10" s="1"/>
  <c r="K2739" i="10"/>
  <c r="L2739" i="10" s="1"/>
  <c r="K2740" i="10"/>
  <c r="L2740" i="10" s="1"/>
  <c r="K2741" i="10"/>
  <c r="L2741" i="10" s="1"/>
  <c r="M2741" i="10" s="1"/>
  <c r="K2742" i="10"/>
  <c r="L2742" i="10"/>
  <c r="M2742" i="10" s="1"/>
  <c r="K2743" i="10"/>
  <c r="L2743" i="10" s="1"/>
  <c r="K2744" i="10"/>
  <c r="L2744" i="10" s="1"/>
  <c r="O2744" i="10" s="1"/>
  <c r="K2745" i="10"/>
  <c r="L2745" i="10" s="1"/>
  <c r="M2745" i="10" s="1"/>
  <c r="O2745" i="10"/>
  <c r="K2746" i="10"/>
  <c r="L2746" i="10" s="1"/>
  <c r="K2747" i="10"/>
  <c r="L2747" i="10" s="1"/>
  <c r="K2748" i="10"/>
  <c r="L2748" i="10" s="1"/>
  <c r="N2748" i="10" s="1"/>
  <c r="K2749" i="10"/>
  <c r="L2749" i="10" s="1"/>
  <c r="K2750" i="10"/>
  <c r="L2750" i="10" s="1"/>
  <c r="K2751" i="10"/>
  <c r="L2751" i="10" s="1"/>
  <c r="K2752" i="10"/>
  <c r="L2752" i="10" s="1"/>
  <c r="K2753" i="10"/>
  <c r="L2753" i="10" s="1"/>
  <c r="K2754" i="10"/>
  <c r="L2754" i="10" s="1"/>
  <c r="K2755" i="10"/>
  <c r="L2755" i="10" s="1"/>
  <c r="K2756" i="10"/>
  <c r="L2756" i="10" s="1"/>
  <c r="K2757" i="10"/>
  <c r="L2757" i="10" s="1"/>
  <c r="M2757" i="10" s="1"/>
  <c r="K2758" i="10"/>
  <c r="L2758" i="10"/>
  <c r="M2758" i="10" s="1"/>
  <c r="K2759" i="10"/>
  <c r="L2759" i="10" s="1"/>
  <c r="K2760" i="10"/>
  <c r="L2760" i="10" s="1"/>
  <c r="O2760" i="10" s="1"/>
  <c r="K2761" i="10"/>
  <c r="L2761" i="10" s="1"/>
  <c r="K2762" i="10"/>
  <c r="L2762" i="10"/>
  <c r="O2762" i="10" s="1"/>
  <c r="N2762" i="10"/>
  <c r="K2763" i="10"/>
  <c r="L2763" i="10" s="1"/>
  <c r="K2764" i="10"/>
  <c r="L2764" i="10" s="1"/>
  <c r="N2764" i="10" s="1"/>
  <c r="K2765" i="10"/>
  <c r="L2765" i="10" s="1"/>
  <c r="K2766" i="10"/>
  <c r="L2766" i="10" s="1"/>
  <c r="K2767" i="10"/>
  <c r="L2767" i="10" s="1"/>
  <c r="O2767" i="10"/>
  <c r="K2768" i="10"/>
  <c r="L2768" i="10" s="1"/>
  <c r="K2769" i="10"/>
  <c r="L2769" i="10" s="1"/>
  <c r="M2769" i="10"/>
  <c r="K2770" i="10"/>
  <c r="L2770" i="10" s="1"/>
  <c r="M2770" i="10" s="1"/>
  <c r="K2771" i="10"/>
  <c r="L2771" i="10" s="1"/>
  <c r="K2772" i="10"/>
  <c r="L2772" i="10" s="1"/>
  <c r="M2772" i="10" s="1"/>
  <c r="K2773" i="10"/>
  <c r="L2773" i="10" s="1"/>
  <c r="K2774" i="10"/>
  <c r="L2774" i="10" s="1"/>
  <c r="K2775" i="10"/>
  <c r="L2775" i="10" s="1"/>
  <c r="K2776" i="10"/>
  <c r="L2776" i="10" s="1"/>
  <c r="K2777" i="10"/>
  <c r="L2777" i="10" s="1"/>
  <c r="M2777" i="10" s="1"/>
  <c r="K2778" i="10"/>
  <c r="L2778" i="10" s="1"/>
  <c r="M2778" i="10" s="1"/>
  <c r="K2779" i="10"/>
  <c r="L2779" i="10" s="1"/>
  <c r="K2780" i="10"/>
  <c r="L2780" i="10" s="1"/>
  <c r="K2781" i="10"/>
  <c r="L2781" i="10" s="1"/>
  <c r="K2782" i="10"/>
  <c r="L2782" i="10" s="1"/>
  <c r="K2783" i="10"/>
  <c r="L2783" i="10" s="1"/>
  <c r="O2783" i="10" s="1"/>
  <c r="K2784" i="10"/>
  <c r="L2784" i="10" s="1"/>
  <c r="K2785" i="10"/>
  <c r="L2785" i="10" s="1"/>
  <c r="M2785" i="10" s="1"/>
  <c r="K2786" i="10"/>
  <c r="L2786" i="10" s="1"/>
  <c r="M2786" i="10" s="1"/>
  <c r="K2787" i="10"/>
  <c r="L2787" i="10" s="1"/>
  <c r="K2788" i="10"/>
  <c r="L2788" i="10"/>
  <c r="M2788" i="10" s="1"/>
  <c r="N2788" i="10"/>
  <c r="K2789" i="10"/>
  <c r="L2789" i="10" s="1"/>
  <c r="K2790" i="10"/>
  <c r="L2790" i="10"/>
  <c r="K2791" i="10"/>
  <c r="L2791" i="10" s="1"/>
  <c r="O2791" i="10" s="1"/>
  <c r="K2792" i="10"/>
  <c r="L2792" i="10" s="1"/>
  <c r="K2793" i="10"/>
  <c r="L2793" i="10" s="1"/>
  <c r="M2793" i="10"/>
  <c r="K2794" i="10"/>
  <c r="L2794" i="10" s="1"/>
  <c r="M2794" i="10" s="1"/>
  <c r="K2795" i="10"/>
  <c r="L2795" i="10" s="1"/>
  <c r="K2796" i="10"/>
  <c r="L2796" i="10" s="1"/>
  <c r="K2797" i="10"/>
  <c r="L2797" i="10" s="1"/>
  <c r="K2798" i="10"/>
  <c r="L2798" i="10" s="1"/>
  <c r="K2799" i="10"/>
  <c r="L2799" i="10" s="1"/>
  <c r="O2799" i="10"/>
  <c r="K2800" i="10"/>
  <c r="L2800" i="10" s="1"/>
  <c r="K2801" i="10"/>
  <c r="L2801" i="10" s="1"/>
  <c r="K2802" i="10"/>
  <c r="L2802" i="10" s="1"/>
  <c r="M2802" i="10" s="1"/>
  <c r="K2803" i="10"/>
  <c r="L2803" i="10" s="1"/>
  <c r="K2804" i="10"/>
  <c r="L2804" i="10"/>
  <c r="M2804" i="10" s="1"/>
  <c r="N2804" i="10"/>
  <c r="K2805" i="10"/>
  <c r="L2805" i="10" s="1"/>
  <c r="K2806" i="10"/>
  <c r="L2806" i="10" s="1"/>
  <c r="K2807" i="10"/>
  <c r="L2807" i="10" s="1"/>
  <c r="O2807" i="10" s="1"/>
  <c r="K2808" i="10"/>
  <c r="L2808" i="10" s="1"/>
  <c r="K2809" i="10"/>
  <c r="L2809" i="10" s="1"/>
  <c r="M2809" i="10" s="1"/>
  <c r="K2810" i="10"/>
  <c r="L2810" i="10"/>
  <c r="M2810" i="10" s="1"/>
  <c r="K2811" i="10"/>
  <c r="L2811" i="10" s="1"/>
  <c r="K2812" i="10"/>
  <c r="L2812" i="10" s="1"/>
  <c r="K2813" i="10"/>
  <c r="L2813" i="10" s="1"/>
  <c r="K2814" i="10"/>
  <c r="L2814" i="10" s="1"/>
  <c r="K2815" i="10"/>
  <c r="L2815" i="10" s="1"/>
  <c r="O2815" i="10" s="1"/>
  <c r="K2816" i="10"/>
  <c r="L2816" i="10" s="1"/>
  <c r="K2817" i="10"/>
  <c r="L2817" i="10" s="1"/>
  <c r="M2817" i="10" s="1"/>
  <c r="K2818" i="10"/>
  <c r="L2818" i="10"/>
  <c r="M2818" i="10" s="1"/>
  <c r="K2819" i="10"/>
  <c r="L2819" i="10" s="1"/>
  <c r="K2820" i="10"/>
  <c r="L2820" i="10"/>
  <c r="O2820" i="10" s="1"/>
  <c r="N2820" i="10"/>
  <c r="K2821" i="10"/>
  <c r="L2821" i="10" s="1"/>
  <c r="K2822" i="10"/>
  <c r="L2822" i="10"/>
  <c r="K2823" i="10"/>
  <c r="L2823" i="10" s="1"/>
  <c r="K2824" i="10"/>
  <c r="L2824" i="10" s="1"/>
  <c r="K2825" i="10"/>
  <c r="L2825" i="10" s="1"/>
  <c r="M2825" i="10" s="1"/>
  <c r="K2826" i="10"/>
  <c r="L2826" i="10"/>
  <c r="M2826" i="10" s="1"/>
  <c r="K2827" i="10"/>
  <c r="L2827" i="10" s="1"/>
  <c r="K2828" i="10"/>
  <c r="L2828" i="10"/>
  <c r="O2828" i="10" s="1"/>
  <c r="N2828" i="10"/>
  <c r="K2829" i="10"/>
  <c r="L2829" i="10" s="1"/>
  <c r="K2830" i="10"/>
  <c r="L2830" i="10" s="1"/>
  <c r="K2831" i="10"/>
  <c r="L2831" i="10" s="1"/>
  <c r="O2831" i="10" s="1"/>
  <c r="K2832" i="10"/>
  <c r="L2832" i="10" s="1"/>
  <c r="K2833" i="10"/>
  <c r="L2833" i="10" s="1"/>
  <c r="M2833" i="10"/>
  <c r="K2834" i="10"/>
  <c r="L2834" i="10" s="1"/>
  <c r="M2834" i="10" s="1"/>
  <c r="K2835" i="10"/>
  <c r="L2835" i="10" s="1"/>
  <c r="K2836" i="10"/>
  <c r="L2836" i="10" s="1"/>
  <c r="K2837" i="10"/>
  <c r="L2837" i="10" s="1"/>
  <c r="K2838" i="10"/>
  <c r="L2838" i="10" s="1"/>
  <c r="K2839" i="10"/>
  <c r="L2839" i="10" s="1"/>
  <c r="O2839" i="10" s="1"/>
  <c r="K2840" i="10"/>
  <c r="L2840" i="10" s="1"/>
  <c r="K2841" i="10"/>
  <c r="L2841" i="10" s="1"/>
  <c r="M2841" i="10" s="1"/>
  <c r="K2842" i="10"/>
  <c r="L2842" i="10" s="1"/>
  <c r="M2842" i="10" s="1"/>
  <c r="K2843" i="10"/>
  <c r="L2843" i="10" s="1"/>
  <c r="K2844" i="10"/>
  <c r="L2844" i="10" s="1"/>
  <c r="K2845" i="10"/>
  <c r="L2845" i="10" s="1"/>
  <c r="K2846" i="10"/>
  <c r="L2846" i="10"/>
  <c r="K2847" i="10"/>
  <c r="L2847" i="10" s="1"/>
  <c r="O2847" i="10" s="1"/>
  <c r="K2848" i="10"/>
  <c r="L2848" i="10" s="1"/>
  <c r="N2848" i="10" s="1"/>
  <c r="K2849" i="10"/>
  <c r="L2849" i="10" s="1"/>
  <c r="M2849" i="10" s="1"/>
  <c r="K2850" i="10"/>
  <c r="L2850" i="10" s="1"/>
  <c r="K2851" i="10"/>
  <c r="L2851" i="10" s="1"/>
  <c r="O2851" i="10" s="1"/>
  <c r="K2852" i="10"/>
  <c r="L2852" i="10"/>
  <c r="O2852" i="10" s="1"/>
  <c r="K2853" i="10"/>
  <c r="L2853" i="10" s="1"/>
  <c r="M2853" i="10" s="1"/>
  <c r="K2854" i="10"/>
  <c r="L2854" i="10"/>
  <c r="K2855" i="10"/>
  <c r="L2855" i="10" s="1"/>
  <c r="O2855" i="10" s="1"/>
  <c r="K2856" i="10"/>
  <c r="L2856" i="10" s="1"/>
  <c r="N2856" i="10"/>
  <c r="K2857" i="10"/>
  <c r="L2857" i="10" s="1"/>
  <c r="M2857" i="10" s="1"/>
  <c r="K2858" i="10"/>
  <c r="L2858" i="10" s="1"/>
  <c r="K2859" i="10"/>
  <c r="L2859" i="10" s="1"/>
  <c r="O2859" i="10" s="1"/>
  <c r="K2860" i="10"/>
  <c r="L2860" i="10" s="1"/>
  <c r="K2861" i="10"/>
  <c r="L2861" i="10" s="1"/>
  <c r="K2862" i="10"/>
  <c r="L2862" i="10" s="1"/>
  <c r="K2863" i="10"/>
  <c r="L2863" i="10" s="1"/>
  <c r="O2863" i="10" s="1"/>
  <c r="K2864" i="10"/>
  <c r="L2864" i="10" s="1"/>
  <c r="N2864" i="10" s="1"/>
  <c r="K2865" i="10"/>
  <c r="L2865" i="10" s="1"/>
  <c r="K2866" i="10"/>
  <c r="L2866" i="10"/>
  <c r="K2867" i="10"/>
  <c r="L2867" i="10" s="1"/>
  <c r="O2867" i="10" s="1"/>
  <c r="K2868" i="10"/>
  <c r="L2868" i="10"/>
  <c r="K2869" i="10"/>
  <c r="L2869" i="10" s="1"/>
  <c r="M2869" i="10" s="1"/>
  <c r="K2870" i="10"/>
  <c r="L2870" i="10" s="1"/>
  <c r="K2871" i="10"/>
  <c r="L2871" i="10" s="1"/>
  <c r="O2871" i="10" s="1"/>
  <c r="K2872" i="10"/>
  <c r="L2872" i="10" s="1"/>
  <c r="N2872" i="10" s="1"/>
  <c r="K2873" i="10"/>
  <c r="L2873" i="10" s="1"/>
  <c r="M2873" i="10"/>
  <c r="K2874" i="10"/>
  <c r="L2874" i="10" s="1"/>
  <c r="K2875" i="10"/>
  <c r="L2875" i="10" s="1"/>
  <c r="O2875" i="10"/>
  <c r="K2876" i="10"/>
  <c r="L2876" i="10" s="1"/>
  <c r="K2877" i="10"/>
  <c r="L2877" i="10" s="1"/>
  <c r="M2877" i="10" s="1"/>
  <c r="K2878" i="10"/>
  <c r="L2878" i="10" s="1"/>
  <c r="K2879" i="10"/>
  <c r="L2879" i="10" s="1"/>
  <c r="O2879" i="10" s="1"/>
  <c r="K2880" i="10"/>
  <c r="L2880" i="10" s="1"/>
  <c r="K2881" i="10"/>
  <c r="L2881" i="10" s="1"/>
  <c r="M2881" i="10" s="1"/>
  <c r="K2882" i="10"/>
  <c r="L2882" i="10"/>
  <c r="K2883" i="10"/>
  <c r="L2883" i="10" s="1"/>
  <c r="O2883" i="10" s="1"/>
  <c r="K2884" i="10"/>
  <c r="L2884" i="10" s="1"/>
  <c r="K2885" i="10"/>
  <c r="L2885" i="10" s="1"/>
  <c r="N2885" i="10" s="1"/>
  <c r="K2886" i="10"/>
  <c r="L2886" i="10" s="1"/>
  <c r="K2887" i="10"/>
  <c r="L2887" i="10" s="1"/>
  <c r="K2888" i="10"/>
  <c r="L2888" i="10" s="1"/>
  <c r="N2888" i="10" s="1"/>
  <c r="K2889" i="10"/>
  <c r="L2889" i="10" s="1"/>
  <c r="O2889" i="10" s="1"/>
  <c r="K2890" i="10"/>
  <c r="L2890" i="10" s="1"/>
  <c r="N2890" i="10" s="1"/>
  <c r="K2891" i="10"/>
  <c r="L2891" i="10" s="1"/>
  <c r="K2892" i="10"/>
  <c r="L2892" i="10" s="1"/>
  <c r="M2892" i="10" s="1"/>
  <c r="K2893" i="10"/>
  <c r="L2893" i="10" s="1"/>
  <c r="N2893" i="10" s="1"/>
  <c r="K2894" i="10"/>
  <c r="L2894" i="10"/>
  <c r="M2894" i="10" s="1"/>
  <c r="K2895" i="10"/>
  <c r="L2895" i="10" s="1"/>
  <c r="K2896" i="10"/>
  <c r="L2896" i="10" s="1"/>
  <c r="N2896" i="10" s="1"/>
  <c r="K2897" i="10"/>
  <c r="L2897" i="10" s="1"/>
  <c r="O2897" i="10" s="1"/>
  <c r="K2898" i="10"/>
  <c r="L2898" i="10" s="1"/>
  <c r="N2898" i="10" s="1"/>
  <c r="K2899" i="10"/>
  <c r="L2899" i="10" s="1"/>
  <c r="K2900" i="10"/>
  <c r="L2900" i="10"/>
  <c r="M2900" i="10" s="1"/>
  <c r="K2901" i="10"/>
  <c r="L2901" i="10" s="1"/>
  <c r="N2901" i="10" s="1"/>
  <c r="K2902" i="10"/>
  <c r="L2902" i="10" s="1"/>
  <c r="M2902" i="10" s="1"/>
  <c r="K2903" i="10"/>
  <c r="L2903" i="10" s="1"/>
  <c r="K2904" i="10"/>
  <c r="L2904" i="10" s="1"/>
  <c r="N2904" i="10" s="1"/>
  <c r="K2905" i="10"/>
  <c r="L2905" i="10" s="1"/>
  <c r="O2905" i="10" s="1"/>
  <c r="M2905" i="10"/>
  <c r="K2906" i="10"/>
  <c r="L2906" i="10" s="1"/>
  <c r="N2906" i="10" s="1"/>
  <c r="K2907" i="10"/>
  <c r="L2907" i="10" s="1"/>
  <c r="K2908" i="10"/>
  <c r="L2908" i="10" s="1"/>
  <c r="K2909" i="10"/>
  <c r="L2909" i="10" s="1"/>
  <c r="N2909" i="10" s="1"/>
  <c r="K2910" i="10"/>
  <c r="L2910" i="10" s="1"/>
  <c r="M2910" i="10" s="1"/>
  <c r="K2911" i="10"/>
  <c r="L2911" i="10" s="1"/>
  <c r="K2912" i="10"/>
  <c r="L2912" i="10" s="1"/>
  <c r="N2912" i="10" s="1"/>
  <c r="K2913" i="10"/>
  <c r="L2913" i="10" s="1"/>
  <c r="O2913" i="10" s="1"/>
  <c r="K2914" i="10"/>
  <c r="L2914" i="10" s="1"/>
  <c r="N2914" i="10" s="1"/>
  <c r="K2915" i="10"/>
  <c r="L2915" i="10" s="1"/>
  <c r="K2916" i="10"/>
  <c r="L2916" i="10"/>
  <c r="K2917" i="10"/>
  <c r="L2917" i="10" s="1"/>
  <c r="N2917" i="10" s="1"/>
  <c r="K2918" i="10"/>
  <c r="L2918" i="10" s="1"/>
  <c r="M2918" i="10" s="1"/>
  <c r="K2919" i="10"/>
  <c r="L2919" i="10" s="1"/>
  <c r="K2920" i="10"/>
  <c r="L2920" i="10" s="1"/>
  <c r="N2920" i="10" s="1"/>
  <c r="K2921" i="10"/>
  <c r="L2921" i="10" s="1"/>
  <c r="K2922" i="10"/>
  <c r="L2922" i="10"/>
  <c r="N2922" i="10" s="1"/>
  <c r="K2923" i="10"/>
  <c r="L2923" i="10" s="1"/>
  <c r="K2924" i="10"/>
  <c r="L2924" i="10"/>
  <c r="M2924" i="10" s="1"/>
  <c r="N2924" i="10"/>
  <c r="K2925" i="10"/>
  <c r="L2925" i="10" s="1"/>
  <c r="N2925" i="10" s="1"/>
  <c r="K2926" i="10"/>
  <c r="L2926" i="10" s="1"/>
  <c r="M2926" i="10" s="1"/>
  <c r="K2927" i="10"/>
  <c r="L2927" i="10" s="1"/>
  <c r="K2928" i="10"/>
  <c r="L2928" i="10" s="1"/>
  <c r="N2928" i="10" s="1"/>
  <c r="K2929" i="10"/>
  <c r="L2929" i="10" s="1"/>
  <c r="K2930" i="10"/>
  <c r="L2930" i="10"/>
  <c r="N2930" i="10" s="1"/>
  <c r="K2931" i="10"/>
  <c r="L2931" i="10" s="1"/>
  <c r="K2932" i="10"/>
  <c r="L2932" i="10" s="1"/>
  <c r="O2932" i="10"/>
  <c r="K2933" i="10"/>
  <c r="L2933" i="10" s="1"/>
  <c r="N2933" i="10" s="1"/>
  <c r="K2934" i="10"/>
  <c r="L2934" i="10" s="1"/>
  <c r="O2934" i="10" s="1"/>
  <c r="K2935" i="10"/>
  <c r="L2935" i="10" s="1"/>
  <c r="N2935" i="10" s="1"/>
  <c r="K2936" i="10"/>
  <c r="L2936" i="10" s="1"/>
  <c r="N2936" i="10" s="1"/>
  <c r="K2937" i="10"/>
  <c r="L2937" i="10" s="1"/>
  <c r="M2937" i="10" s="1"/>
  <c r="K2938" i="10"/>
  <c r="L2938" i="10"/>
  <c r="N2938" i="10" s="1"/>
  <c r="K2939" i="10"/>
  <c r="L2939" i="10" s="1"/>
  <c r="M2939" i="10" s="1"/>
  <c r="K2940" i="10"/>
  <c r="L2940" i="10" s="1"/>
  <c r="M2940" i="10" s="1"/>
  <c r="K2941" i="10"/>
  <c r="L2941" i="10" s="1"/>
  <c r="N2941" i="10" s="1"/>
  <c r="K2942" i="10"/>
  <c r="L2942" i="10" s="1"/>
  <c r="O2942" i="10" s="1"/>
  <c r="K2943" i="10"/>
  <c r="L2943" i="10" s="1"/>
  <c r="N2943" i="10" s="1"/>
  <c r="M2943" i="10"/>
  <c r="K2944" i="10"/>
  <c r="L2944" i="10" s="1"/>
  <c r="K2945" i="10"/>
  <c r="L2945" i="10" s="1"/>
  <c r="M2945" i="10" s="1"/>
  <c r="K2946" i="10"/>
  <c r="L2946" i="10"/>
  <c r="K2947" i="10"/>
  <c r="L2947" i="10" s="1"/>
  <c r="K2948" i="10"/>
  <c r="L2948" i="10"/>
  <c r="M2948" i="10" s="1"/>
  <c r="K2949" i="10"/>
  <c r="L2949" i="10" s="1"/>
  <c r="N2949" i="10" s="1"/>
  <c r="K2950" i="10"/>
  <c r="L2950" i="10" s="1"/>
  <c r="K2951" i="10"/>
  <c r="L2951" i="10" s="1"/>
  <c r="N2951" i="10" s="1"/>
  <c r="M2951" i="10"/>
  <c r="O2951" i="10"/>
  <c r="K2952" i="10"/>
  <c r="L2952" i="10" s="1"/>
  <c r="N2952" i="10" s="1"/>
  <c r="K2953" i="10"/>
  <c r="L2953" i="10" s="1"/>
  <c r="K2954" i="10"/>
  <c r="L2954" i="10" s="1"/>
  <c r="N2954" i="10" s="1"/>
  <c r="K2955" i="10"/>
  <c r="L2955" i="10" s="1"/>
  <c r="M2955" i="10" s="1"/>
  <c r="K2956" i="10"/>
  <c r="L2956" i="10" s="1"/>
  <c r="M2956" i="10" s="1"/>
  <c r="K2957" i="10"/>
  <c r="L2957" i="10" s="1"/>
  <c r="N2957" i="10" s="1"/>
  <c r="O2957" i="10"/>
  <c r="K2958" i="10"/>
  <c r="L2958" i="10" s="1"/>
  <c r="M2958" i="10" s="1"/>
  <c r="K2959" i="10"/>
  <c r="L2959" i="10" s="1"/>
  <c r="N2959" i="10" s="1"/>
  <c r="K2960" i="10"/>
  <c r="L2960" i="10" s="1"/>
  <c r="O2960" i="10" s="1"/>
  <c r="K2961" i="10"/>
  <c r="L2961" i="10" s="1"/>
  <c r="M2961" i="10"/>
  <c r="K2962" i="10"/>
  <c r="L2962" i="10"/>
  <c r="N2962" i="10" s="1"/>
  <c r="K2963" i="10"/>
  <c r="L2963" i="10"/>
  <c r="K2964" i="10"/>
  <c r="L2964" i="10" s="1"/>
  <c r="M2964" i="10" s="1"/>
  <c r="K2965" i="10"/>
  <c r="L2965" i="10" s="1"/>
  <c r="N2965" i="10" s="1"/>
  <c r="K2966" i="10"/>
  <c r="L2966" i="10" s="1"/>
  <c r="M2966" i="10" s="1"/>
  <c r="K2967" i="10"/>
  <c r="L2967" i="10" s="1"/>
  <c r="N2967" i="10" s="1"/>
  <c r="O2967" i="10"/>
  <c r="K2968" i="10"/>
  <c r="L2968" i="10" s="1"/>
  <c r="O2968" i="10" s="1"/>
  <c r="K2969" i="10"/>
  <c r="L2969" i="10" s="1"/>
  <c r="N2969" i="10" s="1"/>
  <c r="O2969" i="10"/>
  <c r="K2970" i="10"/>
  <c r="L2970" i="10" s="1"/>
  <c r="N2970" i="10" s="1"/>
  <c r="K2971" i="10"/>
  <c r="L2971" i="10" s="1"/>
  <c r="K2972" i="10"/>
  <c r="L2972" i="10"/>
  <c r="M2972" i="10" s="1"/>
  <c r="K2973" i="10"/>
  <c r="L2973" i="10"/>
  <c r="N2973" i="10" s="1"/>
  <c r="O2973" i="10"/>
  <c r="K2974" i="10"/>
  <c r="L2974" i="10" s="1"/>
  <c r="M2974" i="10" s="1"/>
  <c r="K2975" i="10"/>
  <c r="L2975" i="10" s="1"/>
  <c r="N2975" i="10" s="1"/>
  <c r="K2976" i="10"/>
  <c r="L2976" i="10" s="1"/>
  <c r="O2976" i="10" s="1"/>
  <c r="K2977" i="10"/>
  <c r="L2977" i="10" s="1"/>
  <c r="N2977" i="10" s="1"/>
  <c r="M2977" i="10"/>
  <c r="O2977" i="10"/>
  <c r="K2978" i="10"/>
  <c r="L2978" i="10"/>
  <c r="N2978" i="10" s="1"/>
  <c r="K2979" i="10"/>
  <c r="L2979" i="10" s="1"/>
  <c r="K2980" i="10"/>
  <c r="L2980" i="10" s="1"/>
  <c r="M2980" i="10" s="1"/>
  <c r="K2981" i="10"/>
  <c r="L2981" i="10"/>
  <c r="N2981" i="10" s="1"/>
  <c r="K2982" i="10"/>
  <c r="L2982" i="10" s="1"/>
  <c r="M2982" i="10" s="1"/>
  <c r="K2983" i="10"/>
  <c r="L2983" i="10" s="1"/>
  <c r="N2983" i="10" s="1"/>
  <c r="O2983" i="10"/>
  <c r="K2984" i="10"/>
  <c r="L2984" i="10" s="1"/>
  <c r="O2984" i="10" s="1"/>
  <c r="K2985" i="10"/>
  <c r="L2985" i="10" s="1"/>
  <c r="K2986" i="10"/>
  <c r="L2986" i="10"/>
  <c r="N2986" i="10" s="1"/>
  <c r="K2987" i="10"/>
  <c r="L2987" i="10" s="1"/>
  <c r="K2988" i="10"/>
  <c r="L2988" i="10"/>
  <c r="M2988" i="10" s="1"/>
  <c r="K2989" i="10"/>
  <c r="L2989" i="10"/>
  <c r="K2990" i="10"/>
  <c r="L2990" i="10" s="1"/>
  <c r="M2990" i="10" s="1"/>
  <c r="K2991" i="10"/>
  <c r="L2991" i="10" s="1"/>
  <c r="N2991" i="10" s="1"/>
  <c r="K2992" i="10"/>
  <c r="L2992" i="10" s="1"/>
  <c r="O2992" i="10" s="1"/>
  <c r="K2993" i="10"/>
  <c r="L2993" i="10" s="1"/>
  <c r="N2993" i="10" s="1"/>
  <c r="M2993" i="10"/>
  <c r="O2993" i="10"/>
  <c r="K2994" i="10"/>
  <c r="L2994" i="10" s="1"/>
  <c r="N2994" i="10" s="1"/>
  <c r="K2995" i="10"/>
  <c r="L2995" i="10"/>
  <c r="K2996" i="10"/>
  <c r="L2996" i="10" s="1"/>
  <c r="M2996" i="10" s="1"/>
  <c r="K2997" i="10"/>
  <c r="L2997" i="10"/>
  <c r="N2997" i="10" s="1"/>
  <c r="K2998" i="10"/>
  <c r="L2998" i="10" s="1"/>
  <c r="M2998" i="10" s="1"/>
  <c r="K2999" i="10"/>
  <c r="L2999" i="10" s="1"/>
  <c r="K3000" i="10"/>
  <c r="L3000" i="10" s="1"/>
  <c r="O3000" i="10" s="1"/>
  <c r="K3001" i="10"/>
  <c r="L3001" i="10" s="1"/>
  <c r="N3001" i="10" s="1"/>
  <c r="O3001" i="10"/>
  <c r="K3002" i="10"/>
  <c r="L3002" i="10"/>
  <c r="N3002" i="10" s="1"/>
  <c r="K3003" i="10"/>
  <c r="L3003" i="10" s="1"/>
  <c r="K3004" i="10"/>
  <c r="L3004" i="10" s="1"/>
  <c r="M3004" i="10" s="1"/>
  <c r="K3005" i="10"/>
  <c r="L3005" i="10"/>
  <c r="N3005" i="10" s="1"/>
  <c r="O3005" i="10"/>
  <c r="K3006" i="10"/>
  <c r="L3006" i="10" s="1"/>
  <c r="M3006" i="10" s="1"/>
  <c r="K3007" i="10"/>
  <c r="L3007" i="10" s="1"/>
  <c r="N3007" i="10" s="1"/>
  <c r="K3008" i="10"/>
  <c r="L3008" i="10" s="1"/>
  <c r="O3008" i="10" s="1"/>
  <c r="K3009" i="10"/>
  <c r="L3009" i="10" s="1"/>
  <c r="K3010" i="10"/>
  <c r="L3010" i="10"/>
  <c r="N3010" i="10" s="1"/>
  <c r="K3011" i="10"/>
  <c r="L3011" i="10"/>
  <c r="K3012" i="10"/>
  <c r="L3012" i="10" s="1"/>
  <c r="M3012" i="10" s="1"/>
  <c r="K3013" i="10"/>
  <c r="L3013" i="10" s="1"/>
  <c r="O3013" i="10" s="1"/>
  <c r="K3014" i="10"/>
  <c r="L3014" i="10" s="1"/>
  <c r="K3015" i="10"/>
  <c r="L3015" i="10"/>
  <c r="K3016" i="10"/>
  <c r="L3016" i="10" s="1"/>
  <c r="K3017" i="10"/>
  <c r="L3017" i="10"/>
  <c r="M3017" i="10" s="1"/>
  <c r="K3018" i="10"/>
  <c r="L3018" i="10" s="1"/>
  <c r="M3018" i="10" s="1"/>
  <c r="K3019" i="10"/>
  <c r="L3019" i="10" s="1"/>
  <c r="K3020" i="10"/>
  <c r="L3020" i="10" s="1"/>
  <c r="K3021" i="10"/>
  <c r="L3021" i="10" s="1"/>
  <c r="O3021" i="10" s="1"/>
  <c r="K3022" i="10"/>
  <c r="L3022" i="10" s="1"/>
  <c r="K3023" i="10"/>
  <c r="L3023" i="10"/>
  <c r="K3024" i="10"/>
  <c r="L3024" i="10" s="1"/>
  <c r="K3025" i="10"/>
  <c r="L3025" i="10"/>
  <c r="M3025" i="10" s="1"/>
  <c r="K3026" i="10"/>
  <c r="L3026" i="10" s="1"/>
  <c r="M3026" i="10" s="1"/>
  <c r="K3027" i="10"/>
  <c r="L3027" i="10" s="1"/>
  <c r="K3028" i="10"/>
  <c r="L3028" i="10" s="1"/>
  <c r="K3029" i="10"/>
  <c r="L3029" i="10" s="1"/>
  <c r="O3029" i="10" s="1"/>
  <c r="K3030" i="10"/>
  <c r="L3030" i="10" s="1"/>
  <c r="K3031" i="10"/>
  <c r="L3031" i="10" s="1"/>
  <c r="K3032" i="10"/>
  <c r="L3032" i="10" s="1"/>
  <c r="K3033" i="10"/>
  <c r="L3033" i="10"/>
  <c r="M3033" i="10" s="1"/>
  <c r="K3034" i="10"/>
  <c r="L3034" i="10" s="1"/>
  <c r="M3034" i="10" s="1"/>
  <c r="K3035" i="10"/>
  <c r="L3035" i="10" s="1"/>
  <c r="K3036" i="10"/>
  <c r="L3036" i="10" s="1"/>
  <c r="K3037" i="10"/>
  <c r="L3037" i="10" s="1"/>
  <c r="O3037" i="10" s="1"/>
  <c r="K3038" i="10"/>
  <c r="L3038" i="10" s="1"/>
  <c r="K3039" i="10"/>
  <c r="L3039" i="10" s="1"/>
  <c r="K3040" i="10"/>
  <c r="L3040" i="10" s="1"/>
  <c r="K3041" i="10"/>
  <c r="L3041" i="10"/>
  <c r="M3041" i="10" s="1"/>
  <c r="K3042" i="10"/>
  <c r="L3042" i="10" s="1"/>
  <c r="M3042" i="10" s="1"/>
  <c r="K3043" i="10"/>
  <c r="L3043" i="10" s="1"/>
  <c r="K3044" i="10"/>
  <c r="L3044" i="10" s="1"/>
  <c r="K3045" i="10"/>
  <c r="L3045" i="10" s="1"/>
  <c r="O3045" i="10" s="1"/>
  <c r="K3046" i="10"/>
  <c r="L3046" i="10" s="1"/>
  <c r="K3047" i="10"/>
  <c r="L3047" i="10" s="1"/>
  <c r="K3048" i="10"/>
  <c r="L3048" i="10" s="1"/>
  <c r="K3049" i="10"/>
  <c r="L3049" i="10"/>
  <c r="M3049" i="10" s="1"/>
  <c r="K3050" i="10"/>
  <c r="L3050" i="10" s="1"/>
  <c r="M3050" i="10" s="1"/>
  <c r="K3051" i="10"/>
  <c r="L3051" i="10" s="1"/>
  <c r="K3052" i="10"/>
  <c r="L3052" i="10" s="1"/>
  <c r="K3053" i="10"/>
  <c r="L3053" i="10" s="1"/>
  <c r="O3053" i="10" s="1"/>
  <c r="K3054" i="10"/>
  <c r="L3054" i="10" s="1"/>
  <c r="K3055" i="10"/>
  <c r="L3055" i="10" s="1"/>
  <c r="K3056" i="10"/>
  <c r="L3056" i="10" s="1"/>
  <c r="K3057" i="10"/>
  <c r="L3057" i="10"/>
  <c r="M3057" i="10" s="1"/>
  <c r="K3058" i="10"/>
  <c r="L3058" i="10" s="1"/>
  <c r="M3058" i="10" s="1"/>
  <c r="K3059" i="10"/>
  <c r="L3059" i="10" s="1"/>
  <c r="K3060" i="10"/>
  <c r="L3060" i="10" s="1"/>
  <c r="K3061" i="10"/>
  <c r="L3061" i="10" s="1"/>
  <c r="O3061" i="10" s="1"/>
  <c r="K3062" i="10"/>
  <c r="L3062" i="10" s="1"/>
  <c r="K3063" i="10"/>
  <c r="L3063" i="10" s="1"/>
  <c r="K3064" i="10"/>
  <c r="L3064" i="10" s="1"/>
  <c r="K3065" i="10"/>
  <c r="L3065" i="10"/>
  <c r="M3065" i="10" s="1"/>
  <c r="K3066" i="10"/>
  <c r="L3066" i="10" s="1"/>
  <c r="M3066" i="10" s="1"/>
  <c r="K3067" i="10"/>
  <c r="L3067" i="10" s="1"/>
  <c r="K3068" i="10"/>
  <c r="L3068" i="10" s="1"/>
  <c r="K3069" i="10"/>
  <c r="L3069" i="10" s="1"/>
  <c r="O3069" i="10" s="1"/>
  <c r="K3070" i="10"/>
  <c r="L3070" i="10" s="1"/>
  <c r="K3071" i="10"/>
  <c r="L3071" i="10"/>
  <c r="K3072" i="10"/>
  <c r="L3072" i="10" s="1"/>
  <c r="K3073" i="10"/>
  <c r="L3073" i="10"/>
  <c r="M3073" i="10" s="1"/>
  <c r="K3074" i="10"/>
  <c r="L3074" i="10" s="1"/>
  <c r="M3074" i="10" s="1"/>
  <c r="K3075" i="10"/>
  <c r="L3075" i="10" s="1"/>
  <c r="K3076" i="10"/>
  <c r="L3076" i="10" s="1"/>
  <c r="K3077" i="10"/>
  <c r="L3077" i="10" s="1"/>
  <c r="O3077" i="10" s="1"/>
  <c r="K3078" i="10"/>
  <c r="L3078" i="10" s="1"/>
  <c r="K3079" i="10"/>
  <c r="L3079" i="10" s="1"/>
  <c r="K3080" i="10"/>
  <c r="L3080" i="10" s="1"/>
  <c r="K3081" i="10"/>
  <c r="L3081" i="10"/>
  <c r="M3081" i="10" s="1"/>
  <c r="K3082" i="10"/>
  <c r="L3082" i="10" s="1"/>
  <c r="M3082" i="10" s="1"/>
  <c r="K3083" i="10"/>
  <c r="L3083" i="10" s="1"/>
  <c r="K3084" i="10"/>
  <c r="L3084" i="10" s="1"/>
  <c r="K3085" i="10"/>
  <c r="L3085" i="10" s="1"/>
  <c r="O3085" i="10" s="1"/>
  <c r="K3086" i="10"/>
  <c r="L3086" i="10" s="1"/>
  <c r="K3087" i="10"/>
  <c r="L3087" i="10" s="1"/>
  <c r="K3088" i="10"/>
  <c r="L3088" i="10" s="1"/>
  <c r="K3089" i="10"/>
  <c r="L3089" i="10"/>
  <c r="M3089" i="10" s="1"/>
  <c r="K3090" i="10"/>
  <c r="L3090" i="10" s="1"/>
  <c r="M3090" i="10" s="1"/>
  <c r="K3091" i="10"/>
  <c r="L3091" i="10" s="1"/>
  <c r="K3092" i="10"/>
  <c r="L3092" i="10" s="1"/>
  <c r="K3093" i="10"/>
  <c r="L3093" i="10" s="1"/>
  <c r="O3093" i="10" s="1"/>
  <c r="K3094" i="10"/>
  <c r="L3094" i="10" s="1"/>
  <c r="K3095" i="10"/>
  <c r="L3095" i="10" s="1"/>
  <c r="K3096" i="10"/>
  <c r="L3096" i="10" s="1"/>
  <c r="K3097" i="10"/>
  <c r="L3097" i="10"/>
  <c r="M3097" i="10" s="1"/>
  <c r="K3098" i="10"/>
  <c r="L3098" i="10" s="1"/>
  <c r="M3098" i="10" s="1"/>
  <c r="K3099" i="10"/>
  <c r="L3099" i="10" s="1"/>
  <c r="K3100" i="10"/>
  <c r="L3100" i="10" s="1"/>
  <c r="K3101" i="10"/>
  <c r="L3101" i="10" s="1"/>
  <c r="O3101" i="10" s="1"/>
  <c r="K3102" i="10"/>
  <c r="L3102" i="10" s="1"/>
  <c r="K3103" i="10"/>
  <c r="L3103" i="10" s="1"/>
  <c r="K3104" i="10"/>
  <c r="L3104" i="10" s="1"/>
  <c r="K3105" i="10"/>
  <c r="L3105" i="10"/>
  <c r="M3105" i="10" s="1"/>
  <c r="K3106" i="10"/>
  <c r="L3106" i="10" s="1"/>
  <c r="M3106" i="10" s="1"/>
  <c r="K3107" i="10"/>
  <c r="L3107" i="10" s="1"/>
  <c r="K3108" i="10"/>
  <c r="L3108" i="10" s="1"/>
  <c r="K3109" i="10"/>
  <c r="L3109" i="10" s="1"/>
  <c r="N3109" i="10" s="1"/>
  <c r="K3110" i="10"/>
  <c r="L3110" i="10" s="1"/>
  <c r="O3110" i="10" s="1"/>
  <c r="K3111" i="10"/>
  <c r="L3111" i="10" s="1"/>
  <c r="K3112" i="10"/>
  <c r="L3112" i="10" s="1"/>
  <c r="M3112" i="10" s="1"/>
  <c r="K3113" i="10"/>
  <c r="L3113" i="10" s="1"/>
  <c r="K3114" i="10"/>
  <c r="L3114" i="10" s="1"/>
  <c r="K3115" i="10"/>
  <c r="L3115" i="10" s="1"/>
  <c r="N3115" i="10" s="1"/>
  <c r="K3116" i="10"/>
  <c r="L3116" i="10" s="1"/>
  <c r="M3116" i="10"/>
  <c r="K3117" i="10"/>
  <c r="L3117" i="10" s="1"/>
  <c r="K3118" i="10"/>
  <c r="L3118" i="10" s="1"/>
  <c r="O3118" i="10" s="1"/>
  <c r="K3119" i="10"/>
  <c r="L3119" i="10" s="1"/>
  <c r="N3119" i="10" s="1"/>
  <c r="K3120" i="10"/>
  <c r="L3120" i="10" s="1"/>
  <c r="O3120" i="10" s="1"/>
  <c r="K3121" i="10"/>
  <c r="L3121" i="10"/>
  <c r="K3122" i="10"/>
  <c r="L3122" i="10" s="1"/>
  <c r="K3123" i="10"/>
  <c r="L3123" i="10" s="1"/>
  <c r="K3124" i="10"/>
  <c r="L3124" i="10" s="1"/>
  <c r="M3124" i="10" s="1"/>
  <c r="K3125" i="10"/>
  <c r="L3125" i="10" s="1"/>
  <c r="N3125" i="10" s="1"/>
  <c r="K3126" i="10"/>
  <c r="L3126" i="10" s="1"/>
  <c r="O3126" i="10" s="1"/>
  <c r="K3127" i="10"/>
  <c r="L3127" i="10" s="1"/>
  <c r="N3127" i="10" s="1"/>
  <c r="K3128" i="10"/>
  <c r="L3128" i="10" s="1"/>
  <c r="M3128" i="10" s="1"/>
  <c r="K3129" i="10"/>
  <c r="L3129" i="10" s="1"/>
  <c r="K3130" i="10"/>
  <c r="L3130" i="10" s="1"/>
  <c r="N3130" i="10" s="1"/>
  <c r="K3131" i="10"/>
  <c r="L3131" i="10" s="1"/>
  <c r="N3131" i="10"/>
  <c r="K3132" i="10"/>
  <c r="L3132" i="10" s="1"/>
  <c r="M3132" i="10" s="1"/>
  <c r="K3133" i="10"/>
  <c r="L3133" i="10"/>
  <c r="N3133" i="10" s="1"/>
  <c r="K3134" i="10"/>
  <c r="L3134" i="10" s="1"/>
  <c r="O3134" i="10" s="1"/>
  <c r="K3135" i="10"/>
  <c r="L3135" i="10" s="1"/>
  <c r="N3135" i="10" s="1"/>
  <c r="K3136" i="10"/>
  <c r="L3136" i="10"/>
  <c r="K3137" i="10"/>
  <c r="L3137" i="10" s="1"/>
  <c r="K3138" i="10"/>
  <c r="L3138" i="10" s="1"/>
  <c r="N3138" i="10" s="1"/>
  <c r="M3138" i="10"/>
  <c r="K3139" i="10"/>
  <c r="L3139" i="10" s="1"/>
  <c r="N3139" i="10" s="1"/>
  <c r="K3140" i="10"/>
  <c r="L3140" i="10" s="1"/>
  <c r="M3140" i="10" s="1"/>
  <c r="K3141" i="10"/>
  <c r="L3141" i="10" s="1"/>
  <c r="N3141" i="10" s="1"/>
  <c r="K3142" i="10"/>
  <c r="L3142" i="10" s="1"/>
  <c r="O3142" i="10"/>
  <c r="K3143" i="10"/>
  <c r="L3143" i="10"/>
  <c r="N3143" i="10" s="1"/>
  <c r="K3144" i="10"/>
  <c r="L3144" i="10" s="1"/>
  <c r="K3145" i="10"/>
  <c r="L3145" i="10"/>
  <c r="M3145" i="10" s="1"/>
  <c r="K3146" i="10"/>
  <c r="L3146" i="10" s="1"/>
  <c r="N3146" i="10" s="1"/>
  <c r="K3147" i="10"/>
  <c r="L3147" i="10" s="1"/>
  <c r="K3148" i="10"/>
  <c r="L3148" i="10" s="1"/>
  <c r="K3149" i="10"/>
  <c r="L3149" i="10"/>
  <c r="N3149" i="10" s="1"/>
  <c r="K3150" i="10"/>
  <c r="L3150" i="10" s="1"/>
  <c r="K3151" i="10"/>
  <c r="L3151" i="10" s="1"/>
  <c r="M3151" i="10" s="1"/>
  <c r="K3152" i="10"/>
  <c r="L3152" i="10"/>
  <c r="K3153" i="10"/>
  <c r="L3153" i="10" s="1"/>
  <c r="M3153" i="10" s="1"/>
  <c r="K3154" i="10"/>
  <c r="L3154" i="10" s="1"/>
  <c r="K3155" i="10"/>
  <c r="L3155" i="10" s="1"/>
  <c r="N3155" i="10" s="1"/>
  <c r="K3156" i="10"/>
  <c r="L3156" i="10" s="1"/>
  <c r="N3156" i="10" s="1"/>
  <c r="K3157" i="10"/>
  <c r="L3157" i="10" s="1"/>
  <c r="N3157" i="10" s="1"/>
  <c r="K3158" i="10"/>
  <c r="L3158" i="10"/>
  <c r="O3158" i="10" s="1"/>
  <c r="K3159" i="10"/>
  <c r="L3159" i="10" s="1"/>
  <c r="M3159" i="10" s="1"/>
  <c r="K3160" i="10"/>
  <c r="L3160" i="10" s="1"/>
  <c r="M3160" i="10" s="1"/>
  <c r="K3161" i="10"/>
  <c r="L3161" i="10" s="1"/>
  <c r="M3161" i="10" s="1"/>
  <c r="K3162" i="10"/>
  <c r="L3162" i="10" s="1"/>
  <c r="K3163" i="10"/>
  <c r="L3163" i="10" s="1"/>
  <c r="N3163" i="10" s="1"/>
  <c r="K3164" i="10"/>
  <c r="L3164" i="10" s="1"/>
  <c r="O3164" i="10" s="1"/>
  <c r="K3165" i="10"/>
  <c r="L3165" i="10" s="1"/>
  <c r="K3166" i="10"/>
  <c r="L3166" i="10" s="1"/>
  <c r="K3167" i="10"/>
  <c r="L3167" i="10" s="1"/>
  <c r="K3168" i="10"/>
  <c r="L3168" i="10" s="1"/>
  <c r="M3168" i="10" s="1"/>
  <c r="K3169" i="10"/>
  <c r="L3169" i="10" s="1"/>
  <c r="M3169" i="10" s="1"/>
  <c r="K3170" i="10"/>
  <c r="L3170" i="10" s="1"/>
  <c r="K3171" i="10"/>
  <c r="L3171" i="10" s="1"/>
  <c r="N3171" i="10"/>
  <c r="K3172" i="10"/>
  <c r="L3172" i="10" s="1"/>
  <c r="K3173" i="10"/>
  <c r="L3173" i="10" s="1"/>
  <c r="N3173" i="10" s="1"/>
  <c r="K3174" i="10"/>
  <c r="L3174" i="10" s="1"/>
  <c r="O3174" i="10" s="1"/>
  <c r="K3175" i="10"/>
  <c r="L3175" i="10" s="1"/>
  <c r="N3175" i="10"/>
  <c r="K3176" i="10"/>
  <c r="L3176" i="10"/>
  <c r="M3176" i="10" s="1"/>
  <c r="K3177" i="10"/>
  <c r="L3177" i="10" s="1"/>
  <c r="M3177" i="10" s="1"/>
  <c r="K3178" i="10"/>
  <c r="L3178" i="10" s="1"/>
  <c r="N3178" i="10" s="1"/>
  <c r="K3179" i="10"/>
  <c r="L3179" i="10" s="1"/>
  <c r="N3179" i="10" s="1"/>
  <c r="K3180" i="10"/>
  <c r="L3180" i="10" s="1"/>
  <c r="K3181" i="10"/>
  <c r="L3181" i="10" s="1"/>
  <c r="N3181" i="10" s="1"/>
  <c r="K3182" i="10"/>
  <c r="L3182" i="10" s="1"/>
  <c r="K3183" i="10"/>
  <c r="L3183" i="10" s="1"/>
  <c r="K3184" i="10"/>
  <c r="L3184" i="10" s="1"/>
  <c r="K3185" i="10"/>
  <c r="L3185" i="10" s="1"/>
  <c r="K3186" i="10"/>
  <c r="L3186" i="10" s="1"/>
  <c r="N3186" i="10" s="1"/>
  <c r="O3186" i="10"/>
  <c r="K3187" i="10"/>
  <c r="L3187" i="10" s="1"/>
  <c r="K3188" i="10"/>
  <c r="L3188" i="10" s="1"/>
  <c r="K3189" i="10"/>
  <c r="L3189" i="10" s="1"/>
  <c r="K3190" i="10"/>
  <c r="L3190" i="10" s="1"/>
  <c r="K3191" i="10"/>
  <c r="L3191" i="10" s="1"/>
  <c r="M3191" i="10" s="1"/>
  <c r="K3192" i="10"/>
  <c r="L3192" i="10"/>
  <c r="K3193" i="10"/>
  <c r="L3193" i="10"/>
  <c r="N3193" i="10" s="1"/>
  <c r="K3194" i="10"/>
  <c r="L3194" i="10" s="1"/>
  <c r="N3194" i="10" s="1"/>
  <c r="O3194" i="10"/>
  <c r="K3195" i="10"/>
  <c r="L3195" i="10" s="1"/>
  <c r="K3196" i="10"/>
  <c r="L3196" i="10" s="1"/>
  <c r="K3197" i="10"/>
  <c r="L3197" i="10" s="1"/>
  <c r="K3198" i="10"/>
  <c r="L3198" i="10" s="1"/>
  <c r="M3198" i="10" s="1"/>
  <c r="K3199" i="10"/>
  <c r="L3199" i="10"/>
  <c r="K3200" i="10"/>
  <c r="L3200" i="10"/>
  <c r="N3200" i="10" s="1"/>
  <c r="K3201" i="10"/>
  <c r="L3201" i="10" s="1"/>
  <c r="K3202" i="10"/>
  <c r="L3202" i="10" s="1"/>
  <c r="N3202" i="10" s="1"/>
  <c r="O3202" i="10"/>
  <c r="K3203" i="10"/>
  <c r="L3203" i="10" s="1"/>
  <c r="K3204" i="10"/>
  <c r="L3204" i="10" s="1"/>
  <c r="K3205" i="10"/>
  <c r="L3205" i="10" s="1"/>
  <c r="K3206" i="10"/>
  <c r="L3206" i="10" s="1"/>
  <c r="K3207" i="10"/>
  <c r="L3207" i="10" s="1"/>
  <c r="M3207" i="10" s="1"/>
  <c r="K3208" i="10"/>
  <c r="L3208" i="10"/>
  <c r="K3209" i="10"/>
  <c r="L3209" i="10"/>
  <c r="N3209" i="10" s="1"/>
  <c r="K3210" i="10"/>
  <c r="L3210" i="10" s="1"/>
  <c r="N3210" i="10" s="1"/>
  <c r="O3210" i="10"/>
  <c r="K3211" i="10"/>
  <c r="L3211" i="10" s="1"/>
  <c r="K3212" i="10"/>
  <c r="L3212" i="10" s="1"/>
  <c r="K3213" i="10"/>
  <c r="L3213" i="10" s="1"/>
  <c r="K3214" i="10"/>
  <c r="L3214" i="10" s="1"/>
  <c r="M3214" i="10" s="1"/>
  <c r="K3215" i="10"/>
  <c r="L3215" i="10"/>
  <c r="K3216" i="10"/>
  <c r="L3216" i="10"/>
  <c r="N3216" i="10" s="1"/>
  <c r="K3217" i="10"/>
  <c r="L3217" i="10" s="1"/>
  <c r="K3218" i="10"/>
  <c r="L3218" i="10" s="1"/>
  <c r="N3218" i="10" s="1"/>
  <c r="O3218" i="10"/>
  <c r="K3219" i="10"/>
  <c r="L3219" i="10" s="1"/>
  <c r="K3220" i="10"/>
  <c r="L3220" i="10" s="1"/>
  <c r="K3221" i="10"/>
  <c r="L3221" i="10" s="1"/>
  <c r="K3222" i="10"/>
  <c r="L3222" i="10" s="1"/>
  <c r="K3223" i="10"/>
  <c r="L3223" i="10" s="1"/>
  <c r="M3223" i="10" s="1"/>
  <c r="K3224" i="10"/>
  <c r="L3224" i="10"/>
  <c r="K3225" i="10"/>
  <c r="L3225" i="10"/>
  <c r="N3225" i="10" s="1"/>
  <c r="K3226" i="10"/>
  <c r="L3226" i="10" s="1"/>
  <c r="M3226" i="10" s="1"/>
  <c r="N3226" i="10"/>
  <c r="O3226" i="10"/>
  <c r="K3227" i="10"/>
  <c r="L3227" i="10" s="1"/>
  <c r="O3227" i="10" s="1"/>
  <c r="M3227" i="10"/>
  <c r="K3228" i="10"/>
  <c r="L3228" i="10" s="1"/>
  <c r="M3228" i="10" s="1"/>
  <c r="K3229" i="10"/>
  <c r="L3229" i="10" s="1"/>
  <c r="K3230" i="10"/>
  <c r="L3230" i="10" s="1"/>
  <c r="N3230" i="10"/>
  <c r="K3231" i="10"/>
  <c r="L3231" i="10" s="1"/>
  <c r="N3231" i="10" s="1"/>
  <c r="O3231" i="10"/>
  <c r="K3232" i="10"/>
  <c r="L3232" i="10" s="1"/>
  <c r="K3233" i="10"/>
  <c r="L3233" i="10" s="1"/>
  <c r="N3233" i="10" s="1"/>
  <c r="K3234" i="10"/>
  <c r="L3234" i="10" s="1"/>
  <c r="N3234" i="10" s="1"/>
  <c r="K3235" i="10"/>
  <c r="L3235" i="10" s="1"/>
  <c r="O3235" i="10" s="1"/>
  <c r="N3235" i="10"/>
  <c r="K3236" i="10"/>
  <c r="L3236" i="10" s="1"/>
  <c r="M3236" i="10" s="1"/>
  <c r="K3237" i="10"/>
  <c r="L3237" i="10" s="1"/>
  <c r="K3238" i="10"/>
  <c r="L3238" i="10" s="1"/>
  <c r="M3238" i="10" s="1"/>
  <c r="K3239" i="10"/>
  <c r="L3239" i="10" s="1"/>
  <c r="M3239" i="10" s="1"/>
  <c r="K3240" i="10"/>
  <c r="L3240" i="10" s="1"/>
  <c r="K3241" i="10"/>
  <c r="L3241" i="10" s="1"/>
  <c r="O3241" i="10" s="1"/>
  <c r="K3242" i="10"/>
  <c r="L3242" i="10" s="1"/>
  <c r="N3242" i="10" s="1"/>
  <c r="M3242" i="10"/>
  <c r="K3243" i="10"/>
  <c r="L3243" i="10" s="1"/>
  <c r="K3244" i="10"/>
  <c r="L3244" i="10"/>
  <c r="K3245" i="10"/>
  <c r="L3245" i="10" s="1"/>
  <c r="N3245" i="10" s="1"/>
  <c r="K3246" i="10"/>
  <c r="L3246" i="10" s="1"/>
  <c r="K3247" i="10"/>
  <c r="L3247" i="10" s="1"/>
  <c r="K3248" i="10"/>
  <c r="L3248" i="10" s="1"/>
  <c r="K3249" i="10"/>
  <c r="L3249" i="10" s="1"/>
  <c r="K3250" i="10"/>
  <c r="L3250" i="10" s="1"/>
  <c r="O3250" i="10" s="1"/>
  <c r="K3251" i="10"/>
  <c r="L3251" i="10" s="1"/>
  <c r="K3252" i="10"/>
  <c r="L3252" i="10" s="1"/>
  <c r="K3253" i="10"/>
  <c r="L3253" i="10" s="1"/>
  <c r="K3254" i="10"/>
  <c r="L3254" i="10" s="1"/>
  <c r="M3254" i="10" s="1"/>
  <c r="K3255" i="10"/>
  <c r="L3255" i="10" s="1"/>
  <c r="M3255" i="10" s="1"/>
  <c r="K3256" i="10"/>
  <c r="L3256" i="10" s="1"/>
  <c r="K3257" i="10"/>
  <c r="L3257" i="10" s="1"/>
  <c r="O3257" i="10"/>
  <c r="K3258" i="10"/>
  <c r="L3258" i="10" s="1"/>
  <c r="N3258" i="10" s="1"/>
  <c r="M3258" i="10"/>
  <c r="K3259" i="10"/>
  <c r="L3259" i="10" s="1"/>
  <c r="K3260" i="10"/>
  <c r="L3260" i="10" s="1"/>
  <c r="M3260" i="10" s="1"/>
  <c r="K3261" i="10"/>
  <c r="L3261" i="10" s="1"/>
  <c r="K3262" i="10"/>
  <c r="L3262" i="10" s="1"/>
  <c r="K3263" i="10"/>
  <c r="L3263" i="10" s="1"/>
  <c r="K3264" i="10"/>
  <c r="L3264" i="10" s="1"/>
  <c r="M3264" i="10" s="1"/>
  <c r="K3265" i="10"/>
  <c r="L3265" i="10"/>
  <c r="K3266" i="10"/>
  <c r="L3266" i="10" s="1"/>
  <c r="O3266" i="10" s="1"/>
  <c r="K3267" i="10"/>
  <c r="L3267" i="10" s="1"/>
  <c r="O3267" i="10" s="1"/>
  <c r="K3268" i="10"/>
  <c r="L3268" i="10" s="1"/>
  <c r="M3268" i="10" s="1"/>
  <c r="K3269" i="10"/>
  <c r="L3269" i="10" s="1"/>
  <c r="K3270" i="10"/>
  <c r="L3270" i="10" s="1"/>
  <c r="O3270" i="10" s="1"/>
  <c r="K3271" i="10"/>
  <c r="L3271" i="10" s="1"/>
  <c r="K3272" i="10"/>
  <c r="L3272" i="10" s="1"/>
  <c r="M3272" i="10"/>
  <c r="K3273" i="10"/>
  <c r="L3273" i="10"/>
  <c r="K3274" i="10"/>
  <c r="L3274" i="10" s="1"/>
  <c r="O3274" i="10" s="1"/>
  <c r="K3275" i="10"/>
  <c r="L3275" i="10" s="1"/>
  <c r="O3275" i="10" s="1"/>
  <c r="N3275" i="10"/>
  <c r="K3276" i="10"/>
  <c r="L3276" i="10" s="1"/>
  <c r="K3277" i="10"/>
  <c r="L3277" i="10" s="1"/>
  <c r="K3278" i="10"/>
  <c r="L3278" i="10" s="1"/>
  <c r="O3278" i="10"/>
  <c r="K3279" i="10"/>
  <c r="L3279" i="10" s="1"/>
  <c r="M3279" i="10" s="1"/>
  <c r="K3280" i="10"/>
  <c r="L3280" i="10" s="1"/>
  <c r="K3281" i="10"/>
  <c r="L3281" i="10" s="1"/>
  <c r="K3282" i="10"/>
  <c r="L3282" i="10" s="1"/>
  <c r="K3283" i="10"/>
  <c r="L3283" i="10" s="1"/>
  <c r="O3283" i="10" s="1"/>
  <c r="K3284" i="10"/>
  <c r="L3284" i="10" s="1"/>
  <c r="M3284" i="10"/>
  <c r="K3285" i="10"/>
  <c r="L3285" i="10"/>
  <c r="N3285" i="10" s="1"/>
  <c r="K3286" i="10"/>
  <c r="L3286" i="10" s="1"/>
  <c r="O3286" i="10"/>
  <c r="K3287" i="10"/>
  <c r="L3287" i="10" s="1"/>
  <c r="N3287" i="10" s="1"/>
  <c r="K3288" i="10"/>
  <c r="L3288" i="10" s="1"/>
  <c r="N3288" i="10" s="1"/>
  <c r="O3288" i="10"/>
  <c r="K3289" i="10"/>
  <c r="L3289" i="10" s="1"/>
  <c r="K3290" i="10"/>
  <c r="L3290" i="10" s="1"/>
  <c r="M3290" i="10" s="1"/>
  <c r="K3291" i="10"/>
  <c r="L3291" i="10" s="1"/>
  <c r="O3291" i="10" s="1"/>
  <c r="N3291" i="10"/>
  <c r="K3292" i="10"/>
  <c r="L3292" i="10" s="1"/>
  <c r="M3292" i="10" s="1"/>
  <c r="K3293" i="10"/>
  <c r="L3293" i="10" s="1"/>
  <c r="N3293" i="10" s="1"/>
  <c r="K3294" i="10"/>
  <c r="L3294" i="10" s="1"/>
  <c r="O3294" i="10" s="1"/>
  <c r="K3295" i="10"/>
  <c r="L3295" i="10"/>
  <c r="N3295" i="10" s="1"/>
  <c r="K3296" i="10"/>
  <c r="L3296" i="10" s="1"/>
  <c r="N3296" i="10" s="1"/>
  <c r="M3296" i="10"/>
  <c r="O3296" i="10"/>
  <c r="K3297" i="10"/>
  <c r="L3297" i="10" s="1"/>
  <c r="K3298" i="10"/>
  <c r="L3298" i="10" s="1"/>
  <c r="K3299" i="10"/>
  <c r="L3299" i="10" s="1"/>
  <c r="K3300" i="10"/>
  <c r="L3300" i="10" s="1"/>
  <c r="M3300" i="10" s="1"/>
  <c r="K3301" i="10"/>
  <c r="L3301" i="10" s="1"/>
  <c r="N3301" i="10"/>
  <c r="K3302" i="10"/>
  <c r="L3302" i="10" s="1"/>
  <c r="O3302" i="10"/>
  <c r="K3303" i="10"/>
  <c r="L3303" i="10" s="1"/>
  <c r="N3303" i="10" s="1"/>
  <c r="K3304" i="10"/>
  <c r="L3304" i="10" s="1"/>
  <c r="K3305" i="10"/>
  <c r="L3305" i="10" s="1"/>
  <c r="K3306" i="10"/>
  <c r="L3306" i="10" s="1"/>
  <c r="O3306" i="10" s="1"/>
  <c r="K3307" i="10"/>
  <c r="L3307" i="10" s="1"/>
  <c r="O3307" i="10" s="1"/>
  <c r="K3308" i="10"/>
  <c r="L3308" i="10" s="1"/>
  <c r="M3308" i="10" s="1"/>
  <c r="K3309" i="10"/>
  <c r="L3309" i="10" s="1"/>
  <c r="N3309" i="10" s="1"/>
  <c r="K3310" i="10"/>
  <c r="L3310" i="10" s="1"/>
  <c r="K3311" i="10"/>
  <c r="L3311" i="10" s="1"/>
  <c r="N3311" i="10" s="1"/>
  <c r="K3312" i="10"/>
  <c r="L3312" i="10" s="1"/>
  <c r="O3312" i="10" s="1"/>
  <c r="K3313" i="10"/>
  <c r="L3313" i="10" s="1"/>
  <c r="K3314" i="10"/>
  <c r="L3314" i="10" s="1"/>
  <c r="N3314" i="10" s="1"/>
  <c r="K3315" i="10"/>
  <c r="L3315" i="10"/>
  <c r="O3315" i="10" s="1"/>
  <c r="K3316" i="10"/>
  <c r="L3316" i="10" s="1"/>
  <c r="K3317" i="10"/>
  <c r="L3317" i="10" s="1"/>
  <c r="N3317" i="10" s="1"/>
  <c r="K3318" i="10"/>
  <c r="L3318" i="10" s="1"/>
  <c r="O3318" i="10" s="1"/>
  <c r="K3319" i="10"/>
  <c r="L3319" i="10" s="1"/>
  <c r="K3320" i="10"/>
  <c r="L3320" i="10" s="1"/>
  <c r="N3320" i="10" s="1"/>
  <c r="K3321" i="10"/>
  <c r="L3321" i="10" s="1"/>
  <c r="K3322" i="10"/>
  <c r="L3322" i="10" s="1"/>
  <c r="N3322" i="10" s="1"/>
  <c r="M3322" i="10"/>
  <c r="K3323" i="10"/>
  <c r="L3323" i="10" s="1"/>
  <c r="O3323" i="10" s="1"/>
  <c r="K3324" i="10"/>
  <c r="L3324" i="10" s="1"/>
  <c r="M3324" i="10" s="1"/>
  <c r="K3325" i="10"/>
  <c r="L3325" i="10"/>
  <c r="K3326" i="10"/>
  <c r="L3326" i="10" s="1"/>
  <c r="O3326" i="10" s="1"/>
  <c r="K3327" i="10"/>
  <c r="L3327" i="10" s="1"/>
  <c r="N3327" i="10" s="1"/>
  <c r="K3328" i="10"/>
  <c r="L3328" i="10" s="1"/>
  <c r="K3329" i="10"/>
  <c r="L3329" i="10"/>
  <c r="K3330" i="10"/>
  <c r="L3330" i="10" s="1"/>
  <c r="O3330" i="10" s="1"/>
  <c r="K3331" i="10"/>
  <c r="L3331" i="10" s="1"/>
  <c r="K3332" i="10"/>
  <c r="L3332" i="10" s="1"/>
  <c r="M3332" i="10" s="1"/>
  <c r="K3333" i="10"/>
  <c r="L3333" i="10" s="1"/>
  <c r="N3333" i="10" s="1"/>
  <c r="K3334" i="10"/>
  <c r="L3334" i="10" s="1"/>
  <c r="O3334" i="10" s="1"/>
  <c r="K3335" i="10"/>
  <c r="L3335" i="10" s="1"/>
  <c r="N3335" i="10" s="1"/>
  <c r="K3336" i="10"/>
  <c r="L3336" i="10" s="1"/>
  <c r="N3336" i="10" s="1"/>
  <c r="M3336" i="10"/>
  <c r="O3336" i="10"/>
  <c r="K3337" i="10"/>
  <c r="L3337" i="10"/>
  <c r="K3338" i="10"/>
  <c r="L3338" i="10" s="1"/>
  <c r="N3338" i="10" s="1"/>
  <c r="K3339" i="10"/>
  <c r="L3339" i="10" s="1"/>
  <c r="O3339" i="10" s="1"/>
  <c r="K3340" i="10"/>
  <c r="L3340" i="10" s="1"/>
  <c r="M3340" i="10" s="1"/>
  <c r="K3341" i="10"/>
  <c r="L3341" i="10" s="1"/>
  <c r="N3341" i="10" s="1"/>
  <c r="K3342" i="10"/>
  <c r="L3342" i="10" s="1"/>
  <c r="O3342" i="10" s="1"/>
  <c r="K3343" i="10"/>
  <c r="L3343" i="10"/>
  <c r="N3343" i="10"/>
  <c r="K3344" i="10"/>
  <c r="L3344" i="10" s="1"/>
  <c r="N3344" i="10" s="1"/>
  <c r="K3345" i="10"/>
  <c r="L3345" i="10" s="1"/>
  <c r="K3346" i="10"/>
  <c r="L3346" i="10" s="1"/>
  <c r="K3347" i="10"/>
  <c r="L3347" i="10" s="1"/>
  <c r="K3348" i="10"/>
  <c r="L3348" i="10" s="1"/>
  <c r="M3348" i="10" s="1"/>
  <c r="K3349" i="10"/>
  <c r="L3349" i="10" s="1"/>
  <c r="N3349" i="10" s="1"/>
  <c r="K3350" i="10"/>
  <c r="L3350" i="10" s="1"/>
  <c r="O3350" i="10" s="1"/>
  <c r="K3351" i="10"/>
  <c r="L3351" i="10"/>
  <c r="N3351" i="10" s="1"/>
  <c r="K3352" i="10"/>
  <c r="L3352" i="10" s="1"/>
  <c r="N3352" i="10" s="1"/>
  <c r="K3353" i="10"/>
  <c r="L3353" i="10"/>
  <c r="K3354" i="10"/>
  <c r="L3354" i="10" s="1"/>
  <c r="O3354" i="10" s="1"/>
  <c r="K3355" i="10"/>
  <c r="L3355" i="10"/>
  <c r="K3356" i="10"/>
  <c r="L3356" i="10" s="1"/>
  <c r="M3356" i="10"/>
  <c r="K3357" i="10"/>
  <c r="L3357" i="10" s="1"/>
  <c r="N3357" i="10" s="1"/>
  <c r="K3358" i="10"/>
  <c r="L3358" i="10" s="1"/>
  <c r="O3358" i="10" s="1"/>
  <c r="K3359" i="10"/>
  <c r="L3359" i="10" s="1"/>
  <c r="N3359" i="10" s="1"/>
  <c r="K3360" i="10"/>
  <c r="L3360" i="10" s="1"/>
  <c r="N3360" i="10" s="1"/>
  <c r="M3360" i="10"/>
  <c r="O3360" i="10"/>
  <c r="K3361" i="10"/>
  <c r="L3361" i="10"/>
  <c r="K3362" i="10"/>
  <c r="L3362" i="10" s="1"/>
  <c r="K3363" i="10"/>
  <c r="L3363" i="10" s="1"/>
  <c r="K3364" i="10"/>
  <c r="L3364" i="10" s="1"/>
  <c r="M3364" i="10" s="1"/>
  <c r="K3365" i="10"/>
  <c r="L3365" i="10" s="1"/>
  <c r="N3365" i="10" s="1"/>
  <c r="K3366" i="10"/>
  <c r="L3366" i="10" s="1"/>
  <c r="O3366" i="10" s="1"/>
  <c r="K3367" i="10"/>
  <c r="L3367" i="10" s="1"/>
  <c r="N3367" i="10" s="1"/>
  <c r="K3368" i="10"/>
  <c r="L3368" i="10" s="1"/>
  <c r="K3369" i="10"/>
  <c r="L3369" i="10" s="1"/>
  <c r="K3370" i="10"/>
  <c r="L3370" i="10" s="1"/>
  <c r="N3370" i="10" s="1"/>
  <c r="K3371" i="10"/>
  <c r="L3371" i="10" s="1"/>
  <c r="O3371" i="10" s="1"/>
  <c r="K3372" i="10"/>
  <c r="L3372" i="10" s="1"/>
  <c r="M3372" i="10" s="1"/>
  <c r="K3373" i="10"/>
  <c r="L3373" i="10" s="1"/>
  <c r="N3373" i="10" s="1"/>
  <c r="K3374" i="10"/>
  <c r="L3374" i="10" s="1"/>
  <c r="K3375" i="10"/>
  <c r="L3375" i="10" s="1"/>
  <c r="N3375" i="10" s="1"/>
  <c r="K3376" i="10"/>
  <c r="L3376" i="10" s="1"/>
  <c r="O3376" i="10" s="1"/>
  <c r="K3377" i="10"/>
  <c r="L3377" i="10" s="1"/>
  <c r="K3378" i="10"/>
  <c r="L3378" i="10" s="1"/>
  <c r="N3378" i="10" s="1"/>
  <c r="K3379" i="10"/>
  <c r="L3379" i="10"/>
  <c r="O3379" i="10" s="1"/>
  <c r="K3380" i="10"/>
  <c r="L3380" i="10" s="1"/>
  <c r="K3381" i="10"/>
  <c r="L3381" i="10"/>
  <c r="N3381" i="10" s="1"/>
  <c r="K3382" i="10"/>
  <c r="L3382" i="10" s="1"/>
  <c r="O3382" i="10" s="1"/>
  <c r="K3383" i="10"/>
  <c r="L3383" i="10" s="1"/>
  <c r="K3384" i="10"/>
  <c r="L3384" i="10" s="1"/>
  <c r="N3384" i="10" s="1"/>
  <c r="K3385" i="10"/>
  <c r="L3385" i="10" s="1"/>
  <c r="K3386" i="10"/>
  <c r="L3386" i="10" s="1"/>
  <c r="N3386" i="10" s="1"/>
  <c r="K3387" i="10"/>
  <c r="L3387" i="10"/>
  <c r="O3387" i="10" s="1"/>
  <c r="K3388" i="10"/>
  <c r="L3388" i="10" s="1"/>
  <c r="M3388" i="10"/>
  <c r="K3389" i="10"/>
  <c r="L3389" i="10" s="1"/>
  <c r="K3390" i="10"/>
  <c r="L3390" i="10" s="1"/>
  <c r="O3390" i="10" s="1"/>
  <c r="K3391" i="10"/>
  <c r="L3391" i="10" s="1"/>
  <c r="N3391" i="10" s="1"/>
  <c r="K3392" i="10"/>
  <c r="L3392" i="10" s="1"/>
  <c r="N3392" i="10" s="1"/>
  <c r="M3392" i="10"/>
  <c r="K3393" i="10"/>
  <c r="L3393" i="10"/>
  <c r="K3394" i="10"/>
  <c r="L3394" i="10" s="1"/>
  <c r="K3395" i="10"/>
  <c r="L3395" i="10" s="1"/>
  <c r="K3396" i="10"/>
  <c r="L3396" i="10" s="1"/>
  <c r="M3396" i="10" s="1"/>
  <c r="K3397" i="10"/>
  <c r="L3397" i="10"/>
  <c r="N3397" i="10" s="1"/>
  <c r="K3398" i="10"/>
  <c r="L3398" i="10" s="1"/>
  <c r="O3398" i="10"/>
  <c r="K3399" i="10"/>
  <c r="L3399" i="10" s="1"/>
  <c r="N3399" i="10" s="1"/>
  <c r="K3400" i="10"/>
  <c r="L3400" i="10" s="1"/>
  <c r="N3400" i="10" s="1"/>
  <c r="K3401" i="10"/>
  <c r="L3401" i="10"/>
  <c r="K3402" i="10"/>
  <c r="L3402" i="10" s="1"/>
  <c r="N3402" i="10" s="1"/>
  <c r="M3402" i="10"/>
  <c r="K3403" i="10"/>
  <c r="L3403" i="10" s="1"/>
  <c r="O3403" i="10" s="1"/>
  <c r="N3403" i="10"/>
  <c r="K3404" i="10"/>
  <c r="L3404" i="10" s="1"/>
  <c r="M3404" i="10" s="1"/>
  <c r="K3405" i="10"/>
  <c r="L3405" i="10" s="1"/>
  <c r="N3405" i="10" s="1"/>
  <c r="K3406" i="10"/>
  <c r="L3406" i="10" s="1"/>
  <c r="O3406" i="10" s="1"/>
  <c r="K3407" i="10"/>
  <c r="L3407" i="10" s="1"/>
  <c r="N3407" i="10" s="1"/>
  <c r="K3408" i="10"/>
  <c r="L3408" i="10" s="1"/>
  <c r="N3408" i="10" s="1"/>
  <c r="M3408" i="10"/>
  <c r="K3409" i="10"/>
  <c r="L3409" i="10" s="1"/>
  <c r="N3409" i="10" s="1"/>
  <c r="K3410" i="10"/>
  <c r="L3410" i="10" s="1"/>
  <c r="K3411" i="10"/>
  <c r="L3411" i="10" s="1"/>
  <c r="N3411" i="10" s="1"/>
  <c r="K3412" i="10"/>
  <c r="L3412" i="10" s="1"/>
  <c r="O3412" i="10"/>
  <c r="K3413" i="10"/>
  <c r="L3413" i="10" s="1"/>
  <c r="N3413" i="10" s="1"/>
  <c r="K3414" i="10"/>
  <c r="L3414" i="10" s="1"/>
  <c r="N3414" i="10" s="1"/>
  <c r="M3414" i="10"/>
  <c r="O3414" i="10"/>
  <c r="K3415" i="10"/>
  <c r="L3415" i="10" s="1"/>
  <c r="N3415" i="10" s="1"/>
  <c r="K3416" i="10"/>
  <c r="L3416" i="10" s="1"/>
  <c r="N3416" i="10" s="1"/>
  <c r="K3417" i="10"/>
  <c r="L3417" i="10"/>
  <c r="N3417" i="10" s="1"/>
  <c r="K3418" i="10"/>
  <c r="L3418" i="10" s="1"/>
  <c r="N3418" i="10" s="1"/>
  <c r="M3418" i="10"/>
  <c r="K3419" i="10"/>
  <c r="L3419" i="10" s="1"/>
  <c r="N3419" i="10" s="1"/>
  <c r="K3420" i="10"/>
  <c r="L3420" i="10" s="1"/>
  <c r="N3420" i="10" s="1"/>
  <c r="O3420" i="10"/>
  <c r="K3421" i="10"/>
  <c r="L3421" i="10"/>
  <c r="N3421" i="10" s="1"/>
  <c r="K3422" i="10"/>
  <c r="L3422" i="10" s="1"/>
  <c r="N3422" i="10" s="1"/>
  <c r="M3422" i="10"/>
  <c r="O3422" i="10"/>
  <c r="K3423" i="10"/>
  <c r="L3423" i="10" s="1"/>
  <c r="N3423" i="10" s="1"/>
  <c r="K3424" i="10"/>
  <c r="L3424" i="10" s="1"/>
  <c r="N3424" i="10" s="1"/>
  <c r="K3425" i="10"/>
  <c r="L3425" i="10"/>
  <c r="N3425" i="10" s="1"/>
  <c r="K3426" i="10"/>
  <c r="L3426" i="10" s="1"/>
  <c r="N3426" i="10" s="1"/>
  <c r="K3427" i="10"/>
  <c r="L3427" i="10" s="1"/>
  <c r="N3427" i="10" s="1"/>
  <c r="K3428" i="10"/>
  <c r="L3428" i="10" s="1"/>
  <c r="N3428" i="10" s="1"/>
  <c r="K3429" i="10"/>
  <c r="L3429" i="10" s="1"/>
  <c r="N3429" i="10" s="1"/>
  <c r="K3430" i="10"/>
  <c r="L3430" i="10" s="1"/>
  <c r="M3430" i="10" s="1"/>
  <c r="K3431" i="10"/>
  <c r="L3431" i="10" s="1"/>
  <c r="N3431" i="10" s="1"/>
  <c r="K3432" i="10"/>
  <c r="L3432" i="10" s="1"/>
  <c r="K3433" i="10"/>
  <c r="L3433" i="10" s="1"/>
  <c r="N3433" i="10" s="1"/>
  <c r="K3434" i="10"/>
  <c r="L3434" i="10" s="1"/>
  <c r="N3434" i="10" s="1"/>
  <c r="K3435" i="10"/>
  <c r="L3435" i="10" s="1"/>
  <c r="N3435" i="10" s="1"/>
  <c r="K3436" i="10"/>
  <c r="L3436" i="10" s="1"/>
  <c r="K3437" i="10"/>
  <c r="L3437" i="10" s="1"/>
  <c r="N3437" i="10" s="1"/>
  <c r="K3438" i="10"/>
  <c r="L3438" i="10" s="1"/>
  <c r="O3438" i="10" s="1"/>
  <c r="K3439" i="10"/>
  <c r="L3439" i="10" s="1"/>
  <c r="N3439" i="10"/>
  <c r="K3440" i="10"/>
  <c r="L3440" i="10" s="1"/>
  <c r="N3440" i="10" s="1"/>
  <c r="K3441" i="10"/>
  <c r="L3441" i="10" s="1"/>
  <c r="N3441" i="10"/>
  <c r="K3442" i="10"/>
  <c r="L3442" i="10" s="1"/>
  <c r="K3443" i="10"/>
  <c r="L3443" i="10" s="1"/>
  <c r="N3443" i="10" s="1"/>
  <c r="K3444" i="10"/>
  <c r="L3444" i="10" s="1"/>
  <c r="O3444" i="10" s="1"/>
  <c r="K3445" i="10"/>
  <c r="L3445" i="10" s="1"/>
  <c r="N3445" i="10" s="1"/>
  <c r="K3446" i="10"/>
  <c r="L3446" i="10" s="1"/>
  <c r="N3446" i="10" s="1"/>
  <c r="M3446" i="10"/>
  <c r="K3447" i="10"/>
  <c r="L3447" i="10" s="1"/>
  <c r="N3447" i="10" s="1"/>
  <c r="K3448" i="10"/>
  <c r="L3448" i="10" s="1"/>
  <c r="M3448" i="10" s="1"/>
  <c r="N3448" i="10"/>
  <c r="O3448" i="10"/>
  <c r="K3449" i="10"/>
  <c r="L3449" i="10" s="1"/>
  <c r="N3449" i="10" s="1"/>
  <c r="K3450" i="10"/>
  <c r="L3450" i="10" s="1"/>
  <c r="K3451" i="10"/>
  <c r="L3451" i="10" s="1"/>
  <c r="M3451" i="10" s="1"/>
  <c r="K3452" i="10"/>
  <c r="L3452" i="10" s="1"/>
  <c r="K3453" i="10"/>
  <c r="L3453" i="10" s="1"/>
  <c r="O3453" i="10" s="1"/>
  <c r="K3454" i="10"/>
  <c r="L3454" i="10" s="1"/>
  <c r="N3454" i="10" s="1"/>
  <c r="K3455" i="10"/>
  <c r="L3455" i="10" s="1"/>
  <c r="K3456" i="10"/>
  <c r="L3456" i="10" s="1"/>
  <c r="N3456" i="10" s="1"/>
  <c r="M3456" i="10"/>
  <c r="O3456" i="10"/>
  <c r="K3457" i="10"/>
  <c r="L3457" i="10" s="1"/>
  <c r="N3457" i="10" s="1"/>
  <c r="K3458" i="10"/>
  <c r="L3458" i="10"/>
  <c r="K3459" i="10"/>
  <c r="L3459" i="10"/>
  <c r="N3459" i="10" s="1"/>
  <c r="K3460" i="10"/>
  <c r="L3460" i="10" s="1"/>
  <c r="N3460" i="10" s="1"/>
  <c r="O3460" i="10"/>
  <c r="K3461" i="10"/>
  <c r="L3461" i="10" s="1"/>
  <c r="K3462" i="10"/>
  <c r="L3462" i="10" s="1"/>
  <c r="M3462" i="10" s="1"/>
  <c r="K3463" i="10"/>
  <c r="L3463" i="10" s="1"/>
  <c r="N3463" i="10" s="1"/>
  <c r="K3464" i="10"/>
  <c r="L3464" i="10" s="1"/>
  <c r="M3464" i="10" s="1"/>
  <c r="K3465" i="10"/>
  <c r="L3465" i="10" s="1"/>
  <c r="N3465" i="10" s="1"/>
  <c r="K3466" i="10"/>
  <c r="L3466" i="10" s="1"/>
  <c r="K3467" i="10"/>
  <c r="L3467" i="10"/>
  <c r="M3467" i="10" s="1"/>
  <c r="K3468" i="10"/>
  <c r="L3468" i="10" s="1"/>
  <c r="K3469" i="10"/>
  <c r="L3469" i="10" s="1"/>
  <c r="K3470" i="10"/>
  <c r="L3470" i="10" s="1"/>
  <c r="N3470" i="10" s="1"/>
  <c r="M3470" i="10"/>
  <c r="K3471" i="10"/>
  <c r="L3471" i="10" s="1"/>
  <c r="K3472" i="10"/>
  <c r="L3472" i="10" s="1"/>
  <c r="O3472" i="10" s="1"/>
  <c r="M3472" i="10"/>
  <c r="N3472" i="10"/>
  <c r="K3473" i="10"/>
  <c r="L3473" i="10" s="1"/>
  <c r="N3473" i="10" s="1"/>
  <c r="K3474" i="10"/>
  <c r="L3474" i="10" s="1"/>
  <c r="O3474" i="10" s="1"/>
  <c r="K3475" i="10"/>
  <c r="L3475" i="10" s="1"/>
  <c r="M3475" i="10" s="1"/>
  <c r="K3476" i="10"/>
  <c r="L3476" i="10" s="1"/>
  <c r="K3477" i="10"/>
  <c r="L3477" i="10"/>
  <c r="K3478" i="10"/>
  <c r="L3478" i="10" s="1"/>
  <c r="O3478" i="10"/>
  <c r="K3479" i="10"/>
  <c r="L3479" i="10" s="1"/>
  <c r="N3479" i="10" s="1"/>
  <c r="K3480" i="10"/>
  <c r="L3480" i="10" s="1"/>
  <c r="K3481" i="10"/>
  <c r="L3481" i="10" s="1"/>
  <c r="N3481" i="10" s="1"/>
  <c r="K3482" i="10"/>
  <c r="L3482" i="10" s="1"/>
  <c r="K3483" i="10"/>
  <c r="L3483" i="10"/>
  <c r="M3483" i="10" s="1"/>
  <c r="K3484" i="10"/>
  <c r="L3484" i="10" s="1"/>
  <c r="K3485" i="10"/>
  <c r="L3485" i="10" s="1"/>
  <c r="M3485" i="10" s="1"/>
  <c r="K3486" i="10"/>
  <c r="L3486" i="10" s="1"/>
  <c r="N3486" i="10" s="1"/>
  <c r="K3487" i="10"/>
  <c r="L3487" i="10" s="1"/>
  <c r="K3488" i="10"/>
  <c r="L3488" i="10" s="1"/>
  <c r="O3488" i="10"/>
  <c r="K3489" i="10"/>
  <c r="L3489" i="10" s="1"/>
  <c r="N3489" i="10" s="1"/>
  <c r="K3490" i="10"/>
  <c r="L3490" i="10" s="1"/>
  <c r="K3491" i="10"/>
  <c r="L3491" i="10" s="1"/>
  <c r="K3492" i="10"/>
  <c r="L3492" i="10" s="1"/>
  <c r="O3492" i="10"/>
  <c r="K3493" i="10"/>
  <c r="L3493" i="10" s="1"/>
  <c r="K3494" i="10"/>
  <c r="L3494" i="10" s="1"/>
  <c r="O3494" i="10"/>
  <c r="K3495" i="10"/>
  <c r="L3495" i="10" s="1"/>
  <c r="K3496" i="10"/>
  <c r="L3496" i="10" s="1"/>
  <c r="K3497" i="10"/>
  <c r="L3497" i="10" s="1"/>
  <c r="N3497" i="10" s="1"/>
  <c r="K3498" i="10"/>
  <c r="L3498" i="10" s="1"/>
  <c r="K3499" i="10"/>
  <c r="L3499" i="10" s="1"/>
  <c r="M3499" i="10" s="1"/>
  <c r="K3500" i="10"/>
  <c r="L3500" i="10" s="1"/>
  <c r="N3500" i="10" s="1"/>
  <c r="K3501" i="10"/>
  <c r="L3501" i="10" s="1"/>
  <c r="K3502" i="10"/>
  <c r="L3502" i="10" s="1"/>
  <c r="N3502" i="10" s="1"/>
  <c r="K3503" i="10"/>
  <c r="L3503" i="10"/>
  <c r="O3503" i="10" s="1"/>
  <c r="K3504" i="10"/>
  <c r="L3504" i="10" s="1"/>
  <c r="M3504" i="10" s="1"/>
  <c r="K3505" i="10"/>
  <c r="L3505" i="10" s="1"/>
  <c r="N3505" i="10" s="1"/>
  <c r="K3506" i="10"/>
  <c r="L3506" i="10" s="1"/>
  <c r="K3507" i="10"/>
  <c r="L3507" i="10" s="1"/>
  <c r="M3507" i="10" s="1"/>
  <c r="K3508" i="10"/>
  <c r="L3508" i="10" s="1"/>
  <c r="N3508" i="10" s="1"/>
  <c r="K3509" i="10"/>
  <c r="L3509" i="10"/>
  <c r="K3510" i="10"/>
  <c r="L3510" i="10" s="1"/>
  <c r="N3510" i="10" s="1"/>
  <c r="K3511" i="10"/>
  <c r="L3511" i="10" s="1"/>
  <c r="K3512" i="10"/>
  <c r="L3512" i="10" s="1"/>
  <c r="N3512" i="10" s="1"/>
  <c r="M3512" i="10"/>
  <c r="O3512" i="10"/>
  <c r="K3513" i="10"/>
  <c r="L3513" i="10" s="1"/>
  <c r="N3513" i="10" s="1"/>
  <c r="K3514" i="10"/>
  <c r="L3514" i="10" s="1"/>
  <c r="K3515" i="10"/>
  <c r="L3515" i="10"/>
  <c r="K3516" i="10"/>
  <c r="L3516" i="10"/>
  <c r="N3516" i="10" s="1"/>
  <c r="K3517" i="10"/>
  <c r="L3517" i="10" s="1"/>
  <c r="K3518" i="10"/>
  <c r="L3518" i="10" s="1"/>
  <c r="N3518" i="10" s="1"/>
  <c r="K3519" i="10"/>
  <c r="L3519" i="10" s="1"/>
  <c r="O3519" i="10" s="1"/>
  <c r="K3520" i="10"/>
  <c r="L3520" i="10" s="1"/>
  <c r="O3520" i="10"/>
  <c r="K3521" i="10"/>
  <c r="L3521" i="10" s="1"/>
  <c r="N3521" i="10" s="1"/>
  <c r="K3522" i="10"/>
  <c r="L3522" i="10" s="1"/>
  <c r="K3523" i="10"/>
  <c r="L3523" i="10"/>
  <c r="M3523" i="10" s="1"/>
  <c r="K3524" i="10"/>
  <c r="L3524" i="10"/>
  <c r="M3524" i="10" s="1"/>
  <c r="K3525" i="10"/>
  <c r="L3525" i="10"/>
  <c r="K3526" i="10"/>
  <c r="L3526" i="10" s="1"/>
  <c r="K3527" i="10"/>
  <c r="L3527" i="10" s="1"/>
  <c r="K3528" i="10"/>
  <c r="L3528" i="10" s="1"/>
  <c r="O3528" i="10" s="1"/>
  <c r="K3529" i="10"/>
  <c r="L3529" i="10" s="1"/>
  <c r="K3530" i="10"/>
  <c r="L3530" i="10"/>
  <c r="K3531" i="10"/>
  <c r="L3531" i="10" s="1"/>
  <c r="K3532" i="10"/>
  <c r="L3532" i="10" s="1"/>
  <c r="M3532" i="10" s="1"/>
  <c r="K3533" i="10"/>
  <c r="L3533" i="10" s="1"/>
  <c r="M3533" i="10" s="1"/>
  <c r="K3534" i="10"/>
  <c r="L3534" i="10" s="1"/>
  <c r="K3535" i="10"/>
  <c r="L3535" i="10" s="1"/>
  <c r="K3536" i="10"/>
  <c r="L3536" i="10" s="1"/>
  <c r="O3536" i="10" s="1"/>
  <c r="N3536" i="10"/>
  <c r="K3537" i="10"/>
  <c r="L3537" i="10" s="1"/>
  <c r="K3538" i="10"/>
  <c r="L3538" i="10" s="1"/>
  <c r="K3539" i="10"/>
  <c r="L3539" i="10"/>
  <c r="M3539" i="10" s="1"/>
  <c r="K3540" i="10"/>
  <c r="L3540" i="10"/>
  <c r="M3540" i="10" s="1"/>
  <c r="K3541" i="10"/>
  <c r="L3541" i="10" s="1"/>
  <c r="M3541" i="10" s="1"/>
  <c r="K3542" i="10"/>
  <c r="L3542" i="10" s="1"/>
  <c r="N3542" i="10" s="1"/>
  <c r="K3543" i="10"/>
  <c r="L3543" i="10" s="1"/>
  <c r="K3544" i="10"/>
  <c r="L3544" i="10" s="1"/>
  <c r="K3545" i="10"/>
  <c r="L3545" i="10" s="1"/>
  <c r="K3546" i="10"/>
  <c r="L3546" i="10" s="1"/>
  <c r="K3547" i="10"/>
  <c r="L3547" i="10" s="1"/>
  <c r="K3548" i="10"/>
  <c r="L3548" i="10" s="1"/>
  <c r="M3548" i="10" s="1"/>
  <c r="K3549" i="10"/>
  <c r="L3549" i="10" s="1"/>
  <c r="M3549" i="10" s="1"/>
  <c r="K3550" i="10"/>
  <c r="L3550" i="10"/>
  <c r="O3550" i="10" s="1"/>
  <c r="K3551" i="10"/>
  <c r="L3551" i="10" s="1"/>
  <c r="K3552" i="10"/>
  <c r="L3552" i="10"/>
  <c r="O3552" i="10" s="1"/>
  <c r="K3553" i="10"/>
  <c r="L3553" i="10" s="1"/>
  <c r="K3554" i="10"/>
  <c r="L3554" i="10" s="1"/>
  <c r="K3555" i="10"/>
  <c r="L3555" i="10" s="1"/>
  <c r="O3555" i="10" s="1"/>
  <c r="K3556" i="10"/>
  <c r="L3556" i="10" s="1"/>
  <c r="M3556" i="10" s="1"/>
  <c r="K3557" i="10"/>
  <c r="L3557" i="10" s="1"/>
  <c r="M3557" i="10" s="1"/>
  <c r="K3558" i="10"/>
  <c r="L3558" i="10"/>
  <c r="M3558" i="10" s="1"/>
  <c r="K3559" i="10"/>
  <c r="L3559" i="10" s="1"/>
  <c r="K3560" i="10"/>
  <c r="L3560" i="10" s="1"/>
  <c r="O3560" i="10" s="1"/>
  <c r="K3561" i="10"/>
  <c r="L3561" i="10" s="1"/>
  <c r="K3562" i="10"/>
  <c r="L3562" i="10" s="1"/>
  <c r="K3563" i="10"/>
  <c r="L3563" i="10" s="1"/>
  <c r="M3563" i="10" s="1"/>
  <c r="K3564" i="10"/>
  <c r="L3564" i="10"/>
  <c r="M3564" i="10" s="1"/>
  <c r="K3565" i="10"/>
  <c r="L3565" i="10" s="1"/>
  <c r="K3566" i="10"/>
  <c r="L3566" i="10" s="1"/>
  <c r="O3566" i="10" s="1"/>
  <c r="K3567" i="10"/>
  <c r="L3567" i="10" s="1"/>
  <c r="K3568" i="10"/>
  <c r="L3568" i="10" s="1"/>
  <c r="O3568" i="10" s="1"/>
  <c r="K3569" i="10"/>
  <c r="L3569" i="10" s="1"/>
  <c r="K3570" i="10"/>
  <c r="L3570" i="10" s="1"/>
  <c r="K3571" i="10"/>
  <c r="L3571" i="10" s="1"/>
  <c r="K3572" i="10"/>
  <c r="L3572" i="10" s="1"/>
  <c r="M3572" i="10" s="1"/>
  <c r="K3573" i="10"/>
  <c r="L3573" i="10" s="1"/>
  <c r="M3573" i="10" s="1"/>
  <c r="K3574" i="10"/>
  <c r="L3574" i="10" s="1"/>
  <c r="K3575" i="10"/>
  <c r="L3575" i="10" s="1"/>
  <c r="K3576" i="10"/>
  <c r="L3576" i="10"/>
  <c r="O3576" i="10" s="1"/>
  <c r="K3577" i="10"/>
  <c r="L3577" i="10" s="1"/>
  <c r="K3578" i="10"/>
  <c r="L3578" i="10" s="1"/>
  <c r="K3579" i="10"/>
  <c r="L3579" i="10" s="1"/>
  <c r="N3579" i="10" s="1"/>
  <c r="K3580" i="10"/>
  <c r="L3580" i="10"/>
  <c r="M3580" i="10" s="1"/>
  <c r="K3581" i="10"/>
  <c r="L3581" i="10" s="1"/>
  <c r="M3581" i="10" s="1"/>
  <c r="K3582" i="10"/>
  <c r="L3582" i="10" s="1"/>
  <c r="K3583" i="10"/>
  <c r="L3583" i="10" s="1"/>
  <c r="K3584" i="10"/>
  <c r="L3584" i="10" s="1"/>
  <c r="K3585" i="10"/>
  <c r="L3585" i="10" s="1"/>
  <c r="K3586" i="10"/>
  <c r="L3586" i="10" s="1"/>
  <c r="K3587" i="10"/>
  <c r="L3587" i="10" s="1"/>
  <c r="K3588" i="10"/>
  <c r="L3588" i="10" s="1"/>
  <c r="M3588" i="10" s="1"/>
  <c r="K3589" i="10"/>
  <c r="L3589" i="10" s="1"/>
  <c r="M3589" i="10" s="1"/>
  <c r="K3590" i="10"/>
  <c r="L3590" i="10" s="1"/>
  <c r="K3591" i="10"/>
  <c r="L3591" i="10" s="1"/>
  <c r="K3592" i="10"/>
  <c r="L3592" i="10"/>
  <c r="O3592" i="10" s="1"/>
  <c r="K3593" i="10"/>
  <c r="L3593" i="10" s="1"/>
  <c r="K3594" i="10"/>
  <c r="L3594" i="10"/>
  <c r="K3595" i="10"/>
  <c r="L3595" i="10" s="1"/>
  <c r="K3596" i="10"/>
  <c r="L3596" i="10"/>
  <c r="M3596" i="10" s="1"/>
  <c r="K3597" i="10"/>
  <c r="L3597" i="10" s="1"/>
  <c r="M3597" i="10" s="1"/>
  <c r="K3598" i="10"/>
  <c r="L3598" i="10" s="1"/>
  <c r="K3599" i="10"/>
  <c r="L3599" i="10" s="1"/>
  <c r="K3600" i="10"/>
  <c r="L3600" i="10" s="1"/>
  <c r="K3601" i="10"/>
  <c r="L3601" i="10" s="1"/>
  <c r="K3602" i="10"/>
  <c r="L3602" i="10" s="1"/>
  <c r="K3603" i="10"/>
  <c r="L3603" i="10" s="1"/>
  <c r="K3604" i="10"/>
  <c r="L3604" i="10" s="1"/>
  <c r="M3604" i="10" s="1"/>
  <c r="K3605" i="10"/>
  <c r="L3605" i="10" s="1"/>
  <c r="M3605" i="10" s="1"/>
  <c r="K3606" i="10"/>
  <c r="L3606" i="10" s="1"/>
  <c r="K3607" i="10"/>
  <c r="L3607" i="10" s="1"/>
  <c r="K3608" i="10"/>
  <c r="L3608" i="10" s="1"/>
  <c r="K3609" i="10"/>
  <c r="L3609" i="10" s="1"/>
  <c r="K3610" i="10"/>
  <c r="L3610" i="10"/>
  <c r="K3611" i="10"/>
  <c r="L3611" i="10"/>
  <c r="K3612" i="10"/>
  <c r="L3612" i="10" s="1"/>
  <c r="M3612" i="10" s="1"/>
  <c r="K3613" i="10"/>
  <c r="L3613" i="10" s="1"/>
  <c r="M3613" i="10" s="1"/>
  <c r="K3614" i="10"/>
  <c r="L3614" i="10" s="1"/>
  <c r="K3615" i="10"/>
  <c r="L3615" i="10" s="1"/>
  <c r="K3616" i="10"/>
  <c r="L3616" i="10" s="1"/>
  <c r="K3617" i="10"/>
  <c r="L3617" i="10" s="1"/>
  <c r="K3618" i="10"/>
  <c r="L3618" i="10" s="1"/>
  <c r="K3619" i="10"/>
  <c r="L3619" i="10" s="1"/>
  <c r="O3619" i="10" s="1"/>
  <c r="K3620" i="10"/>
  <c r="L3620" i="10"/>
  <c r="M3620" i="10" s="1"/>
  <c r="K3621" i="10"/>
  <c r="L3621" i="10" s="1"/>
  <c r="M3621" i="10" s="1"/>
  <c r="K3622" i="10"/>
  <c r="L3622" i="10" s="1"/>
  <c r="K3623" i="10"/>
  <c r="L3623" i="10" s="1"/>
  <c r="K3624" i="10"/>
  <c r="L3624" i="10"/>
  <c r="O3624" i="10" s="1"/>
  <c r="K3625" i="10"/>
  <c r="L3625" i="10" s="1"/>
  <c r="K3626" i="10"/>
  <c r="L3626" i="10" s="1"/>
  <c r="K3627" i="10"/>
  <c r="L3627" i="10" s="1"/>
  <c r="O3627" i="10" s="1"/>
  <c r="K3628" i="10"/>
  <c r="L3628" i="10" s="1"/>
  <c r="M3628" i="10" s="1"/>
  <c r="K3629" i="10"/>
  <c r="L3629" i="10" s="1"/>
  <c r="M3629" i="10" s="1"/>
  <c r="K3630" i="10"/>
  <c r="L3630" i="10" s="1"/>
  <c r="K3631" i="10"/>
  <c r="L3631" i="10" s="1"/>
  <c r="K3632" i="10"/>
  <c r="L3632" i="10" s="1"/>
  <c r="K3633" i="10"/>
  <c r="L3633" i="10" s="1"/>
  <c r="K3634" i="10"/>
  <c r="L3634" i="10" s="1"/>
  <c r="K3635" i="10"/>
  <c r="L3635" i="10" s="1"/>
  <c r="O3635" i="10" s="1"/>
  <c r="K3636" i="10"/>
  <c r="L3636" i="10" s="1"/>
  <c r="M3636" i="10" s="1"/>
  <c r="K3637" i="10"/>
  <c r="L3637" i="10" s="1"/>
  <c r="M3637" i="10" s="1"/>
  <c r="K3638" i="10"/>
  <c r="L3638" i="10" s="1"/>
  <c r="K3639" i="10"/>
  <c r="L3639" i="10" s="1"/>
  <c r="K3640" i="10"/>
  <c r="L3640" i="10"/>
  <c r="K3641" i="10"/>
  <c r="L3641" i="10" s="1"/>
  <c r="K3642" i="10"/>
  <c r="L3642" i="10"/>
  <c r="K3643" i="10"/>
  <c r="L3643" i="10" s="1"/>
  <c r="O3643" i="10"/>
  <c r="K3644" i="10"/>
  <c r="L3644" i="10"/>
  <c r="M3644" i="10" s="1"/>
  <c r="K3645" i="10"/>
  <c r="L3645" i="10" s="1"/>
  <c r="M3645" i="10" s="1"/>
  <c r="K3646" i="10"/>
  <c r="L3646" i="10" s="1"/>
  <c r="K3647" i="10"/>
  <c r="L3647" i="10" s="1"/>
  <c r="K3648" i="10"/>
  <c r="L3648" i="10" s="1"/>
  <c r="K3649" i="10"/>
  <c r="L3649" i="10" s="1"/>
  <c r="M3649" i="10" s="1"/>
  <c r="K3650" i="10"/>
  <c r="L3650" i="10" s="1"/>
  <c r="K3651" i="10"/>
  <c r="L3651" i="10" s="1"/>
  <c r="O3651" i="10"/>
  <c r="K3652" i="10"/>
  <c r="L3652" i="10"/>
  <c r="N3652" i="10" s="1"/>
  <c r="K3653" i="10"/>
  <c r="L3653" i="10" s="1"/>
  <c r="M3653" i="10" s="1"/>
  <c r="K3654" i="10"/>
  <c r="L3654" i="10" s="1"/>
  <c r="K3655" i="10"/>
  <c r="L3655" i="10" s="1"/>
  <c r="K3656" i="10"/>
  <c r="L3656" i="10"/>
  <c r="O3656" i="10" s="1"/>
  <c r="K3657" i="10"/>
  <c r="L3657" i="10" s="1"/>
  <c r="M3657" i="10" s="1"/>
  <c r="K3658" i="10"/>
  <c r="L3658" i="10" s="1"/>
  <c r="K3659" i="10"/>
  <c r="L3659" i="10" s="1"/>
  <c r="O3659" i="10" s="1"/>
  <c r="K3660" i="10"/>
  <c r="L3660" i="10" s="1"/>
  <c r="K3661" i="10"/>
  <c r="L3661" i="10" s="1"/>
  <c r="M3661" i="10" s="1"/>
  <c r="K3662" i="10"/>
  <c r="L3662" i="10" s="1"/>
  <c r="K3663" i="10"/>
  <c r="L3663" i="10" s="1"/>
  <c r="K3664" i="10"/>
  <c r="L3664" i="10" s="1"/>
  <c r="K3665" i="10"/>
  <c r="L3665" i="10" s="1"/>
  <c r="M3665" i="10" s="1"/>
  <c r="K3666" i="10"/>
  <c r="L3666" i="10"/>
  <c r="K3667" i="10"/>
  <c r="L3667" i="10" s="1"/>
  <c r="O3667" i="10" s="1"/>
  <c r="K3668" i="10"/>
  <c r="L3668" i="10"/>
  <c r="N3668" i="10" s="1"/>
  <c r="K3669" i="10"/>
  <c r="L3669" i="10" s="1"/>
  <c r="M3669" i="10" s="1"/>
  <c r="K3670" i="10"/>
  <c r="L3670" i="10" s="1"/>
  <c r="K3671" i="10"/>
  <c r="L3671" i="10" s="1"/>
  <c r="K3672" i="10"/>
  <c r="L3672" i="10" s="1"/>
  <c r="K3673" i="10"/>
  <c r="L3673" i="10" s="1"/>
  <c r="M3673" i="10" s="1"/>
  <c r="K3674" i="10"/>
  <c r="L3674" i="10" s="1"/>
  <c r="K3675" i="10"/>
  <c r="L3675" i="10" s="1"/>
  <c r="O3675" i="10" s="1"/>
  <c r="K3676" i="10"/>
  <c r="L3676" i="10" s="1"/>
  <c r="K3677" i="10"/>
  <c r="L3677" i="10" s="1"/>
  <c r="M3677" i="10" s="1"/>
  <c r="K3678" i="10"/>
  <c r="L3678" i="10" s="1"/>
  <c r="K3679" i="10"/>
  <c r="L3679" i="10" s="1"/>
  <c r="K3680" i="10"/>
  <c r="L3680" i="10" s="1"/>
  <c r="K3681" i="10"/>
  <c r="L3681" i="10" s="1"/>
  <c r="M3681" i="10" s="1"/>
  <c r="K3682" i="10"/>
  <c r="L3682" i="10"/>
  <c r="K3683" i="10"/>
  <c r="L3683" i="10" s="1"/>
  <c r="O3683" i="10" s="1"/>
  <c r="K3684" i="10"/>
  <c r="L3684" i="10" s="1"/>
  <c r="K3685" i="10"/>
  <c r="L3685" i="10" s="1"/>
  <c r="M3685" i="10" s="1"/>
  <c r="K3686" i="10"/>
  <c r="L3686" i="10" s="1"/>
  <c r="K3687" i="10"/>
  <c r="L3687" i="10" s="1"/>
  <c r="K3688" i="10"/>
  <c r="L3688" i="10"/>
  <c r="K3689" i="10"/>
  <c r="L3689" i="10" s="1"/>
  <c r="M3689" i="10" s="1"/>
  <c r="K3690" i="10"/>
  <c r="L3690" i="10" s="1"/>
  <c r="K3691" i="10"/>
  <c r="L3691" i="10" s="1"/>
  <c r="O3691" i="10" s="1"/>
  <c r="K3692" i="10"/>
  <c r="L3692" i="10" s="1"/>
  <c r="K3693" i="10"/>
  <c r="L3693" i="10" s="1"/>
  <c r="M3693" i="10" s="1"/>
  <c r="K3694" i="10"/>
  <c r="L3694" i="10" s="1"/>
  <c r="K3695" i="10"/>
  <c r="L3695" i="10" s="1"/>
  <c r="K3696" i="10"/>
  <c r="L3696" i="10" s="1"/>
  <c r="O3696" i="10" s="1"/>
  <c r="N3696" i="10"/>
  <c r="K3697" i="10"/>
  <c r="L3697" i="10" s="1"/>
  <c r="M3697" i="10" s="1"/>
  <c r="K3698" i="10"/>
  <c r="L3698" i="10"/>
  <c r="K3699" i="10"/>
  <c r="L3699" i="10" s="1"/>
  <c r="O3699" i="10" s="1"/>
  <c r="K3700" i="10"/>
  <c r="L3700" i="10"/>
  <c r="K3701" i="10"/>
  <c r="L3701" i="10" s="1"/>
  <c r="M3701" i="10" s="1"/>
  <c r="K3702" i="10"/>
  <c r="L3702" i="10" s="1"/>
  <c r="K3703" i="10"/>
  <c r="L3703" i="10" s="1"/>
  <c r="K3704" i="10"/>
  <c r="L3704" i="10"/>
  <c r="O3704" i="10" s="1"/>
  <c r="K3705" i="10"/>
  <c r="L3705" i="10" s="1"/>
  <c r="M3705" i="10" s="1"/>
  <c r="K3706" i="10"/>
  <c r="L3706" i="10" s="1"/>
  <c r="K3707" i="10"/>
  <c r="L3707" i="10" s="1"/>
  <c r="O3707" i="10" s="1"/>
  <c r="K3708" i="10"/>
  <c r="L3708" i="10" s="1"/>
  <c r="N3708" i="10" s="1"/>
  <c r="K3709" i="10"/>
  <c r="L3709" i="10" s="1"/>
  <c r="M3709" i="10" s="1"/>
  <c r="K3710" i="10"/>
  <c r="L3710" i="10" s="1"/>
  <c r="K3711" i="10"/>
  <c r="L3711" i="10" s="1"/>
  <c r="K3712" i="10"/>
  <c r="L3712" i="10" s="1"/>
  <c r="K3713" i="10"/>
  <c r="L3713" i="10" s="1"/>
  <c r="M3713" i="10" s="1"/>
  <c r="K3714" i="10"/>
  <c r="L3714" i="10" s="1"/>
  <c r="O3714" i="10" s="1"/>
  <c r="K3715" i="10"/>
  <c r="L3715" i="10" s="1"/>
  <c r="O3715" i="10" s="1"/>
  <c r="K3716" i="10"/>
  <c r="L3716" i="10"/>
  <c r="N3716" i="10" s="1"/>
  <c r="K3717" i="10"/>
  <c r="L3717" i="10" s="1"/>
  <c r="M3717" i="10" s="1"/>
  <c r="K3718" i="10"/>
  <c r="L3718" i="10" s="1"/>
  <c r="K3719" i="10"/>
  <c r="L3719" i="10" s="1"/>
  <c r="N3719" i="10"/>
  <c r="K3720" i="10"/>
  <c r="L3720" i="10" s="1"/>
  <c r="O3720" i="10" s="1"/>
  <c r="K3721" i="10"/>
  <c r="L3721" i="10" s="1"/>
  <c r="K3722" i="10"/>
  <c r="L3722" i="10" s="1"/>
  <c r="O3722" i="10" s="1"/>
  <c r="K3723" i="10"/>
  <c r="L3723" i="10" s="1"/>
  <c r="O3723" i="10" s="1"/>
  <c r="K3724" i="10"/>
  <c r="L3724" i="10"/>
  <c r="K3725" i="10"/>
  <c r="L3725" i="10" s="1"/>
  <c r="M3725" i="10" s="1"/>
  <c r="K3726" i="10"/>
  <c r="L3726" i="10" s="1"/>
  <c r="K3727" i="10"/>
  <c r="L3727" i="10" s="1"/>
  <c r="N3727" i="10"/>
  <c r="K3728" i="10"/>
  <c r="L3728" i="10" s="1"/>
  <c r="K3729" i="10"/>
  <c r="L3729" i="10" s="1"/>
  <c r="K3730" i="10"/>
  <c r="L3730" i="10" s="1"/>
  <c r="O3730" i="10" s="1"/>
  <c r="K3731" i="10"/>
  <c r="L3731" i="10" s="1"/>
  <c r="O3731" i="10" s="1"/>
  <c r="K3732" i="10"/>
  <c r="L3732" i="10" s="1"/>
  <c r="K3733" i="10"/>
  <c r="L3733" i="10" s="1"/>
  <c r="K3734" i="10"/>
  <c r="L3734" i="10" s="1"/>
  <c r="K3735" i="10"/>
  <c r="L3735" i="10" s="1"/>
  <c r="N3735" i="10" s="1"/>
  <c r="K3736" i="10"/>
  <c r="L3736" i="10" s="1"/>
  <c r="O3736" i="10" s="1"/>
  <c r="K3737" i="10"/>
  <c r="L3737" i="10" s="1"/>
  <c r="K3738" i="10"/>
  <c r="L3738" i="10"/>
  <c r="O3738" i="10" s="1"/>
  <c r="K3739" i="10"/>
  <c r="L3739" i="10" s="1"/>
  <c r="O3739" i="10" s="1"/>
  <c r="K3740" i="10"/>
  <c r="L3740" i="10" s="1"/>
  <c r="N3740" i="10" s="1"/>
  <c r="K3741" i="10"/>
  <c r="L3741" i="10" s="1"/>
  <c r="M3741" i="10" s="1"/>
  <c r="K3742" i="10"/>
  <c r="L3742" i="10" s="1"/>
  <c r="K3743" i="10"/>
  <c r="L3743" i="10" s="1"/>
  <c r="N3743" i="10" s="1"/>
  <c r="K3744" i="10"/>
  <c r="L3744" i="10" s="1"/>
  <c r="K3745" i="10"/>
  <c r="L3745" i="10" s="1"/>
  <c r="K3746" i="10"/>
  <c r="L3746" i="10" s="1"/>
  <c r="K3747" i="10"/>
  <c r="L3747" i="10" s="1"/>
  <c r="N3747" i="10" s="1"/>
  <c r="K3748" i="10"/>
  <c r="L3748" i="10" s="1"/>
  <c r="M3748" i="10" s="1"/>
  <c r="K3749" i="10"/>
  <c r="L3749" i="10" s="1"/>
  <c r="K3750" i="10"/>
  <c r="L3750" i="10" s="1"/>
  <c r="N3750" i="10" s="1"/>
  <c r="K3751" i="10"/>
  <c r="L3751" i="10" s="1"/>
  <c r="O3751" i="10" s="1"/>
  <c r="N3751" i="10"/>
  <c r="K3752" i="10"/>
  <c r="L3752" i="10" s="1"/>
  <c r="K3753" i="10"/>
  <c r="L3753" i="10" s="1"/>
  <c r="K3754" i="10"/>
  <c r="L3754" i="10" s="1"/>
  <c r="K3755" i="10"/>
  <c r="L3755" i="10" s="1"/>
  <c r="N3755" i="10" s="1"/>
  <c r="M3755" i="10"/>
  <c r="K3756" i="10"/>
  <c r="L3756" i="10" s="1"/>
  <c r="K3757" i="10"/>
  <c r="L3757" i="10" s="1"/>
  <c r="K3758" i="10"/>
  <c r="L3758" i="10" s="1"/>
  <c r="K3759" i="10"/>
  <c r="L3759" i="10" s="1"/>
  <c r="M3759" i="10" s="1"/>
  <c r="K3760" i="10"/>
  <c r="L3760" i="10" s="1"/>
  <c r="N3760" i="10" s="1"/>
  <c r="K3761" i="10"/>
  <c r="L3761" i="10" s="1"/>
  <c r="O3761" i="10" s="1"/>
  <c r="K3762" i="10"/>
  <c r="L3762" i="10" s="1"/>
  <c r="M3762" i="10" s="1"/>
  <c r="K3763" i="10"/>
  <c r="L3763" i="10" s="1"/>
  <c r="N3763" i="10" s="1"/>
  <c r="O3763" i="10"/>
  <c r="K3764" i="10"/>
  <c r="L3764" i="10" s="1"/>
  <c r="K3765" i="10"/>
  <c r="L3765" i="10" s="1"/>
  <c r="N3765" i="10" s="1"/>
  <c r="K3766" i="10"/>
  <c r="L3766" i="10" s="1"/>
  <c r="K3767" i="10"/>
  <c r="L3767" i="10" s="1"/>
  <c r="M3767" i="10" s="1"/>
  <c r="K3768" i="10"/>
  <c r="L3768" i="10" s="1"/>
  <c r="K3769" i="10"/>
  <c r="L3769" i="10" s="1"/>
  <c r="K3770" i="10"/>
  <c r="L3770" i="10" s="1"/>
  <c r="K3771" i="10"/>
  <c r="L3771" i="10"/>
  <c r="K3772" i="10"/>
  <c r="L3772" i="10"/>
  <c r="M3772" i="10" s="1"/>
  <c r="K3773" i="10"/>
  <c r="L3773" i="10"/>
  <c r="N3773" i="10" s="1"/>
  <c r="K3774" i="10"/>
  <c r="L3774" i="10" s="1"/>
  <c r="K3775" i="10"/>
  <c r="L3775" i="10" s="1"/>
  <c r="K3776" i="10"/>
  <c r="L3776" i="10" s="1"/>
  <c r="N3776" i="10" s="1"/>
  <c r="K3777" i="10"/>
  <c r="L3777" i="10" s="1"/>
  <c r="K3778" i="10"/>
  <c r="L3778" i="10" s="1"/>
  <c r="K3779" i="10"/>
  <c r="L3779" i="10" s="1"/>
  <c r="K3780" i="10"/>
  <c r="L3780" i="10" s="1"/>
  <c r="M3780" i="10" s="1"/>
  <c r="K3781" i="10"/>
  <c r="L3781" i="10" s="1"/>
  <c r="M3781" i="10" s="1"/>
  <c r="K3782" i="10"/>
  <c r="L3782" i="10" s="1"/>
  <c r="K3783" i="10"/>
  <c r="L3783" i="10" s="1"/>
  <c r="K3784" i="10"/>
  <c r="L3784" i="10" s="1"/>
  <c r="K3785" i="10"/>
  <c r="L3785" i="10" s="1"/>
  <c r="K3786" i="10"/>
  <c r="L3786" i="10" s="1"/>
  <c r="K3787" i="10"/>
  <c r="L3787" i="10" s="1"/>
  <c r="K3788" i="10"/>
  <c r="L3788" i="10" s="1"/>
  <c r="M3788" i="10" s="1"/>
  <c r="K3789" i="10"/>
  <c r="L3789" i="10" s="1"/>
  <c r="M3789" i="10" s="1"/>
  <c r="K3790" i="10"/>
  <c r="L3790" i="10" s="1"/>
  <c r="K3791" i="10"/>
  <c r="L3791" i="10" s="1"/>
  <c r="K3792" i="10"/>
  <c r="L3792" i="10" s="1"/>
  <c r="N3792" i="10" s="1"/>
  <c r="K3793" i="10"/>
  <c r="L3793" i="10" s="1"/>
  <c r="K3794" i="10"/>
  <c r="L3794" i="10" s="1"/>
  <c r="K3795" i="10"/>
  <c r="L3795" i="10" s="1"/>
  <c r="K3796" i="10"/>
  <c r="L3796" i="10" s="1"/>
  <c r="M3796" i="10" s="1"/>
  <c r="K3797" i="10"/>
  <c r="L3797" i="10" s="1"/>
  <c r="M3797" i="10"/>
  <c r="K3798" i="10"/>
  <c r="L3798" i="10" s="1"/>
  <c r="K3799" i="10"/>
  <c r="L3799" i="10" s="1"/>
  <c r="K3800" i="10"/>
  <c r="L3800" i="10" s="1"/>
  <c r="N3800" i="10" s="1"/>
  <c r="K3801" i="10"/>
  <c r="L3801" i="10" s="1"/>
  <c r="K3802" i="10"/>
  <c r="L3802" i="10" s="1"/>
  <c r="K3803" i="10"/>
  <c r="L3803" i="10" s="1"/>
  <c r="K3804" i="10"/>
  <c r="L3804" i="10" s="1"/>
  <c r="M3804" i="10" s="1"/>
  <c r="K3805" i="10"/>
  <c r="L3805" i="10" s="1"/>
  <c r="M3805" i="10" s="1"/>
  <c r="K3806" i="10"/>
  <c r="L3806" i="10" s="1"/>
  <c r="K3807" i="10"/>
  <c r="L3807" i="10" s="1"/>
  <c r="K3808" i="10"/>
  <c r="L3808" i="10" s="1"/>
  <c r="N3808" i="10" s="1"/>
  <c r="K3809" i="10"/>
  <c r="L3809" i="10" s="1"/>
  <c r="K3810" i="10"/>
  <c r="L3810" i="10" s="1"/>
  <c r="K3811" i="10"/>
  <c r="L3811" i="10" s="1"/>
  <c r="K3812" i="10"/>
  <c r="L3812" i="10" s="1"/>
  <c r="M3812" i="10" s="1"/>
  <c r="K3813" i="10"/>
  <c r="L3813" i="10" s="1"/>
  <c r="M3813" i="10" s="1"/>
  <c r="K3814" i="10"/>
  <c r="L3814" i="10" s="1"/>
  <c r="K3815" i="10"/>
  <c r="L3815" i="10" s="1"/>
  <c r="K3816" i="10"/>
  <c r="L3816" i="10" s="1"/>
  <c r="N3816" i="10" s="1"/>
  <c r="K3817" i="10"/>
  <c r="L3817" i="10" s="1"/>
  <c r="K3818" i="10"/>
  <c r="L3818" i="10" s="1"/>
  <c r="K3819" i="10"/>
  <c r="L3819" i="10" s="1"/>
  <c r="K3820" i="10"/>
  <c r="L3820" i="10"/>
  <c r="M3820" i="10" s="1"/>
  <c r="K3821" i="10"/>
  <c r="L3821" i="10"/>
  <c r="K3822" i="10"/>
  <c r="L3822" i="10" s="1"/>
  <c r="K3823" i="10"/>
  <c r="L3823" i="10" s="1"/>
  <c r="K3824" i="10"/>
  <c r="L3824" i="10" s="1"/>
  <c r="N3824" i="10" s="1"/>
  <c r="K3825" i="10"/>
  <c r="L3825" i="10" s="1"/>
  <c r="K3826" i="10"/>
  <c r="L3826" i="10"/>
  <c r="K3827" i="10"/>
  <c r="L3827" i="10"/>
  <c r="M3827" i="10" s="1"/>
  <c r="O3827" i="10"/>
  <c r="K3828" i="10"/>
  <c r="L3828" i="10" s="1"/>
  <c r="M3828" i="10" s="1"/>
  <c r="K3829" i="10"/>
  <c r="L3829" i="10" s="1"/>
  <c r="K3830" i="10"/>
  <c r="L3830" i="10" s="1"/>
  <c r="K3831" i="10"/>
  <c r="L3831" i="10" s="1"/>
  <c r="K3832" i="10"/>
  <c r="L3832" i="10" s="1"/>
  <c r="N3832" i="10" s="1"/>
  <c r="K3833" i="10"/>
  <c r="L3833" i="10" s="1"/>
  <c r="K3834" i="10"/>
  <c r="L3834" i="10" s="1"/>
  <c r="K3835" i="10"/>
  <c r="L3835" i="10" s="1"/>
  <c r="K3836" i="10"/>
  <c r="L3836" i="10"/>
  <c r="M3836" i="10" s="1"/>
  <c r="K3837" i="10"/>
  <c r="L3837" i="10" s="1"/>
  <c r="K3838" i="10"/>
  <c r="L3838" i="10" s="1"/>
  <c r="K3839" i="10"/>
  <c r="L3839" i="10" s="1"/>
  <c r="K3840" i="10"/>
  <c r="L3840" i="10" s="1"/>
  <c r="N3840" i="10" s="1"/>
  <c r="K3841" i="10"/>
  <c r="L3841" i="10" s="1"/>
  <c r="K3842" i="10"/>
  <c r="L3842" i="10" s="1"/>
  <c r="K3843" i="10"/>
  <c r="L3843" i="10" s="1"/>
  <c r="N3843" i="10" s="1"/>
  <c r="K3844" i="10"/>
  <c r="L3844" i="10" s="1"/>
  <c r="M3844" i="10" s="1"/>
  <c r="K3845" i="10"/>
  <c r="L3845" i="10" s="1"/>
  <c r="K3846" i="10"/>
  <c r="L3846" i="10" s="1"/>
  <c r="K3847" i="10"/>
  <c r="L3847" i="10" s="1"/>
  <c r="K3848" i="10"/>
  <c r="L3848" i="10" s="1"/>
  <c r="K3849" i="10"/>
  <c r="L3849" i="10" s="1"/>
  <c r="K3850" i="10"/>
  <c r="L3850" i="10" s="1"/>
  <c r="K3851" i="10"/>
  <c r="L3851" i="10" s="1"/>
  <c r="N3851" i="10" s="1"/>
  <c r="K3852" i="10"/>
  <c r="L3852" i="10" s="1"/>
  <c r="M3852" i="10" s="1"/>
  <c r="K3853" i="10"/>
  <c r="L3853" i="10" s="1"/>
  <c r="K3854" i="10"/>
  <c r="L3854" i="10" s="1"/>
  <c r="K3855" i="10"/>
  <c r="L3855" i="10" s="1"/>
  <c r="K3856" i="10"/>
  <c r="L3856" i="10" s="1"/>
  <c r="N3856" i="10" s="1"/>
  <c r="K3857" i="10"/>
  <c r="L3857" i="10" s="1"/>
  <c r="K3858" i="10"/>
  <c r="L3858" i="10" s="1"/>
  <c r="K3859" i="10"/>
  <c r="L3859" i="10" s="1"/>
  <c r="N3859" i="10" s="1"/>
  <c r="K3860" i="10"/>
  <c r="L3860" i="10" s="1"/>
  <c r="M3860" i="10" s="1"/>
  <c r="K3861" i="10"/>
  <c r="L3861" i="10" s="1"/>
  <c r="K3862" i="10"/>
  <c r="L3862" i="10" s="1"/>
  <c r="K3863" i="10"/>
  <c r="L3863" i="10" s="1"/>
  <c r="K3864" i="10"/>
  <c r="L3864" i="10" s="1"/>
  <c r="N3864" i="10" s="1"/>
  <c r="K3865" i="10"/>
  <c r="L3865" i="10" s="1"/>
  <c r="K3866" i="10"/>
  <c r="L3866" i="10" s="1"/>
  <c r="K3867" i="10"/>
  <c r="L3867" i="10" s="1"/>
  <c r="K3868" i="10"/>
  <c r="L3868" i="10" s="1"/>
  <c r="M3868" i="10" s="1"/>
  <c r="K3869" i="10"/>
  <c r="L3869" i="10" s="1"/>
  <c r="K3870" i="10"/>
  <c r="L3870" i="10" s="1"/>
  <c r="K3871" i="10"/>
  <c r="L3871" i="10" s="1"/>
  <c r="K3872" i="10"/>
  <c r="L3872" i="10" s="1"/>
  <c r="N3872" i="10" s="1"/>
  <c r="K3873" i="10"/>
  <c r="L3873" i="10" s="1"/>
  <c r="K3874" i="10"/>
  <c r="L3874" i="10" s="1"/>
  <c r="K3875" i="10"/>
  <c r="L3875" i="10" s="1"/>
  <c r="N3875" i="10" s="1"/>
  <c r="K3876" i="10"/>
  <c r="L3876" i="10" s="1"/>
  <c r="M3876" i="10" s="1"/>
  <c r="K3877" i="10"/>
  <c r="L3877" i="10" s="1"/>
  <c r="K3878" i="10"/>
  <c r="L3878" i="10" s="1"/>
  <c r="K3879" i="10"/>
  <c r="L3879" i="10" s="1"/>
  <c r="K3880" i="10"/>
  <c r="L3880" i="10" s="1"/>
  <c r="N3880" i="10" s="1"/>
  <c r="K3881" i="10"/>
  <c r="L3881" i="10" s="1"/>
  <c r="K3882" i="10"/>
  <c r="L3882" i="10" s="1"/>
  <c r="K3883" i="10"/>
  <c r="L3883" i="10"/>
  <c r="K3884" i="10"/>
  <c r="L3884" i="10"/>
  <c r="M3884" i="10" s="1"/>
  <c r="K3885" i="10"/>
  <c r="L3885" i="10"/>
  <c r="K3886" i="10"/>
  <c r="L3886" i="10" s="1"/>
  <c r="K3887" i="10"/>
  <c r="L3887" i="10" s="1"/>
  <c r="K3888" i="10"/>
  <c r="L3888" i="10" s="1"/>
  <c r="N3888" i="10" s="1"/>
  <c r="K3889" i="10"/>
  <c r="L3889" i="10" s="1"/>
  <c r="K3890" i="10"/>
  <c r="L3890" i="10"/>
  <c r="K3891" i="10"/>
  <c r="L3891" i="10"/>
  <c r="K3892" i="10"/>
  <c r="L3892" i="10" s="1"/>
  <c r="M3892" i="10" s="1"/>
  <c r="K3893" i="10"/>
  <c r="L3893" i="10"/>
  <c r="K3894" i="10"/>
  <c r="L3894" i="10" s="1"/>
  <c r="K3895" i="10"/>
  <c r="L3895" i="10" s="1"/>
  <c r="K3896" i="10"/>
  <c r="L3896" i="10" s="1"/>
  <c r="N3896" i="10" s="1"/>
  <c r="K3897" i="10"/>
  <c r="L3897" i="10" s="1"/>
  <c r="K3898" i="10"/>
  <c r="L3898" i="10" s="1"/>
  <c r="K3899" i="10"/>
  <c r="L3899" i="10"/>
  <c r="O3899" i="10" s="1"/>
  <c r="K3900" i="10"/>
  <c r="L3900" i="10"/>
  <c r="M3900" i="10" s="1"/>
  <c r="K3901" i="10"/>
  <c r="L3901" i="10"/>
  <c r="K3902" i="10"/>
  <c r="L3902" i="10" s="1"/>
  <c r="K3903" i="10"/>
  <c r="L3903" i="10" s="1"/>
  <c r="K3904" i="10"/>
  <c r="L3904" i="10" s="1"/>
  <c r="N3904" i="10" s="1"/>
  <c r="K3905" i="10"/>
  <c r="L3905" i="10" s="1"/>
  <c r="K3906" i="10"/>
  <c r="L3906" i="10"/>
  <c r="K3907" i="10"/>
  <c r="L3907" i="10"/>
  <c r="O3907" i="10" s="1"/>
  <c r="K3908" i="10"/>
  <c r="L3908" i="10" s="1"/>
  <c r="M3908" i="10" s="1"/>
  <c r="K3909" i="10"/>
  <c r="L3909" i="10"/>
  <c r="K3910" i="10"/>
  <c r="L3910" i="10" s="1"/>
  <c r="K3911" i="10"/>
  <c r="L3911" i="10" s="1"/>
  <c r="K3912" i="10"/>
  <c r="L3912" i="10" s="1"/>
  <c r="N3912" i="10" s="1"/>
  <c r="K3913" i="10"/>
  <c r="L3913" i="10" s="1"/>
  <c r="K3914" i="10"/>
  <c r="L3914" i="10" s="1"/>
  <c r="K3915" i="10"/>
  <c r="L3915" i="10"/>
  <c r="O3915" i="10" s="1"/>
  <c r="K3916" i="10"/>
  <c r="L3916" i="10"/>
  <c r="M3916" i="10" s="1"/>
  <c r="K3917" i="10"/>
  <c r="L3917" i="10" s="1"/>
  <c r="K3918" i="10"/>
  <c r="L3918" i="10" s="1"/>
  <c r="K3919" i="10"/>
  <c r="L3919" i="10" s="1"/>
  <c r="K3920" i="10"/>
  <c r="L3920" i="10" s="1"/>
  <c r="N3920" i="10" s="1"/>
  <c r="K3921" i="10"/>
  <c r="L3921" i="10" s="1"/>
  <c r="K3922" i="10"/>
  <c r="L3922" i="10"/>
  <c r="K3923" i="10"/>
  <c r="L3923" i="10" s="1"/>
  <c r="O3923" i="10" s="1"/>
  <c r="K3924" i="10"/>
  <c r="L3924" i="10"/>
  <c r="M3924" i="10" s="1"/>
  <c r="K3925" i="10"/>
  <c r="L3925" i="10" s="1"/>
  <c r="K3926" i="10"/>
  <c r="L3926" i="10" s="1"/>
  <c r="O3926" i="10" s="1"/>
  <c r="K3927" i="10"/>
  <c r="L3927" i="10" s="1"/>
  <c r="M3927" i="10" s="1"/>
  <c r="K3928" i="10"/>
  <c r="L3928" i="10" s="1"/>
  <c r="N3928" i="10" s="1"/>
  <c r="K3929" i="10"/>
  <c r="L3929" i="10" s="1"/>
  <c r="K3930" i="10"/>
  <c r="L3930" i="10" s="1"/>
  <c r="K3931" i="10"/>
  <c r="L3931" i="10" s="1"/>
  <c r="O3931" i="10" s="1"/>
  <c r="K3932" i="10"/>
  <c r="L3932" i="10"/>
  <c r="K3933" i="10"/>
  <c r="L3933" i="10" s="1"/>
  <c r="N3933" i="10" s="1"/>
  <c r="K3934" i="10"/>
  <c r="L3934" i="10" s="1"/>
  <c r="K3935" i="10"/>
  <c r="L3935" i="10" s="1"/>
  <c r="M3935" i="10" s="1"/>
  <c r="K3936" i="10"/>
  <c r="L3936" i="10" s="1"/>
  <c r="O3936" i="10" s="1"/>
  <c r="K3937" i="10"/>
  <c r="L3937" i="10" s="1"/>
  <c r="K3938" i="10"/>
  <c r="L3938" i="10" s="1"/>
  <c r="K3939" i="10"/>
  <c r="L3939" i="10" s="1"/>
  <c r="N3939" i="10" s="1"/>
  <c r="K3940" i="10"/>
  <c r="L3940" i="10" s="1"/>
  <c r="K3941" i="10"/>
  <c r="L3941" i="10" s="1"/>
  <c r="N3941" i="10" s="1"/>
  <c r="K3942" i="10"/>
  <c r="L3942" i="10" s="1"/>
  <c r="O3942" i="10" s="1"/>
  <c r="K3943" i="10"/>
  <c r="L3943" i="10" s="1"/>
  <c r="M3943" i="10" s="1"/>
  <c r="K3944" i="10"/>
  <c r="L3944" i="10" s="1"/>
  <c r="O3944" i="10" s="1"/>
  <c r="M3944" i="10"/>
  <c r="K3945" i="10"/>
  <c r="L3945" i="10" s="1"/>
  <c r="K3946" i="10"/>
  <c r="L3946" i="10" s="1"/>
  <c r="K3947" i="10"/>
  <c r="L3947" i="10" s="1"/>
  <c r="K3948" i="10"/>
  <c r="L3948" i="10"/>
  <c r="K3949" i="10"/>
  <c r="L3949" i="10" s="1"/>
  <c r="O3949" i="10"/>
  <c r="K3950" i="10"/>
  <c r="L3950" i="10" s="1"/>
  <c r="O3950" i="10" s="1"/>
  <c r="K3951" i="10"/>
  <c r="L3951" i="10" s="1"/>
  <c r="M3951" i="10" s="1"/>
  <c r="K3952" i="10"/>
  <c r="L3952" i="10" s="1"/>
  <c r="K3953" i="10"/>
  <c r="L3953" i="10" s="1"/>
  <c r="K3954" i="10"/>
  <c r="L3954" i="10" s="1"/>
  <c r="K3955" i="10"/>
  <c r="L3955" i="10" s="1"/>
  <c r="N3955" i="10"/>
  <c r="K3956" i="10"/>
  <c r="L3956" i="10" s="1"/>
  <c r="K3957" i="10"/>
  <c r="L3957" i="10" s="1"/>
  <c r="K3958" i="10"/>
  <c r="L3958" i="10" s="1"/>
  <c r="O3958" i="10" s="1"/>
  <c r="K3959" i="10"/>
  <c r="L3959" i="10" s="1"/>
  <c r="M3959" i="10" s="1"/>
  <c r="K3960" i="10"/>
  <c r="L3960" i="10" s="1"/>
  <c r="O3960" i="10" s="1"/>
  <c r="K3961" i="10"/>
  <c r="L3961" i="10" s="1"/>
  <c r="K3962" i="10"/>
  <c r="L3962" i="10"/>
  <c r="K3963" i="10"/>
  <c r="L3963" i="10" s="1"/>
  <c r="O3963" i="10" s="1"/>
  <c r="K3964" i="10"/>
  <c r="L3964" i="10"/>
  <c r="K3965" i="10"/>
  <c r="L3965" i="10"/>
  <c r="N3965" i="10" s="1"/>
  <c r="K3966" i="10"/>
  <c r="L3966" i="10" s="1"/>
  <c r="O3966" i="10"/>
  <c r="K3967" i="10"/>
  <c r="L3967" i="10" s="1"/>
  <c r="M3967" i="10" s="1"/>
  <c r="K3968" i="10"/>
  <c r="L3968" i="10" s="1"/>
  <c r="K3969" i="10"/>
  <c r="L3969" i="10" s="1"/>
  <c r="K3970" i="10"/>
  <c r="L3970" i="10" s="1"/>
  <c r="N3970" i="10" s="1"/>
  <c r="K3971" i="10"/>
  <c r="L3971" i="10" s="1"/>
  <c r="O3971" i="10" s="1"/>
  <c r="K3972" i="10"/>
  <c r="L3972" i="10" s="1"/>
  <c r="K3973" i="10"/>
  <c r="L3973" i="10"/>
  <c r="K3974" i="10"/>
  <c r="L3974" i="10" s="1"/>
  <c r="O3974" i="10" s="1"/>
  <c r="K3975" i="10"/>
  <c r="L3975" i="10" s="1"/>
  <c r="M3975" i="10" s="1"/>
  <c r="K3976" i="10"/>
  <c r="L3976" i="10" s="1"/>
  <c r="O3976" i="10" s="1"/>
  <c r="K3977" i="10"/>
  <c r="L3977" i="10" s="1"/>
  <c r="K3978" i="10"/>
  <c r="L3978" i="10" s="1"/>
  <c r="K3979" i="10"/>
  <c r="L3979" i="10" s="1"/>
  <c r="M3979" i="10" s="1"/>
  <c r="O3979" i="10"/>
  <c r="K3980" i="10"/>
  <c r="L3980" i="10" s="1"/>
  <c r="O3980" i="10" s="1"/>
  <c r="K3981" i="10"/>
  <c r="L3981" i="10" s="1"/>
  <c r="K3982" i="10"/>
  <c r="L3982" i="10" s="1"/>
  <c r="K3983" i="10"/>
  <c r="L3983" i="10" s="1"/>
  <c r="O3983" i="10" s="1"/>
  <c r="K3984" i="10"/>
  <c r="L3984" i="10" s="1"/>
  <c r="O3984" i="10" s="1"/>
  <c r="N3984" i="10"/>
  <c r="K3985" i="10"/>
  <c r="L3985" i="10" s="1"/>
  <c r="N3985" i="10" s="1"/>
  <c r="K3986" i="10"/>
  <c r="L3986" i="10" s="1"/>
  <c r="K3987" i="10"/>
  <c r="L3987" i="10" s="1"/>
  <c r="M3987" i="10" s="1"/>
  <c r="K3988" i="10"/>
  <c r="L3988" i="10" s="1"/>
  <c r="K3989" i="10"/>
  <c r="L3989" i="10" s="1"/>
  <c r="N3989" i="10" s="1"/>
  <c r="K3990" i="10"/>
  <c r="L3990" i="10" s="1"/>
  <c r="N3990" i="10" s="1"/>
  <c r="M3990" i="10"/>
  <c r="O3990" i="10"/>
  <c r="K3991" i="10"/>
  <c r="L3991" i="10" s="1"/>
  <c r="N3991" i="10" s="1"/>
  <c r="K3992" i="10"/>
  <c r="L3992" i="10" s="1"/>
  <c r="O3992" i="10" s="1"/>
  <c r="K3993" i="10"/>
  <c r="L3993" i="10" s="1"/>
  <c r="N3993" i="10" s="1"/>
  <c r="K3994" i="10"/>
  <c r="L3994" i="10" s="1"/>
  <c r="K3995" i="10"/>
  <c r="L3995" i="10"/>
  <c r="K3996" i="10"/>
  <c r="L3996" i="10" s="1"/>
  <c r="N3996" i="10" s="1"/>
  <c r="K3997" i="10"/>
  <c r="L3997" i="10" s="1"/>
  <c r="N3997" i="10" s="1"/>
  <c r="K3998" i="10"/>
  <c r="L3998" i="10" s="1"/>
  <c r="K3999" i="10"/>
  <c r="L3999" i="10" s="1"/>
  <c r="O3999" i="10" s="1"/>
  <c r="K4000" i="10"/>
  <c r="L4000" i="10" s="1"/>
  <c r="O4000" i="10" s="1"/>
  <c r="N4000" i="10"/>
  <c r="K4001" i="10"/>
  <c r="L4001" i="10" s="1"/>
  <c r="N4001" i="10" s="1"/>
  <c r="K4002" i="10"/>
  <c r="L4002" i="10" s="1"/>
  <c r="K4003" i="10"/>
  <c r="L4003" i="10" s="1"/>
  <c r="K4004" i="10"/>
  <c r="L4004" i="10"/>
  <c r="N4004" i="10" s="1"/>
  <c r="M4004" i="10"/>
  <c r="K4005" i="10"/>
  <c r="L4005" i="10" s="1"/>
  <c r="N4005" i="10" s="1"/>
  <c r="K4006" i="10"/>
  <c r="L4006" i="10" s="1"/>
  <c r="O4006" i="10" s="1"/>
  <c r="K4007" i="10"/>
  <c r="L4007" i="10" s="1"/>
  <c r="O4007" i="10" s="1"/>
  <c r="M4007" i="10"/>
  <c r="N4007" i="10"/>
  <c r="K4008" i="10"/>
  <c r="L4008" i="10" s="1"/>
  <c r="O4008" i="10" s="1"/>
  <c r="K4009" i="10"/>
  <c r="L4009" i="10" s="1"/>
  <c r="N4009" i="10" s="1"/>
  <c r="K4010" i="10"/>
  <c r="L4010" i="10" s="1"/>
  <c r="K4011" i="10"/>
  <c r="L4011" i="10" s="1"/>
  <c r="M4011" i="10" s="1"/>
  <c r="K4012" i="10"/>
  <c r="L4012" i="10" s="1"/>
  <c r="K4013" i="10"/>
  <c r="L4013" i="10" s="1"/>
  <c r="K4014" i="10"/>
  <c r="L4014" i="10" s="1"/>
  <c r="N4014" i="10" s="1"/>
  <c r="K4015" i="10"/>
  <c r="L4015" i="10" s="1"/>
  <c r="O4015" i="10" s="1"/>
  <c r="K4016" i="10"/>
  <c r="L4016" i="10" s="1"/>
  <c r="K4017" i="10"/>
  <c r="L4017" i="10" s="1"/>
  <c r="N4017" i="10" s="1"/>
  <c r="K4018" i="10"/>
  <c r="L4018" i="10"/>
  <c r="K4019" i="10"/>
  <c r="L4019" i="10" s="1"/>
  <c r="M4019" i="10" s="1"/>
  <c r="K4020" i="10"/>
  <c r="L4020" i="10" s="1"/>
  <c r="K4021" i="10"/>
  <c r="L4021" i="10" s="1"/>
  <c r="K4022" i="10"/>
  <c r="L4022" i="10" s="1"/>
  <c r="N4022" i="10" s="1"/>
  <c r="K4023" i="10"/>
  <c r="L4023" i="10" s="1"/>
  <c r="O4023" i="10" s="1"/>
  <c r="K4024" i="10"/>
  <c r="L4024" i="10" s="1"/>
  <c r="K4025" i="10"/>
  <c r="L4025" i="10" s="1"/>
  <c r="N4025" i="10" s="1"/>
  <c r="K4026" i="10"/>
  <c r="L4026" i="10" s="1"/>
  <c r="K4027" i="10"/>
  <c r="L4027" i="10"/>
  <c r="M4027" i="10" s="1"/>
  <c r="K4028" i="10"/>
  <c r="L4028" i="10" s="1"/>
  <c r="K4029" i="10"/>
  <c r="L4029" i="10" s="1"/>
  <c r="K4030" i="10"/>
  <c r="L4030" i="10" s="1"/>
  <c r="N4030" i="10" s="1"/>
  <c r="K4031" i="10"/>
  <c r="L4031" i="10" s="1"/>
  <c r="O4031" i="10" s="1"/>
  <c r="K4032" i="10"/>
  <c r="L4032" i="10" s="1"/>
  <c r="K4033" i="10"/>
  <c r="L4033" i="10" s="1"/>
  <c r="N4033" i="10" s="1"/>
  <c r="K4034" i="10"/>
  <c r="L4034" i="10" s="1"/>
  <c r="K4035" i="10"/>
  <c r="L4035" i="10"/>
  <c r="M4035" i="10" s="1"/>
  <c r="K4036" i="10"/>
  <c r="L4036" i="10" s="1"/>
  <c r="K4037" i="10"/>
  <c r="L4037" i="10" s="1"/>
  <c r="M4037" i="10" s="1"/>
  <c r="K4038" i="10"/>
  <c r="L4038" i="10" s="1"/>
  <c r="N4038" i="10" s="1"/>
  <c r="K4039" i="10"/>
  <c r="L4039" i="10" s="1"/>
  <c r="O4039" i="10" s="1"/>
  <c r="K4040" i="10"/>
  <c r="L4040" i="10" s="1"/>
  <c r="K4041" i="10"/>
  <c r="L4041" i="10"/>
  <c r="N4041" i="10" s="1"/>
  <c r="K4042" i="10"/>
  <c r="L4042" i="10"/>
  <c r="K4043" i="10"/>
  <c r="L4043" i="10" s="1"/>
  <c r="M4043" i="10" s="1"/>
  <c r="K4044" i="10"/>
  <c r="L4044" i="10" s="1"/>
  <c r="K4045" i="10"/>
  <c r="L4045" i="10" s="1"/>
  <c r="M4045" i="10" s="1"/>
  <c r="O4045" i="10"/>
  <c r="K4046" i="10"/>
  <c r="L4046" i="10" s="1"/>
  <c r="N4046" i="10" s="1"/>
  <c r="K4047" i="10"/>
  <c r="L4047" i="10"/>
  <c r="O4047" i="10" s="1"/>
  <c r="K4048" i="10"/>
  <c r="L4048" i="10" s="1"/>
  <c r="K4049" i="10"/>
  <c r="L4049" i="10" s="1"/>
  <c r="N4049" i="10" s="1"/>
  <c r="K4050" i="10"/>
  <c r="L4050" i="10"/>
  <c r="K4051" i="10"/>
  <c r="L4051" i="10" s="1"/>
  <c r="M4051" i="10" s="1"/>
  <c r="K4052" i="10"/>
  <c r="L4052" i="10" s="1"/>
  <c r="K4053" i="10"/>
  <c r="L4053" i="10" s="1"/>
  <c r="K4054" i="10"/>
  <c r="L4054" i="10" s="1"/>
  <c r="N4054" i="10" s="1"/>
  <c r="K4055" i="10"/>
  <c r="L4055" i="10" s="1"/>
  <c r="O4055" i="10" s="1"/>
  <c r="K4056" i="10"/>
  <c r="L4056" i="10" s="1"/>
  <c r="K4057" i="10"/>
  <c r="L4057" i="10"/>
  <c r="O4057" i="10" s="1"/>
  <c r="K4058" i="10"/>
  <c r="L4058" i="10" s="1"/>
  <c r="K4059" i="10"/>
  <c r="L4059" i="10" s="1"/>
  <c r="O4059" i="10" s="1"/>
  <c r="K4060" i="10"/>
  <c r="L4060" i="10" s="1"/>
  <c r="K4061" i="10"/>
  <c r="L4061" i="10"/>
  <c r="K4062" i="10"/>
  <c r="L4062" i="10" s="1"/>
  <c r="K4063" i="10"/>
  <c r="L4063" i="10" s="1"/>
  <c r="K4064" i="10"/>
  <c r="L4064" i="10" s="1"/>
  <c r="O4064" i="10" s="1"/>
  <c r="M4064" i="10"/>
  <c r="N4064" i="10"/>
  <c r="K4065" i="10"/>
  <c r="L4065" i="10" s="1"/>
  <c r="K4066" i="10"/>
  <c r="L4066" i="10" s="1"/>
  <c r="N4066" i="10" s="1"/>
  <c r="K4067" i="10"/>
  <c r="L4067" i="10" s="1"/>
  <c r="K4068" i="10"/>
  <c r="L4068" i="10" s="1"/>
  <c r="K4069" i="10"/>
  <c r="L4069" i="10"/>
  <c r="M4069" i="10" s="1"/>
  <c r="K4070" i="10"/>
  <c r="L4070" i="10" s="1"/>
  <c r="K4071" i="10"/>
  <c r="L4071" i="10" s="1"/>
  <c r="M4071" i="10" s="1"/>
  <c r="K4072" i="10"/>
  <c r="L4072" i="10" s="1"/>
  <c r="K4073" i="10"/>
  <c r="L4073" i="10" s="1"/>
  <c r="K4074" i="10"/>
  <c r="L4074" i="10" s="1"/>
  <c r="N4074" i="10" s="1"/>
  <c r="K4075" i="10"/>
  <c r="L4075" i="10" s="1"/>
  <c r="K4076" i="10"/>
  <c r="L4076" i="10"/>
  <c r="K4077" i="10"/>
  <c r="L4077" i="10" s="1"/>
  <c r="M4077" i="10" s="1"/>
  <c r="K4078" i="10"/>
  <c r="L4078" i="10" s="1"/>
  <c r="K4079" i="10"/>
  <c r="L4079" i="10" s="1"/>
  <c r="M4079" i="10" s="1"/>
  <c r="K4080" i="10"/>
  <c r="L4080" i="10" s="1"/>
  <c r="K4081" i="10"/>
  <c r="L4081" i="10" s="1"/>
  <c r="K4082" i="10"/>
  <c r="L4082" i="10" s="1"/>
  <c r="K4083" i="10"/>
  <c r="L4083" i="10" s="1"/>
  <c r="K4084" i="10"/>
  <c r="L4084" i="10"/>
  <c r="K4085" i="10"/>
  <c r="L4085" i="10"/>
  <c r="M4085" i="10" s="1"/>
  <c r="O4085" i="10"/>
  <c r="K4086" i="10"/>
  <c r="L4086" i="10" s="1"/>
  <c r="K4087" i="10"/>
  <c r="L4087" i="10" s="1"/>
  <c r="M4087" i="10"/>
  <c r="K4088" i="10"/>
  <c r="L4088" i="10" s="1"/>
  <c r="K4089" i="10"/>
  <c r="L4089" i="10" s="1"/>
  <c r="K4090" i="10"/>
  <c r="L4090" i="10" s="1"/>
  <c r="N4090" i="10" s="1"/>
  <c r="K4091" i="10"/>
  <c r="L4091" i="10" s="1"/>
  <c r="K4092" i="10"/>
  <c r="L4092" i="10" s="1"/>
  <c r="K4093" i="10"/>
  <c r="L4093" i="10" s="1"/>
  <c r="K4094" i="10"/>
  <c r="L4094" i="10" s="1"/>
  <c r="K4095" i="10"/>
  <c r="L4095" i="10" s="1"/>
  <c r="M4095" i="10" s="1"/>
  <c r="K4096" i="10"/>
  <c r="L4096" i="10" s="1"/>
  <c r="K4097" i="10"/>
  <c r="L4097" i="10" s="1"/>
  <c r="K4098" i="10"/>
  <c r="L4098" i="10" s="1"/>
  <c r="N4098" i="10" s="1"/>
  <c r="K4099" i="10"/>
  <c r="L4099" i="10" s="1"/>
  <c r="K4100" i="10"/>
  <c r="L4100" i="10" s="1"/>
  <c r="K4101" i="10"/>
  <c r="L4101" i="10" s="1"/>
  <c r="K4102" i="10"/>
  <c r="L4102" i="10" s="1"/>
  <c r="K4103" i="10"/>
  <c r="L4103" i="10" s="1"/>
  <c r="M4103" i="10"/>
  <c r="K4104" i="10"/>
  <c r="L4104" i="10" s="1"/>
  <c r="K4105" i="10"/>
  <c r="L4105" i="10" s="1"/>
  <c r="K4106" i="10"/>
  <c r="L4106" i="10" s="1"/>
  <c r="N4106" i="10" s="1"/>
  <c r="K4107" i="10"/>
  <c r="L4107" i="10" s="1"/>
  <c r="K4108" i="10"/>
  <c r="L4108" i="10" s="1"/>
  <c r="K4109" i="10"/>
  <c r="L4109" i="10" s="1"/>
  <c r="K4110" i="10"/>
  <c r="L4110" i="10" s="1"/>
  <c r="K4111" i="10"/>
  <c r="L4111" i="10" s="1"/>
  <c r="K4112" i="10"/>
  <c r="L4112" i="10" s="1"/>
  <c r="K4113" i="10"/>
  <c r="L4113" i="10" s="1"/>
  <c r="K4114" i="10"/>
  <c r="L4114" i="10" s="1"/>
  <c r="N4114" i="10" s="1"/>
  <c r="K4115" i="10"/>
  <c r="L4115" i="10" s="1"/>
  <c r="K4116" i="10"/>
  <c r="L4116" i="10" s="1"/>
  <c r="K4117" i="10"/>
  <c r="L4117" i="10" s="1"/>
  <c r="K4118" i="10"/>
  <c r="L4118" i="10" s="1"/>
  <c r="K4119" i="10"/>
  <c r="L4119" i="10" s="1"/>
  <c r="M4119" i="10"/>
  <c r="K4120" i="10"/>
  <c r="L4120" i="10" s="1"/>
  <c r="K4121" i="10"/>
  <c r="L4121" i="10" s="1"/>
  <c r="K4122" i="10"/>
  <c r="L4122" i="10" s="1"/>
  <c r="N4122" i="10" s="1"/>
  <c r="K4123" i="10"/>
  <c r="L4123" i="10" s="1"/>
  <c r="K4124" i="10"/>
  <c r="L4124" i="10" s="1"/>
  <c r="K4125" i="10"/>
  <c r="L4125" i="10" s="1"/>
  <c r="K4126" i="10"/>
  <c r="L4126" i="10" s="1"/>
  <c r="K4127" i="10"/>
  <c r="L4127" i="10" s="1"/>
  <c r="M4127" i="10" s="1"/>
  <c r="K4128" i="10"/>
  <c r="L4128" i="10" s="1"/>
  <c r="K4129" i="10"/>
  <c r="L4129" i="10" s="1"/>
  <c r="K4130" i="10"/>
  <c r="L4130" i="10" s="1"/>
  <c r="N4130" i="10" s="1"/>
  <c r="K4131" i="10"/>
  <c r="L4131" i="10" s="1"/>
  <c r="K4132" i="10"/>
  <c r="L4132" i="10" s="1"/>
  <c r="K4133" i="10"/>
  <c r="L4133" i="10" s="1"/>
  <c r="K4134" i="10"/>
  <c r="L4134" i="10" s="1"/>
  <c r="K4135" i="10"/>
  <c r="L4135" i="10" s="1"/>
  <c r="M4135" i="10" s="1"/>
  <c r="K4136" i="10"/>
  <c r="L4136" i="10" s="1"/>
  <c r="K4137" i="10"/>
  <c r="L4137" i="10" s="1"/>
  <c r="K4138" i="10"/>
  <c r="L4138" i="10" s="1"/>
  <c r="N4138" i="10" s="1"/>
  <c r="K4139" i="10"/>
  <c r="L4139" i="10" s="1"/>
  <c r="K4140" i="10"/>
  <c r="L4140" i="10" s="1"/>
  <c r="K4141" i="10"/>
  <c r="L4141" i="10" s="1"/>
  <c r="K4142" i="10"/>
  <c r="L4142" i="10" s="1"/>
  <c r="K4143" i="10"/>
  <c r="L4143" i="10" s="1"/>
  <c r="M4143" i="10" s="1"/>
  <c r="K4144" i="10"/>
  <c r="L4144" i="10" s="1"/>
  <c r="K4145" i="10"/>
  <c r="L4145" i="10" s="1"/>
  <c r="K4146" i="10"/>
  <c r="L4146" i="10" s="1"/>
  <c r="K4147" i="10"/>
  <c r="L4147" i="10" s="1"/>
  <c r="K4148" i="10"/>
  <c r="L4148" i="10" s="1"/>
  <c r="K4149" i="10"/>
  <c r="L4149" i="10" s="1"/>
  <c r="K4150" i="10"/>
  <c r="L4150" i="10" s="1"/>
  <c r="K4151" i="10"/>
  <c r="L4151" i="10" s="1"/>
  <c r="M4151" i="10" s="1"/>
  <c r="K4152" i="10"/>
  <c r="L4152" i="10" s="1"/>
  <c r="K4153" i="10"/>
  <c r="L4153" i="10" s="1"/>
  <c r="K4154" i="10"/>
  <c r="L4154" i="10" s="1"/>
  <c r="N4154" i="10" s="1"/>
  <c r="K4155" i="10"/>
  <c r="L4155" i="10" s="1"/>
  <c r="K4156" i="10"/>
  <c r="L4156" i="10" s="1"/>
  <c r="K4157" i="10"/>
  <c r="L4157" i="10" s="1"/>
  <c r="K4158" i="10"/>
  <c r="L4158" i="10" s="1"/>
  <c r="K4159" i="10"/>
  <c r="L4159" i="10" s="1"/>
  <c r="M4159" i="10" s="1"/>
  <c r="K4160" i="10"/>
  <c r="L4160" i="10" s="1"/>
  <c r="K4161" i="10"/>
  <c r="L4161" i="10" s="1"/>
  <c r="K4162" i="10"/>
  <c r="L4162" i="10" s="1"/>
  <c r="N4162" i="10" s="1"/>
  <c r="K4163" i="10"/>
  <c r="L4163" i="10" s="1"/>
  <c r="K4164" i="10"/>
  <c r="L4164" i="10" s="1"/>
  <c r="K4165" i="10"/>
  <c r="L4165" i="10" s="1"/>
  <c r="K4166" i="10"/>
  <c r="L4166" i="10" s="1"/>
  <c r="K4167" i="10"/>
  <c r="L4167" i="10" s="1"/>
  <c r="M4167" i="10"/>
  <c r="K4168" i="10"/>
  <c r="L4168" i="10" s="1"/>
  <c r="K4169" i="10"/>
  <c r="L4169" i="10" s="1"/>
  <c r="K4170" i="10"/>
  <c r="L4170" i="10" s="1"/>
  <c r="N4170" i="10" s="1"/>
  <c r="K4171" i="10"/>
  <c r="L4171" i="10" s="1"/>
  <c r="K4172" i="10"/>
  <c r="L4172" i="10" s="1"/>
  <c r="K4173" i="10"/>
  <c r="L4173" i="10" s="1"/>
  <c r="K4174" i="10"/>
  <c r="L4174" i="10" s="1"/>
  <c r="K4175" i="10"/>
  <c r="L4175" i="10" s="1"/>
  <c r="K4176" i="10"/>
  <c r="L4176" i="10" s="1"/>
  <c r="K4177" i="10"/>
  <c r="L4177" i="10" s="1"/>
  <c r="K4178" i="10"/>
  <c r="L4178" i="10" s="1"/>
  <c r="N4178" i="10" s="1"/>
  <c r="K4179" i="10"/>
  <c r="L4179" i="10" s="1"/>
  <c r="K4180" i="10"/>
  <c r="L4180" i="10" s="1"/>
  <c r="K4181" i="10"/>
  <c r="L4181" i="10" s="1"/>
  <c r="K4182" i="10"/>
  <c r="L4182" i="10" s="1"/>
  <c r="K4183" i="10"/>
  <c r="L4183" i="10" s="1"/>
  <c r="M4183" i="10" s="1"/>
  <c r="K4184" i="10"/>
  <c r="L4184" i="10" s="1"/>
  <c r="K4185" i="10"/>
  <c r="L4185" i="10" s="1"/>
  <c r="K4186" i="10"/>
  <c r="L4186" i="10" s="1"/>
  <c r="N4186" i="10" s="1"/>
  <c r="K4187" i="10"/>
  <c r="L4187" i="10" s="1"/>
  <c r="K4188" i="10"/>
  <c r="L4188" i="10" s="1"/>
  <c r="K4189" i="10"/>
  <c r="L4189" i="10" s="1"/>
  <c r="K4190" i="10"/>
  <c r="L4190" i="10" s="1"/>
  <c r="K4191" i="10"/>
  <c r="L4191" i="10" s="1"/>
  <c r="M4191" i="10" s="1"/>
  <c r="K4192" i="10"/>
  <c r="L4192" i="10" s="1"/>
  <c r="K4193" i="10"/>
  <c r="L4193" i="10" s="1"/>
  <c r="K4194" i="10"/>
  <c r="L4194" i="10" s="1"/>
  <c r="N4194" i="10" s="1"/>
  <c r="K4195" i="10"/>
  <c r="L4195" i="10" s="1"/>
  <c r="K4196" i="10"/>
  <c r="L4196" i="10" s="1"/>
  <c r="K4197" i="10"/>
  <c r="L4197" i="10" s="1"/>
  <c r="K4198" i="10"/>
  <c r="L4198" i="10" s="1"/>
  <c r="K4199" i="10"/>
  <c r="L4199" i="10" s="1"/>
  <c r="M4199" i="10" s="1"/>
  <c r="K4200" i="10"/>
  <c r="L4200" i="10" s="1"/>
  <c r="K4201" i="10"/>
  <c r="L4201" i="10" s="1"/>
  <c r="K4202" i="10"/>
  <c r="L4202" i="10" s="1"/>
  <c r="N4202" i="10" s="1"/>
  <c r="K4203" i="10"/>
  <c r="L4203" i="10" s="1"/>
  <c r="K4204" i="10"/>
  <c r="L4204" i="10" s="1"/>
  <c r="K4205" i="10"/>
  <c r="L4205" i="10" s="1"/>
  <c r="K4206" i="10"/>
  <c r="L4206" i="10" s="1"/>
  <c r="K4207" i="10"/>
  <c r="L4207" i="10" s="1"/>
  <c r="M4207" i="10" s="1"/>
  <c r="K4208" i="10"/>
  <c r="L4208" i="10" s="1"/>
  <c r="K4209" i="10"/>
  <c r="L4209" i="10" s="1"/>
  <c r="K4210" i="10"/>
  <c r="L4210" i="10" s="1"/>
  <c r="K4211" i="10"/>
  <c r="L4211" i="10" s="1"/>
  <c r="N4211" i="10" s="1"/>
  <c r="K4212" i="10"/>
  <c r="L4212" i="10" s="1"/>
  <c r="K4213" i="10"/>
  <c r="L4213" i="10" s="1"/>
  <c r="O4213" i="10" s="1"/>
  <c r="K4214" i="10"/>
  <c r="L4214" i="10" s="1"/>
  <c r="O4214" i="10" s="1"/>
  <c r="K4215" i="10"/>
  <c r="L4215" i="10" s="1"/>
  <c r="M4215" i="10" s="1"/>
  <c r="K4216" i="10"/>
  <c r="L4216" i="10" s="1"/>
  <c r="M4216" i="10" s="1"/>
  <c r="K4217" i="10"/>
  <c r="L4217" i="10" s="1"/>
  <c r="K4218" i="10"/>
  <c r="L4218" i="10" s="1"/>
  <c r="K4219" i="10"/>
  <c r="L4219" i="10" s="1"/>
  <c r="N4219" i="10" s="1"/>
  <c r="K4220" i="10"/>
  <c r="L4220" i="10"/>
  <c r="K4221" i="10"/>
  <c r="L4221" i="10" s="1"/>
  <c r="O4221" i="10" s="1"/>
  <c r="K4222" i="10"/>
  <c r="L4222" i="10" s="1"/>
  <c r="O4222" i="10"/>
  <c r="K4223" i="10"/>
  <c r="L4223" i="10" s="1"/>
  <c r="M4223" i="10" s="1"/>
  <c r="K4224" i="10"/>
  <c r="L4224" i="10" s="1"/>
  <c r="M4224" i="10" s="1"/>
  <c r="K4225" i="10"/>
  <c r="L4225" i="10" s="1"/>
  <c r="K4226" i="10"/>
  <c r="L4226" i="10" s="1"/>
  <c r="K4227" i="10"/>
  <c r="L4227" i="10" s="1"/>
  <c r="N4227" i="10" s="1"/>
  <c r="K4228" i="10"/>
  <c r="L4228" i="10" s="1"/>
  <c r="K4229" i="10"/>
  <c r="L4229" i="10"/>
  <c r="O4229" i="10" s="1"/>
  <c r="K4230" i="10"/>
  <c r="L4230" i="10" s="1"/>
  <c r="O4230" i="10" s="1"/>
  <c r="K4231" i="10"/>
  <c r="L4231" i="10" s="1"/>
  <c r="K4232" i="10"/>
  <c r="L4232" i="10" s="1"/>
  <c r="M4232" i="10" s="1"/>
  <c r="K4233" i="10"/>
  <c r="L4233" i="10" s="1"/>
  <c r="K4234" i="10"/>
  <c r="L4234" i="10" s="1"/>
  <c r="M4234" i="10" s="1"/>
  <c r="K4235" i="10"/>
  <c r="L4235" i="10" s="1"/>
  <c r="N4235" i="10" s="1"/>
  <c r="K4236" i="10"/>
  <c r="L4236" i="10" s="1"/>
  <c r="K4237" i="10"/>
  <c r="L4237" i="10" s="1"/>
  <c r="O4237" i="10" s="1"/>
  <c r="K4238" i="10"/>
  <c r="L4238" i="10" s="1"/>
  <c r="O4238" i="10" s="1"/>
  <c r="K4239" i="10"/>
  <c r="L4239" i="10" s="1"/>
  <c r="K4240" i="10"/>
  <c r="L4240" i="10" s="1"/>
  <c r="M4240" i="10" s="1"/>
  <c r="K4241" i="10"/>
  <c r="L4241" i="10" s="1"/>
  <c r="K4242" i="10"/>
  <c r="L4242" i="10" s="1"/>
  <c r="K4243" i="10"/>
  <c r="L4243" i="10" s="1"/>
  <c r="N4243" i="10" s="1"/>
  <c r="K4244" i="10"/>
  <c r="L4244" i="10" s="1"/>
  <c r="M4244" i="10" s="1"/>
  <c r="K4245" i="10"/>
  <c r="L4245" i="10" s="1"/>
  <c r="O4245" i="10" s="1"/>
  <c r="K4246" i="10"/>
  <c r="L4246" i="10" s="1"/>
  <c r="O4246" i="10" s="1"/>
  <c r="K4247" i="10"/>
  <c r="L4247" i="10" s="1"/>
  <c r="O4247" i="10" s="1"/>
  <c r="N4247" i="10"/>
  <c r="K4248" i="10"/>
  <c r="L4248" i="10" s="1"/>
  <c r="M4248" i="10" s="1"/>
  <c r="K4249" i="10"/>
  <c r="L4249" i="10" s="1"/>
  <c r="K4250" i="10"/>
  <c r="L4250" i="10" s="1"/>
  <c r="M4250" i="10" s="1"/>
  <c r="K4251" i="10"/>
  <c r="L4251" i="10" s="1"/>
  <c r="N4251" i="10" s="1"/>
  <c r="K4252" i="10"/>
  <c r="L4252" i="10" s="1"/>
  <c r="K4253" i="10"/>
  <c r="L4253" i="10" s="1"/>
  <c r="O4253" i="10" s="1"/>
  <c r="K4254" i="10"/>
  <c r="L4254" i="10" s="1"/>
  <c r="O4254" i="10" s="1"/>
  <c r="K4255" i="10"/>
  <c r="L4255" i="10" s="1"/>
  <c r="O4255" i="10" s="1"/>
  <c r="K4256" i="10"/>
  <c r="L4256" i="10" s="1"/>
  <c r="M4256" i="10" s="1"/>
  <c r="K4257" i="10"/>
  <c r="L4257" i="10" s="1"/>
  <c r="K4258" i="10"/>
  <c r="L4258" i="10" s="1"/>
  <c r="M4258" i="10" s="1"/>
  <c r="O4258" i="10"/>
  <c r="K4259" i="10"/>
  <c r="L4259" i="10" s="1"/>
  <c r="N4259" i="10" s="1"/>
  <c r="K4260" i="10"/>
  <c r="L4260" i="10" s="1"/>
  <c r="M4260" i="10" s="1"/>
  <c r="K4261" i="10"/>
  <c r="L4261" i="10" s="1"/>
  <c r="O4261" i="10" s="1"/>
  <c r="K4262" i="10"/>
  <c r="L4262" i="10" s="1"/>
  <c r="O4262" i="10" s="1"/>
  <c r="K4263" i="10"/>
  <c r="L4263" i="10" s="1"/>
  <c r="O4263" i="10" s="1"/>
  <c r="K4264" i="10"/>
  <c r="L4264" i="10" s="1"/>
  <c r="M4264" i="10" s="1"/>
  <c r="K4265" i="10"/>
  <c r="L4265" i="10" s="1"/>
  <c r="K4266" i="10"/>
  <c r="L4266" i="10" s="1"/>
  <c r="M4266" i="10" s="1"/>
  <c r="K4267" i="10"/>
  <c r="L4267" i="10" s="1"/>
  <c r="K4268" i="10"/>
  <c r="L4268" i="10" s="1"/>
  <c r="K4269" i="10"/>
  <c r="L4269" i="10" s="1"/>
  <c r="K4270" i="10"/>
  <c r="L4270" i="10" s="1"/>
  <c r="K4271" i="10"/>
  <c r="L4271" i="10" s="1"/>
  <c r="M4271" i="10" s="1"/>
  <c r="K4272" i="10"/>
  <c r="L4272" i="10" s="1"/>
  <c r="O4272" i="10" s="1"/>
  <c r="K4273" i="10"/>
  <c r="L4273" i="10" s="1"/>
  <c r="K4274" i="10"/>
  <c r="L4274" i="10" s="1"/>
  <c r="K4275" i="10"/>
  <c r="L4275" i="10" s="1"/>
  <c r="M4275" i="10" s="1"/>
  <c r="K4276" i="10"/>
  <c r="L4276" i="10" s="1"/>
  <c r="O4276" i="10" s="1"/>
  <c r="K4277" i="10"/>
  <c r="L4277" i="10" s="1"/>
  <c r="K4278" i="10"/>
  <c r="L4278" i="10" s="1"/>
  <c r="K4279" i="10"/>
  <c r="L4279" i="10" s="1"/>
  <c r="M4279" i="10" s="1"/>
  <c r="K4280" i="10"/>
  <c r="L4280" i="10" s="1"/>
  <c r="O4280" i="10" s="1"/>
  <c r="K4281" i="10"/>
  <c r="L4281" i="10" s="1"/>
  <c r="K4282" i="10"/>
  <c r="L4282" i="10" s="1"/>
  <c r="M4282" i="10" s="1"/>
  <c r="K4283" i="10"/>
  <c r="L4283" i="10" s="1"/>
  <c r="M4283" i="10" s="1"/>
  <c r="N4283" i="10"/>
  <c r="K4284" i="10"/>
  <c r="L4284" i="10" s="1"/>
  <c r="K4285" i="10"/>
  <c r="L4285" i="10" s="1"/>
  <c r="N4285" i="10" s="1"/>
  <c r="K4286" i="10"/>
  <c r="L4286" i="10" s="1"/>
  <c r="K4287" i="10"/>
  <c r="L4287" i="10" s="1"/>
  <c r="K4288" i="10"/>
  <c r="L4288" i="10" s="1"/>
  <c r="O4288" i="10" s="1"/>
  <c r="M4288" i="10"/>
  <c r="N4288" i="10"/>
  <c r="K4289" i="10"/>
  <c r="L4289" i="10" s="1"/>
  <c r="K4290" i="10"/>
  <c r="L4290" i="10" s="1"/>
  <c r="K4291" i="10"/>
  <c r="L4291" i="10" s="1"/>
  <c r="M4291" i="10" s="1"/>
  <c r="K4292" i="10"/>
  <c r="L4292" i="10" s="1"/>
  <c r="K4293" i="10"/>
  <c r="L4293" i="10" s="1"/>
  <c r="K4294" i="10"/>
  <c r="L4294" i="10" s="1"/>
  <c r="K4295" i="10"/>
  <c r="L4295" i="10" s="1"/>
  <c r="O4295" i="10" s="1"/>
  <c r="M4295" i="10"/>
  <c r="N4295" i="10"/>
  <c r="K4296" i="10"/>
  <c r="L4296" i="10" s="1"/>
  <c r="K4297" i="10"/>
  <c r="L4297" i="10" s="1"/>
  <c r="K4298" i="10"/>
  <c r="L4298" i="10" s="1"/>
  <c r="K4299" i="10"/>
  <c r="L4299" i="10" s="1"/>
  <c r="K4300" i="10"/>
  <c r="L4300" i="10" s="1"/>
  <c r="M4300" i="10" s="1"/>
  <c r="K4301" i="10"/>
  <c r="L4301" i="10" s="1"/>
  <c r="N4301" i="10" s="1"/>
  <c r="K4302" i="10"/>
  <c r="L4302" i="10" s="1"/>
  <c r="N4302" i="10" s="1"/>
  <c r="K4303" i="10"/>
  <c r="L4303" i="10" s="1"/>
  <c r="K4304" i="10"/>
  <c r="L4304" i="10" s="1"/>
  <c r="O4304" i="10" s="1"/>
  <c r="N4304" i="10"/>
  <c r="K4305" i="10"/>
  <c r="L4305" i="10" s="1"/>
  <c r="K4306" i="10"/>
  <c r="L4306" i="10" s="1"/>
  <c r="K4307" i="10"/>
  <c r="L4307" i="10" s="1"/>
  <c r="K4308" i="10"/>
  <c r="L4308" i="10" s="1"/>
  <c r="K4309" i="10"/>
  <c r="L4309" i="10" s="1"/>
  <c r="N4309" i="10" s="1"/>
  <c r="K4310" i="10"/>
  <c r="L4310" i="10" s="1"/>
  <c r="N4310" i="10" s="1"/>
  <c r="K4311" i="10"/>
  <c r="L4311" i="10" s="1"/>
  <c r="N4311" i="10" s="1"/>
  <c r="O4311" i="10"/>
  <c r="K4312" i="10"/>
  <c r="L4312" i="10" s="1"/>
  <c r="O4312" i="10" s="1"/>
  <c r="K4313" i="10"/>
  <c r="L4313" i="10" s="1"/>
  <c r="K4314" i="10"/>
  <c r="L4314" i="10" s="1"/>
  <c r="K4315" i="10"/>
  <c r="L4315" i="10" s="1"/>
  <c r="K4316" i="10"/>
  <c r="L4316" i="10" s="1"/>
  <c r="K4317" i="10"/>
  <c r="L4317" i="10" s="1"/>
  <c r="N4317" i="10" s="1"/>
  <c r="K4318" i="10"/>
  <c r="L4318" i="10" s="1"/>
  <c r="N4318" i="10" s="1"/>
  <c r="K4319" i="10"/>
  <c r="L4319" i="10" s="1"/>
  <c r="M4319" i="10" s="1"/>
  <c r="K4320" i="10"/>
  <c r="L4320" i="10" s="1"/>
  <c r="O4320" i="10" s="1"/>
  <c r="K4321" i="10"/>
  <c r="L4321" i="10" s="1"/>
  <c r="K4322" i="10"/>
  <c r="L4322" i="10" s="1"/>
  <c r="K4323" i="10"/>
  <c r="L4323" i="10" s="1"/>
  <c r="K4324" i="10"/>
  <c r="L4324" i="10" s="1"/>
  <c r="K4325" i="10"/>
  <c r="L4325" i="10" s="1"/>
  <c r="N4325" i="10" s="1"/>
  <c r="K4326" i="10"/>
  <c r="L4326" i="10" s="1"/>
  <c r="N4326" i="10" s="1"/>
  <c r="K4327" i="10"/>
  <c r="L4327" i="10" s="1"/>
  <c r="K4328" i="10"/>
  <c r="L4328" i="10" s="1"/>
  <c r="O4328" i="10" s="1"/>
  <c r="M4328" i="10"/>
  <c r="K4329" i="10"/>
  <c r="L4329" i="10" s="1"/>
  <c r="K4330" i="10"/>
  <c r="L4330" i="10" s="1"/>
  <c r="K4331" i="10"/>
  <c r="L4331" i="10" s="1"/>
  <c r="K4332" i="10"/>
  <c r="L4332" i="10" s="1"/>
  <c r="K4333" i="10"/>
  <c r="L4333" i="10" s="1"/>
  <c r="N4333" i="10" s="1"/>
  <c r="K4334" i="10"/>
  <c r="L4334" i="10" s="1"/>
  <c r="N4334" i="10" s="1"/>
  <c r="K4335" i="10"/>
  <c r="L4335" i="10" s="1"/>
  <c r="M4335" i="10" s="1"/>
  <c r="K4336" i="10"/>
  <c r="L4336" i="10" s="1"/>
  <c r="O4336" i="10" s="1"/>
  <c r="K4337" i="10"/>
  <c r="L4337" i="10" s="1"/>
  <c r="K4338" i="10"/>
  <c r="L4338" i="10" s="1"/>
  <c r="K4339" i="10"/>
  <c r="L4339" i="10" s="1"/>
  <c r="K4340" i="10"/>
  <c r="L4340" i="10" s="1"/>
  <c r="K4341" i="10"/>
  <c r="L4341" i="10" s="1"/>
  <c r="N4341" i="10" s="1"/>
  <c r="K4342" i="10"/>
  <c r="L4342" i="10" s="1"/>
  <c r="N4342" i="10" s="1"/>
  <c r="K4343" i="10"/>
  <c r="L4343" i="10" s="1"/>
  <c r="K4344" i="10"/>
  <c r="L4344" i="10" s="1"/>
  <c r="O4344" i="10" s="1"/>
  <c r="K4345" i="10"/>
  <c r="L4345" i="10" s="1"/>
  <c r="K4346" i="10"/>
  <c r="L4346" i="10" s="1"/>
  <c r="K4347" i="10"/>
  <c r="L4347" i="10" s="1"/>
  <c r="K4348" i="10"/>
  <c r="L4348" i="10" s="1"/>
  <c r="K4349" i="10"/>
  <c r="L4349" i="10" s="1"/>
  <c r="N4349" i="10" s="1"/>
  <c r="K4350" i="10"/>
  <c r="L4350" i="10" s="1"/>
  <c r="N4350" i="10" s="1"/>
  <c r="K4351" i="10"/>
  <c r="L4351" i="10" s="1"/>
  <c r="K4352" i="10"/>
  <c r="L4352" i="10" s="1"/>
  <c r="O4352" i="10" s="1"/>
  <c r="M4352" i="10"/>
  <c r="K4353" i="10"/>
  <c r="L4353" i="10" s="1"/>
  <c r="K4354" i="10"/>
  <c r="L4354" i="10" s="1"/>
  <c r="K4355" i="10"/>
  <c r="L4355" i="10" s="1"/>
  <c r="K4356" i="10"/>
  <c r="L4356" i="10"/>
  <c r="N4356" i="10" s="1"/>
  <c r="K4357" i="10"/>
  <c r="L4357" i="10" s="1"/>
  <c r="N4357" i="10" s="1"/>
  <c r="K4358" i="10"/>
  <c r="L4358" i="10"/>
  <c r="N4358" i="10" s="1"/>
  <c r="K4359" i="10"/>
  <c r="L4359" i="10" s="1"/>
  <c r="M4359" i="10" s="1"/>
  <c r="K4360" i="10"/>
  <c r="L4360" i="10" s="1"/>
  <c r="K4361" i="10"/>
  <c r="L4361" i="10" s="1"/>
  <c r="K4362" i="10"/>
  <c r="L4362" i="10" s="1"/>
  <c r="K4363" i="10"/>
  <c r="L4363" i="10" s="1"/>
  <c r="K4364" i="10"/>
  <c r="L4364" i="10" s="1"/>
  <c r="O4364" i="10" s="1"/>
  <c r="K4365" i="10"/>
  <c r="L4365" i="10" s="1"/>
  <c r="N4365" i="10" s="1"/>
  <c r="K4366" i="10"/>
  <c r="L4366" i="10" s="1"/>
  <c r="N4366" i="10" s="1"/>
  <c r="K4367" i="10"/>
  <c r="L4367" i="10" s="1"/>
  <c r="M4367" i="10" s="1"/>
  <c r="O4367" i="10"/>
  <c r="K4368" i="10"/>
  <c r="L4368" i="10" s="1"/>
  <c r="O4368" i="10" s="1"/>
  <c r="K4369" i="10"/>
  <c r="L4369" i="10" s="1"/>
  <c r="K4370" i="10"/>
  <c r="L4370" i="10" s="1"/>
  <c r="K4371" i="10"/>
  <c r="L4371" i="10" s="1"/>
  <c r="K4372" i="10"/>
  <c r="L4372" i="10" s="1"/>
  <c r="M4372" i="10" s="1"/>
  <c r="K4373" i="10"/>
  <c r="L4373" i="10" s="1"/>
  <c r="N4373" i="10" s="1"/>
  <c r="K4374" i="10"/>
  <c r="L4374" i="10"/>
  <c r="N4374" i="10" s="1"/>
  <c r="K4375" i="10"/>
  <c r="L4375" i="10" s="1"/>
  <c r="M4375" i="10" s="1"/>
  <c r="O4375" i="10"/>
  <c r="K4376" i="10"/>
  <c r="L4376" i="10" s="1"/>
  <c r="O4376" i="10" s="1"/>
  <c r="K4377" i="10"/>
  <c r="L4377" i="10" s="1"/>
  <c r="K4378" i="10"/>
  <c r="L4378" i="10" s="1"/>
  <c r="K4379" i="10"/>
  <c r="L4379" i="10" s="1"/>
  <c r="K4380" i="10"/>
  <c r="L4380" i="10" s="1"/>
  <c r="K4381" i="10"/>
  <c r="L4381" i="10" s="1"/>
  <c r="N4381" i="10" s="1"/>
  <c r="K4382" i="10"/>
  <c r="L4382" i="10" s="1"/>
  <c r="N4382" i="10" s="1"/>
  <c r="K4383" i="10"/>
  <c r="L4383" i="10" s="1"/>
  <c r="O4383" i="10" s="1"/>
  <c r="K4384" i="10"/>
  <c r="L4384" i="10" s="1"/>
  <c r="O4384" i="10" s="1"/>
  <c r="K4385" i="10"/>
  <c r="L4385" i="10" s="1"/>
  <c r="K4386" i="10"/>
  <c r="L4386" i="10" s="1"/>
  <c r="M4386" i="10" s="1"/>
  <c r="K4387" i="10"/>
  <c r="L4387" i="10" s="1"/>
  <c r="M4387" i="10" s="1"/>
  <c r="K4388" i="10"/>
  <c r="L4388" i="10" s="1"/>
  <c r="K4389" i="10"/>
  <c r="L4389" i="10" s="1"/>
  <c r="K4390" i="10"/>
  <c r="L4390" i="10"/>
  <c r="O4390" i="10" s="1"/>
  <c r="K4391" i="10"/>
  <c r="L4391" i="10" s="1"/>
  <c r="M4391" i="10" s="1"/>
  <c r="K4392" i="10"/>
  <c r="L4392" i="10" s="1"/>
  <c r="K4393" i="10"/>
  <c r="L4393" i="10" s="1"/>
  <c r="K4394" i="10"/>
  <c r="L4394" i="10" s="1"/>
  <c r="M4394" i="10" s="1"/>
  <c r="K4395" i="10"/>
  <c r="L4395" i="10" s="1"/>
  <c r="M4395" i="10" s="1"/>
  <c r="K4396" i="10"/>
  <c r="L4396" i="10" s="1"/>
  <c r="O4396" i="10" s="1"/>
  <c r="K4397" i="10"/>
  <c r="L4397" i="10" s="1"/>
  <c r="K4398" i="10"/>
  <c r="L4398" i="10"/>
  <c r="M4398" i="10" s="1"/>
  <c r="K4399" i="10"/>
  <c r="L4399" i="10" s="1"/>
  <c r="K4400" i="10"/>
  <c r="L4400" i="10" s="1"/>
  <c r="K4401" i="10"/>
  <c r="L4401" i="10" s="1"/>
  <c r="K4402" i="10"/>
  <c r="L4402" i="10" s="1"/>
  <c r="M4402" i="10" s="1"/>
  <c r="K4403" i="10"/>
  <c r="L4403" i="10" s="1"/>
  <c r="M4403" i="10" s="1"/>
  <c r="K4404" i="10"/>
  <c r="L4404" i="10" s="1"/>
  <c r="K4405" i="10"/>
  <c r="L4405" i="10" s="1"/>
  <c r="N4405" i="10" s="1"/>
  <c r="K4406" i="10"/>
  <c r="L4406" i="10"/>
  <c r="K4407" i="10"/>
  <c r="L4407" i="10" s="1"/>
  <c r="M4407" i="10" s="1"/>
  <c r="K4408" i="10"/>
  <c r="L4408" i="10" s="1"/>
  <c r="K4409" i="10"/>
  <c r="L4409" i="10" s="1"/>
  <c r="K4410" i="10"/>
  <c r="L4410" i="10" s="1"/>
  <c r="M4410" i="10" s="1"/>
  <c r="K4411" i="10"/>
  <c r="L4411" i="10" s="1"/>
  <c r="M4411" i="10" s="1"/>
  <c r="K4412" i="10"/>
  <c r="L4412" i="10"/>
  <c r="K4413" i="10"/>
  <c r="L4413" i="10" s="1"/>
  <c r="N4413" i="10" s="1"/>
  <c r="K4414" i="10"/>
  <c r="L4414" i="10" s="1"/>
  <c r="K4415" i="10"/>
  <c r="L4415" i="10" s="1"/>
  <c r="O4415" i="10" s="1"/>
  <c r="K4416" i="10"/>
  <c r="L4416" i="10" s="1"/>
  <c r="K4417" i="10"/>
  <c r="L4417" i="10" s="1"/>
  <c r="K4418" i="10"/>
  <c r="L4418" i="10" s="1"/>
  <c r="M4418" i="10" s="1"/>
  <c r="K4419" i="10"/>
  <c r="L4419" i="10" s="1"/>
  <c r="M4419" i="10" s="1"/>
  <c r="K4420" i="10"/>
  <c r="L4420" i="10"/>
  <c r="N4420" i="10" s="1"/>
  <c r="K4421" i="10"/>
  <c r="L4421" i="10" s="1"/>
  <c r="K4422" i="10"/>
  <c r="L4422" i="10" s="1"/>
  <c r="K4423" i="10"/>
  <c r="L4423" i="10"/>
  <c r="M4423" i="10" s="1"/>
  <c r="K4424" i="10"/>
  <c r="L4424" i="10" s="1"/>
  <c r="K4425" i="10"/>
  <c r="L4425" i="10"/>
  <c r="K4426" i="10"/>
  <c r="L4426" i="10" s="1"/>
  <c r="K4427" i="10"/>
  <c r="L4427" i="10" s="1"/>
  <c r="M4427" i="10" s="1"/>
  <c r="K4428" i="10"/>
  <c r="L4428" i="10" s="1"/>
  <c r="K4429" i="10"/>
  <c r="L4429" i="10" s="1"/>
  <c r="M4429" i="10" s="1"/>
  <c r="K4430" i="10"/>
  <c r="L4430" i="10" s="1"/>
  <c r="K4431" i="10"/>
  <c r="L4431" i="10" s="1"/>
  <c r="M4431" i="10" s="1"/>
  <c r="K4432" i="10"/>
  <c r="L4432" i="10" s="1"/>
  <c r="K4433" i="10"/>
  <c r="L4433" i="10" s="1"/>
  <c r="K4434" i="10"/>
  <c r="L4434" i="10" s="1"/>
  <c r="K4435" i="10"/>
  <c r="L4435" i="10" s="1"/>
  <c r="M4435" i="10" s="1"/>
  <c r="K4436" i="10"/>
  <c r="L4436" i="10" s="1"/>
  <c r="K4437" i="10"/>
  <c r="L4437" i="10" s="1"/>
  <c r="M4437" i="10" s="1"/>
  <c r="K4438" i="10"/>
  <c r="L4438" i="10" s="1"/>
  <c r="K4439" i="10"/>
  <c r="L4439" i="10" s="1"/>
  <c r="M4439" i="10" s="1"/>
  <c r="K4440" i="10"/>
  <c r="L4440" i="10" s="1"/>
  <c r="K4441" i="10"/>
  <c r="L4441" i="10" s="1"/>
  <c r="K4442" i="10"/>
  <c r="L4442" i="10" s="1"/>
  <c r="K4443" i="10"/>
  <c r="L4443" i="10"/>
  <c r="M4443" i="10" s="1"/>
  <c r="K4444" i="10"/>
  <c r="L4444" i="10" s="1"/>
  <c r="K4445" i="10"/>
  <c r="L4445" i="10"/>
  <c r="M4445" i="10" s="1"/>
  <c r="K4446" i="10"/>
  <c r="L4446" i="10" s="1"/>
  <c r="K4447" i="10"/>
  <c r="L4447" i="10" s="1"/>
  <c r="M4447" i="10" s="1"/>
  <c r="K4448" i="10"/>
  <c r="L4448" i="10" s="1"/>
  <c r="K4449" i="10"/>
  <c r="L4449" i="10" s="1"/>
  <c r="K4450" i="10"/>
  <c r="L4450" i="10" s="1"/>
  <c r="K4451" i="10"/>
  <c r="L4451" i="10" s="1"/>
  <c r="M4451" i="10" s="1"/>
  <c r="K4452" i="10"/>
  <c r="L4452" i="10" s="1"/>
  <c r="K4453" i="10"/>
  <c r="L4453" i="10" s="1"/>
  <c r="K4454" i="10"/>
  <c r="L4454" i="10" s="1"/>
  <c r="K4455" i="10"/>
  <c r="L4455" i="10" s="1"/>
  <c r="M4455" i="10" s="1"/>
  <c r="K4456" i="10"/>
  <c r="L4456" i="10" s="1"/>
  <c r="K4457" i="10"/>
  <c r="L4457" i="10" s="1"/>
  <c r="K4458" i="10"/>
  <c r="L4458" i="10" s="1"/>
  <c r="K4459" i="10"/>
  <c r="L4459" i="10" s="1"/>
  <c r="M4459" i="10" s="1"/>
  <c r="K4460" i="10"/>
  <c r="L4460" i="10" s="1"/>
  <c r="K4461" i="10"/>
  <c r="L4461" i="10" s="1"/>
  <c r="K4462" i="10"/>
  <c r="L4462" i="10" s="1"/>
  <c r="K4463" i="10"/>
  <c r="L4463" i="10" s="1"/>
  <c r="M4463" i="10" s="1"/>
  <c r="K4464" i="10"/>
  <c r="L4464" i="10" s="1"/>
  <c r="K4465" i="10"/>
  <c r="L4465" i="10" s="1"/>
  <c r="K4466" i="10"/>
  <c r="L4466" i="10" s="1"/>
  <c r="K4467" i="10"/>
  <c r="L4467" i="10" s="1"/>
  <c r="M4467" i="10" s="1"/>
  <c r="K4468" i="10"/>
  <c r="L4468" i="10" s="1"/>
  <c r="K4469" i="10"/>
  <c r="L4469" i="10"/>
  <c r="M4469" i="10" s="1"/>
  <c r="K4470" i="10"/>
  <c r="L4470" i="10" s="1"/>
  <c r="K4471" i="10"/>
  <c r="L4471" i="10" s="1"/>
  <c r="M4471" i="10" s="1"/>
  <c r="K4472" i="10"/>
  <c r="L4472" i="10" s="1"/>
  <c r="K4473" i="10"/>
  <c r="L4473" i="10" s="1"/>
  <c r="K4474" i="10"/>
  <c r="L4474" i="10" s="1"/>
  <c r="K4475" i="10"/>
  <c r="L4475" i="10" s="1"/>
  <c r="M4475" i="10" s="1"/>
  <c r="K4476" i="10"/>
  <c r="L4476" i="10" s="1"/>
  <c r="K4477" i="10"/>
  <c r="L4477" i="10"/>
  <c r="M4477" i="10" s="1"/>
  <c r="K4478" i="10"/>
  <c r="L4478" i="10" s="1"/>
  <c r="K4479" i="10"/>
  <c r="L4479" i="10" s="1"/>
  <c r="M4479" i="10" s="1"/>
  <c r="K4480" i="10"/>
  <c r="L4480" i="10" s="1"/>
  <c r="K4481" i="10"/>
  <c r="L4481" i="10" s="1"/>
  <c r="K4482" i="10"/>
  <c r="L4482" i="10" s="1"/>
  <c r="K4483" i="10"/>
  <c r="L4483" i="10" s="1"/>
  <c r="M4483" i="10" s="1"/>
  <c r="K4484" i="10"/>
  <c r="L4484" i="10" s="1"/>
  <c r="K4485" i="10"/>
  <c r="L4485" i="10" s="1"/>
  <c r="K4486" i="10"/>
  <c r="L4486" i="10" s="1"/>
  <c r="K4487" i="10"/>
  <c r="L4487" i="10" s="1"/>
  <c r="M4487" i="10" s="1"/>
  <c r="K4488" i="10"/>
  <c r="L4488" i="10" s="1"/>
  <c r="K4489" i="10"/>
  <c r="L4489" i="10"/>
  <c r="K4490" i="10"/>
  <c r="L4490" i="10" s="1"/>
  <c r="K4491" i="10"/>
  <c r="L4491" i="10" s="1"/>
  <c r="M4491" i="10" s="1"/>
  <c r="K4492" i="10"/>
  <c r="L4492" i="10" s="1"/>
  <c r="K4493" i="10"/>
  <c r="L4493" i="10" s="1"/>
  <c r="M4493" i="10" s="1"/>
  <c r="K4494" i="10"/>
  <c r="L4494" i="10" s="1"/>
  <c r="K4495" i="10"/>
  <c r="L4495" i="10" s="1"/>
  <c r="M4495" i="10" s="1"/>
  <c r="K4496" i="10"/>
  <c r="L4496" i="10" s="1"/>
  <c r="K4497" i="10"/>
  <c r="L4497" i="10" s="1"/>
  <c r="K4498" i="10"/>
  <c r="L4498" i="10" s="1"/>
  <c r="K4499" i="10"/>
  <c r="L4499" i="10" s="1"/>
  <c r="M4499" i="10" s="1"/>
  <c r="K4500" i="10"/>
  <c r="L4500" i="10" s="1"/>
  <c r="K4501" i="10"/>
  <c r="L4501" i="10" s="1"/>
  <c r="K4502" i="10"/>
  <c r="L4502" i="10" s="1"/>
  <c r="K4503" i="10"/>
  <c r="L4503" i="10" s="1"/>
  <c r="M4503" i="10" s="1"/>
  <c r="K4504" i="10"/>
  <c r="L4504" i="10" s="1"/>
  <c r="K4505" i="10"/>
  <c r="L4505" i="10" s="1"/>
  <c r="O4505" i="10" s="1"/>
  <c r="N4505" i="10"/>
  <c r="K4506" i="10"/>
  <c r="L4506" i="10" s="1"/>
  <c r="K4507" i="10"/>
  <c r="L4507" i="10" s="1"/>
  <c r="M4507" i="10" s="1"/>
  <c r="K4508" i="10"/>
  <c r="L4508" i="10" s="1"/>
  <c r="K4509" i="10"/>
  <c r="L4509" i="10" s="1"/>
  <c r="M4509" i="10" s="1"/>
  <c r="K4510" i="10"/>
  <c r="L4510" i="10" s="1"/>
  <c r="K4511" i="10"/>
  <c r="L4511" i="10" s="1"/>
  <c r="M4511" i="10" s="1"/>
  <c r="K4512" i="10"/>
  <c r="L4512" i="10" s="1"/>
  <c r="K4513" i="10"/>
  <c r="L4513" i="10" s="1"/>
  <c r="K4514" i="10"/>
  <c r="L4514" i="10" s="1"/>
  <c r="K4515" i="10"/>
  <c r="L4515" i="10" s="1"/>
  <c r="M4515" i="10" s="1"/>
  <c r="K4516" i="10"/>
  <c r="L4516" i="10" s="1"/>
  <c r="K4517" i="10"/>
  <c r="L4517" i="10" s="1"/>
  <c r="K4518" i="10"/>
  <c r="L4518" i="10" s="1"/>
  <c r="K4519" i="10"/>
  <c r="L4519" i="10"/>
  <c r="M4519" i="10" s="1"/>
  <c r="K4520" i="10"/>
  <c r="L4520" i="10" s="1"/>
  <c r="K4521" i="10"/>
  <c r="L4521" i="10"/>
  <c r="O4521" i="10" s="1"/>
  <c r="N4521" i="10"/>
  <c r="K4522" i="10"/>
  <c r="L4522" i="10" s="1"/>
  <c r="K4523" i="10"/>
  <c r="L4523" i="10" s="1"/>
  <c r="M4523" i="10" s="1"/>
  <c r="K4524" i="10"/>
  <c r="L4524" i="10" s="1"/>
  <c r="K4525" i="10"/>
  <c r="L4525" i="10" s="1"/>
  <c r="M4525" i="10" s="1"/>
  <c r="K4526" i="10"/>
  <c r="L4526" i="10" s="1"/>
  <c r="K4527" i="10"/>
  <c r="L4527" i="10"/>
  <c r="M4527" i="10" s="1"/>
  <c r="K4528" i="10"/>
  <c r="L4528" i="10" s="1"/>
  <c r="K4529" i="10"/>
  <c r="L4529" i="10" s="1"/>
  <c r="K4530" i="10"/>
  <c r="L4530" i="10" s="1"/>
  <c r="K4531" i="10"/>
  <c r="L4531" i="10" s="1"/>
  <c r="M4531" i="10" s="1"/>
  <c r="K4532" i="10"/>
  <c r="L4532" i="10" s="1"/>
  <c r="K4533" i="10"/>
  <c r="L4533" i="10" s="1"/>
  <c r="K4534" i="10"/>
  <c r="L4534" i="10" s="1"/>
  <c r="K4535" i="10"/>
  <c r="L4535" i="10" s="1"/>
  <c r="M4535" i="10" s="1"/>
  <c r="K4536" i="10"/>
  <c r="L4536" i="10" s="1"/>
  <c r="K4537" i="10"/>
  <c r="L4537" i="10" s="1"/>
  <c r="O4537" i="10" s="1"/>
  <c r="K4538" i="10"/>
  <c r="L4538" i="10" s="1"/>
  <c r="K4539" i="10"/>
  <c r="L4539" i="10" s="1"/>
  <c r="M4539" i="10" s="1"/>
  <c r="K4540" i="10"/>
  <c r="L4540" i="10" s="1"/>
  <c r="K4541" i="10"/>
  <c r="L4541" i="10" s="1"/>
  <c r="K4542" i="10"/>
  <c r="L4542" i="10" s="1"/>
  <c r="K4543" i="10"/>
  <c r="L4543" i="10" s="1"/>
  <c r="M4543" i="10" s="1"/>
  <c r="K4544" i="10"/>
  <c r="L4544" i="10" s="1"/>
  <c r="K4545" i="10"/>
  <c r="L4545" i="10" s="1"/>
  <c r="K4546" i="10"/>
  <c r="L4546" i="10" s="1"/>
  <c r="K4547" i="10"/>
  <c r="L4547" i="10" s="1"/>
  <c r="M4547" i="10" s="1"/>
  <c r="K4548" i="10"/>
  <c r="L4548" i="10" s="1"/>
  <c r="K4549" i="10"/>
  <c r="L4549" i="10" s="1"/>
  <c r="K4550" i="10"/>
  <c r="L4550" i="10" s="1"/>
  <c r="K4551" i="10"/>
  <c r="L4551" i="10"/>
  <c r="M4551" i="10" s="1"/>
  <c r="K4552" i="10"/>
  <c r="L4552" i="10" s="1"/>
  <c r="K4553" i="10"/>
  <c r="L4553" i="10"/>
  <c r="K4554" i="10"/>
  <c r="L4554" i="10" s="1"/>
  <c r="K4555" i="10"/>
  <c r="L4555" i="10" s="1"/>
  <c r="M4555" i="10" s="1"/>
  <c r="K4556" i="10"/>
  <c r="L4556" i="10" s="1"/>
  <c r="K4557" i="10"/>
  <c r="L4557" i="10" s="1"/>
  <c r="K4558" i="10"/>
  <c r="L4558" i="10" s="1"/>
  <c r="K4559" i="10"/>
  <c r="L4559" i="10"/>
  <c r="M4559" i="10" s="1"/>
  <c r="K4560" i="10"/>
  <c r="L4560" i="10" s="1"/>
  <c r="K4561" i="10"/>
  <c r="L4561" i="10" s="1"/>
  <c r="K4562" i="10"/>
  <c r="L4562" i="10" s="1"/>
  <c r="K4563" i="10"/>
  <c r="L4563" i="10" s="1"/>
  <c r="M4563" i="10" s="1"/>
  <c r="K4564" i="10"/>
  <c r="L4564" i="10" s="1"/>
  <c r="K4565" i="10"/>
  <c r="L4565" i="10"/>
  <c r="K1766" i="10"/>
  <c r="L1766" i="10" s="1"/>
  <c r="K1765" i="10"/>
  <c r="L1765" i="10" s="1"/>
  <c r="N1765" i="10" s="1"/>
  <c r="K1764" i="10"/>
  <c r="L1764" i="10" s="1"/>
  <c r="O1763" i="10"/>
  <c r="K1763" i="10"/>
  <c r="L1763" i="10" s="1"/>
  <c r="K1762" i="10"/>
  <c r="L1762" i="10" s="1"/>
  <c r="M1762" i="10" s="1"/>
  <c r="K1761" i="10"/>
  <c r="L1761" i="10" s="1"/>
  <c r="K1760" i="10"/>
  <c r="L1760" i="10" s="1"/>
  <c r="M1760" i="10" s="1"/>
  <c r="K1759" i="10"/>
  <c r="L1759" i="10" s="1"/>
  <c r="O1759" i="10" s="1"/>
  <c r="K1758" i="10"/>
  <c r="L1758" i="10" s="1"/>
  <c r="O1757" i="10"/>
  <c r="K1757" i="10"/>
  <c r="L1757" i="10" s="1"/>
  <c r="N1757" i="10" s="1"/>
  <c r="K1756" i="10"/>
  <c r="L1756" i="10" s="1"/>
  <c r="K1755" i="10"/>
  <c r="L1755" i="10" s="1"/>
  <c r="K1754" i="10"/>
  <c r="L1754" i="10" s="1"/>
  <c r="K1753" i="10"/>
  <c r="L1753" i="10" s="1"/>
  <c r="N1752" i="10"/>
  <c r="L1752" i="10"/>
  <c r="K1752" i="10"/>
  <c r="K1751" i="10"/>
  <c r="L1751" i="10" s="1"/>
  <c r="O1751" i="10" s="1"/>
  <c r="K1750" i="10"/>
  <c r="L1750" i="10" s="1"/>
  <c r="K1749" i="10"/>
  <c r="L1749" i="10" s="1"/>
  <c r="K1748" i="10"/>
  <c r="L1748" i="10" s="1"/>
  <c r="K1747" i="10"/>
  <c r="L1747" i="10" s="1"/>
  <c r="L1746" i="10"/>
  <c r="K1746" i="10"/>
  <c r="K1745" i="10"/>
  <c r="L1745" i="10" s="1"/>
  <c r="K1744" i="10"/>
  <c r="L1744" i="10" s="1"/>
  <c r="K1743" i="10"/>
  <c r="L1743" i="10" s="1"/>
  <c r="K1742" i="10"/>
  <c r="L1742" i="10" s="1"/>
  <c r="K1741" i="10"/>
  <c r="L1741" i="10" s="1"/>
  <c r="N1741" i="10" s="1"/>
  <c r="K1740" i="10"/>
  <c r="L1740" i="10" s="1"/>
  <c r="M1740" i="10" s="1"/>
  <c r="K1739" i="10"/>
  <c r="L1739" i="10" s="1"/>
  <c r="K1738" i="10"/>
  <c r="L1738" i="10" s="1"/>
  <c r="M1738" i="10" s="1"/>
  <c r="L1737" i="10"/>
  <c r="K1737" i="10"/>
  <c r="K1736" i="10"/>
  <c r="L1736" i="10" s="1"/>
  <c r="K1735" i="10"/>
  <c r="L1735" i="10" s="1"/>
  <c r="O1735" i="10" s="1"/>
  <c r="K1734" i="10"/>
  <c r="L1734" i="10" s="1"/>
  <c r="K1733" i="10"/>
  <c r="L1733" i="10" s="1"/>
  <c r="N1733" i="10" s="1"/>
  <c r="K1732" i="10"/>
  <c r="L1732" i="10" s="1"/>
  <c r="K1731" i="10"/>
  <c r="L1731" i="10" s="1"/>
  <c r="O1730" i="10"/>
  <c r="K1730" i="10"/>
  <c r="L1730" i="10" s="1"/>
  <c r="M1730" i="10" s="1"/>
  <c r="K1729" i="10"/>
  <c r="L1729" i="10" s="1"/>
  <c r="K1728" i="10"/>
  <c r="L1728" i="10" s="1"/>
  <c r="K1727" i="10"/>
  <c r="L1727" i="10" s="1"/>
  <c r="K1726" i="10"/>
  <c r="L1726" i="10" s="1"/>
  <c r="K1725" i="10"/>
  <c r="L1725" i="10" s="1"/>
  <c r="N1725" i="10" s="1"/>
  <c r="L1724" i="10"/>
  <c r="K1724" i="10"/>
  <c r="K1723" i="10"/>
  <c r="L1723" i="10" s="1"/>
  <c r="L1722" i="10"/>
  <c r="M1722" i="10" s="1"/>
  <c r="K1722" i="10"/>
  <c r="K1721" i="10"/>
  <c r="L1721" i="10" s="1"/>
  <c r="K1720" i="10"/>
  <c r="L1720" i="10" s="1"/>
  <c r="K1719" i="10"/>
  <c r="L1719" i="10" s="1"/>
  <c r="O1719" i="10" s="1"/>
  <c r="K1718" i="10"/>
  <c r="L1718" i="10" s="1"/>
  <c r="K1717" i="10"/>
  <c r="L1717" i="10" s="1"/>
  <c r="K1716" i="10"/>
  <c r="L1716" i="10" s="1"/>
  <c r="K1715" i="10"/>
  <c r="L1715" i="10" s="1"/>
  <c r="O1715" i="10" s="1"/>
  <c r="K1714" i="10"/>
  <c r="L1714" i="10" s="1"/>
  <c r="M1714" i="10" s="1"/>
  <c r="K1713" i="10"/>
  <c r="L1713" i="10" s="1"/>
  <c r="K1712" i="10"/>
  <c r="L1712" i="10" s="1"/>
  <c r="N1712" i="10" s="1"/>
  <c r="K1711" i="10"/>
  <c r="L1711" i="10" s="1"/>
  <c r="O1711" i="10" s="1"/>
  <c r="K1710" i="10"/>
  <c r="L1710" i="10" s="1"/>
  <c r="K1709" i="10"/>
  <c r="L1709" i="10" s="1"/>
  <c r="L1708" i="10"/>
  <c r="K1708" i="10"/>
  <c r="K1707" i="10"/>
  <c r="L1707" i="10" s="1"/>
  <c r="K1706" i="10"/>
  <c r="L1706" i="10" s="1"/>
  <c r="K1705" i="10"/>
  <c r="L1705" i="10" s="1"/>
  <c r="K1704" i="10"/>
  <c r="L1704" i="10" s="1"/>
  <c r="K1703" i="10"/>
  <c r="L1703" i="10" s="1"/>
  <c r="O1703" i="10" s="1"/>
  <c r="K1702" i="10"/>
  <c r="L1702" i="10" s="1"/>
  <c r="K1701" i="10"/>
  <c r="L1701" i="10" s="1"/>
  <c r="K1700" i="10"/>
  <c r="L1700" i="10" s="1"/>
  <c r="K1699" i="10"/>
  <c r="L1699" i="10" s="1"/>
  <c r="K1698" i="10"/>
  <c r="L1698" i="10" s="1"/>
  <c r="N1698" i="10" s="1"/>
  <c r="K1697" i="10"/>
  <c r="L1697" i="10" s="1"/>
  <c r="K1696" i="10"/>
  <c r="L1696" i="10" s="1"/>
  <c r="K1695" i="10"/>
  <c r="L1695" i="10" s="1"/>
  <c r="K1694" i="10"/>
  <c r="L1694" i="10" s="1"/>
  <c r="K1693" i="10"/>
  <c r="L1693" i="10" s="1"/>
  <c r="K1692" i="10"/>
  <c r="L1692" i="10" s="1"/>
  <c r="K1691" i="10"/>
  <c r="L1691" i="10" s="1"/>
  <c r="K1690" i="10"/>
  <c r="L1690" i="10" s="1"/>
  <c r="M1690" i="10" s="1"/>
  <c r="K1689" i="10"/>
  <c r="L1689" i="10" s="1"/>
  <c r="K1688" i="10"/>
  <c r="L1688" i="10" s="1"/>
  <c r="K1687" i="10"/>
  <c r="L1687" i="10" s="1"/>
  <c r="O1687" i="10" s="1"/>
  <c r="K1686" i="10"/>
  <c r="L1686" i="10" s="1"/>
  <c r="K1685" i="10"/>
  <c r="L1685" i="10" s="1"/>
  <c r="K1684" i="10"/>
  <c r="L1684" i="10" s="1"/>
  <c r="M1684" i="10" s="1"/>
  <c r="K1683" i="10"/>
  <c r="L1683" i="10" s="1"/>
  <c r="O1682" i="10"/>
  <c r="K1682" i="10"/>
  <c r="L1682" i="10" s="1"/>
  <c r="M1682" i="10" s="1"/>
  <c r="K1681" i="10"/>
  <c r="L1681" i="10" s="1"/>
  <c r="K1680" i="10"/>
  <c r="L1680" i="10" s="1"/>
  <c r="K1679" i="10"/>
  <c r="L1679" i="10" s="1"/>
  <c r="K1678" i="10"/>
  <c r="L1678" i="10" s="1"/>
  <c r="K1677" i="10"/>
  <c r="L1677" i="10" s="1"/>
  <c r="N1677" i="10" s="1"/>
  <c r="L1676" i="10"/>
  <c r="K1676" i="10"/>
  <c r="K1675" i="10"/>
  <c r="L1675" i="10" s="1"/>
  <c r="L1674" i="10"/>
  <c r="K1674" i="10"/>
  <c r="K1673" i="10"/>
  <c r="L1673" i="10" s="1"/>
  <c r="N1672" i="10"/>
  <c r="K1672" i="10"/>
  <c r="L1672" i="10" s="1"/>
  <c r="K1671" i="10"/>
  <c r="L1671" i="10" s="1"/>
  <c r="K1670" i="10"/>
  <c r="L1670" i="10" s="1"/>
  <c r="K1669" i="10"/>
  <c r="L1669" i="10" s="1"/>
  <c r="N1669" i="10" s="1"/>
  <c r="L1668" i="10"/>
  <c r="K1668" i="10"/>
  <c r="L1667" i="10"/>
  <c r="K1667" i="10"/>
  <c r="L1666" i="10"/>
  <c r="K1666" i="10"/>
  <c r="K1665" i="10"/>
  <c r="L1665" i="10" s="1"/>
  <c r="K1664" i="10"/>
  <c r="L1664" i="10" s="1"/>
  <c r="N1664" i="10" s="1"/>
  <c r="K1663" i="10"/>
  <c r="L1663" i="10" s="1"/>
  <c r="K1662" i="10"/>
  <c r="L1662" i="10" s="1"/>
  <c r="K1661" i="10"/>
  <c r="L1661" i="10" s="1"/>
  <c r="M1661" i="10" s="1"/>
  <c r="L1660" i="10"/>
  <c r="K1660" i="10"/>
  <c r="K1659" i="10"/>
  <c r="L1659" i="10" s="1"/>
  <c r="K1658" i="10"/>
  <c r="L1658" i="10" s="1"/>
  <c r="N1658" i="10" s="1"/>
  <c r="K1657" i="10"/>
  <c r="L1657" i="10" s="1"/>
  <c r="K1656" i="10"/>
  <c r="L1656" i="10" s="1"/>
  <c r="K1655" i="10"/>
  <c r="L1655" i="10" s="1"/>
  <c r="K1654" i="10"/>
  <c r="L1654" i="10" s="1"/>
  <c r="K1653" i="10"/>
  <c r="L1653" i="10" s="1"/>
  <c r="N1653" i="10" s="1"/>
  <c r="L1652" i="10"/>
  <c r="K1652" i="10"/>
  <c r="K1651" i="10"/>
  <c r="L1651" i="10" s="1"/>
  <c r="L1650" i="10"/>
  <c r="M1650" i="10" s="1"/>
  <c r="K1650" i="10"/>
  <c r="K1649" i="10"/>
  <c r="L1649" i="10" s="1"/>
  <c r="K1648" i="10"/>
  <c r="L1648" i="10" s="1"/>
  <c r="K1647" i="10"/>
  <c r="L1647" i="10" s="1"/>
  <c r="O1647" i="10" s="1"/>
  <c r="K1646" i="10"/>
  <c r="L1646" i="10" s="1"/>
  <c r="K1645" i="10"/>
  <c r="L1645" i="10" s="1"/>
  <c r="K1644" i="10"/>
  <c r="L1644" i="10" s="1"/>
  <c r="M1644" i="10" s="1"/>
  <c r="K1643" i="10"/>
  <c r="L1643" i="10" s="1"/>
  <c r="N1643" i="10" s="1"/>
  <c r="L1642" i="10"/>
  <c r="M1642" i="10" s="1"/>
  <c r="K1642" i="10"/>
  <c r="K1641" i="10"/>
  <c r="L1641" i="10" s="1"/>
  <c r="K1640" i="10"/>
  <c r="L1640" i="10" s="1"/>
  <c r="K1639" i="10"/>
  <c r="L1639" i="10" s="1"/>
  <c r="O1639" i="10" s="1"/>
  <c r="K1638" i="10"/>
  <c r="L1638" i="10" s="1"/>
  <c r="K1637" i="10"/>
  <c r="L1637" i="10" s="1"/>
  <c r="K1636" i="10"/>
  <c r="L1636" i="10" s="1"/>
  <c r="M1636" i="10" s="1"/>
  <c r="K1635" i="10"/>
  <c r="L1635" i="10" s="1"/>
  <c r="N1635" i="10" s="1"/>
  <c r="K1634" i="10"/>
  <c r="L1634" i="10" s="1"/>
  <c r="K1633" i="10"/>
  <c r="L1633" i="10" s="1"/>
  <c r="K1632" i="10"/>
  <c r="L1632" i="10" s="1"/>
  <c r="N1632" i="10" s="1"/>
  <c r="K1631" i="10"/>
  <c r="L1631" i="10" s="1"/>
  <c r="K1630" i="10"/>
  <c r="L1630" i="10" s="1"/>
  <c r="K1629" i="10"/>
  <c r="L1629" i="10" s="1"/>
  <c r="N1629" i="10" s="1"/>
  <c r="K1628" i="10"/>
  <c r="L1628" i="10" s="1"/>
  <c r="K1627" i="10"/>
  <c r="L1627" i="10" s="1"/>
  <c r="N1627" i="10" s="1"/>
  <c r="L1626" i="10"/>
  <c r="K1626" i="10"/>
  <c r="K1625" i="10"/>
  <c r="L1625" i="10" s="1"/>
  <c r="K1624" i="10"/>
  <c r="L1624" i="10" s="1"/>
  <c r="K1623" i="10"/>
  <c r="L1623" i="10" s="1"/>
  <c r="K1622" i="10"/>
  <c r="L1622" i="10" s="1"/>
  <c r="O1621" i="10"/>
  <c r="K1621" i="10"/>
  <c r="L1621" i="10" s="1"/>
  <c r="K1620" i="10"/>
  <c r="L1620" i="10" s="1"/>
  <c r="K1619" i="10"/>
  <c r="L1619" i="10" s="1"/>
  <c r="N1619" i="10" s="1"/>
  <c r="K1618" i="10"/>
  <c r="L1618" i="10" s="1"/>
  <c r="M1618" i="10" s="1"/>
  <c r="K1617" i="10"/>
  <c r="L1617" i="10" s="1"/>
  <c r="K1616" i="10"/>
  <c r="L1616" i="10" s="1"/>
  <c r="K1615" i="10"/>
  <c r="L1615" i="10" s="1"/>
  <c r="K1614" i="10"/>
  <c r="L1614" i="10" s="1"/>
  <c r="M1614" i="10" s="1"/>
  <c r="K1613" i="10"/>
  <c r="L1613" i="10" s="1"/>
  <c r="L1612" i="10"/>
  <c r="N1612" i="10" s="1"/>
  <c r="K1612" i="10"/>
  <c r="K1611" i="10"/>
  <c r="L1611" i="10" s="1"/>
  <c r="O1611" i="10" s="1"/>
  <c r="K1610" i="10"/>
  <c r="L1610" i="10" s="1"/>
  <c r="O1610" i="10" s="1"/>
  <c r="K1609" i="10"/>
  <c r="L1609" i="10" s="1"/>
  <c r="K1608" i="10"/>
  <c r="L1608" i="10" s="1"/>
  <c r="K1607" i="10"/>
  <c r="L1607" i="10" s="1"/>
  <c r="M1606" i="10"/>
  <c r="K1606" i="10"/>
  <c r="L1606" i="10" s="1"/>
  <c r="K1605" i="10"/>
  <c r="L1605" i="10" s="1"/>
  <c r="K1604" i="10"/>
  <c r="L1604" i="10" s="1"/>
  <c r="N1604" i="10" s="1"/>
  <c r="K1603" i="10"/>
  <c r="L1603" i="10" s="1"/>
  <c r="O1603" i="10" s="1"/>
  <c r="K1602" i="10"/>
  <c r="L1602" i="10" s="1"/>
  <c r="N1602" i="10" s="1"/>
  <c r="K1601" i="10"/>
  <c r="L1601" i="10" s="1"/>
  <c r="N1601" i="10" s="1"/>
  <c r="K1600" i="10"/>
  <c r="L1600" i="10" s="1"/>
  <c r="K1599" i="10"/>
  <c r="L1599" i="10" s="1"/>
  <c r="K1598" i="10"/>
  <c r="L1598" i="10" s="1"/>
  <c r="M1598" i="10" s="1"/>
  <c r="K1597" i="10"/>
  <c r="L1597" i="10" s="1"/>
  <c r="K1596" i="10"/>
  <c r="L1596" i="10" s="1"/>
  <c r="K1595" i="10"/>
  <c r="L1595" i="10" s="1"/>
  <c r="K1594" i="10"/>
  <c r="L1594" i="10" s="1"/>
  <c r="L1593" i="10"/>
  <c r="N1593" i="10" s="1"/>
  <c r="K1593" i="10"/>
  <c r="K1592" i="10"/>
  <c r="L1592" i="10" s="1"/>
  <c r="K1591" i="10"/>
  <c r="L1591" i="10" s="1"/>
  <c r="K1590" i="10"/>
  <c r="L1590" i="10" s="1"/>
  <c r="K1589" i="10"/>
  <c r="L1589" i="10" s="1"/>
  <c r="K1588" i="10"/>
  <c r="L1588" i="10" s="1"/>
  <c r="K1587" i="10"/>
  <c r="L1587" i="10" s="1"/>
  <c r="O1587" i="10" s="1"/>
  <c r="K1586" i="10"/>
  <c r="L1586" i="10" s="1"/>
  <c r="K1585" i="10"/>
  <c r="L1585" i="10" s="1"/>
  <c r="N1585" i="10" s="1"/>
  <c r="L1584" i="10"/>
  <c r="M1584" i="10" s="1"/>
  <c r="K1584" i="10"/>
  <c r="K1583" i="10"/>
  <c r="L1583" i="10" s="1"/>
  <c r="K1582" i="10"/>
  <c r="L1582" i="10" s="1"/>
  <c r="M1582" i="10" s="1"/>
  <c r="K1581" i="10"/>
  <c r="L1581" i="10" s="1"/>
  <c r="L1580" i="10"/>
  <c r="O1580" i="10" s="1"/>
  <c r="K1580" i="10"/>
  <c r="K1579" i="10"/>
  <c r="L1579" i="10" s="1"/>
  <c r="O1579" i="10" s="1"/>
  <c r="K1578" i="10"/>
  <c r="L1578" i="10" s="1"/>
  <c r="K1577" i="10"/>
  <c r="L1577" i="10" s="1"/>
  <c r="K1576" i="10"/>
  <c r="L1576" i="10" s="1"/>
  <c r="M1576" i="10" s="1"/>
  <c r="K1575" i="10"/>
  <c r="L1575" i="10" s="1"/>
  <c r="N1574" i="10"/>
  <c r="K1574" i="10"/>
  <c r="L1574" i="10" s="1"/>
  <c r="M1574" i="10" s="1"/>
  <c r="K1573" i="10"/>
  <c r="L1573" i="10" s="1"/>
  <c r="K1572" i="10"/>
  <c r="L1572" i="10" s="1"/>
  <c r="K1571" i="10"/>
  <c r="L1571" i="10" s="1"/>
  <c r="K1570" i="10"/>
  <c r="L1570" i="10" s="1"/>
  <c r="L1569" i="10"/>
  <c r="N1569" i="10" s="1"/>
  <c r="K1569" i="10"/>
  <c r="K1568" i="10"/>
  <c r="L1568" i="10" s="1"/>
  <c r="K1567" i="10"/>
  <c r="L1567" i="10" s="1"/>
  <c r="K1566" i="10"/>
  <c r="L1566" i="10" s="1"/>
  <c r="K1565" i="10"/>
  <c r="L1565" i="10" s="1"/>
  <c r="L1564" i="10"/>
  <c r="O1564" i="10" s="1"/>
  <c r="K1564" i="10"/>
  <c r="K1563" i="10"/>
  <c r="L1563" i="10" s="1"/>
  <c r="K1562" i="10"/>
  <c r="L1562" i="10" s="1"/>
  <c r="K1561" i="10"/>
  <c r="L1561" i="10" s="1"/>
  <c r="K1560" i="10"/>
  <c r="L1560" i="10" s="1"/>
  <c r="K1559" i="10"/>
  <c r="L1559" i="10" s="1"/>
  <c r="K1558" i="10"/>
  <c r="L1558" i="10" s="1"/>
  <c r="M1558" i="10" s="1"/>
  <c r="K1557" i="10"/>
  <c r="L1557" i="10" s="1"/>
  <c r="K1556" i="10"/>
  <c r="L1556" i="10" s="1"/>
  <c r="O1556" i="10" s="1"/>
  <c r="K1555" i="10"/>
  <c r="L1555" i="10" s="1"/>
  <c r="O1555" i="10" s="1"/>
  <c r="K1554" i="10"/>
  <c r="L1554" i="10" s="1"/>
  <c r="O1554" i="10" s="1"/>
  <c r="K1553" i="10"/>
  <c r="L1553" i="10" s="1"/>
  <c r="O1553" i="10" s="1"/>
  <c r="K1552" i="10"/>
  <c r="L1552" i="10" s="1"/>
  <c r="K1551" i="10"/>
  <c r="L1551" i="10" s="1"/>
  <c r="N1551" i="10" s="1"/>
  <c r="O1550" i="10"/>
  <c r="K1550" i="10"/>
  <c r="L1550" i="10" s="1"/>
  <c r="M1550" i="10" s="1"/>
  <c r="K1549" i="10"/>
  <c r="L1549" i="10" s="1"/>
  <c r="K1548" i="10"/>
  <c r="L1548" i="10" s="1"/>
  <c r="K1547" i="10"/>
  <c r="L1547" i="10" s="1"/>
  <c r="O1547" i="10" s="1"/>
  <c r="K1546" i="10"/>
  <c r="L1546" i="10" s="1"/>
  <c r="K1545" i="10"/>
  <c r="L1545" i="10" s="1"/>
  <c r="L1544" i="10"/>
  <c r="M1544" i="10" s="1"/>
  <c r="K1544" i="10"/>
  <c r="K1543" i="10"/>
  <c r="L1543" i="10" s="1"/>
  <c r="O1542" i="10"/>
  <c r="K1542" i="10"/>
  <c r="L1542" i="10" s="1"/>
  <c r="M1542" i="10" s="1"/>
  <c r="K1541" i="10"/>
  <c r="L1541" i="10" s="1"/>
  <c r="K1540" i="10"/>
  <c r="L1540" i="10" s="1"/>
  <c r="K1539" i="10"/>
  <c r="L1539" i="10" s="1"/>
  <c r="K1538" i="10"/>
  <c r="L1538" i="10" s="1"/>
  <c r="O1538" i="10" s="1"/>
  <c r="K1537" i="10"/>
  <c r="L1537" i="10" s="1"/>
  <c r="K1536" i="10"/>
  <c r="L1536" i="10" s="1"/>
  <c r="N1535" i="10"/>
  <c r="K1535" i="10"/>
  <c r="L1535" i="10" s="1"/>
  <c r="O1535" i="10" s="1"/>
  <c r="K1534" i="10"/>
  <c r="L1534" i="10" s="1"/>
  <c r="M1534" i="10" s="1"/>
  <c r="K1533" i="10"/>
  <c r="L1533" i="10" s="1"/>
  <c r="K1532" i="10"/>
  <c r="L1532" i="10" s="1"/>
  <c r="M1532" i="10" s="1"/>
  <c r="K1531" i="10"/>
  <c r="L1531" i="10" s="1"/>
  <c r="K1530" i="10"/>
  <c r="L1530" i="10" s="1"/>
  <c r="K1529" i="10"/>
  <c r="L1529" i="10" s="1"/>
  <c r="K1528" i="10"/>
  <c r="L1528" i="10" s="1"/>
  <c r="M1527" i="10"/>
  <c r="K1527" i="10"/>
  <c r="L1527" i="10" s="1"/>
  <c r="O1527" i="10" s="1"/>
  <c r="K1526" i="10"/>
  <c r="L1526" i="10" s="1"/>
  <c r="M1526" i="10" s="1"/>
  <c r="K1525" i="10"/>
  <c r="L1525" i="10" s="1"/>
  <c r="O1525" i="10" s="1"/>
  <c r="K1524" i="10"/>
  <c r="L1524" i="10" s="1"/>
  <c r="M1524" i="10" s="1"/>
  <c r="K1523" i="10"/>
  <c r="L1523" i="10" s="1"/>
  <c r="K1522" i="10"/>
  <c r="L1522" i="10" s="1"/>
  <c r="M1522" i="10" s="1"/>
  <c r="K1521" i="10"/>
  <c r="L1521" i="10" s="1"/>
  <c r="L1520" i="10"/>
  <c r="K1520" i="10"/>
  <c r="K1519" i="10"/>
  <c r="L1519" i="10" s="1"/>
  <c r="K1518" i="10"/>
  <c r="L1518" i="10" s="1"/>
  <c r="K1517" i="10"/>
  <c r="L1517" i="10" s="1"/>
  <c r="O1517" i="10" s="1"/>
  <c r="K1516" i="10"/>
  <c r="L1516" i="10" s="1"/>
  <c r="K1515" i="10"/>
  <c r="L1515" i="10" s="1"/>
  <c r="K1514" i="10"/>
  <c r="L1514" i="10" s="1"/>
  <c r="K1513" i="10"/>
  <c r="L1513" i="10" s="1"/>
  <c r="K1512" i="10"/>
  <c r="L1512" i="10" s="1"/>
  <c r="N1512" i="10" s="1"/>
  <c r="K1511" i="10"/>
  <c r="L1511" i="10" s="1"/>
  <c r="N1510" i="10"/>
  <c r="K1510" i="10"/>
  <c r="L1510" i="10" s="1"/>
  <c r="M1510" i="10" s="1"/>
  <c r="K1509" i="10"/>
  <c r="L1509" i="10" s="1"/>
  <c r="K1508" i="10"/>
  <c r="L1508" i="10" s="1"/>
  <c r="K1507" i="10"/>
  <c r="L1507" i="10" s="1"/>
  <c r="K1506" i="10"/>
  <c r="L1506" i="10" s="1"/>
  <c r="O1506" i="10" s="1"/>
  <c r="K1505" i="10"/>
  <c r="L1505" i="10" s="1"/>
  <c r="M1505" i="10" s="1"/>
  <c r="K1504" i="10"/>
  <c r="L1504" i="10" s="1"/>
  <c r="N1504" i="10" s="1"/>
  <c r="K1503" i="10"/>
  <c r="L1503" i="10" s="1"/>
  <c r="K1502" i="10"/>
  <c r="L1502" i="10" s="1"/>
  <c r="K1501" i="10"/>
  <c r="L1501" i="10" s="1"/>
  <c r="N1501" i="10" s="1"/>
  <c r="K1500" i="10"/>
  <c r="L1500" i="10" s="1"/>
  <c r="N1499" i="10"/>
  <c r="K1499" i="10"/>
  <c r="L1499" i="10" s="1"/>
  <c r="M1499" i="10" s="1"/>
  <c r="K1498" i="10"/>
  <c r="L1498" i="10" s="1"/>
  <c r="K1497" i="10"/>
  <c r="L1497" i="10" s="1"/>
  <c r="K1496" i="10"/>
  <c r="L1496" i="10" s="1"/>
  <c r="N1496" i="10" s="1"/>
  <c r="K1495" i="10"/>
  <c r="L1495" i="10" s="1"/>
  <c r="K1494" i="10"/>
  <c r="L1494" i="10" s="1"/>
  <c r="K1493" i="10"/>
  <c r="L1493" i="10" s="1"/>
  <c r="K1492" i="10"/>
  <c r="L1492" i="10" s="1"/>
  <c r="N1491" i="10"/>
  <c r="K1491" i="10"/>
  <c r="L1491" i="10" s="1"/>
  <c r="O1491" i="10" s="1"/>
  <c r="K1490" i="10"/>
  <c r="L1490" i="10" s="1"/>
  <c r="O1490" i="10" s="1"/>
  <c r="K1489" i="10"/>
  <c r="L1489" i="10" s="1"/>
  <c r="M1489" i="10" s="1"/>
  <c r="L1488" i="10"/>
  <c r="K1488" i="10"/>
  <c r="K1487" i="10"/>
  <c r="L1487" i="10" s="1"/>
  <c r="N1487" i="10" s="1"/>
  <c r="K1486" i="10"/>
  <c r="L1486" i="10" s="1"/>
  <c r="K1485" i="10"/>
  <c r="L1485" i="10" s="1"/>
  <c r="N1485" i="10" s="1"/>
  <c r="K1484" i="10"/>
  <c r="L1484" i="10" s="1"/>
  <c r="M1484" i="10" s="1"/>
  <c r="K1483" i="10"/>
  <c r="L1483" i="10" s="1"/>
  <c r="K1482" i="10"/>
  <c r="L1482" i="10" s="1"/>
  <c r="N1482" i="10" s="1"/>
  <c r="L1481" i="10"/>
  <c r="K1481" i="10"/>
  <c r="K1480" i="10"/>
  <c r="L1480" i="10" s="1"/>
  <c r="M1480" i="10" s="1"/>
  <c r="L1479" i="10"/>
  <c r="K1479" i="10"/>
  <c r="K1478" i="10"/>
  <c r="L1478" i="10" s="1"/>
  <c r="N1477" i="10"/>
  <c r="K1477" i="10"/>
  <c r="L1477" i="10" s="1"/>
  <c r="K1476" i="10"/>
  <c r="L1476" i="10" s="1"/>
  <c r="K1475" i="10"/>
  <c r="L1475" i="10" s="1"/>
  <c r="L1474" i="10"/>
  <c r="K1474" i="10"/>
  <c r="K1473" i="10"/>
  <c r="L1473" i="10" s="1"/>
  <c r="O1472" i="10"/>
  <c r="K1472" i="10"/>
  <c r="L1472" i="10" s="1"/>
  <c r="M1472" i="10" s="1"/>
  <c r="O1471" i="10"/>
  <c r="K1471" i="10"/>
  <c r="L1471" i="10" s="1"/>
  <c r="M1471" i="10" s="1"/>
  <c r="K1470" i="10"/>
  <c r="L1470" i="10" s="1"/>
  <c r="K1469" i="10"/>
  <c r="L1469" i="10" s="1"/>
  <c r="M1468" i="10"/>
  <c r="K1468" i="10"/>
  <c r="L1468" i="10" s="1"/>
  <c r="O1468" i="10" s="1"/>
  <c r="O1467" i="10"/>
  <c r="K1467" i="10"/>
  <c r="L1467" i="10" s="1"/>
  <c r="K1466" i="10"/>
  <c r="L1466" i="10" s="1"/>
  <c r="O1466" i="10" s="1"/>
  <c r="L1465" i="10"/>
  <c r="M1465" i="10" s="1"/>
  <c r="K1465" i="10"/>
  <c r="K1464" i="10"/>
  <c r="L1464" i="10" s="1"/>
  <c r="K1463" i="10"/>
  <c r="L1463" i="10" s="1"/>
  <c r="K1462" i="10"/>
  <c r="L1462" i="10" s="1"/>
  <c r="K1461" i="10"/>
  <c r="L1461" i="10" s="1"/>
  <c r="K1460" i="10"/>
  <c r="L1460" i="10" s="1"/>
  <c r="K1459" i="10"/>
  <c r="L1459" i="10" s="1"/>
  <c r="K1458" i="10"/>
  <c r="L1458" i="10" s="1"/>
  <c r="K1457" i="10"/>
  <c r="L1457" i="10" s="1"/>
  <c r="K1456" i="10"/>
  <c r="L1456" i="10" s="1"/>
  <c r="K1455" i="10"/>
  <c r="L1455" i="10" s="1"/>
  <c r="K1454" i="10"/>
  <c r="L1454" i="10" s="1"/>
  <c r="K1453" i="10"/>
  <c r="L1453" i="10" s="1"/>
  <c r="O1453" i="10" s="1"/>
  <c r="K1452" i="10"/>
  <c r="L1452" i="10" s="1"/>
  <c r="O1452" i="10" s="1"/>
  <c r="K1451" i="10"/>
  <c r="L1451" i="10" s="1"/>
  <c r="O1451" i="10" s="1"/>
  <c r="K1450" i="10"/>
  <c r="L1450" i="10" s="1"/>
  <c r="K1449" i="10"/>
  <c r="L1449" i="10" s="1"/>
  <c r="M1449" i="10" s="1"/>
  <c r="K1448" i="10"/>
  <c r="L1448" i="10" s="1"/>
  <c r="K1447" i="10"/>
  <c r="L1447" i="10" s="1"/>
  <c r="K1446" i="10"/>
  <c r="L1446" i="10" s="1"/>
  <c r="M1445" i="10"/>
  <c r="K1445" i="10"/>
  <c r="L1445" i="10" s="1"/>
  <c r="O1445" i="10" s="1"/>
  <c r="K1444" i="10"/>
  <c r="L1444" i="10" s="1"/>
  <c r="O1444" i="10" s="1"/>
  <c r="O1443" i="10"/>
  <c r="K1443" i="10"/>
  <c r="L1443" i="10" s="1"/>
  <c r="K1442" i="10"/>
  <c r="L1442" i="10" s="1"/>
  <c r="L1441" i="10"/>
  <c r="M1441" i="10" s="1"/>
  <c r="K1441" i="10"/>
  <c r="K1440" i="10"/>
  <c r="L1440" i="10" s="1"/>
  <c r="K1439" i="10"/>
  <c r="L1439" i="10" s="1"/>
  <c r="K1438" i="10"/>
  <c r="L1438" i="10" s="1"/>
  <c r="K1437" i="10"/>
  <c r="L1437" i="10" s="1"/>
  <c r="K1436" i="10"/>
  <c r="L1436" i="10" s="1"/>
  <c r="O1436" i="10" s="1"/>
  <c r="K1435" i="10"/>
  <c r="L1435" i="10" s="1"/>
  <c r="O1435" i="10" s="1"/>
  <c r="K1434" i="10"/>
  <c r="L1434" i="10" s="1"/>
  <c r="K1433" i="10"/>
  <c r="L1433" i="10" s="1"/>
  <c r="M1433" i="10" s="1"/>
  <c r="O1432" i="10"/>
  <c r="L1432" i="10"/>
  <c r="M1432" i="10" s="1"/>
  <c r="K1432" i="10"/>
  <c r="K1431" i="10"/>
  <c r="L1431" i="10" s="1"/>
  <c r="K1430" i="10"/>
  <c r="L1430" i="10" s="1"/>
  <c r="K1429" i="10"/>
  <c r="L1429" i="10" s="1"/>
  <c r="K1428" i="10"/>
  <c r="L1428" i="10" s="1"/>
  <c r="K1427" i="10"/>
  <c r="L1427" i="10" s="1"/>
  <c r="K1426" i="10"/>
  <c r="L1426" i="10" s="1"/>
  <c r="L1425" i="10"/>
  <c r="M1425" i="10" s="1"/>
  <c r="K1425" i="10"/>
  <c r="L1424" i="10"/>
  <c r="K1424" i="10"/>
  <c r="K1423" i="10"/>
  <c r="L1423" i="10" s="1"/>
  <c r="K1422" i="10"/>
  <c r="L1422" i="10" s="1"/>
  <c r="M1421" i="10"/>
  <c r="K1421" i="10"/>
  <c r="L1421" i="10" s="1"/>
  <c r="O1421" i="10" s="1"/>
  <c r="K1420" i="10"/>
  <c r="L1420" i="10" s="1"/>
  <c r="O1420" i="10" s="1"/>
  <c r="K1419" i="10"/>
  <c r="L1419" i="10" s="1"/>
  <c r="O1419" i="10" s="1"/>
  <c r="M1418" i="10"/>
  <c r="K1418" i="10"/>
  <c r="L1418" i="10" s="1"/>
  <c r="K1417" i="10"/>
  <c r="L1417" i="10" s="1"/>
  <c r="M1417" i="10" s="1"/>
  <c r="L1416" i="10"/>
  <c r="K1416" i="10"/>
  <c r="K1415" i="10"/>
  <c r="L1415" i="10" s="1"/>
  <c r="M1415" i="10" s="1"/>
  <c r="K1414" i="10"/>
  <c r="L1414" i="10" s="1"/>
  <c r="K1413" i="10"/>
  <c r="L1413" i="10" s="1"/>
  <c r="O1413" i="10" s="1"/>
  <c r="K1412" i="10"/>
  <c r="L1412" i="10" s="1"/>
  <c r="K1411" i="10"/>
  <c r="L1411" i="10" s="1"/>
  <c r="M1411" i="10" s="1"/>
  <c r="K1410" i="10"/>
  <c r="L1410" i="10" s="1"/>
  <c r="N1410" i="10" s="1"/>
  <c r="L1409" i="10"/>
  <c r="K1409" i="10"/>
  <c r="K1408" i="10"/>
  <c r="L1408" i="10" s="1"/>
  <c r="K1407" i="10"/>
  <c r="L1407" i="10" s="1"/>
  <c r="K1406" i="10"/>
  <c r="L1406" i="10" s="1"/>
  <c r="K1405" i="10"/>
  <c r="L1405" i="10" s="1"/>
  <c r="O1405" i="10" s="1"/>
  <c r="K1404" i="10"/>
  <c r="L1404" i="10" s="1"/>
  <c r="O1404" i="10" s="1"/>
  <c r="O1403" i="10"/>
  <c r="K1403" i="10"/>
  <c r="L1403" i="10" s="1"/>
  <c r="N1403" i="10" s="1"/>
  <c r="K1402" i="10"/>
  <c r="L1402" i="10" s="1"/>
  <c r="K1401" i="10"/>
  <c r="L1401" i="10" s="1"/>
  <c r="N1401" i="10" s="1"/>
  <c r="K1400" i="10"/>
  <c r="L1400" i="10" s="1"/>
  <c r="K1399" i="10"/>
  <c r="L1399" i="10" s="1"/>
  <c r="M1399" i="10" s="1"/>
  <c r="K1398" i="10"/>
  <c r="L1398" i="10" s="1"/>
  <c r="K1397" i="10"/>
  <c r="L1397" i="10" s="1"/>
  <c r="O1397" i="10" s="1"/>
  <c r="K1396" i="10"/>
  <c r="L1396" i="10" s="1"/>
  <c r="K1395" i="10"/>
  <c r="L1395" i="10" s="1"/>
  <c r="K1394" i="10"/>
  <c r="L1394" i="10" s="1"/>
  <c r="K1393" i="10"/>
  <c r="L1393" i="10" s="1"/>
  <c r="K1392" i="10"/>
  <c r="L1392" i="10" s="1"/>
  <c r="M1392" i="10" s="1"/>
  <c r="K1391" i="10"/>
  <c r="L1391" i="10" s="1"/>
  <c r="K1390" i="10"/>
  <c r="L1390" i="10" s="1"/>
  <c r="K1389" i="10"/>
  <c r="L1389" i="10" s="1"/>
  <c r="O1389" i="10" s="1"/>
  <c r="K1388" i="10"/>
  <c r="L1388" i="10" s="1"/>
  <c r="K1387" i="10"/>
  <c r="L1387" i="10" s="1"/>
  <c r="N1387" i="10" s="1"/>
  <c r="L1386" i="10"/>
  <c r="K1386" i="10"/>
  <c r="K1385" i="10"/>
  <c r="L1385" i="10" s="1"/>
  <c r="K1384" i="10"/>
  <c r="L1384" i="10" s="1"/>
  <c r="K1383" i="10"/>
  <c r="L1383" i="10" s="1"/>
  <c r="K1382" i="10"/>
  <c r="L1382" i="10" s="1"/>
  <c r="K1381" i="10"/>
  <c r="L1381" i="10" s="1"/>
  <c r="O1381" i="10" s="1"/>
  <c r="K1380" i="10"/>
  <c r="L1380" i="10" s="1"/>
  <c r="K1379" i="10"/>
  <c r="L1379" i="10" s="1"/>
  <c r="K1378" i="10"/>
  <c r="L1378" i="10" s="1"/>
  <c r="K1377" i="10"/>
  <c r="L1377" i="10" s="1"/>
  <c r="M1377" i="10" s="1"/>
  <c r="K1376" i="10"/>
  <c r="L1376" i="10" s="1"/>
  <c r="K1375" i="10"/>
  <c r="L1375" i="10" s="1"/>
  <c r="K1374" i="10"/>
  <c r="L1374" i="10" s="1"/>
  <c r="K1373" i="10"/>
  <c r="L1373" i="10" s="1"/>
  <c r="N1373" i="10" s="1"/>
  <c r="K1372" i="10"/>
  <c r="L1372" i="10" s="1"/>
  <c r="K1371" i="10"/>
  <c r="L1371" i="10" s="1"/>
  <c r="K1370" i="10"/>
  <c r="L1370" i="10" s="1"/>
  <c r="N1370" i="10" s="1"/>
  <c r="K1369" i="10"/>
  <c r="L1369" i="10" s="1"/>
  <c r="N1368" i="10"/>
  <c r="K1368" i="10"/>
  <c r="L1368" i="10" s="1"/>
  <c r="M1368" i="10" s="1"/>
  <c r="K1367" i="10"/>
  <c r="L1367" i="10" s="1"/>
  <c r="L1366" i="10"/>
  <c r="O1366" i="10" s="1"/>
  <c r="K1366" i="10"/>
  <c r="K1365" i="10"/>
  <c r="L1365" i="10" s="1"/>
  <c r="K1364" i="10"/>
  <c r="L1364" i="10" s="1"/>
  <c r="K1363" i="10"/>
  <c r="L1363" i="10" s="1"/>
  <c r="K1362" i="10"/>
  <c r="L1362" i="10" s="1"/>
  <c r="M1362" i="10" s="1"/>
  <c r="K1361" i="10"/>
  <c r="L1361" i="10" s="1"/>
  <c r="O1361" i="10" s="1"/>
  <c r="K1360" i="10"/>
  <c r="L1360" i="10" s="1"/>
  <c r="K1359" i="10"/>
  <c r="L1359" i="10" s="1"/>
  <c r="K1358" i="10"/>
  <c r="L1358" i="10" s="1"/>
  <c r="K1357" i="10"/>
  <c r="L1357" i="10" s="1"/>
  <c r="K1356" i="10"/>
  <c r="L1356" i="10" s="1"/>
  <c r="O1355" i="10"/>
  <c r="K1355" i="10"/>
  <c r="L1355" i="10" s="1"/>
  <c r="N1355" i="10" s="1"/>
  <c r="K1354" i="10"/>
  <c r="L1354" i="10" s="1"/>
  <c r="K1353" i="10"/>
  <c r="L1353" i="10" s="1"/>
  <c r="O1353" i="10" s="1"/>
  <c r="K1352" i="10"/>
  <c r="L1352" i="10" s="1"/>
  <c r="N1352" i="10" s="1"/>
  <c r="K1351" i="10"/>
  <c r="L1351" i="10" s="1"/>
  <c r="K1350" i="10"/>
  <c r="L1350" i="10" s="1"/>
  <c r="K1349" i="10"/>
  <c r="L1349" i="10" s="1"/>
  <c r="M1349" i="10" s="1"/>
  <c r="K1348" i="10"/>
  <c r="L1348" i="10" s="1"/>
  <c r="K1347" i="10"/>
  <c r="L1347" i="10" s="1"/>
  <c r="L1346" i="10"/>
  <c r="O1346" i="10" s="1"/>
  <c r="K1346" i="10"/>
  <c r="K1345" i="10"/>
  <c r="L1345" i="10" s="1"/>
  <c r="O1345" i="10" s="1"/>
  <c r="K1344" i="10"/>
  <c r="L1344" i="10" s="1"/>
  <c r="K1343" i="10"/>
  <c r="L1343" i="10" s="1"/>
  <c r="K1342" i="10"/>
  <c r="L1342" i="10" s="1"/>
  <c r="K1341" i="10"/>
  <c r="L1341" i="10" s="1"/>
  <c r="K1340" i="10"/>
  <c r="L1340" i="10" s="1"/>
  <c r="K1339" i="10"/>
  <c r="L1339" i="10" s="1"/>
  <c r="M1339" i="10" s="1"/>
  <c r="K1338" i="10"/>
  <c r="L1338" i="10" s="1"/>
  <c r="K1337" i="10"/>
  <c r="L1337" i="10" s="1"/>
  <c r="M1336" i="10"/>
  <c r="K1336" i="10"/>
  <c r="L1336" i="10" s="1"/>
  <c r="K1335" i="10"/>
  <c r="L1335" i="10" s="1"/>
  <c r="L1334" i="10"/>
  <c r="M1334" i="10" s="1"/>
  <c r="K1334" i="10"/>
  <c r="O1333" i="10"/>
  <c r="K1333" i="10"/>
  <c r="L1333" i="10" s="1"/>
  <c r="N1333" i="10" s="1"/>
  <c r="K1332" i="10"/>
  <c r="L1332" i="10" s="1"/>
  <c r="K1331" i="10"/>
  <c r="L1331" i="10" s="1"/>
  <c r="M1331" i="10" s="1"/>
  <c r="L1330" i="10"/>
  <c r="K1330" i="10"/>
  <c r="K1329" i="10"/>
  <c r="L1329" i="10" s="1"/>
  <c r="N1328" i="10"/>
  <c r="L1328" i="10"/>
  <c r="M1328" i="10" s="1"/>
  <c r="K1328" i="10"/>
  <c r="K1327" i="10"/>
  <c r="L1327" i="10" s="1"/>
  <c r="K1326" i="10"/>
  <c r="L1326" i="10" s="1"/>
  <c r="K1325" i="10"/>
  <c r="L1325" i="10" s="1"/>
  <c r="K1324" i="10"/>
  <c r="L1324" i="10" s="1"/>
  <c r="K1323" i="10"/>
  <c r="L1323" i="10" s="1"/>
  <c r="O1323" i="10" s="1"/>
  <c r="K1322" i="10"/>
  <c r="L1322" i="10" s="1"/>
  <c r="N1322" i="10" s="1"/>
  <c r="K1321" i="10"/>
  <c r="L1321" i="10" s="1"/>
  <c r="K1320" i="10"/>
  <c r="L1320" i="10" s="1"/>
  <c r="K1319" i="10"/>
  <c r="L1319" i="10" s="1"/>
  <c r="K1318" i="10"/>
  <c r="L1318" i="10" s="1"/>
  <c r="M1318" i="10" s="1"/>
  <c r="K1317" i="10"/>
  <c r="L1317" i="10" s="1"/>
  <c r="K1316" i="10"/>
  <c r="L1316" i="10" s="1"/>
  <c r="K1315" i="10"/>
  <c r="L1315" i="10" s="1"/>
  <c r="M1315" i="10" s="1"/>
  <c r="K1314" i="10"/>
  <c r="L1314" i="10" s="1"/>
  <c r="K1313" i="10"/>
  <c r="L1313" i="10" s="1"/>
  <c r="N1313" i="10" s="1"/>
  <c r="K1312" i="10"/>
  <c r="L1312" i="10" s="1"/>
  <c r="K1311" i="10"/>
  <c r="L1311" i="10" s="1"/>
  <c r="N1311" i="10" s="1"/>
  <c r="K1310" i="10"/>
  <c r="L1310" i="10" s="1"/>
  <c r="K1309" i="10"/>
  <c r="L1309" i="10" s="1"/>
  <c r="K1308" i="10"/>
  <c r="L1308" i="10" s="1"/>
  <c r="K1307" i="10"/>
  <c r="L1307" i="10" s="1"/>
  <c r="K1306" i="10"/>
  <c r="L1306" i="10" s="1"/>
  <c r="K1305" i="10"/>
  <c r="L1305" i="10" s="1"/>
  <c r="N1305" i="10" s="1"/>
  <c r="K1304" i="10"/>
  <c r="L1304" i="10" s="1"/>
  <c r="K1303" i="10"/>
  <c r="L1303" i="10" s="1"/>
  <c r="N1303" i="10" s="1"/>
  <c r="K1302" i="10"/>
  <c r="L1302" i="10" s="1"/>
  <c r="K1301" i="10"/>
  <c r="L1301" i="10" s="1"/>
  <c r="K1300" i="10"/>
  <c r="L1300" i="10" s="1"/>
  <c r="N1299" i="10"/>
  <c r="K1299" i="10"/>
  <c r="L1299" i="10" s="1"/>
  <c r="M1299" i="10" s="1"/>
  <c r="K1298" i="10"/>
  <c r="L1298" i="10" s="1"/>
  <c r="K1297" i="10"/>
  <c r="L1297" i="10" s="1"/>
  <c r="N1297" i="10" s="1"/>
  <c r="K1296" i="10"/>
  <c r="L1296" i="10" s="1"/>
  <c r="K1295" i="10"/>
  <c r="L1295" i="10" s="1"/>
  <c r="N1295" i="10" s="1"/>
  <c r="K1294" i="10"/>
  <c r="L1294" i="10" s="1"/>
  <c r="K1293" i="10"/>
  <c r="L1293" i="10" s="1"/>
  <c r="K1292" i="10"/>
  <c r="L1292" i="10" s="1"/>
  <c r="K1291" i="10"/>
  <c r="L1291" i="10" s="1"/>
  <c r="O1291" i="10" s="1"/>
  <c r="K1290" i="10"/>
  <c r="L1290" i="10" s="1"/>
  <c r="K1289" i="10"/>
  <c r="L1289" i="10" s="1"/>
  <c r="N1289" i="10" s="1"/>
  <c r="K1288" i="10"/>
  <c r="L1288" i="10" s="1"/>
  <c r="K1287" i="10"/>
  <c r="L1287" i="10" s="1"/>
  <c r="N1287" i="10" s="1"/>
  <c r="K1286" i="10"/>
  <c r="L1286" i="10" s="1"/>
  <c r="K1285" i="10"/>
  <c r="L1285" i="10" s="1"/>
  <c r="K1284" i="10"/>
  <c r="L1284" i="10" s="1"/>
  <c r="O1283" i="10"/>
  <c r="K1283" i="10"/>
  <c r="L1283" i="10" s="1"/>
  <c r="M1283" i="10" s="1"/>
  <c r="K1282" i="10"/>
  <c r="L1282" i="10" s="1"/>
  <c r="K1281" i="10"/>
  <c r="L1281" i="10" s="1"/>
  <c r="N1281" i="10" s="1"/>
  <c r="K1280" i="10"/>
  <c r="L1280" i="10" s="1"/>
  <c r="K1279" i="10"/>
  <c r="L1279" i="10" s="1"/>
  <c r="N1279" i="10" s="1"/>
  <c r="N1278" i="10"/>
  <c r="K1278" i="10"/>
  <c r="L1278" i="10" s="1"/>
  <c r="K1277" i="10"/>
  <c r="L1277" i="10" s="1"/>
  <c r="M1277" i="10" s="1"/>
  <c r="K1276" i="10"/>
  <c r="L1276" i="10" s="1"/>
  <c r="K1275" i="10"/>
  <c r="L1275" i="10" s="1"/>
  <c r="O1275" i="10" s="1"/>
  <c r="K1274" i="10"/>
  <c r="L1274" i="10" s="1"/>
  <c r="K1273" i="10"/>
  <c r="L1273" i="10" s="1"/>
  <c r="K1272" i="10"/>
  <c r="L1272" i="10" s="1"/>
  <c r="K1271" i="10"/>
  <c r="L1271" i="10" s="1"/>
  <c r="K1270" i="10"/>
  <c r="L1270" i="10" s="1"/>
  <c r="K1269" i="10"/>
  <c r="L1269" i="10" s="1"/>
  <c r="M1269" i="10" s="1"/>
  <c r="K1268" i="10"/>
  <c r="L1268" i="10" s="1"/>
  <c r="O1267" i="10"/>
  <c r="K1267" i="10"/>
  <c r="L1267" i="10" s="1"/>
  <c r="N1267" i="10" s="1"/>
  <c r="K1266" i="10"/>
  <c r="L1266" i="10" s="1"/>
  <c r="K1265" i="10"/>
  <c r="L1265" i="10" s="1"/>
  <c r="M1265" i="10" s="1"/>
  <c r="K1264" i="10"/>
  <c r="L1264" i="10" s="1"/>
  <c r="M1264" i="10" s="1"/>
  <c r="K1263" i="10"/>
  <c r="L1263" i="10" s="1"/>
  <c r="L1262" i="10"/>
  <c r="O1262" i="10" s="1"/>
  <c r="K1262" i="10"/>
  <c r="K1261" i="10"/>
  <c r="L1261" i="10" s="1"/>
  <c r="K1260" i="10"/>
  <c r="L1260" i="10" s="1"/>
  <c r="K1259" i="10"/>
  <c r="L1259" i="10" s="1"/>
  <c r="K1258" i="10"/>
  <c r="L1258" i="10" s="1"/>
  <c r="M1257" i="10"/>
  <c r="K1257" i="10"/>
  <c r="L1257" i="10" s="1"/>
  <c r="M1256" i="10"/>
  <c r="K1256" i="10"/>
  <c r="L1256" i="10" s="1"/>
  <c r="K1255" i="10"/>
  <c r="L1255" i="10" s="1"/>
  <c r="K1254" i="10"/>
  <c r="L1254" i="10" s="1"/>
  <c r="O1254" i="10" s="1"/>
  <c r="K1253" i="10"/>
  <c r="L1253" i="10" s="1"/>
  <c r="K1252" i="10"/>
  <c r="L1252" i="10" s="1"/>
  <c r="N1252" i="10" s="1"/>
  <c r="K1251" i="10"/>
  <c r="L1251" i="10" s="1"/>
  <c r="K1250" i="10"/>
  <c r="L1250" i="10" s="1"/>
  <c r="K1249" i="10"/>
  <c r="L1249" i="10" s="1"/>
  <c r="M1249" i="10" s="1"/>
  <c r="K1248" i="10"/>
  <c r="L1248" i="10" s="1"/>
  <c r="M1248" i="10" s="1"/>
  <c r="K1247" i="10"/>
  <c r="L1247" i="10" s="1"/>
  <c r="L1246" i="10"/>
  <c r="O1246" i="10" s="1"/>
  <c r="K1246" i="10"/>
  <c r="L1245" i="10"/>
  <c r="K1245" i="10"/>
  <c r="K1244" i="10"/>
  <c r="L1244" i="10" s="1"/>
  <c r="M1244" i="10" s="1"/>
  <c r="K1243" i="10"/>
  <c r="L1243" i="10" s="1"/>
  <c r="K1242" i="10"/>
  <c r="L1242" i="10" s="1"/>
  <c r="M1241" i="10"/>
  <c r="K1241" i="10"/>
  <c r="L1241" i="10" s="1"/>
  <c r="M1240" i="10"/>
  <c r="K1240" i="10"/>
  <c r="L1240" i="10" s="1"/>
  <c r="K1239" i="10"/>
  <c r="L1239" i="10" s="1"/>
  <c r="K1238" i="10"/>
  <c r="L1238" i="10" s="1"/>
  <c r="O1238" i="10" s="1"/>
  <c r="K1237" i="10"/>
  <c r="L1237" i="10" s="1"/>
  <c r="K1236" i="10"/>
  <c r="L1236" i="10" s="1"/>
  <c r="K1235" i="10"/>
  <c r="L1235" i="10" s="1"/>
  <c r="K1234" i="10"/>
  <c r="L1234" i="10" s="1"/>
  <c r="K1233" i="10"/>
  <c r="L1233" i="10" s="1"/>
  <c r="M1233" i="10" s="1"/>
  <c r="K1232" i="10"/>
  <c r="L1232" i="10" s="1"/>
  <c r="M1232" i="10" s="1"/>
  <c r="K1231" i="10"/>
  <c r="L1231" i="10" s="1"/>
  <c r="M1231" i="10" s="1"/>
  <c r="L1230" i="10"/>
  <c r="O1230" i="10" s="1"/>
  <c r="K1230" i="10"/>
  <c r="K1229" i="10"/>
  <c r="L1229" i="10" s="1"/>
  <c r="L1228" i="10"/>
  <c r="M1228" i="10" s="1"/>
  <c r="K1228" i="10"/>
  <c r="K1227" i="10"/>
  <c r="L1227" i="10" s="1"/>
  <c r="K1226" i="10"/>
  <c r="L1226" i="10" s="1"/>
  <c r="M1225" i="10"/>
  <c r="K1225" i="10"/>
  <c r="L1225" i="10" s="1"/>
  <c r="K1224" i="10"/>
  <c r="L1224" i="10" s="1"/>
  <c r="M1224" i="10" s="1"/>
  <c r="K1223" i="10"/>
  <c r="L1223" i="10" s="1"/>
  <c r="N1223" i="10" s="1"/>
  <c r="K1222" i="10"/>
  <c r="L1222" i="10" s="1"/>
  <c r="O1222" i="10" s="1"/>
  <c r="K1221" i="10"/>
  <c r="L1221" i="10" s="1"/>
  <c r="K1220" i="10"/>
  <c r="L1220" i="10" s="1"/>
  <c r="K1219" i="10"/>
  <c r="L1219" i="10" s="1"/>
  <c r="K1218" i="10"/>
  <c r="L1218" i="10" s="1"/>
  <c r="M1217" i="10"/>
  <c r="K1217" i="10"/>
  <c r="L1217" i="10" s="1"/>
  <c r="O1217" i="10" s="1"/>
  <c r="K1216" i="10"/>
  <c r="L1216" i="10" s="1"/>
  <c r="M1216" i="10" s="1"/>
  <c r="K1215" i="10"/>
  <c r="L1215" i="10" s="1"/>
  <c r="K1214" i="10"/>
  <c r="L1214" i="10" s="1"/>
  <c r="K1213" i="10"/>
  <c r="L1213" i="10" s="1"/>
  <c r="K1212" i="10"/>
  <c r="L1212" i="10" s="1"/>
  <c r="N1212" i="10" s="1"/>
  <c r="K1211" i="10"/>
  <c r="L1211" i="10" s="1"/>
  <c r="K1210" i="10"/>
  <c r="L1210" i="10" s="1"/>
  <c r="K1209" i="10"/>
  <c r="L1209" i="10" s="1"/>
  <c r="O1209" i="10" s="1"/>
  <c r="K1208" i="10"/>
  <c r="L1208" i="10" s="1"/>
  <c r="K1207" i="10"/>
  <c r="L1207" i="10" s="1"/>
  <c r="M1207" i="10" s="1"/>
  <c r="K1206" i="10"/>
  <c r="L1206" i="10" s="1"/>
  <c r="N1206" i="10" s="1"/>
  <c r="L1205" i="10"/>
  <c r="K1205" i="10"/>
  <c r="K1204" i="10"/>
  <c r="L1204" i="10" s="1"/>
  <c r="K1203" i="10"/>
  <c r="L1203" i="10" s="1"/>
  <c r="K1202" i="10"/>
  <c r="L1202" i="10" s="1"/>
  <c r="M1201" i="10"/>
  <c r="K1201" i="10"/>
  <c r="L1201" i="10" s="1"/>
  <c r="O1201" i="10" s="1"/>
  <c r="M1200" i="10"/>
  <c r="K1200" i="10"/>
  <c r="L1200" i="10" s="1"/>
  <c r="K1199" i="10"/>
  <c r="L1199" i="10" s="1"/>
  <c r="K1198" i="10"/>
  <c r="L1198" i="10" s="1"/>
  <c r="N1198" i="10" s="1"/>
  <c r="K1197" i="10"/>
  <c r="L1197" i="10" s="1"/>
  <c r="K1196" i="10"/>
  <c r="L1196" i="10" s="1"/>
  <c r="K1195" i="10"/>
  <c r="L1195" i="10" s="1"/>
  <c r="K1194" i="10"/>
  <c r="L1194" i="10" s="1"/>
  <c r="K1193" i="10"/>
  <c r="L1193" i="10" s="1"/>
  <c r="O1193" i="10" s="1"/>
  <c r="K1192" i="10"/>
  <c r="L1192" i="10" s="1"/>
  <c r="K1191" i="10"/>
  <c r="L1191" i="10" s="1"/>
  <c r="K1190" i="10"/>
  <c r="L1190" i="10" s="1"/>
  <c r="N1190" i="10" s="1"/>
  <c r="L1189" i="10"/>
  <c r="K1189" i="10"/>
  <c r="K1188" i="10"/>
  <c r="L1188" i="10" s="1"/>
  <c r="L1187" i="10"/>
  <c r="K1187" i="10"/>
  <c r="K1186" i="10"/>
  <c r="L1186" i="10" s="1"/>
  <c r="K1185" i="10"/>
  <c r="L1185" i="10" s="1"/>
  <c r="O1185" i="10" s="1"/>
  <c r="K1184" i="10"/>
  <c r="L1184" i="10" s="1"/>
  <c r="M1184" i="10" s="1"/>
  <c r="K1183" i="10"/>
  <c r="L1183" i="10" s="1"/>
  <c r="N1183" i="10" s="1"/>
  <c r="K1182" i="10"/>
  <c r="L1182" i="10" s="1"/>
  <c r="K1181" i="10"/>
  <c r="L1181" i="10" s="1"/>
  <c r="K1180" i="10"/>
  <c r="L1180" i="10" s="1"/>
  <c r="K1179" i="10"/>
  <c r="L1179" i="10" s="1"/>
  <c r="K1178" i="10"/>
  <c r="L1178" i="10" s="1"/>
  <c r="K1177" i="10"/>
  <c r="L1177" i="10" s="1"/>
  <c r="K1176" i="10"/>
  <c r="L1176" i="10" s="1"/>
  <c r="K1175" i="10"/>
  <c r="L1175" i="10" s="1"/>
  <c r="M1174" i="10"/>
  <c r="K1174" i="10"/>
  <c r="L1174" i="10" s="1"/>
  <c r="K1173" i="10"/>
  <c r="L1173" i="10" s="1"/>
  <c r="K1172" i="10"/>
  <c r="L1172" i="10" s="1"/>
  <c r="K1171" i="10"/>
  <c r="L1171" i="10" s="1"/>
  <c r="K1170" i="10"/>
  <c r="L1170" i="10" s="1"/>
  <c r="K1169" i="10"/>
  <c r="L1169" i="10" s="1"/>
  <c r="O1169" i="10" s="1"/>
  <c r="K1168" i="10"/>
  <c r="L1168" i="10" s="1"/>
  <c r="M1168" i="10" s="1"/>
  <c r="K1167" i="10"/>
  <c r="L1167" i="10" s="1"/>
  <c r="K1166" i="10"/>
  <c r="L1166" i="10" s="1"/>
  <c r="K1165" i="10"/>
  <c r="L1165" i="10" s="1"/>
  <c r="K1164" i="10"/>
  <c r="L1164" i="10" s="1"/>
  <c r="K1163" i="10"/>
  <c r="L1163" i="10" s="1"/>
  <c r="N1163" i="10" s="1"/>
  <c r="K1162" i="10"/>
  <c r="L1162" i="10" s="1"/>
  <c r="K1161" i="10"/>
  <c r="L1161" i="10" s="1"/>
  <c r="O1161" i="10" s="1"/>
  <c r="K1160" i="10"/>
  <c r="L1160" i="10" s="1"/>
  <c r="K1159" i="10"/>
  <c r="L1159" i="10" s="1"/>
  <c r="L1158" i="10"/>
  <c r="K1158" i="10"/>
  <c r="L1157" i="10"/>
  <c r="K1157" i="10"/>
  <c r="L1156" i="10"/>
  <c r="M1156" i="10" s="1"/>
  <c r="K1156" i="10"/>
  <c r="K1155" i="10"/>
  <c r="L1155" i="10" s="1"/>
  <c r="K1154" i="10"/>
  <c r="L1154" i="10" s="1"/>
  <c r="K1153" i="10"/>
  <c r="L1153" i="10" s="1"/>
  <c r="O1153" i="10" s="1"/>
  <c r="K1152" i="10"/>
  <c r="L1152" i="10" s="1"/>
  <c r="M1152" i="10" s="1"/>
  <c r="K1151" i="10"/>
  <c r="L1151" i="10" s="1"/>
  <c r="M1151" i="10" s="1"/>
  <c r="L1150" i="10"/>
  <c r="N1150" i="10" s="1"/>
  <c r="K1150" i="10"/>
  <c r="K1149" i="10"/>
  <c r="L1149" i="10" s="1"/>
  <c r="K1148" i="10"/>
  <c r="L1148" i="10" s="1"/>
  <c r="K1147" i="10"/>
  <c r="L1147" i="10" s="1"/>
  <c r="K1146" i="10"/>
  <c r="L1146" i="10" s="1"/>
  <c r="K1145" i="10"/>
  <c r="L1145" i="10" s="1"/>
  <c r="K1144" i="10"/>
  <c r="L1144" i="10" s="1"/>
  <c r="K1143" i="10"/>
  <c r="L1143" i="10" s="1"/>
  <c r="K1142" i="10"/>
  <c r="L1142" i="10" s="1"/>
  <c r="K1141" i="10"/>
  <c r="L1141" i="10" s="1"/>
  <c r="K1140" i="10"/>
  <c r="L1140" i="10" s="1"/>
  <c r="M1140" i="10" s="1"/>
  <c r="K1139" i="10"/>
  <c r="L1139" i="10" s="1"/>
  <c r="N1139" i="10" s="1"/>
  <c r="K1138" i="10"/>
  <c r="L1138" i="10" s="1"/>
  <c r="K1137" i="10"/>
  <c r="L1137" i="10" s="1"/>
  <c r="K1136" i="10"/>
  <c r="L1136" i="10" s="1"/>
  <c r="K1135" i="10"/>
  <c r="L1135" i="10" s="1"/>
  <c r="N1135" i="10" s="1"/>
  <c r="K1134" i="10"/>
  <c r="L1134" i="10" s="1"/>
  <c r="O1134" i="10" s="1"/>
  <c r="K1133" i="10"/>
  <c r="L1133" i="10" s="1"/>
  <c r="K1132" i="10"/>
  <c r="L1132" i="10" s="1"/>
  <c r="K1131" i="10"/>
  <c r="L1131" i="10" s="1"/>
  <c r="K1130" i="10"/>
  <c r="L1130" i="10" s="1"/>
  <c r="K1129" i="10"/>
  <c r="L1129" i="10" s="1"/>
  <c r="O1129" i="10" s="1"/>
  <c r="M1128" i="10"/>
  <c r="K1128" i="10"/>
  <c r="L1128" i="10" s="1"/>
  <c r="K1127" i="10"/>
  <c r="L1127" i="10" s="1"/>
  <c r="N1127" i="10" s="1"/>
  <c r="K1126" i="10"/>
  <c r="L1126" i="10" s="1"/>
  <c r="N1126" i="10" s="1"/>
  <c r="K1125" i="10"/>
  <c r="L1125" i="10" s="1"/>
  <c r="K1124" i="10"/>
  <c r="L1124" i="10" s="1"/>
  <c r="M1124" i="10" s="1"/>
  <c r="K1123" i="10"/>
  <c r="L1123" i="10" s="1"/>
  <c r="K1122" i="10"/>
  <c r="L1122" i="10" s="1"/>
  <c r="K1121" i="10"/>
  <c r="L1121" i="10" s="1"/>
  <c r="K1120" i="10"/>
  <c r="L1120" i="10" s="1"/>
  <c r="K1119" i="10"/>
  <c r="L1119" i="10" s="1"/>
  <c r="K1118" i="10"/>
  <c r="L1118" i="10" s="1"/>
  <c r="K1117" i="10"/>
  <c r="L1117" i="10" s="1"/>
  <c r="K1116" i="10"/>
  <c r="L1116" i="10" s="1"/>
  <c r="K1115" i="10"/>
  <c r="L1115" i="10" s="1"/>
  <c r="K1114" i="10"/>
  <c r="L1114" i="10" s="1"/>
  <c r="K1113" i="10"/>
  <c r="L1113" i="10" s="1"/>
  <c r="O1113" i="10" s="1"/>
  <c r="K1112" i="10"/>
  <c r="L1112" i="10" s="1"/>
  <c r="K1111" i="10"/>
  <c r="L1111" i="10" s="1"/>
  <c r="L1110" i="10"/>
  <c r="N1110" i="10" s="1"/>
  <c r="K1110" i="10"/>
  <c r="K1109" i="10"/>
  <c r="L1109" i="10" s="1"/>
  <c r="K1108" i="10"/>
  <c r="L1108" i="10" s="1"/>
  <c r="L1107" i="10"/>
  <c r="K1107" i="10"/>
  <c r="N1106" i="10"/>
  <c r="K1106" i="10"/>
  <c r="L1106" i="10" s="1"/>
  <c r="N1105" i="10"/>
  <c r="K1105" i="10"/>
  <c r="L1105" i="10" s="1"/>
  <c r="O1105" i="10" s="1"/>
  <c r="M1104" i="10"/>
  <c r="K1104" i="10"/>
  <c r="L1104" i="10" s="1"/>
  <c r="K1103" i="10"/>
  <c r="L1103" i="10" s="1"/>
  <c r="N1103" i="10" s="1"/>
  <c r="K1102" i="10"/>
  <c r="L1102" i="10" s="1"/>
  <c r="K1101" i="10"/>
  <c r="L1101" i="10" s="1"/>
  <c r="M1101" i="10" s="1"/>
  <c r="K1100" i="10"/>
  <c r="L1100" i="10" s="1"/>
  <c r="K1099" i="10"/>
  <c r="L1099" i="10" s="1"/>
  <c r="K1098" i="10"/>
  <c r="L1098" i="10" s="1"/>
  <c r="K1097" i="10"/>
  <c r="L1097" i="10" s="1"/>
  <c r="O1097" i="10" s="1"/>
  <c r="K1096" i="10"/>
  <c r="L1096" i="10" s="1"/>
  <c r="L1095" i="10"/>
  <c r="N1095" i="10" s="1"/>
  <c r="K1095" i="10"/>
  <c r="K1094" i="10"/>
  <c r="L1094" i="10" s="1"/>
  <c r="K1093" i="10"/>
  <c r="L1093" i="10" s="1"/>
  <c r="K1092" i="10"/>
  <c r="L1092" i="10" s="1"/>
  <c r="O1092" i="10" s="1"/>
  <c r="K1091" i="10"/>
  <c r="L1091" i="10" s="1"/>
  <c r="K1090" i="10"/>
  <c r="L1090" i="10" s="1"/>
  <c r="K1089" i="10"/>
  <c r="L1089" i="10" s="1"/>
  <c r="N1089" i="10" s="1"/>
  <c r="K1088" i="10"/>
  <c r="L1088" i="10" s="1"/>
  <c r="K1087" i="10"/>
  <c r="L1087" i="10" s="1"/>
  <c r="K1086" i="10"/>
  <c r="L1086" i="10" s="1"/>
  <c r="N1086" i="10" s="1"/>
  <c r="K1085" i="10"/>
  <c r="L1085" i="10" s="1"/>
  <c r="K1084" i="10"/>
  <c r="L1084" i="10" s="1"/>
  <c r="K1083" i="10"/>
  <c r="L1083" i="10" s="1"/>
  <c r="N1083" i="10" s="1"/>
  <c r="K1082" i="10"/>
  <c r="L1082" i="10" s="1"/>
  <c r="K1081" i="10"/>
  <c r="L1081" i="10" s="1"/>
  <c r="K1080" i="10"/>
  <c r="L1080" i="10" s="1"/>
  <c r="M1080" i="10" s="1"/>
  <c r="K1079" i="10"/>
  <c r="L1079" i="10" s="1"/>
  <c r="N1079" i="10" s="1"/>
  <c r="K1078" i="10"/>
  <c r="L1078" i="10" s="1"/>
  <c r="N1078" i="10" s="1"/>
  <c r="K1077" i="10"/>
  <c r="L1077" i="10" s="1"/>
  <c r="O1077" i="10" s="1"/>
  <c r="L1076" i="10"/>
  <c r="K1076" i="10"/>
  <c r="L1075" i="10"/>
  <c r="K1075" i="10"/>
  <c r="N1074" i="10"/>
  <c r="K1074" i="10"/>
  <c r="L1074" i="10" s="1"/>
  <c r="K1073" i="10"/>
  <c r="L1073" i="10" s="1"/>
  <c r="K1072" i="10"/>
  <c r="L1072" i="10" s="1"/>
  <c r="M1072" i="10" s="1"/>
  <c r="L1071" i="10"/>
  <c r="N1071" i="10" s="1"/>
  <c r="K1071" i="10"/>
  <c r="K1070" i="10"/>
  <c r="L1070" i="10" s="1"/>
  <c r="N1070" i="10" s="1"/>
  <c r="K1069" i="10"/>
  <c r="L1069" i="10" s="1"/>
  <c r="O1069" i="10" s="1"/>
  <c r="K1068" i="10"/>
  <c r="L1068" i="10" s="1"/>
  <c r="O1068" i="10" s="1"/>
  <c r="K1067" i="10"/>
  <c r="L1067" i="10" s="1"/>
  <c r="K1066" i="10"/>
  <c r="L1066" i="10" s="1"/>
  <c r="K1065" i="10"/>
  <c r="L1065" i="10" s="1"/>
  <c r="N1065" i="10" s="1"/>
  <c r="K1064" i="10"/>
  <c r="L1064" i="10" s="1"/>
  <c r="K1063" i="10"/>
  <c r="L1063" i="10" s="1"/>
  <c r="K1062" i="10"/>
  <c r="L1062" i="10" s="1"/>
  <c r="N1062" i="10" s="1"/>
  <c r="K1061" i="10"/>
  <c r="L1061" i="10" s="1"/>
  <c r="N1061" i="10" s="1"/>
  <c r="K1060" i="10"/>
  <c r="L1060" i="10" s="1"/>
  <c r="N1060" i="10" s="1"/>
  <c r="K1059" i="10"/>
  <c r="L1059" i="10" s="1"/>
  <c r="K1058" i="10"/>
  <c r="L1058" i="10" s="1"/>
  <c r="K1057" i="10"/>
  <c r="L1057" i="10" s="1"/>
  <c r="N1057" i="10" s="1"/>
  <c r="K1056" i="10"/>
  <c r="L1056" i="10" s="1"/>
  <c r="N1056" i="10" s="1"/>
  <c r="K1055" i="10"/>
  <c r="L1055" i="10" s="1"/>
  <c r="K1054" i="10"/>
  <c r="L1054" i="10" s="1"/>
  <c r="N1054" i="10" s="1"/>
  <c r="K1053" i="10"/>
  <c r="L1053" i="10" s="1"/>
  <c r="N1053" i="10" s="1"/>
  <c r="K1052" i="10"/>
  <c r="L1052" i="10" s="1"/>
  <c r="N1052" i="10" s="1"/>
  <c r="K1051" i="10"/>
  <c r="L1051" i="10" s="1"/>
  <c r="K1050" i="10"/>
  <c r="L1050" i="10" s="1"/>
  <c r="K1049" i="10"/>
  <c r="L1049" i="10" s="1"/>
  <c r="N1049" i="10" s="1"/>
  <c r="K1048" i="10"/>
  <c r="L1048" i="10" s="1"/>
  <c r="N1048" i="10" s="1"/>
  <c r="L1047" i="10"/>
  <c r="K1047" i="10"/>
  <c r="K1046" i="10"/>
  <c r="L1046" i="10" s="1"/>
  <c r="N1046" i="10" s="1"/>
  <c r="K1045" i="10"/>
  <c r="L1045" i="10" s="1"/>
  <c r="N1045" i="10" s="1"/>
  <c r="K1044" i="10"/>
  <c r="L1044" i="10" s="1"/>
  <c r="N1044" i="10" s="1"/>
  <c r="K1043" i="10"/>
  <c r="L1043" i="10" s="1"/>
  <c r="K1042" i="10"/>
  <c r="L1042" i="10" s="1"/>
  <c r="L1041" i="10"/>
  <c r="N1041" i="10" s="1"/>
  <c r="K1041" i="10"/>
  <c r="K1040" i="10"/>
  <c r="L1040" i="10" s="1"/>
  <c r="N1040" i="10" s="1"/>
  <c r="K1039" i="10"/>
  <c r="L1039" i="10" s="1"/>
  <c r="K1038" i="10"/>
  <c r="L1038" i="10" s="1"/>
  <c r="N1038" i="10" s="1"/>
  <c r="K1037" i="10"/>
  <c r="L1037" i="10" s="1"/>
  <c r="N1037" i="10" s="1"/>
  <c r="M1036" i="10"/>
  <c r="K1036" i="10"/>
  <c r="L1036" i="10" s="1"/>
  <c r="N1036" i="10" s="1"/>
  <c r="K1035" i="10"/>
  <c r="L1035" i="10" s="1"/>
  <c r="K1034" i="10"/>
  <c r="L1034" i="10" s="1"/>
  <c r="N1033" i="10"/>
  <c r="K1033" i="10"/>
  <c r="L1033" i="10" s="1"/>
  <c r="K1032" i="10"/>
  <c r="L1032" i="10" s="1"/>
  <c r="K1031" i="10"/>
  <c r="L1031" i="10" s="1"/>
  <c r="N1031" i="10" s="1"/>
  <c r="K1030" i="10"/>
  <c r="L1030" i="10" s="1"/>
  <c r="K1029" i="10"/>
  <c r="L1029" i="10" s="1"/>
  <c r="N1029" i="10" s="1"/>
  <c r="K1028" i="10"/>
  <c r="L1028" i="10" s="1"/>
  <c r="K1027" i="10"/>
  <c r="L1027" i="10" s="1"/>
  <c r="K1026" i="10"/>
  <c r="L1026" i="10" s="1"/>
  <c r="N1026" i="10" s="1"/>
  <c r="K1025" i="10"/>
  <c r="L1025" i="10" s="1"/>
  <c r="O1025" i="10" s="1"/>
  <c r="K1024" i="10"/>
  <c r="L1024" i="10" s="1"/>
  <c r="N1024" i="10" s="1"/>
  <c r="K1023" i="10"/>
  <c r="L1023" i="10" s="1"/>
  <c r="K1022" i="10"/>
  <c r="L1022" i="10" s="1"/>
  <c r="O1022" i="10" s="1"/>
  <c r="K1021" i="10"/>
  <c r="L1021" i="10" s="1"/>
  <c r="N1021" i="10" s="1"/>
  <c r="K1020" i="10"/>
  <c r="L1020" i="10" s="1"/>
  <c r="O1020" i="10" s="1"/>
  <c r="K1019" i="10"/>
  <c r="L1019" i="10" s="1"/>
  <c r="O1019" i="10" s="1"/>
  <c r="K1018" i="10"/>
  <c r="L1018" i="10" s="1"/>
  <c r="N1018" i="10" s="1"/>
  <c r="K1017" i="10"/>
  <c r="L1017" i="10" s="1"/>
  <c r="K1016" i="10"/>
  <c r="L1016" i="10" s="1"/>
  <c r="N1016" i="10" s="1"/>
  <c r="K1015" i="10"/>
  <c r="L1015" i="10" s="1"/>
  <c r="K1014" i="10"/>
  <c r="L1014" i="10" s="1"/>
  <c r="K1013" i="10"/>
  <c r="L1013" i="10" s="1"/>
  <c r="N1013" i="10" s="1"/>
  <c r="K1012" i="10"/>
  <c r="L1012" i="10" s="1"/>
  <c r="K1011" i="10"/>
  <c r="L1011" i="10" s="1"/>
  <c r="K1010" i="10"/>
  <c r="L1010" i="10" s="1"/>
  <c r="N1010" i="10" s="1"/>
  <c r="K1009" i="10"/>
  <c r="L1009" i="10" s="1"/>
  <c r="O1009" i="10" s="1"/>
  <c r="K1008" i="10"/>
  <c r="L1008" i="10" s="1"/>
  <c r="N1008" i="10" s="1"/>
  <c r="K1007" i="10"/>
  <c r="L1007" i="10" s="1"/>
  <c r="K1006" i="10"/>
  <c r="L1006" i="10" s="1"/>
  <c r="O1006" i="10" s="1"/>
  <c r="K1005" i="10"/>
  <c r="L1005" i="10" s="1"/>
  <c r="N1005" i="10" s="1"/>
  <c r="K1004" i="10"/>
  <c r="L1004" i="10" s="1"/>
  <c r="O1004" i="10" s="1"/>
  <c r="K1003" i="10"/>
  <c r="L1003" i="10" s="1"/>
  <c r="O1003" i="10" s="1"/>
  <c r="K1002" i="10"/>
  <c r="L1002" i="10" s="1"/>
  <c r="N1002" i="10" s="1"/>
  <c r="K1001" i="10"/>
  <c r="L1001" i="10" s="1"/>
  <c r="K1000" i="10"/>
  <c r="L1000" i="10" s="1"/>
  <c r="N1000" i="10" s="1"/>
  <c r="K999" i="10"/>
  <c r="L999" i="10" s="1"/>
  <c r="K998" i="10"/>
  <c r="L998" i="10" s="1"/>
  <c r="K997" i="10"/>
  <c r="L997" i="10" s="1"/>
  <c r="N997" i="10" s="1"/>
  <c r="K996" i="10"/>
  <c r="L996" i="10" s="1"/>
  <c r="L995" i="10"/>
  <c r="K995" i="10"/>
  <c r="K994" i="10"/>
  <c r="L994" i="10" s="1"/>
  <c r="N994" i="10" s="1"/>
  <c r="K993" i="10"/>
  <c r="L993" i="10" s="1"/>
  <c r="O993" i="10" s="1"/>
  <c r="K992" i="10"/>
  <c r="L992" i="10" s="1"/>
  <c r="N992" i="10" s="1"/>
  <c r="L991" i="10"/>
  <c r="M991" i="10" s="1"/>
  <c r="K991" i="10"/>
  <c r="L990" i="10"/>
  <c r="O990" i="10" s="1"/>
  <c r="K990" i="10"/>
  <c r="N989" i="10"/>
  <c r="K989" i="10"/>
  <c r="L989" i="10" s="1"/>
  <c r="K988" i="10"/>
  <c r="L988" i="10" s="1"/>
  <c r="O988" i="10" s="1"/>
  <c r="K987" i="10"/>
  <c r="L987" i="10" s="1"/>
  <c r="O987" i="10" s="1"/>
  <c r="K986" i="10"/>
  <c r="L986" i="10" s="1"/>
  <c r="N986" i="10" s="1"/>
  <c r="K985" i="10"/>
  <c r="L985" i="10" s="1"/>
  <c r="K984" i="10"/>
  <c r="L984" i="10" s="1"/>
  <c r="N984" i="10" s="1"/>
  <c r="K983" i="10"/>
  <c r="L983" i="10" s="1"/>
  <c r="L982" i="10"/>
  <c r="K982" i="10"/>
  <c r="K981" i="10"/>
  <c r="L981" i="10" s="1"/>
  <c r="N981" i="10" s="1"/>
  <c r="K980" i="10"/>
  <c r="L980" i="10" s="1"/>
  <c r="K979" i="10"/>
  <c r="L979" i="10" s="1"/>
  <c r="K978" i="10"/>
  <c r="L978" i="10" s="1"/>
  <c r="N978" i="10" s="1"/>
  <c r="L977" i="10"/>
  <c r="O977" i="10" s="1"/>
  <c r="K977" i="10"/>
  <c r="K976" i="10"/>
  <c r="L976" i="10" s="1"/>
  <c r="N976" i="10" s="1"/>
  <c r="K975" i="10"/>
  <c r="L975" i="10" s="1"/>
  <c r="K974" i="10"/>
  <c r="L974" i="10" s="1"/>
  <c r="O974" i="10" s="1"/>
  <c r="K973" i="10"/>
  <c r="L973" i="10" s="1"/>
  <c r="N973" i="10" s="1"/>
  <c r="K972" i="10"/>
  <c r="L972" i="10" s="1"/>
  <c r="O972" i="10" s="1"/>
  <c r="K971" i="10"/>
  <c r="L971" i="10" s="1"/>
  <c r="O971" i="10" s="1"/>
  <c r="K970" i="10"/>
  <c r="L970" i="10" s="1"/>
  <c r="N970" i="10" s="1"/>
  <c r="L969" i="10"/>
  <c r="K969" i="10"/>
  <c r="L968" i="10"/>
  <c r="N968" i="10" s="1"/>
  <c r="K968" i="10"/>
  <c r="K967" i="10"/>
  <c r="L967" i="10" s="1"/>
  <c r="K966" i="10"/>
  <c r="L966" i="10" s="1"/>
  <c r="K965" i="10"/>
  <c r="L965" i="10" s="1"/>
  <c r="N965" i="10" s="1"/>
  <c r="K964" i="10"/>
  <c r="L964" i="10" s="1"/>
  <c r="K963" i="10"/>
  <c r="L963" i="10" s="1"/>
  <c r="K962" i="10"/>
  <c r="L962" i="10" s="1"/>
  <c r="N962" i="10" s="1"/>
  <c r="K961" i="10"/>
  <c r="L961" i="10" s="1"/>
  <c r="K960" i="10"/>
  <c r="L960" i="10" s="1"/>
  <c r="K959" i="10"/>
  <c r="L959" i="10" s="1"/>
  <c r="K958" i="10"/>
  <c r="L958" i="10" s="1"/>
  <c r="O958" i="10" s="1"/>
  <c r="K957" i="10"/>
  <c r="L957" i="10" s="1"/>
  <c r="O957" i="10" s="1"/>
  <c r="K956" i="10"/>
  <c r="L956" i="10" s="1"/>
  <c r="N956" i="10" s="1"/>
  <c r="K955" i="10"/>
  <c r="L955" i="10" s="1"/>
  <c r="K954" i="10"/>
  <c r="L954" i="10" s="1"/>
  <c r="K953" i="10"/>
  <c r="L953" i="10" s="1"/>
  <c r="O953" i="10" s="1"/>
  <c r="K952" i="10"/>
  <c r="L952" i="10" s="1"/>
  <c r="O952" i="10" s="1"/>
  <c r="K951" i="10"/>
  <c r="L951" i="10" s="1"/>
  <c r="O951" i="10" s="1"/>
  <c r="K950" i="10"/>
  <c r="L950" i="10" s="1"/>
  <c r="K949" i="10"/>
  <c r="L949" i="10" s="1"/>
  <c r="O949" i="10" s="1"/>
  <c r="K948" i="10"/>
  <c r="L948" i="10" s="1"/>
  <c r="N948" i="10" s="1"/>
  <c r="K947" i="10"/>
  <c r="L947" i="10" s="1"/>
  <c r="K946" i="10"/>
  <c r="L946" i="10" s="1"/>
  <c r="L945" i="10"/>
  <c r="O945" i="10" s="1"/>
  <c r="K945" i="10"/>
  <c r="K944" i="10"/>
  <c r="L944" i="10" s="1"/>
  <c r="O944" i="10" s="1"/>
  <c r="K943" i="10"/>
  <c r="L943" i="10" s="1"/>
  <c r="O943" i="10" s="1"/>
  <c r="K942" i="10"/>
  <c r="L942" i="10" s="1"/>
  <c r="K941" i="10"/>
  <c r="L941" i="10" s="1"/>
  <c r="O941" i="10" s="1"/>
  <c r="K940" i="10"/>
  <c r="L940" i="10" s="1"/>
  <c r="N940" i="10" s="1"/>
  <c r="K939" i="10"/>
  <c r="L939" i="10" s="1"/>
  <c r="K938" i="10"/>
  <c r="L938" i="10" s="1"/>
  <c r="K937" i="10"/>
  <c r="L937" i="10" s="1"/>
  <c r="O937" i="10" s="1"/>
  <c r="M936" i="10"/>
  <c r="K936" i="10"/>
  <c r="L936" i="10" s="1"/>
  <c r="O936" i="10" s="1"/>
  <c r="K935" i="10"/>
  <c r="L935" i="10" s="1"/>
  <c r="O935" i="10" s="1"/>
  <c r="K934" i="10"/>
  <c r="L934" i="10" s="1"/>
  <c r="K933" i="10"/>
  <c r="L933" i="10" s="1"/>
  <c r="O933" i="10" s="1"/>
  <c r="K932" i="10"/>
  <c r="L932" i="10" s="1"/>
  <c r="N932" i="10" s="1"/>
  <c r="K931" i="10"/>
  <c r="L931" i="10" s="1"/>
  <c r="K930" i="10"/>
  <c r="L930" i="10" s="1"/>
  <c r="L929" i="10"/>
  <c r="O929" i="10" s="1"/>
  <c r="K929" i="10"/>
  <c r="K928" i="10"/>
  <c r="L928" i="10" s="1"/>
  <c r="O928" i="10" s="1"/>
  <c r="O927" i="10"/>
  <c r="K927" i="10"/>
  <c r="L927" i="10" s="1"/>
  <c r="K926" i="10"/>
  <c r="L926" i="10" s="1"/>
  <c r="K925" i="10"/>
  <c r="L925" i="10" s="1"/>
  <c r="O925" i="10" s="1"/>
  <c r="K924" i="10"/>
  <c r="L924" i="10" s="1"/>
  <c r="N924" i="10" s="1"/>
  <c r="K923" i="10"/>
  <c r="L923" i="10" s="1"/>
  <c r="K922" i="10"/>
  <c r="L922" i="10" s="1"/>
  <c r="K921" i="10"/>
  <c r="L921" i="10" s="1"/>
  <c r="O921" i="10" s="1"/>
  <c r="M920" i="10"/>
  <c r="K920" i="10"/>
  <c r="L920" i="10" s="1"/>
  <c r="O920" i="10" s="1"/>
  <c r="K919" i="10"/>
  <c r="L919" i="10" s="1"/>
  <c r="O919" i="10" s="1"/>
  <c r="K918" i="10"/>
  <c r="L918" i="10" s="1"/>
  <c r="K917" i="10"/>
  <c r="L917" i="10" s="1"/>
  <c r="O917" i="10" s="1"/>
  <c r="K916" i="10"/>
  <c r="L916" i="10" s="1"/>
  <c r="N916" i="10" s="1"/>
  <c r="K915" i="10"/>
  <c r="L915" i="10" s="1"/>
  <c r="K914" i="10"/>
  <c r="L914" i="10" s="1"/>
  <c r="K913" i="10"/>
  <c r="L913" i="10" s="1"/>
  <c r="O913" i="10" s="1"/>
  <c r="M912" i="10"/>
  <c r="K912" i="10"/>
  <c r="L912" i="10" s="1"/>
  <c r="O912" i="10" s="1"/>
  <c r="K911" i="10"/>
  <c r="L911" i="10" s="1"/>
  <c r="O911" i="10" s="1"/>
  <c r="K910" i="10"/>
  <c r="L910" i="10" s="1"/>
  <c r="K909" i="10"/>
  <c r="L909" i="10" s="1"/>
  <c r="O909" i="10" s="1"/>
  <c r="K908" i="10"/>
  <c r="L908" i="10" s="1"/>
  <c r="N908" i="10" s="1"/>
  <c r="K907" i="10"/>
  <c r="L907" i="10" s="1"/>
  <c r="K906" i="10"/>
  <c r="L906" i="10" s="1"/>
  <c r="K905" i="10"/>
  <c r="L905" i="10" s="1"/>
  <c r="O905" i="10" s="1"/>
  <c r="K904" i="10"/>
  <c r="L904" i="10" s="1"/>
  <c r="O904" i="10" s="1"/>
  <c r="K903" i="10"/>
  <c r="L903" i="10" s="1"/>
  <c r="O903" i="10" s="1"/>
  <c r="K902" i="10"/>
  <c r="L902" i="10" s="1"/>
  <c r="K901" i="10"/>
  <c r="L901" i="10" s="1"/>
  <c r="O901" i="10" s="1"/>
  <c r="K900" i="10"/>
  <c r="L900" i="10" s="1"/>
  <c r="N900" i="10" s="1"/>
  <c r="K899" i="10"/>
  <c r="L899" i="10" s="1"/>
  <c r="K898" i="10"/>
  <c r="L898" i="10" s="1"/>
  <c r="L897" i="10"/>
  <c r="O897" i="10" s="1"/>
  <c r="K897" i="10"/>
  <c r="K896" i="10"/>
  <c r="L896" i="10" s="1"/>
  <c r="O896" i="10" s="1"/>
  <c r="K895" i="10"/>
  <c r="L895" i="10" s="1"/>
  <c r="O895" i="10" s="1"/>
  <c r="K894" i="10"/>
  <c r="L894" i="10" s="1"/>
  <c r="K893" i="10"/>
  <c r="L893" i="10" s="1"/>
  <c r="O893" i="10" s="1"/>
  <c r="K892" i="10"/>
  <c r="L892" i="10" s="1"/>
  <c r="N892" i="10" s="1"/>
  <c r="K891" i="10"/>
  <c r="L891" i="10" s="1"/>
  <c r="K890" i="10"/>
  <c r="L890" i="10" s="1"/>
  <c r="L889" i="10"/>
  <c r="O889" i="10" s="1"/>
  <c r="K889" i="10"/>
  <c r="K888" i="10"/>
  <c r="L888" i="10" s="1"/>
  <c r="O888" i="10" s="1"/>
  <c r="K887" i="10"/>
  <c r="L887" i="10" s="1"/>
  <c r="O887" i="10" s="1"/>
  <c r="K886" i="10"/>
  <c r="L886" i="10" s="1"/>
  <c r="K885" i="10"/>
  <c r="L885" i="10" s="1"/>
  <c r="O885" i="10" s="1"/>
  <c r="K884" i="10"/>
  <c r="L884" i="10" s="1"/>
  <c r="N884" i="10" s="1"/>
  <c r="K883" i="10"/>
  <c r="L883" i="10" s="1"/>
  <c r="K882" i="10"/>
  <c r="L882" i="10" s="1"/>
  <c r="K881" i="10"/>
  <c r="L881" i="10" s="1"/>
  <c r="O881" i="10" s="1"/>
  <c r="M880" i="10"/>
  <c r="K880" i="10"/>
  <c r="L880" i="10" s="1"/>
  <c r="O880" i="10" s="1"/>
  <c r="K879" i="10"/>
  <c r="L879" i="10" s="1"/>
  <c r="O879" i="10" s="1"/>
  <c r="K878" i="10"/>
  <c r="L878" i="10" s="1"/>
  <c r="K877" i="10"/>
  <c r="L877" i="10" s="1"/>
  <c r="O877" i="10" s="1"/>
  <c r="K876" i="10"/>
  <c r="L876" i="10" s="1"/>
  <c r="N876" i="10" s="1"/>
  <c r="K875" i="10"/>
  <c r="L875" i="10" s="1"/>
  <c r="K874" i="10"/>
  <c r="L874" i="10" s="1"/>
  <c r="K873" i="10"/>
  <c r="L873" i="10" s="1"/>
  <c r="O873" i="10" s="1"/>
  <c r="K872" i="10"/>
  <c r="L872" i="10" s="1"/>
  <c r="O872" i="10" s="1"/>
  <c r="K871" i="10"/>
  <c r="L871" i="10" s="1"/>
  <c r="O871" i="10" s="1"/>
  <c r="L870" i="10"/>
  <c r="O870" i="10" s="1"/>
  <c r="K870" i="10"/>
  <c r="L869" i="10"/>
  <c r="K869" i="10"/>
  <c r="K868" i="10"/>
  <c r="L868" i="10" s="1"/>
  <c r="K867" i="10"/>
  <c r="L867" i="10" s="1"/>
  <c r="K866" i="10"/>
  <c r="L866" i="10" s="1"/>
  <c r="L865" i="10"/>
  <c r="O865" i="10" s="1"/>
  <c r="K865" i="10"/>
  <c r="K864" i="10"/>
  <c r="L864" i="10" s="1"/>
  <c r="O864" i="10" s="1"/>
  <c r="K863" i="10"/>
  <c r="L863" i="10" s="1"/>
  <c r="O863" i="10" s="1"/>
  <c r="K862" i="10"/>
  <c r="L862" i="10" s="1"/>
  <c r="O862" i="10" s="1"/>
  <c r="K861" i="10"/>
  <c r="L861" i="10" s="1"/>
  <c r="K860" i="10"/>
  <c r="L860" i="10" s="1"/>
  <c r="K859" i="10"/>
  <c r="L859" i="10" s="1"/>
  <c r="K858" i="10"/>
  <c r="L858" i="10" s="1"/>
  <c r="L857" i="10"/>
  <c r="O857" i="10" s="1"/>
  <c r="K857" i="10"/>
  <c r="K856" i="10"/>
  <c r="L856" i="10" s="1"/>
  <c r="O856" i="10" s="1"/>
  <c r="K855" i="10"/>
  <c r="L855" i="10" s="1"/>
  <c r="O855" i="10" s="1"/>
  <c r="L854" i="10"/>
  <c r="O854" i="10" s="1"/>
  <c r="K854" i="10"/>
  <c r="K853" i="10"/>
  <c r="L853" i="10" s="1"/>
  <c r="K852" i="10"/>
  <c r="L852" i="10" s="1"/>
  <c r="O852" i="10" s="1"/>
  <c r="K851" i="10"/>
  <c r="L851" i="10" s="1"/>
  <c r="N851" i="10" s="1"/>
  <c r="K850" i="10"/>
  <c r="L850" i="10" s="1"/>
  <c r="O850" i="10" s="1"/>
  <c r="K849" i="10"/>
  <c r="L849" i="10" s="1"/>
  <c r="M849" i="10" s="1"/>
  <c r="K848" i="10"/>
  <c r="L848" i="10" s="1"/>
  <c r="O848" i="10" s="1"/>
  <c r="K847" i="10"/>
  <c r="L847" i="10" s="1"/>
  <c r="K846" i="10"/>
  <c r="L846" i="10" s="1"/>
  <c r="K845" i="10"/>
  <c r="L845" i="10" s="1"/>
  <c r="K844" i="10"/>
  <c r="L844" i="10" s="1"/>
  <c r="K843" i="10"/>
  <c r="L843" i="10" s="1"/>
  <c r="K842" i="10"/>
  <c r="L842" i="10" s="1"/>
  <c r="K841" i="10"/>
  <c r="L841" i="10" s="1"/>
  <c r="K840" i="10"/>
  <c r="L840" i="10" s="1"/>
  <c r="K839" i="10"/>
  <c r="L839" i="10" s="1"/>
  <c r="M839" i="10" s="1"/>
  <c r="K838" i="10"/>
  <c r="L838" i="10" s="1"/>
  <c r="K837" i="10"/>
  <c r="L837" i="10" s="1"/>
  <c r="K836" i="10"/>
  <c r="L836" i="10" s="1"/>
  <c r="O836" i="10" s="1"/>
  <c r="K835" i="10"/>
  <c r="L835" i="10" s="1"/>
  <c r="N835" i="10" s="1"/>
  <c r="K834" i="10"/>
  <c r="L834" i="10" s="1"/>
  <c r="O834" i="10" s="1"/>
  <c r="K833" i="10"/>
  <c r="L833" i="10" s="1"/>
  <c r="M833" i="10" s="1"/>
  <c r="K832" i="10"/>
  <c r="L832" i="10" s="1"/>
  <c r="K831" i="10"/>
  <c r="L831" i="10" s="1"/>
  <c r="K830" i="10"/>
  <c r="L830" i="10" s="1"/>
  <c r="K829" i="10"/>
  <c r="L829" i="10" s="1"/>
  <c r="N828" i="10"/>
  <c r="K828" i="10"/>
  <c r="L828" i="10" s="1"/>
  <c r="O828" i="10" s="1"/>
  <c r="K827" i="10"/>
  <c r="L827" i="10" s="1"/>
  <c r="K826" i="10"/>
  <c r="L826" i="10" s="1"/>
  <c r="K825" i="10"/>
  <c r="L825" i="10" s="1"/>
  <c r="K824" i="10"/>
  <c r="L824" i="10" s="1"/>
  <c r="K823" i="10"/>
  <c r="L823" i="10" s="1"/>
  <c r="M823" i="10" s="1"/>
  <c r="K822" i="10"/>
  <c r="L822" i="10" s="1"/>
  <c r="O822" i="10" s="1"/>
  <c r="K821" i="10"/>
  <c r="L821" i="10" s="1"/>
  <c r="M820" i="10"/>
  <c r="K820" i="10"/>
  <c r="L820" i="10" s="1"/>
  <c r="O820" i="10" s="1"/>
  <c r="K819" i="10"/>
  <c r="L819" i="10" s="1"/>
  <c r="N819" i="10" s="1"/>
  <c r="O818" i="10"/>
  <c r="K818" i="10"/>
  <c r="L818" i="10" s="1"/>
  <c r="K817" i="10"/>
  <c r="L817" i="10" s="1"/>
  <c r="M817" i="10" s="1"/>
  <c r="L816" i="10"/>
  <c r="O816" i="10" s="1"/>
  <c r="K816" i="10"/>
  <c r="K815" i="10"/>
  <c r="L815" i="10" s="1"/>
  <c r="M815" i="10" s="1"/>
  <c r="K814" i="10"/>
  <c r="L814" i="10" s="1"/>
  <c r="K813" i="10"/>
  <c r="L813" i="10" s="1"/>
  <c r="K812" i="10"/>
  <c r="L812" i="10" s="1"/>
  <c r="O812" i="10" s="1"/>
  <c r="K811" i="10"/>
  <c r="L811" i="10" s="1"/>
  <c r="K810" i="10"/>
  <c r="L810" i="10" s="1"/>
  <c r="K809" i="10"/>
  <c r="L809" i="10" s="1"/>
  <c r="N809" i="10" s="1"/>
  <c r="K808" i="10"/>
  <c r="L808" i="10" s="1"/>
  <c r="O807" i="10"/>
  <c r="K807" i="10"/>
  <c r="L807" i="10" s="1"/>
  <c r="M807" i="10" s="1"/>
  <c r="K806" i="10"/>
  <c r="L806" i="10" s="1"/>
  <c r="K805" i="10"/>
  <c r="L805" i="10" s="1"/>
  <c r="K804" i="10"/>
  <c r="L804" i="10" s="1"/>
  <c r="K803" i="10"/>
  <c r="L803" i="10" s="1"/>
  <c r="K802" i="10"/>
  <c r="L802" i="10" s="1"/>
  <c r="M801" i="10"/>
  <c r="L801" i="10"/>
  <c r="N801" i="10" s="1"/>
  <c r="K801" i="10"/>
  <c r="K800" i="10"/>
  <c r="L800" i="10" s="1"/>
  <c r="K799" i="10"/>
  <c r="L799" i="10" s="1"/>
  <c r="M799" i="10" s="1"/>
  <c r="K798" i="10"/>
  <c r="L798" i="10" s="1"/>
  <c r="K797" i="10"/>
  <c r="L797" i="10" s="1"/>
  <c r="M796" i="10"/>
  <c r="K796" i="10"/>
  <c r="L796" i="10" s="1"/>
  <c r="O796" i="10" s="1"/>
  <c r="K795" i="10"/>
  <c r="L795" i="10" s="1"/>
  <c r="K794" i="10"/>
  <c r="L794" i="10" s="1"/>
  <c r="K793" i="10"/>
  <c r="L793" i="10" s="1"/>
  <c r="K792" i="10"/>
  <c r="L792" i="10" s="1"/>
  <c r="K791" i="10"/>
  <c r="L791" i="10" s="1"/>
  <c r="M791" i="10" s="1"/>
  <c r="K790" i="10"/>
  <c r="L790" i="10" s="1"/>
  <c r="K789" i="10"/>
  <c r="L789" i="10" s="1"/>
  <c r="K788" i="10"/>
  <c r="L788" i="10" s="1"/>
  <c r="K787" i="10"/>
  <c r="L787" i="10" s="1"/>
  <c r="K786" i="10"/>
  <c r="L786" i="10" s="1"/>
  <c r="K785" i="10"/>
  <c r="L785" i="10" s="1"/>
  <c r="L784" i="10"/>
  <c r="K784" i="10"/>
  <c r="K783" i="10"/>
  <c r="L783" i="10" s="1"/>
  <c r="M783" i="10" s="1"/>
  <c r="K782" i="10"/>
  <c r="L782" i="10" s="1"/>
  <c r="K781" i="10"/>
  <c r="L781" i="10" s="1"/>
  <c r="K780" i="10"/>
  <c r="L780" i="10" s="1"/>
  <c r="O780" i="10" s="1"/>
  <c r="K779" i="10"/>
  <c r="L779" i="10" s="1"/>
  <c r="K778" i="10"/>
  <c r="L778" i="10" s="1"/>
  <c r="K777" i="10"/>
  <c r="L777" i="10" s="1"/>
  <c r="K776" i="10"/>
  <c r="L776" i="10" s="1"/>
  <c r="K775" i="10"/>
  <c r="L775" i="10" s="1"/>
  <c r="M775" i="10" s="1"/>
  <c r="K774" i="10"/>
  <c r="L774" i="10" s="1"/>
  <c r="K773" i="10"/>
  <c r="L773" i="10" s="1"/>
  <c r="K772" i="10"/>
  <c r="L772" i="10" s="1"/>
  <c r="K771" i="10"/>
  <c r="L771" i="10" s="1"/>
  <c r="K770" i="10"/>
  <c r="L770" i="10" s="1"/>
  <c r="K769" i="10"/>
  <c r="L769" i="10" s="1"/>
  <c r="K768" i="10"/>
  <c r="L768" i="10" s="1"/>
  <c r="K767" i="10"/>
  <c r="L767" i="10" s="1"/>
  <c r="M767" i="10" s="1"/>
  <c r="K766" i="10"/>
  <c r="L766" i="10" s="1"/>
  <c r="K765" i="10"/>
  <c r="L765" i="10" s="1"/>
  <c r="K764" i="10"/>
  <c r="L764" i="10" s="1"/>
  <c r="O764" i="10" s="1"/>
  <c r="K763" i="10"/>
  <c r="L763" i="10" s="1"/>
  <c r="K762" i="10"/>
  <c r="L762" i="10" s="1"/>
  <c r="K761" i="10"/>
  <c r="L761" i="10" s="1"/>
  <c r="K760" i="10"/>
  <c r="L760" i="10" s="1"/>
  <c r="K759" i="10"/>
  <c r="L759" i="10" s="1"/>
  <c r="K758" i="10"/>
  <c r="L758" i="10" s="1"/>
  <c r="K757" i="10"/>
  <c r="L757" i="10" s="1"/>
  <c r="K756" i="10"/>
  <c r="L756" i="10" s="1"/>
  <c r="O756" i="10" s="1"/>
  <c r="K755" i="10"/>
  <c r="L755" i="10" s="1"/>
  <c r="L754" i="10"/>
  <c r="K754" i="10"/>
  <c r="K753" i="10"/>
  <c r="L753" i="10" s="1"/>
  <c r="K752" i="10"/>
  <c r="L752" i="10" s="1"/>
  <c r="N752" i="10" s="1"/>
  <c r="K751" i="10"/>
  <c r="L751" i="10" s="1"/>
  <c r="K750" i="10"/>
  <c r="L750" i="10" s="1"/>
  <c r="L749" i="10"/>
  <c r="K749" i="10"/>
  <c r="K748" i="10"/>
  <c r="L748" i="10" s="1"/>
  <c r="N748" i="10" s="1"/>
  <c r="K747" i="10"/>
  <c r="L747" i="10" s="1"/>
  <c r="O747" i="10" s="1"/>
  <c r="K746" i="10"/>
  <c r="L746" i="10" s="1"/>
  <c r="K745" i="10"/>
  <c r="L745" i="10" s="1"/>
  <c r="O745" i="10" s="1"/>
  <c r="K744" i="10"/>
  <c r="L744" i="10" s="1"/>
  <c r="K743" i="10"/>
  <c r="L743" i="10" s="1"/>
  <c r="K742" i="10"/>
  <c r="L742" i="10" s="1"/>
  <c r="K741" i="10"/>
  <c r="L741" i="10" s="1"/>
  <c r="K740" i="10"/>
  <c r="L740" i="10" s="1"/>
  <c r="K739" i="10"/>
  <c r="L739" i="10" s="1"/>
  <c r="K738" i="10"/>
  <c r="L738" i="10" s="1"/>
  <c r="K737" i="10"/>
  <c r="L737" i="10" s="1"/>
  <c r="N737" i="10" s="1"/>
  <c r="K736" i="10"/>
  <c r="L736" i="10" s="1"/>
  <c r="K735" i="10"/>
  <c r="L735" i="10" s="1"/>
  <c r="K734" i="10"/>
  <c r="L734" i="10" s="1"/>
  <c r="K733" i="10"/>
  <c r="L733" i="10" s="1"/>
  <c r="K732" i="10"/>
  <c r="L732" i="10" s="1"/>
  <c r="K731" i="10"/>
  <c r="L731" i="10" s="1"/>
  <c r="M731" i="10" s="1"/>
  <c r="K730" i="10"/>
  <c r="L730" i="10" s="1"/>
  <c r="K729" i="10"/>
  <c r="L729" i="10" s="1"/>
  <c r="M729" i="10" s="1"/>
  <c r="K728" i="10"/>
  <c r="L728" i="10" s="1"/>
  <c r="K727" i="10"/>
  <c r="L727" i="10" s="1"/>
  <c r="K726" i="10"/>
  <c r="L726" i="10" s="1"/>
  <c r="K725" i="10"/>
  <c r="L725" i="10" s="1"/>
  <c r="K724" i="10"/>
  <c r="L724" i="10" s="1"/>
  <c r="K723" i="10"/>
  <c r="L723" i="10" s="1"/>
  <c r="K722" i="10"/>
  <c r="L722" i="10" s="1"/>
  <c r="K721" i="10"/>
  <c r="L721" i="10" s="1"/>
  <c r="M721" i="10" s="1"/>
  <c r="L720" i="10"/>
  <c r="K720" i="10"/>
  <c r="K719" i="10"/>
  <c r="L719" i="10" s="1"/>
  <c r="N719" i="10" s="1"/>
  <c r="L718" i="10"/>
  <c r="K718" i="10"/>
  <c r="K717" i="10"/>
  <c r="L717" i="10" s="1"/>
  <c r="K716" i="10"/>
  <c r="L716" i="10" s="1"/>
  <c r="M716" i="10" s="1"/>
  <c r="K715" i="10"/>
  <c r="L715" i="10" s="1"/>
  <c r="K714" i="10"/>
  <c r="L714" i="10" s="1"/>
  <c r="N714" i="10" s="1"/>
  <c r="K713" i="10"/>
  <c r="L713" i="10" s="1"/>
  <c r="K712" i="10"/>
  <c r="L712" i="10" s="1"/>
  <c r="K711" i="10"/>
  <c r="L711" i="10" s="1"/>
  <c r="K710" i="10"/>
  <c r="L710" i="10" s="1"/>
  <c r="M709" i="10"/>
  <c r="L709" i="10"/>
  <c r="O709" i="10" s="1"/>
  <c r="K709" i="10"/>
  <c r="O708" i="10"/>
  <c r="M708" i="10"/>
  <c r="K708" i="10"/>
  <c r="L708" i="10" s="1"/>
  <c r="N708" i="10" s="1"/>
  <c r="K707" i="10"/>
  <c r="L707" i="10" s="1"/>
  <c r="M707" i="10" s="1"/>
  <c r="K706" i="10"/>
  <c r="L706" i="10" s="1"/>
  <c r="K705" i="10"/>
  <c r="L705" i="10" s="1"/>
  <c r="M705" i="10" s="1"/>
  <c r="K704" i="10"/>
  <c r="L704" i="10" s="1"/>
  <c r="M704" i="10" s="1"/>
  <c r="K703" i="10"/>
  <c r="L703" i="10" s="1"/>
  <c r="K702" i="10"/>
  <c r="L702" i="10" s="1"/>
  <c r="O702" i="10" s="1"/>
  <c r="K701" i="10"/>
  <c r="L701" i="10" s="1"/>
  <c r="O701" i="10" s="1"/>
  <c r="M700" i="10"/>
  <c r="K700" i="10"/>
  <c r="L700" i="10" s="1"/>
  <c r="O700" i="10" s="1"/>
  <c r="K699" i="10"/>
  <c r="L699" i="10" s="1"/>
  <c r="O699" i="10" s="1"/>
  <c r="K698" i="10"/>
  <c r="L698" i="10" s="1"/>
  <c r="N698" i="10" s="1"/>
  <c r="K697" i="10"/>
  <c r="L697" i="10" s="1"/>
  <c r="K696" i="10"/>
  <c r="L696" i="10" s="1"/>
  <c r="N696" i="10" s="1"/>
  <c r="K695" i="10"/>
  <c r="L695" i="10" s="1"/>
  <c r="N694" i="10"/>
  <c r="K694" i="10"/>
  <c r="L694" i="10" s="1"/>
  <c r="O694" i="10" s="1"/>
  <c r="L693" i="10"/>
  <c r="K693" i="10"/>
  <c r="K692" i="10"/>
  <c r="L692" i="10" s="1"/>
  <c r="O692" i="10" s="1"/>
  <c r="O691" i="10"/>
  <c r="K691" i="10"/>
  <c r="L691" i="10" s="1"/>
  <c r="N691" i="10" s="1"/>
  <c r="K690" i="10"/>
  <c r="L690" i="10" s="1"/>
  <c r="L689" i="10"/>
  <c r="M689" i="10" s="1"/>
  <c r="K689" i="10"/>
  <c r="K688" i="10"/>
  <c r="L688" i="10" s="1"/>
  <c r="K687" i="10"/>
  <c r="L687" i="10" s="1"/>
  <c r="N687" i="10" s="1"/>
  <c r="L686" i="10"/>
  <c r="K686" i="10"/>
  <c r="L685" i="10"/>
  <c r="O685" i="10" s="1"/>
  <c r="K685" i="10"/>
  <c r="O684" i="10"/>
  <c r="K684" i="10"/>
  <c r="L684" i="10" s="1"/>
  <c r="N684" i="10" s="1"/>
  <c r="K683" i="10"/>
  <c r="L683" i="10" s="1"/>
  <c r="K682" i="10"/>
  <c r="L682" i="10" s="1"/>
  <c r="N682" i="10" s="1"/>
  <c r="L681" i="10"/>
  <c r="K681" i="10"/>
  <c r="O680" i="10"/>
  <c r="K680" i="10"/>
  <c r="L680" i="10" s="1"/>
  <c r="N680" i="10" s="1"/>
  <c r="K679" i="10"/>
  <c r="L679" i="10" s="1"/>
  <c r="O679" i="10" s="1"/>
  <c r="K678" i="10"/>
  <c r="L678" i="10" s="1"/>
  <c r="K677" i="10"/>
  <c r="L677" i="10" s="1"/>
  <c r="M677" i="10" s="1"/>
  <c r="K676" i="10"/>
  <c r="L676" i="10" s="1"/>
  <c r="L675" i="10"/>
  <c r="O675" i="10" s="1"/>
  <c r="K675" i="10"/>
  <c r="N674" i="10"/>
  <c r="K674" i="10"/>
  <c r="L674" i="10" s="1"/>
  <c r="O674" i="10" s="1"/>
  <c r="K673" i="10"/>
  <c r="L673" i="10" s="1"/>
  <c r="K672" i="10"/>
  <c r="L672" i="10" s="1"/>
  <c r="N672" i="10" s="1"/>
  <c r="K671" i="10"/>
  <c r="L671" i="10" s="1"/>
  <c r="K670" i="10"/>
  <c r="L670" i="10" s="1"/>
  <c r="N670" i="10" s="1"/>
  <c r="L669" i="10"/>
  <c r="M669" i="10" s="1"/>
  <c r="K669" i="10"/>
  <c r="K668" i="10"/>
  <c r="L668" i="10" s="1"/>
  <c r="K667" i="10"/>
  <c r="L667" i="10" s="1"/>
  <c r="O666" i="10"/>
  <c r="M666" i="10"/>
  <c r="K666" i="10"/>
  <c r="L666" i="10" s="1"/>
  <c r="N666" i="10" s="1"/>
  <c r="K665" i="10"/>
  <c r="L665" i="10" s="1"/>
  <c r="K664" i="10"/>
  <c r="L664" i="10" s="1"/>
  <c r="N664" i="10" s="1"/>
  <c r="K663" i="10"/>
  <c r="L663" i="10" s="1"/>
  <c r="K662" i="10"/>
  <c r="L662" i="10" s="1"/>
  <c r="N662" i="10" s="1"/>
  <c r="N661" i="10"/>
  <c r="L661" i="10"/>
  <c r="M661" i="10" s="1"/>
  <c r="K661" i="10"/>
  <c r="L660" i="10"/>
  <c r="N660" i="10" s="1"/>
  <c r="K660" i="10"/>
  <c r="L659" i="10"/>
  <c r="K659" i="10"/>
  <c r="K658" i="10"/>
  <c r="L658" i="10" s="1"/>
  <c r="O658" i="10" s="1"/>
  <c r="K657" i="10"/>
  <c r="L657" i="10" s="1"/>
  <c r="K656" i="10"/>
  <c r="L656" i="10" s="1"/>
  <c r="N656" i="10" s="1"/>
  <c r="K655" i="10"/>
  <c r="L655" i="10" s="1"/>
  <c r="O654" i="10"/>
  <c r="K654" i="10"/>
  <c r="L654" i="10" s="1"/>
  <c r="N654" i="10" s="1"/>
  <c r="L653" i="10"/>
  <c r="M653" i="10" s="1"/>
  <c r="K653" i="10"/>
  <c r="K652" i="10"/>
  <c r="L652" i="10" s="1"/>
  <c r="M652" i="10" s="1"/>
  <c r="K651" i="10"/>
  <c r="L651" i="10" s="1"/>
  <c r="M650" i="10"/>
  <c r="K650" i="10"/>
  <c r="L650" i="10" s="1"/>
  <c r="O650" i="10" s="1"/>
  <c r="K649" i="10"/>
  <c r="L649" i="10" s="1"/>
  <c r="K648" i="10"/>
  <c r="L648" i="10" s="1"/>
  <c r="N648" i="10" s="1"/>
  <c r="L647" i="10"/>
  <c r="O647" i="10" s="1"/>
  <c r="K647" i="10"/>
  <c r="K646" i="10"/>
  <c r="L646" i="10" s="1"/>
  <c r="N646" i="10" s="1"/>
  <c r="K645" i="10"/>
  <c r="L645" i="10" s="1"/>
  <c r="K644" i="10"/>
  <c r="L644" i="10" s="1"/>
  <c r="N644" i="10" s="1"/>
  <c r="K643" i="10"/>
  <c r="L643" i="10" s="1"/>
  <c r="K642" i="10"/>
  <c r="L642" i="10" s="1"/>
  <c r="O642" i="10" s="1"/>
  <c r="K641" i="10"/>
  <c r="L641" i="10" s="1"/>
  <c r="K640" i="10"/>
  <c r="L640" i="10" s="1"/>
  <c r="N640" i="10" s="1"/>
  <c r="K639" i="10"/>
  <c r="L639" i="10" s="1"/>
  <c r="K638" i="10"/>
  <c r="L638" i="10" s="1"/>
  <c r="N638" i="10" s="1"/>
  <c r="K637" i="10"/>
  <c r="L637" i="10" s="1"/>
  <c r="M637" i="10" s="1"/>
  <c r="K636" i="10"/>
  <c r="L636" i="10" s="1"/>
  <c r="K635" i="10"/>
  <c r="L635" i="10" s="1"/>
  <c r="O634" i="10"/>
  <c r="K634" i="10"/>
  <c r="L634" i="10" s="1"/>
  <c r="N634" i="10" s="1"/>
  <c r="K633" i="10"/>
  <c r="L633" i="10" s="1"/>
  <c r="K632" i="10"/>
  <c r="L632" i="10" s="1"/>
  <c r="N632" i="10" s="1"/>
  <c r="K631" i="10"/>
  <c r="L631" i="10" s="1"/>
  <c r="K630" i="10"/>
  <c r="L630" i="10" s="1"/>
  <c r="N630" i="10" s="1"/>
  <c r="L629" i="10"/>
  <c r="M629" i="10" s="1"/>
  <c r="K629" i="10"/>
  <c r="K628" i="10"/>
  <c r="L628" i="10" s="1"/>
  <c r="N628" i="10" s="1"/>
  <c r="K627" i="10"/>
  <c r="L627" i="10" s="1"/>
  <c r="K626" i="10"/>
  <c r="L626" i="10" s="1"/>
  <c r="O626" i="10" s="1"/>
  <c r="K625" i="10"/>
  <c r="L625" i="10" s="1"/>
  <c r="K624" i="10"/>
  <c r="L624" i="10" s="1"/>
  <c r="O624" i="10" s="1"/>
  <c r="L623" i="10"/>
  <c r="K623" i="10"/>
  <c r="K622" i="10"/>
  <c r="L622" i="10" s="1"/>
  <c r="N622" i="10" s="1"/>
  <c r="K621" i="10"/>
  <c r="L621" i="10" s="1"/>
  <c r="K620" i="10"/>
  <c r="L620" i="10" s="1"/>
  <c r="K619" i="10"/>
  <c r="L619" i="10" s="1"/>
  <c r="K618" i="10"/>
  <c r="L618" i="10" s="1"/>
  <c r="O618" i="10" s="1"/>
  <c r="L617" i="10"/>
  <c r="K617" i="10"/>
  <c r="K616" i="10"/>
  <c r="L616" i="10" s="1"/>
  <c r="O616" i="10" s="1"/>
  <c r="K615" i="10"/>
  <c r="L615" i="10" s="1"/>
  <c r="K614" i="10"/>
  <c r="L614" i="10" s="1"/>
  <c r="N614" i="10" s="1"/>
  <c r="K613" i="10"/>
  <c r="L613" i="10" s="1"/>
  <c r="K612" i="10"/>
  <c r="L612" i="10" s="1"/>
  <c r="K611" i="10"/>
  <c r="L611" i="10" s="1"/>
  <c r="L610" i="10"/>
  <c r="O610" i="10" s="1"/>
  <c r="K610" i="10"/>
  <c r="L609" i="10"/>
  <c r="K609" i="10"/>
  <c r="K608" i="10"/>
  <c r="L608" i="10" s="1"/>
  <c r="O608" i="10" s="1"/>
  <c r="L607" i="10"/>
  <c r="K607" i="10"/>
  <c r="K606" i="10"/>
  <c r="L606" i="10" s="1"/>
  <c r="N606" i="10" s="1"/>
  <c r="L605" i="10"/>
  <c r="K605" i="10"/>
  <c r="K604" i="10"/>
  <c r="L604" i="10" s="1"/>
  <c r="K603" i="10"/>
  <c r="L603" i="10" s="1"/>
  <c r="L602" i="10"/>
  <c r="O602" i="10" s="1"/>
  <c r="K602" i="10"/>
  <c r="K601" i="10"/>
  <c r="L601" i="10" s="1"/>
  <c r="K600" i="10"/>
  <c r="L600" i="10" s="1"/>
  <c r="K599" i="10"/>
  <c r="L599" i="10" s="1"/>
  <c r="M598" i="10"/>
  <c r="K598" i="10"/>
  <c r="L598" i="10" s="1"/>
  <c r="K597" i="10"/>
  <c r="L597" i="10" s="1"/>
  <c r="K596" i="10"/>
  <c r="L596" i="10" s="1"/>
  <c r="K595" i="10"/>
  <c r="L595" i="10" s="1"/>
  <c r="K594" i="10"/>
  <c r="L594" i="10" s="1"/>
  <c r="O594" i="10" s="1"/>
  <c r="K593" i="10"/>
  <c r="L593" i="10" s="1"/>
  <c r="N593" i="10" s="1"/>
  <c r="K592" i="10"/>
  <c r="L592" i="10" s="1"/>
  <c r="K591" i="10"/>
  <c r="L591" i="10" s="1"/>
  <c r="K590" i="10"/>
  <c r="L590" i="10" s="1"/>
  <c r="K589" i="10"/>
  <c r="L589" i="10" s="1"/>
  <c r="K588" i="10"/>
  <c r="L588" i="10" s="1"/>
  <c r="O588" i="10" s="1"/>
  <c r="K587" i="10"/>
  <c r="L587" i="10" s="1"/>
  <c r="K586" i="10"/>
  <c r="L586" i="10" s="1"/>
  <c r="O586" i="10" s="1"/>
  <c r="K585" i="10"/>
  <c r="L585" i="10" s="1"/>
  <c r="N585" i="10" s="1"/>
  <c r="K584" i="10"/>
  <c r="L584" i="10" s="1"/>
  <c r="K583" i="10"/>
  <c r="L583" i="10" s="1"/>
  <c r="K582" i="10"/>
  <c r="L582" i="10" s="1"/>
  <c r="K581" i="10"/>
  <c r="L581" i="10" s="1"/>
  <c r="K580" i="10"/>
  <c r="L580" i="10" s="1"/>
  <c r="L579" i="10"/>
  <c r="K579" i="10"/>
  <c r="K578" i="10"/>
  <c r="L578" i="10" s="1"/>
  <c r="O578" i="10" s="1"/>
  <c r="K577" i="10"/>
  <c r="L577" i="10" s="1"/>
  <c r="K576" i="10"/>
  <c r="L576" i="10" s="1"/>
  <c r="K575" i="10"/>
  <c r="L575" i="10" s="1"/>
  <c r="K574" i="10"/>
  <c r="L574" i="10" s="1"/>
  <c r="K573" i="10"/>
  <c r="L573" i="10" s="1"/>
  <c r="K572" i="10"/>
  <c r="L572" i="10" s="1"/>
  <c r="K571" i="10"/>
  <c r="L571" i="10" s="1"/>
  <c r="K570" i="10"/>
  <c r="L570" i="10" s="1"/>
  <c r="O570" i="10" s="1"/>
  <c r="K569" i="10"/>
  <c r="L569" i="10" s="1"/>
  <c r="N569" i="10" s="1"/>
  <c r="K568" i="10"/>
  <c r="L568" i="10" s="1"/>
  <c r="K567" i="10"/>
  <c r="L567" i="10" s="1"/>
  <c r="K566" i="10"/>
  <c r="L566" i="10" s="1"/>
  <c r="K565" i="10"/>
  <c r="L565" i="10" s="1"/>
  <c r="K564" i="10"/>
  <c r="L564" i="10" s="1"/>
  <c r="L563" i="10"/>
  <c r="K563" i="10"/>
  <c r="K562" i="10"/>
  <c r="L562" i="10" s="1"/>
  <c r="O562" i="10" s="1"/>
  <c r="K561" i="10"/>
  <c r="L561" i="10" s="1"/>
  <c r="K560" i="10"/>
  <c r="L560" i="10" s="1"/>
  <c r="K559" i="10"/>
  <c r="L559" i="10" s="1"/>
  <c r="K558" i="10"/>
  <c r="L558" i="10" s="1"/>
  <c r="M558" i="10" s="1"/>
  <c r="K557" i="10"/>
  <c r="L557" i="10" s="1"/>
  <c r="K556" i="10"/>
  <c r="L556" i="10" s="1"/>
  <c r="K555" i="10"/>
  <c r="L555" i="10" s="1"/>
  <c r="K554" i="10"/>
  <c r="L554" i="10" s="1"/>
  <c r="O554" i="10" s="1"/>
  <c r="K553" i="10"/>
  <c r="L553" i="10" s="1"/>
  <c r="K552" i="10"/>
  <c r="L552" i="10" s="1"/>
  <c r="K551" i="10"/>
  <c r="L551" i="10" s="1"/>
  <c r="K550" i="10"/>
  <c r="L550" i="10" s="1"/>
  <c r="M550" i="10" s="1"/>
  <c r="K549" i="10"/>
  <c r="L549" i="10" s="1"/>
  <c r="O548" i="10"/>
  <c r="K548" i="10"/>
  <c r="L548" i="10" s="1"/>
  <c r="K547" i="10"/>
  <c r="L547" i="10" s="1"/>
  <c r="K546" i="10"/>
  <c r="L546" i="10" s="1"/>
  <c r="O546" i="10" s="1"/>
  <c r="K545" i="10"/>
  <c r="L545" i="10" s="1"/>
  <c r="K544" i="10"/>
  <c r="L544" i="10" s="1"/>
  <c r="K543" i="10"/>
  <c r="L543" i="10" s="1"/>
  <c r="K542" i="10"/>
  <c r="L542" i="10" s="1"/>
  <c r="K541" i="10"/>
  <c r="L541" i="10" s="1"/>
  <c r="O540" i="10"/>
  <c r="K540" i="10"/>
  <c r="L540" i="10" s="1"/>
  <c r="K539" i="10"/>
  <c r="L539" i="10" s="1"/>
  <c r="K538" i="10"/>
  <c r="L538" i="10" s="1"/>
  <c r="O538" i="10" s="1"/>
  <c r="K537" i="10"/>
  <c r="L537" i="10" s="1"/>
  <c r="K536" i="10"/>
  <c r="L536" i="10" s="1"/>
  <c r="K535" i="10"/>
  <c r="L535" i="10" s="1"/>
  <c r="K534" i="10"/>
  <c r="L534" i="10" s="1"/>
  <c r="M534" i="10" s="1"/>
  <c r="K533" i="10"/>
  <c r="L533" i="10" s="1"/>
  <c r="K532" i="10"/>
  <c r="L532" i="10" s="1"/>
  <c r="L531" i="10"/>
  <c r="K531" i="10"/>
  <c r="K530" i="10"/>
  <c r="L530" i="10" s="1"/>
  <c r="O530" i="10" s="1"/>
  <c r="N529" i="10"/>
  <c r="K529" i="10"/>
  <c r="L529" i="10" s="1"/>
  <c r="K528" i="10"/>
  <c r="L528" i="10" s="1"/>
  <c r="K527" i="10"/>
  <c r="L527" i="10" s="1"/>
  <c r="K526" i="10"/>
  <c r="L526" i="10" s="1"/>
  <c r="K525" i="10"/>
  <c r="L525" i="10" s="1"/>
  <c r="K524" i="10"/>
  <c r="L524" i="10" s="1"/>
  <c r="O524" i="10" s="1"/>
  <c r="K523" i="10"/>
  <c r="L523" i="10" s="1"/>
  <c r="K522" i="10"/>
  <c r="L522" i="10" s="1"/>
  <c r="O522" i="10" s="1"/>
  <c r="K521" i="10"/>
  <c r="L521" i="10" s="1"/>
  <c r="N521" i="10" s="1"/>
  <c r="K520" i="10"/>
  <c r="L520" i="10" s="1"/>
  <c r="K519" i="10"/>
  <c r="L519" i="10" s="1"/>
  <c r="K518" i="10"/>
  <c r="L518" i="10" s="1"/>
  <c r="K517" i="10"/>
  <c r="L517" i="10" s="1"/>
  <c r="K516" i="10"/>
  <c r="L516" i="10" s="1"/>
  <c r="K515" i="10"/>
  <c r="L515" i="10" s="1"/>
  <c r="K514" i="10"/>
  <c r="L514" i="10" s="1"/>
  <c r="O514" i="10" s="1"/>
  <c r="K513" i="10"/>
  <c r="L513" i="10" s="1"/>
  <c r="K512" i="10"/>
  <c r="L512" i="10" s="1"/>
  <c r="K511" i="10"/>
  <c r="L511" i="10" s="1"/>
  <c r="K510" i="10"/>
  <c r="L510" i="10" s="1"/>
  <c r="K509" i="10"/>
  <c r="L509" i="10" s="1"/>
  <c r="K508" i="10"/>
  <c r="L508" i="10" s="1"/>
  <c r="K507" i="10"/>
  <c r="L507" i="10" s="1"/>
  <c r="L506" i="10"/>
  <c r="O506" i="10" s="1"/>
  <c r="K506" i="10"/>
  <c r="K505" i="10"/>
  <c r="L505" i="10" s="1"/>
  <c r="N505" i="10" s="1"/>
  <c r="K504" i="10"/>
  <c r="L504" i="10" s="1"/>
  <c r="K503" i="10"/>
  <c r="L503" i="10" s="1"/>
  <c r="K502" i="10"/>
  <c r="L502" i="10" s="1"/>
  <c r="K501" i="10"/>
  <c r="L501" i="10" s="1"/>
  <c r="L500" i="10"/>
  <c r="N500" i="10" s="1"/>
  <c r="K500" i="10"/>
  <c r="K499" i="10"/>
  <c r="L499" i="10" s="1"/>
  <c r="K498" i="10"/>
  <c r="L498" i="10" s="1"/>
  <c r="O498" i="10" s="1"/>
  <c r="K497" i="10"/>
  <c r="L497" i="10" s="1"/>
  <c r="N497" i="10" s="1"/>
  <c r="K496" i="10"/>
  <c r="L496" i="10" s="1"/>
  <c r="K495" i="10"/>
  <c r="L495" i="10" s="1"/>
  <c r="K494" i="10"/>
  <c r="L494" i="10" s="1"/>
  <c r="K493" i="10"/>
  <c r="L493" i="10" s="1"/>
  <c r="K492" i="10"/>
  <c r="L492" i="10" s="1"/>
  <c r="K491" i="10"/>
  <c r="L491" i="10" s="1"/>
  <c r="K490" i="10"/>
  <c r="L490" i="10" s="1"/>
  <c r="O490" i="10" s="1"/>
  <c r="K489" i="10"/>
  <c r="L489" i="10" s="1"/>
  <c r="K488" i="10"/>
  <c r="L488" i="10" s="1"/>
  <c r="K487" i="10"/>
  <c r="L487" i="10" s="1"/>
  <c r="K486" i="10"/>
  <c r="L486" i="10" s="1"/>
  <c r="M486" i="10" s="1"/>
  <c r="K485" i="10"/>
  <c r="L485" i="10" s="1"/>
  <c r="K484" i="10"/>
  <c r="L484" i="10" s="1"/>
  <c r="N484" i="10" s="1"/>
  <c r="L483" i="10"/>
  <c r="K483" i="10"/>
  <c r="K482" i="10"/>
  <c r="L482" i="10" s="1"/>
  <c r="O482" i="10" s="1"/>
  <c r="K481" i="10"/>
  <c r="L481" i="10" s="1"/>
  <c r="K480" i="10"/>
  <c r="L480" i="10" s="1"/>
  <c r="K479" i="10"/>
  <c r="L479" i="10" s="1"/>
  <c r="K478" i="10"/>
  <c r="L478" i="10" s="1"/>
  <c r="M478" i="10" s="1"/>
  <c r="K477" i="10"/>
  <c r="L477" i="10" s="1"/>
  <c r="L476" i="10"/>
  <c r="N476" i="10" s="1"/>
  <c r="K476" i="10"/>
  <c r="K475" i="10"/>
  <c r="L475" i="10" s="1"/>
  <c r="K474" i="10"/>
  <c r="L474" i="10" s="1"/>
  <c r="O474" i="10" s="1"/>
  <c r="K473" i="10"/>
  <c r="L473" i="10" s="1"/>
  <c r="N473" i="10" s="1"/>
  <c r="K472" i="10"/>
  <c r="L472" i="10" s="1"/>
  <c r="K471" i="10"/>
  <c r="L471" i="10" s="1"/>
  <c r="K470" i="10"/>
  <c r="L470" i="10" s="1"/>
  <c r="K469" i="10"/>
  <c r="L469" i="10" s="1"/>
  <c r="K468" i="10"/>
  <c r="L468" i="10" s="1"/>
  <c r="N468" i="10" s="1"/>
  <c r="K467" i="10"/>
  <c r="L467" i="10" s="1"/>
  <c r="L466" i="10"/>
  <c r="O466" i="10" s="1"/>
  <c r="K466" i="10"/>
  <c r="K465" i="10"/>
  <c r="L465" i="10" s="1"/>
  <c r="N465" i="10" s="1"/>
  <c r="K464" i="10"/>
  <c r="L464" i="10" s="1"/>
  <c r="K463" i="10"/>
  <c r="L463" i="10" s="1"/>
  <c r="K462" i="10"/>
  <c r="L462" i="10" s="1"/>
  <c r="K461" i="10"/>
  <c r="L461" i="10" s="1"/>
  <c r="K460" i="10"/>
  <c r="L460" i="10" s="1"/>
  <c r="K459" i="10"/>
  <c r="L459" i="10" s="1"/>
  <c r="K458" i="10"/>
  <c r="L458" i="10" s="1"/>
  <c r="O458" i="10" s="1"/>
  <c r="K457" i="10"/>
  <c r="L457" i="10" s="1"/>
  <c r="K456" i="10"/>
  <c r="L456" i="10" s="1"/>
  <c r="K455" i="10"/>
  <c r="L455" i="10" s="1"/>
  <c r="K454" i="10"/>
  <c r="L454" i="10" s="1"/>
  <c r="M454" i="10" s="1"/>
  <c r="K453" i="10"/>
  <c r="L453" i="10" s="1"/>
  <c r="K452" i="10"/>
  <c r="L452" i="10" s="1"/>
  <c r="L451" i="10"/>
  <c r="K451" i="10"/>
  <c r="K450" i="10"/>
  <c r="L450" i="10" s="1"/>
  <c r="O450" i="10" s="1"/>
  <c r="K449" i="10"/>
  <c r="L449" i="10" s="1"/>
  <c r="K448" i="10"/>
  <c r="L448" i="10" s="1"/>
  <c r="K447" i="10"/>
  <c r="L447" i="10" s="1"/>
  <c r="K446" i="10"/>
  <c r="L446" i="10" s="1"/>
  <c r="M446" i="10" s="1"/>
  <c r="K445" i="10"/>
  <c r="L445" i="10" s="1"/>
  <c r="K444" i="10"/>
  <c r="L444" i="10" s="1"/>
  <c r="L443" i="10"/>
  <c r="K443" i="10"/>
  <c r="L442" i="10"/>
  <c r="O442" i="10" s="1"/>
  <c r="K442" i="10"/>
  <c r="K441" i="10"/>
  <c r="L441" i="10" s="1"/>
  <c r="N441" i="10" s="1"/>
  <c r="K440" i="10"/>
  <c r="L440" i="10" s="1"/>
  <c r="K439" i="10"/>
  <c r="L439" i="10" s="1"/>
  <c r="K438" i="10"/>
  <c r="L438" i="10" s="1"/>
  <c r="K437" i="10"/>
  <c r="L437" i="10" s="1"/>
  <c r="L436" i="10"/>
  <c r="N436" i="10" s="1"/>
  <c r="K436" i="10"/>
  <c r="K435" i="10"/>
  <c r="L435" i="10" s="1"/>
  <c r="L434" i="10"/>
  <c r="O434" i="10" s="1"/>
  <c r="K434" i="10"/>
  <c r="K433" i="10"/>
  <c r="L433" i="10" s="1"/>
  <c r="N433" i="10" s="1"/>
  <c r="K432" i="10"/>
  <c r="L432" i="10" s="1"/>
  <c r="K431" i="10"/>
  <c r="L431" i="10" s="1"/>
  <c r="K430" i="10"/>
  <c r="L430" i="10" s="1"/>
  <c r="K429" i="10"/>
  <c r="L429" i="10" s="1"/>
  <c r="O428" i="10"/>
  <c r="L428" i="10"/>
  <c r="N428" i="10" s="1"/>
  <c r="K428" i="10"/>
  <c r="K427" i="10"/>
  <c r="L427" i="10" s="1"/>
  <c r="O427" i="10" s="1"/>
  <c r="K426" i="10"/>
  <c r="L426" i="10" s="1"/>
  <c r="K425" i="10"/>
  <c r="L425" i="10" s="1"/>
  <c r="N424" i="10"/>
  <c r="K424" i="10"/>
  <c r="L424" i="10" s="1"/>
  <c r="K423" i="10"/>
  <c r="L423" i="10" s="1"/>
  <c r="K422" i="10"/>
  <c r="L422" i="10" s="1"/>
  <c r="K421" i="10"/>
  <c r="L421" i="10" s="1"/>
  <c r="N421" i="10" s="1"/>
  <c r="K420" i="10"/>
  <c r="L420" i="10" s="1"/>
  <c r="O420" i="10" s="1"/>
  <c r="K419" i="10"/>
  <c r="L419" i="10" s="1"/>
  <c r="K418" i="10"/>
  <c r="L418" i="10" s="1"/>
  <c r="N418" i="10" s="1"/>
  <c r="K417" i="10"/>
  <c r="L417" i="10" s="1"/>
  <c r="K416" i="10"/>
  <c r="L416" i="10" s="1"/>
  <c r="K415" i="10"/>
  <c r="L415" i="10" s="1"/>
  <c r="K414" i="10"/>
  <c r="L414" i="10" s="1"/>
  <c r="M414" i="10" s="1"/>
  <c r="K413" i="10"/>
  <c r="L413" i="10" s="1"/>
  <c r="N413" i="10" s="1"/>
  <c r="K412" i="10"/>
  <c r="L412" i="10" s="1"/>
  <c r="O412" i="10" s="1"/>
  <c r="K411" i="10"/>
  <c r="L411" i="10" s="1"/>
  <c r="O411" i="10" s="1"/>
  <c r="K410" i="10"/>
  <c r="L410" i="10" s="1"/>
  <c r="K409" i="10"/>
  <c r="L409" i="10" s="1"/>
  <c r="K408" i="10"/>
  <c r="L408" i="10" s="1"/>
  <c r="N408" i="10" s="1"/>
  <c r="K407" i="10"/>
  <c r="L407" i="10" s="1"/>
  <c r="K406" i="10"/>
  <c r="L406" i="10" s="1"/>
  <c r="K405" i="10"/>
  <c r="L405" i="10" s="1"/>
  <c r="N405" i="10" s="1"/>
  <c r="K404" i="10"/>
  <c r="L404" i="10" s="1"/>
  <c r="O404" i="10" s="1"/>
  <c r="K403" i="10"/>
  <c r="L403" i="10" s="1"/>
  <c r="K402" i="10"/>
  <c r="L402" i="10" s="1"/>
  <c r="O402" i="10" s="1"/>
  <c r="K401" i="10"/>
  <c r="L401" i="10" s="1"/>
  <c r="K400" i="10"/>
  <c r="L400" i="10" s="1"/>
  <c r="K399" i="10"/>
  <c r="L399" i="10" s="1"/>
  <c r="M399" i="10" s="1"/>
  <c r="K398" i="10"/>
  <c r="L398" i="10" s="1"/>
  <c r="O397" i="10"/>
  <c r="K397" i="10"/>
  <c r="L397" i="10" s="1"/>
  <c r="N397" i="10" s="1"/>
  <c r="K396" i="10"/>
  <c r="L396" i="10" s="1"/>
  <c r="K395" i="10"/>
  <c r="L395" i="10" s="1"/>
  <c r="K394" i="10"/>
  <c r="L394" i="10" s="1"/>
  <c r="O394" i="10" s="1"/>
  <c r="K393" i="10"/>
  <c r="L393" i="10" s="1"/>
  <c r="K392" i="10"/>
  <c r="L392" i="10" s="1"/>
  <c r="K391" i="10"/>
  <c r="L391" i="10" s="1"/>
  <c r="M391" i="10" s="1"/>
  <c r="K390" i="10"/>
  <c r="L390" i="10" s="1"/>
  <c r="K389" i="10"/>
  <c r="L389" i="10" s="1"/>
  <c r="N389" i="10" s="1"/>
  <c r="K388" i="10"/>
  <c r="L388" i="10" s="1"/>
  <c r="K387" i="10"/>
  <c r="L387" i="10" s="1"/>
  <c r="K386" i="10"/>
  <c r="L386" i="10" s="1"/>
  <c r="O386" i="10" s="1"/>
  <c r="K385" i="10"/>
  <c r="L385" i="10" s="1"/>
  <c r="K384" i="10"/>
  <c r="L384" i="10" s="1"/>
  <c r="K383" i="10"/>
  <c r="L383" i="10" s="1"/>
  <c r="M383" i="10" s="1"/>
  <c r="K382" i="10"/>
  <c r="L382" i="10" s="1"/>
  <c r="O382" i="10" s="1"/>
  <c r="O381" i="10"/>
  <c r="K381" i="10"/>
  <c r="L381" i="10" s="1"/>
  <c r="N381" i="10" s="1"/>
  <c r="K380" i="10"/>
  <c r="L380" i="10" s="1"/>
  <c r="L379" i="10"/>
  <c r="K379" i="10"/>
  <c r="K378" i="10"/>
  <c r="L378" i="10" s="1"/>
  <c r="O378" i="10" s="1"/>
  <c r="K377" i="10"/>
  <c r="L377" i="10" s="1"/>
  <c r="K376" i="10"/>
  <c r="L376" i="10" s="1"/>
  <c r="K375" i="10"/>
  <c r="L375" i="10" s="1"/>
  <c r="K374" i="10"/>
  <c r="L374" i="10" s="1"/>
  <c r="N374" i="10" s="1"/>
  <c r="K373" i="10"/>
  <c r="L373" i="10" s="1"/>
  <c r="K372" i="10"/>
  <c r="L372" i="10" s="1"/>
  <c r="K371" i="10"/>
  <c r="L371" i="10" s="1"/>
  <c r="K370" i="10"/>
  <c r="L370" i="10" s="1"/>
  <c r="K369" i="10"/>
  <c r="L369" i="10" s="1"/>
  <c r="K368" i="10"/>
  <c r="L368" i="10" s="1"/>
  <c r="K367" i="10"/>
  <c r="L367" i="10" s="1"/>
  <c r="K366" i="10"/>
  <c r="L366" i="10" s="1"/>
  <c r="N366" i="10" s="1"/>
  <c r="L365" i="10"/>
  <c r="K365" i="10"/>
  <c r="K364" i="10"/>
  <c r="L364" i="10" s="1"/>
  <c r="K363" i="10"/>
  <c r="L363" i="10" s="1"/>
  <c r="K362" i="10"/>
  <c r="L362" i="10" s="1"/>
  <c r="K361" i="10"/>
  <c r="L361" i="10" s="1"/>
  <c r="K360" i="10"/>
  <c r="L360" i="10" s="1"/>
  <c r="K359" i="10"/>
  <c r="L359" i="10" s="1"/>
  <c r="K358" i="10"/>
  <c r="L358" i="10" s="1"/>
  <c r="N358" i="10" s="1"/>
  <c r="K357" i="10"/>
  <c r="L357" i="10" s="1"/>
  <c r="K356" i="10"/>
  <c r="L356" i="10" s="1"/>
  <c r="L355" i="10"/>
  <c r="N355" i="10" s="1"/>
  <c r="K355" i="10"/>
  <c r="K354" i="10"/>
  <c r="L354" i="10" s="1"/>
  <c r="O354" i="10" s="1"/>
  <c r="O353" i="10"/>
  <c r="K353" i="10"/>
  <c r="L353" i="10" s="1"/>
  <c r="K352" i="10"/>
  <c r="L352" i="10" s="1"/>
  <c r="K351" i="10"/>
  <c r="L351" i="10" s="1"/>
  <c r="K350" i="10"/>
  <c r="L350" i="10" s="1"/>
  <c r="K349" i="10"/>
  <c r="L349" i="10" s="1"/>
  <c r="K348" i="10"/>
  <c r="L348" i="10" s="1"/>
  <c r="L347" i="10"/>
  <c r="O347" i="10" s="1"/>
  <c r="K347" i="10"/>
  <c r="K346" i="10"/>
  <c r="L346" i="10" s="1"/>
  <c r="K345" i="10"/>
  <c r="L345" i="10" s="1"/>
  <c r="M345" i="10" s="1"/>
  <c r="K344" i="10"/>
  <c r="L344" i="10" s="1"/>
  <c r="O344" i="10" s="1"/>
  <c r="K343" i="10"/>
  <c r="L343" i="10" s="1"/>
  <c r="O342" i="10"/>
  <c r="K342" i="10"/>
  <c r="L342" i="10" s="1"/>
  <c r="N342" i="10" s="1"/>
  <c r="K341" i="10"/>
  <c r="L341" i="10" s="1"/>
  <c r="K340" i="10"/>
  <c r="L340" i="10" s="1"/>
  <c r="K339" i="10"/>
  <c r="L339" i="10" s="1"/>
  <c r="L338" i="10"/>
  <c r="O338" i="10" s="1"/>
  <c r="K338" i="10"/>
  <c r="K337" i="10"/>
  <c r="L337" i="10" s="1"/>
  <c r="O337" i="10" s="1"/>
  <c r="K336" i="10"/>
  <c r="L336" i="10" s="1"/>
  <c r="K335" i="10"/>
  <c r="L335" i="10" s="1"/>
  <c r="K334" i="10"/>
  <c r="L334" i="10" s="1"/>
  <c r="K333" i="10"/>
  <c r="L333" i="10" s="1"/>
  <c r="L332" i="10"/>
  <c r="K332" i="10"/>
  <c r="K331" i="10"/>
  <c r="L331" i="10" s="1"/>
  <c r="O331" i="10" s="1"/>
  <c r="K330" i="10"/>
  <c r="L330" i="10" s="1"/>
  <c r="N330" i="10" s="1"/>
  <c r="K329" i="10"/>
  <c r="L329" i="10" s="1"/>
  <c r="M329" i="10" s="1"/>
  <c r="K328" i="10"/>
  <c r="L328" i="10" s="1"/>
  <c r="K327" i="10"/>
  <c r="L327" i="10" s="1"/>
  <c r="O326" i="10"/>
  <c r="K326" i="10"/>
  <c r="L326" i="10" s="1"/>
  <c r="N326" i="10" s="1"/>
  <c r="K325" i="10"/>
  <c r="L325" i="10" s="1"/>
  <c r="K324" i="10"/>
  <c r="L324" i="10" s="1"/>
  <c r="K323" i="10"/>
  <c r="L323" i="10" s="1"/>
  <c r="K322" i="10"/>
  <c r="L322" i="10" s="1"/>
  <c r="O322" i="10" s="1"/>
  <c r="K321" i="10"/>
  <c r="L321" i="10" s="1"/>
  <c r="O321" i="10" s="1"/>
  <c r="K320" i="10"/>
  <c r="L320" i="10" s="1"/>
  <c r="K319" i="10"/>
  <c r="L319" i="10" s="1"/>
  <c r="K318" i="10"/>
  <c r="L318" i="10" s="1"/>
  <c r="K317" i="10"/>
  <c r="L317" i="10" s="1"/>
  <c r="K316" i="10"/>
  <c r="L316" i="10" s="1"/>
  <c r="K315" i="10"/>
  <c r="L315" i="10" s="1"/>
  <c r="K314" i="10"/>
  <c r="L314" i="10" s="1"/>
  <c r="K313" i="10"/>
  <c r="L313" i="10" s="1"/>
  <c r="K312" i="10"/>
  <c r="L312" i="10" s="1"/>
  <c r="O312" i="10" s="1"/>
  <c r="K311" i="10"/>
  <c r="L311" i="10" s="1"/>
  <c r="K310" i="10"/>
  <c r="L310" i="10" s="1"/>
  <c r="K309" i="10"/>
  <c r="L309" i="10" s="1"/>
  <c r="K308" i="10"/>
  <c r="L308" i="10" s="1"/>
  <c r="N308" i="10" s="1"/>
  <c r="K307" i="10"/>
  <c r="L307" i="10" s="1"/>
  <c r="K306" i="10"/>
  <c r="L306" i="10" s="1"/>
  <c r="K305" i="10"/>
  <c r="L305" i="10" s="1"/>
  <c r="K304" i="10"/>
  <c r="L304" i="10" s="1"/>
  <c r="O304" i="10" s="1"/>
  <c r="K303" i="10"/>
  <c r="L303" i="10" s="1"/>
  <c r="O303" i="10" s="1"/>
  <c r="K302" i="10"/>
  <c r="L302" i="10" s="1"/>
  <c r="K301" i="10"/>
  <c r="L301" i="10" s="1"/>
  <c r="K300" i="10"/>
  <c r="L300" i="10" s="1"/>
  <c r="K299" i="10"/>
  <c r="L299" i="10" s="1"/>
  <c r="K298" i="10"/>
  <c r="L298" i="10" s="1"/>
  <c r="K297" i="10"/>
  <c r="L297" i="10" s="1"/>
  <c r="N297" i="10" s="1"/>
  <c r="K296" i="10"/>
  <c r="L296" i="10" s="1"/>
  <c r="O296" i="10" s="1"/>
  <c r="K295" i="10"/>
  <c r="L295" i="10" s="1"/>
  <c r="K294" i="10"/>
  <c r="L294" i="10" s="1"/>
  <c r="K293" i="10"/>
  <c r="L293" i="10" s="1"/>
  <c r="K292" i="10"/>
  <c r="L292" i="10" s="1"/>
  <c r="N292" i="10" s="1"/>
  <c r="K291" i="10"/>
  <c r="L291" i="10" s="1"/>
  <c r="K290" i="10"/>
  <c r="L290" i="10" s="1"/>
  <c r="K289" i="10"/>
  <c r="L289" i="10" s="1"/>
  <c r="L288" i="10"/>
  <c r="O288" i="10" s="1"/>
  <c r="K288" i="10"/>
  <c r="O287" i="10"/>
  <c r="K287" i="10"/>
  <c r="L287" i="10" s="1"/>
  <c r="K286" i="10"/>
  <c r="L286" i="10" s="1"/>
  <c r="K285" i="10"/>
  <c r="L285" i="10" s="1"/>
  <c r="K284" i="10"/>
  <c r="L284" i="10" s="1"/>
  <c r="K283" i="10"/>
  <c r="L283" i="10" s="1"/>
  <c r="K282" i="10"/>
  <c r="L282" i="10" s="1"/>
  <c r="K281" i="10"/>
  <c r="L281" i="10" s="1"/>
  <c r="L280" i="10"/>
  <c r="O280" i="10" s="1"/>
  <c r="K280" i="10"/>
  <c r="K279" i="10"/>
  <c r="L279" i="10" s="1"/>
  <c r="K278" i="10"/>
  <c r="L278" i="10" s="1"/>
  <c r="K277" i="10"/>
  <c r="L277" i="10" s="1"/>
  <c r="K276" i="10"/>
  <c r="L276" i="10" s="1"/>
  <c r="K275" i="10"/>
  <c r="L275" i="10" s="1"/>
  <c r="K274" i="10"/>
  <c r="L274" i="10" s="1"/>
  <c r="K273" i="10"/>
  <c r="L273" i="10" s="1"/>
  <c r="K272" i="10"/>
  <c r="L272" i="10" s="1"/>
  <c r="O272" i="10" s="1"/>
  <c r="K271" i="10"/>
  <c r="L271" i="10" s="1"/>
  <c r="O271" i="10" s="1"/>
  <c r="K270" i="10"/>
  <c r="L270" i="10" s="1"/>
  <c r="K269" i="10"/>
  <c r="L269" i="10" s="1"/>
  <c r="K268" i="10"/>
  <c r="L268" i="10" s="1"/>
  <c r="K267" i="10"/>
  <c r="L267" i="10" s="1"/>
  <c r="K266" i="10"/>
  <c r="L266" i="10" s="1"/>
  <c r="K265" i="10"/>
  <c r="L265" i="10" s="1"/>
  <c r="K264" i="10"/>
  <c r="L264" i="10" s="1"/>
  <c r="O264" i="10" s="1"/>
  <c r="K263" i="10"/>
  <c r="L263" i="10" s="1"/>
  <c r="K262" i="10"/>
  <c r="L262" i="10" s="1"/>
  <c r="K261" i="10"/>
  <c r="L261" i="10" s="1"/>
  <c r="K260" i="10"/>
  <c r="L260" i="10" s="1"/>
  <c r="N260" i="10" s="1"/>
  <c r="K259" i="10"/>
  <c r="L259" i="10" s="1"/>
  <c r="K258" i="10"/>
  <c r="L258" i="10" s="1"/>
  <c r="L257" i="10"/>
  <c r="N257" i="10" s="1"/>
  <c r="K257" i="10"/>
  <c r="K256" i="10"/>
  <c r="L256" i="10" s="1"/>
  <c r="O256" i="10" s="1"/>
  <c r="K255" i="10"/>
  <c r="L255" i="10" s="1"/>
  <c r="L254" i="10"/>
  <c r="K254" i="10"/>
  <c r="K253" i="10"/>
  <c r="L253" i="10" s="1"/>
  <c r="K252" i="10"/>
  <c r="L252" i="10" s="1"/>
  <c r="K251" i="10"/>
  <c r="L251" i="10" s="1"/>
  <c r="K250" i="10"/>
  <c r="L250" i="10" s="1"/>
  <c r="L249" i="10"/>
  <c r="N249" i="10" s="1"/>
  <c r="K249" i="10"/>
  <c r="K248" i="10"/>
  <c r="L248" i="10" s="1"/>
  <c r="O248" i="10" s="1"/>
  <c r="K247" i="10"/>
  <c r="L247" i="10" s="1"/>
  <c r="K246" i="10"/>
  <c r="L246" i="10" s="1"/>
  <c r="K245" i="10"/>
  <c r="L245" i="10" s="1"/>
  <c r="K244" i="10"/>
  <c r="L244" i="10" s="1"/>
  <c r="N244" i="10" s="1"/>
  <c r="K243" i="10"/>
  <c r="L243" i="10" s="1"/>
  <c r="K242" i="10"/>
  <c r="L242" i="10" s="1"/>
  <c r="K241" i="10"/>
  <c r="L241" i="10" s="1"/>
  <c r="N241" i="10" s="1"/>
  <c r="K240" i="10"/>
  <c r="L240" i="10" s="1"/>
  <c r="O240" i="10" s="1"/>
  <c r="K239" i="10"/>
  <c r="L239" i="10" s="1"/>
  <c r="O239" i="10" s="1"/>
  <c r="K238" i="10"/>
  <c r="L238" i="10" s="1"/>
  <c r="K237" i="10"/>
  <c r="L237" i="10" s="1"/>
  <c r="K236" i="10"/>
  <c r="L236" i="10" s="1"/>
  <c r="K235" i="10"/>
  <c r="L235" i="10" s="1"/>
  <c r="K234" i="10"/>
  <c r="L234" i="10" s="1"/>
  <c r="K233" i="10"/>
  <c r="L233" i="10" s="1"/>
  <c r="L232" i="10"/>
  <c r="O232" i="10" s="1"/>
  <c r="K232" i="10"/>
  <c r="K231" i="10"/>
  <c r="L231" i="10" s="1"/>
  <c r="L230" i="10"/>
  <c r="K230" i="10"/>
  <c r="K229" i="10"/>
  <c r="L229" i="10" s="1"/>
  <c r="K228" i="10"/>
  <c r="L228" i="10" s="1"/>
  <c r="N228" i="10" s="1"/>
  <c r="K227" i="10"/>
  <c r="L227" i="10" s="1"/>
  <c r="K226" i="10"/>
  <c r="L226" i="10" s="1"/>
  <c r="K225" i="10"/>
  <c r="L225" i="10" s="1"/>
  <c r="L224" i="10"/>
  <c r="O224" i="10" s="1"/>
  <c r="K224" i="10"/>
  <c r="O223" i="10"/>
  <c r="K223" i="10"/>
  <c r="L223" i="10" s="1"/>
  <c r="K222" i="10"/>
  <c r="L222" i="10" s="1"/>
  <c r="K221" i="10"/>
  <c r="L221" i="10" s="1"/>
  <c r="K220" i="10"/>
  <c r="L220" i="10" s="1"/>
  <c r="K219" i="10"/>
  <c r="L219" i="10" s="1"/>
  <c r="K218" i="10"/>
  <c r="L218" i="10" s="1"/>
  <c r="K217" i="10"/>
  <c r="L217" i="10" s="1"/>
  <c r="K216" i="10"/>
  <c r="L216" i="10" s="1"/>
  <c r="O216" i="10" s="1"/>
  <c r="K215" i="10"/>
  <c r="L215" i="10" s="1"/>
  <c r="K214" i="10"/>
  <c r="L214" i="10" s="1"/>
  <c r="K213" i="10"/>
  <c r="L213" i="10" s="1"/>
  <c r="K212" i="10"/>
  <c r="L212" i="10" s="1"/>
  <c r="N212" i="10" s="1"/>
  <c r="K211" i="10"/>
  <c r="L211" i="10" s="1"/>
  <c r="K210" i="10"/>
  <c r="L210" i="10" s="1"/>
  <c r="L209" i="10"/>
  <c r="N209" i="10" s="1"/>
  <c r="K209" i="10"/>
  <c r="K208" i="10"/>
  <c r="L208" i="10" s="1"/>
  <c r="O208" i="10" s="1"/>
  <c r="K207" i="10"/>
  <c r="L207" i="10" s="1"/>
  <c r="O207" i="10" s="1"/>
  <c r="L206" i="10"/>
  <c r="K206" i="10"/>
  <c r="K205" i="10"/>
  <c r="L205" i="10" s="1"/>
  <c r="K204" i="10"/>
  <c r="L204" i="10" s="1"/>
  <c r="K203" i="10"/>
  <c r="L203" i="10" s="1"/>
  <c r="K202" i="10"/>
  <c r="L202" i="10" s="1"/>
  <c r="K201" i="10"/>
  <c r="L201" i="10" s="1"/>
  <c r="K200" i="10"/>
  <c r="L200" i="10" s="1"/>
  <c r="O200" i="10" s="1"/>
  <c r="K199" i="10"/>
  <c r="L199" i="10" s="1"/>
  <c r="L198" i="10"/>
  <c r="K198" i="10"/>
  <c r="K197" i="10"/>
  <c r="L197" i="10" s="1"/>
  <c r="K196" i="10"/>
  <c r="L196" i="10" s="1"/>
  <c r="N196" i="10" s="1"/>
  <c r="K195" i="10"/>
  <c r="L195" i="10" s="1"/>
  <c r="K194" i="10"/>
  <c r="L194" i="10" s="1"/>
  <c r="K193" i="10"/>
  <c r="L193" i="10" s="1"/>
  <c r="L192" i="10"/>
  <c r="O192" i="10" s="1"/>
  <c r="K192" i="10"/>
  <c r="O191" i="10"/>
  <c r="K191" i="10"/>
  <c r="L191" i="10" s="1"/>
  <c r="L190" i="10"/>
  <c r="K190" i="10"/>
  <c r="K189" i="10"/>
  <c r="L189" i="10" s="1"/>
  <c r="K188" i="10"/>
  <c r="L188" i="10" s="1"/>
  <c r="K187" i="10"/>
  <c r="L187" i="10" s="1"/>
  <c r="K186" i="10"/>
  <c r="L186" i="10" s="1"/>
  <c r="K185" i="10"/>
  <c r="L185" i="10" s="1"/>
  <c r="K184" i="10"/>
  <c r="L184" i="10" s="1"/>
  <c r="O184" i="10" s="1"/>
  <c r="K183" i="10"/>
  <c r="L183" i="10" s="1"/>
  <c r="K182" i="10"/>
  <c r="L182" i="10" s="1"/>
  <c r="K181" i="10"/>
  <c r="L181" i="10" s="1"/>
  <c r="K180" i="10"/>
  <c r="L180" i="10" s="1"/>
  <c r="N180" i="10" s="1"/>
  <c r="K179" i="10"/>
  <c r="L179" i="10" s="1"/>
  <c r="K178" i="10"/>
  <c r="L178" i="10" s="1"/>
  <c r="K177" i="10"/>
  <c r="L177" i="10" s="1"/>
  <c r="N177" i="10" s="1"/>
  <c r="L176" i="10"/>
  <c r="O176" i="10" s="1"/>
  <c r="K176" i="10"/>
  <c r="K175" i="10"/>
  <c r="L175" i="10" s="1"/>
  <c r="O175" i="10" s="1"/>
  <c r="L174" i="10"/>
  <c r="K174" i="10"/>
  <c r="K173" i="10"/>
  <c r="L173" i="10" s="1"/>
  <c r="K172" i="10"/>
  <c r="L172" i="10" s="1"/>
  <c r="K171" i="10"/>
  <c r="L171" i="10" s="1"/>
  <c r="K170" i="10"/>
  <c r="L170" i="10" s="1"/>
  <c r="K169" i="10"/>
  <c r="L169" i="10" s="1"/>
  <c r="K168" i="10"/>
  <c r="L168" i="10" s="1"/>
  <c r="O168" i="10" s="1"/>
  <c r="K167" i="10"/>
  <c r="L167" i="10" s="1"/>
  <c r="K166" i="10"/>
  <c r="L166" i="10" s="1"/>
  <c r="K165" i="10"/>
  <c r="L165" i="10" s="1"/>
  <c r="K164" i="10"/>
  <c r="L164" i="10" s="1"/>
  <c r="N164" i="10" s="1"/>
  <c r="K163" i="10"/>
  <c r="L163" i="10" s="1"/>
  <c r="K162" i="10"/>
  <c r="L162" i="10" s="1"/>
  <c r="K161" i="10"/>
  <c r="L161" i="10" s="1"/>
  <c r="K160" i="10"/>
  <c r="L160" i="10" s="1"/>
  <c r="O160" i="10" s="1"/>
  <c r="O159" i="10"/>
  <c r="K159" i="10"/>
  <c r="L159" i="10" s="1"/>
  <c r="L158" i="10"/>
  <c r="K158" i="10"/>
  <c r="K157" i="10"/>
  <c r="L157" i="10" s="1"/>
  <c r="K156" i="10"/>
  <c r="L156" i="10" s="1"/>
  <c r="K155" i="10"/>
  <c r="L155" i="10" s="1"/>
  <c r="K154" i="10"/>
  <c r="L154" i="10" s="1"/>
  <c r="K153" i="10"/>
  <c r="L153" i="10" s="1"/>
  <c r="K152" i="10"/>
  <c r="L152" i="10" s="1"/>
  <c r="O152" i="10" s="1"/>
  <c r="K151" i="10"/>
  <c r="L151" i="10" s="1"/>
  <c r="K150" i="10"/>
  <c r="L150" i="10" s="1"/>
  <c r="K149" i="10"/>
  <c r="L149" i="10" s="1"/>
  <c r="N148" i="10"/>
  <c r="K148" i="10"/>
  <c r="L148" i="10" s="1"/>
  <c r="K147" i="10"/>
  <c r="L147" i="10" s="1"/>
  <c r="L146" i="10"/>
  <c r="O146" i="10" s="1"/>
  <c r="K146" i="10"/>
  <c r="K145" i="10"/>
  <c r="L145" i="10" s="1"/>
  <c r="K144" i="10"/>
  <c r="L144" i="10" s="1"/>
  <c r="O144" i="10" s="1"/>
  <c r="K143" i="10"/>
  <c r="L143" i="10" s="1"/>
  <c r="L142" i="10"/>
  <c r="K142" i="10"/>
  <c r="K141" i="10"/>
  <c r="L141" i="10" s="1"/>
  <c r="K140" i="10"/>
  <c r="L140" i="10" s="1"/>
  <c r="N140" i="10" s="1"/>
  <c r="M139" i="10"/>
  <c r="K139" i="10"/>
  <c r="L139" i="10" s="1"/>
  <c r="K138" i="10"/>
  <c r="L138" i="10" s="1"/>
  <c r="O138" i="10" s="1"/>
  <c r="K137" i="10"/>
  <c r="L137" i="10" s="1"/>
  <c r="K136" i="10"/>
  <c r="L136" i="10" s="1"/>
  <c r="K135" i="10"/>
  <c r="L135" i="10" s="1"/>
  <c r="O135" i="10" s="1"/>
  <c r="K134" i="10"/>
  <c r="L134" i="10" s="1"/>
  <c r="N134" i="10" s="1"/>
  <c r="K133" i="10"/>
  <c r="L133" i="10" s="1"/>
  <c r="N132" i="10"/>
  <c r="K132" i="10"/>
  <c r="L132" i="10" s="1"/>
  <c r="M131" i="10"/>
  <c r="K131" i="10"/>
  <c r="L131" i="10" s="1"/>
  <c r="K130" i="10"/>
  <c r="L130" i="10" s="1"/>
  <c r="O130" i="10" s="1"/>
  <c r="K129" i="10"/>
  <c r="L129" i="10" s="1"/>
  <c r="L128" i="10"/>
  <c r="N128" i="10" s="1"/>
  <c r="K128" i="10"/>
  <c r="K127" i="10"/>
  <c r="L127" i="10" s="1"/>
  <c r="K126" i="10"/>
  <c r="L126" i="10" s="1"/>
  <c r="K125" i="10"/>
  <c r="L125" i="10" s="1"/>
  <c r="M125" i="10" s="1"/>
  <c r="K124" i="10"/>
  <c r="L124" i="10" s="1"/>
  <c r="N124" i="10" s="1"/>
  <c r="K123" i="10"/>
  <c r="L123" i="10" s="1"/>
  <c r="N123" i="10" s="1"/>
  <c r="L122" i="10"/>
  <c r="K122" i="10"/>
  <c r="L121" i="10"/>
  <c r="N121" i="10" s="1"/>
  <c r="K121" i="10"/>
  <c r="L120" i="10"/>
  <c r="N120" i="10" s="1"/>
  <c r="K120" i="10"/>
  <c r="K119" i="10"/>
  <c r="L119" i="10" s="1"/>
  <c r="M119" i="10" s="1"/>
  <c r="K118" i="10"/>
  <c r="L118" i="10" s="1"/>
  <c r="K117" i="10"/>
  <c r="L117" i="10" s="1"/>
  <c r="K116" i="10"/>
  <c r="L116" i="10" s="1"/>
  <c r="O116" i="10" s="1"/>
  <c r="K115" i="10"/>
  <c r="L115" i="10" s="1"/>
  <c r="O115" i="10" s="1"/>
  <c r="K114" i="10"/>
  <c r="L114" i="10" s="1"/>
  <c r="K113" i="10"/>
  <c r="L113" i="10" s="1"/>
  <c r="N113" i="10" s="1"/>
  <c r="K112" i="10"/>
  <c r="L112" i="10" s="1"/>
  <c r="K111" i="10"/>
  <c r="L111" i="10" s="1"/>
  <c r="M111" i="10" s="1"/>
  <c r="K110" i="10"/>
  <c r="L110" i="10" s="1"/>
  <c r="M110" i="10" s="1"/>
  <c r="K109" i="10"/>
  <c r="L109" i="10" s="1"/>
  <c r="K108" i="10"/>
  <c r="L108" i="10" s="1"/>
  <c r="O108" i="10" s="1"/>
  <c r="K107" i="10"/>
  <c r="L107" i="10" s="1"/>
  <c r="N107" i="10" s="1"/>
  <c r="K106" i="10"/>
  <c r="L106" i="10" s="1"/>
  <c r="K105" i="10"/>
  <c r="L105" i="10" s="1"/>
  <c r="K104" i="10"/>
  <c r="L104" i="10" s="1"/>
  <c r="O104" i="10" s="1"/>
  <c r="K103" i="10"/>
  <c r="L103" i="10" s="1"/>
  <c r="M103" i="10" s="1"/>
  <c r="K102" i="10"/>
  <c r="L102" i="10" s="1"/>
  <c r="K101" i="10"/>
  <c r="L101" i="10" s="1"/>
  <c r="K100" i="10"/>
  <c r="L100" i="10" s="1"/>
  <c r="O100" i="10" s="1"/>
  <c r="K99" i="10"/>
  <c r="L99" i="10" s="1"/>
  <c r="O99" i="10" s="1"/>
  <c r="K98" i="10"/>
  <c r="L98" i="10" s="1"/>
  <c r="O98" i="10" s="1"/>
  <c r="K97" i="10"/>
  <c r="L97" i="10" s="1"/>
  <c r="N97" i="10" s="1"/>
  <c r="K96" i="10"/>
  <c r="L96" i="10" s="1"/>
  <c r="K95" i="10"/>
  <c r="L95" i="10" s="1"/>
  <c r="M95" i="10" s="1"/>
  <c r="K94" i="10"/>
  <c r="L94" i="10" s="1"/>
  <c r="K93" i="10"/>
  <c r="L93" i="10" s="1"/>
  <c r="K92" i="10"/>
  <c r="L92" i="10" s="1"/>
  <c r="O92" i="10" s="1"/>
  <c r="K91" i="10"/>
  <c r="L91" i="10" s="1"/>
  <c r="N91" i="10" s="1"/>
  <c r="K90" i="10"/>
  <c r="L90" i="10" s="1"/>
  <c r="K89" i="10"/>
  <c r="L89" i="10" s="1"/>
  <c r="K88" i="10"/>
  <c r="L88" i="10" s="1"/>
  <c r="O88" i="10" s="1"/>
  <c r="K87" i="10"/>
  <c r="L87" i="10" s="1"/>
  <c r="M87" i="10" s="1"/>
  <c r="K86" i="10"/>
  <c r="L86" i="10" s="1"/>
  <c r="O86" i="10" s="1"/>
  <c r="K85" i="10"/>
  <c r="L85" i="10" s="1"/>
  <c r="K84" i="10"/>
  <c r="L84" i="10" s="1"/>
  <c r="O84" i="10" s="1"/>
  <c r="L83" i="10"/>
  <c r="N83" i="10" s="1"/>
  <c r="K83" i="10"/>
  <c r="K82" i="10"/>
  <c r="L82" i="10" s="1"/>
  <c r="K81" i="10"/>
  <c r="L81" i="10" s="1"/>
  <c r="O81" i="10" s="1"/>
  <c r="K80" i="10"/>
  <c r="L80" i="10" s="1"/>
  <c r="K79" i="10"/>
  <c r="L79" i="10" s="1"/>
  <c r="O79" i="10" s="1"/>
  <c r="K78" i="10"/>
  <c r="L78" i="10" s="1"/>
  <c r="K77" i="10"/>
  <c r="L77" i="10" s="1"/>
  <c r="K76" i="10"/>
  <c r="L76" i="10" s="1"/>
  <c r="K75" i="10"/>
  <c r="L75" i="10" s="1"/>
  <c r="K74" i="10"/>
  <c r="L74" i="10" s="1"/>
  <c r="K73" i="10"/>
  <c r="L73" i="10" s="1"/>
  <c r="O73" i="10" s="1"/>
  <c r="K72" i="10"/>
  <c r="L72" i="10" s="1"/>
  <c r="K71" i="10"/>
  <c r="L71" i="10" s="1"/>
  <c r="O71" i="10" s="1"/>
  <c r="K70" i="10"/>
  <c r="L70" i="10" s="1"/>
  <c r="K69" i="10"/>
  <c r="L69" i="10" s="1"/>
  <c r="K68" i="10"/>
  <c r="L68" i="10" s="1"/>
  <c r="K67" i="10"/>
  <c r="L67" i="10" s="1"/>
  <c r="N67" i="10" s="1"/>
  <c r="L66" i="10"/>
  <c r="O66" i="10" s="1"/>
  <c r="K66" i="10"/>
  <c r="K65" i="10"/>
  <c r="L65" i="10" s="1"/>
  <c r="O65" i="10" s="1"/>
  <c r="K64" i="10"/>
  <c r="L64" i="10" s="1"/>
  <c r="L63" i="10"/>
  <c r="O63" i="10" s="1"/>
  <c r="K63" i="10"/>
  <c r="K62" i="10"/>
  <c r="L62" i="10" s="1"/>
  <c r="K61" i="10"/>
  <c r="L61" i="10" s="1"/>
  <c r="K60" i="10"/>
  <c r="L60" i="10" s="1"/>
  <c r="K59" i="10"/>
  <c r="L59" i="10" s="1"/>
  <c r="K58" i="10"/>
  <c r="L58" i="10" s="1"/>
  <c r="K57" i="10"/>
  <c r="L57" i="10" s="1"/>
  <c r="O57" i="10" s="1"/>
  <c r="K56" i="10"/>
  <c r="L56" i="10" s="1"/>
  <c r="K55" i="10"/>
  <c r="L55" i="10" s="1"/>
  <c r="O55" i="10" s="1"/>
  <c r="K54" i="10"/>
  <c r="L54" i="10" s="1"/>
  <c r="K53" i="10"/>
  <c r="L53" i="10" s="1"/>
  <c r="K52" i="10"/>
  <c r="L52" i="10" s="1"/>
  <c r="K51" i="10"/>
  <c r="L51" i="10" s="1"/>
  <c r="K50" i="10"/>
  <c r="L50" i="10" s="1"/>
  <c r="K49" i="10"/>
  <c r="L49" i="10" s="1"/>
  <c r="O49" i="10" s="1"/>
  <c r="K48" i="10"/>
  <c r="L48" i="10" s="1"/>
  <c r="K47" i="10"/>
  <c r="L47" i="10" s="1"/>
  <c r="O47" i="10" s="1"/>
  <c r="K46" i="10"/>
  <c r="L46" i="10" s="1"/>
  <c r="K45" i="10"/>
  <c r="L45" i="10" s="1"/>
  <c r="K44" i="10"/>
  <c r="L44" i="10" s="1"/>
  <c r="K43" i="10"/>
  <c r="L43" i="10" s="1"/>
  <c r="L42" i="10"/>
  <c r="O42" i="10" s="1"/>
  <c r="K42" i="10"/>
  <c r="K41" i="10"/>
  <c r="L41" i="10" s="1"/>
  <c r="O41" i="10" s="1"/>
  <c r="K40" i="10"/>
  <c r="L40" i="10" s="1"/>
  <c r="K39" i="10"/>
  <c r="L39" i="10" s="1"/>
  <c r="O39" i="10" s="1"/>
  <c r="K38" i="10"/>
  <c r="L38" i="10" s="1"/>
  <c r="K37" i="10"/>
  <c r="L37" i="10" s="1"/>
  <c r="K36" i="10"/>
  <c r="L36" i="10" s="1"/>
  <c r="L35" i="10"/>
  <c r="N35" i="10" s="1"/>
  <c r="K35" i="10"/>
  <c r="K34" i="10"/>
  <c r="L34" i="10" s="1"/>
  <c r="K33" i="10"/>
  <c r="L33" i="10" s="1"/>
  <c r="O33" i="10" s="1"/>
  <c r="K32" i="10"/>
  <c r="L32" i="10" s="1"/>
  <c r="L31" i="10"/>
  <c r="O31" i="10" s="1"/>
  <c r="K31" i="10"/>
  <c r="K30" i="10"/>
  <c r="L30" i="10" s="1"/>
  <c r="K29" i="10"/>
  <c r="L29" i="10" s="1"/>
  <c r="K28" i="10"/>
  <c r="L28" i="10" s="1"/>
  <c r="K27" i="10"/>
  <c r="L27" i="10" s="1"/>
  <c r="K26" i="10"/>
  <c r="L26" i="10" s="1"/>
  <c r="K25" i="10"/>
  <c r="L25" i="10" s="1"/>
  <c r="O25" i="10" s="1"/>
  <c r="K24" i="10"/>
  <c r="L24" i="10" s="1"/>
  <c r="K23" i="10"/>
  <c r="L23" i="10" s="1"/>
  <c r="O23" i="10" s="1"/>
  <c r="K22" i="10"/>
  <c r="L22" i="10" s="1"/>
  <c r="K21" i="10"/>
  <c r="L21" i="10" s="1"/>
  <c r="K20" i="10"/>
  <c r="L20" i="10" s="1"/>
  <c r="K19" i="10"/>
  <c r="L19" i="10" s="1"/>
  <c r="K18" i="10"/>
  <c r="L18" i="10" s="1"/>
  <c r="L17" i="10"/>
  <c r="O17" i="10" s="1"/>
  <c r="K17" i="10"/>
  <c r="K16" i="10"/>
  <c r="L16" i="10" s="1"/>
  <c r="K15" i="10"/>
  <c r="L15" i="10" s="1"/>
  <c r="O15" i="10" s="1"/>
  <c r="K14" i="10"/>
  <c r="L14" i="10" s="1"/>
  <c r="K13" i="10"/>
  <c r="L13" i="10" s="1"/>
  <c r="K12" i="10"/>
  <c r="L12" i="10" s="1"/>
  <c r="K11" i="10"/>
  <c r="L11" i="10" s="1"/>
  <c r="L10" i="10"/>
  <c r="O10" i="10" s="1"/>
  <c r="K10" i="10"/>
  <c r="K9" i="10"/>
  <c r="L9" i="10" s="1"/>
  <c r="O9" i="10" s="1"/>
  <c r="K8" i="10"/>
  <c r="L8" i="10" s="1"/>
  <c r="K7" i="10"/>
  <c r="L7" i="10" s="1"/>
  <c r="O7" i="10" s="1"/>
  <c r="K6" i="10"/>
  <c r="L6" i="10" s="1"/>
  <c r="K5" i="10"/>
  <c r="L5" i="10" s="1"/>
  <c r="K4" i="10"/>
  <c r="L4" i="10" s="1"/>
  <c r="L3" i="10"/>
  <c r="N3" i="10" s="1"/>
  <c r="K3" i="10"/>
  <c r="H1" i="9"/>
  <c r="K18" i="9" s="1"/>
  <c r="L18" i="9" s="1"/>
  <c r="N18" i="9" s="1"/>
  <c r="I30" i="6"/>
  <c r="K31" i="6" s="1"/>
  <c r="I22" i="6"/>
  <c r="K23" i="6" s="1"/>
  <c r="I10" i="6"/>
  <c r="K11" i="6" s="1"/>
  <c r="I2" i="6"/>
  <c r="K3" i="6" s="1"/>
  <c r="G20" i="6"/>
  <c r="G41" i="6"/>
  <c r="I41" i="6" s="1"/>
  <c r="G32" i="6"/>
  <c r="I32" i="6" s="1"/>
  <c r="G33" i="6"/>
  <c r="I33" i="6" s="1"/>
  <c r="G34" i="6"/>
  <c r="I34" i="6" s="1"/>
  <c r="G35" i="6"/>
  <c r="I35" i="6" s="1"/>
  <c r="G36" i="6"/>
  <c r="I36" i="6" s="1"/>
  <c r="G37" i="6"/>
  <c r="I37" i="6" s="1"/>
  <c r="G38" i="6"/>
  <c r="I38" i="6" s="1"/>
  <c r="G39" i="6"/>
  <c r="I39" i="6" s="1"/>
  <c r="G40" i="6"/>
  <c r="I40" i="6" s="1"/>
  <c r="G31" i="6"/>
  <c r="I31" i="6" s="1"/>
  <c r="G28" i="6"/>
  <c r="I28" i="6" s="1"/>
  <c r="G24" i="6"/>
  <c r="I24" i="6" s="1"/>
  <c r="G25" i="6"/>
  <c r="I25" i="6" s="1"/>
  <c r="G26" i="6"/>
  <c r="I26" i="6" s="1"/>
  <c r="G27" i="6"/>
  <c r="I27" i="6" s="1"/>
  <c r="G23" i="6"/>
  <c r="I23" i="6" s="1"/>
  <c r="G12" i="6"/>
  <c r="G13" i="6"/>
  <c r="G14" i="6"/>
  <c r="G15" i="6"/>
  <c r="G16" i="6"/>
  <c r="G17" i="6"/>
  <c r="G18" i="6"/>
  <c r="G19" i="6"/>
  <c r="G11" i="6"/>
  <c r="G4" i="6"/>
  <c r="G5" i="6"/>
  <c r="G6" i="6"/>
  <c r="G7" i="6"/>
  <c r="G8" i="6"/>
  <c r="G3" i="6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E81" i="4"/>
  <c r="E82" i="4" s="1"/>
  <c r="E83" i="4" s="1"/>
  <c r="E84" i="4" s="1"/>
  <c r="E85" i="4" s="1"/>
  <c r="E86" i="4" s="1"/>
  <c r="E87" i="4" s="1"/>
  <c r="E88" i="4" s="1"/>
  <c r="E89" i="4" s="1"/>
  <c r="E90" i="4" s="1"/>
  <c r="E91" i="4" s="1"/>
  <c r="E92" i="4" s="1"/>
  <c r="E93" i="4" s="1"/>
  <c r="E94" i="4" s="1"/>
  <c r="E95" i="4" s="1"/>
  <c r="E96" i="4" s="1"/>
  <c r="E97" i="4" s="1"/>
  <c r="E98" i="4" s="1"/>
  <c r="E99" i="4" s="1"/>
  <c r="E100" i="4" s="1"/>
  <c r="E101" i="4" s="1"/>
  <c r="E102" i="4" s="1"/>
  <c r="E103" i="4" s="1"/>
  <c r="E104" i="4" s="1"/>
  <c r="E105" i="4" s="1"/>
  <c r="E106" i="4" s="1"/>
  <c r="E107" i="4" s="1"/>
  <c r="E108" i="4" s="1"/>
  <c r="E109" i="4" s="1"/>
  <c r="E110" i="4" s="1"/>
  <c r="E111" i="4" s="1"/>
  <c r="E112" i="4" s="1"/>
  <c r="E113" i="4" s="1"/>
  <c r="E80" i="4"/>
  <c r="E41" i="4"/>
  <c r="F37" i="4"/>
  <c r="F36" i="4"/>
  <c r="E42" i="4" s="1"/>
  <c r="E9" i="4"/>
  <c r="F5" i="4"/>
  <c r="F4" i="4"/>
  <c r="E10" i="4" s="1"/>
  <c r="G42" i="4" l="1"/>
  <c r="E43" i="4"/>
  <c r="E44" i="4" s="1"/>
  <c r="E45" i="4" s="1"/>
  <c r="E46" i="4" s="1"/>
  <c r="E47" i="4" s="1"/>
  <c r="E48" i="4" s="1"/>
  <c r="E49" i="4" s="1"/>
  <c r="E50" i="4" s="1"/>
  <c r="E51" i="4" s="1"/>
  <c r="E52" i="4" s="1"/>
  <c r="E53" i="4" s="1"/>
  <c r="E54" i="4" s="1"/>
  <c r="E55" i="4" s="1"/>
  <c r="E56" i="4" s="1"/>
  <c r="E57" i="4" s="1"/>
  <c r="E58" i="4" s="1"/>
  <c r="E59" i="4" s="1"/>
  <c r="N153" i="10"/>
  <c r="O153" i="10"/>
  <c r="N201" i="10"/>
  <c r="M201" i="10"/>
  <c r="M1260" i="10"/>
  <c r="O1260" i="10"/>
  <c r="M1464" i="10"/>
  <c r="O1464" i="10"/>
  <c r="N1032" i="10"/>
  <c r="M1032" i="10"/>
  <c r="N1675" i="10"/>
  <c r="O1675" i="10"/>
  <c r="N169" i="10"/>
  <c r="M169" i="10"/>
  <c r="N217" i="10"/>
  <c r="O217" i="10"/>
  <c r="O824" i="10"/>
  <c r="M824" i="10"/>
  <c r="M975" i="10"/>
  <c r="N975" i="10"/>
  <c r="N769" i="10"/>
  <c r="M769" i="10"/>
  <c r="M1196" i="10"/>
  <c r="O1196" i="10"/>
  <c r="N185" i="10"/>
  <c r="O185" i="10"/>
  <c r="N289" i="10"/>
  <c r="M289" i="10"/>
  <c r="N305" i="10"/>
  <c r="O305" i="10"/>
  <c r="N785" i="10"/>
  <c r="M785" i="10"/>
  <c r="M1148" i="10"/>
  <c r="O1148" i="10"/>
  <c r="H11" i="4"/>
  <c r="G11" i="4"/>
  <c r="N492" i="10"/>
  <c r="O492" i="10"/>
  <c r="M1204" i="10"/>
  <c r="O1204" i="10"/>
  <c r="N1239" i="10"/>
  <c r="O1239" i="10"/>
  <c r="M1440" i="10"/>
  <c r="O1440" i="10"/>
  <c r="N233" i="10"/>
  <c r="M233" i="10"/>
  <c r="N1199" i="10"/>
  <c r="O1199" i="10"/>
  <c r="N1143" i="10"/>
  <c r="O1143" i="10"/>
  <c r="N823" i="10"/>
  <c r="M1056" i="10"/>
  <c r="O1127" i="10"/>
  <c r="M1185" i="10"/>
  <c r="N1709" i="10"/>
  <c r="O1709" i="10"/>
  <c r="M4461" i="10"/>
  <c r="N4461" i="10"/>
  <c r="M4303" i="10"/>
  <c r="N4303" i="10"/>
  <c r="O4231" i="10"/>
  <c r="M4231" i="10"/>
  <c r="N4231" i="10"/>
  <c r="M4061" i="10"/>
  <c r="O4061" i="10"/>
  <c r="O3252" i="10"/>
  <c r="N3252" i="10"/>
  <c r="N3009" i="10"/>
  <c r="M3009" i="10"/>
  <c r="O3009" i="10"/>
  <c r="N2405" i="10"/>
  <c r="M2405" i="10"/>
  <c r="O2405" i="10"/>
  <c r="M389" i="10"/>
  <c r="O638" i="10"/>
  <c r="N675" i="10"/>
  <c r="N685" i="10"/>
  <c r="O815" i="10"/>
  <c r="M848" i="10"/>
  <c r="M864" i="10"/>
  <c r="M944" i="10"/>
  <c r="M1267" i="10"/>
  <c r="N1315" i="10"/>
  <c r="M1387" i="10"/>
  <c r="O1482" i="10"/>
  <c r="N1503" i="10"/>
  <c r="O1503" i="10"/>
  <c r="O1618" i="10"/>
  <c r="N1703" i="10"/>
  <c r="O4553" i="10"/>
  <c r="N4553" i="10"/>
  <c r="M4376" i="10"/>
  <c r="M4003" i="10"/>
  <c r="N4003" i="10"/>
  <c r="M3819" i="10"/>
  <c r="O3819" i="10"/>
  <c r="O3773" i="10"/>
  <c r="O3172" i="10"/>
  <c r="M3172" i="10"/>
  <c r="N2852" i="10"/>
  <c r="O389" i="10"/>
  <c r="N756" i="10"/>
  <c r="M780" i="10"/>
  <c r="M1004" i="10"/>
  <c r="M1020" i="10"/>
  <c r="O1052" i="10"/>
  <c r="N1097" i="10"/>
  <c r="N1124" i="10"/>
  <c r="O1315" i="10"/>
  <c r="O1539" i="10"/>
  <c r="N1539" i="10"/>
  <c r="M1539" i="10"/>
  <c r="O1571" i="10"/>
  <c r="M1571" i="10"/>
  <c r="N1645" i="10"/>
  <c r="O1645" i="10"/>
  <c r="N1659" i="10"/>
  <c r="O1659" i="10"/>
  <c r="M4383" i="10"/>
  <c r="N4383" i="10"/>
  <c r="M4351" i="10"/>
  <c r="N4351" i="10"/>
  <c r="N4343" i="10"/>
  <c r="M4343" i="10"/>
  <c r="O4343" i="10"/>
  <c r="M2679" i="10"/>
  <c r="O2679" i="10"/>
  <c r="M2672" i="10"/>
  <c r="N2672" i="10"/>
  <c r="O2672" i="10"/>
  <c r="M1103" i="10"/>
  <c r="O1156" i="10"/>
  <c r="N1161" i="10"/>
  <c r="M1666" i="10"/>
  <c r="N1666" i="10"/>
  <c r="O4545" i="10"/>
  <c r="N4545" i="10"/>
  <c r="N4415" i="10"/>
  <c r="N4312" i="10"/>
  <c r="M3491" i="10"/>
  <c r="N3491" i="10"/>
  <c r="N2985" i="10"/>
  <c r="O2985" i="10"/>
  <c r="N2961" i="10"/>
  <c r="O2961" i="10"/>
  <c r="N2194" i="10"/>
  <c r="M2194" i="10"/>
  <c r="O249" i="10"/>
  <c r="O500" i="10"/>
  <c r="N629" i="10"/>
  <c r="M646" i="10"/>
  <c r="N747" i="10"/>
  <c r="M1129" i="10"/>
  <c r="N1169" i="10"/>
  <c r="M1275" i="10"/>
  <c r="M1566" i="10"/>
  <c r="N1566" i="10"/>
  <c r="M1706" i="10"/>
  <c r="O1706" i="10"/>
  <c r="M4388" i="10"/>
  <c r="N4388" i="10"/>
  <c r="N3949" i="10"/>
  <c r="M3949" i="10"/>
  <c r="M3835" i="10"/>
  <c r="O3835" i="10"/>
  <c r="O3496" i="10"/>
  <c r="M3496" i="10"/>
  <c r="N3496" i="10"/>
  <c r="N2989" i="10"/>
  <c r="O2989" i="10"/>
  <c r="O2929" i="10"/>
  <c r="M2929" i="10"/>
  <c r="O2746" i="10"/>
  <c r="N2746" i="10"/>
  <c r="M2640" i="10"/>
  <c r="N2640" i="10"/>
  <c r="O2640" i="10"/>
  <c r="O107" i="10"/>
  <c r="M397" i="10"/>
  <c r="M662" i="10"/>
  <c r="M692" i="10"/>
  <c r="M696" i="10"/>
  <c r="N701" i="10"/>
  <c r="O707" i="10"/>
  <c r="N729" i="10"/>
  <c r="M764" i="10"/>
  <c r="M812" i="10"/>
  <c r="N839" i="10"/>
  <c r="M872" i="10"/>
  <c r="M928" i="10"/>
  <c r="O1135" i="10"/>
  <c r="N1193" i="10"/>
  <c r="N1323" i="10"/>
  <c r="O1328" i="10"/>
  <c r="N1377" i="10"/>
  <c r="N1444" i="10"/>
  <c r="O1615" i="10"/>
  <c r="N1615" i="10"/>
  <c r="O1627" i="10"/>
  <c r="N1667" i="10"/>
  <c r="O1667" i="10"/>
  <c r="N4340" i="10"/>
  <c r="O4340" i="10"/>
  <c r="N2413" i="10"/>
  <c r="M2413" i="10"/>
  <c r="M2254" i="10"/>
  <c r="O2254" i="10"/>
  <c r="N692" i="10"/>
  <c r="M852" i="10"/>
  <c r="N991" i="10"/>
  <c r="M1060" i="10"/>
  <c r="N1283" i="10"/>
  <c r="M1515" i="10"/>
  <c r="N1515" i="10"/>
  <c r="N1542" i="10"/>
  <c r="M1547" i="10"/>
  <c r="M1693" i="10"/>
  <c r="N1693" i="10"/>
  <c r="N1701" i="10"/>
  <c r="O1701" i="10"/>
  <c r="M1701" i="10"/>
  <c r="O1743" i="10"/>
  <c r="N1743" i="10"/>
  <c r="M3338" i="10"/>
  <c r="N2999" i="10"/>
  <c r="O2999" i="10"/>
  <c r="N2137" i="10"/>
  <c r="M2137" i="10"/>
  <c r="O83" i="10"/>
  <c r="N103" i="10"/>
  <c r="M355" i="10"/>
  <c r="O436" i="10"/>
  <c r="N852" i="10"/>
  <c r="O1228" i="10"/>
  <c r="O1334" i="10"/>
  <c r="N1339" i="10"/>
  <c r="O1476" i="10"/>
  <c r="N1476" i="10"/>
  <c r="M1530" i="10"/>
  <c r="N1530" i="10"/>
  <c r="O1623" i="10"/>
  <c r="N1623" i="10"/>
  <c r="M1623" i="10"/>
  <c r="O1663" i="10"/>
  <c r="M1663" i="10"/>
  <c r="N4412" i="10"/>
  <c r="O4412" i="10"/>
  <c r="O4399" i="10"/>
  <c r="N4399" i="10"/>
  <c r="O4359" i="10"/>
  <c r="N4359" i="10"/>
  <c r="M4316" i="10"/>
  <c r="O4316" i="10"/>
  <c r="O4303" i="10"/>
  <c r="O4239" i="10"/>
  <c r="N4239" i="10"/>
  <c r="O4037" i="10"/>
  <c r="N3560" i="10"/>
  <c r="O2860" i="10"/>
  <c r="N2860" i="10"/>
  <c r="O1499" i="10"/>
  <c r="O4319" i="10"/>
  <c r="O4279" i="10"/>
  <c r="O3765" i="10"/>
  <c r="N3566" i="10"/>
  <c r="M3453" i="10"/>
  <c r="M3344" i="10"/>
  <c r="N3339" i="10"/>
  <c r="O2615" i="10"/>
  <c r="M2469" i="10"/>
  <c r="O1643" i="10"/>
  <c r="O1653" i="10"/>
  <c r="O2621" i="10"/>
  <c r="O2608" i="10"/>
  <c r="M2501" i="10"/>
  <c r="N2501" i="10"/>
  <c r="K7" i="12"/>
  <c r="L7" i="12" s="1"/>
  <c r="K15" i="12"/>
  <c r="L15" i="12" s="1"/>
  <c r="K22" i="12"/>
  <c r="L22" i="12" s="1"/>
  <c r="K26" i="12"/>
  <c r="L26" i="12" s="1"/>
  <c r="K30" i="12"/>
  <c r="L30" i="12" s="1"/>
  <c r="K34" i="12"/>
  <c r="L34" i="12" s="1"/>
  <c r="K38" i="12"/>
  <c r="L38" i="12" s="1"/>
  <c r="K42" i="12"/>
  <c r="L42" i="12" s="1"/>
  <c r="K53" i="12"/>
  <c r="L53" i="12" s="1"/>
  <c r="K61" i="12"/>
  <c r="L61" i="12" s="1"/>
  <c r="M61" i="12" s="1"/>
  <c r="K68" i="12"/>
  <c r="L68" i="12" s="1"/>
  <c r="K76" i="12"/>
  <c r="L76" i="12" s="1"/>
  <c r="K84" i="12"/>
  <c r="L84" i="12" s="1"/>
  <c r="K89" i="12"/>
  <c r="L89" i="12" s="1"/>
  <c r="K96" i="12"/>
  <c r="L96" i="12" s="1"/>
  <c r="K99" i="12"/>
  <c r="L99" i="12" s="1"/>
  <c r="K135" i="12"/>
  <c r="L135" i="12" s="1"/>
  <c r="K146" i="12"/>
  <c r="L146" i="12" s="1"/>
  <c r="K154" i="12"/>
  <c r="L154" i="12" s="1"/>
  <c r="K158" i="12"/>
  <c r="L158" i="12" s="1"/>
  <c r="K174" i="12"/>
  <c r="L174" i="12" s="1"/>
  <c r="K180" i="12"/>
  <c r="L180" i="12" s="1"/>
  <c r="N180" i="12" s="1"/>
  <c r="K185" i="12"/>
  <c r="L185" i="12" s="1"/>
  <c r="K193" i="12"/>
  <c r="L193" i="12" s="1"/>
  <c r="K196" i="12"/>
  <c r="L196" i="12" s="1"/>
  <c r="K210" i="12"/>
  <c r="L210" i="12" s="1"/>
  <c r="K222" i="12"/>
  <c r="L222" i="12" s="1"/>
  <c r="M222" i="12" s="1"/>
  <c r="K8" i="12"/>
  <c r="L8" i="12" s="1"/>
  <c r="K11" i="12"/>
  <c r="L11" i="12" s="1"/>
  <c r="K16" i="12"/>
  <c r="L16" i="12" s="1"/>
  <c r="K19" i="12"/>
  <c r="L19" i="12" s="1"/>
  <c r="K23" i="12"/>
  <c r="L23" i="12" s="1"/>
  <c r="K31" i="12"/>
  <c r="L31" i="12" s="1"/>
  <c r="K39" i="12"/>
  <c r="L39" i="12" s="1"/>
  <c r="K46" i="12"/>
  <c r="L46" i="12" s="1"/>
  <c r="K50" i="12"/>
  <c r="L50" i="12" s="1"/>
  <c r="K54" i="12"/>
  <c r="L54" i="12" s="1"/>
  <c r="K58" i="12"/>
  <c r="L58" i="12" s="1"/>
  <c r="K69" i="12"/>
  <c r="L69" i="12" s="1"/>
  <c r="K77" i="12"/>
  <c r="L77" i="12" s="1"/>
  <c r="M77" i="12" s="1"/>
  <c r="K85" i="12"/>
  <c r="L85" i="12" s="1"/>
  <c r="M85" i="12" s="1"/>
  <c r="K92" i="12"/>
  <c r="L92" i="12" s="1"/>
  <c r="K101" i="12"/>
  <c r="L101" i="12" s="1"/>
  <c r="M101" i="12" s="1"/>
  <c r="K113" i="12"/>
  <c r="L113" i="12" s="1"/>
  <c r="K120" i="12"/>
  <c r="L120" i="12" s="1"/>
  <c r="N120" i="12" s="1"/>
  <c r="K123" i="12"/>
  <c r="L123" i="12" s="1"/>
  <c r="K125" i="12"/>
  <c r="L125" i="12" s="1"/>
  <c r="M125" i="12" s="1"/>
  <c r="K139" i="12"/>
  <c r="L139" i="12" s="1"/>
  <c r="O139" i="12" s="1"/>
  <c r="K143" i="12"/>
  <c r="L143" i="12" s="1"/>
  <c r="K151" i="12"/>
  <c r="L151" i="12" s="1"/>
  <c r="K163" i="12"/>
  <c r="L163" i="12" s="1"/>
  <c r="O163" i="12" s="1"/>
  <c r="K168" i="12"/>
  <c r="L168" i="12" s="1"/>
  <c r="K171" i="12"/>
  <c r="L171" i="12" s="1"/>
  <c r="K181" i="12"/>
  <c r="L181" i="12" s="1"/>
  <c r="K188" i="12"/>
  <c r="L188" i="12" s="1"/>
  <c r="M188" i="12" s="1"/>
  <c r="K202" i="12"/>
  <c r="L202" i="12" s="1"/>
  <c r="K205" i="12"/>
  <c r="L205" i="12" s="1"/>
  <c r="K213" i="12"/>
  <c r="L213" i="12" s="1"/>
  <c r="K223" i="12"/>
  <c r="L223" i="12" s="1"/>
  <c r="N223" i="12" s="1"/>
  <c r="K24" i="12"/>
  <c r="L24" i="12" s="1"/>
  <c r="K27" i="12"/>
  <c r="L27" i="12" s="1"/>
  <c r="K32" i="12"/>
  <c r="L32" i="12" s="1"/>
  <c r="K35" i="12"/>
  <c r="L35" i="12" s="1"/>
  <c r="K40" i="12"/>
  <c r="L40" i="12" s="1"/>
  <c r="K43" i="12"/>
  <c r="L43" i="12" s="1"/>
  <c r="K47" i="12"/>
  <c r="L47" i="12" s="1"/>
  <c r="K55" i="12"/>
  <c r="L55" i="12" s="1"/>
  <c r="K62" i="12"/>
  <c r="L62" i="12" s="1"/>
  <c r="K66" i="12"/>
  <c r="L66" i="12" s="1"/>
  <c r="K70" i="12"/>
  <c r="L70" i="12" s="1"/>
  <c r="K74" i="12"/>
  <c r="L74" i="12" s="1"/>
  <c r="K78" i="12"/>
  <c r="L78" i="12" s="1"/>
  <c r="K82" i="12"/>
  <c r="L82" i="12" s="1"/>
  <c r="K102" i="12"/>
  <c r="L102" i="12" s="1"/>
  <c r="K106" i="12"/>
  <c r="L106" i="12" s="1"/>
  <c r="K136" i="12"/>
  <c r="L136" i="12" s="1"/>
  <c r="K147" i="12"/>
  <c r="L147" i="12" s="1"/>
  <c r="K155" i="12"/>
  <c r="L155" i="12" s="1"/>
  <c r="O155" i="12" s="1"/>
  <c r="K159" i="12"/>
  <c r="L159" i="12" s="1"/>
  <c r="K169" i="12"/>
  <c r="L169" i="12" s="1"/>
  <c r="K172" i="12"/>
  <c r="L172" i="12" s="1"/>
  <c r="N172" i="12" s="1"/>
  <c r="K182" i="12"/>
  <c r="L182" i="12" s="1"/>
  <c r="K189" i="12"/>
  <c r="L189" i="12" s="1"/>
  <c r="K206" i="12"/>
  <c r="L206" i="12" s="1"/>
  <c r="N206" i="12" s="1"/>
  <c r="K214" i="12"/>
  <c r="L214" i="12" s="1"/>
  <c r="O214" i="12" s="1"/>
  <c r="K219" i="12"/>
  <c r="L219" i="12" s="1"/>
  <c r="M219" i="12" s="1"/>
  <c r="K224" i="12"/>
  <c r="L224" i="12" s="1"/>
  <c r="K48" i="12"/>
  <c r="L48" i="12" s="1"/>
  <c r="K51" i="12"/>
  <c r="L51" i="12" s="1"/>
  <c r="K56" i="12"/>
  <c r="L56" i="12" s="1"/>
  <c r="K59" i="12"/>
  <c r="L59" i="12" s="1"/>
  <c r="K63" i="12"/>
  <c r="L63" i="12" s="1"/>
  <c r="K71" i="12"/>
  <c r="L71" i="12" s="1"/>
  <c r="K79" i="12"/>
  <c r="L79" i="12" s="1"/>
  <c r="K86" i="12"/>
  <c r="L86" i="12" s="1"/>
  <c r="K90" i="12"/>
  <c r="L90" i="12" s="1"/>
  <c r="K97" i="12"/>
  <c r="L97" i="12" s="1"/>
  <c r="K103" i="12"/>
  <c r="L103" i="12" s="1"/>
  <c r="K109" i="12"/>
  <c r="L109" i="12" s="1"/>
  <c r="K126" i="12"/>
  <c r="L126" i="12" s="1"/>
  <c r="N126" i="12" s="1"/>
  <c r="K130" i="12"/>
  <c r="L130" i="12" s="1"/>
  <c r="O130" i="12" s="1"/>
  <c r="K140" i="12"/>
  <c r="L140" i="12" s="1"/>
  <c r="K144" i="12"/>
  <c r="L144" i="12" s="1"/>
  <c r="K148" i="12"/>
  <c r="L148" i="12" s="1"/>
  <c r="K152" i="12"/>
  <c r="L152" i="12" s="1"/>
  <c r="K164" i="12"/>
  <c r="L164" i="12" s="1"/>
  <c r="K175" i="12"/>
  <c r="L175" i="12" s="1"/>
  <c r="N175" i="12" s="1"/>
  <c r="K178" i="12"/>
  <c r="L178" i="12" s="1"/>
  <c r="K190" i="12"/>
  <c r="L190" i="12" s="1"/>
  <c r="K194" i="12"/>
  <c r="L194" i="12" s="1"/>
  <c r="K197" i="12"/>
  <c r="L197" i="12" s="1"/>
  <c r="K211" i="12"/>
  <c r="L211" i="12" s="1"/>
  <c r="M211" i="12" s="1"/>
  <c r="K215" i="12"/>
  <c r="L215" i="12" s="1"/>
  <c r="K9" i="12"/>
  <c r="L9" i="12" s="1"/>
  <c r="K17" i="12"/>
  <c r="L17" i="12" s="1"/>
  <c r="K64" i="12"/>
  <c r="L64" i="12" s="1"/>
  <c r="K67" i="12"/>
  <c r="L67" i="12" s="1"/>
  <c r="K72" i="12"/>
  <c r="L72" i="12" s="1"/>
  <c r="K75" i="12"/>
  <c r="L75" i="12" s="1"/>
  <c r="K80" i="12"/>
  <c r="L80" i="12" s="1"/>
  <c r="K83" i="12"/>
  <c r="L83" i="12" s="1"/>
  <c r="K87" i="12"/>
  <c r="L87" i="12" s="1"/>
  <c r="K100" i="12"/>
  <c r="L100" i="12" s="1"/>
  <c r="K104" i="12"/>
  <c r="L104" i="12" s="1"/>
  <c r="K107" i="12"/>
  <c r="L107" i="12" s="1"/>
  <c r="O107" i="12" s="1"/>
  <c r="K110" i="12"/>
  <c r="L110" i="12" s="1"/>
  <c r="K114" i="12"/>
  <c r="L114" i="12" s="1"/>
  <c r="O114" i="12" s="1"/>
  <c r="K117" i="12"/>
  <c r="L117" i="12" s="1"/>
  <c r="M117" i="12" s="1"/>
  <c r="K121" i="12"/>
  <c r="L121" i="12" s="1"/>
  <c r="O121" i="12" s="1"/>
  <c r="K124" i="12"/>
  <c r="L124" i="12" s="1"/>
  <c r="K127" i="12"/>
  <c r="L127" i="12" s="1"/>
  <c r="K133" i="12"/>
  <c r="L133" i="12" s="1"/>
  <c r="M133" i="12" s="1"/>
  <c r="K137" i="12"/>
  <c r="L137" i="12" s="1"/>
  <c r="K156" i="12"/>
  <c r="L156" i="12" s="1"/>
  <c r="K160" i="12"/>
  <c r="L160" i="12" s="1"/>
  <c r="K165" i="12"/>
  <c r="L165" i="12" s="1"/>
  <c r="N165" i="12" s="1"/>
  <c r="K170" i="12"/>
  <c r="L170" i="12" s="1"/>
  <c r="K173" i="12"/>
  <c r="L173" i="12" s="1"/>
  <c r="K186" i="12"/>
  <c r="L186" i="12" s="1"/>
  <c r="K198" i="12"/>
  <c r="L198" i="12" s="1"/>
  <c r="K203" i="12"/>
  <c r="L203" i="12" s="1"/>
  <c r="M203" i="12" s="1"/>
  <c r="K207" i="12"/>
  <c r="L207" i="12" s="1"/>
  <c r="K216" i="12"/>
  <c r="L216" i="12" s="1"/>
  <c r="K18" i="12"/>
  <c r="L18" i="12" s="1"/>
  <c r="K28" i="12"/>
  <c r="L28" i="12" s="1"/>
  <c r="K41" i="12"/>
  <c r="L41" i="12" s="1"/>
  <c r="K81" i="12"/>
  <c r="L81" i="12" s="1"/>
  <c r="K128" i="12"/>
  <c r="L128" i="12" s="1"/>
  <c r="K167" i="12"/>
  <c r="L167" i="12" s="1"/>
  <c r="M167" i="12" s="1"/>
  <c r="K209" i="12"/>
  <c r="L209" i="12" s="1"/>
  <c r="O209" i="12" s="1"/>
  <c r="K220" i="12"/>
  <c r="L220" i="12" s="1"/>
  <c r="K20" i="12"/>
  <c r="L20" i="12" s="1"/>
  <c r="K29" i="12"/>
  <c r="L29" i="12" s="1"/>
  <c r="M29" i="12" s="1"/>
  <c r="K60" i="12"/>
  <c r="L60" i="12" s="1"/>
  <c r="K111" i="12"/>
  <c r="L111" i="12" s="1"/>
  <c r="K119" i="12"/>
  <c r="L119" i="12" s="1"/>
  <c r="N119" i="12" s="1"/>
  <c r="K129" i="12"/>
  <c r="L129" i="12" s="1"/>
  <c r="K157" i="12"/>
  <c r="L157" i="12" s="1"/>
  <c r="K177" i="12"/>
  <c r="L177" i="12" s="1"/>
  <c r="K199" i="12"/>
  <c r="L199" i="12" s="1"/>
  <c r="N199" i="12" s="1"/>
  <c r="K10" i="12"/>
  <c r="L10" i="12" s="1"/>
  <c r="K21" i="12"/>
  <c r="L21" i="12" s="1"/>
  <c r="M21" i="12" s="1"/>
  <c r="K33" i="12"/>
  <c r="L33" i="12" s="1"/>
  <c r="K73" i="12"/>
  <c r="L73" i="12" s="1"/>
  <c r="K93" i="12"/>
  <c r="L93" i="12" s="1"/>
  <c r="K112" i="12"/>
  <c r="L112" i="12" s="1"/>
  <c r="K149" i="12"/>
  <c r="L149" i="12" s="1"/>
  <c r="K187" i="12"/>
  <c r="L187" i="12" s="1"/>
  <c r="K200" i="12"/>
  <c r="L200" i="12" s="1"/>
  <c r="K221" i="12"/>
  <c r="L221" i="12" s="1"/>
  <c r="K12" i="12"/>
  <c r="L12" i="12" s="1"/>
  <c r="K52" i="12"/>
  <c r="L52" i="12" s="1"/>
  <c r="K94" i="12"/>
  <c r="L94" i="12" s="1"/>
  <c r="K138" i="12"/>
  <c r="L138" i="12" s="1"/>
  <c r="K179" i="12"/>
  <c r="L179" i="12" s="1"/>
  <c r="K191" i="12"/>
  <c r="L191" i="12" s="1"/>
  <c r="N191" i="12" s="1"/>
  <c r="K201" i="12"/>
  <c r="L201" i="12" s="1"/>
  <c r="K212" i="12"/>
  <c r="L212" i="12" s="1"/>
  <c r="K3" i="12"/>
  <c r="L3" i="12" s="1"/>
  <c r="O3" i="12" s="1"/>
  <c r="K5" i="12"/>
  <c r="L5" i="12" s="1"/>
  <c r="K36" i="12"/>
  <c r="L36" i="12" s="1"/>
  <c r="K98" i="12"/>
  <c r="L98" i="12" s="1"/>
  <c r="K116" i="12"/>
  <c r="L116" i="12" s="1"/>
  <c r="K142" i="12"/>
  <c r="L142" i="12" s="1"/>
  <c r="K166" i="12"/>
  <c r="L166" i="12" s="1"/>
  <c r="O166" i="12" s="1"/>
  <c r="K14" i="12"/>
  <c r="L14" i="12" s="1"/>
  <c r="K44" i="12"/>
  <c r="L44" i="12" s="1"/>
  <c r="K122" i="12"/>
  <c r="L122" i="12" s="1"/>
  <c r="K145" i="12"/>
  <c r="L145" i="12" s="1"/>
  <c r="K45" i="12"/>
  <c r="L45" i="12" s="1"/>
  <c r="M45" i="12" s="1"/>
  <c r="K150" i="12"/>
  <c r="L150" i="12" s="1"/>
  <c r="K176" i="12"/>
  <c r="L176" i="12" s="1"/>
  <c r="K204" i="12"/>
  <c r="L204" i="12" s="1"/>
  <c r="K25" i="12"/>
  <c r="L25" i="12" s="1"/>
  <c r="K49" i="12"/>
  <c r="L49" i="12" s="1"/>
  <c r="K153" i="12"/>
  <c r="L153" i="12" s="1"/>
  <c r="K208" i="12"/>
  <c r="L208" i="12" s="1"/>
  <c r="K57" i="12"/>
  <c r="L57" i="12" s="1"/>
  <c r="K88" i="12"/>
  <c r="L88" i="12" s="1"/>
  <c r="K108" i="12"/>
  <c r="L108" i="12" s="1"/>
  <c r="K132" i="12"/>
  <c r="L132" i="12" s="1"/>
  <c r="K161" i="12"/>
  <c r="L161" i="12" s="1"/>
  <c r="N161" i="12" s="1"/>
  <c r="K184" i="12"/>
  <c r="L184" i="12" s="1"/>
  <c r="K217" i="12"/>
  <c r="L217" i="12" s="1"/>
  <c r="M217" i="12" s="1"/>
  <c r="K131" i="12"/>
  <c r="L131" i="12" s="1"/>
  <c r="M131" i="12" s="1"/>
  <c r="K183" i="12"/>
  <c r="L183" i="12" s="1"/>
  <c r="N183" i="12" s="1"/>
  <c r="K134" i="12"/>
  <c r="L134" i="12" s="1"/>
  <c r="K91" i="12"/>
  <c r="L91" i="12" s="1"/>
  <c r="K141" i="12"/>
  <c r="L141" i="12" s="1"/>
  <c r="K192" i="12"/>
  <c r="L192" i="12" s="1"/>
  <c r="K37" i="12"/>
  <c r="L37" i="12" s="1"/>
  <c r="M37" i="12" s="1"/>
  <c r="K95" i="12"/>
  <c r="L95" i="12" s="1"/>
  <c r="K195" i="12"/>
  <c r="L195" i="12" s="1"/>
  <c r="M195" i="12" s="1"/>
  <c r="K162" i="12"/>
  <c r="L162" i="12" s="1"/>
  <c r="M162" i="12" s="1"/>
  <c r="K65" i="12"/>
  <c r="L65" i="12" s="1"/>
  <c r="K105" i="12"/>
  <c r="L105" i="12" s="1"/>
  <c r="K115" i="12"/>
  <c r="L115" i="12" s="1"/>
  <c r="N115" i="12" s="1"/>
  <c r="K118" i="12"/>
  <c r="L118" i="12" s="1"/>
  <c r="N118" i="12" s="1"/>
  <c r="K218" i="12"/>
  <c r="L218" i="12" s="1"/>
  <c r="K6" i="12"/>
  <c r="L6" i="12" s="1"/>
  <c r="K13" i="12"/>
  <c r="L13" i="12" s="1"/>
  <c r="M13" i="12" s="1"/>
  <c r="M248" i="11"/>
  <c r="O248" i="11"/>
  <c r="N248" i="11"/>
  <c r="K4" i="12"/>
  <c r="L4" i="12" s="1"/>
  <c r="M2332" i="10"/>
  <c r="O2332" i="10"/>
  <c r="M2240" i="10"/>
  <c r="O2240" i="10"/>
  <c r="N2157" i="10"/>
  <c r="O2157" i="10"/>
  <c r="N2133" i="10"/>
  <c r="M2133" i="10"/>
  <c r="O2118" i="10"/>
  <c r="M2118" i="10"/>
  <c r="N607" i="11"/>
  <c r="O607" i="11"/>
  <c r="M112" i="11"/>
  <c r="O112" i="11"/>
  <c r="N112" i="11"/>
  <c r="N279" i="11"/>
  <c r="O279" i="11"/>
  <c r="N2701" i="10"/>
  <c r="N2653" i="10"/>
  <c r="N4407" i="10"/>
  <c r="N4375" i="10"/>
  <c r="M4311" i="10"/>
  <c r="N4275" i="10"/>
  <c r="N3999" i="10"/>
  <c r="N3983" i="10"/>
  <c r="M3751" i="10"/>
  <c r="O3428" i="10"/>
  <c r="O3234" i="10"/>
  <c r="O2900" i="10"/>
  <c r="M2381" i="10"/>
  <c r="O2381" i="10"/>
  <c r="N2360" i="10"/>
  <c r="O2198" i="10"/>
  <c r="O2094" i="10"/>
  <c r="M2094" i="10"/>
  <c r="M1535" i="10"/>
  <c r="O1619" i="10"/>
  <c r="O1635" i="10"/>
  <c r="O1733" i="10"/>
  <c r="N1760" i="10"/>
  <c r="N3960" i="10"/>
  <c r="M3936" i="10"/>
  <c r="N3528" i="10"/>
  <c r="O3523" i="10"/>
  <c r="N3519" i="10"/>
  <c r="M3454" i="10"/>
  <c r="M3428" i="10"/>
  <c r="M3424" i="10"/>
  <c r="M3416" i="10"/>
  <c r="M3234" i="10"/>
  <c r="O2935" i="10"/>
  <c r="M2913" i="10"/>
  <c r="N2900" i="10"/>
  <c r="N2713" i="10"/>
  <c r="O2605" i="10"/>
  <c r="N2489" i="10"/>
  <c r="M136" i="11"/>
  <c r="O136" i="11"/>
  <c r="N136" i="11"/>
  <c r="N2543" i="10"/>
  <c r="M2543" i="10"/>
  <c r="O82" i="11"/>
  <c r="M82" i="11"/>
  <c r="K2599" i="10"/>
  <c r="L2599" i="10" s="1"/>
  <c r="K2592" i="10"/>
  <c r="L2592" i="10" s="1"/>
  <c r="K2585" i="10"/>
  <c r="L2585" i="10" s="1"/>
  <c r="K2572" i="10"/>
  <c r="L2572" i="10" s="1"/>
  <c r="K2561" i="10"/>
  <c r="L2561" i="10" s="1"/>
  <c r="N2561" i="10" s="1"/>
  <c r="K2550" i="10"/>
  <c r="L2550" i="10" s="1"/>
  <c r="M2550" i="10" s="1"/>
  <c r="K2495" i="10"/>
  <c r="L2495" i="10" s="1"/>
  <c r="K2484" i="10"/>
  <c r="L2484" i="10" s="1"/>
  <c r="O2484" i="10" s="1"/>
  <c r="K2445" i="10"/>
  <c r="L2445" i="10" s="1"/>
  <c r="K2433" i="10"/>
  <c r="L2433" i="10" s="1"/>
  <c r="K2424" i="10"/>
  <c r="L2424" i="10" s="1"/>
  <c r="K2414" i="10"/>
  <c r="L2414" i="10" s="1"/>
  <c r="K2395" i="10"/>
  <c r="L2395" i="10" s="1"/>
  <c r="M2395" i="10" s="1"/>
  <c r="K2376" i="10"/>
  <c r="L2376" i="10" s="1"/>
  <c r="K2362" i="10"/>
  <c r="L2362" i="10" s="1"/>
  <c r="M2362" i="10" s="1"/>
  <c r="K2328" i="10"/>
  <c r="L2328" i="10" s="1"/>
  <c r="K2305" i="10"/>
  <c r="L2305" i="10" s="1"/>
  <c r="K2280" i="10"/>
  <c r="L2280" i="10" s="1"/>
  <c r="M2280" i="10" s="1"/>
  <c r="K2255" i="10"/>
  <c r="L2255" i="10" s="1"/>
  <c r="K2246" i="10"/>
  <c r="L2246" i="10" s="1"/>
  <c r="K2236" i="10"/>
  <c r="L2236" i="10" s="1"/>
  <c r="K2195" i="10"/>
  <c r="L2195" i="10" s="1"/>
  <c r="M2195" i="10" s="1"/>
  <c r="K2184" i="10"/>
  <c r="L2184" i="10" s="1"/>
  <c r="M2184" i="10" s="1"/>
  <c r="K2176" i="10"/>
  <c r="L2176" i="10" s="1"/>
  <c r="K2164" i="10"/>
  <c r="L2164" i="10" s="1"/>
  <c r="K2153" i="10"/>
  <c r="L2153" i="10" s="1"/>
  <c r="N2153" i="10" s="1"/>
  <c r="K2139" i="10"/>
  <c r="L2139" i="10" s="1"/>
  <c r="O2139" i="10" s="1"/>
  <c r="K2127" i="10"/>
  <c r="L2127" i="10" s="1"/>
  <c r="O2127" i="10" s="1"/>
  <c r="K2119" i="10"/>
  <c r="L2119" i="10" s="1"/>
  <c r="K2111" i="10"/>
  <c r="L2111" i="10" s="1"/>
  <c r="K2099" i="10"/>
  <c r="L2099" i="10" s="1"/>
  <c r="K2090" i="10"/>
  <c r="L2090" i="10" s="1"/>
  <c r="K2037" i="10"/>
  <c r="L2037" i="10" s="1"/>
  <c r="M2037" i="10" s="1"/>
  <c r="K1993" i="10"/>
  <c r="L1993" i="10" s="1"/>
  <c r="N1993" i="10" s="1"/>
  <c r="K1935" i="10"/>
  <c r="L1935" i="10" s="1"/>
  <c r="K1863" i="10"/>
  <c r="L1863" i="10" s="1"/>
  <c r="M1863" i="10" s="1"/>
  <c r="K1812" i="10"/>
  <c r="L1812" i="10" s="1"/>
  <c r="K7" i="11"/>
  <c r="L7" i="11" s="1"/>
  <c r="K22" i="11"/>
  <c r="L22" i="11" s="1"/>
  <c r="K29" i="11"/>
  <c r="L29" i="11" s="1"/>
  <c r="K37" i="11"/>
  <c r="L37" i="11" s="1"/>
  <c r="K44" i="11"/>
  <c r="L44" i="11" s="1"/>
  <c r="N44" i="11" s="1"/>
  <c r="K50" i="11"/>
  <c r="L50" i="11" s="1"/>
  <c r="K65" i="11"/>
  <c r="L65" i="11" s="1"/>
  <c r="M65" i="11" s="1"/>
  <c r="K80" i="11"/>
  <c r="L80" i="11" s="1"/>
  <c r="K87" i="11"/>
  <c r="L87" i="11" s="1"/>
  <c r="O87" i="11" s="1"/>
  <c r="K102" i="11"/>
  <c r="L102" i="11" s="1"/>
  <c r="K109" i="11"/>
  <c r="L109" i="11" s="1"/>
  <c r="K116" i="11"/>
  <c r="L116" i="11" s="1"/>
  <c r="K124" i="11"/>
  <c r="L124" i="11" s="1"/>
  <c r="N124" i="11" s="1"/>
  <c r="K155" i="11"/>
  <c r="L155" i="11" s="1"/>
  <c r="K185" i="11"/>
  <c r="L185" i="11" s="1"/>
  <c r="M185" i="11" s="1"/>
  <c r="K267" i="11"/>
  <c r="L267" i="11" s="1"/>
  <c r="K305" i="11"/>
  <c r="L305" i="11" s="1"/>
  <c r="M305" i="11" s="1"/>
  <c r="K358" i="11"/>
  <c r="L358" i="11" s="1"/>
  <c r="K498" i="11"/>
  <c r="L498" i="11" s="1"/>
  <c r="O498" i="11" s="1"/>
  <c r="K578" i="11"/>
  <c r="L578" i="11" s="1"/>
  <c r="K704" i="11"/>
  <c r="L704" i="11" s="1"/>
  <c r="N704" i="11" s="1"/>
  <c r="K2598" i="10"/>
  <c r="L2598" i="10" s="1"/>
  <c r="K2591" i="10"/>
  <c r="L2591" i="10" s="1"/>
  <c r="N2591" i="10" s="1"/>
  <c r="K2584" i="10"/>
  <c r="L2584" i="10" s="1"/>
  <c r="O2584" i="10" s="1"/>
  <c r="K2579" i="10"/>
  <c r="L2579" i="10" s="1"/>
  <c r="K2571" i="10"/>
  <c r="L2571" i="10" s="1"/>
  <c r="O2571" i="10" s="1"/>
  <c r="K2549" i="10"/>
  <c r="L2549" i="10" s="1"/>
  <c r="K2538" i="10"/>
  <c r="L2538" i="10" s="1"/>
  <c r="K2525" i="10"/>
  <c r="L2525" i="10" s="1"/>
  <c r="K2514" i="10"/>
  <c r="L2514" i="10" s="1"/>
  <c r="K2505" i="10"/>
  <c r="L2505" i="10" s="1"/>
  <c r="O2505" i="10" s="1"/>
  <c r="K2483" i="10"/>
  <c r="L2483" i="10" s="1"/>
  <c r="M2483" i="10" s="1"/>
  <c r="K2474" i="10"/>
  <c r="L2474" i="10" s="1"/>
  <c r="N2474" i="10" s="1"/>
  <c r="K2464" i="10"/>
  <c r="L2464" i="10" s="1"/>
  <c r="K2454" i="10"/>
  <c r="L2454" i="10" s="1"/>
  <c r="K2444" i="10"/>
  <c r="L2444" i="10" s="1"/>
  <c r="M2444" i="10" s="1"/>
  <c r="K2432" i="10"/>
  <c r="L2432" i="10" s="1"/>
  <c r="K2385" i="10"/>
  <c r="L2385" i="10" s="1"/>
  <c r="O2385" i="10" s="1"/>
  <c r="K2375" i="10"/>
  <c r="L2375" i="10" s="1"/>
  <c r="K2361" i="10"/>
  <c r="L2361" i="10" s="1"/>
  <c r="O2361" i="10" s="1"/>
  <c r="K2350" i="10"/>
  <c r="L2350" i="10" s="1"/>
  <c r="K2340" i="10"/>
  <c r="L2340" i="10" s="1"/>
  <c r="K2327" i="10"/>
  <c r="L2327" i="10" s="1"/>
  <c r="O2327" i="10" s="1"/>
  <c r="K2316" i="10"/>
  <c r="L2316" i="10" s="1"/>
  <c r="K2304" i="10"/>
  <c r="L2304" i="10" s="1"/>
  <c r="K2293" i="10"/>
  <c r="L2293" i="10" s="1"/>
  <c r="K2279" i="10"/>
  <c r="L2279" i="10" s="1"/>
  <c r="K2267" i="10"/>
  <c r="L2267" i="10" s="1"/>
  <c r="N2267" i="10" s="1"/>
  <c r="K2227" i="10"/>
  <c r="L2227" i="10" s="1"/>
  <c r="M2227" i="10" s="1"/>
  <c r="K2215" i="10"/>
  <c r="L2215" i="10" s="1"/>
  <c r="N2215" i="10" s="1"/>
  <c r="K2203" i="10"/>
  <c r="L2203" i="10" s="1"/>
  <c r="K2175" i="10"/>
  <c r="L2175" i="10" s="1"/>
  <c r="K2163" i="10"/>
  <c r="L2163" i="10" s="1"/>
  <c r="K2152" i="10"/>
  <c r="L2152" i="10" s="1"/>
  <c r="K2138" i="10"/>
  <c r="L2138" i="10" s="1"/>
  <c r="N2138" i="10" s="1"/>
  <c r="K2110" i="10"/>
  <c r="L2110" i="10" s="1"/>
  <c r="K2088" i="10"/>
  <c r="L2088" i="10" s="1"/>
  <c r="K2036" i="10"/>
  <c r="L2036" i="10" s="1"/>
  <c r="N2036" i="10" s="1"/>
  <c r="K1988" i="10"/>
  <c r="L1988" i="10" s="1"/>
  <c r="N1988" i="10" s="1"/>
  <c r="K1931" i="10"/>
  <c r="L1931" i="10" s="1"/>
  <c r="K9" i="11"/>
  <c r="L9" i="11" s="1"/>
  <c r="M9" i="11" s="1"/>
  <c r="K32" i="11"/>
  <c r="L32" i="11" s="1"/>
  <c r="K46" i="11"/>
  <c r="L46" i="11" s="1"/>
  <c r="K53" i="11"/>
  <c r="L53" i="11" s="1"/>
  <c r="K67" i="11"/>
  <c r="L67" i="11" s="1"/>
  <c r="O67" i="11" s="1"/>
  <c r="K104" i="11"/>
  <c r="L104" i="11" s="1"/>
  <c r="K127" i="11"/>
  <c r="L127" i="11" s="1"/>
  <c r="K186" i="11"/>
  <c r="L186" i="11" s="1"/>
  <c r="K271" i="11"/>
  <c r="L271" i="11" s="1"/>
  <c r="K306" i="11"/>
  <c r="L306" i="11" s="1"/>
  <c r="O306" i="11" s="1"/>
  <c r="K431" i="11"/>
  <c r="L431" i="11" s="1"/>
  <c r="K509" i="11"/>
  <c r="L509" i="11" s="1"/>
  <c r="K1001" i="11"/>
  <c r="L1001" i="11" s="1"/>
  <c r="N1001" i="11" s="1"/>
  <c r="K997" i="11"/>
  <c r="L997" i="11" s="1"/>
  <c r="O997" i="11" s="1"/>
  <c r="K986" i="11"/>
  <c r="L986" i="11" s="1"/>
  <c r="K982" i="11"/>
  <c r="L982" i="11" s="1"/>
  <c r="M982" i="11" s="1"/>
  <c r="K972" i="11"/>
  <c r="L972" i="11" s="1"/>
  <c r="K967" i="11"/>
  <c r="L967" i="11" s="1"/>
  <c r="M967" i="11" s="1"/>
  <c r="K952" i="11"/>
  <c r="L952" i="11" s="1"/>
  <c r="K947" i="11"/>
  <c r="L947" i="11" s="1"/>
  <c r="O947" i="11" s="1"/>
  <c r="K937" i="11"/>
  <c r="L937" i="11" s="1"/>
  <c r="N937" i="11" s="1"/>
  <c r="K933" i="11"/>
  <c r="L933" i="11" s="1"/>
  <c r="O933" i="11" s="1"/>
  <c r="K923" i="11"/>
  <c r="L923" i="11" s="1"/>
  <c r="O923" i="11" s="1"/>
  <c r="K920" i="11"/>
  <c r="L920" i="11" s="1"/>
  <c r="K911" i="11"/>
  <c r="L911" i="11" s="1"/>
  <c r="K908" i="11"/>
  <c r="L908" i="11" s="1"/>
  <c r="K895" i="11"/>
  <c r="L895" i="11" s="1"/>
  <c r="O895" i="11" s="1"/>
  <c r="K892" i="11"/>
  <c r="L892" i="11" s="1"/>
  <c r="K1006" i="11"/>
  <c r="L1006" i="11" s="1"/>
  <c r="M1006" i="11" s="1"/>
  <c r="K996" i="11"/>
  <c r="L996" i="11" s="1"/>
  <c r="O996" i="11" s="1"/>
  <c r="K991" i="11"/>
  <c r="L991" i="11" s="1"/>
  <c r="M991" i="11" s="1"/>
  <c r="K976" i="11"/>
  <c r="L976" i="11" s="1"/>
  <c r="K971" i="11"/>
  <c r="L971" i="11" s="1"/>
  <c r="O971" i="11" s="1"/>
  <c r="K961" i="11"/>
  <c r="L961" i="11" s="1"/>
  <c r="N961" i="11" s="1"/>
  <c r="K957" i="11"/>
  <c r="L957" i="11" s="1"/>
  <c r="O957" i="11" s="1"/>
  <c r="K946" i="11"/>
  <c r="L946" i="11" s="1"/>
  <c r="K942" i="11"/>
  <c r="L942" i="11" s="1"/>
  <c r="K932" i="11"/>
  <c r="L932" i="11" s="1"/>
  <c r="K927" i="11"/>
  <c r="L927" i="11" s="1"/>
  <c r="M927" i="11" s="1"/>
  <c r="K919" i="11"/>
  <c r="L919" i="11" s="1"/>
  <c r="K916" i="11"/>
  <c r="L916" i="11" s="1"/>
  <c r="K902" i="11"/>
  <c r="L902" i="11" s="1"/>
  <c r="O902" i="11" s="1"/>
  <c r="K899" i="11"/>
  <c r="L899" i="11" s="1"/>
  <c r="O899" i="11" s="1"/>
  <c r="K887" i="11"/>
  <c r="L887" i="11" s="1"/>
  <c r="O887" i="11" s="1"/>
  <c r="K1000" i="11"/>
  <c r="L1000" i="11" s="1"/>
  <c r="O1000" i="11" s="1"/>
  <c r="K995" i="11"/>
  <c r="L995" i="11" s="1"/>
  <c r="O995" i="11" s="1"/>
  <c r="K985" i="11"/>
  <c r="L985" i="11" s="1"/>
  <c r="N985" i="11" s="1"/>
  <c r="K981" i="11"/>
  <c r="L981" i="11" s="1"/>
  <c r="O981" i="11" s="1"/>
  <c r="K970" i="11"/>
  <c r="L970" i="11" s="1"/>
  <c r="K966" i="11"/>
  <c r="L966" i="11" s="1"/>
  <c r="K956" i="11"/>
  <c r="L956" i="11" s="1"/>
  <c r="K951" i="11"/>
  <c r="L951" i="11" s="1"/>
  <c r="M951" i="11" s="1"/>
  <c r="K936" i="11"/>
  <c r="L936" i="11" s="1"/>
  <c r="K931" i="11"/>
  <c r="L931" i="11" s="1"/>
  <c r="O931" i="11" s="1"/>
  <c r="K922" i="11"/>
  <c r="L922" i="11" s="1"/>
  <c r="K910" i="11"/>
  <c r="L910" i="11" s="1"/>
  <c r="O910" i="11" s="1"/>
  <c r="K907" i="11"/>
  <c r="L907" i="11" s="1"/>
  <c r="O907" i="11" s="1"/>
  <c r="K894" i="11"/>
  <c r="L894" i="11" s="1"/>
  <c r="K891" i="11"/>
  <c r="L891" i="11" s="1"/>
  <c r="O891" i="11" s="1"/>
  <c r="K1005" i="11"/>
  <c r="L1005" i="11" s="1"/>
  <c r="O1005" i="11" s="1"/>
  <c r="K994" i="11"/>
  <c r="L994" i="11" s="1"/>
  <c r="K990" i="11"/>
  <c r="L990" i="11" s="1"/>
  <c r="M990" i="11" s="1"/>
  <c r="K980" i="11"/>
  <c r="L980" i="11" s="1"/>
  <c r="K975" i="11"/>
  <c r="L975" i="11" s="1"/>
  <c r="M975" i="11" s="1"/>
  <c r="K960" i="11"/>
  <c r="L960" i="11" s="1"/>
  <c r="K955" i="11"/>
  <c r="L955" i="11" s="1"/>
  <c r="O955" i="11" s="1"/>
  <c r="K945" i="11"/>
  <c r="L945" i="11" s="1"/>
  <c r="N945" i="11" s="1"/>
  <c r="K941" i="11"/>
  <c r="L941" i="11" s="1"/>
  <c r="O941" i="11" s="1"/>
  <c r="K930" i="11"/>
  <c r="L930" i="11" s="1"/>
  <c r="K926" i="11"/>
  <c r="L926" i="11" s="1"/>
  <c r="K918" i="11"/>
  <c r="L918" i="11" s="1"/>
  <c r="O918" i="11" s="1"/>
  <c r="K915" i="11"/>
  <c r="L915" i="11" s="1"/>
  <c r="O915" i="11" s="1"/>
  <c r="K901" i="11"/>
  <c r="L901" i="11" s="1"/>
  <c r="M901" i="11" s="1"/>
  <c r="K898" i="11"/>
  <c r="L898" i="11" s="1"/>
  <c r="K886" i="11"/>
  <c r="L886" i="11" s="1"/>
  <c r="K1004" i="11"/>
  <c r="L1004" i="11" s="1"/>
  <c r="O1004" i="11" s="1"/>
  <c r="K999" i="11"/>
  <c r="L999" i="11" s="1"/>
  <c r="M999" i="11" s="1"/>
  <c r="K984" i="11"/>
  <c r="L984" i="11" s="1"/>
  <c r="O984" i="11" s="1"/>
  <c r="K979" i="11"/>
  <c r="L979" i="11" s="1"/>
  <c r="O979" i="11" s="1"/>
  <c r="K969" i="11"/>
  <c r="L969" i="11" s="1"/>
  <c r="N969" i="11" s="1"/>
  <c r="K965" i="11"/>
  <c r="L965" i="11" s="1"/>
  <c r="O965" i="11" s="1"/>
  <c r="K954" i="11"/>
  <c r="L954" i="11" s="1"/>
  <c r="K950" i="11"/>
  <c r="L950" i="11" s="1"/>
  <c r="K940" i="11"/>
  <c r="L940" i="11" s="1"/>
  <c r="K935" i="11"/>
  <c r="L935" i="11" s="1"/>
  <c r="M935" i="11" s="1"/>
  <c r="K909" i="11"/>
  <c r="L909" i="11" s="1"/>
  <c r="M909" i="11" s="1"/>
  <c r="K906" i="11"/>
  <c r="L906" i="11" s="1"/>
  <c r="K893" i="11"/>
  <c r="L893" i="11" s="1"/>
  <c r="M893" i="11" s="1"/>
  <c r="K890" i="11"/>
  <c r="L890" i="11" s="1"/>
  <c r="K885" i="11"/>
  <c r="L885" i="11" s="1"/>
  <c r="K988" i="11"/>
  <c r="L988" i="11" s="1"/>
  <c r="O988" i="11" s="1"/>
  <c r="K974" i="11"/>
  <c r="L974" i="11" s="1"/>
  <c r="K962" i="11"/>
  <c r="L962" i="11" s="1"/>
  <c r="K949" i="11"/>
  <c r="L949" i="11" s="1"/>
  <c r="O949" i="11" s="1"/>
  <c r="K913" i="11"/>
  <c r="L913" i="11" s="1"/>
  <c r="K872" i="11"/>
  <c r="L872" i="11" s="1"/>
  <c r="N872" i="11" s="1"/>
  <c r="K864" i="11"/>
  <c r="L864" i="11" s="1"/>
  <c r="K849" i="11"/>
  <c r="L849" i="11" s="1"/>
  <c r="M849" i="11" s="1"/>
  <c r="K845" i="11"/>
  <c r="L845" i="11" s="1"/>
  <c r="M845" i="11" s="1"/>
  <c r="K837" i="11"/>
  <c r="L837" i="11" s="1"/>
  <c r="M837" i="11" s="1"/>
  <c r="K834" i="11"/>
  <c r="L834" i="11" s="1"/>
  <c r="K822" i="11"/>
  <c r="L822" i="11" s="1"/>
  <c r="K811" i="11"/>
  <c r="L811" i="11" s="1"/>
  <c r="K803" i="11"/>
  <c r="L803" i="11" s="1"/>
  <c r="K795" i="11"/>
  <c r="L795" i="11" s="1"/>
  <c r="K786" i="11"/>
  <c r="L786" i="11" s="1"/>
  <c r="K779" i="11"/>
  <c r="L779" i="11" s="1"/>
  <c r="K774" i="11"/>
  <c r="L774" i="11" s="1"/>
  <c r="K770" i="11"/>
  <c r="L770" i="11" s="1"/>
  <c r="K766" i="11"/>
  <c r="L766" i="11" s="1"/>
  <c r="M766" i="11" s="1"/>
  <c r="K754" i="11"/>
  <c r="L754" i="11" s="1"/>
  <c r="K750" i="11"/>
  <c r="L750" i="11" s="1"/>
  <c r="M750" i="11" s="1"/>
  <c r="K738" i="11"/>
  <c r="L738" i="11" s="1"/>
  <c r="K734" i="11"/>
  <c r="L734" i="11" s="1"/>
  <c r="M734" i="11" s="1"/>
  <c r="K730" i="11"/>
  <c r="L730" i="11" s="1"/>
  <c r="K717" i="11"/>
  <c r="L717" i="11" s="1"/>
  <c r="K714" i="11"/>
  <c r="L714" i="11" s="1"/>
  <c r="K701" i="11"/>
  <c r="L701" i="11" s="1"/>
  <c r="K698" i="11"/>
  <c r="L698" i="11" s="1"/>
  <c r="K693" i="11"/>
  <c r="L693" i="11" s="1"/>
  <c r="M693" i="11" s="1"/>
  <c r="K690" i="11"/>
  <c r="L690" i="11" s="1"/>
  <c r="K686" i="11"/>
  <c r="L686" i="11" s="1"/>
  <c r="M686" i="11" s="1"/>
  <c r="K678" i="11"/>
  <c r="L678" i="11" s="1"/>
  <c r="M678" i="11" s="1"/>
  <c r="K987" i="11"/>
  <c r="L987" i="11" s="1"/>
  <c r="O987" i="11" s="1"/>
  <c r="K959" i="11"/>
  <c r="L959" i="11" s="1"/>
  <c r="M959" i="11" s="1"/>
  <c r="K948" i="11"/>
  <c r="L948" i="11" s="1"/>
  <c r="K934" i="11"/>
  <c r="L934" i="11" s="1"/>
  <c r="K912" i="11"/>
  <c r="L912" i="11" s="1"/>
  <c r="K889" i="11"/>
  <c r="L889" i="11" s="1"/>
  <c r="K883" i="11"/>
  <c r="L883" i="11" s="1"/>
  <c r="O883" i="11" s="1"/>
  <c r="K879" i="11"/>
  <c r="L879" i="11" s="1"/>
  <c r="O879" i="11" s="1"/>
  <c r="K876" i="11"/>
  <c r="L876" i="11" s="1"/>
  <c r="K871" i="11"/>
  <c r="L871" i="11" s="1"/>
  <c r="K868" i="11"/>
  <c r="L868" i="11" s="1"/>
  <c r="K856" i="11"/>
  <c r="L856" i="11" s="1"/>
  <c r="N856" i="11" s="1"/>
  <c r="K841" i="11"/>
  <c r="L841" i="11" s="1"/>
  <c r="M841" i="11" s="1"/>
  <c r="K829" i="11"/>
  <c r="L829" i="11" s="1"/>
  <c r="M829" i="11" s="1"/>
  <c r="K826" i="11"/>
  <c r="L826" i="11" s="1"/>
  <c r="K821" i="11"/>
  <c r="L821" i="11" s="1"/>
  <c r="K818" i="11"/>
  <c r="L818" i="11" s="1"/>
  <c r="K814" i="11"/>
  <c r="L814" i="11" s="1"/>
  <c r="K806" i="11"/>
  <c r="L806" i="11" s="1"/>
  <c r="K789" i="11"/>
  <c r="L789" i="11" s="1"/>
  <c r="M789" i="11" s="1"/>
  <c r="K782" i="11"/>
  <c r="L782" i="11" s="1"/>
  <c r="K773" i="11"/>
  <c r="L773" i="11" s="1"/>
  <c r="K765" i="11"/>
  <c r="L765" i="11" s="1"/>
  <c r="K762" i="11"/>
  <c r="L762" i="11" s="1"/>
  <c r="K757" i="11"/>
  <c r="L757" i="11" s="1"/>
  <c r="M757" i="11" s="1"/>
  <c r="K749" i="11"/>
  <c r="L749" i="11" s="1"/>
  <c r="K746" i="11"/>
  <c r="L746" i="11" s="1"/>
  <c r="K741" i="11"/>
  <c r="L741" i="11" s="1"/>
  <c r="M741" i="11" s="1"/>
  <c r="K737" i="11"/>
  <c r="L737" i="11" s="1"/>
  <c r="O737" i="11" s="1"/>
  <c r="K733" i="11"/>
  <c r="L733" i="11" s="1"/>
  <c r="K729" i="11"/>
  <c r="L729" i="11" s="1"/>
  <c r="O729" i="11" s="1"/>
  <c r="K721" i="11"/>
  <c r="L721" i="11" s="1"/>
  <c r="K705" i="11"/>
  <c r="L705" i="11" s="1"/>
  <c r="K685" i="11"/>
  <c r="L685" i="11" s="1"/>
  <c r="K682" i="11"/>
  <c r="L682" i="11" s="1"/>
  <c r="K998" i="11"/>
  <c r="L998" i="11" s="1"/>
  <c r="M998" i="11" s="1"/>
  <c r="K973" i="11"/>
  <c r="L973" i="11" s="1"/>
  <c r="O973" i="11" s="1"/>
  <c r="K944" i="11"/>
  <c r="L944" i="11" s="1"/>
  <c r="K900" i="11"/>
  <c r="L900" i="11" s="1"/>
  <c r="K875" i="11"/>
  <c r="L875" i="11" s="1"/>
  <c r="K863" i="11"/>
  <c r="L863" i="11" s="1"/>
  <c r="O863" i="11" s="1"/>
  <c r="K860" i="11"/>
  <c r="L860" i="11" s="1"/>
  <c r="K852" i="11"/>
  <c r="L852" i="11" s="1"/>
  <c r="K848" i="11"/>
  <c r="L848" i="11" s="1"/>
  <c r="N848" i="11" s="1"/>
  <c r="K833" i="11"/>
  <c r="L833" i="11" s="1"/>
  <c r="M833" i="11" s="1"/>
  <c r="K825" i="11"/>
  <c r="L825" i="11" s="1"/>
  <c r="K810" i="11"/>
  <c r="L810" i="11" s="1"/>
  <c r="K802" i="11"/>
  <c r="L802" i="11" s="1"/>
  <c r="K798" i="11"/>
  <c r="L798" i="11" s="1"/>
  <c r="M798" i="11" s="1"/>
  <c r="K794" i="11"/>
  <c r="L794" i="11" s="1"/>
  <c r="K781" i="11"/>
  <c r="L781" i="11" s="1"/>
  <c r="K778" i="11"/>
  <c r="L778" i="11" s="1"/>
  <c r="K769" i="11"/>
  <c r="L769" i="11" s="1"/>
  <c r="K753" i="11"/>
  <c r="L753" i="11" s="1"/>
  <c r="K728" i="11"/>
  <c r="L728" i="11" s="1"/>
  <c r="K983" i="11"/>
  <c r="L983" i="11" s="1"/>
  <c r="M983" i="11" s="1"/>
  <c r="K958" i="11"/>
  <c r="L958" i="11" s="1"/>
  <c r="K929" i="11"/>
  <c r="L929" i="11" s="1"/>
  <c r="N929" i="11" s="1"/>
  <c r="K921" i="11"/>
  <c r="L921" i="11" s="1"/>
  <c r="K897" i="11"/>
  <c r="L897" i="11" s="1"/>
  <c r="M897" i="11" s="1"/>
  <c r="K888" i="11"/>
  <c r="L888" i="11" s="1"/>
  <c r="N888" i="11" s="1"/>
  <c r="K882" i="11"/>
  <c r="L882" i="11" s="1"/>
  <c r="K878" i="11"/>
  <c r="L878" i="11" s="1"/>
  <c r="K870" i="11"/>
  <c r="L870" i="11" s="1"/>
  <c r="K867" i="11"/>
  <c r="L867" i="11" s="1"/>
  <c r="O867" i="11" s="1"/>
  <c r="K855" i="11"/>
  <c r="L855" i="11" s="1"/>
  <c r="O855" i="11" s="1"/>
  <c r="K840" i="11"/>
  <c r="L840" i="11" s="1"/>
  <c r="N840" i="11" s="1"/>
  <c r="K832" i="11"/>
  <c r="L832" i="11" s="1"/>
  <c r="K817" i="11"/>
  <c r="L817" i="11" s="1"/>
  <c r="M817" i="11" s="1"/>
  <c r="K813" i="11"/>
  <c r="L813" i="11" s="1"/>
  <c r="M813" i="11" s="1"/>
  <c r="K805" i="11"/>
  <c r="L805" i="11" s="1"/>
  <c r="M805" i="11" s="1"/>
  <c r="K801" i="11"/>
  <c r="L801" i="11" s="1"/>
  <c r="O801" i="11" s="1"/>
  <c r="K797" i="11"/>
  <c r="L797" i="11" s="1"/>
  <c r="K793" i="11"/>
  <c r="L793" i="11" s="1"/>
  <c r="O793" i="11" s="1"/>
  <c r="K785" i="11"/>
  <c r="L785" i="11" s="1"/>
  <c r="K761" i="11"/>
  <c r="L761" i="11" s="1"/>
  <c r="K752" i="11"/>
  <c r="L752" i="11" s="1"/>
  <c r="K745" i="11"/>
  <c r="L745" i="11" s="1"/>
  <c r="K736" i="11"/>
  <c r="L736" i="11" s="1"/>
  <c r="N736" i="11" s="1"/>
  <c r="K727" i="11"/>
  <c r="L727" i="11" s="1"/>
  <c r="K724" i="11"/>
  <c r="L724" i="11" s="1"/>
  <c r="K720" i="11"/>
  <c r="L720" i="11" s="1"/>
  <c r="N720" i="11" s="1"/>
  <c r="K1003" i="11"/>
  <c r="L1003" i="11" s="1"/>
  <c r="O1003" i="11" s="1"/>
  <c r="K992" i="11"/>
  <c r="L992" i="11" s="1"/>
  <c r="O992" i="11" s="1"/>
  <c r="K964" i="11"/>
  <c r="L964" i="11" s="1"/>
  <c r="K938" i="11"/>
  <c r="L938" i="11" s="1"/>
  <c r="K925" i="11"/>
  <c r="L925" i="11" s="1"/>
  <c r="O925" i="11" s="1"/>
  <c r="K904" i="11"/>
  <c r="L904" i="11" s="1"/>
  <c r="K873" i="11"/>
  <c r="L873" i="11" s="1"/>
  <c r="M873" i="11" s="1"/>
  <c r="K861" i="11"/>
  <c r="L861" i="11" s="1"/>
  <c r="M861" i="11" s="1"/>
  <c r="K858" i="11"/>
  <c r="L858" i="11" s="1"/>
  <c r="K853" i="11"/>
  <c r="L853" i="11" s="1"/>
  <c r="K850" i="11"/>
  <c r="L850" i="11" s="1"/>
  <c r="K846" i="11"/>
  <c r="L846" i="11" s="1"/>
  <c r="K838" i="11"/>
  <c r="L838" i="11" s="1"/>
  <c r="K835" i="11"/>
  <c r="L835" i="11" s="1"/>
  <c r="O835" i="11" s="1"/>
  <c r="K823" i="11"/>
  <c r="L823" i="11" s="1"/>
  <c r="O823" i="11" s="1"/>
  <c r="K808" i="11"/>
  <c r="L808" i="11" s="1"/>
  <c r="N808" i="11" s="1"/>
  <c r="K787" i="11"/>
  <c r="L787" i="11" s="1"/>
  <c r="K780" i="11"/>
  <c r="L780" i="11" s="1"/>
  <c r="K775" i="11"/>
  <c r="L775" i="11" s="1"/>
  <c r="K1002" i="11"/>
  <c r="L1002" i="11" s="1"/>
  <c r="K903" i="11"/>
  <c r="L903" i="11" s="1"/>
  <c r="K881" i="11"/>
  <c r="L881" i="11" s="1"/>
  <c r="M881" i="11" s="1"/>
  <c r="K839" i="11"/>
  <c r="L839" i="11" s="1"/>
  <c r="K830" i="11"/>
  <c r="L830" i="11" s="1"/>
  <c r="K820" i="11"/>
  <c r="L820" i="11" s="1"/>
  <c r="K809" i="11"/>
  <c r="L809" i="11" s="1"/>
  <c r="M809" i="11" s="1"/>
  <c r="K799" i="11"/>
  <c r="L799" i="11" s="1"/>
  <c r="O799" i="11" s="1"/>
  <c r="K788" i="11"/>
  <c r="L788" i="11" s="1"/>
  <c r="K777" i="11"/>
  <c r="L777" i="11" s="1"/>
  <c r="K767" i="11"/>
  <c r="L767" i="11" s="1"/>
  <c r="K759" i="11"/>
  <c r="L759" i="11" s="1"/>
  <c r="K751" i="11"/>
  <c r="L751" i="11" s="1"/>
  <c r="O751" i="11" s="1"/>
  <c r="K743" i="11"/>
  <c r="L743" i="11" s="1"/>
  <c r="K735" i="11"/>
  <c r="L735" i="11" s="1"/>
  <c r="O735" i="11" s="1"/>
  <c r="K726" i="11"/>
  <c r="L726" i="11" s="1"/>
  <c r="K719" i="11"/>
  <c r="L719" i="11" s="1"/>
  <c r="O719" i="11" s="1"/>
  <c r="K708" i="11"/>
  <c r="L708" i="11" s="1"/>
  <c r="K687" i="11"/>
  <c r="L687" i="11" s="1"/>
  <c r="O687" i="11" s="1"/>
  <c r="K683" i="11"/>
  <c r="L683" i="11" s="1"/>
  <c r="K672" i="11"/>
  <c r="L672" i="11" s="1"/>
  <c r="N672" i="11" s="1"/>
  <c r="K664" i="11"/>
  <c r="L664" i="11" s="1"/>
  <c r="K657" i="11"/>
  <c r="L657" i="11" s="1"/>
  <c r="K649" i="11"/>
  <c r="L649" i="11" s="1"/>
  <c r="K643" i="11"/>
  <c r="L643" i="11" s="1"/>
  <c r="K639" i="11"/>
  <c r="L639" i="11" s="1"/>
  <c r="K624" i="11"/>
  <c r="L624" i="11" s="1"/>
  <c r="K621" i="11"/>
  <c r="L621" i="11" s="1"/>
  <c r="K618" i="11"/>
  <c r="L618" i="11" s="1"/>
  <c r="N618" i="11" s="1"/>
  <c r="K606" i="11"/>
  <c r="L606" i="11" s="1"/>
  <c r="K561" i="11"/>
  <c r="L561" i="11" s="1"/>
  <c r="K554" i="11"/>
  <c r="L554" i="11" s="1"/>
  <c r="N554" i="11" s="1"/>
  <c r="K546" i="11"/>
  <c r="L546" i="11" s="1"/>
  <c r="K542" i="11"/>
  <c r="L542" i="11" s="1"/>
  <c r="K523" i="11"/>
  <c r="L523" i="11" s="1"/>
  <c r="K519" i="11"/>
  <c r="L519" i="11" s="1"/>
  <c r="K514" i="11"/>
  <c r="L514" i="11" s="1"/>
  <c r="O514" i="11" s="1"/>
  <c r="K510" i="11"/>
  <c r="L510" i="11" s="1"/>
  <c r="K491" i="11"/>
  <c r="L491" i="11" s="1"/>
  <c r="K487" i="11"/>
  <c r="L487" i="11" s="1"/>
  <c r="K993" i="11"/>
  <c r="L993" i="11" s="1"/>
  <c r="N993" i="11" s="1"/>
  <c r="K963" i="11"/>
  <c r="L963" i="11" s="1"/>
  <c r="O963" i="11" s="1"/>
  <c r="K928" i="11"/>
  <c r="L928" i="11" s="1"/>
  <c r="K896" i="11"/>
  <c r="L896" i="11" s="1"/>
  <c r="K880" i="11"/>
  <c r="L880" i="11" s="1"/>
  <c r="N880" i="11" s="1"/>
  <c r="K869" i="11"/>
  <c r="L869" i="11" s="1"/>
  <c r="M869" i="11" s="1"/>
  <c r="K859" i="11"/>
  <c r="L859" i="11" s="1"/>
  <c r="O859" i="11" s="1"/>
  <c r="K819" i="11"/>
  <c r="L819" i="11" s="1"/>
  <c r="O819" i="11" s="1"/>
  <c r="K776" i="11"/>
  <c r="L776" i="11" s="1"/>
  <c r="K713" i="11"/>
  <c r="L713" i="11" s="1"/>
  <c r="K707" i="11"/>
  <c r="L707" i="11" s="1"/>
  <c r="K697" i="11"/>
  <c r="L697" i="11" s="1"/>
  <c r="K692" i="11"/>
  <c r="L692" i="11" s="1"/>
  <c r="K645" i="11"/>
  <c r="L645" i="11" s="1"/>
  <c r="M645" i="11" s="1"/>
  <c r="K636" i="11"/>
  <c r="L636" i="11" s="1"/>
  <c r="K632" i="11"/>
  <c r="L632" i="11" s="1"/>
  <c r="K617" i="11"/>
  <c r="L617" i="11" s="1"/>
  <c r="O617" i="11" s="1"/>
  <c r="K614" i="11"/>
  <c r="L614" i="11" s="1"/>
  <c r="K610" i="11"/>
  <c r="L610" i="11" s="1"/>
  <c r="K595" i="11"/>
  <c r="L595" i="11" s="1"/>
  <c r="K587" i="11"/>
  <c r="L587" i="11" s="1"/>
  <c r="N587" i="11" s="1"/>
  <c r="K583" i="11"/>
  <c r="L583" i="11" s="1"/>
  <c r="K580" i="11"/>
  <c r="L580" i="11" s="1"/>
  <c r="M580" i="11" s="1"/>
  <c r="K575" i="11"/>
  <c r="L575" i="11" s="1"/>
  <c r="K572" i="11"/>
  <c r="L572" i="11" s="1"/>
  <c r="K568" i="11"/>
  <c r="L568" i="11" s="1"/>
  <c r="K565" i="11"/>
  <c r="L565" i="11" s="1"/>
  <c r="K560" i="11"/>
  <c r="L560" i="11" s="1"/>
  <c r="K557" i="11"/>
  <c r="L557" i="11" s="1"/>
  <c r="K553" i="11"/>
  <c r="L553" i="11" s="1"/>
  <c r="O553" i="11" s="1"/>
  <c r="K550" i="11"/>
  <c r="L550" i="11" s="1"/>
  <c r="K545" i="11"/>
  <c r="L545" i="11" s="1"/>
  <c r="M545" i="11" s="1"/>
  <c r="K924" i="11"/>
  <c r="L924" i="11" s="1"/>
  <c r="K847" i="11"/>
  <c r="L847" i="11" s="1"/>
  <c r="O847" i="11" s="1"/>
  <c r="K828" i="11"/>
  <c r="L828" i="11" s="1"/>
  <c r="K807" i="11"/>
  <c r="L807" i="11" s="1"/>
  <c r="K758" i="11"/>
  <c r="L758" i="11" s="1"/>
  <c r="K742" i="11"/>
  <c r="L742" i="11" s="1"/>
  <c r="K725" i="11"/>
  <c r="L725" i="11" s="1"/>
  <c r="M725" i="11" s="1"/>
  <c r="K718" i="11"/>
  <c r="L718" i="11" s="1"/>
  <c r="K712" i="11"/>
  <c r="L712" i="11" s="1"/>
  <c r="K702" i="11"/>
  <c r="L702" i="11" s="1"/>
  <c r="M702" i="11" s="1"/>
  <c r="K696" i="11"/>
  <c r="L696" i="11" s="1"/>
  <c r="K681" i="11"/>
  <c r="L681" i="11" s="1"/>
  <c r="K671" i="11"/>
  <c r="L671" i="11" s="1"/>
  <c r="O671" i="11" s="1"/>
  <c r="K663" i="11"/>
  <c r="L663" i="11" s="1"/>
  <c r="O663" i="11" s="1"/>
  <c r="K660" i="11"/>
  <c r="L660" i="11" s="1"/>
  <c r="K656" i="11"/>
  <c r="L656" i="11" s="1"/>
  <c r="N656" i="11" s="1"/>
  <c r="K648" i="11"/>
  <c r="L648" i="11" s="1"/>
  <c r="K642" i="11"/>
  <c r="L642" i="11" s="1"/>
  <c r="K635" i="11"/>
  <c r="L635" i="11" s="1"/>
  <c r="K631" i="11"/>
  <c r="L631" i="11" s="1"/>
  <c r="K628" i="11"/>
  <c r="L628" i="11" s="1"/>
  <c r="K623" i="11"/>
  <c r="L623" i="11" s="1"/>
  <c r="K620" i="11"/>
  <c r="L620" i="11" s="1"/>
  <c r="K609" i="11"/>
  <c r="L609" i="11" s="1"/>
  <c r="K602" i="11"/>
  <c r="L602" i="11" s="1"/>
  <c r="N602" i="11" s="1"/>
  <c r="K590" i="11"/>
  <c r="L590" i="11" s="1"/>
  <c r="K531" i="11"/>
  <c r="L531" i="11" s="1"/>
  <c r="K527" i="11"/>
  <c r="L527" i="11" s="1"/>
  <c r="K522" i="11"/>
  <c r="L522" i="11" s="1"/>
  <c r="O522" i="11" s="1"/>
  <c r="K518" i="11"/>
  <c r="L518" i="11" s="1"/>
  <c r="K499" i="11"/>
  <c r="L499" i="11" s="1"/>
  <c r="K495" i="11"/>
  <c r="L495" i="11" s="1"/>
  <c r="K490" i="11"/>
  <c r="L490" i="11" s="1"/>
  <c r="O490" i="11" s="1"/>
  <c r="K866" i="11"/>
  <c r="L866" i="11" s="1"/>
  <c r="K824" i="11"/>
  <c r="L824" i="11" s="1"/>
  <c r="N824" i="11" s="1"/>
  <c r="K815" i="11"/>
  <c r="L815" i="11" s="1"/>
  <c r="O815" i="11" s="1"/>
  <c r="K792" i="11"/>
  <c r="L792" i="11" s="1"/>
  <c r="K783" i="11"/>
  <c r="L783" i="11" s="1"/>
  <c r="O783" i="11" s="1"/>
  <c r="K772" i="11"/>
  <c r="L772" i="11" s="1"/>
  <c r="K764" i="11"/>
  <c r="L764" i="11" s="1"/>
  <c r="K756" i="11"/>
  <c r="L756" i="11" s="1"/>
  <c r="K748" i="11"/>
  <c r="L748" i="11" s="1"/>
  <c r="K740" i="11"/>
  <c r="L740" i="11" s="1"/>
  <c r="K732" i="11"/>
  <c r="L732" i="11" s="1"/>
  <c r="K679" i="11"/>
  <c r="L679" i="11" s="1"/>
  <c r="K675" i="11"/>
  <c r="L675" i="11" s="1"/>
  <c r="K667" i="11"/>
  <c r="L667" i="11" s="1"/>
  <c r="K662" i="11"/>
  <c r="L662" i="11" s="1"/>
  <c r="K655" i="11"/>
  <c r="L655" i="11" s="1"/>
  <c r="O655" i="11" s="1"/>
  <c r="K651" i="11"/>
  <c r="L651" i="11" s="1"/>
  <c r="K647" i="11"/>
  <c r="L647" i="11" s="1"/>
  <c r="O647" i="11" s="1"/>
  <c r="K638" i="11"/>
  <c r="L638" i="11" s="1"/>
  <c r="K634" i="11"/>
  <c r="L634" i="11" s="1"/>
  <c r="K627" i="11"/>
  <c r="L627" i="11" s="1"/>
  <c r="K593" i="11"/>
  <c r="L593" i="11" s="1"/>
  <c r="K586" i="11"/>
  <c r="L586" i="11" s="1"/>
  <c r="N586" i="11" s="1"/>
  <c r="K574" i="11"/>
  <c r="L574" i="11" s="1"/>
  <c r="K989" i="11"/>
  <c r="L989" i="11" s="1"/>
  <c r="O989" i="11" s="1"/>
  <c r="K917" i="11"/>
  <c r="L917" i="11" s="1"/>
  <c r="M917" i="11" s="1"/>
  <c r="K877" i="11"/>
  <c r="L877" i="11" s="1"/>
  <c r="M877" i="11" s="1"/>
  <c r="K857" i="11"/>
  <c r="L857" i="11" s="1"/>
  <c r="K836" i="11"/>
  <c r="L836" i="11" s="1"/>
  <c r="K816" i="11"/>
  <c r="L816" i="11" s="1"/>
  <c r="N816" i="11" s="1"/>
  <c r="K796" i="11"/>
  <c r="L796" i="11" s="1"/>
  <c r="K723" i="11"/>
  <c r="L723" i="11" s="1"/>
  <c r="K711" i="11"/>
  <c r="L711" i="11" s="1"/>
  <c r="K691" i="11"/>
  <c r="L691" i="11" s="1"/>
  <c r="K680" i="11"/>
  <c r="L680" i="11" s="1"/>
  <c r="K613" i="11"/>
  <c r="L613" i="11" s="1"/>
  <c r="K605" i="11"/>
  <c r="L605" i="11" s="1"/>
  <c r="K598" i="11"/>
  <c r="L598" i="11" s="1"/>
  <c r="K567" i="11"/>
  <c r="L567" i="11" s="1"/>
  <c r="K559" i="11"/>
  <c r="L559" i="11" s="1"/>
  <c r="K552" i="11"/>
  <c r="L552" i="11" s="1"/>
  <c r="K533" i="11"/>
  <c r="L533" i="11" s="1"/>
  <c r="K508" i="11"/>
  <c r="L508" i="11" s="1"/>
  <c r="N508" i="11" s="1"/>
  <c r="K489" i="11"/>
  <c r="L489" i="11" s="1"/>
  <c r="M489" i="11" s="1"/>
  <c r="K475" i="11"/>
  <c r="L475" i="11" s="1"/>
  <c r="K471" i="11"/>
  <c r="L471" i="11" s="1"/>
  <c r="K466" i="11"/>
  <c r="L466" i="11" s="1"/>
  <c r="O466" i="11" s="1"/>
  <c r="K462" i="11"/>
  <c r="L462" i="11" s="1"/>
  <c r="K443" i="11"/>
  <c r="L443" i="11" s="1"/>
  <c r="K439" i="11"/>
  <c r="L439" i="11" s="1"/>
  <c r="K434" i="11"/>
  <c r="L434" i="11" s="1"/>
  <c r="O434" i="11" s="1"/>
  <c r="K430" i="11"/>
  <c r="L430" i="11" s="1"/>
  <c r="K411" i="11"/>
  <c r="L411" i="11" s="1"/>
  <c r="K407" i="11"/>
  <c r="L407" i="11" s="1"/>
  <c r="K402" i="11"/>
  <c r="L402" i="11" s="1"/>
  <c r="O402" i="11" s="1"/>
  <c r="K398" i="11"/>
  <c r="L398" i="11" s="1"/>
  <c r="K379" i="11"/>
  <c r="L379" i="11" s="1"/>
  <c r="K375" i="11"/>
  <c r="L375" i="11" s="1"/>
  <c r="K370" i="11"/>
  <c r="L370" i="11" s="1"/>
  <c r="O370" i="11" s="1"/>
  <c r="K366" i="11"/>
  <c r="L366" i="11" s="1"/>
  <c r="K347" i="11"/>
  <c r="L347" i="11" s="1"/>
  <c r="K343" i="11"/>
  <c r="L343" i="11" s="1"/>
  <c r="K338" i="11"/>
  <c r="L338" i="11" s="1"/>
  <c r="O338" i="11" s="1"/>
  <c r="K329" i="11"/>
  <c r="L329" i="11" s="1"/>
  <c r="M329" i="11" s="1"/>
  <c r="K326" i="11"/>
  <c r="L326" i="11" s="1"/>
  <c r="K317" i="11"/>
  <c r="L317" i="11" s="1"/>
  <c r="K300" i="11"/>
  <c r="L300" i="11" s="1"/>
  <c r="N300" i="11" s="1"/>
  <c r="K296" i="11"/>
  <c r="L296" i="11" s="1"/>
  <c r="K291" i="11"/>
  <c r="L291" i="11" s="1"/>
  <c r="K978" i="11"/>
  <c r="L978" i="11" s="1"/>
  <c r="K914" i="11"/>
  <c r="L914" i="11" s="1"/>
  <c r="K874" i="11"/>
  <c r="L874" i="11" s="1"/>
  <c r="K854" i="11"/>
  <c r="L854" i="11" s="1"/>
  <c r="K791" i="11"/>
  <c r="L791" i="11" s="1"/>
  <c r="K771" i="11"/>
  <c r="L771" i="11" s="1"/>
  <c r="K755" i="11"/>
  <c r="L755" i="11" s="1"/>
  <c r="K739" i="11"/>
  <c r="L739" i="11" s="1"/>
  <c r="K722" i="11"/>
  <c r="L722" i="11" s="1"/>
  <c r="K710" i="11"/>
  <c r="L710" i="11" s="1"/>
  <c r="K700" i="11"/>
  <c r="L700" i="11" s="1"/>
  <c r="K689" i="11"/>
  <c r="L689" i="11" s="1"/>
  <c r="K670" i="11"/>
  <c r="L670" i="11" s="1"/>
  <c r="M670" i="11" s="1"/>
  <c r="K619" i="11"/>
  <c r="L619" i="11" s="1"/>
  <c r="K612" i="11"/>
  <c r="L612" i="11" s="1"/>
  <c r="M612" i="11" s="1"/>
  <c r="K604" i="11"/>
  <c r="L604" i="11" s="1"/>
  <c r="K597" i="11"/>
  <c r="L597" i="11" s="1"/>
  <c r="K589" i="11"/>
  <c r="L589" i="11" s="1"/>
  <c r="K582" i="11"/>
  <c r="L582" i="11" s="1"/>
  <c r="K551" i="11"/>
  <c r="L551" i="11" s="1"/>
  <c r="K538" i="11"/>
  <c r="L538" i="11" s="1"/>
  <c r="O538" i="11" s="1"/>
  <c r="K532" i="11"/>
  <c r="L532" i="11" s="1"/>
  <c r="N532" i="11" s="1"/>
  <c r="K526" i="11"/>
  <c r="L526" i="11" s="1"/>
  <c r="K513" i="11"/>
  <c r="L513" i="11" s="1"/>
  <c r="M513" i="11" s="1"/>
  <c r="K507" i="11"/>
  <c r="L507" i="11" s="1"/>
  <c r="K502" i="11"/>
  <c r="L502" i="11" s="1"/>
  <c r="K496" i="11"/>
  <c r="L496" i="11" s="1"/>
  <c r="K484" i="11"/>
  <c r="L484" i="11" s="1"/>
  <c r="N484" i="11" s="1"/>
  <c r="K480" i="11"/>
  <c r="L480" i="11" s="1"/>
  <c r="K465" i="11"/>
  <c r="L465" i="11" s="1"/>
  <c r="M465" i="11" s="1"/>
  <c r="K461" i="11"/>
  <c r="L461" i="11" s="1"/>
  <c r="K452" i="11"/>
  <c r="L452" i="11" s="1"/>
  <c r="N452" i="11" s="1"/>
  <c r="K448" i="11"/>
  <c r="L448" i="11" s="1"/>
  <c r="K433" i="11"/>
  <c r="L433" i="11" s="1"/>
  <c r="M433" i="11" s="1"/>
  <c r="K429" i="11"/>
  <c r="L429" i="11" s="1"/>
  <c r="K420" i="11"/>
  <c r="L420" i="11" s="1"/>
  <c r="N420" i="11" s="1"/>
  <c r="K416" i="11"/>
  <c r="L416" i="11" s="1"/>
  <c r="K401" i="11"/>
  <c r="L401" i="11" s="1"/>
  <c r="M401" i="11" s="1"/>
  <c r="K397" i="11"/>
  <c r="L397" i="11" s="1"/>
  <c r="K388" i="11"/>
  <c r="L388" i="11" s="1"/>
  <c r="N388" i="11" s="1"/>
  <c r="K384" i="11"/>
  <c r="L384" i="11" s="1"/>
  <c r="K369" i="11"/>
  <c r="L369" i="11" s="1"/>
  <c r="M369" i="11" s="1"/>
  <c r="K365" i="11"/>
  <c r="L365" i="11" s="1"/>
  <c r="K356" i="11"/>
  <c r="L356" i="11" s="1"/>
  <c r="N356" i="11" s="1"/>
  <c r="K352" i="11"/>
  <c r="L352" i="11" s="1"/>
  <c r="K337" i="11"/>
  <c r="L337" i="11" s="1"/>
  <c r="M337" i="11" s="1"/>
  <c r="K334" i="11"/>
  <c r="L334" i="11" s="1"/>
  <c r="K325" i="11"/>
  <c r="L325" i="11" s="1"/>
  <c r="K308" i="11"/>
  <c r="L308" i="11" s="1"/>
  <c r="N308" i="11" s="1"/>
  <c r="K304" i="11"/>
  <c r="L304" i="11" s="1"/>
  <c r="K299" i="11"/>
  <c r="L299" i="11" s="1"/>
  <c r="K287" i="11"/>
  <c r="L287" i="11" s="1"/>
  <c r="O287" i="11" s="1"/>
  <c r="K977" i="11"/>
  <c r="L977" i="11" s="1"/>
  <c r="N977" i="11" s="1"/>
  <c r="K790" i="11"/>
  <c r="L790" i="11" s="1"/>
  <c r="K709" i="11"/>
  <c r="L709" i="11" s="1"/>
  <c r="K688" i="11"/>
  <c r="L688" i="11" s="1"/>
  <c r="K661" i="11"/>
  <c r="L661" i="11" s="1"/>
  <c r="M661" i="11" s="1"/>
  <c r="K654" i="11"/>
  <c r="L654" i="11" s="1"/>
  <c r="K641" i="11"/>
  <c r="L641" i="11" s="1"/>
  <c r="K626" i="11"/>
  <c r="L626" i="11" s="1"/>
  <c r="K558" i="11"/>
  <c r="L558" i="11" s="1"/>
  <c r="K544" i="11"/>
  <c r="L544" i="11" s="1"/>
  <c r="K537" i="11"/>
  <c r="L537" i="11" s="1"/>
  <c r="M537" i="11" s="1"/>
  <c r="K525" i="11"/>
  <c r="L525" i="11" s="1"/>
  <c r="K520" i="11"/>
  <c r="L520" i="11" s="1"/>
  <c r="K501" i="11"/>
  <c r="L501" i="11" s="1"/>
  <c r="K483" i="11"/>
  <c r="L483" i="11" s="1"/>
  <c r="K479" i="11"/>
  <c r="L479" i="11" s="1"/>
  <c r="K474" i="11"/>
  <c r="L474" i="11" s="1"/>
  <c r="O474" i="11" s="1"/>
  <c r="K470" i="11"/>
  <c r="L470" i="11" s="1"/>
  <c r="K451" i="11"/>
  <c r="L451" i="11" s="1"/>
  <c r="K447" i="11"/>
  <c r="L447" i="11" s="1"/>
  <c r="K442" i="11"/>
  <c r="L442" i="11" s="1"/>
  <c r="O442" i="11" s="1"/>
  <c r="K438" i="11"/>
  <c r="L438" i="11" s="1"/>
  <c r="K419" i="11"/>
  <c r="L419" i="11" s="1"/>
  <c r="K415" i="11"/>
  <c r="L415" i="11" s="1"/>
  <c r="K410" i="11"/>
  <c r="L410" i="11" s="1"/>
  <c r="O410" i="11" s="1"/>
  <c r="K406" i="11"/>
  <c r="L406" i="11" s="1"/>
  <c r="K387" i="11"/>
  <c r="L387" i="11" s="1"/>
  <c r="K383" i="11"/>
  <c r="L383" i="11" s="1"/>
  <c r="K378" i="11"/>
  <c r="L378" i="11" s="1"/>
  <c r="O378" i="11" s="1"/>
  <c r="K374" i="11"/>
  <c r="L374" i="11" s="1"/>
  <c r="K355" i="11"/>
  <c r="L355" i="11" s="1"/>
  <c r="K351" i="11"/>
  <c r="L351" i="11" s="1"/>
  <c r="K346" i="11"/>
  <c r="L346" i="11" s="1"/>
  <c r="O346" i="11" s="1"/>
  <c r="K342" i="11"/>
  <c r="L342" i="11" s="1"/>
  <c r="K333" i="11"/>
  <c r="L333" i="11" s="1"/>
  <c r="K316" i="11"/>
  <c r="L316" i="11" s="1"/>
  <c r="N316" i="11" s="1"/>
  <c r="K312" i="11"/>
  <c r="L312" i="11" s="1"/>
  <c r="K307" i="11"/>
  <c r="L307" i="11" s="1"/>
  <c r="K968" i="11"/>
  <c r="L968" i="11" s="1"/>
  <c r="K905" i="11"/>
  <c r="L905" i="11" s="1"/>
  <c r="K851" i="11"/>
  <c r="L851" i="11" s="1"/>
  <c r="O851" i="11" s="1"/>
  <c r="K831" i="11"/>
  <c r="L831" i="11" s="1"/>
  <c r="O831" i="11" s="1"/>
  <c r="K812" i="11"/>
  <c r="L812" i="11" s="1"/>
  <c r="K768" i="11"/>
  <c r="L768" i="11" s="1"/>
  <c r="N768" i="11" s="1"/>
  <c r="K699" i="11"/>
  <c r="L699" i="11" s="1"/>
  <c r="K677" i="11"/>
  <c r="L677" i="11" s="1"/>
  <c r="M677" i="11" s="1"/>
  <c r="K669" i="11"/>
  <c r="L669" i="11" s="1"/>
  <c r="M669" i="11" s="1"/>
  <c r="K653" i="11"/>
  <c r="L653" i="11" s="1"/>
  <c r="K646" i="11"/>
  <c r="L646" i="11" s="1"/>
  <c r="K640" i="11"/>
  <c r="L640" i="11" s="1"/>
  <c r="K633" i="11"/>
  <c r="L633" i="11" s="1"/>
  <c r="K625" i="11"/>
  <c r="L625" i="11" s="1"/>
  <c r="K611" i="11"/>
  <c r="L611" i="11" s="1"/>
  <c r="K603" i="11"/>
  <c r="L603" i="11" s="1"/>
  <c r="N603" i="11" s="1"/>
  <c r="K596" i="11"/>
  <c r="L596" i="11" s="1"/>
  <c r="M596" i="11" s="1"/>
  <c r="K588" i="11"/>
  <c r="L588" i="11" s="1"/>
  <c r="K581" i="11"/>
  <c r="L581" i="11" s="1"/>
  <c r="K573" i="11"/>
  <c r="L573" i="11" s="1"/>
  <c r="K566" i="11"/>
  <c r="L566" i="11" s="1"/>
  <c r="K543" i="11"/>
  <c r="L543" i="11" s="1"/>
  <c r="K530" i="11"/>
  <c r="L530" i="11" s="1"/>
  <c r="O530" i="11" s="1"/>
  <c r="K506" i="11"/>
  <c r="L506" i="11" s="1"/>
  <c r="O506" i="11" s="1"/>
  <c r="K500" i="11"/>
  <c r="L500" i="11" s="1"/>
  <c r="N500" i="11" s="1"/>
  <c r="K494" i="11"/>
  <c r="L494" i="11" s="1"/>
  <c r="K473" i="11"/>
  <c r="L473" i="11" s="1"/>
  <c r="M473" i="11" s="1"/>
  <c r="K469" i="11"/>
  <c r="L469" i="11" s="1"/>
  <c r="K460" i="11"/>
  <c r="L460" i="11" s="1"/>
  <c r="N460" i="11" s="1"/>
  <c r="K456" i="11"/>
  <c r="L456" i="11" s="1"/>
  <c r="K441" i="11"/>
  <c r="L441" i="11" s="1"/>
  <c r="M441" i="11" s="1"/>
  <c r="K437" i="11"/>
  <c r="L437" i="11" s="1"/>
  <c r="K428" i="11"/>
  <c r="L428" i="11" s="1"/>
  <c r="N428" i="11" s="1"/>
  <c r="K424" i="11"/>
  <c r="L424" i="11" s="1"/>
  <c r="K409" i="11"/>
  <c r="L409" i="11" s="1"/>
  <c r="M409" i="11" s="1"/>
  <c r="K405" i="11"/>
  <c r="L405" i="11" s="1"/>
  <c r="K396" i="11"/>
  <c r="L396" i="11" s="1"/>
  <c r="N396" i="11" s="1"/>
  <c r="K392" i="11"/>
  <c r="L392" i="11" s="1"/>
  <c r="K377" i="11"/>
  <c r="L377" i="11" s="1"/>
  <c r="M377" i="11" s="1"/>
  <c r="K373" i="11"/>
  <c r="L373" i="11" s="1"/>
  <c r="K364" i="11"/>
  <c r="L364" i="11" s="1"/>
  <c r="N364" i="11" s="1"/>
  <c r="K360" i="11"/>
  <c r="L360" i="11" s="1"/>
  <c r="K345" i="11"/>
  <c r="L345" i="11" s="1"/>
  <c r="M345" i="11" s="1"/>
  <c r="K341" i="11"/>
  <c r="L341" i="11" s="1"/>
  <c r="K324" i="11"/>
  <c r="L324" i="11" s="1"/>
  <c r="N324" i="11" s="1"/>
  <c r="K320" i="11"/>
  <c r="L320" i="11" s="1"/>
  <c r="K315" i="11"/>
  <c r="L315" i="11" s="1"/>
  <c r="K953" i="11"/>
  <c r="L953" i="11" s="1"/>
  <c r="N953" i="11" s="1"/>
  <c r="K827" i="11"/>
  <c r="L827" i="11" s="1"/>
  <c r="O827" i="11" s="1"/>
  <c r="K784" i="11"/>
  <c r="L784" i="11" s="1"/>
  <c r="N784" i="11" s="1"/>
  <c r="K695" i="11"/>
  <c r="L695" i="11" s="1"/>
  <c r="K676" i="11"/>
  <c r="L676" i="11" s="1"/>
  <c r="K659" i="11"/>
  <c r="L659" i="11" s="1"/>
  <c r="K616" i="11"/>
  <c r="L616" i="11" s="1"/>
  <c r="K601" i="11"/>
  <c r="L601" i="11" s="1"/>
  <c r="O601" i="11" s="1"/>
  <c r="K571" i="11"/>
  <c r="L571" i="11" s="1"/>
  <c r="N571" i="11" s="1"/>
  <c r="K556" i="11"/>
  <c r="L556" i="11" s="1"/>
  <c r="K529" i="11"/>
  <c r="L529" i="11" s="1"/>
  <c r="M529" i="11" s="1"/>
  <c r="K517" i="11"/>
  <c r="L517" i="11" s="1"/>
  <c r="K505" i="11"/>
  <c r="L505" i="11" s="1"/>
  <c r="M505" i="11" s="1"/>
  <c r="K493" i="11"/>
  <c r="L493" i="11" s="1"/>
  <c r="K482" i="11"/>
  <c r="L482" i="11" s="1"/>
  <c r="O482" i="11" s="1"/>
  <c r="K455" i="11"/>
  <c r="L455" i="11" s="1"/>
  <c r="K446" i="11"/>
  <c r="L446" i="11" s="1"/>
  <c r="K427" i="11"/>
  <c r="L427" i="11" s="1"/>
  <c r="K418" i="11"/>
  <c r="L418" i="11" s="1"/>
  <c r="O418" i="11" s="1"/>
  <c r="K391" i="11"/>
  <c r="L391" i="11" s="1"/>
  <c r="K382" i="11"/>
  <c r="L382" i="11" s="1"/>
  <c r="K363" i="11"/>
  <c r="L363" i="11" s="1"/>
  <c r="K354" i="11"/>
  <c r="L354" i="11" s="1"/>
  <c r="O354" i="11" s="1"/>
  <c r="K328" i="11"/>
  <c r="L328" i="11" s="1"/>
  <c r="K311" i="11"/>
  <c r="L311" i="11" s="1"/>
  <c r="O311" i="11" s="1"/>
  <c r="K297" i="11"/>
  <c r="L297" i="11" s="1"/>
  <c r="M297" i="11" s="1"/>
  <c r="K281" i="11"/>
  <c r="L281" i="11" s="1"/>
  <c r="M281" i="11" s="1"/>
  <c r="K273" i="11"/>
  <c r="L273" i="11" s="1"/>
  <c r="K266" i="11"/>
  <c r="L266" i="11" s="1"/>
  <c r="K263" i="11"/>
  <c r="L263" i="11" s="1"/>
  <c r="K258" i="11"/>
  <c r="L258" i="11" s="1"/>
  <c r="K224" i="11"/>
  <c r="L224" i="11" s="1"/>
  <c r="K219" i="11"/>
  <c r="L219" i="11" s="1"/>
  <c r="K216" i="11"/>
  <c r="L216" i="11" s="1"/>
  <c r="K211" i="11"/>
  <c r="L211" i="11" s="1"/>
  <c r="K208" i="11"/>
  <c r="L208" i="11" s="1"/>
  <c r="K204" i="11"/>
  <c r="L204" i="11" s="1"/>
  <c r="N204" i="11" s="1"/>
  <c r="K196" i="11"/>
  <c r="L196" i="11" s="1"/>
  <c r="N196" i="11" s="1"/>
  <c r="K189" i="11"/>
  <c r="L189" i="11" s="1"/>
  <c r="K181" i="11"/>
  <c r="L181" i="11" s="1"/>
  <c r="K173" i="11"/>
  <c r="L173" i="11" s="1"/>
  <c r="K166" i="11"/>
  <c r="L166" i="11" s="1"/>
  <c r="K161" i="11"/>
  <c r="L161" i="11" s="1"/>
  <c r="M161" i="11" s="1"/>
  <c r="K154" i="11"/>
  <c r="L154" i="11" s="1"/>
  <c r="K151" i="11"/>
  <c r="L151" i="11" s="1"/>
  <c r="K146" i="11"/>
  <c r="L146" i="11" s="1"/>
  <c r="K143" i="11"/>
  <c r="L143" i="11" s="1"/>
  <c r="K943" i="11"/>
  <c r="L943" i="11" s="1"/>
  <c r="M943" i="11" s="1"/>
  <c r="K865" i="11"/>
  <c r="L865" i="11" s="1"/>
  <c r="M865" i="11" s="1"/>
  <c r="K716" i="11"/>
  <c r="L716" i="11" s="1"/>
  <c r="K694" i="11"/>
  <c r="L694" i="11" s="1"/>
  <c r="K674" i="11"/>
  <c r="L674" i="11" s="1"/>
  <c r="K658" i="11"/>
  <c r="L658" i="11" s="1"/>
  <c r="K644" i="11"/>
  <c r="L644" i="11" s="1"/>
  <c r="K630" i="11"/>
  <c r="L630" i="11" s="1"/>
  <c r="K615" i="11"/>
  <c r="L615" i="11" s="1"/>
  <c r="K600" i="11"/>
  <c r="L600" i="11" s="1"/>
  <c r="K585" i="11"/>
  <c r="L585" i="11" s="1"/>
  <c r="O585" i="11" s="1"/>
  <c r="K555" i="11"/>
  <c r="L555" i="11" s="1"/>
  <c r="N555" i="11" s="1"/>
  <c r="K541" i="11"/>
  <c r="L541" i="11" s="1"/>
  <c r="K481" i="11"/>
  <c r="L481" i="11" s="1"/>
  <c r="M481" i="11" s="1"/>
  <c r="K464" i="11"/>
  <c r="L464" i="11" s="1"/>
  <c r="K445" i="11"/>
  <c r="L445" i="11" s="1"/>
  <c r="K436" i="11"/>
  <c r="L436" i="11" s="1"/>
  <c r="N436" i="11" s="1"/>
  <c r="K417" i="11"/>
  <c r="L417" i="11" s="1"/>
  <c r="M417" i="11" s="1"/>
  <c r="K400" i="11"/>
  <c r="L400" i="11" s="1"/>
  <c r="K381" i="11"/>
  <c r="L381" i="11" s="1"/>
  <c r="K372" i="11"/>
  <c r="L372" i="11" s="1"/>
  <c r="N372" i="11" s="1"/>
  <c r="K353" i="11"/>
  <c r="L353" i="11" s="1"/>
  <c r="M353" i="11" s="1"/>
  <c r="K336" i="11"/>
  <c r="L336" i="11" s="1"/>
  <c r="K319" i="11"/>
  <c r="L319" i="11" s="1"/>
  <c r="O319" i="11" s="1"/>
  <c r="K303" i="11"/>
  <c r="L303" i="11" s="1"/>
  <c r="O303" i="11" s="1"/>
  <c r="K292" i="11"/>
  <c r="L292" i="11" s="1"/>
  <c r="N292" i="11" s="1"/>
  <c r="K286" i="11"/>
  <c r="L286" i="11" s="1"/>
  <c r="K278" i="11"/>
  <c r="L278" i="11" s="1"/>
  <c r="K270" i="11"/>
  <c r="L270" i="11" s="1"/>
  <c r="K265" i="11"/>
  <c r="L265" i="11" s="1"/>
  <c r="K255" i="11"/>
  <c r="L255" i="11" s="1"/>
  <c r="K250" i="11"/>
  <c r="L250" i="11" s="1"/>
  <c r="K247" i="11"/>
  <c r="L247" i="11" s="1"/>
  <c r="K242" i="11"/>
  <c r="L242" i="11" s="1"/>
  <c r="K239" i="11"/>
  <c r="L239" i="11" s="1"/>
  <c r="K203" i="11"/>
  <c r="L203" i="11" s="1"/>
  <c r="K200" i="11"/>
  <c r="L200" i="11" s="1"/>
  <c r="K195" i="11"/>
  <c r="L195" i="11" s="1"/>
  <c r="K188" i="11"/>
  <c r="L188" i="11" s="1"/>
  <c r="K180" i="11"/>
  <c r="L180" i="11" s="1"/>
  <c r="K165" i="11"/>
  <c r="L165" i="11" s="1"/>
  <c r="K158" i="11"/>
  <c r="L158" i="11" s="1"/>
  <c r="K153" i="11"/>
  <c r="L153" i="11" s="1"/>
  <c r="M153" i="11" s="1"/>
  <c r="K145" i="11"/>
  <c r="L145" i="11" s="1"/>
  <c r="K138" i="11"/>
  <c r="L138" i="11" s="1"/>
  <c r="K135" i="11"/>
  <c r="L135" i="11" s="1"/>
  <c r="K939" i="11"/>
  <c r="L939" i="11" s="1"/>
  <c r="O939" i="11" s="1"/>
  <c r="K862" i="11"/>
  <c r="L862" i="11" s="1"/>
  <c r="K747" i="11"/>
  <c r="L747" i="11" s="1"/>
  <c r="K673" i="11"/>
  <c r="L673" i="11" s="1"/>
  <c r="O673" i="11" s="1"/>
  <c r="K570" i="11"/>
  <c r="L570" i="11" s="1"/>
  <c r="N570" i="11" s="1"/>
  <c r="K540" i="11"/>
  <c r="L540" i="11" s="1"/>
  <c r="N540" i="11" s="1"/>
  <c r="K516" i="11"/>
  <c r="L516" i="11" s="1"/>
  <c r="N516" i="11" s="1"/>
  <c r="K504" i="11"/>
  <c r="L504" i="11" s="1"/>
  <c r="K492" i="11"/>
  <c r="L492" i="11" s="1"/>
  <c r="N492" i="11" s="1"/>
  <c r="K463" i="11"/>
  <c r="L463" i="11" s="1"/>
  <c r="K454" i="11"/>
  <c r="L454" i="11" s="1"/>
  <c r="K435" i="11"/>
  <c r="L435" i="11" s="1"/>
  <c r="K426" i="11"/>
  <c r="L426" i="11" s="1"/>
  <c r="O426" i="11" s="1"/>
  <c r="K399" i="11"/>
  <c r="L399" i="11" s="1"/>
  <c r="K390" i="11"/>
  <c r="L390" i="11" s="1"/>
  <c r="K371" i="11"/>
  <c r="L371" i="11" s="1"/>
  <c r="K362" i="11"/>
  <c r="L362" i="11" s="1"/>
  <c r="O362" i="11" s="1"/>
  <c r="K327" i="11"/>
  <c r="L327" i="11" s="1"/>
  <c r="O327" i="11" s="1"/>
  <c r="K310" i="11"/>
  <c r="L310" i="11" s="1"/>
  <c r="K290" i="11"/>
  <c r="L290" i="11" s="1"/>
  <c r="O290" i="11" s="1"/>
  <c r="K285" i="11"/>
  <c r="L285" i="11" s="1"/>
  <c r="K277" i="11"/>
  <c r="L277" i="11" s="1"/>
  <c r="K269" i="11"/>
  <c r="L269" i="11" s="1"/>
  <c r="K262" i="11"/>
  <c r="L262" i="11" s="1"/>
  <c r="K257" i="11"/>
  <c r="L257" i="11" s="1"/>
  <c r="M257" i="11" s="1"/>
  <c r="K249" i="11"/>
  <c r="L249" i="11" s="1"/>
  <c r="M249" i="11" s="1"/>
  <c r="K241" i="11"/>
  <c r="L241" i="11" s="1"/>
  <c r="K234" i="11"/>
  <c r="L234" i="11" s="1"/>
  <c r="K231" i="11"/>
  <c r="L231" i="11" s="1"/>
  <c r="K226" i="11"/>
  <c r="L226" i="11" s="1"/>
  <c r="K192" i="11"/>
  <c r="L192" i="11" s="1"/>
  <c r="K187" i="11"/>
  <c r="L187" i="11" s="1"/>
  <c r="K184" i="11"/>
  <c r="L184" i="11" s="1"/>
  <c r="K179" i="11"/>
  <c r="L179" i="11" s="1"/>
  <c r="K176" i="11"/>
  <c r="L176" i="11" s="1"/>
  <c r="K172" i="11"/>
  <c r="L172" i="11" s="1"/>
  <c r="N172" i="11" s="1"/>
  <c r="K164" i="11"/>
  <c r="L164" i="11" s="1"/>
  <c r="N164" i="11" s="1"/>
  <c r="K157" i="11"/>
  <c r="L157" i="11" s="1"/>
  <c r="K150" i="11"/>
  <c r="L150" i="11" s="1"/>
  <c r="K142" i="11"/>
  <c r="L142" i="11" s="1"/>
  <c r="K137" i="11"/>
  <c r="L137" i="11" s="1"/>
  <c r="K744" i="11"/>
  <c r="L744" i="11" s="1"/>
  <c r="K715" i="11"/>
  <c r="L715" i="11" s="1"/>
  <c r="K629" i="11"/>
  <c r="L629" i="11" s="1"/>
  <c r="M629" i="11" s="1"/>
  <c r="K599" i="11"/>
  <c r="L599" i="11" s="1"/>
  <c r="K584" i="11"/>
  <c r="L584" i="11" s="1"/>
  <c r="K569" i="11"/>
  <c r="L569" i="11" s="1"/>
  <c r="O569" i="11" s="1"/>
  <c r="K539" i="11"/>
  <c r="L539" i="11" s="1"/>
  <c r="K528" i="11"/>
  <c r="L528" i="11" s="1"/>
  <c r="K515" i="11"/>
  <c r="L515" i="11" s="1"/>
  <c r="K503" i="11"/>
  <c r="L503" i="11" s="1"/>
  <c r="K472" i="11"/>
  <c r="L472" i="11" s="1"/>
  <c r="K453" i="11"/>
  <c r="L453" i="11" s="1"/>
  <c r="K444" i="11"/>
  <c r="L444" i="11" s="1"/>
  <c r="N444" i="11" s="1"/>
  <c r="K425" i="11"/>
  <c r="L425" i="11" s="1"/>
  <c r="M425" i="11" s="1"/>
  <c r="K408" i="11"/>
  <c r="L408" i="11" s="1"/>
  <c r="K389" i="11"/>
  <c r="L389" i="11" s="1"/>
  <c r="K380" i="11"/>
  <c r="L380" i="11" s="1"/>
  <c r="N380" i="11" s="1"/>
  <c r="K361" i="11"/>
  <c r="L361" i="11" s="1"/>
  <c r="M361" i="11" s="1"/>
  <c r="K344" i="11"/>
  <c r="L344" i="11" s="1"/>
  <c r="K335" i="11"/>
  <c r="L335" i="11" s="1"/>
  <c r="O335" i="11" s="1"/>
  <c r="K318" i="11"/>
  <c r="L318" i="11" s="1"/>
  <c r="K309" i="11"/>
  <c r="L309" i="11" s="1"/>
  <c r="K302" i="11"/>
  <c r="L302" i="11" s="1"/>
  <c r="K289" i="11"/>
  <c r="L289" i="11" s="1"/>
  <c r="M289" i="11" s="1"/>
  <c r="K276" i="11"/>
  <c r="L276" i="11" s="1"/>
  <c r="K261" i="11"/>
  <c r="L261" i="11" s="1"/>
  <c r="K254" i="11"/>
  <c r="L254" i="11" s="1"/>
  <c r="K246" i="11"/>
  <c r="L246" i="11" s="1"/>
  <c r="K238" i="11"/>
  <c r="L238" i="11" s="1"/>
  <c r="K233" i="11"/>
  <c r="L233" i="11" s="1"/>
  <c r="K223" i="11"/>
  <c r="L223" i="11" s="1"/>
  <c r="K218" i="11"/>
  <c r="L218" i="11" s="1"/>
  <c r="K215" i="11"/>
  <c r="L215" i="11" s="1"/>
  <c r="K210" i="11"/>
  <c r="L210" i="11" s="1"/>
  <c r="K207" i="11"/>
  <c r="L207" i="11" s="1"/>
  <c r="K171" i="11"/>
  <c r="L171" i="11" s="1"/>
  <c r="K168" i="11"/>
  <c r="L168" i="11" s="1"/>
  <c r="K163" i="11"/>
  <c r="L163" i="11" s="1"/>
  <c r="K149" i="11"/>
  <c r="L149" i="11" s="1"/>
  <c r="K141" i="11"/>
  <c r="L141" i="11" s="1"/>
  <c r="K706" i="11"/>
  <c r="L706" i="11" s="1"/>
  <c r="K668" i="11"/>
  <c r="L668" i="11" s="1"/>
  <c r="K652" i="11"/>
  <c r="L652" i="11" s="1"/>
  <c r="K608" i="11"/>
  <c r="L608" i="11" s="1"/>
  <c r="K594" i="11"/>
  <c r="L594" i="11" s="1"/>
  <c r="K579" i="11"/>
  <c r="L579" i="11" s="1"/>
  <c r="K564" i="11"/>
  <c r="L564" i="11" s="1"/>
  <c r="M564" i="11" s="1"/>
  <c r="K549" i="11"/>
  <c r="L549" i="11" s="1"/>
  <c r="K536" i="11"/>
  <c r="L536" i="11" s="1"/>
  <c r="K524" i="11"/>
  <c r="L524" i="11" s="1"/>
  <c r="N524" i="11" s="1"/>
  <c r="K512" i="11"/>
  <c r="L512" i="11" s="1"/>
  <c r="K488" i="11"/>
  <c r="L488" i="11" s="1"/>
  <c r="K478" i="11"/>
  <c r="L478" i="11" s="1"/>
  <c r="K459" i="11"/>
  <c r="L459" i="11" s="1"/>
  <c r="K450" i="11"/>
  <c r="L450" i="11" s="1"/>
  <c r="O450" i="11" s="1"/>
  <c r="K423" i="11"/>
  <c r="L423" i="11" s="1"/>
  <c r="K414" i="11"/>
  <c r="L414" i="11" s="1"/>
  <c r="K395" i="11"/>
  <c r="L395" i="11" s="1"/>
  <c r="K386" i="11"/>
  <c r="L386" i="11" s="1"/>
  <c r="O386" i="11" s="1"/>
  <c r="K359" i="11"/>
  <c r="L359" i="11" s="1"/>
  <c r="K350" i="11"/>
  <c r="L350" i="11" s="1"/>
  <c r="K332" i="11"/>
  <c r="L332" i="11" s="1"/>
  <c r="N332" i="11" s="1"/>
  <c r="K323" i="11"/>
  <c r="L323" i="11" s="1"/>
  <c r="K301" i="11"/>
  <c r="L301" i="11" s="1"/>
  <c r="K295" i="11"/>
  <c r="L295" i="11" s="1"/>
  <c r="O295" i="11" s="1"/>
  <c r="K284" i="11"/>
  <c r="L284" i="11" s="1"/>
  <c r="N284" i="11" s="1"/>
  <c r="K280" i="11"/>
  <c r="L280" i="11" s="1"/>
  <c r="K275" i="11"/>
  <c r="L275" i="11" s="1"/>
  <c r="K272" i="11"/>
  <c r="L272" i="11" s="1"/>
  <c r="K268" i="11"/>
  <c r="L268" i="11" s="1"/>
  <c r="N268" i="11" s="1"/>
  <c r="K260" i="11"/>
  <c r="L260" i="11" s="1"/>
  <c r="N260" i="11" s="1"/>
  <c r="K253" i="11"/>
  <c r="L253" i="11" s="1"/>
  <c r="K245" i="11"/>
  <c r="L245" i="11" s="1"/>
  <c r="K237" i="11"/>
  <c r="L237" i="11" s="1"/>
  <c r="K230" i="11"/>
  <c r="L230" i="11" s="1"/>
  <c r="K225" i="11"/>
  <c r="L225" i="11" s="1"/>
  <c r="M225" i="11" s="1"/>
  <c r="K217" i="11"/>
  <c r="L217" i="11" s="1"/>
  <c r="M217" i="11" s="1"/>
  <c r="K209" i="11"/>
  <c r="L209" i="11" s="1"/>
  <c r="K202" i="11"/>
  <c r="L202" i="11" s="1"/>
  <c r="K199" i="11"/>
  <c r="L199" i="11" s="1"/>
  <c r="K194" i="11"/>
  <c r="L194" i="11" s="1"/>
  <c r="K160" i="11"/>
  <c r="L160" i="11" s="1"/>
  <c r="K156" i="11"/>
  <c r="L156" i="11" s="1"/>
  <c r="N156" i="11" s="1"/>
  <c r="K148" i="11"/>
  <c r="L148" i="11" s="1"/>
  <c r="K763" i="11"/>
  <c r="L763" i="11" s="1"/>
  <c r="K563" i="11"/>
  <c r="L563" i="11" s="1"/>
  <c r="K534" i="11"/>
  <c r="L534" i="11" s="1"/>
  <c r="K497" i="11"/>
  <c r="L497" i="11" s="1"/>
  <c r="M497" i="11" s="1"/>
  <c r="K468" i="11"/>
  <c r="L468" i="11" s="1"/>
  <c r="N468" i="11" s="1"/>
  <c r="K422" i="11"/>
  <c r="L422" i="11" s="1"/>
  <c r="K376" i="11"/>
  <c r="L376" i="11" s="1"/>
  <c r="K256" i="11"/>
  <c r="L256" i="11" s="1"/>
  <c r="K244" i="11"/>
  <c r="L244" i="11" s="1"/>
  <c r="K235" i="11"/>
  <c r="L235" i="11" s="1"/>
  <c r="K214" i="11"/>
  <c r="L214" i="11" s="1"/>
  <c r="K193" i="11"/>
  <c r="L193" i="11" s="1"/>
  <c r="M193" i="11" s="1"/>
  <c r="K183" i="11"/>
  <c r="L183" i="11" s="1"/>
  <c r="K174" i="11"/>
  <c r="L174" i="11" s="1"/>
  <c r="K162" i="11"/>
  <c r="L162" i="11" s="1"/>
  <c r="K152" i="11"/>
  <c r="L152" i="11" s="1"/>
  <c r="K134" i="11"/>
  <c r="L134" i="11" s="1"/>
  <c r="K129" i="11"/>
  <c r="L129" i="11" s="1"/>
  <c r="M129" i="11" s="1"/>
  <c r="K122" i="11"/>
  <c r="L122" i="11" s="1"/>
  <c r="K119" i="11"/>
  <c r="L119" i="11" s="1"/>
  <c r="K114" i="11"/>
  <c r="L114" i="11" s="1"/>
  <c r="K96" i="11"/>
  <c r="L96" i="11" s="1"/>
  <c r="K92" i="11"/>
  <c r="L92" i="11" s="1"/>
  <c r="N92" i="11" s="1"/>
  <c r="K85" i="11"/>
  <c r="L85" i="11" s="1"/>
  <c r="N85" i="11" s="1"/>
  <c r="K81" i="11"/>
  <c r="L81" i="11" s="1"/>
  <c r="M81" i="11" s="1"/>
  <c r="K78" i="11"/>
  <c r="L78" i="11" s="1"/>
  <c r="K64" i="11"/>
  <c r="L64" i="11" s="1"/>
  <c r="K59" i="11"/>
  <c r="L59" i="11" s="1"/>
  <c r="O59" i="11" s="1"/>
  <c r="K52" i="11"/>
  <c r="L52" i="11" s="1"/>
  <c r="N52" i="11" s="1"/>
  <c r="K42" i="11"/>
  <c r="L42" i="11" s="1"/>
  <c r="K39" i="11"/>
  <c r="L39" i="11" s="1"/>
  <c r="O39" i="11" s="1"/>
  <c r="K31" i="11"/>
  <c r="L31" i="11" s="1"/>
  <c r="K24" i="11"/>
  <c r="L24" i="11" s="1"/>
  <c r="K13" i="11"/>
  <c r="L13" i="11" s="1"/>
  <c r="K844" i="11"/>
  <c r="L844" i="11" s="1"/>
  <c r="K760" i="11"/>
  <c r="L760" i="11" s="1"/>
  <c r="K684" i="11"/>
  <c r="L684" i="11" s="1"/>
  <c r="K637" i="11"/>
  <c r="L637" i="11" s="1"/>
  <c r="K467" i="11"/>
  <c r="L467" i="11" s="1"/>
  <c r="K421" i="11"/>
  <c r="L421" i="11" s="1"/>
  <c r="K394" i="11"/>
  <c r="L394" i="11" s="1"/>
  <c r="O394" i="11" s="1"/>
  <c r="K368" i="11"/>
  <c r="L368" i="11" s="1"/>
  <c r="K348" i="11"/>
  <c r="L348" i="11" s="1"/>
  <c r="N348" i="11" s="1"/>
  <c r="K322" i="11"/>
  <c r="L322" i="11" s="1"/>
  <c r="O322" i="11" s="1"/>
  <c r="K288" i="11"/>
  <c r="L288" i="11" s="1"/>
  <c r="K264" i="11"/>
  <c r="L264" i="11" s="1"/>
  <c r="K243" i="11"/>
  <c r="L243" i="11" s="1"/>
  <c r="K213" i="11"/>
  <c r="L213" i="11" s="1"/>
  <c r="K201" i="11"/>
  <c r="L201" i="11" s="1"/>
  <c r="K140" i="11"/>
  <c r="L140" i="11" s="1"/>
  <c r="N140" i="11" s="1"/>
  <c r="K133" i="11"/>
  <c r="L133" i="11" s="1"/>
  <c r="K126" i="11"/>
  <c r="L126" i="11" s="1"/>
  <c r="K121" i="11"/>
  <c r="L121" i="11" s="1"/>
  <c r="M121" i="11" s="1"/>
  <c r="K111" i="11"/>
  <c r="L111" i="11" s="1"/>
  <c r="K91" i="11"/>
  <c r="L91" i="11" s="1"/>
  <c r="K88" i="11"/>
  <c r="L88" i="11" s="1"/>
  <c r="K74" i="11"/>
  <c r="L74" i="11" s="1"/>
  <c r="M74" i="11" s="1"/>
  <c r="K71" i="11"/>
  <c r="L71" i="11" s="1"/>
  <c r="O71" i="11" s="1"/>
  <c r="K63" i="11"/>
  <c r="L63" i="11" s="1"/>
  <c r="K56" i="11"/>
  <c r="L56" i="11" s="1"/>
  <c r="K41" i="11"/>
  <c r="L41" i="11" s="1"/>
  <c r="K19" i="11"/>
  <c r="L19" i="11" s="1"/>
  <c r="O19" i="11" s="1"/>
  <c r="K16" i="11"/>
  <c r="L16" i="11" s="1"/>
  <c r="K12" i="11"/>
  <c r="L12" i="11" s="1"/>
  <c r="K5" i="11"/>
  <c r="L5" i="11" s="1"/>
  <c r="K843" i="11"/>
  <c r="L843" i="11" s="1"/>
  <c r="K731" i="11"/>
  <c r="L731" i="11" s="1"/>
  <c r="K592" i="11"/>
  <c r="L592" i="11" s="1"/>
  <c r="K562" i="11"/>
  <c r="L562" i="11" s="1"/>
  <c r="K521" i="11"/>
  <c r="L521" i="11" s="1"/>
  <c r="M521" i="11" s="1"/>
  <c r="K413" i="11"/>
  <c r="L413" i="11" s="1"/>
  <c r="K393" i="11"/>
  <c r="L393" i="11" s="1"/>
  <c r="M393" i="11" s="1"/>
  <c r="K367" i="11"/>
  <c r="L367" i="11" s="1"/>
  <c r="K340" i="11"/>
  <c r="L340" i="11" s="1"/>
  <c r="N340" i="11" s="1"/>
  <c r="K321" i="11"/>
  <c r="L321" i="11" s="1"/>
  <c r="M321" i="11" s="1"/>
  <c r="K283" i="11"/>
  <c r="L283" i="11" s="1"/>
  <c r="K274" i="11"/>
  <c r="L274" i="11" s="1"/>
  <c r="K252" i="11"/>
  <c r="L252" i="11" s="1"/>
  <c r="K222" i="11"/>
  <c r="L222" i="11" s="1"/>
  <c r="K212" i="11"/>
  <c r="L212" i="11" s="1"/>
  <c r="K191" i="11"/>
  <c r="L191" i="11" s="1"/>
  <c r="K182" i="11"/>
  <c r="L182" i="11" s="1"/>
  <c r="K170" i="11"/>
  <c r="L170" i="11" s="1"/>
  <c r="K139" i="11"/>
  <c r="L139" i="11" s="1"/>
  <c r="K132" i="11"/>
  <c r="L132" i="11" s="1"/>
  <c r="N132" i="11" s="1"/>
  <c r="K125" i="11"/>
  <c r="L125" i="11" s="1"/>
  <c r="K118" i="11"/>
  <c r="L118" i="11" s="1"/>
  <c r="K113" i="11"/>
  <c r="L113" i="11" s="1"/>
  <c r="M113" i="11" s="1"/>
  <c r="K106" i="11"/>
  <c r="L106" i="11" s="1"/>
  <c r="K103" i="11"/>
  <c r="L103" i="11" s="1"/>
  <c r="K98" i="11"/>
  <c r="L98" i="11" s="1"/>
  <c r="K84" i="11"/>
  <c r="L84" i="11" s="1"/>
  <c r="N84" i="11" s="1"/>
  <c r="K73" i="11"/>
  <c r="L73" i="11" s="1"/>
  <c r="M73" i="11" s="1"/>
  <c r="K66" i="11"/>
  <c r="L66" i="11" s="1"/>
  <c r="M66" i="11" s="1"/>
  <c r="K55" i="11"/>
  <c r="L55" i="11" s="1"/>
  <c r="K51" i="11"/>
  <c r="L51" i="11" s="1"/>
  <c r="O51" i="11" s="1"/>
  <c r="K48" i="11"/>
  <c r="L48" i="11" s="1"/>
  <c r="K45" i="11"/>
  <c r="L45" i="11" s="1"/>
  <c r="K38" i="11"/>
  <c r="L38" i="11" s="1"/>
  <c r="K34" i="11"/>
  <c r="L34" i="11" s="1"/>
  <c r="M34" i="11" s="1"/>
  <c r="K30" i="11"/>
  <c r="L30" i="11" s="1"/>
  <c r="K26" i="11"/>
  <c r="L26" i="11" s="1"/>
  <c r="M26" i="11" s="1"/>
  <c r="K23" i="11"/>
  <c r="L23" i="11" s="1"/>
  <c r="K4" i="11"/>
  <c r="L4" i="11" s="1"/>
  <c r="K842" i="11"/>
  <c r="L842" i="11" s="1"/>
  <c r="K548" i="11"/>
  <c r="L548" i="11" s="1"/>
  <c r="M548" i="11" s="1"/>
  <c r="K486" i="11"/>
  <c r="L486" i="11" s="1"/>
  <c r="K440" i="11"/>
  <c r="L440" i="11" s="1"/>
  <c r="K385" i="11"/>
  <c r="L385" i="11" s="1"/>
  <c r="M385" i="11" s="1"/>
  <c r="K339" i="11"/>
  <c r="L339" i="11" s="1"/>
  <c r="K314" i="11"/>
  <c r="L314" i="11" s="1"/>
  <c r="O314" i="11" s="1"/>
  <c r="K298" i="11"/>
  <c r="L298" i="11" s="1"/>
  <c r="O298" i="11" s="1"/>
  <c r="K251" i="11"/>
  <c r="L251" i="11" s="1"/>
  <c r="K232" i="11"/>
  <c r="L232" i="11" s="1"/>
  <c r="K221" i="11"/>
  <c r="L221" i="11" s="1"/>
  <c r="K178" i="11"/>
  <c r="L178" i="11" s="1"/>
  <c r="K169" i="11"/>
  <c r="L169" i="11" s="1"/>
  <c r="K147" i="11"/>
  <c r="L147" i="11" s="1"/>
  <c r="K131" i="11"/>
  <c r="L131" i="11" s="1"/>
  <c r="K117" i="11"/>
  <c r="L117" i="11" s="1"/>
  <c r="K110" i="11"/>
  <c r="L110" i="11" s="1"/>
  <c r="K105" i="11"/>
  <c r="L105" i="11" s="1"/>
  <c r="K95" i="11"/>
  <c r="L95" i="11" s="1"/>
  <c r="K83" i="11"/>
  <c r="L83" i="11" s="1"/>
  <c r="K77" i="11"/>
  <c r="L77" i="11" s="1"/>
  <c r="K70" i="11"/>
  <c r="L70" i="11" s="1"/>
  <c r="K62" i="11"/>
  <c r="L62" i="11" s="1"/>
  <c r="K58" i="11"/>
  <c r="L58" i="11" s="1"/>
  <c r="M58" i="11" s="1"/>
  <c r="K33" i="11"/>
  <c r="L33" i="11" s="1"/>
  <c r="K18" i="11"/>
  <c r="L18" i="11" s="1"/>
  <c r="M18" i="11" s="1"/>
  <c r="K15" i="11"/>
  <c r="L15" i="11" s="1"/>
  <c r="K11" i="11"/>
  <c r="L11" i="11" s="1"/>
  <c r="O11" i="11" s="1"/>
  <c r="K8" i="11"/>
  <c r="L8" i="11" s="1"/>
  <c r="K3" i="11"/>
  <c r="L3" i="11" s="1"/>
  <c r="N3" i="11" s="1"/>
  <c r="K804" i="11"/>
  <c r="L804" i="11" s="1"/>
  <c r="K666" i="11"/>
  <c r="L666" i="11" s="1"/>
  <c r="K622" i="11"/>
  <c r="L622" i="11" s="1"/>
  <c r="K591" i="11"/>
  <c r="L591" i="11" s="1"/>
  <c r="K547" i="11"/>
  <c r="L547" i="11" s="1"/>
  <c r="K511" i="11"/>
  <c r="L511" i="11" s="1"/>
  <c r="K485" i="11"/>
  <c r="L485" i="11" s="1"/>
  <c r="K458" i="11"/>
  <c r="L458" i="11" s="1"/>
  <c r="O458" i="11" s="1"/>
  <c r="K432" i="11"/>
  <c r="L432" i="11" s="1"/>
  <c r="K412" i="11"/>
  <c r="L412" i="11" s="1"/>
  <c r="N412" i="11" s="1"/>
  <c r="K313" i="11"/>
  <c r="L313" i="11" s="1"/>
  <c r="M313" i="11" s="1"/>
  <c r="K282" i="11"/>
  <c r="L282" i="11" s="1"/>
  <c r="O282" i="11" s="1"/>
  <c r="K259" i="11"/>
  <c r="L259" i="11" s="1"/>
  <c r="K240" i="11"/>
  <c r="L240" i="11" s="1"/>
  <c r="K229" i="11"/>
  <c r="L229" i="11" s="1"/>
  <c r="K220" i="11"/>
  <c r="L220" i="11" s="1"/>
  <c r="K190" i="11"/>
  <c r="L190" i="11" s="1"/>
  <c r="K177" i="11"/>
  <c r="L177" i="11" s="1"/>
  <c r="K159" i="11"/>
  <c r="L159" i="11" s="1"/>
  <c r="K17" i="11"/>
  <c r="L17" i="11" s="1"/>
  <c r="M17" i="11" s="1"/>
  <c r="K40" i="11"/>
  <c r="L40" i="11" s="1"/>
  <c r="K47" i="11"/>
  <c r="L47" i="11" s="1"/>
  <c r="O47" i="11" s="1"/>
  <c r="K89" i="11"/>
  <c r="L89" i="11" s="1"/>
  <c r="M89" i="11" s="1"/>
  <c r="K120" i="11"/>
  <c r="L120" i="11" s="1"/>
  <c r="K167" i="11"/>
  <c r="L167" i="11" s="1"/>
  <c r="K197" i="11"/>
  <c r="L197" i="11" s="1"/>
  <c r="K330" i="11"/>
  <c r="L330" i="11" s="1"/>
  <c r="O330" i="11" s="1"/>
  <c r="K449" i="11"/>
  <c r="L449" i="11" s="1"/>
  <c r="M449" i="11" s="1"/>
  <c r="K800" i="11"/>
  <c r="L800" i="11" s="1"/>
  <c r="N800" i="11" s="1"/>
  <c r="K1768" i="10"/>
  <c r="L1768" i="10" s="1"/>
  <c r="M1768" i="10" s="1"/>
  <c r="K1791" i="10"/>
  <c r="L1791" i="10" s="1"/>
  <c r="M1791" i="10" s="1"/>
  <c r="K1815" i="10"/>
  <c r="L1815" i="10" s="1"/>
  <c r="M1815" i="10" s="1"/>
  <c r="K1868" i="10"/>
  <c r="L1868" i="10" s="1"/>
  <c r="K1894" i="10"/>
  <c r="L1894" i="10" s="1"/>
  <c r="O1894" i="10" s="1"/>
  <c r="K1947" i="10"/>
  <c r="L1947" i="10" s="1"/>
  <c r="N1947" i="10" s="1"/>
  <c r="K1968" i="10"/>
  <c r="L1968" i="10" s="1"/>
  <c r="N1968" i="10" s="1"/>
  <c r="K1994" i="10"/>
  <c r="L1994" i="10" s="1"/>
  <c r="K2015" i="10"/>
  <c r="L2015" i="10" s="1"/>
  <c r="M2015" i="10" s="1"/>
  <c r="K2042" i="10"/>
  <c r="L2042" i="10" s="1"/>
  <c r="K2072" i="10"/>
  <c r="L2072" i="10" s="1"/>
  <c r="N2072" i="10" s="1"/>
  <c r="K2091" i="10"/>
  <c r="L2091" i="10" s="1"/>
  <c r="K2100" i="10"/>
  <c r="L2100" i="10" s="1"/>
  <c r="K2107" i="10"/>
  <c r="L2107" i="10" s="1"/>
  <c r="K2120" i="10"/>
  <c r="L2120" i="10" s="1"/>
  <c r="O2120" i="10" s="1"/>
  <c r="K2124" i="10"/>
  <c r="L2124" i="10" s="1"/>
  <c r="O2124" i="10" s="1"/>
  <c r="K2140" i="10"/>
  <c r="L2140" i="10" s="1"/>
  <c r="O2140" i="10" s="1"/>
  <c r="K2146" i="10"/>
  <c r="L2146" i="10" s="1"/>
  <c r="N2146" i="10" s="1"/>
  <c r="K2154" i="10"/>
  <c r="L2154" i="10" s="1"/>
  <c r="N2154" i="10" s="1"/>
  <c r="K2159" i="10"/>
  <c r="L2159" i="10" s="1"/>
  <c r="K2171" i="10"/>
  <c r="L2171" i="10" s="1"/>
  <c r="K2180" i="10"/>
  <c r="L2180" i="10" s="1"/>
  <c r="K2185" i="10"/>
  <c r="L2185" i="10" s="1"/>
  <c r="N2185" i="10" s="1"/>
  <c r="K2192" i="10"/>
  <c r="L2192" i="10" s="1"/>
  <c r="K2199" i="10"/>
  <c r="L2199" i="10" s="1"/>
  <c r="N2199" i="10" s="1"/>
  <c r="K2204" i="10"/>
  <c r="L2204" i="10" s="1"/>
  <c r="K2210" i="10"/>
  <c r="L2210" i="10" s="1"/>
  <c r="K2216" i="10"/>
  <c r="L2216" i="10" s="1"/>
  <c r="M2216" i="10" s="1"/>
  <c r="K2223" i="10"/>
  <c r="L2223" i="10" s="1"/>
  <c r="K2228" i="10"/>
  <c r="L2228" i="10" s="1"/>
  <c r="K2231" i="10"/>
  <c r="L2231" i="10" s="1"/>
  <c r="N2231" i="10" s="1"/>
  <c r="K2237" i="10"/>
  <c r="L2237" i="10" s="1"/>
  <c r="K2242" i="10"/>
  <c r="L2242" i="10" s="1"/>
  <c r="N2242" i="10" s="1"/>
  <c r="K2256" i="10"/>
  <c r="L2256" i="10" s="1"/>
  <c r="M2256" i="10" s="1"/>
  <c r="K2263" i="10"/>
  <c r="L2263" i="10" s="1"/>
  <c r="K2268" i="10"/>
  <c r="L2268" i="10" s="1"/>
  <c r="K2274" i="10"/>
  <c r="L2274" i="10" s="1"/>
  <c r="K2281" i="10"/>
  <c r="L2281" i="10" s="1"/>
  <c r="K2288" i="10"/>
  <c r="L2288" i="10" s="1"/>
  <c r="M2288" i="10" s="1"/>
  <c r="K2294" i="10"/>
  <c r="L2294" i="10" s="1"/>
  <c r="O2294" i="10" s="1"/>
  <c r="K2300" i="10"/>
  <c r="L2300" i="10" s="1"/>
  <c r="N2300" i="10" s="1"/>
  <c r="K2306" i="10"/>
  <c r="L2306" i="10" s="1"/>
  <c r="K2312" i="10"/>
  <c r="L2312" i="10" s="1"/>
  <c r="M2312" i="10" s="1"/>
  <c r="K2317" i="10"/>
  <c r="L2317" i="10" s="1"/>
  <c r="K2322" i="10"/>
  <c r="L2322" i="10" s="1"/>
  <c r="K2329" i="10"/>
  <c r="L2329" i="10" s="1"/>
  <c r="K2334" i="10"/>
  <c r="L2334" i="10" s="1"/>
  <c r="K2341" i="10"/>
  <c r="L2341" i="10" s="1"/>
  <c r="K2346" i="10"/>
  <c r="L2346" i="10" s="1"/>
  <c r="K2351" i="10"/>
  <c r="L2351" i="10" s="1"/>
  <c r="K2363" i="10"/>
  <c r="L2363" i="10" s="1"/>
  <c r="K2370" i="10"/>
  <c r="L2370" i="10" s="1"/>
  <c r="O2370" i="10" s="1"/>
  <c r="K2377" i="10"/>
  <c r="L2377" i="10" s="1"/>
  <c r="K2386" i="10"/>
  <c r="L2386" i="10" s="1"/>
  <c r="K2391" i="10"/>
  <c r="L2391" i="10" s="1"/>
  <c r="K2396" i="10"/>
  <c r="L2396" i="10" s="1"/>
  <c r="K2403" i="10"/>
  <c r="L2403" i="10" s="1"/>
  <c r="K2406" i="10"/>
  <c r="L2406" i="10" s="1"/>
  <c r="K2415" i="10"/>
  <c r="L2415" i="10" s="1"/>
  <c r="N2415" i="10" s="1"/>
  <c r="K2420" i="10"/>
  <c r="L2420" i="10" s="1"/>
  <c r="M2420" i="10" s="1"/>
  <c r="K2428" i="10"/>
  <c r="L2428" i="10" s="1"/>
  <c r="K2439" i="10"/>
  <c r="L2439" i="10" s="1"/>
  <c r="K2465" i="10"/>
  <c r="L2465" i="10" s="1"/>
  <c r="M2465" i="10" s="1"/>
  <c r="K2470" i="10"/>
  <c r="L2470" i="10" s="1"/>
  <c r="K2475" i="10"/>
  <c r="L2475" i="10" s="1"/>
  <c r="N2475" i="10" s="1"/>
  <c r="K2480" i="10"/>
  <c r="L2480" i="10" s="1"/>
  <c r="N2480" i="10" s="1"/>
  <c r="K2485" i="10"/>
  <c r="L2485" i="10" s="1"/>
  <c r="K2490" i="10"/>
  <c r="L2490" i="10" s="1"/>
  <c r="N2490" i="10" s="1"/>
  <c r="K2496" i="10"/>
  <c r="L2496" i="10" s="1"/>
  <c r="K2506" i="10"/>
  <c r="L2506" i="10" s="1"/>
  <c r="K2510" i="10"/>
  <c r="L2510" i="10" s="1"/>
  <c r="N2510" i="10" s="1"/>
  <c r="K2515" i="10"/>
  <c r="L2515" i="10" s="1"/>
  <c r="K2521" i="10"/>
  <c r="L2521" i="10" s="1"/>
  <c r="O2521" i="10" s="1"/>
  <c r="K2526" i="10"/>
  <c r="L2526" i="10" s="1"/>
  <c r="N2526" i="10" s="1"/>
  <c r="K2532" i="10"/>
  <c r="L2532" i="10" s="1"/>
  <c r="K2539" i="10"/>
  <c r="L2539" i="10" s="1"/>
  <c r="O2539" i="10" s="1"/>
  <c r="K2545" i="10"/>
  <c r="L2545" i="10" s="1"/>
  <c r="N2545" i="10" s="1"/>
  <c r="K2551" i="10"/>
  <c r="L2551" i="10" s="1"/>
  <c r="O2551" i="10" s="1"/>
  <c r="K2557" i="10"/>
  <c r="L2557" i="10" s="1"/>
  <c r="N2557" i="10" s="1"/>
  <c r="K2562" i="10"/>
  <c r="L2562" i="10" s="1"/>
  <c r="M2562" i="10" s="1"/>
  <c r="K2567" i="10"/>
  <c r="L2567" i="10" s="1"/>
  <c r="O2567" i="10" s="1"/>
  <c r="K2573" i="10"/>
  <c r="L2573" i="10" s="1"/>
  <c r="N2573" i="10" s="1"/>
  <c r="K1767" i="10"/>
  <c r="L1767" i="10" s="1"/>
  <c r="M1767" i="10" s="1"/>
  <c r="K1820" i="10"/>
  <c r="L1820" i="10" s="1"/>
  <c r="K1844" i="10"/>
  <c r="L1844" i="10" s="1"/>
  <c r="K1871" i="10"/>
  <c r="L1871" i="10" s="1"/>
  <c r="M1871" i="10" s="1"/>
  <c r="K1899" i="10"/>
  <c r="L1899" i="10" s="1"/>
  <c r="K1950" i="10"/>
  <c r="L1950" i="10" s="1"/>
  <c r="N1950" i="10" s="1"/>
  <c r="K1971" i="10"/>
  <c r="L1971" i="10" s="1"/>
  <c r="N1971" i="10" s="1"/>
  <c r="K1996" i="10"/>
  <c r="L1996" i="10" s="1"/>
  <c r="K2018" i="10"/>
  <c r="L2018" i="10" s="1"/>
  <c r="K2044" i="10"/>
  <c r="L2044" i="10" s="1"/>
  <c r="K2075" i="10"/>
  <c r="L2075" i="10" s="1"/>
  <c r="K2101" i="10"/>
  <c r="L2101" i="10" s="1"/>
  <c r="K2108" i="10"/>
  <c r="L2108" i="10" s="1"/>
  <c r="O2108" i="10" s="1"/>
  <c r="K2112" i="10"/>
  <c r="L2112" i="10" s="1"/>
  <c r="K2117" i="10"/>
  <c r="L2117" i="10" s="1"/>
  <c r="K2128" i="10"/>
  <c r="L2128" i="10" s="1"/>
  <c r="K2134" i="10"/>
  <c r="L2134" i="10" s="1"/>
  <c r="N2134" i="10" s="1"/>
  <c r="K2147" i="10"/>
  <c r="L2147" i="10" s="1"/>
  <c r="O2147" i="10" s="1"/>
  <c r="K2155" i="10"/>
  <c r="L2155" i="10" s="1"/>
  <c r="O2155" i="10" s="1"/>
  <c r="K2160" i="10"/>
  <c r="L2160" i="10" s="1"/>
  <c r="N2160" i="10" s="1"/>
  <c r="K2165" i="10"/>
  <c r="L2165" i="10" s="1"/>
  <c r="K2172" i="10"/>
  <c r="L2172" i="10" s="1"/>
  <c r="K2186" i="10"/>
  <c r="L2186" i="10" s="1"/>
  <c r="K2196" i="10"/>
  <c r="L2196" i="10" s="1"/>
  <c r="K2205" i="10"/>
  <c r="L2205" i="10" s="1"/>
  <c r="K2211" i="10"/>
  <c r="L2211" i="10" s="1"/>
  <c r="M2211" i="10" s="1"/>
  <c r="K2217" i="10"/>
  <c r="L2217" i="10" s="1"/>
  <c r="N2217" i="10" s="1"/>
  <c r="K2224" i="10"/>
  <c r="L2224" i="10" s="1"/>
  <c r="K2232" i="10"/>
  <c r="L2232" i="10" s="1"/>
  <c r="M2232" i="10" s="1"/>
  <c r="K2243" i="10"/>
  <c r="L2243" i="10" s="1"/>
  <c r="M2243" i="10" s="1"/>
  <c r="K2252" i="10"/>
  <c r="L2252" i="10" s="1"/>
  <c r="K2257" i="10"/>
  <c r="L2257" i="10" s="1"/>
  <c r="M2257" i="10" s="1"/>
  <c r="K2264" i="10"/>
  <c r="L2264" i="10" s="1"/>
  <c r="M2264" i="10" s="1"/>
  <c r="K2269" i="10"/>
  <c r="L2269" i="10" s="1"/>
  <c r="K2275" i="10"/>
  <c r="L2275" i="10" s="1"/>
  <c r="N2275" i="10" s="1"/>
  <c r="K2282" i="10"/>
  <c r="L2282" i="10" s="1"/>
  <c r="K2289" i="10"/>
  <c r="L2289" i="10" s="1"/>
  <c r="O2289" i="10" s="1"/>
  <c r="K2295" i="10"/>
  <c r="L2295" i="10" s="1"/>
  <c r="O2295" i="10" s="1"/>
  <c r="K2307" i="10"/>
  <c r="L2307" i="10" s="1"/>
  <c r="K2323" i="10"/>
  <c r="L2323" i="10" s="1"/>
  <c r="N2323" i="10" s="1"/>
  <c r="K2335" i="10"/>
  <c r="L2335" i="10" s="1"/>
  <c r="O2335" i="10" s="1"/>
  <c r="K2347" i="10"/>
  <c r="L2347" i="10" s="1"/>
  <c r="K2352" i="10"/>
  <c r="L2352" i="10" s="1"/>
  <c r="M2352" i="10" s="1"/>
  <c r="K2358" i="10"/>
  <c r="L2358" i="10" s="1"/>
  <c r="K2364" i="10"/>
  <c r="L2364" i="10" s="1"/>
  <c r="M2364" i="10" s="1"/>
  <c r="K2378" i="10"/>
  <c r="L2378" i="10" s="1"/>
  <c r="K2387" i="10"/>
  <c r="L2387" i="10" s="1"/>
  <c r="K2397" i="10"/>
  <c r="L2397" i="10" s="1"/>
  <c r="K2407" i="10"/>
  <c r="L2407" i="10" s="1"/>
  <c r="K2411" i="10"/>
  <c r="L2411" i="10" s="1"/>
  <c r="M2411" i="10" s="1"/>
  <c r="K2416" i="10"/>
  <c r="L2416" i="10" s="1"/>
  <c r="K2429" i="10"/>
  <c r="L2429" i="10" s="1"/>
  <c r="M2429" i="10" s="1"/>
  <c r="K2434" i="10"/>
  <c r="L2434" i="10" s="1"/>
  <c r="K2440" i="10"/>
  <c r="L2440" i="10" s="1"/>
  <c r="K2451" i="10"/>
  <c r="L2451" i="10" s="1"/>
  <c r="O2451" i="10" s="1"/>
  <c r="K2455" i="10"/>
  <c r="L2455" i="10" s="1"/>
  <c r="M2455" i="10" s="1"/>
  <c r="K2460" i="10"/>
  <c r="L2460" i="10" s="1"/>
  <c r="O2460" i="10" s="1"/>
  <c r="K2466" i="10"/>
  <c r="L2466" i="10" s="1"/>
  <c r="N2466" i="10" s="1"/>
  <c r="K2476" i="10"/>
  <c r="L2476" i="10" s="1"/>
  <c r="O2476" i="10" s="1"/>
  <c r="K2497" i="10"/>
  <c r="L2497" i="10" s="1"/>
  <c r="K2502" i="10"/>
  <c r="L2502" i="10" s="1"/>
  <c r="K2522" i="10"/>
  <c r="L2522" i="10" s="1"/>
  <c r="K2527" i="10"/>
  <c r="L2527" i="10" s="1"/>
  <c r="M2527" i="10" s="1"/>
  <c r="K2533" i="10"/>
  <c r="L2533" i="10" s="1"/>
  <c r="N2533" i="10" s="1"/>
  <c r="K2540" i="10"/>
  <c r="L2540" i="10" s="1"/>
  <c r="K2546" i="10"/>
  <c r="L2546" i="10" s="1"/>
  <c r="K2552" i="10"/>
  <c r="L2552" i="10" s="1"/>
  <c r="O2552" i="10" s="1"/>
  <c r="K2558" i="10"/>
  <c r="L2558" i="10" s="1"/>
  <c r="K2568" i="10"/>
  <c r="L2568" i="10" s="1"/>
  <c r="K1772" i="10"/>
  <c r="L1772" i="10" s="1"/>
  <c r="K1796" i="10"/>
  <c r="L1796" i="10" s="1"/>
  <c r="K1823" i="10"/>
  <c r="L1823" i="10" s="1"/>
  <c r="M1823" i="10" s="1"/>
  <c r="K1847" i="10"/>
  <c r="L1847" i="10" s="1"/>
  <c r="M1847" i="10" s="1"/>
  <c r="K1903" i="10"/>
  <c r="L1903" i="10" s="1"/>
  <c r="K1972" i="10"/>
  <c r="L1972" i="10" s="1"/>
  <c r="N1972" i="10" s="1"/>
  <c r="K1997" i="10"/>
  <c r="L1997" i="10" s="1"/>
  <c r="K2022" i="10"/>
  <c r="L2022" i="10" s="1"/>
  <c r="K2045" i="10"/>
  <c r="L2045" i="10" s="1"/>
  <c r="K2079" i="10"/>
  <c r="L2079" i="10" s="1"/>
  <c r="M2079" i="10" s="1"/>
  <c r="K2095" i="10"/>
  <c r="L2095" i="10" s="1"/>
  <c r="M2095" i="10" s="1"/>
  <c r="K2102" i="10"/>
  <c r="L2102" i="10" s="1"/>
  <c r="K2109" i="10"/>
  <c r="L2109" i="10" s="1"/>
  <c r="K2121" i="10"/>
  <c r="L2121" i="10" s="1"/>
  <c r="K2125" i="10"/>
  <c r="L2125" i="10" s="1"/>
  <c r="K2129" i="10"/>
  <c r="L2129" i="10" s="1"/>
  <c r="N2129" i="10" s="1"/>
  <c r="K2135" i="10"/>
  <c r="L2135" i="10" s="1"/>
  <c r="O2135" i="10" s="1"/>
  <c r="K2141" i="10"/>
  <c r="L2141" i="10" s="1"/>
  <c r="K2148" i="10"/>
  <c r="L2148" i="10" s="1"/>
  <c r="O2148" i="10" s="1"/>
  <c r="K2161" i="10"/>
  <c r="L2161" i="10" s="1"/>
  <c r="K2166" i="10"/>
  <c r="L2166" i="10" s="1"/>
  <c r="N2166" i="10" s="1"/>
  <c r="K2173" i="10"/>
  <c r="L2173" i="10" s="1"/>
  <c r="K2177" i="10"/>
  <c r="L2177" i="10" s="1"/>
  <c r="N2177" i="10" s="1"/>
  <c r="K2181" i="10"/>
  <c r="L2181" i="10" s="1"/>
  <c r="K2187" i="10"/>
  <c r="L2187" i="10" s="1"/>
  <c r="K2200" i="10"/>
  <c r="L2200" i="10" s="1"/>
  <c r="M2200" i="10" s="1"/>
  <c r="K2206" i="10"/>
  <c r="L2206" i="10" s="1"/>
  <c r="K2212" i="10"/>
  <c r="L2212" i="10" s="1"/>
  <c r="K2218" i="10"/>
  <c r="L2218" i="10" s="1"/>
  <c r="K2233" i="10"/>
  <c r="L2233" i="10" s="1"/>
  <c r="N2233" i="10" s="1"/>
  <c r="K2238" i="10"/>
  <c r="L2238" i="10" s="1"/>
  <c r="N2238" i="10" s="1"/>
  <c r="K2247" i="10"/>
  <c r="L2247" i="10" s="1"/>
  <c r="N2247" i="10" s="1"/>
  <c r="K2253" i="10"/>
  <c r="L2253" i="10" s="1"/>
  <c r="K2265" i="10"/>
  <c r="L2265" i="10" s="1"/>
  <c r="K2283" i="10"/>
  <c r="L2283" i="10" s="1"/>
  <c r="N2283" i="10" s="1"/>
  <c r="K2296" i="10"/>
  <c r="L2296" i="10" s="1"/>
  <c r="M2296" i="10" s="1"/>
  <c r="K2301" i="10"/>
  <c r="L2301" i="10" s="1"/>
  <c r="K2313" i="10"/>
  <c r="L2313" i="10" s="1"/>
  <c r="K2318" i="10"/>
  <c r="L2318" i="10" s="1"/>
  <c r="K2324" i="10"/>
  <c r="L2324" i="10" s="1"/>
  <c r="K2330" i="10"/>
  <c r="L2330" i="10" s="1"/>
  <c r="K2336" i="10"/>
  <c r="L2336" i="10" s="1"/>
  <c r="K2342" i="10"/>
  <c r="L2342" i="10" s="1"/>
  <c r="K2348" i="10"/>
  <c r="L2348" i="10" s="1"/>
  <c r="K2353" i="10"/>
  <c r="L2353" i="10" s="1"/>
  <c r="O2353" i="10" s="1"/>
  <c r="K2365" i="10"/>
  <c r="L2365" i="10" s="1"/>
  <c r="K2371" i="10"/>
  <c r="L2371" i="10" s="1"/>
  <c r="K2382" i="10"/>
  <c r="L2382" i="10" s="1"/>
  <c r="K2392" i="10"/>
  <c r="L2392" i="10" s="1"/>
  <c r="K2398" i="10"/>
  <c r="L2398" i="10" s="1"/>
  <c r="K2404" i="10"/>
  <c r="L2404" i="10" s="1"/>
  <c r="M2404" i="10" s="1"/>
  <c r="K2417" i="10"/>
  <c r="L2417" i="10" s="1"/>
  <c r="O2417" i="10" s="1"/>
  <c r="K2421" i="10"/>
  <c r="L2421" i="10" s="1"/>
  <c r="M2421" i="10" s="1"/>
  <c r="K2425" i="10"/>
  <c r="L2425" i="10" s="1"/>
  <c r="K2430" i="10"/>
  <c r="L2430" i="10" s="1"/>
  <c r="K2435" i="10"/>
  <c r="L2435" i="10" s="1"/>
  <c r="M2435" i="10" s="1"/>
  <c r="K2441" i="10"/>
  <c r="L2441" i="10" s="1"/>
  <c r="O2441" i="10" s="1"/>
  <c r="K2446" i="10"/>
  <c r="L2446" i="10" s="1"/>
  <c r="K2471" i="10"/>
  <c r="L2471" i="10" s="1"/>
  <c r="M2471" i="10" s="1"/>
  <c r="K2477" i="10"/>
  <c r="L2477" i="10" s="1"/>
  <c r="K2481" i="10"/>
  <c r="L2481" i="10" s="1"/>
  <c r="K2486" i="10"/>
  <c r="L2486" i="10" s="1"/>
  <c r="K2491" i="10"/>
  <c r="L2491" i="10" s="1"/>
  <c r="K2507" i="10"/>
  <c r="L2507" i="10" s="1"/>
  <c r="K2511" i="10"/>
  <c r="L2511" i="10" s="1"/>
  <c r="M2511" i="10" s="1"/>
  <c r="K2516" i="10"/>
  <c r="L2516" i="10" s="1"/>
  <c r="K2534" i="10"/>
  <c r="L2534" i="10" s="1"/>
  <c r="K2541" i="10"/>
  <c r="L2541" i="10" s="1"/>
  <c r="N2541" i="10" s="1"/>
  <c r="K2547" i="10"/>
  <c r="L2547" i="10" s="1"/>
  <c r="K2559" i="10"/>
  <c r="L2559" i="10" s="1"/>
  <c r="K2563" i="10"/>
  <c r="L2563" i="10" s="1"/>
  <c r="K2569" i="10"/>
  <c r="L2569" i="10" s="1"/>
  <c r="K1775" i="10"/>
  <c r="L1775" i="10" s="1"/>
  <c r="M1775" i="10" s="1"/>
  <c r="K1799" i="10"/>
  <c r="L1799" i="10" s="1"/>
  <c r="M1799" i="10" s="1"/>
  <c r="K1852" i="10"/>
  <c r="L1852" i="10" s="1"/>
  <c r="K1876" i="10"/>
  <c r="L1876" i="10" s="1"/>
  <c r="K1911" i="10"/>
  <c r="L1911" i="10" s="1"/>
  <c r="K1953" i="10"/>
  <c r="L1953" i="10" s="1"/>
  <c r="M1953" i="10" s="1"/>
  <c r="K1978" i="10"/>
  <c r="L1978" i="10" s="1"/>
  <c r="K2000" i="10"/>
  <c r="L2000" i="10" s="1"/>
  <c r="N2000" i="10" s="1"/>
  <c r="K2030" i="10"/>
  <c r="L2030" i="10" s="1"/>
  <c r="K2048" i="10"/>
  <c r="L2048" i="10" s="1"/>
  <c r="N2048" i="10" s="1"/>
  <c r="K2082" i="10"/>
  <c r="L2082" i="10" s="1"/>
  <c r="K2092" i="10"/>
  <c r="L2092" i="10" s="1"/>
  <c r="O2092" i="10" s="1"/>
  <c r="K2096" i="10"/>
  <c r="L2096" i="10" s="1"/>
  <c r="N2096" i="10" s="1"/>
  <c r="K2103" i="10"/>
  <c r="L2103" i="10" s="1"/>
  <c r="M2103" i="10" s="1"/>
  <c r="K2113" i="10"/>
  <c r="L2113" i="10" s="1"/>
  <c r="O2113" i="10" s="1"/>
  <c r="K2130" i="10"/>
  <c r="L2130" i="10" s="1"/>
  <c r="N2130" i="10" s="1"/>
  <c r="K2136" i="10"/>
  <c r="L2136" i="10" s="1"/>
  <c r="K2142" i="10"/>
  <c r="L2142" i="10" s="1"/>
  <c r="N2142" i="10" s="1"/>
  <c r="K2149" i="10"/>
  <c r="L2149" i="10" s="1"/>
  <c r="N2149" i="10" s="1"/>
  <c r="K2156" i="10"/>
  <c r="L2156" i="10" s="1"/>
  <c r="O2156" i="10" s="1"/>
  <c r="K2167" i="10"/>
  <c r="L2167" i="10" s="1"/>
  <c r="N2167" i="10" s="1"/>
  <c r="K2188" i="10"/>
  <c r="L2188" i="10" s="1"/>
  <c r="K2193" i="10"/>
  <c r="L2193" i="10" s="1"/>
  <c r="N2193" i="10" s="1"/>
  <c r="K2201" i="10"/>
  <c r="L2201" i="10" s="1"/>
  <c r="N2201" i="10" s="1"/>
  <c r="K2219" i="10"/>
  <c r="L2219" i="10" s="1"/>
  <c r="K2225" i="10"/>
  <c r="L2225" i="10" s="1"/>
  <c r="N2225" i="10" s="1"/>
  <c r="K2229" i="10"/>
  <c r="L2229" i="10" s="1"/>
  <c r="K2239" i="10"/>
  <c r="L2239" i="10" s="1"/>
  <c r="K2244" i="10"/>
  <c r="L2244" i="10" s="1"/>
  <c r="K2258" i="10"/>
  <c r="L2258" i="10" s="1"/>
  <c r="K2270" i="10"/>
  <c r="L2270" i="10" s="1"/>
  <c r="K2276" i="10"/>
  <c r="L2276" i="10" s="1"/>
  <c r="K2284" i="10"/>
  <c r="L2284" i="10" s="1"/>
  <c r="N2284" i="10" s="1"/>
  <c r="K2290" i="10"/>
  <c r="L2290" i="10" s="1"/>
  <c r="K2297" i="10"/>
  <c r="L2297" i="10" s="1"/>
  <c r="K2308" i="10"/>
  <c r="L2308" i="10" s="1"/>
  <c r="M2308" i="10" s="1"/>
  <c r="K2319" i="10"/>
  <c r="L2319" i="10" s="1"/>
  <c r="K2325" i="10"/>
  <c r="L2325" i="10" s="1"/>
  <c r="K2331" i="10"/>
  <c r="L2331" i="10" s="1"/>
  <c r="K2337" i="10"/>
  <c r="L2337" i="10" s="1"/>
  <c r="K2354" i="10"/>
  <c r="L2354" i="10" s="1"/>
  <c r="M2354" i="10" s="1"/>
  <c r="K2359" i="10"/>
  <c r="L2359" i="10" s="1"/>
  <c r="K2366" i="10"/>
  <c r="L2366" i="10" s="1"/>
  <c r="K2372" i="10"/>
  <c r="L2372" i="10" s="1"/>
  <c r="M2372" i="10" s="1"/>
  <c r="K2408" i="10"/>
  <c r="L2408" i="10" s="1"/>
  <c r="K2412" i="10"/>
  <c r="L2412" i="10" s="1"/>
  <c r="O2412" i="10" s="1"/>
  <c r="K2426" i="10"/>
  <c r="L2426" i="10" s="1"/>
  <c r="K2431" i="10"/>
  <c r="L2431" i="10" s="1"/>
  <c r="K2436" i="10"/>
  <c r="L2436" i="10" s="1"/>
  <c r="K2442" i="10"/>
  <c r="L2442" i="10" s="1"/>
  <c r="K2447" i="10"/>
  <c r="L2447" i="10" s="1"/>
  <c r="M2447" i="10" s="1"/>
  <c r="K2452" i="10"/>
  <c r="L2452" i="10" s="1"/>
  <c r="O2452" i="10" s="1"/>
  <c r="K2456" i="10"/>
  <c r="L2456" i="10" s="1"/>
  <c r="N2456" i="10" s="1"/>
  <c r="K2461" i="10"/>
  <c r="L2461" i="10" s="1"/>
  <c r="N2461" i="10" s="1"/>
  <c r="K2467" i="10"/>
  <c r="L2467" i="10" s="1"/>
  <c r="K2472" i="10"/>
  <c r="L2472" i="10" s="1"/>
  <c r="K2478" i="10"/>
  <c r="L2478" i="10" s="1"/>
  <c r="M2478" i="10" s="1"/>
  <c r="K2492" i="10"/>
  <c r="L2492" i="10" s="1"/>
  <c r="K2498" i="10"/>
  <c r="L2498" i="10" s="1"/>
  <c r="K2508" i="10"/>
  <c r="L2508" i="10" s="1"/>
  <c r="K2523" i="10"/>
  <c r="L2523" i="10" s="1"/>
  <c r="O2523" i="10" s="1"/>
  <c r="K2528" i="10"/>
  <c r="L2528" i="10" s="1"/>
  <c r="N2528" i="10" s="1"/>
  <c r="K2535" i="10"/>
  <c r="L2535" i="10" s="1"/>
  <c r="K2542" i="10"/>
  <c r="L2542" i="10" s="1"/>
  <c r="K2553" i="10"/>
  <c r="L2553" i="10" s="1"/>
  <c r="K25" i="11"/>
  <c r="L25" i="11" s="1"/>
  <c r="M25" i="11" s="1"/>
  <c r="K54" i="11"/>
  <c r="L54" i="11" s="1"/>
  <c r="K61" i="11"/>
  <c r="L61" i="11" s="1"/>
  <c r="O61" i="11" s="1"/>
  <c r="K69" i="11"/>
  <c r="L69" i="11" s="1"/>
  <c r="O69" i="11" s="1"/>
  <c r="K76" i="11"/>
  <c r="L76" i="11" s="1"/>
  <c r="K90" i="11"/>
  <c r="L90" i="11" s="1"/>
  <c r="K97" i="11"/>
  <c r="L97" i="11" s="1"/>
  <c r="M97" i="11" s="1"/>
  <c r="K128" i="11"/>
  <c r="L128" i="11" s="1"/>
  <c r="K144" i="11"/>
  <c r="L144" i="11" s="1"/>
  <c r="K198" i="11"/>
  <c r="L198" i="11" s="1"/>
  <c r="K227" i="11"/>
  <c r="L227" i="11" s="1"/>
  <c r="K457" i="11"/>
  <c r="L457" i="11" s="1"/>
  <c r="M457" i="11" s="1"/>
  <c r="K535" i="11"/>
  <c r="L535" i="11" s="1"/>
  <c r="K650" i="11"/>
  <c r="L650" i="11" s="1"/>
  <c r="K2106" i="10"/>
  <c r="L2106" i="10" s="1"/>
  <c r="O2106" i="10" s="1"/>
  <c r="K2067" i="10"/>
  <c r="L2067" i="10" s="1"/>
  <c r="K2008" i="10"/>
  <c r="L2008" i="10" s="1"/>
  <c r="N2008" i="10" s="1"/>
  <c r="K1962" i="10"/>
  <c r="L1962" i="10" s="1"/>
  <c r="N1962" i="10" s="1"/>
  <c r="K1889" i="10"/>
  <c r="L1889" i="10" s="1"/>
  <c r="K1836" i="10"/>
  <c r="L1836" i="10" s="1"/>
  <c r="K1783" i="10"/>
  <c r="L1783" i="10" s="1"/>
  <c r="M1783" i="10" s="1"/>
  <c r="K20" i="11"/>
  <c r="L20" i="11" s="1"/>
  <c r="K27" i="11"/>
  <c r="L27" i="11" s="1"/>
  <c r="K35" i="11"/>
  <c r="L35" i="11" s="1"/>
  <c r="K99" i="11"/>
  <c r="L99" i="11" s="1"/>
  <c r="K107" i="11"/>
  <c r="L107" i="11" s="1"/>
  <c r="K175" i="11"/>
  <c r="L175" i="11" s="1"/>
  <c r="K205" i="11"/>
  <c r="L205" i="11" s="1"/>
  <c r="K228" i="11"/>
  <c r="L228" i="11" s="1"/>
  <c r="N228" i="11" s="1"/>
  <c r="K331" i="11"/>
  <c r="L331" i="11" s="1"/>
  <c r="K403" i="11"/>
  <c r="L403" i="11" s="1"/>
  <c r="K476" i="11"/>
  <c r="L476" i="11" s="1"/>
  <c r="N476" i="11" s="1"/>
  <c r="K884" i="11"/>
  <c r="L884" i="11" s="1"/>
  <c r="K2647" i="10"/>
  <c r="L2647" i="10" s="1"/>
  <c r="K2641" i="10"/>
  <c r="L2641" i="10" s="1"/>
  <c r="O2641" i="10" s="1"/>
  <c r="K2637" i="10"/>
  <c r="L2637" i="10" s="1"/>
  <c r="K2630" i="10"/>
  <c r="L2630" i="10" s="1"/>
  <c r="K2623" i="10"/>
  <c r="L2623" i="10" s="1"/>
  <c r="K2617" i="10"/>
  <c r="L2617" i="10" s="1"/>
  <c r="K2607" i="10"/>
  <c r="L2607" i="10" s="1"/>
  <c r="M2607" i="10" s="1"/>
  <c r="K2600" i="10"/>
  <c r="L2600" i="10" s="1"/>
  <c r="K2594" i="10"/>
  <c r="L2594" i="10" s="1"/>
  <c r="K2587" i="10"/>
  <c r="L2587" i="10" s="1"/>
  <c r="O2587" i="10" s="1"/>
  <c r="K2575" i="10"/>
  <c r="L2575" i="10" s="1"/>
  <c r="N2575" i="10" s="1"/>
  <c r="K2565" i="10"/>
  <c r="L2565" i="10" s="1"/>
  <c r="K2554" i="10"/>
  <c r="L2554" i="10" s="1"/>
  <c r="K2529" i="10"/>
  <c r="L2529" i="10" s="1"/>
  <c r="K2518" i="10"/>
  <c r="L2518" i="10" s="1"/>
  <c r="N2518" i="10" s="1"/>
  <c r="K2509" i="10"/>
  <c r="L2509" i="10" s="1"/>
  <c r="K2500" i="10"/>
  <c r="L2500" i="10" s="1"/>
  <c r="O2500" i="10" s="1"/>
  <c r="K2488" i="10"/>
  <c r="L2488" i="10" s="1"/>
  <c r="K2468" i="10"/>
  <c r="L2468" i="10" s="1"/>
  <c r="O2468" i="10" s="1"/>
  <c r="K2458" i="10"/>
  <c r="L2458" i="10" s="1"/>
  <c r="N2458" i="10" s="1"/>
  <c r="K2419" i="10"/>
  <c r="L2419" i="10" s="1"/>
  <c r="K2400" i="10"/>
  <c r="L2400" i="10" s="1"/>
  <c r="K2380" i="10"/>
  <c r="L2380" i="10" s="1"/>
  <c r="O2380" i="10" s="1"/>
  <c r="K2368" i="10"/>
  <c r="L2368" i="10" s="1"/>
  <c r="M2368" i="10" s="1"/>
  <c r="K2343" i="10"/>
  <c r="L2343" i="10" s="1"/>
  <c r="O2343" i="10" s="1"/>
  <c r="K2321" i="10"/>
  <c r="L2321" i="10" s="1"/>
  <c r="K2310" i="10"/>
  <c r="L2310" i="10" s="1"/>
  <c r="K2286" i="10"/>
  <c r="L2286" i="10" s="1"/>
  <c r="K2271" i="10"/>
  <c r="L2271" i="10" s="1"/>
  <c r="K2260" i="10"/>
  <c r="L2260" i="10" s="1"/>
  <c r="K2249" i="10"/>
  <c r="L2249" i="10" s="1"/>
  <c r="K2230" i="10"/>
  <c r="L2230" i="10" s="1"/>
  <c r="K2221" i="10"/>
  <c r="L2221" i="10" s="1"/>
  <c r="K2207" i="10"/>
  <c r="L2207" i="10" s="1"/>
  <c r="K2169" i="10"/>
  <c r="L2169" i="10" s="1"/>
  <c r="N2169" i="10" s="1"/>
  <c r="K2131" i="10"/>
  <c r="L2131" i="10" s="1"/>
  <c r="O2131" i="10" s="1"/>
  <c r="K2122" i="10"/>
  <c r="L2122" i="10" s="1"/>
  <c r="K2115" i="10"/>
  <c r="L2115" i="10" s="1"/>
  <c r="K2105" i="10"/>
  <c r="L2105" i="10" s="1"/>
  <c r="M2105" i="10" s="1"/>
  <c r="K2057" i="10"/>
  <c r="L2057" i="10" s="1"/>
  <c r="K2007" i="10"/>
  <c r="L2007" i="10" s="1"/>
  <c r="K1959" i="10"/>
  <c r="L1959" i="10" s="1"/>
  <c r="K1885" i="10"/>
  <c r="L1885" i="10" s="1"/>
  <c r="K1831" i="10"/>
  <c r="L1831" i="10" s="1"/>
  <c r="M1831" i="10" s="1"/>
  <c r="K1780" i="10"/>
  <c r="L1780" i="10" s="1"/>
  <c r="K6" i="11"/>
  <c r="L6" i="11" s="1"/>
  <c r="K21" i="11"/>
  <c r="L21" i="11" s="1"/>
  <c r="K28" i="11"/>
  <c r="L28" i="11" s="1"/>
  <c r="N28" i="11" s="1"/>
  <c r="K36" i="11"/>
  <c r="L36" i="11" s="1"/>
  <c r="N36" i="11" s="1"/>
  <c r="K43" i="11"/>
  <c r="L43" i="11" s="1"/>
  <c r="O43" i="11" s="1"/>
  <c r="K49" i="11"/>
  <c r="L49" i="11" s="1"/>
  <c r="M49" i="11" s="1"/>
  <c r="K72" i="11"/>
  <c r="L72" i="11" s="1"/>
  <c r="K79" i="11"/>
  <c r="L79" i="11" s="1"/>
  <c r="K86" i="11"/>
  <c r="L86" i="11" s="1"/>
  <c r="K93" i="11"/>
  <c r="L93" i="11" s="1"/>
  <c r="K100" i="11"/>
  <c r="L100" i="11" s="1"/>
  <c r="N100" i="11" s="1"/>
  <c r="K108" i="11"/>
  <c r="L108" i="11" s="1"/>
  <c r="N108" i="11" s="1"/>
  <c r="K130" i="11"/>
  <c r="L130" i="11" s="1"/>
  <c r="K206" i="11"/>
  <c r="L206" i="11" s="1"/>
  <c r="K236" i="11"/>
  <c r="L236" i="11" s="1"/>
  <c r="N236" i="11" s="1"/>
  <c r="K293" i="11"/>
  <c r="L293" i="11" s="1"/>
  <c r="K349" i="11"/>
  <c r="L349" i="11" s="1"/>
  <c r="K404" i="11"/>
  <c r="L404" i="11" s="1"/>
  <c r="N404" i="11" s="1"/>
  <c r="K576" i="11"/>
  <c r="L576" i="11" s="1"/>
  <c r="K665" i="11"/>
  <c r="L665" i="11" s="1"/>
  <c r="K2104" i="10"/>
  <c r="L2104" i="10" s="1"/>
  <c r="K2093" i="10"/>
  <c r="L2093" i="10" s="1"/>
  <c r="K2003" i="10"/>
  <c r="L2003" i="10" s="1"/>
  <c r="K1956" i="10"/>
  <c r="L1956" i="10" s="1"/>
  <c r="N1956" i="10" s="1"/>
  <c r="K1880" i="10"/>
  <c r="L1880" i="10" s="1"/>
  <c r="M1880" i="10" s="1"/>
  <c r="K1828" i="10"/>
  <c r="L1828" i="10" s="1"/>
  <c r="K14" i="11"/>
  <c r="L14" i="11" s="1"/>
  <c r="K57" i="11"/>
  <c r="L57" i="11" s="1"/>
  <c r="M57" i="11" s="1"/>
  <c r="K94" i="11"/>
  <c r="L94" i="11" s="1"/>
  <c r="K101" i="11"/>
  <c r="L101" i="11" s="1"/>
  <c r="K115" i="11"/>
  <c r="L115" i="11" s="1"/>
  <c r="K123" i="11"/>
  <c r="L123" i="11" s="1"/>
  <c r="K294" i="11"/>
  <c r="L294" i="11" s="1"/>
  <c r="K357" i="11"/>
  <c r="L357" i="11" s="1"/>
  <c r="K477" i="11"/>
  <c r="L477" i="11" s="1"/>
  <c r="K577" i="11"/>
  <c r="L577" i="11" s="1"/>
  <c r="K703" i="11"/>
  <c r="L703" i="11" s="1"/>
  <c r="K1007" i="11"/>
  <c r="L1007" i="11" s="1"/>
  <c r="M1007" i="11" s="1"/>
  <c r="J8" i="13"/>
  <c r="J12" i="13"/>
  <c r="J16" i="13"/>
  <c r="J20" i="13"/>
  <c r="J24" i="13"/>
  <c r="J28" i="13"/>
  <c r="J32" i="13"/>
  <c r="J36" i="13"/>
  <c r="J40" i="13"/>
  <c r="K9" i="13"/>
  <c r="K21" i="13"/>
  <c r="K33" i="13"/>
  <c r="K11" i="13"/>
  <c r="K31" i="13"/>
  <c r="K8" i="13"/>
  <c r="K12" i="13"/>
  <c r="K16" i="13"/>
  <c r="K20" i="13"/>
  <c r="K24" i="13"/>
  <c r="K28" i="13"/>
  <c r="K32" i="13"/>
  <c r="K36" i="13"/>
  <c r="K40" i="13"/>
  <c r="N40" i="13" s="1"/>
  <c r="K13" i="13"/>
  <c r="K25" i="13"/>
  <c r="K37" i="13"/>
  <c r="K19" i="13"/>
  <c r="K35" i="13"/>
  <c r="J9" i="13"/>
  <c r="J13" i="13"/>
  <c r="J17" i="13"/>
  <c r="J21" i="13"/>
  <c r="J25" i="13"/>
  <c r="J29" i="13"/>
  <c r="J33" i="13"/>
  <c r="J37" i="13"/>
  <c r="K17" i="13"/>
  <c r="K29" i="13"/>
  <c r="K15" i="13"/>
  <c r="J10" i="13"/>
  <c r="J14" i="13"/>
  <c r="J18" i="13"/>
  <c r="J22" i="13"/>
  <c r="J26" i="13"/>
  <c r="J30" i="13"/>
  <c r="J34" i="13"/>
  <c r="J38" i="13"/>
  <c r="J15" i="13"/>
  <c r="J23" i="13"/>
  <c r="J27" i="13"/>
  <c r="J35" i="13"/>
  <c r="K27" i="13"/>
  <c r="K39" i="13"/>
  <c r="P39" i="13" s="1"/>
  <c r="K10" i="13"/>
  <c r="K14" i="13"/>
  <c r="K18" i="13"/>
  <c r="K22" i="13"/>
  <c r="K26" i="13"/>
  <c r="K30" i="13"/>
  <c r="K34" i="13"/>
  <c r="Q34" i="13" s="1"/>
  <c r="K38" i="13"/>
  <c r="Q38" i="13" s="1"/>
  <c r="J11" i="13"/>
  <c r="J19" i="13"/>
  <c r="J31" i="13"/>
  <c r="J39" i="13"/>
  <c r="K23" i="13"/>
  <c r="F25" i="13"/>
  <c r="G9" i="13"/>
  <c r="G13" i="13"/>
  <c r="G17" i="13"/>
  <c r="G21" i="13"/>
  <c r="G25" i="13"/>
  <c r="G29" i="13"/>
  <c r="G33" i="13"/>
  <c r="G37" i="13"/>
  <c r="H37" i="13" s="1"/>
  <c r="F10" i="13"/>
  <c r="F14" i="13"/>
  <c r="F18" i="13"/>
  <c r="F22" i="13"/>
  <c r="F26" i="13"/>
  <c r="F30" i="13"/>
  <c r="F34" i="13"/>
  <c r="F38" i="13"/>
  <c r="F17" i="13"/>
  <c r="H17" i="13" s="1"/>
  <c r="F37" i="13"/>
  <c r="G10" i="13"/>
  <c r="G14" i="13"/>
  <c r="H14" i="13" s="1"/>
  <c r="G18" i="13"/>
  <c r="G22" i="13"/>
  <c r="G26" i="13"/>
  <c r="G30" i="13"/>
  <c r="G34" i="13"/>
  <c r="G38" i="13"/>
  <c r="Q36" i="13"/>
  <c r="F33" i="13"/>
  <c r="H33" i="13" s="1"/>
  <c r="M33" i="13" s="1"/>
  <c r="F11" i="13"/>
  <c r="F15" i="13"/>
  <c r="F19" i="13"/>
  <c r="F23" i="13"/>
  <c r="H23" i="13" s="1"/>
  <c r="F27" i="13"/>
  <c r="F31" i="13"/>
  <c r="F35" i="13"/>
  <c r="F39" i="13"/>
  <c r="F9" i="13"/>
  <c r="H9" i="13" s="1"/>
  <c r="F29" i="13"/>
  <c r="H29" i="13" s="1"/>
  <c r="G11" i="13"/>
  <c r="G15" i="13"/>
  <c r="G19" i="13"/>
  <c r="G23" i="13"/>
  <c r="G27" i="13"/>
  <c r="G31" i="13"/>
  <c r="G35" i="13"/>
  <c r="H35" i="13" s="1"/>
  <c r="G39" i="13"/>
  <c r="O39" i="13"/>
  <c r="F13" i="13"/>
  <c r="F8" i="13"/>
  <c r="F12" i="13"/>
  <c r="F16" i="13"/>
  <c r="F20" i="13"/>
  <c r="F24" i="13"/>
  <c r="F28" i="13"/>
  <c r="F32" i="13"/>
  <c r="F36" i="13"/>
  <c r="F40" i="13"/>
  <c r="F21" i="13"/>
  <c r="G8" i="13"/>
  <c r="G12" i="13"/>
  <c r="H12" i="13" s="1"/>
  <c r="G16" i="13"/>
  <c r="G20" i="13"/>
  <c r="G24" i="13"/>
  <c r="G28" i="13"/>
  <c r="G32" i="13"/>
  <c r="G36" i="13"/>
  <c r="G40" i="13"/>
  <c r="H27" i="13"/>
  <c r="N39" i="13"/>
  <c r="N35" i="13"/>
  <c r="M35" i="13"/>
  <c r="P35" i="13"/>
  <c r="O35" i="13"/>
  <c r="M17" i="13"/>
  <c r="O37" i="13"/>
  <c r="N37" i="13"/>
  <c r="M37" i="13"/>
  <c r="P37" i="13"/>
  <c r="I5" i="6"/>
  <c r="I3" i="6"/>
  <c r="I16" i="6"/>
  <c r="I18" i="6"/>
  <c r="I17" i="6"/>
  <c r="I15" i="6"/>
  <c r="I14" i="6"/>
  <c r="I11" i="6"/>
  <c r="I13" i="6"/>
  <c r="I20" i="6"/>
  <c r="I12" i="6"/>
  <c r="I19" i="6"/>
  <c r="I7" i="6"/>
  <c r="I6" i="6"/>
  <c r="I4" i="6"/>
  <c r="I8" i="6"/>
  <c r="O198" i="12"/>
  <c r="M198" i="12"/>
  <c r="N198" i="12"/>
  <c r="O152" i="12"/>
  <c r="M152" i="12"/>
  <c r="N152" i="12"/>
  <c r="M148" i="12"/>
  <c r="N148" i="12"/>
  <c r="O148" i="12"/>
  <c r="O144" i="12"/>
  <c r="M144" i="12"/>
  <c r="N144" i="12"/>
  <c r="M127" i="12"/>
  <c r="N127" i="12"/>
  <c r="O127" i="12"/>
  <c r="M110" i="12"/>
  <c r="N110" i="12"/>
  <c r="O110" i="12"/>
  <c r="O215" i="12"/>
  <c r="M215" i="12"/>
  <c r="N215" i="12"/>
  <c r="O206" i="12"/>
  <c r="M206" i="12"/>
  <c r="M197" i="12"/>
  <c r="N197" i="12"/>
  <c r="O197" i="12"/>
  <c r="O222" i="12"/>
  <c r="N222" i="12"/>
  <c r="M184" i="12"/>
  <c r="N184" i="12"/>
  <c r="O184" i="12"/>
  <c r="N179" i="12"/>
  <c r="O179" i="12"/>
  <c r="M179" i="12"/>
  <c r="M208" i="12"/>
  <c r="N208" i="12"/>
  <c r="O208" i="12"/>
  <c r="M200" i="12"/>
  <c r="N200" i="12"/>
  <c r="O200" i="12"/>
  <c r="M176" i="12"/>
  <c r="N176" i="12"/>
  <c r="O176" i="12"/>
  <c r="M216" i="12"/>
  <c r="N216" i="12"/>
  <c r="O216" i="12"/>
  <c r="O207" i="12"/>
  <c r="M207" i="12"/>
  <c r="N207" i="12"/>
  <c r="N203" i="12"/>
  <c r="O203" i="12"/>
  <c r="M209" i="12"/>
  <c r="N209" i="12"/>
  <c r="M201" i="12"/>
  <c r="N201" i="12"/>
  <c r="O201" i="12"/>
  <c r="N188" i="12"/>
  <c r="O188" i="12"/>
  <c r="M181" i="12"/>
  <c r="N181" i="12"/>
  <c r="O181" i="12"/>
  <c r="M168" i="12"/>
  <c r="N168" i="12"/>
  <c r="O168" i="12"/>
  <c r="N163" i="12"/>
  <c r="M163" i="12"/>
  <c r="N147" i="12"/>
  <c r="M147" i="12"/>
  <c r="O147" i="12"/>
  <c r="M224" i="12"/>
  <c r="N224" i="12"/>
  <c r="O224" i="12"/>
  <c r="M192" i="12"/>
  <c r="N192" i="12"/>
  <c r="O192" i="12"/>
  <c r="N187" i="12"/>
  <c r="O187" i="12"/>
  <c r="M187" i="12"/>
  <c r="O158" i="12"/>
  <c r="M158" i="12"/>
  <c r="N158" i="12"/>
  <c r="M154" i="12"/>
  <c r="N154" i="12"/>
  <c r="O154" i="12"/>
  <c r="M220" i="12"/>
  <c r="O217" i="12"/>
  <c r="N214" i="12"/>
  <c r="N211" i="12"/>
  <c r="O211" i="12"/>
  <c r="M205" i="12"/>
  <c r="N205" i="12"/>
  <c r="O205" i="12"/>
  <c r="N193" i="12"/>
  <c r="M190" i="12"/>
  <c r="O180" i="12"/>
  <c r="O175" i="12"/>
  <c r="M175" i="12"/>
  <c r="O150" i="12"/>
  <c r="M150" i="12"/>
  <c r="N150" i="12"/>
  <c r="M146" i="12"/>
  <c r="N146" i="12"/>
  <c r="O146" i="12"/>
  <c r="N139" i="12"/>
  <c r="M139" i="12"/>
  <c r="N109" i="12"/>
  <c r="O109" i="12"/>
  <c r="M109" i="12"/>
  <c r="M106" i="12"/>
  <c r="N106" i="12"/>
  <c r="O106" i="12"/>
  <c r="M103" i="12"/>
  <c r="N103" i="12"/>
  <c r="O103" i="12"/>
  <c r="N217" i="12"/>
  <c r="M214" i="12"/>
  <c r="O199" i="12"/>
  <c r="M199" i="12"/>
  <c r="M180" i="12"/>
  <c r="M172" i="12"/>
  <c r="O172" i="12"/>
  <c r="M169" i="12"/>
  <c r="N169" i="12"/>
  <c r="O169" i="12"/>
  <c r="O142" i="12"/>
  <c r="M142" i="12"/>
  <c r="N142" i="12"/>
  <c r="M138" i="12"/>
  <c r="N138" i="12"/>
  <c r="O138" i="12"/>
  <c r="M50" i="12"/>
  <c r="N50" i="12"/>
  <c r="O50" i="12"/>
  <c r="M47" i="12"/>
  <c r="N47" i="12"/>
  <c r="O47" i="12"/>
  <c r="O223" i="12"/>
  <c r="M223" i="12"/>
  <c r="N195" i="12"/>
  <c r="O195" i="12"/>
  <c r="M189" i="12"/>
  <c r="N189" i="12"/>
  <c r="O189" i="12"/>
  <c r="M165" i="12"/>
  <c r="O165" i="12"/>
  <c r="O161" i="12"/>
  <c r="M161" i="12"/>
  <c r="O134" i="12"/>
  <c r="M134" i="12"/>
  <c r="N134" i="12"/>
  <c r="N69" i="12"/>
  <c r="O69" i="12"/>
  <c r="M69" i="12"/>
  <c r="M54" i="12"/>
  <c r="N54" i="12"/>
  <c r="O54" i="12"/>
  <c r="M34" i="12"/>
  <c r="N34" i="12"/>
  <c r="O34" i="12"/>
  <c r="M31" i="12"/>
  <c r="N31" i="12"/>
  <c r="O31" i="12"/>
  <c r="N219" i="12"/>
  <c r="O219" i="12"/>
  <c r="M213" i="12"/>
  <c r="N213" i="12"/>
  <c r="O213" i="12"/>
  <c r="O183" i="12"/>
  <c r="M183" i="12"/>
  <c r="N171" i="12"/>
  <c r="M171" i="12"/>
  <c r="O171" i="12"/>
  <c r="M164" i="12"/>
  <c r="N164" i="12"/>
  <c r="O164" i="12"/>
  <c r="M160" i="12"/>
  <c r="N160" i="12"/>
  <c r="O160" i="12"/>
  <c r="M156" i="12"/>
  <c r="N156" i="12"/>
  <c r="O156" i="12"/>
  <c r="M122" i="12"/>
  <c r="N122" i="12"/>
  <c r="O122" i="12"/>
  <c r="M76" i="12"/>
  <c r="N76" i="12"/>
  <c r="O76" i="12"/>
  <c r="N53" i="12"/>
  <c r="O53" i="12"/>
  <c r="M53" i="12"/>
  <c r="M38" i="12"/>
  <c r="N38" i="12"/>
  <c r="O38" i="12"/>
  <c r="N131" i="12"/>
  <c r="O131" i="12"/>
  <c r="M60" i="12"/>
  <c r="N60" i="12"/>
  <c r="O60" i="12"/>
  <c r="M140" i="12"/>
  <c r="N140" i="12"/>
  <c r="O140" i="12"/>
  <c r="O128" i="12"/>
  <c r="M128" i="12"/>
  <c r="N128" i="12"/>
  <c r="M94" i="12"/>
  <c r="N94" i="12"/>
  <c r="O94" i="12"/>
  <c r="N5" i="12"/>
  <c r="O5" i="12"/>
  <c r="M5" i="12"/>
  <c r="M221" i="12"/>
  <c r="N221" i="12"/>
  <c r="O221" i="12"/>
  <c r="O191" i="12"/>
  <c r="M191" i="12"/>
  <c r="N167" i="12"/>
  <c r="O167" i="12"/>
  <c r="N155" i="12"/>
  <c r="M155" i="12"/>
  <c r="O136" i="12"/>
  <c r="M136" i="12"/>
  <c r="N136" i="12"/>
  <c r="N93" i="12"/>
  <c r="O93" i="12"/>
  <c r="M93" i="12"/>
  <c r="M12" i="12"/>
  <c r="N12" i="12"/>
  <c r="O12" i="12"/>
  <c r="N218" i="12"/>
  <c r="N210" i="12"/>
  <c r="N202" i="12"/>
  <c r="N194" i="12"/>
  <c r="N186" i="12"/>
  <c r="N178" i="12"/>
  <c r="N166" i="12"/>
  <c r="N159" i="12"/>
  <c r="M157" i="12"/>
  <c r="N153" i="12"/>
  <c r="N151" i="12"/>
  <c r="M149" i="12"/>
  <c r="N145" i="12"/>
  <c r="N143" i="12"/>
  <c r="M141" i="12"/>
  <c r="N137" i="12"/>
  <c r="N135" i="12"/>
  <c r="N133" i="12"/>
  <c r="O133" i="12"/>
  <c r="M121" i="12"/>
  <c r="N121" i="12"/>
  <c r="M118" i="12"/>
  <c r="O118" i="12"/>
  <c r="O115" i="12"/>
  <c r="M102" i="12"/>
  <c r="N102" i="12"/>
  <c r="O102" i="12"/>
  <c r="M90" i="12"/>
  <c r="N90" i="12"/>
  <c r="O90" i="12"/>
  <c r="M87" i="12"/>
  <c r="N87" i="12"/>
  <c r="O87" i="12"/>
  <c r="M52" i="12"/>
  <c r="N52" i="12"/>
  <c r="O52" i="12"/>
  <c r="N45" i="12"/>
  <c r="O45" i="12"/>
  <c r="M30" i="12"/>
  <c r="N30" i="12"/>
  <c r="O30" i="12"/>
  <c r="M26" i="12"/>
  <c r="N26" i="12"/>
  <c r="O26" i="12"/>
  <c r="M23" i="12"/>
  <c r="N23" i="12"/>
  <c r="O23" i="12"/>
  <c r="M166" i="12"/>
  <c r="O162" i="12"/>
  <c r="M126" i="12"/>
  <c r="O126" i="12"/>
  <c r="M115" i="12"/>
  <c r="M86" i="12"/>
  <c r="N86" i="12"/>
  <c r="O86" i="12"/>
  <c r="M82" i="12"/>
  <c r="N82" i="12"/>
  <c r="O82" i="12"/>
  <c r="M79" i="12"/>
  <c r="N79" i="12"/>
  <c r="O79" i="12"/>
  <c r="M44" i="12"/>
  <c r="N44" i="12"/>
  <c r="O44" i="12"/>
  <c r="N37" i="12"/>
  <c r="O37" i="12"/>
  <c r="M22" i="12"/>
  <c r="N22" i="12"/>
  <c r="O22" i="12"/>
  <c r="M18" i="12"/>
  <c r="N18" i="12"/>
  <c r="O18" i="12"/>
  <c r="M15" i="12"/>
  <c r="N15" i="12"/>
  <c r="O15" i="12"/>
  <c r="N162" i="12"/>
  <c r="N117" i="12"/>
  <c r="O117" i="12"/>
  <c r="N101" i="12"/>
  <c r="O101" i="12"/>
  <c r="M78" i="12"/>
  <c r="N78" i="12"/>
  <c r="O78" i="12"/>
  <c r="M74" i="12"/>
  <c r="N74" i="12"/>
  <c r="O74" i="12"/>
  <c r="M71" i="12"/>
  <c r="N71" i="12"/>
  <c r="O71" i="12"/>
  <c r="M36" i="12"/>
  <c r="N36" i="12"/>
  <c r="O36" i="12"/>
  <c r="N29" i="12"/>
  <c r="O29" i="12"/>
  <c r="M14" i="12"/>
  <c r="N14" i="12"/>
  <c r="O14" i="12"/>
  <c r="M10" i="12"/>
  <c r="N10" i="12"/>
  <c r="O10" i="12"/>
  <c r="M7" i="12"/>
  <c r="N7" i="12"/>
  <c r="O7" i="12"/>
  <c r="M130" i="12"/>
  <c r="N130" i="12"/>
  <c r="N125" i="12"/>
  <c r="O125" i="12"/>
  <c r="O120" i="12"/>
  <c r="M120" i="12"/>
  <c r="N85" i="12"/>
  <c r="O85" i="12"/>
  <c r="M70" i="12"/>
  <c r="N70" i="12"/>
  <c r="O70" i="12"/>
  <c r="M66" i="12"/>
  <c r="N66" i="12"/>
  <c r="O66" i="12"/>
  <c r="M63" i="12"/>
  <c r="N63" i="12"/>
  <c r="O63" i="12"/>
  <c r="M28" i="12"/>
  <c r="N28" i="12"/>
  <c r="O28" i="12"/>
  <c r="N21" i="12"/>
  <c r="O21" i="12"/>
  <c r="M6" i="12"/>
  <c r="N6" i="12"/>
  <c r="O6" i="12"/>
  <c r="M114" i="12"/>
  <c r="N114" i="12"/>
  <c r="M111" i="12"/>
  <c r="N111" i="12"/>
  <c r="O111" i="12"/>
  <c r="M98" i="12"/>
  <c r="N98" i="12"/>
  <c r="O98" i="12"/>
  <c r="M95" i="12"/>
  <c r="N95" i="12"/>
  <c r="O95" i="12"/>
  <c r="M84" i="12"/>
  <c r="N84" i="12"/>
  <c r="O84" i="12"/>
  <c r="N77" i="12"/>
  <c r="O77" i="12"/>
  <c r="M62" i="12"/>
  <c r="N62" i="12"/>
  <c r="O62" i="12"/>
  <c r="M58" i="12"/>
  <c r="N58" i="12"/>
  <c r="O58" i="12"/>
  <c r="M55" i="12"/>
  <c r="N55" i="12"/>
  <c r="O55" i="12"/>
  <c r="M20" i="12"/>
  <c r="N20" i="12"/>
  <c r="O20" i="12"/>
  <c r="N13" i="12"/>
  <c r="O13" i="12"/>
  <c r="M119" i="12"/>
  <c r="O119" i="12"/>
  <c r="M107" i="12"/>
  <c r="N107" i="12"/>
  <c r="M68" i="12"/>
  <c r="N68" i="12"/>
  <c r="O68" i="12"/>
  <c r="N61" i="12"/>
  <c r="O61" i="12"/>
  <c r="M46" i="12"/>
  <c r="N46" i="12"/>
  <c r="O46" i="12"/>
  <c r="M42" i="12"/>
  <c r="N42" i="12"/>
  <c r="O42" i="12"/>
  <c r="M39" i="12"/>
  <c r="N39" i="12"/>
  <c r="O39" i="12"/>
  <c r="M4" i="12"/>
  <c r="N4" i="12"/>
  <c r="O4" i="12"/>
  <c r="M112" i="12"/>
  <c r="M104" i="12"/>
  <c r="M96" i="12"/>
  <c r="M88" i="12"/>
  <c r="M80" i="12"/>
  <c r="M72" i="12"/>
  <c r="M64" i="12"/>
  <c r="M56" i="12"/>
  <c r="M48" i="12"/>
  <c r="M40" i="12"/>
  <c r="M32" i="12"/>
  <c r="M24" i="12"/>
  <c r="M16" i="12"/>
  <c r="M8" i="12"/>
  <c r="N113" i="12"/>
  <c r="N105" i="12"/>
  <c r="N97" i="12"/>
  <c r="N89" i="12"/>
  <c r="N81" i="12"/>
  <c r="N73" i="12"/>
  <c r="N65" i="12"/>
  <c r="N57" i="12"/>
  <c r="N49" i="12"/>
  <c r="N41" i="12"/>
  <c r="N33" i="12"/>
  <c r="N25" i="12"/>
  <c r="N17" i="12"/>
  <c r="N9" i="12"/>
  <c r="M3" i="12"/>
  <c r="N3" i="12"/>
  <c r="N63" i="11"/>
  <c r="M63" i="11"/>
  <c r="O63" i="11"/>
  <c r="N31" i="11"/>
  <c r="M31" i="11"/>
  <c r="O31" i="11"/>
  <c r="N7" i="11"/>
  <c r="O7" i="11"/>
  <c r="M7" i="11"/>
  <c r="M4" i="11"/>
  <c r="O4" i="11"/>
  <c r="N4" i="11"/>
  <c r="N55" i="11"/>
  <c r="M55" i="11"/>
  <c r="O55" i="11"/>
  <c r="M28" i="11"/>
  <c r="O28" i="11"/>
  <c r="M37" i="11"/>
  <c r="N43" i="11"/>
  <c r="M43" i="11"/>
  <c r="O46" i="11"/>
  <c r="N46" i="11"/>
  <c r="M46" i="11"/>
  <c r="O49" i="11"/>
  <c r="N49" i="11"/>
  <c r="O58" i="11"/>
  <c r="N58" i="11"/>
  <c r="N61" i="11"/>
  <c r="O107" i="11"/>
  <c r="N107" i="11"/>
  <c r="M107" i="11"/>
  <c r="O139" i="11"/>
  <c r="N139" i="11"/>
  <c r="M139" i="11"/>
  <c r="O171" i="11"/>
  <c r="N171" i="11"/>
  <c r="M171" i="11"/>
  <c r="O203" i="11"/>
  <c r="N203" i="11"/>
  <c r="M203" i="11"/>
  <c r="O235" i="11"/>
  <c r="N235" i="11"/>
  <c r="M235" i="11"/>
  <c r="O267" i="11"/>
  <c r="N267" i="11"/>
  <c r="M267" i="11"/>
  <c r="O286" i="11"/>
  <c r="N286" i="11"/>
  <c r="M286" i="11"/>
  <c r="O294" i="11"/>
  <c r="N294" i="11"/>
  <c r="M294" i="11"/>
  <c r="O302" i="11"/>
  <c r="N302" i="11"/>
  <c r="M302" i="11"/>
  <c r="O310" i="11"/>
  <c r="N310" i="11"/>
  <c r="M310" i="11"/>
  <c r="O318" i="11"/>
  <c r="N318" i="11"/>
  <c r="M318" i="11"/>
  <c r="O326" i="11"/>
  <c r="N326" i="11"/>
  <c r="M326" i="11"/>
  <c r="O334" i="11"/>
  <c r="N334" i="11"/>
  <c r="M334" i="11"/>
  <c r="O342" i="11"/>
  <c r="N342" i="11"/>
  <c r="M342" i="11"/>
  <c r="O350" i="11"/>
  <c r="N350" i="11"/>
  <c r="M350" i="11"/>
  <c r="O358" i="11"/>
  <c r="N358" i="11"/>
  <c r="M358" i="11"/>
  <c r="O366" i="11"/>
  <c r="N366" i="11"/>
  <c r="M366" i="11"/>
  <c r="O374" i="11"/>
  <c r="N374" i="11"/>
  <c r="M374" i="11"/>
  <c r="O382" i="11"/>
  <c r="N382" i="11"/>
  <c r="M382" i="11"/>
  <c r="O390" i="11"/>
  <c r="N390" i="11"/>
  <c r="M390" i="11"/>
  <c r="O398" i="11"/>
  <c r="N398" i="11"/>
  <c r="M398" i="11"/>
  <c r="O406" i="11"/>
  <c r="N406" i="11"/>
  <c r="M406" i="11"/>
  <c r="O414" i="11"/>
  <c r="N414" i="11"/>
  <c r="M414" i="11"/>
  <c r="O422" i="11"/>
  <c r="N422" i="11"/>
  <c r="M422" i="11"/>
  <c r="O430" i="11"/>
  <c r="N430" i="11"/>
  <c r="M430" i="11"/>
  <c r="O438" i="11"/>
  <c r="N438" i="11"/>
  <c r="M438" i="11"/>
  <c r="O446" i="11"/>
  <c r="N446" i="11"/>
  <c r="M446" i="11"/>
  <c r="O454" i="11"/>
  <c r="N454" i="11"/>
  <c r="M454" i="11"/>
  <c r="O462" i="11"/>
  <c r="N462" i="11"/>
  <c r="M462" i="11"/>
  <c r="O470" i="11"/>
  <c r="N470" i="11"/>
  <c r="M470" i="11"/>
  <c r="O478" i="11"/>
  <c r="N478" i="11"/>
  <c r="M478" i="11"/>
  <c r="O486" i="11"/>
  <c r="N486" i="11"/>
  <c r="M486" i="11"/>
  <c r="O494" i="11"/>
  <c r="N494" i="11"/>
  <c r="M494" i="11"/>
  <c r="O502" i="11"/>
  <c r="N502" i="11"/>
  <c r="M502" i="11"/>
  <c r="O510" i="11"/>
  <c r="N510" i="11"/>
  <c r="M510" i="11"/>
  <c r="O518" i="11"/>
  <c r="N518" i="11"/>
  <c r="M518" i="11"/>
  <c r="O526" i="11"/>
  <c r="N526" i="11"/>
  <c r="M526" i="11"/>
  <c r="O534" i="11"/>
  <c r="N534" i="11"/>
  <c r="M534" i="11"/>
  <c r="O542" i="11"/>
  <c r="N542" i="11"/>
  <c r="M542" i="11"/>
  <c r="M556" i="11"/>
  <c r="O556" i="11"/>
  <c r="N556" i="11"/>
  <c r="N579" i="11"/>
  <c r="O579" i="11"/>
  <c r="M579" i="11"/>
  <c r="O609" i="11"/>
  <c r="N609" i="11"/>
  <c r="M609" i="11"/>
  <c r="N635" i="11"/>
  <c r="O635" i="11"/>
  <c r="M635" i="11"/>
  <c r="N683" i="11"/>
  <c r="M683" i="11"/>
  <c r="O683" i="11"/>
  <c r="N731" i="11"/>
  <c r="M731" i="11"/>
  <c r="O731" i="11"/>
  <c r="N739" i="11"/>
  <c r="M739" i="11"/>
  <c r="O739" i="11"/>
  <c r="N755" i="11"/>
  <c r="M755" i="11"/>
  <c r="O755" i="11"/>
  <c r="N771" i="11"/>
  <c r="M771" i="11"/>
  <c r="O771" i="11"/>
  <c r="N787" i="11"/>
  <c r="M787" i="11"/>
  <c r="O787" i="11"/>
  <c r="N19" i="11"/>
  <c r="M19" i="11"/>
  <c r="O22" i="11"/>
  <c r="N22" i="11"/>
  <c r="M22" i="11"/>
  <c r="O25" i="11"/>
  <c r="N25" i="11"/>
  <c r="O34" i="11"/>
  <c r="N34" i="11"/>
  <c r="M68" i="11"/>
  <c r="O68" i="11"/>
  <c r="N71" i="11"/>
  <c r="M71" i="11"/>
  <c r="O83" i="11"/>
  <c r="N83" i="11"/>
  <c r="M83" i="11"/>
  <c r="N87" i="11"/>
  <c r="M87" i="11"/>
  <c r="O94" i="11"/>
  <c r="N94" i="11"/>
  <c r="M94" i="11"/>
  <c r="O97" i="11"/>
  <c r="N97" i="11"/>
  <c r="O101" i="11"/>
  <c r="N101" i="11"/>
  <c r="M101" i="11"/>
  <c r="M108" i="11"/>
  <c r="O108" i="11"/>
  <c r="O126" i="11"/>
  <c r="N126" i="11"/>
  <c r="M126" i="11"/>
  <c r="O129" i="11"/>
  <c r="N129" i="11"/>
  <c r="O133" i="11"/>
  <c r="N133" i="11"/>
  <c r="M133" i="11"/>
  <c r="M140" i="11"/>
  <c r="O140" i="11"/>
  <c r="O158" i="11"/>
  <c r="N158" i="11"/>
  <c r="M158" i="11"/>
  <c r="O161" i="11"/>
  <c r="N161" i="11"/>
  <c r="O165" i="11"/>
  <c r="N165" i="11"/>
  <c r="M165" i="11"/>
  <c r="M172" i="11"/>
  <c r="O172" i="11"/>
  <c r="O190" i="11"/>
  <c r="N190" i="11"/>
  <c r="M190" i="11"/>
  <c r="O193" i="11"/>
  <c r="N193" i="11"/>
  <c r="O197" i="11"/>
  <c r="N197" i="11"/>
  <c r="M197" i="11"/>
  <c r="M204" i="11"/>
  <c r="O204" i="11"/>
  <c r="O222" i="11"/>
  <c r="N222" i="11"/>
  <c r="M222" i="11"/>
  <c r="O225" i="11"/>
  <c r="N225" i="11"/>
  <c r="O229" i="11"/>
  <c r="N229" i="11"/>
  <c r="M229" i="11"/>
  <c r="M236" i="11"/>
  <c r="O236" i="11"/>
  <c r="O254" i="11"/>
  <c r="N254" i="11"/>
  <c r="M254" i="11"/>
  <c r="O257" i="11"/>
  <c r="N257" i="11"/>
  <c r="O261" i="11"/>
  <c r="N261" i="11"/>
  <c r="M261" i="11"/>
  <c r="M268" i="11"/>
  <c r="O268" i="11"/>
  <c r="N287" i="11"/>
  <c r="M287" i="11"/>
  <c r="N295" i="11"/>
  <c r="M295" i="11"/>
  <c r="N303" i="11"/>
  <c r="M303" i="11"/>
  <c r="N311" i="11"/>
  <c r="M311" i="11"/>
  <c r="N319" i="11"/>
  <c r="M319" i="11"/>
  <c r="N327" i="11"/>
  <c r="M327" i="11"/>
  <c r="N335" i="11"/>
  <c r="M335" i="11"/>
  <c r="N343" i="11"/>
  <c r="M343" i="11"/>
  <c r="N351" i="11"/>
  <c r="M351" i="11"/>
  <c r="N359" i="11"/>
  <c r="M359" i="11"/>
  <c r="N367" i="11"/>
  <c r="M367" i="11"/>
  <c r="N375" i="11"/>
  <c r="M375" i="11"/>
  <c r="N383" i="11"/>
  <c r="M383" i="11"/>
  <c r="N391" i="11"/>
  <c r="M391" i="11"/>
  <c r="N399" i="11"/>
  <c r="M399" i="11"/>
  <c r="N407" i="11"/>
  <c r="M407" i="11"/>
  <c r="N415" i="11"/>
  <c r="M415" i="11"/>
  <c r="N423" i="11"/>
  <c r="M423" i="11"/>
  <c r="N431" i="11"/>
  <c r="M431" i="11"/>
  <c r="N439" i="11"/>
  <c r="M439" i="11"/>
  <c r="N447" i="11"/>
  <c r="M447" i="11"/>
  <c r="N455" i="11"/>
  <c r="M455" i="11"/>
  <c r="N463" i="11"/>
  <c r="M463" i="11"/>
  <c r="N471" i="11"/>
  <c r="M471" i="11"/>
  <c r="N479" i="11"/>
  <c r="M479" i="11"/>
  <c r="N487" i="11"/>
  <c r="M487" i="11"/>
  <c r="N495" i="11"/>
  <c r="M495" i="11"/>
  <c r="N503" i="11"/>
  <c r="M503" i="11"/>
  <c r="N511" i="11"/>
  <c r="M511" i="11"/>
  <c r="N519" i="11"/>
  <c r="M519" i="11"/>
  <c r="N527" i="11"/>
  <c r="M527" i="11"/>
  <c r="N535" i="11"/>
  <c r="M535" i="11"/>
  <c r="N543" i="11"/>
  <c r="M543" i="11"/>
  <c r="M560" i="11"/>
  <c r="O560" i="11"/>
  <c r="N560" i="11"/>
  <c r="M620" i="11"/>
  <c r="O620" i="11"/>
  <c r="N620" i="11"/>
  <c r="O642" i="11"/>
  <c r="N642" i="11"/>
  <c r="M642" i="11"/>
  <c r="O10" i="11"/>
  <c r="N10" i="11"/>
  <c r="M44" i="11"/>
  <c r="O44" i="11"/>
  <c r="N47" i="11"/>
  <c r="M47" i="11"/>
  <c r="N59" i="11"/>
  <c r="M59" i="11"/>
  <c r="O62" i="11"/>
  <c r="N62" i="11"/>
  <c r="M62" i="11"/>
  <c r="O65" i="11"/>
  <c r="N65" i="11"/>
  <c r="O74" i="11"/>
  <c r="N74" i="11"/>
  <c r="M84" i="11"/>
  <c r="O84" i="11"/>
  <c r="O115" i="11"/>
  <c r="N115" i="11"/>
  <c r="M115" i="11"/>
  <c r="O147" i="11"/>
  <c r="N147" i="11"/>
  <c r="M147" i="11"/>
  <c r="O179" i="11"/>
  <c r="N179" i="11"/>
  <c r="M179" i="11"/>
  <c r="O211" i="11"/>
  <c r="N211" i="11"/>
  <c r="M211" i="11"/>
  <c r="O243" i="11"/>
  <c r="N243" i="11"/>
  <c r="M243" i="11"/>
  <c r="O275" i="11"/>
  <c r="N275" i="11"/>
  <c r="M275" i="11"/>
  <c r="O343" i="11"/>
  <c r="O351" i="11"/>
  <c r="O359" i="11"/>
  <c r="O367" i="11"/>
  <c r="O375" i="11"/>
  <c r="O383" i="11"/>
  <c r="O391" i="11"/>
  <c r="O399" i="11"/>
  <c r="O407" i="11"/>
  <c r="O415" i="11"/>
  <c r="O423" i="11"/>
  <c r="O431" i="11"/>
  <c r="O439" i="11"/>
  <c r="O447" i="11"/>
  <c r="O455" i="11"/>
  <c r="O463" i="11"/>
  <c r="O471" i="11"/>
  <c r="O479" i="11"/>
  <c r="O487" i="11"/>
  <c r="O495" i="11"/>
  <c r="O503" i="11"/>
  <c r="O511" i="11"/>
  <c r="O519" i="11"/>
  <c r="O527" i="11"/>
  <c r="O535" i="11"/>
  <c r="O543" i="11"/>
  <c r="O561" i="11"/>
  <c r="N561" i="11"/>
  <c r="M561" i="11"/>
  <c r="M572" i="11"/>
  <c r="O572" i="11"/>
  <c r="N572" i="11"/>
  <c r="N595" i="11"/>
  <c r="O595" i="11"/>
  <c r="M595" i="11"/>
  <c r="M624" i="11"/>
  <c r="O624" i="11"/>
  <c r="N624" i="11"/>
  <c r="M632" i="11"/>
  <c r="O632" i="11"/>
  <c r="N632" i="11"/>
  <c r="M680" i="11"/>
  <c r="O680" i="11"/>
  <c r="N680" i="11"/>
  <c r="N695" i="11"/>
  <c r="M695" i="11"/>
  <c r="O695" i="11"/>
  <c r="N707" i="11"/>
  <c r="M707" i="11"/>
  <c r="O707" i="11"/>
  <c r="N723" i="11"/>
  <c r="M723" i="11"/>
  <c r="O723" i="11"/>
  <c r="M20" i="11"/>
  <c r="O20" i="11"/>
  <c r="N23" i="11"/>
  <c r="M23" i="11"/>
  <c r="N35" i="11"/>
  <c r="M35" i="11"/>
  <c r="O38" i="11"/>
  <c r="N38" i="11"/>
  <c r="M38" i="11"/>
  <c r="O41" i="11"/>
  <c r="N41" i="11"/>
  <c r="O50" i="11"/>
  <c r="N50" i="11"/>
  <c r="O102" i="11"/>
  <c r="N102" i="11"/>
  <c r="M102" i="11"/>
  <c r="O105" i="11"/>
  <c r="N105" i="11"/>
  <c r="O109" i="11"/>
  <c r="N109" i="11"/>
  <c r="M109" i="11"/>
  <c r="M116" i="11"/>
  <c r="O116" i="11"/>
  <c r="O134" i="11"/>
  <c r="N134" i="11"/>
  <c r="M134" i="11"/>
  <c r="O137" i="11"/>
  <c r="N137" i="11"/>
  <c r="O141" i="11"/>
  <c r="N141" i="11"/>
  <c r="M141" i="11"/>
  <c r="M148" i="11"/>
  <c r="O148" i="11"/>
  <c r="O166" i="11"/>
  <c r="N166" i="11"/>
  <c r="M166" i="11"/>
  <c r="O169" i="11"/>
  <c r="N169" i="11"/>
  <c r="O173" i="11"/>
  <c r="N173" i="11"/>
  <c r="M173" i="11"/>
  <c r="M180" i="11"/>
  <c r="O180" i="11"/>
  <c r="O198" i="11"/>
  <c r="N198" i="11"/>
  <c r="M198" i="11"/>
  <c r="O201" i="11"/>
  <c r="N201" i="11"/>
  <c r="O205" i="11"/>
  <c r="N205" i="11"/>
  <c r="M205" i="11"/>
  <c r="M212" i="11"/>
  <c r="O212" i="11"/>
  <c r="O230" i="11"/>
  <c r="N230" i="11"/>
  <c r="M230" i="11"/>
  <c r="O233" i="11"/>
  <c r="N233" i="11"/>
  <c r="O237" i="11"/>
  <c r="N237" i="11"/>
  <c r="M237" i="11"/>
  <c r="M244" i="11"/>
  <c r="O244" i="11"/>
  <c r="O262" i="11"/>
  <c r="N262" i="11"/>
  <c r="M262" i="11"/>
  <c r="O265" i="11"/>
  <c r="N265" i="11"/>
  <c r="O269" i="11"/>
  <c r="N269" i="11"/>
  <c r="M269" i="11"/>
  <c r="M276" i="11"/>
  <c r="O276" i="11"/>
  <c r="O283" i="11"/>
  <c r="N283" i="11"/>
  <c r="M283" i="11"/>
  <c r="O291" i="11"/>
  <c r="N291" i="11"/>
  <c r="M291" i="11"/>
  <c r="O299" i="11"/>
  <c r="N299" i="11"/>
  <c r="M299" i="11"/>
  <c r="O307" i="11"/>
  <c r="N307" i="11"/>
  <c r="M307" i="11"/>
  <c r="O315" i="11"/>
  <c r="N315" i="11"/>
  <c r="M315" i="11"/>
  <c r="O323" i="11"/>
  <c r="N323" i="11"/>
  <c r="M323" i="11"/>
  <c r="O331" i="11"/>
  <c r="N331" i="11"/>
  <c r="M331" i="11"/>
  <c r="O339" i="11"/>
  <c r="N339" i="11"/>
  <c r="M339" i="11"/>
  <c r="O347" i="11"/>
  <c r="N347" i="11"/>
  <c r="M347" i="11"/>
  <c r="O355" i="11"/>
  <c r="N355" i="11"/>
  <c r="M355" i="11"/>
  <c r="O363" i="11"/>
  <c r="N363" i="11"/>
  <c r="M363" i="11"/>
  <c r="O371" i="11"/>
  <c r="N371" i="11"/>
  <c r="M371" i="11"/>
  <c r="O379" i="11"/>
  <c r="N379" i="11"/>
  <c r="M379" i="11"/>
  <c r="O387" i="11"/>
  <c r="N387" i="11"/>
  <c r="M387" i="11"/>
  <c r="O395" i="11"/>
  <c r="N395" i="11"/>
  <c r="M395" i="11"/>
  <c r="O403" i="11"/>
  <c r="N403" i="11"/>
  <c r="M403" i="11"/>
  <c r="O411" i="11"/>
  <c r="N411" i="11"/>
  <c r="M411" i="11"/>
  <c r="O419" i="11"/>
  <c r="N419" i="11"/>
  <c r="M419" i="11"/>
  <c r="O427" i="11"/>
  <c r="N427" i="11"/>
  <c r="M427" i="11"/>
  <c r="O435" i="11"/>
  <c r="N435" i="11"/>
  <c r="M435" i="11"/>
  <c r="O443" i="11"/>
  <c r="N443" i="11"/>
  <c r="M443" i="11"/>
  <c r="O451" i="11"/>
  <c r="N451" i="11"/>
  <c r="M451" i="11"/>
  <c r="O459" i="11"/>
  <c r="N459" i="11"/>
  <c r="M459" i="11"/>
  <c r="O467" i="11"/>
  <c r="N467" i="11"/>
  <c r="M467" i="11"/>
  <c r="O475" i="11"/>
  <c r="N475" i="11"/>
  <c r="M475" i="11"/>
  <c r="O483" i="11"/>
  <c r="N483" i="11"/>
  <c r="M483" i="11"/>
  <c r="O491" i="11"/>
  <c r="N491" i="11"/>
  <c r="M491" i="11"/>
  <c r="O499" i="11"/>
  <c r="N499" i="11"/>
  <c r="M499" i="11"/>
  <c r="O507" i="11"/>
  <c r="N507" i="11"/>
  <c r="M507" i="11"/>
  <c r="O515" i="11"/>
  <c r="N515" i="11"/>
  <c r="M515" i="11"/>
  <c r="O523" i="11"/>
  <c r="N523" i="11"/>
  <c r="M523" i="11"/>
  <c r="O531" i="11"/>
  <c r="N531" i="11"/>
  <c r="M531" i="11"/>
  <c r="O539" i="11"/>
  <c r="N539" i="11"/>
  <c r="M539" i="11"/>
  <c r="O547" i="11"/>
  <c r="N547" i="11"/>
  <c r="M576" i="11"/>
  <c r="O576" i="11"/>
  <c r="N576" i="11"/>
  <c r="O625" i="11"/>
  <c r="N625" i="11"/>
  <c r="M625" i="11"/>
  <c r="M640" i="11"/>
  <c r="O640" i="11"/>
  <c r="N640" i="11"/>
  <c r="O665" i="11"/>
  <c r="N665" i="11"/>
  <c r="M665" i="11"/>
  <c r="M3" i="11"/>
  <c r="N11" i="11"/>
  <c r="M11" i="11"/>
  <c r="O14" i="11"/>
  <c r="N14" i="11"/>
  <c r="M14" i="11"/>
  <c r="O17" i="11"/>
  <c r="N17" i="11"/>
  <c r="N20" i="11"/>
  <c r="O23" i="11"/>
  <c r="O26" i="11"/>
  <c r="N26" i="11"/>
  <c r="N29" i="11"/>
  <c r="O35" i="11"/>
  <c r="M41" i="11"/>
  <c r="M50" i="11"/>
  <c r="M60" i="11"/>
  <c r="O60" i="11"/>
  <c r="M69" i="11"/>
  <c r="N75" i="11"/>
  <c r="M75" i="11"/>
  <c r="O78" i="11"/>
  <c r="N78" i="11"/>
  <c r="M78" i="11"/>
  <c r="O81" i="11"/>
  <c r="N81" i="11"/>
  <c r="O85" i="11"/>
  <c r="M85" i="11"/>
  <c r="O91" i="11"/>
  <c r="N91" i="11"/>
  <c r="M91" i="11"/>
  <c r="M105" i="11"/>
  <c r="N116" i="11"/>
  <c r="O123" i="11"/>
  <c r="N123" i="11"/>
  <c r="M123" i="11"/>
  <c r="M137" i="11"/>
  <c r="N148" i="11"/>
  <c r="O155" i="11"/>
  <c r="N155" i="11"/>
  <c r="M155" i="11"/>
  <c r="M169" i="11"/>
  <c r="N180" i="11"/>
  <c r="O187" i="11"/>
  <c r="N187" i="11"/>
  <c r="M187" i="11"/>
  <c r="M201" i="11"/>
  <c r="N212" i="11"/>
  <c r="O219" i="11"/>
  <c r="N219" i="11"/>
  <c r="M219" i="11"/>
  <c r="M233" i="11"/>
  <c r="N244" i="11"/>
  <c r="O251" i="11"/>
  <c r="N251" i="11"/>
  <c r="M251" i="11"/>
  <c r="M265" i="11"/>
  <c r="N276" i="11"/>
  <c r="M284" i="11"/>
  <c r="O284" i="11"/>
  <c r="M292" i="11"/>
  <c r="O292" i="11"/>
  <c r="M300" i="11"/>
  <c r="O300" i="11"/>
  <c r="M308" i="11"/>
  <c r="O308" i="11"/>
  <c r="M316" i="11"/>
  <c r="O316" i="11"/>
  <c r="M324" i="11"/>
  <c r="O324" i="11"/>
  <c r="M332" i="11"/>
  <c r="O332" i="11"/>
  <c r="M340" i="11"/>
  <c r="O340" i="11"/>
  <c r="M348" i="11"/>
  <c r="O348" i="11"/>
  <c r="M356" i="11"/>
  <c r="O356" i="11"/>
  <c r="M364" i="11"/>
  <c r="O364" i="11"/>
  <c r="M372" i="11"/>
  <c r="O372" i="11"/>
  <c r="M380" i="11"/>
  <c r="O380" i="11"/>
  <c r="M388" i="11"/>
  <c r="O388" i="11"/>
  <c r="M396" i="11"/>
  <c r="O396" i="11"/>
  <c r="M404" i="11"/>
  <c r="O404" i="11"/>
  <c r="M412" i="11"/>
  <c r="O412" i="11"/>
  <c r="M420" i="11"/>
  <c r="O420" i="11"/>
  <c r="M428" i="11"/>
  <c r="O428" i="11"/>
  <c r="M436" i="11"/>
  <c r="O436" i="11"/>
  <c r="M444" i="11"/>
  <c r="O444" i="11"/>
  <c r="M452" i="11"/>
  <c r="O452" i="11"/>
  <c r="M460" i="11"/>
  <c r="O460" i="11"/>
  <c r="M468" i="11"/>
  <c r="O468" i="11"/>
  <c r="M476" i="11"/>
  <c r="O476" i="11"/>
  <c r="M484" i="11"/>
  <c r="O484" i="11"/>
  <c r="M492" i="11"/>
  <c r="O492" i="11"/>
  <c r="M500" i="11"/>
  <c r="O500" i="11"/>
  <c r="M508" i="11"/>
  <c r="O508" i="11"/>
  <c r="M516" i="11"/>
  <c r="O516" i="11"/>
  <c r="M524" i="11"/>
  <c r="O524" i="11"/>
  <c r="M532" i="11"/>
  <c r="O532" i="11"/>
  <c r="M540" i="11"/>
  <c r="O540" i="11"/>
  <c r="M547" i="11"/>
  <c r="O577" i="11"/>
  <c r="N577" i="11"/>
  <c r="M577" i="11"/>
  <c r="M588" i="11"/>
  <c r="O588" i="11"/>
  <c r="N588" i="11"/>
  <c r="N611" i="11"/>
  <c r="O611" i="11"/>
  <c r="M611" i="11"/>
  <c r="O3" i="11"/>
  <c r="M36" i="11"/>
  <c r="O36" i="11"/>
  <c r="N39" i="11"/>
  <c r="M39" i="11"/>
  <c r="N51" i="11"/>
  <c r="M51" i="11"/>
  <c r="O54" i="11"/>
  <c r="N54" i="11"/>
  <c r="M54" i="11"/>
  <c r="O57" i="11"/>
  <c r="N57" i="11"/>
  <c r="O66" i="11"/>
  <c r="N66" i="11"/>
  <c r="N69" i="11"/>
  <c r="M92" i="11"/>
  <c r="O92" i="11"/>
  <c r="O110" i="11"/>
  <c r="N110" i="11"/>
  <c r="M110" i="11"/>
  <c r="O113" i="11"/>
  <c r="N113" i="11"/>
  <c r="O117" i="11"/>
  <c r="N117" i="11"/>
  <c r="M117" i="11"/>
  <c r="M124" i="11"/>
  <c r="O124" i="11"/>
  <c r="O142" i="11"/>
  <c r="N142" i="11"/>
  <c r="M142" i="11"/>
  <c r="O145" i="11"/>
  <c r="N145" i="11"/>
  <c r="O149" i="11"/>
  <c r="N149" i="11"/>
  <c r="M149" i="11"/>
  <c r="M156" i="11"/>
  <c r="O156" i="11"/>
  <c r="O174" i="11"/>
  <c r="N174" i="11"/>
  <c r="M174" i="11"/>
  <c r="O177" i="11"/>
  <c r="N177" i="11"/>
  <c r="O181" i="11"/>
  <c r="N181" i="11"/>
  <c r="M181" i="11"/>
  <c r="M188" i="11"/>
  <c r="O188" i="11"/>
  <c r="O206" i="11"/>
  <c r="N206" i="11"/>
  <c r="M206" i="11"/>
  <c r="O209" i="11"/>
  <c r="N209" i="11"/>
  <c r="O213" i="11"/>
  <c r="N213" i="11"/>
  <c r="M213" i="11"/>
  <c r="M220" i="11"/>
  <c r="O220" i="11"/>
  <c r="O238" i="11"/>
  <c r="N238" i="11"/>
  <c r="M238" i="11"/>
  <c r="O241" i="11"/>
  <c r="N241" i="11"/>
  <c r="O245" i="11"/>
  <c r="N245" i="11"/>
  <c r="M245" i="11"/>
  <c r="M252" i="11"/>
  <c r="O252" i="11"/>
  <c r="O270" i="11"/>
  <c r="N270" i="11"/>
  <c r="M270" i="11"/>
  <c r="O273" i="11"/>
  <c r="N273" i="11"/>
  <c r="O277" i="11"/>
  <c r="N277" i="11"/>
  <c r="M277" i="11"/>
  <c r="M592" i="11"/>
  <c r="O592" i="11"/>
  <c r="N592" i="11"/>
  <c r="O637" i="11"/>
  <c r="N637" i="11"/>
  <c r="M637" i="11"/>
  <c r="O6" i="11"/>
  <c r="N6" i="11"/>
  <c r="M6" i="11"/>
  <c r="M12" i="11"/>
  <c r="O12" i="11"/>
  <c r="N15" i="11"/>
  <c r="M15" i="11"/>
  <c r="N27" i="11"/>
  <c r="M27" i="11"/>
  <c r="O30" i="11"/>
  <c r="N30" i="11"/>
  <c r="M30" i="11"/>
  <c r="O33" i="11"/>
  <c r="N33" i="11"/>
  <c r="O42" i="11"/>
  <c r="N42" i="11"/>
  <c r="M76" i="11"/>
  <c r="O76" i="11"/>
  <c r="N79" i="11"/>
  <c r="M79" i="11"/>
  <c r="O99" i="11"/>
  <c r="N99" i="11"/>
  <c r="M99" i="11"/>
  <c r="O131" i="11"/>
  <c r="N131" i="11"/>
  <c r="M131" i="11"/>
  <c r="M145" i="11"/>
  <c r="O163" i="11"/>
  <c r="N163" i="11"/>
  <c r="M163" i="11"/>
  <c r="M177" i="11"/>
  <c r="N188" i="11"/>
  <c r="O195" i="11"/>
  <c r="N195" i="11"/>
  <c r="M195" i="11"/>
  <c r="M209" i="11"/>
  <c r="N220" i="11"/>
  <c r="O227" i="11"/>
  <c r="N227" i="11"/>
  <c r="M227" i="11"/>
  <c r="M241" i="11"/>
  <c r="N252" i="11"/>
  <c r="O259" i="11"/>
  <c r="N259" i="11"/>
  <c r="M259" i="11"/>
  <c r="M273" i="11"/>
  <c r="O285" i="11"/>
  <c r="N285" i="11"/>
  <c r="M285" i="11"/>
  <c r="O293" i="11"/>
  <c r="N293" i="11"/>
  <c r="M293" i="11"/>
  <c r="O301" i="11"/>
  <c r="N301" i="11"/>
  <c r="M301" i="11"/>
  <c r="O309" i="11"/>
  <c r="N309" i="11"/>
  <c r="M309" i="11"/>
  <c r="O317" i="11"/>
  <c r="N317" i="11"/>
  <c r="M317" i="11"/>
  <c r="O325" i="11"/>
  <c r="N325" i="11"/>
  <c r="M325" i="11"/>
  <c r="O333" i="11"/>
  <c r="N333" i="11"/>
  <c r="M333" i="11"/>
  <c r="O341" i="11"/>
  <c r="N341" i="11"/>
  <c r="M341" i="11"/>
  <c r="O349" i="11"/>
  <c r="N349" i="11"/>
  <c r="M349" i="11"/>
  <c r="O357" i="11"/>
  <c r="N357" i="11"/>
  <c r="M357" i="11"/>
  <c r="O365" i="11"/>
  <c r="N365" i="11"/>
  <c r="M365" i="11"/>
  <c r="O373" i="11"/>
  <c r="N373" i="11"/>
  <c r="M373" i="11"/>
  <c r="O381" i="11"/>
  <c r="N381" i="11"/>
  <c r="M381" i="11"/>
  <c r="O389" i="11"/>
  <c r="N389" i="11"/>
  <c r="M389" i="11"/>
  <c r="O397" i="11"/>
  <c r="N397" i="11"/>
  <c r="M397" i="11"/>
  <c r="O405" i="11"/>
  <c r="N405" i="11"/>
  <c r="M405" i="11"/>
  <c r="O413" i="11"/>
  <c r="N413" i="11"/>
  <c r="M413" i="11"/>
  <c r="O421" i="11"/>
  <c r="N421" i="11"/>
  <c r="M421" i="11"/>
  <c r="O429" i="11"/>
  <c r="N429" i="11"/>
  <c r="M429" i="11"/>
  <c r="O437" i="11"/>
  <c r="N437" i="11"/>
  <c r="M437" i="11"/>
  <c r="O445" i="11"/>
  <c r="N445" i="11"/>
  <c r="M445" i="11"/>
  <c r="O453" i="11"/>
  <c r="N453" i="11"/>
  <c r="M453" i="11"/>
  <c r="O461" i="11"/>
  <c r="N461" i="11"/>
  <c r="M461" i="11"/>
  <c r="O469" i="11"/>
  <c r="N469" i="11"/>
  <c r="M469" i="11"/>
  <c r="O477" i="11"/>
  <c r="N477" i="11"/>
  <c r="M477" i="11"/>
  <c r="O485" i="11"/>
  <c r="N485" i="11"/>
  <c r="M485" i="11"/>
  <c r="O493" i="11"/>
  <c r="N493" i="11"/>
  <c r="M493" i="11"/>
  <c r="O501" i="11"/>
  <c r="N501" i="11"/>
  <c r="M501" i="11"/>
  <c r="O509" i="11"/>
  <c r="N509" i="11"/>
  <c r="M509" i="11"/>
  <c r="O517" i="11"/>
  <c r="N517" i="11"/>
  <c r="M517" i="11"/>
  <c r="O525" i="11"/>
  <c r="N525" i="11"/>
  <c r="M525" i="11"/>
  <c r="O533" i="11"/>
  <c r="N533" i="11"/>
  <c r="M533" i="11"/>
  <c r="O541" i="11"/>
  <c r="N541" i="11"/>
  <c r="M541" i="11"/>
  <c r="N563" i="11"/>
  <c r="O563" i="11"/>
  <c r="M563" i="11"/>
  <c r="O593" i="11"/>
  <c r="N593" i="11"/>
  <c r="M593" i="11"/>
  <c r="M604" i="11"/>
  <c r="O604" i="11"/>
  <c r="N604" i="11"/>
  <c r="N651" i="11"/>
  <c r="O651" i="11"/>
  <c r="M651" i="11"/>
  <c r="N667" i="11"/>
  <c r="M667" i="11"/>
  <c r="O667" i="11"/>
  <c r="O701" i="11"/>
  <c r="N701" i="11"/>
  <c r="M701" i="11"/>
  <c r="N795" i="11"/>
  <c r="M795" i="11"/>
  <c r="O795" i="11"/>
  <c r="N803" i="11"/>
  <c r="M803" i="11"/>
  <c r="O803" i="11"/>
  <c r="O9" i="11"/>
  <c r="N9" i="11"/>
  <c r="N12" i="11"/>
  <c r="O15" i="11"/>
  <c r="O18" i="11"/>
  <c r="N18" i="11"/>
  <c r="N21" i="11"/>
  <c r="O27" i="11"/>
  <c r="M33" i="11"/>
  <c r="M42" i="11"/>
  <c r="M52" i="11"/>
  <c r="O52" i="11"/>
  <c r="M61" i="11"/>
  <c r="N67" i="11"/>
  <c r="M67" i="11"/>
  <c r="O70" i="11"/>
  <c r="N70" i="11"/>
  <c r="M70" i="11"/>
  <c r="O73" i="11"/>
  <c r="N73" i="11"/>
  <c r="N76" i="11"/>
  <c r="O79" i="11"/>
  <c r="O86" i="11"/>
  <c r="N86" i="11"/>
  <c r="M86" i="11"/>
  <c r="O89" i="11"/>
  <c r="N89" i="11"/>
  <c r="O93" i="11"/>
  <c r="N93" i="11"/>
  <c r="M93" i="11"/>
  <c r="M100" i="11"/>
  <c r="O100" i="11"/>
  <c r="O118" i="11"/>
  <c r="N118" i="11"/>
  <c r="M118" i="11"/>
  <c r="O121" i="11"/>
  <c r="N121" i="11"/>
  <c r="O125" i="11"/>
  <c r="N125" i="11"/>
  <c r="M125" i="11"/>
  <c r="M132" i="11"/>
  <c r="O132" i="11"/>
  <c r="O150" i="11"/>
  <c r="N150" i="11"/>
  <c r="M150" i="11"/>
  <c r="O153" i="11"/>
  <c r="N153" i="11"/>
  <c r="O157" i="11"/>
  <c r="N157" i="11"/>
  <c r="M157" i="11"/>
  <c r="M164" i="11"/>
  <c r="O164" i="11"/>
  <c r="O182" i="11"/>
  <c r="N182" i="11"/>
  <c r="M182" i="11"/>
  <c r="O185" i="11"/>
  <c r="N185" i="11"/>
  <c r="O189" i="11"/>
  <c r="N189" i="11"/>
  <c r="M189" i="11"/>
  <c r="M196" i="11"/>
  <c r="O196" i="11"/>
  <c r="O214" i="11"/>
  <c r="N214" i="11"/>
  <c r="M214" i="11"/>
  <c r="O217" i="11"/>
  <c r="N217" i="11"/>
  <c r="O221" i="11"/>
  <c r="N221" i="11"/>
  <c r="M221" i="11"/>
  <c r="M228" i="11"/>
  <c r="O228" i="11"/>
  <c r="O246" i="11"/>
  <c r="N246" i="11"/>
  <c r="M246" i="11"/>
  <c r="O249" i="11"/>
  <c r="N249" i="11"/>
  <c r="O253" i="11"/>
  <c r="N253" i="11"/>
  <c r="M253" i="11"/>
  <c r="M260" i="11"/>
  <c r="O260" i="11"/>
  <c r="O278" i="11"/>
  <c r="N278" i="11"/>
  <c r="M278" i="11"/>
  <c r="O281" i="11"/>
  <c r="N281" i="11"/>
  <c r="O289" i="11"/>
  <c r="N289" i="11"/>
  <c r="O297" i="11"/>
  <c r="N297" i="11"/>
  <c r="O305" i="11"/>
  <c r="N305" i="11"/>
  <c r="O313" i="11"/>
  <c r="N313" i="11"/>
  <c r="O321" i="11"/>
  <c r="N321" i="11"/>
  <c r="O329" i="11"/>
  <c r="N329" i="11"/>
  <c r="O337" i="11"/>
  <c r="N337" i="11"/>
  <c r="O345" i="11"/>
  <c r="N345" i="11"/>
  <c r="O353" i="11"/>
  <c r="N353" i="11"/>
  <c r="O361" i="11"/>
  <c r="N361" i="11"/>
  <c r="O369" i="11"/>
  <c r="N369" i="11"/>
  <c r="O377" i="11"/>
  <c r="N377" i="11"/>
  <c r="O385" i="11"/>
  <c r="N385" i="11"/>
  <c r="O393" i="11"/>
  <c r="N393" i="11"/>
  <c r="O401" i="11"/>
  <c r="N401" i="11"/>
  <c r="O409" i="11"/>
  <c r="N409" i="11"/>
  <c r="O417" i="11"/>
  <c r="N417" i="11"/>
  <c r="O425" i="11"/>
  <c r="N425" i="11"/>
  <c r="O433" i="11"/>
  <c r="N433" i="11"/>
  <c r="O441" i="11"/>
  <c r="N441" i="11"/>
  <c r="O449" i="11"/>
  <c r="N449" i="11"/>
  <c r="O457" i="11"/>
  <c r="N457" i="11"/>
  <c r="O465" i="11"/>
  <c r="N465" i="11"/>
  <c r="O473" i="11"/>
  <c r="N473" i="11"/>
  <c r="O481" i="11"/>
  <c r="N481" i="11"/>
  <c r="O489" i="11"/>
  <c r="N489" i="11"/>
  <c r="O497" i="11"/>
  <c r="N497" i="11"/>
  <c r="O505" i="11"/>
  <c r="N505" i="11"/>
  <c r="O513" i="11"/>
  <c r="N513" i="11"/>
  <c r="O521" i="11"/>
  <c r="N521" i="11"/>
  <c r="O529" i="11"/>
  <c r="N529" i="11"/>
  <c r="O537" i="11"/>
  <c r="N537" i="11"/>
  <c r="O545" i="11"/>
  <c r="N545" i="11"/>
  <c r="M608" i="11"/>
  <c r="O608" i="11"/>
  <c r="N608" i="11"/>
  <c r="N627" i="11"/>
  <c r="O627" i="11"/>
  <c r="M627" i="11"/>
  <c r="N659" i="11"/>
  <c r="M659" i="11"/>
  <c r="O659" i="11"/>
  <c r="N675" i="11"/>
  <c r="M675" i="11"/>
  <c r="O675" i="11"/>
  <c r="O698" i="11"/>
  <c r="N698" i="11"/>
  <c r="M698" i="11"/>
  <c r="O710" i="11"/>
  <c r="N710" i="11"/>
  <c r="M744" i="11"/>
  <c r="O744" i="11"/>
  <c r="N747" i="11"/>
  <c r="M747" i="11"/>
  <c r="N759" i="11"/>
  <c r="M759" i="11"/>
  <c r="O762" i="11"/>
  <c r="N762" i="11"/>
  <c r="M762" i="11"/>
  <c r="O765" i="11"/>
  <c r="N765" i="11"/>
  <c r="O774" i="11"/>
  <c r="N774" i="11"/>
  <c r="O822" i="11"/>
  <c r="N822" i="11"/>
  <c r="M822" i="11"/>
  <c r="O826" i="11"/>
  <c r="N826" i="11"/>
  <c r="M826" i="11"/>
  <c r="O854" i="11"/>
  <c r="N854" i="11"/>
  <c r="M854" i="11"/>
  <c r="O858" i="11"/>
  <c r="N858" i="11"/>
  <c r="M858" i="11"/>
  <c r="O886" i="11"/>
  <c r="N886" i="11"/>
  <c r="M886" i="11"/>
  <c r="O890" i="11"/>
  <c r="N890" i="11"/>
  <c r="M890" i="11"/>
  <c r="O905" i="11"/>
  <c r="N905" i="11"/>
  <c r="M905" i="11"/>
  <c r="O913" i="11"/>
  <c r="N913" i="11"/>
  <c r="M913" i="11"/>
  <c r="O948" i="11"/>
  <c r="N948" i="11"/>
  <c r="M948" i="11"/>
  <c r="O952" i="11"/>
  <c r="N952" i="11"/>
  <c r="M952" i="11"/>
  <c r="N962" i="11"/>
  <c r="O962" i="11"/>
  <c r="M962" i="11"/>
  <c r="O549" i="11"/>
  <c r="O554" i="11"/>
  <c r="M554" i="11"/>
  <c r="N558" i="11"/>
  <c r="O565" i="11"/>
  <c r="O570" i="11"/>
  <c r="M570" i="11"/>
  <c r="N574" i="11"/>
  <c r="O581" i="11"/>
  <c r="O586" i="11"/>
  <c r="M586" i="11"/>
  <c r="N590" i="11"/>
  <c r="O597" i="11"/>
  <c r="O602" i="11"/>
  <c r="M602" i="11"/>
  <c r="N606" i="11"/>
  <c r="O613" i="11"/>
  <c r="O618" i="11"/>
  <c r="M618" i="11"/>
  <c r="N622" i="11"/>
  <c r="O645" i="11"/>
  <c r="N645" i="11"/>
  <c r="O650" i="11"/>
  <c r="N650" i="11"/>
  <c r="M650" i="11"/>
  <c r="M656" i="11"/>
  <c r="O656" i="11"/>
  <c r="N671" i="11"/>
  <c r="M671" i="11"/>
  <c r="O674" i="11"/>
  <c r="N674" i="11"/>
  <c r="M674" i="11"/>
  <c r="O677" i="11"/>
  <c r="N677" i="11"/>
  <c r="O686" i="11"/>
  <c r="N686" i="11"/>
  <c r="N689" i="11"/>
  <c r="M710" i="11"/>
  <c r="M720" i="11"/>
  <c r="O720" i="11"/>
  <c r="M729" i="11"/>
  <c r="N735" i="11"/>
  <c r="M735" i="11"/>
  <c r="O738" i="11"/>
  <c r="N738" i="11"/>
  <c r="M738" i="11"/>
  <c r="O741" i="11"/>
  <c r="N741" i="11"/>
  <c r="N744" i="11"/>
  <c r="O747" i="11"/>
  <c r="O750" i="11"/>
  <c r="N750" i="11"/>
  <c r="N753" i="11"/>
  <c r="O759" i="11"/>
  <c r="M765" i="11"/>
  <c r="M774" i="11"/>
  <c r="M784" i="11"/>
  <c r="O784" i="11"/>
  <c r="M793" i="11"/>
  <c r="N799" i="11"/>
  <c r="M799" i="11"/>
  <c r="O802" i="11"/>
  <c r="N802" i="11"/>
  <c r="M802" i="11"/>
  <c r="O805" i="11"/>
  <c r="N805" i="11"/>
  <c r="O809" i="11"/>
  <c r="N809" i="11"/>
  <c r="M816" i="11"/>
  <c r="O816" i="11"/>
  <c r="N823" i="11"/>
  <c r="M823" i="11"/>
  <c r="N827" i="11"/>
  <c r="M827" i="11"/>
  <c r="O837" i="11"/>
  <c r="N837" i="11"/>
  <c r="O841" i="11"/>
  <c r="N841" i="11"/>
  <c r="M848" i="11"/>
  <c r="O848" i="11"/>
  <c r="N855" i="11"/>
  <c r="M855" i="11"/>
  <c r="N859" i="11"/>
  <c r="M859" i="11"/>
  <c r="O869" i="11"/>
  <c r="N869" i="11"/>
  <c r="O873" i="11"/>
  <c r="N873" i="11"/>
  <c r="M880" i="11"/>
  <c r="O880" i="11"/>
  <c r="N887" i="11"/>
  <c r="M887" i="11"/>
  <c r="N891" i="11"/>
  <c r="M891" i="11"/>
  <c r="O901" i="11"/>
  <c r="N901" i="11"/>
  <c r="O909" i="11"/>
  <c r="N909" i="11"/>
  <c r="O917" i="11"/>
  <c r="N917" i="11"/>
  <c r="O924" i="11"/>
  <c r="N924" i="11"/>
  <c r="M924" i="11"/>
  <c r="O928" i="11"/>
  <c r="N928" i="11"/>
  <c r="M928" i="11"/>
  <c r="N938" i="11"/>
  <c r="O938" i="11"/>
  <c r="M938" i="11"/>
  <c r="M958" i="11"/>
  <c r="O958" i="11"/>
  <c r="N958" i="11"/>
  <c r="N1002" i="11"/>
  <c r="O1002" i="11"/>
  <c r="M1002" i="11"/>
  <c r="M552" i="11"/>
  <c r="O552" i="11"/>
  <c r="M568" i="11"/>
  <c r="O568" i="11"/>
  <c r="M584" i="11"/>
  <c r="O584" i="11"/>
  <c r="M600" i="11"/>
  <c r="O600" i="11"/>
  <c r="M616" i="11"/>
  <c r="O616" i="11"/>
  <c r="M648" i="11"/>
  <c r="O648" i="11"/>
  <c r="O653" i="11"/>
  <c r="N653" i="11"/>
  <c r="O662" i="11"/>
  <c r="N662" i="11"/>
  <c r="M696" i="11"/>
  <c r="O696" i="11"/>
  <c r="N699" i="11"/>
  <c r="M699" i="11"/>
  <c r="N711" i="11"/>
  <c r="M711" i="11"/>
  <c r="O714" i="11"/>
  <c r="N714" i="11"/>
  <c r="M714" i="11"/>
  <c r="O717" i="11"/>
  <c r="N717" i="11"/>
  <c r="O726" i="11"/>
  <c r="N726" i="11"/>
  <c r="N729" i="11"/>
  <c r="M760" i="11"/>
  <c r="O760" i="11"/>
  <c r="N763" i="11"/>
  <c r="M763" i="11"/>
  <c r="N775" i="11"/>
  <c r="M775" i="11"/>
  <c r="O778" i="11"/>
  <c r="N778" i="11"/>
  <c r="M778" i="11"/>
  <c r="O781" i="11"/>
  <c r="N781" i="11"/>
  <c r="O790" i="11"/>
  <c r="N790" i="11"/>
  <c r="N793" i="11"/>
  <c r="O830" i="11"/>
  <c r="N830" i="11"/>
  <c r="M830" i="11"/>
  <c r="O834" i="11"/>
  <c r="N834" i="11"/>
  <c r="M834" i="11"/>
  <c r="O862" i="11"/>
  <c r="N862" i="11"/>
  <c r="M862" i="11"/>
  <c r="O866" i="11"/>
  <c r="N866" i="11"/>
  <c r="M866" i="11"/>
  <c r="O894" i="11"/>
  <c r="N894" i="11"/>
  <c r="M894" i="11"/>
  <c r="O898" i="11"/>
  <c r="N898" i="11"/>
  <c r="M898" i="11"/>
  <c r="O906" i="11"/>
  <c r="N906" i="11"/>
  <c r="M906" i="11"/>
  <c r="O914" i="11"/>
  <c r="N914" i="11"/>
  <c r="M914" i="11"/>
  <c r="M934" i="11"/>
  <c r="O934" i="11"/>
  <c r="N934" i="11"/>
  <c r="O964" i="11"/>
  <c r="N964" i="11"/>
  <c r="M964" i="11"/>
  <c r="O968" i="11"/>
  <c r="N968" i="11"/>
  <c r="M968" i="11"/>
  <c r="N978" i="11"/>
  <c r="O978" i="11"/>
  <c r="M978" i="11"/>
  <c r="N552" i="11"/>
  <c r="M559" i="11"/>
  <c r="N568" i="11"/>
  <c r="M575" i="11"/>
  <c r="N584" i="11"/>
  <c r="M591" i="11"/>
  <c r="N600" i="11"/>
  <c r="M607" i="11"/>
  <c r="N616" i="11"/>
  <c r="M623" i="11"/>
  <c r="M630" i="11"/>
  <c r="M643" i="11"/>
  <c r="N648" i="11"/>
  <c r="M653" i="11"/>
  <c r="M662" i="11"/>
  <c r="M672" i="11"/>
  <c r="O672" i="11"/>
  <c r="M681" i="11"/>
  <c r="N687" i="11"/>
  <c r="M687" i="11"/>
  <c r="O690" i="11"/>
  <c r="N690" i="11"/>
  <c r="M690" i="11"/>
  <c r="O693" i="11"/>
  <c r="N693" i="11"/>
  <c r="N696" i="11"/>
  <c r="O699" i="11"/>
  <c r="O702" i="11"/>
  <c r="N702" i="11"/>
  <c r="O711" i="11"/>
  <c r="M717" i="11"/>
  <c r="M726" i="11"/>
  <c r="M736" i="11"/>
  <c r="O736" i="11"/>
  <c r="M745" i="11"/>
  <c r="N751" i="11"/>
  <c r="M751" i="11"/>
  <c r="O754" i="11"/>
  <c r="N754" i="11"/>
  <c r="M754" i="11"/>
  <c r="O757" i="11"/>
  <c r="N757" i="11"/>
  <c r="N760" i="11"/>
  <c r="O763" i="11"/>
  <c r="O766" i="11"/>
  <c r="N766" i="11"/>
  <c r="N769" i="11"/>
  <c r="O775" i="11"/>
  <c r="M781" i="11"/>
  <c r="M790" i="11"/>
  <c r="M800" i="11"/>
  <c r="O800" i="11"/>
  <c r="O813" i="11"/>
  <c r="N813" i="11"/>
  <c r="O817" i="11"/>
  <c r="N817" i="11"/>
  <c r="M824" i="11"/>
  <c r="O824" i="11"/>
  <c r="N831" i="11"/>
  <c r="M831" i="11"/>
  <c r="N835" i="11"/>
  <c r="M835" i="11"/>
  <c r="O845" i="11"/>
  <c r="N845" i="11"/>
  <c r="O849" i="11"/>
  <c r="N849" i="11"/>
  <c r="M856" i="11"/>
  <c r="O856" i="11"/>
  <c r="N863" i="11"/>
  <c r="M863" i="11"/>
  <c r="N867" i="11"/>
  <c r="M867" i="11"/>
  <c r="O877" i="11"/>
  <c r="N877" i="11"/>
  <c r="O881" i="11"/>
  <c r="N881" i="11"/>
  <c r="M888" i="11"/>
  <c r="O888" i="11"/>
  <c r="N895" i="11"/>
  <c r="M895" i="11"/>
  <c r="N899" i="11"/>
  <c r="M899" i="11"/>
  <c r="N907" i="11"/>
  <c r="M907" i="11"/>
  <c r="N915" i="11"/>
  <c r="M915" i="11"/>
  <c r="O940" i="11"/>
  <c r="N940" i="11"/>
  <c r="M940" i="11"/>
  <c r="O944" i="11"/>
  <c r="N944" i="11"/>
  <c r="M944" i="11"/>
  <c r="N954" i="11"/>
  <c r="O954" i="11"/>
  <c r="M954" i="11"/>
  <c r="M974" i="11"/>
  <c r="O974" i="11"/>
  <c r="N974" i="11"/>
  <c r="O546" i="11"/>
  <c r="M546" i="11"/>
  <c r="N663" i="11"/>
  <c r="M663" i="11"/>
  <c r="O666" i="11"/>
  <c r="N666" i="11"/>
  <c r="M666" i="11"/>
  <c r="O669" i="11"/>
  <c r="N669" i="11"/>
  <c r="O678" i="11"/>
  <c r="N678" i="11"/>
  <c r="M712" i="11"/>
  <c r="O712" i="11"/>
  <c r="N715" i="11"/>
  <c r="M715" i="11"/>
  <c r="N727" i="11"/>
  <c r="M727" i="11"/>
  <c r="O730" i="11"/>
  <c r="N730" i="11"/>
  <c r="M730" i="11"/>
  <c r="O733" i="11"/>
  <c r="N733" i="11"/>
  <c r="O742" i="11"/>
  <c r="N742" i="11"/>
  <c r="M776" i="11"/>
  <c r="O776" i="11"/>
  <c r="N779" i="11"/>
  <c r="M779" i="11"/>
  <c r="N791" i="11"/>
  <c r="M791" i="11"/>
  <c r="O794" i="11"/>
  <c r="N794" i="11"/>
  <c r="M794" i="11"/>
  <c r="O797" i="11"/>
  <c r="N797" i="11"/>
  <c r="O806" i="11"/>
  <c r="N806" i="11"/>
  <c r="M806" i="11"/>
  <c r="O810" i="11"/>
  <c r="N810" i="11"/>
  <c r="M810" i="11"/>
  <c r="O838" i="11"/>
  <c r="N838" i="11"/>
  <c r="M838" i="11"/>
  <c r="O842" i="11"/>
  <c r="N842" i="11"/>
  <c r="M842" i="11"/>
  <c r="O870" i="11"/>
  <c r="N870" i="11"/>
  <c r="M870" i="11"/>
  <c r="O874" i="11"/>
  <c r="N874" i="11"/>
  <c r="M874" i="11"/>
  <c r="N930" i="11"/>
  <c r="O930" i="11"/>
  <c r="M930" i="11"/>
  <c r="M950" i="11"/>
  <c r="O950" i="11"/>
  <c r="N950" i="11"/>
  <c r="O980" i="11"/>
  <c r="N980" i="11"/>
  <c r="M980" i="11"/>
  <c r="N994" i="11"/>
  <c r="O994" i="11"/>
  <c r="M994" i="11"/>
  <c r="M282" i="11"/>
  <c r="M290" i="11"/>
  <c r="M298" i="11"/>
  <c r="M306" i="11"/>
  <c r="M314" i="11"/>
  <c r="M322" i="11"/>
  <c r="M330" i="11"/>
  <c r="M338" i="11"/>
  <c r="M346" i="11"/>
  <c r="M354" i="11"/>
  <c r="M362" i="11"/>
  <c r="M370" i="11"/>
  <c r="M378" i="11"/>
  <c r="M386" i="11"/>
  <c r="M394" i="11"/>
  <c r="M402" i="11"/>
  <c r="M410" i="11"/>
  <c r="M418" i="11"/>
  <c r="M426" i="11"/>
  <c r="M434" i="11"/>
  <c r="M442" i="11"/>
  <c r="M450" i="11"/>
  <c r="M458" i="11"/>
  <c r="M466" i="11"/>
  <c r="M474" i="11"/>
  <c r="M482" i="11"/>
  <c r="M490" i="11"/>
  <c r="M498" i="11"/>
  <c r="M506" i="11"/>
  <c r="M514" i="11"/>
  <c r="M522" i="11"/>
  <c r="M530" i="11"/>
  <c r="M538" i="11"/>
  <c r="N546" i="11"/>
  <c r="N548" i="11"/>
  <c r="M553" i="11"/>
  <c r="M555" i="11"/>
  <c r="O562" i="11"/>
  <c r="M562" i="11"/>
  <c r="N564" i="11"/>
  <c r="M569" i="11"/>
  <c r="M571" i="11"/>
  <c r="O578" i="11"/>
  <c r="M578" i="11"/>
  <c r="N580" i="11"/>
  <c r="M585" i="11"/>
  <c r="M587" i="11"/>
  <c r="O594" i="11"/>
  <c r="M594" i="11"/>
  <c r="N596" i="11"/>
  <c r="M601" i="11"/>
  <c r="M603" i="11"/>
  <c r="O610" i="11"/>
  <c r="M610" i="11"/>
  <c r="N612" i="11"/>
  <c r="M617" i="11"/>
  <c r="O626" i="11"/>
  <c r="M626" i="11"/>
  <c r="N631" i="11"/>
  <c r="M631" i="11"/>
  <c r="O654" i="11"/>
  <c r="N654" i="11"/>
  <c r="M688" i="11"/>
  <c r="O688" i="11"/>
  <c r="N691" i="11"/>
  <c r="M691" i="11"/>
  <c r="N703" i="11"/>
  <c r="M703" i="11"/>
  <c r="O706" i="11"/>
  <c r="N706" i="11"/>
  <c r="M706" i="11"/>
  <c r="O709" i="11"/>
  <c r="N709" i="11"/>
  <c r="N712" i="11"/>
  <c r="O715" i="11"/>
  <c r="O718" i="11"/>
  <c r="N718" i="11"/>
  <c r="O727" i="11"/>
  <c r="M733" i="11"/>
  <c r="M742" i="11"/>
  <c r="M752" i="11"/>
  <c r="O752" i="11"/>
  <c r="N767" i="11"/>
  <c r="M767" i="11"/>
  <c r="O770" i="11"/>
  <c r="N770" i="11"/>
  <c r="M770" i="11"/>
  <c r="O773" i="11"/>
  <c r="N773" i="11"/>
  <c r="N776" i="11"/>
  <c r="O779" i="11"/>
  <c r="O782" i="11"/>
  <c r="N782" i="11"/>
  <c r="O791" i="11"/>
  <c r="M797" i="11"/>
  <c r="N807" i="11"/>
  <c r="M807" i="11"/>
  <c r="N811" i="11"/>
  <c r="M811" i="11"/>
  <c r="O821" i="11"/>
  <c r="N821" i="11"/>
  <c r="O825" i="11"/>
  <c r="N825" i="11"/>
  <c r="M832" i="11"/>
  <c r="O832" i="11"/>
  <c r="N839" i="11"/>
  <c r="M839" i="11"/>
  <c r="N843" i="11"/>
  <c r="M843" i="11"/>
  <c r="O853" i="11"/>
  <c r="N853" i="11"/>
  <c r="O857" i="11"/>
  <c r="N857" i="11"/>
  <c r="M864" i="11"/>
  <c r="O864" i="11"/>
  <c r="N871" i="11"/>
  <c r="M871" i="11"/>
  <c r="N875" i="11"/>
  <c r="M875" i="11"/>
  <c r="O885" i="11"/>
  <c r="N885" i="11"/>
  <c r="O889" i="11"/>
  <c r="N889" i="11"/>
  <c r="M896" i="11"/>
  <c r="O896" i="11"/>
  <c r="O903" i="11"/>
  <c r="N903" i="11"/>
  <c r="M903" i="11"/>
  <c r="O911" i="11"/>
  <c r="N911" i="11"/>
  <c r="M911" i="11"/>
  <c r="O919" i="11"/>
  <c r="N919" i="11"/>
  <c r="M919" i="11"/>
  <c r="M926" i="11"/>
  <c r="O926" i="11"/>
  <c r="N926" i="11"/>
  <c r="O956" i="11"/>
  <c r="N956" i="11"/>
  <c r="M956" i="11"/>
  <c r="O960" i="11"/>
  <c r="N960" i="11"/>
  <c r="M960" i="11"/>
  <c r="N970" i="11"/>
  <c r="O970" i="11"/>
  <c r="M970" i="11"/>
  <c r="N82" i="11"/>
  <c r="N90" i="11"/>
  <c r="M95" i="11"/>
  <c r="N98" i="11"/>
  <c r="M103" i="11"/>
  <c r="N106" i="11"/>
  <c r="M111" i="11"/>
  <c r="N114" i="11"/>
  <c r="M119" i="11"/>
  <c r="N122" i="11"/>
  <c r="M127" i="11"/>
  <c r="N130" i="11"/>
  <c r="M135" i="11"/>
  <c r="N138" i="11"/>
  <c r="M143" i="11"/>
  <c r="N146" i="11"/>
  <c r="M151" i="11"/>
  <c r="N154" i="11"/>
  <c r="M159" i="11"/>
  <c r="N162" i="11"/>
  <c r="M167" i="11"/>
  <c r="N170" i="11"/>
  <c r="M175" i="11"/>
  <c r="N178" i="11"/>
  <c r="M183" i="11"/>
  <c r="N186" i="11"/>
  <c r="M191" i="11"/>
  <c r="N194" i="11"/>
  <c r="M199" i="11"/>
  <c r="N202" i="11"/>
  <c r="M207" i="11"/>
  <c r="N210" i="11"/>
  <c r="M215" i="11"/>
  <c r="N218" i="11"/>
  <c r="M223" i="11"/>
  <c r="N226" i="11"/>
  <c r="M231" i="11"/>
  <c r="N234" i="11"/>
  <c r="M239" i="11"/>
  <c r="N242" i="11"/>
  <c r="M247" i="11"/>
  <c r="N250" i="11"/>
  <c r="M255" i="11"/>
  <c r="N258" i="11"/>
  <c r="M263" i="11"/>
  <c r="N266" i="11"/>
  <c r="M271" i="11"/>
  <c r="N274" i="11"/>
  <c r="M279" i="11"/>
  <c r="N282" i="11"/>
  <c r="N290" i="11"/>
  <c r="N298" i="11"/>
  <c r="N306" i="11"/>
  <c r="N314" i="11"/>
  <c r="N322" i="11"/>
  <c r="N330" i="11"/>
  <c r="N338" i="11"/>
  <c r="N346" i="11"/>
  <c r="N354" i="11"/>
  <c r="N362" i="11"/>
  <c r="N370" i="11"/>
  <c r="N378" i="11"/>
  <c r="N386" i="11"/>
  <c r="N394" i="11"/>
  <c r="N402" i="11"/>
  <c r="N410" i="11"/>
  <c r="N418" i="11"/>
  <c r="N426" i="11"/>
  <c r="N434" i="11"/>
  <c r="N442" i="11"/>
  <c r="N450" i="11"/>
  <c r="N458" i="11"/>
  <c r="N466" i="11"/>
  <c r="N474" i="11"/>
  <c r="N482" i="11"/>
  <c r="N490" i="11"/>
  <c r="N498" i="11"/>
  <c r="N506" i="11"/>
  <c r="N514" i="11"/>
  <c r="N522" i="11"/>
  <c r="N530" i="11"/>
  <c r="N538" i="11"/>
  <c r="O548" i="11"/>
  <c r="N553" i="11"/>
  <c r="O555" i="11"/>
  <c r="N562" i="11"/>
  <c r="O564" i="11"/>
  <c r="N569" i="11"/>
  <c r="O571" i="11"/>
  <c r="N578" i="11"/>
  <c r="O580" i="11"/>
  <c r="N585" i="11"/>
  <c r="O587" i="11"/>
  <c r="N594" i="11"/>
  <c r="O596" i="11"/>
  <c r="N601" i="11"/>
  <c r="O603" i="11"/>
  <c r="N610" i="11"/>
  <c r="O612" i="11"/>
  <c r="N617" i="11"/>
  <c r="O619" i="11"/>
  <c r="N626" i="11"/>
  <c r="O628" i="11"/>
  <c r="O631" i="11"/>
  <c r="N639" i="11"/>
  <c r="M639" i="11"/>
  <c r="N646" i="11"/>
  <c r="N649" i="11"/>
  <c r="M654" i="11"/>
  <c r="M664" i="11"/>
  <c r="O664" i="11"/>
  <c r="M673" i="11"/>
  <c r="N679" i="11"/>
  <c r="M679" i="11"/>
  <c r="O682" i="11"/>
  <c r="N682" i="11"/>
  <c r="M682" i="11"/>
  <c r="O685" i="11"/>
  <c r="N685" i="11"/>
  <c r="N688" i="11"/>
  <c r="O691" i="11"/>
  <c r="O694" i="11"/>
  <c r="N694" i="11"/>
  <c r="N697" i="11"/>
  <c r="O703" i="11"/>
  <c r="M709" i="11"/>
  <c r="M718" i="11"/>
  <c r="M728" i="11"/>
  <c r="O728" i="11"/>
  <c r="M737" i="11"/>
  <c r="N743" i="11"/>
  <c r="M743" i="11"/>
  <c r="O746" i="11"/>
  <c r="N746" i="11"/>
  <c r="M746" i="11"/>
  <c r="O749" i="11"/>
  <c r="N749" i="11"/>
  <c r="N752" i="11"/>
  <c r="O758" i="11"/>
  <c r="N758" i="11"/>
  <c r="N761" i="11"/>
  <c r="O767" i="11"/>
  <c r="M773" i="11"/>
  <c r="M782" i="11"/>
  <c r="M792" i="11"/>
  <c r="O792" i="11"/>
  <c r="M801" i="11"/>
  <c r="O807" i="11"/>
  <c r="O811" i="11"/>
  <c r="O814" i="11"/>
  <c r="N814" i="11"/>
  <c r="M814" i="11"/>
  <c r="O818" i="11"/>
  <c r="N818" i="11"/>
  <c r="M818" i="11"/>
  <c r="M821" i="11"/>
  <c r="M825" i="11"/>
  <c r="N832" i="11"/>
  <c r="O839" i="11"/>
  <c r="O843" i="11"/>
  <c r="O846" i="11"/>
  <c r="N846" i="11"/>
  <c r="M846" i="11"/>
  <c r="O850" i="11"/>
  <c r="N850" i="11"/>
  <c r="M850" i="11"/>
  <c r="M853" i="11"/>
  <c r="M857" i="11"/>
  <c r="N864" i="11"/>
  <c r="O871" i="11"/>
  <c r="O875" i="11"/>
  <c r="O878" i="11"/>
  <c r="N878" i="11"/>
  <c r="M878" i="11"/>
  <c r="O882" i="11"/>
  <c r="N882" i="11"/>
  <c r="M882" i="11"/>
  <c r="M885" i="11"/>
  <c r="M889" i="11"/>
  <c r="N896" i="11"/>
  <c r="M904" i="11"/>
  <c r="O904" i="11"/>
  <c r="M912" i="11"/>
  <c r="O912" i="11"/>
  <c r="M920" i="11"/>
  <c r="O920" i="11"/>
  <c r="N922" i="11"/>
  <c r="O922" i="11"/>
  <c r="M922" i="11"/>
  <c r="O932" i="11"/>
  <c r="N932" i="11"/>
  <c r="M932" i="11"/>
  <c r="O936" i="11"/>
  <c r="N936" i="11"/>
  <c r="M936" i="11"/>
  <c r="N946" i="11"/>
  <c r="O946" i="11"/>
  <c r="M946" i="11"/>
  <c r="M966" i="11"/>
  <c r="O966" i="11"/>
  <c r="N966" i="11"/>
  <c r="M551" i="11"/>
  <c r="M567" i="11"/>
  <c r="M583" i="11"/>
  <c r="M599" i="11"/>
  <c r="M615" i="11"/>
  <c r="O629" i="11"/>
  <c r="N629" i="11"/>
  <c r="O634" i="11"/>
  <c r="N634" i="11"/>
  <c r="M634" i="11"/>
  <c r="O639" i="11"/>
  <c r="N647" i="11"/>
  <c r="M647" i="11"/>
  <c r="N655" i="11"/>
  <c r="M655" i="11"/>
  <c r="O658" i="11"/>
  <c r="N658" i="11"/>
  <c r="M658" i="11"/>
  <c r="O661" i="11"/>
  <c r="N661" i="11"/>
  <c r="N664" i="11"/>
  <c r="O670" i="11"/>
  <c r="N670" i="11"/>
  <c r="N673" i="11"/>
  <c r="O679" i="11"/>
  <c r="M685" i="11"/>
  <c r="M694" i="11"/>
  <c r="M704" i="11"/>
  <c r="O704" i="11"/>
  <c r="M713" i="11"/>
  <c r="N719" i="11"/>
  <c r="M719" i="11"/>
  <c r="O722" i="11"/>
  <c r="N722" i="11"/>
  <c r="M722" i="11"/>
  <c r="O725" i="11"/>
  <c r="N725" i="11"/>
  <c r="N728" i="11"/>
  <c r="O734" i="11"/>
  <c r="N734" i="11"/>
  <c r="N737" i="11"/>
  <c r="O743" i="11"/>
  <c r="M749" i="11"/>
  <c r="M758" i="11"/>
  <c r="M768" i="11"/>
  <c r="O768" i="11"/>
  <c r="M777" i="11"/>
  <c r="N783" i="11"/>
  <c r="M783" i="11"/>
  <c r="O786" i="11"/>
  <c r="N786" i="11"/>
  <c r="M786" i="11"/>
  <c r="O789" i="11"/>
  <c r="N789" i="11"/>
  <c r="N792" i="11"/>
  <c r="O798" i="11"/>
  <c r="N798" i="11"/>
  <c r="N801" i="11"/>
  <c r="M808" i="11"/>
  <c r="O808" i="11"/>
  <c r="N815" i="11"/>
  <c r="M815" i="11"/>
  <c r="N819" i="11"/>
  <c r="M819" i="11"/>
  <c r="O829" i="11"/>
  <c r="N829" i="11"/>
  <c r="O833" i="11"/>
  <c r="N833" i="11"/>
  <c r="M840" i="11"/>
  <c r="O840" i="11"/>
  <c r="N847" i="11"/>
  <c r="M847" i="11"/>
  <c r="N851" i="11"/>
  <c r="M851" i="11"/>
  <c r="O861" i="11"/>
  <c r="N861" i="11"/>
  <c r="O865" i="11"/>
  <c r="N865" i="11"/>
  <c r="M872" i="11"/>
  <c r="O872" i="11"/>
  <c r="N879" i="11"/>
  <c r="M879" i="11"/>
  <c r="N883" i="11"/>
  <c r="M883" i="11"/>
  <c r="O893" i="11"/>
  <c r="N893" i="11"/>
  <c r="O897" i="11"/>
  <c r="N897" i="11"/>
  <c r="N904" i="11"/>
  <c r="N912" i="11"/>
  <c r="N920" i="11"/>
  <c r="M942" i="11"/>
  <c r="O942" i="11"/>
  <c r="N942" i="11"/>
  <c r="O972" i="11"/>
  <c r="N972" i="11"/>
  <c r="M972" i="11"/>
  <c r="O976" i="11"/>
  <c r="N976" i="11"/>
  <c r="M976" i="11"/>
  <c r="N986" i="11"/>
  <c r="O986" i="11"/>
  <c r="M986" i="11"/>
  <c r="N982" i="11"/>
  <c r="M984" i="11"/>
  <c r="M988" i="11"/>
  <c r="N990" i="11"/>
  <c r="M992" i="11"/>
  <c r="M996" i="11"/>
  <c r="N998" i="11"/>
  <c r="M1000" i="11"/>
  <c r="M1004" i="11"/>
  <c r="N1006" i="11"/>
  <c r="O982" i="11"/>
  <c r="N984" i="11"/>
  <c r="N988" i="11"/>
  <c r="O990" i="11"/>
  <c r="N992" i="11"/>
  <c r="N996" i="11"/>
  <c r="O998" i="11"/>
  <c r="N1000" i="11"/>
  <c r="N1004" i="11"/>
  <c r="O1006" i="11"/>
  <c r="M902" i="11"/>
  <c r="M910" i="11"/>
  <c r="M918" i="11"/>
  <c r="M923" i="11"/>
  <c r="M925" i="11"/>
  <c r="N927" i="11"/>
  <c r="M931" i="11"/>
  <c r="M933" i="11"/>
  <c r="N935" i="11"/>
  <c r="M939" i="11"/>
  <c r="M941" i="11"/>
  <c r="N943" i="11"/>
  <c r="M947" i="11"/>
  <c r="M949" i="11"/>
  <c r="N951" i="11"/>
  <c r="M955" i="11"/>
  <c r="M957" i="11"/>
  <c r="N959" i="11"/>
  <c r="M963" i="11"/>
  <c r="M965" i="11"/>
  <c r="N967" i="11"/>
  <c r="M971" i="11"/>
  <c r="M973" i="11"/>
  <c r="N975" i="11"/>
  <c r="M979" i="11"/>
  <c r="M981" i="11"/>
  <c r="N983" i="11"/>
  <c r="M987" i="11"/>
  <c r="M989" i="11"/>
  <c r="N991" i="11"/>
  <c r="M995" i="11"/>
  <c r="M997" i="11"/>
  <c r="N999" i="11"/>
  <c r="M1003" i="11"/>
  <c r="M1005" i="11"/>
  <c r="N1007" i="11"/>
  <c r="N902" i="11"/>
  <c r="N910" i="11"/>
  <c r="N918" i="11"/>
  <c r="N923" i="11"/>
  <c r="N925" i="11"/>
  <c r="O927" i="11"/>
  <c r="M929" i="11"/>
  <c r="N931" i="11"/>
  <c r="N933" i="11"/>
  <c r="O935" i="11"/>
  <c r="M937" i="11"/>
  <c r="N939" i="11"/>
  <c r="N941" i="11"/>
  <c r="O943" i="11"/>
  <c r="M945" i="11"/>
  <c r="N947" i="11"/>
  <c r="N949" i="11"/>
  <c r="O951" i="11"/>
  <c r="M953" i="11"/>
  <c r="N955" i="11"/>
  <c r="N957" i="11"/>
  <c r="O959" i="11"/>
  <c r="M961" i="11"/>
  <c r="N963" i="11"/>
  <c r="N965" i="11"/>
  <c r="O967" i="11"/>
  <c r="M969" i="11"/>
  <c r="N971" i="11"/>
  <c r="N973" i="11"/>
  <c r="O975" i="11"/>
  <c r="M977" i="11"/>
  <c r="N979" i="11"/>
  <c r="N981" i="11"/>
  <c r="O983" i="11"/>
  <c r="M985" i="11"/>
  <c r="N987" i="11"/>
  <c r="N989" i="11"/>
  <c r="O991" i="11"/>
  <c r="M993" i="11"/>
  <c r="N995" i="11"/>
  <c r="N997" i="11"/>
  <c r="O999" i="11"/>
  <c r="M1001" i="11"/>
  <c r="N1003" i="11"/>
  <c r="N1005" i="11"/>
  <c r="O1007" i="11"/>
  <c r="O929" i="11"/>
  <c r="O937" i="11"/>
  <c r="O945" i="11"/>
  <c r="O953" i="11"/>
  <c r="O961" i="11"/>
  <c r="O969" i="11"/>
  <c r="O977" i="11"/>
  <c r="O985" i="11"/>
  <c r="O993" i="11"/>
  <c r="O1001" i="11"/>
  <c r="O112" i="10"/>
  <c r="N112" i="10"/>
  <c r="M112" i="10"/>
  <c r="O985" i="10"/>
  <c r="M985" i="10"/>
  <c r="N105" i="10"/>
  <c r="O105" i="10"/>
  <c r="M105" i="10"/>
  <c r="N137" i="10"/>
  <c r="O137" i="10"/>
  <c r="M137" i="10"/>
  <c r="N323" i="10"/>
  <c r="O323" i="10"/>
  <c r="M323" i="10"/>
  <c r="O639" i="10"/>
  <c r="N639" i="10"/>
  <c r="M639" i="10"/>
  <c r="M645" i="10"/>
  <c r="O645" i="10"/>
  <c r="N645" i="10"/>
  <c r="O671" i="10"/>
  <c r="M671" i="10"/>
  <c r="N671" i="10"/>
  <c r="N193" i="10"/>
  <c r="O193" i="10"/>
  <c r="M193" i="10"/>
  <c r="N11" i="10"/>
  <c r="O11" i="10"/>
  <c r="O18" i="10"/>
  <c r="M18" i="10"/>
  <c r="O26" i="10"/>
  <c r="M26" i="10"/>
  <c r="O74" i="10"/>
  <c r="M74" i="10"/>
  <c r="O82" i="10"/>
  <c r="M82" i="10"/>
  <c r="M94" i="10"/>
  <c r="N94" i="10"/>
  <c r="N452" i="10"/>
  <c r="O452" i="10"/>
  <c r="N19" i="10"/>
  <c r="O19" i="10"/>
  <c r="N27" i="10"/>
  <c r="O27" i="10"/>
  <c r="N75" i="10"/>
  <c r="O75" i="10"/>
  <c r="N129" i="10"/>
  <c r="O129" i="10"/>
  <c r="M129" i="10"/>
  <c r="N161" i="10"/>
  <c r="O161" i="10"/>
  <c r="M161" i="10"/>
  <c r="O717" i="10"/>
  <c r="N717" i="10"/>
  <c r="O832" i="10"/>
  <c r="M832" i="10"/>
  <c r="O34" i="10"/>
  <c r="M34" i="10"/>
  <c r="N89" i="10"/>
  <c r="O89" i="10"/>
  <c r="O96" i="10"/>
  <c r="M96" i="10"/>
  <c r="N96" i="10"/>
  <c r="N145" i="10"/>
  <c r="O145" i="10"/>
  <c r="M145" i="10"/>
  <c r="N265" i="10"/>
  <c r="M265" i="10"/>
  <c r="O265" i="10"/>
  <c r="N313" i="10"/>
  <c r="O313" i="10"/>
  <c r="M313" i="10"/>
  <c r="N460" i="10"/>
  <c r="O460" i="10"/>
  <c r="O631" i="10"/>
  <c r="N631" i="10"/>
  <c r="O663" i="10"/>
  <c r="N663" i="10"/>
  <c r="N777" i="10"/>
  <c r="M777" i="10"/>
  <c r="O840" i="10"/>
  <c r="M840" i="10"/>
  <c r="O69" i="10"/>
  <c r="N69" i="10"/>
  <c r="M69" i="10"/>
  <c r="O77" i="10"/>
  <c r="N77" i="10"/>
  <c r="M77" i="10"/>
  <c r="N339" i="10"/>
  <c r="O339" i="10"/>
  <c r="M339" i="10"/>
  <c r="O50" i="10"/>
  <c r="M50" i="10"/>
  <c r="O58" i="10"/>
  <c r="M58" i="10"/>
  <c r="N273" i="10"/>
  <c r="O273" i="10"/>
  <c r="M273" i="10"/>
  <c r="N43" i="10"/>
  <c r="O43" i="10"/>
  <c r="N51" i="10"/>
  <c r="O51" i="10"/>
  <c r="N59" i="10"/>
  <c r="O59" i="10"/>
  <c r="N225" i="10"/>
  <c r="O225" i="10"/>
  <c r="M225" i="10"/>
  <c r="N281" i="10"/>
  <c r="O281" i="10"/>
  <c r="M281" i="10"/>
  <c r="N444" i="10"/>
  <c r="O444" i="10"/>
  <c r="O655" i="10"/>
  <c r="N655" i="10"/>
  <c r="M655" i="10"/>
  <c r="O998" i="10"/>
  <c r="M998" i="10"/>
  <c r="O1001" i="10"/>
  <c r="M1001" i="10"/>
  <c r="M1093" i="10"/>
  <c r="O1093" i="10"/>
  <c r="O1307" i="10"/>
  <c r="N1307" i="10"/>
  <c r="M1307" i="10"/>
  <c r="M10" i="10"/>
  <c r="M42" i="10"/>
  <c r="O169" i="10"/>
  <c r="O201" i="10"/>
  <c r="O233" i="10"/>
  <c r="M257" i="10"/>
  <c r="O289" i="10"/>
  <c r="O355" i="10"/>
  <c r="O366" i="10"/>
  <c r="M386" i="10"/>
  <c r="M394" i="10"/>
  <c r="M402" i="10"/>
  <c r="M405" i="10"/>
  <c r="O476" i="10"/>
  <c r="O646" i="10"/>
  <c r="N650" i="10"/>
  <c r="O661" i="10"/>
  <c r="O696" i="10"/>
  <c r="N700" i="10"/>
  <c r="N705" i="10"/>
  <c r="M816" i="10"/>
  <c r="M896" i="10"/>
  <c r="M961" i="10"/>
  <c r="O961" i="10"/>
  <c r="N961" i="10"/>
  <c r="M988" i="10"/>
  <c r="O1011" i="10"/>
  <c r="M1011" i="10"/>
  <c r="O1017" i="10"/>
  <c r="M1017" i="10"/>
  <c r="O1099" i="10"/>
  <c r="N1099" i="10"/>
  <c r="N1142" i="10"/>
  <c r="M1142" i="10"/>
  <c r="N1175" i="10"/>
  <c r="O1175" i="10"/>
  <c r="M1175" i="10"/>
  <c r="N1215" i="10"/>
  <c r="O1215" i="10"/>
  <c r="M1215" i="10"/>
  <c r="O1280" i="10"/>
  <c r="N1280" i="10"/>
  <c r="M1280" i="10"/>
  <c r="M1286" i="10"/>
  <c r="O1286" i="10"/>
  <c r="N1286" i="10"/>
  <c r="M1326" i="10"/>
  <c r="O1326" i="10"/>
  <c r="N1326" i="10"/>
  <c r="O1330" i="10"/>
  <c r="N1330" i="10"/>
  <c r="M1358" i="10"/>
  <c r="O1358" i="10"/>
  <c r="N1358" i="10"/>
  <c r="M1423" i="10"/>
  <c r="N1423" i="10"/>
  <c r="M1494" i="10"/>
  <c r="N1494" i="10"/>
  <c r="M1519" i="10"/>
  <c r="O1519" i="10"/>
  <c r="N1519" i="10"/>
  <c r="O1585" i="10"/>
  <c r="O1599" i="10"/>
  <c r="N1599" i="10"/>
  <c r="M1744" i="10"/>
  <c r="N1744" i="10"/>
  <c r="O1744" i="10"/>
  <c r="M4517" i="10"/>
  <c r="N4517" i="10"/>
  <c r="O4497" i="10"/>
  <c r="N4497" i="10"/>
  <c r="M4267" i="10"/>
  <c r="N4267" i="10"/>
  <c r="N1191" i="10"/>
  <c r="O1191" i="10"/>
  <c r="M1191" i="10"/>
  <c r="N1385" i="10"/>
  <c r="M1385" i="10"/>
  <c r="M1754" i="10"/>
  <c r="O1754" i="10"/>
  <c r="M4485" i="10"/>
  <c r="N4485" i="10"/>
  <c r="N3280" i="10"/>
  <c r="M3280" i="10"/>
  <c r="O3188" i="10"/>
  <c r="M3188" i="10"/>
  <c r="O257" i="10"/>
  <c r="N386" i="10"/>
  <c r="N394" i="10"/>
  <c r="N402" i="10"/>
  <c r="O772" i="10"/>
  <c r="M772" i="10"/>
  <c r="O966" i="10"/>
  <c r="M966" i="10"/>
  <c r="O979" i="10"/>
  <c r="M979" i="10"/>
  <c r="O1012" i="10"/>
  <c r="M1012" i="10"/>
  <c r="O1027" i="10"/>
  <c r="M1027" i="10"/>
  <c r="M1109" i="10"/>
  <c r="O1109" i="10"/>
  <c r="N1231" i="10"/>
  <c r="O1231" i="10"/>
  <c r="M1294" i="10"/>
  <c r="O1294" i="10"/>
  <c r="N1294" i="10"/>
  <c r="O1320" i="10"/>
  <c r="M1320" i="10"/>
  <c r="O1336" i="10"/>
  <c r="N1336" i="10"/>
  <c r="N1341" i="10"/>
  <c r="O1341" i="10"/>
  <c r="M1341" i="10"/>
  <c r="N1379" i="10"/>
  <c r="M1379" i="10"/>
  <c r="O1412" i="10"/>
  <c r="N1412" i="10"/>
  <c r="N1418" i="10"/>
  <c r="O1418" i="10"/>
  <c r="N1474" i="10"/>
  <c r="M1474" i="10"/>
  <c r="N1488" i="10"/>
  <c r="O1488" i="10"/>
  <c r="O4292" i="10"/>
  <c r="M4292" i="10"/>
  <c r="O788" i="10"/>
  <c r="M788" i="10"/>
  <c r="O996" i="10"/>
  <c r="M996" i="10"/>
  <c r="O1107" i="10"/>
  <c r="N1107" i="10"/>
  <c r="M1220" i="10"/>
  <c r="O1220" i="10"/>
  <c r="N1220" i="10"/>
  <c r="N1450" i="10"/>
  <c r="O1450" i="10"/>
  <c r="M1658" i="10"/>
  <c r="O1658" i="10"/>
  <c r="M66" i="10"/>
  <c r="O693" i="10"/>
  <c r="N693" i="10"/>
  <c r="N761" i="10"/>
  <c r="M761" i="10"/>
  <c r="M967" i="10"/>
  <c r="N967" i="10"/>
  <c r="O980" i="10"/>
  <c r="M980" i="10"/>
  <c r="M1007" i="10"/>
  <c r="N1007" i="10"/>
  <c r="O1028" i="10"/>
  <c r="M1028" i="10"/>
  <c r="M1188" i="10"/>
  <c r="O1188" i="10"/>
  <c r="N1188" i="10"/>
  <c r="N1247" i="10"/>
  <c r="O1247" i="10"/>
  <c r="M1247" i="10"/>
  <c r="N1263" i="10"/>
  <c r="O1263" i="10"/>
  <c r="M1263" i="10"/>
  <c r="O1288" i="10"/>
  <c r="N1288" i="10"/>
  <c r="M1302" i="10"/>
  <c r="O1302" i="10"/>
  <c r="N1302" i="10"/>
  <c r="M1310" i="10"/>
  <c r="O1310" i="10"/>
  <c r="M1342" i="10"/>
  <c r="O1342" i="10"/>
  <c r="O1354" i="10"/>
  <c r="M1354" i="10"/>
  <c r="N1394" i="10"/>
  <c r="O1394" i="10"/>
  <c r="M1424" i="10"/>
  <c r="O1424" i="10"/>
  <c r="N1424" i="10"/>
  <c r="O1461" i="10"/>
  <c r="N1461" i="10"/>
  <c r="M1461" i="10"/>
  <c r="O1507" i="10"/>
  <c r="N1507" i="10"/>
  <c r="M1507" i="10"/>
  <c r="M1717" i="10"/>
  <c r="O1717" i="10"/>
  <c r="N1717" i="10"/>
  <c r="O4360" i="10"/>
  <c r="M4360" i="10"/>
  <c r="N4332" i="10"/>
  <c r="M4332" i="10"/>
  <c r="O4332" i="10"/>
  <c r="M153" i="10"/>
  <c r="M185" i="10"/>
  <c r="M217" i="10"/>
  <c r="M249" i="10"/>
  <c r="M305" i="10"/>
  <c r="O374" i="10"/>
  <c r="O468" i="10"/>
  <c r="O629" i="10"/>
  <c r="N647" i="10"/>
  <c r="O662" i="10"/>
  <c r="O670" i="10"/>
  <c r="M674" i="10"/>
  <c r="N707" i="10"/>
  <c r="N709" i="10"/>
  <c r="O718" i="10"/>
  <c r="M718" i="10"/>
  <c r="M831" i="10"/>
  <c r="O831" i="10"/>
  <c r="M904" i="10"/>
  <c r="M962" i="10"/>
  <c r="M972" i="10"/>
  <c r="M1023" i="10"/>
  <c r="N1023" i="10"/>
  <c r="M1164" i="10"/>
  <c r="O1164" i="10"/>
  <c r="N1164" i="10"/>
  <c r="M1212" i="10"/>
  <c r="O1212" i="10"/>
  <c r="M1288" i="10"/>
  <c r="O1296" i="10"/>
  <c r="N1296" i="10"/>
  <c r="M1296" i="10"/>
  <c r="N1310" i="10"/>
  <c r="N1342" i="10"/>
  <c r="N1442" i="10"/>
  <c r="M1442" i="10"/>
  <c r="O1548" i="10"/>
  <c r="M1548" i="10"/>
  <c r="O1588" i="10"/>
  <c r="M1588" i="10"/>
  <c r="O1899" i="10"/>
  <c r="N1899" i="10"/>
  <c r="M999" i="10"/>
  <c r="N999" i="10"/>
  <c r="O1014" i="10"/>
  <c r="M1014" i="10"/>
  <c r="O1030" i="10"/>
  <c r="M1030" i="10"/>
  <c r="N1111" i="10"/>
  <c r="M1111" i="10"/>
  <c r="N1158" i="10"/>
  <c r="M1158" i="10"/>
  <c r="M1172" i="10"/>
  <c r="O1172" i="10"/>
  <c r="N1172" i="10"/>
  <c r="N1255" i="10"/>
  <c r="O1255" i="10"/>
  <c r="M1255" i="10"/>
  <c r="M1270" i="10"/>
  <c r="O1270" i="10"/>
  <c r="N1270" i="10"/>
  <c r="O1304" i="10"/>
  <c r="N1304" i="10"/>
  <c r="M1304" i="10"/>
  <c r="M1375" i="10"/>
  <c r="O1375" i="10"/>
  <c r="N1375" i="10"/>
  <c r="O1388" i="10"/>
  <c r="M1388" i="10"/>
  <c r="O1396" i="10"/>
  <c r="N1396" i="10"/>
  <c r="M1448" i="10"/>
  <c r="O1448" i="10"/>
  <c r="N1448" i="10"/>
  <c r="M1602" i="10"/>
  <c r="O1602" i="10"/>
  <c r="M4557" i="10"/>
  <c r="N4557" i="10"/>
  <c r="M983" i="10"/>
  <c r="N983" i="10"/>
  <c r="N1087" i="10"/>
  <c r="M1087" i="10"/>
  <c r="N1151" i="10"/>
  <c r="O1151" i="10"/>
  <c r="N1182" i="10"/>
  <c r="O1182" i="10"/>
  <c r="M1252" i="10"/>
  <c r="O1252" i="10"/>
  <c r="N1458" i="10"/>
  <c r="O1458" i="10"/>
  <c r="M1458" i="10"/>
  <c r="O1563" i="10"/>
  <c r="N1563" i="10"/>
  <c r="M1563" i="10"/>
  <c r="M1610" i="10"/>
  <c r="N1610" i="10"/>
  <c r="M4549" i="10"/>
  <c r="N4549" i="10"/>
  <c r="M4109" i="10"/>
  <c r="O4109" i="10"/>
  <c r="O3" i="10"/>
  <c r="O35" i="10"/>
  <c r="O67" i="10"/>
  <c r="O91" i="10"/>
  <c r="O103" i="10"/>
  <c r="N110" i="10"/>
  <c r="N119" i="10"/>
  <c r="M177" i="10"/>
  <c r="M209" i="10"/>
  <c r="M241" i="10"/>
  <c r="M297" i="10"/>
  <c r="O358" i="10"/>
  <c r="M381" i="10"/>
  <c r="M421" i="10"/>
  <c r="O484" i="10"/>
  <c r="M630" i="10"/>
  <c r="M634" i="10"/>
  <c r="M684" i="10"/>
  <c r="O710" i="10"/>
  <c r="N710" i="10"/>
  <c r="N716" i="10"/>
  <c r="O804" i="10"/>
  <c r="M804" i="10"/>
  <c r="M809" i="10"/>
  <c r="M836" i="10"/>
  <c r="M856" i="10"/>
  <c r="M888" i="10"/>
  <c r="M952" i="10"/>
  <c r="M958" i="10"/>
  <c r="O964" i="10"/>
  <c r="M964" i="10"/>
  <c r="M1015" i="10"/>
  <c r="N1015" i="10"/>
  <c r="N1064" i="10"/>
  <c r="M1064" i="10"/>
  <c r="N1159" i="10"/>
  <c r="O1159" i="10"/>
  <c r="M1159" i="10"/>
  <c r="M1180" i="10"/>
  <c r="O1180" i="10"/>
  <c r="N1180" i="10"/>
  <c r="N1207" i="10"/>
  <c r="O1207" i="10"/>
  <c r="M1278" i="10"/>
  <c r="O1278" i="10"/>
  <c r="O1312" i="10"/>
  <c r="N1312" i="10"/>
  <c r="M1312" i="10"/>
  <c r="M1317" i="10"/>
  <c r="O1317" i="10"/>
  <c r="N1317" i="10"/>
  <c r="M1344" i="10"/>
  <c r="N1344" i="10"/>
  <c r="M1350" i="10"/>
  <c r="O1350" i="10"/>
  <c r="N1350" i="10"/>
  <c r="N1363" i="10"/>
  <c r="O1363" i="10"/>
  <c r="M1363" i="10"/>
  <c r="M1383" i="10"/>
  <c r="O1383" i="10"/>
  <c r="N1383" i="10"/>
  <c r="M1456" i="10"/>
  <c r="O1456" i="10"/>
  <c r="N1456" i="10"/>
  <c r="N1561" i="10"/>
  <c r="O1561" i="10"/>
  <c r="O1572" i="10"/>
  <c r="M1572" i="10"/>
  <c r="N1577" i="10"/>
  <c r="O1577" i="10"/>
  <c r="M1590" i="10"/>
  <c r="N1590" i="10"/>
  <c r="O1596" i="10"/>
  <c r="M1596" i="10"/>
  <c r="M4404" i="10"/>
  <c r="N4404" i="10"/>
  <c r="O4404" i="10"/>
  <c r="O1114" i="10"/>
  <c r="M1114" i="10"/>
  <c r="M1236" i="10"/>
  <c r="O1236" i="10"/>
  <c r="N1236" i="10"/>
  <c r="M1352" i="10"/>
  <c r="O1352" i="10"/>
  <c r="M4117" i="10"/>
  <c r="O4117" i="10"/>
  <c r="M4029" i="10"/>
  <c r="O4029" i="10"/>
  <c r="O3331" i="10"/>
  <c r="N3331" i="10"/>
  <c r="O3220" i="10"/>
  <c r="M3220" i="10"/>
  <c r="O3204" i="10"/>
  <c r="M3204" i="10"/>
  <c r="N3096" i="10"/>
  <c r="M3096" i="10"/>
  <c r="O3096" i="10"/>
  <c r="O177" i="10"/>
  <c r="O209" i="10"/>
  <c r="O241" i="10"/>
  <c r="O297" i="10"/>
  <c r="O630" i="10"/>
  <c r="O716" i="10"/>
  <c r="N793" i="10"/>
  <c r="M793" i="10"/>
  <c r="O969" i="10"/>
  <c r="M969" i="10"/>
  <c r="O982" i="10"/>
  <c r="M982" i="10"/>
  <c r="O995" i="10"/>
  <c r="M995" i="10"/>
  <c r="N1167" i="10"/>
  <c r="O1167" i="10"/>
  <c r="M1167" i="10"/>
  <c r="N1174" i="10"/>
  <c r="O1174" i="10"/>
  <c r="N1214" i="10"/>
  <c r="O1214" i="10"/>
  <c r="O1272" i="10"/>
  <c r="N1272" i="10"/>
  <c r="M1272" i="10"/>
  <c r="M1370" i="10"/>
  <c r="O1370" i="10"/>
  <c r="M1416" i="10"/>
  <c r="O1416" i="10"/>
  <c r="N1416" i="10"/>
  <c r="O1540" i="10"/>
  <c r="M1540" i="10"/>
  <c r="O4425" i="10"/>
  <c r="N4425" i="10"/>
  <c r="M4414" i="10"/>
  <c r="N4414" i="10"/>
  <c r="O1060" i="10"/>
  <c r="N1201" i="10"/>
  <c r="N1275" i="10"/>
  <c r="O1299" i="10"/>
  <c r="N1421" i="10"/>
  <c r="O1515" i="10"/>
  <c r="N1527" i="10"/>
  <c r="N1547" i="10"/>
  <c r="O1566" i="10"/>
  <c r="M4533" i="10"/>
  <c r="N4533" i="10"/>
  <c r="O4457" i="10"/>
  <c r="N4457" i="10"/>
  <c r="O4413" i="10"/>
  <c r="M4308" i="10"/>
  <c r="N4308" i="10"/>
  <c r="O4308" i="10"/>
  <c r="M4274" i="10"/>
  <c r="O4274" i="10"/>
  <c r="M4101" i="10"/>
  <c r="O4101" i="10"/>
  <c r="M4093" i="10"/>
  <c r="O4093" i="10"/>
  <c r="M4021" i="10"/>
  <c r="O4021" i="10"/>
  <c r="N3988" i="10"/>
  <c r="M3988" i="10"/>
  <c r="O3534" i="10"/>
  <c r="M3534" i="10"/>
  <c r="N3534" i="10"/>
  <c r="N3476" i="10"/>
  <c r="M3476" i="10"/>
  <c r="O3476" i="10"/>
  <c r="O1655" i="10"/>
  <c r="N1655" i="10"/>
  <c r="O4561" i="10"/>
  <c r="N4561" i="10"/>
  <c r="O4489" i="10"/>
  <c r="N4489" i="10"/>
  <c r="N4397" i="10"/>
  <c r="O4397" i="10"/>
  <c r="N4372" i="10"/>
  <c r="O4372" i="10"/>
  <c r="M4324" i="10"/>
  <c r="N4324" i="10"/>
  <c r="O4324" i="10"/>
  <c r="O4296" i="10"/>
  <c r="M4296" i="10"/>
  <c r="N4296" i="10"/>
  <c r="M4290" i="10"/>
  <c r="O4290" i="10"/>
  <c r="M4205" i="10"/>
  <c r="O4205" i="10"/>
  <c r="M857" i="10"/>
  <c r="M865" i="10"/>
  <c r="M873" i="10"/>
  <c r="M881" i="10"/>
  <c r="M889" i="10"/>
  <c r="M897" i="10"/>
  <c r="M905" i="10"/>
  <c r="M913" i="10"/>
  <c r="M921" i="10"/>
  <c r="M929" i="10"/>
  <c r="M937" i="10"/>
  <c r="M945" i="10"/>
  <c r="M953" i="10"/>
  <c r="M971" i="10"/>
  <c r="M974" i="10"/>
  <c r="M977" i="10"/>
  <c r="M987" i="10"/>
  <c r="M990" i="10"/>
  <c r="M993" i="10"/>
  <c r="M1003" i="10"/>
  <c r="M1006" i="10"/>
  <c r="M1009" i="10"/>
  <c r="M1019" i="10"/>
  <c r="M1022" i="10"/>
  <c r="M1025" i="10"/>
  <c r="M1071" i="10"/>
  <c r="O1101" i="10"/>
  <c r="N1156" i="10"/>
  <c r="M1169" i="10"/>
  <c r="N1185" i="10"/>
  <c r="N1196" i="10"/>
  <c r="M1199" i="10"/>
  <c r="M1239" i="10"/>
  <c r="N1260" i="10"/>
  <c r="N1331" i="10"/>
  <c r="N1334" i="10"/>
  <c r="O1368" i="10"/>
  <c r="M1389" i="10"/>
  <c r="M1397" i="10"/>
  <c r="M1405" i="10"/>
  <c r="N1472" i="10"/>
  <c r="M1482" i="10"/>
  <c r="O1504" i="10"/>
  <c r="N1571" i="10"/>
  <c r="O1574" i="10"/>
  <c r="M1587" i="10"/>
  <c r="O1607" i="10"/>
  <c r="N1607" i="10"/>
  <c r="N1621" i="10"/>
  <c r="M1621" i="10"/>
  <c r="M1629" i="10"/>
  <c r="M1655" i="10"/>
  <c r="O1693" i="10"/>
  <c r="M1709" i="10"/>
  <c r="N1714" i="10"/>
  <c r="O1760" i="10"/>
  <c r="N4537" i="10"/>
  <c r="N4525" i="10"/>
  <c r="M4501" i="10"/>
  <c r="N4501" i="10"/>
  <c r="O4449" i="10"/>
  <c r="N4449" i="10"/>
  <c r="N4429" i="10"/>
  <c r="N4380" i="10"/>
  <c r="M4380" i="10"/>
  <c r="O4380" i="10"/>
  <c r="N4348" i="10"/>
  <c r="M4348" i="10"/>
  <c r="O4348" i="10"/>
  <c r="O4284" i="10"/>
  <c r="M4284" i="10"/>
  <c r="M4197" i="10"/>
  <c r="O4197" i="10"/>
  <c r="M4189" i="10"/>
  <c r="O4189" i="10"/>
  <c r="M4013" i="10"/>
  <c r="O4013" i="10"/>
  <c r="M4002" i="10"/>
  <c r="N4002" i="10"/>
  <c r="N3981" i="10"/>
  <c r="M3981" i="10"/>
  <c r="N3845" i="10"/>
  <c r="M3845" i="10"/>
  <c r="O3845" i="10"/>
  <c r="N3692" i="10"/>
  <c r="M3692" i="10"/>
  <c r="O3680" i="10"/>
  <c r="N3680" i="10"/>
  <c r="O3672" i="10"/>
  <c r="N3672" i="10"/>
  <c r="O3608" i="10"/>
  <c r="N3608" i="10"/>
  <c r="O3600" i="10"/>
  <c r="N3600" i="10"/>
  <c r="N3587" i="10"/>
  <c r="M3587" i="10"/>
  <c r="O3587" i="10"/>
  <c r="M1626" i="10"/>
  <c r="O1626" i="10"/>
  <c r="N1651" i="10"/>
  <c r="O1651" i="10"/>
  <c r="O4513" i="10"/>
  <c r="N4513" i="10"/>
  <c r="O4481" i="10"/>
  <c r="N4481" i="10"/>
  <c r="O4406" i="10"/>
  <c r="N4406" i="10"/>
  <c r="N4396" i="10"/>
  <c r="M4396" i="10"/>
  <c r="N4389" i="10"/>
  <c r="O4389" i="10"/>
  <c r="N4364" i="10"/>
  <c r="M4364" i="10"/>
  <c r="N4277" i="10"/>
  <c r="M4277" i="10"/>
  <c r="M4181" i="10"/>
  <c r="O4181" i="10"/>
  <c r="M4173" i="10"/>
  <c r="O4173" i="10"/>
  <c r="N4012" i="10"/>
  <c r="M4012" i="10"/>
  <c r="M3947" i="10"/>
  <c r="N3947" i="10"/>
  <c r="O3947" i="10"/>
  <c r="M3867" i="10"/>
  <c r="O3867" i="10"/>
  <c r="N3867" i="10"/>
  <c r="M1079" i="10"/>
  <c r="M1126" i="10"/>
  <c r="O1150" i="10"/>
  <c r="M1153" i="10"/>
  <c r="M1183" i="10"/>
  <c r="M1206" i="10"/>
  <c r="M1223" i="10"/>
  <c r="N1244" i="10"/>
  <c r="M1291" i="10"/>
  <c r="N1318" i="10"/>
  <c r="M1373" i="10"/>
  <c r="O1410" i="10"/>
  <c r="N1415" i="10"/>
  <c r="M1420" i="10"/>
  <c r="M1452" i="10"/>
  <c r="N1480" i="10"/>
  <c r="M1487" i="10"/>
  <c r="M1556" i="10"/>
  <c r="M1564" i="10"/>
  <c r="O1612" i="10"/>
  <c r="N1626" i="10"/>
  <c r="O1679" i="10"/>
  <c r="N1679" i="10"/>
  <c r="M1752" i="10"/>
  <c r="O1752" i="10"/>
  <c r="M4565" i="10"/>
  <c r="N4565" i="10"/>
  <c r="M4541" i="10"/>
  <c r="N4541" i="10"/>
  <c r="N4493" i="10"/>
  <c r="O4441" i="10"/>
  <c r="N4441" i="10"/>
  <c r="M4276" i="10"/>
  <c r="M4242" i="10"/>
  <c r="O4242" i="10"/>
  <c r="M4165" i="10"/>
  <c r="O4165" i="10"/>
  <c r="M4157" i="10"/>
  <c r="O4157" i="10"/>
  <c r="N3973" i="10"/>
  <c r="O3973" i="10"/>
  <c r="N3957" i="10"/>
  <c r="O3957" i="10"/>
  <c r="M3957" i="10"/>
  <c r="O1036" i="10"/>
  <c r="M1040" i="10"/>
  <c r="M1044" i="10"/>
  <c r="O1183" i="10"/>
  <c r="O1223" i="10"/>
  <c r="O1244" i="10"/>
  <c r="N1291" i="10"/>
  <c r="O1318" i="10"/>
  <c r="O1373" i="10"/>
  <c r="O1415" i="10"/>
  <c r="N1420" i="10"/>
  <c r="O1480" i="10"/>
  <c r="O1487" i="10"/>
  <c r="N1685" i="10"/>
  <c r="O1685" i="10"/>
  <c r="O4529" i="10"/>
  <c r="N4529" i="10"/>
  <c r="O4473" i="10"/>
  <c r="N4473" i="10"/>
  <c r="O4433" i="10"/>
  <c r="N4433" i="10"/>
  <c r="M4421" i="10"/>
  <c r="N4421" i="10"/>
  <c r="M4327" i="10"/>
  <c r="N4327" i="10"/>
  <c r="O4327" i="10"/>
  <c r="N4300" i="10"/>
  <c r="O4300" i="10"/>
  <c r="N4269" i="10"/>
  <c r="M4269" i="10"/>
  <c r="M4149" i="10"/>
  <c r="O4149" i="10"/>
  <c r="M4141" i="10"/>
  <c r="O4141" i="10"/>
  <c r="M3891" i="10"/>
  <c r="N3891" i="10"/>
  <c r="O3891" i="10"/>
  <c r="N3885" i="10"/>
  <c r="M3885" i="10"/>
  <c r="M3779" i="10"/>
  <c r="N3779" i="10"/>
  <c r="O3779" i="10"/>
  <c r="M3746" i="10"/>
  <c r="N3746" i="10"/>
  <c r="O3746" i="10"/>
  <c r="O1044" i="10"/>
  <c r="M1048" i="10"/>
  <c r="M1052" i="10"/>
  <c r="M1095" i="10"/>
  <c r="N1113" i="10"/>
  <c r="N1140" i="10"/>
  <c r="M1143" i="10"/>
  <c r="N1148" i="10"/>
  <c r="M1190" i="10"/>
  <c r="N1204" i="10"/>
  <c r="N1228" i="10"/>
  <c r="M1323" i="10"/>
  <c r="O1339" i="10"/>
  <c r="N1366" i="10"/>
  <c r="O1377" i="10"/>
  <c r="N1381" i="10"/>
  <c r="O1387" i="10"/>
  <c r="N1399" i="10"/>
  <c r="M1403" i="10"/>
  <c r="N1432" i="10"/>
  <c r="N1440" i="10"/>
  <c r="N1453" i="10"/>
  <c r="N1464" i="10"/>
  <c r="M1491" i="10"/>
  <c r="M1503" i="10"/>
  <c r="N1522" i="10"/>
  <c r="N1550" i="10"/>
  <c r="O1569" i="10"/>
  <c r="M1580" i="10"/>
  <c r="O1593" i="10"/>
  <c r="O1604" i="10"/>
  <c r="O1727" i="10"/>
  <c r="N1727" i="10"/>
  <c r="O4465" i="10"/>
  <c r="N4465" i="10"/>
  <c r="M4453" i="10"/>
  <c r="N4453" i="10"/>
  <c r="N4293" i="10"/>
  <c r="M4293" i="10"/>
  <c r="M4287" i="10"/>
  <c r="N4287" i="10"/>
  <c r="O4287" i="10"/>
  <c r="O4268" i="10"/>
  <c r="M4268" i="10"/>
  <c r="M4133" i="10"/>
  <c r="O4133" i="10"/>
  <c r="M4125" i="10"/>
  <c r="O4125" i="10"/>
  <c r="M4053" i="10"/>
  <c r="O4053" i="10"/>
  <c r="O4420" i="10"/>
  <c r="N4367" i="10"/>
  <c r="O4356" i="10"/>
  <c r="M4344" i="10"/>
  <c r="N4319" i="10"/>
  <c r="N4316" i="10"/>
  <c r="M4312" i="10"/>
  <c r="N4279" i="10"/>
  <c r="N4272" i="10"/>
  <c r="N4061" i="10"/>
  <c r="M3996" i="10"/>
  <c r="O3991" i="10"/>
  <c r="M3991" i="10"/>
  <c r="N3987" i="10"/>
  <c r="M3955" i="10"/>
  <c r="O3955" i="10"/>
  <c r="M3915" i="10"/>
  <c r="N3915" i="10"/>
  <c r="N3909" i="10"/>
  <c r="M3909" i="10"/>
  <c r="M3859" i="10"/>
  <c r="O3859" i="10"/>
  <c r="N3768" i="10"/>
  <c r="M3768" i="10"/>
  <c r="O3768" i="10"/>
  <c r="N3732" i="10"/>
  <c r="M3732" i="10"/>
  <c r="N3684" i="10"/>
  <c r="M3684" i="10"/>
  <c r="O3544" i="10"/>
  <c r="N3544" i="10"/>
  <c r="O3509" i="10"/>
  <c r="N3509" i="10"/>
  <c r="N3458" i="10"/>
  <c r="M3458" i="10"/>
  <c r="O3458" i="10"/>
  <c r="O3355" i="10"/>
  <c r="N3355" i="10"/>
  <c r="N4469" i="10"/>
  <c r="N4437" i="10"/>
  <c r="M4420" i="10"/>
  <c r="O4405" i="10"/>
  <c r="N4398" i="10"/>
  <c r="N4391" i="10"/>
  <c r="O4388" i="10"/>
  <c r="M4356" i="10"/>
  <c r="O4351" i="10"/>
  <c r="M4336" i="10"/>
  <c r="M4285" i="10"/>
  <c r="M4272" i="10"/>
  <c r="O4069" i="10"/>
  <c r="M3851" i="10"/>
  <c r="O3851" i="10"/>
  <c r="N3837" i="10"/>
  <c r="M3837" i="10"/>
  <c r="O3837" i="10"/>
  <c r="N3813" i="10"/>
  <c r="O3813" i="10"/>
  <c r="O3756" i="10"/>
  <c r="N3756" i="10"/>
  <c r="O3744" i="10"/>
  <c r="N3744" i="10"/>
  <c r="M3708" i="10"/>
  <c r="O3640" i="10"/>
  <c r="N3640" i="10"/>
  <c r="N3480" i="10"/>
  <c r="O3480" i="10"/>
  <c r="M3480" i="10"/>
  <c r="O3395" i="10"/>
  <c r="N3395" i="10"/>
  <c r="M3995" i="10"/>
  <c r="N3995" i="10"/>
  <c r="M3986" i="10"/>
  <c r="N3986" i="10"/>
  <c r="M3963" i="10"/>
  <c r="N3963" i="10"/>
  <c r="M3939" i="10"/>
  <c r="O3939" i="10"/>
  <c r="M3899" i="10"/>
  <c r="N3899" i="10"/>
  <c r="N3893" i="10"/>
  <c r="M3893" i="10"/>
  <c r="M3843" i="10"/>
  <c r="O3843" i="10"/>
  <c r="N3805" i="10"/>
  <c r="O3805" i="10"/>
  <c r="N3724" i="10"/>
  <c r="M3724" i="10"/>
  <c r="O3664" i="10"/>
  <c r="N3664" i="10"/>
  <c r="O3632" i="10"/>
  <c r="N3632" i="10"/>
  <c r="N3611" i="10"/>
  <c r="M3611" i="10"/>
  <c r="O3611" i="10"/>
  <c r="O3584" i="10"/>
  <c r="N3584" i="10"/>
  <c r="N3571" i="10"/>
  <c r="M3571" i="10"/>
  <c r="O3571" i="10"/>
  <c r="N3555" i="10"/>
  <c r="M3555" i="10"/>
  <c r="M3526" i="10"/>
  <c r="N3526" i="10"/>
  <c r="O3526" i="10"/>
  <c r="O3517" i="10"/>
  <c r="N3517" i="10"/>
  <c r="O3469" i="10"/>
  <c r="M3469" i="10"/>
  <c r="N3469" i="10"/>
  <c r="O3363" i="10"/>
  <c r="N3363" i="10"/>
  <c r="M3244" i="10"/>
  <c r="N3244" i="10"/>
  <c r="N4509" i="10"/>
  <c r="N4477" i="10"/>
  <c r="N4445" i="10"/>
  <c r="M4412" i="10"/>
  <c r="N4390" i="10"/>
  <c r="M4384" i="10"/>
  <c r="M4340" i="10"/>
  <c r="O4335" i="10"/>
  <c r="M4304" i="10"/>
  <c r="N4291" i="10"/>
  <c r="O4271" i="10"/>
  <c r="N4263" i="10"/>
  <c r="N4255" i="10"/>
  <c r="M4247" i="10"/>
  <c r="M4239" i="10"/>
  <c r="N4011" i="10"/>
  <c r="M3976" i="10"/>
  <c r="O3952" i="10"/>
  <c r="N3952" i="10"/>
  <c r="O3928" i="10"/>
  <c r="M3928" i="10"/>
  <c r="M3923" i="10"/>
  <c r="N3923" i="10"/>
  <c r="N3917" i="10"/>
  <c r="M3917" i="10"/>
  <c r="M3883" i="10"/>
  <c r="N3883" i="10"/>
  <c r="O3883" i="10"/>
  <c r="N3877" i="10"/>
  <c r="M3877" i="10"/>
  <c r="O3877" i="10"/>
  <c r="N3821" i="10"/>
  <c r="M3821" i="10"/>
  <c r="O3821" i="10"/>
  <c r="M3811" i="10"/>
  <c r="N3811" i="10"/>
  <c r="O3811" i="10"/>
  <c r="N3797" i="10"/>
  <c r="O3797" i="10"/>
  <c r="M3771" i="10"/>
  <c r="N3771" i="10"/>
  <c r="O3771" i="10"/>
  <c r="N3736" i="10"/>
  <c r="N3700" i="10"/>
  <c r="M3700" i="10"/>
  <c r="O3688" i="10"/>
  <c r="N3688" i="10"/>
  <c r="N3676" i="10"/>
  <c r="M3676" i="10"/>
  <c r="N3531" i="10"/>
  <c r="O3531" i="10"/>
  <c r="M3531" i="10"/>
  <c r="N3525" i="10"/>
  <c r="O3525" i="10"/>
  <c r="M3525" i="10"/>
  <c r="O3501" i="10"/>
  <c r="N3501" i="10"/>
  <c r="N3328" i="10"/>
  <c r="M3328" i="10"/>
  <c r="N4335" i="10"/>
  <c r="N4320" i="10"/>
  <c r="N4280" i="10"/>
  <c r="N4271" i="10"/>
  <c r="M4263" i="10"/>
  <c r="M4255" i="10"/>
  <c r="M3989" i="10"/>
  <c r="M3971" i="10"/>
  <c r="N3971" i="10"/>
  <c r="N3869" i="10"/>
  <c r="M3869" i="10"/>
  <c r="O3869" i="10"/>
  <c r="M3803" i="10"/>
  <c r="N3803" i="10"/>
  <c r="O3803" i="10"/>
  <c r="N3789" i="10"/>
  <c r="O3789" i="10"/>
  <c r="N3749" i="10"/>
  <c r="M3749" i="10"/>
  <c r="O3728" i="10"/>
  <c r="N3728" i="10"/>
  <c r="O3616" i="10"/>
  <c r="N3616" i="10"/>
  <c r="N3603" i="10"/>
  <c r="M3603" i="10"/>
  <c r="O3603" i="10"/>
  <c r="N3490" i="10"/>
  <c r="M3490" i="10"/>
  <c r="M4368" i="10"/>
  <c r="M4320" i="10"/>
  <c r="M4280" i="10"/>
  <c r="O4077" i="10"/>
  <c r="N4006" i="10"/>
  <c r="M4006" i="10"/>
  <c r="M3997" i="10"/>
  <c r="M3907" i="10"/>
  <c r="N3907" i="10"/>
  <c r="N3901" i="10"/>
  <c r="M3901" i="10"/>
  <c r="N3861" i="10"/>
  <c r="M3861" i="10"/>
  <c r="O3861" i="10"/>
  <c r="M3795" i="10"/>
  <c r="N3795" i="10"/>
  <c r="O3795" i="10"/>
  <c r="N3781" i="10"/>
  <c r="O3781" i="10"/>
  <c r="M3754" i="10"/>
  <c r="N3754" i="10"/>
  <c r="O3754" i="10"/>
  <c r="M3740" i="10"/>
  <c r="O3712" i="10"/>
  <c r="N3712" i="10"/>
  <c r="N3595" i="10"/>
  <c r="M3595" i="10"/>
  <c r="O3595" i="10"/>
  <c r="N3568" i="10"/>
  <c r="N3547" i="10"/>
  <c r="M3547" i="10"/>
  <c r="O3547" i="10"/>
  <c r="N3436" i="10"/>
  <c r="O3436" i="10"/>
  <c r="M3436" i="10"/>
  <c r="O3347" i="10"/>
  <c r="N3347" i="10"/>
  <c r="N3184" i="10"/>
  <c r="M3184" i="10"/>
  <c r="O3184" i="10"/>
  <c r="M3931" i="10"/>
  <c r="N3931" i="10"/>
  <c r="M3875" i="10"/>
  <c r="O3875" i="10"/>
  <c r="N3853" i="10"/>
  <c r="M3853" i="10"/>
  <c r="O3853" i="10"/>
  <c r="N3829" i="10"/>
  <c r="M3829" i="10"/>
  <c r="O3829" i="10"/>
  <c r="M3787" i="10"/>
  <c r="N3787" i="10"/>
  <c r="O3787" i="10"/>
  <c r="O3764" i="10"/>
  <c r="M3764" i="10"/>
  <c r="N3660" i="10"/>
  <c r="M3660" i="10"/>
  <c r="O3648" i="10"/>
  <c r="N3648" i="10"/>
  <c r="O3511" i="10"/>
  <c r="N3511" i="10"/>
  <c r="M3271" i="10"/>
  <c r="N3271" i="10"/>
  <c r="N3936" i="10"/>
  <c r="M3773" i="10"/>
  <c r="O3759" i="10"/>
  <c r="N3720" i="10"/>
  <c r="M3716" i="10"/>
  <c r="N3704" i="10"/>
  <c r="M3652" i="10"/>
  <c r="N3624" i="10"/>
  <c r="N3576" i="10"/>
  <c r="N3492" i="10"/>
  <c r="M3492" i="10"/>
  <c r="N3488" i="10"/>
  <c r="M3488" i="10"/>
  <c r="N3483" i="10"/>
  <c r="N3475" i="10"/>
  <c r="M3460" i="10"/>
  <c r="N3453" i="10"/>
  <c r="O3446" i="10"/>
  <c r="N3412" i="10"/>
  <c r="M3412" i="10"/>
  <c r="N3394" i="10"/>
  <c r="O3394" i="10"/>
  <c r="M3386" i="10"/>
  <c r="N3323" i="10"/>
  <c r="N3279" i="10"/>
  <c r="O3219" i="10"/>
  <c r="N3219" i="10"/>
  <c r="O3203" i="10"/>
  <c r="N3203" i="10"/>
  <c r="O3187" i="10"/>
  <c r="N3187" i="10"/>
  <c r="N3168" i="10"/>
  <c r="O3168" i="10"/>
  <c r="N3144" i="10"/>
  <c r="M3144" i="10"/>
  <c r="O3144" i="10"/>
  <c r="N3122" i="10"/>
  <c r="M3122" i="10"/>
  <c r="N3759" i="10"/>
  <c r="O3579" i="10"/>
  <c r="N3550" i="10"/>
  <c r="O3542" i="10"/>
  <c r="N3504" i="10"/>
  <c r="O3504" i="10"/>
  <c r="O3467" i="10"/>
  <c r="N3464" i="10"/>
  <c r="O3464" i="10"/>
  <c r="N3250" i="10"/>
  <c r="M3250" i="10"/>
  <c r="O3243" i="10"/>
  <c r="N3243" i="10"/>
  <c r="N3176" i="10"/>
  <c r="O3176" i="10"/>
  <c r="M3167" i="10"/>
  <c r="O3167" i="10"/>
  <c r="N3160" i="10"/>
  <c r="O3160" i="10"/>
  <c r="M3747" i="10"/>
  <c r="M3668" i="10"/>
  <c r="N3656" i="10"/>
  <c r="N3592" i="10"/>
  <c r="M3579" i="10"/>
  <c r="N3563" i="10"/>
  <c r="O3563" i="10"/>
  <c r="M3550" i="10"/>
  <c r="M3542" i="10"/>
  <c r="N3539" i="10"/>
  <c r="O3539" i="10"/>
  <c r="N3520" i="10"/>
  <c r="M3520" i="10"/>
  <c r="O3507" i="10"/>
  <c r="N3503" i="10"/>
  <c r="O3499" i="10"/>
  <c r="M3486" i="10"/>
  <c r="N3478" i="10"/>
  <c r="M3478" i="10"/>
  <c r="N3467" i="10"/>
  <c r="N3442" i="10"/>
  <c r="M3442" i="10"/>
  <c r="N3438" i="10"/>
  <c r="M3438" i="10"/>
  <c r="M3434" i="10"/>
  <c r="N3371" i="10"/>
  <c r="N3354" i="10"/>
  <c r="M3354" i="10"/>
  <c r="N3346" i="10"/>
  <c r="O3346" i="10"/>
  <c r="N3307" i="10"/>
  <c r="N3283" i="10"/>
  <c r="O3259" i="10"/>
  <c r="N3259" i="10"/>
  <c r="N3159" i="10"/>
  <c r="O2836" i="10"/>
  <c r="N2836" i="10"/>
  <c r="M2796" i="10"/>
  <c r="N2796" i="10"/>
  <c r="O2796" i="10"/>
  <c r="O2718" i="10"/>
  <c r="N2718" i="10"/>
  <c r="M2705" i="10"/>
  <c r="O2705" i="10"/>
  <c r="O2698" i="10"/>
  <c r="M2698" i="10"/>
  <c r="N2698" i="10"/>
  <c r="M2680" i="10"/>
  <c r="N2680" i="10"/>
  <c r="M2656" i="10"/>
  <c r="N2656" i="10"/>
  <c r="O2656" i="10"/>
  <c r="O2633" i="10"/>
  <c r="M2633" i="10"/>
  <c r="N2633" i="10"/>
  <c r="N2626" i="10"/>
  <c r="M2626" i="10"/>
  <c r="O2626" i="10"/>
  <c r="N2578" i="10"/>
  <c r="M2578" i="10"/>
  <c r="O2578" i="10"/>
  <c r="M2560" i="10"/>
  <c r="N2560" i="10"/>
  <c r="O2560" i="10"/>
  <c r="O3558" i="10"/>
  <c r="N3558" i="10"/>
  <c r="M3515" i="10"/>
  <c r="O3515" i="10"/>
  <c r="N3474" i="10"/>
  <c r="M3474" i="10"/>
  <c r="M3459" i="10"/>
  <c r="O3459" i="10"/>
  <c r="N3430" i="10"/>
  <c r="O3430" i="10"/>
  <c r="N3376" i="10"/>
  <c r="M3376" i="10"/>
  <c r="N3330" i="10"/>
  <c r="M3330" i="10"/>
  <c r="O3212" i="10"/>
  <c r="M3212" i="10"/>
  <c r="O3196" i="10"/>
  <c r="M3196" i="10"/>
  <c r="O3180" i="10"/>
  <c r="N3180" i="10"/>
  <c r="N3154" i="10"/>
  <c r="O3154" i="10"/>
  <c r="O3148" i="10"/>
  <c r="N3148" i="10"/>
  <c r="N3104" i="10"/>
  <c r="M3104" i="10"/>
  <c r="O3104" i="10"/>
  <c r="N3835" i="10"/>
  <c r="N3827" i="10"/>
  <c r="N3819" i="10"/>
  <c r="M3765" i="10"/>
  <c r="M3566" i="10"/>
  <c r="N3494" i="10"/>
  <c r="M3494" i="10"/>
  <c r="O3451" i="10"/>
  <c r="M3426" i="10"/>
  <c r="M3420" i="10"/>
  <c r="N3410" i="10"/>
  <c r="M3410" i="10"/>
  <c r="N3379" i="10"/>
  <c r="O3370" i="10"/>
  <c r="N3312" i="10"/>
  <c r="M3312" i="10"/>
  <c r="N3267" i="10"/>
  <c r="M3263" i="10"/>
  <c r="N3263" i="10"/>
  <c r="M3231" i="10"/>
  <c r="O3211" i="10"/>
  <c r="N3211" i="10"/>
  <c r="O3195" i="10"/>
  <c r="N3195" i="10"/>
  <c r="M3175" i="10"/>
  <c r="O3175" i="10"/>
  <c r="N3552" i="10"/>
  <c r="O3485" i="10"/>
  <c r="N3485" i="10"/>
  <c r="N3462" i="10"/>
  <c r="O3462" i="10"/>
  <c r="N3451" i="10"/>
  <c r="M3440" i="10"/>
  <c r="O3400" i="10"/>
  <c r="N3387" i="10"/>
  <c r="M3370" i="10"/>
  <c r="O3352" i="10"/>
  <c r="N3315" i="10"/>
  <c r="N3306" i="10"/>
  <c r="M3306" i="10"/>
  <c r="N3282" i="10"/>
  <c r="O3282" i="10"/>
  <c r="N3152" i="10"/>
  <c r="O3152" i="10"/>
  <c r="M3152" i="10"/>
  <c r="N3136" i="10"/>
  <c r="M3136" i="10"/>
  <c r="O3136" i="10"/>
  <c r="N3444" i="10"/>
  <c r="M3444" i="10"/>
  <c r="N3432" i="10"/>
  <c r="M3432" i="10"/>
  <c r="O3299" i="10"/>
  <c r="N3299" i="10"/>
  <c r="N3290" i="10"/>
  <c r="O3290" i="10"/>
  <c r="O3251" i="10"/>
  <c r="N3251" i="10"/>
  <c r="N3162" i="10"/>
  <c r="M3162" i="10"/>
  <c r="O3162" i="10"/>
  <c r="M3235" i="10"/>
  <c r="M3218" i="10"/>
  <c r="M3210" i="10"/>
  <c r="M3202" i="10"/>
  <c r="M3194" i="10"/>
  <c r="M3186" i="10"/>
  <c r="M3178" i="10"/>
  <c r="O3156" i="10"/>
  <c r="M3156" i="10"/>
  <c r="N3088" i="10"/>
  <c r="M3088" i="10"/>
  <c r="O3088" i="10"/>
  <c r="N3072" i="10"/>
  <c r="M3072" i="10"/>
  <c r="O3072" i="10"/>
  <c r="N3056" i="10"/>
  <c r="M3056" i="10"/>
  <c r="O3056" i="10"/>
  <c r="N3040" i="10"/>
  <c r="M3040" i="10"/>
  <c r="O3040" i="10"/>
  <c r="N3024" i="10"/>
  <c r="M3024" i="10"/>
  <c r="O3024" i="10"/>
  <c r="N2971" i="10"/>
  <c r="M2971" i="10"/>
  <c r="O2971" i="10"/>
  <c r="O2950" i="10"/>
  <c r="N2950" i="10"/>
  <c r="N2753" i="10"/>
  <c r="M2753" i="10"/>
  <c r="O2753" i="10"/>
  <c r="M2717" i="10"/>
  <c r="N2717" i="10"/>
  <c r="O2717" i="10"/>
  <c r="O2649" i="10"/>
  <c r="M2649" i="10"/>
  <c r="N2649" i="10"/>
  <c r="M2632" i="10"/>
  <c r="N2632" i="10"/>
  <c r="O2632" i="10"/>
  <c r="N2570" i="10"/>
  <c r="M2570" i="10"/>
  <c r="N2554" i="10"/>
  <c r="M2554" i="10"/>
  <c r="M3146" i="10"/>
  <c r="N2979" i="10"/>
  <c r="M2979" i="10"/>
  <c r="O2979" i="10"/>
  <c r="M2916" i="10"/>
  <c r="N2916" i="10"/>
  <c r="O2916" i="10"/>
  <c r="O2868" i="10"/>
  <c r="N2868" i="10"/>
  <c r="O2812" i="10"/>
  <c r="N2812" i="10"/>
  <c r="O2722" i="10"/>
  <c r="N2722" i="10"/>
  <c r="N2703" i="10"/>
  <c r="M2703" i="10"/>
  <c r="M2648" i="10"/>
  <c r="N2648" i="10"/>
  <c r="O2648" i="10"/>
  <c r="O2553" i="10"/>
  <c r="M2553" i="10"/>
  <c r="N2553" i="10"/>
  <c r="N3112" i="10"/>
  <c r="O3112" i="10"/>
  <c r="N3003" i="10"/>
  <c r="M3003" i="10"/>
  <c r="O3003" i="10"/>
  <c r="M2739" i="10"/>
  <c r="N2739" i="10"/>
  <c r="O2739" i="10"/>
  <c r="O2702" i="10"/>
  <c r="M2702" i="10"/>
  <c r="N2702" i="10"/>
  <c r="N2690" i="10"/>
  <c r="M2690" i="10"/>
  <c r="O2690" i="10"/>
  <c r="M2624" i="10"/>
  <c r="N2624" i="10"/>
  <c r="O2624" i="10"/>
  <c r="O2601" i="10"/>
  <c r="M2601" i="10"/>
  <c r="N2601" i="10"/>
  <c r="N2594" i="10"/>
  <c r="M2594" i="10"/>
  <c r="O2594" i="10"/>
  <c r="M2576" i="10"/>
  <c r="N2576" i="10"/>
  <c r="O2576" i="10"/>
  <c r="O3258" i="10"/>
  <c r="O3242" i="10"/>
  <c r="N3227" i="10"/>
  <c r="N3120" i="10"/>
  <c r="M3120" i="10"/>
  <c r="N3011" i="10"/>
  <c r="M3011" i="10"/>
  <c r="O3011" i="10"/>
  <c r="M2953" i="10"/>
  <c r="N2953" i="10"/>
  <c r="O2953" i="10"/>
  <c r="M2932" i="10"/>
  <c r="N2932" i="10"/>
  <c r="M2908" i="10"/>
  <c r="N2908" i="10"/>
  <c r="O2908" i="10"/>
  <c r="O2617" i="10"/>
  <c r="M2617" i="10"/>
  <c r="N2617" i="10"/>
  <c r="M2600" i="10"/>
  <c r="N2600" i="10"/>
  <c r="O2600" i="10"/>
  <c r="O2486" i="10"/>
  <c r="M2486" i="10"/>
  <c r="N2486" i="10"/>
  <c r="N3080" i="10"/>
  <c r="M3080" i="10"/>
  <c r="O3080" i="10"/>
  <c r="N3064" i="10"/>
  <c r="M3064" i="10"/>
  <c r="O3064" i="10"/>
  <c r="N3048" i="10"/>
  <c r="M3048" i="10"/>
  <c r="O3048" i="10"/>
  <c r="N3032" i="10"/>
  <c r="M3032" i="10"/>
  <c r="O3032" i="10"/>
  <c r="N3016" i="10"/>
  <c r="M3016" i="10"/>
  <c r="O3016" i="10"/>
  <c r="N2963" i="10"/>
  <c r="M2963" i="10"/>
  <c r="O2963" i="10"/>
  <c r="O2921" i="10"/>
  <c r="M2921" i="10"/>
  <c r="O2884" i="10"/>
  <c r="N2884" i="10"/>
  <c r="O2665" i="10"/>
  <c r="M2665" i="10"/>
  <c r="N2665" i="10"/>
  <c r="N2658" i="10"/>
  <c r="M2658" i="10"/>
  <c r="O2658" i="10"/>
  <c r="M2616" i="10"/>
  <c r="N2616" i="10"/>
  <c r="O2616" i="10"/>
  <c r="N2586" i="10"/>
  <c r="M2586" i="10"/>
  <c r="N2546" i="10"/>
  <c r="M2546" i="10"/>
  <c r="O2546" i="10"/>
  <c r="O2534" i="10"/>
  <c r="M2534" i="10"/>
  <c r="N2534" i="10"/>
  <c r="N2491" i="10"/>
  <c r="M2491" i="10"/>
  <c r="O2491" i="10"/>
  <c r="O2446" i="10"/>
  <c r="M2446" i="10"/>
  <c r="N2446" i="10"/>
  <c r="M2187" i="10"/>
  <c r="N2187" i="10"/>
  <c r="N2987" i="10"/>
  <c r="M2987" i="10"/>
  <c r="O2987" i="10"/>
  <c r="O2876" i="10"/>
  <c r="N2876" i="10"/>
  <c r="O2844" i="10"/>
  <c r="N2844" i="10"/>
  <c r="M2780" i="10"/>
  <c r="N2780" i="10"/>
  <c r="O2780" i="10"/>
  <c r="O2730" i="10"/>
  <c r="N2730" i="10"/>
  <c r="N2719" i="10"/>
  <c r="O2719" i="10"/>
  <c r="O2694" i="10"/>
  <c r="N2694" i="10"/>
  <c r="M2688" i="10"/>
  <c r="N2688" i="10"/>
  <c r="O2688" i="10"/>
  <c r="M2664" i="10"/>
  <c r="N2664" i="10"/>
  <c r="O2664" i="10"/>
  <c r="M2592" i="10"/>
  <c r="N2592" i="10"/>
  <c r="O2592" i="10"/>
  <c r="O2585" i="10"/>
  <c r="M2585" i="10"/>
  <c r="N2585" i="10"/>
  <c r="N2562" i="10"/>
  <c r="O2562" i="10"/>
  <c r="N3128" i="10"/>
  <c r="O3128" i="10"/>
  <c r="N2995" i="10"/>
  <c r="M2995" i="10"/>
  <c r="O2995" i="10"/>
  <c r="M2761" i="10"/>
  <c r="O2761" i="10"/>
  <c r="M2755" i="10"/>
  <c r="N2755" i="10"/>
  <c r="O2755" i="10"/>
  <c r="O2681" i="10"/>
  <c r="M2681" i="10"/>
  <c r="N2681" i="10"/>
  <c r="M2496" i="10"/>
  <c r="O2496" i="10"/>
  <c r="O2396" i="10"/>
  <c r="N2396" i="10"/>
  <c r="O3138" i="10"/>
  <c r="N3101" i="10"/>
  <c r="N3093" i="10"/>
  <c r="N3085" i="10"/>
  <c r="N3077" i="10"/>
  <c r="N3069" i="10"/>
  <c r="N3061" i="10"/>
  <c r="N3053" i="10"/>
  <c r="N3045" i="10"/>
  <c r="N3037" i="10"/>
  <c r="N3029" i="10"/>
  <c r="N3021" i="10"/>
  <c r="N3013" i="10"/>
  <c r="O3007" i="10"/>
  <c r="M3001" i="10"/>
  <c r="O2997" i="10"/>
  <c r="O2991" i="10"/>
  <c r="M2985" i="10"/>
  <c r="O2981" i="10"/>
  <c r="O2975" i="10"/>
  <c r="M2969" i="10"/>
  <c r="O2965" i="10"/>
  <c r="O2959" i="10"/>
  <c r="O2941" i="10"/>
  <c r="O2591" i="10"/>
  <c r="M2569" i="10"/>
  <c r="M2525" i="10"/>
  <c r="O2478" i="10"/>
  <c r="N2478" i="10"/>
  <c r="N2451" i="10"/>
  <c r="M2451" i="10"/>
  <c r="N2410" i="10"/>
  <c r="M2410" i="10"/>
  <c r="N2334" i="10"/>
  <c r="O2334" i="10"/>
  <c r="O2281" i="10"/>
  <c r="M2281" i="10"/>
  <c r="N2281" i="10"/>
  <c r="O2257" i="10"/>
  <c r="N2257" i="10"/>
  <c r="O2237" i="10"/>
  <c r="M2237" i="10"/>
  <c r="N2237" i="10"/>
  <c r="O2205" i="10"/>
  <c r="M2205" i="10"/>
  <c r="N2205" i="10"/>
  <c r="N2141" i="10"/>
  <c r="M2141" i="10"/>
  <c r="O2141" i="10"/>
  <c r="O2102" i="10"/>
  <c r="M2102" i="10"/>
  <c r="N2102" i="10"/>
  <c r="O1935" i="10"/>
  <c r="M1935" i="10"/>
  <c r="O2945" i="10"/>
  <c r="O2937" i="10"/>
  <c r="M2935" i="10"/>
  <c r="O2772" i="10"/>
  <c r="O2737" i="10"/>
  <c r="O2721" i="10"/>
  <c r="O2693" i="10"/>
  <c r="N2685" i="10"/>
  <c r="N2679" i="10"/>
  <c r="N2647" i="10"/>
  <c r="N2615" i="10"/>
  <c r="M2591" i="10"/>
  <c r="M2499" i="10"/>
  <c r="M2473" i="10"/>
  <c r="N2473" i="10"/>
  <c r="O2440" i="10"/>
  <c r="N2440" i="10"/>
  <c r="O2435" i="10"/>
  <c r="N2422" i="10"/>
  <c r="M2422" i="10"/>
  <c r="O2422" i="10"/>
  <c r="O2401" i="10"/>
  <c r="M2401" i="10"/>
  <c r="O2376" i="10"/>
  <c r="M2376" i="10"/>
  <c r="N2376" i="10"/>
  <c r="O2357" i="10"/>
  <c r="N2357" i="10"/>
  <c r="N2350" i="10"/>
  <c r="M2350" i="10"/>
  <c r="O2350" i="10"/>
  <c r="O2305" i="10"/>
  <c r="M2305" i="10"/>
  <c r="N2305" i="10"/>
  <c r="N2210" i="10"/>
  <c r="M2210" i="10"/>
  <c r="M2171" i="10"/>
  <c r="N2171" i="10"/>
  <c r="M2159" i="10"/>
  <c r="O2159" i="10"/>
  <c r="O2948" i="10"/>
  <c r="N2937" i="10"/>
  <c r="O2892" i="10"/>
  <c r="M2889" i="10"/>
  <c r="O2804" i="10"/>
  <c r="N2772" i="10"/>
  <c r="O2723" i="10"/>
  <c r="N2721" i="10"/>
  <c r="N2714" i="10"/>
  <c r="N2706" i="10"/>
  <c r="N2673" i="10"/>
  <c r="N2641" i="10"/>
  <c r="N2609" i="10"/>
  <c r="O2544" i="10"/>
  <c r="O2494" i="10"/>
  <c r="N2494" i="10"/>
  <c r="N2389" i="10"/>
  <c r="O2389" i="10"/>
  <c r="O2273" i="10"/>
  <c r="M2273" i="10"/>
  <c r="N2273" i="10"/>
  <c r="M2262" i="10"/>
  <c r="O2262" i="10"/>
  <c r="M2203" i="10"/>
  <c r="N2203" i="10"/>
  <c r="N2107" i="10"/>
  <c r="M2107" i="10"/>
  <c r="N1981" i="10"/>
  <c r="M1981" i="10"/>
  <c r="N2948" i="10"/>
  <c r="N2934" i="10"/>
  <c r="M2897" i="10"/>
  <c r="N2892" i="10"/>
  <c r="M2714" i="10"/>
  <c r="M2706" i="10"/>
  <c r="O2695" i="10"/>
  <c r="M2673" i="10"/>
  <c r="M2641" i="10"/>
  <c r="M2609" i="10"/>
  <c r="N2544" i="10"/>
  <c r="O2498" i="10"/>
  <c r="M2498" i="10"/>
  <c r="N2467" i="10"/>
  <c r="M2467" i="10"/>
  <c r="O2444" i="10"/>
  <c r="N2421" i="10"/>
  <c r="O2421" i="10"/>
  <c r="N2412" i="10"/>
  <c r="O2278" i="10"/>
  <c r="O2221" i="10"/>
  <c r="M2221" i="10"/>
  <c r="N2221" i="10"/>
  <c r="N2145" i="10"/>
  <c r="M2145" i="10"/>
  <c r="O2145" i="10"/>
  <c r="N2123" i="10"/>
  <c r="M2123" i="10"/>
  <c r="O2123" i="10"/>
  <c r="O2090" i="10"/>
  <c r="M2090" i="10"/>
  <c r="N2090" i="10"/>
  <c r="O1978" i="10"/>
  <c r="M1978" i="10"/>
  <c r="N1978" i="10"/>
  <c r="O2669" i="10"/>
  <c r="O2462" i="10"/>
  <c r="N2462" i="10"/>
  <c r="O2438" i="10"/>
  <c r="N2438" i="10"/>
  <c r="O2433" i="10"/>
  <c r="M2433" i="10"/>
  <c r="N2429" i="10"/>
  <c r="O2429" i="10"/>
  <c r="M2373" i="10"/>
  <c r="N2373" i="10"/>
  <c r="O2373" i="10"/>
  <c r="O2189" i="10"/>
  <c r="M2189" i="10"/>
  <c r="N2189" i="10"/>
  <c r="N2174" i="10"/>
  <c r="M2174" i="10"/>
  <c r="O2174" i="10"/>
  <c r="O2122" i="10"/>
  <c r="M2122" i="10"/>
  <c r="N2122" i="10"/>
  <c r="O2110" i="10"/>
  <c r="M2110" i="10"/>
  <c r="N2110" i="10"/>
  <c r="N2669" i="10"/>
  <c r="N2663" i="10"/>
  <c r="N2637" i="10"/>
  <c r="N2631" i="10"/>
  <c r="N2605" i="10"/>
  <c r="N2599" i="10"/>
  <c r="M2470" i="10"/>
  <c r="O2461" i="10"/>
  <c r="M2457" i="10"/>
  <c r="N2457" i="10"/>
  <c r="N2443" i="10"/>
  <c r="M2443" i="10"/>
  <c r="O2443" i="10"/>
  <c r="O2428" i="10"/>
  <c r="N2428" i="10"/>
  <c r="N2366" i="10"/>
  <c r="M2366" i="10"/>
  <c r="O2366" i="10"/>
  <c r="O2337" i="10"/>
  <c r="N2337" i="10"/>
  <c r="O2313" i="10"/>
  <c r="M2313" i="10"/>
  <c r="N2313" i="10"/>
  <c r="M2270" i="10"/>
  <c r="O2270" i="10"/>
  <c r="O2924" i="10"/>
  <c r="O2788" i="10"/>
  <c r="O2713" i="10"/>
  <c r="O2543" i="10"/>
  <c r="O2518" i="10"/>
  <c r="M2518" i="10"/>
  <c r="N2483" i="10"/>
  <c r="O2483" i="10"/>
  <c r="O2415" i="10"/>
  <c r="M2415" i="10"/>
  <c r="M2403" i="10"/>
  <c r="O2403" i="10"/>
  <c r="M2397" i="10"/>
  <c r="N2397" i="10"/>
  <c r="O2397" i="10"/>
  <c r="M2371" i="10"/>
  <c r="O2371" i="10"/>
  <c r="M2324" i="10"/>
  <c r="N2324" i="10"/>
  <c r="O2324" i="10"/>
  <c r="N2318" i="10"/>
  <c r="M2318" i="10"/>
  <c r="M2219" i="10"/>
  <c r="N2219" i="10"/>
  <c r="M2104" i="10"/>
  <c r="O2104" i="10"/>
  <c r="O2501" i="10"/>
  <c r="O2469" i="10"/>
  <c r="M2431" i="10"/>
  <c r="M2426" i="10"/>
  <c r="M2417" i="10"/>
  <c r="M2392" i="10"/>
  <c r="M2385" i="10"/>
  <c r="N2381" i="10"/>
  <c r="O2378" i="10"/>
  <c r="N2353" i="10"/>
  <c r="N2345" i="10"/>
  <c r="N2332" i="10"/>
  <c r="O2326" i="10"/>
  <c r="M2265" i="10"/>
  <c r="O2212" i="10"/>
  <c r="M2198" i="10"/>
  <c r="M2180" i="10"/>
  <c r="N2173" i="10"/>
  <c r="M2157" i="10"/>
  <c r="O2137" i="10"/>
  <c r="O2133" i="10"/>
  <c r="N2118" i="10"/>
  <c r="N2112" i="10"/>
  <c r="M2106" i="10"/>
  <c r="N2094" i="10"/>
  <c r="O2091" i="10"/>
  <c r="N2067" i="10"/>
  <c r="M2067" i="10"/>
  <c r="O2067" i="10"/>
  <c r="O1994" i="10"/>
  <c r="M1994" i="10"/>
  <c r="N1994" i="10"/>
  <c r="N1965" i="10"/>
  <c r="O1965" i="10"/>
  <c r="N1953" i="10"/>
  <c r="O1953" i="10"/>
  <c r="O2413" i="10"/>
  <c r="O2394" i="10"/>
  <c r="O2364" i="10"/>
  <c r="N2340" i="10"/>
  <c r="N2289" i="10"/>
  <c r="O2238" i="10"/>
  <c r="O2222" i="10"/>
  <c r="O2208" i="10"/>
  <c r="O2190" i="10"/>
  <c r="O2153" i="10"/>
  <c r="O2149" i="10"/>
  <c r="N2003" i="10"/>
  <c r="M2003" i="10"/>
  <c r="O2003" i="10"/>
  <c r="N2454" i="10"/>
  <c r="M2394" i="10"/>
  <c r="N2380" i="10"/>
  <c r="N2364" i="10"/>
  <c r="N2355" i="10"/>
  <c r="O2348" i="10"/>
  <c r="N2321" i="10"/>
  <c r="N2297" i="10"/>
  <c r="M2289" i="10"/>
  <c r="M2238" i="10"/>
  <c r="M2222" i="10"/>
  <c r="O2214" i="10"/>
  <c r="M2208" i="10"/>
  <c r="M2190" i="10"/>
  <c r="O2182" i="10"/>
  <c r="M2153" i="10"/>
  <c r="M2149" i="10"/>
  <c r="O2129" i="10"/>
  <c r="N2105" i="10"/>
  <c r="N2033" i="10"/>
  <c r="O2033" i="10"/>
  <c r="M2214" i="10"/>
  <c r="M2178" i="10"/>
  <c r="M2129" i="10"/>
  <c r="N2075" i="10"/>
  <c r="M2075" i="10"/>
  <c r="O2075" i="10"/>
  <c r="N2045" i="10"/>
  <c r="M2045" i="10"/>
  <c r="N1985" i="10"/>
  <c r="M1985" i="10"/>
  <c r="O1985" i="10"/>
  <c r="N1959" i="10"/>
  <c r="M1959" i="10"/>
  <c r="M1947" i="10"/>
  <c r="O2316" i="10"/>
  <c r="O2244" i="10"/>
  <c r="N2057" i="10"/>
  <c r="O2057" i="10"/>
  <c r="O2042" i="10"/>
  <c r="M2042" i="10"/>
  <c r="N2042" i="10"/>
  <c r="N2011" i="10"/>
  <c r="M2011" i="10"/>
  <c r="O2011" i="10"/>
  <c r="N1997" i="10"/>
  <c r="M1997" i="10"/>
  <c r="O1997" i="10"/>
  <c r="K2089" i="10"/>
  <c r="L2089" i="10" s="1"/>
  <c r="K2078" i="10"/>
  <c r="L2078" i="10" s="1"/>
  <c r="M2078" i="10" s="1"/>
  <c r="K2066" i="10"/>
  <c r="L2066" i="10" s="1"/>
  <c r="O2066" i="10" s="1"/>
  <c r="K2063" i="10"/>
  <c r="L2063" i="10" s="1"/>
  <c r="M2063" i="10" s="1"/>
  <c r="K2059" i="10"/>
  <c r="L2059" i="10" s="1"/>
  <c r="K2056" i="10"/>
  <c r="L2056" i="10" s="1"/>
  <c r="M2056" i="10" s="1"/>
  <c r="K2051" i="10"/>
  <c r="L2051" i="10" s="1"/>
  <c r="K2041" i="10"/>
  <c r="L2041" i="10" s="1"/>
  <c r="M2041" i="10" s="1"/>
  <c r="K2021" i="10"/>
  <c r="L2021" i="10" s="1"/>
  <c r="O2021" i="10" s="1"/>
  <c r="K2014" i="10"/>
  <c r="L2014" i="10" s="1"/>
  <c r="M2014" i="10" s="1"/>
  <c r="K1984" i="10"/>
  <c r="L1984" i="10" s="1"/>
  <c r="N1984" i="10" s="1"/>
  <c r="K1980" i="10"/>
  <c r="L1980" i="10" s="1"/>
  <c r="M1980" i="10" s="1"/>
  <c r="K1974" i="10"/>
  <c r="L1974" i="10" s="1"/>
  <c r="N1974" i="10" s="1"/>
  <c r="K1944" i="10"/>
  <c r="L1944" i="10" s="1"/>
  <c r="N1944" i="10" s="1"/>
  <c r="K1941" i="10"/>
  <c r="L1941" i="10" s="1"/>
  <c r="K1938" i="10"/>
  <c r="L1938" i="10" s="1"/>
  <c r="N1938" i="10" s="1"/>
  <c r="K1923" i="10"/>
  <c r="L1923" i="10" s="1"/>
  <c r="N1923" i="10" s="1"/>
  <c r="K1915" i="10"/>
  <c r="L1915" i="10" s="1"/>
  <c r="N1915" i="10" s="1"/>
  <c r="K1907" i="10"/>
  <c r="L1907" i="10" s="1"/>
  <c r="N1907" i="10" s="1"/>
  <c r="K1898" i="10"/>
  <c r="L1898" i="10" s="1"/>
  <c r="M1898" i="10" s="1"/>
  <c r="K1884" i="10"/>
  <c r="L1884" i="10" s="1"/>
  <c r="M1884" i="10" s="1"/>
  <c r="K2084" i="10"/>
  <c r="L2084" i="10" s="1"/>
  <c r="M2084" i="10" s="1"/>
  <c r="K2081" i="10"/>
  <c r="L2081" i="10" s="1"/>
  <c r="K2070" i="10"/>
  <c r="L2070" i="10" s="1"/>
  <c r="O2070" i="10" s="1"/>
  <c r="K2055" i="10"/>
  <c r="L2055" i="10" s="1"/>
  <c r="K2032" i="10"/>
  <c r="L2032" i="10" s="1"/>
  <c r="N2032" i="10" s="1"/>
  <c r="K2029" i="10"/>
  <c r="L2029" i="10" s="1"/>
  <c r="K2026" i="10"/>
  <c r="L2026" i="10" s="1"/>
  <c r="K2020" i="10"/>
  <c r="L2020" i="10" s="1"/>
  <c r="N2020" i="10" s="1"/>
  <c r="K2017" i="10"/>
  <c r="L2017" i="10" s="1"/>
  <c r="K2006" i="10"/>
  <c r="L2006" i="10" s="1"/>
  <c r="K2002" i="10"/>
  <c r="L2002" i="10" s="1"/>
  <c r="K1999" i="10"/>
  <c r="L1999" i="10" s="1"/>
  <c r="M1999" i="10" s="1"/>
  <c r="K1992" i="10"/>
  <c r="L1992" i="10" s="1"/>
  <c r="M1992" i="10" s="1"/>
  <c r="K1987" i="10"/>
  <c r="L1987" i="10" s="1"/>
  <c r="K1977" i="10"/>
  <c r="L1977" i="10" s="1"/>
  <c r="O1977" i="10" s="1"/>
  <c r="K1967" i="10"/>
  <c r="L1967" i="10" s="1"/>
  <c r="K1961" i="10"/>
  <c r="L1961" i="10" s="1"/>
  <c r="K1958" i="10"/>
  <c r="L1958" i="10" s="1"/>
  <c r="N1958" i="10" s="1"/>
  <c r="K1955" i="10"/>
  <c r="L1955" i="10" s="1"/>
  <c r="K1934" i="10"/>
  <c r="L1934" i="10" s="1"/>
  <c r="K1930" i="10"/>
  <c r="L1930" i="10" s="1"/>
  <c r="N1930" i="10" s="1"/>
  <c r="K1926" i="10"/>
  <c r="L1926" i="10" s="1"/>
  <c r="O1926" i="10" s="1"/>
  <c r="K1922" i="10"/>
  <c r="L1922" i="10" s="1"/>
  <c r="M1922" i="10" s="1"/>
  <c r="K1918" i="10"/>
  <c r="L1918" i="10" s="1"/>
  <c r="K1914" i="10"/>
  <c r="L1914" i="10" s="1"/>
  <c r="N1914" i="10" s="1"/>
  <c r="K1910" i="10"/>
  <c r="L1910" i="10" s="1"/>
  <c r="O1910" i="10" s="1"/>
  <c r="K1906" i="10"/>
  <c r="L1906" i="10" s="1"/>
  <c r="N1906" i="10" s="1"/>
  <c r="K1902" i="10"/>
  <c r="L1902" i="10" s="1"/>
  <c r="O1902" i="10" s="1"/>
  <c r="K1897" i="10"/>
  <c r="L1897" i="10" s="1"/>
  <c r="M1897" i="10" s="1"/>
  <c r="K1893" i="10"/>
  <c r="L1893" i="10" s="1"/>
  <c r="N1893" i="10" s="1"/>
  <c r="K1888" i="10"/>
  <c r="L1888" i="10" s="1"/>
  <c r="M1888" i="10" s="1"/>
  <c r="K1879" i="10"/>
  <c r="L1879" i="10" s="1"/>
  <c r="M1879" i="10" s="1"/>
  <c r="K1875" i="10"/>
  <c r="L1875" i="10" s="1"/>
  <c r="K1867" i="10"/>
  <c r="L1867" i="10" s="1"/>
  <c r="K1859" i="10"/>
  <c r="L1859" i="10" s="1"/>
  <c r="M1859" i="10" s="1"/>
  <c r="K1851" i="10"/>
  <c r="L1851" i="10" s="1"/>
  <c r="K1843" i="10"/>
  <c r="L1843" i="10" s="1"/>
  <c r="M1843" i="10" s="1"/>
  <c r="K1835" i="10"/>
  <c r="L1835" i="10" s="1"/>
  <c r="K1827" i="10"/>
  <c r="L1827" i="10" s="1"/>
  <c r="M1827" i="10" s="1"/>
  <c r="K1819" i="10"/>
  <c r="L1819" i="10" s="1"/>
  <c r="K1811" i="10"/>
  <c r="L1811" i="10" s="1"/>
  <c r="M1811" i="10" s="1"/>
  <c r="K1803" i="10"/>
  <c r="L1803" i="10" s="1"/>
  <c r="K1795" i="10"/>
  <c r="L1795" i="10" s="1"/>
  <c r="K1787" i="10"/>
  <c r="L1787" i="10" s="1"/>
  <c r="K1779" i="10"/>
  <c r="L1779" i="10" s="1"/>
  <c r="K1771" i="10"/>
  <c r="L1771" i="10" s="1"/>
  <c r="K2077" i="10"/>
  <c r="L2077" i="10" s="1"/>
  <c r="O2077" i="10" s="1"/>
  <c r="K2074" i="10"/>
  <c r="L2074" i="10" s="1"/>
  <c r="K2069" i="10"/>
  <c r="L2069" i="10" s="1"/>
  <c r="M2069" i="10" s="1"/>
  <c r="K2062" i="10"/>
  <c r="L2062" i="10" s="1"/>
  <c r="K2050" i="10"/>
  <c r="L2050" i="10" s="1"/>
  <c r="O2050" i="10" s="1"/>
  <c r="K2047" i="10"/>
  <c r="L2047" i="10" s="1"/>
  <c r="M2047" i="10" s="1"/>
  <c r="K2043" i="10"/>
  <c r="L2043" i="10" s="1"/>
  <c r="K2040" i="10"/>
  <c r="L2040" i="10" s="1"/>
  <c r="N2040" i="10" s="1"/>
  <c r="K2035" i="10"/>
  <c r="L2035" i="10" s="1"/>
  <c r="K2028" i="10"/>
  <c r="L2028" i="10" s="1"/>
  <c r="M2028" i="10" s="1"/>
  <c r="K2025" i="10"/>
  <c r="L2025" i="10" s="1"/>
  <c r="N2025" i="10" s="1"/>
  <c r="K2013" i="10"/>
  <c r="L2013" i="10" s="1"/>
  <c r="K2010" i="10"/>
  <c r="L2010" i="10" s="1"/>
  <c r="K2005" i="10"/>
  <c r="L2005" i="10" s="1"/>
  <c r="M2005" i="10" s="1"/>
  <c r="K1995" i="10"/>
  <c r="L1995" i="10" s="1"/>
  <c r="K1991" i="10"/>
  <c r="L1991" i="10" s="1"/>
  <c r="N1991" i="10" s="1"/>
  <c r="K1970" i="10"/>
  <c r="L1970" i="10" s="1"/>
  <c r="N1970" i="10" s="1"/>
  <c r="K1964" i="10"/>
  <c r="L1964" i="10" s="1"/>
  <c r="N1964" i="10" s="1"/>
  <c r="K1952" i="10"/>
  <c r="L1952" i="10" s="1"/>
  <c r="N1952" i="10" s="1"/>
  <c r="K1949" i="10"/>
  <c r="L1949" i="10" s="1"/>
  <c r="K1946" i="10"/>
  <c r="L1946" i="10" s="1"/>
  <c r="N1946" i="10" s="1"/>
  <c r="K1943" i="10"/>
  <c r="L1943" i="10" s="1"/>
  <c r="K1937" i="10"/>
  <c r="L1937" i="10" s="1"/>
  <c r="M1937" i="10" s="1"/>
  <c r="K1929" i="10"/>
  <c r="L1929" i="10" s="1"/>
  <c r="K1921" i="10"/>
  <c r="L1921" i="10" s="1"/>
  <c r="M1921" i="10" s="1"/>
  <c r="K1913" i="10"/>
  <c r="L1913" i="10" s="1"/>
  <c r="O1913" i="10" s="1"/>
  <c r="K1905" i="10"/>
  <c r="L1905" i="10" s="1"/>
  <c r="N1905" i="10" s="1"/>
  <c r="K1892" i="10"/>
  <c r="L1892" i="10" s="1"/>
  <c r="N1892" i="10" s="1"/>
  <c r="K1874" i="10"/>
  <c r="L1874" i="10" s="1"/>
  <c r="M1874" i="10" s="1"/>
  <c r="K1866" i="10"/>
  <c r="L1866" i="10" s="1"/>
  <c r="K1858" i="10"/>
  <c r="L1858" i="10" s="1"/>
  <c r="O1858" i="10" s="1"/>
  <c r="K1850" i="10"/>
  <c r="L1850" i="10" s="1"/>
  <c r="K1842" i="10"/>
  <c r="L1842" i="10" s="1"/>
  <c r="M1842" i="10" s="1"/>
  <c r="K1834" i="10"/>
  <c r="L1834" i="10" s="1"/>
  <c r="K1826" i="10"/>
  <c r="L1826" i="10" s="1"/>
  <c r="O1826" i="10" s="1"/>
  <c r="K1818" i="10"/>
  <c r="L1818" i="10" s="1"/>
  <c r="K1810" i="10"/>
  <c r="L1810" i="10" s="1"/>
  <c r="N1810" i="10" s="1"/>
  <c r="K1802" i="10"/>
  <c r="L1802" i="10" s="1"/>
  <c r="K1794" i="10"/>
  <c r="L1794" i="10" s="1"/>
  <c r="M1794" i="10" s="1"/>
  <c r="K1786" i="10"/>
  <c r="L1786" i="10" s="1"/>
  <c r="K1778" i="10"/>
  <c r="L1778" i="10" s="1"/>
  <c r="M1778" i="10" s="1"/>
  <c r="K1770" i="10"/>
  <c r="L1770" i="10" s="1"/>
  <c r="N1770" i="10" s="1"/>
  <c r="K2080" i="10"/>
  <c r="L2080" i="10" s="1"/>
  <c r="N2080" i="10" s="1"/>
  <c r="K2076" i="10"/>
  <c r="L2076" i="10" s="1"/>
  <c r="K2068" i="10"/>
  <c r="L2068" i="10" s="1"/>
  <c r="N2068" i="10" s="1"/>
  <c r="K2065" i="10"/>
  <c r="L2065" i="10" s="1"/>
  <c r="K2054" i="10"/>
  <c r="L2054" i="10" s="1"/>
  <c r="M2054" i="10" s="1"/>
  <c r="K2039" i="10"/>
  <c r="L2039" i="10" s="1"/>
  <c r="M2039" i="10" s="1"/>
  <c r="K2016" i="10"/>
  <c r="L2016" i="10" s="1"/>
  <c r="N2016" i="10" s="1"/>
  <c r="K2012" i="10"/>
  <c r="L2012" i="10" s="1"/>
  <c r="N2012" i="10" s="1"/>
  <c r="K2004" i="10"/>
  <c r="L2004" i="10" s="1"/>
  <c r="N2004" i="10" s="1"/>
  <c r="K1998" i="10"/>
  <c r="L1998" i="10" s="1"/>
  <c r="K1986" i="10"/>
  <c r="L1986" i="10" s="1"/>
  <c r="M1986" i="10" s="1"/>
  <c r="K1983" i="10"/>
  <c r="L1983" i="10" s="1"/>
  <c r="M1983" i="10" s="1"/>
  <c r="K1979" i="10"/>
  <c r="L1979" i="10" s="1"/>
  <c r="K1976" i="10"/>
  <c r="L1976" i="10" s="1"/>
  <c r="N1976" i="10" s="1"/>
  <c r="K1973" i="10"/>
  <c r="L1973" i="10" s="1"/>
  <c r="K1963" i="10"/>
  <c r="L1963" i="10" s="1"/>
  <c r="N1963" i="10" s="1"/>
  <c r="K1940" i="10"/>
  <c r="L1940" i="10" s="1"/>
  <c r="N1940" i="10" s="1"/>
  <c r="K1933" i="10"/>
  <c r="L1933" i="10" s="1"/>
  <c r="O1933" i="10" s="1"/>
  <c r="K1925" i="10"/>
  <c r="L1925" i="10" s="1"/>
  <c r="M1925" i="10" s="1"/>
  <c r="K1917" i="10"/>
  <c r="L1917" i="10" s="1"/>
  <c r="K1909" i="10"/>
  <c r="L1909" i="10" s="1"/>
  <c r="M1909" i="10" s="1"/>
  <c r="K1901" i="10"/>
  <c r="L1901" i="10" s="1"/>
  <c r="K1896" i="10"/>
  <c r="L1896" i="10" s="1"/>
  <c r="M1896" i="10" s="1"/>
  <c r="K1887" i="10"/>
  <c r="L1887" i="10" s="1"/>
  <c r="M1887" i="10" s="1"/>
  <c r="K1883" i="10"/>
  <c r="L1883" i="10" s="1"/>
  <c r="K1878" i="10"/>
  <c r="L1878" i="10" s="1"/>
  <c r="O1878" i="10" s="1"/>
  <c r="K1873" i="10"/>
  <c r="L1873" i="10" s="1"/>
  <c r="N1873" i="10" s="1"/>
  <c r="K1870" i="10"/>
  <c r="L1870" i="10" s="1"/>
  <c r="K1865" i="10"/>
  <c r="L1865" i="10" s="1"/>
  <c r="N1865" i="10" s="1"/>
  <c r="K1862" i="10"/>
  <c r="L1862" i="10" s="1"/>
  <c r="K1857" i="10"/>
  <c r="L1857" i="10" s="1"/>
  <c r="M1857" i="10" s="1"/>
  <c r="K1854" i="10"/>
  <c r="L1854" i="10" s="1"/>
  <c r="K1849" i="10"/>
  <c r="L1849" i="10" s="1"/>
  <c r="N1849" i="10" s="1"/>
  <c r="K1846" i="10"/>
  <c r="L1846" i="10" s="1"/>
  <c r="K1841" i="10"/>
  <c r="L1841" i="10" s="1"/>
  <c r="M1841" i="10" s="1"/>
  <c r="K1838" i="10"/>
  <c r="L1838" i="10" s="1"/>
  <c r="K1833" i="10"/>
  <c r="L1833" i="10" s="1"/>
  <c r="N1833" i="10" s="1"/>
  <c r="K1830" i="10"/>
  <c r="L1830" i="10" s="1"/>
  <c r="K1825" i="10"/>
  <c r="L1825" i="10" s="1"/>
  <c r="N1825" i="10" s="1"/>
  <c r="K1822" i="10"/>
  <c r="L1822" i="10" s="1"/>
  <c r="K1817" i="10"/>
  <c r="L1817" i="10" s="1"/>
  <c r="M1817" i="10" s="1"/>
  <c r="K1814" i="10"/>
  <c r="L1814" i="10" s="1"/>
  <c r="K1809" i="10"/>
  <c r="L1809" i="10" s="1"/>
  <c r="N1809" i="10" s="1"/>
  <c r="K1806" i="10"/>
  <c r="L1806" i="10" s="1"/>
  <c r="K1801" i="10"/>
  <c r="L1801" i="10" s="1"/>
  <c r="M1801" i="10" s="1"/>
  <c r="K1798" i="10"/>
  <c r="L1798" i="10" s="1"/>
  <c r="K1793" i="10"/>
  <c r="L1793" i="10" s="1"/>
  <c r="M1793" i="10" s="1"/>
  <c r="K1790" i="10"/>
  <c r="L1790" i="10" s="1"/>
  <c r="K1785" i="10"/>
  <c r="L1785" i="10" s="1"/>
  <c r="N1785" i="10" s="1"/>
  <c r="K1782" i="10"/>
  <c r="L1782" i="10" s="1"/>
  <c r="K1777" i="10"/>
  <c r="L1777" i="10" s="1"/>
  <c r="N1777" i="10" s="1"/>
  <c r="K1774" i="10"/>
  <c r="L1774" i="10" s="1"/>
  <c r="K1769" i="10"/>
  <c r="L1769" i="10" s="1"/>
  <c r="O1769" i="10" s="1"/>
  <c r="K2083" i="10"/>
  <c r="L2083" i="10" s="1"/>
  <c r="K2073" i="10"/>
  <c r="L2073" i="10" s="1"/>
  <c r="M2073" i="10" s="1"/>
  <c r="K2061" i="10"/>
  <c r="L2061" i="10" s="1"/>
  <c r="K2058" i="10"/>
  <c r="L2058" i="10" s="1"/>
  <c r="K2053" i="10"/>
  <c r="L2053" i="10" s="1"/>
  <c r="K2046" i="10"/>
  <c r="L2046" i="10" s="1"/>
  <c r="M2046" i="10" s="1"/>
  <c r="K2034" i="10"/>
  <c r="L2034" i="10" s="1"/>
  <c r="O2034" i="10" s="1"/>
  <c r="K2031" i="10"/>
  <c r="L2031" i="10" s="1"/>
  <c r="M2031" i="10" s="1"/>
  <c r="K2024" i="10"/>
  <c r="L2024" i="10" s="1"/>
  <c r="K2019" i="10"/>
  <c r="L2019" i="10" s="1"/>
  <c r="K2009" i="10"/>
  <c r="L2009" i="10" s="1"/>
  <c r="K2001" i="10"/>
  <c r="L2001" i="10" s="1"/>
  <c r="K1990" i="10"/>
  <c r="L1990" i="10" s="1"/>
  <c r="K1966" i="10"/>
  <c r="L1966" i="10" s="1"/>
  <c r="N1966" i="10" s="1"/>
  <c r="K1960" i="10"/>
  <c r="L1960" i="10" s="1"/>
  <c r="N1960" i="10" s="1"/>
  <c r="K1957" i="10"/>
  <c r="L1957" i="10" s="1"/>
  <c r="K1954" i="10"/>
  <c r="L1954" i="10" s="1"/>
  <c r="N1954" i="10" s="1"/>
  <c r="K1951" i="10"/>
  <c r="L1951" i="10" s="1"/>
  <c r="O1951" i="10" s="1"/>
  <c r="K1936" i="10"/>
  <c r="L1936" i="10" s="1"/>
  <c r="O1936" i="10" s="1"/>
  <c r="K1900" i="10"/>
  <c r="L1900" i="10" s="1"/>
  <c r="M1900" i="10" s="1"/>
  <c r="K1882" i="10"/>
  <c r="L1882" i="10" s="1"/>
  <c r="K2086" i="10"/>
  <c r="L2086" i="10" s="1"/>
  <c r="N2086" i="10" s="1"/>
  <c r="K2064" i="10"/>
  <c r="L2064" i="10" s="1"/>
  <c r="N2064" i="10" s="1"/>
  <c r="K2060" i="10"/>
  <c r="L2060" i="10" s="1"/>
  <c r="O2060" i="10" s="1"/>
  <c r="K2052" i="10"/>
  <c r="L2052" i="10" s="1"/>
  <c r="N2052" i="10" s="1"/>
  <c r="K2049" i="10"/>
  <c r="L2049" i="10" s="1"/>
  <c r="K2038" i="10"/>
  <c r="L2038" i="10" s="1"/>
  <c r="O2038" i="10" s="1"/>
  <c r="K2027" i="10"/>
  <c r="L2027" i="10" s="1"/>
  <c r="K2023" i="10"/>
  <c r="L2023" i="10" s="1"/>
  <c r="K1989" i="10"/>
  <c r="L1989" i="10" s="1"/>
  <c r="N1989" i="10" s="1"/>
  <c r="K1982" i="10"/>
  <c r="L1982" i="10" s="1"/>
  <c r="K1975" i="10"/>
  <c r="L1975" i="10" s="1"/>
  <c r="K1969" i="10"/>
  <c r="L1969" i="10" s="1"/>
  <c r="K1948" i="10"/>
  <c r="L1948" i="10" s="1"/>
  <c r="N1948" i="10" s="1"/>
  <c r="K1945" i="10"/>
  <c r="L1945" i="10" s="1"/>
  <c r="K1942" i="10"/>
  <c r="L1942" i="10" s="1"/>
  <c r="N1942" i="10" s="1"/>
  <c r="K1939" i="10"/>
  <c r="L1939" i="10" s="1"/>
  <c r="K1932" i="10"/>
  <c r="L1932" i="10" s="1"/>
  <c r="O1932" i="10" s="1"/>
  <c r="K1928" i="10"/>
  <c r="L1928" i="10" s="1"/>
  <c r="K1924" i="10"/>
  <c r="L1924" i="10" s="1"/>
  <c r="O1924" i="10" s="1"/>
  <c r="K1920" i="10"/>
  <c r="L1920" i="10" s="1"/>
  <c r="K1916" i="10"/>
  <c r="L1916" i="10" s="1"/>
  <c r="O1916" i="10" s="1"/>
  <c r="K1912" i="10"/>
  <c r="L1912" i="10" s="1"/>
  <c r="K1908" i="10"/>
  <c r="L1908" i="10" s="1"/>
  <c r="O1908" i="10" s="1"/>
  <c r="K1904" i="10"/>
  <c r="L1904" i="10" s="1"/>
  <c r="K1895" i="10"/>
  <c r="L1895" i="10" s="1"/>
  <c r="M1895" i="10" s="1"/>
  <c r="K1891" i="10"/>
  <c r="L1891" i="10" s="1"/>
  <c r="K1886" i="10"/>
  <c r="L1886" i="10" s="1"/>
  <c r="O1886" i="10" s="1"/>
  <c r="K1881" i="10"/>
  <c r="L1881" i="10" s="1"/>
  <c r="N1881" i="10" s="1"/>
  <c r="K1877" i="10"/>
  <c r="L1877" i="10" s="1"/>
  <c r="M1877" i="10" s="1"/>
  <c r="K1872" i="10"/>
  <c r="L1872" i="10" s="1"/>
  <c r="M1872" i="10" s="1"/>
  <c r="K1869" i="10"/>
  <c r="L1869" i="10" s="1"/>
  <c r="M1869" i="10" s="1"/>
  <c r="K1864" i="10"/>
  <c r="L1864" i="10" s="1"/>
  <c r="M1864" i="10" s="1"/>
  <c r="K1861" i="10"/>
  <c r="L1861" i="10" s="1"/>
  <c r="M1861" i="10" s="1"/>
  <c r="K1856" i="10"/>
  <c r="L1856" i="10" s="1"/>
  <c r="M1856" i="10" s="1"/>
  <c r="K1853" i="10"/>
  <c r="L1853" i="10" s="1"/>
  <c r="M1853" i="10" s="1"/>
  <c r="K1848" i="10"/>
  <c r="L1848" i="10" s="1"/>
  <c r="M1848" i="10" s="1"/>
  <c r="K1845" i="10"/>
  <c r="L1845" i="10" s="1"/>
  <c r="O1845" i="10" s="1"/>
  <c r="K1840" i="10"/>
  <c r="L1840" i="10" s="1"/>
  <c r="M1840" i="10" s="1"/>
  <c r="K1837" i="10"/>
  <c r="L1837" i="10" s="1"/>
  <c r="O1837" i="10" s="1"/>
  <c r="K1832" i="10"/>
  <c r="L1832" i="10" s="1"/>
  <c r="M1832" i="10" s="1"/>
  <c r="K1829" i="10"/>
  <c r="L1829" i="10" s="1"/>
  <c r="N1829" i="10" s="1"/>
  <c r="K1824" i="10"/>
  <c r="L1824" i="10" s="1"/>
  <c r="M1824" i="10" s="1"/>
  <c r="K1821" i="10"/>
  <c r="L1821" i="10" s="1"/>
  <c r="M1821" i="10" s="1"/>
  <c r="K1816" i="10"/>
  <c r="L1816" i="10" s="1"/>
  <c r="M1816" i="10" s="1"/>
  <c r="K1813" i="10"/>
  <c r="L1813" i="10" s="1"/>
  <c r="N1813" i="10" s="1"/>
  <c r="K1808" i="10"/>
  <c r="L1808" i="10" s="1"/>
  <c r="M1808" i="10" s="1"/>
  <c r="K1805" i="10"/>
  <c r="L1805" i="10" s="1"/>
  <c r="M1805" i="10" s="1"/>
  <c r="K1800" i="10"/>
  <c r="L1800" i="10" s="1"/>
  <c r="M1800" i="10" s="1"/>
  <c r="K1797" i="10"/>
  <c r="L1797" i="10" s="1"/>
  <c r="M1797" i="10" s="1"/>
  <c r="K1792" i="10"/>
  <c r="L1792" i="10" s="1"/>
  <c r="M1792" i="10" s="1"/>
  <c r="K1789" i="10"/>
  <c r="L1789" i="10" s="1"/>
  <c r="N1789" i="10" s="1"/>
  <c r="K1784" i="10"/>
  <c r="L1784" i="10" s="1"/>
  <c r="M1784" i="10" s="1"/>
  <c r="K1781" i="10"/>
  <c r="L1781" i="10" s="1"/>
  <c r="M1781" i="10" s="1"/>
  <c r="K1776" i="10"/>
  <c r="L1776" i="10" s="1"/>
  <c r="M1776" i="10" s="1"/>
  <c r="K1773" i="10"/>
  <c r="L1773" i="10" s="1"/>
  <c r="N1773" i="10" s="1"/>
  <c r="N4558" i="10"/>
  <c r="O4558" i="10"/>
  <c r="M4558" i="10"/>
  <c r="O4540" i="10"/>
  <c r="M4540" i="10"/>
  <c r="N4540" i="10"/>
  <c r="N4526" i="10"/>
  <c r="O4526" i="10"/>
  <c r="M4526" i="10"/>
  <c r="M4508" i="10"/>
  <c r="O4508" i="10"/>
  <c r="N4508" i="10"/>
  <c r="N4494" i="10"/>
  <c r="M4494" i="10"/>
  <c r="O4494" i="10"/>
  <c r="O4476" i="10"/>
  <c r="M4476" i="10"/>
  <c r="N4476" i="10"/>
  <c r="N4462" i="10"/>
  <c r="O4462" i="10"/>
  <c r="M4462" i="10"/>
  <c r="O4444" i="10"/>
  <c r="M4444" i="10"/>
  <c r="N4444" i="10"/>
  <c r="N4430" i="10"/>
  <c r="O4430" i="10"/>
  <c r="M4430" i="10"/>
  <c r="O4400" i="10"/>
  <c r="M4400" i="10"/>
  <c r="N4400" i="10"/>
  <c r="O4353" i="10"/>
  <c r="N4353" i="10"/>
  <c r="M4353" i="10"/>
  <c r="M4346" i="10"/>
  <c r="N4346" i="10"/>
  <c r="O4346" i="10"/>
  <c r="M4339" i="10"/>
  <c r="O4339" i="10"/>
  <c r="N4339" i="10"/>
  <c r="O4313" i="10"/>
  <c r="N4313" i="10"/>
  <c r="M4313" i="10"/>
  <c r="M4562" i="10"/>
  <c r="N4562" i="10"/>
  <c r="O4562" i="10"/>
  <c r="M4544" i="10"/>
  <c r="N4544" i="10"/>
  <c r="O4544" i="10"/>
  <c r="M4530" i="10"/>
  <c r="N4530" i="10"/>
  <c r="O4530" i="10"/>
  <c r="M4512" i="10"/>
  <c r="N4512" i="10"/>
  <c r="O4512" i="10"/>
  <c r="M4498" i="10"/>
  <c r="N4498" i="10"/>
  <c r="O4498" i="10"/>
  <c r="M4480" i="10"/>
  <c r="N4480" i="10"/>
  <c r="O4480" i="10"/>
  <c r="M4466" i="10"/>
  <c r="N4466" i="10"/>
  <c r="O4466" i="10"/>
  <c r="M4448" i="10"/>
  <c r="N4448" i="10"/>
  <c r="O4448" i="10"/>
  <c r="M4434" i="10"/>
  <c r="N4434" i="10"/>
  <c r="O4434" i="10"/>
  <c r="M4393" i="10"/>
  <c r="N4393" i="10"/>
  <c r="O4393" i="10"/>
  <c r="O4345" i="10"/>
  <c r="N4345" i="10"/>
  <c r="M4345" i="10"/>
  <c r="M4338" i="10"/>
  <c r="N4338" i="10"/>
  <c r="O4338" i="10"/>
  <c r="M4331" i="10"/>
  <c r="O4331" i="10"/>
  <c r="N4331" i="10"/>
  <c r="M4307" i="10"/>
  <c r="O4307" i="10"/>
  <c r="N4307" i="10"/>
  <c r="N4273" i="10"/>
  <c r="O4273" i="10"/>
  <c r="M4273" i="10"/>
  <c r="M4270" i="10"/>
  <c r="N4270" i="10"/>
  <c r="O4270" i="10"/>
  <c r="M4233" i="10"/>
  <c r="N4233" i="10"/>
  <c r="O4233" i="10"/>
  <c r="O4548" i="10"/>
  <c r="M4548" i="10"/>
  <c r="N4548" i="10"/>
  <c r="N4534" i="10"/>
  <c r="O4534" i="10"/>
  <c r="M4534" i="10"/>
  <c r="M4516" i="10"/>
  <c r="O4516" i="10"/>
  <c r="N4516" i="10"/>
  <c r="N4502" i="10"/>
  <c r="O4502" i="10"/>
  <c r="M4502" i="10"/>
  <c r="M4484" i="10"/>
  <c r="N4484" i="10"/>
  <c r="O4484" i="10"/>
  <c r="N4470" i="10"/>
  <c r="O4470" i="10"/>
  <c r="M4470" i="10"/>
  <c r="O4452" i="10"/>
  <c r="M4452" i="10"/>
  <c r="N4452" i="10"/>
  <c r="N4438" i="10"/>
  <c r="O4438" i="10"/>
  <c r="M4438" i="10"/>
  <c r="N4417" i="10"/>
  <c r="O4417" i="10"/>
  <c r="M4417" i="10"/>
  <c r="O4392" i="10"/>
  <c r="N4392" i="10"/>
  <c r="M4392" i="10"/>
  <c r="O4337" i="10"/>
  <c r="N4337" i="10"/>
  <c r="M4337" i="10"/>
  <c r="M4330" i="10"/>
  <c r="N4330" i="10"/>
  <c r="O4330" i="10"/>
  <c r="M4306" i="10"/>
  <c r="N4306" i="10"/>
  <c r="O4306" i="10"/>
  <c r="N4289" i="10"/>
  <c r="O4289" i="10"/>
  <c r="M4289" i="10"/>
  <c r="M4286" i="10"/>
  <c r="N4286" i="10"/>
  <c r="O4286" i="10"/>
  <c r="M4249" i="10"/>
  <c r="N4249" i="10"/>
  <c r="O4249" i="10"/>
  <c r="M4241" i="10"/>
  <c r="N4241" i="10"/>
  <c r="O4241" i="10"/>
  <c r="M4552" i="10"/>
  <c r="N4552" i="10"/>
  <c r="O4552" i="10"/>
  <c r="M4538" i="10"/>
  <c r="N4538" i="10"/>
  <c r="O4538" i="10"/>
  <c r="M4520" i="10"/>
  <c r="N4520" i="10"/>
  <c r="O4520" i="10"/>
  <c r="M4506" i="10"/>
  <c r="N4506" i="10"/>
  <c r="O4506" i="10"/>
  <c r="M4488" i="10"/>
  <c r="N4488" i="10"/>
  <c r="O4488" i="10"/>
  <c r="M4474" i="10"/>
  <c r="N4474" i="10"/>
  <c r="O4474" i="10"/>
  <c r="M4456" i="10"/>
  <c r="N4456" i="10"/>
  <c r="O4456" i="10"/>
  <c r="M4442" i="10"/>
  <c r="N4442" i="10"/>
  <c r="O4442" i="10"/>
  <c r="M4424" i="10"/>
  <c r="N4424" i="10"/>
  <c r="O4424" i="10"/>
  <c r="O4416" i="10"/>
  <c r="M4416" i="10"/>
  <c r="N4416" i="10"/>
  <c r="M4379" i="10"/>
  <c r="O4379" i="10"/>
  <c r="N4379" i="10"/>
  <c r="O4329" i="10"/>
  <c r="N4329" i="10"/>
  <c r="M4329" i="10"/>
  <c r="M4323" i="10"/>
  <c r="O4323" i="10"/>
  <c r="N4323" i="10"/>
  <c r="O4305" i="10"/>
  <c r="N4305" i="10"/>
  <c r="M4305" i="10"/>
  <c r="M4265" i="10"/>
  <c r="N4265" i="10"/>
  <c r="O4265" i="10"/>
  <c r="M4257" i="10"/>
  <c r="N4257" i="10"/>
  <c r="O4257" i="10"/>
  <c r="M4556" i="10"/>
  <c r="O4556" i="10"/>
  <c r="N4556" i="10"/>
  <c r="N4542" i="10"/>
  <c r="O4542" i="10"/>
  <c r="M4542" i="10"/>
  <c r="O4524" i="10"/>
  <c r="M4524" i="10"/>
  <c r="N4524" i="10"/>
  <c r="N4510" i="10"/>
  <c r="O4510" i="10"/>
  <c r="M4510" i="10"/>
  <c r="M4492" i="10"/>
  <c r="O4492" i="10"/>
  <c r="N4492" i="10"/>
  <c r="N4478" i="10"/>
  <c r="M4478" i="10"/>
  <c r="O4478" i="10"/>
  <c r="O4460" i="10"/>
  <c r="M4460" i="10"/>
  <c r="N4460" i="10"/>
  <c r="N4446" i="10"/>
  <c r="O4446" i="10"/>
  <c r="M4446" i="10"/>
  <c r="O4428" i="10"/>
  <c r="M4428" i="10"/>
  <c r="N4428" i="10"/>
  <c r="M4409" i="10"/>
  <c r="N4409" i="10"/>
  <c r="O4409" i="10"/>
  <c r="N4385" i="10"/>
  <c r="O4385" i="10"/>
  <c r="M4385" i="10"/>
  <c r="M4378" i="10"/>
  <c r="N4378" i="10"/>
  <c r="O4378" i="10"/>
  <c r="M4371" i="10"/>
  <c r="O4371" i="10"/>
  <c r="N4371" i="10"/>
  <c r="M4322" i="10"/>
  <c r="N4322" i="10"/>
  <c r="O4322" i="10"/>
  <c r="M4299" i="10"/>
  <c r="O4299" i="10"/>
  <c r="N4299" i="10"/>
  <c r="M4560" i="10"/>
  <c r="N4560" i="10"/>
  <c r="O4560" i="10"/>
  <c r="M4546" i="10"/>
  <c r="N4546" i="10"/>
  <c r="O4546" i="10"/>
  <c r="M4528" i="10"/>
  <c r="N4528" i="10"/>
  <c r="O4528" i="10"/>
  <c r="M4514" i="10"/>
  <c r="N4514" i="10"/>
  <c r="O4514" i="10"/>
  <c r="M4496" i="10"/>
  <c r="N4496" i="10"/>
  <c r="O4496" i="10"/>
  <c r="M4482" i="10"/>
  <c r="N4482" i="10"/>
  <c r="O4482" i="10"/>
  <c r="M4464" i="10"/>
  <c r="N4464" i="10"/>
  <c r="O4464" i="10"/>
  <c r="M4450" i="10"/>
  <c r="N4450" i="10"/>
  <c r="O4450" i="10"/>
  <c r="M4432" i="10"/>
  <c r="N4432" i="10"/>
  <c r="O4432" i="10"/>
  <c r="O4408" i="10"/>
  <c r="N4408" i="10"/>
  <c r="M4408" i="10"/>
  <c r="O4377" i="10"/>
  <c r="N4377" i="10"/>
  <c r="M4377" i="10"/>
  <c r="M4370" i="10"/>
  <c r="N4370" i="10"/>
  <c r="O4370" i="10"/>
  <c r="M4363" i="10"/>
  <c r="O4363" i="10"/>
  <c r="N4363" i="10"/>
  <c r="O4321" i="10"/>
  <c r="N4321" i="10"/>
  <c r="M4321" i="10"/>
  <c r="M4298" i="10"/>
  <c r="N4298" i="10"/>
  <c r="O4298" i="10"/>
  <c r="N4281" i="10"/>
  <c r="O4281" i="10"/>
  <c r="M4281" i="10"/>
  <c r="M4278" i="10"/>
  <c r="N4278" i="10"/>
  <c r="O4278" i="10"/>
  <c r="O4564" i="10"/>
  <c r="M4564" i="10"/>
  <c r="N4564" i="10"/>
  <c r="N4550" i="10"/>
  <c r="M4550" i="10"/>
  <c r="O4550" i="10"/>
  <c r="O4532" i="10"/>
  <c r="M4532" i="10"/>
  <c r="N4532" i="10"/>
  <c r="N4518" i="10"/>
  <c r="O4518" i="10"/>
  <c r="M4518" i="10"/>
  <c r="M4500" i="10"/>
  <c r="O4500" i="10"/>
  <c r="N4500" i="10"/>
  <c r="N4486" i="10"/>
  <c r="M4486" i="10"/>
  <c r="O4486" i="10"/>
  <c r="O4468" i="10"/>
  <c r="M4468" i="10"/>
  <c r="N4468" i="10"/>
  <c r="N4454" i="10"/>
  <c r="O4454" i="10"/>
  <c r="M4454" i="10"/>
  <c r="O4436" i="10"/>
  <c r="M4436" i="10"/>
  <c r="N4436" i="10"/>
  <c r="N4422" i="10"/>
  <c r="M4422" i="10"/>
  <c r="O4422" i="10"/>
  <c r="O4369" i="10"/>
  <c r="N4369" i="10"/>
  <c r="M4369" i="10"/>
  <c r="M4362" i="10"/>
  <c r="N4362" i="10"/>
  <c r="O4362" i="10"/>
  <c r="M4355" i="10"/>
  <c r="O4355" i="10"/>
  <c r="N4355" i="10"/>
  <c r="M4315" i="10"/>
  <c r="O4315" i="10"/>
  <c r="N4315" i="10"/>
  <c r="O4297" i="10"/>
  <c r="N4297" i="10"/>
  <c r="M4297" i="10"/>
  <c r="M4294" i="10"/>
  <c r="N4294" i="10"/>
  <c r="O4294" i="10"/>
  <c r="M4554" i="10"/>
  <c r="N4554" i="10"/>
  <c r="O4554" i="10"/>
  <c r="M4536" i="10"/>
  <c r="N4536" i="10"/>
  <c r="O4536" i="10"/>
  <c r="M4522" i="10"/>
  <c r="N4522" i="10"/>
  <c r="O4522" i="10"/>
  <c r="M4504" i="10"/>
  <c r="N4504" i="10"/>
  <c r="O4504" i="10"/>
  <c r="M4490" i="10"/>
  <c r="N4490" i="10"/>
  <c r="O4490" i="10"/>
  <c r="M4472" i="10"/>
  <c r="N4472" i="10"/>
  <c r="O4472" i="10"/>
  <c r="M4458" i="10"/>
  <c r="N4458" i="10"/>
  <c r="O4458" i="10"/>
  <c r="M4440" i="10"/>
  <c r="N4440" i="10"/>
  <c r="O4440" i="10"/>
  <c r="M4426" i="10"/>
  <c r="N4426" i="10"/>
  <c r="O4426" i="10"/>
  <c r="N4401" i="10"/>
  <c r="O4401" i="10"/>
  <c r="M4401" i="10"/>
  <c r="O4361" i="10"/>
  <c r="N4361" i="10"/>
  <c r="M4361" i="10"/>
  <c r="M4354" i="10"/>
  <c r="N4354" i="10"/>
  <c r="O4354" i="10"/>
  <c r="M4347" i="10"/>
  <c r="O4347" i="10"/>
  <c r="N4347" i="10"/>
  <c r="M4314" i="10"/>
  <c r="N4314" i="10"/>
  <c r="O4314" i="10"/>
  <c r="M4160" i="10"/>
  <c r="N4160" i="10"/>
  <c r="O4160" i="10"/>
  <c r="M4150" i="10"/>
  <c r="N4150" i="10"/>
  <c r="O4150" i="10"/>
  <c r="O4146" i="10"/>
  <c r="M4146" i="10"/>
  <c r="M4131" i="10"/>
  <c r="N4131" i="10"/>
  <c r="O4131" i="10"/>
  <c r="M4121" i="10"/>
  <c r="N4121" i="10"/>
  <c r="O4121" i="10"/>
  <c r="M4116" i="10"/>
  <c r="N4116" i="10"/>
  <c r="O4116" i="10"/>
  <c r="N4111" i="10"/>
  <c r="O4111" i="10"/>
  <c r="M4096" i="10"/>
  <c r="N4096" i="10"/>
  <c r="O4096" i="10"/>
  <c r="M4086" i="10"/>
  <c r="N4086" i="10"/>
  <c r="O4086" i="10"/>
  <c r="O4082" i="10"/>
  <c r="M4082" i="10"/>
  <c r="M4067" i="10"/>
  <c r="N4067" i="10"/>
  <c r="O4067" i="10"/>
  <c r="N4036" i="10"/>
  <c r="M4036" i="10"/>
  <c r="O4036" i="10"/>
  <c r="M4010" i="10"/>
  <c r="N4010" i="10"/>
  <c r="O4010" i="10"/>
  <c r="M3855" i="10"/>
  <c r="N3855" i="10"/>
  <c r="O3855" i="10"/>
  <c r="N3466" i="10"/>
  <c r="M3466" i="10"/>
  <c r="O3466" i="10"/>
  <c r="N3380" i="10"/>
  <c r="O3380" i="10"/>
  <c r="M3380" i="10"/>
  <c r="M3222" i="10"/>
  <c r="N3222" i="10"/>
  <c r="O3222" i="10"/>
  <c r="M3206" i="10"/>
  <c r="N3206" i="10"/>
  <c r="O3206" i="10"/>
  <c r="M3190" i="10"/>
  <c r="N3190" i="10"/>
  <c r="O3190" i="10"/>
  <c r="M3183" i="10"/>
  <c r="N3183" i="10"/>
  <c r="O3183" i="10"/>
  <c r="M3166" i="10"/>
  <c r="N3166" i="10"/>
  <c r="O3166" i="10"/>
  <c r="M3123" i="10"/>
  <c r="O3123" i="10"/>
  <c r="N3123" i="10"/>
  <c r="N2927" i="10"/>
  <c r="M2927" i="10"/>
  <c r="O2927" i="10"/>
  <c r="M2923" i="10"/>
  <c r="N2923" i="10"/>
  <c r="O2923" i="10"/>
  <c r="M2700" i="10"/>
  <c r="N2700" i="10"/>
  <c r="O2700" i="10"/>
  <c r="M2696" i="10"/>
  <c r="N2696" i="10"/>
  <c r="O2696" i="10"/>
  <c r="N2659" i="10"/>
  <c r="M2659" i="10"/>
  <c r="O2659" i="10"/>
  <c r="M2652" i="10"/>
  <c r="N2652" i="10"/>
  <c r="O2652" i="10"/>
  <c r="N2627" i="10"/>
  <c r="M2627" i="10"/>
  <c r="O2627" i="10"/>
  <c r="M2620" i="10"/>
  <c r="N2620" i="10"/>
  <c r="O2620" i="10"/>
  <c r="O2564" i="10"/>
  <c r="M2564" i="10"/>
  <c r="N2564" i="10"/>
  <c r="M2536" i="10"/>
  <c r="N2536" i="10"/>
  <c r="O2536" i="10"/>
  <c r="M2434" i="10"/>
  <c r="N2434" i="10"/>
  <c r="O2434" i="10"/>
  <c r="M2391" i="10"/>
  <c r="N2391" i="10"/>
  <c r="O2391" i="10"/>
  <c r="N2374" i="10"/>
  <c r="M2374" i="10"/>
  <c r="O2374" i="10"/>
  <c r="M2367" i="10"/>
  <c r="N2367" i="10"/>
  <c r="O2367" i="10"/>
  <c r="M2356" i="10"/>
  <c r="N2356" i="10"/>
  <c r="O2356" i="10"/>
  <c r="O2344" i="10"/>
  <c r="M2344" i="10"/>
  <c r="N2344" i="10"/>
  <c r="M2331" i="10"/>
  <c r="N2331" i="10"/>
  <c r="O2331" i="10"/>
  <c r="M2322" i="10"/>
  <c r="N2322" i="10"/>
  <c r="O2322" i="10"/>
  <c r="N2021" i="10"/>
  <c r="O1992" i="10"/>
  <c r="N1980" i="10"/>
  <c r="M1893" i="10"/>
  <c r="O1893" i="10"/>
  <c r="N1884" i="10"/>
  <c r="O1884" i="10"/>
  <c r="O4226" i="10"/>
  <c r="M4226" i="10"/>
  <c r="M4195" i="10"/>
  <c r="N4195" i="10"/>
  <c r="O4195" i="10"/>
  <c r="M4561" i="10"/>
  <c r="O4559" i="10"/>
  <c r="M4553" i="10"/>
  <c r="O4551" i="10"/>
  <c r="M4545" i="10"/>
  <c r="O4543" i="10"/>
  <c r="M4537" i="10"/>
  <c r="O4535" i="10"/>
  <c r="M4529" i="10"/>
  <c r="O4527" i="10"/>
  <c r="M4521" i="10"/>
  <c r="O4519" i="10"/>
  <c r="M4513" i="10"/>
  <c r="O4511" i="10"/>
  <c r="M4505" i="10"/>
  <c r="O4503" i="10"/>
  <c r="M4497" i="10"/>
  <c r="O4495" i="10"/>
  <c r="M4489" i="10"/>
  <c r="O4487" i="10"/>
  <c r="M4481" i="10"/>
  <c r="O4479" i="10"/>
  <c r="M4473" i="10"/>
  <c r="O4471" i="10"/>
  <c r="M4465" i="10"/>
  <c r="O4463" i="10"/>
  <c r="M4457" i="10"/>
  <c r="O4455" i="10"/>
  <c r="M4449" i="10"/>
  <c r="O4447" i="10"/>
  <c r="M4441" i="10"/>
  <c r="O4439" i="10"/>
  <c r="M4433" i="10"/>
  <c r="O4431" i="10"/>
  <c r="M4425" i="10"/>
  <c r="O4423" i="10"/>
  <c r="M4415" i="10"/>
  <c r="M4413" i="10"/>
  <c r="O4411" i="10"/>
  <c r="M4406" i="10"/>
  <c r="M4399" i="10"/>
  <c r="M4397" i="10"/>
  <c r="O4395" i="10"/>
  <c r="M4390" i="10"/>
  <c r="N4292" i="10"/>
  <c r="N4290" i="10"/>
  <c r="O4285" i="10"/>
  <c r="O4283" i="10"/>
  <c r="N4276" i="10"/>
  <c r="N4274" i="10"/>
  <c r="O4269" i="10"/>
  <c r="O4267" i="10"/>
  <c r="M4261" i="10"/>
  <c r="N4261" i="10"/>
  <c r="N4258" i="10"/>
  <c r="M4245" i="10"/>
  <c r="N4245" i="10"/>
  <c r="N4242" i="10"/>
  <c r="M4229" i="10"/>
  <c r="N4229" i="10"/>
  <c r="M4225" i="10"/>
  <c r="N4225" i="10"/>
  <c r="O4225" i="10"/>
  <c r="M4221" i="10"/>
  <c r="N4221" i="10"/>
  <c r="M4217" i="10"/>
  <c r="N4217" i="10"/>
  <c r="O4217" i="10"/>
  <c r="M4213" i="10"/>
  <c r="N4213" i="10"/>
  <c r="M4209" i="10"/>
  <c r="N4209" i="10"/>
  <c r="O4209" i="10"/>
  <c r="M4204" i="10"/>
  <c r="N4204" i="10"/>
  <c r="O4204" i="10"/>
  <c r="N4199" i="10"/>
  <c r="O4199" i="10"/>
  <c r="M4184" i="10"/>
  <c r="N4184" i="10"/>
  <c r="O4184" i="10"/>
  <c r="M4174" i="10"/>
  <c r="N4174" i="10"/>
  <c r="O4174" i="10"/>
  <c r="O4170" i="10"/>
  <c r="M4170" i="10"/>
  <c r="M4155" i="10"/>
  <c r="N4155" i="10"/>
  <c r="O4155" i="10"/>
  <c r="M4145" i="10"/>
  <c r="N4145" i="10"/>
  <c r="O4145" i="10"/>
  <c r="M4140" i="10"/>
  <c r="N4140" i="10"/>
  <c r="O4140" i="10"/>
  <c r="N4135" i="10"/>
  <c r="O4135" i="10"/>
  <c r="M4120" i="10"/>
  <c r="N4120" i="10"/>
  <c r="O4120" i="10"/>
  <c r="M4110" i="10"/>
  <c r="N4110" i="10"/>
  <c r="O4110" i="10"/>
  <c r="O4106" i="10"/>
  <c r="M4106" i="10"/>
  <c r="M4091" i="10"/>
  <c r="N4091" i="10"/>
  <c r="O4091" i="10"/>
  <c r="M4081" i="10"/>
  <c r="N4081" i="10"/>
  <c r="O4081" i="10"/>
  <c r="M4076" i="10"/>
  <c r="N4076" i="10"/>
  <c r="O4076" i="10"/>
  <c r="N4071" i="10"/>
  <c r="O4071" i="10"/>
  <c r="N4062" i="10"/>
  <c r="M4062" i="10"/>
  <c r="O4062" i="10"/>
  <c r="M4059" i="10"/>
  <c r="N4059" i="10"/>
  <c r="M4040" i="10"/>
  <c r="N4040" i="10"/>
  <c r="O4040" i="10"/>
  <c r="M4026" i="10"/>
  <c r="N4026" i="10"/>
  <c r="O4026" i="10"/>
  <c r="N3982" i="10"/>
  <c r="M3982" i="10"/>
  <c r="O3982" i="10"/>
  <c r="M3962" i="10"/>
  <c r="O3962" i="10"/>
  <c r="N3962" i="10"/>
  <c r="M3862" i="10"/>
  <c r="N3862" i="10"/>
  <c r="O3862" i="10"/>
  <c r="O3784" i="10"/>
  <c r="M3784" i="10"/>
  <c r="N3784" i="10"/>
  <c r="N3769" i="10"/>
  <c r="M3769" i="10"/>
  <c r="O3769" i="10"/>
  <c r="O4218" i="10"/>
  <c r="M4218" i="10"/>
  <c r="N4559" i="10"/>
  <c r="N4551" i="10"/>
  <c r="N4543" i="10"/>
  <c r="N4535" i="10"/>
  <c r="N4527" i="10"/>
  <c r="N4519" i="10"/>
  <c r="N4511" i="10"/>
  <c r="N4503" i="10"/>
  <c r="N4495" i="10"/>
  <c r="N4487" i="10"/>
  <c r="N4479" i="10"/>
  <c r="N4471" i="10"/>
  <c r="N4463" i="10"/>
  <c r="N4455" i="10"/>
  <c r="N4447" i="10"/>
  <c r="N4439" i="10"/>
  <c r="N4431" i="10"/>
  <c r="N4423" i="10"/>
  <c r="O4418" i="10"/>
  <c r="N4411" i="10"/>
  <c r="O4402" i="10"/>
  <c r="N4395" i="10"/>
  <c r="O4386" i="10"/>
  <c r="O4382" i="10"/>
  <c r="O4374" i="10"/>
  <c r="O4366" i="10"/>
  <c r="O4358" i="10"/>
  <c r="O4350" i="10"/>
  <c r="O4342" i="10"/>
  <c r="O4334" i="10"/>
  <c r="O4326" i="10"/>
  <c r="O4318" i="10"/>
  <c r="O4310" i="10"/>
  <c r="O4302" i="10"/>
  <c r="N4264" i="10"/>
  <c r="O4264" i="10"/>
  <c r="N4248" i="10"/>
  <c r="O4248" i="10"/>
  <c r="N4232" i="10"/>
  <c r="O4232" i="10"/>
  <c r="M4208" i="10"/>
  <c r="N4208" i="10"/>
  <c r="O4208" i="10"/>
  <c r="M4198" i="10"/>
  <c r="N4198" i="10"/>
  <c r="O4198" i="10"/>
  <c r="O4194" i="10"/>
  <c r="M4194" i="10"/>
  <c r="M4179" i="10"/>
  <c r="N4179" i="10"/>
  <c r="O4179" i="10"/>
  <c r="M4169" i="10"/>
  <c r="N4169" i="10"/>
  <c r="O4169" i="10"/>
  <c r="M4164" i="10"/>
  <c r="N4164" i="10"/>
  <c r="O4164" i="10"/>
  <c r="N4159" i="10"/>
  <c r="O4159" i="10"/>
  <c r="M4144" i="10"/>
  <c r="N4144" i="10"/>
  <c r="O4144" i="10"/>
  <c r="M4134" i="10"/>
  <c r="N4134" i="10"/>
  <c r="O4134" i="10"/>
  <c r="O4130" i="10"/>
  <c r="M4130" i="10"/>
  <c r="M4115" i="10"/>
  <c r="N4115" i="10"/>
  <c r="O4115" i="10"/>
  <c r="M4105" i="10"/>
  <c r="N4105" i="10"/>
  <c r="O4105" i="10"/>
  <c r="M4100" i="10"/>
  <c r="N4100" i="10"/>
  <c r="O4100" i="10"/>
  <c r="N4095" i="10"/>
  <c r="O4095" i="10"/>
  <c r="M4080" i="10"/>
  <c r="N4080" i="10"/>
  <c r="O4080" i="10"/>
  <c r="M4070" i="10"/>
  <c r="N4070" i="10"/>
  <c r="O4070" i="10"/>
  <c r="O4066" i="10"/>
  <c r="M4066" i="10"/>
  <c r="M4058" i="10"/>
  <c r="N4058" i="10"/>
  <c r="O4058" i="10"/>
  <c r="N4044" i="10"/>
  <c r="M4044" i="10"/>
  <c r="O4044" i="10"/>
  <c r="M3978" i="10"/>
  <c r="O3978" i="10"/>
  <c r="N3978" i="10"/>
  <c r="M3934" i="10"/>
  <c r="N3934" i="10"/>
  <c r="O3934" i="10"/>
  <c r="M3791" i="10"/>
  <c r="N3791" i="10"/>
  <c r="O3791" i="10"/>
  <c r="M4180" i="10"/>
  <c r="N4180" i="10"/>
  <c r="O4180" i="10"/>
  <c r="O4565" i="10"/>
  <c r="O4557" i="10"/>
  <c r="O4549" i="10"/>
  <c r="O4541" i="10"/>
  <c r="O4533" i="10"/>
  <c r="O4525" i="10"/>
  <c r="O4517" i="10"/>
  <c r="O4509" i="10"/>
  <c r="O4501" i="10"/>
  <c r="O4493" i="10"/>
  <c r="O4485" i="10"/>
  <c r="O4477" i="10"/>
  <c r="O4469" i="10"/>
  <c r="O4461" i="10"/>
  <c r="O4453" i="10"/>
  <c r="O4445" i="10"/>
  <c r="O4437" i="10"/>
  <c r="O4429" i="10"/>
  <c r="O4421" i="10"/>
  <c r="N4418" i="10"/>
  <c r="O4414" i="10"/>
  <c r="O4407" i="10"/>
  <c r="N4402" i="10"/>
  <c r="O4398" i="10"/>
  <c r="O4391" i="10"/>
  <c r="N4386" i="10"/>
  <c r="N4384" i="10"/>
  <c r="M4382" i="10"/>
  <c r="N4376" i="10"/>
  <c r="M4374" i="10"/>
  <c r="N4368" i="10"/>
  <c r="M4366" i="10"/>
  <c r="N4360" i="10"/>
  <c r="M4358" i="10"/>
  <c r="N4352" i="10"/>
  <c r="M4350" i="10"/>
  <c r="N4344" i="10"/>
  <c r="M4342" i="10"/>
  <c r="N4336" i="10"/>
  <c r="M4334" i="10"/>
  <c r="N4328" i="10"/>
  <c r="M4326" i="10"/>
  <c r="M4318" i="10"/>
  <c r="M4310" i="10"/>
  <c r="M4302" i="10"/>
  <c r="M4254" i="10"/>
  <c r="N4254" i="10"/>
  <c r="M4251" i="10"/>
  <c r="O4251" i="10"/>
  <c r="M4238" i="10"/>
  <c r="N4238" i="10"/>
  <c r="M4235" i="10"/>
  <c r="O4235" i="10"/>
  <c r="M4228" i="10"/>
  <c r="N4228" i="10"/>
  <c r="O4228" i="10"/>
  <c r="N4224" i="10"/>
  <c r="O4224" i="10"/>
  <c r="M4220" i="10"/>
  <c r="N4220" i="10"/>
  <c r="O4220" i="10"/>
  <c r="N4216" i="10"/>
  <c r="O4216" i="10"/>
  <c r="M4212" i="10"/>
  <c r="N4212" i="10"/>
  <c r="O4212" i="10"/>
  <c r="M4203" i="10"/>
  <c r="N4203" i="10"/>
  <c r="O4203" i="10"/>
  <c r="M4193" i="10"/>
  <c r="N4193" i="10"/>
  <c r="O4193" i="10"/>
  <c r="M4188" i="10"/>
  <c r="N4188" i="10"/>
  <c r="O4188" i="10"/>
  <c r="N4183" i="10"/>
  <c r="O4183" i="10"/>
  <c r="M4168" i="10"/>
  <c r="N4168" i="10"/>
  <c r="O4168" i="10"/>
  <c r="M4158" i="10"/>
  <c r="N4158" i="10"/>
  <c r="O4158" i="10"/>
  <c r="O4154" i="10"/>
  <c r="M4154" i="10"/>
  <c r="M4139" i="10"/>
  <c r="N4139" i="10"/>
  <c r="O4139" i="10"/>
  <c r="M4129" i="10"/>
  <c r="N4129" i="10"/>
  <c r="O4129" i="10"/>
  <c r="M4124" i="10"/>
  <c r="N4124" i="10"/>
  <c r="O4124" i="10"/>
  <c r="N4119" i="10"/>
  <c r="O4119" i="10"/>
  <c r="M4104" i="10"/>
  <c r="N4104" i="10"/>
  <c r="O4104" i="10"/>
  <c r="M4094" i="10"/>
  <c r="N4094" i="10"/>
  <c r="O4094" i="10"/>
  <c r="O4090" i="10"/>
  <c r="M4090" i="10"/>
  <c r="M4075" i="10"/>
  <c r="N4075" i="10"/>
  <c r="O4075" i="10"/>
  <c r="M4065" i="10"/>
  <c r="N4065" i="10"/>
  <c r="O4065" i="10"/>
  <c r="M4048" i="10"/>
  <c r="N4048" i="10"/>
  <c r="O4048" i="10"/>
  <c r="M4034" i="10"/>
  <c r="N4034" i="10"/>
  <c r="O4034" i="10"/>
  <c r="M4016" i="10"/>
  <c r="N4016" i="10"/>
  <c r="O4016" i="10"/>
  <c r="N3998" i="10"/>
  <c r="M3998" i="10"/>
  <c r="O3998" i="10"/>
  <c r="M3977" i="10"/>
  <c r="O3977" i="10"/>
  <c r="N3977" i="10"/>
  <c r="M3930" i="10"/>
  <c r="O3930" i="10"/>
  <c r="N3930" i="10"/>
  <c r="N3925" i="10"/>
  <c r="M3925" i="10"/>
  <c r="O3925" i="10"/>
  <c r="M3922" i="10"/>
  <c r="N3922" i="10"/>
  <c r="O3922" i="10"/>
  <c r="M3914" i="10"/>
  <c r="N3914" i="10"/>
  <c r="O3914" i="10"/>
  <c r="M3906" i="10"/>
  <c r="N3906" i="10"/>
  <c r="O3906" i="10"/>
  <c r="M3898" i="10"/>
  <c r="N3898" i="10"/>
  <c r="O3898" i="10"/>
  <c r="M3890" i="10"/>
  <c r="N3890" i="10"/>
  <c r="O3890" i="10"/>
  <c r="M3882" i="10"/>
  <c r="N3882" i="10"/>
  <c r="O3882" i="10"/>
  <c r="M3798" i="10"/>
  <c r="N3798" i="10"/>
  <c r="O3798" i="10"/>
  <c r="O4282" i="10"/>
  <c r="O4266" i="10"/>
  <c r="N4260" i="10"/>
  <c r="O4260" i="10"/>
  <c r="O4250" i="10"/>
  <c r="N4244" i="10"/>
  <c r="O4244" i="10"/>
  <c r="O4234" i="10"/>
  <c r="N4207" i="10"/>
  <c r="O4207" i="10"/>
  <c r="M4192" i="10"/>
  <c r="N4192" i="10"/>
  <c r="O4192" i="10"/>
  <c r="M4182" i="10"/>
  <c r="N4182" i="10"/>
  <c r="O4182" i="10"/>
  <c r="O4178" i="10"/>
  <c r="M4178" i="10"/>
  <c r="M4163" i="10"/>
  <c r="N4163" i="10"/>
  <c r="O4163" i="10"/>
  <c r="M4153" i="10"/>
  <c r="N4153" i="10"/>
  <c r="O4153" i="10"/>
  <c r="M4148" i="10"/>
  <c r="N4148" i="10"/>
  <c r="O4148" i="10"/>
  <c r="N4143" i="10"/>
  <c r="O4143" i="10"/>
  <c r="M4128" i="10"/>
  <c r="N4128" i="10"/>
  <c r="O4128" i="10"/>
  <c r="M4118" i="10"/>
  <c r="N4118" i="10"/>
  <c r="O4118" i="10"/>
  <c r="O4114" i="10"/>
  <c r="M4114" i="10"/>
  <c r="M4099" i="10"/>
  <c r="N4099" i="10"/>
  <c r="O4099" i="10"/>
  <c r="M4089" i="10"/>
  <c r="N4089" i="10"/>
  <c r="O4089" i="10"/>
  <c r="M4084" i="10"/>
  <c r="N4084" i="10"/>
  <c r="O4084" i="10"/>
  <c r="N4079" i="10"/>
  <c r="O4079" i="10"/>
  <c r="N4052" i="10"/>
  <c r="M4052" i="10"/>
  <c r="O4052" i="10"/>
  <c r="N4020" i="10"/>
  <c r="M4020" i="10"/>
  <c r="O4020" i="10"/>
  <c r="M3954" i="10"/>
  <c r="O3954" i="10"/>
  <c r="N3954" i="10"/>
  <c r="M3938" i="10"/>
  <c r="O3938" i="10"/>
  <c r="N3938" i="10"/>
  <c r="N4175" i="10"/>
  <c r="O4175" i="10"/>
  <c r="O4563" i="10"/>
  <c r="O4555" i="10"/>
  <c r="O4547" i="10"/>
  <c r="O4539" i="10"/>
  <c r="O4531" i="10"/>
  <c r="O4523" i="10"/>
  <c r="O4515" i="10"/>
  <c r="O4507" i="10"/>
  <c r="O4499" i="10"/>
  <c r="O4491" i="10"/>
  <c r="O4483" i="10"/>
  <c r="O4475" i="10"/>
  <c r="O4467" i="10"/>
  <c r="O4459" i="10"/>
  <c r="O4451" i="10"/>
  <c r="O4443" i="10"/>
  <c r="O4435" i="10"/>
  <c r="O4427" i="10"/>
  <c r="O4419" i="10"/>
  <c r="M4405" i="10"/>
  <c r="O4403" i="10"/>
  <c r="M4389" i="10"/>
  <c r="O4387" i="10"/>
  <c r="O4293" i="10"/>
  <c r="O4291" i="10"/>
  <c r="N4284" i="10"/>
  <c r="N4282" i="10"/>
  <c r="O4277" i="10"/>
  <c r="O4275" i="10"/>
  <c r="N4268" i="10"/>
  <c r="N4266" i="10"/>
  <c r="M4253" i="10"/>
  <c r="N4253" i="10"/>
  <c r="N4250" i="10"/>
  <c r="M4237" i="10"/>
  <c r="N4237" i="10"/>
  <c r="N4234" i="10"/>
  <c r="N4223" i="10"/>
  <c r="O4223" i="10"/>
  <c r="N4215" i="10"/>
  <c r="O4215" i="10"/>
  <c r="M4206" i="10"/>
  <c r="N4206" i="10"/>
  <c r="O4206" i="10"/>
  <c r="O4202" i="10"/>
  <c r="M4202" i="10"/>
  <c r="M4187" i="10"/>
  <c r="N4187" i="10"/>
  <c r="O4187" i="10"/>
  <c r="M4177" i="10"/>
  <c r="N4177" i="10"/>
  <c r="O4177" i="10"/>
  <c r="M4172" i="10"/>
  <c r="N4172" i="10"/>
  <c r="O4172" i="10"/>
  <c r="N4167" i="10"/>
  <c r="O4167" i="10"/>
  <c r="M4152" i="10"/>
  <c r="N4152" i="10"/>
  <c r="O4152" i="10"/>
  <c r="M4142" i="10"/>
  <c r="N4142" i="10"/>
  <c r="O4142" i="10"/>
  <c r="O4138" i="10"/>
  <c r="M4138" i="10"/>
  <c r="M4123" i="10"/>
  <c r="N4123" i="10"/>
  <c r="O4123" i="10"/>
  <c r="M4113" i="10"/>
  <c r="N4113" i="10"/>
  <c r="O4113" i="10"/>
  <c r="M4108" i="10"/>
  <c r="N4108" i="10"/>
  <c r="O4108" i="10"/>
  <c r="N4103" i="10"/>
  <c r="O4103" i="10"/>
  <c r="M4088" i="10"/>
  <c r="N4088" i="10"/>
  <c r="O4088" i="10"/>
  <c r="M4078" i="10"/>
  <c r="N4078" i="10"/>
  <c r="O4078" i="10"/>
  <c r="O4074" i="10"/>
  <c r="M4074" i="10"/>
  <c r="M4056" i="10"/>
  <c r="N4056" i="10"/>
  <c r="O4056" i="10"/>
  <c r="M4042" i="10"/>
  <c r="N4042" i="10"/>
  <c r="O4042" i="10"/>
  <c r="M4024" i="10"/>
  <c r="N4024" i="10"/>
  <c r="O4024" i="10"/>
  <c r="M3994" i="10"/>
  <c r="N3994" i="10"/>
  <c r="O3994" i="10"/>
  <c r="O3968" i="10"/>
  <c r="M3968" i="10"/>
  <c r="N3968" i="10"/>
  <c r="M3946" i="10"/>
  <c r="O3946" i="10"/>
  <c r="N3946" i="10"/>
  <c r="M3818" i="10"/>
  <c r="N3818" i="10"/>
  <c r="O3818" i="10"/>
  <c r="N4236" i="10"/>
  <c r="O4236" i="10"/>
  <c r="O4210" i="10"/>
  <c r="M4210" i="10"/>
  <c r="N4563" i="10"/>
  <c r="N4555" i="10"/>
  <c r="N4547" i="10"/>
  <c r="N4539" i="10"/>
  <c r="N4531" i="10"/>
  <c r="N4523" i="10"/>
  <c r="N4515" i="10"/>
  <c r="N4507" i="10"/>
  <c r="N4499" i="10"/>
  <c r="N4491" i="10"/>
  <c r="N4483" i="10"/>
  <c r="N4475" i="10"/>
  <c r="N4467" i="10"/>
  <c r="N4459" i="10"/>
  <c r="N4451" i="10"/>
  <c r="N4443" i="10"/>
  <c r="N4435" i="10"/>
  <c r="N4427" i="10"/>
  <c r="N4419" i="10"/>
  <c r="O4410" i="10"/>
  <c r="N4403" i="10"/>
  <c r="O4394" i="10"/>
  <c r="N4387" i="10"/>
  <c r="O4381" i="10"/>
  <c r="O4373" i="10"/>
  <c r="O4365" i="10"/>
  <c r="O4357" i="10"/>
  <c r="O4349" i="10"/>
  <c r="O4341" i="10"/>
  <c r="O4333" i="10"/>
  <c r="O4325" i="10"/>
  <c r="O4317" i="10"/>
  <c r="O4309" i="10"/>
  <c r="O4301" i="10"/>
  <c r="N4256" i="10"/>
  <c r="O4256" i="10"/>
  <c r="N4240" i="10"/>
  <c r="O4240" i="10"/>
  <c r="M4227" i="10"/>
  <c r="O4227" i="10"/>
  <c r="M4219" i="10"/>
  <c r="O4219" i="10"/>
  <c r="M4211" i="10"/>
  <c r="O4211" i="10"/>
  <c r="M4201" i="10"/>
  <c r="N4201" i="10"/>
  <c r="O4201" i="10"/>
  <c r="M4196" i="10"/>
  <c r="N4196" i="10"/>
  <c r="O4196" i="10"/>
  <c r="N4191" i="10"/>
  <c r="O4191" i="10"/>
  <c r="M4176" i="10"/>
  <c r="N4176" i="10"/>
  <c r="O4176" i="10"/>
  <c r="M4166" i="10"/>
  <c r="N4166" i="10"/>
  <c r="O4166" i="10"/>
  <c r="O4162" i="10"/>
  <c r="M4162" i="10"/>
  <c r="M4147" i="10"/>
  <c r="N4147" i="10"/>
  <c r="O4147" i="10"/>
  <c r="M4137" i="10"/>
  <c r="N4137" i="10"/>
  <c r="O4137" i="10"/>
  <c r="M4132" i="10"/>
  <c r="N4132" i="10"/>
  <c r="O4132" i="10"/>
  <c r="N4127" i="10"/>
  <c r="O4127" i="10"/>
  <c r="M4112" i="10"/>
  <c r="N4112" i="10"/>
  <c r="O4112" i="10"/>
  <c r="M4102" i="10"/>
  <c r="N4102" i="10"/>
  <c r="O4102" i="10"/>
  <c r="O4098" i="10"/>
  <c r="M4098" i="10"/>
  <c r="M4083" i="10"/>
  <c r="N4083" i="10"/>
  <c r="O4083" i="10"/>
  <c r="M4073" i="10"/>
  <c r="N4073" i="10"/>
  <c r="O4073" i="10"/>
  <c r="M4068" i="10"/>
  <c r="N4068" i="10"/>
  <c r="O4068" i="10"/>
  <c r="N4028" i="10"/>
  <c r="M4028" i="10"/>
  <c r="O4028" i="10"/>
  <c r="M3940" i="10"/>
  <c r="N3940" i="10"/>
  <c r="O3940" i="10"/>
  <c r="N4252" i="10"/>
  <c r="O4252" i="10"/>
  <c r="M4185" i="10"/>
  <c r="N4185" i="10"/>
  <c r="O4185" i="10"/>
  <c r="N4410" i="10"/>
  <c r="N4394" i="10"/>
  <c r="M4381" i="10"/>
  <c r="M4373" i="10"/>
  <c r="M4365" i="10"/>
  <c r="M4357" i="10"/>
  <c r="M4349" i="10"/>
  <c r="M4341" i="10"/>
  <c r="M4333" i="10"/>
  <c r="M4325" i="10"/>
  <c r="M4317" i="10"/>
  <c r="M4309" i="10"/>
  <c r="M4301" i="10"/>
  <c r="M4262" i="10"/>
  <c r="N4262" i="10"/>
  <c r="M4259" i="10"/>
  <c r="O4259" i="10"/>
  <c r="M4252" i="10"/>
  <c r="M4246" i="10"/>
  <c r="N4246" i="10"/>
  <c r="M4243" i="10"/>
  <c r="O4243" i="10"/>
  <c r="M4236" i="10"/>
  <c r="M4230" i="10"/>
  <c r="N4230" i="10"/>
  <c r="N4226" i="10"/>
  <c r="M4222" i="10"/>
  <c r="N4222" i="10"/>
  <c r="N4218" i="10"/>
  <c r="M4214" i="10"/>
  <c r="N4214" i="10"/>
  <c r="N4210" i="10"/>
  <c r="M4200" i="10"/>
  <c r="N4200" i="10"/>
  <c r="O4200" i="10"/>
  <c r="M4190" i="10"/>
  <c r="N4190" i="10"/>
  <c r="O4190" i="10"/>
  <c r="O4186" i="10"/>
  <c r="M4186" i="10"/>
  <c r="M4175" i="10"/>
  <c r="M4171" i="10"/>
  <c r="N4171" i="10"/>
  <c r="O4171" i="10"/>
  <c r="M4161" i="10"/>
  <c r="N4161" i="10"/>
  <c r="O4161" i="10"/>
  <c r="M4156" i="10"/>
  <c r="N4156" i="10"/>
  <c r="O4156" i="10"/>
  <c r="N4151" i="10"/>
  <c r="O4151" i="10"/>
  <c r="N4146" i="10"/>
  <c r="M4136" i="10"/>
  <c r="N4136" i="10"/>
  <c r="O4136" i="10"/>
  <c r="M4126" i="10"/>
  <c r="N4126" i="10"/>
  <c r="O4126" i="10"/>
  <c r="O4122" i="10"/>
  <c r="M4122" i="10"/>
  <c r="M4111" i="10"/>
  <c r="M4107" i="10"/>
  <c r="N4107" i="10"/>
  <c r="O4107" i="10"/>
  <c r="M4097" i="10"/>
  <c r="N4097" i="10"/>
  <c r="O4097" i="10"/>
  <c r="M4092" i="10"/>
  <c r="N4092" i="10"/>
  <c r="O4092" i="10"/>
  <c r="N4087" i="10"/>
  <c r="O4087" i="10"/>
  <c r="N4082" i="10"/>
  <c r="M4072" i="10"/>
  <c r="N4072" i="10"/>
  <c r="O4072" i="10"/>
  <c r="M4063" i="10"/>
  <c r="N4063" i="10"/>
  <c r="O4063" i="10"/>
  <c r="M4060" i="10"/>
  <c r="N4060" i="10"/>
  <c r="O4060" i="10"/>
  <c r="M4050" i="10"/>
  <c r="N4050" i="10"/>
  <c r="O4050" i="10"/>
  <c r="M4032" i="10"/>
  <c r="N4032" i="10"/>
  <c r="O4032" i="10"/>
  <c r="M4018" i="10"/>
  <c r="N4018" i="10"/>
  <c r="O4018" i="10"/>
  <c r="O3848" i="10"/>
  <c r="M3848" i="10"/>
  <c r="N3848" i="10"/>
  <c r="M3833" i="10"/>
  <c r="N3833" i="10"/>
  <c r="O3833" i="10"/>
  <c r="N4205" i="10"/>
  <c r="N4197" i="10"/>
  <c r="N4189" i="10"/>
  <c r="N4181" i="10"/>
  <c r="N4173" i="10"/>
  <c r="N4165" i="10"/>
  <c r="N4157" i="10"/>
  <c r="N4149" i="10"/>
  <c r="N4141" i="10"/>
  <c r="N4133" i="10"/>
  <c r="N4125" i="10"/>
  <c r="N4117" i="10"/>
  <c r="N4109" i="10"/>
  <c r="N4101" i="10"/>
  <c r="N4093" i="10"/>
  <c r="N4085" i="10"/>
  <c r="N4077" i="10"/>
  <c r="N4069" i="10"/>
  <c r="N4057" i="10"/>
  <c r="N4055" i="10"/>
  <c r="N4053" i="10"/>
  <c r="O4051" i="10"/>
  <c r="N4047" i="10"/>
  <c r="N4045" i="10"/>
  <c r="O4043" i="10"/>
  <c r="N4039" i="10"/>
  <c r="N4037" i="10"/>
  <c r="O4035" i="10"/>
  <c r="N4031" i="10"/>
  <c r="N4029" i="10"/>
  <c r="O4027" i="10"/>
  <c r="N4023" i="10"/>
  <c r="N4021" i="10"/>
  <c r="O4019" i="10"/>
  <c r="N4015" i="10"/>
  <c r="N4013" i="10"/>
  <c r="O4011" i="10"/>
  <c r="O4004" i="10"/>
  <c r="O4002" i="10"/>
  <c r="M4000" i="10"/>
  <c r="O3997" i="10"/>
  <c r="O3995" i="10"/>
  <c r="O3988" i="10"/>
  <c r="O3986" i="10"/>
  <c r="M3984" i="10"/>
  <c r="O3981" i="10"/>
  <c r="N3979" i="10"/>
  <c r="N3976" i="10"/>
  <c r="M3973" i="10"/>
  <c r="M3964" i="10"/>
  <c r="N3964" i="10"/>
  <c r="O3964" i="10"/>
  <c r="M3958" i="10"/>
  <c r="N3958" i="10"/>
  <c r="M3952" i="10"/>
  <c r="N3943" i="10"/>
  <c r="O3943" i="10"/>
  <c r="M3937" i="10"/>
  <c r="N3937" i="10"/>
  <c r="O3937" i="10"/>
  <c r="O3933" i="10"/>
  <c r="M3874" i="10"/>
  <c r="N3874" i="10"/>
  <c r="O3874" i="10"/>
  <c r="M3854" i="10"/>
  <c r="N3854" i="10"/>
  <c r="O3854" i="10"/>
  <c r="M3847" i="10"/>
  <c r="N3847" i="10"/>
  <c r="O3847" i="10"/>
  <c r="O3840" i="10"/>
  <c r="M3840" i="10"/>
  <c r="M3825" i="10"/>
  <c r="N3825" i="10"/>
  <c r="O3825" i="10"/>
  <c r="M3810" i="10"/>
  <c r="N3810" i="10"/>
  <c r="O3810" i="10"/>
  <c r="M3790" i="10"/>
  <c r="N3790" i="10"/>
  <c r="O3790" i="10"/>
  <c r="M3783" i="10"/>
  <c r="N3783" i="10"/>
  <c r="O3783" i="10"/>
  <c r="O3776" i="10"/>
  <c r="M3776" i="10"/>
  <c r="M3726" i="10"/>
  <c r="N3726" i="10"/>
  <c r="O3726" i="10"/>
  <c r="M3495" i="10"/>
  <c r="O3495" i="10"/>
  <c r="N3495" i="10"/>
  <c r="M4057" i="10"/>
  <c r="M4055" i="10"/>
  <c r="N4051" i="10"/>
  <c r="M4047" i="10"/>
  <c r="N4043" i="10"/>
  <c r="M4039" i="10"/>
  <c r="N4035" i="10"/>
  <c r="M4031" i="10"/>
  <c r="N4027" i="10"/>
  <c r="M4023" i="10"/>
  <c r="N4019" i="10"/>
  <c r="M4015" i="10"/>
  <c r="M4009" i="10"/>
  <c r="O4009" i="10"/>
  <c r="M3993" i="10"/>
  <c r="O3993" i="10"/>
  <c r="N3967" i="10"/>
  <c r="O3967" i="10"/>
  <c r="M3961" i="10"/>
  <c r="N3961" i="10"/>
  <c r="O3961" i="10"/>
  <c r="M3933" i="10"/>
  <c r="M3921" i="10"/>
  <c r="N3921" i="10"/>
  <c r="O3921" i="10"/>
  <c r="M3913" i="10"/>
  <c r="N3913" i="10"/>
  <c r="O3913" i="10"/>
  <c r="M3905" i="10"/>
  <c r="N3905" i="10"/>
  <c r="O3905" i="10"/>
  <c r="M3897" i="10"/>
  <c r="N3897" i="10"/>
  <c r="O3897" i="10"/>
  <c r="M3889" i="10"/>
  <c r="N3889" i="10"/>
  <c r="O3889" i="10"/>
  <c r="M3881" i="10"/>
  <c r="N3881" i="10"/>
  <c r="O3881" i="10"/>
  <c r="M3866" i="10"/>
  <c r="N3866" i="10"/>
  <c r="O3866" i="10"/>
  <c r="M3846" i="10"/>
  <c r="N3846" i="10"/>
  <c r="O3846" i="10"/>
  <c r="M3839" i="10"/>
  <c r="N3839" i="10"/>
  <c r="O3839" i="10"/>
  <c r="O3832" i="10"/>
  <c r="M3832" i="10"/>
  <c r="M3817" i="10"/>
  <c r="N3817" i="10"/>
  <c r="O3817" i="10"/>
  <c r="M3802" i="10"/>
  <c r="N3802" i="10"/>
  <c r="O3802" i="10"/>
  <c r="M3782" i="10"/>
  <c r="N3782" i="10"/>
  <c r="O3782" i="10"/>
  <c r="M3775" i="10"/>
  <c r="N3775" i="10"/>
  <c r="O3775" i="10"/>
  <c r="M3758" i="10"/>
  <c r="O3758" i="10"/>
  <c r="N3758" i="10"/>
  <c r="N3733" i="10"/>
  <c r="O3733" i="10"/>
  <c r="M3733" i="10"/>
  <c r="M3498" i="10"/>
  <c r="N3498" i="10"/>
  <c r="O3498" i="10"/>
  <c r="M4049" i="10"/>
  <c r="O4049" i="10"/>
  <c r="M4041" i="10"/>
  <c r="O4041" i="10"/>
  <c r="M4033" i="10"/>
  <c r="O4033" i="10"/>
  <c r="M4025" i="10"/>
  <c r="O4025" i="10"/>
  <c r="M4017" i="10"/>
  <c r="O4017" i="10"/>
  <c r="M3970" i="10"/>
  <c r="O3970" i="10"/>
  <c r="M3948" i="10"/>
  <c r="N3948" i="10"/>
  <c r="O3948" i="10"/>
  <c r="M3942" i="10"/>
  <c r="N3942" i="10"/>
  <c r="N3927" i="10"/>
  <c r="O3927" i="10"/>
  <c r="M3873" i="10"/>
  <c r="N3873" i="10"/>
  <c r="O3873" i="10"/>
  <c r="M3858" i="10"/>
  <c r="N3858" i="10"/>
  <c r="O3858" i="10"/>
  <c r="M3838" i="10"/>
  <c r="N3838" i="10"/>
  <c r="O3838" i="10"/>
  <c r="M3831" i="10"/>
  <c r="N3831" i="10"/>
  <c r="O3831" i="10"/>
  <c r="O3824" i="10"/>
  <c r="M3824" i="10"/>
  <c r="M3809" i="10"/>
  <c r="N3809" i="10"/>
  <c r="O3809" i="10"/>
  <c r="M3794" i="10"/>
  <c r="N3794" i="10"/>
  <c r="O3794" i="10"/>
  <c r="M3774" i="10"/>
  <c r="N3774" i="10"/>
  <c r="O3774" i="10"/>
  <c r="N3761" i="10"/>
  <c r="M3761" i="10"/>
  <c r="N3757" i="10"/>
  <c r="M3757" i="10"/>
  <c r="O3757" i="10"/>
  <c r="N4008" i="10"/>
  <c r="M3999" i="10"/>
  <c r="N3992" i="10"/>
  <c r="M3983" i="10"/>
  <c r="M3972" i="10"/>
  <c r="N3972" i="10"/>
  <c r="O3972" i="10"/>
  <c r="M3966" i="10"/>
  <c r="N3966" i="10"/>
  <c r="M3960" i="10"/>
  <c r="N3951" i="10"/>
  <c r="O3951" i="10"/>
  <c r="M3945" i="10"/>
  <c r="N3945" i="10"/>
  <c r="O3945" i="10"/>
  <c r="O3941" i="10"/>
  <c r="O3920" i="10"/>
  <c r="M3920" i="10"/>
  <c r="O3912" i="10"/>
  <c r="M3912" i="10"/>
  <c r="O3904" i="10"/>
  <c r="M3904" i="10"/>
  <c r="O3896" i="10"/>
  <c r="M3896" i="10"/>
  <c r="O3888" i="10"/>
  <c r="M3888" i="10"/>
  <c r="O3880" i="10"/>
  <c r="M3880" i="10"/>
  <c r="M3865" i="10"/>
  <c r="N3865" i="10"/>
  <c r="O3865" i="10"/>
  <c r="M3850" i="10"/>
  <c r="N3850" i="10"/>
  <c r="O3850" i="10"/>
  <c r="M3830" i="10"/>
  <c r="N3830" i="10"/>
  <c r="O3830" i="10"/>
  <c r="M3823" i="10"/>
  <c r="N3823" i="10"/>
  <c r="O3823" i="10"/>
  <c r="O3816" i="10"/>
  <c r="M3816" i="10"/>
  <c r="M3801" i="10"/>
  <c r="N3801" i="10"/>
  <c r="O3801" i="10"/>
  <c r="M3786" i="10"/>
  <c r="N3786" i="10"/>
  <c r="O3786" i="10"/>
  <c r="M3551" i="10"/>
  <c r="N3551" i="10"/>
  <c r="O3551" i="10"/>
  <c r="O4054" i="10"/>
  <c r="O4046" i="10"/>
  <c r="O4038" i="10"/>
  <c r="O4030" i="10"/>
  <c r="O4022" i="10"/>
  <c r="O4014" i="10"/>
  <c r="O4012" i="10"/>
  <c r="M4008" i="10"/>
  <c r="O4005" i="10"/>
  <c r="O4003" i="10"/>
  <c r="O3996" i="10"/>
  <c r="M3992" i="10"/>
  <c r="O3989" i="10"/>
  <c r="O3987" i="10"/>
  <c r="N3975" i="10"/>
  <c r="O3975" i="10"/>
  <c r="M3969" i="10"/>
  <c r="N3969" i="10"/>
  <c r="O3969" i="10"/>
  <c r="O3965" i="10"/>
  <c r="N3944" i="10"/>
  <c r="M3941" i="10"/>
  <c r="M3932" i="10"/>
  <c r="N3932" i="10"/>
  <c r="O3932" i="10"/>
  <c r="M3926" i="10"/>
  <c r="N3926" i="10"/>
  <c r="M3919" i="10"/>
  <c r="N3919" i="10"/>
  <c r="O3919" i="10"/>
  <c r="M3911" i="10"/>
  <c r="N3911" i="10"/>
  <c r="O3911" i="10"/>
  <c r="M3903" i="10"/>
  <c r="N3903" i="10"/>
  <c r="O3903" i="10"/>
  <c r="M3895" i="10"/>
  <c r="N3895" i="10"/>
  <c r="O3895" i="10"/>
  <c r="M3887" i="10"/>
  <c r="N3887" i="10"/>
  <c r="O3887" i="10"/>
  <c r="M3879" i="10"/>
  <c r="N3879" i="10"/>
  <c r="O3879" i="10"/>
  <c r="O3872" i="10"/>
  <c r="M3872" i="10"/>
  <c r="M3857" i="10"/>
  <c r="N3857" i="10"/>
  <c r="O3857" i="10"/>
  <c r="M3842" i="10"/>
  <c r="N3842" i="10"/>
  <c r="O3842" i="10"/>
  <c r="M3822" i="10"/>
  <c r="N3822" i="10"/>
  <c r="O3822" i="10"/>
  <c r="M3815" i="10"/>
  <c r="N3815" i="10"/>
  <c r="O3815" i="10"/>
  <c r="O3808" i="10"/>
  <c r="M3808" i="10"/>
  <c r="M3793" i="10"/>
  <c r="N3793" i="10"/>
  <c r="O3793" i="10"/>
  <c r="M3778" i="10"/>
  <c r="N3778" i="10"/>
  <c r="O3778" i="10"/>
  <c r="M3753" i="10"/>
  <c r="N3753" i="10"/>
  <c r="O3753" i="10"/>
  <c r="M3625" i="10"/>
  <c r="N3625" i="10"/>
  <c r="O3625" i="10"/>
  <c r="N3565" i="10"/>
  <c r="O3565" i="10"/>
  <c r="M3565" i="10"/>
  <c r="M4054" i="10"/>
  <c r="M4046" i="10"/>
  <c r="M4038" i="10"/>
  <c r="M4030" i="10"/>
  <c r="M4022" i="10"/>
  <c r="M4014" i="10"/>
  <c r="M4005" i="10"/>
  <c r="M4001" i="10"/>
  <c r="O4001" i="10"/>
  <c r="M3985" i="10"/>
  <c r="O3985" i="10"/>
  <c r="M3980" i="10"/>
  <c r="N3980" i="10"/>
  <c r="M3965" i="10"/>
  <c r="M3956" i="10"/>
  <c r="N3956" i="10"/>
  <c r="O3956" i="10"/>
  <c r="M3950" i="10"/>
  <c r="N3950" i="10"/>
  <c r="N3935" i="10"/>
  <c r="O3935" i="10"/>
  <c r="M3929" i="10"/>
  <c r="N3929" i="10"/>
  <c r="O3929" i="10"/>
  <c r="M3918" i="10"/>
  <c r="N3918" i="10"/>
  <c r="O3918" i="10"/>
  <c r="M3910" i="10"/>
  <c r="N3910" i="10"/>
  <c r="O3910" i="10"/>
  <c r="M3902" i="10"/>
  <c r="N3902" i="10"/>
  <c r="O3902" i="10"/>
  <c r="M3894" i="10"/>
  <c r="N3894" i="10"/>
  <c r="O3894" i="10"/>
  <c r="M3886" i="10"/>
  <c r="N3886" i="10"/>
  <c r="O3886" i="10"/>
  <c r="M3878" i="10"/>
  <c r="N3878" i="10"/>
  <c r="O3878" i="10"/>
  <c r="M3871" i="10"/>
  <c r="N3871" i="10"/>
  <c r="O3871" i="10"/>
  <c r="O3864" i="10"/>
  <c r="M3864" i="10"/>
  <c r="M3849" i="10"/>
  <c r="N3849" i="10"/>
  <c r="O3849" i="10"/>
  <c r="M3834" i="10"/>
  <c r="N3834" i="10"/>
  <c r="O3834" i="10"/>
  <c r="M3814" i="10"/>
  <c r="N3814" i="10"/>
  <c r="O3814" i="10"/>
  <c r="M3807" i="10"/>
  <c r="N3807" i="10"/>
  <c r="O3807" i="10"/>
  <c r="O3800" i="10"/>
  <c r="M3800" i="10"/>
  <c r="M3785" i="10"/>
  <c r="N3785" i="10"/>
  <c r="O3785" i="10"/>
  <c r="M3770" i="10"/>
  <c r="N3770" i="10"/>
  <c r="O3770" i="10"/>
  <c r="M3766" i="10"/>
  <c r="O3766" i="10"/>
  <c r="N3766" i="10"/>
  <c r="O3752" i="10"/>
  <c r="M3752" i="10"/>
  <c r="N3752" i="10"/>
  <c r="M3745" i="10"/>
  <c r="N3745" i="10"/>
  <c r="O3745" i="10"/>
  <c r="M3634" i="10"/>
  <c r="N3634" i="10"/>
  <c r="O3634" i="10"/>
  <c r="M3974" i="10"/>
  <c r="N3974" i="10"/>
  <c r="N3959" i="10"/>
  <c r="O3959" i="10"/>
  <c r="M3953" i="10"/>
  <c r="N3953" i="10"/>
  <c r="O3953" i="10"/>
  <c r="M3870" i="10"/>
  <c r="N3870" i="10"/>
  <c r="O3870" i="10"/>
  <c r="M3863" i="10"/>
  <c r="N3863" i="10"/>
  <c r="O3863" i="10"/>
  <c r="O3856" i="10"/>
  <c r="M3856" i="10"/>
  <c r="M3841" i="10"/>
  <c r="N3841" i="10"/>
  <c r="O3841" i="10"/>
  <c r="M3826" i="10"/>
  <c r="N3826" i="10"/>
  <c r="O3826" i="10"/>
  <c r="M3806" i="10"/>
  <c r="N3806" i="10"/>
  <c r="O3806" i="10"/>
  <c r="M3799" i="10"/>
  <c r="N3799" i="10"/>
  <c r="O3799" i="10"/>
  <c r="O3792" i="10"/>
  <c r="M3792" i="10"/>
  <c r="M3777" i="10"/>
  <c r="N3777" i="10"/>
  <c r="O3777" i="10"/>
  <c r="M3639" i="10"/>
  <c r="N3639" i="10"/>
  <c r="O3639" i="10"/>
  <c r="M3729" i="10"/>
  <c r="N3729" i="10"/>
  <c r="O3729" i="10"/>
  <c r="M3722" i="10"/>
  <c r="N3722" i="10"/>
  <c r="M3719" i="10"/>
  <c r="O3719" i="10"/>
  <c r="M3715" i="10"/>
  <c r="N3715" i="10"/>
  <c r="M3643" i="10"/>
  <c r="N3643" i="10"/>
  <c r="M3638" i="10"/>
  <c r="N3638" i="10"/>
  <c r="O3638" i="10"/>
  <c r="N3629" i="10"/>
  <c r="O3629" i="10"/>
  <c r="M3561" i="10"/>
  <c r="N3561" i="10"/>
  <c r="O3561" i="10"/>
  <c r="M3538" i="10"/>
  <c r="N3538" i="10"/>
  <c r="O3538" i="10"/>
  <c r="M3383" i="10"/>
  <c r="O3383" i="10"/>
  <c r="N3383" i="10"/>
  <c r="M3229" i="10"/>
  <c r="N3229" i="10"/>
  <c r="O3229" i="10"/>
  <c r="M3763" i="10"/>
  <c r="M3756" i="10"/>
  <c r="N3725" i="10"/>
  <c r="O3725" i="10"/>
  <c r="M3718" i="10"/>
  <c r="N3718" i="10"/>
  <c r="O3718" i="10"/>
  <c r="M3711" i="10"/>
  <c r="N3711" i="10"/>
  <c r="O3711" i="10"/>
  <c r="M3707" i="10"/>
  <c r="N3707" i="10"/>
  <c r="M3703" i="10"/>
  <c r="N3703" i="10"/>
  <c r="O3703" i="10"/>
  <c r="M3699" i="10"/>
  <c r="N3699" i="10"/>
  <c r="M3695" i="10"/>
  <c r="N3695" i="10"/>
  <c r="O3695" i="10"/>
  <c r="M3691" i="10"/>
  <c r="N3691" i="10"/>
  <c r="M3687" i="10"/>
  <c r="N3687" i="10"/>
  <c r="O3687" i="10"/>
  <c r="M3683" i="10"/>
  <c r="N3683" i="10"/>
  <c r="M3679" i="10"/>
  <c r="N3679" i="10"/>
  <c r="O3679" i="10"/>
  <c r="M3675" i="10"/>
  <c r="N3675" i="10"/>
  <c r="M3671" i="10"/>
  <c r="N3671" i="10"/>
  <c r="O3671" i="10"/>
  <c r="M3667" i="10"/>
  <c r="N3667" i="10"/>
  <c r="M3663" i="10"/>
  <c r="N3663" i="10"/>
  <c r="O3663" i="10"/>
  <c r="M3659" i="10"/>
  <c r="N3659" i="10"/>
  <c r="M3655" i="10"/>
  <c r="N3655" i="10"/>
  <c r="O3655" i="10"/>
  <c r="M3651" i="10"/>
  <c r="N3651" i="10"/>
  <c r="M3647" i="10"/>
  <c r="N3647" i="10"/>
  <c r="O3647" i="10"/>
  <c r="M3642" i="10"/>
  <c r="N3642" i="10"/>
  <c r="O3642" i="10"/>
  <c r="M3633" i="10"/>
  <c r="N3633" i="10"/>
  <c r="O3633" i="10"/>
  <c r="M3615" i="10"/>
  <c r="N3615" i="10"/>
  <c r="O3615" i="10"/>
  <c r="M3607" i="10"/>
  <c r="N3607" i="10"/>
  <c r="O3607" i="10"/>
  <c r="M3599" i="10"/>
  <c r="N3599" i="10"/>
  <c r="O3599" i="10"/>
  <c r="M3591" i="10"/>
  <c r="N3591" i="10"/>
  <c r="O3591" i="10"/>
  <c r="M3583" i="10"/>
  <c r="N3583" i="10"/>
  <c r="O3583" i="10"/>
  <c r="M3575" i="10"/>
  <c r="N3575" i="10"/>
  <c r="O3575" i="10"/>
  <c r="M3567" i="10"/>
  <c r="N3567" i="10"/>
  <c r="O3567" i="10"/>
  <c r="M3554" i="10"/>
  <c r="N3554" i="10"/>
  <c r="O3554" i="10"/>
  <c r="N3541" i="10"/>
  <c r="O3541" i="10"/>
  <c r="M3522" i="10"/>
  <c r="N3522" i="10"/>
  <c r="O3522" i="10"/>
  <c r="O3477" i="10"/>
  <c r="M3477" i="10"/>
  <c r="N3477" i="10"/>
  <c r="N3450" i="10"/>
  <c r="M3450" i="10"/>
  <c r="O3450" i="10"/>
  <c r="N3368" i="10"/>
  <c r="M3368" i="10"/>
  <c r="O3368" i="10"/>
  <c r="M3325" i="10"/>
  <c r="O3325" i="10"/>
  <c r="N3325" i="10"/>
  <c r="M3310" i="10"/>
  <c r="N3310" i="10"/>
  <c r="O3310" i="10"/>
  <c r="O3924" i="10"/>
  <c r="O3916" i="10"/>
  <c r="O3908" i="10"/>
  <c r="O3900" i="10"/>
  <c r="O3892" i="10"/>
  <c r="O3884" i="10"/>
  <c r="O3876" i="10"/>
  <c r="O3868" i="10"/>
  <c r="O3860" i="10"/>
  <c r="O3852" i="10"/>
  <c r="O3844" i="10"/>
  <c r="O3836" i="10"/>
  <c r="O3828" i="10"/>
  <c r="O3820" i="10"/>
  <c r="O3812" i="10"/>
  <c r="O3804" i="10"/>
  <c r="O3796" i="10"/>
  <c r="O3788" i="10"/>
  <c r="O3780" i="10"/>
  <c r="O3772" i="10"/>
  <c r="O3767" i="10"/>
  <c r="N3748" i="10"/>
  <c r="O3748" i="10"/>
  <c r="M3743" i="10"/>
  <c r="O3743" i="10"/>
  <c r="M3739" i="10"/>
  <c r="N3739" i="10"/>
  <c r="M3721" i="10"/>
  <c r="N3721" i="10"/>
  <c r="O3721" i="10"/>
  <c r="M3714" i="10"/>
  <c r="N3714" i="10"/>
  <c r="M3710" i="10"/>
  <c r="N3710" i="10"/>
  <c r="O3710" i="10"/>
  <c r="M3706" i="10"/>
  <c r="N3706" i="10"/>
  <c r="O3706" i="10"/>
  <c r="M3702" i="10"/>
  <c r="N3702" i="10"/>
  <c r="O3702" i="10"/>
  <c r="M3698" i="10"/>
  <c r="N3698" i="10"/>
  <c r="O3698" i="10"/>
  <c r="M3694" i="10"/>
  <c r="N3694" i="10"/>
  <c r="O3694" i="10"/>
  <c r="M3690" i="10"/>
  <c r="N3690" i="10"/>
  <c r="O3690" i="10"/>
  <c r="M3686" i="10"/>
  <c r="N3686" i="10"/>
  <c r="O3686" i="10"/>
  <c r="M3682" i="10"/>
  <c r="N3682" i="10"/>
  <c r="O3682" i="10"/>
  <c r="M3678" i="10"/>
  <c r="N3678" i="10"/>
  <c r="O3678" i="10"/>
  <c r="M3674" i="10"/>
  <c r="N3674" i="10"/>
  <c r="O3674" i="10"/>
  <c r="M3670" i="10"/>
  <c r="N3670" i="10"/>
  <c r="O3670" i="10"/>
  <c r="M3666" i="10"/>
  <c r="N3666" i="10"/>
  <c r="O3666" i="10"/>
  <c r="M3662" i="10"/>
  <c r="N3662" i="10"/>
  <c r="O3662" i="10"/>
  <c r="M3658" i="10"/>
  <c r="N3658" i="10"/>
  <c r="O3658" i="10"/>
  <c r="M3654" i="10"/>
  <c r="N3654" i="10"/>
  <c r="O3654" i="10"/>
  <c r="M3650" i="10"/>
  <c r="N3650" i="10"/>
  <c r="O3650" i="10"/>
  <c r="M3646" i="10"/>
  <c r="N3646" i="10"/>
  <c r="O3646" i="10"/>
  <c r="N3637" i="10"/>
  <c r="O3637" i="10"/>
  <c r="M3619" i="10"/>
  <c r="N3619" i="10"/>
  <c r="M3614" i="10"/>
  <c r="N3614" i="10"/>
  <c r="O3614" i="10"/>
  <c r="M3606" i="10"/>
  <c r="N3606" i="10"/>
  <c r="O3606" i="10"/>
  <c r="M3598" i="10"/>
  <c r="N3598" i="10"/>
  <c r="O3598" i="10"/>
  <c r="M3590" i="10"/>
  <c r="N3590" i="10"/>
  <c r="O3590" i="10"/>
  <c r="M3582" i="10"/>
  <c r="N3582" i="10"/>
  <c r="O3582" i="10"/>
  <c r="M3574" i="10"/>
  <c r="N3574" i="10"/>
  <c r="O3574" i="10"/>
  <c r="N3557" i="10"/>
  <c r="O3557" i="10"/>
  <c r="M3543" i="10"/>
  <c r="N3543" i="10"/>
  <c r="O3543" i="10"/>
  <c r="M3537" i="10"/>
  <c r="N3537" i="10"/>
  <c r="O3537" i="10"/>
  <c r="M3527" i="10"/>
  <c r="N3527" i="10"/>
  <c r="O3527" i="10"/>
  <c r="N3484" i="10"/>
  <c r="M3484" i="10"/>
  <c r="O3484" i="10"/>
  <c r="N3468" i="10"/>
  <c r="M3468" i="10"/>
  <c r="O3468" i="10"/>
  <c r="O3461" i="10"/>
  <c r="M3461" i="10"/>
  <c r="N3461" i="10"/>
  <c r="N3298" i="10"/>
  <c r="M3298" i="10"/>
  <c r="O3298" i="10"/>
  <c r="M3262" i="10"/>
  <c r="N3262" i="10"/>
  <c r="O3262" i="10"/>
  <c r="M3246" i="10"/>
  <c r="N3246" i="10"/>
  <c r="O3246" i="10"/>
  <c r="N3924" i="10"/>
  <c r="N3916" i="10"/>
  <c r="N3908" i="10"/>
  <c r="N3900" i="10"/>
  <c r="N3892" i="10"/>
  <c r="N3884" i="10"/>
  <c r="N3876" i="10"/>
  <c r="N3868" i="10"/>
  <c r="N3860" i="10"/>
  <c r="N3852" i="10"/>
  <c r="N3844" i="10"/>
  <c r="N3836" i="10"/>
  <c r="N3828" i="10"/>
  <c r="N3820" i="10"/>
  <c r="N3812" i="10"/>
  <c r="N3804" i="10"/>
  <c r="N3796" i="10"/>
  <c r="N3788" i="10"/>
  <c r="N3780" i="10"/>
  <c r="N3772" i="10"/>
  <c r="N3767" i="10"/>
  <c r="O3762" i="10"/>
  <c r="M3742" i="10"/>
  <c r="N3742" i="10"/>
  <c r="O3742" i="10"/>
  <c r="N3717" i="10"/>
  <c r="O3717" i="10"/>
  <c r="M3641" i="10"/>
  <c r="N3641" i="10"/>
  <c r="O3641" i="10"/>
  <c r="M3623" i="10"/>
  <c r="N3623" i="10"/>
  <c r="O3623" i="10"/>
  <c r="M3618" i="10"/>
  <c r="N3618" i="10"/>
  <c r="O3618" i="10"/>
  <c r="M3610" i="10"/>
  <c r="N3610" i="10"/>
  <c r="O3610" i="10"/>
  <c r="M3602" i="10"/>
  <c r="N3602" i="10"/>
  <c r="O3602" i="10"/>
  <c r="M3594" i="10"/>
  <c r="N3594" i="10"/>
  <c r="O3594" i="10"/>
  <c r="M3586" i="10"/>
  <c r="N3586" i="10"/>
  <c r="O3586" i="10"/>
  <c r="M3578" i="10"/>
  <c r="N3578" i="10"/>
  <c r="O3578" i="10"/>
  <c r="M3570" i="10"/>
  <c r="N3570" i="10"/>
  <c r="O3570" i="10"/>
  <c r="M3553" i="10"/>
  <c r="N3553" i="10"/>
  <c r="O3553" i="10"/>
  <c r="M3514" i="10"/>
  <c r="N3514" i="10"/>
  <c r="O3514" i="10"/>
  <c r="O3493" i="10"/>
  <c r="M3493" i="10"/>
  <c r="N3493" i="10"/>
  <c r="M3487" i="10"/>
  <c r="O3487" i="10"/>
  <c r="N3487" i="10"/>
  <c r="M3471" i="10"/>
  <c r="O3471" i="10"/>
  <c r="N3471" i="10"/>
  <c r="M3401" i="10"/>
  <c r="N3401" i="10"/>
  <c r="O3401" i="10"/>
  <c r="M3265" i="10"/>
  <c r="N3265" i="10"/>
  <c r="O3265" i="10"/>
  <c r="N3764" i="10"/>
  <c r="N3762" i="10"/>
  <c r="O3760" i="10"/>
  <c r="M3760" i="10"/>
  <c r="O3755" i="10"/>
  <c r="O3747" i="10"/>
  <c r="M3738" i="10"/>
  <c r="N3738" i="10"/>
  <c r="M3735" i="10"/>
  <c r="O3735" i="10"/>
  <c r="M3731" i="10"/>
  <c r="N3731" i="10"/>
  <c r="N3709" i="10"/>
  <c r="O3709" i="10"/>
  <c r="N3701" i="10"/>
  <c r="O3701" i="10"/>
  <c r="N3693" i="10"/>
  <c r="O3693" i="10"/>
  <c r="N3685" i="10"/>
  <c r="O3685" i="10"/>
  <c r="N3677" i="10"/>
  <c r="O3677" i="10"/>
  <c r="N3669" i="10"/>
  <c r="O3669" i="10"/>
  <c r="N3661" i="10"/>
  <c r="O3661" i="10"/>
  <c r="N3653" i="10"/>
  <c r="O3653" i="10"/>
  <c r="N3645" i="10"/>
  <c r="O3645" i="10"/>
  <c r="M3627" i="10"/>
  <c r="N3627" i="10"/>
  <c r="M3622" i="10"/>
  <c r="N3622" i="10"/>
  <c r="O3622" i="10"/>
  <c r="N3613" i="10"/>
  <c r="O3613" i="10"/>
  <c r="N3605" i="10"/>
  <c r="O3605" i="10"/>
  <c r="N3597" i="10"/>
  <c r="O3597" i="10"/>
  <c r="N3589" i="10"/>
  <c r="O3589" i="10"/>
  <c r="N3581" i="10"/>
  <c r="O3581" i="10"/>
  <c r="N3573" i="10"/>
  <c r="O3573" i="10"/>
  <c r="M3559" i="10"/>
  <c r="N3559" i="10"/>
  <c r="O3559" i="10"/>
  <c r="M3546" i="10"/>
  <c r="N3546" i="10"/>
  <c r="O3546" i="10"/>
  <c r="M3530" i="10"/>
  <c r="N3530" i="10"/>
  <c r="O3530" i="10"/>
  <c r="N3452" i="10"/>
  <c r="M3452" i="10"/>
  <c r="O3452" i="10"/>
  <c r="M3389" i="10"/>
  <c r="O3389" i="10"/>
  <c r="N3389" i="10"/>
  <c r="M3374" i="10"/>
  <c r="N3374" i="10"/>
  <c r="O3374" i="10"/>
  <c r="N3316" i="10"/>
  <c r="O3316" i="10"/>
  <c r="M3316" i="10"/>
  <c r="O3917" i="10"/>
  <c r="O3909" i="10"/>
  <c r="O3901" i="10"/>
  <c r="O3893" i="10"/>
  <c r="O3885" i="10"/>
  <c r="M3750" i="10"/>
  <c r="O3750" i="10"/>
  <c r="N3741" i="10"/>
  <c r="O3741" i="10"/>
  <c r="M3734" i="10"/>
  <c r="N3734" i="10"/>
  <c r="O3734" i="10"/>
  <c r="M3631" i="10"/>
  <c r="N3631" i="10"/>
  <c r="O3631" i="10"/>
  <c r="M3626" i="10"/>
  <c r="N3626" i="10"/>
  <c r="O3626" i="10"/>
  <c r="M3617" i="10"/>
  <c r="N3617" i="10"/>
  <c r="O3617" i="10"/>
  <c r="M3609" i="10"/>
  <c r="N3609" i="10"/>
  <c r="O3609" i="10"/>
  <c r="M3601" i="10"/>
  <c r="N3601" i="10"/>
  <c r="O3601" i="10"/>
  <c r="M3593" i="10"/>
  <c r="N3593" i="10"/>
  <c r="O3593" i="10"/>
  <c r="M3585" i="10"/>
  <c r="N3585" i="10"/>
  <c r="O3585" i="10"/>
  <c r="M3577" i="10"/>
  <c r="N3577" i="10"/>
  <c r="O3577" i="10"/>
  <c r="M3569" i="10"/>
  <c r="N3569" i="10"/>
  <c r="O3569" i="10"/>
  <c r="N3549" i="10"/>
  <c r="O3549" i="10"/>
  <c r="N3533" i="10"/>
  <c r="O3533" i="10"/>
  <c r="M3506" i="10"/>
  <c r="N3506" i="10"/>
  <c r="O3506" i="10"/>
  <c r="M3479" i="10"/>
  <c r="O3479" i="10"/>
  <c r="M3455" i="10"/>
  <c r="O3455" i="10"/>
  <c r="N3455" i="10"/>
  <c r="N3362" i="10"/>
  <c r="M3362" i="10"/>
  <c r="O3362" i="10"/>
  <c r="M3319" i="10"/>
  <c r="O3319" i="10"/>
  <c r="N3319" i="10"/>
  <c r="N3276" i="10"/>
  <c r="O3276" i="10"/>
  <c r="M3276" i="10"/>
  <c r="O3749" i="10"/>
  <c r="M3737" i="10"/>
  <c r="N3737" i="10"/>
  <c r="O3737" i="10"/>
  <c r="M3730" i="10"/>
  <c r="N3730" i="10"/>
  <c r="M3727" i="10"/>
  <c r="O3727" i="10"/>
  <c r="M3723" i="10"/>
  <c r="N3723" i="10"/>
  <c r="M3635" i="10"/>
  <c r="N3635" i="10"/>
  <c r="M3630" i="10"/>
  <c r="N3630" i="10"/>
  <c r="O3630" i="10"/>
  <c r="N3621" i="10"/>
  <c r="O3621" i="10"/>
  <c r="M3562" i="10"/>
  <c r="N3562" i="10"/>
  <c r="O3562" i="10"/>
  <c r="M3545" i="10"/>
  <c r="N3545" i="10"/>
  <c r="O3545" i="10"/>
  <c r="M3535" i="10"/>
  <c r="N3535" i="10"/>
  <c r="O3535" i="10"/>
  <c r="M3529" i="10"/>
  <c r="N3529" i="10"/>
  <c r="O3529" i="10"/>
  <c r="N3482" i="10"/>
  <c r="M3482" i="10"/>
  <c r="O3482" i="10"/>
  <c r="M3463" i="10"/>
  <c r="O3463" i="10"/>
  <c r="M3337" i="10"/>
  <c r="N3337" i="10"/>
  <c r="O3337" i="10"/>
  <c r="N3304" i="10"/>
  <c r="M3304" i="10"/>
  <c r="O3304" i="10"/>
  <c r="M3744" i="10"/>
  <c r="M3736" i="10"/>
  <c r="M3728" i="10"/>
  <c r="M3720" i="10"/>
  <c r="M3712" i="10"/>
  <c r="M3704" i="10"/>
  <c r="M3696" i="10"/>
  <c r="M3688" i="10"/>
  <c r="M3680" i="10"/>
  <c r="M3672" i="10"/>
  <c r="M3664" i="10"/>
  <c r="M3656" i="10"/>
  <c r="M3648" i="10"/>
  <c r="M3640" i="10"/>
  <c r="M3632" i="10"/>
  <c r="M3624" i="10"/>
  <c r="M3616" i="10"/>
  <c r="M3608" i="10"/>
  <c r="M3600" i="10"/>
  <c r="M3592" i="10"/>
  <c r="M3584" i="10"/>
  <c r="M3576" i="10"/>
  <c r="M3568" i="10"/>
  <c r="M3560" i="10"/>
  <c r="M3552" i="10"/>
  <c r="M3544" i="10"/>
  <c r="M3536" i="10"/>
  <c r="M3528" i="10"/>
  <c r="N3523" i="10"/>
  <c r="M3519" i="10"/>
  <c r="M3517" i="10"/>
  <c r="N3515" i="10"/>
  <c r="M3511" i="10"/>
  <c r="M3509" i="10"/>
  <c r="N3507" i="10"/>
  <c r="M3503" i="10"/>
  <c r="M3501" i="10"/>
  <c r="N3499" i="10"/>
  <c r="O3490" i="10"/>
  <c r="O3483" i="10"/>
  <c r="M3447" i="10"/>
  <c r="O3447" i="10"/>
  <c r="M3439" i="10"/>
  <c r="O3439" i="10"/>
  <c r="M3431" i="10"/>
  <c r="O3431" i="10"/>
  <c r="M3423" i="10"/>
  <c r="O3423" i="10"/>
  <c r="M3415" i="10"/>
  <c r="O3415" i="10"/>
  <c r="M3407" i="10"/>
  <c r="O3407" i="10"/>
  <c r="N3404" i="10"/>
  <c r="O3404" i="10"/>
  <c r="M3398" i="10"/>
  <c r="N3398" i="10"/>
  <c r="M3361" i="10"/>
  <c r="N3361" i="10"/>
  <c r="O3361" i="10"/>
  <c r="M3352" i="10"/>
  <c r="M3349" i="10"/>
  <c r="O3349" i="10"/>
  <c r="M3346" i="10"/>
  <c r="M3343" i="10"/>
  <c r="O3343" i="10"/>
  <c r="N3340" i="10"/>
  <c r="O3340" i="10"/>
  <c r="M3334" i="10"/>
  <c r="N3334" i="10"/>
  <c r="M3297" i="10"/>
  <c r="N3297" i="10"/>
  <c r="O3297" i="10"/>
  <c r="M3288" i="10"/>
  <c r="M3285" i="10"/>
  <c r="O3285" i="10"/>
  <c r="M3282" i="10"/>
  <c r="N3272" i="10"/>
  <c r="O3272" i="10"/>
  <c r="M3261" i="10"/>
  <c r="N3261" i="10"/>
  <c r="O3261" i="10"/>
  <c r="N3254" i="10"/>
  <c r="O3254" i="10"/>
  <c r="O3165" i="10"/>
  <c r="M3165" i="10"/>
  <c r="N3165" i="10"/>
  <c r="N3108" i="10"/>
  <c r="O3108" i="10"/>
  <c r="M3108" i="10"/>
  <c r="M3100" i="10"/>
  <c r="N3100" i="10"/>
  <c r="O3100" i="10"/>
  <c r="M3092" i="10"/>
  <c r="N3092" i="10"/>
  <c r="O3092" i="10"/>
  <c r="M3084" i="10"/>
  <c r="N3084" i="10"/>
  <c r="O3084" i="10"/>
  <c r="M3076" i="10"/>
  <c r="N3076" i="10"/>
  <c r="O3076" i="10"/>
  <c r="M3068" i="10"/>
  <c r="N3068" i="10"/>
  <c r="O3068" i="10"/>
  <c r="M3060" i="10"/>
  <c r="N3060" i="10"/>
  <c r="O3060" i="10"/>
  <c r="M3052" i="10"/>
  <c r="N3052" i="10"/>
  <c r="O3052" i="10"/>
  <c r="M3044" i="10"/>
  <c r="N3044" i="10"/>
  <c r="O3044" i="10"/>
  <c r="M3036" i="10"/>
  <c r="N3036" i="10"/>
  <c r="O3036" i="10"/>
  <c r="M3028" i="10"/>
  <c r="N3028" i="10"/>
  <c r="O3028" i="10"/>
  <c r="M3020" i="10"/>
  <c r="N3020" i="10"/>
  <c r="O3020" i="10"/>
  <c r="O3713" i="10"/>
  <c r="O3705" i="10"/>
  <c r="O3697" i="10"/>
  <c r="O3689" i="10"/>
  <c r="O3681" i="10"/>
  <c r="O3673" i="10"/>
  <c r="O3665" i="10"/>
  <c r="O3657" i="10"/>
  <c r="O3649" i="10"/>
  <c r="M3521" i="10"/>
  <c r="O3521" i="10"/>
  <c r="M3513" i="10"/>
  <c r="O3513" i="10"/>
  <c r="M3505" i="10"/>
  <c r="O3505" i="10"/>
  <c r="M3497" i="10"/>
  <c r="O3497" i="10"/>
  <c r="M3481" i="10"/>
  <c r="O3481" i="10"/>
  <c r="M3465" i="10"/>
  <c r="O3465" i="10"/>
  <c r="M3449" i="10"/>
  <c r="O3449" i="10"/>
  <c r="M3385" i="10"/>
  <c r="N3385" i="10"/>
  <c r="O3385" i="10"/>
  <c r="M3373" i="10"/>
  <c r="O3373" i="10"/>
  <c r="M3367" i="10"/>
  <c r="O3367" i="10"/>
  <c r="N3364" i="10"/>
  <c r="O3364" i="10"/>
  <c r="M3358" i="10"/>
  <c r="N3358" i="10"/>
  <c r="M3321" i="10"/>
  <c r="N3321" i="10"/>
  <c r="O3321" i="10"/>
  <c r="M3309" i="10"/>
  <c r="O3309" i="10"/>
  <c r="M3303" i="10"/>
  <c r="O3303" i="10"/>
  <c r="N3300" i="10"/>
  <c r="O3300" i="10"/>
  <c r="M3294" i="10"/>
  <c r="N3294" i="10"/>
  <c r="N3268" i="10"/>
  <c r="O3268" i="10"/>
  <c r="M3253" i="10"/>
  <c r="N3253" i="10"/>
  <c r="O3253" i="10"/>
  <c r="M3245" i="10"/>
  <c r="O3245" i="10"/>
  <c r="N3238" i="10"/>
  <c r="O3238" i="10"/>
  <c r="O3228" i="10"/>
  <c r="N3228" i="10"/>
  <c r="O3221" i="10"/>
  <c r="M3221" i="10"/>
  <c r="N3221" i="10"/>
  <c r="N3217" i="10"/>
  <c r="M3217" i="10"/>
  <c r="O3217" i="10"/>
  <c r="O3213" i="10"/>
  <c r="M3213" i="10"/>
  <c r="N3213" i="10"/>
  <c r="O3205" i="10"/>
  <c r="M3205" i="10"/>
  <c r="N3205" i="10"/>
  <c r="N3201" i="10"/>
  <c r="M3201" i="10"/>
  <c r="O3201" i="10"/>
  <c r="O3197" i="10"/>
  <c r="M3197" i="10"/>
  <c r="N3197" i="10"/>
  <c r="O3189" i="10"/>
  <c r="M3189" i="10"/>
  <c r="N3189" i="10"/>
  <c r="N3185" i="10"/>
  <c r="M3185" i="10"/>
  <c r="O3185" i="10"/>
  <c r="M3182" i="10"/>
  <c r="N3182" i="10"/>
  <c r="O3182" i="10"/>
  <c r="M3111" i="10"/>
  <c r="O3111" i="10"/>
  <c r="N3111" i="10"/>
  <c r="O3740" i="10"/>
  <c r="O3732" i="10"/>
  <c r="O3724" i="10"/>
  <c r="O3716" i="10"/>
  <c r="N3713" i="10"/>
  <c r="O3708" i="10"/>
  <c r="N3705" i="10"/>
  <c r="O3700" i="10"/>
  <c r="N3697" i="10"/>
  <c r="O3692" i="10"/>
  <c r="N3689" i="10"/>
  <c r="O3684" i="10"/>
  <c r="N3681" i="10"/>
  <c r="O3676" i="10"/>
  <c r="N3673" i="10"/>
  <c r="O3668" i="10"/>
  <c r="N3665" i="10"/>
  <c r="O3660" i="10"/>
  <c r="N3657" i="10"/>
  <c r="O3652" i="10"/>
  <c r="N3649" i="10"/>
  <c r="O3644" i="10"/>
  <c r="O3636" i="10"/>
  <c r="O3628" i="10"/>
  <c r="O3620" i="10"/>
  <c r="O3612" i="10"/>
  <c r="O3604" i="10"/>
  <c r="O3596" i="10"/>
  <c r="O3588" i="10"/>
  <c r="O3580" i="10"/>
  <c r="O3572" i="10"/>
  <c r="O3564" i="10"/>
  <c r="O3556" i="10"/>
  <c r="O3548" i="10"/>
  <c r="O3540" i="10"/>
  <c r="O3532" i="10"/>
  <c r="O3524" i="10"/>
  <c r="M3441" i="10"/>
  <c r="O3441" i="10"/>
  <c r="M3433" i="10"/>
  <c r="O3433" i="10"/>
  <c r="M3425" i="10"/>
  <c r="O3425" i="10"/>
  <c r="M3417" i="10"/>
  <c r="O3417" i="10"/>
  <c r="M3409" i="10"/>
  <c r="O3409" i="10"/>
  <c r="M3400" i="10"/>
  <c r="M3397" i="10"/>
  <c r="O3397" i="10"/>
  <c r="M3394" i="10"/>
  <c r="M3391" i="10"/>
  <c r="O3391" i="10"/>
  <c r="N3388" i="10"/>
  <c r="O3388" i="10"/>
  <c r="M3382" i="10"/>
  <c r="N3382" i="10"/>
  <c r="M3345" i="10"/>
  <c r="N3345" i="10"/>
  <c r="O3345" i="10"/>
  <c r="M3333" i="10"/>
  <c r="O3333" i="10"/>
  <c r="M3327" i="10"/>
  <c r="O3327" i="10"/>
  <c r="N3324" i="10"/>
  <c r="O3324" i="10"/>
  <c r="M3318" i="10"/>
  <c r="N3318" i="10"/>
  <c r="M3281" i="10"/>
  <c r="N3281" i="10"/>
  <c r="O3281" i="10"/>
  <c r="N3264" i="10"/>
  <c r="O3264" i="10"/>
  <c r="M3237" i="10"/>
  <c r="N3237" i="10"/>
  <c r="O3237" i="10"/>
  <c r="M3147" i="10"/>
  <c r="O3147" i="10"/>
  <c r="N3147" i="10"/>
  <c r="N3114" i="10"/>
  <c r="M3114" i="10"/>
  <c r="O3114" i="10"/>
  <c r="N3644" i="10"/>
  <c r="N3636" i="10"/>
  <c r="N3628" i="10"/>
  <c r="N3620" i="10"/>
  <c r="N3612" i="10"/>
  <c r="N3604" i="10"/>
  <c r="N3596" i="10"/>
  <c r="N3588" i="10"/>
  <c r="N3580" i="10"/>
  <c r="N3572" i="10"/>
  <c r="N3564" i="10"/>
  <c r="N3556" i="10"/>
  <c r="N3548" i="10"/>
  <c r="N3540" i="10"/>
  <c r="N3532" i="10"/>
  <c r="N3524" i="10"/>
  <c r="O3518" i="10"/>
  <c r="O3516" i="10"/>
  <c r="O3510" i="10"/>
  <c r="O3508" i="10"/>
  <c r="O3502" i="10"/>
  <c r="O3500" i="10"/>
  <c r="M3406" i="10"/>
  <c r="N3406" i="10"/>
  <c r="O3384" i="10"/>
  <c r="O3378" i="10"/>
  <c r="M3369" i="10"/>
  <c r="N3369" i="10"/>
  <c r="O3369" i="10"/>
  <c r="M3357" i="10"/>
  <c r="O3357" i="10"/>
  <c r="M3351" i="10"/>
  <c r="O3351" i="10"/>
  <c r="N3348" i="10"/>
  <c r="O3348" i="10"/>
  <c r="M3342" i="10"/>
  <c r="N3342" i="10"/>
  <c r="O3320" i="10"/>
  <c r="O3314" i="10"/>
  <c r="M3305" i="10"/>
  <c r="N3305" i="10"/>
  <c r="O3305" i="10"/>
  <c r="M3293" i="10"/>
  <c r="O3293" i="10"/>
  <c r="M3287" i="10"/>
  <c r="O3287" i="10"/>
  <c r="N3284" i="10"/>
  <c r="O3284" i="10"/>
  <c r="M3278" i="10"/>
  <c r="N3278" i="10"/>
  <c r="N3260" i="10"/>
  <c r="O3260" i="10"/>
  <c r="M3257" i="10"/>
  <c r="N3257" i="10"/>
  <c r="M3249" i="10"/>
  <c r="N3249" i="10"/>
  <c r="O3249" i="10"/>
  <c r="N3224" i="10"/>
  <c r="M3224" i="10"/>
  <c r="O3224" i="10"/>
  <c r="N3208" i="10"/>
  <c r="M3208" i="10"/>
  <c r="O3208" i="10"/>
  <c r="N3192" i="10"/>
  <c r="M3192" i="10"/>
  <c r="O3192" i="10"/>
  <c r="M3518" i="10"/>
  <c r="M3516" i="10"/>
  <c r="M3510" i="10"/>
  <c r="M3508" i="10"/>
  <c r="M3502" i="10"/>
  <c r="M3500" i="10"/>
  <c r="O3491" i="10"/>
  <c r="O3475" i="10"/>
  <c r="O3443" i="10"/>
  <c r="M3443" i="10"/>
  <c r="O3440" i="10"/>
  <c r="O3435" i="10"/>
  <c r="M3435" i="10"/>
  <c r="O3432" i="10"/>
  <c r="O3427" i="10"/>
  <c r="M3427" i="10"/>
  <c r="O3424" i="10"/>
  <c r="O3419" i="10"/>
  <c r="M3419" i="10"/>
  <c r="O3416" i="10"/>
  <c r="O3411" i="10"/>
  <c r="M3411" i="10"/>
  <c r="O3408" i="10"/>
  <c r="O3402" i="10"/>
  <c r="M3393" i="10"/>
  <c r="N3393" i="10"/>
  <c r="O3393" i="10"/>
  <c r="M3384" i="10"/>
  <c r="M3381" i="10"/>
  <c r="O3381" i="10"/>
  <c r="M3378" i="10"/>
  <c r="M3375" i="10"/>
  <c r="O3375" i="10"/>
  <c r="N3372" i="10"/>
  <c r="O3372" i="10"/>
  <c r="M3366" i="10"/>
  <c r="N3366" i="10"/>
  <c r="O3344" i="10"/>
  <c r="O3338" i="10"/>
  <c r="M3329" i="10"/>
  <c r="N3329" i="10"/>
  <c r="O3329" i="10"/>
  <c r="M3320" i="10"/>
  <c r="M3317" i="10"/>
  <c r="O3317" i="10"/>
  <c r="M3314" i="10"/>
  <c r="M3311" i="10"/>
  <c r="O3311" i="10"/>
  <c r="N3308" i="10"/>
  <c r="O3308" i="10"/>
  <c r="M3302" i="10"/>
  <c r="N3302" i="10"/>
  <c r="O3280" i="10"/>
  <c r="M3277" i="10"/>
  <c r="N3277" i="10"/>
  <c r="O3277" i="10"/>
  <c r="M3274" i="10"/>
  <c r="N3274" i="10"/>
  <c r="N3256" i="10"/>
  <c r="M3256" i="10"/>
  <c r="O3256" i="10"/>
  <c r="N3248" i="10"/>
  <c r="M3248" i="10"/>
  <c r="O3248" i="10"/>
  <c r="M3241" i="10"/>
  <c r="N3241" i="10"/>
  <c r="O3236" i="10"/>
  <c r="N3236" i="10"/>
  <c r="O3117" i="10"/>
  <c r="M3117" i="10"/>
  <c r="N3117" i="10"/>
  <c r="M3489" i="10"/>
  <c r="O3489" i="10"/>
  <c r="M3473" i="10"/>
  <c r="O3473" i="10"/>
  <c r="M3457" i="10"/>
  <c r="O3457" i="10"/>
  <c r="M3405" i="10"/>
  <c r="O3405" i="10"/>
  <c r="M3399" i="10"/>
  <c r="O3399" i="10"/>
  <c r="N3396" i="10"/>
  <c r="O3396" i="10"/>
  <c r="M3390" i="10"/>
  <c r="N3390" i="10"/>
  <c r="M3353" i="10"/>
  <c r="N3353" i="10"/>
  <c r="O3353" i="10"/>
  <c r="M3341" i="10"/>
  <c r="O3341" i="10"/>
  <c r="M3335" i="10"/>
  <c r="O3335" i="10"/>
  <c r="N3332" i="10"/>
  <c r="O3332" i="10"/>
  <c r="M3326" i="10"/>
  <c r="N3326" i="10"/>
  <c r="M3289" i="10"/>
  <c r="N3289" i="10"/>
  <c r="O3289" i="10"/>
  <c r="M3273" i="10"/>
  <c r="N3273" i="10"/>
  <c r="O3273" i="10"/>
  <c r="M3270" i="10"/>
  <c r="N3270" i="10"/>
  <c r="M3247" i="10"/>
  <c r="N3247" i="10"/>
  <c r="O3247" i="10"/>
  <c r="N3240" i="10"/>
  <c r="M3240" i="10"/>
  <c r="O3240" i="10"/>
  <c r="M3215" i="10"/>
  <c r="N3215" i="10"/>
  <c r="O3215" i="10"/>
  <c r="M3199" i="10"/>
  <c r="N3199" i="10"/>
  <c r="O3199" i="10"/>
  <c r="N3170" i="10"/>
  <c r="M3170" i="10"/>
  <c r="O3170" i="10"/>
  <c r="M3150" i="10"/>
  <c r="N3150" i="10"/>
  <c r="O3150" i="10"/>
  <c r="O3486" i="10"/>
  <c r="O3470" i="10"/>
  <c r="O3454" i="10"/>
  <c r="M3445" i="10"/>
  <c r="O3445" i="10"/>
  <c r="O3442" i="10"/>
  <c r="M3437" i="10"/>
  <c r="O3437" i="10"/>
  <c r="O3434" i="10"/>
  <c r="M3429" i="10"/>
  <c r="O3429" i="10"/>
  <c r="O3426" i="10"/>
  <c r="M3421" i="10"/>
  <c r="O3421" i="10"/>
  <c r="O3418" i="10"/>
  <c r="M3413" i="10"/>
  <c r="O3413" i="10"/>
  <c r="O3410" i="10"/>
  <c r="O3392" i="10"/>
  <c r="O3386" i="10"/>
  <c r="M3377" i="10"/>
  <c r="N3377" i="10"/>
  <c r="O3377" i="10"/>
  <c r="M3365" i="10"/>
  <c r="O3365" i="10"/>
  <c r="M3359" i="10"/>
  <c r="O3359" i="10"/>
  <c r="N3356" i="10"/>
  <c r="O3356" i="10"/>
  <c r="M3350" i="10"/>
  <c r="N3350" i="10"/>
  <c r="O3328" i="10"/>
  <c r="O3322" i="10"/>
  <c r="M3313" i="10"/>
  <c r="N3313" i="10"/>
  <c r="O3313" i="10"/>
  <c r="M3301" i="10"/>
  <c r="O3301" i="10"/>
  <c r="M3295" i="10"/>
  <c r="O3295" i="10"/>
  <c r="N3292" i="10"/>
  <c r="O3292" i="10"/>
  <c r="M3286" i="10"/>
  <c r="N3286" i="10"/>
  <c r="M3269" i="10"/>
  <c r="N3269" i="10"/>
  <c r="O3269" i="10"/>
  <c r="M3266" i="10"/>
  <c r="N3266" i="10"/>
  <c r="N3232" i="10"/>
  <c r="M3232" i="10"/>
  <c r="O3232" i="10"/>
  <c r="M3230" i="10"/>
  <c r="O3230" i="10"/>
  <c r="M3403" i="10"/>
  <c r="M3395" i="10"/>
  <c r="M3387" i="10"/>
  <c r="M3379" i="10"/>
  <c r="M3371" i="10"/>
  <c r="M3363" i="10"/>
  <c r="M3355" i="10"/>
  <c r="M3347" i="10"/>
  <c r="M3339" i="10"/>
  <c r="M3331" i="10"/>
  <c r="M3323" i="10"/>
  <c r="M3315" i="10"/>
  <c r="M3307" i="10"/>
  <c r="M3299" i="10"/>
  <c r="M3291" i="10"/>
  <c r="M3283" i="10"/>
  <c r="M3275" i="10"/>
  <c r="M3267" i="10"/>
  <c r="M3259" i="10"/>
  <c r="O3255" i="10"/>
  <c r="M3252" i="10"/>
  <c r="M3243" i="10"/>
  <c r="O3239" i="10"/>
  <c r="M3219" i="10"/>
  <c r="N3212" i="10"/>
  <c r="M3203" i="10"/>
  <c r="N3196" i="10"/>
  <c r="M3187" i="10"/>
  <c r="M3180" i="10"/>
  <c r="N3177" i="10"/>
  <c r="O3177" i="10"/>
  <c r="N3172" i="10"/>
  <c r="N3167" i="10"/>
  <c r="O3159" i="10"/>
  <c r="O3157" i="10"/>
  <c r="M3157" i="10"/>
  <c r="M3154" i="10"/>
  <c r="O3146" i="10"/>
  <c r="O3141" i="10"/>
  <c r="M3141" i="10"/>
  <c r="M3135" i="10"/>
  <c r="O3135" i="10"/>
  <c r="N3132" i="10"/>
  <c r="O3132" i="10"/>
  <c r="M3126" i="10"/>
  <c r="N3126" i="10"/>
  <c r="O3122" i="10"/>
  <c r="M3113" i="10"/>
  <c r="N3113" i="10"/>
  <c r="O3113" i="10"/>
  <c r="M3107" i="10"/>
  <c r="N3107" i="10"/>
  <c r="O3107" i="10"/>
  <c r="M3099" i="10"/>
  <c r="N3099" i="10"/>
  <c r="O3099" i="10"/>
  <c r="M3091" i="10"/>
  <c r="N3091" i="10"/>
  <c r="O3091" i="10"/>
  <c r="M3083" i="10"/>
  <c r="N3083" i="10"/>
  <c r="O3083" i="10"/>
  <c r="M3075" i="10"/>
  <c r="N3075" i="10"/>
  <c r="O3075" i="10"/>
  <c r="M3067" i="10"/>
  <c r="N3067" i="10"/>
  <c r="O3067" i="10"/>
  <c r="M3059" i="10"/>
  <c r="N3059" i="10"/>
  <c r="O3059" i="10"/>
  <c r="M3051" i="10"/>
  <c r="N3051" i="10"/>
  <c r="O3051" i="10"/>
  <c r="M3043" i="10"/>
  <c r="N3043" i="10"/>
  <c r="O3043" i="10"/>
  <c r="M3035" i="10"/>
  <c r="N3035" i="10"/>
  <c r="O3035" i="10"/>
  <c r="M3027" i="10"/>
  <c r="N3027" i="10"/>
  <c r="O3027" i="10"/>
  <c r="M3019" i="10"/>
  <c r="N3019" i="10"/>
  <c r="O3019" i="10"/>
  <c r="M2944" i="10"/>
  <c r="O2944" i="10"/>
  <c r="N2944" i="10"/>
  <c r="M2931" i="10"/>
  <c r="N2931" i="10"/>
  <c r="O2931" i="10"/>
  <c r="N2861" i="10"/>
  <c r="O2861" i="10"/>
  <c r="M2861" i="10"/>
  <c r="M2823" i="10"/>
  <c r="N2823" i="10"/>
  <c r="O2823" i="10"/>
  <c r="N2711" i="10"/>
  <c r="M2711" i="10"/>
  <c r="O2711" i="10"/>
  <c r="N3255" i="10"/>
  <c r="N3239" i="10"/>
  <c r="O3233" i="10"/>
  <c r="O3225" i="10"/>
  <c r="O3223" i="10"/>
  <c r="O3216" i="10"/>
  <c r="O3214" i="10"/>
  <c r="O3209" i="10"/>
  <c r="O3207" i="10"/>
  <c r="O3200" i="10"/>
  <c r="O3198" i="10"/>
  <c r="O3193" i="10"/>
  <c r="O3191" i="10"/>
  <c r="N3169" i="10"/>
  <c r="O3169" i="10"/>
  <c r="N3164" i="10"/>
  <c r="O3151" i="10"/>
  <c r="O3149" i="10"/>
  <c r="M3149" i="10"/>
  <c r="M3137" i="10"/>
  <c r="N3137" i="10"/>
  <c r="O3137" i="10"/>
  <c r="M3103" i="10"/>
  <c r="N3103" i="10"/>
  <c r="O3103" i="10"/>
  <c r="M3095" i="10"/>
  <c r="N3095" i="10"/>
  <c r="O3095" i="10"/>
  <c r="M3087" i="10"/>
  <c r="N3087" i="10"/>
  <c r="O3087" i="10"/>
  <c r="M3079" i="10"/>
  <c r="N3079" i="10"/>
  <c r="O3079" i="10"/>
  <c r="M3071" i="10"/>
  <c r="N3071" i="10"/>
  <c r="O3071" i="10"/>
  <c r="M3063" i="10"/>
  <c r="N3063" i="10"/>
  <c r="O3063" i="10"/>
  <c r="M3055" i="10"/>
  <c r="N3055" i="10"/>
  <c r="O3055" i="10"/>
  <c r="M3047" i="10"/>
  <c r="N3047" i="10"/>
  <c r="O3047" i="10"/>
  <c r="M3039" i="10"/>
  <c r="N3039" i="10"/>
  <c r="O3039" i="10"/>
  <c r="M3031" i="10"/>
  <c r="N3031" i="10"/>
  <c r="O3031" i="10"/>
  <c r="M3023" i="10"/>
  <c r="N3023" i="10"/>
  <c r="O3023" i="10"/>
  <c r="M3015" i="10"/>
  <c r="N3015" i="10"/>
  <c r="O3015" i="10"/>
  <c r="M2731" i="10"/>
  <c r="N2731" i="10"/>
  <c r="O2731" i="10"/>
  <c r="N2727" i="10"/>
  <c r="M2727" i="10"/>
  <c r="O2727" i="10"/>
  <c r="O3279" i="10"/>
  <c r="O3271" i="10"/>
  <c r="O3263" i="10"/>
  <c r="O3244" i="10"/>
  <c r="M3233" i="10"/>
  <c r="M3225" i="10"/>
  <c r="N3223" i="10"/>
  <c r="M3216" i="10"/>
  <c r="N3214" i="10"/>
  <c r="M3209" i="10"/>
  <c r="N3207" i="10"/>
  <c r="M3200" i="10"/>
  <c r="N3198" i="10"/>
  <c r="M3193" i="10"/>
  <c r="N3191" i="10"/>
  <c r="M3164" i="10"/>
  <c r="N3161" i="10"/>
  <c r="O3161" i="10"/>
  <c r="N3151" i="10"/>
  <c r="M3131" i="10"/>
  <c r="O3131" i="10"/>
  <c r="O3125" i="10"/>
  <c r="M3125" i="10"/>
  <c r="M3119" i="10"/>
  <c r="O3119" i="10"/>
  <c r="N3116" i="10"/>
  <c r="O3116" i="10"/>
  <c r="M3110" i="10"/>
  <c r="N3110" i="10"/>
  <c r="N3106" i="10"/>
  <c r="O3106" i="10"/>
  <c r="N3098" i="10"/>
  <c r="O3098" i="10"/>
  <c r="N3090" i="10"/>
  <c r="O3090" i="10"/>
  <c r="N3082" i="10"/>
  <c r="O3082" i="10"/>
  <c r="N3074" i="10"/>
  <c r="O3074" i="10"/>
  <c r="N3066" i="10"/>
  <c r="O3066" i="10"/>
  <c r="N3058" i="10"/>
  <c r="O3058" i="10"/>
  <c r="N3050" i="10"/>
  <c r="O3050" i="10"/>
  <c r="N3042" i="10"/>
  <c r="O3042" i="10"/>
  <c r="N3034" i="10"/>
  <c r="O3034" i="10"/>
  <c r="N3026" i="10"/>
  <c r="O3026" i="10"/>
  <c r="N3018" i="10"/>
  <c r="O3018" i="10"/>
  <c r="N2939" i="10"/>
  <c r="O2939" i="10"/>
  <c r="N2887" i="10"/>
  <c r="M2887" i="10"/>
  <c r="O2887" i="10"/>
  <c r="N2865" i="10"/>
  <c r="O2865" i="10"/>
  <c r="M2865" i="10"/>
  <c r="M2775" i="10"/>
  <c r="N2775" i="10"/>
  <c r="O2775" i="10"/>
  <c r="M2771" i="10"/>
  <c r="N2771" i="10"/>
  <c r="O2771" i="10"/>
  <c r="M2766" i="10"/>
  <c r="N2766" i="10"/>
  <c r="O2766" i="10"/>
  <c r="M3179" i="10"/>
  <c r="O3179" i="10"/>
  <c r="M3174" i="10"/>
  <c r="N3174" i="10"/>
  <c r="N3153" i="10"/>
  <c r="O3153" i="10"/>
  <c r="M3143" i="10"/>
  <c r="O3143" i="10"/>
  <c r="N3140" i="10"/>
  <c r="O3140" i="10"/>
  <c r="M3134" i="10"/>
  <c r="N3134" i="10"/>
  <c r="O3130" i="10"/>
  <c r="M3121" i="10"/>
  <c r="N3121" i="10"/>
  <c r="O3121" i="10"/>
  <c r="M3102" i="10"/>
  <c r="N3102" i="10"/>
  <c r="O3102" i="10"/>
  <c r="M3094" i="10"/>
  <c r="N3094" i="10"/>
  <c r="O3094" i="10"/>
  <c r="M3086" i="10"/>
  <c r="N3086" i="10"/>
  <c r="O3086" i="10"/>
  <c r="M3078" i="10"/>
  <c r="N3078" i="10"/>
  <c r="O3078" i="10"/>
  <c r="M3070" i="10"/>
  <c r="N3070" i="10"/>
  <c r="O3070" i="10"/>
  <c r="M3062" i="10"/>
  <c r="N3062" i="10"/>
  <c r="O3062" i="10"/>
  <c r="M3054" i="10"/>
  <c r="N3054" i="10"/>
  <c r="O3054" i="10"/>
  <c r="M3046" i="10"/>
  <c r="N3046" i="10"/>
  <c r="O3046" i="10"/>
  <c r="M3038" i="10"/>
  <c r="N3038" i="10"/>
  <c r="O3038" i="10"/>
  <c r="M3030" i="10"/>
  <c r="N3030" i="10"/>
  <c r="O3030" i="10"/>
  <c r="M3022" i="10"/>
  <c r="N3022" i="10"/>
  <c r="O3022" i="10"/>
  <c r="M3014" i="10"/>
  <c r="N3014" i="10"/>
  <c r="O3014" i="10"/>
  <c r="N2947" i="10"/>
  <c r="M2947" i="10"/>
  <c r="O2947" i="10"/>
  <c r="N2895" i="10"/>
  <c r="M2895" i="10"/>
  <c r="O2895" i="10"/>
  <c r="M2891" i="10"/>
  <c r="N2891" i="10"/>
  <c r="O2891" i="10"/>
  <c r="M2832" i="10"/>
  <c r="N2832" i="10"/>
  <c r="O2832" i="10"/>
  <c r="M3251" i="10"/>
  <c r="N3220" i="10"/>
  <c r="M3211" i="10"/>
  <c r="N3204" i="10"/>
  <c r="M3195" i="10"/>
  <c r="N3188" i="10"/>
  <c r="O3178" i="10"/>
  <c r="M3171" i="10"/>
  <c r="O3171" i="10"/>
  <c r="M3148" i="10"/>
  <c r="N3145" i="10"/>
  <c r="O3145" i="10"/>
  <c r="M3130" i="10"/>
  <c r="M3115" i="10"/>
  <c r="O3115" i="10"/>
  <c r="O3109" i="10"/>
  <c r="M3109" i="10"/>
  <c r="M2946" i="10"/>
  <c r="O2946" i="10"/>
  <c r="N2946" i="10"/>
  <c r="N2903" i="10"/>
  <c r="M2903" i="10"/>
  <c r="O2903" i="10"/>
  <c r="M2899" i="10"/>
  <c r="N2899" i="10"/>
  <c r="O2899" i="10"/>
  <c r="O3181" i="10"/>
  <c r="M3181" i="10"/>
  <c r="M3163" i="10"/>
  <c r="O3163" i="10"/>
  <c r="M3158" i="10"/>
  <c r="N3158" i="10"/>
  <c r="M3139" i="10"/>
  <c r="O3139" i="10"/>
  <c r="O3133" i="10"/>
  <c r="M3133" i="10"/>
  <c r="M3127" i="10"/>
  <c r="O3127" i="10"/>
  <c r="N3124" i="10"/>
  <c r="O3124" i="10"/>
  <c r="M3118" i="10"/>
  <c r="N3118" i="10"/>
  <c r="N2955" i="10"/>
  <c r="O2955" i="10"/>
  <c r="N2911" i="10"/>
  <c r="M2911" i="10"/>
  <c r="O2911" i="10"/>
  <c r="M2907" i="10"/>
  <c r="N2907" i="10"/>
  <c r="O2907" i="10"/>
  <c r="M2880" i="10"/>
  <c r="O2880" i="10"/>
  <c r="N2880" i="10"/>
  <c r="O3173" i="10"/>
  <c r="M3173" i="10"/>
  <c r="M3155" i="10"/>
  <c r="O3155" i="10"/>
  <c r="M3142" i="10"/>
  <c r="N3142" i="10"/>
  <c r="M3129" i="10"/>
  <c r="N3129" i="10"/>
  <c r="O3129" i="10"/>
  <c r="N2919" i="10"/>
  <c r="M2919" i="10"/>
  <c r="O2919" i="10"/>
  <c r="M2915" i="10"/>
  <c r="N2915" i="10"/>
  <c r="O2915" i="10"/>
  <c r="N2801" i="10"/>
  <c r="O2801" i="10"/>
  <c r="M2801" i="10"/>
  <c r="M2792" i="10"/>
  <c r="N2792" i="10"/>
  <c r="O2792" i="10"/>
  <c r="M3101" i="10"/>
  <c r="M3093" i="10"/>
  <c r="M3085" i="10"/>
  <c r="M3077" i="10"/>
  <c r="M3069" i="10"/>
  <c r="M3061" i="10"/>
  <c r="M3053" i="10"/>
  <c r="M3045" i="10"/>
  <c r="M3037" i="10"/>
  <c r="M3029" i="10"/>
  <c r="M3021" i="10"/>
  <c r="M3013" i="10"/>
  <c r="M3007" i="10"/>
  <c r="M3005" i="10"/>
  <c r="M2999" i="10"/>
  <c r="M2997" i="10"/>
  <c r="M2991" i="10"/>
  <c r="M2989" i="10"/>
  <c r="M2983" i="10"/>
  <c r="M2981" i="10"/>
  <c r="M2975" i="10"/>
  <c r="M2973" i="10"/>
  <c r="M2967" i="10"/>
  <c r="M2965" i="10"/>
  <c r="M2959" i="10"/>
  <c r="M2957" i="10"/>
  <c r="M2950" i="10"/>
  <c r="O2943" i="10"/>
  <c r="M2941" i="10"/>
  <c r="M2934" i="10"/>
  <c r="N2929" i="10"/>
  <c r="N2921" i="10"/>
  <c r="N2913" i="10"/>
  <c r="N2905" i="10"/>
  <c r="N2897" i="10"/>
  <c r="N2889" i="10"/>
  <c r="M2886" i="10"/>
  <c r="N2886" i="10"/>
  <c r="O2886" i="10"/>
  <c r="M2872" i="10"/>
  <c r="O2872" i="10"/>
  <c r="N2857" i="10"/>
  <c r="O2857" i="10"/>
  <c r="N2853" i="10"/>
  <c r="O2853" i="10"/>
  <c r="M2845" i="10"/>
  <c r="N2845" i="10"/>
  <c r="O2845" i="10"/>
  <c r="N2841" i="10"/>
  <c r="O2841" i="10"/>
  <c r="M2827" i="10"/>
  <c r="N2827" i="10"/>
  <c r="O2827" i="10"/>
  <c r="M2822" i="10"/>
  <c r="N2822" i="10"/>
  <c r="O2822" i="10"/>
  <c r="M2813" i="10"/>
  <c r="N2813" i="10"/>
  <c r="O2813" i="10"/>
  <c r="N2809" i="10"/>
  <c r="O2809" i="10"/>
  <c r="M2800" i="10"/>
  <c r="N2800" i="10"/>
  <c r="O2800" i="10"/>
  <c r="M2783" i="10"/>
  <c r="N2783" i="10"/>
  <c r="M2779" i="10"/>
  <c r="N2779" i="10"/>
  <c r="O2779" i="10"/>
  <c r="M2774" i="10"/>
  <c r="N2774" i="10"/>
  <c r="O2774" i="10"/>
  <c r="N2757" i="10"/>
  <c r="O2757" i="10"/>
  <c r="M2748" i="10"/>
  <c r="O2748" i="10"/>
  <c r="M2744" i="10"/>
  <c r="N2744" i="10"/>
  <c r="M2736" i="10"/>
  <c r="N2736" i="10"/>
  <c r="O2736" i="10"/>
  <c r="M2720" i="10"/>
  <c r="N2720" i="10"/>
  <c r="O2720" i="10"/>
  <c r="M2692" i="10"/>
  <c r="N2692" i="10"/>
  <c r="O2692" i="10"/>
  <c r="M2684" i="10"/>
  <c r="N2684" i="10"/>
  <c r="O2684" i="10"/>
  <c r="M2568" i="10"/>
  <c r="N2568" i="10"/>
  <c r="O2568" i="10"/>
  <c r="N2507" i="10"/>
  <c r="M2507" i="10"/>
  <c r="O2507" i="10"/>
  <c r="O2488" i="10"/>
  <c r="M2488" i="10"/>
  <c r="N2488" i="10"/>
  <c r="N2926" i="10"/>
  <c r="O2926" i="10"/>
  <c r="N2918" i="10"/>
  <c r="O2918" i="10"/>
  <c r="N2910" i="10"/>
  <c r="O2910" i="10"/>
  <c r="N2902" i="10"/>
  <c r="O2902" i="10"/>
  <c r="N2894" i="10"/>
  <c r="O2894" i="10"/>
  <c r="M2883" i="10"/>
  <c r="N2883" i="10"/>
  <c r="M2879" i="10"/>
  <c r="N2879" i="10"/>
  <c r="M2864" i="10"/>
  <c r="O2864" i="10"/>
  <c r="N2849" i="10"/>
  <c r="O2849" i="10"/>
  <c r="M2840" i="10"/>
  <c r="N2840" i="10"/>
  <c r="O2840" i="10"/>
  <c r="M2831" i="10"/>
  <c r="N2831" i="10"/>
  <c r="M2808" i="10"/>
  <c r="N2808" i="10"/>
  <c r="O2808" i="10"/>
  <c r="M2791" i="10"/>
  <c r="N2791" i="10"/>
  <c r="M2787" i="10"/>
  <c r="N2787" i="10"/>
  <c r="O2787" i="10"/>
  <c r="M2782" i="10"/>
  <c r="N2782" i="10"/>
  <c r="O2782" i="10"/>
  <c r="M2765" i="10"/>
  <c r="N2765" i="10"/>
  <c r="O2765" i="10"/>
  <c r="M2756" i="10"/>
  <c r="N2756" i="10"/>
  <c r="O2756" i="10"/>
  <c r="M2747" i="10"/>
  <c r="N2747" i="10"/>
  <c r="O2747" i="10"/>
  <c r="N2743" i="10"/>
  <c r="M2743" i="10"/>
  <c r="O2743" i="10"/>
  <c r="N2735" i="10"/>
  <c r="M2735" i="10"/>
  <c r="O2735" i="10"/>
  <c r="N2699" i="10"/>
  <c r="O2699" i="10"/>
  <c r="M2699" i="10"/>
  <c r="N2691" i="10"/>
  <c r="M2691" i="10"/>
  <c r="O2691" i="10"/>
  <c r="O2589" i="10"/>
  <c r="M2589" i="10"/>
  <c r="N2589" i="10"/>
  <c r="O3105" i="10"/>
  <c r="O3097" i="10"/>
  <c r="O3089" i="10"/>
  <c r="O3081" i="10"/>
  <c r="O3073" i="10"/>
  <c r="O3065" i="10"/>
  <c r="O3057" i="10"/>
  <c r="O3049" i="10"/>
  <c r="O3041" i="10"/>
  <c r="O3033" i="10"/>
  <c r="O3025" i="10"/>
  <c r="O3017" i="10"/>
  <c r="O3006" i="10"/>
  <c r="O2998" i="10"/>
  <c r="O2990" i="10"/>
  <c r="O2982" i="10"/>
  <c r="O2974" i="10"/>
  <c r="O2966" i="10"/>
  <c r="O2958" i="10"/>
  <c r="O2956" i="10"/>
  <c r="M2952" i="10"/>
  <c r="O2952" i="10"/>
  <c r="N2945" i="10"/>
  <c r="O2940" i="10"/>
  <c r="M2936" i="10"/>
  <c r="O2936" i="10"/>
  <c r="O2885" i="10"/>
  <c r="M2882" i="10"/>
  <c r="N2882" i="10"/>
  <c r="O2882" i="10"/>
  <c r="M2878" i="10"/>
  <c r="N2878" i="10"/>
  <c r="O2878" i="10"/>
  <c r="M2875" i="10"/>
  <c r="N2875" i="10"/>
  <c r="M2871" i="10"/>
  <c r="N2871" i="10"/>
  <c r="M2856" i="10"/>
  <c r="O2856" i="10"/>
  <c r="M2835" i="10"/>
  <c r="N2835" i="10"/>
  <c r="O2835" i="10"/>
  <c r="M2830" i="10"/>
  <c r="N2830" i="10"/>
  <c r="O2830" i="10"/>
  <c r="M2821" i="10"/>
  <c r="N2821" i="10"/>
  <c r="O2821" i="10"/>
  <c r="N2817" i="10"/>
  <c r="O2817" i="10"/>
  <c r="M2799" i="10"/>
  <c r="N2799" i="10"/>
  <c r="M2795" i="10"/>
  <c r="N2795" i="10"/>
  <c r="O2795" i="10"/>
  <c r="M2790" i="10"/>
  <c r="N2790" i="10"/>
  <c r="O2790" i="10"/>
  <c r="M2773" i="10"/>
  <c r="N2773" i="10"/>
  <c r="O2773" i="10"/>
  <c r="M2752" i="10"/>
  <c r="N2752" i="10"/>
  <c r="O2752" i="10"/>
  <c r="M2734" i="10"/>
  <c r="N2734" i="10"/>
  <c r="O2734" i="10"/>
  <c r="M2655" i="10"/>
  <c r="N2655" i="10"/>
  <c r="O2655" i="10"/>
  <c r="M2623" i="10"/>
  <c r="N2623" i="10"/>
  <c r="O2623" i="10"/>
  <c r="O2514" i="10"/>
  <c r="M2514" i="10"/>
  <c r="N2514" i="10"/>
  <c r="N3105" i="10"/>
  <c r="N3097" i="10"/>
  <c r="N3089" i="10"/>
  <c r="N3081" i="10"/>
  <c r="N3073" i="10"/>
  <c r="N3065" i="10"/>
  <c r="N3057" i="10"/>
  <c r="N3049" i="10"/>
  <c r="N3041" i="10"/>
  <c r="N3033" i="10"/>
  <c r="N3025" i="10"/>
  <c r="N3017" i="10"/>
  <c r="O3012" i="10"/>
  <c r="N3008" i="10"/>
  <c r="N3006" i="10"/>
  <c r="O3004" i="10"/>
  <c r="N3000" i="10"/>
  <c r="N2998" i="10"/>
  <c r="O2996" i="10"/>
  <c r="N2992" i="10"/>
  <c r="N2990" i="10"/>
  <c r="O2988" i="10"/>
  <c r="N2984" i="10"/>
  <c r="N2982" i="10"/>
  <c r="O2980" i="10"/>
  <c r="N2976" i="10"/>
  <c r="N2974" i="10"/>
  <c r="O2972" i="10"/>
  <c r="N2968" i="10"/>
  <c r="N2966" i="10"/>
  <c r="O2964" i="10"/>
  <c r="N2960" i="10"/>
  <c r="N2958" i="10"/>
  <c r="N2956" i="10"/>
  <c r="M2954" i="10"/>
  <c r="O2954" i="10"/>
  <c r="O2949" i="10"/>
  <c r="N2942" i="10"/>
  <c r="N2940" i="10"/>
  <c r="M2938" i="10"/>
  <c r="O2938" i="10"/>
  <c r="O2933" i="10"/>
  <c r="O2925" i="10"/>
  <c r="O2917" i="10"/>
  <c r="O2909" i="10"/>
  <c r="O2901" i="10"/>
  <c r="O2893" i="10"/>
  <c r="M2885" i="10"/>
  <c r="M2874" i="10"/>
  <c r="N2874" i="10"/>
  <c r="O2874" i="10"/>
  <c r="M2870" i="10"/>
  <c r="N2870" i="10"/>
  <c r="O2870" i="10"/>
  <c r="M2867" i="10"/>
  <c r="N2867" i="10"/>
  <c r="M2863" i="10"/>
  <c r="N2863" i="10"/>
  <c r="M2848" i="10"/>
  <c r="O2848" i="10"/>
  <c r="M2839" i="10"/>
  <c r="N2839" i="10"/>
  <c r="M2816" i="10"/>
  <c r="N2816" i="10"/>
  <c r="O2816" i="10"/>
  <c r="M2807" i="10"/>
  <c r="N2807" i="10"/>
  <c r="M2803" i="10"/>
  <c r="N2803" i="10"/>
  <c r="O2803" i="10"/>
  <c r="M2798" i="10"/>
  <c r="N2798" i="10"/>
  <c r="O2798" i="10"/>
  <c r="M2781" i="10"/>
  <c r="N2781" i="10"/>
  <c r="O2781" i="10"/>
  <c r="N2769" i="10"/>
  <c r="O2769" i="10"/>
  <c r="M2764" i="10"/>
  <c r="O2764" i="10"/>
  <c r="M2760" i="10"/>
  <c r="N2760" i="10"/>
  <c r="N2751" i="10"/>
  <c r="M2751" i="10"/>
  <c r="O2751" i="10"/>
  <c r="O2738" i="10"/>
  <c r="M2738" i="10"/>
  <c r="N2738" i="10"/>
  <c r="N2725" i="10"/>
  <c r="O2725" i="10"/>
  <c r="M2716" i="10"/>
  <c r="N2716" i="10"/>
  <c r="O2716" i="10"/>
  <c r="M2709" i="10"/>
  <c r="N2709" i="10"/>
  <c r="O2709" i="10"/>
  <c r="M2676" i="10"/>
  <c r="O2676" i="10"/>
  <c r="M2644" i="10"/>
  <c r="O2644" i="10"/>
  <c r="M2612" i="10"/>
  <c r="O2612" i="10"/>
  <c r="O2574" i="10"/>
  <c r="M2574" i="10"/>
  <c r="N2574" i="10"/>
  <c r="M2549" i="10"/>
  <c r="N2549" i="10"/>
  <c r="O2549" i="10"/>
  <c r="N3012" i="10"/>
  <c r="M3008" i="10"/>
  <c r="N3004" i="10"/>
  <c r="M3000" i="10"/>
  <c r="N2996" i="10"/>
  <c r="M2992" i="10"/>
  <c r="N2988" i="10"/>
  <c r="M2984" i="10"/>
  <c r="N2980" i="10"/>
  <c r="M2976" i="10"/>
  <c r="N2972" i="10"/>
  <c r="M2968" i="10"/>
  <c r="N2964" i="10"/>
  <c r="M2960" i="10"/>
  <c r="M2949" i="10"/>
  <c r="M2942" i="10"/>
  <c r="M2933" i="10"/>
  <c r="M2928" i="10"/>
  <c r="O2928" i="10"/>
  <c r="M2925" i="10"/>
  <c r="M2920" i="10"/>
  <c r="O2920" i="10"/>
  <c r="M2917" i="10"/>
  <c r="M2912" i="10"/>
  <c r="O2912" i="10"/>
  <c r="M2909" i="10"/>
  <c r="M2904" i="10"/>
  <c r="O2904" i="10"/>
  <c r="M2901" i="10"/>
  <c r="M2896" i="10"/>
  <c r="O2896" i="10"/>
  <c r="M2893" i="10"/>
  <c r="M2888" i="10"/>
  <c r="O2888" i="10"/>
  <c r="M2866" i="10"/>
  <c r="N2866" i="10"/>
  <c r="O2866" i="10"/>
  <c r="M2862" i="10"/>
  <c r="N2862" i="10"/>
  <c r="O2862" i="10"/>
  <c r="M2859" i="10"/>
  <c r="N2859" i="10"/>
  <c r="M2855" i="10"/>
  <c r="N2855" i="10"/>
  <c r="M2843" i="10"/>
  <c r="N2843" i="10"/>
  <c r="O2843" i="10"/>
  <c r="M2838" i="10"/>
  <c r="N2838" i="10"/>
  <c r="O2838" i="10"/>
  <c r="M2829" i="10"/>
  <c r="N2829" i="10"/>
  <c r="O2829" i="10"/>
  <c r="N2825" i="10"/>
  <c r="O2825" i="10"/>
  <c r="M2811" i="10"/>
  <c r="N2811" i="10"/>
  <c r="O2811" i="10"/>
  <c r="M2806" i="10"/>
  <c r="N2806" i="10"/>
  <c r="O2806" i="10"/>
  <c r="M2789" i="10"/>
  <c r="N2789" i="10"/>
  <c r="O2789" i="10"/>
  <c r="N2777" i="10"/>
  <c r="O2777" i="10"/>
  <c r="M2768" i="10"/>
  <c r="N2768" i="10"/>
  <c r="O2768" i="10"/>
  <c r="M2763" i="10"/>
  <c r="N2763" i="10"/>
  <c r="O2763" i="10"/>
  <c r="N2759" i="10"/>
  <c r="M2759" i="10"/>
  <c r="O2759" i="10"/>
  <c r="M2750" i="10"/>
  <c r="N2750" i="10"/>
  <c r="O2750" i="10"/>
  <c r="M2733" i="10"/>
  <c r="N2733" i="10"/>
  <c r="O2733" i="10"/>
  <c r="M2724" i="10"/>
  <c r="N2724" i="10"/>
  <c r="O2724" i="10"/>
  <c r="M2708" i="10"/>
  <c r="N2708" i="10"/>
  <c r="O2708" i="10"/>
  <c r="M2687" i="10"/>
  <c r="N2687" i="10"/>
  <c r="O2687" i="10"/>
  <c r="N2675" i="10"/>
  <c r="M2675" i="10"/>
  <c r="O2675" i="10"/>
  <c r="M2668" i="10"/>
  <c r="N2668" i="10"/>
  <c r="O2668" i="10"/>
  <c r="O2662" i="10"/>
  <c r="M2662" i="10"/>
  <c r="N2662" i="10"/>
  <c r="N2643" i="10"/>
  <c r="M2643" i="10"/>
  <c r="O2643" i="10"/>
  <c r="M2636" i="10"/>
  <c r="N2636" i="10"/>
  <c r="O2636" i="10"/>
  <c r="O2630" i="10"/>
  <c r="M2630" i="10"/>
  <c r="N2630" i="10"/>
  <c r="N2611" i="10"/>
  <c r="M2611" i="10"/>
  <c r="O2611" i="10"/>
  <c r="M2604" i="10"/>
  <c r="N2604" i="10"/>
  <c r="O2604" i="10"/>
  <c r="O2598" i="10"/>
  <c r="M2598" i="10"/>
  <c r="N2598" i="10"/>
  <c r="M3010" i="10"/>
  <c r="O3010" i="10"/>
  <c r="M3002" i="10"/>
  <c r="O3002" i="10"/>
  <c r="M2994" i="10"/>
  <c r="O2994" i="10"/>
  <c r="M2986" i="10"/>
  <c r="O2986" i="10"/>
  <c r="M2978" i="10"/>
  <c r="O2978" i="10"/>
  <c r="M2970" i="10"/>
  <c r="O2970" i="10"/>
  <c r="M2962" i="10"/>
  <c r="O2962" i="10"/>
  <c r="N2881" i="10"/>
  <c r="O2881" i="10"/>
  <c r="N2877" i="10"/>
  <c r="O2877" i="10"/>
  <c r="M2858" i="10"/>
  <c r="N2858" i="10"/>
  <c r="O2858" i="10"/>
  <c r="M2854" i="10"/>
  <c r="N2854" i="10"/>
  <c r="O2854" i="10"/>
  <c r="M2851" i="10"/>
  <c r="N2851" i="10"/>
  <c r="M2847" i="10"/>
  <c r="N2847" i="10"/>
  <c r="M2824" i="10"/>
  <c r="N2824" i="10"/>
  <c r="O2824" i="10"/>
  <c r="M2815" i="10"/>
  <c r="N2815" i="10"/>
  <c r="M2797" i="10"/>
  <c r="N2797" i="10"/>
  <c r="O2797" i="10"/>
  <c r="N2785" i="10"/>
  <c r="O2785" i="10"/>
  <c r="M2776" i="10"/>
  <c r="N2776" i="10"/>
  <c r="O2776" i="10"/>
  <c r="N2741" i="10"/>
  <c r="O2741" i="10"/>
  <c r="N2715" i="10"/>
  <c r="O2715" i="10"/>
  <c r="N2707" i="10"/>
  <c r="O2707" i="10"/>
  <c r="M2707" i="10"/>
  <c r="M2704" i="10"/>
  <c r="N2704" i="10"/>
  <c r="N2667" i="10"/>
  <c r="M2667" i="10"/>
  <c r="O2667" i="10"/>
  <c r="N2635" i="10"/>
  <c r="M2635" i="10"/>
  <c r="O2635" i="10"/>
  <c r="N2603" i="10"/>
  <c r="M2603" i="10"/>
  <c r="O2603" i="10"/>
  <c r="N2555" i="10"/>
  <c r="M2555" i="10"/>
  <c r="O2555" i="10"/>
  <c r="M2930" i="10"/>
  <c r="O2930" i="10"/>
  <c r="M2922" i="10"/>
  <c r="O2922" i="10"/>
  <c r="M2914" i="10"/>
  <c r="O2914" i="10"/>
  <c r="M2906" i="10"/>
  <c r="O2906" i="10"/>
  <c r="M2898" i="10"/>
  <c r="O2898" i="10"/>
  <c r="M2890" i="10"/>
  <c r="O2890" i="10"/>
  <c r="N2873" i="10"/>
  <c r="O2873" i="10"/>
  <c r="N2869" i="10"/>
  <c r="O2869" i="10"/>
  <c r="M2850" i="10"/>
  <c r="N2850" i="10"/>
  <c r="O2850" i="10"/>
  <c r="M2846" i="10"/>
  <c r="N2846" i="10"/>
  <c r="O2846" i="10"/>
  <c r="M2837" i="10"/>
  <c r="N2837" i="10"/>
  <c r="O2837" i="10"/>
  <c r="N2833" i="10"/>
  <c r="O2833" i="10"/>
  <c r="M2819" i="10"/>
  <c r="N2819" i="10"/>
  <c r="O2819" i="10"/>
  <c r="M2814" i="10"/>
  <c r="N2814" i="10"/>
  <c r="O2814" i="10"/>
  <c r="M2805" i="10"/>
  <c r="N2805" i="10"/>
  <c r="O2805" i="10"/>
  <c r="N2793" i="10"/>
  <c r="O2793" i="10"/>
  <c r="M2784" i="10"/>
  <c r="N2784" i="10"/>
  <c r="O2784" i="10"/>
  <c r="M2767" i="10"/>
  <c r="N2767" i="10"/>
  <c r="O2754" i="10"/>
  <c r="M2754" i="10"/>
  <c r="N2754" i="10"/>
  <c r="M2749" i="10"/>
  <c r="N2749" i="10"/>
  <c r="O2749" i="10"/>
  <c r="M2740" i="10"/>
  <c r="N2740" i="10"/>
  <c r="O2740" i="10"/>
  <c r="M2732" i="10"/>
  <c r="O2732" i="10"/>
  <c r="M2728" i="10"/>
  <c r="N2728" i="10"/>
  <c r="M2660" i="10"/>
  <c r="N2660" i="10"/>
  <c r="O2660" i="10"/>
  <c r="M2628" i="10"/>
  <c r="N2628" i="10"/>
  <c r="O2628" i="10"/>
  <c r="N2579" i="10"/>
  <c r="M2579" i="10"/>
  <c r="O2579" i="10"/>
  <c r="M2532" i="10"/>
  <c r="N2532" i="10"/>
  <c r="O2532" i="10"/>
  <c r="M2884" i="10"/>
  <c r="M2876" i="10"/>
  <c r="M2868" i="10"/>
  <c r="M2860" i="10"/>
  <c r="M2852" i="10"/>
  <c r="M2844" i="10"/>
  <c r="O2842" i="10"/>
  <c r="M2836" i="10"/>
  <c r="O2834" i="10"/>
  <c r="M2828" i="10"/>
  <c r="O2826" i="10"/>
  <c r="M2820" i="10"/>
  <c r="O2818" i="10"/>
  <c r="M2812" i="10"/>
  <c r="O2810" i="10"/>
  <c r="O2802" i="10"/>
  <c r="O2794" i="10"/>
  <c r="O2786" i="10"/>
  <c r="O2778" i="10"/>
  <c r="O2770" i="10"/>
  <c r="M2762" i="10"/>
  <c r="O2758" i="10"/>
  <c r="M2746" i="10"/>
  <c r="O2742" i="10"/>
  <c r="M2730" i="10"/>
  <c r="O2726" i="10"/>
  <c r="M2719" i="10"/>
  <c r="O2697" i="10"/>
  <c r="M2695" i="10"/>
  <c r="N2693" i="10"/>
  <c r="O2671" i="10"/>
  <c r="N2666" i="10"/>
  <c r="O2666" i="10"/>
  <c r="O2639" i="10"/>
  <c r="N2634" i="10"/>
  <c r="O2634" i="10"/>
  <c r="O2607" i="10"/>
  <c r="N2602" i="10"/>
  <c r="O2602" i="10"/>
  <c r="M2588" i="10"/>
  <c r="N2588" i="10"/>
  <c r="O2588" i="10"/>
  <c r="M2583" i="10"/>
  <c r="N2583" i="10"/>
  <c r="M2561" i="10"/>
  <c r="O2561" i="10"/>
  <c r="N2535" i="10"/>
  <c r="O2535" i="10"/>
  <c r="M2535" i="10"/>
  <c r="M2528" i="10"/>
  <c r="O2528" i="10"/>
  <c r="O2510" i="10"/>
  <c r="M2510" i="10"/>
  <c r="N2487" i="10"/>
  <c r="O2487" i="10"/>
  <c r="M2487" i="10"/>
  <c r="O2464" i="10"/>
  <c r="M2464" i="10"/>
  <c r="N2464" i="10"/>
  <c r="M2449" i="10"/>
  <c r="N2449" i="10"/>
  <c r="O2449" i="10"/>
  <c r="N2842" i="10"/>
  <c r="N2834" i="10"/>
  <c r="N2826" i="10"/>
  <c r="N2818" i="10"/>
  <c r="N2810" i="10"/>
  <c r="N2802" i="10"/>
  <c r="N2794" i="10"/>
  <c r="N2786" i="10"/>
  <c r="N2778" i="10"/>
  <c r="N2770" i="10"/>
  <c r="N2758" i="10"/>
  <c r="N2742" i="10"/>
  <c r="N2726" i="10"/>
  <c r="N2710" i="10"/>
  <c r="N2697" i="10"/>
  <c r="O2686" i="10"/>
  <c r="M2686" i="10"/>
  <c r="N2683" i="10"/>
  <c r="M2683" i="10"/>
  <c r="N2678" i="10"/>
  <c r="N2671" i="10"/>
  <c r="M2661" i="10"/>
  <c r="N2661" i="10"/>
  <c r="O2654" i="10"/>
  <c r="M2654" i="10"/>
  <c r="N2651" i="10"/>
  <c r="M2651" i="10"/>
  <c r="N2646" i="10"/>
  <c r="N2639" i="10"/>
  <c r="M2629" i="10"/>
  <c r="N2629" i="10"/>
  <c r="O2622" i="10"/>
  <c r="M2622" i="10"/>
  <c r="N2619" i="10"/>
  <c r="M2619" i="10"/>
  <c r="N2614" i="10"/>
  <c r="N2607" i="10"/>
  <c r="M2597" i="10"/>
  <c r="N2597" i="10"/>
  <c r="O2573" i="10"/>
  <c r="M2573" i="10"/>
  <c r="N2563" i="10"/>
  <c r="M2563" i="10"/>
  <c r="O2563" i="10"/>
  <c r="O2558" i="10"/>
  <c r="M2558" i="10"/>
  <c r="N2558" i="10"/>
  <c r="M2552" i="10"/>
  <c r="N2552" i="10"/>
  <c r="O2548" i="10"/>
  <c r="M2548" i="10"/>
  <c r="N2539" i="10"/>
  <c r="M2539" i="10"/>
  <c r="N2531" i="10"/>
  <c r="M2531" i="10"/>
  <c r="O2531" i="10"/>
  <c r="M2524" i="10"/>
  <c r="N2524" i="10"/>
  <c r="O2524" i="10"/>
  <c r="M2521" i="10"/>
  <c r="N2521" i="10"/>
  <c r="M2517" i="10"/>
  <c r="O2517" i="10"/>
  <c r="M2513" i="10"/>
  <c r="N2513" i="10"/>
  <c r="O2513" i="10"/>
  <c r="O2506" i="10"/>
  <c r="M2506" i="10"/>
  <c r="N2506" i="10"/>
  <c r="M2710" i="10"/>
  <c r="O2703" i="10"/>
  <c r="O2701" i="10"/>
  <c r="O2685" i="10"/>
  <c r="O2680" i="10"/>
  <c r="M2678" i="10"/>
  <c r="M2646" i="10"/>
  <c r="M2614" i="10"/>
  <c r="O2582" i="10"/>
  <c r="N2582" i="10"/>
  <c r="M2572" i="10"/>
  <c r="N2572" i="10"/>
  <c r="O2572" i="10"/>
  <c r="M2567" i="10"/>
  <c r="N2567" i="10"/>
  <c r="M2545" i="10"/>
  <c r="O2545" i="10"/>
  <c r="M2520" i="10"/>
  <c r="N2520" i="10"/>
  <c r="O2520" i="10"/>
  <c r="M2516" i="10"/>
  <c r="N2516" i="10"/>
  <c r="O2516" i="10"/>
  <c r="M2712" i="10"/>
  <c r="N2712" i="10"/>
  <c r="O2596" i="10"/>
  <c r="M2596" i="10"/>
  <c r="N2587" i="10"/>
  <c r="M2587" i="10"/>
  <c r="M2581" i="10"/>
  <c r="N2581" i="10"/>
  <c r="O2581" i="10"/>
  <c r="O2557" i="10"/>
  <c r="M2557" i="10"/>
  <c r="N2547" i="10"/>
  <c r="M2547" i="10"/>
  <c r="O2547" i="10"/>
  <c r="O2542" i="10"/>
  <c r="M2542" i="10"/>
  <c r="N2542" i="10"/>
  <c r="O2538" i="10"/>
  <c r="M2538" i="10"/>
  <c r="N2538" i="10"/>
  <c r="N2519" i="10"/>
  <c r="O2519" i="10"/>
  <c r="M2519" i="10"/>
  <c r="M2512" i="10"/>
  <c r="O2512" i="10"/>
  <c r="N2477" i="10"/>
  <c r="M2477" i="10"/>
  <c r="O2477" i="10"/>
  <c r="N2761" i="10"/>
  <c r="N2745" i="10"/>
  <c r="N2729" i="10"/>
  <c r="M2722" i="10"/>
  <c r="M2718" i="10"/>
  <c r="N2705" i="10"/>
  <c r="M2694" i="10"/>
  <c r="N2689" i="10"/>
  <c r="N2682" i="10"/>
  <c r="O2682" i="10"/>
  <c r="O2674" i="10"/>
  <c r="N2657" i="10"/>
  <c r="N2650" i="10"/>
  <c r="O2650" i="10"/>
  <c r="O2642" i="10"/>
  <c r="N2625" i="10"/>
  <c r="N2618" i="10"/>
  <c r="O2618" i="10"/>
  <c r="O2610" i="10"/>
  <c r="M2593" i="10"/>
  <c r="O2593" i="10"/>
  <c r="O2575" i="10"/>
  <c r="O2566" i="10"/>
  <c r="N2566" i="10"/>
  <c r="M2556" i="10"/>
  <c r="N2556" i="10"/>
  <c r="O2556" i="10"/>
  <c r="M2551" i="10"/>
  <c r="N2551" i="10"/>
  <c r="O2530" i="10"/>
  <c r="M2530" i="10"/>
  <c r="N2523" i="10"/>
  <c r="M2523" i="10"/>
  <c r="N2515" i="10"/>
  <c r="M2515" i="10"/>
  <c r="O2515" i="10"/>
  <c r="M2508" i="10"/>
  <c r="N2508" i="10"/>
  <c r="O2508" i="10"/>
  <c r="M2505" i="10"/>
  <c r="N2505" i="10"/>
  <c r="M2492" i="10"/>
  <c r="N2492" i="10"/>
  <c r="O2492" i="10"/>
  <c r="M2689" i="10"/>
  <c r="M2677" i="10"/>
  <c r="N2677" i="10"/>
  <c r="M2674" i="10"/>
  <c r="O2670" i="10"/>
  <c r="M2670" i="10"/>
  <c r="M2657" i="10"/>
  <c r="M2645" i="10"/>
  <c r="N2645" i="10"/>
  <c r="M2642" i="10"/>
  <c r="O2638" i="10"/>
  <c r="M2638" i="10"/>
  <c r="M2625" i="10"/>
  <c r="M2613" i="10"/>
  <c r="N2613" i="10"/>
  <c r="M2610" i="10"/>
  <c r="O2606" i="10"/>
  <c r="M2606" i="10"/>
  <c r="N2595" i="10"/>
  <c r="M2595" i="10"/>
  <c r="O2595" i="10"/>
  <c r="O2590" i="10"/>
  <c r="M2590" i="10"/>
  <c r="N2590" i="10"/>
  <c r="M2584" i="10"/>
  <c r="N2584" i="10"/>
  <c r="O2580" i="10"/>
  <c r="M2580" i="10"/>
  <c r="M2575" i="10"/>
  <c r="N2571" i="10"/>
  <c r="M2571" i="10"/>
  <c r="M2565" i="10"/>
  <c r="N2565" i="10"/>
  <c r="O2565" i="10"/>
  <c r="O2541" i="10"/>
  <c r="M2541" i="10"/>
  <c r="O2526" i="10"/>
  <c r="M2526" i="10"/>
  <c r="M2504" i="10"/>
  <c r="N2504" i="10"/>
  <c r="O2504" i="10"/>
  <c r="N2459" i="10"/>
  <c r="M2459" i="10"/>
  <c r="O2459" i="10"/>
  <c r="O2456" i="10"/>
  <c r="M2456" i="10"/>
  <c r="M2577" i="10"/>
  <c r="O2577" i="10"/>
  <c r="O2550" i="10"/>
  <c r="N2550" i="10"/>
  <c r="M2540" i="10"/>
  <c r="N2540" i="10"/>
  <c r="O2540" i="10"/>
  <c r="M2537" i="10"/>
  <c r="N2537" i="10"/>
  <c r="M2533" i="10"/>
  <c r="O2533" i="10"/>
  <c r="M2529" i="10"/>
  <c r="N2529" i="10"/>
  <c r="O2529" i="10"/>
  <c r="O2522" i="10"/>
  <c r="M2522" i="10"/>
  <c r="N2522" i="10"/>
  <c r="N2503" i="10"/>
  <c r="O2503" i="10"/>
  <c r="M2503" i="10"/>
  <c r="N2495" i="10"/>
  <c r="O2495" i="10"/>
  <c r="M2495" i="10"/>
  <c r="M2482" i="10"/>
  <c r="O2482" i="10"/>
  <c r="N2482" i="10"/>
  <c r="O2472" i="10"/>
  <c r="M2472" i="10"/>
  <c r="N2472" i="10"/>
  <c r="N2498" i="10"/>
  <c r="N2496" i="10"/>
  <c r="O2489" i="10"/>
  <c r="M2484" i="10"/>
  <c r="N2484" i="10"/>
  <c r="N2479" i="10"/>
  <c r="O2479" i="10"/>
  <c r="M2474" i="10"/>
  <c r="O2474" i="10"/>
  <c r="M2461" i="10"/>
  <c r="O2453" i="10"/>
  <c r="N2437" i="10"/>
  <c r="O2437" i="10"/>
  <c r="N2430" i="10"/>
  <c r="M2430" i="10"/>
  <c r="O2430" i="10"/>
  <c r="O2425" i="10"/>
  <c r="M2425" i="10"/>
  <c r="N2425" i="10"/>
  <c r="M2416" i="10"/>
  <c r="N2416" i="10"/>
  <c r="O2416" i="10"/>
  <c r="M2384" i="10"/>
  <c r="N2384" i="10"/>
  <c r="O2384" i="10"/>
  <c r="M2359" i="10"/>
  <c r="N2359" i="10"/>
  <c r="O2359" i="10"/>
  <c r="M2351" i="10"/>
  <c r="N2351" i="10"/>
  <c r="O2351" i="10"/>
  <c r="M2330" i="10"/>
  <c r="N2330" i="10"/>
  <c r="O2330" i="10"/>
  <c r="N2325" i="10"/>
  <c r="O2325" i="10"/>
  <c r="M2325" i="10"/>
  <c r="M2476" i="10"/>
  <c r="N2476" i="10"/>
  <c r="N2471" i="10"/>
  <c r="O2471" i="10"/>
  <c r="M2466" i="10"/>
  <c r="O2466" i="10"/>
  <c r="O2448" i="10"/>
  <c r="M2448" i="10"/>
  <c r="M2407" i="10"/>
  <c r="N2407" i="10"/>
  <c r="O2407" i="10"/>
  <c r="N2390" i="10"/>
  <c r="M2390" i="10"/>
  <c r="O2390" i="10"/>
  <c r="M2383" i="10"/>
  <c r="N2383" i="10"/>
  <c r="O2383" i="10"/>
  <c r="O2377" i="10"/>
  <c r="M2377" i="10"/>
  <c r="N2377" i="10"/>
  <c r="N2358" i="10"/>
  <c r="M2358" i="10"/>
  <c r="O2358" i="10"/>
  <c r="M2339" i="10"/>
  <c r="N2339" i="10"/>
  <c r="O2339" i="10"/>
  <c r="N2310" i="10"/>
  <c r="M2310" i="10"/>
  <c r="O2310" i="10"/>
  <c r="M2293" i="10"/>
  <c r="N2293" i="10"/>
  <c r="O2293" i="10"/>
  <c r="M2250" i="10"/>
  <c r="N2250" i="10"/>
  <c r="O2250" i="10"/>
  <c r="O2245" i="10"/>
  <c r="M2245" i="10"/>
  <c r="N2245" i="10"/>
  <c r="N2234" i="10"/>
  <c r="M2234" i="10"/>
  <c r="O2234" i="10"/>
  <c r="M2500" i="10"/>
  <c r="N2500" i="10"/>
  <c r="O2493" i="10"/>
  <c r="M2468" i="10"/>
  <c r="N2468" i="10"/>
  <c r="N2463" i="10"/>
  <c r="O2463" i="10"/>
  <c r="M2458" i="10"/>
  <c r="O2458" i="10"/>
  <c r="M2439" i="10"/>
  <c r="N2439" i="10"/>
  <c r="O2439" i="10"/>
  <c r="M2400" i="10"/>
  <c r="N2400" i="10"/>
  <c r="O2400" i="10"/>
  <c r="N2382" i="10"/>
  <c r="M2382" i="10"/>
  <c r="O2382" i="10"/>
  <c r="M2363" i="10"/>
  <c r="N2363" i="10"/>
  <c r="O2363" i="10"/>
  <c r="M2338" i="10"/>
  <c r="N2338" i="10"/>
  <c r="O2338" i="10"/>
  <c r="N2333" i="10"/>
  <c r="O2333" i="10"/>
  <c r="M2333" i="10"/>
  <c r="M2258" i="10"/>
  <c r="N2258" i="10"/>
  <c r="O2258" i="10"/>
  <c r="O2586" i="10"/>
  <c r="O2570" i="10"/>
  <c r="O2554" i="10"/>
  <c r="N2527" i="10"/>
  <c r="O2527" i="10"/>
  <c r="N2511" i="10"/>
  <c r="O2511" i="10"/>
  <c r="N2493" i="10"/>
  <c r="O2475" i="10"/>
  <c r="O2465" i="10"/>
  <c r="M2460" i="10"/>
  <c r="N2460" i="10"/>
  <c r="N2455" i="10"/>
  <c r="O2455" i="10"/>
  <c r="M2450" i="10"/>
  <c r="O2450" i="10"/>
  <c r="M2442" i="10"/>
  <c r="N2442" i="10"/>
  <c r="O2442" i="10"/>
  <c r="M2432" i="10"/>
  <c r="N2432" i="10"/>
  <c r="O2432" i="10"/>
  <c r="N2406" i="10"/>
  <c r="M2406" i="10"/>
  <c r="O2406" i="10"/>
  <c r="M2399" i="10"/>
  <c r="N2399" i="10"/>
  <c r="O2399" i="10"/>
  <c r="O2393" i="10"/>
  <c r="M2393" i="10"/>
  <c r="N2393" i="10"/>
  <c r="M2347" i="10"/>
  <c r="N2347" i="10"/>
  <c r="O2347" i="10"/>
  <c r="O2328" i="10"/>
  <c r="M2328" i="10"/>
  <c r="N2328" i="10"/>
  <c r="M2266" i="10"/>
  <c r="N2266" i="10"/>
  <c r="O2266" i="10"/>
  <c r="O2499" i="10"/>
  <c r="O2497" i="10"/>
  <c r="O2485" i="10"/>
  <c r="M2475" i="10"/>
  <c r="O2467" i="10"/>
  <c r="N2465" i="10"/>
  <c r="O2457" i="10"/>
  <c r="M2452" i="10"/>
  <c r="N2452" i="10"/>
  <c r="N2447" i="10"/>
  <c r="O2447" i="10"/>
  <c r="M2423" i="10"/>
  <c r="N2423" i="10"/>
  <c r="O2423" i="10"/>
  <c r="M2418" i="10"/>
  <c r="N2418" i="10"/>
  <c r="O2418" i="10"/>
  <c r="N2398" i="10"/>
  <c r="M2398" i="10"/>
  <c r="O2398" i="10"/>
  <c r="M2386" i="10"/>
  <c r="N2386" i="10"/>
  <c r="O2386" i="10"/>
  <c r="M2346" i="10"/>
  <c r="N2346" i="10"/>
  <c r="O2346" i="10"/>
  <c r="N2341" i="10"/>
  <c r="O2341" i="10"/>
  <c r="M2341" i="10"/>
  <c r="M2274" i="10"/>
  <c r="N2274" i="10"/>
  <c r="O2274" i="10"/>
  <c r="O2480" i="10"/>
  <c r="M2480" i="10"/>
  <c r="N2414" i="10"/>
  <c r="M2414" i="10"/>
  <c r="O2414" i="10"/>
  <c r="O2409" i="10"/>
  <c r="M2409" i="10"/>
  <c r="N2409" i="10"/>
  <c r="M2375" i="10"/>
  <c r="N2375" i="10"/>
  <c r="O2375" i="10"/>
  <c r="O2365" i="10"/>
  <c r="M2365" i="10"/>
  <c r="N2365" i="10"/>
  <c r="O2336" i="10"/>
  <c r="M2336" i="10"/>
  <c r="N2336" i="10"/>
  <c r="M2319" i="10"/>
  <c r="N2319" i="10"/>
  <c r="O2319" i="10"/>
  <c r="N2304" i="10"/>
  <c r="O2304" i="10"/>
  <c r="M2304" i="10"/>
  <c r="M2282" i="10"/>
  <c r="N2282" i="10"/>
  <c r="O2282" i="10"/>
  <c r="M2490" i="10"/>
  <c r="O2490" i="10"/>
  <c r="M2441" i="10"/>
  <c r="N2441" i="10"/>
  <c r="M2402" i="10"/>
  <c r="N2402" i="10"/>
  <c r="O2402" i="10"/>
  <c r="O2349" i="10"/>
  <c r="M2349" i="10"/>
  <c r="N2349" i="10"/>
  <c r="O2307" i="10"/>
  <c r="M2307" i="10"/>
  <c r="N2307" i="10"/>
  <c r="M2286" i="10"/>
  <c r="N2286" i="10"/>
  <c r="O2286" i="10"/>
  <c r="M2440" i="10"/>
  <c r="N2435" i="10"/>
  <c r="N2433" i="10"/>
  <c r="M2428" i="10"/>
  <c r="N2419" i="10"/>
  <c r="N2417" i="10"/>
  <c r="M2412" i="10"/>
  <c r="N2403" i="10"/>
  <c r="N2401" i="10"/>
  <c r="M2396" i="10"/>
  <c r="N2387" i="10"/>
  <c r="N2385" i="10"/>
  <c r="M2380" i="10"/>
  <c r="N2371" i="10"/>
  <c r="M2369" i="10"/>
  <c r="M2360" i="10"/>
  <c r="O2355" i="10"/>
  <c r="M2353" i="10"/>
  <c r="O2318" i="10"/>
  <c r="M2300" i="10"/>
  <c r="O2300" i="10"/>
  <c r="M2249" i="10"/>
  <c r="O2249" i="10"/>
  <c r="N2249" i="10"/>
  <c r="O2229" i="10"/>
  <c r="M2229" i="10"/>
  <c r="N2229" i="10"/>
  <c r="M2175" i="10"/>
  <c r="O2175" i="10"/>
  <c r="N2175" i="10"/>
  <c r="N2172" i="10"/>
  <c r="M2172" i="10"/>
  <c r="O2172" i="10"/>
  <c r="N2163" i="10"/>
  <c r="O2163" i="10"/>
  <c r="M2163" i="10"/>
  <c r="M2136" i="10"/>
  <c r="N2136" i="10"/>
  <c r="O2136" i="10"/>
  <c r="N2362" i="10"/>
  <c r="O2362" i="10"/>
  <c r="M2343" i="10"/>
  <c r="N2343" i="10"/>
  <c r="M2335" i="10"/>
  <c r="N2335" i="10"/>
  <c r="M2327" i="10"/>
  <c r="N2327" i="10"/>
  <c r="M2309" i="10"/>
  <c r="N2309" i="10"/>
  <c r="O2309" i="10"/>
  <c r="M2306" i="10"/>
  <c r="N2306" i="10"/>
  <c r="O2306" i="10"/>
  <c r="M2303" i="10"/>
  <c r="N2303" i="10"/>
  <c r="N2296" i="10"/>
  <c r="O2296" i="10"/>
  <c r="M2285" i="10"/>
  <c r="N2285" i="10"/>
  <c r="O2285" i="10"/>
  <c r="N2218" i="10"/>
  <c r="M2218" i="10"/>
  <c r="O2218" i="10"/>
  <c r="M2207" i="10"/>
  <c r="O2207" i="10"/>
  <c r="N2207" i="10"/>
  <c r="N2204" i="10"/>
  <c r="M2204" i="10"/>
  <c r="O2204" i="10"/>
  <c r="N2186" i="10"/>
  <c r="M2186" i="10"/>
  <c r="O2186" i="10"/>
  <c r="O2181" i="10"/>
  <c r="M2181" i="10"/>
  <c r="N2181" i="10"/>
  <c r="M2167" i="10"/>
  <c r="O2167" i="10"/>
  <c r="M2162" i="10"/>
  <c r="O2162" i="10"/>
  <c r="N2162" i="10"/>
  <c r="M2097" i="10"/>
  <c r="N2097" i="10"/>
  <c r="O2097" i="10"/>
  <c r="O2420" i="10"/>
  <c r="O2404" i="10"/>
  <c r="O2388" i="10"/>
  <c r="O2372" i="10"/>
  <c r="O2368" i="10"/>
  <c r="O2352" i="10"/>
  <c r="O2315" i="10"/>
  <c r="M2315" i="10"/>
  <c r="N2312" i="10"/>
  <c r="O2312" i="10"/>
  <c r="O2299" i="10"/>
  <c r="M2299" i="10"/>
  <c r="M2292" i="10"/>
  <c r="O2292" i="10"/>
  <c r="M2277" i="10"/>
  <c r="N2277" i="10"/>
  <c r="O2277" i="10"/>
  <c r="M2269" i="10"/>
  <c r="N2269" i="10"/>
  <c r="O2269" i="10"/>
  <c r="M2261" i="10"/>
  <c r="N2261" i="10"/>
  <c r="O2261" i="10"/>
  <c r="M2253" i="10"/>
  <c r="N2253" i="10"/>
  <c r="O2253" i="10"/>
  <c r="O2213" i="10"/>
  <c r="M2213" i="10"/>
  <c r="N2213" i="10"/>
  <c r="M2199" i="10"/>
  <c r="O2199" i="10"/>
  <c r="M2152" i="10"/>
  <c r="N2152" i="10"/>
  <c r="O2152" i="10"/>
  <c r="O2101" i="10"/>
  <c r="M2101" i="10"/>
  <c r="N2101" i="10"/>
  <c r="N2444" i="10"/>
  <c r="N2436" i="10"/>
  <c r="O2427" i="10"/>
  <c r="N2420" i="10"/>
  <c r="O2411" i="10"/>
  <c r="N2404" i="10"/>
  <c r="O2395" i="10"/>
  <c r="N2388" i="10"/>
  <c r="O2379" i="10"/>
  <c r="N2372" i="10"/>
  <c r="N2370" i="10"/>
  <c r="N2368" i="10"/>
  <c r="N2361" i="10"/>
  <c r="N2352" i="10"/>
  <c r="M2345" i="10"/>
  <c r="M2342" i="10"/>
  <c r="M2337" i="10"/>
  <c r="M2334" i="10"/>
  <c r="M2329" i="10"/>
  <c r="M2326" i="10"/>
  <c r="O2308" i="10"/>
  <c r="M2302" i="10"/>
  <c r="N2302" i="10"/>
  <c r="M2298" i="10"/>
  <c r="N2298" i="10"/>
  <c r="O2298" i="10"/>
  <c r="M2295" i="10"/>
  <c r="N2295" i="10"/>
  <c r="N2288" i="10"/>
  <c r="O2288" i="10"/>
  <c r="M2247" i="10"/>
  <c r="O2247" i="10"/>
  <c r="M2128" i="10"/>
  <c r="N2128" i="10"/>
  <c r="O2128" i="10"/>
  <c r="N2427" i="10"/>
  <c r="N2411" i="10"/>
  <c r="N2395" i="10"/>
  <c r="N2379" i="10"/>
  <c r="M2370" i="10"/>
  <c r="M2361" i="10"/>
  <c r="M2317" i="10"/>
  <c r="N2317" i="10"/>
  <c r="O2317" i="10"/>
  <c r="M2314" i="10"/>
  <c r="N2314" i="10"/>
  <c r="O2314" i="10"/>
  <c r="M2311" i="10"/>
  <c r="N2311" i="10"/>
  <c r="N2308" i="10"/>
  <c r="O2291" i="10"/>
  <c r="M2291" i="10"/>
  <c r="M2284" i="10"/>
  <c r="O2284" i="10"/>
  <c r="M2276" i="10"/>
  <c r="N2276" i="10"/>
  <c r="O2276" i="10"/>
  <c r="M2268" i="10"/>
  <c r="N2268" i="10"/>
  <c r="O2268" i="10"/>
  <c r="M2260" i="10"/>
  <c r="N2260" i="10"/>
  <c r="O2260" i="10"/>
  <c r="M2252" i="10"/>
  <c r="N2252" i="10"/>
  <c r="O2252" i="10"/>
  <c r="M2239" i="10"/>
  <c r="O2239" i="10"/>
  <c r="N2239" i="10"/>
  <c r="N2236" i="10"/>
  <c r="M2236" i="10"/>
  <c r="O2236" i="10"/>
  <c r="M2231" i="10"/>
  <c r="O2231" i="10"/>
  <c r="N2170" i="10"/>
  <c r="M2170" i="10"/>
  <c r="O2170" i="10"/>
  <c r="N2119" i="10"/>
  <c r="O2119" i="10"/>
  <c r="M2119" i="10"/>
  <c r="N2354" i="10"/>
  <c r="O2354" i="10"/>
  <c r="O2323" i="10"/>
  <c r="M2323" i="10"/>
  <c r="N2320" i="10"/>
  <c r="O2320" i="10"/>
  <c r="M2301" i="10"/>
  <c r="N2301" i="10"/>
  <c r="O2301" i="10"/>
  <c r="M2294" i="10"/>
  <c r="N2294" i="10"/>
  <c r="M2290" i="10"/>
  <c r="N2290" i="10"/>
  <c r="O2290" i="10"/>
  <c r="M2287" i="10"/>
  <c r="N2287" i="10"/>
  <c r="N2280" i="10"/>
  <c r="O2280" i="10"/>
  <c r="N2272" i="10"/>
  <c r="O2272" i="10"/>
  <c r="N2264" i="10"/>
  <c r="O2264" i="10"/>
  <c r="N2256" i="10"/>
  <c r="O2256" i="10"/>
  <c r="M2223" i="10"/>
  <c r="O2223" i="10"/>
  <c r="N2223" i="10"/>
  <c r="N2220" i="10"/>
  <c r="M2220" i="10"/>
  <c r="O2220" i="10"/>
  <c r="N2202" i="10"/>
  <c r="M2202" i="10"/>
  <c r="O2202" i="10"/>
  <c r="M2191" i="10"/>
  <c r="O2191" i="10"/>
  <c r="N2191" i="10"/>
  <c r="N2188" i="10"/>
  <c r="M2188" i="10"/>
  <c r="O2188" i="10"/>
  <c r="N2165" i="10"/>
  <c r="M2165" i="10"/>
  <c r="O2165" i="10"/>
  <c r="M2144" i="10"/>
  <c r="N2144" i="10"/>
  <c r="O2144" i="10"/>
  <c r="O2283" i="10"/>
  <c r="M2283" i="10"/>
  <c r="M2279" i="10"/>
  <c r="N2279" i="10"/>
  <c r="O2279" i="10"/>
  <c r="O2275" i="10"/>
  <c r="M2275" i="10"/>
  <c r="M2271" i="10"/>
  <c r="N2271" i="10"/>
  <c r="O2271" i="10"/>
  <c r="O2267" i="10"/>
  <c r="M2267" i="10"/>
  <c r="M2263" i="10"/>
  <c r="N2263" i="10"/>
  <c r="O2263" i="10"/>
  <c r="O2259" i="10"/>
  <c r="M2259" i="10"/>
  <c r="M2255" i="10"/>
  <c r="N2255" i="10"/>
  <c r="O2255" i="10"/>
  <c r="O2251" i="10"/>
  <c r="M2251" i="10"/>
  <c r="M2215" i="10"/>
  <c r="O2215" i="10"/>
  <c r="O2197" i="10"/>
  <c r="M2197" i="10"/>
  <c r="N2197" i="10"/>
  <c r="M2183" i="10"/>
  <c r="O2183" i="10"/>
  <c r="N2115" i="10"/>
  <c r="M2115" i="10"/>
  <c r="O2115" i="10"/>
  <c r="N2278" i="10"/>
  <c r="N2270" i="10"/>
  <c r="N2262" i="10"/>
  <c r="N2254" i="10"/>
  <c r="O2242" i="10"/>
  <c r="N2240" i="10"/>
  <c r="O2235" i="10"/>
  <c r="O2226" i="10"/>
  <c r="N2224" i="10"/>
  <c r="O2219" i="10"/>
  <c r="O2210" i="10"/>
  <c r="O2203" i="10"/>
  <c r="O2194" i="10"/>
  <c r="O2187" i="10"/>
  <c r="O2178" i="10"/>
  <c r="O2171" i="10"/>
  <c r="O2164" i="10"/>
  <c r="N2159" i="10"/>
  <c r="O2154" i="10"/>
  <c r="M2154" i="10"/>
  <c r="O2146" i="10"/>
  <c r="M2146" i="10"/>
  <c r="O2138" i="10"/>
  <c r="M2138" i="10"/>
  <c r="O2130" i="10"/>
  <c r="M2130" i="10"/>
  <c r="M2120" i="10"/>
  <c r="N2120" i="10"/>
  <c r="M2100" i="10"/>
  <c r="N2100" i="10"/>
  <c r="O2100" i="10"/>
  <c r="M2088" i="10"/>
  <c r="N2088" i="10"/>
  <c r="O2088" i="10"/>
  <c r="N2055" i="10"/>
  <c r="O2055" i="10"/>
  <c r="M2055" i="10"/>
  <c r="N2050" i="10"/>
  <c r="M2242" i="10"/>
  <c r="N2235" i="10"/>
  <c r="M2233" i="10"/>
  <c r="O2233" i="10"/>
  <c r="M2226" i="10"/>
  <c r="M2217" i="10"/>
  <c r="O2217" i="10"/>
  <c r="M2201" i="10"/>
  <c r="O2201" i="10"/>
  <c r="M2185" i="10"/>
  <c r="O2185" i="10"/>
  <c r="M2169" i="10"/>
  <c r="O2169" i="10"/>
  <c r="N2151" i="10"/>
  <c r="M2151" i="10"/>
  <c r="N2143" i="10"/>
  <c r="M2143" i="10"/>
  <c r="N2135" i="10"/>
  <c r="M2135" i="10"/>
  <c r="N2127" i="10"/>
  <c r="M2127" i="10"/>
  <c r="N2111" i="10"/>
  <c r="O2111" i="10"/>
  <c r="M2111" i="10"/>
  <c r="N2103" i="10"/>
  <c r="O2103" i="10"/>
  <c r="M2096" i="10"/>
  <c r="O2096" i="10"/>
  <c r="O1991" i="10"/>
  <c r="M1991" i="10"/>
  <c r="O1986" i="10"/>
  <c r="N1986" i="10"/>
  <c r="M2156" i="10"/>
  <c r="N2156" i="10"/>
  <c r="M2148" i="10"/>
  <c r="N2148" i="10"/>
  <c r="M2140" i="10"/>
  <c r="N2140" i="10"/>
  <c r="M2132" i="10"/>
  <c r="N2132" i="10"/>
  <c r="O2114" i="10"/>
  <c r="M2114" i="10"/>
  <c r="N2099" i="10"/>
  <c r="M2099" i="10"/>
  <c r="O2099" i="10"/>
  <c r="M2076" i="10"/>
  <c r="O2076" i="10"/>
  <c r="N2076" i="10"/>
  <c r="N2039" i="10"/>
  <c r="O2039" i="10"/>
  <c r="M2024" i="10"/>
  <c r="O2024" i="10"/>
  <c r="N2024" i="10"/>
  <c r="M2012" i="10"/>
  <c r="O2012" i="10"/>
  <c r="O2248" i="10"/>
  <c r="O2232" i="10"/>
  <c r="O2216" i="10"/>
  <c r="O2200" i="10"/>
  <c r="O2184" i="10"/>
  <c r="M2182" i="10"/>
  <c r="O2168" i="10"/>
  <c r="O2166" i="10"/>
  <c r="M2166" i="10"/>
  <c r="M2124" i="10"/>
  <c r="N2124" i="10"/>
  <c r="N2053" i="10"/>
  <c r="O2053" i="10"/>
  <c r="M2053" i="10"/>
  <c r="N2248" i="10"/>
  <c r="O2243" i="10"/>
  <c r="N2232" i="10"/>
  <c r="O2227" i="10"/>
  <c r="N2216" i="10"/>
  <c r="O2211" i="10"/>
  <c r="N2200" i="10"/>
  <c r="O2195" i="10"/>
  <c r="N2184" i="10"/>
  <c r="O2179" i="10"/>
  <c r="N2168" i="10"/>
  <c r="O2158" i="10"/>
  <c r="M2158" i="10"/>
  <c r="O2150" i="10"/>
  <c r="M2150" i="10"/>
  <c r="O2142" i="10"/>
  <c r="M2142" i="10"/>
  <c r="O2134" i="10"/>
  <c r="M2134" i="10"/>
  <c r="O2126" i="10"/>
  <c r="M2126" i="10"/>
  <c r="M2116" i="10"/>
  <c r="N2116" i="10"/>
  <c r="O2116" i="10"/>
  <c r="M2108" i="10"/>
  <c r="N2108" i="10"/>
  <c r="M2092" i="10"/>
  <c r="N2092" i="10"/>
  <c r="O2082" i="10"/>
  <c r="M2082" i="10"/>
  <c r="N2082" i="10"/>
  <c r="N2023" i="10"/>
  <c r="O2023" i="10"/>
  <c r="M2023" i="10"/>
  <c r="O2018" i="10"/>
  <c r="M2018" i="10"/>
  <c r="N2018" i="10"/>
  <c r="O1989" i="10"/>
  <c r="N2243" i="10"/>
  <c r="M2241" i="10"/>
  <c r="O2241" i="10"/>
  <c r="N2227" i="10"/>
  <c r="M2225" i="10"/>
  <c r="O2225" i="10"/>
  <c r="N2211" i="10"/>
  <c r="M2209" i="10"/>
  <c r="O2209" i="10"/>
  <c r="N2195" i="10"/>
  <c r="M2193" i="10"/>
  <c r="O2193" i="10"/>
  <c r="N2179" i="10"/>
  <c r="M2177" i="10"/>
  <c r="O2177" i="10"/>
  <c r="N2155" i="10"/>
  <c r="M2155" i="10"/>
  <c r="N2147" i="10"/>
  <c r="M2147" i="10"/>
  <c r="N2139" i="10"/>
  <c r="M2139" i="10"/>
  <c r="N2131" i="10"/>
  <c r="M2131" i="10"/>
  <c r="M2113" i="10"/>
  <c r="N2113" i="10"/>
  <c r="O2098" i="10"/>
  <c r="M2098" i="10"/>
  <c r="M2160" i="10"/>
  <c r="O2160" i="10"/>
  <c r="N2071" i="10"/>
  <c r="O2071" i="10"/>
  <c r="M2071" i="10"/>
  <c r="M2044" i="10"/>
  <c r="O2044" i="10"/>
  <c r="N2044" i="10"/>
  <c r="N2007" i="10"/>
  <c r="O2007" i="10"/>
  <c r="M2007" i="10"/>
  <c r="O2107" i="10"/>
  <c r="O2105" i="10"/>
  <c r="N2079" i="10"/>
  <c r="O2079" i="10"/>
  <c r="O2061" i="10"/>
  <c r="N2047" i="10"/>
  <c r="O2047" i="10"/>
  <c r="M2038" i="10"/>
  <c r="N2038" i="10"/>
  <c r="N2015" i="10"/>
  <c r="O2015" i="10"/>
  <c r="M2009" i="10"/>
  <c r="M2006" i="10"/>
  <c r="O2006" i="10"/>
  <c r="N2006" i="10"/>
  <c r="N1983" i="10"/>
  <c r="O1983" i="10"/>
  <c r="M1977" i="10"/>
  <c r="N1937" i="10"/>
  <c r="M2087" i="10"/>
  <c r="N2087" i="10"/>
  <c r="N2066" i="10"/>
  <c r="M2064" i="10"/>
  <c r="O2064" i="10"/>
  <c r="M2052" i="10"/>
  <c r="O2052" i="10"/>
  <c r="N2034" i="10"/>
  <c r="M2032" i="10"/>
  <c r="M2020" i="10"/>
  <c r="M2000" i="10"/>
  <c r="O2000" i="10"/>
  <c r="M1988" i="10"/>
  <c r="O1988" i="10"/>
  <c r="M1976" i="10"/>
  <c r="O1976" i="10"/>
  <c r="O2078" i="10"/>
  <c r="M2066" i="10"/>
  <c r="O2046" i="10"/>
  <c r="M2034" i="10"/>
  <c r="O2014" i="10"/>
  <c r="M2002" i="10"/>
  <c r="M1982" i="10"/>
  <c r="O1982" i="10"/>
  <c r="N1982" i="10"/>
  <c r="M2072" i="10"/>
  <c r="O2072" i="10"/>
  <c r="M2060" i="10"/>
  <c r="N2060" i="10"/>
  <c r="M2040" i="10"/>
  <c r="O2040" i="10"/>
  <c r="N2037" i="10"/>
  <c r="O2037" i="10"/>
  <c r="O2028" i="10"/>
  <c r="N2028" i="10"/>
  <c r="O2025" i="10"/>
  <c r="M2008" i="10"/>
  <c r="O2008" i="10"/>
  <c r="N2005" i="10"/>
  <c r="O2005" i="10"/>
  <c r="M1996" i="10"/>
  <c r="O1996" i="10"/>
  <c r="N1996" i="10"/>
  <c r="O1993" i="10"/>
  <c r="N2106" i="10"/>
  <c r="N2104" i="10"/>
  <c r="N2063" i="10"/>
  <c r="M2057" i="10"/>
  <c r="O2054" i="10"/>
  <c r="O2045" i="10"/>
  <c r="O2031" i="10"/>
  <c r="M2022" i="10"/>
  <c r="O2022" i="10"/>
  <c r="N2022" i="10"/>
  <c r="O2013" i="10"/>
  <c r="N1999" i="10"/>
  <c r="O1999" i="10"/>
  <c r="M1993" i="10"/>
  <c r="M1990" i="10"/>
  <c r="O1990" i="10"/>
  <c r="N1990" i="10"/>
  <c r="O1981" i="10"/>
  <c r="N2095" i="10"/>
  <c r="O2095" i="10"/>
  <c r="M2048" i="10"/>
  <c r="O2048" i="10"/>
  <c r="M2036" i="10"/>
  <c r="O2036" i="10"/>
  <c r="M1984" i="10"/>
  <c r="O1984" i="10"/>
  <c r="O1931" i="10"/>
  <c r="M1931" i="10"/>
  <c r="N1931" i="10"/>
  <c r="M1927" i="10"/>
  <c r="N1927" i="10"/>
  <c r="O1927" i="10"/>
  <c r="M2085" i="10"/>
  <c r="N2085" i="10"/>
  <c r="M2062" i="10"/>
  <c r="O2062" i="10"/>
  <c r="N2062" i="10"/>
  <c r="M2030" i="10"/>
  <c r="O2030" i="10"/>
  <c r="N2030" i="10"/>
  <c r="M1998" i="10"/>
  <c r="O1998" i="10"/>
  <c r="N1998" i="10"/>
  <c r="M1974" i="10"/>
  <c r="O1971" i="10"/>
  <c r="M1958" i="10"/>
  <c r="O1958" i="10"/>
  <c r="O1955" i="10"/>
  <c r="M1950" i="10"/>
  <c r="O1950" i="10"/>
  <c r="O1947" i="10"/>
  <c r="O1939" i="10"/>
  <c r="O1930" i="10"/>
  <c r="N1926" i="10"/>
  <c r="M1926" i="10"/>
  <c r="N1910" i="10"/>
  <c r="M1910" i="10"/>
  <c r="O1906" i="10"/>
  <c r="M1971" i="10"/>
  <c r="M1933" i="10"/>
  <c r="N1933" i="10"/>
  <c r="M1929" i="10"/>
  <c r="O1929" i="10"/>
  <c r="N1929" i="10"/>
  <c r="O1925" i="10"/>
  <c r="N1921" i="10"/>
  <c r="M1917" i="10"/>
  <c r="O1917" i="10"/>
  <c r="N1917" i="10"/>
  <c r="M1913" i="10"/>
  <c r="N1913" i="10"/>
  <c r="O1909" i="10"/>
  <c r="O1968" i="10"/>
  <c r="M1968" i="10"/>
  <c r="O1960" i="10"/>
  <c r="M1960" i="10"/>
  <c r="N1936" i="10"/>
  <c r="M1882" i="10"/>
  <c r="N1882" i="10"/>
  <c r="O1882" i="10"/>
  <c r="O1861" i="10"/>
  <c r="N1853" i="10"/>
  <c r="M1829" i="10"/>
  <c r="O1829" i="10"/>
  <c r="N1821" i="10"/>
  <c r="O1975" i="10"/>
  <c r="O1970" i="10"/>
  <c r="O1967" i="10"/>
  <c r="M1962" i="10"/>
  <c r="O1962" i="10"/>
  <c r="O1959" i="10"/>
  <c r="O1954" i="10"/>
  <c r="M1946" i="10"/>
  <c r="O1943" i="10"/>
  <c r="O1938" i="10"/>
  <c r="M1919" i="10"/>
  <c r="N1919" i="10"/>
  <c r="O1919" i="10"/>
  <c r="M1903" i="10"/>
  <c r="N1903" i="10"/>
  <c r="O1903" i="10"/>
  <c r="M1890" i="10"/>
  <c r="N1890" i="10"/>
  <c r="O1890" i="10"/>
  <c r="M1885" i="10"/>
  <c r="N1885" i="10"/>
  <c r="O1885" i="10"/>
  <c r="M1876" i="10"/>
  <c r="N1876" i="10"/>
  <c r="O1876" i="10"/>
  <c r="M1868" i="10"/>
  <c r="N1868" i="10"/>
  <c r="O1868" i="10"/>
  <c r="M1860" i="10"/>
  <c r="N1860" i="10"/>
  <c r="O1860" i="10"/>
  <c r="M1852" i="10"/>
  <c r="N1852" i="10"/>
  <c r="O1852" i="10"/>
  <c r="M1844" i="10"/>
  <c r="N1844" i="10"/>
  <c r="O1844" i="10"/>
  <c r="M1836" i="10"/>
  <c r="N1836" i="10"/>
  <c r="O1836" i="10"/>
  <c r="M1828" i="10"/>
  <c r="N1828" i="10"/>
  <c r="O1828" i="10"/>
  <c r="M1820" i="10"/>
  <c r="N1820" i="10"/>
  <c r="O1820" i="10"/>
  <c r="M1972" i="10"/>
  <c r="O1972" i="10"/>
  <c r="O1964" i="10"/>
  <c r="M1956" i="10"/>
  <c r="O1956" i="10"/>
  <c r="N1935" i="10"/>
  <c r="M1918" i="10"/>
  <c r="M1915" i="10"/>
  <c r="M1902" i="10"/>
  <c r="N1902" i="10"/>
  <c r="N1897" i="10"/>
  <c r="M1911" i="10"/>
  <c r="N1911" i="10"/>
  <c r="O1911" i="10"/>
  <c r="M1901" i="10"/>
  <c r="N1901" i="10"/>
  <c r="O1901" i="10"/>
  <c r="M1892" i="10"/>
  <c r="O1892" i="10"/>
  <c r="N1874" i="10"/>
  <c r="M1866" i="10"/>
  <c r="N1866" i="10"/>
  <c r="O1866" i="10"/>
  <c r="N1858" i="10"/>
  <c r="M1850" i="10"/>
  <c r="N1850" i="10"/>
  <c r="O1850" i="10"/>
  <c r="M1834" i="10"/>
  <c r="N1834" i="10"/>
  <c r="O1834" i="10"/>
  <c r="M1818" i="10"/>
  <c r="N1818" i="10"/>
  <c r="O1818" i="10"/>
  <c r="M1802" i="10"/>
  <c r="N1802" i="10"/>
  <c r="O1802" i="10"/>
  <c r="N1794" i="10"/>
  <c r="M1786" i="10"/>
  <c r="N1786" i="10"/>
  <c r="O1786" i="10"/>
  <c r="M1770" i="10"/>
  <c r="O1770" i="10"/>
  <c r="N1924" i="10"/>
  <c r="M1878" i="10"/>
  <c r="N1878" i="10"/>
  <c r="M1865" i="10"/>
  <c r="O1865" i="10"/>
  <c r="N1841" i="10"/>
  <c r="M1833" i="10"/>
  <c r="O1833" i="10"/>
  <c r="M1809" i="10"/>
  <c r="O1809" i="10"/>
  <c r="N1801" i="10"/>
  <c r="O1793" i="10"/>
  <c r="M1777" i="10"/>
  <c r="O1777" i="10"/>
  <c r="N1769" i="10"/>
  <c r="M1813" i="10"/>
  <c r="N1797" i="10"/>
  <c r="M1789" i="10"/>
  <c r="O1789" i="10"/>
  <c r="O1934" i="10"/>
  <c r="O1923" i="10"/>
  <c r="M1923" i="10"/>
  <c r="O1907" i="10"/>
  <c r="M1907" i="10"/>
  <c r="M1886" i="10"/>
  <c r="M1881" i="10"/>
  <c r="O1881" i="10"/>
  <c r="O1872" i="10"/>
  <c r="N1864" i="10"/>
  <c r="O1864" i="10"/>
  <c r="N1856" i="10"/>
  <c r="O1856" i="10"/>
  <c r="O1848" i="10"/>
  <c r="O1840" i="10"/>
  <c r="N1832" i="10"/>
  <c r="O1832" i="10"/>
  <c r="N1824" i="10"/>
  <c r="O1824" i="10"/>
  <c r="O1816" i="10"/>
  <c r="O1808" i="10"/>
  <c r="N1800" i="10"/>
  <c r="O1800" i="10"/>
  <c r="N1792" i="10"/>
  <c r="O1792" i="10"/>
  <c r="O1784" i="10"/>
  <c r="O1776" i="10"/>
  <c r="N1768" i="10"/>
  <c r="O1768" i="10"/>
  <c r="M1812" i="10"/>
  <c r="N1812" i="10"/>
  <c r="O1812" i="10"/>
  <c r="M1804" i="10"/>
  <c r="N1804" i="10"/>
  <c r="O1804" i="10"/>
  <c r="M1796" i="10"/>
  <c r="N1796" i="10"/>
  <c r="O1796" i="10"/>
  <c r="M1788" i="10"/>
  <c r="N1788" i="10"/>
  <c r="O1788" i="10"/>
  <c r="M1780" i="10"/>
  <c r="N1780" i="10"/>
  <c r="O1780" i="10"/>
  <c r="M1772" i="10"/>
  <c r="N1772" i="10"/>
  <c r="O1772" i="10"/>
  <c r="M1894" i="10"/>
  <c r="N1894" i="10"/>
  <c r="M1889" i="10"/>
  <c r="N1889" i="10"/>
  <c r="O1889" i="10"/>
  <c r="N1880" i="10"/>
  <c r="O1880" i="10"/>
  <c r="M1899" i="10"/>
  <c r="M1891" i="10"/>
  <c r="M1867" i="10"/>
  <c r="M1851" i="10"/>
  <c r="M1835" i="10"/>
  <c r="M1819" i="10"/>
  <c r="M1803" i="10"/>
  <c r="M1795" i="10"/>
  <c r="M1787" i="10"/>
  <c r="M1779" i="10"/>
  <c r="M1771" i="10"/>
  <c r="O1895" i="10"/>
  <c r="O1879" i="10"/>
  <c r="O1871" i="10"/>
  <c r="O1863" i="10"/>
  <c r="O1855" i="10"/>
  <c r="O1847" i="10"/>
  <c r="O1839" i="10"/>
  <c r="O1831" i="10"/>
  <c r="O1823" i="10"/>
  <c r="O1815" i="10"/>
  <c r="O1807" i="10"/>
  <c r="O1799" i="10"/>
  <c r="O1791" i="10"/>
  <c r="O1783" i="10"/>
  <c r="O1775" i="10"/>
  <c r="O1767" i="10"/>
  <c r="N1887" i="10"/>
  <c r="N1879" i="10"/>
  <c r="N1871" i="10"/>
  <c r="N1863" i="10"/>
  <c r="N1855" i="10"/>
  <c r="N1847" i="10"/>
  <c r="N1839" i="10"/>
  <c r="N1831" i="10"/>
  <c r="N1823" i="10"/>
  <c r="N1815" i="10"/>
  <c r="N1807" i="10"/>
  <c r="N1799" i="10"/>
  <c r="N1791" i="10"/>
  <c r="N1783" i="10"/>
  <c r="N1775" i="10"/>
  <c r="N1767" i="10"/>
  <c r="O12" i="10"/>
  <c r="N12" i="10"/>
  <c r="M12" i="10"/>
  <c r="O22" i="10"/>
  <c r="N22" i="10"/>
  <c r="M22" i="10"/>
  <c r="O44" i="10"/>
  <c r="N44" i="10"/>
  <c r="M44" i="10"/>
  <c r="O54" i="10"/>
  <c r="N54" i="10"/>
  <c r="M54" i="10"/>
  <c r="O78" i="10"/>
  <c r="N78" i="10"/>
  <c r="M78" i="10"/>
  <c r="M13" i="10"/>
  <c r="O13" i="10"/>
  <c r="N13" i="10"/>
  <c r="N32" i="10"/>
  <c r="M32" i="10"/>
  <c r="O32" i="10"/>
  <c r="M45" i="10"/>
  <c r="O45" i="10"/>
  <c r="N45" i="10"/>
  <c r="N64" i="10"/>
  <c r="M64" i="10"/>
  <c r="O64" i="10"/>
  <c r="O4" i="10"/>
  <c r="N4" i="10"/>
  <c r="M4" i="10"/>
  <c r="O14" i="10"/>
  <c r="N14" i="10"/>
  <c r="M14" i="10"/>
  <c r="O36" i="10"/>
  <c r="N36" i="10"/>
  <c r="M36" i="10"/>
  <c r="O46" i="10"/>
  <c r="N46" i="10"/>
  <c r="M46" i="10"/>
  <c r="O68" i="10"/>
  <c r="N68" i="10"/>
  <c r="M68" i="10"/>
  <c r="N72" i="10"/>
  <c r="M72" i="10"/>
  <c r="O72" i="10"/>
  <c r="M5" i="10"/>
  <c r="O5" i="10"/>
  <c r="N5" i="10"/>
  <c r="N24" i="10"/>
  <c r="M24" i="10"/>
  <c r="O24" i="10"/>
  <c r="M37" i="10"/>
  <c r="O37" i="10"/>
  <c r="N37" i="10"/>
  <c r="N56" i="10"/>
  <c r="M56" i="10"/>
  <c r="O56" i="10"/>
  <c r="O76" i="10"/>
  <c r="N76" i="10"/>
  <c r="M76" i="10"/>
  <c r="N80" i="10"/>
  <c r="M80" i="10"/>
  <c r="O80" i="10"/>
  <c r="O6" i="10"/>
  <c r="N6" i="10"/>
  <c r="M6" i="10"/>
  <c r="O28" i="10"/>
  <c r="N28" i="10"/>
  <c r="M28" i="10"/>
  <c r="O38" i="10"/>
  <c r="N38" i="10"/>
  <c r="M38" i="10"/>
  <c r="O60" i="10"/>
  <c r="N60" i="10"/>
  <c r="M60" i="10"/>
  <c r="N16" i="10"/>
  <c r="M16" i="10"/>
  <c r="O16" i="10"/>
  <c r="M29" i="10"/>
  <c r="O29" i="10"/>
  <c r="N29" i="10"/>
  <c r="N48" i="10"/>
  <c r="M48" i="10"/>
  <c r="O48" i="10"/>
  <c r="M61" i="10"/>
  <c r="O61" i="10"/>
  <c r="N61" i="10"/>
  <c r="O85" i="10"/>
  <c r="N85" i="10"/>
  <c r="M85" i="10"/>
  <c r="O20" i="10"/>
  <c r="N20" i="10"/>
  <c r="M20" i="10"/>
  <c r="O30" i="10"/>
  <c r="N30" i="10"/>
  <c r="M30" i="10"/>
  <c r="O52" i="10"/>
  <c r="N52" i="10"/>
  <c r="M52" i="10"/>
  <c r="O62" i="10"/>
  <c r="N62" i="10"/>
  <c r="M62" i="10"/>
  <c r="N90" i="10"/>
  <c r="M90" i="10"/>
  <c r="O90" i="10"/>
  <c r="M102" i="10"/>
  <c r="O102" i="10"/>
  <c r="N102" i="10"/>
  <c r="N8" i="10"/>
  <c r="M8" i="10"/>
  <c r="O8" i="10"/>
  <c r="M21" i="10"/>
  <c r="O21" i="10"/>
  <c r="N21" i="10"/>
  <c r="N40" i="10"/>
  <c r="M40" i="10"/>
  <c r="O40" i="10"/>
  <c r="M53" i="10"/>
  <c r="O53" i="10"/>
  <c r="N53" i="10"/>
  <c r="O70" i="10"/>
  <c r="N70" i="10"/>
  <c r="M70" i="10"/>
  <c r="O118" i="10"/>
  <c r="M118" i="10"/>
  <c r="N118" i="10"/>
  <c r="O101" i="10"/>
  <c r="N101" i="10"/>
  <c r="O117" i="10"/>
  <c r="N117" i="10"/>
  <c r="N122" i="10"/>
  <c r="M122" i="10"/>
  <c r="N143" i="10"/>
  <c r="M143" i="10"/>
  <c r="N151" i="10"/>
  <c r="M151" i="10"/>
  <c r="O154" i="10"/>
  <c r="N154" i="10"/>
  <c r="M154" i="10"/>
  <c r="O163" i="10"/>
  <c r="N163" i="10"/>
  <c r="M163" i="10"/>
  <c r="M172" i="10"/>
  <c r="O172" i="10"/>
  <c r="O189" i="10"/>
  <c r="N189" i="10"/>
  <c r="M189" i="10"/>
  <c r="O206" i="10"/>
  <c r="N206" i="10"/>
  <c r="M206" i="10"/>
  <c r="N215" i="10"/>
  <c r="M215" i="10"/>
  <c r="O218" i="10"/>
  <c r="N218" i="10"/>
  <c r="M218" i="10"/>
  <c r="O227" i="10"/>
  <c r="N227" i="10"/>
  <c r="M227" i="10"/>
  <c r="M236" i="10"/>
  <c r="O236" i="10"/>
  <c r="O253" i="10"/>
  <c r="N253" i="10"/>
  <c r="M253" i="10"/>
  <c r="O270" i="10"/>
  <c r="N270" i="10"/>
  <c r="M270" i="10"/>
  <c r="N279" i="10"/>
  <c r="M279" i="10"/>
  <c r="O282" i="10"/>
  <c r="N282" i="10"/>
  <c r="M282" i="10"/>
  <c r="O291" i="10"/>
  <c r="N291" i="10"/>
  <c r="M291" i="10"/>
  <c r="M300" i="10"/>
  <c r="O300" i="10"/>
  <c r="O317" i="10"/>
  <c r="N317" i="10"/>
  <c r="M317" i="10"/>
  <c r="O336" i="10"/>
  <c r="N336" i="10"/>
  <c r="M336" i="10"/>
  <c r="N348" i="10"/>
  <c r="O348" i="10"/>
  <c r="M348" i="10"/>
  <c r="N364" i="10"/>
  <c r="M364" i="10"/>
  <c r="O364" i="10"/>
  <c r="O370" i="10"/>
  <c r="N370" i="10"/>
  <c r="M370" i="10"/>
  <c r="O375" i="10"/>
  <c r="N375" i="10"/>
  <c r="M375" i="10"/>
  <c r="M384" i="10"/>
  <c r="O384" i="10"/>
  <c r="N384" i="10"/>
  <c r="N388" i="10"/>
  <c r="M388" i="10"/>
  <c r="O388" i="10"/>
  <c r="M392" i="10"/>
  <c r="O392" i="10"/>
  <c r="N392" i="10"/>
  <c r="N396" i="10"/>
  <c r="M396" i="10"/>
  <c r="O396" i="10"/>
  <c r="M400" i="10"/>
  <c r="O400" i="10"/>
  <c r="N400" i="10"/>
  <c r="O510" i="10"/>
  <c r="N510" i="10"/>
  <c r="M510" i="10"/>
  <c r="M545" i="10"/>
  <c r="O545" i="10"/>
  <c r="N545" i="10"/>
  <c r="O686" i="10"/>
  <c r="N686" i="10"/>
  <c r="M686" i="10"/>
  <c r="O734" i="10"/>
  <c r="N734" i="10"/>
  <c r="M734" i="10"/>
  <c r="O768" i="10"/>
  <c r="N768" i="10"/>
  <c r="M768" i="10"/>
  <c r="O773" i="10"/>
  <c r="N773" i="10"/>
  <c r="M773" i="10"/>
  <c r="O784" i="10"/>
  <c r="N784" i="10"/>
  <c r="M784" i="10"/>
  <c r="O789" i="10"/>
  <c r="N789" i="10"/>
  <c r="M789" i="10"/>
  <c r="O800" i="10"/>
  <c r="N800" i="10"/>
  <c r="M800" i="10"/>
  <c r="O805" i="10"/>
  <c r="N805" i="10"/>
  <c r="M805" i="10"/>
  <c r="N838" i="10"/>
  <c r="M838" i="10"/>
  <c r="O838" i="10"/>
  <c r="N1042" i="10"/>
  <c r="O1042" i="10"/>
  <c r="M1042" i="10"/>
  <c r="O1090" i="10"/>
  <c r="M1090" i="10"/>
  <c r="N1090" i="10"/>
  <c r="O1202" i="10"/>
  <c r="N1202" i="10"/>
  <c r="M1202" i="10"/>
  <c r="N1475" i="10"/>
  <c r="M1475" i="10"/>
  <c r="O1475" i="10"/>
  <c r="N1537" i="10"/>
  <c r="M1537" i="10"/>
  <c r="O1537" i="10"/>
  <c r="O1591" i="10"/>
  <c r="N1591" i="10"/>
  <c r="M1591" i="10"/>
  <c r="O1676" i="10"/>
  <c r="N1676" i="10"/>
  <c r="M1676" i="10"/>
  <c r="M7" i="10"/>
  <c r="N10" i="10"/>
  <c r="M15" i="10"/>
  <c r="N18" i="10"/>
  <c r="M23" i="10"/>
  <c r="N26" i="10"/>
  <c r="M31" i="10"/>
  <c r="N34" i="10"/>
  <c r="M39" i="10"/>
  <c r="N42" i="10"/>
  <c r="M47" i="10"/>
  <c r="N50" i="10"/>
  <c r="M55" i="10"/>
  <c r="N58" i="10"/>
  <c r="M63" i="10"/>
  <c r="N66" i="10"/>
  <c r="M71" i="10"/>
  <c r="N74" i="10"/>
  <c r="M79" i="10"/>
  <c r="N82" i="10"/>
  <c r="M84" i="10"/>
  <c r="M86" i="10"/>
  <c r="M88" i="10"/>
  <c r="M92" i="10"/>
  <c r="O94" i="10"/>
  <c r="M99" i="10"/>
  <c r="M101" i="10"/>
  <c r="M108" i="10"/>
  <c r="O110" i="10"/>
  <c r="M115" i="10"/>
  <c r="M117" i="10"/>
  <c r="O120" i="10"/>
  <c r="M120" i="10"/>
  <c r="O122" i="10"/>
  <c r="M132" i="10"/>
  <c r="O132" i="10"/>
  <c r="O139" i="10"/>
  <c r="N139" i="10"/>
  <c r="O143" i="10"/>
  <c r="O151" i="10"/>
  <c r="O155" i="10"/>
  <c r="N155" i="10"/>
  <c r="M155" i="10"/>
  <c r="M164" i="10"/>
  <c r="O164" i="10"/>
  <c r="N172" i="10"/>
  <c r="O181" i="10"/>
  <c r="N181" i="10"/>
  <c r="M181" i="10"/>
  <c r="O198" i="10"/>
  <c r="N198" i="10"/>
  <c r="M198" i="10"/>
  <c r="N207" i="10"/>
  <c r="M207" i="10"/>
  <c r="O210" i="10"/>
  <c r="N210" i="10"/>
  <c r="M210" i="10"/>
  <c r="O215" i="10"/>
  <c r="O219" i="10"/>
  <c r="N219" i="10"/>
  <c r="M219" i="10"/>
  <c r="M228" i="10"/>
  <c r="O228" i="10"/>
  <c r="N236" i="10"/>
  <c r="O245" i="10"/>
  <c r="N245" i="10"/>
  <c r="M245" i="10"/>
  <c r="O262" i="10"/>
  <c r="N262" i="10"/>
  <c r="M262" i="10"/>
  <c r="N271" i="10"/>
  <c r="M271" i="10"/>
  <c r="O274" i="10"/>
  <c r="N274" i="10"/>
  <c r="M274" i="10"/>
  <c r="O279" i="10"/>
  <c r="O283" i="10"/>
  <c r="N283" i="10"/>
  <c r="M283" i="10"/>
  <c r="M292" i="10"/>
  <c r="O292" i="10"/>
  <c r="N300" i="10"/>
  <c r="O309" i="10"/>
  <c r="N309" i="10"/>
  <c r="M309" i="10"/>
  <c r="M337" i="10"/>
  <c r="N337" i="10"/>
  <c r="N340" i="10"/>
  <c r="O340" i="10"/>
  <c r="M340" i="10"/>
  <c r="O349" i="10"/>
  <c r="N349" i="10"/>
  <c r="M349" i="10"/>
  <c r="O376" i="10"/>
  <c r="N376" i="10"/>
  <c r="M376" i="10"/>
  <c r="M409" i="10"/>
  <c r="O409" i="10"/>
  <c r="N409" i="10"/>
  <c r="O445" i="10"/>
  <c r="N445" i="10"/>
  <c r="M445" i="10"/>
  <c r="O539" i="10"/>
  <c r="N539" i="10"/>
  <c r="M539" i="10"/>
  <c r="O574" i="10"/>
  <c r="N574" i="10"/>
  <c r="M574" i="10"/>
  <c r="O649" i="10"/>
  <c r="M649" i="10"/>
  <c r="N649" i="10"/>
  <c r="N7" i="10"/>
  <c r="N15" i="10"/>
  <c r="N23" i="10"/>
  <c r="N31" i="10"/>
  <c r="N39" i="10"/>
  <c r="N47" i="10"/>
  <c r="N55" i="10"/>
  <c r="N63" i="10"/>
  <c r="N71" i="10"/>
  <c r="N79" i="10"/>
  <c r="N84" i="10"/>
  <c r="N86" i="10"/>
  <c r="N88" i="10"/>
  <c r="N92" i="10"/>
  <c r="N99" i="10"/>
  <c r="N106" i="10"/>
  <c r="M106" i="10"/>
  <c r="N108" i="10"/>
  <c r="N115" i="10"/>
  <c r="O126" i="10"/>
  <c r="M126" i="10"/>
  <c r="O136" i="10"/>
  <c r="N136" i="10"/>
  <c r="M136" i="10"/>
  <c r="O147" i="10"/>
  <c r="N147" i="10"/>
  <c r="M147" i="10"/>
  <c r="M156" i="10"/>
  <c r="O156" i="10"/>
  <c r="O173" i="10"/>
  <c r="N173" i="10"/>
  <c r="M173" i="10"/>
  <c r="O190" i="10"/>
  <c r="N190" i="10"/>
  <c r="M190" i="10"/>
  <c r="N199" i="10"/>
  <c r="M199" i="10"/>
  <c r="O202" i="10"/>
  <c r="N202" i="10"/>
  <c r="M202" i="10"/>
  <c r="O211" i="10"/>
  <c r="N211" i="10"/>
  <c r="M211" i="10"/>
  <c r="M220" i="10"/>
  <c r="O220" i="10"/>
  <c r="O237" i="10"/>
  <c r="N237" i="10"/>
  <c r="M237" i="10"/>
  <c r="O254" i="10"/>
  <c r="N254" i="10"/>
  <c r="M254" i="10"/>
  <c r="N263" i="10"/>
  <c r="M263" i="10"/>
  <c r="O266" i="10"/>
  <c r="N266" i="10"/>
  <c r="M266" i="10"/>
  <c r="O275" i="10"/>
  <c r="N275" i="10"/>
  <c r="M275" i="10"/>
  <c r="M284" i="10"/>
  <c r="O284" i="10"/>
  <c r="O301" i="10"/>
  <c r="N301" i="10"/>
  <c r="M301" i="10"/>
  <c r="O318" i="10"/>
  <c r="N318" i="10"/>
  <c r="M318" i="10"/>
  <c r="O327" i="10"/>
  <c r="N327" i="10"/>
  <c r="M327" i="10"/>
  <c r="O350" i="10"/>
  <c r="N350" i="10"/>
  <c r="M350" i="10"/>
  <c r="O359" i="10"/>
  <c r="N359" i="10"/>
  <c r="M359" i="10"/>
  <c r="O365" i="10"/>
  <c r="N365" i="10"/>
  <c r="M365" i="10"/>
  <c r="O371" i="10"/>
  <c r="N371" i="10"/>
  <c r="M371" i="10"/>
  <c r="M377" i="10"/>
  <c r="O377" i="10"/>
  <c r="N377" i="10"/>
  <c r="O432" i="10"/>
  <c r="N432" i="10"/>
  <c r="M432" i="10"/>
  <c r="O496" i="10"/>
  <c r="N496" i="10"/>
  <c r="M496" i="10"/>
  <c r="M603" i="10"/>
  <c r="O603" i="10"/>
  <c r="N603" i="10"/>
  <c r="O613" i="10"/>
  <c r="N613" i="10"/>
  <c r="M613" i="10"/>
  <c r="O623" i="10"/>
  <c r="N623" i="10"/>
  <c r="M623" i="10"/>
  <c r="M9" i="10"/>
  <c r="M17" i="10"/>
  <c r="M25" i="10"/>
  <c r="M33" i="10"/>
  <c r="M41" i="10"/>
  <c r="M49" i="10"/>
  <c r="M57" i="10"/>
  <c r="M65" i="10"/>
  <c r="M73" i="10"/>
  <c r="M81" i="10"/>
  <c r="N95" i="10"/>
  <c r="M97" i="10"/>
  <c r="M104" i="10"/>
  <c r="O106" i="10"/>
  <c r="N111" i="10"/>
  <c r="M113" i="10"/>
  <c r="M123" i="10"/>
  <c r="N126" i="10"/>
  <c r="O133" i="10"/>
  <c r="N133" i="10"/>
  <c r="M133" i="10"/>
  <c r="M140" i="10"/>
  <c r="O140" i="10"/>
  <c r="M148" i="10"/>
  <c r="O148" i="10"/>
  <c r="N156" i="10"/>
  <c r="O165" i="10"/>
  <c r="N165" i="10"/>
  <c r="M165" i="10"/>
  <c r="O182" i="10"/>
  <c r="N182" i="10"/>
  <c r="M182" i="10"/>
  <c r="N191" i="10"/>
  <c r="M191" i="10"/>
  <c r="O194" i="10"/>
  <c r="N194" i="10"/>
  <c r="M194" i="10"/>
  <c r="O199" i="10"/>
  <c r="O203" i="10"/>
  <c r="N203" i="10"/>
  <c r="M203" i="10"/>
  <c r="M212" i="10"/>
  <c r="O212" i="10"/>
  <c r="N220" i="10"/>
  <c r="O229" i="10"/>
  <c r="N229" i="10"/>
  <c r="M229" i="10"/>
  <c r="O246" i="10"/>
  <c r="N246" i="10"/>
  <c r="M246" i="10"/>
  <c r="N255" i="10"/>
  <c r="M255" i="10"/>
  <c r="O258" i="10"/>
  <c r="N258" i="10"/>
  <c r="M258" i="10"/>
  <c r="O263" i="10"/>
  <c r="O267" i="10"/>
  <c r="N267" i="10"/>
  <c r="M267" i="10"/>
  <c r="M276" i="10"/>
  <c r="O276" i="10"/>
  <c r="N284" i="10"/>
  <c r="O293" i="10"/>
  <c r="N293" i="10"/>
  <c r="M293" i="10"/>
  <c r="O310" i="10"/>
  <c r="N310" i="10"/>
  <c r="M310" i="10"/>
  <c r="O319" i="10"/>
  <c r="N319" i="10"/>
  <c r="M319" i="10"/>
  <c r="N328" i="10"/>
  <c r="M328" i="10"/>
  <c r="O341" i="10"/>
  <c r="N341" i="10"/>
  <c r="M341" i="10"/>
  <c r="M346" i="10"/>
  <c r="O346" i="10"/>
  <c r="O351" i="10"/>
  <c r="N351" i="10"/>
  <c r="M351" i="10"/>
  <c r="O360" i="10"/>
  <c r="N360" i="10"/>
  <c r="M360" i="10"/>
  <c r="N372" i="10"/>
  <c r="M372" i="10"/>
  <c r="O372" i="10"/>
  <c r="O491" i="10"/>
  <c r="N491" i="10"/>
  <c r="M491" i="10"/>
  <c r="N9" i="10"/>
  <c r="N17" i="10"/>
  <c r="N25" i="10"/>
  <c r="N33" i="10"/>
  <c r="N41" i="10"/>
  <c r="N49" i="10"/>
  <c r="N57" i="10"/>
  <c r="N65" i="10"/>
  <c r="N73" i="10"/>
  <c r="N81" i="10"/>
  <c r="O93" i="10"/>
  <c r="N93" i="10"/>
  <c r="O95" i="10"/>
  <c r="O97" i="10"/>
  <c r="N104" i="10"/>
  <c r="O109" i="10"/>
  <c r="N109" i="10"/>
  <c r="O111" i="10"/>
  <c r="O113" i="10"/>
  <c r="O123" i="10"/>
  <c r="N127" i="10"/>
  <c r="M127" i="10"/>
  <c r="O157" i="10"/>
  <c r="N157" i="10"/>
  <c r="M157" i="10"/>
  <c r="O174" i="10"/>
  <c r="N174" i="10"/>
  <c r="M174" i="10"/>
  <c r="N183" i="10"/>
  <c r="M183" i="10"/>
  <c r="O186" i="10"/>
  <c r="N186" i="10"/>
  <c r="M186" i="10"/>
  <c r="O195" i="10"/>
  <c r="N195" i="10"/>
  <c r="M195" i="10"/>
  <c r="M204" i="10"/>
  <c r="O204" i="10"/>
  <c r="O221" i="10"/>
  <c r="N221" i="10"/>
  <c r="M221" i="10"/>
  <c r="O238" i="10"/>
  <c r="N238" i="10"/>
  <c r="M238" i="10"/>
  <c r="N247" i="10"/>
  <c r="M247" i="10"/>
  <c r="O250" i="10"/>
  <c r="N250" i="10"/>
  <c r="M250" i="10"/>
  <c r="O255" i="10"/>
  <c r="O259" i="10"/>
  <c r="N259" i="10"/>
  <c r="M259" i="10"/>
  <c r="M268" i="10"/>
  <c r="O268" i="10"/>
  <c r="N276" i="10"/>
  <c r="O285" i="10"/>
  <c r="N285" i="10"/>
  <c r="M285" i="10"/>
  <c r="O302" i="10"/>
  <c r="N302" i="10"/>
  <c r="M302" i="10"/>
  <c r="N311" i="10"/>
  <c r="M311" i="10"/>
  <c r="O314" i="10"/>
  <c r="N314" i="10"/>
  <c r="M314" i="10"/>
  <c r="O320" i="10"/>
  <c r="N320" i="10"/>
  <c r="M320" i="10"/>
  <c r="O328" i="10"/>
  <c r="N332" i="10"/>
  <c r="O332" i="10"/>
  <c r="M332" i="10"/>
  <c r="N346" i="10"/>
  <c r="O352" i="10"/>
  <c r="N352" i="10"/>
  <c r="M352" i="10"/>
  <c r="M361" i="10"/>
  <c r="O361" i="10"/>
  <c r="N361" i="10"/>
  <c r="O520" i="10"/>
  <c r="N520" i="10"/>
  <c r="M520" i="10"/>
  <c r="N564" i="10"/>
  <c r="M564" i="10"/>
  <c r="O564" i="10"/>
  <c r="M3" i="10"/>
  <c r="M11" i="10"/>
  <c r="M19" i="10"/>
  <c r="M27" i="10"/>
  <c r="M35" i="10"/>
  <c r="M43" i="10"/>
  <c r="M51" i="10"/>
  <c r="M59" i="10"/>
  <c r="M67" i="10"/>
  <c r="M75" i="10"/>
  <c r="M83" i="10"/>
  <c r="N87" i="10"/>
  <c r="M89" i="10"/>
  <c r="M91" i="10"/>
  <c r="M93" i="10"/>
  <c r="M100" i="10"/>
  <c r="M107" i="10"/>
  <c r="M109" i="10"/>
  <c r="M116" i="10"/>
  <c r="M121" i="10"/>
  <c r="M124" i="10"/>
  <c r="O124" i="10"/>
  <c r="O127" i="10"/>
  <c r="O134" i="10"/>
  <c r="M134" i="10"/>
  <c r="O141" i="10"/>
  <c r="N141" i="10"/>
  <c r="M141" i="10"/>
  <c r="O149" i="10"/>
  <c r="N149" i="10"/>
  <c r="M149" i="10"/>
  <c r="O166" i="10"/>
  <c r="N166" i="10"/>
  <c r="M166" i="10"/>
  <c r="N175" i="10"/>
  <c r="M175" i="10"/>
  <c r="O178" i="10"/>
  <c r="N178" i="10"/>
  <c r="M178" i="10"/>
  <c r="O183" i="10"/>
  <c r="O187" i="10"/>
  <c r="N187" i="10"/>
  <c r="M187" i="10"/>
  <c r="M196" i="10"/>
  <c r="O196" i="10"/>
  <c r="N204" i="10"/>
  <c r="O213" i="10"/>
  <c r="N213" i="10"/>
  <c r="M213" i="10"/>
  <c r="O230" i="10"/>
  <c r="N230" i="10"/>
  <c r="M230" i="10"/>
  <c r="N239" i="10"/>
  <c r="M239" i="10"/>
  <c r="O242" i="10"/>
  <c r="N242" i="10"/>
  <c r="M242" i="10"/>
  <c r="O247" i="10"/>
  <c r="O251" i="10"/>
  <c r="N251" i="10"/>
  <c r="M251" i="10"/>
  <c r="M260" i="10"/>
  <c r="O260" i="10"/>
  <c r="N268" i="10"/>
  <c r="O277" i="10"/>
  <c r="N277" i="10"/>
  <c r="M277" i="10"/>
  <c r="O294" i="10"/>
  <c r="N294" i="10"/>
  <c r="M294" i="10"/>
  <c r="N303" i="10"/>
  <c r="M303" i="10"/>
  <c r="O306" i="10"/>
  <c r="N306" i="10"/>
  <c r="M306" i="10"/>
  <c r="O311" i="10"/>
  <c r="O315" i="10"/>
  <c r="N315" i="10"/>
  <c r="M315" i="10"/>
  <c r="M321" i="10"/>
  <c r="N321" i="10"/>
  <c r="N324" i="10"/>
  <c r="O324" i="10"/>
  <c r="M324" i="10"/>
  <c r="O333" i="10"/>
  <c r="N333" i="10"/>
  <c r="M333" i="10"/>
  <c r="M353" i="10"/>
  <c r="N353" i="10"/>
  <c r="N356" i="10"/>
  <c r="O356" i="10"/>
  <c r="M356" i="10"/>
  <c r="O362" i="10"/>
  <c r="N362" i="10"/>
  <c r="M362" i="10"/>
  <c r="O367" i="10"/>
  <c r="N367" i="10"/>
  <c r="M367" i="10"/>
  <c r="O373" i="10"/>
  <c r="N373" i="10"/>
  <c r="M373" i="10"/>
  <c r="O415" i="10"/>
  <c r="N415" i="10"/>
  <c r="M415" i="10"/>
  <c r="O477" i="10"/>
  <c r="N477" i="10"/>
  <c r="M477" i="10"/>
  <c r="O559" i="10"/>
  <c r="N559" i="10"/>
  <c r="M559" i="10"/>
  <c r="O584" i="10"/>
  <c r="N584" i="10"/>
  <c r="M584" i="10"/>
  <c r="O87" i="10"/>
  <c r="N98" i="10"/>
  <c r="M98" i="10"/>
  <c r="N100" i="10"/>
  <c r="N114" i="10"/>
  <c r="M114" i="10"/>
  <c r="N116" i="10"/>
  <c r="O121" i="10"/>
  <c r="O158" i="10"/>
  <c r="N158" i="10"/>
  <c r="M158" i="10"/>
  <c r="N167" i="10"/>
  <c r="M167" i="10"/>
  <c r="O170" i="10"/>
  <c r="N170" i="10"/>
  <c r="M170" i="10"/>
  <c r="O179" i="10"/>
  <c r="N179" i="10"/>
  <c r="M179" i="10"/>
  <c r="M188" i="10"/>
  <c r="O188" i="10"/>
  <c r="O205" i="10"/>
  <c r="N205" i="10"/>
  <c r="M205" i="10"/>
  <c r="O222" i="10"/>
  <c r="N222" i="10"/>
  <c r="M222" i="10"/>
  <c r="N231" i="10"/>
  <c r="M231" i="10"/>
  <c r="O234" i="10"/>
  <c r="N234" i="10"/>
  <c r="M234" i="10"/>
  <c r="O243" i="10"/>
  <c r="N243" i="10"/>
  <c r="M243" i="10"/>
  <c r="M252" i="10"/>
  <c r="O252" i="10"/>
  <c r="O269" i="10"/>
  <c r="N269" i="10"/>
  <c r="M269" i="10"/>
  <c r="O286" i="10"/>
  <c r="N286" i="10"/>
  <c r="M286" i="10"/>
  <c r="N295" i="10"/>
  <c r="M295" i="10"/>
  <c r="O298" i="10"/>
  <c r="N298" i="10"/>
  <c r="M298" i="10"/>
  <c r="O307" i="10"/>
  <c r="N307" i="10"/>
  <c r="M307" i="10"/>
  <c r="M316" i="10"/>
  <c r="O316" i="10"/>
  <c r="O334" i="10"/>
  <c r="N334" i="10"/>
  <c r="M334" i="10"/>
  <c r="O343" i="10"/>
  <c r="N343" i="10"/>
  <c r="M343" i="10"/>
  <c r="O368" i="10"/>
  <c r="N368" i="10"/>
  <c r="M368" i="10"/>
  <c r="N379" i="10"/>
  <c r="O379" i="10"/>
  <c r="M379" i="10"/>
  <c r="M425" i="10"/>
  <c r="O425" i="10"/>
  <c r="N425" i="10"/>
  <c r="O464" i="10"/>
  <c r="N464" i="10"/>
  <c r="M464" i="10"/>
  <c r="O114" i="10"/>
  <c r="O119" i="10"/>
  <c r="O125" i="10"/>
  <c r="N125" i="10"/>
  <c r="O128" i="10"/>
  <c r="M128" i="10"/>
  <c r="O131" i="10"/>
  <c r="N131" i="10"/>
  <c r="N135" i="10"/>
  <c r="M135" i="10"/>
  <c r="O142" i="10"/>
  <c r="N142" i="10"/>
  <c r="M142" i="10"/>
  <c r="O150" i="10"/>
  <c r="N150" i="10"/>
  <c r="M150" i="10"/>
  <c r="N159" i="10"/>
  <c r="M159" i="10"/>
  <c r="O162" i="10"/>
  <c r="N162" i="10"/>
  <c r="M162" i="10"/>
  <c r="O167" i="10"/>
  <c r="O171" i="10"/>
  <c r="N171" i="10"/>
  <c r="M171" i="10"/>
  <c r="M180" i="10"/>
  <c r="O180" i="10"/>
  <c r="N188" i="10"/>
  <c r="O197" i="10"/>
  <c r="N197" i="10"/>
  <c r="M197" i="10"/>
  <c r="O214" i="10"/>
  <c r="N214" i="10"/>
  <c r="M214" i="10"/>
  <c r="N223" i="10"/>
  <c r="M223" i="10"/>
  <c r="O226" i="10"/>
  <c r="N226" i="10"/>
  <c r="M226" i="10"/>
  <c r="O231" i="10"/>
  <c r="O235" i="10"/>
  <c r="N235" i="10"/>
  <c r="M235" i="10"/>
  <c r="M244" i="10"/>
  <c r="O244" i="10"/>
  <c r="N252" i="10"/>
  <c r="O261" i="10"/>
  <c r="N261" i="10"/>
  <c r="M261" i="10"/>
  <c r="O278" i="10"/>
  <c r="N278" i="10"/>
  <c r="M278" i="10"/>
  <c r="N287" i="10"/>
  <c r="M287" i="10"/>
  <c r="O290" i="10"/>
  <c r="N290" i="10"/>
  <c r="M290" i="10"/>
  <c r="O295" i="10"/>
  <c r="O299" i="10"/>
  <c r="N299" i="10"/>
  <c r="M299" i="10"/>
  <c r="M308" i="10"/>
  <c r="O308" i="10"/>
  <c r="N316" i="10"/>
  <c r="O325" i="10"/>
  <c r="N325" i="10"/>
  <c r="M325" i="10"/>
  <c r="M330" i="10"/>
  <c r="O330" i="10"/>
  <c r="O335" i="10"/>
  <c r="N335" i="10"/>
  <c r="M335" i="10"/>
  <c r="N344" i="10"/>
  <c r="M344" i="10"/>
  <c r="O357" i="10"/>
  <c r="N357" i="10"/>
  <c r="M357" i="10"/>
  <c r="O363" i="10"/>
  <c r="N363" i="10"/>
  <c r="M363" i="10"/>
  <c r="M369" i="10"/>
  <c r="O369" i="10"/>
  <c r="N369" i="10"/>
  <c r="N380" i="10"/>
  <c r="M380" i="10"/>
  <c r="O380" i="10"/>
  <c r="O459" i="10"/>
  <c r="N459" i="10"/>
  <c r="M459" i="10"/>
  <c r="O549" i="10"/>
  <c r="N549" i="10"/>
  <c r="M549" i="10"/>
  <c r="O405" i="10"/>
  <c r="N412" i="10"/>
  <c r="M412" i="10"/>
  <c r="O421" i="10"/>
  <c r="M433" i="10"/>
  <c r="O433" i="10"/>
  <c r="O446" i="10"/>
  <c r="N446" i="10"/>
  <c r="O455" i="10"/>
  <c r="N455" i="10"/>
  <c r="M455" i="10"/>
  <c r="M465" i="10"/>
  <c r="O465" i="10"/>
  <c r="O478" i="10"/>
  <c r="N478" i="10"/>
  <c r="O487" i="10"/>
  <c r="N487" i="10"/>
  <c r="M487" i="10"/>
  <c r="M497" i="10"/>
  <c r="O497" i="10"/>
  <c r="O515" i="10"/>
  <c r="N515" i="10"/>
  <c r="M515" i="10"/>
  <c r="M521" i="10"/>
  <c r="O521" i="10"/>
  <c r="O525" i="10"/>
  <c r="N525" i="10"/>
  <c r="M525" i="10"/>
  <c r="O535" i="10"/>
  <c r="N535" i="10"/>
  <c r="M535" i="10"/>
  <c r="N540" i="10"/>
  <c r="M540" i="10"/>
  <c r="O550" i="10"/>
  <c r="N550" i="10"/>
  <c r="O560" i="10"/>
  <c r="N560" i="10"/>
  <c r="M560" i="10"/>
  <c r="O579" i="10"/>
  <c r="N579" i="10"/>
  <c r="M579" i="10"/>
  <c r="M585" i="10"/>
  <c r="O585" i="10"/>
  <c r="O589" i="10"/>
  <c r="N589" i="10"/>
  <c r="M589" i="10"/>
  <c r="O599" i="10"/>
  <c r="N599" i="10"/>
  <c r="M599" i="10"/>
  <c r="N604" i="10"/>
  <c r="O604" i="10"/>
  <c r="M604" i="10"/>
  <c r="O609" i="10"/>
  <c r="M609" i="10"/>
  <c r="N609" i="10"/>
  <c r="N753" i="10"/>
  <c r="O753" i="10"/>
  <c r="M753" i="10"/>
  <c r="N387" i="10"/>
  <c r="M387" i="10"/>
  <c r="N395" i="10"/>
  <c r="M395" i="10"/>
  <c r="N403" i="10"/>
  <c r="M403" i="10"/>
  <c r="O406" i="10"/>
  <c r="N406" i="10"/>
  <c r="O416" i="10"/>
  <c r="M416" i="10"/>
  <c r="N419" i="10"/>
  <c r="M419" i="10"/>
  <c r="O422" i="10"/>
  <c r="N422" i="10"/>
  <c r="O437" i="10"/>
  <c r="N437" i="10"/>
  <c r="M437" i="10"/>
  <c r="O451" i="10"/>
  <c r="N451" i="10"/>
  <c r="M451" i="10"/>
  <c r="O456" i="10"/>
  <c r="N456" i="10"/>
  <c r="M456" i="10"/>
  <c r="O469" i="10"/>
  <c r="N469" i="10"/>
  <c r="M469" i="10"/>
  <c r="O483" i="10"/>
  <c r="N483" i="10"/>
  <c r="M483" i="10"/>
  <c r="O488" i="10"/>
  <c r="N488" i="10"/>
  <c r="M488" i="10"/>
  <c r="O501" i="10"/>
  <c r="N501" i="10"/>
  <c r="M501" i="10"/>
  <c r="O511" i="10"/>
  <c r="N511" i="10"/>
  <c r="M511" i="10"/>
  <c r="N516" i="10"/>
  <c r="M516" i="10"/>
  <c r="O526" i="10"/>
  <c r="N526" i="10"/>
  <c r="O536" i="10"/>
  <c r="N536" i="10"/>
  <c r="M536" i="10"/>
  <c r="O555" i="10"/>
  <c r="N555" i="10"/>
  <c r="M555" i="10"/>
  <c r="M561" i="10"/>
  <c r="O561" i="10"/>
  <c r="O565" i="10"/>
  <c r="N565" i="10"/>
  <c r="M565" i="10"/>
  <c r="O575" i="10"/>
  <c r="N575" i="10"/>
  <c r="M575" i="10"/>
  <c r="N580" i="10"/>
  <c r="M580" i="10"/>
  <c r="O590" i="10"/>
  <c r="N590" i="10"/>
  <c r="O600" i="10"/>
  <c r="N600" i="10"/>
  <c r="M600" i="10"/>
  <c r="M619" i="10"/>
  <c r="O619" i="10"/>
  <c r="N619" i="10"/>
  <c r="O643" i="10"/>
  <c r="M643" i="10"/>
  <c r="N643" i="10"/>
  <c r="O657" i="10"/>
  <c r="M657" i="10"/>
  <c r="N657" i="10"/>
  <c r="N668" i="10"/>
  <c r="O668" i="10"/>
  <c r="M711" i="10"/>
  <c r="O711" i="10"/>
  <c r="N711" i="10"/>
  <c r="M723" i="10"/>
  <c r="O723" i="10"/>
  <c r="N723" i="10"/>
  <c r="O736" i="10"/>
  <c r="N736" i="10"/>
  <c r="M736" i="10"/>
  <c r="M144" i="10"/>
  <c r="M152" i="10"/>
  <c r="M160" i="10"/>
  <c r="M168" i="10"/>
  <c r="M176" i="10"/>
  <c r="M184" i="10"/>
  <c r="M192" i="10"/>
  <c r="M200" i="10"/>
  <c r="M208" i="10"/>
  <c r="M216" i="10"/>
  <c r="M224" i="10"/>
  <c r="M232" i="10"/>
  <c r="M240" i="10"/>
  <c r="M248" i="10"/>
  <c r="M256" i="10"/>
  <c r="M264" i="10"/>
  <c r="M272" i="10"/>
  <c r="M280" i="10"/>
  <c r="M288" i="10"/>
  <c r="M296" i="10"/>
  <c r="M304" i="10"/>
  <c r="M312" i="10"/>
  <c r="M322" i="10"/>
  <c r="N329" i="10"/>
  <c r="M338" i="10"/>
  <c r="N345" i="10"/>
  <c r="M354" i="10"/>
  <c r="M382" i="10"/>
  <c r="M385" i="10"/>
  <c r="O385" i="10"/>
  <c r="O387" i="10"/>
  <c r="O390" i="10"/>
  <c r="N390" i="10"/>
  <c r="M393" i="10"/>
  <c r="O393" i="10"/>
  <c r="O395" i="10"/>
  <c r="O398" i="10"/>
  <c r="N398" i="10"/>
  <c r="M401" i="10"/>
  <c r="O401" i="10"/>
  <c r="O403" i="10"/>
  <c r="M406" i="10"/>
  <c r="O410" i="10"/>
  <c r="M410" i="10"/>
  <c r="N416" i="10"/>
  <c r="O419" i="10"/>
  <c r="M422" i="10"/>
  <c r="O426" i="10"/>
  <c r="M426" i="10"/>
  <c r="O429" i="10"/>
  <c r="N429" i="10"/>
  <c r="O438" i="10"/>
  <c r="N438" i="10"/>
  <c r="O447" i="10"/>
  <c r="N447" i="10"/>
  <c r="M447" i="10"/>
  <c r="M457" i="10"/>
  <c r="O457" i="10"/>
  <c r="O470" i="10"/>
  <c r="N470" i="10"/>
  <c r="O479" i="10"/>
  <c r="N479" i="10"/>
  <c r="M479" i="10"/>
  <c r="M489" i="10"/>
  <c r="O489" i="10"/>
  <c r="O502" i="10"/>
  <c r="N502" i="10"/>
  <c r="O512" i="10"/>
  <c r="N512" i="10"/>
  <c r="M512" i="10"/>
  <c r="O516" i="10"/>
  <c r="M526" i="10"/>
  <c r="O531" i="10"/>
  <c r="N531" i="10"/>
  <c r="M531" i="10"/>
  <c r="M537" i="10"/>
  <c r="O537" i="10"/>
  <c r="O541" i="10"/>
  <c r="N541" i="10"/>
  <c r="M541" i="10"/>
  <c r="O551" i="10"/>
  <c r="N551" i="10"/>
  <c r="M551" i="10"/>
  <c r="N556" i="10"/>
  <c r="M556" i="10"/>
  <c r="N561" i="10"/>
  <c r="O566" i="10"/>
  <c r="N566" i="10"/>
  <c r="O576" i="10"/>
  <c r="N576" i="10"/>
  <c r="M576" i="10"/>
  <c r="O580" i="10"/>
  <c r="M590" i="10"/>
  <c r="O595" i="10"/>
  <c r="N595" i="10"/>
  <c r="M595" i="10"/>
  <c r="M601" i="10"/>
  <c r="O601" i="10"/>
  <c r="O605" i="10"/>
  <c r="N605" i="10"/>
  <c r="M605" i="10"/>
  <c r="O615" i="10"/>
  <c r="N615" i="10"/>
  <c r="M615" i="10"/>
  <c r="N620" i="10"/>
  <c r="O620" i="10"/>
  <c r="M620" i="10"/>
  <c r="O625" i="10"/>
  <c r="M625" i="10"/>
  <c r="N625" i="10"/>
  <c r="O665" i="10"/>
  <c r="M665" i="10"/>
  <c r="N665" i="10"/>
  <c r="M668" i="10"/>
  <c r="O688" i="10"/>
  <c r="N688" i="10"/>
  <c r="M688" i="10"/>
  <c r="M695" i="10"/>
  <c r="O695" i="10"/>
  <c r="N695" i="10"/>
  <c r="N712" i="10"/>
  <c r="O712" i="10"/>
  <c r="M712" i="10"/>
  <c r="N730" i="10"/>
  <c r="M730" i="10"/>
  <c r="O730" i="10"/>
  <c r="N144" i="10"/>
  <c r="N152" i="10"/>
  <c r="N160" i="10"/>
  <c r="N168" i="10"/>
  <c r="N176" i="10"/>
  <c r="N184" i="10"/>
  <c r="N192" i="10"/>
  <c r="N200" i="10"/>
  <c r="N208" i="10"/>
  <c r="N216" i="10"/>
  <c r="N224" i="10"/>
  <c r="N232" i="10"/>
  <c r="N240" i="10"/>
  <c r="N248" i="10"/>
  <c r="N256" i="10"/>
  <c r="N264" i="10"/>
  <c r="N272" i="10"/>
  <c r="N280" i="10"/>
  <c r="N288" i="10"/>
  <c r="N296" i="10"/>
  <c r="N304" i="10"/>
  <c r="N312" i="10"/>
  <c r="N322" i="10"/>
  <c r="O329" i="10"/>
  <c r="M331" i="10"/>
  <c r="N338" i="10"/>
  <c r="O345" i="10"/>
  <c r="M347" i="10"/>
  <c r="N354" i="10"/>
  <c r="N382" i="10"/>
  <c r="N385" i="10"/>
  <c r="M390" i="10"/>
  <c r="N393" i="10"/>
  <c r="M398" i="10"/>
  <c r="N401" i="10"/>
  <c r="O407" i="10"/>
  <c r="N407" i="10"/>
  <c r="N410" i="10"/>
  <c r="M413" i="10"/>
  <c r="M417" i="10"/>
  <c r="O417" i="10"/>
  <c r="O423" i="10"/>
  <c r="N423" i="10"/>
  <c r="N426" i="10"/>
  <c r="M429" i="10"/>
  <c r="M438" i="10"/>
  <c r="O443" i="10"/>
  <c r="N443" i="10"/>
  <c r="M443" i="10"/>
  <c r="O448" i="10"/>
  <c r="N448" i="10"/>
  <c r="M448" i="10"/>
  <c r="N457" i="10"/>
  <c r="O461" i="10"/>
  <c r="N461" i="10"/>
  <c r="M461" i="10"/>
  <c r="M470" i="10"/>
  <c r="O475" i="10"/>
  <c r="N475" i="10"/>
  <c r="M475" i="10"/>
  <c r="O480" i="10"/>
  <c r="N480" i="10"/>
  <c r="M480" i="10"/>
  <c r="N489" i="10"/>
  <c r="O493" i="10"/>
  <c r="N493" i="10"/>
  <c r="M493" i="10"/>
  <c r="M502" i="10"/>
  <c r="O507" i="10"/>
  <c r="N507" i="10"/>
  <c r="M507" i="10"/>
  <c r="M513" i="10"/>
  <c r="O513" i="10"/>
  <c r="O517" i="10"/>
  <c r="N517" i="10"/>
  <c r="M517" i="10"/>
  <c r="O527" i="10"/>
  <c r="N527" i="10"/>
  <c r="M527" i="10"/>
  <c r="N532" i="10"/>
  <c r="M532" i="10"/>
  <c r="N537" i="10"/>
  <c r="O542" i="10"/>
  <c r="N542" i="10"/>
  <c r="O552" i="10"/>
  <c r="N552" i="10"/>
  <c r="M552" i="10"/>
  <c r="O556" i="10"/>
  <c r="M566" i="10"/>
  <c r="O571" i="10"/>
  <c r="N571" i="10"/>
  <c r="M571" i="10"/>
  <c r="M577" i="10"/>
  <c r="O577" i="10"/>
  <c r="O581" i="10"/>
  <c r="N581" i="10"/>
  <c r="M581" i="10"/>
  <c r="O591" i="10"/>
  <c r="N591" i="10"/>
  <c r="M591" i="10"/>
  <c r="N596" i="10"/>
  <c r="M596" i="10"/>
  <c r="N601" i="10"/>
  <c r="N636" i="10"/>
  <c r="O636" i="10"/>
  <c r="O676" i="10"/>
  <c r="N676" i="10"/>
  <c r="M676" i="10"/>
  <c r="M130" i="10"/>
  <c r="M138" i="10"/>
  <c r="M146" i="10"/>
  <c r="M326" i="10"/>
  <c r="N331" i="10"/>
  <c r="M342" i="10"/>
  <c r="N347" i="10"/>
  <c r="M358" i="10"/>
  <c r="M366" i="10"/>
  <c r="M374" i="10"/>
  <c r="M378" i="10"/>
  <c r="N404" i="10"/>
  <c r="M404" i="10"/>
  <c r="M407" i="10"/>
  <c r="O413" i="10"/>
  <c r="N417" i="10"/>
  <c r="N420" i="10"/>
  <c r="M420" i="10"/>
  <c r="M423" i="10"/>
  <c r="O430" i="10"/>
  <c r="N430" i="10"/>
  <c r="O439" i="10"/>
  <c r="N439" i="10"/>
  <c r="M439" i="10"/>
  <c r="M449" i="10"/>
  <c r="O449" i="10"/>
  <c r="O462" i="10"/>
  <c r="N462" i="10"/>
  <c r="O471" i="10"/>
  <c r="N471" i="10"/>
  <c r="M471" i="10"/>
  <c r="M481" i="10"/>
  <c r="O481" i="10"/>
  <c r="O494" i="10"/>
  <c r="N494" i="10"/>
  <c r="O503" i="10"/>
  <c r="N503" i="10"/>
  <c r="M503" i="10"/>
  <c r="N508" i="10"/>
  <c r="M508" i="10"/>
  <c r="N513" i="10"/>
  <c r="O518" i="10"/>
  <c r="N518" i="10"/>
  <c r="O528" i="10"/>
  <c r="N528" i="10"/>
  <c r="M528" i="10"/>
  <c r="O532" i="10"/>
  <c r="M542" i="10"/>
  <c r="O547" i="10"/>
  <c r="N547" i="10"/>
  <c r="M547" i="10"/>
  <c r="M553" i="10"/>
  <c r="O553" i="10"/>
  <c r="O557" i="10"/>
  <c r="N557" i="10"/>
  <c r="M557" i="10"/>
  <c r="O567" i="10"/>
  <c r="N567" i="10"/>
  <c r="M567" i="10"/>
  <c r="N572" i="10"/>
  <c r="M572" i="10"/>
  <c r="N577" i="10"/>
  <c r="O582" i="10"/>
  <c r="N582" i="10"/>
  <c r="O592" i="10"/>
  <c r="N592" i="10"/>
  <c r="M592" i="10"/>
  <c r="O596" i="10"/>
  <c r="M611" i="10"/>
  <c r="O611" i="10"/>
  <c r="N611" i="10"/>
  <c r="O621" i="10"/>
  <c r="N621" i="10"/>
  <c r="M621" i="10"/>
  <c r="O633" i="10"/>
  <c r="M633" i="10"/>
  <c r="N633" i="10"/>
  <c r="M636" i="10"/>
  <c r="O659" i="10"/>
  <c r="M659" i="10"/>
  <c r="N659" i="10"/>
  <c r="O673" i="10"/>
  <c r="N673" i="10"/>
  <c r="M673" i="10"/>
  <c r="O720" i="10"/>
  <c r="N720" i="10"/>
  <c r="M720" i="10"/>
  <c r="O726" i="10"/>
  <c r="N726" i="10"/>
  <c r="M726" i="10"/>
  <c r="N130" i="10"/>
  <c r="N138" i="10"/>
  <c r="N146" i="10"/>
  <c r="N378" i="10"/>
  <c r="O383" i="10"/>
  <c r="N383" i="10"/>
  <c r="O391" i="10"/>
  <c r="N391" i="10"/>
  <c r="O399" i="10"/>
  <c r="N399" i="10"/>
  <c r="O408" i="10"/>
  <c r="M408" i="10"/>
  <c r="N411" i="10"/>
  <c r="M411" i="10"/>
  <c r="O414" i="10"/>
  <c r="N414" i="10"/>
  <c r="O424" i="10"/>
  <c r="M424" i="10"/>
  <c r="N427" i="10"/>
  <c r="M427" i="10"/>
  <c r="M430" i="10"/>
  <c r="O435" i="10"/>
  <c r="N435" i="10"/>
  <c r="M435" i="10"/>
  <c r="O440" i="10"/>
  <c r="N440" i="10"/>
  <c r="M440" i="10"/>
  <c r="N449" i="10"/>
  <c r="O453" i="10"/>
  <c r="N453" i="10"/>
  <c r="M453" i="10"/>
  <c r="M462" i="10"/>
  <c r="O467" i="10"/>
  <c r="N467" i="10"/>
  <c r="M467" i="10"/>
  <c r="O472" i="10"/>
  <c r="N472" i="10"/>
  <c r="M472" i="10"/>
  <c r="N481" i="10"/>
  <c r="O485" i="10"/>
  <c r="N485" i="10"/>
  <c r="M485" i="10"/>
  <c r="M494" i="10"/>
  <c r="O499" i="10"/>
  <c r="N499" i="10"/>
  <c r="M499" i="10"/>
  <c r="O504" i="10"/>
  <c r="N504" i="10"/>
  <c r="M504" i="10"/>
  <c r="O508" i="10"/>
  <c r="M518" i="10"/>
  <c r="O523" i="10"/>
  <c r="N523" i="10"/>
  <c r="M523" i="10"/>
  <c r="M529" i="10"/>
  <c r="O529" i="10"/>
  <c r="O533" i="10"/>
  <c r="N533" i="10"/>
  <c r="M533" i="10"/>
  <c r="O543" i="10"/>
  <c r="N543" i="10"/>
  <c r="M543" i="10"/>
  <c r="N548" i="10"/>
  <c r="M548" i="10"/>
  <c r="N553" i="10"/>
  <c r="O558" i="10"/>
  <c r="N558" i="10"/>
  <c r="O568" i="10"/>
  <c r="N568" i="10"/>
  <c r="M568" i="10"/>
  <c r="O572" i="10"/>
  <c r="M582" i="10"/>
  <c r="O587" i="10"/>
  <c r="N587" i="10"/>
  <c r="M587" i="10"/>
  <c r="M593" i="10"/>
  <c r="O593" i="10"/>
  <c r="O597" i="10"/>
  <c r="N597" i="10"/>
  <c r="M597" i="10"/>
  <c r="O607" i="10"/>
  <c r="N607" i="10"/>
  <c r="M607" i="10"/>
  <c r="N612" i="10"/>
  <c r="O612" i="10"/>
  <c r="M612" i="10"/>
  <c r="O617" i="10"/>
  <c r="M617" i="10"/>
  <c r="N617" i="10"/>
  <c r="O704" i="10"/>
  <c r="N704" i="10"/>
  <c r="M727" i="10"/>
  <c r="N727" i="10"/>
  <c r="O727" i="10"/>
  <c r="O418" i="10"/>
  <c r="M418" i="10"/>
  <c r="O431" i="10"/>
  <c r="N431" i="10"/>
  <c r="M431" i="10"/>
  <c r="M441" i="10"/>
  <c r="O441" i="10"/>
  <c r="O454" i="10"/>
  <c r="N454" i="10"/>
  <c r="O463" i="10"/>
  <c r="N463" i="10"/>
  <c r="M463" i="10"/>
  <c r="M473" i="10"/>
  <c r="O473" i="10"/>
  <c r="O486" i="10"/>
  <c r="N486" i="10"/>
  <c r="O495" i="10"/>
  <c r="N495" i="10"/>
  <c r="M495" i="10"/>
  <c r="M505" i="10"/>
  <c r="O505" i="10"/>
  <c r="O509" i="10"/>
  <c r="N509" i="10"/>
  <c r="M509" i="10"/>
  <c r="O519" i="10"/>
  <c r="N519" i="10"/>
  <c r="M519" i="10"/>
  <c r="N524" i="10"/>
  <c r="M524" i="10"/>
  <c r="O534" i="10"/>
  <c r="N534" i="10"/>
  <c r="O544" i="10"/>
  <c r="N544" i="10"/>
  <c r="M544" i="10"/>
  <c r="O563" i="10"/>
  <c r="N563" i="10"/>
  <c r="M563" i="10"/>
  <c r="M569" i="10"/>
  <c r="O569" i="10"/>
  <c r="O573" i="10"/>
  <c r="N573" i="10"/>
  <c r="M573" i="10"/>
  <c r="O583" i="10"/>
  <c r="N583" i="10"/>
  <c r="M583" i="10"/>
  <c r="N588" i="10"/>
  <c r="M588" i="10"/>
  <c r="O598" i="10"/>
  <c r="N598" i="10"/>
  <c r="O627" i="10"/>
  <c r="M627" i="10"/>
  <c r="N627" i="10"/>
  <c r="O641" i="10"/>
  <c r="M641" i="10"/>
  <c r="N641" i="10"/>
  <c r="N652" i="10"/>
  <c r="O652" i="10"/>
  <c r="N678" i="10"/>
  <c r="M678" i="10"/>
  <c r="O678" i="10"/>
  <c r="N715" i="10"/>
  <c r="M715" i="10"/>
  <c r="O715" i="10"/>
  <c r="O728" i="10"/>
  <c r="N728" i="10"/>
  <c r="M728" i="10"/>
  <c r="N738" i="10"/>
  <c r="M738" i="10"/>
  <c r="O738" i="10"/>
  <c r="O742" i="10"/>
  <c r="N742" i="10"/>
  <c r="M742" i="10"/>
  <c r="M750" i="10"/>
  <c r="O750" i="10"/>
  <c r="M758" i="10"/>
  <c r="O758" i="10"/>
  <c r="N758" i="10"/>
  <c r="O763" i="10"/>
  <c r="N763" i="10"/>
  <c r="M763" i="10"/>
  <c r="M774" i="10"/>
  <c r="O774" i="10"/>
  <c r="N774" i="10"/>
  <c r="O779" i="10"/>
  <c r="N779" i="10"/>
  <c r="M779" i="10"/>
  <c r="M790" i="10"/>
  <c r="O790" i="10"/>
  <c r="N790" i="10"/>
  <c r="O795" i="10"/>
  <c r="N795" i="10"/>
  <c r="M795" i="10"/>
  <c r="M806" i="10"/>
  <c r="O806" i="10"/>
  <c r="N806" i="10"/>
  <c r="O878" i="10"/>
  <c r="N878" i="10"/>
  <c r="M878" i="10"/>
  <c r="O886" i="10"/>
  <c r="N886" i="10"/>
  <c r="M886" i="10"/>
  <c r="O894" i="10"/>
  <c r="N894" i="10"/>
  <c r="M894" i="10"/>
  <c r="O902" i="10"/>
  <c r="N902" i="10"/>
  <c r="M902" i="10"/>
  <c r="O910" i="10"/>
  <c r="N910" i="10"/>
  <c r="M910" i="10"/>
  <c r="O918" i="10"/>
  <c r="N918" i="10"/>
  <c r="M918" i="10"/>
  <c r="O926" i="10"/>
  <c r="N926" i="10"/>
  <c r="M926" i="10"/>
  <c r="O934" i="10"/>
  <c r="N934" i="10"/>
  <c r="M934" i="10"/>
  <c r="O942" i="10"/>
  <c r="N942" i="10"/>
  <c r="M942" i="10"/>
  <c r="O950" i="10"/>
  <c r="N950" i="10"/>
  <c r="M950" i="10"/>
  <c r="M632" i="10"/>
  <c r="M648" i="10"/>
  <c r="M664" i="10"/>
  <c r="O681" i="10"/>
  <c r="N681" i="10"/>
  <c r="M681" i="10"/>
  <c r="N689" i="10"/>
  <c r="M702" i="10"/>
  <c r="M735" i="10"/>
  <c r="N735" i="10"/>
  <c r="M743" i="10"/>
  <c r="N743" i="10"/>
  <c r="N746" i="10"/>
  <c r="M746" i="10"/>
  <c r="O746" i="10"/>
  <c r="N750" i="10"/>
  <c r="N754" i="10"/>
  <c r="M754" i="10"/>
  <c r="O754" i="10"/>
  <c r="M759" i="10"/>
  <c r="O759" i="10"/>
  <c r="N759" i="10"/>
  <c r="O811" i="10"/>
  <c r="N811" i="10"/>
  <c r="M811" i="10"/>
  <c r="O844" i="10"/>
  <c r="N844" i="10"/>
  <c r="M844" i="10"/>
  <c r="O632" i="10"/>
  <c r="O648" i="10"/>
  <c r="O664" i="10"/>
  <c r="M687" i="10"/>
  <c r="O687" i="10"/>
  <c r="O689" i="10"/>
  <c r="O697" i="10"/>
  <c r="N697" i="10"/>
  <c r="M697" i="10"/>
  <c r="N702" i="10"/>
  <c r="O724" i="10"/>
  <c r="N724" i="10"/>
  <c r="M724" i="10"/>
  <c r="N731" i="10"/>
  <c r="O735" i="10"/>
  <c r="O739" i="10"/>
  <c r="M739" i="10"/>
  <c r="O743" i="10"/>
  <c r="M751" i="10"/>
  <c r="O751" i="10"/>
  <c r="N751" i="10"/>
  <c r="M755" i="10"/>
  <c r="O755" i="10"/>
  <c r="O867" i="10"/>
  <c r="M867" i="10"/>
  <c r="N867" i="10"/>
  <c r="M434" i="10"/>
  <c r="M442" i="10"/>
  <c r="M450" i="10"/>
  <c r="M458" i="10"/>
  <c r="M466" i="10"/>
  <c r="M474" i="10"/>
  <c r="M482" i="10"/>
  <c r="M490" i="10"/>
  <c r="M498" i="10"/>
  <c r="M506" i="10"/>
  <c r="M514" i="10"/>
  <c r="M522" i="10"/>
  <c r="M530" i="10"/>
  <c r="M538" i="10"/>
  <c r="M546" i="10"/>
  <c r="M554" i="10"/>
  <c r="M562" i="10"/>
  <c r="M570" i="10"/>
  <c r="M578" i="10"/>
  <c r="M586" i="10"/>
  <c r="M594" i="10"/>
  <c r="M602" i="10"/>
  <c r="M608" i="10"/>
  <c r="M610" i="10"/>
  <c r="M616" i="10"/>
  <c r="M618" i="10"/>
  <c r="M624" i="10"/>
  <c r="M626" i="10"/>
  <c r="M628" i="10"/>
  <c r="O635" i="10"/>
  <c r="M635" i="10"/>
  <c r="N637" i="10"/>
  <c r="M642" i="10"/>
  <c r="M644" i="10"/>
  <c r="O651" i="10"/>
  <c r="M651" i="10"/>
  <c r="N653" i="10"/>
  <c r="M658" i="10"/>
  <c r="M660" i="10"/>
  <c r="O667" i="10"/>
  <c r="M667" i="10"/>
  <c r="N669" i="10"/>
  <c r="M679" i="10"/>
  <c r="M682" i="10"/>
  <c r="N690" i="10"/>
  <c r="O690" i="10"/>
  <c r="M690" i="10"/>
  <c r="M703" i="10"/>
  <c r="O703" i="10"/>
  <c r="O705" i="10"/>
  <c r="O713" i="10"/>
  <c r="N713" i="10"/>
  <c r="M713" i="10"/>
  <c r="N718" i="10"/>
  <c r="N721" i="10"/>
  <c r="O725" i="10"/>
  <c r="N725" i="10"/>
  <c r="O731" i="10"/>
  <c r="N739" i="10"/>
  <c r="N755" i="10"/>
  <c r="O760" i="10"/>
  <c r="N760" i="10"/>
  <c r="M760" i="10"/>
  <c r="O765" i="10"/>
  <c r="N765" i="10"/>
  <c r="M765" i="10"/>
  <c r="O776" i="10"/>
  <c r="N776" i="10"/>
  <c r="M776" i="10"/>
  <c r="O781" i="10"/>
  <c r="N781" i="10"/>
  <c r="M781" i="10"/>
  <c r="O792" i="10"/>
  <c r="N792" i="10"/>
  <c r="M792" i="10"/>
  <c r="O797" i="10"/>
  <c r="N797" i="10"/>
  <c r="M797" i="10"/>
  <c r="M860" i="10"/>
  <c r="O860" i="10"/>
  <c r="N860" i="10"/>
  <c r="N434" i="10"/>
  <c r="N442" i="10"/>
  <c r="N450" i="10"/>
  <c r="N458" i="10"/>
  <c r="N466" i="10"/>
  <c r="N474" i="10"/>
  <c r="N482" i="10"/>
  <c r="N490" i="10"/>
  <c r="N498" i="10"/>
  <c r="N506" i="10"/>
  <c r="N514" i="10"/>
  <c r="N522" i="10"/>
  <c r="N530" i="10"/>
  <c r="N538" i="10"/>
  <c r="N546" i="10"/>
  <c r="N554" i="10"/>
  <c r="N562" i="10"/>
  <c r="N570" i="10"/>
  <c r="N578" i="10"/>
  <c r="N586" i="10"/>
  <c r="N594" i="10"/>
  <c r="N602" i="10"/>
  <c r="M606" i="10"/>
  <c r="N608" i="10"/>
  <c r="N610" i="10"/>
  <c r="M614" i="10"/>
  <c r="N616" i="10"/>
  <c r="N618" i="10"/>
  <c r="M622" i="10"/>
  <c r="N624" i="10"/>
  <c r="N626" i="10"/>
  <c r="O628" i="10"/>
  <c r="N635" i="10"/>
  <c r="O637" i="10"/>
  <c r="N642" i="10"/>
  <c r="O644" i="10"/>
  <c r="N651" i="10"/>
  <c r="O653" i="10"/>
  <c r="N658" i="10"/>
  <c r="O660" i="10"/>
  <c r="N667" i="10"/>
  <c r="O669" i="10"/>
  <c r="N679" i="10"/>
  <c r="O682" i="10"/>
  <c r="M698" i="10"/>
  <c r="N703" i="10"/>
  <c r="N706" i="10"/>
  <c r="O706" i="10"/>
  <c r="M706" i="10"/>
  <c r="M719" i="10"/>
  <c r="O719" i="10"/>
  <c r="O721" i="10"/>
  <c r="M725" i="10"/>
  <c r="O732" i="10"/>
  <c r="N732" i="10"/>
  <c r="M732" i="10"/>
  <c r="O740" i="10"/>
  <c r="N740" i="10"/>
  <c r="M740" i="10"/>
  <c r="O744" i="10"/>
  <c r="N744" i="10"/>
  <c r="M744" i="10"/>
  <c r="O748" i="10"/>
  <c r="M748" i="10"/>
  <c r="O752" i="10"/>
  <c r="M752" i="10"/>
  <c r="M766" i="10"/>
  <c r="O766" i="10"/>
  <c r="N766" i="10"/>
  <c r="O771" i="10"/>
  <c r="N771" i="10"/>
  <c r="M771" i="10"/>
  <c r="M782" i="10"/>
  <c r="O782" i="10"/>
  <c r="N782" i="10"/>
  <c r="O787" i="10"/>
  <c r="N787" i="10"/>
  <c r="M787" i="10"/>
  <c r="M798" i="10"/>
  <c r="O798" i="10"/>
  <c r="N798" i="10"/>
  <c r="O803" i="10"/>
  <c r="N803" i="10"/>
  <c r="M803" i="10"/>
  <c r="O808" i="10"/>
  <c r="N808" i="10"/>
  <c r="M808" i="10"/>
  <c r="O813" i="10"/>
  <c r="N813" i="10"/>
  <c r="M813" i="10"/>
  <c r="M428" i="10"/>
  <c r="M436" i="10"/>
  <c r="M444" i="10"/>
  <c r="M452" i="10"/>
  <c r="M460" i="10"/>
  <c r="M468" i="10"/>
  <c r="M476" i="10"/>
  <c r="M484" i="10"/>
  <c r="M492" i="10"/>
  <c r="M500" i="10"/>
  <c r="O606" i="10"/>
  <c r="O614" i="10"/>
  <c r="O622" i="10"/>
  <c r="M640" i="10"/>
  <c r="M656" i="10"/>
  <c r="M672" i="10"/>
  <c r="N677" i="10"/>
  <c r="N683" i="10"/>
  <c r="M683" i="10"/>
  <c r="M691" i="10"/>
  <c r="O698" i="10"/>
  <c r="M714" i="10"/>
  <c r="N722" i="10"/>
  <c r="M722" i="10"/>
  <c r="O722" i="10"/>
  <c r="O733" i="10"/>
  <c r="N733" i="10"/>
  <c r="O741" i="10"/>
  <c r="N741" i="10"/>
  <c r="M814" i="10"/>
  <c r="O814" i="10"/>
  <c r="N814" i="10"/>
  <c r="M631" i="10"/>
  <c r="M638" i="10"/>
  <c r="O640" i="10"/>
  <c r="M647" i="10"/>
  <c r="M654" i="10"/>
  <c r="O656" i="10"/>
  <c r="M663" i="10"/>
  <c r="M670" i="10"/>
  <c r="O672" i="10"/>
  <c r="O677" i="10"/>
  <c r="M680" i="10"/>
  <c r="O683" i="10"/>
  <c r="M693" i="10"/>
  <c r="N699" i="10"/>
  <c r="M699" i="10"/>
  <c r="O714" i="10"/>
  <c r="O729" i="10"/>
  <c r="M733" i="10"/>
  <c r="O737" i="10"/>
  <c r="M737" i="10"/>
  <c r="M741" i="10"/>
  <c r="N745" i="10"/>
  <c r="M745" i="10"/>
  <c r="N822" i="10"/>
  <c r="M822" i="10"/>
  <c r="O825" i="10"/>
  <c r="N825" i="10"/>
  <c r="M825" i="10"/>
  <c r="M847" i="10"/>
  <c r="O847" i="10"/>
  <c r="N847" i="10"/>
  <c r="O835" i="10"/>
  <c r="M835" i="10"/>
  <c r="N850" i="10"/>
  <c r="M850" i="10"/>
  <c r="O853" i="10"/>
  <c r="N853" i="10"/>
  <c r="M853" i="10"/>
  <c r="N871" i="10"/>
  <c r="M871" i="10"/>
  <c r="O874" i="10"/>
  <c r="N874" i="10"/>
  <c r="M874" i="10"/>
  <c r="N879" i="10"/>
  <c r="M879" i="10"/>
  <c r="O882" i="10"/>
  <c r="N882" i="10"/>
  <c r="M882" i="10"/>
  <c r="N887" i="10"/>
  <c r="M887" i="10"/>
  <c r="O890" i="10"/>
  <c r="N890" i="10"/>
  <c r="M890" i="10"/>
  <c r="N895" i="10"/>
  <c r="M895" i="10"/>
  <c r="O898" i="10"/>
  <c r="N898" i="10"/>
  <c r="M898" i="10"/>
  <c r="N903" i="10"/>
  <c r="M903" i="10"/>
  <c r="O906" i="10"/>
  <c r="N906" i="10"/>
  <c r="M906" i="10"/>
  <c r="N911" i="10"/>
  <c r="M911" i="10"/>
  <c r="O914" i="10"/>
  <c r="N914" i="10"/>
  <c r="M914" i="10"/>
  <c r="N919" i="10"/>
  <c r="M919" i="10"/>
  <c r="O922" i="10"/>
  <c r="N922" i="10"/>
  <c r="M922" i="10"/>
  <c r="N927" i="10"/>
  <c r="M927" i="10"/>
  <c r="O930" i="10"/>
  <c r="N930" i="10"/>
  <c r="M930" i="10"/>
  <c r="N935" i="10"/>
  <c r="M935" i="10"/>
  <c r="O938" i="10"/>
  <c r="N938" i="10"/>
  <c r="M938" i="10"/>
  <c r="N943" i="10"/>
  <c r="M943" i="10"/>
  <c r="O946" i="10"/>
  <c r="N946" i="10"/>
  <c r="M946" i="10"/>
  <c r="N951" i="10"/>
  <c r="M951" i="10"/>
  <c r="O954" i="10"/>
  <c r="N954" i="10"/>
  <c r="M954" i="10"/>
  <c r="N1050" i="10"/>
  <c r="O1050" i="10"/>
  <c r="M1050" i="10"/>
  <c r="M1108" i="10"/>
  <c r="N1108" i="10"/>
  <c r="O1108" i="10"/>
  <c r="O749" i="10"/>
  <c r="N749" i="10"/>
  <c r="N826" i="10"/>
  <c r="M826" i="10"/>
  <c r="O829" i="10"/>
  <c r="N829" i="10"/>
  <c r="M829" i="10"/>
  <c r="O841" i="10"/>
  <c r="N841" i="10"/>
  <c r="M868" i="10"/>
  <c r="O868" i="10"/>
  <c r="O875" i="10"/>
  <c r="N875" i="10"/>
  <c r="M875" i="10"/>
  <c r="O883" i="10"/>
  <c r="N883" i="10"/>
  <c r="M883" i="10"/>
  <c r="O891" i="10"/>
  <c r="N891" i="10"/>
  <c r="M891" i="10"/>
  <c r="O899" i="10"/>
  <c r="N899" i="10"/>
  <c r="M899" i="10"/>
  <c r="O907" i="10"/>
  <c r="N907" i="10"/>
  <c r="M907" i="10"/>
  <c r="O915" i="10"/>
  <c r="N915" i="10"/>
  <c r="M915" i="10"/>
  <c r="O923" i="10"/>
  <c r="N923" i="10"/>
  <c r="M923" i="10"/>
  <c r="O931" i="10"/>
  <c r="N931" i="10"/>
  <c r="M931" i="10"/>
  <c r="O939" i="10"/>
  <c r="N939" i="10"/>
  <c r="M939" i="10"/>
  <c r="O947" i="10"/>
  <c r="N947" i="10"/>
  <c r="M947" i="10"/>
  <c r="O955" i="10"/>
  <c r="N955" i="10"/>
  <c r="M955" i="10"/>
  <c r="M959" i="10"/>
  <c r="O959" i="10"/>
  <c r="N959" i="10"/>
  <c r="M1039" i="10"/>
  <c r="O1039" i="10"/>
  <c r="N1039" i="10"/>
  <c r="N1058" i="10"/>
  <c r="O1058" i="10"/>
  <c r="M1058" i="10"/>
  <c r="M1147" i="10"/>
  <c r="O1147" i="10"/>
  <c r="N1147" i="10"/>
  <c r="M675" i="10"/>
  <c r="M685" i="10"/>
  <c r="M694" i="10"/>
  <c r="M701" i="10"/>
  <c r="M710" i="10"/>
  <c r="M717" i="10"/>
  <c r="M747" i="10"/>
  <c r="M749" i="10"/>
  <c r="M756" i="10"/>
  <c r="O817" i="10"/>
  <c r="N817" i="10"/>
  <c r="N820" i="10"/>
  <c r="O823" i="10"/>
  <c r="O826" i="10"/>
  <c r="M841" i="10"/>
  <c r="O851" i="10"/>
  <c r="M851" i="10"/>
  <c r="N854" i="10"/>
  <c r="M854" i="10"/>
  <c r="O861" i="10"/>
  <c r="N861" i="10"/>
  <c r="M861" i="10"/>
  <c r="N868" i="10"/>
  <c r="M876" i="10"/>
  <c r="O876" i="10"/>
  <c r="M884" i="10"/>
  <c r="O884" i="10"/>
  <c r="M892" i="10"/>
  <c r="O892" i="10"/>
  <c r="M900" i="10"/>
  <c r="O900" i="10"/>
  <c r="M908" i="10"/>
  <c r="O908" i="10"/>
  <c r="M916" i="10"/>
  <c r="O916" i="10"/>
  <c r="M924" i="10"/>
  <c r="O924" i="10"/>
  <c r="M932" i="10"/>
  <c r="O932" i="10"/>
  <c r="M940" i="10"/>
  <c r="O940" i="10"/>
  <c r="M948" i="10"/>
  <c r="O948" i="10"/>
  <c r="M956" i="10"/>
  <c r="O956" i="10"/>
  <c r="M1047" i="10"/>
  <c r="O1047" i="10"/>
  <c r="N1047" i="10"/>
  <c r="N1066" i="10"/>
  <c r="O1066" i="10"/>
  <c r="M1066" i="10"/>
  <c r="O827" i="10"/>
  <c r="M827" i="10"/>
  <c r="N830" i="10"/>
  <c r="M830" i="10"/>
  <c r="N842" i="10"/>
  <c r="M842" i="10"/>
  <c r="O845" i="10"/>
  <c r="N845" i="10"/>
  <c r="M845" i="10"/>
  <c r="O960" i="10"/>
  <c r="N960" i="10"/>
  <c r="M960" i="10"/>
  <c r="M963" i="10"/>
  <c r="O963" i="10"/>
  <c r="M1055" i="10"/>
  <c r="O1055" i="10"/>
  <c r="N1055" i="10"/>
  <c r="M1123" i="10"/>
  <c r="O1123" i="10"/>
  <c r="N1123" i="10"/>
  <c r="O761" i="10"/>
  <c r="N764" i="10"/>
  <c r="N767" i="10"/>
  <c r="O769" i="10"/>
  <c r="N772" i="10"/>
  <c r="N775" i="10"/>
  <c r="O777" i="10"/>
  <c r="N780" i="10"/>
  <c r="N783" i="10"/>
  <c r="O785" i="10"/>
  <c r="N788" i="10"/>
  <c r="N791" i="10"/>
  <c r="O793" i="10"/>
  <c r="N796" i="10"/>
  <c r="N799" i="10"/>
  <c r="O801" i="10"/>
  <c r="N804" i="10"/>
  <c r="N807" i="10"/>
  <c r="O809" i="10"/>
  <c r="N812" i="10"/>
  <c r="N815" i="10"/>
  <c r="N818" i="10"/>
  <c r="M818" i="10"/>
  <c r="O821" i="10"/>
  <c r="N821" i="10"/>
  <c r="M821" i="10"/>
  <c r="N827" i="10"/>
  <c r="O830" i="10"/>
  <c r="O833" i="10"/>
  <c r="N833" i="10"/>
  <c r="N836" i="10"/>
  <c r="O839" i="10"/>
  <c r="O842" i="10"/>
  <c r="N855" i="10"/>
  <c r="M855" i="10"/>
  <c r="O858" i="10"/>
  <c r="N858" i="10"/>
  <c r="M858" i="10"/>
  <c r="N862" i="10"/>
  <c r="M862" i="10"/>
  <c r="O869" i="10"/>
  <c r="N869" i="10"/>
  <c r="M869" i="10"/>
  <c r="N963" i="10"/>
  <c r="M1063" i="10"/>
  <c r="O1063" i="10"/>
  <c r="N1063" i="10"/>
  <c r="O757" i="10"/>
  <c r="N757" i="10"/>
  <c r="N762" i="10"/>
  <c r="M762" i="10"/>
  <c r="O767" i="10"/>
  <c r="N770" i="10"/>
  <c r="M770" i="10"/>
  <c r="O775" i="10"/>
  <c r="N778" i="10"/>
  <c r="M778" i="10"/>
  <c r="O783" i="10"/>
  <c r="N786" i="10"/>
  <c r="M786" i="10"/>
  <c r="O791" i="10"/>
  <c r="N794" i="10"/>
  <c r="M794" i="10"/>
  <c r="O799" i="10"/>
  <c r="N802" i="10"/>
  <c r="M802" i="10"/>
  <c r="N810" i="10"/>
  <c r="M810" i="10"/>
  <c r="O843" i="10"/>
  <c r="M843" i="10"/>
  <c r="N846" i="10"/>
  <c r="M846" i="10"/>
  <c r="O859" i="10"/>
  <c r="M859" i="10"/>
  <c r="N1118" i="10"/>
  <c r="M1118" i="10"/>
  <c r="O1118" i="10"/>
  <c r="M757" i="10"/>
  <c r="O762" i="10"/>
  <c r="O770" i="10"/>
  <c r="O778" i="10"/>
  <c r="O786" i="10"/>
  <c r="O794" i="10"/>
  <c r="O802" i="10"/>
  <c r="O810" i="10"/>
  <c r="O819" i="10"/>
  <c r="M819" i="10"/>
  <c r="M828" i="10"/>
  <c r="N831" i="10"/>
  <c r="N834" i="10"/>
  <c r="M834" i="10"/>
  <c r="O837" i="10"/>
  <c r="N837" i="10"/>
  <c r="M837" i="10"/>
  <c r="N843" i="10"/>
  <c r="O846" i="10"/>
  <c r="O849" i="10"/>
  <c r="N849" i="10"/>
  <c r="N859" i="10"/>
  <c r="N863" i="10"/>
  <c r="M863" i="10"/>
  <c r="O866" i="10"/>
  <c r="N866" i="10"/>
  <c r="M866" i="10"/>
  <c r="N870" i="10"/>
  <c r="M870" i="10"/>
  <c r="N1034" i="10"/>
  <c r="O1034" i="10"/>
  <c r="M1034" i="10"/>
  <c r="N857" i="10"/>
  <c r="N865" i="10"/>
  <c r="N873" i="10"/>
  <c r="N881" i="10"/>
  <c r="N889" i="10"/>
  <c r="N897" i="10"/>
  <c r="N905" i="10"/>
  <c r="N913" i="10"/>
  <c r="N921" i="10"/>
  <c r="N929" i="10"/>
  <c r="N937" i="10"/>
  <c r="N945" i="10"/>
  <c r="N953" i="10"/>
  <c r="N958" i="10"/>
  <c r="O967" i="10"/>
  <c r="N969" i="10"/>
  <c r="N971" i="10"/>
  <c r="O975" i="10"/>
  <c r="N977" i="10"/>
  <c r="N979" i="10"/>
  <c r="O983" i="10"/>
  <c r="N985" i="10"/>
  <c r="N987" i="10"/>
  <c r="O991" i="10"/>
  <c r="N993" i="10"/>
  <c r="N995" i="10"/>
  <c r="O999" i="10"/>
  <c r="N1001" i="10"/>
  <c r="N1003" i="10"/>
  <c r="O1007" i="10"/>
  <c r="N1009" i="10"/>
  <c r="N1011" i="10"/>
  <c r="O1015" i="10"/>
  <c r="N1017" i="10"/>
  <c r="N1019" i="10"/>
  <c r="O1023" i="10"/>
  <c r="N1025" i="10"/>
  <c r="N1027" i="10"/>
  <c r="O1075" i="10"/>
  <c r="M1075" i="10"/>
  <c r="O1081" i="10"/>
  <c r="M1081" i="10"/>
  <c r="M1084" i="10"/>
  <c r="N1084" i="10"/>
  <c r="N1096" i="10"/>
  <c r="O1096" i="10"/>
  <c r="M1102" i="10"/>
  <c r="O1102" i="10"/>
  <c r="M1115" i="10"/>
  <c r="O1115" i="10"/>
  <c r="N1115" i="10"/>
  <c r="M1131" i="10"/>
  <c r="O1131" i="10"/>
  <c r="N1131" i="10"/>
  <c r="O1170" i="10"/>
  <c r="N1170" i="10"/>
  <c r="M1170" i="10"/>
  <c r="O1192" i="10"/>
  <c r="N1192" i="10"/>
  <c r="M1192" i="10"/>
  <c r="O1213" i="10"/>
  <c r="N1213" i="10"/>
  <c r="M1213" i="10"/>
  <c r="O1276" i="10"/>
  <c r="M1276" i="10"/>
  <c r="N1276" i="10"/>
  <c r="O1290" i="10"/>
  <c r="N1290" i="10"/>
  <c r="M1290" i="10"/>
  <c r="O1301" i="10"/>
  <c r="N1301" i="10"/>
  <c r="M1301" i="10"/>
  <c r="O1325" i="10"/>
  <c r="N1325" i="10"/>
  <c r="M1325" i="10"/>
  <c r="O1347" i="10"/>
  <c r="N1347" i="10"/>
  <c r="M1347" i="10"/>
  <c r="O1357" i="10"/>
  <c r="N1357" i="10"/>
  <c r="M1357" i="10"/>
  <c r="O1360" i="10"/>
  <c r="N1360" i="10"/>
  <c r="M1360" i="10"/>
  <c r="O1364" i="10"/>
  <c r="N1364" i="10"/>
  <c r="M1364" i="10"/>
  <c r="O1372" i="10"/>
  <c r="N1372" i="10"/>
  <c r="M1372" i="10"/>
  <c r="O1414" i="10"/>
  <c r="N1414" i="10"/>
  <c r="M1414" i="10"/>
  <c r="O1037" i="10"/>
  <c r="M1037" i="10"/>
  <c r="O1045" i="10"/>
  <c r="M1045" i="10"/>
  <c r="O1053" i="10"/>
  <c r="M1053" i="10"/>
  <c r="O1061" i="10"/>
  <c r="M1061" i="10"/>
  <c r="M1069" i="10"/>
  <c r="N1069" i="10"/>
  <c r="N1072" i="10"/>
  <c r="O1072" i="10"/>
  <c r="N1075" i="10"/>
  <c r="M1078" i="10"/>
  <c r="O1078" i="10"/>
  <c r="N1081" i="10"/>
  <c r="O1084" i="10"/>
  <c r="M1096" i="10"/>
  <c r="N1102" i="10"/>
  <c r="O1106" i="10"/>
  <c r="M1106" i="10"/>
  <c r="M1132" i="10"/>
  <c r="O1132" i="10"/>
  <c r="N1132" i="10"/>
  <c r="O1154" i="10"/>
  <c r="N1154" i="10"/>
  <c r="M1154" i="10"/>
  <c r="O1160" i="10"/>
  <c r="N1160" i="10"/>
  <c r="M1160" i="10"/>
  <c r="O1176" i="10"/>
  <c r="N1176" i="10"/>
  <c r="M1176" i="10"/>
  <c r="O1082" i="10"/>
  <c r="M1082" i="10"/>
  <c r="O1091" i="10"/>
  <c r="M1091" i="10"/>
  <c r="M1100" i="10"/>
  <c r="N1100" i="10"/>
  <c r="N1112" i="10"/>
  <c r="O1112" i="10"/>
  <c r="M1116" i="10"/>
  <c r="N1116" i="10"/>
  <c r="N1119" i="10"/>
  <c r="M1119" i="10"/>
  <c r="O1119" i="10"/>
  <c r="O1136" i="10"/>
  <c r="N1136" i="10"/>
  <c r="M1136" i="10"/>
  <c r="M1171" i="10"/>
  <c r="O1171" i="10"/>
  <c r="N1171" i="10"/>
  <c r="O1177" i="10"/>
  <c r="N1177" i="10"/>
  <c r="M1177" i="10"/>
  <c r="M1187" i="10"/>
  <c r="O1187" i="10"/>
  <c r="N1187" i="10"/>
  <c r="M1211" i="10"/>
  <c r="O1211" i="10"/>
  <c r="N1211" i="10"/>
  <c r="M1251" i="10"/>
  <c r="O1251" i="10"/>
  <c r="N1251" i="10"/>
  <c r="N816" i="10"/>
  <c r="N824" i="10"/>
  <c r="N832" i="10"/>
  <c r="N840" i="10"/>
  <c r="N848" i="10"/>
  <c r="N856" i="10"/>
  <c r="N864" i="10"/>
  <c r="N872" i="10"/>
  <c r="M877" i="10"/>
  <c r="N880" i="10"/>
  <c r="M885" i="10"/>
  <c r="N888" i="10"/>
  <c r="M893" i="10"/>
  <c r="N896" i="10"/>
  <c r="M901" i="10"/>
  <c r="N904" i="10"/>
  <c r="M909" i="10"/>
  <c r="N912" i="10"/>
  <c r="M917" i="10"/>
  <c r="N920" i="10"/>
  <c r="M925" i="10"/>
  <c r="N928" i="10"/>
  <c r="M933" i="10"/>
  <c r="N936" i="10"/>
  <c r="M941" i="10"/>
  <c r="N944" i="10"/>
  <c r="M949" i="10"/>
  <c r="N952" i="10"/>
  <c r="M957" i="10"/>
  <c r="O962" i="10"/>
  <c r="N964" i="10"/>
  <c r="N966" i="10"/>
  <c r="M968" i="10"/>
  <c r="M970" i="10"/>
  <c r="N972" i="10"/>
  <c r="N974" i="10"/>
  <c r="M976" i="10"/>
  <c r="M978" i="10"/>
  <c r="N980" i="10"/>
  <c r="N982" i="10"/>
  <c r="M984" i="10"/>
  <c r="M986" i="10"/>
  <c r="N988" i="10"/>
  <c r="N990" i="10"/>
  <c r="M992" i="10"/>
  <c r="M994" i="10"/>
  <c r="N996" i="10"/>
  <c r="N998" i="10"/>
  <c r="M1000" i="10"/>
  <c r="M1002" i="10"/>
  <c r="N1004" i="10"/>
  <c r="N1006" i="10"/>
  <c r="M1008" i="10"/>
  <c r="M1010" i="10"/>
  <c r="N1012" i="10"/>
  <c r="N1014" i="10"/>
  <c r="M1016" i="10"/>
  <c r="M1018" i="10"/>
  <c r="N1020" i="10"/>
  <c r="N1022" i="10"/>
  <c r="M1024" i="10"/>
  <c r="M1026" i="10"/>
  <c r="N1028" i="10"/>
  <c r="N1030" i="10"/>
  <c r="O1032" i="10"/>
  <c r="O1035" i="10"/>
  <c r="M1035" i="10"/>
  <c r="O1040" i="10"/>
  <c r="O1043" i="10"/>
  <c r="M1043" i="10"/>
  <c r="O1048" i="10"/>
  <c r="O1051" i="10"/>
  <c r="M1051" i="10"/>
  <c r="O1056" i="10"/>
  <c r="O1059" i="10"/>
  <c r="M1059" i="10"/>
  <c r="O1064" i="10"/>
  <c r="O1067" i="10"/>
  <c r="M1067" i="10"/>
  <c r="O1073" i="10"/>
  <c r="M1073" i="10"/>
  <c r="M1076" i="10"/>
  <c r="N1076" i="10"/>
  <c r="N1082" i="10"/>
  <c r="M1085" i="10"/>
  <c r="N1085" i="10"/>
  <c r="N1088" i="10"/>
  <c r="O1088" i="10"/>
  <c r="N1091" i="10"/>
  <c r="M1094" i="10"/>
  <c r="O1094" i="10"/>
  <c r="O1100" i="10"/>
  <c r="M1112" i="10"/>
  <c r="O1116" i="10"/>
  <c r="O1133" i="10"/>
  <c r="N1133" i="10"/>
  <c r="M1133" i="10"/>
  <c r="O1137" i="10"/>
  <c r="M1137" i="10"/>
  <c r="M1155" i="10"/>
  <c r="O1155" i="10"/>
  <c r="N1155" i="10"/>
  <c r="O1181" i="10"/>
  <c r="N1181" i="10"/>
  <c r="M1181" i="10"/>
  <c r="N877" i="10"/>
  <c r="N885" i="10"/>
  <c r="N893" i="10"/>
  <c r="N901" i="10"/>
  <c r="N909" i="10"/>
  <c r="N917" i="10"/>
  <c r="N925" i="10"/>
  <c r="N933" i="10"/>
  <c r="N941" i="10"/>
  <c r="N949" i="10"/>
  <c r="N957" i="10"/>
  <c r="O968" i="10"/>
  <c r="O970" i="10"/>
  <c r="O976" i="10"/>
  <c r="O978" i="10"/>
  <c r="O984" i="10"/>
  <c r="O986" i="10"/>
  <c r="O992" i="10"/>
  <c r="O994" i="10"/>
  <c r="O1000" i="10"/>
  <c r="O1002" i="10"/>
  <c r="O1008" i="10"/>
  <c r="O1010" i="10"/>
  <c r="O1016" i="10"/>
  <c r="O1018" i="10"/>
  <c r="O1024" i="10"/>
  <c r="O1026" i="10"/>
  <c r="N1035" i="10"/>
  <c r="M1038" i="10"/>
  <c r="N1043" i="10"/>
  <c r="M1046" i="10"/>
  <c r="N1051" i="10"/>
  <c r="M1054" i="10"/>
  <c r="N1059" i="10"/>
  <c r="M1062" i="10"/>
  <c r="N1067" i="10"/>
  <c r="M1070" i="10"/>
  <c r="O1070" i="10"/>
  <c r="N1073" i="10"/>
  <c r="O1076" i="10"/>
  <c r="O1085" i="10"/>
  <c r="M1088" i="10"/>
  <c r="N1094" i="10"/>
  <c r="O1098" i="10"/>
  <c r="M1098" i="10"/>
  <c r="O1121" i="10"/>
  <c r="M1121" i="10"/>
  <c r="N1137" i="10"/>
  <c r="O1145" i="10"/>
  <c r="M1145" i="10"/>
  <c r="O1165" i="10"/>
  <c r="N1165" i="10"/>
  <c r="M1165" i="10"/>
  <c r="M1179" i="10"/>
  <c r="O1179" i="10"/>
  <c r="M1195" i="10"/>
  <c r="O1195" i="10"/>
  <c r="M1235" i="10"/>
  <c r="O1235" i="10"/>
  <c r="N1235" i="10"/>
  <c r="O1033" i="10"/>
  <c r="M1033" i="10"/>
  <c r="O1038" i="10"/>
  <c r="O1041" i="10"/>
  <c r="M1041" i="10"/>
  <c r="O1046" i="10"/>
  <c r="O1049" i="10"/>
  <c r="M1049" i="10"/>
  <c r="O1054" i="10"/>
  <c r="O1057" i="10"/>
  <c r="M1057" i="10"/>
  <c r="O1062" i="10"/>
  <c r="O1065" i="10"/>
  <c r="M1065" i="10"/>
  <c r="O1074" i="10"/>
  <c r="M1074" i="10"/>
  <c r="O1083" i="10"/>
  <c r="M1083" i="10"/>
  <c r="O1089" i="10"/>
  <c r="M1089" i="10"/>
  <c r="M1092" i="10"/>
  <c r="N1092" i="10"/>
  <c r="N1098" i="10"/>
  <c r="N1104" i="10"/>
  <c r="O1104" i="10"/>
  <c r="M1110" i="10"/>
  <c r="O1110" i="10"/>
  <c r="M1117" i="10"/>
  <c r="O1117" i="10"/>
  <c r="N1117" i="10"/>
  <c r="N1121" i="10"/>
  <c r="N1134" i="10"/>
  <c r="M1134" i="10"/>
  <c r="N1145" i="10"/>
  <c r="O1149" i="10"/>
  <c r="N1149" i="10"/>
  <c r="M1149" i="10"/>
  <c r="M1163" i="10"/>
  <c r="O1163" i="10"/>
  <c r="N1179" i="10"/>
  <c r="N1195" i="10"/>
  <c r="O965" i="10"/>
  <c r="M965" i="10"/>
  <c r="O973" i="10"/>
  <c r="M973" i="10"/>
  <c r="O981" i="10"/>
  <c r="M981" i="10"/>
  <c r="O989" i="10"/>
  <c r="M989" i="10"/>
  <c r="O997" i="10"/>
  <c r="M997" i="10"/>
  <c r="O1005" i="10"/>
  <c r="M1005" i="10"/>
  <c r="O1013" i="10"/>
  <c r="M1013" i="10"/>
  <c r="O1021" i="10"/>
  <c r="M1021" i="10"/>
  <c r="O1029" i="10"/>
  <c r="M1029" i="10"/>
  <c r="M1031" i="10"/>
  <c r="O1031" i="10"/>
  <c r="M1068" i="10"/>
  <c r="N1068" i="10"/>
  <c r="M1077" i="10"/>
  <c r="N1077" i="10"/>
  <c r="N1080" i="10"/>
  <c r="O1080" i="10"/>
  <c r="M1086" i="10"/>
  <c r="O1086" i="10"/>
  <c r="O1130" i="10"/>
  <c r="N1130" i="10"/>
  <c r="M1130" i="10"/>
  <c r="M1139" i="10"/>
  <c r="O1139" i="10"/>
  <c r="N1166" i="10"/>
  <c r="O1166" i="10"/>
  <c r="M1166" i="10"/>
  <c r="M1219" i="10"/>
  <c r="O1219" i="10"/>
  <c r="N1219" i="10"/>
  <c r="O1138" i="10"/>
  <c r="N1138" i="10"/>
  <c r="M1138" i="10"/>
  <c r="O1141" i="10"/>
  <c r="N1141" i="10"/>
  <c r="M1141" i="10"/>
  <c r="O1152" i="10"/>
  <c r="N1152" i="10"/>
  <c r="O1194" i="10"/>
  <c r="N1194" i="10"/>
  <c r="M1194" i="10"/>
  <c r="O1205" i="10"/>
  <c r="N1205" i="10"/>
  <c r="M1205" i="10"/>
  <c r="O1216" i="10"/>
  <c r="N1216" i="10"/>
  <c r="N1222" i="10"/>
  <c r="M1222" i="10"/>
  <c r="O1225" i="10"/>
  <c r="N1225" i="10"/>
  <c r="N1238" i="10"/>
  <c r="M1238" i="10"/>
  <c r="O1241" i="10"/>
  <c r="N1241" i="10"/>
  <c r="N1254" i="10"/>
  <c r="M1254" i="10"/>
  <c r="O1257" i="10"/>
  <c r="N1257" i="10"/>
  <c r="O1277" i="10"/>
  <c r="N1277" i="10"/>
  <c r="O1308" i="10"/>
  <c r="M1308" i="10"/>
  <c r="N1308" i="10"/>
  <c r="O1322" i="10"/>
  <c r="M1322" i="10"/>
  <c r="O1338" i="10"/>
  <c r="N1338" i="10"/>
  <c r="M1338" i="10"/>
  <c r="O1365" i="10"/>
  <c r="N1365" i="10"/>
  <c r="M1365" i="10"/>
  <c r="M1376" i="10"/>
  <c r="O1376" i="10"/>
  <c r="N1376" i="10"/>
  <c r="M1431" i="10"/>
  <c r="O1431" i="10"/>
  <c r="M1455" i="10"/>
  <c r="O1455" i="10"/>
  <c r="N1455" i="10"/>
  <c r="O1462" i="10"/>
  <c r="N1462" i="10"/>
  <c r="M1462" i="10"/>
  <c r="O1469" i="10"/>
  <c r="M1469" i="10"/>
  <c r="N1469" i="10"/>
  <c r="O1120" i="10"/>
  <c r="N1120" i="10"/>
  <c r="O1144" i="10"/>
  <c r="N1144" i="10"/>
  <c r="O1186" i="10"/>
  <c r="N1186" i="10"/>
  <c r="M1186" i="10"/>
  <c r="O1197" i="10"/>
  <c r="N1197" i="10"/>
  <c r="M1197" i="10"/>
  <c r="M1203" i="10"/>
  <c r="O1203" i="10"/>
  <c r="O1208" i="10"/>
  <c r="N1208" i="10"/>
  <c r="N1273" i="10"/>
  <c r="O1273" i="10"/>
  <c r="M1273" i="10"/>
  <c r="O1298" i="10"/>
  <c r="N1298" i="10"/>
  <c r="M1298" i="10"/>
  <c r="O1309" i="10"/>
  <c r="N1309" i="10"/>
  <c r="M1309" i="10"/>
  <c r="O1335" i="10"/>
  <c r="N1335" i="10"/>
  <c r="M1335" i="10"/>
  <c r="O1351" i="10"/>
  <c r="N1351" i="10"/>
  <c r="M1351" i="10"/>
  <c r="O1369" i="10"/>
  <c r="N1369" i="10"/>
  <c r="M1369" i="10"/>
  <c r="O1390" i="10"/>
  <c r="M1390" i="10"/>
  <c r="N1390" i="10"/>
  <c r="N1431" i="10"/>
  <c r="M1439" i="10"/>
  <c r="O1439" i="10"/>
  <c r="N1439" i="10"/>
  <c r="N1093" i="10"/>
  <c r="M1097" i="10"/>
  <c r="M1099" i="10"/>
  <c r="N1101" i="10"/>
  <c r="M1105" i="10"/>
  <c r="M1107" i="10"/>
  <c r="N1109" i="10"/>
  <c r="M1113" i="10"/>
  <c r="M1120" i="10"/>
  <c r="O1126" i="10"/>
  <c r="N1129" i="10"/>
  <c r="M1144" i="10"/>
  <c r="M1150" i="10"/>
  <c r="O1158" i="10"/>
  <c r="M1161" i="10"/>
  <c r="O1178" i="10"/>
  <c r="N1178" i="10"/>
  <c r="M1178" i="10"/>
  <c r="O1189" i="10"/>
  <c r="N1189" i="10"/>
  <c r="M1189" i="10"/>
  <c r="O1200" i="10"/>
  <c r="N1200" i="10"/>
  <c r="N1203" i="10"/>
  <c r="M1208" i="10"/>
  <c r="M1214" i="10"/>
  <c r="O1226" i="10"/>
  <c r="N1226" i="10"/>
  <c r="M1226" i="10"/>
  <c r="O1229" i="10"/>
  <c r="N1229" i="10"/>
  <c r="M1229" i="10"/>
  <c r="O1232" i="10"/>
  <c r="N1232" i="10"/>
  <c r="O1242" i="10"/>
  <c r="N1242" i="10"/>
  <c r="M1242" i="10"/>
  <c r="O1245" i="10"/>
  <c r="N1245" i="10"/>
  <c r="M1245" i="10"/>
  <c r="O1248" i="10"/>
  <c r="N1248" i="10"/>
  <c r="O1258" i="10"/>
  <c r="N1258" i="10"/>
  <c r="M1258" i="10"/>
  <c r="O1261" i="10"/>
  <c r="N1261" i="10"/>
  <c r="M1261" i="10"/>
  <c r="O1264" i="10"/>
  <c r="N1264" i="10"/>
  <c r="O1274" i="10"/>
  <c r="N1274" i="10"/>
  <c r="M1274" i="10"/>
  <c r="O1284" i="10"/>
  <c r="M1284" i="10"/>
  <c r="N1284" i="10"/>
  <c r="O1316" i="10"/>
  <c r="N1316" i="10"/>
  <c r="M1316" i="10"/>
  <c r="N1329" i="10"/>
  <c r="M1329" i="10"/>
  <c r="O1329" i="10"/>
  <c r="O1349" i="10"/>
  <c r="N1349" i="10"/>
  <c r="O1362" i="10"/>
  <c r="N1362" i="10"/>
  <c r="M1407" i="10"/>
  <c r="O1407" i="10"/>
  <c r="N1407" i="10"/>
  <c r="O1446" i="10"/>
  <c r="N1446" i="10"/>
  <c r="M1446" i="10"/>
  <c r="M1227" i="10"/>
  <c r="O1227" i="10"/>
  <c r="M1243" i="10"/>
  <c r="O1243" i="10"/>
  <c r="M1259" i="10"/>
  <c r="O1259" i="10"/>
  <c r="O1268" i="10"/>
  <c r="M1268" i="10"/>
  <c r="N1268" i="10"/>
  <c r="N1271" i="10"/>
  <c r="O1271" i="10"/>
  <c r="M1271" i="10"/>
  <c r="O1285" i="10"/>
  <c r="N1285" i="10"/>
  <c r="M1285" i="10"/>
  <c r="O1306" i="10"/>
  <c r="N1306" i="10"/>
  <c r="M1306" i="10"/>
  <c r="O1319" i="10"/>
  <c r="N1319" i="10"/>
  <c r="M1319" i="10"/>
  <c r="O1374" i="10"/>
  <c r="N1374" i="10"/>
  <c r="M1374" i="10"/>
  <c r="M1384" i="10"/>
  <c r="O1384" i="10"/>
  <c r="N1384" i="10"/>
  <c r="O1071" i="10"/>
  <c r="O1079" i="10"/>
  <c r="O1087" i="10"/>
  <c r="O1095" i="10"/>
  <c r="O1103" i="10"/>
  <c r="O1111" i="10"/>
  <c r="O1124" i="10"/>
  <c r="O1142" i="10"/>
  <c r="N1153" i="10"/>
  <c r="O1162" i="10"/>
  <c r="N1162" i="10"/>
  <c r="M1162" i="10"/>
  <c r="O1173" i="10"/>
  <c r="N1173" i="10"/>
  <c r="M1173" i="10"/>
  <c r="O1184" i="10"/>
  <c r="N1184" i="10"/>
  <c r="M1198" i="10"/>
  <c r="O1206" i="10"/>
  <c r="M1209" i="10"/>
  <c r="N1217" i="10"/>
  <c r="N1227" i="10"/>
  <c r="N1230" i="10"/>
  <c r="M1230" i="10"/>
  <c r="O1233" i="10"/>
  <c r="N1233" i="10"/>
  <c r="N1243" i="10"/>
  <c r="N1246" i="10"/>
  <c r="M1246" i="10"/>
  <c r="O1249" i="10"/>
  <c r="N1249" i="10"/>
  <c r="N1259" i="10"/>
  <c r="N1262" i="10"/>
  <c r="M1262" i="10"/>
  <c r="O1265" i="10"/>
  <c r="N1265" i="10"/>
  <c r="O1269" i="10"/>
  <c r="N1269" i="10"/>
  <c r="O1292" i="10"/>
  <c r="M1292" i="10"/>
  <c r="N1292" i="10"/>
  <c r="O1327" i="10"/>
  <c r="N1327" i="10"/>
  <c r="M1327" i="10"/>
  <c r="O1367" i="10"/>
  <c r="N1367" i="10"/>
  <c r="M1367" i="10"/>
  <c r="M1408" i="10"/>
  <c r="O1408" i="10"/>
  <c r="N1408" i="10"/>
  <c r="O1198" i="10"/>
  <c r="N1209" i="10"/>
  <c r="O1218" i="10"/>
  <c r="N1218" i="10"/>
  <c r="M1218" i="10"/>
  <c r="O1282" i="10"/>
  <c r="N1282" i="10"/>
  <c r="M1282" i="10"/>
  <c r="O1293" i="10"/>
  <c r="N1293" i="10"/>
  <c r="M1293" i="10"/>
  <c r="O1314" i="10"/>
  <c r="N1314" i="10"/>
  <c r="M1314" i="10"/>
  <c r="O1324" i="10"/>
  <c r="N1324" i="10"/>
  <c r="M1324" i="10"/>
  <c r="O1340" i="10"/>
  <c r="N1340" i="10"/>
  <c r="M1340" i="10"/>
  <c r="O1378" i="10"/>
  <c r="N1378" i="10"/>
  <c r="M1378" i="10"/>
  <c r="O1428" i="10"/>
  <c r="N1428" i="10"/>
  <c r="M1428" i="10"/>
  <c r="N1114" i="10"/>
  <c r="O1122" i="10"/>
  <c r="N1122" i="10"/>
  <c r="M1122" i="10"/>
  <c r="O1125" i="10"/>
  <c r="N1125" i="10"/>
  <c r="M1125" i="10"/>
  <c r="O1128" i="10"/>
  <c r="N1128" i="10"/>
  <c r="O1140" i="10"/>
  <c r="O1146" i="10"/>
  <c r="N1146" i="10"/>
  <c r="M1146" i="10"/>
  <c r="O1157" i="10"/>
  <c r="N1157" i="10"/>
  <c r="M1157" i="10"/>
  <c r="O1168" i="10"/>
  <c r="N1168" i="10"/>
  <c r="M1182" i="10"/>
  <c r="O1190" i="10"/>
  <c r="M1193" i="10"/>
  <c r="O1210" i="10"/>
  <c r="N1210" i="10"/>
  <c r="M1210" i="10"/>
  <c r="O1221" i="10"/>
  <c r="N1221" i="10"/>
  <c r="M1221" i="10"/>
  <c r="O1224" i="10"/>
  <c r="N1224" i="10"/>
  <c r="O1234" i="10"/>
  <c r="N1234" i="10"/>
  <c r="M1234" i="10"/>
  <c r="O1237" i="10"/>
  <c r="N1237" i="10"/>
  <c r="M1237" i="10"/>
  <c r="O1240" i="10"/>
  <c r="N1240" i="10"/>
  <c r="O1250" i="10"/>
  <c r="N1250" i="10"/>
  <c r="M1250" i="10"/>
  <c r="O1253" i="10"/>
  <c r="N1253" i="10"/>
  <c r="M1253" i="10"/>
  <c r="O1256" i="10"/>
  <c r="N1256" i="10"/>
  <c r="O1266" i="10"/>
  <c r="N1266" i="10"/>
  <c r="M1266" i="10"/>
  <c r="O1300" i="10"/>
  <c r="M1300" i="10"/>
  <c r="N1300" i="10"/>
  <c r="O1437" i="10"/>
  <c r="N1437" i="10"/>
  <c r="M1437" i="10"/>
  <c r="N1320" i="10"/>
  <c r="O1331" i="10"/>
  <c r="O1344" i="10"/>
  <c r="N1393" i="10"/>
  <c r="O1393" i="10"/>
  <c r="M1393" i="10"/>
  <c r="O1399" i="10"/>
  <c r="N1402" i="10"/>
  <c r="O1402" i="10"/>
  <c r="M1402" i="10"/>
  <c r="N1411" i="10"/>
  <c r="O1411" i="10"/>
  <c r="N1443" i="10"/>
  <c r="M1443" i="10"/>
  <c r="M1463" i="10"/>
  <c r="O1463" i="10"/>
  <c r="N1463" i="10"/>
  <c r="O1508" i="10"/>
  <c r="M1508" i="10"/>
  <c r="N1508" i="10"/>
  <c r="O1516" i="10"/>
  <c r="N1516" i="10"/>
  <c r="M1516" i="10"/>
  <c r="O1528" i="10"/>
  <c r="N1528" i="10"/>
  <c r="M1528" i="10"/>
  <c r="N1533" i="10"/>
  <c r="M1533" i="10"/>
  <c r="O1533" i="10"/>
  <c r="N1345" i="10"/>
  <c r="M1345" i="10"/>
  <c r="O1356" i="10"/>
  <c r="N1356" i="10"/>
  <c r="M1356" i="10"/>
  <c r="O1382" i="10"/>
  <c r="N1382" i="10"/>
  <c r="M1382" i="10"/>
  <c r="O1425" i="10"/>
  <c r="N1425" i="10"/>
  <c r="N1434" i="10"/>
  <c r="O1434" i="10"/>
  <c r="M1434" i="10"/>
  <c r="O1438" i="10"/>
  <c r="N1438" i="10"/>
  <c r="M1438" i="10"/>
  <c r="O1449" i="10"/>
  <c r="N1449" i="10"/>
  <c r="N1466" i="10"/>
  <c r="M1466" i="10"/>
  <c r="O1498" i="10"/>
  <c r="N1498" i="10"/>
  <c r="M1498" i="10"/>
  <c r="M1127" i="10"/>
  <c r="M1135" i="10"/>
  <c r="N1321" i="10"/>
  <c r="M1321" i="10"/>
  <c r="O1332" i="10"/>
  <c r="N1332" i="10"/>
  <c r="M1332" i="10"/>
  <c r="O1343" i="10"/>
  <c r="N1343" i="10"/>
  <c r="M1391" i="10"/>
  <c r="O1391" i="10"/>
  <c r="N1391" i="10"/>
  <c r="M1400" i="10"/>
  <c r="O1400" i="10"/>
  <c r="N1400" i="10"/>
  <c r="O1406" i="10"/>
  <c r="M1406" i="10"/>
  <c r="O1429" i="10"/>
  <c r="N1429" i="10"/>
  <c r="M1447" i="10"/>
  <c r="O1447" i="10"/>
  <c r="N1459" i="10"/>
  <c r="M1459" i="10"/>
  <c r="O1459" i="10"/>
  <c r="O1470" i="10"/>
  <c r="N1470" i="10"/>
  <c r="M1470" i="10"/>
  <c r="O1483" i="10"/>
  <c r="N1483" i="10"/>
  <c r="M1483" i="10"/>
  <c r="O1321" i="10"/>
  <c r="M1330" i="10"/>
  <c r="M1343" i="10"/>
  <c r="N1354" i="10"/>
  <c r="N1361" i="10"/>
  <c r="M1361" i="10"/>
  <c r="O1379" i="10"/>
  <c r="O1385" i="10"/>
  <c r="N1388" i="10"/>
  <c r="M1394" i="10"/>
  <c r="N1397" i="10"/>
  <c r="N1406" i="10"/>
  <c r="N1409" i="10"/>
  <c r="O1409" i="10"/>
  <c r="M1409" i="10"/>
  <c r="O1423" i="10"/>
  <c r="M1429" i="10"/>
  <c r="O1441" i="10"/>
  <c r="N1441" i="10"/>
  <c r="M1444" i="10"/>
  <c r="N1447" i="10"/>
  <c r="O1460" i="10"/>
  <c r="N1460" i="10"/>
  <c r="M1460" i="10"/>
  <c r="N1337" i="10"/>
  <c r="M1337" i="10"/>
  <c r="O1348" i="10"/>
  <c r="N1348" i="10"/>
  <c r="M1348" i="10"/>
  <c r="O1359" i="10"/>
  <c r="N1359" i="10"/>
  <c r="O1380" i="10"/>
  <c r="N1380" i="10"/>
  <c r="M1380" i="10"/>
  <c r="O1398" i="10"/>
  <c r="M1398" i="10"/>
  <c r="N1398" i="10"/>
  <c r="N1426" i="10"/>
  <c r="O1426" i="10"/>
  <c r="O1430" i="10"/>
  <c r="N1430" i="10"/>
  <c r="M1430" i="10"/>
  <c r="M1518" i="10"/>
  <c r="O1518" i="10"/>
  <c r="N1518" i="10"/>
  <c r="O1531" i="10"/>
  <c r="N1531" i="10"/>
  <c r="M1531" i="10"/>
  <c r="M1279" i="10"/>
  <c r="M1281" i="10"/>
  <c r="M1287" i="10"/>
  <c r="M1289" i="10"/>
  <c r="M1295" i="10"/>
  <c r="M1297" i="10"/>
  <c r="M1303" i="10"/>
  <c r="M1305" i="10"/>
  <c r="M1311" i="10"/>
  <c r="M1313" i="10"/>
  <c r="M1333" i="10"/>
  <c r="O1337" i="10"/>
  <c r="M1346" i="10"/>
  <c r="M1355" i="10"/>
  <c r="M1359" i="10"/>
  <c r="N1386" i="10"/>
  <c r="O1386" i="10"/>
  <c r="M1386" i="10"/>
  <c r="N1392" i="10"/>
  <c r="N1395" i="10"/>
  <c r="O1395" i="10"/>
  <c r="M1401" i="10"/>
  <c r="M1404" i="10"/>
  <c r="M1413" i="10"/>
  <c r="M1426" i="10"/>
  <c r="M1436" i="10"/>
  <c r="O1454" i="10"/>
  <c r="N1454" i="10"/>
  <c r="M1454" i="10"/>
  <c r="O1457" i="10"/>
  <c r="N1457" i="10"/>
  <c r="M1457" i="10"/>
  <c r="O1478" i="10"/>
  <c r="N1478" i="10"/>
  <c r="M1478" i="10"/>
  <c r="O1570" i="10"/>
  <c r="N1570" i="10"/>
  <c r="M1570" i="10"/>
  <c r="O1279" i="10"/>
  <c r="O1281" i="10"/>
  <c r="O1287" i="10"/>
  <c r="O1289" i="10"/>
  <c r="O1295" i="10"/>
  <c r="O1297" i="10"/>
  <c r="O1303" i="10"/>
  <c r="O1305" i="10"/>
  <c r="O1311" i="10"/>
  <c r="O1313" i="10"/>
  <c r="N1346" i="10"/>
  <c r="N1353" i="10"/>
  <c r="M1353" i="10"/>
  <c r="N1371" i="10"/>
  <c r="O1371" i="10"/>
  <c r="M1371" i="10"/>
  <c r="M1381" i="10"/>
  <c r="O1392" i="10"/>
  <c r="M1395" i="10"/>
  <c r="O1401" i="10"/>
  <c r="N1404" i="10"/>
  <c r="M1410" i="10"/>
  <c r="N1413" i="10"/>
  <c r="O1433" i="10"/>
  <c r="N1433" i="10"/>
  <c r="N1436" i="10"/>
  <c r="O1500" i="10"/>
  <c r="N1500" i="10"/>
  <c r="M1500" i="10"/>
  <c r="N1419" i="10"/>
  <c r="M1419" i="10"/>
  <c r="N1452" i="10"/>
  <c r="O1465" i="10"/>
  <c r="N1465" i="10"/>
  <c r="O1481" i="10"/>
  <c r="N1481" i="10"/>
  <c r="M1481" i="10"/>
  <c r="M1485" i="10"/>
  <c r="O1485" i="10"/>
  <c r="O1495" i="10"/>
  <c r="N1495" i="10"/>
  <c r="M1495" i="10"/>
  <c r="N1506" i="10"/>
  <c r="M1506" i="10"/>
  <c r="O1509" i="10"/>
  <c r="N1509" i="10"/>
  <c r="M1509" i="10"/>
  <c r="N1513" i="10"/>
  <c r="O1513" i="10"/>
  <c r="M1513" i="10"/>
  <c r="N1517" i="10"/>
  <c r="M1517" i="10"/>
  <c r="O1520" i="10"/>
  <c r="N1520" i="10"/>
  <c r="M1520" i="10"/>
  <c r="N1525" i="10"/>
  <c r="M1525" i="10"/>
  <c r="N1529" i="10"/>
  <c r="M1529" i="10"/>
  <c r="O1529" i="10"/>
  <c r="O1560" i="10"/>
  <c r="N1560" i="10"/>
  <c r="M1560" i="10"/>
  <c r="O1422" i="10"/>
  <c r="N1422" i="10"/>
  <c r="M1422" i="10"/>
  <c r="N1427" i="10"/>
  <c r="M1427" i="10"/>
  <c r="O1473" i="10"/>
  <c r="N1473" i="10"/>
  <c r="O1479" i="10"/>
  <c r="M1479" i="10"/>
  <c r="O1492" i="10"/>
  <c r="M1492" i="10"/>
  <c r="O1514" i="10"/>
  <c r="N1514" i="10"/>
  <c r="N1521" i="10"/>
  <c r="M1521" i="10"/>
  <c r="O1521" i="10"/>
  <c r="O1541" i="10"/>
  <c r="N1541" i="10"/>
  <c r="M1541" i="10"/>
  <c r="M1366" i="10"/>
  <c r="N1389" i="10"/>
  <c r="M1396" i="10"/>
  <c r="N1405" i="10"/>
  <c r="M1412" i="10"/>
  <c r="O1417" i="10"/>
  <c r="N1417" i="10"/>
  <c r="O1427" i="10"/>
  <c r="N1435" i="10"/>
  <c r="M1435" i="10"/>
  <c r="O1442" i="10"/>
  <c r="N1445" i="10"/>
  <c r="M1450" i="10"/>
  <c r="M1453" i="10"/>
  <c r="N1468" i="10"/>
  <c r="N1471" i="10"/>
  <c r="M1473" i="10"/>
  <c r="M1476" i="10"/>
  <c r="N1479" i="10"/>
  <c r="M1486" i="10"/>
  <c r="O1486" i="10"/>
  <c r="N1486" i="10"/>
  <c r="N1489" i="10"/>
  <c r="O1489" i="10"/>
  <c r="N1492" i="10"/>
  <c r="O1496" i="10"/>
  <c r="M1496" i="10"/>
  <c r="M1514" i="10"/>
  <c r="N1545" i="10"/>
  <c r="M1545" i="10"/>
  <c r="O1545" i="10"/>
  <c r="O1549" i="10"/>
  <c r="N1549" i="10"/>
  <c r="M1549" i="10"/>
  <c r="N1597" i="10"/>
  <c r="O1597" i="10"/>
  <c r="M1597" i="10"/>
  <c r="O1631" i="10"/>
  <c r="N1631" i="10"/>
  <c r="M1631" i="10"/>
  <c r="O1565" i="10"/>
  <c r="N1565" i="10"/>
  <c r="M1565" i="10"/>
  <c r="O1609" i="10"/>
  <c r="M1609" i="10"/>
  <c r="N1609" i="10"/>
  <c r="M1616" i="10"/>
  <c r="O1616" i="10"/>
  <c r="N1616" i="10"/>
  <c r="N1451" i="10"/>
  <c r="M1451" i="10"/>
  <c r="M1477" i="10"/>
  <c r="O1477" i="10"/>
  <c r="N1490" i="10"/>
  <c r="M1490" i="10"/>
  <c r="O1493" i="10"/>
  <c r="N1493" i="10"/>
  <c r="M1493" i="10"/>
  <c r="N1497" i="10"/>
  <c r="O1497" i="10"/>
  <c r="M1497" i="10"/>
  <c r="M1501" i="10"/>
  <c r="O1501" i="10"/>
  <c r="O1511" i="10"/>
  <c r="N1511" i="10"/>
  <c r="M1511" i="10"/>
  <c r="O1523" i="10"/>
  <c r="N1523" i="10"/>
  <c r="M1523" i="10"/>
  <c r="O1557" i="10"/>
  <c r="N1557" i="10"/>
  <c r="M1557" i="10"/>
  <c r="O1589" i="10"/>
  <c r="N1589" i="10"/>
  <c r="M1589" i="10"/>
  <c r="O1581" i="10"/>
  <c r="N1581" i="10"/>
  <c r="M1581" i="10"/>
  <c r="O1625" i="10"/>
  <c r="N1625" i="10"/>
  <c r="M1625" i="10"/>
  <c r="N1467" i="10"/>
  <c r="M1467" i="10"/>
  <c r="O1474" i="10"/>
  <c r="O1484" i="10"/>
  <c r="N1484" i="10"/>
  <c r="M1502" i="10"/>
  <c r="O1502" i="10"/>
  <c r="N1502" i="10"/>
  <c r="N1505" i="10"/>
  <c r="O1505" i="10"/>
  <c r="O1512" i="10"/>
  <c r="M1512" i="10"/>
  <c r="O1536" i="10"/>
  <c r="N1536" i="10"/>
  <c r="M1536" i="10"/>
  <c r="O1595" i="10"/>
  <c r="N1595" i="10"/>
  <c r="M1595" i="10"/>
  <c r="O1573" i="10"/>
  <c r="N1573" i="10"/>
  <c r="M1573" i="10"/>
  <c r="M1634" i="10"/>
  <c r="O1634" i="10"/>
  <c r="N1637" i="10"/>
  <c r="O1637" i="10"/>
  <c r="M1637" i="10"/>
  <c r="O1646" i="10"/>
  <c r="N1646" i="10"/>
  <c r="M1646" i="10"/>
  <c r="O1671" i="10"/>
  <c r="N1671" i="10"/>
  <c r="M1671" i="10"/>
  <c r="M1680" i="10"/>
  <c r="O1680" i="10"/>
  <c r="N1680" i="10"/>
  <c r="O1721" i="10"/>
  <c r="N1721" i="10"/>
  <c r="M1721" i="10"/>
  <c r="N1731" i="10"/>
  <c r="M1731" i="10"/>
  <c r="O1731" i="10"/>
  <c r="N1749" i="10"/>
  <c r="O1749" i="10"/>
  <c r="O1753" i="10"/>
  <c r="N1753" i="10"/>
  <c r="M1753" i="10"/>
  <c r="O1494" i="10"/>
  <c r="O1510" i="10"/>
  <c r="O1522" i="10"/>
  <c r="O1530" i="10"/>
  <c r="O1551" i="10"/>
  <c r="M1551" i="10"/>
  <c r="N1554" i="10"/>
  <c r="M1554" i="10"/>
  <c r="O1567" i="10"/>
  <c r="N1567" i="10"/>
  <c r="M1567" i="10"/>
  <c r="O1584" i="10"/>
  <c r="N1584" i="10"/>
  <c r="N1587" i="10"/>
  <c r="O1590" i="10"/>
  <c r="O1594" i="10"/>
  <c r="N1594" i="10"/>
  <c r="M1594" i="10"/>
  <c r="M1608" i="10"/>
  <c r="O1608" i="10"/>
  <c r="N1608" i="10"/>
  <c r="N1634" i="10"/>
  <c r="O1681" i="10"/>
  <c r="N1681" i="10"/>
  <c r="M1681" i="10"/>
  <c r="M1698" i="10"/>
  <c r="O1698" i="10"/>
  <c r="O1737" i="10"/>
  <c r="N1737" i="10"/>
  <c r="M1737" i="10"/>
  <c r="M1749" i="10"/>
  <c r="O1758" i="10"/>
  <c r="N1758" i="10"/>
  <c r="M1758" i="10"/>
  <c r="O1568" i="10"/>
  <c r="N1568" i="10"/>
  <c r="O1578" i="10"/>
  <c r="N1578" i="10"/>
  <c r="M1578" i="10"/>
  <c r="O1617" i="10"/>
  <c r="N1617" i="10"/>
  <c r="M1617" i="10"/>
  <c r="M1640" i="10"/>
  <c r="O1640" i="10"/>
  <c r="O1652" i="10"/>
  <c r="N1652" i="10"/>
  <c r="M1652" i="10"/>
  <c r="O1673" i="10"/>
  <c r="N1673" i="10"/>
  <c r="M1673" i="10"/>
  <c r="O1686" i="10"/>
  <c r="N1686" i="10"/>
  <c r="M1686" i="10"/>
  <c r="N1707" i="10"/>
  <c r="M1707" i="10"/>
  <c r="O1707" i="10"/>
  <c r="M1728" i="10"/>
  <c r="O1728" i="10"/>
  <c r="N1728" i="10"/>
  <c r="M1746" i="10"/>
  <c r="O1746" i="10"/>
  <c r="N1526" i="10"/>
  <c r="N1534" i="10"/>
  <c r="O1543" i="10"/>
  <c r="M1543" i="10"/>
  <c r="N1546" i="10"/>
  <c r="M1546" i="10"/>
  <c r="O1552" i="10"/>
  <c r="N1552" i="10"/>
  <c r="M1555" i="10"/>
  <c r="N1558" i="10"/>
  <c r="M1568" i="10"/>
  <c r="O1575" i="10"/>
  <c r="N1575" i="10"/>
  <c r="M1575" i="10"/>
  <c r="O1592" i="10"/>
  <c r="N1592" i="10"/>
  <c r="N1605" i="10"/>
  <c r="O1605" i="10"/>
  <c r="M1605" i="10"/>
  <c r="N1640" i="10"/>
  <c r="O1649" i="10"/>
  <c r="N1649" i="10"/>
  <c r="M1649" i="10"/>
  <c r="O1692" i="10"/>
  <c r="N1692" i="10"/>
  <c r="O1695" i="10"/>
  <c r="N1695" i="10"/>
  <c r="O1718" i="10"/>
  <c r="N1718" i="10"/>
  <c r="M1718" i="10"/>
  <c r="O1729" i="10"/>
  <c r="N1729" i="10"/>
  <c r="M1729" i="10"/>
  <c r="N1746" i="10"/>
  <c r="N1755" i="10"/>
  <c r="M1755" i="10"/>
  <c r="O1755" i="10"/>
  <c r="M1488" i="10"/>
  <c r="M1504" i="10"/>
  <c r="O1526" i="10"/>
  <c r="O1534" i="10"/>
  <c r="N1543" i="10"/>
  <c r="O1546" i="10"/>
  <c r="M1552" i="10"/>
  <c r="N1555" i="10"/>
  <c r="O1558" i="10"/>
  <c r="O1562" i="10"/>
  <c r="N1562" i="10"/>
  <c r="M1562" i="10"/>
  <c r="M1579" i="10"/>
  <c r="N1582" i="10"/>
  <c r="M1592" i="10"/>
  <c r="N1613" i="10"/>
  <c r="O1613" i="10"/>
  <c r="M1613" i="10"/>
  <c r="O1641" i="10"/>
  <c r="N1641" i="10"/>
  <c r="M1641" i="10"/>
  <c r="O1665" i="10"/>
  <c r="N1665" i="10"/>
  <c r="M1665" i="10"/>
  <c r="M1674" i="10"/>
  <c r="O1674" i="10"/>
  <c r="N1674" i="10"/>
  <c r="N1683" i="10"/>
  <c r="M1683" i="10"/>
  <c r="O1683" i="10"/>
  <c r="M1692" i="10"/>
  <c r="M1695" i="10"/>
  <c r="O1724" i="10"/>
  <c r="N1724" i="10"/>
  <c r="O1734" i="10"/>
  <c r="N1734" i="10"/>
  <c r="M1734" i="10"/>
  <c r="O1524" i="10"/>
  <c r="N1524" i="10"/>
  <c r="O1532" i="10"/>
  <c r="N1532" i="10"/>
  <c r="O1559" i="10"/>
  <c r="N1559" i="10"/>
  <c r="M1559" i="10"/>
  <c r="O1576" i="10"/>
  <c r="N1576" i="10"/>
  <c r="N1579" i="10"/>
  <c r="O1582" i="10"/>
  <c r="O1586" i="10"/>
  <c r="N1586" i="10"/>
  <c r="M1586" i="10"/>
  <c r="M1600" i="10"/>
  <c r="O1600" i="10"/>
  <c r="N1600" i="10"/>
  <c r="O1633" i="10"/>
  <c r="N1633" i="10"/>
  <c r="M1633" i="10"/>
  <c r="N1661" i="10"/>
  <c r="O1661" i="10"/>
  <c r="M1704" i="10"/>
  <c r="O1704" i="10"/>
  <c r="N1704" i="10"/>
  <c r="M1724" i="10"/>
  <c r="O1740" i="10"/>
  <c r="N1740" i="10"/>
  <c r="N1538" i="10"/>
  <c r="M1538" i="10"/>
  <c r="O1544" i="10"/>
  <c r="N1544" i="10"/>
  <c r="N1553" i="10"/>
  <c r="M1553" i="10"/>
  <c r="O1583" i="10"/>
  <c r="N1583" i="10"/>
  <c r="M1583" i="10"/>
  <c r="O1670" i="10"/>
  <c r="N1670" i="10"/>
  <c r="M1670" i="10"/>
  <c r="O1689" i="10"/>
  <c r="N1689" i="10"/>
  <c r="M1689" i="10"/>
  <c r="O1697" i="10"/>
  <c r="N1697" i="10"/>
  <c r="M1697" i="10"/>
  <c r="O1705" i="10"/>
  <c r="N1705" i="10"/>
  <c r="M1705" i="10"/>
  <c r="O1713" i="10"/>
  <c r="N1713" i="10"/>
  <c r="M1713" i="10"/>
  <c r="O1761" i="10"/>
  <c r="N1761" i="10"/>
  <c r="M1761" i="10"/>
  <c r="O1622" i="10"/>
  <c r="N1622" i="10"/>
  <c r="M1622" i="10"/>
  <c r="O1628" i="10"/>
  <c r="N1628" i="10"/>
  <c r="M1656" i="10"/>
  <c r="O1656" i="10"/>
  <c r="O1716" i="10"/>
  <c r="N1716" i="10"/>
  <c r="O1764" i="10"/>
  <c r="N1764" i="10"/>
  <c r="N1603" i="10"/>
  <c r="M1603" i="10"/>
  <c r="N1611" i="10"/>
  <c r="M1611" i="10"/>
  <c r="M1628" i="10"/>
  <c r="M1632" i="10"/>
  <c r="O1632" i="10"/>
  <c r="M1647" i="10"/>
  <c r="N1650" i="10"/>
  <c r="N1656" i="10"/>
  <c r="O1662" i="10"/>
  <c r="N1662" i="10"/>
  <c r="M1662" i="10"/>
  <c r="O1668" i="10"/>
  <c r="N1668" i="10"/>
  <c r="M1677" i="10"/>
  <c r="M1687" i="10"/>
  <c r="N1690" i="10"/>
  <c r="M1696" i="10"/>
  <c r="O1696" i="10"/>
  <c r="N1699" i="10"/>
  <c r="M1699" i="10"/>
  <c r="O1710" i="10"/>
  <c r="N1710" i="10"/>
  <c r="M1710" i="10"/>
  <c r="M1716" i="10"/>
  <c r="M1719" i="10"/>
  <c r="N1722" i="10"/>
  <c r="M1725" i="10"/>
  <c r="M1735" i="10"/>
  <c r="N1738" i="10"/>
  <c r="M1741" i="10"/>
  <c r="N1747" i="10"/>
  <c r="M1747" i="10"/>
  <c r="O1750" i="10"/>
  <c r="N1750" i="10"/>
  <c r="M1750" i="10"/>
  <c r="M1759" i="10"/>
  <c r="M1764" i="10"/>
  <c r="O1598" i="10"/>
  <c r="N1598" i="10"/>
  <c r="O1601" i="10"/>
  <c r="M1601" i="10"/>
  <c r="O1606" i="10"/>
  <c r="N1606" i="10"/>
  <c r="O1614" i="10"/>
  <c r="N1614" i="10"/>
  <c r="O1638" i="10"/>
  <c r="N1638" i="10"/>
  <c r="M1638" i="10"/>
  <c r="O1644" i="10"/>
  <c r="N1644" i="10"/>
  <c r="N1647" i="10"/>
  <c r="O1650" i="10"/>
  <c r="M1653" i="10"/>
  <c r="M1668" i="10"/>
  <c r="M1672" i="10"/>
  <c r="O1672" i="10"/>
  <c r="O1677" i="10"/>
  <c r="O1684" i="10"/>
  <c r="N1684" i="10"/>
  <c r="N1687" i="10"/>
  <c r="O1690" i="10"/>
  <c r="N1696" i="10"/>
  <c r="O1699" i="10"/>
  <c r="O1708" i="10"/>
  <c r="N1708" i="10"/>
  <c r="N1719" i="10"/>
  <c r="O1722" i="10"/>
  <c r="O1725" i="10"/>
  <c r="O1732" i="10"/>
  <c r="N1732" i="10"/>
  <c r="N1735" i="10"/>
  <c r="O1738" i="10"/>
  <c r="O1741" i="10"/>
  <c r="O1747" i="10"/>
  <c r="O1756" i="10"/>
  <c r="N1756" i="10"/>
  <c r="N1759" i="10"/>
  <c r="O1620" i="10"/>
  <c r="N1620" i="10"/>
  <c r="M1648" i="10"/>
  <c r="O1648" i="10"/>
  <c r="O1657" i="10"/>
  <c r="N1657" i="10"/>
  <c r="M1657" i="10"/>
  <c r="O1678" i="10"/>
  <c r="N1678" i="10"/>
  <c r="M1678" i="10"/>
  <c r="M1688" i="10"/>
  <c r="O1688" i="10"/>
  <c r="N1691" i="10"/>
  <c r="M1691" i="10"/>
  <c r="O1702" i="10"/>
  <c r="N1702" i="10"/>
  <c r="M1702" i="10"/>
  <c r="M1708" i="10"/>
  <c r="M1711" i="10"/>
  <c r="M1720" i="10"/>
  <c r="O1720" i="10"/>
  <c r="N1723" i="10"/>
  <c r="M1723" i="10"/>
  <c r="O1726" i="10"/>
  <c r="N1726" i="10"/>
  <c r="M1726" i="10"/>
  <c r="M1732" i="10"/>
  <c r="M1736" i="10"/>
  <c r="O1736" i="10"/>
  <c r="N1739" i="10"/>
  <c r="M1739" i="10"/>
  <c r="O1742" i="10"/>
  <c r="N1742" i="10"/>
  <c r="M1742" i="10"/>
  <c r="M1751" i="10"/>
  <c r="M1756" i="10"/>
  <c r="N1762" i="10"/>
  <c r="M1765" i="10"/>
  <c r="N1540" i="10"/>
  <c r="N1548" i="10"/>
  <c r="N1556" i="10"/>
  <c r="M1561" i="10"/>
  <c r="N1564" i="10"/>
  <c r="M1569" i="10"/>
  <c r="N1572" i="10"/>
  <c r="M1577" i="10"/>
  <c r="N1580" i="10"/>
  <c r="M1585" i="10"/>
  <c r="N1588" i="10"/>
  <c r="M1593" i="10"/>
  <c r="N1596" i="10"/>
  <c r="M1620" i="10"/>
  <c r="M1624" i="10"/>
  <c r="O1624" i="10"/>
  <c r="O1629" i="10"/>
  <c r="M1639" i="10"/>
  <c r="N1642" i="10"/>
  <c r="N1648" i="10"/>
  <c r="O1654" i="10"/>
  <c r="N1654" i="10"/>
  <c r="M1654" i="10"/>
  <c r="O1660" i="10"/>
  <c r="N1660" i="10"/>
  <c r="N1663" i="10"/>
  <c r="O1666" i="10"/>
  <c r="M1669" i="10"/>
  <c r="N1688" i="10"/>
  <c r="O1691" i="10"/>
  <c r="O1700" i="10"/>
  <c r="N1700" i="10"/>
  <c r="N1711" i="10"/>
  <c r="O1714" i="10"/>
  <c r="N1720" i="10"/>
  <c r="O1723" i="10"/>
  <c r="N1736" i="10"/>
  <c r="O1739" i="10"/>
  <c r="O1745" i="10"/>
  <c r="N1745" i="10"/>
  <c r="M1745" i="10"/>
  <c r="O1748" i="10"/>
  <c r="N1748" i="10"/>
  <c r="N1751" i="10"/>
  <c r="O1762" i="10"/>
  <c r="O1765" i="10"/>
  <c r="M1599" i="10"/>
  <c r="M1604" i="10"/>
  <c r="M1607" i="10"/>
  <c r="M1612" i="10"/>
  <c r="M1615" i="10"/>
  <c r="N1618" i="10"/>
  <c r="N1624" i="10"/>
  <c r="O1630" i="10"/>
  <c r="N1630" i="10"/>
  <c r="M1630" i="10"/>
  <c r="O1636" i="10"/>
  <c r="N1636" i="10"/>
  <c r="N1639" i="10"/>
  <c r="O1642" i="10"/>
  <c r="M1645" i="10"/>
  <c r="M1660" i="10"/>
  <c r="M1664" i="10"/>
  <c r="O1664" i="10"/>
  <c r="O1669" i="10"/>
  <c r="M1679" i="10"/>
  <c r="N1682" i="10"/>
  <c r="M1685" i="10"/>
  <c r="O1694" i="10"/>
  <c r="N1694" i="10"/>
  <c r="M1694" i="10"/>
  <c r="M1700" i="10"/>
  <c r="M1703" i="10"/>
  <c r="N1706" i="10"/>
  <c r="M1712" i="10"/>
  <c r="O1712" i="10"/>
  <c r="N1715" i="10"/>
  <c r="M1715" i="10"/>
  <c r="M1727" i="10"/>
  <c r="N1730" i="10"/>
  <c r="M1733" i="10"/>
  <c r="M1743" i="10"/>
  <c r="M1748" i="10"/>
  <c r="N1754" i="10"/>
  <c r="M1757" i="10"/>
  <c r="N1763" i="10"/>
  <c r="M1763" i="10"/>
  <c r="O1766" i="10"/>
  <c r="N1766" i="10"/>
  <c r="M1766" i="10"/>
  <c r="M1619" i="10"/>
  <c r="M1627" i="10"/>
  <c r="M1635" i="10"/>
  <c r="M1643" i="10"/>
  <c r="M1651" i="10"/>
  <c r="M1659" i="10"/>
  <c r="M1667" i="10"/>
  <c r="M1675" i="10"/>
  <c r="O18" i="9"/>
  <c r="M18" i="9"/>
  <c r="K3" i="9"/>
  <c r="L3" i="9" s="1"/>
  <c r="K1759" i="9"/>
  <c r="L1759" i="9" s="1"/>
  <c r="N1759" i="9" s="1"/>
  <c r="K1751" i="9"/>
  <c r="L1751" i="9" s="1"/>
  <c r="N1751" i="9" s="1"/>
  <c r="K1743" i="9"/>
  <c r="L1743" i="9" s="1"/>
  <c r="N1743" i="9" s="1"/>
  <c r="K1735" i="9"/>
  <c r="L1735" i="9" s="1"/>
  <c r="N1735" i="9" s="1"/>
  <c r="K1727" i="9"/>
  <c r="L1727" i="9" s="1"/>
  <c r="N1727" i="9" s="1"/>
  <c r="K1719" i="9"/>
  <c r="L1719" i="9" s="1"/>
  <c r="N1719" i="9" s="1"/>
  <c r="K1711" i="9"/>
  <c r="L1711" i="9" s="1"/>
  <c r="N1711" i="9" s="1"/>
  <c r="K1703" i="9"/>
  <c r="L1703" i="9" s="1"/>
  <c r="N1703" i="9" s="1"/>
  <c r="K1695" i="9"/>
  <c r="L1695" i="9" s="1"/>
  <c r="N1695" i="9" s="1"/>
  <c r="K1687" i="9"/>
  <c r="L1687" i="9" s="1"/>
  <c r="N1687" i="9" s="1"/>
  <c r="K1679" i="9"/>
  <c r="L1679" i="9" s="1"/>
  <c r="N1679" i="9" s="1"/>
  <c r="K1671" i="9"/>
  <c r="L1671" i="9" s="1"/>
  <c r="N1671" i="9" s="1"/>
  <c r="K1663" i="9"/>
  <c r="L1663" i="9" s="1"/>
  <c r="N1663" i="9" s="1"/>
  <c r="K1655" i="9"/>
  <c r="L1655" i="9" s="1"/>
  <c r="N1655" i="9" s="1"/>
  <c r="K1647" i="9"/>
  <c r="L1647" i="9" s="1"/>
  <c r="N1647" i="9" s="1"/>
  <c r="K1639" i="9"/>
  <c r="L1639" i="9" s="1"/>
  <c r="N1639" i="9" s="1"/>
  <c r="K1631" i="9"/>
  <c r="L1631" i="9" s="1"/>
  <c r="N1631" i="9" s="1"/>
  <c r="K1623" i="9"/>
  <c r="L1623" i="9" s="1"/>
  <c r="N1623" i="9" s="1"/>
  <c r="K1615" i="9"/>
  <c r="L1615" i="9" s="1"/>
  <c r="N1615" i="9" s="1"/>
  <c r="K1607" i="9"/>
  <c r="L1607" i="9" s="1"/>
  <c r="N1607" i="9" s="1"/>
  <c r="K1599" i="9"/>
  <c r="L1599" i="9" s="1"/>
  <c r="N1599" i="9" s="1"/>
  <c r="K1591" i="9"/>
  <c r="L1591" i="9" s="1"/>
  <c r="N1591" i="9" s="1"/>
  <c r="K1583" i="9"/>
  <c r="L1583" i="9" s="1"/>
  <c r="N1583" i="9" s="1"/>
  <c r="K1575" i="9"/>
  <c r="L1575" i="9" s="1"/>
  <c r="N1575" i="9" s="1"/>
  <c r="K1567" i="9"/>
  <c r="L1567" i="9" s="1"/>
  <c r="N1567" i="9" s="1"/>
  <c r="K1559" i="9"/>
  <c r="L1559" i="9" s="1"/>
  <c r="N1559" i="9" s="1"/>
  <c r="K1551" i="9"/>
  <c r="L1551" i="9" s="1"/>
  <c r="N1551" i="9" s="1"/>
  <c r="K1543" i="9"/>
  <c r="L1543" i="9" s="1"/>
  <c r="N1543" i="9" s="1"/>
  <c r="K1535" i="9"/>
  <c r="L1535" i="9" s="1"/>
  <c r="N1535" i="9" s="1"/>
  <c r="K1527" i="9"/>
  <c r="L1527" i="9" s="1"/>
  <c r="N1527" i="9" s="1"/>
  <c r="K1519" i="9"/>
  <c r="L1519" i="9" s="1"/>
  <c r="N1519" i="9" s="1"/>
  <c r="K1511" i="9"/>
  <c r="L1511" i="9" s="1"/>
  <c r="N1511" i="9" s="1"/>
  <c r="K1503" i="9"/>
  <c r="L1503" i="9" s="1"/>
  <c r="N1503" i="9" s="1"/>
  <c r="K1495" i="9"/>
  <c r="L1495" i="9" s="1"/>
  <c r="N1495" i="9" s="1"/>
  <c r="K1487" i="9"/>
  <c r="L1487" i="9" s="1"/>
  <c r="N1487" i="9" s="1"/>
  <c r="K1479" i="9"/>
  <c r="L1479" i="9" s="1"/>
  <c r="N1479" i="9" s="1"/>
  <c r="K1471" i="9"/>
  <c r="L1471" i="9" s="1"/>
  <c r="N1471" i="9" s="1"/>
  <c r="K1463" i="9"/>
  <c r="L1463" i="9" s="1"/>
  <c r="N1463" i="9" s="1"/>
  <c r="K1455" i="9"/>
  <c r="L1455" i="9" s="1"/>
  <c r="N1455" i="9" s="1"/>
  <c r="K1447" i="9"/>
  <c r="L1447" i="9" s="1"/>
  <c r="N1447" i="9" s="1"/>
  <c r="K1439" i="9"/>
  <c r="L1439" i="9" s="1"/>
  <c r="N1439" i="9" s="1"/>
  <c r="K1431" i="9"/>
  <c r="L1431" i="9" s="1"/>
  <c r="N1431" i="9" s="1"/>
  <c r="K1423" i="9"/>
  <c r="L1423" i="9" s="1"/>
  <c r="N1423" i="9" s="1"/>
  <c r="K1415" i="9"/>
  <c r="L1415" i="9" s="1"/>
  <c r="N1415" i="9" s="1"/>
  <c r="K1407" i="9"/>
  <c r="L1407" i="9" s="1"/>
  <c r="N1407" i="9" s="1"/>
  <c r="K1399" i="9"/>
  <c r="L1399" i="9" s="1"/>
  <c r="N1399" i="9" s="1"/>
  <c r="K1391" i="9"/>
  <c r="L1391" i="9" s="1"/>
  <c r="N1391" i="9" s="1"/>
  <c r="K1383" i="9"/>
  <c r="L1383" i="9" s="1"/>
  <c r="N1383" i="9" s="1"/>
  <c r="K1375" i="9"/>
  <c r="L1375" i="9" s="1"/>
  <c r="N1375" i="9" s="1"/>
  <c r="K1367" i="9"/>
  <c r="L1367" i="9" s="1"/>
  <c r="N1367" i="9" s="1"/>
  <c r="K1359" i="9"/>
  <c r="L1359" i="9" s="1"/>
  <c r="N1359" i="9" s="1"/>
  <c r="K1351" i="9"/>
  <c r="L1351" i="9" s="1"/>
  <c r="N1351" i="9" s="1"/>
  <c r="K1343" i="9"/>
  <c r="L1343" i="9" s="1"/>
  <c r="N1343" i="9" s="1"/>
  <c r="K1335" i="9"/>
  <c r="L1335" i="9" s="1"/>
  <c r="N1335" i="9" s="1"/>
  <c r="K1327" i="9"/>
  <c r="L1327" i="9" s="1"/>
  <c r="N1327" i="9" s="1"/>
  <c r="K1319" i="9"/>
  <c r="L1319" i="9" s="1"/>
  <c r="N1319" i="9" s="1"/>
  <c r="K1311" i="9"/>
  <c r="L1311" i="9" s="1"/>
  <c r="N1311" i="9" s="1"/>
  <c r="K1303" i="9"/>
  <c r="L1303" i="9" s="1"/>
  <c r="N1303" i="9" s="1"/>
  <c r="K1295" i="9"/>
  <c r="L1295" i="9" s="1"/>
  <c r="N1295" i="9" s="1"/>
  <c r="K1287" i="9"/>
  <c r="L1287" i="9" s="1"/>
  <c r="N1287" i="9" s="1"/>
  <c r="K1278" i="9"/>
  <c r="L1278" i="9" s="1"/>
  <c r="N1278" i="9" s="1"/>
  <c r="K1268" i="9"/>
  <c r="L1268" i="9" s="1"/>
  <c r="N1268" i="9" s="1"/>
  <c r="K1256" i="9"/>
  <c r="L1256" i="9" s="1"/>
  <c r="N1256" i="9" s="1"/>
  <c r="K1246" i="9"/>
  <c r="L1246" i="9" s="1"/>
  <c r="N1246" i="9" s="1"/>
  <c r="K1236" i="9"/>
  <c r="L1236" i="9" s="1"/>
  <c r="N1236" i="9" s="1"/>
  <c r="K1224" i="9"/>
  <c r="L1224" i="9" s="1"/>
  <c r="N1224" i="9" s="1"/>
  <c r="K1214" i="9"/>
  <c r="L1214" i="9" s="1"/>
  <c r="N1214" i="9" s="1"/>
  <c r="K1204" i="9"/>
  <c r="L1204" i="9" s="1"/>
  <c r="N1204" i="9" s="1"/>
  <c r="K1192" i="9"/>
  <c r="L1192" i="9" s="1"/>
  <c r="N1192" i="9" s="1"/>
  <c r="K1182" i="9"/>
  <c r="L1182" i="9" s="1"/>
  <c r="N1182" i="9" s="1"/>
  <c r="K1172" i="9"/>
  <c r="L1172" i="9" s="1"/>
  <c r="N1172" i="9" s="1"/>
  <c r="K1160" i="9"/>
  <c r="L1160" i="9" s="1"/>
  <c r="N1160" i="9" s="1"/>
  <c r="K1148" i="9"/>
  <c r="L1148" i="9" s="1"/>
  <c r="N1148" i="9" s="1"/>
  <c r="K1135" i="9"/>
  <c r="L1135" i="9" s="1"/>
  <c r="N1135" i="9" s="1"/>
  <c r="K1123" i="9"/>
  <c r="L1123" i="9" s="1"/>
  <c r="N1123" i="9" s="1"/>
  <c r="K1109" i="9"/>
  <c r="L1109" i="9" s="1"/>
  <c r="N1109" i="9" s="1"/>
  <c r="K1096" i="9"/>
  <c r="L1096" i="9" s="1"/>
  <c r="N1096" i="9" s="1"/>
  <c r="K1084" i="9"/>
  <c r="L1084" i="9" s="1"/>
  <c r="N1084" i="9" s="1"/>
  <c r="K1071" i="9"/>
  <c r="L1071" i="9" s="1"/>
  <c r="N1071" i="9" s="1"/>
  <c r="K1059" i="9"/>
  <c r="L1059" i="9" s="1"/>
  <c r="N1059" i="9" s="1"/>
  <c r="K1045" i="9"/>
  <c r="L1045" i="9" s="1"/>
  <c r="N1045" i="9" s="1"/>
  <c r="K1032" i="9"/>
  <c r="L1032" i="9" s="1"/>
  <c r="N1032" i="9" s="1"/>
  <c r="K1020" i="9"/>
  <c r="L1020" i="9" s="1"/>
  <c r="N1020" i="9" s="1"/>
  <c r="K1007" i="9"/>
  <c r="L1007" i="9" s="1"/>
  <c r="N1007" i="9" s="1"/>
  <c r="K995" i="9"/>
  <c r="L995" i="9" s="1"/>
  <c r="N995" i="9" s="1"/>
  <c r="K981" i="9"/>
  <c r="L981" i="9" s="1"/>
  <c r="N981" i="9" s="1"/>
  <c r="K968" i="9"/>
  <c r="L968" i="9" s="1"/>
  <c r="N968" i="9" s="1"/>
  <c r="K955" i="9"/>
  <c r="L955" i="9" s="1"/>
  <c r="N955" i="9" s="1"/>
  <c r="K939" i="9"/>
  <c r="L939" i="9" s="1"/>
  <c r="N939" i="9" s="1"/>
  <c r="K923" i="9"/>
  <c r="L923" i="9" s="1"/>
  <c r="N923" i="9" s="1"/>
  <c r="K907" i="9"/>
  <c r="L907" i="9" s="1"/>
  <c r="N907" i="9" s="1"/>
  <c r="K891" i="9"/>
  <c r="L891" i="9" s="1"/>
  <c r="N891" i="9" s="1"/>
  <c r="K875" i="9"/>
  <c r="L875" i="9" s="1"/>
  <c r="N875" i="9" s="1"/>
  <c r="K859" i="9"/>
  <c r="L859" i="9" s="1"/>
  <c r="N859" i="9" s="1"/>
  <c r="K843" i="9"/>
  <c r="L843" i="9" s="1"/>
  <c r="N843" i="9" s="1"/>
  <c r="K811" i="9"/>
  <c r="L811" i="9" s="1"/>
  <c r="N811" i="9" s="1"/>
  <c r="K779" i="9"/>
  <c r="L779" i="9" s="1"/>
  <c r="N779" i="9" s="1"/>
  <c r="K747" i="9"/>
  <c r="L747" i="9" s="1"/>
  <c r="N747" i="9" s="1"/>
  <c r="K715" i="9"/>
  <c r="L715" i="9" s="1"/>
  <c r="N715" i="9" s="1"/>
  <c r="K683" i="9"/>
  <c r="L683" i="9" s="1"/>
  <c r="N683" i="9" s="1"/>
  <c r="K651" i="9"/>
  <c r="L651" i="9" s="1"/>
  <c r="N651" i="9" s="1"/>
  <c r="K619" i="9"/>
  <c r="L619" i="9" s="1"/>
  <c r="N619" i="9" s="1"/>
  <c r="K587" i="9"/>
  <c r="L587" i="9" s="1"/>
  <c r="N587" i="9" s="1"/>
  <c r="K555" i="9"/>
  <c r="L555" i="9" s="1"/>
  <c r="N555" i="9" s="1"/>
  <c r="K523" i="9"/>
  <c r="L523" i="9" s="1"/>
  <c r="N523" i="9" s="1"/>
  <c r="K491" i="9"/>
  <c r="L491" i="9" s="1"/>
  <c r="N491" i="9" s="1"/>
  <c r="K459" i="9"/>
  <c r="L459" i="9" s="1"/>
  <c r="N459" i="9" s="1"/>
  <c r="K427" i="9"/>
  <c r="L427" i="9" s="1"/>
  <c r="N427" i="9" s="1"/>
  <c r="K395" i="9"/>
  <c r="L395" i="9" s="1"/>
  <c r="N395" i="9" s="1"/>
  <c r="K363" i="9"/>
  <c r="L363" i="9" s="1"/>
  <c r="N363" i="9" s="1"/>
  <c r="K331" i="9"/>
  <c r="L331" i="9" s="1"/>
  <c r="N331" i="9" s="1"/>
  <c r="K295" i="9"/>
  <c r="L295" i="9" s="1"/>
  <c r="N295" i="9" s="1"/>
  <c r="K240" i="9"/>
  <c r="L240" i="9" s="1"/>
  <c r="N240" i="9" s="1"/>
  <c r="K164" i="9"/>
  <c r="L164" i="9" s="1"/>
  <c r="N164" i="9" s="1"/>
  <c r="K78" i="9"/>
  <c r="L78" i="9" s="1"/>
  <c r="N78" i="9" s="1"/>
  <c r="K1736" i="9"/>
  <c r="L1736" i="9" s="1"/>
  <c r="N1736" i="9" s="1"/>
  <c r="K1688" i="9"/>
  <c r="L1688" i="9" s="1"/>
  <c r="N1688" i="9" s="1"/>
  <c r="K1648" i="9"/>
  <c r="L1648" i="9" s="1"/>
  <c r="N1648" i="9" s="1"/>
  <c r="K1608" i="9"/>
  <c r="L1608" i="9" s="1"/>
  <c r="N1608" i="9" s="1"/>
  <c r="K1560" i="9"/>
  <c r="L1560" i="9" s="1"/>
  <c r="N1560" i="9" s="1"/>
  <c r="K1520" i="9"/>
  <c r="L1520" i="9" s="1"/>
  <c r="N1520" i="9" s="1"/>
  <c r="K1488" i="9"/>
  <c r="L1488" i="9" s="1"/>
  <c r="N1488" i="9" s="1"/>
  <c r="K1456" i="9"/>
  <c r="L1456" i="9" s="1"/>
  <c r="N1456" i="9" s="1"/>
  <c r="K1408" i="9"/>
  <c r="L1408" i="9" s="1"/>
  <c r="N1408" i="9" s="1"/>
  <c r="K1376" i="9"/>
  <c r="L1376" i="9" s="1"/>
  <c r="N1376" i="9" s="1"/>
  <c r="K1320" i="9"/>
  <c r="L1320" i="9" s="1"/>
  <c r="N1320" i="9" s="1"/>
  <c r="K1279" i="9"/>
  <c r="L1279" i="9" s="1"/>
  <c r="N1279" i="9" s="1"/>
  <c r="K1215" i="9"/>
  <c r="L1215" i="9" s="1"/>
  <c r="N1215" i="9" s="1"/>
  <c r="K1136" i="9"/>
  <c r="L1136" i="9" s="1"/>
  <c r="N1136" i="9" s="1"/>
  <c r="K1072" i="9"/>
  <c r="L1072" i="9" s="1"/>
  <c r="N1072" i="9" s="1"/>
  <c r="K983" i="9"/>
  <c r="L983" i="9" s="1"/>
  <c r="N983" i="9" s="1"/>
  <c r="K892" i="9"/>
  <c r="L892" i="9" s="1"/>
  <c r="N892" i="9" s="1"/>
  <c r="K652" i="9"/>
  <c r="L652" i="9" s="1"/>
  <c r="N652" i="9" s="1"/>
  <c r="K428" i="9"/>
  <c r="L428" i="9" s="1"/>
  <c r="N428" i="9" s="1"/>
  <c r="K242" i="9"/>
  <c r="L242" i="9" s="1"/>
  <c r="N242" i="9" s="1"/>
  <c r="K1766" i="9"/>
  <c r="L1766" i="9" s="1"/>
  <c r="N1766" i="9" s="1"/>
  <c r="K1758" i="9"/>
  <c r="L1758" i="9" s="1"/>
  <c r="N1758" i="9" s="1"/>
  <c r="K1750" i="9"/>
  <c r="L1750" i="9" s="1"/>
  <c r="N1750" i="9" s="1"/>
  <c r="K1742" i="9"/>
  <c r="L1742" i="9" s="1"/>
  <c r="N1742" i="9" s="1"/>
  <c r="K1734" i="9"/>
  <c r="L1734" i="9" s="1"/>
  <c r="N1734" i="9" s="1"/>
  <c r="K1726" i="9"/>
  <c r="L1726" i="9" s="1"/>
  <c r="N1726" i="9" s="1"/>
  <c r="K1718" i="9"/>
  <c r="L1718" i="9" s="1"/>
  <c r="N1718" i="9" s="1"/>
  <c r="K1710" i="9"/>
  <c r="L1710" i="9" s="1"/>
  <c r="N1710" i="9" s="1"/>
  <c r="K1702" i="9"/>
  <c r="L1702" i="9" s="1"/>
  <c r="N1702" i="9" s="1"/>
  <c r="K1694" i="9"/>
  <c r="L1694" i="9" s="1"/>
  <c r="N1694" i="9" s="1"/>
  <c r="K1686" i="9"/>
  <c r="L1686" i="9" s="1"/>
  <c r="N1686" i="9" s="1"/>
  <c r="K1678" i="9"/>
  <c r="L1678" i="9" s="1"/>
  <c r="N1678" i="9" s="1"/>
  <c r="K1670" i="9"/>
  <c r="L1670" i="9" s="1"/>
  <c r="N1670" i="9" s="1"/>
  <c r="K1662" i="9"/>
  <c r="L1662" i="9" s="1"/>
  <c r="N1662" i="9" s="1"/>
  <c r="K1654" i="9"/>
  <c r="L1654" i="9" s="1"/>
  <c r="N1654" i="9" s="1"/>
  <c r="K1646" i="9"/>
  <c r="L1646" i="9" s="1"/>
  <c r="N1646" i="9" s="1"/>
  <c r="K1638" i="9"/>
  <c r="L1638" i="9" s="1"/>
  <c r="N1638" i="9" s="1"/>
  <c r="K1630" i="9"/>
  <c r="L1630" i="9" s="1"/>
  <c r="N1630" i="9" s="1"/>
  <c r="K1622" i="9"/>
  <c r="L1622" i="9" s="1"/>
  <c r="N1622" i="9" s="1"/>
  <c r="K1614" i="9"/>
  <c r="L1614" i="9" s="1"/>
  <c r="N1614" i="9" s="1"/>
  <c r="K1606" i="9"/>
  <c r="L1606" i="9" s="1"/>
  <c r="N1606" i="9" s="1"/>
  <c r="K1598" i="9"/>
  <c r="L1598" i="9" s="1"/>
  <c r="N1598" i="9" s="1"/>
  <c r="K1590" i="9"/>
  <c r="L1590" i="9" s="1"/>
  <c r="N1590" i="9" s="1"/>
  <c r="K1582" i="9"/>
  <c r="L1582" i="9" s="1"/>
  <c r="N1582" i="9" s="1"/>
  <c r="K1574" i="9"/>
  <c r="L1574" i="9" s="1"/>
  <c r="N1574" i="9" s="1"/>
  <c r="K1566" i="9"/>
  <c r="L1566" i="9" s="1"/>
  <c r="N1566" i="9" s="1"/>
  <c r="K1558" i="9"/>
  <c r="L1558" i="9" s="1"/>
  <c r="N1558" i="9" s="1"/>
  <c r="K1550" i="9"/>
  <c r="L1550" i="9" s="1"/>
  <c r="N1550" i="9" s="1"/>
  <c r="K1542" i="9"/>
  <c r="L1542" i="9" s="1"/>
  <c r="N1542" i="9" s="1"/>
  <c r="K1534" i="9"/>
  <c r="L1534" i="9" s="1"/>
  <c r="N1534" i="9" s="1"/>
  <c r="K1526" i="9"/>
  <c r="L1526" i="9" s="1"/>
  <c r="N1526" i="9" s="1"/>
  <c r="K1518" i="9"/>
  <c r="L1518" i="9" s="1"/>
  <c r="N1518" i="9" s="1"/>
  <c r="K1510" i="9"/>
  <c r="L1510" i="9" s="1"/>
  <c r="N1510" i="9" s="1"/>
  <c r="K1502" i="9"/>
  <c r="L1502" i="9" s="1"/>
  <c r="N1502" i="9" s="1"/>
  <c r="K1494" i="9"/>
  <c r="L1494" i="9" s="1"/>
  <c r="N1494" i="9" s="1"/>
  <c r="K1486" i="9"/>
  <c r="L1486" i="9" s="1"/>
  <c r="N1486" i="9" s="1"/>
  <c r="K1478" i="9"/>
  <c r="L1478" i="9" s="1"/>
  <c r="N1478" i="9" s="1"/>
  <c r="K1470" i="9"/>
  <c r="L1470" i="9" s="1"/>
  <c r="N1470" i="9" s="1"/>
  <c r="K1462" i="9"/>
  <c r="L1462" i="9" s="1"/>
  <c r="N1462" i="9" s="1"/>
  <c r="K1454" i="9"/>
  <c r="L1454" i="9" s="1"/>
  <c r="N1454" i="9" s="1"/>
  <c r="K1446" i="9"/>
  <c r="L1446" i="9" s="1"/>
  <c r="N1446" i="9" s="1"/>
  <c r="K1438" i="9"/>
  <c r="L1438" i="9" s="1"/>
  <c r="N1438" i="9" s="1"/>
  <c r="K1430" i="9"/>
  <c r="L1430" i="9" s="1"/>
  <c r="N1430" i="9" s="1"/>
  <c r="K1422" i="9"/>
  <c r="L1422" i="9" s="1"/>
  <c r="N1422" i="9" s="1"/>
  <c r="K1414" i="9"/>
  <c r="L1414" i="9" s="1"/>
  <c r="N1414" i="9" s="1"/>
  <c r="K1406" i="9"/>
  <c r="L1406" i="9" s="1"/>
  <c r="N1406" i="9" s="1"/>
  <c r="K1398" i="9"/>
  <c r="L1398" i="9" s="1"/>
  <c r="N1398" i="9" s="1"/>
  <c r="K1390" i="9"/>
  <c r="L1390" i="9" s="1"/>
  <c r="N1390" i="9" s="1"/>
  <c r="K1382" i="9"/>
  <c r="L1382" i="9" s="1"/>
  <c r="N1382" i="9" s="1"/>
  <c r="K1374" i="9"/>
  <c r="L1374" i="9" s="1"/>
  <c r="N1374" i="9" s="1"/>
  <c r="K1366" i="9"/>
  <c r="L1366" i="9" s="1"/>
  <c r="N1366" i="9" s="1"/>
  <c r="K1358" i="9"/>
  <c r="L1358" i="9" s="1"/>
  <c r="N1358" i="9" s="1"/>
  <c r="K1350" i="9"/>
  <c r="L1350" i="9" s="1"/>
  <c r="N1350" i="9" s="1"/>
  <c r="K1342" i="9"/>
  <c r="L1342" i="9" s="1"/>
  <c r="N1342" i="9" s="1"/>
  <c r="K1334" i="9"/>
  <c r="L1334" i="9" s="1"/>
  <c r="N1334" i="9" s="1"/>
  <c r="K1326" i="9"/>
  <c r="L1326" i="9" s="1"/>
  <c r="N1326" i="9" s="1"/>
  <c r="K1318" i="9"/>
  <c r="L1318" i="9" s="1"/>
  <c r="N1318" i="9" s="1"/>
  <c r="K1310" i="9"/>
  <c r="L1310" i="9" s="1"/>
  <c r="N1310" i="9" s="1"/>
  <c r="K1302" i="9"/>
  <c r="L1302" i="9" s="1"/>
  <c r="N1302" i="9" s="1"/>
  <c r="K1294" i="9"/>
  <c r="L1294" i="9" s="1"/>
  <c r="N1294" i="9" s="1"/>
  <c r="K1286" i="9"/>
  <c r="L1286" i="9" s="1"/>
  <c r="N1286" i="9" s="1"/>
  <c r="K1277" i="9"/>
  <c r="L1277" i="9" s="1"/>
  <c r="N1277" i="9" s="1"/>
  <c r="K1267" i="9"/>
  <c r="L1267" i="9" s="1"/>
  <c r="N1267" i="9" s="1"/>
  <c r="K1255" i="9"/>
  <c r="L1255" i="9" s="1"/>
  <c r="N1255" i="9" s="1"/>
  <c r="K1245" i="9"/>
  <c r="L1245" i="9" s="1"/>
  <c r="N1245" i="9" s="1"/>
  <c r="K1235" i="9"/>
  <c r="L1235" i="9" s="1"/>
  <c r="N1235" i="9" s="1"/>
  <c r="K1223" i="9"/>
  <c r="L1223" i="9" s="1"/>
  <c r="N1223" i="9" s="1"/>
  <c r="K1213" i="9"/>
  <c r="L1213" i="9" s="1"/>
  <c r="N1213" i="9" s="1"/>
  <c r="K1203" i="9"/>
  <c r="L1203" i="9" s="1"/>
  <c r="N1203" i="9" s="1"/>
  <c r="K1191" i="9"/>
  <c r="L1191" i="9" s="1"/>
  <c r="N1191" i="9" s="1"/>
  <c r="K1181" i="9"/>
  <c r="L1181" i="9" s="1"/>
  <c r="N1181" i="9" s="1"/>
  <c r="K1171" i="9"/>
  <c r="L1171" i="9" s="1"/>
  <c r="N1171" i="9" s="1"/>
  <c r="K1159" i="9"/>
  <c r="L1159" i="9" s="1"/>
  <c r="N1159" i="9" s="1"/>
  <c r="K1147" i="9"/>
  <c r="L1147" i="9" s="1"/>
  <c r="N1147" i="9" s="1"/>
  <c r="K1133" i="9"/>
  <c r="L1133" i="9" s="1"/>
  <c r="N1133" i="9" s="1"/>
  <c r="K1120" i="9"/>
  <c r="L1120" i="9" s="1"/>
  <c r="N1120" i="9" s="1"/>
  <c r="K1108" i="9"/>
  <c r="L1108" i="9" s="1"/>
  <c r="N1108" i="9" s="1"/>
  <c r="K1095" i="9"/>
  <c r="L1095" i="9" s="1"/>
  <c r="N1095" i="9" s="1"/>
  <c r="K1083" i="9"/>
  <c r="L1083" i="9" s="1"/>
  <c r="N1083" i="9" s="1"/>
  <c r="K1069" i="9"/>
  <c r="L1069" i="9" s="1"/>
  <c r="N1069" i="9" s="1"/>
  <c r="K1056" i="9"/>
  <c r="L1056" i="9" s="1"/>
  <c r="N1056" i="9" s="1"/>
  <c r="K1044" i="9"/>
  <c r="L1044" i="9" s="1"/>
  <c r="N1044" i="9" s="1"/>
  <c r="K1031" i="9"/>
  <c r="L1031" i="9" s="1"/>
  <c r="N1031" i="9" s="1"/>
  <c r="K1019" i="9"/>
  <c r="L1019" i="9" s="1"/>
  <c r="N1019" i="9" s="1"/>
  <c r="K1005" i="9"/>
  <c r="L1005" i="9" s="1"/>
  <c r="N1005" i="9" s="1"/>
  <c r="K992" i="9"/>
  <c r="L992" i="9" s="1"/>
  <c r="N992" i="9" s="1"/>
  <c r="K980" i="9"/>
  <c r="L980" i="9" s="1"/>
  <c r="N980" i="9" s="1"/>
  <c r="K967" i="9"/>
  <c r="L967" i="9" s="1"/>
  <c r="N967" i="9" s="1"/>
  <c r="K951" i="9"/>
  <c r="L951" i="9" s="1"/>
  <c r="N951" i="9" s="1"/>
  <c r="K935" i="9"/>
  <c r="L935" i="9" s="1"/>
  <c r="N935" i="9" s="1"/>
  <c r="K919" i="9"/>
  <c r="L919" i="9" s="1"/>
  <c r="N919" i="9" s="1"/>
  <c r="K903" i="9"/>
  <c r="L903" i="9" s="1"/>
  <c r="N903" i="9" s="1"/>
  <c r="K887" i="9"/>
  <c r="L887" i="9" s="1"/>
  <c r="N887" i="9" s="1"/>
  <c r="K871" i="9"/>
  <c r="L871" i="9" s="1"/>
  <c r="N871" i="9" s="1"/>
  <c r="K855" i="9"/>
  <c r="L855" i="9" s="1"/>
  <c r="N855" i="9" s="1"/>
  <c r="K836" i="9"/>
  <c r="L836" i="9" s="1"/>
  <c r="N836" i="9" s="1"/>
  <c r="K804" i="9"/>
  <c r="L804" i="9" s="1"/>
  <c r="N804" i="9" s="1"/>
  <c r="K772" i="9"/>
  <c r="L772" i="9" s="1"/>
  <c r="N772" i="9" s="1"/>
  <c r="K740" i="9"/>
  <c r="L740" i="9" s="1"/>
  <c r="N740" i="9" s="1"/>
  <c r="K708" i="9"/>
  <c r="L708" i="9" s="1"/>
  <c r="N708" i="9" s="1"/>
  <c r="K676" i="9"/>
  <c r="L676" i="9" s="1"/>
  <c r="N676" i="9" s="1"/>
  <c r="K644" i="9"/>
  <c r="L644" i="9" s="1"/>
  <c r="N644" i="9" s="1"/>
  <c r="K612" i="9"/>
  <c r="L612" i="9" s="1"/>
  <c r="N612" i="9" s="1"/>
  <c r="K580" i="9"/>
  <c r="L580" i="9" s="1"/>
  <c r="N580" i="9" s="1"/>
  <c r="K548" i="9"/>
  <c r="L548" i="9" s="1"/>
  <c r="N548" i="9" s="1"/>
  <c r="K516" i="9"/>
  <c r="L516" i="9" s="1"/>
  <c r="N516" i="9" s="1"/>
  <c r="K484" i="9"/>
  <c r="L484" i="9" s="1"/>
  <c r="N484" i="9" s="1"/>
  <c r="K452" i="9"/>
  <c r="L452" i="9" s="1"/>
  <c r="N452" i="9" s="1"/>
  <c r="K420" i="9"/>
  <c r="L420" i="9" s="1"/>
  <c r="N420" i="9" s="1"/>
  <c r="K388" i="9"/>
  <c r="L388" i="9" s="1"/>
  <c r="N388" i="9" s="1"/>
  <c r="K356" i="9"/>
  <c r="L356" i="9" s="1"/>
  <c r="N356" i="9" s="1"/>
  <c r="K323" i="9"/>
  <c r="L323" i="9" s="1"/>
  <c r="N323" i="9" s="1"/>
  <c r="K284" i="9"/>
  <c r="L284" i="9" s="1"/>
  <c r="N284" i="9" s="1"/>
  <c r="K226" i="9"/>
  <c r="L226" i="9" s="1"/>
  <c r="N226" i="9" s="1"/>
  <c r="K146" i="9"/>
  <c r="L146" i="9" s="1"/>
  <c r="N146" i="9" s="1"/>
  <c r="K60" i="9"/>
  <c r="L60" i="9" s="1"/>
  <c r="N60" i="9" s="1"/>
  <c r="K1752" i="9"/>
  <c r="L1752" i="9" s="1"/>
  <c r="N1752" i="9" s="1"/>
  <c r="K1728" i="9"/>
  <c r="L1728" i="9" s="1"/>
  <c r="N1728" i="9" s="1"/>
  <c r="K1696" i="9"/>
  <c r="L1696" i="9" s="1"/>
  <c r="N1696" i="9" s="1"/>
  <c r="K1664" i="9"/>
  <c r="L1664" i="9" s="1"/>
  <c r="N1664" i="9" s="1"/>
  <c r="K1624" i="9"/>
  <c r="L1624" i="9" s="1"/>
  <c r="N1624" i="9" s="1"/>
  <c r="K1592" i="9"/>
  <c r="L1592" i="9" s="1"/>
  <c r="N1592" i="9" s="1"/>
  <c r="K1568" i="9"/>
  <c r="L1568" i="9" s="1"/>
  <c r="N1568" i="9" s="1"/>
  <c r="K1536" i="9"/>
  <c r="L1536" i="9" s="1"/>
  <c r="N1536" i="9" s="1"/>
  <c r="K1496" i="9"/>
  <c r="L1496" i="9" s="1"/>
  <c r="N1496" i="9" s="1"/>
  <c r="K1464" i="9"/>
  <c r="L1464" i="9" s="1"/>
  <c r="N1464" i="9" s="1"/>
  <c r="K1416" i="9"/>
  <c r="L1416" i="9" s="1"/>
  <c r="N1416" i="9" s="1"/>
  <c r="K1384" i="9"/>
  <c r="L1384" i="9" s="1"/>
  <c r="N1384" i="9" s="1"/>
  <c r="K1352" i="9"/>
  <c r="L1352" i="9" s="1"/>
  <c r="N1352" i="9" s="1"/>
  <c r="K1312" i="9"/>
  <c r="L1312" i="9" s="1"/>
  <c r="N1312" i="9" s="1"/>
  <c r="K1296" i="9"/>
  <c r="L1296" i="9" s="1"/>
  <c r="N1296" i="9" s="1"/>
  <c r="K1269" i="9"/>
  <c r="L1269" i="9" s="1"/>
  <c r="N1269" i="9" s="1"/>
  <c r="K1205" i="9"/>
  <c r="L1205" i="9" s="1"/>
  <c r="N1205" i="9" s="1"/>
  <c r="K1173" i="9"/>
  <c r="L1173" i="9" s="1"/>
  <c r="N1173" i="9" s="1"/>
  <c r="K1099" i="9"/>
  <c r="L1099" i="9" s="1"/>
  <c r="N1099" i="9" s="1"/>
  <c r="K1085" i="9"/>
  <c r="L1085" i="9" s="1"/>
  <c r="N1085" i="9" s="1"/>
  <c r="K1021" i="9"/>
  <c r="L1021" i="9" s="1"/>
  <c r="N1021" i="9" s="1"/>
  <c r="K956" i="9"/>
  <c r="L956" i="9" s="1"/>
  <c r="N956" i="9" s="1"/>
  <c r="K860" i="9"/>
  <c r="L860" i="9" s="1"/>
  <c r="N860" i="9" s="1"/>
  <c r="K716" i="9"/>
  <c r="L716" i="9" s="1"/>
  <c r="N716" i="9" s="1"/>
  <c r="K524" i="9"/>
  <c r="L524" i="9" s="1"/>
  <c r="N524" i="9" s="1"/>
  <c r="K332" i="9"/>
  <c r="L332" i="9" s="1"/>
  <c r="N332" i="9" s="1"/>
  <c r="K1765" i="9"/>
  <c r="L1765" i="9" s="1"/>
  <c r="N1765" i="9" s="1"/>
  <c r="K1757" i="9"/>
  <c r="L1757" i="9" s="1"/>
  <c r="N1757" i="9" s="1"/>
  <c r="K1749" i="9"/>
  <c r="L1749" i="9" s="1"/>
  <c r="N1749" i="9" s="1"/>
  <c r="K1741" i="9"/>
  <c r="L1741" i="9" s="1"/>
  <c r="N1741" i="9" s="1"/>
  <c r="K1733" i="9"/>
  <c r="L1733" i="9" s="1"/>
  <c r="N1733" i="9" s="1"/>
  <c r="K1725" i="9"/>
  <c r="L1725" i="9" s="1"/>
  <c r="N1725" i="9" s="1"/>
  <c r="K1717" i="9"/>
  <c r="L1717" i="9" s="1"/>
  <c r="N1717" i="9" s="1"/>
  <c r="K1709" i="9"/>
  <c r="L1709" i="9" s="1"/>
  <c r="N1709" i="9" s="1"/>
  <c r="K1701" i="9"/>
  <c r="L1701" i="9" s="1"/>
  <c r="N1701" i="9" s="1"/>
  <c r="K1693" i="9"/>
  <c r="L1693" i="9" s="1"/>
  <c r="N1693" i="9" s="1"/>
  <c r="K1685" i="9"/>
  <c r="L1685" i="9" s="1"/>
  <c r="N1685" i="9" s="1"/>
  <c r="K1677" i="9"/>
  <c r="L1677" i="9" s="1"/>
  <c r="N1677" i="9" s="1"/>
  <c r="K1669" i="9"/>
  <c r="L1669" i="9" s="1"/>
  <c r="N1669" i="9" s="1"/>
  <c r="K1661" i="9"/>
  <c r="L1661" i="9" s="1"/>
  <c r="N1661" i="9" s="1"/>
  <c r="K1653" i="9"/>
  <c r="L1653" i="9" s="1"/>
  <c r="N1653" i="9" s="1"/>
  <c r="K1645" i="9"/>
  <c r="L1645" i="9" s="1"/>
  <c r="N1645" i="9" s="1"/>
  <c r="K1637" i="9"/>
  <c r="L1637" i="9" s="1"/>
  <c r="N1637" i="9" s="1"/>
  <c r="K1629" i="9"/>
  <c r="L1629" i="9" s="1"/>
  <c r="N1629" i="9" s="1"/>
  <c r="K1621" i="9"/>
  <c r="L1621" i="9" s="1"/>
  <c r="N1621" i="9" s="1"/>
  <c r="K1613" i="9"/>
  <c r="L1613" i="9" s="1"/>
  <c r="N1613" i="9" s="1"/>
  <c r="K1605" i="9"/>
  <c r="L1605" i="9" s="1"/>
  <c r="N1605" i="9" s="1"/>
  <c r="K1597" i="9"/>
  <c r="L1597" i="9" s="1"/>
  <c r="N1597" i="9" s="1"/>
  <c r="K1589" i="9"/>
  <c r="L1589" i="9" s="1"/>
  <c r="N1589" i="9" s="1"/>
  <c r="K1581" i="9"/>
  <c r="L1581" i="9" s="1"/>
  <c r="N1581" i="9" s="1"/>
  <c r="K1573" i="9"/>
  <c r="L1573" i="9" s="1"/>
  <c r="N1573" i="9" s="1"/>
  <c r="K1565" i="9"/>
  <c r="L1565" i="9" s="1"/>
  <c r="N1565" i="9" s="1"/>
  <c r="K1557" i="9"/>
  <c r="L1557" i="9" s="1"/>
  <c r="N1557" i="9" s="1"/>
  <c r="K1549" i="9"/>
  <c r="L1549" i="9" s="1"/>
  <c r="N1549" i="9" s="1"/>
  <c r="K1541" i="9"/>
  <c r="L1541" i="9" s="1"/>
  <c r="N1541" i="9" s="1"/>
  <c r="K1533" i="9"/>
  <c r="L1533" i="9" s="1"/>
  <c r="N1533" i="9" s="1"/>
  <c r="K1525" i="9"/>
  <c r="L1525" i="9" s="1"/>
  <c r="N1525" i="9" s="1"/>
  <c r="K1517" i="9"/>
  <c r="L1517" i="9" s="1"/>
  <c r="N1517" i="9" s="1"/>
  <c r="K1509" i="9"/>
  <c r="L1509" i="9" s="1"/>
  <c r="N1509" i="9" s="1"/>
  <c r="K1501" i="9"/>
  <c r="L1501" i="9" s="1"/>
  <c r="N1501" i="9" s="1"/>
  <c r="K1493" i="9"/>
  <c r="L1493" i="9" s="1"/>
  <c r="N1493" i="9" s="1"/>
  <c r="K1485" i="9"/>
  <c r="L1485" i="9" s="1"/>
  <c r="N1485" i="9" s="1"/>
  <c r="K1477" i="9"/>
  <c r="L1477" i="9" s="1"/>
  <c r="N1477" i="9" s="1"/>
  <c r="K1469" i="9"/>
  <c r="L1469" i="9" s="1"/>
  <c r="N1469" i="9" s="1"/>
  <c r="K1461" i="9"/>
  <c r="L1461" i="9" s="1"/>
  <c r="N1461" i="9" s="1"/>
  <c r="K1453" i="9"/>
  <c r="L1453" i="9" s="1"/>
  <c r="N1453" i="9" s="1"/>
  <c r="K1445" i="9"/>
  <c r="L1445" i="9" s="1"/>
  <c r="N1445" i="9" s="1"/>
  <c r="K1437" i="9"/>
  <c r="L1437" i="9" s="1"/>
  <c r="N1437" i="9" s="1"/>
  <c r="K1429" i="9"/>
  <c r="L1429" i="9" s="1"/>
  <c r="N1429" i="9" s="1"/>
  <c r="K1421" i="9"/>
  <c r="L1421" i="9" s="1"/>
  <c r="N1421" i="9" s="1"/>
  <c r="K1413" i="9"/>
  <c r="L1413" i="9" s="1"/>
  <c r="N1413" i="9" s="1"/>
  <c r="K1405" i="9"/>
  <c r="L1405" i="9" s="1"/>
  <c r="N1405" i="9" s="1"/>
  <c r="K1397" i="9"/>
  <c r="L1397" i="9" s="1"/>
  <c r="N1397" i="9" s="1"/>
  <c r="K1389" i="9"/>
  <c r="L1389" i="9" s="1"/>
  <c r="N1389" i="9" s="1"/>
  <c r="K1381" i="9"/>
  <c r="L1381" i="9" s="1"/>
  <c r="N1381" i="9" s="1"/>
  <c r="K1373" i="9"/>
  <c r="L1373" i="9" s="1"/>
  <c r="N1373" i="9" s="1"/>
  <c r="K1365" i="9"/>
  <c r="L1365" i="9" s="1"/>
  <c r="N1365" i="9" s="1"/>
  <c r="K1357" i="9"/>
  <c r="L1357" i="9" s="1"/>
  <c r="N1357" i="9" s="1"/>
  <c r="K1349" i="9"/>
  <c r="L1349" i="9" s="1"/>
  <c r="N1349" i="9" s="1"/>
  <c r="K1341" i="9"/>
  <c r="L1341" i="9" s="1"/>
  <c r="N1341" i="9" s="1"/>
  <c r="K1333" i="9"/>
  <c r="L1333" i="9" s="1"/>
  <c r="N1333" i="9" s="1"/>
  <c r="K1325" i="9"/>
  <c r="L1325" i="9" s="1"/>
  <c r="N1325" i="9" s="1"/>
  <c r="K1317" i="9"/>
  <c r="L1317" i="9" s="1"/>
  <c r="N1317" i="9" s="1"/>
  <c r="K1309" i="9"/>
  <c r="L1309" i="9" s="1"/>
  <c r="N1309" i="9" s="1"/>
  <c r="K1301" i="9"/>
  <c r="L1301" i="9" s="1"/>
  <c r="N1301" i="9" s="1"/>
  <c r="K1293" i="9"/>
  <c r="L1293" i="9" s="1"/>
  <c r="N1293" i="9" s="1"/>
  <c r="K1285" i="9"/>
  <c r="L1285" i="9" s="1"/>
  <c r="N1285" i="9" s="1"/>
  <c r="K1276" i="9"/>
  <c r="L1276" i="9" s="1"/>
  <c r="N1276" i="9" s="1"/>
  <c r="K1264" i="9"/>
  <c r="L1264" i="9" s="1"/>
  <c r="N1264" i="9" s="1"/>
  <c r="K1254" i="9"/>
  <c r="L1254" i="9" s="1"/>
  <c r="N1254" i="9" s="1"/>
  <c r="K1244" i="9"/>
  <c r="L1244" i="9" s="1"/>
  <c r="N1244" i="9" s="1"/>
  <c r="K1232" i="9"/>
  <c r="L1232" i="9" s="1"/>
  <c r="N1232" i="9" s="1"/>
  <c r="K1222" i="9"/>
  <c r="L1222" i="9" s="1"/>
  <c r="N1222" i="9" s="1"/>
  <c r="K1212" i="9"/>
  <c r="L1212" i="9" s="1"/>
  <c r="N1212" i="9" s="1"/>
  <c r="K1200" i="9"/>
  <c r="L1200" i="9" s="1"/>
  <c r="N1200" i="9" s="1"/>
  <c r="K1190" i="9"/>
  <c r="L1190" i="9" s="1"/>
  <c r="N1190" i="9" s="1"/>
  <c r="K1180" i="9"/>
  <c r="L1180" i="9" s="1"/>
  <c r="N1180" i="9" s="1"/>
  <c r="K1168" i="9"/>
  <c r="L1168" i="9" s="1"/>
  <c r="N1168" i="9" s="1"/>
  <c r="K1157" i="9"/>
  <c r="L1157" i="9" s="1"/>
  <c r="N1157" i="9" s="1"/>
  <c r="K1144" i="9"/>
  <c r="L1144" i="9" s="1"/>
  <c r="N1144" i="9" s="1"/>
  <c r="K1132" i="9"/>
  <c r="L1132" i="9" s="1"/>
  <c r="N1132" i="9" s="1"/>
  <c r="K1119" i="9"/>
  <c r="L1119" i="9" s="1"/>
  <c r="N1119" i="9" s="1"/>
  <c r="K1107" i="9"/>
  <c r="L1107" i="9" s="1"/>
  <c r="N1107" i="9" s="1"/>
  <c r="K1093" i="9"/>
  <c r="L1093" i="9" s="1"/>
  <c r="N1093" i="9" s="1"/>
  <c r="K1080" i="9"/>
  <c r="L1080" i="9" s="1"/>
  <c r="N1080" i="9" s="1"/>
  <c r="K1068" i="9"/>
  <c r="L1068" i="9" s="1"/>
  <c r="N1068" i="9" s="1"/>
  <c r="K1055" i="9"/>
  <c r="L1055" i="9" s="1"/>
  <c r="N1055" i="9" s="1"/>
  <c r="K1043" i="9"/>
  <c r="L1043" i="9" s="1"/>
  <c r="N1043" i="9" s="1"/>
  <c r="K1029" i="9"/>
  <c r="L1029" i="9" s="1"/>
  <c r="N1029" i="9" s="1"/>
  <c r="K1016" i="9"/>
  <c r="L1016" i="9" s="1"/>
  <c r="N1016" i="9" s="1"/>
  <c r="K1004" i="9"/>
  <c r="L1004" i="9" s="1"/>
  <c r="N1004" i="9" s="1"/>
  <c r="K991" i="9"/>
  <c r="L991" i="9" s="1"/>
  <c r="N991" i="9" s="1"/>
  <c r="K979" i="9"/>
  <c r="L979" i="9" s="1"/>
  <c r="N979" i="9" s="1"/>
  <c r="K965" i="9"/>
  <c r="L965" i="9" s="1"/>
  <c r="N965" i="9" s="1"/>
  <c r="K949" i="9"/>
  <c r="L949" i="9" s="1"/>
  <c r="N949" i="9" s="1"/>
  <c r="K933" i="9"/>
  <c r="L933" i="9" s="1"/>
  <c r="N933" i="9" s="1"/>
  <c r="K917" i="9"/>
  <c r="L917" i="9" s="1"/>
  <c r="N917" i="9" s="1"/>
  <c r="K901" i="9"/>
  <c r="L901" i="9" s="1"/>
  <c r="N901" i="9" s="1"/>
  <c r="K885" i="9"/>
  <c r="L885" i="9" s="1"/>
  <c r="N885" i="9" s="1"/>
  <c r="K869" i="9"/>
  <c r="L869" i="9" s="1"/>
  <c r="N869" i="9" s="1"/>
  <c r="K853" i="9"/>
  <c r="L853" i="9" s="1"/>
  <c r="N853" i="9" s="1"/>
  <c r="K835" i="9"/>
  <c r="L835" i="9" s="1"/>
  <c r="N835" i="9" s="1"/>
  <c r="K803" i="9"/>
  <c r="L803" i="9" s="1"/>
  <c r="N803" i="9" s="1"/>
  <c r="K771" i="9"/>
  <c r="L771" i="9" s="1"/>
  <c r="N771" i="9" s="1"/>
  <c r="K739" i="9"/>
  <c r="L739" i="9" s="1"/>
  <c r="N739" i="9" s="1"/>
  <c r="K707" i="9"/>
  <c r="L707" i="9" s="1"/>
  <c r="N707" i="9" s="1"/>
  <c r="K675" i="9"/>
  <c r="L675" i="9" s="1"/>
  <c r="N675" i="9" s="1"/>
  <c r="K643" i="9"/>
  <c r="L643" i="9" s="1"/>
  <c r="N643" i="9" s="1"/>
  <c r="K611" i="9"/>
  <c r="L611" i="9" s="1"/>
  <c r="N611" i="9" s="1"/>
  <c r="K579" i="9"/>
  <c r="L579" i="9" s="1"/>
  <c r="N579" i="9" s="1"/>
  <c r="K547" i="9"/>
  <c r="L547" i="9" s="1"/>
  <c r="N547" i="9" s="1"/>
  <c r="K515" i="9"/>
  <c r="L515" i="9" s="1"/>
  <c r="N515" i="9" s="1"/>
  <c r="K483" i="9"/>
  <c r="L483" i="9" s="1"/>
  <c r="N483" i="9" s="1"/>
  <c r="K451" i="9"/>
  <c r="L451" i="9" s="1"/>
  <c r="N451" i="9" s="1"/>
  <c r="K419" i="9"/>
  <c r="L419" i="9" s="1"/>
  <c r="N419" i="9" s="1"/>
  <c r="K387" i="9"/>
  <c r="L387" i="9" s="1"/>
  <c r="N387" i="9" s="1"/>
  <c r="K355" i="9"/>
  <c r="L355" i="9" s="1"/>
  <c r="N355" i="9" s="1"/>
  <c r="K322" i="9"/>
  <c r="L322" i="9" s="1"/>
  <c r="N322" i="9" s="1"/>
  <c r="K282" i="9"/>
  <c r="L282" i="9" s="1"/>
  <c r="N282" i="9" s="1"/>
  <c r="K224" i="9"/>
  <c r="L224" i="9" s="1"/>
  <c r="N224" i="9" s="1"/>
  <c r="K142" i="9"/>
  <c r="L142" i="9" s="1"/>
  <c r="N142" i="9" s="1"/>
  <c r="K58" i="9"/>
  <c r="L58" i="9" s="1"/>
  <c r="N58" i="9" s="1"/>
  <c r="K1712" i="9"/>
  <c r="L1712" i="9" s="1"/>
  <c r="N1712" i="9" s="1"/>
  <c r="K1616" i="9"/>
  <c r="L1616" i="9" s="1"/>
  <c r="N1616" i="9" s="1"/>
  <c r="K1512" i="9"/>
  <c r="L1512" i="9" s="1"/>
  <c r="N1512" i="9" s="1"/>
  <c r="K1424" i="9"/>
  <c r="L1424" i="9" s="1"/>
  <c r="N1424" i="9" s="1"/>
  <c r="K1336" i="9"/>
  <c r="L1336" i="9" s="1"/>
  <c r="N1336" i="9" s="1"/>
  <c r="K1237" i="9"/>
  <c r="L1237" i="9" s="1"/>
  <c r="N1237" i="9" s="1"/>
  <c r="K1111" i="9"/>
  <c r="L1111" i="9" s="1"/>
  <c r="N1111" i="9" s="1"/>
  <c r="K1008" i="9"/>
  <c r="L1008" i="9" s="1"/>
  <c r="N1008" i="9" s="1"/>
  <c r="K908" i="9"/>
  <c r="L908" i="9" s="1"/>
  <c r="N908" i="9" s="1"/>
  <c r="K780" i="9"/>
  <c r="L780" i="9" s="1"/>
  <c r="N780" i="9" s="1"/>
  <c r="K588" i="9"/>
  <c r="L588" i="9" s="1"/>
  <c r="N588" i="9" s="1"/>
  <c r="K396" i="9"/>
  <c r="L396" i="9" s="1"/>
  <c r="N396" i="9" s="1"/>
  <c r="K166" i="9"/>
  <c r="L166" i="9" s="1"/>
  <c r="N166" i="9" s="1"/>
  <c r="K1764" i="9"/>
  <c r="L1764" i="9" s="1"/>
  <c r="N1764" i="9" s="1"/>
  <c r="K1756" i="9"/>
  <c r="L1756" i="9" s="1"/>
  <c r="N1756" i="9" s="1"/>
  <c r="K1748" i="9"/>
  <c r="L1748" i="9" s="1"/>
  <c r="N1748" i="9" s="1"/>
  <c r="K1740" i="9"/>
  <c r="L1740" i="9" s="1"/>
  <c r="N1740" i="9" s="1"/>
  <c r="K1732" i="9"/>
  <c r="L1732" i="9" s="1"/>
  <c r="N1732" i="9" s="1"/>
  <c r="K1724" i="9"/>
  <c r="L1724" i="9" s="1"/>
  <c r="N1724" i="9" s="1"/>
  <c r="K1716" i="9"/>
  <c r="L1716" i="9" s="1"/>
  <c r="N1716" i="9" s="1"/>
  <c r="K1708" i="9"/>
  <c r="L1708" i="9" s="1"/>
  <c r="N1708" i="9" s="1"/>
  <c r="K1700" i="9"/>
  <c r="L1700" i="9" s="1"/>
  <c r="N1700" i="9" s="1"/>
  <c r="K1692" i="9"/>
  <c r="L1692" i="9" s="1"/>
  <c r="N1692" i="9" s="1"/>
  <c r="K1684" i="9"/>
  <c r="L1684" i="9" s="1"/>
  <c r="N1684" i="9" s="1"/>
  <c r="K1676" i="9"/>
  <c r="L1676" i="9" s="1"/>
  <c r="N1676" i="9" s="1"/>
  <c r="K1668" i="9"/>
  <c r="L1668" i="9" s="1"/>
  <c r="N1668" i="9" s="1"/>
  <c r="K1660" i="9"/>
  <c r="L1660" i="9" s="1"/>
  <c r="N1660" i="9" s="1"/>
  <c r="K1652" i="9"/>
  <c r="L1652" i="9" s="1"/>
  <c r="N1652" i="9" s="1"/>
  <c r="K1644" i="9"/>
  <c r="L1644" i="9" s="1"/>
  <c r="N1644" i="9" s="1"/>
  <c r="K1636" i="9"/>
  <c r="L1636" i="9" s="1"/>
  <c r="N1636" i="9" s="1"/>
  <c r="K1628" i="9"/>
  <c r="L1628" i="9" s="1"/>
  <c r="N1628" i="9" s="1"/>
  <c r="K1620" i="9"/>
  <c r="L1620" i="9" s="1"/>
  <c r="N1620" i="9" s="1"/>
  <c r="K1612" i="9"/>
  <c r="L1612" i="9" s="1"/>
  <c r="N1612" i="9" s="1"/>
  <c r="K1604" i="9"/>
  <c r="L1604" i="9" s="1"/>
  <c r="N1604" i="9" s="1"/>
  <c r="K1596" i="9"/>
  <c r="L1596" i="9" s="1"/>
  <c r="N1596" i="9" s="1"/>
  <c r="K1588" i="9"/>
  <c r="L1588" i="9" s="1"/>
  <c r="N1588" i="9" s="1"/>
  <c r="K1580" i="9"/>
  <c r="L1580" i="9" s="1"/>
  <c r="N1580" i="9" s="1"/>
  <c r="K1572" i="9"/>
  <c r="L1572" i="9" s="1"/>
  <c r="N1572" i="9" s="1"/>
  <c r="K1564" i="9"/>
  <c r="L1564" i="9" s="1"/>
  <c r="N1564" i="9" s="1"/>
  <c r="K1556" i="9"/>
  <c r="L1556" i="9" s="1"/>
  <c r="N1556" i="9" s="1"/>
  <c r="K1548" i="9"/>
  <c r="L1548" i="9" s="1"/>
  <c r="N1548" i="9" s="1"/>
  <c r="K1540" i="9"/>
  <c r="L1540" i="9" s="1"/>
  <c r="N1540" i="9" s="1"/>
  <c r="K1532" i="9"/>
  <c r="L1532" i="9" s="1"/>
  <c r="N1532" i="9" s="1"/>
  <c r="K1524" i="9"/>
  <c r="L1524" i="9" s="1"/>
  <c r="N1524" i="9" s="1"/>
  <c r="K1516" i="9"/>
  <c r="L1516" i="9" s="1"/>
  <c r="N1516" i="9" s="1"/>
  <c r="K1508" i="9"/>
  <c r="L1508" i="9" s="1"/>
  <c r="N1508" i="9" s="1"/>
  <c r="K1500" i="9"/>
  <c r="L1500" i="9" s="1"/>
  <c r="N1500" i="9" s="1"/>
  <c r="K1492" i="9"/>
  <c r="L1492" i="9" s="1"/>
  <c r="N1492" i="9" s="1"/>
  <c r="K1484" i="9"/>
  <c r="L1484" i="9" s="1"/>
  <c r="N1484" i="9" s="1"/>
  <c r="K1476" i="9"/>
  <c r="L1476" i="9" s="1"/>
  <c r="N1476" i="9" s="1"/>
  <c r="K1468" i="9"/>
  <c r="L1468" i="9" s="1"/>
  <c r="N1468" i="9" s="1"/>
  <c r="K1460" i="9"/>
  <c r="L1460" i="9" s="1"/>
  <c r="N1460" i="9" s="1"/>
  <c r="K1452" i="9"/>
  <c r="L1452" i="9" s="1"/>
  <c r="N1452" i="9" s="1"/>
  <c r="K1444" i="9"/>
  <c r="L1444" i="9" s="1"/>
  <c r="N1444" i="9" s="1"/>
  <c r="K1436" i="9"/>
  <c r="L1436" i="9" s="1"/>
  <c r="N1436" i="9" s="1"/>
  <c r="K1428" i="9"/>
  <c r="L1428" i="9" s="1"/>
  <c r="N1428" i="9" s="1"/>
  <c r="K1420" i="9"/>
  <c r="L1420" i="9" s="1"/>
  <c r="N1420" i="9" s="1"/>
  <c r="K1412" i="9"/>
  <c r="L1412" i="9" s="1"/>
  <c r="N1412" i="9" s="1"/>
  <c r="K1404" i="9"/>
  <c r="L1404" i="9" s="1"/>
  <c r="N1404" i="9" s="1"/>
  <c r="K1396" i="9"/>
  <c r="L1396" i="9" s="1"/>
  <c r="N1396" i="9" s="1"/>
  <c r="K1388" i="9"/>
  <c r="L1388" i="9" s="1"/>
  <c r="N1388" i="9" s="1"/>
  <c r="K1380" i="9"/>
  <c r="L1380" i="9" s="1"/>
  <c r="N1380" i="9" s="1"/>
  <c r="K1372" i="9"/>
  <c r="L1372" i="9" s="1"/>
  <c r="N1372" i="9" s="1"/>
  <c r="K1364" i="9"/>
  <c r="L1364" i="9" s="1"/>
  <c r="N1364" i="9" s="1"/>
  <c r="K1356" i="9"/>
  <c r="L1356" i="9" s="1"/>
  <c r="N1356" i="9" s="1"/>
  <c r="K1348" i="9"/>
  <c r="L1348" i="9" s="1"/>
  <c r="N1348" i="9" s="1"/>
  <c r="K1340" i="9"/>
  <c r="L1340" i="9" s="1"/>
  <c r="N1340" i="9" s="1"/>
  <c r="K1332" i="9"/>
  <c r="L1332" i="9" s="1"/>
  <c r="N1332" i="9" s="1"/>
  <c r="K1324" i="9"/>
  <c r="L1324" i="9" s="1"/>
  <c r="N1324" i="9" s="1"/>
  <c r="K1316" i="9"/>
  <c r="L1316" i="9" s="1"/>
  <c r="N1316" i="9" s="1"/>
  <c r="K1308" i="9"/>
  <c r="L1308" i="9" s="1"/>
  <c r="N1308" i="9" s="1"/>
  <c r="K1300" i="9"/>
  <c r="L1300" i="9" s="1"/>
  <c r="N1300" i="9" s="1"/>
  <c r="K1292" i="9"/>
  <c r="L1292" i="9" s="1"/>
  <c r="N1292" i="9" s="1"/>
  <c r="K1284" i="9"/>
  <c r="L1284" i="9" s="1"/>
  <c r="N1284" i="9" s="1"/>
  <c r="K1275" i="9"/>
  <c r="L1275" i="9" s="1"/>
  <c r="N1275" i="9" s="1"/>
  <c r="K1263" i="9"/>
  <c r="L1263" i="9" s="1"/>
  <c r="N1263" i="9" s="1"/>
  <c r="K1253" i="9"/>
  <c r="L1253" i="9" s="1"/>
  <c r="N1253" i="9" s="1"/>
  <c r="K1243" i="9"/>
  <c r="L1243" i="9" s="1"/>
  <c r="N1243" i="9" s="1"/>
  <c r="K1231" i="9"/>
  <c r="L1231" i="9" s="1"/>
  <c r="N1231" i="9" s="1"/>
  <c r="K1221" i="9"/>
  <c r="L1221" i="9" s="1"/>
  <c r="N1221" i="9" s="1"/>
  <c r="K1211" i="9"/>
  <c r="L1211" i="9" s="1"/>
  <c r="N1211" i="9" s="1"/>
  <c r="K1199" i="9"/>
  <c r="L1199" i="9" s="1"/>
  <c r="N1199" i="9" s="1"/>
  <c r="K1189" i="9"/>
  <c r="L1189" i="9" s="1"/>
  <c r="N1189" i="9" s="1"/>
  <c r="K1179" i="9"/>
  <c r="L1179" i="9" s="1"/>
  <c r="N1179" i="9" s="1"/>
  <c r="K1167" i="9"/>
  <c r="L1167" i="9" s="1"/>
  <c r="N1167" i="9" s="1"/>
  <c r="K1156" i="9"/>
  <c r="L1156" i="9" s="1"/>
  <c r="N1156" i="9" s="1"/>
  <c r="K1143" i="9"/>
  <c r="L1143" i="9" s="1"/>
  <c r="N1143" i="9" s="1"/>
  <c r="K1131" i="9"/>
  <c r="L1131" i="9" s="1"/>
  <c r="N1131" i="9" s="1"/>
  <c r="K1117" i="9"/>
  <c r="L1117" i="9" s="1"/>
  <c r="N1117" i="9" s="1"/>
  <c r="K1104" i="9"/>
  <c r="L1104" i="9" s="1"/>
  <c r="N1104" i="9" s="1"/>
  <c r="K1092" i="9"/>
  <c r="L1092" i="9" s="1"/>
  <c r="N1092" i="9" s="1"/>
  <c r="K1079" i="9"/>
  <c r="L1079" i="9" s="1"/>
  <c r="N1079" i="9" s="1"/>
  <c r="K1067" i="9"/>
  <c r="L1067" i="9" s="1"/>
  <c r="N1067" i="9" s="1"/>
  <c r="K1053" i="9"/>
  <c r="L1053" i="9" s="1"/>
  <c r="N1053" i="9" s="1"/>
  <c r="K1040" i="9"/>
  <c r="L1040" i="9" s="1"/>
  <c r="N1040" i="9" s="1"/>
  <c r="K1028" i="9"/>
  <c r="L1028" i="9" s="1"/>
  <c r="N1028" i="9" s="1"/>
  <c r="K1015" i="9"/>
  <c r="L1015" i="9" s="1"/>
  <c r="N1015" i="9" s="1"/>
  <c r="K1003" i="9"/>
  <c r="L1003" i="9" s="1"/>
  <c r="N1003" i="9" s="1"/>
  <c r="K989" i="9"/>
  <c r="L989" i="9" s="1"/>
  <c r="N989" i="9" s="1"/>
  <c r="K976" i="9"/>
  <c r="L976" i="9" s="1"/>
  <c r="N976" i="9" s="1"/>
  <c r="K964" i="9"/>
  <c r="L964" i="9" s="1"/>
  <c r="N964" i="9" s="1"/>
  <c r="K948" i="9"/>
  <c r="L948" i="9" s="1"/>
  <c r="N948" i="9" s="1"/>
  <c r="K932" i="9"/>
  <c r="L932" i="9" s="1"/>
  <c r="N932" i="9" s="1"/>
  <c r="K916" i="9"/>
  <c r="L916" i="9" s="1"/>
  <c r="N916" i="9" s="1"/>
  <c r="K900" i="9"/>
  <c r="L900" i="9" s="1"/>
  <c r="N900" i="9" s="1"/>
  <c r="K884" i="9"/>
  <c r="L884" i="9" s="1"/>
  <c r="N884" i="9" s="1"/>
  <c r="K868" i="9"/>
  <c r="L868" i="9" s="1"/>
  <c r="N868" i="9" s="1"/>
  <c r="K852" i="9"/>
  <c r="L852" i="9" s="1"/>
  <c r="N852" i="9" s="1"/>
  <c r="K828" i="9"/>
  <c r="L828" i="9" s="1"/>
  <c r="N828" i="9" s="1"/>
  <c r="K796" i="9"/>
  <c r="L796" i="9" s="1"/>
  <c r="N796" i="9" s="1"/>
  <c r="K764" i="9"/>
  <c r="L764" i="9" s="1"/>
  <c r="N764" i="9" s="1"/>
  <c r="K732" i="9"/>
  <c r="L732" i="9" s="1"/>
  <c r="N732" i="9" s="1"/>
  <c r="K700" i="9"/>
  <c r="L700" i="9" s="1"/>
  <c r="N700" i="9" s="1"/>
  <c r="K668" i="9"/>
  <c r="L668" i="9" s="1"/>
  <c r="N668" i="9" s="1"/>
  <c r="K636" i="9"/>
  <c r="L636" i="9" s="1"/>
  <c r="N636" i="9" s="1"/>
  <c r="K604" i="9"/>
  <c r="L604" i="9" s="1"/>
  <c r="N604" i="9" s="1"/>
  <c r="K572" i="9"/>
  <c r="L572" i="9" s="1"/>
  <c r="N572" i="9" s="1"/>
  <c r="K540" i="9"/>
  <c r="L540" i="9" s="1"/>
  <c r="N540" i="9" s="1"/>
  <c r="K508" i="9"/>
  <c r="L508" i="9" s="1"/>
  <c r="N508" i="9" s="1"/>
  <c r="K476" i="9"/>
  <c r="L476" i="9" s="1"/>
  <c r="N476" i="9" s="1"/>
  <c r="K444" i="9"/>
  <c r="L444" i="9" s="1"/>
  <c r="N444" i="9" s="1"/>
  <c r="K412" i="9"/>
  <c r="L412" i="9" s="1"/>
  <c r="N412" i="9" s="1"/>
  <c r="K380" i="9"/>
  <c r="L380" i="9" s="1"/>
  <c r="N380" i="9" s="1"/>
  <c r="K348" i="9"/>
  <c r="L348" i="9" s="1"/>
  <c r="N348" i="9" s="1"/>
  <c r="K314" i="9"/>
  <c r="L314" i="9" s="1"/>
  <c r="N314" i="9" s="1"/>
  <c r="K272" i="9"/>
  <c r="L272" i="9" s="1"/>
  <c r="N272" i="9" s="1"/>
  <c r="K210" i="9"/>
  <c r="L210" i="9" s="1"/>
  <c r="N210" i="9" s="1"/>
  <c r="K124" i="9"/>
  <c r="L124" i="9" s="1"/>
  <c r="N124" i="9" s="1"/>
  <c r="K38" i="9"/>
  <c r="L38" i="9" s="1"/>
  <c r="N38" i="9" s="1"/>
  <c r="K1672" i="9"/>
  <c r="L1672" i="9" s="1"/>
  <c r="N1672" i="9" s="1"/>
  <c r="K1552" i="9"/>
  <c r="L1552" i="9" s="1"/>
  <c r="N1552" i="9" s="1"/>
  <c r="K1448" i="9"/>
  <c r="L1448" i="9" s="1"/>
  <c r="N1448" i="9" s="1"/>
  <c r="K1344" i="9"/>
  <c r="L1344" i="9" s="1"/>
  <c r="N1344" i="9" s="1"/>
  <c r="K1227" i="9"/>
  <c r="L1227" i="9" s="1"/>
  <c r="N1227" i="9" s="1"/>
  <c r="K1124" i="9"/>
  <c r="L1124" i="9" s="1"/>
  <c r="N1124" i="9" s="1"/>
  <c r="K1035" i="9"/>
  <c r="L1035" i="9" s="1"/>
  <c r="N1035" i="9" s="1"/>
  <c r="K940" i="9"/>
  <c r="L940" i="9" s="1"/>
  <c r="N940" i="9" s="1"/>
  <c r="K876" i="9"/>
  <c r="L876" i="9" s="1"/>
  <c r="N876" i="9" s="1"/>
  <c r="K748" i="9"/>
  <c r="L748" i="9" s="1"/>
  <c r="N748" i="9" s="1"/>
  <c r="K492" i="9"/>
  <c r="L492" i="9" s="1"/>
  <c r="N492" i="9" s="1"/>
  <c r="K82" i="9"/>
  <c r="L82" i="9" s="1"/>
  <c r="N82" i="9" s="1"/>
  <c r="K1763" i="9"/>
  <c r="L1763" i="9" s="1"/>
  <c r="N1763" i="9" s="1"/>
  <c r="K1755" i="9"/>
  <c r="L1755" i="9" s="1"/>
  <c r="N1755" i="9" s="1"/>
  <c r="K1747" i="9"/>
  <c r="L1747" i="9" s="1"/>
  <c r="N1747" i="9" s="1"/>
  <c r="K1739" i="9"/>
  <c r="L1739" i="9" s="1"/>
  <c r="N1739" i="9" s="1"/>
  <c r="K1731" i="9"/>
  <c r="L1731" i="9" s="1"/>
  <c r="N1731" i="9" s="1"/>
  <c r="K1723" i="9"/>
  <c r="L1723" i="9" s="1"/>
  <c r="N1723" i="9" s="1"/>
  <c r="K1715" i="9"/>
  <c r="L1715" i="9" s="1"/>
  <c r="N1715" i="9" s="1"/>
  <c r="K1707" i="9"/>
  <c r="L1707" i="9" s="1"/>
  <c r="N1707" i="9" s="1"/>
  <c r="K1699" i="9"/>
  <c r="L1699" i="9" s="1"/>
  <c r="N1699" i="9" s="1"/>
  <c r="K1691" i="9"/>
  <c r="L1691" i="9" s="1"/>
  <c r="N1691" i="9" s="1"/>
  <c r="K1683" i="9"/>
  <c r="L1683" i="9" s="1"/>
  <c r="N1683" i="9" s="1"/>
  <c r="K1675" i="9"/>
  <c r="L1675" i="9" s="1"/>
  <c r="N1675" i="9" s="1"/>
  <c r="K1667" i="9"/>
  <c r="L1667" i="9" s="1"/>
  <c r="N1667" i="9" s="1"/>
  <c r="K1659" i="9"/>
  <c r="L1659" i="9" s="1"/>
  <c r="N1659" i="9" s="1"/>
  <c r="K1651" i="9"/>
  <c r="L1651" i="9" s="1"/>
  <c r="N1651" i="9" s="1"/>
  <c r="K1643" i="9"/>
  <c r="L1643" i="9" s="1"/>
  <c r="N1643" i="9" s="1"/>
  <c r="K1635" i="9"/>
  <c r="L1635" i="9" s="1"/>
  <c r="N1635" i="9" s="1"/>
  <c r="K1627" i="9"/>
  <c r="L1627" i="9" s="1"/>
  <c r="N1627" i="9" s="1"/>
  <c r="K1619" i="9"/>
  <c r="L1619" i="9" s="1"/>
  <c r="N1619" i="9" s="1"/>
  <c r="K1611" i="9"/>
  <c r="L1611" i="9" s="1"/>
  <c r="N1611" i="9" s="1"/>
  <c r="K1603" i="9"/>
  <c r="L1603" i="9" s="1"/>
  <c r="N1603" i="9" s="1"/>
  <c r="K1595" i="9"/>
  <c r="L1595" i="9" s="1"/>
  <c r="N1595" i="9" s="1"/>
  <c r="K1587" i="9"/>
  <c r="L1587" i="9" s="1"/>
  <c r="N1587" i="9" s="1"/>
  <c r="K1579" i="9"/>
  <c r="L1579" i="9" s="1"/>
  <c r="N1579" i="9" s="1"/>
  <c r="K1571" i="9"/>
  <c r="L1571" i="9" s="1"/>
  <c r="N1571" i="9" s="1"/>
  <c r="K1563" i="9"/>
  <c r="L1563" i="9" s="1"/>
  <c r="N1563" i="9" s="1"/>
  <c r="K1555" i="9"/>
  <c r="L1555" i="9" s="1"/>
  <c r="N1555" i="9" s="1"/>
  <c r="K1547" i="9"/>
  <c r="L1547" i="9" s="1"/>
  <c r="N1547" i="9" s="1"/>
  <c r="K1539" i="9"/>
  <c r="L1539" i="9" s="1"/>
  <c r="N1539" i="9" s="1"/>
  <c r="K1531" i="9"/>
  <c r="L1531" i="9" s="1"/>
  <c r="N1531" i="9" s="1"/>
  <c r="K1523" i="9"/>
  <c r="L1523" i="9" s="1"/>
  <c r="N1523" i="9" s="1"/>
  <c r="K1515" i="9"/>
  <c r="L1515" i="9" s="1"/>
  <c r="N1515" i="9" s="1"/>
  <c r="K1507" i="9"/>
  <c r="L1507" i="9" s="1"/>
  <c r="N1507" i="9" s="1"/>
  <c r="K1499" i="9"/>
  <c r="L1499" i="9" s="1"/>
  <c r="N1499" i="9" s="1"/>
  <c r="K1491" i="9"/>
  <c r="L1491" i="9" s="1"/>
  <c r="N1491" i="9" s="1"/>
  <c r="K1483" i="9"/>
  <c r="L1483" i="9" s="1"/>
  <c r="N1483" i="9" s="1"/>
  <c r="K1475" i="9"/>
  <c r="L1475" i="9" s="1"/>
  <c r="N1475" i="9" s="1"/>
  <c r="K1467" i="9"/>
  <c r="L1467" i="9" s="1"/>
  <c r="N1467" i="9" s="1"/>
  <c r="K1459" i="9"/>
  <c r="L1459" i="9" s="1"/>
  <c r="N1459" i="9" s="1"/>
  <c r="K1451" i="9"/>
  <c r="L1451" i="9" s="1"/>
  <c r="N1451" i="9" s="1"/>
  <c r="K1443" i="9"/>
  <c r="L1443" i="9" s="1"/>
  <c r="N1443" i="9" s="1"/>
  <c r="K1435" i="9"/>
  <c r="L1435" i="9" s="1"/>
  <c r="N1435" i="9" s="1"/>
  <c r="K1427" i="9"/>
  <c r="L1427" i="9" s="1"/>
  <c r="N1427" i="9" s="1"/>
  <c r="K1419" i="9"/>
  <c r="L1419" i="9" s="1"/>
  <c r="N1419" i="9" s="1"/>
  <c r="K1411" i="9"/>
  <c r="L1411" i="9" s="1"/>
  <c r="N1411" i="9" s="1"/>
  <c r="K1403" i="9"/>
  <c r="L1403" i="9" s="1"/>
  <c r="N1403" i="9" s="1"/>
  <c r="K1395" i="9"/>
  <c r="L1395" i="9" s="1"/>
  <c r="N1395" i="9" s="1"/>
  <c r="K1387" i="9"/>
  <c r="L1387" i="9" s="1"/>
  <c r="N1387" i="9" s="1"/>
  <c r="K1379" i="9"/>
  <c r="L1379" i="9" s="1"/>
  <c r="N1379" i="9" s="1"/>
  <c r="K1371" i="9"/>
  <c r="L1371" i="9" s="1"/>
  <c r="N1371" i="9" s="1"/>
  <c r="K1363" i="9"/>
  <c r="L1363" i="9" s="1"/>
  <c r="N1363" i="9" s="1"/>
  <c r="K1355" i="9"/>
  <c r="L1355" i="9" s="1"/>
  <c r="N1355" i="9" s="1"/>
  <c r="K1347" i="9"/>
  <c r="L1347" i="9" s="1"/>
  <c r="N1347" i="9" s="1"/>
  <c r="K1339" i="9"/>
  <c r="L1339" i="9" s="1"/>
  <c r="N1339" i="9" s="1"/>
  <c r="K1331" i="9"/>
  <c r="L1331" i="9" s="1"/>
  <c r="N1331" i="9" s="1"/>
  <c r="K1323" i="9"/>
  <c r="L1323" i="9" s="1"/>
  <c r="N1323" i="9" s="1"/>
  <c r="K1315" i="9"/>
  <c r="L1315" i="9" s="1"/>
  <c r="N1315" i="9" s="1"/>
  <c r="K1307" i="9"/>
  <c r="L1307" i="9" s="1"/>
  <c r="N1307" i="9" s="1"/>
  <c r="K1299" i="9"/>
  <c r="L1299" i="9" s="1"/>
  <c r="N1299" i="9" s="1"/>
  <c r="K1291" i="9"/>
  <c r="L1291" i="9" s="1"/>
  <c r="N1291" i="9" s="1"/>
  <c r="K1283" i="9"/>
  <c r="L1283" i="9" s="1"/>
  <c r="N1283" i="9" s="1"/>
  <c r="K1272" i="9"/>
  <c r="L1272" i="9" s="1"/>
  <c r="N1272" i="9" s="1"/>
  <c r="K1262" i="9"/>
  <c r="L1262" i="9" s="1"/>
  <c r="N1262" i="9" s="1"/>
  <c r="K1252" i="9"/>
  <c r="L1252" i="9" s="1"/>
  <c r="N1252" i="9" s="1"/>
  <c r="K1240" i="9"/>
  <c r="L1240" i="9" s="1"/>
  <c r="N1240" i="9" s="1"/>
  <c r="K1230" i="9"/>
  <c r="L1230" i="9" s="1"/>
  <c r="N1230" i="9" s="1"/>
  <c r="K1220" i="9"/>
  <c r="L1220" i="9" s="1"/>
  <c r="N1220" i="9" s="1"/>
  <c r="K1208" i="9"/>
  <c r="L1208" i="9" s="1"/>
  <c r="N1208" i="9" s="1"/>
  <c r="K1198" i="9"/>
  <c r="L1198" i="9" s="1"/>
  <c r="N1198" i="9" s="1"/>
  <c r="K1188" i="9"/>
  <c r="L1188" i="9" s="1"/>
  <c r="N1188" i="9" s="1"/>
  <c r="K1176" i="9"/>
  <c r="L1176" i="9" s="1"/>
  <c r="N1176" i="9" s="1"/>
  <c r="K1166" i="9"/>
  <c r="L1166" i="9" s="1"/>
  <c r="N1166" i="9" s="1"/>
  <c r="K1155" i="9"/>
  <c r="L1155" i="9" s="1"/>
  <c r="N1155" i="9" s="1"/>
  <c r="K1141" i="9"/>
  <c r="L1141" i="9" s="1"/>
  <c r="N1141" i="9" s="1"/>
  <c r="K1128" i="9"/>
  <c r="L1128" i="9" s="1"/>
  <c r="N1128" i="9" s="1"/>
  <c r="K1116" i="9"/>
  <c r="L1116" i="9" s="1"/>
  <c r="N1116" i="9" s="1"/>
  <c r="K1103" i="9"/>
  <c r="L1103" i="9" s="1"/>
  <c r="N1103" i="9" s="1"/>
  <c r="K1091" i="9"/>
  <c r="L1091" i="9" s="1"/>
  <c r="N1091" i="9" s="1"/>
  <c r="K1077" i="9"/>
  <c r="L1077" i="9" s="1"/>
  <c r="N1077" i="9" s="1"/>
  <c r="K1064" i="9"/>
  <c r="L1064" i="9" s="1"/>
  <c r="N1064" i="9" s="1"/>
  <c r="K1052" i="9"/>
  <c r="L1052" i="9" s="1"/>
  <c r="N1052" i="9" s="1"/>
  <c r="K1039" i="9"/>
  <c r="L1039" i="9" s="1"/>
  <c r="N1039" i="9" s="1"/>
  <c r="K1027" i="9"/>
  <c r="L1027" i="9" s="1"/>
  <c r="N1027" i="9" s="1"/>
  <c r="K1013" i="9"/>
  <c r="L1013" i="9" s="1"/>
  <c r="N1013" i="9" s="1"/>
  <c r="K1000" i="9"/>
  <c r="L1000" i="9" s="1"/>
  <c r="N1000" i="9" s="1"/>
  <c r="K988" i="9"/>
  <c r="L988" i="9" s="1"/>
  <c r="N988" i="9" s="1"/>
  <c r="K975" i="9"/>
  <c r="L975" i="9" s="1"/>
  <c r="N975" i="9" s="1"/>
  <c r="K963" i="9"/>
  <c r="L963" i="9" s="1"/>
  <c r="N963" i="9" s="1"/>
  <c r="K947" i="9"/>
  <c r="L947" i="9" s="1"/>
  <c r="N947" i="9" s="1"/>
  <c r="K931" i="9"/>
  <c r="L931" i="9" s="1"/>
  <c r="N931" i="9" s="1"/>
  <c r="K915" i="9"/>
  <c r="L915" i="9" s="1"/>
  <c r="N915" i="9" s="1"/>
  <c r="K899" i="9"/>
  <c r="L899" i="9" s="1"/>
  <c r="N899" i="9" s="1"/>
  <c r="K883" i="9"/>
  <c r="L883" i="9" s="1"/>
  <c r="N883" i="9" s="1"/>
  <c r="K867" i="9"/>
  <c r="L867" i="9" s="1"/>
  <c r="N867" i="9" s="1"/>
  <c r="K851" i="9"/>
  <c r="L851" i="9" s="1"/>
  <c r="N851" i="9" s="1"/>
  <c r="K827" i="9"/>
  <c r="L827" i="9" s="1"/>
  <c r="N827" i="9" s="1"/>
  <c r="K795" i="9"/>
  <c r="L795" i="9" s="1"/>
  <c r="N795" i="9" s="1"/>
  <c r="K763" i="9"/>
  <c r="L763" i="9" s="1"/>
  <c r="N763" i="9" s="1"/>
  <c r="K731" i="9"/>
  <c r="L731" i="9" s="1"/>
  <c r="N731" i="9" s="1"/>
  <c r="K699" i="9"/>
  <c r="L699" i="9" s="1"/>
  <c r="N699" i="9" s="1"/>
  <c r="K667" i="9"/>
  <c r="L667" i="9" s="1"/>
  <c r="N667" i="9" s="1"/>
  <c r="K635" i="9"/>
  <c r="L635" i="9" s="1"/>
  <c r="N635" i="9" s="1"/>
  <c r="K603" i="9"/>
  <c r="L603" i="9" s="1"/>
  <c r="N603" i="9" s="1"/>
  <c r="K571" i="9"/>
  <c r="L571" i="9" s="1"/>
  <c r="N571" i="9" s="1"/>
  <c r="K539" i="9"/>
  <c r="L539" i="9" s="1"/>
  <c r="N539" i="9" s="1"/>
  <c r="K507" i="9"/>
  <c r="L507" i="9" s="1"/>
  <c r="N507" i="9" s="1"/>
  <c r="K475" i="9"/>
  <c r="L475" i="9" s="1"/>
  <c r="N475" i="9" s="1"/>
  <c r="K443" i="9"/>
  <c r="L443" i="9" s="1"/>
  <c r="N443" i="9" s="1"/>
  <c r="K411" i="9"/>
  <c r="L411" i="9" s="1"/>
  <c r="N411" i="9" s="1"/>
  <c r="K379" i="9"/>
  <c r="L379" i="9" s="1"/>
  <c r="N379" i="9" s="1"/>
  <c r="K347" i="9"/>
  <c r="L347" i="9" s="1"/>
  <c r="N347" i="9" s="1"/>
  <c r="K313" i="9"/>
  <c r="L313" i="9" s="1"/>
  <c r="N313" i="9" s="1"/>
  <c r="K270" i="9"/>
  <c r="L270" i="9" s="1"/>
  <c r="N270" i="9" s="1"/>
  <c r="K206" i="9"/>
  <c r="L206" i="9" s="1"/>
  <c r="N206" i="9" s="1"/>
  <c r="K122" i="9"/>
  <c r="L122" i="9" s="1"/>
  <c r="N122" i="9" s="1"/>
  <c r="K36" i="9"/>
  <c r="L36" i="9" s="1"/>
  <c r="N36" i="9" s="1"/>
  <c r="K1760" i="9"/>
  <c r="L1760" i="9" s="1"/>
  <c r="N1760" i="9" s="1"/>
  <c r="K1720" i="9"/>
  <c r="L1720" i="9" s="1"/>
  <c r="N1720" i="9" s="1"/>
  <c r="K1680" i="9"/>
  <c r="L1680" i="9" s="1"/>
  <c r="N1680" i="9" s="1"/>
  <c r="K1640" i="9"/>
  <c r="L1640" i="9" s="1"/>
  <c r="N1640" i="9" s="1"/>
  <c r="K1584" i="9"/>
  <c r="L1584" i="9" s="1"/>
  <c r="N1584" i="9" s="1"/>
  <c r="K1528" i="9"/>
  <c r="L1528" i="9" s="1"/>
  <c r="N1528" i="9" s="1"/>
  <c r="K1480" i="9"/>
  <c r="L1480" i="9" s="1"/>
  <c r="N1480" i="9" s="1"/>
  <c r="K1432" i="9"/>
  <c r="L1432" i="9" s="1"/>
  <c r="N1432" i="9" s="1"/>
  <c r="K1392" i="9"/>
  <c r="L1392" i="9" s="1"/>
  <c r="N1392" i="9" s="1"/>
  <c r="K1360" i="9"/>
  <c r="L1360" i="9" s="1"/>
  <c r="N1360" i="9" s="1"/>
  <c r="K1304" i="9"/>
  <c r="L1304" i="9" s="1"/>
  <c r="N1304" i="9" s="1"/>
  <c r="K1259" i="9"/>
  <c r="L1259" i="9" s="1"/>
  <c r="N1259" i="9" s="1"/>
  <c r="K1195" i="9"/>
  <c r="L1195" i="9" s="1"/>
  <c r="N1195" i="9" s="1"/>
  <c r="K1163" i="9"/>
  <c r="L1163" i="9" s="1"/>
  <c r="N1163" i="9" s="1"/>
  <c r="K1047" i="9"/>
  <c r="L1047" i="9" s="1"/>
  <c r="N1047" i="9" s="1"/>
  <c r="K971" i="9"/>
  <c r="L971" i="9" s="1"/>
  <c r="N971" i="9" s="1"/>
  <c r="K844" i="9"/>
  <c r="L844" i="9" s="1"/>
  <c r="N844" i="9" s="1"/>
  <c r="K684" i="9"/>
  <c r="L684" i="9" s="1"/>
  <c r="N684" i="9" s="1"/>
  <c r="K556" i="9"/>
  <c r="L556" i="9" s="1"/>
  <c r="N556" i="9" s="1"/>
  <c r="K364" i="9"/>
  <c r="L364" i="9" s="1"/>
  <c r="N364" i="9" s="1"/>
  <c r="K1762" i="9"/>
  <c r="L1762" i="9" s="1"/>
  <c r="N1762" i="9" s="1"/>
  <c r="K1754" i="9"/>
  <c r="L1754" i="9" s="1"/>
  <c r="N1754" i="9" s="1"/>
  <c r="K1746" i="9"/>
  <c r="L1746" i="9" s="1"/>
  <c r="N1746" i="9" s="1"/>
  <c r="K1738" i="9"/>
  <c r="L1738" i="9" s="1"/>
  <c r="N1738" i="9" s="1"/>
  <c r="K1730" i="9"/>
  <c r="L1730" i="9" s="1"/>
  <c r="N1730" i="9" s="1"/>
  <c r="K1722" i="9"/>
  <c r="L1722" i="9" s="1"/>
  <c r="N1722" i="9" s="1"/>
  <c r="K1714" i="9"/>
  <c r="L1714" i="9" s="1"/>
  <c r="N1714" i="9" s="1"/>
  <c r="K1706" i="9"/>
  <c r="L1706" i="9" s="1"/>
  <c r="N1706" i="9" s="1"/>
  <c r="K1698" i="9"/>
  <c r="L1698" i="9" s="1"/>
  <c r="N1698" i="9" s="1"/>
  <c r="K1690" i="9"/>
  <c r="L1690" i="9" s="1"/>
  <c r="N1690" i="9" s="1"/>
  <c r="K1682" i="9"/>
  <c r="L1682" i="9" s="1"/>
  <c r="N1682" i="9" s="1"/>
  <c r="K1674" i="9"/>
  <c r="L1674" i="9" s="1"/>
  <c r="N1674" i="9" s="1"/>
  <c r="K1666" i="9"/>
  <c r="L1666" i="9" s="1"/>
  <c r="N1666" i="9" s="1"/>
  <c r="K1658" i="9"/>
  <c r="L1658" i="9" s="1"/>
  <c r="N1658" i="9" s="1"/>
  <c r="K1650" i="9"/>
  <c r="L1650" i="9" s="1"/>
  <c r="N1650" i="9" s="1"/>
  <c r="K1642" i="9"/>
  <c r="L1642" i="9" s="1"/>
  <c r="N1642" i="9" s="1"/>
  <c r="K1634" i="9"/>
  <c r="L1634" i="9" s="1"/>
  <c r="N1634" i="9" s="1"/>
  <c r="K1626" i="9"/>
  <c r="L1626" i="9" s="1"/>
  <c r="N1626" i="9" s="1"/>
  <c r="K1618" i="9"/>
  <c r="L1618" i="9" s="1"/>
  <c r="N1618" i="9" s="1"/>
  <c r="K1610" i="9"/>
  <c r="L1610" i="9" s="1"/>
  <c r="N1610" i="9" s="1"/>
  <c r="K1602" i="9"/>
  <c r="L1602" i="9" s="1"/>
  <c r="N1602" i="9" s="1"/>
  <c r="K1594" i="9"/>
  <c r="L1594" i="9" s="1"/>
  <c r="N1594" i="9" s="1"/>
  <c r="K1586" i="9"/>
  <c r="L1586" i="9" s="1"/>
  <c r="N1586" i="9" s="1"/>
  <c r="K1578" i="9"/>
  <c r="L1578" i="9" s="1"/>
  <c r="N1578" i="9" s="1"/>
  <c r="K1570" i="9"/>
  <c r="L1570" i="9" s="1"/>
  <c r="N1570" i="9" s="1"/>
  <c r="K1562" i="9"/>
  <c r="L1562" i="9" s="1"/>
  <c r="N1562" i="9" s="1"/>
  <c r="K1554" i="9"/>
  <c r="L1554" i="9" s="1"/>
  <c r="N1554" i="9" s="1"/>
  <c r="K1546" i="9"/>
  <c r="L1546" i="9" s="1"/>
  <c r="N1546" i="9" s="1"/>
  <c r="K1538" i="9"/>
  <c r="L1538" i="9" s="1"/>
  <c r="N1538" i="9" s="1"/>
  <c r="K1530" i="9"/>
  <c r="L1530" i="9" s="1"/>
  <c r="N1530" i="9" s="1"/>
  <c r="K1522" i="9"/>
  <c r="L1522" i="9" s="1"/>
  <c r="N1522" i="9" s="1"/>
  <c r="K1514" i="9"/>
  <c r="L1514" i="9" s="1"/>
  <c r="N1514" i="9" s="1"/>
  <c r="K1506" i="9"/>
  <c r="L1506" i="9" s="1"/>
  <c r="N1506" i="9" s="1"/>
  <c r="K1498" i="9"/>
  <c r="L1498" i="9" s="1"/>
  <c r="N1498" i="9" s="1"/>
  <c r="K1490" i="9"/>
  <c r="L1490" i="9" s="1"/>
  <c r="N1490" i="9" s="1"/>
  <c r="K1482" i="9"/>
  <c r="L1482" i="9" s="1"/>
  <c r="N1482" i="9" s="1"/>
  <c r="K1474" i="9"/>
  <c r="L1474" i="9" s="1"/>
  <c r="N1474" i="9" s="1"/>
  <c r="K1466" i="9"/>
  <c r="L1466" i="9" s="1"/>
  <c r="N1466" i="9" s="1"/>
  <c r="K1458" i="9"/>
  <c r="L1458" i="9" s="1"/>
  <c r="N1458" i="9" s="1"/>
  <c r="K1450" i="9"/>
  <c r="L1450" i="9" s="1"/>
  <c r="N1450" i="9" s="1"/>
  <c r="K1442" i="9"/>
  <c r="L1442" i="9" s="1"/>
  <c r="N1442" i="9" s="1"/>
  <c r="K1434" i="9"/>
  <c r="L1434" i="9" s="1"/>
  <c r="N1434" i="9" s="1"/>
  <c r="K1426" i="9"/>
  <c r="L1426" i="9" s="1"/>
  <c r="N1426" i="9" s="1"/>
  <c r="K1418" i="9"/>
  <c r="L1418" i="9" s="1"/>
  <c r="N1418" i="9" s="1"/>
  <c r="K1410" i="9"/>
  <c r="L1410" i="9" s="1"/>
  <c r="N1410" i="9" s="1"/>
  <c r="K1402" i="9"/>
  <c r="L1402" i="9" s="1"/>
  <c r="N1402" i="9" s="1"/>
  <c r="K1394" i="9"/>
  <c r="L1394" i="9" s="1"/>
  <c r="N1394" i="9" s="1"/>
  <c r="K1386" i="9"/>
  <c r="L1386" i="9" s="1"/>
  <c r="N1386" i="9" s="1"/>
  <c r="K1378" i="9"/>
  <c r="L1378" i="9" s="1"/>
  <c r="N1378" i="9" s="1"/>
  <c r="K1370" i="9"/>
  <c r="L1370" i="9" s="1"/>
  <c r="N1370" i="9" s="1"/>
  <c r="K1362" i="9"/>
  <c r="L1362" i="9" s="1"/>
  <c r="N1362" i="9" s="1"/>
  <c r="K1354" i="9"/>
  <c r="L1354" i="9" s="1"/>
  <c r="N1354" i="9" s="1"/>
  <c r="K1346" i="9"/>
  <c r="L1346" i="9" s="1"/>
  <c r="N1346" i="9" s="1"/>
  <c r="K1338" i="9"/>
  <c r="L1338" i="9" s="1"/>
  <c r="N1338" i="9" s="1"/>
  <c r="K1330" i="9"/>
  <c r="L1330" i="9" s="1"/>
  <c r="N1330" i="9" s="1"/>
  <c r="K1322" i="9"/>
  <c r="L1322" i="9" s="1"/>
  <c r="N1322" i="9" s="1"/>
  <c r="K1314" i="9"/>
  <c r="L1314" i="9" s="1"/>
  <c r="N1314" i="9" s="1"/>
  <c r="K1306" i="9"/>
  <c r="L1306" i="9" s="1"/>
  <c r="N1306" i="9" s="1"/>
  <c r="K1298" i="9"/>
  <c r="L1298" i="9" s="1"/>
  <c r="N1298" i="9" s="1"/>
  <c r="K1290" i="9"/>
  <c r="L1290" i="9" s="1"/>
  <c r="N1290" i="9" s="1"/>
  <c r="K1281" i="9"/>
  <c r="L1281" i="9" s="1"/>
  <c r="N1281" i="9" s="1"/>
  <c r="K1271" i="9"/>
  <c r="L1271" i="9" s="1"/>
  <c r="N1271" i="9" s="1"/>
  <c r="K1261" i="9"/>
  <c r="L1261" i="9" s="1"/>
  <c r="N1261" i="9" s="1"/>
  <c r="K1251" i="9"/>
  <c r="L1251" i="9" s="1"/>
  <c r="N1251" i="9" s="1"/>
  <c r="K1239" i="9"/>
  <c r="L1239" i="9" s="1"/>
  <c r="N1239" i="9" s="1"/>
  <c r="K1229" i="9"/>
  <c r="L1229" i="9" s="1"/>
  <c r="N1229" i="9" s="1"/>
  <c r="K1219" i="9"/>
  <c r="L1219" i="9" s="1"/>
  <c r="N1219" i="9" s="1"/>
  <c r="K1207" i="9"/>
  <c r="L1207" i="9" s="1"/>
  <c r="N1207" i="9" s="1"/>
  <c r="K1197" i="9"/>
  <c r="L1197" i="9" s="1"/>
  <c r="N1197" i="9" s="1"/>
  <c r="K1187" i="9"/>
  <c r="L1187" i="9" s="1"/>
  <c r="N1187" i="9" s="1"/>
  <c r="K1175" i="9"/>
  <c r="L1175" i="9" s="1"/>
  <c r="N1175" i="9" s="1"/>
  <c r="K1165" i="9"/>
  <c r="L1165" i="9" s="1"/>
  <c r="N1165" i="9" s="1"/>
  <c r="K1152" i="9"/>
  <c r="L1152" i="9" s="1"/>
  <c r="N1152" i="9" s="1"/>
  <c r="K1140" i="9"/>
  <c r="L1140" i="9" s="1"/>
  <c r="N1140" i="9" s="1"/>
  <c r="K1127" i="9"/>
  <c r="L1127" i="9" s="1"/>
  <c r="N1127" i="9" s="1"/>
  <c r="K1115" i="9"/>
  <c r="L1115" i="9" s="1"/>
  <c r="N1115" i="9" s="1"/>
  <c r="K1101" i="9"/>
  <c r="L1101" i="9" s="1"/>
  <c r="N1101" i="9" s="1"/>
  <c r="K1088" i="9"/>
  <c r="L1088" i="9" s="1"/>
  <c r="N1088" i="9" s="1"/>
  <c r="K1076" i="9"/>
  <c r="L1076" i="9" s="1"/>
  <c r="N1076" i="9" s="1"/>
  <c r="K1063" i="9"/>
  <c r="L1063" i="9" s="1"/>
  <c r="N1063" i="9" s="1"/>
  <c r="K1051" i="9"/>
  <c r="L1051" i="9" s="1"/>
  <c r="N1051" i="9" s="1"/>
  <c r="K1037" i="9"/>
  <c r="L1037" i="9" s="1"/>
  <c r="N1037" i="9" s="1"/>
  <c r="K1024" i="9"/>
  <c r="L1024" i="9" s="1"/>
  <c r="N1024" i="9" s="1"/>
  <c r="K1012" i="9"/>
  <c r="L1012" i="9" s="1"/>
  <c r="N1012" i="9" s="1"/>
  <c r="K999" i="9"/>
  <c r="L999" i="9" s="1"/>
  <c r="N999" i="9" s="1"/>
  <c r="K987" i="9"/>
  <c r="L987" i="9" s="1"/>
  <c r="N987" i="9" s="1"/>
  <c r="K973" i="9"/>
  <c r="L973" i="9" s="1"/>
  <c r="N973" i="9" s="1"/>
  <c r="K959" i="9"/>
  <c r="L959" i="9" s="1"/>
  <c r="N959" i="9" s="1"/>
  <c r="K943" i="9"/>
  <c r="L943" i="9" s="1"/>
  <c r="N943" i="9" s="1"/>
  <c r="K927" i="9"/>
  <c r="L927" i="9" s="1"/>
  <c r="N927" i="9" s="1"/>
  <c r="K911" i="9"/>
  <c r="L911" i="9" s="1"/>
  <c r="N911" i="9" s="1"/>
  <c r="K895" i="9"/>
  <c r="L895" i="9" s="1"/>
  <c r="N895" i="9" s="1"/>
  <c r="K879" i="9"/>
  <c r="L879" i="9" s="1"/>
  <c r="N879" i="9" s="1"/>
  <c r="K863" i="9"/>
  <c r="L863" i="9" s="1"/>
  <c r="N863" i="9" s="1"/>
  <c r="K847" i="9"/>
  <c r="L847" i="9" s="1"/>
  <c r="N847" i="9" s="1"/>
  <c r="K820" i="9"/>
  <c r="L820" i="9" s="1"/>
  <c r="N820" i="9" s="1"/>
  <c r="K788" i="9"/>
  <c r="L788" i="9" s="1"/>
  <c r="N788" i="9" s="1"/>
  <c r="K756" i="9"/>
  <c r="L756" i="9" s="1"/>
  <c r="N756" i="9" s="1"/>
  <c r="K724" i="9"/>
  <c r="L724" i="9" s="1"/>
  <c r="N724" i="9" s="1"/>
  <c r="K692" i="9"/>
  <c r="L692" i="9" s="1"/>
  <c r="N692" i="9" s="1"/>
  <c r="K660" i="9"/>
  <c r="L660" i="9" s="1"/>
  <c r="N660" i="9" s="1"/>
  <c r="K628" i="9"/>
  <c r="L628" i="9" s="1"/>
  <c r="N628" i="9" s="1"/>
  <c r="K596" i="9"/>
  <c r="L596" i="9" s="1"/>
  <c r="N596" i="9" s="1"/>
  <c r="K564" i="9"/>
  <c r="L564" i="9" s="1"/>
  <c r="N564" i="9" s="1"/>
  <c r="K532" i="9"/>
  <c r="L532" i="9" s="1"/>
  <c r="N532" i="9" s="1"/>
  <c r="K500" i="9"/>
  <c r="L500" i="9" s="1"/>
  <c r="N500" i="9" s="1"/>
  <c r="K468" i="9"/>
  <c r="L468" i="9" s="1"/>
  <c r="N468" i="9" s="1"/>
  <c r="K436" i="9"/>
  <c r="L436" i="9" s="1"/>
  <c r="N436" i="9" s="1"/>
  <c r="K404" i="9"/>
  <c r="L404" i="9" s="1"/>
  <c r="N404" i="9" s="1"/>
  <c r="K372" i="9"/>
  <c r="L372" i="9" s="1"/>
  <c r="N372" i="9" s="1"/>
  <c r="K340" i="9"/>
  <c r="L340" i="9" s="1"/>
  <c r="N340" i="9" s="1"/>
  <c r="K305" i="9"/>
  <c r="L305" i="9" s="1"/>
  <c r="N305" i="9" s="1"/>
  <c r="K258" i="9"/>
  <c r="L258" i="9" s="1"/>
  <c r="N258" i="9" s="1"/>
  <c r="K188" i="9"/>
  <c r="L188" i="9" s="1"/>
  <c r="N188" i="9" s="1"/>
  <c r="K102" i="9"/>
  <c r="L102" i="9" s="1"/>
  <c r="N102" i="9" s="1"/>
  <c r="K7" i="9"/>
  <c r="L7" i="9" s="1"/>
  <c r="N7" i="9" s="1"/>
  <c r="K15" i="9"/>
  <c r="L15" i="9" s="1"/>
  <c r="N15" i="9" s="1"/>
  <c r="K23" i="9"/>
  <c r="L23" i="9" s="1"/>
  <c r="N23" i="9" s="1"/>
  <c r="K31" i="9"/>
  <c r="L31" i="9" s="1"/>
  <c r="N31" i="9" s="1"/>
  <c r="K39" i="9"/>
  <c r="L39" i="9" s="1"/>
  <c r="N39" i="9" s="1"/>
  <c r="K47" i="9"/>
  <c r="L47" i="9" s="1"/>
  <c r="N47" i="9" s="1"/>
  <c r="K55" i="9"/>
  <c r="L55" i="9" s="1"/>
  <c r="N55" i="9" s="1"/>
  <c r="K63" i="9"/>
  <c r="L63" i="9" s="1"/>
  <c r="N63" i="9" s="1"/>
  <c r="K71" i="9"/>
  <c r="L71" i="9" s="1"/>
  <c r="N71" i="9" s="1"/>
  <c r="K79" i="9"/>
  <c r="L79" i="9" s="1"/>
  <c r="N79" i="9" s="1"/>
  <c r="K87" i="9"/>
  <c r="L87" i="9" s="1"/>
  <c r="N87" i="9" s="1"/>
  <c r="K95" i="9"/>
  <c r="L95" i="9" s="1"/>
  <c r="N95" i="9" s="1"/>
  <c r="K103" i="9"/>
  <c r="L103" i="9" s="1"/>
  <c r="N103" i="9" s="1"/>
  <c r="K111" i="9"/>
  <c r="L111" i="9" s="1"/>
  <c r="N111" i="9" s="1"/>
  <c r="K119" i="9"/>
  <c r="L119" i="9" s="1"/>
  <c r="N119" i="9" s="1"/>
  <c r="K127" i="9"/>
  <c r="L127" i="9" s="1"/>
  <c r="N127" i="9" s="1"/>
  <c r="K135" i="9"/>
  <c r="L135" i="9" s="1"/>
  <c r="N135" i="9" s="1"/>
  <c r="K143" i="9"/>
  <c r="L143" i="9" s="1"/>
  <c r="N143" i="9" s="1"/>
  <c r="K151" i="9"/>
  <c r="L151" i="9" s="1"/>
  <c r="N151" i="9" s="1"/>
  <c r="K159" i="9"/>
  <c r="L159" i="9" s="1"/>
  <c r="N159" i="9" s="1"/>
  <c r="K167" i="9"/>
  <c r="L167" i="9" s="1"/>
  <c r="N167" i="9" s="1"/>
  <c r="K175" i="9"/>
  <c r="L175" i="9" s="1"/>
  <c r="N175" i="9" s="1"/>
  <c r="K183" i="9"/>
  <c r="L183" i="9" s="1"/>
  <c r="N183" i="9" s="1"/>
  <c r="K191" i="9"/>
  <c r="L191" i="9" s="1"/>
  <c r="N191" i="9" s="1"/>
  <c r="K199" i="9"/>
  <c r="L199" i="9" s="1"/>
  <c r="N199" i="9" s="1"/>
  <c r="K207" i="9"/>
  <c r="L207" i="9" s="1"/>
  <c r="N207" i="9" s="1"/>
  <c r="K215" i="9"/>
  <c r="L215" i="9" s="1"/>
  <c r="N215" i="9" s="1"/>
  <c r="K223" i="9"/>
  <c r="L223" i="9" s="1"/>
  <c r="N223" i="9" s="1"/>
  <c r="K231" i="9"/>
  <c r="L231" i="9" s="1"/>
  <c r="N231" i="9" s="1"/>
  <c r="K239" i="9"/>
  <c r="L239" i="9" s="1"/>
  <c r="N239" i="9" s="1"/>
  <c r="K247" i="9"/>
  <c r="L247" i="9" s="1"/>
  <c r="N247" i="9" s="1"/>
  <c r="K255" i="9"/>
  <c r="L255" i="9" s="1"/>
  <c r="N255" i="9" s="1"/>
  <c r="K263" i="9"/>
  <c r="L263" i="9" s="1"/>
  <c r="N263" i="9" s="1"/>
  <c r="K271" i="9"/>
  <c r="L271" i="9" s="1"/>
  <c r="N271" i="9" s="1"/>
  <c r="K279" i="9"/>
  <c r="L279" i="9" s="1"/>
  <c r="N279" i="9" s="1"/>
  <c r="K287" i="9"/>
  <c r="L287" i="9" s="1"/>
  <c r="N287" i="9" s="1"/>
  <c r="K8" i="9"/>
  <c r="L8" i="9" s="1"/>
  <c r="N8" i="9" s="1"/>
  <c r="K16" i="9"/>
  <c r="L16" i="9" s="1"/>
  <c r="N16" i="9" s="1"/>
  <c r="K24" i="9"/>
  <c r="L24" i="9" s="1"/>
  <c r="N24" i="9" s="1"/>
  <c r="K32" i="9"/>
  <c r="L32" i="9" s="1"/>
  <c r="N32" i="9" s="1"/>
  <c r="K40" i="9"/>
  <c r="L40" i="9" s="1"/>
  <c r="N40" i="9" s="1"/>
  <c r="K48" i="9"/>
  <c r="L48" i="9" s="1"/>
  <c r="N48" i="9" s="1"/>
  <c r="K56" i="9"/>
  <c r="L56" i="9" s="1"/>
  <c r="N56" i="9" s="1"/>
  <c r="K64" i="9"/>
  <c r="L64" i="9" s="1"/>
  <c r="N64" i="9" s="1"/>
  <c r="K72" i="9"/>
  <c r="L72" i="9" s="1"/>
  <c r="N72" i="9" s="1"/>
  <c r="K80" i="9"/>
  <c r="L80" i="9" s="1"/>
  <c r="N80" i="9" s="1"/>
  <c r="K88" i="9"/>
  <c r="L88" i="9" s="1"/>
  <c r="N88" i="9" s="1"/>
  <c r="K96" i="9"/>
  <c r="L96" i="9" s="1"/>
  <c r="N96" i="9" s="1"/>
  <c r="K104" i="9"/>
  <c r="L104" i="9" s="1"/>
  <c r="N104" i="9" s="1"/>
  <c r="K112" i="9"/>
  <c r="L112" i="9" s="1"/>
  <c r="N112" i="9" s="1"/>
  <c r="K120" i="9"/>
  <c r="L120" i="9" s="1"/>
  <c r="N120" i="9" s="1"/>
  <c r="K128" i="9"/>
  <c r="L128" i="9" s="1"/>
  <c r="N128" i="9" s="1"/>
  <c r="K136" i="9"/>
  <c r="L136" i="9" s="1"/>
  <c r="N136" i="9" s="1"/>
  <c r="K144" i="9"/>
  <c r="L144" i="9" s="1"/>
  <c r="N144" i="9" s="1"/>
  <c r="K152" i="9"/>
  <c r="L152" i="9" s="1"/>
  <c r="N152" i="9" s="1"/>
  <c r="K160" i="9"/>
  <c r="L160" i="9" s="1"/>
  <c r="N160" i="9" s="1"/>
  <c r="K168" i="9"/>
  <c r="L168" i="9" s="1"/>
  <c r="N168" i="9" s="1"/>
  <c r="K176" i="9"/>
  <c r="L176" i="9" s="1"/>
  <c r="N176" i="9" s="1"/>
  <c r="K184" i="9"/>
  <c r="L184" i="9" s="1"/>
  <c r="N184" i="9" s="1"/>
  <c r="K192" i="9"/>
  <c r="L192" i="9" s="1"/>
  <c r="N192" i="9" s="1"/>
  <c r="K200" i="9"/>
  <c r="L200" i="9" s="1"/>
  <c r="N200" i="9" s="1"/>
  <c r="K208" i="9"/>
  <c r="L208" i="9" s="1"/>
  <c r="N208" i="9" s="1"/>
  <c r="K9" i="9"/>
  <c r="L9" i="9" s="1"/>
  <c r="N9" i="9" s="1"/>
  <c r="K17" i="9"/>
  <c r="L17" i="9" s="1"/>
  <c r="N17" i="9" s="1"/>
  <c r="K25" i="9"/>
  <c r="L25" i="9" s="1"/>
  <c r="N25" i="9" s="1"/>
  <c r="K33" i="9"/>
  <c r="L33" i="9" s="1"/>
  <c r="N33" i="9" s="1"/>
  <c r="K41" i="9"/>
  <c r="L41" i="9" s="1"/>
  <c r="N41" i="9" s="1"/>
  <c r="K49" i="9"/>
  <c r="L49" i="9" s="1"/>
  <c r="N49" i="9" s="1"/>
  <c r="K57" i="9"/>
  <c r="L57" i="9" s="1"/>
  <c r="N57" i="9" s="1"/>
  <c r="K65" i="9"/>
  <c r="L65" i="9" s="1"/>
  <c r="N65" i="9" s="1"/>
  <c r="K73" i="9"/>
  <c r="L73" i="9" s="1"/>
  <c r="N73" i="9" s="1"/>
  <c r="K81" i="9"/>
  <c r="L81" i="9" s="1"/>
  <c r="N81" i="9" s="1"/>
  <c r="K89" i="9"/>
  <c r="L89" i="9" s="1"/>
  <c r="N89" i="9" s="1"/>
  <c r="K97" i="9"/>
  <c r="L97" i="9" s="1"/>
  <c r="N97" i="9" s="1"/>
  <c r="K105" i="9"/>
  <c r="L105" i="9" s="1"/>
  <c r="N105" i="9" s="1"/>
  <c r="K113" i="9"/>
  <c r="L113" i="9" s="1"/>
  <c r="N113" i="9" s="1"/>
  <c r="K121" i="9"/>
  <c r="L121" i="9" s="1"/>
  <c r="N121" i="9" s="1"/>
  <c r="K129" i="9"/>
  <c r="L129" i="9" s="1"/>
  <c r="N129" i="9" s="1"/>
  <c r="K137" i="9"/>
  <c r="L137" i="9" s="1"/>
  <c r="N137" i="9" s="1"/>
  <c r="K145" i="9"/>
  <c r="L145" i="9" s="1"/>
  <c r="N145" i="9" s="1"/>
  <c r="K153" i="9"/>
  <c r="L153" i="9" s="1"/>
  <c r="N153" i="9" s="1"/>
  <c r="K161" i="9"/>
  <c r="L161" i="9" s="1"/>
  <c r="N161" i="9" s="1"/>
  <c r="K169" i="9"/>
  <c r="L169" i="9" s="1"/>
  <c r="N169" i="9" s="1"/>
  <c r="K177" i="9"/>
  <c r="L177" i="9" s="1"/>
  <c r="N177" i="9" s="1"/>
  <c r="K185" i="9"/>
  <c r="L185" i="9" s="1"/>
  <c r="N185" i="9" s="1"/>
  <c r="K193" i="9"/>
  <c r="L193" i="9" s="1"/>
  <c r="N193" i="9" s="1"/>
  <c r="K201" i="9"/>
  <c r="L201" i="9" s="1"/>
  <c r="N201" i="9" s="1"/>
  <c r="K209" i="9"/>
  <c r="L209" i="9" s="1"/>
  <c r="N209" i="9" s="1"/>
  <c r="K217" i="9"/>
  <c r="L217" i="9" s="1"/>
  <c r="N217" i="9" s="1"/>
  <c r="K225" i="9"/>
  <c r="L225" i="9" s="1"/>
  <c r="N225" i="9" s="1"/>
  <c r="K233" i="9"/>
  <c r="L233" i="9" s="1"/>
  <c r="N233" i="9" s="1"/>
  <c r="K241" i="9"/>
  <c r="L241" i="9" s="1"/>
  <c r="N241" i="9" s="1"/>
  <c r="K249" i="9"/>
  <c r="L249" i="9" s="1"/>
  <c r="N249" i="9" s="1"/>
  <c r="K257" i="9"/>
  <c r="L257" i="9" s="1"/>
  <c r="N257" i="9" s="1"/>
  <c r="K11" i="9"/>
  <c r="L11" i="9" s="1"/>
  <c r="N11" i="9" s="1"/>
  <c r="K19" i="9"/>
  <c r="L19" i="9" s="1"/>
  <c r="N19" i="9" s="1"/>
  <c r="K27" i="9"/>
  <c r="L27" i="9" s="1"/>
  <c r="N27" i="9" s="1"/>
  <c r="K35" i="9"/>
  <c r="L35" i="9" s="1"/>
  <c r="N35" i="9" s="1"/>
  <c r="K43" i="9"/>
  <c r="L43" i="9" s="1"/>
  <c r="N43" i="9" s="1"/>
  <c r="K51" i="9"/>
  <c r="L51" i="9" s="1"/>
  <c r="N51" i="9" s="1"/>
  <c r="K59" i="9"/>
  <c r="L59" i="9" s="1"/>
  <c r="N59" i="9" s="1"/>
  <c r="K67" i="9"/>
  <c r="L67" i="9" s="1"/>
  <c r="N67" i="9" s="1"/>
  <c r="K75" i="9"/>
  <c r="L75" i="9" s="1"/>
  <c r="N75" i="9" s="1"/>
  <c r="K83" i="9"/>
  <c r="L83" i="9" s="1"/>
  <c r="N83" i="9" s="1"/>
  <c r="K91" i="9"/>
  <c r="L91" i="9" s="1"/>
  <c r="N91" i="9" s="1"/>
  <c r="K99" i="9"/>
  <c r="L99" i="9" s="1"/>
  <c r="N99" i="9" s="1"/>
  <c r="K107" i="9"/>
  <c r="L107" i="9" s="1"/>
  <c r="N107" i="9" s="1"/>
  <c r="K115" i="9"/>
  <c r="L115" i="9" s="1"/>
  <c r="N115" i="9" s="1"/>
  <c r="K123" i="9"/>
  <c r="L123" i="9" s="1"/>
  <c r="N123" i="9" s="1"/>
  <c r="K131" i="9"/>
  <c r="L131" i="9" s="1"/>
  <c r="N131" i="9" s="1"/>
  <c r="K139" i="9"/>
  <c r="L139" i="9" s="1"/>
  <c r="N139" i="9" s="1"/>
  <c r="K147" i="9"/>
  <c r="L147" i="9" s="1"/>
  <c r="N147" i="9" s="1"/>
  <c r="K155" i="9"/>
  <c r="L155" i="9" s="1"/>
  <c r="N155" i="9" s="1"/>
  <c r="K163" i="9"/>
  <c r="L163" i="9" s="1"/>
  <c r="N163" i="9" s="1"/>
  <c r="K171" i="9"/>
  <c r="L171" i="9" s="1"/>
  <c r="N171" i="9" s="1"/>
  <c r="K179" i="9"/>
  <c r="L179" i="9" s="1"/>
  <c r="N179" i="9" s="1"/>
  <c r="K187" i="9"/>
  <c r="L187" i="9" s="1"/>
  <c r="N187" i="9" s="1"/>
  <c r="K195" i="9"/>
  <c r="L195" i="9" s="1"/>
  <c r="N195" i="9" s="1"/>
  <c r="K203" i="9"/>
  <c r="L203" i="9" s="1"/>
  <c r="N203" i="9" s="1"/>
  <c r="K211" i="9"/>
  <c r="L211" i="9" s="1"/>
  <c r="N211" i="9" s="1"/>
  <c r="K219" i="9"/>
  <c r="L219" i="9" s="1"/>
  <c r="N219" i="9" s="1"/>
  <c r="K227" i="9"/>
  <c r="L227" i="9" s="1"/>
  <c r="N227" i="9" s="1"/>
  <c r="K235" i="9"/>
  <c r="L235" i="9" s="1"/>
  <c r="N235" i="9" s="1"/>
  <c r="K243" i="9"/>
  <c r="L243" i="9" s="1"/>
  <c r="N243" i="9" s="1"/>
  <c r="K251" i="9"/>
  <c r="L251" i="9" s="1"/>
  <c r="N251" i="9" s="1"/>
  <c r="K259" i="9"/>
  <c r="L259" i="9" s="1"/>
  <c r="N259" i="9" s="1"/>
  <c r="K267" i="9"/>
  <c r="L267" i="9" s="1"/>
  <c r="N267" i="9" s="1"/>
  <c r="K275" i="9"/>
  <c r="L275" i="9" s="1"/>
  <c r="N275" i="9" s="1"/>
  <c r="K283" i="9"/>
  <c r="L283" i="9" s="1"/>
  <c r="N283" i="9" s="1"/>
  <c r="K291" i="9"/>
  <c r="L291" i="9" s="1"/>
  <c r="N291" i="9" s="1"/>
  <c r="K5" i="9"/>
  <c r="L5" i="9" s="1"/>
  <c r="N5" i="9" s="1"/>
  <c r="K13" i="9"/>
  <c r="L13" i="9" s="1"/>
  <c r="N13" i="9" s="1"/>
  <c r="K21" i="9"/>
  <c r="L21" i="9" s="1"/>
  <c r="N21" i="9" s="1"/>
  <c r="K29" i="9"/>
  <c r="L29" i="9" s="1"/>
  <c r="N29" i="9" s="1"/>
  <c r="K37" i="9"/>
  <c r="L37" i="9" s="1"/>
  <c r="N37" i="9" s="1"/>
  <c r="K45" i="9"/>
  <c r="L45" i="9" s="1"/>
  <c r="N45" i="9" s="1"/>
  <c r="K53" i="9"/>
  <c r="L53" i="9" s="1"/>
  <c r="N53" i="9" s="1"/>
  <c r="K61" i="9"/>
  <c r="L61" i="9" s="1"/>
  <c r="N61" i="9" s="1"/>
  <c r="K69" i="9"/>
  <c r="L69" i="9" s="1"/>
  <c r="N69" i="9" s="1"/>
  <c r="K77" i="9"/>
  <c r="L77" i="9" s="1"/>
  <c r="N77" i="9" s="1"/>
  <c r="K85" i="9"/>
  <c r="L85" i="9" s="1"/>
  <c r="N85" i="9" s="1"/>
  <c r="K93" i="9"/>
  <c r="L93" i="9" s="1"/>
  <c r="N93" i="9" s="1"/>
  <c r="K101" i="9"/>
  <c r="L101" i="9" s="1"/>
  <c r="N101" i="9" s="1"/>
  <c r="K109" i="9"/>
  <c r="L109" i="9" s="1"/>
  <c r="N109" i="9" s="1"/>
  <c r="K117" i="9"/>
  <c r="L117" i="9" s="1"/>
  <c r="N117" i="9" s="1"/>
  <c r="K125" i="9"/>
  <c r="L125" i="9" s="1"/>
  <c r="N125" i="9" s="1"/>
  <c r="K133" i="9"/>
  <c r="L133" i="9" s="1"/>
  <c r="N133" i="9" s="1"/>
  <c r="K141" i="9"/>
  <c r="L141" i="9" s="1"/>
  <c r="N141" i="9" s="1"/>
  <c r="K149" i="9"/>
  <c r="L149" i="9" s="1"/>
  <c r="N149" i="9" s="1"/>
  <c r="K157" i="9"/>
  <c r="L157" i="9" s="1"/>
  <c r="N157" i="9" s="1"/>
  <c r="K165" i="9"/>
  <c r="L165" i="9" s="1"/>
  <c r="N165" i="9" s="1"/>
  <c r="K173" i="9"/>
  <c r="L173" i="9" s="1"/>
  <c r="N173" i="9" s="1"/>
  <c r="K181" i="9"/>
  <c r="L181" i="9" s="1"/>
  <c r="N181" i="9" s="1"/>
  <c r="K189" i="9"/>
  <c r="L189" i="9" s="1"/>
  <c r="N189" i="9" s="1"/>
  <c r="K197" i="9"/>
  <c r="L197" i="9" s="1"/>
  <c r="N197" i="9" s="1"/>
  <c r="K205" i="9"/>
  <c r="L205" i="9" s="1"/>
  <c r="N205" i="9" s="1"/>
  <c r="K213" i="9"/>
  <c r="L213" i="9" s="1"/>
  <c r="N213" i="9" s="1"/>
  <c r="K221" i="9"/>
  <c r="L221" i="9" s="1"/>
  <c r="N221" i="9" s="1"/>
  <c r="K229" i="9"/>
  <c r="L229" i="9" s="1"/>
  <c r="N229" i="9" s="1"/>
  <c r="K237" i="9"/>
  <c r="L237" i="9" s="1"/>
  <c r="N237" i="9" s="1"/>
  <c r="K245" i="9"/>
  <c r="L245" i="9" s="1"/>
  <c r="N245" i="9" s="1"/>
  <c r="K253" i="9"/>
  <c r="L253" i="9" s="1"/>
  <c r="N253" i="9" s="1"/>
  <c r="K261" i="9"/>
  <c r="L261" i="9" s="1"/>
  <c r="N261" i="9" s="1"/>
  <c r="K269" i="9"/>
  <c r="L269" i="9" s="1"/>
  <c r="N269" i="9" s="1"/>
  <c r="K277" i="9"/>
  <c r="L277" i="9" s="1"/>
  <c r="N277" i="9" s="1"/>
  <c r="K285" i="9"/>
  <c r="L285" i="9" s="1"/>
  <c r="N285" i="9" s="1"/>
  <c r="K293" i="9"/>
  <c r="L293" i="9" s="1"/>
  <c r="N293" i="9" s="1"/>
  <c r="K301" i="9"/>
  <c r="L301" i="9" s="1"/>
  <c r="N301" i="9" s="1"/>
  <c r="K309" i="9"/>
  <c r="L309" i="9" s="1"/>
  <c r="N309" i="9" s="1"/>
  <c r="K317" i="9"/>
  <c r="L317" i="9" s="1"/>
  <c r="N317" i="9" s="1"/>
  <c r="K325" i="9"/>
  <c r="L325" i="9" s="1"/>
  <c r="N325" i="9" s="1"/>
  <c r="K20" i="9"/>
  <c r="L20" i="9" s="1"/>
  <c r="N20" i="9" s="1"/>
  <c r="K42" i="9"/>
  <c r="L42" i="9" s="1"/>
  <c r="N42" i="9" s="1"/>
  <c r="K62" i="9"/>
  <c r="L62" i="9" s="1"/>
  <c r="N62" i="9" s="1"/>
  <c r="K84" i="9"/>
  <c r="L84" i="9" s="1"/>
  <c r="N84" i="9" s="1"/>
  <c r="K106" i="9"/>
  <c r="L106" i="9" s="1"/>
  <c r="N106" i="9" s="1"/>
  <c r="K126" i="9"/>
  <c r="L126" i="9" s="1"/>
  <c r="N126" i="9" s="1"/>
  <c r="K148" i="9"/>
  <c r="L148" i="9" s="1"/>
  <c r="N148" i="9" s="1"/>
  <c r="K170" i="9"/>
  <c r="L170" i="9" s="1"/>
  <c r="N170" i="9" s="1"/>
  <c r="K190" i="9"/>
  <c r="L190" i="9" s="1"/>
  <c r="N190" i="9" s="1"/>
  <c r="K212" i="9"/>
  <c r="L212" i="9" s="1"/>
  <c r="N212" i="9" s="1"/>
  <c r="K228" i="9"/>
  <c r="L228" i="9" s="1"/>
  <c r="N228" i="9" s="1"/>
  <c r="K244" i="9"/>
  <c r="L244" i="9" s="1"/>
  <c r="N244" i="9" s="1"/>
  <c r="K260" i="9"/>
  <c r="L260" i="9" s="1"/>
  <c r="N260" i="9" s="1"/>
  <c r="K273" i="9"/>
  <c r="L273" i="9" s="1"/>
  <c r="N273" i="9" s="1"/>
  <c r="K286" i="9"/>
  <c r="L286" i="9" s="1"/>
  <c r="N286" i="9" s="1"/>
  <c r="K297" i="9"/>
  <c r="L297" i="9" s="1"/>
  <c r="N297" i="9" s="1"/>
  <c r="K306" i="9"/>
  <c r="L306" i="9" s="1"/>
  <c r="N306" i="9" s="1"/>
  <c r="K315" i="9"/>
  <c r="L315" i="9" s="1"/>
  <c r="N315" i="9" s="1"/>
  <c r="K324" i="9"/>
  <c r="L324" i="9" s="1"/>
  <c r="N324" i="9" s="1"/>
  <c r="K333" i="9"/>
  <c r="L333" i="9" s="1"/>
  <c r="N333" i="9" s="1"/>
  <c r="K341" i="9"/>
  <c r="L341" i="9" s="1"/>
  <c r="N341" i="9" s="1"/>
  <c r="K349" i="9"/>
  <c r="L349" i="9" s="1"/>
  <c r="N349" i="9" s="1"/>
  <c r="K357" i="9"/>
  <c r="L357" i="9" s="1"/>
  <c r="N357" i="9" s="1"/>
  <c r="K365" i="9"/>
  <c r="L365" i="9" s="1"/>
  <c r="N365" i="9" s="1"/>
  <c r="K373" i="9"/>
  <c r="L373" i="9" s="1"/>
  <c r="N373" i="9" s="1"/>
  <c r="K381" i="9"/>
  <c r="L381" i="9" s="1"/>
  <c r="N381" i="9" s="1"/>
  <c r="K389" i="9"/>
  <c r="L389" i="9" s="1"/>
  <c r="N389" i="9" s="1"/>
  <c r="K397" i="9"/>
  <c r="L397" i="9" s="1"/>
  <c r="N397" i="9" s="1"/>
  <c r="K405" i="9"/>
  <c r="L405" i="9" s="1"/>
  <c r="N405" i="9" s="1"/>
  <c r="K413" i="9"/>
  <c r="L413" i="9" s="1"/>
  <c r="N413" i="9" s="1"/>
  <c r="K421" i="9"/>
  <c r="L421" i="9" s="1"/>
  <c r="N421" i="9" s="1"/>
  <c r="K429" i="9"/>
  <c r="L429" i="9" s="1"/>
  <c r="N429" i="9" s="1"/>
  <c r="K437" i="9"/>
  <c r="L437" i="9" s="1"/>
  <c r="N437" i="9" s="1"/>
  <c r="K445" i="9"/>
  <c r="L445" i="9" s="1"/>
  <c r="N445" i="9" s="1"/>
  <c r="K453" i="9"/>
  <c r="L453" i="9" s="1"/>
  <c r="N453" i="9" s="1"/>
  <c r="K461" i="9"/>
  <c r="L461" i="9" s="1"/>
  <c r="N461" i="9" s="1"/>
  <c r="K469" i="9"/>
  <c r="L469" i="9" s="1"/>
  <c r="N469" i="9" s="1"/>
  <c r="K477" i="9"/>
  <c r="L477" i="9" s="1"/>
  <c r="N477" i="9" s="1"/>
  <c r="K485" i="9"/>
  <c r="L485" i="9" s="1"/>
  <c r="N485" i="9" s="1"/>
  <c r="K493" i="9"/>
  <c r="L493" i="9" s="1"/>
  <c r="N493" i="9" s="1"/>
  <c r="K501" i="9"/>
  <c r="L501" i="9" s="1"/>
  <c r="N501" i="9" s="1"/>
  <c r="K509" i="9"/>
  <c r="L509" i="9" s="1"/>
  <c r="N509" i="9" s="1"/>
  <c r="K517" i="9"/>
  <c r="L517" i="9" s="1"/>
  <c r="N517" i="9" s="1"/>
  <c r="K525" i="9"/>
  <c r="L525" i="9" s="1"/>
  <c r="N525" i="9" s="1"/>
  <c r="K533" i="9"/>
  <c r="L533" i="9" s="1"/>
  <c r="N533" i="9" s="1"/>
  <c r="K541" i="9"/>
  <c r="L541" i="9" s="1"/>
  <c r="N541" i="9" s="1"/>
  <c r="K549" i="9"/>
  <c r="L549" i="9" s="1"/>
  <c r="N549" i="9" s="1"/>
  <c r="K557" i="9"/>
  <c r="L557" i="9" s="1"/>
  <c r="N557" i="9" s="1"/>
  <c r="K565" i="9"/>
  <c r="L565" i="9" s="1"/>
  <c r="N565" i="9" s="1"/>
  <c r="K573" i="9"/>
  <c r="L573" i="9" s="1"/>
  <c r="N573" i="9" s="1"/>
  <c r="K581" i="9"/>
  <c r="L581" i="9" s="1"/>
  <c r="N581" i="9" s="1"/>
  <c r="K589" i="9"/>
  <c r="L589" i="9" s="1"/>
  <c r="N589" i="9" s="1"/>
  <c r="K597" i="9"/>
  <c r="L597" i="9" s="1"/>
  <c r="N597" i="9" s="1"/>
  <c r="K605" i="9"/>
  <c r="L605" i="9" s="1"/>
  <c r="N605" i="9" s="1"/>
  <c r="K613" i="9"/>
  <c r="L613" i="9" s="1"/>
  <c r="N613" i="9" s="1"/>
  <c r="K621" i="9"/>
  <c r="L621" i="9" s="1"/>
  <c r="N621" i="9" s="1"/>
  <c r="K629" i="9"/>
  <c r="L629" i="9" s="1"/>
  <c r="N629" i="9" s="1"/>
  <c r="K637" i="9"/>
  <c r="L637" i="9" s="1"/>
  <c r="N637" i="9" s="1"/>
  <c r="K645" i="9"/>
  <c r="L645" i="9" s="1"/>
  <c r="N645" i="9" s="1"/>
  <c r="K653" i="9"/>
  <c r="L653" i="9" s="1"/>
  <c r="N653" i="9" s="1"/>
  <c r="K661" i="9"/>
  <c r="L661" i="9" s="1"/>
  <c r="N661" i="9" s="1"/>
  <c r="K669" i="9"/>
  <c r="L669" i="9" s="1"/>
  <c r="N669" i="9" s="1"/>
  <c r="K677" i="9"/>
  <c r="L677" i="9" s="1"/>
  <c r="N677" i="9" s="1"/>
  <c r="K685" i="9"/>
  <c r="L685" i="9" s="1"/>
  <c r="N685" i="9" s="1"/>
  <c r="K693" i="9"/>
  <c r="L693" i="9" s="1"/>
  <c r="N693" i="9" s="1"/>
  <c r="K701" i="9"/>
  <c r="L701" i="9" s="1"/>
  <c r="N701" i="9" s="1"/>
  <c r="K709" i="9"/>
  <c r="L709" i="9" s="1"/>
  <c r="N709" i="9" s="1"/>
  <c r="K717" i="9"/>
  <c r="L717" i="9" s="1"/>
  <c r="N717" i="9" s="1"/>
  <c r="K725" i="9"/>
  <c r="L725" i="9" s="1"/>
  <c r="N725" i="9" s="1"/>
  <c r="K733" i="9"/>
  <c r="L733" i="9" s="1"/>
  <c r="N733" i="9" s="1"/>
  <c r="K741" i="9"/>
  <c r="L741" i="9" s="1"/>
  <c r="N741" i="9" s="1"/>
  <c r="K749" i="9"/>
  <c r="L749" i="9" s="1"/>
  <c r="N749" i="9" s="1"/>
  <c r="K757" i="9"/>
  <c r="L757" i="9" s="1"/>
  <c r="N757" i="9" s="1"/>
  <c r="K765" i="9"/>
  <c r="L765" i="9" s="1"/>
  <c r="N765" i="9" s="1"/>
  <c r="K773" i="9"/>
  <c r="L773" i="9" s="1"/>
  <c r="N773" i="9" s="1"/>
  <c r="K781" i="9"/>
  <c r="L781" i="9" s="1"/>
  <c r="N781" i="9" s="1"/>
  <c r="K789" i="9"/>
  <c r="L789" i="9" s="1"/>
  <c r="N789" i="9" s="1"/>
  <c r="K797" i="9"/>
  <c r="L797" i="9" s="1"/>
  <c r="N797" i="9" s="1"/>
  <c r="K805" i="9"/>
  <c r="L805" i="9" s="1"/>
  <c r="N805" i="9" s="1"/>
  <c r="K813" i="9"/>
  <c r="L813" i="9" s="1"/>
  <c r="N813" i="9" s="1"/>
  <c r="K821" i="9"/>
  <c r="L821" i="9" s="1"/>
  <c r="N821" i="9" s="1"/>
  <c r="K829" i="9"/>
  <c r="L829" i="9" s="1"/>
  <c r="N829" i="9" s="1"/>
  <c r="K837" i="9"/>
  <c r="L837" i="9" s="1"/>
  <c r="N837" i="9" s="1"/>
  <c r="K22" i="9"/>
  <c r="L22" i="9" s="1"/>
  <c r="N22" i="9" s="1"/>
  <c r="K44" i="9"/>
  <c r="L44" i="9" s="1"/>
  <c r="N44" i="9" s="1"/>
  <c r="K66" i="9"/>
  <c r="L66" i="9" s="1"/>
  <c r="N66" i="9" s="1"/>
  <c r="K86" i="9"/>
  <c r="L86" i="9" s="1"/>
  <c r="N86" i="9" s="1"/>
  <c r="K108" i="9"/>
  <c r="L108" i="9" s="1"/>
  <c r="N108" i="9" s="1"/>
  <c r="K130" i="9"/>
  <c r="L130" i="9" s="1"/>
  <c r="N130" i="9" s="1"/>
  <c r="K150" i="9"/>
  <c r="L150" i="9" s="1"/>
  <c r="N150" i="9" s="1"/>
  <c r="K172" i="9"/>
  <c r="L172" i="9" s="1"/>
  <c r="N172" i="9" s="1"/>
  <c r="K194" i="9"/>
  <c r="L194" i="9" s="1"/>
  <c r="N194" i="9" s="1"/>
  <c r="K214" i="9"/>
  <c r="L214" i="9" s="1"/>
  <c r="N214" i="9" s="1"/>
  <c r="K230" i="9"/>
  <c r="L230" i="9" s="1"/>
  <c r="N230" i="9" s="1"/>
  <c r="K246" i="9"/>
  <c r="L246" i="9" s="1"/>
  <c r="N246" i="9" s="1"/>
  <c r="K262" i="9"/>
  <c r="L262" i="9" s="1"/>
  <c r="N262" i="9" s="1"/>
  <c r="K274" i="9"/>
  <c r="L274" i="9" s="1"/>
  <c r="N274" i="9" s="1"/>
  <c r="K288" i="9"/>
  <c r="L288" i="9" s="1"/>
  <c r="N288" i="9" s="1"/>
  <c r="K298" i="9"/>
  <c r="L298" i="9" s="1"/>
  <c r="N298" i="9" s="1"/>
  <c r="K307" i="9"/>
  <c r="L307" i="9" s="1"/>
  <c r="N307" i="9" s="1"/>
  <c r="K316" i="9"/>
  <c r="L316" i="9" s="1"/>
  <c r="N316" i="9" s="1"/>
  <c r="K326" i="9"/>
  <c r="L326" i="9" s="1"/>
  <c r="N326" i="9" s="1"/>
  <c r="K334" i="9"/>
  <c r="L334" i="9" s="1"/>
  <c r="N334" i="9" s="1"/>
  <c r="K342" i="9"/>
  <c r="L342" i="9" s="1"/>
  <c r="N342" i="9" s="1"/>
  <c r="K350" i="9"/>
  <c r="L350" i="9" s="1"/>
  <c r="N350" i="9" s="1"/>
  <c r="K358" i="9"/>
  <c r="L358" i="9" s="1"/>
  <c r="N358" i="9" s="1"/>
  <c r="K366" i="9"/>
  <c r="L366" i="9" s="1"/>
  <c r="N366" i="9" s="1"/>
  <c r="K374" i="9"/>
  <c r="L374" i="9" s="1"/>
  <c r="N374" i="9" s="1"/>
  <c r="K382" i="9"/>
  <c r="L382" i="9" s="1"/>
  <c r="N382" i="9" s="1"/>
  <c r="K390" i="9"/>
  <c r="L390" i="9" s="1"/>
  <c r="N390" i="9" s="1"/>
  <c r="K398" i="9"/>
  <c r="L398" i="9" s="1"/>
  <c r="N398" i="9" s="1"/>
  <c r="K406" i="9"/>
  <c r="L406" i="9" s="1"/>
  <c r="N406" i="9" s="1"/>
  <c r="K414" i="9"/>
  <c r="L414" i="9" s="1"/>
  <c r="N414" i="9" s="1"/>
  <c r="K422" i="9"/>
  <c r="L422" i="9" s="1"/>
  <c r="N422" i="9" s="1"/>
  <c r="K430" i="9"/>
  <c r="L430" i="9" s="1"/>
  <c r="N430" i="9" s="1"/>
  <c r="K438" i="9"/>
  <c r="L438" i="9" s="1"/>
  <c r="N438" i="9" s="1"/>
  <c r="K446" i="9"/>
  <c r="L446" i="9" s="1"/>
  <c r="N446" i="9" s="1"/>
  <c r="K454" i="9"/>
  <c r="L454" i="9" s="1"/>
  <c r="N454" i="9" s="1"/>
  <c r="K462" i="9"/>
  <c r="L462" i="9" s="1"/>
  <c r="N462" i="9" s="1"/>
  <c r="K470" i="9"/>
  <c r="L470" i="9" s="1"/>
  <c r="N470" i="9" s="1"/>
  <c r="K478" i="9"/>
  <c r="L478" i="9" s="1"/>
  <c r="N478" i="9" s="1"/>
  <c r="K486" i="9"/>
  <c r="L486" i="9" s="1"/>
  <c r="N486" i="9" s="1"/>
  <c r="K494" i="9"/>
  <c r="L494" i="9" s="1"/>
  <c r="N494" i="9" s="1"/>
  <c r="K502" i="9"/>
  <c r="L502" i="9" s="1"/>
  <c r="N502" i="9" s="1"/>
  <c r="K510" i="9"/>
  <c r="L510" i="9" s="1"/>
  <c r="N510" i="9" s="1"/>
  <c r="K518" i="9"/>
  <c r="L518" i="9" s="1"/>
  <c r="N518" i="9" s="1"/>
  <c r="K526" i="9"/>
  <c r="L526" i="9" s="1"/>
  <c r="N526" i="9" s="1"/>
  <c r="K534" i="9"/>
  <c r="L534" i="9" s="1"/>
  <c r="N534" i="9" s="1"/>
  <c r="K542" i="9"/>
  <c r="L542" i="9" s="1"/>
  <c r="N542" i="9" s="1"/>
  <c r="K550" i="9"/>
  <c r="L550" i="9" s="1"/>
  <c r="N550" i="9" s="1"/>
  <c r="K558" i="9"/>
  <c r="L558" i="9" s="1"/>
  <c r="N558" i="9" s="1"/>
  <c r="K566" i="9"/>
  <c r="L566" i="9" s="1"/>
  <c r="N566" i="9" s="1"/>
  <c r="K574" i="9"/>
  <c r="L574" i="9" s="1"/>
  <c r="N574" i="9" s="1"/>
  <c r="K582" i="9"/>
  <c r="L582" i="9" s="1"/>
  <c r="N582" i="9" s="1"/>
  <c r="K590" i="9"/>
  <c r="L590" i="9" s="1"/>
  <c r="N590" i="9" s="1"/>
  <c r="K598" i="9"/>
  <c r="L598" i="9" s="1"/>
  <c r="N598" i="9" s="1"/>
  <c r="K606" i="9"/>
  <c r="L606" i="9" s="1"/>
  <c r="N606" i="9" s="1"/>
  <c r="K614" i="9"/>
  <c r="L614" i="9" s="1"/>
  <c r="N614" i="9" s="1"/>
  <c r="K622" i="9"/>
  <c r="L622" i="9" s="1"/>
  <c r="N622" i="9" s="1"/>
  <c r="K630" i="9"/>
  <c r="L630" i="9" s="1"/>
  <c r="N630" i="9" s="1"/>
  <c r="K638" i="9"/>
  <c r="L638" i="9" s="1"/>
  <c r="N638" i="9" s="1"/>
  <c r="K646" i="9"/>
  <c r="L646" i="9" s="1"/>
  <c r="N646" i="9" s="1"/>
  <c r="K654" i="9"/>
  <c r="L654" i="9" s="1"/>
  <c r="N654" i="9" s="1"/>
  <c r="K662" i="9"/>
  <c r="L662" i="9" s="1"/>
  <c r="N662" i="9" s="1"/>
  <c r="K670" i="9"/>
  <c r="L670" i="9" s="1"/>
  <c r="N670" i="9" s="1"/>
  <c r="K678" i="9"/>
  <c r="L678" i="9" s="1"/>
  <c r="N678" i="9" s="1"/>
  <c r="K686" i="9"/>
  <c r="L686" i="9" s="1"/>
  <c r="N686" i="9" s="1"/>
  <c r="K694" i="9"/>
  <c r="L694" i="9" s="1"/>
  <c r="N694" i="9" s="1"/>
  <c r="K702" i="9"/>
  <c r="L702" i="9" s="1"/>
  <c r="N702" i="9" s="1"/>
  <c r="K710" i="9"/>
  <c r="L710" i="9" s="1"/>
  <c r="N710" i="9" s="1"/>
  <c r="K718" i="9"/>
  <c r="L718" i="9" s="1"/>
  <c r="N718" i="9" s="1"/>
  <c r="K726" i="9"/>
  <c r="L726" i="9" s="1"/>
  <c r="N726" i="9" s="1"/>
  <c r="K734" i="9"/>
  <c r="L734" i="9" s="1"/>
  <c r="N734" i="9" s="1"/>
  <c r="K742" i="9"/>
  <c r="L742" i="9" s="1"/>
  <c r="N742" i="9" s="1"/>
  <c r="K750" i="9"/>
  <c r="L750" i="9" s="1"/>
  <c r="N750" i="9" s="1"/>
  <c r="K758" i="9"/>
  <c r="L758" i="9" s="1"/>
  <c r="N758" i="9" s="1"/>
  <c r="K766" i="9"/>
  <c r="L766" i="9" s="1"/>
  <c r="N766" i="9" s="1"/>
  <c r="K774" i="9"/>
  <c r="L774" i="9" s="1"/>
  <c r="N774" i="9" s="1"/>
  <c r="K782" i="9"/>
  <c r="L782" i="9" s="1"/>
  <c r="N782" i="9" s="1"/>
  <c r="K790" i="9"/>
  <c r="L790" i="9" s="1"/>
  <c r="N790" i="9" s="1"/>
  <c r="K798" i="9"/>
  <c r="L798" i="9" s="1"/>
  <c r="N798" i="9" s="1"/>
  <c r="K806" i="9"/>
  <c r="L806" i="9" s="1"/>
  <c r="N806" i="9" s="1"/>
  <c r="K814" i="9"/>
  <c r="L814" i="9" s="1"/>
  <c r="N814" i="9" s="1"/>
  <c r="K822" i="9"/>
  <c r="L822" i="9" s="1"/>
  <c r="N822" i="9" s="1"/>
  <c r="K830" i="9"/>
  <c r="L830" i="9" s="1"/>
  <c r="N830" i="9" s="1"/>
  <c r="K838" i="9"/>
  <c r="L838" i="9" s="1"/>
  <c r="N838" i="9" s="1"/>
  <c r="K846" i="9"/>
  <c r="L846" i="9" s="1"/>
  <c r="N846" i="9" s="1"/>
  <c r="K854" i="9"/>
  <c r="L854" i="9" s="1"/>
  <c r="N854" i="9" s="1"/>
  <c r="K862" i="9"/>
  <c r="L862" i="9" s="1"/>
  <c r="N862" i="9" s="1"/>
  <c r="K870" i="9"/>
  <c r="L870" i="9" s="1"/>
  <c r="N870" i="9" s="1"/>
  <c r="K878" i="9"/>
  <c r="L878" i="9" s="1"/>
  <c r="N878" i="9" s="1"/>
  <c r="K886" i="9"/>
  <c r="L886" i="9" s="1"/>
  <c r="N886" i="9" s="1"/>
  <c r="K894" i="9"/>
  <c r="L894" i="9" s="1"/>
  <c r="N894" i="9" s="1"/>
  <c r="K902" i="9"/>
  <c r="L902" i="9" s="1"/>
  <c r="N902" i="9" s="1"/>
  <c r="K910" i="9"/>
  <c r="L910" i="9" s="1"/>
  <c r="N910" i="9" s="1"/>
  <c r="K918" i="9"/>
  <c r="L918" i="9" s="1"/>
  <c r="N918" i="9" s="1"/>
  <c r="K926" i="9"/>
  <c r="L926" i="9" s="1"/>
  <c r="N926" i="9" s="1"/>
  <c r="K934" i="9"/>
  <c r="L934" i="9" s="1"/>
  <c r="N934" i="9" s="1"/>
  <c r="K942" i="9"/>
  <c r="L942" i="9" s="1"/>
  <c r="N942" i="9" s="1"/>
  <c r="K950" i="9"/>
  <c r="L950" i="9" s="1"/>
  <c r="N950" i="9" s="1"/>
  <c r="K958" i="9"/>
  <c r="L958" i="9" s="1"/>
  <c r="N958" i="9" s="1"/>
  <c r="K966" i="9"/>
  <c r="L966" i="9" s="1"/>
  <c r="N966" i="9" s="1"/>
  <c r="K974" i="9"/>
  <c r="L974" i="9" s="1"/>
  <c r="N974" i="9" s="1"/>
  <c r="K982" i="9"/>
  <c r="L982" i="9" s="1"/>
  <c r="N982" i="9" s="1"/>
  <c r="K990" i="9"/>
  <c r="L990" i="9" s="1"/>
  <c r="N990" i="9" s="1"/>
  <c r="K998" i="9"/>
  <c r="L998" i="9" s="1"/>
  <c r="N998" i="9" s="1"/>
  <c r="K1006" i="9"/>
  <c r="L1006" i="9" s="1"/>
  <c r="N1006" i="9" s="1"/>
  <c r="K1014" i="9"/>
  <c r="L1014" i="9" s="1"/>
  <c r="N1014" i="9" s="1"/>
  <c r="K1022" i="9"/>
  <c r="L1022" i="9" s="1"/>
  <c r="N1022" i="9" s="1"/>
  <c r="K1030" i="9"/>
  <c r="L1030" i="9" s="1"/>
  <c r="N1030" i="9" s="1"/>
  <c r="K1038" i="9"/>
  <c r="L1038" i="9" s="1"/>
  <c r="N1038" i="9" s="1"/>
  <c r="K1046" i="9"/>
  <c r="L1046" i="9" s="1"/>
  <c r="N1046" i="9" s="1"/>
  <c r="K1054" i="9"/>
  <c r="L1054" i="9" s="1"/>
  <c r="N1054" i="9" s="1"/>
  <c r="K1062" i="9"/>
  <c r="L1062" i="9" s="1"/>
  <c r="N1062" i="9" s="1"/>
  <c r="K1070" i="9"/>
  <c r="L1070" i="9" s="1"/>
  <c r="N1070" i="9" s="1"/>
  <c r="K1078" i="9"/>
  <c r="L1078" i="9" s="1"/>
  <c r="N1078" i="9" s="1"/>
  <c r="K1086" i="9"/>
  <c r="L1086" i="9" s="1"/>
  <c r="N1086" i="9" s="1"/>
  <c r="K1094" i="9"/>
  <c r="L1094" i="9" s="1"/>
  <c r="N1094" i="9" s="1"/>
  <c r="K1102" i="9"/>
  <c r="L1102" i="9" s="1"/>
  <c r="N1102" i="9" s="1"/>
  <c r="K1110" i="9"/>
  <c r="L1110" i="9" s="1"/>
  <c r="N1110" i="9" s="1"/>
  <c r="K1118" i="9"/>
  <c r="L1118" i="9" s="1"/>
  <c r="N1118" i="9" s="1"/>
  <c r="K1126" i="9"/>
  <c r="L1126" i="9" s="1"/>
  <c r="N1126" i="9" s="1"/>
  <c r="K1134" i="9"/>
  <c r="L1134" i="9" s="1"/>
  <c r="N1134" i="9" s="1"/>
  <c r="K1142" i="9"/>
  <c r="L1142" i="9" s="1"/>
  <c r="N1142" i="9" s="1"/>
  <c r="K1150" i="9"/>
  <c r="L1150" i="9" s="1"/>
  <c r="N1150" i="9" s="1"/>
  <c r="K1158" i="9"/>
  <c r="L1158" i="9" s="1"/>
  <c r="N1158" i="9" s="1"/>
  <c r="K4" i="9"/>
  <c r="L4" i="9" s="1"/>
  <c r="N4" i="9" s="1"/>
  <c r="K26" i="9"/>
  <c r="L26" i="9" s="1"/>
  <c r="N26" i="9" s="1"/>
  <c r="K46" i="9"/>
  <c r="L46" i="9" s="1"/>
  <c r="N46" i="9" s="1"/>
  <c r="K68" i="9"/>
  <c r="L68" i="9" s="1"/>
  <c r="N68" i="9" s="1"/>
  <c r="K90" i="9"/>
  <c r="L90" i="9" s="1"/>
  <c r="N90" i="9" s="1"/>
  <c r="K110" i="9"/>
  <c r="L110" i="9" s="1"/>
  <c r="N110" i="9" s="1"/>
  <c r="K132" i="9"/>
  <c r="L132" i="9" s="1"/>
  <c r="N132" i="9" s="1"/>
  <c r="K154" i="9"/>
  <c r="L154" i="9" s="1"/>
  <c r="N154" i="9" s="1"/>
  <c r="K174" i="9"/>
  <c r="L174" i="9" s="1"/>
  <c r="N174" i="9" s="1"/>
  <c r="K196" i="9"/>
  <c r="L196" i="9" s="1"/>
  <c r="N196" i="9" s="1"/>
  <c r="K216" i="9"/>
  <c r="L216" i="9" s="1"/>
  <c r="N216" i="9" s="1"/>
  <c r="K232" i="9"/>
  <c r="L232" i="9" s="1"/>
  <c r="N232" i="9" s="1"/>
  <c r="K248" i="9"/>
  <c r="L248" i="9" s="1"/>
  <c r="N248" i="9" s="1"/>
  <c r="K264" i="9"/>
  <c r="L264" i="9" s="1"/>
  <c r="N264" i="9" s="1"/>
  <c r="K276" i="9"/>
  <c r="L276" i="9" s="1"/>
  <c r="N276" i="9" s="1"/>
  <c r="K289" i="9"/>
  <c r="L289" i="9" s="1"/>
  <c r="N289" i="9" s="1"/>
  <c r="K299" i="9"/>
  <c r="L299" i="9" s="1"/>
  <c r="N299" i="9" s="1"/>
  <c r="K308" i="9"/>
  <c r="L308" i="9" s="1"/>
  <c r="N308" i="9" s="1"/>
  <c r="K318" i="9"/>
  <c r="L318" i="9" s="1"/>
  <c r="N318" i="9" s="1"/>
  <c r="K327" i="9"/>
  <c r="L327" i="9" s="1"/>
  <c r="N327" i="9" s="1"/>
  <c r="K335" i="9"/>
  <c r="L335" i="9" s="1"/>
  <c r="N335" i="9" s="1"/>
  <c r="K343" i="9"/>
  <c r="L343" i="9" s="1"/>
  <c r="N343" i="9" s="1"/>
  <c r="K351" i="9"/>
  <c r="L351" i="9" s="1"/>
  <c r="N351" i="9" s="1"/>
  <c r="K359" i="9"/>
  <c r="L359" i="9" s="1"/>
  <c r="N359" i="9" s="1"/>
  <c r="K367" i="9"/>
  <c r="L367" i="9" s="1"/>
  <c r="N367" i="9" s="1"/>
  <c r="K375" i="9"/>
  <c r="L375" i="9" s="1"/>
  <c r="N375" i="9" s="1"/>
  <c r="K383" i="9"/>
  <c r="L383" i="9" s="1"/>
  <c r="N383" i="9" s="1"/>
  <c r="K391" i="9"/>
  <c r="L391" i="9" s="1"/>
  <c r="N391" i="9" s="1"/>
  <c r="K399" i="9"/>
  <c r="L399" i="9" s="1"/>
  <c r="N399" i="9" s="1"/>
  <c r="K407" i="9"/>
  <c r="L407" i="9" s="1"/>
  <c r="N407" i="9" s="1"/>
  <c r="K415" i="9"/>
  <c r="L415" i="9" s="1"/>
  <c r="N415" i="9" s="1"/>
  <c r="K423" i="9"/>
  <c r="L423" i="9" s="1"/>
  <c r="N423" i="9" s="1"/>
  <c r="K431" i="9"/>
  <c r="L431" i="9" s="1"/>
  <c r="N431" i="9" s="1"/>
  <c r="K439" i="9"/>
  <c r="L439" i="9" s="1"/>
  <c r="N439" i="9" s="1"/>
  <c r="K447" i="9"/>
  <c r="L447" i="9" s="1"/>
  <c r="N447" i="9" s="1"/>
  <c r="K455" i="9"/>
  <c r="L455" i="9" s="1"/>
  <c r="N455" i="9" s="1"/>
  <c r="K463" i="9"/>
  <c r="L463" i="9" s="1"/>
  <c r="N463" i="9" s="1"/>
  <c r="K471" i="9"/>
  <c r="L471" i="9" s="1"/>
  <c r="N471" i="9" s="1"/>
  <c r="K479" i="9"/>
  <c r="L479" i="9" s="1"/>
  <c r="N479" i="9" s="1"/>
  <c r="K487" i="9"/>
  <c r="L487" i="9" s="1"/>
  <c r="N487" i="9" s="1"/>
  <c r="K495" i="9"/>
  <c r="L495" i="9" s="1"/>
  <c r="N495" i="9" s="1"/>
  <c r="K503" i="9"/>
  <c r="L503" i="9" s="1"/>
  <c r="N503" i="9" s="1"/>
  <c r="K511" i="9"/>
  <c r="L511" i="9" s="1"/>
  <c r="N511" i="9" s="1"/>
  <c r="K519" i="9"/>
  <c r="L519" i="9" s="1"/>
  <c r="N519" i="9" s="1"/>
  <c r="K527" i="9"/>
  <c r="L527" i="9" s="1"/>
  <c r="N527" i="9" s="1"/>
  <c r="K535" i="9"/>
  <c r="L535" i="9" s="1"/>
  <c r="N535" i="9" s="1"/>
  <c r="K543" i="9"/>
  <c r="L543" i="9" s="1"/>
  <c r="N543" i="9" s="1"/>
  <c r="K551" i="9"/>
  <c r="L551" i="9" s="1"/>
  <c r="N551" i="9" s="1"/>
  <c r="K559" i="9"/>
  <c r="L559" i="9" s="1"/>
  <c r="N559" i="9" s="1"/>
  <c r="K567" i="9"/>
  <c r="L567" i="9" s="1"/>
  <c r="N567" i="9" s="1"/>
  <c r="K575" i="9"/>
  <c r="L575" i="9" s="1"/>
  <c r="N575" i="9" s="1"/>
  <c r="K583" i="9"/>
  <c r="L583" i="9" s="1"/>
  <c r="N583" i="9" s="1"/>
  <c r="K591" i="9"/>
  <c r="L591" i="9" s="1"/>
  <c r="N591" i="9" s="1"/>
  <c r="K599" i="9"/>
  <c r="L599" i="9" s="1"/>
  <c r="N599" i="9" s="1"/>
  <c r="K607" i="9"/>
  <c r="L607" i="9" s="1"/>
  <c r="N607" i="9" s="1"/>
  <c r="K615" i="9"/>
  <c r="L615" i="9" s="1"/>
  <c r="N615" i="9" s="1"/>
  <c r="K623" i="9"/>
  <c r="L623" i="9" s="1"/>
  <c r="N623" i="9" s="1"/>
  <c r="K631" i="9"/>
  <c r="L631" i="9" s="1"/>
  <c r="N631" i="9" s="1"/>
  <c r="K639" i="9"/>
  <c r="L639" i="9" s="1"/>
  <c r="N639" i="9" s="1"/>
  <c r="K647" i="9"/>
  <c r="L647" i="9" s="1"/>
  <c r="N647" i="9" s="1"/>
  <c r="K655" i="9"/>
  <c r="L655" i="9" s="1"/>
  <c r="N655" i="9" s="1"/>
  <c r="K663" i="9"/>
  <c r="L663" i="9" s="1"/>
  <c r="N663" i="9" s="1"/>
  <c r="K671" i="9"/>
  <c r="L671" i="9" s="1"/>
  <c r="N671" i="9" s="1"/>
  <c r="K679" i="9"/>
  <c r="L679" i="9" s="1"/>
  <c r="N679" i="9" s="1"/>
  <c r="K687" i="9"/>
  <c r="L687" i="9" s="1"/>
  <c r="N687" i="9" s="1"/>
  <c r="K695" i="9"/>
  <c r="L695" i="9" s="1"/>
  <c r="N695" i="9" s="1"/>
  <c r="K703" i="9"/>
  <c r="L703" i="9" s="1"/>
  <c r="N703" i="9" s="1"/>
  <c r="K711" i="9"/>
  <c r="L711" i="9" s="1"/>
  <c r="N711" i="9" s="1"/>
  <c r="K719" i="9"/>
  <c r="L719" i="9" s="1"/>
  <c r="N719" i="9" s="1"/>
  <c r="K727" i="9"/>
  <c r="L727" i="9" s="1"/>
  <c r="N727" i="9" s="1"/>
  <c r="K735" i="9"/>
  <c r="L735" i="9" s="1"/>
  <c r="N735" i="9" s="1"/>
  <c r="K743" i="9"/>
  <c r="L743" i="9" s="1"/>
  <c r="N743" i="9" s="1"/>
  <c r="K751" i="9"/>
  <c r="L751" i="9" s="1"/>
  <c r="N751" i="9" s="1"/>
  <c r="K759" i="9"/>
  <c r="L759" i="9" s="1"/>
  <c r="N759" i="9" s="1"/>
  <c r="K767" i="9"/>
  <c r="L767" i="9" s="1"/>
  <c r="N767" i="9" s="1"/>
  <c r="K775" i="9"/>
  <c r="L775" i="9" s="1"/>
  <c r="N775" i="9" s="1"/>
  <c r="K783" i="9"/>
  <c r="L783" i="9" s="1"/>
  <c r="N783" i="9" s="1"/>
  <c r="K791" i="9"/>
  <c r="L791" i="9" s="1"/>
  <c r="N791" i="9" s="1"/>
  <c r="K799" i="9"/>
  <c r="L799" i="9" s="1"/>
  <c r="N799" i="9" s="1"/>
  <c r="K807" i="9"/>
  <c r="L807" i="9" s="1"/>
  <c r="N807" i="9" s="1"/>
  <c r="K815" i="9"/>
  <c r="L815" i="9" s="1"/>
  <c r="N815" i="9" s="1"/>
  <c r="K823" i="9"/>
  <c r="L823" i="9" s="1"/>
  <c r="N823" i="9" s="1"/>
  <c r="K831" i="9"/>
  <c r="L831" i="9" s="1"/>
  <c r="N831" i="9" s="1"/>
  <c r="K839" i="9"/>
  <c r="L839" i="9" s="1"/>
  <c r="N839" i="9" s="1"/>
  <c r="K6" i="9"/>
  <c r="L6" i="9" s="1"/>
  <c r="N6" i="9" s="1"/>
  <c r="K28" i="9"/>
  <c r="L28" i="9" s="1"/>
  <c r="N28" i="9" s="1"/>
  <c r="K50" i="9"/>
  <c r="L50" i="9" s="1"/>
  <c r="N50" i="9" s="1"/>
  <c r="K70" i="9"/>
  <c r="L70" i="9" s="1"/>
  <c r="N70" i="9" s="1"/>
  <c r="K92" i="9"/>
  <c r="L92" i="9" s="1"/>
  <c r="N92" i="9" s="1"/>
  <c r="K114" i="9"/>
  <c r="L114" i="9" s="1"/>
  <c r="N114" i="9" s="1"/>
  <c r="K134" i="9"/>
  <c r="L134" i="9" s="1"/>
  <c r="N134" i="9" s="1"/>
  <c r="K156" i="9"/>
  <c r="L156" i="9" s="1"/>
  <c r="N156" i="9" s="1"/>
  <c r="K178" i="9"/>
  <c r="L178" i="9" s="1"/>
  <c r="N178" i="9" s="1"/>
  <c r="K198" i="9"/>
  <c r="L198" i="9" s="1"/>
  <c r="N198" i="9" s="1"/>
  <c r="K218" i="9"/>
  <c r="L218" i="9" s="1"/>
  <c r="N218" i="9" s="1"/>
  <c r="K234" i="9"/>
  <c r="L234" i="9" s="1"/>
  <c r="N234" i="9" s="1"/>
  <c r="K250" i="9"/>
  <c r="L250" i="9" s="1"/>
  <c r="N250" i="9" s="1"/>
  <c r="K265" i="9"/>
  <c r="L265" i="9" s="1"/>
  <c r="N265" i="9" s="1"/>
  <c r="K278" i="9"/>
  <c r="L278" i="9" s="1"/>
  <c r="N278" i="9" s="1"/>
  <c r="K290" i="9"/>
  <c r="L290" i="9" s="1"/>
  <c r="N290" i="9" s="1"/>
  <c r="K300" i="9"/>
  <c r="L300" i="9" s="1"/>
  <c r="N300" i="9" s="1"/>
  <c r="K310" i="9"/>
  <c r="L310" i="9" s="1"/>
  <c r="N310" i="9" s="1"/>
  <c r="K319" i="9"/>
  <c r="L319" i="9" s="1"/>
  <c r="N319" i="9" s="1"/>
  <c r="K328" i="9"/>
  <c r="L328" i="9" s="1"/>
  <c r="N328" i="9" s="1"/>
  <c r="K336" i="9"/>
  <c r="L336" i="9" s="1"/>
  <c r="N336" i="9" s="1"/>
  <c r="K344" i="9"/>
  <c r="L344" i="9" s="1"/>
  <c r="N344" i="9" s="1"/>
  <c r="K352" i="9"/>
  <c r="L352" i="9" s="1"/>
  <c r="N352" i="9" s="1"/>
  <c r="K360" i="9"/>
  <c r="L360" i="9" s="1"/>
  <c r="N360" i="9" s="1"/>
  <c r="K368" i="9"/>
  <c r="L368" i="9" s="1"/>
  <c r="N368" i="9" s="1"/>
  <c r="K376" i="9"/>
  <c r="L376" i="9" s="1"/>
  <c r="N376" i="9" s="1"/>
  <c r="K384" i="9"/>
  <c r="L384" i="9" s="1"/>
  <c r="N384" i="9" s="1"/>
  <c r="K392" i="9"/>
  <c r="L392" i="9" s="1"/>
  <c r="N392" i="9" s="1"/>
  <c r="K400" i="9"/>
  <c r="L400" i="9" s="1"/>
  <c r="N400" i="9" s="1"/>
  <c r="K408" i="9"/>
  <c r="L408" i="9" s="1"/>
  <c r="N408" i="9" s="1"/>
  <c r="K416" i="9"/>
  <c r="L416" i="9" s="1"/>
  <c r="N416" i="9" s="1"/>
  <c r="K424" i="9"/>
  <c r="L424" i="9" s="1"/>
  <c r="N424" i="9" s="1"/>
  <c r="K432" i="9"/>
  <c r="L432" i="9" s="1"/>
  <c r="N432" i="9" s="1"/>
  <c r="K440" i="9"/>
  <c r="L440" i="9" s="1"/>
  <c r="N440" i="9" s="1"/>
  <c r="K448" i="9"/>
  <c r="L448" i="9" s="1"/>
  <c r="N448" i="9" s="1"/>
  <c r="K456" i="9"/>
  <c r="L456" i="9" s="1"/>
  <c r="N456" i="9" s="1"/>
  <c r="K464" i="9"/>
  <c r="L464" i="9" s="1"/>
  <c r="N464" i="9" s="1"/>
  <c r="K472" i="9"/>
  <c r="L472" i="9" s="1"/>
  <c r="N472" i="9" s="1"/>
  <c r="K480" i="9"/>
  <c r="L480" i="9" s="1"/>
  <c r="N480" i="9" s="1"/>
  <c r="K488" i="9"/>
  <c r="L488" i="9" s="1"/>
  <c r="N488" i="9" s="1"/>
  <c r="K496" i="9"/>
  <c r="L496" i="9" s="1"/>
  <c r="N496" i="9" s="1"/>
  <c r="K504" i="9"/>
  <c r="L504" i="9" s="1"/>
  <c r="N504" i="9" s="1"/>
  <c r="K512" i="9"/>
  <c r="L512" i="9" s="1"/>
  <c r="N512" i="9" s="1"/>
  <c r="K520" i="9"/>
  <c r="L520" i="9" s="1"/>
  <c r="N520" i="9" s="1"/>
  <c r="K528" i="9"/>
  <c r="L528" i="9" s="1"/>
  <c r="N528" i="9" s="1"/>
  <c r="K536" i="9"/>
  <c r="L536" i="9" s="1"/>
  <c r="N536" i="9" s="1"/>
  <c r="K544" i="9"/>
  <c r="L544" i="9" s="1"/>
  <c r="N544" i="9" s="1"/>
  <c r="K552" i="9"/>
  <c r="L552" i="9" s="1"/>
  <c r="N552" i="9" s="1"/>
  <c r="K560" i="9"/>
  <c r="L560" i="9" s="1"/>
  <c r="N560" i="9" s="1"/>
  <c r="K568" i="9"/>
  <c r="L568" i="9" s="1"/>
  <c r="N568" i="9" s="1"/>
  <c r="K576" i="9"/>
  <c r="L576" i="9" s="1"/>
  <c r="N576" i="9" s="1"/>
  <c r="K584" i="9"/>
  <c r="L584" i="9" s="1"/>
  <c r="N584" i="9" s="1"/>
  <c r="K592" i="9"/>
  <c r="L592" i="9" s="1"/>
  <c r="N592" i="9" s="1"/>
  <c r="K600" i="9"/>
  <c r="L600" i="9" s="1"/>
  <c r="N600" i="9" s="1"/>
  <c r="K608" i="9"/>
  <c r="L608" i="9" s="1"/>
  <c r="N608" i="9" s="1"/>
  <c r="K616" i="9"/>
  <c r="L616" i="9" s="1"/>
  <c r="N616" i="9" s="1"/>
  <c r="K624" i="9"/>
  <c r="L624" i="9" s="1"/>
  <c r="N624" i="9" s="1"/>
  <c r="K632" i="9"/>
  <c r="L632" i="9" s="1"/>
  <c r="N632" i="9" s="1"/>
  <c r="K640" i="9"/>
  <c r="L640" i="9" s="1"/>
  <c r="N640" i="9" s="1"/>
  <c r="K648" i="9"/>
  <c r="L648" i="9" s="1"/>
  <c r="N648" i="9" s="1"/>
  <c r="K656" i="9"/>
  <c r="L656" i="9" s="1"/>
  <c r="N656" i="9" s="1"/>
  <c r="K664" i="9"/>
  <c r="L664" i="9" s="1"/>
  <c r="N664" i="9" s="1"/>
  <c r="K672" i="9"/>
  <c r="L672" i="9" s="1"/>
  <c r="N672" i="9" s="1"/>
  <c r="K680" i="9"/>
  <c r="L680" i="9" s="1"/>
  <c r="N680" i="9" s="1"/>
  <c r="K688" i="9"/>
  <c r="L688" i="9" s="1"/>
  <c r="N688" i="9" s="1"/>
  <c r="K696" i="9"/>
  <c r="L696" i="9" s="1"/>
  <c r="N696" i="9" s="1"/>
  <c r="K704" i="9"/>
  <c r="L704" i="9" s="1"/>
  <c r="N704" i="9" s="1"/>
  <c r="K712" i="9"/>
  <c r="L712" i="9" s="1"/>
  <c r="N712" i="9" s="1"/>
  <c r="K720" i="9"/>
  <c r="L720" i="9" s="1"/>
  <c r="N720" i="9" s="1"/>
  <c r="K728" i="9"/>
  <c r="L728" i="9" s="1"/>
  <c r="N728" i="9" s="1"/>
  <c r="K736" i="9"/>
  <c r="L736" i="9" s="1"/>
  <c r="N736" i="9" s="1"/>
  <c r="K744" i="9"/>
  <c r="L744" i="9" s="1"/>
  <c r="N744" i="9" s="1"/>
  <c r="K752" i="9"/>
  <c r="L752" i="9" s="1"/>
  <c r="N752" i="9" s="1"/>
  <c r="K760" i="9"/>
  <c r="L760" i="9" s="1"/>
  <c r="N760" i="9" s="1"/>
  <c r="K768" i="9"/>
  <c r="L768" i="9" s="1"/>
  <c r="N768" i="9" s="1"/>
  <c r="K776" i="9"/>
  <c r="L776" i="9" s="1"/>
  <c r="N776" i="9" s="1"/>
  <c r="K784" i="9"/>
  <c r="L784" i="9" s="1"/>
  <c r="N784" i="9" s="1"/>
  <c r="K792" i="9"/>
  <c r="L792" i="9" s="1"/>
  <c r="N792" i="9" s="1"/>
  <c r="K800" i="9"/>
  <c r="L800" i="9" s="1"/>
  <c r="N800" i="9" s="1"/>
  <c r="K808" i="9"/>
  <c r="L808" i="9" s="1"/>
  <c r="N808" i="9" s="1"/>
  <c r="K816" i="9"/>
  <c r="L816" i="9" s="1"/>
  <c r="N816" i="9" s="1"/>
  <c r="K824" i="9"/>
  <c r="L824" i="9" s="1"/>
  <c r="N824" i="9" s="1"/>
  <c r="K832" i="9"/>
  <c r="L832" i="9" s="1"/>
  <c r="N832" i="9" s="1"/>
  <c r="K840" i="9"/>
  <c r="L840" i="9" s="1"/>
  <c r="N840" i="9" s="1"/>
  <c r="K848" i="9"/>
  <c r="L848" i="9" s="1"/>
  <c r="N848" i="9" s="1"/>
  <c r="K856" i="9"/>
  <c r="L856" i="9" s="1"/>
  <c r="N856" i="9" s="1"/>
  <c r="K864" i="9"/>
  <c r="L864" i="9" s="1"/>
  <c r="N864" i="9" s="1"/>
  <c r="K872" i="9"/>
  <c r="L872" i="9" s="1"/>
  <c r="N872" i="9" s="1"/>
  <c r="K880" i="9"/>
  <c r="L880" i="9" s="1"/>
  <c r="N880" i="9" s="1"/>
  <c r="K888" i="9"/>
  <c r="L888" i="9" s="1"/>
  <c r="N888" i="9" s="1"/>
  <c r="K896" i="9"/>
  <c r="L896" i="9" s="1"/>
  <c r="N896" i="9" s="1"/>
  <c r="K904" i="9"/>
  <c r="L904" i="9" s="1"/>
  <c r="N904" i="9" s="1"/>
  <c r="K912" i="9"/>
  <c r="L912" i="9" s="1"/>
  <c r="N912" i="9" s="1"/>
  <c r="K920" i="9"/>
  <c r="L920" i="9" s="1"/>
  <c r="N920" i="9" s="1"/>
  <c r="K928" i="9"/>
  <c r="L928" i="9" s="1"/>
  <c r="N928" i="9" s="1"/>
  <c r="K936" i="9"/>
  <c r="L936" i="9" s="1"/>
  <c r="N936" i="9" s="1"/>
  <c r="K944" i="9"/>
  <c r="L944" i="9" s="1"/>
  <c r="N944" i="9" s="1"/>
  <c r="K952" i="9"/>
  <c r="L952" i="9" s="1"/>
  <c r="N952" i="9" s="1"/>
  <c r="K960" i="9"/>
  <c r="L960" i="9" s="1"/>
  <c r="N960" i="9" s="1"/>
  <c r="K10" i="9"/>
  <c r="L10" i="9" s="1"/>
  <c r="N10" i="9" s="1"/>
  <c r="K30" i="9"/>
  <c r="L30" i="9" s="1"/>
  <c r="N30" i="9" s="1"/>
  <c r="K52" i="9"/>
  <c r="L52" i="9" s="1"/>
  <c r="N52" i="9" s="1"/>
  <c r="K74" i="9"/>
  <c r="L74" i="9" s="1"/>
  <c r="N74" i="9" s="1"/>
  <c r="K94" i="9"/>
  <c r="L94" i="9" s="1"/>
  <c r="N94" i="9" s="1"/>
  <c r="K116" i="9"/>
  <c r="L116" i="9" s="1"/>
  <c r="N116" i="9" s="1"/>
  <c r="K138" i="9"/>
  <c r="L138" i="9" s="1"/>
  <c r="N138" i="9" s="1"/>
  <c r="K158" i="9"/>
  <c r="L158" i="9" s="1"/>
  <c r="N158" i="9" s="1"/>
  <c r="K180" i="9"/>
  <c r="L180" i="9" s="1"/>
  <c r="N180" i="9" s="1"/>
  <c r="K202" i="9"/>
  <c r="L202" i="9" s="1"/>
  <c r="N202" i="9" s="1"/>
  <c r="K220" i="9"/>
  <c r="L220" i="9" s="1"/>
  <c r="N220" i="9" s="1"/>
  <c r="K236" i="9"/>
  <c r="L236" i="9" s="1"/>
  <c r="N236" i="9" s="1"/>
  <c r="K252" i="9"/>
  <c r="L252" i="9" s="1"/>
  <c r="N252" i="9" s="1"/>
  <c r="K266" i="9"/>
  <c r="L266" i="9" s="1"/>
  <c r="N266" i="9" s="1"/>
  <c r="K280" i="9"/>
  <c r="L280" i="9" s="1"/>
  <c r="N280" i="9" s="1"/>
  <c r="K292" i="9"/>
  <c r="L292" i="9" s="1"/>
  <c r="N292" i="9" s="1"/>
  <c r="K302" i="9"/>
  <c r="L302" i="9" s="1"/>
  <c r="N302" i="9" s="1"/>
  <c r="K311" i="9"/>
  <c r="L311" i="9" s="1"/>
  <c r="N311" i="9" s="1"/>
  <c r="K320" i="9"/>
  <c r="L320" i="9" s="1"/>
  <c r="N320" i="9" s="1"/>
  <c r="K329" i="9"/>
  <c r="L329" i="9" s="1"/>
  <c r="N329" i="9" s="1"/>
  <c r="K337" i="9"/>
  <c r="L337" i="9" s="1"/>
  <c r="N337" i="9" s="1"/>
  <c r="K345" i="9"/>
  <c r="L345" i="9" s="1"/>
  <c r="N345" i="9" s="1"/>
  <c r="K353" i="9"/>
  <c r="L353" i="9" s="1"/>
  <c r="N353" i="9" s="1"/>
  <c r="K361" i="9"/>
  <c r="L361" i="9" s="1"/>
  <c r="N361" i="9" s="1"/>
  <c r="K369" i="9"/>
  <c r="L369" i="9" s="1"/>
  <c r="N369" i="9" s="1"/>
  <c r="K377" i="9"/>
  <c r="L377" i="9" s="1"/>
  <c r="N377" i="9" s="1"/>
  <c r="K385" i="9"/>
  <c r="L385" i="9" s="1"/>
  <c r="N385" i="9" s="1"/>
  <c r="K393" i="9"/>
  <c r="L393" i="9" s="1"/>
  <c r="N393" i="9" s="1"/>
  <c r="K401" i="9"/>
  <c r="L401" i="9" s="1"/>
  <c r="N401" i="9" s="1"/>
  <c r="K409" i="9"/>
  <c r="L409" i="9" s="1"/>
  <c r="N409" i="9" s="1"/>
  <c r="K417" i="9"/>
  <c r="L417" i="9" s="1"/>
  <c r="N417" i="9" s="1"/>
  <c r="K425" i="9"/>
  <c r="L425" i="9" s="1"/>
  <c r="N425" i="9" s="1"/>
  <c r="K433" i="9"/>
  <c r="L433" i="9" s="1"/>
  <c r="N433" i="9" s="1"/>
  <c r="K441" i="9"/>
  <c r="L441" i="9" s="1"/>
  <c r="N441" i="9" s="1"/>
  <c r="K449" i="9"/>
  <c r="L449" i="9" s="1"/>
  <c r="N449" i="9" s="1"/>
  <c r="K457" i="9"/>
  <c r="L457" i="9" s="1"/>
  <c r="N457" i="9" s="1"/>
  <c r="K465" i="9"/>
  <c r="L465" i="9" s="1"/>
  <c r="N465" i="9" s="1"/>
  <c r="K473" i="9"/>
  <c r="L473" i="9" s="1"/>
  <c r="N473" i="9" s="1"/>
  <c r="K481" i="9"/>
  <c r="L481" i="9" s="1"/>
  <c r="N481" i="9" s="1"/>
  <c r="K489" i="9"/>
  <c r="L489" i="9" s="1"/>
  <c r="N489" i="9" s="1"/>
  <c r="K497" i="9"/>
  <c r="L497" i="9" s="1"/>
  <c r="N497" i="9" s="1"/>
  <c r="K505" i="9"/>
  <c r="L505" i="9" s="1"/>
  <c r="N505" i="9" s="1"/>
  <c r="K513" i="9"/>
  <c r="L513" i="9" s="1"/>
  <c r="N513" i="9" s="1"/>
  <c r="K521" i="9"/>
  <c r="L521" i="9" s="1"/>
  <c r="N521" i="9" s="1"/>
  <c r="K529" i="9"/>
  <c r="L529" i="9" s="1"/>
  <c r="N529" i="9" s="1"/>
  <c r="K537" i="9"/>
  <c r="L537" i="9" s="1"/>
  <c r="N537" i="9" s="1"/>
  <c r="K545" i="9"/>
  <c r="L545" i="9" s="1"/>
  <c r="N545" i="9" s="1"/>
  <c r="K553" i="9"/>
  <c r="L553" i="9" s="1"/>
  <c r="N553" i="9" s="1"/>
  <c r="K561" i="9"/>
  <c r="L561" i="9" s="1"/>
  <c r="N561" i="9" s="1"/>
  <c r="K569" i="9"/>
  <c r="L569" i="9" s="1"/>
  <c r="N569" i="9" s="1"/>
  <c r="K577" i="9"/>
  <c r="L577" i="9" s="1"/>
  <c r="N577" i="9" s="1"/>
  <c r="K585" i="9"/>
  <c r="L585" i="9" s="1"/>
  <c r="N585" i="9" s="1"/>
  <c r="K593" i="9"/>
  <c r="L593" i="9" s="1"/>
  <c r="N593" i="9" s="1"/>
  <c r="K601" i="9"/>
  <c r="L601" i="9" s="1"/>
  <c r="N601" i="9" s="1"/>
  <c r="K609" i="9"/>
  <c r="L609" i="9" s="1"/>
  <c r="N609" i="9" s="1"/>
  <c r="K617" i="9"/>
  <c r="L617" i="9" s="1"/>
  <c r="N617" i="9" s="1"/>
  <c r="K625" i="9"/>
  <c r="L625" i="9" s="1"/>
  <c r="N625" i="9" s="1"/>
  <c r="K633" i="9"/>
  <c r="L633" i="9" s="1"/>
  <c r="N633" i="9" s="1"/>
  <c r="K641" i="9"/>
  <c r="L641" i="9" s="1"/>
  <c r="N641" i="9" s="1"/>
  <c r="K649" i="9"/>
  <c r="L649" i="9" s="1"/>
  <c r="N649" i="9" s="1"/>
  <c r="K657" i="9"/>
  <c r="L657" i="9" s="1"/>
  <c r="N657" i="9" s="1"/>
  <c r="K665" i="9"/>
  <c r="L665" i="9" s="1"/>
  <c r="N665" i="9" s="1"/>
  <c r="K673" i="9"/>
  <c r="L673" i="9" s="1"/>
  <c r="N673" i="9" s="1"/>
  <c r="K681" i="9"/>
  <c r="L681" i="9" s="1"/>
  <c r="N681" i="9" s="1"/>
  <c r="K689" i="9"/>
  <c r="L689" i="9" s="1"/>
  <c r="N689" i="9" s="1"/>
  <c r="K697" i="9"/>
  <c r="L697" i="9" s="1"/>
  <c r="N697" i="9" s="1"/>
  <c r="K705" i="9"/>
  <c r="L705" i="9" s="1"/>
  <c r="N705" i="9" s="1"/>
  <c r="K713" i="9"/>
  <c r="L713" i="9" s="1"/>
  <c r="N713" i="9" s="1"/>
  <c r="K721" i="9"/>
  <c r="L721" i="9" s="1"/>
  <c r="N721" i="9" s="1"/>
  <c r="K729" i="9"/>
  <c r="L729" i="9" s="1"/>
  <c r="N729" i="9" s="1"/>
  <c r="K737" i="9"/>
  <c r="L737" i="9" s="1"/>
  <c r="N737" i="9" s="1"/>
  <c r="K745" i="9"/>
  <c r="L745" i="9" s="1"/>
  <c r="N745" i="9" s="1"/>
  <c r="K753" i="9"/>
  <c r="L753" i="9" s="1"/>
  <c r="N753" i="9" s="1"/>
  <c r="K761" i="9"/>
  <c r="L761" i="9" s="1"/>
  <c r="N761" i="9" s="1"/>
  <c r="K769" i="9"/>
  <c r="L769" i="9" s="1"/>
  <c r="N769" i="9" s="1"/>
  <c r="K777" i="9"/>
  <c r="L777" i="9" s="1"/>
  <c r="N777" i="9" s="1"/>
  <c r="K785" i="9"/>
  <c r="L785" i="9" s="1"/>
  <c r="N785" i="9" s="1"/>
  <c r="K793" i="9"/>
  <c r="L793" i="9" s="1"/>
  <c r="N793" i="9" s="1"/>
  <c r="K801" i="9"/>
  <c r="L801" i="9" s="1"/>
  <c r="N801" i="9" s="1"/>
  <c r="K809" i="9"/>
  <c r="L809" i="9" s="1"/>
  <c r="N809" i="9" s="1"/>
  <c r="K817" i="9"/>
  <c r="L817" i="9" s="1"/>
  <c r="N817" i="9" s="1"/>
  <c r="K825" i="9"/>
  <c r="L825" i="9" s="1"/>
  <c r="N825" i="9" s="1"/>
  <c r="K833" i="9"/>
  <c r="L833" i="9" s="1"/>
  <c r="N833" i="9" s="1"/>
  <c r="K841" i="9"/>
  <c r="L841" i="9" s="1"/>
  <c r="N841" i="9" s="1"/>
  <c r="K849" i="9"/>
  <c r="L849" i="9" s="1"/>
  <c r="N849" i="9" s="1"/>
  <c r="K857" i="9"/>
  <c r="L857" i="9" s="1"/>
  <c r="N857" i="9" s="1"/>
  <c r="K865" i="9"/>
  <c r="L865" i="9" s="1"/>
  <c r="N865" i="9" s="1"/>
  <c r="K873" i="9"/>
  <c r="L873" i="9" s="1"/>
  <c r="N873" i="9" s="1"/>
  <c r="K881" i="9"/>
  <c r="L881" i="9" s="1"/>
  <c r="N881" i="9" s="1"/>
  <c r="K889" i="9"/>
  <c r="L889" i="9" s="1"/>
  <c r="N889" i="9" s="1"/>
  <c r="K897" i="9"/>
  <c r="L897" i="9" s="1"/>
  <c r="N897" i="9" s="1"/>
  <c r="K905" i="9"/>
  <c r="L905" i="9" s="1"/>
  <c r="N905" i="9" s="1"/>
  <c r="K913" i="9"/>
  <c r="L913" i="9" s="1"/>
  <c r="N913" i="9" s="1"/>
  <c r="K921" i="9"/>
  <c r="L921" i="9" s="1"/>
  <c r="N921" i="9" s="1"/>
  <c r="K929" i="9"/>
  <c r="L929" i="9" s="1"/>
  <c r="N929" i="9" s="1"/>
  <c r="K937" i="9"/>
  <c r="L937" i="9" s="1"/>
  <c r="N937" i="9" s="1"/>
  <c r="K945" i="9"/>
  <c r="L945" i="9" s="1"/>
  <c r="N945" i="9" s="1"/>
  <c r="K953" i="9"/>
  <c r="L953" i="9" s="1"/>
  <c r="N953" i="9" s="1"/>
  <c r="K961" i="9"/>
  <c r="L961" i="9" s="1"/>
  <c r="N961" i="9" s="1"/>
  <c r="K969" i="9"/>
  <c r="L969" i="9" s="1"/>
  <c r="N969" i="9" s="1"/>
  <c r="K977" i="9"/>
  <c r="L977" i="9" s="1"/>
  <c r="N977" i="9" s="1"/>
  <c r="K985" i="9"/>
  <c r="L985" i="9" s="1"/>
  <c r="N985" i="9" s="1"/>
  <c r="K993" i="9"/>
  <c r="L993" i="9" s="1"/>
  <c r="N993" i="9" s="1"/>
  <c r="K1001" i="9"/>
  <c r="L1001" i="9" s="1"/>
  <c r="N1001" i="9" s="1"/>
  <c r="K1009" i="9"/>
  <c r="L1009" i="9" s="1"/>
  <c r="N1009" i="9" s="1"/>
  <c r="K1017" i="9"/>
  <c r="L1017" i="9" s="1"/>
  <c r="N1017" i="9" s="1"/>
  <c r="K1025" i="9"/>
  <c r="L1025" i="9" s="1"/>
  <c r="N1025" i="9" s="1"/>
  <c r="K1033" i="9"/>
  <c r="L1033" i="9" s="1"/>
  <c r="N1033" i="9" s="1"/>
  <c r="K1041" i="9"/>
  <c r="L1041" i="9" s="1"/>
  <c r="N1041" i="9" s="1"/>
  <c r="K1049" i="9"/>
  <c r="L1049" i="9" s="1"/>
  <c r="N1049" i="9" s="1"/>
  <c r="K1057" i="9"/>
  <c r="L1057" i="9" s="1"/>
  <c r="N1057" i="9" s="1"/>
  <c r="K1065" i="9"/>
  <c r="L1065" i="9" s="1"/>
  <c r="N1065" i="9" s="1"/>
  <c r="K1073" i="9"/>
  <c r="L1073" i="9" s="1"/>
  <c r="N1073" i="9" s="1"/>
  <c r="K1081" i="9"/>
  <c r="L1081" i="9" s="1"/>
  <c r="N1081" i="9" s="1"/>
  <c r="K1089" i="9"/>
  <c r="L1089" i="9" s="1"/>
  <c r="N1089" i="9" s="1"/>
  <c r="K1097" i="9"/>
  <c r="L1097" i="9" s="1"/>
  <c r="N1097" i="9" s="1"/>
  <c r="K1105" i="9"/>
  <c r="L1105" i="9" s="1"/>
  <c r="N1105" i="9" s="1"/>
  <c r="K1113" i="9"/>
  <c r="L1113" i="9" s="1"/>
  <c r="N1113" i="9" s="1"/>
  <c r="K1121" i="9"/>
  <c r="L1121" i="9" s="1"/>
  <c r="N1121" i="9" s="1"/>
  <c r="K1129" i="9"/>
  <c r="L1129" i="9" s="1"/>
  <c r="N1129" i="9" s="1"/>
  <c r="K1137" i="9"/>
  <c r="L1137" i="9" s="1"/>
  <c r="N1137" i="9" s="1"/>
  <c r="K1145" i="9"/>
  <c r="L1145" i="9" s="1"/>
  <c r="N1145" i="9" s="1"/>
  <c r="K1153" i="9"/>
  <c r="L1153" i="9" s="1"/>
  <c r="N1153" i="9" s="1"/>
  <c r="K1161" i="9"/>
  <c r="L1161" i="9" s="1"/>
  <c r="N1161" i="9" s="1"/>
  <c r="K1169" i="9"/>
  <c r="L1169" i="9" s="1"/>
  <c r="N1169" i="9" s="1"/>
  <c r="K1177" i="9"/>
  <c r="L1177" i="9" s="1"/>
  <c r="N1177" i="9" s="1"/>
  <c r="K1185" i="9"/>
  <c r="L1185" i="9" s="1"/>
  <c r="N1185" i="9" s="1"/>
  <c r="K1193" i="9"/>
  <c r="L1193" i="9" s="1"/>
  <c r="N1193" i="9" s="1"/>
  <c r="K1201" i="9"/>
  <c r="L1201" i="9" s="1"/>
  <c r="N1201" i="9" s="1"/>
  <c r="K1209" i="9"/>
  <c r="L1209" i="9" s="1"/>
  <c r="N1209" i="9" s="1"/>
  <c r="K1217" i="9"/>
  <c r="L1217" i="9" s="1"/>
  <c r="N1217" i="9" s="1"/>
  <c r="K1225" i="9"/>
  <c r="L1225" i="9" s="1"/>
  <c r="N1225" i="9" s="1"/>
  <c r="K1233" i="9"/>
  <c r="L1233" i="9" s="1"/>
  <c r="N1233" i="9" s="1"/>
  <c r="K1241" i="9"/>
  <c r="L1241" i="9" s="1"/>
  <c r="N1241" i="9" s="1"/>
  <c r="K1249" i="9"/>
  <c r="L1249" i="9" s="1"/>
  <c r="N1249" i="9" s="1"/>
  <c r="K1257" i="9"/>
  <c r="L1257" i="9" s="1"/>
  <c r="N1257" i="9" s="1"/>
  <c r="K1265" i="9"/>
  <c r="L1265" i="9" s="1"/>
  <c r="N1265" i="9" s="1"/>
  <c r="K1273" i="9"/>
  <c r="L1273" i="9" s="1"/>
  <c r="N1273" i="9" s="1"/>
  <c r="K12" i="9"/>
  <c r="L12" i="9" s="1"/>
  <c r="N12" i="9" s="1"/>
  <c r="K34" i="9"/>
  <c r="L34" i="9" s="1"/>
  <c r="N34" i="9" s="1"/>
  <c r="K54" i="9"/>
  <c r="L54" i="9" s="1"/>
  <c r="N54" i="9" s="1"/>
  <c r="K76" i="9"/>
  <c r="L76" i="9" s="1"/>
  <c r="N76" i="9" s="1"/>
  <c r="K98" i="9"/>
  <c r="L98" i="9" s="1"/>
  <c r="N98" i="9" s="1"/>
  <c r="K118" i="9"/>
  <c r="L118" i="9" s="1"/>
  <c r="N118" i="9" s="1"/>
  <c r="K140" i="9"/>
  <c r="L140" i="9" s="1"/>
  <c r="N140" i="9" s="1"/>
  <c r="K162" i="9"/>
  <c r="L162" i="9" s="1"/>
  <c r="N162" i="9" s="1"/>
  <c r="K182" i="9"/>
  <c r="L182" i="9" s="1"/>
  <c r="N182" i="9" s="1"/>
  <c r="K204" i="9"/>
  <c r="L204" i="9" s="1"/>
  <c r="N204" i="9" s="1"/>
  <c r="K222" i="9"/>
  <c r="L222" i="9" s="1"/>
  <c r="N222" i="9" s="1"/>
  <c r="K238" i="9"/>
  <c r="L238" i="9" s="1"/>
  <c r="N238" i="9" s="1"/>
  <c r="K254" i="9"/>
  <c r="L254" i="9" s="1"/>
  <c r="N254" i="9" s="1"/>
  <c r="K268" i="9"/>
  <c r="L268" i="9" s="1"/>
  <c r="N268" i="9" s="1"/>
  <c r="K281" i="9"/>
  <c r="L281" i="9" s="1"/>
  <c r="N281" i="9" s="1"/>
  <c r="K294" i="9"/>
  <c r="L294" i="9" s="1"/>
  <c r="N294" i="9" s="1"/>
  <c r="K303" i="9"/>
  <c r="L303" i="9" s="1"/>
  <c r="N303" i="9" s="1"/>
  <c r="K312" i="9"/>
  <c r="L312" i="9" s="1"/>
  <c r="N312" i="9" s="1"/>
  <c r="K321" i="9"/>
  <c r="L321" i="9" s="1"/>
  <c r="N321" i="9" s="1"/>
  <c r="K330" i="9"/>
  <c r="L330" i="9" s="1"/>
  <c r="N330" i="9" s="1"/>
  <c r="K338" i="9"/>
  <c r="L338" i="9" s="1"/>
  <c r="N338" i="9" s="1"/>
  <c r="K346" i="9"/>
  <c r="L346" i="9" s="1"/>
  <c r="N346" i="9" s="1"/>
  <c r="K354" i="9"/>
  <c r="L354" i="9" s="1"/>
  <c r="N354" i="9" s="1"/>
  <c r="K362" i="9"/>
  <c r="L362" i="9" s="1"/>
  <c r="N362" i="9" s="1"/>
  <c r="K370" i="9"/>
  <c r="L370" i="9" s="1"/>
  <c r="N370" i="9" s="1"/>
  <c r="K378" i="9"/>
  <c r="L378" i="9" s="1"/>
  <c r="N378" i="9" s="1"/>
  <c r="K386" i="9"/>
  <c r="L386" i="9" s="1"/>
  <c r="N386" i="9" s="1"/>
  <c r="K394" i="9"/>
  <c r="L394" i="9" s="1"/>
  <c r="N394" i="9" s="1"/>
  <c r="K402" i="9"/>
  <c r="L402" i="9" s="1"/>
  <c r="N402" i="9" s="1"/>
  <c r="K410" i="9"/>
  <c r="L410" i="9" s="1"/>
  <c r="N410" i="9" s="1"/>
  <c r="K418" i="9"/>
  <c r="L418" i="9" s="1"/>
  <c r="N418" i="9" s="1"/>
  <c r="K426" i="9"/>
  <c r="L426" i="9" s="1"/>
  <c r="N426" i="9" s="1"/>
  <c r="K434" i="9"/>
  <c r="L434" i="9" s="1"/>
  <c r="N434" i="9" s="1"/>
  <c r="K442" i="9"/>
  <c r="L442" i="9" s="1"/>
  <c r="N442" i="9" s="1"/>
  <c r="K450" i="9"/>
  <c r="L450" i="9" s="1"/>
  <c r="N450" i="9" s="1"/>
  <c r="K458" i="9"/>
  <c r="L458" i="9" s="1"/>
  <c r="N458" i="9" s="1"/>
  <c r="K466" i="9"/>
  <c r="L466" i="9" s="1"/>
  <c r="N466" i="9" s="1"/>
  <c r="K474" i="9"/>
  <c r="L474" i="9" s="1"/>
  <c r="N474" i="9" s="1"/>
  <c r="K482" i="9"/>
  <c r="L482" i="9" s="1"/>
  <c r="N482" i="9" s="1"/>
  <c r="K490" i="9"/>
  <c r="L490" i="9" s="1"/>
  <c r="N490" i="9" s="1"/>
  <c r="K498" i="9"/>
  <c r="L498" i="9" s="1"/>
  <c r="N498" i="9" s="1"/>
  <c r="K506" i="9"/>
  <c r="L506" i="9" s="1"/>
  <c r="N506" i="9" s="1"/>
  <c r="K514" i="9"/>
  <c r="L514" i="9" s="1"/>
  <c r="N514" i="9" s="1"/>
  <c r="K522" i="9"/>
  <c r="L522" i="9" s="1"/>
  <c r="N522" i="9" s="1"/>
  <c r="K530" i="9"/>
  <c r="L530" i="9" s="1"/>
  <c r="N530" i="9" s="1"/>
  <c r="K538" i="9"/>
  <c r="L538" i="9" s="1"/>
  <c r="N538" i="9" s="1"/>
  <c r="K546" i="9"/>
  <c r="L546" i="9" s="1"/>
  <c r="N546" i="9" s="1"/>
  <c r="K554" i="9"/>
  <c r="L554" i="9" s="1"/>
  <c r="N554" i="9" s="1"/>
  <c r="K562" i="9"/>
  <c r="L562" i="9" s="1"/>
  <c r="N562" i="9" s="1"/>
  <c r="K570" i="9"/>
  <c r="L570" i="9" s="1"/>
  <c r="N570" i="9" s="1"/>
  <c r="K578" i="9"/>
  <c r="L578" i="9" s="1"/>
  <c r="N578" i="9" s="1"/>
  <c r="K586" i="9"/>
  <c r="L586" i="9" s="1"/>
  <c r="N586" i="9" s="1"/>
  <c r="K594" i="9"/>
  <c r="L594" i="9" s="1"/>
  <c r="N594" i="9" s="1"/>
  <c r="K602" i="9"/>
  <c r="L602" i="9" s="1"/>
  <c r="N602" i="9" s="1"/>
  <c r="K610" i="9"/>
  <c r="L610" i="9" s="1"/>
  <c r="N610" i="9" s="1"/>
  <c r="K618" i="9"/>
  <c r="L618" i="9" s="1"/>
  <c r="N618" i="9" s="1"/>
  <c r="K626" i="9"/>
  <c r="L626" i="9" s="1"/>
  <c r="N626" i="9" s="1"/>
  <c r="K634" i="9"/>
  <c r="L634" i="9" s="1"/>
  <c r="N634" i="9" s="1"/>
  <c r="K642" i="9"/>
  <c r="L642" i="9" s="1"/>
  <c r="N642" i="9" s="1"/>
  <c r="K650" i="9"/>
  <c r="L650" i="9" s="1"/>
  <c r="N650" i="9" s="1"/>
  <c r="K658" i="9"/>
  <c r="L658" i="9" s="1"/>
  <c r="N658" i="9" s="1"/>
  <c r="K666" i="9"/>
  <c r="L666" i="9" s="1"/>
  <c r="N666" i="9" s="1"/>
  <c r="K674" i="9"/>
  <c r="L674" i="9" s="1"/>
  <c r="N674" i="9" s="1"/>
  <c r="K682" i="9"/>
  <c r="L682" i="9" s="1"/>
  <c r="N682" i="9" s="1"/>
  <c r="K690" i="9"/>
  <c r="L690" i="9" s="1"/>
  <c r="N690" i="9" s="1"/>
  <c r="K698" i="9"/>
  <c r="L698" i="9" s="1"/>
  <c r="N698" i="9" s="1"/>
  <c r="K706" i="9"/>
  <c r="L706" i="9" s="1"/>
  <c r="N706" i="9" s="1"/>
  <c r="K714" i="9"/>
  <c r="L714" i="9" s="1"/>
  <c r="N714" i="9" s="1"/>
  <c r="K722" i="9"/>
  <c r="L722" i="9" s="1"/>
  <c r="N722" i="9" s="1"/>
  <c r="K730" i="9"/>
  <c r="L730" i="9" s="1"/>
  <c r="N730" i="9" s="1"/>
  <c r="K738" i="9"/>
  <c r="L738" i="9" s="1"/>
  <c r="N738" i="9" s="1"/>
  <c r="K746" i="9"/>
  <c r="L746" i="9" s="1"/>
  <c r="N746" i="9" s="1"/>
  <c r="K754" i="9"/>
  <c r="L754" i="9" s="1"/>
  <c r="N754" i="9" s="1"/>
  <c r="K762" i="9"/>
  <c r="L762" i="9" s="1"/>
  <c r="N762" i="9" s="1"/>
  <c r="K770" i="9"/>
  <c r="L770" i="9" s="1"/>
  <c r="N770" i="9" s="1"/>
  <c r="K778" i="9"/>
  <c r="L778" i="9" s="1"/>
  <c r="N778" i="9" s="1"/>
  <c r="K786" i="9"/>
  <c r="L786" i="9" s="1"/>
  <c r="N786" i="9" s="1"/>
  <c r="K794" i="9"/>
  <c r="L794" i="9" s="1"/>
  <c r="N794" i="9" s="1"/>
  <c r="K802" i="9"/>
  <c r="L802" i="9" s="1"/>
  <c r="N802" i="9" s="1"/>
  <c r="K810" i="9"/>
  <c r="L810" i="9" s="1"/>
  <c r="N810" i="9" s="1"/>
  <c r="K818" i="9"/>
  <c r="L818" i="9" s="1"/>
  <c r="N818" i="9" s="1"/>
  <c r="K826" i="9"/>
  <c r="L826" i="9" s="1"/>
  <c r="N826" i="9" s="1"/>
  <c r="K834" i="9"/>
  <c r="L834" i="9" s="1"/>
  <c r="N834" i="9" s="1"/>
  <c r="K842" i="9"/>
  <c r="L842" i="9" s="1"/>
  <c r="N842" i="9" s="1"/>
  <c r="K850" i="9"/>
  <c r="L850" i="9" s="1"/>
  <c r="N850" i="9" s="1"/>
  <c r="K858" i="9"/>
  <c r="L858" i="9" s="1"/>
  <c r="N858" i="9" s="1"/>
  <c r="K866" i="9"/>
  <c r="L866" i="9" s="1"/>
  <c r="N866" i="9" s="1"/>
  <c r="K874" i="9"/>
  <c r="L874" i="9" s="1"/>
  <c r="N874" i="9" s="1"/>
  <c r="K882" i="9"/>
  <c r="L882" i="9" s="1"/>
  <c r="N882" i="9" s="1"/>
  <c r="K890" i="9"/>
  <c r="L890" i="9" s="1"/>
  <c r="N890" i="9" s="1"/>
  <c r="K898" i="9"/>
  <c r="L898" i="9" s="1"/>
  <c r="N898" i="9" s="1"/>
  <c r="K906" i="9"/>
  <c r="L906" i="9" s="1"/>
  <c r="N906" i="9" s="1"/>
  <c r="K914" i="9"/>
  <c r="L914" i="9" s="1"/>
  <c r="N914" i="9" s="1"/>
  <c r="K922" i="9"/>
  <c r="L922" i="9" s="1"/>
  <c r="N922" i="9" s="1"/>
  <c r="K930" i="9"/>
  <c r="L930" i="9" s="1"/>
  <c r="N930" i="9" s="1"/>
  <c r="K938" i="9"/>
  <c r="L938" i="9" s="1"/>
  <c r="N938" i="9" s="1"/>
  <c r="K946" i="9"/>
  <c r="L946" i="9" s="1"/>
  <c r="N946" i="9" s="1"/>
  <c r="K954" i="9"/>
  <c r="L954" i="9" s="1"/>
  <c r="N954" i="9" s="1"/>
  <c r="K962" i="9"/>
  <c r="L962" i="9" s="1"/>
  <c r="N962" i="9" s="1"/>
  <c r="K970" i="9"/>
  <c r="L970" i="9" s="1"/>
  <c r="N970" i="9" s="1"/>
  <c r="K978" i="9"/>
  <c r="L978" i="9" s="1"/>
  <c r="N978" i="9" s="1"/>
  <c r="K986" i="9"/>
  <c r="L986" i="9" s="1"/>
  <c r="N986" i="9" s="1"/>
  <c r="K994" i="9"/>
  <c r="L994" i="9" s="1"/>
  <c r="N994" i="9" s="1"/>
  <c r="K1002" i="9"/>
  <c r="L1002" i="9" s="1"/>
  <c r="N1002" i="9" s="1"/>
  <c r="K1010" i="9"/>
  <c r="L1010" i="9" s="1"/>
  <c r="N1010" i="9" s="1"/>
  <c r="K1018" i="9"/>
  <c r="L1018" i="9" s="1"/>
  <c r="N1018" i="9" s="1"/>
  <c r="K1026" i="9"/>
  <c r="L1026" i="9" s="1"/>
  <c r="N1026" i="9" s="1"/>
  <c r="K1034" i="9"/>
  <c r="L1034" i="9" s="1"/>
  <c r="N1034" i="9" s="1"/>
  <c r="K1042" i="9"/>
  <c r="L1042" i="9" s="1"/>
  <c r="N1042" i="9" s="1"/>
  <c r="K1050" i="9"/>
  <c r="L1050" i="9" s="1"/>
  <c r="N1050" i="9" s="1"/>
  <c r="K1058" i="9"/>
  <c r="L1058" i="9" s="1"/>
  <c r="N1058" i="9" s="1"/>
  <c r="K1066" i="9"/>
  <c r="L1066" i="9" s="1"/>
  <c r="N1066" i="9" s="1"/>
  <c r="K1074" i="9"/>
  <c r="L1074" i="9" s="1"/>
  <c r="N1074" i="9" s="1"/>
  <c r="K1082" i="9"/>
  <c r="L1082" i="9" s="1"/>
  <c r="N1082" i="9" s="1"/>
  <c r="K1090" i="9"/>
  <c r="L1090" i="9" s="1"/>
  <c r="N1090" i="9" s="1"/>
  <c r="K1098" i="9"/>
  <c r="L1098" i="9" s="1"/>
  <c r="N1098" i="9" s="1"/>
  <c r="K1106" i="9"/>
  <c r="L1106" i="9" s="1"/>
  <c r="N1106" i="9" s="1"/>
  <c r="K1114" i="9"/>
  <c r="L1114" i="9" s="1"/>
  <c r="N1114" i="9" s="1"/>
  <c r="K1122" i="9"/>
  <c r="L1122" i="9" s="1"/>
  <c r="N1122" i="9" s="1"/>
  <c r="K1130" i="9"/>
  <c r="L1130" i="9" s="1"/>
  <c r="N1130" i="9" s="1"/>
  <c r="K1138" i="9"/>
  <c r="L1138" i="9" s="1"/>
  <c r="N1138" i="9" s="1"/>
  <c r="K1146" i="9"/>
  <c r="L1146" i="9" s="1"/>
  <c r="N1146" i="9" s="1"/>
  <c r="K1154" i="9"/>
  <c r="L1154" i="9" s="1"/>
  <c r="N1154" i="9" s="1"/>
  <c r="K1162" i="9"/>
  <c r="L1162" i="9" s="1"/>
  <c r="N1162" i="9" s="1"/>
  <c r="K1170" i="9"/>
  <c r="L1170" i="9" s="1"/>
  <c r="N1170" i="9" s="1"/>
  <c r="K1178" i="9"/>
  <c r="L1178" i="9" s="1"/>
  <c r="N1178" i="9" s="1"/>
  <c r="K1186" i="9"/>
  <c r="L1186" i="9" s="1"/>
  <c r="N1186" i="9" s="1"/>
  <c r="K1194" i="9"/>
  <c r="L1194" i="9" s="1"/>
  <c r="N1194" i="9" s="1"/>
  <c r="K1202" i="9"/>
  <c r="L1202" i="9" s="1"/>
  <c r="N1202" i="9" s="1"/>
  <c r="K1210" i="9"/>
  <c r="L1210" i="9" s="1"/>
  <c r="N1210" i="9" s="1"/>
  <c r="K1218" i="9"/>
  <c r="L1218" i="9" s="1"/>
  <c r="N1218" i="9" s="1"/>
  <c r="K1226" i="9"/>
  <c r="L1226" i="9" s="1"/>
  <c r="N1226" i="9" s="1"/>
  <c r="K1234" i="9"/>
  <c r="L1234" i="9" s="1"/>
  <c r="N1234" i="9" s="1"/>
  <c r="K1242" i="9"/>
  <c r="L1242" i="9" s="1"/>
  <c r="N1242" i="9" s="1"/>
  <c r="K1250" i="9"/>
  <c r="L1250" i="9" s="1"/>
  <c r="N1250" i="9" s="1"/>
  <c r="K1258" i="9"/>
  <c r="L1258" i="9" s="1"/>
  <c r="N1258" i="9" s="1"/>
  <c r="K1266" i="9"/>
  <c r="L1266" i="9" s="1"/>
  <c r="N1266" i="9" s="1"/>
  <c r="K1274" i="9"/>
  <c r="L1274" i="9" s="1"/>
  <c r="N1274" i="9" s="1"/>
  <c r="K1282" i="9"/>
  <c r="L1282" i="9" s="1"/>
  <c r="N1282" i="9" s="1"/>
  <c r="K1744" i="9"/>
  <c r="L1744" i="9" s="1"/>
  <c r="N1744" i="9" s="1"/>
  <c r="K1704" i="9"/>
  <c r="L1704" i="9" s="1"/>
  <c r="N1704" i="9" s="1"/>
  <c r="K1656" i="9"/>
  <c r="L1656" i="9" s="1"/>
  <c r="N1656" i="9" s="1"/>
  <c r="K1632" i="9"/>
  <c r="L1632" i="9" s="1"/>
  <c r="N1632" i="9" s="1"/>
  <c r="K1600" i="9"/>
  <c r="L1600" i="9" s="1"/>
  <c r="N1600" i="9" s="1"/>
  <c r="K1576" i="9"/>
  <c r="L1576" i="9" s="1"/>
  <c r="N1576" i="9" s="1"/>
  <c r="K1544" i="9"/>
  <c r="L1544" i="9" s="1"/>
  <c r="N1544" i="9" s="1"/>
  <c r="K1504" i="9"/>
  <c r="L1504" i="9" s="1"/>
  <c r="N1504" i="9" s="1"/>
  <c r="K1472" i="9"/>
  <c r="L1472" i="9" s="1"/>
  <c r="N1472" i="9" s="1"/>
  <c r="K1440" i="9"/>
  <c r="L1440" i="9" s="1"/>
  <c r="N1440" i="9" s="1"/>
  <c r="K1400" i="9"/>
  <c r="L1400" i="9" s="1"/>
  <c r="N1400" i="9" s="1"/>
  <c r="K1368" i="9"/>
  <c r="L1368" i="9" s="1"/>
  <c r="N1368" i="9" s="1"/>
  <c r="K1328" i="9"/>
  <c r="L1328" i="9" s="1"/>
  <c r="N1328" i="9" s="1"/>
  <c r="K1288" i="9"/>
  <c r="L1288" i="9" s="1"/>
  <c r="N1288" i="9" s="1"/>
  <c r="K1247" i="9"/>
  <c r="L1247" i="9" s="1"/>
  <c r="N1247" i="9" s="1"/>
  <c r="K1183" i="9"/>
  <c r="L1183" i="9" s="1"/>
  <c r="N1183" i="9" s="1"/>
  <c r="K1149" i="9"/>
  <c r="L1149" i="9" s="1"/>
  <c r="N1149" i="9" s="1"/>
  <c r="K1060" i="9"/>
  <c r="L1060" i="9" s="1"/>
  <c r="N1060" i="9" s="1"/>
  <c r="K996" i="9"/>
  <c r="L996" i="9" s="1"/>
  <c r="N996" i="9" s="1"/>
  <c r="K924" i="9"/>
  <c r="L924" i="9" s="1"/>
  <c r="N924" i="9" s="1"/>
  <c r="K812" i="9"/>
  <c r="L812" i="9" s="1"/>
  <c r="N812" i="9" s="1"/>
  <c r="K620" i="9"/>
  <c r="L620" i="9" s="1"/>
  <c r="N620" i="9" s="1"/>
  <c r="K460" i="9"/>
  <c r="L460" i="9" s="1"/>
  <c r="N460" i="9" s="1"/>
  <c r="K296" i="9"/>
  <c r="L296" i="9" s="1"/>
  <c r="N296" i="9" s="1"/>
  <c r="K1761" i="9"/>
  <c r="L1761" i="9" s="1"/>
  <c r="N1761" i="9" s="1"/>
  <c r="K1753" i="9"/>
  <c r="L1753" i="9" s="1"/>
  <c r="N1753" i="9" s="1"/>
  <c r="K1745" i="9"/>
  <c r="L1745" i="9" s="1"/>
  <c r="N1745" i="9" s="1"/>
  <c r="K1737" i="9"/>
  <c r="L1737" i="9" s="1"/>
  <c r="N1737" i="9" s="1"/>
  <c r="K1729" i="9"/>
  <c r="L1729" i="9" s="1"/>
  <c r="N1729" i="9" s="1"/>
  <c r="K1721" i="9"/>
  <c r="L1721" i="9" s="1"/>
  <c r="N1721" i="9" s="1"/>
  <c r="K1713" i="9"/>
  <c r="L1713" i="9" s="1"/>
  <c r="N1713" i="9" s="1"/>
  <c r="K1705" i="9"/>
  <c r="L1705" i="9" s="1"/>
  <c r="N1705" i="9" s="1"/>
  <c r="K1697" i="9"/>
  <c r="L1697" i="9" s="1"/>
  <c r="N1697" i="9" s="1"/>
  <c r="K1689" i="9"/>
  <c r="L1689" i="9" s="1"/>
  <c r="N1689" i="9" s="1"/>
  <c r="K1681" i="9"/>
  <c r="L1681" i="9" s="1"/>
  <c r="N1681" i="9" s="1"/>
  <c r="K1673" i="9"/>
  <c r="L1673" i="9" s="1"/>
  <c r="N1673" i="9" s="1"/>
  <c r="K1665" i="9"/>
  <c r="L1665" i="9" s="1"/>
  <c r="N1665" i="9" s="1"/>
  <c r="K1657" i="9"/>
  <c r="L1657" i="9" s="1"/>
  <c r="N1657" i="9" s="1"/>
  <c r="K1649" i="9"/>
  <c r="L1649" i="9" s="1"/>
  <c r="N1649" i="9" s="1"/>
  <c r="K1641" i="9"/>
  <c r="L1641" i="9" s="1"/>
  <c r="N1641" i="9" s="1"/>
  <c r="K1633" i="9"/>
  <c r="L1633" i="9" s="1"/>
  <c r="N1633" i="9" s="1"/>
  <c r="K1625" i="9"/>
  <c r="L1625" i="9" s="1"/>
  <c r="N1625" i="9" s="1"/>
  <c r="K1617" i="9"/>
  <c r="L1617" i="9" s="1"/>
  <c r="N1617" i="9" s="1"/>
  <c r="K1609" i="9"/>
  <c r="L1609" i="9" s="1"/>
  <c r="N1609" i="9" s="1"/>
  <c r="K1601" i="9"/>
  <c r="L1601" i="9" s="1"/>
  <c r="N1601" i="9" s="1"/>
  <c r="K1593" i="9"/>
  <c r="L1593" i="9" s="1"/>
  <c r="N1593" i="9" s="1"/>
  <c r="K1585" i="9"/>
  <c r="L1585" i="9" s="1"/>
  <c r="N1585" i="9" s="1"/>
  <c r="K1577" i="9"/>
  <c r="L1577" i="9" s="1"/>
  <c r="N1577" i="9" s="1"/>
  <c r="K1569" i="9"/>
  <c r="L1569" i="9" s="1"/>
  <c r="N1569" i="9" s="1"/>
  <c r="K1561" i="9"/>
  <c r="L1561" i="9" s="1"/>
  <c r="N1561" i="9" s="1"/>
  <c r="K1553" i="9"/>
  <c r="L1553" i="9" s="1"/>
  <c r="N1553" i="9" s="1"/>
  <c r="K1545" i="9"/>
  <c r="L1545" i="9" s="1"/>
  <c r="N1545" i="9" s="1"/>
  <c r="K1537" i="9"/>
  <c r="L1537" i="9" s="1"/>
  <c r="N1537" i="9" s="1"/>
  <c r="K1529" i="9"/>
  <c r="L1529" i="9" s="1"/>
  <c r="N1529" i="9" s="1"/>
  <c r="K1521" i="9"/>
  <c r="L1521" i="9" s="1"/>
  <c r="N1521" i="9" s="1"/>
  <c r="K1513" i="9"/>
  <c r="L1513" i="9" s="1"/>
  <c r="N1513" i="9" s="1"/>
  <c r="K1505" i="9"/>
  <c r="L1505" i="9" s="1"/>
  <c r="N1505" i="9" s="1"/>
  <c r="K1497" i="9"/>
  <c r="L1497" i="9" s="1"/>
  <c r="N1497" i="9" s="1"/>
  <c r="K1489" i="9"/>
  <c r="L1489" i="9" s="1"/>
  <c r="N1489" i="9" s="1"/>
  <c r="K1481" i="9"/>
  <c r="L1481" i="9" s="1"/>
  <c r="N1481" i="9" s="1"/>
  <c r="K1473" i="9"/>
  <c r="L1473" i="9" s="1"/>
  <c r="N1473" i="9" s="1"/>
  <c r="K1465" i="9"/>
  <c r="L1465" i="9" s="1"/>
  <c r="N1465" i="9" s="1"/>
  <c r="K1457" i="9"/>
  <c r="L1457" i="9" s="1"/>
  <c r="N1457" i="9" s="1"/>
  <c r="K1449" i="9"/>
  <c r="L1449" i="9" s="1"/>
  <c r="N1449" i="9" s="1"/>
  <c r="K1441" i="9"/>
  <c r="L1441" i="9" s="1"/>
  <c r="N1441" i="9" s="1"/>
  <c r="K1433" i="9"/>
  <c r="L1433" i="9" s="1"/>
  <c r="N1433" i="9" s="1"/>
  <c r="K1425" i="9"/>
  <c r="L1425" i="9" s="1"/>
  <c r="N1425" i="9" s="1"/>
  <c r="K1417" i="9"/>
  <c r="L1417" i="9" s="1"/>
  <c r="N1417" i="9" s="1"/>
  <c r="K1409" i="9"/>
  <c r="L1409" i="9" s="1"/>
  <c r="N1409" i="9" s="1"/>
  <c r="K1401" i="9"/>
  <c r="L1401" i="9" s="1"/>
  <c r="N1401" i="9" s="1"/>
  <c r="K1393" i="9"/>
  <c r="L1393" i="9" s="1"/>
  <c r="N1393" i="9" s="1"/>
  <c r="K1385" i="9"/>
  <c r="L1385" i="9" s="1"/>
  <c r="N1385" i="9" s="1"/>
  <c r="K1377" i="9"/>
  <c r="L1377" i="9" s="1"/>
  <c r="N1377" i="9" s="1"/>
  <c r="K1369" i="9"/>
  <c r="L1369" i="9" s="1"/>
  <c r="N1369" i="9" s="1"/>
  <c r="K1361" i="9"/>
  <c r="L1361" i="9" s="1"/>
  <c r="N1361" i="9" s="1"/>
  <c r="K1353" i="9"/>
  <c r="L1353" i="9" s="1"/>
  <c r="N1353" i="9" s="1"/>
  <c r="K1345" i="9"/>
  <c r="L1345" i="9" s="1"/>
  <c r="N1345" i="9" s="1"/>
  <c r="K1337" i="9"/>
  <c r="L1337" i="9" s="1"/>
  <c r="N1337" i="9" s="1"/>
  <c r="K1329" i="9"/>
  <c r="L1329" i="9" s="1"/>
  <c r="N1329" i="9" s="1"/>
  <c r="K1321" i="9"/>
  <c r="L1321" i="9" s="1"/>
  <c r="N1321" i="9" s="1"/>
  <c r="K1313" i="9"/>
  <c r="L1313" i="9" s="1"/>
  <c r="N1313" i="9" s="1"/>
  <c r="K1305" i="9"/>
  <c r="L1305" i="9" s="1"/>
  <c r="N1305" i="9" s="1"/>
  <c r="K1297" i="9"/>
  <c r="L1297" i="9" s="1"/>
  <c r="N1297" i="9" s="1"/>
  <c r="K1289" i="9"/>
  <c r="L1289" i="9" s="1"/>
  <c r="N1289" i="9" s="1"/>
  <c r="K1280" i="9"/>
  <c r="L1280" i="9" s="1"/>
  <c r="N1280" i="9" s="1"/>
  <c r="K1270" i="9"/>
  <c r="L1270" i="9" s="1"/>
  <c r="N1270" i="9" s="1"/>
  <c r="K1260" i="9"/>
  <c r="L1260" i="9" s="1"/>
  <c r="N1260" i="9" s="1"/>
  <c r="K1248" i="9"/>
  <c r="L1248" i="9" s="1"/>
  <c r="N1248" i="9" s="1"/>
  <c r="K1238" i="9"/>
  <c r="L1238" i="9" s="1"/>
  <c r="N1238" i="9" s="1"/>
  <c r="K1228" i="9"/>
  <c r="L1228" i="9" s="1"/>
  <c r="N1228" i="9" s="1"/>
  <c r="K1216" i="9"/>
  <c r="L1216" i="9" s="1"/>
  <c r="N1216" i="9" s="1"/>
  <c r="K1206" i="9"/>
  <c r="L1206" i="9" s="1"/>
  <c r="N1206" i="9" s="1"/>
  <c r="K1196" i="9"/>
  <c r="L1196" i="9" s="1"/>
  <c r="N1196" i="9" s="1"/>
  <c r="K1184" i="9"/>
  <c r="L1184" i="9" s="1"/>
  <c r="N1184" i="9" s="1"/>
  <c r="K1174" i="9"/>
  <c r="L1174" i="9" s="1"/>
  <c r="N1174" i="9" s="1"/>
  <c r="K1164" i="9"/>
  <c r="L1164" i="9" s="1"/>
  <c r="N1164" i="9" s="1"/>
  <c r="K1151" i="9"/>
  <c r="L1151" i="9" s="1"/>
  <c r="N1151" i="9" s="1"/>
  <c r="K1139" i="9"/>
  <c r="L1139" i="9" s="1"/>
  <c r="N1139" i="9" s="1"/>
  <c r="K1125" i="9"/>
  <c r="L1125" i="9" s="1"/>
  <c r="N1125" i="9" s="1"/>
  <c r="K1112" i="9"/>
  <c r="L1112" i="9" s="1"/>
  <c r="N1112" i="9" s="1"/>
  <c r="K1100" i="9"/>
  <c r="L1100" i="9" s="1"/>
  <c r="N1100" i="9" s="1"/>
  <c r="K1087" i="9"/>
  <c r="L1087" i="9" s="1"/>
  <c r="N1087" i="9" s="1"/>
  <c r="K1075" i="9"/>
  <c r="L1075" i="9" s="1"/>
  <c r="N1075" i="9" s="1"/>
  <c r="K1061" i="9"/>
  <c r="L1061" i="9" s="1"/>
  <c r="N1061" i="9" s="1"/>
  <c r="K1048" i="9"/>
  <c r="L1048" i="9" s="1"/>
  <c r="N1048" i="9" s="1"/>
  <c r="K1036" i="9"/>
  <c r="L1036" i="9" s="1"/>
  <c r="N1036" i="9" s="1"/>
  <c r="K1023" i="9"/>
  <c r="L1023" i="9" s="1"/>
  <c r="N1023" i="9" s="1"/>
  <c r="K1011" i="9"/>
  <c r="L1011" i="9" s="1"/>
  <c r="N1011" i="9" s="1"/>
  <c r="K997" i="9"/>
  <c r="L997" i="9" s="1"/>
  <c r="N997" i="9" s="1"/>
  <c r="K984" i="9"/>
  <c r="L984" i="9" s="1"/>
  <c r="N984" i="9" s="1"/>
  <c r="K972" i="9"/>
  <c r="L972" i="9" s="1"/>
  <c r="N972" i="9" s="1"/>
  <c r="K957" i="9"/>
  <c r="L957" i="9" s="1"/>
  <c r="N957" i="9" s="1"/>
  <c r="K941" i="9"/>
  <c r="L941" i="9" s="1"/>
  <c r="N941" i="9" s="1"/>
  <c r="K925" i="9"/>
  <c r="L925" i="9" s="1"/>
  <c r="N925" i="9" s="1"/>
  <c r="K909" i="9"/>
  <c r="L909" i="9" s="1"/>
  <c r="N909" i="9" s="1"/>
  <c r="K893" i="9"/>
  <c r="L893" i="9" s="1"/>
  <c r="N893" i="9" s="1"/>
  <c r="K877" i="9"/>
  <c r="L877" i="9" s="1"/>
  <c r="N877" i="9" s="1"/>
  <c r="K861" i="9"/>
  <c r="L861" i="9" s="1"/>
  <c r="N861" i="9" s="1"/>
  <c r="K845" i="9"/>
  <c r="L845" i="9" s="1"/>
  <c r="N845" i="9" s="1"/>
  <c r="K819" i="9"/>
  <c r="L819" i="9" s="1"/>
  <c r="N819" i="9" s="1"/>
  <c r="K787" i="9"/>
  <c r="L787" i="9" s="1"/>
  <c r="N787" i="9" s="1"/>
  <c r="K755" i="9"/>
  <c r="L755" i="9" s="1"/>
  <c r="N755" i="9" s="1"/>
  <c r="K723" i="9"/>
  <c r="L723" i="9" s="1"/>
  <c r="N723" i="9" s="1"/>
  <c r="K691" i="9"/>
  <c r="L691" i="9" s="1"/>
  <c r="N691" i="9" s="1"/>
  <c r="K659" i="9"/>
  <c r="L659" i="9" s="1"/>
  <c r="N659" i="9" s="1"/>
  <c r="K627" i="9"/>
  <c r="L627" i="9" s="1"/>
  <c r="N627" i="9" s="1"/>
  <c r="K595" i="9"/>
  <c r="L595" i="9" s="1"/>
  <c r="N595" i="9" s="1"/>
  <c r="K563" i="9"/>
  <c r="L563" i="9" s="1"/>
  <c r="N563" i="9" s="1"/>
  <c r="K531" i="9"/>
  <c r="L531" i="9" s="1"/>
  <c r="N531" i="9" s="1"/>
  <c r="K499" i="9"/>
  <c r="L499" i="9" s="1"/>
  <c r="N499" i="9" s="1"/>
  <c r="K467" i="9"/>
  <c r="L467" i="9" s="1"/>
  <c r="N467" i="9" s="1"/>
  <c r="K435" i="9"/>
  <c r="L435" i="9" s="1"/>
  <c r="N435" i="9" s="1"/>
  <c r="K403" i="9"/>
  <c r="L403" i="9" s="1"/>
  <c r="N403" i="9" s="1"/>
  <c r="K371" i="9"/>
  <c r="L371" i="9" s="1"/>
  <c r="N371" i="9" s="1"/>
  <c r="K339" i="9"/>
  <c r="L339" i="9" s="1"/>
  <c r="N339" i="9" s="1"/>
  <c r="K304" i="9"/>
  <c r="L304" i="9" s="1"/>
  <c r="N304" i="9" s="1"/>
  <c r="K256" i="9"/>
  <c r="L256" i="9" s="1"/>
  <c r="N256" i="9" s="1"/>
  <c r="K186" i="9"/>
  <c r="L186" i="9" s="1"/>
  <c r="N186" i="9" s="1"/>
  <c r="K100" i="9"/>
  <c r="L100" i="9" s="1"/>
  <c r="N100" i="9" s="1"/>
  <c r="K14" i="9"/>
  <c r="L14" i="9" s="1"/>
  <c r="N14" i="9" s="1"/>
  <c r="D16" i="5"/>
  <c r="D24" i="5"/>
  <c r="D33" i="6"/>
  <c r="F19" i="5" a="1"/>
  <c r="F19" i="5" s="1"/>
  <c r="L19" i="5" s="1"/>
  <c r="F11" i="5" a="1"/>
  <c r="F11" i="5" s="1"/>
  <c r="L11" i="5" s="1"/>
  <c r="F35" i="5" a="1"/>
  <c r="F35" i="5" s="1"/>
  <c r="L35" i="5" s="1"/>
  <c r="F27" i="5" a="1"/>
  <c r="F27" i="5" s="1"/>
  <c r="L27" i="5" s="1"/>
  <c r="H35" i="5" a="1"/>
  <c r="H35" i="5" s="1"/>
  <c r="H31" i="5" a="1"/>
  <c r="H31" i="5" s="1"/>
  <c r="H27" i="5" a="1"/>
  <c r="H27" i="5" s="1"/>
  <c r="H23" i="5" a="1"/>
  <c r="H23" i="5" s="1"/>
  <c r="H19" i="5" a="1"/>
  <c r="H19" i="5" s="1"/>
  <c r="H15" i="5" a="1"/>
  <c r="H15" i="5" s="1"/>
  <c r="H11" i="5" a="1"/>
  <c r="H11" i="5" s="1"/>
  <c r="H7" i="5" a="1"/>
  <c r="H7" i="5" s="1"/>
  <c r="J31" i="5"/>
  <c r="J23" i="5"/>
  <c r="J15" i="5"/>
  <c r="J7" i="5"/>
  <c r="K32" i="5"/>
  <c r="K24" i="5"/>
  <c r="K16" i="5"/>
  <c r="K8" i="5"/>
  <c r="D6" i="6"/>
  <c r="C10" i="6"/>
  <c r="C14" i="6"/>
  <c r="C18" i="6"/>
  <c r="C22" i="6"/>
  <c r="C26" i="6"/>
  <c r="C30" i="6"/>
  <c r="C34" i="6"/>
  <c r="D8" i="5"/>
  <c r="F18" i="5" a="1"/>
  <c r="F18" i="5" s="1"/>
  <c r="L18" i="5" s="1"/>
  <c r="F10" i="5" a="1"/>
  <c r="F10" i="5" s="1"/>
  <c r="L10" i="5" s="1"/>
  <c r="F34" i="5" a="1"/>
  <c r="F34" i="5" s="1"/>
  <c r="L34" i="5" s="1"/>
  <c r="F26" i="5" a="1"/>
  <c r="F26" i="5" s="1"/>
  <c r="L26" i="5" s="1"/>
  <c r="G35" i="5" a="1"/>
  <c r="G35" i="5" s="1"/>
  <c r="G31" i="5" a="1"/>
  <c r="G31" i="5" s="1"/>
  <c r="G27" i="5" a="1"/>
  <c r="G27" i="5" s="1"/>
  <c r="G23" i="5" a="1"/>
  <c r="G23" i="5" s="1"/>
  <c r="G19" i="5" a="1"/>
  <c r="G19" i="5" s="1"/>
  <c r="G15" i="5" a="1"/>
  <c r="G15" i="5" s="1"/>
  <c r="G11" i="5" a="1"/>
  <c r="G11" i="5" s="1"/>
  <c r="G7" i="5" a="1"/>
  <c r="G7" i="5" s="1"/>
  <c r="J30" i="5"/>
  <c r="J22" i="5"/>
  <c r="J14" i="5"/>
  <c r="J6" i="5"/>
  <c r="K31" i="5"/>
  <c r="K23" i="5"/>
  <c r="K15" i="5"/>
  <c r="K7" i="5"/>
  <c r="C3" i="6"/>
  <c r="C7" i="6"/>
  <c r="D10" i="6"/>
  <c r="D14" i="6"/>
  <c r="D18" i="6"/>
  <c r="D22" i="6"/>
  <c r="D26" i="6"/>
  <c r="D30" i="6"/>
  <c r="D34" i="6"/>
  <c r="C31" i="5"/>
  <c r="F17" i="5" a="1"/>
  <c r="F17" i="5" s="1"/>
  <c r="L17" i="5" s="1"/>
  <c r="F9" i="5" a="1"/>
  <c r="F9" i="5" s="1"/>
  <c r="L9" i="5" s="1"/>
  <c r="F33" i="5" a="1"/>
  <c r="F33" i="5" s="1"/>
  <c r="L33" i="5" s="1"/>
  <c r="F25" i="5" a="1"/>
  <c r="F25" i="5" s="1"/>
  <c r="L25" i="5" s="1"/>
  <c r="H34" i="5" a="1"/>
  <c r="H34" i="5" s="1"/>
  <c r="H30" i="5" a="1"/>
  <c r="H30" i="5" s="1"/>
  <c r="H26" i="5" a="1"/>
  <c r="H26" i="5" s="1"/>
  <c r="H22" i="5" a="1"/>
  <c r="H22" i="5" s="1"/>
  <c r="H18" i="5" a="1"/>
  <c r="H18" i="5" s="1"/>
  <c r="H14" i="5" a="1"/>
  <c r="H14" i="5" s="1"/>
  <c r="H10" i="5" a="1"/>
  <c r="H10" i="5" s="1"/>
  <c r="H6" i="5" a="1"/>
  <c r="H6" i="5" s="1"/>
  <c r="J29" i="5"/>
  <c r="J21" i="5"/>
  <c r="J13" i="5"/>
  <c r="J5" i="5"/>
  <c r="K30" i="5"/>
  <c r="K22" i="5"/>
  <c r="K14" i="5"/>
  <c r="K6" i="5"/>
  <c r="D3" i="6"/>
  <c r="D7" i="6"/>
  <c r="C11" i="6"/>
  <c r="C15" i="6"/>
  <c r="C19" i="6"/>
  <c r="C23" i="6"/>
  <c r="C27" i="6"/>
  <c r="C31" i="6"/>
  <c r="C35" i="6"/>
  <c r="C23" i="5"/>
  <c r="F16" i="5" a="1"/>
  <c r="F16" i="5" s="1"/>
  <c r="L16" i="5" s="1"/>
  <c r="F8" i="5" a="1"/>
  <c r="F8" i="5" s="1"/>
  <c r="L8" i="5" s="1"/>
  <c r="F32" i="5" a="1"/>
  <c r="F32" i="5" s="1"/>
  <c r="L32" i="5" s="1"/>
  <c r="F24" i="5" a="1"/>
  <c r="F24" i="5" s="1"/>
  <c r="L24" i="5" s="1"/>
  <c r="G34" i="5" a="1"/>
  <c r="G34" i="5" s="1"/>
  <c r="G30" i="5" a="1"/>
  <c r="G30" i="5" s="1"/>
  <c r="G26" i="5" a="1"/>
  <c r="G26" i="5" s="1"/>
  <c r="G22" i="5" a="1"/>
  <c r="G22" i="5" s="1"/>
  <c r="G18" i="5" a="1"/>
  <c r="G18" i="5" s="1"/>
  <c r="G14" i="5" a="1"/>
  <c r="G14" i="5" s="1"/>
  <c r="G10" i="5" a="1"/>
  <c r="G10" i="5" s="1"/>
  <c r="G6" i="5" a="1"/>
  <c r="G6" i="5" s="1"/>
  <c r="J3" i="5"/>
  <c r="J28" i="5"/>
  <c r="J20" i="5"/>
  <c r="J12" i="5"/>
  <c r="J4" i="5"/>
  <c r="K29" i="5"/>
  <c r="K21" i="5"/>
  <c r="K13" i="5"/>
  <c r="K5" i="5"/>
  <c r="C4" i="6"/>
  <c r="D11" i="6"/>
  <c r="D15" i="6"/>
  <c r="D19" i="6"/>
  <c r="D23" i="6"/>
  <c r="D27" i="6"/>
  <c r="D31" i="6"/>
  <c r="D35" i="6"/>
  <c r="C15" i="5"/>
  <c r="D9" i="5"/>
  <c r="F15" i="5" a="1"/>
  <c r="F15" i="5" s="1"/>
  <c r="L15" i="5" s="1"/>
  <c r="F7" i="5" a="1"/>
  <c r="F7" i="5" s="1"/>
  <c r="L7" i="5" s="1"/>
  <c r="F31" i="5" a="1"/>
  <c r="F31" i="5" s="1"/>
  <c r="L31" i="5" s="1"/>
  <c r="F23" i="5" a="1"/>
  <c r="F23" i="5" s="1"/>
  <c r="L23" i="5" s="1"/>
  <c r="H33" i="5" a="1"/>
  <c r="H33" i="5" s="1"/>
  <c r="H29" i="5" a="1"/>
  <c r="H29" i="5" s="1"/>
  <c r="H25" i="5" a="1"/>
  <c r="H25" i="5" s="1"/>
  <c r="H21" i="5" a="1"/>
  <c r="H21" i="5" s="1"/>
  <c r="H17" i="5" a="1"/>
  <c r="H17" i="5" s="1"/>
  <c r="H13" i="5" a="1"/>
  <c r="H13" i="5" s="1"/>
  <c r="H9" i="5" a="1"/>
  <c r="H9" i="5" s="1"/>
  <c r="H5" i="5" a="1"/>
  <c r="H5" i="5" s="1"/>
  <c r="J35" i="5"/>
  <c r="J27" i="5"/>
  <c r="J19" i="5"/>
  <c r="J11" i="5"/>
  <c r="K3" i="5"/>
  <c r="K28" i="5"/>
  <c r="K20" i="5"/>
  <c r="K12" i="5"/>
  <c r="K4" i="5"/>
  <c r="D4" i="6"/>
  <c r="C8" i="6"/>
  <c r="C12" i="6"/>
  <c r="C16" i="6"/>
  <c r="C20" i="6"/>
  <c r="C24" i="6"/>
  <c r="C28" i="6"/>
  <c r="C32" i="6"/>
  <c r="C7" i="5"/>
  <c r="F3" i="5" a="1"/>
  <c r="F3" i="5" s="1"/>
  <c r="L3" i="5" s="1"/>
  <c r="F14" i="5" a="1"/>
  <c r="F14" i="5" s="1"/>
  <c r="L14" i="5" s="1"/>
  <c r="F6" i="5" a="1"/>
  <c r="F6" i="5" s="1"/>
  <c r="L6" i="5" s="1"/>
  <c r="F30" i="5" a="1"/>
  <c r="F30" i="5" s="1"/>
  <c r="L30" i="5" s="1"/>
  <c r="F22" i="5" a="1"/>
  <c r="F22" i="5" s="1"/>
  <c r="L22" i="5" s="1"/>
  <c r="G33" i="5" a="1"/>
  <c r="G33" i="5" s="1"/>
  <c r="G29" i="5" a="1"/>
  <c r="G29" i="5" s="1"/>
  <c r="G25" i="5" a="1"/>
  <c r="G25" i="5" s="1"/>
  <c r="G21" i="5" a="1"/>
  <c r="G21" i="5" s="1"/>
  <c r="G17" i="5" a="1"/>
  <c r="G17" i="5" s="1"/>
  <c r="G13" i="5" a="1"/>
  <c r="G13" i="5" s="1"/>
  <c r="G9" i="5" a="1"/>
  <c r="G9" i="5" s="1"/>
  <c r="G5" i="5" a="1"/>
  <c r="G5" i="5" s="1"/>
  <c r="J34" i="5"/>
  <c r="J26" i="5"/>
  <c r="J18" i="5"/>
  <c r="J10" i="5"/>
  <c r="K35" i="5"/>
  <c r="K27" i="5"/>
  <c r="K19" i="5"/>
  <c r="K11" i="5"/>
  <c r="C5" i="6"/>
  <c r="D8" i="6"/>
  <c r="D12" i="6"/>
  <c r="D16" i="6"/>
  <c r="D20" i="6"/>
  <c r="D24" i="6"/>
  <c r="D28" i="6"/>
  <c r="D32" i="6"/>
  <c r="D32" i="5"/>
  <c r="F21" i="5" a="1"/>
  <c r="F21" i="5" s="1"/>
  <c r="L21" i="5" s="1"/>
  <c r="F13" i="5" a="1"/>
  <c r="F13" i="5" s="1"/>
  <c r="L13" i="5" s="1"/>
  <c r="F5" i="5" a="1"/>
  <c r="F5" i="5" s="1"/>
  <c r="L5" i="5" s="1"/>
  <c r="F29" i="5" a="1"/>
  <c r="F29" i="5" s="1"/>
  <c r="L29" i="5" s="1"/>
  <c r="G3" i="5" a="1"/>
  <c r="G3" i="5" s="1"/>
  <c r="H32" i="5" a="1"/>
  <c r="H32" i="5" s="1"/>
  <c r="H28" i="5" a="1"/>
  <c r="H28" i="5" s="1"/>
  <c r="H24" i="5" a="1"/>
  <c r="H24" i="5" s="1"/>
  <c r="H20" i="5" a="1"/>
  <c r="H20" i="5" s="1"/>
  <c r="H16" i="5" a="1"/>
  <c r="H16" i="5" s="1"/>
  <c r="H12" i="5" a="1"/>
  <c r="H12" i="5" s="1"/>
  <c r="H8" i="5" a="1"/>
  <c r="H8" i="5" s="1"/>
  <c r="H4" i="5" a="1"/>
  <c r="H4" i="5" s="1"/>
  <c r="J33" i="5"/>
  <c r="J25" i="5"/>
  <c r="J17" i="5"/>
  <c r="J9" i="5"/>
  <c r="K26" i="5"/>
  <c r="K18" i="5"/>
  <c r="K10" i="5"/>
  <c r="D5" i="6"/>
  <c r="C9" i="6"/>
  <c r="C13" i="6"/>
  <c r="C17" i="6"/>
  <c r="C21" i="6"/>
  <c r="C25" i="6"/>
  <c r="C29" i="6"/>
  <c r="C33" i="6"/>
  <c r="E33" i="6" s="1"/>
  <c r="H39" i="6" s="1"/>
  <c r="H42" i="4"/>
  <c r="F20" i="5" a="1"/>
  <c r="F20" i="5" s="1"/>
  <c r="L20" i="5" s="1"/>
  <c r="F12" i="5" a="1"/>
  <c r="F12" i="5" s="1"/>
  <c r="L12" i="5" s="1"/>
  <c r="F4" i="5" a="1"/>
  <c r="F4" i="5" s="1"/>
  <c r="L4" i="5" s="1"/>
  <c r="F28" i="5" a="1"/>
  <c r="F28" i="5" s="1"/>
  <c r="L28" i="5" s="1"/>
  <c r="H3" i="5" a="1"/>
  <c r="H3" i="5" s="1"/>
  <c r="G32" i="5" a="1"/>
  <c r="G32" i="5" s="1"/>
  <c r="G28" i="5" a="1"/>
  <c r="G28" i="5" s="1"/>
  <c r="G24" i="5" a="1"/>
  <c r="G24" i="5" s="1"/>
  <c r="G20" i="5" a="1"/>
  <c r="G20" i="5" s="1"/>
  <c r="G16" i="5" a="1"/>
  <c r="G16" i="5" s="1"/>
  <c r="G12" i="5" a="1"/>
  <c r="G12" i="5" s="1"/>
  <c r="G8" i="5" a="1"/>
  <c r="G8" i="5" s="1"/>
  <c r="G4" i="5" a="1"/>
  <c r="G4" i="5" s="1"/>
  <c r="J32" i="5"/>
  <c r="J24" i="5"/>
  <c r="J16" i="5"/>
  <c r="J8" i="5"/>
  <c r="K33" i="5"/>
  <c r="K25" i="5"/>
  <c r="K17" i="5"/>
  <c r="K9" i="5"/>
  <c r="C6" i="6"/>
  <c r="E6" i="6" s="1"/>
  <c r="H6" i="6" s="1"/>
  <c r="D9" i="6"/>
  <c r="D13" i="6"/>
  <c r="D17" i="6"/>
  <c r="D21" i="6"/>
  <c r="D25" i="6"/>
  <c r="D29" i="6"/>
  <c r="E22" i="6"/>
  <c r="H26" i="6" s="1"/>
  <c r="E19" i="6"/>
  <c r="H23" i="6" s="1"/>
  <c r="E26" i="6"/>
  <c r="H32" i="6" s="1"/>
  <c r="E18" i="6"/>
  <c r="H20" i="6" s="1"/>
  <c r="C30" i="5"/>
  <c r="C22" i="5"/>
  <c r="C14" i="5"/>
  <c r="C6" i="5"/>
  <c r="D31" i="5"/>
  <c r="E31" i="5" s="1"/>
  <c r="D23" i="5"/>
  <c r="E23" i="5" s="1"/>
  <c r="D15" i="5"/>
  <c r="D7" i="5"/>
  <c r="E7" i="5" s="1"/>
  <c r="C29" i="5"/>
  <c r="C21" i="5"/>
  <c r="C13" i="5"/>
  <c r="C5" i="5"/>
  <c r="D30" i="5"/>
  <c r="D22" i="5"/>
  <c r="D14" i="5"/>
  <c r="D6" i="5"/>
  <c r="C3" i="5"/>
  <c r="C28" i="5"/>
  <c r="C20" i="5"/>
  <c r="C12" i="5"/>
  <c r="C4" i="5"/>
  <c r="D29" i="5"/>
  <c r="D21" i="5"/>
  <c r="D13" i="5"/>
  <c r="D5" i="5"/>
  <c r="C35" i="5"/>
  <c r="C27" i="5"/>
  <c r="C19" i="5"/>
  <c r="C11" i="5"/>
  <c r="D3" i="5"/>
  <c r="D28" i="5"/>
  <c r="D20" i="5"/>
  <c r="D12" i="5"/>
  <c r="D4" i="5"/>
  <c r="C34" i="5"/>
  <c r="C26" i="5"/>
  <c r="C18" i="5"/>
  <c r="C10" i="5"/>
  <c r="D35" i="5"/>
  <c r="D27" i="5"/>
  <c r="D19" i="5"/>
  <c r="D11" i="5"/>
  <c r="C33" i="5"/>
  <c r="C25" i="5"/>
  <c r="C17" i="5"/>
  <c r="C9" i="5"/>
  <c r="E9" i="5" s="1"/>
  <c r="D34" i="5"/>
  <c r="D26" i="5"/>
  <c r="D18" i="5"/>
  <c r="D10" i="5"/>
  <c r="C32" i="5"/>
  <c r="C24" i="5"/>
  <c r="E24" i="5" s="1"/>
  <c r="C16" i="5"/>
  <c r="E16" i="5" s="1"/>
  <c r="C8" i="5"/>
  <c r="E8" i="5" s="1"/>
  <c r="D33" i="5"/>
  <c r="D25" i="5"/>
  <c r="D17" i="5"/>
  <c r="G58" i="4"/>
  <c r="G56" i="4"/>
  <c r="G50" i="4"/>
  <c r="G48" i="4"/>
  <c r="H43" i="4"/>
  <c r="H58" i="4"/>
  <c r="G43" i="4"/>
  <c r="H50" i="4"/>
  <c r="G55" i="4"/>
  <c r="G47" i="4"/>
  <c r="H57" i="4"/>
  <c r="H49" i="4"/>
  <c r="G54" i="4"/>
  <c r="G46" i="4"/>
  <c r="H56" i="4"/>
  <c r="H48" i="4"/>
  <c r="G53" i="4"/>
  <c r="G45" i="4"/>
  <c r="H55" i="4"/>
  <c r="H47" i="4"/>
  <c r="G52" i="4"/>
  <c r="G44" i="4"/>
  <c r="H54" i="4"/>
  <c r="H46" i="4"/>
  <c r="G59" i="4"/>
  <c r="G51" i="4"/>
  <c r="H53" i="4"/>
  <c r="H45" i="4"/>
  <c r="H52" i="4"/>
  <c r="H44" i="4"/>
  <c r="G57" i="4"/>
  <c r="G49" i="4"/>
  <c r="H59" i="4"/>
  <c r="H51" i="4"/>
  <c r="F38" i="4"/>
  <c r="F6" i="4"/>
  <c r="F7" i="4" s="1"/>
  <c r="E11" i="4" s="1"/>
  <c r="H28" i="13" l="1"/>
  <c r="M28" i="13" s="1"/>
  <c r="H15" i="13"/>
  <c r="M39" i="13"/>
  <c r="E12" i="4"/>
  <c r="H13" i="4"/>
  <c r="H12" i="4"/>
  <c r="G12" i="4"/>
  <c r="N1895" i="10"/>
  <c r="O1887" i="10"/>
  <c r="M1916" i="10"/>
  <c r="N1784" i="10"/>
  <c r="N1816" i="10"/>
  <c r="N1848" i="10"/>
  <c r="O1797" i="10"/>
  <c r="M1769" i="10"/>
  <c r="O1801" i="10"/>
  <c r="M1825" i="10"/>
  <c r="O1857" i="10"/>
  <c r="M1873" i="10"/>
  <c r="O1794" i="10"/>
  <c r="M1810" i="10"/>
  <c r="O1842" i="10"/>
  <c r="M1858" i="10"/>
  <c r="O1888" i="10"/>
  <c r="O1915" i="10"/>
  <c r="M1964" i="10"/>
  <c r="M1932" i="10"/>
  <c r="M1954" i="10"/>
  <c r="O1821" i="10"/>
  <c r="N1845" i="10"/>
  <c r="O1877" i="10"/>
  <c r="N1925" i="10"/>
  <c r="M1963" i="10"/>
  <c r="O1922" i="10"/>
  <c r="M1966" i="10"/>
  <c r="O2016" i="10"/>
  <c r="N2054" i="10"/>
  <c r="M2086" i="10"/>
  <c r="N2046" i="10"/>
  <c r="O2032" i="10"/>
  <c r="M2070" i="10"/>
  <c r="N1992" i="10"/>
  <c r="M2647" i="10"/>
  <c r="O2647" i="10"/>
  <c r="O2297" i="10"/>
  <c r="M2297" i="10"/>
  <c r="N2342" i="10"/>
  <c r="O2342" i="10"/>
  <c r="N2206" i="10"/>
  <c r="M2206" i="10"/>
  <c r="O2206" i="10"/>
  <c r="N2196" i="10"/>
  <c r="M2196" i="10"/>
  <c r="O2196" i="10"/>
  <c r="M8" i="11"/>
  <c r="O8" i="11"/>
  <c r="N8" i="11"/>
  <c r="O77" i="11"/>
  <c r="N77" i="11"/>
  <c r="M77" i="11"/>
  <c r="O274" i="11"/>
  <c r="M274" i="11"/>
  <c r="M288" i="11"/>
  <c r="O288" i="11"/>
  <c r="N288" i="11"/>
  <c r="M684" i="11"/>
  <c r="N684" i="11"/>
  <c r="O684" i="11"/>
  <c r="O114" i="11"/>
  <c r="M114" i="11"/>
  <c r="N183" i="11"/>
  <c r="O183" i="11"/>
  <c r="O194" i="11"/>
  <c r="M194" i="11"/>
  <c r="M536" i="11"/>
  <c r="O536" i="11"/>
  <c r="N536" i="11"/>
  <c r="N215" i="11"/>
  <c r="O215" i="11"/>
  <c r="O250" i="11"/>
  <c r="M250" i="11"/>
  <c r="O630" i="11"/>
  <c r="N630" i="11"/>
  <c r="N143" i="11"/>
  <c r="O143" i="11"/>
  <c r="O258" i="11"/>
  <c r="M258" i="11"/>
  <c r="M320" i="11"/>
  <c r="O320" i="11"/>
  <c r="N320" i="11"/>
  <c r="M392" i="11"/>
  <c r="O392" i="11"/>
  <c r="N392" i="11"/>
  <c r="M456" i="11"/>
  <c r="O456" i="11"/>
  <c r="N456" i="11"/>
  <c r="N605" i="11"/>
  <c r="O605" i="11"/>
  <c r="M605" i="11"/>
  <c r="M836" i="11"/>
  <c r="O836" i="11"/>
  <c r="N836" i="11"/>
  <c r="N623" i="11"/>
  <c r="O623" i="11"/>
  <c r="N583" i="11"/>
  <c r="O583" i="11"/>
  <c r="O606" i="11"/>
  <c r="M606" i="11"/>
  <c r="M820" i="11"/>
  <c r="O820" i="11"/>
  <c r="N820" i="11"/>
  <c r="O785" i="11"/>
  <c r="N785" i="11"/>
  <c r="M785" i="11"/>
  <c r="O921" i="11"/>
  <c r="N921" i="11"/>
  <c r="M921" i="11"/>
  <c r="M852" i="11"/>
  <c r="N852" i="11"/>
  <c r="O852" i="11"/>
  <c r="M868" i="11"/>
  <c r="O868" i="11"/>
  <c r="N868" i="11"/>
  <c r="M104" i="11"/>
  <c r="O104" i="11"/>
  <c r="N104" i="11"/>
  <c r="M2340" i="10"/>
  <c r="O2340" i="10"/>
  <c r="M65" i="12"/>
  <c r="O65" i="12"/>
  <c r="O88" i="12"/>
  <c r="N88" i="12"/>
  <c r="M116" i="12"/>
  <c r="N116" i="12"/>
  <c r="O116" i="12"/>
  <c r="N149" i="12"/>
  <c r="O149" i="12"/>
  <c r="M177" i="12"/>
  <c r="N177" i="12"/>
  <c r="O177" i="12"/>
  <c r="N220" i="12"/>
  <c r="O220" i="12"/>
  <c r="N75" i="12"/>
  <c r="M75" i="12"/>
  <c r="O75" i="12"/>
  <c r="M159" i="12"/>
  <c r="O159" i="12"/>
  <c r="N35" i="12"/>
  <c r="M35" i="12"/>
  <c r="O35" i="12"/>
  <c r="N19" i="12"/>
  <c r="M19" i="12"/>
  <c r="O19" i="12"/>
  <c r="M185" i="12"/>
  <c r="N185" i="12"/>
  <c r="O185" i="12"/>
  <c r="O96" i="12"/>
  <c r="N96" i="12"/>
  <c r="M1773" i="10"/>
  <c r="N1857" i="10"/>
  <c r="N1842" i="10"/>
  <c r="N1888" i="10"/>
  <c r="M1845" i="10"/>
  <c r="N1877" i="10"/>
  <c r="N1922" i="10"/>
  <c r="M2016" i="10"/>
  <c r="N2230" i="10"/>
  <c r="M2230" i="10"/>
  <c r="O2230" i="10"/>
  <c r="O2509" i="10"/>
  <c r="M2509" i="10"/>
  <c r="N2509" i="10"/>
  <c r="M884" i="11"/>
  <c r="O884" i="11"/>
  <c r="N884" i="11"/>
  <c r="M144" i="11"/>
  <c r="O144" i="11"/>
  <c r="N144" i="11"/>
  <c r="O2265" i="10"/>
  <c r="N2265" i="10"/>
  <c r="M2387" i="10"/>
  <c r="O2387" i="10"/>
  <c r="O2117" i="10"/>
  <c r="M2117" i="10"/>
  <c r="N2117" i="10"/>
  <c r="M240" i="11"/>
  <c r="O240" i="11"/>
  <c r="N240" i="11"/>
  <c r="O178" i="11"/>
  <c r="M178" i="11"/>
  <c r="M440" i="11"/>
  <c r="O440" i="11"/>
  <c r="N440" i="11"/>
  <c r="M56" i="11"/>
  <c r="O56" i="11"/>
  <c r="N56" i="11"/>
  <c r="N119" i="11"/>
  <c r="O119" i="11"/>
  <c r="N199" i="11"/>
  <c r="O199" i="11"/>
  <c r="N549" i="11"/>
  <c r="M549" i="11"/>
  <c r="O218" i="11"/>
  <c r="M218" i="11"/>
  <c r="M528" i="11"/>
  <c r="O528" i="11"/>
  <c r="N528" i="11"/>
  <c r="M184" i="11"/>
  <c r="N184" i="11"/>
  <c r="O184" i="11"/>
  <c r="N255" i="11"/>
  <c r="O255" i="11"/>
  <c r="M336" i="11"/>
  <c r="O336" i="11"/>
  <c r="N336" i="11"/>
  <c r="M464" i="11"/>
  <c r="O464" i="11"/>
  <c r="N464" i="11"/>
  <c r="M644" i="11"/>
  <c r="O644" i="11"/>
  <c r="N644" i="11"/>
  <c r="O146" i="11"/>
  <c r="M146" i="11"/>
  <c r="N263" i="11"/>
  <c r="O263" i="11"/>
  <c r="O566" i="11"/>
  <c r="N566" i="11"/>
  <c r="M566" i="11"/>
  <c r="M633" i="11"/>
  <c r="O633" i="11"/>
  <c r="N633" i="11"/>
  <c r="M812" i="11"/>
  <c r="O812" i="11"/>
  <c r="N812" i="11"/>
  <c r="M296" i="11"/>
  <c r="O296" i="11"/>
  <c r="N296" i="11"/>
  <c r="N613" i="11"/>
  <c r="M613" i="11"/>
  <c r="M628" i="11"/>
  <c r="N628" i="11"/>
  <c r="N557" i="11"/>
  <c r="M557" i="11"/>
  <c r="O557" i="11"/>
  <c r="M692" i="11"/>
  <c r="O692" i="11"/>
  <c r="N692" i="11"/>
  <c r="M860" i="11"/>
  <c r="N860" i="11"/>
  <c r="O860" i="11"/>
  <c r="M57" i="12"/>
  <c r="O57" i="12"/>
  <c r="O112" i="12"/>
  <c r="N112" i="12"/>
  <c r="N157" i="12"/>
  <c r="O157" i="12"/>
  <c r="O72" i="12"/>
  <c r="N72" i="12"/>
  <c r="M194" i="12"/>
  <c r="O194" i="12"/>
  <c r="O32" i="12"/>
  <c r="N32" i="12"/>
  <c r="N123" i="12"/>
  <c r="M123" i="12"/>
  <c r="O123" i="12"/>
  <c r="O16" i="12"/>
  <c r="N16" i="12"/>
  <c r="M89" i="12"/>
  <c r="O89" i="12"/>
  <c r="N1886" i="10"/>
  <c r="O1781" i="10"/>
  <c r="O1778" i="10"/>
  <c r="O1897" i="10"/>
  <c r="M1938" i="10"/>
  <c r="O1853" i="10"/>
  <c r="M1906" i="10"/>
  <c r="O1974" i="10"/>
  <c r="O1937" i="10"/>
  <c r="O1898" i="10"/>
  <c r="O21" i="11"/>
  <c r="M21" i="11"/>
  <c r="M128" i="11"/>
  <c r="O128" i="11"/>
  <c r="N128" i="11"/>
  <c r="M2436" i="10"/>
  <c r="O2436" i="10"/>
  <c r="O2392" i="10"/>
  <c r="N2392" i="10"/>
  <c r="N2378" i="10"/>
  <c r="M2378" i="10"/>
  <c r="M2112" i="10"/>
  <c r="O2112" i="10"/>
  <c r="O2470" i="10"/>
  <c r="N2470" i="10"/>
  <c r="N2192" i="10"/>
  <c r="M2192" i="10"/>
  <c r="O2192" i="10"/>
  <c r="M40" i="11"/>
  <c r="O40" i="11"/>
  <c r="N40" i="11"/>
  <c r="N95" i="11"/>
  <c r="O95" i="11"/>
  <c r="O98" i="11"/>
  <c r="M98" i="11"/>
  <c r="O170" i="11"/>
  <c r="M170" i="11"/>
  <c r="M844" i="11"/>
  <c r="O844" i="11"/>
  <c r="N844" i="11"/>
  <c r="M64" i="11"/>
  <c r="O64" i="11"/>
  <c r="N64" i="11"/>
  <c r="O122" i="11"/>
  <c r="M122" i="11"/>
  <c r="O202" i="11"/>
  <c r="M202" i="11"/>
  <c r="N223" i="11"/>
  <c r="O223" i="11"/>
  <c r="M408" i="11"/>
  <c r="O408" i="11"/>
  <c r="N408" i="11"/>
  <c r="M504" i="11"/>
  <c r="O504" i="11"/>
  <c r="N504" i="11"/>
  <c r="N135" i="11"/>
  <c r="O135" i="11"/>
  <c r="N151" i="11"/>
  <c r="O151" i="11"/>
  <c r="O266" i="11"/>
  <c r="M266" i="11"/>
  <c r="M676" i="11"/>
  <c r="O676" i="11"/>
  <c r="N676" i="11"/>
  <c r="N573" i="11"/>
  <c r="O573" i="11"/>
  <c r="M573" i="11"/>
  <c r="M544" i="11"/>
  <c r="O544" i="11"/>
  <c r="N544" i="11"/>
  <c r="N619" i="11"/>
  <c r="M619" i="11"/>
  <c r="O638" i="11"/>
  <c r="N638" i="11"/>
  <c r="M638" i="11"/>
  <c r="M732" i="11"/>
  <c r="O732" i="11"/>
  <c r="N732" i="11"/>
  <c r="O681" i="11"/>
  <c r="N681" i="11"/>
  <c r="O697" i="11"/>
  <c r="M697" i="11"/>
  <c r="N621" i="11"/>
  <c r="O621" i="11"/>
  <c r="M621" i="11"/>
  <c r="M724" i="11"/>
  <c r="O724" i="11"/>
  <c r="N724" i="11"/>
  <c r="O705" i="11"/>
  <c r="M705" i="11"/>
  <c r="N705" i="11"/>
  <c r="M876" i="11"/>
  <c r="O876" i="11"/>
  <c r="N876" i="11"/>
  <c r="M892" i="11"/>
  <c r="O892" i="11"/>
  <c r="N892" i="11"/>
  <c r="O53" i="11"/>
  <c r="N53" i="11"/>
  <c r="M53" i="11"/>
  <c r="M80" i="11"/>
  <c r="O80" i="11"/>
  <c r="N80" i="11"/>
  <c r="M145" i="12"/>
  <c r="O145" i="12"/>
  <c r="M129" i="12"/>
  <c r="N129" i="12"/>
  <c r="O129" i="12"/>
  <c r="M137" i="12"/>
  <c r="O137" i="12"/>
  <c r="N67" i="12"/>
  <c r="M67" i="12"/>
  <c r="O67" i="12"/>
  <c r="O190" i="12"/>
  <c r="N190" i="12"/>
  <c r="N27" i="12"/>
  <c r="M27" i="12"/>
  <c r="O27" i="12"/>
  <c r="N11" i="12"/>
  <c r="M11" i="12"/>
  <c r="O11" i="12"/>
  <c r="O174" i="12"/>
  <c r="M174" i="12"/>
  <c r="N174" i="12"/>
  <c r="N1781" i="10"/>
  <c r="O1813" i="10"/>
  <c r="O1896" i="10"/>
  <c r="N1778" i="10"/>
  <c r="O1948" i="10"/>
  <c r="N1898" i="10"/>
  <c r="O2431" i="10"/>
  <c r="N2431" i="10"/>
  <c r="O2569" i="10"/>
  <c r="N2569" i="10"/>
  <c r="O2502" i="10"/>
  <c r="M2502" i="10"/>
  <c r="N2502" i="10"/>
  <c r="N591" i="11"/>
  <c r="O591" i="11"/>
  <c r="M232" i="11"/>
  <c r="O232" i="11"/>
  <c r="N232" i="11"/>
  <c r="O45" i="11"/>
  <c r="N45" i="11"/>
  <c r="M45" i="11"/>
  <c r="N103" i="11"/>
  <c r="O103" i="11"/>
  <c r="M368" i="11"/>
  <c r="O368" i="11"/>
  <c r="N368" i="11"/>
  <c r="O13" i="11"/>
  <c r="N13" i="11"/>
  <c r="M13" i="11"/>
  <c r="M192" i="11"/>
  <c r="N192" i="11"/>
  <c r="O192" i="11"/>
  <c r="O138" i="11"/>
  <c r="M138" i="11"/>
  <c r="M200" i="11"/>
  <c r="O200" i="11"/>
  <c r="N200" i="11"/>
  <c r="O154" i="11"/>
  <c r="M154" i="11"/>
  <c r="M208" i="11"/>
  <c r="O208" i="11"/>
  <c r="N208" i="11"/>
  <c r="N581" i="11"/>
  <c r="M581" i="11"/>
  <c r="O646" i="11"/>
  <c r="M646" i="11"/>
  <c r="O558" i="11"/>
  <c r="M558" i="11"/>
  <c r="M352" i="11"/>
  <c r="O352" i="11"/>
  <c r="N352" i="11"/>
  <c r="M416" i="11"/>
  <c r="O416" i="11"/>
  <c r="N416" i="11"/>
  <c r="M480" i="11"/>
  <c r="O480" i="11"/>
  <c r="N480" i="11"/>
  <c r="M740" i="11"/>
  <c r="O740" i="11"/>
  <c r="N740" i="11"/>
  <c r="M828" i="11"/>
  <c r="O828" i="11"/>
  <c r="N828" i="11"/>
  <c r="N565" i="11"/>
  <c r="M565" i="11"/>
  <c r="O721" i="11"/>
  <c r="M721" i="11"/>
  <c r="N721" i="11"/>
  <c r="N2246" i="10"/>
  <c r="M2246" i="10"/>
  <c r="O2246" i="10"/>
  <c r="M153" i="12"/>
  <c r="O153" i="12"/>
  <c r="M73" i="12"/>
  <c r="O73" i="12"/>
  <c r="O104" i="12"/>
  <c r="N104" i="12"/>
  <c r="O64" i="12"/>
  <c r="N64" i="12"/>
  <c r="M178" i="12"/>
  <c r="O178" i="12"/>
  <c r="O24" i="12"/>
  <c r="N24" i="12"/>
  <c r="M113" i="12"/>
  <c r="O113" i="12"/>
  <c r="O8" i="12"/>
  <c r="N8" i="12"/>
  <c r="N3" i="9"/>
  <c r="M3" i="9"/>
  <c r="M1785" i="10"/>
  <c r="O1841" i="10"/>
  <c r="N1896" i="10"/>
  <c r="N1826" i="10"/>
  <c r="O1874" i="10"/>
  <c r="M1948" i="10"/>
  <c r="O1946" i="10"/>
  <c r="N1909" i="10"/>
  <c r="M1930" i="10"/>
  <c r="O2063" i="10"/>
  <c r="N2014" i="10"/>
  <c r="N2078" i="10"/>
  <c r="M1989" i="10"/>
  <c r="M2419" i="10"/>
  <c r="O2419" i="10"/>
  <c r="O90" i="11"/>
  <c r="M90" i="11"/>
  <c r="N2426" i="10"/>
  <c r="O2426" i="10"/>
  <c r="O2125" i="10"/>
  <c r="M2125" i="10"/>
  <c r="N2125" i="10"/>
  <c r="M2497" i="10"/>
  <c r="N2497" i="10"/>
  <c r="M2224" i="10"/>
  <c r="O2224" i="10"/>
  <c r="O2329" i="10"/>
  <c r="N2329" i="10"/>
  <c r="N2228" i="10"/>
  <c r="M2228" i="10"/>
  <c r="O2228" i="10"/>
  <c r="N2180" i="10"/>
  <c r="O2180" i="10"/>
  <c r="N159" i="11"/>
  <c r="O159" i="11"/>
  <c r="O622" i="11"/>
  <c r="M622" i="11"/>
  <c r="M48" i="11"/>
  <c r="N48" i="11"/>
  <c r="O48" i="11"/>
  <c r="O106" i="11"/>
  <c r="M106" i="11"/>
  <c r="N191" i="11"/>
  <c r="O191" i="11"/>
  <c r="O5" i="11"/>
  <c r="M5" i="11"/>
  <c r="N5" i="11"/>
  <c r="M24" i="11"/>
  <c r="O24" i="11"/>
  <c r="N24" i="11"/>
  <c r="M272" i="11"/>
  <c r="O272" i="11"/>
  <c r="N272" i="11"/>
  <c r="M168" i="11"/>
  <c r="O168" i="11"/>
  <c r="N168" i="11"/>
  <c r="O226" i="11"/>
  <c r="M226" i="11"/>
  <c r="M360" i="11"/>
  <c r="O360" i="11"/>
  <c r="N360" i="11"/>
  <c r="M424" i="11"/>
  <c r="O424" i="11"/>
  <c r="N424" i="11"/>
  <c r="N551" i="11"/>
  <c r="O551" i="11"/>
  <c r="O689" i="11"/>
  <c r="M689" i="11"/>
  <c r="M748" i="11"/>
  <c r="O748" i="11"/>
  <c r="N748" i="11"/>
  <c r="O590" i="11"/>
  <c r="M590" i="11"/>
  <c r="O614" i="11"/>
  <c r="N614" i="11"/>
  <c r="M614" i="11"/>
  <c r="O713" i="11"/>
  <c r="N713" i="11"/>
  <c r="M708" i="11"/>
  <c r="O708" i="11"/>
  <c r="N708" i="11"/>
  <c r="O777" i="11"/>
  <c r="N777" i="11"/>
  <c r="M900" i="11"/>
  <c r="O900" i="11"/>
  <c r="N900" i="11"/>
  <c r="M908" i="11"/>
  <c r="O908" i="11"/>
  <c r="N908" i="11"/>
  <c r="M32" i="11"/>
  <c r="O32" i="11"/>
  <c r="N32" i="11"/>
  <c r="O2424" i="10"/>
  <c r="M2424" i="10"/>
  <c r="N2424" i="10"/>
  <c r="M218" i="12"/>
  <c r="O218" i="12"/>
  <c r="M49" i="12"/>
  <c r="O49" i="12"/>
  <c r="M33" i="12"/>
  <c r="O33" i="12"/>
  <c r="M81" i="12"/>
  <c r="O81" i="12"/>
  <c r="M186" i="12"/>
  <c r="O186" i="12"/>
  <c r="O100" i="12"/>
  <c r="M100" i="12"/>
  <c r="N100" i="12"/>
  <c r="M17" i="12"/>
  <c r="O17" i="12"/>
  <c r="N59" i="12"/>
  <c r="O59" i="12"/>
  <c r="M59" i="12"/>
  <c r="M72" i="11"/>
  <c r="O72" i="11"/>
  <c r="N72" i="11"/>
  <c r="N2559" i="10"/>
  <c r="M2559" i="10"/>
  <c r="O2559" i="10"/>
  <c r="O2173" i="10"/>
  <c r="M2173" i="10"/>
  <c r="M2121" i="10"/>
  <c r="N2121" i="10"/>
  <c r="O2121" i="10"/>
  <c r="M88" i="11"/>
  <c r="N88" i="11"/>
  <c r="O88" i="11"/>
  <c r="M152" i="11"/>
  <c r="O152" i="11"/>
  <c r="N152" i="11"/>
  <c r="M256" i="11"/>
  <c r="O256" i="11"/>
  <c r="N256" i="11"/>
  <c r="M488" i="11"/>
  <c r="O488" i="11"/>
  <c r="N488" i="11"/>
  <c r="N599" i="11"/>
  <c r="O599" i="11"/>
  <c r="N231" i="11"/>
  <c r="O231" i="11"/>
  <c r="N239" i="11"/>
  <c r="O239" i="11"/>
  <c r="M400" i="11"/>
  <c r="O400" i="11"/>
  <c r="N400" i="11"/>
  <c r="M716" i="11"/>
  <c r="O716" i="11"/>
  <c r="N716" i="11"/>
  <c r="M216" i="11"/>
  <c r="N216" i="11"/>
  <c r="O216" i="11"/>
  <c r="N641" i="11"/>
  <c r="O641" i="11"/>
  <c r="M641" i="11"/>
  <c r="M496" i="11"/>
  <c r="N496" i="11"/>
  <c r="O496" i="11"/>
  <c r="O582" i="11"/>
  <c r="N582" i="11"/>
  <c r="M582" i="11"/>
  <c r="M700" i="11"/>
  <c r="O700" i="11"/>
  <c r="N700" i="11"/>
  <c r="N559" i="11"/>
  <c r="O559" i="11"/>
  <c r="O574" i="11"/>
  <c r="M574" i="11"/>
  <c r="M756" i="11"/>
  <c r="O756" i="11"/>
  <c r="N756" i="11"/>
  <c r="N643" i="11"/>
  <c r="O643" i="11"/>
  <c r="M788" i="11"/>
  <c r="O788" i="11"/>
  <c r="N788" i="11"/>
  <c r="O745" i="11"/>
  <c r="N745" i="11"/>
  <c r="O753" i="11"/>
  <c r="M753" i="11"/>
  <c r="M916" i="11"/>
  <c r="N916" i="11"/>
  <c r="O916" i="11"/>
  <c r="N271" i="11"/>
  <c r="O271" i="11"/>
  <c r="O2525" i="10"/>
  <c r="N2525" i="10"/>
  <c r="M25" i="12"/>
  <c r="O25" i="12"/>
  <c r="N212" i="12"/>
  <c r="O212" i="12"/>
  <c r="M212" i="12"/>
  <c r="M41" i="12"/>
  <c r="O41" i="12"/>
  <c r="O173" i="12"/>
  <c r="N173" i="12"/>
  <c r="M173" i="12"/>
  <c r="O124" i="12"/>
  <c r="M124" i="12"/>
  <c r="N124" i="12"/>
  <c r="M9" i="12"/>
  <c r="O9" i="12"/>
  <c r="O56" i="12"/>
  <c r="N56" i="12"/>
  <c r="O182" i="12"/>
  <c r="M182" i="12"/>
  <c r="N182" i="12"/>
  <c r="M151" i="12"/>
  <c r="O151" i="12"/>
  <c r="N92" i="12"/>
  <c r="M92" i="12"/>
  <c r="O92" i="12"/>
  <c r="M210" i="12"/>
  <c r="O210" i="12"/>
  <c r="N1776" i="10"/>
  <c r="N1808" i="10"/>
  <c r="N1840" i="10"/>
  <c r="N1872" i="10"/>
  <c r="N1793" i="10"/>
  <c r="O1825" i="10"/>
  <c r="O1873" i="10"/>
  <c r="M1924" i="10"/>
  <c r="O1810" i="10"/>
  <c r="M1970" i="10"/>
  <c r="N1837" i="10"/>
  <c r="N1861" i="10"/>
  <c r="M1936" i="10"/>
  <c r="O1921" i="10"/>
  <c r="O1963" i="10"/>
  <c r="O2068" i="10"/>
  <c r="N2031" i="10"/>
  <c r="O2020" i="10"/>
  <c r="N1977" i="10"/>
  <c r="N2070" i="10"/>
  <c r="M2050" i="10"/>
  <c r="O1980" i="10"/>
  <c r="N2093" i="10"/>
  <c r="M2093" i="10"/>
  <c r="O2093" i="10"/>
  <c r="M2637" i="10"/>
  <c r="O2637" i="10"/>
  <c r="O2408" i="10"/>
  <c r="N2408" i="10"/>
  <c r="M2408" i="10"/>
  <c r="N2244" i="10"/>
  <c r="M2244" i="10"/>
  <c r="M2481" i="10"/>
  <c r="N2481" i="10"/>
  <c r="O2481" i="10"/>
  <c r="M2109" i="10"/>
  <c r="N2109" i="10"/>
  <c r="O2109" i="10"/>
  <c r="N2091" i="10"/>
  <c r="M2091" i="10"/>
  <c r="N167" i="11"/>
  <c r="O167" i="11"/>
  <c r="M432" i="11"/>
  <c r="O432" i="11"/>
  <c r="N432" i="11"/>
  <c r="M804" i="11"/>
  <c r="N804" i="11"/>
  <c r="O804" i="11"/>
  <c r="M16" i="11"/>
  <c r="N16" i="11"/>
  <c r="O16" i="11"/>
  <c r="O162" i="11"/>
  <c r="M162" i="11"/>
  <c r="M376" i="11"/>
  <c r="O376" i="11"/>
  <c r="N376" i="11"/>
  <c r="M280" i="11"/>
  <c r="O280" i="11"/>
  <c r="N280" i="11"/>
  <c r="M512" i="11"/>
  <c r="O512" i="11"/>
  <c r="N512" i="11"/>
  <c r="M652" i="11"/>
  <c r="O652" i="11"/>
  <c r="N652" i="11"/>
  <c r="N207" i="11"/>
  <c r="O207" i="11"/>
  <c r="M344" i="11"/>
  <c r="O344" i="11"/>
  <c r="N344" i="11"/>
  <c r="M472" i="11"/>
  <c r="O472" i="11"/>
  <c r="N472" i="11"/>
  <c r="O234" i="11"/>
  <c r="M234" i="11"/>
  <c r="O242" i="11"/>
  <c r="M242" i="11"/>
  <c r="M304" i="11"/>
  <c r="N304" i="11"/>
  <c r="O304" i="11"/>
  <c r="N589" i="11"/>
  <c r="M589" i="11"/>
  <c r="O589" i="11"/>
  <c r="N567" i="11"/>
  <c r="O567" i="11"/>
  <c r="M796" i="11"/>
  <c r="O796" i="11"/>
  <c r="N796" i="11"/>
  <c r="M764" i="11"/>
  <c r="O764" i="11"/>
  <c r="N764" i="11"/>
  <c r="N575" i="11"/>
  <c r="O575" i="11"/>
  <c r="O649" i="11"/>
  <c r="M649" i="11"/>
  <c r="O769" i="11"/>
  <c r="M769" i="11"/>
  <c r="O186" i="11"/>
  <c r="M186" i="11"/>
  <c r="M2316" i="10"/>
  <c r="N2316" i="10"/>
  <c r="O37" i="11"/>
  <c r="N37" i="11"/>
  <c r="N2164" i="10"/>
  <c r="M2164" i="10"/>
  <c r="N2445" i="10"/>
  <c r="M2445" i="10"/>
  <c r="O2445" i="10"/>
  <c r="M2599" i="10"/>
  <c r="O2599" i="10"/>
  <c r="N141" i="12"/>
  <c r="O141" i="12"/>
  <c r="M132" i="12"/>
  <c r="N132" i="12"/>
  <c r="O132" i="12"/>
  <c r="N204" i="12"/>
  <c r="O204" i="12"/>
  <c r="M204" i="12"/>
  <c r="O170" i="12"/>
  <c r="M170" i="12"/>
  <c r="N170" i="12"/>
  <c r="N83" i="12"/>
  <c r="M83" i="12"/>
  <c r="O83" i="12"/>
  <c r="M97" i="12"/>
  <c r="O97" i="12"/>
  <c r="N51" i="12"/>
  <c r="M51" i="12"/>
  <c r="O51" i="12"/>
  <c r="N43" i="12"/>
  <c r="M43" i="12"/>
  <c r="O43" i="12"/>
  <c r="M143" i="12"/>
  <c r="O143" i="12"/>
  <c r="N196" i="12"/>
  <c r="M196" i="12"/>
  <c r="O196" i="12"/>
  <c r="M135" i="12"/>
  <c r="O135" i="12"/>
  <c r="G60" i="4"/>
  <c r="E60" i="4"/>
  <c r="N1916" i="10"/>
  <c r="M1849" i="10"/>
  <c r="N1932" i="10"/>
  <c r="M1942" i="10"/>
  <c r="O1966" i="10"/>
  <c r="O2004" i="10"/>
  <c r="M2068" i="10"/>
  <c r="O2086" i="10"/>
  <c r="H39" i="13"/>
  <c r="H22" i="13"/>
  <c r="M22" i="13" s="1"/>
  <c r="O130" i="11"/>
  <c r="M130" i="11"/>
  <c r="O2321" i="10"/>
  <c r="M2321" i="10"/>
  <c r="N175" i="11"/>
  <c r="O175" i="11"/>
  <c r="M2348" i="10"/>
  <c r="N2348" i="10"/>
  <c r="N2212" i="10"/>
  <c r="M2212" i="10"/>
  <c r="M2161" i="10"/>
  <c r="N2161" i="10"/>
  <c r="O2161" i="10"/>
  <c r="N2485" i="10"/>
  <c r="M2485" i="10"/>
  <c r="M120" i="11"/>
  <c r="O120" i="11"/>
  <c r="N120" i="11"/>
  <c r="N111" i="11"/>
  <c r="O111" i="11"/>
  <c r="M264" i="11"/>
  <c r="O264" i="11"/>
  <c r="N264" i="11"/>
  <c r="M96" i="11"/>
  <c r="O96" i="11"/>
  <c r="N96" i="11"/>
  <c r="M160" i="11"/>
  <c r="O160" i="11"/>
  <c r="N160" i="11"/>
  <c r="M668" i="11"/>
  <c r="O668" i="11"/>
  <c r="N668" i="11"/>
  <c r="O210" i="11"/>
  <c r="M210" i="11"/>
  <c r="M176" i="11"/>
  <c r="N176" i="11"/>
  <c r="O176" i="11"/>
  <c r="N247" i="11"/>
  <c r="O247" i="11"/>
  <c r="N615" i="11"/>
  <c r="O615" i="11"/>
  <c r="M224" i="11"/>
  <c r="N224" i="11"/>
  <c r="O224" i="11"/>
  <c r="M328" i="11"/>
  <c r="O328" i="11"/>
  <c r="N328" i="11"/>
  <c r="M312" i="11"/>
  <c r="N312" i="11"/>
  <c r="O312" i="11"/>
  <c r="M520" i="11"/>
  <c r="N520" i="11"/>
  <c r="O520" i="11"/>
  <c r="M384" i="11"/>
  <c r="O384" i="11"/>
  <c r="N384" i="11"/>
  <c r="M448" i="11"/>
  <c r="N448" i="11"/>
  <c r="O448" i="11"/>
  <c r="N597" i="11"/>
  <c r="M597" i="11"/>
  <c r="O598" i="11"/>
  <c r="N598" i="11"/>
  <c r="M598" i="11"/>
  <c r="M772" i="11"/>
  <c r="O772" i="11"/>
  <c r="N772" i="11"/>
  <c r="M660" i="11"/>
  <c r="N660" i="11"/>
  <c r="O660" i="11"/>
  <c r="O550" i="11"/>
  <c r="N550" i="11"/>
  <c r="M550" i="11"/>
  <c r="M636" i="11"/>
  <c r="O636" i="11"/>
  <c r="N636" i="11"/>
  <c r="O657" i="11"/>
  <c r="N657" i="11"/>
  <c r="M657" i="11"/>
  <c r="M780" i="11"/>
  <c r="O780" i="11"/>
  <c r="N780" i="11"/>
  <c r="O761" i="11"/>
  <c r="M761" i="11"/>
  <c r="N127" i="11"/>
  <c r="O127" i="11"/>
  <c r="O2454" i="10"/>
  <c r="M2454" i="10"/>
  <c r="O29" i="11"/>
  <c r="M29" i="11"/>
  <c r="N2176" i="10"/>
  <c r="M2176" i="10"/>
  <c r="O2176" i="10"/>
  <c r="M105" i="12"/>
  <c r="O105" i="12"/>
  <c r="N91" i="12"/>
  <c r="O91" i="12"/>
  <c r="M91" i="12"/>
  <c r="M108" i="12"/>
  <c r="N108" i="12"/>
  <c r="O108" i="12"/>
  <c r="O80" i="12"/>
  <c r="N80" i="12"/>
  <c r="O48" i="12"/>
  <c r="N48" i="12"/>
  <c r="O40" i="12"/>
  <c r="N40" i="12"/>
  <c r="M202" i="12"/>
  <c r="O202" i="12"/>
  <c r="M193" i="12"/>
  <c r="O193" i="12"/>
  <c r="N99" i="12"/>
  <c r="M99" i="12"/>
  <c r="O99" i="12"/>
  <c r="H21" i="13"/>
  <c r="M21" i="13" s="1"/>
  <c r="O40" i="13"/>
  <c r="P40" i="13"/>
  <c r="M40" i="13"/>
  <c r="M27" i="13"/>
  <c r="H20" i="13"/>
  <c r="M20" i="13" s="1"/>
  <c r="E31" i="6"/>
  <c r="H37" i="6" s="1"/>
  <c r="H26" i="13"/>
  <c r="M26" i="13" s="1"/>
  <c r="E11" i="6"/>
  <c r="H13" i="6" s="1"/>
  <c r="E3" i="6"/>
  <c r="H3" i="6" s="1"/>
  <c r="H40" i="13"/>
  <c r="H8" i="13"/>
  <c r="M8" i="13" s="1"/>
  <c r="H38" i="13"/>
  <c r="H24" i="13"/>
  <c r="M24" i="13" s="1"/>
  <c r="H32" i="13"/>
  <c r="H19" i="13"/>
  <c r="L22" i="13"/>
  <c r="L40" i="13"/>
  <c r="Q40" i="13"/>
  <c r="L18" i="13"/>
  <c r="L8" i="13"/>
  <c r="L39" i="13"/>
  <c r="Q39" i="13"/>
  <c r="L37" i="13"/>
  <c r="Q37" i="13"/>
  <c r="L14" i="13"/>
  <c r="L35" i="13"/>
  <c r="Q35" i="13"/>
  <c r="L26" i="13"/>
  <c r="L10" i="13"/>
  <c r="L23" i="13"/>
  <c r="M36" i="13"/>
  <c r="L36" i="13"/>
  <c r="M29" i="13"/>
  <c r="L29" i="13"/>
  <c r="L27" i="13"/>
  <c r="L33" i="13"/>
  <c r="N33" i="13" s="1"/>
  <c r="O33" i="13" s="1"/>
  <c r="P33" i="13" s="1"/>
  <c r="Q33" i="13" s="1"/>
  <c r="L31" i="13"/>
  <c r="L12" i="13"/>
  <c r="L30" i="13"/>
  <c r="L16" i="13"/>
  <c r="L9" i="13"/>
  <c r="L34" i="13"/>
  <c r="L20" i="13"/>
  <c r="L13" i="13"/>
  <c r="M38" i="13"/>
  <c r="L38" i="13"/>
  <c r="L11" i="13"/>
  <c r="L24" i="13"/>
  <c r="L17" i="13"/>
  <c r="N17" i="13" s="1"/>
  <c r="O17" i="13" s="1"/>
  <c r="P17" i="13" s="1"/>
  <c r="Q17" i="13" s="1"/>
  <c r="L15" i="13"/>
  <c r="L28" i="13"/>
  <c r="L21" i="13"/>
  <c r="L19" i="13"/>
  <c r="L32" i="13"/>
  <c r="L25" i="13"/>
  <c r="N36" i="13"/>
  <c r="M15" i="13"/>
  <c r="M14" i="13"/>
  <c r="O34" i="13"/>
  <c r="M19" i="13"/>
  <c r="P34" i="13"/>
  <c r="N38" i="13"/>
  <c r="E4" i="5"/>
  <c r="E30" i="5"/>
  <c r="M23" i="13"/>
  <c r="H13" i="13"/>
  <c r="M13" i="13" s="1"/>
  <c r="O36" i="13"/>
  <c r="P36" i="13"/>
  <c r="N34" i="13"/>
  <c r="H36" i="13"/>
  <c r="H16" i="13"/>
  <c r="M16" i="13" s="1"/>
  <c r="H31" i="13"/>
  <c r="M31" i="13" s="1"/>
  <c r="H11" i="13"/>
  <c r="M11" i="13" s="1"/>
  <c r="H30" i="13"/>
  <c r="M30" i="13" s="1"/>
  <c r="M34" i="13"/>
  <c r="O38" i="13"/>
  <c r="K6" i="13"/>
  <c r="E9" i="6"/>
  <c r="H11" i="6" s="1"/>
  <c r="E24" i="6"/>
  <c r="H28" i="6" s="1"/>
  <c r="E15" i="6"/>
  <c r="H17" i="6" s="1"/>
  <c r="H18" i="13"/>
  <c r="M18" i="13" s="1"/>
  <c r="H10" i="13"/>
  <c r="M10" i="13" s="1"/>
  <c r="P38" i="13"/>
  <c r="G6" i="13"/>
  <c r="H34" i="13"/>
  <c r="H25" i="13"/>
  <c r="M25" i="13" s="1"/>
  <c r="M9" i="13"/>
  <c r="M12" i="13"/>
  <c r="M32" i="13"/>
  <c r="E25" i="5"/>
  <c r="E27" i="6"/>
  <c r="H33" i="6" s="1"/>
  <c r="N2001" i="10"/>
  <c r="M2001" i="10"/>
  <c r="O2001" i="10"/>
  <c r="O1883" i="10"/>
  <c r="N1883" i="10"/>
  <c r="O1875" i="10"/>
  <c r="N1875" i="10"/>
  <c r="N2017" i="10"/>
  <c r="M2017" i="10"/>
  <c r="O2017" i="10"/>
  <c r="M1875" i="10"/>
  <c r="M1826" i="10"/>
  <c r="M1837" i="10"/>
  <c r="M1944" i="10"/>
  <c r="M2004" i="10"/>
  <c r="M2025" i="10"/>
  <c r="N1912" i="10"/>
  <c r="M1912" i="10"/>
  <c r="O1912" i="10"/>
  <c r="N1945" i="10"/>
  <c r="M1945" i="10"/>
  <c r="O1945" i="10"/>
  <c r="N2009" i="10"/>
  <c r="O2009" i="10"/>
  <c r="N2061" i="10"/>
  <c r="M2061" i="10"/>
  <c r="N1790" i="10"/>
  <c r="M1790" i="10"/>
  <c r="O1790" i="10"/>
  <c r="N1822" i="10"/>
  <c r="M1822" i="10"/>
  <c r="O1822" i="10"/>
  <c r="N1854" i="10"/>
  <c r="M1854" i="10"/>
  <c r="O1854" i="10"/>
  <c r="O2074" i="10"/>
  <c r="M2074" i="10"/>
  <c r="N2074" i="10"/>
  <c r="O1819" i="10"/>
  <c r="N1819" i="10"/>
  <c r="N1918" i="10"/>
  <c r="O1918" i="10"/>
  <c r="N1967" i="10"/>
  <c r="M1967" i="10"/>
  <c r="N2059" i="10"/>
  <c r="M2059" i="10"/>
  <c r="O2059" i="10"/>
  <c r="M1883" i="10"/>
  <c r="O1805" i="10"/>
  <c r="O1817" i="10"/>
  <c r="O1905" i="10"/>
  <c r="O1940" i="10"/>
  <c r="O1944" i="10"/>
  <c r="O2080" i="10"/>
  <c r="N2049" i="10"/>
  <c r="M2049" i="10"/>
  <c r="O2049" i="10"/>
  <c r="N1951" i="10"/>
  <c r="M1951" i="10"/>
  <c r="N2019" i="10"/>
  <c r="M2019" i="10"/>
  <c r="O2019" i="10"/>
  <c r="N2073" i="10"/>
  <c r="O2073" i="10"/>
  <c r="N1973" i="10"/>
  <c r="M1973" i="10"/>
  <c r="O1973" i="10"/>
  <c r="N2035" i="10"/>
  <c r="M2035" i="10"/>
  <c r="O2035" i="10"/>
  <c r="N2077" i="10"/>
  <c r="M2077" i="10"/>
  <c r="O1827" i="10"/>
  <c r="N1827" i="10"/>
  <c r="O2026" i="10"/>
  <c r="N2026" i="10"/>
  <c r="M2026" i="10"/>
  <c r="N2027" i="10"/>
  <c r="M2027" i="10"/>
  <c r="O2027" i="10"/>
  <c r="O2058" i="10"/>
  <c r="M2058" i="10"/>
  <c r="N2058" i="10"/>
  <c r="O1811" i="10"/>
  <c r="N1811" i="10"/>
  <c r="N1961" i="10"/>
  <c r="M1961" i="10"/>
  <c r="O1961" i="10"/>
  <c r="N1805" i="10"/>
  <c r="N1817" i="10"/>
  <c r="M1905" i="10"/>
  <c r="M1940" i="10"/>
  <c r="O1869" i="10"/>
  <c r="M1952" i="10"/>
  <c r="M2080" i="10"/>
  <c r="O2069" i="10"/>
  <c r="N1920" i="10"/>
  <c r="M1920" i="10"/>
  <c r="O1920" i="10"/>
  <c r="N1969" i="10"/>
  <c r="M1969" i="10"/>
  <c r="O1969" i="10"/>
  <c r="N2083" i="10"/>
  <c r="M2083" i="10"/>
  <c r="O2083" i="10"/>
  <c r="N1798" i="10"/>
  <c r="M1798" i="10"/>
  <c r="O1798" i="10"/>
  <c r="N1830" i="10"/>
  <c r="M1830" i="10"/>
  <c r="O1830" i="10"/>
  <c r="N1862" i="10"/>
  <c r="M1862" i="10"/>
  <c r="O1862" i="10"/>
  <c r="O1771" i="10"/>
  <c r="N1771" i="10"/>
  <c r="O1835" i="10"/>
  <c r="N1835" i="10"/>
  <c r="N1987" i="10"/>
  <c r="M1987" i="10"/>
  <c r="O1987" i="10"/>
  <c r="N2029" i="10"/>
  <c r="M2029" i="10"/>
  <c r="O2029" i="10"/>
  <c r="O2084" i="10"/>
  <c r="N2084" i="10"/>
  <c r="N1869" i="10"/>
  <c r="O1900" i="10"/>
  <c r="O1952" i="10"/>
  <c r="M1914" i="10"/>
  <c r="N2069" i="10"/>
  <c r="N2056" i="10"/>
  <c r="N1975" i="10"/>
  <c r="M1975" i="10"/>
  <c r="N1957" i="10"/>
  <c r="M1957" i="10"/>
  <c r="O1957" i="10"/>
  <c r="N1979" i="10"/>
  <c r="M1979" i="10"/>
  <c r="O1979" i="10"/>
  <c r="N1995" i="10"/>
  <c r="M1995" i="10"/>
  <c r="O1995" i="10"/>
  <c r="N2043" i="10"/>
  <c r="M2043" i="10"/>
  <c r="O2043" i="10"/>
  <c r="O1779" i="10"/>
  <c r="N1779" i="10"/>
  <c r="O1843" i="10"/>
  <c r="N1843" i="10"/>
  <c r="N1900" i="10"/>
  <c r="O1914" i="10"/>
  <c r="O2056" i="10"/>
  <c r="O1891" i="10"/>
  <c r="N1891" i="10"/>
  <c r="N1928" i="10"/>
  <c r="M1928" i="10"/>
  <c r="O1928" i="10"/>
  <c r="N1774" i="10"/>
  <c r="M1774" i="10"/>
  <c r="O1774" i="10"/>
  <c r="N1806" i="10"/>
  <c r="M1806" i="10"/>
  <c r="O1806" i="10"/>
  <c r="N1838" i="10"/>
  <c r="M1838" i="10"/>
  <c r="O1838" i="10"/>
  <c r="N1870" i="10"/>
  <c r="M1870" i="10"/>
  <c r="O1870" i="10"/>
  <c r="N2065" i="10"/>
  <c r="M2065" i="10"/>
  <c r="O2065" i="10"/>
  <c r="N1943" i="10"/>
  <c r="M1943" i="10"/>
  <c r="O1787" i="10"/>
  <c r="N1787" i="10"/>
  <c r="O1851" i="10"/>
  <c r="N1851" i="10"/>
  <c r="N1934" i="10"/>
  <c r="M1934" i="10"/>
  <c r="M2089" i="10"/>
  <c r="N2089" i="10"/>
  <c r="O2089" i="10"/>
  <c r="O1773" i="10"/>
  <c r="O1785" i="10"/>
  <c r="O1849" i="10"/>
  <c r="N1908" i="10"/>
  <c r="M2021" i="10"/>
  <c r="O2010" i="10"/>
  <c r="M2010" i="10"/>
  <c r="N2010" i="10"/>
  <c r="O1795" i="10"/>
  <c r="N1795" i="10"/>
  <c r="O1859" i="10"/>
  <c r="N1859" i="10"/>
  <c r="N1955" i="10"/>
  <c r="M1955" i="10"/>
  <c r="O2002" i="10"/>
  <c r="N2002" i="10"/>
  <c r="N2041" i="10"/>
  <c r="O2041" i="10"/>
  <c r="M1908" i="10"/>
  <c r="O1942" i="10"/>
  <c r="N1904" i="10"/>
  <c r="M1904" i="10"/>
  <c r="O1904" i="10"/>
  <c r="N1939" i="10"/>
  <c r="M1939" i="10"/>
  <c r="N1782" i="10"/>
  <c r="M1782" i="10"/>
  <c r="O1782" i="10"/>
  <c r="N1814" i="10"/>
  <c r="M1814" i="10"/>
  <c r="O1814" i="10"/>
  <c r="N1846" i="10"/>
  <c r="M1846" i="10"/>
  <c r="O1846" i="10"/>
  <c r="N1949" i="10"/>
  <c r="M1949" i="10"/>
  <c r="O1949" i="10"/>
  <c r="N2013" i="10"/>
  <c r="M2013" i="10"/>
  <c r="O1803" i="10"/>
  <c r="N1803" i="10"/>
  <c r="O1867" i="10"/>
  <c r="N1867" i="10"/>
  <c r="N2081" i="10"/>
  <c r="M2081" i="10"/>
  <c r="O2081" i="10"/>
  <c r="N1941" i="10"/>
  <c r="M1941" i="10"/>
  <c r="O1941" i="10"/>
  <c r="N2051" i="10"/>
  <c r="M2051" i="10"/>
  <c r="O2051" i="10"/>
  <c r="E22" i="5"/>
  <c r="E17" i="5"/>
  <c r="E12" i="6"/>
  <c r="H14" i="6" s="1"/>
  <c r="E12" i="5"/>
  <c r="E21" i="5"/>
  <c r="E35" i="5"/>
  <c r="E27" i="5"/>
  <c r="E32" i="6"/>
  <c r="H38" i="6" s="1"/>
  <c r="E23" i="6"/>
  <c r="H27" i="6" s="1"/>
  <c r="O186" i="9"/>
  <c r="M186" i="9"/>
  <c r="O925" i="9"/>
  <c r="M925" i="9"/>
  <c r="O1433" i="9"/>
  <c r="M1433" i="9"/>
  <c r="O1234" i="9"/>
  <c r="M1234" i="9"/>
  <c r="O339" i="9"/>
  <c r="M339" i="9"/>
  <c r="O595" i="9"/>
  <c r="M595" i="9"/>
  <c r="O845" i="9"/>
  <c r="M845" i="9"/>
  <c r="O972" i="9"/>
  <c r="M972" i="9"/>
  <c r="O1075" i="9"/>
  <c r="M1075" i="9"/>
  <c r="O1174" i="9"/>
  <c r="M1174" i="9"/>
  <c r="O1260" i="9"/>
  <c r="M1260" i="9"/>
  <c r="O1329" i="9"/>
  <c r="M1329" i="9"/>
  <c r="O1393" i="9"/>
  <c r="M1393" i="9"/>
  <c r="O1457" i="9"/>
  <c r="M1457" i="9"/>
  <c r="O1521" i="9"/>
  <c r="M1521" i="9"/>
  <c r="O1585" i="9"/>
  <c r="M1585" i="9"/>
  <c r="O1649" i="9"/>
  <c r="M1649" i="9"/>
  <c r="O1713" i="9"/>
  <c r="M1713" i="9"/>
  <c r="O460" i="9"/>
  <c r="M460" i="9"/>
  <c r="O1247" i="9"/>
  <c r="M1247" i="9"/>
  <c r="O1544" i="9"/>
  <c r="M1544" i="9"/>
  <c r="O1274" i="9"/>
  <c r="M1274" i="9"/>
  <c r="O1210" i="9"/>
  <c r="M1210" i="9"/>
  <c r="O1146" i="9"/>
  <c r="M1146" i="9"/>
  <c r="O1082" i="9"/>
  <c r="M1082" i="9"/>
  <c r="O1018" i="9"/>
  <c r="M1018" i="9"/>
  <c r="O954" i="9"/>
  <c r="M954" i="9"/>
  <c r="O890" i="9"/>
  <c r="M890" i="9"/>
  <c r="O826" i="9"/>
  <c r="M826" i="9"/>
  <c r="O762" i="9"/>
  <c r="M762" i="9"/>
  <c r="O698" i="9"/>
  <c r="M698" i="9"/>
  <c r="O634" i="9"/>
  <c r="M634" i="9"/>
  <c r="O570" i="9"/>
  <c r="M570" i="9"/>
  <c r="O506" i="9"/>
  <c r="M506" i="9"/>
  <c r="O442" i="9"/>
  <c r="M442" i="9"/>
  <c r="O378" i="9"/>
  <c r="M378" i="9"/>
  <c r="O312" i="9"/>
  <c r="M312" i="9"/>
  <c r="O204" i="9"/>
  <c r="M204" i="9"/>
  <c r="O34" i="9"/>
  <c r="M34" i="9"/>
  <c r="O1225" i="9"/>
  <c r="M1225" i="9"/>
  <c r="O1161" i="9"/>
  <c r="M1161" i="9"/>
  <c r="O1097" i="9"/>
  <c r="M1097" i="9"/>
  <c r="O1033" i="9"/>
  <c r="M1033" i="9"/>
  <c r="O969" i="9"/>
  <c r="M969" i="9"/>
  <c r="O905" i="9"/>
  <c r="M905" i="9"/>
  <c r="O841" i="9"/>
  <c r="M841" i="9"/>
  <c r="O777" i="9"/>
  <c r="M777" i="9"/>
  <c r="O713" i="9"/>
  <c r="M713" i="9"/>
  <c r="O649" i="9"/>
  <c r="M649" i="9"/>
  <c r="O585" i="9"/>
  <c r="M585" i="9"/>
  <c r="O521" i="9"/>
  <c r="M521" i="9"/>
  <c r="O457" i="9"/>
  <c r="M457" i="9"/>
  <c r="O393" i="9"/>
  <c r="M393" i="9"/>
  <c r="O329" i="9"/>
  <c r="M329" i="9"/>
  <c r="O236" i="9"/>
  <c r="M236" i="9"/>
  <c r="O74" i="9"/>
  <c r="M74" i="9"/>
  <c r="O928" i="9"/>
  <c r="M928" i="9"/>
  <c r="O864" i="9"/>
  <c r="M864" i="9"/>
  <c r="O800" i="9"/>
  <c r="M800" i="9"/>
  <c r="O736" i="9"/>
  <c r="M736" i="9"/>
  <c r="O672" i="9"/>
  <c r="M672" i="9"/>
  <c r="O608" i="9"/>
  <c r="M608" i="9"/>
  <c r="O544" i="9"/>
  <c r="M544" i="9"/>
  <c r="O480" i="9"/>
  <c r="M480" i="9"/>
  <c r="O416" i="9"/>
  <c r="M416" i="9"/>
  <c r="O352" i="9"/>
  <c r="M352" i="9"/>
  <c r="O278" i="9"/>
  <c r="M278" i="9"/>
  <c r="O134" i="9"/>
  <c r="M134" i="9"/>
  <c r="O831" i="9"/>
  <c r="M831" i="9"/>
  <c r="O767" i="9"/>
  <c r="M767" i="9"/>
  <c r="O703" i="9"/>
  <c r="M703" i="9"/>
  <c r="O639" i="9"/>
  <c r="M639" i="9"/>
  <c r="O575" i="9"/>
  <c r="M575" i="9"/>
  <c r="O511" i="9"/>
  <c r="M511" i="9"/>
  <c r="O447" i="9"/>
  <c r="M447" i="9"/>
  <c r="O383" i="9"/>
  <c r="M383" i="9"/>
  <c r="O318" i="9"/>
  <c r="M318" i="9"/>
  <c r="O216" i="9"/>
  <c r="M216" i="9"/>
  <c r="O46" i="9"/>
  <c r="M46" i="9"/>
  <c r="O1118" i="9"/>
  <c r="M1118" i="9"/>
  <c r="O1054" i="9"/>
  <c r="M1054" i="9"/>
  <c r="O990" i="9"/>
  <c r="M990" i="9"/>
  <c r="O926" i="9"/>
  <c r="M926" i="9"/>
  <c r="O862" i="9"/>
  <c r="M862" i="9"/>
  <c r="O798" i="9"/>
  <c r="M798" i="9"/>
  <c r="O734" i="9"/>
  <c r="M734" i="9"/>
  <c r="O670" i="9"/>
  <c r="M670" i="9"/>
  <c r="O606" i="9"/>
  <c r="M606" i="9"/>
  <c r="O542" i="9"/>
  <c r="M542" i="9"/>
  <c r="O478" i="9"/>
  <c r="M478" i="9"/>
  <c r="O414" i="9"/>
  <c r="M414" i="9"/>
  <c r="O350" i="9"/>
  <c r="M350" i="9"/>
  <c r="O274" i="9"/>
  <c r="M274" i="9"/>
  <c r="O130" i="9"/>
  <c r="M130" i="9"/>
  <c r="O821" i="9"/>
  <c r="M821" i="9"/>
  <c r="O757" i="9"/>
  <c r="M757" i="9"/>
  <c r="O693" i="9"/>
  <c r="M693" i="9"/>
  <c r="O629" i="9"/>
  <c r="M629" i="9"/>
  <c r="O565" i="9"/>
  <c r="M565" i="9"/>
  <c r="O501" i="9"/>
  <c r="M501" i="9"/>
  <c r="O437" i="9"/>
  <c r="M437" i="9"/>
  <c r="O373" i="9"/>
  <c r="M373" i="9"/>
  <c r="O306" i="9"/>
  <c r="M306" i="9"/>
  <c r="O190" i="9"/>
  <c r="M190" i="9"/>
  <c r="O20" i="9"/>
  <c r="M20" i="9"/>
  <c r="O269" i="9"/>
  <c r="M269" i="9"/>
  <c r="O205" i="9"/>
  <c r="M205" i="9"/>
  <c r="O141" i="9"/>
  <c r="M141" i="9"/>
  <c r="O77" i="9"/>
  <c r="M77" i="9"/>
  <c r="O13" i="9"/>
  <c r="M13" i="9"/>
  <c r="O243" i="9"/>
  <c r="M243" i="9"/>
  <c r="O179" i="9"/>
  <c r="M179" i="9"/>
  <c r="O115" i="9"/>
  <c r="M115" i="9"/>
  <c r="O51" i="9"/>
  <c r="M51" i="9"/>
  <c r="O241" i="9"/>
  <c r="M241" i="9"/>
  <c r="O177" i="9"/>
  <c r="M177" i="9"/>
  <c r="O113" i="9"/>
  <c r="M113" i="9"/>
  <c r="O49" i="9"/>
  <c r="M49" i="9"/>
  <c r="O192" i="9"/>
  <c r="M192" i="9"/>
  <c r="O128" i="9"/>
  <c r="M128" i="9"/>
  <c r="O64" i="9"/>
  <c r="M64" i="9"/>
  <c r="O287" i="9"/>
  <c r="M287" i="9"/>
  <c r="O223" i="9"/>
  <c r="M223" i="9"/>
  <c r="O159" i="9"/>
  <c r="M159" i="9"/>
  <c r="O95" i="9"/>
  <c r="M95" i="9"/>
  <c r="O31" i="9"/>
  <c r="M31" i="9"/>
  <c r="O340" i="9"/>
  <c r="M340" i="9"/>
  <c r="O596" i="9"/>
  <c r="M596" i="9"/>
  <c r="O847" i="9"/>
  <c r="M847" i="9"/>
  <c r="O973" i="9"/>
  <c r="M973" i="9"/>
  <c r="O1076" i="9"/>
  <c r="M1076" i="9"/>
  <c r="O1175" i="9"/>
  <c r="M1175" i="9"/>
  <c r="O1261" i="9"/>
  <c r="M1261" i="9"/>
  <c r="O1330" i="9"/>
  <c r="M1330" i="9"/>
  <c r="O1394" i="9"/>
  <c r="M1394" i="9"/>
  <c r="O1458" i="9"/>
  <c r="M1458" i="9"/>
  <c r="O1522" i="9"/>
  <c r="M1522" i="9"/>
  <c r="O1586" i="9"/>
  <c r="M1586" i="9"/>
  <c r="O1650" i="9"/>
  <c r="M1650" i="9"/>
  <c r="O1714" i="9"/>
  <c r="M1714" i="9"/>
  <c r="O556" i="9"/>
  <c r="M556" i="9"/>
  <c r="O1304" i="9"/>
  <c r="M1304" i="9"/>
  <c r="O1680" i="9"/>
  <c r="M1680" i="9"/>
  <c r="O347" i="9"/>
  <c r="M347" i="9"/>
  <c r="O603" i="9"/>
  <c r="M603" i="9"/>
  <c r="O851" i="9"/>
  <c r="M851" i="9"/>
  <c r="O975" i="9"/>
  <c r="M975" i="9"/>
  <c r="O1077" i="9"/>
  <c r="M1077" i="9"/>
  <c r="O1176" i="9"/>
  <c r="M1176" i="9"/>
  <c r="O1262" i="9"/>
  <c r="M1262" i="9"/>
  <c r="O1331" i="9"/>
  <c r="M1331" i="9"/>
  <c r="O1395" i="9"/>
  <c r="M1395" i="9"/>
  <c r="O1459" i="9"/>
  <c r="M1459" i="9"/>
  <c r="O1523" i="9"/>
  <c r="M1523" i="9"/>
  <c r="O1587" i="9"/>
  <c r="M1587" i="9"/>
  <c r="O1651" i="9"/>
  <c r="M1651" i="9"/>
  <c r="O1715" i="9"/>
  <c r="M1715" i="9"/>
  <c r="O492" i="9"/>
  <c r="M492" i="9"/>
  <c r="O1448" i="9"/>
  <c r="M1448" i="9"/>
  <c r="O348" i="9"/>
  <c r="M348" i="9"/>
  <c r="O604" i="9"/>
  <c r="M604" i="9"/>
  <c r="O852" i="9"/>
  <c r="M852" i="9"/>
  <c r="O976" i="9"/>
  <c r="M976" i="9"/>
  <c r="O1079" i="9"/>
  <c r="M1079" i="9"/>
  <c r="O1179" i="9"/>
  <c r="M1179" i="9"/>
  <c r="O1263" i="9"/>
  <c r="M1263" i="9"/>
  <c r="O1332" i="9"/>
  <c r="M1332" i="9"/>
  <c r="O1396" i="9"/>
  <c r="M1396" i="9"/>
  <c r="O1460" i="9"/>
  <c r="M1460" i="9"/>
  <c r="O1524" i="9"/>
  <c r="M1524" i="9"/>
  <c r="O1588" i="9"/>
  <c r="M1588" i="9"/>
  <c r="O1652" i="9"/>
  <c r="M1652" i="9"/>
  <c r="O1716" i="9"/>
  <c r="M1716" i="9"/>
  <c r="O396" i="9"/>
  <c r="M396" i="9"/>
  <c r="O1424" i="9"/>
  <c r="M1424" i="9"/>
  <c r="O322" i="9"/>
  <c r="M322" i="9"/>
  <c r="O579" i="9"/>
  <c r="M579" i="9"/>
  <c r="O835" i="9"/>
  <c r="M835" i="9"/>
  <c r="O965" i="9"/>
  <c r="M965" i="9"/>
  <c r="O1068" i="9"/>
  <c r="M1068" i="9"/>
  <c r="O1168" i="9"/>
  <c r="M1168" i="9"/>
  <c r="O1254" i="9"/>
  <c r="M1254" i="9"/>
  <c r="O1325" i="9"/>
  <c r="M1325" i="9"/>
  <c r="O1389" i="9"/>
  <c r="M1389" i="9"/>
  <c r="O1453" i="9"/>
  <c r="M1453" i="9"/>
  <c r="O1517" i="9"/>
  <c r="M1517" i="9"/>
  <c r="O1581" i="9"/>
  <c r="M1581" i="9"/>
  <c r="O1645" i="9"/>
  <c r="M1645" i="9"/>
  <c r="O1709" i="9"/>
  <c r="M1709" i="9"/>
  <c r="O332" i="9"/>
  <c r="M332" i="9"/>
  <c r="O1173" i="9"/>
  <c r="M1173" i="9"/>
  <c r="O1464" i="9"/>
  <c r="M1464" i="9"/>
  <c r="O1728" i="9"/>
  <c r="M1728" i="9"/>
  <c r="O388" i="9"/>
  <c r="M388" i="9"/>
  <c r="O644" i="9"/>
  <c r="M644" i="9"/>
  <c r="O871" i="9"/>
  <c r="M871" i="9"/>
  <c r="O992" i="9"/>
  <c r="M992" i="9"/>
  <c r="O1095" i="9"/>
  <c r="M1095" i="9"/>
  <c r="O1191" i="9"/>
  <c r="M1191" i="9"/>
  <c r="O1277" i="9"/>
  <c r="M1277" i="9"/>
  <c r="O1342" i="9"/>
  <c r="M1342" i="9"/>
  <c r="O1406" i="9"/>
  <c r="M1406" i="9"/>
  <c r="O1470" i="9"/>
  <c r="M1470" i="9"/>
  <c r="O1534" i="9"/>
  <c r="M1534" i="9"/>
  <c r="O1598" i="9"/>
  <c r="M1598" i="9"/>
  <c r="O1662" i="9"/>
  <c r="M1662" i="9"/>
  <c r="O1726" i="9"/>
  <c r="M1726" i="9"/>
  <c r="O652" i="9"/>
  <c r="M652" i="9"/>
  <c r="O1376" i="9"/>
  <c r="M1376" i="9"/>
  <c r="O1688" i="9"/>
  <c r="M1688" i="9"/>
  <c r="O395" i="9"/>
  <c r="M395" i="9"/>
  <c r="O651" i="9"/>
  <c r="M651" i="9"/>
  <c r="O875" i="9"/>
  <c r="M875" i="9"/>
  <c r="O995" i="9"/>
  <c r="M995" i="9"/>
  <c r="O1096" i="9"/>
  <c r="M1096" i="9"/>
  <c r="O1192" i="9"/>
  <c r="M1192" i="9"/>
  <c r="O1278" i="9"/>
  <c r="M1278" i="9"/>
  <c r="O1343" i="9"/>
  <c r="M1343" i="9"/>
  <c r="O1407" i="9"/>
  <c r="M1407" i="9"/>
  <c r="O1471" i="9"/>
  <c r="M1471" i="9"/>
  <c r="O1535" i="9"/>
  <c r="M1535" i="9"/>
  <c r="O1599" i="9"/>
  <c r="M1599" i="9"/>
  <c r="O1663" i="9"/>
  <c r="M1663" i="9"/>
  <c r="O1727" i="9"/>
  <c r="M1727" i="9"/>
  <c r="O861" i="9"/>
  <c r="M861" i="9"/>
  <c r="O1270" i="9"/>
  <c r="M1270" i="9"/>
  <c r="O1465" i="9"/>
  <c r="M1465" i="9"/>
  <c r="O1593" i="9"/>
  <c r="M1593" i="9"/>
  <c r="O1657" i="9"/>
  <c r="M1657" i="9"/>
  <c r="O620" i="9"/>
  <c r="M620" i="9"/>
  <c r="O1266" i="9"/>
  <c r="M1266" i="9"/>
  <c r="O1202" i="9"/>
  <c r="M1202" i="9"/>
  <c r="O1138" i="9"/>
  <c r="M1138" i="9"/>
  <c r="O1074" i="9"/>
  <c r="M1074" i="9"/>
  <c r="O1010" i="9"/>
  <c r="M1010" i="9"/>
  <c r="O946" i="9"/>
  <c r="M946" i="9"/>
  <c r="O882" i="9"/>
  <c r="M882" i="9"/>
  <c r="O818" i="9"/>
  <c r="M818" i="9"/>
  <c r="O754" i="9"/>
  <c r="M754" i="9"/>
  <c r="O690" i="9"/>
  <c r="M690" i="9"/>
  <c r="O626" i="9"/>
  <c r="M626" i="9"/>
  <c r="O562" i="9"/>
  <c r="M562" i="9"/>
  <c r="O498" i="9"/>
  <c r="M498" i="9"/>
  <c r="O434" i="9"/>
  <c r="M434" i="9"/>
  <c r="O370" i="9"/>
  <c r="M370" i="9"/>
  <c r="O303" i="9"/>
  <c r="M303" i="9"/>
  <c r="O182" i="9"/>
  <c r="M182" i="9"/>
  <c r="O12" i="9"/>
  <c r="M12" i="9"/>
  <c r="O1217" i="9"/>
  <c r="M1217" i="9"/>
  <c r="O1153" i="9"/>
  <c r="M1153" i="9"/>
  <c r="O1089" i="9"/>
  <c r="M1089" i="9"/>
  <c r="O1025" i="9"/>
  <c r="M1025" i="9"/>
  <c r="O961" i="9"/>
  <c r="M961" i="9"/>
  <c r="O897" i="9"/>
  <c r="M897" i="9"/>
  <c r="O833" i="9"/>
  <c r="M833" i="9"/>
  <c r="O769" i="9"/>
  <c r="M769" i="9"/>
  <c r="O705" i="9"/>
  <c r="M705" i="9"/>
  <c r="O641" i="9"/>
  <c r="M641" i="9"/>
  <c r="O577" i="9"/>
  <c r="M577" i="9"/>
  <c r="O513" i="9"/>
  <c r="M513" i="9"/>
  <c r="O449" i="9"/>
  <c r="M449" i="9"/>
  <c r="O385" i="9"/>
  <c r="M385" i="9"/>
  <c r="O320" i="9"/>
  <c r="M320" i="9"/>
  <c r="O220" i="9"/>
  <c r="M220" i="9"/>
  <c r="O52" i="9"/>
  <c r="M52" i="9"/>
  <c r="O920" i="9"/>
  <c r="M920" i="9"/>
  <c r="O856" i="9"/>
  <c r="M856" i="9"/>
  <c r="O792" i="9"/>
  <c r="M792" i="9"/>
  <c r="O728" i="9"/>
  <c r="M728" i="9"/>
  <c r="O664" i="9"/>
  <c r="M664" i="9"/>
  <c r="O600" i="9"/>
  <c r="M600" i="9"/>
  <c r="O536" i="9"/>
  <c r="M536" i="9"/>
  <c r="O472" i="9"/>
  <c r="M472" i="9"/>
  <c r="O408" i="9"/>
  <c r="M408" i="9"/>
  <c r="O344" i="9"/>
  <c r="M344" i="9"/>
  <c r="O265" i="9"/>
  <c r="M265" i="9"/>
  <c r="O114" i="9"/>
  <c r="M114" i="9"/>
  <c r="O823" i="9"/>
  <c r="M823" i="9"/>
  <c r="O759" i="9"/>
  <c r="M759" i="9"/>
  <c r="O695" i="9"/>
  <c r="M695" i="9"/>
  <c r="O631" i="9"/>
  <c r="M631" i="9"/>
  <c r="O567" i="9"/>
  <c r="M567" i="9"/>
  <c r="O503" i="9"/>
  <c r="M503" i="9"/>
  <c r="O439" i="9"/>
  <c r="M439" i="9"/>
  <c r="O375" i="9"/>
  <c r="M375" i="9"/>
  <c r="O308" i="9"/>
  <c r="M308" i="9"/>
  <c r="O196" i="9"/>
  <c r="M196" i="9"/>
  <c r="O26" i="9"/>
  <c r="M26" i="9"/>
  <c r="O1110" i="9"/>
  <c r="M1110" i="9"/>
  <c r="O1046" i="9"/>
  <c r="M1046" i="9"/>
  <c r="O982" i="9"/>
  <c r="M982" i="9"/>
  <c r="O918" i="9"/>
  <c r="M918" i="9"/>
  <c r="O854" i="9"/>
  <c r="M854" i="9"/>
  <c r="O790" i="9"/>
  <c r="M790" i="9"/>
  <c r="O726" i="9"/>
  <c r="M726" i="9"/>
  <c r="O662" i="9"/>
  <c r="M662" i="9"/>
  <c r="O598" i="9"/>
  <c r="M598" i="9"/>
  <c r="O534" i="9"/>
  <c r="M534" i="9"/>
  <c r="O470" i="9"/>
  <c r="M470" i="9"/>
  <c r="O406" i="9"/>
  <c r="M406" i="9"/>
  <c r="O342" i="9"/>
  <c r="M342" i="9"/>
  <c r="O262" i="9"/>
  <c r="M262" i="9"/>
  <c r="O108" i="9"/>
  <c r="M108" i="9"/>
  <c r="O813" i="9"/>
  <c r="M813" i="9"/>
  <c r="O749" i="9"/>
  <c r="M749" i="9"/>
  <c r="O685" i="9"/>
  <c r="M685" i="9"/>
  <c r="O621" i="9"/>
  <c r="M621" i="9"/>
  <c r="O557" i="9"/>
  <c r="M557" i="9"/>
  <c r="O493" i="9"/>
  <c r="M493" i="9"/>
  <c r="O429" i="9"/>
  <c r="M429" i="9"/>
  <c r="O365" i="9"/>
  <c r="M365" i="9"/>
  <c r="O297" i="9"/>
  <c r="M297" i="9"/>
  <c r="O170" i="9"/>
  <c r="M170" i="9"/>
  <c r="O325" i="9"/>
  <c r="M325" i="9"/>
  <c r="O261" i="9"/>
  <c r="M261" i="9"/>
  <c r="O197" i="9"/>
  <c r="M197" i="9"/>
  <c r="O133" i="9"/>
  <c r="M133" i="9"/>
  <c r="O69" i="9"/>
  <c r="M69" i="9"/>
  <c r="O5" i="9"/>
  <c r="M5" i="9"/>
  <c r="O235" i="9"/>
  <c r="M235" i="9"/>
  <c r="O171" i="9"/>
  <c r="M171" i="9"/>
  <c r="O107" i="9"/>
  <c r="M107" i="9"/>
  <c r="O43" i="9"/>
  <c r="M43" i="9"/>
  <c r="O233" i="9"/>
  <c r="M233" i="9"/>
  <c r="O169" i="9"/>
  <c r="M169" i="9"/>
  <c r="O105" i="9"/>
  <c r="M105" i="9"/>
  <c r="O41" i="9"/>
  <c r="M41" i="9"/>
  <c r="O184" i="9"/>
  <c r="M184" i="9"/>
  <c r="O120" i="9"/>
  <c r="M120" i="9"/>
  <c r="O56" i="9"/>
  <c r="M56" i="9"/>
  <c r="O279" i="9"/>
  <c r="M279" i="9"/>
  <c r="O215" i="9"/>
  <c r="M215" i="9"/>
  <c r="O151" i="9"/>
  <c r="M151" i="9"/>
  <c r="O87" i="9"/>
  <c r="M87" i="9"/>
  <c r="O23" i="9"/>
  <c r="M23" i="9"/>
  <c r="O372" i="9"/>
  <c r="M372" i="9"/>
  <c r="O628" i="9"/>
  <c r="M628" i="9"/>
  <c r="O863" i="9"/>
  <c r="M863" i="9"/>
  <c r="O987" i="9"/>
  <c r="M987" i="9"/>
  <c r="O1088" i="9"/>
  <c r="M1088" i="9"/>
  <c r="O1187" i="9"/>
  <c r="M1187" i="9"/>
  <c r="O1271" i="9"/>
  <c r="M1271" i="9"/>
  <c r="O1338" i="9"/>
  <c r="M1338" i="9"/>
  <c r="O1402" i="9"/>
  <c r="M1402" i="9"/>
  <c r="O1466" i="9"/>
  <c r="M1466" i="9"/>
  <c r="O1530" i="9"/>
  <c r="M1530" i="9"/>
  <c r="O1594" i="9"/>
  <c r="M1594" i="9"/>
  <c r="O1658" i="9"/>
  <c r="M1658" i="9"/>
  <c r="O1722" i="9"/>
  <c r="M1722" i="9"/>
  <c r="O684" i="9"/>
  <c r="M684" i="9"/>
  <c r="O1360" i="9"/>
  <c r="M1360" i="9"/>
  <c r="O1720" i="9"/>
  <c r="M1720" i="9"/>
  <c r="O379" i="9"/>
  <c r="M379" i="9"/>
  <c r="O635" i="9"/>
  <c r="M635" i="9"/>
  <c r="O867" i="9"/>
  <c r="M867" i="9"/>
  <c r="O988" i="9"/>
  <c r="M988" i="9"/>
  <c r="O1091" i="9"/>
  <c r="M1091" i="9"/>
  <c r="O1188" i="9"/>
  <c r="M1188" i="9"/>
  <c r="O1272" i="9"/>
  <c r="M1272" i="9"/>
  <c r="O1339" i="9"/>
  <c r="M1339" i="9"/>
  <c r="O1403" i="9"/>
  <c r="M1403" i="9"/>
  <c r="O1467" i="9"/>
  <c r="M1467" i="9"/>
  <c r="O1531" i="9"/>
  <c r="M1531" i="9"/>
  <c r="O1595" i="9"/>
  <c r="M1595" i="9"/>
  <c r="O1659" i="9"/>
  <c r="M1659" i="9"/>
  <c r="O1723" i="9"/>
  <c r="M1723" i="9"/>
  <c r="O748" i="9"/>
  <c r="M748" i="9"/>
  <c r="O1552" i="9"/>
  <c r="M1552" i="9"/>
  <c r="O380" i="9"/>
  <c r="M380" i="9"/>
  <c r="O636" i="9"/>
  <c r="M636" i="9"/>
  <c r="O868" i="9"/>
  <c r="M868" i="9"/>
  <c r="O989" i="9"/>
  <c r="M989" i="9"/>
  <c r="O1092" i="9"/>
  <c r="M1092" i="9"/>
  <c r="O1189" i="9"/>
  <c r="M1189" i="9"/>
  <c r="O1275" i="9"/>
  <c r="M1275" i="9"/>
  <c r="O1340" i="9"/>
  <c r="M1340" i="9"/>
  <c r="O1404" i="9"/>
  <c r="M1404" i="9"/>
  <c r="O1468" i="9"/>
  <c r="M1468" i="9"/>
  <c r="O1532" i="9"/>
  <c r="M1532" i="9"/>
  <c r="O1596" i="9"/>
  <c r="M1596" i="9"/>
  <c r="O1660" i="9"/>
  <c r="M1660" i="9"/>
  <c r="O1724" i="9"/>
  <c r="M1724" i="9"/>
  <c r="O588" i="9"/>
  <c r="M588" i="9"/>
  <c r="O1512" i="9"/>
  <c r="M1512" i="9"/>
  <c r="O355" i="9"/>
  <c r="M355" i="9"/>
  <c r="O611" i="9"/>
  <c r="M611" i="9"/>
  <c r="O853" i="9"/>
  <c r="M853" i="9"/>
  <c r="O979" i="9"/>
  <c r="M979" i="9"/>
  <c r="O1080" i="9"/>
  <c r="M1080" i="9"/>
  <c r="O1180" i="9"/>
  <c r="M1180" i="9"/>
  <c r="O1264" i="9"/>
  <c r="M1264" i="9"/>
  <c r="O1333" i="9"/>
  <c r="M1333" i="9"/>
  <c r="O1397" i="9"/>
  <c r="M1397" i="9"/>
  <c r="O1461" i="9"/>
  <c r="M1461" i="9"/>
  <c r="O1525" i="9"/>
  <c r="M1525" i="9"/>
  <c r="O1589" i="9"/>
  <c r="M1589" i="9"/>
  <c r="O1653" i="9"/>
  <c r="M1653" i="9"/>
  <c r="O1717" i="9"/>
  <c r="M1717" i="9"/>
  <c r="O524" i="9"/>
  <c r="M524" i="9"/>
  <c r="O1205" i="9"/>
  <c r="M1205" i="9"/>
  <c r="O1496" i="9"/>
  <c r="M1496" i="9"/>
  <c r="O1752" i="9"/>
  <c r="M1752" i="9"/>
  <c r="O420" i="9"/>
  <c r="M420" i="9"/>
  <c r="O676" i="9"/>
  <c r="M676" i="9"/>
  <c r="O887" i="9"/>
  <c r="M887" i="9"/>
  <c r="O1005" i="9"/>
  <c r="M1005" i="9"/>
  <c r="O1108" i="9"/>
  <c r="M1108" i="9"/>
  <c r="O1203" i="9"/>
  <c r="M1203" i="9"/>
  <c r="O1286" i="9"/>
  <c r="M1286" i="9"/>
  <c r="O1350" i="9"/>
  <c r="M1350" i="9"/>
  <c r="O1414" i="9"/>
  <c r="M1414" i="9"/>
  <c r="O1478" i="9"/>
  <c r="M1478" i="9"/>
  <c r="O1542" i="9"/>
  <c r="M1542" i="9"/>
  <c r="O1606" i="9"/>
  <c r="M1606" i="9"/>
  <c r="O1670" i="9"/>
  <c r="M1670" i="9"/>
  <c r="O1734" i="9"/>
  <c r="M1734" i="9"/>
  <c r="O892" i="9"/>
  <c r="M892" i="9"/>
  <c r="O1408" i="9"/>
  <c r="M1408" i="9"/>
  <c r="O1736" i="9"/>
  <c r="M1736" i="9"/>
  <c r="O427" i="9"/>
  <c r="M427" i="9"/>
  <c r="O683" i="9"/>
  <c r="M683" i="9"/>
  <c r="O891" i="9"/>
  <c r="M891" i="9"/>
  <c r="O1007" i="9"/>
  <c r="M1007" i="9"/>
  <c r="O1109" i="9"/>
  <c r="M1109" i="9"/>
  <c r="O1204" i="9"/>
  <c r="M1204" i="9"/>
  <c r="O1287" i="9"/>
  <c r="M1287" i="9"/>
  <c r="O1351" i="9"/>
  <c r="M1351" i="9"/>
  <c r="O1415" i="9"/>
  <c r="M1415" i="9"/>
  <c r="O1479" i="9"/>
  <c r="M1479" i="9"/>
  <c r="O1543" i="9"/>
  <c r="M1543" i="9"/>
  <c r="O1607" i="9"/>
  <c r="M1607" i="9"/>
  <c r="O1671" i="9"/>
  <c r="M1671" i="9"/>
  <c r="O1735" i="9"/>
  <c r="M1735" i="9"/>
  <c r="O371" i="9"/>
  <c r="M371" i="9"/>
  <c r="O1087" i="9"/>
  <c r="M1087" i="9"/>
  <c r="O1337" i="9"/>
  <c r="M1337" i="9"/>
  <c r="O1529" i="9"/>
  <c r="M1529" i="9"/>
  <c r="O1721" i="9"/>
  <c r="M1721" i="9"/>
  <c r="O403" i="9"/>
  <c r="M403" i="9"/>
  <c r="O659" i="9"/>
  <c r="M659" i="9"/>
  <c r="O877" i="9"/>
  <c r="M877" i="9"/>
  <c r="O997" i="9"/>
  <c r="M997" i="9"/>
  <c r="O1100" i="9"/>
  <c r="M1100" i="9"/>
  <c r="O1196" i="9"/>
  <c r="M1196" i="9"/>
  <c r="O1280" i="9"/>
  <c r="M1280" i="9"/>
  <c r="O1345" i="9"/>
  <c r="M1345" i="9"/>
  <c r="O1409" i="9"/>
  <c r="M1409" i="9"/>
  <c r="O1473" i="9"/>
  <c r="M1473" i="9"/>
  <c r="O1537" i="9"/>
  <c r="M1537" i="9"/>
  <c r="O1601" i="9"/>
  <c r="M1601" i="9"/>
  <c r="O1665" i="9"/>
  <c r="M1665" i="9"/>
  <c r="O1729" i="9"/>
  <c r="M1729" i="9"/>
  <c r="O812" i="9"/>
  <c r="M812" i="9"/>
  <c r="O1328" i="9"/>
  <c r="M1328" i="9"/>
  <c r="O1600" i="9"/>
  <c r="M1600" i="9"/>
  <c r="O1258" i="9"/>
  <c r="M1258" i="9"/>
  <c r="O1194" i="9"/>
  <c r="M1194" i="9"/>
  <c r="O1130" i="9"/>
  <c r="M1130" i="9"/>
  <c r="O1066" i="9"/>
  <c r="M1066" i="9"/>
  <c r="O1002" i="9"/>
  <c r="M1002" i="9"/>
  <c r="O938" i="9"/>
  <c r="M938" i="9"/>
  <c r="O874" i="9"/>
  <c r="M874" i="9"/>
  <c r="O810" i="9"/>
  <c r="M810" i="9"/>
  <c r="O746" i="9"/>
  <c r="M746" i="9"/>
  <c r="O682" i="9"/>
  <c r="M682" i="9"/>
  <c r="O618" i="9"/>
  <c r="M618" i="9"/>
  <c r="O554" i="9"/>
  <c r="M554" i="9"/>
  <c r="O490" i="9"/>
  <c r="M490" i="9"/>
  <c r="O426" i="9"/>
  <c r="M426" i="9"/>
  <c r="O362" i="9"/>
  <c r="M362" i="9"/>
  <c r="O294" i="9"/>
  <c r="M294" i="9"/>
  <c r="O162" i="9"/>
  <c r="M162" i="9"/>
  <c r="O1273" i="9"/>
  <c r="M1273" i="9"/>
  <c r="O1209" i="9"/>
  <c r="M1209" i="9"/>
  <c r="O1145" i="9"/>
  <c r="M1145" i="9"/>
  <c r="O1081" i="9"/>
  <c r="M1081" i="9"/>
  <c r="O1017" i="9"/>
  <c r="M1017" i="9"/>
  <c r="O953" i="9"/>
  <c r="M953" i="9"/>
  <c r="O889" i="9"/>
  <c r="M889" i="9"/>
  <c r="O825" i="9"/>
  <c r="M825" i="9"/>
  <c r="O761" i="9"/>
  <c r="M761" i="9"/>
  <c r="O697" i="9"/>
  <c r="M697" i="9"/>
  <c r="O633" i="9"/>
  <c r="M633" i="9"/>
  <c r="O569" i="9"/>
  <c r="M569" i="9"/>
  <c r="O505" i="9"/>
  <c r="M505" i="9"/>
  <c r="O441" i="9"/>
  <c r="M441" i="9"/>
  <c r="O377" i="9"/>
  <c r="M377" i="9"/>
  <c r="O311" i="9"/>
  <c r="M311" i="9"/>
  <c r="O202" i="9"/>
  <c r="M202" i="9"/>
  <c r="O30" i="9"/>
  <c r="M30" i="9"/>
  <c r="O912" i="9"/>
  <c r="M912" i="9"/>
  <c r="O848" i="9"/>
  <c r="M848" i="9"/>
  <c r="O784" i="9"/>
  <c r="M784" i="9"/>
  <c r="O720" i="9"/>
  <c r="M720" i="9"/>
  <c r="O656" i="9"/>
  <c r="M656" i="9"/>
  <c r="O592" i="9"/>
  <c r="M592" i="9"/>
  <c r="O528" i="9"/>
  <c r="M528" i="9"/>
  <c r="O464" i="9"/>
  <c r="M464" i="9"/>
  <c r="O400" i="9"/>
  <c r="M400" i="9"/>
  <c r="O336" i="9"/>
  <c r="M336" i="9"/>
  <c r="O250" i="9"/>
  <c r="M250" i="9"/>
  <c r="O92" i="9"/>
  <c r="M92" i="9"/>
  <c r="O815" i="9"/>
  <c r="M815" i="9"/>
  <c r="O751" i="9"/>
  <c r="M751" i="9"/>
  <c r="O687" i="9"/>
  <c r="M687" i="9"/>
  <c r="O623" i="9"/>
  <c r="M623" i="9"/>
  <c r="O559" i="9"/>
  <c r="M559" i="9"/>
  <c r="O495" i="9"/>
  <c r="M495" i="9"/>
  <c r="O431" i="9"/>
  <c r="M431" i="9"/>
  <c r="O367" i="9"/>
  <c r="M367" i="9"/>
  <c r="O299" i="9"/>
  <c r="M299" i="9"/>
  <c r="O174" i="9"/>
  <c r="M174" i="9"/>
  <c r="O4" i="9"/>
  <c r="M4" i="9"/>
  <c r="O1102" i="9"/>
  <c r="M1102" i="9"/>
  <c r="O1038" i="9"/>
  <c r="M1038" i="9"/>
  <c r="O974" i="9"/>
  <c r="M974" i="9"/>
  <c r="O910" i="9"/>
  <c r="M910" i="9"/>
  <c r="O846" i="9"/>
  <c r="M846" i="9"/>
  <c r="O782" i="9"/>
  <c r="M782" i="9"/>
  <c r="O718" i="9"/>
  <c r="M718" i="9"/>
  <c r="O654" i="9"/>
  <c r="M654" i="9"/>
  <c r="O590" i="9"/>
  <c r="M590" i="9"/>
  <c r="O526" i="9"/>
  <c r="M526" i="9"/>
  <c r="O462" i="9"/>
  <c r="M462" i="9"/>
  <c r="O398" i="9"/>
  <c r="M398" i="9"/>
  <c r="O334" i="9"/>
  <c r="M334" i="9"/>
  <c r="O246" i="9"/>
  <c r="M246" i="9"/>
  <c r="O86" i="9"/>
  <c r="M86" i="9"/>
  <c r="O805" i="9"/>
  <c r="M805" i="9"/>
  <c r="O741" i="9"/>
  <c r="M741" i="9"/>
  <c r="O677" i="9"/>
  <c r="M677" i="9"/>
  <c r="O613" i="9"/>
  <c r="M613" i="9"/>
  <c r="O549" i="9"/>
  <c r="M549" i="9"/>
  <c r="O485" i="9"/>
  <c r="M485" i="9"/>
  <c r="O421" i="9"/>
  <c r="M421" i="9"/>
  <c r="O357" i="9"/>
  <c r="M357" i="9"/>
  <c r="O286" i="9"/>
  <c r="M286" i="9"/>
  <c r="O148" i="9"/>
  <c r="M148" i="9"/>
  <c r="O317" i="9"/>
  <c r="M317" i="9"/>
  <c r="O253" i="9"/>
  <c r="M253" i="9"/>
  <c r="O189" i="9"/>
  <c r="M189" i="9"/>
  <c r="O125" i="9"/>
  <c r="M125" i="9"/>
  <c r="O61" i="9"/>
  <c r="M61" i="9"/>
  <c r="O291" i="9"/>
  <c r="M291" i="9"/>
  <c r="O227" i="9"/>
  <c r="M227" i="9"/>
  <c r="O163" i="9"/>
  <c r="M163" i="9"/>
  <c r="O99" i="9"/>
  <c r="M99" i="9"/>
  <c r="O35" i="9"/>
  <c r="M35" i="9"/>
  <c r="O225" i="9"/>
  <c r="M225" i="9"/>
  <c r="O161" i="9"/>
  <c r="M161" i="9"/>
  <c r="O97" i="9"/>
  <c r="M97" i="9"/>
  <c r="O33" i="9"/>
  <c r="M33" i="9"/>
  <c r="O176" i="9"/>
  <c r="M176" i="9"/>
  <c r="O112" i="9"/>
  <c r="M112" i="9"/>
  <c r="O48" i="9"/>
  <c r="M48" i="9"/>
  <c r="O271" i="9"/>
  <c r="M271" i="9"/>
  <c r="O207" i="9"/>
  <c r="M207" i="9"/>
  <c r="O143" i="9"/>
  <c r="M143" i="9"/>
  <c r="O79" i="9"/>
  <c r="M79" i="9"/>
  <c r="O15" i="9"/>
  <c r="M15" i="9"/>
  <c r="O404" i="9"/>
  <c r="M404" i="9"/>
  <c r="O660" i="9"/>
  <c r="M660" i="9"/>
  <c r="O879" i="9"/>
  <c r="M879" i="9"/>
  <c r="O999" i="9"/>
  <c r="M999" i="9"/>
  <c r="O1101" i="9"/>
  <c r="M1101" i="9"/>
  <c r="O1197" i="9"/>
  <c r="M1197" i="9"/>
  <c r="O1281" i="9"/>
  <c r="M1281" i="9"/>
  <c r="O1346" i="9"/>
  <c r="M1346" i="9"/>
  <c r="O1410" i="9"/>
  <c r="M1410" i="9"/>
  <c r="O1474" i="9"/>
  <c r="M1474" i="9"/>
  <c r="O1538" i="9"/>
  <c r="M1538" i="9"/>
  <c r="O1602" i="9"/>
  <c r="M1602" i="9"/>
  <c r="O1666" i="9"/>
  <c r="M1666" i="9"/>
  <c r="O1730" i="9"/>
  <c r="M1730" i="9"/>
  <c r="O844" i="9"/>
  <c r="M844" i="9"/>
  <c r="O1392" i="9"/>
  <c r="M1392" i="9"/>
  <c r="O1760" i="9"/>
  <c r="M1760" i="9"/>
  <c r="O411" i="9"/>
  <c r="M411" i="9"/>
  <c r="O667" i="9"/>
  <c r="M667" i="9"/>
  <c r="O883" i="9"/>
  <c r="M883" i="9"/>
  <c r="O1000" i="9"/>
  <c r="M1000" i="9"/>
  <c r="O1103" i="9"/>
  <c r="M1103" i="9"/>
  <c r="O1198" i="9"/>
  <c r="M1198" i="9"/>
  <c r="O1283" i="9"/>
  <c r="M1283" i="9"/>
  <c r="O1347" i="9"/>
  <c r="M1347" i="9"/>
  <c r="O1411" i="9"/>
  <c r="M1411" i="9"/>
  <c r="O1475" i="9"/>
  <c r="M1475" i="9"/>
  <c r="O1539" i="9"/>
  <c r="M1539" i="9"/>
  <c r="O1603" i="9"/>
  <c r="M1603" i="9"/>
  <c r="O1667" i="9"/>
  <c r="M1667" i="9"/>
  <c r="O1731" i="9"/>
  <c r="M1731" i="9"/>
  <c r="O876" i="9"/>
  <c r="M876" i="9"/>
  <c r="O1672" i="9"/>
  <c r="M1672" i="9"/>
  <c r="O412" i="9"/>
  <c r="M412" i="9"/>
  <c r="O668" i="9"/>
  <c r="M668" i="9"/>
  <c r="O884" i="9"/>
  <c r="M884" i="9"/>
  <c r="O1003" i="9"/>
  <c r="M1003" i="9"/>
  <c r="O1104" i="9"/>
  <c r="M1104" i="9"/>
  <c r="O1199" i="9"/>
  <c r="M1199" i="9"/>
  <c r="O1284" i="9"/>
  <c r="M1284" i="9"/>
  <c r="O1348" i="9"/>
  <c r="M1348" i="9"/>
  <c r="O1412" i="9"/>
  <c r="M1412" i="9"/>
  <c r="O1476" i="9"/>
  <c r="M1476" i="9"/>
  <c r="O1540" i="9"/>
  <c r="M1540" i="9"/>
  <c r="O1604" i="9"/>
  <c r="M1604" i="9"/>
  <c r="O1668" i="9"/>
  <c r="M1668" i="9"/>
  <c r="O1732" i="9"/>
  <c r="M1732" i="9"/>
  <c r="O780" i="9"/>
  <c r="M780" i="9"/>
  <c r="O1616" i="9"/>
  <c r="M1616" i="9"/>
  <c r="O387" i="9"/>
  <c r="M387" i="9"/>
  <c r="O643" i="9"/>
  <c r="M643" i="9"/>
  <c r="O869" i="9"/>
  <c r="M869" i="9"/>
  <c r="O991" i="9"/>
  <c r="M991" i="9"/>
  <c r="O1093" i="9"/>
  <c r="M1093" i="9"/>
  <c r="O1190" i="9"/>
  <c r="M1190" i="9"/>
  <c r="O1276" i="9"/>
  <c r="M1276" i="9"/>
  <c r="O1341" i="9"/>
  <c r="M1341" i="9"/>
  <c r="O1405" i="9"/>
  <c r="M1405" i="9"/>
  <c r="O1469" i="9"/>
  <c r="M1469" i="9"/>
  <c r="O1533" i="9"/>
  <c r="M1533" i="9"/>
  <c r="O1597" i="9"/>
  <c r="M1597" i="9"/>
  <c r="O1661" i="9"/>
  <c r="M1661" i="9"/>
  <c r="O1725" i="9"/>
  <c r="M1725" i="9"/>
  <c r="O716" i="9"/>
  <c r="M716" i="9"/>
  <c r="O1269" i="9"/>
  <c r="M1269" i="9"/>
  <c r="O1536" i="9"/>
  <c r="M1536" i="9"/>
  <c r="O60" i="9"/>
  <c r="M60" i="9"/>
  <c r="O452" i="9"/>
  <c r="M452" i="9"/>
  <c r="O708" i="9"/>
  <c r="M708" i="9"/>
  <c r="O903" i="9"/>
  <c r="M903" i="9"/>
  <c r="O1019" i="9"/>
  <c r="M1019" i="9"/>
  <c r="O1120" i="9"/>
  <c r="M1120" i="9"/>
  <c r="O1213" i="9"/>
  <c r="M1213" i="9"/>
  <c r="O1294" i="9"/>
  <c r="M1294" i="9"/>
  <c r="O1358" i="9"/>
  <c r="M1358" i="9"/>
  <c r="O1422" i="9"/>
  <c r="M1422" i="9"/>
  <c r="O1486" i="9"/>
  <c r="M1486" i="9"/>
  <c r="O1550" i="9"/>
  <c r="M1550" i="9"/>
  <c r="O1614" i="9"/>
  <c r="M1614" i="9"/>
  <c r="O1678" i="9"/>
  <c r="M1678" i="9"/>
  <c r="O1742" i="9"/>
  <c r="M1742" i="9"/>
  <c r="O983" i="9"/>
  <c r="M983" i="9"/>
  <c r="O1456" i="9"/>
  <c r="M1456" i="9"/>
  <c r="O78" i="9"/>
  <c r="M78" i="9"/>
  <c r="O459" i="9"/>
  <c r="M459" i="9"/>
  <c r="O715" i="9"/>
  <c r="M715" i="9"/>
  <c r="O907" i="9"/>
  <c r="M907" i="9"/>
  <c r="O1020" i="9"/>
  <c r="M1020" i="9"/>
  <c r="O1123" i="9"/>
  <c r="M1123" i="9"/>
  <c r="O1214" i="9"/>
  <c r="M1214" i="9"/>
  <c r="O1295" i="9"/>
  <c r="M1295" i="9"/>
  <c r="O1359" i="9"/>
  <c r="M1359" i="9"/>
  <c r="O1423" i="9"/>
  <c r="M1423" i="9"/>
  <c r="O1487" i="9"/>
  <c r="M1487" i="9"/>
  <c r="O1551" i="9"/>
  <c r="M1551" i="9"/>
  <c r="O1615" i="9"/>
  <c r="M1615" i="9"/>
  <c r="O1679" i="9"/>
  <c r="M1679" i="9"/>
  <c r="O1743" i="9"/>
  <c r="M1743" i="9"/>
  <c r="O984" i="9"/>
  <c r="M984" i="9"/>
  <c r="O1401" i="9"/>
  <c r="M1401" i="9"/>
  <c r="O1288" i="9"/>
  <c r="M1288" i="9"/>
  <c r="O14" i="9"/>
  <c r="M14" i="9"/>
  <c r="O435" i="9"/>
  <c r="M435" i="9"/>
  <c r="O691" i="9"/>
  <c r="M691" i="9"/>
  <c r="O893" i="9"/>
  <c r="M893" i="9"/>
  <c r="O1011" i="9"/>
  <c r="M1011" i="9"/>
  <c r="O1112" i="9"/>
  <c r="M1112" i="9"/>
  <c r="O1206" i="9"/>
  <c r="M1206" i="9"/>
  <c r="O1289" i="9"/>
  <c r="M1289" i="9"/>
  <c r="O1353" i="9"/>
  <c r="M1353" i="9"/>
  <c r="O1417" i="9"/>
  <c r="M1417" i="9"/>
  <c r="O1481" i="9"/>
  <c r="M1481" i="9"/>
  <c r="O1545" i="9"/>
  <c r="M1545" i="9"/>
  <c r="O1609" i="9"/>
  <c r="M1609" i="9"/>
  <c r="O1673" i="9"/>
  <c r="M1673" i="9"/>
  <c r="O1737" i="9"/>
  <c r="M1737" i="9"/>
  <c r="O924" i="9"/>
  <c r="M924" i="9"/>
  <c r="O1368" i="9"/>
  <c r="M1368" i="9"/>
  <c r="O1632" i="9"/>
  <c r="M1632" i="9"/>
  <c r="O1250" i="9"/>
  <c r="M1250" i="9"/>
  <c r="O1186" i="9"/>
  <c r="M1186" i="9"/>
  <c r="O1122" i="9"/>
  <c r="M1122" i="9"/>
  <c r="O1058" i="9"/>
  <c r="M1058" i="9"/>
  <c r="O994" i="9"/>
  <c r="M994" i="9"/>
  <c r="O930" i="9"/>
  <c r="M930" i="9"/>
  <c r="O866" i="9"/>
  <c r="M866" i="9"/>
  <c r="O802" i="9"/>
  <c r="M802" i="9"/>
  <c r="O738" i="9"/>
  <c r="M738" i="9"/>
  <c r="O674" i="9"/>
  <c r="M674" i="9"/>
  <c r="O610" i="9"/>
  <c r="M610" i="9"/>
  <c r="O546" i="9"/>
  <c r="M546" i="9"/>
  <c r="O482" i="9"/>
  <c r="M482" i="9"/>
  <c r="O418" i="9"/>
  <c r="M418" i="9"/>
  <c r="O354" i="9"/>
  <c r="M354" i="9"/>
  <c r="O281" i="9"/>
  <c r="M281" i="9"/>
  <c r="O140" i="9"/>
  <c r="M140" i="9"/>
  <c r="O1265" i="9"/>
  <c r="M1265" i="9"/>
  <c r="O1201" i="9"/>
  <c r="M1201" i="9"/>
  <c r="O1137" i="9"/>
  <c r="M1137" i="9"/>
  <c r="O1073" i="9"/>
  <c r="M1073" i="9"/>
  <c r="O1009" i="9"/>
  <c r="M1009" i="9"/>
  <c r="O945" i="9"/>
  <c r="M945" i="9"/>
  <c r="O881" i="9"/>
  <c r="M881" i="9"/>
  <c r="O817" i="9"/>
  <c r="M817" i="9"/>
  <c r="O753" i="9"/>
  <c r="M753" i="9"/>
  <c r="O689" i="9"/>
  <c r="M689" i="9"/>
  <c r="O625" i="9"/>
  <c r="M625" i="9"/>
  <c r="O561" i="9"/>
  <c r="M561" i="9"/>
  <c r="O497" i="9"/>
  <c r="M497" i="9"/>
  <c r="O433" i="9"/>
  <c r="M433" i="9"/>
  <c r="O369" i="9"/>
  <c r="M369" i="9"/>
  <c r="O302" i="9"/>
  <c r="M302" i="9"/>
  <c r="O180" i="9"/>
  <c r="M180" i="9"/>
  <c r="O10" i="9"/>
  <c r="M10" i="9"/>
  <c r="O904" i="9"/>
  <c r="M904" i="9"/>
  <c r="O840" i="9"/>
  <c r="M840" i="9"/>
  <c r="O776" i="9"/>
  <c r="M776" i="9"/>
  <c r="O712" i="9"/>
  <c r="M712" i="9"/>
  <c r="O648" i="9"/>
  <c r="M648" i="9"/>
  <c r="O584" i="9"/>
  <c r="M584" i="9"/>
  <c r="O520" i="9"/>
  <c r="M520" i="9"/>
  <c r="O456" i="9"/>
  <c r="M456" i="9"/>
  <c r="O392" i="9"/>
  <c r="M392" i="9"/>
  <c r="O328" i="9"/>
  <c r="M328" i="9"/>
  <c r="O234" i="9"/>
  <c r="M234" i="9"/>
  <c r="O70" i="9"/>
  <c r="M70" i="9"/>
  <c r="O807" i="9"/>
  <c r="M807" i="9"/>
  <c r="O743" i="9"/>
  <c r="M743" i="9"/>
  <c r="O679" i="9"/>
  <c r="M679" i="9"/>
  <c r="O615" i="9"/>
  <c r="M615" i="9"/>
  <c r="O551" i="9"/>
  <c r="M551" i="9"/>
  <c r="O487" i="9"/>
  <c r="M487" i="9"/>
  <c r="O423" i="9"/>
  <c r="M423" i="9"/>
  <c r="O359" i="9"/>
  <c r="M359" i="9"/>
  <c r="O289" i="9"/>
  <c r="M289" i="9"/>
  <c r="O154" i="9"/>
  <c r="M154" i="9"/>
  <c r="O1158" i="9"/>
  <c r="M1158" i="9"/>
  <c r="O1094" i="9"/>
  <c r="M1094" i="9"/>
  <c r="O1030" i="9"/>
  <c r="M1030" i="9"/>
  <c r="O966" i="9"/>
  <c r="M966" i="9"/>
  <c r="O902" i="9"/>
  <c r="M902" i="9"/>
  <c r="O838" i="9"/>
  <c r="M838" i="9"/>
  <c r="O774" i="9"/>
  <c r="M774" i="9"/>
  <c r="O710" i="9"/>
  <c r="M710" i="9"/>
  <c r="O646" i="9"/>
  <c r="M646" i="9"/>
  <c r="O582" i="9"/>
  <c r="M582" i="9"/>
  <c r="O518" i="9"/>
  <c r="M518" i="9"/>
  <c r="O454" i="9"/>
  <c r="M454" i="9"/>
  <c r="O390" i="9"/>
  <c r="M390" i="9"/>
  <c r="O326" i="9"/>
  <c r="M326" i="9"/>
  <c r="O230" i="9"/>
  <c r="M230" i="9"/>
  <c r="O66" i="9"/>
  <c r="M66" i="9"/>
  <c r="O797" i="9"/>
  <c r="M797" i="9"/>
  <c r="O733" i="9"/>
  <c r="M733" i="9"/>
  <c r="O669" i="9"/>
  <c r="M669" i="9"/>
  <c r="O605" i="9"/>
  <c r="M605" i="9"/>
  <c r="O541" i="9"/>
  <c r="M541" i="9"/>
  <c r="O477" i="9"/>
  <c r="M477" i="9"/>
  <c r="O413" i="9"/>
  <c r="M413" i="9"/>
  <c r="O349" i="9"/>
  <c r="M349" i="9"/>
  <c r="O273" i="9"/>
  <c r="M273" i="9"/>
  <c r="O126" i="9"/>
  <c r="M126" i="9"/>
  <c r="O309" i="9"/>
  <c r="M309" i="9"/>
  <c r="O245" i="9"/>
  <c r="M245" i="9"/>
  <c r="O181" i="9"/>
  <c r="M181" i="9"/>
  <c r="O117" i="9"/>
  <c r="M117" i="9"/>
  <c r="O53" i="9"/>
  <c r="M53" i="9"/>
  <c r="O283" i="9"/>
  <c r="M283" i="9"/>
  <c r="O219" i="9"/>
  <c r="M219" i="9"/>
  <c r="O155" i="9"/>
  <c r="M155" i="9"/>
  <c r="O91" i="9"/>
  <c r="M91" i="9"/>
  <c r="O27" i="9"/>
  <c r="M27" i="9"/>
  <c r="O217" i="9"/>
  <c r="M217" i="9"/>
  <c r="O153" i="9"/>
  <c r="M153" i="9"/>
  <c r="O89" i="9"/>
  <c r="M89" i="9"/>
  <c r="O25" i="9"/>
  <c r="M25" i="9"/>
  <c r="O168" i="9"/>
  <c r="M168" i="9"/>
  <c r="O104" i="9"/>
  <c r="M104" i="9"/>
  <c r="O40" i="9"/>
  <c r="M40" i="9"/>
  <c r="O263" i="9"/>
  <c r="M263" i="9"/>
  <c r="O199" i="9"/>
  <c r="M199" i="9"/>
  <c r="O135" i="9"/>
  <c r="M135" i="9"/>
  <c r="O71" i="9"/>
  <c r="M71" i="9"/>
  <c r="O7" i="9"/>
  <c r="M7" i="9"/>
  <c r="O436" i="9"/>
  <c r="M436" i="9"/>
  <c r="O692" i="9"/>
  <c r="M692" i="9"/>
  <c r="O895" i="9"/>
  <c r="M895" i="9"/>
  <c r="O1012" i="9"/>
  <c r="M1012" i="9"/>
  <c r="O1115" i="9"/>
  <c r="M1115" i="9"/>
  <c r="O1207" i="9"/>
  <c r="M1207" i="9"/>
  <c r="O1290" i="9"/>
  <c r="M1290" i="9"/>
  <c r="O1354" i="9"/>
  <c r="M1354" i="9"/>
  <c r="O1418" i="9"/>
  <c r="M1418" i="9"/>
  <c r="O1482" i="9"/>
  <c r="M1482" i="9"/>
  <c r="O1546" i="9"/>
  <c r="M1546" i="9"/>
  <c r="O1610" i="9"/>
  <c r="M1610" i="9"/>
  <c r="O1674" i="9"/>
  <c r="M1674" i="9"/>
  <c r="O1738" i="9"/>
  <c r="M1738" i="9"/>
  <c r="O971" i="9"/>
  <c r="M971" i="9"/>
  <c r="O1432" i="9"/>
  <c r="M1432" i="9"/>
  <c r="O36" i="9"/>
  <c r="M36" i="9"/>
  <c r="O443" i="9"/>
  <c r="M443" i="9"/>
  <c r="O699" i="9"/>
  <c r="M699" i="9"/>
  <c r="O899" i="9"/>
  <c r="M899" i="9"/>
  <c r="O1013" i="9"/>
  <c r="M1013" i="9"/>
  <c r="O1116" i="9"/>
  <c r="M1116" i="9"/>
  <c r="O1208" i="9"/>
  <c r="M1208" i="9"/>
  <c r="O1291" i="9"/>
  <c r="M1291" i="9"/>
  <c r="O1355" i="9"/>
  <c r="M1355" i="9"/>
  <c r="O1419" i="9"/>
  <c r="M1419" i="9"/>
  <c r="O1483" i="9"/>
  <c r="M1483" i="9"/>
  <c r="O1547" i="9"/>
  <c r="M1547" i="9"/>
  <c r="O1611" i="9"/>
  <c r="M1611" i="9"/>
  <c r="O1675" i="9"/>
  <c r="M1675" i="9"/>
  <c r="O1739" i="9"/>
  <c r="M1739" i="9"/>
  <c r="O940" i="9"/>
  <c r="M940" i="9"/>
  <c r="O38" i="9"/>
  <c r="M38" i="9"/>
  <c r="O444" i="9"/>
  <c r="M444" i="9"/>
  <c r="O700" i="9"/>
  <c r="M700" i="9"/>
  <c r="O900" i="9"/>
  <c r="M900" i="9"/>
  <c r="O1015" i="9"/>
  <c r="M1015" i="9"/>
  <c r="O1117" i="9"/>
  <c r="M1117" i="9"/>
  <c r="O1211" i="9"/>
  <c r="M1211" i="9"/>
  <c r="O1292" i="9"/>
  <c r="M1292" i="9"/>
  <c r="O1356" i="9"/>
  <c r="M1356" i="9"/>
  <c r="O1420" i="9"/>
  <c r="M1420" i="9"/>
  <c r="O1484" i="9"/>
  <c r="M1484" i="9"/>
  <c r="O1548" i="9"/>
  <c r="M1548" i="9"/>
  <c r="O1612" i="9"/>
  <c r="M1612" i="9"/>
  <c r="O1676" i="9"/>
  <c r="M1676" i="9"/>
  <c r="O1740" i="9"/>
  <c r="M1740" i="9"/>
  <c r="O908" i="9"/>
  <c r="M908" i="9"/>
  <c r="O1712" i="9"/>
  <c r="M1712" i="9"/>
  <c r="O419" i="9"/>
  <c r="M419" i="9"/>
  <c r="O675" i="9"/>
  <c r="M675" i="9"/>
  <c r="O885" i="9"/>
  <c r="M885" i="9"/>
  <c r="O1004" i="9"/>
  <c r="M1004" i="9"/>
  <c r="O1107" i="9"/>
  <c r="M1107" i="9"/>
  <c r="O1200" i="9"/>
  <c r="M1200" i="9"/>
  <c r="O1285" i="9"/>
  <c r="M1285" i="9"/>
  <c r="O1349" i="9"/>
  <c r="M1349" i="9"/>
  <c r="O1413" i="9"/>
  <c r="M1413" i="9"/>
  <c r="O1477" i="9"/>
  <c r="M1477" i="9"/>
  <c r="O1541" i="9"/>
  <c r="M1541" i="9"/>
  <c r="O1605" i="9"/>
  <c r="M1605" i="9"/>
  <c r="O1669" i="9"/>
  <c r="M1669" i="9"/>
  <c r="O1733" i="9"/>
  <c r="M1733" i="9"/>
  <c r="O860" i="9"/>
  <c r="M860" i="9"/>
  <c r="O1296" i="9"/>
  <c r="M1296" i="9"/>
  <c r="O1568" i="9"/>
  <c r="M1568" i="9"/>
  <c r="O146" i="9"/>
  <c r="M146" i="9"/>
  <c r="O484" i="9"/>
  <c r="M484" i="9"/>
  <c r="O740" i="9"/>
  <c r="M740" i="9"/>
  <c r="O919" i="9"/>
  <c r="M919" i="9"/>
  <c r="O1031" i="9"/>
  <c r="M1031" i="9"/>
  <c r="O1133" i="9"/>
  <c r="M1133" i="9"/>
  <c r="O1223" i="9"/>
  <c r="M1223" i="9"/>
  <c r="O1302" i="9"/>
  <c r="M1302" i="9"/>
  <c r="O1366" i="9"/>
  <c r="M1366" i="9"/>
  <c r="O1430" i="9"/>
  <c r="M1430" i="9"/>
  <c r="O1494" i="9"/>
  <c r="M1494" i="9"/>
  <c r="O1558" i="9"/>
  <c r="M1558" i="9"/>
  <c r="O1622" i="9"/>
  <c r="M1622" i="9"/>
  <c r="O1686" i="9"/>
  <c r="M1686" i="9"/>
  <c r="O1750" i="9"/>
  <c r="M1750" i="9"/>
  <c r="O1072" i="9"/>
  <c r="M1072" i="9"/>
  <c r="O1488" i="9"/>
  <c r="M1488" i="9"/>
  <c r="O164" i="9"/>
  <c r="M164" i="9"/>
  <c r="O491" i="9"/>
  <c r="M491" i="9"/>
  <c r="O747" i="9"/>
  <c r="M747" i="9"/>
  <c r="O923" i="9"/>
  <c r="M923" i="9"/>
  <c r="O1032" i="9"/>
  <c r="M1032" i="9"/>
  <c r="O1135" i="9"/>
  <c r="M1135" i="9"/>
  <c r="O1224" i="9"/>
  <c r="M1224" i="9"/>
  <c r="O1303" i="9"/>
  <c r="M1303" i="9"/>
  <c r="O1367" i="9"/>
  <c r="M1367" i="9"/>
  <c r="O1431" i="9"/>
  <c r="M1431" i="9"/>
  <c r="O1495" i="9"/>
  <c r="M1495" i="9"/>
  <c r="O1559" i="9"/>
  <c r="M1559" i="9"/>
  <c r="O1623" i="9"/>
  <c r="M1623" i="9"/>
  <c r="O1687" i="9"/>
  <c r="M1687" i="9"/>
  <c r="O1751" i="9"/>
  <c r="M1751" i="9"/>
  <c r="O627" i="9"/>
  <c r="M627" i="9"/>
  <c r="O1184" i="9"/>
  <c r="M1184" i="9"/>
  <c r="O1576" i="9"/>
  <c r="M1576" i="9"/>
  <c r="O100" i="9"/>
  <c r="M100" i="9"/>
  <c r="O467" i="9"/>
  <c r="M467" i="9"/>
  <c r="O723" i="9"/>
  <c r="M723" i="9"/>
  <c r="O909" i="9"/>
  <c r="M909" i="9"/>
  <c r="O1023" i="9"/>
  <c r="M1023" i="9"/>
  <c r="O1125" i="9"/>
  <c r="M1125" i="9"/>
  <c r="O1216" i="9"/>
  <c r="M1216" i="9"/>
  <c r="O1297" i="9"/>
  <c r="M1297" i="9"/>
  <c r="O1361" i="9"/>
  <c r="M1361" i="9"/>
  <c r="O1425" i="9"/>
  <c r="M1425" i="9"/>
  <c r="O1489" i="9"/>
  <c r="M1489" i="9"/>
  <c r="O1553" i="9"/>
  <c r="M1553" i="9"/>
  <c r="O1617" i="9"/>
  <c r="M1617" i="9"/>
  <c r="O1681" i="9"/>
  <c r="M1681" i="9"/>
  <c r="O1745" i="9"/>
  <c r="M1745" i="9"/>
  <c r="O996" i="9"/>
  <c r="M996" i="9"/>
  <c r="O1400" i="9"/>
  <c r="M1400" i="9"/>
  <c r="O1656" i="9"/>
  <c r="M1656" i="9"/>
  <c r="O1242" i="9"/>
  <c r="M1242" i="9"/>
  <c r="O1178" i="9"/>
  <c r="M1178" i="9"/>
  <c r="O1114" i="9"/>
  <c r="M1114" i="9"/>
  <c r="O1050" i="9"/>
  <c r="M1050" i="9"/>
  <c r="O986" i="9"/>
  <c r="M986" i="9"/>
  <c r="O922" i="9"/>
  <c r="M922" i="9"/>
  <c r="O858" i="9"/>
  <c r="M858" i="9"/>
  <c r="O794" i="9"/>
  <c r="M794" i="9"/>
  <c r="O730" i="9"/>
  <c r="M730" i="9"/>
  <c r="O666" i="9"/>
  <c r="M666" i="9"/>
  <c r="O602" i="9"/>
  <c r="M602" i="9"/>
  <c r="O538" i="9"/>
  <c r="M538" i="9"/>
  <c r="O474" i="9"/>
  <c r="M474" i="9"/>
  <c r="O410" i="9"/>
  <c r="M410" i="9"/>
  <c r="O346" i="9"/>
  <c r="M346" i="9"/>
  <c r="O268" i="9"/>
  <c r="M268" i="9"/>
  <c r="O118" i="9"/>
  <c r="M118" i="9"/>
  <c r="O1257" i="9"/>
  <c r="M1257" i="9"/>
  <c r="O1193" i="9"/>
  <c r="M1193" i="9"/>
  <c r="O1129" i="9"/>
  <c r="M1129" i="9"/>
  <c r="O1065" i="9"/>
  <c r="M1065" i="9"/>
  <c r="O1001" i="9"/>
  <c r="M1001" i="9"/>
  <c r="O937" i="9"/>
  <c r="M937" i="9"/>
  <c r="O873" i="9"/>
  <c r="M873" i="9"/>
  <c r="O809" i="9"/>
  <c r="M809" i="9"/>
  <c r="O745" i="9"/>
  <c r="M745" i="9"/>
  <c r="O681" i="9"/>
  <c r="M681" i="9"/>
  <c r="O617" i="9"/>
  <c r="M617" i="9"/>
  <c r="O553" i="9"/>
  <c r="M553" i="9"/>
  <c r="O489" i="9"/>
  <c r="M489" i="9"/>
  <c r="O425" i="9"/>
  <c r="M425" i="9"/>
  <c r="O361" i="9"/>
  <c r="M361" i="9"/>
  <c r="O292" i="9"/>
  <c r="M292" i="9"/>
  <c r="O158" i="9"/>
  <c r="M158" i="9"/>
  <c r="O960" i="9"/>
  <c r="M960" i="9"/>
  <c r="O896" i="9"/>
  <c r="M896" i="9"/>
  <c r="O832" i="9"/>
  <c r="M832" i="9"/>
  <c r="O768" i="9"/>
  <c r="M768" i="9"/>
  <c r="O704" i="9"/>
  <c r="M704" i="9"/>
  <c r="O640" i="9"/>
  <c r="M640" i="9"/>
  <c r="O576" i="9"/>
  <c r="M576" i="9"/>
  <c r="O512" i="9"/>
  <c r="M512" i="9"/>
  <c r="O448" i="9"/>
  <c r="M448" i="9"/>
  <c r="O384" i="9"/>
  <c r="M384" i="9"/>
  <c r="O319" i="9"/>
  <c r="M319" i="9"/>
  <c r="O218" i="9"/>
  <c r="M218" i="9"/>
  <c r="O50" i="9"/>
  <c r="M50" i="9"/>
  <c r="O799" i="9"/>
  <c r="M799" i="9"/>
  <c r="O735" i="9"/>
  <c r="M735" i="9"/>
  <c r="O671" i="9"/>
  <c r="M671" i="9"/>
  <c r="O607" i="9"/>
  <c r="M607" i="9"/>
  <c r="O543" i="9"/>
  <c r="M543" i="9"/>
  <c r="O479" i="9"/>
  <c r="M479" i="9"/>
  <c r="O415" i="9"/>
  <c r="M415" i="9"/>
  <c r="O351" i="9"/>
  <c r="M351" i="9"/>
  <c r="O276" i="9"/>
  <c r="M276" i="9"/>
  <c r="O132" i="9"/>
  <c r="M132" i="9"/>
  <c r="O1150" i="9"/>
  <c r="M1150" i="9"/>
  <c r="O1086" i="9"/>
  <c r="M1086" i="9"/>
  <c r="O1022" i="9"/>
  <c r="M1022" i="9"/>
  <c r="O958" i="9"/>
  <c r="M958" i="9"/>
  <c r="O894" i="9"/>
  <c r="M894" i="9"/>
  <c r="O830" i="9"/>
  <c r="M830" i="9"/>
  <c r="O766" i="9"/>
  <c r="M766" i="9"/>
  <c r="O702" i="9"/>
  <c r="M702" i="9"/>
  <c r="O638" i="9"/>
  <c r="M638" i="9"/>
  <c r="O574" i="9"/>
  <c r="M574" i="9"/>
  <c r="O510" i="9"/>
  <c r="M510" i="9"/>
  <c r="O446" i="9"/>
  <c r="M446" i="9"/>
  <c r="O382" i="9"/>
  <c r="M382" i="9"/>
  <c r="O316" i="9"/>
  <c r="M316" i="9"/>
  <c r="O214" i="9"/>
  <c r="M214" i="9"/>
  <c r="O44" i="9"/>
  <c r="M44" i="9"/>
  <c r="O789" i="9"/>
  <c r="M789" i="9"/>
  <c r="O725" i="9"/>
  <c r="M725" i="9"/>
  <c r="O661" i="9"/>
  <c r="M661" i="9"/>
  <c r="O597" i="9"/>
  <c r="M597" i="9"/>
  <c r="O533" i="9"/>
  <c r="M533" i="9"/>
  <c r="O469" i="9"/>
  <c r="M469" i="9"/>
  <c r="O405" i="9"/>
  <c r="M405" i="9"/>
  <c r="O341" i="9"/>
  <c r="M341" i="9"/>
  <c r="O260" i="9"/>
  <c r="M260" i="9"/>
  <c r="O106" i="9"/>
  <c r="M106" i="9"/>
  <c r="O301" i="9"/>
  <c r="M301" i="9"/>
  <c r="O237" i="9"/>
  <c r="M237" i="9"/>
  <c r="O173" i="9"/>
  <c r="M173" i="9"/>
  <c r="O109" i="9"/>
  <c r="M109" i="9"/>
  <c r="O45" i="9"/>
  <c r="M45" i="9"/>
  <c r="O275" i="9"/>
  <c r="M275" i="9"/>
  <c r="O211" i="9"/>
  <c r="M211" i="9"/>
  <c r="O147" i="9"/>
  <c r="M147" i="9"/>
  <c r="O83" i="9"/>
  <c r="M83" i="9"/>
  <c r="O19" i="9"/>
  <c r="M19" i="9"/>
  <c r="O209" i="9"/>
  <c r="M209" i="9"/>
  <c r="O145" i="9"/>
  <c r="M145" i="9"/>
  <c r="O81" i="9"/>
  <c r="M81" i="9"/>
  <c r="O17" i="9"/>
  <c r="M17" i="9"/>
  <c r="O160" i="9"/>
  <c r="M160" i="9"/>
  <c r="O96" i="9"/>
  <c r="M96" i="9"/>
  <c r="O32" i="9"/>
  <c r="M32" i="9"/>
  <c r="O255" i="9"/>
  <c r="M255" i="9"/>
  <c r="O191" i="9"/>
  <c r="M191" i="9"/>
  <c r="O127" i="9"/>
  <c r="M127" i="9"/>
  <c r="O63" i="9"/>
  <c r="M63" i="9"/>
  <c r="O102" i="9"/>
  <c r="M102" i="9"/>
  <c r="O468" i="9"/>
  <c r="M468" i="9"/>
  <c r="O724" i="9"/>
  <c r="M724" i="9"/>
  <c r="O911" i="9"/>
  <c r="M911" i="9"/>
  <c r="O1024" i="9"/>
  <c r="M1024" i="9"/>
  <c r="O1127" i="9"/>
  <c r="M1127" i="9"/>
  <c r="O1219" i="9"/>
  <c r="M1219" i="9"/>
  <c r="O1298" i="9"/>
  <c r="M1298" i="9"/>
  <c r="O1362" i="9"/>
  <c r="M1362" i="9"/>
  <c r="O1426" i="9"/>
  <c r="M1426" i="9"/>
  <c r="O1490" i="9"/>
  <c r="M1490" i="9"/>
  <c r="O1554" i="9"/>
  <c r="M1554" i="9"/>
  <c r="O1618" i="9"/>
  <c r="M1618" i="9"/>
  <c r="O1682" i="9"/>
  <c r="M1682" i="9"/>
  <c r="O1746" i="9"/>
  <c r="M1746" i="9"/>
  <c r="O1047" i="9"/>
  <c r="M1047" i="9"/>
  <c r="O1480" i="9"/>
  <c r="M1480" i="9"/>
  <c r="O122" i="9"/>
  <c r="M122" i="9"/>
  <c r="O475" i="9"/>
  <c r="M475" i="9"/>
  <c r="O731" i="9"/>
  <c r="M731" i="9"/>
  <c r="O915" i="9"/>
  <c r="M915" i="9"/>
  <c r="O1027" i="9"/>
  <c r="M1027" i="9"/>
  <c r="O1128" i="9"/>
  <c r="M1128" i="9"/>
  <c r="O1220" i="9"/>
  <c r="M1220" i="9"/>
  <c r="O1299" i="9"/>
  <c r="M1299" i="9"/>
  <c r="O1363" i="9"/>
  <c r="M1363" i="9"/>
  <c r="O1427" i="9"/>
  <c r="M1427" i="9"/>
  <c r="O1491" i="9"/>
  <c r="M1491" i="9"/>
  <c r="O1555" i="9"/>
  <c r="M1555" i="9"/>
  <c r="O1619" i="9"/>
  <c r="M1619" i="9"/>
  <c r="O1683" i="9"/>
  <c r="M1683" i="9"/>
  <c r="O1747" i="9"/>
  <c r="M1747" i="9"/>
  <c r="O1035" i="9"/>
  <c r="M1035" i="9"/>
  <c r="O124" i="9"/>
  <c r="M124" i="9"/>
  <c r="O476" i="9"/>
  <c r="M476" i="9"/>
  <c r="O732" i="9"/>
  <c r="M732" i="9"/>
  <c r="O916" i="9"/>
  <c r="M916" i="9"/>
  <c r="O1028" i="9"/>
  <c r="M1028" i="9"/>
  <c r="O1131" i="9"/>
  <c r="M1131" i="9"/>
  <c r="O1221" i="9"/>
  <c r="M1221" i="9"/>
  <c r="O1300" i="9"/>
  <c r="M1300" i="9"/>
  <c r="O1364" i="9"/>
  <c r="M1364" i="9"/>
  <c r="O1428" i="9"/>
  <c r="M1428" i="9"/>
  <c r="O1492" i="9"/>
  <c r="M1492" i="9"/>
  <c r="O1556" i="9"/>
  <c r="M1556" i="9"/>
  <c r="O1620" i="9"/>
  <c r="M1620" i="9"/>
  <c r="O1684" i="9"/>
  <c r="M1684" i="9"/>
  <c r="O1748" i="9"/>
  <c r="M1748" i="9"/>
  <c r="O1008" i="9"/>
  <c r="M1008" i="9"/>
  <c r="O58" i="9"/>
  <c r="M58" i="9"/>
  <c r="O451" i="9"/>
  <c r="M451" i="9"/>
  <c r="O707" i="9"/>
  <c r="M707" i="9"/>
  <c r="O901" i="9"/>
  <c r="M901" i="9"/>
  <c r="O1016" i="9"/>
  <c r="M1016" i="9"/>
  <c r="O1119" i="9"/>
  <c r="M1119" i="9"/>
  <c r="O1212" i="9"/>
  <c r="M1212" i="9"/>
  <c r="O1293" i="9"/>
  <c r="M1293" i="9"/>
  <c r="O1357" i="9"/>
  <c r="M1357" i="9"/>
  <c r="O1421" i="9"/>
  <c r="M1421" i="9"/>
  <c r="O1485" i="9"/>
  <c r="M1485" i="9"/>
  <c r="O1549" i="9"/>
  <c r="M1549" i="9"/>
  <c r="O1613" i="9"/>
  <c r="M1613" i="9"/>
  <c r="O1677" i="9"/>
  <c r="M1677" i="9"/>
  <c r="O1741" i="9"/>
  <c r="M1741" i="9"/>
  <c r="O956" i="9"/>
  <c r="M956" i="9"/>
  <c r="O1312" i="9"/>
  <c r="M1312" i="9"/>
  <c r="O1592" i="9"/>
  <c r="M1592" i="9"/>
  <c r="O226" i="9"/>
  <c r="M226" i="9"/>
  <c r="O516" i="9"/>
  <c r="M516" i="9"/>
  <c r="O772" i="9"/>
  <c r="M772" i="9"/>
  <c r="O935" i="9"/>
  <c r="M935" i="9"/>
  <c r="O1044" i="9"/>
  <c r="M1044" i="9"/>
  <c r="O1147" i="9"/>
  <c r="M1147" i="9"/>
  <c r="O1235" i="9"/>
  <c r="M1235" i="9"/>
  <c r="O1310" i="9"/>
  <c r="M1310" i="9"/>
  <c r="O1374" i="9"/>
  <c r="M1374" i="9"/>
  <c r="O1438" i="9"/>
  <c r="M1438" i="9"/>
  <c r="O1502" i="9"/>
  <c r="M1502" i="9"/>
  <c r="O1566" i="9"/>
  <c r="M1566" i="9"/>
  <c r="O1630" i="9"/>
  <c r="M1630" i="9"/>
  <c r="O1694" i="9"/>
  <c r="M1694" i="9"/>
  <c r="O1758" i="9"/>
  <c r="M1758" i="9"/>
  <c r="O1136" i="9"/>
  <c r="M1136" i="9"/>
  <c r="O1520" i="9"/>
  <c r="M1520" i="9"/>
  <c r="O240" i="9"/>
  <c r="M240" i="9"/>
  <c r="O523" i="9"/>
  <c r="M523" i="9"/>
  <c r="O779" i="9"/>
  <c r="M779" i="9"/>
  <c r="O939" i="9"/>
  <c r="M939" i="9"/>
  <c r="O1045" i="9"/>
  <c r="M1045" i="9"/>
  <c r="O1148" i="9"/>
  <c r="M1148" i="9"/>
  <c r="O1236" i="9"/>
  <c r="M1236" i="9"/>
  <c r="O1311" i="9"/>
  <c r="M1311" i="9"/>
  <c r="O1375" i="9"/>
  <c r="M1375" i="9"/>
  <c r="O1439" i="9"/>
  <c r="M1439" i="9"/>
  <c r="O1503" i="9"/>
  <c r="M1503" i="9"/>
  <c r="O1567" i="9"/>
  <c r="M1567" i="9"/>
  <c r="O1631" i="9"/>
  <c r="M1631" i="9"/>
  <c r="O1695" i="9"/>
  <c r="M1695" i="9"/>
  <c r="O1759" i="9"/>
  <c r="M1759" i="9"/>
  <c r="O1036" i="9"/>
  <c r="M1036" i="9"/>
  <c r="O1369" i="9"/>
  <c r="M1369" i="9"/>
  <c r="O1497" i="9"/>
  <c r="M1497" i="9"/>
  <c r="O1625" i="9"/>
  <c r="M1625" i="9"/>
  <c r="O1689" i="9"/>
  <c r="M1689" i="9"/>
  <c r="O1753" i="9"/>
  <c r="M1753" i="9"/>
  <c r="O1060" i="9"/>
  <c r="M1060" i="9"/>
  <c r="O1704" i="9"/>
  <c r="M1704" i="9"/>
  <c r="O1106" i="9"/>
  <c r="M1106" i="9"/>
  <c r="O1042" i="9"/>
  <c r="M1042" i="9"/>
  <c r="O978" i="9"/>
  <c r="M978" i="9"/>
  <c r="O914" i="9"/>
  <c r="M914" i="9"/>
  <c r="O850" i="9"/>
  <c r="M850" i="9"/>
  <c r="O786" i="9"/>
  <c r="M786" i="9"/>
  <c r="O722" i="9"/>
  <c r="M722" i="9"/>
  <c r="O658" i="9"/>
  <c r="M658" i="9"/>
  <c r="O594" i="9"/>
  <c r="M594" i="9"/>
  <c r="O530" i="9"/>
  <c r="M530" i="9"/>
  <c r="O466" i="9"/>
  <c r="M466" i="9"/>
  <c r="O402" i="9"/>
  <c r="M402" i="9"/>
  <c r="O338" i="9"/>
  <c r="M338" i="9"/>
  <c r="O254" i="9"/>
  <c r="M254" i="9"/>
  <c r="O98" i="9"/>
  <c r="M98" i="9"/>
  <c r="O1249" i="9"/>
  <c r="M1249" i="9"/>
  <c r="O1185" i="9"/>
  <c r="M1185" i="9"/>
  <c r="O1121" i="9"/>
  <c r="M1121" i="9"/>
  <c r="O1057" i="9"/>
  <c r="M1057" i="9"/>
  <c r="O993" i="9"/>
  <c r="M993" i="9"/>
  <c r="O929" i="9"/>
  <c r="M929" i="9"/>
  <c r="O865" i="9"/>
  <c r="M865" i="9"/>
  <c r="O801" i="9"/>
  <c r="M801" i="9"/>
  <c r="O737" i="9"/>
  <c r="M737" i="9"/>
  <c r="O673" i="9"/>
  <c r="M673" i="9"/>
  <c r="O609" i="9"/>
  <c r="M609" i="9"/>
  <c r="O545" i="9"/>
  <c r="M545" i="9"/>
  <c r="O481" i="9"/>
  <c r="M481" i="9"/>
  <c r="O417" i="9"/>
  <c r="M417" i="9"/>
  <c r="O353" i="9"/>
  <c r="M353" i="9"/>
  <c r="O280" i="9"/>
  <c r="M280" i="9"/>
  <c r="O138" i="9"/>
  <c r="M138" i="9"/>
  <c r="O952" i="9"/>
  <c r="M952" i="9"/>
  <c r="O888" i="9"/>
  <c r="M888" i="9"/>
  <c r="O824" i="9"/>
  <c r="M824" i="9"/>
  <c r="O760" i="9"/>
  <c r="M760" i="9"/>
  <c r="O696" i="9"/>
  <c r="M696" i="9"/>
  <c r="O632" i="9"/>
  <c r="M632" i="9"/>
  <c r="O568" i="9"/>
  <c r="M568" i="9"/>
  <c r="O504" i="9"/>
  <c r="M504" i="9"/>
  <c r="O440" i="9"/>
  <c r="M440" i="9"/>
  <c r="O376" i="9"/>
  <c r="M376" i="9"/>
  <c r="O310" i="9"/>
  <c r="M310" i="9"/>
  <c r="O198" i="9"/>
  <c r="M198" i="9"/>
  <c r="O28" i="9"/>
  <c r="M28" i="9"/>
  <c r="O791" i="9"/>
  <c r="M791" i="9"/>
  <c r="O727" i="9"/>
  <c r="M727" i="9"/>
  <c r="O663" i="9"/>
  <c r="M663" i="9"/>
  <c r="O599" i="9"/>
  <c r="M599" i="9"/>
  <c r="O535" i="9"/>
  <c r="M535" i="9"/>
  <c r="O471" i="9"/>
  <c r="M471" i="9"/>
  <c r="O407" i="9"/>
  <c r="M407" i="9"/>
  <c r="O343" i="9"/>
  <c r="M343" i="9"/>
  <c r="O264" i="9"/>
  <c r="M264" i="9"/>
  <c r="O110" i="9"/>
  <c r="M110" i="9"/>
  <c r="O1142" i="9"/>
  <c r="M1142" i="9"/>
  <c r="O1078" i="9"/>
  <c r="M1078" i="9"/>
  <c r="O1014" i="9"/>
  <c r="M1014" i="9"/>
  <c r="O950" i="9"/>
  <c r="M950" i="9"/>
  <c r="O886" i="9"/>
  <c r="M886" i="9"/>
  <c r="O822" i="9"/>
  <c r="M822" i="9"/>
  <c r="O758" i="9"/>
  <c r="M758" i="9"/>
  <c r="O694" i="9"/>
  <c r="M694" i="9"/>
  <c r="O630" i="9"/>
  <c r="M630" i="9"/>
  <c r="O566" i="9"/>
  <c r="M566" i="9"/>
  <c r="O502" i="9"/>
  <c r="M502" i="9"/>
  <c r="O438" i="9"/>
  <c r="M438" i="9"/>
  <c r="O374" i="9"/>
  <c r="M374" i="9"/>
  <c r="O307" i="9"/>
  <c r="M307" i="9"/>
  <c r="O194" i="9"/>
  <c r="M194" i="9"/>
  <c r="O22" i="9"/>
  <c r="M22" i="9"/>
  <c r="O781" i="9"/>
  <c r="M781" i="9"/>
  <c r="O717" i="9"/>
  <c r="M717" i="9"/>
  <c r="O653" i="9"/>
  <c r="M653" i="9"/>
  <c r="O589" i="9"/>
  <c r="M589" i="9"/>
  <c r="O525" i="9"/>
  <c r="M525" i="9"/>
  <c r="O461" i="9"/>
  <c r="M461" i="9"/>
  <c r="O397" i="9"/>
  <c r="M397" i="9"/>
  <c r="O333" i="9"/>
  <c r="M333" i="9"/>
  <c r="O244" i="9"/>
  <c r="M244" i="9"/>
  <c r="O84" i="9"/>
  <c r="M84" i="9"/>
  <c r="O293" i="9"/>
  <c r="M293" i="9"/>
  <c r="O229" i="9"/>
  <c r="M229" i="9"/>
  <c r="O165" i="9"/>
  <c r="M165" i="9"/>
  <c r="O101" i="9"/>
  <c r="M101" i="9"/>
  <c r="O37" i="9"/>
  <c r="M37" i="9"/>
  <c r="O267" i="9"/>
  <c r="M267" i="9"/>
  <c r="O203" i="9"/>
  <c r="M203" i="9"/>
  <c r="O139" i="9"/>
  <c r="M139" i="9"/>
  <c r="O75" i="9"/>
  <c r="M75" i="9"/>
  <c r="O11" i="9"/>
  <c r="M11" i="9"/>
  <c r="O201" i="9"/>
  <c r="M201" i="9"/>
  <c r="O137" i="9"/>
  <c r="M137" i="9"/>
  <c r="O73" i="9"/>
  <c r="M73" i="9"/>
  <c r="O9" i="9"/>
  <c r="M9" i="9"/>
  <c r="O152" i="9"/>
  <c r="M152" i="9"/>
  <c r="O88" i="9"/>
  <c r="M88" i="9"/>
  <c r="O24" i="9"/>
  <c r="M24" i="9"/>
  <c r="O247" i="9"/>
  <c r="M247" i="9"/>
  <c r="O183" i="9"/>
  <c r="M183" i="9"/>
  <c r="O119" i="9"/>
  <c r="M119" i="9"/>
  <c r="O55" i="9"/>
  <c r="M55" i="9"/>
  <c r="O188" i="9"/>
  <c r="M188" i="9"/>
  <c r="O500" i="9"/>
  <c r="M500" i="9"/>
  <c r="O756" i="9"/>
  <c r="M756" i="9"/>
  <c r="O927" i="9"/>
  <c r="M927" i="9"/>
  <c r="O1037" i="9"/>
  <c r="M1037" i="9"/>
  <c r="O1140" i="9"/>
  <c r="M1140" i="9"/>
  <c r="O1229" i="9"/>
  <c r="M1229" i="9"/>
  <c r="O1306" i="9"/>
  <c r="M1306" i="9"/>
  <c r="O1370" i="9"/>
  <c r="M1370" i="9"/>
  <c r="O1434" i="9"/>
  <c r="M1434" i="9"/>
  <c r="O1498" i="9"/>
  <c r="M1498" i="9"/>
  <c r="O1562" i="9"/>
  <c r="M1562" i="9"/>
  <c r="O1626" i="9"/>
  <c r="M1626" i="9"/>
  <c r="O1690" i="9"/>
  <c r="M1690" i="9"/>
  <c r="O1754" i="9"/>
  <c r="M1754" i="9"/>
  <c r="O1163" i="9"/>
  <c r="M1163" i="9"/>
  <c r="O1528" i="9"/>
  <c r="M1528" i="9"/>
  <c r="O206" i="9"/>
  <c r="M206" i="9"/>
  <c r="O507" i="9"/>
  <c r="M507" i="9"/>
  <c r="O763" i="9"/>
  <c r="M763" i="9"/>
  <c r="O931" i="9"/>
  <c r="M931" i="9"/>
  <c r="O1039" i="9"/>
  <c r="M1039" i="9"/>
  <c r="O1141" i="9"/>
  <c r="M1141" i="9"/>
  <c r="O1230" i="9"/>
  <c r="M1230" i="9"/>
  <c r="O1307" i="9"/>
  <c r="M1307" i="9"/>
  <c r="O1371" i="9"/>
  <c r="M1371" i="9"/>
  <c r="O1435" i="9"/>
  <c r="M1435" i="9"/>
  <c r="O1499" i="9"/>
  <c r="M1499" i="9"/>
  <c r="O1563" i="9"/>
  <c r="M1563" i="9"/>
  <c r="O1627" i="9"/>
  <c r="M1627" i="9"/>
  <c r="O1691" i="9"/>
  <c r="M1691" i="9"/>
  <c r="O1755" i="9"/>
  <c r="M1755" i="9"/>
  <c r="O1124" i="9"/>
  <c r="M1124" i="9"/>
  <c r="O210" i="9"/>
  <c r="M210" i="9"/>
  <c r="O508" i="9"/>
  <c r="M508" i="9"/>
  <c r="O764" i="9"/>
  <c r="M764" i="9"/>
  <c r="O932" i="9"/>
  <c r="M932" i="9"/>
  <c r="O1040" i="9"/>
  <c r="M1040" i="9"/>
  <c r="O1143" i="9"/>
  <c r="M1143" i="9"/>
  <c r="O1231" i="9"/>
  <c r="M1231" i="9"/>
  <c r="O1308" i="9"/>
  <c r="M1308" i="9"/>
  <c r="O1372" i="9"/>
  <c r="M1372" i="9"/>
  <c r="O1436" i="9"/>
  <c r="M1436" i="9"/>
  <c r="O1500" i="9"/>
  <c r="M1500" i="9"/>
  <c r="O1564" i="9"/>
  <c r="M1564" i="9"/>
  <c r="O1628" i="9"/>
  <c r="M1628" i="9"/>
  <c r="O1692" i="9"/>
  <c r="M1692" i="9"/>
  <c r="O1756" i="9"/>
  <c r="M1756" i="9"/>
  <c r="O1111" i="9"/>
  <c r="M1111" i="9"/>
  <c r="O142" i="9"/>
  <c r="M142" i="9"/>
  <c r="O483" i="9"/>
  <c r="M483" i="9"/>
  <c r="O739" i="9"/>
  <c r="M739" i="9"/>
  <c r="O917" i="9"/>
  <c r="M917" i="9"/>
  <c r="O1029" i="9"/>
  <c r="M1029" i="9"/>
  <c r="O1132" i="9"/>
  <c r="M1132" i="9"/>
  <c r="O1222" i="9"/>
  <c r="M1222" i="9"/>
  <c r="O1301" i="9"/>
  <c r="M1301" i="9"/>
  <c r="O1365" i="9"/>
  <c r="M1365" i="9"/>
  <c r="O1429" i="9"/>
  <c r="M1429" i="9"/>
  <c r="O1493" i="9"/>
  <c r="M1493" i="9"/>
  <c r="O1557" i="9"/>
  <c r="M1557" i="9"/>
  <c r="O1621" i="9"/>
  <c r="M1621" i="9"/>
  <c r="O1685" i="9"/>
  <c r="M1685" i="9"/>
  <c r="O1749" i="9"/>
  <c r="M1749" i="9"/>
  <c r="O1021" i="9"/>
  <c r="M1021" i="9"/>
  <c r="O1352" i="9"/>
  <c r="M1352" i="9"/>
  <c r="O1624" i="9"/>
  <c r="M1624" i="9"/>
  <c r="O284" i="9"/>
  <c r="M284" i="9"/>
  <c r="O548" i="9"/>
  <c r="M548" i="9"/>
  <c r="O804" i="9"/>
  <c r="M804" i="9"/>
  <c r="O951" i="9"/>
  <c r="M951" i="9"/>
  <c r="O1056" i="9"/>
  <c r="M1056" i="9"/>
  <c r="O1159" i="9"/>
  <c r="M1159" i="9"/>
  <c r="O1245" i="9"/>
  <c r="M1245" i="9"/>
  <c r="O1318" i="9"/>
  <c r="M1318" i="9"/>
  <c r="O1382" i="9"/>
  <c r="M1382" i="9"/>
  <c r="O1446" i="9"/>
  <c r="M1446" i="9"/>
  <c r="O1510" i="9"/>
  <c r="M1510" i="9"/>
  <c r="O1574" i="9"/>
  <c r="M1574" i="9"/>
  <c r="O1638" i="9"/>
  <c r="M1638" i="9"/>
  <c r="O1702" i="9"/>
  <c r="M1702" i="9"/>
  <c r="O1766" i="9"/>
  <c r="M1766" i="9"/>
  <c r="O1215" i="9"/>
  <c r="M1215" i="9"/>
  <c r="O1560" i="9"/>
  <c r="M1560" i="9"/>
  <c r="O295" i="9"/>
  <c r="M295" i="9"/>
  <c r="O555" i="9"/>
  <c r="M555" i="9"/>
  <c r="O811" i="9"/>
  <c r="M811" i="9"/>
  <c r="O955" i="9"/>
  <c r="M955" i="9"/>
  <c r="O1059" i="9"/>
  <c r="M1059" i="9"/>
  <c r="O1160" i="9"/>
  <c r="M1160" i="9"/>
  <c r="O1246" i="9"/>
  <c r="M1246" i="9"/>
  <c r="O1319" i="9"/>
  <c r="M1319" i="9"/>
  <c r="O1383" i="9"/>
  <c r="M1383" i="9"/>
  <c r="O1447" i="9"/>
  <c r="M1447" i="9"/>
  <c r="O1511" i="9"/>
  <c r="M1511" i="9"/>
  <c r="O1575" i="9"/>
  <c r="M1575" i="9"/>
  <c r="O1639" i="9"/>
  <c r="M1639" i="9"/>
  <c r="O1703" i="9"/>
  <c r="M1703" i="9"/>
  <c r="O3" i="9"/>
  <c r="O499" i="9"/>
  <c r="M499" i="9"/>
  <c r="O1139" i="9"/>
  <c r="M1139" i="9"/>
  <c r="O1228" i="9"/>
  <c r="M1228" i="9"/>
  <c r="O1561" i="9"/>
  <c r="M1561" i="9"/>
  <c r="O1440" i="9"/>
  <c r="M1440" i="9"/>
  <c r="O256" i="9"/>
  <c r="M256" i="9"/>
  <c r="O531" i="9"/>
  <c r="M531" i="9"/>
  <c r="O787" i="9"/>
  <c r="M787" i="9"/>
  <c r="O941" i="9"/>
  <c r="M941" i="9"/>
  <c r="O1048" i="9"/>
  <c r="M1048" i="9"/>
  <c r="O1151" i="9"/>
  <c r="M1151" i="9"/>
  <c r="O1238" i="9"/>
  <c r="M1238" i="9"/>
  <c r="O1313" i="9"/>
  <c r="M1313" i="9"/>
  <c r="O1377" i="9"/>
  <c r="M1377" i="9"/>
  <c r="O1441" i="9"/>
  <c r="M1441" i="9"/>
  <c r="O1505" i="9"/>
  <c r="M1505" i="9"/>
  <c r="O1569" i="9"/>
  <c r="M1569" i="9"/>
  <c r="O1633" i="9"/>
  <c r="M1633" i="9"/>
  <c r="O1697" i="9"/>
  <c r="M1697" i="9"/>
  <c r="O1761" i="9"/>
  <c r="M1761" i="9"/>
  <c r="O1149" i="9"/>
  <c r="M1149" i="9"/>
  <c r="O1472" i="9"/>
  <c r="M1472" i="9"/>
  <c r="O1744" i="9"/>
  <c r="M1744" i="9"/>
  <c r="O1226" i="9"/>
  <c r="M1226" i="9"/>
  <c r="O1162" i="9"/>
  <c r="M1162" i="9"/>
  <c r="O1098" i="9"/>
  <c r="M1098" i="9"/>
  <c r="O1034" i="9"/>
  <c r="M1034" i="9"/>
  <c r="O970" i="9"/>
  <c r="M970" i="9"/>
  <c r="O906" i="9"/>
  <c r="M906" i="9"/>
  <c r="O842" i="9"/>
  <c r="M842" i="9"/>
  <c r="O778" i="9"/>
  <c r="M778" i="9"/>
  <c r="O714" i="9"/>
  <c r="M714" i="9"/>
  <c r="O650" i="9"/>
  <c r="M650" i="9"/>
  <c r="O586" i="9"/>
  <c r="M586" i="9"/>
  <c r="O522" i="9"/>
  <c r="M522" i="9"/>
  <c r="O458" i="9"/>
  <c r="M458" i="9"/>
  <c r="O394" i="9"/>
  <c r="M394" i="9"/>
  <c r="O330" i="9"/>
  <c r="M330" i="9"/>
  <c r="O238" i="9"/>
  <c r="M238" i="9"/>
  <c r="O76" i="9"/>
  <c r="M76" i="9"/>
  <c r="O1241" i="9"/>
  <c r="M1241" i="9"/>
  <c r="O1177" i="9"/>
  <c r="M1177" i="9"/>
  <c r="O1113" i="9"/>
  <c r="M1113" i="9"/>
  <c r="O1049" i="9"/>
  <c r="M1049" i="9"/>
  <c r="O985" i="9"/>
  <c r="M985" i="9"/>
  <c r="O921" i="9"/>
  <c r="M921" i="9"/>
  <c r="O857" i="9"/>
  <c r="M857" i="9"/>
  <c r="O793" i="9"/>
  <c r="M793" i="9"/>
  <c r="O729" i="9"/>
  <c r="M729" i="9"/>
  <c r="O665" i="9"/>
  <c r="M665" i="9"/>
  <c r="O601" i="9"/>
  <c r="M601" i="9"/>
  <c r="O537" i="9"/>
  <c r="M537" i="9"/>
  <c r="O473" i="9"/>
  <c r="M473" i="9"/>
  <c r="O409" i="9"/>
  <c r="M409" i="9"/>
  <c r="O345" i="9"/>
  <c r="M345" i="9"/>
  <c r="O266" i="9"/>
  <c r="M266" i="9"/>
  <c r="O116" i="9"/>
  <c r="M116" i="9"/>
  <c r="O944" i="9"/>
  <c r="M944" i="9"/>
  <c r="O880" i="9"/>
  <c r="M880" i="9"/>
  <c r="O816" i="9"/>
  <c r="M816" i="9"/>
  <c r="O752" i="9"/>
  <c r="M752" i="9"/>
  <c r="O688" i="9"/>
  <c r="M688" i="9"/>
  <c r="O624" i="9"/>
  <c r="M624" i="9"/>
  <c r="O560" i="9"/>
  <c r="M560" i="9"/>
  <c r="O496" i="9"/>
  <c r="M496" i="9"/>
  <c r="O432" i="9"/>
  <c r="M432" i="9"/>
  <c r="O368" i="9"/>
  <c r="M368" i="9"/>
  <c r="O300" i="9"/>
  <c r="M300" i="9"/>
  <c r="O178" i="9"/>
  <c r="M178" i="9"/>
  <c r="O6" i="9"/>
  <c r="M6" i="9"/>
  <c r="O783" i="9"/>
  <c r="M783" i="9"/>
  <c r="O719" i="9"/>
  <c r="M719" i="9"/>
  <c r="O655" i="9"/>
  <c r="M655" i="9"/>
  <c r="O591" i="9"/>
  <c r="M591" i="9"/>
  <c r="O527" i="9"/>
  <c r="M527" i="9"/>
  <c r="O463" i="9"/>
  <c r="M463" i="9"/>
  <c r="O399" i="9"/>
  <c r="M399" i="9"/>
  <c r="O335" i="9"/>
  <c r="M335" i="9"/>
  <c r="O248" i="9"/>
  <c r="M248" i="9"/>
  <c r="O90" i="9"/>
  <c r="M90" i="9"/>
  <c r="O1134" i="9"/>
  <c r="M1134" i="9"/>
  <c r="O1070" i="9"/>
  <c r="M1070" i="9"/>
  <c r="O1006" i="9"/>
  <c r="M1006" i="9"/>
  <c r="O942" i="9"/>
  <c r="M942" i="9"/>
  <c r="O878" i="9"/>
  <c r="M878" i="9"/>
  <c r="O814" i="9"/>
  <c r="M814" i="9"/>
  <c r="O750" i="9"/>
  <c r="M750" i="9"/>
  <c r="O686" i="9"/>
  <c r="M686" i="9"/>
  <c r="O622" i="9"/>
  <c r="M622" i="9"/>
  <c r="O558" i="9"/>
  <c r="M558" i="9"/>
  <c r="O494" i="9"/>
  <c r="M494" i="9"/>
  <c r="O430" i="9"/>
  <c r="M430" i="9"/>
  <c r="O366" i="9"/>
  <c r="M366" i="9"/>
  <c r="O298" i="9"/>
  <c r="M298" i="9"/>
  <c r="O172" i="9"/>
  <c r="M172" i="9"/>
  <c r="O837" i="9"/>
  <c r="M837" i="9"/>
  <c r="O773" i="9"/>
  <c r="M773" i="9"/>
  <c r="O709" i="9"/>
  <c r="M709" i="9"/>
  <c r="O645" i="9"/>
  <c r="M645" i="9"/>
  <c r="O581" i="9"/>
  <c r="M581" i="9"/>
  <c r="O517" i="9"/>
  <c r="M517" i="9"/>
  <c r="O453" i="9"/>
  <c r="M453" i="9"/>
  <c r="O389" i="9"/>
  <c r="M389" i="9"/>
  <c r="O324" i="9"/>
  <c r="M324" i="9"/>
  <c r="O228" i="9"/>
  <c r="M228" i="9"/>
  <c r="O62" i="9"/>
  <c r="M62" i="9"/>
  <c r="O285" i="9"/>
  <c r="M285" i="9"/>
  <c r="O221" i="9"/>
  <c r="M221" i="9"/>
  <c r="O157" i="9"/>
  <c r="M157" i="9"/>
  <c r="O93" i="9"/>
  <c r="M93" i="9"/>
  <c r="O29" i="9"/>
  <c r="M29" i="9"/>
  <c r="O259" i="9"/>
  <c r="M259" i="9"/>
  <c r="O195" i="9"/>
  <c r="M195" i="9"/>
  <c r="O131" i="9"/>
  <c r="M131" i="9"/>
  <c r="O67" i="9"/>
  <c r="M67" i="9"/>
  <c r="O257" i="9"/>
  <c r="M257" i="9"/>
  <c r="O193" i="9"/>
  <c r="M193" i="9"/>
  <c r="O129" i="9"/>
  <c r="M129" i="9"/>
  <c r="O65" i="9"/>
  <c r="M65" i="9"/>
  <c r="O208" i="9"/>
  <c r="M208" i="9"/>
  <c r="O144" i="9"/>
  <c r="M144" i="9"/>
  <c r="O80" i="9"/>
  <c r="M80" i="9"/>
  <c r="O16" i="9"/>
  <c r="M16" i="9"/>
  <c r="O239" i="9"/>
  <c r="M239" i="9"/>
  <c r="O175" i="9"/>
  <c r="M175" i="9"/>
  <c r="O111" i="9"/>
  <c r="M111" i="9"/>
  <c r="O47" i="9"/>
  <c r="M47" i="9"/>
  <c r="O258" i="9"/>
  <c r="M258" i="9"/>
  <c r="O532" i="9"/>
  <c r="M532" i="9"/>
  <c r="O788" i="9"/>
  <c r="M788" i="9"/>
  <c r="O943" i="9"/>
  <c r="M943" i="9"/>
  <c r="O1051" i="9"/>
  <c r="M1051" i="9"/>
  <c r="O1152" i="9"/>
  <c r="M1152" i="9"/>
  <c r="O1239" i="9"/>
  <c r="M1239" i="9"/>
  <c r="O1314" i="9"/>
  <c r="M1314" i="9"/>
  <c r="O1378" i="9"/>
  <c r="M1378" i="9"/>
  <c r="O1442" i="9"/>
  <c r="M1442" i="9"/>
  <c r="O1506" i="9"/>
  <c r="M1506" i="9"/>
  <c r="O1570" i="9"/>
  <c r="M1570" i="9"/>
  <c r="O1634" i="9"/>
  <c r="M1634" i="9"/>
  <c r="O1698" i="9"/>
  <c r="M1698" i="9"/>
  <c r="O1762" i="9"/>
  <c r="M1762" i="9"/>
  <c r="O1195" i="9"/>
  <c r="M1195" i="9"/>
  <c r="O1584" i="9"/>
  <c r="M1584" i="9"/>
  <c r="O270" i="9"/>
  <c r="M270" i="9"/>
  <c r="O539" i="9"/>
  <c r="M539" i="9"/>
  <c r="O795" i="9"/>
  <c r="M795" i="9"/>
  <c r="O947" i="9"/>
  <c r="M947" i="9"/>
  <c r="O1052" i="9"/>
  <c r="M1052" i="9"/>
  <c r="O1155" i="9"/>
  <c r="M1155" i="9"/>
  <c r="O1240" i="9"/>
  <c r="M1240" i="9"/>
  <c r="O1315" i="9"/>
  <c r="M1315" i="9"/>
  <c r="O1379" i="9"/>
  <c r="M1379" i="9"/>
  <c r="O1443" i="9"/>
  <c r="M1443" i="9"/>
  <c r="O1507" i="9"/>
  <c r="M1507" i="9"/>
  <c r="O1571" i="9"/>
  <c r="M1571" i="9"/>
  <c r="O1635" i="9"/>
  <c r="M1635" i="9"/>
  <c r="O1699" i="9"/>
  <c r="M1699" i="9"/>
  <c r="O1763" i="9"/>
  <c r="M1763" i="9"/>
  <c r="O1227" i="9"/>
  <c r="M1227" i="9"/>
  <c r="O272" i="9"/>
  <c r="M272" i="9"/>
  <c r="O540" i="9"/>
  <c r="M540" i="9"/>
  <c r="O796" i="9"/>
  <c r="M796" i="9"/>
  <c r="O948" i="9"/>
  <c r="M948" i="9"/>
  <c r="O1053" i="9"/>
  <c r="M1053" i="9"/>
  <c r="O1156" i="9"/>
  <c r="M1156" i="9"/>
  <c r="O1243" i="9"/>
  <c r="M1243" i="9"/>
  <c r="O1316" i="9"/>
  <c r="M1316" i="9"/>
  <c r="O1380" i="9"/>
  <c r="M1380" i="9"/>
  <c r="O1444" i="9"/>
  <c r="M1444" i="9"/>
  <c r="O1508" i="9"/>
  <c r="M1508" i="9"/>
  <c r="O1572" i="9"/>
  <c r="M1572" i="9"/>
  <c r="O1636" i="9"/>
  <c r="M1636" i="9"/>
  <c r="O1700" i="9"/>
  <c r="M1700" i="9"/>
  <c r="O1764" i="9"/>
  <c r="M1764" i="9"/>
  <c r="O1237" i="9"/>
  <c r="M1237" i="9"/>
  <c r="O224" i="9"/>
  <c r="M224" i="9"/>
  <c r="O515" i="9"/>
  <c r="M515" i="9"/>
  <c r="O771" i="9"/>
  <c r="M771" i="9"/>
  <c r="O933" i="9"/>
  <c r="M933" i="9"/>
  <c r="O1043" i="9"/>
  <c r="M1043" i="9"/>
  <c r="O1144" i="9"/>
  <c r="M1144" i="9"/>
  <c r="O1232" i="9"/>
  <c r="M1232" i="9"/>
  <c r="O1309" i="9"/>
  <c r="M1309" i="9"/>
  <c r="O1373" i="9"/>
  <c r="M1373" i="9"/>
  <c r="O1437" i="9"/>
  <c r="M1437" i="9"/>
  <c r="O1501" i="9"/>
  <c r="M1501" i="9"/>
  <c r="O1565" i="9"/>
  <c r="M1565" i="9"/>
  <c r="O1629" i="9"/>
  <c r="M1629" i="9"/>
  <c r="O1693" i="9"/>
  <c r="M1693" i="9"/>
  <c r="O1757" i="9"/>
  <c r="M1757" i="9"/>
  <c r="O1085" i="9"/>
  <c r="M1085" i="9"/>
  <c r="O1384" i="9"/>
  <c r="M1384" i="9"/>
  <c r="O1664" i="9"/>
  <c r="M1664" i="9"/>
  <c r="O323" i="9"/>
  <c r="M323" i="9"/>
  <c r="O580" i="9"/>
  <c r="M580" i="9"/>
  <c r="O836" i="9"/>
  <c r="M836" i="9"/>
  <c r="O967" i="9"/>
  <c r="M967" i="9"/>
  <c r="O1069" i="9"/>
  <c r="M1069" i="9"/>
  <c r="O1171" i="9"/>
  <c r="M1171" i="9"/>
  <c r="O1255" i="9"/>
  <c r="M1255" i="9"/>
  <c r="O1326" i="9"/>
  <c r="M1326" i="9"/>
  <c r="O1390" i="9"/>
  <c r="M1390" i="9"/>
  <c r="O1454" i="9"/>
  <c r="M1454" i="9"/>
  <c r="O1518" i="9"/>
  <c r="M1518" i="9"/>
  <c r="O1582" i="9"/>
  <c r="M1582" i="9"/>
  <c r="O1646" i="9"/>
  <c r="M1646" i="9"/>
  <c r="O1710" i="9"/>
  <c r="M1710" i="9"/>
  <c r="O242" i="9"/>
  <c r="M242" i="9"/>
  <c r="O1279" i="9"/>
  <c r="M1279" i="9"/>
  <c r="O1608" i="9"/>
  <c r="M1608" i="9"/>
  <c r="O331" i="9"/>
  <c r="M331" i="9"/>
  <c r="O587" i="9"/>
  <c r="M587" i="9"/>
  <c r="O843" i="9"/>
  <c r="M843" i="9"/>
  <c r="O968" i="9"/>
  <c r="M968" i="9"/>
  <c r="O1071" i="9"/>
  <c r="M1071" i="9"/>
  <c r="O1172" i="9"/>
  <c r="M1172" i="9"/>
  <c r="O1256" i="9"/>
  <c r="M1256" i="9"/>
  <c r="O1327" i="9"/>
  <c r="M1327" i="9"/>
  <c r="O1391" i="9"/>
  <c r="M1391" i="9"/>
  <c r="O1455" i="9"/>
  <c r="M1455" i="9"/>
  <c r="O1519" i="9"/>
  <c r="M1519" i="9"/>
  <c r="O1583" i="9"/>
  <c r="M1583" i="9"/>
  <c r="O1647" i="9"/>
  <c r="M1647" i="9"/>
  <c r="O1711" i="9"/>
  <c r="M1711" i="9"/>
  <c r="O755" i="9"/>
  <c r="M755" i="9"/>
  <c r="O1305" i="9"/>
  <c r="M1305" i="9"/>
  <c r="O1170" i="9"/>
  <c r="M1170" i="9"/>
  <c r="O304" i="9"/>
  <c r="M304" i="9"/>
  <c r="O563" i="9"/>
  <c r="M563" i="9"/>
  <c r="O819" i="9"/>
  <c r="M819" i="9"/>
  <c r="O957" i="9"/>
  <c r="M957" i="9"/>
  <c r="O1061" i="9"/>
  <c r="M1061" i="9"/>
  <c r="O1164" i="9"/>
  <c r="M1164" i="9"/>
  <c r="O1248" i="9"/>
  <c r="M1248" i="9"/>
  <c r="O1321" i="9"/>
  <c r="M1321" i="9"/>
  <c r="O1385" i="9"/>
  <c r="M1385" i="9"/>
  <c r="O1449" i="9"/>
  <c r="M1449" i="9"/>
  <c r="O1513" i="9"/>
  <c r="M1513" i="9"/>
  <c r="O1577" i="9"/>
  <c r="M1577" i="9"/>
  <c r="O1641" i="9"/>
  <c r="M1641" i="9"/>
  <c r="O1705" i="9"/>
  <c r="M1705" i="9"/>
  <c r="O296" i="9"/>
  <c r="M296" i="9"/>
  <c r="O1183" i="9"/>
  <c r="M1183" i="9"/>
  <c r="O1504" i="9"/>
  <c r="M1504" i="9"/>
  <c r="O1282" i="9"/>
  <c r="M1282" i="9"/>
  <c r="O1218" i="9"/>
  <c r="M1218" i="9"/>
  <c r="O1154" i="9"/>
  <c r="M1154" i="9"/>
  <c r="O1090" i="9"/>
  <c r="M1090" i="9"/>
  <c r="O1026" i="9"/>
  <c r="M1026" i="9"/>
  <c r="O962" i="9"/>
  <c r="M962" i="9"/>
  <c r="O898" i="9"/>
  <c r="M898" i="9"/>
  <c r="O834" i="9"/>
  <c r="M834" i="9"/>
  <c r="O770" i="9"/>
  <c r="M770" i="9"/>
  <c r="O706" i="9"/>
  <c r="M706" i="9"/>
  <c r="O642" i="9"/>
  <c r="M642" i="9"/>
  <c r="O578" i="9"/>
  <c r="M578" i="9"/>
  <c r="O514" i="9"/>
  <c r="M514" i="9"/>
  <c r="O450" i="9"/>
  <c r="M450" i="9"/>
  <c r="O386" i="9"/>
  <c r="M386" i="9"/>
  <c r="O321" i="9"/>
  <c r="M321" i="9"/>
  <c r="O222" i="9"/>
  <c r="M222" i="9"/>
  <c r="O54" i="9"/>
  <c r="M54" i="9"/>
  <c r="O1233" i="9"/>
  <c r="M1233" i="9"/>
  <c r="O1169" i="9"/>
  <c r="M1169" i="9"/>
  <c r="O1105" i="9"/>
  <c r="M1105" i="9"/>
  <c r="O1041" i="9"/>
  <c r="M1041" i="9"/>
  <c r="O977" i="9"/>
  <c r="M977" i="9"/>
  <c r="O913" i="9"/>
  <c r="M913" i="9"/>
  <c r="O849" i="9"/>
  <c r="M849" i="9"/>
  <c r="O785" i="9"/>
  <c r="M785" i="9"/>
  <c r="O721" i="9"/>
  <c r="M721" i="9"/>
  <c r="O657" i="9"/>
  <c r="M657" i="9"/>
  <c r="O593" i="9"/>
  <c r="M593" i="9"/>
  <c r="O529" i="9"/>
  <c r="M529" i="9"/>
  <c r="O465" i="9"/>
  <c r="M465" i="9"/>
  <c r="O401" i="9"/>
  <c r="M401" i="9"/>
  <c r="O337" i="9"/>
  <c r="M337" i="9"/>
  <c r="O252" i="9"/>
  <c r="M252" i="9"/>
  <c r="O94" i="9"/>
  <c r="M94" i="9"/>
  <c r="O936" i="9"/>
  <c r="M936" i="9"/>
  <c r="O872" i="9"/>
  <c r="M872" i="9"/>
  <c r="O808" i="9"/>
  <c r="M808" i="9"/>
  <c r="O744" i="9"/>
  <c r="M744" i="9"/>
  <c r="O680" i="9"/>
  <c r="M680" i="9"/>
  <c r="O616" i="9"/>
  <c r="M616" i="9"/>
  <c r="O552" i="9"/>
  <c r="M552" i="9"/>
  <c r="O488" i="9"/>
  <c r="M488" i="9"/>
  <c r="O424" i="9"/>
  <c r="M424" i="9"/>
  <c r="O360" i="9"/>
  <c r="M360" i="9"/>
  <c r="O290" i="9"/>
  <c r="M290" i="9"/>
  <c r="O156" i="9"/>
  <c r="M156" i="9"/>
  <c r="O839" i="9"/>
  <c r="M839" i="9"/>
  <c r="O775" i="9"/>
  <c r="M775" i="9"/>
  <c r="O711" i="9"/>
  <c r="M711" i="9"/>
  <c r="O647" i="9"/>
  <c r="M647" i="9"/>
  <c r="O583" i="9"/>
  <c r="M583" i="9"/>
  <c r="O519" i="9"/>
  <c r="M519" i="9"/>
  <c r="O455" i="9"/>
  <c r="M455" i="9"/>
  <c r="O391" i="9"/>
  <c r="M391" i="9"/>
  <c r="O327" i="9"/>
  <c r="M327" i="9"/>
  <c r="O232" i="9"/>
  <c r="M232" i="9"/>
  <c r="O68" i="9"/>
  <c r="M68" i="9"/>
  <c r="O1126" i="9"/>
  <c r="M1126" i="9"/>
  <c r="O1062" i="9"/>
  <c r="M1062" i="9"/>
  <c r="O998" i="9"/>
  <c r="M998" i="9"/>
  <c r="O934" i="9"/>
  <c r="M934" i="9"/>
  <c r="O870" i="9"/>
  <c r="M870" i="9"/>
  <c r="O806" i="9"/>
  <c r="M806" i="9"/>
  <c r="O742" i="9"/>
  <c r="M742" i="9"/>
  <c r="O678" i="9"/>
  <c r="M678" i="9"/>
  <c r="O614" i="9"/>
  <c r="M614" i="9"/>
  <c r="O550" i="9"/>
  <c r="M550" i="9"/>
  <c r="O486" i="9"/>
  <c r="M486" i="9"/>
  <c r="O422" i="9"/>
  <c r="M422" i="9"/>
  <c r="O358" i="9"/>
  <c r="M358" i="9"/>
  <c r="O288" i="9"/>
  <c r="M288" i="9"/>
  <c r="O150" i="9"/>
  <c r="M150" i="9"/>
  <c r="O829" i="9"/>
  <c r="M829" i="9"/>
  <c r="O765" i="9"/>
  <c r="M765" i="9"/>
  <c r="O701" i="9"/>
  <c r="M701" i="9"/>
  <c r="O637" i="9"/>
  <c r="M637" i="9"/>
  <c r="O573" i="9"/>
  <c r="M573" i="9"/>
  <c r="O509" i="9"/>
  <c r="M509" i="9"/>
  <c r="O445" i="9"/>
  <c r="M445" i="9"/>
  <c r="O381" i="9"/>
  <c r="M381" i="9"/>
  <c r="O315" i="9"/>
  <c r="M315" i="9"/>
  <c r="O212" i="9"/>
  <c r="M212" i="9"/>
  <c r="O42" i="9"/>
  <c r="M42" i="9"/>
  <c r="O277" i="9"/>
  <c r="M277" i="9"/>
  <c r="O213" i="9"/>
  <c r="M213" i="9"/>
  <c r="O149" i="9"/>
  <c r="M149" i="9"/>
  <c r="O85" i="9"/>
  <c r="M85" i="9"/>
  <c r="O21" i="9"/>
  <c r="M21" i="9"/>
  <c r="O251" i="9"/>
  <c r="M251" i="9"/>
  <c r="O187" i="9"/>
  <c r="M187" i="9"/>
  <c r="O123" i="9"/>
  <c r="M123" i="9"/>
  <c r="O59" i="9"/>
  <c r="M59" i="9"/>
  <c r="O249" i="9"/>
  <c r="M249" i="9"/>
  <c r="O185" i="9"/>
  <c r="M185" i="9"/>
  <c r="O121" i="9"/>
  <c r="M121" i="9"/>
  <c r="O57" i="9"/>
  <c r="M57" i="9"/>
  <c r="O200" i="9"/>
  <c r="M200" i="9"/>
  <c r="O136" i="9"/>
  <c r="M136" i="9"/>
  <c r="O72" i="9"/>
  <c r="M72" i="9"/>
  <c r="O8" i="9"/>
  <c r="M8" i="9"/>
  <c r="O231" i="9"/>
  <c r="M231" i="9"/>
  <c r="O167" i="9"/>
  <c r="M167" i="9"/>
  <c r="O103" i="9"/>
  <c r="M103" i="9"/>
  <c r="O39" i="9"/>
  <c r="M39" i="9"/>
  <c r="O305" i="9"/>
  <c r="M305" i="9"/>
  <c r="O564" i="9"/>
  <c r="M564" i="9"/>
  <c r="O820" i="9"/>
  <c r="M820" i="9"/>
  <c r="O959" i="9"/>
  <c r="M959" i="9"/>
  <c r="O1063" i="9"/>
  <c r="M1063" i="9"/>
  <c r="O1165" i="9"/>
  <c r="M1165" i="9"/>
  <c r="O1251" i="9"/>
  <c r="M1251" i="9"/>
  <c r="O1322" i="9"/>
  <c r="M1322" i="9"/>
  <c r="O1386" i="9"/>
  <c r="M1386" i="9"/>
  <c r="O1450" i="9"/>
  <c r="M1450" i="9"/>
  <c r="O1514" i="9"/>
  <c r="M1514" i="9"/>
  <c r="O1578" i="9"/>
  <c r="M1578" i="9"/>
  <c r="O1642" i="9"/>
  <c r="M1642" i="9"/>
  <c r="O1706" i="9"/>
  <c r="M1706" i="9"/>
  <c r="O364" i="9"/>
  <c r="M364" i="9"/>
  <c r="O1259" i="9"/>
  <c r="M1259" i="9"/>
  <c r="O1640" i="9"/>
  <c r="M1640" i="9"/>
  <c r="O313" i="9"/>
  <c r="M313" i="9"/>
  <c r="O571" i="9"/>
  <c r="M571" i="9"/>
  <c r="O827" i="9"/>
  <c r="M827" i="9"/>
  <c r="O963" i="9"/>
  <c r="M963" i="9"/>
  <c r="O1064" i="9"/>
  <c r="M1064" i="9"/>
  <c r="O1166" i="9"/>
  <c r="M1166" i="9"/>
  <c r="O1252" i="9"/>
  <c r="M1252" i="9"/>
  <c r="O1323" i="9"/>
  <c r="M1323" i="9"/>
  <c r="O1387" i="9"/>
  <c r="M1387" i="9"/>
  <c r="O1451" i="9"/>
  <c r="M1451" i="9"/>
  <c r="O1515" i="9"/>
  <c r="M1515" i="9"/>
  <c r="O1579" i="9"/>
  <c r="M1579" i="9"/>
  <c r="O1643" i="9"/>
  <c r="M1643" i="9"/>
  <c r="O1707" i="9"/>
  <c r="M1707" i="9"/>
  <c r="O82" i="9"/>
  <c r="M82" i="9"/>
  <c r="O1344" i="9"/>
  <c r="M1344" i="9"/>
  <c r="O314" i="9"/>
  <c r="M314" i="9"/>
  <c r="O572" i="9"/>
  <c r="M572" i="9"/>
  <c r="O828" i="9"/>
  <c r="M828" i="9"/>
  <c r="O964" i="9"/>
  <c r="M964" i="9"/>
  <c r="O1067" i="9"/>
  <c r="M1067" i="9"/>
  <c r="O1167" i="9"/>
  <c r="M1167" i="9"/>
  <c r="M1253" i="9"/>
  <c r="O1253" i="9"/>
  <c r="O1324" i="9"/>
  <c r="M1324" i="9"/>
  <c r="O1388" i="9"/>
  <c r="M1388" i="9"/>
  <c r="O1452" i="9"/>
  <c r="M1452" i="9"/>
  <c r="O1516" i="9"/>
  <c r="M1516" i="9"/>
  <c r="O1580" i="9"/>
  <c r="M1580" i="9"/>
  <c r="O1644" i="9"/>
  <c r="M1644" i="9"/>
  <c r="O1708" i="9"/>
  <c r="M1708" i="9"/>
  <c r="O166" i="9"/>
  <c r="M166" i="9"/>
  <c r="O1336" i="9"/>
  <c r="M1336" i="9"/>
  <c r="O282" i="9"/>
  <c r="M282" i="9"/>
  <c r="O547" i="9"/>
  <c r="M547" i="9"/>
  <c r="O803" i="9"/>
  <c r="M803" i="9"/>
  <c r="O949" i="9"/>
  <c r="M949" i="9"/>
  <c r="O1055" i="9"/>
  <c r="M1055" i="9"/>
  <c r="O1157" i="9"/>
  <c r="M1157" i="9"/>
  <c r="O1244" i="9"/>
  <c r="M1244" i="9"/>
  <c r="O1317" i="9"/>
  <c r="M1317" i="9"/>
  <c r="O1381" i="9"/>
  <c r="M1381" i="9"/>
  <c r="O1445" i="9"/>
  <c r="M1445" i="9"/>
  <c r="O1509" i="9"/>
  <c r="M1509" i="9"/>
  <c r="O1573" i="9"/>
  <c r="M1573" i="9"/>
  <c r="O1637" i="9"/>
  <c r="M1637" i="9"/>
  <c r="O1701" i="9"/>
  <c r="M1701" i="9"/>
  <c r="O1765" i="9"/>
  <c r="M1765" i="9"/>
  <c r="O1099" i="9"/>
  <c r="M1099" i="9"/>
  <c r="O1416" i="9"/>
  <c r="M1416" i="9"/>
  <c r="O1696" i="9"/>
  <c r="M1696" i="9"/>
  <c r="O356" i="9"/>
  <c r="M356" i="9"/>
  <c r="O612" i="9"/>
  <c r="M612" i="9"/>
  <c r="O855" i="9"/>
  <c r="M855" i="9"/>
  <c r="O980" i="9"/>
  <c r="M980" i="9"/>
  <c r="O1083" i="9"/>
  <c r="M1083" i="9"/>
  <c r="O1181" i="9"/>
  <c r="M1181" i="9"/>
  <c r="O1267" i="9"/>
  <c r="M1267" i="9"/>
  <c r="O1334" i="9"/>
  <c r="M1334" i="9"/>
  <c r="O1398" i="9"/>
  <c r="M1398" i="9"/>
  <c r="O1462" i="9"/>
  <c r="M1462" i="9"/>
  <c r="O1526" i="9"/>
  <c r="M1526" i="9"/>
  <c r="O1590" i="9"/>
  <c r="M1590" i="9"/>
  <c r="O1654" i="9"/>
  <c r="M1654" i="9"/>
  <c r="O1718" i="9"/>
  <c r="M1718" i="9"/>
  <c r="O428" i="9"/>
  <c r="M428" i="9"/>
  <c r="O1320" i="9"/>
  <c r="M1320" i="9"/>
  <c r="O1648" i="9"/>
  <c r="M1648" i="9"/>
  <c r="O363" i="9"/>
  <c r="M363" i="9"/>
  <c r="O619" i="9"/>
  <c r="M619" i="9"/>
  <c r="O859" i="9"/>
  <c r="M859" i="9"/>
  <c r="O981" i="9"/>
  <c r="M981" i="9"/>
  <c r="O1084" i="9"/>
  <c r="M1084" i="9"/>
  <c r="O1182" i="9"/>
  <c r="M1182" i="9"/>
  <c r="O1268" i="9"/>
  <c r="M1268" i="9"/>
  <c r="O1335" i="9"/>
  <c r="M1335" i="9"/>
  <c r="O1399" i="9"/>
  <c r="M1399" i="9"/>
  <c r="O1463" i="9"/>
  <c r="M1463" i="9"/>
  <c r="O1527" i="9"/>
  <c r="M1527" i="9"/>
  <c r="O1591" i="9"/>
  <c r="M1591" i="9"/>
  <c r="O1655" i="9"/>
  <c r="M1655" i="9"/>
  <c r="O1719" i="9"/>
  <c r="M1719" i="9"/>
  <c r="E26" i="5"/>
  <c r="E10" i="5"/>
  <c r="E14" i="5"/>
  <c r="E18" i="5"/>
  <c r="E29" i="5"/>
  <c r="E29" i="6"/>
  <c r="H35" i="6" s="1"/>
  <c r="E5" i="6"/>
  <c r="H5" i="6" s="1"/>
  <c r="E20" i="6"/>
  <c r="H24" i="6" s="1"/>
  <c r="E32" i="5"/>
  <c r="E20" i="5"/>
  <c r="E25" i="6"/>
  <c r="H31" i="6" s="1"/>
  <c r="E8" i="6"/>
  <c r="H8" i="6" s="1"/>
  <c r="E4" i="6"/>
  <c r="H4" i="6" s="1"/>
  <c r="E14" i="6"/>
  <c r="H16" i="6" s="1"/>
  <c r="I25" i="5"/>
  <c r="M25" i="5" s="1"/>
  <c r="O25" i="5"/>
  <c r="I6" i="5"/>
  <c r="N6" i="5" s="1"/>
  <c r="O6" i="5"/>
  <c r="I27" i="5"/>
  <c r="M27" i="5" s="1"/>
  <c r="O27" i="5"/>
  <c r="E21" i="6"/>
  <c r="H25" i="6" s="1"/>
  <c r="I16" i="5"/>
  <c r="M16" i="5" s="1"/>
  <c r="O16" i="5"/>
  <c r="I29" i="5"/>
  <c r="M29" i="5" s="1"/>
  <c r="O29" i="5"/>
  <c r="I10" i="5"/>
  <c r="M10" i="5" s="1"/>
  <c r="O10" i="5"/>
  <c r="E10" i="6"/>
  <c r="H12" i="6" s="1"/>
  <c r="I31" i="5"/>
  <c r="M31" i="5" s="1"/>
  <c r="O31" i="5"/>
  <c r="E17" i="6"/>
  <c r="H19" i="6" s="1"/>
  <c r="I20" i="5"/>
  <c r="M20" i="5" s="1"/>
  <c r="O20" i="5"/>
  <c r="I33" i="5"/>
  <c r="M33" i="5" s="1"/>
  <c r="O33" i="5"/>
  <c r="I14" i="5"/>
  <c r="M14" i="5" s="1"/>
  <c r="O14" i="5"/>
  <c r="I35" i="5"/>
  <c r="M35" i="5" s="1"/>
  <c r="O35" i="5"/>
  <c r="E13" i="6"/>
  <c r="H15" i="6" s="1"/>
  <c r="I24" i="5"/>
  <c r="N24" i="5" s="1"/>
  <c r="O24" i="5"/>
  <c r="E28" i="6"/>
  <c r="H34" i="6" s="1"/>
  <c r="I5" i="5"/>
  <c r="M5" i="5" s="1"/>
  <c r="O5" i="5"/>
  <c r="I18" i="5"/>
  <c r="N18" i="5" s="1"/>
  <c r="O18" i="5"/>
  <c r="E34" i="6"/>
  <c r="H40" i="6" s="1"/>
  <c r="I7" i="5"/>
  <c r="M7" i="5" s="1"/>
  <c r="O7" i="5"/>
  <c r="E15" i="5"/>
  <c r="I28" i="5"/>
  <c r="M28" i="5" s="1"/>
  <c r="O28" i="5"/>
  <c r="I9" i="5"/>
  <c r="N9" i="5" s="1"/>
  <c r="O9" i="5"/>
  <c r="I22" i="5"/>
  <c r="M22" i="5" s="1"/>
  <c r="O22" i="5"/>
  <c r="E7" i="6"/>
  <c r="H7" i="6" s="1"/>
  <c r="E30" i="6"/>
  <c r="H36" i="6" s="1"/>
  <c r="I11" i="5"/>
  <c r="N11" i="5" s="1"/>
  <c r="O11" i="5"/>
  <c r="O3" i="5"/>
  <c r="I3" i="5"/>
  <c r="N3" i="5" s="1"/>
  <c r="I32" i="5"/>
  <c r="M32" i="5" s="1"/>
  <c r="O32" i="5"/>
  <c r="I13" i="5"/>
  <c r="M13" i="5" s="1"/>
  <c r="O13" i="5"/>
  <c r="I26" i="5"/>
  <c r="N26" i="5" s="1"/>
  <c r="O26" i="5"/>
  <c r="I15" i="5"/>
  <c r="N15" i="5" s="1"/>
  <c r="O15" i="5"/>
  <c r="I12" i="5"/>
  <c r="N12" i="5" s="1"/>
  <c r="O12" i="5"/>
  <c r="I4" i="5"/>
  <c r="M4" i="5" s="1"/>
  <c r="O4" i="5"/>
  <c r="E16" i="6"/>
  <c r="H18" i="6" s="1"/>
  <c r="I17" i="5"/>
  <c r="N17" i="5" s="1"/>
  <c r="O17" i="5"/>
  <c r="I30" i="5"/>
  <c r="N30" i="5" s="1"/>
  <c r="O30" i="5"/>
  <c r="N7" i="5"/>
  <c r="I19" i="5"/>
  <c r="N19" i="5" s="1"/>
  <c r="O19" i="5"/>
  <c r="E33" i="5"/>
  <c r="E34" i="5"/>
  <c r="E28" i="5"/>
  <c r="E13" i="5"/>
  <c r="E5" i="5"/>
  <c r="E6" i="5"/>
  <c r="I8" i="5"/>
  <c r="N8" i="5" s="1"/>
  <c r="O8" i="5"/>
  <c r="I21" i="5"/>
  <c r="N21" i="5" s="1"/>
  <c r="O21" i="5"/>
  <c r="E35" i="6"/>
  <c r="H41" i="6" s="1"/>
  <c r="I34" i="5"/>
  <c r="N34" i="5" s="1"/>
  <c r="O34" i="5"/>
  <c r="I23" i="5"/>
  <c r="N23" i="5" s="1"/>
  <c r="O23" i="5"/>
  <c r="E11" i="5"/>
  <c r="E19" i="5"/>
  <c r="E3" i="5"/>
  <c r="N28" i="13" l="1"/>
  <c r="O28" i="13" s="1"/>
  <c r="P28" i="13" s="1"/>
  <c r="Q28" i="13" s="1"/>
  <c r="G61" i="4"/>
  <c r="E61" i="4"/>
  <c r="H61" i="4"/>
  <c r="H60" i="4"/>
  <c r="G13" i="4"/>
  <c r="E13" i="4"/>
  <c r="N21" i="13"/>
  <c r="O21" i="13" s="1"/>
  <c r="P21" i="13" s="1"/>
  <c r="Q21" i="13" s="1"/>
  <c r="N27" i="13"/>
  <c r="O27" i="13" s="1"/>
  <c r="P27" i="13" s="1"/>
  <c r="Q27" i="13" s="1"/>
  <c r="N20" i="13"/>
  <c r="O20" i="13" s="1"/>
  <c r="P20" i="13" s="1"/>
  <c r="Q20" i="13" s="1"/>
  <c r="N27" i="5"/>
  <c r="N14" i="5"/>
  <c r="N5" i="5"/>
  <c r="N20" i="5"/>
  <c r="N29" i="13"/>
  <c r="O29" i="13" s="1"/>
  <c r="P29" i="13" s="1"/>
  <c r="Q29" i="13" s="1"/>
  <c r="N14" i="13"/>
  <c r="O14" i="13" s="1"/>
  <c r="P14" i="13" s="1"/>
  <c r="Q14" i="13" s="1"/>
  <c r="N16" i="13"/>
  <c r="O16" i="13" s="1"/>
  <c r="P16" i="13" s="1"/>
  <c r="Q16" i="13" s="1"/>
  <c r="N23" i="13"/>
  <c r="O23" i="13" s="1"/>
  <c r="P23" i="13" s="1"/>
  <c r="Q23" i="13" s="1"/>
  <c r="N22" i="13"/>
  <c r="O22" i="13" s="1"/>
  <c r="P22" i="13" s="1"/>
  <c r="Q22" i="13" s="1"/>
  <c r="N12" i="13"/>
  <c r="O12" i="13" s="1"/>
  <c r="P12" i="13" s="1"/>
  <c r="Q12" i="13" s="1"/>
  <c r="N9" i="13"/>
  <c r="O9" i="13" s="1"/>
  <c r="P9" i="13" s="1"/>
  <c r="Q9" i="13" s="1"/>
  <c r="N10" i="13"/>
  <c r="O10" i="13" s="1"/>
  <c r="P10" i="13" s="1"/>
  <c r="Q10" i="13" s="1"/>
  <c r="N13" i="13"/>
  <c r="O13" i="13" s="1"/>
  <c r="P13" i="13" s="1"/>
  <c r="Q13" i="13" s="1"/>
  <c r="N31" i="13"/>
  <c r="O31" i="13" s="1"/>
  <c r="P31" i="13" s="1"/>
  <c r="Q31" i="13" s="1"/>
  <c r="N30" i="13"/>
  <c r="O30" i="13" s="1"/>
  <c r="P30" i="13" s="1"/>
  <c r="Q30" i="13" s="1"/>
  <c r="N32" i="13"/>
  <c r="O32" i="13" s="1"/>
  <c r="P32" i="13" s="1"/>
  <c r="Q32" i="13" s="1"/>
  <c r="N19" i="13"/>
  <c r="O19" i="13" s="1"/>
  <c r="P19" i="13" s="1"/>
  <c r="Q19" i="13" s="1"/>
  <c r="N25" i="13"/>
  <c r="O25" i="13" s="1"/>
  <c r="P25" i="13" s="1"/>
  <c r="Q25" i="13" s="1"/>
  <c r="N8" i="13"/>
  <c r="N15" i="13"/>
  <c r="O15" i="13" s="1"/>
  <c r="P15" i="13" s="1"/>
  <c r="Q15" i="13" s="1"/>
  <c r="N26" i="13"/>
  <c r="O26" i="13" s="1"/>
  <c r="P26" i="13" s="1"/>
  <c r="Q26" i="13" s="1"/>
  <c r="N18" i="13"/>
  <c r="O18" i="13" s="1"/>
  <c r="P18" i="13" s="1"/>
  <c r="Q18" i="13" s="1"/>
  <c r="N24" i="13"/>
  <c r="O24" i="13" s="1"/>
  <c r="P24" i="13" s="1"/>
  <c r="Q24" i="13" s="1"/>
  <c r="N11" i="13"/>
  <c r="O11" i="13" s="1"/>
  <c r="P11" i="13" s="1"/>
  <c r="Q11" i="13" s="1"/>
  <c r="L6" i="13"/>
  <c r="M19" i="5"/>
  <c r="M30" i="5"/>
  <c r="M21" i="5"/>
  <c r="M12" i="5"/>
  <c r="M8" i="5"/>
  <c r="M17" i="5"/>
  <c r="M26" i="5"/>
  <c r="M18" i="5"/>
  <c r="M24" i="5"/>
  <c r="N28" i="5"/>
  <c r="M23" i="5"/>
  <c r="N22" i="5"/>
  <c r="M11" i="5"/>
  <c r="M9" i="5"/>
  <c r="N29" i="5"/>
  <c r="M6" i="5"/>
  <c r="N33" i="5"/>
  <c r="N32" i="5"/>
  <c r="M3" i="5"/>
  <c r="N4" i="5"/>
  <c r="N35" i="5"/>
  <c r="N13" i="5"/>
  <c r="N31" i="5"/>
  <c r="N25" i="5"/>
  <c r="N10" i="5"/>
  <c r="M15" i="5"/>
  <c r="N16" i="5"/>
  <c r="M34" i="5"/>
  <c r="O8" i="13" l="1"/>
  <c r="P8" i="13" s="1"/>
  <c r="Q8" i="13" s="1"/>
  <c r="G14" i="4"/>
  <c r="H15" i="4"/>
  <c r="E14" i="4"/>
  <c r="H14" i="4"/>
  <c r="E62" i="4"/>
  <c r="G62" i="4"/>
  <c r="H62" i="4"/>
  <c r="H16" i="4" l="1"/>
  <c r="E15" i="4"/>
  <c r="E63" i="4"/>
  <c r="G63" i="4"/>
  <c r="H63" i="4"/>
  <c r="G15" i="4"/>
  <c r="E64" i="4" l="1"/>
  <c r="G64" i="4"/>
  <c r="H64" i="4"/>
  <c r="G16" i="4"/>
  <c r="H17" i="4"/>
  <c r="E16" i="4"/>
  <c r="H18" i="4" l="1"/>
  <c r="E17" i="4"/>
  <c r="G17" i="4"/>
  <c r="E65" i="4"/>
  <c r="G65" i="4"/>
  <c r="H65" i="4"/>
  <c r="E66" i="4" l="1"/>
  <c r="G66" i="4"/>
  <c r="H66" i="4"/>
  <c r="G18" i="4"/>
  <c r="H19" i="4"/>
  <c r="E18" i="4"/>
  <c r="G19" i="4" s="1"/>
  <c r="H20" i="4" l="1"/>
  <c r="E19" i="4"/>
  <c r="G67" i="4"/>
  <c r="E67" i="4"/>
  <c r="H67" i="4"/>
  <c r="G68" i="4" l="1"/>
  <c r="E68" i="4"/>
  <c r="H68" i="4"/>
  <c r="G20" i="4"/>
  <c r="H21" i="4"/>
  <c r="G21" i="4"/>
  <c r="E20" i="4"/>
  <c r="H22" i="4" l="1"/>
  <c r="E21" i="4"/>
  <c r="G22" i="4"/>
  <c r="E69" i="4"/>
  <c r="G69" i="4"/>
  <c r="H69" i="4"/>
  <c r="E70" i="4" l="1"/>
  <c r="G70" i="4"/>
  <c r="H70" i="4"/>
  <c r="H23" i="4"/>
  <c r="E22" i="4"/>
  <c r="G23" i="4" s="1"/>
  <c r="H24" i="4" l="1"/>
  <c r="E23" i="4"/>
  <c r="G24" i="4"/>
  <c r="E71" i="4"/>
  <c r="G71" i="4"/>
  <c r="H71" i="4"/>
  <c r="E72" i="4" l="1"/>
  <c r="G72" i="4"/>
  <c r="H72" i="4"/>
  <c r="H25" i="4"/>
  <c r="E24" i="4"/>
  <c r="H26" i="4" l="1"/>
  <c r="E25" i="4"/>
  <c r="G26" i="4" s="1"/>
  <c r="G25" i="4"/>
  <c r="E73" i="4"/>
  <c r="G73" i="4"/>
  <c r="H73" i="4"/>
  <c r="E74" i="4" l="1"/>
  <c r="G74" i="4"/>
  <c r="H74" i="4"/>
  <c r="H27" i="4"/>
  <c r="E26" i="4"/>
  <c r="H28" i="4" l="1"/>
  <c r="E27" i="4"/>
  <c r="G28" i="4"/>
  <c r="G27" i="4"/>
  <c r="E75" i="4"/>
  <c r="G75" i="4"/>
  <c r="H75" i="4"/>
  <c r="H29" i="4" l="1"/>
  <c r="E28" i="4"/>
  <c r="H30" i="4" l="1"/>
  <c r="E29" i="4"/>
  <c r="G30" i="4"/>
  <c r="G29" i="4"/>
  <c r="H31" i="4" l="1"/>
  <c r="E30" i="4"/>
  <c r="H32" i="4" s="1"/>
  <c r="G31" i="4"/>
</calcChain>
</file>

<file path=xl/sharedStrings.xml><?xml version="1.0" encoding="utf-8"?>
<sst xmlns="http://schemas.openxmlformats.org/spreadsheetml/2006/main" count="30511" uniqueCount="465">
  <si>
    <t>age</t>
  </si>
  <si>
    <t>failure_rate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</si>
  <si>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</si>
  <si>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</si>
  <si>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</si>
  <si>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</si>
  <si>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</si>
  <si>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</si>
  <si>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</si>
  <si>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</si>
  <si>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</si>
  <si>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</si>
  <si>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</si>
  <si>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</si>
  <si>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</si>
  <si>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test_year</t>
  </si>
  <si>
    <t>make</t>
  </si>
  <si>
    <t>model</t>
  </si>
  <si>
    <t>model_year</t>
  </si>
  <si>
    <t>model_age</t>
  </si>
  <si>
    <t>pass_count</t>
  </si>
  <si>
    <t>fail_count</t>
  </si>
  <si>
    <t>total_count</t>
  </si>
  <si>
    <t>count_criteria</t>
  </si>
  <si>
    <t>CHEVROLET</t>
  </si>
  <si>
    <t>SILVERADO 1500</t>
  </si>
  <si>
    <t>TOYOTA</t>
  </si>
  <si>
    <t>CAMRY</t>
  </si>
  <si>
    <t>CRUZE</t>
  </si>
  <si>
    <t>MALIBU</t>
  </si>
  <si>
    <t>FORD</t>
  </si>
  <si>
    <t>F150 2WD</t>
  </si>
  <si>
    <t>FOCUS</t>
  </si>
  <si>
    <t>NISSAN</t>
  </si>
  <si>
    <t>ALTIMA</t>
  </si>
  <si>
    <t>COROLLA</t>
  </si>
  <si>
    <t>F150 4WD</t>
  </si>
  <si>
    <t>HYUNDAI</t>
  </si>
  <si>
    <t>ELANTRA</t>
  </si>
  <si>
    <t>SONATA</t>
  </si>
  <si>
    <t>EXPLORER 4DR</t>
  </si>
  <si>
    <t>C1500</t>
  </si>
  <si>
    <t>HONDA</t>
  </si>
  <si>
    <t>CIVIC</t>
  </si>
  <si>
    <t>FUSION</t>
  </si>
  <si>
    <t>CR-V</t>
  </si>
  <si>
    <t>IMPALA</t>
  </si>
  <si>
    <t>TAURUS</t>
  </si>
  <si>
    <t>ESCAPE</t>
  </si>
  <si>
    <t>TAHOE</t>
  </si>
  <si>
    <t>EXPLORER</t>
  </si>
  <si>
    <t>RANGER 2WD</t>
  </si>
  <si>
    <t>DODGE</t>
  </si>
  <si>
    <t>CARAVAN 2WD</t>
  </si>
  <si>
    <t>PRIUS</t>
  </si>
  <si>
    <t>VERSA</t>
  </si>
  <si>
    <t>MUSTANG</t>
  </si>
  <si>
    <t>COBALT</t>
  </si>
  <si>
    <t>CHRYSLER</t>
  </si>
  <si>
    <t>SANTAFE</t>
  </si>
  <si>
    <t>EXPEDITION</t>
  </si>
  <si>
    <t>RAM 1500</t>
  </si>
  <si>
    <t>RAM 1500 4WD</t>
  </si>
  <si>
    <t>300 M</t>
  </si>
  <si>
    <t>PT CRUISER</t>
  </si>
  <si>
    <t>EQUINOX</t>
  </si>
  <si>
    <t>ACCORD</t>
  </si>
  <si>
    <t>JEEP</t>
  </si>
  <si>
    <t>WRANGLER</t>
  </si>
  <si>
    <t>PICKUP</t>
  </si>
  <si>
    <t>C1500 PICKUP</t>
  </si>
  <si>
    <t>CAVALIER</t>
  </si>
  <si>
    <t>F150 SUPER CAB SHORT</t>
  </si>
  <si>
    <t>ACCORD COUPE</t>
  </si>
  <si>
    <t>RAM 1500 2WD</t>
  </si>
  <si>
    <t>F250 HEAVY DUTY</t>
  </si>
  <si>
    <t>TOWN &amp; COUNTRY</t>
  </si>
  <si>
    <t>GRAND CHEROKEE 4WD</t>
  </si>
  <si>
    <t>TACOMA 2WD</t>
  </si>
  <si>
    <t>PONTIAC</t>
  </si>
  <si>
    <t>G6</t>
  </si>
  <si>
    <t>GRAND AM</t>
  </si>
  <si>
    <t>AVENGER</t>
  </si>
  <si>
    <t>JOURNEY</t>
  </si>
  <si>
    <t>NEON</t>
  </si>
  <si>
    <t>EXPLORER 4WD</t>
  </si>
  <si>
    <t>SENTRA</t>
  </si>
  <si>
    <t>ACCORD SEDAN</t>
  </si>
  <si>
    <t>4RUNNER</t>
  </si>
  <si>
    <t>SONIC</t>
  </si>
  <si>
    <t>STRATUS</t>
  </si>
  <si>
    <t>CHARGER</t>
  </si>
  <si>
    <t>KIA</t>
  </si>
  <si>
    <t>OPTIMA</t>
  </si>
  <si>
    <t>OLDSMOBILE</t>
  </si>
  <si>
    <t>ALERO</t>
  </si>
  <si>
    <t>ODYSSEY</t>
  </si>
  <si>
    <t>ROGUE</t>
  </si>
  <si>
    <t>GMC</t>
  </si>
  <si>
    <t>YUKON</t>
  </si>
  <si>
    <t>4RUNNER 4WD</t>
  </si>
  <si>
    <t>CAMARO</t>
  </si>
  <si>
    <t>BUICK</t>
  </si>
  <si>
    <t>CENTURY</t>
  </si>
  <si>
    <t>SUBARU</t>
  </si>
  <si>
    <t>OUTBACK</t>
  </si>
  <si>
    <t>MAZDA</t>
  </si>
  <si>
    <t>MAZDA3</t>
  </si>
  <si>
    <t>CALIBER</t>
  </si>
  <si>
    <t>MAXIMA</t>
  </si>
  <si>
    <t>TACOMA 4WD</t>
  </si>
  <si>
    <t>TUNDRA 4WD</t>
  </si>
  <si>
    <t>PILOT</t>
  </si>
  <si>
    <t>SATURN</t>
  </si>
  <si>
    <t>ION</t>
  </si>
  <si>
    <t>FORESTER AWD</t>
  </si>
  <si>
    <t>S10</t>
  </si>
  <si>
    <t>FOCUS 4DR SEDAN</t>
  </si>
  <si>
    <t>BMW</t>
  </si>
  <si>
    <t>3-SERIES</t>
  </si>
  <si>
    <t>TRAVERSE</t>
  </si>
  <si>
    <t>S10 PICKUP</t>
  </si>
  <si>
    <t>TRAILBLAZER 4WD</t>
  </si>
  <si>
    <t>LIBERTY 4WD</t>
  </si>
  <si>
    <t>RANGER REG CAB SHORT</t>
  </si>
  <si>
    <t>GRAND PRIX</t>
  </si>
  <si>
    <t>EDGE</t>
  </si>
  <si>
    <t>F150 REG CAB SHORT</t>
  </si>
  <si>
    <t>VOLKSWAGEN</t>
  </si>
  <si>
    <t>JETTA</t>
  </si>
  <si>
    <t>FJCRUISER</t>
  </si>
  <si>
    <t>DURANGO 4WD</t>
  </si>
  <si>
    <t>ESCORT</t>
  </si>
  <si>
    <t>SIENNA</t>
  </si>
  <si>
    <t>S10 2WD</t>
  </si>
  <si>
    <t>CIVIC HYBRID</t>
  </si>
  <si>
    <t>INFINITI</t>
  </si>
  <si>
    <t>G35</t>
  </si>
  <si>
    <t>GRAND CHEROKEE</t>
  </si>
  <si>
    <t>PATRIOT</t>
  </si>
  <si>
    <t>LEGACY</t>
  </si>
  <si>
    <t>EXPEDITION 4WD</t>
  </si>
  <si>
    <t>SEBRING</t>
  </si>
  <si>
    <t>MUSTANG COUPE</t>
  </si>
  <si>
    <t>YARIS</t>
  </si>
  <si>
    <t>CHEROKEE</t>
  </si>
  <si>
    <t>NITRO</t>
  </si>
  <si>
    <t>RAV4 4WD</t>
  </si>
  <si>
    <t>RANGER  REG CAB SHORT</t>
  </si>
  <si>
    <t>SOUL</t>
  </si>
  <si>
    <t>RAM 2500 HEAVY DUTY</t>
  </si>
  <si>
    <t>FIT</t>
  </si>
  <si>
    <t>COMMANDER</t>
  </si>
  <si>
    <t>SCION</t>
  </si>
  <si>
    <t>XB</t>
  </si>
  <si>
    <t>K1500</t>
  </si>
  <si>
    <t>EXPLORER 2WD</t>
  </si>
  <si>
    <t>ACCENT</t>
  </si>
  <si>
    <t>LEXUS</t>
  </si>
  <si>
    <t>ES350</t>
  </si>
  <si>
    <t>F150</t>
  </si>
  <si>
    <t>SL</t>
  </si>
  <si>
    <t>F150 REG CAB LONG</t>
  </si>
  <si>
    <t>CROWN VICTORIA</t>
  </si>
  <si>
    <t>DART</t>
  </si>
  <si>
    <t>DAKOTA 2WD</t>
  </si>
  <si>
    <t>WINDSTAR</t>
  </si>
  <si>
    <t>SPECTRA</t>
  </si>
  <si>
    <t>DAKOTA</t>
  </si>
  <si>
    <t>HHR</t>
  </si>
  <si>
    <t>FIAT</t>
  </si>
  <si>
    <t>500L</t>
  </si>
  <si>
    <t>FIESTA</t>
  </si>
  <si>
    <t>PASSAT</t>
  </si>
  <si>
    <t>MAZDA6</t>
  </si>
  <si>
    <t>RX350</t>
  </si>
  <si>
    <t>TUNDRA 2WD</t>
  </si>
  <si>
    <t>BLAZER</t>
  </si>
  <si>
    <t>HIGHLANDER 4WD</t>
  </si>
  <si>
    <t>CIERA</t>
  </si>
  <si>
    <t>ACURA</t>
  </si>
  <si>
    <t>TL</t>
  </si>
  <si>
    <t>ACCORD V6 COUPE</t>
  </si>
  <si>
    <t>CLASSIC</t>
  </si>
  <si>
    <t>LESABRE</t>
  </si>
  <si>
    <t>EXPLORER 2DR</t>
  </si>
  <si>
    <t>MITSUBISHI</t>
  </si>
  <si>
    <t>GALANT</t>
  </si>
  <si>
    <t>C2500 HEAVY DUTY</t>
  </si>
  <si>
    <t>TRAILBLAZER 2WD</t>
  </si>
  <si>
    <t>CADILLAC</t>
  </si>
  <si>
    <t>ESCALADE AWD</t>
  </si>
  <si>
    <t>CHALLENGER</t>
  </si>
  <si>
    <t>CHEROKEE 4WD</t>
  </si>
  <si>
    <t>F150 SUPER CAB LONG</t>
  </si>
  <si>
    <t>ECLIPSE</t>
  </si>
  <si>
    <t>EXPLORER SPORT TRAC</t>
  </si>
  <si>
    <t>TUCSON</t>
  </si>
  <si>
    <t>PICKUP 2WD</t>
  </si>
  <si>
    <t>AVALANCHE 4WD</t>
  </si>
  <si>
    <t>CARAVAN</t>
  </si>
  <si>
    <t>AVALON</t>
  </si>
  <si>
    <t>MAGNUM</t>
  </si>
  <si>
    <t>FRONTIER 2WD</t>
  </si>
  <si>
    <t>RANGER SUPER CAB 2DR SH</t>
  </si>
  <si>
    <t>G37</t>
  </si>
  <si>
    <t>RIDGELINE</t>
  </si>
  <si>
    <t>COMPASS</t>
  </si>
  <si>
    <t>DURANGO</t>
  </si>
  <si>
    <t>RAV4 2WD</t>
  </si>
  <si>
    <t>COLORADO 2WD</t>
  </si>
  <si>
    <t>IMPREZA</t>
  </si>
  <si>
    <t>NEW BEETLE</t>
  </si>
  <si>
    <t>Q50</t>
  </si>
  <si>
    <t>JUKE</t>
  </si>
  <si>
    <t>F150 SUPER CREWCAB SHOR</t>
  </si>
  <si>
    <t>TITAN 2WD</t>
  </si>
  <si>
    <t>PROTEGE</t>
  </si>
  <si>
    <t>FORTE</t>
  </si>
  <si>
    <t>CTS</t>
  </si>
  <si>
    <t>BLAZER 4WD</t>
  </si>
  <si>
    <t>FORESTER</t>
  </si>
  <si>
    <t>RANGER SUPER CAB 2DR</t>
  </si>
  <si>
    <t>MATRIX</t>
  </si>
  <si>
    <t>TC</t>
  </si>
  <si>
    <t>EXPEDITION 2WD</t>
  </si>
  <si>
    <t>RANGER SUPER CAB</t>
  </si>
  <si>
    <t>XTERRA 2WD</t>
  </si>
  <si>
    <t>TOWN &amp; COUNTRY 2WD</t>
  </si>
  <si>
    <t>CONTOUR</t>
  </si>
  <si>
    <t>F350 HEAVY DUTY</t>
  </si>
  <si>
    <t>HUMMER</t>
  </si>
  <si>
    <t>H3</t>
  </si>
  <si>
    <t>3.2TL</t>
  </si>
  <si>
    <t>IS250</t>
  </si>
  <si>
    <t>XTERRA 4WD</t>
  </si>
  <si>
    <t>LANCER</t>
  </si>
  <si>
    <t>HIGHLANDER 2WD</t>
  </si>
  <si>
    <t>K2500 HEAVY DUTY</t>
  </si>
  <si>
    <t>SPARK</t>
  </si>
  <si>
    <t>SEDONA</t>
  </si>
  <si>
    <t>MINI</t>
  </si>
  <si>
    <t>COOPER</t>
  </si>
  <si>
    <t>ES300</t>
  </si>
  <si>
    <t>ES330</t>
  </si>
  <si>
    <t>350Z</t>
  </si>
  <si>
    <t>SILVERADO</t>
  </si>
  <si>
    <t>VENZA</t>
  </si>
  <si>
    <t>ACADIA</t>
  </si>
  <si>
    <t>TERRAIN</t>
  </si>
  <si>
    <t>RANGER</t>
  </si>
  <si>
    <t>SUNFIRE</t>
  </si>
  <si>
    <t>MERCURY</t>
  </si>
  <si>
    <t>GRAND MARQUIS</t>
  </si>
  <si>
    <t>TITAN 4WD</t>
  </si>
  <si>
    <t>RX330 4WD</t>
  </si>
  <si>
    <t>BRONCO</t>
  </si>
  <si>
    <t>MONTE CARLO</t>
  </si>
  <si>
    <t>VUE FWD</t>
  </si>
  <si>
    <t>DEVILLE</t>
  </si>
  <si>
    <t>F150 PICKUP</t>
  </si>
  <si>
    <t>CAPTIVA</t>
  </si>
  <si>
    <t>AURA</t>
  </si>
  <si>
    <t>ELEMENT</t>
  </si>
  <si>
    <t>RANGER 4WD</t>
  </si>
  <si>
    <t>FRONTIER 4WD</t>
  </si>
  <si>
    <t>VIBE</t>
  </si>
  <si>
    <t>AVEO</t>
  </si>
  <si>
    <t>UPLANDER</t>
  </si>
  <si>
    <t>LINCOLN</t>
  </si>
  <si>
    <t>TOWN CAR</t>
  </si>
  <si>
    <t>FRONTIER</t>
  </si>
  <si>
    <t>LACROSSE</t>
  </si>
  <si>
    <t>S10 BLAZER</t>
  </si>
  <si>
    <t>E250</t>
  </si>
  <si>
    <t>CX7</t>
  </si>
  <si>
    <t>ENVOY 4WD</t>
  </si>
  <si>
    <t>C1500 SIERRA</t>
  </si>
  <si>
    <t>F150 SUPERCREW SHORT</t>
  </si>
  <si>
    <t>RAV4</t>
  </si>
  <si>
    <t>RANGER REG CAB LONG</t>
  </si>
  <si>
    <t>B-SERIES</t>
  </si>
  <si>
    <t>GRAND CARAVAN</t>
  </si>
  <si>
    <t>C3500 HEAVY DUTY</t>
  </si>
  <si>
    <t>WINDSTAR 4DR</t>
  </si>
  <si>
    <t>CX5</t>
  </si>
  <si>
    <t>RANGER FFV REG CAB</t>
  </si>
  <si>
    <t>SABLE</t>
  </si>
  <si>
    <t>RIO</t>
  </si>
  <si>
    <t>RANGER  REG CAB LONG</t>
  </si>
  <si>
    <t>SUZUKI</t>
  </si>
  <si>
    <t>FORENZA</t>
  </si>
  <si>
    <t>G20  VAN</t>
  </si>
  <si>
    <t>LUMINA</t>
  </si>
  <si>
    <t>MDX</t>
  </si>
  <si>
    <t>AVALANCHE 2WD</t>
  </si>
  <si>
    <t>DAKOTA 4WD</t>
  </si>
  <si>
    <t>GRAND CHEROKEE 2WD</t>
  </si>
  <si>
    <t>SORENTO 2WD</t>
  </si>
  <si>
    <t>ENCORE</t>
  </si>
  <si>
    <t>RENEGADE</t>
  </si>
  <si>
    <t>I30</t>
  </si>
  <si>
    <t>CORVETTE</t>
  </si>
  <si>
    <t>YUKON AWD</t>
  </si>
  <si>
    <t>VERANO</t>
  </si>
  <si>
    <t>XA</t>
  </si>
  <si>
    <t>INTRIGUE</t>
  </si>
  <si>
    <t>VOLVO</t>
  </si>
  <si>
    <t>S70</t>
  </si>
  <si>
    <t>SC</t>
  </si>
  <si>
    <t>TRANSIT</t>
  </si>
  <si>
    <t>F-150</t>
  </si>
  <si>
    <t>ENDEAVOR</t>
  </si>
  <si>
    <t>QX4</t>
  </si>
  <si>
    <t>LS</t>
  </si>
  <si>
    <t>EXCURSION</t>
  </si>
  <si>
    <t>MURANO AWD</t>
  </si>
  <si>
    <t>ESCAPE HYBRID</t>
  </si>
  <si>
    <t>DURANGO 2WD</t>
  </si>
  <si>
    <t>K1500 PICKUP</t>
  </si>
  <si>
    <t>L200</t>
  </si>
  <si>
    <t>5-SERIES</t>
  </si>
  <si>
    <t>E350</t>
  </si>
  <si>
    <t>RX330 2WD</t>
  </si>
  <si>
    <t>NAVIGATOR</t>
  </si>
  <si>
    <t>MERCEDES-BENZ</t>
  </si>
  <si>
    <t>C300</t>
  </si>
  <si>
    <t>FIVEHUNDRED</t>
  </si>
  <si>
    <t>MKZ</t>
  </si>
  <si>
    <t>PACIFICA 2WD</t>
  </si>
  <si>
    <t>G5</t>
  </si>
  <si>
    <t>VENTURE 2WD</t>
  </si>
  <si>
    <t>RANGER SUPER CAB 4DR</t>
  </si>
  <si>
    <t>SONOMA</t>
  </si>
  <si>
    <t>SEQUOIA 4WD</t>
  </si>
  <si>
    <t>SPORTAGE</t>
  </si>
  <si>
    <t>MIATA</t>
  </si>
  <si>
    <t>GRANDCARAVAN</t>
  </si>
  <si>
    <t>4RUNNER 2WD</t>
  </si>
  <si>
    <t>C230 KOMPRESSOR</t>
  </si>
  <si>
    <t>PATHFINDER 4WD</t>
  </si>
  <si>
    <t>M35</t>
  </si>
  <si>
    <t>LIBERTY 2WD</t>
  </si>
  <si>
    <t>MIRAGE</t>
  </si>
  <si>
    <t>VUE AWD</t>
  </si>
  <si>
    <t>ECHO</t>
  </si>
  <si>
    <t>SUBURBAN</t>
  </si>
  <si>
    <t>VELOSTER</t>
  </si>
  <si>
    <t>F250</t>
  </si>
  <si>
    <t>FREESTAR WAGON FWD</t>
  </si>
  <si>
    <t>ENCLAVE</t>
  </si>
  <si>
    <t>SONOMA 2WD</t>
  </si>
  <si>
    <t>RANGER FFV SUPER CAB 2D</t>
  </si>
  <si>
    <t>QX60</t>
  </si>
  <si>
    <t>EXPLORER SPORT 2DR</t>
  </si>
  <si>
    <t>H2</t>
  </si>
  <si>
    <t>LAND ROVER</t>
  </si>
  <si>
    <t>RANGE ROVER</t>
  </si>
  <si>
    <t>TSX</t>
  </si>
  <si>
    <t>PLYMOUTH</t>
  </si>
  <si>
    <t>VOYAGER</t>
  </si>
  <si>
    <t>FREESTYLE</t>
  </si>
  <si>
    <t>K1500 SUBURBAN</t>
  </si>
  <si>
    <t>JIMMY</t>
  </si>
  <si>
    <t>GX470</t>
  </si>
  <si>
    <t>E150</t>
  </si>
  <si>
    <t>OUTLANDER</t>
  </si>
  <si>
    <t>I35</t>
  </si>
  <si>
    <t>LUCERNE</t>
  </si>
  <si>
    <t>JX35</t>
  </si>
  <si>
    <t>BLAZER 2WD</t>
  </si>
  <si>
    <t>INTREPID</t>
  </si>
  <si>
    <t>MONTERO SPORT</t>
  </si>
  <si>
    <t>INSIGHT</t>
  </si>
  <si>
    <t>RX8</t>
  </si>
  <si>
    <t>XD</t>
  </si>
  <si>
    <t>CMAX</t>
  </si>
  <si>
    <t>X5</t>
  </si>
  <si>
    <t>RANGER SUPER CAB 4DR SH</t>
  </si>
  <si>
    <t>MAZDA5</t>
  </si>
  <si>
    <t>REGAL</t>
  </si>
  <si>
    <t>FLEX</t>
  </si>
  <si>
    <t>C1500 SUBURBAN</t>
  </si>
  <si>
    <t>PRIZM</t>
  </si>
  <si>
    <t>GS300</t>
  </si>
  <si>
    <t>MURANO 2WD</t>
  </si>
  <si>
    <t>Q3</t>
  </si>
  <si>
    <t>SS</t>
  </si>
  <si>
    <t>MAX</t>
  </si>
  <si>
    <t>MS</t>
  </si>
  <si>
    <t>MIN</t>
  </si>
  <si>
    <t>F</t>
  </si>
  <si>
    <t>More</t>
  </si>
  <si>
    <t>Frequency</t>
  </si>
  <si>
    <t>bins</t>
  </si>
  <si>
    <t>min</t>
  </si>
  <si>
    <t>max</t>
  </si>
  <si>
    <t>interval</t>
  </si>
  <si>
    <t>round</t>
  </si>
  <si>
    <t>failure_count</t>
  </si>
  <si>
    <t>Q1</t>
  </si>
  <si>
    <t>Q2</t>
  </si>
  <si>
    <t>high</t>
  </si>
  <si>
    <t>low</t>
  </si>
  <si>
    <t>IQR</t>
  </si>
  <si>
    <t>0 to 5 years</t>
  </si>
  <si>
    <t>6 to 15 years</t>
  </si>
  <si>
    <t>16 years to 21 years</t>
  </si>
  <si>
    <t>&gt; 21 years</t>
  </si>
  <si>
    <t>average_failure rate</t>
  </si>
  <si>
    <t>weight</t>
  </si>
  <si>
    <t>y's</t>
  </si>
  <si>
    <t>x's</t>
  </si>
  <si>
    <t>SUMMARY OUTPUT</t>
  </si>
  <si>
    <t>Regression Statistics</t>
  </si>
  <si>
    <t>Multiple R</t>
  </si>
  <si>
    <t>R Square</t>
  </si>
  <si>
    <t>Adjusted R Square</t>
  </si>
  <si>
    <t>Observations</t>
  </si>
  <si>
    <t>ANOVA</t>
  </si>
  <si>
    <t>Regression</t>
  </si>
  <si>
    <t>Residual</t>
  </si>
  <si>
    <t>Total</t>
  </si>
  <si>
    <t>Intercept</t>
  </si>
  <si>
    <t>df</t>
  </si>
  <si>
    <t>Significance F</t>
  </si>
  <si>
    <t>Coefficients</t>
  </si>
  <si>
    <t>t Stat</t>
  </si>
  <si>
    <t>P-value</t>
  </si>
  <si>
    <t>Lower 95%</t>
  </si>
  <si>
    <t>Upper 95%</t>
  </si>
  <si>
    <t>Lower 90.0%</t>
  </si>
  <si>
    <t>Upper 90.0%</t>
  </si>
  <si>
    <t>X Variable 1</t>
  </si>
  <si>
    <t>RESIDUAL OUTPUT</t>
  </si>
  <si>
    <t>Observation</t>
  </si>
  <si>
    <t>Predicted Y</t>
  </si>
  <si>
    <t>Residuals</t>
  </si>
  <si>
    <t>weight^=.5</t>
  </si>
  <si>
    <t>intercept</t>
  </si>
  <si>
    <t>X Variable 2</t>
  </si>
  <si>
    <t>Model Parameters</t>
  </si>
  <si>
    <t>𝛽0</t>
  </si>
  <si>
    <t>𝛽1</t>
  </si>
  <si>
    <t>sigma_p</t>
  </si>
  <si>
    <t>z_stat</t>
  </si>
  <si>
    <t>alpha</t>
  </si>
  <si>
    <t>one-tail z_crit</t>
  </si>
  <si>
    <t>result</t>
  </si>
  <si>
    <t>cond. p</t>
  </si>
  <si>
    <t>Models</t>
  </si>
  <si>
    <t># of records</t>
  </si>
  <si>
    <t>pct of total records</t>
  </si>
  <si>
    <t>Better or Worse?</t>
  </si>
  <si>
    <t>All Vehicles</t>
  </si>
  <si>
    <t>p</t>
  </si>
  <si>
    <t>value</t>
  </si>
  <si>
    <t>R^2</t>
  </si>
  <si>
    <t>LCL-95</t>
  </si>
  <si>
    <t>UCL-95</t>
  </si>
  <si>
    <t>M.R</t>
  </si>
  <si>
    <t>PROBABILITY OUTPUT</t>
  </si>
  <si>
    <t>Percentile</t>
  </si>
  <si>
    <t>Y</t>
  </si>
  <si>
    <t>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</si>
</sst>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0.000"/>
    <numFmt numFmtId="166" formatCode="0.00000"/>
    <numFmt numFmtId="171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color theme="4"/>
      <name val="Calibri"/>
      <family val="2"/>
      <scheme val="minor"/>
    </font>
    <font>
      <b/>
      <sz val="11"/>
      <color rgb="FF3F3F76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1"/>
        <bgColor theme="1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2"/>
        <bgColor indexed="64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2" fillId="2" borderId="1" applyNumberFormat="0" applyAlignment="0" applyProtection="0"/>
  </cellStyleXfs>
  <cellXfs count="46">
    <xf numFmtId="0" fontId="0" fillId="0" borderId="0" xfId="0"/>
    <xf numFmtId="0" fontId="3" fillId="4" borderId="2" xfId="0" applyFont="1" applyFill="1" applyBorder="1"/>
    <xf numFmtId="0" fontId="3" fillId="4" borderId="3" xfId="0" applyFont="1" applyFill="1" applyBorder="1"/>
    <xf numFmtId="0" fontId="0" fillId="5" borderId="2" xfId="0" applyFont="1" applyFill="1" applyBorder="1"/>
    <xf numFmtId="0" fontId="0" fillId="5" borderId="3" xfId="0" applyFont="1" applyFill="1" applyBorder="1"/>
    <xf numFmtId="0" fontId="0" fillId="0" borderId="2" xfId="0" applyFont="1" applyBorder="1"/>
    <xf numFmtId="0" fontId="0" fillId="0" borderId="3" xfId="0" applyFont="1" applyBorder="1"/>
    <xf numFmtId="0" fontId="0" fillId="0" borderId="0" xfId="0" applyFill="1" applyBorder="1" applyAlignment="1"/>
    <xf numFmtId="0" fontId="0" fillId="0" borderId="4" xfId="0" applyFill="1" applyBorder="1" applyAlignment="1"/>
    <xf numFmtId="0" fontId="5" fillId="0" borderId="5" xfId="0" applyFont="1" applyFill="1" applyBorder="1" applyAlignment="1">
      <alignment horizontal="center"/>
    </xf>
    <xf numFmtId="0" fontId="5" fillId="0" borderId="5" xfId="0" applyFont="1" applyFill="1" applyBorder="1" applyAlignment="1">
      <alignment horizontal="centerContinuous"/>
    </xf>
    <xf numFmtId="0" fontId="6" fillId="0" borderId="5" xfId="0" applyFont="1" applyFill="1" applyBorder="1" applyAlignment="1">
      <alignment horizontal="centerContinuous"/>
    </xf>
    <xf numFmtId="0" fontId="3" fillId="4" borderId="6" xfId="0" applyFont="1" applyFill="1" applyBorder="1"/>
    <xf numFmtId="0" fontId="0" fillId="5" borderId="6" xfId="0" applyFont="1" applyFill="1" applyBorder="1"/>
    <xf numFmtId="0" fontId="0" fillId="0" borderId="6" xfId="0" applyFont="1" applyBorder="1"/>
    <xf numFmtId="0" fontId="3" fillId="4" borderId="7" xfId="0" applyFont="1" applyFill="1" applyBorder="1"/>
    <xf numFmtId="0" fontId="0" fillId="0" borderId="8" xfId="0" applyFont="1" applyBorder="1"/>
    <xf numFmtId="0" fontId="0" fillId="3" borderId="6" xfId="0" applyFont="1" applyFill="1" applyBorder="1"/>
    <xf numFmtId="0" fontId="0" fillId="0" borderId="0" xfId="0" applyNumberFormat="1"/>
    <xf numFmtId="0" fontId="0" fillId="0" borderId="0" xfId="0" applyNumberFormat="1" applyFill="1" applyBorder="1" applyAlignment="1"/>
    <xf numFmtId="164" fontId="0" fillId="0" borderId="0" xfId="1" applyNumberFormat="1" applyFont="1" applyFill="1" applyBorder="1" applyAlignment="1"/>
    <xf numFmtId="0" fontId="0" fillId="0" borderId="0" xfId="0" applyNumberFormat="1" applyFill="1" applyBorder="1" applyAlignment="1">
      <alignment horizontal="left"/>
    </xf>
    <xf numFmtId="164" fontId="0" fillId="0" borderId="0" xfId="1" applyNumberFormat="1" applyFont="1"/>
    <xf numFmtId="164" fontId="0" fillId="0" borderId="0" xfId="0" applyNumberFormat="1"/>
    <xf numFmtId="0" fontId="0" fillId="3" borderId="2" xfId="0" applyFont="1" applyFill="1" applyBorder="1"/>
    <xf numFmtId="0" fontId="0" fillId="3" borderId="3" xfId="0" applyFont="1" applyFill="1" applyBorder="1"/>
    <xf numFmtId="0" fontId="3" fillId="4" borderId="0" xfId="0" applyFont="1" applyFill="1" applyBorder="1"/>
    <xf numFmtId="10" fontId="0" fillId="0" borderId="0" xfId="1" applyNumberFormat="1" applyFont="1"/>
    <xf numFmtId="10" fontId="0" fillId="0" borderId="0" xfId="0" applyNumberFormat="1"/>
    <xf numFmtId="0" fontId="4" fillId="0" borderId="0" xfId="0" applyFont="1"/>
    <xf numFmtId="164" fontId="4" fillId="0" borderId="0" xfId="1" applyNumberFormat="1" applyFont="1"/>
    <xf numFmtId="0" fontId="4" fillId="0" borderId="0" xfId="0" applyNumberFormat="1" applyFont="1"/>
    <xf numFmtId="165" fontId="4" fillId="0" borderId="0" xfId="0" applyNumberFormat="1" applyFont="1"/>
    <xf numFmtId="0" fontId="8" fillId="2" borderId="1" xfId="2" applyFont="1"/>
    <xf numFmtId="2" fontId="0" fillId="0" borderId="0" xfId="0" applyNumberFormat="1"/>
    <xf numFmtId="166" fontId="4" fillId="0" borderId="0" xfId="0" applyNumberFormat="1" applyFont="1"/>
    <xf numFmtId="166" fontId="0" fillId="0" borderId="0" xfId="0" applyNumberFormat="1"/>
    <xf numFmtId="0" fontId="6" fillId="0" borderId="5" xfId="0" applyFont="1" applyFill="1" applyBorder="1" applyAlignment="1">
      <alignment horizontal="center" vertical="center"/>
    </xf>
    <xf numFmtId="0" fontId="7" fillId="0" borderId="9" xfId="0" applyFont="1" applyFill="1" applyBorder="1" applyAlignment="1">
      <alignment horizontal="center" vertical="center"/>
    </xf>
    <xf numFmtId="0" fontId="6" fillId="0" borderId="5" xfId="0" applyFont="1" applyFill="1" applyBorder="1" applyAlignment="1">
      <alignment horizontal="center"/>
    </xf>
    <xf numFmtId="164" fontId="4" fillId="0" borderId="0" xfId="0" applyNumberFormat="1" applyFont="1"/>
    <xf numFmtId="0" fontId="0" fillId="6" borderId="0" xfId="0" applyFill="1"/>
    <xf numFmtId="164" fontId="0" fillId="6" borderId="0" xfId="1" applyNumberFormat="1" applyFont="1" applyFill="1"/>
    <xf numFmtId="165" fontId="0" fillId="0" borderId="0" xfId="0" applyNumberFormat="1" applyFill="1" applyBorder="1" applyAlignment="1"/>
    <xf numFmtId="171" fontId="0" fillId="0" borderId="0" xfId="0" applyNumberFormat="1" applyFill="1" applyBorder="1" applyAlignment="1"/>
    <xf numFmtId="1" fontId="0" fillId="0" borderId="0" xfId="0" applyNumberFormat="1" applyFill="1" applyBorder="1" applyAlignment="1"/>
  </cellXfs>
  <cellStyles count="3">
    <cellStyle name="Input" xfId="2" builtinId="20"/>
    <cellStyle name="Normal" xfId="0" builtinId="0"/>
    <cellStyle name="Percent" xfId="1" builtinId="5"/>
  </cellStyles>
  <dxfs count="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border outline="0">
        <top style="thin">
          <color theme="1"/>
        </top>
      </border>
    </dxf>
    <dxf>
      <border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'summary stats'!$G$11:$G$32</c:f>
              <c:strCache>
                <c:ptCount val="22"/>
                <c:pt idx="0">
                  <c:v>&lt;=0%</c:v>
                </c:pt>
                <c:pt idx="1">
                  <c:v>(0.0%-2.5%]</c:v>
                </c:pt>
                <c:pt idx="2">
                  <c:v>(2.5%-5.0%]</c:v>
                </c:pt>
                <c:pt idx="3">
                  <c:v>(5.0%-7.5%]</c:v>
                </c:pt>
                <c:pt idx="4">
                  <c:v>(7.5%-10.0%]</c:v>
                </c:pt>
                <c:pt idx="5">
                  <c:v>(10.0%-12.5%]</c:v>
                </c:pt>
                <c:pt idx="6">
                  <c:v>(12.5%-15.0%]</c:v>
                </c:pt>
                <c:pt idx="7">
                  <c:v>(15.0%-17.5%]</c:v>
                </c:pt>
                <c:pt idx="8">
                  <c:v>(17.5%-20.0%]</c:v>
                </c:pt>
                <c:pt idx="9">
                  <c:v>(20.0%-22.5%]</c:v>
                </c:pt>
                <c:pt idx="10">
                  <c:v>(22.5%-25.0%]</c:v>
                </c:pt>
                <c:pt idx="11">
                  <c:v>(25.0%-27.5%]</c:v>
                </c:pt>
                <c:pt idx="12">
                  <c:v>(27.5%-30.0%]</c:v>
                </c:pt>
                <c:pt idx="13">
                  <c:v>(30.0%-32.5%]</c:v>
                </c:pt>
                <c:pt idx="14">
                  <c:v>(32.5%-35.0%]</c:v>
                </c:pt>
                <c:pt idx="15">
                  <c:v>(35.0%-37.5%]</c:v>
                </c:pt>
                <c:pt idx="16">
                  <c:v>(37.5%-40.0%]</c:v>
                </c:pt>
                <c:pt idx="17">
                  <c:v>(40.0%-42.5%]</c:v>
                </c:pt>
                <c:pt idx="18">
                  <c:v>(42.5%-45.0%]</c:v>
                </c:pt>
                <c:pt idx="19">
                  <c:v>(45.0%-47.5%]</c:v>
                </c:pt>
                <c:pt idx="20">
                  <c:v>(47.5%-50.0%]</c:v>
                </c:pt>
                <c:pt idx="21">
                  <c:v>More</c:v>
                </c:pt>
              </c:strCache>
            </c:strRef>
          </c:cat>
          <c:val>
            <c:numRef>
              <c:f>'summary stats'!$H$11:$H$32</c:f>
              <c:numCache>
                <c:formatCode>General</c:formatCode>
                <c:ptCount val="22"/>
                <c:pt idx="0">
                  <c:v>39974</c:v>
                </c:pt>
                <c:pt idx="1">
                  <c:v>131463</c:v>
                </c:pt>
                <c:pt idx="2">
                  <c:v>139943</c:v>
                </c:pt>
                <c:pt idx="3">
                  <c:v>104872</c:v>
                </c:pt>
                <c:pt idx="4">
                  <c:v>93236</c:v>
                </c:pt>
                <c:pt idx="5">
                  <c:v>76495</c:v>
                </c:pt>
                <c:pt idx="6">
                  <c:v>61385</c:v>
                </c:pt>
                <c:pt idx="7">
                  <c:v>49634</c:v>
                </c:pt>
                <c:pt idx="8">
                  <c:v>43533</c:v>
                </c:pt>
                <c:pt idx="9">
                  <c:v>31168</c:v>
                </c:pt>
                <c:pt idx="10">
                  <c:v>18894</c:v>
                </c:pt>
                <c:pt idx="11">
                  <c:v>15190</c:v>
                </c:pt>
                <c:pt idx="12">
                  <c:v>7782</c:v>
                </c:pt>
                <c:pt idx="13">
                  <c:v>4092</c:v>
                </c:pt>
                <c:pt idx="14">
                  <c:v>2997</c:v>
                </c:pt>
                <c:pt idx="15">
                  <c:v>1008</c:v>
                </c:pt>
                <c:pt idx="16">
                  <c:v>643</c:v>
                </c:pt>
                <c:pt idx="17">
                  <c:v>280</c:v>
                </c:pt>
                <c:pt idx="18">
                  <c:v>0</c:v>
                </c:pt>
                <c:pt idx="19">
                  <c:v>111</c:v>
                </c:pt>
                <c:pt idx="20">
                  <c:v>63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2A-4F0C-8D9E-9A902B2C3B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9"/>
        <c:axId val="554677640"/>
        <c:axId val="554673704"/>
      </c:barChart>
      <c:catAx>
        <c:axId val="5546776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failure rate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673704"/>
        <c:crosses val="autoZero"/>
        <c:auto val="1"/>
        <c:lblAlgn val="ctr"/>
        <c:lblOffset val="100"/>
        <c:noMultiLvlLbl val="0"/>
      </c:catAx>
      <c:valAx>
        <c:axId val="554673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677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'summary stats'!$G$42:$G$75</c:f>
              <c:strCache>
                <c:ptCount val="34"/>
                <c:pt idx="0">
                  <c:v>0</c:v>
                </c:pt>
                <c:pt idx="1">
                  <c:v>(0-1]</c:v>
                </c:pt>
                <c:pt idx="2">
                  <c:v>(1-2]</c:v>
                </c:pt>
                <c:pt idx="3">
                  <c:v>(2-3]</c:v>
                </c:pt>
                <c:pt idx="4">
                  <c:v>(3-4]</c:v>
                </c:pt>
                <c:pt idx="5">
                  <c:v>(4-5]</c:v>
                </c:pt>
                <c:pt idx="6">
                  <c:v>(5-6]</c:v>
                </c:pt>
                <c:pt idx="7">
                  <c:v>(6-7]</c:v>
                </c:pt>
                <c:pt idx="8">
                  <c:v>(7-8]</c:v>
                </c:pt>
                <c:pt idx="9">
                  <c:v>(8-9]</c:v>
                </c:pt>
                <c:pt idx="10">
                  <c:v>(9-10]</c:v>
                </c:pt>
                <c:pt idx="11">
                  <c:v>(10-11]</c:v>
                </c:pt>
                <c:pt idx="12">
                  <c:v>(11-12]</c:v>
                </c:pt>
                <c:pt idx="13">
                  <c:v>(12-13]</c:v>
                </c:pt>
                <c:pt idx="14">
                  <c:v>(13-14]</c:v>
                </c:pt>
                <c:pt idx="15">
                  <c:v>(14-15]</c:v>
                </c:pt>
                <c:pt idx="16">
                  <c:v>(15-16]</c:v>
                </c:pt>
                <c:pt idx="17">
                  <c:v>(16-17]</c:v>
                </c:pt>
                <c:pt idx="18">
                  <c:v>(17-18]</c:v>
                </c:pt>
                <c:pt idx="19">
                  <c:v>(18-19]</c:v>
                </c:pt>
                <c:pt idx="20">
                  <c:v>(19-20]</c:v>
                </c:pt>
                <c:pt idx="21">
                  <c:v>(20-21]</c:v>
                </c:pt>
                <c:pt idx="22">
                  <c:v>(21-22]</c:v>
                </c:pt>
                <c:pt idx="23">
                  <c:v>(22-23]</c:v>
                </c:pt>
                <c:pt idx="24">
                  <c:v>(23-24]</c:v>
                </c:pt>
                <c:pt idx="25">
                  <c:v>(24-25]</c:v>
                </c:pt>
                <c:pt idx="26">
                  <c:v>(25-26]</c:v>
                </c:pt>
                <c:pt idx="27">
                  <c:v>(26-27]</c:v>
                </c:pt>
                <c:pt idx="28">
                  <c:v>(27-28]</c:v>
                </c:pt>
                <c:pt idx="29">
                  <c:v>(28-29]</c:v>
                </c:pt>
                <c:pt idx="30">
                  <c:v>(29-30]</c:v>
                </c:pt>
                <c:pt idx="31">
                  <c:v>(30-31]</c:v>
                </c:pt>
                <c:pt idx="32">
                  <c:v>(31-32]</c:v>
                </c:pt>
                <c:pt idx="33">
                  <c:v>(32-33]</c:v>
                </c:pt>
              </c:strCache>
            </c:strRef>
          </c:cat>
          <c:val>
            <c:numRef>
              <c:f>'summary stats'!$H$42:$H$75</c:f>
              <c:numCache>
                <c:formatCode>General</c:formatCode>
                <c:ptCount val="34"/>
                <c:pt idx="0">
                  <c:v>9226</c:v>
                </c:pt>
                <c:pt idx="1">
                  <c:v>37083</c:v>
                </c:pt>
                <c:pt idx="2">
                  <c:v>32312</c:v>
                </c:pt>
                <c:pt idx="3">
                  <c:v>36019</c:v>
                </c:pt>
                <c:pt idx="4">
                  <c:v>37926</c:v>
                </c:pt>
                <c:pt idx="5">
                  <c:v>43498</c:v>
                </c:pt>
                <c:pt idx="6">
                  <c:v>51364</c:v>
                </c:pt>
                <c:pt idx="7">
                  <c:v>48971</c:v>
                </c:pt>
                <c:pt idx="8">
                  <c:v>60137</c:v>
                </c:pt>
                <c:pt idx="9">
                  <c:v>58734</c:v>
                </c:pt>
                <c:pt idx="10">
                  <c:v>62712</c:v>
                </c:pt>
                <c:pt idx="11">
                  <c:v>54848</c:v>
                </c:pt>
                <c:pt idx="12">
                  <c:v>53828</c:v>
                </c:pt>
                <c:pt idx="13">
                  <c:v>47074</c:v>
                </c:pt>
                <c:pt idx="14">
                  <c:v>40420</c:v>
                </c:pt>
                <c:pt idx="15">
                  <c:v>34072</c:v>
                </c:pt>
                <c:pt idx="16">
                  <c:v>27620</c:v>
                </c:pt>
                <c:pt idx="17">
                  <c:v>22729</c:v>
                </c:pt>
                <c:pt idx="18">
                  <c:v>16112</c:v>
                </c:pt>
                <c:pt idx="19">
                  <c:v>13912</c:v>
                </c:pt>
                <c:pt idx="20">
                  <c:v>9744</c:v>
                </c:pt>
                <c:pt idx="21">
                  <c:v>7352</c:v>
                </c:pt>
                <c:pt idx="22">
                  <c:v>5304</c:v>
                </c:pt>
                <c:pt idx="23">
                  <c:v>3915</c:v>
                </c:pt>
                <c:pt idx="24">
                  <c:v>2420</c:v>
                </c:pt>
                <c:pt idx="25">
                  <c:v>1633</c:v>
                </c:pt>
                <c:pt idx="26">
                  <c:v>1235</c:v>
                </c:pt>
                <c:pt idx="27">
                  <c:v>941</c:v>
                </c:pt>
                <c:pt idx="28">
                  <c:v>748</c:v>
                </c:pt>
                <c:pt idx="29">
                  <c:v>401</c:v>
                </c:pt>
                <c:pt idx="30">
                  <c:v>279</c:v>
                </c:pt>
                <c:pt idx="31">
                  <c:v>136</c:v>
                </c:pt>
                <c:pt idx="32">
                  <c:v>58</c:v>
                </c:pt>
                <c:pt idx="3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33-4940-B08A-236A8B82D9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9"/>
        <c:axId val="554677640"/>
        <c:axId val="554673704"/>
      </c:barChart>
      <c:catAx>
        <c:axId val="5546776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Vehicle Age (years)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673704"/>
        <c:crosses val="autoZero"/>
        <c:auto val="1"/>
        <c:lblAlgn val="ctr"/>
        <c:lblOffset val="100"/>
        <c:noMultiLvlLbl val="0"/>
      </c:catAx>
      <c:valAx>
        <c:axId val="554673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677640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'summary stats'!$G$81:$G$114</c:f>
              <c:strCache>
                <c:ptCount val="34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More</c:v>
                </c:pt>
              </c:strCache>
            </c:strRef>
          </c:cat>
          <c:val>
            <c:numRef>
              <c:f>'summary stats'!$H$81:$H$114</c:f>
              <c:numCache>
                <c:formatCode>General</c:formatCode>
                <c:ptCount val="34"/>
                <c:pt idx="0">
                  <c:v>461</c:v>
                </c:pt>
                <c:pt idx="1">
                  <c:v>644</c:v>
                </c:pt>
                <c:pt idx="2">
                  <c:v>678</c:v>
                </c:pt>
                <c:pt idx="3">
                  <c:v>930</c:v>
                </c:pt>
                <c:pt idx="4">
                  <c:v>1292</c:v>
                </c:pt>
                <c:pt idx="5">
                  <c:v>1751</c:v>
                </c:pt>
                <c:pt idx="6">
                  <c:v>2941</c:v>
                </c:pt>
                <c:pt idx="7">
                  <c:v>3253</c:v>
                </c:pt>
                <c:pt idx="8">
                  <c:v>5077</c:v>
                </c:pt>
                <c:pt idx="9">
                  <c:v>9128</c:v>
                </c:pt>
                <c:pt idx="10">
                  <c:v>10142</c:v>
                </c:pt>
                <c:pt idx="11">
                  <c:v>10863</c:v>
                </c:pt>
                <c:pt idx="12">
                  <c:v>19295</c:v>
                </c:pt>
                <c:pt idx="13">
                  <c:v>23546</c:v>
                </c:pt>
                <c:pt idx="14">
                  <c:v>27608</c:v>
                </c:pt>
                <c:pt idx="15">
                  <c:v>35787</c:v>
                </c:pt>
                <c:pt idx="16">
                  <c:v>41034</c:v>
                </c:pt>
                <c:pt idx="17">
                  <c:v>46049</c:v>
                </c:pt>
                <c:pt idx="18">
                  <c:v>54541</c:v>
                </c:pt>
                <c:pt idx="19">
                  <c:v>56949</c:v>
                </c:pt>
                <c:pt idx="20">
                  <c:v>62566</c:v>
                </c:pt>
                <c:pt idx="21">
                  <c:v>60526</c:v>
                </c:pt>
                <c:pt idx="22">
                  <c:v>65015</c:v>
                </c:pt>
                <c:pt idx="23">
                  <c:v>56240</c:v>
                </c:pt>
                <c:pt idx="24">
                  <c:v>30399</c:v>
                </c:pt>
                <c:pt idx="25">
                  <c:v>37692</c:v>
                </c:pt>
                <c:pt idx="26">
                  <c:v>36163</c:v>
                </c:pt>
                <c:pt idx="27">
                  <c:v>38833</c:v>
                </c:pt>
                <c:pt idx="28">
                  <c:v>31333</c:v>
                </c:pt>
                <c:pt idx="29">
                  <c:v>24219</c:v>
                </c:pt>
                <c:pt idx="30">
                  <c:v>17299</c:v>
                </c:pt>
                <c:pt idx="31">
                  <c:v>8839</c:v>
                </c:pt>
                <c:pt idx="32">
                  <c:v>1670</c:v>
                </c:pt>
                <c:pt idx="3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9B-4359-BFDA-991924CE53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9"/>
        <c:axId val="554677640"/>
        <c:axId val="554673704"/>
      </c:barChart>
      <c:catAx>
        <c:axId val="5546776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Vehicle Model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673704"/>
        <c:crosses val="autoZero"/>
        <c:auto val="1"/>
        <c:lblAlgn val="ctr"/>
        <c:lblOffset val="100"/>
        <c:noMultiLvlLbl val="0"/>
      </c:catAx>
      <c:valAx>
        <c:axId val="554673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677640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Failure Rate vs. Vehicle 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failure_rate_by_age!$G$2</c:f>
              <c:strCache>
                <c:ptCount val="1"/>
                <c:pt idx="0">
                  <c:v>Q2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failure_rate_by_age!$B$3:$B$35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failure_rate_by_age!$G$3:$G$35</c:f>
              <c:numCache>
                <c:formatCode>0.0%</c:formatCode>
                <c:ptCount val="33"/>
                <c:pt idx="0">
                  <c:v>2.1126760563380299E-2</c:v>
                </c:pt>
                <c:pt idx="1">
                  <c:v>2.1428571428571401E-2</c:v>
                </c:pt>
                <c:pt idx="2">
                  <c:v>2.5423728813559299E-2</c:v>
                </c:pt>
                <c:pt idx="3">
                  <c:v>2.95280800909275E-2</c:v>
                </c:pt>
                <c:pt idx="4">
                  <c:v>2.2026431718061699E-2</c:v>
                </c:pt>
                <c:pt idx="5">
                  <c:v>2.6938775510204099E-2</c:v>
                </c:pt>
                <c:pt idx="6">
                  <c:v>2.6315789473684199E-2</c:v>
                </c:pt>
                <c:pt idx="7">
                  <c:v>3.8461538461538498E-2</c:v>
                </c:pt>
                <c:pt idx="8">
                  <c:v>0.05</c:v>
                </c:pt>
                <c:pt idx="9">
                  <c:v>6.6666666666666693E-2</c:v>
                </c:pt>
                <c:pt idx="10">
                  <c:v>7.9646017699115002E-2</c:v>
                </c:pt>
                <c:pt idx="11">
                  <c:v>0.10540935672514651</c:v>
                </c:pt>
                <c:pt idx="12">
                  <c:v>0.12291570704744351</c:v>
                </c:pt>
                <c:pt idx="13">
                  <c:v>0.13978494623655899</c:v>
                </c:pt>
                <c:pt idx="14">
                  <c:v>0.1521398432790835</c:v>
                </c:pt>
                <c:pt idx="15">
                  <c:v>0.15625</c:v>
                </c:pt>
                <c:pt idx="16">
                  <c:v>0.17768595041322299</c:v>
                </c:pt>
                <c:pt idx="17">
                  <c:v>0.17012987012987002</c:v>
                </c:pt>
                <c:pt idx="18">
                  <c:v>0.17519181585677751</c:v>
                </c:pt>
                <c:pt idx="19">
                  <c:v>0.16</c:v>
                </c:pt>
                <c:pt idx="20">
                  <c:v>0.16880341880341898</c:v>
                </c:pt>
                <c:pt idx="21">
                  <c:v>0.164835164835165</c:v>
                </c:pt>
                <c:pt idx="22">
                  <c:v>0.18662693238964451</c:v>
                </c:pt>
                <c:pt idx="23">
                  <c:v>0.20754716981132099</c:v>
                </c:pt>
                <c:pt idx="24">
                  <c:v>0.21437198067632851</c:v>
                </c:pt>
                <c:pt idx="25">
                  <c:v>0.226190476190476</c:v>
                </c:pt>
                <c:pt idx="26">
                  <c:v>0.23018717642373548</c:v>
                </c:pt>
                <c:pt idx="27">
                  <c:v>0.1943396226415095</c:v>
                </c:pt>
                <c:pt idx="28">
                  <c:v>0.26470588235294101</c:v>
                </c:pt>
                <c:pt idx="29">
                  <c:v>0.28384615384615397</c:v>
                </c:pt>
                <c:pt idx="30">
                  <c:v>0.32820048309178695</c:v>
                </c:pt>
                <c:pt idx="31">
                  <c:v>0.27294372294372299</c:v>
                </c:pt>
                <c:pt idx="32">
                  <c:v>0.27586206896551702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8B-4BDA-B6A8-7B386B9A0F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5207512"/>
        <c:axId val="785210136"/>
      </c:lineChart>
      <c:stockChart>
        <c:ser>
          <c:idx val="0"/>
          <c:order val="0"/>
          <c:tx>
            <c:strRef>
              <c:f>failure_rate_by_age!$L$2</c:f>
              <c:strCache>
                <c:ptCount val="1"/>
                <c:pt idx="0">
                  <c:v>Q1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cat>
            <c:numRef>
              <c:f>failure_rate_by_age!$B$3:$B$35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failure_rate_by_age!$L$3:$L$35</c:f>
              <c:numCache>
                <c:formatCode>0.0%</c:formatCode>
                <c:ptCount val="33"/>
                <c:pt idx="0">
                  <c:v>1.1090686274509799E-2</c:v>
                </c:pt>
                <c:pt idx="1">
                  <c:v>1.02566799915843E-2</c:v>
                </c:pt>
                <c:pt idx="2">
                  <c:v>1.2945119396732301E-2</c:v>
                </c:pt>
                <c:pt idx="3">
                  <c:v>1.35135135135135E-2</c:v>
                </c:pt>
                <c:pt idx="4">
                  <c:v>9.7087378640776708E-3</c:v>
                </c:pt>
                <c:pt idx="5">
                  <c:v>1.1561866125760625E-2</c:v>
                </c:pt>
                <c:pt idx="6">
                  <c:v>1.1904761904761901E-2</c:v>
                </c:pt>
                <c:pt idx="7">
                  <c:v>1.7910607356715152E-2</c:v>
                </c:pt>
                <c:pt idx="8">
                  <c:v>0.02</c:v>
                </c:pt>
                <c:pt idx="9">
                  <c:v>3.6437246963562799E-2</c:v>
                </c:pt>
                <c:pt idx="10">
                  <c:v>4.40251572327044E-2</c:v>
                </c:pt>
                <c:pt idx="11">
                  <c:v>6.7803030303030323E-2</c:v>
                </c:pt>
                <c:pt idx="12">
                  <c:v>8.061098961180975E-2</c:v>
                </c:pt>
                <c:pt idx="13">
                  <c:v>9.5238095238095205E-2</c:v>
                </c:pt>
                <c:pt idx="14">
                  <c:v>0.10094670779704301</c:v>
                </c:pt>
                <c:pt idx="15">
                  <c:v>0.114942528735632</c:v>
                </c:pt>
                <c:pt idx="16">
                  <c:v>0.12062474562474551</c:v>
                </c:pt>
                <c:pt idx="17">
                  <c:v>0.116123188405797</c:v>
                </c:pt>
                <c:pt idx="18">
                  <c:v>0.11619480957195824</c:v>
                </c:pt>
                <c:pt idx="19">
                  <c:v>0.11764705882352899</c:v>
                </c:pt>
                <c:pt idx="20">
                  <c:v>0.11401617250673826</c:v>
                </c:pt>
                <c:pt idx="21">
                  <c:v>0.11439459303997701</c:v>
                </c:pt>
                <c:pt idx="22">
                  <c:v>0.1318434890194865</c:v>
                </c:pt>
                <c:pt idx="23">
                  <c:v>0.147826086956522</c:v>
                </c:pt>
                <c:pt idx="24">
                  <c:v>0.14018962848297176</c:v>
                </c:pt>
                <c:pt idx="25">
                  <c:v>0.19047619047618999</c:v>
                </c:pt>
                <c:pt idx="26">
                  <c:v>0.202898550724638</c:v>
                </c:pt>
                <c:pt idx="27">
                  <c:v>0.16637806637806674</c:v>
                </c:pt>
                <c:pt idx="28">
                  <c:v>0.17812500000000001</c:v>
                </c:pt>
                <c:pt idx="29">
                  <c:v>0.25547619047619052</c:v>
                </c:pt>
                <c:pt idx="30">
                  <c:v>0.28699712643678121</c:v>
                </c:pt>
                <c:pt idx="31">
                  <c:v>0.25790043290043296</c:v>
                </c:pt>
                <c:pt idx="32">
                  <c:v>0.27586206896551702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8B-4BDA-B6A8-7B386B9A0F0C}"/>
            </c:ext>
          </c:extLst>
        </c:ser>
        <c:ser>
          <c:idx val="1"/>
          <c:order val="1"/>
          <c:tx>
            <c:strRef>
              <c:f>failure_rate_by_age!$M$2</c:f>
              <c:strCache>
                <c:ptCount val="1"/>
                <c:pt idx="0">
                  <c:v>high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cat>
            <c:numRef>
              <c:f>failure_rate_by_age!$B$3:$B$35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failure_rate_by_age!$M$3:$M$35</c:f>
              <c:numCache>
                <c:formatCode>0.0%</c:formatCode>
                <c:ptCount val="33"/>
                <c:pt idx="0">
                  <c:v>9.2390339756592305E-2</c:v>
                </c:pt>
                <c:pt idx="1">
                  <c:v>9.6555278520086302E-2</c:v>
                </c:pt>
                <c:pt idx="2">
                  <c:v>8.2128712657478939E-2</c:v>
                </c:pt>
                <c:pt idx="3">
                  <c:v>9.999293357931649E-2</c:v>
                </c:pt>
                <c:pt idx="4">
                  <c:v>8.5436893203883493E-2</c:v>
                </c:pt>
                <c:pt idx="5">
                  <c:v>0.10405019291029424</c:v>
                </c:pt>
                <c:pt idx="6">
                  <c:v>0.12103174603174616</c:v>
                </c:pt>
                <c:pt idx="7">
                  <c:v>0.14308916620621742</c:v>
                </c:pt>
                <c:pt idx="8">
                  <c:v>0.19277227722772275</c:v>
                </c:pt>
                <c:pt idx="9">
                  <c:v>0.20653815940540332</c:v>
                </c:pt>
                <c:pt idx="10">
                  <c:v>0.24097980801059343</c:v>
                </c:pt>
                <c:pt idx="11">
                  <c:v>0.26496212121212204</c:v>
                </c:pt>
                <c:pt idx="12">
                  <c:v>0.31583946796323847</c:v>
                </c:pt>
                <c:pt idx="13">
                  <c:v>0.30853174603174716</c:v>
                </c:pt>
                <c:pt idx="14">
                  <c:v>0.35424614709564362</c:v>
                </c:pt>
                <c:pt idx="15">
                  <c:v>0.34128483703353701</c:v>
                </c:pt>
                <c:pt idx="16">
                  <c:v>0.36991033918999927</c:v>
                </c:pt>
                <c:pt idx="17">
                  <c:v>0.36206896551724099</c:v>
                </c:pt>
                <c:pt idx="18">
                  <c:v>0.381818181818182</c:v>
                </c:pt>
                <c:pt idx="19">
                  <c:v>0.36700767263427148</c:v>
                </c:pt>
                <c:pt idx="20">
                  <c:v>0.33043478260869602</c:v>
                </c:pt>
                <c:pt idx="21">
                  <c:v>0.39759036144578302</c:v>
                </c:pt>
                <c:pt idx="22">
                  <c:v>0.36930692800668585</c:v>
                </c:pt>
                <c:pt idx="23">
                  <c:v>0.413181504485852</c:v>
                </c:pt>
                <c:pt idx="24">
                  <c:v>0.35897435897435898</c:v>
                </c:pt>
                <c:pt idx="25">
                  <c:v>0.31884057971014501</c:v>
                </c:pt>
                <c:pt idx="26">
                  <c:v>0.32727272727272699</c:v>
                </c:pt>
                <c:pt idx="27">
                  <c:v>0.35135135135135098</c:v>
                </c:pt>
                <c:pt idx="28">
                  <c:v>0.38356164383561597</c:v>
                </c:pt>
                <c:pt idx="29">
                  <c:v>0.31395348837209303</c:v>
                </c:pt>
                <c:pt idx="30">
                  <c:v>0.40350877192982498</c:v>
                </c:pt>
                <c:pt idx="31">
                  <c:v>0.33311688311688309</c:v>
                </c:pt>
                <c:pt idx="32">
                  <c:v>0.27586206896551702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8B-4BDA-B6A8-7B386B9A0F0C}"/>
            </c:ext>
          </c:extLst>
        </c:ser>
        <c:ser>
          <c:idx val="2"/>
          <c:order val="2"/>
          <c:tx>
            <c:strRef>
              <c:f>failure_rate_by_age!$N$2</c:f>
              <c:strCache>
                <c:ptCount val="1"/>
                <c:pt idx="0">
                  <c:v>low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cat>
            <c:numRef>
              <c:f>failure_rate_by_age!$B$3:$B$35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failure_rate_by_age!$N$3:$N$35</c:f>
              <c:numCache>
                <c:formatCode>0.0%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1.1808755760367801E-2</c:v>
                </c:pt>
                <c:pt idx="14">
                  <c:v>1.6129032258064498E-2</c:v>
                </c:pt>
                <c:pt idx="15">
                  <c:v>2.0444615021256995E-2</c:v>
                </c:pt>
                <c:pt idx="16">
                  <c:v>2.8114594274070759E-2</c:v>
                </c:pt>
                <c:pt idx="17">
                  <c:v>2.3809523809523801E-2</c:v>
                </c:pt>
                <c:pt idx="18">
                  <c:v>0.02</c:v>
                </c:pt>
                <c:pt idx="19">
                  <c:v>2.4390243902439001E-2</c:v>
                </c:pt>
                <c:pt idx="20">
                  <c:v>3.2786885245901599E-2</c:v>
                </c:pt>
                <c:pt idx="21">
                  <c:v>2.8571428571428598E-2</c:v>
                </c:pt>
                <c:pt idx="22">
                  <c:v>4.4148868997324897E-2</c:v>
                </c:pt>
                <c:pt idx="23">
                  <c:v>4.8333919293722966E-2</c:v>
                </c:pt>
                <c:pt idx="24">
                  <c:v>9.2592592592592601E-2</c:v>
                </c:pt>
                <c:pt idx="25">
                  <c:v>0.118181818181818</c:v>
                </c:pt>
                <c:pt idx="26">
                  <c:v>0.12710841270705314</c:v>
                </c:pt>
                <c:pt idx="27">
                  <c:v>0.140350877192982</c:v>
                </c:pt>
                <c:pt idx="28">
                  <c:v>0.113207547169811</c:v>
                </c:pt>
                <c:pt idx="29">
                  <c:v>0.21052631578947401</c:v>
                </c:pt>
                <c:pt idx="30">
                  <c:v>0.22830429631675317</c:v>
                </c:pt>
                <c:pt idx="31">
                  <c:v>0.24285714285714299</c:v>
                </c:pt>
                <c:pt idx="32">
                  <c:v>0.27586206896551702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8B-4BDA-B6A8-7B386B9A0F0C}"/>
            </c:ext>
          </c:extLst>
        </c:ser>
        <c:ser>
          <c:idx val="3"/>
          <c:order val="3"/>
          <c:tx>
            <c:strRef>
              <c:f>failure_rate_by_age!$O$2</c:f>
              <c:strCache>
                <c:ptCount val="1"/>
                <c:pt idx="0">
                  <c:v>Q3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cat>
            <c:numRef>
              <c:f>failure_rate_by_age!$B$3:$B$35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failure_rate_by_age!$O$3:$O$35</c:f>
              <c:numCache>
                <c:formatCode>0.0%</c:formatCode>
                <c:ptCount val="33"/>
                <c:pt idx="0">
                  <c:v>4.3610547667342799E-2</c:v>
                </c:pt>
                <c:pt idx="1">
                  <c:v>4.47761194029851E-2</c:v>
                </c:pt>
                <c:pt idx="2">
                  <c:v>4.0618556701030956E-2</c:v>
                </c:pt>
                <c:pt idx="3">
                  <c:v>4.8105281539834698E-2</c:v>
                </c:pt>
                <c:pt idx="4">
                  <c:v>0.04</c:v>
                </c:pt>
                <c:pt idx="5">
                  <c:v>4.8557196839574074E-2</c:v>
                </c:pt>
                <c:pt idx="6">
                  <c:v>5.5555555555555601E-2</c:v>
                </c:pt>
                <c:pt idx="7">
                  <c:v>6.7982030896516055E-2</c:v>
                </c:pt>
                <c:pt idx="8">
                  <c:v>8.9108910891089105E-2</c:v>
                </c:pt>
                <c:pt idx="9">
                  <c:v>0.104477611940299</c:v>
                </c:pt>
                <c:pt idx="10">
                  <c:v>0.12280701754386</c:v>
                </c:pt>
                <c:pt idx="11">
                  <c:v>0.146666666666667</c:v>
                </c:pt>
                <c:pt idx="12">
                  <c:v>0.17470238095238125</c:v>
                </c:pt>
                <c:pt idx="13">
                  <c:v>0.180555555555556</c:v>
                </c:pt>
                <c:pt idx="14">
                  <c:v>0.20226648351648324</c:v>
                </c:pt>
                <c:pt idx="15">
                  <c:v>0.20547945205479401</c:v>
                </c:pt>
                <c:pt idx="16">
                  <c:v>0.22033898305084701</c:v>
                </c:pt>
                <c:pt idx="17">
                  <c:v>0.22192982456140325</c:v>
                </c:pt>
                <c:pt idx="18">
                  <c:v>0.22421477079796276</c:v>
                </c:pt>
                <c:pt idx="19">
                  <c:v>0.217391304347826</c:v>
                </c:pt>
                <c:pt idx="20">
                  <c:v>0.22718836993504501</c:v>
                </c:pt>
                <c:pt idx="21">
                  <c:v>0.23592801841389399</c:v>
                </c:pt>
                <c:pt idx="22">
                  <c:v>0.22682886461436624</c:v>
                </c:pt>
                <c:pt idx="23">
                  <c:v>0.25396825396825401</c:v>
                </c:pt>
                <c:pt idx="24">
                  <c:v>0.25609852684935824</c:v>
                </c:pt>
                <c:pt idx="25">
                  <c:v>0.27777777777777801</c:v>
                </c:pt>
                <c:pt idx="26">
                  <c:v>0.27161772653575955</c:v>
                </c:pt>
                <c:pt idx="27">
                  <c:v>0.2676295666949875</c:v>
                </c:pt>
                <c:pt idx="28">
                  <c:v>0.30666666666666653</c:v>
                </c:pt>
                <c:pt idx="29">
                  <c:v>0.31003118503118526</c:v>
                </c:pt>
                <c:pt idx="30">
                  <c:v>0.35359458428680374</c:v>
                </c:pt>
                <c:pt idx="31">
                  <c:v>0.28798701298701301</c:v>
                </c:pt>
                <c:pt idx="32">
                  <c:v>0.27586206896551702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8B-4BDA-B6A8-7B386B9A0F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upDownBars>
          <c:gapWidth val="150"/>
          <c:upBars>
            <c:spPr>
              <a:solidFill>
                <a:schemeClr val="lt1"/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upBars>
          <c:downBars>
            <c:spPr>
              <a:solidFill>
                <a:schemeClr val="dk1">
                  <a:lumMod val="75000"/>
                  <a:lumOff val="25000"/>
                </a:schemeClr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downBars>
        </c:upDownBars>
        <c:axId val="824085112"/>
        <c:axId val="824081504"/>
      </c:stockChart>
      <c:catAx>
        <c:axId val="7852075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Vehicle 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210136"/>
        <c:crosses val="autoZero"/>
        <c:auto val="1"/>
        <c:lblAlgn val="ctr"/>
        <c:lblOffset val="100"/>
        <c:noMultiLvlLbl val="0"/>
      </c:catAx>
      <c:valAx>
        <c:axId val="785210136"/>
        <c:scaling>
          <c:orientation val="minMax"/>
          <c:max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Failure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207512"/>
        <c:crosses val="autoZero"/>
        <c:crossBetween val="between"/>
      </c:valAx>
      <c:valAx>
        <c:axId val="824081504"/>
        <c:scaling>
          <c:orientation val="minMax"/>
          <c:max val="0.5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085112"/>
        <c:crosses val="max"/>
        <c:crossBetween val="between"/>
      </c:valAx>
      <c:catAx>
        <c:axId val="82408511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240815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92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Failure Rate vs. Vehicle Age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92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diamond"/>
            <c:size val="2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'filtered data'!$E$2:$E$7555</c:f>
              <c:numCache>
                <c:formatCode>General</c:formatCode>
                <c:ptCount val="7554"/>
                <c:pt idx="0">
                  <c:v>19</c:v>
                </c:pt>
                <c:pt idx="1">
                  <c:v>16</c:v>
                </c:pt>
                <c:pt idx="2">
                  <c:v>23</c:v>
                </c:pt>
                <c:pt idx="3">
                  <c:v>19</c:v>
                </c:pt>
                <c:pt idx="4">
                  <c:v>23</c:v>
                </c:pt>
                <c:pt idx="5">
                  <c:v>30</c:v>
                </c:pt>
                <c:pt idx="6">
                  <c:v>19</c:v>
                </c:pt>
                <c:pt idx="7">
                  <c:v>21</c:v>
                </c:pt>
                <c:pt idx="8">
                  <c:v>13</c:v>
                </c:pt>
                <c:pt idx="9">
                  <c:v>28</c:v>
                </c:pt>
                <c:pt idx="10">
                  <c:v>16</c:v>
                </c:pt>
                <c:pt idx="11">
                  <c:v>28</c:v>
                </c:pt>
                <c:pt idx="12">
                  <c:v>18</c:v>
                </c:pt>
                <c:pt idx="13">
                  <c:v>22</c:v>
                </c:pt>
                <c:pt idx="14">
                  <c:v>12</c:v>
                </c:pt>
                <c:pt idx="15">
                  <c:v>14</c:v>
                </c:pt>
                <c:pt idx="16">
                  <c:v>18</c:v>
                </c:pt>
                <c:pt idx="17">
                  <c:v>12</c:v>
                </c:pt>
                <c:pt idx="18">
                  <c:v>15</c:v>
                </c:pt>
                <c:pt idx="19">
                  <c:v>15</c:v>
                </c:pt>
                <c:pt idx="20">
                  <c:v>17</c:v>
                </c:pt>
                <c:pt idx="21">
                  <c:v>22</c:v>
                </c:pt>
                <c:pt idx="22">
                  <c:v>21</c:v>
                </c:pt>
                <c:pt idx="23">
                  <c:v>23</c:v>
                </c:pt>
                <c:pt idx="24">
                  <c:v>24</c:v>
                </c:pt>
                <c:pt idx="25">
                  <c:v>19</c:v>
                </c:pt>
                <c:pt idx="26">
                  <c:v>13</c:v>
                </c:pt>
                <c:pt idx="27">
                  <c:v>14</c:v>
                </c:pt>
                <c:pt idx="28">
                  <c:v>27</c:v>
                </c:pt>
                <c:pt idx="29">
                  <c:v>16</c:v>
                </c:pt>
                <c:pt idx="30">
                  <c:v>12</c:v>
                </c:pt>
                <c:pt idx="31">
                  <c:v>13</c:v>
                </c:pt>
                <c:pt idx="32">
                  <c:v>18</c:v>
                </c:pt>
                <c:pt idx="33">
                  <c:v>19</c:v>
                </c:pt>
                <c:pt idx="34">
                  <c:v>24</c:v>
                </c:pt>
                <c:pt idx="35">
                  <c:v>18</c:v>
                </c:pt>
                <c:pt idx="36">
                  <c:v>24</c:v>
                </c:pt>
                <c:pt idx="37">
                  <c:v>18</c:v>
                </c:pt>
                <c:pt idx="38">
                  <c:v>17</c:v>
                </c:pt>
                <c:pt idx="39">
                  <c:v>14</c:v>
                </c:pt>
                <c:pt idx="40">
                  <c:v>24</c:v>
                </c:pt>
                <c:pt idx="41">
                  <c:v>27</c:v>
                </c:pt>
                <c:pt idx="42">
                  <c:v>30</c:v>
                </c:pt>
                <c:pt idx="43">
                  <c:v>12</c:v>
                </c:pt>
                <c:pt idx="44">
                  <c:v>28</c:v>
                </c:pt>
                <c:pt idx="45">
                  <c:v>15</c:v>
                </c:pt>
                <c:pt idx="46">
                  <c:v>16</c:v>
                </c:pt>
                <c:pt idx="47">
                  <c:v>17</c:v>
                </c:pt>
                <c:pt idx="48">
                  <c:v>24</c:v>
                </c:pt>
                <c:pt idx="49">
                  <c:v>16</c:v>
                </c:pt>
                <c:pt idx="50">
                  <c:v>11</c:v>
                </c:pt>
                <c:pt idx="51">
                  <c:v>20</c:v>
                </c:pt>
                <c:pt idx="52">
                  <c:v>14</c:v>
                </c:pt>
                <c:pt idx="53">
                  <c:v>17</c:v>
                </c:pt>
                <c:pt idx="54">
                  <c:v>19</c:v>
                </c:pt>
                <c:pt idx="55">
                  <c:v>21</c:v>
                </c:pt>
                <c:pt idx="56">
                  <c:v>13</c:v>
                </c:pt>
                <c:pt idx="57">
                  <c:v>14</c:v>
                </c:pt>
                <c:pt idx="58">
                  <c:v>15</c:v>
                </c:pt>
                <c:pt idx="59">
                  <c:v>26</c:v>
                </c:pt>
                <c:pt idx="60">
                  <c:v>19</c:v>
                </c:pt>
                <c:pt idx="61">
                  <c:v>19</c:v>
                </c:pt>
                <c:pt idx="62">
                  <c:v>18</c:v>
                </c:pt>
                <c:pt idx="63">
                  <c:v>27</c:v>
                </c:pt>
                <c:pt idx="64">
                  <c:v>14</c:v>
                </c:pt>
                <c:pt idx="65">
                  <c:v>14</c:v>
                </c:pt>
                <c:pt idx="66">
                  <c:v>21</c:v>
                </c:pt>
                <c:pt idx="67">
                  <c:v>13</c:v>
                </c:pt>
                <c:pt idx="68">
                  <c:v>17</c:v>
                </c:pt>
                <c:pt idx="69">
                  <c:v>16</c:v>
                </c:pt>
                <c:pt idx="70">
                  <c:v>22</c:v>
                </c:pt>
                <c:pt idx="71">
                  <c:v>30</c:v>
                </c:pt>
                <c:pt idx="72">
                  <c:v>12</c:v>
                </c:pt>
                <c:pt idx="73">
                  <c:v>25</c:v>
                </c:pt>
                <c:pt idx="74">
                  <c:v>13</c:v>
                </c:pt>
                <c:pt idx="75">
                  <c:v>16</c:v>
                </c:pt>
                <c:pt idx="76">
                  <c:v>25</c:v>
                </c:pt>
                <c:pt idx="77">
                  <c:v>16</c:v>
                </c:pt>
                <c:pt idx="78">
                  <c:v>16</c:v>
                </c:pt>
                <c:pt idx="79">
                  <c:v>15</c:v>
                </c:pt>
                <c:pt idx="80">
                  <c:v>20</c:v>
                </c:pt>
                <c:pt idx="81">
                  <c:v>23</c:v>
                </c:pt>
                <c:pt idx="82">
                  <c:v>16</c:v>
                </c:pt>
                <c:pt idx="83">
                  <c:v>29</c:v>
                </c:pt>
                <c:pt idx="84">
                  <c:v>17</c:v>
                </c:pt>
                <c:pt idx="85">
                  <c:v>15</c:v>
                </c:pt>
                <c:pt idx="86">
                  <c:v>12</c:v>
                </c:pt>
                <c:pt idx="87">
                  <c:v>13</c:v>
                </c:pt>
                <c:pt idx="88">
                  <c:v>29</c:v>
                </c:pt>
                <c:pt idx="89">
                  <c:v>16</c:v>
                </c:pt>
                <c:pt idx="90">
                  <c:v>15</c:v>
                </c:pt>
                <c:pt idx="91">
                  <c:v>15</c:v>
                </c:pt>
                <c:pt idx="92">
                  <c:v>16</c:v>
                </c:pt>
                <c:pt idx="93">
                  <c:v>14</c:v>
                </c:pt>
                <c:pt idx="94">
                  <c:v>13</c:v>
                </c:pt>
                <c:pt idx="95">
                  <c:v>15</c:v>
                </c:pt>
                <c:pt idx="96">
                  <c:v>16</c:v>
                </c:pt>
                <c:pt idx="97">
                  <c:v>29</c:v>
                </c:pt>
                <c:pt idx="98">
                  <c:v>15</c:v>
                </c:pt>
                <c:pt idx="99">
                  <c:v>25</c:v>
                </c:pt>
                <c:pt idx="100">
                  <c:v>14</c:v>
                </c:pt>
                <c:pt idx="101">
                  <c:v>22</c:v>
                </c:pt>
                <c:pt idx="102">
                  <c:v>21</c:v>
                </c:pt>
                <c:pt idx="103">
                  <c:v>15</c:v>
                </c:pt>
                <c:pt idx="104">
                  <c:v>21</c:v>
                </c:pt>
                <c:pt idx="105">
                  <c:v>14</c:v>
                </c:pt>
                <c:pt idx="106">
                  <c:v>13</c:v>
                </c:pt>
                <c:pt idx="107">
                  <c:v>31</c:v>
                </c:pt>
                <c:pt idx="108">
                  <c:v>16</c:v>
                </c:pt>
                <c:pt idx="109">
                  <c:v>17</c:v>
                </c:pt>
                <c:pt idx="110">
                  <c:v>20</c:v>
                </c:pt>
                <c:pt idx="111">
                  <c:v>12</c:v>
                </c:pt>
                <c:pt idx="112">
                  <c:v>13</c:v>
                </c:pt>
                <c:pt idx="113">
                  <c:v>18</c:v>
                </c:pt>
                <c:pt idx="114">
                  <c:v>16</c:v>
                </c:pt>
                <c:pt idx="115">
                  <c:v>12</c:v>
                </c:pt>
                <c:pt idx="116">
                  <c:v>14</c:v>
                </c:pt>
                <c:pt idx="117">
                  <c:v>16</c:v>
                </c:pt>
                <c:pt idx="118">
                  <c:v>14</c:v>
                </c:pt>
                <c:pt idx="119">
                  <c:v>18</c:v>
                </c:pt>
                <c:pt idx="120">
                  <c:v>16</c:v>
                </c:pt>
                <c:pt idx="121">
                  <c:v>26</c:v>
                </c:pt>
                <c:pt idx="122">
                  <c:v>15</c:v>
                </c:pt>
                <c:pt idx="123">
                  <c:v>20</c:v>
                </c:pt>
                <c:pt idx="124">
                  <c:v>26</c:v>
                </c:pt>
                <c:pt idx="125">
                  <c:v>13</c:v>
                </c:pt>
                <c:pt idx="126">
                  <c:v>16</c:v>
                </c:pt>
                <c:pt idx="127">
                  <c:v>20</c:v>
                </c:pt>
                <c:pt idx="128">
                  <c:v>15</c:v>
                </c:pt>
                <c:pt idx="129">
                  <c:v>20</c:v>
                </c:pt>
                <c:pt idx="130">
                  <c:v>25</c:v>
                </c:pt>
                <c:pt idx="131">
                  <c:v>15</c:v>
                </c:pt>
                <c:pt idx="132">
                  <c:v>23</c:v>
                </c:pt>
                <c:pt idx="133">
                  <c:v>19</c:v>
                </c:pt>
                <c:pt idx="134">
                  <c:v>20</c:v>
                </c:pt>
                <c:pt idx="135">
                  <c:v>15</c:v>
                </c:pt>
                <c:pt idx="136">
                  <c:v>15</c:v>
                </c:pt>
                <c:pt idx="137">
                  <c:v>16</c:v>
                </c:pt>
                <c:pt idx="138">
                  <c:v>17</c:v>
                </c:pt>
                <c:pt idx="139">
                  <c:v>18</c:v>
                </c:pt>
                <c:pt idx="140">
                  <c:v>11</c:v>
                </c:pt>
                <c:pt idx="141">
                  <c:v>13</c:v>
                </c:pt>
                <c:pt idx="142">
                  <c:v>21</c:v>
                </c:pt>
                <c:pt idx="143">
                  <c:v>18</c:v>
                </c:pt>
                <c:pt idx="144">
                  <c:v>15</c:v>
                </c:pt>
                <c:pt idx="145">
                  <c:v>22</c:v>
                </c:pt>
                <c:pt idx="146">
                  <c:v>17</c:v>
                </c:pt>
                <c:pt idx="147">
                  <c:v>18</c:v>
                </c:pt>
                <c:pt idx="148">
                  <c:v>15</c:v>
                </c:pt>
                <c:pt idx="149">
                  <c:v>16</c:v>
                </c:pt>
                <c:pt idx="150">
                  <c:v>13</c:v>
                </c:pt>
                <c:pt idx="151">
                  <c:v>16</c:v>
                </c:pt>
                <c:pt idx="152">
                  <c:v>25</c:v>
                </c:pt>
                <c:pt idx="153">
                  <c:v>12</c:v>
                </c:pt>
                <c:pt idx="154">
                  <c:v>8</c:v>
                </c:pt>
                <c:pt idx="155">
                  <c:v>10</c:v>
                </c:pt>
                <c:pt idx="156">
                  <c:v>13</c:v>
                </c:pt>
                <c:pt idx="157">
                  <c:v>16</c:v>
                </c:pt>
                <c:pt idx="158">
                  <c:v>17</c:v>
                </c:pt>
                <c:pt idx="159">
                  <c:v>17</c:v>
                </c:pt>
                <c:pt idx="160">
                  <c:v>3</c:v>
                </c:pt>
                <c:pt idx="161">
                  <c:v>20</c:v>
                </c:pt>
                <c:pt idx="162">
                  <c:v>26</c:v>
                </c:pt>
                <c:pt idx="163">
                  <c:v>18</c:v>
                </c:pt>
                <c:pt idx="164">
                  <c:v>15</c:v>
                </c:pt>
                <c:pt idx="165">
                  <c:v>13</c:v>
                </c:pt>
                <c:pt idx="166">
                  <c:v>16</c:v>
                </c:pt>
                <c:pt idx="167">
                  <c:v>16</c:v>
                </c:pt>
                <c:pt idx="168">
                  <c:v>17</c:v>
                </c:pt>
                <c:pt idx="169">
                  <c:v>22</c:v>
                </c:pt>
                <c:pt idx="170">
                  <c:v>22</c:v>
                </c:pt>
                <c:pt idx="171">
                  <c:v>12</c:v>
                </c:pt>
                <c:pt idx="172">
                  <c:v>16</c:v>
                </c:pt>
                <c:pt idx="173">
                  <c:v>21</c:v>
                </c:pt>
                <c:pt idx="174">
                  <c:v>15</c:v>
                </c:pt>
                <c:pt idx="175">
                  <c:v>24</c:v>
                </c:pt>
                <c:pt idx="176">
                  <c:v>20</c:v>
                </c:pt>
                <c:pt idx="177">
                  <c:v>19</c:v>
                </c:pt>
                <c:pt idx="178">
                  <c:v>23</c:v>
                </c:pt>
                <c:pt idx="179">
                  <c:v>19</c:v>
                </c:pt>
                <c:pt idx="180">
                  <c:v>17</c:v>
                </c:pt>
                <c:pt idx="181">
                  <c:v>15</c:v>
                </c:pt>
                <c:pt idx="182">
                  <c:v>28</c:v>
                </c:pt>
                <c:pt idx="183">
                  <c:v>13</c:v>
                </c:pt>
                <c:pt idx="184">
                  <c:v>18</c:v>
                </c:pt>
                <c:pt idx="185">
                  <c:v>13</c:v>
                </c:pt>
                <c:pt idx="186">
                  <c:v>17</c:v>
                </c:pt>
                <c:pt idx="187">
                  <c:v>14</c:v>
                </c:pt>
                <c:pt idx="188">
                  <c:v>22</c:v>
                </c:pt>
                <c:pt idx="189">
                  <c:v>16</c:v>
                </c:pt>
                <c:pt idx="190">
                  <c:v>25</c:v>
                </c:pt>
                <c:pt idx="191">
                  <c:v>18</c:v>
                </c:pt>
                <c:pt idx="192">
                  <c:v>17</c:v>
                </c:pt>
                <c:pt idx="193">
                  <c:v>20</c:v>
                </c:pt>
                <c:pt idx="194">
                  <c:v>11</c:v>
                </c:pt>
                <c:pt idx="195">
                  <c:v>17</c:v>
                </c:pt>
                <c:pt idx="196">
                  <c:v>12</c:v>
                </c:pt>
                <c:pt idx="197">
                  <c:v>14</c:v>
                </c:pt>
                <c:pt idx="198">
                  <c:v>23</c:v>
                </c:pt>
                <c:pt idx="199">
                  <c:v>15</c:v>
                </c:pt>
                <c:pt idx="200">
                  <c:v>17</c:v>
                </c:pt>
                <c:pt idx="201">
                  <c:v>16</c:v>
                </c:pt>
                <c:pt idx="202">
                  <c:v>32</c:v>
                </c:pt>
                <c:pt idx="203">
                  <c:v>13</c:v>
                </c:pt>
                <c:pt idx="204">
                  <c:v>23</c:v>
                </c:pt>
                <c:pt idx="205">
                  <c:v>12</c:v>
                </c:pt>
                <c:pt idx="206">
                  <c:v>14</c:v>
                </c:pt>
                <c:pt idx="207">
                  <c:v>15</c:v>
                </c:pt>
                <c:pt idx="208">
                  <c:v>26</c:v>
                </c:pt>
                <c:pt idx="209">
                  <c:v>12</c:v>
                </c:pt>
                <c:pt idx="210">
                  <c:v>16</c:v>
                </c:pt>
                <c:pt idx="211">
                  <c:v>14</c:v>
                </c:pt>
                <c:pt idx="212">
                  <c:v>21</c:v>
                </c:pt>
                <c:pt idx="213">
                  <c:v>13</c:v>
                </c:pt>
                <c:pt idx="214">
                  <c:v>22</c:v>
                </c:pt>
                <c:pt idx="215">
                  <c:v>12</c:v>
                </c:pt>
                <c:pt idx="216">
                  <c:v>25</c:v>
                </c:pt>
                <c:pt idx="217">
                  <c:v>12</c:v>
                </c:pt>
                <c:pt idx="218">
                  <c:v>13</c:v>
                </c:pt>
                <c:pt idx="219">
                  <c:v>17</c:v>
                </c:pt>
                <c:pt idx="220">
                  <c:v>16</c:v>
                </c:pt>
                <c:pt idx="221">
                  <c:v>27</c:v>
                </c:pt>
                <c:pt idx="222">
                  <c:v>17</c:v>
                </c:pt>
                <c:pt idx="223">
                  <c:v>14</c:v>
                </c:pt>
                <c:pt idx="224">
                  <c:v>16</c:v>
                </c:pt>
                <c:pt idx="225">
                  <c:v>16</c:v>
                </c:pt>
                <c:pt idx="226">
                  <c:v>17</c:v>
                </c:pt>
                <c:pt idx="227">
                  <c:v>16</c:v>
                </c:pt>
                <c:pt idx="228">
                  <c:v>23</c:v>
                </c:pt>
                <c:pt idx="229">
                  <c:v>14</c:v>
                </c:pt>
                <c:pt idx="230">
                  <c:v>16</c:v>
                </c:pt>
                <c:pt idx="231">
                  <c:v>13</c:v>
                </c:pt>
                <c:pt idx="232">
                  <c:v>8</c:v>
                </c:pt>
                <c:pt idx="233">
                  <c:v>16</c:v>
                </c:pt>
                <c:pt idx="234">
                  <c:v>14</c:v>
                </c:pt>
                <c:pt idx="235">
                  <c:v>12</c:v>
                </c:pt>
                <c:pt idx="236">
                  <c:v>19</c:v>
                </c:pt>
                <c:pt idx="237">
                  <c:v>18</c:v>
                </c:pt>
                <c:pt idx="238">
                  <c:v>17</c:v>
                </c:pt>
                <c:pt idx="239">
                  <c:v>14</c:v>
                </c:pt>
                <c:pt idx="240">
                  <c:v>23</c:v>
                </c:pt>
                <c:pt idx="241">
                  <c:v>16</c:v>
                </c:pt>
                <c:pt idx="242">
                  <c:v>18</c:v>
                </c:pt>
                <c:pt idx="243">
                  <c:v>14</c:v>
                </c:pt>
                <c:pt idx="244">
                  <c:v>12</c:v>
                </c:pt>
                <c:pt idx="245">
                  <c:v>22</c:v>
                </c:pt>
                <c:pt idx="246">
                  <c:v>17</c:v>
                </c:pt>
                <c:pt idx="247">
                  <c:v>28</c:v>
                </c:pt>
                <c:pt idx="248">
                  <c:v>20</c:v>
                </c:pt>
                <c:pt idx="249">
                  <c:v>21</c:v>
                </c:pt>
                <c:pt idx="250">
                  <c:v>11</c:v>
                </c:pt>
                <c:pt idx="251">
                  <c:v>13</c:v>
                </c:pt>
                <c:pt idx="252">
                  <c:v>21</c:v>
                </c:pt>
                <c:pt idx="253">
                  <c:v>16</c:v>
                </c:pt>
                <c:pt idx="254">
                  <c:v>9</c:v>
                </c:pt>
                <c:pt idx="255">
                  <c:v>17</c:v>
                </c:pt>
                <c:pt idx="256">
                  <c:v>13</c:v>
                </c:pt>
                <c:pt idx="257">
                  <c:v>12</c:v>
                </c:pt>
                <c:pt idx="258">
                  <c:v>8</c:v>
                </c:pt>
                <c:pt idx="259">
                  <c:v>18</c:v>
                </c:pt>
                <c:pt idx="260">
                  <c:v>14</c:v>
                </c:pt>
                <c:pt idx="261">
                  <c:v>17</c:v>
                </c:pt>
                <c:pt idx="262">
                  <c:v>17</c:v>
                </c:pt>
                <c:pt idx="263">
                  <c:v>18</c:v>
                </c:pt>
                <c:pt idx="264">
                  <c:v>20</c:v>
                </c:pt>
                <c:pt idx="265">
                  <c:v>17</c:v>
                </c:pt>
                <c:pt idx="266">
                  <c:v>13</c:v>
                </c:pt>
                <c:pt idx="267">
                  <c:v>15</c:v>
                </c:pt>
                <c:pt idx="268">
                  <c:v>17</c:v>
                </c:pt>
                <c:pt idx="269">
                  <c:v>16</c:v>
                </c:pt>
                <c:pt idx="270">
                  <c:v>24</c:v>
                </c:pt>
                <c:pt idx="271">
                  <c:v>19</c:v>
                </c:pt>
                <c:pt idx="272">
                  <c:v>20</c:v>
                </c:pt>
                <c:pt idx="273">
                  <c:v>14</c:v>
                </c:pt>
                <c:pt idx="274">
                  <c:v>28</c:v>
                </c:pt>
                <c:pt idx="275">
                  <c:v>23</c:v>
                </c:pt>
                <c:pt idx="276">
                  <c:v>15</c:v>
                </c:pt>
                <c:pt idx="277">
                  <c:v>14</c:v>
                </c:pt>
                <c:pt idx="278">
                  <c:v>14</c:v>
                </c:pt>
                <c:pt idx="279">
                  <c:v>14</c:v>
                </c:pt>
                <c:pt idx="280">
                  <c:v>20</c:v>
                </c:pt>
                <c:pt idx="281">
                  <c:v>25</c:v>
                </c:pt>
                <c:pt idx="282">
                  <c:v>14</c:v>
                </c:pt>
                <c:pt idx="283">
                  <c:v>21</c:v>
                </c:pt>
                <c:pt idx="284">
                  <c:v>17</c:v>
                </c:pt>
                <c:pt idx="285">
                  <c:v>16</c:v>
                </c:pt>
                <c:pt idx="286">
                  <c:v>16</c:v>
                </c:pt>
                <c:pt idx="287">
                  <c:v>15</c:v>
                </c:pt>
                <c:pt idx="288">
                  <c:v>15</c:v>
                </c:pt>
                <c:pt idx="289">
                  <c:v>26</c:v>
                </c:pt>
                <c:pt idx="290">
                  <c:v>12</c:v>
                </c:pt>
                <c:pt idx="291">
                  <c:v>21</c:v>
                </c:pt>
                <c:pt idx="292">
                  <c:v>24</c:v>
                </c:pt>
                <c:pt idx="293">
                  <c:v>20</c:v>
                </c:pt>
                <c:pt idx="294">
                  <c:v>14</c:v>
                </c:pt>
                <c:pt idx="295">
                  <c:v>10</c:v>
                </c:pt>
                <c:pt idx="296">
                  <c:v>12</c:v>
                </c:pt>
                <c:pt idx="297">
                  <c:v>15</c:v>
                </c:pt>
                <c:pt idx="298">
                  <c:v>19</c:v>
                </c:pt>
                <c:pt idx="299">
                  <c:v>13</c:v>
                </c:pt>
                <c:pt idx="300">
                  <c:v>17</c:v>
                </c:pt>
                <c:pt idx="301">
                  <c:v>19</c:v>
                </c:pt>
                <c:pt idx="302">
                  <c:v>29</c:v>
                </c:pt>
                <c:pt idx="303">
                  <c:v>17</c:v>
                </c:pt>
                <c:pt idx="304">
                  <c:v>16</c:v>
                </c:pt>
                <c:pt idx="305">
                  <c:v>15</c:v>
                </c:pt>
                <c:pt idx="306">
                  <c:v>15</c:v>
                </c:pt>
                <c:pt idx="307">
                  <c:v>18</c:v>
                </c:pt>
                <c:pt idx="308">
                  <c:v>18</c:v>
                </c:pt>
                <c:pt idx="309">
                  <c:v>17</c:v>
                </c:pt>
                <c:pt idx="310">
                  <c:v>21</c:v>
                </c:pt>
                <c:pt idx="311">
                  <c:v>13</c:v>
                </c:pt>
                <c:pt idx="312">
                  <c:v>12</c:v>
                </c:pt>
                <c:pt idx="313">
                  <c:v>23</c:v>
                </c:pt>
                <c:pt idx="314">
                  <c:v>12</c:v>
                </c:pt>
                <c:pt idx="315">
                  <c:v>18</c:v>
                </c:pt>
                <c:pt idx="316">
                  <c:v>11</c:v>
                </c:pt>
                <c:pt idx="317">
                  <c:v>21</c:v>
                </c:pt>
                <c:pt idx="318">
                  <c:v>12</c:v>
                </c:pt>
                <c:pt idx="319">
                  <c:v>18</c:v>
                </c:pt>
                <c:pt idx="320">
                  <c:v>20</c:v>
                </c:pt>
                <c:pt idx="321">
                  <c:v>22</c:v>
                </c:pt>
                <c:pt idx="322">
                  <c:v>16</c:v>
                </c:pt>
                <c:pt idx="323">
                  <c:v>16</c:v>
                </c:pt>
                <c:pt idx="324">
                  <c:v>11</c:v>
                </c:pt>
                <c:pt idx="325">
                  <c:v>17</c:v>
                </c:pt>
                <c:pt idx="326">
                  <c:v>16</c:v>
                </c:pt>
                <c:pt idx="327">
                  <c:v>16</c:v>
                </c:pt>
                <c:pt idx="328">
                  <c:v>13</c:v>
                </c:pt>
                <c:pt idx="329">
                  <c:v>18</c:v>
                </c:pt>
                <c:pt idx="330">
                  <c:v>13</c:v>
                </c:pt>
                <c:pt idx="331">
                  <c:v>14</c:v>
                </c:pt>
                <c:pt idx="332">
                  <c:v>14</c:v>
                </c:pt>
                <c:pt idx="333">
                  <c:v>15</c:v>
                </c:pt>
                <c:pt idx="334">
                  <c:v>13</c:v>
                </c:pt>
                <c:pt idx="335">
                  <c:v>26</c:v>
                </c:pt>
                <c:pt idx="336">
                  <c:v>10</c:v>
                </c:pt>
                <c:pt idx="337">
                  <c:v>15</c:v>
                </c:pt>
                <c:pt idx="338">
                  <c:v>12</c:v>
                </c:pt>
                <c:pt idx="339">
                  <c:v>13</c:v>
                </c:pt>
                <c:pt idx="340">
                  <c:v>18</c:v>
                </c:pt>
                <c:pt idx="341">
                  <c:v>21</c:v>
                </c:pt>
                <c:pt idx="342">
                  <c:v>12</c:v>
                </c:pt>
                <c:pt idx="343">
                  <c:v>12</c:v>
                </c:pt>
                <c:pt idx="344">
                  <c:v>17</c:v>
                </c:pt>
                <c:pt idx="345">
                  <c:v>24</c:v>
                </c:pt>
                <c:pt idx="346">
                  <c:v>16</c:v>
                </c:pt>
                <c:pt idx="347">
                  <c:v>23</c:v>
                </c:pt>
                <c:pt idx="348">
                  <c:v>29</c:v>
                </c:pt>
                <c:pt idx="349">
                  <c:v>16</c:v>
                </c:pt>
                <c:pt idx="350">
                  <c:v>12</c:v>
                </c:pt>
                <c:pt idx="351">
                  <c:v>17</c:v>
                </c:pt>
                <c:pt idx="352">
                  <c:v>15</c:v>
                </c:pt>
                <c:pt idx="353">
                  <c:v>13</c:v>
                </c:pt>
                <c:pt idx="354">
                  <c:v>12</c:v>
                </c:pt>
                <c:pt idx="355">
                  <c:v>18</c:v>
                </c:pt>
                <c:pt idx="356">
                  <c:v>12</c:v>
                </c:pt>
                <c:pt idx="357">
                  <c:v>16</c:v>
                </c:pt>
                <c:pt idx="358">
                  <c:v>15</c:v>
                </c:pt>
                <c:pt idx="359">
                  <c:v>21</c:v>
                </c:pt>
                <c:pt idx="360">
                  <c:v>16</c:v>
                </c:pt>
                <c:pt idx="361">
                  <c:v>13</c:v>
                </c:pt>
                <c:pt idx="362">
                  <c:v>25</c:v>
                </c:pt>
                <c:pt idx="363">
                  <c:v>14</c:v>
                </c:pt>
                <c:pt idx="364">
                  <c:v>16</c:v>
                </c:pt>
                <c:pt idx="365">
                  <c:v>21</c:v>
                </c:pt>
                <c:pt idx="366">
                  <c:v>16</c:v>
                </c:pt>
                <c:pt idx="367">
                  <c:v>27</c:v>
                </c:pt>
                <c:pt idx="368">
                  <c:v>14</c:v>
                </c:pt>
                <c:pt idx="369">
                  <c:v>12</c:v>
                </c:pt>
                <c:pt idx="370">
                  <c:v>18</c:v>
                </c:pt>
                <c:pt idx="371">
                  <c:v>17</c:v>
                </c:pt>
                <c:pt idx="372">
                  <c:v>12</c:v>
                </c:pt>
                <c:pt idx="373">
                  <c:v>19</c:v>
                </c:pt>
                <c:pt idx="374">
                  <c:v>14</c:v>
                </c:pt>
                <c:pt idx="375">
                  <c:v>15</c:v>
                </c:pt>
                <c:pt idx="376">
                  <c:v>18</c:v>
                </c:pt>
                <c:pt idx="377">
                  <c:v>18</c:v>
                </c:pt>
                <c:pt idx="378">
                  <c:v>15</c:v>
                </c:pt>
                <c:pt idx="379">
                  <c:v>28</c:v>
                </c:pt>
                <c:pt idx="380">
                  <c:v>14</c:v>
                </c:pt>
                <c:pt idx="381">
                  <c:v>17</c:v>
                </c:pt>
                <c:pt idx="382">
                  <c:v>15</c:v>
                </c:pt>
                <c:pt idx="383">
                  <c:v>15</c:v>
                </c:pt>
                <c:pt idx="384">
                  <c:v>24</c:v>
                </c:pt>
                <c:pt idx="385">
                  <c:v>26</c:v>
                </c:pt>
                <c:pt idx="386">
                  <c:v>18</c:v>
                </c:pt>
                <c:pt idx="387">
                  <c:v>15</c:v>
                </c:pt>
                <c:pt idx="388">
                  <c:v>18</c:v>
                </c:pt>
                <c:pt idx="389">
                  <c:v>15</c:v>
                </c:pt>
                <c:pt idx="390">
                  <c:v>13</c:v>
                </c:pt>
                <c:pt idx="391">
                  <c:v>20</c:v>
                </c:pt>
                <c:pt idx="392">
                  <c:v>21</c:v>
                </c:pt>
                <c:pt idx="393">
                  <c:v>15</c:v>
                </c:pt>
                <c:pt idx="394">
                  <c:v>17</c:v>
                </c:pt>
                <c:pt idx="395">
                  <c:v>24</c:v>
                </c:pt>
                <c:pt idx="396">
                  <c:v>14</c:v>
                </c:pt>
                <c:pt idx="397">
                  <c:v>17</c:v>
                </c:pt>
                <c:pt idx="398">
                  <c:v>13</c:v>
                </c:pt>
                <c:pt idx="399">
                  <c:v>15</c:v>
                </c:pt>
                <c:pt idx="400">
                  <c:v>14</c:v>
                </c:pt>
                <c:pt idx="401">
                  <c:v>24</c:v>
                </c:pt>
                <c:pt idx="402">
                  <c:v>11</c:v>
                </c:pt>
                <c:pt idx="403">
                  <c:v>20</c:v>
                </c:pt>
                <c:pt idx="404">
                  <c:v>19</c:v>
                </c:pt>
                <c:pt idx="405">
                  <c:v>14</c:v>
                </c:pt>
                <c:pt idx="406">
                  <c:v>23</c:v>
                </c:pt>
                <c:pt idx="407">
                  <c:v>20</c:v>
                </c:pt>
                <c:pt idx="408">
                  <c:v>17</c:v>
                </c:pt>
                <c:pt idx="409">
                  <c:v>23</c:v>
                </c:pt>
                <c:pt idx="410">
                  <c:v>13</c:v>
                </c:pt>
                <c:pt idx="411">
                  <c:v>17</c:v>
                </c:pt>
                <c:pt idx="412">
                  <c:v>24</c:v>
                </c:pt>
                <c:pt idx="413">
                  <c:v>12</c:v>
                </c:pt>
                <c:pt idx="414">
                  <c:v>15</c:v>
                </c:pt>
                <c:pt idx="415">
                  <c:v>13</c:v>
                </c:pt>
                <c:pt idx="416">
                  <c:v>16</c:v>
                </c:pt>
                <c:pt idx="417">
                  <c:v>18</c:v>
                </c:pt>
                <c:pt idx="418">
                  <c:v>12</c:v>
                </c:pt>
                <c:pt idx="419">
                  <c:v>21</c:v>
                </c:pt>
                <c:pt idx="420">
                  <c:v>10</c:v>
                </c:pt>
                <c:pt idx="421">
                  <c:v>20</c:v>
                </c:pt>
                <c:pt idx="422">
                  <c:v>11</c:v>
                </c:pt>
                <c:pt idx="423">
                  <c:v>15</c:v>
                </c:pt>
                <c:pt idx="424">
                  <c:v>31</c:v>
                </c:pt>
                <c:pt idx="425">
                  <c:v>16</c:v>
                </c:pt>
                <c:pt idx="426">
                  <c:v>12</c:v>
                </c:pt>
                <c:pt idx="427">
                  <c:v>23</c:v>
                </c:pt>
                <c:pt idx="428">
                  <c:v>17</c:v>
                </c:pt>
                <c:pt idx="429">
                  <c:v>20</c:v>
                </c:pt>
                <c:pt idx="430">
                  <c:v>17</c:v>
                </c:pt>
                <c:pt idx="431">
                  <c:v>11</c:v>
                </c:pt>
                <c:pt idx="432">
                  <c:v>23</c:v>
                </c:pt>
                <c:pt idx="433">
                  <c:v>14</c:v>
                </c:pt>
                <c:pt idx="434">
                  <c:v>14</c:v>
                </c:pt>
                <c:pt idx="435">
                  <c:v>11</c:v>
                </c:pt>
                <c:pt idx="436">
                  <c:v>12</c:v>
                </c:pt>
                <c:pt idx="437">
                  <c:v>9</c:v>
                </c:pt>
                <c:pt idx="438">
                  <c:v>14</c:v>
                </c:pt>
                <c:pt idx="439">
                  <c:v>19</c:v>
                </c:pt>
                <c:pt idx="440">
                  <c:v>14</c:v>
                </c:pt>
                <c:pt idx="441">
                  <c:v>17</c:v>
                </c:pt>
                <c:pt idx="442">
                  <c:v>13</c:v>
                </c:pt>
                <c:pt idx="443">
                  <c:v>17</c:v>
                </c:pt>
                <c:pt idx="444">
                  <c:v>25</c:v>
                </c:pt>
                <c:pt idx="445">
                  <c:v>15</c:v>
                </c:pt>
                <c:pt idx="446">
                  <c:v>22</c:v>
                </c:pt>
                <c:pt idx="447">
                  <c:v>18</c:v>
                </c:pt>
                <c:pt idx="448">
                  <c:v>12</c:v>
                </c:pt>
                <c:pt idx="449">
                  <c:v>14</c:v>
                </c:pt>
                <c:pt idx="450">
                  <c:v>18</c:v>
                </c:pt>
                <c:pt idx="451">
                  <c:v>15</c:v>
                </c:pt>
                <c:pt idx="452">
                  <c:v>22</c:v>
                </c:pt>
                <c:pt idx="453">
                  <c:v>15</c:v>
                </c:pt>
                <c:pt idx="454">
                  <c:v>16</c:v>
                </c:pt>
                <c:pt idx="455">
                  <c:v>13</c:v>
                </c:pt>
                <c:pt idx="456">
                  <c:v>14</c:v>
                </c:pt>
                <c:pt idx="457">
                  <c:v>16</c:v>
                </c:pt>
                <c:pt idx="458">
                  <c:v>14</c:v>
                </c:pt>
                <c:pt idx="459">
                  <c:v>20</c:v>
                </c:pt>
                <c:pt idx="460">
                  <c:v>14</c:v>
                </c:pt>
                <c:pt idx="461">
                  <c:v>15</c:v>
                </c:pt>
                <c:pt idx="462">
                  <c:v>11</c:v>
                </c:pt>
                <c:pt idx="463">
                  <c:v>16</c:v>
                </c:pt>
                <c:pt idx="464">
                  <c:v>13</c:v>
                </c:pt>
                <c:pt idx="465">
                  <c:v>18</c:v>
                </c:pt>
                <c:pt idx="466">
                  <c:v>15</c:v>
                </c:pt>
                <c:pt idx="467">
                  <c:v>14</c:v>
                </c:pt>
                <c:pt idx="468">
                  <c:v>17</c:v>
                </c:pt>
                <c:pt idx="469">
                  <c:v>19</c:v>
                </c:pt>
                <c:pt idx="470">
                  <c:v>15</c:v>
                </c:pt>
                <c:pt idx="471">
                  <c:v>21</c:v>
                </c:pt>
                <c:pt idx="472">
                  <c:v>19</c:v>
                </c:pt>
                <c:pt idx="473">
                  <c:v>17</c:v>
                </c:pt>
                <c:pt idx="474">
                  <c:v>16</c:v>
                </c:pt>
                <c:pt idx="475">
                  <c:v>7</c:v>
                </c:pt>
                <c:pt idx="476">
                  <c:v>17</c:v>
                </c:pt>
                <c:pt idx="477">
                  <c:v>12</c:v>
                </c:pt>
                <c:pt idx="478">
                  <c:v>11</c:v>
                </c:pt>
                <c:pt idx="479">
                  <c:v>17</c:v>
                </c:pt>
                <c:pt idx="480">
                  <c:v>13</c:v>
                </c:pt>
                <c:pt idx="481">
                  <c:v>12</c:v>
                </c:pt>
                <c:pt idx="482">
                  <c:v>19</c:v>
                </c:pt>
                <c:pt idx="483">
                  <c:v>8</c:v>
                </c:pt>
                <c:pt idx="484">
                  <c:v>16</c:v>
                </c:pt>
                <c:pt idx="485">
                  <c:v>22</c:v>
                </c:pt>
                <c:pt idx="486">
                  <c:v>18</c:v>
                </c:pt>
                <c:pt idx="487">
                  <c:v>12</c:v>
                </c:pt>
                <c:pt idx="488">
                  <c:v>12</c:v>
                </c:pt>
                <c:pt idx="489">
                  <c:v>15</c:v>
                </c:pt>
                <c:pt idx="490">
                  <c:v>17</c:v>
                </c:pt>
                <c:pt idx="491">
                  <c:v>15</c:v>
                </c:pt>
                <c:pt idx="492">
                  <c:v>21</c:v>
                </c:pt>
                <c:pt idx="493">
                  <c:v>19</c:v>
                </c:pt>
                <c:pt idx="494">
                  <c:v>18</c:v>
                </c:pt>
                <c:pt idx="495">
                  <c:v>26</c:v>
                </c:pt>
                <c:pt idx="496">
                  <c:v>20</c:v>
                </c:pt>
                <c:pt idx="497">
                  <c:v>9</c:v>
                </c:pt>
                <c:pt idx="498">
                  <c:v>16</c:v>
                </c:pt>
                <c:pt idx="499">
                  <c:v>13</c:v>
                </c:pt>
                <c:pt idx="500">
                  <c:v>13</c:v>
                </c:pt>
                <c:pt idx="501">
                  <c:v>14</c:v>
                </c:pt>
                <c:pt idx="502">
                  <c:v>16</c:v>
                </c:pt>
                <c:pt idx="503">
                  <c:v>11</c:v>
                </c:pt>
                <c:pt idx="504">
                  <c:v>14</c:v>
                </c:pt>
                <c:pt idx="505">
                  <c:v>12</c:v>
                </c:pt>
                <c:pt idx="506">
                  <c:v>14</c:v>
                </c:pt>
                <c:pt idx="507">
                  <c:v>15</c:v>
                </c:pt>
                <c:pt idx="508">
                  <c:v>14</c:v>
                </c:pt>
                <c:pt idx="509">
                  <c:v>19</c:v>
                </c:pt>
                <c:pt idx="510">
                  <c:v>17</c:v>
                </c:pt>
                <c:pt idx="511">
                  <c:v>15</c:v>
                </c:pt>
                <c:pt idx="512">
                  <c:v>17</c:v>
                </c:pt>
                <c:pt idx="513">
                  <c:v>11</c:v>
                </c:pt>
                <c:pt idx="514">
                  <c:v>14</c:v>
                </c:pt>
                <c:pt idx="515">
                  <c:v>12</c:v>
                </c:pt>
                <c:pt idx="516">
                  <c:v>12</c:v>
                </c:pt>
                <c:pt idx="517">
                  <c:v>14</c:v>
                </c:pt>
                <c:pt idx="518">
                  <c:v>16</c:v>
                </c:pt>
                <c:pt idx="519">
                  <c:v>17</c:v>
                </c:pt>
                <c:pt idx="520">
                  <c:v>14</c:v>
                </c:pt>
                <c:pt idx="521">
                  <c:v>12</c:v>
                </c:pt>
                <c:pt idx="522">
                  <c:v>16</c:v>
                </c:pt>
                <c:pt idx="523">
                  <c:v>18</c:v>
                </c:pt>
                <c:pt idx="524">
                  <c:v>13</c:v>
                </c:pt>
                <c:pt idx="525">
                  <c:v>22</c:v>
                </c:pt>
                <c:pt idx="526">
                  <c:v>16</c:v>
                </c:pt>
                <c:pt idx="527">
                  <c:v>10</c:v>
                </c:pt>
                <c:pt idx="528">
                  <c:v>10</c:v>
                </c:pt>
                <c:pt idx="529">
                  <c:v>13</c:v>
                </c:pt>
                <c:pt idx="530">
                  <c:v>15</c:v>
                </c:pt>
                <c:pt idx="531">
                  <c:v>13</c:v>
                </c:pt>
                <c:pt idx="532">
                  <c:v>12</c:v>
                </c:pt>
                <c:pt idx="533">
                  <c:v>16</c:v>
                </c:pt>
                <c:pt idx="534">
                  <c:v>20</c:v>
                </c:pt>
                <c:pt idx="535">
                  <c:v>14</c:v>
                </c:pt>
                <c:pt idx="536">
                  <c:v>19</c:v>
                </c:pt>
                <c:pt idx="537">
                  <c:v>15</c:v>
                </c:pt>
                <c:pt idx="538">
                  <c:v>14</c:v>
                </c:pt>
                <c:pt idx="539">
                  <c:v>14</c:v>
                </c:pt>
                <c:pt idx="540">
                  <c:v>21</c:v>
                </c:pt>
                <c:pt idx="541">
                  <c:v>13</c:v>
                </c:pt>
                <c:pt idx="542">
                  <c:v>20</c:v>
                </c:pt>
                <c:pt idx="543">
                  <c:v>15</c:v>
                </c:pt>
                <c:pt idx="544">
                  <c:v>19</c:v>
                </c:pt>
                <c:pt idx="545">
                  <c:v>20</c:v>
                </c:pt>
                <c:pt idx="546">
                  <c:v>20</c:v>
                </c:pt>
                <c:pt idx="547">
                  <c:v>15</c:v>
                </c:pt>
                <c:pt idx="548">
                  <c:v>9</c:v>
                </c:pt>
                <c:pt idx="549">
                  <c:v>17</c:v>
                </c:pt>
                <c:pt idx="550">
                  <c:v>22</c:v>
                </c:pt>
                <c:pt idx="551">
                  <c:v>13</c:v>
                </c:pt>
                <c:pt idx="552">
                  <c:v>14</c:v>
                </c:pt>
                <c:pt idx="553">
                  <c:v>9</c:v>
                </c:pt>
                <c:pt idx="554">
                  <c:v>12</c:v>
                </c:pt>
                <c:pt idx="555">
                  <c:v>18</c:v>
                </c:pt>
                <c:pt idx="556">
                  <c:v>10</c:v>
                </c:pt>
                <c:pt idx="557">
                  <c:v>18</c:v>
                </c:pt>
                <c:pt idx="558">
                  <c:v>14</c:v>
                </c:pt>
                <c:pt idx="559">
                  <c:v>16</c:v>
                </c:pt>
                <c:pt idx="560">
                  <c:v>19</c:v>
                </c:pt>
                <c:pt idx="561">
                  <c:v>18</c:v>
                </c:pt>
                <c:pt idx="562">
                  <c:v>15</c:v>
                </c:pt>
                <c:pt idx="563">
                  <c:v>20</c:v>
                </c:pt>
                <c:pt idx="564">
                  <c:v>21</c:v>
                </c:pt>
                <c:pt idx="565">
                  <c:v>15</c:v>
                </c:pt>
                <c:pt idx="566">
                  <c:v>22</c:v>
                </c:pt>
                <c:pt idx="567">
                  <c:v>19</c:v>
                </c:pt>
                <c:pt idx="568">
                  <c:v>24</c:v>
                </c:pt>
                <c:pt idx="569">
                  <c:v>12</c:v>
                </c:pt>
                <c:pt idx="570">
                  <c:v>20</c:v>
                </c:pt>
                <c:pt idx="571">
                  <c:v>25</c:v>
                </c:pt>
                <c:pt idx="572">
                  <c:v>14</c:v>
                </c:pt>
                <c:pt idx="573">
                  <c:v>21</c:v>
                </c:pt>
                <c:pt idx="574">
                  <c:v>17</c:v>
                </c:pt>
                <c:pt idx="575">
                  <c:v>12</c:v>
                </c:pt>
                <c:pt idx="576">
                  <c:v>11</c:v>
                </c:pt>
                <c:pt idx="577">
                  <c:v>18</c:v>
                </c:pt>
                <c:pt idx="578">
                  <c:v>14</c:v>
                </c:pt>
                <c:pt idx="579">
                  <c:v>26</c:v>
                </c:pt>
                <c:pt idx="580">
                  <c:v>23</c:v>
                </c:pt>
                <c:pt idx="581">
                  <c:v>22</c:v>
                </c:pt>
                <c:pt idx="582">
                  <c:v>13</c:v>
                </c:pt>
                <c:pt idx="583">
                  <c:v>11</c:v>
                </c:pt>
                <c:pt idx="584">
                  <c:v>16</c:v>
                </c:pt>
                <c:pt idx="585">
                  <c:v>14</c:v>
                </c:pt>
                <c:pt idx="586">
                  <c:v>19</c:v>
                </c:pt>
                <c:pt idx="587">
                  <c:v>15</c:v>
                </c:pt>
                <c:pt idx="588">
                  <c:v>19</c:v>
                </c:pt>
                <c:pt idx="589">
                  <c:v>10</c:v>
                </c:pt>
                <c:pt idx="590">
                  <c:v>23</c:v>
                </c:pt>
                <c:pt idx="591">
                  <c:v>14</c:v>
                </c:pt>
                <c:pt idx="592">
                  <c:v>14</c:v>
                </c:pt>
                <c:pt idx="593">
                  <c:v>13</c:v>
                </c:pt>
                <c:pt idx="594">
                  <c:v>14</c:v>
                </c:pt>
                <c:pt idx="595">
                  <c:v>24</c:v>
                </c:pt>
                <c:pt idx="596">
                  <c:v>16</c:v>
                </c:pt>
                <c:pt idx="597">
                  <c:v>12</c:v>
                </c:pt>
                <c:pt idx="598">
                  <c:v>18</c:v>
                </c:pt>
                <c:pt idx="599">
                  <c:v>15</c:v>
                </c:pt>
                <c:pt idx="600">
                  <c:v>16</c:v>
                </c:pt>
                <c:pt idx="601">
                  <c:v>17</c:v>
                </c:pt>
                <c:pt idx="602">
                  <c:v>20</c:v>
                </c:pt>
                <c:pt idx="603">
                  <c:v>18</c:v>
                </c:pt>
                <c:pt idx="604">
                  <c:v>12</c:v>
                </c:pt>
                <c:pt idx="605">
                  <c:v>14</c:v>
                </c:pt>
                <c:pt idx="606">
                  <c:v>13</c:v>
                </c:pt>
                <c:pt idx="607">
                  <c:v>21</c:v>
                </c:pt>
                <c:pt idx="608">
                  <c:v>14</c:v>
                </c:pt>
                <c:pt idx="609">
                  <c:v>19</c:v>
                </c:pt>
                <c:pt idx="610">
                  <c:v>9</c:v>
                </c:pt>
                <c:pt idx="611">
                  <c:v>15</c:v>
                </c:pt>
                <c:pt idx="612">
                  <c:v>23</c:v>
                </c:pt>
                <c:pt idx="613">
                  <c:v>17</c:v>
                </c:pt>
                <c:pt idx="614">
                  <c:v>15</c:v>
                </c:pt>
                <c:pt idx="615">
                  <c:v>24</c:v>
                </c:pt>
                <c:pt idx="616">
                  <c:v>11</c:v>
                </c:pt>
                <c:pt idx="617">
                  <c:v>19</c:v>
                </c:pt>
                <c:pt idx="618">
                  <c:v>17</c:v>
                </c:pt>
                <c:pt idx="619">
                  <c:v>18</c:v>
                </c:pt>
                <c:pt idx="620">
                  <c:v>20</c:v>
                </c:pt>
                <c:pt idx="621">
                  <c:v>17</c:v>
                </c:pt>
                <c:pt idx="622">
                  <c:v>22</c:v>
                </c:pt>
                <c:pt idx="623">
                  <c:v>12</c:v>
                </c:pt>
                <c:pt idx="624">
                  <c:v>19</c:v>
                </c:pt>
                <c:pt idx="625">
                  <c:v>19</c:v>
                </c:pt>
                <c:pt idx="626">
                  <c:v>14</c:v>
                </c:pt>
                <c:pt idx="627">
                  <c:v>15</c:v>
                </c:pt>
                <c:pt idx="628">
                  <c:v>14</c:v>
                </c:pt>
                <c:pt idx="629">
                  <c:v>11</c:v>
                </c:pt>
                <c:pt idx="630">
                  <c:v>23</c:v>
                </c:pt>
                <c:pt idx="631">
                  <c:v>15</c:v>
                </c:pt>
                <c:pt idx="632">
                  <c:v>17</c:v>
                </c:pt>
                <c:pt idx="633">
                  <c:v>14</c:v>
                </c:pt>
                <c:pt idx="634">
                  <c:v>19</c:v>
                </c:pt>
                <c:pt idx="635">
                  <c:v>11</c:v>
                </c:pt>
                <c:pt idx="636">
                  <c:v>16</c:v>
                </c:pt>
                <c:pt idx="637">
                  <c:v>18</c:v>
                </c:pt>
                <c:pt idx="638">
                  <c:v>22</c:v>
                </c:pt>
                <c:pt idx="639">
                  <c:v>13</c:v>
                </c:pt>
                <c:pt idx="640">
                  <c:v>13</c:v>
                </c:pt>
                <c:pt idx="641">
                  <c:v>11</c:v>
                </c:pt>
                <c:pt idx="642">
                  <c:v>25</c:v>
                </c:pt>
                <c:pt idx="643">
                  <c:v>17</c:v>
                </c:pt>
                <c:pt idx="644">
                  <c:v>16</c:v>
                </c:pt>
                <c:pt idx="645">
                  <c:v>16</c:v>
                </c:pt>
                <c:pt idx="646">
                  <c:v>17</c:v>
                </c:pt>
                <c:pt idx="647">
                  <c:v>14</c:v>
                </c:pt>
                <c:pt idx="648">
                  <c:v>19</c:v>
                </c:pt>
                <c:pt idx="649">
                  <c:v>9</c:v>
                </c:pt>
                <c:pt idx="650">
                  <c:v>13</c:v>
                </c:pt>
                <c:pt idx="651">
                  <c:v>14</c:v>
                </c:pt>
                <c:pt idx="652">
                  <c:v>14</c:v>
                </c:pt>
                <c:pt idx="653">
                  <c:v>15</c:v>
                </c:pt>
                <c:pt idx="654">
                  <c:v>8</c:v>
                </c:pt>
                <c:pt idx="655">
                  <c:v>15</c:v>
                </c:pt>
                <c:pt idx="656">
                  <c:v>19</c:v>
                </c:pt>
                <c:pt idx="657">
                  <c:v>14</c:v>
                </c:pt>
                <c:pt idx="658">
                  <c:v>8</c:v>
                </c:pt>
                <c:pt idx="659">
                  <c:v>11</c:v>
                </c:pt>
                <c:pt idx="660">
                  <c:v>17</c:v>
                </c:pt>
                <c:pt idx="661">
                  <c:v>9</c:v>
                </c:pt>
                <c:pt idx="662">
                  <c:v>15</c:v>
                </c:pt>
                <c:pt idx="663">
                  <c:v>16</c:v>
                </c:pt>
                <c:pt idx="664">
                  <c:v>14</c:v>
                </c:pt>
                <c:pt idx="665">
                  <c:v>14</c:v>
                </c:pt>
                <c:pt idx="666">
                  <c:v>16</c:v>
                </c:pt>
                <c:pt idx="667">
                  <c:v>13</c:v>
                </c:pt>
                <c:pt idx="668">
                  <c:v>17</c:v>
                </c:pt>
                <c:pt idx="669">
                  <c:v>10</c:v>
                </c:pt>
                <c:pt idx="670">
                  <c:v>17</c:v>
                </c:pt>
                <c:pt idx="671">
                  <c:v>18</c:v>
                </c:pt>
                <c:pt idx="672">
                  <c:v>16</c:v>
                </c:pt>
                <c:pt idx="673">
                  <c:v>11</c:v>
                </c:pt>
                <c:pt idx="674">
                  <c:v>21</c:v>
                </c:pt>
                <c:pt idx="675">
                  <c:v>10</c:v>
                </c:pt>
                <c:pt idx="676">
                  <c:v>16</c:v>
                </c:pt>
                <c:pt idx="677">
                  <c:v>19</c:v>
                </c:pt>
                <c:pt idx="678">
                  <c:v>11</c:v>
                </c:pt>
                <c:pt idx="679">
                  <c:v>17</c:v>
                </c:pt>
                <c:pt idx="680">
                  <c:v>16</c:v>
                </c:pt>
                <c:pt idx="681">
                  <c:v>15</c:v>
                </c:pt>
                <c:pt idx="682">
                  <c:v>15</c:v>
                </c:pt>
                <c:pt idx="683">
                  <c:v>15</c:v>
                </c:pt>
                <c:pt idx="684">
                  <c:v>15</c:v>
                </c:pt>
                <c:pt idx="685">
                  <c:v>23</c:v>
                </c:pt>
                <c:pt idx="686">
                  <c:v>14</c:v>
                </c:pt>
                <c:pt idx="687">
                  <c:v>17</c:v>
                </c:pt>
                <c:pt idx="688">
                  <c:v>14</c:v>
                </c:pt>
                <c:pt idx="689">
                  <c:v>27</c:v>
                </c:pt>
                <c:pt idx="690">
                  <c:v>16</c:v>
                </c:pt>
                <c:pt idx="691">
                  <c:v>16</c:v>
                </c:pt>
                <c:pt idx="692">
                  <c:v>11</c:v>
                </c:pt>
                <c:pt idx="693">
                  <c:v>23</c:v>
                </c:pt>
                <c:pt idx="694">
                  <c:v>16</c:v>
                </c:pt>
                <c:pt idx="695">
                  <c:v>2</c:v>
                </c:pt>
                <c:pt idx="696">
                  <c:v>11</c:v>
                </c:pt>
                <c:pt idx="697">
                  <c:v>19</c:v>
                </c:pt>
                <c:pt idx="698">
                  <c:v>22</c:v>
                </c:pt>
                <c:pt idx="699">
                  <c:v>16</c:v>
                </c:pt>
                <c:pt idx="700">
                  <c:v>19</c:v>
                </c:pt>
                <c:pt idx="701">
                  <c:v>16</c:v>
                </c:pt>
                <c:pt idx="702">
                  <c:v>13</c:v>
                </c:pt>
                <c:pt idx="703">
                  <c:v>26</c:v>
                </c:pt>
                <c:pt idx="704">
                  <c:v>9</c:v>
                </c:pt>
                <c:pt idx="705">
                  <c:v>20</c:v>
                </c:pt>
                <c:pt idx="706">
                  <c:v>16</c:v>
                </c:pt>
                <c:pt idx="707">
                  <c:v>11</c:v>
                </c:pt>
                <c:pt idx="708">
                  <c:v>14</c:v>
                </c:pt>
                <c:pt idx="709">
                  <c:v>16</c:v>
                </c:pt>
                <c:pt idx="710">
                  <c:v>20</c:v>
                </c:pt>
                <c:pt idx="711">
                  <c:v>9</c:v>
                </c:pt>
                <c:pt idx="712">
                  <c:v>9</c:v>
                </c:pt>
                <c:pt idx="713">
                  <c:v>16</c:v>
                </c:pt>
                <c:pt idx="714">
                  <c:v>15</c:v>
                </c:pt>
                <c:pt idx="715">
                  <c:v>12</c:v>
                </c:pt>
                <c:pt idx="716">
                  <c:v>10</c:v>
                </c:pt>
                <c:pt idx="717">
                  <c:v>15</c:v>
                </c:pt>
                <c:pt idx="718">
                  <c:v>10</c:v>
                </c:pt>
                <c:pt idx="719">
                  <c:v>10</c:v>
                </c:pt>
                <c:pt idx="720">
                  <c:v>15</c:v>
                </c:pt>
                <c:pt idx="721">
                  <c:v>14</c:v>
                </c:pt>
                <c:pt idx="722">
                  <c:v>17</c:v>
                </c:pt>
                <c:pt idx="723">
                  <c:v>14</c:v>
                </c:pt>
                <c:pt idx="724">
                  <c:v>17</c:v>
                </c:pt>
                <c:pt idx="725">
                  <c:v>19</c:v>
                </c:pt>
                <c:pt idx="726">
                  <c:v>22</c:v>
                </c:pt>
                <c:pt idx="727">
                  <c:v>21</c:v>
                </c:pt>
                <c:pt idx="728">
                  <c:v>19</c:v>
                </c:pt>
                <c:pt idx="729">
                  <c:v>13</c:v>
                </c:pt>
                <c:pt idx="730">
                  <c:v>16</c:v>
                </c:pt>
                <c:pt idx="731">
                  <c:v>11</c:v>
                </c:pt>
                <c:pt idx="732">
                  <c:v>11</c:v>
                </c:pt>
                <c:pt idx="733">
                  <c:v>12</c:v>
                </c:pt>
                <c:pt idx="734">
                  <c:v>12</c:v>
                </c:pt>
                <c:pt idx="735">
                  <c:v>13</c:v>
                </c:pt>
                <c:pt idx="736">
                  <c:v>1</c:v>
                </c:pt>
                <c:pt idx="737">
                  <c:v>14</c:v>
                </c:pt>
                <c:pt idx="738">
                  <c:v>20</c:v>
                </c:pt>
                <c:pt idx="739">
                  <c:v>13</c:v>
                </c:pt>
                <c:pt idx="740">
                  <c:v>13</c:v>
                </c:pt>
                <c:pt idx="741">
                  <c:v>14</c:v>
                </c:pt>
                <c:pt idx="742">
                  <c:v>15</c:v>
                </c:pt>
                <c:pt idx="743">
                  <c:v>14</c:v>
                </c:pt>
                <c:pt idx="744">
                  <c:v>13</c:v>
                </c:pt>
                <c:pt idx="745">
                  <c:v>8</c:v>
                </c:pt>
                <c:pt idx="746">
                  <c:v>23</c:v>
                </c:pt>
                <c:pt idx="747">
                  <c:v>11</c:v>
                </c:pt>
                <c:pt idx="748">
                  <c:v>19</c:v>
                </c:pt>
                <c:pt idx="749">
                  <c:v>12</c:v>
                </c:pt>
                <c:pt idx="750">
                  <c:v>9</c:v>
                </c:pt>
                <c:pt idx="751">
                  <c:v>19</c:v>
                </c:pt>
                <c:pt idx="752">
                  <c:v>17</c:v>
                </c:pt>
                <c:pt idx="753">
                  <c:v>16</c:v>
                </c:pt>
                <c:pt idx="754">
                  <c:v>13</c:v>
                </c:pt>
                <c:pt idx="755">
                  <c:v>14</c:v>
                </c:pt>
                <c:pt idx="756">
                  <c:v>13</c:v>
                </c:pt>
                <c:pt idx="757">
                  <c:v>17</c:v>
                </c:pt>
                <c:pt idx="758">
                  <c:v>20</c:v>
                </c:pt>
                <c:pt idx="759">
                  <c:v>10</c:v>
                </c:pt>
                <c:pt idx="760">
                  <c:v>17</c:v>
                </c:pt>
                <c:pt idx="761">
                  <c:v>29</c:v>
                </c:pt>
                <c:pt idx="762">
                  <c:v>14</c:v>
                </c:pt>
                <c:pt idx="763">
                  <c:v>17</c:v>
                </c:pt>
                <c:pt idx="764">
                  <c:v>13</c:v>
                </c:pt>
                <c:pt idx="765">
                  <c:v>18</c:v>
                </c:pt>
                <c:pt idx="766">
                  <c:v>14</c:v>
                </c:pt>
                <c:pt idx="767">
                  <c:v>13</c:v>
                </c:pt>
                <c:pt idx="768">
                  <c:v>13</c:v>
                </c:pt>
                <c:pt idx="769">
                  <c:v>11</c:v>
                </c:pt>
                <c:pt idx="770">
                  <c:v>15</c:v>
                </c:pt>
                <c:pt idx="771">
                  <c:v>18</c:v>
                </c:pt>
                <c:pt idx="772">
                  <c:v>15</c:v>
                </c:pt>
                <c:pt idx="773">
                  <c:v>19</c:v>
                </c:pt>
                <c:pt idx="774">
                  <c:v>16</c:v>
                </c:pt>
                <c:pt idx="775">
                  <c:v>11</c:v>
                </c:pt>
                <c:pt idx="776">
                  <c:v>17</c:v>
                </c:pt>
                <c:pt idx="777">
                  <c:v>12</c:v>
                </c:pt>
                <c:pt idx="778">
                  <c:v>11</c:v>
                </c:pt>
                <c:pt idx="779">
                  <c:v>17</c:v>
                </c:pt>
                <c:pt idx="780">
                  <c:v>12</c:v>
                </c:pt>
                <c:pt idx="781">
                  <c:v>13</c:v>
                </c:pt>
                <c:pt idx="782">
                  <c:v>12</c:v>
                </c:pt>
                <c:pt idx="783">
                  <c:v>12</c:v>
                </c:pt>
                <c:pt idx="784">
                  <c:v>16</c:v>
                </c:pt>
                <c:pt idx="785">
                  <c:v>12</c:v>
                </c:pt>
                <c:pt idx="786">
                  <c:v>15</c:v>
                </c:pt>
                <c:pt idx="787">
                  <c:v>13</c:v>
                </c:pt>
                <c:pt idx="788">
                  <c:v>12</c:v>
                </c:pt>
                <c:pt idx="789">
                  <c:v>15</c:v>
                </c:pt>
                <c:pt idx="790">
                  <c:v>13</c:v>
                </c:pt>
                <c:pt idx="791">
                  <c:v>19</c:v>
                </c:pt>
                <c:pt idx="792">
                  <c:v>16</c:v>
                </c:pt>
                <c:pt idx="793">
                  <c:v>14</c:v>
                </c:pt>
                <c:pt idx="794">
                  <c:v>12</c:v>
                </c:pt>
                <c:pt idx="795">
                  <c:v>14</c:v>
                </c:pt>
                <c:pt idx="796">
                  <c:v>12</c:v>
                </c:pt>
                <c:pt idx="797">
                  <c:v>14</c:v>
                </c:pt>
                <c:pt idx="798">
                  <c:v>23</c:v>
                </c:pt>
                <c:pt idx="799">
                  <c:v>10</c:v>
                </c:pt>
                <c:pt idx="800">
                  <c:v>13</c:v>
                </c:pt>
                <c:pt idx="801">
                  <c:v>14</c:v>
                </c:pt>
                <c:pt idx="802">
                  <c:v>8</c:v>
                </c:pt>
                <c:pt idx="803">
                  <c:v>16</c:v>
                </c:pt>
                <c:pt idx="804">
                  <c:v>13</c:v>
                </c:pt>
                <c:pt idx="805">
                  <c:v>13</c:v>
                </c:pt>
                <c:pt idx="806">
                  <c:v>16</c:v>
                </c:pt>
                <c:pt idx="807">
                  <c:v>17</c:v>
                </c:pt>
                <c:pt idx="808">
                  <c:v>24</c:v>
                </c:pt>
                <c:pt idx="809">
                  <c:v>24</c:v>
                </c:pt>
                <c:pt idx="810">
                  <c:v>11</c:v>
                </c:pt>
                <c:pt idx="811">
                  <c:v>16</c:v>
                </c:pt>
                <c:pt idx="812">
                  <c:v>12</c:v>
                </c:pt>
                <c:pt idx="813">
                  <c:v>11</c:v>
                </c:pt>
                <c:pt idx="814">
                  <c:v>12</c:v>
                </c:pt>
                <c:pt idx="815">
                  <c:v>13</c:v>
                </c:pt>
                <c:pt idx="816">
                  <c:v>18</c:v>
                </c:pt>
                <c:pt idx="817">
                  <c:v>14</c:v>
                </c:pt>
                <c:pt idx="818">
                  <c:v>20</c:v>
                </c:pt>
                <c:pt idx="819">
                  <c:v>19</c:v>
                </c:pt>
                <c:pt idx="820">
                  <c:v>14</c:v>
                </c:pt>
                <c:pt idx="821">
                  <c:v>17</c:v>
                </c:pt>
                <c:pt idx="822">
                  <c:v>17</c:v>
                </c:pt>
                <c:pt idx="823">
                  <c:v>13</c:v>
                </c:pt>
                <c:pt idx="824">
                  <c:v>15</c:v>
                </c:pt>
                <c:pt idx="825">
                  <c:v>15</c:v>
                </c:pt>
                <c:pt idx="826">
                  <c:v>13</c:v>
                </c:pt>
                <c:pt idx="827">
                  <c:v>12</c:v>
                </c:pt>
                <c:pt idx="828">
                  <c:v>15</c:v>
                </c:pt>
                <c:pt idx="829">
                  <c:v>12</c:v>
                </c:pt>
                <c:pt idx="830">
                  <c:v>10</c:v>
                </c:pt>
                <c:pt idx="831">
                  <c:v>13</c:v>
                </c:pt>
                <c:pt idx="832">
                  <c:v>11</c:v>
                </c:pt>
                <c:pt idx="833">
                  <c:v>12</c:v>
                </c:pt>
                <c:pt idx="834">
                  <c:v>15</c:v>
                </c:pt>
                <c:pt idx="835">
                  <c:v>18</c:v>
                </c:pt>
                <c:pt idx="836">
                  <c:v>9</c:v>
                </c:pt>
                <c:pt idx="837">
                  <c:v>13</c:v>
                </c:pt>
                <c:pt idx="838">
                  <c:v>13</c:v>
                </c:pt>
                <c:pt idx="839">
                  <c:v>14</c:v>
                </c:pt>
                <c:pt idx="840">
                  <c:v>11</c:v>
                </c:pt>
                <c:pt idx="841">
                  <c:v>13</c:v>
                </c:pt>
                <c:pt idx="842">
                  <c:v>26</c:v>
                </c:pt>
                <c:pt idx="843">
                  <c:v>8</c:v>
                </c:pt>
                <c:pt idx="844">
                  <c:v>12</c:v>
                </c:pt>
                <c:pt idx="845">
                  <c:v>20</c:v>
                </c:pt>
                <c:pt idx="846">
                  <c:v>17</c:v>
                </c:pt>
                <c:pt idx="847">
                  <c:v>17</c:v>
                </c:pt>
                <c:pt idx="848">
                  <c:v>13</c:v>
                </c:pt>
                <c:pt idx="849">
                  <c:v>16</c:v>
                </c:pt>
                <c:pt idx="850">
                  <c:v>14</c:v>
                </c:pt>
                <c:pt idx="851">
                  <c:v>17</c:v>
                </c:pt>
                <c:pt idx="852">
                  <c:v>13</c:v>
                </c:pt>
                <c:pt idx="853">
                  <c:v>1</c:v>
                </c:pt>
                <c:pt idx="854">
                  <c:v>11</c:v>
                </c:pt>
                <c:pt idx="855">
                  <c:v>14</c:v>
                </c:pt>
                <c:pt idx="856">
                  <c:v>12</c:v>
                </c:pt>
                <c:pt idx="857">
                  <c:v>14</c:v>
                </c:pt>
                <c:pt idx="858">
                  <c:v>14</c:v>
                </c:pt>
                <c:pt idx="859">
                  <c:v>15</c:v>
                </c:pt>
                <c:pt idx="860">
                  <c:v>12</c:v>
                </c:pt>
                <c:pt idx="861">
                  <c:v>26</c:v>
                </c:pt>
                <c:pt idx="862">
                  <c:v>17</c:v>
                </c:pt>
                <c:pt idx="863">
                  <c:v>26</c:v>
                </c:pt>
                <c:pt idx="864">
                  <c:v>22</c:v>
                </c:pt>
                <c:pt idx="865">
                  <c:v>15</c:v>
                </c:pt>
                <c:pt idx="866">
                  <c:v>15</c:v>
                </c:pt>
                <c:pt idx="867">
                  <c:v>12</c:v>
                </c:pt>
                <c:pt idx="868">
                  <c:v>13</c:v>
                </c:pt>
                <c:pt idx="869">
                  <c:v>16</c:v>
                </c:pt>
                <c:pt idx="870">
                  <c:v>10</c:v>
                </c:pt>
                <c:pt idx="871">
                  <c:v>15</c:v>
                </c:pt>
                <c:pt idx="872">
                  <c:v>16</c:v>
                </c:pt>
                <c:pt idx="873">
                  <c:v>12</c:v>
                </c:pt>
                <c:pt idx="874">
                  <c:v>14</c:v>
                </c:pt>
                <c:pt idx="875">
                  <c:v>19</c:v>
                </c:pt>
                <c:pt idx="876">
                  <c:v>12</c:v>
                </c:pt>
                <c:pt idx="877">
                  <c:v>17</c:v>
                </c:pt>
                <c:pt idx="878">
                  <c:v>14</c:v>
                </c:pt>
                <c:pt idx="879">
                  <c:v>16</c:v>
                </c:pt>
                <c:pt idx="880">
                  <c:v>19</c:v>
                </c:pt>
                <c:pt idx="881">
                  <c:v>15</c:v>
                </c:pt>
                <c:pt idx="882">
                  <c:v>19</c:v>
                </c:pt>
                <c:pt idx="883">
                  <c:v>9</c:v>
                </c:pt>
                <c:pt idx="884">
                  <c:v>16</c:v>
                </c:pt>
                <c:pt idx="885">
                  <c:v>12</c:v>
                </c:pt>
                <c:pt idx="886">
                  <c:v>12</c:v>
                </c:pt>
                <c:pt idx="887">
                  <c:v>22</c:v>
                </c:pt>
                <c:pt idx="888">
                  <c:v>17</c:v>
                </c:pt>
                <c:pt idx="889">
                  <c:v>20</c:v>
                </c:pt>
                <c:pt idx="890">
                  <c:v>12</c:v>
                </c:pt>
                <c:pt idx="891">
                  <c:v>12</c:v>
                </c:pt>
                <c:pt idx="892">
                  <c:v>15</c:v>
                </c:pt>
                <c:pt idx="893">
                  <c:v>12</c:v>
                </c:pt>
                <c:pt idx="894">
                  <c:v>16</c:v>
                </c:pt>
                <c:pt idx="895">
                  <c:v>22</c:v>
                </c:pt>
                <c:pt idx="896">
                  <c:v>15</c:v>
                </c:pt>
                <c:pt idx="897">
                  <c:v>13</c:v>
                </c:pt>
                <c:pt idx="898">
                  <c:v>28</c:v>
                </c:pt>
                <c:pt idx="899">
                  <c:v>16</c:v>
                </c:pt>
                <c:pt idx="900">
                  <c:v>14</c:v>
                </c:pt>
                <c:pt idx="901">
                  <c:v>15</c:v>
                </c:pt>
                <c:pt idx="902">
                  <c:v>24</c:v>
                </c:pt>
                <c:pt idx="903">
                  <c:v>18</c:v>
                </c:pt>
                <c:pt idx="904">
                  <c:v>11</c:v>
                </c:pt>
                <c:pt idx="905">
                  <c:v>20</c:v>
                </c:pt>
                <c:pt idx="906">
                  <c:v>16</c:v>
                </c:pt>
                <c:pt idx="907">
                  <c:v>9</c:v>
                </c:pt>
                <c:pt idx="908">
                  <c:v>15</c:v>
                </c:pt>
                <c:pt idx="909">
                  <c:v>18</c:v>
                </c:pt>
                <c:pt idx="910">
                  <c:v>17</c:v>
                </c:pt>
                <c:pt idx="911">
                  <c:v>14</c:v>
                </c:pt>
                <c:pt idx="912">
                  <c:v>13</c:v>
                </c:pt>
                <c:pt idx="913">
                  <c:v>7</c:v>
                </c:pt>
                <c:pt idx="914">
                  <c:v>12</c:v>
                </c:pt>
                <c:pt idx="915">
                  <c:v>22</c:v>
                </c:pt>
                <c:pt idx="916">
                  <c:v>20</c:v>
                </c:pt>
                <c:pt idx="917">
                  <c:v>25</c:v>
                </c:pt>
                <c:pt idx="918">
                  <c:v>8</c:v>
                </c:pt>
                <c:pt idx="919">
                  <c:v>23</c:v>
                </c:pt>
                <c:pt idx="920">
                  <c:v>12</c:v>
                </c:pt>
                <c:pt idx="921">
                  <c:v>23</c:v>
                </c:pt>
                <c:pt idx="922">
                  <c:v>14</c:v>
                </c:pt>
                <c:pt idx="923">
                  <c:v>13</c:v>
                </c:pt>
                <c:pt idx="924">
                  <c:v>27</c:v>
                </c:pt>
                <c:pt idx="925">
                  <c:v>23</c:v>
                </c:pt>
                <c:pt idx="926">
                  <c:v>19</c:v>
                </c:pt>
                <c:pt idx="927">
                  <c:v>12</c:v>
                </c:pt>
                <c:pt idx="928">
                  <c:v>13</c:v>
                </c:pt>
                <c:pt idx="929">
                  <c:v>20</c:v>
                </c:pt>
                <c:pt idx="930">
                  <c:v>16</c:v>
                </c:pt>
                <c:pt idx="931">
                  <c:v>18</c:v>
                </c:pt>
                <c:pt idx="932">
                  <c:v>12</c:v>
                </c:pt>
                <c:pt idx="933">
                  <c:v>18</c:v>
                </c:pt>
                <c:pt idx="934">
                  <c:v>9</c:v>
                </c:pt>
                <c:pt idx="935">
                  <c:v>13</c:v>
                </c:pt>
                <c:pt idx="936">
                  <c:v>10</c:v>
                </c:pt>
                <c:pt idx="937">
                  <c:v>11</c:v>
                </c:pt>
                <c:pt idx="938">
                  <c:v>13</c:v>
                </c:pt>
                <c:pt idx="939">
                  <c:v>10</c:v>
                </c:pt>
                <c:pt idx="940">
                  <c:v>12</c:v>
                </c:pt>
                <c:pt idx="941">
                  <c:v>11</c:v>
                </c:pt>
                <c:pt idx="942">
                  <c:v>10</c:v>
                </c:pt>
                <c:pt idx="943">
                  <c:v>22</c:v>
                </c:pt>
                <c:pt idx="944">
                  <c:v>11</c:v>
                </c:pt>
                <c:pt idx="945">
                  <c:v>12</c:v>
                </c:pt>
                <c:pt idx="946">
                  <c:v>21</c:v>
                </c:pt>
                <c:pt idx="947">
                  <c:v>13</c:v>
                </c:pt>
                <c:pt idx="948">
                  <c:v>16</c:v>
                </c:pt>
                <c:pt idx="949">
                  <c:v>11</c:v>
                </c:pt>
                <c:pt idx="950">
                  <c:v>12</c:v>
                </c:pt>
                <c:pt idx="951">
                  <c:v>22</c:v>
                </c:pt>
                <c:pt idx="952">
                  <c:v>14</c:v>
                </c:pt>
                <c:pt idx="953">
                  <c:v>16</c:v>
                </c:pt>
                <c:pt idx="954">
                  <c:v>17</c:v>
                </c:pt>
                <c:pt idx="955">
                  <c:v>19</c:v>
                </c:pt>
                <c:pt idx="956">
                  <c:v>16</c:v>
                </c:pt>
                <c:pt idx="957">
                  <c:v>13</c:v>
                </c:pt>
                <c:pt idx="958">
                  <c:v>19</c:v>
                </c:pt>
                <c:pt idx="959">
                  <c:v>20</c:v>
                </c:pt>
                <c:pt idx="960">
                  <c:v>18</c:v>
                </c:pt>
                <c:pt idx="961">
                  <c:v>11</c:v>
                </c:pt>
                <c:pt idx="962">
                  <c:v>9</c:v>
                </c:pt>
                <c:pt idx="963">
                  <c:v>16</c:v>
                </c:pt>
                <c:pt idx="964">
                  <c:v>13</c:v>
                </c:pt>
                <c:pt idx="965">
                  <c:v>17</c:v>
                </c:pt>
                <c:pt idx="966">
                  <c:v>13</c:v>
                </c:pt>
                <c:pt idx="967">
                  <c:v>13</c:v>
                </c:pt>
                <c:pt idx="968">
                  <c:v>16</c:v>
                </c:pt>
                <c:pt idx="969">
                  <c:v>12</c:v>
                </c:pt>
                <c:pt idx="970">
                  <c:v>11</c:v>
                </c:pt>
                <c:pt idx="971">
                  <c:v>14</c:v>
                </c:pt>
                <c:pt idx="972">
                  <c:v>13</c:v>
                </c:pt>
                <c:pt idx="973">
                  <c:v>11</c:v>
                </c:pt>
                <c:pt idx="974">
                  <c:v>17</c:v>
                </c:pt>
                <c:pt idx="975">
                  <c:v>15</c:v>
                </c:pt>
                <c:pt idx="976">
                  <c:v>10</c:v>
                </c:pt>
                <c:pt idx="977">
                  <c:v>18</c:v>
                </c:pt>
                <c:pt idx="978">
                  <c:v>12</c:v>
                </c:pt>
                <c:pt idx="979">
                  <c:v>12</c:v>
                </c:pt>
                <c:pt idx="980">
                  <c:v>13</c:v>
                </c:pt>
                <c:pt idx="981">
                  <c:v>14</c:v>
                </c:pt>
                <c:pt idx="982">
                  <c:v>14</c:v>
                </c:pt>
                <c:pt idx="983">
                  <c:v>16</c:v>
                </c:pt>
                <c:pt idx="984">
                  <c:v>14</c:v>
                </c:pt>
                <c:pt idx="985">
                  <c:v>16</c:v>
                </c:pt>
                <c:pt idx="986">
                  <c:v>20</c:v>
                </c:pt>
                <c:pt idx="987">
                  <c:v>18</c:v>
                </c:pt>
                <c:pt idx="988">
                  <c:v>10</c:v>
                </c:pt>
                <c:pt idx="989">
                  <c:v>20</c:v>
                </c:pt>
                <c:pt idx="990">
                  <c:v>14</c:v>
                </c:pt>
                <c:pt idx="991">
                  <c:v>16</c:v>
                </c:pt>
                <c:pt idx="992">
                  <c:v>16</c:v>
                </c:pt>
                <c:pt idx="993">
                  <c:v>22</c:v>
                </c:pt>
                <c:pt idx="994">
                  <c:v>18</c:v>
                </c:pt>
                <c:pt idx="995">
                  <c:v>13</c:v>
                </c:pt>
                <c:pt idx="996">
                  <c:v>15</c:v>
                </c:pt>
                <c:pt idx="997">
                  <c:v>11</c:v>
                </c:pt>
                <c:pt idx="998">
                  <c:v>11</c:v>
                </c:pt>
                <c:pt idx="999">
                  <c:v>25</c:v>
                </c:pt>
                <c:pt idx="1000">
                  <c:v>16</c:v>
                </c:pt>
                <c:pt idx="1001">
                  <c:v>17</c:v>
                </c:pt>
                <c:pt idx="1002">
                  <c:v>11</c:v>
                </c:pt>
                <c:pt idx="1003">
                  <c:v>16</c:v>
                </c:pt>
                <c:pt idx="1004">
                  <c:v>18</c:v>
                </c:pt>
                <c:pt idx="1005">
                  <c:v>26</c:v>
                </c:pt>
                <c:pt idx="1006">
                  <c:v>17</c:v>
                </c:pt>
                <c:pt idx="1007">
                  <c:v>13</c:v>
                </c:pt>
                <c:pt idx="1008">
                  <c:v>15</c:v>
                </c:pt>
                <c:pt idx="1009">
                  <c:v>14</c:v>
                </c:pt>
                <c:pt idx="1010">
                  <c:v>11</c:v>
                </c:pt>
                <c:pt idx="1011">
                  <c:v>12</c:v>
                </c:pt>
                <c:pt idx="1012">
                  <c:v>13</c:v>
                </c:pt>
                <c:pt idx="1013">
                  <c:v>17</c:v>
                </c:pt>
                <c:pt idx="1014">
                  <c:v>12</c:v>
                </c:pt>
                <c:pt idx="1015">
                  <c:v>12</c:v>
                </c:pt>
                <c:pt idx="1016">
                  <c:v>10</c:v>
                </c:pt>
                <c:pt idx="1017">
                  <c:v>18</c:v>
                </c:pt>
                <c:pt idx="1018">
                  <c:v>14</c:v>
                </c:pt>
                <c:pt idx="1019">
                  <c:v>10</c:v>
                </c:pt>
                <c:pt idx="1020">
                  <c:v>26</c:v>
                </c:pt>
                <c:pt idx="1021">
                  <c:v>8</c:v>
                </c:pt>
                <c:pt idx="1022">
                  <c:v>19</c:v>
                </c:pt>
                <c:pt idx="1023">
                  <c:v>10</c:v>
                </c:pt>
                <c:pt idx="1024">
                  <c:v>9</c:v>
                </c:pt>
                <c:pt idx="1025">
                  <c:v>13</c:v>
                </c:pt>
                <c:pt idx="1026">
                  <c:v>11</c:v>
                </c:pt>
                <c:pt idx="1027">
                  <c:v>10</c:v>
                </c:pt>
                <c:pt idx="1028">
                  <c:v>21</c:v>
                </c:pt>
                <c:pt idx="1029">
                  <c:v>18</c:v>
                </c:pt>
                <c:pt idx="1030">
                  <c:v>10</c:v>
                </c:pt>
                <c:pt idx="1031">
                  <c:v>11</c:v>
                </c:pt>
                <c:pt idx="1032">
                  <c:v>12</c:v>
                </c:pt>
                <c:pt idx="1033">
                  <c:v>24</c:v>
                </c:pt>
                <c:pt idx="1034">
                  <c:v>16</c:v>
                </c:pt>
                <c:pt idx="1035">
                  <c:v>20</c:v>
                </c:pt>
                <c:pt idx="1036">
                  <c:v>15</c:v>
                </c:pt>
                <c:pt idx="1037">
                  <c:v>18</c:v>
                </c:pt>
                <c:pt idx="1038">
                  <c:v>14</c:v>
                </c:pt>
                <c:pt idx="1039">
                  <c:v>14</c:v>
                </c:pt>
                <c:pt idx="1040">
                  <c:v>17</c:v>
                </c:pt>
                <c:pt idx="1041">
                  <c:v>15</c:v>
                </c:pt>
                <c:pt idx="1042">
                  <c:v>17</c:v>
                </c:pt>
                <c:pt idx="1043">
                  <c:v>3</c:v>
                </c:pt>
                <c:pt idx="1044">
                  <c:v>22</c:v>
                </c:pt>
                <c:pt idx="1045">
                  <c:v>14</c:v>
                </c:pt>
                <c:pt idx="1046">
                  <c:v>12</c:v>
                </c:pt>
                <c:pt idx="1047">
                  <c:v>14</c:v>
                </c:pt>
                <c:pt idx="1048">
                  <c:v>11</c:v>
                </c:pt>
                <c:pt idx="1049">
                  <c:v>11</c:v>
                </c:pt>
                <c:pt idx="1050">
                  <c:v>15</c:v>
                </c:pt>
                <c:pt idx="1051">
                  <c:v>9</c:v>
                </c:pt>
                <c:pt idx="1052">
                  <c:v>12</c:v>
                </c:pt>
                <c:pt idx="1053">
                  <c:v>21</c:v>
                </c:pt>
                <c:pt idx="1054">
                  <c:v>19</c:v>
                </c:pt>
                <c:pt idx="1055">
                  <c:v>17</c:v>
                </c:pt>
                <c:pt idx="1056">
                  <c:v>12</c:v>
                </c:pt>
                <c:pt idx="1057">
                  <c:v>25</c:v>
                </c:pt>
                <c:pt idx="1058">
                  <c:v>17</c:v>
                </c:pt>
                <c:pt idx="1059">
                  <c:v>10</c:v>
                </c:pt>
                <c:pt idx="1060">
                  <c:v>9</c:v>
                </c:pt>
                <c:pt idx="1061">
                  <c:v>15</c:v>
                </c:pt>
                <c:pt idx="1062">
                  <c:v>12</c:v>
                </c:pt>
                <c:pt idx="1063">
                  <c:v>13</c:v>
                </c:pt>
                <c:pt idx="1064">
                  <c:v>15</c:v>
                </c:pt>
                <c:pt idx="1065">
                  <c:v>12</c:v>
                </c:pt>
                <c:pt idx="1066">
                  <c:v>12</c:v>
                </c:pt>
                <c:pt idx="1067">
                  <c:v>15</c:v>
                </c:pt>
                <c:pt idx="1068">
                  <c:v>15</c:v>
                </c:pt>
                <c:pt idx="1069">
                  <c:v>19</c:v>
                </c:pt>
                <c:pt idx="1070">
                  <c:v>25</c:v>
                </c:pt>
                <c:pt idx="1071">
                  <c:v>10</c:v>
                </c:pt>
                <c:pt idx="1072">
                  <c:v>14</c:v>
                </c:pt>
                <c:pt idx="1073">
                  <c:v>14</c:v>
                </c:pt>
                <c:pt idx="1074">
                  <c:v>17</c:v>
                </c:pt>
                <c:pt idx="1075">
                  <c:v>16</c:v>
                </c:pt>
                <c:pt idx="1076">
                  <c:v>11</c:v>
                </c:pt>
                <c:pt idx="1077">
                  <c:v>16</c:v>
                </c:pt>
                <c:pt idx="1078">
                  <c:v>16</c:v>
                </c:pt>
                <c:pt idx="1079">
                  <c:v>8</c:v>
                </c:pt>
                <c:pt idx="1080">
                  <c:v>12</c:v>
                </c:pt>
                <c:pt idx="1081">
                  <c:v>16</c:v>
                </c:pt>
                <c:pt idx="1082">
                  <c:v>30</c:v>
                </c:pt>
                <c:pt idx="1083">
                  <c:v>11</c:v>
                </c:pt>
                <c:pt idx="1084">
                  <c:v>9</c:v>
                </c:pt>
                <c:pt idx="1085">
                  <c:v>15</c:v>
                </c:pt>
                <c:pt idx="1086">
                  <c:v>22</c:v>
                </c:pt>
                <c:pt idx="1087">
                  <c:v>16</c:v>
                </c:pt>
                <c:pt idx="1088">
                  <c:v>11</c:v>
                </c:pt>
                <c:pt idx="1089">
                  <c:v>21</c:v>
                </c:pt>
                <c:pt idx="1090">
                  <c:v>16</c:v>
                </c:pt>
                <c:pt idx="1091">
                  <c:v>15</c:v>
                </c:pt>
                <c:pt idx="1092">
                  <c:v>12</c:v>
                </c:pt>
                <c:pt idx="1093">
                  <c:v>23</c:v>
                </c:pt>
                <c:pt idx="1094">
                  <c:v>15</c:v>
                </c:pt>
                <c:pt idx="1095">
                  <c:v>19</c:v>
                </c:pt>
                <c:pt idx="1096">
                  <c:v>27</c:v>
                </c:pt>
                <c:pt idx="1097">
                  <c:v>15</c:v>
                </c:pt>
                <c:pt idx="1098">
                  <c:v>16</c:v>
                </c:pt>
                <c:pt idx="1099">
                  <c:v>12</c:v>
                </c:pt>
                <c:pt idx="1100">
                  <c:v>18</c:v>
                </c:pt>
                <c:pt idx="1101">
                  <c:v>27</c:v>
                </c:pt>
                <c:pt idx="1102">
                  <c:v>14</c:v>
                </c:pt>
                <c:pt idx="1103">
                  <c:v>18</c:v>
                </c:pt>
                <c:pt idx="1104">
                  <c:v>18</c:v>
                </c:pt>
                <c:pt idx="1105">
                  <c:v>18</c:v>
                </c:pt>
                <c:pt idx="1106">
                  <c:v>16</c:v>
                </c:pt>
                <c:pt idx="1107">
                  <c:v>11</c:v>
                </c:pt>
                <c:pt idx="1108">
                  <c:v>17</c:v>
                </c:pt>
                <c:pt idx="1109">
                  <c:v>9</c:v>
                </c:pt>
                <c:pt idx="1110">
                  <c:v>14</c:v>
                </c:pt>
                <c:pt idx="1111">
                  <c:v>16</c:v>
                </c:pt>
                <c:pt idx="1112">
                  <c:v>14</c:v>
                </c:pt>
                <c:pt idx="1113">
                  <c:v>9</c:v>
                </c:pt>
                <c:pt idx="1114">
                  <c:v>13</c:v>
                </c:pt>
                <c:pt idx="1115">
                  <c:v>16</c:v>
                </c:pt>
                <c:pt idx="1116">
                  <c:v>11</c:v>
                </c:pt>
                <c:pt idx="1117">
                  <c:v>13</c:v>
                </c:pt>
                <c:pt idx="1118">
                  <c:v>20</c:v>
                </c:pt>
                <c:pt idx="1119">
                  <c:v>15</c:v>
                </c:pt>
                <c:pt idx="1120">
                  <c:v>20</c:v>
                </c:pt>
                <c:pt idx="1121">
                  <c:v>16</c:v>
                </c:pt>
                <c:pt idx="1122">
                  <c:v>12</c:v>
                </c:pt>
                <c:pt idx="1123">
                  <c:v>11</c:v>
                </c:pt>
                <c:pt idx="1124">
                  <c:v>14</c:v>
                </c:pt>
                <c:pt idx="1125">
                  <c:v>19</c:v>
                </c:pt>
                <c:pt idx="1126">
                  <c:v>22</c:v>
                </c:pt>
                <c:pt idx="1127">
                  <c:v>8</c:v>
                </c:pt>
                <c:pt idx="1128">
                  <c:v>14</c:v>
                </c:pt>
                <c:pt idx="1129">
                  <c:v>14</c:v>
                </c:pt>
                <c:pt idx="1130">
                  <c:v>22</c:v>
                </c:pt>
                <c:pt idx="1131">
                  <c:v>14</c:v>
                </c:pt>
                <c:pt idx="1132">
                  <c:v>21</c:v>
                </c:pt>
                <c:pt idx="1133">
                  <c:v>18</c:v>
                </c:pt>
                <c:pt idx="1134">
                  <c:v>15</c:v>
                </c:pt>
                <c:pt idx="1135">
                  <c:v>11</c:v>
                </c:pt>
                <c:pt idx="1136">
                  <c:v>23</c:v>
                </c:pt>
                <c:pt idx="1137">
                  <c:v>12</c:v>
                </c:pt>
                <c:pt idx="1138">
                  <c:v>23</c:v>
                </c:pt>
                <c:pt idx="1139">
                  <c:v>14</c:v>
                </c:pt>
                <c:pt idx="1140">
                  <c:v>9</c:v>
                </c:pt>
                <c:pt idx="1141">
                  <c:v>12</c:v>
                </c:pt>
                <c:pt idx="1142">
                  <c:v>15</c:v>
                </c:pt>
                <c:pt idx="1143">
                  <c:v>14</c:v>
                </c:pt>
                <c:pt idx="1144">
                  <c:v>18</c:v>
                </c:pt>
                <c:pt idx="1145">
                  <c:v>16</c:v>
                </c:pt>
                <c:pt idx="1146">
                  <c:v>6</c:v>
                </c:pt>
                <c:pt idx="1147">
                  <c:v>13</c:v>
                </c:pt>
                <c:pt idx="1148">
                  <c:v>20</c:v>
                </c:pt>
                <c:pt idx="1149">
                  <c:v>13</c:v>
                </c:pt>
                <c:pt idx="1150">
                  <c:v>11</c:v>
                </c:pt>
                <c:pt idx="1151">
                  <c:v>12</c:v>
                </c:pt>
                <c:pt idx="1152">
                  <c:v>17</c:v>
                </c:pt>
                <c:pt idx="1153">
                  <c:v>17</c:v>
                </c:pt>
                <c:pt idx="1154">
                  <c:v>16</c:v>
                </c:pt>
                <c:pt idx="1155">
                  <c:v>14</c:v>
                </c:pt>
                <c:pt idx="1156">
                  <c:v>16</c:v>
                </c:pt>
                <c:pt idx="1157">
                  <c:v>4</c:v>
                </c:pt>
                <c:pt idx="1158">
                  <c:v>11</c:v>
                </c:pt>
                <c:pt idx="1159">
                  <c:v>11</c:v>
                </c:pt>
                <c:pt idx="1160">
                  <c:v>12</c:v>
                </c:pt>
                <c:pt idx="1161">
                  <c:v>15</c:v>
                </c:pt>
                <c:pt idx="1162">
                  <c:v>15</c:v>
                </c:pt>
                <c:pt idx="1163">
                  <c:v>14</c:v>
                </c:pt>
                <c:pt idx="1164">
                  <c:v>15</c:v>
                </c:pt>
                <c:pt idx="1165">
                  <c:v>13</c:v>
                </c:pt>
                <c:pt idx="1166">
                  <c:v>16</c:v>
                </c:pt>
                <c:pt idx="1167">
                  <c:v>13</c:v>
                </c:pt>
                <c:pt idx="1168">
                  <c:v>18</c:v>
                </c:pt>
                <c:pt idx="1169">
                  <c:v>13</c:v>
                </c:pt>
                <c:pt idx="1170">
                  <c:v>10</c:v>
                </c:pt>
                <c:pt idx="1171">
                  <c:v>14</c:v>
                </c:pt>
                <c:pt idx="1172">
                  <c:v>11</c:v>
                </c:pt>
                <c:pt idx="1173">
                  <c:v>16</c:v>
                </c:pt>
                <c:pt idx="1174">
                  <c:v>12</c:v>
                </c:pt>
                <c:pt idx="1175">
                  <c:v>19</c:v>
                </c:pt>
                <c:pt idx="1176">
                  <c:v>16</c:v>
                </c:pt>
                <c:pt idx="1177">
                  <c:v>22</c:v>
                </c:pt>
                <c:pt idx="1178">
                  <c:v>26</c:v>
                </c:pt>
                <c:pt idx="1179">
                  <c:v>15</c:v>
                </c:pt>
                <c:pt idx="1180">
                  <c:v>17</c:v>
                </c:pt>
                <c:pt idx="1181">
                  <c:v>13</c:v>
                </c:pt>
                <c:pt idx="1182">
                  <c:v>13</c:v>
                </c:pt>
                <c:pt idx="1183">
                  <c:v>14</c:v>
                </c:pt>
                <c:pt idx="1184">
                  <c:v>10</c:v>
                </c:pt>
                <c:pt idx="1185">
                  <c:v>14</c:v>
                </c:pt>
                <c:pt idx="1186">
                  <c:v>14</c:v>
                </c:pt>
                <c:pt idx="1187">
                  <c:v>10</c:v>
                </c:pt>
                <c:pt idx="1188">
                  <c:v>10</c:v>
                </c:pt>
                <c:pt idx="1189">
                  <c:v>13</c:v>
                </c:pt>
                <c:pt idx="1190">
                  <c:v>16</c:v>
                </c:pt>
                <c:pt idx="1191">
                  <c:v>7</c:v>
                </c:pt>
                <c:pt idx="1192">
                  <c:v>18</c:v>
                </c:pt>
                <c:pt idx="1193">
                  <c:v>11</c:v>
                </c:pt>
                <c:pt idx="1194">
                  <c:v>18</c:v>
                </c:pt>
                <c:pt idx="1195">
                  <c:v>14</c:v>
                </c:pt>
                <c:pt idx="1196">
                  <c:v>15</c:v>
                </c:pt>
                <c:pt idx="1197">
                  <c:v>14</c:v>
                </c:pt>
                <c:pt idx="1198">
                  <c:v>12</c:v>
                </c:pt>
                <c:pt idx="1199">
                  <c:v>12</c:v>
                </c:pt>
                <c:pt idx="1200">
                  <c:v>14</c:v>
                </c:pt>
                <c:pt idx="1201">
                  <c:v>18</c:v>
                </c:pt>
                <c:pt idx="1202">
                  <c:v>21</c:v>
                </c:pt>
                <c:pt idx="1203">
                  <c:v>13</c:v>
                </c:pt>
                <c:pt idx="1204">
                  <c:v>19</c:v>
                </c:pt>
                <c:pt idx="1205">
                  <c:v>17</c:v>
                </c:pt>
                <c:pt idx="1206">
                  <c:v>9</c:v>
                </c:pt>
                <c:pt idx="1207">
                  <c:v>14</c:v>
                </c:pt>
                <c:pt idx="1208">
                  <c:v>11</c:v>
                </c:pt>
                <c:pt idx="1209">
                  <c:v>16</c:v>
                </c:pt>
                <c:pt idx="1210">
                  <c:v>18</c:v>
                </c:pt>
                <c:pt idx="1211">
                  <c:v>16</c:v>
                </c:pt>
                <c:pt idx="1212">
                  <c:v>16</c:v>
                </c:pt>
                <c:pt idx="1213">
                  <c:v>17</c:v>
                </c:pt>
                <c:pt idx="1214">
                  <c:v>23</c:v>
                </c:pt>
                <c:pt idx="1215">
                  <c:v>14</c:v>
                </c:pt>
                <c:pt idx="1216">
                  <c:v>10</c:v>
                </c:pt>
                <c:pt idx="1217">
                  <c:v>12</c:v>
                </c:pt>
                <c:pt idx="1218">
                  <c:v>13</c:v>
                </c:pt>
                <c:pt idx="1219">
                  <c:v>20</c:v>
                </c:pt>
                <c:pt idx="1220">
                  <c:v>15</c:v>
                </c:pt>
                <c:pt idx="1221">
                  <c:v>12</c:v>
                </c:pt>
                <c:pt idx="1222">
                  <c:v>12</c:v>
                </c:pt>
                <c:pt idx="1223">
                  <c:v>18</c:v>
                </c:pt>
                <c:pt idx="1224">
                  <c:v>14</c:v>
                </c:pt>
                <c:pt idx="1225">
                  <c:v>20</c:v>
                </c:pt>
                <c:pt idx="1226">
                  <c:v>20</c:v>
                </c:pt>
                <c:pt idx="1227">
                  <c:v>12</c:v>
                </c:pt>
                <c:pt idx="1228">
                  <c:v>21</c:v>
                </c:pt>
                <c:pt idx="1229">
                  <c:v>10</c:v>
                </c:pt>
                <c:pt idx="1230">
                  <c:v>22</c:v>
                </c:pt>
                <c:pt idx="1231">
                  <c:v>15</c:v>
                </c:pt>
                <c:pt idx="1232">
                  <c:v>17</c:v>
                </c:pt>
                <c:pt idx="1233">
                  <c:v>11</c:v>
                </c:pt>
                <c:pt idx="1234">
                  <c:v>17</c:v>
                </c:pt>
                <c:pt idx="1235">
                  <c:v>20</c:v>
                </c:pt>
                <c:pt idx="1236">
                  <c:v>16</c:v>
                </c:pt>
                <c:pt idx="1237">
                  <c:v>13</c:v>
                </c:pt>
                <c:pt idx="1238">
                  <c:v>13</c:v>
                </c:pt>
                <c:pt idx="1239">
                  <c:v>15</c:v>
                </c:pt>
                <c:pt idx="1240">
                  <c:v>18</c:v>
                </c:pt>
                <c:pt idx="1241">
                  <c:v>18</c:v>
                </c:pt>
                <c:pt idx="1242">
                  <c:v>24</c:v>
                </c:pt>
                <c:pt idx="1243">
                  <c:v>18</c:v>
                </c:pt>
                <c:pt idx="1244">
                  <c:v>15</c:v>
                </c:pt>
                <c:pt idx="1245">
                  <c:v>22</c:v>
                </c:pt>
                <c:pt idx="1246">
                  <c:v>16</c:v>
                </c:pt>
                <c:pt idx="1247">
                  <c:v>10</c:v>
                </c:pt>
                <c:pt idx="1248">
                  <c:v>11</c:v>
                </c:pt>
                <c:pt idx="1249">
                  <c:v>17</c:v>
                </c:pt>
                <c:pt idx="1250">
                  <c:v>9</c:v>
                </c:pt>
                <c:pt idx="1251">
                  <c:v>14</c:v>
                </c:pt>
                <c:pt idx="1252">
                  <c:v>13</c:v>
                </c:pt>
                <c:pt idx="1253">
                  <c:v>13</c:v>
                </c:pt>
                <c:pt idx="1254">
                  <c:v>17</c:v>
                </c:pt>
                <c:pt idx="1255">
                  <c:v>9</c:v>
                </c:pt>
                <c:pt idx="1256">
                  <c:v>9</c:v>
                </c:pt>
                <c:pt idx="1257">
                  <c:v>12</c:v>
                </c:pt>
                <c:pt idx="1258">
                  <c:v>14</c:v>
                </c:pt>
                <c:pt idx="1259">
                  <c:v>12</c:v>
                </c:pt>
                <c:pt idx="1260">
                  <c:v>17</c:v>
                </c:pt>
                <c:pt idx="1261">
                  <c:v>18</c:v>
                </c:pt>
                <c:pt idx="1262">
                  <c:v>13</c:v>
                </c:pt>
                <c:pt idx="1263">
                  <c:v>11</c:v>
                </c:pt>
                <c:pt idx="1264">
                  <c:v>11</c:v>
                </c:pt>
                <c:pt idx="1265">
                  <c:v>11</c:v>
                </c:pt>
                <c:pt idx="1266">
                  <c:v>14</c:v>
                </c:pt>
                <c:pt idx="1267">
                  <c:v>11</c:v>
                </c:pt>
                <c:pt idx="1268">
                  <c:v>13</c:v>
                </c:pt>
                <c:pt idx="1269">
                  <c:v>12</c:v>
                </c:pt>
                <c:pt idx="1270">
                  <c:v>14</c:v>
                </c:pt>
                <c:pt idx="1271">
                  <c:v>17</c:v>
                </c:pt>
                <c:pt idx="1272">
                  <c:v>12</c:v>
                </c:pt>
                <c:pt idx="1273">
                  <c:v>13</c:v>
                </c:pt>
                <c:pt idx="1274">
                  <c:v>16</c:v>
                </c:pt>
                <c:pt idx="1275">
                  <c:v>14</c:v>
                </c:pt>
                <c:pt idx="1276">
                  <c:v>11</c:v>
                </c:pt>
                <c:pt idx="1277">
                  <c:v>13</c:v>
                </c:pt>
                <c:pt idx="1278">
                  <c:v>22</c:v>
                </c:pt>
                <c:pt idx="1279">
                  <c:v>10</c:v>
                </c:pt>
                <c:pt idx="1280">
                  <c:v>13</c:v>
                </c:pt>
                <c:pt idx="1281">
                  <c:v>15</c:v>
                </c:pt>
                <c:pt idx="1282">
                  <c:v>13</c:v>
                </c:pt>
                <c:pt idx="1283">
                  <c:v>13</c:v>
                </c:pt>
                <c:pt idx="1284">
                  <c:v>17</c:v>
                </c:pt>
                <c:pt idx="1285">
                  <c:v>8</c:v>
                </c:pt>
                <c:pt idx="1286">
                  <c:v>16</c:v>
                </c:pt>
                <c:pt idx="1287">
                  <c:v>15</c:v>
                </c:pt>
                <c:pt idx="1288">
                  <c:v>18</c:v>
                </c:pt>
                <c:pt idx="1289">
                  <c:v>15</c:v>
                </c:pt>
                <c:pt idx="1290">
                  <c:v>15</c:v>
                </c:pt>
                <c:pt idx="1291">
                  <c:v>16</c:v>
                </c:pt>
                <c:pt idx="1292">
                  <c:v>14</c:v>
                </c:pt>
                <c:pt idx="1293">
                  <c:v>14</c:v>
                </c:pt>
                <c:pt idx="1294">
                  <c:v>10</c:v>
                </c:pt>
                <c:pt idx="1295">
                  <c:v>15</c:v>
                </c:pt>
                <c:pt idx="1296">
                  <c:v>15</c:v>
                </c:pt>
                <c:pt idx="1297">
                  <c:v>14</c:v>
                </c:pt>
                <c:pt idx="1298">
                  <c:v>18</c:v>
                </c:pt>
                <c:pt idx="1299">
                  <c:v>10</c:v>
                </c:pt>
                <c:pt idx="1300">
                  <c:v>10</c:v>
                </c:pt>
                <c:pt idx="1301">
                  <c:v>18</c:v>
                </c:pt>
                <c:pt idx="1302">
                  <c:v>12</c:v>
                </c:pt>
                <c:pt idx="1303">
                  <c:v>13</c:v>
                </c:pt>
                <c:pt idx="1304">
                  <c:v>13</c:v>
                </c:pt>
                <c:pt idx="1305">
                  <c:v>12</c:v>
                </c:pt>
                <c:pt idx="1306">
                  <c:v>12</c:v>
                </c:pt>
                <c:pt idx="1307">
                  <c:v>11</c:v>
                </c:pt>
                <c:pt idx="1308">
                  <c:v>15</c:v>
                </c:pt>
                <c:pt idx="1309">
                  <c:v>13</c:v>
                </c:pt>
                <c:pt idx="1310">
                  <c:v>14</c:v>
                </c:pt>
                <c:pt idx="1311">
                  <c:v>13</c:v>
                </c:pt>
                <c:pt idx="1312">
                  <c:v>11</c:v>
                </c:pt>
                <c:pt idx="1313">
                  <c:v>13</c:v>
                </c:pt>
                <c:pt idx="1314">
                  <c:v>10</c:v>
                </c:pt>
                <c:pt idx="1315">
                  <c:v>9</c:v>
                </c:pt>
                <c:pt idx="1316">
                  <c:v>13</c:v>
                </c:pt>
                <c:pt idx="1317">
                  <c:v>9</c:v>
                </c:pt>
                <c:pt idx="1318">
                  <c:v>18</c:v>
                </c:pt>
                <c:pt idx="1319">
                  <c:v>16</c:v>
                </c:pt>
                <c:pt idx="1320">
                  <c:v>16</c:v>
                </c:pt>
                <c:pt idx="1321">
                  <c:v>14</c:v>
                </c:pt>
                <c:pt idx="1322">
                  <c:v>14</c:v>
                </c:pt>
                <c:pt idx="1323">
                  <c:v>16</c:v>
                </c:pt>
                <c:pt idx="1324">
                  <c:v>15</c:v>
                </c:pt>
                <c:pt idx="1325">
                  <c:v>14</c:v>
                </c:pt>
                <c:pt idx="1326">
                  <c:v>12</c:v>
                </c:pt>
                <c:pt idx="1327">
                  <c:v>14</c:v>
                </c:pt>
                <c:pt idx="1328">
                  <c:v>16</c:v>
                </c:pt>
                <c:pt idx="1329">
                  <c:v>13</c:v>
                </c:pt>
                <c:pt idx="1330">
                  <c:v>7</c:v>
                </c:pt>
                <c:pt idx="1331">
                  <c:v>13</c:v>
                </c:pt>
                <c:pt idx="1332">
                  <c:v>13</c:v>
                </c:pt>
                <c:pt idx="1333">
                  <c:v>23</c:v>
                </c:pt>
                <c:pt idx="1334">
                  <c:v>16</c:v>
                </c:pt>
                <c:pt idx="1335">
                  <c:v>23</c:v>
                </c:pt>
                <c:pt idx="1336">
                  <c:v>11</c:v>
                </c:pt>
                <c:pt idx="1337">
                  <c:v>12</c:v>
                </c:pt>
                <c:pt idx="1338">
                  <c:v>15</c:v>
                </c:pt>
                <c:pt idx="1339">
                  <c:v>10</c:v>
                </c:pt>
                <c:pt idx="1340">
                  <c:v>17</c:v>
                </c:pt>
                <c:pt idx="1341">
                  <c:v>9</c:v>
                </c:pt>
                <c:pt idx="1342">
                  <c:v>17</c:v>
                </c:pt>
                <c:pt idx="1343">
                  <c:v>13</c:v>
                </c:pt>
                <c:pt idx="1344">
                  <c:v>9</c:v>
                </c:pt>
                <c:pt idx="1345">
                  <c:v>12</c:v>
                </c:pt>
                <c:pt idx="1346">
                  <c:v>27</c:v>
                </c:pt>
                <c:pt idx="1347">
                  <c:v>12</c:v>
                </c:pt>
                <c:pt idx="1348">
                  <c:v>10</c:v>
                </c:pt>
                <c:pt idx="1349">
                  <c:v>13</c:v>
                </c:pt>
                <c:pt idx="1350">
                  <c:v>10</c:v>
                </c:pt>
                <c:pt idx="1351">
                  <c:v>10</c:v>
                </c:pt>
                <c:pt idx="1352">
                  <c:v>14</c:v>
                </c:pt>
                <c:pt idx="1353">
                  <c:v>15</c:v>
                </c:pt>
                <c:pt idx="1354">
                  <c:v>13</c:v>
                </c:pt>
                <c:pt idx="1355">
                  <c:v>14</c:v>
                </c:pt>
                <c:pt idx="1356">
                  <c:v>18</c:v>
                </c:pt>
                <c:pt idx="1357">
                  <c:v>15</c:v>
                </c:pt>
                <c:pt idx="1358">
                  <c:v>14</c:v>
                </c:pt>
                <c:pt idx="1359">
                  <c:v>13</c:v>
                </c:pt>
                <c:pt idx="1360">
                  <c:v>12</c:v>
                </c:pt>
                <c:pt idx="1361">
                  <c:v>10</c:v>
                </c:pt>
                <c:pt idx="1362">
                  <c:v>17</c:v>
                </c:pt>
                <c:pt idx="1363">
                  <c:v>12</c:v>
                </c:pt>
                <c:pt idx="1364">
                  <c:v>15</c:v>
                </c:pt>
                <c:pt idx="1365">
                  <c:v>15</c:v>
                </c:pt>
                <c:pt idx="1366">
                  <c:v>13</c:v>
                </c:pt>
                <c:pt idx="1367">
                  <c:v>17</c:v>
                </c:pt>
                <c:pt idx="1368">
                  <c:v>15</c:v>
                </c:pt>
                <c:pt idx="1369">
                  <c:v>20</c:v>
                </c:pt>
                <c:pt idx="1370">
                  <c:v>13</c:v>
                </c:pt>
                <c:pt idx="1371">
                  <c:v>13</c:v>
                </c:pt>
                <c:pt idx="1372">
                  <c:v>15</c:v>
                </c:pt>
                <c:pt idx="1373">
                  <c:v>13</c:v>
                </c:pt>
                <c:pt idx="1374">
                  <c:v>14</c:v>
                </c:pt>
                <c:pt idx="1375">
                  <c:v>14</c:v>
                </c:pt>
                <c:pt idx="1376">
                  <c:v>15</c:v>
                </c:pt>
                <c:pt idx="1377">
                  <c:v>10</c:v>
                </c:pt>
                <c:pt idx="1378">
                  <c:v>15</c:v>
                </c:pt>
                <c:pt idx="1379">
                  <c:v>12</c:v>
                </c:pt>
                <c:pt idx="1380">
                  <c:v>19</c:v>
                </c:pt>
                <c:pt idx="1381">
                  <c:v>12</c:v>
                </c:pt>
                <c:pt idx="1382">
                  <c:v>14</c:v>
                </c:pt>
                <c:pt idx="1383">
                  <c:v>16</c:v>
                </c:pt>
                <c:pt idx="1384">
                  <c:v>12</c:v>
                </c:pt>
                <c:pt idx="1385">
                  <c:v>18</c:v>
                </c:pt>
                <c:pt idx="1386">
                  <c:v>15</c:v>
                </c:pt>
                <c:pt idx="1387">
                  <c:v>17</c:v>
                </c:pt>
                <c:pt idx="1388">
                  <c:v>12</c:v>
                </c:pt>
                <c:pt idx="1389">
                  <c:v>12</c:v>
                </c:pt>
                <c:pt idx="1390">
                  <c:v>12</c:v>
                </c:pt>
                <c:pt idx="1391">
                  <c:v>9</c:v>
                </c:pt>
                <c:pt idx="1392">
                  <c:v>10</c:v>
                </c:pt>
                <c:pt idx="1393">
                  <c:v>18</c:v>
                </c:pt>
                <c:pt idx="1394">
                  <c:v>10</c:v>
                </c:pt>
                <c:pt idx="1395">
                  <c:v>12</c:v>
                </c:pt>
                <c:pt idx="1396">
                  <c:v>14</c:v>
                </c:pt>
                <c:pt idx="1397">
                  <c:v>8</c:v>
                </c:pt>
                <c:pt idx="1398">
                  <c:v>17</c:v>
                </c:pt>
                <c:pt idx="1399">
                  <c:v>17</c:v>
                </c:pt>
                <c:pt idx="1400">
                  <c:v>14</c:v>
                </c:pt>
                <c:pt idx="1401">
                  <c:v>10</c:v>
                </c:pt>
                <c:pt idx="1402">
                  <c:v>15</c:v>
                </c:pt>
                <c:pt idx="1403">
                  <c:v>15</c:v>
                </c:pt>
                <c:pt idx="1404">
                  <c:v>16</c:v>
                </c:pt>
                <c:pt idx="1405">
                  <c:v>20</c:v>
                </c:pt>
                <c:pt idx="1406">
                  <c:v>13</c:v>
                </c:pt>
                <c:pt idx="1407">
                  <c:v>22</c:v>
                </c:pt>
                <c:pt idx="1408">
                  <c:v>13</c:v>
                </c:pt>
                <c:pt idx="1409">
                  <c:v>13</c:v>
                </c:pt>
                <c:pt idx="1410">
                  <c:v>9</c:v>
                </c:pt>
                <c:pt idx="1411">
                  <c:v>11</c:v>
                </c:pt>
                <c:pt idx="1412">
                  <c:v>13</c:v>
                </c:pt>
                <c:pt idx="1413">
                  <c:v>14</c:v>
                </c:pt>
                <c:pt idx="1414">
                  <c:v>11</c:v>
                </c:pt>
                <c:pt idx="1415">
                  <c:v>19</c:v>
                </c:pt>
                <c:pt idx="1416">
                  <c:v>11</c:v>
                </c:pt>
                <c:pt idx="1417">
                  <c:v>14</c:v>
                </c:pt>
                <c:pt idx="1418">
                  <c:v>13</c:v>
                </c:pt>
                <c:pt idx="1419">
                  <c:v>13</c:v>
                </c:pt>
                <c:pt idx="1420">
                  <c:v>15</c:v>
                </c:pt>
                <c:pt idx="1421">
                  <c:v>18</c:v>
                </c:pt>
                <c:pt idx="1422">
                  <c:v>13</c:v>
                </c:pt>
                <c:pt idx="1423">
                  <c:v>9</c:v>
                </c:pt>
                <c:pt idx="1424">
                  <c:v>15</c:v>
                </c:pt>
                <c:pt idx="1425">
                  <c:v>16</c:v>
                </c:pt>
                <c:pt idx="1426">
                  <c:v>16</c:v>
                </c:pt>
                <c:pt idx="1427">
                  <c:v>13</c:v>
                </c:pt>
                <c:pt idx="1428">
                  <c:v>14</c:v>
                </c:pt>
                <c:pt idx="1429">
                  <c:v>11</c:v>
                </c:pt>
                <c:pt idx="1430">
                  <c:v>14</c:v>
                </c:pt>
                <c:pt idx="1431">
                  <c:v>16</c:v>
                </c:pt>
                <c:pt idx="1432">
                  <c:v>11</c:v>
                </c:pt>
                <c:pt idx="1433">
                  <c:v>9</c:v>
                </c:pt>
                <c:pt idx="1434">
                  <c:v>15</c:v>
                </c:pt>
                <c:pt idx="1435">
                  <c:v>14</c:v>
                </c:pt>
                <c:pt idx="1436">
                  <c:v>13</c:v>
                </c:pt>
                <c:pt idx="1437">
                  <c:v>21</c:v>
                </c:pt>
                <c:pt idx="1438">
                  <c:v>12</c:v>
                </c:pt>
                <c:pt idx="1439">
                  <c:v>12</c:v>
                </c:pt>
                <c:pt idx="1440">
                  <c:v>16</c:v>
                </c:pt>
                <c:pt idx="1441">
                  <c:v>16</c:v>
                </c:pt>
                <c:pt idx="1442">
                  <c:v>11</c:v>
                </c:pt>
                <c:pt idx="1443">
                  <c:v>13</c:v>
                </c:pt>
                <c:pt idx="1444">
                  <c:v>15</c:v>
                </c:pt>
                <c:pt idx="1445">
                  <c:v>10</c:v>
                </c:pt>
                <c:pt idx="1446">
                  <c:v>10</c:v>
                </c:pt>
                <c:pt idx="1447">
                  <c:v>16</c:v>
                </c:pt>
                <c:pt idx="1448">
                  <c:v>23</c:v>
                </c:pt>
                <c:pt idx="1449">
                  <c:v>16</c:v>
                </c:pt>
                <c:pt idx="1450">
                  <c:v>21</c:v>
                </c:pt>
                <c:pt idx="1451">
                  <c:v>17</c:v>
                </c:pt>
                <c:pt idx="1452">
                  <c:v>11</c:v>
                </c:pt>
                <c:pt idx="1453">
                  <c:v>10</c:v>
                </c:pt>
                <c:pt idx="1454">
                  <c:v>9</c:v>
                </c:pt>
                <c:pt idx="1455">
                  <c:v>14</c:v>
                </c:pt>
                <c:pt idx="1456">
                  <c:v>12</c:v>
                </c:pt>
                <c:pt idx="1457">
                  <c:v>12</c:v>
                </c:pt>
                <c:pt idx="1458">
                  <c:v>9</c:v>
                </c:pt>
                <c:pt idx="1459">
                  <c:v>10</c:v>
                </c:pt>
                <c:pt idx="1460">
                  <c:v>12</c:v>
                </c:pt>
                <c:pt idx="1461">
                  <c:v>9</c:v>
                </c:pt>
                <c:pt idx="1462">
                  <c:v>10</c:v>
                </c:pt>
                <c:pt idx="1463">
                  <c:v>16</c:v>
                </c:pt>
                <c:pt idx="1464">
                  <c:v>15</c:v>
                </c:pt>
                <c:pt idx="1465">
                  <c:v>14</c:v>
                </c:pt>
                <c:pt idx="1466">
                  <c:v>16</c:v>
                </c:pt>
                <c:pt idx="1467">
                  <c:v>12</c:v>
                </c:pt>
                <c:pt idx="1468">
                  <c:v>13</c:v>
                </c:pt>
                <c:pt idx="1469">
                  <c:v>11</c:v>
                </c:pt>
                <c:pt idx="1470">
                  <c:v>21</c:v>
                </c:pt>
                <c:pt idx="1471">
                  <c:v>22</c:v>
                </c:pt>
                <c:pt idx="1472">
                  <c:v>16</c:v>
                </c:pt>
                <c:pt idx="1473">
                  <c:v>11</c:v>
                </c:pt>
                <c:pt idx="1474">
                  <c:v>11</c:v>
                </c:pt>
                <c:pt idx="1475">
                  <c:v>16</c:v>
                </c:pt>
                <c:pt idx="1476">
                  <c:v>15</c:v>
                </c:pt>
                <c:pt idx="1477">
                  <c:v>16</c:v>
                </c:pt>
                <c:pt idx="1478">
                  <c:v>15</c:v>
                </c:pt>
                <c:pt idx="1479">
                  <c:v>19</c:v>
                </c:pt>
                <c:pt idx="1480">
                  <c:v>25</c:v>
                </c:pt>
                <c:pt idx="1481">
                  <c:v>10</c:v>
                </c:pt>
                <c:pt idx="1482">
                  <c:v>17</c:v>
                </c:pt>
                <c:pt idx="1483">
                  <c:v>14</c:v>
                </c:pt>
                <c:pt idx="1484">
                  <c:v>13</c:v>
                </c:pt>
                <c:pt idx="1485">
                  <c:v>15</c:v>
                </c:pt>
                <c:pt idx="1486">
                  <c:v>15</c:v>
                </c:pt>
                <c:pt idx="1487">
                  <c:v>17</c:v>
                </c:pt>
                <c:pt idx="1488">
                  <c:v>16</c:v>
                </c:pt>
                <c:pt idx="1489">
                  <c:v>21</c:v>
                </c:pt>
                <c:pt idx="1490">
                  <c:v>10</c:v>
                </c:pt>
                <c:pt idx="1491">
                  <c:v>6</c:v>
                </c:pt>
                <c:pt idx="1492">
                  <c:v>18</c:v>
                </c:pt>
                <c:pt idx="1493">
                  <c:v>9</c:v>
                </c:pt>
                <c:pt idx="1494">
                  <c:v>17</c:v>
                </c:pt>
                <c:pt idx="1495">
                  <c:v>15</c:v>
                </c:pt>
                <c:pt idx="1496">
                  <c:v>14</c:v>
                </c:pt>
                <c:pt idx="1497">
                  <c:v>21</c:v>
                </c:pt>
                <c:pt idx="1498">
                  <c:v>9</c:v>
                </c:pt>
                <c:pt idx="1499">
                  <c:v>16</c:v>
                </c:pt>
                <c:pt idx="1500">
                  <c:v>18</c:v>
                </c:pt>
                <c:pt idx="1501">
                  <c:v>12</c:v>
                </c:pt>
                <c:pt idx="1502">
                  <c:v>12</c:v>
                </c:pt>
                <c:pt idx="1503">
                  <c:v>20</c:v>
                </c:pt>
                <c:pt idx="1504">
                  <c:v>11</c:v>
                </c:pt>
                <c:pt idx="1505">
                  <c:v>19</c:v>
                </c:pt>
                <c:pt idx="1506">
                  <c:v>19</c:v>
                </c:pt>
                <c:pt idx="1507">
                  <c:v>19</c:v>
                </c:pt>
                <c:pt idx="1508">
                  <c:v>19</c:v>
                </c:pt>
                <c:pt idx="1509">
                  <c:v>20</c:v>
                </c:pt>
                <c:pt idx="1510">
                  <c:v>19</c:v>
                </c:pt>
                <c:pt idx="1511">
                  <c:v>13</c:v>
                </c:pt>
                <c:pt idx="1512">
                  <c:v>21</c:v>
                </c:pt>
                <c:pt idx="1513">
                  <c:v>18</c:v>
                </c:pt>
                <c:pt idx="1514">
                  <c:v>13</c:v>
                </c:pt>
                <c:pt idx="1515">
                  <c:v>17</c:v>
                </c:pt>
                <c:pt idx="1516">
                  <c:v>17</c:v>
                </c:pt>
                <c:pt idx="1517">
                  <c:v>13</c:v>
                </c:pt>
                <c:pt idx="1518">
                  <c:v>18</c:v>
                </c:pt>
                <c:pt idx="1519">
                  <c:v>11</c:v>
                </c:pt>
                <c:pt idx="1520">
                  <c:v>20</c:v>
                </c:pt>
                <c:pt idx="1521">
                  <c:v>21</c:v>
                </c:pt>
                <c:pt idx="1522">
                  <c:v>22</c:v>
                </c:pt>
                <c:pt idx="1523">
                  <c:v>19</c:v>
                </c:pt>
                <c:pt idx="1524">
                  <c:v>15</c:v>
                </c:pt>
                <c:pt idx="1525">
                  <c:v>15</c:v>
                </c:pt>
                <c:pt idx="1526">
                  <c:v>21</c:v>
                </c:pt>
                <c:pt idx="1527">
                  <c:v>19</c:v>
                </c:pt>
                <c:pt idx="1528">
                  <c:v>16</c:v>
                </c:pt>
                <c:pt idx="1529">
                  <c:v>15</c:v>
                </c:pt>
                <c:pt idx="1530">
                  <c:v>18</c:v>
                </c:pt>
                <c:pt idx="1531">
                  <c:v>19</c:v>
                </c:pt>
                <c:pt idx="1532">
                  <c:v>12</c:v>
                </c:pt>
                <c:pt idx="1533">
                  <c:v>17</c:v>
                </c:pt>
                <c:pt idx="1534">
                  <c:v>14</c:v>
                </c:pt>
                <c:pt idx="1535">
                  <c:v>12</c:v>
                </c:pt>
                <c:pt idx="1536">
                  <c:v>19</c:v>
                </c:pt>
                <c:pt idx="1537">
                  <c:v>13</c:v>
                </c:pt>
                <c:pt idx="1538">
                  <c:v>14</c:v>
                </c:pt>
                <c:pt idx="1539">
                  <c:v>15</c:v>
                </c:pt>
                <c:pt idx="1540">
                  <c:v>10</c:v>
                </c:pt>
                <c:pt idx="1541">
                  <c:v>12</c:v>
                </c:pt>
                <c:pt idx="1542">
                  <c:v>13</c:v>
                </c:pt>
                <c:pt idx="1543">
                  <c:v>8</c:v>
                </c:pt>
                <c:pt idx="1544">
                  <c:v>12</c:v>
                </c:pt>
                <c:pt idx="1545">
                  <c:v>13</c:v>
                </c:pt>
                <c:pt idx="1546">
                  <c:v>13</c:v>
                </c:pt>
                <c:pt idx="1547">
                  <c:v>27</c:v>
                </c:pt>
                <c:pt idx="1548">
                  <c:v>7</c:v>
                </c:pt>
                <c:pt idx="1549">
                  <c:v>12</c:v>
                </c:pt>
                <c:pt idx="1550">
                  <c:v>19</c:v>
                </c:pt>
                <c:pt idx="1551">
                  <c:v>16</c:v>
                </c:pt>
                <c:pt idx="1552">
                  <c:v>15</c:v>
                </c:pt>
                <c:pt idx="1553">
                  <c:v>10</c:v>
                </c:pt>
                <c:pt idx="1554">
                  <c:v>14</c:v>
                </c:pt>
                <c:pt idx="1555">
                  <c:v>12</c:v>
                </c:pt>
                <c:pt idx="1556">
                  <c:v>13</c:v>
                </c:pt>
                <c:pt idx="1557">
                  <c:v>14</c:v>
                </c:pt>
                <c:pt idx="1558">
                  <c:v>11</c:v>
                </c:pt>
                <c:pt idx="1559">
                  <c:v>14</c:v>
                </c:pt>
                <c:pt idx="1560">
                  <c:v>21</c:v>
                </c:pt>
                <c:pt idx="1561">
                  <c:v>11</c:v>
                </c:pt>
                <c:pt idx="1562">
                  <c:v>21</c:v>
                </c:pt>
                <c:pt idx="1563">
                  <c:v>13</c:v>
                </c:pt>
                <c:pt idx="1564">
                  <c:v>14</c:v>
                </c:pt>
                <c:pt idx="1565">
                  <c:v>11</c:v>
                </c:pt>
                <c:pt idx="1566">
                  <c:v>16</c:v>
                </c:pt>
                <c:pt idx="1567">
                  <c:v>11</c:v>
                </c:pt>
                <c:pt idx="1568">
                  <c:v>13</c:v>
                </c:pt>
                <c:pt idx="1569">
                  <c:v>4</c:v>
                </c:pt>
                <c:pt idx="1570">
                  <c:v>13</c:v>
                </c:pt>
                <c:pt idx="1571">
                  <c:v>11</c:v>
                </c:pt>
                <c:pt idx="1572">
                  <c:v>15</c:v>
                </c:pt>
                <c:pt idx="1573">
                  <c:v>14</c:v>
                </c:pt>
                <c:pt idx="1574">
                  <c:v>11</c:v>
                </c:pt>
                <c:pt idx="1575">
                  <c:v>15</c:v>
                </c:pt>
                <c:pt idx="1576">
                  <c:v>15</c:v>
                </c:pt>
                <c:pt idx="1577">
                  <c:v>16</c:v>
                </c:pt>
                <c:pt idx="1578">
                  <c:v>12</c:v>
                </c:pt>
                <c:pt idx="1579">
                  <c:v>14</c:v>
                </c:pt>
                <c:pt idx="1580">
                  <c:v>15</c:v>
                </c:pt>
                <c:pt idx="1581">
                  <c:v>10</c:v>
                </c:pt>
                <c:pt idx="1582">
                  <c:v>14</c:v>
                </c:pt>
                <c:pt idx="1583">
                  <c:v>13</c:v>
                </c:pt>
                <c:pt idx="1584">
                  <c:v>24</c:v>
                </c:pt>
                <c:pt idx="1585">
                  <c:v>13</c:v>
                </c:pt>
                <c:pt idx="1586">
                  <c:v>15</c:v>
                </c:pt>
                <c:pt idx="1587">
                  <c:v>13</c:v>
                </c:pt>
                <c:pt idx="1588">
                  <c:v>9</c:v>
                </c:pt>
                <c:pt idx="1589">
                  <c:v>14</c:v>
                </c:pt>
                <c:pt idx="1590">
                  <c:v>15</c:v>
                </c:pt>
                <c:pt idx="1591">
                  <c:v>13</c:v>
                </c:pt>
                <c:pt idx="1592">
                  <c:v>13</c:v>
                </c:pt>
                <c:pt idx="1593">
                  <c:v>11</c:v>
                </c:pt>
                <c:pt idx="1594">
                  <c:v>11</c:v>
                </c:pt>
                <c:pt idx="1595">
                  <c:v>10</c:v>
                </c:pt>
                <c:pt idx="1596">
                  <c:v>12</c:v>
                </c:pt>
                <c:pt idx="1597">
                  <c:v>21</c:v>
                </c:pt>
                <c:pt idx="1598">
                  <c:v>27</c:v>
                </c:pt>
                <c:pt idx="1599">
                  <c:v>13</c:v>
                </c:pt>
                <c:pt idx="1600">
                  <c:v>16</c:v>
                </c:pt>
                <c:pt idx="1601">
                  <c:v>13</c:v>
                </c:pt>
                <c:pt idx="1602">
                  <c:v>12</c:v>
                </c:pt>
                <c:pt idx="1603">
                  <c:v>17</c:v>
                </c:pt>
                <c:pt idx="1604">
                  <c:v>8</c:v>
                </c:pt>
                <c:pt idx="1605">
                  <c:v>21</c:v>
                </c:pt>
                <c:pt idx="1606">
                  <c:v>16</c:v>
                </c:pt>
                <c:pt idx="1607">
                  <c:v>10</c:v>
                </c:pt>
                <c:pt idx="1608">
                  <c:v>13</c:v>
                </c:pt>
                <c:pt idx="1609">
                  <c:v>10</c:v>
                </c:pt>
                <c:pt idx="1610">
                  <c:v>11</c:v>
                </c:pt>
                <c:pt idx="1611">
                  <c:v>14</c:v>
                </c:pt>
                <c:pt idx="1612">
                  <c:v>13</c:v>
                </c:pt>
                <c:pt idx="1613">
                  <c:v>10</c:v>
                </c:pt>
                <c:pt idx="1614">
                  <c:v>11</c:v>
                </c:pt>
                <c:pt idx="1615">
                  <c:v>13</c:v>
                </c:pt>
                <c:pt idx="1616">
                  <c:v>22</c:v>
                </c:pt>
                <c:pt idx="1617">
                  <c:v>13</c:v>
                </c:pt>
                <c:pt idx="1618">
                  <c:v>19</c:v>
                </c:pt>
                <c:pt idx="1619">
                  <c:v>10</c:v>
                </c:pt>
                <c:pt idx="1620">
                  <c:v>13</c:v>
                </c:pt>
                <c:pt idx="1621">
                  <c:v>19</c:v>
                </c:pt>
                <c:pt idx="1622">
                  <c:v>12</c:v>
                </c:pt>
                <c:pt idx="1623">
                  <c:v>12</c:v>
                </c:pt>
                <c:pt idx="1624">
                  <c:v>14</c:v>
                </c:pt>
                <c:pt idx="1625">
                  <c:v>14</c:v>
                </c:pt>
                <c:pt idx="1626">
                  <c:v>11</c:v>
                </c:pt>
                <c:pt idx="1627">
                  <c:v>12</c:v>
                </c:pt>
                <c:pt idx="1628">
                  <c:v>12</c:v>
                </c:pt>
                <c:pt idx="1629">
                  <c:v>10</c:v>
                </c:pt>
                <c:pt idx="1630">
                  <c:v>12</c:v>
                </c:pt>
                <c:pt idx="1631">
                  <c:v>16</c:v>
                </c:pt>
                <c:pt idx="1632">
                  <c:v>16</c:v>
                </c:pt>
                <c:pt idx="1633">
                  <c:v>10</c:v>
                </c:pt>
                <c:pt idx="1634">
                  <c:v>16</c:v>
                </c:pt>
                <c:pt idx="1635">
                  <c:v>15</c:v>
                </c:pt>
                <c:pt idx="1636">
                  <c:v>13</c:v>
                </c:pt>
                <c:pt idx="1637">
                  <c:v>12</c:v>
                </c:pt>
                <c:pt idx="1638">
                  <c:v>16</c:v>
                </c:pt>
                <c:pt idx="1639">
                  <c:v>19</c:v>
                </c:pt>
                <c:pt idx="1640">
                  <c:v>17</c:v>
                </c:pt>
                <c:pt idx="1641">
                  <c:v>14</c:v>
                </c:pt>
                <c:pt idx="1642">
                  <c:v>15</c:v>
                </c:pt>
                <c:pt idx="1643">
                  <c:v>14</c:v>
                </c:pt>
                <c:pt idx="1644">
                  <c:v>13</c:v>
                </c:pt>
                <c:pt idx="1645">
                  <c:v>17</c:v>
                </c:pt>
                <c:pt idx="1646">
                  <c:v>16</c:v>
                </c:pt>
                <c:pt idx="1647">
                  <c:v>10</c:v>
                </c:pt>
                <c:pt idx="1648">
                  <c:v>13</c:v>
                </c:pt>
                <c:pt idx="1649">
                  <c:v>10</c:v>
                </c:pt>
                <c:pt idx="1650">
                  <c:v>12</c:v>
                </c:pt>
                <c:pt idx="1651">
                  <c:v>10</c:v>
                </c:pt>
                <c:pt idx="1652">
                  <c:v>10</c:v>
                </c:pt>
                <c:pt idx="1653">
                  <c:v>13</c:v>
                </c:pt>
                <c:pt idx="1654">
                  <c:v>14</c:v>
                </c:pt>
                <c:pt idx="1655">
                  <c:v>21</c:v>
                </c:pt>
                <c:pt idx="1656">
                  <c:v>13</c:v>
                </c:pt>
                <c:pt idx="1657">
                  <c:v>12</c:v>
                </c:pt>
                <c:pt idx="1658">
                  <c:v>9</c:v>
                </c:pt>
                <c:pt idx="1659">
                  <c:v>14</c:v>
                </c:pt>
                <c:pt idx="1660">
                  <c:v>15</c:v>
                </c:pt>
                <c:pt idx="1661">
                  <c:v>12</c:v>
                </c:pt>
                <c:pt idx="1662">
                  <c:v>13</c:v>
                </c:pt>
                <c:pt idx="1663">
                  <c:v>13</c:v>
                </c:pt>
                <c:pt idx="1664">
                  <c:v>19</c:v>
                </c:pt>
                <c:pt idx="1665">
                  <c:v>9</c:v>
                </c:pt>
                <c:pt idx="1666">
                  <c:v>10</c:v>
                </c:pt>
                <c:pt idx="1667">
                  <c:v>19</c:v>
                </c:pt>
                <c:pt idx="1668">
                  <c:v>20</c:v>
                </c:pt>
                <c:pt idx="1669">
                  <c:v>13</c:v>
                </c:pt>
                <c:pt idx="1670">
                  <c:v>18</c:v>
                </c:pt>
                <c:pt idx="1671">
                  <c:v>23</c:v>
                </c:pt>
                <c:pt idx="1672">
                  <c:v>14</c:v>
                </c:pt>
                <c:pt idx="1673">
                  <c:v>19</c:v>
                </c:pt>
                <c:pt idx="1674">
                  <c:v>17</c:v>
                </c:pt>
                <c:pt idx="1675">
                  <c:v>8</c:v>
                </c:pt>
                <c:pt idx="1676">
                  <c:v>27</c:v>
                </c:pt>
                <c:pt idx="1677">
                  <c:v>14</c:v>
                </c:pt>
                <c:pt idx="1678">
                  <c:v>17</c:v>
                </c:pt>
                <c:pt idx="1679">
                  <c:v>20</c:v>
                </c:pt>
                <c:pt idx="1680">
                  <c:v>22</c:v>
                </c:pt>
                <c:pt idx="1681">
                  <c:v>12</c:v>
                </c:pt>
                <c:pt idx="1682">
                  <c:v>19</c:v>
                </c:pt>
                <c:pt idx="1683">
                  <c:v>13</c:v>
                </c:pt>
                <c:pt idx="1684">
                  <c:v>8</c:v>
                </c:pt>
                <c:pt idx="1685">
                  <c:v>18</c:v>
                </c:pt>
                <c:pt idx="1686">
                  <c:v>10</c:v>
                </c:pt>
                <c:pt idx="1687">
                  <c:v>16</c:v>
                </c:pt>
                <c:pt idx="1688">
                  <c:v>14</c:v>
                </c:pt>
                <c:pt idx="1689">
                  <c:v>10</c:v>
                </c:pt>
                <c:pt idx="1690">
                  <c:v>17</c:v>
                </c:pt>
                <c:pt idx="1691">
                  <c:v>12</c:v>
                </c:pt>
                <c:pt idx="1692">
                  <c:v>11</c:v>
                </c:pt>
                <c:pt idx="1693">
                  <c:v>9</c:v>
                </c:pt>
                <c:pt idx="1694">
                  <c:v>11</c:v>
                </c:pt>
                <c:pt idx="1695">
                  <c:v>17</c:v>
                </c:pt>
                <c:pt idx="1696">
                  <c:v>14</c:v>
                </c:pt>
                <c:pt idx="1697">
                  <c:v>15</c:v>
                </c:pt>
                <c:pt idx="1698">
                  <c:v>18</c:v>
                </c:pt>
                <c:pt idx="1699">
                  <c:v>28</c:v>
                </c:pt>
                <c:pt idx="1700">
                  <c:v>10</c:v>
                </c:pt>
                <c:pt idx="1701">
                  <c:v>12</c:v>
                </c:pt>
                <c:pt idx="1702">
                  <c:v>8</c:v>
                </c:pt>
                <c:pt idx="1703">
                  <c:v>14</c:v>
                </c:pt>
                <c:pt idx="1704">
                  <c:v>13</c:v>
                </c:pt>
                <c:pt idx="1705">
                  <c:v>20</c:v>
                </c:pt>
                <c:pt idx="1706">
                  <c:v>13</c:v>
                </c:pt>
                <c:pt idx="1707">
                  <c:v>11</c:v>
                </c:pt>
                <c:pt idx="1708">
                  <c:v>15</c:v>
                </c:pt>
                <c:pt idx="1709">
                  <c:v>9</c:v>
                </c:pt>
                <c:pt idx="1710">
                  <c:v>10</c:v>
                </c:pt>
                <c:pt idx="1711">
                  <c:v>13</c:v>
                </c:pt>
                <c:pt idx="1712">
                  <c:v>11</c:v>
                </c:pt>
                <c:pt idx="1713">
                  <c:v>20</c:v>
                </c:pt>
                <c:pt idx="1714">
                  <c:v>13</c:v>
                </c:pt>
                <c:pt idx="1715">
                  <c:v>15</c:v>
                </c:pt>
                <c:pt idx="1716">
                  <c:v>15</c:v>
                </c:pt>
                <c:pt idx="1717">
                  <c:v>24</c:v>
                </c:pt>
                <c:pt idx="1718">
                  <c:v>10</c:v>
                </c:pt>
                <c:pt idx="1719">
                  <c:v>12</c:v>
                </c:pt>
                <c:pt idx="1720">
                  <c:v>21</c:v>
                </c:pt>
                <c:pt idx="1721">
                  <c:v>22</c:v>
                </c:pt>
                <c:pt idx="1722">
                  <c:v>15</c:v>
                </c:pt>
                <c:pt idx="1723">
                  <c:v>12</c:v>
                </c:pt>
                <c:pt idx="1724">
                  <c:v>10</c:v>
                </c:pt>
                <c:pt idx="1725">
                  <c:v>15</c:v>
                </c:pt>
                <c:pt idx="1726">
                  <c:v>19</c:v>
                </c:pt>
                <c:pt idx="1727">
                  <c:v>14</c:v>
                </c:pt>
                <c:pt idx="1728">
                  <c:v>19</c:v>
                </c:pt>
                <c:pt idx="1729">
                  <c:v>14</c:v>
                </c:pt>
                <c:pt idx="1730">
                  <c:v>12</c:v>
                </c:pt>
                <c:pt idx="1731">
                  <c:v>17</c:v>
                </c:pt>
                <c:pt idx="1732">
                  <c:v>12</c:v>
                </c:pt>
                <c:pt idx="1733">
                  <c:v>8</c:v>
                </c:pt>
                <c:pt idx="1734">
                  <c:v>15</c:v>
                </c:pt>
                <c:pt idx="1735">
                  <c:v>18</c:v>
                </c:pt>
                <c:pt idx="1736">
                  <c:v>11</c:v>
                </c:pt>
                <c:pt idx="1737">
                  <c:v>9</c:v>
                </c:pt>
                <c:pt idx="1738">
                  <c:v>11</c:v>
                </c:pt>
                <c:pt idx="1739">
                  <c:v>14</c:v>
                </c:pt>
                <c:pt idx="1740">
                  <c:v>12</c:v>
                </c:pt>
                <c:pt idx="1741">
                  <c:v>8</c:v>
                </c:pt>
                <c:pt idx="1742">
                  <c:v>11</c:v>
                </c:pt>
                <c:pt idx="1743">
                  <c:v>17</c:v>
                </c:pt>
                <c:pt idx="1744">
                  <c:v>15</c:v>
                </c:pt>
                <c:pt idx="1745">
                  <c:v>12</c:v>
                </c:pt>
                <c:pt idx="1746">
                  <c:v>8</c:v>
                </c:pt>
                <c:pt idx="1747">
                  <c:v>11</c:v>
                </c:pt>
                <c:pt idx="1748">
                  <c:v>20</c:v>
                </c:pt>
                <c:pt idx="1749">
                  <c:v>15</c:v>
                </c:pt>
                <c:pt idx="1750">
                  <c:v>19</c:v>
                </c:pt>
                <c:pt idx="1751">
                  <c:v>6</c:v>
                </c:pt>
                <c:pt idx="1752">
                  <c:v>20</c:v>
                </c:pt>
                <c:pt idx="1753">
                  <c:v>9</c:v>
                </c:pt>
                <c:pt idx="1754">
                  <c:v>18</c:v>
                </c:pt>
                <c:pt idx="1755">
                  <c:v>8</c:v>
                </c:pt>
                <c:pt idx="1756">
                  <c:v>15</c:v>
                </c:pt>
                <c:pt idx="1757">
                  <c:v>9</c:v>
                </c:pt>
                <c:pt idx="1758">
                  <c:v>15</c:v>
                </c:pt>
                <c:pt idx="1759">
                  <c:v>16</c:v>
                </c:pt>
                <c:pt idx="1760">
                  <c:v>7</c:v>
                </c:pt>
                <c:pt idx="1761">
                  <c:v>13</c:v>
                </c:pt>
                <c:pt idx="1762">
                  <c:v>14</c:v>
                </c:pt>
                <c:pt idx="1763">
                  <c:v>12</c:v>
                </c:pt>
                <c:pt idx="1764">
                  <c:v>13</c:v>
                </c:pt>
                <c:pt idx="1765">
                  <c:v>9</c:v>
                </c:pt>
                <c:pt idx="1766">
                  <c:v>7</c:v>
                </c:pt>
                <c:pt idx="1767">
                  <c:v>11</c:v>
                </c:pt>
                <c:pt idx="1768">
                  <c:v>18</c:v>
                </c:pt>
                <c:pt idx="1769">
                  <c:v>2</c:v>
                </c:pt>
                <c:pt idx="1770">
                  <c:v>11</c:v>
                </c:pt>
                <c:pt idx="1771">
                  <c:v>14</c:v>
                </c:pt>
                <c:pt idx="1772">
                  <c:v>18</c:v>
                </c:pt>
                <c:pt idx="1773">
                  <c:v>18</c:v>
                </c:pt>
                <c:pt idx="1774">
                  <c:v>18</c:v>
                </c:pt>
                <c:pt idx="1775">
                  <c:v>13</c:v>
                </c:pt>
                <c:pt idx="1776">
                  <c:v>18</c:v>
                </c:pt>
                <c:pt idx="1777">
                  <c:v>14</c:v>
                </c:pt>
                <c:pt idx="1778">
                  <c:v>17</c:v>
                </c:pt>
                <c:pt idx="1779">
                  <c:v>9</c:v>
                </c:pt>
                <c:pt idx="1780">
                  <c:v>12</c:v>
                </c:pt>
                <c:pt idx="1781">
                  <c:v>11</c:v>
                </c:pt>
                <c:pt idx="1782">
                  <c:v>12</c:v>
                </c:pt>
                <c:pt idx="1783">
                  <c:v>10</c:v>
                </c:pt>
                <c:pt idx="1784">
                  <c:v>11</c:v>
                </c:pt>
                <c:pt idx="1785">
                  <c:v>17</c:v>
                </c:pt>
                <c:pt idx="1786">
                  <c:v>14</c:v>
                </c:pt>
                <c:pt idx="1787">
                  <c:v>12</c:v>
                </c:pt>
                <c:pt idx="1788">
                  <c:v>12</c:v>
                </c:pt>
                <c:pt idx="1789">
                  <c:v>15</c:v>
                </c:pt>
                <c:pt idx="1790">
                  <c:v>8</c:v>
                </c:pt>
                <c:pt idx="1791">
                  <c:v>14</c:v>
                </c:pt>
                <c:pt idx="1792">
                  <c:v>15</c:v>
                </c:pt>
                <c:pt idx="1793">
                  <c:v>14</c:v>
                </c:pt>
                <c:pt idx="1794">
                  <c:v>15</c:v>
                </c:pt>
                <c:pt idx="1795">
                  <c:v>8</c:v>
                </c:pt>
                <c:pt idx="1796">
                  <c:v>13</c:v>
                </c:pt>
                <c:pt idx="1797">
                  <c:v>13</c:v>
                </c:pt>
                <c:pt idx="1798">
                  <c:v>17</c:v>
                </c:pt>
                <c:pt idx="1799">
                  <c:v>10</c:v>
                </c:pt>
                <c:pt idx="1800">
                  <c:v>9</c:v>
                </c:pt>
                <c:pt idx="1801">
                  <c:v>7</c:v>
                </c:pt>
                <c:pt idx="1802">
                  <c:v>10</c:v>
                </c:pt>
                <c:pt idx="1803">
                  <c:v>8</c:v>
                </c:pt>
                <c:pt idx="1804">
                  <c:v>21</c:v>
                </c:pt>
                <c:pt idx="1805">
                  <c:v>10</c:v>
                </c:pt>
                <c:pt idx="1806">
                  <c:v>15</c:v>
                </c:pt>
                <c:pt idx="1807">
                  <c:v>11</c:v>
                </c:pt>
                <c:pt idx="1808">
                  <c:v>11</c:v>
                </c:pt>
                <c:pt idx="1809">
                  <c:v>12</c:v>
                </c:pt>
                <c:pt idx="1810">
                  <c:v>14</c:v>
                </c:pt>
                <c:pt idx="1811">
                  <c:v>11</c:v>
                </c:pt>
                <c:pt idx="1812">
                  <c:v>13</c:v>
                </c:pt>
                <c:pt idx="1813">
                  <c:v>11</c:v>
                </c:pt>
                <c:pt idx="1814">
                  <c:v>14</c:v>
                </c:pt>
                <c:pt idx="1815">
                  <c:v>9</c:v>
                </c:pt>
                <c:pt idx="1816">
                  <c:v>11</c:v>
                </c:pt>
                <c:pt idx="1817">
                  <c:v>20</c:v>
                </c:pt>
                <c:pt idx="1818">
                  <c:v>13</c:v>
                </c:pt>
                <c:pt idx="1819">
                  <c:v>12</c:v>
                </c:pt>
                <c:pt idx="1820">
                  <c:v>11</c:v>
                </c:pt>
                <c:pt idx="1821">
                  <c:v>9</c:v>
                </c:pt>
                <c:pt idx="1822">
                  <c:v>13</c:v>
                </c:pt>
                <c:pt idx="1823">
                  <c:v>12</c:v>
                </c:pt>
                <c:pt idx="1824">
                  <c:v>15</c:v>
                </c:pt>
                <c:pt idx="1825">
                  <c:v>15</c:v>
                </c:pt>
                <c:pt idx="1826">
                  <c:v>12</c:v>
                </c:pt>
                <c:pt idx="1827">
                  <c:v>12</c:v>
                </c:pt>
                <c:pt idx="1828">
                  <c:v>25</c:v>
                </c:pt>
                <c:pt idx="1829">
                  <c:v>12</c:v>
                </c:pt>
                <c:pt idx="1830">
                  <c:v>13</c:v>
                </c:pt>
                <c:pt idx="1831">
                  <c:v>13</c:v>
                </c:pt>
                <c:pt idx="1832">
                  <c:v>13</c:v>
                </c:pt>
                <c:pt idx="1833">
                  <c:v>14</c:v>
                </c:pt>
                <c:pt idx="1834">
                  <c:v>13</c:v>
                </c:pt>
                <c:pt idx="1835">
                  <c:v>15</c:v>
                </c:pt>
                <c:pt idx="1836">
                  <c:v>6</c:v>
                </c:pt>
                <c:pt idx="1837">
                  <c:v>8</c:v>
                </c:pt>
                <c:pt idx="1838">
                  <c:v>14</c:v>
                </c:pt>
                <c:pt idx="1839">
                  <c:v>17</c:v>
                </c:pt>
                <c:pt idx="1840">
                  <c:v>13</c:v>
                </c:pt>
                <c:pt idx="1841">
                  <c:v>20</c:v>
                </c:pt>
                <c:pt idx="1842">
                  <c:v>12</c:v>
                </c:pt>
                <c:pt idx="1843">
                  <c:v>13</c:v>
                </c:pt>
                <c:pt idx="1844">
                  <c:v>16</c:v>
                </c:pt>
                <c:pt idx="1845">
                  <c:v>14</c:v>
                </c:pt>
                <c:pt idx="1846">
                  <c:v>16</c:v>
                </c:pt>
                <c:pt idx="1847">
                  <c:v>20</c:v>
                </c:pt>
                <c:pt idx="1848">
                  <c:v>7</c:v>
                </c:pt>
                <c:pt idx="1849">
                  <c:v>13</c:v>
                </c:pt>
                <c:pt idx="1850">
                  <c:v>5</c:v>
                </c:pt>
                <c:pt idx="1851">
                  <c:v>9</c:v>
                </c:pt>
                <c:pt idx="1852">
                  <c:v>16</c:v>
                </c:pt>
                <c:pt idx="1853">
                  <c:v>9</c:v>
                </c:pt>
                <c:pt idx="1854">
                  <c:v>8</c:v>
                </c:pt>
                <c:pt idx="1855">
                  <c:v>28</c:v>
                </c:pt>
                <c:pt idx="1856">
                  <c:v>15</c:v>
                </c:pt>
                <c:pt idx="1857">
                  <c:v>13</c:v>
                </c:pt>
                <c:pt idx="1858">
                  <c:v>9</c:v>
                </c:pt>
                <c:pt idx="1859">
                  <c:v>23</c:v>
                </c:pt>
                <c:pt idx="1860">
                  <c:v>11</c:v>
                </c:pt>
                <c:pt idx="1861">
                  <c:v>10</c:v>
                </c:pt>
                <c:pt idx="1862">
                  <c:v>11</c:v>
                </c:pt>
                <c:pt idx="1863">
                  <c:v>11</c:v>
                </c:pt>
                <c:pt idx="1864">
                  <c:v>21</c:v>
                </c:pt>
                <c:pt idx="1865">
                  <c:v>9</c:v>
                </c:pt>
                <c:pt idx="1866">
                  <c:v>13</c:v>
                </c:pt>
                <c:pt idx="1867">
                  <c:v>22</c:v>
                </c:pt>
                <c:pt idx="1868">
                  <c:v>9</c:v>
                </c:pt>
                <c:pt idx="1869">
                  <c:v>9</c:v>
                </c:pt>
                <c:pt idx="1870">
                  <c:v>12</c:v>
                </c:pt>
                <c:pt idx="1871">
                  <c:v>19</c:v>
                </c:pt>
                <c:pt idx="1872">
                  <c:v>13</c:v>
                </c:pt>
                <c:pt idx="1873">
                  <c:v>14</c:v>
                </c:pt>
                <c:pt idx="1874">
                  <c:v>13</c:v>
                </c:pt>
                <c:pt idx="1875">
                  <c:v>17</c:v>
                </c:pt>
                <c:pt idx="1876">
                  <c:v>9</c:v>
                </c:pt>
                <c:pt idx="1877">
                  <c:v>18</c:v>
                </c:pt>
                <c:pt idx="1878">
                  <c:v>20</c:v>
                </c:pt>
                <c:pt idx="1879">
                  <c:v>10</c:v>
                </c:pt>
                <c:pt idx="1880">
                  <c:v>9</c:v>
                </c:pt>
                <c:pt idx="1881">
                  <c:v>9</c:v>
                </c:pt>
                <c:pt idx="1882">
                  <c:v>12</c:v>
                </c:pt>
                <c:pt idx="1883">
                  <c:v>11</c:v>
                </c:pt>
                <c:pt idx="1884">
                  <c:v>11</c:v>
                </c:pt>
                <c:pt idx="1885">
                  <c:v>17</c:v>
                </c:pt>
                <c:pt idx="1886">
                  <c:v>13</c:v>
                </c:pt>
                <c:pt idx="1887">
                  <c:v>15</c:v>
                </c:pt>
                <c:pt idx="1888">
                  <c:v>11</c:v>
                </c:pt>
                <c:pt idx="1889">
                  <c:v>12</c:v>
                </c:pt>
                <c:pt idx="1890">
                  <c:v>13</c:v>
                </c:pt>
                <c:pt idx="1891">
                  <c:v>10</c:v>
                </c:pt>
                <c:pt idx="1892">
                  <c:v>9</c:v>
                </c:pt>
                <c:pt idx="1893">
                  <c:v>14</c:v>
                </c:pt>
                <c:pt idx="1894">
                  <c:v>15</c:v>
                </c:pt>
                <c:pt idx="1895">
                  <c:v>16</c:v>
                </c:pt>
                <c:pt idx="1896">
                  <c:v>10</c:v>
                </c:pt>
                <c:pt idx="1897">
                  <c:v>18</c:v>
                </c:pt>
                <c:pt idx="1898">
                  <c:v>9</c:v>
                </c:pt>
                <c:pt idx="1899">
                  <c:v>14</c:v>
                </c:pt>
                <c:pt idx="1900">
                  <c:v>11</c:v>
                </c:pt>
                <c:pt idx="1901">
                  <c:v>16</c:v>
                </c:pt>
                <c:pt idx="1902">
                  <c:v>15</c:v>
                </c:pt>
                <c:pt idx="1903">
                  <c:v>11</c:v>
                </c:pt>
                <c:pt idx="1904">
                  <c:v>13</c:v>
                </c:pt>
                <c:pt idx="1905">
                  <c:v>11</c:v>
                </c:pt>
                <c:pt idx="1906">
                  <c:v>12</c:v>
                </c:pt>
                <c:pt idx="1907">
                  <c:v>21</c:v>
                </c:pt>
                <c:pt idx="1908">
                  <c:v>14</c:v>
                </c:pt>
                <c:pt idx="1909">
                  <c:v>7</c:v>
                </c:pt>
                <c:pt idx="1910">
                  <c:v>19</c:v>
                </c:pt>
                <c:pt idx="1911">
                  <c:v>19</c:v>
                </c:pt>
                <c:pt idx="1912">
                  <c:v>15</c:v>
                </c:pt>
                <c:pt idx="1913">
                  <c:v>15</c:v>
                </c:pt>
                <c:pt idx="1914">
                  <c:v>11</c:v>
                </c:pt>
                <c:pt idx="1915">
                  <c:v>14</c:v>
                </c:pt>
                <c:pt idx="1916">
                  <c:v>15</c:v>
                </c:pt>
                <c:pt idx="1917">
                  <c:v>12</c:v>
                </c:pt>
                <c:pt idx="1918">
                  <c:v>17</c:v>
                </c:pt>
                <c:pt idx="1919">
                  <c:v>8</c:v>
                </c:pt>
                <c:pt idx="1920">
                  <c:v>10</c:v>
                </c:pt>
                <c:pt idx="1921">
                  <c:v>13</c:v>
                </c:pt>
                <c:pt idx="1922">
                  <c:v>20</c:v>
                </c:pt>
                <c:pt idx="1923">
                  <c:v>7</c:v>
                </c:pt>
                <c:pt idx="1924">
                  <c:v>15</c:v>
                </c:pt>
                <c:pt idx="1925">
                  <c:v>10</c:v>
                </c:pt>
                <c:pt idx="1926">
                  <c:v>13</c:v>
                </c:pt>
                <c:pt idx="1927">
                  <c:v>8</c:v>
                </c:pt>
                <c:pt idx="1928">
                  <c:v>14</c:v>
                </c:pt>
                <c:pt idx="1929">
                  <c:v>15</c:v>
                </c:pt>
                <c:pt idx="1930">
                  <c:v>9</c:v>
                </c:pt>
                <c:pt idx="1931">
                  <c:v>20</c:v>
                </c:pt>
                <c:pt idx="1932">
                  <c:v>20</c:v>
                </c:pt>
                <c:pt idx="1933">
                  <c:v>14</c:v>
                </c:pt>
                <c:pt idx="1934">
                  <c:v>14</c:v>
                </c:pt>
                <c:pt idx="1935">
                  <c:v>12</c:v>
                </c:pt>
                <c:pt idx="1936">
                  <c:v>18</c:v>
                </c:pt>
                <c:pt idx="1937">
                  <c:v>10</c:v>
                </c:pt>
                <c:pt idx="1938">
                  <c:v>8</c:v>
                </c:pt>
                <c:pt idx="1939">
                  <c:v>11</c:v>
                </c:pt>
                <c:pt idx="1940">
                  <c:v>11</c:v>
                </c:pt>
                <c:pt idx="1941">
                  <c:v>13</c:v>
                </c:pt>
                <c:pt idx="1942">
                  <c:v>12</c:v>
                </c:pt>
                <c:pt idx="1943">
                  <c:v>9</c:v>
                </c:pt>
                <c:pt idx="1944">
                  <c:v>15</c:v>
                </c:pt>
                <c:pt idx="1945">
                  <c:v>7</c:v>
                </c:pt>
                <c:pt idx="1946">
                  <c:v>8</c:v>
                </c:pt>
                <c:pt idx="1947">
                  <c:v>10</c:v>
                </c:pt>
                <c:pt idx="1948">
                  <c:v>12</c:v>
                </c:pt>
                <c:pt idx="1949">
                  <c:v>13</c:v>
                </c:pt>
                <c:pt idx="1950">
                  <c:v>12</c:v>
                </c:pt>
                <c:pt idx="1951">
                  <c:v>5</c:v>
                </c:pt>
                <c:pt idx="1952">
                  <c:v>11</c:v>
                </c:pt>
                <c:pt idx="1953">
                  <c:v>12</c:v>
                </c:pt>
                <c:pt idx="1954">
                  <c:v>9</c:v>
                </c:pt>
                <c:pt idx="1955">
                  <c:v>13</c:v>
                </c:pt>
                <c:pt idx="1956">
                  <c:v>13</c:v>
                </c:pt>
                <c:pt idx="1957">
                  <c:v>12</c:v>
                </c:pt>
                <c:pt idx="1958">
                  <c:v>15</c:v>
                </c:pt>
                <c:pt idx="1959">
                  <c:v>7</c:v>
                </c:pt>
                <c:pt idx="1960">
                  <c:v>15</c:v>
                </c:pt>
                <c:pt idx="1961">
                  <c:v>13</c:v>
                </c:pt>
                <c:pt idx="1962">
                  <c:v>13</c:v>
                </c:pt>
                <c:pt idx="1963">
                  <c:v>12</c:v>
                </c:pt>
                <c:pt idx="1964">
                  <c:v>18</c:v>
                </c:pt>
                <c:pt idx="1965">
                  <c:v>19</c:v>
                </c:pt>
                <c:pt idx="1966">
                  <c:v>15</c:v>
                </c:pt>
                <c:pt idx="1967">
                  <c:v>12</c:v>
                </c:pt>
                <c:pt idx="1968">
                  <c:v>10</c:v>
                </c:pt>
                <c:pt idx="1969">
                  <c:v>15</c:v>
                </c:pt>
                <c:pt idx="1970">
                  <c:v>3</c:v>
                </c:pt>
                <c:pt idx="1971">
                  <c:v>19</c:v>
                </c:pt>
                <c:pt idx="1972">
                  <c:v>9</c:v>
                </c:pt>
                <c:pt idx="1973">
                  <c:v>9</c:v>
                </c:pt>
                <c:pt idx="1974">
                  <c:v>15</c:v>
                </c:pt>
                <c:pt idx="1975">
                  <c:v>16</c:v>
                </c:pt>
                <c:pt idx="1976">
                  <c:v>1</c:v>
                </c:pt>
                <c:pt idx="1977">
                  <c:v>23</c:v>
                </c:pt>
                <c:pt idx="1978">
                  <c:v>11</c:v>
                </c:pt>
                <c:pt idx="1979">
                  <c:v>19</c:v>
                </c:pt>
                <c:pt idx="1980">
                  <c:v>12</c:v>
                </c:pt>
                <c:pt idx="1981">
                  <c:v>14</c:v>
                </c:pt>
                <c:pt idx="1982">
                  <c:v>19</c:v>
                </c:pt>
                <c:pt idx="1983">
                  <c:v>12</c:v>
                </c:pt>
                <c:pt idx="1984">
                  <c:v>11</c:v>
                </c:pt>
                <c:pt idx="1985">
                  <c:v>11</c:v>
                </c:pt>
                <c:pt idx="1986">
                  <c:v>18</c:v>
                </c:pt>
                <c:pt idx="1987">
                  <c:v>14</c:v>
                </c:pt>
                <c:pt idx="1988">
                  <c:v>8</c:v>
                </c:pt>
                <c:pt idx="1989">
                  <c:v>8</c:v>
                </c:pt>
                <c:pt idx="1990">
                  <c:v>18</c:v>
                </c:pt>
                <c:pt idx="1991">
                  <c:v>15</c:v>
                </c:pt>
                <c:pt idx="1992">
                  <c:v>1</c:v>
                </c:pt>
                <c:pt idx="1993">
                  <c:v>18</c:v>
                </c:pt>
                <c:pt idx="1994">
                  <c:v>13</c:v>
                </c:pt>
                <c:pt idx="1995">
                  <c:v>16</c:v>
                </c:pt>
                <c:pt idx="1996">
                  <c:v>14</c:v>
                </c:pt>
                <c:pt idx="1997">
                  <c:v>10</c:v>
                </c:pt>
                <c:pt idx="1998">
                  <c:v>10</c:v>
                </c:pt>
                <c:pt idx="1999">
                  <c:v>11</c:v>
                </c:pt>
                <c:pt idx="2000">
                  <c:v>11</c:v>
                </c:pt>
                <c:pt idx="2001">
                  <c:v>13</c:v>
                </c:pt>
                <c:pt idx="2002">
                  <c:v>16</c:v>
                </c:pt>
                <c:pt idx="2003">
                  <c:v>11</c:v>
                </c:pt>
                <c:pt idx="2004">
                  <c:v>11</c:v>
                </c:pt>
                <c:pt idx="2005">
                  <c:v>9</c:v>
                </c:pt>
                <c:pt idx="2006">
                  <c:v>14</c:v>
                </c:pt>
                <c:pt idx="2007">
                  <c:v>11</c:v>
                </c:pt>
                <c:pt idx="2008">
                  <c:v>11</c:v>
                </c:pt>
                <c:pt idx="2009">
                  <c:v>13</c:v>
                </c:pt>
                <c:pt idx="2010">
                  <c:v>15</c:v>
                </c:pt>
                <c:pt idx="2011">
                  <c:v>9</c:v>
                </c:pt>
                <c:pt idx="2012">
                  <c:v>10</c:v>
                </c:pt>
                <c:pt idx="2013">
                  <c:v>5</c:v>
                </c:pt>
                <c:pt idx="2014">
                  <c:v>19</c:v>
                </c:pt>
                <c:pt idx="2015">
                  <c:v>16</c:v>
                </c:pt>
                <c:pt idx="2016">
                  <c:v>13</c:v>
                </c:pt>
                <c:pt idx="2017">
                  <c:v>24</c:v>
                </c:pt>
                <c:pt idx="2018">
                  <c:v>27</c:v>
                </c:pt>
                <c:pt idx="2019">
                  <c:v>14</c:v>
                </c:pt>
                <c:pt idx="2020">
                  <c:v>23</c:v>
                </c:pt>
                <c:pt idx="2021">
                  <c:v>10</c:v>
                </c:pt>
                <c:pt idx="2022">
                  <c:v>15</c:v>
                </c:pt>
                <c:pt idx="2023">
                  <c:v>15</c:v>
                </c:pt>
                <c:pt idx="2024">
                  <c:v>12</c:v>
                </c:pt>
                <c:pt idx="2025">
                  <c:v>18</c:v>
                </c:pt>
                <c:pt idx="2026">
                  <c:v>9</c:v>
                </c:pt>
                <c:pt idx="2027">
                  <c:v>15</c:v>
                </c:pt>
                <c:pt idx="2028">
                  <c:v>20</c:v>
                </c:pt>
                <c:pt idx="2029">
                  <c:v>11</c:v>
                </c:pt>
                <c:pt idx="2030">
                  <c:v>13</c:v>
                </c:pt>
                <c:pt idx="2031">
                  <c:v>17</c:v>
                </c:pt>
                <c:pt idx="2032">
                  <c:v>11</c:v>
                </c:pt>
                <c:pt idx="2033">
                  <c:v>13</c:v>
                </c:pt>
                <c:pt idx="2034">
                  <c:v>13</c:v>
                </c:pt>
                <c:pt idx="2035">
                  <c:v>8</c:v>
                </c:pt>
                <c:pt idx="2036">
                  <c:v>24</c:v>
                </c:pt>
                <c:pt idx="2037">
                  <c:v>10</c:v>
                </c:pt>
                <c:pt idx="2038">
                  <c:v>15</c:v>
                </c:pt>
                <c:pt idx="2039">
                  <c:v>10</c:v>
                </c:pt>
                <c:pt idx="2040">
                  <c:v>15</c:v>
                </c:pt>
                <c:pt idx="2041">
                  <c:v>12</c:v>
                </c:pt>
                <c:pt idx="2042">
                  <c:v>13</c:v>
                </c:pt>
                <c:pt idx="2043">
                  <c:v>8</c:v>
                </c:pt>
                <c:pt idx="2044">
                  <c:v>16</c:v>
                </c:pt>
                <c:pt idx="2045">
                  <c:v>22</c:v>
                </c:pt>
                <c:pt idx="2046">
                  <c:v>8</c:v>
                </c:pt>
                <c:pt idx="2047">
                  <c:v>9</c:v>
                </c:pt>
                <c:pt idx="2048">
                  <c:v>11</c:v>
                </c:pt>
                <c:pt idx="2049">
                  <c:v>13</c:v>
                </c:pt>
                <c:pt idx="2050">
                  <c:v>17</c:v>
                </c:pt>
                <c:pt idx="2051">
                  <c:v>14</c:v>
                </c:pt>
                <c:pt idx="2052">
                  <c:v>10</c:v>
                </c:pt>
                <c:pt idx="2053">
                  <c:v>12</c:v>
                </c:pt>
                <c:pt idx="2054">
                  <c:v>9</c:v>
                </c:pt>
                <c:pt idx="2055">
                  <c:v>13</c:v>
                </c:pt>
                <c:pt idx="2056">
                  <c:v>8</c:v>
                </c:pt>
                <c:pt idx="2057">
                  <c:v>6</c:v>
                </c:pt>
                <c:pt idx="2058">
                  <c:v>12</c:v>
                </c:pt>
                <c:pt idx="2059">
                  <c:v>10</c:v>
                </c:pt>
                <c:pt idx="2060">
                  <c:v>13</c:v>
                </c:pt>
                <c:pt idx="2061">
                  <c:v>17</c:v>
                </c:pt>
                <c:pt idx="2062">
                  <c:v>12</c:v>
                </c:pt>
                <c:pt idx="2063">
                  <c:v>9</c:v>
                </c:pt>
                <c:pt idx="2064">
                  <c:v>12</c:v>
                </c:pt>
                <c:pt idx="2065">
                  <c:v>13</c:v>
                </c:pt>
                <c:pt idx="2066">
                  <c:v>2</c:v>
                </c:pt>
                <c:pt idx="2067">
                  <c:v>18</c:v>
                </c:pt>
                <c:pt idx="2068">
                  <c:v>12</c:v>
                </c:pt>
                <c:pt idx="2069">
                  <c:v>15</c:v>
                </c:pt>
                <c:pt idx="2070">
                  <c:v>16</c:v>
                </c:pt>
                <c:pt idx="2071">
                  <c:v>14</c:v>
                </c:pt>
                <c:pt idx="2072">
                  <c:v>17</c:v>
                </c:pt>
                <c:pt idx="2073">
                  <c:v>9</c:v>
                </c:pt>
                <c:pt idx="2074">
                  <c:v>10</c:v>
                </c:pt>
                <c:pt idx="2075">
                  <c:v>8</c:v>
                </c:pt>
                <c:pt idx="2076">
                  <c:v>8</c:v>
                </c:pt>
                <c:pt idx="2077">
                  <c:v>7</c:v>
                </c:pt>
                <c:pt idx="2078">
                  <c:v>7</c:v>
                </c:pt>
                <c:pt idx="2079">
                  <c:v>17</c:v>
                </c:pt>
                <c:pt idx="2080">
                  <c:v>22</c:v>
                </c:pt>
                <c:pt idx="2081">
                  <c:v>15</c:v>
                </c:pt>
                <c:pt idx="2082">
                  <c:v>7</c:v>
                </c:pt>
                <c:pt idx="2083">
                  <c:v>16</c:v>
                </c:pt>
                <c:pt idx="2084">
                  <c:v>8</c:v>
                </c:pt>
                <c:pt idx="2085">
                  <c:v>9</c:v>
                </c:pt>
                <c:pt idx="2086">
                  <c:v>8</c:v>
                </c:pt>
                <c:pt idx="2087">
                  <c:v>12</c:v>
                </c:pt>
                <c:pt idx="2088">
                  <c:v>19</c:v>
                </c:pt>
                <c:pt idx="2089">
                  <c:v>22</c:v>
                </c:pt>
                <c:pt idx="2090">
                  <c:v>19</c:v>
                </c:pt>
                <c:pt idx="2091">
                  <c:v>11</c:v>
                </c:pt>
                <c:pt idx="2092">
                  <c:v>25</c:v>
                </c:pt>
                <c:pt idx="2093">
                  <c:v>14</c:v>
                </c:pt>
                <c:pt idx="2094">
                  <c:v>5</c:v>
                </c:pt>
                <c:pt idx="2095">
                  <c:v>19</c:v>
                </c:pt>
                <c:pt idx="2096">
                  <c:v>16</c:v>
                </c:pt>
                <c:pt idx="2097">
                  <c:v>12</c:v>
                </c:pt>
                <c:pt idx="2098">
                  <c:v>19</c:v>
                </c:pt>
                <c:pt idx="2099">
                  <c:v>19</c:v>
                </c:pt>
                <c:pt idx="2100">
                  <c:v>11</c:v>
                </c:pt>
                <c:pt idx="2101">
                  <c:v>8</c:v>
                </c:pt>
                <c:pt idx="2102">
                  <c:v>17</c:v>
                </c:pt>
                <c:pt idx="2103">
                  <c:v>13</c:v>
                </c:pt>
                <c:pt idx="2104">
                  <c:v>17</c:v>
                </c:pt>
                <c:pt idx="2105">
                  <c:v>14</c:v>
                </c:pt>
                <c:pt idx="2106">
                  <c:v>17</c:v>
                </c:pt>
                <c:pt idx="2107">
                  <c:v>14</c:v>
                </c:pt>
                <c:pt idx="2108">
                  <c:v>21</c:v>
                </c:pt>
                <c:pt idx="2109">
                  <c:v>11</c:v>
                </c:pt>
                <c:pt idx="2110">
                  <c:v>17</c:v>
                </c:pt>
                <c:pt idx="2111">
                  <c:v>7</c:v>
                </c:pt>
                <c:pt idx="2112">
                  <c:v>10</c:v>
                </c:pt>
                <c:pt idx="2113">
                  <c:v>13</c:v>
                </c:pt>
                <c:pt idx="2114">
                  <c:v>14</c:v>
                </c:pt>
                <c:pt idx="2115">
                  <c:v>12</c:v>
                </c:pt>
                <c:pt idx="2116">
                  <c:v>10</c:v>
                </c:pt>
                <c:pt idx="2117">
                  <c:v>13</c:v>
                </c:pt>
                <c:pt idx="2118">
                  <c:v>14</c:v>
                </c:pt>
                <c:pt idx="2119">
                  <c:v>12</c:v>
                </c:pt>
                <c:pt idx="2120">
                  <c:v>14</c:v>
                </c:pt>
                <c:pt idx="2121">
                  <c:v>11</c:v>
                </c:pt>
                <c:pt idx="2122">
                  <c:v>11</c:v>
                </c:pt>
                <c:pt idx="2123">
                  <c:v>18</c:v>
                </c:pt>
                <c:pt idx="2124">
                  <c:v>19</c:v>
                </c:pt>
                <c:pt idx="2125">
                  <c:v>11</c:v>
                </c:pt>
                <c:pt idx="2126">
                  <c:v>10</c:v>
                </c:pt>
                <c:pt idx="2127">
                  <c:v>23</c:v>
                </c:pt>
                <c:pt idx="2128">
                  <c:v>14</c:v>
                </c:pt>
                <c:pt idx="2129">
                  <c:v>13</c:v>
                </c:pt>
                <c:pt idx="2130">
                  <c:v>12</c:v>
                </c:pt>
                <c:pt idx="2131">
                  <c:v>15</c:v>
                </c:pt>
                <c:pt idx="2132">
                  <c:v>10</c:v>
                </c:pt>
                <c:pt idx="2133">
                  <c:v>14</c:v>
                </c:pt>
                <c:pt idx="2134">
                  <c:v>11</c:v>
                </c:pt>
                <c:pt idx="2135">
                  <c:v>13</c:v>
                </c:pt>
                <c:pt idx="2136">
                  <c:v>14</c:v>
                </c:pt>
                <c:pt idx="2137">
                  <c:v>18</c:v>
                </c:pt>
                <c:pt idx="2138">
                  <c:v>14</c:v>
                </c:pt>
                <c:pt idx="2139">
                  <c:v>13</c:v>
                </c:pt>
                <c:pt idx="2140">
                  <c:v>17</c:v>
                </c:pt>
                <c:pt idx="2141">
                  <c:v>13</c:v>
                </c:pt>
                <c:pt idx="2142">
                  <c:v>17</c:v>
                </c:pt>
                <c:pt idx="2143">
                  <c:v>16</c:v>
                </c:pt>
                <c:pt idx="2144">
                  <c:v>9</c:v>
                </c:pt>
                <c:pt idx="2145">
                  <c:v>13</c:v>
                </c:pt>
                <c:pt idx="2146">
                  <c:v>13</c:v>
                </c:pt>
                <c:pt idx="2147">
                  <c:v>16</c:v>
                </c:pt>
                <c:pt idx="2148">
                  <c:v>16</c:v>
                </c:pt>
                <c:pt idx="2149">
                  <c:v>8</c:v>
                </c:pt>
                <c:pt idx="2150">
                  <c:v>7</c:v>
                </c:pt>
                <c:pt idx="2151">
                  <c:v>14</c:v>
                </c:pt>
                <c:pt idx="2152">
                  <c:v>14</c:v>
                </c:pt>
                <c:pt idx="2153">
                  <c:v>17</c:v>
                </c:pt>
                <c:pt idx="2154">
                  <c:v>9</c:v>
                </c:pt>
                <c:pt idx="2155">
                  <c:v>11</c:v>
                </c:pt>
                <c:pt idx="2156">
                  <c:v>15</c:v>
                </c:pt>
                <c:pt idx="2157">
                  <c:v>13</c:v>
                </c:pt>
                <c:pt idx="2158">
                  <c:v>13</c:v>
                </c:pt>
                <c:pt idx="2159">
                  <c:v>10</c:v>
                </c:pt>
                <c:pt idx="2160">
                  <c:v>20</c:v>
                </c:pt>
                <c:pt idx="2161">
                  <c:v>11</c:v>
                </c:pt>
                <c:pt idx="2162">
                  <c:v>11</c:v>
                </c:pt>
                <c:pt idx="2163">
                  <c:v>10</c:v>
                </c:pt>
                <c:pt idx="2164">
                  <c:v>14</c:v>
                </c:pt>
                <c:pt idx="2165">
                  <c:v>13</c:v>
                </c:pt>
                <c:pt idx="2166">
                  <c:v>17</c:v>
                </c:pt>
                <c:pt idx="2167">
                  <c:v>15</c:v>
                </c:pt>
                <c:pt idx="2168">
                  <c:v>10</c:v>
                </c:pt>
                <c:pt idx="2169">
                  <c:v>7</c:v>
                </c:pt>
                <c:pt idx="2170">
                  <c:v>10</c:v>
                </c:pt>
                <c:pt idx="2171">
                  <c:v>12</c:v>
                </c:pt>
                <c:pt idx="2172">
                  <c:v>1</c:v>
                </c:pt>
                <c:pt idx="2173">
                  <c:v>13</c:v>
                </c:pt>
                <c:pt idx="2174">
                  <c:v>13</c:v>
                </c:pt>
                <c:pt idx="2175">
                  <c:v>19</c:v>
                </c:pt>
                <c:pt idx="2176">
                  <c:v>8</c:v>
                </c:pt>
                <c:pt idx="2177">
                  <c:v>12</c:v>
                </c:pt>
                <c:pt idx="2178">
                  <c:v>15</c:v>
                </c:pt>
                <c:pt idx="2179">
                  <c:v>12</c:v>
                </c:pt>
                <c:pt idx="2180">
                  <c:v>11</c:v>
                </c:pt>
                <c:pt idx="2181">
                  <c:v>11</c:v>
                </c:pt>
                <c:pt idx="2182">
                  <c:v>14</c:v>
                </c:pt>
                <c:pt idx="2183">
                  <c:v>11</c:v>
                </c:pt>
                <c:pt idx="2184">
                  <c:v>17</c:v>
                </c:pt>
                <c:pt idx="2185">
                  <c:v>12</c:v>
                </c:pt>
                <c:pt idx="2186">
                  <c:v>1</c:v>
                </c:pt>
                <c:pt idx="2187">
                  <c:v>12</c:v>
                </c:pt>
                <c:pt idx="2188">
                  <c:v>13</c:v>
                </c:pt>
                <c:pt idx="2189">
                  <c:v>10</c:v>
                </c:pt>
                <c:pt idx="2190">
                  <c:v>10</c:v>
                </c:pt>
                <c:pt idx="2191">
                  <c:v>8</c:v>
                </c:pt>
                <c:pt idx="2192">
                  <c:v>13</c:v>
                </c:pt>
                <c:pt idx="2193">
                  <c:v>12</c:v>
                </c:pt>
                <c:pt idx="2194">
                  <c:v>13</c:v>
                </c:pt>
                <c:pt idx="2195">
                  <c:v>14</c:v>
                </c:pt>
                <c:pt idx="2196">
                  <c:v>14</c:v>
                </c:pt>
                <c:pt idx="2197">
                  <c:v>15</c:v>
                </c:pt>
                <c:pt idx="2198">
                  <c:v>11</c:v>
                </c:pt>
                <c:pt idx="2199">
                  <c:v>15</c:v>
                </c:pt>
                <c:pt idx="2200">
                  <c:v>12</c:v>
                </c:pt>
                <c:pt idx="2201">
                  <c:v>19</c:v>
                </c:pt>
                <c:pt idx="2202">
                  <c:v>15</c:v>
                </c:pt>
                <c:pt idx="2203">
                  <c:v>11</c:v>
                </c:pt>
                <c:pt idx="2204">
                  <c:v>6</c:v>
                </c:pt>
                <c:pt idx="2205">
                  <c:v>9</c:v>
                </c:pt>
                <c:pt idx="2206">
                  <c:v>11</c:v>
                </c:pt>
                <c:pt idx="2207">
                  <c:v>14</c:v>
                </c:pt>
                <c:pt idx="2208">
                  <c:v>11</c:v>
                </c:pt>
                <c:pt idx="2209">
                  <c:v>14</c:v>
                </c:pt>
                <c:pt idx="2210">
                  <c:v>12</c:v>
                </c:pt>
                <c:pt idx="2211">
                  <c:v>14</c:v>
                </c:pt>
                <c:pt idx="2212">
                  <c:v>11</c:v>
                </c:pt>
                <c:pt idx="2213">
                  <c:v>16</c:v>
                </c:pt>
                <c:pt idx="2214">
                  <c:v>11</c:v>
                </c:pt>
                <c:pt idx="2215">
                  <c:v>10</c:v>
                </c:pt>
                <c:pt idx="2216">
                  <c:v>10</c:v>
                </c:pt>
                <c:pt idx="2217">
                  <c:v>11</c:v>
                </c:pt>
                <c:pt idx="2218">
                  <c:v>13</c:v>
                </c:pt>
                <c:pt idx="2219">
                  <c:v>2</c:v>
                </c:pt>
                <c:pt idx="2220">
                  <c:v>14</c:v>
                </c:pt>
                <c:pt idx="2221">
                  <c:v>10</c:v>
                </c:pt>
                <c:pt idx="2222">
                  <c:v>6</c:v>
                </c:pt>
                <c:pt idx="2223">
                  <c:v>11</c:v>
                </c:pt>
                <c:pt idx="2224">
                  <c:v>9</c:v>
                </c:pt>
                <c:pt idx="2225">
                  <c:v>22</c:v>
                </c:pt>
                <c:pt idx="2226">
                  <c:v>10</c:v>
                </c:pt>
                <c:pt idx="2227">
                  <c:v>21</c:v>
                </c:pt>
                <c:pt idx="2228">
                  <c:v>12</c:v>
                </c:pt>
                <c:pt idx="2229">
                  <c:v>9</c:v>
                </c:pt>
                <c:pt idx="2230">
                  <c:v>12</c:v>
                </c:pt>
                <c:pt idx="2231">
                  <c:v>13</c:v>
                </c:pt>
                <c:pt idx="2232">
                  <c:v>10</c:v>
                </c:pt>
                <c:pt idx="2233">
                  <c:v>13</c:v>
                </c:pt>
                <c:pt idx="2234">
                  <c:v>12</c:v>
                </c:pt>
                <c:pt idx="2235">
                  <c:v>11</c:v>
                </c:pt>
                <c:pt idx="2236">
                  <c:v>17</c:v>
                </c:pt>
                <c:pt idx="2237">
                  <c:v>10</c:v>
                </c:pt>
                <c:pt idx="2238">
                  <c:v>3</c:v>
                </c:pt>
                <c:pt idx="2239">
                  <c:v>15</c:v>
                </c:pt>
                <c:pt idx="2240">
                  <c:v>12</c:v>
                </c:pt>
                <c:pt idx="2241">
                  <c:v>11</c:v>
                </c:pt>
                <c:pt idx="2242">
                  <c:v>12</c:v>
                </c:pt>
                <c:pt idx="2243">
                  <c:v>14</c:v>
                </c:pt>
                <c:pt idx="2244">
                  <c:v>16</c:v>
                </c:pt>
                <c:pt idx="2245">
                  <c:v>15</c:v>
                </c:pt>
                <c:pt idx="2246">
                  <c:v>14</c:v>
                </c:pt>
                <c:pt idx="2247">
                  <c:v>15</c:v>
                </c:pt>
                <c:pt idx="2248">
                  <c:v>19</c:v>
                </c:pt>
                <c:pt idx="2249">
                  <c:v>12</c:v>
                </c:pt>
                <c:pt idx="2250">
                  <c:v>17</c:v>
                </c:pt>
                <c:pt idx="2251">
                  <c:v>19</c:v>
                </c:pt>
                <c:pt idx="2252">
                  <c:v>7</c:v>
                </c:pt>
                <c:pt idx="2253">
                  <c:v>8</c:v>
                </c:pt>
                <c:pt idx="2254">
                  <c:v>22</c:v>
                </c:pt>
                <c:pt idx="2255">
                  <c:v>13</c:v>
                </c:pt>
                <c:pt idx="2256">
                  <c:v>22</c:v>
                </c:pt>
                <c:pt idx="2257">
                  <c:v>10</c:v>
                </c:pt>
                <c:pt idx="2258">
                  <c:v>9</c:v>
                </c:pt>
                <c:pt idx="2259">
                  <c:v>9</c:v>
                </c:pt>
                <c:pt idx="2260">
                  <c:v>14</c:v>
                </c:pt>
                <c:pt idx="2261">
                  <c:v>16</c:v>
                </c:pt>
                <c:pt idx="2262">
                  <c:v>9</c:v>
                </c:pt>
                <c:pt idx="2263">
                  <c:v>15</c:v>
                </c:pt>
                <c:pt idx="2264">
                  <c:v>16</c:v>
                </c:pt>
                <c:pt idx="2265">
                  <c:v>10</c:v>
                </c:pt>
                <c:pt idx="2266">
                  <c:v>8</c:v>
                </c:pt>
                <c:pt idx="2267">
                  <c:v>10</c:v>
                </c:pt>
                <c:pt idx="2268">
                  <c:v>11</c:v>
                </c:pt>
                <c:pt idx="2269">
                  <c:v>8</c:v>
                </c:pt>
                <c:pt idx="2270">
                  <c:v>15</c:v>
                </c:pt>
                <c:pt idx="2271">
                  <c:v>17</c:v>
                </c:pt>
                <c:pt idx="2272">
                  <c:v>15</c:v>
                </c:pt>
                <c:pt idx="2273">
                  <c:v>14</c:v>
                </c:pt>
                <c:pt idx="2274">
                  <c:v>14</c:v>
                </c:pt>
                <c:pt idx="2275">
                  <c:v>10</c:v>
                </c:pt>
                <c:pt idx="2276">
                  <c:v>21</c:v>
                </c:pt>
                <c:pt idx="2277">
                  <c:v>11</c:v>
                </c:pt>
                <c:pt idx="2278">
                  <c:v>21</c:v>
                </c:pt>
                <c:pt idx="2279">
                  <c:v>12</c:v>
                </c:pt>
                <c:pt idx="2280">
                  <c:v>12</c:v>
                </c:pt>
                <c:pt idx="2281">
                  <c:v>10</c:v>
                </c:pt>
                <c:pt idx="2282">
                  <c:v>24</c:v>
                </c:pt>
                <c:pt idx="2283">
                  <c:v>15</c:v>
                </c:pt>
                <c:pt idx="2284">
                  <c:v>7</c:v>
                </c:pt>
                <c:pt idx="2285">
                  <c:v>11</c:v>
                </c:pt>
                <c:pt idx="2286">
                  <c:v>14</c:v>
                </c:pt>
                <c:pt idx="2287">
                  <c:v>12</c:v>
                </c:pt>
                <c:pt idx="2288">
                  <c:v>16</c:v>
                </c:pt>
                <c:pt idx="2289">
                  <c:v>16</c:v>
                </c:pt>
                <c:pt idx="2290">
                  <c:v>6</c:v>
                </c:pt>
                <c:pt idx="2291">
                  <c:v>16</c:v>
                </c:pt>
                <c:pt idx="2292">
                  <c:v>6</c:v>
                </c:pt>
                <c:pt idx="2293">
                  <c:v>11</c:v>
                </c:pt>
                <c:pt idx="2294">
                  <c:v>21</c:v>
                </c:pt>
                <c:pt idx="2295">
                  <c:v>11</c:v>
                </c:pt>
                <c:pt idx="2296">
                  <c:v>12</c:v>
                </c:pt>
                <c:pt idx="2297">
                  <c:v>20</c:v>
                </c:pt>
                <c:pt idx="2298">
                  <c:v>3</c:v>
                </c:pt>
                <c:pt idx="2299">
                  <c:v>13</c:v>
                </c:pt>
                <c:pt idx="2300">
                  <c:v>17</c:v>
                </c:pt>
                <c:pt idx="2301">
                  <c:v>11</c:v>
                </c:pt>
                <c:pt idx="2302">
                  <c:v>21</c:v>
                </c:pt>
                <c:pt idx="2303">
                  <c:v>15</c:v>
                </c:pt>
                <c:pt idx="2304">
                  <c:v>11</c:v>
                </c:pt>
                <c:pt idx="2305">
                  <c:v>10</c:v>
                </c:pt>
                <c:pt idx="2306">
                  <c:v>13</c:v>
                </c:pt>
                <c:pt idx="2307">
                  <c:v>10</c:v>
                </c:pt>
                <c:pt idx="2308">
                  <c:v>13</c:v>
                </c:pt>
                <c:pt idx="2309">
                  <c:v>17</c:v>
                </c:pt>
                <c:pt idx="2310">
                  <c:v>11</c:v>
                </c:pt>
                <c:pt idx="2311">
                  <c:v>11</c:v>
                </c:pt>
                <c:pt idx="2312">
                  <c:v>11</c:v>
                </c:pt>
                <c:pt idx="2313">
                  <c:v>9</c:v>
                </c:pt>
                <c:pt idx="2314">
                  <c:v>19</c:v>
                </c:pt>
                <c:pt idx="2315">
                  <c:v>12</c:v>
                </c:pt>
                <c:pt idx="2316">
                  <c:v>13</c:v>
                </c:pt>
                <c:pt idx="2317">
                  <c:v>13</c:v>
                </c:pt>
                <c:pt idx="2318">
                  <c:v>15</c:v>
                </c:pt>
                <c:pt idx="2319">
                  <c:v>10</c:v>
                </c:pt>
                <c:pt idx="2320">
                  <c:v>9</c:v>
                </c:pt>
                <c:pt idx="2321">
                  <c:v>9</c:v>
                </c:pt>
                <c:pt idx="2322">
                  <c:v>15</c:v>
                </c:pt>
                <c:pt idx="2323">
                  <c:v>20</c:v>
                </c:pt>
                <c:pt idx="2324">
                  <c:v>17</c:v>
                </c:pt>
                <c:pt idx="2325">
                  <c:v>19</c:v>
                </c:pt>
                <c:pt idx="2326">
                  <c:v>12</c:v>
                </c:pt>
                <c:pt idx="2327">
                  <c:v>10</c:v>
                </c:pt>
                <c:pt idx="2328">
                  <c:v>17</c:v>
                </c:pt>
                <c:pt idx="2329">
                  <c:v>16</c:v>
                </c:pt>
                <c:pt idx="2330">
                  <c:v>13</c:v>
                </c:pt>
                <c:pt idx="2331">
                  <c:v>17</c:v>
                </c:pt>
                <c:pt idx="2332">
                  <c:v>13</c:v>
                </c:pt>
                <c:pt idx="2333">
                  <c:v>18</c:v>
                </c:pt>
                <c:pt idx="2334">
                  <c:v>12</c:v>
                </c:pt>
                <c:pt idx="2335">
                  <c:v>17</c:v>
                </c:pt>
                <c:pt idx="2336">
                  <c:v>7</c:v>
                </c:pt>
                <c:pt idx="2337">
                  <c:v>13</c:v>
                </c:pt>
                <c:pt idx="2338">
                  <c:v>11</c:v>
                </c:pt>
                <c:pt idx="2339">
                  <c:v>6</c:v>
                </c:pt>
                <c:pt idx="2340">
                  <c:v>11</c:v>
                </c:pt>
                <c:pt idx="2341">
                  <c:v>14</c:v>
                </c:pt>
                <c:pt idx="2342">
                  <c:v>1</c:v>
                </c:pt>
                <c:pt idx="2343">
                  <c:v>8</c:v>
                </c:pt>
                <c:pt idx="2344">
                  <c:v>12</c:v>
                </c:pt>
                <c:pt idx="2345">
                  <c:v>10</c:v>
                </c:pt>
                <c:pt idx="2346">
                  <c:v>12</c:v>
                </c:pt>
                <c:pt idx="2347">
                  <c:v>14</c:v>
                </c:pt>
                <c:pt idx="2348">
                  <c:v>12</c:v>
                </c:pt>
                <c:pt idx="2349">
                  <c:v>12</c:v>
                </c:pt>
                <c:pt idx="2350">
                  <c:v>13</c:v>
                </c:pt>
                <c:pt idx="2351">
                  <c:v>10</c:v>
                </c:pt>
                <c:pt idx="2352">
                  <c:v>14</c:v>
                </c:pt>
                <c:pt idx="2353">
                  <c:v>12</c:v>
                </c:pt>
                <c:pt idx="2354">
                  <c:v>17</c:v>
                </c:pt>
                <c:pt idx="2355">
                  <c:v>9</c:v>
                </c:pt>
                <c:pt idx="2356">
                  <c:v>4</c:v>
                </c:pt>
                <c:pt idx="2357">
                  <c:v>8</c:v>
                </c:pt>
                <c:pt idx="2358">
                  <c:v>12</c:v>
                </c:pt>
                <c:pt idx="2359">
                  <c:v>16</c:v>
                </c:pt>
                <c:pt idx="2360">
                  <c:v>22</c:v>
                </c:pt>
                <c:pt idx="2361">
                  <c:v>20</c:v>
                </c:pt>
                <c:pt idx="2362">
                  <c:v>7</c:v>
                </c:pt>
                <c:pt idx="2363">
                  <c:v>11</c:v>
                </c:pt>
                <c:pt idx="2364">
                  <c:v>11</c:v>
                </c:pt>
                <c:pt idx="2365">
                  <c:v>24</c:v>
                </c:pt>
                <c:pt idx="2366">
                  <c:v>15</c:v>
                </c:pt>
                <c:pt idx="2367">
                  <c:v>11</c:v>
                </c:pt>
                <c:pt idx="2368">
                  <c:v>9</c:v>
                </c:pt>
                <c:pt idx="2369">
                  <c:v>15</c:v>
                </c:pt>
                <c:pt idx="2370">
                  <c:v>10</c:v>
                </c:pt>
                <c:pt idx="2371">
                  <c:v>8</c:v>
                </c:pt>
                <c:pt idx="2372">
                  <c:v>16</c:v>
                </c:pt>
                <c:pt idx="2373">
                  <c:v>15</c:v>
                </c:pt>
                <c:pt idx="2374">
                  <c:v>12</c:v>
                </c:pt>
                <c:pt idx="2375">
                  <c:v>7</c:v>
                </c:pt>
                <c:pt idx="2376">
                  <c:v>17</c:v>
                </c:pt>
                <c:pt idx="2377">
                  <c:v>14</c:v>
                </c:pt>
                <c:pt idx="2378">
                  <c:v>19</c:v>
                </c:pt>
                <c:pt idx="2379">
                  <c:v>6</c:v>
                </c:pt>
                <c:pt idx="2380">
                  <c:v>13</c:v>
                </c:pt>
                <c:pt idx="2381">
                  <c:v>14</c:v>
                </c:pt>
                <c:pt idx="2382">
                  <c:v>12</c:v>
                </c:pt>
                <c:pt idx="2383">
                  <c:v>12</c:v>
                </c:pt>
                <c:pt idx="2384">
                  <c:v>9</c:v>
                </c:pt>
                <c:pt idx="2385">
                  <c:v>10</c:v>
                </c:pt>
                <c:pt idx="2386">
                  <c:v>11</c:v>
                </c:pt>
                <c:pt idx="2387">
                  <c:v>12</c:v>
                </c:pt>
                <c:pt idx="2388">
                  <c:v>12</c:v>
                </c:pt>
                <c:pt idx="2389">
                  <c:v>15</c:v>
                </c:pt>
                <c:pt idx="2390">
                  <c:v>12</c:v>
                </c:pt>
                <c:pt idx="2391">
                  <c:v>15</c:v>
                </c:pt>
                <c:pt idx="2392">
                  <c:v>13</c:v>
                </c:pt>
                <c:pt idx="2393">
                  <c:v>19</c:v>
                </c:pt>
                <c:pt idx="2394">
                  <c:v>6</c:v>
                </c:pt>
                <c:pt idx="2395">
                  <c:v>18</c:v>
                </c:pt>
                <c:pt idx="2396">
                  <c:v>12</c:v>
                </c:pt>
                <c:pt idx="2397">
                  <c:v>14</c:v>
                </c:pt>
                <c:pt idx="2398">
                  <c:v>15</c:v>
                </c:pt>
                <c:pt idx="2399">
                  <c:v>5</c:v>
                </c:pt>
                <c:pt idx="2400">
                  <c:v>7</c:v>
                </c:pt>
                <c:pt idx="2401">
                  <c:v>16</c:v>
                </c:pt>
                <c:pt idx="2402">
                  <c:v>12</c:v>
                </c:pt>
                <c:pt idx="2403">
                  <c:v>7</c:v>
                </c:pt>
                <c:pt idx="2404">
                  <c:v>1</c:v>
                </c:pt>
                <c:pt idx="2405">
                  <c:v>13</c:v>
                </c:pt>
                <c:pt idx="2406">
                  <c:v>15</c:v>
                </c:pt>
                <c:pt idx="2407">
                  <c:v>20</c:v>
                </c:pt>
                <c:pt idx="2408">
                  <c:v>16</c:v>
                </c:pt>
                <c:pt idx="2409">
                  <c:v>11</c:v>
                </c:pt>
                <c:pt idx="2410">
                  <c:v>15</c:v>
                </c:pt>
                <c:pt idx="2411">
                  <c:v>13</c:v>
                </c:pt>
                <c:pt idx="2412">
                  <c:v>21</c:v>
                </c:pt>
                <c:pt idx="2413">
                  <c:v>9</c:v>
                </c:pt>
                <c:pt idx="2414">
                  <c:v>7</c:v>
                </c:pt>
                <c:pt idx="2415">
                  <c:v>15</c:v>
                </c:pt>
                <c:pt idx="2416">
                  <c:v>11</c:v>
                </c:pt>
                <c:pt idx="2417">
                  <c:v>11</c:v>
                </c:pt>
                <c:pt idx="2418">
                  <c:v>16</c:v>
                </c:pt>
                <c:pt idx="2419">
                  <c:v>13</c:v>
                </c:pt>
                <c:pt idx="2420">
                  <c:v>12</c:v>
                </c:pt>
                <c:pt idx="2421">
                  <c:v>13</c:v>
                </c:pt>
                <c:pt idx="2422">
                  <c:v>11</c:v>
                </c:pt>
                <c:pt idx="2423">
                  <c:v>4</c:v>
                </c:pt>
                <c:pt idx="2424">
                  <c:v>10</c:v>
                </c:pt>
                <c:pt idx="2425">
                  <c:v>19</c:v>
                </c:pt>
                <c:pt idx="2426">
                  <c:v>12</c:v>
                </c:pt>
                <c:pt idx="2427">
                  <c:v>14</c:v>
                </c:pt>
                <c:pt idx="2428">
                  <c:v>14</c:v>
                </c:pt>
                <c:pt idx="2429">
                  <c:v>22</c:v>
                </c:pt>
                <c:pt idx="2430">
                  <c:v>19</c:v>
                </c:pt>
                <c:pt idx="2431">
                  <c:v>16</c:v>
                </c:pt>
                <c:pt idx="2432">
                  <c:v>14</c:v>
                </c:pt>
                <c:pt idx="2433">
                  <c:v>14</c:v>
                </c:pt>
                <c:pt idx="2434">
                  <c:v>13</c:v>
                </c:pt>
                <c:pt idx="2435">
                  <c:v>10</c:v>
                </c:pt>
                <c:pt idx="2436">
                  <c:v>12</c:v>
                </c:pt>
                <c:pt idx="2437">
                  <c:v>14</c:v>
                </c:pt>
                <c:pt idx="2438">
                  <c:v>13</c:v>
                </c:pt>
                <c:pt idx="2439">
                  <c:v>19</c:v>
                </c:pt>
                <c:pt idx="2440">
                  <c:v>8</c:v>
                </c:pt>
                <c:pt idx="2441">
                  <c:v>10</c:v>
                </c:pt>
                <c:pt idx="2442">
                  <c:v>11</c:v>
                </c:pt>
                <c:pt idx="2443">
                  <c:v>11</c:v>
                </c:pt>
                <c:pt idx="2444">
                  <c:v>10</c:v>
                </c:pt>
                <c:pt idx="2445">
                  <c:v>24</c:v>
                </c:pt>
                <c:pt idx="2446">
                  <c:v>15</c:v>
                </c:pt>
                <c:pt idx="2447">
                  <c:v>11</c:v>
                </c:pt>
                <c:pt idx="2448">
                  <c:v>10</c:v>
                </c:pt>
                <c:pt idx="2449">
                  <c:v>6</c:v>
                </c:pt>
                <c:pt idx="2450">
                  <c:v>12</c:v>
                </c:pt>
                <c:pt idx="2451">
                  <c:v>12</c:v>
                </c:pt>
                <c:pt idx="2452">
                  <c:v>8</c:v>
                </c:pt>
                <c:pt idx="2453">
                  <c:v>9</c:v>
                </c:pt>
                <c:pt idx="2454">
                  <c:v>18</c:v>
                </c:pt>
                <c:pt idx="2455">
                  <c:v>13</c:v>
                </c:pt>
                <c:pt idx="2456">
                  <c:v>15</c:v>
                </c:pt>
                <c:pt idx="2457">
                  <c:v>13</c:v>
                </c:pt>
                <c:pt idx="2458">
                  <c:v>11</c:v>
                </c:pt>
                <c:pt idx="2459">
                  <c:v>10</c:v>
                </c:pt>
                <c:pt idx="2460">
                  <c:v>12</c:v>
                </c:pt>
                <c:pt idx="2461">
                  <c:v>12</c:v>
                </c:pt>
                <c:pt idx="2462">
                  <c:v>16</c:v>
                </c:pt>
                <c:pt idx="2463">
                  <c:v>16</c:v>
                </c:pt>
                <c:pt idx="2464">
                  <c:v>16</c:v>
                </c:pt>
                <c:pt idx="2465">
                  <c:v>14</c:v>
                </c:pt>
                <c:pt idx="2466">
                  <c:v>12</c:v>
                </c:pt>
                <c:pt idx="2467">
                  <c:v>10</c:v>
                </c:pt>
                <c:pt idx="2468">
                  <c:v>10</c:v>
                </c:pt>
                <c:pt idx="2469">
                  <c:v>8</c:v>
                </c:pt>
                <c:pt idx="2470">
                  <c:v>8</c:v>
                </c:pt>
                <c:pt idx="2471">
                  <c:v>11</c:v>
                </c:pt>
                <c:pt idx="2472">
                  <c:v>7</c:v>
                </c:pt>
                <c:pt idx="2473">
                  <c:v>12</c:v>
                </c:pt>
                <c:pt idx="2474">
                  <c:v>6</c:v>
                </c:pt>
                <c:pt idx="2475">
                  <c:v>23</c:v>
                </c:pt>
                <c:pt idx="2476">
                  <c:v>9</c:v>
                </c:pt>
                <c:pt idx="2477">
                  <c:v>14</c:v>
                </c:pt>
                <c:pt idx="2478">
                  <c:v>15</c:v>
                </c:pt>
                <c:pt idx="2479">
                  <c:v>19</c:v>
                </c:pt>
                <c:pt idx="2480">
                  <c:v>14</c:v>
                </c:pt>
                <c:pt idx="2481">
                  <c:v>8</c:v>
                </c:pt>
                <c:pt idx="2482">
                  <c:v>10</c:v>
                </c:pt>
                <c:pt idx="2483">
                  <c:v>11</c:v>
                </c:pt>
                <c:pt idx="2484">
                  <c:v>14</c:v>
                </c:pt>
                <c:pt idx="2485">
                  <c:v>18</c:v>
                </c:pt>
                <c:pt idx="2486">
                  <c:v>13</c:v>
                </c:pt>
                <c:pt idx="2487">
                  <c:v>14</c:v>
                </c:pt>
                <c:pt idx="2488">
                  <c:v>14</c:v>
                </c:pt>
                <c:pt idx="2489">
                  <c:v>8</c:v>
                </c:pt>
                <c:pt idx="2490">
                  <c:v>13</c:v>
                </c:pt>
                <c:pt idx="2491">
                  <c:v>13</c:v>
                </c:pt>
                <c:pt idx="2492">
                  <c:v>17</c:v>
                </c:pt>
                <c:pt idx="2493">
                  <c:v>10</c:v>
                </c:pt>
                <c:pt idx="2494">
                  <c:v>12</c:v>
                </c:pt>
                <c:pt idx="2495">
                  <c:v>14</c:v>
                </c:pt>
                <c:pt idx="2496">
                  <c:v>10</c:v>
                </c:pt>
                <c:pt idx="2497">
                  <c:v>9</c:v>
                </c:pt>
                <c:pt idx="2498">
                  <c:v>12</c:v>
                </c:pt>
                <c:pt idx="2499">
                  <c:v>10</c:v>
                </c:pt>
                <c:pt idx="2500">
                  <c:v>13</c:v>
                </c:pt>
                <c:pt idx="2501">
                  <c:v>8</c:v>
                </c:pt>
                <c:pt idx="2502">
                  <c:v>12</c:v>
                </c:pt>
                <c:pt idx="2503">
                  <c:v>16</c:v>
                </c:pt>
                <c:pt idx="2504">
                  <c:v>10</c:v>
                </c:pt>
                <c:pt idx="2505">
                  <c:v>12</c:v>
                </c:pt>
                <c:pt idx="2506">
                  <c:v>6</c:v>
                </c:pt>
                <c:pt idx="2507">
                  <c:v>5</c:v>
                </c:pt>
                <c:pt idx="2508">
                  <c:v>7</c:v>
                </c:pt>
                <c:pt idx="2509">
                  <c:v>17</c:v>
                </c:pt>
                <c:pt idx="2510">
                  <c:v>12</c:v>
                </c:pt>
                <c:pt idx="2511">
                  <c:v>25</c:v>
                </c:pt>
                <c:pt idx="2512">
                  <c:v>11</c:v>
                </c:pt>
                <c:pt idx="2513">
                  <c:v>17</c:v>
                </c:pt>
                <c:pt idx="2514">
                  <c:v>11</c:v>
                </c:pt>
                <c:pt idx="2515">
                  <c:v>21</c:v>
                </c:pt>
                <c:pt idx="2516">
                  <c:v>12</c:v>
                </c:pt>
                <c:pt idx="2517">
                  <c:v>11</c:v>
                </c:pt>
                <c:pt idx="2518">
                  <c:v>17</c:v>
                </c:pt>
                <c:pt idx="2519">
                  <c:v>12</c:v>
                </c:pt>
                <c:pt idx="2520">
                  <c:v>14</c:v>
                </c:pt>
                <c:pt idx="2521">
                  <c:v>16</c:v>
                </c:pt>
                <c:pt idx="2522">
                  <c:v>7</c:v>
                </c:pt>
                <c:pt idx="2523">
                  <c:v>10</c:v>
                </c:pt>
                <c:pt idx="2524">
                  <c:v>8</c:v>
                </c:pt>
                <c:pt idx="2525">
                  <c:v>15</c:v>
                </c:pt>
                <c:pt idx="2526">
                  <c:v>11</c:v>
                </c:pt>
                <c:pt idx="2527">
                  <c:v>18</c:v>
                </c:pt>
                <c:pt idx="2528">
                  <c:v>9</c:v>
                </c:pt>
                <c:pt idx="2529">
                  <c:v>22</c:v>
                </c:pt>
                <c:pt idx="2530">
                  <c:v>11</c:v>
                </c:pt>
                <c:pt idx="2531">
                  <c:v>18</c:v>
                </c:pt>
                <c:pt idx="2532">
                  <c:v>9</c:v>
                </c:pt>
                <c:pt idx="2533">
                  <c:v>24</c:v>
                </c:pt>
                <c:pt idx="2534">
                  <c:v>8</c:v>
                </c:pt>
                <c:pt idx="2535">
                  <c:v>9</c:v>
                </c:pt>
                <c:pt idx="2536">
                  <c:v>2</c:v>
                </c:pt>
                <c:pt idx="2537">
                  <c:v>9</c:v>
                </c:pt>
                <c:pt idx="2538">
                  <c:v>16</c:v>
                </c:pt>
                <c:pt idx="2539">
                  <c:v>11</c:v>
                </c:pt>
                <c:pt idx="2540">
                  <c:v>12</c:v>
                </c:pt>
                <c:pt idx="2541">
                  <c:v>12</c:v>
                </c:pt>
                <c:pt idx="2542">
                  <c:v>9</c:v>
                </c:pt>
                <c:pt idx="2543">
                  <c:v>10</c:v>
                </c:pt>
                <c:pt idx="2544">
                  <c:v>15</c:v>
                </c:pt>
                <c:pt idx="2545">
                  <c:v>18</c:v>
                </c:pt>
                <c:pt idx="2546">
                  <c:v>11</c:v>
                </c:pt>
                <c:pt idx="2547">
                  <c:v>12</c:v>
                </c:pt>
                <c:pt idx="2548">
                  <c:v>8</c:v>
                </c:pt>
                <c:pt idx="2549">
                  <c:v>14</c:v>
                </c:pt>
                <c:pt idx="2550">
                  <c:v>11</c:v>
                </c:pt>
                <c:pt idx="2551">
                  <c:v>20</c:v>
                </c:pt>
                <c:pt idx="2552">
                  <c:v>10</c:v>
                </c:pt>
                <c:pt idx="2553">
                  <c:v>14</c:v>
                </c:pt>
                <c:pt idx="2554">
                  <c:v>11</c:v>
                </c:pt>
                <c:pt idx="2555">
                  <c:v>11</c:v>
                </c:pt>
                <c:pt idx="2556">
                  <c:v>2</c:v>
                </c:pt>
                <c:pt idx="2557">
                  <c:v>15</c:v>
                </c:pt>
                <c:pt idx="2558">
                  <c:v>8</c:v>
                </c:pt>
                <c:pt idx="2559">
                  <c:v>17</c:v>
                </c:pt>
                <c:pt idx="2560">
                  <c:v>13</c:v>
                </c:pt>
                <c:pt idx="2561">
                  <c:v>20</c:v>
                </c:pt>
                <c:pt idx="2562">
                  <c:v>18</c:v>
                </c:pt>
                <c:pt idx="2563">
                  <c:v>12</c:v>
                </c:pt>
                <c:pt idx="2564">
                  <c:v>14</c:v>
                </c:pt>
                <c:pt idx="2565">
                  <c:v>12</c:v>
                </c:pt>
                <c:pt idx="2566">
                  <c:v>8</c:v>
                </c:pt>
                <c:pt idx="2567">
                  <c:v>11</c:v>
                </c:pt>
                <c:pt idx="2568">
                  <c:v>13</c:v>
                </c:pt>
                <c:pt idx="2569">
                  <c:v>15</c:v>
                </c:pt>
                <c:pt idx="2570">
                  <c:v>23</c:v>
                </c:pt>
                <c:pt idx="2571">
                  <c:v>13</c:v>
                </c:pt>
                <c:pt idx="2572">
                  <c:v>10</c:v>
                </c:pt>
                <c:pt idx="2573">
                  <c:v>12</c:v>
                </c:pt>
                <c:pt idx="2574">
                  <c:v>10</c:v>
                </c:pt>
                <c:pt idx="2575">
                  <c:v>9</c:v>
                </c:pt>
                <c:pt idx="2576">
                  <c:v>15</c:v>
                </c:pt>
                <c:pt idx="2577">
                  <c:v>25</c:v>
                </c:pt>
                <c:pt idx="2578">
                  <c:v>13</c:v>
                </c:pt>
                <c:pt idx="2579">
                  <c:v>14</c:v>
                </c:pt>
                <c:pt idx="2580">
                  <c:v>10</c:v>
                </c:pt>
                <c:pt idx="2581">
                  <c:v>12</c:v>
                </c:pt>
                <c:pt idx="2582">
                  <c:v>17</c:v>
                </c:pt>
                <c:pt idx="2583">
                  <c:v>10</c:v>
                </c:pt>
                <c:pt idx="2584">
                  <c:v>1</c:v>
                </c:pt>
                <c:pt idx="2585">
                  <c:v>13</c:v>
                </c:pt>
                <c:pt idx="2586">
                  <c:v>21</c:v>
                </c:pt>
                <c:pt idx="2587">
                  <c:v>9</c:v>
                </c:pt>
                <c:pt idx="2588">
                  <c:v>16</c:v>
                </c:pt>
                <c:pt idx="2589">
                  <c:v>10</c:v>
                </c:pt>
                <c:pt idx="2590">
                  <c:v>10</c:v>
                </c:pt>
                <c:pt idx="2591">
                  <c:v>9</c:v>
                </c:pt>
                <c:pt idx="2592">
                  <c:v>12</c:v>
                </c:pt>
                <c:pt idx="2593">
                  <c:v>9</c:v>
                </c:pt>
                <c:pt idx="2594">
                  <c:v>19</c:v>
                </c:pt>
                <c:pt idx="2595">
                  <c:v>14</c:v>
                </c:pt>
                <c:pt idx="2596">
                  <c:v>11</c:v>
                </c:pt>
                <c:pt idx="2597">
                  <c:v>14</c:v>
                </c:pt>
                <c:pt idx="2598">
                  <c:v>5</c:v>
                </c:pt>
                <c:pt idx="2599">
                  <c:v>20</c:v>
                </c:pt>
                <c:pt idx="2600">
                  <c:v>15</c:v>
                </c:pt>
                <c:pt idx="2601">
                  <c:v>18</c:v>
                </c:pt>
                <c:pt idx="2602">
                  <c:v>13</c:v>
                </c:pt>
                <c:pt idx="2603">
                  <c:v>10</c:v>
                </c:pt>
                <c:pt idx="2604">
                  <c:v>17</c:v>
                </c:pt>
                <c:pt idx="2605">
                  <c:v>13</c:v>
                </c:pt>
                <c:pt idx="2606">
                  <c:v>14</c:v>
                </c:pt>
                <c:pt idx="2607">
                  <c:v>15</c:v>
                </c:pt>
                <c:pt idx="2608">
                  <c:v>15</c:v>
                </c:pt>
                <c:pt idx="2609">
                  <c:v>11</c:v>
                </c:pt>
                <c:pt idx="2610">
                  <c:v>15</c:v>
                </c:pt>
                <c:pt idx="2611">
                  <c:v>17</c:v>
                </c:pt>
                <c:pt idx="2612">
                  <c:v>9</c:v>
                </c:pt>
                <c:pt idx="2613">
                  <c:v>13</c:v>
                </c:pt>
                <c:pt idx="2614">
                  <c:v>11</c:v>
                </c:pt>
                <c:pt idx="2615">
                  <c:v>15</c:v>
                </c:pt>
                <c:pt idx="2616">
                  <c:v>11</c:v>
                </c:pt>
                <c:pt idx="2617">
                  <c:v>16</c:v>
                </c:pt>
                <c:pt idx="2618">
                  <c:v>17</c:v>
                </c:pt>
                <c:pt idx="2619">
                  <c:v>10</c:v>
                </c:pt>
                <c:pt idx="2620">
                  <c:v>13</c:v>
                </c:pt>
                <c:pt idx="2621">
                  <c:v>13</c:v>
                </c:pt>
                <c:pt idx="2622">
                  <c:v>9</c:v>
                </c:pt>
                <c:pt idx="2623">
                  <c:v>14</c:v>
                </c:pt>
                <c:pt idx="2624">
                  <c:v>9</c:v>
                </c:pt>
                <c:pt idx="2625">
                  <c:v>18</c:v>
                </c:pt>
                <c:pt idx="2626">
                  <c:v>18</c:v>
                </c:pt>
                <c:pt idx="2627">
                  <c:v>7</c:v>
                </c:pt>
                <c:pt idx="2628">
                  <c:v>19</c:v>
                </c:pt>
                <c:pt idx="2629">
                  <c:v>9</c:v>
                </c:pt>
                <c:pt idx="2630">
                  <c:v>7</c:v>
                </c:pt>
                <c:pt idx="2631">
                  <c:v>17</c:v>
                </c:pt>
                <c:pt idx="2632">
                  <c:v>17</c:v>
                </c:pt>
                <c:pt idx="2633">
                  <c:v>12</c:v>
                </c:pt>
                <c:pt idx="2634">
                  <c:v>18</c:v>
                </c:pt>
                <c:pt idx="2635">
                  <c:v>8</c:v>
                </c:pt>
                <c:pt idx="2636">
                  <c:v>16</c:v>
                </c:pt>
                <c:pt idx="2637">
                  <c:v>17</c:v>
                </c:pt>
                <c:pt idx="2638">
                  <c:v>7</c:v>
                </c:pt>
                <c:pt idx="2639">
                  <c:v>8</c:v>
                </c:pt>
                <c:pt idx="2640">
                  <c:v>18</c:v>
                </c:pt>
                <c:pt idx="2641">
                  <c:v>11</c:v>
                </c:pt>
                <c:pt idx="2642">
                  <c:v>11</c:v>
                </c:pt>
                <c:pt idx="2643">
                  <c:v>22</c:v>
                </c:pt>
                <c:pt idx="2644">
                  <c:v>10</c:v>
                </c:pt>
                <c:pt idx="2645">
                  <c:v>13</c:v>
                </c:pt>
                <c:pt idx="2646">
                  <c:v>14</c:v>
                </c:pt>
                <c:pt idx="2647">
                  <c:v>22</c:v>
                </c:pt>
                <c:pt idx="2648">
                  <c:v>20</c:v>
                </c:pt>
                <c:pt idx="2649">
                  <c:v>18</c:v>
                </c:pt>
                <c:pt idx="2650">
                  <c:v>17</c:v>
                </c:pt>
                <c:pt idx="2651">
                  <c:v>11</c:v>
                </c:pt>
                <c:pt idx="2652">
                  <c:v>18</c:v>
                </c:pt>
                <c:pt idx="2653">
                  <c:v>15</c:v>
                </c:pt>
                <c:pt idx="2654">
                  <c:v>12</c:v>
                </c:pt>
                <c:pt idx="2655">
                  <c:v>8</c:v>
                </c:pt>
                <c:pt idx="2656">
                  <c:v>10</c:v>
                </c:pt>
                <c:pt idx="2657">
                  <c:v>14</c:v>
                </c:pt>
                <c:pt idx="2658">
                  <c:v>8</c:v>
                </c:pt>
                <c:pt idx="2659">
                  <c:v>15</c:v>
                </c:pt>
                <c:pt idx="2660">
                  <c:v>16</c:v>
                </c:pt>
                <c:pt idx="2661">
                  <c:v>23</c:v>
                </c:pt>
                <c:pt idx="2662">
                  <c:v>12</c:v>
                </c:pt>
                <c:pt idx="2663">
                  <c:v>13</c:v>
                </c:pt>
                <c:pt idx="2664">
                  <c:v>11</c:v>
                </c:pt>
                <c:pt idx="2665">
                  <c:v>21</c:v>
                </c:pt>
                <c:pt idx="2666">
                  <c:v>12</c:v>
                </c:pt>
                <c:pt idx="2667">
                  <c:v>12</c:v>
                </c:pt>
                <c:pt idx="2668">
                  <c:v>22</c:v>
                </c:pt>
                <c:pt idx="2669">
                  <c:v>17</c:v>
                </c:pt>
                <c:pt idx="2670">
                  <c:v>13</c:v>
                </c:pt>
                <c:pt idx="2671">
                  <c:v>11</c:v>
                </c:pt>
                <c:pt idx="2672">
                  <c:v>8</c:v>
                </c:pt>
                <c:pt idx="2673">
                  <c:v>13</c:v>
                </c:pt>
                <c:pt idx="2674">
                  <c:v>10</c:v>
                </c:pt>
                <c:pt idx="2675">
                  <c:v>14</c:v>
                </c:pt>
                <c:pt idx="2676">
                  <c:v>20</c:v>
                </c:pt>
                <c:pt idx="2677">
                  <c:v>13</c:v>
                </c:pt>
                <c:pt idx="2678">
                  <c:v>17</c:v>
                </c:pt>
                <c:pt idx="2679">
                  <c:v>16</c:v>
                </c:pt>
                <c:pt idx="2680">
                  <c:v>7</c:v>
                </c:pt>
                <c:pt idx="2681">
                  <c:v>7</c:v>
                </c:pt>
                <c:pt idx="2682">
                  <c:v>21</c:v>
                </c:pt>
                <c:pt idx="2683">
                  <c:v>13</c:v>
                </c:pt>
                <c:pt idx="2684">
                  <c:v>9</c:v>
                </c:pt>
                <c:pt idx="2685">
                  <c:v>8</c:v>
                </c:pt>
                <c:pt idx="2686">
                  <c:v>18</c:v>
                </c:pt>
                <c:pt idx="2687">
                  <c:v>18</c:v>
                </c:pt>
                <c:pt idx="2688">
                  <c:v>12</c:v>
                </c:pt>
                <c:pt idx="2689">
                  <c:v>21</c:v>
                </c:pt>
                <c:pt idx="2690">
                  <c:v>6</c:v>
                </c:pt>
                <c:pt idx="2691">
                  <c:v>12</c:v>
                </c:pt>
                <c:pt idx="2692">
                  <c:v>8</c:v>
                </c:pt>
                <c:pt idx="2693">
                  <c:v>13</c:v>
                </c:pt>
                <c:pt idx="2694">
                  <c:v>4</c:v>
                </c:pt>
                <c:pt idx="2695">
                  <c:v>11</c:v>
                </c:pt>
                <c:pt idx="2696">
                  <c:v>11</c:v>
                </c:pt>
                <c:pt idx="2697">
                  <c:v>7</c:v>
                </c:pt>
                <c:pt idx="2698">
                  <c:v>24</c:v>
                </c:pt>
                <c:pt idx="2699">
                  <c:v>5</c:v>
                </c:pt>
                <c:pt idx="2700">
                  <c:v>7</c:v>
                </c:pt>
                <c:pt idx="2701">
                  <c:v>28</c:v>
                </c:pt>
                <c:pt idx="2702">
                  <c:v>17</c:v>
                </c:pt>
                <c:pt idx="2703">
                  <c:v>9</c:v>
                </c:pt>
                <c:pt idx="2704">
                  <c:v>15</c:v>
                </c:pt>
                <c:pt idx="2705">
                  <c:v>7</c:v>
                </c:pt>
                <c:pt idx="2706">
                  <c:v>9</c:v>
                </c:pt>
                <c:pt idx="2707">
                  <c:v>20</c:v>
                </c:pt>
                <c:pt idx="2708">
                  <c:v>0</c:v>
                </c:pt>
                <c:pt idx="2709">
                  <c:v>12</c:v>
                </c:pt>
                <c:pt idx="2710">
                  <c:v>12</c:v>
                </c:pt>
                <c:pt idx="2711">
                  <c:v>10</c:v>
                </c:pt>
                <c:pt idx="2712">
                  <c:v>10</c:v>
                </c:pt>
                <c:pt idx="2713">
                  <c:v>8</c:v>
                </c:pt>
                <c:pt idx="2714">
                  <c:v>8</c:v>
                </c:pt>
                <c:pt idx="2715">
                  <c:v>16</c:v>
                </c:pt>
                <c:pt idx="2716">
                  <c:v>15</c:v>
                </c:pt>
                <c:pt idx="2717">
                  <c:v>26</c:v>
                </c:pt>
                <c:pt idx="2718">
                  <c:v>14</c:v>
                </c:pt>
                <c:pt idx="2719">
                  <c:v>9</c:v>
                </c:pt>
                <c:pt idx="2720">
                  <c:v>13</c:v>
                </c:pt>
                <c:pt idx="2721">
                  <c:v>11</c:v>
                </c:pt>
                <c:pt idx="2722">
                  <c:v>12</c:v>
                </c:pt>
                <c:pt idx="2723">
                  <c:v>12</c:v>
                </c:pt>
                <c:pt idx="2724">
                  <c:v>10</c:v>
                </c:pt>
                <c:pt idx="2725">
                  <c:v>11</c:v>
                </c:pt>
                <c:pt idx="2726">
                  <c:v>8</c:v>
                </c:pt>
                <c:pt idx="2727">
                  <c:v>8</c:v>
                </c:pt>
                <c:pt idx="2728">
                  <c:v>7</c:v>
                </c:pt>
                <c:pt idx="2729">
                  <c:v>13</c:v>
                </c:pt>
                <c:pt idx="2730">
                  <c:v>15</c:v>
                </c:pt>
                <c:pt idx="2731">
                  <c:v>0</c:v>
                </c:pt>
                <c:pt idx="2732">
                  <c:v>20</c:v>
                </c:pt>
                <c:pt idx="2733">
                  <c:v>11</c:v>
                </c:pt>
                <c:pt idx="2734">
                  <c:v>9</c:v>
                </c:pt>
                <c:pt idx="2735">
                  <c:v>13</c:v>
                </c:pt>
                <c:pt idx="2736">
                  <c:v>7</c:v>
                </c:pt>
                <c:pt idx="2737">
                  <c:v>5</c:v>
                </c:pt>
                <c:pt idx="2738">
                  <c:v>6</c:v>
                </c:pt>
                <c:pt idx="2739">
                  <c:v>12</c:v>
                </c:pt>
                <c:pt idx="2740">
                  <c:v>15</c:v>
                </c:pt>
                <c:pt idx="2741">
                  <c:v>10</c:v>
                </c:pt>
                <c:pt idx="2742">
                  <c:v>10</c:v>
                </c:pt>
                <c:pt idx="2743">
                  <c:v>9</c:v>
                </c:pt>
                <c:pt idx="2744">
                  <c:v>13</c:v>
                </c:pt>
                <c:pt idx="2745">
                  <c:v>9</c:v>
                </c:pt>
                <c:pt idx="2746">
                  <c:v>13</c:v>
                </c:pt>
                <c:pt idx="2747">
                  <c:v>12</c:v>
                </c:pt>
                <c:pt idx="2748">
                  <c:v>15</c:v>
                </c:pt>
                <c:pt idx="2749">
                  <c:v>15</c:v>
                </c:pt>
                <c:pt idx="2750">
                  <c:v>11</c:v>
                </c:pt>
                <c:pt idx="2751">
                  <c:v>11</c:v>
                </c:pt>
                <c:pt idx="2752">
                  <c:v>11</c:v>
                </c:pt>
                <c:pt idx="2753">
                  <c:v>11</c:v>
                </c:pt>
                <c:pt idx="2754">
                  <c:v>8</c:v>
                </c:pt>
                <c:pt idx="2755">
                  <c:v>10</c:v>
                </c:pt>
                <c:pt idx="2756">
                  <c:v>15</c:v>
                </c:pt>
                <c:pt idx="2757">
                  <c:v>18</c:v>
                </c:pt>
                <c:pt idx="2758">
                  <c:v>14</c:v>
                </c:pt>
                <c:pt idx="2759">
                  <c:v>8</c:v>
                </c:pt>
                <c:pt idx="2760">
                  <c:v>14</c:v>
                </c:pt>
                <c:pt idx="2761">
                  <c:v>13</c:v>
                </c:pt>
                <c:pt idx="2762">
                  <c:v>7</c:v>
                </c:pt>
                <c:pt idx="2763">
                  <c:v>1</c:v>
                </c:pt>
                <c:pt idx="2764">
                  <c:v>13</c:v>
                </c:pt>
                <c:pt idx="2765">
                  <c:v>13</c:v>
                </c:pt>
                <c:pt idx="2766">
                  <c:v>15</c:v>
                </c:pt>
                <c:pt idx="2767">
                  <c:v>9</c:v>
                </c:pt>
                <c:pt idx="2768">
                  <c:v>9</c:v>
                </c:pt>
                <c:pt idx="2769">
                  <c:v>10</c:v>
                </c:pt>
                <c:pt idx="2770">
                  <c:v>12</c:v>
                </c:pt>
                <c:pt idx="2771">
                  <c:v>11</c:v>
                </c:pt>
                <c:pt idx="2772">
                  <c:v>3</c:v>
                </c:pt>
                <c:pt idx="2773">
                  <c:v>19</c:v>
                </c:pt>
                <c:pt idx="2774">
                  <c:v>13</c:v>
                </c:pt>
                <c:pt idx="2775">
                  <c:v>8</c:v>
                </c:pt>
                <c:pt idx="2776">
                  <c:v>17</c:v>
                </c:pt>
                <c:pt idx="2777">
                  <c:v>15</c:v>
                </c:pt>
                <c:pt idx="2778">
                  <c:v>15</c:v>
                </c:pt>
                <c:pt idx="2779">
                  <c:v>12</c:v>
                </c:pt>
                <c:pt idx="2780">
                  <c:v>10</c:v>
                </c:pt>
                <c:pt idx="2781">
                  <c:v>17</c:v>
                </c:pt>
                <c:pt idx="2782">
                  <c:v>8</c:v>
                </c:pt>
                <c:pt idx="2783">
                  <c:v>9</c:v>
                </c:pt>
                <c:pt idx="2784">
                  <c:v>10</c:v>
                </c:pt>
                <c:pt idx="2785">
                  <c:v>14</c:v>
                </c:pt>
                <c:pt idx="2786">
                  <c:v>9</c:v>
                </c:pt>
                <c:pt idx="2787">
                  <c:v>19</c:v>
                </c:pt>
                <c:pt idx="2788">
                  <c:v>15</c:v>
                </c:pt>
                <c:pt idx="2789">
                  <c:v>13</c:v>
                </c:pt>
                <c:pt idx="2790">
                  <c:v>18</c:v>
                </c:pt>
                <c:pt idx="2791">
                  <c:v>12</c:v>
                </c:pt>
                <c:pt idx="2792">
                  <c:v>10</c:v>
                </c:pt>
                <c:pt idx="2793">
                  <c:v>16</c:v>
                </c:pt>
                <c:pt idx="2794">
                  <c:v>8</c:v>
                </c:pt>
                <c:pt idx="2795">
                  <c:v>19</c:v>
                </c:pt>
                <c:pt idx="2796">
                  <c:v>13</c:v>
                </c:pt>
                <c:pt idx="2797">
                  <c:v>15</c:v>
                </c:pt>
                <c:pt idx="2798">
                  <c:v>11</c:v>
                </c:pt>
                <c:pt idx="2799">
                  <c:v>13</c:v>
                </c:pt>
                <c:pt idx="2800">
                  <c:v>16</c:v>
                </c:pt>
                <c:pt idx="2801">
                  <c:v>12</c:v>
                </c:pt>
                <c:pt idx="2802">
                  <c:v>8</c:v>
                </c:pt>
                <c:pt idx="2803">
                  <c:v>18</c:v>
                </c:pt>
                <c:pt idx="2804">
                  <c:v>11</c:v>
                </c:pt>
                <c:pt idx="2805">
                  <c:v>6</c:v>
                </c:pt>
                <c:pt idx="2806">
                  <c:v>11</c:v>
                </c:pt>
                <c:pt idx="2807">
                  <c:v>6</c:v>
                </c:pt>
                <c:pt idx="2808">
                  <c:v>9</c:v>
                </c:pt>
                <c:pt idx="2809">
                  <c:v>11</c:v>
                </c:pt>
                <c:pt idx="2810">
                  <c:v>10</c:v>
                </c:pt>
                <c:pt idx="2811">
                  <c:v>13</c:v>
                </c:pt>
                <c:pt idx="2812">
                  <c:v>11</c:v>
                </c:pt>
                <c:pt idx="2813">
                  <c:v>8</c:v>
                </c:pt>
                <c:pt idx="2814">
                  <c:v>22</c:v>
                </c:pt>
                <c:pt idx="2815">
                  <c:v>24</c:v>
                </c:pt>
                <c:pt idx="2816">
                  <c:v>10</c:v>
                </c:pt>
                <c:pt idx="2817">
                  <c:v>6</c:v>
                </c:pt>
                <c:pt idx="2818">
                  <c:v>12</c:v>
                </c:pt>
                <c:pt idx="2819">
                  <c:v>13</c:v>
                </c:pt>
                <c:pt idx="2820">
                  <c:v>5</c:v>
                </c:pt>
                <c:pt idx="2821">
                  <c:v>15</c:v>
                </c:pt>
                <c:pt idx="2822">
                  <c:v>11</c:v>
                </c:pt>
                <c:pt idx="2823">
                  <c:v>10</c:v>
                </c:pt>
                <c:pt idx="2824">
                  <c:v>13</c:v>
                </c:pt>
                <c:pt idx="2825">
                  <c:v>11</c:v>
                </c:pt>
                <c:pt idx="2826">
                  <c:v>13</c:v>
                </c:pt>
                <c:pt idx="2827">
                  <c:v>12</c:v>
                </c:pt>
                <c:pt idx="2828">
                  <c:v>8</c:v>
                </c:pt>
                <c:pt idx="2829">
                  <c:v>11</c:v>
                </c:pt>
                <c:pt idx="2830">
                  <c:v>15</c:v>
                </c:pt>
                <c:pt idx="2831">
                  <c:v>10</c:v>
                </c:pt>
                <c:pt idx="2832">
                  <c:v>15</c:v>
                </c:pt>
                <c:pt idx="2833">
                  <c:v>7</c:v>
                </c:pt>
                <c:pt idx="2834">
                  <c:v>14</c:v>
                </c:pt>
                <c:pt idx="2835">
                  <c:v>11</c:v>
                </c:pt>
                <c:pt idx="2836">
                  <c:v>17</c:v>
                </c:pt>
                <c:pt idx="2837">
                  <c:v>11</c:v>
                </c:pt>
                <c:pt idx="2838">
                  <c:v>12</c:v>
                </c:pt>
                <c:pt idx="2839">
                  <c:v>17</c:v>
                </c:pt>
                <c:pt idx="2840">
                  <c:v>14</c:v>
                </c:pt>
                <c:pt idx="2841">
                  <c:v>8</c:v>
                </c:pt>
                <c:pt idx="2842">
                  <c:v>8</c:v>
                </c:pt>
                <c:pt idx="2843">
                  <c:v>13</c:v>
                </c:pt>
                <c:pt idx="2844">
                  <c:v>7</c:v>
                </c:pt>
                <c:pt idx="2845">
                  <c:v>10</c:v>
                </c:pt>
                <c:pt idx="2846">
                  <c:v>4</c:v>
                </c:pt>
                <c:pt idx="2847">
                  <c:v>11</c:v>
                </c:pt>
                <c:pt idx="2848">
                  <c:v>7</c:v>
                </c:pt>
                <c:pt idx="2849">
                  <c:v>7</c:v>
                </c:pt>
                <c:pt idx="2850">
                  <c:v>14</c:v>
                </c:pt>
                <c:pt idx="2851">
                  <c:v>12</c:v>
                </c:pt>
                <c:pt idx="2852">
                  <c:v>11</c:v>
                </c:pt>
                <c:pt idx="2853">
                  <c:v>14</c:v>
                </c:pt>
                <c:pt idx="2854">
                  <c:v>12</c:v>
                </c:pt>
                <c:pt idx="2855">
                  <c:v>9</c:v>
                </c:pt>
                <c:pt idx="2856">
                  <c:v>11</c:v>
                </c:pt>
                <c:pt idx="2857">
                  <c:v>11</c:v>
                </c:pt>
                <c:pt idx="2858">
                  <c:v>12</c:v>
                </c:pt>
                <c:pt idx="2859">
                  <c:v>14</c:v>
                </c:pt>
                <c:pt idx="2860">
                  <c:v>10</c:v>
                </c:pt>
                <c:pt idx="2861">
                  <c:v>1</c:v>
                </c:pt>
                <c:pt idx="2862">
                  <c:v>5</c:v>
                </c:pt>
                <c:pt idx="2863">
                  <c:v>11</c:v>
                </c:pt>
                <c:pt idx="2864">
                  <c:v>9</c:v>
                </c:pt>
                <c:pt idx="2865">
                  <c:v>15</c:v>
                </c:pt>
                <c:pt idx="2866">
                  <c:v>14</c:v>
                </c:pt>
                <c:pt idx="2867">
                  <c:v>10</c:v>
                </c:pt>
                <c:pt idx="2868">
                  <c:v>9</c:v>
                </c:pt>
                <c:pt idx="2869">
                  <c:v>14</c:v>
                </c:pt>
                <c:pt idx="2870">
                  <c:v>17</c:v>
                </c:pt>
                <c:pt idx="2871">
                  <c:v>8</c:v>
                </c:pt>
                <c:pt idx="2872">
                  <c:v>7</c:v>
                </c:pt>
                <c:pt idx="2873">
                  <c:v>11</c:v>
                </c:pt>
                <c:pt idx="2874">
                  <c:v>12</c:v>
                </c:pt>
                <c:pt idx="2875">
                  <c:v>10</c:v>
                </c:pt>
                <c:pt idx="2876">
                  <c:v>11</c:v>
                </c:pt>
                <c:pt idx="2877">
                  <c:v>16</c:v>
                </c:pt>
                <c:pt idx="2878">
                  <c:v>11</c:v>
                </c:pt>
                <c:pt idx="2879">
                  <c:v>19</c:v>
                </c:pt>
                <c:pt idx="2880">
                  <c:v>12</c:v>
                </c:pt>
                <c:pt idx="2881">
                  <c:v>10</c:v>
                </c:pt>
                <c:pt idx="2882">
                  <c:v>16</c:v>
                </c:pt>
                <c:pt idx="2883">
                  <c:v>10</c:v>
                </c:pt>
                <c:pt idx="2884">
                  <c:v>16</c:v>
                </c:pt>
                <c:pt idx="2885">
                  <c:v>11</c:v>
                </c:pt>
                <c:pt idx="2886">
                  <c:v>5</c:v>
                </c:pt>
                <c:pt idx="2887">
                  <c:v>9</c:v>
                </c:pt>
                <c:pt idx="2888">
                  <c:v>16</c:v>
                </c:pt>
                <c:pt idx="2889">
                  <c:v>10</c:v>
                </c:pt>
                <c:pt idx="2890">
                  <c:v>17</c:v>
                </c:pt>
                <c:pt idx="2891">
                  <c:v>11</c:v>
                </c:pt>
                <c:pt idx="2892">
                  <c:v>10</c:v>
                </c:pt>
                <c:pt idx="2893">
                  <c:v>3</c:v>
                </c:pt>
                <c:pt idx="2894">
                  <c:v>11</c:v>
                </c:pt>
                <c:pt idx="2895">
                  <c:v>11</c:v>
                </c:pt>
                <c:pt idx="2896">
                  <c:v>8</c:v>
                </c:pt>
                <c:pt idx="2897">
                  <c:v>9</c:v>
                </c:pt>
                <c:pt idx="2898">
                  <c:v>11</c:v>
                </c:pt>
                <c:pt idx="2899">
                  <c:v>11</c:v>
                </c:pt>
                <c:pt idx="2900">
                  <c:v>13</c:v>
                </c:pt>
                <c:pt idx="2901">
                  <c:v>19</c:v>
                </c:pt>
                <c:pt idx="2902">
                  <c:v>19</c:v>
                </c:pt>
                <c:pt idx="2903">
                  <c:v>17</c:v>
                </c:pt>
                <c:pt idx="2904">
                  <c:v>14</c:v>
                </c:pt>
                <c:pt idx="2905">
                  <c:v>11</c:v>
                </c:pt>
                <c:pt idx="2906">
                  <c:v>9</c:v>
                </c:pt>
                <c:pt idx="2907">
                  <c:v>15</c:v>
                </c:pt>
                <c:pt idx="2908">
                  <c:v>14</c:v>
                </c:pt>
                <c:pt idx="2909">
                  <c:v>7</c:v>
                </c:pt>
                <c:pt idx="2910">
                  <c:v>13</c:v>
                </c:pt>
                <c:pt idx="2911">
                  <c:v>9</c:v>
                </c:pt>
                <c:pt idx="2912">
                  <c:v>11</c:v>
                </c:pt>
                <c:pt idx="2913">
                  <c:v>12</c:v>
                </c:pt>
                <c:pt idx="2914">
                  <c:v>10</c:v>
                </c:pt>
                <c:pt idx="2915">
                  <c:v>8</c:v>
                </c:pt>
                <c:pt idx="2916">
                  <c:v>12</c:v>
                </c:pt>
                <c:pt idx="2917">
                  <c:v>6</c:v>
                </c:pt>
                <c:pt idx="2918">
                  <c:v>17</c:v>
                </c:pt>
                <c:pt idx="2919">
                  <c:v>14</c:v>
                </c:pt>
                <c:pt idx="2920">
                  <c:v>12</c:v>
                </c:pt>
                <c:pt idx="2921">
                  <c:v>10</c:v>
                </c:pt>
                <c:pt idx="2922">
                  <c:v>8</c:v>
                </c:pt>
                <c:pt idx="2923">
                  <c:v>14</c:v>
                </c:pt>
                <c:pt idx="2924">
                  <c:v>9</c:v>
                </c:pt>
                <c:pt idx="2925">
                  <c:v>22</c:v>
                </c:pt>
                <c:pt idx="2926">
                  <c:v>8</c:v>
                </c:pt>
                <c:pt idx="2927">
                  <c:v>17</c:v>
                </c:pt>
                <c:pt idx="2928">
                  <c:v>15</c:v>
                </c:pt>
                <c:pt idx="2929">
                  <c:v>3</c:v>
                </c:pt>
                <c:pt idx="2930">
                  <c:v>1</c:v>
                </c:pt>
                <c:pt idx="2931">
                  <c:v>9</c:v>
                </c:pt>
                <c:pt idx="2932">
                  <c:v>13</c:v>
                </c:pt>
                <c:pt idx="2933">
                  <c:v>20</c:v>
                </c:pt>
                <c:pt idx="2934">
                  <c:v>7</c:v>
                </c:pt>
                <c:pt idx="2935">
                  <c:v>13</c:v>
                </c:pt>
                <c:pt idx="2936">
                  <c:v>8</c:v>
                </c:pt>
                <c:pt idx="2937">
                  <c:v>16</c:v>
                </c:pt>
                <c:pt idx="2938">
                  <c:v>19</c:v>
                </c:pt>
                <c:pt idx="2939">
                  <c:v>16</c:v>
                </c:pt>
                <c:pt idx="2940">
                  <c:v>9</c:v>
                </c:pt>
                <c:pt idx="2941">
                  <c:v>17</c:v>
                </c:pt>
                <c:pt idx="2942">
                  <c:v>11</c:v>
                </c:pt>
                <c:pt idx="2943">
                  <c:v>11</c:v>
                </c:pt>
                <c:pt idx="2944">
                  <c:v>8</c:v>
                </c:pt>
                <c:pt idx="2945">
                  <c:v>20</c:v>
                </c:pt>
                <c:pt idx="2946">
                  <c:v>9</c:v>
                </c:pt>
                <c:pt idx="2947">
                  <c:v>11</c:v>
                </c:pt>
                <c:pt idx="2948">
                  <c:v>11</c:v>
                </c:pt>
                <c:pt idx="2949">
                  <c:v>9</c:v>
                </c:pt>
                <c:pt idx="2950">
                  <c:v>18</c:v>
                </c:pt>
                <c:pt idx="2951">
                  <c:v>5</c:v>
                </c:pt>
                <c:pt idx="2952">
                  <c:v>10</c:v>
                </c:pt>
                <c:pt idx="2953">
                  <c:v>5</c:v>
                </c:pt>
                <c:pt idx="2954">
                  <c:v>15</c:v>
                </c:pt>
                <c:pt idx="2955">
                  <c:v>13</c:v>
                </c:pt>
                <c:pt idx="2956">
                  <c:v>9</c:v>
                </c:pt>
                <c:pt idx="2957">
                  <c:v>8</c:v>
                </c:pt>
                <c:pt idx="2958">
                  <c:v>5</c:v>
                </c:pt>
                <c:pt idx="2959">
                  <c:v>15</c:v>
                </c:pt>
                <c:pt idx="2960">
                  <c:v>12</c:v>
                </c:pt>
                <c:pt idx="2961">
                  <c:v>3</c:v>
                </c:pt>
                <c:pt idx="2962">
                  <c:v>14</c:v>
                </c:pt>
                <c:pt idx="2963">
                  <c:v>13</c:v>
                </c:pt>
                <c:pt idx="2964">
                  <c:v>12</c:v>
                </c:pt>
                <c:pt idx="2965">
                  <c:v>21</c:v>
                </c:pt>
                <c:pt idx="2966">
                  <c:v>20</c:v>
                </c:pt>
                <c:pt idx="2967">
                  <c:v>14</c:v>
                </c:pt>
                <c:pt idx="2968">
                  <c:v>9</c:v>
                </c:pt>
                <c:pt idx="2969">
                  <c:v>11</c:v>
                </c:pt>
                <c:pt idx="2970">
                  <c:v>10</c:v>
                </c:pt>
                <c:pt idx="2971">
                  <c:v>11</c:v>
                </c:pt>
                <c:pt idx="2972">
                  <c:v>11</c:v>
                </c:pt>
                <c:pt idx="2973">
                  <c:v>10</c:v>
                </c:pt>
                <c:pt idx="2974">
                  <c:v>11</c:v>
                </c:pt>
                <c:pt idx="2975">
                  <c:v>16</c:v>
                </c:pt>
                <c:pt idx="2976">
                  <c:v>12</c:v>
                </c:pt>
                <c:pt idx="2977">
                  <c:v>9</c:v>
                </c:pt>
                <c:pt idx="2978">
                  <c:v>15</c:v>
                </c:pt>
                <c:pt idx="2979">
                  <c:v>5</c:v>
                </c:pt>
                <c:pt idx="2980">
                  <c:v>16</c:v>
                </c:pt>
                <c:pt idx="2981">
                  <c:v>8</c:v>
                </c:pt>
                <c:pt idx="2982">
                  <c:v>21</c:v>
                </c:pt>
                <c:pt idx="2983">
                  <c:v>16</c:v>
                </c:pt>
                <c:pt idx="2984">
                  <c:v>11</c:v>
                </c:pt>
                <c:pt idx="2985">
                  <c:v>19</c:v>
                </c:pt>
                <c:pt idx="2986">
                  <c:v>16</c:v>
                </c:pt>
                <c:pt idx="2987">
                  <c:v>12</c:v>
                </c:pt>
                <c:pt idx="2988">
                  <c:v>10</c:v>
                </c:pt>
                <c:pt idx="2989">
                  <c:v>13</c:v>
                </c:pt>
                <c:pt idx="2990">
                  <c:v>9</c:v>
                </c:pt>
                <c:pt idx="2991">
                  <c:v>13</c:v>
                </c:pt>
                <c:pt idx="2992">
                  <c:v>15</c:v>
                </c:pt>
                <c:pt idx="2993">
                  <c:v>9</c:v>
                </c:pt>
                <c:pt idx="2994">
                  <c:v>13</c:v>
                </c:pt>
                <c:pt idx="2995">
                  <c:v>9</c:v>
                </c:pt>
                <c:pt idx="2996">
                  <c:v>4</c:v>
                </c:pt>
                <c:pt idx="2997">
                  <c:v>20</c:v>
                </c:pt>
                <c:pt idx="2998">
                  <c:v>10</c:v>
                </c:pt>
                <c:pt idx="2999">
                  <c:v>4</c:v>
                </c:pt>
                <c:pt idx="3000">
                  <c:v>4</c:v>
                </c:pt>
                <c:pt idx="3001">
                  <c:v>10</c:v>
                </c:pt>
                <c:pt idx="3002">
                  <c:v>12</c:v>
                </c:pt>
                <c:pt idx="3003">
                  <c:v>13</c:v>
                </c:pt>
                <c:pt idx="3004">
                  <c:v>10</c:v>
                </c:pt>
                <c:pt idx="3005">
                  <c:v>15</c:v>
                </c:pt>
                <c:pt idx="3006">
                  <c:v>5</c:v>
                </c:pt>
                <c:pt idx="3007">
                  <c:v>21</c:v>
                </c:pt>
                <c:pt idx="3008">
                  <c:v>13</c:v>
                </c:pt>
                <c:pt idx="3009">
                  <c:v>8</c:v>
                </c:pt>
                <c:pt idx="3010">
                  <c:v>9</c:v>
                </c:pt>
                <c:pt idx="3011">
                  <c:v>10</c:v>
                </c:pt>
                <c:pt idx="3012">
                  <c:v>13</c:v>
                </c:pt>
                <c:pt idx="3013">
                  <c:v>13</c:v>
                </c:pt>
                <c:pt idx="3014">
                  <c:v>9</c:v>
                </c:pt>
                <c:pt idx="3015">
                  <c:v>10</c:v>
                </c:pt>
                <c:pt idx="3016">
                  <c:v>14</c:v>
                </c:pt>
                <c:pt idx="3017">
                  <c:v>12</c:v>
                </c:pt>
                <c:pt idx="3018">
                  <c:v>19</c:v>
                </c:pt>
                <c:pt idx="3019">
                  <c:v>10</c:v>
                </c:pt>
                <c:pt idx="3020">
                  <c:v>12</c:v>
                </c:pt>
                <c:pt idx="3021">
                  <c:v>8</c:v>
                </c:pt>
                <c:pt idx="3022">
                  <c:v>10</c:v>
                </c:pt>
                <c:pt idx="3023">
                  <c:v>10</c:v>
                </c:pt>
                <c:pt idx="3024">
                  <c:v>14</c:v>
                </c:pt>
                <c:pt idx="3025">
                  <c:v>11</c:v>
                </c:pt>
                <c:pt idx="3026">
                  <c:v>16</c:v>
                </c:pt>
                <c:pt idx="3027">
                  <c:v>17</c:v>
                </c:pt>
                <c:pt idx="3028">
                  <c:v>11</c:v>
                </c:pt>
                <c:pt idx="3029">
                  <c:v>19</c:v>
                </c:pt>
                <c:pt idx="3030">
                  <c:v>9</c:v>
                </c:pt>
                <c:pt idx="3031">
                  <c:v>11</c:v>
                </c:pt>
                <c:pt idx="3032">
                  <c:v>8</c:v>
                </c:pt>
                <c:pt idx="3033">
                  <c:v>14</c:v>
                </c:pt>
                <c:pt idx="3034">
                  <c:v>11</c:v>
                </c:pt>
                <c:pt idx="3035">
                  <c:v>10</c:v>
                </c:pt>
                <c:pt idx="3036">
                  <c:v>4</c:v>
                </c:pt>
                <c:pt idx="3037">
                  <c:v>10</c:v>
                </c:pt>
                <c:pt idx="3038">
                  <c:v>11</c:v>
                </c:pt>
                <c:pt idx="3039">
                  <c:v>12</c:v>
                </c:pt>
                <c:pt idx="3040">
                  <c:v>15</c:v>
                </c:pt>
                <c:pt idx="3041">
                  <c:v>13</c:v>
                </c:pt>
                <c:pt idx="3042">
                  <c:v>18</c:v>
                </c:pt>
                <c:pt idx="3043">
                  <c:v>12</c:v>
                </c:pt>
                <c:pt idx="3044">
                  <c:v>20</c:v>
                </c:pt>
                <c:pt idx="3045">
                  <c:v>10</c:v>
                </c:pt>
                <c:pt idx="3046">
                  <c:v>9</c:v>
                </c:pt>
                <c:pt idx="3047">
                  <c:v>6</c:v>
                </c:pt>
                <c:pt idx="3048">
                  <c:v>17</c:v>
                </c:pt>
                <c:pt idx="3049">
                  <c:v>11</c:v>
                </c:pt>
                <c:pt idx="3050">
                  <c:v>9</c:v>
                </c:pt>
                <c:pt idx="3051">
                  <c:v>15</c:v>
                </c:pt>
                <c:pt idx="3052">
                  <c:v>9</c:v>
                </c:pt>
                <c:pt idx="3053">
                  <c:v>9</c:v>
                </c:pt>
                <c:pt idx="3054">
                  <c:v>3</c:v>
                </c:pt>
                <c:pt idx="3055">
                  <c:v>8</c:v>
                </c:pt>
                <c:pt idx="3056">
                  <c:v>13</c:v>
                </c:pt>
                <c:pt idx="3057">
                  <c:v>11</c:v>
                </c:pt>
                <c:pt idx="3058">
                  <c:v>6</c:v>
                </c:pt>
                <c:pt idx="3059">
                  <c:v>9</c:v>
                </c:pt>
                <c:pt idx="3060">
                  <c:v>7</c:v>
                </c:pt>
                <c:pt idx="3061">
                  <c:v>1</c:v>
                </c:pt>
                <c:pt idx="3062">
                  <c:v>12</c:v>
                </c:pt>
                <c:pt idx="3063">
                  <c:v>6</c:v>
                </c:pt>
                <c:pt idx="3064">
                  <c:v>12</c:v>
                </c:pt>
                <c:pt idx="3065">
                  <c:v>20</c:v>
                </c:pt>
                <c:pt idx="3066">
                  <c:v>9</c:v>
                </c:pt>
                <c:pt idx="3067">
                  <c:v>5</c:v>
                </c:pt>
                <c:pt idx="3068">
                  <c:v>13</c:v>
                </c:pt>
                <c:pt idx="3069">
                  <c:v>11</c:v>
                </c:pt>
                <c:pt idx="3070">
                  <c:v>6</c:v>
                </c:pt>
                <c:pt idx="3071">
                  <c:v>0</c:v>
                </c:pt>
                <c:pt idx="3072">
                  <c:v>13</c:v>
                </c:pt>
                <c:pt idx="3073">
                  <c:v>13</c:v>
                </c:pt>
                <c:pt idx="3074">
                  <c:v>19</c:v>
                </c:pt>
                <c:pt idx="3075">
                  <c:v>12</c:v>
                </c:pt>
                <c:pt idx="3076">
                  <c:v>8</c:v>
                </c:pt>
                <c:pt idx="3077">
                  <c:v>23</c:v>
                </c:pt>
                <c:pt idx="3078">
                  <c:v>14</c:v>
                </c:pt>
                <c:pt idx="3079">
                  <c:v>2</c:v>
                </c:pt>
                <c:pt idx="3080">
                  <c:v>9</c:v>
                </c:pt>
                <c:pt idx="3081">
                  <c:v>12</c:v>
                </c:pt>
                <c:pt idx="3082">
                  <c:v>10</c:v>
                </c:pt>
                <c:pt idx="3083">
                  <c:v>11</c:v>
                </c:pt>
                <c:pt idx="3084">
                  <c:v>10</c:v>
                </c:pt>
                <c:pt idx="3085">
                  <c:v>10</c:v>
                </c:pt>
                <c:pt idx="3086">
                  <c:v>21</c:v>
                </c:pt>
                <c:pt idx="3087">
                  <c:v>12</c:v>
                </c:pt>
                <c:pt idx="3088">
                  <c:v>10</c:v>
                </c:pt>
                <c:pt idx="3089">
                  <c:v>11</c:v>
                </c:pt>
                <c:pt idx="3090">
                  <c:v>9</c:v>
                </c:pt>
                <c:pt idx="3091">
                  <c:v>9</c:v>
                </c:pt>
                <c:pt idx="3092">
                  <c:v>11</c:v>
                </c:pt>
                <c:pt idx="3093">
                  <c:v>13</c:v>
                </c:pt>
                <c:pt idx="3094">
                  <c:v>8</c:v>
                </c:pt>
                <c:pt idx="3095">
                  <c:v>10</c:v>
                </c:pt>
                <c:pt idx="3096">
                  <c:v>11</c:v>
                </c:pt>
                <c:pt idx="3097">
                  <c:v>12</c:v>
                </c:pt>
                <c:pt idx="3098">
                  <c:v>13</c:v>
                </c:pt>
                <c:pt idx="3099">
                  <c:v>12</c:v>
                </c:pt>
                <c:pt idx="3100">
                  <c:v>11</c:v>
                </c:pt>
                <c:pt idx="3101">
                  <c:v>12</c:v>
                </c:pt>
                <c:pt idx="3102">
                  <c:v>7</c:v>
                </c:pt>
                <c:pt idx="3103">
                  <c:v>8</c:v>
                </c:pt>
                <c:pt idx="3104">
                  <c:v>17</c:v>
                </c:pt>
                <c:pt idx="3105">
                  <c:v>11</c:v>
                </c:pt>
                <c:pt idx="3106">
                  <c:v>13</c:v>
                </c:pt>
                <c:pt idx="3107">
                  <c:v>16</c:v>
                </c:pt>
                <c:pt idx="3108">
                  <c:v>14</c:v>
                </c:pt>
                <c:pt idx="3109">
                  <c:v>14</c:v>
                </c:pt>
                <c:pt idx="3110">
                  <c:v>18</c:v>
                </c:pt>
                <c:pt idx="3111">
                  <c:v>10</c:v>
                </c:pt>
                <c:pt idx="3112">
                  <c:v>10</c:v>
                </c:pt>
                <c:pt idx="3113">
                  <c:v>8</c:v>
                </c:pt>
                <c:pt idx="3114">
                  <c:v>7</c:v>
                </c:pt>
                <c:pt idx="3115">
                  <c:v>20</c:v>
                </c:pt>
                <c:pt idx="3116">
                  <c:v>9</c:v>
                </c:pt>
                <c:pt idx="3117">
                  <c:v>16</c:v>
                </c:pt>
                <c:pt idx="3118">
                  <c:v>6</c:v>
                </c:pt>
                <c:pt idx="3119">
                  <c:v>6</c:v>
                </c:pt>
                <c:pt idx="3120">
                  <c:v>14</c:v>
                </c:pt>
                <c:pt idx="3121">
                  <c:v>12</c:v>
                </c:pt>
                <c:pt idx="3122">
                  <c:v>12</c:v>
                </c:pt>
                <c:pt idx="3123">
                  <c:v>4</c:v>
                </c:pt>
                <c:pt idx="3124">
                  <c:v>8</c:v>
                </c:pt>
                <c:pt idx="3125">
                  <c:v>20</c:v>
                </c:pt>
                <c:pt idx="3126">
                  <c:v>9</c:v>
                </c:pt>
                <c:pt idx="3127">
                  <c:v>17</c:v>
                </c:pt>
                <c:pt idx="3128">
                  <c:v>2</c:v>
                </c:pt>
                <c:pt idx="3129">
                  <c:v>14</c:v>
                </c:pt>
                <c:pt idx="3130">
                  <c:v>16</c:v>
                </c:pt>
                <c:pt idx="3131">
                  <c:v>13</c:v>
                </c:pt>
                <c:pt idx="3132">
                  <c:v>15</c:v>
                </c:pt>
                <c:pt idx="3133">
                  <c:v>7</c:v>
                </c:pt>
                <c:pt idx="3134">
                  <c:v>17</c:v>
                </c:pt>
                <c:pt idx="3135">
                  <c:v>9</c:v>
                </c:pt>
                <c:pt idx="3136">
                  <c:v>16</c:v>
                </c:pt>
                <c:pt idx="3137">
                  <c:v>14</c:v>
                </c:pt>
                <c:pt idx="3138">
                  <c:v>10</c:v>
                </c:pt>
                <c:pt idx="3139">
                  <c:v>14</c:v>
                </c:pt>
                <c:pt idx="3140">
                  <c:v>7</c:v>
                </c:pt>
                <c:pt idx="3141">
                  <c:v>14</c:v>
                </c:pt>
                <c:pt idx="3142">
                  <c:v>11</c:v>
                </c:pt>
                <c:pt idx="3143">
                  <c:v>7</c:v>
                </c:pt>
                <c:pt idx="3144">
                  <c:v>6</c:v>
                </c:pt>
                <c:pt idx="3145">
                  <c:v>10</c:v>
                </c:pt>
                <c:pt idx="3146">
                  <c:v>15</c:v>
                </c:pt>
                <c:pt idx="3147">
                  <c:v>10</c:v>
                </c:pt>
                <c:pt idx="3148">
                  <c:v>9</c:v>
                </c:pt>
                <c:pt idx="3149">
                  <c:v>8</c:v>
                </c:pt>
                <c:pt idx="3150">
                  <c:v>13</c:v>
                </c:pt>
                <c:pt idx="3151">
                  <c:v>19</c:v>
                </c:pt>
                <c:pt idx="3152">
                  <c:v>2</c:v>
                </c:pt>
                <c:pt idx="3153">
                  <c:v>10</c:v>
                </c:pt>
                <c:pt idx="3154">
                  <c:v>8</c:v>
                </c:pt>
                <c:pt idx="3155">
                  <c:v>17</c:v>
                </c:pt>
                <c:pt idx="3156">
                  <c:v>7</c:v>
                </c:pt>
                <c:pt idx="3157">
                  <c:v>11</c:v>
                </c:pt>
                <c:pt idx="3158">
                  <c:v>15</c:v>
                </c:pt>
                <c:pt idx="3159">
                  <c:v>9</c:v>
                </c:pt>
                <c:pt idx="3160">
                  <c:v>9</c:v>
                </c:pt>
                <c:pt idx="3161">
                  <c:v>11</c:v>
                </c:pt>
                <c:pt idx="3162">
                  <c:v>9</c:v>
                </c:pt>
                <c:pt idx="3163">
                  <c:v>11</c:v>
                </c:pt>
                <c:pt idx="3164">
                  <c:v>9</c:v>
                </c:pt>
                <c:pt idx="3165">
                  <c:v>10</c:v>
                </c:pt>
                <c:pt idx="3166">
                  <c:v>19</c:v>
                </c:pt>
                <c:pt idx="3167">
                  <c:v>15</c:v>
                </c:pt>
                <c:pt idx="3168">
                  <c:v>9</c:v>
                </c:pt>
                <c:pt idx="3169">
                  <c:v>13</c:v>
                </c:pt>
                <c:pt idx="3170">
                  <c:v>11</c:v>
                </c:pt>
                <c:pt idx="3171">
                  <c:v>12</c:v>
                </c:pt>
                <c:pt idx="3172">
                  <c:v>14</c:v>
                </c:pt>
                <c:pt idx="3173">
                  <c:v>19</c:v>
                </c:pt>
                <c:pt idx="3174">
                  <c:v>14</c:v>
                </c:pt>
                <c:pt idx="3175">
                  <c:v>9</c:v>
                </c:pt>
                <c:pt idx="3176">
                  <c:v>11</c:v>
                </c:pt>
                <c:pt idx="3177">
                  <c:v>13</c:v>
                </c:pt>
                <c:pt idx="3178">
                  <c:v>8</c:v>
                </c:pt>
                <c:pt idx="3179">
                  <c:v>11</c:v>
                </c:pt>
                <c:pt idx="3180">
                  <c:v>15</c:v>
                </c:pt>
                <c:pt idx="3181">
                  <c:v>9</c:v>
                </c:pt>
                <c:pt idx="3182">
                  <c:v>5</c:v>
                </c:pt>
                <c:pt idx="3183">
                  <c:v>15</c:v>
                </c:pt>
                <c:pt idx="3184">
                  <c:v>6</c:v>
                </c:pt>
                <c:pt idx="3185">
                  <c:v>16</c:v>
                </c:pt>
                <c:pt idx="3186">
                  <c:v>6</c:v>
                </c:pt>
                <c:pt idx="3187">
                  <c:v>3</c:v>
                </c:pt>
                <c:pt idx="3188">
                  <c:v>5</c:v>
                </c:pt>
                <c:pt idx="3189">
                  <c:v>13</c:v>
                </c:pt>
                <c:pt idx="3190">
                  <c:v>10</c:v>
                </c:pt>
                <c:pt idx="3191">
                  <c:v>14</c:v>
                </c:pt>
                <c:pt idx="3192">
                  <c:v>6</c:v>
                </c:pt>
                <c:pt idx="3193">
                  <c:v>12</c:v>
                </c:pt>
                <c:pt idx="3194">
                  <c:v>19</c:v>
                </c:pt>
                <c:pt idx="3195">
                  <c:v>19</c:v>
                </c:pt>
                <c:pt idx="3196">
                  <c:v>18</c:v>
                </c:pt>
                <c:pt idx="3197">
                  <c:v>16</c:v>
                </c:pt>
                <c:pt idx="3198">
                  <c:v>5</c:v>
                </c:pt>
                <c:pt idx="3199">
                  <c:v>10</c:v>
                </c:pt>
                <c:pt idx="3200">
                  <c:v>11</c:v>
                </c:pt>
                <c:pt idx="3201">
                  <c:v>11</c:v>
                </c:pt>
                <c:pt idx="3202">
                  <c:v>7</c:v>
                </c:pt>
                <c:pt idx="3203">
                  <c:v>10</c:v>
                </c:pt>
                <c:pt idx="3204">
                  <c:v>5</c:v>
                </c:pt>
                <c:pt idx="3205">
                  <c:v>15</c:v>
                </c:pt>
                <c:pt idx="3206">
                  <c:v>13</c:v>
                </c:pt>
                <c:pt idx="3207">
                  <c:v>11</c:v>
                </c:pt>
                <c:pt idx="3208">
                  <c:v>8</c:v>
                </c:pt>
                <c:pt idx="3209">
                  <c:v>11</c:v>
                </c:pt>
                <c:pt idx="3210">
                  <c:v>15</c:v>
                </c:pt>
                <c:pt idx="3211">
                  <c:v>17</c:v>
                </c:pt>
                <c:pt idx="3212">
                  <c:v>10</c:v>
                </c:pt>
                <c:pt idx="3213">
                  <c:v>16</c:v>
                </c:pt>
                <c:pt idx="3214">
                  <c:v>3</c:v>
                </c:pt>
                <c:pt idx="3215">
                  <c:v>11</c:v>
                </c:pt>
                <c:pt idx="3216">
                  <c:v>15</c:v>
                </c:pt>
                <c:pt idx="3217">
                  <c:v>9</c:v>
                </c:pt>
                <c:pt idx="3218">
                  <c:v>9</c:v>
                </c:pt>
                <c:pt idx="3219">
                  <c:v>5</c:v>
                </c:pt>
                <c:pt idx="3220">
                  <c:v>10</c:v>
                </c:pt>
                <c:pt idx="3221">
                  <c:v>14</c:v>
                </c:pt>
                <c:pt idx="3222">
                  <c:v>13</c:v>
                </c:pt>
                <c:pt idx="3223">
                  <c:v>11</c:v>
                </c:pt>
                <c:pt idx="3224">
                  <c:v>12</c:v>
                </c:pt>
                <c:pt idx="3225">
                  <c:v>8</c:v>
                </c:pt>
                <c:pt idx="3226">
                  <c:v>7</c:v>
                </c:pt>
                <c:pt idx="3227">
                  <c:v>9</c:v>
                </c:pt>
                <c:pt idx="3228">
                  <c:v>13</c:v>
                </c:pt>
                <c:pt idx="3229">
                  <c:v>17</c:v>
                </c:pt>
                <c:pt idx="3230">
                  <c:v>12</c:v>
                </c:pt>
                <c:pt idx="3231">
                  <c:v>13</c:v>
                </c:pt>
                <c:pt idx="3232">
                  <c:v>10</c:v>
                </c:pt>
                <c:pt idx="3233">
                  <c:v>13</c:v>
                </c:pt>
                <c:pt idx="3234">
                  <c:v>16</c:v>
                </c:pt>
                <c:pt idx="3235">
                  <c:v>13</c:v>
                </c:pt>
                <c:pt idx="3236">
                  <c:v>9</c:v>
                </c:pt>
                <c:pt idx="3237">
                  <c:v>7</c:v>
                </c:pt>
                <c:pt idx="3238">
                  <c:v>15</c:v>
                </c:pt>
                <c:pt idx="3239">
                  <c:v>12</c:v>
                </c:pt>
                <c:pt idx="3240">
                  <c:v>2</c:v>
                </c:pt>
                <c:pt idx="3241">
                  <c:v>5</c:v>
                </c:pt>
                <c:pt idx="3242">
                  <c:v>15</c:v>
                </c:pt>
                <c:pt idx="3243">
                  <c:v>13</c:v>
                </c:pt>
                <c:pt idx="3244">
                  <c:v>17</c:v>
                </c:pt>
                <c:pt idx="3245">
                  <c:v>19</c:v>
                </c:pt>
                <c:pt idx="3246">
                  <c:v>15</c:v>
                </c:pt>
                <c:pt idx="3247">
                  <c:v>11</c:v>
                </c:pt>
                <c:pt idx="3248">
                  <c:v>20</c:v>
                </c:pt>
                <c:pt idx="3249">
                  <c:v>16</c:v>
                </c:pt>
                <c:pt idx="3250">
                  <c:v>15</c:v>
                </c:pt>
                <c:pt idx="3251">
                  <c:v>11</c:v>
                </c:pt>
                <c:pt idx="3252">
                  <c:v>10</c:v>
                </c:pt>
                <c:pt idx="3253">
                  <c:v>22</c:v>
                </c:pt>
                <c:pt idx="3254">
                  <c:v>12</c:v>
                </c:pt>
                <c:pt idx="3255">
                  <c:v>12</c:v>
                </c:pt>
                <c:pt idx="3256">
                  <c:v>13</c:v>
                </c:pt>
                <c:pt idx="3257">
                  <c:v>6</c:v>
                </c:pt>
                <c:pt idx="3258">
                  <c:v>11</c:v>
                </c:pt>
                <c:pt idx="3259">
                  <c:v>9</c:v>
                </c:pt>
                <c:pt idx="3260">
                  <c:v>6</c:v>
                </c:pt>
                <c:pt idx="3261">
                  <c:v>8</c:v>
                </c:pt>
                <c:pt idx="3262">
                  <c:v>10</c:v>
                </c:pt>
                <c:pt idx="3263">
                  <c:v>4</c:v>
                </c:pt>
                <c:pt idx="3264">
                  <c:v>11</c:v>
                </c:pt>
                <c:pt idx="3265">
                  <c:v>10</c:v>
                </c:pt>
                <c:pt idx="3266">
                  <c:v>14</c:v>
                </c:pt>
                <c:pt idx="3267">
                  <c:v>14</c:v>
                </c:pt>
                <c:pt idx="3268">
                  <c:v>13</c:v>
                </c:pt>
                <c:pt idx="3269">
                  <c:v>13</c:v>
                </c:pt>
                <c:pt idx="3270">
                  <c:v>12</c:v>
                </c:pt>
                <c:pt idx="3271">
                  <c:v>9</c:v>
                </c:pt>
                <c:pt idx="3272">
                  <c:v>11</c:v>
                </c:pt>
                <c:pt idx="3273">
                  <c:v>12</c:v>
                </c:pt>
                <c:pt idx="3274">
                  <c:v>15</c:v>
                </c:pt>
                <c:pt idx="3275">
                  <c:v>4</c:v>
                </c:pt>
                <c:pt idx="3276">
                  <c:v>6</c:v>
                </c:pt>
                <c:pt idx="3277">
                  <c:v>10</c:v>
                </c:pt>
                <c:pt idx="3278">
                  <c:v>8</c:v>
                </c:pt>
                <c:pt idx="3279">
                  <c:v>11</c:v>
                </c:pt>
                <c:pt idx="3280">
                  <c:v>17</c:v>
                </c:pt>
                <c:pt idx="3281">
                  <c:v>20</c:v>
                </c:pt>
                <c:pt idx="3282">
                  <c:v>13</c:v>
                </c:pt>
                <c:pt idx="3283">
                  <c:v>15</c:v>
                </c:pt>
                <c:pt idx="3284">
                  <c:v>12</c:v>
                </c:pt>
                <c:pt idx="3285">
                  <c:v>17</c:v>
                </c:pt>
                <c:pt idx="3286">
                  <c:v>12</c:v>
                </c:pt>
                <c:pt idx="3287">
                  <c:v>7</c:v>
                </c:pt>
                <c:pt idx="3288">
                  <c:v>8</c:v>
                </c:pt>
                <c:pt idx="3289">
                  <c:v>10</c:v>
                </c:pt>
                <c:pt idx="3290">
                  <c:v>9</c:v>
                </c:pt>
                <c:pt idx="3291">
                  <c:v>11</c:v>
                </c:pt>
                <c:pt idx="3292">
                  <c:v>10</c:v>
                </c:pt>
                <c:pt idx="3293">
                  <c:v>10</c:v>
                </c:pt>
                <c:pt idx="3294">
                  <c:v>2</c:v>
                </c:pt>
                <c:pt idx="3295">
                  <c:v>19</c:v>
                </c:pt>
                <c:pt idx="3296">
                  <c:v>11</c:v>
                </c:pt>
                <c:pt idx="3297">
                  <c:v>12</c:v>
                </c:pt>
                <c:pt idx="3298">
                  <c:v>13</c:v>
                </c:pt>
                <c:pt idx="3299">
                  <c:v>13</c:v>
                </c:pt>
                <c:pt idx="3300">
                  <c:v>7</c:v>
                </c:pt>
                <c:pt idx="3301">
                  <c:v>11</c:v>
                </c:pt>
                <c:pt idx="3302">
                  <c:v>13</c:v>
                </c:pt>
                <c:pt idx="3303">
                  <c:v>8</c:v>
                </c:pt>
                <c:pt idx="3304">
                  <c:v>20</c:v>
                </c:pt>
                <c:pt idx="3305">
                  <c:v>8</c:v>
                </c:pt>
                <c:pt idx="3306">
                  <c:v>12</c:v>
                </c:pt>
                <c:pt idx="3307">
                  <c:v>14</c:v>
                </c:pt>
                <c:pt idx="3308">
                  <c:v>12</c:v>
                </c:pt>
                <c:pt idx="3309">
                  <c:v>12</c:v>
                </c:pt>
                <c:pt idx="3310">
                  <c:v>7</c:v>
                </c:pt>
                <c:pt idx="3311">
                  <c:v>24</c:v>
                </c:pt>
                <c:pt idx="3312">
                  <c:v>13</c:v>
                </c:pt>
                <c:pt idx="3313">
                  <c:v>13</c:v>
                </c:pt>
                <c:pt idx="3314">
                  <c:v>1</c:v>
                </c:pt>
                <c:pt idx="3315">
                  <c:v>6</c:v>
                </c:pt>
                <c:pt idx="3316">
                  <c:v>6</c:v>
                </c:pt>
                <c:pt idx="3317">
                  <c:v>12</c:v>
                </c:pt>
                <c:pt idx="3318">
                  <c:v>10</c:v>
                </c:pt>
                <c:pt idx="3319">
                  <c:v>13</c:v>
                </c:pt>
                <c:pt idx="3320">
                  <c:v>14</c:v>
                </c:pt>
                <c:pt idx="3321">
                  <c:v>0</c:v>
                </c:pt>
                <c:pt idx="3322">
                  <c:v>8</c:v>
                </c:pt>
                <c:pt idx="3323">
                  <c:v>12</c:v>
                </c:pt>
                <c:pt idx="3324">
                  <c:v>10</c:v>
                </c:pt>
                <c:pt idx="3325">
                  <c:v>10</c:v>
                </c:pt>
                <c:pt idx="3326">
                  <c:v>10</c:v>
                </c:pt>
                <c:pt idx="3327">
                  <c:v>17</c:v>
                </c:pt>
                <c:pt idx="3328">
                  <c:v>12</c:v>
                </c:pt>
                <c:pt idx="3329">
                  <c:v>17</c:v>
                </c:pt>
                <c:pt idx="3330">
                  <c:v>13</c:v>
                </c:pt>
                <c:pt idx="3331">
                  <c:v>10</c:v>
                </c:pt>
                <c:pt idx="3332">
                  <c:v>14</c:v>
                </c:pt>
                <c:pt idx="3333">
                  <c:v>12</c:v>
                </c:pt>
                <c:pt idx="3334">
                  <c:v>20</c:v>
                </c:pt>
                <c:pt idx="3335">
                  <c:v>11</c:v>
                </c:pt>
                <c:pt idx="3336">
                  <c:v>10</c:v>
                </c:pt>
                <c:pt idx="3337">
                  <c:v>5</c:v>
                </c:pt>
                <c:pt idx="3338">
                  <c:v>11</c:v>
                </c:pt>
                <c:pt idx="3339">
                  <c:v>15</c:v>
                </c:pt>
                <c:pt idx="3340">
                  <c:v>12</c:v>
                </c:pt>
                <c:pt idx="3341">
                  <c:v>8</c:v>
                </c:pt>
                <c:pt idx="3342">
                  <c:v>4</c:v>
                </c:pt>
                <c:pt idx="3343">
                  <c:v>6</c:v>
                </c:pt>
                <c:pt idx="3344">
                  <c:v>10</c:v>
                </c:pt>
                <c:pt idx="3345">
                  <c:v>12</c:v>
                </c:pt>
                <c:pt idx="3346">
                  <c:v>8</c:v>
                </c:pt>
                <c:pt idx="3347">
                  <c:v>5</c:v>
                </c:pt>
                <c:pt idx="3348">
                  <c:v>8</c:v>
                </c:pt>
                <c:pt idx="3349">
                  <c:v>12</c:v>
                </c:pt>
                <c:pt idx="3350">
                  <c:v>9</c:v>
                </c:pt>
                <c:pt idx="3351">
                  <c:v>13</c:v>
                </c:pt>
                <c:pt idx="3352">
                  <c:v>9</c:v>
                </c:pt>
                <c:pt idx="3353">
                  <c:v>4</c:v>
                </c:pt>
                <c:pt idx="3354">
                  <c:v>10</c:v>
                </c:pt>
                <c:pt idx="3355">
                  <c:v>14</c:v>
                </c:pt>
                <c:pt idx="3356">
                  <c:v>10</c:v>
                </c:pt>
                <c:pt idx="3357">
                  <c:v>16</c:v>
                </c:pt>
                <c:pt idx="3358">
                  <c:v>9</c:v>
                </c:pt>
                <c:pt idx="3359">
                  <c:v>20</c:v>
                </c:pt>
                <c:pt idx="3360">
                  <c:v>12</c:v>
                </c:pt>
                <c:pt idx="3361">
                  <c:v>8</c:v>
                </c:pt>
                <c:pt idx="3362">
                  <c:v>9</c:v>
                </c:pt>
                <c:pt idx="3363">
                  <c:v>9</c:v>
                </c:pt>
                <c:pt idx="3364">
                  <c:v>17</c:v>
                </c:pt>
                <c:pt idx="3365">
                  <c:v>16</c:v>
                </c:pt>
                <c:pt idx="3366">
                  <c:v>12</c:v>
                </c:pt>
                <c:pt idx="3367">
                  <c:v>8</c:v>
                </c:pt>
                <c:pt idx="3368">
                  <c:v>9</c:v>
                </c:pt>
                <c:pt idx="3369">
                  <c:v>3</c:v>
                </c:pt>
                <c:pt idx="3370">
                  <c:v>12</c:v>
                </c:pt>
                <c:pt idx="3371">
                  <c:v>7</c:v>
                </c:pt>
                <c:pt idx="3372">
                  <c:v>1</c:v>
                </c:pt>
                <c:pt idx="3373">
                  <c:v>5</c:v>
                </c:pt>
                <c:pt idx="3374">
                  <c:v>9</c:v>
                </c:pt>
                <c:pt idx="3375">
                  <c:v>10</c:v>
                </c:pt>
                <c:pt idx="3376">
                  <c:v>16</c:v>
                </c:pt>
                <c:pt idx="3377">
                  <c:v>8</c:v>
                </c:pt>
                <c:pt idx="3378">
                  <c:v>19</c:v>
                </c:pt>
                <c:pt idx="3379">
                  <c:v>11</c:v>
                </c:pt>
                <c:pt idx="3380">
                  <c:v>9</c:v>
                </c:pt>
                <c:pt idx="3381">
                  <c:v>15</c:v>
                </c:pt>
                <c:pt idx="3382">
                  <c:v>11</c:v>
                </c:pt>
                <c:pt idx="3383">
                  <c:v>19</c:v>
                </c:pt>
                <c:pt idx="3384">
                  <c:v>8</c:v>
                </c:pt>
                <c:pt idx="3385">
                  <c:v>19</c:v>
                </c:pt>
                <c:pt idx="3386">
                  <c:v>12</c:v>
                </c:pt>
                <c:pt idx="3387">
                  <c:v>12</c:v>
                </c:pt>
                <c:pt idx="3388">
                  <c:v>10</c:v>
                </c:pt>
                <c:pt idx="3389">
                  <c:v>10</c:v>
                </c:pt>
                <c:pt idx="3390">
                  <c:v>12</c:v>
                </c:pt>
                <c:pt idx="3391">
                  <c:v>15</c:v>
                </c:pt>
                <c:pt idx="3392">
                  <c:v>11</c:v>
                </c:pt>
                <c:pt idx="3393">
                  <c:v>13</c:v>
                </c:pt>
                <c:pt idx="3394">
                  <c:v>21</c:v>
                </c:pt>
                <c:pt idx="3395">
                  <c:v>8</c:v>
                </c:pt>
                <c:pt idx="3396">
                  <c:v>10</c:v>
                </c:pt>
                <c:pt idx="3397">
                  <c:v>11</c:v>
                </c:pt>
                <c:pt idx="3398">
                  <c:v>19</c:v>
                </c:pt>
                <c:pt idx="3399">
                  <c:v>13</c:v>
                </c:pt>
                <c:pt idx="3400">
                  <c:v>13</c:v>
                </c:pt>
                <c:pt idx="3401">
                  <c:v>13</c:v>
                </c:pt>
                <c:pt idx="3402">
                  <c:v>16</c:v>
                </c:pt>
                <c:pt idx="3403">
                  <c:v>11</c:v>
                </c:pt>
                <c:pt idx="3404">
                  <c:v>14</c:v>
                </c:pt>
                <c:pt idx="3405">
                  <c:v>11</c:v>
                </c:pt>
                <c:pt idx="3406">
                  <c:v>12</c:v>
                </c:pt>
                <c:pt idx="3407">
                  <c:v>19</c:v>
                </c:pt>
                <c:pt idx="3408">
                  <c:v>13</c:v>
                </c:pt>
                <c:pt idx="3409">
                  <c:v>21</c:v>
                </c:pt>
                <c:pt idx="3410">
                  <c:v>11</c:v>
                </c:pt>
                <c:pt idx="3411">
                  <c:v>8</c:v>
                </c:pt>
                <c:pt idx="3412">
                  <c:v>12</c:v>
                </c:pt>
                <c:pt idx="3413">
                  <c:v>21</c:v>
                </c:pt>
                <c:pt idx="3414">
                  <c:v>13</c:v>
                </c:pt>
                <c:pt idx="3415">
                  <c:v>13</c:v>
                </c:pt>
                <c:pt idx="3416">
                  <c:v>8</c:v>
                </c:pt>
                <c:pt idx="3417">
                  <c:v>10</c:v>
                </c:pt>
                <c:pt idx="3418">
                  <c:v>9</c:v>
                </c:pt>
                <c:pt idx="3419">
                  <c:v>11</c:v>
                </c:pt>
                <c:pt idx="3420">
                  <c:v>20</c:v>
                </c:pt>
                <c:pt idx="3421">
                  <c:v>18</c:v>
                </c:pt>
                <c:pt idx="3422">
                  <c:v>8</c:v>
                </c:pt>
                <c:pt idx="3423">
                  <c:v>7</c:v>
                </c:pt>
                <c:pt idx="3424">
                  <c:v>8</c:v>
                </c:pt>
                <c:pt idx="3425">
                  <c:v>13</c:v>
                </c:pt>
                <c:pt idx="3426">
                  <c:v>13</c:v>
                </c:pt>
                <c:pt idx="3427">
                  <c:v>20</c:v>
                </c:pt>
                <c:pt idx="3428">
                  <c:v>12</c:v>
                </c:pt>
                <c:pt idx="3429">
                  <c:v>8</c:v>
                </c:pt>
                <c:pt idx="3430">
                  <c:v>20</c:v>
                </c:pt>
                <c:pt idx="3431">
                  <c:v>15</c:v>
                </c:pt>
                <c:pt idx="3432">
                  <c:v>14</c:v>
                </c:pt>
                <c:pt idx="3433">
                  <c:v>8</c:v>
                </c:pt>
                <c:pt idx="3434">
                  <c:v>6</c:v>
                </c:pt>
                <c:pt idx="3435">
                  <c:v>14</c:v>
                </c:pt>
                <c:pt idx="3436">
                  <c:v>5</c:v>
                </c:pt>
                <c:pt idx="3437">
                  <c:v>2</c:v>
                </c:pt>
                <c:pt idx="3438">
                  <c:v>14</c:v>
                </c:pt>
                <c:pt idx="3439">
                  <c:v>14</c:v>
                </c:pt>
                <c:pt idx="3440">
                  <c:v>12</c:v>
                </c:pt>
                <c:pt idx="3441">
                  <c:v>2</c:v>
                </c:pt>
                <c:pt idx="3442">
                  <c:v>9</c:v>
                </c:pt>
                <c:pt idx="3443">
                  <c:v>8</c:v>
                </c:pt>
                <c:pt idx="3444">
                  <c:v>1</c:v>
                </c:pt>
                <c:pt idx="3445">
                  <c:v>6</c:v>
                </c:pt>
                <c:pt idx="3446">
                  <c:v>15</c:v>
                </c:pt>
                <c:pt idx="3447">
                  <c:v>6</c:v>
                </c:pt>
                <c:pt idx="3448">
                  <c:v>8</c:v>
                </c:pt>
                <c:pt idx="3449">
                  <c:v>5</c:v>
                </c:pt>
                <c:pt idx="3450">
                  <c:v>0</c:v>
                </c:pt>
                <c:pt idx="3451">
                  <c:v>7</c:v>
                </c:pt>
                <c:pt idx="3452">
                  <c:v>9</c:v>
                </c:pt>
                <c:pt idx="3453">
                  <c:v>8</c:v>
                </c:pt>
                <c:pt idx="3454">
                  <c:v>12</c:v>
                </c:pt>
                <c:pt idx="3455">
                  <c:v>11</c:v>
                </c:pt>
                <c:pt idx="3456">
                  <c:v>13</c:v>
                </c:pt>
                <c:pt idx="3457">
                  <c:v>4</c:v>
                </c:pt>
                <c:pt idx="3458">
                  <c:v>13</c:v>
                </c:pt>
                <c:pt idx="3459">
                  <c:v>10</c:v>
                </c:pt>
                <c:pt idx="3460">
                  <c:v>10</c:v>
                </c:pt>
                <c:pt idx="3461">
                  <c:v>10</c:v>
                </c:pt>
                <c:pt idx="3462">
                  <c:v>9</c:v>
                </c:pt>
                <c:pt idx="3463">
                  <c:v>11</c:v>
                </c:pt>
                <c:pt idx="3464">
                  <c:v>10</c:v>
                </c:pt>
                <c:pt idx="3465">
                  <c:v>8</c:v>
                </c:pt>
                <c:pt idx="3466">
                  <c:v>12</c:v>
                </c:pt>
                <c:pt idx="3467">
                  <c:v>9</c:v>
                </c:pt>
                <c:pt idx="3468">
                  <c:v>6</c:v>
                </c:pt>
                <c:pt idx="3469">
                  <c:v>12</c:v>
                </c:pt>
                <c:pt idx="3470">
                  <c:v>9</c:v>
                </c:pt>
                <c:pt idx="3471">
                  <c:v>11</c:v>
                </c:pt>
                <c:pt idx="3472">
                  <c:v>11</c:v>
                </c:pt>
                <c:pt idx="3473">
                  <c:v>17</c:v>
                </c:pt>
                <c:pt idx="3474">
                  <c:v>14</c:v>
                </c:pt>
                <c:pt idx="3475">
                  <c:v>12</c:v>
                </c:pt>
                <c:pt idx="3476">
                  <c:v>11</c:v>
                </c:pt>
                <c:pt idx="3477">
                  <c:v>3</c:v>
                </c:pt>
                <c:pt idx="3478">
                  <c:v>16</c:v>
                </c:pt>
                <c:pt idx="3479">
                  <c:v>9</c:v>
                </c:pt>
                <c:pt idx="3480">
                  <c:v>10</c:v>
                </c:pt>
                <c:pt idx="3481">
                  <c:v>10</c:v>
                </c:pt>
                <c:pt idx="3482">
                  <c:v>10</c:v>
                </c:pt>
                <c:pt idx="3483">
                  <c:v>8</c:v>
                </c:pt>
                <c:pt idx="3484">
                  <c:v>5</c:v>
                </c:pt>
                <c:pt idx="3485">
                  <c:v>11</c:v>
                </c:pt>
                <c:pt idx="3486">
                  <c:v>8</c:v>
                </c:pt>
                <c:pt idx="3487">
                  <c:v>13</c:v>
                </c:pt>
                <c:pt idx="3488">
                  <c:v>11</c:v>
                </c:pt>
                <c:pt idx="3489">
                  <c:v>11</c:v>
                </c:pt>
                <c:pt idx="3490">
                  <c:v>17</c:v>
                </c:pt>
                <c:pt idx="3491">
                  <c:v>9</c:v>
                </c:pt>
                <c:pt idx="3492">
                  <c:v>14</c:v>
                </c:pt>
                <c:pt idx="3493">
                  <c:v>20</c:v>
                </c:pt>
                <c:pt idx="3494">
                  <c:v>17</c:v>
                </c:pt>
                <c:pt idx="3495">
                  <c:v>10</c:v>
                </c:pt>
                <c:pt idx="3496">
                  <c:v>16</c:v>
                </c:pt>
                <c:pt idx="3497">
                  <c:v>12</c:v>
                </c:pt>
                <c:pt idx="3498">
                  <c:v>12</c:v>
                </c:pt>
                <c:pt idx="3499">
                  <c:v>17</c:v>
                </c:pt>
                <c:pt idx="3500">
                  <c:v>16</c:v>
                </c:pt>
                <c:pt idx="3501">
                  <c:v>8</c:v>
                </c:pt>
                <c:pt idx="3502">
                  <c:v>2</c:v>
                </c:pt>
                <c:pt idx="3503">
                  <c:v>10</c:v>
                </c:pt>
                <c:pt idx="3504">
                  <c:v>18</c:v>
                </c:pt>
                <c:pt idx="3505">
                  <c:v>10</c:v>
                </c:pt>
                <c:pt idx="3506">
                  <c:v>4</c:v>
                </c:pt>
                <c:pt idx="3507">
                  <c:v>2</c:v>
                </c:pt>
                <c:pt idx="3508">
                  <c:v>11</c:v>
                </c:pt>
                <c:pt idx="3509">
                  <c:v>12</c:v>
                </c:pt>
                <c:pt idx="3510">
                  <c:v>12</c:v>
                </c:pt>
                <c:pt idx="3511">
                  <c:v>14</c:v>
                </c:pt>
                <c:pt idx="3512">
                  <c:v>13</c:v>
                </c:pt>
                <c:pt idx="3513">
                  <c:v>13</c:v>
                </c:pt>
                <c:pt idx="3514">
                  <c:v>9</c:v>
                </c:pt>
                <c:pt idx="3515">
                  <c:v>17</c:v>
                </c:pt>
                <c:pt idx="3516">
                  <c:v>16</c:v>
                </c:pt>
                <c:pt idx="3517">
                  <c:v>17</c:v>
                </c:pt>
                <c:pt idx="3518">
                  <c:v>9</c:v>
                </c:pt>
                <c:pt idx="3519">
                  <c:v>16</c:v>
                </c:pt>
                <c:pt idx="3520">
                  <c:v>22</c:v>
                </c:pt>
                <c:pt idx="3521">
                  <c:v>17</c:v>
                </c:pt>
                <c:pt idx="3522">
                  <c:v>14</c:v>
                </c:pt>
                <c:pt idx="3523">
                  <c:v>9</c:v>
                </c:pt>
                <c:pt idx="3524">
                  <c:v>15</c:v>
                </c:pt>
                <c:pt idx="3525">
                  <c:v>12</c:v>
                </c:pt>
                <c:pt idx="3526">
                  <c:v>18</c:v>
                </c:pt>
                <c:pt idx="3527">
                  <c:v>3</c:v>
                </c:pt>
                <c:pt idx="3528">
                  <c:v>19</c:v>
                </c:pt>
                <c:pt idx="3529">
                  <c:v>6</c:v>
                </c:pt>
                <c:pt idx="3530">
                  <c:v>10</c:v>
                </c:pt>
                <c:pt idx="3531">
                  <c:v>9</c:v>
                </c:pt>
                <c:pt idx="3532">
                  <c:v>10</c:v>
                </c:pt>
                <c:pt idx="3533">
                  <c:v>17</c:v>
                </c:pt>
                <c:pt idx="3534">
                  <c:v>9</c:v>
                </c:pt>
                <c:pt idx="3535">
                  <c:v>19</c:v>
                </c:pt>
                <c:pt idx="3536">
                  <c:v>10</c:v>
                </c:pt>
                <c:pt idx="3537">
                  <c:v>8</c:v>
                </c:pt>
                <c:pt idx="3538">
                  <c:v>15</c:v>
                </c:pt>
                <c:pt idx="3539">
                  <c:v>11</c:v>
                </c:pt>
                <c:pt idx="3540">
                  <c:v>6</c:v>
                </c:pt>
                <c:pt idx="3541">
                  <c:v>7</c:v>
                </c:pt>
                <c:pt idx="3542">
                  <c:v>9</c:v>
                </c:pt>
                <c:pt idx="3543">
                  <c:v>20</c:v>
                </c:pt>
                <c:pt idx="3544">
                  <c:v>15</c:v>
                </c:pt>
                <c:pt idx="3545">
                  <c:v>13</c:v>
                </c:pt>
                <c:pt idx="3546">
                  <c:v>7</c:v>
                </c:pt>
                <c:pt idx="3547">
                  <c:v>12</c:v>
                </c:pt>
                <c:pt idx="3548">
                  <c:v>12</c:v>
                </c:pt>
                <c:pt idx="3549">
                  <c:v>5</c:v>
                </c:pt>
                <c:pt idx="3550">
                  <c:v>14</c:v>
                </c:pt>
                <c:pt idx="3551">
                  <c:v>10</c:v>
                </c:pt>
                <c:pt idx="3552">
                  <c:v>10</c:v>
                </c:pt>
                <c:pt idx="3553">
                  <c:v>9</c:v>
                </c:pt>
                <c:pt idx="3554">
                  <c:v>1</c:v>
                </c:pt>
                <c:pt idx="3555">
                  <c:v>15</c:v>
                </c:pt>
                <c:pt idx="3556">
                  <c:v>10</c:v>
                </c:pt>
                <c:pt idx="3557">
                  <c:v>7</c:v>
                </c:pt>
                <c:pt idx="3558">
                  <c:v>8</c:v>
                </c:pt>
                <c:pt idx="3559">
                  <c:v>13</c:v>
                </c:pt>
                <c:pt idx="3560">
                  <c:v>14</c:v>
                </c:pt>
                <c:pt idx="3561">
                  <c:v>9</c:v>
                </c:pt>
                <c:pt idx="3562">
                  <c:v>14</c:v>
                </c:pt>
                <c:pt idx="3563">
                  <c:v>8</c:v>
                </c:pt>
                <c:pt idx="3564">
                  <c:v>9</c:v>
                </c:pt>
                <c:pt idx="3565">
                  <c:v>11</c:v>
                </c:pt>
                <c:pt idx="3566">
                  <c:v>13</c:v>
                </c:pt>
                <c:pt idx="3567">
                  <c:v>8</c:v>
                </c:pt>
                <c:pt idx="3568">
                  <c:v>7</c:v>
                </c:pt>
                <c:pt idx="3569">
                  <c:v>11</c:v>
                </c:pt>
                <c:pt idx="3570">
                  <c:v>18</c:v>
                </c:pt>
                <c:pt idx="3571">
                  <c:v>13</c:v>
                </c:pt>
                <c:pt idx="3572">
                  <c:v>9</c:v>
                </c:pt>
                <c:pt idx="3573">
                  <c:v>11</c:v>
                </c:pt>
                <c:pt idx="3574">
                  <c:v>6</c:v>
                </c:pt>
                <c:pt idx="3575">
                  <c:v>4</c:v>
                </c:pt>
                <c:pt idx="3576">
                  <c:v>19</c:v>
                </c:pt>
                <c:pt idx="3577">
                  <c:v>11</c:v>
                </c:pt>
                <c:pt idx="3578">
                  <c:v>8</c:v>
                </c:pt>
                <c:pt idx="3579">
                  <c:v>13</c:v>
                </c:pt>
                <c:pt idx="3580">
                  <c:v>10</c:v>
                </c:pt>
                <c:pt idx="3581">
                  <c:v>8</c:v>
                </c:pt>
                <c:pt idx="3582">
                  <c:v>8</c:v>
                </c:pt>
                <c:pt idx="3583">
                  <c:v>15</c:v>
                </c:pt>
                <c:pt idx="3584">
                  <c:v>3</c:v>
                </c:pt>
                <c:pt idx="3585">
                  <c:v>12</c:v>
                </c:pt>
                <c:pt idx="3586">
                  <c:v>10</c:v>
                </c:pt>
                <c:pt idx="3587">
                  <c:v>9</c:v>
                </c:pt>
                <c:pt idx="3588">
                  <c:v>12</c:v>
                </c:pt>
                <c:pt idx="3589">
                  <c:v>8</c:v>
                </c:pt>
                <c:pt idx="3590">
                  <c:v>12</c:v>
                </c:pt>
                <c:pt idx="3591">
                  <c:v>6</c:v>
                </c:pt>
                <c:pt idx="3592">
                  <c:v>2</c:v>
                </c:pt>
                <c:pt idx="3593">
                  <c:v>2</c:v>
                </c:pt>
                <c:pt idx="3594">
                  <c:v>9</c:v>
                </c:pt>
                <c:pt idx="3595">
                  <c:v>6</c:v>
                </c:pt>
                <c:pt idx="3596">
                  <c:v>4</c:v>
                </c:pt>
                <c:pt idx="3597">
                  <c:v>13</c:v>
                </c:pt>
                <c:pt idx="3598">
                  <c:v>13</c:v>
                </c:pt>
                <c:pt idx="3599">
                  <c:v>16</c:v>
                </c:pt>
                <c:pt idx="3600">
                  <c:v>10</c:v>
                </c:pt>
                <c:pt idx="3601">
                  <c:v>3</c:v>
                </c:pt>
                <c:pt idx="3602">
                  <c:v>6</c:v>
                </c:pt>
                <c:pt idx="3603">
                  <c:v>10</c:v>
                </c:pt>
                <c:pt idx="3604">
                  <c:v>17</c:v>
                </c:pt>
                <c:pt idx="3605">
                  <c:v>8</c:v>
                </c:pt>
                <c:pt idx="3606">
                  <c:v>7</c:v>
                </c:pt>
                <c:pt idx="3607">
                  <c:v>6</c:v>
                </c:pt>
                <c:pt idx="3608">
                  <c:v>10</c:v>
                </c:pt>
                <c:pt idx="3609">
                  <c:v>1</c:v>
                </c:pt>
                <c:pt idx="3610">
                  <c:v>14</c:v>
                </c:pt>
                <c:pt idx="3611">
                  <c:v>11</c:v>
                </c:pt>
                <c:pt idx="3612">
                  <c:v>2</c:v>
                </c:pt>
                <c:pt idx="3613">
                  <c:v>8</c:v>
                </c:pt>
                <c:pt idx="3614">
                  <c:v>1</c:v>
                </c:pt>
                <c:pt idx="3615">
                  <c:v>12</c:v>
                </c:pt>
                <c:pt idx="3616">
                  <c:v>12</c:v>
                </c:pt>
                <c:pt idx="3617">
                  <c:v>16</c:v>
                </c:pt>
                <c:pt idx="3618">
                  <c:v>17</c:v>
                </c:pt>
                <c:pt idx="3619">
                  <c:v>11</c:v>
                </c:pt>
                <c:pt idx="3620">
                  <c:v>16</c:v>
                </c:pt>
                <c:pt idx="3621">
                  <c:v>12</c:v>
                </c:pt>
                <c:pt idx="3622">
                  <c:v>11</c:v>
                </c:pt>
                <c:pt idx="3623">
                  <c:v>11</c:v>
                </c:pt>
                <c:pt idx="3624">
                  <c:v>10</c:v>
                </c:pt>
                <c:pt idx="3625">
                  <c:v>11</c:v>
                </c:pt>
                <c:pt idx="3626">
                  <c:v>7</c:v>
                </c:pt>
                <c:pt idx="3627">
                  <c:v>7</c:v>
                </c:pt>
                <c:pt idx="3628">
                  <c:v>8</c:v>
                </c:pt>
                <c:pt idx="3629">
                  <c:v>8</c:v>
                </c:pt>
                <c:pt idx="3630">
                  <c:v>9</c:v>
                </c:pt>
                <c:pt idx="3631">
                  <c:v>10</c:v>
                </c:pt>
                <c:pt idx="3632">
                  <c:v>13</c:v>
                </c:pt>
                <c:pt idx="3633">
                  <c:v>8</c:v>
                </c:pt>
                <c:pt idx="3634">
                  <c:v>16</c:v>
                </c:pt>
                <c:pt idx="3635">
                  <c:v>6</c:v>
                </c:pt>
                <c:pt idx="3636">
                  <c:v>7</c:v>
                </c:pt>
                <c:pt idx="3637">
                  <c:v>12</c:v>
                </c:pt>
                <c:pt idx="3638">
                  <c:v>9</c:v>
                </c:pt>
                <c:pt idx="3639">
                  <c:v>3</c:v>
                </c:pt>
                <c:pt idx="3640">
                  <c:v>7</c:v>
                </c:pt>
                <c:pt idx="3641">
                  <c:v>6</c:v>
                </c:pt>
                <c:pt idx="3642">
                  <c:v>10</c:v>
                </c:pt>
                <c:pt idx="3643">
                  <c:v>10</c:v>
                </c:pt>
                <c:pt idx="3644">
                  <c:v>11</c:v>
                </c:pt>
                <c:pt idx="3645">
                  <c:v>5</c:v>
                </c:pt>
                <c:pt idx="3646">
                  <c:v>8</c:v>
                </c:pt>
                <c:pt idx="3647">
                  <c:v>10</c:v>
                </c:pt>
                <c:pt idx="3648">
                  <c:v>2</c:v>
                </c:pt>
                <c:pt idx="3649">
                  <c:v>16</c:v>
                </c:pt>
                <c:pt idx="3650">
                  <c:v>5</c:v>
                </c:pt>
                <c:pt idx="3651">
                  <c:v>12</c:v>
                </c:pt>
                <c:pt idx="3652">
                  <c:v>6</c:v>
                </c:pt>
                <c:pt idx="3653">
                  <c:v>7</c:v>
                </c:pt>
                <c:pt idx="3654">
                  <c:v>9</c:v>
                </c:pt>
                <c:pt idx="3655">
                  <c:v>7</c:v>
                </c:pt>
                <c:pt idx="3656">
                  <c:v>10</c:v>
                </c:pt>
                <c:pt idx="3657">
                  <c:v>7</c:v>
                </c:pt>
                <c:pt idx="3658">
                  <c:v>8</c:v>
                </c:pt>
                <c:pt idx="3659">
                  <c:v>14</c:v>
                </c:pt>
                <c:pt idx="3660">
                  <c:v>3</c:v>
                </c:pt>
                <c:pt idx="3661">
                  <c:v>12</c:v>
                </c:pt>
                <c:pt idx="3662">
                  <c:v>11</c:v>
                </c:pt>
                <c:pt idx="3663">
                  <c:v>12</c:v>
                </c:pt>
                <c:pt idx="3664">
                  <c:v>18</c:v>
                </c:pt>
                <c:pt idx="3665">
                  <c:v>7</c:v>
                </c:pt>
                <c:pt idx="3666">
                  <c:v>11</c:v>
                </c:pt>
                <c:pt idx="3667">
                  <c:v>13</c:v>
                </c:pt>
                <c:pt idx="3668">
                  <c:v>12</c:v>
                </c:pt>
                <c:pt idx="3669">
                  <c:v>16</c:v>
                </c:pt>
                <c:pt idx="3670">
                  <c:v>3</c:v>
                </c:pt>
                <c:pt idx="3671">
                  <c:v>11</c:v>
                </c:pt>
                <c:pt idx="3672">
                  <c:v>16</c:v>
                </c:pt>
                <c:pt idx="3673">
                  <c:v>13</c:v>
                </c:pt>
                <c:pt idx="3674">
                  <c:v>10</c:v>
                </c:pt>
                <c:pt idx="3675">
                  <c:v>2</c:v>
                </c:pt>
                <c:pt idx="3676">
                  <c:v>18</c:v>
                </c:pt>
                <c:pt idx="3677">
                  <c:v>10</c:v>
                </c:pt>
                <c:pt idx="3678">
                  <c:v>12</c:v>
                </c:pt>
                <c:pt idx="3679">
                  <c:v>9</c:v>
                </c:pt>
                <c:pt idx="3680">
                  <c:v>12</c:v>
                </c:pt>
                <c:pt idx="3681">
                  <c:v>6</c:v>
                </c:pt>
                <c:pt idx="3682">
                  <c:v>12</c:v>
                </c:pt>
                <c:pt idx="3683">
                  <c:v>11</c:v>
                </c:pt>
                <c:pt idx="3684">
                  <c:v>8</c:v>
                </c:pt>
                <c:pt idx="3685">
                  <c:v>5</c:v>
                </c:pt>
                <c:pt idx="3686">
                  <c:v>8</c:v>
                </c:pt>
                <c:pt idx="3687">
                  <c:v>7</c:v>
                </c:pt>
                <c:pt idx="3688">
                  <c:v>7</c:v>
                </c:pt>
                <c:pt idx="3689">
                  <c:v>9</c:v>
                </c:pt>
                <c:pt idx="3690">
                  <c:v>11</c:v>
                </c:pt>
                <c:pt idx="3691">
                  <c:v>3</c:v>
                </c:pt>
                <c:pt idx="3692">
                  <c:v>14</c:v>
                </c:pt>
                <c:pt idx="3693">
                  <c:v>16</c:v>
                </c:pt>
                <c:pt idx="3694">
                  <c:v>7</c:v>
                </c:pt>
                <c:pt idx="3695">
                  <c:v>9</c:v>
                </c:pt>
                <c:pt idx="3696">
                  <c:v>12</c:v>
                </c:pt>
                <c:pt idx="3697">
                  <c:v>18</c:v>
                </c:pt>
                <c:pt idx="3698">
                  <c:v>9</c:v>
                </c:pt>
                <c:pt idx="3699">
                  <c:v>16</c:v>
                </c:pt>
                <c:pt idx="3700">
                  <c:v>9</c:v>
                </c:pt>
                <c:pt idx="3701">
                  <c:v>12</c:v>
                </c:pt>
                <c:pt idx="3702">
                  <c:v>8</c:v>
                </c:pt>
                <c:pt idx="3703">
                  <c:v>15</c:v>
                </c:pt>
                <c:pt idx="3704">
                  <c:v>4</c:v>
                </c:pt>
                <c:pt idx="3705">
                  <c:v>7</c:v>
                </c:pt>
                <c:pt idx="3706">
                  <c:v>9</c:v>
                </c:pt>
                <c:pt idx="3707">
                  <c:v>16</c:v>
                </c:pt>
                <c:pt idx="3708">
                  <c:v>6</c:v>
                </c:pt>
                <c:pt idx="3709">
                  <c:v>13</c:v>
                </c:pt>
                <c:pt idx="3710">
                  <c:v>8</c:v>
                </c:pt>
                <c:pt idx="3711">
                  <c:v>21</c:v>
                </c:pt>
                <c:pt idx="3712">
                  <c:v>11</c:v>
                </c:pt>
                <c:pt idx="3713">
                  <c:v>10</c:v>
                </c:pt>
                <c:pt idx="3714">
                  <c:v>11</c:v>
                </c:pt>
                <c:pt idx="3715">
                  <c:v>10</c:v>
                </c:pt>
                <c:pt idx="3716">
                  <c:v>20</c:v>
                </c:pt>
                <c:pt idx="3717">
                  <c:v>10</c:v>
                </c:pt>
                <c:pt idx="3718">
                  <c:v>10</c:v>
                </c:pt>
                <c:pt idx="3719">
                  <c:v>7</c:v>
                </c:pt>
                <c:pt idx="3720">
                  <c:v>8</c:v>
                </c:pt>
                <c:pt idx="3721">
                  <c:v>14</c:v>
                </c:pt>
                <c:pt idx="3722">
                  <c:v>5</c:v>
                </c:pt>
                <c:pt idx="3723">
                  <c:v>15</c:v>
                </c:pt>
                <c:pt idx="3724">
                  <c:v>7</c:v>
                </c:pt>
                <c:pt idx="3725">
                  <c:v>11</c:v>
                </c:pt>
                <c:pt idx="3726">
                  <c:v>1</c:v>
                </c:pt>
                <c:pt idx="3727">
                  <c:v>2</c:v>
                </c:pt>
                <c:pt idx="3728">
                  <c:v>8</c:v>
                </c:pt>
                <c:pt idx="3729">
                  <c:v>9</c:v>
                </c:pt>
                <c:pt idx="3730">
                  <c:v>10</c:v>
                </c:pt>
                <c:pt idx="3731">
                  <c:v>10</c:v>
                </c:pt>
                <c:pt idx="3732">
                  <c:v>7</c:v>
                </c:pt>
                <c:pt idx="3733">
                  <c:v>7</c:v>
                </c:pt>
                <c:pt idx="3734">
                  <c:v>10</c:v>
                </c:pt>
                <c:pt idx="3735">
                  <c:v>12</c:v>
                </c:pt>
                <c:pt idx="3736">
                  <c:v>18</c:v>
                </c:pt>
                <c:pt idx="3737">
                  <c:v>1</c:v>
                </c:pt>
                <c:pt idx="3738">
                  <c:v>8</c:v>
                </c:pt>
                <c:pt idx="3739">
                  <c:v>11</c:v>
                </c:pt>
                <c:pt idx="3740">
                  <c:v>7</c:v>
                </c:pt>
                <c:pt idx="3741">
                  <c:v>7</c:v>
                </c:pt>
                <c:pt idx="3742">
                  <c:v>14</c:v>
                </c:pt>
                <c:pt idx="3743">
                  <c:v>10</c:v>
                </c:pt>
                <c:pt idx="3744">
                  <c:v>6</c:v>
                </c:pt>
                <c:pt idx="3745">
                  <c:v>4</c:v>
                </c:pt>
                <c:pt idx="3746">
                  <c:v>10</c:v>
                </c:pt>
                <c:pt idx="3747">
                  <c:v>12</c:v>
                </c:pt>
                <c:pt idx="3748">
                  <c:v>11</c:v>
                </c:pt>
                <c:pt idx="3749">
                  <c:v>9</c:v>
                </c:pt>
                <c:pt idx="3750">
                  <c:v>5</c:v>
                </c:pt>
                <c:pt idx="3751">
                  <c:v>8</c:v>
                </c:pt>
                <c:pt idx="3752">
                  <c:v>15</c:v>
                </c:pt>
                <c:pt idx="3753">
                  <c:v>7</c:v>
                </c:pt>
                <c:pt idx="3754">
                  <c:v>15</c:v>
                </c:pt>
                <c:pt idx="3755">
                  <c:v>10</c:v>
                </c:pt>
                <c:pt idx="3756">
                  <c:v>14</c:v>
                </c:pt>
                <c:pt idx="3757">
                  <c:v>14</c:v>
                </c:pt>
                <c:pt idx="3758">
                  <c:v>16</c:v>
                </c:pt>
                <c:pt idx="3759">
                  <c:v>10</c:v>
                </c:pt>
                <c:pt idx="3760">
                  <c:v>23</c:v>
                </c:pt>
                <c:pt idx="3761">
                  <c:v>12</c:v>
                </c:pt>
                <c:pt idx="3762">
                  <c:v>14</c:v>
                </c:pt>
                <c:pt idx="3763">
                  <c:v>15</c:v>
                </c:pt>
                <c:pt idx="3764">
                  <c:v>13</c:v>
                </c:pt>
                <c:pt idx="3765">
                  <c:v>9</c:v>
                </c:pt>
                <c:pt idx="3766">
                  <c:v>9</c:v>
                </c:pt>
                <c:pt idx="3767">
                  <c:v>12</c:v>
                </c:pt>
                <c:pt idx="3768">
                  <c:v>15</c:v>
                </c:pt>
                <c:pt idx="3769">
                  <c:v>14</c:v>
                </c:pt>
                <c:pt idx="3770">
                  <c:v>3</c:v>
                </c:pt>
                <c:pt idx="3771">
                  <c:v>11</c:v>
                </c:pt>
                <c:pt idx="3772">
                  <c:v>3</c:v>
                </c:pt>
                <c:pt idx="3773">
                  <c:v>9</c:v>
                </c:pt>
                <c:pt idx="3774">
                  <c:v>14</c:v>
                </c:pt>
                <c:pt idx="3775">
                  <c:v>2</c:v>
                </c:pt>
                <c:pt idx="3776">
                  <c:v>9</c:v>
                </c:pt>
                <c:pt idx="3777">
                  <c:v>13</c:v>
                </c:pt>
                <c:pt idx="3778">
                  <c:v>9</c:v>
                </c:pt>
                <c:pt idx="3779">
                  <c:v>13</c:v>
                </c:pt>
                <c:pt idx="3780">
                  <c:v>8</c:v>
                </c:pt>
                <c:pt idx="3781">
                  <c:v>4</c:v>
                </c:pt>
                <c:pt idx="3782">
                  <c:v>14</c:v>
                </c:pt>
                <c:pt idx="3783">
                  <c:v>14</c:v>
                </c:pt>
                <c:pt idx="3784">
                  <c:v>1</c:v>
                </c:pt>
                <c:pt idx="3785">
                  <c:v>9</c:v>
                </c:pt>
                <c:pt idx="3786">
                  <c:v>11</c:v>
                </c:pt>
                <c:pt idx="3787">
                  <c:v>14</c:v>
                </c:pt>
                <c:pt idx="3788">
                  <c:v>17</c:v>
                </c:pt>
                <c:pt idx="3789">
                  <c:v>10</c:v>
                </c:pt>
                <c:pt idx="3790">
                  <c:v>8</c:v>
                </c:pt>
                <c:pt idx="3791">
                  <c:v>11</c:v>
                </c:pt>
                <c:pt idx="3792">
                  <c:v>1</c:v>
                </c:pt>
                <c:pt idx="3793">
                  <c:v>11</c:v>
                </c:pt>
                <c:pt idx="3794">
                  <c:v>12</c:v>
                </c:pt>
                <c:pt idx="3795">
                  <c:v>2</c:v>
                </c:pt>
                <c:pt idx="3796">
                  <c:v>9</c:v>
                </c:pt>
                <c:pt idx="3797">
                  <c:v>10</c:v>
                </c:pt>
                <c:pt idx="3798">
                  <c:v>11</c:v>
                </c:pt>
                <c:pt idx="3799">
                  <c:v>7</c:v>
                </c:pt>
                <c:pt idx="3800">
                  <c:v>15</c:v>
                </c:pt>
                <c:pt idx="3801">
                  <c:v>13</c:v>
                </c:pt>
                <c:pt idx="3802">
                  <c:v>16</c:v>
                </c:pt>
                <c:pt idx="3803">
                  <c:v>13</c:v>
                </c:pt>
                <c:pt idx="3804">
                  <c:v>7</c:v>
                </c:pt>
                <c:pt idx="3805">
                  <c:v>11</c:v>
                </c:pt>
                <c:pt idx="3806">
                  <c:v>21</c:v>
                </c:pt>
                <c:pt idx="3807">
                  <c:v>17</c:v>
                </c:pt>
                <c:pt idx="3808">
                  <c:v>11</c:v>
                </c:pt>
                <c:pt idx="3809">
                  <c:v>8</c:v>
                </c:pt>
                <c:pt idx="3810">
                  <c:v>18</c:v>
                </c:pt>
                <c:pt idx="3811">
                  <c:v>0</c:v>
                </c:pt>
                <c:pt idx="3812">
                  <c:v>6</c:v>
                </c:pt>
                <c:pt idx="3813">
                  <c:v>11</c:v>
                </c:pt>
                <c:pt idx="3814">
                  <c:v>2</c:v>
                </c:pt>
                <c:pt idx="3815">
                  <c:v>8</c:v>
                </c:pt>
                <c:pt idx="3816">
                  <c:v>8</c:v>
                </c:pt>
                <c:pt idx="3817">
                  <c:v>9</c:v>
                </c:pt>
                <c:pt idx="3818">
                  <c:v>13</c:v>
                </c:pt>
                <c:pt idx="3819">
                  <c:v>12</c:v>
                </c:pt>
                <c:pt idx="3820">
                  <c:v>9</c:v>
                </c:pt>
                <c:pt idx="3821">
                  <c:v>8</c:v>
                </c:pt>
                <c:pt idx="3822">
                  <c:v>12</c:v>
                </c:pt>
                <c:pt idx="3823">
                  <c:v>9</c:v>
                </c:pt>
                <c:pt idx="3824">
                  <c:v>19</c:v>
                </c:pt>
                <c:pt idx="3825">
                  <c:v>13</c:v>
                </c:pt>
                <c:pt idx="3826">
                  <c:v>9</c:v>
                </c:pt>
                <c:pt idx="3827">
                  <c:v>9</c:v>
                </c:pt>
                <c:pt idx="3828">
                  <c:v>10</c:v>
                </c:pt>
                <c:pt idx="3829">
                  <c:v>1</c:v>
                </c:pt>
                <c:pt idx="3830">
                  <c:v>2</c:v>
                </c:pt>
                <c:pt idx="3831">
                  <c:v>9</c:v>
                </c:pt>
                <c:pt idx="3832">
                  <c:v>13</c:v>
                </c:pt>
                <c:pt idx="3833">
                  <c:v>1</c:v>
                </c:pt>
                <c:pt idx="3834">
                  <c:v>14</c:v>
                </c:pt>
                <c:pt idx="3835">
                  <c:v>8</c:v>
                </c:pt>
                <c:pt idx="3836">
                  <c:v>10</c:v>
                </c:pt>
                <c:pt idx="3837">
                  <c:v>9</c:v>
                </c:pt>
                <c:pt idx="3838">
                  <c:v>13</c:v>
                </c:pt>
                <c:pt idx="3839">
                  <c:v>6</c:v>
                </c:pt>
                <c:pt idx="3840">
                  <c:v>5</c:v>
                </c:pt>
                <c:pt idx="3841">
                  <c:v>11</c:v>
                </c:pt>
                <c:pt idx="3842">
                  <c:v>12</c:v>
                </c:pt>
                <c:pt idx="3843">
                  <c:v>3</c:v>
                </c:pt>
                <c:pt idx="3844">
                  <c:v>18</c:v>
                </c:pt>
                <c:pt idx="3845">
                  <c:v>9</c:v>
                </c:pt>
                <c:pt idx="3846">
                  <c:v>14</c:v>
                </c:pt>
                <c:pt idx="3847">
                  <c:v>18</c:v>
                </c:pt>
                <c:pt idx="3848">
                  <c:v>18</c:v>
                </c:pt>
                <c:pt idx="3849">
                  <c:v>10</c:v>
                </c:pt>
                <c:pt idx="3850">
                  <c:v>16</c:v>
                </c:pt>
                <c:pt idx="3851">
                  <c:v>12</c:v>
                </c:pt>
                <c:pt idx="3852">
                  <c:v>1</c:v>
                </c:pt>
                <c:pt idx="3853">
                  <c:v>14</c:v>
                </c:pt>
                <c:pt idx="3854">
                  <c:v>11</c:v>
                </c:pt>
                <c:pt idx="3855">
                  <c:v>11</c:v>
                </c:pt>
                <c:pt idx="3856">
                  <c:v>14</c:v>
                </c:pt>
                <c:pt idx="3857">
                  <c:v>11</c:v>
                </c:pt>
                <c:pt idx="3858">
                  <c:v>12</c:v>
                </c:pt>
                <c:pt idx="3859">
                  <c:v>8</c:v>
                </c:pt>
                <c:pt idx="3860">
                  <c:v>12</c:v>
                </c:pt>
                <c:pt idx="3861">
                  <c:v>21</c:v>
                </c:pt>
                <c:pt idx="3862">
                  <c:v>10</c:v>
                </c:pt>
                <c:pt idx="3863">
                  <c:v>12</c:v>
                </c:pt>
                <c:pt idx="3864">
                  <c:v>19</c:v>
                </c:pt>
                <c:pt idx="3865">
                  <c:v>11</c:v>
                </c:pt>
                <c:pt idx="3866">
                  <c:v>9</c:v>
                </c:pt>
                <c:pt idx="3867">
                  <c:v>18</c:v>
                </c:pt>
                <c:pt idx="3868">
                  <c:v>10</c:v>
                </c:pt>
                <c:pt idx="3869">
                  <c:v>9</c:v>
                </c:pt>
                <c:pt idx="3870">
                  <c:v>11</c:v>
                </c:pt>
                <c:pt idx="3871">
                  <c:v>9</c:v>
                </c:pt>
                <c:pt idx="3872">
                  <c:v>9</c:v>
                </c:pt>
                <c:pt idx="3873">
                  <c:v>8</c:v>
                </c:pt>
                <c:pt idx="3874">
                  <c:v>13</c:v>
                </c:pt>
                <c:pt idx="3875">
                  <c:v>12</c:v>
                </c:pt>
                <c:pt idx="3876">
                  <c:v>6</c:v>
                </c:pt>
                <c:pt idx="3877">
                  <c:v>20</c:v>
                </c:pt>
                <c:pt idx="3878">
                  <c:v>15</c:v>
                </c:pt>
                <c:pt idx="3879">
                  <c:v>6</c:v>
                </c:pt>
                <c:pt idx="3880">
                  <c:v>14</c:v>
                </c:pt>
                <c:pt idx="3881">
                  <c:v>8</c:v>
                </c:pt>
                <c:pt idx="3882">
                  <c:v>13</c:v>
                </c:pt>
                <c:pt idx="3883">
                  <c:v>12</c:v>
                </c:pt>
                <c:pt idx="3884">
                  <c:v>10</c:v>
                </c:pt>
                <c:pt idx="3885">
                  <c:v>14</c:v>
                </c:pt>
                <c:pt idx="3886">
                  <c:v>12</c:v>
                </c:pt>
                <c:pt idx="3887">
                  <c:v>18</c:v>
                </c:pt>
                <c:pt idx="3888">
                  <c:v>8</c:v>
                </c:pt>
                <c:pt idx="3889">
                  <c:v>11</c:v>
                </c:pt>
                <c:pt idx="3890">
                  <c:v>10</c:v>
                </c:pt>
                <c:pt idx="3891">
                  <c:v>11</c:v>
                </c:pt>
                <c:pt idx="3892">
                  <c:v>3</c:v>
                </c:pt>
                <c:pt idx="3893">
                  <c:v>10</c:v>
                </c:pt>
                <c:pt idx="3894">
                  <c:v>1</c:v>
                </c:pt>
                <c:pt idx="3895">
                  <c:v>8</c:v>
                </c:pt>
                <c:pt idx="3896">
                  <c:v>7</c:v>
                </c:pt>
                <c:pt idx="3897">
                  <c:v>16</c:v>
                </c:pt>
                <c:pt idx="3898">
                  <c:v>9</c:v>
                </c:pt>
                <c:pt idx="3899">
                  <c:v>13</c:v>
                </c:pt>
                <c:pt idx="3900">
                  <c:v>12</c:v>
                </c:pt>
                <c:pt idx="3901">
                  <c:v>12</c:v>
                </c:pt>
                <c:pt idx="3902">
                  <c:v>11</c:v>
                </c:pt>
                <c:pt idx="3903">
                  <c:v>13</c:v>
                </c:pt>
                <c:pt idx="3904">
                  <c:v>9</c:v>
                </c:pt>
                <c:pt idx="3905">
                  <c:v>12</c:v>
                </c:pt>
                <c:pt idx="3906">
                  <c:v>11</c:v>
                </c:pt>
                <c:pt idx="3907">
                  <c:v>13</c:v>
                </c:pt>
                <c:pt idx="3908">
                  <c:v>10</c:v>
                </c:pt>
                <c:pt idx="3909">
                  <c:v>9</c:v>
                </c:pt>
                <c:pt idx="3910">
                  <c:v>10</c:v>
                </c:pt>
                <c:pt idx="3911">
                  <c:v>6</c:v>
                </c:pt>
                <c:pt idx="3912">
                  <c:v>7</c:v>
                </c:pt>
                <c:pt idx="3913">
                  <c:v>8</c:v>
                </c:pt>
                <c:pt idx="3914">
                  <c:v>20</c:v>
                </c:pt>
                <c:pt idx="3915">
                  <c:v>8</c:v>
                </c:pt>
                <c:pt idx="3916">
                  <c:v>11</c:v>
                </c:pt>
                <c:pt idx="3917">
                  <c:v>8</c:v>
                </c:pt>
                <c:pt idx="3918">
                  <c:v>1</c:v>
                </c:pt>
                <c:pt idx="3919">
                  <c:v>6</c:v>
                </c:pt>
                <c:pt idx="3920">
                  <c:v>8</c:v>
                </c:pt>
                <c:pt idx="3921">
                  <c:v>11</c:v>
                </c:pt>
                <c:pt idx="3922">
                  <c:v>19</c:v>
                </c:pt>
                <c:pt idx="3923">
                  <c:v>16</c:v>
                </c:pt>
                <c:pt idx="3924">
                  <c:v>9</c:v>
                </c:pt>
                <c:pt idx="3925">
                  <c:v>17</c:v>
                </c:pt>
                <c:pt idx="3926">
                  <c:v>8</c:v>
                </c:pt>
                <c:pt idx="3927">
                  <c:v>6</c:v>
                </c:pt>
                <c:pt idx="3928">
                  <c:v>11</c:v>
                </c:pt>
                <c:pt idx="3929">
                  <c:v>11</c:v>
                </c:pt>
                <c:pt idx="3930">
                  <c:v>12</c:v>
                </c:pt>
                <c:pt idx="3931">
                  <c:v>11</c:v>
                </c:pt>
                <c:pt idx="3932">
                  <c:v>12</c:v>
                </c:pt>
                <c:pt idx="3933">
                  <c:v>10</c:v>
                </c:pt>
                <c:pt idx="3934">
                  <c:v>6</c:v>
                </c:pt>
                <c:pt idx="3935">
                  <c:v>10</c:v>
                </c:pt>
                <c:pt idx="3936">
                  <c:v>18</c:v>
                </c:pt>
                <c:pt idx="3937">
                  <c:v>12</c:v>
                </c:pt>
                <c:pt idx="3938">
                  <c:v>9</c:v>
                </c:pt>
                <c:pt idx="3939">
                  <c:v>9</c:v>
                </c:pt>
                <c:pt idx="3940">
                  <c:v>5</c:v>
                </c:pt>
                <c:pt idx="3941">
                  <c:v>10</c:v>
                </c:pt>
                <c:pt idx="3942">
                  <c:v>10</c:v>
                </c:pt>
                <c:pt idx="3943">
                  <c:v>6</c:v>
                </c:pt>
                <c:pt idx="3944">
                  <c:v>15</c:v>
                </c:pt>
                <c:pt idx="3945">
                  <c:v>10</c:v>
                </c:pt>
                <c:pt idx="3946">
                  <c:v>10</c:v>
                </c:pt>
                <c:pt idx="3947">
                  <c:v>7</c:v>
                </c:pt>
                <c:pt idx="3948">
                  <c:v>15</c:v>
                </c:pt>
                <c:pt idx="3949">
                  <c:v>21</c:v>
                </c:pt>
                <c:pt idx="3950">
                  <c:v>11</c:v>
                </c:pt>
                <c:pt idx="3951">
                  <c:v>7</c:v>
                </c:pt>
                <c:pt idx="3952">
                  <c:v>21</c:v>
                </c:pt>
                <c:pt idx="3953">
                  <c:v>9</c:v>
                </c:pt>
                <c:pt idx="3954">
                  <c:v>3</c:v>
                </c:pt>
                <c:pt idx="3955">
                  <c:v>8</c:v>
                </c:pt>
                <c:pt idx="3956">
                  <c:v>2</c:v>
                </c:pt>
                <c:pt idx="3957">
                  <c:v>19</c:v>
                </c:pt>
                <c:pt idx="3958">
                  <c:v>7</c:v>
                </c:pt>
                <c:pt idx="3959">
                  <c:v>13</c:v>
                </c:pt>
                <c:pt idx="3960">
                  <c:v>10</c:v>
                </c:pt>
                <c:pt idx="3961">
                  <c:v>10</c:v>
                </c:pt>
                <c:pt idx="3962">
                  <c:v>9</c:v>
                </c:pt>
                <c:pt idx="3963">
                  <c:v>21</c:v>
                </c:pt>
                <c:pt idx="3964">
                  <c:v>12</c:v>
                </c:pt>
                <c:pt idx="3965">
                  <c:v>7</c:v>
                </c:pt>
                <c:pt idx="3966">
                  <c:v>8</c:v>
                </c:pt>
                <c:pt idx="3967">
                  <c:v>7</c:v>
                </c:pt>
                <c:pt idx="3968">
                  <c:v>11</c:v>
                </c:pt>
                <c:pt idx="3969">
                  <c:v>12</c:v>
                </c:pt>
                <c:pt idx="3970">
                  <c:v>4</c:v>
                </c:pt>
                <c:pt idx="3971">
                  <c:v>8</c:v>
                </c:pt>
                <c:pt idx="3972">
                  <c:v>1</c:v>
                </c:pt>
                <c:pt idx="3973">
                  <c:v>9</c:v>
                </c:pt>
                <c:pt idx="3974">
                  <c:v>16</c:v>
                </c:pt>
                <c:pt idx="3975">
                  <c:v>15</c:v>
                </c:pt>
                <c:pt idx="3976">
                  <c:v>7</c:v>
                </c:pt>
                <c:pt idx="3977">
                  <c:v>4</c:v>
                </c:pt>
                <c:pt idx="3978">
                  <c:v>9</c:v>
                </c:pt>
                <c:pt idx="3979">
                  <c:v>12</c:v>
                </c:pt>
                <c:pt idx="3980">
                  <c:v>8</c:v>
                </c:pt>
                <c:pt idx="3981">
                  <c:v>3</c:v>
                </c:pt>
                <c:pt idx="3982">
                  <c:v>4</c:v>
                </c:pt>
                <c:pt idx="3983">
                  <c:v>5</c:v>
                </c:pt>
                <c:pt idx="3984">
                  <c:v>10</c:v>
                </c:pt>
                <c:pt idx="3985">
                  <c:v>8</c:v>
                </c:pt>
                <c:pt idx="3986">
                  <c:v>7</c:v>
                </c:pt>
                <c:pt idx="3987">
                  <c:v>16</c:v>
                </c:pt>
                <c:pt idx="3988">
                  <c:v>2</c:v>
                </c:pt>
                <c:pt idx="3989">
                  <c:v>4</c:v>
                </c:pt>
                <c:pt idx="3990">
                  <c:v>13</c:v>
                </c:pt>
                <c:pt idx="3991">
                  <c:v>9</c:v>
                </c:pt>
                <c:pt idx="3992">
                  <c:v>14</c:v>
                </c:pt>
                <c:pt idx="3993">
                  <c:v>18</c:v>
                </c:pt>
                <c:pt idx="3994">
                  <c:v>11</c:v>
                </c:pt>
                <c:pt idx="3995">
                  <c:v>1</c:v>
                </c:pt>
                <c:pt idx="3996">
                  <c:v>9</c:v>
                </c:pt>
                <c:pt idx="3997">
                  <c:v>14</c:v>
                </c:pt>
                <c:pt idx="3998">
                  <c:v>3</c:v>
                </c:pt>
                <c:pt idx="3999">
                  <c:v>21</c:v>
                </c:pt>
                <c:pt idx="4000">
                  <c:v>10</c:v>
                </c:pt>
                <c:pt idx="4001">
                  <c:v>6</c:v>
                </c:pt>
                <c:pt idx="4002">
                  <c:v>6</c:v>
                </c:pt>
                <c:pt idx="4003">
                  <c:v>9</c:v>
                </c:pt>
                <c:pt idx="4004">
                  <c:v>12</c:v>
                </c:pt>
                <c:pt idx="4005">
                  <c:v>1</c:v>
                </c:pt>
                <c:pt idx="4006">
                  <c:v>9</c:v>
                </c:pt>
                <c:pt idx="4007">
                  <c:v>11</c:v>
                </c:pt>
                <c:pt idx="4008">
                  <c:v>9</c:v>
                </c:pt>
                <c:pt idx="4009">
                  <c:v>9</c:v>
                </c:pt>
                <c:pt idx="4010">
                  <c:v>10</c:v>
                </c:pt>
                <c:pt idx="4011">
                  <c:v>7</c:v>
                </c:pt>
                <c:pt idx="4012">
                  <c:v>18</c:v>
                </c:pt>
                <c:pt idx="4013">
                  <c:v>12</c:v>
                </c:pt>
                <c:pt idx="4014">
                  <c:v>7</c:v>
                </c:pt>
                <c:pt idx="4015">
                  <c:v>22</c:v>
                </c:pt>
                <c:pt idx="4016">
                  <c:v>14</c:v>
                </c:pt>
                <c:pt idx="4017">
                  <c:v>7</c:v>
                </c:pt>
                <c:pt idx="4018">
                  <c:v>3</c:v>
                </c:pt>
                <c:pt idx="4019">
                  <c:v>9</c:v>
                </c:pt>
                <c:pt idx="4020">
                  <c:v>10</c:v>
                </c:pt>
                <c:pt idx="4021">
                  <c:v>15</c:v>
                </c:pt>
                <c:pt idx="4022">
                  <c:v>3</c:v>
                </c:pt>
                <c:pt idx="4023">
                  <c:v>14</c:v>
                </c:pt>
                <c:pt idx="4024">
                  <c:v>12</c:v>
                </c:pt>
                <c:pt idx="4025">
                  <c:v>5</c:v>
                </c:pt>
                <c:pt idx="4026">
                  <c:v>8</c:v>
                </c:pt>
                <c:pt idx="4027">
                  <c:v>6</c:v>
                </c:pt>
                <c:pt idx="4028">
                  <c:v>8</c:v>
                </c:pt>
                <c:pt idx="4029">
                  <c:v>4</c:v>
                </c:pt>
                <c:pt idx="4030">
                  <c:v>0</c:v>
                </c:pt>
                <c:pt idx="4031">
                  <c:v>15</c:v>
                </c:pt>
                <c:pt idx="4032">
                  <c:v>8</c:v>
                </c:pt>
                <c:pt idx="4033">
                  <c:v>3</c:v>
                </c:pt>
                <c:pt idx="4034">
                  <c:v>13</c:v>
                </c:pt>
                <c:pt idx="4035">
                  <c:v>1</c:v>
                </c:pt>
                <c:pt idx="4036">
                  <c:v>14</c:v>
                </c:pt>
                <c:pt idx="4037">
                  <c:v>5</c:v>
                </c:pt>
                <c:pt idx="4038">
                  <c:v>1</c:v>
                </c:pt>
                <c:pt idx="4039">
                  <c:v>2</c:v>
                </c:pt>
                <c:pt idx="4040">
                  <c:v>15</c:v>
                </c:pt>
                <c:pt idx="4041">
                  <c:v>10</c:v>
                </c:pt>
                <c:pt idx="4042">
                  <c:v>13</c:v>
                </c:pt>
                <c:pt idx="4043">
                  <c:v>6</c:v>
                </c:pt>
                <c:pt idx="4044">
                  <c:v>7</c:v>
                </c:pt>
                <c:pt idx="4045">
                  <c:v>7</c:v>
                </c:pt>
                <c:pt idx="4046">
                  <c:v>16</c:v>
                </c:pt>
                <c:pt idx="4047">
                  <c:v>12</c:v>
                </c:pt>
                <c:pt idx="4048">
                  <c:v>5</c:v>
                </c:pt>
                <c:pt idx="4049">
                  <c:v>17</c:v>
                </c:pt>
                <c:pt idx="4050">
                  <c:v>5</c:v>
                </c:pt>
                <c:pt idx="4051">
                  <c:v>9</c:v>
                </c:pt>
                <c:pt idx="4052">
                  <c:v>9</c:v>
                </c:pt>
                <c:pt idx="4053">
                  <c:v>12</c:v>
                </c:pt>
                <c:pt idx="4054">
                  <c:v>10</c:v>
                </c:pt>
                <c:pt idx="4055">
                  <c:v>10</c:v>
                </c:pt>
                <c:pt idx="4056">
                  <c:v>9</c:v>
                </c:pt>
                <c:pt idx="4057">
                  <c:v>13</c:v>
                </c:pt>
                <c:pt idx="4058">
                  <c:v>12</c:v>
                </c:pt>
                <c:pt idx="4059">
                  <c:v>5</c:v>
                </c:pt>
                <c:pt idx="4060">
                  <c:v>10</c:v>
                </c:pt>
                <c:pt idx="4061">
                  <c:v>7</c:v>
                </c:pt>
                <c:pt idx="4062">
                  <c:v>11</c:v>
                </c:pt>
                <c:pt idx="4063">
                  <c:v>11</c:v>
                </c:pt>
                <c:pt idx="4064">
                  <c:v>9</c:v>
                </c:pt>
                <c:pt idx="4065">
                  <c:v>13</c:v>
                </c:pt>
                <c:pt idx="4066">
                  <c:v>6</c:v>
                </c:pt>
                <c:pt idx="4067">
                  <c:v>6</c:v>
                </c:pt>
                <c:pt idx="4068">
                  <c:v>11</c:v>
                </c:pt>
                <c:pt idx="4069">
                  <c:v>14</c:v>
                </c:pt>
                <c:pt idx="4070">
                  <c:v>12</c:v>
                </c:pt>
                <c:pt idx="4071">
                  <c:v>12</c:v>
                </c:pt>
                <c:pt idx="4072">
                  <c:v>23</c:v>
                </c:pt>
                <c:pt idx="4073">
                  <c:v>2</c:v>
                </c:pt>
                <c:pt idx="4074">
                  <c:v>11</c:v>
                </c:pt>
                <c:pt idx="4075">
                  <c:v>1</c:v>
                </c:pt>
                <c:pt idx="4076">
                  <c:v>10</c:v>
                </c:pt>
                <c:pt idx="4077">
                  <c:v>12</c:v>
                </c:pt>
                <c:pt idx="4078">
                  <c:v>14</c:v>
                </c:pt>
                <c:pt idx="4079">
                  <c:v>3</c:v>
                </c:pt>
                <c:pt idx="4080">
                  <c:v>9</c:v>
                </c:pt>
                <c:pt idx="4081">
                  <c:v>11</c:v>
                </c:pt>
                <c:pt idx="4082">
                  <c:v>8</c:v>
                </c:pt>
                <c:pt idx="4083">
                  <c:v>8</c:v>
                </c:pt>
                <c:pt idx="4084">
                  <c:v>12</c:v>
                </c:pt>
                <c:pt idx="4085">
                  <c:v>11</c:v>
                </c:pt>
                <c:pt idx="4086">
                  <c:v>9</c:v>
                </c:pt>
                <c:pt idx="4087">
                  <c:v>15</c:v>
                </c:pt>
                <c:pt idx="4088">
                  <c:v>12</c:v>
                </c:pt>
                <c:pt idx="4089">
                  <c:v>2</c:v>
                </c:pt>
                <c:pt idx="4090">
                  <c:v>8</c:v>
                </c:pt>
                <c:pt idx="4091">
                  <c:v>12</c:v>
                </c:pt>
                <c:pt idx="4092">
                  <c:v>8</c:v>
                </c:pt>
                <c:pt idx="4093">
                  <c:v>16</c:v>
                </c:pt>
                <c:pt idx="4094">
                  <c:v>17</c:v>
                </c:pt>
                <c:pt idx="4095">
                  <c:v>2</c:v>
                </c:pt>
                <c:pt idx="4096">
                  <c:v>13</c:v>
                </c:pt>
                <c:pt idx="4097">
                  <c:v>4</c:v>
                </c:pt>
                <c:pt idx="4098">
                  <c:v>16</c:v>
                </c:pt>
                <c:pt idx="4099">
                  <c:v>15</c:v>
                </c:pt>
                <c:pt idx="4100">
                  <c:v>7</c:v>
                </c:pt>
                <c:pt idx="4101">
                  <c:v>11</c:v>
                </c:pt>
                <c:pt idx="4102">
                  <c:v>12</c:v>
                </c:pt>
                <c:pt idx="4103">
                  <c:v>8</c:v>
                </c:pt>
                <c:pt idx="4104">
                  <c:v>10</c:v>
                </c:pt>
                <c:pt idx="4105">
                  <c:v>14</c:v>
                </c:pt>
                <c:pt idx="4106">
                  <c:v>14</c:v>
                </c:pt>
                <c:pt idx="4107">
                  <c:v>10</c:v>
                </c:pt>
                <c:pt idx="4108">
                  <c:v>12</c:v>
                </c:pt>
                <c:pt idx="4109">
                  <c:v>7</c:v>
                </c:pt>
                <c:pt idx="4110">
                  <c:v>13</c:v>
                </c:pt>
                <c:pt idx="4111">
                  <c:v>8</c:v>
                </c:pt>
                <c:pt idx="4112">
                  <c:v>7</c:v>
                </c:pt>
                <c:pt idx="4113">
                  <c:v>8</c:v>
                </c:pt>
                <c:pt idx="4114">
                  <c:v>7</c:v>
                </c:pt>
                <c:pt idx="4115">
                  <c:v>19</c:v>
                </c:pt>
                <c:pt idx="4116">
                  <c:v>8</c:v>
                </c:pt>
                <c:pt idx="4117">
                  <c:v>0</c:v>
                </c:pt>
                <c:pt idx="4118">
                  <c:v>5</c:v>
                </c:pt>
                <c:pt idx="4119">
                  <c:v>10</c:v>
                </c:pt>
                <c:pt idx="4120">
                  <c:v>13</c:v>
                </c:pt>
                <c:pt idx="4121">
                  <c:v>15</c:v>
                </c:pt>
                <c:pt idx="4122">
                  <c:v>2</c:v>
                </c:pt>
                <c:pt idx="4123">
                  <c:v>14</c:v>
                </c:pt>
                <c:pt idx="4124">
                  <c:v>12</c:v>
                </c:pt>
                <c:pt idx="4125">
                  <c:v>9</c:v>
                </c:pt>
                <c:pt idx="4126">
                  <c:v>9</c:v>
                </c:pt>
                <c:pt idx="4127">
                  <c:v>10</c:v>
                </c:pt>
                <c:pt idx="4128">
                  <c:v>8</c:v>
                </c:pt>
                <c:pt idx="4129">
                  <c:v>9</c:v>
                </c:pt>
                <c:pt idx="4130">
                  <c:v>6</c:v>
                </c:pt>
                <c:pt idx="4131">
                  <c:v>7</c:v>
                </c:pt>
                <c:pt idx="4132">
                  <c:v>7</c:v>
                </c:pt>
                <c:pt idx="4133">
                  <c:v>10</c:v>
                </c:pt>
                <c:pt idx="4134">
                  <c:v>13</c:v>
                </c:pt>
                <c:pt idx="4135">
                  <c:v>13</c:v>
                </c:pt>
                <c:pt idx="4136">
                  <c:v>10</c:v>
                </c:pt>
                <c:pt idx="4137">
                  <c:v>10</c:v>
                </c:pt>
                <c:pt idx="4138">
                  <c:v>6</c:v>
                </c:pt>
                <c:pt idx="4139">
                  <c:v>1</c:v>
                </c:pt>
                <c:pt idx="4140">
                  <c:v>5</c:v>
                </c:pt>
                <c:pt idx="4141">
                  <c:v>10</c:v>
                </c:pt>
                <c:pt idx="4142">
                  <c:v>9</c:v>
                </c:pt>
                <c:pt idx="4143">
                  <c:v>9</c:v>
                </c:pt>
                <c:pt idx="4144">
                  <c:v>1</c:v>
                </c:pt>
                <c:pt idx="4145">
                  <c:v>12</c:v>
                </c:pt>
                <c:pt idx="4146">
                  <c:v>7</c:v>
                </c:pt>
                <c:pt idx="4147">
                  <c:v>10</c:v>
                </c:pt>
                <c:pt idx="4148">
                  <c:v>9</c:v>
                </c:pt>
                <c:pt idx="4149">
                  <c:v>7</c:v>
                </c:pt>
                <c:pt idx="4150">
                  <c:v>11</c:v>
                </c:pt>
                <c:pt idx="4151">
                  <c:v>5</c:v>
                </c:pt>
                <c:pt idx="4152">
                  <c:v>5</c:v>
                </c:pt>
                <c:pt idx="4153">
                  <c:v>1</c:v>
                </c:pt>
                <c:pt idx="4154">
                  <c:v>7</c:v>
                </c:pt>
                <c:pt idx="4155">
                  <c:v>10</c:v>
                </c:pt>
                <c:pt idx="4156">
                  <c:v>3</c:v>
                </c:pt>
                <c:pt idx="4157">
                  <c:v>6</c:v>
                </c:pt>
                <c:pt idx="4158">
                  <c:v>12</c:v>
                </c:pt>
                <c:pt idx="4159">
                  <c:v>3</c:v>
                </c:pt>
                <c:pt idx="4160">
                  <c:v>9</c:v>
                </c:pt>
                <c:pt idx="4161">
                  <c:v>3</c:v>
                </c:pt>
                <c:pt idx="4162">
                  <c:v>4</c:v>
                </c:pt>
                <c:pt idx="4163">
                  <c:v>6</c:v>
                </c:pt>
                <c:pt idx="4164">
                  <c:v>8</c:v>
                </c:pt>
                <c:pt idx="4165">
                  <c:v>8</c:v>
                </c:pt>
                <c:pt idx="4166">
                  <c:v>6</c:v>
                </c:pt>
                <c:pt idx="4167">
                  <c:v>0</c:v>
                </c:pt>
                <c:pt idx="4168">
                  <c:v>10</c:v>
                </c:pt>
                <c:pt idx="4169">
                  <c:v>5</c:v>
                </c:pt>
                <c:pt idx="4170">
                  <c:v>4</c:v>
                </c:pt>
                <c:pt idx="4171">
                  <c:v>6</c:v>
                </c:pt>
                <c:pt idx="4172">
                  <c:v>12</c:v>
                </c:pt>
                <c:pt idx="4173">
                  <c:v>3</c:v>
                </c:pt>
                <c:pt idx="4174">
                  <c:v>13</c:v>
                </c:pt>
                <c:pt idx="4175">
                  <c:v>6</c:v>
                </c:pt>
                <c:pt idx="4176">
                  <c:v>7</c:v>
                </c:pt>
                <c:pt idx="4177">
                  <c:v>14</c:v>
                </c:pt>
                <c:pt idx="4178">
                  <c:v>17</c:v>
                </c:pt>
                <c:pt idx="4179">
                  <c:v>9</c:v>
                </c:pt>
                <c:pt idx="4180">
                  <c:v>12</c:v>
                </c:pt>
                <c:pt idx="4181">
                  <c:v>9</c:v>
                </c:pt>
                <c:pt idx="4182">
                  <c:v>10</c:v>
                </c:pt>
                <c:pt idx="4183">
                  <c:v>11</c:v>
                </c:pt>
                <c:pt idx="4184">
                  <c:v>10</c:v>
                </c:pt>
                <c:pt idx="4185">
                  <c:v>6</c:v>
                </c:pt>
                <c:pt idx="4186">
                  <c:v>11</c:v>
                </c:pt>
                <c:pt idx="4187">
                  <c:v>14</c:v>
                </c:pt>
                <c:pt idx="4188">
                  <c:v>3</c:v>
                </c:pt>
                <c:pt idx="4189">
                  <c:v>8</c:v>
                </c:pt>
                <c:pt idx="4190">
                  <c:v>6</c:v>
                </c:pt>
                <c:pt idx="4191">
                  <c:v>12</c:v>
                </c:pt>
                <c:pt idx="4192">
                  <c:v>5</c:v>
                </c:pt>
                <c:pt idx="4193">
                  <c:v>14</c:v>
                </c:pt>
                <c:pt idx="4194">
                  <c:v>11</c:v>
                </c:pt>
                <c:pt idx="4195">
                  <c:v>13</c:v>
                </c:pt>
                <c:pt idx="4196">
                  <c:v>21</c:v>
                </c:pt>
                <c:pt idx="4197">
                  <c:v>4</c:v>
                </c:pt>
                <c:pt idx="4198">
                  <c:v>7</c:v>
                </c:pt>
                <c:pt idx="4199">
                  <c:v>7</c:v>
                </c:pt>
                <c:pt idx="4200">
                  <c:v>7</c:v>
                </c:pt>
                <c:pt idx="4201">
                  <c:v>9</c:v>
                </c:pt>
                <c:pt idx="4202">
                  <c:v>12</c:v>
                </c:pt>
                <c:pt idx="4203">
                  <c:v>12</c:v>
                </c:pt>
                <c:pt idx="4204">
                  <c:v>9</c:v>
                </c:pt>
                <c:pt idx="4205">
                  <c:v>14</c:v>
                </c:pt>
                <c:pt idx="4206">
                  <c:v>10</c:v>
                </c:pt>
                <c:pt idx="4207">
                  <c:v>9</c:v>
                </c:pt>
                <c:pt idx="4208">
                  <c:v>9</c:v>
                </c:pt>
                <c:pt idx="4209">
                  <c:v>8</c:v>
                </c:pt>
                <c:pt idx="4210">
                  <c:v>11</c:v>
                </c:pt>
                <c:pt idx="4211">
                  <c:v>3</c:v>
                </c:pt>
                <c:pt idx="4212">
                  <c:v>8</c:v>
                </c:pt>
                <c:pt idx="4213">
                  <c:v>11</c:v>
                </c:pt>
                <c:pt idx="4214">
                  <c:v>10</c:v>
                </c:pt>
                <c:pt idx="4215">
                  <c:v>0</c:v>
                </c:pt>
                <c:pt idx="4216">
                  <c:v>8</c:v>
                </c:pt>
                <c:pt idx="4217">
                  <c:v>7</c:v>
                </c:pt>
                <c:pt idx="4218">
                  <c:v>17</c:v>
                </c:pt>
                <c:pt idx="4219">
                  <c:v>10</c:v>
                </c:pt>
                <c:pt idx="4220">
                  <c:v>6</c:v>
                </c:pt>
                <c:pt idx="4221">
                  <c:v>7</c:v>
                </c:pt>
                <c:pt idx="4222">
                  <c:v>2</c:v>
                </c:pt>
                <c:pt idx="4223">
                  <c:v>4</c:v>
                </c:pt>
                <c:pt idx="4224">
                  <c:v>9</c:v>
                </c:pt>
                <c:pt idx="4225">
                  <c:v>10</c:v>
                </c:pt>
                <c:pt idx="4226">
                  <c:v>3</c:v>
                </c:pt>
                <c:pt idx="4227">
                  <c:v>3</c:v>
                </c:pt>
                <c:pt idx="4228">
                  <c:v>9</c:v>
                </c:pt>
                <c:pt idx="4229">
                  <c:v>9</c:v>
                </c:pt>
                <c:pt idx="4230">
                  <c:v>1</c:v>
                </c:pt>
                <c:pt idx="4231">
                  <c:v>14</c:v>
                </c:pt>
                <c:pt idx="4232">
                  <c:v>11</c:v>
                </c:pt>
                <c:pt idx="4233">
                  <c:v>19</c:v>
                </c:pt>
                <c:pt idx="4234">
                  <c:v>3</c:v>
                </c:pt>
                <c:pt idx="4235">
                  <c:v>0</c:v>
                </c:pt>
                <c:pt idx="4236">
                  <c:v>9</c:v>
                </c:pt>
                <c:pt idx="4237">
                  <c:v>10</c:v>
                </c:pt>
                <c:pt idx="4238">
                  <c:v>7</c:v>
                </c:pt>
                <c:pt idx="4239">
                  <c:v>6</c:v>
                </c:pt>
                <c:pt idx="4240">
                  <c:v>10</c:v>
                </c:pt>
                <c:pt idx="4241">
                  <c:v>12</c:v>
                </c:pt>
                <c:pt idx="4242">
                  <c:v>13</c:v>
                </c:pt>
                <c:pt idx="4243">
                  <c:v>9</c:v>
                </c:pt>
                <c:pt idx="4244">
                  <c:v>6</c:v>
                </c:pt>
                <c:pt idx="4245">
                  <c:v>6</c:v>
                </c:pt>
                <c:pt idx="4246">
                  <c:v>11</c:v>
                </c:pt>
                <c:pt idx="4247">
                  <c:v>6</c:v>
                </c:pt>
                <c:pt idx="4248">
                  <c:v>3</c:v>
                </c:pt>
                <c:pt idx="4249">
                  <c:v>14</c:v>
                </c:pt>
                <c:pt idx="4250">
                  <c:v>1</c:v>
                </c:pt>
                <c:pt idx="4251">
                  <c:v>5</c:v>
                </c:pt>
                <c:pt idx="4252">
                  <c:v>6</c:v>
                </c:pt>
                <c:pt idx="4253">
                  <c:v>14</c:v>
                </c:pt>
                <c:pt idx="4254">
                  <c:v>3</c:v>
                </c:pt>
                <c:pt idx="4255">
                  <c:v>10</c:v>
                </c:pt>
                <c:pt idx="4256">
                  <c:v>11</c:v>
                </c:pt>
                <c:pt idx="4257">
                  <c:v>10</c:v>
                </c:pt>
                <c:pt idx="4258">
                  <c:v>3</c:v>
                </c:pt>
                <c:pt idx="4259">
                  <c:v>0</c:v>
                </c:pt>
                <c:pt idx="4260">
                  <c:v>8</c:v>
                </c:pt>
                <c:pt idx="4261">
                  <c:v>8</c:v>
                </c:pt>
                <c:pt idx="4262">
                  <c:v>8</c:v>
                </c:pt>
                <c:pt idx="4263">
                  <c:v>7</c:v>
                </c:pt>
                <c:pt idx="4264">
                  <c:v>6</c:v>
                </c:pt>
                <c:pt idx="4265">
                  <c:v>17</c:v>
                </c:pt>
                <c:pt idx="4266">
                  <c:v>9</c:v>
                </c:pt>
                <c:pt idx="4267">
                  <c:v>13</c:v>
                </c:pt>
                <c:pt idx="4268">
                  <c:v>4</c:v>
                </c:pt>
                <c:pt idx="4269">
                  <c:v>12</c:v>
                </c:pt>
                <c:pt idx="4270">
                  <c:v>5</c:v>
                </c:pt>
                <c:pt idx="4271">
                  <c:v>12</c:v>
                </c:pt>
                <c:pt idx="4272">
                  <c:v>8</c:v>
                </c:pt>
                <c:pt idx="4273">
                  <c:v>14</c:v>
                </c:pt>
                <c:pt idx="4274">
                  <c:v>19</c:v>
                </c:pt>
                <c:pt idx="4275">
                  <c:v>4</c:v>
                </c:pt>
                <c:pt idx="4276">
                  <c:v>2</c:v>
                </c:pt>
                <c:pt idx="4277">
                  <c:v>6</c:v>
                </c:pt>
                <c:pt idx="4278">
                  <c:v>12</c:v>
                </c:pt>
                <c:pt idx="4279">
                  <c:v>13</c:v>
                </c:pt>
                <c:pt idx="4280">
                  <c:v>8</c:v>
                </c:pt>
                <c:pt idx="4281">
                  <c:v>10</c:v>
                </c:pt>
                <c:pt idx="4282">
                  <c:v>15</c:v>
                </c:pt>
                <c:pt idx="4283">
                  <c:v>5</c:v>
                </c:pt>
                <c:pt idx="4284">
                  <c:v>8</c:v>
                </c:pt>
                <c:pt idx="4285">
                  <c:v>8</c:v>
                </c:pt>
                <c:pt idx="4286">
                  <c:v>6</c:v>
                </c:pt>
                <c:pt idx="4287">
                  <c:v>5</c:v>
                </c:pt>
                <c:pt idx="4288">
                  <c:v>6</c:v>
                </c:pt>
                <c:pt idx="4289">
                  <c:v>5</c:v>
                </c:pt>
                <c:pt idx="4290">
                  <c:v>15</c:v>
                </c:pt>
                <c:pt idx="4291">
                  <c:v>11</c:v>
                </c:pt>
                <c:pt idx="4292">
                  <c:v>0</c:v>
                </c:pt>
                <c:pt idx="4293">
                  <c:v>6</c:v>
                </c:pt>
                <c:pt idx="4294">
                  <c:v>18</c:v>
                </c:pt>
                <c:pt idx="4295">
                  <c:v>11</c:v>
                </c:pt>
                <c:pt idx="4296">
                  <c:v>11</c:v>
                </c:pt>
                <c:pt idx="4297">
                  <c:v>4</c:v>
                </c:pt>
                <c:pt idx="4298">
                  <c:v>5</c:v>
                </c:pt>
                <c:pt idx="4299">
                  <c:v>3</c:v>
                </c:pt>
                <c:pt idx="4300">
                  <c:v>6</c:v>
                </c:pt>
                <c:pt idx="4301">
                  <c:v>5</c:v>
                </c:pt>
                <c:pt idx="4302">
                  <c:v>1</c:v>
                </c:pt>
                <c:pt idx="4303">
                  <c:v>13</c:v>
                </c:pt>
                <c:pt idx="4304">
                  <c:v>3</c:v>
                </c:pt>
                <c:pt idx="4305">
                  <c:v>3</c:v>
                </c:pt>
                <c:pt idx="4306">
                  <c:v>13</c:v>
                </c:pt>
                <c:pt idx="4307">
                  <c:v>14</c:v>
                </c:pt>
                <c:pt idx="4308">
                  <c:v>9</c:v>
                </c:pt>
                <c:pt idx="4309">
                  <c:v>2</c:v>
                </c:pt>
                <c:pt idx="4310">
                  <c:v>6</c:v>
                </c:pt>
                <c:pt idx="4311">
                  <c:v>1</c:v>
                </c:pt>
                <c:pt idx="4312">
                  <c:v>7</c:v>
                </c:pt>
                <c:pt idx="4313">
                  <c:v>11</c:v>
                </c:pt>
                <c:pt idx="4314">
                  <c:v>11</c:v>
                </c:pt>
                <c:pt idx="4315">
                  <c:v>10</c:v>
                </c:pt>
                <c:pt idx="4316">
                  <c:v>14</c:v>
                </c:pt>
                <c:pt idx="4317">
                  <c:v>2</c:v>
                </c:pt>
                <c:pt idx="4318">
                  <c:v>5</c:v>
                </c:pt>
                <c:pt idx="4319">
                  <c:v>12</c:v>
                </c:pt>
                <c:pt idx="4320">
                  <c:v>3</c:v>
                </c:pt>
                <c:pt idx="4321">
                  <c:v>7</c:v>
                </c:pt>
                <c:pt idx="4322">
                  <c:v>12</c:v>
                </c:pt>
                <c:pt idx="4323">
                  <c:v>9</c:v>
                </c:pt>
                <c:pt idx="4324">
                  <c:v>4</c:v>
                </c:pt>
                <c:pt idx="4325">
                  <c:v>6</c:v>
                </c:pt>
                <c:pt idx="4326">
                  <c:v>4</c:v>
                </c:pt>
                <c:pt idx="4327">
                  <c:v>9</c:v>
                </c:pt>
                <c:pt idx="4328">
                  <c:v>10</c:v>
                </c:pt>
                <c:pt idx="4329">
                  <c:v>6</c:v>
                </c:pt>
                <c:pt idx="4330">
                  <c:v>8</c:v>
                </c:pt>
                <c:pt idx="4331">
                  <c:v>4</c:v>
                </c:pt>
                <c:pt idx="4332">
                  <c:v>13</c:v>
                </c:pt>
                <c:pt idx="4333">
                  <c:v>4</c:v>
                </c:pt>
                <c:pt idx="4334">
                  <c:v>14</c:v>
                </c:pt>
                <c:pt idx="4335">
                  <c:v>9</c:v>
                </c:pt>
                <c:pt idx="4336">
                  <c:v>9</c:v>
                </c:pt>
                <c:pt idx="4337">
                  <c:v>12</c:v>
                </c:pt>
                <c:pt idx="4338">
                  <c:v>12</c:v>
                </c:pt>
                <c:pt idx="4339">
                  <c:v>3</c:v>
                </c:pt>
                <c:pt idx="4340">
                  <c:v>12</c:v>
                </c:pt>
                <c:pt idx="4341">
                  <c:v>5</c:v>
                </c:pt>
                <c:pt idx="4342">
                  <c:v>10</c:v>
                </c:pt>
                <c:pt idx="4343">
                  <c:v>9</c:v>
                </c:pt>
                <c:pt idx="4344">
                  <c:v>15</c:v>
                </c:pt>
                <c:pt idx="4345">
                  <c:v>10</c:v>
                </c:pt>
                <c:pt idx="4346">
                  <c:v>9</c:v>
                </c:pt>
                <c:pt idx="4347">
                  <c:v>10</c:v>
                </c:pt>
                <c:pt idx="4348">
                  <c:v>8</c:v>
                </c:pt>
                <c:pt idx="4349">
                  <c:v>10</c:v>
                </c:pt>
                <c:pt idx="4350">
                  <c:v>9</c:v>
                </c:pt>
                <c:pt idx="4351">
                  <c:v>9</c:v>
                </c:pt>
                <c:pt idx="4352">
                  <c:v>5</c:v>
                </c:pt>
                <c:pt idx="4353">
                  <c:v>8</c:v>
                </c:pt>
                <c:pt idx="4354">
                  <c:v>10</c:v>
                </c:pt>
                <c:pt idx="4355">
                  <c:v>15</c:v>
                </c:pt>
                <c:pt idx="4356">
                  <c:v>8</c:v>
                </c:pt>
                <c:pt idx="4357">
                  <c:v>8</c:v>
                </c:pt>
                <c:pt idx="4358">
                  <c:v>6</c:v>
                </c:pt>
                <c:pt idx="4359">
                  <c:v>5</c:v>
                </c:pt>
                <c:pt idx="4360">
                  <c:v>11</c:v>
                </c:pt>
                <c:pt idx="4361">
                  <c:v>13</c:v>
                </c:pt>
                <c:pt idx="4362">
                  <c:v>1</c:v>
                </c:pt>
                <c:pt idx="4363">
                  <c:v>18</c:v>
                </c:pt>
                <c:pt idx="4364">
                  <c:v>13</c:v>
                </c:pt>
                <c:pt idx="4365">
                  <c:v>9</c:v>
                </c:pt>
                <c:pt idx="4366">
                  <c:v>13</c:v>
                </c:pt>
                <c:pt idx="4367">
                  <c:v>6</c:v>
                </c:pt>
                <c:pt idx="4368">
                  <c:v>4</c:v>
                </c:pt>
                <c:pt idx="4369">
                  <c:v>9</c:v>
                </c:pt>
                <c:pt idx="4370">
                  <c:v>3</c:v>
                </c:pt>
                <c:pt idx="4371">
                  <c:v>9</c:v>
                </c:pt>
                <c:pt idx="4372">
                  <c:v>3</c:v>
                </c:pt>
                <c:pt idx="4373">
                  <c:v>2</c:v>
                </c:pt>
                <c:pt idx="4374">
                  <c:v>0</c:v>
                </c:pt>
                <c:pt idx="4375">
                  <c:v>8</c:v>
                </c:pt>
                <c:pt idx="4376">
                  <c:v>10</c:v>
                </c:pt>
                <c:pt idx="4377">
                  <c:v>3</c:v>
                </c:pt>
                <c:pt idx="4378">
                  <c:v>14</c:v>
                </c:pt>
                <c:pt idx="4379">
                  <c:v>9</c:v>
                </c:pt>
                <c:pt idx="4380">
                  <c:v>12</c:v>
                </c:pt>
                <c:pt idx="4381">
                  <c:v>2</c:v>
                </c:pt>
                <c:pt idx="4382">
                  <c:v>3</c:v>
                </c:pt>
                <c:pt idx="4383">
                  <c:v>3</c:v>
                </c:pt>
                <c:pt idx="4384">
                  <c:v>10</c:v>
                </c:pt>
                <c:pt idx="4385">
                  <c:v>10</c:v>
                </c:pt>
                <c:pt idx="4386">
                  <c:v>10</c:v>
                </c:pt>
                <c:pt idx="4387">
                  <c:v>13</c:v>
                </c:pt>
                <c:pt idx="4388">
                  <c:v>9</c:v>
                </c:pt>
                <c:pt idx="4389">
                  <c:v>3</c:v>
                </c:pt>
                <c:pt idx="4390">
                  <c:v>2</c:v>
                </c:pt>
                <c:pt idx="4391">
                  <c:v>8</c:v>
                </c:pt>
                <c:pt idx="4392">
                  <c:v>14</c:v>
                </c:pt>
                <c:pt idx="4393">
                  <c:v>4</c:v>
                </c:pt>
                <c:pt idx="4394">
                  <c:v>1</c:v>
                </c:pt>
                <c:pt idx="4395">
                  <c:v>5</c:v>
                </c:pt>
                <c:pt idx="4396">
                  <c:v>13</c:v>
                </c:pt>
                <c:pt idx="4397">
                  <c:v>7</c:v>
                </c:pt>
                <c:pt idx="4398">
                  <c:v>7</c:v>
                </c:pt>
                <c:pt idx="4399">
                  <c:v>6</c:v>
                </c:pt>
                <c:pt idx="4400">
                  <c:v>10</c:v>
                </c:pt>
                <c:pt idx="4401">
                  <c:v>10</c:v>
                </c:pt>
                <c:pt idx="4402">
                  <c:v>6</c:v>
                </c:pt>
                <c:pt idx="4403">
                  <c:v>18</c:v>
                </c:pt>
                <c:pt idx="4404">
                  <c:v>10</c:v>
                </c:pt>
                <c:pt idx="4405">
                  <c:v>11</c:v>
                </c:pt>
                <c:pt idx="4406">
                  <c:v>14</c:v>
                </c:pt>
                <c:pt idx="4407">
                  <c:v>9</c:v>
                </c:pt>
                <c:pt idx="4408">
                  <c:v>10</c:v>
                </c:pt>
                <c:pt idx="4409">
                  <c:v>12</c:v>
                </c:pt>
                <c:pt idx="4410">
                  <c:v>10</c:v>
                </c:pt>
                <c:pt idx="4411">
                  <c:v>9</c:v>
                </c:pt>
                <c:pt idx="4412">
                  <c:v>5</c:v>
                </c:pt>
                <c:pt idx="4413">
                  <c:v>10</c:v>
                </c:pt>
                <c:pt idx="4414">
                  <c:v>19</c:v>
                </c:pt>
                <c:pt idx="4415">
                  <c:v>11</c:v>
                </c:pt>
                <c:pt idx="4416">
                  <c:v>9</c:v>
                </c:pt>
                <c:pt idx="4417">
                  <c:v>4</c:v>
                </c:pt>
                <c:pt idx="4418">
                  <c:v>10</c:v>
                </c:pt>
                <c:pt idx="4419">
                  <c:v>8</c:v>
                </c:pt>
                <c:pt idx="4420">
                  <c:v>3</c:v>
                </c:pt>
                <c:pt idx="4421">
                  <c:v>6</c:v>
                </c:pt>
                <c:pt idx="4422">
                  <c:v>6</c:v>
                </c:pt>
                <c:pt idx="4423">
                  <c:v>8</c:v>
                </c:pt>
                <c:pt idx="4424">
                  <c:v>5</c:v>
                </c:pt>
                <c:pt idx="4425">
                  <c:v>7</c:v>
                </c:pt>
                <c:pt idx="4426">
                  <c:v>5</c:v>
                </c:pt>
                <c:pt idx="4427">
                  <c:v>9</c:v>
                </c:pt>
                <c:pt idx="4428">
                  <c:v>1</c:v>
                </c:pt>
                <c:pt idx="4429">
                  <c:v>8</c:v>
                </c:pt>
                <c:pt idx="4430">
                  <c:v>17</c:v>
                </c:pt>
                <c:pt idx="4431">
                  <c:v>1</c:v>
                </c:pt>
                <c:pt idx="4432">
                  <c:v>9</c:v>
                </c:pt>
                <c:pt idx="4433">
                  <c:v>8</c:v>
                </c:pt>
                <c:pt idx="4434">
                  <c:v>5</c:v>
                </c:pt>
                <c:pt idx="4435">
                  <c:v>11</c:v>
                </c:pt>
                <c:pt idx="4436">
                  <c:v>9</c:v>
                </c:pt>
                <c:pt idx="4437">
                  <c:v>4</c:v>
                </c:pt>
                <c:pt idx="4438">
                  <c:v>2</c:v>
                </c:pt>
                <c:pt idx="4439">
                  <c:v>11</c:v>
                </c:pt>
                <c:pt idx="4440">
                  <c:v>9</c:v>
                </c:pt>
                <c:pt idx="4441">
                  <c:v>4</c:v>
                </c:pt>
                <c:pt idx="4442">
                  <c:v>6</c:v>
                </c:pt>
                <c:pt idx="4443">
                  <c:v>10</c:v>
                </c:pt>
                <c:pt idx="4444">
                  <c:v>3</c:v>
                </c:pt>
                <c:pt idx="4445">
                  <c:v>4</c:v>
                </c:pt>
                <c:pt idx="4446">
                  <c:v>13</c:v>
                </c:pt>
                <c:pt idx="4447">
                  <c:v>7</c:v>
                </c:pt>
                <c:pt idx="4448">
                  <c:v>2</c:v>
                </c:pt>
                <c:pt idx="4449">
                  <c:v>6</c:v>
                </c:pt>
                <c:pt idx="4450">
                  <c:v>1</c:v>
                </c:pt>
                <c:pt idx="4451">
                  <c:v>7</c:v>
                </c:pt>
                <c:pt idx="4452">
                  <c:v>10</c:v>
                </c:pt>
                <c:pt idx="4453">
                  <c:v>11</c:v>
                </c:pt>
                <c:pt idx="4454">
                  <c:v>6</c:v>
                </c:pt>
                <c:pt idx="4455">
                  <c:v>10</c:v>
                </c:pt>
                <c:pt idx="4456">
                  <c:v>13</c:v>
                </c:pt>
                <c:pt idx="4457">
                  <c:v>1</c:v>
                </c:pt>
                <c:pt idx="4458">
                  <c:v>9</c:v>
                </c:pt>
                <c:pt idx="4459">
                  <c:v>16</c:v>
                </c:pt>
                <c:pt idx="4460">
                  <c:v>0</c:v>
                </c:pt>
                <c:pt idx="4461">
                  <c:v>8</c:v>
                </c:pt>
                <c:pt idx="4462">
                  <c:v>8</c:v>
                </c:pt>
                <c:pt idx="4463">
                  <c:v>7</c:v>
                </c:pt>
                <c:pt idx="4464">
                  <c:v>7</c:v>
                </c:pt>
                <c:pt idx="4465">
                  <c:v>12</c:v>
                </c:pt>
                <c:pt idx="4466">
                  <c:v>6</c:v>
                </c:pt>
                <c:pt idx="4467">
                  <c:v>14</c:v>
                </c:pt>
                <c:pt idx="4468">
                  <c:v>9</c:v>
                </c:pt>
                <c:pt idx="4469">
                  <c:v>8</c:v>
                </c:pt>
                <c:pt idx="4470">
                  <c:v>9</c:v>
                </c:pt>
                <c:pt idx="4471">
                  <c:v>6</c:v>
                </c:pt>
                <c:pt idx="4472">
                  <c:v>8</c:v>
                </c:pt>
                <c:pt idx="4473">
                  <c:v>9</c:v>
                </c:pt>
                <c:pt idx="4474">
                  <c:v>10</c:v>
                </c:pt>
                <c:pt idx="4475">
                  <c:v>3</c:v>
                </c:pt>
                <c:pt idx="4476">
                  <c:v>6</c:v>
                </c:pt>
                <c:pt idx="4477">
                  <c:v>9</c:v>
                </c:pt>
                <c:pt idx="4478">
                  <c:v>7</c:v>
                </c:pt>
                <c:pt idx="4479">
                  <c:v>1</c:v>
                </c:pt>
                <c:pt idx="4480">
                  <c:v>8</c:v>
                </c:pt>
                <c:pt idx="4481">
                  <c:v>11</c:v>
                </c:pt>
                <c:pt idx="4482">
                  <c:v>12</c:v>
                </c:pt>
                <c:pt idx="4483">
                  <c:v>7</c:v>
                </c:pt>
                <c:pt idx="4484">
                  <c:v>12</c:v>
                </c:pt>
                <c:pt idx="4485">
                  <c:v>15</c:v>
                </c:pt>
                <c:pt idx="4486">
                  <c:v>4</c:v>
                </c:pt>
                <c:pt idx="4487">
                  <c:v>8</c:v>
                </c:pt>
                <c:pt idx="4488">
                  <c:v>3</c:v>
                </c:pt>
                <c:pt idx="4489">
                  <c:v>7</c:v>
                </c:pt>
                <c:pt idx="4490">
                  <c:v>8</c:v>
                </c:pt>
                <c:pt idx="4491">
                  <c:v>3</c:v>
                </c:pt>
                <c:pt idx="4492">
                  <c:v>12</c:v>
                </c:pt>
                <c:pt idx="4493">
                  <c:v>1</c:v>
                </c:pt>
                <c:pt idx="4494">
                  <c:v>9</c:v>
                </c:pt>
                <c:pt idx="4495">
                  <c:v>10</c:v>
                </c:pt>
                <c:pt idx="4496">
                  <c:v>11</c:v>
                </c:pt>
                <c:pt idx="4497">
                  <c:v>12</c:v>
                </c:pt>
                <c:pt idx="4498">
                  <c:v>3</c:v>
                </c:pt>
                <c:pt idx="4499">
                  <c:v>1</c:v>
                </c:pt>
                <c:pt idx="4500">
                  <c:v>8</c:v>
                </c:pt>
                <c:pt idx="4501">
                  <c:v>14</c:v>
                </c:pt>
                <c:pt idx="4502">
                  <c:v>8</c:v>
                </c:pt>
                <c:pt idx="4503">
                  <c:v>3</c:v>
                </c:pt>
                <c:pt idx="4504">
                  <c:v>8</c:v>
                </c:pt>
                <c:pt idx="4505">
                  <c:v>10</c:v>
                </c:pt>
                <c:pt idx="4506">
                  <c:v>17</c:v>
                </c:pt>
                <c:pt idx="4507">
                  <c:v>0</c:v>
                </c:pt>
                <c:pt idx="4508">
                  <c:v>6</c:v>
                </c:pt>
                <c:pt idx="4509">
                  <c:v>4</c:v>
                </c:pt>
                <c:pt idx="4510">
                  <c:v>11</c:v>
                </c:pt>
                <c:pt idx="4511">
                  <c:v>8</c:v>
                </c:pt>
                <c:pt idx="4512">
                  <c:v>7</c:v>
                </c:pt>
                <c:pt idx="4513">
                  <c:v>2</c:v>
                </c:pt>
                <c:pt idx="4514">
                  <c:v>4</c:v>
                </c:pt>
                <c:pt idx="4515">
                  <c:v>10</c:v>
                </c:pt>
                <c:pt idx="4516">
                  <c:v>0</c:v>
                </c:pt>
                <c:pt idx="4517">
                  <c:v>3</c:v>
                </c:pt>
                <c:pt idx="4518">
                  <c:v>4</c:v>
                </c:pt>
                <c:pt idx="4519">
                  <c:v>5</c:v>
                </c:pt>
                <c:pt idx="4520">
                  <c:v>6</c:v>
                </c:pt>
                <c:pt idx="4521">
                  <c:v>2</c:v>
                </c:pt>
                <c:pt idx="4522">
                  <c:v>11</c:v>
                </c:pt>
                <c:pt idx="4523">
                  <c:v>8</c:v>
                </c:pt>
                <c:pt idx="4524">
                  <c:v>8</c:v>
                </c:pt>
                <c:pt idx="4525">
                  <c:v>9</c:v>
                </c:pt>
                <c:pt idx="4526">
                  <c:v>6</c:v>
                </c:pt>
                <c:pt idx="4527">
                  <c:v>12</c:v>
                </c:pt>
                <c:pt idx="4528">
                  <c:v>1</c:v>
                </c:pt>
                <c:pt idx="4529">
                  <c:v>11</c:v>
                </c:pt>
                <c:pt idx="4530">
                  <c:v>6</c:v>
                </c:pt>
                <c:pt idx="4531">
                  <c:v>8</c:v>
                </c:pt>
                <c:pt idx="4532">
                  <c:v>10</c:v>
                </c:pt>
                <c:pt idx="4533">
                  <c:v>7</c:v>
                </c:pt>
                <c:pt idx="4534">
                  <c:v>3</c:v>
                </c:pt>
                <c:pt idx="4535">
                  <c:v>3</c:v>
                </c:pt>
                <c:pt idx="4536">
                  <c:v>5</c:v>
                </c:pt>
                <c:pt idx="4537">
                  <c:v>8</c:v>
                </c:pt>
                <c:pt idx="4538">
                  <c:v>7</c:v>
                </c:pt>
                <c:pt idx="4539">
                  <c:v>14</c:v>
                </c:pt>
                <c:pt idx="4540">
                  <c:v>14</c:v>
                </c:pt>
                <c:pt idx="4541">
                  <c:v>6</c:v>
                </c:pt>
                <c:pt idx="4542">
                  <c:v>13</c:v>
                </c:pt>
                <c:pt idx="4543">
                  <c:v>10</c:v>
                </c:pt>
                <c:pt idx="4544">
                  <c:v>7</c:v>
                </c:pt>
                <c:pt idx="4545">
                  <c:v>10</c:v>
                </c:pt>
                <c:pt idx="4546">
                  <c:v>11</c:v>
                </c:pt>
                <c:pt idx="4547">
                  <c:v>8</c:v>
                </c:pt>
                <c:pt idx="4548">
                  <c:v>2</c:v>
                </c:pt>
                <c:pt idx="4549">
                  <c:v>2</c:v>
                </c:pt>
                <c:pt idx="4550">
                  <c:v>15</c:v>
                </c:pt>
                <c:pt idx="4551">
                  <c:v>6</c:v>
                </c:pt>
                <c:pt idx="4552">
                  <c:v>9</c:v>
                </c:pt>
                <c:pt idx="4553">
                  <c:v>14</c:v>
                </c:pt>
                <c:pt idx="4554">
                  <c:v>5</c:v>
                </c:pt>
                <c:pt idx="4555">
                  <c:v>18</c:v>
                </c:pt>
                <c:pt idx="4556">
                  <c:v>5</c:v>
                </c:pt>
                <c:pt idx="4557">
                  <c:v>10</c:v>
                </c:pt>
                <c:pt idx="4558">
                  <c:v>11</c:v>
                </c:pt>
                <c:pt idx="4559">
                  <c:v>7</c:v>
                </c:pt>
                <c:pt idx="4560">
                  <c:v>10</c:v>
                </c:pt>
                <c:pt idx="4561">
                  <c:v>9</c:v>
                </c:pt>
                <c:pt idx="4562">
                  <c:v>8</c:v>
                </c:pt>
                <c:pt idx="4563">
                  <c:v>10</c:v>
                </c:pt>
                <c:pt idx="4564">
                  <c:v>20</c:v>
                </c:pt>
                <c:pt idx="4565">
                  <c:v>2</c:v>
                </c:pt>
                <c:pt idx="4566">
                  <c:v>10</c:v>
                </c:pt>
                <c:pt idx="4567">
                  <c:v>12</c:v>
                </c:pt>
                <c:pt idx="4568">
                  <c:v>8</c:v>
                </c:pt>
                <c:pt idx="4569">
                  <c:v>10</c:v>
                </c:pt>
                <c:pt idx="4570">
                  <c:v>3</c:v>
                </c:pt>
                <c:pt idx="4571">
                  <c:v>14</c:v>
                </c:pt>
                <c:pt idx="4572">
                  <c:v>6</c:v>
                </c:pt>
                <c:pt idx="4573">
                  <c:v>10</c:v>
                </c:pt>
                <c:pt idx="4574">
                  <c:v>8</c:v>
                </c:pt>
                <c:pt idx="4575">
                  <c:v>13</c:v>
                </c:pt>
                <c:pt idx="4576">
                  <c:v>3</c:v>
                </c:pt>
                <c:pt idx="4577">
                  <c:v>8</c:v>
                </c:pt>
                <c:pt idx="4578">
                  <c:v>1</c:v>
                </c:pt>
                <c:pt idx="4579">
                  <c:v>11</c:v>
                </c:pt>
                <c:pt idx="4580">
                  <c:v>9</c:v>
                </c:pt>
                <c:pt idx="4581">
                  <c:v>9</c:v>
                </c:pt>
                <c:pt idx="4582">
                  <c:v>8</c:v>
                </c:pt>
                <c:pt idx="4583">
                  <c:v>13</c:v>
                </c:pt>
                <c:pt idx="4584">
                  <c:v>10</c:v>
                </c:pt>
                <c:pt idx="4585">
                  <c:v>8</c:v>
                </c:pt>
                <c:pt idx="4586">
                  <c:v>10</c:v>
                </c:pt>
                <c:pt idx="4587">
                  <c:v>9</c:v>
                </c:pt>
                <c:pt idx="4588">
                  <c:v>14</c:v>
                </c:pt>
                <c:pt idx="4589">
                  <c:v>7</c:v>
                </c:pt>
                <c:pt idx="4590">
                  <c:v>8</c:v>
                </c:pt>
                <c:pt idx="4591">
                  <c:v>7</c:v>
                </c:pt>
                <c:pt idx="4592">
                  <c:v>4</c:v>
                </c:pt>
                <c:pt idx="4593">
                  <c:v>6</c:v>
                </c:pt>
                <c:pt idx="4594">
                  <c:v>9</c:v>
                </c:pt>
                <c:pt idx="4595">
                  <c:v>14</c:v>
                </c:pt>
                <c:pt idx="4596">
                  <c:v>11</c:v>
                </c:pt>
                <c:pt idx="4597">
                  <c:v>9</c:v>
                </c:pt>
                <c:pt idx="4598">
                  <c:v>7</c:v>
                </c:pt>
                <c:pt idx="4599">
                  <c:v>9</c:v>
                </c:pt>
                <c:pt idx="4600">
                  <c:v>5</c:v>
                </c:pt>
                <c:pt idx="4601">
                  <c:v>6</c:v>
                </c:pt>
                <c:pt idx="4602">
                  <c:v>18</c:v>
                </c:pt>
                <c:pt idx="4603">
                  <c:v>11</c:v>
                </c:pt>
                <c:pt idx="4604">
                  <c:v>5</c:v>
                </c:pt>
                <c:pt idx="4605">
                  <c:v>2</c:v>
                </c:pt>
                <c:pt idx="4606">
                  <c:v>13</c:v>
                </c:pt>
                <c:pt idx="4607">
                  <c:v>9</c:v>
                </c:pt>
                <c:pt idx="4608">
                  <c:v>9</c:v>
                </c:pt>
                <c:pt idx="4609">
                  <c:v>3</c:v>
                </c:pt>
                <c:pt idx="4610">
                  <c:v>3</c:v>
                </c:pt>
                <c:pt idx="4611">
                  <c:v>1</c:v>
                </c:pt>
                <c:pt idx="4612">
                  <c:v>4</c:v>
                </c:pt>
                <c:pt idx="4613">
                  <c:v>11</c:v>
                </c:pt>
                <c:pt idx="4614">
                  <c:v>7</c:v>
                </c:pt>
                <c:pt idx="4615">
                  <c:v>9</c:v>
                </c:pt>
                <c:pt idx="4616">
                  <c:v>9</c:v>
                </c:pt>
                <c:pt idx="4617">
                  <c:v>8</c:v>
                </c:pt>
                <c:pt idx="4618">
                  <c:v>7</c:v>
                </c:pt>
                <c:pt idx="4619">
                  <c:v>1</c:v>
                </c:pt>
                <c:pt idx="4620">
                  <c:v>3</c:v>
                </c:pt>
                <c:pt idx="4621">
                  <c:v>8</c:v>
                </c:pt>
                <c:pt idx="4622">
                  <c:v>3</c:v>
                </c:pt>
                <c:pt idx="4623">
                  <c:v>8</c:v>
                </c:pt>
                <c:pt idx="4624">
                  <c:v>15</c:v>
                </c:pt>
                <c:pt idx="4625">
                  <c:v>13</c:v>
                </c:pt>
                <c:pt idx="4626">
                  <c:v>8</c:v>
                </c:pt>
                <c:pt idx="4627">
                  <c:v>7</c:v>
                </c:pt>
                <c:pt idx="4628">
                  <c:v>11</c:v>
                </c:pt>
                <c:pt idx="4629">
                  <c:v>9</c:v>
                </c:pt>
                <c:pt idx="4630">
                  <c:v>5</c:v>
                </c:pt>
                <c:pt idx="4631">
                  <c:v>3</c:v>
                </c:pt>
                <c:pt idx="4632">
                  <c:v>6</c:v>
                </c:pt>
                <c:pt idx="4633">
                  <c:v>6</c:v>
                </c:pt>
                <c:pt idx="4634">
                  <c:v>16</c:v>
                </c:pt>
                <c:pt idx="4635">
                  <c:v>17</c:v>
                </c:pt>
                <c:pt idx="4636">
                  <c:v>10</c:v>
                </c:pt>
                <c:pt idx="4637">
                  <c:v>10</c:v>
                </c:pt>
                <c:pt idx="4638">
                  <c:v>9</c:v>
                </c:pt>
                <c:pt idx="4639">
                  <c:v>7</c:v>
                </c:pt>
                <c:pt idx="4640">
                  <c:v>9</c:v>
                </c:pt>
                <c:pt idx="4641">
                  <c:v>16</c:v>
                </c:pt>
                <c:pt idx="4642">
                  <c:v>10</c:v>
                </c:pt>
                <c:pt idx="4643">
                  <c:v>9</c:v>
                </c:pt>
                <c:pt idx="4644">
                  <c:v>0</c:v>
                </c:pt>
                <c:pt idx="4645">
                  <c:v>10</c:v>
                </c:pt>
                <c:pt idx="4646">
                  <c:v>10</c:v>
                </c:pt>
                <c:pt idx="4647">
                  <c:v>3</c:v>
                </c:pt>
                <c:pt idx="4648">
                  <c:v>9</c:v>
                </c:pt>
                <c:pt idx="4649">
                  <c:v>9</c:v>
                </c:pt>
                <c:pt idx="4650">
                  <c:v>10</c:v>
                </c:pt>
                <c:pt idx="4651">
                  <c:v>4</c:v>
                </c:pt>
                <c:pt idx="4652">
                  <c:v>10</c:v>
                </c:pt>
                <c:pt idx="4653">
                  <c:v>8</c:v>
                </c:pt>
                <c:pt idx="4654">
                  <c:v>7</c:v>
                </c:pt>
                <c:pt idx="4655">
                  <c:v>7</c:v>
                </c:pt>
                <c:pt idx="4656">
                  <c:v>7</c:v>
                </c:pt>
                <c:pt idx="4657">
                  <c:v>14</c:v>
                </c:pt>
                <c:pt idx="4658">
                  <c:v>5</c:v>
                </c:pt>
                <c:pt idx="4659">
                  <c:v>2</c:v>
                </c:pt>
                <c:pt idx="4660">
                  <c:v>5</c:v>
                </c:pt>
                <c:pt idx="4661">
                  <c:v>13</c:v>
                </c:pt>
                <c:pt idx="4662">
                  <c:v>1</c:v>
                </c:pt>
                <c:pt idx="4663">
                  <c:v>10</c:v>
                </c:pt>
                <c:pt idx="4664">
                  <c:v>4</c:v>
                </c:pt>
                <c:pt idx="4665">
                  <c:v>1</c:v>
                </c:pt>
                <c:pt idx="4666">
                  <c:v>2</c:v>
                </c:pt>
                <c:pt idx="4667">
                  <c:v>5</c:v>
                </c:pt>
                <c:pt idx="4668">
                  <c:v>8</c:v>
                </c:pt>
                <c:pt idx="4669">
                  <c:v>5</c:v>
                </c:pt>
                <c:pt idx="4670">
                  <c:v>21</c:v>
                </c:pt>
                <c:pt idx="4671">
                  <c:v>5</c:v>
                </c:pt>
                <c:pt idx="4672">
                  <c:v>4</c:v>
                </c:pt>
                <c:pt idx="4673">
                  <c:v>6</c:v>
                </c:pt>
                <c:pt idx="4674">
                  <c:v>2</c:v>
                </c:pt>
                <c:pt idx="4675">
                  <c:v>6</c:v>
                </c:pt>
                <c:pt idx="4676">
                  <c:v>9</c:v>
                </c:pt>
                <c:pt idx="4677">
                  <c:v>23</c:v>
                </c:pt>
                <c:pt idx="4678">
                  <c:v>4</c:v>
                </c:pt>
                <c:pt idx="4679">
                  <c:v>22</c:v>
                </c:pt>
                <c:pt idx="4680">
                  <c:v>1</c:v>
                </c:pt>
                <c:pt idx="4681">
                  <c:v>6</c:v>
                </c:pt>
                <c:pt idx="4682">
                  <c:v>10</c:v>
                </c:pt>
                <c:pt idx="4683">
                  <c:v>1</c:v>
                </c:pt>
                <c:pt idx="4684">
                  <c:v>5</c:v>
                </c:pt>
                <c:pt idx="4685">
                  <c:v>2</c:v>
                </c:pt>
                <c:pt idx="4686">
                  <c:v>9</c:v>
                </c:pt>
                <c:pt idx="4687">
                  <c:v>21</c:v>
                </c:pt>
                <c:pt idx="4688">
                  <c:v>6</c:v>
                </c:pt>
                <c:pt idx="4689">
                  <c:v>8</c:v>
                </c:pt>
                <c:pt idx="4690">
                  <c:v>7</c:v>
                </c:pt>
                <c:pt idx="4691">
                  <c:v>10</c:v>
                </c:pt>
                <c:pt idx="4692">
                  <c:v>2</c:v>
                </c:pt>
                <c:pt idx="4693">
                  <c:v>7</c:v>
                </c:pt>
                <c:pt idx="4694">
                  <c:v>6</c:v>
                </c:pt>
                <c:pt idx="4695">
                  <c:v>3</c:v>
                </c:pt>
                <c:pt idx="4696">
                  <c:v>8</c:v>
                </c:pt>
                <c:pt idx="4697">
                  <c:v>8</c:v>
                </c:pt>
                <c:pt idx="4698">
                  <c:v>4</c:v>
                </c:pt>
                <c:pt idx="4699">
                  <c:v>4</c:v>
                </c:pt>
                <c:pt idx="4700">
                  <c:v>7</c:v>
                </c:pt>
                <c:pt idx="4701">
                  <c:v>1</c:v>
                </c:pt>
                <c:pt idx="4702">
                  <c:v>1</c:v>
                </c:pt>
                <c:pt idx="4703">
                  <c:v>11</c:v>
                </c:pt>
                <c:pt idx="4704">
                  <c:v>11</c:v>
                </c:pt>
                <c:pt idx="4705">
                  <c:v>8</c:v>
                </c:pt>
                <c:pt idx="4706">
                  <c:v>0</c:v>
                </c:pt>
                <c:pt idx="4707">
                  <c:v>10</c:v>
                </c:pt>
                <c:pt idx="4708">
                  <c:v>9</c:v>
                </c:pt>
                <c:pt idx="4709">
                  <c:v>5</c:v>
                </c:pt>
                <c:pt idx="4710">
                  <c:v>12</c:v>
                </c:pt>
                <c:pt idx="4711">
                  <c:v>3</c:v>
                </c:pt>
                <c:pt idx="4712">
                  <c:v>4</c:v>
                </c:pt>
                <c:pt idx="4713">
                  <c:v>4</c:v>
                </c:pt>
                <c:pt idx="4714">
                  <c:v>10</c:v>
                </c:pt>
                <c:pt idx="4715">
                  <c:v>5</c:v>
                </c:pt>
                <c:pt idx="4716">
                  <c:v>2</c:v>
                </c:pt>
                <c:pt idx="4717">
                  <c:v>11</c:v>
                </c:pt>
                <c:pt idx="4718">
                  <c:v>8</c:v>
                </c:pt>
                <c:pt idx="4719">
                  <c:v>5</c:v>
                </c:pt>
                <c:pt idx="4720">
                  <c:v>22</c:v>
                </c:pt>
                <c:pt idx="4721">
                  <c:v>3</c:v>
                </c:pt>
                <c:pt idx="4722">
                  <c:v>5</c:v>
                </c:pt>
                <c:pt idx="4723">
                  <c:v>5</c:v>
                </c:pt>
                <c:pt idx="4724">
                  <c:v>5</c:v>
                </c:pt>
                <c:pt idx="4725">
                  <c:v>8</c:v>
                </c:pt>
                <c:pt idx="4726">
                  <c:v>10</c:v>
                </c:pt>
                <c:pt idx="4727">
                  <c:v>1</c:v>
                </c:pt>
                <c:pt idx="4728">
                  <c:v>11</c:v>
                </c:pt>
                <c:pt idx="4729">
                  <c:v>5</c:v>
                </c:pt>
                <c:pt idx="4730">
                  <c:v>12</c:v>
                </c:pt>
                <c:pt idx="4731">
                  <c:v>14</c:v>
                </c:pt>
                <c:pt idx="4732">
                  <c:v>3</c:v>
                </c:pt>
                <c:pt idx="4733">
                  <c:v>11</c:v>
                </c:pt>
                <c:pt idx="4734">
                  <c:v>7</c:v>
                </c:pt>
                <c:pt idx="4735">
                  <c:v>3</c:v>
                </c:pt>
                <c:pt idx="4736">
                  <c:v>6</c:v>
                </c:pt>
                <c:pt idx="4737">
                  <c:v>6</c:v>
                </c:pt>
                <c:pt idx="4738">
                  <c:v>0</c:v>
                </c:pt>
                <c:pt idx="4739">
                  <c:v>4</c:v>
                </c:pt>
                <c:pt idx="4740">
                  <c:v>9</c:v>
                </c:pt>
                <c:pt idx="4741">
                  <c:v>9</c:v>
                </c:pt>
                <c:pt idx="4742">
                  <c:v>7</c:v>
                </c:pt>
                <c:pt idx="4743">
                  <c:v>10</c:v>
                </c:pt>
                <c:pt idx="4744">
                  <c:v>12</c:v>
                </c:pt>
                <c:pt idx="4745">
                  <c:v>5</c:v>
                </c:pt>
                <c:pt idx="4746">
                  <c:v>1</c:v>
                </c:pt>
                <c:pt idx="4747">
                  <c:v>6</c:v>
                </c:pt>
                <c:pt idx="4748">
                  <c:v>1</c:v>
                </c:pt>
                <c:pt idx="4749">
                  <c:v>1</c:v>
                </c:pt>
                <c:pt idx="4750">
                  <c:v>17</c:v>
                </c:pt>
                <c:pt idx="4751">
                  <c:v>9</c:v>
                </c:pt>
                <c:pt idx="4752">
                  <c:v>4</c:v>
                </c:pt>
                <c:pt idx="4753">
                  <c:v>6</c:v>
                </c:pt>
                <c:pt idx="4754">
                  <c:v>4</c:v>
                </c:pt>
                <c:pt idx="4755">
                  <c:v>5</c:v>
                </c:pt>
                <c:pt idx="4756">
                  <c:v>11</c:v>
                </c:pt>
                <c:pt idx="4757">
                  <c:v>4</c:v>
                </c:pt>
                <c:pt idx="4758">
                  <c:v>11</c:v>
                </c:pt>
                <c:pt idx="4759">
                  <c:v>12</c:v>
                </c:pt>
                <c:pt idx="4760">
                  <c:v>1</c:v>
                </c:pt>
                <c:pt idx="4761">
                  <c:v>12</c:v>
                </c:pt>
                <c:pt idx="4762">
                  <c:v>9</c:v>
                </c:pt>
                <c:pt idx="4763">
                  <c:v>9</c:v>
                </c:pt>
                <c:pt idx="4764">
                  <c:v>1</c:v>
                </c:pt>
                <c:pt idx="4765">
                  <c:v>9</c:v>
                </c:pt>
                <c:pt idx="4766">
                  <c:v>9</c:v>
                </c:pt>
                <c:pt idx="4767">
                  <c:v>5</c:v>
                </c:pt>
                <c:pt idx="4768">
                  <c:v>3</c:v>
                </c:pt>
                <c:pt idx="4769">
                  <c:v>9</c:v>
                </c:pt>
                <c:pt idx="4770">
                  <c:v>9</c:v>
                </c:pt>
                <c:pt idx="4771">
                  <c:v>8</c:v>
                </c:pt>
                <c:pt idx="4772">
                  <c:v>5</c:v>
                </c:pt>
                <c:pt idx="4773">
                  <c:v>8</c:v>
                </c:pt>
                <c:pt idx="4774">
                  <c:v>7</c:v>
                </c:pt>
                <c:pt idx="4775">
                  <c:v>7</c:v>
                </c:pt>
                <c:pt idx="4776">
                  <c:v>2</c:v>
                </c:pt>
                <c:pt idx="4777">
                  <c:v>5</c:v>
                </c:pt>
                <c:pt idx="4778">
                  <c:v>13</c:v>
                </c:pt>
                <c:pt idx="4779">
                  <c:v>3</c:v>
                </c:pt>
                <c:pt idx="4780">
                  <c:v>5</c:v>
                </c:pt>
                <c:pt idx="4781">
                  <c:v>7</c:v>
                </c:pt>
                <c:pt idx="4782">
                  <c:v>7</c:v>
                </c:pt>
                <c:pt idx="4783">
                  <c:v>4</c:v>
                </c:pt>
                <c:pt idx="4784">
                  <c:v>8</c:v>
                </c:pt>
                <c:pt idx="4785">
                  <c:v>1</c:v>
                </c:pt>
                <c:pt idx="4786">
                  <c:v>12</c:v>
                </c:pt>
                <c:pt idx="4787">
                  <c:v>7</c:v>
                </c:pt>
                <c:pt idx="4788">
                  <c:v>10</c:v>
                </c:pt>
                <c:pt idx="4789">
                  <c:v>5</c:v>
                </c:pt>
                <c:pt idx="4790">
                  <c:v>2</c:v>
                </c:pt>
                <c:pt idx="4791">
                  <c:v>1</c:v>
                </c:pt>
                <c:pt idx="4792">
                  <c:v>7</c:v>
                </c:pt>
                <c:pt idx="4793">
                  <c:v>13</c:v>
                </c:pt>
                <c:pt idx="4794">
                  <c:v>11</c:v>
                </c:pt>
                <c:pt idx="4795">
                  <c:v>7</c:v>
                </c:pt>
                <c:pt idx="4796">
                  <c:v>14</c:v>
                </c:pt>
                <c:pt idx="4797">
                  <c:v>1</c:v>
                </c:pt>
                <c:pt idx="4798">
                  <c:v>0</c:v>
                </c:pt>
                <c:pt idx="4799">
                  <c:v>5</c:v>
                </c:pt>
                <c:pt idx="4800">
                  <c:v>9</c:v>
                </c:pt>
                <c:pt idx="4801">
                  <c:v>0</c:v>
                </c:pt>
                <c:pt idx="4802">
                  <c:v>10</c:v>
                </c:pt>
                <c:pt idx="4803">
                  <c:v>6</c:v>
                </c:pt>
                <c:pt idx="4804">
                  <c:v>1</c:v>
                </c:pt>
                <c:pt idx="4805">
                  <c:v>3</c:v>
                </c:pt>
                <c:pt idx="4806">
                  <c:v>18</c:v>
                </c:pt>
                <c:pt idx="4807">
                  <c:v>8</c:v>
                </c:pt>
                <c:pt idx="4808">
                  <c:v>9</c:v>
                </c:pt>
                <c:pt idx="4809">
                  <c:v>12</c:v>
                </c:pt>
                <c:pt idx="4810">
                  <c:v>8</c:v>
                </c:pt>
                <c:pt idx="4811">
                  <c:v>6</c:v>
                </c:pt>
                <c:pt idx="4812">
                  <c:v>3</c:v>
                </c:pt>
                <c:pt idx="4813">
                  <c:v>9</c:v>
                </c:pt>
                <c:pt idx="4814">
                  <c:v>5</c:v>
                </c:pt>
                <c:pt idx="4815">
                  <c:v>9</c:v>
                </c:pt>
                <c:pt idx="4816">
                  <c:v>6</c:v>
                </c:pt>
                <c:pt idx="4817">
                  <c:v>10</c:v>
                </c:pt>
                <c:pt idx="4818">
                  <c:v>16</c:v>
                </c:pt>
                <c:pt idx="4819">
                  <c:v>7</c:v>
                </c:pt>
                <c:pt idx="4820">
                  <c:v>10</c:v>
                </c:pt>
                <c:pt idx="4821">
                  <c:v>3</c:v>
                </c:pt>
                <c:pt idx="4822">
                  <c:v>4</c:v>
                </c:pt>
                <c:pt idx="4823">
                  <c:v>8</c:v>
                </c:pt>
                <c:pt idx="4824">
                  <c:v>13</c:v>
                </c:pt>
                <c:pt idx="4825">
                  <c:v>10</c:v>
                </c:pt>
                <c:pt idx="4826">
                  <c:v>4</c:v>
                </c:pt>
                <c:pt idx="4827">
                  <c:v>0</c:v>
                </c:pt>
                <c:pt idx="4828">
                  <c:v>9</c:v>
                </c:pt>
                <c:pt idx="4829">
                  <c:v>8</c:v>
                </c:pt>
                <c:pt idx="4830">
                  <c:v>9</c:v>
                </c:pt>
                <c:pt idx="4831">
                  <c:v>8</c:v>
                </c:pt>
                <c:pt idx="4832">
                  <c:v>14</c:v>
                </c:pt>
                <c:pt idx="4833">
                  <c:v>9</c:v>
                </c:pt>
                <c:pt idx="4834">
                  <c:v>1</c:v>
                </c:pt>
                <c:pt idx="4835">
                  <c:v>13</c:v>
                </c:pt>
                <c:pt idx="4836">
                  <c:v>10</c:v>
                </c:pt>
                <c:pt idx="4837">
                  <c:v>11</c:v>
                </c:pt>
                <c:pt idx="4838">
                  <c:v>8</c:v>
                </c:pt>
                <c:pt idx="4839">
                  <c:v>8</c:v>
                </c:pt>
                <c:pt idx="4840">
                  <c:v>11</c:v>
                </c:pt>
                <c:pt idx="4841">
                  <c:v>7</c:v>
                </c:pt>
                <c:pt idx="4842">
                  <c:v>8</c:v>
                </c:pt>
                <c:pt idx="4843">
                  <c:v>2</c:v>
                </c:pt>
                <c:pt idx="4844">
                  <c:v>7</c:v>
                </c:pt>
                <c:pt idx="4845">
                  <c:v>10</c:v>
                </c:pt>
                <c:pt idx="4846">
                  <c:v>11</c:v>
                </c:pt>
                <c:pt idx="4847">
                  <c:v>3</c:v>
                </c:pt>
                <c:pt idx="4848">
                  <c:v>0</c:v>
                </c:pt>
                <c:pt idx="4849">
                  <c:v>4</c:v>
                </c:pt>
                <c:pt idx="4850">
                  <c:v>11</c:v>
                </c:pt>
                <c:pt idx="4851">
                  <c:v>1</c:v>
                </c:pt>
                <c:pt idx="4852">
                  <c:v>3</c:v>
                </c:pt>
                <c:pt idx="4853">
                  <c:v>10</c:v>
                </c:pt>
                <c:pt idx="4854">
                  <c:v>7</c:v>
                </c:pt>
                <c:pt idx="4855">
                  <c:v>5</c:v>
                </c:pt>
                <c:pt idx="4856">
                  <c:v>6</c:v>
                </c:pt>
                <c:pt idx="4857">
                  <c:v>7</c:v>
                </c:pt>
                <c:pt idx="4858">
                  <c:v>3</c:v>
                </c:pt>
                <c:pt idx="4859">
                  <c:v>5</c:v>
                </c:pt>
                <c:pt idx="4860">
                  <c:v>7</c:v>
                </c:pt>
                <c:pt idx="4861">
                  <c:v>7</c:v>
                </c:pt>
                <c:pt idx="4862">
                  <c:v>1</c:v>
                </c:pt>
                <c:pt idx="4863">
                  <c:v>9</c:v>
                </c:pt>
                <c:pt idx="4864">
                  <c:v>3</c:v>
                </c:pt>
                <c:pt idx="4865">
                  <c:v>4</c:v>
                </c:pt>
                <c:pt idx="4866">
                  <c:v>5</c:v>
                </c:pt>
                <c:pt idx="4867">
                  <c:v>2</c:v>
                </c:pt>
                <c:pt idx="4868">
                  <c:v>2</c:v>
                </c:pt>
                <c:pt idx="4869">
                  <c:v>7</c:v>
                </c:pt>
                <c:pt idx="4870">
                  <c:v>11</c:v>
                </c:pt>
                <c:pt idx="4871">
                  <c:v>0</c:v>
                </c:pt>
                <c:pt idx="4872">
                  <c:v>7</c:v>
                </c:pt>
                <c:pt idx="4873">
                  <c:v>5</c:v>
                </c:pt>
                <c:pt idx="4874">
                  <c:v>7</c:v>
                </c:pt>
                <c:pt idx="4875">
                  <c:v>20</c:v>
                </c:pt>
                <c:pt idx="4876">
                  <c:v>9</c:v>
                </c:pt>
                <c:pt idx="4877">
                  <c:v>11</c:v>
                </c:pt>
                <c:pt idx="4878">
                  <c:v>2</c:v>
                </c:pt>
                <c:pt idx="4879">
                  <c:v>9</c:v>
                </c:pt>
                <c:pt idx="4880">
                  <c:v>8</c:v>
                </c:pt>
                <c:pt idx="4881">
                  <c:v>6</c:v>
                </c:pt>
                <c:pt idx="4882">
                  <c:v>10</c:v>
                </c:pt>
                <c:pt idx="4883">
                  <c:v>2</c:v>
                </c:pt>
                <c:pt idx="4884">
                  <c:v>12</c:v>
                </c:pt>
                <c:pt idx="4885">
                  <c:v>7</c:v>
                </c:pt>
                <c:pt idx="4886">
                  <c:v>5</c:v>
                </c:pt>
                <c:pt idx="4887">
                  <c:v>1</c:v>
                </c:pt>
                <c:pt idx="4888">
                  <c:v>5</c:v>
                </c:pt>
                <c:pt idx="4889">
                  <c:v>2</c:v>
                </c:pt>
                <c:pt idx="4890">
                  <c:v>7</c:v>
                </c:pt>
                <c:pt idx="4891">
                  <c:v>12</c:v>
                </c:pt>
                <c:pt idx="4892">
                  <c:v>9</c:v>
                </c:pt>
                <c:pt idx="4893">
                  <c:v>3</c:v>
                </c:pt>
                <c:pt idx="4894">
                  <c:v>9</c:v>
                </c:pt>
                <c:pt idx="4895">
                  <c:v>0</c:v>
                </c:pt>
                <c:pt idx="4896">
                  <c:v>9</c:v>
                </c:pt>
                <c:pt idx="4897">
                  <c:v>6</c:v>
                </c:pt>
                <c:pt idx="4898">
                  <c:v>13</c:v>
                </c:pt>
                <c:pt idx="4899">
                  <c:v>7</c:v>
                </c:pt>
                <c:pt idx="4900">
                  <c:v>9</c:v>
                </c:pt>
                <c:pt idx="4901">
                  <c:v>5</c:v>
                </c:pt>
                <c:pt idx="4902">
                  <c:v>6</c:v>
                </c:pt>
                <c:pt idx="4903">
                  <c:v>9</c:v>
                </c:pt>
                <c:pt idx="4904">
                  <c:v>15</c:v>
                </c:pt>
                <c:pt idx="4905">
                  <c:v>13</c:v>
                </c:pt>
                <c:pt idx="4906">
                  <c:v>7</c:v>
                </c:pt>
                <c:pt idx="4907">
                  <c:v>9</c:v>
                </c:pt>
                <c:pt idx="4908">
                  <c:v>1</c:v>
                </c:pt>
                <c:pt idx="4909">
                  <c:v>10</c:v>
                </c:pt>
                <c:pt idx="4910">
                  <c:v>12</c:v>
                </c:pt>
                <c:pt idx="4911">
                  <c:v>11</c:v>
                </c:pt>
                <c:pt idx="4912">
                  <c:v>10</c:v>
                </c:pt>
                <c:pt idx="4913">
                  <c:v>10</c:v>
                </c:pt>
                <c:pt idx="4914">
                  <c:v>3</c:v>
                </c:pt>
                <c:pt idx="4915">
                  <c:v>5</c:v>
                </c:pt>
                <c:pt idx="4916">
                  <c:v>9</c:v>
                </c:pt>
                <c:pt idx="4917">
                  <c:v>10</c:v>
                </c:pt>
                <c:pt idx="4918">
                  <c:v>2</c:v>
                </c:pt>
                <c:pt idx="4919">
                  <c:v>9</c:v>
                </c:pt>
                <c:pt idx="4920">
                  <c:v>7</c:v>
                </c:pt>
                <c:pt idx="4921">
                  <c:v>7</c:v>
                </c:pt>
                <c:pt idx="4922">
                  <c:v>12</c:v>
                </c:pt>
                <c:pt idx="4923">
                  <c:v>9</c:v>
                </c:pt>
                <c:pt idx="4924">
                  <c:v>10</c:v>
                </c:pt>
                <c:pt idx="4925">
                  <c:v>10</c:v>
                </c:pt>
                <c:pt idx="4926">
                  <c:v>6</c:v>
                </c:pt>
                <c:pt idx="4927">
                  <c:v>10</c:v>
                </c:pt>
                <c:pt idx="4928">
                  <c:v>5</c:v>
                </c:pt>
                <c:pt idx="4929">
                  <c:v>6</c:v>
                </c:pt>
                <c:pt idx="4930">
                  <c:v>8</c:v>
                </c:pt>
                <c:pt idx="4931">
                  <c:v>4</c:v>
                </c:pt>
                <c:pt idx="4932">
                  <c:v>8</c:v>
                </c:pt>
                <c:pt idx="4933">
                  <c:v>1</c:v>
                </c:pt>
                <c:pt idx="4934">
                  <c:v>8</c:v>
                </c:pt>
                <c:pt idx="4935">
                  <c:v>10</c:v>
                </c:pt>
                <c:pt idx="4936">
                  <c:v>0</c:v>
                </c:pt>
                <c:pt idx="4937">
                  <c:v>8</c:v>
                </c:pt>
                <c:pt idx="4938">
                  <c:v>4</c:v>
                </c:pt>
                <c:pt idx="4939">
                  <c:v>5</c:v>
                </c:pt>
                <c:pt idx="4940">
                  <c:v>6</c:v>
                </c:pt>
                <c:pt idx="4941">
                  <c:v>6</c:v>
                </c:pt>
                <c:pt idx="4942">
                  <c:v>4</c:v>
                </c:pt>
                <c:pt idx="4943">
                  <c:v>20</c:v>
                </c:pt>
                <c:pt idx="4944">
                  <c:v>12</c:v>
                </c:pt>
                <c:pt idx="4945">
                  <c:v>3</c:v>
                </c:pt>
                <c:pt idx="4946">
                  <c:v>8</c:v>
                </c:pt>
                <c:pt idx="4947">
                  <c:v>7</c:v>
                </c:pt>
                <c:pt idx="4948">
                  <c:v>9</c:v>
                </c:pt>
                <c:pt idx="4949">
                  <c:v>7</c:v>
                </c:pt>
                <c:pt idx="4950">
                  <c:v>4</c:v>
                </c:pt>
                <c:pt idx="4951">
                  <c:v>6</c:v>
                </c:pt>
                <c:pt idx="4952">
                  <c:v>5</c:v>
                </c:pt>
                <c:pt idx="4953">
                  <c:v>6</c:v>
                </c:pt>
                <c:pt idx="4954">
                  <c:v>7</c:v>
                </c:pt>
                <c:pt idx="4955">
                  <c:v>9</c:v>
                </c:pt>
                <c:pt idx="4956">
                  <c:v>7</c:v>
                </c:pt>
                <c:pt idx="4957">
                  <c:v>13</c:v>
                </c:pt>
                <c:pt idx="4958">
                  <c:v>18</c:v>
                </c:pt>
                <c:pt idx="4959">
                  <c:v>3</c:v>
                </c:pt>
                <c:pt idx="4960">
                  <c:v>10</c:v>
                </c:pt>
                <c:pt idx="4961">
                  <c:v>2</c:v>
                </c:pt>
                <c:pt idx="4962">
                  <c:v>2</c:v>
                </c:pt>
                <c:pt idx="4963">
                  <c:v>11</c:v>
                </c:pt>
                <c:pt idx="4964">
                  <c:v>10</c:v>
                </c:pt>
                <c:pt idx="4965">
                  <c:v>17</c:v>
                </c:pt>
                <c:pt idx="4966">
                  <c:v>9</c:v>
                </c:pt>
                <c:pt idx="4967">
                  <c:v>9</c:v>
                </c:pt>
                <c:pt idx="4968">
                  <c:v>11</c:v>
                </c:pt>
                <c:pt idx="4969">
                  <c:v>5</c:v>
                </c:pt>
                <c:pt idx="4970">
                  <c:v>9</c:v>
                </c:pt>
                <c:pt idx="4971">
                  <c:v>4</c:v>
                </c:pt>
                <c:pt idx="4972">
                  <c:v>5</c:v>
                </c:pt>
                <c:pt idx="4973">
                  <c:v>14</c:v>
                </c:pt>
                <c:pt idx="4974">
                  <c:v>7</c:v>
                </c:pt>
                <c:pt idx="4975">
                  <c:v>17</c:v>
                </c:pt>
                <c:pt idx="4976">
                  <c:v>10</c:v>
                </c:pt>
                <c:pt idx="4977">
                  <c:v>3</c:v>
                </c:pt>
                <c:pt idx="4978">
                  <c:v>6</c:v>
                </c:pt>
                <c:pt idx="4979">
                  <c:v>1</c:v>
                </c:pt>
                <c:pt idx="4980">
                  <c:v>3</c:v>
                </c:pt>
                <c:pt idx="4981">
                  <c:v>5</c:v>
                </c:pt>
                <c:pt idx="4982">
                  <c:v>7</c:v>
                </c:pt>
                <c:pt idx="4983">
                  <c:v>1</c:v>
                </c:pt>
                <c:pt idx="4984">
                  <c:v>12</c:v>
                </c:pt>
                <c:pt idx="4985">
                  <c:v>6</c:v>
                </c:pt>
                <c:pt idx="4986">
                  <c:v>7</c:v>
                </c:pt>
                <c:pt idx="4987">
                  <c:v>6</c:v>
                </c:pt>
                <c:pt idx="4988">
                  <c:v>8</c:v>
                </c:pt>
                <c:pt idx="4989">
                  <c:v>6</c:v>
                </c:pt>
                <c:pt idx="4990">
                  <c:v>10</c:v>
                </c:pt>
                <c:pt idx="4991">
                  <c:v>2</c:v>
                </c:pt>
                <c:pt idx="4992">
                  <c:v>11</c:v>
                </c:pt>
                <c:pt idx="4993">
                  <c:v>5</c:v>
                </c:pt>
                <c:pt idx="4994">
                  <c:v>7</c:v>
                </c:pt>
                <c:pt idx="4995">
                  <c:v>3</c:v>
                </c:pt>
                <c:pt idx="4996">
                  <c:v>15</c:v>
                </c:pt>
                <c:pt idx="4997">
                  <c:v>6</c:v>
                </c:pt>
                <c:pt idx="4998">
                  <c:v>5</c:v>
                </c:pt>
                <c:pt idx="4999">
                  <c:v>5</c:v>
                </c:pt>
                <c:pt idx="5000">
                  <c:v>5</c:v>
                </c:pt>
                <c:pt idx="5001">
                  <c:v>6</c:v>
                </c:pt>
                <c:pt idx="5002">
                  <c:v>10</c:v>
                </c:pt>
                <c:pt idx="5003">
                  <c:v>0</c:v>
                </c:pt>
                <c:pt idx="5004">
                  <c:v>1</c:v>
                </c:pt>
                <c:pt idx="5005">
                  <c:v>2</c:v>
                </c:pt>
                <c:pt idx="5006">
                  <c:v>13</c:v>
                </c:pt>
                <c:pt idx="5007">
                  <c:v>10</c:v>
                </c:pt>
                <c:pt idx="5008">
                  <c:v>14</c:v>
                </c:pt>
                <c:pt idx="5009">
                  <c:v>10</c:v>
                </c:pt>
                <c:pt idx="5010">
                  <c:v>6</c:v>
                </c:pt>
                <c:pt idx="5011">
                  <c:v>5</c:v>
                </c:pt>
                <c:pt idx="5012">
                  <c:v>8</c:v>
                </c:pt>
                <c:pt idx="5013">
                  <c:v>11</c:v>
                </c:pt>
                <c:pt idx="5014">
                  <c:v>10</c:v>
                </c:pt>
                <c:pt idx="5015">
                  <c:v>10</c:v>
                </c:pt>
                <c:pt idx="5016">
                  <c:v>8</c:v>
                </c:pt>
                <c:pt idx="5017">
                  <c:v>6</c:v>
                </c:pt>
                <c:pt idx="5018">
                  <c:v>9</c:v>
                </c:pt>
                <c:pt idx="5019">
                  <c:v>7</c:v>
                </c:pt>
                <c:pt idx="5020">
                  <c:v>8</c:v>
                </c:pt>
                <c:pt idx="5021">
                  <c:v>9</c:v>
                </c:pt>
                <c:pt idx="5022">
                  <c:v>3</c:v>
                </c:pt>
                <c:pt idx="5023">
                  <c:v>2</c:v>
                </c:pt>
                <c:pt idx="5024">
                  <c:v>22</c:v>
                </c:pt>
                <c:pt idx="5025">
                  <c:v>7</c:v>
                </c:pt>
                <c:pt idx="5026">
                  <c:v>7</c:v>
                </c:pt>
                <c:pt idx="5027">
                  <c:v>10</c:v>
                </c:pt>
                <c:pt idx="5028">
                  <c:v>18</c:v>
                </c:pt>
                <c:pt idx="5029">
                  <c:v>3</c:v>
                </c:pt>
                <c:pt idx="5030">
                  <c:v>6</c:v>
                </c:pt>
                <c:pt idx="5031">
                  <c:v>10</c:v>
                </c:pt>
                <c:pt idx="5032">
                  <c:v>1</c:v>
                </c:pt>
                <c:pt idx="5033">
                  <c:v>1</c:v>
                </c:pt>
                <c:pt idx="5034">
                  <c:v>0</c:v>
                </c:pt>
                <c:pt idx="5035">
                  <c:v>2</c:v>
                </c:pt>
                <c:pt idx="5036">
                  <c:v>18</c:v>
                </c:pt>
                <c:pt idx="5037">
                  <c:v>14</c:v>
                </c:pt>
                <c:pt idx="5038">
                  <c:v>9</c:v>
                </c:pt>
                <c:pt idx="5039">
                  <c:v>17</c:v>
                </c:pt>
                <c:pt idx="5040">
                  <c:v>2</c:v>
                </c:pt>
                <c:pt idx="5041">
                  <c:v>7</c:v>
                </c:pt>
                <c:pt idx="5042">
                  <c:v>3</c:v>
                </c:pt>
                <c:pt idx="5043">
                  <c:v>6</c:v>
                </c:pt>
                <c:pt idx="5044">
                  <c:v>8</c:v>
                </c:pt>
                <c:pt idx="5045">
                  <c:v>5</c:v>
                </c:pt>
                <c:pt idx="5046">
                  <c:v>2</c:v>
                </c:pt>
                <c:pt idx="5047">
                  <c:v>10</c:v>
                </c:pt>
                <c:pt idx="5048">
                  <c:v>3</c:v>
                </c:pt>
                <c:pt idx="5049">
                  <c:v>9</c:v>
                </c:pt>
                <c:pt idx="5050">
                  <c:v>6</c:v>
                </c:pt>
                <c:pt idx="5051">
                  <c:v>13</c:v>
                </c:pt>
                <c:pt idx="5052">
                  <c:v>6</c:v>
                </c:pt>
                <c:pt idx="5053">
                  <c:v>5</c:v>
                </c:pt>
                <c:pt idx="5054">
                  <c:v>1</c:v>
                </c:pt>
                <c:pt idx="5055">
                  <c:v>4</c:v>
                </c:pt>
                <c:pt idx="5056">
                  <c:v>10</c:v>
                </c:pt>
                <c:pt idx="5057">
                  <c:v>8</c:v>
                </c:pt>
                <c:pt idx="5058">
                  <c:v>5</c:v>
                </c:pt>
                <c:pt idx="5059">
                  <c:v>7</c:v>
                </c:pt>
                <c:pt idx="5060">
                  <c:v>8</c:v>
                </c:pt>
                <c:pt idx="5061">
                  <c:v>11</c:v>
                </c:pt>
                <c:pt idx="5062">
                  <c:v>4</c:v>
                </c:pt>
                <c:pt idx="5063">
                  <c:v>7</c:v>
                </c:pt>
                <c:pt idx="5064">
                  <c:v>7</c:v>
                </c:pt>
                <c:pt idx="5065">
                  <c:v>10</c:v>
                </c:pt>
                <c:pt idx="5066">
                  <c:v>4</c:v>
                </c:pt>
                <c:pt idx="5067">
                  <c:v>7</c:v>
                </c:pt>
                <c:pt idx="5068">
                  <c:v>4</c:v>
                </c:pt>
                <c:pt idx="5069">
                  <c:v>2</c:v>
                </c:pt>
                <c:pt idx="5070">
                  <c:v>1</c:v>
                </c:pt>
                <c:pt idx="5071">
                  <c:v>6</c:v>
                </c:pt>
                <c:pt idx="5072">
                  <c:v>2</c:v>
                </c:pt>
                <c:pt idx="5073">
                  <c:v>9</c:v>
                </c:pt>
                <c:pt idx="5074">
                  <c:v>3</c:v>
                </c:pt>
                <c:pt idx="5075">
                  <c:v>4</c:v>
                </c:pt>
                <c:pt idx="5076">
                  <c:v>10</c:v>
                </c:pt>
                <c:pt idx="5077">
                  <c:v>7</c:v>
                </c:pt>
                <c:pt idx="5078">
                  <c:v>5</c:v>
                </c:pt>
                <c:pt idx="5079">
                  <c:v>8</c:v>
                </c:pt>
                <c:pt idx="5080">
                  <c:v>3</c:v>
                </c:pt>
                <c:pt idx="5081">
                  <c:v>9</c:v>
                </c:pt>
                <c:pt idx="5082">
                  <c:v>8</c:v>
                </c:pt>
                <c:pt idx="5083">
                  <c:v>7</c:v>
                </c:pt>
                <c:pt idx="5084">
                  <c:v>12</c:v>
                </c:pt>
                <c:pt idx="5085">
                  <c:v>8</c:v>
                </c:pt>
                <c:pt idx="5086">
                  <c:v>10</c:v>
                </c:pt>
                <c:pt idx="5087">
                  <c:v>5</c:v>
                </c:pt>
                <c:pt idx="5088">
                  <c:v>4</c:v>
                </c:pt>
                <c:pt idx="5089">
                  <c:v>8</c:v>
                </c:pt>
                <c:pt idx="5090">
                  <c:v>9</c:v>
                </c:pt>
                <c:pt idx="5091">
                  <c:v>0</c:v>
                </c:pt>
                <c:pt idx="5092">
                  <c:v>3</c:v>
                </c:pt>
                <c:pt idx="5093">
                  <c:v>10</c:v>
                </c:pt>
                <c:pt idx="5094">
                  <c:v>8</c:v>
                </c:pt>
                <c:pt idx="5095">
                  <c:v>9</c:v>
                </c:pt>
                <c:pt idx="5096">
                  <c:v>10</c:v>
                </c:pt>
                <c:pt idx="5097">
                  <c:v>7</c:v>
                </c:pt>
                <c:pt idx="5098">
                  <c:v>13</c:v>
                </c:pt>
                <c:pt idx="5099">
                  <c:v>1</c:v>
                </c:pt>
                <c:pt idx="5100">
                  <c:v>9</c:v>
                </c:pt>
                <c:pt idx="5101">
                  <c:v>8</c:v>
                </c:pt>
                <c:pt idx="5102">
                  <c:v>10</c:v>
                </c:pt>
                <c:pt idx="5103">
                  <c:v>2</c:v>
                </c:pt>
                <c:pt idx="5104">
                  <c:v>2</c:v>
                </c:pt>
                <c:pt idx="5105">
                  <c:v>7</c:v>
                </c:pt>
                <c:pt idx="5106">
                  <c:v>5</c:v>
                </c:pt>
                <c:pt idx="5107">
                  <c:v>10</c:v>
                </c:pt>
                <c:pt idx="5108">
                  <c:v>3</c:v>
                </c:pt>
                <c:pt idx="5109">
                  <c:v>7</c:v>
                </c:pt>
                <c:pt idx="5110">
                  <c:v>7</c:v>
                </c:pt>
                <c:pt idx="5111">
                  <c:v>4</c:v>
                </c:pt>
                <c:pt idx="5112">
                  <c:v>1</c:v>
                </c:pt>
                <c:pt idx="5113">
                  <c:v>14</c:v>
                </c:pt>
                <c:pt idx="5114">
                  <c:v>2</c:v>
                </c:pt>
                <c:pt idx="5115">
                  <c:v>3</c:v>
                </c:pt>
                <c:pt idx="5116">
                  <c:v>4</c:v>
                </c:pt>
                <c:pt idx="5117">
                  <c:v>6</c:v>
                </c:pt>
                <c:pt idx="5118">
                  <c:v>9</c:v>
                </c:pt>
                <c:pt idx="5119">
                  <c:v>8</c:v>
                </c:pt>
                <c:pt idx="5120">
                  <c:v>8</c:v>
                </c:pt>
                <c:pt idx="5121">
                  <c:v>17</c:v>
                </c:pt>
                <c:pt idx="5122">
                  <c:v>4</c:v>
                </c:pt>
                <c:pt idx="5123">
                  <c:v>9</c:v>
                </c:pt>
                <c:pt idx="5124">
                  <c:v>5</c:v>
                </c:pt>
                <c:pt idx="5125">
                  <c:v>10</c:v>
                </c:pt>
                <c:pt idx="5126">
                  <c:v>7</c:v>
                </c:pt>
                <c:pt idx="5127">
                  <c:v>3</c:v>
                </c:pt>
                <c:pt idx="5128">
                  <c:v>10</c:v>
                </c:pt>
                <c:pt idx="5129">
                  <c:v>7</c:v>
                </c:pt>
                <c:pt idx="5130">
                  <c:v>8</c:v>
                </c:pt>
                <c:pt idx="5131">
                  <c:v>1</c:v>
                </c:pt>
                <c:pt idx="5132">
                  <c:v>7</c:v>
                </c:pt>
                <c:pt idx="5133">
                  <c:v>3</c:v>
                </c:pt>
                <c:pt idx="5134">
                  <c:v>10</c:v>
                </c:pt>
                <c:pt idx="5135">
                  <c:v>9</c:v>
                </c:pt>
                <c:pt idx="5136">
                  <c:v>8</c:v>
                </c:pt>
                <c:pt idx="5137">
                  <c:v>10</c:v>
                </c:pt>
                <c:pt idx="5138">
                  <c:v>12</c:v>
                </c:pt>
                <c:pt idx="5139">
                  <c:v>6</c:v>
                </c:pt>
                <c:pt idx="5140">
                  <c:v>5</c:v>
                </c:pt>
                <c:pt idx="5141">
                  <c:v>0</c:v>
                </c:pt>
                <c:pt idx="5142">
                  <c:v>10</c:v>
                </c:pt>
                <c:pt idx="5143">
                  <c:v>3</c:v>
                </c:pt>
                <c:pt idx="5144">
                  <c:v>12</c:v>
                </c:pt>
                <c:pt idx="5145">
                  <c:v>6</c:v>
                </c:pt>
                <c:pt idx="5146">
                  <c:v>11</c:v>
                </c:pt>
                <c:pt idx="5147">
                  <c:v>3</c:v>
                </c:pt>
                <c:pt idx="5148">
                  <c:v>13</c:v>
                </c:pt>
                <c:pt idx="5149">
                  <c:v>11</c:v>
                </c:pt>
                <c:pt idx="5150">
                  <c:v>1</c:v>
                </c:pt>
                <c:pt idx="5151">
                  <c:v>9</c:v>
                </c:pt>
                <c:pt idx="5152">
                  <c:v>8</c:v>
                </c:pt>
                <c:pt idx="5153">
                  <c:v>10</c:v>
                </c:pt>
                <c:pt idx="5154">
                  <c:v>8</c:v>
                </c:pt>
                <c:pt idx="5155">
                  <c:v>5</c:v>
                </c:pt>
                <c:pt idx="5156">
                  <c:v>3</c:v>
                </c:pt>
                <c:pt idx="5157">
                  <c:v>3</c:v>
                </c:pt>
                <c:pt idx="5158">
                  <c:v>2</c:v>
                </c:pt>
                <c:pt idx="5159">
                  <c:v>3</c:v>
                </c:pt>
                <c:pt idx="5160">
                  <c:v>7</c:v>
                </c:pt>
                <c:pt idx="5161">
                  <c:v>5</c:v>
                </c:pt>
                <c:pt idx="5162">
                  <c:v>4</c:v>
                </c:pt>
                <c:pt idx="5163">
                  <c:v>0</c:v>
                </c:pt>
                <c:pt idx="5164">
                  <c:v>6</c:v>
                </c:pt>
                <c:pt idx="5165">
                  <c:v>4</c:v>
                </c:pt>
                <c:pt idx="5166">
                  <c:v>16</c:v>
                </c:pt>
                <c:pt idx="5167">
                  <c:v>3</c:v>
                </c:pt>
                <c:pt idx="5168">
                  <c:v>8</c:v>
                </c:pt>
                <c:pt idx="5169">
                  <c:v>12</c:v>
                </c:pt>
                <c:pt idx="5170">
                  <c:v>7</c:v>
                </c:pt>
                <c:pt idx="5171">
                  <c:v>8</c:v>
                </c:pt>
                <c:pt idx="5172">
                  <c:v>9</c:v>
                </c:pt>
                <c:pt idx="5173">
                  <c:v>3</c:v>
                </c:pt>
                <c:pt idx="5174">
                  <c:v>3</c:v>
                </c:pt>
                <c:pt idx="5175">
                  <c:v>3</c:v>
                </c:pt>
                <c:pt idx="5176">
                  <c:v>9</c:v>
                </c:pt>
                <c:pt idx="5177">
                  <c:v>4</c:v>
                </c:pt>
                <c:pt idx="5178">
                  <c:v>9</c:v>
                </c:pt>
                <c:pt idx="5179">
                  <c:v>10</c:v>
                </c:pt>
                <c:pt idx="5180">
                  <c:v>4</c:v>
                </c:pt>
                <c:pt idx="5181">
                  <c:v>7</c:v>
                </c:pt>
                <c:pt idx="5182">
                  <c:v>5</c:v>
                </c:pt>
                <c:pt idx="5183">
                  <c:v>6</c:v>
                </c:pt>
                <c:pt idx="5184">
                  <c:v>13</c:v>
                </c:pt>
                <c:pt idx="5185">
                  <c:v>3</c:v>
                </c:pt>
                <c:pt idx="5186">
                  <c:v>1</c:v>
                </c:pt>
                <c:pt idx="5187">
                  <c:v>3</c:v>
                </c:pt>
                <c:pt idx="5188">
                  <c:v>8</c:v>
                </c:pt>
                <c:pt idx="5189">
                  <c:v>8</c:v>
                </c:pt>
                <c:pt idx="5190">
                  <c:v>5</c:v>
                </c:pt>
                <c:pt idx="5191">
                  <c:v>4</c:v>
                </c:pt>
                <c:pt idx="5192">
                  <c:v>4</c:v>
                </c:pt>
                <c:pt idx="5193">
                  <c:v>9</c:v>
                </c:pt>
                <c:pt idx="5194">
                  <c:v>5</c:v>
                </c:pt>
                <c:pt idx="5195">
                  <c:v>11</c:v>
                </c:pt>
                <c:pt idx="5196">
                  <c:v>1</c:v>
                </c:pt>
                <c:pt idx="5197">
                  <c:v>7</c:v>
                </c:pt>
                <c:pt idx="5198">
                  <c:v>6</c:v>
                </c:pt>
                <c:pt idx="5199">
                  <c:v>7</c:v>
                </c:pt>
                <c:pt idx="5200">
                  <c:v>9</c:v>
                </c:pt>
                <c:pt idx="5201">
                  <c:v>8</c:v>
                </c:pt>
                <c:pt idx="5202">
                  <c:v>6</c:v>
                </c:pt>
                <c:pt idx="5203">
                  <c:v>8</c:v>
                </c:pt>
                <c:pt idx="5204">
                  <c:v>4</c:v>
                </c:pt>
                <c:pt idx="5205">
                  <c:v>3</c:v>
                </c:pt>
                <c:pt idx="5206">
                  <c:v>1</c:v>
                </c:pt>
                <c:pt idx="5207">
                  <c:v>12</c:v>
                </c:pt>
                <c:pt idx="5208">
                  <c:v>2</c:v>
                </c:pt>
                <c:pt idx="5209">
                  <c:v>6</c:v>
                </c:pt>
                <c:pt idx="5210">
                  <c:v>10</c:v>
                </c:pt>
                <c:pt idx="5211">
                  <c:v>10</c:v>
                </c:pt>
                <c:pt idx="5212">
                  <c:v>2</c:v>
                </c:pt>
                <c:pt idx="5213">
                  <c:v>8</c:v>
                </c:pt>
                <c:pt idx="5214">
                  <c:v>14</c:v>
                </c:pt>
                <c:pt idx="5215">
                  <c:v>6</c:v>
                </c:pt>
                <c:pt idx="5216">
                  <c:v>9</c:v>
                </c:pt>
                <c:pt idx="5217">
                  <c:v>3</c:v>
                </c:pt>
                <c:pt idx="5218">
                  <c:v>5</c:v>
                </c:pt>
                <c:pt idx="5219">
                  <c:v>6</c:v>
                </c:pt>
                <c:pt idx="5220">
                  <c:v>2</c:v>
                </c:pt>
                <c:pt idx="5221">
                  <c:v>16</c:v>
                </c:pt>
                <c:pt idx="5222">
                  <c:v>7</c:v>
                </c:pt>
                <c:pt idx="5223">
                  <c:v>6</c:v>
                </c:pt>
                <c:pt idx="5224">
                  <c:v>11</c:v>
                </c:pt>
                <c:pt idx="5225">
                  <c:v>7</c:v>
                </c:pt>
                <c:pt idx="5226">
                  <c:v>10</c:v>
                </c:pt>
                <c:pt idx="5227">
                  <c:v>3</c:v>
                </c:pt>
                <c:pt idx="5228">
                  <c:v>2</c:v>
                </c:pt>
                <c:pt idx="5229">
                  <c:v>8</c:v>
                </c:pt>
                <c:pt idx="5230">
                  <c:v>4</c:v>
                </c:pt>
                <c:pt idx="5231">
                  <c:v>1</c:v>
                </c:pt>
                <c:pt idx="5232">
                  <c:v>2</c:v>
                </c:pt>
                <c:pt idx="5233">
                  <c:v>5</c:v>
                </c:pt>
                <c:pt idx="5234">
                  <c:v>16</c:v>
                </c:pt>
                <c:pt idx="5235">
                  <c:v>2</c:v>
                </c:pt>
                <c:pt idx="5236">
                  <c:v>5</c:v>
                </c:pt>
                <c:pt idx="5237">
                  <c:v>8</c:v>
                </c:pt>
                <c:pt idx="5238">
                  <c:v>2</c:v>
                </c:pt>
                <c:pt idx="5239">
                  <c:v>4</c:v>
                </c:pt>
                <c:pt idx="5240">
                  <c:v>6</c:v>
                </c:pt>
                <c:pt idx="5241">
                  <c:v>11</c:v>
                </c:pt>
                <c:pt idx="5242">
                  <c:v>7</c:v>
                </c:pt>
                <c:pt idx="5243">
                  <c:v>10</c:v>
                </c:pt>
                <c:pt idx="5244">
                  <c:v>7</c:v>
                </c:pt>
                <c:pt idx="5245">
                  <c:v>2</c:v>
                </c:pt>
                <c:pt idx="5246">
                  <c:v>11</c:v>
                </c:pt>
                <c:pt idx="5247">
                  <c:v>5</c:v>
                </c:pt>
                <c:pt idx="5248">
                  <c:v>8</c:v>
                </c:pt>
                <c:pt idx="5249">
                  <c:v>8</c:v>
                </c:pt>
                <c:pt idx="5250">
                  <c:v>2</c:v>
                </c:pt>
                <c:pt idx="5251">
                  <c:v>6</c:v>
                </c:pt>
                <c:pt idx="5252">
                  <c:v>9</c:v>
                </c:pt>
                <c:pt idx="5253">
                  <c:v>4</c:v>
                </c:pt>
                <c:pt idx="5254">
                  <c:v>7</c:v>
                </c:pt>
                <c:pt idx="5255">
                  <c:v>9</c:v>
                </c:pt>
                <c:pt idx="5256">
                  <c:v>5</c:v>
                </c:pt>
                <c:pt idx="5257">
                  <c:v>3</c:v>
                </c:pt>
                <c:pt idx="5258">
                  <c:v>4</c:v>
                </c:pt>
                <c:pt idx="5259">
                  <c:v>12</c:v>
                </c:pt>
                <c:pt idx="5260">
                  <c:v>12</c:v>
                </c:pt>
                <c:pt idx="5261">
                  <c:v>9</c:v>
                </c:pt>
                <c:pt idx="5262">
                  <c:v>5</c:v>
                </c:pt>
                <c:pt idx="5263">
                  <c:v>5</c:v>
                </c:pt>
                <c:pt idx="5264">
                  <c:v>4</c:v>
                </c:pt>
                <c:pt idx="5265">
                  <c:v>1</c:v>
                </c:pt>
                <c:pt idx="5266">
                  <c:v>5</c:v>
                </c:pt>
                <c:pt idx="5267">
                  <c:v>5</c:v>
                </c:pt>
                <c:pt idx="5268">
                  <c:v>5</c:v>
                </c:pt>
                <c:pt idx="5269">
                  <c:v>7</c:v>
                </c:pt>
                <c:pt idx="5270">
                  <c:v>3</c:v>
                </c:pt>
                <c:pt idx="5271">
                  <c:v>7</c:v>
                </c:pt>
                <c:pt idx="5272">
                  <c:v>6</c:v>
                </c:pt>
                <c:pt idx="5273">
                  <c:v>8</c:v>
                </c:pt>
                <c:pt idx="5274">
                  <c:v>10</c:v>
                </c:pt>
                <c:pt idx="5275">
                  <c:v>2</c:v>
                </c:pt>
                <c:pt idx="5276">
                  <c:v>9</c:v>
                </c:pt>
                <c:pt idx="5277">
                  <c:v>4</c:v>
                </c:pt>
                <c:pt idx="5278">
                  <c:v>7</c:v>
                </c:pt>
                <c:pt idx="5279">
                  <c:v>11</c:v>
                </c:pt>
                <c:pt idx="5280">
                  <c:v>2</c:v>
                </c:pt>
                <c:pt idx="5281">
                  <c:v>3</c:v>
                </c:pt>
                <c:pt idx="5282">
                  <c:v>14</c:v>
                </c:pt>
                <c:pt idx="5283">
                  <c:v>3</c:v>
                </c:pt>
                <c:pt idx="5284">
                  <c:v>9</c:v>
                </c:pt>
                <c:pt idx="5285">
                  <c:v>2</c:v>
                </c:pt>
                <c:pt idx="5286">
                  <c:v>15</c:v>
                </c:pt>
                <c:pt idx="5287">
                  <c:v>9</c:v>
                </c:pt>
                <c:pt idx="5288">
                  <c:v>10</c:v>
                </c:pt>
                <c:pt idx="5289">
                  <c:v>0</c:v>
                </c:pt>
                <c:pt idx="5290">
                  <c:v>3</c:v>
                </c:pt>
                <c:pt idx="5291">
                  <c:v>1</c:v>
                </c:pt>
                <c:pt idx="5292">
                  <c:v>8</c:v>
                </c:pt>
                <c:pt idx="5293">
                  <c:v>4</c:v>
                </c:pt>
                <c:pt idx="5294">
                  <c:v>7</c:v>
                </c:pt>
                <c:pt idx="5295">
                  <c:v>3</c:v>
                </c:pt>
                <c:pt idx="5296">
                  <c:v>0</c:v>
                </c:pt>
                <c:pt idx="5297">
                  <c:v>1</c:v>
                </c:pt>
                <c:pt idx="5298">
                  <c:v>1</c:v>
                </c:pt>
                <c:pt idx="5299">
                  <c:v>2</c:v>
                </c:pt>
                <c:pt idx="5300">
                  <c:v>4</c:v>
                </c:pt>
                <c:pt idx="5301">
                  <c:v>4</c:v>
                </c:pt>
                <c:pt idx="5302">
                  <c:v>5</c:v>
                </c:pt>
                <c:pt idx="5303">
                  <c:v>1</c:v>
                </c:pt>
                <c:pt idx="5304">
                  <c:v>3</c:v>
                </c:pt>
                <c:pt idx="5305">
                  <c:v>0</c:v>
                </c:pt>
                <c:pt idx="5306">
                  <c:v>4</c:v>
                </c:pt>
                <c:pt idx="5307">
                  <c:v>6</c:v>
                </c:pt>
                <c:pt idx="5308">
                  <c:v>11</c:v>
                </c:pt>
                <c:pt idx="5309">
                  <c:v>9</c:v>
                </c:pt>
                <c:pt idx="5310">
                  <c:v>2</c:v>
                </c:pt>
                <c:pt idx="5311">
                  <c:v>8</c:v>
                </c:pt>
                <c:pt idx="5312">
                  <c:v>7</c:v>
                </c:pt>
                <c:pt idx="5313">
                  <c:v>10</c:v>
                </c:pt>
                <c:pt idx="5314">
                  <c:v>10</c:v>
                </c:pt>
                <c:pt idx="5315">
                  <c:v>1</c:v>
                </c:pt>
                <c:pt idx="5316">
                  <c:v>3</c:v>
                </c:pt>
                <c:pt idx="5317">
                  <c:v>3</c:v>
                </c:pt>
                <c:pt idx="5318">
                  <c:v>6</c:v>
                </c:pt>
                <c:pt idx="5319">
                  <c:v>11</c:v>
                </c:pt>
                <c:pt idx="5320">
                  <c:v>3</c:v>
                </c:pt>
                <c:pt idx="5321">
                  <c:v>6</c:v>
                </c:pt>
                <c:pt idx="5322">
                  <c:v>5</c:v>
                </c:pt>
                <c:pt idx="5323">
                  <c:v>3</c:v>
                </c:pt>
                <c:pt idx="5324">
                  <c:v>2</c:v>
                </c:pt>
                <c:pt idx="5325">
                  <c:v>5</c:v>
                </c:pt>
                <c:pt idx="5326">
                  <c:v>6</c:v>
                </c:pt>
                <c:pt idx="5327">
                  <c:v>3</c:v>
                </c:pt>
                <c:pt idx="5328">
                  <c:v>5</c:v>
                </c:pt>
                <c:pt idx="5329">
                  <c:v>15</c:v>
                </c:pt>
                <c:pt idx="5330">
                  <c:v>0</c:v>
                </c:pt>
                <c:pt idx="5331">
                  <c:v>4</c:v>
                </c:pt>
                <c:pt idx="5332">
                  <c:v>5</c:v>
                </c:pt>
                <c:pt idx="5333">
                  <c:v>3</c:v>
                </c:pt>
                <c:pt idx="5334">
                  <c:v>9</c:v>
                </c:pt>
                <c:pt idx="5335">
                  <c:v>11</c:v>
                </c:pt>
                <c:pt idx="5336">
                  <c:v>10</c:v>
                </c:pt>
                <c:pt idx="5337">
                  <c:v>8</c:v>
                </c:pt>
                <c:pt idx="5338">
                  <c:v>9</c:v>
                </c:pt>
                <c:pt idx="5339">
                  <c:v>9</c:v>
                </c:pt>
                <c:pt idx="5340">
                  <c:v>10</c:v>
                </c:pt>
                <c:pt idx="5341">
                  <c:v>11</c:v>
                </c:pt>
                <c:pt idx="5342">
                  <c:v>6</c:v>
                </c:pt>
                <c:pt idx="5343">
                  <c:v>16</c:v>
                </c:pt>
                <c:pt idx="5344">
                  <c:v>4</c:v>
                </c:pt>
                <c:pt idx="5345">
                  <c:v>6</c:v>
                </c:pt>
                <c:pt idx="5346">
                  <c:v>8</c:v>
                </c:pt>
                <c:pt idx="5347">
                  <c:v>5</c:v>
                </c:pt>
                <c:pt idx="5348">
                  <c:v>12</c:v>
                </c:pt>
                <c:pt idx="5349">
                  <c:v>9</c:v>
                </c:pt>
                <c:pt idx="5350">
                  <c:v>9</c:v>
                </c:pt>
                <c:pt idx="5351">
                  <c:v>10</c:v>
                </c:pt>
                <c:pt idx="5352">
                  <c:v>12</c:v>
                </c:pt>
                <c:pt idx="5353">
                  <c:v>11</c:v>
                </c:pt>
                <c:pt idx="5354">
                  <c:v>10</c:v>
                </c:pt>
                <c:pt idx="5355">
                  <c:v>7</c:v>
                </c:pt>
                <c:pt idx="5356">
                  <c:v>2</c:v>
                </c:pt>
                <c:pt idx="5357">
                  <c:v>5</c:v>
                </c:pt>
                <c:pt idx="5358">
                  <c:v>8</c:v>
                </c:pt>
                <c:pt idx="5359">
                  <c:v>2</c:v>
                </c:pt>
                <c:pt idx="5360">
                  <c:v>9</c:v>
                </c:pt>
                <c:pt idx="5361">
                  <c:v>11</c:v>
                </c:pt>
                <c:pt idx="5362">
                  <c:v>4</c:v>
                </c:pt>
                <c:pt idx="5363">
                  <c:v>7</c:v>
                </c:pt>
                <c:pt idx="5364">
                  <c:v>2</c:v>
                </c:pt>
                <c:pt idx="5365">
                  <c:v>2</c:v>
                </c:pt>
                <c:pt idx="5366">
                  <c:v>2</c:v>
                </c:pt>
                <c:pt idx="5367">
                  <c:v>6</c:v>
                </c:pt>
                <c:pt idx="5368">
                  <c:v>4</c:v>
                </c:pt>
                <c:pt idx="5369">
                  <c:v>9</c:v>
                </c:pt>
                <c:pt idx="5370">
                  <c:v>5</c:v>
                </c:pt>
                <c:pt idx="5371">
                  <c:v>3</c:v>
                </c:pt>
                <c:pt idx="5372">
                  <c:v>7</c:v>
                </c:pt>
                <c:pt idx="5373">
                  <c:v>1</c:v>
                </c:pt>
                <c:pt idx="5374">
                  <c:v>7</c:v>
                </c:pt>
                <c:pt idx="5375">
                  <c:v>12</c:v>
                </c:pt>
                <c:pt idx="5376">
                  <c:v>10</c:v>
                </c:pt>
                <c:pt idx="5377">
                  <c:v>9</c:v>
                </c:pt>
                <c:pt idx="5378">
                  <c:v>8</c:v>
                </c:pt>
                <c:pt idx="5379">
                  <c:v>6</c:v>
                </c:pt>
                <c:pt idx="5380">
                  <c:v>6</c:v>
                </c:pt>
                <c:pt idx="5381">
                  <c:v>9</c:v>
                </c:pt>
                <c:pt idx="5382">
                  <c:v>1</c:v>
                </c:pt>
                <c:pt idx="5383">
                  <c:v>6</c:v>
                </c:pt>
                <c:pt idx="5384">
                  <c:v>13</c:v>
                </c:pt>
                <c:pt idx="5385">
                  <c:v>3</c:v>
                </c:pt>
                <c:pt idx="5386">
                  <c:v>5</c:v>
                </c:pt>
                <c:pt idx="5387">
                  <c:v>11</c:v>
                </c:pt>
                <c:pt idx="5388">
                  <c:v>9</c:v>
                </c:pt>
                <c:pt idx="5389">
                  <c:v>6</c:v>
                </c:pt>
                <c:pt idx="5390">
                  <c:v>3</c:v>
                </c:pt>
                <c:pt idx="5391">
                  <c:v>7</c:v>
                </c:pt>
                <c:pt idx="5392">
                  <c:v>5</c:v>
                </c:pt>
                <c:pt idx="5393">
                  <c:v>9</c:v>
                </c:pt>
                <c:pt idx="5394">
                  <c:v>7</c:v>
                </c:pt>
                <c:pt idx="5395">
                  <c:v>3</c:v>
                </c:pt>
                <c:pt idx="5396">
                  <c:v>8</c:v>
                </c:pt>
                <c:pt idx="5397">
                  <c:v>10</c:v>
                </c:pt>
                <c:pt idx="5398">
                  <c:v>7</c:v>
                </c:pt>
                <c:pt idx="5399">
                  <c:v>7</c:v>
                </c:pt>
                <c:pt idx="5400">
                  <c:v>4</c:v>
                </c:pt>
                <c:pt idx="5401">
                  <c:v>9</c:v>
                </c:pt>
                <c:pt idx="5402">
                  <c:v>8</c:v>
                </c:pt>
                <c:pt idx="5403">
                  <c:v>12</c:v>
                </c:pt>
                <c:pt idx="5404">
                  <c:v>15</c:v>
                </c:pt>
                <c:pt idx="5405">
                  <c:v>4</c:v>
                </c:pt>
                <c:pt idx="5406">
                  <c:v>5</c:v>
                </c:pt>
                <c:pt idx="5407">
                  <c:v>6</c:v>
                </c:pt>
                <c:pt idx="5408">
                  <c:v>12</c:v>
                </c:pt>
                <c:pt idx="5409">
                  <c:v>11</c:v>
                </c:pt>
                <c:pt idx="5410">
                  <c:v>10</c:v>
                </c:pt>
                <c:pt idx="5411">
                  <c:v>2</c:v>
                </c:pt>
                <c:pt idx="5412">
                  <c:v>6</c:v>
                </c:pt>
                <c:pt idx="5413">
                  <c:v>2</c:v>
                </c:pt>
                <c:pt idx="5414">
                  <c:v>11</c:v>
                </c:pt>
                <c:pt idx="5415">
                  <c:v>6</c:v>
                </c:pt>
                <c:pt idx="5416">
                  <c:v>8</c:v>
                </c:pt>
                <c:pt idx="5417">
                  <c:v>2</c:v>
                </c:pt>
                <c:pt idx="5418">
                  <c:v>5</c:v>
                </c:pt>
                <c:pt idx="5419">
                  <c:v>0</c:v>
                </c:pt>
                <c:pt idx="5420">
                  <c:v>5</c:v>
                </c:pt>
                <c:pt idx="5421">
                  <c:v>7</c:v>
                </c:pt>
                <c:pt idx="5422">
                  <c:v>10</c:v>
                </c:pt>
                <c:pt idx="5423">
                  <c:v>2</c:v>
                </c:pt>
                <c:pt idx="5424">
                  <c:v>1</c:v>
                </c:pt>
                <c:pt idx="5425">
                  <c:v>9</c:v>
                </c:pt>
                <c:pt idx="5426">
                  <c:v>5</c:v>
                </c:pt>
                <c:pt idx="5427">
                  <c:v>9</c:v>
                </c:pt>
                <c:pt idx="5428">
                  <c:v>12</c:v>
                </c:pt>
                <c:pt idx="5429">
                  <c:v>2</c:v>
                </c:pt>
                <c:pt idx="5430">
                  <c:v>11</c:v>
                </c:pt>
                <c:pt idx="5431">
                  <c:v>7</c:v>
                </c:pt>
                <c:pt idx="5432">
                  <c:v>7</c:v>
                </c:pt>
                <c:pt idx="5433">
                  <c:v>7</c:v>
                </c:pt>
                <c:pt idx="5434">
                  <c:v>8</c:v>
                </c:pt>
                <c:pt idx="5435">
                  <c:v>1</c:v>
                </c:pt>
                <c:pt idx="5436">
                  <c:v>2</c:v>
                </c:pt>
                <c:pt idx="5437">
                  <c:v>23</c:v>
                </c:pt>
                <c:pt idx="5438">
                  <c:v>3</c:v>
                </c:pt>
                <c:pt idx="5439">
                  <c:v>7</c:v>
                </c:pt>
                <c:pt idx="5440">
                  <c:v>7</c:v>
                </c:pt>
                <c:pt idx="5441">
                  <c:v>1</c:v>
                </c:pt>
                <c:pt idx="5442">
                  <c:v>8</c:v>
                </c:pt>
                <c:pt idx="5443">
                  <c:v>7</c:v>
                </c:pt>
                <c:pt idx="5444">
                  <c:v>2</c:v>
                </c:pt>
                <c:pt idx="5445">
                  <c:v>9</c:v>
                </c:pt>
                <c:pt idx="5446">
                  <c:v>6</c:v>
                </c:pt>
                <c:pt idx="5447">
                  <c:v>1</c:v>
                </c:pt>
                <c:pt idx="5448">
                  <c:v>11</c:v>
                </c:pt>
                <c:pt idx="5449">
                  <c:v>0</c:v>
                </c:pt>
                <c:pt idx="5450">
                  <c:v>10</c:v>
                </c:pt>
                <c:pt idx="5451">
                  <c:v>12</c:v>
                </c:pt>
                <c:pt idx="5452">
                  <c:v>1</c:v>
                </c:pt>
                <c:pt idx="5453">
                  <c:v>3</c:v>
                </c:pt>
                <c:pt idx="5454">
                  <c:v>2</c:v>
                </c:pt>
                <c:pt idx="5455">
                  <c:v>2</c:v>
                </c:pt>
                <c:pt idx="5456">
                  <c:v>4</c:v>
                </c:pt>
                <c:pt idx="5457">
                  <c:v>13</c:v>
                </c:pt>
                <c:pt idx="5458">
                  <c:v>5</c:v>
                </c:pt>
                <c:pt idx="5459">
                  <c:v>3</c:v>
                </c:pt>
                <c:pt idx="5460">
                  <c:v>6</c:v>
                </c:pt>
                <c:pt idx="5461">
                  <c:v>6</c:v>
                </c:pt>
                <c:pt idx="5462">
                  <c:v>5</c:v>
                </c:pt>
                <c:pt idx="5463">
                  <c:v>9</c:v>
                </c:pt>
                <c:pt idx="5464">
                  <c:v>10</c:v>
                </c:pt>
                <c:pt idx="5465">
                  <c:v>7</c:v>
                </c:pt>
                <c:pt idx="5466">
                  <c:v>6</c:v>
                </c:pt>
                <c:pt idx="5467">
                  <c:v>7</c:v>
                </c:pt>
                <c:pt idx="5468">
                  <c:v>11</c:v>
                </c:pt>
                <c:pt idx="5469">
                  <c:v>8</c:v>
                </c:pt>
                <c:pt idx="5470">
                  <c:v>2</c:v>
                </c:pt>
                <c:pt idx="5471">
                  <c:v>9</c:v>
                </c:pt>
                <c:pt idx="5472">
                  <c:v>5</c:v>
                </c:pt>
                <c:pt idx="5473">
                  <c:v>2</c:v>
                </c:pt>
                <c:pt idx="5474">
                  <c:v>18</c:v>
                </c:pt>
                <c:pt idx="5475">
                  <c:v>1</c:v>
                </c:pt>
                <c:pt idx="5476">
                  <c:v>6</c:v>
                </c:pt>
                <c:pt idx="5477">
                  <c:v>4</c:v>
                </c:pt>
                <c:pt idx="5478">
                  <c:v>6</c:v>
                </c:pt>
                <c:pt idx="5479">
                  <c:v>5</c:v>
                </c:pt>
                <c:pt idx="5480">
                  <c:v>3</c:v>
                </c:pt>
                <c:pt idx="5481">
                  <c:v>4</c:v>
                </c:pt>
                <c:pt idx="5482">
                  <c:v>2</c:v>
                </c:pt>
                <c:pt idx="5483">
                  <c:v>13</c:v>
                </c:pt>
                <c:pt idx="5484">
                  <c:v>2</c:v>
                </c:pt>
                <c:pt idx="5485">
                  <c:v>6</c:v>
                </c:pt>
                <c:pt idx="5486">
                  <c:v>1</c:v>
                </c:pt>
                <c:pt idx="5487">
                  <c:v>8</c:v>
                </c:pt>
                <c:pt idx="5488">
                  <c:v>1</c:v>
                </c:pt>
                <c:pt idx="5489">
                  <c:v>11</c:v>
                </c:pt>
                <c:pt idx="5490">
                  <c:v>3</c:v>
                </c:pt>
                <c:pt idx="5491">
                  <c:v>4</c:v>
                </c:pt>
                <c:pt idx="5492">
                  <c:v>8</c:v>
                </c:pt>
                <c:pt idx="5493">
                  <c:v>7</c:v>
                </c:pt>
                <c:pt idx="5494">
                  <c:v>8</c:v>
                </c:pt>
                <c:pt idx="5495">
                  <c:v>10</c:v>
                </c:pt>
                <c:pt idx="5496">
                  <c:v>9</c:v>
                </c:pt>
                <c:pt idx="5497">
                  <c:v>5</c:v>
                </c:pt>
                <c:pt idx="5498">
                  <c:v>9</c:v>
                </c:pt>
                <c:pt idx="5499">
                  <c:v>7</c:v>
                </c:pt>
                <c:pt idx="5500">
                  <c:v>7</c:v>
                </c:pt>
                <c:pt idx="5501">
                  <c:v>11</c:v>
                </c:pt>
                <c:pt idx="5502">
                  <c:v>7</c:v>
                </c:pt>
                <c:pt idx="5503">
                  <c:v>7</c:v>
                </c:pt>
                <c:pt idx="5504">
                  <c:v>8</c:v>
                </c:pt>
                <c:pt idx="5505">
                  <c:v>11</c:v>
                </c:pt>
                <c:pt idx="5506">
                  <c:v>9</c:v>
                </c:pt>
                <c:pt idx="5507">
                  <c:v>11</c:v>
                </c:pt>
                <c:pt idx="5508">
                  <c:v>0</c:v>
                </c:pt>
                <c:pt idx="5509">
                  <c:v>12</c:v>
                </c:pt>
                <c:pt idx="5510">
                  <c:v>12</c:v>
                </c:pt>
                <c:pt idx="5511">
                  <c:v>0</c:v>
                </c:pt>
                <c:pt idx="5512">
                  <c:v>8</c:v>
                </c:pt>
                <c:pt idx="5513">
                  <c:v>10</c:v>
                </c:pt>
                <c:pt idx="5514">
                  <c:v>1</c:v>
                </c:pt>
                <c:pt idx="5515">
                  <c:v>2</c:v>
                </c:pt>
                <c:pt idx="5516">
                  <c:v>4</c:v>
                </c:pt>
                <c:pt idx="5517">
                  <c:v>4</c:v>
                </c:pt>
                <c:pt idx="5518">
                  <c:v>7</c:v>
                </c:pt>
                <c:pt idx="5519">
                  <c:v>6</c:v>
                </c:pt>
                <c:pt idx="5520">
                  <c:v>4</c:v>
                </c:pt>
                <c:pt idx="5521">
                  <c:v>10</c:v>
                </c:pt>
                <c:pt idx="5522">
                  <c:v>9</c:v>
                </c:pt>
                <c:pt idx="5523">
                  <c:v>2</c:v>
                </c:pt>
                <c:pt idx="5524">
                  <c:v>7</c:v>
                </c:pt>
                <c:pt idx="5525">
                  <c:v>8</c:v>
                </c:pt>
                <c:pt idx="5526">
                  <c:v>1</c:v>
                </c:pt>
                <c:pt idx="5527">
                  <c:v>11</c:v>
                </c:pt>
                <c:pt idx="5528">
                  <c:v>7</c:v>
                </c:pt>
                <c:pt idx="5529">
                  <c:v>4</c:v>
                </c:pt>
                <c:pt idx="5530">
                  <c:v>10</c:v>
                </c:pt>
                <c:pt idx="5531">
                  <c:v>4</c:v>
                </c:pt>
                <c:pt idx="5532">
                  <c:v>11</c:v>
                </c:pt>
                <c:pt idx="5533">
                  <c:v>3</c:v>
                </c:pt>
                <c:pt idx="5534">
                  <c:v>15</c:v>
                </c:pt>
                <c:pt idx="5535">
                  <c:v>4</c:v>
                </c:pt>
                <c:pt idx="5536">
                  <c:v>11</c:v>
                </c:pt>
                <c:pt idx="5537">
                  <c:v>6</c:v>
                </c:pt>
                <c:pt idx="5538">
                  <c:v>6</c:v>
                </c:pt>
                <c:pt idx="5539">
                  <c:v>1</c:v>
                </c:pt>
                <c:pt idx="5540">
                  <c:v>8</c:v>
                </c:pt>
                <c:pt idx="5541">
                  <c:v>8</c:v>
                </c:pt>
                <c:pt idx="5542">
                  <c:v>4</c:v>
                </c:pt>
                <c:pt idx="5543">
                  <c:v>2</c:v>
                </c:pt>
                <c:pt idx="5544">
                  <c:v>7</c:v>
                </c:pt>
                <c:pt idx="5545">
                  <c:v>2</c:v>
                </c:pt>
                <c:pt idx="5546">
                  <c:v>2</c:v>
                </c:pt>
                <c:pt idx="5547">
                  <c:v>9</c:v>
                </c:pt>
                <c:pt idx="5548">
                  <c:v>8</c:v>
                </c:pt>
                <c:pt idx="5549">
                  <c:v>9</c:v>
                </c:pt>
                <c:pt idx="5550">
                  <c:v>9</c:v>
                </c:pt>
                <c:pt idx="5551">
                  <c:v>9</c:v>
                </c:pt>
                <c:pt idx="5552">
                  <c:v>3</c:v>
                </c:pt>
                <c:pt idx="5553">
                  <c:v>13</c:v>
                </c:pt>
                <c:pt idx="5554">
                  <c:v>10</c:v>
                </c:pt>
                <c:pt idx="5555">
                  <c:v>10</c:v>
                </c:pt>
                <c:pt idx="5556">
                  <c:v>3</c:v>
                </c:pt>
                <c:pt idx="5557">
                  <c:v>2</c:v>
                </c:pt>
                <c:pt idx="5558">
                  <c:v>3</c:v>
                </c:pt>
                <c:pt idx="5559">
                  <c:v>11</c:v>
                </c:pt>
                <c:pt idx="5560">
                  <c:v>3</c:v>
                </c:pt>
                <c:pt idx="5561">
                  <c:v>7</c:v>
                </c:pt>
                <c:pt idx="5562">
                  <c:v>5</c:v>
                </c:pt>
                <c:pt idx="5563">
                  <c:v>15</c:v>
                </c:pt>
                <c:pt idx="5564">
                  <c:v>11</c:v>
                </c:pt>
                <c:pt idx="5565">
                  <c:v>7</c:v>
                </c:pt>
                <c:pt idx="5566">
                  <c:v>14</c:v>
                </c:pt>
                <c:pt idx="5567">
                  <c:v>10</c:v>
                </c:pt>
                <c:pt idx="5568">
                  <c:v>7</c:v>
                </c:pt>
                <c:pt idx="5569">
                  <c:v>4</c:v>
                </c:pt>
                <c:pt idx="5570">
                  <c:v>9</c:v>
                </c:pt>
                <c:pt idx="5571">
                  <c:v>5</c:v>
                </c:pt>
                <c:pt idx="5572">
                  <c:v>3</c:v>
                </c:pt>
                <c:pt idx="5573">
                  <c:v>1</c:v>
                </c:pt>
                <c:pt idx="5574">
                  <c:v>7</c:v>
                </c:pt>
                <c:pt idx="5575">
                  <c:v>2</c:v>
                </c:pt>
                <c:pt idx="5576">
                  <c:v>3</c:v>
                </c:pt>
                <c:pt idx="5577">
                  <c:v>0</c:v>
                </c:pt>
                <c:pt idx="5578">
                  <c:v>3</c:v>
                </c:pt>
                <c:pt idx="5579">
                  <c:v>1</c:v>
                </c:pt>
                <c:pt idx="5580">
                  <c:v>1</c:v>
                </c:pt>
                <c:pt idx="5581">
                  <c:v>8</c:v>
                </c:pt>
                <c:pt idx="5582">
                  <c:v>6</c:v>
                </c:pt>
                <c:pt idx="5583">
                  <c:v>5</c:v>
                </c:pt>
                <c:pt idx="5584">
                  <c:v>7</c:v>
                </c:pt>
                <c:pt idx="5585">
                  <c:v>8</c:v>
                </c:pt>
                <c:pt idx="5586">
                  <c:v>5</c:v>
                </c:pt>
                <c:pt idx="5587">
                  <c:v>10</c:v>
                </c:pt>
                <c:pt idx="5588">
                  <c:v>10</c:v>
                </c:pt>
                <c:pt idx="5589">
                  <c:v>4</c:v>
                </c:pt>
                <c:pt idx="5590">
                  <c:v>6</c:v>
                </c:pt>
                <c:pt idx="5591">
                  <c:v>20</c:v>
                </c:pt>
                <c:pt idx="5592">
                  <c:v>12</c:v>
                </c:pt>
                <c:pt idx="5593">
                  <c:v>10</c:v>
                </c:pt>
                <c:pt idx="5594">
                  <c:v>9</c:v>
                </c:pt>
                <c:pt idx="5595">
                  <c:v>3</c:v>
                </c:pt>
                <c:pt idx="5596">
                  <c:v>4</c:v>
                </c:pt>
                <c:pt idx="5597">
                  <c:v>10</c:v>
                </c:pt>
                <c:pt idx="5598">
                  <c:v>4</c:v>
                </c:pt>
                <c:pt idx="5599">
                  <c:v>2</c:v>
                </c:pt>
                <c:pt idx="5600">
                  <c:v>13</c:v>
                </c:pt>
                <c:pt idx="5601">
                  <c:v>1</c:v>
                </c:pt>
                <c:pt idx="5602">
                  <c:v>4</c:v>
                </c:pt>
                <c:pt idx="5603">
                  <c:v>6</c:v>
                </c:pt>
                <c:pt idx="5604">
                  <c:v>8</c:v>
                </c:pt>
                <c:pt idx="5605">
                  <c:v>5</c:v>
                </c:pt>
                <c:pt idx="5606">
                  <c:v>1</c:v>
                </c:pt>
                <c:pt idx="5607">
                  <c:v>10</c:v>
                </c:pt>
                <c:pt idx="5608">
                  <c:v>6</c:v>
                </c:pt>
                <c:pt idx="5609">
                  <c:v>3</c:v>
                </c:pt>
                <c:pt idx="5610">
                  <c:v>8</c:v>
                </c:pt>
                <c:pt idx="5611">
                  <c:v>6</c:v>
                </c:pt>
                <c:pt idx="5612">
                  <c:v>5</c:v>
                </c:pt>
                <c:pt idx="5613">
                  <c:v>4</c:v>
                </c:pt>
                <c:pt idx="5614">
                  <c:v>10</c:v>
                </c:pt>
                <c:pt idx="5615">
                  <c:v>3</c:v>
                </c:pt>
                <c:pt idx="5616">
                  <c:v>7</c:v>
                </c:pt>
                <c:pt idx="5617">
                  <c:v>5</c:v>
                </c:pt>
                <c:pt idx="5618">
                  <c:v>10</c:v>
                </c:pt>
                <c:pt idx="5619">
                  <c:v>8</c:v>
                </c:pt>
                <c:pt idx="5620">
                  <c:v>11</c:v>
                </c:pt>
                <c:pt idx="5621">
                  <c:v>12</c:v>
                </c:pt>
                <c:pt idx="5622">
                  <c:v>6</c:v>
                </c:pt>
                <c:pt idx="5623">
                  <c:v>12</c:v>
                </c:pt>
                <c:pt idx="5624">
                  <c:v>3</c:v>
                </c:pt>
                <c:pt idx="5625">
                  <c:v>3</c:v>
                </c:pt>
                <c:pt idx="5626">
                  <c:v>7</c:v>
                </c:pt>
                <c:pt idx="5627">
                  <c:v>9</c:v>
                </c:pt>
                <c:pt idx="5628">
                  <c:v>6</c:v>
                </c:pt>
                <c:pt idx="5629">
                  <c:v>7</c:v>
                </c:pt>
                <c:pt idx="5630">
                  <c:v>10</c:v>
                </c:pt>
                <c:pt idx="5631">
                  <c:v>21</c:v>
                </c:pt>
                <c:pt idx="5632">
                  <c:v>2</c:v>
                </c:pt>
                <c:pt idx="5633">
                  <c:v>10</c:v>
                </c:pt>
                <c:pt idx="5634">
                  <c:v>7</c:v>
                </c:pt>
                <c:pt idx="5635">
                  <c:v>9</c:v>
                </c:pt>
                <c:pt idx="5636">
                  <c:v>3</c:v>
                </c:pt>
                <c:pt idx="5637">
                  <c:v>0</c:v>
                </c:pt>
                <c:pt idx="5638">
                  <c:v>8</c:v>
                </c:pt>
                <c:pt idx="5639">
                  <c:v>13</c:v>
                </c:pt>
                <c:pt idx="5640">
                  <c:v>11</c:v>
                </c:pt>
                <c:pt idx="5641">
                  <c:v>7</c:v>
                </c:pt>
                <c:pt idx="5642">
                  <c:v>9</c:v>
                </c:pt>
                <c:pt idx="5643">
                  <c:v>2</c:v>
                </c:pt>
                <c:pt idx="5644">
                  <c:v>5</c:v>
                </c:pt>
                <c:pt idx="5645">
                  <c:v>2</c:v>
                </c:pt>
                <c:pt idx="5646">
                  <c:v>0</c:v>
                </c:pt>
                <c:pt idx="5647">
                  <c:v>6</c:v>
                </c:pt>
                <c:pt idx="5648">
                  <c:v>6</c:v>
                </c:pt>
                <c:pt idx="5649">
                  <c:v>4</c:v>
                </c:pt>
                <c:pt idx="5650">
                  <c:v>4</c:v>
                </c:pt>
                <c:pt idx="5651">
                  <c:v>3</c:v>
                </c:pt>
                <c:pt idx="5652">
                  <c:v>13</c:v>
                </c:pt>
                <c:pt idx="5653">
                  <c:v>4</c:v>
                </c:pt>
                <c:pt idx="5654">
                  <c:v>6</c:v>
                </c:pt>
                <c:pt idx="5655">
                  <c:v>3</c:v>
                </c:pt>
                <c:pt idx="5656">
                  <c:v>8</c:v>
                </c:pt>
                <c:pt idx="5657">
                  <c:v>7</c:v>
                </c:pt>
                <c:pt idx="5658">
                  <c:v>7</c:v>
                </c:pt>
                <c:pt idx="5659">
                  <c:v>4</c:v>
                </c:pt>
                <c:pt idx="5660">
                  <c:v>9</c:v>
                </c:pt>
                <c:pt idx="5661">
                  <c:v>5</c:v>
                </c:pt>
                <c:pt idx="5662">
                  <c:v>7</c:v>
                </c:pt>
                <c:pt idx="5663">
                  <c:v>6</c:v>
                </c:pt>
                <c:pt idx="5664">
                  <c:v>6</c:v>
                </c:pt>
                <c:pt idx="5665">
                  <c:v>2</c:v>
                </c:pt>
                <c:pt idx="5666">
                  <c:v>1</c:v>
                </c:pt>
                <c:pt idx="5667">
                  <c:v>10</c:v>
                </c:pt>
                <c:pt idx="5668">
                  <c:v>2</c:v>
                </c:pt>
                <c:pt idx="5669">
                  <c:v>8</c:v>
                </c:pt>
                <c:pt idx="5670">
                  <c:v>6</c:v>
                </c:pt>
                <c:pt idx="5671">
                  <c:v>5</c:v>
                </c:pt>
                <c:pt idx="5672">
                  <c:v>12</c:v>
                </c:pt>
                <c:pt idx="5673">
                  <c:v>8</c:v>
                </c:pt>
                <c:pt idx="5674">
                  <c:v>5</c:v>
                </c:pt>
                <c:pt idx="5675">
                  <c:v>10</c:v>
                </c:pt>
                <c:pt idx="5676">
                  <c:v>6</c:v>
                </c:pt>
                <c:pt idx="5677">
                  <c:v>12</c:v>
                </c:pt>
                <c:pt idx="5678">
                  <c:v>0</c:v>
                </c:pt>
                <c:pt idx="5679">
                  <c:v>8</c:v>
                </c:pt>
                <c:pt idx="5680">
                  <c:v>4</c:v>
                </c:pt>
                <c:pt idx="5681">
                  <c:v>11</c:v>
                </c:pt>
                <c:pt idx="5682">
                  <c:v>1</c:v>
                </c:pt>
                <c:pt idx="5683">
                  <c:v>8</c:v>
                </c:pt>
                <c:pt idx="5684">
                  <c:v>2</c:v>
                </c:pt>
                <c:pt idx="5685">
                  <c:v>13</c:v>
                </c:pt>
                <c:pt idx="5686">
                  <c:v>6</c:v>
                </c:pt>
                <c:pt idx="5687">
                  <c:v>1</c:v>
                </c:pt>
                <c:pt idx="5688">
                  <c:v>4</c:v>
                </c:pt>
                <c:pt idx="5689">
                  <c:v>9</c:v>
                </c:pt>
                <c:pt idx="5690">
                  <c:v>5</c:v>
                </c:pt>
                <c:pt idx="5691">
                  <c:v>5</c:v>
                </c:pt>
                <c:pt idx="5692">
                  <c:v>3</c:v>
                </c:pt>
                <c:pt idx="5693">
                  <c:v>10</c:v>
                </c:pt>
                <c:pt idx="5694">
                  <c:v>3</c:v>
                </c:pt>
                <c:pt idx="5695">
                  <c:v>6</c:v>
                </c:pt>
                <c:pt idx="5696">
                  <c:v>4</c:v>
                </c:pt>
                <c:pt idx="5697">
                  <c:v>6</c:v>
                </c:pt>
                <c:pt idx="5698">
                  <c:v>5</c:v>
                </c:pt>
                <c:pt idx="5699">
                  <c:v>4</c:v>
                </c:pt>
                <c:pt idx="5700">
                  <c:v>3</c:v>
                </c:pt>
                <c:pt idx="5701">
                  <c:v>10</c:v>
                </c:pt>
                <c:pt idx="5702">
                  <c:v>11</c:v>
                </c:pt>
                <c:pt idx="5703">
                  <c:v>14</c:v>
                </c:pt>
                <c:pt idx="5704">
                  <c:v>8</c:v>
                </c:pt>
                <c:pt idx="5705">
                  <c:v>5</c:v>
                </c:pt>
                <c:pt idx="5706">
                  <c:v>5</c:v>
                </c:pt>
                <c:pt idx="5707">
                  <c:v>5</c:v>
                </c:pt>
                <c:pt idx="5708">
                  <c:v>10</c:v>
                </c:pt>
                <c:pt idx="5709">
                  <c:v>5</c:v>
                </c:pt>
                <c:pt idx="5710">
                  <c:v>12</c:v>
                </c:pt>
                <c:pt idx="5711">
                  <c:v>9</c:v>
                </c:pt>
                <c:pt idx="5712">
                  <c:v>4</c:v>
                </c:pt>
                <c:pt idx="5713">
                  <c:v>5</c:v>
                </c:pt>
                <c:pt idx="5714">
                  <c:v>3</c:v>
                </c:pt>
                <c:pt idx="5715">
                  <c:v>3</c:v>
                </c:pt>
                <c:pt idx="5716">
                  <c:v>3</c:v>
                </c:pt>
                <c:pt idx="5717">
                  <c:v>5</c:v>
                </c:pt>
                <c:pt idx="5718">
                  <c:v>10</c:v>
                </c:pt>
                <c:pt idx="5719">
                  <c:v>4</c:v>
                </c:pt>
                <c:pt idx="5720">
                  <c:v>2</c:v>
                </c:pt>
                <c:pt idx="5721">
                  <c:v>5</c:v>
                </c:pt>
                <c:pt idx="5722">
                  <c:v>4</c:v>
                </c:pt>
                <c:pt idx="5723">
                  <c:v>7</c:v>
                </c:pt>
                <c:pt idx="5724">
                  <c:v>3</c:v>
                </c:pt>
                <c:pt idx="5725">
                  <c:v>6</c:v>
                </c:pt>
                <c:pt idx="5726">
                  <c:v>5</c:v>
                </c:pt>
                <c:pt idx="5727">
                  <c:v>7</c:v>
                </c:pt>
                <c:pt idx="5728">
                  <c:v>11</c:v>
                </c:pt>
                <c:pt idx="5729">
                  <c:v>2</c:v>
                </c:pt>
                <c:pt idx="5730">
                  <c:v>6</c:v>
                </c:pt>
                <c:pt idx="5731">
                  <c:v>11</c:v>
                </c:pt>
                <c:pt idx="5732">
                  <c:v>4</c:v>
                </c:pt>
                <c:pt idx="5733">
                  <c:v>8</c:v>
                </c:pt>
                <c:pt idx="5734">
                  <c:v>5</c:v>
                </c:pt>
                <c:pt idx="5735">
                  <c:v>2</c:v>
                </c:pt>
                <c:pt idx="5736">
                  <c:v>2</c:v>
                </c:pt>
                <c:pt idx="5737">
                  <c:v>2</c:v>
                </c:pt>
                <c:pt idx="5738">
                  <c:v>2</c:v>
                </c:pt>
                <c:pt idx="5739">
                  <c:v>6</c:v>
                </c:pt>
                <c:pt idx="5740">
                  <c:v>5</c:v>
                </c:pt>
                <c:pt idx="5741">
                  <c:v>8</c:v>
                </c:pt>
                <c:pt idx="5742">
                  <c:v>4</c:v>
                </c:pt>
                <c:pt idx="5743">
                  <c:v>5</c:v>
                </c:pt>
                <c:pt idx="5744">
                  <c:v>3</c:v>
                </c:pt>
                <c:pt idx="5745">
                  <c:v>10</c:v>
                </c:pt>
                <c:pt idx="5746">
                  <c:v>7</c:v>
                </c:pt>
                <c:pt idx="5747">
                  <c:v>10</c:v>
                </c:pt>
                <c:pt idx="5748">
                  <c:v>3</c:v>
                </c:pt>
                <c:pt idx="5749">
                  <c:v>5</c:v>
                </c:pt>
                <c:pt idx="5750">
                  <c:v>2</c:v>
                </c:pt>
                <c:pt idx="5751">
                  <c:v>8</c:v>
                </c:pt>
                <c:pt idx="5752">
                  <c:v>8</c:v>
                </c:pt>
                <c:pt idx="5753">
                  <c:v>6</c:v>
                </c:pt>
                <c:pt idx="5754">
                  <c:v>11</c:v>
                </c:pt>
                <c:pt idx="5755">
                  <c:v>5</c:v>
                </c:pt>
                <c:pt idx="5756">
                  <c:v>1</c:v>
                </c:pt>
                <c:pt idx="5757">
                  <c:v>3</c:v>
                </c:pt>
                <c:pt idx="5758">
                  <c:v>3</c:v>
                </c:pt>
                <c:pt idx="5759">
                  <c:v>10</c:v>
                </c:pt>
                <c:pt idx="5760">
                  <c:v>7</c:v>
                </c:pt>
                <c:pt idx="5761">
                  <c:v>0</c:v>
                </c:pt>
                <c:pt idx="5762">
                  <c:v>6</c:v>
                </c:pt>
                <c:pt idx="5763">
                  <c:v>9</c:v>
                </c:pt>
                <c:pt idx="5764">
                  <c:v>6</c:v>
                </c:pt>
                <c:pt idx="5765">
                  <c:v>1</c:v>
                </c:pt>
                <c:pt idx="5766">
                  <c:v>4</c:v>
                </c:pt>
                <c:pt idx="5767">
                  <c:v>3</c:v>
                </c:pt>
                <c:pt idx="5768">
                  <c:v>6</c:v>
                </c:pt>
                <c:pt idx="5769">
                  <c:v>5</c:v>
                </c:pt>
                <c:pt idx="5770">
                  <c:v>2</c:v>
                </c:pt>
                <c:pt idx="5771">
                  <c:v>9</c:v>
                </c:pt>
                <c:pt idx="5772">
                  <c:v>11</c:v>
                </c:pt>
                <c:pt idx="5773">
                  <c:v>2</c:v>
                </c:pt>
                <c:pt idx="5774">
                  <c:v>10</c:v>
                </c:pt>
                <c:pt idx="5775">
                  <c:v>1</c:v>
                </c:pt>
                <c:pt idx="5776">
                  <c:v>9</c:v>
                </c:pt>
                <c:pt idx="5777">
                  <c:v>4</c:v>
                </c:pt>
                <c:pt idx="5778">
                  <c:v>3</c:v>
                </c:pt>
                <c:pt idx="5779">
                  <c:v>1</c:v>
                </c:pt>
                <c:pt idx="5780">
                  <c:v>1</c:v>
                </c:pt>
                <c:pt idx="5781">
                  <c:v>2</c:v>
                </c:pt>
                <c:pt idx="5782">
                  <c:v>8</c:v>
                </c:pt>
                <c:pt idx="5783">
                  <c:v>7</c:v>
                </c:pt>
                <c:pt idx="5784">
                  <c:v>1</c:v>
                </c:pt>
                <c:pt idx="5785">
                  <c:v>3</c:v>
                </c:pt>
                <c:pt idx="5786">
                  <c:v>2</c:v>
                </c:pt>
                <c:pt idx="5787">
                  <c:v>3</c:v>
                </c:pt>
                <c:pt idx="5788">
                  <c:v>9</c:v>
                </c:pt>
                <c:pt idx="5789">
                  <c:v>5</c:v>
                </c:pt>
                <c:pt idx="5790">
                  <c:v>11</c:v>
                </c:pt>
                <c:pt idx="5791">
                  <c:v>3</c:v>
                </c:pt>
                <c:pt idx="5792">
                  <c:v>9</c:v>
                </c:pt>
                <c:pt idx="5793">
                  <c:v>5</c:v>
                </c:pt>
                <c:pt idx="5794">
                  <c:v>8</c:v>
                </c:pt>
                <c:pt idx="5795">
                  <c:v>2</c:v>
                </c:pt>
                <c:pt idx="5796">
                  <c:v>7</c:v>
                </c:pt>
                <c:pt idx="5797">
                  <c:v>1</c:v>
                </c:pt>
                <c:pt idx="5798">
                  <c:v>9</c:v>
                </c:pt>
                <c:pt idx="5799">
                  <c:v>3</c:v>
                </c:pt>
                <c:pt idx="5800">
                  <c:v>2</c:v>
                </c:pt>
                <c:pt idx="5801">
                  <c:v>11</c:v>
                </c:pt>
                <c:pt idx="5802">
                  <c:v>7</c:v>
                </c:pt>
                <c:pt idx="5803">
                  <c:v>3</c:v>
                </c:pt>
                <c:pt idx="5804">
                  <c:v>8</c:v>
                </c:pt>
                <c:pt idx="5805">
                  <c:v>7</c:v>
                </c:pt>
                <c:pt idx="5806">
                  <c:v>4</c:v>
                </c:pt>
                <c:pt idx="5807">
                  <c:v>8</c:v>
                </c:pt>
                <c:pt idx="5808">
                  <c:v>21</c:v>
                </c:pt>
                <c:pt idx="5809">
                  <c:v>8</c:v>
                </c:pt>
                <c:pt idx="5810">
                  <c:v>9</c:v>
                </c:pt>
                <c:pt idx="5811">
                  <c:v>7</c:v>
                </c:pt>
                <c:pt idx="5812">
                  <c:v>10</c:v>
                </c:pt>
                <c:pt idx="5813">
                  <c:v>8</c:v>
                </c:pt>
                <c:pt idx="5814">
                  <c:v>1</c:v>
                </c:pt>
                <c:pt idx="5815">
                  <c:v>5</c:v>
                </c:pt>
                <c:pt idx="5816">
                  <c:v>8</c:v>
                </c:pt>
                <c:pt idx="5817">
                  <c:v>1</c:v>
                </c:pt>
                <c:pt idx="5818">
                  <c:v>4</c:v>
                </c:pt>
                <c:pt idx="5819">
                  <c:v>10</c:v>
                </c:pt>
                <c:pt idx="5820">
                  <c:v>6</c:v>
                </c:pt>
                <c:pt idx="5821">
                  <c:v>4</c:v>
                </c:pt>
                <c:pt idx="5822">
                  <c:v>9</c:v>
                </c:pt>
                <c:pt idx="5823">
                  <c:v>9</c:v>
                </c:pt>
                <c:pt idx="5824">
                  <c:v>7</c:v>
                </c:pt>
                <c:pt idx="5825">
                  <c:v>9</c:v>
                </c:pt>
                <c:pt idx="5826">
                  <c:v>8</c:v>
                </c:pt>
                <c:pt idx="5827">
                  <c:v>12</c:v>
                </c:pt>
                <c:pt idx="5828">
                  <c:v>6</c:v>
                </c:pt>
                <c:pt idx="5829">
                  <c:v>5</c:v>
                </c:pt>
                <c:pt idx="5830">
                  <c:v>4</c:v>
                </c:pt>
                <c:pt idx="5831">
                  <c:v>2</c:v>
                </c:pt>
                <c:pt idx="5832">
                  <c:v>0</c:v>
                </c:pt>
                <c:pt idx="5833">
                  <c:v>7</c:v>
                </c:pt>
                <c:pt idx="5834">
                  <c:v>4</c:v>
                </c:pt>
                <c:pt idx="5835">
                  <c:v>2</c:v>
                </c:pt>
                <c:pt idx="5836">
                  <c:v>9</c:v>
                </c:pt>
                <c:pt idx="5837">
                  <c:v>1</c:v>
                </c:pt>
                <c:pt idx="5838">
                  <c:v>0</c:v>
                </c:pt>
                <c:pt idx="5839">
                  <c:v>1</c:v>
                </c:pt>
                <c:pt idx="5840">
                  <c:v>7</c:v>
                </c:pt>
                <c:pt idx="5841">
                  <c:v>8</c:v>
                </c:pt>
                <c:pt idx="5842">
                  <c:v>7</c:v>
                </c:pt>
                <c:pt idx="5843">
                  <c:v>0</c:v>
                </c:pt>
                <c:pt idx="5844">
                  <c:v>6</c:v>
                </c:pt>
                <c:pt idx="5845">
                  <c:v>7</c:v>
                </c:pt>
                <c:pt idx="5846">
                  <c:v>2</c:v>
                </c:pt>
                <c:pt idx="5847">
                  <c:v>7</c:v>
                </c:pt>
                <c:pt idx="5848">
                  <c:v>3</c:v>
                </c:pt>
                <c:pt idx="5849">
                  <c:v>1</c:v>
                </c:pt>
                <c:pt idx="5850">
                  <c:v>2</c:v>
                </c:pt>
                <c:pt idx="5851">
                  <c:v>3</c:v>
                </c:pt>
                <c:pt idx="5852">
                  <c:v>7</c:v>
                </c:pt>
                <c:pt idx="5853">
                  <c:v>4</c:v>
                </c:pt>
                <c:pt idx="5854">
                  <c:v>9</c:v>
                </c:pt>
                <c:pt idx="5855">
                  <c:v>7</c:v>
                </c:pt>
                <c:pt idx="5856">
                  <c:v>0</c:v>
                </c:pt>
                <c:pt idx="5857">
                  <c:v>7</c:v>
                </c:pt>
                <c:pt idx="5858">
                  <c:v>4</c:v>
                </c:pt>
                <c:pt idx="5859">
                  <c:v>4</c:v>
                </c:pt>
                <c:pt idx="5860">
                  <c:v>2</c:v>
                </c:pt>
                <c:pt idx="5861">
                  <c:v>7</c:v>
                </c:pt>
                <c:pt idx="5862">
                  <c:v>11</c:v>
                </c:pt>
                <c:pt idx="5863">
                  <c:v>2</c:v>
                </c:pt>
                <c:pt idx="5864">
                  <c:v>7</c:v>
                </c:pt>
                <c:pt idx="5865">
                  <c:v>9</c:v>
                </c:pt>
                <c:pt idx="5866">
                  <c:v>0</c:v>
                </c:pt>
                <c:pt idx="5867">
                  <c:v>12</c:v>
                </c:pt>
                <c:pt idx="5868">
                  <c:v>11</c:v>
                </c:pt>
                <c:pt idx="5869">
                  <c:v>2</c:v>
                </c:pt>
                <c:pt idx="5870">
                  <c:v>7</c:v>
                </c:pt>
                <c:pt idx="5871">
                  <c:v>10</c:v>
                </c:pt>
                <c:pt idx="5872">
                  <c:v>6</c:v>
                </c:pt>
                <c:pt idx="5873">
                  <c:v>5</c:v>
                </c:pt>
                <c:pt idx="5874">
                  <c:v>8</c:v>
                </c:pt>
                <c:pt idx="5875">
                  <c:v>3</c:v>
                </c:pt>
                <c:pt idx="5876">
                  <c:v>9</c:v>
                </c:pt>
                <c:pt idx="5877">
                  <c:v>6</c:v>
                </c:pt>
                <c:pt idx="5878">
                  <c:v>1</c:v>
                </c:pt>
                <c:pt idx="5879">
                  <c:v>7</c:v>
                </c:pt>
                <c:pt idx="5880">
                  <c:v>8</c:v>
                </c:pt>
                <c:pt idx="5881">
                  <c:v>3</c:v>
                </c:pt>
                <c:pt idx="5882">
                  <c:v>4</c:v>
                </c:pt>
                <c:pt idx="5883">
                  <c:v>8</c:v>
                </c:pt>
                <c:pt idx="5884">
                  <c:v>10</c:v>
                </c:pt>
                <c:pt idx="5885">
                  <c:v>2</c:v>
                </c:pt>
                <c:pt idx="5886">
                  <c:v>2</c:v>
                </c:pt>
                <c:pt idx="5887">
                  <c:v>4</c:v>
                </c:pt>
                <c:pt idx="5888">
                  <c:v>2</c:v>
                </c:pt>
                <c:pt idx="5889">
                  <c:v>8</c:v>
                </c:pt>
                <c:pt idx="5890">
                  <c:v>8</c:v>
                </c:pt>
                <c:pt idx="5891">
                  <c:v>9</c:v>
                </c:pt>
                <c:pt idx="5892">
                  <c:v>7</c:v>
                </c:pt>
                <c:pt idx="5893">
                  <c:v>6</c:v>
                </c:pt>
                <c:pt idx="5894">
                  <c:v>2</c:v>
                </c:pt>
                <c:pt idx="5895">
                  <c:v>11</c:v>
                </c:pt>
                <c:pt idx="5896">
                  <c:v>6</c:v>
                </c:pt>
                <c:pt idx="5897">
                  <c:v>1</c:v>
                </c:pt>
                <c:pt idx="5898">
                  <c:v>7</c:v>
                </c:pt>
                <c:pt idx="5899">
                  <c:v>8</c:v>
                </c:pt>
                <c:pt idx="5900">
                  <c:v>5</c:v>
                </c:pt>
                <c:pt idx="5901">
                  <c:v>5</c:v>
                </c:pt>
                <c:pt idx="5902">
                  <c:v>3</c:v>
                </c:pt>
                <c:pt idx="5903">
                  <c:v>7</c:v>
                </c:pt>
                <c:pt idx="5904">
                  <c:v>1</c:v>
                </c:pt>
                <c:pt idx="5905">
                  <c:v>10</c:v>
                </c:pt>
                <c:pt idx="5906">
                  <c:v>1</c:v>
                </c:pt>
                <c:pt idx="5907">
                  <c:v>4</c:v>
                </c:pt>
                <c:pt idx="5908">
                  <c:v>7</c:v>
                </c:pt>
                <c:pt idx="5909">
                  <c:v>9</c:v>
                </c:pt>
                <c:pt idx="5910">
                  <c:v>8</c:v>
                </c:pt>
                <c:pt idx="5911">
                  <c:v>4</c:v>
                </c:pt>
                <c:pt idx="5912">
                  <c:v>3</c:v>
                </c:pt>
                <c:pt idx="5913">
                  <c:v>6</c:v>
                </c:pt>
                <c:pt idx="5914">
                  <c:v>8</c:v>
                </c:pt>
                <c:pt idx="5915">
                  <c:v>4</c:v>
                </c:pt>
                <c:pt idx="5916">
                  <c:v>7</c:v>
                </c:pt>
                <c:pt idx="5917">
                  <c:v>8</c:v>
                </c:pt>
                <c:pt idx="5918">
                  <c:v>1</c:v>
                </c:pt>
                <c:pt idx="5919">
                  <c:v>1</c:v>
                </c:pt>
                <c:pt idx="5920">
                  <c:v>8</c:v>
                </c:pt>
                <c:pt idx="5921">
                  <c:v>9</c:v>
                </c:pt>
                <c:pt idx="5922">
                  <c:v>23</c:v>
                </c:pt>
                <c:pt idx="5923">
                  <c:v>5</c:v>
                </c:pt>
                <c:pt idx="5924">
                  <c:v>9</c:v>
                </c:pt>
                <c:pt idx="5925">
                  <c:v>3</c:v>
                </c:pt>
                <c:pt idx="5926">
                  <c:v>5</c:v>
                </c:pt>
                <c:pt idx="5927">
                  <c:v>6</c:v>
                </c:pt>
                <c:pt idx="5928">
                  <c:v>9</c:v>
                </c:pt>
                <c:pt idx="5929">
                  <c:v>1</c:v>
                </c:pt>
                <c:pt idx="5930">
                  <c:v>10</c:v>
                </c:pt>
                <c:pt idx="5931">
                  <c:v>5</c:v>
                </c:pt>
                <c:pt idx="5932">
                  <c:v>9</c:v>
                </c:pt>
                <c:pt idx="5933">
                  <c:v>7</c:v>
                </c:pt>
                <c:pt idx="5934">
                  <c:v>9</c:v>
                </c:pt>
                <c:pt idx="5935">
                  <c:v>4</c:v>
                </c:pt>
                <c:pt idx="5936">
                  <c:v>7</c:v>
                </c:pt>
                <c:pt idx="5937">
                  <c:v>6</c:v>
                </c:pt>
                <c:pt idx="5938">
                  <c:v>10</c:v>
                </c:pt>
                <c:pt idx="5939">
                  <c:v>4</c:v>
                </c:pt>
                <c:pt idx="5940">
                  <c:v>3</c:v>
                </c:pt>
                <c:pt idx="5941">
                  <c:v>0</c:v>
                </c:pt>
                <c:pt idx="5942">
                  <c:v>4</c:v>
                </c:pt>
                <c:pt idx="5943">
                  <c:v>6</c:v>
                </c:pt>
                <c:pt idx="5944">
                  <c:v>8</c:v>
                </c:pt>
                <c:pt idx="5945">
                  <c:v>5</c:v>
                </c:pt>
                <c:pt idx="5946">
                  <c:v>10</c:v>
                </c:pt>
                <c:pt idx="5947">
                  <c:v>11</c:v>
                </c:pt>
                <c:pt idx="5948">
                  <c:v>3</c:v>
                </c:pt>
                <c:pt idx="5949">
                  <c:v>5</c:v>
                </c:pt>
                <c:pt idx="5950">
                  <c:v>1</c:v>
                </c:pt>
                <c:pt idx="5951">
                  <c:v>2</c:v>
                </c:pt>
                <c:pt idx="5952">
                  <c:v>7</c:v>
                </c:pt>
                <c:pt idx="5953">
                  <c:v>8</c:v>
                </c:pt>
                <c:pt idx="5954">
                  <c:v>9</c:v>
                </c:pt>
                <c:pt idx="5955">
                  <c:v>6</c:v>
                </c:pt>
                <c:pt idx="5956">
                  <c:v>11</c:v>
                </c:pt>
                <c:pt idx="5957">
                  <c:v>11</c:v>
                </c:pt>
                <c:pt idx="5958">
                  <c:v>5</c:v>
                </c:pt>
                <c:pt idx="5959">
                  <c:v>8</c:v>
                </c:pt>
                <c:pt idx="5960">
                  <c:v>9</c:v>
                </c:pt>
                <c:pt idx="5961">
                  <c:v>2</c:v>
                </c:pt>
                <c:pt idx="5962">
                  <c:v>4</c:v>
                </c:pt>
                <c:pt idx="5963">
                  <c:v>2</c:v>
                </c:pt>
                <c:pt idx="5964">
                  <c:v>1</c:v>
                </c:pt>
                <c:pt idx="5965">
                  <c:v>2</c:v>
                </c:pt>
                <c:pt idx="5966">
                  <c:v>12</c:v>
                </c:pt>
                <c:pt idx="5967">
                  <c:v>9</c:v>
                </c:pt>
                <c:pt idx="5968">
                  <c:v>9</c:v>
                </c:pt>
                <c:pt idx="5969">
                  <c:v>3</c:v>
                </c:pt>
                <c:pt idx="5970">
                  <c:v>6</c:v>
                </c:pt>
                <c:pt idx="5971">
                  <c:v>7</c:v>
                </c:pt>
                <c:pt idx="5972">
                  <c:v>8</c:v>
                </c:pt>
                <c:pt idx="5973">
                  <c:v>9</c:v>
                </c:pt>
                <c:pt idx="5974">
                  <c:v>3</c:v>
                </c:pt>
                <c:pt idx="5975">
                  <c:v>2</c:v>
                </c:pt>
                <c:pt idx="5976">
                  <c:v>1</c:v>
                </c:pt>
                <c:pt idx="5977">
                  <c:v>10</c:v>
                </c:pt>
                <c:pt idx="5978">
                  <c:v>7</c:v>
                </c:pt>
                <c:pt idx="5979">
                  <c:v>6</c:v>
                </c:pt>
                <c:pt idx="5980">
                  <c:v>4</c:v>
                </c:pt>
                <c:pt idx="5981">
                  <c:v>8</c:v>
                </c:pt>
                <c:pt idx="5982">
                  <c:v>8</c:v>
                </c:pt>
                <c:pt idx="5983">
                  <c:v>5</c:v>
                </c:pt>
                <c:pt idx="5984">
                  <c:v>0</c:v>
                </c:pt>
                <c:pt idx="5985">
                  <c:v>6</c:v>
                </c:pt>
                <c:pt idx="5986">
                  <c:v>8</c:v>
                </c:pt>
                <c:pt idx="5987">
                  <c:v>3</c:v>
                </c:pt>
                <c:pt idx="5988">
                  <c:v>9</c:v>
                </c:pt>
                <c:pt idx="5989">
                  <c:v>5</c:v>
                </c:pt>
                <c:pt idx="5990">
                  <c:v>7</c:v>
                </c:pt>
                <c:pt idx="5991">
                  <c:v>10</c:v>
                </c:pt>
                <c:pt idx="5992">
                  <c:v>7</c:v>
                </c:pt>
                <c:pt idx="5993">
                  <c:v>5</c:v>
                </c:pt>
                <c:pt idx="5994">
                  <c:v>6</c:v>
                </c:pt>
                <c:pt idx="5995">
                  <c:v>7</c:v>
                </c:pt>
                <c:pt idx="5996">
                  <c:v>1</c:v>
                </c:pt>
                <c:pt idx="5997">
                  <c:v>12</c:v>
                </c:pt>
                <c:pt idx="5998">
                  <c:v>1</c:v>
                </c:pt>
                <c:pt idx="5999">
                  <c:v>4</c:v>
                </c:pt>
                <c:pt idx="6000">
                  <c:v>7</c:v>
                </c:pt>
                <c:pt idx="6001">
                  <c:v>3</c:v>
                </c:pt>
                <c:pt idx="6002">
                  <c:v>7</c:v>
                </c:pt>
                <c:pt idx="6003">
                  <c:v>8</c:v>
                </c:pt>
                <c:pt idx="6004">
                  <c:v>4</c:v>
                </c:pt>
                <c:pt idx="6005">
                  <c:v>3</c:v>
                </c:pt>
                <c:pt idx="6006">
                  <c:v>19</c:v>
                </c:pt>
                <c:pt idx="6007">
                  <c:v>5</c:v>
                </c:pt>
                <c:pt idx="6008">
                  <c:v>1</c:v>
                </c:pt>
                <c:pt idx="6009">
                  <c:v>9</c:v>
                </c:pt>
                <c:pt idx="6010">
                  <c:v>4</c:v>
                </c:pt>
                <c:pt idx="6011">
                  <c:v>1</c:v>
                </c:pt>
                <c:pt idx="6012">
                  <c:v>1</c:v>
                </c:pt>
                <c:pt idx="6013">
                  <c:v>9</c:v>
                </c:pt>
                <c:pt idx="6014">
                  <c:v>6</c:v>
                </c:pt>
                <c:pt idx="6015">
                  <c:v>2</c:v>
                </c:pt>
                <c:pt idx="6016">
                  <c:v>11</c:v>
                </c:pt>
                <c:pt idx="6017">
                  <c:v>7</c:v>
                </c:pt>
                <c:pt idx="6018">
                  <c:v>10</c:v>
                </c:pt>
                <c:pt idx="6019">
                  <c:v>2</c:v>
                </c:pt>
                <c:pt idx="6020">
                  <c:v>8</c:v>
                </c:pt>
                <c:pt idx="6021">
                  <c:v>7</c:v>
                </c:pt>
                <c:pt idx="6022">
                  <c:v>7</c:v>
                </c:pt>
                <c:pt idx="6023">
                  <c:v>1</c:v>
                </c:pt>
                <c:pt idx="6024">
                  <c:v>6</c:v>
                </c:pt>
                <c:pt idx="6025">
                  <c:v>6</c:v>
                </c:pt>
                <c:pt idx="6026">
                  <c:v>10</c:v>
                </c:pt>
                <c:pt idx="6027">
                  <c:v>10</c:v>
                </c:pt>
                <c:pt idx="6028">
                  <c:v>8</c:v>
                </c:pt>
                <c:pt idx="6029">
                  <c:v>6</c:v>
                </c:pt>
                <c:pt idx="6030">
                  <c:v>3</c:v>
                </c:pt>
                <c:pt idx="6031">
                  <c:v>17</c:v>
                </c:pt>
                <c:pt idx="6032">
                  <c:v>10</c:v>
                </c:pt>
                <c:pt idx="6033">
                  <c:v>10</c:v>
                </c:pt>
                <c:pt idx="6034">
                  <c:v>7</c:v>
                </c:pt>
                <c:pt idx="6035">
                  <c:v>4</c:v>
                </c:pt>
                <c:pt idx="6036">
                  <c:v>8</c:v>
                </c:pt>
                <c:pt idx="6037">
                  <c:v>4</c:v>
                </c:pt>
                <c:pt idx="6038">
                  <c:v>7</c:v>
                </c:pt>
                <c:pt idx="6039">
                  <c:v>3</c:v>
                </c:pt>
                <c:pt idx="6040">
                  <c:v>9</c:v>
                </c:pt>
                <c:pt idx="6041">
                  <c:v>4</c:v>
                </c:pt>
                <c:pt idx="6042">
                  <c:v>5</c:v>
                </c:pt>
                <c:pt idx="6043">
                  <c:v>5</c:v>
                </c:pt>
                <c:pt idx="6044">
                  <c:v>7</c:v>
                </c:pt>
                <c:pt idx="6045">
                  <c:v>5</c:v>
                </c:pt>
                <c:pt idx="6046">
                  <c:v>7</c:v>
                </c:pt>
                <c:pt idx="6047">
                  <c:v>2</c:v>
                </c:pt>
                <c:pt idx="6048">
                  <c:v>6</c:v>
                </c:pt>
                <c:pt idx="6049">
                  <c:v>11</c:v>
                </c:pt>
                <c:pt idx="6050">
                  <c:v>7</c:v>
                </c:pt>
                <c:pt idx="6051">
                  <c:v>3</c:v>
                </c:pt>
                <c:pt idx="6052">
                  <c:v>6</c:v>
                </c:pt>
                <c:pt idx="6053">
                  <c:v>4</c:v>
                </c:pt>
                <c:pt idx="6054">
                  <c:v>8</c:v>
                </c:pt>
                <c:pt idx="6055">
                  <c:v>9</c:v>
                </c:pt>
                <c:pt idx="6056">
                  <c:v>8</c:v>
                </c:pt>
                <c:pt idx="6057">
                  <c:v>2</c:v>
                </c:pt>
                <c:pt idx="6058">
                  <c:v>1</c:v>
                </c:pt>
                <c:pt idx="6059">
                  <c:v>7</c:v>
                </c:pt>
                <c:pt idx="6060">
                  <c:v>6</c:v>
                </c:pt>
                <c:pt idx="6061">
                  <c:v>8</c:v>
                </c:pt>
                <c:pt idx="6062">
                  <c:v>7</c:v>
                </c:pt>
                <c:pt idx="6063">
                  <c:v>8</c:v>
                </c:pt>
                <c:pt idx="6064">
                  <c:v>10</c:v>
                </c:pt>
                <c:pt idx="6065">
                  <c:v>6</c:v>
                </c:pt>
                <c:pt idx="6066">
                  <c:v>3</c:v>
                </c:pt>
                <c:pt idx="6067">
                  <c:v>4</c:v>
                </c:pt>
                <c:pt idx="6068">
                  <c:v>4</c:v>
                </c:pt>
                <c:pt idx="6069">
                  <c:v>1</c:v>
                </c:pt>
                <c:pt idx="6070">
                  <c:v>6</c:v>
                </c:pt>
                <c:pt idx="6071">
                  <c:v>3</c:v>
                </c:pt>
                <c:pt idx="6072">
                  <c:v>4</c:v>
                </c:pt>
                <c:pt idx="6073">
                  <c:v>7</c:v>
                </c:pt>
                <c:pt idx="6074">
                  <c:v>5</c:v>
                </c:pt>
                <c:pt idx="6075">
                  <c:v>9</c:v>
                </c:pt>
                <c:pt idx="6076">
                  <c:v>5</c:v>
                </c:pt>
                <c:pt idx="6077">
                  <c:v>5</c:v>
                </c:pt>
                <c:pt idx="6078">
                  <c:v>4</c:v>
                </c:pt>
                <c:pt idx="6079">
                  <c:v>5</c:v>
                </c:pt>
                <c:pt idx="6080">
                  <c:v>4</c:v>
                </c:pt>
                <c:pt idx="6081">
                  <c:v>1</c:v>
                </c:pt>
                <c:pt idx="6082">
                  <c:v>5</c:v>
                </c:pt>
                <c:pt idx="6083">
                  <c:v>1</c:v>
                </c:pt>
                <c:pt idx="6084">
                  <c:v>9</c:v>
                </c:pt>
                <c:pt idx="6085">
                  <c:v>8</c:v>
                </c:pt>
                <c:pt idx="6086">
                  <c:v>8</c:v>
                </c:pt>
                <c:pt idx="6087">
                  <c:v>0</c:v>
                </c:pt>
                <c:pt idx="6088">
                  <c:v>1</c:v>
                </c:pt>
                <c:pt idx="6089">
                  <c:v>3</c:v>
                </c:pt>
                <c:pt idx="6090">
                  <c:v>3</c:v>
                </c:pt>
                <c:pt idx="6091">
                  <c:v>1</c:v>
                </c:pt>
                <c:pt idx="6092">
                  <c:v>2</c:v>
                </c:pt>
                <c:pt idx="6093">
                  <c:v>1</c:v>
                </c:pt>
                <c:pt idx="6094">
                  <c:v>8</c:v>
                </c:pt>
                <c:pt idx="6095">
                  <c:v>4</c:v>
                </c:pt>
                <c:pt idx="6096">
                  <c:v>7</c:v>
                </c:pt>
                <c:pt idx="6097">
                  <c:v>4</c:v>
                </c:pt>
                <c:pt idx="6098">
                  <c:v>0</c:v>
                </c:pt>
                <c:pt idx="6099">
                  <c:v>6</c:v>
                </c:pt>
                <c:pt idx="6100">
                  <c:v>6</c:v>
                </c:pt>
                <c:pt idx="6101">
                  <c:v>12</c:v>
                </c:pt>
                <c:pt idx="6102">
                  <c:v>0</c:v>
                </c:pt>
                <c:pt idx="6103">
                  <c:v>6</c:v>
                </c:pt>
                <c:pt idx="6104">
                  <c:v>3</c:v>
                </c:pt>
                <c:pt idx="6105">
                  <c:v>7</c:v>
                </c:pt>
                <c:pt idx="6106">
                  <c:v>8</c:v>
                </c:pt>
                <c:pt idx="6107">
                  <c:v>5</c:v>
                </c:pt>
                <c:pt idx="6108">
                  <c:v>4</c:v>
                </c:pt>
                <c:pt idx="6109">
                  <c:v>3</c:v>
                </c:pt>
                <c:pt idx="6110">
                  <c:v>12</c:v>
                </c:pt>
                <c:pt idx="6111">
                  <c:v>6</c:v>
                </c:pt>
                <c:pt idx="6112">
                  <c:v>7</c:v>
                </c:pt>
                <c:pt idx="6113">
                  <c:v>4</c:v>
                </c:pt>
                <c:pt idx="6114">
                  <c:v>6</c:v>
                </c:pt>
                <c:pt idx="6115">
                  <c:v>6</c:v>
                </c:pt>
                <c:pt idx="6116">
                  <c:v>2</c:v>
                </c:pt>
                <c:pt idx="6117">
                  <c:v>4</c:v>
                </c:pt>
                <c:pt idx="6118">
                  <c:v>9</c:v>
                </c:pt>
                <c:pt idx="6119">
                  <c:v>2</c:v>
                </c:pt>
                <c:pt idx="6120">
                  <c:v>5</c:v>
                </c:pt>
                <c:pt idx="6121">
                  <c:v>1</c:v>
                </c:pt>
                <c:pt idx="6122">
                  <c:v>1</c:v>
                </c:pt>
                <c:pt idx="6123">
                  <c:v>9</c:v>
                </c:pt>
                <c:pt idx="6124">
                  <c:v>2</c:v>
                </c:pt>
                <c:pt idx="6125">
                  <c:v>2</c:v>
                </c:pt>
                <c:pt idx="6126">
                  <c:v>7</c:v>
                </c:pt>
                <c:pt idx="6127">
                  <c:v>2</c:v>
                </c:pt>
                <c:pt idx="6128">
                  <c:v>6</c:v>
                </c:pt>
                <c:pt idx="6129">
                  <c:v>8</c:v>
                </c:pt>
                <c:pt idx="6130">
                  <c:v>0</c:v>
                </c:pt>
                <c:pt idx="6131">
                  <c:v>3</c:v>
                </c:pt>
                <c:pt idx="6132">
                  <c:v>1</c:v>
                </c:pt>
                <c:pt idx="6133">
                  <c:v>9</c:v>
                </c:pt>
                <c:pt idx="6134">
                  <c:v>12</c:v>
                </c:pt>
                <c:pt idx="6135">
                  <c:v>6</c:v>
                </c:pt>
                <c:pt idx="6136">
                  <c:v>3</c:v>
                </c:pt>
                <c:pt idx="6137">
                  <c:v>3</c:v>
                </c:pt>
                <c:pt idx="6138">
                  <c:v>3</c:v>
                </c:pt>
                <c:pt idx="6139">
                  <c:v>13</c:v>
                </c:pt>
                <c:pt idx="6140">
                  <c:v>1</c:v>
                </c:pt>
                <c:pt idx="6141">
                  <c:v>5</c:v>
                </c:pt>
                <c:pt idx="6142">
                  <c:v>5</c:v>
                </c:pt>
                <c:pt idx="6143">
                  <c:v>3</c:v>
                </c:pt>
                <c:pt idx="6144">
                  <c:v>8</c:v>
                </c:pt>
                <c:pt idx="6145">
                  <c:v>6</c:v>
                </c:pt>
                <c:pt idx="6146">
                  <c:v>9</c:v>
                </c:pt>
                <c:pt idx="6147">
                  <c:v>5</c:v>
                </c:pt>
                <c:pt idx="6148">
                  <c:v>1</c:v>
                </c:pt>
                <c:pt idx="6149">
                  <c:v>5</c:v>
                </c:pt>
                <c:pt idx="6150">
                  <c:v>12</c:v>
                </c:pt>
                <c:pt idx="6151">
                  <c:v>7</c:v>
                </c:pt>
                <c:pt idx="6152">
                  <c:v>3</c:v>
                </c:pt>
                <c:pt idx="6153">
                  <c:v>3</c:v>
                </c:pt>
                <c:pt idx="6154">
                  <c:v>9</c:v>
                </c:pt>
                <c:pt idx="6155">
                  <c:v>6</c:v>
                </c:pt>
                <c:pt idx="6156">
                  <c:v>10</c:v>
                </c:pt>
                <c:pt idx="6157">
                  <c:v>5</c:v>
                </c:pt>
                <c:pt idx="6158">
                  <c:v>1</c:v>
                </c:pt>
                <c:pt idx="6159">
                  <c:v>5</c:v>
                </c:pt>
                <c:pt idx="6160">
                  <c:v>3</c:v>
                </c:pt>
                <c:pt idx="6161">
                  <c:v>2</c:v>
                </c:pt>
                <c:pt idx="6162">
                  <c:v>11</c:v>
                </c:pt>
                <c:pt idx="6163">
                  <c:v>0</c:v>
                </c:pt>
                <c:pt idx="6164">
                  <c:v>2</c:v>
                </c:pt>
                <c:pt idx="6165">
                  <c:v>3</c:v>
                </c:pt>
                <c:pt idx="6166">
                  <c:v>12</c:v>
                </c:pt>
                <c:pt idx="6167">
                  <c:v>2</c:v>
                </c:pt>
                <c:pt idx="6168">
                  <c:v>5</c:v>
                </c:pt>
                <c:pt idx="6169">
                  <c:v>5</c:v>
                </c:pt>
                <c:pt idx="6170">
                  <c:v>4</c:v>
                </c:pt>
                <c:pt idx="6171">
                  <c:v>1</c:v>
                </c:pt>
                <c:pt idx="6172">
                  <c:v>5</c:v>
                </c:pt>
                <c:pt idx="6173">
                  <c:v>1</c:v>
                </c:pt>
                <c:pt idx="6174">
                  <c:v>1</c:v>
                </c:pt>
                <c:pt idx="6175">
                  <c:v>2</c:v>
                </c:pt>
                <c:pt idx="6176">
                  <c:v>4</c:v>
                </c:pt>
                <c:pt idx="6177">
                  <c:v>18</c:v>
                </c:pt>
                <c:pt idx="6178">
                  <c:v>5</c:v>
                </c:pt>
                <c:pt idx="6179">
                  <c:v>8</c:v>
                </c:pt>
                <c:pt idx="6180">
                  <c:v>8</c:v>
                </c:pt>
                <c:pt idx="6181">
                  <c:v>3</c:v>
                </c:pt>
                <c:pt idx="6182">
                  <c:v>5</c:v>
                </c:pt>
                <c:pt idx="6183">
                  <c:v>0</c:v>
                </c:pt>
                <c:pt idx="6184">
                  <c:v>7</c:v>
                </c:pt>
                <c:pt idx="6185">
                  <c:v>9</c:v>
                </c:pt>
                <c:pt idx="6186">
                  <c:v>2</c:v>
                </c:pt>
                <c:pt idx="6187">
                  <c:v>6</c:v>
                </c:pt>
                <c:pt idx="6188">
                  <c:v>4</c:v>
                </c:pt>
                <c:pt idx="6189">
                  <c:v>9</c:v>
                </c:pt>
                <c:pt idx="6190">
                  <c:v>12</c:v>
                </c:pt>
                <c:pt idx="6191">
                  <c:v>1</c:v>
                </c:pt>
                <c:pt idx="6192">
                  <c:v>6</c:v>
                </c:pt>
                <c:pt idx="6193">
                  <c:v>2</c:v>
                </c:pt>
                <c:pt idx="6194">
                  <c:v>0</c:v>
                </c:pt>
                <c:pt idx="6195">
                  <c:v>0</c:v>
                </c:pt>
                <c:pt idx="6196">
                  <c:v>7</c:v>
                </c:pt>
                <c:pt idx="6197">
                  <c:v>4</c:v>
                </c:pt>
                <c:pt idx="6198">
                  <c:v>11</c:v>
                </c:pt>
                <c:pt idx="6199">
                  <c:v>11</c:v>
                </c:pt>
                <c:pt idx="6200">
                  <c:v>2</c:v>
                </c:pt>
                <c:pt idx="6201">
                  <c:v>3</c:v>
                </c:pt>
                <c:pt idx="6202">
                  <c:v>5</c:v>
                </c:pt>
                <c:pt idx="6203">
                  <c:v>2</c:v>
                </c:pt>
                <c:pt idx="6204">
                  <c:v>3</c:v>
                </c:pt>
                <c:pt idx="6205">
                  <c:v>1</c:v>
                </c:pt>
                <c:pt idx="6206">
                  <c:v>4</c:v>
                </c:pt>
                <c:pt idx="6207">
                  <c:v>11</c:v>
                </c:pt>
                <c:pt idx="6208">
                  <c:v>4</c:v>
                </c:pt>
                <c:pt idx="6209">
                  <c:v>12</c:v>
                </c:pt>
                <c:pt idx="6210">
                  <c:v>11</c:v>
                </c:pt>
                <c:pt idx="6211">
                  <c:v>5</c:v>
                </c:pt>
                <c:pt idx="6212">
                  <c:v>6</c:v>
                </c:pt>
                <c:pt idx="6213">
                  <c:v>5</c:v>
                </c:pt>
                <c:pt idx="6214">
                  <c:v>10</c:v>
                </c:pt>
                <c:pt idx="6215">
                  <c:v>8</c:v>
                </c:pt>
                <c:pt idx="6216">
                  <c:v>5</c:v>
                </c:pt>
                <c:pt idx="6217">
                  <c:v>8</c:v>
                </c:pt>
                <c:pt idx="6218">
                  <c:v>2</c:v>
                </c:pt>
                <c:pt idx="6219">
                  <c:v>9</c:v>
                </c:pt>
                <c:pt idx="6220">
                  <c:v>4</c:v>
                </c:pt>
                <c:pt idx="6221">
                  <c:v>0</c:v>
                </c:pt>
                <c:pt idx="6222">
                  <c:v>9</c:v>
                </c:pt>
                <c:pt idx="6223">
                  <c:v>2</c:v>
                </c:pt>
                <c:pt idx="6224">
                  <c:v>5</c:v>
                </c:pt>
                <c:pt idx="6225">
                  <c:v>2</c:v>
                </c:pt>
                <c:pt idx="6226">
                  <c:v>5</c:v>
                </c:pt>
                <c:pt idx="6227">
                  <c:v>8</c:v>
                </c:pt>
                <c:pt idx="6228">
                  <c:v>1</c:v>
                </c:pt>
                <c:pt idx="6229">
                  <c:v>3</c:v>
                </c:pt>
                <c:pt idx="6230">
                  <c:v>6</c:v>
                </c:pt>
                <c:pt idx="6231">
                  <c:v>8</c:v>
                </c:pt>
                <c:pt idx="6232">
                  <c:v>8</c:v>
                </c:pt>
                <c:pt idx="6233">
                  <c:v>2</c:v>
                </c:pt>
                <c:pt idx="6234">
                  <c:v>5</c:v>
                </c:pt>
                <c:pt idx="6235">
                  <c:v>0</c:v>
                </c:pt>
                <c:pt idx="6236">
                  <c:v>1</c:v>
                </c:pt>
                <c:pt idx="6237">
                  <c:v>7</c:v>
                </c:pt>
                <c:pt idx="6238">
                  <c:v>10</c:v>
                </c:pt>
                <c:pt idx="6239">
                  <c:v>10</c:v>
                </c:pt>
                <c:pt idx="6240">
                  <c:v>4</c:v>
                </c:pt>
                <c:pt idx="6241">
                  <c:v>4</c:v>
                </c:pt>
                <c:pt idx="6242">
                  <c:v>9</c:v>
                </c:pt>
                <c:pt idx="6243">
                  <c:v>5</c:v>
                </c:pt>
                <c:pt idx="6244">
                  <c:v>7</c:v>
                </c:pt>
                <c:pt idx="6245">
                  <c:v>4</c:v>
                </c:pt>
                <c:pt idx="6246">
                  <c:v>2</c:v>
                </c:pt>
                <c:pt idx="6247">
                  <c:v>1</c:v>
                </c:pt>
                <c:pt idx="6248">
                  <c:v>0</c:v>
                </c:pt>
                <c:pt idx="6249">
                  <c:v>6</c:v>
                </c:pt>
                <c:pt idx="6250">
                  <c:v>4</c:v>
                </c:pt>
                <c:pt idx="6251">
                  <c:v>6</c:v>
                </c:pt>
                <c:pt idx="6252">
                  <c:v>4</c:v>
                </c:pt>
                <c:pt idx="6253">
                  <c:v>6</c:v>
                </c:pt>
                <c:pt idx="6254">
                  <c:v>1</c:v>
                </c:pt>
                <c:pt idx="6255">
                  <c:v>4</c:v>
                </c:pt>
                <c:pt idx="6256">
                  <c:v>6</c:v>
                </c:pt>
                <c:pt idx="6257">
                  <c:v>3</c:v>
                </c:pt>
                <c:pt idx="6258">
                  <c:v>5</c:v>
                </c:pt>
                <c:pt idx="6259">
                  <c:v>6</c:v>
                </c:pt>
                <c:pt idx="6260">
                  <c:v>1</c:v>
                </c:pt>
                <c:pt idx="6261">
                  <c:v>3</c:v>
                </c:pt>
                <c:pt idx="6262">
                  <c:v>2</c:v>
                </c:pt>
                <c:pt idx="6263">
                  <c:v>1</c:v>
                </c:pt>
                <c:pt idx="6264">
                  <c:v>6</c:v>
                </c:pt>
                <c:pt idx="6265">
                  <c:v>0</c:v>
                </c:pt>
                <c:pt idx="6266">
                  <c:v>4</c:v>
                </c:pt>
                <c:pt idx="6267">
                  <c:v>2</c:v>
                </c:pt>
                <c:pt idx="6268">
                  <c:v>11</c:v>
                </c:pt>
                <c:pt idx="6269">
                  <c:v>10</c:v>
                </c:pt>
                <c:pt idx="6270">
                  <c:v>3</c:v>
                </c:pt>
                <c:pt idx="6271">
                  <c:v>8</c:v>
                </c:pt>
                <c:pt idx="6272">
                  <c:v>5</c:v>
                </c:pt>
                <c:pt idx="6273">
                  <c:v>6</c:v>
                </c:pt>
                <c:pt idx="6274">
                  <c:v>1</c:v>
                </c:pt>
                <c:pt idx="6275">
                  <c:v>7</c:v>
                </c:pt>
                <c:pt idx="6276">
                  <c:v>5</c:v>
                </c:pt>
                <c:pt idx="6277">
                  <c:v>14</c:v>
                </c:pt>
                <c:pt idx="6278">
                  <c:v>2</c:v>
                </c:pt>
                <c:pt idx="6279">
                  <c:v>5</c:v>
                </c:pt>
                <c:pt idx="6280">
                  <c:v>9</c:v>
                </c:pt>
                <c:pt idx="6281">
                  <c:v>6</c:v>
                </c:pt>
                <c:pt idx="6282">
                  <c:v>7</c:v>
                </c:pt>
                <c:pt idx="6283">
                  <c:v>4</c:v>
                </c:pt>
                <c:pt idx="6284">
                  <c:v>8</c:v>
                </c:pt>
                <c:pt idx="6285">
                  <c:v>9</c:v>
                </c:pt>
                <c:pt idx="6286">
                  <c:v>1</c:v>
                </c:pt>
                <c:pt idx="6287">
                  <c:v>10</c:v>
                </c:pt>
                <c:pt idx="6288">
                  <c:v>6</c:v>
                </c:pt>
                <c:pt idx="6289">
                  <c:v>6</c:v>
                </c:pt>
                <c:pt idx="6290">
                  <c:v>1</c:v>
                </c:pt>
                <c:pt idx="6291">
                  <c:v>1</c:v>
                </c:pt>
                <c:pt idx="6292">
                  <c:v>4</c:v>
                </c:pt>
                <c:pt idx="6293">
                  <c:v>4</c:v>
                </c:pt>
                <c:pt idx="6294">
                  <c:v>6</c:v>
                </c:pt>
                <c:pt idx="6295">
                  <c:v>5</c:v>
                </c:pt>
                <c:pt idx="6296">
                  <c:v>4</c:v>
                </c:pt>
                <c:pt idx="6297">
                  <c:v>8</c:v>
                </c:pt>
                <c:pt idx="6298">
                  <c:v>10</c:v>
                </c:pt>
                <c:pt idx="6299">
                  <c:v>1</c:v>
                </c:pt>
                <c:pt idx="6300">
                  <c:v>4</c:v>
                </c:pt>
                <c:pt idx="6301">
                  <c:v>7</c:v>
                </c:pt>
                <c:pt idx="6302">
                  <c:v>14</c:v>
                </c:pt>
                <c:pt idx="6303">
                  <c:v>8</c:v>
                </c:pt>
                <c:pt idx="6304">
                  <c:v>2</c:v>
                </c:pt>
                <c:pt idx="6305">
                  <c:v>7</c:v>
                </c:pt>
                <c:pt idx="6306">
                  <c:v>4</c:v>
                </c:pt>
                <c:pt idx="6307">
                  <c:v>4</c:v>
                </c:pt>
                <c:pt idx="6308">
                  <c:v>6</c:v>
                </c:pt>
                <c:pt idx="6309">
                  <c:v>5</c:v>
                </c:pt>
                <c:pt idx="6310">
                  <c:v>5</c:v>
                </c:pt>
                <c:pt idx="6311">
                  <c:v>2</c:v>
                </c:pt>
                <c:pt idx="6312">
                  <c:v>5</c:v>
                </c:pt>
                <c:pt idx="6313">
                  <c:v>8</c:v>
                </c:pt>
                <c:pt idx="6314">
                  <c:v>2</c:v>
                </c:pt>
                <c:pt idx="6315">
                  <c:v>7</c:v>
                </c:pt>
                <c:pt idx="6316">
                  <c:v>2</c:v>
                </c:pt>
                <c:pt idx="6317">
                  <c:v>6</c:v>
                </c:pt>
                <c:pt idx="6318">
                  <c:v>8</c:v>
                </c:pt>
                <c:pt idx="6319">
                  <c:v>9</c:v>
                </c:pt>
                <c:pt idx="6320">
                  <c:v>5</c:v>
                </c:pt>
                <c:pt idx="6321">
                  <c:v>8</c:v>
                </c:pt>
                <c:pt idx="6322">
                  <c:v>7</c:v>
                </c:pt>
                <c:pt idx="6323">
                  <c:v>4</c:v>
                </c:pt>
                <c:pt idx="6324">
                  <c:v>6</c:v>
                </c:pt>
                <c:pt idx="6325">
                  <c:v>1</c:v>
                </c:pt>
                <c:pt idx="6326">
                  <c:v>4</c:v>
                </c:pt>
                <c:pt idx="6327">
                  <c:v>8</c:v>
                </c:pt>
                <c:pt idx="6328">
                  <c:v>1</c:v>
                </c:pt>
                <c:pt idx="6329">
                  <c:v>6</c:v>
                </c:pt>
                <c:pt idx="6330">
                  <c:v>2</c:v>
                </c:pt>
                <c:pt idx="6331">
                  <c:v>10</c:v>
                </c:pt>
                <c:pt idx="6332">
                  <c:v>0</c:v>
                </c:pt>
                <c:pt idx="6333">
                  <c:v>6</c:v>
                </c:pt>
                <c:pt idx="6334">
                  <c:v>1</c:v>
                </c:pt>
                <c:pt idx="6335">
                  <c:v>4</c:v>
                </c:pt>
                <c:pt idx="6336">
                  <c:v>6</c:v>
                </c:pt>
                <c:pt idx="6337">
                  <c:v>4</c:v>
                </c:pt>
                <c:pt idx="6338">
                  <c:v>2</c:v>
                </c:pt>
                <c:pt idx="6339">
                  <c:v>2</c:v>
                </c:pt>
                <c:pt idx="6340">
                  <c:v>10</c:v>
                </c:pt>
                <c:pt idx="6341">
                  <c:v>10</c:v>
                </c:pt>
                <c:pt idx="6342">
                  <c:v>11</c:v>
                </c:pt>
                <c:pt idx="6343">
                  <c:v>10</c:v>
                </c:pt>
                <c:pt idx="6344">
                  <c:v>2</c:v>
                </c:pt>
                <c:pt idx="6345">
                  <c:v>3</c:v>
                </c:pt>
                <c:pt idx="6346">
                  <c:v>13</c:v>
                </c:pt>
                <c:pt idx="6347">
                  <c:v>9</c:v>
                </c:pt>
                <c:pt idx="6348">
                  <c:v>2</c:v>
                </c:pt>
                <c:pt idx="6349">
                  <c:v>4</c:v>
                </c:pt>
                <c:pt idx="6350">
                  <c:v>2</c:v>
                </c:pt>
                <c:pt idx="6351">
                  <c:v>8</c:v>
                </c:pt>
                <c:pt idx="6352">
                  <c:v>4</c:v>
                </c:pt>
                <c:pt idx="6353">
                  <c:v>10</c:v>
                </c:pt>
                <c:pt idx="6354">
                  <c:v>7</c:v>
                </c:pt>
                <c:pt idx="6355">
                  <c:v>9</c:v>
                </c:pt>
                <c:pt idx="6356">
                  <c:v>12</c:v>
                </c:pt>
                <c:pt idx="6357">
                  <c:v>2</c:v>
                </c:pt>
                <c:pt idx="6358">
                  <c:v>12</c:v>
                </c:pt>
                <c:pt idx="6359">
                  <c:v>11</c:v>
                </c:pt>
                <c:pt idx="6360">
                  <c:v>5</c:v>
                </c:pt>
                <c:pt idx="6361">
                  <c:v>6</c:v>
                </c:pt>
                <c:pt idx="6362">
                  <c:v>4</c:v>
                </c:pt>
                <c:pt idx="6363">
                  <c:v>2</c:v>
                </c:pt>
                <c:pt idx="6364">
                  <c:v>11</c:v>
                </c:pt>
                <c:pt idx="6365">
                  <c:v>3</c:v>
                </c:pt>
                <c:pt idx="6366">
                  <c:v>3</c:v>
                </c:pt>
                <c:pt idx="6367">
                  <c:v>7</c:v>
                </c:pt>
                <c:pt idx="6368">
                  <c:v>12</c:v>
                </c:pt>
                <c:pt idx="6369">
                  <c:v>3</c:v>
                </c:pt>
                <c:pt idx="6370">
                  <c:v>1</c:v>
                </c:pt>
                <c:pt idx="6371">
                  <c:v>1</c:v>
                </c:pt>
                <c:pt idx="6372">
                  <c:v>9</c:v>
                </c:pt>
                <c:pt idx="6373">
                  <c:v>6</c:v>
                </c:pt>
                <c:pt idx="6374">
                  <c:v>6</c:v>
                </c:pt>
                <c:pt idx="6375">
                  <c:v>4</c:v>
                </c:pt>
                <c:pt idx="6376">
                  <c:v>6</c:v>
                </c:pt>
                <c:pt idx="6377">
                  <c:v>7</c:v>
                </c:pt>
                <c:pt idx="6378">
                  <c:v>4</c:v>
                </c:pt>
                <c:pt idx="6379">
                  <c:v>5</c:v>
                </c:pt>
                <c:pt idx="6380">
                  <c:v>4</c:v>
                </c:pt>
                <c:pt idx="6381">
                  <c:v>7</c:v>
                </c:pt>
                <c:pt idx="6382">
                  <c:v>1</c:v>
                </c:pt>
                <c:pt idx="6383">
                  <c:v>4</c:v>
                </c:pt>
                <c:pt idx="6384">
                  <c:v>0</c:v>
                </c:pt>
                <c:pt idx="6385">
                  <c:v>1</c:v>
                </c:pt>
                <c:pt idx="6386">
                  <c:v>6</c:v>
                </c:pt>
                <c:pt idx="6387">
                  <c:v>8</c:v>
                </c:pt>
                <c:pt idx="6388">
                  <c:v>7</c:v>
                </c:pt>
                <c:pt idx="6389">
                  <c:v>16</c:v>
                </c:pt>
                <c:pt idx="6390">
                  <c:v>10</c:v>
                </c:pt>
                <c:pt idx="6391">
                  <c:v>7</c:v>
                </c:pt>
                <c:pt idx="6392">
                  <c:v>3</c:v>
                </c:pt>
                <c:pt idx="6393">
                  <c:v>4</c:v>
                </c:pt>
                <c:pt idx="6394">
                  <c:v>11</c:v>
                </c:pt>
                <c:pt idx="6395">
                  <c:v>0</c:v>
                </c:pt>
                <c:pt idx="6396">
                  <c:v>4</c:v>
                </c:pt>
                <c:pt idx="6397">
                  <c:v>8</c:v>
                </c:pt>
                <c:pt idx="6398">
                  <c:v>4</c:v>
                </c:pt>
                <c:pt idx="6399">
                  <c:v>1</c:v>
                </c:pt>
                <c:pt idx="6400">
                  <c:v>5</c:v>
                </c:pt>
                <c:pt idx="6401">
                  <c:v>13</c:v>
                </c:pt>
                <c:pt idx="6402">
                  <c:v>8</c:v>
                </c:pt>
                <c:pt idx="6403">
                  <c:v>3</c:v>
                </c:pt>
                <c:pt idx="6404">
                  <c:v>8</c:v>
                </c:pt>
                <c:pt idx="6405">
                  <c:v>7</c:v>
                </c:pt>
                <c:pt idx="6406">
                  <c:v>6</c:v>
                </c:pt>
                <c:pt idx="6407">
                  <c:v>10</c:v>
                </c:pt>
                <c:pt idx="6408">
                  <c:v>8</c:v>
                </c:pt>
                <c:pt idx="6409">
                  <c:v>6</c:v>
                </c:pt>
                <c:pt idx="6410">
                  <c:v>7</c:v>
                </c:pt>
                <c:pt idx="6411">
                  <c:v>0</c:v>
                </c:pt>
                <c:pt idx="6412">
                  <c:v>1</c:v>
                </c:pt>
                <c:pt idx="6413">
                  <c:v>1</c:v>
                </c:pt>
                <c:pt idx="6414">
                  <c:v>6</c:v>
                </c:pt>
                <c:pt idx="6415">
                  <c:v>8</c:v>
                </c:pt>
                <c:pt idx="6416">
                  <c:v>6</c:v>
                </c:pt>
                <c:pt idx="6417">
                  <c:v>6</c:v>
                </c:pt>
                <c:pt idx="6418">
                  <c:v>3</c:v>
                </c:pt>
                <c:pt idx="6419">
                  <c:v>12</c:v>
                </c:pt>
                <c:pt idx="6420">
                  <c:v>5</c:v>
                </c:pt>
                <c:pt idx="6421">
                  <c:v>9</c:v>
                </c:pt>
                <c:pt idx="6422">
                  <c:v>9</c:v>
                </c:pt>
                <c:pt idx="6423">
                  <c:v>1</c:v>
                </c:pt>
                <c:pt idx="6424">
                  <c:v>4</c:v>
                </c:pt>
                <c:pt idx="6425">
                  <c:v>7</c:v>
                </c:pt>
                <c:pt idx="6426">
                  <c:v>2</c:v>
                </c:pt>
                <c:pt idx="6427">
                  <c:v>7</c:v>
                </c:pt>
                <c:pt idx="6428">
                  <c:v>1</c:v>
                </c:pt>
                <c:pt idx="6429">
                  <c:v>7</c:v>
                </c:pt>
                <c:pt idx="6430">
                  <c:v>2</c:v>
                </c:pt>
                <c:pt idx="6431">
                  <c:v>4</c:v>
                </c:pt>
                <c:pt idx="6432">
                  <c:v>9</c:v>
                </c:pt>
                <c:pt idx="6433">
                  <c:v>4</c:v>
                </c:pt>
                <c:pt idx="6434">
                  <c:v>3</c:v>
                </c:pt>
                <c:pt idx="6435">
                  <c:v>7</c:v>
                </c:pt>
                <c:pt idx="6436">
                  <c:v>4</c:v>
                </c:pt>
                <c:pt idx="6437">
                  <c:v>6</c:v>
                </c:pt>
                <c:pt idx="6438">
                  <c:v>2</c:v>
                </c:pt>
                <c:pt idx="6439">
                  <c:v>8</c:v>
                </c:pt>
                <c:pt idx="6440">
                  <c:v>6</c:v>
                </c:pt>
                <c:pt idx="6441">
                  <c:v>0</c:v>
                </c:pt>
                <c:pt idx="6442">
                  <c:v>3</c:v>
                </c:pt>
                <c:pt idx="6443">
                  <c:v>0</c:v>
                </c:pt>
                <c:pt idx="6444">
                  <c:v>4</c:v>
                </c:pt>
                <c:pt idx="6445">
                  <c:v>10</c:v>
                </c:pt>
                <c:pt idx="6446">
                  <c:v>11</c:v>
                </c:pt>
                <c:pt idx="6447">
                  <c:v>6</c:v>
                </c:pt>
                <c:pt idx="6448">
                  <c:v>4</c:v>
                </c:pt>
                <c:pt idx="6449">
                  <c:v>0</c:v>
                </c:pt>
                <c:pt idx="6450">
                  <c:v>6</c:v>
                </c:pt>
                <c:pt idx="6451">
                  <c:v>5</c:v>
                </c:pt>
                <c:pt idx="6452">
                  <c:v>8</c:v>
                </c:pt>
                <c:pt idx="6453">
                  <c:v>15</c:v>
                </c:pt>
                <c:pt idx="6454">
                  <c:v>4</c:v>
                </c:pt>
                <c:pt idx="6455">
                  <c:v>12</c:v>
                </c:pt>
                <c:pt idx="6456">
                  <c:v>8</c:v>
                </c:pt>
                <c:pt idx="6457">
                  <c:v>4</c:v>
                </c:pt>
                <c:pt idx="6458">
                  <c:v>8</c:v>
                </c:pt>
                <c:pt idx="6459">
                  <c:v>1</c:v>
                </c:pt>
                <c:pt idx="6460">
                  <c:v>4</c:v>
                </c:pt>
                <c:pt idx="6461">
                  <c:v>4</c:v>
                </c:pt>
                <c:pt idx="6462">
                  <c:v>8</c:v>
                </c:pt>
                <c:pt idx="6463">
                  <c:v>6</c:v>
                </c:pt>
                <c:pt idx="6464">
                  <c:v>6</c:v>
                </c:pt>
                <c:pt idx="6465">
                  <c:v>2</c:v>
                </c:pt>
                <c:pt idx="6466">
                  <c:v>11</c:v>
                </c:pt>
                <c:pt idx="6467">
                  <c:v>5</c:v>
                </c:pt>
                <c:pt idx="6468">
                  <c:v>5</c:v>
                </c:pt>
                <c:pt idx="6469">
                  <c:v>2</c:v>
                </c:pt>
                <c:pt idx="6470">
                  <c:v>5</c:v>
                </c:pt>
                <c:pt idx="6471">
                  <c:v>3</c:v>
                </c:pt>
                <c:pt idx="6472">
                  <c:v>4</c:v>
                </c:pt>
                <c:pt idx="6473">
                  <c:v>5</c:v>
                </c:pt>
                <c:pt idx="6474">
                  <c:v>9</c:v>
                </c:pt>
                <c:pt idx="6475">
                  <c:v>1</c:v>
                </c:pt>
                <c:pt idx="6476">
                  <c:v>8</c:v>
                </c:pt>
                <c:pt idx="6477">
                  <c:v>10</c:v>
                </c:pt>
                <c:pt idx="6478">
                  <c:v>6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3</c:v>
                </c:pt>
                <c:pt idx="6483">
                  <c:v>9</c:v>
                </c:pt>
                <c:pt idx="6484">
                  <c:v>6</c:v>
                </c:pt>
                <c:pt idx="6485">
                  <c:v>7</c:v>
                </c:pt>
                <c:pt idx="6486">
                  <c:v>0</c:v>
                </c:pt>
                <c:pt idx="6487">
                  <c:v>2</c:v>
                </c:pt>
                <c:pt idx="6488">
                  <c:v>7</c:v>
                </c:pt>
                <c:pt idx="6489">
                  <c:v>2</c:v>
                </c:pt>
                <c:pt idx="6490">
                  <c:v>4</c:v>
                </c:pt>
                <c:pt idx="6491">
                  <c:v>3</c:v>
                </c:pt>
                <c:pt idx="6492">
                  <c:v>11</c:v>
                </c:pt>
                <c:pt idx="6493">
                  <c:v>3</c:v>
                </c:pt>
                <c:pt idx="6494">
                  <c:v>14</c:v>
                </c:pt>
                <c:pt idx="6495">
                  <c:v>6</c:v>
                </c:pt>
                <c:pt idx="6496">
                  <c:v>4</c:v>
                </c:pt>
                <c:pt idx="6497">
                  <c:v>5</c:v>
                </c:pt>
                <c:pt idx="6498">
                  <c:v>7</c:v>
                </c:pt>
                <c:pt idx="6499">
                  <c:v>6</c:v>
                </c:pt>
                <c:pt idx="6500">
                  <c:v>10</c:v>
                </c:pt>
                <c:pt idx="6501">
                  <c:v>2</c:v>
                </c:pt>
                <c:pt idx="6502">
                  <c:v>2</c:v>
                </c:pt>
                <c:pt idx="6503">
                  <c:v>5</c:v>
                </c:pt>
                <c:pt idx="6504">
                  <c:v>6</c:v>
                </c:pt>
                <c:pt idx="6505">
                  <c:v>3</c:v>
                </c:pt>
                <c:pt idx="6506">
                  <c:v>6</c:v>
                </c:pt>
                <c:pt idx="6507">
                  <c:v>8</c:v>
                </c:pt>
                <c:pt idx="6508">
                  <c:v>2</c:v>
                </c:pt>
                <c:pt idx="6509">
                  <c:v>6</c:v>
                </c:pt>
                <c:pt idx="6510">
                  <c:v>9</c:v>
                </c:pt>
                <c:pt idx="6511">
                  <c:v>6</c:v>
                </c:pt>
                <c:pt idx="6512">
                  <c:v>10</c:v>
                </c:pt>
                <c:pt idx="6513">
                  <c:v>8</c:v>
                </c:pt>
                <c:pt idx="6514">
                  <c:v>8</c:v>
                </c:pt>
                <c:pt idx="6515">
                  <c:v>3</c:v>
                </c:pt>
                <c:pt idx="6516">
                  <c:v>1</c:v>
                </c:pt>
                <c:pt idx="6517">
                  <c:v>0</c:v>
                </c:pt>
                <c:pt idx="6518">
                  <c:v>0</c:v>
                </c:pt>
                <c:pt idx="6519">
                  <c:v>2</c:v>
                </c:pt>
                <c:pt idx="6520">
                  <c:v>5</c:v>
                </c:pt>
                <c:pt idx="6521">
                  <c:v>8</c:v>
                </c:pt>
                <c:pt idx="6522">
                  <c:v>8</c:v>
                </c:pt>
                <c:pt idx="6523">
                  <c:v>6</c:v>
                </c:pt>
                <c:pt idx="6524">
                  <c:v>3</c:v>
                </c:pt>
                <c:pt idx="6525">
                  <c:v>8</c:v>
                </c:pt>
                <c:pt idx="6526">
                  <c:v>3</c:v>
                </c:pt>
                <c:pt idx="6527">
                  <c:v>11</c:v>
                </c:pt>
                <c:pt idx="6528">
                  <c:v>2</c:v>
                </c:pt>
                <c:pt idx="6529">
                  <c:v>10</c:v>
                </c:pt>
                <c:pt idx="6530">
                  <c:v>7</c:v>
                </c:pt>
                <c:pt idx="6531">
                  <c:v>1</c:v>
                </c:pt>
                <c:pt idx="6532">
                  <c:v>9</c:v>
                </c:pt>
                <c:pt idx="6533">
                  <c:v>5</c:v>
                </c:pt>
                <c:pt idx="6534">
                  <c:v>6</c:v>
                </c:pt>
                <c:pt idx="6535">
                  <c:v>9</c:v>
                </c:pt>
                <c:pt idx="6536">
                  <c:v>1</c:v>
                </c:pt>
                <c:pt idx="6537">
                  <c:v>3</c:v>
                </c:pt>
                <c:pt idx="6538">
                  <c:v>6</c:v>
                </c:pt>
                <c:pt idx="6539">
                  <c:v>2</c:v>
                </c:pt>
                <c:pt idx="6540">
                  <c:v>1</c:v>
                </c:pt>
                <c:pt idx="6541">
                  <c:v>4</c:v>
                </c:pt>
                <c:pt idx="6542">
                  <c:v>4</c:v>
                </c:pt>
                <c:pt idx="6543">
                  <c:v>3</c:v>
                </c:pt>
                <c:pt idx="6544">
                  <c:v>7</c:v>
                </c:pt>
                <c:pt idx="6545">
                  <c:v>1</c:v>
                </c:pt>
                <c:pt idx="6546">
                  <c:v>8</c:v>
                </c:pt>
                <c:pt idx="6547">
                  <c:v>1</c:v>
                </c:pt>
                <c:pt idx="6548">
                  <c:v>9</c:v>
                </c:pt>
                <c:pt idx="6549">
                  <c:v>1</c:v>
                </c:pt>
                <c:pt idx="6550">
                  <c:v>5</c:v>
                </c:pt>
                <c:pt idx="6551">
                  <c:v>10</c:v>
                </c:pt>
                <c:pt idx="6552">
                  <c:v>9</c:v>
                </c:pt>
                <c:pt idx="6553">
                  <c:v>6</c:v>
                </c:pt>
                <c:pt idx="6554">
                  <c:v>8</c:v>
                </c:pt>
                <c:pt idx="6555">
                  <c:v>6</c:v>
                </c:pt>
                <c:pt idx="6556">
                  <c:v>8</c:v>
                </c:pt>
                <c:pt idx="6557">
                  <c:v>4</c:v>
                </c:pt>
                <c:pt idx="6558">
                  <c:v>0</c:v>
                </c:pt>
                <c:pt idx="6559">
                  <c:v>7</c:v>
                </c:pt>
                <c:pt idx="6560">
                  <c:v>4</c:v>
                </c:pt>
                <c:pt idx="6561">
                  <c:v>3</c:v>
                </c:pt>
                <c:pt idx="6562">
                  <c:v>2</c:v>
                </c:pt>
                <c:pt idx="6563">
                  <c:v>10</c:v>
                </c:pt>
                <c:pt idx="6564">
                  <c:v>4</c:v>
                </c:pt>
                <c:pt idx="6565">
                  <c:v>5</c:v>
                </c:pt>
                <c:pt idx="6566">
                  <c:v>4</c:v>
                </c:pt>
                <c:pt idx="6567">
                  <c:v>3</c:v>
                </c:pt>
                <c:pt idx="6568">
                  <c:v>3</c:v>
                </c:pt>
                <c:pt idx="6569">
                  <c:v>8</c:v>
                </c:pt>
                <c:pt idx="6570">
                  <c:v>10</c:v>
                </c:pt>
                <c:pt idx="6571">
                  <c:v>3</c:v>
                </c:pt>
                <c:pt idx="6572">
                  <c:v>5</c:v>
                </c:pt>
                <c:pt idx="6573">
                  <c:v>4</c:v>
                </c:pt>
                <c:pt idx="6574">
                  <c:v>3</c:v>
                </c:pt>
                <c:pt idx="6575">
                  <c:v>3</c:v>
                </c:pt>
                <c:pt idx="6576">
                  <c:v>5</c:v>
                </c:pt>
                <c:pt idx="6577">
                  <c:v>8</c:v>
                </c:pt>
                <c:pt idx="6578">
                  <c:v>6</c:v>
                </c:pt>
                <c:pt idx="6579">
                  <c:v>5</c:v>
                </c:pt>
                <c:pt idx="6580">
                  <c:v>0</c:v>
                </c:pt>
                <c:pt idx="6581">
                  <c:v>8</c:v>
                </c:pt>
                <c:pt idx="6582">
                  <c:v>3</c:v>
                </c:pt>
                <c:pt idx="6583">
                  <c:v>5</c:v>
                </c:pt>
                <c:pt idx="6584">
                  <c:v>7</c:v>
                </c:pt>
                <c:pt idx="6585">
                  <c:v>4</c:v>
                </c:pt>
                <c:pt idx="6586">
                  <c:v>7</c:v>
                </c:pt>
                <c:pt idx="6587">
                  <c:v>8</c:v>
                </c:pt>
                <c:pt idx="6588">
                  <c:v>3</c:v>
                </c:pt>
                <c:pt idx="6589">
                  <c:v>6</c:v>
                </c:pt>
                <c:pt idx="6590">
                  <c:v>9</c:v>
                </c:pt>
                <c:pt idx="6591">
                  <c:v>0</c:v>
                </c:pt>
                <c:pt idx="6592">
                  <c:v>7</c:v>
                </c:pt>
                <c:pt idx="6593">
                  <c:v>10</c:v>
                </c:pt>
                <c:pt idx="6594">
                  <c:v>7</c:v>
                </c:pt>
                <c:pt idx="6595">
                  <c:v>2</c:v>
                </c:pt>
                <c:pt idx="6596">
                  <c:v>1</c:v>
                </c:pt>
                <c:pt idx="6597">
                  <c:v>8</c:v>
                </c:pt>
                <c:pt idx="6598">
                  <c:v>5</c:v>
                </c:pt>
                <c:pt idx="6599">
                  <c:v>5</c:v>
                </c:pt>
                <c:pt idx="6600">
                  <c:v>6</c:v>
                </c:pt>
                <c:pt idx="6601">
                  <c:v>1</c:v>
                </c:pt>
                <c:pt idx="6602">
                  <c:v>3</c:v>
                </c:pt>
                <c:pt idx="6603">
                  <c:v>3</c:v>
                </c:pt>
                <c:pt idx="6604">
                  <c:v>4</c:v>
                </c:pt>
                <c:pt idx="6605">
                  <c:v>10</c:v>
                </c:pt>
                <c:pt idx="6606">
                  <c:v>3</c:v>
                </c:pt>
                <c:pt idx="6607">
                  <c:v>2</c:v>
                </c:pt>
                <c:pt idx="6608">
                  <c:v>6</c:v>
                </c:pt>
                <c:pt idx="6609">
                  <c:v>2</c:v>
                </c:pt>
                <c:pt idx="6610">
                  <c:v>5</c:v>
                </c:pt>
                <c:pt idx="6611">
                  <c:v>8</c:v>
                </c:pt>
                <c:pt idx="6612">
                  <c:v>2</c:v>
                </c:pt>
                <c:pt idx="6613">
                  <c:v>1</c:v>
                </c:pt>
                <c:pt idx="6614">
                  <c:v>3</c:v>
                </c:pt>
                <c:pt idx="6615">
                  <c:v>2</c:v>
                </c:pt>
                <c:pt idx="6616">
                  <c:v>2</c:v>
                </c:pt>
                <c:pt idx="6617">
                  <c:v>7</c:v>
                </c:pt>
                <c:pt idx="6618">
                  <c:v>3</c:v>
                </c:pt>
                <c:pt idx="6619">
                  <c:v>10</c:v>
                </c:pt>
                <c:pt idx="6620">
                  <c:v>8</c:v>
                </c:pt>
                <c:pt idx="6621">
                  <c:v>6</c:v>
                </c:pt>
                <c:pt idx="6622">
                  <c:v>12</c:v>
                </c:pt>
                <c:pt idx="6623">
                  <c:v>3</c:v>
                </c:pt>
                <c:pt idx="6624">
                  <c:v>8</c:v>
                </c:pt>
                <c:pt idx="6625">
                  <c:v>5</c:v>
                </c:pt>
                <c:pt idx="6626">
                  <c:v>2</c:v>
                </c:pt>
                <c:pt idx="6627">
                  <c:v>2</c:v>
                </c:pt>
                <c:pt idx="6628">
                  <c:v>8</c:v>
                </c:pt>
                <c:pt idx="6629">
                  <c:v>1</c:v>
                </c:pt>
                <c:pt idx="6630">
                  <c:v>0</c:v>
                </c:pt>
                <c:pt idx="6631">
                  <c:v>2</c:v>
                </c:pt>
                <c:pt idx="6632">
                  <c:v>6</c:v>
                </c:pt>
                <c:pt idx="6633">
                  <c:v>6</c:v>
                </c:pt>
                <c:pt idx="6634">
                  <c:v>3</c:v>
                </c:pt>
                <c:pt idx="6635">
                  <c:v>4</c:v>
                </c:pt>
                <c:pt idx="6636">
                  <c:v>9</c:v>
                </c:pt>
                <c:pt idx="6637">
                  <c:v>2</c:v>
                </c:pt>
                <c:pt idx="6638">
                  <c:v>1</c:v>
                </c:pt>
                <c:pt idx="6639">
                  <c:v>5</c:v>
                </c:pt>
                <c:pt idx="6640">
                  <c:v>7</c:v>
                </c:pt>
                <c:pt idx="6641">
                  <c:v>2</c:v>
                </c:pt>
                <c:pt idx="6642">
                  <c:v>8</c:v>
                </c:pt>
                <c:pt idx="6643">
                  <c:v>5</c:v>
                </c:pt>
                <c:pt idx="6644">
                  <c:v>4</c:v>
                </c:pt>
                <c:pt idx="6645">
                  <c:v>5</c:v>
                </c:pt>
                <c:pt idx="6646">
                  <c:v>4</c:v>
                </c:pt>
                <c:pt idx="6647">
                  <c:v>0</c:v>
                </c:pt>
                <c:pt idx="6648">
                  <c:v>1</c:v>
                </c:pt>
                <c:pt idx="6649">
                  <c:v>6</c:v>
                </c:pt>
                <c:pt idx="6650">
                  <c:v>2</c:v>
                </c:pt>
                <c:pt idx="6651">
                  <c:v>11</c:v>
                </c:pt>
                <c:pt idx="6652">
                  <c:v>2</c:v>
                </c:pt>
                <c:pt idx="6653">
                  <c:v>6</c:v>
                </c:pt>
                <c:pt idx="6654">
                  <c:v>1</c:v>
                </c:pt>
                <c:pt idx="6655">
                  <c:v>8</c:v>
                </c:pt>
                <c:pt idx="6656">
                  <c:v>11</c:v>
                </c:pt>
                <c:pt idx="6657">
                  <c:v>6</c:v>
                </c:pt>
                <c:pt idx="6658">
                  <c:v>0</c:v>
                </c:pt>
                <c:pt idx="6659">
                  <c:v>7</c:v>
                </c:pt>
                <c:pt idx="6660">
                  <c:v>6</c:v>
                </c:pt>
                <c:pt idx="6661">
                  <c:v>2</c:v>
                </c:pt>
                <c:pt idx="6662">
                  <c:v>1</c:v>
                </c:pt>
                <c:pt idx="6663">
                  <c:v>5</c:v>
                </c:pt>
                <c:pt idx="6664">
                  <c:v>8</c:v>
                </c:pt>
                <c:pt idx="6665">
                  <c:v>8</c:v>
                </c:pt>
                <c:pt idx="6666">
                  <c:v>8</c:v>
                </c:pt>
                <c:pt idx="6667">
                  <c:v>2</c:v>
                </c:pt>
                <c:pt idx="6668">
                  <c:v>6</c:v>
                </c:pt>
                <c:pt idx="6669">
                  <c:v>4</c:v>
                </c:pt>
                <c:pt idx="6670">
                  <c:v>3</c:v>
                </c:pt>
                <c:pt idx="6671">
                  <c:v>2</c:v>
                </c:pt>
                <c:pt idx="6672">
                  <c:v>3</c:v>
                </c:pt>
                <c:pt idx="6673">
                  <c:v>3</c:v>
                </c:pt>
                <c:pt idx="6674">
                  <c:v>7</c:v>
                </c:pt>
                <c:pt idx="6675">
                  <c:v>10</c:v>
                </c:pt>
                <c:pt idx="6676">
                  <c:v>6</c:v>
                </c:pt>
                <c:pt idx="6677">
                  <c:v>6</c:v>
                </c:pt>
                <c:pt idx="6678">
                  <c:v>1</c:v>
                </c:pt>
                <c:pt idx="6679">
                  <c:v>1</c:v>
                </c:pt>
                <c:pt idx="6680">
                  <c:v>5</c:v>
                </c:pt>
                <c:pt idx="6681">
                  <c:v>8</c:v>
                </c:pt>
                <c:pt idx="6682">
                  <c:v>0</c:v>
                </c:pt>
                <c:pt idx="6683">
                  <c:v>5</c:v>
                </c:pt>
                <c:pt idx="6684">
                  <c:v>10</c:v>
                </c:pt>
                <c:pt idx="6685">
                  <c:v>5</c:v>
                </c:pt>
                <c:pt idx="6686">
                  <c:v>8</c:v>
                </c:pt>
                <c:pt idx="6687">
                  <c:v>6</c:v>
                </c:pt>
                <c:pt idx="6688">
                  <c:v>2</c:v>
                </c:pt>
                <c:pt idx="6689">
                  <c:v>9</c:v>
                </c:pt>
                <c:pt idx="6690">
                  <c:v>6</c:v>
                </c:pt>
                <c:pt idx="6691">
                  <c:v>4</c:v>
                </c:pt>
                <c:pt idx="6692">
                  <c:v>6</c:v>
                </c:pt>
                <c:pt idx="6693">
                  <c:v>5</c:v>
                </c:pt>
                <c:pt idx="6694">
                  <c:v>10</c:v>
                </c:pt>
                <c:pt idx="6695">
                  <c:v>6</c:v>
                </c:pt>
                <c:pt idx="6696">
                  <c:v>2</c:v>
                </c:pt>
                <c:pt idx="6697">
                  <c:v>3</c:v>
                </c:pt>
                <c:pt idx="6698">
                  <c:v>6</c:v>
                </c:pt>
                <c:pt idx="6699">
                  <c:v>2</c:v>
                </c:pt>
                <c:pt idx="6700">
                  <c:v>7</c:v>
                </c:pt>
                <c:pt idx="6701">
                  <c:v>5</c:v>
                </c:pt>
                <c:pt idx="6702">
                  <c:v>1</c:v>
                </c:pt>
                <c:pt idx="6703">
                  <c:v>2</c:v>
                </c:pt>
                <c:pt idx="6704">
                  <c:v>3</c:v>
                </c:pt>
                <c:pt idx="6705">
                  <c:v>9</c:v>
                </c:pt>
                <c:pt idx="6706">
                  <c:v>6</c:v>
                </c:pt>
                <c:pt idx="6707">
                  <c:v>7</c:v>
                </c:pt>
                <c:pt idx="6708">
                  <c:v>3</c:v>
                </c:pt>
                <c:pt idx="6709">
                  <c:v>6</c:v>
                </c:pt>
                <c:pt idx="6710">
                  <c:v>6</c:v>
                </c:pt>
                <c:pt idx="6711">
                  <c:v>2</c:v>
                </c:pt>
                <c:pt idx="6712">
                  <c:v>8</c:v>
                </c:pt>
                <c:pt idx="6713">
                  <c:v>6</c:v>
                </c:pt>
                <c:pt idx="6714">
                  <c:v>4</c:v>
                </c:pt>
                <c:pt idx="6715">
                  <c:v>5</c:v>
                </c:pt>
                <c:pt idx="6716">
                  <c:v>3</c:v>
                </c:pt>
                <c:pt idx="6717">
                  <c:v>7</c:v>
                </c:pt>
                <c:pt idx="6718">
                  <c:v>6</c:v>
                </c:pt>
                <c:pt idx="6719">
                  <c:v>5</c:v>
                </c:pt>
                <c:pt idx="6720">
                  <c:v>9</c:v>
                </c:pt>
                <c:pt idx="6721">
                  <c:v>1</c:v>
                </c:pt>
                <c:pt idx="6722">
                  <c:v>10</c:v>
                </c:pt>
                <c:pt idx="6723">
                  <c:v>4</c:v>
                </c:pt>
                <c:pt idx="6724">
                  <c:v>1</c:v>
                </c:pt>
                <c:pt idx="6725">
                  <c:v>7</c:v>
                </c:pt>
                <c:pt idx="6726">
                  <c:v>1</c:v>
                </c:pt>
                <c:pt idx="6727">
                  <c:v>8</c:v>
                </c:pt>
                <c:pt idx="6728">
                  <c:v>11</c:v>
                </c:pt>
                <c:pt idx="6729">
                  <c:v>9</c:v>
                </c:pt>
                <c:pt idx="6730">
                  <c:v>3</c:v>
                </c:pt>
                <c:pt idx="6731">
                  <c:v>8</c:v>
                </c:pt>
                <c:pt idx="6732">
                  <c:v>6</c:v>
                </c:pt>
                <c:pt idx="6733">
                  <c:v>3</c:v>
                </c:pt>
                <c:pt idx="6734">
                  <c:v>4</c:v>
                </c:pt>
                <c:pt idx="6735">
                  <c:v>1</c:v>
                </c:pt>
                <c:pt idx="6736">
                  <c:v>9</c:v>
                </c:pt>
                <c:pt idx="6737">
                  <c:v>5</c:v>
                </c:pt>
                <c:pt idx="6738">
                  <c:v>7</c:v>
                </c:pt>
                <c:pt idx="6739">
                  <c:v>1</c:v>
                </c:pt>
                <c:pt idx="6740">
                  <c:v>5</c:v>
                </c:pt>
                <c:pt idx="6741">
                  <c:v>9</c:v>
                </c:pt>
                <c:pt idx="6742">
                  <c:v>2</c:v>
                </c:pt>
                <c:pt idx="6743">
                  <c:v>3</c:v>
                </c:pt>
                <c:pt idx="6744">
                  <c:v>1</c:v>
                </c:pt>
                <c:pt idx="6745">
                  <c:v>1</c:v>
                </c:pt>
                <c:pt idx="6746">
                  <c:v>5</c:v>
                </c:pt>
                <c:pt idx="6747">
                  <c:v>8</c:v>
                </c:pt>
                <c:pt idx="6748">
                  <c:v>2</c:v>
                </c:pt>
                <c:pt idx="6749">
                  <c:v>6</c:v>
                </c:pt>
                <c:pt idx="6750">
                  <c:v>5</c:v>
                </c:pt>
                <c:pt idx="6751">
                  <c:v>3</c:v>
                </c:pt>
                <c:pt idx="6752">
                  <c:v>7</c:v>
                </c:pt>
                <c:pt idx="6753">
                  <c:v>6</c:v>
                </c:pt>
                <c:pt idx="6754">
                  <c:v>3</c:v>
                </c:pt>
                <c:pt idx="6755">
                  <c:v>6</c:v>
                </c:pt>
                <c:pt idx="6756">
                  <c:v>4</c:v>
                </c:pt>
                <c:pt idx="6757">
                  <c:v>5</c:v>
                </c:pt>
                <c:pt idx="6758">
                  <c:v>7</c:v>
                </c:pt>
                <c:pt idx="6759">
                  <c:v>2</c:v>
                </c:pt>
                <c:pt idx="6760">
                  <c:v>7</c:v>
                </c:pt>
                <c:pt idx="6761">
                  <c:v>6</c:v>
                </c:pt>
                <c:pt idx="6762">
                  <c:v>0</c:v>
                </c:pt>
                <c:pt idx="6763">
                  <c:v>6</c:v>
                </c:pt>
                <c:pt idx="6764">
                  <c:v>6</c:v>
                </c:pt>
                <c:pt idx="6765">
                  <c:v>5</c:v>
                </c:pt>
                <c:pt idx="6766">
                  <c:v>11</c:v>
                </c:pt>
                <c:pt idx="6767">
                  <c:v>9</c:v>
                </c:pt>
                <c:pt idx="6768">
                  <c:v>6</c:v>
                </c:pt>
                <c:pt idx="6769">
                  <c:v>9</c:v>
                </c:pt>
                <c:pt idx="6770">
                  <c:v>1</c:v>
                </c:pt>
                <c:pt idx="6771">
                  <c:v>3</c:v>
                </c:pt>
                <c:pt idx="6772">
                  <c:v>6</c:v>
                </c:pt>
                <c:pt idx="6773">
                  <c:v>1</c:v>
                </c:pt>
                <c:pt idx="6774">
                  <c:v>6</c:v>
                </c:pt>
                <c:pt idx="6775">
                  <c:v>3</c:v>
                </c:pt>
                <c:pt idx="6776">
                  <c:v>8</c:v>
                </c:pt>
                <c:pt idx="6777">
                  <c:v>5</c:v>
                </c:pt>
                <c:pt idx="6778">
                  <c:v>5</c:v>
                </c:pt>
                <c:pt idx="6779">
                  <c:v>4</c:v>
                </c:pt>
                <c:pt idx="6780">
                  <c:v>5</c:v>
                </c:pt>
                <c:pt idx="6781">
                  <c:v>5</c:v>
                </c:pt>
                <c:pt idx="6782">
                  <c:v>0</c:v>
                </c:pt>
                <c:pt idx="6783">
                  <c:v>4</c:v>
                </c:pt>
                <c:pt idx="6784">
                  <c:v>6</c:v>
                </c:pt>
                <c:pt idx="6785">
                  <c:v>3</c:v>
                </c:pt>
                <c:pt idx="6786">
                  <c:v>1</c:v>
                </c:pt>
                <c:pt idx="6787">
                  <c:v>3</c:v>
                </c:pt>
                <c:pt idx="6788">
                  <c:v>8</c:v>
                </c:pt>
                <c:pt idx="6789">
                  <c:v>5</c:v>
                </c:pt>
                <c:pt idx="6790">
                  <c:v>6</c:v>
                </c:pt>
                <c:pt idx="6791">
                  <c:v>6</c:v>
                </c:pt>
                <c:pt idx="6792">
                  <c:v>5</c:v>
                </c:pt>
                <c:pt idx="6793">
                  <c:v>2</c:v>
                </c:pt>
                <c:pt idx="6794">
                  <c:v>1</c:v>
                </c:pt>
                <c:pt idx="6795">
                  <c:v>5</c:v>
                </c:pt>
                <c:pt idx="6796">
                  <c:v>3</c:v>
                </c:pt>
                <c:pt idx="6797">
                  <c:v>10</c:v>
                </c:pt>
                <c:pt idx="6798">
                  <c:v>6</c:v>
                </c:pt>
                <c:pt idx="6799">
                  <c:v>4</c:v>
                </c:pt>
                <c:pt idx="6800">
                  <c:v>1</c:v>
                </c:pt>
                <c:pt idx="6801">
                  <c:v>1</c:v>
                </c:pt>
                <c:pt idx="6802">
                  <c:v>4</c:v>
                </c:pt>
                <c:pt idx="6803">
                  <c:v>8</c:v>
                </c:pt>
                <c:pt idx="6804">
                  <c:v>3</c:v>
                </c:pt>
                <c:pt idx="6805">
                  <c:v>1</c:v>
                </c:pt>
                <c:pt idx="6806">
                  <c:v>6</c:v>
                </c:pt>
                <c:pt idx="6807">
                  <c:v>3</c:v>
                </c:pt>
                <c:pt idx="6808">
                  <c:v>6</c:v>
                </c:pt>
                <c:pt idx="6809">
                  <c:v>3</c:v>
                </c:pt>
                <c:pt idx="6810">
                  <c:v>4</c:v>
                </c:pt>
                <c:pt idx="6811">
                  <c:v>5</c:v>
                </c:pt>
                <c:pt idx="6812">
                  <c:v>2</c:v>
                </c:pt>
                <c:pt idx="6813">
                  <c:v>11</c:v>
                </c:pt>
                <c:pt idx="6814">
                  <c:v>8</c:v>
                </c:pt>
                <c:pt idx="6815">
                  <c:v>8</c:v>
                </c:pt>
                <c:pt idx="6816">
                  <c:v>3</c:v>
                </c:pt>
                <c:pt idx="6817">
                  <c:v>4</c:v>
                </c:pt>
                <c:pt idx="6818">
                  <c:v>7</c:v>
                </c:pt>
                <c:pt idx="6819">
                  <c:v>5</c:v>
                </c:pt>
                <c:pt idx="6820">
                  <c:v>1</c:v>
                </c:pt>
                <c:pt idx="6821">
                  <c:v>2</c:v>
                </c:pt>
                <c:pt idx="6822">
                  <c:v>4</c:v>
                </c:pt>
                <c:pt idx="6823">
                  <c:v>8</c:v>
                </c:pt>
                <c:pt idx="6824">
                  <c:v>7</c:v>
                </c:pt>
                <c:pt idx="6825">
                  <c:v>5</c:v>
                </c:pt>
                <c:pt idx="6826">
                  <c:v>2</c:v>
                </c:pt>
                <c:pt idx="6827">
                  <c:v>6</c:v>
                </c:pt>
                <c:pt idx="6828">
                  <c:v>4</c:v>
                </c:pt>
                <c:pt idx="6829">
                  <c:v>9</c:v>
                </c:pt>
                <c:pt idx="6830">
                  <c:v>5</c:v>
                </c:pt>
                <c:pt idx="6831">
                  <c:v>6</c:v>
                </c:pt>
                <c:pt idx="6832">
                  <c:v>4</c:v>
                </c:pt>
                <c:pt idx="6833">
                  <c:v>8</c:v>
                </c:pt>
                <c:pt idx="6834">
                  <c:v>1</c:v>
                </c:pt>
                <c:pt idx="6835">
                  <c:v>1</c:v>
                </c:pt>
                <c:pt idx="6836">
                  <c:v>16</c:v>
                </c:pt>
                <c:pt idx="6837">
                  <c:v>2</c:v>
                </c:pt>
                <c:pt idx="6838">
                  <c:v>5</c:v>
                </c:pt>
                <c:pt idx="6839">
                  <c:v>6</c:v>
                </c:pt>
                <c:pt idx="6840">
                  <c:v>4</c:v>
                </c:pt>
                <c:pt idx="6841">
                  <c:v>10</c:v>
                </c:pt>
                <c:pt idx="6842">
                  <c:v>2</c:v>
                </c:pt>
                <c:pt idx="6843">
                  <c:v>8</c:v>
                </c:pt>
                <c:pt idx="6844">
                  <c:v>3</c:v>
                </c:pt>
                <c:pt idx="6845">
                  <c:v>9</c:v>
                </c:pt>
                <c:pt idx="6846">
                  <c:v>3</c:v>
                </c:pt>
                <c:pt idx="6847">
                  <c:v>0</c:v>
                </c:pt>
                <c:pt idx="6848">
                  <c:v>1</c:v>
                </c:pt>
                <c:pt idx="6849">
                  <c:v>5</c:v>
                </c:pt>
                <c:pt idx="6850">
                  <c:v>6</c:v>
                </c:pt>
                <c:pt idx="6851">
                  <c:v>1</c:v>
                </c:pt>
                <c:pt idx="6852">
                  <c:v>1</c:v>
                </c:pt>
                <c:pt idx="6853">
                  <c:v>6</c:v>
                </c:pt>
                <c:pt idx="6854">
                  <c:v>1</c:v>
                </c:pt>
                <c:pt idx="6855">
                  <c:v>0</c:v>
                </c:pt>
                <c:pt idx="6856">
                  <c:v>1</c:v>
                </c:pt>
                <c:pt idx="6857">
                  <c:v>1</c:v>
                </c:pt>
                <c:pt idx="6858">
                  <c:v>6</c:v>
                </c:pt>
                <c:pt idx="6859">
                  <c:v>5</c:v>
                </c:pt>
                <c:pt idx="6860">
                  <c:v>1</c:v>
                </c:pt>
                <c:pt idx="6861">
                  <c:v>4</c:v>
                </c:pt>
                <c:pt idx="6862">
                  <c:v>7</c:v>
                </c:pt>
                <c:pt idx="6863">
                  <c:v>6</c:v>
                </c:pt>
                <c:pt idx="6864">
                  <c:v>1</c:v>
                </c:pt>
                <c:pt idx="6865">
                  <c:v>1</c:v>
                </c:pt>
                <c:pt idx="6866">
                  <c:v>5</c:v>
                </c:pt>
                <c:pt idx="6867">
                  <c:v>8</c:v>
                </c:pt>
                <c:pt idx="6868">
                  <c:v>6</c:v>
                </c:pt>
                <c:pt idx="6869">
                  <c:v>1</c:v>
                </c:pt>
                <c:pt idx="6870">
                  <c:v>5</c:v>
                </c:pt>
                <c:pt idx="6871">
                  <c:v>1</c:v>
                </c:pt>
                <c:pt idx="6872">
                  <c:v>6</c:v>
                </c:pt>
                <c:pt idx="6873">
                  <c:v>5</c:v>
                </c:pt>
                <c:pt idx="6874">
                  <c:v>6</c:v>
                </c:pt>
                <c:pt idx="6875">
                  <c:v>4</c:v>
                </c:pt>
                <c:pt idx="6876">
                  <c:v>5</c:v>
                </c:pt>
                <c:pt idx="6877">
                  <c:v>4</c:v>
                </c:pt>
                <c:pt idx="6878">
                  <c:v>1</c:v>
                </c:pt>
                <c:pt idx="6879">
                  <c:v>4</c:v>
                </c:pt>
                <c:pt idx="6880">
                  <c:v>4</c:v>
                </c:pt>
                <c:pt idx="6881">
                  <c:v>1</c:v>
                </c:pt>
                <c:pt idx="6882">
                  <c:v>8</c:v>
                </c:pt>
                <c:pt idx="6883">
                  <c:v>4</c:v>
                </c:pt>
                <c:pt idx="6884">
                  <c:v>3</c:v>
                </c:pt>
                <c:pt idx="6885">
                  <c:v>6</c:v>
                </c:pt>
                <c:pt idx="6886">
                  <c:v>4</c:v>
                </c:pt>
                <c:pt idx="6887">
                  <c:v>4</c:v>
                </c:pt>
                <c:pt idx="6888">
                  <c:v>6</c:v>
                </c:pt>
                <c:pt idx="6889">
                  <c:v>4</c:v>
                </c:pt>
                <c:pt idx="6890">
                  <c:v>1</c:v>
                </c:pt>
                <c:pt idx="6891">
                  <c:v>4</c:v>
                </c:pt>
                <c:pt idx="6892">
                  <c:v>10</c:v>
                </c:pt>
                <c:pt idx="6893">
                  <c:v>6</c:v>
                </c:pt>
                <c:pt idx="6894">
                  <c:v>9</c:v>
                </c:pt>
                <c:pt idx="6895">
                  <c:v>1</c:v>
                </c:pt>
                <c:pt idx="6896">
                  <c:v>1</c:v>
                </c:pt>
                <c:pt idx="6897">
                  <c:v>6</c:v>
                </c:pt>
                <c:pt idx="6898">
                  <c:v>1</c:v>
                </c:pt>
                <c:pt idx="6899">
                  <c:v>8</c:v>
                </c:pt>
                <c:pt idx="6900">
                  <c:v>2</c:v>
                </c:pt>
                <c:pt idx="6901">
                  <c:v>6</c:v>
                </c:pt>
                <c:pt idx="6902">
                  <c:v>2</c:v>
                </c:pt>
                <c:pt idx="6903">
                  <c:v>4</c:v>
                </c:pt>
                <c:pt idx="6904">
                  <c:v>4</c:v>
                </c:pt>
                <c:pt idx="6905">
                  <c:v>6</c:v>
                </c:pt>
                <c:pt idx="6906">
                  <c:v>8</c:v>
                </c:pt>
                <c:pt idx="6907">
                  <c:v>5</c:v>
                </c:pt>
                <c:pt idx="6908">
                  <c:v>4</c:v>
                </c:pt>
                <c:pt idx="6909">
                  <c:v>7</c:v>
                </c:pt>
                <c:pt idx="6910">
                  <c:v>8</c:v>
                </c:pt>
                <c:pt idx="6911">
                  <c:v>7</c:v>
                </c:pt>
                <c:pt idx="6912">
                  <c:v>2</c:v>
                </c:pt>
                <c:pt idx="6913">
                  <c:v>8</c:v>
                </c:pt>
                <c:pt idx="6914">
                  <c:v>6</c:v>
                </c:pt>
                <c:pt idx="6915">
                  <c:v>5</c:v>
                </c:pt>
                <c:pt idx="6916">
                  <c:v>5</c:v>
                </c:pt>
                <c:pt idx="6917">
                  <c:v>2</c:v>
                </c:pt>
                <c:pt idx="6918">
                  <c:v>8</c:v>
                </c:pt>
                <c:pt idx="6919">
                  <c:v>7</c:v>
                </c:pt>
                <c:pt idx="6920">
                  <c:v>9</c:v>
                </c:pt>
                <c:pt idx="6921">
                  <c:v>6</c:v>
                </c:pt>
                <c:pt idx="6922">
                  <c:v>6</c:v>
                </c:pt>
                <c:pt idx="6923">
                  <c:v>4</c:v>
                </c:pt>
                <c:pt idx="6924">
                  <c:v>7</c:v>
                </c:pt>
                <c:pt idx="6925">
                  <c:v>4</c:v>
                </c:pt>
                <c:pt idx="6926">
                  <c:v>1</c:v>
                </c:pt>
                <c:pt idx="6927">
                  <c:v>3</c:v>
                </c:pt>
                <c:pt idx="6928">
                  <c:v>1</c:v>
                </c:pt>
                <c:pt idx="6929">
                  <c:v>5</c:v>
                </c:pt>
                <c:pt idx="6930">
                  <c:v>5</c:v>
                </c:pt>
                <c:pt idx="6931">
                  <c:v>7</c:v>
                </c:pt>
                <c:pt idx="6932">
                  <c:v>6</c:v>
                </c:pt>
                <c:pt idx="6933">
                  <c:v>4</c:v>
                </c:pt>
                <c:pt idx="6934">
                  <c:v>10</c:v>
                </c:pt>
                <c:pt idx="6935">
                  <c:v>6</c:v>
                </c:pt>
                <c:pt idx="6936">
                  <c:v>7</c:v>
                </c:pt>
                <c:pt idx="6937">
                  <c:v>6</c:v>
                </c:pt>
                <c:pt idx="6938">
                  <c:v>7</c:v>
                </c:pt>
                <c:pt idx="6939">
                  <c:v>4</c:v>
                </c:pt>
                <c:pt idx="6940">
                  <c:v>5</c:v>
                </c:pt>
                <c:pt idx="6941">
                  <c:v>3</c:v>
                </c:pt>
                <c:pt idx="6942">
                  <c:v>8</c:v>
                </c:pt>
                <c:pt idx="6943">
                  <c:v>5</c:v>
                </c:pt>
                <c:pt idx="6944">
                  <c:v>6</c:v>
                </c:pt>
                <c:pt idx="6945">
                  <c:v>3</c:v>
                </c:pt>
                <c:pt idx="6946">
                  <c:v>9</c:v>
                </c:pt>
                <c:pt idx="6947">
                  <c:v>6</c:v>
                </c:pt>
                <c:pt idx="6948">
                  <c:v>1</c:v>
                </c:pt>
                <c:pt idx="6949">
                  <c:v>7</c:v>
                </c:pt>
                <c:pt idx="6950">
                  <c:v>9</c:v>
                </c:pt>
                <c:pt idx="6951">
                  <c:v>5</c:v>
                </c:pt>
                <c:pt idx="6952">
                  <c:v>5</c:v>
                </c:pt>
                <c:pt idx="6953">
                  <c:v>8</c:v>
                </c:pt>
                <c:pt idx="6954">
                  <c:v>4</c:v>
                </c:pt>
                <c:pt idx="6955">
                  <c:v>5</c:v>
                </c:pt>
                <c:pt idx="6956">
                  <c:v>5</c:v>
                </c:pt>
                <c:pt idx="6957">
                  <c:v>3</c:v>
                </c:pt>
                <c:pt idx="6958">
                  <c:v>8</c:v>
                </c:pt>
                <c:pt idx="6959">
                  <c:v>7</c:v>
                </c:pt>
                <c:pt idx="6960">
                  <c:v>6</c:v>
                </c:pt>
                <c:pt idx="6961">
                  <c:v>9</c:v>
                </c:pt>
                <c:pt idx="6962">
                  <c:v>1</c:v>
                </c:pt>
                <c:pt idx="6963">
                  <c:v>6</c:v>
                </c:pt>
                <c:pt idx="6964">
                  <c:v>2</c:v>
                </c:pt>
                <c:pt idx="6965">
                  <c:v>7</c:v>
                </c:pt>
                <c:pt idx="6966">
                  <c:v>6</c:v>
                </c:pt>
                <c:pt idx="6967">
                  <c:v>5</c:v>
                </c:pt>
                <c:pt idx="6968">
                  <c:v>6</c:v>
                </c:pt>
                <c:pt idx="6969">
                  <c:v>3</c:v>
                </c:pt>
                <c:pt idx="6970">
                  <c:v>6</c:v>
                </c:pt>
                <c:pt idx="6971">
                  <c:v>1</c:v>
                </c:pt>
                <c:pt idx="6972">
                  <c:v>1</c:v>
                </c:pt>
                <c:pt idx="6973">
                  <c:v>8</c:v>
                </c:pt>
                <c:pt idx="6974">
                  <c:v>4</c:v>
                </c:pt>
                <c:pt idx="6975">
                  <c:v>1</c:v>
                </c:pt>
                <c:pt idx="6976">
                  <c:v>3</c:v>
                </c:pt>
                <c:pt idx="6977">
                  <c:v>8</c:v>
                </c:pt>
                <c:pt idx="6978">
                  <c:v>2</c:v>
                </c:pt>
                <c:pt idx="6979">
                  <c:v>7</c:v>
                </c:pt>
                <c:pt idx="6980">
                  <c:v>9</c:v>
                </c:pt>
                <c:pt idx="6981">
                  <c:v>6</c:v>
                </c:pt>
                <c:pt idx="6982">
                  <c:v>2</c:v>
                </c:pt>
                <c:pt idx="6983">
                  <c:v>9</c:v>
                </c:pt>
                <c:pt idx="6984">
                  <c:v>5</c:v>
                </c:pt>
                <c:pt idx="6985">
                  <c:v>7</c:v>
                </c:pt>
                <c:pt idx="6986">
                  <c:v>10</c:v>
                </c:pt>
                <c:pt idx="6987">
                  <c:v>4</c:v>
                </c:pt>
                <c:pt idx="6988">
                  <c:v>7</c:v>
                </c:pt>
                <c:pt idx="6989">
                  <c:v>6</c:v>
                </c:pt>
                <c:pt idx="6990">
                  <c:v>7</c:v>
                </c:pt>
                <c:pt idx="6991">
                  <c:v>7</c:v>
                </c:pt>
                <c:pt idx="6992">
                  <c:v>1</c:v>
                </c:pt>
                <c:pt idx="6993">
                  <c:v>8</c:v>
                </c:pt>
                <c:pt idx="6994">
                  <c:v>4</c:v>
                </c:pt>
                <c:pt idx="6995">
                  <c:v>10</c:v>
                </c:pt>
                <c:pt idx="6996">
                  <c:v>7</c:v>
                </c:pt>
                <c:pt idx="6997">
                  <c:v>6</c:v>
                </c:pt>
                <c:pt idx="6998">
                  <c:v>6</c:v>
                </c:pt>
                <c:pt idx="6999">
                  <c:v>3</c:v>
                </c:pt>
                <c:pt idx="7000">
                  <c:v>1</c:v>
                </c:pt>
                <c:pt idx="7001">
                  <c:v>4</c:v>
                </c:pt>
                <c:pt idx="7002">
                  <c:v>6</c:v>
                </c:pt>
                <c:pt idx="7003">
                  <c:v>6</c:v>
                </c:pt>
                <c:pt idx="7004">
                  <c:v>8</c:v>
                </c:pt>
                <c:pt idx="7005">
                  <c:v>6</c:v>
                </c:pt>
                <c:pt idx="7006">
                  <c:v>5</c:v>
                </c:pt>
                <c:pt idx="7007">
                  <c:v>2</c:v>
                </c:pt>
                <c:pt idx="7008">
                  <c:v>6</c:v>
                </c:pt>
                <c:pt idx="7009">
                  <c:v>7</c:v>
                </c:pt>
                <c:pt idx="7010">
                  <c:v>6</c:v>
                </c:pt>
                <c:pt idx="7011">
                  <c:v>6</c:v>
                </c:pt>
                <c:pt idx="7012">
                  <c:v>8</c:v>
                </c:pt>
                <c:pt idx="7013">
                  <c:v>8</c:v>
                </c:pt>
                <c:pt idx="7014">
                  <c:v>8</c:v>
                </c:pt>
                <c:pt idx="7015">
                  <c:v>5</c:v>
                </c:pt>
                <c:pt idx="7016">
                  <c:v>7</c:v>
                </c:pt>
                <c:pt idx="7017">
                  <c:v>5</c:v>
                </c:pt>
                <c:pt idx="7018">
                  <c:v>6</c:v>
                </c:pt>
                <c:pt idx="7019">
                  <c:v>7</c:v>
                </c:pt>
                <c:pt idx="7020">
                  <c:v>4</c:v>
                </c:pt>
                <c:pt idx="7021">
                  <c:v>2</c:v>
                </c:pt>
                <c:pt idx="7022">
                  <c:v>6</c:v>
                </c:pt>
                <c:pt idx="7023">
                  <c:v>1</c:v>
                </c:pt>
                <c:pt idx="7024">
                  <c:v>6</c:v>
                </c:pt>
                <c:pt idx="7025">
                  <c:v>2</c:v>
                </c:pt>
                <c:pt idx="7026">
                  <c:v>4</c:v>
                </c:pt>
                <c:pt idx="7027">
                  <c:v>5</c:v>
                </c:pt>
                <c:pt idx="7028">
                  <c:v>6</c:v>
                </c:pt>
                <c:pt idx="7029">
                  <c:v>5</c:v>
                </c:pt>
                <c:pt idx="7030">
                  <c:v>5</c:v>
                </c:pt>
                <c:pt idx="7031">
                  <c:v>8</c:v>
                </c:pt>
                <c:pt idx="7032">
                  <c:v>2</c:v>
                </c:pt>
                <c:pt idx="7033">
                  <c:v>5</c:v>
                </c:pt>
                <c:pt idx="7034">
                  <c:v>9</c:v>
                </c:pt>
                <c:pt idx="7035">
                  <c:v>6</c:v>
                </c:pt>
                <c:pt idx="7036">
                  <c:v>6</c:v>
                </c:pt>
                <c:pt idx="7037">
                  <c:v>7</c:v>
                </c:pt>
                <c:pt idx="7038">
                  <c:v>10</c:v>
                </c:pt>
                <c:pt idx="7039">
                  <c:v>5</c:v>
                </c:pt>
                <c:pt idx="7040">
                  <c:v>6</c:v>
                </c:pt>
                <c:pt idx="7041">
                  <c:v>6</c:v>
                </c:pt>
                <c:pt idx="7042">
                  <c:v>8</c:v>
                </c:pt>
                <c:pt idx="7043">
                  <c:v>6</c:v>
                </c:pt>
                <c:pt idx="7044">
                  <c:v>6</c:v>
                </c:pt>
                <c:pt idx="7045">
                  <c:v>4</c:v>
                </c:pt>
                <c:pt idx="7046">
                  <c:v>2</c:v>
                </c:pt>
                <c:pt idx="7047">
                  <c:v>8</c:v>
                </c:pt>
                <c:pt idx="7048">
                  <c:v>4</c:v>
                </c:pt>
                <c:pt idx="7049">
                  <c:v>7</c:v>
                </c:pt>
                <c:pt idx="7050">
                  <c:v>1</c:v>
                </c:pt>
                <c:pt idx="7051">
                  <c:v>4</c:v>
                </c:pt>
                <c:pt idx="7052">
                  <c:v>7</c:v>
                </c:pt>
                <c:pt idx="7053">
                  <c:v>9</c:v>
                </c:pt>
                <c:pt idx="7054">
                  <c:v>8</c:v>
                </c:pt>
                <c:pt idx="7055">
                  <c:v>8</c:v>
                </c:pt>
                <c:pt idx="7056">
                  <c:v>7</c:v>
                </c:pt>
                <c:pt idx="7057">
                  <c:v>5</c:v>
                </c:pt>
                <c:pt idx="7058">
                  <c:v>10</c:v>
                </c:pt>
                <c:pt idx="7059">
                  <c:v>4</c:v>
                </c:pt>
                <c:pt idx="7060">
                  <c:v>7</c:v>
                </c:pt>
                <c:pt idx="7061">
                  <c:v>10</c:v>
                </c:pt>
                <c:pt idx="7062">
                  <c:v>4</c:v>
                </c:pt>
                <c:pt idx="7063">
                  <c:v>5</c:v>
                </c:pt>
                <c:pt idx="7064">
                  <c:v>5</c:v>
                </c:pt>
                <c:pt idx="7065">
                  <c:v>7</c:v>
                </c:pt>
                <c:pt idx="7066">
                  <c:v>7</c:v>
                </c:pt>
                <c:pt idx="7067">
                  <c:v>5</c:v>
                </c:pt>
                <c:pt idx="7068">
                  <c:v>1</c:v>
                </c:pt>
                <c:pt idx="7069">
                  <c:v>11</c:v>
                </c:pt>
                <c:pt idx="7070">
                  <c:v>9</c:v>
                </c:pt>
                <c:pt idx="7071">
                  <c:v>1</c:v>
                </c:pt>
                <c:pt idx="7072">
                  <c:v>5</c:v>
                </c:pt>
                <c:pt idx="7073">
                  <c:v>2</c:v>
                </c:pt>
                <c:pt idx="7074">
                  <c:v>1</c:v>
                </c:pt>
                <c:pt idx="7075">
                  <c:v>2</c:v>
                </c:pt>
                <c:pt idx="7076">
                  <c:v>4</c:v>
                </c:pt>
                <c:pt idx="7077">
                  <c:v>6</c:v>
                </c:pt>
                <c:pt idx="7078">
                  <c:v>2</c:v>
                </c:pt>
                <c:pt idx="7079">
                  <c:v>6</c:v>
                </c:pt>
                <c:pt idx="7080">
                  <c:v>2</c:v>
                </c:pt>
                <c:pt idx="7081">
                  <c:v>10</c:v>
                </c:pt>
                <c:pt idx="7082">
                  <c:v>3</c:v>
                </c:pt>
                <c:pt idx="7083">
                  <c:v>8</c:v>
                </c:pt>
                <c:pt idx="7084">
                  <c:v>2</c:v>
                </c:pt>
                <c:pt idx="7085">
                  <c:v>7</c:v>
                </c:pt>
                <c:pt idx="7086">
                  <c:v>3</c:v>
                </c:pt>
                <c:pt idx="7087">
                  <c:v>3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2</c:v>
                </c:pt>
                <c:pt idx="7093">
                  <c:v>4</c:v>
                </c:pt>
                <c:pt idx="7094">
                  <c:v>4</c:v>
                </c:pt>
                <c:pt idx="7095">
                  <c:v>8</c:v>
                </c:pt>
                <c:pt idx="7096">
                  <c:v>2</c:v>
                </c:pt>
                <c:pt idx="7097">
                  <c:v>4</c:v>
                </c:pt>
                <c:pt idx="7098">
                  <c:v>4</c:v>
                </c:pt>
                <c:pt idx="7099">
                  <c:v>6</c:v>
                </c:pt>
                <c:pt idx="7100">
                  <c:v>8</c:v>
                </c:pt>
                <c:pt idx="7101">
                  <c:v>8</c:v>
                </c:pt>
                <c:pt idx="7102">
                  <c:v>7</c:v>
                </c:pt>
                <c:pt idx="7103">
                  <c:v>1</c:v>
                </c:pt>
                <c:pt idx="7104">
                  <c:v>2</c:v>
                </c:pt>
                <c:pt idx="7105">
                  <c:v>8</c:v>
                </c:pt>
                <c:pt idx="7106">
                  <c:v>3</c:v>
                </c:pt>
                <c:pt idx="7107">
                  <c:v>1</c:v>
                </c:pt>
                <c:pt idx="7108">
                  <c:v>7</c:v>
                </c:pt>
                <c:pt idx="7109">
                  <c:v>6</c:v>
                </c:pt>
                <c:pt idx="7110">
                  <c:v>7</c:v>
                </c:pt>
                <c:pt idx="7111">
                  <c:v>6</c:v>
                </c:pt>
                <c:pt idx="7112">
                  <c:v>5</c:v>
                </c:pt>
                <c:pt idx="7113">
                  <c:v>4</c:v>
                </c:pt>
                <c:pt idx="7114">
                  <c:v>4</c:v>
                </c:pt>
                <c:pt idx="7115">
                  <c:v>3</c:v>
                </c:pt>
                <c:pt idx="7116">
                  <c:v>6</c:v>
                </c:pt>
                <c:pt idx="7117">
                  <c:v>4</c:v>
                </c:pt>
                <c:pt idx="7118">
                  <c:v>1</c:v>
                </c:pt>
                <c:pt idx="7119">
                  <c:v>4</c:v>
                </c:pt>
                <c:pt idx="7120">
                  <c:v>2</c:v>
                </c:pt>
                <c:pt idx="7121">
                  <c:v>4</c:v>
                </c:pt>
                <c:pt idx="7122">
                  <c:v>4</c:v>
                </c:pt>
                <c:pt idx="7123">
                  <c:v>2</c:v>
                </c:pt>
                <c:pt idx="7124">
                  <c:v>9</c:v>
                </c:pt>
                <c:pt idx="7125">
                  <c:v>6</c:v>
                </c:pt>
                <c:pt idx="7126">
                  <c:v>7</c:v>
                </c:pt>
                <c:pt idx="7127">
                  <c:v>3</c:v>
                </c:pt>
                <c:pt idx="7128">
                  <c:v>8</c:v>
                </c:pt>
                <c:pt idx="7129">
                  <c:v>6</c:v>
                </c:pt>
                <c:pt idx="7130">
                  <c:v>5</c:v>
                </c:pt>
                <c:pt idx="7131">
                  <c:v>4</c:v>
                </c:pt>
                <c:pt idx="7132">
                  <c:v>6</c:v>
                </c:pt>
                <c:pt idx="7133">
                  <c:v>6</c:v>
                </c:pt>
                <c:pt idx="7134">
                  <c:v>0</c:v>
                </c:pt>
                <c:pt idx="7135">
                  <c:v>5</c:v>
                </c:pt>
                <c:pt idx="7136">
                  <c:v>5</c:v>
                </c:pt>
                <c:pt idx="7137">
                  <c:v>3</c:v>
                </c:pt>
                <c:pt idx="7138">
                  <c:v>7</c:v>
                </c:pt>
                <c:pt idx="7139">
                  <c:v>8</c:v>
                </c:pt>
                <c:pt idx="7140">
                  <c:v>8</c:v>
                </c:pt>
                <c:pt idx="7141">
                  <c:v>2</c:v>
                </c:pt>
                <c:pt idx="7142">
                  <c:v>7</c:v>
                </c:pt>
                <c:pt idx="7143">
                  <c:v>1</c:v>
                </c:pt>
                <c:pt idx="7144">
                  <c:v>5</c:v>
                </c:pt>
                <c:pt idx="7145">
                  <c:v>10</c:v>
                </c:pt>
                <c:pt idx="7146">
                  <c:v>1</c:v>
                </c:pt>
                <c:pt idx="7147">
                  <c:v>0</c:v>
                </c:pt>
                <c:pt idx="7148">
                  <c:v>5</c:v>
                </c:pt>
                <c:pt idx="7149">
                  <c:v>4</c:v>
                </c:pt>
                <c:pt idx="7150">
                  <c:v>1</c:v>
                </c:pt>
                <c:pt idx="7151">
                  <c:v>4</c:v>
                </c:pt>
                <c:pt idx="7152">
                  <c:v>5</c:v>
                </c:pt>
                <c:pt idx="7153">
                  <c:v>7</c:v>
                </c:pt>
                <c:pt idx="7154">
                  <c:v>6</c:v>
                </c:pt>
                <c:pt idx="7155">
                  <c:v>1</c:v>
                </c:pt>
                <c:pt idx="7156">
                  <c:v>2</c:v>
                </c:pt>
                <c:pt idx="7157">
                  <c:v>5</c:v>
                </c:pt>
                <c:pt idx="7158">
                  <c:v>7</c:v>
                </c:pt>
                <c:pt idx="7159">
                  <c:v>3</c:v>
                </c:pt>
                <c:pt idx="7160">
                  <c:v>2</c:v>
                </c:pt>
                <c:pt idx="7161">
                  <c:v>8</c:v>
                </c:pt>
                <c:pt idx="7162">
                  <c:v>8</c:v>
                </c:pt>
                <c:pt idx="7163">
                  <c:v>6</c:v>
                </c:pt>
                <c:pt idx="7164">
                  <c:v>6</c:v>
                </c:pt>
                <c:pt idx="7165">
                  <c:v>4</c:v>
                </c:pt>
                <c:pt idx="7166">
                  <c:v>7</c:v>
                </c:pt>
                <c:pt idx="7167">
                  <c:v>2</c:v>
                </c:pt>
                <c:pt idx="7168">
                  <c:v>8</c:v>
                </c:pt>
                <c:pt idx="7169">
                  <c:v>1</c:v>
                </c:pt>
                <c:pt idx="7170">
                  <c:v>3</c:v>
                </c:pt>
                <c:pt idx="7171">
                  <c:v>7</c:v>
                </c:pt>
                <c:pt idx="7172">
                  <c:v>7</c:v>
                </c:pt>
                <c:pt idx="7173">
                  <c:v>7</c:v>
                </c:pt>
                <c:pt idx="7174">
                  <c:v>2</c:v>
                </c:pt>
                <c:pt idx="7175">
                  <c:v>4</c:v>
                </c:pt>
                <c:pt idx="7176">
                  <c:v>9</c:v>
                </c:pt>
                <c:pt idx="7177">
                  <c:v>1</c:v>
                </c:pt>
                <c:pt idx="7178">
                  <c:v>4</c:v>
                </c:pt>
                <c:pt idx="7179">
                  <c:v>2</c:v>
                </c:pt>
                <c:pt idx="7180">
                  <c:v>2</c:v>
                </c:pt>
                <c:pt idx="7181">
                  <c:v>5</c:v>
                </c:pt>
                <c:pt idx="7182">
                  <c:v>1</c:v>
                </c:pt>
                <c:pt idx="7183">
                  <c:v>4</c:v>
                </c:pt>
                <c:pt idx="7184">
                  <c:v>6</c:v>
                </c:pt>
                <c:pt idx="7185">
                  <c:v>4</c:v>
                </c:pt>
                <c:pt idx="7186">
                  <c:v>7</c:v>
                </c:pt>
                <c:pt idx="7187">
                  <c:v>7</c:v>
                </c:pt>
                <c:pt idx="7188">
                  <c:v>3</c:v>
                </c:pt>
                <c:pt idx="7189">
                  <c:v>5</c:v>
                </c:pt>
                <c:pt idx="7190">
                  <c:v>6</c:v>
                </c:pt>
                <c:pt idx="7191">
                  <c:v>4</c:v>
                </c:pt>
                <c:pt idx="7192">
                  <c:v>9</c:v>
                </c:pt>
                <c:pt idx="7193">
                  <c:v>9</c:v>
                </c:pt>
                <c:pt idx="7194">
                  <c:v>5</c:v>
                </c:pt>
                <c:pt idx="7195">
                  <c:v>3</c:v>
                </c:pt>
                <c:pt idx="7196">
                  <c:v>3</c:v>
                </c:pt>
                <c:pt idx="7197">
                  <c:v>7</c:v>
                </c:pt>
                <c:pt idx="7198">
                  <c:v>6</c:v>
                </c:pt>
                <c:pt idx="7199">
                  <c:v>4</c:v>
                </c:pt>
                <c:pt idx="7200">
                  <c:v>1</c:v>
                </c:pt>
                <c:pt idx="7201">
                  <c:v>5</c:v>
                </c:pt>
                <c:pt idx="7202">
                  <c:v>1</c:v>
                </c:pt>
                <c:pt idx="7203">
                  <c:v>3</c:v>
                </c:pt>
                <c:pt idx="7204">
                  <c:v>6</c:v>
                </c:pt>
                <c:pt idx="7205">
                  <c:v>4</c:v>
                </c:pt>
                <c:pt idx="7206">
                  <c:v>3</c:v>
                </c:pt>
                <c:pt idx="7207">
                  <c:v>0</c:v>
                </c:pt>
                <c:pt idx="7208">
                  <c:v>9</c:v>
                </c:pt>
                <c:pt idx="7209">
                  <c:v>7</c:v>
                </c:pt>
                <c:pt idx="7210">
                  <c:v>0</c:v>
                </c:pt>
                <c:pt idx="7211">
                  <c:v>6</c:v>
                </c:pt>
                <c:pt idx="7212">
                  <c:v>2</c:v>
                </c:pt>
                <c:pt idx="7213">
                  <c:v>3</c:v>
                </c:pt>
                <c:pt idx="7214">
                  <c:v>7</c:v>
                </c:pt>
                <c:pt idx="7215">
                  <c:v>6</c:v>
                </c:pt>
                <c:pt idx="7216">
                  <c:v>3</c:v>
                </c:pt>
                <c:pt idx="7217">
                  <c:v>6</c:v>
                </c:pt>
                <c:pt idx="7218">
                  <c:v>0</c:v>
                </c:pt>
                <c:pt idx="7219">
                  <c:v>1</c:v>
                </c:pt>
                <c:pt idx="7220">
                  <c:v>6</c:v>
                </c:pt>
                <c:pt idx="7221">
                  <c:v>2</c:v>
                </c:pt>
                <c:pt idx="7222">
                  <c:v>6</c:v>
                </c:pt>
                <c:pt idx="7223">
                  <c:v>5</c:v>
                </c:pt>
                <c:pt idx="7224">
                  <c:v>3</c:v>
                </c:pt>
                <c:pt idx="7225">
                  <c:v>7</c:v>
                </c:pt>
                <c:pt idx="7226">
                  <c:v>7</c:v>
                </c:pt>
                <c:pt idx="7227">
                  <c:v>7</c:v>
                </c:pt>
                <c:pt idx="7228">
                  <c:v>5</c:v>
                </c:pt>
                <c:pt idx="7229">
                  <c:v>9</c:v>
                </c:pt>
                <c:pt idx="7230">
                  <c:v>1</c:v>
                </c:pt>
                <c:pt idx="7231">
                  <c:v>7</c:v>
                </c:pt>
                <c:pt idx="7232">
                  <c:v>3</c:v>
                </c:pt>
                <c:pt idx="7233">
                  <c:v>5</c:v>
                </c:pt>
                <c:pt idx="7234">
                  <c:v>5</c:v>
                </c:pt>
                <c:pt idx="7235">
                  <c:v>7</c:v>
                </c:pt>
                <c:pt idx="7236">
                  <c:v>8</c:v>
                </c:pt>
                <c:pt idx="7237">
                  <c:v>7</c:v>
                </c:pt>
                <c:pt idx="7238">
                  <c:v>5</c:v>
                </c:pt>
                <c:pt idx="7239">
                  <c:v>5</c:v>
                </c:pt>
                <c:pt idx="7240">
                  <c:v>4</c:v>
                </c:pt>
                <c:pt idx="7241">
                  <c:v>3</c:v>
                </c:pt>
                <c:pt idx="7242">
                  <c:v>4</c:v>
                </c:pt>
                <c:pt idx="7243">
                  <c:v>2</c:v>
                </c:pt>
                <c:pt idx="7244">
                  <c:v>5</c:v>
                </c:pt>
                <c:pt idx="7245">
                  <c:v>6</c:v>
                </c:pt>
                <c:pt idx="7246">
                  <c:v>5</c:v>
                </c:pt>
                <c:pt idx="7247">
                  <c:v>6</c:v>
                </c:pt>
                <c:pt idx="7248">
                  <c:v>4</c:v>
                </c:pt>
                <c:pt idx="7249">
                  <c:v>0</c:v>
                </c:pt>
                <c:pt idx="7250">
                  <c:v>10</c:v>
                </c:pt>
                <c:pt idx="7251">
                  <c:v>8</c:v>
                </c:pt>
                <c:pt idx="7252">
                  <c:v>0</c:v>
                </c:pt>
                <c:pt idx="7253">
                  <c:v>6</c:v>
                </c:pt>
                <c:pt idx="7254">
                  <c:v>1</c:v>
                </c:pt>
                <c:pt idx="7255">
                  <c:v>8</c:v>
                </c:pt>
                <c:pt idx="7256">
                  <c:v>3</c:v>
                </c:pt>
                <c:pt idx="7257">
                  <c:v>5</c:v>
                </c:pt>
                <c:pt idx="7258">
                  <c:v>8</c:v>
                </c:pt>
                <c:pt idx="7259">
                  <c:v>10</c:v>
                </c:pt>
                <c:pt idx="7260">
                  <c:v>8</c:v>
                </c:pt>
                <c:pt idx="7261">
                  <c:v>10</c:v>
                </c:pt>
                <c:pt idx="7262">
                  <c:v>6</c:v>
                </c:pt>
                <c:pt idx="7263">
                  <c:v>0</c:v>
                </c:pt>
                <c:pt idx="7264">
                  <c:v>5</c:v>
                </c:pt>
                <c:pt idx="7265">
                  <c:v>6</c:v>
                </c:pt>
                <c:pt idx="7266">
                  <c:v>4</c:v>
                </c:pt>
                <c:pt idx="7267">
                  <c:v>11</c:v>
                </c:pt>
                <c:pt idx="7268">
                  <c:v>3</c:v>
                </c:pt>
                <c:pt idx="7269">
                  <c:v>7</c:v>
                </c:pt>
                <c:pt idx="7270">
                  <c:v>0</c:v>
                </c:pt>
                <c:pt idx="7271">
                  <c:v>1</c:v>
                </c:pt>
                <c:pt idx="7272">
                  <c:v>4</c:v>
                </c:pt>
                <c:pt idx="7273">
                  <c:v>1</c:v>
                </c:pt>
                <c:pt idx="7274">
                  <c:v>10</c:v>
                </c:pt>
                <c:pt idx="7275">
                  <c:v>8</c:v>
                </c:pt>
                <c:pt idx="7276">
                  <c:v>8</c:v>
                </c:pt>
                <c:pt idx="7277">
                  <c:v>10</c:v>
                </c:pt>
                <c:pt idx="7278">
                  <c:v>7</c:v>
                </c:pt>
                <c:pt idx="7279">
                  <c:v>0</c:v>
                </c:pt>
                <c:pt idx="7280">
                  <c:v>1</c:v>
                </c:pt>
                <c:pt idx="7281">
                  <c:v>4</c:v>
                </c:pt>
                <c:pt idx="7282">
                  <c:v>3</c:v>
                </c:pt>
                <c:pt idx="7283">
                  <c:v>2</c:v>
                </c:pt>
                <c:pt idx="7284">
                  <c:v>8</c:v>
                </c:pt>
                <c:pt idx="7285">
                  <c:v>2</c:v>
                </c:pt>
                <c:pt idx="7286">
                  <c:v>9</c:v>
                </c:pt>
                <c:pt idx="7287">
                  <c:v>1</c:v>
                </c:pt>
                <c:pt idx="7288">
                  <c:v>3</c:v>
                </c:pt>
                <c:pt idx="7289">
                  <c:v>2</c:v>
                </c:pt>
                <c:pt idx="7290">
                  <c:v>4</c:v>
                </c:pt>
                <c:pt idx="7291">
                  <c:v>2</c:v>
                </c:pt>
                <c:pt idx="7292">
                  <c:v>3</c:v>
                </c:pt>
                <c:pt idx="7293">
                  <c:v>5</c:v>
                </c:pt>
                <c:pt idx="7294">
                  <c:v>3</c:v>
                </c:pt>
                <c:pt idx="7295">
                  <c:v>7</c:v>
                </c:pt>
                <c:pt idx="7296">
                  <c:v>5</c:v>
                </c:pt>
                <c:pt idx="7297">
                  <c:v>7</c:v>
                </c:pt>
                <c:pt idx="7298">
                  <c:v>4</c:v>
                </c:pt>
                <c:pt idx="7299">
                  <c:v>0</c:v>
                </c:pt>
                <c:pt idx="7300">
                  <c:v>12</c:v>
                </c:pt>
                <c:pt idx="7301">
                  <c:v>1</c:v>
                </c:pt>
                <c:pt idx="7302">
                  <c:v>2</c:v>
                </c:pt>
                <c:pt idx="7303">
                  <c:v>2</c:v>
                </c:pt>
                <c:pt idx="7304">
                  <c:v>6</c:v>
                </c:pt>
                <c:pt idx="7305">
                  <c:v>2</c:v>
                </c:pt>
                <c:pt idx="7306">
                  <c:v>8</c:v>
                </c:pt>
                <c:pt idx="7307">
                  <c:v>3</c:v>
                </c:pt>
                <c:pt idx="7308">
                  <c:v>12</c:v>
                </c:pt>
                <c:pt idx="7309">
                  <c:v>4</c:v>
                </c:pt>
                <c:pt idx="7310">
                  <c:v>5</c:v>
                </c:pt>
                <c:pt idx="7311">
                  <c:v>9</c:v>
                </c:pt>
                <c:pt idx="7312">
                  <c:v>2</c:v>
                </c:pt>
                <c:pt idx="7313">
                  <c:v>1</c:v>
                </c:pt>
                <c:pt idx="7314">
                  <c:v>5</c:v>
                </c:pt>
                <c:pt idx="7315">
                  <c:v>7</c:v>
                </c:pt>
                <c:pt idx="7316">
                  <c:v>6</c:v>
                </c:pt>
                <c:pt idx="7317">
                  <c:v>1</c:v>
                </c:pt>
                <c:pt idx="7318">
                  <c:v>7</c:v>
                </c:pt>
                <c:pt idx="7319">
                  <c:v>6</c:v>
                </c:pt>
                <c:pt idx="7320">
                  <c:v>0</c:v>
                </c:pt>
                <c:pt idx="7321">
                  <c:v>4</c:v>
                </c:pt>
                <c:pt idx="7322">
                  <c:v>7</c:v>
                </c:pt>
                <c:pt idx="7323">
                  <c:v>8</c:v>
                </c:pt>
                <c:pt idx="7324">
                  <c:v>2</c:v>
                </c:pt>
                <c:pt idx="7325">
                  <c:v>5</c:v>
                </c:pt>
                <c:pt idx="7326">
                  <c:v>8</c:v>
                </c:pt>
                <c:pt idx="7327">
                  <c:v>2</c:v>
                </c:pt>
                <c:pt idx="7328">
                  <c:v>4</c:v>
                </c:pt>
                <c:pt idx="7329">
                  <c:v>7</c:v>
                </c:pt>
                <c:pt idx="7330">
                  <c:v>2</c:v>
                </c:pt>
                <c:pt idx="7331">
                  <c:v>2</c:v>
                </c:pt>
                <c:pt idx="7332">
                  <c:v>8</c:v>
                </c:pt>
                <c:pt idx="7333">
                  <c:v>3</c:v>
                </c:pt>
                <c:pt idx="7334">
                  <c:v>8</c:v>
                </c:pt>
                <c:pt idx="7335">
                  <c:v>3</c:v>
                </c:pt>
                <c:pt idx="7336">
                  <c:v>10</c:v>
                </c:pt>
                <c:pt idx="7337">
                  <c:v>2</c:v>
                </c:pt>
                <c:pt idx="7338">
                  <c:v>4</c:v>
                </c:pt>
                <c:pt idx="7339">
                  <c:v>8</c:v>
                </c:pt>
                <c:pt idx="7340">
                  <c:v>3</c:v>
                </c:pt>
                <c:pt idx="7341">
                  <c:v>1</c:v>
                </c:pt>
                <c:pt idx="7342">
                  <c:v>1</c:v>
                </c:pt>
                <c:pt idx="7343">
                  <c:v>4</c:v>
                </c:pt>
                <c:pt idx="7344">
                  <c:v>6</c:v>
                </c:pt>
                <c:pt idx="7345">
                  <c:v>8</c:v>
                </c:pt>
                <c:pt idx="7346">
                  <c:v>4</c:v>
                </c:pt>
                <c:pt idx="7347">
                  <c:v>6</c:v>
                </c:pt>
                <c:pt idx="7348">
                  <c:v>1</c:v>
                </c:pt>
                <c:pt idx="7349">
                  <c:v>9</c:v>
                </c:pt>
                <c:pt idx="7350">
                  <c:v>4</c:v>
                </c:pt>
                <c:pt idx="7351">
                  <c:v>2</c:v>
                </c:pt>
                <c:pt idx="7352">
                  <c:v>6</c:v>
                </c:pt>
                <c:pt idx="7353">
                  <c:v>4</c:v>
                </c:pt>
                <c:pt idx="7354">
                  <c:v>1</c:v>
                </c:pt>
                <c:pt idx="7355">
                  <c:v>4</c:v>
                </c:pt>
                <c:pt idx="7356">
                  <c:v>1</c:v>
                </c:pt>
                <c:pt idx="7357">
                  <c:v>6</c:v>
                </c:pt>
                <c:pt idx="7358">
                  <c:v>1</c:v>
                </c:pt>
                <c:pt idx="7359">
                  <c:v>6</c:v>
                </c:pt>
                <c:pt idx="7360">
                  <c:v>7</c:v>
                </c:pt>
                <c:pt idx="7361">
                  <c:v>2</c:v>
                </c:pt>
                <c:pt idx="7362">
                  <c:v>9</c:v>
                </c:pt>
                <c:pt idx="7363">
                  <c:v>4</c:v>
                </c:pt>
                <c:pt idx="7364">
                  <c:v>3</c:v>
                </c:pt>
                <c:pt idx="7365">
                  <c:v>0</c:v>
                </c:pt>
                <c:pt idx="7366">
                  <c:v>0</c:v>
                </c:pt>
                <c:pt idx="7367">
                  <c:v>5</c:v>
                </c:pt>
                <c:pt idx="7368">
                  <c:v>0</c:v>
                </c:pt>
                <c:pt idx="7369">
                  <c:v>9</c:v>
                </c:pt>
                <c:pt idx="7370">
                  <c:v>3</c:v>
                </c:pt>
                <c:pt idx="7371">
                  <c:v>2</c:v>
                </c:pt>
                <c:pt idx="7372">
                  <c:v>6</c:v>
                </c:pt>
                <c:pt idx="7373">
                  <c:v>2</c:v>
                </c:pt>
                <c:pt idx="7374">
                  <c:v>7</c:v>
                </c:pt>
                <c:pt idx="7375">
                  <c:v>5</c:v>
                </c:pt>
                <c:pt idx="7376">
                  <c:v>5</c:v>
                </c:pt>
                <c:pt idx="7377">
                  <c:v>5</c:v>
                </c:pt>
                <c:pt idx="7378">
                  <c:v>3</c:v>
                </c:pt>
                <c:pt idx="7379">
                  <c:v>11</c:v>
                </c:pt>
                <c:pt idx="7380">
                  <c:v>5</c:v>
                </c:pt>
                <c:pt idx="7381">
                  <c:v>0</c:v>
                </c:pt>
                <c:pt idx="7382">
                  <c:v>4</c:v>
                </c:pt>
                <c:pt idx="7383">
                  <c:v>1</c:v>
                </c:pt>
                <c:pt idx="7384">
                  <c:v>6</c:v>
                </c:pt>
                <c:pt idx="7385">
                  <c:v>6</c:v>
                </c:pt>
                <c:pt idx="7386">
                  <c:v>3</c:v>
                </c:pt>
                <c:pt idx="7387">
                  <c:v>5</c:v>
                </c:pt>
                <c:pt idx="7388">
                  <c:v>5</c:v>
                </c:pt>
                <c:pt idx="7389">
                  <c:v>1</c:v>
                </c:pt>
                <c:pt idx="7390">
                  <c:v>5</c:v>
                </c:pt>
                <c:pt idx="7391">
                  <c:v>7</c:v>
                </c:pt>
                <c:pt idx="7392">
                  <c:v>8</c:v>
                </c:pt>
                <c:pt idx="7393">
                  <c:v>2</c:v>
                </c:pt>
                <c:pt idx="7394">
                  <c:v>6</c:v>
                </c:pt>
                <c:pt idx="7395">
                  <c:v>4</c:v>
                </c:pt>
                <c:pt idx="7396">
                  <c:v>1</c:v>
                </c:pt>
                <c:pt idx="7397">
                  <c:v>8</c:v>
                </c:pt>
                <c:pt idx="7398">
                  <c:v>2</c:v>
                </c:pt>
                <c:pt idx="7399">
                  <c:v>0</c:v>
                </c:pt>
                <c:pt idx="7400">
                  <c:v>6</c:v>
                </c:pt>
                <c:pt idx="7401">
                  <c:v>8</c:v>
                </c:pt>
                <c:pt idx="7402">
                  <c:v>0</c:v>
                </c:pt>
                <c:pt idx="7403">
                  <c:v>1</c:v>
                </c:pt>
                <c:pt idx="7404">
                  <c:v>5</c:v>
                </c:pt>
                <c:pt idx="7405">
                  <c:v>6</c:v>
                </c:pt>
                <c:pt idx="7406">
                  <c:v>2</c:v>
                </c:pt>
                <c:pt idx="7407">
                  <c:v>8</c:v>
                </c:pt>
                <c:pt idx="7408">
                  <c:v>5</c:v>
                </c:pt>
                <c:pt idx="7409">
                  <c:v>0</c:v>
                </c:pt>
                <c:pt idx="7410">
                  <c:v>6</c:v>
                </c:pt>
                <c:pt idx="7411">
                  <c:v>5</c:v>
                </c:pt>
                <c:pt idx="7412">
                  <c:v>9</c:v>
                </c:pt>
                <c:pt idx="7413">
                  <c:v>0</c:v>
                </c:pt>
                <c:pt idx="7414">
                  <c:v>4</c:v>
                </c:pt>
                <c:pt idx="7415">
                  <c:v>5</c:v>
                </c:pt>
                <c:pt idx="7416">
                  <c:v>4</c:v>
                </c:pt>
                <c:pt idx="7417">
                  <c:v>2</c:v>
                </c:pt>
                <c:pt idx="7418">
                  <c:v>9</c:v>
                </c:pt>
                <c:pt idx="7419">
                  <c:v>1</c:v>
                </c:pt>
                <c:pt idx="7420">
                  <c:v>4</c:v>
                </c:pt>
                <c:pt idx="7421">
                  <c:v>5</c:v>
                </c:pt>
                <c:pt idx="7422">
                  <c:v>2</c:v>
                </c:pt>
                <c:pt idx="7423">
                  <c:v>3</c:v>
                </c:pt>
                <c:pt idx="7424">
                  <c:v>8</c:v>
                </c:pt>
                <c:pt idx="7425">
                  <c:v>5</c:v>
                </c:pt>
                <c:pt idx="7426">
                  <c:v>9</c:v>
                </c:pt>
                <c:pt idx="7427">
                  <c:v>8</c:v>
                </c:pt>
                <c:pt idx="7428">
                  <c:v>6</c:v>
                </c:pt>
                <c:pt idx="7429">
                  <c:v>5</c:v>
                </c:pt>
                <c:pt idx="7430">
                  <c:v>6</c:v>
                </c:pt>
                <c:pt idx="7431">
                  <c:v>7</c:v>
                </c:pt>
                <c:pt idx="7432">
                  <c:v>3</c:v>
                </c:pt>
                <c:pt idx="7433">
                  <c:v>4</c:v>
                </c:pt>
                <c:pt idx="7434">
                  <c:v>3</c:v>
                </c:pt>
                <c:pt idx="7435">
                  <c:v>4</c:v>
                </c:pt>
                <c:pt idx="7436">
                  <c:v>3</c:v>
                </c:pt>
                <c:pt idx="7437">
                  <c:v>1</c:v>
                </c:pt>
                <c:pt idx="7438">
                  <c:v>3</c:v>
                </c:pt>
                <c:pt idx="7439">
                  <c:v>10</c:v>
                </c:pt>
                <c:pt idx="7440">
                  <c:v>8</c:v>
                </c:pt>
                <c:pt idx="7441">
                  <c:v>0</c:v>
                </c:pt>
                <c:pt idx="7442">
                  <c:v>0</c:v>
                </c:pt>
                <c:pt idx="7443">
                  <c:v>5</c:v>
                </c:pt>
                <c:pt idx="7444">
                  <c:v>3</c:v>
                </c:pt>
                <c:pt idx="7445">
                  <c:v>8</c:v>
                </c:pt>
                <c:pt idx="7446">
                  <c:v>8</c:v>
                </c:pt>
                <c:pt idx="7447">
                  <c:v>3</c:v>
                </c:pt>
                <c:pt idx="7448">
                  <c:v>5</c:v>
                </c:pt>
                <c:pt idx="7449">
                  <c:v>3</c:v>
                </c:pt>
                <c:pt idx="7450">
                  <c:v>7</c:v>
                </c:pt>
                <c:pt idx="7451">
                  <c:v>5</c:v>
                </c:pt>
                <c:pt idx="7452">
                  <c:v>8</c:v>
                </c:pt>
                <c:pt idx="7453">
                  <c:v>5</c:v>
                </c:pt>
                <c:pt idx="7454">
                  <c:v>1</c:v>
                </c:pt>
                <c:pt idx="7455">
                  <c:v>10</c:v>
                </c:pt>
                <c:pt idx="7456">
                  <c:v>9</c:v>
                </c:pt>
                <c:pt idx="7457">
                  <c:v>9</c:v>
                </c:pt>
                <c:pt idx="7458">
                  <c:v>1</c:v>
                </c:pt>
                <c:pt idx="7459">
                  <c:v>4</c:v>
                </c:pt>
                <c:pt idx="7460">
                  <c:v>4</c:v>
                </c:pt>
                <c:pt idx="7461">
                  <c:v>10</c:v>
                </c:pt>
                <c:pt idx="7462">
                  <c:v>4</c:v>
                </c:pt>
                <c:pt idx="7463">
                  <c:v>9</c:v>
                </c:pt>
                <c:pt idx="7464">
                  <c:v>6</c:v>
                </c:pt>
                <c:pt idx="7465">
                  <c:v>3</c:v>
                </c:pt>
                <c:pt idx="7466">
                  <c:v>2</c:v>
                </c:pt>
                <c:pt idx="7467">
                  <c:v>1</c:v>
                </c:pt>
                <c:pt idx="7468">
                  <c:v>5</c:v>
                </c:pt>
                <c:pt idx="7469">
                  <c:v>9</c:v>
                </c:pt>
                <c:pt idx="7470">
                  <c:v>9</c:v>
                </c:pt>
                <c:pt idx="7471">
                  <c:v>2</c:v>
                </c:pt>
                <c:pt idx="7472">
                  <c:v>10</c:v>
                </c:pt>
                <c:pt idx="7473">
                  <c:v>4</c:v>
                </c:pt>
                <c:pt idx="7474">
                  <c:v>5</c:v>
                </c:pt>
                <c:pt idx="7475">
                  <c:v>0</c:v>
                </c:pt>
                <c:pt idx="7476">
                  <c:v>4</c:v>
                </c:pt>
                <c:pt idx="7477">
                  <c:v>5</c:v>
                </c:pt>
                <c:pt idx="7478">
                  <c:v>1</c:v>
                </c:pt>
                <c:pt idx="7479">
                  <c:v>12</c:v>
                </c:pt>
                <c:pt idx="7480">
                  <c:v>3</c:v>
                </c:pt>
                <c:pt idx="7481">
                  <c:v>3</c:v>
                </c:pt>
                <c:pt idx="7482">
                  <c:v>10</c:v>
                </c:pt>
                <c:pt idx="7483">
                  <c:v>2</c:v>
                </c:pt>
                <c:pt idx="7484">
                  <c:v>9</c:v>
                </c:pt>
                <c:pt idx="7485">
                  <c:v>13</c:v>
                </c:pt>
                <c:pt idx="7486">
                  <c:v>2</c:v>
                </c:pt>
                <c:pt idx="7487">
                  <c:v>7</c:v>
                </c:pt>
                <c:pt idx="7488">
                  <c:v>1</c:v>
                </c:pt>
                <c:pt idx="7489">
                  <c:v>6</c:v>
                </c:pt>
                <c:pt idx="7490">
                  <c:v>8</c:v>
                </c:pt>
                <c:pt idx="7491">
                  <c:v>3</c:v>
                </c:pt>
                <c:pt idx="7492">
                  <c:v>2</c:v>
                </c:pt>
                <c:pt idx="7493">
                  <c:v>1</c:v>
                </c:pt>
                <c:pt idx="7494">
                  <c:v>6</c:v>
                </c:pt>
                <c:pt idx="7495">
                  <c:v>2</c:v>
                </c:pt>
                <c:pt idx="7496">
                  <c:v>0</c:v>
                </c:pt>
                <c:pt idx="7497">
                  <c:v>2</c:v>
                </c:pt>
                <c:pt idx="7498">
                  <c:v>6</c:v>
                </c:pt>
                <c:pt idx="7499">
                  <c:v>1</c:v>
                </c:pt>
                <c:pt idx="7500">
                  <c:v>3</c:v>
                </c:pt>
                <c:pt idx="7501">
                  <c:v>6</c:v>
                </c:pt>
                <c:pt idx="7502">
                  <c:v>5</c:v>
                </c:pt>
                <c:pt idx="7503">
                  <c:v>6</c:v>
                </c:pt>
                <c:pt idx="7504">
                  <c:v>9</c:v>
                </c:pt>
                <c:pt idx="7505">
                  <c:v>4</c:v>
                </c:pt>
                <c:pt idx="7506">
                  <c:v>0</c:v>
                </c:pt>
                <c:pt idx="7507">
                  <c:v>6</c:v>
                </c:pt>
                <c:pt idx="7508">
                  <c:v>11</c:v>
                </c:pt>
                <c:pt idx="7509">
                  <c:v>6</c:v>
                </c:pt>
                <c:pt idx="7510">
                  <c:v>8</c:v>
                </c:pt>
                <c:pt idx="7511">
                  <c:v>7</c:v>
                </c:pt>
                <c:pt idx="7512">
                  <c:v>8</c:v>
                </c:pt>
                <c:pt idx="7513">
                  <c:v>8</c:v>
                </c:pt>
                <c:pt idx="7514">
                  <c:v>4</c:v>
                </c:pt>
                <c:pt idx="7515">
                  <c:v>8</c:v>
                </c:pt>
                <c:pt idx="7516">
                  <c:v>4</c:v>
                </c:pt>
                <c:pt idx="7517">
                  <c:v>5</c:v>
                </c:pt>
                <c:pt idx="7518">
                  <c:v>3</c:v>
                </c:pt>
                <c:pt idx="7519">
                  <c:v>1</c:v>
                </c:pt>
                <c:pt idx="7520">
                  <c:v>3</c:v>
                </c:pt>
                <c:pt idx="7521">
                  <c:v>0</c:v>
                </c:pt>
                <c:pt idx="7522">
                  <c:v>1</c:v>
                </c:pt>
                <c:pt idx="7523">
                  <c:v>6</c:v>
                </c:pt>
                <c:pt idx="7524">
                  <c:v>5</c:v>
                </c:pt>
                <c:pt idx="7525">
                  <c:v>3</c:v>
                </c:pt>
                <c:pt idx="7526">
                  <c:v>2</c:v>
                </c:pt>
                <c:pt idx="7527">
                  <c:v>7</c:v>
                </c:pt>
                <c:pt idx="7528">
                  <c:v>3</c:v>
                </c:pt>
                <c:pt idx="7529">
                  <c:v>3</c:v>
                </c:pt>
                <c:pt idx="7530">
                  <c:v>7</c:v>
                </c:pt>
                <c:pt idx="7531">
                  <c:v>5</c:v>
                </c:pt>
                <c:pt idx="7532">
                  <c:v>10</c:v>
                </c:pt>
                <c:pt idx="7533">
                  <c:v>4</c:v>
                </c:pt>
                <c:pt idx="7534">
                  <c:v>3</c:v>
                </c:pt>
                <c:pt idx="7535">
                  <c:v>4</c:v>
                </c:pt>
                <c:pt idx="7536">
                  <c:v>9</c:v>
                </c:pt>
                <c:pt idx="7537">
                  <c:v>7</c:v>
                </c:pt>
                <c:pt idx="7538">
                  <c:v>3</c:v>
                </c:pt>
                <c:pt idx="7539">
                  <c:v>1</c:v>
                </c:pt>
                <c:pt idx="7540">
                  <c:v>3</c:v>
                </c:pt>
                <c:pt idx="7541">
                  <c:v>1</c:v>
                </c:pt>
                <c:pt idx="7542">
                  <c:v>7</c:v>
                </c:pt>
                <c:pt idx="7543">
                  <c:v>5</c:v>
                </c:pt>
                <c:pt idx="7544">
                  <c:v>6</c:v>
                </c:pt>
                <c:pt idx="7545">
                  <c:v>4</c:v>
                </c:pt>
                <c:pt idx="7546">
                  <c:v>2</c:v>
                </c:pt>
                <c:pt idx="7547">
                  <c:v>5</c:v>
                </c:pt>
                <c:pt idx="7548">
                  <c:v>7</c:v>
                </c:pt>
                <c:pt idx="7549">
                  <c:v>7</c:v>
                </c:pt>
                <c:pt idx="7550">
                  <c:v>2</c:v>
                </c:pt>
                <c:pt idx="7551">
                  <c:v>11</c:v>
                </c:pt>
                <c:pt idx="7552">
                  <c:v>2</c:v>
                </c:pt>
                <c:pt idx="7553">
                  <c:v>3</c:v>
                </c:pt>
              </c:numCache>
            </c:numRef>
          </c:xVal>
          <c:yVal>
            <c:numRef>
              <c:f>'filtered data'!$I$2:$I$7555</c:f>
              <c:numCache>
                <c:formatCode>General</c:formatCode>
                <c:ptCount val="7554"/>
                <c:pt idx="0">
                  <c:v>0.476190476190476</c:v>
                </c:pt>
                <c:pt idx="1">
                  <c:v>0.46846846846846901</c:v>
                </c:pt>
                <c:pt idx="2">
                  <c:v>0.413333333333333</c:v>
                </c:pt>
                <c:pt idx="3">
                  <c:v>0.405797101449275</c:v>
                </c:pt>
                <c:pt idx="4">
                  <c:v>0.405063291139241</c:v>
                </c:pt>
                <c:pt idx="5">
                  <c:v>0.40350877192982498</c:v>
                </c:pt>
                <c:pt idx="6">
                  <c:v>0.4</c:v>
                </c:pt>
                <c:pt idx="7">
                  <c:v>0.39759036144578302</c:v>
                </c:pt>
                <c:pt idx="8">
                  <c:v>0.38750000000000001</c:v>
                </c:pt>
                <c:pt idx="9">
                  <c:v>0.38356164383561597</c:v>
                </c:pt>
                <c:pt idx="10">
                  <c:v>0.38333333333333303</c:v>
                </c:pt>
                <c:pt idx="11">
                  <c:v>0.38235294117647101</c:v>
                </c:pt>
                <c:pt idx="12">
                  <c:v>0.381818181818182</c:v>
                </c:pt>
                <c:pt idx="13">
                  <c:v>0.38095238095238099</c:v>
                </c:pt>
                <c:pt idx="14">
                  <c:v>0.37704918032786899</c:v>
                </c:pt>
                <c:pt idx="15">
                  <c:v>0.375</c:v>
                </c:pt>
                <c:pt idx="16">
                  <c:v>0.37288135593220301</c:v>
                </c:pt>
                <c:pt idx="17">
                  <c:v>0.36956521739130399</c:v>
                </c:pt>
                <c:pt idx="18">
                  <c:v>0.367088607594937</c:v>
                </c:pt>
                <c:pt idx="19">
                  <c:v>0.36363636363636398</c:v>
                </c:pt>
                <c:pt idx="20">
                  <c:v>0.36206896551724099</c:v>
                </c:pt>
                <c:pt idx="21">
                  <c:v>0.36206896551724099</c:v>
                </c:pt>
                <c:pt idx="22">
                  <c:v>0.36111111111111099</c:v>
                </c:pt>
                <c:pt idx="23">
                  <c:v>0.36</c:v>
                </c:pt>
                <c:pt idx="24">
                  <c:v>0.35897435897435898</c:v>
                </c:pt>
                <c:pt idx="25">
                  <c:v>0.35820895522388102</c:v>
                </c:pt>
                <c:pt idx="26">
                  <c:v>0.35483870967741898</c:v>
                </c:pt>
                <c:pt idx="27">
                  <c:v>0.35185185185185203</c:v>
                </c:pt>
                <c:pt idx="28">
                  <c:v>0.35135135135135098</c:v>
                </c:pt>
                <c:pt idx="29">
                  <c:v>0.34920634920634902</c:v>
                </c:pt>
                <c:pt idx="30">
                  <c:v>0.34883720930232598</c:v>
                </c:pt>
                <c:pt idx="31">
                  <c:v>0.34782608695652201</c:v>
                </c:pt>
                <c:pt idx="32">
                  <c:v>0.34705882352941197</c:v>
                </c:pt>
                <c:pt idx="33">
                  <c:v>0.34567901234567899</c:v>
                </c:pt>
                <c:pt idx="34">
                  <c:v>0.34545454545454501</c:v>
                </c:pt>
                <c:pt idx="35">
                  <c:v>0.34482758620689702</c:v>
                </c:pt>
                <c:pt idx="36">
                  <c:v>0.34482758620689702</c:v>
                </c:pt>
                <c:pt idx="37">
                  <c:v>0.340659340659341</c:v>
                </c:pt>
                <c:pt idx="38">
                  <c:v>0.34</c:v>
                </c:pt>
                <c:pt idx="39">
                  <c:v>0.33913043478260901</c:v>
                </c:pt>
                <c:pt idx="40">
                  <c:v>0.33870967741935498</c:v>
                </c:pt>
                <c:pt idx="41">
                  <c:v>0.338028169014084</c:v>
                </c:pt>
                <c:pt idx="42">
                  <c:v>0.33695652173912999</c:v>
                </c:pt>
                <c:pt idx="43">
                  <c:v>0.33333333333333298</c:v>
                </c:pt>
                <c:pt idx="44">
                  <c:v>0.33333333333333298</c:v>
                </c:pt>
                <c:pt idx="45">
                  <c:v>0.33333333333333298</c:v>
                </c:pt>
                <c:pt idx="46">
                  <c:v>0.33333333333333298</c:v>
                </c:pt>
                <c:pt idx="47">
                  <c:v>0.33333333333333298</c:v>
                </c:pt>
                <c:pt idx="48">
                  <c:v>0.33333333333333298</c:v>
                </c:pt>
                <c:pt idx="49">
                  <c:v>0.33333333333333298</c:v>
                </c:pt>
                <c:pt idx="50">
                  <c:v>0.33121019108280297</c:v>
                </c:pt>
                <c:pt idx="51">
                  <c:v>0.33043478260869602</c:v>
                </c:pt>
                <c:pt idx="52">
                  <c:v>0.32967032967033</c:v>
                </c:pt>
                <c:pt idx="53">
                  <c:v>0.32926829268292701</c:v>
                </c:pt>
                <c:pt idx="54">
                  <c:v>0.329113924050633</c:v>
                </c:pt>
                <c:pt idx="55">
                  <c:v>0.32876712328767099</c:v>
                </c:pt>
                <c:pt idx="56">
                  <c:v>0.32857142857142901</c:v>
                </c:pt>
                <c:pt idx="57">
                  <c:v>0.328358208955224</c:v>
                </c:pt>
                <c:pt idx="58">
                  <c:v>0.32727272727272699</c:v>
                </c:pt>
                <c:pt idx="59">
                  <c:v>0.32727272727272699</c:v>
                </c:pt>
                <c:pt idx="60">
                  <c:v>0.32638888888888901</c:v>
                </c:pt>
                <c:pt idx="61">
                  <c:v>0.32539682539682502</c:v>
                </c:pt>
                <c:pt idx="62">
                  <c:v>0.32520325203251998</c:v>
                </c:pt>
                <c:pt idx="63">
                  <c:v>0.32432432432432401</c:v>
                </c:pt>
                <c:pt idx="64">
                  <c:v>0.323943661971831</c:v>
                </c:pt>
                <c:pt idx="65">
                  <c:v>0.32307692307692298</c:v>
                </c:pt>
                <c:pt idx="66">
                  <c:v>0.32222222222222202</c:v>
                </c:pt>
                <c:pt idx="67">
                  <c:v>0.32142857142857101</c:v>
                </c:pt>
                <c:pt idx="68">
                  <c:v>0.31958762886597902</c:v>
                </c:pt>
                <c:pt idx="69">
                  <c:v>0.31944444444444398</c:v>
                </c:pt>
                <c:pt idx="70">
                  <c:v>0.31944444444444398</c:v>
                </c:pt>
                <c:pt idx="71">
                  <c:v>0.31944444444444398</c:v>
                </c:pt>
                <c:pt idx="72">
                  <c:v>0.318965517241379</c:v>
                </c:pt>
                <c:pt idx="73">
                  <c:v>0.31884057971014501</c:v>
                </c:pt>
                <c:pt idx="74">
                  <c:v>0.31818181818181801</c:v>
                </c:pt>
                <c:pt idx="75">
                  <c:v>0.317647058823529</c:v>
                </c:pt>
                <c:pt idx="76">
                  <c:v>0.317647058823529</c:v>
                </c:pt>
                <c:pt idx="77">
                  <c:v>0.31578947368421101</c:v>
                </c:pt>
                <c:pt idx="78">
                  <c:v>0.31578947368421101</c:v>
                </c:pt>
                <c:pt idx="79">
                  <c:v>0.31460674157303398</c:v>
                </c:pt>
                <c:pt idx="80">
                  <c:v>0.31460674157303398</c:v>
                </c:pt>
                <c:pt idx="81">
                  <c:v>0.314285714285714</c:v>
                </c:pt>
                <c:pt idx="82">
                  <c:v>0.314285714285714</c:v>
                </c:pt>
                <c:pt idx="83">
                  <c:v>0.31395348837209303</c:v>
                </c:pt>
                <c:pt idx="84">
                  <c:v>0.31372549019607798</c:v>
                </c:pt>
                <c:pt idx="85">
                  <c:v>0.31313131313131298</c:v>
                </c:pt>
                <c:pt idx="86">
                  <c:v>0.31168831168831201</c:v>
                </c:pt>
                <c:pt idx="87">
                  <c:v>0.31132075471698101</c:v>
                </c:pt>
                <c:pt idx="88">
                  <c:v>0.31081081081081102</c:v>
                </c:pt>
                <c:pt idx="89">
                  <c:v>0.31034482758620702</c:v>
                </c:pt>
                <c:pt idx="90">
                  <c:v>0.31034482758620702</c:v>
                </c:pt>
                <c:pt idx="91">
                  <c:v>0.30994152046783602</c:v>
                </c:pt>
                <c:pt idx="92">
                  <c:v>0.30935251798561197</c:v>
                </c:pt>
                <c:pt idx="93">
                  <c:v>0.30909090909090903</c:v>
                </c:pt>
                <c:pt idx="94">
                  <c:v>0.30769230769230799</c:v>
                </c:pt>
                <c:pt idx="95">
                  <c:v>0.30769230769230799</c:v>
                </c:pt>
                <c:pt idx="96">
                  <c:v>0.30769230769230799</c:v>
                </c:pt>
                <c:pt idx="97">
                  <c:v>0.30769230769230799</c:v>
                </c:pt>
                <c:pt idx="98">
                  <c:v>0.30681818181818199</c:v>
                </c:pt>
                <c:pt idx="99">
                  <c:v>0.30666666666666698</c:v>
                </c:pt>
                <c:pt idx="100">
                  <c:v>0.30588235294117599</c:v>
                </c:pt>
                <c:pt idx="101">
                  <c:v>0.30555555555555602</c:v>
                </c:pt>
                <c:pt idx="102">
                  <c:v>0.305084745762712</c:v>
                </c:pt>
                <c:pt idx="103">
                  <c:v>0.305084745762712</c:v>
                </c:pt>
                <c:pt idx="104">
                  <c:v>0.30434782608695699</c:v>
                </c:pt>
                <c:pt idx="105">
                  <c:v>0.30434782608695699</c:v>
                </c:pt>
                <c:pt idx="106">
                  <c:v>0.30357142857142899</c:v>
                </c:pt>
                <c:pt idx="107">
                  <c:v>0.30303030303030298</c:v>
                </c:pt>
                <c:pt idx="108">
                  <c:v>0.30263157894736797</c:v>
                </c:pt>
                <c:pt idx="109">
                  <c:v>0.30232558139534899</c:v>
                </c:pt>
                <c:pt idx="110">
                  <c:v>0.30232558139534899</c:v>
                </c:pt>
                <c:pt idx="111">
                  <c:v>0.30215827338129497</c:v>
                </c:pt>
                <c:pt idx="112">
                  <c:v>0.301369863013699</c:v>
                </c:pt>
                <c:pt idx="113">
                  <c:v>0.3</c:v>
                </c:pt>
                <c:pt idx="114">
                  <c:v>0.3</c:v>
                </c:pt>
                <c:pt idx="115">
                  <c:v>0.29885057471264398</c:v>
                </c:pt>
                <c:pt idx="116">
                  <c:v>0.29850746268656703</c:v>
                </c:pt>
                <c:pt idx="117">
                  <c:v>0.29850746268656703</c:v>
                </c:pt>
                <c:pt idx="118">
                  <c:v>0.29824561403508798</c:v>
                </c:pt>
                <c:pt idx="119">
                  <c:v>0.29807692307692302</c:v>
                </c:pt>
                <c:pt idx="120">
                  <c:v>0.29746835443038</c:v>
                </c:pt>
                <c:pt idx="121">
                  <c:v>0.29729729729729698</c:v>
                </c:pt>
                <c:pt idx="122">
                  <c:v>0.296875</c:v>
                </c:pt>
                <c:pt idx="123">
                  <c:v>0.296296296296296</c:v>
                </c:pt>
                <c:pt idx="124">
                  <c:v>0.296296296296296</c:v>
                </c:pt>
                <c:pt idx="125">
                  <c:v>0.296296296296296</c:v>
                </c:pt>
                <c:pt idx="126">
                  <c:v>0.296296296296296</c:v>
                </c:pt>
                <c:pt idx="127">
                  <c:v>0.296296296296296</c:v>
                </c:pt>
                <c:pt idx="128">
                  <c:v>0.296296296296296</c:v>
                </c:pt>
                <c:pt idx="129">
                  <c:v>0.29565217391304299</c:v>
                </c:pt>
                <c:pt idx="130">
                  <c:v>0.29523809523809502</c:v>
                </c:pt>
                <c:pt idx="131">
                  <c:v>0.29411764705882398</c:v>
                </c:pt>
                <c:pt idx="132">
                  <c:v>0.29411764705882398</c:v>
                </c:pt>
                <c:pt idx="133">
                  <c:v>0.29230769230769199</c:v>
                </c:pt>
                <c:pt idx="134">
                  <c:v>0.29230769230769199</c:v>
                </c:pt>
                <c:pt idx="135">
                  <c:v>0.29166666666666702</c:v>
                </c:pt>
                <c:pt idx="136">
                  <c:v>0.29166666666666702</c:v>
                </c:pt>
                <c:pt idx="137">
                  <c:v>0.291139240506329</c:v>
                </c:pt>
                <c:pt idx="138">
                  <c:v>0.29090909090909101</c:v>
                </c:pt>
                <c:pt idx="139">
                  <c:v>0.290697674418605</c:v>
                </c:pt>
                <c:pt idx="140">
                  <c:v>0.29032258064516098</c:v>
                </c:pt>
                <c:pt idx="141">
                  <c:v>0.29032258064516098</c:v>
                </c:pt>
                <c:pt idx="142">
                  <c:v>0.289719626168224</c:v>
                </c:pt>
                <c:pt idx="143">
                  <c:v>0.28915662650602397</c:v>
                </c:pt>
                <c:pt idx="144">
                  <c:v>0.28915662650602397</c:v>
                </c:pt>
                <c:pt idx="145">
                  <c:v>0.2890625</c:v>
                </c:pt>
                <c:pt idx="146">
                  <c:v>0.28888888888888897</c:v>
                </c:pt>
                <c:pt idx="147">
                  <c:v>0.28846153846153799</c:v>
                </c:pt>
                <c:pt idx="148">
                  <c:v>0.28846153846153799</c:v>
                </c:pt>
                <c:pt idx="149">
                  <c:v>0.28846153846153799</c:v>
                </c:pt>
                <c:pt idx="150">
                  <c:v>0.28846153846153799</c:v>
                </c:pt>
                <c:pt idx="151">
                  <c:v>0.28846153846153799</c:v>
                </c:pt>
                <c:pt idx="152">
                  <c:v>0.28846153846153799</c:v>
                </c:pt>
                <c:pt idx="153">
                  <c:v>0.28828828828828801</c:v>
                </c:pt>
                <c:pt idx="154">
                  <c:v>0.28787878787878801</c:v>
                </c:pt>
                <c:pt idx="155">
                  <c:v>0.28767123287671198</c:v>
                </c:pt>
                <c:pt idx="156">
                  <c:v>0.28767123287671198</c:v>
                </c:pt>
                <c:pt idx="157">
                  <c:v>0.28645833333333298</c:v>
                </c:pt>
                <c:pt idx="158">
                  <c:v>0.28571428571428598</c:v>
                </c:pt>
                <c:pt idx="159">
                  <c:v>0.28571428571428598</c:v>
                </c:pt>
                <c:pt idx="160">
                  <c:v>0.28571428571428598</c:v>
                </c:pt>
                <c:pt idx="161">
                  <c:v>0.28571428571428598</c:v>
                </c:pt>
                <c:pt idx="162">
                  <c:v>0.28571428571428598</c:v>
                </c:pt>
                <c:pt idx="163">
                  <c:v>0.28571428571428598</c:v>
                </c:pt>
                <c:pt idx="164">
                  <c:v>0.28571428571428598</c:v>
                </c:pt>
                <c:pt idx="165">
                  <c:v>0.28440366972477099</c:v>
                </c:pt>
                <c:pt idx="166">
                  <c:v>0.28378378378378399</c:v>
                </c:pt>
                <c:pt idx="167">
                  <c:v>0.28358208955223901</c:v>
                </c:pt>
                <c:pt idx="168">
                  <c:v>0.28301886792452802</c:v>
                </c:pt>
                <c:pt idx="169">
                  <c:v>0.28301886792452802</c:v>
                </c:pt>
                <c:pt idx="170">
                  <c:v>0.28301886792452802</c:v>
                </c:pt>
                <c:pt idx="171">
                  <c:v>0.28289473684210498</c:v>
                </c:pt>
                <c:pt idx="172">
                  <c:v>0.282608695652174</c:v>
                </c:pt>
                <c:pt idx="173">
                  <c:v>0.28205128205128199</c:v>
                </c:pt>
                <c:pt idx="174">
                  <c:v>0.28169014084506999</c:v>
                </c:pt>
                <c:pt idx="175">
                  <c:v>0.28155339805825202</c:v>
                </c:pt>
                <c:pt idx="176">
                  <c:v>0.28070175438596501</c:v>
                </c:pt>
                <c:pt idx="177">
                  <c:v>0.28070175438596501</c:v>
                </c:pt>
                <c:pt idx="178">
                  <c:v>0.28048780487804897</c:v>
                </c:pt>
                <c:pt idx="179">
                  <c:v>0.28037383177570102</c:v>
                </c:pt>
                <c:pt idx="180">
                  <c:v>0.28030303030303</c:v>
                </c:pt>
                <c:pt idx="181">
                  <c:v>0.28000000000000003</c:v>
                </c:pt>
                <c:pt idx="182">
                  <c:v>0.28000000000000003</c:v>
                </c:pt>
                <c:pt idx="183">
                  <c:v>0.27941176470588203</c:v>
                </c:pt>
                <c:pt idx="184">
                  <c:v>0.27906976744186002</c:v>
                </c:pt>
                <c:pt idx="185">
                  <c:v>0.27906976744186002</c:v>
                </c:pt>
                <c:pt idx="186">
                  <c:v>0.27868852459016402</c:v>
                </c:pt>
                <c:pt idx="187">
                  <c:v>0.27868852459016402</c:v>
                </c:pt>
                <c:pt idx="188">
                  <c:v>0.27868852459016402</c:v>
                </c:pt>
                <c:pt idx="189">
                  <c:v>0.27802690582959599</c:v>
                </c:pt>
                <c:pt idx="190">
                  <c:v>0.27777777777777801</c:v>
                </c:pt>
                <c:pt idx="191">
                  <c:v>0.27722772277227697</c:v>
                </c:pt>
                <c:pt idx="192">
                  <c:v>0.27710843373493999</c:v>
                </c:pt>
                <c:pt idx="193">
                  <c:v>0.27702702702702697</c:v>
                </c:pt>
                <c:pt idx="194">
                  <c:v>0.27692307692307699</c:v>
                </c:pt>
                <c:pt idx="195">
                  <c:v>0.27692307692307699</c:v>
                </c:pt>
                <c:pt idx="196">
                  <c:v>0.27692307692307699</c:v>
                </c:pt>
                <c:pt idx="197">
                  <c:v>0.27692307692307699</c:v>
                </c:pt>
                <c:pt idx="198">
                  <c:v>0.27631578947368401</c:v>
                </c:pt>
                <c:pt idx="199">
                  <c:v>0.27631578947368401</c:v>
                </c:pt>
                <c:pt idx="200">
                  <c:v>0.27586206896551702</c:v>
                </c:pt>
                <c:pt idx="201">
                  <c:v>0.27586206896551702</c:v>
                </c:pt>
                <c:pt idx="202">
                  <c:v>0.27586206896551702</c:v>
                </c:pt>
                <c:pt idx="203">
                  <c:v>0.27536231884057999</c:v>
                </c:pt>
                <c:pt idx="204">
                  <c:v>0.27536231884057999</c:v>
                </c:pt>
                <c:pt idx="205">
                  <c:v>0.27536231884057999</c:v>
                </c:pt>
                <c:pt idx="206">
                  <c:v>0.27500000000000002</c:v>
                </c:pt>
                <c:pt idx="207">
                  <c:v>0.27472527472527503</c:v>
                </c:pt>
                <c:pt idx="208">
                  <c:v>0.27472527472527503</c:v>
                </c:pt>
                <c:pt idx="209">
                  <c:v>0.27472527472527503</c:v>
                </c:pt>
                <c:pt idx="210">
                  <c:v>0.27450980392156898</c:v>
                </c:pt>
                <c:pt idx="211">
                  <c:v>0.27450980392156898</c:v>
                </c:pt>
                <c:pt idx="212">
                  <c:v>0.27450980392156898</c:v>
                </c:pt>
                <c:pt idx="213">
                  <c:v>0.27419354838709697</c:v>
                </c:pt>
                <c:pt idx="214">
                  <c:v>0.27407407407407403</c:v>
                </c:pt>
                <c:pt idx="215">
                  <c:v>0.27397260273972601</c:v>
                </c:pt>
                <c:pt idx="216">
                  <c:v>0.27397260273972601</c:v>
                </c:pt>
                <c:pt idx="217">
                  <c:v>0.27358490566037702</c:v>
                </c:pt>
                <c:pt idx="218">
                  <c:v>0.27358490566037702</c:v>
                </c:pt>
                <c:pt idx="219">
                  <c:v>0.27325581395348802</c:v>
                </c:pt>
                <c:pt idx="220">
                  <c:v>0.27325581395348802</c:v>
                </c:pt>
                <c:pt idx="221">
                  <c:v>0.27272727272727298</c:v>
                </c:pt>
                <c:pt idx="222">
                  <c:v>0.27272727272727298</c:v>
                </c:pt>
                <c:pt idx="223">
                  <c:v>0.27272727272727298</c:v>
                </c:pt>
                <c:pt idx="224">
                  <c:v>0.27272727272727298</c:v>
                </c:pt>
                <c:pt idx="225">
                  <c:v>0.27272727272727298</c:v>
                </c:pt>
                <c:pt idx="226">
                  <c:v>0.27272727272727298</c:v>
                </c:pt>
                <c:pt idx="227">
                  <c:v>0.27205882352941202</c:v>
                </c:pt>
                <c:pt idx="228">
                  <c:v>0.27200000000000002</c:v>
                </c:pt>
                <c:pt idx="229">
                  <c:v>0.27160493827160498</c:v>
                </c:pt>
                <c:pt idx="230">
                  <c:v>0.27142857142857102</c:v>
                </c:pt>
                <c:pt idx="231">
                  <c:v>0.27118644067796599</c:v>
                </c:pt>
                <c:pt idx="232">
                  <c:v>0.27118644067796599</c:v>
                </c:pt>
                <c:pt idx="233">
                  <c:v>0.27118644067796599</c:v>
                </c:pt>
                <c:pt idx="234">
                  <c:v>0.27044025157232698</c:v>
                </c:pt>
                <c:pt idx="235">
                  <c:v>0.27027027027027001</c:v>
                </c:pt>
                <c:pt idx="236">
                  <c:v>0.27027027027027001</c:v>
                </c:pt>
                <c:pt idx="237">
                  <c:v>0.26984126984126999</c:v>
                </c:pt>
                <c:pt idx="238">
                  <c:v>0.26984126984126999</c:v>
                </c:pt>
                <c:pt idx="239">
                  <c:v>0.26984126984126999</c:v>
                </c:pt>
                <c:pt idx="240">
                  <c:v>0.26984126984126999</c:v>
                </c:pt>
                <c:pt idx="241">
                  <c:v>0.26956521739130401</c:v>
                </c:pt>
                <c:pt idx="242">
                  <c:v>0.269230769230769</c:v>
                </c:pt>
                <c:pt idx="243">
                  <c:v>0.269230769230769</c:v>
                </c:pt>
                <c:pt idx="244">
                  <c:v>0.269230769230769</c:v>
                </c:pt>
                <c:pt idx="245">
                  <c:v>0.269230769230769</c:v>
                </c:pt>
                <c:pt idx="246">
                  <c:v>0.269230769230769</c:v>
                </c:pt>
                <c:pt idx="247">
                  <c:v>0.269230769230769</c:v>
                </c:pt>
                <c:pt idx="248">
                  <c:v>0.26881720430107497</c:v>
                </c:pt>
                <c:pt idx="249">
                  <c:v>0.26865671641791</c:v>
                </c:pt>
                <c:pt idx="250">
                  <c:v>0.26865671641791</c:v>
                </c:pt>
                <c:pt idx="251">
                  <c:v>0.26829268292682901</c:v>
                </c:pt>
                <c:pt idx="252">
                  <c:v>0.26829268292682901</c:v>
                </c:pt>
                <c:pt idx="253">
                  <c:v>0.26785714285714302</c:v>
                </c:pt>
                <c:pt idx="254">
                  <c:v>0.26785714285714302</c:v>
                </c:pt>
                <c:pt idx="255">
                  <c:v>0.26785714285714302</c:v>
                </c:pt>
                <c:pt idx="256">
                  <c:v>0.267716535433071</c:v>
                </c:pt>
                <c:pt idx="257">
                  <c:v>0.26760563380281699</c:v>
                </c:pt>
                <c:pt idx="258">
                  <c:v>0.26760563380281699</c:v>
                </c:pt>
                <c:pt idx="259">
                  <c:v>0.26760563380281699</c:v>
                </c:pt>
                <c:pt idx="260">
                  <c:v>0.26760563380281699</c:v>
                </c:pt>
                <c:pt idx="261">
                  <c:v>0.26744186046511598</c:v>
                </c:pt>
                <c:pt idx="262">
                  <c:v>0.26732673267326701</c:v>
                </c:pt>
                <c:pt idx="263">
                  <c:v>0.26717557251908403</c:v>
                </c:pt>
                <c:pt idx="264">
                  <c:v>0.266666666666667</c:v>
                </c:pt>
                <c:pt idx="265">
                  <c:v>0.266666666666667</c:v>
                </c:pt>
                <c:pt idx="266">
                  <c:v>0.26605504587155998</c:v>
                </c:pt>
                <c:pt idx="267">
                  <c:v>0.26595744680851102</c:v>
                </c:pt>
                <c:pt idx="268">
                  <c:v>0.265822784810127</c:v>
                </c:pt>
                <c:pt idx="269">
                  <c:v>0.265625</c:v>
                </c:pt>
                <c:pt idx="270">
                  <c:v>0.26530612244898</c:v>
                </c:pt>
                <c:pt idx="271">
                  <c:v>0.26495726495726502</c:v>
                </c:pt>
                <c:pt idx="272">
                  <c:v>0.26470588235294101</c:v>
                </c:pt>
                <c:pt idx="273">
                  <c:v>0.26470588235294101</c:v>
                </c:pt>
                <c:pt idx="274">
                  <c:v>0.26470588235294101</c:v>
                </c:pt>
                <c:pt idx="275">
                  <c:v>0.26470588235294101</c:v>
                </c:pt>
                <c:pt idx="276">
                  <c:v>0.26428571428571401</c:v>
                </c:pt>
                <c:pt idx="277">
                  <c:v>0.26415094339622602</c:v>
                </c:pt>
                <c:pt idx="278">
                  <c:v>0.26415094339622602</c:v>
                </c:pt>
                <c:pt idx="279">
                  <c:v>0.26415094339622602</c:v>
                </c:pt>
                <c:pt idx="280">
                  <c:v>0.26415094339622602</c:v>
                </c:pt>
                <c:pt idx="281">
                  <c:v>0.26388888888888901</c:v>
                </c:pt>
                <c:pt idx="282">
                  <c:v>0.26388888888888901</c:v>
                </c:pt>
                <c:pt idx="283">
                  <c:v>0.26373626373626402</c:v>
                </c:pt>
                <c:pt idx="284">
                  <c:v>0.26315789473684198</c:v>
                </c:pt>
                <c:pt idx="285">
                  <c:v>0.26315789473684198</c:v>
                </c:pt>
                <c:pt idx="286">
                  <c:v>0.26315789473684198</c:v>
                </c:pt>
                <c:pt idx="287">
                  <c:v>0.26229508196721302</c:v>
                </c:pt>
                <c:pt idx="288">
                  <c:v>0.26229508196721302</c:v>
                </c:pt>
                <c:pt idx="289">
                  <c:v>0.26229508196721302</c:v>
                </c:pt>
                <c:pt idx="290">
                  <c:v>0.26190476190476197</c:v>
                </c:pt>
                <c:pt idx="291">
                  <c:v>0.26174496644295298</c:v>
                </c:pt>
                <c:pt idx="292">
                  <c:v>0.26168224299065401</c:v>
                </c:pt>
                <c:pt idx="293">
                  <c:v>0.261538461538462</c:v>
                </c:pt>
                <c:pt idx="294">
                  <c:v>0.26143790849673199</c:v>
                </c:pt>
                <c:pt idx="295">
                  <c:v>0.26136363636363602</c:v>
                </c:pt>
                <c:pt idx="296">
                  <c:v>0.26086956521739102</c:v>
                </c:pt>
                <c:pt idx="297">
                  <c:v>0.26086956521739102</c:v>
                </c:pt>
                <c:pt idx="298">
                  <c:v>0.26056338028169002</c:v>
                </c:pt>
                <c:pt idx="299">
                  <c:v>0.26027397260273999</c:v>
                </c:pt>
                <c:pt idx="300">
                  <c:v>0.26008968609865502</c:v>
                </c:pt>
                <c:pt idx="301">
                  <c:v>0.26</c:v>
                </c:pt>
                <c:pt idx="302">
                  <c:v>0.26</c:v>
                </c:pt>
                <c:pt idx="303">
                  <c:v>0.26</c:v>
                </c:pt>
                <c:pt idx="304">
                  <c:v>0.26</c:v>
                </c:pt>
                <c:pt idx="305">
                  <c:v>0.25974025974025999</c:v>
                </c:pt>
                <c:pt idx="306">
                  <c:v>0.25925925925925902</c:v>
                </c:pt>
                <c:pt idx="307">
                  <c:v>0.25925925925925902</c:v>
                </c:pt>
                <c:pt idx="308">
                  <c:v>0.25925925925925902</c:v>
                </c:pt>
                <c:pt idx="309">
                  <c:v>0.25925925925925902</c:v>
                </c:pt>
                <c:pt idx="310">
                  <c:v>0.25892857142857101</c:v>
                </c:pt>
                <c:pt idx="311">
                  <c:v>0.25882352941176501</c:v>
                </c:pt>
                <c:pt idx="312">
                  <c:v>0.25874125874125897</c:v>
                </c:pt>
                <c:pt idx="313">
                  <c:v>0.25862068965517199</c:v>
                </c:pt>
                <c:pt idx="314">
                  <c:v>0.25862068965517199</c:v>
                </c:pt>
                <c:pt idx="315">
                  <c:v>0.25862068965517199</c:v>
                </c:pt>
                <c:pt idx="316">
                  <c:v>0.25842696629213502</c:v>
                </c:pt>
                <c:pt idx="317">
                  <c:v>0.25842696629213502</c:v>
                </c:pt>
                <c:pt idx="318">
                  <c:v>0.25833333333333303</c:v>
                </c:pt>
                <c:pt idx="319">
                  <c:v>0.25806451612903197</c:v>
                </c:pt>
                <c:pt idx="320">
                  <c:v>0.25773195876288701</c:v>
                </c:pt>
                <c:pt idx="321">
                  <c:v>0.25714285714285701</c:v>
                </c:pt>
                <c:pt idx="322">
                  <c:v>0.25688073394495398</c:v>
                </c:pt>
                <c:pt idx="323">
                  <c:v>0.25688073394495398</c:v>
                </c:pt>
                <c:pt idx="324">
                  <c:v>0.25675675675675702</c:v>
                </c:pt>
                <c:pt idx="325">
                  <c:v>0.256410256410256</c:v>
                </c:pt>
                <c:pt idx="326">
                  <c:v>0.25609756097560998</c:v>
                </c:pt>
                <c:pt idx="327">
                  <c:v>0.25609756097560998</c:v>
                </c:pt>
                <c:pt idx="328">
                  <c:v>0.25560538116591902</c:v>
                </c:pt>
                <c:pt idx="329">
                  <c:v>0.25531914893617003</c:v>
                </c:pt>
                <c:pt idx="330">
                  <c:v>0.25531914893617003</c:v>
                </c:pt>
                <c:pt idx="331">
                  <c:v>0.25510204081632698</c:v>
                </c:pt>
                <c:pt idx="332">
                  <c:v>0.25510204081632698</c:v>
                </c:pt>
                <c:pt idx="333">
                  <c:v>0.25490196078431399</c:v>
                </c:pt>
                <c:pt idx="334">
                  <c:v>0.25490196078431399</c:v>
                </c:pt>
                <c:pt idx="335">
                  <c:v>0.25490196078431399</c:v>
                </c:pt>
                <c:pt idx="336">
                  <c:v>0.25490196078431399</c:v>
                </c:pt>
                <c:pt idx="337">
                  <c:v>0.25490196078431399</c:v>
                </c:pt>
                <c:pt idx="338">
                  <c:v>0.25490196078431399</c:v>
                </c:pt>
                <c:pt idx="339">
                  <c:v>0.25454545454545402</c:v>
                </c:pt>
                <c:pt idx="340">
                  <c:v>0.25454545454545402</c:v>
                </c:pt>
                <c:pt idx="341">
                  <c:v>0.25454545454545402</c:v>
                </c:pt>
                <c:pt idx="342">
                  <c:v>0.25438596491228099</c:v>
                </c:pt>
                <c:pt idx="343">
                  <c:v>0.25438596491228099</c:v>
                </c:pt>
                <c:pt idx="344">
                  <c:v>0.25438596491228099</c:v>
                </c:pt>
                <c:pt idx="345">
                  <c:v>0.25423728813559299</c:v>
                </c:pt>
                <c:pt idx="346">
                  <c:v>0.25423728813559299</c:v>
                </c:pt>
                <c:pt idx="347">
                  <c:v>0.25396825396825401</c:v>
                </c:pt>
                <c:pt idx="348">
                  <c:v>0.25396825396825401</c:v>
                </c:pt>
                <c:pt idx="349">
                  <c:v>0.253846153846154</c:v>
                </c:pt>
                <c:pt idx="350">
                  <c:v>0.25373134328358199</c:v>
                </c:pt>
                <c:pt idx="351">
                  <c:v>0.25373134328358199</c:v>
                </c:pt>
                <c:pt idx="352">
                  <c:v>0.25365853658536602</c:v>
                </c:pt>
                <c:pt idx="353">
                  <c:v>0.25362318840579701</c:v>
                </c:pt>
                <c:pt idx="354">
                  <c:v>0.25352112676056299</c:v>
                </c:pt>
                <c:pt idx="355">
                  <c:v>0.25352112676056299</c:v>
                </c:pt>
                <c:pt idx="356">
                  <c:v>0.25352112676056299</c:v>
                </c:pt>
                <c:pt idx="357">
                  <c:v>0.25352112676056299</c:v>
                </c:pt>
                <c:pt idx="358">
                  <c:v>0.25333333333333302</c:v>
                </c:pt>
                <c:pt idx="359">
                  <c:v>0.25301204819277101</c:v>
                </c:pt>
                <c:pt idx="360">
                  <c:v>0.252873563218391</c:v>
                </c:pt>
                <c:pt idx="361">
                  <c:v>0.252873563218391</c:v>
                </c:pt>
                <c:pt idx="362">
                  <c:v>0.25274725274725302</c:v>
                </c:pt>
                <c:pt idx="363">
                  <c:v>0.25263157894736799</c:v>
                </c:pt>
                <c:pt idx="364">
                  <c:v>0.25263157894736799</c:v>
                </c:pt>
                <c:pt idx="365">
                  <c:v>0.25242718446601897</c:v>
                </c:pt>
                <c:pt idx="366">
                  <c:v>0.25242718446601897</c:v>
                </c:pt>
                <c:pt idx="367">
                  <c:v>0.25233644859813098</c:v>
                </c:pt>
                <c:pt idx="368">
                  <c:v>0.252100840336134</c:v>
                </c:pt>
                <c:pt idx="369">
                  <c:v>0.25187969924811998</c:v>
                </c:pt>
                <c:pt idx="370">
                  <c:v>0.25185185185185199</c:v>
                </c:pt>
                <c:pt idx="371">
                  <c:v>0.251461988304094</c:v>
                </c:pt>
                <c:pt idx="372">
                  <c:v>0.25</c:v>
                </c:pt>
                <c:pt idx="373">
                  <c:v>0.25</c:v>
                </c:pt>
                <c:pt idx="374">
                  <c:v>0.25</c:v>
                </c:pt>
                <c:pt idx="375">
                  <c:v>0.25</c:v>
                </c:pt>
                <c:pt idx="376">
                  <c:v>0.25</c:v>
                </c:pt>
                <c:pt idx="377">
                  <c:v>0.25</c:v>
                </c:pt>
                <c:pt idx="378">
                  <c:v>0.25</c:v>
                </c:pt>
                <c:pt idx="379">
                  <c:v>0.25</c:v>
                </c:pt>
                <c:pt idx="380">
                  <c:v>0.25</c:v>
                </c:pt>
                <c:pt idx="381">
                  <c:v>0.25</c:v>
                </c:pt>
                <c:pt idx="382">
                  <c:v>0.25</c:v>
                </c:pt>
                <c:pt idx="383">
                  <c:v>0.25</c:v>
                </c:pt>
                <c:pt idx="384">
                  <c:v>0.25</c:v>
                </c:pt>
                <c:pt idx="385">
                  <c:v>0.25</c:v>
                </c:pt>
                <c:pt idx="386">
                  <c:v>0.25</c:v>
                </c:pt>
                <c:pt idx="387">
                  <c:v>0.24844720496894401</c:v>
                </c:pt>
                <c:pt idx="388">
                  <c:v>0.24832214765100699</c:v>
                </c:pt>
                <c:pt idx="389">
                  <c:v>0.24806201550387599</c:v>
                </c:pt>
                <c:pt idx="390">
                  <c:v>0.247933884297521</c:v>
                </c:pt>
                <c:pt idx="391">
                  <c:v>0.247933884297521</c:v>
                </c:pt>
                <c:pt idx="392">
                  <c:v>0.24761904761904799</c:v>
                </c:pt>
                <c:pt idx="393">
                  <c:v>0.247422680412371</c:v>
                </c:pt>
                <c:pt idx="394">
                  <c:v>0.247311827956989</c:v>
                </c:pt>
                <c:pt idx="395">
                  <c:v>0.247058823529412</c:v>
                </c:pt>
                <c:pt idx="396">
                  <c:v>0.24691358024691401</c:v>
                </c:pt>
                <c:pt idx="397">
                  <c:v>0.246753246753247</c:v>
                </c:pt>
                <c:pt idx="398">
                  <c:v>0.246753246753247</c:v>
                </c:pt>
                <c:pt idx="399">
                  <c:v>0.24666666666666701</c:v>
                </c:pt>
                <c:pt idx="400">
                  <c:v>0.24657534246575299</c:v>
                </c:pt>
                <c:pt idx="401">
                  <c:v>0.24637681159420299</c:v>
                </c:pt>
                <c:pt idx="402">
                  <c:v>0.24637681159420299</c:v>
                </c:pt>
                <c:pt idx="403">
                  <c:v>0.24637681159420299</c:v>
                </c:pt>
                <c:pt idx="404">
                  <c:v>0.24637681159420299</c:v>
                </c:pt>
                <c:pt idx="405">
                  <c:v>0.246153846153846</c:v>
                </c:pt>
                <c:pt idx="406">
                  <c:v>0.246153846153846</c:v>
                </c:pt>
                <c:pt idx="407">
                  <c:v>0.246153846153846</c:v>
                </c:pt>
                <c:pt idx="408">
                  <c:v>0.24590163934426201</c:v>
                </c:pt>
                <c:pt idx="409">
                  <c:v>0.24590163934426201</c:v>
                </c:pt>
                <c:pt idx="410">
                  <c:v>0.24590163934426201</c:v>
                </c:pt>
                <c:pt idx="411">
                  <c:v>0.24561403508771901</c:v>
                </c:pt>
                <c:pt idx="412">
                  <c:v>0.24561403508771901</c:v>
                </c:pt>
                <c:pt idx="413">
                  <c:v>0.24561403508771901</c:v>
                </c:pt>
                <c:pt idx="414">
                  <c:v>0.245283018867925</c:v>
                </c:pt>
                <c:pt idx="415">
                  <c:v>0.245283018867925</c:v>
                </c:pt>
                <c:pt idx="416">
                  <c:v>0.24390243902438999</c:v>
                </c:pt>
                <c:pt idx="417">
                  <c:v>0.24369747899159699</c:v>
                </c:pt>
                <c:pt idx="418">
                  <c:v>0.243589743589744</c:v>
                </c:pt>
                <c:pt idx="419">
                  <c:v>0.243589743589744</c:v>
                </c:pt>
                <c:pt idx="420">
                  <c:v>0.24324324324324301</c:v>
                </c:pt>
                <c:pt idx="421">
                  <c:v>0.24324324324324301</c:v>
                </c:pt>
                <c:pt idx="422">
                  <c:v>0.24285714285714299</c:v>
                </c:pt>
                <c:pt idx="423">
                  <c:v>0.24285714285714299</c:v>
                </c:pt>
                <c:pt idx="424">
                  <c:v>0.24285714285714299</c:v>
                </c:pt>
                <c:pt idx="425">
                  <c:v>0.24242424242424199</c:v>
                </c:pt>
                <c:pt idx="426">
                  <c:v>0.2421875</c:v>
                </c:pt>
                <c:pt idx="427">
                  <c:v>0.2421875</c:v>
                </c:pt>
                <c:pt idx="428">
                  <c:v>0.24215246636771301</c:v>
                </c:pt>
                <c:pt idx="429">
                  <c:v>0.24210526315789499</c:v>
                </c:pt>
                <c:pt idx="430">
                  <c:v>0.241935483870968</c:v>
                </c:pt>
                <c:pt idx="431">
                  <c:v>0.241935483870968</c:v>
                </c:pt>
                <c:pt idx="432">
                  <c:v>0.241935483870968</c:v>
                </c:pt>
                <c:pt idx="433">
                  <c:v>0.241935483870968</c:v>
                </c:pt>
                <c:pt idx="434">
                  <c:v>0.24175824175824201</c:v>
                </c:pt>
                <c:pt idx="435">
                  <c:v>0.241666666666667</c:v>
                </c:pt>
                <c:pt idx="436">
                  <c:v>0.24137931034482801</c:v>
                </c:pt>
                <c:pt idx="437">
                  <c:v>0.24137931034482801</c:v>
                </c:pt>
                <c:pt idx="438">
                  <c:v>0.24137931034482801</c:v>
                </c:pt>
                <c:pt idx="439">
                  <c:v>0.24083769633507901</c:v>
                </c:pt>
                <c:pt idx="440">
                  <c:v>0.240740740740741</c:v>
                </c:pt>
                <c:pt idx="441">
                  <c:v>0.240740740740741</c:v>
                </c:pt>
                <c:pt idx="442">
                  <c:v>0.240740740740741</c:v>
                </c:pt>
                <c:pt idx="443">
                  <c:v>0.24060150375939801</c:v>
                </c:pt>
                <c:pt idx="444">
                  <c:v>0.240384615384615</c:v>
                </c:pt>
                <c:pt idx="445">
                  <c:v>0.24</c:v>
                </c:pt>
                <c:pt idx="446">
                  <c:v>0.24</c:v>
                </c:pt>
                <c:pt idx="447">
                  <c:v>0.24</c:v>
                </c:pt>
                <c:pt idx="448">
                  <c:v>0.24</c:v>
                </c:pt>
                <c:pt idx="449">
                  <c:v>0.24</c:v>
                </c:pt>
                <c:pt idx="450">
                  <c:v>0.24</c:v>
                </c:pt>
                <c:pt idx="451">
                  <c:v>0.24</c:v>
                </c:pt>
                <c:pt idx="452">
                  <c:v>0.23943661971831001</c:v>
                </c:pt>
                <c:pt idx="453">
                  <c:v>0.23943661971831001</c:v>
                </c:pt>
                <c:pt idx="454">
                  <c:v>0.23913043478260901</c:v>
                </c:pt>
                <c:pt idx="455">
                  <c:v>0.23913043478260901</c:v>
                </c:pt>
                <c:pt idx="456">
                  <c:v>0.23913043478260901</c:v>
                </c:pt>
                <c:pt idx="457">
                  <c:v>0.23913043478260901</c:v>
                </c:pt>
                <c:pt idx="458">
                  <c:v>0.238938053097345</c:v>
                </c:pt>
                <c:pt idx="459">
                  <c:v>0.238805970149254</c:v>
                </c:pt>
                <c:pt idx="460">
                  <c:v>0.238805970149254</c:v>
                </c:pt>
                <c:pt idx="461">
                  <c:v>0.238805970149254</c:v>
                </c:pt>
                <c:pt idx="462">
                  <c:v>0.238095238095238</c:v>
                </c:pt>
                <c:pt idx="463">
                  <c:v>0.238095238095238</c:v>
                </c:pt>
                <c:pt idx="464">
                  <c:v>0.238095238095238</c:v>
                </c:pt>
                <c:pt idx="465">
                  <c:v>0.238095238095238</c:v>
                </c:pt>
                <c:pt idx="466">
                  <c:v>0.238095238095238</c:v>
                </c:pt>
                <c:pt idx="467">
                  <c:v>0.23749999999999999</c:v>
                </c:pt>
                <c:pt idx="468">
                  <c:v>0.23728813559322001</c:v>
                </c:pt>
                <c:pt idx="469">
                  <c:v>0.23728813559322001</c:v>
                </c:pt>
                <c:pt idx="470">
                  <c:v>0.23728813559322001</c:v>
                </c:pt>
                <c:pt idx="471">
                  <c:v>0.23728813559322001</c:v>
                </c:pt>
                <c:pt idx="472">
                  <c:v>0.23728813559322001</c:v>
                </c:pt>
                <c:pt idx="473">
                  <c:v>0.23711340206185599</c:v>
                </c:pt>
                <c:pt idx="474">
                  <c:v>0.23684210526315799</c:v>
                </c:pt>
                <c:pt idx="475">
                  <c:v>0.236363636363636</c:v>
                </c:pt>
                <c:pt idx="476">
                  <c:v>0.236363636363636</c:v>
                </c:pt>
                <c:pt idx="477">
                  <c:v>0.236363636363636</c:v>
                </c:pt>
                <c:pt idx="478">
                  <c:v>0.236363636363636</c:v>
                </c:pt>
                <c:pt idx="479">
                  <c:v>0.236363636363636</c:v>
                </c:pt>
                <c:pt idx="480">
                  <c:v>0.23611111111111099</c:v>
                </c:pt>
                <c:pt idx="481">
                  <c:v>0.23529411764705899</c:v>
                </c:pt>
                <c:pt idx="482">
                  <c:v>0.23529411764705899</c:v>
                </c:pt>
                <c:pt idx="483">
                  <c:v>0.23529411764705899</c:v>
                </c:pt>
                <c:pt idx="484">
                  <c:v>0.23529411764705899</c:v>
                </c:pt>
                <c:pt idx="485">
                  <c:v>0.23529411764705899</c:v>
                </c:pt>
                <c:pt idx="486">
                  <c:v>0.23529411764705899</c:v>
                </c:pt>
                <c:pt idx="487">
                  <c:v>0.23529411764705899</c:v>
                </c:pt>
                <c:pt idx="488">
                  <c:v>0.23529411764705899</c:v>
                </c:pt>
                <c:pt idx="489">
                  <c:v>0.23529411764705899</c:v>
                </c:pt>
                <c:pt idx="490">
                  <c:v>0.23529411764705899</c:v>
                </c:pt>
                <c:pt idx="491">
                  <c:v>0.23529411764705899</c:v>
                </c:pt>
                <c:pt idx="492">
                  <c:v>0.234567901234568</c:v>
                </c:pt>
                <c:pt idx="493">
                  <c:v>0.234567901234568</c:v>
                </c:pt>
                <c:pt idx="494">
                  <c:v>0.234567901234568</c:v>
                </c:pt>
                <c:pt idx="495">
                  <c:v>0.234567901234568</c:v>
                </c:pt>
                <c:pt idx="496">
                  <c:v>0.23404255319148901</c:v>
                </c:pt>
                <c:pt idx="497">
                  <c:v>0.233918128654971</c:v>
                </c:pt>
                <c:pt idx="498">
                  <c:v>0.23376623376623401</c:v>
                </c:pt>
                <c:pt idx="499">
                  <c:v>0.233576642335766</c:v>
                </c:pt>
                <c:pt idx="500">
                  <c:v>0.233333333333333</c:v>
                </c:pt>
                <c:pt idx="501">
                  <c:v>0.233333333333333</c:v>
                </c:pt>
                <c:pt idx="502">
                  <c:v>0.233333333333333</c:v>
                </c:pt>
                <c:pt idx="503">
                  <c:v>0.233333333333333</c:v>
                </c:pt>
                <c:pt idx="504">
                  <c:v>0.233333333333333</c:v>
                </c:pt>
                <c:pt idx="505">
                  <c:v>0.233333333333333</c:v>
                </c:pt>
                <c:pt idx="506">
                  <c:v>0.233160621761658</c:v>
                </c:pt>
                <c:pt idx="507">
                  <c:v>0.233082706766917</c:v>
                </c:pt>
                <c:pt idx="508">
                  <c:v>0.232876712328767</c:v>
                </c:pt>
                <c:pt idx="509">
                  <c:v>0.232876712328767</c:v>
                </c:pt>
                <c:pt idx="510">
                  <c:v>0.232876712328767</c:v>
                </c:pt>
                <c:pt idx="511">
                  <c:v>0.232558139534884</c:v>
                </c:pt>
                <c:pt idx="512">
                  <c:v>0.232558139534884</c:v>
                </c:pt>
                <c:pt idx="513">
                  <c:v>0.232558139534884</c:v>
                </c:pt>
                <c:pt idx="514">
                  <c:v>0.232432432432432</c:v>
                </c:pt>
                <c:pt idx="515">
                  <c:v>0.23239436619718301</c:v>
                </c:pt>
                <c:pt idx="516">
                  <c:v>0.23232323232323199</c:v>
                </c:pt>
                <c:pt idx="517">
                  <c:v>0.23214285714285701</c:v>
                </c:pt>
                <c:pt idx="518">
                  <c:v>0.23214285714285701</c:v>
                </c:pt>
                <c:pt idx="519">
                  <c:v>0.23214285714285701</c:v>
                </c:pt>
                <c:pt idx="520">
                  <c:v>0.23200000000000001</c:v>
                </c:pt>
                <c:pt idx="521">
                  <c:v>0.231884057971014</c:v>
                </c:pt>
                <c:pt idx="522">
                  <c:v>0.231884057971014</c:v>
                </c:pt>
                <c:pt idx="523">
                  <c:v>0.23170731707317099</c:v>
                </c:pt>
                <c:pt idx="524">
                  <c:v>0.23170731707317099</c:v>
                </c:pt>
                <c:pt idx="525">
                  <c:v>0.231578947368421</c:v>
                </c:pt>
                <c:pt idx="526">
                  <c:v>0.23148148148148101</c:v>
                </c:pt>
                <c:pt idx="527">
                  <c:v>0.23140495867768601</c:v>
                </c:pt>
                <c:pt idx="528">
                  <c:v>0.230769230769231</c:v>
                </c:pt>
                <c:pt idx="529">
                  <c:v>0.230769230769231</c:v>
                </c:pt>
                <c:pt idx="530">
                  <c:v>0.230769230769231</c:v>
                </c:pt>
                <c:pt idx="531">
                  <c:v>0.230769230769231</c:v>
                </c:pt>
                <c:pt idx="532">
                  <c:v>0.230769230769231</c:v>
                </c:pt>
                <c:pt idx="533">
                  <c:v>0.230769230769231</c:v>
                </c:pt>
                <c:pt idx="534">
                  <c:v>0.230769230769231</c:v>
                </c:pt>
                <c:pt idx="535">
                  <c:v>0.230769230769231</c:v>
                </c:pt>
                <c:pt idx="536">
                  <c:v>0.230769230769231</c:v>
                </c:pt>
                <c:pt idx="537">
                  <c:v>0.23046875</c:v>
                </c:pt>
                <c:pt idx="538">
                  <c:v>0.23015873015873001</c:v>
                </c:pt>
                <c:pt idx="539">
                  <c:v>0.23008849557522101</c:v>
                </c:pt>
                <c:pt idx="540">
                  <c:v>0.23</c:v>
                </c:pt>
                <c:pt idx="541">
                  <c:v>0.229885057471264</c:v>
                </c:pt>
                <c:pt idx="542">
                  <c:v>0.229885057471264</c:v>
                </c:pt>
                <c:pt idx="543">
                  <c:v>0.22972972972972999</c:v>
                </c:pt>
                <c:pt idx="544">
                  <c:v>0.22972972972972999</c:v>
                </c:pt>
                <c:pt idx="545">
                  <c:v>0.22950819672131101</c:v>
                </c:pt>
                <c:pt idx="546">
                  <c:v>0.22950819672131101</c:v>
                </c:pt>
                <c:pt idx="547">
                  <c:v>0.22807017543859601</c:v>
                </c:pt>
                <c:pt idx="548">
                  <c:v>0.22807017543859601</c:v>
                </c:pt>
                <c:pt idx="549">
                  <c:v>0.22807017543859601</c:v>
                </c:pt>
                <c:pt idx="550">
                  <c:v>0.22807017543859601</c:v>
                </c:pt>
                <c:pt idx="551">
                  <c:v>0.227848101265823</c:v>
                </c:pt>
                <c:pt idx="552">
                  <c:v>0.227848101265823</c:v>
                </c:pt>
                <c:pt idx="553">
                  <c:v>0.22772277227722801</c:v>
                </c:pt>
                <c:pt idx="554">
                  <c:v>0.22772277227722801</c:v>
                </c:pt>
                <c:pt idx="555">
                  <c:v>0.22727272727272699</c:v>
                </c:pt>
                <c:pt idx="556">
                  <c:v>0.22727272727272699</c:v>
                </c:pt>
                <c:pt idx="557">
                  <c:v>0.22702702702702701</c:v>
                </c:pt>
                <c:pt idx="558">
                  <c:v>0.22680412371134001</c:v>
                </c:pt>
                <c:pt idx="559">
                  <c:v>0.226744186046512</c:v>
                </c:pt>
                <c:pt idx="560">
                  <c:v>0.22666666666666699</c:v>
                </c:pt>
                <c:pt idx="561">
                  <c:v>0.22651933701657501</c:v>
                </c:pt>
                <c:pt idx="562">
                  <c:v>0.22641509433962301</c:v>
                </c:pt>
                <c:pt idx="563">
                  <c:v>0.22641509433962301</c:v>
                </c:pt>
                <c:pt idx="564">
                  <c:v>0.22641509433962301</c:v>
                </c:pt>
                <c:pt idx="565">
                  <c:v>0.22641509433962301</c:v>
                </c:pt>
                <c:pt idx="566">
                  <c:v>0.22641509433962301</c:v>
                </c:pt>
                <c:pt idx="567">
                  <c:v>0.22641509433962301</c:v>
                </c:pt>
                <c:pt idx="568">
                  <c:v>0.22641509433962301</c:v>
                </c:pt>
                <c:pt idx="569">
                  <c:v>0.22641509433962301</c:v>
                </c:pt>
                <c:pt idx="570">
                  <c:v>0.226190476190476</c:v>
                </c:pt>
                <c:pt idx="571">
                  <c:v>0.226190476190476</c:v>
                </c:pt>
                <c:pt idx="572">
                  <c:v>0.22608695652173899</c:v>
                </c:pt>
                <c:pt idx="573">
                  <c:v>0.225806451612903</c:v>
                </c:pt>
                <c:pt idx="574">
                  <c:v>0.225806451612903</c:v>
                </c:pt>
                <c:pt idx="575">
                  <c:v>0.225806451612903</c:v>
                </c:pt>
                <c:pt idx="576">
                  <c:v>0.225806451612903</c:v>
                </c:pt>
                <c:pt idx="577">
                  <c:v>0.225806451612903</c:v>
                </c:pt>
                <c:pt idx="578">
                  <c:v>0.225806451612903</c:v>
                </c:pt>
                <c:pt idx="579">
                  <c:v>0.225806451612903</c:v>
                </c:pt>
                <c:pt idx="580">
                  <c:v>0.22560975609756101</c:v>
                </c:pt>
                <c:pt idx="581">
                  <c:v>0.22549019607843099</c:v>
                </c:pt>
                <c:pt idx="582">
                  <c:v>0.22522522522522501</c:v>
                </c:pt>
                <c:pt idx="583">
                  <c:v>0.22477064220183501</c:v>
                </c:pt>
                <c:pt idx="584">
                  <c:v>0.224719101123596</c:v>
                </c:pt>
                <c:pt idx="585">
                  <c:v>0.224719101123596</c:v>
                </c:pt>
                <c:pt idx="586">
                  <c:v>0.22463768115942001</c:v>
                </c:pt>
                <c:pt idx="587">
                  <c:v>0.22459893048128299</c:v>
                </c:pt>
                <c:pt idx="588">
                  <c:v>0.22435897435897401</c:v>
                </c:pt>
                <c:pt idx="589">
                  <c:v>0.22429906542056099</c:v>
                </c:pt>
                <c:pt idx="590">
                  <c:v>0.22429906542056099</c:v>
                </c:pt>
                <c:pt idx="591">
                  <c:v>0.22413793103448301</c:v>
                </c:pt>
                <c:pt idx="592">
                  <c:v>0.22388059701492499</c:v>
                </c:pt>
                <c:pt idx="593">
                  <c:v>0.22388059701492499</c:v>
                </c:pt>
                <c:pt idx="594">
                  <c:v>0.22388059701492499</c:v>
                </c:pt>
                <c:pt idx="595">
                  <c:v>0.22368421052631601</c:v>
                </c:pt>
                <c:pt idx="596">
                  <c:v>0.22368421052631601</c:v>
                </c:pt>
                <c:pt idx="597">
                  <c:v>0.22368421052631601</c:v>
                </c:pt>
                <c:pt idx="598">
                  <c:v>0.22368421052631601</c:v>
                </c:pt>
                <c:pt idx="599">
                  <c:v>0.223529411764706</c:v>
                </c:pt>
                <c:pt idx="600">
                  <c:v>0.223529411764706</c:v>
                </c:pt>
                <c:pt idx="601">
                  <c:v>0.223529411764706</c:v>
                </c:pt>
                <c:pt idx="602">
                  <c:v>0.223300970873786</c:v>
                </c:pt>
                <c:pt idx="603">
                  <c:v>0.223214285714286</c:v>
                </c:pt>
                <c:pt idx="604">
                  <c:v>0.22314049586776899</c:v>
                </c:pt>
                <c:pt idx="605">
                  <c:v>0.22314049586776899</c:v>
                </c:pt>
                <c:pt idx="606">
                  <c:v>0.22307692307692301</c:v>
                </c:pt>
                <c:pt idx="607">
                  <c:v>0.22222222222222199</c:v>
                </c:pt>
                <c:pt idx="608">
                  <c:v>0.22222222222222199</c:v>
                </c:pt>
                <c:pt idx="609">
                  <c:v>0.22222222222222199</c:v>
                </c:pt>
                <c:pt idx="610">
                  <c:v>0.22222222222222199</c:v>
                </c:pt>
                <c:pt idx="611">
                  <c:v>0.22222222222222199</c:v>
                </c:pt>
                <c:pt idx="612">
                  <c:v>0.22222222222222199</c:v>
                </c:pt>
                <c:pt idx="613">
                  <c:v>0.22222222222222199</c:v>
                </c:pt>
                <c:pt idx="614">
                  <c:v>0.22222222222222199</c:v>
                </c:pt>
                <c:pt idx="615">
                  <c:v>0.22222222222222199</c:v>
                </c:pt>
                <c:pt idx="616">
                  <c:v>0.22222222222222199</c:v>
                </c:pt>
                <c:pt idx="617">
                  <c:v>0.22222222222222199</c:v>
                </c:pt>
                <c:pt idx="618">
                  <c:v>0.22222222222222199</c:v>
                </c:pt>
                <c:pt idx="619">
                  <c:v>0.22222222222222199</c:v>
                </c:pt>
                <c:pt idx="620">
                  <c:v>0.22222222222222199</c:v>
                </c:pt>
                <c:pt idx="621">
                  <c:v>0.22222222222222199</c:v>
                </c:pt>
                <c:pt idx="622">
                  <c:v>0.22222222222222199</c:v>
                </c:pt>
                <c:pt idx="623">
                  <c:v>0.22222222222222199</c:v>
                </c:pt>
                <c:pt idx="624">
                  <c:v>0.22222222222222199</c:v>
                </c:pt>
                <c:pt idx="625">
                  <c:v>0.22222222222222199</c:v>
                </c:pt>
                <c:pt idx="626">
                  <c:v>0.22222222222222199</c:v>
                </c:pt>
                <c:pt idx="627">
                  <c:v>0.22222222222222199</c:v>
                </c:pt>
                <c:pt idx="628">
                  <c:v>0.221518987341772</c:v>
                </c:pt>
                <c:pt idx="629">
                  <c:v>0.22115384615384601</c:v>
                </c:pt>
                <c:pt idx="630">
                  <c:v>0.221052631578947</c:v>
                </c:pt>
                <c:pt idx="631">
                  <c:v>0.221052631578947</c:v>
                </c:pt>
                <c:pt idx="632">
                  <c:v>0.221052631578947</c:v>
                </c:pt>
                <c:pt idx="633">
                  <c:v>0.22093023255814001</c:v>
                </c:pt>
                <c:pt idx="634">
                  <c:v>0.22077922077922099</c:v>
                </c:pt>
                <c:pt idx="635">
                  <c:v>0.220588235294118</c:v>
                </c:pt>
                <c:pt idx="636">
                  <c:v>0.220588235294118</c:v>
                </c:pt>
                <c:pt idx="637">
                  <c:v>0.220588235294118</c:v>
                </c:pt>
                <c:pt idx="638">
                  <c:v>0.220588235294118</c:v>
                </c:pt>
                <c:pt idx="639">
                  <c:v>0.220588235294118</c:v>
                </c:pt>
                <c:pt idx="640">
                  <c:v>0.22033898305084701</c:v>
                </c:pt>
                <c:pt idx="641">
                  <c:v>0.22033898305084701</c:v>
                </c:pt>
                <c:pt idx="642">
                  <c:v>0.22033898305084701</c:v>
                </c:pt>
                <c:pt idx="643">
                  <c:v>0.22033898305084701</c:v>
                </c:pt>
                <c:pt idx="644">
                  <c:v>0.22033898305084701</c:v>
                </c:pt>
                <c:pt idx="645">
                  <c:v>0.22033898305084701</c:v>
                </c:pt>
                <c:pt idx="646">
                  <c:v>0.22007722007722</c:v>
                </c:pt>
                <c:pt idx="647">
                  <c:v>0.22</c:v>
                </c:pt>
                <c:pt idx="648">
                  <c:v>0.22</c:v>
                </c:pt>
                <c:pt idx="649">
                  <c:v>0.22</c:v>
                </c:pt>
                <c:pt idx="650">
                  <c:v>0.22</c:v>
                </c:pt>
                <c:pt idx="651">
                  <c:v>0.22</c:v>
                </c:pt>
                <c:pt idx="652">
                  <c:v>0.219512195121951</c:v>
                </c:pt>
                <c:pt idx="653">
                  <c:v>0.219512195121951</c:v>
                </c:pt>
                <c:pt idx="654">
                  <c:v>0.219512195121951</c:v>
                </c:pt>
                <c:pt idx="655">
                  <c:v>0.219512195121951</c:v>
                </c:pt>
                <c:pt idx="656">
                  <c:v>0.219512195121951</c:v>
                </c:pt>
                <c:pt idx="657">
                  <c:v>0.21929824561403499</c:v>
                </c:pt>
                <c:pt idx="658">
                  <c:v>0.219178082191781</c:v>
                </c:pt>
                <c:pt idx="659">
                  <c:v>0.21875</c:v>
                </c:pt>
                <c:pt idx="660">
                  <c:v>0.21875</c:v>
                </c:pt>
                <c:pt idx="661">
                  <c:v>0.21875</c:v>
                </c:pt>
                <c:pt idx="662">
                  <c:v>0.21875</c:v>
                </c:pt>
                <c:pt idx="663">
                  <c:v>0.21875</c:v>
                </c:pt>
                <c:pt idx="664">
                  <c:v>0.218579234972678</c:v>
                </c:pt>
                <c:pt idx="665">
                  <c:v>0.21839080459770099</c:v>
                </c:pt>
                <c:pt idx="666">
                  <c:v>0.21839080459770099</c:v>
                </c:pt>
                <c:pt idx="667">
                  <c:v>0.218181818181818</c:v>
                </c:pt>
                <c:pt idx="668">
                  <c:v>0.218181818181818</c:v>
                </c:pt>
                <c:pt idx="669">
                  <c:v>0.218181818181818</c:v>
                </c:pt>
                <c:pt idx="670">
                  <c:v>0.21794871794871801</c:v>
                </c:pt>
                <c:pt idx="671">
                  <c:v>0.217877094972067</c:v>
                </c:pt>
                <c:pt idx="672">
                  <c:v>0.217741935483871</c:v>
                </c:pt>
                <c:pt idx="673">
                  <c:v>0.217391304347826</c:v>
                </c:pt>
                <c:pt idx="674">
                  <c:v>0.217391304347826</c:v>
                </c:pt>
                <c:pt idx="675">
                  <c:v>0.217391304347826</c:v>
                </c:pt>
                <c:pt idx="676">
                  <c:v>0.217391304347826</c:v>
                </c:pt>
                <c:pt idx="677">
                  <c:v>0.217391304347826</c:v>
                </c:pt>
                <c:pt idx="678">
                  <c:v>0.217391304347826</c:v>
                </c:pt>
                <c:pt idx="679">
                  <c:v>0.217142857142857</c:v>
                </c:pt>
                <c:pt idx="680">
                  <c:v>0.216931216931217</c:v>
                </c:pt>
                <c:pt idx="681">
                  <c:v>0.216931216931217</c:v>
                </c:pt>
                <c:pt idx="682">
                  <c:v>0.21666666666666701</c:v>
                </c:pt>
                <c:pt idx="683">
                  <c:v>0.21666666666666701</c:v>
                </c:pt>
                <c:pt idx="684">
                  <c:v>0.21666666666666701</c:v>
                </c:pt>
                <c:pt idx="685">
                  <c:v>0.21666666666666701</c:v>
                </c:pt>
                <c:pt idx="686">
                  <c:v>0.216494845360825</c:v>
                </c:pt>
                <c:pt idx="687">
                  <c:v>0.21621621621621601</c:v>
                </c:pt>
                <c:pt idx="688">
                  <c:v>0.21621621621621601</c:v>
                </c:pt>
                <c:pt idx="689">
                  <c:v>0.21621621621621601</c:v>
                </c:pt>
                <c:pt idx="690">
                  <c:v>0.21621621621621601</c:v>
                </c:pt>
                <c:pt idx="691">
                  <c:v>0.215962441314554</c:v>
                </c:pt>
                <c:pt idx="692">
                  <c:v>0.21568627450980399</c:v>
                </c:pt>
                <c:pt idx="693">
                  <c:v>0.21568627450980399</c:v>
                </c:pt>
                <c:pt idx="694">
                  <c:v>0.21568627450980399</c:v>
                </c:pt>
                <c:pt idx="695">
                  <c:v>0.21568627450980399</c:v>
                </c:pt>
                <c:pt idx="696">
                  <c:v>0.21568627450980399</c:v>
                </c:pt>
                <c:pt idx="697">
                  <c:v>0.21568627450980399</c:v>
                </c:pt>
                <c:pt idx="698">
                  <c:v>0.21568627450980399</c:v>
                </c:pt>
                <c:pt idx="699">
                  <c:v>0.21568627450980399</c:v>
                </c:pt>
                <c:pt idx="700">
                  <c:v>0.215568862275449</c:v>
                </c:pt>
                <c:pt idx="701">
                  <c:v>0.215189873417721</c:v>
                </c:pt>
                <c:pt idx="702">
                  <c:v>0.215189873417721</c:v>
                </c:pt>
                <c:pt idx="703">
                  <c:v>0.215189873417721</c:v>
                </c:pt>
                <c:pt idx="704">
                  <c:v>0.21481481481481501</c:v>
                </c:pt>
                <c:pt idx="705">
                  <c:v>0.21481481481481501</c:v>
                </c:pt>
                <c:pt idx="706">
                  <c:v>0.21476510067114099</c:v>
                </c:pt>
                <c:pt idx="707">
                  <c:v>0.214723926380368</c:v>
                </c:pt>
                <c:pt idx="708">
                  <c:v>0.214285714285714</c:v>
                </c:pt>
                <c:pt idx="709">
                  <c:v>0.214285714285714</c:v>
                </c:pt>
                <c:pt idx="710">
                  <c:v>0.214285714285714</c:v>
                </c:pt>
                <c:pt idx="711">
                  <c:v>0.214285714285714</c:v>
                </c:pt>
                <c:pt idx="712">
                  <c:v>0.214285714285714</c:v>
                </c:pt>
                <c:pt idx="713">
                  <c:v>0.214285714285714</c:v>
                </c:pt>
                <c:pt idx="714">
                  <c:v>0.214285714285714</c:v>
                </c:pt>
                <c:pt idx="715">
                  <c:v>0.214285714285714</c:v>
                </c:pt>
                <c:pt idx="716">
                  <c:v>0.214285714285714</c:v>
                </c:pt>
                <c:pt idx="717">
                  <c:v>0.214285714285714</c:v>
                </c:pt>
                <c:pt idx="718">
                  <c:v>0.214285714285714</c:v>
                </c:pt>
                <c:pt idx="719">
                  <c:v>0.214285714285714</c:v>
                </c:pt>
                <c:pt idx="720">
                  <c:v>0.214285714285714</c:v>
                </c:pt>
                <c:pt idx="721">
                  <c:v>0.214285714285714</c:v>
                </c:pt>
                <c:pt idx="722">
                  <c:v>0.214285714285714</c:v>
                </c:pt>
                <c:pt idx="723">
                  <c:v>0.214285714285714</c:v>
                </c:pt>
                <c:pt idx="724">
                  <c:v>0.213592233009709</c:v>
                </c:pt>
                <c:pt idx="725">
                  <c:v>0.213389121338912</c:v>
                </c:pt>
                <c:pt idx="726">
                  <c:v>0.21333333333333299</c:v>
                </c:pt>
                <c:pt idx="727">
                  <c:v>0.21333333333333299</c:v>
                </c:pt>
                <c:pt idx="728">
                  <c:v>0.21333333333333299</c:v>
                </c:pt>
                <c:pt idx="729">
                  <c:v>0.213235294117647</c:v>
                </c:pt>
                <c:pt idx="730">
                  <c:v>0.213114754098361</c:v>
                </c:pt>
                <c:pt idx="731">
                  <c:v>0.213114754098361</c:v>
                </c:pt>
                <c:pt idx="732">
                  <c:v>0.213114754098361</c:v>
                </c:pt>
                <c:pt idx="733">
                  <c:v>0.213114754098361</c:v>
                </c:pt>
                <c:pt idx="734">
                  <c:v>0.213114754098361</c:v>
                </c:pt>
                <c:pt idx="735">
                  <c:v>0.21276595744680801</c:v>
                </c:pt>
                <c:pt idx="736">
                  <c:v>0.21276595744680801</c:v>
                </c:pt>
                <c:pt idx="737">
                  <c:v>0.21243523316062199</c:v>
                </c:pt>
                <c:pt idx="738">
                  <c:v>0.21212121212121199</c:v>
                </c:pt>
                <c:pt idx="739">
                  <c:v>0.21212121212121199</c:v>
                </c:pt>
                <c:pt idx="740">
                  <c:v>0.21212121212121199</c:v>
                </c:pt>
                <c:pt idx="741">
                  <c:v>0.21212121212121199</c:v>
                </c:pt>
                <c:pt idx="742">
                  <c:v>0.21176470588235299</c:v>
                </c:pt>
                <c:pt idx="743">
                  <c:v>0.21167883211678801</c:v>
                </c:pt>
                <c:pt idx="744">
                  <c:v>0.21167883211678801</c:v>
                </c:pt>
                <c:pt idx="745">
                  <c:v>0.21153846153846201</c:v>
                </c:pt>
                <c:pt idx="746">
                  <c:v>0.21153846153846201</c:v>
                </c:pt>
                <c:pt idx="747">
                  <c:v>0.21153846153846201</c:v>
                </c:pt>
                <c:pt idx="748">
                  <c:v>0.21153846153846201</c:v>
                </c:pt>
                <c:pt idx="749">
                  <c:v>0.21153846153846201</c:v>
                </c:pt>
                <c:pt idx="750">
                  <c:v>0.21153846153846201</c:v>
                </c:pt>
                <c:pt idx="751">
                  <c:v>0.21153846153846201</c:v>
                </c:pt>
                <c:pt idx="752">
                  <c:v>0.21153846153846201</c:v>
                </c:pt>
                <c:pt idx="753">
                  <c:v>0.21153846153846201</c:v>
                </c:pt>
                <c:pt idx="754">
                  <c:v>0.21126760563380301</c:v>
                </c:pt>
                <c:pt idx="755">
                  <c:v>0.211111111111111</c:v>
                </c:pt>
                <c:pt idx="756">
                  <c:v>0.21100917431192701</c:v>
                </c:pt>
                <c:pt idx="757">
                  <c:v>0.21052631578947401</c:v>
                </c:pt>
                <c:pt idx="758">
                  <c:v>0.21052631578947401</c:v>
                </c:pt>
                <c:pt idx="759">
                  <c:v>0.21052631578947401</c:v>
                </c:pt>
                <c:pt idx="760">
                  <c:v>0.21052631578947401</c:v>
                </c:pt>
                <c:pt idx="761">
                  <c:v>0.21052631578947401</c:v>
                </c:pt>
                <c:pt idx="762">
                  <c:v>0.21052631578947401</c:v>
                </c:pt>
                <c:pt idx="763">
                  <c:v>0.21052631578947401</c:v>
                </c:pt>
                <c:pt idx="764">
                  <c:v>0.21052631578947401</c:v>
                </c:pt>
                <c:pt idx="765">
                  <c:v>0.21052631578947401</c:v>
                </c:pt>
                <c:pt idx="766">
                  <c:v>0.21014492753623201</c:v>
                </c:pt>
                <c:pt idx="767">
                  <c:v>0.21014492753623201</c:v>
                </c:pt>
                <c:pt idx="768">
                  <c:v>0.21</c:v>
                </c:pt>
                <c:pt idx="769">
                  <c:v>0.209876543209877</c:v>
                </c:pt>
                <c:pt idx="770">
                  <c:v>0.209876543209877</c:v>
                </c:pt>
                <c:pt idx="771">
                  <c:v>0.20979020979021001</c:v>
                </c:pt>
                <c:pt idx="772">
                  <c:v>0.209677419354839</c:v>
                </c:pt>
                <c:pt idx="773">
                  <c:v>0.209677419354839</c:v>
                </c:pt>
                <c:pt idx="774">
                  <c:v>0.209580838323353</c:v>
                </c:pt>
                <c:pt idx="775">
                  <c:v>0.20945945945945901</c:v>
                </c:pt>
                <c:pt idx="776">
                  <c:v>0.20945945945945901</c:v>
                </c:pt>
                <c:pt idx="777">
                  <c:v>0.209302325581395</c:v>
                </c:pt>
                <c:pt idx="778">
                  <c:v>0.209302325581395</c:v>
                </c:pt>
                <c:pt idx="779">
                  <c:v>0.209302325581395</c:v>
                </c:pt>
                <c:pt idx="780">
                  <c:v>0.20909090909090899</c:v>
                </c:pt>
                <c:pt idx="781">
                  <c:v>0.20895522388059701</c:v>
                </c:pt>
                <c:pt idx="782">
                  <c:v>0.20895522388059701</c:v>
                </c:pt>
                <c:pt idx="783">
                  <c:v>0.20895522388059701</c:v>
                </c:pt>
                <c:pt idx="784">
                  <c:v>0.20895522388059701</c:v>
                </c:pt>
                <c:pt idx="785">
                  <c:v>0.20873786407767</c:v>
                </c:pt>
                <c:pt idx="786">
                  <c:v>0.20855614973261999</c:v>
                </c:pt>
                <c:pt idx="787">
                  <c:v>0.208510638297872</c:v>
                </c:pt>
                <c:pt idx="788">
                  <c:v>0.20833333333333301</c:v>
                </c:pt>
                <c:pt idx="789">
                  <c:v>0.20792079207920799</c:v>
                </c:pt>
                <c:pt idx="790">
                  <c:v>0.20792079207920799</c:v>
                </c:pt>
                <c:pt idx="791">
                  <c:v>0.20792079207920799</c:v>
                </c:pt>
                <c:pt idx="792">
                  <c:v>0.207792207792208</c:v>
                </c:pt>
                <c:pt idx="793">
                  <c:v>0.207792207792208</c:v>
                </c:pt>
                <c:pt idx="794">
                  <c:v>0.20754716981132099</c:v>
                </c:pt>
                <c:pt idx="795">
                  <c:v>0.20754716981132099</c:v>
                </c:pt>
                <c:pt idx="796">
                  <c:v>0.20754716981132099</c:v>
                </c:pt>
                <c:pt idx="797">
                  <c:v>0.20754716981132099</c:v>
                </c:pt>
                <c:pt idx="798">
                  <c:v>0.20754716981132099</c:v>
                </c:pt>
                <c:pt idx="799">
                  <c:v>0.20754716981132099</c:v>
                </c:pt>
                <c:pt idx="800">
                  <c:v>0.20754716981132099</c:v>
                </c:pt>
                <c:pt idx="801">
                  <c:v>0.20754716981132099</c:v>
                </c:pt>
                <c:pt idx="802">
                  <c:v>0.207317073170732</c:v>
                </c:pt>
                <c:pt idx="803">
                  <c:v>0.207317073170732</c:v>
                </c:pt>
                <c:pt idx="804">
                  <c:v>0.20689655172413801</c:v>
                </c:pt>
                <c:pt idx="805">
                  <c:v>0.20689655172413801</c:v>
                </c:pt>
                <c:pt idx="806">
                  <c:v>0.20689655172413801</c:v>
                </c:pt>
                <c:pt idx="807">
                  <c:v>0.206611570247934</c:v>
                </c:pt>
                <c:pt idx="808">
                  <c:v>0.20652173913043501</c:v>
                </c:pt>
                <c:pt idx="809">
                  <c:v>0.20652173913043501</c:v>
                </c:pt>
                <c:pt idx="810">
                  <c:v>0.206349206349206</c:v>
                </c:pt>
                <c:pt idx="811">
                  <c:v>0.206349206349206</c:v>
                </c:pt>
                <c:pt idx="812">
                  <c:v>0.206349206349206</c:v>
                </c:pt>
                <c:pt idx="813">
                  <c:v>0.206349206349206</c:v>
                </c:pt>
                <c:pt idx="814">
                  <c:v>0.206349206349206</c:v>
                </c:pt>
                <c:pt idx="815">
                  <c:v>0.206349206349206</c:v>
                </c:pt>
                <c:pt idx="816">
                  <c:v>0.206349206349206</c:v>
                </c:pt>
                <c:pt idx="817">
                  <c:v>0.206349206349206</c:v>
                </c:pt>
                <c:pt idx="818">
                  <c:v>0.20618556701030899</c:v>
                </c:pt>
                <c:pt idx="819">
                  <c:v>0.206106870229008</c:v>
                </c:pt>
                <c:pt idx="820">
                  <c:v>0.20588235294117599</c:v>
                </c:pt>
                <c:pt idx="821">
                  <c:v>0.20588235294117599</c:v>
                </c:pt>
                <c:pt idx="822">
                  <c:v>0.20560747663551401</c:v>
                </c:pt>
                <c:pt idx="823">
                  <c:v>0.205533596837945</c:v>
                </c:pt>
                <c:pt idx="824">
                  <c:v>0.20547945205479401</c:v>
                </c:pt>
                <c:pt idx="825">
                  <c:v>0.20547945205479401</c:v>
                </c:pt>
                <c:pt idx="826">
                  <c:v>0.20535714285714299</c:v>
                </c:pt>
                <c:pt idx="827">
                  <c:v>0.205298013245033</c:v>
                </c:pt>
                <c:pt idx="828">
                  <c:v>0.205298013245033</c:v>
                </c:pt>
                <c:pt idx="829">
                  <c:v>0.20487804878048799</c:v>
                </c:pt>
                <c:pt idx="830">
                  <c:v>0.20481927710843401</c:v>
                </c:pt>
                <c:pt idx="831">
                  <c:v>0.20481927710843401</c:v>
                </c:pt>
                <c:pt idx="832">
                  <c:v>0.20481927710843401</c:v>
                </c:pt>
                <c:pt idx="833">
                  <c:v>0.204545454545455</c:v>
                </c:pt>
                <c:pt idx="834">
                  <c:v>0.204301075268817</c:v>
                </c:pt>
                <c:pt idx="835">
                  <c:v>0.20408163265306101</c:v>
                </c:pt>
                <c:pt idx="836">
                  <c:v>0.20408163265306101</c:v>
                </c:pt>
                <c:pt idx="837">
                  <c:v>0.20408163265306101</c:v>
                </c:pt>
                <c:pt idx="838">
                  <c:v>0.20408163265306101</c:v>
                </c:pt>
                <c:pt idx="839">
                  <c:v>0.20408163265306101</c:v>
                </c:pt>
                <c:pt idx="840">
                  <c:v>0.20394736842105299</c:v>
                </c:pt>
                <c:pt idx="841">
                  <c:v>0.203703703703704</c:v>
                </c:pt>
                <c:pt idx="842">
                  <c:v>0.203703703703704</c:v>
                </c:pt>
                <c:pt idx="843">
                  <c:v>0.203703703703704</c:v>
                </c:pt>
                <c:pt idx="844">
                  <c:v>0.203703703703704</c:v>
                </c:pt>
                <c:pt idx="845">
                  <c:v>0.203703703703704</c:v>
                </c:pt>
                <c:pt idx="846">
                  <c:v>0.20353982300885001</c:v>
                </c:pt>
                <c:pt idx="847">
                  <c:v>0.20338983050847501</c:v>
                </c:pt>
                <c:pt idx="848">
                  <c:v>0.20338983050847501</c:v>
                </c:pt>
                <c:pt idx="849">
                  <c:v>0.20338983050847501</c:v>
                </c:pt>
                <c:pt idx="850">
                  <c:v>0.20338983050847501</c:v>
                </c:pt>
                <c:pt idx="851">
                  <c:v>0.203252032520325</c:v>
                </c:pt>
                <c:pt idx="852">
                  <c:v>0.20320855614973299</c:v>
                </c:pt>
                <c:pt idx="853">
                  <c:v>0.203125</c:v>
                </c:pt>
                <c:pt idx="854">
                  <c:v>0.203125</c:v>
                </c:pt>
                <c:pt idx="855">
                  <c:v>0.203125</c:v>
                </c:pt>
                <c:pt idx="856">
                  <c:v>0.203125</c:v>
                </c:pt>
                <c:pt idx="857">
                  <c:v>0.203125</c:v>
                </c:pt>
                <c:pt idx="858">
                  <c:v>0.20297029702970301</c:v>
                </c:pt>
                <c:pt idx="859">
                  <c:v>0.202898550724638</c:v>
                </c:pt>
                <c:pt idx="860">
                  <c:v>0.202898550724638</c:v>
                </c:pt>
                <c:pt idx="861">
                  <c:v>0.202898550724638</c:v>
                </c:pt>
                <c:pt idx="862">
                  <c:v>0.202898550724638</c:v>
                </c:pt>
                <c:pt idx="863">
                  <c:v>0.202898550724638</c:v>
                </c:pt>
                <c:pt idx="864">
                  <c:v>0.202898550724638</c:v>
                </c:pt>
                <c:pt idx="865">
                  <c:v>0.20283018867924499</c:v>
                </c:pt>
                <c:pt idx="866">
                  <c:v>0.20279720279720301</c:v>
                </c:pt>
                <c:pt idx="867">
                  <c:v>0.202764976958525</c:v>
                </c:pt>
                <c:pt idx="868">
                  <c:v>0.20270270270270299</c:v>
                </c:pt>
                <c:pt idx="869">
                  <c:v>0.20270270270270299</c:v>
                </c:pt>
                <c:pt idx="870">
                  <c:v>0.20270270270270299</c:v>
                </c:pt>
                <c:pt idx="871">
                  <c:v>0.20253164556962</c:v>
                </c:pt>
                <c:pt idx="872">
                  <c:v>0.202380952380952</c:v>
                </c:pt>
                <c:pt idx="873">
                  <c:v>0.202380952380952</c:v>
                </c:pt>
                <c:pt idx="874">
                  <c:v>0.202380952380952</c:v>
                </c:pt>
                <c:pt idx="875">
                  <c:v>0.202380952380952</c:v>
                </c:pt>
                <c:pt idx="876">
                  <c:v>0.20207253886010401</c:v>
                </c:pt>
                <c:pt idx="877">
                  <c:v>0.20192307692307701</c:v>
                </c:pt>
                <c:pt idx="878">
                  <c:v>0.20192307692307701</c:v>
                </c:pt>
                <c:pt idx="879">
                  <c:v>0.20192307692307701</c:v>
                </c:pt>
                <c:pt idx="880">
                  <c:v>0.20192307692307701</c:v>
                </c:pt>
                <c:pt idx="881">
                  <c:v>0.20168067226890801</c:v>
                </c:pt>
                <c:pt idx="882">
                  <c:v>0.20161290322580599</c:v>
                </c:pt>
                <c:pt idx="883">
                  <c:v>0.201550387596899</c:v>
                </c:pt>
                <c:pt idx="884">
                  <c:v>0.201550387596899</c:v>
                </c:pt>
                <c:pt idx="885">
                  <c:v>0.20134228187919501</c:v>
                </c:pt>
                <c:pt idx="886">
                  <c:v>0.20121951219512199</c:v>
                </c:pt>
                <c:pt idx="887">
                  <c:v>0.20121951219512199</c:v>
                </c:pt>
                <c:pt idx="888">
                  <c:v>0.201030927835052</c:v>
                </c:pt>
                <c:pt idx="889">
                  <c:v>0.201030927835052</c:v>
                </c:pt>
                <c:pt idx="890">
                  <c:v>0.200980392156863</c:v>
                </c:pt>
                <c:pt idx="891">
                  <c:v>0.2</c:v>
                </c:pt>
                <c:pt idx="892">
                  <c:v>0.2</c:v>
                </c:pt>
                <c:pt idx="893">
                  <c:v>0.2</c:v>
                </c:pt>
                <c:pt idx="894">
                  <c:v>0.2</c:v>
                </c:pt>
                <c:pt idx="895">
                  <c:v>0.2</c:v>
                </c:pt>
                <c:pt idx="896">
                  <c:v>0.2</c:v>
                </c:pt>
                <c:pt idx="897">
                  <c:v>0.2</c:v>
                </c:pt>
                <c:pt idx="898">
                  <c:v>0.2</c:v>
                </c:pt>
                <c:pt idx="899">
                  <c:v>0.2</c:v>
                </c:pt>
                <c:pt idx="900">
                  <c:v>0.2</c:v>
                </c:pt>
                <c:pt idx="901">
                  <c:v>0.2</c:v>
                </c:pt>
                <c:pt idx="902">
                  <c:v>0.2</c:v>
                </c:pt>
                <c:pt idx="903">
                  <c:v>0.2</c:v>
                </c:pt>
                <c:pt idx="904">
                  <c:v>0.2</c:v>
                </c:pt>
                <c:pt idx="905">
                  <c:v>0.2</c:v>
                </c:pt>
                <c:pt idx="906">
                  <c:v>0.2</c:v>
                </c:pt>
                <c:pt idx="907">
                  <c:v>0.2</c:v>
                </c:pt>
                <c:pt idx="908">
                  <c:v>0.2</c:v>
                </c:pt>
                <c:pt idx="909">
                  <c:v>0.2</c:v>
                </c:pt>
                <c:pt idx="910">
                  <c:v>0.2</c:v>
                </c:pt>
                <c:pt idx="911">
                  <c:v>0.2</c:v>
                </c:pt>
                <c:pt idx="912">
                  <c:v>0.2</c:v>
                </c:pt>
                <c:pt idx="913">
                  <c:v>0.2</c:v>
                </c:pt>
                <c:pt idx="914">
                  <c:v>0.2</c:v>
                </c:pt>
                <c:pt idx="915">
                  <c:v>0.2</c:v>
                </c:pt>
                <c:pt idx="916">
                  <c:v>0.2</c:v>
                </c:pt>
                <c:pt idx="917">
                  <c:v>0.2</c:v>
                </c:pt>
                <c:pt idx="918">
                  <c:v>0.2</c:v>
                </c:pt>
                <c:pt idx="919">
                  <c:v>0.2</c:v>
                </c:pt>
                <c:pt idx="920">
                  <c:v>0.2</c:v>
                </c:pt>
                <c:pt idx="921">
                  <c:v>0.2</c:v>
                </c:pt>
                <c:pt idx="922">
                  <c:v>0.2</c:v>
                </c:pt>
                <c:pt idx="923">
                  <c:v>0.2</c:v>
                </c:pt>
                <c:pt idx="924">
                  <c:v>0.2</c:v>
                </c:pt>
                <c:pt idx="925">
                  <c:v>0.2</c:v>
                </c:pt>
                <c:pt idx="926">
                  <c:v>0.2</c:v>
                </c:pt>
                <c:pt idx="927">
                  <c:v>0.19847328244274801</c:v>
                </c:pt>
                <c:pt idx="928">
                  <c:v>0.19831223628691999</c:v>
                </c:pt>
                <c:pt idx="929">
                  <c:v>0.198237885462555</c:v>
                </c:pt>
                <c:pt idx="930">
                  <c:v>0.19819819819819801</c:v>
                </c:pt>
                <c:pt idx="931">
                  <c:v>0.19811320754716999</c:v>
                </c:pt>
                <c:pt idx="932">
                  <c:v>0.19811320754716999</c:v>
                </c:pt>
                <c:pt idx="933">
                  <c:v>0.19791666666666699</c:v>
                </c:pt>
                <c:pt idx="934">
                  <c:v>0.19780219780219799</c:v>
                </c:pt>
                <c:pt idx="935">
                  <c:v>0.19780219780219799</c:v>
                </c:pt>
                <c:pt idx="936">
                  <c:v>0.19767441860465099</c:v>
                </c:pt>
                <c:pt idx="937">
                  <c:v>0.19767441860465099</c:v>
                </c:pt>
                <c:pt idx="938">
                  <c:v>0.19753086419753099</c:v>
                </c:pt>
                <c:pt idx="939">
                  <c:v>0.19753086419753099</c:v>
                </c:pt>
                <c:pt idx="940">
                  <c:v>0.19745222929936301</c:v>
                </c:pt>
                <c:pt idx="941">
                  <c:v>0.197368421052632</c:v>
                </c:pt>
                <c:pt idx="942">
                  <c:v>0.197368421052632</c:v>
                </c:pt>
                <c:pt idx="943">
                  <c:v>0.197368421052632</c:v>
                </c:pt>
                <c:pt idx="944">
                  <c:v>0.197368421052632</c:v>
                </c:pt>
                <c:pt idx="945">
                  <c:v>0.19727891156462601</c:v>
                </c:pt>
                <c:pt idx="946">
                  <c:v>0.19718309859154901</c:v>
                </c:pt>
                <c:pt idx="947">
                  <c:v>0.19718309859154901</c:v>
                </c:pt>
                <c:pt idx="948">
                  <c:v>0.19718309859154901</c:v>
                </c:pt>
                <c:pt idx="949">
                  <c:v>0.19718309859154901</c:v>
                </c:pt>
                <c:pt idx="950">
                  <c:v>0.19718309859154901</c:v>
                </c:pt>
                <c:pt idx="951">
                  <c:v>0.19718309859154901</c:v>
                </c:pt>
                <c:pt idx="952">
                  <c:v>0.19696969696969699</c:v>
                </c:pt>
                <c:pt idx="953">
                  <c:v>0.19696969696969699</c:v>
                </c:pt>
                <c:pt idx="954">
                  <c:v>0.19696969696969699</c:v>
                </c:pt>
                <c:pt idx="955">
                  <c:v>0.19696969696969699</c:v>
                </c:pt>
                <c:pt idx="956">
                  <c:v>0.19696969696969699</c:v>
                </c:pt>
                <c:pt idx="957">
                  <c:v>0.19696969696969699</c:v>
                </c:pt>
                <c:pt idx="958">
                  <c:v>0.19696969696969699</c:v>
                </c:pt>
                <c:pt idx="959">
                  <c:v>0.19696969696969699</c:v>
                </c:pt>
                <c:pt idx="960">
                  <c:v>0.19696969696969699</c:v>
                </c:pt>
                <c:pt idx="961">
                  <c:v>0.19672131147541</c:v>
                </c:pt>
                <c:pt idx="962">
                  <c:v>0.19672131147541</c:v>
                </c:pt>
                <c:pt idx="963">
                  <c:v>0.19672131147541</c:v>
                </c:pt>
                <c:pt idx="964">
                  <c:v>0.19672131147541</c:v>
                </c:pt>
                <c:pt idx="965">
                  <c:v>0.19672131147541</c:v>
                </c:pt>
                <c:pt idx="966">
                  <c:v>0.19672131147541</c:v>
                </c:pt>
                <c:pt idx="967">
                  <c:v>0.19672131147541</c:v>
                </c:pt>
                <c:pt idx="968">
                  <c:v>0.19672131147541</c:v>
                </c:pt>
                <c:pt idx="969">
                  <c:v>0.19650655021834099</c:v>
                </c:pt>
                <c:pt idx="970">
                  <c:v>0.19642857142857101</c:v>
                </c:pt>
                <c:pt idx="971">
                  <c:v>0.19642857142857101</c:v>
                </c:pt>
                <c:pt idx="972">
                  <c:v>0.19642857142857101</c:v>
                </c:pt>
                <c:pt idx="973">
                  <c:v>0.19642857142857101</c:v>
                </c:pt>
                <c:pt idx="974">
                  <c:v>0.19642857142857101</c:v>
                </c:pt>
                <c:pt idx="975">
                  <c:v>0.19626168224299101</c:v>
                </c:pt>
                <c:pt idx="976">
                  <c:v>0.19626168224299101</c:v>
                </c:pt>
                <c:pt idx="977">
                  <c:v>0.19626168224299101</c:v>
                </c:pt>
                <c:pt idx="978">
                  <c:v>0.19620253164557</c:v>
                </c:pt>
                <c:pt idx="979">
                  <c:v>0.19607843137254899</c:v>
                </c:pt>
                <c:pt idx="980">
                  <c:v>0.19607843137254899</c:v>
                </c:pt>
                <c:pt idx="981">
                  <c:v>0.19607843137254899</c:v>
                </c:pt>
                <c:pt idx="982">
                  <c:v>0.19607843137254899</c:v>
                </c:pt>
                <c:pt idx="983">
                  <c:v>0.19607843137254899</c:v>
                </c:pt>
                <c:pt idx="984">
                  <c:v>0.19607843137254899</c:v>
                </c:pt>
                <c:pt idx="985">
                  <c:v>0.19607843137254899</c:v>
                </c:pt>
                <c:pt idx="986">
                  <c:v>0.19587628865979401</c:v>
                </c:pt>
                <c:pt idx="987">
                  <c:v>0.19587628865979401</c:v>
                </c:pt>
                <c:pt idx="988">
                  <c:v>0.19576719576719601</c:v>
                </c:pt>
                <c:pt idx="989">
                  <c:v>0.19565217391304299</c:v>
                </c:pt>
                <c:pt idx="990">
                  <c:v>0.19565217391304299</c:v>
                </c:pt>
                <c:pt idx="991">
                  <c:v>0.19565217391304299</c:v>
                </c:pt>
                <c:pt idx="992">
                  <c:v>0.195402298850575</c:v>
                </c:pt>
                <c:pt idx="993">
                  <c:v>0.1953125</c:v>
                </c:pt>
                <c:pt idx="994">
                  <c:v>0.1953125</c:v>
                </c:pt>
                <c:pt idx="995">
                  <c:v>0.19512195121951201</c:v>
                </c:pt>
                <c:pt idx="996">
                  <c:v>0.19512195121951201</c:v>
                </c:pt>
                <c:pt idx="997">
                  <c:v>0.19480519480519501</c:v>
                </c:pt>
                <c:pt idx="998">
                  <c:v>0.19480519480519501</c:v>
                </c:pt>
                <c:pt idx="999">
                  <c:v>0.19480519480519501</c:v>
                </c:pt>
                <c:pt idx="1000">
                  <c:v>0.19480519480519501</c:v>
                </c:pt>
                <c:pt idx="1001">
                  <c:v>0.19480519480519501</c:v>
                </c:pt>
                <c:pt idx="1002">
                  <c:v>0.194756554307116</c:v>
                </c:pt>
                <c:pt idx="1003">
                  <c:v>0.194444444444444</c:v>
                </c:pt>
                <c:pt idx="1004">
                  <c:v>0.194444444444444</c:v>
                </c:pt>
                <c:pt idx="1005">
                  <c:v>0.194444444444444</c:v>
                </c:pt>
                <c:pt idx="1006">
                  <c:v>0.194244604316547</c:v>
                </c:pt>
                <c:pt idx="1007">
                  <c:v>0.19417475728155301</c:v>
                </c:pt>
                <c:pt idx="1008">
                  <c:v>0.19402985074626899</c:v>
                </c:pt>
                <c:pt idx="1009">
                  <c:v>0.19402985074626899</c:v>
                </c:pt>
                <c:pt idx="1010">
                  <c:v>0.19402985074626899</c:v>
                </c:pt>
                <c:pt idx="1011">
                  <c:v>0.19402985074626899</c:v>
                </c:pt>
                <c:pt idx="1012">
                  <c:v>0.19387755102040799</c:v>
                </c:pt>
                <c:pt idx="1013">
                  <c:v>0.19387755102040799</c:v>
                </c:pt>
                <c:pt idx="1014">
                  <c:v>0.19369369369369399</c:v>
                </c:pt>
                <c:pt idx="1015">
                  <c:v>0.19354838709677399</c:v>
                </c:pt>
                <c:pt idx="1016">
                  <c:v>0.19354838709677399</c:v>
                </c:pt>
                <c:pt idx="1017">
                  <c:v>0.19354838709677399</c:v>
                </c:pt>
                <c:pt idx="1018">
                  <c:v>0.19354838709677399</c:v>
                </c:pt>
                <c:pt idx="1019">
                  <c:v>0.19354838709677399</c:v>
                </c:pt>
                <c:pt idx="1020">
                  <c:v>0.19354838709677399</c:v>
                </c:pt>
                <c:pt idx="1021">
                  <c:v>0.193333333333333</c:v>
                </c:pt>
                <c:pt idx="1022">
                  <c:v>0.193333333333333</c:v>
                </c:pt>
                <c:pt idx="1023">
                  <c:v>0.193333333333333</c:v>
                </c:pt>
                <c:pt idx="1024">
                  <c:v>0.19318181818181801</c:v>
                </c:pt>
                <c:pt idx="1025">
                  <c:v>0.19310344827586201</c:v>
                </c:pt>
                <c:pt idx="1026">
                  <c:v>0.19306930693069299</c:v>
                </c:pt>
                <c:pt idx="1027">
                  <c:v>0.19298245614035101</c:v>
                </c:pt>
                <c:pt idx="1028">
                  <c:v>0.19298245614035101</c:v>
                </c:pt>
                <c:pt idx="1029">
                  <c:v>0.19298245614035101</c:v>
                </c:pt>
                <c:pt idx="1030">
                  <c:v>0.19298245614035101</c:v>
                </c:pt>
                <c:pt idx="1031">
                  <c:v>0.19298245614035101</c:v>
                </c:pt>
                <c:pt idx="1032">
                  <c:v>0.19277108433734899</c:v>
                </c:pt>
                <c:pt idx="1033">
                  <c:v>0.19277108433734899</c:v>
                </c:pt>
                <c:pt idx="1034">
                  <c:v>0.19277108433734899</c:v>
                </c:pt>
                <c:pt idx="1035">
                  <c:v>0.19277108433734899</c:v>
                </c:pt>
                <c:pt idx="1036">
                  <c:v>0.19230769230769201</c:v>
                </c:pt>
                <c:pt idx="1037">
                  <c:v>0.19230769230769201</c:v>
                </c:pt>
                <c:pt idx="1038">
                  <c:v>0.19230769230769201</c:v>
                </c:pt>
                <c:pt idx="1039">
                  <c:v>0.19230769230769201</c:v>
                </c:pt>
                <c:pt idx="1040">
                  <c:v>0.19230769230769201</c:v>
                </c:pt>
                <c:pt idx="1041">
                  <c:v>0.19230769230769201</c:v>
                </c:pt>
                <c:pt idx="1042">
                  <c:v>0.19230769230769201</c:v>
                </c:pt>
                <c:pt idx="1043">
                  <c:v>0.19230769230769201</c:v>
                </c:pt>
                <c:pt idx="1044">
                  <c:v>0.19230769230769201</c:v>
                </c:pt>
                <c:pt idx="1045">
                  <c:v>0.19230769230769201</c:v>
                </c:pt>
                <c:pt idx="1046">
                  <c:v>0.19230769230769201</c:v>
                </c:pt>
                <c:pt idx="1047">
                  <c:v>0.19211822660098499</c:v>
                </c:pt>
                <c:pt idx="1048">
                  <c:v>0.192</c:v>
                </c:pt>
                <c:pt idx="1049">
                  <c:v>0.19191919191919199</c:v>
                </c:pt>
                <c:pt idx="1050">
                  <c:v>0.19186046511627899</c:v>
                </c:pt>
                <c:pt idx="1051">
                  <c:v>0.19178082191780799</c:v>
                </c:pt>
                <c:pt idx="1052">
                  <c:v>0.19178082191780799</c:v>
                </c:pt>
                <c:pt idx="1053">
                  <c:v>0.19178082191780799</c:v>
                </c:pt>
                <c:pt idx="1054">
                  <c:v>0.19166666666666701</c:v>
                </c:pt>
                <c:pt idx="1055">
                  <c:v>0.19166666666666701</c:v>
                </c:pt>
                <c:pt idx="1056">
                  <c:v>0.19148936170212799</c:v>
                </c:pt>
                <c:pt idx="1057">
                  <c:v>0.19148936170212799</c:v>
                </c:pt>
                <c:pt idx="1058">
                  <c:v>0.19148936170212799</c:v>
                </c:pt>
                <c:pt idx="1059">
                  <c:v>0.19130434782608699</c:v>
                </c:pt>
                <c:pt idx="1060">
                  <c:v>0.191176470588235</c:v>
                </c:pt>
                <c:pt idx="1061">
                  <c:v>0.191176470588235</c:v>
                </c:pt>
                <c:pt idx="1062">
                  <c:v>0.19108280254777099</c:v>
                </c:pt>
                <c:pt idx="1063">
                  <c:v>0.19108280254777099</c:v>
                </c:pt>
                <c:pt idx="1064">
                  <c:v>0.19095477386934701</c:v>
                </c:pt>
                <c:pt idx="1065">
                  <c:v>0.190909090909091</c:v>
                </c:pt>
                <c:pt idx="1066">
                  <c:v>0.190909090909091</c:v>
                </c:pt>
                <c:pt idx="1067">
                  <c:v>0.19083969465648901</c:v>
                </c:pt>
                <c:pt idx="1068">
                  <c:v>0.19047619047618999</c:v>
                </c:pt>
                <c:pt idx="1069">
                  <c:v>0.19047619047618999</c:v>
                </c:pt>
                <c:pt idx="1070">
                  <c:v>0.19047619047618999</c:v>
                </c:pt>
                <c:pt idx="1071">
                  <c:v>0.19047619047618999</c:v>
                </c:pt>
                <c:pt idx="1072">
                  <c:v>0.19047619047618999</c:v>
                </c:pt>
                <c:pt idx="1073">
                  <c:v>0.19008264462809901</c:v>
                </c:pt>
                <c:pt idx="1074">
                  <c:v>0.19008264462809901</c:v>
                </c:pt>
                <c:pt idx="1075">
                  <c:v>0.19</c:v>
                </c:pt>
                <c:pt idx="1076">
                  <c:v>0.189873417721519</c:v>
                </c:pt>
                <c:pt idx="1077">
                  <c:v>0.189873417721519</c:v>
                </c:pt>
                <c:pt idx="1078">
                  <c:v>0.189873417721519</c:v>
                </c:pt>
                <c:pt idx="1079">
                  <c:v>0.18965517241379301</c:v>
                </c:pt>
                <c:pt idx="1080">
                  <c:v>0.18965517241379301</c:v>
                </c:pt>
                <c:pt idx="1081">
                  <c:v>0.18965517241379301</c:v>
                </c:pt>
                <c:pt idx="1082">
                  <c:v>0.18965517241379301</c:v>
                </c:pt>
                <c:pt idx="1083">
                  <c:v>0.18965517241379301</c:v>
                </c:pt>
                <c:pt idx="1084">
                  <c:v>0.18957345971563999</c:v>
                </c:pt>
                <c:pt idx="1085">
                  <c:v>0.18954248366013099</c:v>
                </c:pt>
                <c:pt idx="1086">
                  <c:v>0.18954248366013099</c:v>
                </c:pt>
                <c:pt idx="1087">
                  <c:v>0.18918918918918901</c:v>
                </c:pt>
                <c:pt idx="1088">
                  <c:v>0.18918918918918901</c:v>
                </c:pt>
                <c:pt idx="1089">
                  <c:v>0.18888888888888899</c:v>
                </c:pt>
                <c:pt idx="1090">
                  <c:v>0.188811188811189</c:v>
                </c:pt>
                <c:pt idx="1091">
                  <c:v>0.18867924528301899</c:v>
                </c:pt>
                <c:pt idx="1092">
                  <c:v>0.18867924528301899</c:v>
                </c:pt>
                <c:pt idx="1093">
                  <c:v>0.18867924528301899</c:v>
                </c:pt>
                <c:pt idx="1094">
                  <c:v>0.18867924528301899</c:v>
                </c:pt>
                <c:pt idx="1095">
                  <c:v>0.18867924528301899</c:v>
                </c:pt>
                <c:pt idx="1096">
                  <c:v>0.18867924528301899</c:v>
                </c:pt>
                <c:pt idx="1097">
                  <c:v>0.18867924528301899</c:v>
                </c:pt>
                <c:pt idx="1098">
                  <c:v>0.18867924528301899</c:v>
                </c:pt>
                <c:pt idx="1099">
                  <c:v>0.18867924528301899</c:v>
                </c:pt>
                <c:pt idx="1100">
                  <c:v>0.18867924528301899</c:v>
                </c:pt>
                <c:pt idx="1101">
                  <c:v>0.18867924528301899</c:v>
                </c:pt>
                <c:pt idx="1102">
                  <c:v>0.188524590163934</c:v>
                </c:pt>
                <c:pt idx="1103">
                  <c:v>0.18848167539267</c:v>
                </c:pt>
                <c:pt idx="1104">
                  <c:v>0.188405797101449</c:v>
                </c:pt>
                <c:pt idx="1105">
                  <c:v>0.188235294117647</c:v>
                </c:pt>
                <c:pt idx="1106">
                  <c:v>0.188235294117647</c:v>
                </c:pt>
                <c:pt idx="1107">
                  <c:v>0.18811881188118801</c:v>
                </c:pt>
                <c:pt idx="1108">
                  <c:v>0.18811881188118801</c:v>
                </c:pt>
                <c:pt idx="1109">
                  <c:v>0.188034188034188</c:v>
                </c:pt>
                <c:pt idx="1110">
                  <c:v>0.18796992481203001</c:v>
                </c:pt>
                <c:pt idx="1111">
                  <c:v>0.18787878787878801</c:v>
                </c:pt>
                <c:pt idx="1112">
                  <c:v>0.1875</c:v>
                </c:pt>
                <c:pt idx="1113">
                  <c:v>0.1875</c:v>
                </c:pt>
                <c:pt idx="1114">
                  <c:v>0.1875</c:v>
                </c:pt>
                <c:pt idx="1115">
                  <c:v>0.1875</c:v>
                </c:pt>
                <c:pt idx="1116">
                  <c:v>0.1875</c:v>
                </c:pt>
                <c:pt idx="1117">
                  <c:v>0.1875</c:v>
                </c:pt>
                <c:pt idx="1118">
                  <c:v>0.1875</c:v>
                </c:pt>
                <c:pt idx="1119">
                  <c:v>0.1875</c:v>
                </c:pt>
                <c:pt idx="1120">
                  <c:v>0.1875</c:v>
                </c:pt>
                <c:pt idx="1121">
                  <c:v>0.1875</c:v>
                </c:pt>
                <c:pt idx="1122">
                  <c:v>0.1875</c:v>
                </c:pt>
                <c:pt idx="1123">
                  <c:v>0.1875</c:v>
                </c:pt>
                <c:pt idx="1124">
                  <c:v>0.187096774193548</c:v>
                </c:pt>
                <c:pt idx="1125">
                  <c:v>0.18691588785046701</c:v>
                </c:pt>
                <c:pt idx="1126">
                  <c:v>0.18681318681318701</c:v>
                </c:pt>
                <c:pt idx="1127">
                  <c:v>0.18666666666666701</c:v>
                </c:pt>
                <c:pt idx="1128">
                  <c:v>0.18656716417910399</c:v>
                </c:pt>
                <c:pt idx="1129">
                  <c:v>0.186440677966102</c:v>
                </c:pt>
                <c:pt idx="1130">
                  <c:v>0.186440677966102</c:v>
                </c:pt>
                <c:pt idx="1131">
                  <c:v>0.186440677966102</c:v>
                </c:pt>
                <c:pt idx="1132">
                  <c:v>0.186440677966102</c:v>
                </c:pt>
                <c:pt idx="1133">
                  <c:v>0.18627450980392199</c:v>
                </c:pt>
                <c:pt idx="1134">
                  <c:v>0.18627450980392199</c:v>
                </c:pt>
                <c:pt idx="1135">
                  <c:v>0.18627450980392199</c:v>
                </c:pt>
                <c:pt idx="1136">
                  <c:v>0.18627450980392199</c:v>
                </c:pt>
                <c:pt idx="1137">
                  <c:v>0.186046511627907</c:v>
                </c:pt>
                <c:pt idx="1138">
                  <c:v>0.186046511627907</c:v>
                </c:pt>
                <c:pt idx="1139">
                  <c:v>0.186046511627907</c:v>
                </c:pt>
                <c:pt idx="1140">
                  <c:v>0.18589743589743599</c:v>
                </c:pt>
                <c:pt idx="1141">
                  <c:v>0.185714285714286</c:v>
                </c:pt>
                <c:pt idx="1142">
                  <c:v>0.185714285714286</c:v>
                </c:pt>
                <c:pt idx="1143">
                  <c:v>0.185714285714286</c:v>
                </c:pt>
                <c:pt idx="1144">
                  <c:v>0.185714285714286</c:v>
                </c:pt>
                <c:pt idx="1145">
                  <c:v>0.185567010309278</c:v>
                </c:pt>
                <c:pt idx="1146">
                  <c:v>0.185567010309278</c:v>
                </c:pt>
                <c:pt idx="1147">
                  <c:v>0.185567010309278</c:v>
                </c:pt>
                <c:pt idx="1148">
                  <c:v>0.18518518518518501</c:v>
                </c:pt>
                <c:pt idx="1149">
                  <c:v>0.18518518518518501</c:v>
                </c:pt>
                <c:pt idx="1150">
                  <c:v>0.18518518518518501</c:v>
                </c:pt>
                <c:pt idx="1151">
                  <c:v>0.18518518518518501</c:v>
                </c:pt>
                <c:pt idx="1152">
                  <c:v>0.18518518518518501</c:v>
                </c:pt>
                <c:pt idx="1153">
                  <c:v>0.18518518518518501</c:v>
                </c:pt>
                <c:pt idx="1154">
                  <c:v>0.18518518518518501</c:v>
                </c:pt>
                <c:pt idx="1155">
                  <c:v>0.18518518518518501</c:v>
                </c:pt>
                <c:pt idx="1156">
                  <c:v>0.18518518518518501</c:v>
                </c:pt>
                <c:pt idx="1157">
                  <c:v>0.18518518518518501</c:v>
                </c:pt>
                <c:pt idx="1158">
                  <c:v>0.18518518518518501</c:v>
                </c:pt>
                <c:pt idx="1159">
                  <c:v>0.18518518518518501</c:v>
                </c:pt>
                <c:pt idx="1160">
                  <c:v>0.18518518518518501</c:v>
                </c:pt>
                <c:pt idx="1161">
                  <c:v>0.18518518518518501</c:v>
                </c:pt>
                <c:pt idx="1162">
                  <c:v>0.185053380782918</c:v>
                </c:pt>
                <c:pt idx="1163">
                  <c:v>0.184782608695652</c:v>
                </c:pt>
                <c:pt idx="1164">
                  <c:v>0.184782608695652</c:v>
                </c:pt>
                <c:pt idx="1165">
                  <c:v>0.18461538461538499</c:v>
                </c:pt>
                <c:pt idx="1166">
                  <c:v>0.18461538461538499</c:v>
                </c:pt>
                <c:pt idx="1167">
                  <c:v>0.18461538461538499</c:v>
                </c:pt>
                <c:pt idx="1168">
                  <c:v>0.18461538461538499</c:v>
                </c:pt>
                <c:pt idx="1169">
                  <c:v>0.18461538461538499</c:v>
                </c:pt>
                <c:pt idx="1170">
                  <c:v>0.18461538461538499</c:v>
                </c:pt>
                <c:pt idx="1171">
                  <c:v>0.18446601941747601</c:v>
                </c:pt>
                <c:pt idx="1172">
                  <c:v>0.18446601941747601</c:v>
                </c:pt>
                <c:pt idx="1173">
                  <c:v>0.18442622950819701</c:v>
                </c:pt>
                <c:pt idx="1174">
                  <c:v>0.184397163120567</c:v>
                </c:pt>
                <c:pt idx="1175">
                  <c:v>0.18421052631578899</c:v>
                </c:pt>
                <c:pt idx="1176">
                  <c:v>0.18421052631578899</c:v>
                </c:pt>
                <c:pt idx="1177">
                  <c:v>0.18421052631578899</c:v>
                </c:pt>
                <c:pt idx="1178">
                  <c:v>0.18421052631578899</c:v>
                </c:pt>
                <c:pt idx="1179">
                  <c:v>0.18421052631578899</c:v>
                </c:pt>
                <c:pt idx="1180">
                  <c:v>0.18421052631578899</c:v>
                </c:pt>
                <c:pt idx="1181">
                  <c:v>0.18421052631578899</c:v>
                </c:pt>
                <c:pt idx="1182">
                  <c:v>0.18396226415094299</c:v>
                </c:pt>
                <c:pt idx="1183">
                  <c:v>0.18390804597701099</c:v>
                </c:pt>
                <c:pt idx="1184">
                  <c:v>0.183823529411765</c:v>
                </c:pt>
                <c:pt idx="1185">
                  <c:v>0.18378378378378399</c:v>
                </c:pt>
                <c:pt idx="1186">
                  <c:v>0.183673469387755</c:v>
                </c:pt>
                <c:pt idx="1187">
                  <c:v>0.183673469387755</c:v>
                </c:pt>
                <c:pt idx="1188">
                  <c:v>0.18348623853210999</c:v>
                </c:pt>
                <c:pt idx="1189">
                  <c:v>0.18333333333333299</c:v>
                </c:pt>
                <c:pt idx="1190">
                  <c:v>0.18333333333333299</c:v>
                </c:pt>
                <c:pt idx="1191">
                  <c:v>0.18333333333333299</c:v>
                </c:pt>
                <c:pt idx="1192">
                  <c:v>0.18333333333333299</c:v>
                </c:pt>
                <c:pt idx="1193">
                  <c:v>0.18333333333333299</c:v>
                </c:pt>
                <c:pt idx="1194">
                  <c:v>0.18333333333333299</c:v>
                </c:pt>
                <c:pt idx="1195">
                  <c:v>0.18320610687022901</c:v>
                </c:pt>
                <c:pt idx="1196">
                  <c:v>0.183098591549296</c:v>
                </c:pt>
                <c:pt idx="1197">
                  <c:v>0.183098591549296</c:v>
                </c:pt>
                <c:pt idx="1198">
                  <c:v>0.183098591549296</c:v>
                </c:pt>
                <c:pt idx="1199">
                  <c:v>0.183098591549296</c:v>
                </c:pt>
                <c:pt idx="1200">
                  <c:v>0.18292682926829301</c:v>
                </c:pt>
                <c:pt idx="1201">
                  <c:v>0.18292682926829301</c:v>
                </c:pt>
                <c:pt idx="1202">
                  <c:v>0.18292682926829301</c:v>
                </c:pt>
                <c:pt idx="1203">
                  <c:v>0.18292682926829301</c:v>
                </c:pt>
                <c:pt idx="1204">
                  <c:v>0.18292682926829301</c:v>
                </c:pt>
                <c:pt idx="1205">
                  <c:v>0.18292682926829301</c:v>
                </c:pt>
                <c:pt idx="1206">
                  <c:v>0.18279569892473099</c:v>
                </c:pt>
                <c:pt idx="1207">
                  <c:v>0.18279569892473099</c:v>
                </c:pt>
                <c:pt idx="1208">
                  <c:v>0.18269230769230799</c:v>
                </c:pt>
                <c:pt idx="1209">
                  <c:v>0.182608695652174</c:v>
                </c:pt>
                <c:pt idx="1210">
                  <c:v>0.182352941176471</c:v>
                </c:pt>
                <c:pt idx="1211">
                  <c:v>0.18181818181818199</c:v>
                </c:pt>
                <c:pt idx="1212">
                  <c:v>0.18181818181818199</c:v>
                </c:pt>
                <c:pt idx="1213">
                  <c:v>0.18181818181818199</c:v>
                </c:pt>
                <c:pt idx="1214">
                  <c:v>0.18181818181818199</c:v>
                </c:pt>
                <c:pt idx="1215">
                  <c:v>0.18181818181818199</c:v>
                </c:pt>
                <c:pt idx="1216">
                  <c:v>0.18181818181818199</c:v>
                </c:pt>
                <c:pt idx="1217">
                  <c:v>0.18181818181818199</c:v>
                </c:pt>
                <c:pt idx="1218">
                  <c:v>0.18181818181818199</c:v>
                </c:pt>
                <c:pt idx="1219">
                  <c:v>0.18181818181818199</c:v>
                </c:pt>
                <c:pt idx="1220">
                  <c:v>0.18181818181818199</c:v>
                </c:pt>
                <c:pt idx="1221">
                  <c:v>0.18181818181818199</c:v>
                </c:pt>
                <c:pt idx="1222">
                  <c:v>0.18181818181818199</c:v>
                </c:pt>
                <c:pt idx="1223">
                  <c:v>0.18181818181818199</c:v>
                </c:pt>
                <c:pt idx="1224">
                  <c:v>0.18181818181818199</c:v>
                </c:pt>
                <c:pt idx="1225">
                  <c:v>0.18181818181818199</c:v>
                </c:pt>
                <c:pt idx="1226">
                  <c:v>0.18181818181818199</c:v>
                </c:pt>
                <c:pt idx="1227">
                  <c:v>0.18181818181818199</c:v>
                </c:pt>
                <c:pt idx="1228">
                  <c:v>0.18181818181818199</c:v>
                </c:pt>
                <c:pt idx="1229">
                  <c:v>0.18124999999999999</c:v>
                </c:pt>
                <c:pt idx="1230">
                  <c:v>0.18120805369127499</c:v>
                </c:pt>
                <c:pt idx="1231">
                  <c:v>0.18120805369127499</c:v>
                </c:pt>
                <c:pt idx="1232">
                  <c:v>0.181034482758621</c:v>
                </c:pt>
                <c:pt idx="1233">
                  <c:v>0.180952380952381</c:v>
                </c:pt>
                <c:pt idx="1234">
                  <c:v>0.180952380952381</c:v>
                </c:pt>
                <c:pt idx="1235">
                  <c:v>0.180851063829787</c:v>
                </c:pt>
                <c:pt idx="1236">
                  <c:v>0.180555555555556</c:v>
                </c:pt>
                <c:pt idx="1237">
                  <c:v>0.180555555555556</c:v>
                </c:pt>
                <c:pt idx="1238">
                  <c:v>0.180555555555556</c:v>
                </c:pt>
                <c:pt idx="1239">
                  <c:v>0.180555555555556</c:v>
                </c:pt>
                <c:pt idx="1240">
                  <c:v>0.180451127819549</c:v>
                </c:pt>
                <c:pt idx="1241">
                  <c:v>0.18032786885245899</c:v>
                </c:pt>
                <c:pt idx="1242">
                  <c:v>0.18032786885245899</c:v>
                </c:pt>
                <c:pt idx="1243">
                  <c:v>0.18032786885245899</c:v>
                </c:pt>
                <c:pt idx="1244">
                  <c:v>0.18032786885245899</c:v>
                </c:pt>
                <c:pt idx="1245">
                  <c:v>0.18032786885245899</c:v>
                </c:pt>
                <c:pt idx="1246">
                  <c:v>0.18023255813953501</c:v>
                </c:pt>
                <c:pt idx="1247">
                  <c:v>0.18018018018018001</c:v>
                </c:pt>
                <c:pt idx="1248">
                  <c:v>0.18018018018018001</c:v>
                </c:pt>
                <c:pt idx="1249">
                  <c:v>0.18012422360248401</c:v>
                </c:pt>
                <c:pt idx="1250">
                  <c:v>0.18</c:v>
                </c:pt>
                <c:pt idx="1251">
                  <c:v>0.18</c:v>
                </c:pt>
                <c:pt idx="1252">
                  <c:v>0.18</c:v>
                </c:pt>
                <c:pt idx="1253">
                  <c:v>0.18</c:v>
                </c:pt>
                <c:pt idx="1254">
                  <c:v>0.18</c:v>
                </c:pt>
                <c:pt idx="1255">
                  <c:v>0.18</c:v>
                </c:pt>
                <c:pt idx="1256">
                  <c:v>0.18</c:v>
                </c:pt>
                <c:pt idx="1257">
                  <c:v>0.18</c:v>
                </c:pt>
                <c:pt idx="1258">
                  <c:v>0.18</c:v>
                </c:pt>
                <c:pt idx="1259">
                  <c:v>0.17977528089887601</c:v>
                </c:pt>
                <c:pt idx="1260">
                  <c:v>0.17977528089887601</c:v>
                </c:pt>
                <c:pt idx="1261">
                  <c:v>0.17948717948717999</c:v>
                </c:pt>
                <c:pt idx="1262">
                  <c:v>0.17948717948717999</c:v>
                </c:pt>
                <c:pt idx="1263">
                  <c:v>0.17948717948717999</c:v>
                </c:pt>
                <c:pt idx="1264">
                  <c:v>0.17948717948717999</c:v>
                </c:pt>
                <c:pt idx="1265">
                  <c:v>0.17948717948717999</c:v>
                </c:pt>
                <c:pt idx="1266">
                  <c:v>0.17931034482758601</c:v>
                </c:pt>
                <c:pt idx="1267">
                  <c:v>0.17931034482758601</c:v>
                </c:pt>
                <c:pt idx="1268">
                  <c:v>0.179245283018868</c:v>
                </c:pt>
                <c:pt idx="1269">
                  <c:v>0.17910447761194001</c:v>
                </c:pt>
                <c:pt idx="1270">
                  <c:v>0.17910447761194001</c:v>
                </c:pt>
                <c:pt idx="1271">
                  <c:v>0.17910447761194001</c:v>
                </c:pt>
                <c:pt idx="1272">
                  <c:v>0.17910447761194001</c:v>
                </c:pt>
                <c:pt idx="1273">
                  <c:v>0.17894736842105299</c:v>
                </c:pt>
                <c:pt idx="1274">
                  <c:v>0.17894736842105299</c:v>
                </c:pt>
                <c:pt idx="1275">
                  <c:v>0.17894736842105299</c:v>
                </c:pt>
                <c:pt idx="1276">
                  <c:v>0.17857142857142899</c:v>
                </c:pt>
                <c:pt idx="1277">
                  <c:v>0.17857142857142899</c:v>
                </c:pt>
                <c:pt idx="1278">
                  <c:v>0.17857142857142899</c:v>
                </c:pt>
                <c:pt idx="1279">
                  <c:v>0.17857142857142899</c:v>
                </c:pt>
                <c:pt idx="1280">
                  <c:v>0.17857142857142899</c:v>
                </c:pt>
                <c:pt idx="1281">
                  <c:v>0.178294573643411</c:v>
                </c:pt>
                <c:pt idx="1282">
                  <c:v>0.17821782178217799</c:v>
                </c:pt>
                <c:pt idx="1283">
                  <c:v>0.17816091954023</c:v>
                </c:pt>
                <c:pt idx="1284">
                  <c:v>0.17808219178082199</c:v>
                </c:pt>
                <c:pt idx="1285">
                  <c:v>0.17808219178082199</c:v>
                </c:pt>
                <c:pt idx="1286">
                  <c:v>0.17808219178082199</c:v>
                </c:pt>
                <c:pt idx="1287">
                  <c:v>0.17808219178082199</c:v>
                </c:pt>
                <c:pt idx="1288">
                  <c:v>0.17808219178082199</c:v>
                </c:pt>
                <c:pt idx="1289">
                  <c:v>0.17777777777777801</c:v>
                </c:pt>
                <c:pt idx="1290">
                  <c:v>0.17770034843205601</c:v>
                </c:pt>
                <c:pt idx="1291">
                  <c:v>0.17768595041322299</c:v>
                </c:pt>
                <c:pt idx="1292">
                  <c:v>0.177570093457944</c:v>
                </c:pt>
                <c:pt idx="1293">
                  <c:v>0.177570093457944</c:v>
                </c:pt>
                <c:pt idx="1294">
                  <c:v>0.17741935483870999</c:v>
                </c:pt>
                <c:pt idx="1295">
                  <c:v>0.17741935483870999</c:v>
                </c:pt>
                <c:pt idx="1296">
                  <c:v>0.17741935483870999</c:v>
                </c:pt>
                <c:pt idx="1297">
                  <c:v>0.17730496453900699</c:v>
                </c:pt>
                <c:pt idx="1298">
                  <c:v>0.17730496453900699</c:v>
                </c:pt>
                <c:pt idx="1299">
                  <c:v>0.177215189873418</c:v>
                </c:pt>
                <c:pt idx="1300">
                  <c:v>0.177215189873418</c:v>
                </c:pt>
                <c:pt idx="1301">
                  <c:v>0.177215189873418</c:v>
                </c:pt>
                <c:pt idx="1302">
                  <c:v>0.177215189873418</c:v>
                </c:pt>
                <c:pt idx="1303">
                  <c:v>0.17708333333333301</c:v>
                </c:pt>
                <c:pt idx="1304">
                  <c:v>0.17699115044247801</c:v>
                </c:pt>
                <c:pt idx="1305">
                  <c:v>0.17699115044247801</c:v>
                </c:pt>
                <c:pt idx="1306">
                  <c:v>0.17692307692307699</c:v>
                </c:pt>
                <c:pt idx="1307">
                  <c:v>0.176829268292683</c:v>
                </c:pt>
                <c:pt idx="1308">
                  <c:v>0.176829268292683</c:v>
                </c:pt>
                <c:pt idx="1309">
                  <c:v>0.17647058823529399</c:v>
                </c:pt>
                <c:pt idx="1310">
                  <c:v>0.17647058823529399</c:v>
                </c:pt>
                <c:pt idx="1311">
                  <c:v>0.17647058823529399</c:v>
                </c:pt>
                <c:pt idx="1312">
                  <c:v>0.17647058823529399</c:v>
                </c:pt>
                <c:pt idx="1313">
                  <c:v>0.17647058823529399</c:v>
                </c:pt>
                <c:pt idx="1314">
                  <c:v>0.17647058823529399</c:v>
                </c:pt>
                <c:pt idx="1315">
                  <c:v>0.17647058823529399</c:v>
                </c:pt>
                <c:pt idx="1316">
                  <c:v>0.17647058823529399</c:v>
                </c:pt>
                <c:pt idx="1317">
                  <c:v>0.17647058823529399</c:v>
                </c:pt>
                <c:pt idx="1318">
                  <c:v>0.17647058823529399</c:v>
                </c:pt>
                <c:pt idx="1319">
                  <c:v>0.17647058823529399</c:v>
                </c:pt>
                <c:pt idx="1320">
                  <c:v>0.17647058823529399</c:v>
                </c:pt>
                <c:pt idx="1321">
                  <c:v>0.17647058823529399</c:v>
                </c:pt>
                <c:pt idx="1322">
                  <c:v>0.17647058823529399</c:v>
                </c:pt>
                <c:pt idx="1323">
                  <c:v>0.17647058823529399</c:v>
                </c:pt>
                <c:pt idx="1324">
                  <c:v>0.175824175824176</c:v>
                </c:pt>
                <c:pt idx="1325">
                  <c:v>0.175824175824176</c:v>
                </c:pt>
                <c:pt idx="1326">
                  <c:v>0.175757575757576</c:v>
                </c:pt>
                <c:pt idx="1327">
                  <c:v>0.17567567567567599</c:v>
                </c:pt>
                <c:pt idx="1328">
                  <c:v>0.17567567567567599</c:v>
                </c:pt>
                <c:pt idx="1329">
                  <c:v>0.175627240143369</c:v>
                </c:pt>
                <c:pt idx="1330">
                  <c:v>0.175438596491228</c:v>
                </c:pt>
                <c:pt idx="1331">
                  <c:v>0.175438596491228</c:v>
                </c:pt>
                <c:pt idx="1332">
                  <c:v>0.175438596491228</c:v>
                </c:pt>
                <c:pt idx="1333">
                  <c:v>0.175438596491228</c:v>
                </c:pt>
                <c:pt idx="1334">
                  <c:v>0.175438596491228</c:v>
                </c:pt>
                <c:pt idx="1335">
                  <c:v>0.175438596491228</c:v>
                </c:pt>
                <c:pt idx="1336">
                  <c:v>0.17525773195876301</c:v>
                </c:pt>
                <c:pt idx="1337">
                  <c:v>0.17499999999999999</c:v>
                </c:pt>
                <c:pt idx="1338">
                  <c:v>0.17499999999999999</c:v>
                </c:pt>
                <c:pt idx="1339">
                  <c:v>0.17499999999999999</c:v>
                </c:pt>
                <c:pt idx="1340">
                  <c:v>0.17486338797814199</c:v>
                </c:pt>
                <c:pt idx="1341">
                  <c:v>0.17475728155339801</c:v>
                </c:pt>
                <c:pt idx="1342">
                  <c:v>0.17469879518072301</c:v>
                </c:pt>
                <c:pt idx="1343">
                  <c:v>0.17460317460317501</c:v>
                </c:pt>
                <c:pt idx="1344">
                  <c:v>0.17460317460317501</c:v>
                </c:pt>
                <c:pt idx="1345">
                  <c:v>0.17460317460317501</c:v>
                </c:pt>
                <c:pt idx="1346">
                  <c:v>0.17460317460317501</c:v>
                </c:pt>
                <c:pt idx="1347">
                  <c:v>0.17449664429530201</c:v>
                </c:pt>
                <c:pt idx="1348">
                  <c:v>0.17441860465116299</c:v>
                </c:pt>
                <c:pt idx="1349">
                  <c:v>0.17441860465116299</c:v>
                </c:pt>
                <c:pt idx="1350">
                  <c:v>0.17441860465116299</c:v>
                </c:pt>
                <c:pt idx="1351">
                  <c:v>0.17431192660550501</c:v>
                </c:pt>
                <c:pt idx="1352">
                  <c:v>0.17431192660550501</c:v>
                </c:pt>
                <c:pt idx="1353">
                  <c:v>0.173913043478261</c:v>
                </c:pt>
                <c:pt idx="1354">
                  <c:v>0.173913043478261</c:v>
                </c:pt>
                <c:pt idx="1355">
                  <c:v>0.173913043478261</c:v>
                </c:pt>
                <c:pt idx="1356">
                  <c:v>0.173913043478261</c:v>
                </c:pt>
                <c:pt idx="1357">
                  <c:v>0.173913043478261</c:v>
                </c:pt>
                <c:pt idx="1358">
                  <c:v>0.173913043478261</c:v>
                </c:pt>
                <c:pt idx="1359">
                  <c:v>0.173913043478261</c:v>
                </c:pt>
                <c:pt idx="1360">
                  <c:v>0.173913043478261</c:v>
                </c:pt>
                <c:pt idx="1361">
                  <c:v>0.17365269461077801</c:v>
                </c:pt>
                <c:pt idx="1362">
                  <c:v>0.173553719008264</c:v>
                </c:pt>
                <c:pt idx="1363">
                  <c:v>0.17346938775510201</c:v>
                </c:pt>
                <c:pt idx="1364">
                  <c:v>0.17346938775510201</c:v>
                </c:pt>
                <c:pt idx="1365">
                  <c:v>0.17341040462427701</c:v>
                </c:pt>
                <c:pt idx="1366">
                  <c:v>0.17333333333333301</c:v>
                </c:pt>
                <c:pt idx="1367">
                  <c:v>0.17333333333333301</c:v>
                </c:pt>
                <c:pt idx="1368">
                  <c:v>0.17333333333333301</c:v>
                </c:pt>
                <c:pt idx="1369">
                  <c:v>0.17307692307692299</c:v>
                </c:pt>
                <c:pt idx="1370">
                  <c:v>0.17307692307692299</c:v>
                </c:pt>
                <c:pt idx="1371">
                  <c:v>0.17307692307692299</c:v>
                </c:pt>
                <c:pt idx="1372">
                  <c:v>0.17307692307692299</c:v>
                </c:pt>
                <c:pt idx="1373">
                  <c:v>0.17307692307692299</c:v>
                </c:pt>
                <c:pt idx="1374">
                  <c:v>0.17307692307692299</c:v>
                </c:pt>
                <c:pt idx="1375">
                  <c:v>0.17307692307692299</c:v>
                </c:pt>
                <c:pt idx="1376">
                  <c:v>0.17283950617284</c:v>
                </c:pt>
                <c:pt idx="1377">
                  <c:v>0.17272727272727301</c:v>
                </c:pt>
                <c:pt idx="1378">
                  <c:v>0.17272727272727301</c:v>
                </c:pt>
                <c:pt idx="1379">
                  <c:v>0.17241379310344801</c:v>
                </c:pt>
                <c:pt idx="1380">
                  <c:v>0.17241379310344801</c:v>
                </c:pt>
                <c:pt idx="1381">
                  <c:v>0.17213114754098399</c:v>
                </c:pt>
                <c:pt idx="1382">
                  <c:v>0.17204301075268799</c:v>
                </c:pt>
                <c:pt idx="1383">
                  <c:v>0.17204301075268799</c:v>
                </c:pt>
                <c:pt idx="1384">
                  <c:v>0.171875</c:v>
                </c:pt>
                <c:pt idx="1385">
                  <c:v>0.171875</c:v>
                </c:pt>
                <c:pt idx="1386">
                  <c:v>0.171875</c:v>
                </c:pt>
                <c:pt idx="1387">
                  <c:v>0.171875</c:v>
                </c:pt>
                <c:pt idx="1388">
                  <c:v>0.171875</c:v>
                </c:pt>
                <c:pt idx="1389">
                  <c:v>0.171806167400881</c:v>
                </c:pt>
                <c:pt idx="1390">
                  <c:v>0.17171717171717199</c:v>
                </c:pt>
                <c:pt idx="1391">
                  <c:v>0.17167381974248899</c:v>
                </c:pt>
                <c:pt idx="1392">
                  <c:v>0.171641791044776</c:v>
                </c:pt>
                <c:pt idx="1393">
                  <c:v>0.17153284671532801</c:v>
                </c:pt>
                <c:pt idx="1394">
                  <c:v>0.17142857142857101</c:v>
                </c:pt>
                <c:pt idx="1395">
                  <c:v>0.17142857142857101</c:v>
                </c:pt>
                <c:pt idx="1396">
                  <c:v>0.17142857142857101</c:v>
                </c:pt>
                <c:pt idx="1397">
                  <c:v>0.17142857142857101</c:v>
                </c:pt>
                <c:pt idx="1398">
                  <c:v>0.17142857142857101</c:v>
                </c:pt>
                <c:pt idx="1399">
                  <c:v>0.17142857142857101</c:v>
                </c:pt>
                <c:pt idx="1400">
                  <c:v>0.171171171171171</c:v>
                </c:pt>
                <c:pt idx="1401">
                  <c:v>0.17112299465240599</c:v>
                </c:pt>
                <c:pt idx="1402">
                  <c:v>0.17105263157894701</c:v>
                </c:pt>
                <c:pt idx="1403">
                  <c:v>0.17105263157894701</c:v>
                </c:pt>
                <c:pt idx="1404">
                  <c:v>0.17105263157894701</c:v>
                </c:pt>
                <c:pt idx="1405">
                  <c:v>0.170940170940171</c:v>
                </c:pt>
                <c:pt idx="1406">
                  <c:v>0.17085427135678399</c:v>
                </c:pt>
                <c:pt idx="1407">
                  <c:v>0.17073170731707299</c:v>
                </c:pt>
                <c:pt idx="1408">
                  <c:v>0.170454545454545</c:v>
                </c:pt>
                <c:pt idx="1409">
                  <c:v>0.170454545454545</c:v>
                </c:pt>
                <c:pt idx="1410">
                  <c:v>0.17037037037037001</c:v>
                </c:pt>
                <c:pt idx="1411">
                  <c:v>0.17032967032967</c:v>
                </c:pt>
                <c:pt idx="1412">
                  <c:v>0.170212765957447</c:v>
                </c:pt>
                <c:pt idx="1413">
                  <c:v>0.170212765957447</c:v>
                </c:pt>
                <c:pt idx="1414">
                  <c:v>0.17006802721088399</c:v>
                </c:pt>
                <c:pt idx="1415">
                  <c:v>0.17</c:v>
                </c:pt>
                <c:pt idx="1416">
                  <c:v>0.17</c:v>
                </c:pt>
                <c:pt idx="1417">
                  <c:v>0.17</c:v>
                </c:pt>
                <c:pt idx="1418">
                  <c:v>0.169811320754717</c:v>
                </c:pt>
                <c:pt idx="1419">
                  <c:v>0.169811320754717</c:v>
                </c:pt>
                <c:pt idx="1420">
                  <c:v>0.169811320754717</c:v>
                </c:pt>
                <c:pt idx="1421">
                  <c:v>0.169811320754717</c:v>
                </c:pt>
                <c:pt idx="1422">
                  <c:v>0.169811320754717</c:v>
                </c:pt>
                <c:pt idx="1423">
                  <c:v>0.169811320754717</c:v>
                </c:pt>
                <c:pt idx="1424">
                  <c:v>0.169811320754717</c:v>
                </c:pt>
                <c:pt idx="1425">
                  <c:v>0.169811320754717</c:v>
                </c:pt>
                <c:pt idx="1426">
                  <c:v>0.169811320754717</c:v>
                </c:pt>
                <c:pt idx="1427">
                  <c:v>0.169811320754717</c:v>
                </c:pt>
                <c:pt idx="1428">
                  <c:v>0.169811320754717</c:v>
                </c:pt>
                <c:pt idx="1429">
                  <c:v>0.169811320754717</c:v>
                </c:pt>
                <c:pt idx="1430">
                  <c:v>0.169811320754717</c:v>
                </c:pt>
                <c:pt idx="1431">
                  <c:v>0.169811320754717</c:v>
                </c:pt>
                <c:pt idx="1432">
                  <c:v>0.169811320754717</c:v>
                </c:pt>
                <c:pt idx="1433">
                  <c:v>0.16972477064220201</c:v>
                </c:pt>
                <c:pt idx="1434">
                  <c:v>0.16956521739130401</c:v>
                </c:pt>
                <c:pt idx="1435">
                  <c:v>0.169491525423729</c:v>
                </c:pt>
                <c:pt idx="1436">
                  <c:v>0.169491525423729</c:v>
                </c:pt>
                <c:pt idx="1437">
                  <c:v>0.169491525423729</c:v>
                </c:pt>
                <c:pt idx="1438">
                  <c:v>0.169491525423729</c:v>
                </c:pt>
                <c:pt idx="1439">
                  <c:v>0.169491525423729</c:v>
                </c:pt>
                <c:pt idx="1440">
                  <c:v>0.16923076923076899</c:v>
                </c:pt>
                <c:pt idx="1441">
                  <c:v>0.16923076923076899</c:v>
                </c:pt>
                <c:pt idx="1442">
                  <c:v>0.16923076923076899</c:v>
                </c:pt>
                <c:pt idx="1443">
                  <c:v>0.16923076923076899</c:v>
                </c:pt>
                <c:pt idx="1444">
                  <c:v>0.16923076923076899</c:v>
                </c:pt>
                <c:pt idx="1445">
                  <c:v>0.16911764705882401</c:v>
                </c:pt>
                <c:pt idx="1446">
                  <c:v>0.169014084507042</c:v>
                </c:pt>
                <c:pt idx="1447">
                  <c:v>0.169014084507042</c:v>
                </c:pt>
                <c:pt idx="1448">
                  <c:v>0.169014084507042</c:v>
                </c:pt>
                <c:pt idx="1449">
                  <c:v>0.169014084507042</c:v>
                </c:pt>
                <c:pt idx="1450">
                  <c:v>0.168918918918919</c:v>
                </c:pt>
                <c:pt idx="1451">
                  <c:v>0.168831168831169</c:v>
                </c:pt>
                <c:pt idx="1452">
                  <c:v>0.168831168831169</c:v>
                </c:pt>
                <c:pt idx="1453">
                  <c:v>0.16867469879518099</c:v>
                </c:pt>
                <c:pt idx="1454">
                  <c:v>0.16867469879518099</c:v>
                </c:pt>
                <c:pt idx="1455">
                  <c:v>0.16853932584269701</c:v>
                </c:pt>
                <c:pt idx="1456">
                  <c:v>0.16853932584269701</c:v>
                </c:pt>
                <c:pt idx="1457">
                  <c:v>0.16847826086956499</c:v>
                </c:pt>
                <c:pt idx="1458">
                  <c:v>0.16847826086956499</c:v>
                </c:pt>
                <c:pt idx="1459">
                  <c:v>0.168421052631579</c:v>
                </c:pt>
                <c:pt idx="1460">
                  <c:v>0.168421052631579</c:v>
                </c:pt>
                <c:pt idx="1461">
                  <c:v>0.168421052631579</c:v>
                </c:pt>
                <c:pt idx="1462">
                  <c:v>0.168224299065421</c:v>
                </c:pt>
                <c:pt idx="1463">
                  <c:v>0.16806722689075601</c:v>
                </c:pt>
                <c:pt idx="1464">
                  <c:v>0.16806722689075601</c:v>
                </c:pt>
                <c:pt idx="1465">
                  <c:v>0.16800000000000001</c:v>
                </c:pt>
                <c:pt idx="1466">
                  <c:v>0.16800000000000001</c:v>
                </c:pt>
                <c:pt idx="1467">
                  <c:v>0.16793893129771001</c:v>
                </c:pt>
                <c:pt idx="1468">
                  <c:v>0.167883211678832</c:v>
                </c:pt>
                <c:pt idx="1469">
                  <c:v>0.16766467065868301</c:v>
                </c:pt>
                <c:pt idx="1470">
                  <c:v>0.16666666666666699</c:v>
                </c:pt>
                <c:pt idx="1471">
                  <c:v>0.16666666666666699</c:v>
                </c:pt>
                <c:pt idx="1472">
                  <c:v>0.16666666666666699</c:v>
                </c:pt>
                <c:pt idx="1473">
                  <c:v>0.16666666666666699</c:v>
                </c:pt>
                <c:pt idx="1474">
                  <c:v>0.16666666666666699</c:v>
                </c:pt>
                <c:pt idx="1475">
                  <c:v>0.16666666666666699</c:v>
                </c:pt>
                <c:pt idx="1476">
                  <c:v>0.16666666666666699</c:v>
                </c:pt>
                <c:pt idx="1477">
                  <c:v>0.16666666666666699</c:v>
                </c:pt>
                <c:pt idx="1478">
                  <c:v>0.16666666666666699</c:v>
                </c:pt>
                <c:pt idx="1479">
                  <c:v>0.16666666666666699</c:v>
                </c:pt>
                <c:pt idx="1480">
                  <c:v>0.16666666666666699</c:v>
                </c:pt>
                <c:pt idx="1481">
                  <c:v>0.16666666666666699</c:v>
                </c:pt>
                <c:pt idx="1482">
                  <c:v>0.16666666666666699</c:v>
                </c:pt>
                <c:pt idx="1483">
                  <c:v>0.16666666666666699</c:v>
                </c:pt>
                <c:pt idx="1484">
                  <c:v>0.16666666666666699</c:v>
                </c:pt>
                <c:pt idx="1485">
                  <c:v>0.16666666666666699</c:v>
                </c:pt>
                <c:pt idx="1486">
                  <c:v>0.16666666666666699</c:v>
                </c:pt>
                <c:pt idx="1487">
                  <c:v>0.16666666666666699</c:v>
                </c:pt>
                <c:pt idx="1488">
                  <c:v>0.16666666666666699</c:v>
                </c:pt>
                <c:pt idx="1489">
                  <c:v>0.16666666666666699</c:v>
                </c:pt>
                <c:pt idx="1490">
                  <c:v>0.16666666666666699</c:v>
                </c:pt>
                <c:pt idx="1491">
                  <c:v>0.16666666666666699</c:v>
                </c:pt>
                <c:pt idx="1492">
                  <c:v>0.16666666666666699</c:v>
                </c:pt>
                <c:pt idx="1493">
                  <c:v>0.16666666666666699</c:v>
                </c:pt>
                <c:pt idx="1494">
                  <c:v>0.16666666666666699</c:v>
                </c:pt>
                <c:pt idx="1495">
                  <c:v>0.16666666666666699</c:v>
                </c:pt>
                <c:pt idx="1496">
                  <c:v>0.16666666666666699</c:v>
                </c:pt>
                <c:pt idx="1497">
                  <c:v>0.16666666666666699</c:v>
                </c:pt>
                <c:pt idx="1498">
                  <c:v>0.16666666666666699</c:v>
                </c:pt>
                <c:pt idx="1499">
                  <c:v>0.16666666666666699</c:v>
                </c:pt>
                <c:pt idx="1500">
                  <c:v>0.16666666666666699</c:v>
                </c:pt>
                <c:pt idx="1501">
                  <c:v>0.16666666666666699</c:v>
                </c:pt>
                <c:pt idx="1502">
                  <c:v>0.16666666666666699</c:v>
                </c:pt>
                <c:pt idx="1503">
                  <c:v>0.16666666666666699</c:v>
                </c:pt>
                <c:pt idx="1504">
                  <c:v>0.16666666666666699</c:v>
                </c:pt>
                <c:pt idx="1505">
                  <c:v>0.16666666666666699</c:v>
                </c:pt>
                <c:pt idx="1506">
                  <c:v>0.16666666666666699</c:v>
                </c:pt>
                <c:pt idx="1507">
                  <c:v>0.16666666666666699</c:v>
                </c:pt>
                <c:pt idx="1508">
                  <c:v>0.16582914572864299</c:v>
                </c:pt>
                <c:pt idx="1509">
                  <c:v>0.16546762589928099</c:v>
                </c:pt>
                <c:pt idx="1510">
                  <c:v>0.16541353383458601</c:v>
                </c:pt>
                <c:pt idx="1511">
                  <c:v>0.16541353383458601</c:v>
                </c:pt>
                <c:pt idx="1512">
                  <c:v>0.16535433070866101</c:v>
                </c:pt>
                <c:pt idx="1513">
                  <c:v>0.16535433070866101</c:v>
                </c:pt>
                <c:pt idx="1514">
                  <c:v>0.16521739130434801</c:v>
                </c:pt>
                <c:pt idx="1515">
                  <c:v>0.16513761467889901</c:v>
                </c:pt>
                <c:pt idx="1516">
                  <c:v>0.16504854368932001</c:v>
                </c:pt>
                <c:pt idx="1517">
                  <c:v>0.164948453608247</c:v>
                </c:pt>
                <c:pt idx="1518">
                  <c:v>0.164835164835165</c:v>
                </c:pt>
                <c:pt idx="1519">
                  <c:v>0.164835164835165</c:v>
                </c:pt>
                <c:pt idx="1520">
                  <c:v>0.164835164835165</c:v>
                </c:pt>
                <c:pt idx="1521">
                  <c:v>0.164835164835165</c:v>
                </c:pt>
                <c:pt idx="1522">
                  <c:v>0.16477272727272699</c:v>
                </c:pt>
                <c:pt idx="1523">
                  <c:v>0.16477272727272699</c:v>
                </c:pt>
                <c:pt idx="1524">
                  <c:v>0.16470588235294101</c:v>
                </c:pt>
                <c:pt idx="1525">
                  <c:v>0.16470588235294101</c:v>
                </c:pt>
                <c:pt idx="1526">
                  <c:v>0.164556962025316</c:v>
                </c:pt>
                <c:pt idx="1527">
                  <c:v>0.164556962025316</c:v>
                </c:pt>
                <c:pt idx="1528">
                  <c:v>0.164556962025316</c:v>
                </c:pt>
                <c:pt idx="1529">
                  <c:v>0.164556962025316</c:v>
                </c:pt>
                <c:pt idx="1530">
                  <c:v>0.16447368421052599</c:v>
                </c:pt>
                <c:pt idx="1531">
                  <c:v>0.164383561643836</c:v>
                </c:pt>
                <c:pt idx="1532">
                  <c:v>0.164383561643836</c:v>
                </c:pt>
                <c:pt idx="1533">
                  <c:v>0.16428571428571401</c:v>
                </c:pt>
                <c:pt idx="1534">
                  <c:v>0.164179104477612</c:v>
                </c:pt>
                <c:pt idx="1535">
                  <c:v>0.164179104477612</c:v>
                </c:pt>
                <c:pt idx="1536">
                  <c:v>0.164179104477612</c:v>
                </c:pt>
                <c:pt idx="1537">
                  <c:v>0.16393442622950799</c:v>
                </c:pt>
                <c:pt idx="1538">
                  <c:v>0.16393442622950799</c:v>
                </c:pt>
                <c:pt idx="1539">
                  <c:v>0.16393442622950799</c:v>
                </c:pt>
                <c:pt idx="1540">
                  <c:v>0.16382252559727001</c:v>
                </c:pt>
                <c:pt idx="1541">
                  <c:v>0.163793103448276</c:v>
                </c:pt>
                <c:pt idx="1542">
                  <c:v>0.163793103448276</c:v>
                </c:pt>
                <c:pt idx="1543">
                  <c:v>0.163636363636364</c:v>
                </c:pt>
                <c:pt idx="1544">
                  <c:v>0.163636363636364</c:v>
                </c:pt>
                <c:pt idx="1545">
                  <c:v>0.163636363636364</c:v>
                </c:pt>
                <c:pt idx="1546">
                  <c:v>0.163636363636364</c:v>
                </c:pt>
                <c:pt idx="1547">
                  <c:v>0.163636363636364</c:v>
                </c:pt>
                <c:pt idx="1548">
                  <c:v>0.163636363636364</c:v>
                </c:pt>
                <c:pt idx="1549">
                  <c:v>0.16304347826087001</c:v>
                </c:pt>
                <c:pt idx="1550">
                  <c:v>0.16304347826087001</c:v>
                </c:pt>
                <c:pt idx="1551">
                  <c:v>0.16304347826087001</c:v>
                </c:pt>
                <c:pt idx="1552">
                  <c:v>0.16304347826087001</c:v>
                </c:pt>
                <c:pt idx="1553">
                  <c:v>0.16304347826087001</c:v>
                </c:pt>
                <c:pt idx="1554">
                  <c:v>0.163009404388715</c:v>
                </c:pt>
                <c:pt idx="1555">
                  <c:v>0.162962962962963</c:v>
                </c:pt>
                <c:pt idx="1556">
                  <c:v>0.162790697674419</c:v>
                </c:pt>
                <c:pt idx="1557">
                  <c:v>0.162790697674419</c:v>
                </c:pt>
                <c:pt idx="1558">
                  <c:v>0.162790697674419</c:v>
                </c:pt>
                <c:pt idx="1559">
                  <c:v>0.16256157635467999</c:v>
                </c:pt>
                <c:pt idx="1560">
                  <c:v>0.16250000000000001</c:v>
                </c:pt>
                <c:pt idx="1561">
                  <c:v>0.16250000000000001</c:v>
                </c:pt>
                <c:pt idx="1562">
                  <c:v>0.16250000000000001</c:v>
                </c:pt>
                <c:pt idx="1563">
                  <c:v>0.162162162162162</c:v>
                </c:pt>
                <c:pt idx="1564">
                  <c:v>0.162162162162162</c:v>
                </c:pt>
                <c:pt idx="1565">
                  <c:v>0.162162162162162</c:v>
                </c:pt>
                <c:pt idx="1566">
                  <c:v>0.162162162162162</c:v>
                </c:pt>
                <c:pt idx="1567">
                  <c:v>0.162162162162162</c:v>
                </c:pt>
                <c:pt idx="1568">
                  <c:v>0.162162162162162</c:v>
                </c:pt>
                <c:pt idx="1569">
                  <c:v>0.162162162162162</c:v>
                </c:pt>
                <c:pt idx="1570">
                  <c:v>0.161971830985916</c:v>
                </c:pt>
                <c:pt idx="1571">
                  <c:v>0.161904761904762</c:v>
                </c:pt>
                <c:pt idx="1572">
                  <c:v>0.161904761904762</c:v>
                </c:pt>
                <c:pt idx="1573">
                  <c:v>0.161764705882353</c:v>
                </c:pt>
                <c:pt idx="1574">
                  <c:v>0.161764705882353</c:v>
                </c:pt>
                <c:pt idx="1575">
                  <c:v>0.161764705882353</c:v>
                </c:pt>
                <c:pt idx="1576">
                  <c:v>0.161764705882353</c:v>
                </c:pt>
                <c:pt idx="1577">
                  <c:v>0.161764705882353</c:v>
                </c:pt>
                <c:pt idx="1578">
                  <c:v>0.161764705882353</c:v>
                </c:pt>
                <c:pt idx="1579">
                  <c:v>0.161490683229814</c:v>
                </c:pt>
                <c:pt idx="1580">
                  <c:v>0.16129032258064499</c:v>
                </c:pt>
                <c:pt idx="1581">
                  <c:v>0.16129032258064499</c:v>
                </c:pt>
                <c:pt idx="1582">
                  <c:v>0.16129032258064499</c:v>
                </c:pt>
                <c:pt idx="1583">
                  <c:v>0.16129032258064499</c:v>
                </c:pt>
                <c:pt idx="1584">
                  <c:v>0.16129032258064499</c:v>
                </c:pt>
                <c:pt idx="1585">
                  <c:v>0.16129032258064499</c:v>
                </c:pt>
                <c:pt idx="1586">
                  <c:v>0.16129032258064499</c:v>
                </c:pt>
                <c:pt idx="1587">
                  <c:v>0.16129032258064499</c:v>
                </c:pt>
                <c:pt idx="1588">
                  <c:v>0.161137440758294</c:v>
                </c:pt>
                <c:pt idx="1589">
                  <c:v>0.161073825503356</c:v>
                </c:pt>
                <c:pt idx="1590">
                  <c:v>0.161016949152542</c:v>
                </c:pt>
                <c:pt idx="1591">
                  <c:v>0.161016949152542</c:v>
                </c:pt>
                <c:pt idx="1592">
                  <c:v>0.160919540229885</c:v>
                </c:pt>
                <c:pt idx="1593">
                  <c:v>0.160839160839161</c:v>
                </c:pt>
                <c:pt idx="1594">
                  <c:v>0.160714285714286</c:v>
                </c:pt>
                <c:pt idx="1595">
                  <c:v>0.160714285714286</c:v>
                </c:pt>
                <c:pt idx="1596">
                  <c:v>0.160714285714286</c:v>
                </c:pt>
                <c:pt idx="1597">
                  <c:v>0.160714285714286</c:v>
                </c:pt>
                <c:pt idx="1598">
                  <c:v>0.160714285714286</c:v>
                </c:pt>
                <c:pt idx="1599">
                  <c:v>0.160714285714286</c:v>
                </c:pt>
                <c:pt idx="1600">
                  <c:v>0.160714285714286</c:v>
                </c:pt>
                <c:pt idx="1601">
                  <c:v>0.160714285714286</c:v>
                </c:pt>
                <c:pt idx="1602">
                  <c:v>0.160583941605839</c:v>
                </c:pt>
                <c:pt idx="1603">
                  <c:v>0.160583941605839</c:v>
                </c:pt>
                <c:pt idx="1604">
                  <c:v>0.16049382716049401</c:v>
                </c:pt>
                <c:pt idx="1605">
                  <c:v>0.16049382716049401</c:v>
                </c:pt>
                <c:pt idx="1606">
                  <c:v>0.16049382716049401</c:v>
                </c:pt>
                <c:pt idx="1607">
                  <c:v>0.16042780748663099</c:v>
                </c:pt>
                <c:pt idx="1608">
                  <c:v>0.16033755274261599</c:v>
                </c:pt>
                <c:pt idx="1609">
                  <c:v>0.16030534351145001</c:v>
                </c:pt>
                <c:pt idx="1610">
                  <c:v>0.16017316017316</c:v>
                </c:pt>
                <c:pt idx="1611">
                  <c:v>0.16</c:v>
                </c:pt>
                <c:pt idx="1612">
                  <c:v>0.16</c:v>
                </c:pt>
                <c:pt idx="1613">
                  <c:v>0.16</c:v>
                </c:pt>
                <c:pt idx="1614">
                  <c:v>0.16</c:v>
                </c:pt>
                <c:pt idx="1615">
                  <c:v>0.16</c:v>
                </c:pt>
                <c:pt idx="1616">
                  <c:v>0.16</c:v>
                </c:pt>
                <c:pt idx="1617">
                  <c:v>0.16</c:v>
                </c:pt>
                <c:pt idx="1618">
                  <c:v>0.16</c:v>
                </c:pt>
                <c:pt idx="1619">
                  <c:v>0.16</c:v>
                </c:pt>
                <c:pt idx="1620">
                  <c:v>0.16</c:v>
                </c:pt>
                <c:pt idx="1621">
                  <c:v>0.16</c:v>
                </c:pt>
                <c:pt idx="1622">
                  <c:v>0.15972222222222199</c:v>
                </c:pt>
                <c:pt idx="1623">
                  <c:v>0.15972222222222199</c:v>
                </c:pt>
                <c:pt idx="1624">
                  <c:v>0.15972222222222199</c:v>
                </c:pt>
                <c:pt idx="1625">
                  <c:v>0.159574468085106</c:v>
                </c:pt>
                <c:pt idx="1626">
                  <c:v>0.159574468085106</c:v>
                </c:pt>
                <c:pt idx="1627">
                  <c:v>0.15948275862069</c:v>
                </c:pt>
                <c:pt idx="1628">
                  <c:v>0.15942028985507201</c:v>
                </c:pt>
                <c:pt idx="1629">
                  <c:v>0.15942028985507201</c:v>
                </c:pt>
                <c:pt idx="1630">
                  <c:v>0.15942028985507201</c:v>
                </c:pt>
                <c:pt idx="1631">
                  <c:v>0.15923566878980899</c:v>
                </c:pt>
                <c:pt idx="1632">
                  <c:v>0.15909090909090901</c:v>
                </c:pt>
                <c:pt idx="1633">
                  <c:v>0.15909090909090901</c:v>
                </c:pt>
                <c:pt idx="1634">
                  <c:v>0.15909090909090901</c:v>
                </c:pt>
                <c:pt idx="1635">
                  <c:v>0.15887850467289699</c:v>
                </c:pt>
                <c:pt idx="1636">
                  <c:v>0.158730158730159</c:v>
                </c:pt>
                <c:pt idx="1637">
                  <c:v>0.15853658536585399</c:v>
                </c:pt>
                <c:pt idx="1638">
                  <c:v>0.15853658536585399</c:v>
                </c:pt>
                <c:pt idx="1639">
                  <c:v>0.15853658536585399</c:v>
                </c:pt>
                <c:pt idx="1640">
                  <c:v>0.15853658536585399</c:v>
                </c:pt>
                <c:pt idx="1641">
                  <c:v>0.15853658536585399</c:v>
                </c:pt>
                <c:pt idx="1642">
                  <c:v>0.15853658536585399</c:v>
                </c:pt>
                <c:pt idx="1643">
                  <c:v>0.15853658536585399</c:v>
                </c:pt>
                <c:pt idx="1644">
                  <c:v>0.15853658536585399</c:v>
                </c:pt>
                <c:pt idx="1645">
                  <c:v>0.158415841584158</c:v>
                </c:pt>
                <c:pt idx="1646">
                  <c:v>0.15833333333333299</c:v>
                </c:pt>
                <c:pt idx="1647">
                  <c:v>0.157894736842105</c:v>
                </c:pt>
                <c:pt idx="1648">
                  <c:v>0.157894736842105</c:v>
                </c:pt>
                <c:pt idx="1649">
                  <c:v>0.157894736842105</c:v>
                </c:pt>
                <c:pt idx="1650">
                  <c:v>0.157894736842105</c:v>
                </c:pt>
                <c:pt idx="1651">
                  <c:v>0.157894736842105</c:v>
                </c:pt>
                <c:pt idx="1652">
                  <c:v>0.157894736842105</c:v>
                </c:pt>
                <c:pt idx="1653">
                  <c:v>0.157894736842105</c:v>
                </c:pt>
                <c:pt idx="1654">
                  <c:v>0.157894736842105</c:v>
                </c:pt>
                <c:pt idx="1655">
                  <c:v>0.157894736842105</c:v>
                </c:pt>
                <c:pt idx="1656">
                  <c:v>0.157894736842105</c:v>
                </c:pt>
                <c:pt idx="1657">
                  <c:v>0.157894736842105</c:v>
                </c:pt>
                <c:pt idx="1658">
                  <c:v>0.15763546798029601</c:v>
                </c:pt>
                <c:pt idx="1659">
                  <c:v>0.15763546798029601</c:v>
                </c:pt>
                <c:pt idx="1660">
                  <c:v>0.15753424657534201</c:v>
                </c:pt>
                <c:pt idx="1661">
                  <c:v>0.15753424657534201</c:v>
                </c:pt>
                <c:pt idx="1662">
                  <c:v>0.15730337078651699</c:v>
                </c:pt>
                <c:pt idx="1663">
                  <c:v>0.15730337078651699</c:v>
                </c:pt>
                <c:pt idx="1664">
                  <c:v>0.15730337078651699</c:v>
                </c:pt>
                <c:pt idx="1665">
                  <c:v>0.15730337078651699</c:v>
                </c:pt>
                <c:pt idx="1666">
                  <c:v>0.157142857142857</c:v>
                </c:pt>
                <c:pt idx="1667">
                  <c:v>0.157142857142857</c:v>
                </c:pt>
                <c:pt idx="1668">
                  <c:v>0.157142857142857</c:v>
                </c:pt>
                <c:pt idx="1669">
                  <c:v>0.157142857142857</c:v>
                </c:pt>
                <c:pt idx="1670">
                  <c:v>0.157142857142857</c:v>
                </c:pt>
                <c:pt idx="1671">
                  <c:v>0.15702479338843001</c:v>
                </c:pt>
                <c:pt idx="1672">
                  <c:v>0.15686274509803899</c:v>
                </c:pt>
                <c:pt idx="1673">
                  <c:v>0.15686274509803899</c:v>
                </c:pt>
                <c:pt idx="1674">
                  <c:v>0.15686274509803899</c:v>
                </c:pt>
                <c:pt idx="1675">
                  <c:v>0.15686274509803899</c:v>
                </c:pt>
                <c:pt idx="1676">
                  <c:v>0.15686274509803899</c:v>
                </c:pt>
                <c:pt idx="1677">
                  <c:v>0.15686274509803899</c:v>
                </c:pt>
                <c:pt idx="1678">
                  <c:v>0.15686274509803899</c:v>
                </c:pt>
                <c:pt idx="1679">
                  <c:v>0.15686274509803899</c:v>
                </c:pt>
                <c:pt idx="1680">
                  <c:v>0.15686274509803899</c:v>
                </c:pt>
                <c:pt idx="1681">
                  <c:v>0.15686274509803899</c:v>
                </c:pt>
                <c:pt idx="1682">
                  <c:v>0.156626506024096</c:v>
                </c:pt>
                <c:pt idx="1683">
                  <c:v>0.156626506024096</c:v>
                </c:pt>
                <c:pt idx="1684">
                  <c:v>0.156626506024096</c:v>
                </c:pt>
                <c:pt idx="1685">
                  <c:v>0.156626506024096</c:v>
                </c:pt>
                <c:pt idx="1686">
                  <c:v>0.156626506024096</c:v>
                </c:pt>
                <c:pt idx="1687">
                  <c:v>0.156626506024096</c:v>
                </c:pt>
                <c:pt idx="1688">
                  <c:v>0.156626506024096</c:v>
                </c:pt>
                <c:pt idx="1689">
                  <c:v>0.15656565656565699</c:v>
                </c:pt>
                <c:pt idx="1690">
                  <c:v>0.15652173913043499</c:v>
                </c:pt>
                <c:pt idx="1691">
                  <c:v>0.15625</c:v>
                </c:pt>
                <c:pt idx="1692">
                  <c:v>0.15625</c:v>
                </c:pt>
                <c:pt idx="1693">
                  <c:v>0.15625</c:v>
                </c:pt>
                <c:pt idx="1694">
                  <c:v>0.15625</c:v>
                </c:pt>
                <c:pt idx="1695">
                  <c:v>0.15625</c:v>
                </c:pt>
                <c:pt idx="1696">
                  <c:v>0.15625</c:v>
                </c:pt>
                <c:pt idx="1697">
                  <c:v>0.15625</c:v>
                </c:pt>
                <c:pt idx="1698">
                  <c:v>0.15625</c:v>
                </c:pt>
                <c:pt idx="1699">
                  <c:v>0.15625</c:v>
                </c:pt>
                <c:pt idx="1700">
                  <c:v>0.15602836879432599</c:v>
                </c:pt>
                <c:pt idx="1701">
                  <c:v>0.15602836879432599</c:v>
                </c:pt>
                <c:pt idx="1702">
                  <c:v>0.155963302752294</c:v>
                </c:pt>
                <c:pt idx="1703">
                  <c:v>0.155963302752294</c:v>
                </c:pt>
                <c:pt idx="1704">
                  <c:v>0.155963302752294</c:v>
                </c:pt>
                <c:pt idx="1705">
                  <c:v>0.15584415584415601</c:v>
                </c:pt>
                <c:pt idx="1706">
                  <c:v>0.15584415584415601</c:v>
                </c:pt>
                <c:pt idx="1707">
                  <c:v>0.155688622754491</c:v>
                </c:pt>
                <c:pt idx="1708">
                  <c:v>0.155555555555556</c:v>
                </c:pt>
                <c:pt idx="1709">
                  <c:v>0.155555555555556</c:v>
                </c:pt>
                <c:pt idx="1710">
                  <c:v>0.155555555555556</c:v>
                </c:pt>
                <c:pt idx="1711">
                  <c:v>0.155555555555556</c:v>
                </c:pt>
                <c:pt idx="1712">
                  <c:v>0.155555555555556</c:v>
                </c:pt>
                <c:pt idx="1713">
                  <c:v>0.15533980582524301</c:v>
                </c:pt>
                <c:pt idx="1714">
                  <c:v>0.15527950310558999</c:v>
                </c:pt>
                <c:pt idx="1715">
                  <c:v>0.15525114155251099</c:v>
                </c:pt>
                <c:pt idx="1716">
                  <c:v>0.15517241379310301</c:v>
                </c:pt>
                <c:pt idx="1717">
                  <c:v>0.15517241379310301</c:v>
                </c:pt>
                <c:pt idx="1718">
                  <c:v>0.15517241379310301</c:v>
                </c:pt>
                <c:pt idx="1719">
                  <c:v>0.15517241379310301</c:v>
                </c:pt>
                <c:pt idx="1720">
                  <c:v>0.15517241379310301</c:v>
                </c:pt>
                <c:pt idx="1721">
                  <c:v>0.15503875968992301</c:v>
                </c:pt>
                <c:pt idx="1722">
                  <c:v>0.154929577464789</c:v>
                </c:pt>
                <c:pt idx="1723">
                  <c:v>0.154929577464789</c:v>
                </c:pt>
                <c:pt idx="1724">
                  <c:v>0.154929577464789</c:v>
                </c:pt>
                <c:pt idx="1725">
                  <c:v>0.154929577464789</c:v>
                </c:pt>
                <c:pt idx="1726">
                  <c:v>0.154929577464789</c:v>
                </c:pt>
                <c:pt idx="1727">
                  <c:v>0.154929577464789</c:v>
                </c:pt>
                <c:pt idx="1728">
                  <c:v>0.154838709677419</c:v>
                </c:pt>
                <c:pt idx="1729">
                  <c:v>0.15476190476190499</c:v>
                </c:pt>
                <c:pt idx="1730">
                  <c:v>0.15476190476190499</c:v>
                </c:pt>
                <c:pt idx="1731">
                  <c:v>0.15463917525773199</c:v>
                </c:pt>
                <c:pt idx="1732">
                  <c:v>0.154471544715447</c:v>
                </c:pt>
                <c:pt idx="1733">
                  <c:v>0.15444015444015399</c:v>
                </c:pt>
                <c:pt idx="1734">
                  <c:v>0.15436241610738299</c:v>
                </c:pt>
                <c:pt idx="1735">
                  <c:v>0.15384615384615399</c:v>
                </c:pt>
                <c:pt idx="1736">
                  <c:v>0.15384615384615399</c:v>
                </c:pt>
                <c:pt idx="1737">
                  <c:v>0.15384615384615399</c:v>
                </c:pt>
                <c:pt idx="1738">
                  <c:v>0.15384615384615399</c:v>
                </c:pt>
                <c:pt idx="1739">
                  <c:v>0.15384615384615399</c:v>
                </c:pt>
                <c:pt idx="1740">
                  <c:v>0.15384615384615399</c:v>
                </c:pt>
                <c:pt idx="1741">
                  <c:v>0.15384615384615399</c:v>
                </c:pt>
                <c:pt idx="1742">
                  <c:v>0.15384615384615399</c:v>
                </c:pt>
                <c:pt idx="1743">
                  <c:v>0.15384615384615399</c:v>
                </c:pt>
                <c:pt idx="1744">
                  <c:v>0.15384615384615399</c:v>
                </c:pt>
                <c:pt idx="1745">
                  <c:v>0.15384615384615399</c:v>
                </c:pt>
                <c:pt idx="1746">
                  <c:v>0.15384615384615399</c:v>
                </c:pt>
                <c:pt idx="1747">
                  <c:v>0.15384615384615399</c:v>
                </c:pt>
                <c:pt idx="1748">
                  <c:v>0.15384615384615399</c:v>
                </c:pt>
                <c:pt idx="1749">
                  <c:v>0.15384615384615399</c:v>
                </c:pt>
                <c:pt idx="1750">
                  <c:v>0.15384615384615399</c:v>
                </c:pt>
                <c:pt idx="1751">
                  <c:v>0.15384615384615399</c:v>
                </c:pt>
                <c:pt idx="1752">
                  <c:v>0.15384615384615399</c:v>
                </c:pt>
                <c:pt idx="1753">
                  <c:v>0.15384615384615399</c:v>
                </c:pt>
                <c:pt idx="1754">
                  <c:v>0.15384615384615399</c:v>
                </c:pt>
                <c:pt idx="1755">
                  <c:v>0.15384615384615399</c:v>
                </c:pt>
                <c:pt idx="1756">
                  <c:v>0.15384615384615399</c:v>
                </c:pt>
                <c:pt idx="1757">
                  <c:v>0.15343915343915299</c:v>
                </c:pt>
                <c:pt idx="1758">
                  <c:v>0.153153153153153</c:v>
                </c:pt>
                <c:pt idx="1759">
                  <c:v>0.153153153153153</c:v>
                </c:pt>
                <c:pt idx="1760">
                  <c:v>0.15306122448979601</c:v>
                </c:pt>
                <c:pt idx="1761">
                  <c:v>0.15306122448979601</c:v>
                </c:pt>
                <c:pt idx="1762">
                  <c:v>0.15306122448979601</c:v>
                </c:pt>
                <c:pt idx="1763">
                  <c:v>0.15306122448979601</c:v>
                </c:pt>
                <c:pt idx="1764">
                  <c:v>0.15306122448979601</c:v>
                </c:pt>
                <c:pt idx="1765">
                  <c:v>0.152941176470588</c:v>
                </c:pt>
                <c:pt idx="1766">
                  <c:v>0.152866242038217</c:v>
                </c:pt>
                <c:pt idx="1767">
                  <c:v>0.15277777777777801</c:v>
                </c:pt>
                <c:pt idx="1768">
                  <c:v>0.15277777777777801</c:v>
                </c:pt>
                <c:pt idx="1769">
                  <c:v>0.15277777777777801</c:v>
                </c:pt>
                <c:pt idx="1770">
                  <c:v>0.15267175572519101</c:v>
                </c:pt>
                <c:pt idx="1771">
                  <c:v>0.152542372881356</c:v>
                </c:pt>
                <c:pt idx="1772">
                  <c:v>0.152542372881356</c:v>
                </c:pt>
                <c:pt idx="1773">
                  <c:v>0.152542372881356</c:v>
                </c:pt>
                <c:pt idx="1774">
                  <c:v>0.152542372881356</c:v>
                </c:pt>
                <c:pt idx="1775">
                  <c:v>0.152542372881356</c:v>
                </c:pt>
                <c:pt idx="1776">
                  <c:v>0.15243902439024401</c:v>
                </c:pt>
                <c:pt idx="1777">
                  <c:v>0.15238095238095201</c:v>
                </c:pt>
                <c:pt idx="1778">
                  <c:v>0.15238095238095201</c:v>
                </c:pt>
                <c:pt idx="1779">
                  <c:v>0.15217391304347799</c:v>
                </c:pt>
                <c:pt idx="1780">
                  <c:v>0.15217391304347799</c:v>
                </c:pt>
                <c:pt idx="1781">
                  <c:v>0.15204678362573101</c:v>
                </c:pt>
                <c:pt idx="1782">
                  <c:v>0.152</c:v>
                </c:pt>
                <c:pt idx="1783">
                  <c:v>0.151943462897527</c:v>
                </c:pt>
                <c:pt idx="1784">
                  <c:v>0.151898734177215</c:v>
                </c:pt>
                <c:pt idx="1785">
                  <c:v>0.151898734177215</c:v>
                </c:pt>
                <c:pt idx="1786">
                  <c:v>0.151898734177215</c:v>
                </c:pt>
                <c:pt idx="1787">
                  <c:v>0.151785714285714</c:v>
                </c:pt>
                <c:pt idx="1788">
                  <c:v>0.15151515151515199</c:v>
                </c:pt>
                <c:pt idx="1789">
                  <c:v>0.15151515151515199</c:v>
                </c:pt>
                <c:pt idx="1790">
                  <c:v>0.15151515151515199</c:v>
                </c:pt>
                <c:pt idx="1791">
                  <c:v>0.15151515151515199</c:v>
                </c:pt>
                <c:pt idx="1792">
                  <c:v>0.15151515151515199</c:v>
                </c:pt>
                <c:pt idx="1793">
                  <c:v>0.15151515151515199</c:v>
                </c:pt>
                <c:pt idx="1794">
                  <c:v>0.15131578947368399</c:v>
                </c:pt>
                <c:pt idx="1795">
                  <c:v>0.15116279069767399</c:v>
                </c:pt>
                <c:pt idx="1796">
                  <c:v>0.15107913669064699</c:v>
                </c:pt>
                <c:pt idx="1797">
                  <c:v>0.15094339622641501</c:v>
                </c:pt>
                <c:pt idx="1798">
                  <c:v>0.15094339622641501</c:v>
                </c:pt>
                <c:pt idx="1799">
                  <c:v>0.15094339622641501</c:v>
                </c:pt>
                <c:pt idx="1800">
                  <c:v>0.15094339622641501</c:v>
                </c:pt>
                <c:pt idx="1801">
                  <c:v>0.15094339622641501</c:v>
                </c:pt>
                <c:pt idx="1802">
                  <c:v>0.15094339622641501</c:v>
                </c:pt>
                <c:pt idx="1803">
                  <c:v>0.150684931506849</c:v>
                </c:pt>
                <c:pt idx="1804">
                  <c:v>0.150684931506849</c:v>
                </c:pt>
                <c:pt idx="1805">
                  <c:v>0.150684931506849</c:v>
                </c:pt>
                <c:pt idx="1806">
                  <c:v>0.150684931506849</c:v>
                </c:pt>
                <c:pt idx="1807">
                  <c:v>0.15062761506276201</c:v>
                </c:pt>
                <c:pt idx="1808">
                  <c:v>0.15053763440860199</c:v>
                </c:pt>
                <c:pt idx="1809">
                  <c:v>0.15053763440860199</c:v>
                </c:pt>
                <c:pt idx="1810">
                  <c:v>0.15044247787610601</c:v>
                </c:pt>
                <c:pt idx="1811">
                  <c:v>0.15044247787610601</c:v>
                </c:pt>
                <c:pt idx="1812">
                  <c:v>0.15</c:v>
                </c:pt>
                <c:pt idx="1813">
                  <c:v>0.15</c:v>
                </c:pt>
                <c:pt idx="1814">
                  <c:v>0.15</c:v>
                </c:pt>
                <c:pt idx="1815">
                  <c:v>0.15</c:v>
                </c:pt>
                <c:pt idx="1816">
                  <c:v>0.15</c:v>
                </c:pt>
                <c:pt idx="1817">
                  <c:v>0.15</c:v>
                </c:pt>
                <c:pt idx="1818">
                  <c:v>0.15</c:v>
                </c:pt>
                <c:pt idx="1819">
                  <c:v>0.14979757085020201</c:v>
                </c:pt>
                <c:pt idx="1820">
                  <c:v>0.14975845410628</c:v>
                </c:pt>
                <c:pt idx="1821">
                  <c:v>0.149700598802395</c:v>
                </c:pt>
                <c:pt idx="1822">
                  <c:v>0.14953271028037399</c:v>
                </c:pt>
                <c:pt idx="1823">
                  <c:v>0.14942528735632199</c:v>
                </c:pt>
                <c:pt idx="1824">
                  <c:v>0.14942528735632199</c:v>
                </c:pt>
                <c:pt idx="1825">
                  <c:v>0.14942528735632199</c:v>
                </c:pt>
                <c:pt idx="1826">
                  <c:v>0.14942528735632199</c:v>
                </c:pt>
                <c:pt idx="1827">
                  <c:v>0.14925373134328401</c:v>
                </c:pt>
                <c:pt idx="1828">
                  <c:v>0.14925373134328401</c:v>
                </c:pt>
                <c:pt idx="1829">
                  <c:v>0.14925373134328401</c:v>
                </c:pt>
                <c:pt idx="1830">
                  <c:v>0.14925373134328401</c:v>
                </c:pt>
                <c:pt idx="1831">
                  <c:v>0.14925373134328401</c:v>
                </c:pt>
                <c:pt idx="1832">
                  <c:v>0.149171270718232</c:v>
                </c:pt>
                <c:pt idx="1833">
                  <c:v>0.14912280701754399</c:v>
                </c:pt>
                <c:pt idx="1834">
                  <c:v>0.14912280701754399</c:v>
                </c:pt>
                <c:pt idx="1835">
                  <c:v>0.14893617021276601</c:v>
                </c:pt>
                <c:pt idx="1836">
                  <c:v>0.148837209302326</c:v>
                </c:pt>
                <c:pt idx="1837">
                  <c:v>0.148809523809524</c:v>
                </c:pt>
                <c:pt idx="1838">
                  <c:v>0.14876033057851201</c:v>
                </c:pt>
                <c:pt idx="1839">
                  <c:v>0.14876033057851201</c:v>
                </c:pt>
                <c:pt idx="1840">
                  <c:v>0.14871794871794899</c:v>
                </c:pt>
                <c:pt idx="1841">
                  <c:v>0.14864864864864899</c:v>
                </c:pt>
                <c:pt idx="1842">
                  <c:v>0.14864864864864899</c:v>
                </c:pt>
                <c:pt idx="1843">
                  <c:v>0.14864864864864899</c:v>
                </c:pt>
                <c:pt idx="1844">
                  <c:v>0.1484375</c:v>
                </c:pt>
                <c:pt idx="1845">
                  <c:v>0.14830508474576301</c:v>
                </c:pt>
                <c:pt idx="1846">
                  <c:v>0.148148148148148</c:v>
                </c:pt>
                <c:pt idx="1847">
                  <c:v>0.148148148148148</c:v>
                </c:pt>
                <c:pt idx="1848">
                  <c:v>0.148148148148148</c:v>
                </c:pt>
                <c:pt idx="1849">
                  <c:v>0.148148148148148</c:v>
                </c:pt>
                <c:pt idx="1850">
                  <c:v>0.148148148148148</c:v>
                </c:pt>
                <c:pt idx="1851">
                  <c:v>0.148148148148148</c:v>
                </c:pt>
                <c:pt idx="1852">
                  <c:v>0.148148148148148</c:v>
                </c:pt>
                <c:pt idx="1853">
                  <c:v>0.148148148148148</c:v>
                </c:pt>
                <c:pt idx="1854">
                  <c:v>0.148148148148148</c:v>
                </c:pt>
                <c:pt idx="1855">
                  <c:v>0.148148148148148</c:v>
                </c:pt>
                <c:pt idx="1856">
                  <c:v>0.148148148148148</c:v>
                </c:pt>
                <c:pt idx="1857">
                  <c:v>0.148148148148148</c:v>
                </c:pt>
                <c:pt idx="1858">
                  <c:v>0.148148148148148</c:v>
                </c:pt>
                <c:pt idx="1859">
                  <c:v>0.147826086956522</c:v>
                </c:pt>
                <c:pt idx="1860">
                  <c:v>0.14772727272727301</c:v>
                </c:pt>
                <c:pt idx="1861">
                  <c:v>0.14772727272727301</c:v>
                </c:pt>
                <c:pt idx="1862">
                  <c:v>0.14772727272727301</c:v>
                </c:pt>
                <c:pt idx="1863">
                  <c:v>0.14765100671140899</c:v>
                </c:pt>
                <c:pt idx="1864">
                  <c:v>0.14754098360655701</c:v>
                </c:pt>
                <c:pt idx="1865">
                  <c:v>0.14754098360655701</c:v>
                </c:pt>
                <c:pt idx="1866">
                  <c:v>0.14754098360655701</c:v>
                </c:pt>
                <c:pt idx="1867">
                  <c:v>0.14754098360655701</c:v>
                </c:pt>
                <c:pt idx="1868">
                  <c:v>0.14754098360655701</c:v>
                </c:pt>
                <c:pt idx="1869">
                  <c:v>0.14754098360655701</c:v>
                </c:pt>
                <c:pt idx="1870">
                  <c:v>0.14736842105263201</c:v>
                </c:pt>
                <c:pt idx="1871">
                  <c:v>0.14723926380368099</c:v>
                </c:pt>
                <c:pt idx="1872">
                  <c:v>0.14723926380368099</c:v>
                </c:pt>
                <c:pt idx="1873">
                  <c:v>0.14705882352941199</c:v>
                </c:pt>
                <c:pt idx="1874">
                  <c:v>0.14705882352941199</c:v>
                </c:pt>
                <c:pt idx="1875">
                  <c:v>0.14705882352941199</c:v>
                </c:pt>
                <c:pt idx="1876">
                  <c:v>0.14705882352941199</c:v>
                </c:pt>
                <c:pt idx="1877">
                  <c:v>0.14705882352941199</c:v>
                </c:pt>
                <c:pt idx="1878">
                  <c:v>0.14705882352941199</c:v>
                </c:pt>
                <c:pt idx="1879">
                  <c:v>0.14705882352941199</c:v>
                </c:pt>
                <c:pt idx="1880">
                  <c:v>0.14705882352941199</c:v>
                </c:pt>
                <c:pt idx="1881">
                  <c:v>0.146788990825688</c:v>
                </c:pt>
                <c:pt idx="1882">
                  <c:v>0.146788990825688</c:v>
                </c:pt>
                <c:pt idx="1883">
                  <c:v>0.146788990825688</c:v>
                </c:pt>
                <c:pt idx="1884">
                  <c:v>0.146666666666667</c:v>
                </c:pt>
                <c:pt idx="1885">
                  <c:v>0.146666666666667</c:v>
                </c:pt>
                <c:pt idx="1886">
                  <c:v>0.146666666666667</c:v>
                </c:pt>
                <c:pt idx="1887">
                  <c:v>0.146666666666667</c:v>
                </c:pt>
                <c:pt idx="1888">
                  <c:v>0.146666666666667</c:v>
                </c:pt>
                <c:pt idx="1889">
                  <c:v>0.146666666666667</c:v>
                </c:pt>
                <c:pt idx="1890">
                  <c:v>0.146341463414634</c:v>
                </c:pt>
                <c:pt idx="1891">
                  <c:v>0.146341463414634</c:v>
                </c:pt>
                <c:pt idx="1892">
                  <c:v>0.14622641509434001</c:v>
                </c:pt>
                <c:pt idx="1893">
                  <c:v>0.146153846153846</c:v>
                </c:pt>
                <c:pt idx="1894">
                  <c:v>0.146153846153846</c:v>
                </c:pt>
                <c:pt idx="1895">
                  <c:v>0.14606741573033699</c:v>
                </c:pt>
                <c:pt idx="1896">
                  <c:v>0.14594594594594601</c:v>
                </c:pt>
                <c:pt idx="1897">
                  <c:v>0.14583333333333301</c:v>
                </c:pt>
                <c:pt idx="1898">
                  <c:v>0.14583333333333301</c:v>
                </c:pt>
                <c:pt idx="1899">
                  <c:v>0.14563106796116501</c:v>
                </c:pt>
                <c:pt idx="1900">
                  <c:v>0.145593869731801</c:v>
                </c:pt>
                <c:pt idx="1901">
                  <c:v>0.145569620253165</c:v>
                </c:pt>
                <c:pt idx="1902">
                  <c:v>0.145454545454545</c:v>
                </c:pt>
                <c:pt idx="1903">
                  <c:v>0.145454545454545</c:v>
                </c:pt>
                <c:pt idx="1904">
                  <c:v>0.145454545454545</c:v>
                </c:pt>
                <c:pt idx="1905">
                  <c:v>0.145454545454545</c:v>
                </c:pt>
                <c:pt idx="1906">
                  <c:v>0.145348837209302</c:v>
                </c:pt>
                <c:pt idx="1907">
                  <c:v>0.145299145299145</c:v>
                </c:pt>
                <c:pt idx="1908">
                  <c:v>0.14525139664804501</c:v>
                </c:pt>
                <c:pt idx="1909">
                  <c:v>0.14516129032258099</c:v>
                </c:pt>
                <c:pt idx="1910">
                  <c:v>0.14516129032258099</c:v>
                </c:pt>
                <c:pt idx="1911">
                  <c:v>0.14492753623188401</c:v>
                </c:pt>
                <c:pt idx="1912">
                  <c:v>0.14492753623188401</c:v>
                </c:pt>
                <c:pt idx="1913">
                  <c:v>0.14492753623188401</c:v>
                </c:pt>
                <c:pt idx="1914">
                  <c:v>0.144736842105263</c:v>
                </c:pt>
                <c:pt idx="1915">
                  <c:v>0.144736842105263</c:v>
                </c:pt>
                <c:pt idx="1916">
                  <c:v>0.144736842105263</c:v>
                </c:pt>
                <c:pt idx="1917">
                  <c:v>0.144736842105263</c:v>
                </c:pt>
                <c:pt idx="1918">
                  <c:v>0.144736842105263</c:v>
                </c:pt>
                <c:pt idx="1919">
                  <c:v>0.14465408805031399</c:v>
                </c:pt>
                <c:pt idx="1920">
                  <c:v>0.14457831325301199</c:v>
                </c:pt>
                <c:pt idx="1921">
                  <c:v>0.14457831325301199</c:v>
                </c:pt>
                <c:pt idx="1922">
                  <c:v>0.14457831325301199</c:v>
                </c:pt>
                <c:pt idx="1923">
                  <c:v>0.14457831325301199</c:v>
                </c:pt>
                <c:pt idx="1924">
                  <c:v>0.14457831325301199</c:v>
                </c:pt>
                <c:pt idx="1925">
                  <c:v>0.144508670520231</c:v>
                </c:pt>
                <c:pt idx="1926">
                  <c:v>0.144486692015209</c:v>
                </c:pt>
                <c:pt idx="1927">
                  <c:v>0.14444444444444399</c:v>
                </c:pt>
                <c:pt idx="1928">
                  <c:v>0.14444444444444399</c:v>
                </c:pt>
                <c:pt idx="1929">
                  <c:v>0.14444444444444399</c:v>
                </c:pt>
                <c:pt idx="1930">
                  <c:v>0.14432989690721601</c:v>
                </c:pt>
                <c:pt idx="1931">
                  <c:v>0.14432989690721601</c:v>
                </c:pt>
                <c:pt idx="1932">
                  <c:v>0.144230769230769</c:v>
                </c:pt>
                <c:pt idx="1933">
                  <c:v>0.144230769230769</c:v>
                </c:pt>
                <c:pt idx="1934">
                  <c:v>0.144144144144144</c:v>
                </c:pt>
                <c:pt idx="1935">
                  <c:v>0.144144144144144</c:v>
                </c:pt>
                <c:pt idx="1936">
                  <c:v>0.14406779661017</c:v>
                </c:pt>
                <c:pt idx="1937">
                  <c:v>0.14406779661017</c:v>
                </c:pt>
                <c:pt idx="1938">
                  <c:v>0.14393939393939401</c:v>
                </c:pt>
                <c:pt idx="1939">
                  <c:v>0.14388489208633101</c:v>
                </c:pt>
                <c:pt idx="1940">
                  <c:v>0.14379084967320299</c:v>
                </c:pt>
                <c:pt idx="1941">
                  <c:v>0.14367816091954</c:v>
                </c:pt>
                <c:pt idx="1942">
                  <c:v>0.14338235294117599</c:v>
                </c:pt>
                <c:pt idx="1943">
                  <c:v>0.14285714285714299</c:v>
                </c:pt>
                <c:pt idx="1944">
                  <c:v>0.14285714285714299</c:v>
                </c:pt>
                <c:pt idx="1945">
                  <c:v>0.14285714285714299</c:v>
                </c:pt>
                <c:pt idx="1946">
                  <c:v>0.14285714285714299</c:v>
                </c:pt>
                <c:pt idx="1947">
                  <c:v>0.14285714285714299</c:v>
                </c:pt>
                <c:pt idx="1948">
                  <c:v>0.14285714285714299</c:v>
                </c:pt>
                <c:pt idx="1949">
                  <c:v>0.14285714285714299</c:v>
                </c:pt>
                <c:pt idx="1950">
                  <c:v>0.14285714285714299</c:v>
                </c:pt>
                <c:pt idx="1951">
                  <c:v>0.14285714285714299</c:v>
                </c:pt>
                <c:pt idx="1952">
                  <c:v>0.14285714285714299</c:v>
                </c:pt>
                <c:pt idx="1953">
                  <c:v>0.14285714285714299</c:v>
                </c:pt>
                <c:pt idx="1954">
                  <c:v>0.14285714285714299</c:v>
                </c:pt>
                <c:pt idx="1955">
                  <c:v>0.14285714285714299</c:v>
                </c:pt>
                <c:pt idx="1956">
                  <c:v>0.14285714285714299</c:v>
                </c:pt>
                <c:pt idx="1957">
                  <c:v>0.14285714285714299</c:v>
                </c:pt>
                <c:pt idx="1958">
                  <c:v>0.14285714285714299</c:v>
                </c:pt>
                <c:pt idx="1959">
                  <c:v>0.14285714285714299</c:v>
                </c:pt>
                <c:pt idx="1960">
                  <c:v>0.14285714285714299</c:v>
                </c:pt>
                <c:pt idx="1961">
                  <c:v>0.14285714285714299</c:v>
                </c:pt>
                <c:pt idx="1962">
                  <c:v>0.14285714285714299</c:v>
                </c:pt>
                <c:pt idx="1963">
                  <c:v>0.14285714285714299</c:v>
                </c:pt>
                <c:pt idx="1964">
                  <c:v>0.14285714285714299</c:v>
                </c:pt>
                <c:pt idx="1965">
                  <c:v>0.14285714285714299</c:v>
                </c:pt>
                <c:pt idx="1966">
                  <c:v>0.14285714285714299</c:v>
                </c:pt>
                <c:pt idx="1967">
                  <c:v>0.14285714285714299</c:v>
                </c:pt>
                <c:pt idx="1968">
                  <c:v>0.14285714285714299</c:v>
                </c:pt>
                <c:pt idx="1969">
                  <c:v>0.14285714285714299</c:v>
                </c:pt>
                <c:pt idx="1970">
                  <c:v>0.14285714285714299</c:v>
                </c:pt>
                <c:pt idx="1971">
                  <c:v>0.14285714285714299</c:v>
                </c:pt>
                <c:pt idx="1972">
                  <c:v>0.14285714285714299</c:v>
                </c:pt>
                <c:pt idx="1973">
                  <c:v>0.14285714285714299</c:v>
                </c:pt>
                <c:pt idx="1974">
                  <c:v>0.14285714285714299</c:v>
                </c:pt>
                <c:pt idx="1975">
                  <c:v>0.14285714285714299</c:v>
                </c:pt>
                <c:pt idx="1976">
                  <c:v>0.14285714285714299</c:v>
                </c:pt>
                <c:pt idx="1977">
                  <c:v>0.14201183431952699</c:v>
                </c:pt>
                <c:pt idx="1978">
                  <c:v>0.14173228346456701</c:v>
                </c:pt>
                <c:pt idx="1979">
                  <c:v>0.14173228346456701</c:v>
                </c:pt>
                <c:pt idx="1980">
                  <c:v>0.141666666666667</c:v>
                </c:pt>
                <c:pt idx="1981">
                  <c:v>0.14150943396226401</c:v>
                </c:pt>
                <c:pt idx="1982">
                  <c:v>0.14150943396226401</c:v>
                </c:pt>
                <c:pt idx="1983">
                  <c:v>0.14147909967845701</c:v>
                </c:pt>
                <c:pt idx="1984">
                  <c:v>0.14141414141414099</c:v>
                </c:pt>
                <c:pt idx="1985">
                  <c:v>0.14141414141414099</c:v>
                </c:pt>
                <c:pt idx="1986">
                  <c:v>0.141304347826087</c:v>
                </c:pt>
                <c:pt idx="1987">
                  <c:v>0.141304347826087</c:v>
                </c:pt>
                <c:pt idx="1988">
                  <c:v>0.14117647058823499</c:v>
                </c:pt>
                <c:pt idx="1989">
                  <c:v>0.14117647058823499</c:v>
                </c:pt>
                <c:pt idx="1990">
                  <c:v>0.14117647058823499</c:v>
                </c:pt>
                <c:pt idx="1991">
                  <c:v>0.14117647058823499</c:v>
                </c:pt>
                <c:pt idx="1992">
                  <c:v>0.14117647058823499</c:v>
                </c:pt>
                <c:pt idx="1993">
                  <c:v>0.141025641025641</c:v>
                </c:pt>
                <c:pt idx="1994">
                  <c:v>0.141025641025641</c:v>
                </c:pt>
                <c:pt idx="1995">
                  <c:v>0.141025641025641</c:v>
                </c:pt>
                <c:pt idx="1996">
                  <c:v>0.14098360655737699</c:v>
                </c:pt>
                <c:pt idx="1997">
                  <c:v>0.14093959731543601</c:v>
                </c:pt>
                <c:pt idx="1998">
                  <c:v>0.140845070422535</c:v>
                </c:pt>
                <c:pt idx="1999">
                  <c:v>0.140845070422535</c:v>
                </c:pt>
                <c:pt idx="2000">
                  <c:v>0.140845070422535</c:v>
                </c:pt>
                <c:pt idx="2001">
                  <c:v>0.140740740740741</c:v>
                </c:pt>
                <c:pt idx="2002">
                  <c:v>0.140625</c:v>
                </c:pt>
                <c:pt idx="2003">
                  <c:v>0.140625</c:v>
                </c:pt>
                <c:pt idx="2004">
                  <c:v>0.140625</c:v>
                </c:pt>
                <c:pt idx="2005">
                  <c:v>0.140625</c:v>
                </c:pt>
                <c:pt idx="2006">
                  <c:v>0.140625</c:v>
                </c:pt>
                <c:pt idx="2007">
                  <c:v>0.14049586776859499</c:v>
                </c:pt>
                <c:pt idx="2008">
                  <c:v>0.14042553191489399</c:v>
                </c:pt>
                <c:pt idx="2009">
                  <c:v>0.14041095890411001</c:v>
                </c:pt>
                <c:pt idx="2010">
                  <c:v>0.140350877192982</c:v>
                </c:pt>
                <c:pt idx="2011">
                  <c:v>0.140350877192982</c:v>
                </c:pt>
                <c:pt idx="2012">
                  <c:v>0.140350877192982</c:v>
                </c:pt>
                <c:pt idx="2013">
                  <c:v>0.140350877192982</c:v>
                </c:pt>
                <c:pt idx="2014">
                  <c:v>0.140350877192982</c:v>
                </c:pt>
                <c:pt idx="2015">
                  <c:v>0.140350877192982</c:v>
                </c:pt>
                <c:pt idx="2016">
                  <c:v>0.140350877192982</c:v>
                </c:pt>
                <c:pt idx="2017">
                  <c:v>0.140350877192982</c:v>
                </c:pt>
                <c:pt idx="2018">
                  <c:v>0.140350877192982</c:v>
                </c:pt>
                <c:pt idx="2019">
                  <c:v>0.140350877192982</c:v>
                </c:pt>
                <c:pt idx="2020">
                  <c:v>0.140350877192982</c:v>
                </c:pt>
                <c:pt idx="2021">
                  <c:v>0.14024390243902399</c:v>
                </c:pt>
                <c:pt idx="2022">
                  <c:v>0.14018691588785001</c:v>
                </c:pt>
                <c:pt idx="2023">
                  <c:v>0.14018691588785001</c:v>
                </c:pt>
                <c:pt idx="2024">
                  <c:v>0.140151515151515</c:v>
                </c:pt>
                <c:pt idx="2025">
                  <c:v>0.14000000000000001</c:v>
                </c:pt>
                <c:pt idx="2026">
                  <c:v>0.14000000000000001</c:v>
                </c:pt>
                <c:pt idx="2027">
                  <c:v>0.14000000000000001</c:v>
                </c:pt>
                <c:pt idx="2028">
                  <c:v>0.14000000000000001</c:v>
                </c:pt>
                <c:pt idx="2029">
                  <c:v>0.14000000000000001</c:v>
                </c:pt>
                <c:pt idx="2030">
                  <c:v>0.14000000000000001</c:v>
                </c:pt>
                <c:pt idx="2031">
                  <c:v>0.14000000000000001</c:v>
                </c:pt>
                <c:pt idx="2032">
                  <c:v>0.14000000000000001</c:v>
                </c:pt>
                <c:pt idx="2033">
                  <c:v>0.14000000000000001</c:v>
                </c:pt>
                <c:pt idx="2034">
                  <c:v>0.13978494623655899</c:v>
                </c:pt>
                <c:pt idx="2035">
                  <c:v>0.13970588235294101</c:v>
                </c:pt>
                <c:pt idx="2036">
                  <c:v>0.13970588235294101</c:v>
                </c:pt>
                <c:pt idx="2037">
                  <c:v>0.13953488372093001</c:v>
                </c:pt>
                <c:pt idx="2038">
                  <c:v>0.13953488372093001</c:v>
                </c:pt>
                <c:pt idx="2039">
                  <c:v>0.13934426229508201</c:v>
                </c:pt>
                <c:pt idx="2040">
                  <c:v>0.13934426229508201</c:v>
                </c:pt>
                <c:pt idx="2041">
                  <c:v>0.13934426229508201</c:v>
                </c:pt>
                <c:pt idx="2042">
                  <c:v>0.139240506329114</c:v>
                </c:pt>
                <c:pt idx="2043">
                  <c:v>0.139240506329114</c:v>
                </c:pt>
                <c:pt idx="2044">
                  <c:v>0.139240506329114</c:v>
                </c:pt>
                <c:pt idx="2045">
                  <c:v>0.139240506329114</c:v>
                </c:pt>
                <c:pt idx="2046">
                  <c:v>0.139130434782609</c:v>
                </c:pt>
                <c:pt idx="2047">
                  <c:v>0.139130434782609</c:v>
                </c:pt>
                <c:pt idx="2048">
                  <c:v>0.139130434782609</c:v>
                </c:pt>
                <c:pt idx="2049">
                  <c:v>0.139130434782609</c:v>
                </c:pt>
                <c:pt idx="2050">
                  <c:v>0.13888888888888901</c:v>
                </c:pt>
                <c:pt idx="2051">
                  <c:v>0.13888888888888901</c:v>
                </c:pt>
                <c:pt idx="2052">
                  <c:v>0.13888888888888901</c:v>
                </c:pt>
                <c:pt idx="2053">
                  <c:v>0.13888888888888901</c:v>
                </c:pt>
                <c:pt idx="2054">
                  <c:v>0.13861386138613899</c:v>
                </c:pt>
                <c:pt idx="2055">
                  <c:v>0.13861386138613899</c:v>
                </c:pt>
                <c:pt idx="2056">
                  <c:v>0.138461538461538</c:v>
                </c:pt>
                <c:pt idx="2057">
                  <c:v>0.138461538461538</c:v>
                </c:pt>
                <c:pt idx="2058">
                  <c:v>0.138461538461538</c:v>
                </c:pt>
                <c:pt idx="2059">
                  <c:v>0.138461538461538</c:v>
                </c:pt>
                <c:pt idx="2060">
                  <c:v>0.138461538461538</c:v>
                </c:pt>
                <c:pt idx="2061">
                  <c:v>0.138461538461538</c:v>
                </c:pt>
                <c:pt idx="2062">
                  <c:v>0.138461538461538</c:v>
                </c:pt>
                <c:pt idx="2063">
                  <c:v>0.13829787234042601</c:v>
                </c:pt>
                <c:pt idx="2064">
                  <c:v>0.13829787234042601</c:v>
                </c:pt>
                <c:pt idx="2065">
                  <c:v>0.13829787234042601</c:v>
                </c:pt>
                <c:pt idx="2066">
                  <c:v>0.13829787234042601</c:v>
                </c:pt>
                <c:pt idx="2067">
                  <c:v>0.13829787234042601</c:v>
                </c:pt>
                <c:pt idx="2068">
                  <c:v>0.13829787234042601</c:v>
                </c:pt>
                <c:pt idx="2069">
                  <c:v>0.13829787234042601</c:v>
                </c:pt>
                <c:pt idx="2070">
                  <c:v>0.138211382113821</c:v>
                </c:pt>
                <c:pt idx="2071">
                  <c:v>0.13815789473684201</c:v>
                </c:pt>
                <c:pt idx="2072">
                  <c:v>0.13809523809523799</c:v>
                </c:pt>
                <c:pt idx="2073">
                  <c:v>0.13793103448275901</c:v>
                </c:pt>
                <c:pt idx="2074">
                  <c:v>0.13793103448275901</c:v>
                </c:pt>
                <c:pt idx="2075">
                  <c:v>0.13793103448275901</c:v>
                </c:pt>
                <c:pt idx="2076">
                  <c:v>0.13793103448275901</c:v>
                </c:pt>
                <c:pt idx="2077">
                  <c:v>0.13793103448275901</c:v>
                </c:pt>
                <c:pt idx="2078">
                  <c:v>0.13793103448275901</c:v>
                </c:pt>
                <c:pt idx="2079">
                  <c:v>0.13793103448275901</c:v>
                </c:pt>
                <c:pt idx="2080">
                  <c:v>0.13793103448275901</c:v>
                </c:pt>
                <c:pt idx="2081">
                  <c:v>0.13793103448275901</c:v>
                </c:pt>
                <c:pt idx="2082">
                  <c:v>0.13793103448275901</c:v>
                </c:pt>
                <c:pt idx="2083">
                  <c:v>0.13793103448275901</c:v>
                </c:pt>
                <c:pt idx="2084">
                  <c:v>0.13793103448275901</c:v>
                </c:pt>
                <c:pt idx="2085">
                  <c:v>0.13793103448275901</c:v>
                </c:pt>
                <c:pt idx="2086">
                  <c:v>0.13793103448275901</c:v>
                </c:pt>
                <c:pt idx="2087">
                  <c:v>0.13793103448275901</c:v>
                </c:pt>
                <c:pt idx="2088">
                  <c:v>0.13793103448275901</c:v>
                </c:pt>
                <c:pt idx="2089">
                  <c:v>0.13793103448275901</c:v>
                </c:pt>
                <c:pt idx="2090">
                  <c:v>0.13793103448275901</c:v>
                </c:pt>
                <c:pt idx="2091">
                  <c:v>0.13793103448275901</c:v>
                </c:pt>
                <c:pt idx="2092">
                  <c:v>0.13793103448275901</c:v>
                </c:pt>
                <c:pt idx="2093">
                  <c:v>0.13780918727915201</c:v>
                </c:pt>
                <c:pt idx="2094">
                  <c:v>0.13772455089820401</c:v>
                </c:pt>
                <c:pt idx="2095">
                  <c:v>0.13761467889908299</c:v>
                </c:pt>
                <c:pt idx="2096">
                  <c:v>0.13761467889908299</c:v>
                </c:pt>
                <c:pt idx="2097">
                  <c:v>0.137566137566138</c:v>
                </c:pt>
                <c:pt idx="2098">
                  <c:v>0.13750000000000001</c:v>
                </c:pt>
                <c:pt idx="2099">
                  <c:v>0.13750000000000001</c:v>
                </c:pt>
                <c:pt idx="2100">
                  <c:v>0.13750000000000001</c:v>
                </c:pt>
                <c:pt idx="2101">
                  <c:v>0.13750000000000001</c:v>
                </c:pt>
                <c:pt idx="2102">
                  <c:v>0.13750000000000001</c:v>
                </c:pt>
                <c:pt idx="2103">
                  <c:v>0.13750000000000001</c:v>
                </c:pt>
                <c:pt idx="2104">
                  <c:v>0.13750000000000001</c:v>
                </c:pt>
                <c:pt idx="2105">
                  <c:v>0.13740458015267201</c:v>
                </c:pt>
                <c:pt idx="2106">
                  <c:v>0.13725490196078399</c:v>
                </c:pt>
                <c:pt idx="2107">
                  <c:v>0.13725490196078399</c:v>
                </c:pt>
                <c:pt idx="2108">
                  <c:v>0.13725490196078399</c:v>
                </c:pt>
                <c:pt idx="2109">
                  <c:v>0.13725490196078399</c:v>
                </c:pt>
                <c:pt idx="2110">
                  <c:v>0.13725490196078399</c:v>
                </c:pt>
                <c:pt idx="2111">
                  <c:v>0.13725490196078399</c:v>
                </c:pt>
                <c:pt idx="2112">
                  <c:v>0.13725490196078399</c:v>
                </c:pt>
                <c:pt idx="2113">
                  <c:v>0.13725490196078399</c:v>
                </c:pt>
                <c:pt idx="2114">
                  <c:v>0.13725490196078399</c:v>
                </c:pt>
                <c:pt idx="2115">
                  <c:v>0.13725490196078399</c:v>
                </c:pt>
                <c:pt idx="2116">
                  <c:v>0.13725490196078399</c:v>
                </c:pt>
                <c:pt idx="2117">
                  <c:v>0.13709677419354799</c:v>
                </c:pt>
                <c:pt idx="2118">
                  <c:v>0.13698630136986301</c:v>
                </c:pt>
                <c:pt idx="2119">
                  <c:v>0.13698630136986301</c:v>
                </c:pt>
                <c:pt idx="2120">
                  <c:v>0.13698630136986301</c:v>
                </c:pt>
                <c:pt idx="2121">
                  <c:v>0.13698630136986301</c:v>
                </c:pt>
                <c:pt idx="2122">
                  <c:v>0.13698630136986301</c:v>
                </c:pt>
                <c:pt idx="2123">
                  <c:v>0.13698630136986301</c:v>
                </c:pt>
                <c:pt idx="2124">
                  <c:v>0.13684210526315799</c:v>
                </c:pt>
                <c:pt idx="2125">
                  <c:v>0.13684210526315799</c:v>
                </c:pt>
                <c:pt idx="2126">
                  <c:v>0.13675213675213699</c:v>
                </c:pt>
                <c:pt idx="2127">
                  <c:v>0.13636363636363599</c:v>
                </c:pt>
                <c:pt idx="2128">
                  <c:v>0.13636363636363599</c:v>
                </c:pt>
                <c:pt idx="2129">
                  <c:v>0.13636363636363599</c:v>
                </c:pt>
                <c:pt idx="2130">
                  <c:v>0.13636363636363599</c:v>
                </c:pt>
                <c:pt idx="2131">
                  <c:v>0.13636363636363599</c:v>
                </c:pt>
                <c:pt idx="2132">
                  <c:v>0.13612565445026201</c:v>
                </c:pt>
                <c:pt idx="2133">
                  <c:v>0.13609467455621299</c:v>
                </c:pt>
                <c:pt idx="2134">
                  <c:v>0.13600000000000001</c:v>
                </c:pt>
                <c:pt idx="2135">
                  <c:v>0.13580246913580199</c:v>
                </c:pt>
                <c:pt idx="2136">
                  <c:v>0.13580246913580199</c:v>
                </c:pt>
                <c:pt idx="2137">
                  <c:v>0.13580246913580199</c:v>
                </c:pt>
                <c:pt idx="2138">
                  <c:v>0.135658914728682</c:v>
                </c:pt>
                <c:pt idx="2139">
                  <c:v>0.13559322033898299</c:v>
                </c:pt>
                <c:pt idx="2140">
                  <c:v>0.13559322033898299</c:v>
                </c:pt>
                <c:pt idx="2141">
                  <c:v>0.13559322033898299</c:v>
                </c:pt>
                <c:pt idx="2142">
                  <c:v>0.13559322033898299</c:v>
                </c:pt>
                <c:pt idx="2143">
                  <c:v>0.13559322033898299</c:v>
                </c:pt>
                <c:pt idx="2144">
                  <c:v>0.135483870967742</c:v>
                </c:pt>
                <c:pt idx="2145">
                  <c:v>0.13533834586466201</c:v>
                </c:pt>
                <c:pt idx="2146">
                  <c:v>0.13533834586466201</c:v>
                </c:pt>
                <c:pt idx="2147">
                  <c:v>0.13533834586466201</c:v>
                </c:pt>
                <c:pt idx="2148">
                  <c:v>0.135245901639344</c:v>
                </c:pt>
                <c:pt idx="2149">
                  <c:v>0.135135135135135</c:v>
                </c:pt>
                <c:pt idx="2150">
                  <c:v>0.135135135135135</c:v>
                </c:pt>
                <c:pt idx="2151">
                  <c:v>0.135135135135135</c:v>
                </c:pt>
                <c:pt idx="2152">
                  <c:v>0.135135135135135</c:v>
                </c:pt>
                <c:pt idx="2153">
                  <c:v>0.135135135135135</c:v>
                </c:pt>
                <c:pt idx="2154">
                  <c:v>0.135135135135135</c:v>
                </c:pt>
                <c:pt idx="2155">
                  <c:v>0.13495575221238901</c:v>
                </c:pt>
                <c:pt idx="2156">
                  <c:v>0.13483146067415699</c:v>
                </c:pt>
                <c:pt idx="2157">
                  <c:v>0.13483146067415699</c:v>
                </c:pt>
                <c:pt idx="2158">
                  <c:v>0.134615384615385</c:v>
                </c:pt>
                <c:pt idx="2159">
                  <c:v>0.134615384615385</c:v>
                </c:pt>
                <c:pt idx="2160">
                  <c:v>0.134615384615385</c:v>
                </c:pt>
                <c:pt idx="2161">
                  <c:v>0.134615384615385</c:v>
                </c:pt>
                <c:pt idx="2162">
                  <c:v>0.134615384615385</c:v>
                </c:pt>
                <c:pt idx="2163">
                  <c:v>0.134615384615385</c:v>
                </c:pt>
                <c:pt idx="2164">
                  <c:v>0.134615384615385</c:v>
                </c:pt>
                <c:pt idx="2165">
                  <c:v>0.134615384615385</c:v>
                </c:pt>
                <c:pt idx="2166">
                  <c:v>0.134529147982063</c:v>
                </c:pt>
                <c:pt idx="2167">
                  <c:v>0.134328358208955</c:v>
                </c:pt>
                <c:pt idx="2168">
                  <c:v>0.134328358208955</c:v>
                </c:pt>
                <c:pt idx="2169">
                  <c:v>0.134328358208955</c:v>
                </c:pt>
                <c:pt idx="2170">
                  <c:v>0.134328358208955</c:v>
                </c:pt>
                <c:pt idx="2171">
                  <c:v>0.134328358208955</c:v>
                </c:pt>
                <c:pt idx="2172">
                  <c:v>0.134328358208955</c:v>
                </c:pt>
                <c:pt idx="2173">
                  <c:v>0.134328358208955</c:v>
                </c:pt>
                <c:pt idx="2174">
                  <c:v>0.134328358208955</c:v>
                </c:pt>
                <c:pt idx="2175">
                  <c:v>0.134328358208955</c:v>
                </c:pt>
                <c:pt idx="2176">
                  <c:v>0.134146341463415</c:v>
                </c:pt>
                <c:pt idx="2177">
                  <c:v>0.134146341463415</c:v>
                </c:pt>
                <c:pt idx="2178">
                  <c:v>0.134146341463415</c:v>
                </c:pt>
                <c:pt idx="2179">
                  <c:v>0.134146341463415</c:v>
                </c:pt>
                <c:pt idx="2180">
                  <c:v>0.134146341463415</c:v>
                </c:pt>
                <c:pt idx="2181">
                  <c:v>0.134146341463415</c:v>
                </c:pt>
                <c:pt idx="2182">
                  <c:v>0.134146341463415</c:v>
                </c:pt>
                <c:pt idx="2183">
                  <c:v>0.134020618556701</c:v>
                </c:pt>
                <c:pt idx="2184">
                  <c:v>0.13392857142857101</c:v>
                </c:pt>
                <c:pt idx="2185">
                  <c:v>0.13392857142857101</c:v>
                </c:pt>
                <c:pt idx="2186">
                  <c:v>0.133858267716535</c:v>
                </c:pt>
                <c:pt idx="2187">
                  <c:v>0.133858267716535</c:v>
                </c:pt>
                <c:pt idx="2188">
                  <c:v>0.133858267716535</c:v>
                </c:pt>
                <c:pt idx="2189">
                  <c:v>0.13375796178343899</c:v>
                </c:pt>
                <c:pt idx="2190">
                  <c:v>0.13368983957219299</c:v>
                </c:pt>
                <c:pt idx="2191">
                  <c:v>0.133333333333333</c:v>
                </c:pt>
                <c:pt idx="2192">
                  <c:v>0.133333333333333</c:v>
                </c:pt>
                <c:pt idx="2193">
                  <c:v>0.133333333333333</c:v>
                </c:pt>
                <c:pt idx="2194">
                  <c:v>0.133333333333333</c:v>
                </c:pt>
                <c:pt idx="2195">
                  <c:v>0.133333333333333</c:v>
                </c:pt>
                <c:pt idx="2196">
                  <c:v>0.133333333333333</c:v>
                </c:pt>
                <c:pt idx="2197">
                  <c:v>0.133333333333333</c:v>
                </c:pt>
                <c:pt idx="2198">
                  <c:v>0.133333333333333</c:v>
                </c:pt>
                <c:pt idx="2199">
                  <c:v>0.133333333333333</c:v>
                </c:pt>
                <c:pt idx="2200">
                  <c:v>0.133333333333333</c:v>
                </c:pt>
                <c:pt idx="2201">
                  <c:v>0.133333333333333</c:v>
                </c:pt>
                <c:pt idx="2202">
                  <c:v>0.133333333333333</c:v>
                </c:pt>
                <c:pt idx="2203">
                  <c:v>0.133333333333333</c:v>
                </c:pt>
                <c:pt idx="2204">
                  <c:v>0.133333333333333</c:v>
                </c:pt>
                <c:pt idx="2205">
                  <c:v>0.133105802047782</c:v>
                </c:pt>
                <c:pt idx="2206">
                  <c:v>0.13294797687861301</c:v>
                </c:pt>
                <c:pt idx="2207">
                  <c:v>0.132911392405063</c:v>
                </c:pt>
                <c:pt idx="2208">
                  <c:v>0.132743362831858</c:v>
                </c:pt>
                <c:pt idx="2209">
                  <c:v>0.13265306122449</c:v>
                </c:pt>
                <c:pt idx="2210">
                  <c:v>0.13265306122449</c:v>
                </c:pt>
                <c:pt idx="2211">
                  <c:v>0.13265306122449</c:v>
                </c:pt>
                <c:pt idx="2212">
                  <c:v>0.13257575757575801</c:v>
                </c:pt>
                <c:pt idx="2213">
                  <c:v>0.132530120481928</c:v>
                </c:pt>
                <c:pt idx="2214">
                  <c:v>0.132530120481928</c:v>
                </c:pt>
                <c:pt idx="2215">
                  <c:v>0.132530120481928</c:v>
                </c:pt>
                <c:pt idx="2216">
                  <c:v>0.132530120481928</c:v>
                </c:pt>
                <c:pt idx="2217">
                  <c:v>0.132530120481928</c:v>
                </c:pt>
                <c:pt idx="2218">
                  <c:v>0.132530120481928</c:v>
                </c:pt>
                <c:pt idx="2219">
                  <c:v>0.13235294117647101</c:v>
                </c:pt>
                <c:pt idx="2220">
                  <c:v>0.13227513227513199</c:v>
                </c:pt>
                <c:pt idx="2221">
                  <c:v>0.13223140495867799</c:v>
                </c:pt>
                <c:pt idx="2222">
                  <c:v>0.13207547169811301</c:v>
                </c:pt>
                <c:pt idx="2223">
                  <c:v>0.13207547169811301</c:v>
                </c:pt>
                <c:pt idx="2224">
                  <c:v>0.13207547169811301</c:v>
                </c:pt>
                <c:pt idx="2225">
                  <c:v>0.13207547169811301</c:v>
                </c:pt>
                <c:pt idx="2226">
                  <c:v>0.13207547169811301</c:v>
                </c:pt>
                <c:pt idx="2227">
                  <c:v>0.13207547169811301</c:v>
                </c:pt>
                <c:pt idx="2228">
                  <c:v>0.13207547169811301</c:v>
                </c:pt>
                <c:pt idx="2229">
                  <c:v>0.131944444444444</c:v>
                </c:pt>
                <c:pt idx="2230">
                  <c:v>0.13186813186813201</c:v>
                </c:pt>
                <c:pt idx="2231">
                  <c:v>0.13186813186813201</c:v>
                </c:pt>
                <c:pt idx="2232">
                  <c:v>0.13186813186813201</c:v>
                </c:pt>
                <c:pt idx="2233">
                  <c:v>0.13186813186813201</c:v>
                </c:pt>
                <c:pt idx="2234">
                  <c:v>0.13186813186813201</c:v>
                </c:pt>
                <c:pt idx="2235">
                  <c:v>0.13186813186813201</c:v>
                </c:pt>
                <c:pt idx="2236">
                  <c:v>0.13186813186813201</c:v>
                </c:pt>
                <c:pt idx="2237">
                  <c:v>0.13157894736842099</c:v>
                </c:pt>
                <c:pt idx="2238">
                  <c:v>0.13157894736842099</c:v>
                </c:pt>
                <c:pt idx="2239">
                  <c:v>0.13157894736842099</c:v>
                </c:pt>
                <c:pt idx="2240">
                  <c:v>0.13138686131386901</c:v>
                </c:pt>
                <c:pt idx="2241">
                  <c:v>0.13131313131313099</c:v>
                </c:pt>
                <c:pt idx="2242">
                  <c:v>0.13131313131313099</c:v>
                </c:pt>
                <c:pt idx="2243">
                  <c:v>0.13131313131313099</c:v>
                </c:pt>
                <c:pt idx="2244">
                  <c:v>0.13131313131313099</c:v>
                </c:pt>
                <c:pt idx="2245">
                  <c:v>0.13127413127413101</c:v>
                </c:pt>
                <c:pt idx="2246">
                  <c:v>0.13125000000000001</c:v>
                </c:pt>
                <c:pt idx="2247">
                  <c:v>0.13120567375886499</c:v>
                </c:pt>
                <c:pt idx="2248">
                  <c:v>0.13120567375886499</c:v>
                </c:pt>
                <c:pt idx="2249">
                  <c:v>0.13114754098360701</c:v>
                </c:pt>
                <c:pt idx="2250">
                  <c:v>0.13114754098360701</c:v>
                </c:pt>
                <c:pt idx="2251">
                  <c:v>0.13114754098360701</c:v>
                </c:pt>
                <c:pt idx="2252">
                  <c:v>0.13114754098360701</c:v>
                </c:pt>
                <c:pt idx="2253">
                  <c:v>0.13114754098360701</c:v>
                </c:pt>
                <c:pt idx="2254">
                  <c:v>0.13114754098360701</c:v>
                </c:pt>
                <c:pt idx="2255">
                  <c:v>0.13095238095238099</c:v>
                </c:pt>
                <c:pt idx="2256">
                  <c:v>0.13095238095238099</c:v>
                </c:pt>
                <c:pt idx="2257">
                  <c:v>0.13087248322147699</c:v>
                </c:pt>
                <c:pt idx="2258">
                  <c:v>0.130769230769231</c:v>
                </c:pt>
                <c:pt idx="2259">
                  <c:v>0.130769230769231</c:v>
                </c:pt>
                <c:pt idx="2260">
                  <c:v>0.13043478260869601</c:v>
                </c:pt>
                <c:pt idx="2261">
                  <c:v>0.13043478260869601</c:v>
                </c:pt>
                <c:pt idx="2262">
                  <c:v>0.13043478260869601</c:v>
                </c:pt>
                <c:pt idx="2263">
                  <c:v>0.13043478260869601</c:v>
                </c:pt>
                <c:pt idx="2264">
                  <c:v>0.13043478260869601</c:v>
                </c:pt>
                <c:pt idx="2265">
                  <c:v>0.13043478260869601</c:v>
                </c:pt>
                <c:pt idx="2266">
                  <c:v>0.13030303030303</c:v>
                </c:pt>
                <c:pt idx="2267">
                  <c:v>0.13008130081300801</c:v>
                </c:pt>
                <c:pt idx="2268">
                  <c:v>0.13</c:v>
                </c:pt>
                <c:pt idx="2269">
                  <c:v>0.13</c:v>
                </c:pt>
                <c:pt idx="2270">
                  <c:v>0.13</c:v>
                </c:pt>
                <c:pt idx="2271">
                  <c:v>0.12987012987013</c:v>
                </c:pt>
                <c:pt idx="2272">
                  <c:v>0.12987012987013</c:v>
                </c:pt>
                <c:pt idx="2273">
                  <c:v>0.12977099236641201</c:v>
                </c:pt>
                <c:pt idx="2274">
                  <c:v>0.129707112970711</c:v>
                </c:pt>
                <c:pt idx="2275">
                  <c:v>0.12962962962963001</c:v>
                </c:pt>
                <c:pt idx="2276">
                  <c:v>0.12962962962963001</c:v>
                </c:pt>
                <c:pt idx="2277">
                  <c:v>0.12962962962963001</c:v>
                </c:pt>
                <c:pt idx="2278">
                  <c:v>0.12962962962963001</c:v>
                </c:pt>
                <c:pt idx="2279">
                  <c:v>0.12962962962963001</c:v>
                </c:pt>
                <c:pt idx="2280">
                  <c:v>0.12962962962963001</c:v>
                </c:pt>
                <c:pt idx="2281">
                  <c:v>0.12962962962963001</c:v>
                </c:pt>
                <c:pt idx="2282">
                  <c:v>0.12962962962963001</c:v>
                </c:pt>
                <c:pt idx="2283">
                  <c:v>0.12949640287769801</c:v>
                </c:pt>
                <c:pt idx="2284">
                  <c:v>0.129464285714286</c:v>
                </c:pt>
                <c:pt idx="2285">
                  <c:v>0.129411764705882</c:v>
                </c:pt>
                <c:pt idx="2286">
                  <c:v>0.129411764705882</c:v>
                </c:pt>
                <c:pt idx="2287">
                  <c:v>0.129411764705882</c:v>
                </c:pt>
                <c:pt idx="2288">
                  <c:v>0.129411764705882</c:v>
                </c:pt>
                <c:pt idx="2289">
                  <c:v>0.129411764705882</c:v>
                </c:pt>
                <c:pt idx="2290">
                  <c:v>0.12931034482758599</c:v>
                </c:pt>
                <c:pt idx="2291">
                  <c:v>0.12903225806451599</c:v>
                </c:pt>
                <c:pt idx="2292">
                  <c:v>0.12903225806451599</c:v>
                </c:pt>
                <c:pt idx="2293">
                  <c:v>0.12903225806451599</c:v>
                </c:pt>
                <c:pt idx="2294">
                  <c:v>0.12903225806451599</c:v>
                </c:pt>
                <c:pt idx="2295">
                  <c:v>0.12903225806451599</c:v>
                </c:pt>
                <c:pt idx="2296">
                  <c:v>0.12903225806451599</c:v>
                </c:pt>
                <c:pt idx="2297">
                  <c:v>0.12903225806451599</c:v>
                </c:pt>
                <c:pt idx="2298">
                  <c:v>0.12903225806451599</c:v>
                </c:pt>
                <c:pt idx="2299">
                  <c:v>0.12903225806451599</c:v>
                </c:pt>
                <c:pt idx="2300">
                  <c:v>0.128834355828221</c:v>
                </c:pt>
                <c:pt idx="2301">
                  <c:v>0.12878787878787901</c:v>
                </c:pt>
                <c:pt idx="2302">
                  <c:v>0.12871287128712899</c:v>
                </c:pt>
                <c:pt idx="2303">
                  <c:v>0.128571428571429</c:v>
                </c:pt>
                <c:pt idx="2304">
                  <c:v>0.128571428571429</c:v>
                </c:pt>
                <c:pt idx="2305">
                  <c:v>0.128571428571429</c:v>
                </c:pt>
                <c:pt idx="2306">
                  <c:v>0.128571428571429</c:v>
                </c:pt>
                <c:pt idx="2307">
                  <c:v>0.12844036697247699</c:v>
                </c:pt>
                <c:pt idx="2308">
                  <c:v>0.12844036697247699</c:v>
                </c:pt>
                <c:pt idx="2309">
                  <c:v>0.12844036697247699</c:v>
                </c:pt>
                <c:pt idx="2310">
                  <c:v>0.12834224598930499</c:v>
                </c:pt>
                <c:pt idx="2311">
                  <c:v>0.128205128205128</c:v>
                </c:pt>
                <c:pt idx="2312">
                  <c:v>0.128205128205128</c:v>
                </c:pt>
                <c:pt idx="2313">
                  <c:v>0.128205128205128</c:v>
                </c:pt>
                <c:pt idx="2314">
                  <c:v>0.128205128205128</c:v>
                </c:pt>
                <c:pt idx="2315">
                  <c:v>0.128205128205128</c:v>
                </c:pt>
                <c:pt idx="2316">
                  <c:v>0.128205128205128</c:v>
                </c:pt>
                <c:pt idx="2317">
                  <c:v>0.128205128205128</c:v>
                </c:pt>
                <c:pt idx="2318">
                  <c:v>0.12804878048780499</c:v>
                </c:pt>
                <c:pt idx="2319">
                  <c:v>0.12804878048780499</c:v>
                </c:pt>
                <c:pt idx="2320">
                  <c:v>0.12804878048780499</c:v>
                </c:pt>
                <c:pt idx="2321">
                  <c:v>0.127906976744186</c:v>
                </c:pt>
                <c:pt idx="2322">
                  <c:v>0.127906976744186</c:v>
                </c:pt>
                <c:pt idx="2323">
                  <c:v>0.127906976744186</c:v>
                </c:pt>
                <c:pt idx="2324">
                  <c:v>0.127906976744186</c:v>
                </c:pt>
                <c:pt idx="2325">
                  <c:v>0.127853881278539</c:v>
                </c:pt>
                <c:pt idx="2326">
                  <c:v>0.12781954887218</c:v>
                </c:pt>
                <c:pt idx="2327">
                  <c:v>0.12781954887218</c:v>
                </c:pt>
                <c:pt idx="2328">
                  <c:v>0.12775330396475801</c:v>
                </c:pt>
                <c:pt idx="2329">
                  <c:v>0.12765957446808501</c:v>
                </c:pt>
                <c:pt idx="2330">
                  <c:v>0.12745098039215699</c:v>
                </c:pt>
                <c:pt idx="2331">
                  <c:v>0.12745098039215699</c:v>
                </c:pt>
                <c:pt idx="2332">
                  <c:v>0.12727272727272701</c:v>
                </c:pt>
                <c:pt idx="2333">
                  <c:v>0.12727272727272701</c:v>
                </c:pt>
                <c:pt idx="2334">
                  <c:v>0.12727272727272701</c:v>
                </c:pt>
                <c:pt idx="2335">
                  <c:v>0.12727272727272701</c:v>
                </c:pt>
                <c:pt idx="2336">
                  <c:v>0.12727272727272701</c:v>
                </c:pt>
                <c:pt idx="2337">
                  <c:v>0.12727272727272701</c:v>
                </c:pt>
                <c:pt idx="2338">
                  <c:v>0.12727272727272701</c:v>
                </c:pt>
                <c:pt idx="2339">
                  <c:v>0.12727272727272701</c:v>
                </c:pt>
                <c:pt idx="2340">
                  <c:v>0.12711864406779699</c:v>
                </c:pt>
                <c:pt idx="2341">
                  <c:v>0.12711864406779699</c:v>
                </c:pt>
                <c:pt idx="2342">
                  <c:v>0.126984126984127</c:v>
                </c:pt>
                <c:pt idx="2343">
                  <c:v>0.126984126984127</c:v>
                </c:pt>
                <c:pt idx="2344">
                  <c:v>0.126984126984127</c:v>
                </c:pt>
                <c:pt idx="2345">
                  <c:v>0.126984126984127</c:v>
                </c:pt>
                <c:pt idx="2346">
                  <c:v>0.126984126984127</c:v>
                </c:pt>
                <c:pt idx="2347">
                  <c:v>0.126984126984127</c:v>
                </c:pt>
                <c:pt idx="2348">
                  <c:v>0.12686567164179099</c:v>
                </c:pt>
                <c:pt idx="2349">
                  <c:v>0.12684365781710899</c:v>
                </c:pt>
                <c:pt idx="2350">
                  <c:v>0.12676056338028199</c:v>
                </c:pt>
                <c:pt idx="2351">
                  <c:v>0.12676056338028199</c:v>
                </c:pt>
                <c:pt idx="2352">
                  <c:v>0.12676056338028199</c:v>
                </c:pt>
                <c:pt idx="2353">
                  <c:v>0.12676056338028199</c:v>
                </c:pt>
                <c:pt idx="2354">
                  <c:v>0.12666666666666701</c:v>
                </c:pt>
                <c:pt idx="2355">
                  <c:v>0.12666666666666701</c:v>
                </c:pt>
                <c:pt idx="2356">
                  <c:v>0.126582278481013</c:v>
                </c:pt>
                <c:pt idx="2357">
                  <c:v>0.126582278481013</c:v>
                </c:pt>
                <c:pt idx="2358">
                  <c:v>0.126582278481013</c:v>
                </c:pt>
                <c:pt idx="2359">
                  <c:v>0.126582278481013</c:v>
                </c:pt>
                <c:pt idx="2360">
                  <c:v>0.126582278481013</c:v>
                </c:pt>
                <c:pt idx="2361">
                  <c:v>0.126436781609195</c:v>
                </c:pt>
                <c:pt idx="2362">
                  <c:v>0.12637362637362601</c:v>
                </c:pt>
                <c:pt idx="2363">
                  <c:v>0.12637362637362601</c:v>
                </c:pt>
                <c:pt idx="2364">
                  <c:v>0.12631578947368399</c:v>
                </c:pt>
                <c:pt idx="2365">
                  <c:v>0.12631578947368399</c:v>
                </c:pt>
                <c:pt idx="2366">
                  <c:v>0.12621359223301001</c:v>
                </c:pt>
                <c:pt idx="2367">
                  <c:v>0.12616822429906499</c:v>
                </c:pt>
                <c:pt idx="2368">
                  <c:v>0.126126126126126</c:v>
                </c:pt>
                <c:pt idx="2369">
                  <c:v>0.126050420168067</c:v>
                </c:pt>
                <c:pt idx="2370">
                  <c:v>0.126050420168067</c:v>
                </c:pt>
                <c:pt idx="2371">
                  <c:v>0.125925925925926</c:v>
                </c:pt>
                <c:pt idx="2372">
                  <c:v>0.125</c:v>
                </c:pt>
                <c:pt idx="2373">
                  <c:v>0.125</c:v>
                </c:pt>
                <c:pt idx="2374">
                  <c:v>0.125</c:v>
                </c:pt>
                <c:pt idx="2375">
                  <c:v>0.125</c:v>
                </c:pt>
                <c:pt idx="2376">
                  <c:v>0.125</c:v>
                </c:pt>
                <c:pt idx="2377">
                  <c:v>0.125</c:v>
                </c:pt>
                <c:pt idx="2378">
                  <c:v>0.125</c:v>
                </c:pt>
                <c:pt idx="2379">
                  <c:v>0.125</c:v>
                </c:pt>
                <c:pt idx="2380">
                  <c:v>0.125</c:v>
                </c:pt>
                <c:pt idx="2381">
                  <c:v>0.125</c:v>
                </c:pt>
                <c:pt idx="2382">
                  <c:v>0.125</c:v>
                </c:pt>
                <c:pt idx="2383">
                  <c:v>0.125</c:v>
                </c:pt>
                <c:pt idx="2384">
                  <c:v>0.125</c:v>
                </c:pt>
                <c:pt idx="2385">
                  <c:v>0.125</c:v>
                </c:pt>
                <c:pt idx="2386">
                  <c:v>0.125</c:v>
                </c:pt>
                <c:pt idx="2387">
                  <c:v>0.125</c:v>
                </c:pt>
                <c:pt idx="2388">
                  <c:v>0.125</c:v>
                </c:pt>
                <c:pt idx="2389">
                  <c:v>0.125</c:v>
                </c:pt>
                <c:pt idx="2390">
                  <c:v>0.125</c:v>
                </c:pt>
                <c:pt idx="2391">
                  <c:v>0.125</c:v>
                </c:pt>
                <c:pt idx="2392">
                  <c:v>0.125</c:v>
                </c:pt>
                <c:pt idx="2393">
                  <c:v>0.125</c:v>
                </c:pt>
                <c:pt idx="2394">
                  <c:v>0.125</c:v>
                </c:pt>
                <c:pt idx="2395">
                  <c:v>0.125</c:v>
                </c:pt>
                <c:pt idx="2396">
                  <c:v>0.125</c:v>
                </c:pt>
                <c:pt idx="2397">
                  <c:v>0.125</c:v>
                </c:pt>
                <c:pt idx="2398">
                  <c:v>0.125</c:v>
                </c:pt>
                <c:pt idx="2399">
                  <c:v>0.125</c:v>
                </c:pt>
                <c:pt idx="2400">
                  <c:v>0.125</c:v>
                </c:pt>
                <c:pt idx="2401">
                  <c:v>0.125</c:v>
                </c:pt>
                <c:pt idx="2402">
                  <c:v>0.125</c:v>
                </c:pt>
                <c:pt idx="2403">
                  <c:v>0.125</c:v>
                </c:pt>
                <c:pt idx="2404">
                  <c:v>0.125</c:v>
                </c:pt>
                <c:pt idx="2405">
                  <c:v>0.125</c:v>
                </c:pt>
                <c:pt idx="2406">
                  <c:v>0.125</c:v>
                </c:pt>
                <c:pt idx="2407">
                  <c:v>0.125</c:v>
                </c:pt>
                <c:pt idx="2408">
                  <c:v>0.125</c:v>
                </c:pt>
                <c:pt idx="2409">
                  <c:v>0.125</c:v>
                </c:pt>
                <c:pt idx="2410">
                  <c:v>0.125</c:v>
                </c:pt>
                <c:pt idx="2411">
                  <c:v>0.125</c:v>
                </c:pt>
                <c:pt idx="2412">
                  <c:v>0.125</c:v>
                </c:pt>
                <c:pt idx="2413">
                  <c:v>0.124444444444444</c:v>
                </c:pt>
                <c:pt idx="2414">
                  <c:v>0.124324324324324</c:v>
                </c:pt>
                <c:pt idx="2415">
                  <c:v>0.124293785310734</c:v>
                </c:pt>
                <c:pt idx="2416">
                  <c:v>0.12422360248447201</c:v>
                </c:pt>
                <c:pt idx="2417">
                  <c:v>0.124087591240876</c:v>
                </c:pt>
                <c:pt idx="2418">
                  <c:v>0.124087591240876</c:v>
                </c:pt>
                <c:pt idx="2419">
                  <c:v>0.124031007751938</c:v>
                </c:pt>
                <c:pt idx="2420">
                  <c:v>0.123867069486405</c:v>
                </c:pt>
                <c:pt idx="2421">
                  <c:v>0.123711340206186</c:v>
                </c:pt>
                <c:pt idx="2422">
                  <c:v>0.123711340206186</c:v>
                </c:pt>
                <c:pt idx="2423">
                  <c:v>0.123711340206186</c:v>
                </c:pt>
                <c:pt idx="2424">
                  <c:v>0.123674911660777</c:v>
                </c:pt>
                <c:pt idx="2425">
                  <c:v>0.123595505617978</c:v>
                </c:pt>
                <c:pt idx="2426">
                  <c:v>0.123595505617978</c:v>
                </c:pt>
                <c:pt idx="2427">
                  <c:v>0.123595505617978</c:v>
                </c:pt>
                <c:pt idx="2428">
                  <c:v>0.123595505617978</c:v>
                </c:pt>
                <c:pt idx="2429">
                  <c:v>0.123595505617978</c:v>
                </c:pt>
                <c:pt idx="2430">
                  <c:v>0.123529411764706</c:v>
                </c:pt>
                <c:pt idx="2431">
                  <c:v>0.12345679012345701</c:v>
                </c:pt>
                <c:pt idx="2432">
                  <c:v>0.123376623376623</c:v>
                </c:pt>
                <c:pt idx="2433">
                  <c:v>0.123287671232877</c:v>
                </c:pt>
                <c:pt idx="2434">
                  <c:v>0.123188405797101</c:v>
                </c:pt>
                <c:pt idx="2435">
                  <c:v>0.123188405797101</c:v>
                </c:pt>
                <c:pt idx="2436">
                  <c:v>0.123076923076923</c:v>
                </c:pt>
                <c:pt idx="2437">
                  <c:v>0.123076923076923</c:v>
                </c:pt>
                <c:pt idx="2438">
                  <c:v>0.123076923076923</c:v>
                </c:pt>
                <c:pt idx="2439">
                  <c:v>0.123076923076923</c:v>
                </c:pt>
                <c:pt idx="2440">
                  <c:v>0.123076923076923</c:v>
                </c:pt>
                <c:pt idx="2441">
                  <c:v>0.122905027932961</c:v>
                </c:pt>
                <c:pt idx="2442">
                  <c:v>0.12280701754386</c:v>
                </c:pt>
                <c:pt idx="2443">
                  <c:v>0.12280701754386</c:v>
                </c:pt>
                <c:pt idx="2444">
                  <c:v>0.12280701754386</c:v>
                </c:pt>
                <c:pt idx="2445">
                  <c:v>0.12280701754386</c:v>
                </c:pt>
                <c:pt idx="2446">
                  <c:v>0.12280701754386</c:v>
                </c:pt>
                <c:pt idx="2447">
                  <c:v>0.12280701754386</c:v>
                </c:pt>
                <c:pt idx="2448">
                  <c:v>0.12280701754386</c:v>
                </c:pt>
                <c:pt idx="2449">
                  <c:v>0.12280701754386</c:v>
                </c:pt>
                <c:pt idx="2450">
                  <c:v>0.122754491017964</c:v>
                </c:pt>
                <c:pt idx="2451">
                  <c:v>0.122699386503067</c:v>
                </c:pt>
                <c:pt idx="2452">
                  <c:v>0.12258064516129</c:v>
                </c:pt>
                <c:pt idx="2453">
                  <c:v>0.12254901960784299</c:v>
                </c:pt>
                <c:pt idx="2454">
                  <c:v>0.122448979591837</c:v>
                </c:pt>
                <c:pt idx="2455">
                  <c:v>0.122448979591837</c:v>
                </c:pt>
                <c:pt idx="2456">
                  <c:v>0.122448979591837</c:v>
                </c:pt>
                <c:pt idx="2457">
                  <c:v>0.122448979591837</c:v>
                </c:pt>
                <c:pt idx="2458">
                  <c:v>0.122448979591837</c:v>
                </c:pt>
                <c:pt idx="2459">
                  <c:v>0.122222222222222</c:v>
                </c:pt>
                <c:pt idx="2460">
                  <c:v>0.122222222222222</c:v>
                </c:pt>
                <c:pt idx="2461">
                  <c:v>0.122222222222222</c:v>
                </c:pt>
                <c:pt idx="2462">
                  <c:v>0.122222222222222</c:v>
                </c:pt>
                <c:pt idx="2463">
                  <c:v>0.12195121951219499</c:v>
                </c:pt>
                <c:pt idx="2464">
                  <c:v>0.12195121951219499</c:v>
                </c:pt>
                <c:pt idx="2465">
                  <c:v>0.121794871794872</c:v>
                </c:pt>
                <c:pt idx="2466">
                  <c:v>0.121739130434783</c:v>
                </c:pt>
                <c:pt idx="2467">
                  <c:v>0.12171052631578901</c:v>
                </c:pt>
                <c:pt idx="2468">
                  <c:v>0.12169312169312201</c:v>
                </c:pt>
                <c:pt idx="2469">
                  <c:v>0.121621621621622</c:v>
                </c:pt>
                <c:pt idx="2470">
                  <c:v>0.121621621621622</c:v>
                </c:pt>
                <c:pt idx="2471">
                  <c:v>0.121621621621622</c:v>
                </c:pt>
                <c:pt idx="2472">
                  <c:v>0.121621621621622</c:v>
                </c:pt>
                <c:pt idx="2473">
                  <c:v>0.121621621621622</c:v>
                </c:pt>
                <c:pt idx="2474">
                  <c:v>0.121621621621622</c:v>
                </c:pt>
                <c:pt idx="2475">
                  <c:v>0.121621621621622</c:v>
                </c:pt>
                <c:pt idx="2476">
                  <c:v>0.121621621621622</c:v>
                </c:pt>
                <c:pt idx="2477">
                  <c:v>0.121621621621622</c:v>
                </c:pt>
                <c:pt idx="2478">
                  <c:v>0.121621621621622</c:v>
                </c:pt>
                <c:pt idx="2479">
                  <c:v>0.121621621621622</c:v>
                </c:pt>
                <c:pt idx="2480">
                  <c:v>0.121527777777778</c:v>
                </c:pt>
                <c:pt idx="2481">
                  <c:v>0.121495327102804</c:v>
                </c:pt>
                <c:pt idx="2482">
                  <c:v>0.121495327102804</c:v>
                </c:pt>
                <c:pt idx="2483">
                  <c:v>0.121495327102804</c:v>
                </c:pt>
                <c:pt idx="2484">
                  <c:v>0.121495327102804</c:v>
                </c:pt>
                <c:pt idx="2485">
                  <c:v>0.121338912133891</c:v>
                </c:pt>
                <c:pt idx="2486">
                  <c:v>0.12121212121212099</c:v>
                </c:pt>
                <c:pt idx="2487">
                  <c:v>0.12121212121212099</c:v>
                </c:pt>
                <c:pt idx="2488">
                  <c:v>0.12121212121212099</c:v>
                </c:pt>
                <c:pt idx="2489">
                  <c:v>0.12121212121212099</c:v>
                </c:pt>
                <c:pt idx="2490">
                  <c:v>0.12121212121212099</c:v>
                </c:pt>
                <c:pt idx="2491">
                  <c:v>0.12121212121212099</c:v>
                </c:pt>
                <c:pt idx="2492">
                  <c:v>0.12121212121212099</c:v>
                </c:pt>
                <c:pt idx="2493">
                  <c:v>0.12121212121212099</c:v>
                </c:pt>
                <c:pt idx="2494">
                  <c:v>0.12121212121212099</c:v>
                </c:pt>
                <c:pt idx="2495">
                  <c:v>0.12121212121212099</c:v>
                </c:pt>
                <c:pt idx="2496">
                  <c:v>0.12121212121212099</c:v>
                </c:pt>
                <c:pt idx="2497">
                  <c:v>0.12121212121212099</c:v>
                </c:pt>
                <c:pt idx="2498">
                  <c:v>0.12121212121212099</c:v>
                </c:pt>
                <c:pt idx="2499">
                  <c:v>0.12121212121212099</c:v>
                </c:pt>
                <c:pt idx="2500">
                  <c:v>0.121076233183857</c:v>
                </c:pt>
                <c:pt idx="2501">
                  <c:v>0.121052631578947</c:v>
                </c:pt>
                <c:pt idx="2502">
                  <c:v>0.12093023255814001</c:v>
                </c:pt>
                <c:pt idx="2503">
                  <c:v>0.120879120879121</c:v>
                </c:pt>
                <c:pt idx="2504">
                  <c:v>0.120879120879121</c:v>
                </c:pt>
                <c:pt idx="2505">
                  <c:v>0.12068965517241401</c:v>
                </c:pt>
                <c:pt idx="2506">
                  <c:v>0.12068965517241401</c:v>
                </c:pt>
                <c:pt idx="2507">
                  <c:v>0.12068965517241401</c:v>
                </c:pt>
                <c:pt idx="2508">
                  <c:v>0.12068965517241401</c:v>
                </c:pt>
                <c:pt idx="2509">
                  <c:v>0.12068965517241401</c:v>
                </c:pt>
                <c:pt idx="2510">
                  <c:v>0.12068965517241401</c:v>
                </c:pt>
                <c:pt idx="2511">
                  <c:v>0.12068965517241401</c:v>
                </c:pt>
                <c:pt idx="2512">
                  <c:v>0.12068965517241401</c:v>
                </c:pt>
                <c:pt idx="2513">
                  <c:v>0.12068965517241401</c:v>
                </c:pt>
                <c:pt idx="2514">
                  <c:v>0.12068965517241401</c:v>
                </c:pt>
                <c:pt idx="2515">
                  <c:v>0.12068965517241401</c:v>
                </c:pt>
                <c:pt idx="2516">
                  <c:v>0.120567375886525</c:v>
                </c:pt>
                <c:pt idx="2517">
                  <c:v>0.120481927710843</c:v>
                </c:pt>
                <c:pt idx="2518">
                  <c:v>0.120481927710843</c:v>
                </c:pt>
                <c:pt idx="2519">
                  <c:v>0.120481927710843</c:v>
                </c:pt>
                <c:pt idx="2520">
                  <c:v>0.12037037037037</c:v>
                </c:pt>
                <c:pt idx="2521">
                  <c:v>0.12037037037037</c:v>
                </c:pt>
                <c:pt idx="2522">
                  <c:v>0.12037037037037</c:v>
                </c:pt>
                <c:pt idx="2523">
                  <c:v>0.12032085561497299</c:v>
                </c:pt>
                <c:pt idx="2524">
                  <c:v>0.120274914089347</c:v>
                </c:pt>
                <c:pt idx="2525">
                  <c:v>0.120234604105572</c:v>
                </c:pt>
                <c:pt idx="2526">
                  <c:v>0.12015503875969</c:v>
                </c:pt>
                <c:pt idx="2527">
                  <c:v>0.12</c:v>
                </c:pt>
                <c:pt idx="2528">
                  <c:v>0.12</c:v>
                </c:pt>
                <c:pt idx="2529">
                  <c:v>0.12</c:v>
                </c:pt>
                <c:pt idx="2530">
                  <c:v>0.12</c:v>
                </c:pt>
                <c:pt idx="2531">
                  <c:v>0.12</c:v>
                </c:pt>
                <c:pt idx="2532">
                  <c:v>0.12</c:v>
                </c:pt>
                <c:pt idx="2533">
                  <c:v>0.12</c:v>
                </c:pt>
                <c:pt idx="2534">
                  <c:v>0.12</c:v>
                </c:pt>
                <c:pt idx="2535">
                  <c:v>0.12</c:v>
                </c:pt>
                <c:pt idx="2536">
                  <c:v>0.12</c:v>
                </c:pt>
                <c:pt idx="2537">
                  <c:v>0.12</c:v>
                </c:pt>
                <c:pt idx="2538">
                  <c:v>0.12</c:v>
                </c:pt>
                <c:pt idx="2539">
                  <c:v>0.12</c:v>
                </c:pt>
                <c:pt idx="2540">
                  <c:v>0.12</c:v>
                </c:pt>
                <c:pt idx="2541">
                  <c:v>0.12</c:v>
                </c:pt>
                <c:pt idx="2542">
                  <c:v>0.12</c:v>
                </c:pt>
                <c:pt idx="2543">
                  <c:v>0.12</c:v>
                </c:pt>
                <c:pt idx="2544">
                  <c:v>0.12</c:v>
                </c:pt>
                <c:pt idx="2545">
                  <c:v>0.11965811965812</c:v>
                </c:pt>
                <c:pt idx="2546">
                  <c:v>0.119565217391304</c:v>
                </c:pt>
                <c:pt idx="2547">
                  <c:v>0.119402985074627</c:v>
                </c:pt>
                <c:pt idx="2548">
                  <c:v>0.119402985074627</c:v>
                </c:pt>
                <c:pt idx="2549">
                  <c:v>0.119402985074627</c:v>
                </c:pt>
                <c:pt idx="2550">
                  <c:v>0.119318181818182</c:v>
                </c:pt>
                <c:pt idx="2551">
                  <c:v>0.119266055045872</c:v>
                </c:pt>
                <c:pt idx="2552">
                  <c:v>0.119230769230769</c:v>
                </c:pt>
                <c:pt idx="2553">
                  <c:v>0.119047619047619</c:v>
                </c:pt>
                <c:pt idx="2554">
                  <c:v>0.119047619047619</c:v>
                </c:pt>
                <c:pt idx="2555">
                  <c:v>0.119047619047619</c:v>
                </c:pt>
                <c:pt idx="2556">
                  <c:v>0.119047619047619</c:v>
                </c:pt>
                <c:pt idx="2557">
                  <c:v>0.119047619047619</c:v>
                </c:pt>
                <c:pt idx="2558">
                  <c:v>0.11891891891891899</c:v>
                </c:pt>
                <c:pt idx="2559">
                  <c:v>0.118811881188119</c:v>
                </c:pt>
                <c:pt idx="2560">
                  <c:v>0.11864406779661001</c:v>
                </c:pt>
                <c:pt idx="2561">
                  <c:v>0.11864406779661001</c:v>
                </c:pt>
                <c:pt idx="2562">
                  <c:v>0.11864406779661001</c:v>
                </c:pt>
                <c:pt idx="2563">
                  <c:v>0.11864406779661001</c:v>
                </c:pt>
                <c:pt idx="2564">
                  <c:v>0.11864406779661001</c:v>
                </c:pt>
                <c:pt idx="2565">
                  <c:v>0.11864406779661001</c:v>
                </c:pt>
                <c:pt idx="2566">
                  <c:v>0.11851851851851899</c:v>
                </c:pt>
                <c:pt idx="2567">
                  <c:v>0.11848341232227499</c:v>
                </c:pt>
                <c:pt idx="2568">
                  <c:v>0.118421052631579</c:v>
                </c:pt>
                <c:pt idx="2569">
                  <c:v>0.118421052631579</c:v>
                </c:pt>
                <c:pt idx="2570">
                  <c:v>0.118421052631579</c:v>
                </c:pt>
                <c:pt idx="2571">
                  <c:v>0.118421052631579</c:v>
                </c:pt>
                <c:pt idx="2572">
                  <c:v>0.118343195266272</c:v>
                </c:pt>
                <c:pt idx="2573">
                  <c:v>0.118279569892473</c:v>
                </c:pt>
                <c:pt idx="2574">
                  <c:v>0.118279569892473</c:v>
                </c:pt>
                <c:pt idx="2575">
                  <c:v>0.118181818181818</c:v>
                </c:pt>
                <c:pt idx="2576">
                  <c:v>0.118181818181818</c:v>
                </c:pt>
                <c:pt idx="2577">
                  <c:v>0.118181818181818</c:v>
                </c:pt>
                <c:pt idx="2578">
                  <c:v>0.118155619596542</c:v>
                </c:pt>
                <c:pt idx="2579">
                  <c:v>0.118110236220472</c:v>
                </c:pt>
                <c:pt idx="2580">
                  <c:v>0.118110236220472</c:v>
                </c:pt>
                <c:pt idx="2581">
                  <c:v>0.117948717948718</c:v>
                </c:pt>
                <c:pt idx="2582">
                  <c:v>0.11764705882352899</c:v>
                </c:pt>
                <c:pt idx="2583">
                  <c:v>0.11764705882352899</c:v>
                </c:pt>
                <c:pt idx="2584">
                  <c:v>0.11764705882352899</c:v>
                </c:pt>
                <c:pt idx="2585">
                  <c:v>0.11764705882352899</c:v>
                </c:pt>
                <c:pt idx="2586">
                  <c:v>0.11764705882352899</c:v>
                </c:pt>
                <c:pt idx="2587">
                  <c:v>0.11764705882352899</c:v>
                </c:pt>
                <c:pt idx="2588">
                  <c:v>0.11764705882352899</c:v>
                </c:pt>
                <c:pt idx="2589">
                  <c:v>0.11764705882352899</c:v>
                </c:pt>
                <c:pt idx="2590">
                  <c:v>0.11764705882352899</c:v>
                </c:pt>
                <c:pt idx="2591">
                  <c:v>0.11764705882352899</c:v>
                </c:pt>
                <c:pt idx="2592">
                  <c:v>0.11764705882352899</c:v>
                </c:pt>
                <c:pt idx="2593">
                  <c:v>0.11764705882352899</c:v>
                </c:pt>
                <c:pt idx="2594">
                  <c:v>0.11764705882352899</c:v>
                </c:pt>
                <c:pt idx="2595">
                  <c:v>0.11764705882352899</c:v>
                </c:pt>
                <c:pt idx="2596">
                  <c:v>0.11764705882352899</c:v>
                </c:pt>
                <c:pt idx="2597">
                  <c:v>0.11764705882352899</c:v>
                </c:pt>
                <c:pt idx="2598">
                  <c:v>0.11764705882352899</c:v>
                </c:pt>
                <c:pt idx="2599">
                  <c:v>0.11764705882352899</c:v>
                </c:pt>
                <c:pt idx="2600">
                  <c:v>0.11764705882352899</c:v>
                </c:pt>
                <c:pt idx="2601">
                  <c:v>0.11764705882352899</c:v>
                </c:pt>
                <c:pt idx="2602">
                  <c:v>0.11764705882352899</c:v>
                </c:pt>
                <c:pt idx="2603">
                  <c:v>0.117370892018779</c:v>
                </c:pt>
                <c:pt idx="2604">
                  <c:v>0.11724137931034501</c:v>
                </c:pt>
                <c:pt idx="2605">
                  <c:v>0.11724137931034501</c:v>
                </c:pt>
                <c:pt idx="2606">
                  <c:v>0.11721611721611699</c:v>
                </c:pt>
                <c:pt idx="2607">
                  <c:v>0.1171875</c:v>
                </c:pt>
                <c:pt idx="2608">
                  <c:v>0.1171875</c:v>
                </c:pt>
                <c:pt idx="2609">
                  <c:v>0.117021276595745</c:v>
                </c:pt>
                <c:pt idx="2610">
                  <c:v>0.117021276595745</c:v>
                </c:pt>
                <c:pt idx="2611">
                  <c:v>0.116935483870968</c:v>
                </c:pt>
                <c:pt idx="2612">
                  <c:v>0.11688311688311701</c:v>
                </c:pt>
                <c:pt idx="2613">
                  <c:v>0.11688311688311701</c:v>
                </c:pt>
                <c:pt idx="2614">
                  <c:v>0.11688311688311701</c:v>
                </c:pt>
                <c:pt idx="2615">
                  <c:v>0.11688311688311701</c:v>
                </c:pt>
                <c:pt idx="2616">
                  <c:v>0.116788321167883</c:v>
                </c:pt>
                <c:pt idx="2617">
                  <c:v>0.116788321167883</c:v>
                </c:pt>
                <c:pt idx="2618">
                  <c:v>0.116666666666667</c:v>
                </c:pt>
                <c:pt idx="2619">
                  <c:v>0.116666666666667</c:v>
                </c:pt>
                <c:pt idx="2620">
                  <c:v>0.116666666666667</c:v>
                </c:pt>
                <c:pt idx="2621">
                  <c:v>0.116666666666667</c:v>
                </c:pt>
                <c:pt idx="2622">
                  <c:v>0.116504854368932</c:v>
                </c:pt>
                <c:pt idx="2623">
                  <c:v>0.116504854368932</c:v>
                </c:pt>
                <c:pt idx="2624">
                  <c:v>0.116279069767442</c:v>
                </c:pt>
                <c:pt idx="2625">
                  <c:v>0.116279069767442</c:v>
                </c:pt>
                <c:pt idx="2626">
                  <c:v>0.116279069767442</c:v>
                </c:pt>
                <c:pt idx="2627">
                  <c:v>0.11612903225806499</c:v>
                </c:pt>
                <c:pt idx="2628">
                  <c:v>0.11612903225806499</c:v>
                </c:pt>
                <c:pt idx="2629">
                  <c:v>0.11607142857142901</c:v>
                </c:pt>
                <c:pt idx="2630">
                  <c:v>0.115942028985507</c:v>
                </c:pt>
                <c:pt idx="2631">
                  <c:v>0.115942028985507</c:v>
                </c:pt>
                <c:pt idx="2632">
                  <c:v>0.115942028985507</c:v>
                </c:pt>
                <c:pt idx="2633">
                  <c:v>0.115942028985507</c:v>
                </c:pt>
                <c:pt idx="2634">
                  <c:v>0.115942028985507</c:v>
                </c:pt>
                <c:pt idx="2635">
                  <c:v>0.115789473684211</c:v>
                </c:pt>
                <c:pt idx="2636">
                  <c:v>0.115789473684211</c:v>
                </c:pt>
                <c:pt idx="2637">
                  <c:v>0.11570247933884301</c:v>
                </c:pt>
                <c:pt idx="2638">
                  <c:v>0.115646258503401</c:v>
                </c:pt>
                <c:pt idx="2639">
                  <c:v>0.115537848605578</c:v>
                </c:pt>
                <c:pt idx="2640">
                  <c:v>0.115384615384615</c:v>
                </c:pt>
                <c:pt idx="2641">
                  <c:v>0.115384615384615</c:v>
                </c:pt>
                <c:pt idx="2642">
                  <c:v>0.115384615384615</c:v>
                </c:pt>
                <c:pt idx="2643">
                  <c:v>0.115384615384615</c:v>
                </c:pt>
                <c:pt idx="2644">
                  <c:v>0.115384615384615</c:v>
                </c:pt>
                <c:pt idx="2645">
                  <c:v>0.115384615384615</c:v>
                </c:pt>
                <c:pt idx="2646">
                  <c:v>0.115384615384615</c:v>
                </c:pt>
                <c:pt idx="2647">
                  <c:v>0.115384615384615</c:v>
                </c:pt>
                <c:pt idx="2648">
                  <c:v>0.115384615384615</c:v>
                </c:pt>
                <c:pt idx="2649">
                  <c:v>0.115384615384615</c:v>
                </c:pt>
                <c:pt idx="2650">
                  <c:v>0.115384615384615</c:v>
                </c:pt>
                <c:pt idx="2651">
                  <c:v>0.115384615384615</c:v>
                </c:pt>
                <c:pt idx="2652">
                  <c:v>0.115384615384615</c:v>
                </c:pt>
                <c:pt idx="2653">
                  <c:v>0.115384615384615</c:v>
                </c:pt>
                <c:pt idx="2654">
                  <c:v>0.11524163568773201</c:v>
                </c:pt>
                <c:pt idx="2655">
                  <c:v>0.115151515151515</c:v>
                </c:pt>
                <c:pt idx="2656">
                  <c:v>0.115151515151515</c:v>
                </c:pt>
                <c:pt idx="2657">
                  <c:v>0.11504424778761101</c:v>
                </c:pt>
                <c:pt idx="2658">
                  <c:v>0.114942528735632</c:v>
                </c:pt>
                <c:pt idx="2659">
                  <c:v>0.114942528735632</c:v>
                </c:pt>
                <c:pt idx="2660">
                  <c:v>0.114942528735632</c:v>
                </c:pt>
                <c:pt idx="2661">
                  <c:v>0.114942528735632</c:v>
                </c:pt>
                <c:pt idx="2662">
                  <c:v>0.114942528735632</c:v>
                </c:pt>
                <c:pt idx="2663">
                  <c:v>0.114893617021277</c:v>
                </c:pt>
                <c:pt idx="2664">
                  <c:v>0.114754098360656</c:v>
                </c:pt>
                <c:pt idx="2665">
                  <c:v>0.114754098360656</c:v>
                </c:pt>
                <c:pt idx="2666">
                  <c:v>0.114754098360656</c:v>
                </c:pt>
                <c:pt idx="2667">
                  <c:v>0.114754098360656</c:v>
                </c:pt>
                <c:pt idx="2668">
                  <c:v>0.114754098360656</c:v>
                </c:pt>
                <c:pt idx="2669">
                  <c:v>0.114754098360656</c:v>
                </c:pt>
                <c:pt idx="2670">
                  <c:v>0.114583333333333</c:v>
                </c:pt>
                <c:pt idx="2671">
                  <c:v>0.114583333333333</c:v>
                </c:pt>
                <c:pt idx="2672">
                  <c:v>0.114583333333333</c:v>
                </c:pt>
                <c:pt idx="2673">
                  <c:v>0.114583333333333</c:v>
                </c:pt>
                <c:pt idx="2674">
                  <c:v>0.114503816793893</c:v>
                </c:pt>
                <c:pt idx="2675">
                  <c:v>0.114285714285714</c:v>
                </c:pt>
                <c:pt idx="2676">
                  <c:v>0.114285714285714</c:v>
                </c:pt>
                <c:pt idx="2677">
                  <c:v>0.114285714285714</c:v>
                </c:pt>
                <c:pt idx="2678">
                  <c:v>0.114285714285714</c:v>
                </c:pt>
                <c:pt idx="2679">
                  <c:v>0.114285714285714</c:v>
                </c:pt>
                <c:pt idx="2680">
                  <c:v>0.114093959731544</c:v>
                </c:pt>
                <c:pt idx="2681">
                  <c:v>0.114093959731544</c:v>
                </c:pt>
                <c:pt idx="2682">
                  <c:v>0.114035087719298</c:v>
                </c:pt>
                <c:pt idx="2683">
                  <c:v>0.113989637305699</c:v>
                </c:pt>
                <c:pt idx="2684">
                  <c:v>0.113924050632911</c:v>
                </c:pt>
                <c:pt idx="2685">
                  <c:v>0.113861386138614</c:v>
                </c:pt>
                <c:pt idx="2686">
                  <c:v>0.113821138211382</c:v>
                </c:pt>
                <c:pt idx="2687">
                  <c:v>0.113725490196078</c:v>
                </c:pt>
                <c:pt idx="2688">
                  <c:v>0.11363636363636399</c:v>
                </c:pt>
                <c:pt idx="2689">
                  <c:v>0.11363636363636399</c:v>
                </c:pt>
                <c:pt idx="2690">
                  <c:v>0.11363636363636399</c:v>
                </c:pt>
                <c:pt idx="2691">
                  <c:v>0.11363636363636399</c:v>
                </c:pt>
                <c:pt idx="2692">
                  <c:v>0.11363636363636399</c:v>
                </c:pt>
                <c:pt idx="2693">
                  <c:v>0.11363636363636399</c:v>
                </c:pt>
                <c:pt idx="2694">
                  <c:v>0.11363636363636399</c:v>
                </c:pt>
                <c:pt idx="2695">
                  <c:v>0.11340206185567001</c:v>
                </c:pt>
                <c:pt idx="2696">
                  <c:v>0.11340206185567001</c:v>
                </c:pt>
                <c:pt idx="2697">
                  <c:v>0.113207547169811</c:v>
                </c:pt>
                <c:pt idx="2698">
                  <c:v>0.113207547169811</c:v>
                </c:pt>
                <c:pt idx="2699">
                  <c:v>0.113207547169811</c:v>
                </c:pt>
                <c:pt idx="2700">
                  <c:v>0.113207547169811</c:v>
                </c:pt>
                <c:pt idx="2701">
                  <c:v>0.113207547169811</c:v>
                </c:pt>
                <c:pt idx="2702">
                  <c:v>0.113207547169811</c:v>
                </c:pt>
                <c:pt idx="2703">
                  <c:v>0.113207547169811</c:v>
                </c:pt>
                <c:pt idx="2704">
                  <c:v>0.113207547169811</c:v>
                </c:pt>
                <c:pt idx="2705">
                  <c:v>0.113207547169811</c:v>
                </c:pt>
                <c:pt idx="2706">
                  <c:v>0.113207547169811</c:v>
                </c:pt>
                <c:pt idx="2707">
                  <c:v>0.113207547169811</c:v>
                </c:pt>
                <c:pt idx="2708">
                  <c:v>0.11304347826087</c:v>
                </c:pt>
                <c:pt idx="2709">
                  <c:v>0.11304347826087</c:v>
                </c:pt>
                <c:pt idx="2710">
                  <c:v>0.112994350282486</c:v>
                </c:pt>
                <c:pt idx="2711">
                  <c:v>0.112903225806452</c:v>
                </c:pt>
                <c:pt idx="2712">
                  <c:v>0.112903225806452</c:v>
                </c:pt>
                <c:pt idx="2713">
                  <c:v>0.112903225806452</c:v>
                </c:pt>
                <c:pt idx="2714">
                  <c:v>0.112903225806452</c:v>
                </c:pt>
                <c:pt idx="2715">
                  <c:v>0.112903225806452</c:v>
                </c:pt>
                <c:pt idx="2716">
                  <c:v>0.112903225806452</c:v>
                </c:pt>
                <c:pt idx="2717">
                  <c:v>0.112903225806452</c:v>
                </c:pt>
                <c:pt idx="2718">
                  <c:v>0.112852664576803</c:v>
                </c:pt>
                <c:pt idx="2719">
                  <c:v>0.112781954887218</c:v>
                </c:pt>
                <c:pt idx="2720">
                  <c:v>0.11271676300578</c:v>
                </c:pt>
                <c:pt idx="2721">
                  <c:v>0.11267605633802801</c:v>
                </c:pt>
                <c:pt idx="2722">
                  <c:v>0.11267605633802801</c:v>
                </c:pt>
                <c:pt idx="2723">
                  <c:v>0.11267605633802801</c:v>
                </c:pt>
                <c:pt idx="2724">
                  <c:v>0.11267605633802801</c:v>
                </c:pt>
                <c:pt idx="2725">
                  <c:v>0.11267605633802801</c:v>
                </c:pt>
                <c:pt idx="2726">
                  <c:v>0.11267605633802801</c:v>
                </c:pt>
                <c:pt idx="2727">
                  <c:v>0.11267605633802801</c:v>
                </c:pt>
                <c:pt idx="2728">
                  <c:v>0.11267605633802801</c:v>
                </c:pt>
                <c:pt idx="2729">
                  <c:v>0.11267605633802801</c:v>
                </c:pt>
                <c:pt idx="2730">
                  <c:v>0.112582781456954</c:v>
                </c:pt>
                <c:pt idx="2731">
                  <c:v>0.1125</c:v>
                </c:pt>
                <c:pt idx="2732">
                  <c:v>0.1125</c:v>
                </c:pt>
                <c:pt idx="2733">
                  <c:v>0.1125</c:v>
                </c:pt>
                <c:pt idx="2734">
                  <c:v>0.1125</c:v>
                </c:pt>
                <c:pt idx="2735">
                  <c:v>0.112391930835735</c:v>
                </c:pt>
                <c:pt idx="2736">
                  <c:v>0.112359550561798</c:v>
                </c:pt>
                <c:pt idx="2737">
                  <c:v>0.112359550561798</c:v>
                </c:pt>
                <c:pt idx="2738">
                  <c:v>0.112359550561798</c:v>
                </c:pt>
                <c:pt idx="2739">
                  <c:v>0.112359550561798</c:v>
                </c:pt>
                <c:pt idx="2740">
                  <c:v>0.112359550561798</c:v>
                </c:pt>
                <c:pt idx="2741">
                  <c:v>0.11224489795918401</c:v>
                </c:pt>
                <c:pt idx="2742">
                  <c:v>0.11224489795918401</c:v>
                </c:pt>
                <c:pt idx="2743">
                  <c:v>0.11224489795918401</c:v>
                </c:pt>
                <c:pt idx="2744">
                  <c:v>0.11224489795918401</c:v>
                </c:pt>
                <c:pt idx="2745">
                  <c:v>0.11219512195122</c:v>
                </c:pt>
                <c:pt idx="2746">
                  <c:v>0.11214953271028</c:v>
                </c:pt>
                <c:pt idx="2747">
                  <c:v>0.112121212121212</c:v>
                </c:pt>
                <c:pt idx="2748">
                  <c:v>0.112</c:v>
                </c:pt>
                <c:pt idx="2749">
                  <c:v>0.111888111888112</c:v>
                </c:pt>
                <c:pt idx="2750">
                  <c:v>0.11184210526315801</c:v>
                </c:pt>
                <c:pt idx="2751">
                  <c:v>0.111675126903553</c:v>
                </c:pt>
                <c:pt idx="2752">
                  <c:v>0.111675126903553</c:v>
                </c:pt>
                <c:pt idx="2753">
                  <c:v>0.111650485436893</c:v>
                </c:pt>
                <c:pt idx="2754">
                  <c:v>0.111627906976744</c:v>
                </c:pt>
                <c:pt idx="2755">
                  <c:v>0.11111111111111099</c:v>
                </c:pt>
                <c:pt idx="2756">
                  <c:v>0.11111111111111099</c:v>
                </c:pt>
                <c:pt idx="2757">
                  <c:v>0.11111111111111099</c:v>
                </c:pt>
                <c:pt idx="2758">
                  <c:v>0.11111111111111099</c:v>
                </c:pt>
                <c:pt idx="2759">
                  <c:v>0.11111111111111099</c:v>
                </c:pt>
                <c:pt idx="2760">
                  <c:v>0.11111111111111099</c:v>
                </c:pt>
                <c:pt idx="2761">
                  <c:v>0.11111111111111099</c:v>
                </c:pt>
                <c:pt idx="2762">
                  <c:v>0.11111111111111099</c:v>
                </c:pt>
                <c:pt idx="2763">
                  <c:v>0.11111111111111099</c:v>
                </c:pt>
                <c:pt idx="2764">
                  <c:v>0.11111111111111099</c:v>
                </c:pt>
                <c:pt idx="2765">
                  <c:v>0.11111111111111099</c:v>
                </c:pt>
                <c:pt idx="2766">
                  <c:v>0.11111111111111099</c:v>
                </c:pt>
                <c:pt idx="2767">
                  <c:v>0.11111111111111099</c:v>
                </c:pt>
                <c:pt idx="2768">
                  <c:v>0.11111111111111099</c:v>
                </c:pt>
                <c:pt idx="2769">
                  <c:v>0.11111111111111099</c:v>
                </c:pt>
                <c:pt idx="2770">
                  <c:v>0.11111111111111099</c:v>
                </c:pt>
                <c:pt idx="2771">
                  <c:v>0.11111111111111099</c:v>
                </c:pt>
                <c:pt idx="2772">
                  <c:v>0.11111111111111099</c:v>
                </c:pt>
                <c:pt idx="2773">
                  <c:v>0.11111111111111099</c:v>
                </c:pt>
                <c:pt idx="2774">
                  <c:v>0.11111111111111099</c:v>
                </c:pt>
                <c:pt idx="2775">
                  <c:v>0.11111111111111099</c:v>
                </c:pt>
                <c:pt idx="2776">
                  <c:v>0.11111111111111099</c:v>
                </c:pt>
                <c:pt idx="2777">
                  <c:v>0.11111111111111099</c:v>
                </c:pt>
                <c:pt idx="2778">
                  <c:v>0.110687022900763</c:v>
                </c:pt>
                <c:pt idx="2779">
                  <c:v>0.11063829787234</c:v>
                </c:pt>
                <c:pt idx="2780">
                  <c:v>0.11046511627907001</c:v>
                </c:pt>
                <c:pt idx="2781">
                  <c:v>0.110320284697509</c:v>
                </c:pt>
                <c:pt idx="2782">
                  <c:v>0.11009174311926601</c:v>
                </c:pt>
                <c:pt idx="2783">
                  <c:v>0.11009174311926601</c:v>
                </c:pt>
                <c:pt idx="2784">
                  <c:v>0.11009174311926601</c:v>
                </c:pt>
                <c:pt idx="2785">
                  <c:v>0.11</c:v>
                </c:pt>
                <c:pt idx="2786">
                  <c:v>0.11</c:v>
                </c:pt>
                <c:pt idx="2787">
                  <c:v>0.10989010989011</c:v>
                </c:pt>
                <c:pt idx="2788">
                  <c:v>0.10989010989011</c:v>
                </c:pt>
                <c:pt idx="2789">
                  <c:v>0.10989010989011</c:v>
                </c:pt>
                <c:pt idx="2790">
                  <c:v>0.10989010989011</c:v>
                </c:pt>
                <c:pt idx="2791">
                  <c:v>0.109756097560976</c:v>
                </c:pt>
                <c:pt idx="2792">
                  <c:v>0.10958904109589</c:v>
                </c:pt>
                <c:pt idx="2793">
                  <c:v>0.10958904109589</c:v>
                </c:pt>
                <c:pt idx="2794">
                  <c:v>0.10958904109589</c:v>
                </c:pt>
                <c:pt idx="2795">
                  <c:v>0.10958904109589</c:v>
                </c:pt>
                <c:pt idx="2796">
                  <c:v>0.10958904109589</c:v>
                </c:pt>
                <c:pt idx="2797">
                  <c:v>0.10958904109589</c:v>
                </c:pt>
                <c:pt idx="2798">
                  <c:v>0.10954063604240299</c:v>
                </c:pt>
                <c:pt idx="2799">
                  <c:v>0.109489051094891</c:v>
                </c:pt>
                <c:pt idx="2800">
                  <c:v>0.109489051094891</c:v>
                </c:pt>
                <c:pt idx="2801">
                  <c:v>0.109375</c:v>
                </c:pt>
                <c:pt idx="2802">
                  <c:v>0.109375</c:v>
                </c:pt>
                <c:pt idx="2803">
                  <c:v>0.109375</c:v>
                </c:pt>
                <c:pt idx="2804">
                  <c:v>0.109375</c:v>
                </c:pt>
                <c:pt idx="2805">
                  <c:v>0.109289617486339</c:v>
                </c:pt>
                <c:pt idx="2806">
                  <c:v>0.109243697478992</c:v>
                </c:pt>
                <c:pt idx="2807">
                  <c:v>0.109195402298851</c:v>
                </c:pt>
                <c:pt idx="2808">
                  <c:v>0.109090909090909</c:v>
                </c:pt>
                <c:pt idx="2809">
                  <c:v>0.109090909090909</c:v>
                </c:pt>
                <c:pt idx="2810">
                  <c:v>0.109090909090909</c:v>
                </c:pt>
                <c:pt idx="2811">
                  <c:v>0.109090909090909</c:v>
                </c:pt>
                <c:pt idx="2812">
                  <c:v>0.109090909090909</c:v>
                </c:pt>
                <c:pt idx="2813">
                  <c:v>0.109090909090909</c:v>
                </c:pt>
                <c:pt idx="2814">
                  <c:v>0.109090909090909</c:v>
                </c:pt>
                <c:pt idx="2815">
                  <c:v>0.109090909090909</c:v>
                </c:pt>
                <c:pt idx="2816">
                  <c:v>0.108974358974359</c:v>
                </c:pt>
                <c:pt idx="2817">
                  <c:v>0.108974358974359</c:v>
                </c:pt>
                <c:pt idx="2818">
                  <c:v>0.10891089108910899</c:v>
                </c:pt>
                <c:pt idx="2819">
                  <c:v>0.10891089108910899</c:v>
                </c:pt>
                <c:pt idx="2820">
                  <c:v>0.108843537414966</c:v>
                </c:pt>
                <c:pt idx="2821">
                  <c:v>0.108786610878661</c:v>
                </c:pt>
                <c:pt idx="2822">
                  <c:v>0.108695652173913</c:v>
                </c:pt>
                <c:pt idx="2823">
                  <c:v>0.108695652173913</c:v>
                </c:pt>
                <c:pt idx="2824">
                  <c:v>0.108695652173913</c:v>
                </c:pt>
                <c:pt idx="2825">
                  <c:v>0.108695652173913</c:v>
                </c:pt>
                <c:pt idx="2826">
                  <c:v>0.108695652173913</c:v>
                </c:pt>
                <c:pt idx="2827">
                  <c:v>0.108695652173913</c:v>
                </c:pt>
                <c:pt idx="2828">
                  <c:v>0.108597285067873</c:v>
                </c:pt>
                <c:pt idx="2829">
                  <c:v>0.108571428571429</c:v>
                </c:pt>
                <c:pt idx="2830">
                  <c:v>0.108433734939759</c:v>
                </c:pt>
                <c:pt idx="2831">
                  <c:v>0.108433734939759</c:v>
                </c:pt>
                <c:pt idx="2832">
                  <c:v>0.108433734939759</c:v>
                </c:pt>
                <c:pt idx="2833">
                  <c:v>0.108433734939759</c:v>
                </c:pt>
                <c:pt idx="2834">
                  <c:v>0.108433734939759</c:v>
                </c:pt>
                <c:pt idx="2835">
                  <c:v>0.108433734939759</c:v>
                </c:pt>
                <c:pt idx="2836">
                  <c:v>0.108433734939759</c:v>
                </c:pt>
                <c:pt idx="2837">
                  <c:v>0.108333333333333</c:v>
                </c:pt>
                <c:pt idx="2838">
                  <c:v>0.10828025477707</c:v>
                </c:pt>
                <c:pt idx="2839">
                  <c:v>0.108108108108108</c:v>
                </c:pt>
                <c:pt idx="2840">
                  <c:v>0.108108108108108</c:v>
                </c:pt>
                <c:pt idx="2841">
                  <c:v>0.108108108108108</c:v>
                </c:pt>
                <c:pt idx="2842">
                  <c:v>0.108108108108108</c:v>
                </c:pt>
                <c:pt idx="2843">
                  <c:v>0.107954545454545</c:v>
                </c:pt>
                <c:pt idx="2844">
                  <c:v>0.107913669064748</c:v>
                </c:pt>
                <c:pt idx="2845">
                  <c:v>0.10788381742738599</c:v>
                </c:pt>
                <c:pt idx="2846">
                  <c:v>0.10784313725490199</c:v>
                </c:pt>
                <c:pt idx="2847">
                  <c:v>0.107784431137725</c:v>
                </c:pt>
                <c:pt idx="2848">
                  <c:v>0.107692307692308</c:v>
                </c:pt>
                <c:pt idx="2849">
                  <c:v>0.107692307692308</c:v>
                </c:pt>
                <c:pt idx="2850">
                  <c:v>0.107692307692308</c:v>
                </c:pt>
                <c:pt idx="2851">
                  <c:v>0.107569721115538</c:v>
                </c:pt>
                <c:pt idx="2852">
                  <c:v>0.10752688172043</c:v>
                </c:pt>
                <c:pt idx="2853">
                  <c:v>0.10752688172043</c:v>
                </c:pt>
                <c:pt idx="2854">
                  <c:v>0.10752688172043</c:v>
                </c:pt>
                <c:pt idx="2855">
                  <c:v>0.107438016528926</c:v>
                </c:pt>
                <c:pt idx="2856">
                  <c:v>0.10738255033557</c:v>
                </c:pt>
                <c:pt idx="2857">
                  <c:v>0.107142857142857</c:v>
                </c:pt>
                <c:pt idx="2858">
                  <c:v>0.107142857142857</c:v>
                </c:pt>
                <c:pt idx="2859">
                  <c:v>0.107142857142857</c:v>
                </c:pt>
                <c:pt idx="2860">
                  <c:v>0.107142857142857</c:v>
                </c:pt>
                <c:pt idx="2861">
                  <c:v>0.107142857142857</c:v>
                </c:pt>
                <c:pt idx="2862">
                  <c:v>0.107142857142857</c:v>
                </c:pt>
                <c:pt idx="2863">
                  <c:v>0.107142857142857</c:v>
                </c:pt>
                <c:pt idx="2864">
                  <c:v>0.107142857142857</c:v>
                </c:pt>
                <c:pt idx="2865">
                  <c:v>0.107142857142857</c:v>
                </c:pt>
                <c:pt idx="2866">
                  <c:v>0.107142857142857</c:v>
                </c:pt>
                <c:pt idx="2867">
                  <c:v>0.107142857142857</c:v>
                </c:pt>
                <c:pt idx="2868">
                  <c:v>0.107142857142857</c:v>
                </c:pt>
                <c:pt idx="2869">
                  <c:v>0.107142857142857</c:v>
                </c:pt>
                <c:pt idx="2870">
                  <c:v>0.107142857142857</c:v>
                </c:pt>
                <c:pt idx="2871">
                  <c:v>0.107142857142857</c:v>
                </c:pt>
                <c:pt idx="2872">
                  <c:v>0.107142857142857</c:v>
                </c:pt>
                <c:pt idx="2873">
                  <c:v>0.107142857142857</c:v>
                </c:pt>
                <c:pt idx="2874">
                  <c:v>0.107142857142857</c:v>
                </c:pt>
                <c:pt idx="2875">
                  <c:v>0.106976744186047</c:v>
                </c:pt>
                <c:pt idx="2876">
                  <c:v>0.106918238993711</c:v>
                </c:pt>
                <c:pt idx="2877">
                  <c:v>0.106796116504854</c:v>
                </c:pt>
                <c:pt idx="2878">
                  <c:v>0.10666666666666701</c:v>
                </c:pt>
                <c:pt idx="2879">
                  <c:v>0.10666666666666701</c:v>
                </c:pt>
                <c:pt idx="2880">
                  <c:v>0.10666666666666701</c:v>
                </c:pt>
                <c:pt idx="2881">
                  <c:v>0.10659898477157401</c:v>
                </c:pt>
                <c:pt idx="2882">
                  <c:v>0.10659898477157401</c:v>
                </c:pt>
                <c:pt idx="2883">
                  <c:v>0.10655737704918</c:v>
                </c:pt>
                <c:pt idx="2884">
                  <c:v>0.106529209621993</c:v>
                </c:pt>
                <c:pt idx="2885">
                  <c:v>0.10638297872340401</c:v>
                </c:pt>
                <c:pt idx="2886">
                  <c:v>0.10638297872340401</c:v>
                </c:pt>
                <c:pt idx="2887">
                  <c:v>0.10606060606060599</c:v>
                </c:pt>
                <c:pt idx="2888">
                  <c:v>0.10606060606060599</c:v>
                </c:pt>
                <c:pt idx="2889">
                  <c:v>0.10606060606060599</c:v>
                </c:pt>
                <c:pt idx="2890">
                  <c:v>0.10606060606060599</c:v>
                </c:pt>
                <c:pt idx="2891">
                  <c:v>0.10606060606060599</c:v>
                </c:pt>
                <c:pt idx="2892">
                  <c:v>0.105990783410138</c:v>
                </c:pt>
                <c:pt idx="2893">
                  <c:v>0.105882352941176</c:v>
                </c:pt>
                <c:pt idx="2894">
                  <c:v>0.105769230769231</c:v>
                </c:pt>
                <c:pt idx="2895">
                  <c:v>0.105691056910569</c:v>
                </c:pt>
                <c:pt idx="2896">
                  <c:v>0.105691056910569</c:v>
                </c:pt>
                <c:pt idx="2897">
                  <c:v>0.105633802816901</c:v>
                </c:pt>
                <c:pt idx="2898">
                  <c:v>0.105555555555556</c:v>
                </c:pt>
                <c:pt idx="2899">
                  <c:v>0.105263157894737</c:v>
                </c:pt>
                <c:pt idx="2900">
                  <c:v>0.105263157894737</c:v>
                </c:pt>
                <c:pt idx="2901">
                  <c:v>0.105263157894737</c:v>
                </c:pt>
                <c:pt idx="2902">
                  <c:v>0.105263157894737</c:v>
                </c:pt>
                <c:pt idx="2903">
                  <c:v>0.105263157894737</c:v>
                </c:pt>
                <c:pt idx="2904">
                  <c:v>0.105263157894737</c:v>
                </c:pt>
                <c:pt idx="2905">
                  <c:v>0.105263157894737</c:v>
                </c:pt>
                <c:pt idx="2906">
                  <c:v>0.105263157894737</c:v>
                </c:pt>
                <c:pt idx="2907">
                  <c:v>0.105263157894737</c:v>
                </c:pt>
                <c:pt idx="2908">
                  <c:v>0.105263157894737</c:v>
                </c:pt>
                <c:pt idx="2909">
                  <c:v>0.105263157894737</c:v>
                </c:pt>
                <c:pt idx="2910">
                  <c:v>0.105263157894737</c:v>
                </c:pt>
                <c:pt idx="2911">
                  <c:v>0.105263157894737</c:v>
                </c:pt>
                <c:pt idx="2912">
                  <c:v>0.105263157894737</c:v>
                </c:pt>
                <c:pt idx="2913">
                  <c:v>0.105263157894737</c:v>
                </c:pt>
                <c:pt idx="2914">
                  <c:v>0.10489510489510501</c:v>
                </c:pt>
                <c:pt idx="2915">
                  <c:v>0.104838709677419</c:v>
                </c:pt>
                <c:pt idx="2916">
                  <c:v>0.104838709677419</c:v>
                </c:pt>
                <c:pt idx="2917">
                  <c:v>0.104838709677419</c:v>
                </c:pt>
                <c:pt idx="2918">
                  <c:v>0.104651162790698</c:v>
                </c:pt>
                <c:pt idx="2919">
                  <c:v>0.104477611940299</c:v>
                </c:pt>
                <c:pt idx="2920">
                  <c:v>0.104477611940299</c:v>
                </c:pt>
                <c:pt idx="2921">
                  <c:v>0.104477611940299</c:v>
                </c:pt>
                <c:pt idx="2922">
                  <c:v>0.104477611940299</c:v>
                </c:pt>
                <c:pt idx="2923">
                  <c:v>0.104477611940299</c:v>
                </c:pt>
                <c:pt idx="2924">
                  <c:v>0.104477611940299</c:v>
                </c:pt>
                <c:pt idx="2925">
                  <c:v>0.104477611940299</c:v>
                </c:pt>
                <c:pt idx="2926">
                  <c:v>0.104294478527607</c:v>
                </c:pt>
                <c:pt idx="2927">
                  <c:v>0.104265402843602</c:v>
                </c:pt>
                <c:pt idx="2928">
                  <c:v>0.10408921933085501</c:v>
                </c:pt>
                <c:pt idx="2929">
                  <c:v>0.10404624277456601</c:v>
                </c:pt>
                <c:pt idx="2930">
                  <c:v>0.104</c:v>
                </c:pt>
                <c:pt idx="2931">
                  <c:v>0.104</c:v>
                </c:pt>
                <c:pt idx="2932">
                  <c:v>0.103896103896104</c:v>
                </c:pt>
                <c:pt idx="2933">
                  <c:v>0.103896103896104</c:v>
                </c:pt>
                <c:pt idx="2934">
                  <c:v>0.103896103896104</c:v>
                </c:pt>
                <c:pt idx="2935">
                  <c:v>0.103896103896104</c:v>
                </c:pt>
                <c:pt idx="2936">
                  <c:v>0.103896103896104</c:v>
                </c:pt>
                <c:pt idx="2937">
                  <c:v>0.103896103896104</c:v>
                </c:pt>
                <c:pt idx="2938">
                  <c:v>0.103896103896104</c:v>
                </c:pt>
                <c:pt idx="2939">
                  <c:v>0.103896103896104</c:v>
                </c:pt>
                <c:pt idx="2940">
                  <c:v>0.10377358490565999</c:v>
                </c:pt>
                <c:pt idx="2941">
                  <c:v>0.10377358490565999</c:v>
                </c:pt>
                <c:pt idx="2942">
                  <c:v>0.103658536585366</c:v>
                </c:pt>
                <c:pt idx="2943">
                  <c:v>0.10362694300518099</c:v>
                </c:pt>
                <c:pt idx="2944">
                  <c:v>0.10344827586206901</c:v>
                </c:pt>
                <c:pt idx="2945">
                  <c:v>0.10344827586206901</c:v>
                </c:pt>
                <c:pt idx="2946">
                  <c:v>0.10344827586206901</c:v>
                </c:pt>
                <c:pt idx="2947">
                  <c:v>0.10344827586206901</c:v>
                </c:pt>
                <c:pt idx="2948">
                  <c:v>0.10344827586206901</c:v>
                </c:pt>
                <c:pt idx="2949">
                  <c:v>0.10344827586206901</c:v>
                </c:pt>
                <c:pt idx="2950">
                  <c:v>0.10344827586206901</c:v>
                </c:pt>
                <c:pt idx="2951">
                  <c:v>0.10344827586206901</c:v>
                </c:pt>
                <c:pt idx="2952">
                  <c:v>0.10344827586206901</c:v>
                </c:pt>
                <c:pt idx="2953">
                  <c:v>0.10344827586206901</c:v>
                </c:pt>
                <c:pt idx="2954">
                  <c:v>0.10344827586206901</c:v>
                </c:pt>
                <c:pt idx="2955">
                  <c:v>0.10344827586206901</c:v>
                </c:pt>
                <c:pt idx="2956">
                  <c:v>0.10344827586206901</c:v>
                </c:pt>
                <c:pt idx="2957">
                  <c:v>0.10344827586206901</c:v>
                </c:pt>
                <c:pt idx="2958">
                  <c:v>0.103225806451613</c:v>
                </c:pt>
                <c:pt idx="2959">
                  <c:v>0.103174603174603</c:v>
                </c:pt>
                <c:pt idx="2960">
                  <c:v>0.10309278350515499</c:v>
                </c:pt>
                <c:pt idx="2961">
                  <c:v>0.10309278350515499</c:v>
                </c:pt>
                <c:pt idx="2962">
                  <c:v>0.10309278350515499</c:v>
                </c:pt>
                <c:pt idx="2963">
                  <c:v>0.10309278350515499</c:v>
                </c:pt>
                <c:pt idx="2964">
                  <c:v>0.10294117647058799</c:v>
                </c:pt>
                <c:pt idx="2965">
                  <c:v>0.10294117647058799</c:v>
                </c:pt>
                <c:pt idx="2966">
                  <c:v>0.10294117647058799</c:v>
                </c:pt>
                <c:pt idx="2967">
                  <c:v>0.10294117647058799</c:v>
                </c:pt>
                <c:pt idx="2968">
                  <c:v>0.10280373831775701</c:v>
                </c:pt>
                <c:pt idx="2969">
                  <c:v>0.10280373831775701</c:v>
                </c:pt>
                <c:pt idx="2970">
                  <c:v>0.10280373831775701</c:v>
                </c:pt>
                <c:pt idx="2971">
                  <c:v>0.10280373831775701</c:v>
                </c:pt>
                <c:pt idx="2972">
                  <c:v>0.102564102564103</c:v>
                </c:pt>
                <c:pt idx="2973">
                  <c:v>0.102564102564103</c:v>
                </c:pt>
                <c:pt idx="2974">
                  <c:v>0.102564102564103</c:v>
                </c:pt>
                <c:pt idx="2975">
                  <c:v>0.102564102564103</c:v>
                </c:pt>
                <c:pt idx="2976">
                  <c:v>0.102564102564103</c:v>
                </c:pt>
                <c:pt idx="2977">
                  <c:v>0.102564102564103</c:v>
                </c:pt>
                <c:pt idx="2978">
                  <c:v>0.102362204724409</c:v>
                </c:pt>
                <c:pt idx="2979">
                  <c:v>0.102272727272727</c:v>
                </c:pt>
                <c:pt idx="2980">
                  <c:v>0.102272727272727</c:v>
                </c:pt>
                <c:pt idx="2981">
                  <c:v>0.102272727272727</c:v>
                </c:pt>
                <c:pt idx="2982">
                  <c:v>0.102272727272727</c:v>
                </c:pt>
                <c:pt idx="2983">
                  <c:v>0.102272727272727</c:v>
                </c:pt>
                <c:pt idx="2984">
                  <c:v>0.102040816326531</c:v>
                </c:pt>
                <c:pt idx="2985">
                  <c:v>0.102040816326531</c:v>
                </c:pt>
                <c:pt idx="2986">
                  <c:v>0.102040816326531</c:v>
                </c:pt>
                <c:pt idx="2987">
                  <c:v>0.102040816326531</c:v>
                </c:pt>
                <c:pt idx="2988">
                  <c:v>0.101910828025478</c:v>
                </c:pt>
                <c:pt idx="2989">
                  <c:v>0.101851851851852</c:v>
                </c:pt>
                <c:pt idx="2990">
                  <c:v>0.101851851851852</c:v>
                </c:pt>
                <c:pt idx="2991">
                  <c:v>0.101851851851852</c:v>
                </c:pt>
                <c:pt idx="2992">
                  <c:v>0.101744186046512</c:v>
                </c:pt>
                <c:pt idx="2993">
                  <c:v>0.101694915254237</c:v>
                </c:pt>
                <c:pt idx="2994">
                  <c:v>0.101694915254237</c:v>
                </c:pt>
                <c:pt idx="2995">
                  <c:v>0.101694915254237</c:v>
                </c:pt>
                <c:pt idx="2996">
                  <c:v>0.101694915254237</c:v>
                </c:pt>
                <c:pt idx="2997">
                  <c:v>0.101694915254237</c:v>
                </c:pt>
                <c:pt idx="2998">
                  <c:v>0.101694915254237</c:v>
                </c:pt>
                <c:pt idx="2999">
                  <c:v>0.101694915254237</c:v>
                </c:pt>
                <c:pt idx="3000">
                  <c:v>0.101694915254237</c:v>
                </c:pt>
                <c:pt idx="3001">
                  <c:v>0.1015625</c:v>
                </c:pt>
                <c:pt idx="3002">
                  <c:v>0.101449275362319</c:v>
                </c:pt>
                <c:pt idx="3003">
                  <c:v>0.101449275362319</c:v>
                </c:pt>
                <c:pt idx="3004">
                  <c:v>0.101449275362319</c:v>
                </c:pt>
                <c:pt idx="3005">
                  <c:v>0.101449275362319</c:v>
                </c:pt>
                <c:pt idx="3006">
                  <c:v>0.101449275362319</c:v>
                </c:pt>
                <c:pt idx="3007">
                  <c:v>0.101449275362319</c:v>
                </c:pt>
                <c:pt idx="3008">
                  <c:v>0.101449275362319</c:v>
                </c:pt>
                <c:pt idx="3009">
                  <c:v>0.101449275362319</c:v>
                </c:pt>
                <c:pt idx="3010">
                  <c:v>0.101351351351351</c:v>
                </c:pt>
                <c:pt idx="3011">
                  <c:v>0.101351351351351</c:v>
                </c:pt>
                <c:pt idx="3012">
                  <c:v>0.101321585903084</c:v>
                </c:pt>
                <c:pt idx="3013">
                  <c:v>0.101298701298701</c:v>
                </c:pt>
                <c:pt idx="3014">
                  <c:v>0.10126582278481</c:v>
                </c:pt>
                <c:pt idx="3015">
                  <c:v>0.10126582278481</c:v>
                </c:pt>
                <c:pt idx="3016">
                  <c:v>0.10126582278481</c:v>
                </c:pt>
                <c:pt idx="3017">
                  <c:v>0.10126582278481</c:v>
                </c:pt>
                <c:pt idx="3018">
                  <c:v>0.10126582278481</c:v>
                </c:pt>
                <c:pt idx="3019">
                  <c:v>0.101123595505618</c:v>
                </c:pt>
                <c:pt idx="3020">
                  <c:v>0.101123595505618</c:v>
                </c:pt>
                <c:pt idx="3021">
                  <c:v>0.101123595505618</c:v>
                </c:pt>
                <c:pt idx="3022">
                  <c:v>0.101123595505618</c:v>
                </c:pt>
                <c:pt idx="3023">
                  <c:v>0.100917431192661</c:v>
                </c:pt>
                <c:pt idx="3024">
                  <c:v>0.10084033613445401</c:v>
                </c:pt>
                <c:pt idx="3025">
                  <c:v>0.10084033613445401</c:v>
                </c:pt>
                <c:pt idx="3026">
                  <c:v>0.10084033613445401</c:v>
                </c:pt>
                <c:pt idx="3027">
                  <c:v>0.100671140939597</c:v>
                </c:pt>
                <c:pt idx="3028">
                  <c:v>0.100591715976331</c:v>
                </c:pt>
                <c:pt idx="3029">
                  <c:v>0.10050251256281401</c:v>
                </c:pt>
                <c:pt idx="3030">
                  <c:v>0.100456621004566</c:v>
                </c:pt>
                <c:pt idx="3031">
                  <c:v>0.1</c:v>
                </c:pt>
                <c:pt idx="3032">
                  <c:v>0.1</c:v>
                </c:pt>
                <c:pt idx="3033">
                  <c:v>0.1</c:v>
                </c:pt>
                <c:pt idx="3034">
                  <c:v>0.1</c:v>
                </c:pt>
                <c:pt idx="3035">
                  <c:v>0.1</c:v>
                </c:pt>
                <c:pt idx="3036">
                  <c:v>0.1</c:v>
                </c:pt>
                <c:pt idx="3037">
                  <c:v>0.1</c:v>
                </c:pt>
                <c:pt idx="3038">
                  <c:v>0.1</c:v>
                </c:pt>
                <c:pt idx="3039">
                  <c:v>0.1</c:v>
                </c:pt>
                <c:pt idx="3040">
                  <c:v>0.1</c:v>
                </c:pt>
                <c:pt idx="3041">
                  <c:v>0.1</c:v>
                </c:pt>
                <c:pt idx="3042">
                  <c:v>0.1</c:v>
                </c:pt>
                <c:pt idx="3043">
                  <c:v>0.1</c:v>
                </c:pt>
                <c:pt idx="3044">
                  <c:v>0.1</c:v>
                </c:pt>
                <c:pt idx="3045">
                  <c:v>0.1</c:v>
                </c:pt>
                <c:pt idx="3046">
                  <c:v>0.1</c:v>
                </c:pt>
                <c:pt idx="3047">
                  <c:v>0.1</c:v>
                </c:pt>
                <c:pt idx="3048">
                  <c:v>0.1</c:v>
                </c:pt>
                <c:pt idx="3049">
                  <c:v>0.1</c:v>
                </c:pt>
                <c:pt idx="3050">
                  <c:v>0.1</c:v>
                </c:pt>
                <c:pt idx="3051">
                  <c:v>0.1</c:v>
                </c:pt>
                <c:pt idx="3052">
                  <c:v>0.1</c:v>
                </c:pt>
                <c:pt idx="3053">
                  <c:v>0.1</c:v>
                </c:pt>
                <c:pt idx="3054">
                  <c:v>0.1</c:v>
                </c:pt>
                <c:pt idx="3055">
                  <c:v>0.1</c:v>
                </c:pt>
                <c:pt idx="3056">
                  <c:v>0.1</c:v>
                </c:pt>
                <c:pt idx="3057">
                  <c:v>0.1</c:v>
                </c:pt>
                <c:pt idx="3058">
                  <c:v>0.1</c:v>
                </c:pt>
                <c:pt idx="3059">
                  <c:v>0.1</c:v>
                </c:pt>
                <c:pt idx="3060">
                  <c:v>0.1</c:v>
                </c:pt>
                <c:pt idx="3061">
                  <c:v>0.1</c:v>
                </c:pt>
                <c:pt idx="3062">
                  <c:v>0.1</c:v>
                </c:pt>
                <c:pt idx="3063">
                  <c:v>0.1</c:v>
                </c:pt>
                <c:pt idx="3064">
                  <c:v>0.1</c:v>
                </c:pt>
                <c:pt idx="3065">
                  <c:v>0.1</c:v>
                </c:pt>
                <c:pt idx="3066">
                  <c:v>0.1</c:v>
                </c:pt>
                <c:pt idx="3067">
                  <c:v>0.1</c:v>
                </c:pt>
                <c:pt idx="3068">
                  <c:v>0.1</c:v>
                </c:pt>
                <c:pt idx="3069">
                  <c:v>0.1</c:v>
                </c:pt>
                <c:pt idx="3070">
                  <c:v>0.1</c:v>
                </c:pt>
                <c:pt idx="3071">
                  <c:v>0.1</c:v>
                </c:pt>
                <c:pt idx="3072">
                  <c:v>0.1</c:v>
                </c:pt>
                <c:pt idx="3073">
                  <c:v>0.1</c:v>
                </c:pt>
                <c:pt idx="3074">
                  <c:v>0.1</c:v>
                </c:pt>
                <c:pt idx="3075">
                  <c:v>0.1</c:v>
                </c:pt>
                <c:pt idx="3076">
                  <c:v>0.1</c:v>
                </c:pt>
                <c:pt idx="3077">
                  <c:v>0.1</c:v>
                </c:pt>
                <c:pt idx="3078">
                  <c:v>0.1</c:v>
                </c:pt>
                <c:pt idx="3079">
                  <c:v>0.1</c:v>
                </c:pt>
                <c:pt idx="3080">
                  <c:v>9.9476439790575896E-2</c:v>
                </c:pt>
                <c:pt idx="3081">
                  <c:v>9.9476439790575896E-2</c:v>
                </c:pt>
                <c:pt idx="3082">
                  <c:v>9.9476439790575896E-2</c:v>
                </c:pt>
                <c:pt idx="3083">
                  <c:v>9.9337748344370896E-2</c:v>
                </c:pt>
                <c:pt idx="3084">
                  <c:v>9.9290780141844004E-2</c:v>
                </c:pt>
                <c:pt idx="3085">
                  <c:v>9.9290780141844004E-2</c:v>
                </c:pt>
                <c:pt idx="3086">
                  <c:v>9.9173553719008295E-2</c:v>
                </c:pt>
                <c:pt idx="3087">
                  <c:v>9.90990990990991E-2</c:v>
                </c:pt>
                <c:pt idx="3088">
                  <c:v>9.9071207430340605E-2</c:v>
                </c:pt>
                <c:pt idx="3089">
                  <c:v>9.9009900990099001E-2</c:v>
                </c:pt>
                <c:pt idx="3090">
                  <c:v>9.8958333333333301E-2</c:v>
                </c:pt>
                <c:pt idx="3091">
                  <c:v>9.8901098901098897E-2</c:v>
                </c:pt>
                <c:pt idx="3092">
                  <c:v>9.8901098901098897E-2</c:v>
                </c:pt>
                <c:pt idx="3093">
                  <c:v>9.8901098901098897E-2</c:v>
                </c:pt>
                <c:pt idx="3094">
                  <c:v>9.8859315589353597E-2</c:v>
                </c:pt>
                <c:pt idx="3095">
                  <c:v>9.8814229249011898E-2</c:v>
                </c:pt>
                <c:pt idx="3096">
                  <c:v>9.8765432098765399E-2</c:v>
                </c:pt>
                <c:pt idx="3097">
                  <c:v>9.8765432098765399E-2</c:v>
                </c:pt>
                <c:pt idx="3098">
                  <c:v>9.8765432098765399E-2</c:v>
                </c:pt>
                <c:pt idx="3099">
                  <c:v>9.8765432098765399E-2</c:v>
                </c:pt>
                <c:pt idx="3100">
                  <c:v>9.8765432098765399E-2</c:v>
                </c:pt>
                <c:pt idx="3101">
                  <c:v>9.8765432098765399E-2</c:v>
                </c:pt>
                <c:pt idx="3102">
                  <c:v>9.8712446351931299E-2</c:v>
                </c:pt>
                <c:pt idx="3103">
                  <c:v>9.8684210526315805E-2</c:v>
                </c:pt>
                <c:pt idx="3104">
                  <c:v>9.85915492957746E-2</c:v>
                </c:pt>
                <c:pt idx="3105">
                  <c:v>9.85915492957746E-2</c:v>
                </c:pt>
                <c:pt idx="3106">
                  <c:v>9.85915492957746E-2</c:v>
                </c:pt>
                <c:pt idx="3107">
                  <c:v>9.85915492957746E-2</c:v>
                </c:pt>
                <c:pt idx="3108">
                  <c:v>9.85915492957746E-2</c:v>
                </c:pt>
                <c:pt idx="3109">
                  <c:v>9.8484848484848495E-2</c:v>
                </c:pt>
                <c:pt idx="3110">
                  <c:v>9.8484848484848495E-2</c:v>
                </c:pt>
                <c:pt idx="3111">
                  <c:v>9.8360655737704902E-2</c:v>
                </c:pt>
                <c:pt idx="3112">
                  <c:v>9.8360655737704902E-2</c:v>
                </c:pt>
                <c:pt idx="3113">
                  <c:v>9.8360655737704902E-2</c:v>
                </c:pt>
                <c:pt idx="3114">
                  <c:v>9.8360655737704902E-2</c:v>
                </c:pt>
                <c:pt idx="3115">
                  <c:v>9.8360655737704902E-2</c:v>
                </c:pt>
                <c:pt idx="3116">
                  <c:v>9.8360655737704902E-2</c:v>
                </c:pt>
                <c:pt idx="3117">
                  <c:v>9.8360655737704902E-2</c:v>
                </c:pt>
                <c:pt idx="3118">
                  <c:v>9.8360655737704902E-2</c:v>
                </c:pt>
                <c:pt idx="3119">
                  <c:v>9.8360655737704902E-2</c:v>
                </c:pt>
                <c:pt idx="3120">
                  <c:v>9.8265895953757204E-2</c:v>
                </c:pt>
                <c:pt idx="3121">
                  <c:v>9.8039215686274495E-2</c:v>
                </c:pt>
                <c:pt idx="3122">
                  <c:v>9.8039215686274495E-2</c:v>
                </c:pt>
                <c:pt idx="3123">
                  <c:v>9.8039215686274495E-2</c:v>
                </c:pt>
                <c:pt idx="3124">
                  <c:v>9.8039215686274495E-2</c:v>
                </c:pt>
                <c:pt idx="3125">
                  <c:v>9.8039215686274495E-2</c:v>
                </c:pt>
                <c:pt idx="3126">
                  <c:v>9.8039215686274495E-2</c:v>
                </c:pt>
                <c:pt idx="3127">
                  <c:v>9.8039215686274495E-2</c:v>
                </c:pt>
                <c:pt idx="3128">
                  <c:v>9.8039215686274495E-2</c:v>
                </c:pt>
                <c:pt idx="3129">
                  <c:v>9.8039215686274495E-2</c:v>
                </c:pt>
                <c:pt idx="3130">
                  <c:v>9.8039215686274495E-2</c:v>
                </c:pt>
                <c:pt idx="3131">
                  <c:v>9.8039215686274495E-2</c:v>
                </c:pt>
                <c:pt idx="3132">
                  <c:v>9.8039215686274495E-2</c:v>
                </c:pt>
                <c:pt idx="3133">
                  <c:v>9.8039215686274495E-2</c:v>
                </c:pt>
                <c:pt idx="3134">
                  <c:v>9.8039215686274495E-2</c:v>
                </c:pt>
                <c:pt idx="3135">
                  <c:v>9.7826086956521702E-2</c:v>
                </c:pt>
                <c:pt idx="3136">
                  <c:v>9.7826086956521702E-2</c:v>
                </c:pt>
                <c:pt idx="3137">
                  <c:v>9.7826086956521702E-2</c:v>
                </c:pt>
                <c:pt idx="3138">
                  <c:v>9.7826086956521702E-2</c:v>
                </c:pt>
                <c:pt idx="3139">
                  <c:v>9.7826086956521702E-2</c:v>
                </c:pt>
                <c:pt idx="3140">
                  <c:v>9.7560975609756101E-2</c:v>
                </c:pt>
                <c:pt idx="3141">
                  <c:v>9.7560975609756101E-2</c:v>
                </c:pt>
                <c:pt idx="3142">
                  <c:v>9.7560975609756101E-2</c:v>
                </c:pt>
                <c:pt idx="3143">
                  <c:v>9.7560975609756101E-2</c:v>
                </c:pt>
                <c:pt idx="3144">
                  <c:v>9.7560975609756101E-2</c:v>
                </c:pt>
                <c:pt idx="3145">
                  <c:v>9.7560975609756101E-2</c:v>
                </c:pt>
                <c:pt idx="3146">
                  <c:v>9.7402597402597393E-2</c:v>
                </c:pt>
                <c:pt idx="3147">
                  <c:v>9.7276264591439704E-2</c:v>
                </c:pt>
                <c:pt idx="3148">
                  <c:v>9.7222222222222196E-2</c:v>
                </c:pt>
                <c:pt idx="3149">
                  <c:v>9.7222222222222196E-2</c:v>
                </c:pt>
                <c:pt idx="3150">
                  <c:v>9.7222222222222196E-2</c:v>
                </c:pt>
                <c:pt idx="3151">
                  <c:v>9.7222222222222196E-2</c:v>
                </c:pt>
                <c:pt idx="3152">
                  <c:v>9.7222222222222196E-2</c:v>
                </c:pt>
                <c:pt idx="3153">
                  <c:v>9.7222222222222196E-2</c:v>
                </c:pt>
                <c:pt idx="3154">
                  <c:v>9.7222222222222196E-2</c:v>
                </c:pt>
                <c:pt idx="3155">
                  <c:v>9.7222222222222196E-2</c:v>
                </c:pt>
                <c:pt idx="3156">
                  <c:v>9.7087378640776698E-2</c:v>
                </c:pt>
                <c:pt idx="3157">
                  <c:v>9.7087378640776698E-2</c:v>
                </c:pt>
                <c:pt idx="3158">
                  <c:v>9.7087378640776698E-2</c:v>
                </c:pt>
                <c:pt idx="3159">
                  <c:v>9.7087378640776698E-2</c:v>
                </c:pt>
                <c:pt idx="3160">
                  <c:v>9.6969696969696997E-2</c:v>
                </c:pt>
                <c:pt idx="3161">
                  <c:v>9.6969696969696997E-2</c:v>
                </c:pt>
                <c:pt idx="3162">
                  <c:v>9.6916299559471397E-2</c:v>
                </c:pt>
                <c:pt idx="3163">
                  <c:v>9.6774193548387094E-2</c:v>
                </c:pt>
                <c:pt idx="3164">
                  <c:v>9.6774193548387094E-2</c:v>
                </c:pt>
                <c:pt idx="3165">
                  <c:v>9.6774193548387094E-2</c:v>
                </c:pt>
                <c:pt idx="3166">
                  <c:v>9.6774193548387094E-2</c:v>
                </c:pt>
                <c:pt idx="3167">
                  <c:v>9.6774193548387094E-2</c:v>
                </c:pt>
                <c:pt idx="3168">
                  <c:v>9.6774193548387094E-2</c:v>
                </c:pt>
                <c:pt idx="3169">
                  <c:v>9.6774193548387094E-2</c:v>
                </c:pt>
                <c:pt idx="3170">
                  <c:v>9.6774193548387094E-2</c:v>
                </c:pt>
                <c:pt idx="3171">
                  <c:v>9.6774193548387094E-2</c:v>
                </c:pt>
                <c:pt idx="3172">
                  <c:v>9.6491228070175405E-2</c:v>
                </c:pt>
                <c:pt idx="3173">
                  <c:v>9.6491228070175405E-2</c:v>
                </c:pt>
                <c:pt idx="3174">
                  <c:v>9.6491228070175405E-2</c:v>
                </c:pt>
                <c:pt idx="3175">
                  <c:v>9.6446700507614197E-2</c:v>
                </c:pt>
                <c:pt idx="3176">
                  <c:v>9.6385542168674704E-2</c:v>
                </c:pt>
                <c:pt idx="3177">
                  <c:v>9.6385542168674704E-2</c:v>
                </c:pt>
                <c:pt idx="3178">
                  <c:v>9.6385542168674704E-2</c:v>
                </c:pt>
                <c:pt idx="3179">
                  <c:v>9.6385542168674704E-2</c:v>
                </c:pt>
                <c:pt idx="3180">
                  <c:v>9.6385542168674704E-2</c:v>
                </c:pt>
                <c:pt idx="3181">
                  <c:v>9.6385542168674704E-2</c:v>
                </c:pt>
                <c:pt idx="3182">
                  <c:v>9.6385542168674704E-2</c:v>
                </c:pt>
                <c:pt idx="3183">
                  <c:v>9.6385542168674704E-2</c:v>
                </c:pt>
                <c:pt idx="3184">
                  <c:v>9.6296296296296297E-2</c:v>
                </c:pt>
                <c:pt idx="3185">
                  <c:v>9.6296296296296297E-2</c:v>
                </c:pt>
                <c:pt idx="3186">
                  <c:v>9.6256684491978606E-2</c:v>
                </c:pt>
                <c:pt idx="3187">
                  <c:v>9.6256684491978606E-2</c:v>
                </c:pt>
                <c:pt idx="3188">
                  <c:v>9.6153846153846201E-2</c:v>
                </c:pt>
                <c:pt idx="3189">
                  <c:v>9.6153846153846201E-2</c:v>
                </c:pt>
                <c:pt idx="3190">
                  <c:v>9.6153846153846201E-2</c:v>
                </c:pt>
                <c:pt idx="3191">
                  <c:v>9.6153846153846201E-2</c:v>
                </c:pt>
                <c:pt idx="3192">
                  <c:v>9.6153846153846201E-2</c:v>
                </c:pt>
                <c:pt idx="3193">
                  <c:v>9.6153846153846201E-2</c:v>
                </c:pt>
                <c:pt idx="3194">
                  <c:v>9.6153846153846201E-2</c:v>
                </c:pt>
                <c:pt idx="3195">
                  <c:v>9.6153846153846201E-2</c:v>
                </c:pt>
                <c:pt idx="3196">
                  <c:v>9.6153846153846201E-2</c:v>
                </c:pt>
                <c:pt idx="3197">
                  <c:v>9.6153846153846201E-2</c:v>
                </c:pt>
                <c:pt idx="3198">
                  <c:v>9.6153846153846201E-2</c:v>
                </c:pt>
                <c:pt idx="3199">
                  <c:v>9.6153846153846201E-2</c:v>
                </c:pt>
                <c:pt idx="3200">
                  <c:v>9.6153846153846201E-2</c:v>
                </c:pt>
                <c:pt idx="3201">
                  <c:v>9.6153846153846201E-2</c:v>
                </c:pt>
                <c:pt idx="3202">
                  <c:v>9.6153846153846201E-2</c:v>
                </c:pt>
                <c:pt idx="3203">
                  <c:v>9.6153846153846201E-2</c:v>
                </c:pt>
                <c:pt idx="3204">
                  <c:v>9.6045197740112997E-2</c:v>
                </c:pt>
                <c:pt idx="3205">
                  <c:v>9.5959595959595995E-2</c:v>
                </c:pt>
                <c:pt idx="3206">
                  <c:v>9.5890410958904104E-2</c:v>
                </c:pt>
                <c:pt idx="3207">
                  <c:v>9.5890410958904104E-2</c:v>
                </c:pt>
                <c:pt idx="3208">
                  <c:v>9.5890410958904104E-2</c:v>
                </c:pt>
                <c:pt idx="3209">
                  <c:v>9.5890410958904104E-2</c:v>
                </c:pt>
                <c:pt idx="3210">
                  <c:v>9.5890410958904104E-2</c:v>
                </c:pt>
                <c:pt idx="3211">
                  <c:v>9.5890410958904104E-2</c:v>
                </c:pt>
                <c:pt idx="3212">
                  <c:v>9.5890410958904104E-2</c:v>
                </c:pt>
                <c:pt idx="3213">
                  <c:v>9.5785440613026795E-2</c:v>
                </c:pt>
                <c:pt idx="3214">
                  <c:v>9.5744680851063801E-2</c:v>
                </c:pt>
                <c:pt idx="3215">
                  <c:v>9.5744680851063801E-2</c:v>
                </c:pt>
                <c:pt idx="3216">
                  <c:v>9.5744680851063801E-2</c:v>
                </c:pt>
                <c:pt idx="3217">
                  <c:v>9.5693779904306206E-2</c:v>
                </c:pt>
                <c:pt idx="3218">
                  <c:v>9.5588235294117599E-2</c:v>
                </c:pt>
                <c:pt idx="3219">
                  <c:v>9.5541401273885398E-2</c:v>
                </c:pt>
                <c:pt idx="3220">
                  <c:v>9.5541401273885398E-2</c:v>
                </c:pt>
                <c:pt idx="3221">
                  <c:v>9.5505617977528101E-2</c:v>
                </c:pt>
                <c:pt idx="3222">
                  <c:v>9.5238095238095205E-2</c:v>
                </c:pt>
                <c:pt idx="3223">
                  <c:v>9.5238095238095205E-2</c:v>
                </c:pt>
                <c:pt idx="3224">
                  <c:v>9.5238095238095205E-2</c:v>
                </c:pt>
                <c:pt idx="3225">
                  <c:v>9.5238095238095205E-2</c:v>
                </c:pt>
                <c:pt idx="3226">
                  <c:v>9.5238095238095205E-2</c:v>
                </c:pt>
                <c:pt idx="3227">
                  <c:v>9.5238095238095205E-2</c:v>
                </c:pt>
                <c:pt idx="3228">
                  <c:v>9.5238095238095205E-2</c:v>
                </c:pt>
                <c:pt idx="3229">
                  <c:v>9.5238095238095205E-2</c:v>
                </c:pt>
                <c:pt idx="3230">
                  <c:v>9.5238095238095205E-2</c:v>
                </c:pt>
                <c:pt idx="3231">
                  <c:v>9.5238095238095205E-2</c:v>
                </c:pt>
                <c:pt idx="3232">
                  <c:v>9.5238095238095205E-2</c:v>
                </c:pt>
                <c:pt idx="3233">
                  <c:v>9.5238095238095205E-2</c:v>
                </c:pt>
                <c:pt idx="3234">
                  <c:v>9.5238095238095205E-2</c:v>
                </c:pt>
                <c:pt idx="3235">
                  <c:v>9.5238095238095205E-2</c:v>
                </c:pt>
                <c:pt idx="3236">
                  <c:v>9.5238095238095205E-2</c:v>
                </c:pt>
                <c:pt idx="3237">
                  <c:v>9.5238095238095205E-2</c:v>
                </c:pt>
                <c:pt idx="3238">
                  <c:v>9.5238095238095205E-2</c:v>
                </c:pt>
                <c:pt idx="3239">
                  <c:v>9.4972067039106101E-2</c:v>
                </c:pt>
                <c:pt idx="3240">
                  <c:v>9.4827586206896602E-2</c:v>
                </c:pt>
                <c:pt idx="3241">
                  <c:v>9.4736842105263203E-2</c:v>
                </c:pt>
                <c:pt idx="3242">
                  <c:v>9.4736842105263203E-2</c:v>
                </c:pt>
                <c:pt idx="3243">
                  <c:v>9.4736842105263203E-2</c:v>
                </c:pt>
                <c:pt idx="3244">
                  <c:v>9.4736842105263203E-2</c:v>
                </c:pt>
                <c:pt idx="3245">
                  <c:v>9.4736842105263203E-2</c:v>
                </c:pt>
                <c:pt idx="3246">
                  <c:v>9.4736842105263203E-2</c:v>
                </c:pt>
                <c:pt idx="3247">
                  <c:v>9.4674556213017694E-2</c:v>
                </c:pt>
                <c:pt idx="3248">
                  <c:v>9.4674556213017694E-2</c:v>
                </c:pt>
                <c:pt idx="3249">
                  <c:v>9.4674556213017694E-2</c:v>
                </c:pt>
                <c:pt idx="3250">
                  <c:v>9.4674556213017694E-2</c:v>
                </c:pt>
                <c:pt idx="3251">
                  <c:v>9.46502057613169E-2</c:v>
                </c:pt>
                <c:pt idx="3252">
                  <c:v>9.45945945945946E-2</c:v>
                </c:pt>
                <c:pt idx="3253">
                  <c:v>9.45945945945946E-2</c:v>
                </c:pt>
                <c:pt idx="3254">
                  <c:v>9.45945945945946E-2</c:v>
                </c:pt>
                <c:pt idx="3255">
                  <c:v>9.45945945945946E-2</c:v>
                </c:pt>
                <c:pt idx="3256">
                  <c:v>9.45945945945946E-2</c:v>
                </c:pt>
                <c:pt idx="3257">
                  <c:v>9.4339622641509399E-2</c:v>
                </c:pt>
                <c:pt idx="3258">
                  <c:v>9.4339622641509399E-2</c:v>
                </c:pt>
                <c:pt idx="3259">
                  <c:v>9.4339622641509399E-2</c:v>
                </c:pt>
                <c:pt idx="3260">
                  <c:v>9.4339622641509399E-2</c:v>
                </c:pt>
                <c:pt idx="3261">
                  <c:v>9.4339622641509399E-2</c:v>
                </c:pt>
                <c:pt idx="3262">
                  <c:v>9.4339622641509399E-2</c:v>
                </c:pt>
                <c:pt idx="3263">
                  <c:v>9.4339622641509399E-2</c:v>
                </c:pt>
                <c:pt idx="3264">
                  <c:v>9.4339622641509399E-2</c:v>
                </c:pt>
                <c:pt idx="3265">
                  <c:v>9.4339622641509399E-2</c:v>
                </c:pt>
                <c:pt idx="3266">
                  <c:v>9.4339622641509399E-2</c:v>
                </c:pt>
                <c:pt idx="3267">
                  <c:v>9.4339622641509399E-2</c:v>
                </c:pt>
                <c:pt idx="3268">
                  <c:v>9.4339622641509399E-2</c:v>
                </c:pt>
                <c:pt idx="3269">
                  <c:v>9.41176470588235E-2</c:v>
                </c:pt>
                <c:pt idx="3270">
                  <c:v>9.40438871473354E-2</c:v>
                </c:pt>
                <c:pt idx="3271">
                  <c:v>9.4017094017094002E-2</c:v>
                </c:pt>
                <c:pt idx="3272">
                  <c:v>9.3959731543624206E-2</c:v>
                </c:pt>
                <c:pt idx="3273">
                  <c:v>9.3896713615023497E-2</c:v>
                </c:pt>
                <c:pt idx="3274">
                  <c:v>9.375E-2</c:v>
                </c:pt>
                <c:pt idx="3275">
                  <c:v>9.375E-2</c:v>
                </c:pt>
                <c:pt idx="3276">
                  <c:v>9.375E-2</c:v>
                </c:pt>
                <c:pt idx="3277">
                  <c:v>9.375E-2</c:v>
                </c:pt>
                <c:pt idx="3278">
                  <c:v>9.375E-2</c:v>
                </c:pt>
                <c:pt idx="3279">
                  <c:v>9.375E-2</c:v>
                </c:pt>
                <c:pt idx="3280">
                  <c:v>9.375E-2</c:v>
                </c:pt>
                <c:pt idx="3281">
                  <c:v>9.375E-2</c:v>
                </c:pt>
                <c:pt idx="3282">
                  <c:v>9.375E-2</c:v>
                </c:pt>
                <c:pt idx="3283">
                  <c:v>9.375E-2</c:v>
                </c:pt>
                <c:pt idx="3284">
                  <c:v>9.375E-2</c:v>
                </c:pt>
                <c:pt idx="3285">
                  <c:v>9.375E-2</c:v>
                </c:pt>
                <c:pt idx="3286">
                  <c:v>9.375E-2</c:v>
                </c:pt>
                <c:pt idx="3287">
                  <c:v>9.34579439252336E-2</c:v>
                </c:pt>
                <c:pt idx="3288">
                  <c:v>9.3406593406593394E-2</c:v>
                </c:pt>
                <c:pt idx="3289">
                  <c:v>9.3406593406593394E-2</c:v>
                </c:pt>
                <c:pt idx="3290">
                  <c:v>9.3333333333333296E-2</c:v>
                </c:pt>
                <c:pt idx="3291">
                  <c:v>9.3333333333333296E-2</c:v>
                </c:pt>
                <c:pt idx="3292">
                  <c:v>9.3333333333333296E-2</c:v>
                </c:pt>
                <c:pt idx="3293">
                  <c:v>9.3333333333333296E-2</c:v>
                </c:pt>
                <c:pt idx="3294">
                  <c:v>9.3333333333333296E-2</c:v>
                </c:pt>
                <c:pt idx="3295">
                  <c:v>9.3333333333333296E-2</c:v>
                </c:pt>
                <c:pt idx="3296">
                  <c:v>9.3264248704663197E-2</c:v>
                </c:pt>
                <c:pt idx="3297">
                  <c:v>9.3023255813953501E-2</c:v>
                </c:pt>
                <c:pt idx="3298">
                  <c:v>9.3023255813953501E-2</c:v>
                </c:pt>
                <c:pt idx="3299">
                  <c:v>9.3023255813953501E-2</c:v>
                </c:pt>
                <c:pt idx="3300">
                  <c:v>9.2920353982300904E-2</c:v>
                </c:pt>
                <c:pt idx="3301">
                  <c:v>9.2857142857142902E-2</c:v>
                </c:pt>
                <c:pt idx="3302">
                  <c:v>9.2783505154639206E-2</c:v>
                </c:pt>
                <c:pt idx="3303">
                  <c:v>9.2783505154639206E-2</c:v>
                </c:pt>
                <c:pt idx="3304">
                  <c:v>9.2783505154639206E-2</c:v>
                </c:pt>
                <c:pt idx="3305">
                  <c:v>9.2664092664092701E-2</c:v>
                </c:pt>
                <c:pt idx="3306">
                  <c:v>9.2592592592592601E-2</c:v>
                </c:pt>
                <c:pt idx="3307">
                  <c:v>9.2592592592592601E-2</c:v>
                </c:pt>
                <c:pt idx="3308">
                  <c:v>9.2592592592592601E-2</c:v>
                </c:pt>
                <c:pt idx="3309">
                  <c:v>9.2592592592592601E-2</c:v>
                </c:pt>
                <c:pt idx="3310">
                  <c:v>9.2592592592592601E-2</c:v>
                </c:pt>
                <c:pt idx="3311">
                  <c:v>9.2592592592592601E-2</c:v>
                </c:pt>
                <c:pt idx="3312">
                  <c:v>9.2592592592592601E-2</c:v>
                </c:pt>
                <c:pt idx="3313">
                  <c:v>9.2592592592592601E-2</c:v>
                </c:pt>
                <c:pt idx="3314">
                  <c:v>9.2592592592592601E-2</c:v>
                </c:pt>
                <c:pt idx="3315">
                  <c:v>9.2592592592592601E-2</c:v>
                </c:pt>
                <c:pt idx="3316">
                  <c:v>9.2592592592592601E-2</c:v>
                </c:pt>
                <c:pt idx="3317">
                  <c:v>9.2592592592592601E-2</c:v>
                </c:pt>
                <c:pt idx="3318">
                  <c:v>9.2592592592592601E-2</c:v>
                </c:pt>
                <c:pt idx="3319">
                  <c:v>9.2592592592592601E-2</c:v>
                </c:pt>
                <c:pt idx="3320">
                  <c:v>9.2485549132948E-2</c:v>
                </c:pt>
                <c:pt idx="3321">
                  <c:v>9.2436974789915999E-2</c:v>
                </c:pt>
                <c:pt idx="3322">
                  <c:v>9.2436974789915999E-2</c:v>
                </c:pt>
                <c:pt idx="3323">
                  <c:v>9.2391304347826095E-2</c:v>
                </c:pt>
                <c:pt idx="3324">
                  <c:v>9.2307692307692299E-2</c:v>
                </c:pt>
                <c:pt idx="3325">
                  <c:v>9.2307692307692299E-2</c:v>
                </c:pt>
                <c:pt idx="3326">
                  <c:v>9.2307692307692299E-2</c:v>
                </c:pt>
                <c:pt idx="3327">
                  <c:v>9.2307692307692299E-2</c:v>
                </c:pt>
                <c:pt idx="3328">
                  <c:v>9.2307692307692299E-2</c:v>
                </c:pt>
                <c:pt idx="3329">
                  <c:v>9.2307692307692299E-2</c:v>
                </c:pt>
                <c:pt idx="3330">
                  <c:v>9.2165898617511496E-2</c:v>
                </c:pt>
                <c:pt idx="3331">
                  <c:v>9.2105263157894704E-2</c:v>
                </c:pt>
                <c:pt idx="3332">
                  <c:v>9.2105263157894704E-2</c:v>
                </c:pt>
                <c:pt idx="3333">
                  <c:v>9.1988130563798204E-2</c:v>
                </c:pt>
                <c:pt idx="3334">
                  <c:v>9.1954022988505704E-2</c:v>
                </c:pt>
                <c:pt idx="3335">
                  <c:v>9.1954022988505704E-2</c:v>
                </c:pt>
                <c:pt idx="3336">
                  <c:v>9.1954022988505704E-2</c:v>
                </c:pt>
                <c:pt idx="3337">
                  <c:v>9.1872791519434602E-2</c:v>
                </c:pt>
                <c:pt idx="3338">
                  <c:v>9.1836734693877597E-2</c:v>
                </c:pt>
                <c:pt idx="3339">
                  <c:v>9.1836734693877597E-2</c:v>
                </c:pt>
                <c:pt idx="3340">
                  <c:v>9.1836734693877597E-2</c:v>
                </c:pt>
                <c:pt idx="3341">
                  <c:v>9.1836734693877597E-2</c:v>
                </c:pt>
                <c:pt idx="3342">
                  <c:v>9.1836734693877597E-2</c:v>
                </c:pt>
                <c:pt idx="3343">
                  <c:v>9.1836734693877597E-2</c:v>
                </c:pt>
                <c:pt idx="3344">
                  <c:v>9.1743119266054995E-2</c:v>
                </c:pt>
                <c:pt idx="3345">
                  <c:v>9.1743119266054995E-2</c:v>
                </c:pt>
                <c:pt idx="3346">
                  <c:v>9.1743119266054995E-2</c:v>
                </c:pt>
                <c:pt idx="3347">
                  <c:v>9.1743119266054995E-2</c:v>
                </c:pt>
                <c:pt idx="3348">
                  <c:v>9.1666666666666702E-2</c:v>
                </c:pt>
                <c:pt idx="3349">
                  <c:v>9.1666666666666702E-2</c:v>
                </c:pt>
                <c:pt idx="3350">
                  <c:v>9.1603053435114504E-2</c:v>
                </c:pt>
                <c:pt idx="3351">
                  <c:v>9.1575091575091597E-2</c:v>
                </c:pt>
                <c:pt idx="3352">
                  <c:v>9.1463414634146298E-2</c:v>
                </c:pt>
                <c:pt idx="3353">
                  <c:v>9.1428571428571401E-2</c:v>
                </c:pt>
                <c:pt idx="3354">
                  <c:v>9.12162162162162E-2</c:v>
                </c:pt>
                <c:pt idx="3355">
                  <c:v>9.0909090909090898E-2</c:v>
                </c:pt>
                <c:pt idx="3356">
                  <c:v>9.0909090909090898E-2</c:v>
                </c:pt>
                <c:pt idx="3357">
                  <c:v>9.0909090909090898E-2</c:v>
                </c:pt>
                <c:pt idx="3358">
                  <c:v>9.0909090909090898E-2</c:v>
                </c:pt>
                <c:pt idx="3359">
                  <c:v>9.0909090909090898E-2</c:v>
                </c:pt>
                <c:pt idx="3360">
                  <c:v>9.0909090909090898E-2</c:v>
                </c:pt>
                <c:pt idx="3361">
                  <c:v>9.0909090909090898E-2</c:v>
                </c:pt>
                <c:pt idx="3362">
                  <c:v>9.0909090909090898E-2</c:v>
                </c:pt>
                <c:pt idx="3363">
                  <c:v>9.0909090909090898E-2</c:v>
                </c:pt>
                <c:pt idx="3364">
                  <c:v>9.0909090909090898E-2</c:v>
                </c:pt>
                <c:pt idx="3365">
                  <c:v>9.0909090909090898E-2</c:v>
                </c:pt>
                <c:pt idx="3366">
                  <c:v>9.0909090909090898E-2</c:v>
                </c:pt>
                <c:pt idx="3367">
                  <c:v>9.0909090909090898E-2</c:v>
                </c:pt>
                <c:pt idx="3368">
                  <c:v>9.0909090909090898E-2</c:v>
                </c:pt>
                <c:pt idx="3369">
                  <c:v>9.0909090909090898E-2</c:v>
                </c:pt>
                <c:pt idx="3370">
                  <c:v>9.0909090909090898E-2</c:v>
                </c:pt>
                <c:pt idx="3371">
                  <c:v>9.0909090909090898E-2</c:v>
                </c:pt>
                <c:pt idx="3372">
                  <c:v>9.0909090909090898E-2</c:v>
                </c:pt>
                <c:pt idx="3373">
                  <c:v>9.0909090909090898E-2</c:v>
                </c:pt>
                <c:pt idx="3374">
                  <c:v>9.0909090909090898E-2</c:v>
                </c:pt>
                <c:pt idx="3375">
                  <c:v>9.0909090909090898E-2</c:v>
                </c:pt>
                <c:pt idx="3376">
                  <c:v>9.0909090909090898E-2</c:v>
                </c:pt>
                <c:pt idx="3377">
                  <c:v>9.0909090909090898E-2</c:v>
                </c:pt>
                <c:pt idx="3378">
                  <c:v>9.0909090909090898E-2</c:v>
                </c:pt>
                <c:pt idx="3379">
                  <c:v>9.0909090909090898E-2</c:v>
                </c:pt>
                <c:pt idx="3380">
                  <c:v>9.0909090909090898E-2</c:v>
                </c:pt>
                <c:pt idx="3381">
                  <c:v>9.0909090909090898E-2</c:v>
                </c:pt>
                <c:pt idx="3382">
                  <c:v>9.0909090909090898E-2</c:v>
                </c:pt>
                <c:pt idx="3383">
                  <c:v>9.0909090909090898E-2</c:v>
                </c:pt>
                <c:pt idx="3384">
                  <c:v>9.0909090909090898E-2</c:v>
                </c:pt>
                <c:pt idx="3385">
                  <c:v>9.0909090909090898E-2</c:v>
                </c:pt>
                <c:pt idx="3386">
                  <c:v>9.0909090909090898E-2</c:v>
                </c:pt>
                <c:pt idx="3387">
                  <c:v>9.0909090909090898E-2</c:v>
                </c:pt>
                <c:pt idx="3388">
                  <c:v>9.0497737556561098E-2</c:v>
                </c:pt>
                <c:pt idx="3389">
                  <c:v>9.0452261306532694E-2</c:v>
                </c:pt>
                <c:pt idx="3390">
                  <c:v>9.0361445783132502E-2</c:v>
                </c:pt>
                <c:pt idx="3391">
                  <c:v>9.0277777777777804E-2</c:v>
                </c:pt>
                <c:pt idx="3392">
                  <c:v>9.0225563909774403E-2</c:v>
                </c:pt>
                <c:pt idx="3393">
                  <c:v>0.09</c:v>
                </c:pt>
                <c:pt idx="3394">
                  <c:v>0.09</c:v>
                </c:pt>
                <c:pt idx="3395">
                  <c:v>8.98876404494382E-2</c:v>
                </c:pt>
                <c:pt idx="3396">
                  <c:v>8.98876404494382E-2</c:v>
                </c:pt>
                <c:pt idx="3397">
                  <c:v>8.98876404494382E-2</c:v>
                </c:pt>
                <c:pt idx="3398">
                  <c:v>8.98876404494382E-2</c:v>
                </c:pt>
                <c:pt idx="3399">
                  <c:v>8.98876404494382E-2</c:v>
                </c:pt>
                <c:pt idx="3400">
                  <c:v>8.984375E-2</c:v>
                </c:pt>
                <c:pt idx="3401">
                  <c:v>8.9820359281437098E-2</c:v>
                </c:pt>
                <c:pt idx="3402">
                  <c:v>8.9820359281437098E-2</c:v>
                </c:pt>
                <c:pt idx="3403">
                  <c:v>8.9805825242718504E-2</c:v>
                </c:pt>
                <c:pt idx="3404">
                  <c:v>8.9743589743589702E-2</c:v>
                </c:pt>
                <c:pt idx="3405">
                  <c:v>8.9743589743589702E-2</c:v>
                </c:pt>
                <c:pt idx="3406">
                  <c:v>8.9743589743589702E-2</c:v>
                </c:pt>
                <c:pt idx="3407">
                  <c:v>8.9743589743589702E-2</c:v>
                </c:pt>
                <c:pt idx="3408">
                  <c:v>8.9743589743589702E-2</c:v>
                </c:pt>
                <c:pt idx="3409">
                  <c:v>8.9743589743589702E-2</c:v>
                </c:pt>
                <c:pt idx="3410">
                  <c:v>8.9605734767025103E-2</c:v>
                </c:pt>
                <c:pt idx="3411">
                  <c:v>8.9552238805970102E-2</c:v>
                </c:pt>
                <c:pt idx="3412">
                  <c:v>8.9552238805970102E-2</c:v>
                </c:pt>
                <c:pt idx="3413">
                  <c:v>8.9430894308943104E-2</c:v>
                </c:pt>
                <c:pt idx="3414">
                  <c:v>8.9430894308943104E-2</c:v>
                </c:pt>
                <c:pt idx="3415">
                  <c:v>8.9385474860335198E-2</c:v>
                </c:pt>
                <c:pt idx="3416">
                  <c:v>8.9285714285714302E-2</c:v>
                </c:pt>
                <c:pt idx="3417">
                  <c:v>8.9285714285714302E-2</c:v>
                </c:pt>
                <c:pt idx="3418">
                  <c:v>8.9285714285714302E-2</c:v>
                </c:pt>
                <c:pt idx="3419">
                  <c:v>8.9285714285714302E-2</c:v>
                </c:pt>
                <c:pt idx="3420">
                  <c:v>8.9285714285714302E-2</c:v>
                </c:pt>
                <c:pt idx="3421">
                  <c:v>8.9285714285714302E-2</c:v>
                </c:pt>
                <c:pt idx="3422">
                  <c:v>8.9108910891089105E-2</c:v>
                </c:pt>
                <c:pt idx="3423">
                  <c:v>8.9108910891089105E-2</c:v>
                </c:pt>
                <c:pt idx="3424">
                  <c:v>8.9108910891089105E-2</c:v>
                </c:pt>
                <c:pt idx="3425">
                  <c:v>8.9108910891089105E-2</c:v>
                </c:pt>
                <c:pt idx="3426">
                  <c:v>8.9108910891089105E-2</c:v>
                </c:pt>
                <c:pt idx="3427">
                  <c:v>8.9108910891089105E-2</c:v>
                </c:pt>
                <c:pt idx="3428">
                  <c:v>8.9108910891089105E-2</c:v>
                </c:pt>
                <c:pt idx="3429">
                  <c:v>8.9108910891089105E-2</c:v>
                </c:pt>
                <c:pt idx="3430">
                  <c:v>8.8888888888888906E-2</c:v>
                </c:pt>
                <c:pt idx="3431">
                  <c:v>8.8888888888888906E-2</c:v>
                </c:pt>
                <c:pt idx="3432">
                  <c:v>8.8888888888888906E-2</c:v>
                </c:pt>
                <c:pt idx="3433">
                  <c:v>8.8888888888888906E-2</c:v>
                </c:pt>
                <c:pt idx="3434">
                  <c:v>8.8888888888888906E-2</c:v>
                </c:pt>
                <c:pt idx="3435">
                  <c:v>8.8737201365187701E-2</c:v>
                </c:pt>
                <c:pt idx="3436">
                  <c:v>8.8737201365187701E-2</c:v>
                </c:pt>
                <c:pt idx="3437">
                  <c:v>8.8607594936708903E-2</c:v>
                </c:pt>
                <c:pt idx="3438">
                  <c:v>8.8607594936708903E-2</c:v>
                </c:pt>
                <c:pt idx="3439">
                  <c:v>8.8607594936708903E-2</c:v>
                </c:pt>
                <c:pt idx="3440">
                  <c:v>8.8607594936708903E-2</c:v>
                </c:pt>
                <c:pt idx="3441">
                  <c:v>8.8607594936708903E-2</c:v>
                </c:pt>
                <c:pt idx="3442">
                  <c:v>8.8495575221239006E-2</c:v>
                </c:pt>
                <c:pt idx="3443">
                  <c:v>8.8435374149659907E-2</c:v>
                </c:pt>
                <c:pt idx="3444">
                  <c:v>8.8235294117647106E-2</c:v>
                </c:pt>
                <c:pt idx="3445">
                  <c:v>8.8235294117647106E-2</c:v>
                </c:pt>
                <c:pt idx="3446">
                  <c:v>8.8235294117647106E-2</c:v>
                </c:pt>
                <c:pt idx="3447">
                  <c:v>8.8235294117647106E-2</c:v>
                </c:pt>
                <c:pt idx="3448">
                  <c:v>8.8235294117647106E-2</c:v>
                </c:pt>
                <c:pt idx="3449">
                  <c:v>8.8235294117647106E-2</c:v>
                </c:pt>
                <c:pt idx="3450">
                  <c:v>8.8235294117647106E-2</c:v>
                </c:pt>
                <c:pt idx="3451">
                  <c:v>8.8235294117647106E-2</c:v>
                </c:pt>
                <c:pt idx="3452">
                  <c:v>8.8235294117647106E-2</c:v>
                </c:pt>
                <c:pt idx="3453">
                  <c:v>8.8235294117647106E-2</c:v>
                </c:pt>
                <c:pt idx="3454">
                  <c:v>8.8235294117647106E-2</c:v>
                </c:pt>
                <c:pt idx="3455">
                  <c:v>8.8050314465408799E-2</c:v>
                </c:pt>
                <c:pt idx="3456">
                  <c:v>8.7912087912087905E-2</c:v>
                </c:pt>
                <c:pt idx="3457">
                  <c:v>8.7912087912087905E-2</c:v>
                </c:pt>
                <c:pt idx="3458">
                  <c:v>8.7912087912087905E-2</c:v>
                </c:pt>
                <c:pt idx="3459">
                  <c:v>8.7837837837837801E-2</c:v>
                </c:pt>
                <c:pt idx="3460">
                  <c:v>8.7837837837837801E-2</c:v>
                </c:pt>
                <c:pt idx="3461">
                  <c:v>8.7804878048780496E-2</c:v>
                </c:pt>
                <c:pt idx="3462">
                  <c:v>8.7719298245614002E-2</c:v>
                </c:pt>
                <c:pt idx="3463">
                  <c:v>8.7719298245614002E-2</c:v>
                </c:pt>
                <c:pt idx="3464">
                  <c:v>8.7719298245614002E-2</c:v>
                </c:pt>
                <c:pt idx="3465">
                  <c:v>8.7719298245614002E-2</c:v>
                </c:pt>
                <c:pt idx="3466">
                  <c:v>8.7719298245614002E-2</c:v>
                </c:pt>
                <c:pt idx="3467">
                  <c:v>8.7719298245614002E-2</c:v>
                </c:pt>
                <c:pt idx="3468">
                  <c:v>8.7719298245614002E-2</c:v>
                </c:pt>
                <c:pt idx="3469">
                  <c:v>8.7719298245614002E-2</c:v>
                </c:pt>
                <c:pt idx="3470">
                  <c:v>8.7719298245614002E-2</c:v>
                </c:pt>
                <c:pt idx="3471">
                  <c:v>8.7719298245614002E-2</c:v>
                </c:pt>
                <c:pt idx="3472">
                  <c:v>8.7719298245614002E-2</c:v>
                </c:pt>
                <c:pt idx="3473">
                  <c:v>8.7719298245614002E-2</c:v>
                </c:pt>
                <c:pt idx="3474">
                  <c:v>8.7591240875912399E-2</c:v>
                </c:pt>
                <c:pt idx="3475">
                  <c:v>8.7499999999999994E-2</c:v>
                </c:pt>
                <c:pt idx="3476">
                  <c:v>8.7499999999999994E-2</c:v>
                </c:pt>
                <c:pt idx="3477">
                  <c:v>8.7499999999999994E-2</c:v>
                </c:pt>
                <c:pt idx="3478">
                  <c:v>8.7499999999999994E-2</c:v>
                </c:pt>
                <c:pt idx="3479">
                  <c:v>8.7499999999999994E-2</c:v>
                </c:pt>
                <c:pt idx="3480">
                  <c:v>8.7378640776699004E-2</c:v>
                </c:pt>
                <c:pt idx="3481">
                  <c:v>8.7301587301587297E-2</c:v>
                </c:pt>
                <c:pt idx="3482">
                  <c:v>8.7248322147651006E-2</c:v>
                </c:pt>
                <c:pt idx="3483">
                  <c:v>8.7209302325581398E-2</c:v>
                </c:pt>
                <c:pt idx="3484">
                  <c:v>8.7209302325581398E-2</c:v>
                </c:pt>
                <c:pt idx="3485">
                  <c:v>8.6956521739130405E-2</c:v>
                </c:pt>
                <c:pt idx="3486">
                  <c:v>8.6956521739130405E-2</c:v>
                </c:pt>
                <c:pt idx="3487">
                  <c:v>8.6956521739130405E-2</c:v>
                </c:pt>
                <c:pt idx="3488">
                  <c:v>8.6956521739130405E-2</c:v>
                </c:pt>
                <c:pt idx="3489">
                  <c:v>8.6956521739130405E-2</c:v>
                </c:pt>
                <c:pt idx="3490">
                  <c:v>8.6956521739130405E-2</c:v>
                </c:pt>
                <c:pt idx="3491">
                  <c:v>8.6956521739130405E-2</c:v>
                </c:pt>
                <c:pt idx="3492">
                  <c:v>8.6956521739130405E-2</c:v>
                </c:pt>
                <c:pt idx="3493">
                  <c:v>8.6956521739130405E-2</c:v>
                </c:pt>
                <c:pt idx="3494">
                  <c:v>8.6956521739130405E-2</c:v>
                </c:pt>
                <c:pt idx="3495">
                  <c:v>8.6956521739130405E-2</c:v>
                </c:pt>
                <c:pt idx="3496">
                  <c:v>8.6956521739130405E-2</c:v>
                </c:pt>
                <c:pt idx="3497">
                  <c:v>8.6956521739130405E-2</c:v>
                </c:pt>
                <c:pt idx="3498">
                  <c:v>8.6792452830188702E-2</c:v>
                </c:pt>
                <c:pt idx="3499">
                  <c:v>8.6705202312138699E-2</c:v>
                </c:pt>
                <c:pt idx="3500">
                  <c:v>8.6666666666666697E-2</c:v>
                </c:pt>
                <c:pt idx="3501">
                  <c:v>8.6666666666666697E-2</c:v>
                </c:pt>
                <c:pt idx="3502">
                  <c:v>8.6614173228346497E-2</c:v>
                </c:pt>
                <c:pt idx="3503">
                  <c:v>8.6419753086419707E-2</c:v>
                </c:pt>
                <c:pt idx="3504">
                  <c:v>8.6419753086419707E-2</c:v>
                </c:pt>
                <c:pt idx="3505">
                  <c:v>8.6419753086419707E-2</c:v>
                </c:pt>
                <c:pt idx="3506">
                  <c:v>8.6419753086419707E-2</c:v>
                </c:pt>
                <c:pt idx="3507">
                  <c:v>8.6330935251798593E-2</c:v>
                </c:pt>
                <c:pt idx="3508">
                  <c:v>8.6330935251798593E-2</c:v>
                </c:pt>
                <c:pt idx="3509">
                  <c:v>8.6206896551724102E-2</c:v>
                </c:pt>
                <c:pt idx="3510">
                  <c:v>8.6206896551724102E-2</c:v>
                </c:pt>
                <c:pt idx="3511">
                  <c:v>8.6206896551724102E-2</c:v>
                </c:pt>
                <c:pt idx="3512">
                  <c:v>8.6206896551724102E-2</c:v>
                </c:pt>
                <c:pt idx="3513">
                  <c:v>8.6206896551724102E-2</c:v>
                </c:pt>
                <c:pt idx="3514">
                  <c:v>8.6206896551724102E-2</c:v>
                </c:pt>
                <c:pt idx="3515">
                  <c:v>8.6206896551724102E-2</c:v>
                </c:pt>
                <c:pt idx="3516">
                  <c:v>8.6206896551724102E-2</c:v>
                </c:pt>
                <c:pt idx="3517">
                  <c:v>8.6206896551724102E-2</c:v>
                </c:pt>
                <c:pt idx="3518">
                  <c:v>8.6206896551724102E-2</c:v>
                </c:pt>
                <c:pt idx="3519">
                  <c:v>8.6206896551724102E-2</c:v>
                </c:pt>
                <c:pt idx="3520">
                  <c:v>8.6206896551724102E-2</c:v>
                </c:pt>
                <c:pt idx="3521">
                  <c:v>8.6206896551724102E-2</c:v>
                </c:pt>
                <c:pt idx="3522">
                  <c:v>8.6206896551724102E-2</c:v>
                </c:pt>
                <c:pt idx="3523">
                  <c:v>8.6124401913875603E-2</c:v>
                </c:pt>
                <c:pt idx="3524">
                  <c:v>8.6021505376344107E-2</c:v>
                </c:pt>
                <c:pt idx="3525">
                  <c:v>8.6021505376344107E-2</c:v>
                </c:pt>
                <c:pt idx="3526">
                  <c:v>8.59375E-2</c:v>
                </c:pt>
                <c:pt idx="3527">
                  <c:v>8.59375E-2</c:v>
                </c:pt>
                <c:pt idx="3528">
                  <c:v>8.5889570552147201E-2</c:v>
                </c:pt>
                <c:pt idx="3529">
                  <c:v>8.5714285714285701E-2</c:v>
                </c:pt>
                <c:pt idx="3530">
                  <c:v>8.5714285714285701E-2</c:v>
                </c:pt>
                <c:pt idx="3531">
                  <c:v>8.5714285714285701E-2</c:v>
                </c:pt>
                <c:pt idx="3532">
                  <c:v>8.5714285714285701E-2</c:v>
                </c:pt>
                <c:pt idx="3533">
                  <c:v>8.5714285714285701E-2</c:v>
                </c:pt>
                <c:pt idx="3534">
                  <c:v>8.5714285714285701E-2</c:v>
                </c:pt>
                <c:pt idx="3535">
                  <c:v>8.5714285714285701E-2</c:v>
                </c:pt>
                <c:pt idx="3536">
                  <c:v>8.5714285714285701E-2</c:v>
                </c:pt>
                <c:pt idx="3537">
                  <c:v>8.5714285714285701E-2</c:v>
                </c:pt>
                <c:pt idx="3538">
                  <c:v>8.5714285714285701E-2</c:v>
                </c:pt>
                <c:pt idx="3539">
                  <c:v>8.5714285714285701E-2</c:v>
                </c:pt>
                <c:pt idx="3540">
                  <c:v>8.5714285714285701E-2</c:v>
                </c:pt>
                <c:pt idx="3541">
                  <c:v>8.5714285714285701E-2</c:v>
                </c:pt>
                <c:pt idx="3542">
                  <c:v>8.5714285714285701E-2</c:v>
                </c:pt>
                <c:pt idx="3543">
                  <c:v>8.5714285714285701E-2</c:v>
                </c:pt>
                <c:pt idx="3544">
                  <c:v>8.5714285714285701E-2</c:v>
                </c:pt>
                <c:pt idx="3545">
                  <c:v>8.56031128404669E-2</c:v>
                </c:pt>
                <c:pt idx="3546">
                  <c:v>8.55263157894737E-2</c:v>
                </c:pt>
                <c:pt idx="3547">
                  <c:v>8.54700854700855E-2</c:v>
                </c:pt>
                <c:pt idx="3548">
                  <c:v>8.5365853658536606E-2</c:v>
                </c:pt>
                <c:pt idx="3549">
                  <c:v>8.5365853658536606E-2</c:v>
                </c:pt>
                <c:pt idx="3550">
                  <c:v>8.5365853658536606E-2</c:v>
                </c:pt>
                <c:pt idx="3551">
                  <c:v>8.5365853658536606E-2</c:v>
                </c:pt>
                <c:pt idx="3552">
                  <c:v>8.5365853658536606E-2</c:v>
                </c:pt>
                <c:pt idx="3553">
                  <c:v>8.5308056872037893E-2</c:v>
                </c:pt>
                <c:pt idx="3554">
                  <c:v>8.5185185185185197E-2</c:v>
                </c:pt>
                <c:pt idx="3555">
                  <c:v>8.5106382978723402E-2</c:v>
                </c:pt>
                <c:pt idx="3556">
                  <c:v>8.5106382978723402E-2</c:v>
                </c:pt>
                <c:pt idx="3557">
                  <c:v>8.5106382978723402E-2</c:v>
                </c:pt>
                <c:pt idx="3558">
                  <c:v>8.5106382978723402E-2</c:v>
                </c:pt>
                <c:pt idx="3559">
                  <c:v>8.4905660377358499E-2</c:v>
                </c:pt>
                <c:pt idx="3560">
                  <c:v>8.4905660377358499E-2</c:v>
                </c:pt>
                <c:pt idx="3561">
                  <c:v>8.4905660377358499E-2</c:v>
                </c:pt>
                <c:pt idx="3562">
                  <c:v>8.4821428571428603E-2</c:v>
                </c:pt>
                <c:pt idx="3563">
                  <c:v>8.4745762711864403E-2</c:v>
                </c:pt>
                <c:pt idx="3564">
                  <c:v>8.4745762711864403E-2</c:v>
                </c:pt>
                <c:pt idx="3565">
                  <c:v>8.4745762711864403E-2</c:v>
                </c:pt>
                <c:pt idx="3566">
                  <c:v>8.4745762711864403E-2</c:v>
                </c:pt>
                <c:pt idx="3567">
                  <c:v>8.4745762711864403E-2</c:v>
                </c:pt>
                <c:pt idx="3568">
                  <c:v>8.4745762711864403E-2</c:v>
                </c:pt>
                <c:pt idx="3569">
                  <c:v>8.4745762711864403E-2</c:v>
                </c:pt>
                <c:pt idx="3570">
                  <c:v>8.4745762711864403E-2</c:v>
                </c:pt>
                <c:pt idx="3571">
                  <c:v>8.4615384615384606E-2</c:v>
                </c:pt>
                <c:pt idx="3572">
                  <c:v>8.4615384615384606E-2</c:v>
                </c:pt>
                <c:pt idx="3573">
                  <c:v>8.4507042253521097E-2</c:v>
                </c:pt>
                <c:pt idx="3574">
                  <c:v>8.4507042253521097E-2</c:v>
                </c:pt>
                <c:pt idx="3575">
                  <c:v>8.4507042253521097E-2</c:v>
                </c:pt>
                <c:pt idx="3576">
                  <c:v>8.4507042253521097E-2</c:v>
                </c:pt>
                <c:pt idx="3577">
                  <c:v>8.4444444444444405E-2</c:v>
                </c:pt>
                <c:pt idx="3578">
                  <c:v>8.4415584415584402E-2</c:v>
                </c:pt>
                <c:pt idx="3579">
                  <c:v>8.4415584415584402E-2</c:v>
                </c:pt>
                <c:pt idx="3580">
                  <c:v>8.4337349397590397E-2</c:v>
                </c:pt>
                <c:pt idx="3581">
                  <c:v>8.4112149532710304E-2</c:v>
                </c:pt>
                <c:pt idx="3582">
                  <c:v>8.4112149532710304E-2</c:v>
                </c:pt>
                <c:pt idx="3583">
                  <c:v>8.4112149532710304E-2</c:v>
                </c:pt>
                <c:pt idx="3584">
                  <c:v>8.40336134453782E-2</c:v>
                </c:pt>
                <c:pt idx="3585">
                  <c:v>8.3969465648855005E-2</c:v>
                </c:pt>
                <c:pt idx="3586">
                  <c:v>8.3720930232558097E-2</c:v>
                </c:pt>
                <c:pt idx="3587">
                  <c:v>8.3333333333333301E-2</c:v>
                </c:pt>
                <c:pt idx="3588">
                  <c:v>8.3333333333333301E-2</c:v>
                </c:pt>
                <c:pt idx="3589">
                  <c:v>8.3333333333333301E-2</c:v>
                </c:pt>
                <c:pt idx="3590">
                  <c:v>8.3333333333333301E-2</c:v>
                </c:pt>
                <c:pt idx="3591">
                  <c:v>8.3333333333333301E-2</c:v>
                </c:pt>
                <c:pt idx="3592">
                  <c:v>8.3333333333333301E-2</c:v>
                </c:pt>
                <c:pt idx="3593">
                  <c:v>8.3333333333333301E-2</c:v>
                </c:pt>
                <c:pt idx="3594">
                  <c:v>8.3333333333333301E-2</c:v>
                </c:pt>
                <c:pt idx="3595">
                  <c:v>8.3333333333333301E-2</c:v>
                </c:pt>
                <c:pt idx="3596">
                  <c:v>8.3333333333333301E-2</c:v>
                </c:pt>
                <c:pt idx="3597">
                  <c:v>8.3333333333333301E-2</c:v>
                </c:pt>
                <c:pt idx="3598">
                  <c:v>8.3333333333333301E-2</c:v>
                </c:pt>
                <c:pt idx="3599">
                  <c:v>8.3333333333333301E-2</c:v>
                </c:pt>
                <c:pt idx="3600">
                  <c:v>8.3333333333333301E-2</c:v>
                </c:pt>
                <c:pt idx="3601">
                  <c:v>8.3333333333333301E-2</c:v>
                </c:pt>
                <c:pt idx="3602">
                  <c:v>8.3333333333333301E-2</c:v>
                </c:pt>
                <c:pt idx="3603">
                  <c:v>8.3333333333333301E-2</c:v>
                </c:pt>
                <c:pt idx="3604">
                  <c:v>8.3333333333333301E-2</c:v>
                </c:pt>
                <c:pt idx="3605">
                  <c:v>8.3333333333333301E-2</c:v>
                </c:pt>
                <c:pt idx="3606">
                  <c:v>8.3333333333333301E-2</c:v>
                </c:pt>
                <c:pt idx="3607">
                  <c:v>8.3333333333333301E-2</c:v>
                </c:pt>
                <c:pt idx="3608">
                  <c:v>8.3333333333333301E-2</c:v>
                </c:pt>
                <c:pt idx="3609">
                  <c:v>8.3333333333333301E-2</c:v>
                </c:pt>
                <c:pt idx="3610">
                  <c:v>8.3333333333333301E-2</c:v>
                </c:pt>
                <c:pt idx="3611">
                  <c:v>8.3333333333333301E-2</c:v>
                </c:pt>
                <c:pt idx="3612">
                  <c:v>8.2926829268292701E-2</c:v>
                </c:pt>
                <c:pt idx="3613">
                  <c:v>8.2840236686390498E-2</c:v>
                </c:pt>
                <c:pt idx="3614">
                  <c:v>8.2802547770700605E-2</c:v>
                </c:pt>
                <c:pt idx="3615">
                  <c:v>8.2706766917293201E-2</c:v>
                </c:pt>
                <c:pt idx="3616">
                  <c:v>8.2706766917293201E-2</c:v>
                </c:pt>
                <c:pt idx="3617">
                  <c:v>8.2706766917293201E-2</c:v>
                </c:pt>
                <c:pt idx="3618">
                  <c:v>8.2644628099173598E-2</c:v>
                </c:pt>
                <c:pt idx="3619">
                  <c:v>8.2568807339449601E-2</c:v>
                </c:pt>
                <c:pt idx="3620">
                  <c:v>8.2474226804123696E-2</c:v>
                </c:pt>
                <c:pt idx="3621">
                  <c:v>8.2474226804123696E-2</c:v>
                </c:pt>
                <c:pt idx="3622">
                  <c:v>8.2352941176470601E-2</c:v>
                </c:pt>
                <c:pt idx="3623">
                  <c:v>8.2352941176470601E-2</c:v>
                </c:pt>
                <c:pt idx="3624">
                  <c:v>8.2352941176470601E-2</c:v>
                </c:pt>
                <c:pt idx="3625">
                  <c:v>8.2278481012658194E-2</c:v>
                </c:pt>
                <c:pt idx="3626">
                  <c:v>8.2191780821917804E-2</c:v>
                </c:pt>
                <c:pt idx="3627">
                  <c:v>8.2191780821917804E-2</c:v>
                </c:pt>
                <c:pt idx="3628">
                  <c:v>8.2191780821917804E-2</c:v>
                </c:pt>
                <c:pt idx="3629">
                  <c:v>8.2191780821917804E-2</c:v>
                </c:pt>
                <c:pt idx="3630">
                  <c:v>8.2191780821917804E-2</c:v>
                </c:pt>
                <c:pt idx="3631">
                  <c:v>8.2191780821917804E-2</c:v>
                </c:pt>
                <c:pt idx="3632">
                  <c:v>8.2191780821917804E-2</c:v>
                </c:pt>
                <c:pt idx="3633">
                  <c:v>8.2191780821917804E-2</c:v>
                </c:pt>
                <c:pt idx="3634">
                  <c:v>8.2191780821917804E-2</c:v>
                </c:pt>
                <c:pt idx="3635">
                  <c:v>8.2191780821917804E-2</c:v>
                </c:pt>
                <c:pt idx="3636">
                  <c:v>8.2089552238805999E-2</c:v>
                </c:pt>
                <c:pt idx="3637">
                  <c:v>8.2051282051281996E-2</c:v>
                </c:pt>
                <c:pt idx="3638">
                  <c:v>8.1967213114754106E-2</c:v>
                </c:pt>
                <c:pt idx="3639">
                  <c:v>8.1967213114754106E-2</c:v>
                </c:pt>
                <c:pt idx="3640">
                  <c:v>8.1967213114754106E-2</c:v>
                </c:pt>
                <c:pt idx="3641">
                  <c:v>8.1967213114754106E-2</c:v>
                </c:pt>
                <c:pt idx="3642">
                  <c:v>8.1967213114754106E-2</c:v>
                </c:pt>
                <c:pt idx="3643">
                  <c:v>8.1967213114754106E-2</c:v>
                </c:pt>
                <c:pt idx="3644">
                  <c:v>8.1967213114754106E-2</c:v>
                </c:pt>
                <c:pt idx="3645">
                  <c:v>8.18965517241379E-2</c:v>
                </c:pt>
                <c:pt idx="3646">
                  <c:v>8.18965517241379E-2</c:v>
                </c:pt>
                <c:pt idx="3647">
                  <c:v>8.1818181818181804E-2</c:v>
                </c:pt>
                <c:pt idx="3648">
                  <c:v>8.1818181818181804E-2</c:v>
                </c:pt>
                <c:pt idx="3649">
                  <c:v>8.1818181818181804E-2</c:v>
                </c:pt>
                <c:pt idx="3650">
                  <c:v>8.17610062893082E-2</c:v>
                </c:pt>
                <c:pt idx="3651">
                  <c:v>8.1632653061224497E-2</c:v>
                </c:pt>
                <c:pt idx="3652">
                  <c:v>8.1632653061224497E-2</c:v>
                </c:pt>
                <c:pt idx="3653">
                  <c:v>8.1632653061224497E-2</c:v>
                </c:pt>
                <c:pt idx="3654">
                  <c:v>8.1521739130434798E-2</c:v>
                </c:pt>
                <c:pt idx="3655">
                  <c:v>8.1504702194357403E-2</c:v>
                </c:pt>
                <c:pt idx="3656">
                  <c:v>8.1481481481481502E-2</c:v>
                </c:pt>
                <c:pt idx="3657">
                  <c:v>8.1447963800904993E-2</c:v>
                </c:pt>
                <c:pt idx="3658">
                  <c:v>8.1424936386768496E-2</c:v>
                </c:pt>
                <c:pt idx="3659">
                  <c:v>8.1395348837209294E-2</c:v>
                </c:pt>
                <c:pt idx="3660">
                  <c:v>8.1300813008130093E-2</c:v>
                </c:pt>
                <c:pt idx="3661">
                  <c:v>8.1300813008130093E-2</c:v>
                </c:pt>
                <c:pt idx="3662">
                  <c:v>8.1250000000000003E-2</c:v>
                </c:pt>
                <c:pt idx="3663">
                  <c:v>8.1232492997198896E-2</c:v>
                </c:pt>
                <c:pt idx="3664">
                  <c:v>8.1218274111675107E-2</c:v>
                </c:pt>
                <c:pt idx="3665">
                  <c:v>8.1081081081081099E-2</c:v>
                </c:pt>
                <c:pt idx="3666">
                  <c:v>8.1081081081081099E-2</c:v>
                </c:pt>
                <c:pt idx="3667">
                  <c:v>8.1081081081081099E-2</c:v>
                </c:pt>
                <c:pt idx="3668">
                  <c:v>8.1081081081081099E-2</c:v>
                </c:pt>
                <c:pt idx="3669">
                  <c:v>8.1081081081081099E-2</c:v>
                </c:pt>
                <c:pt idx="3670">
                  <c:v>8.0882352941176502E-2</c:v>
                </c:pt>
                <c:pt idx="3671">
                  <c:v>8.0808080808080801E-2</c:v>
                </c:pt>
                <c:pt idx="3672">
                  <c:v>8.0808080808080801E-2</c:v>
                </c:pt>
                <c:pt idx="3673">
                  <c:v>8.0745341614906804E-2</c:v>
                </c:pt>
                <c:pt idx="3674">
                  <c:v>8.0645161290322606E-2</c:v>
                </c:pt>
                <c:pt idx="3675">
                  <c:v>8.0645161290322606E-2</c:v>
                </c:pt>
                <c:pt idx="3676">
                  <c:v>8.0645161290322606E-2</c:v>
                </c:pt>
                <c:pt idx="3677">
                  <c:v>8.0645161290322606E-2</c:v>
                </c:pt>
                <c:pt idx="3678">
                  <c:v>8.0645161290322606E-2</c:v>
                </c:pt>
                <c:pt idx="3679">
                  <c:v>8.0536912751677805E-2</c:v>
                </c:pt>
                <c:pt idx="3680">
                  <c:v>8.0508474576271194E-2</c:v>
                </c:pt>
                <c:pt idx="3681">
                  <c:v>8.04597701149425E-2</c:v>
                </c:pt>
                <c:pt idx="3682">
                  <c:v>8.04597701149425E-2</c:v>
                </c:pt>
                <c:pt idx="3683">
                  <c:v>8.0357142857142905E-2</c:v>
                </c:pt>
                <c:pt idx="3684">
                  <c:v>8.0357142857142905E-2</c:v>
                </c:pt>
                <c:pt idx="3685">
                  <c:v>8.0357142857142905E-2</c:v>
                </c:pt>
                <c:pt idx="3686">
                  <c:v>8.0168776371307995E-2</c:v>
                </c:pt>
                <c:pt idx="3687">
                  <c:v>8.0152671755725199E-2</c:v>
                </c:pt>
                <c:pt idx="3688">
                  <c:v>0.08</c:v>
                </c:pt>
                <c:pt idx="3689">
                  <c:v>0.08</c:v>
                </c:pt>
                <c:pt idx="3690">
                  <c:v>0.08</c:v>
                </c:pt>
                <c:pt idx="3691">
                  <c:v>0.08</c:v>
                </c:pt>
                <c:pt idx="3692">
                  <c:v>0.08</c:v>
                </c:pt>
                <c:pt idx="3693">
                  <c:v>0.08</c:v>
                </c:pt>
                <c:pt idx="3694">
                  <c:v>0.08</c:v>
                </c:pt>
                <c:pt idx="3695">
                  <c:v>0.08</c:v>
                </c:pt>
                <c:pt idx="3696">
                  <c:v>0.08</c:v>
                </c:pt>
                <c:pt idx="3697">
                  <c:v>0.08</c:v>
                </c:pt>
                <c:pt idx="3698">
                  <c:v>0.08</c:v>
                </c:pt>
                <c:pt idx="3699">
                  <c:v>0.08</c:v>
                </c:pt>
                <c:pt idx="3700">
                  <c:v>0.08</c:v>
                </c:pt>
                <c:pt idx="3701">
                  <c:v>0.08</c:v>
                </c:pt>
                <c:pt idx="3702">
                  <c:v>0.08</c:v>
                </c:pt>
                <c:pt idx="3703">
                  <c:v>0.08</c:v>
                </c:pt>
                <c:pt idx="3704">
                  <c:v>0.08</c:v>
                </c:pt>
                <c:pt idx="3705">
                  <c:v>0.08</c:v>
                </c:pt>
                <c:pt idx="3706">
                  <c:v>0.08</c:v>
                </c:pt>
                <c:pt idx="3707">
                  <c:v>0.08</c:v>
                </c:pt>
                <c:pt idx="3708">
                  <c:v>0.08</c:v>
                </c:pt>
                <c:pt idx="3709">
                  <c:v>0.08</c:v>
                </c:pt>
                <c:pt idx="3710">
                  <c:v>0.08</c:v>
                </c:pt>
                <c:pt idx="3711">
                  <c:v>0.08</c:v>
                </c:pt>
                <c:pt idx="3712">
                  <c:v>0.08</c:v>
                </c:pt>
                <c:pt idx="3713">
                  <c:v>0.08</c:v>
                </c:pt>
                <c:pt idx="3714">
                  <c:v>0.08</c:v>
                </c:pt>
                <c:pt idx="3715">
                  <c:v>0.08</c:v>
                </c:pt>
                <c:pt idx="3716">
                  <c:v>7.9710144927536197E-2</c:v>
                </c:pt>
                <c:pt idx="3717">
                  <c:v>7.9646017699115002E-2</c:v>
                </c:pt>
                <c:pt idx="3718">
                  <c:v>7.9601990049751201E-2</c:v>
                </c:pt>
                <c:pt idx="3719">
                  <c:v>7.9545454545454503E-2</c:v>
                </c:pt>
                <c:pt idx="3720">
                  <c:v>7.9545454545454503E-2</c:v>
                </c:pt>
                <c:pt idx="3721">
                  <c:v>7.9545454545454503E-2</c:v>
                </c:pt>
                <c:pt idx="3722">
                  <c:v>7.9545454545454503E-2</c:v>
                </c:pt>
                <c:pt idx="3723">
                  <c:v>7.9545454545454503E-2</c:v>
                </c:pt>
                <c:pt idx="3724">
                  <c:v>7.9545454545454503E-2</c:v>
                </c:pt>
                <c:pt idx="3725">
                  <c:v>7.9365079365079402E-2</c:v>
                </c:pt>
                <c:pt idx="3726">
                  <c:v>7.9365079365079402E-2</c:v>
                </c:pt>
                <c:pt idx="3727">
                  <c:v>7.9365079365079402E-2</c:v>
                </c:pt>
                <c:pt idx="3728">
                  <c:v>7.9365079365079402E-2</c:v>
                </c:pt>
                <c:pt idx="3729">
                  <c:v>7.9365079365079402E-2</c:v>
                </c:pt>
                <c:pt idx="3730">
                  <c:v>7.9365079365079402E-2</c:v>
                </c:pt>
                <c:pt idx="3731">
                  <c:v>7.9365079365079402E-2</c:v>
                </c:pt>
                <c:pt idx="3732">
                  <c:v>7.9365079365079402E-2</c:v>
                </c:pt>
                <c:pt idx="3733">
                  <c:v>7.9365079365079402E-2</c:v>
                </c:pt>
                <c:pt idx="3734">
                  <c:v>7.9365079365079402E-2</c:v>
                </c:pt>
                <c:pt idx="3735">
                  <c:v>7.9207920792079195E-2</c:v>
                </c:pt>
                <c:pt idx="3736">
                  <c:v>7.9136690647481994E-2</c:v>
                </c:pt>
                <c:pt idx="3737">
                  <c:v>7.8947368421052599E-2</c:v>
                </c:pt>
                <c:pt idx="3738">
                  <c:v>7.8947368421052599E-2</c:v>
                </c:pt>
                <c:pt idx="3739">
                  <c:v>7.8947368421052599E-2</c:v>
                </c:pt>
                <c:pt idx="3740">
                  <c:v>7.8947368421052599E-2</c:v>
                </c:pt>
                <c:pt idx="3741">
                  <c:v>7.8947368421052599E-2</c:v>
                </c:pt>
                <c:pt idx="3742">
                  <c:v>7.8947368421052599E-2</c:v>
                </c:pt>
                <c:pt idx="3743">
                  <c:v>7.8947368421052599E-2</c:v>
                </c:pt>
                <c:pt idx="3744">
                  <c:v>7.8740157480315001E-2</c:v>
                </c:pt>
                <c:pt idx="3745">
                  <c:v>7.8740157480315001E-2</c:v>
                </c:pt>
                <c:pt idx="3746">
                  <c:v>7.8651685393258397E-2</c:v>
                </c:pt>
                <c:pt idx="3747">
                  <c:v>7.8651685393258397E-2</c:v>
                </c:pt>
                <c:pt idx="3748">
                  <c:v>7.8651685393258397E-2</c:v>
                </c:pt>
                <c:pt idx="3749">
                  <c:v>7.8571428571428598E-2</c:v>
                </c:pt>
                <c:pt idx="3750">
                  <c:v>7.8512396694214906E-2</c:v>
                </c:pt>
                <c:pt idx="3751">
                  <c:v>7.8431372549019607E-2</c:v>
                </c:pt>
                <c:pt idx="3752">
                  <c:v>7.8431372549019607E-2</c:v>
                </c:pt>
                <c:pt idx="3753">
                  <c:v>7.8431372549019607E-2</c:v>
                </c:pt>
                <c:pt idx="3754">
                  <c:v>7.8431372549019607E-2</c:v>
                </c:pt>
                <c:pt idx="3755">
                  <c:v>7.8431372549019607E-2</c:v>
                </c:pt>
                <c:pt idx="3756">
                  <c:v>7.8431372549019607E-2</c:v>
                </c:pt>
                <c:pt idx="3757">
                  <c:v>7.8431372549019607E-2</c:v>
                </c:pt>
                <c:pt idx="3758">
                  <c:v>7.8431372549019607E-2</c:v>
                </c:pt>
                <c:pt idx="3759">
                  <c:v>7.8431372549019607E-2</c:v>
                </c:pt>
                <c:pt idx="3760">
                  <c:v>7.8431372549019607E-2</c:v>
                </c:pt>
                <c:pt idx="3761">
                  <c:v>7.8431372549019607E-2</c:v>
                </c:pt>
                <c:pt idx="3762">
                  <c:v>7.8431372549019607E-2</c:v>
                </c:pt>
                <c:pt idx="3763">
                  <c:v>7.8125E-2</c:v>
                </c:pt>
                <c:pt idx="3764">
                  <c:v>7.8125E-2</c:v>
                </c:pt>
                <c:pt idx="3765">
                  <c:v>7.8125E-2</c:v>
                </c:pt>
                <c:pt idx="3766">
                  <c:v>7.8125E-2</c:v>
                </c:pt>
                <c:pt idx="3767">
                  <c:v>7.8125E-2</c:v>
                </c:pt>
                <c:pt idx="3768">
                  <c:v>7.8125E-2</c:v>
                </c:pt>
                <c:pt idx="3769">
                  <c:v>7.8125E-2</c:v>
                </c:pt>
                <c:pt idx="3770">
                  <c:v>7.8125E-2</c:v>
                </c:pt>
                <c:pt idx="3771">
                  <c:v>7.8125E-2</c:v>
                </c:pt>
                <c:pt idx="3772">
                  <c:v>7.8125E-2</c:v>
                </c:pt>
                <c:pt idx="3773">
                  <c:v>7.8014184397163094E-2</c:v>
                </c:pt>
                <c:pt idx="3774">
                  <c:v>7.7922077922077906E-2</c:v>
                </c:pt>
                <c:pt idx="3775">
                  <c:v>7.7922077922077906E-2</c:v>
                </c:pt>
                <c:pt idx="3776">
                  <c:v>7.7922077922077906E-2</c:v>
                </c:pt>
                <c:pt idx="3777">
                  <c:v>7.7777777777777807E-2</c:v>
                </c:pt>
                <c:pt idx="3778">
                  <c:v>7.7720207253885995E-2</c:v>
                </c:pt>
                <c:pt idx="3779">
                  <c:v>7.7669902912621297E-2</c:v>
                </c:pt>
                <c:pt idx="3780">
                  <c:v>7.7669902912621297E-2</c:v>
                </c:pt>
                <c:pt idx="3781">
                  <c:v>7.7669902912621297E-2</c:v>
                </c:pt>
                <c:pt idx="3782">
                  <c:v>7.7669902912621297E-2</c:v>
                </c:pt>
                <c:pt idx="3783">
                  <c:v>7.7669902912621297E-2</c:v>
                </c:pt>
                <c:pt idx="3784">
                  <c:v>7.7586206896551699E-2</c:v>
                </c:pt>
                <c:pt idx="3785">
                  <c:v>7.7586206896551699E-2</c:v>
                </c:pt>
                <c:pt idx="3786">
                  <c:v>7.7586206896551699E-2</c:v>
                </c:pt>
                <c:pt idx="3787">
                  <c:v>7.7586206896551699E-2</c:v>
                </c:pt>
                <c:pt idx="3788">
                  <c:v>7.7399380804953594E-2</c:v>
                </c:pt>
                <c:pt idx="3789">
                  <c:v>7.7253218884120206E-2</c:v>
                </c:pt>
                <c:pt idx="3790">
                  <c:v>7.7220077220077205E-2</c:v>
                </c:pt>
                <c:pt idx="3791">
                  <c:v>7.7205882352941194E-2</c:v>
                </c:pt>
                <c:pt idx="3792">
                  <c:v>7.69230769230769E-2</c:v>
                </c:pt>
                <c:pt idx="3793">
                  <c:v>7.69230769230769E-2</c:v>
                </c:pt>
                <c:pt idx="3794">
                  <c:v>7.69230769230769E-2</c:v>
                </c:pt>
                <c:pt idx="3795">
                  <c:v>7.69230769230769E-2</c:v>
                </c:pt>
                <c:pt idx="3796">
                  <c:v>7.69230769230769E-2</c:v>
                </c:pt>
                <c:pt idx="3797">
                  <c:v>7.69230769230769E-2</c:v>
                </c:pt>
                <c:pt idx="3798">
                  <c:v>7.69230769230769E-2</c:v>
                </c:pt>
                <c:pt idx="3799">
                  <c:v>7.69230769230769E-2</c:v>
                </c:pt>
                <c:pt idx="3800">
                  <c:v>7.69230769230769E-2</c:v>
                </c:pt>
                <c:pt idx="3801">
                  <c:v>7.69230769230769E-2</c:v>
                </c:pt>
                <c:pt idx="3802">
                  <c:v>7.69230769230769E-2</c:v>
                </c:pt>
                <c:pt idx="3803">
                  <c:v>7.69230769230769E-2</c:v>
                </c:pt>
                <c:pt idx="3804">
                  <c:v>7.69230769230769E-2</c:v>
                </c:pt>
                <c:pt idx="3805">
                  <c:v>7.69230769230769E-2</c:v>
                </c:pt>
                <c:pt idx="3806">
                  <c:v>7.69230769230769E-2</c:v>
                </c:pt>
                <c:pt idx="3807">
                  <c:v>7.69230769230769E-2</c:v>
                </c:pt>
                <c:pt idx="3808">
                  <c:v>7.69230769230769E-2</c:v>
                </c:pt>
                <c:pt idx="3809">
                  <c:v>7.69230769230769E-2</c:v>
                </c:pt>
                <c:pt idx="3810">
                  <c:v>7.69230769230769E-2</c:v>
                </c:pt>
                <c:pt idx="3811">
                  <c:v>7.69230769230769E-2</c:v>
                </c:pt>
                <c:pt idx="3812">
                  <c:v>7.69230769230769E-2</c:v>
                </c:pt>
                <c:pt idx="3813">
                  <c:v>7.69230769230769E-2</c:v>
                </c:pt>
                <c:pt idx="3814">
                  <c:v>7.69230769230769E-2</c:v>
                </c:pt>
                <c:pt idx="3815">
                  <c:v>7.69230769230769E-2</c:v>
                </c:pt>
                <c:pt idx="3816">
                  <c:v>7.69230769230769E-2</c:v>
                </c:pt>
                <c:pt idx="3817">
                  <c:v>7.69230769230769E-2</c:v>
                </c:pt>
                <c:pt idx="3818">
                  <c:v>7.69230769230769E-2</c:v>
                </c:pt>
                <c:pt idx="3819">
                  <c:v>7.69230769230769E-2</c:v>
                </c:pt>
                <c:pt idx="3820">
                  <c:v>7.69230769230769E-2</c:v>
                </c:pt>
                <c:pt idx="3821">
                  <c:v>7.69230769230769E-2</c:v>
                </c:pt>
                <c:pt idx="3822">
                  <c:v>7.69230769230769E-2</c:v>
                </c:pt>
                <c:pt idx="3823">
                  <c:v>7.69230769230769E-2</c:v>
                </c:pt>
                <c:pt idx="3824">
                  <c:v>7.69230769230769E-2</c:v>
                </c:pt>
                <c:pt idx="3825">
                  <c:v>7.69230769230769E-2</c:v>
                </c:pt>
                <c:pt idx="3826">
                  <c:v>7.6612903225806495E-2</c:v>
                </c:pt>
                <c:pt idx="3827">
                  <c:v>7.6576576576576599E-2</c:v>
                </c:pt>
                <c:pt idx="3828">
                  <c:v>7.6502732240437202E-2</c:v>
                </c:pt>
                <c:pt idx="3829">
                  <c:v>7.6470588235294096E-2</c:v>
                </c:pt>
                <c:pt idx="3830">
                  <c:v>7.6271186440677999E-2</c:v>
                </c:pt>
                <c:pt idx="3831">
                  <c:v>7.6086956521739094E-2</c:v>
                </c:pt>
                <c:pt idx="3832">
                  <c:v>7.6086956521739094E-2</c:v>
                </c:pt>
                <c:pt idx="3833">
                  <c:v>7.6086956521739094E-2</c:v>
                </c:pt>
                <c:pt idx="3834">
                  <c:v>7.6086956521739094E-2</c:v>
                </c:pt>
                <c:pt idx="3835">
                  <c:v>7.6086956521739094E-2</c:v>
                </c:pt>
                <c:pt idx="3836">
                  <c:v>7.6045627376425895E-2</c:v>
                </c:pt>
                <c:pt idx="3837">
                  <c:v>7.5949367088607597E-2</c:v>
                </c:pt>
                <c:pt idx="3838">
                  <c:v>7.5949367088607597E-2</c:v>
                </c:pt>
                <c:pt idx="3839">
                  <c:v>7.5949367088607597E-2</c:v>
                </c:pt>
                <c:pt idx="3840">
                  <c:v>7.5862068965517199E-2</c:v>
                </c:pt>
                <c:pt idx="3841">
                  <c:v>7.5862068965517199E-2</c:v>
                </c:pt>
                <c:pt idx="3842">
                  <c:v>7.5757575757575801E-2</c:v>
                </c:pt>
                <c:pt idx="3843">
                  <c:v>7.5757575757575801E-2</c:v>
                </c:pt>
                <c:pt idx="3844">
                  <c:v>7.5757575757575801E-2</c:v>
                </c:pt>
                <c:pt idx="3845">
                  <c:v>7.5757575757575801E-2</c:v>
                </c:pt>
                <c:pt idx="3846">
                  <c:v>7.5757575757575801E-2</c:v>
                </c:pt>
                <c:pt idx="3847">
                  <c:v>7.5757575757575801E-2</c:v>
                </c:pt>
                <c:pt idx="3848">
                  <c:v>7.5757575757575801E-2</c:v>
                </c:pt>
                <c:pt idx="3849">
                  <c:v>7.5471698113207503E-2</c:v>
                </c:pt>
                <c:pt idx="3850">
                  <c:v>7.5471698113207503E-2</c:v>
                </c:pt>
                <c:pt idx="3851">
                  <c:v>7.5471698113207503E-2</c:v>
                </c:pt>
                <c:pt idx="3852">
                  <c:v>7.5471698113207503E-2</c:v>
                </c:pt>
                <c:pt idx="3853">
                  <c:v>7.5471698113207503E-2</c:v>
                </c:pt>
                <c:pt idx="3854">
                  <c:v>7.5471698113207503E-2</c:v>
                </c:pt>
                <c:pt idx="3855">
                  <c:v>7.5471698113207503E-2</c:v>
                </c:pt>
                <c:pt idx="3856">
                  <c:v>7.5471698113207503E-2</c:v>
                </c:pt>
                <c:pt idx="3857">
                  <c:v>7.5471698113207503E-2</c:v>
                </c:pt>
                <c:pt idx="3858">
                  <c:v>7.5471698113207503E-2</c:v>
                </c:pt>
                <c:pt idx="3859">
                  <c:v>7.5471698113207503E-2</c:v>
                </c:pt>
                <c:pt idx="3860">
                  <c:v>7.5471698113207503E-2</c:v>
                </c:pt>
                <c:pt idx="3861">
                  <c:v>7.5471698113207503E-2</c:v>
                </c:pt>
                <c:pt idx="3862">
                  <c:v>7.5342465753424695E-2</c:v>
                </c:pt>
                <c:pt idx="3863">
                  <c:v>7.5342465753424695E-2</c:v>
                </c:pt>
                <c:pt idx="3864">
                  <c:v>7.5268817204301106E-2</c:v>
                </c:pt>
                <c:pt idx="3865">
                  <c:v>7.5268817204301106E-2</c:v>
                </c:pt>
                <c:pt idx="3866">
                  <c:v>7.5144508670520194E-2</c:v>
                </c:pt>
                <c:pt idx="3867">
                  <c:v>7.4999999999999997E-2</c:v>
                </c:pt>
                <c:pt idx="3868">
                  <c:v>7.4999999999999997E-2</c:v>
                </c:pt>
                <c:pt idx="3869">
                  <c:v>7.4999999999999997E-2</c:v>
                </c:pt>
                <c:pt idx="3870">
                  <c:v>7.4999999999999997E-2</c:v>
                </c:pt>
                <c:pt idx="3871">
                  <c:v>7.4829931972789102E-2</c:v>
                </c:pt>
                <c:pt idx="3872">
                  <c:v>7.4766355140186896E-2</c:v>
                </c:pt>
                <c:pt idx="3873">
                  <c:v>7.4712643678160898E-2</c:v>
                </c:pt>
                <c:pt idx="3874">
                  <c:v>7.4626865671641798E-2</c:v>
                </c:pt>
                <c:pt idx="3875">
                  <c:v>7.4626865671641798E-2</c:v>
                </c:pt>
                <c:pt idx="3876">
                  <c:v>7.4626865671641798E-2</c:v>
                </c:pt>
                <c:pt idx="3877">
                  <c:v>7.4626865671641798E-2</c:v>
                </c:pt>
                <c:pt idx="3878">
                  <c:v>7.4626865671641798E-2</c:v>
                </c:pt>
                <c:pt idx="3879">
                  <c:v>7.4534161490683204E-2</c:v>
                </c:pt>
                <c:pt idx="3880">
                  <c:v>7.4468085106383003E-2</c:v>
                </c:pt>
                <c:pt idx="3881">
                  <c:v>7.4468085106383003E-2</c:v>
                </c:pt>
                <c:pt idx="3882">
                  <c:v>7.4468085106383003E-2</c:v>
                </c:pt>
                <c:pt idx="3883">
                  <c:v>7.43801652892562E-2</c:v>
                </c:pt>
                <c:pt idx="3884">
                  <c:v>7.43801652892562E-2</c:v>
                </c:pt>
                <c:pt idx="3885">
                  <c:v>7.43801652892562E-2</c:v>
                </c:pt>
                <c:pt idx="3886">
                  <c:v>7.4074074074074098E-2</c:v>
                </c:pt>
                <c:pt idx="3887">
                  <c:v>7.4074074074074098E-2</c:v>
                </c:pt>
                <c:pt idx="3888">
                  <c:v>7.4074074074074098E-2</c:v>
                </c:pt>
                <c:pt idx="3889">
                  <c:v>7.4074074074074098E-2</c:v>
                </c:pt>
                <c:pt idx="3890">
                  <c:v>7.4074074074074098E-2</c:v>
                </c:pt>
                <c:pt idx="3891">
                  <c:v>7.4074074074074098E-2</c:v>
                </c:pt>
                <c:pt idx="3892">
                  <c:v>7.4074074074074098E-2</c:v>
                </c:pt>
                <c:pt idx="3893">
                  <c:v>7.4074074074074098E-2</c:v>
                </c:pt>
                <c:pt idx="3894">
                  <c:v>7.4074074074074098E-2</c:v>
                </c:pt>
                <c:pt idx="3895">
                  <c:v>7.4074074074074098E-2</c:v>
                </c:pt>
                <c:pt idx="3896">
                  <c:v>7.4074074074074098E-2</c:v>
                </c:pt>
                <c:pt idx="3897">
                  <c:v>7.4074074074074098E-2</c:v>
                </c:pt>
                <c:pt idx="3898">
                  <c:v>7.4074074074074098E-2</c:v>
                </c:pt>
                <c:pt idx="3899">
                  <c:v>7.4074074074074098E-2</c:v>
                </c:pt>
                <c:pt idx="3900">
                  <c:v>7.4074074074074098E-2</c:v>
                </c:pt>
                <c:pt idx="3901">
                  <c:v>7.4074074074074098E-2</c:v>
                </c:pt>
                <c:pt idx="3902">
                  <c:v>7.4074074074074098E-2</c:v>
                </c:pt>
                <c:pt idx="3903">
                  <c:v>7.4074074074074098E-2</c:v>
                </c:pt>
                <c:pt idx="3904">
                  <c:v>7.4074074074074098E-2</c:v>
                </c:pt>
                <c:pt idx="3905">
                  <c:v>7.4074074074074098E-2</c:v>
                </c:pt>
                <c:pt idx="3906">
                  <c:v>7.4074074074074098E-2</c:v>
                </c:pt>
                <c:pt idx="3907">
                  <c:v>7.4074074074074098E-2</c:v>
                </c:pt>
                <c:pt idx="3908">
                  <c:v>7.4074074074074098E-2</c:v>
                </c:pt>
                <c:pt idx="3909">
                  <c:v>7.4074074074074098E-2</c:v>
                </c:pt>
                <c:pt idx="3910">
                  <c:v>7.4074074074074098E-2</c:v>
                </c:pt>
                <c:pt idx="3911">
                  <c:v>7.3863636363636395E-2</c:v>
                </c:pt>
                <c:pt idx="3912">
                  <c:v>7.3825503355704702E-2</c:v>
                </c:pt>
                <c:pt idx="3913">
                  <c:v>7.3684210526315796E-2</c:v>
                </c:pt>
                <c:pt idx="3914">
                  <c:v>7.3684210526315796E-2</c:v>
                </c:pt>
                <c:pt idx="3915">
                  <c:v>7.3684210526315796E-2</c:v>
                </c:pt>
                <c:pt idx="3916">
                  <c:v>7.3684210526315796E-2</c:v>
                </c:pt>
                <c:pt idx="3917">
                  <c:v>7.3619631901840496E-2</c:v>
                </c:pt>
                <c:pt idx="3918">
                  <c:v>7.3578595317725801E-2</c:v>
                </c:pt>
                <c:pt idx="3919">
                  <c:v>7.3529411764705899E-2</c:v>
                </c:pt>
                <c:pt idx="3920">
                  <c:v>7.3529411764705899E-2</c:v>
                </c:pt>
                <c:pt idx="3921">
                  <c:v>7.3529411764705899E-2</c:v>
                </c:pt>
                <c:pt idx="3922">
                  <c:v>7.3529411764705899E-2</c:v>
                </c:pt>
                <c:pt idx="3923">
                  <c:v>7.3529411764705899E-2</c:v>
                </c:pt>
                <c:pt idx="3924">
                  <c:v>7.3394495412843999E-2</c:v>
                </c:pt>
                <c:pt idx="3925">
                  <c:v>7.3333333333333306E-2</c:v>
                </c:pt>
                <c:pt idx="3926">
                  <c:v>7.3275862068965497E-2</c:v>
                </c:pt>
                <c:pt idx="3927">
                  <c:v>7.3170731707317097E-2</c:v>
                </c:pt>
                <c:pt idx="3928">
                  <c:v>7.3170731707317097E-2</c:v>
                </c:pt>
                <c:pt idx="3929">
                  <c:v>7.3170731707317097E-2</c:v>
                </c:pt>
                <c:pt idx="3930">
                  <c:v>7.3170731707317097E-2</c:v>
                </c:pt>
                <c:pt idx="3931">
                  <c:v>7.3076923076923095E-2</c:v>
                </c:pt>
                <c:pt idx="3932">
                  <c:v>7.3059360730593603E-2</c:v>
                </c:pt>
                <c:pt idx="3933">
                  <c:v>7.3015873015873006E-2</c:v>
                </c:pt>
                <c:pt idx="3934">
                  <c:v>7.2992700729927001E-2</c:v>
                </c:pt>
                <c:pt idx="3935">
                  <c:v>7.2992700729927001E-2</c:v>
                </c:pt>
                <c:pt idx="3936">
                  <c:v>7.2992700729927001E-2</c:v>
                </c:pt>
                <c:pt idx="3937">
                  <c:v>7.2972972972973005E-2</c:v>
                </c:pt>
                <c:pt idx="3938">
                  <c:v>7.2916666666666699E-2</c:v>
                </c:pt>
                <c:pt idx="3939">
                  <c:v>7.2916666666666699E-2</c:v>
                </c:pt>
                <c:pt idx="3940">
                  <c:v>7.2916666666666699E-2</c:v>
                </c:pt>
                <c:pt idx="3941">
                  <c:v>7.2916666666666699E-2</c:v>
                </c:pt>
                <c:pt idx="3942">
                  <c:v>7.2727272727272696E-2</c:v>
                </c:pt>
                <c:pt idx="3943">
                  <c:v>7.2727272727272696E-2</c:v>
                </c:pt>
                <c:pt idx="3944">
                  <c:v>7.2727272727272696E-2</c:v>
                </c:pt>
                <c:pt idx="3945">
                  <c:v>7.2727272727272696E-2</c:v>
                </c:pt>
                <c:pt idx="3946">
                  <c:v>7.2727272727272696E-2</c:v>
                </c:pt>
                <c:pt idx="3947">
                  <c:v>7.2727272727272696E-2</c:v>
                </c:pt>
                <c:pt idx="3948">
                  <c:v>7.2727272727272696E-2</c:v>
                </c:pt>
                <c:pt idx="3949">
                  <c:v>7.2727272727272696E-2</c:v>
                </c:pt>
                <c:pt idx="3950">
                  <c:v>7.2727272727272696E-2</c:v>
                </c:pt>
                <c:pt idx="3951">
                  <c:v>7.2727272727272696E-2</c:v>
                </c:pt>
                <c:pt idx="3952">
                  <c:v>7.2727272727272696E-2</c:v>
                </c:pt>
                <c:pt idx="3953">
                  <c:v>7.2463768115942004E-2</c:v>
                </c:pt>
                <c:pt idx="3954">
                  <c:v>7.2463768115942004E-2</c:v>
                </c:pt>
                <c:pt idx="3955">
                  <c:v>7.2463768115942004E-2</c:v>
                </c:pt>
                <c:pt idx="3956">
                  <c:v>7.2463768115942004E-2</c:v>
                </c:pt>
                <c:pt idx="3957">
                  <c:v>7.2463768115942004E-2</c:v>
                </c:pt>
                <c:pt idx="3958">
                  <c:v>7.2463768115942004E-2</c:v>
                </c:pt>
                <c:pt idx="3959">
                  <c:v>7.2463768115942004E-2</c:v>
                </c:pt>
                <c:pt idx="3960">
                  <c:v>7.2463768115942004E-2</c:v>
                </c:pt>
                <c:pt idx="3961">
                  <c:v>7.2463768115942004E-2</c:v>
                </c:pt>
                <c:pt idx="3962">
                  <c:v>7.2463768115942004E-2</c:v>
                </c:pt>
                <c:pt idx="3963">
                  <c:v>7.2463768115942004E-2</c:v>
                </c:pt>
                <c:pt idx="3964">
                  <c:v>7.2463768115942004E-2</c:v>
                </c:pt>
                <c:pt idx="3965">
                  <c:v>7.2368421052631596E-2</c:v>
                </c:pt>
                <c:pt idx="3966">
                  <c:v>7.2327044025157203E-2</c:v>
                </c:pt>
                <c:pt idx="3967">
                  <c:v>7.2289156626505993E-2</c:v>
                </c:pt>
                <c:pt idx="3968">
                  <c:v>7.2289156626505993E-2</c:v>
                </c:pt>
                <c:pt idx="3969">
                  <c:v>7.2289156626505993E-2</c:v>
                </c:pt>
                <c:pt idx="3970">
                  <c:v>7.2289156626505993E-2</c:v>
                </c:pt>
                <c:pt idx="3971">
                  <c:v>7.2289156626505993E-2</c:v>
                </c:pt>
                <c:pt idx="3972">
                  <c:v>7.2289156626505993E-2</c:v>
                </c:pt>
                <c:pt idx="3973">
                  <c:v>7.2289156626505993E-2</c:v>
                </c:pt>
                <c:pt idx="3974">
                  <c:v>7.2289156626505993E-2</c:v>
                </c:pt>
                <c:pt idx="3975">
                  <c:v>7.2164948453608199E-2</c:v>
                </c:pt>
                <c:pt idx="3976">
                  <c:v>7.2164948453608199E-2</c:v>
                </c:pt>
                <c:pt idx="3977">
                  <c:v>7.2072072072072099E-2</c:v>
                </c:pt>
                <c:pt idx="3978">
                  <c:v>7.2033898305084804E-2</c:v>
                </c:pt>
                <c:pt idx="3979">
                  <c:v>7.1999999999999995E-2</c:v>
                </c:pt>
                <c:pt idx="3980">
                  <c:v>7.1999999999999995E-2</c:v>
                </c:pt>
                <c:pt idx="3981">
                  <c:v>7.1999999999999995E-2</c:v>
                </c:pt>
                <c:pt idx="3982">
                  <c:v>7.1794871794871803E-2</c:v>
                </c:pt>
                <c:pt idx="3983">
                  <c:v>7.1729957805907199E-2</c:v>
                </c:pt>
                <c:pt idx="3984">
                  <c:v>7.1684587813620096E-2</c:v>
                </c:pt>
                <c:pt idx="3985">
                  <c:v>7.1428571428571397E-2</c:v>
                </c:pt>
                <c:pt idx="3986">
                  <c:v>7.1428571428571397E-2</c:v>
                </c:pt>
                <c:pt idx="3987">
                  <c:v>7.1428571428571397E-2</c:v>
                </c:pt>
                <c:pt idx="3988">
                  <c:v>7.1428571428571397E-2</c:v>
                </c:pt>
                <c:pt idx="3989">
                  <c:v>7.1428571428571397E-2</c:v>
                </c:pt>
                <c:pt idx="3990">
                  <c:v>7.1428571428571397E-2</c:v>
                </c:pt>
                <c:pt idx="3991">
                  <c:v>7.1428571428571397E-2</c:v>
                </c:pt>
                <c:pt idx="3992">
                  <c:v>7.1428571428571397E-2</c:v>
                </c:pt>
                <c:pt idx="3993">
                  <c:v>7.1428571428571397E-2</c:v>
                </c:pt>
                <c:pt idx="3994">
                  <c:v>7.1428571428571397E-2</c:v>
                </c:pt>
                <c:pt idx="3995">
                  <c:v>7.1428571428571397E-2</c:v>
                </c:pt>
                <c:pt idx="3996">
                  <c:v>7.1428571428571397E-2</c:v>
                </c:pt>
                <c:pt idx="3997">
                  <c:v>7.1428571428571397E-2</c:v>
                </c:pt>
                <c:pt idx="3998">
                  <c:v>7.1428571428571397E-2</c:v>
                </c:pt>
                <c:pt idx="3999">
                  <c:v>7.1428571428571397E-2</c:v>
                </c:pt>
                <c:pt idx="4000">
                  <c:v>7.1428571428571397E-2</c:v>
                </c:pt>
                <c:pt idx="4001">
                  <c:v>7.1428571428571397E-2</c:v>
                </c:pt>
                <c:pt idx="4002">
                  <c:v>7.1428571428571397E-2</c:v>
                </c:pt>
                <c:pt idx="4003">
                  <c:v>7.1428571428571397E-2</c:v>
                </c:pt>
                <c:pt idx="4004">
                  <c:v>7.1428571428571397E-2</c:v>
                </c:pt>
                <c:pt idx="4005">
                  <c:v>7.1428571428571397E-2</c:v>
                </c:pt>
                <c:pt idx="4006">
                  <c:v>7.1240105540897103E-2</c:v>
                </c:pt>
                <c:pt idx="4007">
                  <c:v>7.1207430340557307E-2</c:v>
                </c:pt>
                <c:pt idx="4008">
                  <c:v>7.1005917159763302E-2</c:v>
                </c:pt>
                <c:pt idx="4009">
                  <c:v>7.1005917159763302E-2</c:v>
                </c:pt>
                <c:pt idx="4010">
                  <c:v>7.09677419354839E-2</c:v>
                </c:pt>
                <c:pt idx="4011">
                  <c:v>7.09677419354839E-2</c:v>
                </c:pt>
                <c:pt idx="4012">
                  <c:v>7.09219858156028E-2</c:v>
                </c:pt>
                <c:pt idx="4013">
                  <c:v>7.0866141732283505E-2</c:v>
                </c:pt>
                <c:pt idx="4014">
                  <c:v>7.0796460176991205E-2</c:v>
                </c:pt>
                <c:pt idx="4015">
                  <c:v>7.0796460176991205E-2</c:v>
                </c:pt>
                <c:pt idx="4016">
                  <c:v>7.0769230769230806E-2</c:v>
                </c:pt>
                <c:pt idx="4017">
                  <c:v>7.0707070707070704E-2</c:v>
                </c:pt>
                <c:pt idx="4018">
                  <c:v>7.0707070707070704E-2</c:v>
                </c:pt>
                <c:pt idx="4019">
                  <c:v>7.0707070707070704E-2</c:v>
                </c:pt>
                <c:pt idx="4020">
                  <c:v>7.0652173913043501E-2</c:v>
                </c:pt>
                <c:pt idx="4021">
                  <c:v>7.0588235294117604E-2</c:v>
                </c:pt>
                <c:pt idx="4022">
                  <c:v>7.0588235294117604E-2</c:v>
                </c:pt>
                <c:pt idx="4023">
                  <c:v>7.0588235294117604E-2</c:v>
                </c:pt>
                <c:pt idx="4024">
                  <c:v>7.0512820512820498E-2</c:v>
                </c:pt>
                <c:pt idx="4025">
                  <c:v>7.0484581497797405E-2</c:v>
                </c:pt>
                <c:pt idx="4026">
                  <c:v>7.0422535211267595E-2</c:v>
                </c:pt>
                <c:pt idx="4027">
                  <c:v>7.0422535211267595E-2</c:v>
                </c:pt>
                <c:pt idx="4028">
                  <c:v>7.0422535211267595E-2</c:v>
                </c:pt>
                <c:pt idx="4029">
                  <c:v>7.0422535211267595E-2</c:v>
                </c:pt>
                <c:pt idx="4030">
                  <c:v>7.0422535211267595E-2</c:v>
                </c:pt>
                <c:pt idx="4031">
                  <c:v>7.0422535211267595E-2</c:v>
                </c:pt>
                <c:pt idx="4032">
                  <c:v>7.0422535211267595E-2</c:v>
                </c:pt>
                <c:pt idx="4033">
                  <c:v>7.03125E-2</c:v>
                </c:pt>
                <c:pt idx="4034">
                  <c:v>7.03125E-2</c:v>
                </c:pt>
                <c:pt idx="4035">
                  <c:v>7.0175438596491196E-2</c:v>
                </c:pt>
                <c:pt idx="4036">
                  <c:v>7.0175438596491196E-2</c:v>
                </c:pt>
                <c:pt idx="4037">
                  <c:v>7.0175438596491196E-2</c:v>
                </c:pt>
                <c:pt idx="4038">
                  <c:v>7.0175438596491196E-2</c:v>
                </c:pt>
                <c:pt idx="4039">
                  <c:v>7.0175438596491196E-2</c:v>
                </c:pt>
                <c:pt idx="4040">
                  <c:v>7.0175438596491196E-2</c:v>
                </c:pt>
                <c:pt idx="4041">
                  <c:v>7.0175438596491196E-2</c:v>
                </c:pt>
                <c:pt idx="4042">
                  <c:v>7.0175438596491196E-2</c:v>
                </c:pt>
                <c:pt idx="4043">
                  <c:v>7.0063694267515894E-2</c:v>
                </c:pt>
                <c:pt idx="4044">
                  <c:v>7.0000000000000007E-2</c:v>
                </c:pt>
                <c:pt idx="4045">
                  <c:v>6.9930069930069894E-2</c:v>
                </c:pt>
                <c:pt idx="4046">
                  <c:v>6.9767441860465101E-2</c:v>
                </c:pt>
                <c:pt idx="4047">
                  <c:v>6.9767441860465101E-2</c:v>
                </c:pt>
                <c:pt idx="4048">
                  <c:v>6.9767441860465101E-2</c:v>
                </c:pt>
                <c:pt idx="4049">
                  <c:v>6.9767441860465101E-2</c:v>
                </c:pt>
                <c:pt idx="4050">
                  <c:v>6.9767441860465101E-2</c:v>
                </c:pt>
                <c:pt idx="4051">
                  <c:v>6.9767441860465101E-2</c:v>
                </c:pt>
                <c:pt idx="4052">
                  <c:v>6.9651741293532299E-2</c:v>
                </c:pt>
                <c:pt idx="4053">
                  <c:v>6.9565217391304293E-2</c:v>
                </c:pt>
                <c:pt idx="4054">
                  <c:v>6.9565217391304293E-2</c:v>
                </c:pt>
                <c:pt idx="4055">
                  <c:v>6.9565217391304293E-2</c:v>
                </c:pt>
                <c:pt idx="4056">
                  <c:v>6.9565217391304293E-2</c:v>
                </c:pt>
                <c:pt idx="4057">
                  <c:v>6.9444444444444406E-2</c:v>
                </c:pt>
                <c:pt idx="4058">
                  <c:v>6.9444444444444406E-2</c:v>
                </c:pt>
                <c:pt idx="4059">
                  <c:v>6.9444444444444406E-2</c:v>
                </c:pt>
                <c:pt idx="4060">
                  <c:v>6.9444444444444406E-2</c:v>
                </c:pt>
                <c:pt idx="4061">
                  <c:v>6.9306930693069299E-2</c:v>
                </c:pt>
                <c:pt idx="4062">
                  <c:v>6.9306930693069299E-2</c:v>
                </c:pt>
                <c:pt idx="4063">
                  <c:v>6.9264069264069306E-2</c:v>
                </c:pt>
                <c:pt idx="4064">
                  <c:v>6.9182389937106903E-2</c:v>
                </c:pt>
                <c:pt idx="4065">
                  <c:v>6.8965517241379296E-2</c:v>
                </c:pt>
                <c:pt idx="4066">
                  <c:v>6.8965517241379296E-2</c:v>
                </c:pt>
                <c:pt idx="4067">
                  <c:v>6.8965517241379296E-2</c:v>
                </c:pt>
                <c:pt idx="4068">
                  <c:v>6.8965517241379296E-2</c:v>
                </c:pt>
                <c:pt idx="4069">
                  <c:v>6.8965517241379296E-2</c:v>
                </c:pt>
                <c:pt idx="4070">
                  <c:v>6.8965517241379296E-2</c:v>
                </c:pt>
                <c:pt idx="4071">
                  <c:v>6.8965517241379296E-2</c:v>
                </c:pt>
                <c:pt idx="4072">
                  <c:v>6.8965517241379296E-2</c:v>
                </c:pt>
                <c:pt idx="4073">
                  <c:v>6.8965517241379296E-2</c:v>
                </c:pt>
                <c:pt idx="4074">
                  <c:v>6.8965517241379296E-2</c:v>
                </c:pt>
                <c:pt idx="4075">
                  <c:v>6.8965517241379296E-2</c:v>
                </c:pt>
                <c:pt idx="4076">
                  <c:v>6.8965517241379296E-2</c:v>
                </c:pt>
                <c:pt idx="4077">
                  <c:v>6.8965517241379296E-2</c:v>
                </c:pt>
                <c:pt idx="4078">
                  <c:v>6.8965517241379296E-2</c:v>
                </c:pt>
                <c:pt idx="4079">
                  <c:v>6.8965517241379296E-2</c:v>
                </c:pt>
                <c:pt idx="4080">
                  <c:v>6.8965517241379296E-2</c:v>
                </c:pt>
                <c:pt idx="4081">
                  <c:v>6.8965517241379296E-2</c:v>
                </c:pt>
                <c:pt idx="4082">
                  <c:v>6.8783068783068793E-2</c:v>
                </c:pt>
                <c:pt idx="4083">
                  <c:v>6.8750000000000006E-2</c:v>
                </c:pt>
                <c:pt idx="4084">
                  <c:v>6.8750000000000006E-2</c:v>
                </c:pt>
                <c:pt idx="4085">
                  <c:v>6.8728522336769807E-2</c:v>
                </c:pt>
                <c:pt idx="4086">
                  <c:v>6.8702290076335895E-2</c:v>
                </c:pt>
                <c:pt idx="4087">
                  <c:v>6.8702290076335895E-2</c:v>
                </c:pt>
                <c:pt idx="4088">
                  <c:v>6.8627450980392204E-2</c:v>
                </c:pt>
                <c:pt idx="4089">
                  <c:v>6.8493150684931503E-2</c:v>
                </c:pt>
                <c:pt idx="4090">
                  <c:v>6.8493150684931503E-2</c:v>
                </c:pt>
                <c:pt idx="4091">
                  <c:v>6.8493150684931503E-2</c:v>
                </c:pt>
                <c:pt idx="4092">
                  <c:v>6.8493150684931503E-2</c:v>
                </c:pt>
                <c:pt idx="4093">
                  <c:v>6.8493150684931503E-2</c:v>
                </c:pt>
                <c:pt idx="4094">
                  <c:v>6.8493150684931503E-2</c:v>
                </c:pt>
                <c:pt idx="4095">
                  <c:v>6.8493150684931503E-2</c:v>
                </c:pt>
                <c:pt idx="4096">
                  <c:v>6.8493150684931503E-2</c:v>
                </c:pt>
                <c:pt idx="4097">
                  <c:v>6.8322981366459604E-2</c:v>
                </c:pt>
                <c:pt idx="4098">
                  <c:v>6.8322981366459604E-2</c:v>
                </c:pt>
                <c:pt idx="4099">
                  <c:v>6.8292682926829301E-2</c:v>
                </c:pt>
                <c:pt idx="4100">
                  <c:v>6.8181818181818205E-2</c:v>
                </c:pt>
                <c:pt idx="4101">
                  <c:v>6.8181818181818205E-2</c:v>
                </c:pt>
                <c:pt idx="4102">
                  <c:v>6.8181818181818205E-2</c:v>
                </c:pt>
                <c:pt idx="4103">
                  <c:v>6.8181818181818205E-2</c:v>
                </c:pt>
                <c:pt idx="4104">
                  <c:v>6.8181818181818205E-2</c:v>
                </c:pt>
                <c:pt idx="4105">
                  <c:v>6.8181818181818205E-2</c:v>
                </c:pt>
                <c:pt idx="4106">
                  <c:v>6.8181818181818205E-2</c:v>
                </c:pt>
                <c:pt idx="4107">
                  <c:v>6.8181818181818205E-2</c:v>
                </c:pt>
                <c:pt idx="4108">
                  <c:v>6.8111455108359101E-2</c:v>
                </c:pt>
                <c:pt idx="4109">
                  <c:v>6.8062827225130906E-2</c:v>
                </c:pt>
                <c:pt idx="4110">
                  <c:v>6.7961165048543701E-2</c:v>
                </c:pt>
                <c:pt idx="4111">
                  <c:v>6.7961165048543701E-2</c:v>
                </c:pt>
                <c:pt idx="4112">
                  <c:v>6.7901234567901203E-2</c:v>
                </c:pt>
                <c:pt idx="4113">
                  <c:v>6.7796610169491497E-2</c:v>
                </c:pt>
                <c:pt idx="4114">
                  <c:v>6.7796610169491497E-2</c:v>
                </c:pt>
                <c:pt idx="4115">
                  <c:v>6.7796610169491497E-2</c:v>
                </c:pt>
                <c:pt idx="4116">
                  <c:v>6.7796610169491497E-2</c:v>
                </c:pt>
                <c:pt idx="4117">
                  <c:v>6.7796610169491497E-2</c:v>
                </c:pt>
                <c:pt idx="4118">
                  <c:v>6.7796610169491497E-2</c:v>
                </c:pt>
                <c:pt idx="4119">
                  <c:v>6.7796610169491497E-2</c:v>
                </c:pt>
                <c:pt idx="4120">
                  <c:v>6.7796610169491497E-2</c:v>
                </c:pt>
                <c:pt idx="4121">
                  <c:v>6.7796610169491497E-2</c:v>
                </c:pt>
                <c:pt idx="4122">
                  <c:v>6.7669172932330796E-2</c:v>
                </c:pt>
                <c:pt idx="4123">
                  <c:v>6.7567567567567599E-2</c:v>
                </c:pt>
                <c:pt idx="4124">
                  <c:v>6.7567567567567599E-2</c:v>
                </c:pt>
                <c:pt idx="4125">
                  <c:v>6.7567567567567599E-2</c:v>
                </c:pt>
                <c:pt idx="4126">
                  <c:v>6.7567567567567599E-2</c:v>
                </c:pt>
                <c:pt idx="4127">
                  <c:v>6.7567567567567599E-2</c:v>
                </c:pt>
                <c:pt idx="4128">
                  <c:v>6.7567567567567599E-2</c:v>
                </c:pt>
                <c:pt idx="4129">
                  <c:v>6.7567567567567599E-2</c:v>
                </c:pt>
                <c:pt idx="4130">
                  <c:v>6.7567567567567599E-2</c:v>
                </c:pt>
                <c:pt idx="4131">
                  <c:v>6.7567567567567599E-2</c:v>
                </c:pt>
                <c:pt idx="4132">
                  <c:v>6.7567567567567599E-2</c:v>
                </c:pt>
                <c:pt idx="4133">
                  <c:v>6.7567567567567599E-2</c:v>
                </c:pt>
                <c:pt idx="4134">
                  <c:v>6.7567567567567599E-2</c:v>
                </c:pt>
                <c:pt idx="4135">
                  <c:v>6.7567567567567599E-2</c:v>
                </c:pt>
                <c:pt idx="4136">
                  <c:v>6.7510548523206704E-2</c:v>
                </c:pt>
                <c:pt idx="4137">
                  <c:v>6.7415730337078705E-2</c:v>
                </c:pt>
                <c:pt idx="4138">
                  <c:v>6.7415730337078705E-2</c:v>
                </c:pt>
                <c:pt idx="4139">
                  <c:v>6.7415730337078705E-2</c:v>
                </c:pt>
                <c:pt idx="4140">
                  <c:v>6.7415730337078705E-2</c:v>
                </c:pt>
                <c:pt idx="4141">
                  <c:v>6.7415730337078705E-2</c:v>
                </c:pt>
                <c:pt idx="4142">
                  <c:v>6.7357512953367907E-2</c:v>
                </c:pt>
                <c:pt idx="4143">
                  <c:v>6.7357512953367907E-2</c:v>
                </c:pt>
                <c:pt idx="4144">
                  <c:v>6.7307692307692304E-2</c:v>
                </c:pt>
                <c:pt idx="4145">
                  <c:v>6.7307692307692304E-2</c:v>
                </c:pt>
                <c:pt idx="4146">
                  <c:v>6.7307692307692304E-2</c:v>
                </c:pt>
                <c:pt idx="4147">
                  <c:v>6.7226890756302504E-2</c:v>
                </c:pt>
                <c:pt idx="4148">
                  <c:v>6.7164179104477598E-2</c:v>
                </c:pt>
                <c:pt idx="4149">
                  <c:v>6.7073170731707293E-2</c:v>
                </c:pt>
                <c:pt idx="4150">
                  <c:v>6.6666666666666693E-2</c:v>
                </c:pt>
                <c:pt idx="4151">
                  <c:v>6.6666666666666693E-2</c:v>
                </c:pt>
                <c:pt idx="4152">
                  <c:v>6.6666666666666693E-2</c:v>
                </c:pt>
                <c:pt idx="4153">
                  <c:v>6.6666666666666693E-2</c:v>
                </c:pt>
                <c:pt idx="4154">
                  <c:v>6.6666666666666693E-2</c:v>
                </c:pt>
                <c:pt idx="4155">
                  <c:v>6.6666666666666693E-2</c:v>
                </c:pt>
                <c:pt idx="4156">
                  <c:v>6.6666666666666693E-2</c:v>
                </c:pt>
                <c:pt idx="4157">
                  <c:v>6.6666666666666693E-2</c:v>
                </c:pt>
                <c:pt idx="4158">
                  <c:v>6.6666666666666693E-2</c:v>
                </c:pt>
                <c:pt idx="4159">
                  <c:v>6.6666666666666693E-2</c:v>
                </c:pt>
                <c:pt idx="4160">
                  <c:v>6.6666666666666693E-2</c:v>
                </c:pt>
                <c:pt idx="4161">
                  <c:v>6.6666666666666693E-2</c:v>
                </c:pt>
                <c:pt idx="4162">
                  <c:v>6.6666666666666693E-2</c:v>
                </c:pt>
                <c:pt idx="4163">
                  <c:v>6.6666666666666693E-2</c:v>
                </c:pt>
                <c:pt idx="4164">
                  <c:v>6.6666666666666693E-2</c:v>
                </c:pt>
                <c:pt idx="4165">
                  <c:v>6.6666666666666693E-2</c:v>
                </c:pt>
                <c:pt idx="4166">
                  <c:v>6.6666666666666693E-2</c:v>
                </c:pt>
                <c:pt idx="4167">
                  <c:v>6.6666666666666693E-2</c:v>
                </c:pt>
                <c:pt idx="4168">
                  <c:v>6.6666666666666693E-2</c:v>
                </c:pt>
                <c:pt idx="4169">
                  <c:v>6.6666666666666693E-2</c:v>
                </c:pt>
                <c:pt idx="4170">
                  <c:v>6.6666666666666693E-2</c:v>
                </c:pt>
                <c:pt idx="4171">
                  <c:v>6.6666666666666693E-2</c:v>
                </c:pt>
                <c:pt idx="4172">
                  <c:v>6.6666666666666693E-2</c:v>
                </c:pt>
                <c:pt idx="4173">
                  <c:v>6.6666666666666693E-2</c:v>
                </c:pt>
                <c:pt idx="4174">
                  <c:v>6.6666666666666693E-2</c:v>
                </c:pt>
                <c:pt idx="4175">
                  <c:v>6.6666666666666693E-2</c:v>
                </c:pt>
                <c:pt idx="4176">
                  <c:v>6.6666666666666693E-2</c:v>
                </c:pt>
                <c:pt idx="4177">
                  <c:v>6.6666666666666693E-2</c:v>
                </c:pt>
                <c:pt idx="4178">
                  <c:v>6.6666666666666693E-2</c:v>
                </c:pt>
                <c:pt idx="4179">
                  <c:v>6.6666666666666693E-2</c:v>
                </c:pt>
                <c:pt idx="4180">
                  <c:v>6.6666666666666693E-2</c:v>
                </c:pt>
                <c:pt idx="4181">
                  <c:v>6.6350710900473897E-2</c:v>
                </c:pt>
                <c:pt idx="4182">
                  <c:v>6.6298342541436503E-2</c:v>
                </c:pt>
                <c:pt idx="4183">
                  <c:v>6.6225165562913899E-2</c:v>
                </c:pt>
                <c:pt idx="4184">
                  <c:v>6.6115702479338803E-2</c:v>
                </c:pt>
                <c:pt idx="4185">
                  <c:v>6.6037735849056603E-2</c:v>
                </c:pt>
                <c:pt idx="4186">
                  <c:v>6.6037735849056603E-2</c:v>
                </c:pt>
                <c:pt idx="4187">
                  <c:v>6.6006600660066E-2</c:v>
                </c:pt>
                <c:pt idx="4188">
                  <c:v>6.5934065934065894E-2</c:v>
                </c:pt>
                <c:pt idx="4189">
                  <c:v>6.5843621399177002E-2</c:v>
                </c:pt>
                <c:pt idx="4190">
                  <c:v>6.5789473684210495E-2</c:v>
                </c:pt>
                <c:pt idx="4191">
                  <c:v>6.5789473684210495E-2</c:v>
                </c:pt>
                <c:pt idx="4192">
                  <c:v>6.5789473684210495E-2</c:v>
                </c:pt>
                <c:pt idx="4193">
                  <c:v>6.5789473684210495E-2</c:v>
                </c:pt>
                <c:pt idx="4194">
                  <c:v>6.5789473684210495E-2</c:v>
                </c:pt>
                <c:pt idx="4195">
                  <c:v>6.5789473684210495E-2</c:v>
                </c:pt>
                <c:pt idx="4196">
                  <c:v>6.5789473684210495E-2</c:v>
                </c:pt>
                <c:pt idx="4197">
                  <c:v>6.5573770491803296E-2</c:v>
                </c:pt>
                <c:pt idx="4198">
                  <c:v>6.5573770491803296E-2</c:v>
                </c:pt>
                <c:pt idx="4199">
                  <c:v>6.5573770491803296E-2</c:v>
                </c:pt>
                <c:pt idx="4200">
                  <c:v>6.5573770491803296E-2</c:v>
                </c:pt>
                <c:pt idx="4201">
                  <c:v>6.5573770491803296E-2</c:v>
                </c:pt>
                <c:pt idx="4202">
                  <c:v>6.5573770491803296E-2</c:v>
                </c:pt>
                <c:pt idx="4203">
                  <c:v>6.5573770491803296E-2</c:v>
                </c:pt>
                <c:pt idx="4204">
                  <c:v>6.5573770491803296E-2</c:v>
                </c:pt>
                <c:pt idx="4205">
                  <c:v>6.5573770491803296E-2</c:v>
                </c:pt>
                <c:pt idx="4206">
                  <c:v>6.5573770491803296E-2</c:v>
                </c:pt>
                <c:pt idx="4207">
                  <c:v>6.5517241379310406E-2</c:v>
                </c:pt>
                <c:pt idx="4208">
                  <c:v>6.5420560747663503E-2</c:v>
                </c:pt>
                <c:pt idx="4209">
                  <c:v>6.5217391304347797E-2</c:v>
                </c:pt>
                <c:pt idx="4210">
                  <c:v>6.5217391304347797E-2</c:v>
                </c:pt>
                <c:pt idx="4211">
                  <c:v>6.5217391304347797E-2</c:v>
                </c:pt>
                <c:pt idx="4212">
                  <c:v>6.5217391304347797E-2</c:v>
                </c:pt>
                <c:pt idx="4213">
                  <c:v>6.5217391304347797E-2</c:v>
                </c:pt>
                <c:pt idx="4214">
                  <c:v>6.5116279069767496E-2</c:v>
                </c:pt>
                <c:pt idx="4215">
                  <c:v>6.50406504065041E-2</c:v>
                </c:pt>
                <c:pt idx="4216">
                  <c:v>6.50406504065041E-2</c:v>
                </c:pt>
                <c:pt idx="4217">
                  <c:v>6.5000000000000002E-2</c:v>
                </c:pt>
                <c:pt idx="4218">
                  <c:v>6.4935064935064901E-2</c:v>
                </c:pt>
                <c:pt idx="4219">
                  <c:v>6.4935064935064901E-2</c:v>
                </c:pt>
                <c:pt idx="4220">
                  <c:v>6.4935064935064901E-2</c:v>
                </c:pt>
                <c:pt idx="4221">
                  <c:v>6.4935064935064901E-2</c:v>
                </c:pt>
                <c:pt idx="4222">
                  <c:v>6.4935064935064901E-2</c:v>
                </c:pt>
                <c:pt idx="4223">
                  <c:v>6.4864864864864896E-2</c:v>
                </c:pt>
                <c:pt idx="4224">
                  <c:v>6.4814814814814797E-2</c:v>
                </c:pt>
                <c:pt idx="4225">
                  <c:v>6.4814814814814797E-2</c:v>
                </c:pt>
                <c:pt idx="4226">
                  <c:v>6.4676616915422896E-2</c:v>
                </c:pt>
                <c:pt idx="4227">
                  <c:v>6.4655172413793094E-2</c:v>
                </c:pt>
                <c:pt idx="4228">
                  <c:v>6.4638783269962002E-2</c:v>
                </c:pt>
                <c:pt idx="4229">
                  <c:v>6.4516129032258104E-2</c:v>
                </c:pt>
                <c:pt idx="4230">
                  <c:v>6.4516129032258104E-2</c:v>
                </c:pt>
                <c:pt idx="4231">
                  <c:v>6.4516129032258104E-2</c:v>
                </c:pt>
                <c:pt idx="4232">
                  <c:v>6.4516129032258104E-2</c:v>
                </c:pt>
                <c:pt idx="4233">
                  <c:v>6.4516129032258104E-2</c:v>
                </c:pt>
                <c:pt idx="4234">
                  <c:v>6.4516129032258104E-2</c:v>
                </c:pt>
                <c:pt idx="4235">
                  <c:v>6.4516129032258104E-2</c:v>
                </c:pt>
                <c:pt idx="4236">
                  <c:v>6.4245810055865896E-2</c:v>
                </c:pt>
                <c:pt idx="4237">
                  <c:v>6.4171122994652399E-2</c:v>
                </c:pt>
                <c:pt idx="4238">
                  <c:v>6.4102564102564097E-2</c:v>
                </c:pt>
                <c:pt idx="4239">
                  <c:v>6.4102564102564097E-2</c:v>
                </c:pt>
                <c:pt idx="4240">
                  <c:v>6.4102564102564097E-2</c:v>
                </c:pt>
                <c:pt idx="4241">
                  <c:v>6.4102564102564097E-2</c:v>
                </c:pt>
                <c:pt idx="4242">
                  <c:v>6.4102564102564097E-2</c:v>
                </c:pt>
                <c:pt idx="4243">
                  <c:v>6.4000000000000001E-2</c:v>
                </c:pt>
                <c:pt idx="4244">
                  <c:v>6.3829787234042507E-2</c:v>
                </c:pt>
                <c:pt idx="4245">
                  <c:v>6.3829787234042507E-2</c:v>
                </c:pt>
                <c:pt idx="4246">
                  <c:v>6.3829787234042507E-2</c:v>
                </c:pt>
                <c:pt idx="4247">
                  <c:v>6.3694267515923594E-2</c:v>
                </c:pt>
                <c:pt idx="4248">
                  <c:v>6.3636363636363602E-2</c:v>
                </c:pt>
                <c:pt idx="4249">
                  <c:v>6.3636363636363602E-2</c:v>
                </c:pt>
                <c:pt idx="4250">
                  <c:v>6.3559322033898302E-2</c:v>
                </c:pt>
                <c:pt idx="4251">
                  <c:v>6.3492063492063502E-2</c:v>
                </c:pt>
                <c:pt idx="4252">
                  <c:v>6.3492063492063502E-2</c:v>
                </c:pt>
                <c:pt idx="4253">
                  <c:v>6.3492063492063502E-2</c:v>
                </c:pt>
                <c:pt idx="4254">
                  <c:v>6.3492063492063502E-2</c:v>
                </c:pt>
                <c:pt idx="4255">
                  <c:v>6.3492063492063502E-2</c:v>
                </c:pt>
                <c:pt idx="4256">
                  <c:v>6.3492063492063502E-2</c:v>
                </c:pt>
                <c:pt idx="4257">
                  <c:v>6.3492063492063502E-2</c:v>
                </c:pt>
                <c:pt idx="4258">
                  <c:v>6.3492063492063502E-2</c:v>
                </c:pt>
                <c:pt idx="4259">
                  <c:v>6.3492063492063502E-2</c:v>
                </c:pt>
                <c:pt idx="4260">
                  <c:v>6.3492063492063502E-2</c:v>
                </c:pt>
                <c:pt idx="4261">
                  <c:v>6.3291139240506306E-2</c:v>
                </c:pt>
                <c:pt idx="4262">
                  <c:v>6.3291139240506306E-2</c:v>
                </c:pt>
                <c:pt idx="4263">
                  <c:v>6.3241106719367599E-2</c:v>
                </c:pt>
                <c:pt idx="4264">
                  <c:v>6.3218390804597693E-2</c:v>
                </c:pt>
                <c:pt idx="4265">
                  <c:v>6.3157894736842093E-2</c:v>
                </c:pt>
                <c:pt idx="4266">
                  <c:v>6.3157894736842093E-2</c:v>
                </c:pt>
                <c:pt idx="4267">
                  <c:v>6.3063063063063099E-2</c:v>
                </c:pt>
                <c:pt idx="4268">
                  <c:v>6.3063063063063099E-2</c:v>
                </c:pt>
                <c:pt idx="4269">
                  <c:v>6.2992125984251995E-2</c:v>
                </c:pt>
                <c:pt idx="4270">
                  <c:v>6.2937062937062901E-2</c:v>
                </c:pt>
                <c:pt idx="4271">
                  <c:v>6.2937062937062901E-2</c:v>
                </c:pt>
                <c:pt idx="4272">
                  <c:v>6.2827225130890105E-2</c:v>
                </c:pt>
                <c:pt idx="4273">
                  <c:v>6.25E-2</c:v>
                </c:pt>
                <c:pt idx="4274">
                  <c:v>6.25E-2</c:v>
                </c:pt>
                <c:pt idx="4275">
                  <c:v>6.25E-2</c:v>
                </c:pt>
                <c:pt idx="4276">
                  <c:v>6.25E-2</c:v>
                </c:pt>
                <c:pt idx="4277">
                  <c:v>6.25E-2</c:v>
                </c:pt>
                <c:pt idx="4278">
                  <c:v>6.25E-2</c:v>
                </c:pt>
                <c:pt idx="4279">
                  <c:v>6.25E-2</c:v>
                </c:pt>
                <c:pt idx="4280">
                  <c:v>6.25E-2</c:v>
                </c:pt>
                <c:pt idx="4281">
                  <c:v>6.25E-2</c:v>
                </c:pt>
                <c:pt idx="4282">
                  <c:v>6.25E-2</c:v>
                </c:pt>
                <c:pt idx="4283">
                  <c:v>6.25E-2</c:v>
                </c:pt>
                <c:pt idx="4284">
                  <c:v>6.25E-2</c:v>
                </c:pt>
                <c:pt idx="4285">
                  <c:v>6.25E-2</c:v>
                </c:pt>
                <c:pt idx="4286">
                  <c:v>6.25E-2</c:v>
                </c:pt>
                <c:pt idx="4287">
                  <c:v>6.25E-2</c:v>
                </c:pt>
                <c:pt idx="4288">
                  <c:v>6.25E-2</c:v>
                </c:pt>
                <c:pt idx="4289">
                  <c:v>6.25E-2</c:v>
                </c:pt>
                <c:pt idx="4290">
                  <c:v>6.25E-2</c:v>
                </c:pt>
                <c:pt idx="4291">
                  <c:v>6.25E-2</c:v>
                </c:pt>
                <c:pt idx="4292">
                  <c:v>6.25E-2</c:v>
                </c:pt>
                <c:pt idx="4293">
                  <c:v>6.25E-2</c:v>
                </c:pt>
                <c:pt idx="4294">
                  <c:v>6.25E-2</c:v>
                </c:pt>
                <c:pt idx="4295">
                  <c:v>6.22222222222222E-2</c:v>
                </c:pt>
                <c:pt idx="4296">
                  <c:v>6.2200956937799E-2</c:v>
                </c:pt>
                <c:pt idx="4297">
                  <c:v>6.2130177514792898E-2</c:v>
                </c:pt>
                <c:pt idx="4298">
                  <c:v>6.2068965517241399E-2</c:v>
                </c:pt>
                <c:pt idx="4299">
                  <c:v>6.2015503875968998E-2</c:v>
                </c:pt>
                <c:pt idx="4300">
                  <c:v>6.2015503875968998E-2</c:v>
                </c:pt>
                <c:pt idx="4301">
                  <c:v>6.1946902654867297E-2</c:v>
                </c:pt>
                <c:pt idx="4302">
                  <c:v>6.18556701030928E-2</c:v>
                </c:pt>
                <c:pt idx="4303">
                  <c:v>6.18556701030928E-2</c:v>
                </c:pt>
                <c:pt idx="4304">
                  <c:v>6.18556701030928E-2</c:v>
                </c:pt>
                <c:pt idx="4305">
                  <c:v>6.18556701030928E-2</c:v>
                </c:pt>
                <c:pt idx="4306">
                  <c:v>6.18556701030928E-2</c:v>
                </c:pt>
                <c:pt idx="4307">
                  <c:v>6.1728395061728399E-2</c:v>
                </c:pt>
                <c:pt idx="4308">
                  <c:v>6.1728395061728399E-2</c:v>
                </c:pt>
                <c:pt idx="4309">
                  <c:v>6.1728395061728399E-2</c:v>
                </c:pt>
                <c:pt idx="4310">
                  <c:v>6.1662198391420897E-2</c:v>
                </c:pt>
                <c:pt idx="4311">
                  <c:v>6.15384615384615E-2</c:v>
                </c:pt>
                <c:pt idx="4312">
                  <c:v>6.15384615384615E-2</c:v>
                </c:pt>
                <c:pt idx="4313">
                  <c:v>6.15384615384615E-2</c:v>
                </c:pt>
                <c:pt idx="4314">
                  <c:v>6.15384615384615E-2</c:v>
                </c:pt>
                <c:pt idx="4315">
                  <c:v>6.15384615384615E-2</c:v>
                </c:pt>
                <c:pt idx="4316">
                  <c:v>6.15384615384615E-2</c:v>
                </c:pt>
                <c:pt idx="4317">
                  <c:v>6.1488673139158602E-2</c:v>
                </c:pt>
                <c:pt idx="4318">
                  <c:v>6.14754098360656E-2</c:v>
                </c:pt>
                <c:pt idx="4319">
                  <c:v>6.14525139664805E-2</c:v>
                </c:pt>
                <c:pt idx="4320">
                  <c:v>6.14035087719298E-2</c:v>
                </c:pt>
                <c:pt idx="4321">
                  <c:v>6.1224489795918401E-2</c:v>
                </c:pt>
                <c:pt idx="4322">
                  <c:v>6.1224489795918401E-2</c:v>
                </c:pt>
                <c:pt idx="4323">
                  <c:v>6.1224489795918401E-2</c:v>
                </c:pt>
                <c:pt idx="4324">
                  <c:v>6.1224489795918401E-2</c:v>
                </c:pt>
                <c:pt idx="4325">
                  <c:v>6.1135371179039298E-2</c:v>
                </c:pt>
                <c:pt idx="4326">
                  <c:v>6.1135371179039298E-2</c:v>
                </c:pt>
                <c:pt idx="4327">
                  <c:v>6.1111111111111102E-2</c:v>
                </c:pt>
                <c:pt idx="4328">
                  <c:v>6.1093247588424403E-2</c:v>
                </c:pt>
                <c:pt idx="4329">
                  <c:v>6.1068702290076299E-2</c:v>
                </c:pt>
                <c:pt idx="4330">
                  <c:v>6.1068702290076299E-2</c:v>
                </c:pt>
                <c:pt idx="4331">
                  <c:v>6.0975609756097601E-2</c:v>
                </c:pt>
                <c:pt idx="4332">
                  <c:v>6.0975609756097601E-2</c:v>
                </c:pt>
                <c:pt idx="4333">
                  <c:v>6.0975609756097601E-2</c:v>
                </c:pt>
                <c:pt idx="4334">
                  <c:v>6.0975609756097601E-2</c:v>
                </c:pt>
                <c:pt idx="4335">
                  <c:v>6.0975609756097601E-2</c:v>
                </c:pt>
                <c:pt idx="4336">
                  <c:v>6.0975609756097601E-2</c:v>
                </c:pt>
                <c:pt idx="4337">
                  <c:v>6.08695652173913E-2</c:v>
                </c:pt>
                <c:pt idx="4338">
                  <c:v>6.08108108108108E-2</c:v>
                </c:pt>
                <c:pt idx="4339">
                  <c:v>6.0606060606060601E-2</c:v>
                </c:pt>
                <c:pt idx="4340">
                  <c:v>6.0606060606060601E-2</c:v>
                </c:pt>
                <c:pt idx="4341">
                  <c:v>6.0606060606060601E-2</c:v>
                </c:pt>
                <c:pt idx="4342">
                  <c:v>6.0606060606060601E-2</c:v>
                </c:pt>
                <c:pt idx="4343">
                  <c:v>6.0606060606060601E-2</c:v>
                </c:pt>
                <c:pt idx="4344">
                  <c:v>6.0606060606060601E-2</c:v>
                </c:pt>
                <c:pt idx="4345">
                  <c:v>6.0606060606060601E-2</c:v>
                </c:pt>
                <c:pt idx="4346">
                  <c:v>6.0606060606060601E-2</c:v>
                </c:pt>
                <c:pt idx="4347">
                  <c:v>6.0439560439560398E-2</c:v>
                </c:pt>
                <c:pt idx="4348">
                  <c:v>6.0344827586206899E-2</c:v>
                </c:pt>
                <c:pt idx="4349">
                  <c:v>6.0344827586206899E-2</c:v>
                </c:pt>
                <c:pt idx="4350">
                  <c:v>6.0344827586206899E-2</c:v>
                </c:pt>
                <c:pt idx="4351">
                  <c:v>6.0311284046692601E-2</c:v>
                </c:pt>
                <c:pt idx="4352">
                  <c:v>6.02409638554217E-2</c:v>
                </c:pt>
                <c:pt idx="4353">
                  <c:v>6.02409638554217E-2</c:v>
                </c:pt>
                <c:pt idx="4354">
                  <c:v>6.02409638554217E-2</c:v>
                </c:pt>
                <c:pt idx="4355">
                  <c:v>6.02409638554217E-2</c:v>
                </c:pt>
                <c:pt idx="4356">
                  <c:v>6.02409638554217E-2</c:v>
                </c:pt>
                <c:pt idx="4357">
                  <c:v>6.02409638554217E-2</c:v>
                </c:pt>
                <c:pt idx="4358">
                  <c:v>6.02409638554217E-2</c:v>
                </c:pt>
                <c:pt idx="4359">
                  <c:v>6.01503759398496E-2</c:v>
                </c:pt>
                <c:pt idx="4360">
                  <c:v>6.0070671378091897E-2</c:v>
                </c:pt>
                <c:pt idx="4361">
                  <c:v>0.06</c:v>
                </c:pt>
                <c:pt idx="4362">
                  <c:v>0.06</c:v>
                </c:pt>
                <c:pt idx="4363">
                  <c:v>0.06</c:v>
                </c:pt>
                <c:pt idx="4364">
                  <c:v>0.06</c:v>
                </c:pt>
                <c:pt idx="4365">
                  <c:v>0.06</c:v>
                </c:pt>
                <c:pt idx="4366">
                  <c:v>0.06</c:v>
                </c:pt>
                <c:pt idx="4367">
                  <c:v>0.06</c:v>
                </c:pt>
                <c:pt idx="4368">
                  <c:v>0.06</c:v>
                </c:pt>
                <c:pt idx="4369">
                  <c:v>0.06</c:v>
                </c:pt>
                <c:pt idx="4370">
                  <c:v>0.06</c:v>
                </c:pt>
                <c:pt idx="4371">
                  <c:v>0.06</c:v>
                </c:pt>
                <c:pt idx="4372">
                  <c:v>0.06</c:v>
                </c:pt>
                <c:pt idx="4373">
                  <c:v>0.06</c:v>
                </c:pt>
                <c:pt idx="4374">
                  <c:v>0.06</c:v>
                </c:pt>
                <c:pt idx="4375">
                  <c:v>0.06</c:v>
                </c:pt>
                <c:pt idx="4376">
                  <c:v>0.06</c:v>
                </c:pt>
                <c:pt idx="4377">
                  <c:v>0.06</c:v>
                </c:pt>
                <c:pt idx="4378">
                  <c:v>5.9880239520958098E-2</c:v>
                </c:pt>
                <c:pt idx="4379">
                  <c:v>5.9829059829059797E-2</c:v>
                </c:pt>
                <c:pt idx="4380">
                  <c:v>5.9829059829059797E-2</c:v>
                </c:pt>
                <c:pt idx="4381">
                  <c:v>5.9800664451827197E-2</c:v>
                </c:pt>
                <c:pt idx="4382">
                  <c:v>5.97609561752988E-2</c:v>
                </c:pt>
                <c:pt idx="4383">
                  <c:v>5.9701492537313397E-2</c:v>
                </c:pt>
                <c:pt idx="4384">
                  <c:v>5.9701492537313397E-2</c:v>
                </c:pt>
                <c:pt idx="4385">
                  <c:v>5.9701492537313397E-2</c:v>
                </c:pt>
                <c:pt idx="4386">
                  <c:v>5.9701492537313397E-2</c:v>
                </c:pt>
                <c:pt idx="4387">
                  <c:v>5.9659090909090898E-2</c:v>
                </c:pt>
                <c:pt idx="4388">
                  <c:v>5.95238095238095E-2</c:v>
                </c:pt>
                <c:pt idx="4389">
                  <c:v>5.9405940594059403E-2</c:v>
                </c:pt>
                <c:pt idx="4390">
                  <c:v>5.9405940594059403E-2</c:v>
                </c:pt>
                <c:pt idx="4391">
                  <c:v>5.9405940594059403E-2</c:v>
                </c:pt>
                <c:pt idx="4392">
                  <c:v>5.9259259259259303E-2</c:v>
                </c:pt>
                <c:pt idx="4393">
                  <c:v>5.9171597633136098E-2</c:v>
                </c:pt>
                <c:pt idx="4394">
                  <c:v>5.91133004926108E-2</c:v>
                </c:pt>
                <c:pt idx="4395">
                  <c:v>5.8823529411764698E-2</c:v>
                </c:pt>
                <c:pt idx="4396">
                  <c:v>5.8823529411764698E-2</c:v>
                </c:pt>
                <c:pt idx="4397">
                  <c:v>5.8823529411764698E-2</c:v>
                </c:pt>
                <c:pt idx="4398">
                  <c:v>5.8823529411764698E-2</c:v>
                </c:pt>
                <c:pt idx="4399">
                  <c:v>5.8823529411764698E-2</c:v>
                </c:pt>
                <c:pt idx="4400">
                  <c:v>5.8823529411764698E-2</c:v>
                </c:pt>
                <c:pt idx="4401">
                  <c:v>5.8823529411764698E-2</c:v>
                </c:pt>
                <c:pt idx="4402">
                  <c:v>5.8823529411764698E-2</c:v>
                </c:pt>
                <c:pt idx="4403">
                  <c:v>5.8823529411764698E-2</c:v>
                </c:pt>
                <c:pt idx="4404">
                  <c:v>5.8823529411764698E-2</c:v>
                </c:pt>
                <c:pt idx="4405">
                  <c:v>5.8823529411764698E-2</c:v>
                </c:pt>
                <c:pt idx="4406">
                  <c:v>5.8823529411764698E-2</c:v>
                </c:pt>
                <c:pt idx="4407">
                  <c:v>5.8823529411764698E-2</c:v>
                </c:pt>
                <c:pt idx="4408">
                  <c:v>5.8823529411764698E-2</c:v>
                </c:pt>
                <c:pt idx="4409">
                  <c:v>5.8823529411764698E-2</c:v>
                </c:pt>
                <c:pt idx="4410">
                  <c:v>5.8823529411764698E-2</c:v>
                </c:pt>
                <c:pt idx="4411">
                  <c:v>5.8823529411764698E-2</c:v>
                </c:pt>
                <c:pt idx="4412">
                  <c:v>5.8823529411764698E-2</c:v>
                </c:pt>
                <c:pt idx="4413">
                  <c:v>5.8823529411764698E-2</c:v>
                </c:pt>
                <c:pt idx="4414">
                  <c:v>5.8823529411764698E-2</c:v>
                </c:pt>
                <c:pt idx="4415">
                  <c:v>5.8823529411764698E-2</c:v>
                </c:pt>
                <c:pt idx="4416">
                  <c:v>5.8823529411764698E-2</c:v>
                </c:pt>
                <c:pt idx="4417">
                  <c:v>5.8823529411764698E-2</c:v>
                </c:pt>
                <c:pt idx="4418">
                  <c:v>5.8823529411764698E-2</c:v>
                </c:pt>
                <c:pt idx="4419">
                  <c:v>5.8823529411764698E-2</c:v>
                </c:pt>
                <c:pt idx="4420">
                  <c:v>5.8823529411764698E-2</c:v>
                </c:pt>
                <c:pt idx="4421">
                  <c:v>5.8823529411764698E-2</c:v>
                </c:pt>
                <c:pt idx="4422">
                  <c:v>5.8823529411764698E-2</c:v>
                </c:pt>
                <c:pt idx="4423">
                  <c:v>5.8823529411764698E-2</c:v>
                </c:pt>
                <c:pt idx="4424">
                  <c:v>5.8823529411764698E-2</c:v>
                </c:pt>
                <c:pt idx="4425">
                  <c:v>5.8823529411764698E-2</c:v>
                </c:pt>
                <c:pt idx="4426">
                  <c:v>5.8823529411764698E-2</c:v>
                </c:pt>
                <c:pt idx="4427">
                  <c:v>5.8823529411764698E-2</c:v>
                </c:pt>
                <c:pt idx="4428">
                  <c:v>5.8823529411764698E-2</c:v>
                </c:pt>
                <c:pt idx="4429">
                  <c:v>5.85774058577406E-2</c:v>
                </c:pt>
                <c:pt idx="4430">
                  <c:v>5.8536585365853697E-2</c:v>
                </c:pt>
                <c:pt idx="4431">
                  <c:v>5.8441558441558399E-2</c:v>
                </c:pt>
                <c:pt idx="4432">
                  <c:v>5.8441558441558399E-2</c:v>
                </c:pt>
                <c:pt idx="4433">
                  <c:v>5.8441558441558399E-2</c:v>
                </c:pt>
                <c:pt idx="4434">
                  <c:v>5.8441558441558399E-2</c:v>
                </c:pt>
                <c:pt idx="4435">
                  <c:v>5.8394160583941597E-2</c:v>
                </c:pt>
                <c:pt idx="4436">
                  <c:v>5.8394160583941597E-2</c:v>
                </c:pt>
                <c:pt idx="4437">
                  <c:v>5.83333333333333E-2</c:v>
                </c:pt>
                <c:pt idx="4438">
                  <c:v>5.83333333333333E-2</c:v>
                </c:pt>
                <c:pt idx="4439">
                  <c:v>5.83333333333333E-2</c:v>
                </c:pt>
                <c:pt idx="4440">
                  <c:v>5.8252427184466E-2</c:v>
                </c:pt>
                <c:pt idx="4441">
                  <c:v>5.8252427184466E-2</c:v>
                </c:pt>
                <c:pt idx="4442">
                  <c:v>5.8201058201058198E-2</c:v>
                </c:pt>
                <c:pt idx="4443">
                  <c:v>5.8139534883720902E-2</c:v>
                </c:pt>
                <c:pt idx="4444">
                  <c:v>5.8139534883720902E-2</c:v>
                </c:pt>
                <c:pt idx="4445">
                  <c:v>5.8091286307053999E-2</c:v>
                </c:pt>
                <c:pt idx="4446">
                  <c:v>5.8064516129032302E-2</c:v>
                </c:pt>
                <c:pt idx="4447">
                  <c:v>5.8035714285714302E-2</c:v>
                </c:pt>
                <c:pt idx="4448">
                  <c:v>5.8035714285714302E-2</c:v>
                </c:pt>
                <c:pt idx="4449">
                  <c:v>5.7971014492753603E-2</c:v>
                </c:pt>
                <c:pt idx="4450">
                  <c:v>5.7971014492753603E-2</c:v>
                </c:pt>
                <c:pt idx="4451">
                  <c:v>5.7971014492753603E-2</c:v>
                </c:pt>
                <c:pt idx="4452">
                  <c:v>5.7971014492753603E-2</c:v>
                </c:pt>
                <c:pt idx="4453">
                  <c:v>5.7971014492753603E-2</c:v>
                </c:pt>
                <c:pt idx="4454">
                  <c:v>5.7777777777777803E-2</c:v>
                </c:pt>
                <c:pt idx="4455">
                  <c:v>5.7692307692307702E-2</c:v>
                </c:pt>
                <c:pt idx="4456">
                  <c:v>5.7692307692307702E-2</c:v>
                </c:pt>
                <c:pt idx="4457">
                  <c:v>5.7692307692307702E-2</c:v>
                </c:pt>
                <c:pt idx="4458">
                  <c:v>5.7692307692307702E-2</c:v>
                </c:pt>
                <c:pt idx="4459">
                  <c:v>5.7692307692307702E-2</c:v>
                </c:pt>
                <c:pt idx="4460">
                  <c:v>5.7692307692307702E-2</c:v>
                </c:pt>
                <c:pt idx="4461">
                  <c:v>5.7692307692307702E-2</c:v>
                </c:pt>
                <c:pt idx="4462">
                  <c:v>5.7692307692307702E-2</c:v>
                </c:pt>
                <c:pt idx="4463">
                  <c:v>5.7692307692307702E-2</c:v>
                </c:pt>
                <c:pt idx="4464">
                  <c:v>5.7692307692307702E-2</c:v>
                </c:pt>
                <c:pt idx="4465">
                  <c:v>5.7692307692307702E-2</c:v>
                </c:pt>
                <c:pt idx="4466">
                  <c:v>5.7692307692307702E-2</c:v>
                </c:pt>
                <c:pt idx="4467">
                  <c:v>5.7692307692307702E-2</c:v>
                </c:pt>
                <c:pt idx="4468">
                  <c:v>5.7553956834532398E-2</c:v>
                </c:pt>
                <c:pt idx="4469">
                  <c:v>5.7507987220447303E-2</c:v>
                </c:pt>
                <c:pt idx="4470">
                  <c:v>5.7471264367816098E-2</c:v>
                </c:pt>
                <c:pt idx="4471">
                  <c:v>5.7471264367816098E-2</c:v>
                </c:pt>
                <c:pt idx="4472">
                  <c:v>5.7471264367816098E-2</c:v>
                </c:pt>
                <c:pt idx="4473">
                  <c:v>5.7377049180327898E-2</c:v>
                </c:pt>
                <c:pt idx="4474">
                  <c:v>5.7324840764331197E-2</c:v>
                </c:pt>
                <c:pt idx="4475">
                  <c:v>5.7324840764331197E-2</c:v>
                </c:pt>
                <c:pt idx="4476">
                  <c:v>5.7324840764331197E-2</c:v>
                </c:pt>
                <c:pt idx="4477">
                  <c:v>5.7142857142857099E-2</c:v>
                </c:pt>
                <c:pt idx="4478">
                  <c:v>5.7142857142857099E-2</c:v>
                </c:pt>
                <c:pt idx="4479">
                  <c:v>5.7142857142857099E-2</c:v>
                </c:pt>
                <c:pt idx="4480">
                  <c:v>5.7142857142857099E-2</c:v>
                </c:pt>
                <c:pt idx="4481">
                  <c:v>5.7142857142857099E-2</c:v>
                </c:pt>
                <c:pt idx="4482">
                  <c:v>5.7142857142857099E-2</c:v>
                </c:pt>
                <c:pt idx="4483">
                  <c:v>5.7142857142857099E-2</c:v>
                </c:pt>
                <c:pt idx="4484">
                  <c:v>5.7142857142857099E-2</c:v>
                </c:pt>
                <c:pt idx="4485">
                  <c:v>5.7142857142857099E-2</c:v>
                </c:pt>
                <c:pt idx="4486">
                  <c:v>5.7142857142857099E-2</c:v>
                </c:pt>
                <c:pt idx="4487">
                  <c:v>5.7017543859649099E-2</c:v>
                </c:pt>
                <c:pt idx="4488">
                  <c:v>5.6962025316455701E-2</c:v>
                </c:pt>
                <c:pt idx="4489">
                  <c:v>5.6962025316455701E-2</c:v>
                </c:pt>
                <c:pt idx="4490">
                  <c:v>5.6818181818181802E-2</c:v>
                </c:pt>
                <c:pt idx="4491">
                  <c:v>5.6818181818181802E-2</c:v>
                </c:pt>
                <c:pt idx="4492">
                  <c:v>5.6818181818181802E-2</c:v>
                </c:pt>
                <c:pt idx="4493">
                  <c:v>5.6701030927835003E-2</c:v>
                </c:pt>
                <c:pt idx="4494">
                  <c:v>5.6603773584905703E-2</c:v>
                </c:pt>
                <c:pt idx="4495">
                  <c:v>5.6603773584905703E-2</c:v>
                </c:pt>
                <c:pt idx="4496">
                  <c:v>5.6603773584905703E-2</c:v>
                </c:pt>
                <c:pt idx="4497">
                  <c:v>5.6603773584905703E-2</c:v>
                </c:pt>
                <c:pt idx="4498">
                  <c:v>5.6603773584905703E-2</c:v>
                </c:pt>
                <c:pt idx="4499">
                  <c:v>5.6603773584905703E-2</c:v>
                </c:pt>
                <c:pt idx="4500">
                  <c:v>5.6603773584905703E-2</c:v>
                </c:pt>
                <c:pt idx="4501">
                  <c:v>5.6603773584905703E-2</c:v>
                </c:pt>
                <c:pt idx="4502">
                  <c:v>5.6603773584905703E-2</c:v>
                </c:pt>
                <c:pt idx="4503">
                  <c:v>5.6603773584905703E-2</c:v>
                </c:pt>
                <c:pt idx="4504">
                  <c:v>5.6603773584905703E-2</c:v>
                </c:pt>
                <c:pt idx="4505">
                  <c:v>5.6521739130434803E-2</c:v>
                </c:pt>
                <c:pt idx="4506">
                  <c:v>5.6451612903225798E-2</c:v>
                </c:pt>
                <c:pt idx="4507">
                  <c:v>5.63380281690141E-2</c:v>
                </c:pt>
                <c:pt idx="4508">
                  <c:v>5.63380281690141E-2</c:v>
                </c:pt>
                <c:pt idx="4509">
                  <c:v>5.63380281690141E-2</c:v>
                </c:pt>
                <c:pt idx="4510">
                  <c:v>5.63380281690141E-2</c:v>
                </c:pt>
                <c:pt idx="4511">
                  <c:v>5.6179775280898903E-2</c:v>
                </c:pt>
                <c:pt idx="4512">
                  <c:v>5.6179775280898903E-2</c:v>
                </c:pt>
                <c:pt idx="4513">
                  <c:v>5.6179775280898903E-2</c:v>
                </c:pt>
                <c:pt idx="4514">
                  <c:v>5.6179775280898903E-2</c:v>
                </c:pt>
                <c:pt idx="4515">
                  <c:v>5.60747663551402E-2</c:v>
                </c:pt>
                <c:pt idx="4516">
                  <c:v>5.60747663551402E-2</c:v>
                </c:pt>
                <c:pt idx="4517">
                  <c:v>5.60747663551402E-2</c:v>
                </c:pt>
                <c:pt idx="4518">
                  <c:v>5.60747663551402E-2</c:v>
                </c:pt>
                <c:pt idx="4519">
                  <c:v>5.6000000000000001E-2</c:v>
                </c:pt>
                <c:pt idx="4520">
                  <c:v>5.5944055944056E-2</c:v>
                </c:pt>
                <c:pt idx="4521">
                  <c:v>5.5921052631579003E-2</c:v>
                </c:pt>
                <c:pt idx="4522">
                  <c:v>5.5900621118012403E-2</c:v>
                </c:pt>
                <c:pt idx="4523">
                  <c:v>5.5793991416309002E-2</c:v>
                </c:pt>
                <c:pt idx="4524">
                  <c:v>5.5776892430278897E-2</c:v>
                </c:pt>
                <c:pt idx="4525">
                  <c:v>5.5737704918032802E-2</c:v>
                </c:pt>
                <c:pt idx="4526">
                  <c:v>5.5555555555555601E-2</c:v>
                </c:pt>
                <c:pt idx="4527">
                  <c:v>5.5555555555555601E-2</c:v>
                </c:pt>
                <c:pt idx="4528">
                  <c:v>5.5555555555555601E-2</c:v>
                </c:pt>
                <c:pt idx="4529">
                  <c:v>5.5555555555555601E-2</c:v>
                </c:pt>
                <c:pt idx="4530">
                  <c:v>5.5555555555555601E-2</c:v>
                </c:pt>
                <c:pt idx="4531">
                  <c:v>5.5555555555555601E-2</c:v>
                </c:pt>
                <c:pt idx="4532">
                  <c:v>5.5555555555555601E-2</c:v>
                </c:pt>
                <c:pt idx="4533">
                  <c:v>5.5555555555555601E-2</c:v>
                </c:pt>
                <c:pt idx="4534">
                  <c:v>5.5555555555555601E-2</c:v>
                </c:pt>
                <c:pt idx="4535">
                  <c:v>5.5555555555555601E-2</c:v>
                </c:pt>
                <c:pt idx="4536">
                  <c:v>5.5555555555555601E-2</c:v>
                </c:pt>
                <c:pt idx="4537">
                  <c:v>5.5555555555555601E-2</c:v>
                </c:pt>
                <c:pt idx="4538">
                  <c:v>5.5555555555555601E-2</c:v>
                </c:pt>
                <c:pt idx="4539">
                  <c:v>5.5555555555555601E-2</c:v>
                </c:pt>
                <c:pt idx="4540">
                  <c:v>5.5555555555555601E-2</c:v>
                </c:pt>
                <c:pt idx="4541">
                  <c:v>5.5555555555555601E-2</c:v>
                </c:pt>
                <c:pt idx="4542">
                  <c:v>5.5555555555555601E-2</c:v>
                </c:pt>
                <c:pt idx="4543">
                  <c:v>5.5555555555555601E-2</c:v>
                </c:pt>
                <c:pt idx="4544">
                  <c:v>5.5555555555555601E-2</c:v>
                </c:pt>
                <c:pt idx="4545">
                  <c:v>5.5555555555555601E-2</c:v>
                </c:pt>
                <c:pt idx="4546">
                  <c:v>5.5555555555555601E-2</c:v>
                </c:pt>
                <c:pt idx="4547">
                  <c:v>5.5555555555555601E-2</c:v>
                </c:pt>
                <c:pt idx="4548">
                  <c:v>5.5555555555555601E-2</c:v>
                </c:pt>
                <c:pt idx="4549">
                  <c:v>5.5555555555555601E-2</c:v>
                </c:pt>
                <c:pt idx="4550">
                  <c:v>5.5555555555555601E-2</c:v>
                </c:pt>
                <c:pt idx="4551">
                  <c:v>5.5555555555555601E-2</c:v>
                </c:pt>
                <c:pt idx="4552">
                  <c:v>5.5555555555555601E-2</c:v>
                </c:pt>
                <c:pt idx="4553">
                  <c:v>5.5555555555555601E-2</c:v>
                </c:pt>
                <c:pt idx="4554">
                  <c:v>5.5555555555555601E-2</c:v>
                </c:pt>
                <c:pt idx="4555">
                  <c:v>5.5555555555555601E-2</c:v>
                </c:pt>
                <c:pt idx="4556">
                  <c:v>5.5555555555555601E-2</c:v>
                </c:pt>
                <c:pt idx="4557">
                  <c:v>5.5555555555555601E-2</c:v>
                </c:pt>
                <c:pt idx="4558">
                  <c:v>5.5555555555555601E-2</c:v>
                </c:pt>
                <c:pt idx="4559">
                  <c:v>5.5299539170506902E-2</c:v>
                </c:pt>
                <c:pt idx="4560">
                  <c:v>5.52763819095477E-2</c:v>
                </c:pt>
                <c:pt idx="4561">
                  <c:v>5.5214723926380403E-2</c:v>
                </c:pt>
                <c:pt idx="4562">
                  <c:v>5.5172413793103503E-2</c:v>
                </c:pt>
                <c:pt idx="4563">
                  <c:v>5.5118110236220499E-2</c:v>
                </c:pt>
                <c:pt idx="4564">
                  <c:v>5.5118110236220499E-2</c:v>
                </c:pt>
                <c:pt idx="4565">
                  <c:v>5.5045871559633003E-2</c:v>
                </c:pt>
                <c:pt idx="4566">
                  <c:v>5.5045871559633003E-2</c:v>
                </c:pt>
                <c:pt idx="4567">
                  <c:v>5.5045871559633003E-2</c:v>
                </c:pt>
                <c:pt idx="4568">
                  <c:v>5.5E-2</c:v>
                </c:pt>
                <c:pt idx="4569">
                  <c:v>5.4945054945054903E-2</c:v>
                </c:pt>
                <c:pt idx="4570">
                  <c:v>5.4945054945054903E-2</c:v>
                </c:pt>
                <c:pt idx="4571">
                  <c:v>5.4794520547945202E-2</c:v>
                </c:pt>
                <c:pt idx="4572">
                  <c:v>5.4794520547945202E-2</c:v>
                </c:pt>
                <c:pt idx="4573">
                  <c:v>5.4794520547945202E-2</c:v>
                </c:pt>
                <c:pt idx="4574">
                  <c:v>5.4794520547945202E-2</c:v>
                </c:pt>
                <c:pt idx="4575">
                  <c:v>5.4794520547945202E-2</c:v>
                </c:pt>
                <c:pt idx="4576">
                  <c:v>5.4794520547945202E-2</c:v>
                </c:pt>
                <c:pt idx="4577">
                  <c:v>5.4794520547945202E-2</c:v>
                </c:pt>
                <c:pt idx="4578">
                  <c:v>5.4545454545454501E-2</c:v>
                </c:pt>
                <c:pt idx="4579">
                  <c:v>5.4545454545454501E-2</c:v>
                </c:pt>
                <c:pt idx="4580">
                  <c:v>5.4545454545454501E-2</c:v>
                </c:pt>
                <c:pt idx="4581">
                  <c:v>5.4545454545454501E-2</c:v>
                </c:pt>
                <c:pt idx="4582">
                  <c:v>5.4545454545454501E-2</c:v>
                </c:pt>
                <c:pt idx="4583">
                  <c:v>5.4545454545454501E-2</c:v>
                </c:pt>
                <c:pt idx="4584">
                  <c:v>5.4545454545454501E-2</c:v>
                </c:pt>
                <c:pt idx="4585">
                  <c:v>5.4545454545454501E-2</c:v>
                </c:pt>
                <c:pt idx="4586">
                  <c:v>5.4545454545454501E-2</c:v>
                </c:pt>
                <c:pt idx="4587">
                  <c:v>5.4545454545454501E-2</c:v>
                </c:pt>
                <c:pt idx="4588">
                  <c:v>5.4545454545454501E-2</c:v>
                </c:pt>
                <c:pt idx="4589">
                  <c:v>5.4545454545454501E-2</c:v>
                </c:pt>
                <c:pt idx="4590">
                  <c:v>5.4545454545454501E-2</c:v>
                </c:pt>
                <c:pt idx="4591">
                  <c:v>5.4545454545454501E-2</c:v>
                </c:pt>
                <c:pt idx="4592">
                  <c:v>5.4545454545454501E-2</c:v>
                </c:pt>
                <c:pt idx="4593">
                  <c:v>5.4545454545454501E-2</c:v>
                </c:pt>
                <c:pt idx="4594">
                  <c:v>5.4545454545454501E-2</c:v>
                </c:pt>
                <c:pt idx="4595">
                  <c:v>5.4545454545454501E-2</c:v>
                </c:pt>
                <c:pt idx="4596">
                  <c:v>5.4545454545454501E-2</c:v>
                </c:pt>
                <c:pt idx="4597">
                  <c:v>5.4421768707482998E-2</c:v>
                </c:pt>
                <c:pt idx="4598">
                  <c:v>5.4421768707482998E-2</c:v>
                </c:pt>
                <c:pt idx="4599">
                  <c:v>5.4421768707482998E-2</c:v>
                </c:pt>
                <c:pt idx="4600">
                  <c:v>5.4347826086956499E-2</c:v>
                </c:pt>
                <c:pt idx="4601">
                  <c:v>5.4347826086956499E-2</c:v>
                </c:pt>
                <c:pt idx="4602">
                  <c:v>5.4347826086956499E-2</c:v>
                </c:pt>
                <c:pt idx="4603">
                  <c:v>5.4347826086956499E-2</c:v>
                </c:pt>
                <c:pt idx="4604">
                  <c:v>5.4347826086956499E-2</c:v>
                </c:pt>
                <c:pt idx="4605">
                  <c:v>5.4347826086956499E-2</c:v>
                </c:pt>
                <c:pt idx="4606">
                  <c:v>5.4347826086956499E-2</c:v>
                </c:pt>
                <c:pt idx="4607">
                  <c:v>5.4263565891472902E-2</c:v>
                </c:pt>
                <c:pt idx="4608">
                  <c:v>5.4263565891472902E-2</c:v>
                </c:pt>
                <c:pt idx="4609">
                  <c:v>5.4187192118226597E-2</c:v>
                </c:pt>
                <c:pt idx="4610">
                  <c:v>5.4054054054054099E-2</c:v>
                </c:pt>
                <c:pt idx="4611">
                  <c:v>5.4054054054054099E-2</c:v>
                </c:pt>
                <c:pt idx="4612">
                  <c:v>5.4054054054054099E-2</c:v>
                </c:pt>
                <c:pt idx="4613">
                  <c:v>5.4054054054054099E-2</c:v>
                </c:pt>
                <c:pt idx="4614">
                  <c:v>5.4054054054054099E-2</c:v>
                </c:pt>
                <c:pt idx="4615">
                  <c:v>5.4054054054054099E-2</c:v>
                </c:pt>
                <c:pt idx="4616">
                  <c:v>5.4054054054054099E-2</c:v>
                </c:pt>
                <c:pt idx="4617">
                  <c:v>5.4054054054054099E-2</c:v>
                </c:pt>
                <c:pt idx="4618">
                  <c:v>5.3921568627450997E-2</c:v>
                </c:pt>
                <c:pt idx="4619">
                  <c:v>5.3892215568862298E-2</c:v>
                </c:pt>
                <c:pt idx="4620">
                  <c:v>5.3872053872053897E-2</c:v>
                </c:pt>
                <c:pt idx="4621">
                  <c:v>5.3846153846153898E-2</c:v>
                </c:pt>
                <c:pt idx="4622">
                  <c:v>5.3846153846153898E-2</c:v>
                </c:pt>
                <c:pt idx="4623">
                  <c:v>5.3763440860215103E-2</c:v>
                </c:pt>
                <c:pt idx="4624">
                  <c:v>5.3763440860215103E-2</c:v>
                </c:pt>
                <c:pt idx="4625">
                  <c:v>5.3658536585365901E-2</c:v>
                </c:pt>
                <c:pt idx="4626">
                  <c:v>5.3639846743295E-2</c:v>
                </c:pt>
                <c:pt idx="4627">
                  <c:v>5.3571428571428603E-2</c:v>
                </c:pt>
                <c:pt idx="4628">
                  <c:v>5.3571428571428603E-2</c:v>
                </c:pt>
                <c:pt idx="4629">
                  <c:v>5.3571428571428603E-2</c:v>
                </c:pt>
                <c:pt idx="4630">
                  <c:v>5.3571428571428603E-2</c:v>
                </c:pt>
                <c:pt idx="4631">
                  <c:v>5.3571428571428603E-2</c:v>
                </c:pt>
                <c:pt idx="4632">
                  <c:v>5.3571428571428603E-2</c:v>
                </c:pt>
                <c:pt idx="4633">
                  <c:v>5.3571428571428603E-2</c:v>
                </c:pt>
                <c:pt idx="4634">
                  <c:v>5.3571428571428603E-2</c:v>
                </c:pt>
                <c:pt idx="4635">
                  <c:v>5.3571428571428603E-2</c:v>
                </c:pt>
                <c:pt idx="4636">
                  <c:v>5.3571428571428603E-2</c:v>
                </c:pt>
                <c:pt idx="4637">
                  <c:v>5.3571428571428603E-2</c:v>
                </c:pt>
                <c:pt idx="4638">
                  <c:v>5.3571428571428603E-2</c:v>
                </c:pt>
                <c:pt idx="4639">
                  <c:v>5.3571428571428603E-2</c:v>
                </c:pt>
                <c:pt idx="4640">
                  <c:v>5.34351145038168E-2</c:v>
                </c:pt>
                <c:pt idx="4641">
                  <c:v>5.34351145038168E-2</c:v>
                </c:pt>
                <c:pt idx="4642">
                  <c:v>5.34351145038168E-2</c:v>
                </c:pt>
                <c:pt idx="4643">
                  <c:v>5.3398058252427202E-2</c:v>
                </c:pt>
                <c:pt idx="4644">
                  <c:v>5.3333333333333302E-2</c:v>
                </c:pt>
                <c:pt idx="4645">
                  <c:v>5.3333333333333302E-2</c:v>
                </c:pt>
                <c:pt idx="4646">
                  <c:v>5.3333333333333302E-2</c:v>
                </c:pt>
                <c:pt idx="4647">
                  <c:v>5.3333333333333302E-2</c:v>
                </c:pt>
                <c:pt idx="4648">
                  <c:v>5.3333333333333302E-2</c:v>
                </c:pt>
                <c:pt idx="4649">
                  <c:v>5.3333333333333302E-2</c:v>
                </c:pt>
                <c:pt idx="4650">
                  <c:v>5.32544378698225E-2</c:v>
                </c:pt>
                <c:pt idx="4651">
                  <c:v>5.31914893617021E-2</c:v>
                </c:pt>
                <c:pt idx="4652">
                  <c:v>5.31914893617021E-2</c:v>
                </c:pt>
                <c:pt idx="4653">
                  <c:v>5.31914893617021E-2</c:v>
                </c:pt>
                <c:pt idx="4654">
                  <c:v>5.31914893617021E-2</c:v>
                </c:pt>
                <c:pt idx="4655">
                  <c:v>5.31914893617021E-2</c:v>
                </c:pt>
                <c:pt idx="4656">
                  <c:v>5.31914893617021E-2</c:v>
                </c:pt>
                <c:pt idx="4657">
                  <c:v>5.31914893617021E-2</c:v>
                </c:pt>
                <c:pt idx="4658">
                  <c:v>5.31914893617021E-2</c:v>
                </c:pt>
                <c:pt idx="4659">
                  <c:v>5.31914893617021E-2</c:v>
                </c:pt>
                <c:pt idx="4660">
                  <c:v>5.3140096618357502E-2</c:v>
                </c:pt>
                <c:pt idx="4661">
                  <c:v>5.3030303030302997E-2</c:v>
                </c:pt>
                <c:pt idx="4662">
                  <c:v>5.2863436123347998E-2</c:v>
                </c:pt>
                <c:pt idx="4663">
                  <c:v>5.2816901408450703E-2</c:v>
                </c:pt>
                <c:pt idx="4664">
                  <c:v>5.2631578947368397E-2</c:v>
                </c:pt>
                <c:pt idx="4665">
                  <c:v>5.2631578947368397E-2</c:v>
                </c:pt>
                <c:pt idx="4666">
                  <c:v>5.2631578947368397E-2</c:v>
                </c:pt>
                <c:pt idx="4667">
                  <c:v>5.2631578947368397E-2</c:v>
                </c:pt>
                <c:pt idx="4668">
                  <c:v>5.2631578947368397E-2</c:v>
                </c:pt>
                <c:pt idx="4669">
                  <c:v>5.2631578947368397E-2</c:v>
                </c:pt>
                <c:pt idx="4670">
                  <c:v>5.2631578947368397E-2</c:v>
                </c:pt>
                <c:pt idx="4671">
                  <c:v>5.2631578947368397E-2</c:v>
                </c:pt>
                <c:pt idx="4672">
                  <c:v>5.2631578947368397E-2</c:v>
                </c:pt>
                <c:pt idx="4673">
                  <c:v>5.2631578947368397E-2</c:v>
                </c:pt>
                <c:pt idx="4674">
                  <c:v>5.2631578947368397E-2</c:v>
                </c:pt>
                <c:pt idx="4675">
                  <c:v>5.2631578947368397E-2</c:v>
                </c:pt>
                <c:pt idx="4676">
                  <c:v>5.2631578947368397E-2</c:v>
                </c:pt>
                <c:pt idx="4677">
                  <c:v>5.2631578947368397E-2</c:v>
                </c:pt>
                <c:pt idx="4678">
                  <c:v>5.2631578947368397E-2</c:v>
                </c:pt>
                <c:pt idx="4679">
                  <c:v>5.2631578947368397E-2</c:v>
                </c:pt>
                <c:pt idx="4680">
                  <c:v>5.2631578947368397E-2</c:v>
                </c:pt>
                <c:pt idx="4681">
                  <c:v>5.2631578947368397E-2</c:v>
                </c:pt>
                <c:pt idx="4682">
                  <c:v>5.2631578947368397E-2</c:v>
                </c:pt>
                <c:pt idx="4683">
                  <c:v>5.2631578947368397E-2</c:v>
                </c:pt>
                <c:pt idx="4684">
                  <c:v>5.2631578947368397E-2</c:v>
                </c:pt>
                <c:pt idx="4685">
                  <c:v>5.2325581395348798E-2</c:v>
                </c:pt>
                <c:pt idx="4686">
                  <c:v>5.21739130434783E-2</c:v>
                </c:pt>
                <c:pt idx="4687">
                  <c:v>5.21739130434783E-2</c:v>
                </c:pt>
                <c:pt idx="4688">
                  <c:v>5.2083333333333301E-2</c:v>
                </c:pt>
                <c:pt idx="4689">
                  <c:v>5.2083333333333301E-2</c:v>
                </c:pt>
                <c:pt idx="4690">
                  <c:v>5.2083333333333301E-2</c:v>
                </c:pt>
                <c:pt idx="4691">
                  <c:v>5.2044609665427503E-2</c:v>
                </c:pt>
                <c:pt idx="4692">
                  <c:v>5.2023121387283197E-2</c:v>
                </c:pt>
                <c:pt idx="4693">
                  <c:v>5.1999999999999998E-2</c:v>
                </c:pt>
                <c:pt idx="4694">
                  <c:v>5.1948051948052E-2</c:v>
                </c:pt>
                <c:pt idx="4695">
                  <c:v>5.1948051948052E-2</c:v>
                </c:pt>
                <c:pt idx="4696">
                  <c:v>5.1948051948052E-2</c:v>
                </c:pt>
                <c:pt idx="4697">
                  <c:v>5.1948051948052E-2</c:v>
                </c:pt>
                <c:pt idx="4698">
                  <c:v>5.1886792452830198E-2</c:v>
                </c:pt>
                <c:pt idx="4699">
                  <c:v>5.1886792452830198E-2</c:v>
                </c:pt>
                <c:pt idx="4700">
                  <c:v>5.1851851851851899E-2</c:v>
                </c:pt>
                <c:pt idx="4701">
                  <c:v>5.1851851851851899E-2</c:v>
                </c:pt>
                <c:pt idx="4702">
                  <c:v>5.1724137931034503E-2</c:v>
                </c:pt>
                <c:pt idx="4703">
                  <c:v>5.1724137931034503E-2</c:v>
                </c:pt>
                <c:pt idx="4704">
                  <c:v>5.1724137931034503E-2</c:v>
                </c:pt>
                <c:pt idx="4705">
                  <c:v>5.1724137931034503E-2</c:v>
                </c:pt>
                <c:pt idx="4706">
                  <c:v>5.1724137931034503E-2</c:v>
                </c:pt>
                <c:pt idx="4707">
                  <c:v>5.1724137931034503E-2</c:v>
                </c:pt>
                <c:pt idx="4708">
                  <c:v>5.1724137931034503E-2</c:v>
                </c:pt>
                <c:pt idx="4709">
                  <c:v>5.1724137931034503E-2</c:v>
                </c:pt>
                <c:pt idx="4710">
                  <c:v>5.1724137931034503E-2</c:v>
                </c:pt>
                <c:pt idx="4711">
                  <c:v>5.1724137931034503E-2</c:v>
                </c:pt>
                <c:pt idx="4712">
                  <c:v>5.1724137931034503E-2</c:v>
                </c:pt>
                <c:pt idx="4713">
                  <c:v>5.1724137931034503E-2</c:v>
                </c:pt>
                <c:pt idx="4714">
                  <c:v>5.1724137931034503E-2</c:v>
                </c:pt>
                <c:pt idx="4715">
                  <c:v>5.1724137931034503E-2</c:v>
                </c:pt>
                <c:pt idx="4716">
                  <c:v>5.16129032258065E-2</c:v>
                </c:pt>
                <c:pt idx="4717">
                  <c:v>5.16129032258065E-2</c:v>
                </c:pt>
                <c:pt idx="4718">
                  <c:v>5.1546391752577303E-2</c:v>
                </c:pt>
                <c:pt idx="4719">
                  <c:v>5.1546391752577303E-2</c:v>
                </c:pt>
                <c:pt idx="4720">
                  <c:v>5.1546391752577303E-2</c:v>
                </c:pt>
                <c:pt idx="4721">
                  <c:v>5.14285714285714E-2</c:v>
                </c:pt>
                <c:pt idx="4722">
                  <c:v>5.1359516616314202E-2</c:v>
                </c:pt>
                <c:pt idx="4723">
                  <c:v>5.1282051282051301E-2</c:v>
                </c:pt>
                <c:pt idx="4724">
                  <c:v>5.1282051282051301E-2</c:v>
                </c:pt>
                <c:pt idx="4725">
                  <c:v>5.1282051282051301E-2</c:v>
                </c:pt>
                <c:pt idx="4726">
                  <c:v>5.1282051282051301E-2</c:v>
                </c:pt>
                <c:pt idx="4727">
                  <c:v>5.1282051282051301E-2</c:v>
                </c:pt>
                <c:pt idx="4728">
                  <c:v>5.1181102362204703E-2</c:v>
                </c:pt>
                <c:pt idx="4729">
                  <c:v>5.1162790697674397E-2</c:v>
                </c:pt>
                <c:pt idx="4730">
                  <c:v>5.1094890510948898E-2</c:v>
                </c:pt>
                <c:pt idx="4731">
                  <c:v>5.1094890510948898E-2</c:v>
                </c:pt>
                <c:pt idx="4732">
                  <c:v>5.10204081632653E-2</c:v>
                </c:pt>
                <c:pt idx="4733">
                  <c:v>5.0955414012738898E-2</c:v>
                </c:pt>
                <c:pt idx="4734">
                  <c:v>5.0955414012738898E-2</c:v>
                </c:pt>
                <c:pt idx="4735">
                  <c:v>5.0925925925925902E-2</c:v>
                </c:pt>
                <c:pt idx="4736">
                  <c:v>5.0847457627118599E-2</c:v>
                </c:pt>
                <c:pt idx="4737">
                  <c:v>5.0847457627118599E-2</c:v>
                </c:pt>
                <c:pt idx="4738">
                  <c:v>5.0847457627118599E-2</c:v>
                </c:pt>
                <c:pt idx="4739">
                  <c:v>5.0847457627118599E-2</c:v>
                </c:pt>
                <c:pt idx="4740">
                  <c:v>5.0847457627118599E-2</c:v>
                </c:pt>
                <c:pt idx="4741">
                  <c:v>5.0847457627118599E-2</c:v>
                </c:pt>
                <c:pt idx="4742">
                  <c:v>5.0847457627118599E-2</c:v>
                </c:pt>
                <c:pt idx="4743">
                  <c:v>5.0847457627118599E-2</c:v>
                </c:pt>
                <c:pt idx="4744">
                  <c:v>5.0847457627118599E-2</c:v>
                </c:pt>
                <c:pt idx="4745">
                  <c:v>5.08083140877598E-2</c:v>
                </c:pt>
                <c:pt idx="4746">
                  <c:v>5.0761421319797002E-2</c:v>
                </c:pt>
                <c:pt idx="4747">
                  <c:v>5.0632911392405097E-2</c:v>
                </c:pt>
                <c:pt idx="4748">
                  <c:v>5.0632911392405097E-2</c:v>
                </c:pt>
                <c:pt idx="4749">
                  <c:v>5.0632911392405097E-2</c:v>
                </c:pt>
                <c:pt idx="4750">
                  <c:v>5.0632911392405097E-2</c:v>
                </c:pt>
                <c:pt idx="4751">
                  <c:v>5.0632911392405097E-2</c:v>
                </c:pt>
                <c:pt idx="4752">
                  <c:v>5.0632911392405097E-2</c:v>
                </c:pt>
                <c:pt idx="4753">
                  <c:v>5.0632911392405097E-2</c:v>
                </c:pt>
                <c:pt idx="4754">
                  <c:v>5.0505050505050497E-2</c:v>
                </c:pt>
                <c:pt idx="4755">
                  <c:v>5.0505050505050497E-2</c:v>
                </c:pt>
                <c:pt idx="4756">
                  <c:v>5.0420168067226899E-2</c:v>
                </c:pt>
                <c:pt idx="4757">
                  <c:v>5.0420168067226899E-2</c:v>
                </c:pt>
                <c:pt idx="4758">
                  <c:v>5.0420168067226899E-2</c:v>
                </c:pt>
                <c:pt idx="4759">
                  <c:v>5.0359712230215799E-2</c:v>
                </c:pt>
                <c:pt idx="4760">
                  <c:v>5.0359712230215799E-2</c:v>
                </c:pt>
                <c:pt idx="4761">
                  <c:v>5.0139275766016698E-2</c:v>
                </c:pt>
                <c:pt idx="4762">
                  <c:v>0.05</c:v>
                </c:pt>
                <c:pt idx="4763">
                  <c:v>0.05</c:v>
                </c:pt>
                <c:pt idx="4764">
                  <c:v>0.05</c:v>
                </c:pt>
                <c:pt idx="4765">
                  <c:v>0.05</c:v>
                </c:pt>
                <c:pt idx="4766">
                  <c:v>0.05</c:v>
                </c:pt>
                <c:pt idx="4767">
                  <c:v>0.05</c:v>
                </c:pt>
                <c:pt idx="4768">
                  <c:v>0.05</c:v>
                </c:pt>
                <c:pt idx="4769">
                  <c:v>0.05</c:v>
                </c:pt>
                <c:pt idx="4770">
                  <c:v>0.05</c:v>
                </c:pt>
                <c:pt idx="4771">
                  <c:v>0.05</c:v>
                </c:pt>
                <c:pt idx="4772">
                  <c:v>0.05</c:v>
                </c:pt>
                <c:pt idx="4773">
                  <c:v>0.05</c:v>
                </c:pt>
                <c:pt idx="4774">
                  <c:v>0.05</c:v>
                </c:pt>
                <c:pt idx="4775">
                  <c:v>0.05</c:v>
                </c:pt>
                <c:pt idx="4776">
                  <c:v>0.05</c:v>
                </c:pt>
                <c:pt idx="4777">
                  <c:v>0.05</c:v>
                </c:pt>
                <c:pt idx="4778">
                  <c:v>0.05</c:v>
                </c:pt>
                <c:pt idx="4779">
                  <c:v>0.05</c:v>
                </c:pt>
                <c:pt idx="4780">
                  <c:v>0.05</c:v>
                </c:pt>
                <c:pt idx="4781">
                  <c:v>0.05</c:v>
                </c:pt>
                <c:pt idx="4782">
                  <c:v>4.9773755656108601E-2</c:v>
                </c:pt>
                <c:pt idx="4783">
                  <c:v>4.9773755656108601E-2</c:v>
                </c:pt>
                <c:pt idx="4784">
                  <c:v>4.9645390070922002E-2</c:v>
                </c:pt>
                <c:pt idx="4785">
                  <c:v>4.9645390070922002E-2</c:v>
                </c:pt>
                <c:pt idx="4786">
                  <c:v>4.95049504950495E-2</c:v>
                </c:pt>
                <c:pt idx="4787">
                  <c:v>4.9429657794676798E-2</c:v>
                </c:pt>
                <c:pt idx="4788">
                  <c:v>4.9382716049382699E-2</c:v>
                </c:pt>
                <c:pt idx="4789">
                  <c:v>4.9382716049382699E-2</c:v>
                </c:pt>
                <c:pt idx="4790">
                  <c:v>4.9382716049382699E-2</c:v>
                </c:pt>
                <c:pt idx="4791">
                  <c:v>4.9382716049382699E-2</c:v>
                </c:pt>
                <c:pt idx="4792">
                  <c:v>4.9382716049382699E-2</c:v>
                </c:pt>
                <c:pt idx="4793">
                  <c:v>4.9382716049382699E-2</c:v>
                </c:pt>
                <c:pt idx="4794">
                  <c:v>4.9275362318840603E-2</c:v>
                </c:pt>
                <c:pt idx="4795">
                  <c:v>4.91803278688525E-2</c:v>
                </c:pt>
                <c:pt idx="4796">
                  <c:v>4.91803278688525E-2</c:v>
                </c:pt>
                <c:pt idx="4797">
                  <c:v>4.91803278688525E-2</c:v>
                </c:pt>
                <c:pt idx="4798">
                  <c:v>4.91803278688525E-2</c:v>
                </c:pt>
                <c:pt idx="4799">
                  <c:v>4.91803278688525E-2</c:v>
                </c:pt>
                <c:pt idx="4800">
                  <c:v>4.91803278688525E-2</c:v>
                </c:pt>
                <c:pt idx="4801">
                  <c:v>4.91803278688525E-2</c:v>
                </c:pt>
                <c:pt idx="4802">
                  <c:v>4.91803278688525E-2</c:v>
                </c:pt>
                <c:pt idx="4803">
                  <c:v>4.91803278688525E-2</c:v>
                </c:pt>
                <c:pt idx="4804">
                  <c:v>4.91803278688525E-2</c:v>
                </c:pt>
                <c:pt idx="4805">
                  <c:v>4.91803278688525E-2</c:v>
                </c:pt>
                <c:pt idx="4806">
                  <c:v>4.91803278688525E-2</c:v>
                </c:pt>
                <c:pt idx="4807">
                  <c:v>4.9019607843137303E-2</c:v>
                </c:pt>
                <c:pt idx="4808">
                  <c:v>4.9019607843137303E-2</c:v>
                </c:pt>
                <c:pt idx="4809">
                  <c:v>4.9019607843137303E-2</c:v>
                </c:pt>
                <c:pt idx="4810">
                  <c:v>4.8951048951049E-2</c:v>
                </c:pt>
                <c:pt idx="4811">
                  <c:v>4.8929663608562698E-2</c:v>
                </c:pt>
                <c:pt idx="4812">
                  <c:v>4.8913043478260899E-2</c:v>
                </c:pt>
                <c:pt idx="4813">
                  <c:v>4.8780487804878099E-2</c:v>
                </c:pt>
                <c:pt idx="4814">
                  <c:v>4.8780487804878099E-2</c:v>
                </c:pt>
                <c:pt idx="4815">
                  <c:v>4.8780487804878099E-2</c:v>
                </c:pt>
                <c:pt idx="4816">
                  <c:v>4.8780487804878099E-2</c:v>
                </c:pt>
                <c:pt idx="4817">
                  <c:v>4.8780487804878099E-2</c:v>
                </c:pt>
                <c:pt idx="4818">
                  <c:v>4.8780487804878099E-2</c:v>
                </c:pt>
                <c:pt idx="4819">
                  <c:v>4.8780487804878099E-2</c:v>
                </c:pt>
                <c:pt idx="4820">
                  <c:v>4.8780487804878099E-2</c:v>
                </c:pt>
                <c:pt idx="4821">
                  <c:v>4.8780487804878099E-2</c:v>
                </c:pt>
                <c:pt idx="4822">
                  <c:v>4.86486486486487E-2</c:v>
                </c:pt>
                <c:pt idx="4823">
                  <c:v>4.85436893203883E-2</c:v>
                </c:pt>
                <c:pt idx="4824">
                  <c:v>4.85436893203883E-2</c:v>
                </c:pt>
                <c:pt idx="4825">
                  <c:v>4.8387096774193603E-2</c:v>
                </c:pt>
                <c:pt idx="4826">
                  <c:v>4.8387096774193603E-2</c:v>
                </c:pt>
                <c:pt idx="4827">
                  <c:v>4.8387096774193603E-2</c:v>
                </c:pt>
                <c:pt idx="4828">
                  <c:v>4.8387096774193603E-2</c:v>
                </c:pt>
                <c:pt idx="4829">
                  <c:v>4.8387096774193603E-2</c:v>
                </c:pt>
                <c:pt idx="4830">
                  <c:v>4.8387096774193603E-2</c:v>
                </c:pt>
                <c:pt idx="4831">
                  <c:v>4.8387096774193603E-2</c:v>
                </c:pt>
                <c:pt idx="4832">
                  <c:v>4.8387096774193603E-2</c:v>
                </c:pt>
                <c:pt idx="4833">
                  <c:v>4.8387096774193603E-2</c:v>
                </c:pt>
                <c:pt idx="4834">
                  <c:v>4.8387096774193603E-2</c:v>
                </c:pt>
                <c:pt idx="4835">
                  <c:v>4.8387096774193603E-2</c:v>
                </c:pt>
                <c:pt idx="4836">
                  <c:v>4.8387096774193603E-2</c:v>
                </c:pt>
                <c:pt idx="4837">
                  <c:v>4.8387096774193603E-2</c:v>
                </c:pt>
                <c:pt idx="4838">
                  <c:v>4.8346055979643802E-2</c:v>
                </c:pt>
                <c:pt idx="4839">
                  <c:v>4.8275862068965503E-2</c:v>
                </c:pt>
                <c:pt idx="4840">
                  <c:v>4.8192771084337303E-2</c:v>
                </c:pt>
                <c:pt idx="4841">
                  <c:v>4.8192771084337303E-2</c:v>
                </c:pt>
                <c:pt idx="4842">
                  <c:v>4.8192771084337303E-2</c:v>
                </c:pt>
                <c:pt idx="4843">
                  <c:v>4.8192771084337303E-2</c:v>
                </c:pt>
                <c:pt idx="4844">
                  <c:v>4.8192771084337303E-2</c:v>
                </c:pt>
                <c:pt idx="4845">
                  <c:v>4.8192771084337303E-2</c:v>
                </c:pt>
                <c:pt idx="4846">
                  <c:v>4.8192771084337303E-2</c:v>
                </c:pt>
                <c:pt idx="4847">
                  <c:v>4.8158640226628899E-2</c:v>
                </c:pt>
                <c:pt idx="4848">
                  <c:v>4.80769230769231E-2</c:v>
                </c:pt>
                <c:pt idx="4849">
                  <c:v>4.80769230769231E-2</c:v>
                </c:pt>
                <c:pt idx="4850">
                  <c:v>4.80769230769231E-2</c:v>
                </c:pt>
                <c:pt idx="4851">
                  <c:v>4.7970479704797099E-2</c:v>
                </c:pt>
                <c:pt idx="4852">
                  <c:v>4.7945205479452101E-2</c:v>
                </c:pt>
                <c:pt idx="4853">
                  <c:v>4.7904191616766498E-2</c:v>
                </c:pt>
                <c:pt idx="4854">
                  <c:v>4.7904191616766498E-2</c:v>
                </c:pt>
                <c:pt idx="4855">
                  <c:v>4.7887323943661998E-2</c:v>
                </c:pt>
                <c:pt idx="4856">
                  <c:v>4.7619047619047603E-2</c:v>
                </c:pt>
                <c:pt idx="4857">
                  <c:v>4.7619047619047603E-2</c:v>
                </c:pt>
                <c:pt idx="4858">
                  <c:v>4.7619047619047603E-2</c:v>
                </c:pt>
                <c:pt idx="4859">
                  <c:v>4.7619047619047603E-2</c:v>
                </c:pt>
                <c:pt idx="4860">
                  <c:v>4.7619047619047603E-2</c:v>
                </c:pt>
                <c:pt idx="4861">
                  <c:v>4.7619047619047603E-2</c:v>
                </c:pt>
                <c:pt idx="4862">
                  <c:v>4.7619047619047603E-2</c:v>
                </c:pt>
                <c:pt idx="4863">
                  <c:v>4.7619047619047603E-2</c:v>
                </c:pt>
                <c:pt idx="4864">
                  <c:v>4.7619047619047603E-2</c:v>
                </c:pt>
                <c:pt idx="4865">
                  <c:v>4.7619047619047603E-2</c:v>
                </c:pt>
                <c:pt idx="4866">
                  <c:v>4.7619047619047603E-2</c:v>
                </c:pt>
                <c:pt idx="4867">
                  <c:v>4.7619047619047603E-2</c:v>
                </c:pt>
                <c:pt idx="4868">
                  <c:v>4.7619047619047603E-2</c:v>
                </c:pt>
                <c:pt idx="4869">
                  <c:v>4.7619047619047603E-2</c:v>
                </c:pt>
                <c:pt idx="4870">
                  <c:v>4.7619047619047603E-2</c:v>
                </c:pt>
                <c:pt idx="4871">
                  <c:v>4.7619047619047603E-2</c:v>
                </c:pt>
                <c:pt idx="4872">
                  <c:v>4.7619047619047603E-2</c:v>
                </c:pt>
                <c:pt idx="4873">
                  <c:v>4.7619047619047603E-2</c:v>
                </c:pt>
                <c:pt idx="4874">
                  <c:v>4.7619047619047603E-2</c:v>
                </c:pt>
                <c:pt idx="4875">
                  <c:v>4.7619047619047603E-2</c:v>
                </c:pt>
                <c:pt idx="4876">
                  <c:v>4.7619047619047603E-2</c:v>
                </c:pt>
                <c:pt idx="4877">
                  <c:v>4.7619047619047603E-2</c:v>
                </c:pt>
                <c:pt idx="4878">
                  <c:v>4.7368421052631601E-2</c:v>
                </c:pt>
                <c:pt idx="4879">
                  <c:v>4.72972972972973E-2</c:v>
                </c:pt>
                <c:pt idx="4880">
                  <c:v>4.72972972972973E-2</c:v>
                </c:pt>
                <c:pt idx="4881">
                  <c:v>4.72727272727273E-2</c:v>
                </c:pt>
                <c:pt idx="4882">
                  <c:v>4.7244094488188997E-2</c:v>
                </c:pt>
                <c:pt idx="4883">
                  <c:v>4.7244094488188997E-2</c:v>
                </c:pt>
                <c:pt idx="4884">
                  <c:v>4.71698113207547E-2</c:v>
                </c:pt>
                <c:pt idx="4885">
                  <c:v>4.71698113207547E-2</c:v>
                </c:pt>
                <c:pt idx="4886">
                  <c:v>4.7120418848167499E-2</c:v>
                </c:pt>
                <c:pt idx="4887">
                  <c:v>4.7091412742382301E-2</c:v>
                </c:pt>
                <c:pt idx="4888">
                  <c:v>4.7058823529411799E-2</c:v>
                </c:pt>
                <c:pt idx="4889">
                  <c:v>4.7058823529411799E-2</c:v>
                </c:pt>
                <c:pt idx="4890">
                  <c:v>4.7058823529411799E-2</c:v>
                </c:pt>
                <c:pt idx="4891">
                  <c:v>4.7058823529411799E-2</c:v>
                </c:pt>
                <c:pt idx="4892">
                  <c:v>4.7058823529411799E-2</c:v>
                </c:pt>
                <c:pt idx="4893">
                  <c:v>4.7058823529411799E-2</c:v>
                </c:pt>
                <c:pt idx="4894">
                  <c:v>4.7058823529411799E-2</c:v>
                </c:pt>
                <c:pt idx="4895">
                  <c:v>4.7058823529411799E-2</c:v>
                </c:pt>
                <c:pt idx="4896">
                  <c:v>4.7008547008547001E-2</c:v>
                </c:pt>
                <c:pt idx="4897">
                  <c:v>4.6979865771812103E-2</c:v>
                </c:pt>
                <c:pt idx="4898">
                  <c:v>4.6979865771812103E-2</c:v>
                </c:pt>
                <c:pt idx="4899">
                  <c:v>4.69483568075117E-2</c:v>
                </c:pt>
                <c:pt idx="4900">
                  <c:v>4.6875E-2</c:v>
                </c:pt>
                <c:pt idx="4901">
                  <c:v>4.6875E-2</c:v>
                </c:pt>
                <c:pt idx="4902">
                  <c:v>4.6875E-2</c:v>
                </c:pt>
                <c:pt idx="4903">
                  <c:v>4.6875E-2</c:v>
                </c:pt>
                <c:pt idx="4904">
                  <c:v>4.6875E-2</c:v>
                </c:pt>
                <c:pt idx="4905">
                  <c:v>4.67289719626168E-2</c:v>
                </c:pt>
                <c:pt idx="4906">
                  <c:v>4.67289719626168E-2</c:v>
                </c:pt>
                <c:pt idx="4907">
                  <c:v>4.6666666666666697E-2</c:v>
                </c:pt>
                <c:pt idx="4908">
                  <c:v>4.6511627906976799E-2</c:v>
                </c:pt>
                <c:pt idx="4909">
                  <c:v>4.6511627906976799E-2</c:v>
                </c:pt>
                <c:pt idx="4910">
                  <c:v>4.6511627906976799E-2</c:v>
                </c:pt>
                <c:pt idx="4911">
                  <c:v>4.6511627906976799E-2</c:v>
                </c:pt>
                <c:pt idx="4912">
                  <c:v>4.6511627906976799E-2</c:v>
                </c:pt>
                <c:pt idx="4913">
                  <c:v>4.6511627906976799E-2</c:v>
                </c:pt>
                <c:pt idx="4914">
                  <c:v>4.6296296296296301E-2</c:v>
                </c:pt>
                <c:pt idx="4915">
                  <c:v>4.6296296296296301E-2</c:v>
                </c:pt>
                <c:pt idx="4916">
                  <c:v>4.6296296296296301E-2</c:v>
                </c:pt>
                <c:pt idx="4917">
                  <c:v>4.6296296296296301E-2</c:v>
                </c:pt>
                <c:pt idx="4918">
                  <c:v>4.6242774566474E-2</c:v>
                </c:pt>
                <c:pt idx="4919">
                  <c:v>4.6242774566474E-2</c:v>
                </c:pt>
                <c:pt idx="4920">
                  <c:v>4.6153846153846198E-2</c:v>
                </c:pt>
                <c:pt idx="4921">
                  <c:v>4.6153846153846198E-2</c:v>
                </c:pt>
                <c:pt idx="4922">
                  <c:v>4.6153846153846198E-2</c:v>
                </c:pt>
                <c:pt idx="4923">
                  <c:v>4.6153846153846198E-2</c:v>
                </c:pt>
                <c:pt idx="4924">
                  <c:v>4.6153846153846198E-2</c:v>
                </c:pt>
                <c:pt idx="4925">
                  <c:v>4.6153846153846198E-2</c:v>
                </c:pt>
                <c:pt idx="4926">
                  <c:v>4.6153846153846198E-2</c:v>
                </c:pt>
                <c:pt idx="4927">
                  <c:v>4.6153846153846198E-2</c:v>
                </c:pt>
                <c:pt idx="4928">
                  <c:v>4.6099290780141799E-2</c:v>
                </c:pt>
                <c:pt idx="4929">
                  <c:v>4.6052631578947401E-2</c:v>
                </c:pt>
                <c:pt idx="4930">
                  <c:v>4.5977011494252901E-2</c:v>
                </c:pt>
                <c:pt idx="4931">
                  <c:v>4.5977011494252901E-2</c:v>
                </c:pt>
                <c:pt idx="4932">
                  <c:v>4.5977011494252901E-2</c:v>
                </c:pt>
                <c:pt idx="4933">
                  <c:v>4.5977011494252901E-2</c:v>
                </c:pt>
                <c:pt idx="4934">
                  <c:v>4.5977011494252901E-2</c:v>
                </c:pt>
                <c:pt idx="4935">
                  <c:v>4.5977011494252901E-2</c:v>
                </c:pt>
                <c:pt idx="4936">
                  <c:v>4.5977011494252901E-2</c:v>
                </c:pt>
                <c:pt idx="4937">
                  <c:v>4.5977011494252901E-2</c:v>
                </c:pt>
                <c:pt idx="4938">
                  <c:v>4.5918367346938799E-2</c:v>
                </c:pt>
                <c:pt idx="4939">
                  <c:v>4.5918367346938799E-2</c:v>
                </c:pt>
                <c:pt idx="4940">
                  <c:v>4.5871559633027498E-2</c:v>
                </c:pt>
                <c:pt idx="4941">
                  <c:v>4.5871559633027498E-2</c:v>
                </c:pt>
                <c:pt idx="4942">
                  <c:v>4.5751633986928102E-2</c:v>
                </c:pt>
                <c:pt idx="4943">
                  <c:v>4.5454545454545497E-2</c:v>
                </c:pt>
                <c:pt idx="4944">
                  <c:v>4.5454545454545497E-2</c:v>
                </c:pt>
                <c:pt idx="4945">
                  <c:v>4.5454545454545497E-2</c:v>
                </c:pt>
                <c:pt idx="4946">
                  <c:v>4.5454545454545497E-2</c:v>
                </c:pt>
                <c:pt idx="4947">
                  <c:v>4.5454545454545497E-2</c:v>
                </c:pt>
                <c:pt idx="4948">
                  <c:v>4.5454545454545497E-2</c:v>
                </c:pt>
                <c:pt idx="4949">
                  <c:v>4.5454545454545497E-2</c:v>
                </c:pt>
                <c:pt idx="4950">
                  <c:v>4.5454545454545497E-2</c:v>
                </c:pt>
                <c:pt idx="4951">
                  <c:v>4.5454545454545497E-2</c:v>
                </c:pt>
                <c:pt idx="4952">
                  <c:v>4.5454545454545497E-2</c:v>
                </c:pt>
                <c:pt idx="4953">
                  <c:v>4.5454545454545497E-2</c:v>
                </c:pt>
                <c:pt idx="4954">
                  <c:v>4.5454545454545497E-2</c:v>
                </c:pt>
                <c:pt idx="4955">
                  <c:v>4.5454545454545497E-2</c:v>
                </c:pt>
                <c:pt idx="4956">
                  <c:v>4.5454545454545497E-2</c:v>
                </c:pt>
                <c:pt idx="4957">
                  <c:v>4.5454545454545497E-2</c:v>
                </c:pt>
                <c:pt idx="4958">
                  <c:v>4.5454545454545497E-2</c:v>
                </c:pt>
                <c:pt idx="4959">
                  <c:v>4.5454545454545497E-2</c:v>
                </c:pt>
                <c:pt idx="4960">
                  <c:v>4.5454545454545497E-2</c:v>
                </c:pt>
                <c:pt idx="4961">
                  <c:v>4.5454545454545497E-2</c:v>
                </c:pt>
                <c:pt idx="4962">
                  <c:v>4.5454545454545497E-2</c:v>
                </c:pt>
                <c:pt idx="4963">
                  <c:v>4.5454545454545497E-2</c:v>
                </c:pt>
                <c:pt idx="4964">
                  <c:v>4.5454545454545497E-2</c:v>
                </c:pt>
                <c:pt idx="4965">
                  <c:v>4.5454545454545497E-2</c:v>
                </c:pt>
                <c:pt idx="4966">
                  <c:v>4.5454545454545497E-2</c:v>
                </c:pt>
                <c:pt idx="4967">
                  <c:v>4.5296167247386797E-2</c:v>
                </c:pt>
                <c:pt idx="4968">
                  <c:v>4.5197740112994399E-2</c:v>
                </c:pt>
                <c:pt idx="4969">
                  <c:v>4.5161290322580601E-2</c:v>
                </c:pt>
                <c:pt idx="4970">
                  <c:v>4.5161290322580601E-2</c:v>
                </c:pt>
                <c:pt idx="4971">
                  <c:v>4.5045045045045001E-2</c:v>
                </c:pt>
                <c:pt idx="4972">
                  <c:v>4.5045045045045001E-2</c:v>
                </c:pt>
                <c:pt idx="4973">
                  <c:v>4.49438202247191E-2</c:v>
                </c:pt>
                <c:pt idx="4974">
                  <c:v>4.49438202247191E-2</c:v>
                </c:pt>
                <c:pt idx="4975">
                  <c:v>4.49438202247191E-2</c:v>
                </c:pt>
                <c:pt idx="4976">
                  <c:v>4.49438202247191E-2</c:v>
                </c:pt>
                <c:pt idx="4977">
                  <c:v>4.47761194029851E-2</c:v>
                </c:pt>
                <c:pt idx="4978">
                  <c:v>4.47761194029851E-2</c:v>
                </c:pt>
                <c:pt idx="4979">
                  <c:v>4.47761194029851E-2</c:v>
                </c:pt>
                <c:pt idx="4980">
                  <c:v>4.47761194029851E-2</c:v>
                </c:pt>
                <c:pt idx="4981">
                  <c:v>4.47761194029851E-2</c:v>
                </c:pt>
                <c:pt idx="4982">
                  <c:v>4.47761194029851E-2</c:v>
                </c:pt>
                <c:pt idx="4983">
                  <c:v>4.47761194029851E-2</c:v>
                </c:pt>
                <c:pt idx="4984">
                  <c:v>4.47761194029851E-2</c:v>
                </c:pt>
                <c:pt idx="4985">
                  <c:v>4.4728434504792303E-2</c:v>
                </c:pt>
                <c:pt idx="4986">
                  <c:v>4.4692737430167599E-2</c:v>
                </c:pt>
                <c:pt idx="4987">
                  <c:v>4.4642857142857102E-2</c:v>
                </c:pt>
                <c:pt idx="4988">
                  <c:v>4.4642857142857102E-2</c:v>
                </c:pt>
                <c:pt idx="4989">
                  <c:v>4.4642857142857102E-2</c:v>
                </c:pt>
                <c:pt idx="4990">
                  <c:v>4.4444444444444398E-2</c:v>
                </c:pt>
                <c:pt idx="4991">
                  <c:v>4.4444444444444398E-2</c:v>
                </c:pt>
                <c:pt idx="4992">
                  <c:v>4.4444444444444398E-2</c:v>
                </c:pt>
                <c:pt idx="4993">
                  <c:v>4.4247787610619503E-2</c:v>
                </c:pt>
                <c:pt idx="4994">
                  <c:v>4.4247787610619503E-2</c:v>
                </c:pt>
                <c:pt idx="4995">
                  <c:v>4.4198895027624301E-2</c:v>
                </c:pt>
                <c:pt idx="4996">
                  <c:v>4.4117647058823498E-2</c:v>
                </c:pt>
                <c:pt idx="4997">
                  <c:v>4.4117647058823498E-2</c:v>
                </c:pt>
                <c:pt idx="4998">
                  <c:v>4.4117647058823498E-2</c:v>
                </c:pt>
                <c:pt idx="4999">
                  <c:v>4.4117647058823498E-2</c:v>
                </c:pt>
                <c:pt idx="5000">
                  <c:v>4.4117647058823498E-2</c:v>
                </c:pt>
                <c:pt idx="5001">
                  <c:v>4.4117647058823498E-2</c:v>
                </c:pt>
                <c:pt idx="5002">
                  <c:v>4.4117647058823498E-2</c:v>
                </c:pt>
                <c:pt idx="5003">
                  <c:v>4.4117647058823498E-2</c:v>
                </c:pt>
                <c:pt idx="5004">
                  <c:v>4.4117647058823498E-2</c:v>
                </c:pt>
                <c:pt idx="5005">
                  <c:v>4.4117647058823498E-2</c:v>
                </c:pt>
                <c:pt idx="5006">
                  <c:v>4.4117647058823498E-2</c:v>
                </c:pt>
                <c:pt idx="5007">
                  <c:v>4.40251572327044E-2</c:v>
                </c:pt>
                <c:pt idx="5008">
                  <c:v>4.40251572327044E-2</c:v>
                </c:pt>
                <c:pt idx="5009">
                  <c:v>4.40251572327044E-2</c:v>
                </c:pt>
                <c:pt idx="5010">
                  <c:v>4.3956043956044001E-2</c:v>
                </c:pt>
                <c:pt idx="5011">
                  <c:v>4.3956043956044001E-2</c:v>
                </c:pt>
                <c:pt idx="5012">
                  <c:v>4.3956043956044001E-2</c:v>
                </c:pt>
                <c:pt idx="5013">
                  <c:v>4.3956043956044001E-2</c:v>
                </c:pt>
                <c:pt idx="5014">
                  <c:v>4.3956043956044001E-2</c:v>
                </c:pt>
                <c:pt idx="5015">
                  <c:v>4.3859649122807001E-2</c:v>
                </c:pt>
                <c:pt idx="5016">
                  <c:v>4.3859649122807001E-2</c:v>
                </c:pt>
                <c:pt idx="5017">
                  <c:v>4.3715846994535498E-2</c:v>
                </c:pt>
                <c:pt idx="5018">
                  <c:v>4.3478260869565202E-2</c:v>
                </c:pt>
                <c:pt idx="5019">
                  <c:v>4.3478260869565202E-2</c:v>
                </c:pt>
                <c:pt idx="5020">
                  <c:v>4.3478260869565202E-2</c:v>
                </c:pt>
                <c:pt idx="5021">
                  <c:v>4.3478260869565202E-2</c:v>
                </c:pt>
                <c:pt idx="5022">
                  <c:v>4.3478260869565202E-2</c:v>
                </c:pt>
                <c:pt idx="5023">
                  <c:v>4.3478260869565202E-2</c:v>
                </c:pt>
                <c:pt idx="5024">
                  <c:v>4.3478260869565202E-2</c:v>
                </c:pt>
                <c:pt idx="5025">
                  <c:v>4.3478260869565202E-2</c:v>
                </c:pt>
                <c:pt idx="5026">
                  <c:v>4.3478260869565202E-2</c:v>
                </c:pt>
                <c:pt idx="5027">
                  <c:v>4.3478260869565202E-2</c:v>
                </c:pt>
                <c:pt idx="5028">
                  <c:v>4.3478260869565202E-2</c:v>
                </c:pt>
                <c:pt idx="5029">
                  <c:v>4.3478260869565202E-2</c:v>
                </c:pt>
                <c:pt idx="5030">
                  <c:v>4.3478260869565202E-2</c:v>
                </c:pt>
                <c:pt idx="5031">
                  <c:v>4.3243243243243197E-2</c:v>
                </c:pt>
                <c:pt idx="5032">
                  <c:v>4.3243243243243197E-2</c:v>
                </c:pt>
                <c:pt idx="5033">
                  <c:v>4.31034482758621E-2</c:v>
                </c:pt>
                <c:pt idx="5034">
                  <c:v>4.31034482758621E-2</c:v>
                </c:pt>
                <c:pt idx="5035">
                  <c:v>4.3010752688172102E-2</c:v>
                </c:pt>
                <c:pt idx="5036">
                  <c:v>4.3010752688172102E-2</c:v>
                </c:pt>
                <c:pt idx="5037">
                  <c:v>4.3010752688172102E-2</c:v>
                </c:pt>
                <c:pt idx="5038">
                  <c:v>4.3010752688172102E-2</c:v>
                </c:pt>
                <c:pt idx="5039">
                  <c:v>4.3010752688172102E-2</c:v>
                </c:pt>
                <c:pt idx="5040">
                  <c:v>4.2857142857142899E-2</c:v>
                </c:pt>
                <c:pt idx="5041">
                  <c:v>4.2857142857142899E-2</c:v>
                </c:pt>
                <c:pt idx="5042">
                  <c:v>4.2857142857142899E-2</c:v>
                </c:pt>
                <c:pt idx="5043">
                  <c:v>4.2857142857142899E-2</c:v>
                </c:pt>
                <c:pt idx="5044">
                  <c:v>4.2857142857142899E-2</c:v>
                </c:pt>
                <c:pt idx="5045">
                  <c:v>4.2857142857142899E-2</c:v>
                </c:pt>
                <c:pt idx="5046">
                  <c:v>4.2857142857142899E-2</c:v>
                </c:pt>
                <c:pt idx="5047">
                  <c:v>4.2857142857142899E-2</c:v>
                </c:pt>
                <c:pt idx="5048">
                  <c:v>4.2857142857142899E-2</c:v>
                </c:pt>
                <c:pt idx="5049">
                  <c:v>4.2857142857142899E-2</c:v>
                </c:pt>
                <c:pt idx="5050">
                  <c:v>4.2857142857142899E-2</c:v>
                </c:pt>
                <c:pt idx="5051">
                  <c:v>4.2857142857142899E-2</c:v>
                </c:pt>
                <c:pt idx="5052">
                  <c:v>4.2735042735042701E-2</c:v>
                </c:pt>
                <c:pt idx="5053">
                  <c:v>4.2735042735042701E-2</c:v>
                </c:pt>
                <c:pt idx="5054">
                  <c:v>4.2735042735042701E-2</c:v>
                </c:pt>
                <c:pt idx="5055">
                  <c:v>4.2735042735042701E-2</c:v>
                </c:pt>
                <c:pt idx="5056">
                  <c:v>4.2682926829268303E-2</c:v>
                </c:pt>
                <c:pt idx="5057">
                  <c:v>4.2654028436019002E-2</c:v>
                </c:pt>
                <c:pt idx="5058">
                  <c:v>4.2654028436019002E-2</c:v>
                </c:pt>
                <c:pt idx="5059">
                  <c:v>4.2553191489361701E-2</c:v>
                </c:pt>
                <c:pt idx="5060">
                  <c:v>4.2553191489361701E-2</c:v>
                </c:pt>
                <c:pt idx="5061">
                  <c:v>4.2553191489361701E-2</c:v>
                </c:pt>
                <c:pt idx="5062">
                  <c:v>4.2553191489361701E-2</c:v>
                </c:pt>
                <c:pt idx="5063">
                  <c:v>4.2553191489361701E-2</c:v>
                </c:pt>
                <c:pt idx="5064">
                  <c:v>4.2553191489361701E-2</c:v>
                </c:pt>
                <c:pt idx="5065">
                  <c:v>4.2553191489361701E-2</c:v>
                </c:pt>
                <c:pt idx="5066">
                  <c:v>4.2553191489361701E-2</c:v>
                </c:pt>
                <c:pt idx="5067">
                  <c:v>4.2553191489361701E-2</c:v>
                </c:pt>
                <c:pt idx="5068">
                  <c:v>4.2452830188679201E-2</c:v>
                </c:pt>
                <c:pt idx="5069">
                  <c:v>4.2452830188679201E-2</c:v>
                </c:pt>
                <c:pt idx="5070">
                  <c:v>4.2452830188679201E-2</c:v>
                </c:pt>
                <c:pt idx="5071">
                  <c:v>4.2452830188679201E-2</c:v>
                </c:pt>
                <c:pt idx="5072">
                  <c:v>4.2424242424242399E-2</c:v>
                </c:pt>
                <c:pt idx="5073">
                  <c:v>4.2372881355932202E-2</c:v>
                </c:pt>
                <c:pt idx="5074">
                  <c:v>4.2372881355932202E-2</c:v>
                </c:pt>
                <c:pt idx="5075">
                  <c:v>4.2253521126760597E-2</c:v>
                </c:pt>
                <c:pt idx="5076">
                  <c:v>4.2253521126760597E-2</c:v>
                </c:pt>
                <c:pt idx="5077">
                  <c:v>4.2253521126760597E-2</c:v>
                </c:pt>
                <c:pt idx="5078">
                  <c:v>4.2253521126760597E-2</c:v>
                </c:pt>
                <c:pt idx="5079">
                  <c:v>4.2253521126760597E-2</c:v>
                </c:pt>
                <c:pt idx="5080">
                  <c:v>4.2253521126760597E-2</c:v>
                </c:pt>
                <c:pt idx="5081">
                  <c:v>4.2253521126760597E-2</c:v>
                </c:pt>
                <c:pt idx="5082">
                  <c:v>4.2105263157894701E-2</c:v>
                </c:pt>
                <c:pt idx="5083">
                  <c:v>4.2105263157894701E-2</c:v>
                </c:pt>
                <c:pt idx="5084">
                  <c:v>4.2105263157894701E-2</c:v>
                </c:pt>
                <c:pt idx="5085">
                  <c:v>4.2105263157894701E-2</c:v>
                </c:pt>
                <c:pt idx="5086">
                  <c:v>4.2105263157894701E-2</c:v>
                </c:pt>
                <c:pt idx="5087">
                  <c:v>4.2105263157894701E-2</c:v>
                </c:pt>
                <c:pt idx="5088">
                  <c:v>4.2105263157894701E-2</c:v>
                </c:pt>
                <c:pt idx="5089">
                  <c:v>4.20168067226891E-2</c:v>
                </c:pt>
                <c:pt idx="5090">
                  <c:v>4.20168067226891E-2</c:v>
                </c:pt>
                <c:pt idx="5091">
                  <c:v>4.20168067226891E-2</c:v>
                </c:pt>
                <c:pt idx="5092">
                  <c:v>4.20168067226891E-2</c:v>
                </c:pt>
                <c:pt idx="5093">
                  <c:v>4.1958041958042001E-2</c:v>
                </c:pt>
                <c:pt idx="5094">
                  <c:v>4.1916167664670698E-2</c:v>
                </c:pt>
                <c:pt idx="5095">
                  <c:v>4.1666666666666699E-2</c:v>
                </c:pt>
                <c:pt idx="5096">
                  <c:v>4.1666666666666699E-2</c:v>
                </c:pt>
                <c:pt idx="5097">
                  <c:v>4.1666666666666699E-2</c:v>
                </c:pt>
                <c:pt idx="5098">
                  <c:v>4.1666666666666699E-2</c:v>
                </c:pt>
                <c:pt idx="5099">
                  <c:v>4.1666666666666699E-2</c:v>
                </c:pt>
                <c:pt idx="5100">
                  <c:v>4.1666666666666699E-2</c:v>
                </c:pt>
                <c:pt idx="5101">
                  <c:v>4.1666666666666699E-2</c:v>
                </c:pt>
                <c:pt idx="5102">
                  <c:v>4.1666666666666699E-2</c:v>
                </c:pt>
                <c:pt idx="5103">
                  <c:v>4.1666666666666699E-2</c:v>
                </c:pt>
                <c:pt idx="5104">
                  <c:v>4.1666666666666699E-2</c:v>
                </c:pt>
                <c:pt idx="5105">
                  <c:v>4.1666666666666699E-2</c:v>
                </c:pt>
                <c:pt idx="5106">
                  <c:v>4.1474654377880199E-2</c:v>
                </c:pt>
                <c:pt idx="5107">
                  <c:v>4.1474654377880199E-2</c:v>
                </c:pt>
                <c:pt idx="5108">
                  <c:v>4.1362530413625302E-2</c:v>
                </c:pt>
                <c:pt idx="5109">
                  <c:v>4.1322314049586799E-2</c:v>
                </c:pt>
                <c:pt idx="5110">
                  <c:v>4.1322314049586799E-2</c:v>
                </c:pt>
                <c:pt idx="5111">
                  <c:v>4.1322314049586799E-2</c:v>
                </c:pt>
                <c:pt idx="5112">
                  <c:v>4.1322314049586799E-2</c:v>
                </c:pt>
                <c:pt idx="5113">
                  <c:v>4.1322314049586799E-2</c:v>
                </c:pt>
                <c:pt idx="5114">
                  <c:v>4.1237113402061903E-2</c:v>
                </c:pt>
                <c:pt idx="5115">
                  <c:v>4.1237113402061903E-2</c:v>
                </c:pt>
                <c:pt idx="5116">
                  <c:v>4.1237113402061903E-2</c:v>
                </c:pt>
                <c:pt idx="5117">
                  <c:v>4.1095890410958902E-2</c:v>
                </c:pt>
                <c:pt idx="5118">
                  <c:v>4.1095890410958902E-2</c:v>
                </c:pt>
                <c:pt idx="5119">
                  <c:v>4.1095890410958902E-2</c:v>
                </c:pt>
                <c:pt idx="5120">
                  <c:v>4.1095890410958902E-2</c:v>
                </c:pt>
                <c:pt idx="5121">
                  <c:v>4.1095890410958902E-2</c:v>
                </c:pt>
                <c:pt idx="5122">
                  <c:v>4.1095890410958902E-2</c:v>
                </c:pt>
                <c:pt idx="5123">
                  <c:v>4.1095890410958902E-2</c:v>
                </c:pt>
                <c:pt idx="5124">
                  <c:v>4.1095890410958902E-2</c:v>
                </c:pt>
                <c:pt idx="5125">
                  <c:v>4.1009463722397499E-2</c:v>
                </c:pt>
                <c:pt idx="5126">
                  <c:v>4.0909090909090902E-2</c:v>
                </c:pt>
                <c:pt idx="5127">
                  <c:v>4.0909090909090902E-2</c:v>
                </c:pt>
                <c:pt idx="5128">
                  <c:v>4.08163265306122E-2</c:v>
                </c:pt>
                <c:pt idx="5129">
                  <c:v>4.08163265306122E-2</c:v>
                </c:pt>
                <c:pt idx="5130">
                  <c:v>4.0697674418604703E-2</c:v>
                </c:pt>
                <c:pt idx="5131">
                  <c:v>4.0650406504064998E-2</c:v>
                </c:pt>
                <c:pt idx="5132">
                  <c:v>4.0650406504064998E-2</c:v>
                </c:pt>
                <c:pt idx="5133">
                  <c:v>4.0650406504064998E-2</c:v>
                </c:pt>
                <c:pt idx="5134">
                  <c:v>4.0609137055837602E-2</c:v>
                </c:pt>
                <c:pt idx="5135">
                  <c:v>4.0609137055837602E-2</c:v>
                </c:pt>
                <c:pt idx="5136">
                  <c:v>4.0540540540540501E-2</c:v>
                </c:pt>
                <c:pt idx="5137">
                  <c:v>4.0540540540540501E-2</c:v>
                </c:pt>
                <c:pt idx="5138">
                  <c:v>4.0540540540540501E-2</c:v>
                </c:pt>
                <c:pt idx="5139">
                  <c:v>4.0540540540540501E-2</c:v>
                </c:pt>
                <c:pt idx="5140">
                  <c:v>4.0540540540540501E-2</c:v>
                </c:pt>
                <c:pt idx="5141">
                  <c:v>4.0540540540540501E-2</c:v>
                </c:pt>
                <c:pt idx="5142">
                  <c:v>4.0540540540540501E-2</c:v>
                </c:pt>
                <c:pt idx="5143">
                  <c:v>4.0540540540540501E-2</c:v>
                </c:pt>
                <c:pt idx="5144">
                  <c:v>4.0540540540540501E-2</c:v>
                </c:pt>
                <c:pt idx="5145">
                  <c:v>4.0540540540540501E-2</c:v>
                </c:pt>
                <c:pt idx="5146">
                  <c:v>4.0540540540540501E-2</c:v>
                </c:pt>
                <c:pt idx="5147">
                  <c:v>4.0404040404040401E-2</c:v>
                </c:pt>
                <c:pt idx="5148">
                  <c:v>4.0404040404040401E-2</c:v>
                </c:pt>
                <c:pt idx="5149">
                  <c:v>4.0404040404040401E-2</c:v>
                </c:pt>
                <c:pt idx="5150">
                  <c:v>4.0322580645161303E-2</c:v>
                </c:pt>
                <c:pt idx="5151">
                  <c:v>4.0322580645161303E-2</c:v>
                </c:pt>
                <c:pt idx="5152">
                  <c:v>4.0322580645161303E-2</c:v>
                </c:pt>
                <c:pt idx="5153">
                  <c:v>4.0322580645161303E-2</c:v>
                </c:pt>
                <c:pt idx="5154">
                  <c:v>4.0322580645161303E-2</c:v>
                </c:pt>
                <c:pt idx="5155">
                  <c:v>4.0268456375838903E-2</c:v>
                </c:pt>
                <c:pt idx="5156">
                  <c:v>4.0201005025125601E-2</c:v>
                </c:pt>
                <c:pt idx="5157">
                  <c:v>0.04</c:v>
                </c:pt>
                <c:pt idx="5158">
                  <c:v>0.04</c:v>
                </c:pt>
                <c:pt idx="5159">
                  <c:v>0.04</c:v>
                </c:pt>
                <c:pt idx="5160">
                  <c:v>0.04</c:v>
                </c:pt>
                <c:pt idx="5161">
                  <c:v>0.04</c:v>
                </c:pt>
                <c:pt idx="5162">
                  <c:v>0.04</c:v>
                </c:pt>
                <c:pt idx="5163">
                  <c:v>0.04</c:v>
                </c:pt>
                <c:pt idx="5164">
                  <c:v>0.04</c:v>
                </c:pt>
                <c:pt idx="5165">
                  <c:v>0.04</c:v>
                </c:pt>
                <c:pt idx="5166">
                  <c:v>0.04</c:v>
                </c:pt>
                <c:pt idx="5167">
                  <c:v>0.04</c:v>
                </c:pt>
                <c:pt idx="5168">
                  <c:v>0.04</c:v>
                </c:pt>
                <c:pt idx="5169">
                  <c:v>0.04</c:v>
                </c:pt>
                <c:pt idx="5170">
                  <c:v>0.04</c:v>
                </c:pt>
                <c:pt idx="5171">
                  <c:v>0.04</c:v>
                </c:pt>
                <c:pt idx="5172">
                  <c:v>0.04</c:v>
                </c:pt>
                <c:pt idx="5173">
                  <c:v>0.04</c:v>
                </c:pt>
                <c:pt idx="5174">
                  <c:v>0.04</c:v>
                </c:pt>
                <c:pt idx="5175">
                  <c:v>0.04</c:v>
                </c:pt>
                <c:pt idx="5176">
                  <c:v>0.04</c:v>
                </c:pt>
                <c:pt idx="5177">
                  <c:v>0.04</c:v>
                </c:pt>
                <c:pt idx="5178">
                  <c:v>0.04</c:v>
                </c:pt>
                <c:pt idx="5179">
                  <c:v>0.04</c:v>
                </c:pt>
                <c:pt idx="5180">
                  <c:v>0.04</c:v>
                </c:pt>
                <c:pt idx="5181">
                  <c:v>0.04</c:v>
                </c:pt>
                <c:pt idx="5182">
                  <c:v>0.04</c:v>
                </c:pt>
                <c:pt idx="5183">
                  <c:v>0.04</c:v>
                </c:pt>
                <c:pt idx="5184">
                  <c:v>0.04</c:v>
                </c:pt>
                <c:pt idx="5185">
                  <c:v>3.9840637450199202E-2</c:v>
                </c:pt>
                <c:pt idx="5186">
                  <c:v>3.98009950248756E-2</c:v>
                </c:pt>
                <c:pt idx="5187">
                  <c:v>3.97727272727273E-2</c:v>
                </c:pt>
                <c:pt idx="5188">
                  <c:v>3.9735099337748297E-2</c:v>
                </c:pt>
                <c:pt idx="5189">
                  <c:v>3.9735099337748297E-2</c:v>
                </c:pt>
                <c:pt idx="5190">
                  <c:v>3.9682539682539701E-2</c:v>
                </c:pt>
                <c:pt idx="5191">
                  <c:v>3.9682539682539701E-2</c:v>
                </c:pt>
                <c:pt idx="5192">
                  <c:v>3.9682539682539701E-2</c:v>
                </c:pt>
                <c:pt idx="5193">
                  <c:v>3.9682539682539701E-2</c:v>
                </c:pt>
                <c:pt idx="5194">
                  <c:v>3.9603960396039598E-2</c:v>
                </c:pt>
                <c:pt idx="5195">
                  <c:v>3.9603960396039598E-2</c:v>
                </c:pt>
                <c:pt idx="5196">
                  <c:v>3.9603960396039598E-2</c:v>
                </c:pt>
                <c:pt idx="5197">
                  <c:v>3.9603960396039598E-2</c:v>
                </c:pt>
                <c:pt idx="5198">
                  <c:v>3.9548022598870101E-2</c:v>
                </c:pt>
                <c:pt idx="5199">
                  <c:v>3.94736842105263E-2</c:v>
                </c:pt>
                <c:pt idx="5200">
                  <c:v>3.94736842105263E-2</c:v>
                </c:pt>
                <c:pt idx="5201">
                  <c:v>3.94736842105263E-2</c:v>
                </c:pt>
                <c:pt idx="5202">
                  <c:v>3.94736842105263E-2</c:v>
                </c:pt>
                <c:pt idx="5203">
                  <c:v>3.94736842105263E-2</c:v>
                </c:pt>
                <c:pt idx="5204">
                  <c:v>3.94736842105263E-2</c:v>
                </c:pt>
                <c:pt idx="5205">
                  <c:v>3.94736842105263E-2</c:v>
                </c:pt>
                <c:pt idx="5206">
                  <c:v>3.9370078740157501E-2</c:v>
                </c:pt>
                <c:pt idx="5207">
                  <c:v>3.9370078740157501E-2</c:v>
                </c:pt>
                <c:pt idx="5208">
                  <c:v>3.9370078740157501E-2</c:v>
                </c:pt>
                <c:pt idx="5209">
                  <c:v>3.9370078740157501E-2</c:v>
                </c:pt>
                <c:pt idx="5210">
                  <c:v>3.9215686274509803E-2</c:v>
                </c:pt>
                <c:pt idx="5211">
                  <c:v>3.9215686274509803E-2</c:v>
                </c:pt>
                <c:pt idx="5212">
                  <c:v>3.9215686274509803E-2</c:v>
                </c:pt>
                <c:pt idx="5213">
                  <c:v>3.9215686274509803E-2</c:v>
                </c:pt>
                <c:pt idx="5214">
                  <c:v>3.9215686274509803E-2</c:v>
                </c:pt>
                <c:pt idx="5215">
                  <c:v>3.9215686274509803E-2</c:v>
                </c:pt>
                <c:pt idx="5216">
                  <c:v>3.9215686274509803E-2</c:v>
                </c:pt>
                <c:pt idx="5217">
                  <c:v>3.9215686274509803E-2</c:v>
                </c:pt>
                <c:pt idx="5218">
                  <c:v>3.9215686274509803E-2</c:v>
                </c:pt>
                <c:pt idx="5219">
                  <c:v>3.9215686274509803E-2</c:v>
                </c:pt>
                <c:pt idx="5220">
                  <c:v>3.9215686274509803E-2</c:v>
                </c:pt>
                <c:pt idx="5221">
                  <c:v>3.9215686274509803E-2</c:v>
                </c:pt>
                <c:pt idx="5222">
                  <c:v>3.9215686274509803E-2</c:v>
                </c:pt>
                <c:pt idx="5223">
                  <c:v>3.9215686274509803E-2</c:v>
                </c:pt>
                <c:pt idx="5224">
                  <c:v>3.9215686274509803E-2</c:v>
                </c:pt>
                <c:pt idx="5225">
                  <c:v>3.9215686274509803E-2</c:v>
                </c:pt>
                <c:pt idx="5226">
                  <c:v>3.9215686274509803E-2</c:v>
                </c:pt>
                <c:pt idx="5227">
                  <c:v>3.9215686274509803E-2</c:v>
                </c:pt>
                <c:pt idx="5228">
                  <c:v>3.9215686274509803E-2</c:v>
                </c:pt>
                <c:pt idx="5229">
                  <c:v>3.9215686274509803E-2</c:v>
                </c:pt>
                <c:pt idx="5230">
                  <c:v>3.9215686274509803E-2</c:v>
                </c:pt>
                <c:pt idx="5231">
                  <c:v>3.9215686274509803E-2</c:v>
                </c:pt>
                <c:pt idx="5232">
                  <c:v>3.9215686274509803E-2</c:v>
                </c:pt>
                <c:pt idx="5233">
                  <c:v>3.9215686274509803E-2</c:v>
                </c:pt>
                <c:pt idx="5234">
                  <c:v>3.9215686274509803E-2</c:v>
                </c:pt>
                <c:pt idx="5235">
                  <c:v>3.90625E-2</c:v>
                </c:pt>
                <c:pt idx="5236">
                  <c:v>3.90625E-2</c:v>
                </c:pt>
                <c:pt idx="5237">
                  <c:v>3.90625E-2</c:v>
                </c:pt>
                <c:pt idx="5238">
                  <c:v>3.8961038961039002E-2</c:v>
                </c:pt>
                <c:pt idx="5239">
                  <c:v>3.8961038961039002E-2</c:v>
                </c:pt>
                <c:pt idx="5240">
                  <c:v>3.8961038961039002E-2</c:v>
                </c:pt>
                <c:pt idx="5241">
                  <c:v>3.8961038961039002E-2</c:v>
                </c:pt>
                <c:pt idx="5242">
                  <c:v>3.8910505836575897E-2</c:v>
                </c:pt>
                <c:pt idx="5243">
                  <c:v>3.8888888888888903E-2</c:v>
                </c:pt>
                <c:pt idx="5244">
                  <c:v>3.8834951456310697E-2</c:v>
                </c:pt>
                <c:pt idx="5245">
                  <c:v>3.8834951456310697E-2</c:v>
                </c:pt>
                <c:pt idx="5246">
                  <c:v>3.8834951456310697E-2</c:v>
                </c:pt>
                <c:pt idx="5247">
                  <c:v>3.8759689922480599E-2</c:v>
                </c:pt>
                <c:pt idx="5248">
                  <c:v>3.8759689922480599E-2</c:v>
                </c:pt>
                <c:pt idx="5249">
                  <c:v>3.8759689922480599E-2</c:v>
                </c:pt>
                <c:pt idx="5250">
                  <c:v>3.8759689922480599E-2</c:v>
                </c:pt>
                <c:pt idx="5251">
                  <c:v>3.8647342995169101E-2</c:v>
                </c:pt>
                <c:pt idx="5252">
                  <c:v>3.8596491228070198E-2</c:v>
                </c:pt>
                <c:pt idx="5253">
                  <c:v>3.8461538461538498E-2</c:v>
                </c:pt>
                <c:pt idx="5254">
                  <c:v>3.8461538461538498E-2</c:v>
                </c:pt>
                <c:pt idx="5255">
                  <c:v>3.8461538461538498E-2</c:v>
                </c:pt>
                <c:pt idx="5256">
                  <c:v>3.8461538461538498E-2</c:v>
                </c:pt>
                <c:pt idx="5257">
                  <c:v>3.8461538461538498E-2</c:v>
                </c:pt>
                <c:pt idx="5258">
                  <c:v>3.8461538461538498E-2</c:v>
                </c:pt>
                <c:pt idx="5259">
                  <c:v>3.8461538461538498E-2</c:v>
                </c:pt>
                <c:pt idx="5260">
                  <c:v>3.8461538461538498E-2</c:v>
                </c:pt>
                <c:pt idx="5261">
                  <c:v>3.8461538461538498E-2</c:v>
                </c:pt>
                <c:pt idx="5262">
                  <c:v>3.8461538461538498E-2</c:v>
                </c:pt>
                <c:pt idx="5263">
                  <c:v>3.8461538461538498E-2</c:v>
                </c:pt>
                <c:pt idx="5264">
                  <c:v>3.8461538461538498E-2</c:v>
                </c:pt>
                <c:pt idx="5265">
                  <c:v>3.8461538461538498E-2</c:v>
                </c:pt>
                <c:pt idx="5266">
                  <c:v>3.8461538461538498E-2</c:v>
                </c:pt>
                <c:pt idx="5267">
                  <c:v>3.8461538461538498E-2</c:v>
                </c:pt>
                <c:pt idx="5268">
                  <c:v>3.8461538461538498E-2</c:v>
                </c:pt>
                <c:pt idx="5269">
                  <c:v>3.8461538461538498E-2</c:v>
                </c:pt>
                <c:pt idx="5270">
                  <c:v>3.8461538461538498E-2</c:v>
                </c:pt>
                <c:pt idx="5271">
                  <c:v>3.8461538461538498E-2</c:v>
                </c:pt>
                <c:pt idx="5272">
                  <c:v>3.8461538461538498E-2</c:v>
                </c:pt>
                <c:pt idx="5273">
                  <c:v>3.8461538461538498E-2</c:v>
                </c:pt>
                <c:pt idx="5274">
                  <c:v>3.8461538461538498E-2</c:v>
                </c:pt>
                <c:pt idx="5275">
                  <c:v>3.8461538461538498E-2</c:v>
                </c:pt>
                <c:pt idx="5276">
                  <c:v>3.8461538461538498E-2</c:v>
                </c:pt>
                <c:pt idx="5277">
                  <c:v>3.8461538461538498E-2</c:v>
                </c:pt>
                <c:pt idx="5278">
                  <c:v>3.8461538461538498E-2</c:v>
                </c:pt>
                <c:pt idx="5279">
                  <c:v>3.8461538461538498E-2</c:v>
                </c:pt>
                <c:pt idx="5280">
                  <c:v>3.8461538461538498E-2</c:v>
                </c:pt>
                <c:pt idx="5281">
                  <c:v>3.8461538461538498E-2</c:v>
                </c:pt>
                <c:pt idx="5282">
                  <c:v>3.8461538461538498E-2</c:v>
                </c:pt>
                <c:pt idx="5283">
                  <c:v>3.8461538461538498E-2</c:v>
                </c:pt>
                <c:pt idx="5284">
                  <c:v>3.8461538461538498E-2</c:v>
                </c:pt>
                <c:pt idx="5285">
                  <c:v>3.8461538461538498E-2</c:v>
                </c:pt>
                <c:pt idx="5286">
                  <c:v>3.8461538461538498E-2</c:v>
                </c:pt>
                <c:pt idx="5287">
                  <c:v>3.82775119617225E-2</c:v>
                </c:pt>
                <c:pt idx="5288">
                  <c:v>3.8251366120218601E-2</c:v>
                </c:pt>
                <c:pt idx="5289">
                  <c:v>3.8095238095238099E-2</c:v>
                </c:pt>
                <c:pt idx="5290">
                  <c:v>3.8095238095238099E-2</c:v>
                </c:pt>
                <c:pt idx="5291">
                  <c:v>3.8095238095238099E-2</c:v>
                </c:pt>
                <c:pt idx="5292">
                  <c:v>3.8095238095238099E-2</c:v>
                </c:pt>
                <c:pt idx="5293">
                  <c:v>3.8095238095238099E-2</c:v>
                </c:pt>
                <c:pt idx="5294">
                  <c:v>3.7974683544303799E-2</c:v>
                </c:pt>
                <c:pt idx="5295">
                  <c:v>3.7974683544303799E-2</c:v>
                </c:pt>
                <c:pt idx="5296">
                  <c:v>3.7974683544303799E-2</c:v>
                </c:pt>
                <c:pt idx="5297">
                  <c:v>3.7974683544303799E-2</c:v>
                </c:pt>
                <c:pt idx="5298">
                  <c:v>3.7974683544303799E-2</c:v>
                </c:pt>
                <c:pt idx="5299">
                  <c:v>3.7974683544303799E-2</c:v>
                </c:pt>
                <c:pt idx="5300">
                  <c:v>3.7974683544303799E-2</c:v>
                </c:pt>
                <c:pt idx="5301">
                  <c:v>3.7974683544303799E-2</c:v>
                </c:pt>
                <c:pt idx="5302">
                  <c:v>3.7974683544303799E-2</c:v>
                </c:pt>
                <c:pt idx="5303">
                  <c:v>3.7878787878787901E-2</c:v>
                </c:pt>
                <c:pt idx="5304">
                  <c:v>3.77358490566038E-2</c:v>
                </c:pt>
                <c:pt idx="5305">
                  <c:v>3.77358490566038E-2</c:v>
                </c:pt>
                <c:pt idx="5306">
                  <c:v>3.77358490566038E-2</c:v>
                </c:pt>
                <c:pt idx="5307">
                  <c:v>3.77358490566038E-2</c:v>
                </c:pt>
                <c:pt idx="5308">
                  <c:v>3.77358490566038E-2</c:v>
                </c:pt>
                <c:pt idx="5309">
                  <c:v>3.77358490566038E-2</c:v>
                </c:pt>
                <c:pt idx="5310">
                  <c:v>3.77358490566038E-2</c:v>
                </c:pt>
                <c:pt idx="5311">
                  <c:v>3.77358490566038E-2</c:v>
                </c:pt>
                <c:pt idx="5312">
                  <c:v>3.77358490566038E-2</c:v>
                </c:pt>
                <c:pt idx="5313">
                  <c:v>3.77358490566038E-2</c:v>
                </c:pt>
                <c:pt idx="5314">
                  <c:v>3.77358490566038E-2</c:v>
                </c:pt>
                <c:pt idx="5315">
                  <c:v>3.77358490566038E-2</c:v>
                </c:pt>
                <c:pt idx="5316">
                  <c:v>3.77358490566038E-2</c:v>
                </c:pt>
                <c:pt idx="5317">
                  <c:v>3.77358490566038E-2</c:v>
                </c:pt>
                <c:pt idx="5318">
                  <c:v>3.77358490566038E-2</c:v>
                </c:pt>
                <c:pt idx="5319">
                  <c:v>3.77358490566038E-2</c:v>
                </c:pt>
                <c:pt idx="5320">
                  <c:v>3.77358490566038E-2</c:v>
                </c:pt>
                <c:pt idx="5321">
                  <c:v>3.77358490566038E-2</c:v>
                </c:pt>
                <c:pt idx="5322">
                  <c:v>3.77358490566038E-2</c:v>
                </c:pt>
                <c:pt idx="5323">
                  <c:v>3.7593984962405999E-2</c:v>
                </c:pt>
                <c:pt idx="5324">
                  <c:v>3.7499999999999999E-2</c:v>
                </c:pt>
                <c:pt idx="5325">
                  <c:v>3.7499999999999999E-2</c:v>
                </c:pt>
                <c:pt idx="5326">
                  <c:v>3.7499999999999999E-2</c:v>
                </c:pt>
                <c:pt idx="5327">
                  <c:v>3.7499999999999999E-2</c:v>
                </c:pt>
                <c:pt idx="5328">
                  <c:v>3.7499999999999999E-2</c:v>
                </c:pt>
                <c:pt idx="5329">
                  <c:v>3.7499999999999999E-2</c:v>
                </c:pt>
                <c:pt idx="5330">
                  <c:v>3.7383177570093497E-2</c:v>
                </c:pt>
                <c:pt idx="5331">
                  <c:v>3.7344398340249003E-2</c:v>
                </c:pt>
                <c:pt idx="5332">
                  <c:v>3.7344398340249003E-2</c:v>
                </c:pt>
                <c:pt idx="5333">
                  <c:v>3.7313432835820899E-2</c:v>
                </c:pt>
                <c:pt idx="5334">
                  <c:v>3.7249283667621799E-2</c:v>
                </c:pt>
                <c:pt idx="5335">
                  <c:v>3.7037037037037E-2</c:v>
                </c:pt>
                <c:pt idx="5336">
                  <c:v>3.7037037037037E-2</c:v>
                </c:pt>
                <c:pt idx="5337">
                  <c:v>3.7037037037037E-2</c:v>
                </c:pt>
                <c:pt idx="5338">
                  <c:v>3.7037037037037E-2</c:v>
                </c:pt>
                <c:pt idx="5339">
                  <c:v>3.7037037037037E-2</c:v>
                </c:pt>
                <c:pt idx="5340">
                  <c:v>3.7037037037037E-2</c:v>
                </c:pt>
                <c:pt idx="5341">
                  <c:v>3.7037037037037E-2</c:v>
                </c:pt>
                <c:pt idx="5342">
                  <c:v>3.7037037037037E-2</c:v>
                </c:pt>
                <c:pt idx="5343">
                  <c:v>3.7037037037037E-2</c:v>
                </c:pt>
                <c:pt idx="5344">
                  <c:v>3.7037037037037E-2</c:v>
                </c:pt>
                <c:pt idx="5345">
                  <c:v>3.7037037037037E-2</c:v>
                </c:pt>
                <c:pt idx="5346">
                  <c:v>3.7037037037037E-2</c:v>
                </c:pt>
                <c:pt idx="5347">
                  <c:v>3.7037037037037E-2</c:v>
                </c:pt>
                <c:pt idx="5348">
                  <c:v>3.7037037037037E-2</c:v>
                </c:pt>
                <c:pt idx="5349">
                  <c:v>3.7037037037037E-2</c:v>
                </c:pt>
                <c:pt idx="5350">
                  <c:v>3.7037037037037E-2</c:v>
                </c:pt>
                <c:pt idx="5351">
                  <c:v>3.7037037037037E-2</c:v>
                </c:pt>
                <c:pt idx="5352">
                  <c:v>3.7037037037037E-2</c:v>
                </c:pt>
                <c:pt idx="5353">
                  <c:v>3.7037037037037E-2</c:v>
                </c:pt>
                <c:pt idx="5354">
                  <c:v>3.7037037037037E-2</c:v>
                </c:pt>
                <c:pt idx="5355">
                  <c:v>3.7037037037037E-2</c:v>
                </c:pt>
                <c:pt idx="5356">
                  <c:v>3.6900369003690002E-2</c:v>
                </c:pt>
                <c:pt idx="5357">
                  <c:v>3.6809815950920199E-2</c:v>
                </c:pt>
                <c:pt idx="5358">
                  <c:v>3.6764705882352901E-2</c:v>
                </c:pt>
                <c:pt idx="5359">
                  <c:v>3.6764705882352901E-2</c:v>
                </c:pt>
                <c:pt idx="5360">
                  <c:v>3.6649214659685903E-2</c:v>
                </c:pt>
                <c:pt idx="5361">
                  <c:v>3.6649214659685903E-2</c:v>
                </c:pt>
                <c:pt idx="5362">
                  <c:v>3.65853658536585E-2</c:v>
                </c:pt>
                <c:pt idx="5363">
                  <c:v>3.65853658536585E-2</c:v>
                </c:pt>
                <c:pt idx="5364">
                  <c:v>3.65853658536585E-2</c:v>
                </c:pt>
                <c:pt idx="5365">
                  <c:v>3.65853658536585E-2</c:v>
                </c:pt>
                <c:pt idx="5366">
                  <c:v>3.65853658536585E-2</c:v>
                </c:pt>
                <c:pt idx="5367">
                  <c:v>3.65853658536585E-2</c:v>
                </c:pt>
                <c:pt idx="5368">
                  <c:v>3.65853658536585E-2</c:v>
                </c:pt>
                <c:pt idx="5369">
                  <c:v>3.65853658536585E-2</c:v>
                </c:pt>
                <c:pt idx="5370">
                  <c:v>3.65853658536585E-2</c:v>
                </c:pt>
                <c:pt idx="5371">
                  <c:v>3.65853658536585E-2</c:v>
                </c:pt>
                <c:pt idx="5372">
                  <c:v>3.65853658536585E-2</c:v>
                </c:pt>
                <c:pt idx="5373">
                  <c:v>3.6496350364963501E-2</c:v>
                </c:pt>
                <c:pt idx="5374">
                  <c:v>3.6458333333333301E-2</c:v>
                </c:pt>
                <c:pt idx="5375">
                  <c:v>3.6458333333333301E-2</c:v>
                </c:pt>
                <c:pt idx="5376">
                  <c:v>3.6458333333333301E-2</c:v>
                </c:pt>
                <c:pt idx="5377">
                  <c:v>3.6437246963562799E-2</c:v>
                </c:pt>
                <c:pt idx="5378">
                  <c:v>3.6363636363636397E-2</c:v>
                </c:pt>
                <c:pt idx="5379">
                  <c:v>3.6363636363636397E-2</c:v>
                </c:pt>
                <c:pt idx="5380">
                  <c:v>3.6363636363636397E-2</c:v>
                </c:pt>
                <c:pt idx="5381">
                  <c:v>3.6363636363636397E-2</c:v>
                </c:pt>
                <c:pt idx="5382">
                  <c:v>3.6363636363636397E-2</c:v>
                </c:pt>
                <c:pt idx="5383">
                  <c:v>3.6363636363636397E-2</c:v>
                </c:pt>
                <c:pt idx="5384">
                  <c:v>3.6363636363636397E-2</c:v>
                </c:pt>
                <c:pt idx="5385">
                  <c:v>3.6363636363636397E-2</c:v>
                </c:pt>
                <c:pt idx="5386">
                  <c:v>3.6363636363636397E-2</c:v>
                </c:pt>
                <c:pt idx="5387">
                  <c:v>3.6363636363636397E-2</c:v>
                </c:pt>
                <c:pt idx="5388">
                  <c:v>3.6363636363636397E-2</c:v>
                </c:pt>
                <c:pt idx="5389">
                  <c:v>3.6363636363636397E-2</c:v>
                </c:pt>
                <c:pt idx="5390">
                  <c:v>3.6363636363636397E-2</c:v>
                </c:pt>
                <c:pt idx="5391">
                  <c:v>3.6363636363636397E-2</c:v>
                </c:pt>
                <c:pt idx="5392">
                  <c:v>3.6363636363636397E-2</c:v>
                </c:pt>
                <c:pt idx="5393">
                  <c:v>3.6363636363636397E-2</c:v>
                </c:pt>
                <c:pt idx="5394">
                  <c:v>3.6363636363636397E-2</c:v>
                </c:pt>
                <c:pt idx="5395">
                  <c:v>3.6363636363636397E-2</c:v>
                </c:pt>
                <c:pt idx="5396">
                  <c:v>3.6231884057971002E-2</c:v>
                </c:pt>
                <c:pt idx="5397">
                  <c:v>3.6231884057971002E-2</c:v>
                </c:pt>
                <c:pt idx="5398">
                  <c:v>3.6199095022624403E-2</c:v>
                </c:pt>
                <c:pt idx="5399">
                  <c:v>3.6184210526315798E-2</c:v>
                </c:pt>
                <c:pt idx="5400">
                  <c:v>3.6144578313252997E-2</c:v>
                </c:pt>
                <c:pt idx="5401">
                  <c:v>3.6144578313252997E-2</c:v>
                </c:pt>
                <c:pt idx="5402">
                  <c:v>3.6144578313252997E-2</c:v>
                </c:pt>
                <c:pt idx="5403">
                  <c:v>3.6144578313252997E-2</c:v>
                </c:pt>
                <c:pt idx="5404">
                  <c:v>3.6144578313252997E-2</c:v>
                </c:pt>
                <c:pt idx="5405">
                  <c:v>3.6144578313252997E-2</c:v>
                </c:pt>
                <c:pt idx="5406">
                  <c:v>3.6036036036036001E-2</c:v>
                </c:pt>
                <c:pt idx="5407">
                  <c:v>3.6036036036036001E-2</c:v>
                </c:pt>
                <c:pt idx="5408">
                  <c:v>3.6036036036036001E-2</c:v>
                </c:pt>
                <c:pt idx="5409">
                  <c:v>3.6036036036036001E-2</c:v>
                </c:pt>
                <c:pt idx="5410">
                  <c:v>3.6011080332410003E-2</c:v>
                </c:pt>
                <c:pt idx="5411">
                  <c:v>3.5971223021582698E-2</c:v>
                </c:pt>
                <c:pt idx="5412">
                  <c:v>3.5971223021582698E-2</c:v>
                </c:pt>
                <c:pt idx="5413">
                  <c:v>3.5971223021582698E-2</c:v>
                </c:pt>
                <c:pt idx="5414">
                  <c:v>3.5714285714285698E-2</c:v>
                </c:pt>
                <c:pt idx="5415">
                  <c:v>3.5714285714285698E-2</c:v>
                </c:pt>
                <c:pt idx="5416">
                  <c:v>3.5714285714285698E-2</c:v>
                </c:pt>
                <c:pt idx="5417">
                  <c:v>3.5714285714285698E-2</c:v>
                </c:pt>
                <c:pt idx="5418">
                  <c:v>3.5714285714285698E-2</c:v>
                </c:pt>
                <c:pt idx="5419">
                  <c:v>3.5714285714285698E-2</c:v>
                </c:pt>
                <c:pt idx="5420">
                  <c:v>3.5714285714285698E-2</c:v>
                </c:pt>
                <c:pt idx="5421">
                  <c:v>3.5714285714285698E-2</c:v>
                </c:pt>
                <c:pt idx="5422">
                  <c:v>3.5714285714285698E-2</c:v>
                </c:pt>
                <c:pt idx="5423">
                  <c:v>3.5714285714285698E-2</c:v>
                </c:pt>
                <c:pt idx="5424">
                  <c:v>3.5714285714285698E-2</c:v>
                </c:pt>
                <c:pt idx="5425">
                  <c:v>3.5714285714285698E-2</c:v>
                </c:pt>
                <c:pt idx="5426">
                  <c:v>3.5714285714285698E-2</c:v>
                </c:pt>
                <c:pt idx="5427">
                  <c:v>3.5714285714285698E-2</c:v>
                </c:pt>
                <c:pt idx="5428">
                  <c:v>3.5714285714285698E-2</c:v>
                </c:pt>
                <c:pt idx="5429">
                  <c:v>3.5714285714285698E-2</c:v>
                </c:pt>
                <c:pt idx="5430">
                  <c:v>3.5714285714285698E-2</c:v>
                </c:pt>
                <c:pt idx="5431">
                  <c:v>3.5714285714285698E-2</c:v>
                </c:pt>
                <c:pt idx="5432">
                  <c:v>3.5714285714285698E-2</c:v>
                </c:pt>
                <c:pt idx="5433">
                  <c:v>3.5714285714285698E-2</c:v>
                </c:pt>
                <c:pt idx="5434">
                  <c:v>3.5714285714285698E-2</c:v>
                </c:pt>
                <c:pt idx="5435">
                  <c:v>3.5714285714285698E-2</c:v>
                </c:pt>
                <c:pt idx="5436">
                  <c:v>3.5714285714285698E-2</c:v>
                </c:pt>
                <c:pt idx="5437">
                  <c:v>3.5714285714285698E-2</c:v>
                </c:pt>
                <c:pt idx="5438">
                  <c:v>3.5714285714285698E-2</c:v>
                </c:pt>
                <c:pt idx="5439">
                  <c:v>3.5714285714285698E-2</c:v>
                </c:pt>
                <c:pt idx="5440">
                  <c:v>3.5587188612099599E-2</c:v>
                </c:pt>
                <c:pt idx="5441">
                  <c:v>3.55191256830601E-2</c:v>
                </c:pt>
                <c:pt idx="5442">
                  <c:v>3.54609929078014E-2</c:v>
                </c:pt>
                <c:pt idx="5443">
                  <c:v>3.54609929078014E-2</c:v>
                </c:pt>
                <c:pt idx="5444">
                  <c:v>3.54609929078014E-2</c:v>
                </c:pt>
                <c:pt idx="5445">
                  <c:v>3.5433070866141697E-2</c:v>
                </c:pt>
                <c:pt idx="5446">
                  <c:v>3.5398230088495602E-2</c:v>
                </c:pt>
                <c:pt idx="5447">
                  <c:v>3.5398230088495602E-2</c:v>
                </c:pt>
                <c:pt idx="5448">
                  <c:v>3.5398230088495602E-2</c:v>
                </c:pt>
                <c:pt idx="5449">
                  <c:v>3.5353535353535401E-2</c:v>
                </c:pt>
                <c:pt idx="5450">
                  <c:v>3.5294117647058802E-2</c:v>
                </c:pt>
                <c:pt idx="5451">
                  <c:v>3.5294117647058802E-2</c:v>
                </c:pt>
                <c:pt idx="5452">
                  <c:v>3.5294117647058802E-2</c:v>
                </c:pt>
                <c:pt idx="5453">
                  <c:v>3.5294117647058802E-2</c:v>
                </c:pt>
                <c:pt idx="5454">
                  <c:v>3.5294117647058802E-2</c:v>
                </c:pt>
                <c:pt idx="5455">
                  <c:v>3.5294117647058802E-2</c:v>
                </c:pt>
                <c:pt idx="5456">
                  <c:v>3.5211267605633798E-2</c:v>
                </c:pt>
                <c:pt idx="5457">
                  <c:v>3.5211267605633798E-2</c:v>
                </c:pt>
                <c:pt idx="5458">
                  <c:v>3.5211267605633798E-2</c:v>
                </c:pt>
                <c:pt idx="5459">
                  <c:v>3.5175879396984903E-2</c:v>
                </c:pt>
                <c:pt idx="5460">
                  <c:v>3.5143769968051103E-2</c:v>
                </c:pt>
                <c:pt idx="5461">
                  <c:v>3.5087719298245598E-2</c:v>
                </c:pt>
                <c:pt idx="5462">
                  <c:v>3.5087719298245598E-2</c:v>
                </c:pt>
                <c:pt idx="5463">
                  <c:v>3.5087719298245598E-2</c:v>
                </c:pt>
                <c:pt idx="5464">
                  <c:v>3.5087719298245598E-2</c:v>
                </c:pt>
                <c:pt idx="5465">
                  <c:v>3.5087719298245598E-2</c:v>
                </c:pt>
                <c:pt idx="5466">
                  <c:v>3.5087719298245598E-2</c:v>
                </c:pt>
                <c:pt idx="5467">
                  <c:v>3.5087719298245598E-2</c:v>
                </c:pt>
                <c:pt idx="5468">
                  <c:v>3.5087719298245598E-2</c:v>
                </c:pt>
                <c:pt idx="5469">
                  <c:v>3.5087719298245598E-2</c:v>
                </c:pt>
                <c:pt idx="5470">
                  <c:v>3.5087719298245598E-2</c:v>
                </c:pt>
                <c:pt idx="5471">
                  <c:v>3.5087719298245598E-2</c:v>
                </c:pt>
                <c:pt idx="5472">
                  <c:v>3.5087719298245598E-2</c:v>
                </c:pt>
                <c:pt idx="5473">
                  <c:v>3.5087719298245598E-2</c:v>
                </c:pt>
                <c:pt idx="5474">
                  <c:v>3.5087719298245598E-2</c:v>
                </c:pt>
                <c:pt idx="5475">
                  <c:v>3.4965034965035002E-2</c:v>
                </c:pt>
                <c:pt idx="5476">
                  <c:v>3.4883720930232599E-2</c:v>
                </c:pt>
                <c:pt idx="5477">
                  <c:v>3.4883720930232599E-2</c:v>
                </c:pt>
                <c:pt idx="5478">
                  <c:v>3.4883720930232599E-2</c:v>
                </c:pt>
                <c:pt idx="5479">
                  <c:v>3.4883720930232599E-2</c:v>
                </c:pt>
                <c:pt idx="5480">
                  <c:v>3.4782608695652202E-2</c:v>
                </c:pt>
                <c:pt idx="5481">
                  <c:v>3.4782608695652202E-2</c:v>
                </c:pt>
                <c:pt idx="5482">
                  <c:v>3.4782608695652202E-2</c:v>
                </c:pt>
                <c:pt idx="5483">
                  <c:v>3.4782608695652202E-2</c:v>
                </c:pt>
                <c:pt idx="5484">
                  <c:v>3.4782608695652202E-2</c:v>
                </c:pt>
                <c:pt idx="5485">
                  <c:v>3.4682080924855502E-2</c:v>
                </c:pt>
                <c:pt idx="5486">
                  <c:v>3.4653465346534698E-2</c:v>
                </c:pt>
                <c:pt idx="5487">
                  <c:v>3.4482758620689703E-2</c:v>
                </c:pt>
                <c:pt idx="5488">
                  <c:v>3.4482758620689703E-2</c:v>
                </c:pt>
                <c:pt idx="5489">
                  <c:v>3.4482758620689703E-2</c:v>
                </c:pt>
                <c:pt idx="5490">
                  <c:v>3.4482758620689703E-2</c:v>
                </c:pt>
                <c:pt idx="5491">
                  <c:v>3.4482758620689703E-2</c:v>
                </c:pt>
                <c:pt idx="5492">
                  <c:v>3.4482758620689703E-2</c:v>
                </c:pt>
                <c:pt idx="5493">
                  <c:v>3.4482758620689703E-2</c:v>
                </c:pt>
                <c:pt idx="5494">
                  <c:v>3.4482758620689703E-2</c:v>
                </c:pt>
                <c:pt idx="5495">
                  <c:v>3.4482758620689703E-2</c:v>
                </c:pt>
                <c:pt idx="5496">
                  <c:v>3.4482758620689703E-2</c:v>
                </c:pt>
                <c:pt idx="5497">
                  <c:v>3.4482758620689703E-2</c:v>
                </c:pt>
                <c:pt idx="5498">
                  <c:v>3.4482758620689703E-2</c:v>
                </c:pt>
                <c:pt idx="5499">
                  <c:v>3.4482758620689703E-2</c:v>
                </c:pt>
                <c:pt idx="5500">
                  <c:v>3.4482758620689703E-2</c:v>
                </c:pt>
                <c:pt idx="5501">
                  <c:v>3.4482758620689703E-2</c:v>
                </c:pt>
                <c:pt idx="5502">
                  <c:v>3.4482758620689703E-2</c:v>
                </c:pt>
                <c:pt idx="5503">
                  <c:v>3.4482758620689703E-2</c:v>
                </c:pt>
                <c:pt idx="5504">
                  <c:v>3.4482758620689703E-2</c:v>
                </c:pt>
                <c:pt idx="5505">
                  <c:v>3.4482758620689703E-2</c:v>
                </c:pt>
                <c:pt idx="5506">
                  <c:v>3.4482758620689703E-2</c:v>
                </c:pt>
                <c:pt idx="5507">
                  <c:v>3.4482758620689703E-2</c:v>
                </c:pt>
                <c:pt idx="5508">
                  <c:v>3.4482758620689703E-2</c:v>
                </c:pt>
                <c:pt idx="5509">
                  <c:v>3.4188034188034198E-2</c:v>
                </c:pt>
                <c:pt idx="5510">
                  <c:v>3.4188034188034198E-2</c:v>
                </c:pt>
                <c:pt idx="5511">
                  <c:v>3.4090909090909102E-2</c:v>
                </c:pt>
                <c:pt idx="5512">
                  <c:v>3.4090909090909102E-2</c:v>
                </c:pt>
                <c:pt idx="5513">
                  <c:v>3.4090909090909102E-2</c:v>
                </c:pt>
                <c:pt idx="5514">
                  <c:v>3.4090909090909102E-2</c:v>
                </c:pt>
                <c:pt idx="5515">
                  <c:v>3.4090909090909102E-2</c:v>
                </c:pt>
                <c:pt idx="5516">
                  <c:v>3.4013605442176902E-2</c:v>
                </c:pt>
                <c:pt idx="5517">
                  <c:v>3.3980582524271802E-2</c:v>
                </c:pt>
                <c:pt idx="5518">
                  <c:v>3.3962264150943403E-2</c:v>
                </c:pt>
                <c:pt idx="5519">
                  <c:v>3.3898305084745797E-2</c:v>
                </c:pt>
                <c:pt idx="5520">
                  <c:v>3.3898305084745797E-2</c:v>
                </c:pt>
                <c:pt idx="5521">
                  <c:v>3.3898305084745797E-2</c:v>
                </c:pt>
                <c:pt idx="5522">
                  <c:v>3.3898305084745797E-2</c:v>
                </c:pt>
                <c:pt idx="5523">
                  <c:v>3.3898305084745797E-2</c:v>
                </c:pt>
                <c:pt idx="5524">
                  <c:v>3.3898305084745797E-2</c:v>
                </c:pt>
                <c:pt idx="5525">
                  <c:v>3.3898305084745797E-2</c:v>
                </c:pt>
                <c:pt idx="5526">
                  <c:v>3.3898305084745797E-2</c:v>
                </c:pt>
                <c:pt idx="5527">
                  <c:v>3.3898305084745797E-2</c:v>
                </c:pt>
                <c:pt idx="5528">
                  <c:v>3.3898305084745797E-2</c:v>
                </c:pt>
                <c:pt idx="5529">
                  <c:v>3.3898305084745797E-2</c:v>
                </c:pt>
                <c:pt idx="5530">
                  <c:v>3.3898305084745797E-2</c:v>
                </c:pt>
                <c:pt idx="5531">
                  <c:v>3.3802816901408399E-2</c:v>
                </c:pt>
                <c:pt idx="5532">
                  <c:v>3.37837837837838E-2</c:v>
                </c:pt>
                <c:pt idx="5533">
                  <c:v>3.37837837837838E-2</c:v>
                </c:pt>
                <c:pt idx="5534">
                  <c:v>3.37837837837838E-2</c:v>
                </c:pt>
                <c:pt idx="5535">
                  <c:v>3.37837837837838E-2</c:v>
                </c:pt>
                <c:pt idx="5536">
                  <c:v>3.37837837837838E-2</c:v>
                </c:pt>
                <c:pt idx="5537">
                  <c:v>3.3707865168539297E-2</c:v>
                </c:pt>
                <c:pt idx="5538">
                  <c:v>3.3707865168539297E-2</c:v>
                </c:pt>
                <c:pt idx="5539">
                  <c:v>3.3707865168539297E-2</c:v>
                </c:pt>
                <c:pt idx="5540">
                  <c:v>3.3707865168539297E-2</c:v>
                </c:pt>
                <c:pt idx="5541">
                  <c:v>3.3707865168539297E-2</c:v>
                </c:pt>
                <c:pt idx="5542">
                  <c:v>3.3707865168539297E-2</c:v>
                </c:pt>
                <c:pt idx="5543">
                  <c:v>3.3653846153846097E-2</c:v>
                </c:pt>
                <c:pt idx="5544">
                  <c:v>3.3613445378151301E-2</c:v>
                </c:pt>
                <c:pt idx="5545">
                  <c:v>3.3613445378151301E-2</c:v>
                </c:pt>
                <c:pt idx="5546">
                  <c:v>3.3613445378151301E-2</c:v>
                </c:pt>
                <c:pt idx="5547">
                  <c:v>3.3519553072625698E-2</c:v>
                </c:pt>
                <c:pt idx="5548">
                  <c:v>3.3519553072625698E-2</c:v>
                </c:pt>
                <c:pt idx="5549">
                  <c:v>3.3472803347280297E-2</c:v>
                </c:pt>
                <c:pt idx="5550">
                  <c:v>3.3444816053511697E-2</c:v>
                </c:pt>
                <c:pt idx="5551">
                  <c:v>3.3333333333333298E-2</c:v>
                </c:pt>
                <c:pt idx="5552">
                  <c:v>3.3333333333333298E-2</c:v>
                </c:pt>
                <c:pt idx="5553">
                  <c:v>3.3333333333333298E-2</c:v>
                </c:pt>
                <c:pt idx="5554">
                  <c:v>3.3333333333333298E-2</c:v>
                </c:pt>
                <c:pt idx="5555">
                  <c:v>3.3333333333333298E-2</c:v>
                </c:pt>
                <c:pt idx="5556">
                  <c:v>3.3333333333333298E-2</c:v>
                </c:pt>
                <c:pt idx="5557">
                  <c:v>3.3333333333333298E-2</c:v>
                </c:pt>
                <c:pt idx="5558">
                  <c:v>3.3333333333333298E-2</c:v>
                </c:pt>
                <c:pt idx="5559">
                  <c:v>3.3333333333333298E-2</c:v>
                </c:pt>
                <c:pt idx="5560">
                  <c:v>3.3333333333333298E-2</c:v>
                </c:pt>
                <c:pt idx="5561">
                  <c:v>3.3333333333333298E-2</c:v>
                </c:pt>
                <c:pt idx="5562">
                  <c:v>3.3333333333333298E-2</c:v>
                </c:pt>
                <c:pt idx="5563">
                  <c:v>3.3333333333333298E-2</c:v>
                </c:pt>
                <c:pt idx="5564">
                  <c:v>3.3333333333333298E-2</c:v>
                </c:pt>
                <c:pt idx="5565">
                  <c:v>3.3333333333333298E-2</c:v>
                </c:pt>
                <c:pt idx="5566">
                  <c:v>3.3333333333333298E-2</c:v>
                </c:pt>
                <c:pt idx="5567">
                  <c:v>3.3333333333333298E-2</c:v>
                </c:pt>
                <c:pt idx="5568">
                  <c:v>3.3333333333333298E-2</c:v>
                </c:pt>
                <c:pt idx="5569">
                  <c:v>3.3333333333333298E-2</c:v>
                </c:pt>
                <c:pt idx="5570">
                  <c:v>3.3333333333333298E-2</c:v>
                </c:pt>
                <c:pt idx="5571">
                  <c:v>3.3333333333333298E-2</c:v>
                </c:pt>
                <c:pt idx="5572">
                  <c:v>3.3057851239669402E-2</c:v>
                </c:pt>
                <c:pt idx="5573">
                  <c:v>3.2967032967033003E-2</c:v>
                </c:pt>
                <c:pt idx="5574">
                  <c:v>3.2967032967033003E-2</c:v>
                </c:pt>
                <c:pt idx="5575">
                  <c:v>3.2967032967033003E-2</c:v>
                </c:pt>
                <c:pt idx="5576">
                  <c:v>3.2967032967033003E-2</c:v>
                </c:pt>
                <c:pt idx="5577">
                  <c:v>3.2894736842105303E-2</c:v>
                </c:pt>
                <c:pt idx="5578">
                  <c:v>3.2786885245901599E-2</c:v>
                </c:pt>
                <c:pt idx="5579">
                  <c:v>3.2786885245901599E-2</c:v>
                </c:pt>
                <c:pt idx="5580">
                  <c:v>3.2786885245901599E-2</c:v>
                </c:pt>
                <c:pt idx="5581">
                  <c:v>3.2786885245901599E-2</c:v>
                </c:pt>
                <c:pt idx="5582">
                  <c:v>3.2786885245901599E-2</c:v>
                </c:pt>
                <c:pt idx="5583">
                  <c:v>3.2786885245901599E-2</c:v>
                </c:pt>
                <c:pt idx="5584">
                  <c:v>3.2786885245901599E-2</c:v>
                </c:pt>
                <c:pt idx="5585">
                  <c:v>3.2786885245901599E-2</c:v>
                </c:pt>
                <c:pt idx="5586">
                  <c:v>3.2786885245901599E-2</c:v>
                </c:pt>
                <c:pt idx="5587">
                  <c:v>3.2786885245901599E-2</c:v>
                </c:pt>
                <c:pt idx="5588">
                  <c:v>3.2786885245901599E-2</c:v>
                </c:pt>
                <c:pt idx="5589">
                  <c:v>3.2786885245901599E-2</c:v>
                </c:pt>
                <c:pt idx="5590">
                  <c:v>3.2786885245901599E-2</c:v>
                </c:pt>
                <c:pt idx="5591">
                  <c:v>3.2786885245901599E-2</c:v>
                </c:pt>
                <c:pt idx="5592">
                  <c:v>3.2786885245901599E-2</c:v>
                </c:pt>
                <c:pt idx="5593">
                  <c:v>3.2786885245901599E-2</c:v>
                </c:pt>
                <c:pt idx="5594">
                  <c:v>3.2786885245901599E-2</c:v>
                </c:pt>
                <c:pt idx="5595">
                  <c:v>3.2786885245901599E-2</c:v>
                </c:pt>
                <c:pt idx="5596">
                  <c:v>3.2786885245901599E-2</c:v>
                </c:pt>
                <c:pt idx="5597">
                  <c:v>3.2608695652173898E-2</c:v>
                </c:pt>
                <c:pt idx="5598">
                  <c:v>3.2608695652173898E-2</c:v>
                </c:pt>
                <c:pt idx="5599">
                  <c:v>3.2608695652173898E-2</c:v>
                </c:pt>
                <c:pt idx="5600">
                  <c:v>3.2608695652173898E-2</c:v>
                </c:pt>
                <c:pt idx="5601">
                  <c:v>3.2608695652173898E-2</c:v>
                </c:pt>
                <c:pt idx="5602">
                  <c:v>3.2608695652173898E-2</c:v>
                </c:pt>
                <c:pt idx="5603">
                  <c:v>3.2520325203252001E-2</c:v>
                </c:pt>
                <c:pt idx="5604">
                  <c:v>3.2520325203252001E-2</c:v>
                </c:pt>
                <c:pt idx="5605">
                  <c:v>3.24324324324324E-2</c:v>
                </c:pt>
                <c:pt idx="5606">
                  <c:v>3.2407407407407399E-2</c:v>
                </c:pt>
                <c:pt idx="5607">
                  <c:v>3.2258064516128997E-2</c:v>
                </c:pt>
                <c:pt idx="5608">
                  <c:v>3.2258064516128997E-2</c:v>
                </c:pt>
                <c:pt idx="5609">
                  <c:v>3.2258064516128997E-2</c:v>
                </c:pt>
                <c:pt idx="5610">
                  <c:v>3.2258064516128997E-2</c:v>
                </c:pt>
                <c:pt idx="5611">
                  <c:v>3.2258064516128997E-2</c:v>
                </c:pt>
                <c:pt idx="5612">
                  <c:v>3.2258064516128997E-2</c:v>
                </c:pt>
                <c:pt idx="5613">
                  <c:v>3.2258064516128997E-2</c:v>
                </c:pt>
                <c:pt idx="5614">
                  <c:v>3.2258064516128997E-2</c:v>
                </c:pt>
                <c:pt idx="5615">
                  <c:v>3.2258064516128997E-2</c:v>
                </c:pt>
                <c:pt idx="5616">
                  <c:v>3.2258064516128997E-2</c:v>
                </c:pt>
                <c:pt idx="5617">
                  <c:v>3.2258064516128997E-2</c:v>
                </c:pt>
                <c:pt idx="5618">
                  <c:v>3.2258064516128997E-2</c:v>
                </c:pt>
                <c:pt idx="5619">
                  <c:v>3.2258064516128997E-2</c:v>
                </c:pt>
                <c:pt idx="5620">
                  <c:v>3.2258064516128997E-2</c:v>
                </c:pt>
                <c:pt idx="5621">
                  <c:v>3.2258064516128997E-2</c:v>
                </c:pt>
                <c:pt idx="5622">
                  <c:v>3.2258064516128997E-2</c:v>
                </c:pt>
                <c:pt idx="5623">
                  <c:v>3.2258064516128997E-2</c:v>
                </c:pt>
                <c:pt idx="5624">
                  <c:v>3.2258064516128997E-2</c:v>
                </c:pt>
                <c:pt idx="5625">
                  <c:v>3.2258064516128997E-2</c:v>
                </c:pt>
                <c:pt idx="5626">
                  <c:v>3.2258064516128997E-2</c:v>
                </c:pt>
                <c:pt idx="5627">
                  <c:v>3.2258064516128997E-2</c:v>
                </c:pt>
                <c:pt idx="5628">
                  <c:v>3.2051282051282E-2</c:v>
                </c:pt>
                <c:pt idx="5629">
                  <c:v>3.2028469750889701E-2</c:v>
                </c:pt>
                <c:pt idx="5630">
                  <c:v>3.2000000000000001E-2</c:v>
                </c:pt>
                <c:pt idx="5631">
                  <c:v>3.2000000000000001E-2</c:v>
                </c:pt>
                <c:pt idx="5632">
                  <c:v>3.2000000000000001E-2</c:v>
                </c:pt>
                <c:pt idx="5633">
                  <c:v>3.2000000000000001E-2</c:v>
                </c:pt>
                <c:pt idx="5634">
                  <c:v>3.1914893617021302E-2</c:v>
                </c:pt>
                <c:pt idx="5635">
                  <c:v>3.1914893617021302E-2</c:v>
                </c:pt>
                <c:pt idx="5636">
                  <c:v>3.1847133757961797E-2</c:v>
                </c:pt>
                <c:pt idx="5637">
                  <c:v>3.1847133757961797E-2</c:v>
                </c:pt>
                <c:pt idx="5638">
                  <c:v>3.1746031746031703E-2</c:v>
                </c:pt>
                <c:pt idx="5639">
                  <c:v>3.1746031746031703E-2</c:v>
                </c:pt>
                <c:pt idx="5640">
                  <c:v>3.1746031746031703E-2</c:v>
                </c:pt>
                <c:pt idx="5641">
                  <c:v>3.1746031746031703E-2</c:v>
                </c:pt>
                <c:pt idx="5642">
                  <c:v>3.1746031746031703E-2</c:v>
                </c:pt>
                <c:pt idx="5643">
                  <c:v>3.1746031746031703E-2</c:v>
                </c:pt>
                <c:pt idx="5644">
                  <c:v>3.1746031746031703E-2</c:v>
                </c:pt>
                <c:pt idx="5645">
                  <c:v>3.1746031746031703E-2</c:v>
                </c:pt>
                <c:pt idx="5646">
                  <c:v>3.1746031746031703E-2</c:v>
                </c:pt>
                <c:pt idx="5647">
                  <c:v>3.1746031746031703E-2</c:v>
                </c:pt>
                <c:pt idx="5648">
                  <c:v>3.1746031746031703E-2</c:v>
                </c:pt>
                <c:pt idx="5649">
                  <c:v>3.1746031746031703E-2</c:v>
                </c:pt>
                <c:pt idx="5650">
                  <c:v>3.1746031746031703E-2</c:v>
                </c:pt>
                <c:pt idx="5651">
                  <c:v>3.1746031746031703E-2</c:v>
                </c:pt>
                <c:pt idx="5652">
                  <c:v>3.1746031746031703E-2</c:v>
                </c:pt>
                <c:pt idx="5653">
                  <c:v>3.1578947368421102E-2</c:v>
                </c:pt>
                <c:pt idx="5654">
                  <c:v>3.1578947368421102E-2</c:v>
                </c:pt>
                <c:pt idx="5655">
                  <c:v>3.1496062992125998E-2</c:v>
                </c:pt>
                <c:pt idx="5656">
                  <c:v>3.1496062992125998E-2</c:v>
                </c:pt>
                <c:pt idx="5657">
                  <c:v>3.1446540880503103E-2</c:v>
                </c:pt>
                <c:pt idx="5658">
                  <c:v>3.1446540880503103E-2</c:v>
                </c:pt>
                <c:pt idx="5659">
                  <c:v>3.1446540880503103E-2</c:v>
                </c:pt>
                <c:pt idx="5660">
                  <c:v>3.1446540880503103E-2</c:v>
                </c:pt>
                <c:pt idx="5661">
                  <c:v>3.1390134529148003E-2</c:v>
                </c:pt>
                <c:pt idx="5662">
                  <c:v>3.125E-2</c:v>
                </c:pt>
                <c:pt idx="5663">
                  <c:v>3.125E-2</c:v>
                </c:pt>
                <c:pt idx="5664">
                  <c:v>3.125E-2</c:v>
                </c:pt>
                <c:pt idx="5665">
                  <c:v>3.125E-2</c:v>
                </c:pt>
                <c:pt idx="5666">
                  <c:v>3.125E-2</c:v>
                </c:pt>
                <c:pt idx="5667">
                  <c:v>3.125E-2</c:v>
                </c:pt>
                <c:pt idx="5668">
                  <c:v>3.125E-2</c:v>
                </c:pt>
                <c:pt idx="5669">
                  <c:v>3.125E-2</c:v>
                </c:pt>
                <c:pt idx="5670">
                  <c:v>3.125E-2</c:v>
                </c:pt>
                <c:pt idx="5671">
                  <c:v>3.125E-2</c:v>
                </c:pt>
                <c:pt idx="5672">
                  <c:v>3.125E-2</c:v>
                </c:pt>
                <c:pt idx="5673">
                  <c:v>3.125E-2</c:v>
                </c:pt>
                <c:pt idx="5674">
                  <c:v>3.125E-2</c:v>
                </c:pt>
                <c:pt idx="5675">
                  <c:v>3.125E-2</c:v>
                </c:pt>
                <c:pt idx="5676">
                  <c:v>3.125E-2</c:v>
                </c:pt>
                <c:pt idx="5677">
                  <c:v>3.125E-2</c:v>
                </c:pt>
                <c:pt idx="5678">
                  <c:v>3.125E-2</c:v>
                </c:pt>
                <c:pt idx="5679">
                  <c:v>3.125E-2</c:v>
                </c:pt>
                <c:pt idx="5680">
                  <c:v>3.125E-2</c:v>
                </c:pt>
                <c:pt idx="5681">
                  <c:v>3.125E-2</c:v>
                </c:pt>
                <c:pt idx="5682">
                  <c:v>3.1055900621118002E-2</c:v>
                </c:pt>
                <c:pt idx="5683">
                  <c:v>3.1055900621118002E-2</c:v>
                </c:pt>
                <c:pt idx="5684">
                  <c:v>3.1007751937984499E-2</c:v>
                </c:pt>
                <c:pt idx="5685">
                  <c:v>3.09278350515464E-2</c:v>
                </c:pt>
                <c:pt idx="5686">
                  <c:v>3.09278350515464E-2</c:v>
                </c:pt>
                <c:pt idx="5687">
                  <c:v>3.09278350515464E-2</c:v>
                </c:pt>
                <c:pt idx="5688">
                  <c:v>3.09278350515464E-2</c:v>
                </c:pt>
                <c:pt idx="5689">
                  <c:v>3.09278350515464E-2</c:v>
                </c:pt>
                <c:pt idx="5690">
                  <c:v>3.09278350515464E-2</c:v>
                </c:pt>
                <c:pt idx="5691">
                  <c:v>3.09278350515464E-2</c:v>
                </c:pt>
                <c:pt idx="5692">
                  <c:v>3.0769230769230799E-2</c:v>
                </c:pt>
                <c:pt idx="5693">
                  <c:v>3.0769230769230799E-2</c:v>
                </c:pt>
                <c:pt idx="5694">
                  <c:v>3.0769230769230799E-2</c:v>
                </c:pt>
                <c:pt idx="5695">
                  <c:v>3.0769230769230799E-2</c:v>
                </c:pt>
                <c:pt idx="5696">
                  <c:v>3.0769230769230799E-2</c:v>
                </c:pt>
                <c:pt idx="5697">
                  <c:v>3.0769230769230799E-2</c:v>
                </c:pt>
                <c:pt idx="5698">
                  <c:v>3.0769230769230799E-2</c:v>
                </c:pt>
                <c:pt idx="5699">
                  <c:v>3.0769230769230799E-2</c:v>
                </c:pt>
                <c:pt idx="5700">
                  <c:v>3.0769230769230799E-2</c:v>
                </c:pt>
                <c:pt idx="5701">
                  <c:v>3.0769230769230799E-2</c:v>
                </c:pt>
                <c:pt idx="5702">
                  <c:v>3.0769230769230799E-2</c:v>
                </c:pt>
                <c:pt idx="5703">
                  <c:v>3.0769230769230799E-2</c:v>
                </c:pt>
                <c:pt idx="5704">
                  <c:v>3.0769230769230799E-2</c:v>
                </c:pt>
                <c:pt idx="5705">
                  <c:v>3.06122448979592E-2</c:v>
                </c:pt>
                <c:pt idx="5706">
                  <c:v>3.06122448979592E-2</c:v>
                </c:pt>
                <c:pt idx="5707">
                  <c:v>3.06122448979592E-2</c:v>
                </c:pt>
                <c:pt idx="5708">
                  <c:v>3.06122448979592E-2</c:v>
                </c:pt>
                <c:pt idx="5709">
                  <c:v>3.0534351145038201E-2</c:v>
                </c:pt>
                <c:pt idx="5710">
                  <c:v>3.0534351145038201E-2</c:v>
                </c:pt>
                <c:pt idx="5711">
                  <c:v>3.0508474576271202E-2</c:v>
                </c:pt>
                <c:pt idx="5712">
                  <c:v>3.0434782608695699E-2</c:v>
                </c:pt>
                <c:pt idx="5713">
                  <c:v>3.03030303030303E-2</c:v>
                </c:pt>
                <c:pt idx="5714">
                  <c:v>3.03030303030303E-2</c:v>
                </c:pt>
                <c:pt idx="5715">
                  <c:v>3.03030303030303E-2</c:v>
                </c:pt>
                <c:pt idx="5716">
                  <c:v>3.03030303030303E-2</c:v>
                </c:pt>
                <c:pt idx="5717">
                  <c:v>3.03030303030303E-2</c:v>
                </c:pt>
                <c:pt idx="5718">
                  <c:v>3.03030303030303E-2</c:v>
                </c:pt>
                <c:pt idx="5719">
                  <c:v>3.03030303030303E-2</c:v>
                </c:pt>
                <c:pt idx="5720">
                  <c:v>3.03030303030303E-2</c:v>
                </c:pt>
                <c:pt idx="5721">
                  <c:v>3.03030303030303E-2</c:v>
                </c:pt>
                <c:pt idx="5722">
                  <c:v>3.03030303030303E-2</c:v>
                </c:pt>
                <c:pt idx="5723">
                  <c:v>3.03030303030303E-2</c:v>
                </c:pt>
                <c:pt idx="5724">
                  <c:v>3.03030303030303E-2</c:v>
                </c:pt>
                <c:pt idx="5725">
                  <c:v>3.03030303030303E-2</c:v>
                </c:pt>
                <c:pt idx="5726">
                  <c:v>3.03030303030303E-2</c:v>
                </c:pt>
                <c:pt idx="5727">
                  <c:v>3.02013422818792E-2</c:v>
                </c:pt>
                <c:pt idx="5728">
                  <c:v>3.0188679245282998E-2</c:v>
                </c:pt>
                <c:pt idx="5729">
                  <c:v>3.0150753768844199E-2</c:v>
                </c:pt>
                <c:pt idx="5730">
                  <c:v>3.00751879699248E-2</c:v>
                </c:pt>
                <c:pt idx="5731">
                  <c:v>3.00751879699248E-2</c:v>
                </c:pt>
                <c:pt idx="5732">
                  <c:v>3.0042918454935601E-2</c:v>
                </c:pt>
                <c:pt idx="5733">
                  <c:v>0.03</c:v>
                </c:pt>
                <c:pt idx="5734">
                  <c:v>0.03</c:v>
                </c:pt>
                <c:pt idx="5735">
                  <c:v>0.03</c:v>
                </c:pt>
                <c:pt idx="5736">
                  <c:v>2.9940119760479E-2</c:v>
                </c:pt>
                <c:pt idx="5737">
                  <c:v>2.9850746268656699E-2</c:v>
                </c:pt>
                <c:pt idx="5738">
                  <c:v>2.9850746268656699E-2</c:v>
                </c:pt>
                <c:pt idx="5739">
                  <c:v>2.9850746268656699E-2</c:v>
                </c:pt>
                <c:pt idx="5740">
                  <c:v>2.9850746268656699E-2</c:v>
                </c:pt>
                <c:pt idx="5741">
                  <c:v>2.9850746268656699E-2</c:v>
                </c:pt>
                <c:pt idx="5742">
                  <c:v>2.9850746268656699E-2</c:v>
                </c:pt>
                <c:pt idx="5743">
                  <c:v>2.9850746268656699E-2</c:v>
                </c:pt>
                <c:pt idx="5744">
                  <c:v>2.9850746268656699E-2</c:v>
                </c:pt>
                <c:pt idx="5745">
                  <c:v>2.9850746268656699E-2</c:v>
                </c:pt>
                <c:pt idx="5746">
                  <c:v>2.9850746268656699E-2</c:v>
                </c:pt>
                <c:pt idx="5747">
                  <c:v>2.9850746268656699E-2</c:v>
                </c:pt>
                <c:pt idx="5748">
                  <c:v>2.9761904761904798E-2</c:v>
                </c:pt>
                <c:pt idx="5749">
                  <c:v>2.9761904761904798E-2</c:v>
                </c:pt>
                <c:pt idx="5750">
                  <c:v>2.9702970297029702E-2</c:v>
                </c:pt>
                <c:pt idx="5751">
                  <c:v>2.9702970297029702E-2</c:v>
                </c:pt>
                <c:pt idx="5752">
                  <c:v>2.9702970297029702E-2</c:v>
                </c:pt>
                <c:pt idx="5753">
                  <c:v>2.9702970297029702E-2</c:v>
                </c:pt>
                <c:pt idx="5754">
                  <c:v>2.96296296296296E-2</c:v>
                </c:pt>
                <c:pt idx="5755">
                  <c:v>2.9585798816568001E-2</c:v>
                </c:pt>
                <c:pt idx="5756">
                  <c:v>2.9535864978902999E-2</c:v>
                </c:pt>
                <c:pt idx="5757">
                  <c:v>2.9535864978902999E-2</c:v>
                </c:pt>
                <c:pt idx="5758">
                  <c:v>2.9520295202952001E-2</c:v>
                </c:pt>
                <c:pt idx="5759">
                  <c:v>2.9411764705882401E-2</c:v>
                </c:pt>
                <c:pt idx="5760">
                  <c:v>2.9411764705882401E-2</c:v>
                </c:pt>
                <c:pt idx="5761">
                  <c:v>2.9411764705882401E-2</c:v>
                </c:pt>
                <c:pt idx="5762">
                  <c:v>2.9411764705882401E-2</c:v>
                </c:pt>
                <c:pt idx="5763">
                  <c:v>2.9411764705882401E-2</c:v>
                </c:pt>
                <c:pt idx="5764">
                  <c:v>2.9411764705882401E-2</c:v>
                </c:pt>
                <c:pt idx="5765">
                  <c:v>2.9411764705882401E-2</c:v>
                </c:pt>
                <c:pt idx="5766">
                  <c:v>2.9411764705882401E-2</c:v>
                </c:pt>
                <c:pt idx="5767">
                  <c:v>2.9411764705882401E-2</c:v>
                </c:pt>
                <c:pt idx="5768">
                  <c:v>2.9411764705882401E-2</c:v>
                </c:pt>
                <c:pt idx="5769">
                  <c:v>2.9411764705882401E-2</c:v>
                </c:pt>
                <c:pt idx="5770">
                  <c:v>2.9411764705882401E-2</c:v>
                </c:pt>
                <c:pt idx="5771">
                  <c:v>2.9411764705882401E-2</c:v>
                </c:pt>
                <c:pt idx="5772">
                  <c:v>2.9411764705882401E-2</c:v>
                </c:pt>
                <c:pt idx="5773">
                  <c:v>2.92682926829268E-2</c:v>
                </c:pt>
                <c:pt idx="5774">
                  <c:v>2.9239766081871298E-2</c:v>
                </c:pt>
                <c:pt idx="5775">
                  <c:v>2.9239766081871298E-2</c:v>
                </c:pt>
                <c:pt idx="5776">
                  <c:v>2.9197080291970798E-2</c:v>
                </c:pt>
                <c:pt idx="5777">
                  <c:v>2.9197080291970798E-2</c:v>
                </c:pt>
                <c:pt idx="5778">
                  <c:v>2.9197080291970798E-2</c:v>
                </c:pt>
                <c:pt idx="5779">
                  <c:v>2.9197080291970798E-2</c:v>
                </c:pt>
                <c:pt idx="5780">
                  <c:v>2.9126213592233E-2</c:v>
                </c:pt>
                <c:pt idx="5781">
                  <c:v>2.9126213592233E-2</c:v>
                </c:pt>
                <c:pt idx="5782">
                  <c:v>2.9126213592233E-2</c:v>
                </c:pt>
                <c:pt idx="5783">
                  <c:v>2.8985507246376802E-2</c:v>
                </c:pt>
                <c:pt idx="5784">
                  <c:v>2.8985507246376802E-2</c:v>
                </c:pt>
                <c:pt idx="5785">
                  <c:v>2.8985507246376802E-2</c:v>
                </c:pt>
                <c:pt idx="5786">
                  <c:v>2.8985507246376802E-2</c:v>
                </c:pt>
                <c:pt idx="5787">
                  <c:v>2.8985507246376802E-2</c:v>
                </c:pt>
                <c:pt idx="5788">
                  <c:v>2.8985507246376802E-2</c:v>
                </c:pt>
                <c:pt idx="5789">
                  <c:v>2.8985507246376802E-2</c:v>
                </c:pt>
                <c:pt idx="5790">
                  <c:v>2.8985507246376802E-2</c:v>
                </c:pt>
                <c:pt idx="5791">
                  <c:v>2.8985507246376802E-2</c:v>
                </c:pt>
                <c:pt idx="5792">
                  <c:v>2.8901734104046201E-2</c:v>
                </c:pt>
                <c:pt idx="5793">
                  <c:v>2.8776978417266199E-2</c:v>
                </c:pt>
                <c:pt idx="5794">
                  <c:v>2.8735632183908E-2</c:v>
                </c:pt>
                <c:pt idx="5795">
                  <c:v>2.86885245901639E-2</c:v>
                </c:pt>
                <c:pt idx="5796">
                  <c:v>2.8571428571428598E-2</c:v>
                </c:pt>
                <c:pt idx="5797">
                  <c:v>2.8571428571428598E-2</c:v>
                </c:pt>
                <c:pt idx="5798">
                  <c:v>2.8571428571428598E-2</c:v>
                </c:pt>
                <c:pt idx="5799">
                  <c:v>2.8571428571428598E-2</c:v>
                </c:pt>
                <c:pt idx="5800">
                  <c:v>2.8571428571428598E-2</c:v>
                </c:pt>
                <c:pt idx="5801">
                  <c:v>2.8571428571428598E-2</c:v>
                </c:pt>
                <c:pt idx="5802">
                  <c:v>2.8571428571428598E-2</c:v>
                </c:pt>
                <c:pt idx="5803">
                  <c:v>2.8571428571428598E-2</c:v>
                </c:pt>
                <c:pt idx="5804">
                  <c:v>2.8571428571428598E-2</c:v>
                </c:pt>
                <c:pt idx="5805">
                  <c:v>2.8571428571428598E-2</c:v>
                </c:pt>
                <c:pt idx="5806">
                  <c:v>2.8571428571428598E-2</c:v>
                </c:pt>
                <c:pt idx="5807">
                  <c:v>2.8571428571428598E-2</c:v>
                </c:pt>
                <c:pt idx="5808">
                  <c:v>2.8571428571428598E-2</c:v>
                </c:pt>
                <c:pt idx="5809">
                  <c:v>2.8571428571428598E-2</c:v>
                </c:pt>
                <c:pt idx="5810">
                  <c:v>2.8571428571428598E-2</c:v>
                </c:pt>
                <c:pt idx="5811">
                  <c:v>2.8571428571428598E-2</c:v>
                </c:pt>
                <c:pt idx="5812">
                  <c:v>2.8481012658227799E-2</c:v>
                </c:pt>
                <c:pt idx="5813">
                  <c:v>2.8455284552845499E-2</c:v>
                </c:pt>
                <c:pt idx="5814">
                  <c:v>2.8436018957346001E-2</c:v>
                </c:pt>
                <c:pt idx="5815">
                  <c:v>2.8436018957346001E-2</c:v>
                </c:pt>
                <c:pt idx="5816">
                  <c:v>2.8409090909090901E-2</c:v>
                </c:pt>
                <c:pt idx="5817">
                  <c:v>2.8409090909090901E-2</c:v>
                </c:pt>
                <c:pt idx="5818">
                  <c:v>2.8409090909090901E-2</c:v>
                </c:pt>
                <c:pt idx="5819">
                  <c:v>2.8368794326241099E-2</c:v>
                </c:pt>
                <c:pt idx="5820">
                  <c:v>2.8368794326241099E-2</c:v>
                </c:pt>
                <c:pt idx="5821">
                  <c:v>2.83018867924528E-2</c:v>
                </c:pt>
                <c:pt idx="5822">
                  <c:v>2.8169014084507001E-2</c:v>
                </c:pt>
                <c:pt idx="5823">
                  <c:v>2.8169014084507001E-2</c:v>
                </c:pt>
                <c:pt idx="5824">
                  <c:v>2.8169014084507001E-2</c:v>
                </c:pt>
                <c:pt idx="5825">
                  <c:v>2.8169014084507001E-2</c:v>
                </c:pt>
                <c:pt idx="5826">
                  <c:v>2.8169014084507001E-2</c:v>
                </c:pt>
                <c:pt idx="5827">
                  <c:v>2.8169014084507001E-2</c:v>
                </c:pt>
                <c:pt idx="5828">
                  <c:v>2.8169014084507001E-2</c:v>
                </c:pt>
                <c:pt idx="5829">
                  <c:v>2.8169014084507001E-2</c:v>
                </c:pt>
                <c:pt idx="5830">
                  <c:v>2.8169014084507001E-2</c:v>
                </c:pt>
                <c:pt idx="5831">
                  <c:v>2.81124497991968E-2</c:v>
                </c:pt>
                <c:pt idx="5832">
                  <c:v>2.80373831775701E-2</c:v>
                </c:pt>
                <c:pt idx="5833">
                  <c:v>2.80373831775701E-2</c:v>
                </c:pt>
                <c:pt idx="5834">
                  <c:v>2.80373831775701E-2</c:v>
                </c:pt>
                <c:pt idx="5835">
                  <c:v>2.7972027972028E-2</c:v>
                </c:pt>
                <c:pt idx="5836">
                  <c:v>2.7972027972028E-2</c:v>
                </c:pt>
                <c:pt idx="5837">
                  <c:v>2.7972027972028E-2</c:v>
                </c:pt>
                <c:pt idx="5838">
                  <c:v>2.7972027972028E-2</c:v>
                </c:pt>
                <c:pt idx="5839">
                  <c:v>2.7906976744186001E-2</c:v>
                </c:pt>
                <c:pt idx="5840">
                  <c:v>2.7777777777777801E-2</c:v>
                </c:pt>
                <c:pt idx="5841">
                  <c:v>2.7777777777777801E-2</c:v>
                </c:pt>
                <c:pt idx="5842">
                  <c:v>2.7777777777777801E-2</c:v>
                </c:pt>
                <c:pt idx="5843">
                  <c:v>2.7777777777777801E-2</c:v>
                </c:pt>
                <c:pt idx="5844">
                  <c:v>2.7777777777777801E-2</c:v>
                </c:pt>
                <c:pt idx="5845">
                  <c:v>2.7777777777777801E-2</c:v>
                </c:pt>
                <c:pt idx="5846">
                  <c:v>2.7777777777777801E-2</c:v>
                </c:pt>
                <c:pt idx="5847">
                  <c:v>2.7777777777777801E-2</c:v>
                </c:pt>
                <c:pt idx="5848">
                  <c:v>2.7777777777777801E-2</c:v>
                </c:pt>
                <c:pt idx="5849">
                  <c:v>2.7777777777777801E-2</c:v>
                </c:pt>
                <c:pt idx="5850">
                  <c:v>2.7624309392265199E-2</c:v>
                </c:pt>
                <c:pt idx="5851">
                  <c:v>2.7607361963190202E-2</c:v>
                </c:pt>
                <c:pt idx="5852">
                  <c:v>2.7586206896551699E-2</c:v>
                </c:pt>
                <c:pt idx="5853">
                  <c:v>2.7586206896551699E-2</c:v>
                </c:pt>
                <c:pt idx="5854">
                  <c:v>2.7586206896551699E-2</c:v>
                </c:pt>
                <c:pt idx="5855">
                  <c:v>2.7522935779816501E-2</c:v>
                </c:pt>
                <c:pt idx="5856">
                  <c:v>2.7522935779816501E-2</c:v>
                </c:pt>
                <c:pt idx="5857">
                  <c:v>2.7522935779816501E-2</c:v>
                </c:pt>
                <c:pt idx="5858">
                  <c:v>2.7522935779816501E-2</c:v>
                </c:pt>
                <c:pt idx="5859">
                  <c:v>2.7397260273972601E-2</c:v>
                </c:pt>
                <c:pt idx="5860">
                  <c:v>2.7397260273972601E-2</c:v>
                </c:pt>
                <c:pt idx="5861">
                  <c:v>2.7397260273972601E-2</c:v>
                </c:pt>
                <c:pt idx="5862">
                  <c:v>2.7397260273972601E-2</c:v>
                </c:pt>
                <c:pt idx="5863">
                  <c:v>2.7397260273972601E-2</c:v>
                </c:pt>
                <c:pt idx="5864">
                  <c:v>2.7397260273972601E-2</c:v>
                </c:pt>
                <c:pt idx="5865">
                  <c:v>2.7397260273972601E-2</c:v>
                </c:pt>
                <c:pt idx="5866">
                  <c:v>2.7397260273972601E-2</c:v>
                </c:pt>
                <c:pt idx="5867">
                  <c:v>2.7397260273972601E-2</c:v>
                </c:pt>
                <c:pt idx="5868">
                  <c:v>2.7397260273972601E-2</c:v>
                </c:pt>
                <c:pt idx="5869">
                  <c:v>2.7322404371584699E-2</c:v>
                </c:pt>
                <c:pt idx="5870">
                  <c:v>2.7322404371584699E-2</c:v>
                </c:pt>
                <c:pt idx="5871">
                  <c:v>2.7272727272727299E-2</c:v>
                </c:pt>
                <c:pt idx="5872">
                  <c:v>2.7272727272727299E-2</c:v>
                </c:pt>
                <c:pt idx="5873">
                  <c:v>2.7210884353741499E-2</c:v>
                </c:pt>
                <c:pt idx="5874">
                  <c:v>2.7210884353741499E-2</c:v>
                </c:pt>
                <c:pt idx="5875">
                  <c:v>2.7173913043478298E-2</c:v>
                </c:pt>
                <c:pt idx="5876">
                  <c:v>2.7027027027027001E-2</c:v>
                </c:pt>
                <c:pt idx="5877">
                  <c:v>2.7027027027027001E-2</c:v>
                </c:pt>
                <c:pt idx="5878">
                  <c:v>2.7027027027027001E-2</c:v>
                </c:pt>
                <c:pt idx="5879">
                  <c:v>2.7027027027027001E-2</c:v>
                </c:pt>
                <c:pt idx="5880">
                  <c:v>2.7027027027027001E-2</c:v>
                </c:pt>
                <c:pt idx="5881">
                  <c:v>2.7027027027027001E-2</c:v>
                </c:pt>
                <c:pt idx="5882">
                  <c:v>2.7027027027027001E-2</c:v>
                </c:pt>
                <c:pt idx="5883">
                  <c:v>2.7027027027027001E-2</c:v>
                </c:pt>
                <c:pt idx="5884">
                  <c:v>2.7027027027027001E-2</c:v>
                </c:pt>
                <c:pt idx="5885">
                  <c:v>2.7027027027027001E-2</c:v>
                </c:pt>
                <c:pt idx="5886">
                  <c:v>2.7027027027027001E-2</c:v>
                </c:pt>
                <c:pt idx="5887">
                  <c:v>2.7027027027027001E-2</c:v>
                </c:pt>
                <c:pt idx="5888">
                  <c:v>2.7027027027027001E-2</c:v>
                </c:pt>
                <c:pt idx="5889">
                  <c:v>2.7027027027027001E-2</c:v>
                </c:pt>
                <c:pt idx="5890">
                  <c:v>2.7027027027027001E-2</c:v>
                </c:pt>
                <c:pt idx="5891">
                  <c:v>2.7027027027027001E-2</c:v>
                </c:pt>
                <c:pt idx="5892">
                  <c:v>2.7027027027027001E-2</c:v>
                </c:pt>
                <c:pt idx="5893">
                  <c:v>2.68817204301075E-2</c:v>
                </c:pt>
                <c:pt idx="5894">
                  <c:v>2.6785714285714302E-2</c:v>
                </c:pt>
                <c:pt idx="5895">
                  <c:v>2.6785714285714302E-2</c:v>
                </c:pt>
                <c:pt idx="5896">
                  <c:v>2.6737967914438499E-2</c:v>
                </c:pt>
                <c:pt idx="5897">
                  <c:v>2.66666666666667E-2</c:v>
                </c:pt>
                <c:pt idx="5898">
                  <c:v>2.66666666666667E-2</c:v>
                </c:pt>
                <c:pt idx="5899">
                  <c:v>2.66666666666667E-2</c:v>
                </c:pt>
                <c:pt idx="5900">
                  <c:v>2.66666666666667E-2</c:v>
                </c:pt>
                <c:pt idx="5901">
                  <c:v>2.66666666666667E-2</c:v>
                </c:pt>
                <c:pt idx="5902">
                  <c:v>2.6595744680851099E-2</c:v>
                </c:pt>
                <c:pt idx="5903">
                  <c:v>2.6548672566371698E-2</c:v>
                </c:pt>
                <c:pt idx="5904">
                  <c:v>2.6548672566371698E-2</c:v>
                </c:pt>
                <c:pt idx="5905">
                  <c:v>2.6455026455026499E-2</c:v>
                </c:pt>
                <c:pt idx="5906">
                  <c:v>2.6315789473684199E-2</c:v>
                </c:pt>
                <c:pt idx="5907">
                  <c:v>2.6315789473684199E-2</c:v>
                </c:pt>
                <c:pt idx="5908">
                  <c:v>2.6315789473684199E-2</c:v>
                </c:pt>
                <c:pt idx="5909">
                  <c:v>2.6315789473684199E-2</c:v>
                </c:pt>
                <c:pt idx="5910">
                  <c:v>2.6315789473684199E-2</c:v>
                </c:pt>
                <c:pt idx="5911">
                  <c:v>2.6315789473684199E-2</c:v>
                </c:pt>
                <c:pt idx="5912">
                  <c:v>2.6315789473684199E-2</c:v>
                </c:pt>
                <c:pt idx="5913">
                  <c:v>2.6315789473684199E-2</c:v>
                </c:pt>
                <c:pt idx="5914">
                  <c:v>2.6315789473684199E-2</c:v>
                </c:pt>
                <c:pt idx="5915">
                  <c:v>2.6315789473684199E-2</c:v>
                </c:pt>
                <c:pt idx="5916">
                  <c:v>2.6315789473684199E-2</c:v>
                </c:pt>
                <c:pt idx="5917">
                  <c:v>2.6315789473684199E-2</c:v>
                </c:pt>
                <c:pt idx="5918">
                  <c:v>2.6315789473684199E-2</c:v>
                </c:pt>
                <c:pt idx="5919">
                  <c:v>2.6315789473684199E-2</c:v>
                </c:pt>
                <c:pt idx="5920">
                  <c:v>2.6315789473684199E-2</c:v>
                </c:pt>
                <c:pt idx="5921">
                  <c:v>2.6315789473684199E-2</c:v>
                </c:pt>
                <c:pt idx="5922">
                  <c:v>2.6315789473684199E-2</c:v>
                </c:pt>
                <c:pt idx="5923">
                  <c:v>2.6086956521739101E-2</c:v>
                </c:pt>
                <c:pt idx="5924">
                  <c:v>2.6086956521739101E-2</c:v>
                </c:pt>
                <c:pt idx="5925">
                  <c:v>2.6086956521739101E-2</c:v>
                </c:pt>
                <c:pt idx="5926">
                  <c:v>2.6086956521739101E-2</c:v>
                </c:pt>
                <c:pt idx="5927">
                  <c:v>2.6041666666666699E-2</c:v>
                </c:pt>
                <c:pt idx="5928">
                  <c:v>2.6041666666666699E-2</c:v>
                </c:pt>
                <c:pt idx="5929">
                  <c:v>2.60223048327138E-2</c:v>
                </c:pt>
                <c:pt idx="5930">
                  <c:v>2.5999999999999999E-2</c:v>
                </c:pt>
                <c:pt idx="5931">
                  <c:v>2.5974025974026E-2</c:v>
                </c:pt>
                <c:pt idx="5932">
                  <c:v>2.5974025974026E-2</c:v>
                </c:pt>
                <c:pt idx="5933">
                  <c:v>2.5974025974026E-2</c:v>
                </c:pt>
                <c:pt idx="5934">
                  <c:v>2.5974025974026E-2</c:v>
                </c:pt>
                <c:pt idx="5935">
                  <c:v>2.5974025974026E-2</c:v>
                </c:pt>
                <c:pt idx="5936">
                  <c:v>2.5974025974026E-2</c:v>
                </c:pt>
                <c:pt idx="5937">
                  <c:v>2.5974025974026E-2</c:v>
                </c:pt>
                <c:pt idx="5938">
                  <c:v>2.5974025974026E-2</c:v>
                </c:pt>
                <c:pt idx="5939">
                  <c:v>2.5974025974026E-2</c:v>
                </c:pt>
                <c:pt idx="5940">
                  <c:v>2.5974025974026E-2</c:v>
                </c:pt>
                <c:pt idx="5941">
                  <c:v>2.5974025974026E-2</c:v>
                </c:pt>
                <c:pt idx="5942">
                  <c:v>2.5974025974026E-2</c:v>
                </c:pt>
                <c:pt idx="5943">
                  <c:v>2.5974025974026E-2</c:v>
                </c:pt>
                <c:pt idx="5944">
                  <c:v>2.5974025974026E-2</c:v>
                </c:pt>
                <c:pt idx="5945">
                  <c:v>2.5974025974026E-2</c:v>
                </c:pt>
                <c:pt idx="5946">
                  <c:v>2.5974025974026E-2</c:v>
                </c:pt>
                <c:pt idx="5947">
                  <c:v>2.5974025974026E-2</c:v>
                </c:pt>
                <c:pt idx="5948">
                  <c:v>2.5974025974026E-2</c:v>
                </c:pt>
                <c:pt idx="5949">
                  <c:v>2.5862068965517199E-2</c:v>
                </c:pt>
                <c:pt idx="5950">
                  <c:v>2.5862068965517199E-2</c:v>
                </c:pt>
                <c:pt idx="5951">
                  <c:v>2.5641025641025599E-2</c:v>
                </c:pt>
                <c:pt idx="5952">
                  <c:v>2.5641025641025599E-2</c:v>
                </c:pt>
                <c:pt idx="5953">
                  <c:v>2.5641025641025599E-2</c:v>
                </c:pt>
                <c:pt idx="5954">
                  <c:v>2.5641025641025599E-2</c:v>
                </c:pt>
                <c:pt idx="5955">
                  <c:v>2.5641025641025599E-2</c:v>
                </c:pt>
                <c:pt idx="5956">
                  <c:v>2.5641025641025599E-2</c:v>
                </c:pt>
                <c:pt idx="5957">
                  <c:v>2.5641025641025599E-2</c:v>
                </c:pt>
                <c:pt idx="5958">
                  <c:v>2.5510204081632699E-2</c:v>
                </c:pt>
                <c:pt idx="5959">
                  <c:v>2.54777070063694E-2</c:v>
                </c:pt>
                <c:pt idx="5960">
                  <c:v>2.54777070063694E-2</c:v>
                </c:pt>
                <c:pt idx="5961">
                  <c:v>2.54777070063694E-2</c:v>
                </c:pt>
                <c:pt idx="5962">
                  <c:v>2.5423728813559299E-2</c:v>
                </c:pt>
                <c:pt idx="5963">
                  <c:v>2.5423728813559299E-2</c:v>
                </c:pt>
                <c:pt idx="5964">
                  <c:v>2.5423728813559299E-2</c:v>
                </c:pt>
                <c:pt idx="5965">
                  <c:v>2.5423728813559299E-2</c:v>
                </c:pt>
                <c:pt idx="5966">
                  <c:v>2.5423728813559299E-2</c:v>
                </c:pt>
                <c:pt idx="5967">
                  <c:v>2.53164556962025E-2</c:v>
                </c:pt>
                <c:pt idx="5968">
                  <c:v>2.53164556962025E-2</c:v>
                </c:pt>
                <c:pt idx="5969">
                  <c:v>2.53164556962025E-2</c:v>
                </c:pt>
                <c:pt idx="5970">
                  <c:v>2.53164556962025E-2</c:v>
                </c:pt>
                <c:pt idx="5971">
                  <c:v>2.53164556962025E-2</c:v>
                </c:pt>
                <c:pt idx="5972">
                  <c:v>2.53164556962025E-2</c:v>
                </c:pt>
                <c:pt idx="5973">
                  <c:v>2.53164556962025E-2</c:v>
                </c:pt>
                <c:pt idx="5974">
                  <c:v>2.53164556962025E-2</c:v>
                </c:pt>
                <c:pt idx="5975">
                  <c:v>2.53164556962025E-2</c:v>
                </c:pt>
                <c:pt idx="5976">
                  <c:v>2.5210084033613401E-2</c:v>
                </c:pt>
                <c:pt idx="5977">
                  <c:v>2.51572327044025E-2</c:v>
                </c:pt>
                <c:pt idx="5978">
                  <c:v>2.51572327044025E-2</c:v>
                </c:pt>
                <c:pt idx="5979">
                  <c:v>2.51572327044025E-2</c:v>
                </c:pt>
                <c:pt idx="5980">
                  <c:v>2.51572327044025E-2</c:v>
                </c:pt>
                <c:pt idx="5981">
                  <c:v>2.5000000000000001E-2</c:v>
                </c:pt>
                <c:pt idx="5982">
                  <c:v>2.5000000000000001E-2</c:v>
                </c:pt>
                <c:pt idx="5983">
                  <c:v>2.5000000000000001E-2</c:v>
                </c:pt>
                <c:pt idx="5984">
                  <c:v>2.5000000000000001E-2</c:v>
                </c:pt>
                <c:pt idx="5985">
                  <c:v>2.5000000000000001E-2</c:v>
                </c:pt>
                <c:pt idx="5986">
                  <c:v>2.5000000000000001E-2</c:v>
                </c:pt>
                <c:pt idx="5987">
                  <c:v>2.5000000000000001E-2</c:v>
                </c:pt>
                <c:pt idx="5988">
                  <c:v>2.5000000000000001E-2</c:v>
                </c:pt>
                <c:pt idx="5989">
                  <c:v>2.5000000000000001E-2</c:v>
                </c:pt>
                <c:pt idx="5990">
                  <c:v>2.5000000000000001E-2</c:v>
                </c:pt>
                <c:pt idx="5991">
                  <c:v>2.5000000000000001E-2</c:v>
                </c:pt>
                <c:pt idx="5992">
                  <c:v>2.4844720496894401E-2</c:v>
                </c:pt>
                <c:pt idx="5993">
                  <c:v>2.4844720496894401E-2</c:v>
                </c:pt>
                <c:pt idx="5994">
                  <c:v>2.4793388429752101E-2</c:v>
                </c:pt>
                <c:pt idx="5995">
                  <c:v>2.4793388429752101E-2</c:v>
                </c:pt>
                <c:pt idx="5996">
                  <c:v>2.4793388429752101E-2</c:v>
                </c:pt>
                <c:pt idx="5997">
                  <c:v>2.4752475247524799E-2</c:v>
                </c:pt>
                <c:pt idx="5998">
                  <c:v>2.4691358024691398E-2</c:v>
                </c:pt>
                <c:pt idx="5999">
                  <c:v>2.4691358024691398E-2</c:v>
                </c:pt>
                <c:pt idx="6000">
                  <c:v>2.4691358024691398E-2</c:v>
                </c:pt>
                <c:pt idx="6001">
                  <c:v>2.4691358024691398E-2</c:v>
                </c:pt>
                <c:pt idx="6002">
                  <c:v>2.4539877300613501E-2</c:v>
                </c:pt>
                <c:pt idx="6003">
                  <c:v>2.4539877300613501E-2</c:v>
                </c:pt>
                <c:pt idx="6004">
                  <c:v>2.4390243902439001E-2</c:v>
                </c:pt>
                <c:pt idx="6005">
                  <c:v>2.4390243902439001E-2</c:v>
                </c:pt>
                <c:pt idx="6006">
                  <c:v>2.4390243902439001E-2</c:v>
                </c:pt>
                <c:pt idx="6007">
                  <c:v>2.4390243902439001E-2</c:v>
                </c:pt>
                <c:pt idx="6008">
                  <c:v>2.4390243902439001E-2</c:v>
                </c:pt>
                <c:pt idx="6009">
                  <c:v>2.4390243902439001E-2</c:v>
                </c:pt>
                <c:pt idx="6010">
                  <c:v>2.4390243902439001E-2</c:v>
                </c:pt>
                <c:pt idx="6011">
                  <c:v>2.4390243902439001E-2</c:v>
                </c:pt>
                <c:pt idx="6012">
                  <c:v>2.4390243902439001E-2</c:v>
                </c:pt>
                <c:pt idx="6013">
                  <c:v>2.4316109422492401E-2</c:v>
                </c:pt>
                <c:pt idx="6014">
                  <c:v>2.4193548387096801E-2</c:v>
                </c:pt>
                <c:pt idx="6015">
                  <c:v>2.4193548387096801E-2</c:v>
                </c:pt>
                <c:pt idx="6016">
                  <c:v>2.4193548387096801E-2</c:v>
                </c:pt>
                <c:pt idx="6017">
                  <c:v>2.40963855421687E-2</c:v>
                </c:pt>
                <c:pt idx="6018">
                  <c:v>2.40963855421687E-2</c:v>
                </c:pt>
                <c:pt idx="6019">
                  <c:v>2.40963855421687E-2</c:v>
                </c:pt>
                <c:pt idx="6020">
                  <c:v>2.40963855421687E-2</c:v>
                </c:pt>
                <c:pt idx="6021">
                  <c:v>2.40963855421687E-2</c:v>
                </c:pt>
                <c:pt idx="6022">
                  <c:v>2.40963855421687E-2</c:v>
                </c:pt>
                <c:pt idx="6023">
                  <c:v>2.40963855421687E-2</c:v>
                </c:pt>
                <c:pt idx="6024">
                  <c:v>2.40963855421687E-2</c:v>
                </c:pt>
                <c:pt idx="6025">
                  <c:v>2.40963855421687E-2</c:v>
                </c:pt>
                <c:pt idx="6026">
                  <c:v>2.4024024024024E-2</c:v>
                </c:pt>
                <c:pt idx="6027">
                  <c:v>2.4E-2</c:v>
                </c:pt>
                <c:pt idx="6028">
                  <c:v>2.3809523809523801E-2</c:v>
                </c:pt>
                <c:pt idx="6029">
                  <c:v>2.3809523809523801E-2</c:v>
                </c:pt>
                <c:pt idx="6030">
                  <c:v>2.3809523809523801E-2</c:v>
                </c:pt>
                <c:pt idx="6031">
                  <c:v>2.3809523809523801E-2</c:v>
                </c:pt>
                <c:pt idx="6032">
                  <c:v>2.3809523809523801E-2</c:v>
                </c:pt>
                <c:pt idx="6033">
                  <c:v>2.3622047244094498E-2</c:v>
                </c:pt>
                <c:pt idx="6034">
                  <c:v>2.3622047244094498E-2</c:v>
                </c:pt>
                <c:pt idx="6035">
                  <c:v>2.3622047244094498E-2</c:v>
                </c:pt>
                <c:pt idx="6036">
                  <c:v>2.3598820058997001E-2</c:v>
                </c:pt>
                <c:pt idx="6037">
                  <c:v>2.3584905660377398E-2</c:v>
                </c:pt>
                <c:pt idx="6038">
                  <c:v>2.3569023569023601E-2</c:v>
                </c:pt>
                <c:pt idx="6039">
                  <c:v>2.3529411764705899E-2</c:v>
                </c:pt>
                <c:pt idx="6040">
                  <c:v>2.3529411764705899E-2</c:v>
                </c:pt>
                <c:pt idx="6041">
                  <c:v>2.3529411764705899E-2</c:v>
                </c:pt>
                <c:pt idx="6042">
                  <c:v>2.3529411764705899E-2</c:v>
                </c:pt>
                <c:pt idx="6043">
                  <c:v>2.34375E-2</c:v>
                </c:pt>
                <c:pt idx="6044">
                  <c:v>2.34375E-2</c:v>
                </c:pt>
                <c:pt idx="6045">
                  <c:v>2.32558139534884E-2</c:v>
                </c:pt>
                <c:pt idx="6046">
                  <c:v>2.32558139534884E-2</c:v>
                </c:pt>
                <c:pt idx="6047">
                  <c:v>2.32558139534884E-2</c:v>
                </c:pt>
                <c:pt idx="6048">
                  <c:v>2.32558139534884E-2</c:v>
                </c:pt>
                <c:pt idx="6049">
                  <c:v>2.32558139534884E-2</c:v>
                </c:pt>
                <c:pt idx="6050">
                  <c:v>2.32558139534884E-2</c:v>
                </c:pt>
                <c:pt idx="6051">
                  <c:v>2.32558139534884E-2</c:v>
                </c:pt>
                <c:pt idx="6052">
                  <c:v>2.32558139534884E-2</c:v>
                </c:pt>
                <c:pt idx="6053">
                  <c:v>2.32558139534884E-2</c:v>
                </c:pt>
                <c:pt idx="6054">
                  <c:v>2.3121387283237E-2</c:v>
                </c:pt>
                <c:pt idx="6055">
                  <c:v>2.3076923076923099E-2</c:v>
                </c:pt>
                <c:pt idx="6056">
                  <c:v>2.2988505747126398E-2</c:v>
                </c:pt>
                <c:pt idx="6057">
                  <c:v>2.2988505747126398E-2</c:v>
                </c:pt>
                <c:pt idx="6058">
                  <c:v>2.2900763358778602E-2</c:v>
                </c:pt>
                <c:pt idx="6059">
                  <c:v>2.2875816993463999E-2</c:v>
                </c:pt>
                <c:pt idx="6060">
                  <c:v>2.2857142857142899E-2</c:v>
                </c:pt>
                <c:pt idx="6061">
                  <c:v>2.2857142857142899E-2</c:v>
                </c:pt>
                <c:pt idx="6062">
                  <c:v>2.2857142857142899E-2</c:v>
                </c:pt>
                <c:pt idx="6063">
                  <c:v>2.2857142857142899E-2</c:v>
                </c:pt>
                <c:pt idx="6064">
                  <c:v>2.27272727272727E-2</c:v>
                </c:pt>
                <c:pt idx="6065">
                  <c:v>2.27272727272727E-2</c:v>
                </c:pt>
                <c:pt idx="6066">
                  <c:v>2.27272727272727E-2</c:v>
                </c:pt>
                <c:pt idx="6067">
                  <c:v>2.27272727272727E-2</c:v>
                </c:pt>
                <c:pt idx="6068">
                  <c:v>2.27272727272727E-2</c:v>
                </c:pt>
                <c:pt idx="6069">
                  <c:v>2.27272727272727E-2</c:v>
                </c:pt>
                <c:pt idx="6070">
                  <c:v>2.27272727272727E-2</c:v>
                </c:pt>
                <c:pt idx="6071">
                  <c:v>2.27272727272727E-2</c:v>
                </c:pt>
                <c:pt idx="6072">
                  <c:v>2.27272727272727E-2</c:v>
                </c:pt>
                <c:pt idx="6073">
                  <c:v>2.27272727272727E-2</c:v>
                </c:pt>
                <c:pt idx="6074">
                  <c:v>2.27272727272727E-2</c:v>
                </c:pt>
                <c:pt idx="6075">
                  <c:v>2.27272727272727E-2</c:v>
                </c:pt>
                <c:pt idx="6076">
                  <c:v>2.27272727272727E-2</c:v>
                </c:pt>
                <c:pt idx="6077">
                  <c:v>2.27272727272727E-2</c:v>
                </c:pt>
                <c:pt idx="6078">
                  <c:v>2.2653721682847901E-2</c:v>
                </c:pt>
                <c:pt idx="6079">
                  <c:v>2.2556390977443601E-2</c:v>
                </c:pt>
                <c:pt idx="6080">
                  <c:v>2.2522522522522501E-2</c:v>
                </c:pt>
                <c:pt idx="6081">
                  <c:v>2.2471910112359599E-2</c:v>
                </c:pt>
                <c:pt idx="6082">
                  <c:v>2.2471910112359599E-2</c:v>
                </c:pt>
                <c:pt idx="6083">
                  <c:v>2.2471910112359599E-2</c:v>
                </c:pt>
                <c:pt idx="6084">
                  <c:v>2.2471910112359599E-2</c:v>
                </c:pt>
                <c:pt idx="6085">
                  <c:v>2.2388059701492501E-2</c:v>
                </c:pt>
                <c:pt idx="6086">
                  <c:v>2.2388059701492501E-2</c:v>
                </c:pt>
                <c:pt idx="6087">
                  <c:v>2.2388059701492501E-2</c:v>
                </c:pt>
                <c:pt idx="6088">
                  <c:v>2.2222222222222199E-2</c:v>
                </c:pt>
                <c:pt idx="6089">
                  <c:v>2.2222222222222199E-2</c:v>
                </c:pt>
                <c:pt idx="6090">
                  <c:v>2.2222222222222199E-2</c:v>
                </c:pt>
                <c:pt idx="6091">
                  <c:v>2.2222222222222199E-2</c:v>
                </c:pt>
                <c:pt idx="6092">
                  <c:v>2.2222222222222199E-2</c:v>
                </c:pt>
                <c:pt idx="6093">
                  <c:v>2.2058823529411801E-2</c:v>
                </c:pt>
                <c:pt idx="6094">
                  <c:v>2.2058823529411801E-2</c:v>
                </c:pt>
                <c:pt idx="6095">
                  <c:v>2.2026431718061699E-2</c:v>
                </c:pt>
                <c:pt idx="6096">
                  <c:v>2.1999999999999999E-2</c:v>
                </c:pt>
                <c:pt idx="6097">
                  <c:v>2.1978021978022001E-2</c:v>
                </c:pt>
                <c:pt idx="6098">
                  <c:v>2.1978021978022001E-2</c:v>
                </c:pt>
                <c:pt idx="6099">
                  <c:v>2.1978021978022001E-2</c:v>
                </c:pt>
                <c:pt idx="6100">
                  <c:v>2.1978021978022001E-2</c:v>
                </c:pt>
                <c:pt idx="6101">
                  <c:v>2.1978021978022001E-2</c:v>
                </c:pt>
                <c:pt idx="6102">
                  <c:v>2.1978021978022001E-2</c:v>
                </c:pt>
                <c:pt idx="6103">
                  <c:v>2.1978021978022001E-2</c:v>
                </c:pt>
                <c:pt idx="6104">
                  <c:v>2.18978102189781E-2</c:v>
                </c:pt>
                <c:pt idx="6105">
                  <c:v>2.18978102189781E-2</c:v>
                </c:pt>
                <c:pt idx="6106">
                  <c:v>2.18978102189781E-2</c:v>
                </c:pt>
                <c:pt idx="6107">
                  <c:v>2.1857923497267801E-2</c:v>
                </c:pt>
                <c:pt idx="6108">
                  <c:v>2.1739130434782601E-2</c:v>
                </c:pt>
                <c:pt idx="6109">
                  <c:v>2.1739130434782601E-2</c:v>
                </c:pt>
                <c:pt idx="6110">
                  <c:v>2.1739130434782601E-2</c:v>
                </c:pt>
                <c:pt idx="6111">
                  <c:v>2.1739130434782601E-2</c:v>
                </c:pt>
                <c:pt idx="6112">
                  <c:v>2.1739130434782601E-2</c:v>
                </c:pt>
                <c:pt idx="6113">
                  <c:v>2.1739130434782601E-2</c:v>
                </c:pt>
                <c:pt idx="6114">
                  <c:v>2.1739130434782601E-2</c:v>
                </c:pt>
                <c:pt idx="6115">
                  <c:v>2.1739130434782601E-2</c:v>
                </c:pt>
                <c:pt idx="6116">
                  <c:v>2.1739130434782601E-2</c:v>
                </c:pt>
                <c:pt idx="6117">
                  <c:v>2.1739130434782601E-2</c:v>
                </c:pt>
                <c:pt idx="6118">
                  <c:v>2.1739130434782601E-2</c:v>
                </c:pt>
                <c:pt idx="6119">
                  <c:v>2.15827338129496E-2</c:v>
                </c:pt>
                <c:pt idx="6120">
                  <c:v>2.1505376344085999E-2</c:v>
                </c:pt>
                <c:pt idx="6121">
                  <c:v>2.1428571428571401E-2</c:v>
                </c:pt>
                <c:pt idx="6122">
                  <c:v>2.1428571428571401E-2</c:v>
                </c:pt>
                <c:pt idx="6123">
                  <c:v>2.1276595744680799E-2</c:v>
                </c:pt>
                <c:pt idx="6124">
                  <c:v>2.1276595744680799E-2</c:v>
                </c:pt>
                <c:pt idx="6125">
                  <c:v>2.1276595744680799E-2</c:v>
                </c:pt>
                <c:pt idx="6126">
                  <c:v>2.1276595744680799E-2</c:v>
                </c:pt>
                <c:pt idx="6127">
                  <c:v>2.1276595744680799E-2</c:v>
                </c:pt>
                <c:pt idx="6128">
                  <c:v>2.1126760563380299E-2</c:v>
                </c:pt>
                <c:pt idx="6129">
                  <c:v>2.1126760563380299E-2</c:v>
                </c:pt>
                <c:pt idx="6130">
                  <c:v>2.1126760563380299E-2</c:v>
                </c:pt>
                <c:pt idx="6131">
                  <c:v>2.1052631578947399E-2</c:v>
                </c:pt>
                <c:pt idx="6132">
                  <c:v>2.1052631578947399E-2</c:v>
                </c:pt>
                <c:pt idx="6133">
                  <c:v>2.1052631578947399E-2</c:v>
                </c:pt>
                <c:pt idx="6134">
                  <c:v>2.1052631578947399E-2</c:v>
                </c:pt>
                <c:pt idx="6135">
                  <c:v>2.1052631578947399E-2</c:v>
                </c:pt>
                <c:pt idx="6136">
                  <c:v>2.1052631578947399E-2</c:v>
                </c:pt>
                <c:pt idx="6137">
                  <c:v>2.0979020979021001E-2</c:v>
                </c:pt>
                <c:pt idx="6138">
                  <c:v>2.0833333333333301E-2</c:v>
                </c:pt>
                <c:pt idx="6139">
                  <c:v>2.0833333333333301E-2</c:v>
                </c:pt>
                <c:pt idx="6140">
                  <c:v>2.0833333333333301E-2</c:v>
                </c:pt>
                <c:pt idx="6141">
                  <c:v>2.07100591715976E-2</c:v>
                </c:pt>
                <c:pt idx="6142">
                  <c:v>2.06896551724138E-2</c:v>
                </c:pt>
                <c:pt idx="6143">
                  <c:v>2.06896551724138E-2</c:v>
                </c:pt>
                <c:pt idx="6144">
                  <c:v>2.06185567010309E-2</c:v>
                </c:pt>
                <c:pt idx="6145">
                  <c:v>2.06185567010309E-2</c:v>
                </c:pt>
                <c:pt idx="6146">
                  <c:v>2.06185567010309E-2</c:v>
                </c:pt>
                <c:pt idx="6147">
                  <c:v>2.06185567010309E-2</c:v>
                </c:pt>
                <c:pt idx="6148">
                  <c:v>2.06185567010309E-2</c:v>
                </c:pt>
                <c:pt idx="6149">
                  <c:v>2.0576131687242798E-2</c:v>
                </c:pt>
                <c:pt idx="6150">
                  <c:v>2.0547945205479399E-2</c:v>
                </c:pt>
                <c:pt idx="6151">
                  <c:v>2.0491803278688499E-2</c:v>
                </c:pt>
                <c:pt idx="6152">
                  <c:v>2.0477815699658699E-2</c:v>
                </c:pt>
                <c:pt idx="6153">
                  <c:v>2.04081632653061E-2</c:v>
                </c:pt>
                <c:pt idx="6154">
                  <c:v>2.04081632653061E-2</c:v>
                </c:pt>
                <c:pt idx="6155">
                  <c:v>2.04081632653061E-2</c:v>
                </c:pt>
                <c:pt idx="6156">
                  <c:v>2.04081632653061E-2</c:v>
                </c:pt>
                <c:pt idx="6157">
                  <c:v>2.04081632653061E-2</c:v>
                </c:pt>
                <c:pt idx="6158">
                  <c:v>2.04081632653061E-2</c:v>
                </c:pt>
                <c:pt idx="6159">
                  <c:v>2.04081632653061E-2</c:v>
                </c:pt>
                <c:pt idx="6160">
                  <c:v>2.04081632653061E-2</c:v>
                </c:pt>
                <c:pt idx="6161">
                  <c:v>2.04081632653061E-2</c:v>
                </c:pt>
                <c:pt idx="6162">
                  <c:v>2.04081632653061E-2</c:v>
                </c:pt>
                <c:pt idx="6163">
                  <c:v>2.04081632653061E-2</c:v>
                </c:pt>
                <c:pt idx="6164">
                  <c:v>2.0304568527918801E-2</c:v>
                </c:pt>
                <c:pt idx="6165">
                  <c:v>2.0270270270270299E-2</c:v>
                </c:pt>
                <c:pt idx="6166">
                  <c:v>2.0270270270270299E-2</c:v>
                </c:pt>
                <c:pt idx="6167">
                  <c:v>2.0270270270270299E-2</c:v>
                </c:pt>
                <c:pt idx="6168">
                  <c:v>2.02020202020202E-2</c:v>
                </c:pt>
                <c:pt idx="6169">
                  <c:v>2.02020202020202E-2</c:v>
                </c:pt>
                <c:pt idx="6170">
                  <c:v>2.02020202020202E-2</c:v>
                </c:pt>
                <c:pt idx="6171">
                  <c:v>2.02020202020202E-2</c:v>
                </c:pt>
                <c:pt idx="6172">
                  <c:v>2.02020202020202E-2</c:v>
                </c:pt>
                <c:pt idx="6173">
                  <c:v>2.0161290322580599E-2</c:v>
                </c:pt>
                <c:pt idx="6174">
                  <c:v>2.0161290322580599E-2</c:v>
                </c:pt>
                <c:pt idx="6175">
                  <c:v>2.01511335012594E-2</c:v>
                </c:pt>
                <c:pt idx="6176">
                  <c:v>2.0066889632107E-2</c:v>
                </c:pt>
                <c:pt idx="6177">
                  <c:v>0.02</c:v>
                </c:pt>
                <c:pt idx="6178">
                  <c:v>0.02</c:v>
                </c:pt>
                <c:pt idx="6179">
                  <c:v>0.02</c:v>
                </c:pt>
                <c:pt idx="6180">
                  <c:v>0.02</c:v>
                </c:pt>
                <c:pt idx="6181">
                  <c:v>0.02</c:v>
                </c:pt>
                <c:pt idx="6182">
                  <c:v>0.02</c:v>
                </c:pt>
                <c:pt idx="6183">
                  <c:v>0.02</c:v>
                </c:pt>
                <c:pt idx="6184">
                  <c:v>0.02</c:v>
                </c:pt>
                <c:pt idx="6185">
                  <c:v>0.02</c:v>
                </c:pt>
                <c:pt idx="6186">
                  <c:v>0.02</c:v>
                </c:pt>
                <c:pt idx="6187">
                  <c:v>0.02</c:v>
                </c:pt>
                <c:pt idx="6188">
                  <c:v>0.02</c:v>
                </c:pt>
                <c:pt idx="6189">
                  <c:v>0.02</c:v>
                </c:pt>
                <c:pt idx="6190">
                  <c:v>0.02</c:v>
                </c:pt>
                <c:pt idx="6191">
                  <c:v>0.02</c:v>
                </c:pt>
                <c:pt idx="6192">
                  <c:v>0.02</c:v>
                </c:pt>
                <c:pt idx="6193">
                  <c:v>0.02</c:v>
                </c:pt>
                <c:pt idx="6194">
                  <c:v>0.02</c:v>
                </c:pt>
                <c:pt idx="6195">
                  <c:v>0.02</c:v>
                </c:pt>
                <c:pt idx="6196">
                  <c:v>0.02</c:v>
                </c:pt>
                <c:pt idx="6197">
                  <c:v>0.02</c:v>
                </c:pt>
                <c:pt idx="6198">
                  <c:v>0.02</c:v>
                </c:pt>
                <c:pt idx="6199">
                  <c:v>0.02</c:v>
                </c:pt>
                <c:pt idx="6200">
                  <c:v>1.99004975124378E-2</c:v>
                </c:pt>
                <c:pt idx="6201">
                  <c:v>1.9867549668874201E-2</c:v>
                </c:pt>
                <c:pt idx="6202">
                  <c:v>1.9830028328611901E-2</c:v>
                </c:pt>
                <c:pt idx="6203">
                  <c:v>1.9801980198019799E-2</c:v>
                </c:pt>
                <c:pt idx="6204">
                  <c:v>1.9801980198019799E-2</c:v>
                </c:pt>
                <c:pt idx="6205">
                  <c:v>1.9801980198019799E-2</c:v>
                </c:pt>
                <c:pt idx="6206">
                  <c:v>1.9801980198019799E-2</c:v>
                </c:pt>
                <c:pt idx="6207">
                  <c:v>1.9736842105263198E-2</c:v>
                </c:pt>
                <c:pt idx="6208">
                  <c:v>1.9607843137254902E-2</c:v>
                </c:pt>
                <c:pt idx="6209">
                  <c:v>1.9607843137254902E-2</c:v>
                </c:pt>
                <c:pt idx="6210">
                  <c:v>1.9607843137254902E-2</c:v>
                </c:pt>
                <c:pt idx="6211">
                  <c:v>1.9607843137254902E-2</c:v>
                </c:pt>
                <c:pt idx="6212">
                  <c:v>1.9607843137254902E-2</c:v>
                </c:pt>
                <c:pt idx="6213">
                  <c:v>1.9607843137254902E-2</c:v>
                </c:pt>
                <c:pt idx="6214">
                  <c:v>1.9607843137254902E-2</c:v>
                </c:pt>
                <c:pt idx="6215">
                  <c:v>1.9607843137254902E-2</c:v>
                </c:pt>
                <c:pt idx="6216">
                  <c:v>1.9607843137254902E-2</c:v>
                </c:pt>
                <c:pt idx="6217">
                  <c:v>1.9607843137254902E-2</c:v>
                </c:pt>
                <c:pt idx="6218">
                  <c:v>1.9607843137254902E-2</c:v>
                </c:pt>
                <c:pt idx="6219">
                  <c:v>1.9607843137254902E-2</c:v>
                </c:pt>
                <c:pt idx="6220">
                  <c:v>1.9607843137254902E-2</c:v>
                </c:pt>
                <c:pt idx="6221">
                  <c:v>1.9607843137254902E-2</c:v>
                </c:pt>
                <c:pt idx="6222">
                  <c:v>1.9607843137254902E-2</c:v>
                </c:pt>
                <c:pt idx="6223">
                  <c:v>1.9607843137254902E-2</c:v>
                </c:pt>
                <c:pt idx="6224">
                  <c:v>1.9607843137254902E-2</c:v>
                </c:pt>
                <c:pt idx="6225">
                  <c:v>1.9607843137254902E-2</c:v>
                </c:pt>
                <c:pt idx="6226">
                  <c:v>1.9607843137254902E-2</c:v>
                </c:pt>
                <c:pt idx="6227">
                  <c:v>1.9607843137254902E-2</c:v>
                </c:pt>
                <c:pt idx="6228">
                  <c:v>1.9607843137254902E-2</c:v>
                </c:pt>
                <c:pt idx="6229">
                  <c:v>1.9512195121951199E-2</c:v>
                </c:pt>
                <c:pt idx="6230">
                  <c:v>1.9480519480519501E-2</c:v>
                </c:pt>
                <c:pt idx="6231">
                  <c:v>1.9480519480519501E-2</c:v>
                </c:pt>
                <c:pt idx="6232">
                  <c:v>1.94174757281553E-2</c:v>
                </c:pt>
                <c:pt idx="6233">
                  <c:v>1.94174757281553E-2</c:v>
                </c:pt>
                <c:pt idx="6234">
                  <c:v>1.94174757281553E-2</c:v>
                </c:pt>
                <c:pt idx="6235">
                  <c:v>1.93704600484262E-2</c:v>
                </c:pt>
                <c:pt idx="6236">
                  <c:v>1.9323671497584499E-2</c:v>
                </c:pt>
                <c:pt idx="6237">
                  <c:v>1.9230769230769201E-2</c:v>
                </c:pt>
                <c:pt idx="6238">
                  <c:v>1.9230769230769201E-2</c:v>
                </c:pt>
                <c:pt idx="6239">
                  <c:v>1.9230769230769201E-2</c:v>
                </c:pt>
                <c:pt idx="6240">
                  <c:v>1.9230769230769201E-2</c:v>
                </c:pt>
                <c:pt idx="6241">
                  <c:v>1.9230769230769201E-2</c:v>
                </c:pt>
                <c:pt idx="6242">
                  <c:v>1.9230769230769201E-2</c:v>
                </c:pt>
                <c:pt idx="6243">
                  <c:v>1.9230769230769201E-2</c:v>
                </c:pt>
                <c:pt idx="6244">
                  <c:v>1.9230769230769201E-2</c:v>
                </c:pt>
                <c:pt idx="6245">
                  <c:v>1.9230769230769201E-2</c:v>
                </c:pt>
                <c:pt idx="6246">
                  <c:v>1.9230769230769201E-2</c:v>
                </c:pt>
                <c:pt idx="6247">
                  <c:v>1.9230769230769201E-2</c:v>
                </c:pt>
                <c:pt idx="6248">
                  <c:v>1.9230769230769201E-2</c:v>
                </c:pt>
                <c:pt idx="6249">
                  <c:v>1.9230769230769201E-2</c:v>
                </c:pt>
                <c:pt idx="6250">
                  <c:v>1.9230769230769201E-2</c:v>
                </c:pt>
                <c:pt idx="6251">
                  <c:v>1.9138755980861202E-2</c:v>
                </c:pt>
                <c:pt idx="6252">
                  <c:v>1.9047619047619101E-2</c:v>
                </c:pt>
                <c:pt idx="6253">
                  <c:v>1.9011406844106502E-2</c:v>
                </c:pt>
                <c:pt idx="6254">
                  <c:v>1.8987341772151899E-2</c:v>
                </c:pt>
                <c:pt idx="6255">
                  <c:v>1.8987341772151899E-2</c:v>
                </c:pt>
                <c:pt idx="6256">
                  <c:v>1.8957345971564E-2</c:v>
                </c:pt>
                <c:pt idx="6257">
                  <c:v>1.8939393939393898E-2</c:v>
                </c:pt>
                <c:pt idx="6258">
                  <c:v>1.88679245283019E-2</c:v>
                </c:pt>
                <c:pt idx="6259">
                  <c:v>1.88679245283019E-2</c:v>
                </c:pt>
                <c:pt idx="6260">
                  <c:v>1.88679245283019E-2</c:v>
                </c:pt>
                <c:pt idx="6261">
                  <c:v>1.88679245283019E-2</c:v>
                </c:pt>
                <c:pt idx="6262">
                  <c:v>1.88679245283019E-2</c:v>
                </c:pt>
                <c:pt idx="6263">
                  <c:v>1.88679245283019E-2</c:v>
                </c:pt>
                <c:pt idx="6264">
                  <c:v>1.88679245283019E-2</c:v>
                </c:pt>
                <c:pt idx="6265">
                  <c:v>1.88679245283019E-2</c:v>
                </c:pt>
                <c:pt idx="6266">
                  <c:v>1.88679245283019E-2</c:v>
                </c:pt>
                <c:pt idx="6267">
                  <c:v>1.88679245283019E-2</c:v>
                </c:pt>
                <c:pt idx="6268">
                  <c:v>1.88679245283019E-2</c:v>
                </c:pt>
                <c:pt idx="6269">
                  <c:v>1.88679245283019E-2</c:v>
                </c:pt>
                <c:pt idx="6270">
                  <c:v>1.88679245283019E-2</c:v>
                </c:pt>
                <c:pt idx="6271">
                  <c:v>1.88679245283019E-2</c:v>
                </c:pt>
                <c:pt idx="6272">
                  <c:v>1.88679245283019E-2</c:v>
                </c:pt>
                <c:pt idx="6273">
                  <c:v>1.88679245283019E-2</c:v>
                </c:pt>
                <c:pt idx="6274">
                  <c:v>1.88679245283019E-2</c:v>
                </c:pt>
                <c:pt idx="6275">
                  <c:v>1.88679245283019E-2</c:v>
                </c:pt>
                <c:pt idx="6276">
                  <c:v>1.88679245283019E-2</c:v>
                </c:pt>
                <c:pt idx="6277">
                  <c:v>1.88679245283019E-2</c:v>
                </c:pt>
                <c:pt idx="6278">
                  <c:v>1.88679245283019E-2</c:v>
                </c:pt>
                <c:pt idx="6279">
                  <c:v>1.88679245283019E-2</c:v>
                </c:pt>
                <c:pt idx="6280">
                  <c:v>1.88679245283019E-2</c:v>
                </c:pt>
                <c:pt idx="6281">
                  <c:v>1.88679245283019E-2</c:v>
                </c:pt>
                <c:pt idx="6282">
                  <c:v>1.88679245283019E-2</c:v>
                </c:pt>
                <c:pt idx="6283">
                  <c:v>1.88679245283019E-2</c:v>
                </c:pt>
                <c:pt idx="6284">
                  <c:v>1.8766756032171601E-2</c:v>
                </c:pt>
                <c:pt idx="6285">
                  <c:v>1.8749999999999999E-2</c:v>
                </c:pt>
                <c:pt idx="6286">
                  <c:v>1.8716577540106999E-2</c:v>
                </c:pt>
                <c:pt idx="6287">
                  <c:v>1.86915887850467E-2</c:v>
                </c:pt>
                <c:pt idx="6288">
                  <c:v>1.8633540372670801E-2</c:v>
                </c:pt>
                <c:pt idx="6289">
                  <c:v>1.85185185185185E-2</c:v>
                </c:pt>
                <c:pt idx="6290">
                  <c:v>1.85185185185185E-2</c:v>
                </c:pt>
                <c:pt idx="6291">
                  <c:v>1.85185185185185E-2</c:v>
                </c:pt>
                <c:pt idx="6292">
                  <c:v>1.85185185185185E-2</c:v>
                </c:pt>
                <c:pt idx="6293">
                  <c:v>1.85185185185185E-2</c:v>
                </c:pt>
                <c:pt idx="6294">
                  <c:v>1.85185185185185E-2</c:v>
                </c:pt>
                <c:pt idx="6295">
                  <c:v>1.85185185185185E-2</c:v>
                </c:pt>
                <c:pt idx="6296">
                  <c:v>1.85185185185185E-2</c:v>
                </c:pt>
                <c:pt idx="6297">
                  <c:v>1.85185185185185E-2</c:v>
                </c:pt>
                <c:pt idx="6298">
                  <c:v>1.85185185185185E-2</c:v>
                </c:pt>
                <c:pt idx="6299">
                  <c:v>1.85185185185185E-2</c:v>
                </c:pt>
                <c:pt idx="6300">
                  <c:v>1.85185185185185E-2</c:v>
                </c:pt>
                <c:pt idx="6301">
                  <c:v>1.85185185185185E-2</c:v>
                </c:pt>
                <c:pt idx="6302">
                  <c:v>1.85185185185185E-2</c:v>
                </c:pt>
                <c:pt idx="6303">
                  <c:v>1.85185185185185E-2</c:v>
                </c:pt>
                <c:pt idx="6304">
                  <c:v>1.85185185185185E-2</c:v>
                </c:pt>
                <c:pt idx="6305">
                  <c:v>1.85185185185185E-2</c:v>
                </c:pt>
                <c:pt idx="6306">
                  <c:v>1.85185185185185E-2</c:v>
                </c:pt>
                <c:pt idx="6307">
                  <c:v>1.85185185185185E-2</c:v>
                </c:pt>
                <c:pt idx="6308">
                  <c:v>1.85185185185185E-2</c:v>
                </c:pt>
                <c:pt idx="6309">
                  <c:v>1.85185185185185E-2</c:v>
                </c:pt>
                <c:pt idx="6310">
                  <c:v>1.85185185185185E-2</c:v>
                </c:pt>
                <c:pt idx="6311">
                  <c:v>1.85185185185185E-2</c:v>
                </c:pt>
                <c:pt idx="6312">
                  <c:v>1.85185185185185E-2</c:v>
                </c:pt>
                <c:pt idx="6313">
                  <c:v>1.85185185185185E-2</c:v>
                </c:pt>
                <c:pt idx="6314">
                  <c:v>1.85185185185185E-2</c:v>
                </c:pt>
                <c:pt idx="6315">
                  <c:v>1.85185185185185E-2</c:v>
                </c:pt>
                <c:pt idx="6316">
                  <c:v>1.85185185185185E-2</c:v>
                </c:pt>
                <c:pt idx="6317">
                  <c:v>1.85185185185185E-2</c:v>
                </c:pt>
                <c:pt idx="6318">
                  <c:v>1.85185185185185E-2</c:v>
                </c:pt>
                <c:pt idx="6319">
                  <c:v>1.85185185185185E-2</c:v>
                </c:pt>
                <c:pt idx="6320">
                  <c:v>1.85185185185185E-2</c:v>
                </c:pt>
                <c:pt idx="6321">
                  <c:v>1.8450184501845001E-2</c:v>
                </c:pt>
                <c:pt idx="6322">
                  <c:v>1.8421052631578901E-2</c:v>
                </c:pt>
                <c:pt idx="6323">
                  <c:v>1.84049079754601E-2</c:v>
                </c:pt>
                <c:pt idx="6324">
                  <c:v>1.84049079754601E-2</c:v>
                </c:pt>
                <c:pt idx="6325">
                  <c:v>1.8348623853211E-2</c:v>
                </c:pt>
                <c:pt idx="6326">
                  <c:v>1.8348623853211E-2</c:v>
                </c:pt>
                <c:pt idx="6327">
                  <c:v>1.8348623853211E-2</c:v>
                </c:pt>
                <c:pt idx="6328">
                  <c:v>1.8348623853211E-2</c:v>
                </c:pt>
                <c:pt idx="6329">
                  <c:v>1.8292682926829298E-2</c:v>
                </c:pt>
                <c:pt idx="6330">
                  <c:v>1.8181818181818198E-2</c:v>
                </c:pt>
                <c:pt idx="6331">
                  <c:v>1.8181818181818198E-2</c:v>
                </c:pt>
                <c:pt idx="6332">
                  <c:v>1.8181818181818198E-2</c:v>
                </c:pt>
                <c:pt idx="6333">
                  <c:v>1.8181818181818198E-2</c:v>
                </c:pt>
                <c:pt idx="6334">
                  <c:v>1.8181818181818198E-2</c:v>
                </c:pt>
                <c:pt idx="6335">
                  <c:v>1.8181818181818198E-2</c:v>
                </c:pt>
                <c:pt idx="6336">
                  <c:v>1.8181818181818198E-2</c:v>
                </c:pt>
                <c:pt idx="6337">
                  <c:v>1.8181818181818198E-2</c:v>
                </c:pt>
                <c:pt idx="6338">
                  <c:v>1.8181818181818198E-2</c:v>
                </c:pt>
                <c:pt idx="6339">
                  <c:v>1.8181818181818198E-2</c:v>
                </c:pt>
                <c:pt idx="6340">
                  <c:v>1.8181818181818198E-2</c:v>
                </c:pt>
                <c:pt idx="6341">
                  <c:v>1.8181818181818198E-2</c:v>
                </c:pt>
                <c:pt idx="6342">
                  <c:v>1.8181818181818198E-2</c:v>
                </c:pt>
                <c:pt idx="6343">
                  <c:v>1.8181818181818198E-2</c:v>
                </c:pt>
                <c:pt idx="6344">
                  <c:v>1.8181818181818198E-2</c:v>
                </c:pt>
                <c:pt idx="6345">
                  <c:v>1.8181818181818198E-2</c:v>
                </c:pt>
                <c:pt idx="6346">
                  <c:v>1.8181818181818198E-2</c:v>
                </c:pt>
                <c:pt idx="6347">
                  <c:v>1.8181818181818198E-2</c:v>
                </c:pt>
                <c:pt idx="6348">
                  <c:v>1.8181818181818198E-2</c:v>
                </c:pt>
                <c:pt idx="6349">
                  <c:v>1.8181818181818198E-2</c:v>
                </c:pt>
                <c:pt idx="6350">
                  <c:v>1.8181818181818198E-2</c:v>
                </c:pt>
                <c:pt idx="6351">
                  <c:v>1.8181818181818198E-2</c:v>
                </c:pt>
                <c:pt idx="6352">
                  <c:v>1.8072289156626498E-2</c:v>
                </c:pt>
                <c:pt idx="6353">
                  <c:v>1.8072289156626498E-2</c:v>
                </c:pt>
                <c:pt idx="6354">
                  <c:v>1.79640718562874E-2</c:v>
                </c:pt>
                <c:pt idx="6355">
                  <c:v>1.7857142857142901E-2</c:v>
                </c:pt>
                <c:pt idx="6356">
                  <c:v>1.7857142857142901E-2</c:v>
                </c:pt>
                <c:pt idx="6357">
                  <c:v>1.7857142857142901E-2</c:v>
                </c:pt>
                <c:pt idx="6358">
                  <c:v>1.7857142857142901E-2</c:v>
                </c:pt>
                <c:pt idx="6359">
                  <c:v>1.7857142857142901E-2</c:v>
                </c:pt>
                <c:pt idx="6360">
                  <c:v>1.7857142857142901E-2</c:v>
                </c:pt>
                <c:pt idx="6361">
                  <c:v>1.7857142857142901E-2</c:v>
                </c:pt>
                <c:pt idx="6362">
                  <c:v>1.7857142857142901E-2</c:v>
                </c:pt>
                <c:pt idx="6363">
                  <c:v>1.7857142857142901E-2</c:v>
                </c:pt>
                <c:pt idx="6364">
                  <c:v>1.7857142857142901E-2</c:v>
                </c:pt>
                <c:pt idx="6365">
                  <c:v>1.7857142857142901E-2</c:v>
                </c:pt>
                <c:pt idx="6366">
                  <c:v>1.7857142857142901E-2</c:v>
                </c:pt>
                <c:pt idx="6367">
                  <c:v>1.7857142857142901E-2</c:v>
                </c:pt>
                <c:pt idx="6368">
                  <c:v>1.7857142857142901E-2</c:v>
                </c:pt>
                <c:pt idx="6369">
                  <c:v>1.7857142857142901E-2</c:v>
                </c:pt>
                <c:pt idx="6370">
                  <c:v>1.7857142857142901E-2</c:v>
                </c:pt>
                <c:pt idx="6371">
                  <c:v>1.7857142857142901E-2</c:v>
                </c:pt>
                <c:pt idx="6372">
                  <c:v>1.7817371937639201E-2</c:v>
                </c:pt>
                <c:pt idx="6373">
                  <c:v>1.7699115044247801E-2</c:v>
                </c:pt>
                <c:pt idx="6374">
                  <c:v>1.7699115044247801E-2</c:v>
                </c:pt>
                <c:pt idx="6375">
                  <c:v>1.7699115044247801E-2</c:v>
                </c:pt>
                <c:pt idx="6376">
                  <c:v>1.7699115044247801E-2</c:v>
                </c:pt>
                <c:pt idx="6377">
                  <c:v>1.7699115044247801E-2</c:v>
                </c:pt>
                <c:pt idx="6378">
                  <c:v>1.7699115044247801E-2</c:v>
                </c:pt>
                <c:pt idx="6379">
                  <c:v>1.7605633802816899E-2</c:v>
                </c:pt>
                <c:pt idx="6380">
                  <c:v>1.7595307917888599E-2</c:v>
                </c:pt>
                <c:pt idx="6381">
                  <c:v>1.7543859649122799E-2</c:v>
                </c:pt>
                <c:pt idx="6382">
                  <c:v>1.7543859649122799E-2</c:v>
                </c:pt>
                <c:pt idx="6383">
                  <c:v>1.7543859649122799E-2</c:v>
                </c:pt>
                <c:pt idx="6384">
                  <c:v>1.7543859649122799E-2</c:v>
                </c:pt>
                <c:pt idx="6385">
                  <c:v>1.7543859649122799E-2</c:v>
                </c:pt>
                <c:pt idx="6386">
                  <c:v>1.7543859649122799E-2</c:v>
                </c:pt>
                <c:pt idx="6387">
                  <c:v>1.7543859649122799E-2</c:v>
                </c:pt>
                <c:pt idx="6388">
                  <c:v>1.7543859649122799E-2</c:v>
                </c:pt>
                <c:pt idx="6389">
                  <c:v>1.7543859649122799E-2</c:v>
                </c:pt>
                <c:pt idx="6390">
                  <c:v>1.7543859649122799E-2</c:v>
                </c:pt>
                <c:pt idx="6391">
                  <c:v>1.7543859649122799E-2</c:v>
                </c:pt>
                <c:pt idx="6392">
                  <c:v>1.7543859649122799E-2</c:v>
                </c:pt>
                <c:pt idx="6393">
                  <c:v>1.7543859649122799E-2</c:v>
                </c:pt>
                <c:pt idx="6394">
                  <c:v>1.7543859649122799E-2</c:v>
                </c:pt>
                <c:pt idx="6395">
                  <c:v>1.7543859649122799E-2</c:v>
                </c:pt>
                <c:pt idx="6396">
                  <c:v>1.7543859649122799E-2</c:v>
                </c:pt>
                <c:pt idx="6397">
                  <c:v>1.7543859649122799E-2</c:v>
                </c:pt>
                <c:pt idx="6398">
                  <c:v>1.7543859649122799E-2</c:v>
                </c:pt>
                <c:pt idx="6399">
                  <c:v>1.7543859649122799E-2</c:v>
                </c:pt>
                <c:pt idx="6400">
                  <c:v>1.7543859649122799E-2</c:v>
                </c:pt>
                <c:pt idx="6401">
                  <c:v>1.7543859649122799E-2</c:v>
                </c:pt>
                <c:pt idx="6402">
                  <c:v>1.7543859649122799E-2</c:v>
                </c:pt>
                <c:pt idx="6403">
                  <c:v>1.74216027874564E-2</c:v>
                </c:pt>
                <c:pt idx="6404">
                  <c:v>1.74216027874564E-2</c:v>
                </c:pt>
                <c:pt idx="6405">
                  <c:v>1.7391304347826101E-2</c:v>
                </c:pt>
                <c:pt idx="6406">
                  <c:v>1.7391304347826101E-2</c:v>
                </c:pt>
                <c:pt idx="6407">
                  <c:v>1.7391304347826101E-2</c:v>
                </c:pt>
                <c:pt idx="6408">
                  <c:v>1.7391304347826101E-2</c:v>
                </c:pt>
                <c:pt idx="6409">
                  <c:v>1.72413793103448E-2</c:v>
                </c:pt>
                <c:pt idx="6410">
                  <c:v>1.72413793103448E-2</c:v>
                </c:pt>
                <c:pt idx="6411">
                  <c:v>1.72413793103448E-2</c:v>
                </c:pt>
                <c:pt idx="6412">
                  <c:v>1.72413793103448E-2</c:v>
                </c:pt>
                <c:pt idx="6413">
                  <c:v>1.72413793103448E-2</c:v>
                </c:pt>
                <c:pt idx="6414">
                  <c:v>1.72413793103448E-2</c:v>
                </c:pt>
                <c:pt idx="6415">
                  <c:v>1.72413793103448E-2</c:v>
                </c:pt>
                <c:pt idx="6416">
                  <c:v>1.72413793103448E-2</c:v>
                </c:pt>
                <c:pt idx="6417">
                  <c:v>1.72413793103448E-2</c:v>
                </c:pt>
                <c:pt idx="6418">
                  <c:v>1.72413793103448E-2</c:v>
                </c:pt>
                <c:pt idx="6419">
                  <c:v>1.72413793103448E-2</c:v>
                </c:pt>
                <c:pt idx="6420">
                  <c:v>1.72413793103448E-2</c:v>
                </c:pt>
                <c:pt idx="6421">
                  <c:v>1.72413793103448E-2</c:v>
                </c:pt>
                <c:pt idx="6422">
                  <c:v>1.72413793103448E-2</c:v>
                </c:pt>
                <c:pt idx="6423">
                  <c:v>1.72413793103448E-2</c:v>
                </c:pt>
                <c:pt idx="6424">
                  <c:v>1.7167381974248899E-2</c:v>
                </c:pt>
                <c:pt idx="6425">
                  <c:v>1.7142857142857099E-2</c:v>
                </c:pt>
                <c:pt idx="6426">
                  <c:v>1.7142857142857099E-2</c:v>
                </c:pt>
                <c:pt idx="6427">
                  <c:v>1.7094017094017099E-2</c:v>
                </c:pt>
                <c:pt idx="6428">
                  <c:v>1.7094017094017099E-2</c:v>
                </c:pt>
                <c:pt idx="6429">
                  <c:v>1.7094017094017099E-2</c:v>
                </c:pt>
                <c:pt idx="6430">
                  <c:v>1.7094017094017099E-2</c:v>
                </c:pt>
                <c:pt idx="6431">
                  <c:v>1.7094017094017099E-2</c:v>
                </c:pt>
                <c:pt idx="6432">
                  <c:v>1.7021276595744698E-2</c:v>
                </c:pt>
                <c:pt idx="6433">
                  <c:v>1.6949152542372899E-2</c:v>
                </c:pt>
                <c:pt idx="6434">
                  <c:v>1.6949152542372899E-2</c:v>
                </c:pt>
                <c:pt idx="6435">
                  <c:v>1.6949152542372899E-2</c:v>
                </c:pt>
                <c:pt idx="6436">
                  <c:v>1.6949152542372899E-2</c:v>
                </c:pt>
                <c:pt idx="6437">
                  <c:v>1.6949152542372899E-2</c:v>
                </c:pt>
                <c:pt idx="6438">
                  <c:v>1.6949152542372899E-2</c:v>
                </c:pt>
                <c:pt idx="6439">
                  <c:v>1.6949152542372899E-2</c:v>
                </c:pt>
                <c:pt idx="6440">
                  <c:v>1.6949152542372899E-2</c:v>
                </c:pt>
                <c:pt idx="6441">
                  <c:v>1.6949152542372899E-2</c:v>
                </c:pt>
                <c:pt idx="6442">
                  <c:v>1.6949152542372899E-2</c:v>
                </c:pt>
                <c:pt idx="6443">
                  <c:v>1.6949152542372899E-2</c:v>
                </c:pt>
                <c:pt idx="6444">
                  <c:v>1.6949152542372899E-2</c:v>
                </c:pt>
                <c:pt idx="6445">
                  <c:v>1.6949152542372899E-2</c:v>
                </c:pt>
                <c:pt idx="6446">
                  <c:v>1.6949152542372899E-2</c:v>
                </c:pt>
                <c:pt idx="6447">
                  <c:v>1.6949152542372899E-2</c:v>
                </c:pt>
                <c:pt idx="6448">
                  <c:v>1.6949152542372899E-2</c:v>
                </c:pt>
                <c:pt idx="6449">
                  <c:v>1.6806722689075598E-2</c:v>
                </c:pt>
                <c:pt idx="6450">
                  <c:v>1.67597765363128E-2</c:v>
                </c:pt>
                <c:pt idx="6451">
                  <c:v>1.6666666666666701E-2</c:v>
                </c:pt>
                <c:pt idx="6452">
                  <c:v>1.6666666666666701E-2</c:v>
                </c:pt>
                <c:pt idx="6453">
                  <c:v>1.6666666666666701E-2</c:v>
                </c:pt>
                <c:pt idx="6454">
                  <c:v>1.6666666666666701E-2</c:v>
                </c:pt>
                <c:pt idx="6455">
                  <c:v>1.6666666666666701E-2</c:v>
                </c:pt>
                <c:pt idx="6456">
                  <c:v>1.6666666666666701E-2</c:v>
                </c:pt>
                <c:pt idx="6457">
                  <c:v>1.6666666666666701E-2</c:v>
                </c:pt>
                <c:pt idx="6458">
                  <c:v>1.6666666666666701E-2</c:v>
                </c:pt>
                <c:pt idx="6459">
                  <c:v>1.6666666666666701E-2</c:v>
                </c:pt>
                <c:pt idx="6460">
                  <c:v>1.6666666666666701E-2</c:v>
                </c:pt>
                <c:pt idx="6461">
                  <c:v>1.6666666666666701E-2</c:v>
                </c:pt>
                <c:pt idx="6462">
                  <c:v>1.6666666666666701E-2</c:v>
                </c:pt>
                <c:pt idx="6463">
                  <c:v>1.6666666666666701E-2</c:v>
                </c:pt>
                <c:pt idx="6464">
                  <c:v>1.6528925619834701E-2</c:v>
                </c:pt>
                <c:pt idx="6465">
                  <c:v>1.6528925619834701E-2</c:v>
                </c:pt>
                <c:pt idx="6466">
                  <c:v>1.6528925619834701E-2</c:v>
                </c:pt>
                <c:pt idx="6467">
                  <c:v>1.6438356164383602E-2</c:v>
                </c:pt>
                <c:pt idx="6468">
                  <c:v>1.63934426229508E-2</c:v>
                </c:pt>
                <c:pt idx="6469">
                  <c:v>1.63934426229508E-2</c:v>
                </c:pt>
                <c:pt idx="6470">
                  <c:v>1.63934426229508E-2</c:v>
                </c:pt>
                <c:pt idx="6471">
                  <c:v>1.63934426229508E-2</c:v>
                </c:pt>
                <c:pt idx="6472">
                  <c:v>1.63934426229508E-2</c:v>
                </c:pt>
                <c:pt idx="6473">
                  <c:v>1.63934426229508E-2</c:v>
                </c:pt>
                <c:pt idx="6474">
                  <c:v>1.63934426229508E-2</c:v>
                </c:pt>
                <c:pt idx="6475">
                  <c:v>1.63934426229508E-2</c:v>
                </c:pt>
                <c:pt idx="6476">
                  <c:v>1.63934426229508E-2</c:v>
                </c:pt>
                <c:pt idx="6477">
                  <c:v>1.6260162601626001E-2</c:v>
                </c:pt>
                <c:pt idx="6478">
                  <c:v>1.6260162601626001E-2</c:v>
                </c:pt>
                <c:pt idx="6479">
                  <c:v>1.6260162601626001E-2</c:v>
                </c:pt>
                <c:pt idx="6480">
                  <c:v>1.6260162601626001E-2</c:v>
                </c:pt>
                <c:pt idx="6481">
                  <c:v>1.62162162162162E-2</c:v>
                </c:pt>
                <c:pt idx="6482">
                  <c:v>1.6129032258064498E-2</c:v>
                </c:pt>
                <c:pt idx="6483">
                  <c:v>1.6129032258064498E-2</c:v>
                </c:pt>
                <c:pt idx="6484">
                  <c:v>1.6129032258064498E-2</c:v>
                </c:pt>
                <c:pt idx="6485">
                  <c:v>1.6129032258064498E-2</c:v>
                </c:pt>
                <c:pt idx="6486">
                  <c:v>1.6129032258064498E-2</c:v>
                </c:pt>
                <c:pt idx="6487">
                  <c:v>1.6129032258064498E-2</c:v>
                </c:pt>
                <c:pt idx="6488">
                  <c:v>1.6129032258064498E-2</c:v>
                </c:pt>
                <c:pt idx="6489">
                  <c:v>1.6129032258064498E-2</c:v>
                </c:pt>
                <c:pt idx="6490">
                  <c:v>1.6129032258064498E-2</c:v>
                </c:pt>
                <c:pt idx="6491">
                  <c:v>1.6129032258064498E-2</c:v>
                </c:pt>
                <c:pt idx="6492">
                  <c:v>1.6129032258064498E-2</c:v>
                </c:pt>
                <c:pt idx="6493">
                  <c:v>1.6129032258064498E-2</c:v>
                </c:pt>
                <c:pt idx="6494">
                  <c:v>1.6129032258064498E-2</c:v>
                </c:pt>
                <c:pt idx="6495">
                  <c:v>1.6129032258064498E-2</c:v>
                </c:pt>
                <c:pt idx="6496">
                  <c:v>1.6E-2</c:v>
                </c:pt>
                <c:pt idx="6497">
                  <c:v>1.5936254980079698E-2</c:v>
                </c:pt>
                <c:pt idx="6498">
                  <c:v>1.58730158730159E-2</c:v>
                </c:pt>
                <c:pt idx="6499">
                  <c:v>1.58730158730159E-2</c:v>
                </c:pt>
                <c:pt idx="6500">
                  <c:v>1.58730158730159E-2</c:v>
                </c:pt>
                <c:pt idx="6501">
                  <c:v>1.58730158730159E-2</c:v>
                </c:pt>
                <c:pt idx="6502">
                  <c:v>1.58730158730159E-2</c:v>
                </c:pt>
                <c:pt idx="6503">
                  <c:v>1.58730158730159E-2</c:v>
                </c:pt>
                <c:pt idx="6504">
                  <c:v>1.58730158730159E-2</c:v>
                </c:pt>
                <c:pt idx="6505">
                  <c:v>1.58730158730159E-2</c:v>
                </c:pt>
                <c:pt idx="6506">
                  <c:v>1.58730158730159E-2</c:v>
                </c:pt>
                <c:pt idx="6507">
                  <c:v>1.58730158730159E-2</c:v>
                </c:pt>
                <c:pt idx="6508">
                  <c:v>1.58730158730159E-2</c:v>
                </c:pt>
                <c:pt idx="6509">
                  <c:v>1.58730158730159E-2</c:v>
                </c:pt>
                <c:pt idx="6510">
                  <c:v>1.58730158730159E-2</c:v>
                </c:pt>
                <c:pt idx="6511">
                  <c:v>1.58730158730159E-2</c:v>
                </c:pt>
                <c:pt idx="6512">
                  <c:v>1.58730158730159E-2</c:v>
                </c:pt>
                <c:pt idx="6513">
                  <c:v>1.5748031496062999E-2</c:v>
                </c:pt>
                <c:pt idx="6514">
                  <c:v>1.5748031496062999E-2</c:v>
                </c:pt>
                <c:pt idx="6515">
                  <c:v>1.5748031496062999E-2</c:v>
                </c:pt>
                <c:pt idx="6516">
                  <c:v>1.5625E-2</c:v>
                </c:pt>
                <c:pt idx="6517">
                  <c:v>1.5625E-2</c:v>
                </c:pt>
                <c:pt idx="6518">
                  <c:v>1.5625E-2</c:v>
                </c:pt>
                <c:pt idx="6519">
                  <c:v>1.5625E-2</c:v>
                </c:pt>
                <c:pt idx="6520">
                  <c:v>1.5625E-2</c:v>
                </c:pt>
                <c:pt idx="6521">
                  <c:v>1.5625E-2</c:v>
                </c:pt>
                <c:pt idx="6522">
                  <c:v>1.5625E-2</c:v>
                </c:pt>
                <c:pt idx="6523">
                  <c:v>1.5625E-2</c:v>
                </c:pt>
                <c:pt idx="6524">
                  <c:v>1.5625E-2</c:v>
                </c:pt>
                <c:pt idx="6525">
                  <c:v>1.5625E-2</c:v>
                </c:pt>
                <c:pt idx="6526">
                  <c:v>1.5625E-2</c:v>
                </c:pt>
                <c:pt idx="6527">
                  <c:v>1.5625E-2</c:v>
                </c:pt>
                <c:pt idx="6528">
                  <c:v>1.5625E-2</c:v>
                </c:pt>
                <c:pt idx="6529">
                  <c:v>1.5625E-2</c:v>
                </c:pt>
                <c:pt idx="6530">
                  <c:v>1.5625E-2</c:v>
                </c:pt>
                <c:pt idx="6531">
                  <c:v>1.5625E-2</c:v>
                </c:pt>
                <c:pt idx="6532">
                  <c:v>1.5625E-2</c:v>
                </c:pt>
                <c:pt idx="6533">
                  <c:v>1.5625E-2</c:v>
                </c:pt>
                <c:pt idx="6534">
                  <c:v>1.55038759689923E-2</c:v>
                </c:pt>
                <c:pt idx="6535">
                  <c:v>1.55038759689923E-2</c:v>
                </c:pt>
                <c:pt idx="6536">
                  <c:v>1.5384615384615399E-2</c:v>
                </c:pt>
                <c:pt idx="6537">
                  <c:v>1.5384615384615399E-2</c:v>
                </c:pt>
                <c:pt idx="6538">
                  <c:v>1.5384615384615399E-2</c:v>
                </c:pt>
                <c:pt idx="6539">
                  <c:v>1.5384615384615399E-2</c:v>
                </c:pt>
                <c:pt idx="6540">
                  <c:v>1.5384615384615399E-2</c:v>
                </c:pt>
                <c:pt idx="6541">
                  <c:v>1.5384615384615399E-2</c:v>
                </c:pt>
                <c:pt idx="6542">
                  <c:v>1.5384615384615399E-2</c:v>
                </c:pt>
                <c:pt idx="6543">
                  <c:v>1.5384615384615399E-2</c:v>
                </c:pt>
                <c:pt idx="6544">
                  <c:v>1.5384615384615399E-2</c:v>
                </c:pt>
                <c:pt idx="6545">
                  <c:v>1.5384615384615399E-2</c:v>
                </c:pt>
                <c:pt idx="6546">
                  <c:v>1.5384615384615399E-2</c:v>
                </c:pt>
                <c:pt idx="6547">
                  <c:v>1.5384615384615399E-2</c:v>
                </c:pt>
                <c:pt idx="6548">
                  <c:v>1.5384615384615399E-2</c:v>
                </c:pt>
                <c:pt idx="6549">
                  <c:v>1.5384615384615399E-2</c:v>
                </c:pt>
                <c:pt idx="6550">
                  <c:v>1.5384615384615399E-2</c:v>
                </c:pt>
                <c:pt idx="6551">
                  <c:v>1.5384615384615399E-2</c:v>
                </c:pt>
                <c:pt idx="6552">
                  <c:v>1.5384615384615399E-2</c:v>
                </c:pt>
                <c:pt idx="6553">
                  <c:v>1.5228426395939101E-2</c:v>
                </c:pt>
                <c:pt idx="6554">
                  <c:v>1.5209125475285201E-2</c:v>
                </c:pt>
                <c:pt idx="6555">
                  <c:v>1.5151515151515201E-2</c:v>
                </c:pt>
                <c:pt idx="6556">
                  <c:v>1.5151515151515201E-2</c:v>
                </c:pt>
                <c:pt idx="6557">
                  <c:v>1.5151515151515201E-2</c:v>
                </c:pt>
                <c:pt idx="6558">
                  <c:v>1.5151515151515201E-2</c:v>
                </c:pt>
                <c:pt idx="6559">
                  <c:v>1.5151515151515201E-2</c:v>
                </c:pt>
                <c:pt idx="6560">
                  <c:v>1.5151515151515201E-2</c:v>
                </c:pt>
                <c:pt idx="6561">
                  <c:v>1.5151515151515201E-2</c:v>
                </c:pt>
                <c:pt idx="6562">
                  <c:v>1.5151515151515201E-2</c:v>
                </c:pt>
                <c:pt idx="6563">
                  <c:v>1.5151515151515201E-2</c:v>
                </c:pt>
                <c:pt idx="6564">
                  <c:v>1.50375939849624E-2</c:v>
                </c:pt>
                <c:pt idx="6565">
                  <c:v>1.50375939849624E-2</c:v>
                </c:pt>
                <c:pt idx="6566">
                  <c:v>1.4999999999999999E-2</c:v>
                </c:pt>
                <c:pt idx="6567">
                  <c:v>1.4981273408239701E-2</c:v>
                </c:pt>
                <c:pt idx="6568">
                  <c:v>1.49253731343284E-2</c:v>
                </c:pt>
                <c:pt idx="6569">
                  <c:v>1.49253731343284E-2</c:v>
                </c:pt>
                <c:pt idx="6570">
                  <c:v>1.49253731343284E-2</c:v>
                </c:pt>
                <c:pt idx="6571">
                  <c:v>1.49253731343284E-2</c:v>
                </c:pt>
                <c:pt idx="6572">
                  <c:v>1.49253731343284E-2</c:v>
                </c:pt>
                <c:pt idx="6573">
                  <c:v>1.49253731343284E-2</c:v>
                </c:pt>
                <c:pt idx="6574">
                  <c:v>1.49253731343284E-2</c:v>
                </c:pt>
                <c:pt idx="6575">
                  <c:v>1.49253731343284E-2</c:v>
                </c:pt>
                <c:pt idx="6576">
                  <c:v>1.49253731343284E-2</c:v>
                </c:pt>
                <c:pt idx="6577">
                  <c:v>1.49253731343284E-2</c:v>
                </c:pt>
                <c:pt idx="6578">
                  <c:v>1.49253731343284E-2</c:v>
                </c:pt>
                <c:pt idx="6579">
                  <c:v>1.49253731343284E-2</c:v>
                </c:pt>
                <c:pt idx="6580">
                  <c:v>1.49253731343284E-2</c:v>
                </c:pt>
                <c:pt idx="6581">
                  <c:v>1.49253731343284E-2</c:v>
                </c:pt>
                <c:pt idx="6582">
                  <c:v>1.48148148148148E-2</c:v>
                </c:pt>
                <c:pt idx="6583">
                  <c:v>1.48148148148148E-2</c:v>
                </c:pt>
                <c:pt idx="6584">
                  <c:v>1.4760147601476E-2</c:v>
                </c:pt>
                <c:pt idx="6585">
                  <c:v>1.4705882352941201E-2</c:v>
                </c:pt>
                <c:pt idx="6586">
                  <c:v>1.4705882352941201E-2</c:v>
                </c:pt>
                <c:pt idx="6587">
                  <c:v>1.4705882352941201E-2</c:v>
                </c:pt>
                <c:pt idx="6588">
                  <c:v>1.4705882352941201E-2</c:v>
                </c:pt>
                <c:pt idx="6589">
                  <c:v>1.4705882352941201E-2</c:v>
                </c:pt>
                <c:pt idx="6590">
                  <c:v>1.4705882352941201E-2</c:v>
                </c:pt>
                <c:pt idx="6591">
                  <c:v>1.4705882352941201E-2</c:v>
                </c:pt>
                <c:pt idx="6592">
                  <c:v>1.4705882352941201E-2</c:v>
                </c:pt>
                <c:pt idx="6593">
                  <c:v>1.4705882352941201E-2</c:v>
                </c:pt>
                <c:pt idx="6594">
                  <c:v>1.4705882352941201E-2</c:v>
                </c:pt>
                <c:pt idx="6595">
                  <c:v>1.4705882352941201E-2</c:v>
                </c:pt>
                <c:pt idx="6596">
                  <c:v>1.4705882352941201E-2</c:v>
                </c:pt>
                <c:pt idx="6597">
                  <c:v>1.46627565982405E-2</c:v>
                </c:pt>
                <c:pt idx="6598">
                  <c:v>1.4652014652014701E-2</c:v>
                </c:pt>
                <c:pt idx="6599">
                  <c:v>1.4598540145985399E-2</c:v>
                </c:pt>
                <c:pt idx="6600">
                  <c:v>1.4492753623188401E-2</c:v>
                </c:pt>
                <c:pt idx="6601">
                  <c:v>1.4492753623188401E-2</c:v>
                </c:pt>
                <c:pt idx="6602">
                  <c:v>1.4492753623188401E-2</c:v>
                </c:pt>
                <c:pt idx="6603">
                  <c:v>1.4492753623188401E-2</c:v>
                </c:pt>
                <c:pt idx="6604">
                  <c:v>1.4492753623188401E-2</c:v>
                </c:pt>
                <c:pt idx="6605">
                  <c:v>1.4492753623188401E-2</c:v>
                </c:pt>
                <c:pt idx="6606">
                  <c:v>1.4492753623188401E-2</c:v>
                </c:pt>
                <c:pt idx="6607">
                  <c:v>1.4492753623188401E-2</c:v>
                </c:pt>
                <c:pt idx="6608">
                  <c:v>1.4492753623188401E-2</c:v>
                </c:pt>
                <c:pt idx="6609">
                  <c:v>1.4492753623188401E-2</c:v>
                </c:pt>
                <c:pt idx="6610">
                  <c:v>1.4388489208633099E-2</c:v>
                </c:pt>
                <c:pt idx="6611">
                  <c:v>1.4388489208633099E-2</c:v>
                </c:pt>
                <c:pt idx="6612">
                  <c:v>1.4388489208633099E-2</c:v>
                </c:pt>
                <c:pt idx="6613">
                  <c:v>1.4388489208633099E-2</c:v>
                </c:pt>
                <c:pt idx="6614">
                  <c:v>1.4285714285714299E-2</c:v>
                </c:pt>
                <c:pt idx="6615">
                  <c:v>1.4285714285714299E-2</c:v>
                </c:pt>
                <c:pt idx="6616">
                  <c:v>1.4285714285714299E-2</c:v>
                </c:pt>
                <c:pt idx="6617">
                  <c:v>1.4285714285714299E-2</c:v>
                </c:pt>
                <c:pt idx="6618">
                  <c:v>1.4285714285714299E-2</c:v>
                </c:pt>
                <c:pt idx="6619">
                  <c:v>1.4285714285714299E-2</c:v>
                </c:pt>
                <c:pt idx="6620">
                  <c:v>1.4285714285714299E-2</c:v>
                </c:pt>
                <c:pt idx="6621">
                  <c:v>1.42450142450142E-2</c:v>
                </c:pt>
                <c:pt idx="6622">
                  <c:v>1.41843971631206E-2</c:v>
                </c:pt>
                <c:pt idx="6623">
                  <c:v>1.4084507042253501E-2</c:v>
                </c:pt>
                <c:pt idx="6624">
                  <c:v>1.4084507042253501E-2</c:v>
                </c:pt>
                <c:pt idx="6625">
                  <c:v>1.4084507042253501E-2</c:v>
                </c:pt>
                <c:pt idx="6626">
                  <c:v>1.4084507042253501E-2</c:v>
                </c:pt>
                <c:pt idx="6627">
                  <c:v>1.4084507042253501E-2</c:v>
                </c:pt>
                <c:pt idx="6628">
                  <c:v>1.4084507042253501E-2</c:v>
                </c:pt>
                <c:pt idx="6629">
                  <c:v>1.4084507042253501E-2</c:v>
                </c:pt>
                <c:pt idx="6630">
                  <c:v>1.4084507042253501E-2</c:v>
                </c:pt>
                <c:pt idx="6631">
                  <c:v>1.4084507042253501E-2</c:v>
                </c:pt>
                <c:pt idx="6632">
                  <c:v>1.3986013986014E-2</c:v>
                </c:pt>
                <c:pt idx="6633">
                  <c:v>1.3953488372093001E-2</c:v>
                </c:pt>
                <c:pt idx="6634">
                  <c:v>1.3953488372093001E-2</c:v>
                </c:pt>
                <c:pt idx="6635">
                  <c:v>1.38888888888889E-2</c:v>
                </c:pt>
                <c:pt idx="6636">
                  <c:v>1.38888888888889E-2</c:v>
                </c:pt>
                <c:pt idx="6637">
                  <c:v>1.38888888888889E-2</c:v>
                </c:pt>
                <c:pt idx="6638">
                  <c:v>1.38888888888889E-2</c:v>
                </c:pt>
                <c:pt idx="6639">
                  <c:v>1.38888888888889E-2</c:v>
                </c:pt>
                <c:pt idx="6640">
                  <c:v>1.38888888888889E-2</c:v>
                </c:pt>
                <c:pt idx="6641">
                  <c:v>1.38888888888889E-2</c:v>
                </c:pt>
                <c:pt idx="6642">
                  <c:v>1.38888888888889E-2</c:v>
                </c:pt>
                <c:pt idx="6643">
                  <c:v>1.38888888888889E-2</c:v>
                </c:pt>
                <c:pt idx="6644">
                  <c:v>1.38888888888889E-2</c:v>
                </c:pt>
                <c:pt idx="6645">
                  <c:v>1.38888888888889E-2</c:v>
                </c:pt>
                <c:pt idx="6646">
                  <c:v>1.38888888888889E-2</c:v>
                </c:pt>
                <c:pt idx="6647">
                  <c:v>1.38888888888889E-2</c:v>
                </c:pt>
                <c:pt idx="6648">
                  <c:v>1.38888888888889E-2</c:v>
                </c:pt>
                <c:pt idx="6649">
                  <c:v>1.3840830449827E-2</c:v>
                </c:pt>
                <c:pt idx="6650">
                  <c:v>1.3824884792626699E-2</c:v>
                </c:pt>
                <c:pt idx="6651">
                  <c:v>1.37931034482759E-2</c:v>
                </c:pt>
                <c:pt idx="6652">
                  <c:v>1.37931034482759E-2</c:v>
                </c:pt>
                <c:pt idx="6653">
                  <c:v>1.3761467889908299E-2</c:v>
                </c:pt>
                <c:pt idx="6654">
                  <c:v>1.37362637362637E-2</c:v>
                </c:pt>
                <c:pt idx="6655">
                  <c:v>1.3698630136986301E-2</c:v>
                </c:pt>
                <c:pt idx="6656">
                  <c:v>1.3698630136986301E-2</c:v>
                </c:pt>
                <c:pt idx="6657">
                  <c:v>1.3698630136986301E-2</c:v>
                </c:pt>
                <c:pt idx="6658">
                  <c:v>1.3698630136986301E-2</c:v>
                </c:pt>
                <c:pt idx="6659">
                  <c:v>1.3698630136986301E-2</c:v>
                </c:pt>
                <c:pt idx="6660">
                  <c:v>1.3698630136986301E-2</c:v>
                </c:pt>
                <c:pt idx="6661">
                  <c:v>1.3698630136986301E-2</c:v>
                </c:pt>
                <c:pt idx="6662">
                  <c:v>1.3698630136986301E-2</c:v>
                </c:pt>
                <c:pt idx="6663">
                  <c:v>1.3698630136986301E-2</c:v>
                </c:pt>
                <c:pt idx="6664">
                  <c:v>1.3698630136986301E-2</c:v>
                </c:pt>
                <c:pt idx="6665">
                  <c:v>1.3698630136986301E-2</c:v>
                </c:pt>
                <c:pt idx="6666">
                  <c:v>1.3698630136986301E-2</c:v>
                </c:pt>
                <c:pt idx="6667">
                  <c:v>1.3636363636363599E-2</c:v>
                </c:pt>
                <c:pt idx="6668">
                  <c:v>1.3605442176870699E-2</c:v>
                </c:pt>
                <c:pt idx="6669">
                  <c:v>1.3605442176870699E-2</c:v>
                </c:pt>
                <c:pt idx="6670">
                  <c:v>1.3605442176870699E-2</c:v>
                </c:pt>
                <c:pt idx="6671">
                  <c:v>1.35135135135135E-2</c:v>
                </c:pt>
                <c:pt idx="6672">
                  <c:v>1.35135135135135E-2</c:v>
                </c:pt>
                <c:pt idx="6673">
                  <c:v>1.35135135135135E-2</c:v>
                </c:pt>
                <c:pt idx="6674">
                  <c:v>1.35135135135135E-2</c:v>
                </c:pt>
                <c:pt idx="6675">
                  <c:v>1.34529147982063E-2</c:v>
                </c:pt>
                <c:pt idx="6676">
                  <c:v>1.3377926421404699E-2</c:v>
                </c:pt>
                <c:pt idx="6677">
                  <c:v>1.3333333333333299E-2</c:v>
                </c:pt>
                <c:pt idx="6678">
                  <c:v>1.3333333333333299E-2</c:v>
                </c:pt>
                <c:pt idx="6679">
                  <c:v>1.3333333333333299E-2</c:v>
                </c:pt>
                <c:pt idx="6680">
                  <c:v>1.3333333333333299E-2</c:v>
                </c:pt>
                <c:pt idx="6681">
                  <c:v>1.3333333333333299E-2</c:v>
                </c:pt>
                <c:pt idx="6682">
                  <c:v>1.3333333333333299E-2</c:v>
                </c:pt>
                <c:pt idx="6683">
                  <c:v>1.3333333333333299E-2</c:v>
                </c:pt>
                <c:pt idx="6684">
                  <c:v>1.3333333333333299E-2</c:v>
                </c:pt>
                <c:pt idx="6685">
                  <c:v>1.3245033112582801E-2</c:v>
                </c:pt>
                <c:pt idx="6686">
                  <c:v>1.3215859030837E-2</c:v>
                </c:pt>
                <c:pt idx="6687">
                  <c:v>1.3157894736842099E-2</c:v>
                </c:pt>
                <c:pt idx="6688">
                  <c:v>1.3157894736842099E-2</c:v>
                </c:pt>
                <c:pt idx="6689">
                  <c:v>1.3157894736842099E-2</c:v>
                </c:pt>
                <c:pt idx="6690">
                  <c:v>1.3157894736842099E-2</c:v>
                </c:pt>
                <c:pt idx="6691">
                  <c:v>1.3157894736842099E-2</c:v>
                </c:pt>
                <c:pt idx="6692">
                  <c:v>1.3157894736842099E-2</c:v>
                </c:pt>
                <c:pt idx="6693">
                  <c:v>1.3157894736842099E-2</c:v>
                </c:pt>
                <c:pt idx="6694">
                  <c:v>1.3157894736842099E-2</c:v>
                </c:pt>
                <c:pt idx="6695">
                  <c:v>1.3157894736842099E-2</c:v>
                </c:pt>
                <c:pt idx="6696">
                  <c:v>1.3157894736842099E-2</c:v>
                </c:pt>
                <c:pt idx="6697">
                  <c:v>1.3157894736842099E-2</c:v>
                </c:pt>
                <c:pt idx="6698">
                  <c:v>1.31004366812227E-2</c:v>
                </c:pt>
                <c:pt idx="6699">
                  <c:v>1.30718954248366E-2</c:v>
                </c:pt>
                <c:pt idx="6700">
                  <c:v>1.2987012987013E-2</c:v>
                </c:pt>
                <c:pt idx="6701">
                  <c:v>1.2987012987013E-2</c:v>
                </c:pt>
                <c:pt idx="6702">
                  <c:v>1.2987012987013E-2</c:v>
                </c:pt>
                <c:pt idx="6703">
                  <c:v>1.2987012987013E-2</c:v>
                </c:pt>
                <c:pt idx="6704">
                  <c:v>1.2987012987013E-2</c:v>
                </c:pt>
                <c:pt idx="6705">
                  <c:v>1.2987012987013E-2</c:v>
                </c:pt>
                <c:pt idx="6706">
                  <c:v>1.2987012987013E-2</c:v>
                </c:pt>
                <c:pt idx="6707">
                  <c:v>1.2987012987013E-2</c:v>
                </c:pt>
                <c:pt idx="6708">
                  <c:v>1.2987012987013E-2</c:v>
                </c:pt>
                <c:pt idx="6709">
                  <c:v>1.2987012987013E-2</c:v>
                </c:pt>
                <c:pt idx="6710">
                  <c:v>1.2903225806451601E-2</c:v>
                </c:pt>
                <c:pt idx="6711">
                  <c:v>1.2903225806451601E-2</c:v>
                </c:pt>
                <c:pt idx="6712">
                  <c:v>1.28755364806867E-2</c:v>
                </c:pt>
                <c:pt idx="6713">
                  <c:v>1.2820512820512799E-2</c:v>
                </c:pt>
                <c:pt idx="6714">
                  <c:v>1.2820512820512799E-2</c:v>
                </c:pt>
                <c:pt idx="6715">
                  <c:v>1.2820512820512799E-2</c:v>
                </c:pt>
                <c:pt idx="6716">
                  <c:v>1.2820512820512799E-2</c:v>
                </c:pt>
                <c:pt idx="6717">
                  <c:v>1.2820512820512799E-2</c:v>
                </c:pt>
                <c:pt idx="6718">
                  <c:v>1.2820512820512799E-2</c:v>
                </c:pt>
                <c:pt idx="6719">
                  <c:v>1.2820512820512799E-2</c:v>
                </c:pt>
                <c:pt idx="6720">
                  <c:v>1.2820512820512799E-2</c:v>
                </c:pt>
                <c:pt idx="6721">
                  <c:v>1.26582278481013E-2</c:v>
                </c:pt>
                <c:pt idx="6722">
                  <c:v>1.26582278481013E-2</c:v>
                </c:pt>
                <c:pt idx="6723">
                  <c:v>1.26582278481013E-2</c:v>
                </c:pt>
                <c:pt idx="6724">
                  <c:v>1.26582278481013E-2</c:v>
                </c:pt>
                <c:pt idx="6725">
                  <c:v>1.26582278481013E-2</c:v>
                </c:pt>
                <c:pt idx="6726">
                  <c:v>1.26582278481013E-2</c:v>
                </c:pt>
                <c:pt idx="6727">
                  <c:v>1.26582278481013E-2</c:v>
                </c:pt>
                <c:pt idx="6728">
                  <c:v>1.26582278481013E-2</c:v>
                </c:pt>
                <c:pt idx="6729">
                  <c:v>1.26582278481013E-2</c:v>
                </c:pt>
                <c:pt idx="6730">
                  <c:v>1.26582278481013E-2</c:v>
                </c:pt>
                <c:pt idx="6731">
                  <c:v>1.2500000000000001E-2</c:v>
                </c:pt>
                <c:pt idx="6732">
                  <c:v>1.2500000000000001E-2</c:v>
                </c:pt>
                <c:pt idx="6733">
                  <c:v>1.2500000000000001E-2</c:v>
                </c:pt>
                <c:pt idx="6734">
                  <c:v>1.2500000000000001E-2</c:v>
                </c:pt>
                <c:pt idx="6735">
                  <c:v>1.2500000000000001E-2</c:v>
                </c:pt>
                <c:pt idx="6736">
                  <c:v>1.2422360248447201E-2</c:v>
                </c:pt>
                <c:pt idx="6737">
                  <c:v>1.2422360248447201E-2</c:v>
                </c:pt>
                <c:pt idx="6738">
                  <c:v>1.23839009287926E-2</c:v>
                </c:pt>
                <c:pt idx="6739">
                  <c:v>1.2345679012345699E-2</c:v>
                </c:pt>
                <c:pt idx="6740">
                  <c:v>1.2345679012345699E-2</c:v>
                </c:pt>
                <c:pt idx="6741">
                  <c:v>1.2345679012345699E-2</c:v>
                </c:pt>
                <c:pt idx="6742">
                  <c:v>1.2345679012345699E-2</c:v>
                </c:pt>
                <c:pt idx="6743">
                  <c:v>1.2345679012345699E-2</c:v>
                </c:pt>
                <c:pt idx="6744">
                  <c:v>1.2345679012345699E-2</c:v>
                </c:pt>
                <c:pt idx="6745">
                  <c:v>1.2345679012345699E-2</c:v>
                </c:pt>
                <c:pt idx="6746">
                  <c:v>1.22699386503067E-2</c:v>
                </c:pt>
                <c:pt idx="6747">
                  <c:v>1.22699386503067E-2</c:v>
                </c:pt>
                <c:pt idx="6748">
                  <c:v>1.21951219512195E-2</c:v>
                </c:pt>
                <c:pt idx="6749">
                  <c:v>1.21951219512195E-2</c:v>
                </c:pt>
                <c:pt idx="6750">
                  <c:v>1.21951219512195E-2</c:v>
                </c:pt>
                <c:pt idx="6751">
                  <c:v>1.21951219512195E-2</c:v>
                </c:pt>
                <c:pt idx="6752">
                  <c:v>1.21951219512195E-2</c:v>
                </c:pt>
                <c:pt idx="6753">
                  <c:v>1.21951219512195E-2</c:v>
                </c:pt>
                <c:pt idx="6754">
                  <c:v>1.21951219512195E-2</c:v>
                </c:pt>
                <c:pt idx="6755">
                  <c:v>1.21951219512195E-2</c:v>
                </c:pt>
                <c:pt idx="6756">
                  <c:v>1.21457489878543E-2</c:v>
                </c:pt>
                <c:pt idx="6757">
                  <c:v>1.21212121212121E-2</c:v>
                </c:pt>
                <c:pt idx="6758">
                  <c:v>1.21212121212121E-2</c:v>
                </c:pt>
                <c:pt idx="6759">
                  <c:v>1.2096774193548401E-2</c:v>
                </c:pt>
                <c:pt idx="6760">
                  <c:v>1.20481927710843E-2</c:v>
                </c:pt>
                <c:pt idx="6761">
                  <c:v>1.20481927710843E-2</c:v>
                </c:pt>
                <c:pt idx="6762">
                  <c:v>1.20481927710843E-2</c:v>
                </c:pt>
                <c:pt idx="6763">
                  <c:v>1.20481927710843E-2</c:v>
                </c:pt>
                <c:pt idx="6764">
                  <c:v>1.20481927710843E-2</c:v>
                </c:pt>
                <c:pt idx="6765">
                  <c:v>1.20481927710843E-2</c:v>
                </c:pt>
                <c:pt idx="6766">
                  <c:v>1.20481927710843E-2</c:v>
                </c:pt>
                <c:pt idx="6767">
                  <c:v>1.20481927710843E-2</c:v>
                </c:pt>
                <c:pt idx="6768">
                  <c:v>1.20481927710843E-2</c:v>
                </c:pt>
                <c:pt idx="6769">
                  <c:v>1.20481927710843E-2</c:v>
                </c:pt>
                <c:pt idx="6770">
                  <c:v>1.1952191235059801E-2</c:v>
                </c:pt>
                <c:pt idx="6771">
                  <c:v>1.1904761904761901E-2</c:v>
                </c:pt>
                <c:pt idx="6772">
                  <c:v>1.1904761904761901E-2</c:v>
                </c:pt>
                <c:pt idx="6773">
                  <c:v>1.1904761904761901E-2</c:v>
                </c:pt>
                <c:pt idx="6774">
                  <c:v>1.1904761904761901E-2</c:v>
                </c:pt>
                <c:pt idx="6775">
                  <c:v>1.1904761904761901E-2</c:v>
                </c:pt>
                <c:pt idx="6776">
                  <c:v>1.1904761904761901E-2</c:v>
                </c:pt>
                <c:pt idx="6777">
                  <c:v>1.1904761904761901E-2</c:v>
                </c:pt>
                <c:pt idx="6778">
                  <c:v>1.1904761904761901E-2</c:v>
                </c:pt>
                <c:pt idx="6779">
                  <c:v>1.1904761904761901E-2</c:v>
                </c:pt>
                <c:pt idx="6780">
                  <c:v>1.1764705882352899E-2</c:v>
                </c:pt>
                <c:pt idx="6781">
                  <c:v>1.1764705882352899E-2</c:v>
                </c:pt>
                <c:pt idx="6782">
                  <c:v>1.1764705882352899E-2</c:v>
                </c:pt>
                <c:pt idx="6783">
                  <c:v>1.1764705882352899E-2</c:v>
                </c:pt>
                <c:pt idx="6784">
                  <c:v>1.1764705882352899E-2</c:v>
                </c:pt>
                <c:pt idx="6785">
                  <c:v>1.16279069767442E-2</c:v>
                </c:pt>
                <c:pt idx="6786">
                  <c:v>1.16279069767442E-2</c:v>
                </c:pt>
                <c:pt idx="6787">
                  <c:v>1.16279069767442E-2</c:v>
                </c:pt>
                <c:pt idx="6788">
                  <c:v>1.1494252873563199E-2</c:v>
                </c:pt>
                <c:pt idx="6789">
                  <c:v>1.1494252873563199E-2</c:v>
                </c:pt>
                <c:pt idx="6790">
                  <c:v>1.1494252873563199E-2</c:v>
                </c:pt>
                <c:pt idx="6791">
                  <c:v>1.1494252873563199E-2</c:v>
                </c:pt>
                <c:pt idx="6792">
                  <c:v>1.1494252873563199E-2</c:v>
                </c:pt>
                <c:pt idx="6793">
                  <c:v>1.1494252873563199E-2</c:v>
                </c:pt>
                <c:pt idx="6794">
                  <c:v>1.1494252873563199E-2</c:v>
                </c:pt>
                <c:pt idx="6795">
                  <c:v>1.1494252873563199E-2</c:v>
                </c:pt>
                <c:pt idx="6796">
                  <c:v>1.13636363636364E-2</c:v>
                </c:pt>
                <c:pt idx="6797">
                  <c:v>1.13636363636364E-2</c:v>
                </c:pt>
                <c:pt idx="6798">
                  <c:v>1.13636363636364E-2</c:v>
                </c:pt>
                <c:pt idx="6799">
                  <c:v>1.13636363636364E-2</c:v>
                </c:pt>
                <c:pt idx="6800">
                  <c:v>1.12781954887218E-2</c:v>
                </c:pt>
                <c:pt idx="6801">
                  <c:v>1.12781954887218E-2</c:v>
                </c:pt>
                <c:pt idx="6802">
                  <c:v>1.1235955056179799E-2</c:v>
                </c:pt>
                <c:pt idx="6803">
                  <c:v>1.1235955056179799E-2</c:v>
                </c:pt>
                <c:pt idx="6804">
                  <c:v>1.1235955056179799E-2</c:v>
                </c:pt>
                <c:pt idx="6805">
                  <c:v>1.11731843575419E-2</c:v>
                </c:pt>
                <c:pt idx="6806">
                  <c:v>1.1111111111111099E-2</c:v>
                </c:pt>
                <c:pt idx="6807">
                  <c:v>1.1111111111111099E-2</c:v>
                </c:pt>
                <c:pt idx="6808">
                  <c:v>1.1111111111111099E-2</c:v>
                </c:pt>
                <c:pt idx="6809">
                  <c:v>1.1111111111111099E-2</c:v>
                </c:pt>
                <c:pt idx="6810">
                  <c:v>1.1049723756906099E-2</c:v>
                </c:pt>
                <c:pt idx="6811">
                  <c:v>1.0989010989011E-2</c:v>
                </c:pt>
                <c:pt idx="6812">
                  <c:v>1.0989010989011E-2</c:v>
                </c:pt>
                <c:pt idx="6813">
                  <c:v>1.0989010989011E-2</c:v>
                </c:pt>
                <c:pt idx="6814">
                  <c:v>1.0989010989011E-2</c:v>
                </c:pt>
                <c:pt idx="6815">
                  <c:v>1.0989010989011E-2</c:v>
                </c:pt>
                <c:pt idx="6816">
                  <c:v>1.0989010989011E-2</c:v>
                </c:pt>
                <c:pt idx="6817">
                  <c:v>1.0989010989011E-2</c:v>
                </c:pt>
                <c:pt idx="6818">
                  <c:v>1.09090909090909E-2</c:v>
                </c:pt>
                <c:pt idx="6819">
                  <c:v>1.08991825613079E-2</c:v>
                </c:pt>
                <c:pt idx="6820">
                  <c:v>1.0869565217391301E-2</c:v>
                </c:pt>
                <c:pt idx="6821">
                  <c:v>1.0869565217391301E-2</c:v>
                </c:pt>
                <c:pt idx="6822">
                  <c:v>1.0869565217391301E-2</c:v>
                </c:pt>
                <c:pt idx="6823">
                  <c:v>1.0869565217391301E-2</c:v>
                </c:pt>
                <c:pt idx="6824">
                  <c:v>1.0869565217391301E-2</c:v>
                </c:pt>
                <c:pt idx="6825">
                  <c:v>1.0869565217391301E-2</c:v>
                </c:pt>
                <c:pt idx="6826">
                  <c:v>1.07913669064748E-2</c:v>
                </c:pt>
                <c:pt idx="6827">
                  <c:v>1.0752688172042999E-2</c:v>
                </c:pt>
                <c:pt idx="6828">
                  <c:v>1.0752688172042999E-2</c:v>
                </c:pt>
                <c:pt idx="6829">
                  <c:v>1.0752688172042999E-2</c:v>
                </c:pt>
                <c:pt idx="6830">
                  <c:v>1.0752688172042999E-2</c:v>
                </c:pt>
                <c:pt idx="6831">
                  <c:v>1.0752688172042999E-2</c:v>
                </c:pt>
                <c:pt idx="6832">
                  <c:v>1.0714285714285701E-2</c:v>
                </c:pt>
                <c:pt idx="6833">
                  <c:v>1.06951871657754E-2</c:v>
                </c:pt>
                <c:pt idx="6834">
                  <c:v>1.06951871657754E-2</c:v>
                </c:pt>
                <c:pt idx="6835">
                  <c:v>1.06761565836299E-2</c:v>
                </c:pt>
                <c:pt idx="6836">
                  <c:v>1.0638297872340399E-2</c:v>
                </c:pt>
                <c:pt idx="6837">
                  <c:v>1.0638297872340399E-2</c:v>
                </c:pt>
                <c:pt idx="6838">
                  <c:v>1.0638297872340399E-2</c:v>
                </c:pt>
                <c:pt idx="6839">
                  <c:v>1.0638297872340399E-2</c:v>
                </c:pt>
                <c:pt idx="6840">
                  <c:v>1.0638297872340399E-2</c:v>
                </c:pt>
                <c:pt idx="6841">
                  <c:v>1.0638297872340399E-2</c:v>
                </c:pt>
                <c:pt idx="6842">
                  <c:v>1.0582010582010601E-2</c:v>
                </c:pt>
                <c:pt idx="6843">
                  <c:v>1.0563380281690101E-2</c:v>
                </c:pt>
                <c:pt idx="6844">
                  <c:v>1.05263157894737E-2</c:v>
                </c:pt>
                <c:pt idx="6845">
                  <c:v>1.05263157894737E-2</c:v>
                </c:pt>
                <c:pt idx="6846">
                  <c:v>1.0416666666666701E-2</c:v>
                </c:pt>
                <c:pt idx="6847">
                  <c:v>1.0416666666666701E-2</c:v>
                </c:pt>
                <c:pt idx="6848">
                  <c:v>1.0416666666666701E-2</c:v>
                </c:pt>
                <c:pt idx="6849">
                  <c:v>1.03092783505155E-2</c:v>
                </c:pt>
                <c:pt idx="6850">
                  <c:v>1.03092783505155E-2</c:v>
                </c:pt>
                <c:pt idx="6851">
                  <c:v>1.03092783505155E-2</c:v>
                </c:pt>
                <c:pt idx="6852">
                  <c:v>1.03092783505155E-2</c:v>
                </c:pt>
                <c:pt idx="6853">
                  <c:v>1.03092783505155E-2</c:v>
                </c:pt>
                <c:pt idx="6854">
                  <c:v>1.02040816326531E-2</c:v>
                </c:pt>
                <c:pt idx="6855">
                  <c:v>1.02040816326531E-2</c:v>
                </c:pt>
                <c:pt idx="6856">
                  <c:v>1.02040816326531E-2</c:v>
                </c:pt>
                <c:pt idx="6857">
                  <c:v>1.01522842639594E-2</c:v>
                </c:pt>
                <c:pt idx="6858">
                  <c:v>1.01010101010101E-2</c:v>
                </c:pt>
                <c:pt idx="6859">
                  <c:v>1.01010101010101E-2</c:v>
                </c:pt>
                <c:pt idx="6860">
                  <c:v>1.01010101010101E-2</c:v>
                </c:pt>
                <c:pt idx="6861">
                  <c:v>1.01010101010101E-2</c:v>
                </c:pt>
                <c:pt idx="6862">
                  <c:v>1.01010101010101E-2</c:v>
                </c:pt>
                <c:pt idx="6863">
                  <c:v>1.01010101010101E-2</c:v>
                </c:pt>
                <c:pt idx="6864">
                  <c:v>1.01010101010101E-2</c:v>
                </c:pt>
                <c:pt idx="6865">
                  <c:v>1.01010101010101E-2</c:v>
                </c:pt>
                <c:pt idx="6866">
                  <c:v>1.00502512562814E-2</c:v>
                </c:pt>
                <c:pt idx="6867">
                  <c:v>0.01</c:v>
                </c:pt>
                <c:pt idx="6868">
                  <c:v>0.01</c:v>
                </c:pt>
                <c:pt idx="6869">
                  <c:v>0.01</c:v>
                </c:pt>
                <c:pt idx="6870">
                  <c:v>9.9009900990098994E-3</c:v>
                </c:pt>
                <c:pt idx="6871">
                  <c:v>9.9009900990098994E-3</c:v>
                </c:pt>
                <c:pt idx="6872">
                  <c:v>9.9009900990098994E-3</c:v>
                </c:pt>
                <c:pt idx="6873">
                  <c:v>9.9009900990098994E-3</c:v>
                </c:pt>
                <c:pt idx="6874">
                  <c:v>9.8039215686274508E-3</c:v>
                </c:pt>
                <c:pt idx="6875">
                  <c:v>9.7560975609756097E-3</c:v>
                </c:pt>
                <c:pt idx="6876">
                  <c:v>9.7087378640776708E-3</c:v>
                </c:pt>
                <c:pt idx="6877">
                  <c:v>9.7087378640776708E-3</c:v>
                </c:pt>
                <c:pt idx="6878">
                  <c:v>9.7087378640776708E-3</c:v>
                </c:pt>
                <c:pt idx="6879">
                  <c:v>9.7087378640776708E-3</c:v>
                </c:pt>
                <c:pt idx="6880">
                  <c:v>9.7087378640776708E-3</c:v>
                </c:pt>
                <c:pt idx="6881">
                  <c:v>9.6153846153846194E-3</c:v>
                </c:pt>
                <c:pt idx="6882">
                  <c:v>9.6153846153846194E-3</c:v>
                </c:pt>
                <c:pt idx="6883">
                  <c:v>9.5693779904306199E-3</c:v>
                </c:pt>
                <c:pt idx="6884">
                  <c:v>9.5238095238095195E-3</c:v>
                </c:pt>
                <c:pt idx="6885">
                  <c:v>9.5238095238095195E-3</c:v>
                </c:pt>
                <c:pt idx="6886">
                  <c:v>9.5238095238095195E-3</c:v>
                </c:pt>
                <c:pt idx="6887">
                  <c:v>9.4786729857819895E-3</c:v>
                </c:pt>
                <c:pt idx="6888">
                  <c:v>9.4339622641509396E-3</c:v>
                </c:pt>
                <c:pt idx="6889">
                  <c:v>9.4339622641509396E-3</c:v>
                </c:pt>
                <c:pt idx="6890">
                  <c:v>9.4339622641509396E-3</c:v>
                </c:pt>
                <c:pt idx="6891">
                  <c:v>9.3896713615023494E-3</c:v>
                </c:pt>
                <c:pt idx="6892">
                  <c:v>9.3023255813953504E-3</c:v>
                </c:pt>
                <c:pt idx="6893">
                  <c:v>9.3023255813953504E-3</c:v>
                </c:pt>
                <c:pt idx="6894">
                  <c:v>9.2592592592592605E-3</c:v>
                </c:pt>
                <c:pt idx="6895">
                  <c:v>9.2165898617511503E-3</c:v>
                </c:pt>
                <c:pt idx="6896">
                  <c:v>9.1743119266054999E-3</c:v>
                </c:pt>
                <c:pt idx="6897">
                  <c:v>9.1743119266054999E-3</c:v>
                </c:pt>
                <c:pt idx="6898">
                  <c:v>9.0909090909090905E-3</c:v>
                </c:pt>
                <c:pt idx="6899">
                  <c:v>9.0909090909090905E-3</c:v>
                </c:pt>
                <c:pt idx="6900">
                  <c:v>9.0909090909090905E-3</c:v>
                </c:pt>
                <c:pt idx="6901">
                  <c:v>9.0909090909090905E-3</c:v>
                </c:pt>
                <c:pt idx="6902">
                  <c:v>9.0909090909090905E-3</c:v>
                </c:pt>
                <c:pt idx="6903">
                  <c:v>9.0909090909090905E-3</c:v>
                </c:pt>
                <c:pt idx="6904">
                  <c:v>9.0090090090090107E-3</c:v>
                </c:pt>
                <c:pt idx="6905">
                  <c:v>9.0090090090090107E-3</c:v>
                </c:pt>
                <c:pt idx="6906">
                  <c:v>9.0090090090090107E-3</c:v>
                </c:pt>
                <c:pt idx="6907">
                  <c:v>8.9285714285714298E-3</c:v>
                </c:pt>
                <c:pt idx="6908">
                  <c:v>8.9285714285714298E-3</c:v>
                </c:pt>
                <c:pt idx="6909">
                  <c:v>8.9285714285714298E-3</c:v>
                </c:pt>
                <c:pt idx="6910">
                  <c:v>8.8495575221239006E-3</c:v>
                </c:pt>
                <c:pt idx="6911">
                  <c:v>8.7719298245613996E-3</c:v>
                </c:pt>
                <c:pt idx="6912">
                  <c:v>8.7719298245613996E-3</c:v>
                </c:pt>
                <c:pt idx="6913">
                  <c:v>8.7719298245613996E-3</c:v>
                </c:pt>
                <c:pt idx="6914">
                  <c:v>8.7719298245613996E-3</c:v>
                </c:pt>
                <c:pt idx="6915">
                  <c:v>8.6956521739130401E-3</c:v>
                </c:pt>
                <c:pt idx="6916">
                  <c:v>8.6956521739130401E-3</c:v>
                </c:pt>
                <c:pt idx="6917">
                  <c:v>8.6956521739130401E-3</c:v>
                </c:pt>
                <c:pt idx="6918">
                  <c:v>8.6956521739130401E-3</c:v>
                </c:pt>
                <c:pt idx="6919">
                  <c:v>8.6206896551724102E-3</c:v>
                </c:pt>
                <c:pt idx="6920">
                  <c:v>8.6206896551724102E-3</c:v>
                </c:pt>
                <c:pt idx="6921">
                  <c:v>8.58369098712446E-3</c:v>
                </c:pt>
                <c:pt idx="6922">
                  <c:v>8.5470085470085496E-3</c:v>
                </c:pt>
                <c:pt idx="6923">
                  <c:v>8.5470085470085496E-3</c:v>
                </c:pt>
                <c:pt idx="6924">
                  <c:v>8.4985835694051E-3</c:v>
                </c:pt>
                <c:pt idx="6925">
                  <c:v>8.4745762711864406E-3</c:v>
                </c:pt>
                <c:pt idx="6926">
                  <c:v>8.4745762711864406E-3</c:v>
                </c:pt>
                <c:pt idx="6927">
                  <c:v>8.4745762711864406E-3</c:v>
                </c:pt>
                <c:pt idx="6928">
                  <c:v>8.4033613445378096E-3</c:v>
                </c:pt>
                <c:pt idx="6929">
                  <c:v>8.4033613445378096E-3</c:v>
                </c:pt>
                <c:pt idx="6930">
                  <c:v>8.3333333333333297E-3</c:v>
                </c:pt>
                <c:pt idx="6931">
                  <c:v>8.3333333333333297E-3</c:v>
                </c:pt>
                <c:pt idx="6932">
                  <c:v>8.2644628099173608E-3</c:v>
                </c:pt>
                <c:pt idx="6933">
                  <c:v>8.2644628099173608E-3</c:v>
                </c:pt>
                <c:pt idx="6934">
                  <c:v>8.2644628099173608E-3</c:v>
                </c:pt>
                <c:pt idx="6935">
                  <c:v>8.2644628099173608E-3</c:v>
                </c:pt>
                <c:pt idx="6936">
                  <c:v>8.1967213114754103E-3</c:v>
                </c:pt>
                <c:pt idx="6937">
                  <c:v>8.1743869209809292E-3</c:v>
                </c:pt>
                <c:pt idx="6938">
                  <c:v>8.1300813008130107E-3</c:v>
                </c:pt>
                <c:pt idx="6939">
                  <c:v>8.1300813008130107E-3</c:v>
                </c:pt>
                <c:pt idx="6940">
                  <c:v>8.1300813008130107E-3</c:v>
                </c:pt>
                <c:pt idx="6941">
                  <c:v>8.1300813008130107E-3</c:v>
                </c:pt>
                <c:pt idx="6942">
                  <c:v>8.0808080808080808E-3</c:v>
                </c:pt>
                <c:pt idx="6943">
                  <c:v>8.0645161290322596E-3</c:v>
                </c:pt>
                <c:pt idx="6944">
                  <c:v>8.0000000000000002E-3</c:v>
                </c:pt>
                <c:pt idx="6945">
                  <c:v>8.0000000000000002E-3</c:v>
                </c:pt>
                <c:pt idx="6946">
                  <c:v>7.8740157480314994E-3</c:v>
                </c:pt>
                <c:pt idx="6947">
                  <c:v>7.8740157480314994E-3</c:v>
                </c:pt>
                <c:pt idx="6948">
                  <c:v>7.8431372549019607E-3</c:v>
                </c:pt>
                <c:pt idx="6949">
                  <c:v>7.8125E-3</c:v>
                </c:pt>
                <c:pt idx="6950">
                  <c:v>7.8125E-3</c:v>
                </c:pt>
                <c:pt idx="6951">
                  <c:v>7.7821011673151804E-3</c:v>
                </c:pt>
                <c:pt idx="6952">
                  <c:v>7.7519379844961196E-3</c:v>
                </c:pt>
                <c:pt idx="6953">
                  <c:v>7.7519379844961196E-3</c:v>
                </c:pt>
                <c:pt idx="6954">
                  <c:v>7.7519379844961196E-3</c:v>
                </c:pt>
                <c:pt idx="6955">
                  <c:v>7.6923076923076901E-3</c:v>
                </c:pt>
                <c:pt idx="6956">
                  <c:v>7.63358778625954E-3</c:v>
                </c:pt>
                <c:pt idx="6957">
                  <c:v>7.63358778625954E-3</c:v>
                </c:pt>
                <c:pt idx="6958">
                  <c:v>7.5187969924812E-3</c:v>
                </c:pt>
                <c:pt idx="6959">
                  <c:v>7.4626865671641798E-3</c:v>
                </c:pt>
                <c:pt idx="6960">
                  <c:v>7.4626865671641798E-3</c:v>
                </c:pt>
                <c:pt idx="6961">
                  <c:v>7.4074074074074103E-3</c:v>
                </c:pt>
                <c:pt idx="6962">
                  <c:v>7.4074074074074103E-3</c:v>
                </c:pt>
                <c:pt idx="6963">
                  <c:v>7.2992700729926996E-3</c:v>
                </c:pt>
                <c:pt idx="6964">
                  <c:v>7.2463768115942004E-3</c:v>
                </c:pt>
                <c:pt idx="6965">
                  <c:v>7.14285714285714E-3</c:v>
                </c:pt>
                <c:pt idx="6966">
                  <c:v>7.14285714285714E-3</c:v>
                </c:pt>
                <c:pt idx="6967">
                  <c:v>7.09219858156028E-3</c:v>
                </c:pt>
                <c:pt idx="6968">
                  <c:v>7.09219858156028E-3</c:v>
                </c:pt>
                <c:pt idx="6969">
                  <c:v>7.0422535211267599E-3</c:v>
                </c:pt>
                <c:pt idx="6970">
                  <c:v>7.0422535211267599E-3</c:v>
                </c:pt>
                <c:pt idx="6971">
                  <c:v>7.0422535211267599E-3</c:v>
                </c:pt>
                <c:pt idx="6972">
                  <c:v>7.0422535211267599E-3</c:v>
                </c:pt>
                <c:pt idx="6973">
                  <c:v>6.9930069930069904E-3</c:v>
                </c:pt>
                <c:pt idx="6974">
                  <c:v>6.9444444444444397E-3</c:v>
                </c:pt>
                <c:pt idx="6975">
                  <c:v>6.9444444444444397E-3</c:v>
                </c:pt>
                <c:pt idx="6976">
                  <c:v>6.8965517241379301E-3</c:v>
                </c:pt>
                <c:pt idx="6977">
                  <c:v>6.8965517241379301E-3</c:v>
                </c:pt>
                <c:pt idx="6978">
                  <c:v>6.8965517241379301E-3</c:v>
                </c:pt>
                <c:pt idx="6979">
                  <c:v>6.8965517241379301E-3</c:v>
                </c:pt>
                <c:pt idx="6980">
                  <c:v>6.8493150684931503E-3</c:v>
                </c:pt>
                <c:pt idx="6981">
                  <c:v>6.8493150684931503E-3</c:v>
                </c:pt>
                <c:pt idx="6982">
                  <c:v>6.8493150684931503E-3</c:v>
                </c:pt>
                <c:pt idx="6983">
                  <c:v>6.8027210884353704E-3</c:v>
                </c:pt>
                <c:pt idx="6984">
                  <c:v>6.7567567567567597E-3</c:v>
                </c:pt>
                <c:pt idx="6985">
                  <c:v>6.7114093959731499E-3</c:v>
                </c:pt>
                <c:pt idx="6986">
                  <c:v>6.7114093959731499E-3</c:v>
                </c:pt>
                <c:pt idx="6987">
                  <c:v>6.6666666666666697E-3</c:v>
                </c:pt>
                <c:pt idx="6988">
                  <c:v>6.6666666666666697E-3</c:v>
                </c:pt>
                <c:pt idx="6989">
                  <c:v>6.5789473684210497E-3</c:v>
                </c:pt>
                <c:pt idx="6990">
                  <c:v>6.5789473684210497E-3</c:v>
                </c:pt>
                <c:pt idx="6991">
                  <c:v>6.5359477124183E-3</c:v>
                </c:pt>
                <c:pt idx="6992">
                  <c:v>6.4935064935064896E-3</c:v>
                </c:pt>
                <c:pt idx="6993">
                  <c:v>6.4516129032258099E-3</c:v>
                </c:pt>
                <c:pt idx="6994">
                  <c:v>6.3694267515923596E-3</c:v>
                </c:pt>
                <c:pt idx="6995">
                  <c:v>6.3291139240506302E-3</c:v>
                </c:pt>
                <c:pt idx="6996">
                  <c:v>6.2893081761006301E-3</c:v>
                </c:pt>
                <c:pt idx="6997">
                  <c:v>6.2500000000000003E-3</c:v>
                </c:pt>
                <c:pt idx="6998">
                  <c:v>6.0975609756097598E-3</c:v>
                </c:pt>
                <c:pt idx="6999">
                  <c:v>6.0606060606060597E-3</c:v>
                </c:pt>
                <c:pt idx="7000">
                  <c:v>6.0422960725075503E-3</c:v>
                </c:pt>
                <c:pt idx="7001">
                  <c:v>6.0422960725075503E-3</c:v>
                </c:pt>
                <c:pt idx="7002">
                  <c:v>6.0240963855421699E-3</c:v>
                </c:pt>
                <c:pt idx="7003">
                  <c:v>5.9880239520958096E-3</c:v>
                </c:pt>
                <c:pt idx="7004">
                  <c:v>5.9880239520958096E-3</c:v>
                </c:pt>
                <c:pt idx="7005">
                  <c:v>5.9523809523809503E-3</c:v>
                </c:pt>
                <c:pt idx="7006">
                  <c:v>5.8139534883720903E-3</c:v>
                </c:pt>
                <c:pt idx="7007">
                  <c:v>5.78034682080925E-3</c:v>
                </c:pt>
                <c:pt idx="7008">
                  <c:v>5.74712643678161E-3</c:v>
                </c:pt>
                <c:pt idx="7009">
                  <c:v>5.6818181818181802E-3</c:v>
                </c:pt>
                <c:pt idx="7010">
                  <c:v>5.6818181818181802E-3</c:v>
                </c:pt>
                <c:pt idx="7011">
                  <c:v>5.5865921787709499E-3</c:v>
                </c:pt>
                <c:pt idx="7012">
                  <c:v>5.5865921787709499E-3</c:v>
                </c:pt>
                <c:pt idx="7013">
                  <c:v>5.5555555555555601E-3</c:v>
                </c:pt>
                <c:pt idx="7014">
                  <c:v>5.5555555555555601E-3</c:v>
                </c:pt>
                <c:pt idx="7015">
                  <c:v>5.4945054945054897E-3</c:v>
                </c:pt>
                <c:pt idx="7016">
                  <c:v>5.4945054945054897E-3</c:v>
                </c:pt>
                <c:pt idx="7017">
                  <c:v>5.40540540540541E-3</c:v>
                </c:pt>
                <c:pt idx="7018">
                  <c:v>5.3475935828877002E-3</c:v>
                </c:pt>
                <c:pt idx="7019">
                  <c:v>5.2910052910052898E-3</c:v>
                </c:pt>
                <c:pt idx="7020">
                  <c:v>5.1813471502590702E-3</c:v>
                </c:pt>
                <c:pt idx="7021">
                  <c:v>5.1546391752577301E-3</c:v>
                </c:pt>
                <c:pt idx="7022">
                  <c:v>5.1020408163265302E-3</c:v>
                </c:pt>
                <c:pt idx="7023">
                  <c:v>5.0251256281407001E-3</c:v>
                </c:pt>
                <c:pt idx="7024">
                  <c:v>5.0000000000000001E-3</c:v>
                </c:pt>
                <c:pt idx="7025">
                  <c:v>4.92610837438424E-3</c:v>
                </c:pt>
                <c:pt idx="7026">
                  <c:v>4.8780487804878101E-3</c:v>
                </c:pt>
                <c:pt idx="7027">
                  <c:v>4.7619047619047597E-3</c:v>
                </c:pt>
                <c:pt idx="7028">
                  <c:v>4.7169811320754698E-3</c:v>
                </c:pt>
                <c:pt idx="7029">
                  <c:v>4.6948356807511703E-3</c:v>
                </c:pt>
                <c:pt idx="7030">
                  <c:v>4.6728971962616802E-3</c:v>
                </c:pt>
                <c:pt idx="7031">
                  <c:v>4.6511627906976804E-3</c:v>
                </c:pt>
                <c:pt idx="7032">
                  <c:v>4.6296296296296302E-3</c:v>
                </c:pt>
                <c:pt idx="7033">
                  <c:v>4.6296296296296302E-3</c:v>
                </c:pt>
                <c:pt idx="7034">
                  <c:v>4.5248868778280599E-3</c:v>
                </c:pt>
                <c:pt idx="7035">
                  <c:v>4.4642857142857097E-3</c:v>
                </c:pt>
                <c:pt idx="7036">
                  <c:v>3.7037037037036999E-3</c:v>
                </c:pt>
                <c:pt idx="7037">
                  <c:v>3.6101083032491002E-3</c:v>
                </c:pt>
                <c:pt idx="7038">
                  <c:v>3.6101083032491002E-3</c:v>
                </c:pt>
                <c:pt idx="7039">
                  <c:v>3.5842293906810001E-3</c:v>
                </c:pt>
                <c:pt idx="7040">
                  <c:v>3.3783783783783799E-3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82-4C57-9E79-2997119714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4185928"/>
        <c:axId val="864178712"/>
      </c:scatterChart>
      <c:valAx>
        <c:axId val="864185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Vehicle 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178712"/>
        <c:crosses val="autoZero"/>
        <c:crossBetween val="midCat"/>
      </c:valAx>
      <c:valAx>
        <c:axId val="864178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Failure</a:t>
                </a:r>
                <a:r>
                  <a:rPr lang="en-US" baseline="0"/>
                  <a:t> Rate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185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600" b="0" i="0" u="none" strike="noStrike" kern="1200" baseline="0">
          <a:solidFill>
            <a:sysClr val="windowText" lastClr="000000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Vehicles!$L$7</c:f>
          <c:strCache>
            <c:ptCount val="1"/>
            <c:pt idx="0">
              <c:v>Explorer 2Wd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Vehicles!$Q$7</c:f>
              <c:strCache>
                <c:ptCount val="1"/>
                <c:pt idx="0">
                  <c:v>Better or Worse?</c:v>
                </c:pt>
              </c:strCache>
            </c:strRef>
          </c:tx>
          <c:spPr>
            <a:solidFill>
              <a:srgbClr val="70AD47">
                <a:alpha val="50196"/>
              </a:srgb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1"/>
          <c:val>
            <c:numRef>
              <c:f>Vehicles!$Q$9:$Q$41</c:f>
              <c:numCache>
                <c:formatCode>General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C00000"/>
                  </a:soli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14:spPr>
              </c14:invertSolidFillFmt>
            </c:ext>
            <c:ext xmlns:c16="http://schemas.microsoft.com/office/drawing/2014/chart" uri="{C3380CC4-5D6E-409C-BE32-E72D297353CC}">
              <c16:uniqueId val="{00000002-C6B8-4DD2-A662-58C6FA3E9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819533416"/>
        <c:axId val="819532104"/>
      </c:barChart>
      <c:scatterChart>
        <c:scatterStyle val="lineMarker"/>
        <c:varyColors val="0"/>
        <c:ser>
          <c:idx val="0"/>
          <c:order val="0"/>
          <c:tx>
            <c:strRef>
              <c:f>Vehicles!$F$6</c:f>
              <c:strCache>
                <c:ptCount val="1"/>
                <c:pt idx="0">
                  <c:v>All Vehicles</c:v>
                </c:pt>
              </c:strCache>
            </c:strRef>
          </c:tx>
          <c:spPr>
            <a:ln w="34925" cap="rnd">
              <a:solidFill>
                <a:schemeClr val="accent1"/>
              </a:solidFill>
              <a:prstDash val="sysDot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Vehicles!$D$8:$D$40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xVal>
          <c:yVal>
            <c:numRef>
              <c:f>Vehicles!$H$8:$H$40</c:f>
              <c:numCache>
                <c:formatCode>0.0%</c:formatCode>
                <c:ptCount val="33"/>
                <c:pt idx="0">
                  <c:v>3.0132234988077173E-2</c:v>
                </c:pt>
                <c:pt idx="1">
                  <c:v>3.1955343418817249E-2</c:v>
                </c:pt>
                <c:pt idx="2">
                  <c:v>3.1969546917553847E-2</c:v>
                </c:pt>
                <c:pt idx="3">
                  <c:v>3.5314695022071685E-2</c:v>
                </c:pt>
                <c:pt idx="4">
                  <c:v>2.9847597953910246E-2</c:v>
                </c:pt>
                <c:pt idx="5">
                  <c:v>3.4277438043128418E-2</c:v>
                </c:pt>
                <c:pt idx="6">
                  <c:v>3.4771435246476134E-2</c:v>
                </c:pt>
                <c:pt idx="7">
                  <c:v>4.6231443098976949E-2</c:v>
                </c:pt>
                <c:pt idx="8">
                  <c:v>5.9846683406222456E-2</c:v>
                </c:pt>
                <c:pt idx="9">
                  <c:v>7.6105833077944635E-2</c:v>
                </c:pt>
                <c:pt idx="10">
                  <c:v>8.6984947059573922E-2</c:v>
                </c:pt>
                <c:pt idx="11">
                  <c:v>0.10935676779463244</c:v>
                </c:pt>
                <c:pt idx="12">
                  <c:v>0.1280931857026083</c:v>
                </c:pt>
                <c:pt idx="13">
                  <c:v>0.14317882482899266</c:v>
                </c:pt>
                <c:pt idx="14">
                  <c:v>0.15136071251855518</c:v>
                </c:pt>
                <c:pt idx="15">
                  <c:v>0.16027823432730687</c:v>
                </c:pt>
                <c:pt idx="16">
                  <c:v>0.17353367125271543</c:v>
                </c:pt>
                <c:pt idx="17">
                  <c:v>0.16855119010955166</c:v>
                </c:pt>
                <c:pt idx="18">
                  <c:v>0.17272840119165839</c:v>
                </c:pt>
                <c:pt idx="19">
                  <c:v>0.16942208165612421</c:v>
                </c:pt>
                <c:pt idx="20">
                  <c:v>0.17446633825944172</c:v>
                </c:pt>
                <c:pt idx="21">
                  <c:v>0.17600652883569096</c:v>
                </c:pt>
                <c:pt idx="22">
                  <c:v>0.18514328808446456</c:v>
                </c:pt>
                <c:pt idx="23">
                  <c:v>0.20280970625798211</c:v>
                </c:pt>
                <c:pt idx="24">
                  <c:v>0.21446280991735536</c:v>
                </c:pt>
                <c:pt idx="25">
                  <c:v>0.226576852418861</c:v>
                </c:pt>
                <c:pt idx="26">
                  <c:v>0.23562753036437248</c:v>
                </c:pt>
                <c:pt idx="27">
                  <c:v>0.2359192348565356</c:v>
                </c:pt>
                <c:pt idx="28">
                  <c:v>0.25802139037433153</c:v>
                </c:pt>
                <c:pt idx="29">
                  <c:v>0.27680798004987534</c:v>
                </c:pt>
                <c:pt idx="30">
                  <c:v>0.31541218637992829</c:v>
                </c:pt>
                <c:pt idx="31">
                  <c:v>0.27205882352941174</c:v>
                </c:pt>
                <c:pt idx="32">
                  <c:v>0.27586206896551724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B8-4DD2-A662-58C6FA3E9C8A}"/>
            </c:ext>
          </c:extLst>
        </c:ser>
        <c:ser>
          <c:idx val="1"/>
          <c:order val="1"/>
          <c:tx>
            <c:strRef>
              <c:f>Vehicles!$L$7</c:f>
              <c:strCache>
                <c:ptCount val="1"/>
                <c:pt idx="0">
                  <c:v>Explorer 2Wd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Vehicles!$D$8:$D$40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xVal>
          <c:yVal>
            <c:numRef>
              <c:f>Vehicles!$L$8:$L$40</c:f>
              <c:numCache>
                <c:formatCode>0.0%</c:formatCode>
                <c:ptCount val="33"/>
                <c:pt idx="0">
                  <c:v>#N/A</c:v>
                </c:pt>
                <c:pt idx="1">
                  <c:v>8.8495575221238937E-3</c:v>
                </c:pt>
                <c:pt idx="2">
                  <c:v>1.5503875968992248E-2</c:v>
                </c:pt>
                <c:pt idx="3">
                  <c:v>3.007518796992481E-2</c:v>
                </c:pt>
                <c:pt idx="4">
                  <c:v>5.4545454545454543E-2</c:v>
                </c:pt>
                <c:pt idx="5">
                  <c:v>0.05</c:v>
                </c:pt>
                <c:pt idx="6">
                  <c:v>2.3622047244094488E-2</c:v>
                </c:pt>
                <c:pt idx="7">
                  <c:v>1.680672268907563E-2</c:v>
                </c:pt>
                <c:pt idx="8">
                  <c:v>6.4102564102564097E-2</c:v>
                </c:pt>
                <c:pt idx="9">
                  <c:v>8.6330935251798566E-2</c:v>
                </c:pt>
                <c:pt idx="10">
                  <c:v>0.10576923076923077</c:v>
                </c:pt>
                <c:pt idx="11">
                  <c:v>0.11886304909560723</c:v>
                </c:pt>
                <c:pt idx="12">
                  <c:v>0.10091743119266056</c:v>
                </c:pt>
                <c:pt idx="13">
                  <c:v>0.12903225806451613</c:v>
                </c:pt>
                <c:pt idx="14">
                  <c:v>0.1271186440677966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B8-4DD2-A662-58C6FA3E9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9522592"/>
        <c:axId val="819526528"/>
      </c:scatterChart>
      <c:valAx>
        <c:axId val="8195225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Vehicle 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19526528"/>
        <c:crosses val="autoZero"/>
        <c:crossBetween val="midCat"/>
        <c:majorUnit val="2"/>
        <c:minorUnit val="1"/>
      </c:valAx>
      <c:valAx>
        <c:axId val="81952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Emissions test Failure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19522592"/>
        <c:crosses val="autoZero"/>
        <c:crossBetween val="midCat"/>
      </c:valAx>
      <c:valAx>
        <c:axId val="819532104"/>
        <c:scaling>
          <c:orientation val="minMax"/>
          <c:max val="1"/>
          <c:min val="-1"/>
        </c:scaling>
        <c:delete val="0"/>
        <c:axPos val="r"/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noFill/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19533416"/>
        <c:crosses val="max"/>
        <c:crossBetween val="between"/>
      </c:valAx>
      <c:catAx>
        <c:axId val="81953341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195321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lt1">
                  <a:lumMod val="8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cap="none" spc="2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Emissions Test Failure Rate vs. Vehicle 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failure_rate_by_age_model!$H$2</c:f>
              <c:strCache>
                <c:ptCount val="1"/>
                <c:pt idx="0">
                  <c:v>0 to 5 years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failure_rate_by_age_model!$G$3:$G$8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failure_rate_by_age_model!$H$3:$H$8</c:f>
              <c:numCache>
                <c:formatCode>0.0%</c:formatCode>
                <c:ptCount val="6"/>
                <c:pt idx="0">
                  <c:v>3.0132234988077173E-2</c:v>
                </c:pt>
                <c:pt idx="1">
                  <c:v>3.1955343418817249E-2</c:v>
                </c:pt>
                <c:pt idx="2">
                  <c:v>3.1969546917553847E-2</c:v>
                </c:pt>
                <c:pt idx="3">
                  <c:v>3.5314695022071685E-2</c:v>
                </c:pt>
                <c:pt idx="4">
                  <c:v>2.9847597953910246E-2</c:v>
                </c:pt>
                <c:pt idx="5">
                  <c:v>3.4277438043128418E-2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92A-4CEE-B418-BD91BE9ADEF9}"/>
            </c:ext>
          </c:extLst>
        </c:ser>
        <c:ser>
          <c:idx val="5"/>
          <c:order val="1"/>
          <c:tx>
            <c:strRef>
              <c:f>failure_rate_by_age_model!$I$2</c:f>
              <c:strCache>
                <c:ptCount val="1"/>
                <c:pt idx="0">
                  <c:v>0 to 5 years (model)</c:v>
                </c:pt>
              </c:strCache>
            </c:strRef>
          </c:tx>
          <c:spPr>
            <a:ln w="28575" cap="flat" cmpd="sng" algn="ctr">
              <a:solidFill>
                <a:schemeClr val="accent6"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failure_rate_by_age_model!$G$3:$G$8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failure_rate_by_age_model!$I$3:$I$8</c:f>
              <c:numCache>
                <c:formatCode>0.0%</c:formatCode>
                <c:ptCount val="6"/>
                <c:pt idx="0">
                  <c:v>3.149033710263964E-2</c:v>
                </c:pt>
                <c:pt idx="1">
                  <c:v>3.1864938621762082E-2</c:v>
                </c:pt>
                <c:pt idx="2">
                  <c:v>3.2239540140884523E-2</c:v>
                </c:pt>
                <c:pt idx="3">
                  <c:v>3.2614141660006972E-2</c:v>
                </c:pt>
                <c:pt idx="4">
                  <c:v>3.2988743179129414E-2</c:v>
                </c:pt>
                <c:pt idx="5">
                  <c:v>3.3363344698251855E-2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2A-4CEE-B418-BD91BE9ADEF9}"/>
            </c:ext>
          </c:extLst>
        </c:ser>
        <c:ser>
          <c:idx val="1"/>
          <c:order val="2"/>
          <c:tx>
            <c:strRef>
              <c:f>failure_rate_by_age_model!$H$10</c:f>
              <c:strCache>
                <c:ptCount val="1"/>
                <c:pt idx="0">
                  <c:v>6 to 15 years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failure_rate_by_age_model!$G$11:$G$20</c:f>
              <c:numCache>
                <c:formatCode>General</c:formatCode>
                <c:ptCount val="10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</c:numCache>
            </c:numRef>
          </c:xVal>
          <c:yVal>
            <c:numRef>
              <c:f>failure_rate_by_age_model!$H$11:$H$20</c:f>
              <c:numCache>
                <c:formatCode>0.0%</c:formatCode>
                <c:ptCount val="10"/>
                <c:pt idx="0">
                  <c:v>3.4771435246476134E-2</c:v>
                </c:pt>
                <c:pt idx="1">
                  <c:v>4.6231443098976949E-2</c:v>
                </c:pt>
                <c:pt idx="2">
                  <c:v>5.9846683406222456E-2</c:v>
                </c:pt>
                <c:pt idx="3">
                  <c:v>7.6105833077944635E-2</c:v>
                </c:pt>
                <c:pt idx="4">
                  <c:v>8.6984947059573922E-2</c:v>
                </c:pt>
                <c:pt idx="5">
                  <c:v>0.10935676779463244</c:v>
                </c:pt>
                <c:pt idx="6">
                  <c:v>0.1280931857026083</c:v>
                </c:pt>
                <c:pt idx="7">
                  <c:v>0.14317882482899266</c:v>
                </c:pt>
                <c:pt idx="8">
                  <c:v>0.15136071251855518</c:v>
                </c:pt>
                <c:pt idx="9">
                  <c:v>0.16027823432730687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92A-4CEE-B418-BD91BE9ADEF9}"/>
            </c:ext>
          </c:extLst>
        </c:ser>
        <c:ser>
          <c:idx val="2"/>
          <c:order val="3"/>
          <c:tx>
            <c:strRef>
              <c:f>failure_rate_by_age_model!$H$22</c:f>
              <c:strCache>
                <c:ptCount val="1"/>
                <c:pt idx="0">
                  <c:v>16 years to 21 years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3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failure_rate_by_age_model!$G$23:$G$28</c:f>
              <c:numCache>
                <c:formatCode>General</c:formatCode>
                <c:ptCount val="6"/>
                <c:pt idx="0">
                  <c:v>16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  <c:pt idx="4">
                  <c:v>20</c:v>
                </c:pt>
                <c:pt idx="5">
                  <c:v>21</c:v>
                </c:pt>
              </c:numCache>
            </c:numRef>
          </c:xVal>
          <c:yVal>
            <c:numRef>
              <c:f>failure_rate_by_age_model!$H$23:$H$28</c:f>
              <c:numCache>
                <c:formatCode>0.0%</c:formatCode>
                <c:ptCount val="6"/>
                <c:pt idx="0">
                  <c:v>0.17353367125271543</c:v>
                </c:pt>
                <c:pt idx="1">
                  <c:v>0.16855119010955166</c:v>
                </c:pt>
                <c:pt idx="2">
                  <c:v>0.17272840119165839</c:v>
                </c:pt>
                <c:pt idx="3">
                  <c:v>0.16942208165612421</c:v>
                </c:pt>
                <c:pt idx="4">
                  <c:v>0.17446633825944172</c:v>
                </c:pt>
                <c:pt idx="5">
                  <c:v>0.17600652883569096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92A-4CEE-B418-BD91BE9ADEF9}"/>
            </c:ext>
          </c:extLst>
        </c:ser>
        <c:ser>
          <c:idx val="4"/>
          <c:order val="4"/>
          <c:tx>
            <c:strRef>
              <c:f>failure_rate_by_age_model!$H$30</c:f>
              <c:strCache>
                <c:ptCount val="1"/>
                <c:pt idx="0">
                  <c:v>&gt; 21 years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5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5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5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5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failure_rate_by_age_model!$G$31:$G$41</c:f>
              <c:numCache>
                <c:formatCode>General</c:formatCode>
                <c:ptCount val="11"/>
                <c:pt idx="0">
                  <c:v>22</c:v>
                </c:pt>
                <c:pt idx="1">
                  <c:v>23</c:v>
                </c:pt>
                <c:pt idx="2">
                  <c:v>24</c:v>
                </c:pt>
                <c:pt idx="3">
                  <c:v>25</c:v>
                </c:pt>
                <c:pt idx="4">
                  <c:v>26</c:v>
                </c:pt>
                <c:pt idx="5">
                  <c:v>27</c:v>
                </c:pt>
                <c:pt idx="6">
                  <c:v>28</c:v>
                </c:pt>
                <c:pt idx="7">
                  <c:v>29</c:v>
                </c:pt>
                <c:pt idx="8">
                  <c:v>30</c:v>
                </c:pt>
                <c:pt idx="9">
                  <c:v>31</c:v>
                </c:pt>
                <c:pt idx="10">
                  <c:v>32</c:v>
                </c:pt>
              </c:numCache>
            </c:numRef>
          </c:xVal>
          <c:yVal>
            <c:numRef>
              <c:f>failure_rate_by_age_model!$H$31:$H$41</c:f>
              <c:numCache>
                <c:formatCode>0.0%</c:formatCode>
                <c:ptCount val="11"/>
                <c:pt idx="0">
                  <c:v>0.18514328808446456</c:v>
                </c:pt>
                <c:pt idx="1">
                  <c:v>0.20280970625798211</c:v>
                </c:pt>
                <c:pt idx="2">
                  <c:v>0.21446280991735536</c:v>
                </c:pt>
                <c:pt idx="3">
                  <c:v>0.226576852418861</c:v>
                </c:pt>
                <c:pt idx="4">
                  <c:v>0.23562753036437248</c:v>
                </c:pt>
                <c:pt idx="5">
                  <c:v>0.2359192348565356</c:v>
                </c:pt>
                <c:pt idx="6">
                  <c:v>0.25802139037433153</c:v>
                </c:pt>
                <c:pt idx="7">
                  <c:v>0.27680798004987534</c:v>
                </c:pt>
                <c:pt idx="8">
                  <c:v>0.31541218637992829</c:v>
                </c:pt>
                <c:pt idx="9">
                  <c:v>0.27205882352941174</c:v>
                </c:pt>
                <c:pt idx="10">
                  <c:v>0.27586206896551724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92A-4CEE-B418-BD91BE9ADEF9}"/>
            </c:ext>
          </c:extLst>
        </c:ser>
        <c:ser>
          <c:idx val="3"/>
          <c:order val="5"/>
          <c:tx>
            <c:strRef>
              <c:f>failure_rate_by_age_model!$I$10</c:f>
              <c:strCache>
                <c:ptCount val="1"/>
                <c:pt idx="0">
                  <c:v>6 to 15 years (model)</c:v>
                </c:pt>
              </c:strCache>
            </c:strRef>
          </c:tx>
          <c:spPr>
            <a:ln w="28575" cap="flat" cmpd="sng" algn="ctr">
              <a:solidFill>
                <a:schemeClr val="accent4"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failure_rate_by_age_model!$G$11:$G$20</c:f>
              <c:numCache>
                <c:formatCode>General</c:formatCode>
                <c:ptCount val="10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</c:numCache>
            </c:numRef>
          </c:xVal>
          <c:yVal>
            <c:numRef>
              <c:f>failure_rate_by_age_model!$I$11:$I$20</c:f>
              <c:numCache>
                <c:formatCode>0.0%</c:formatCode>
                <c:ptCount val="10"/>
                <c:pt idx="0">
                  <c:v>3.1923663504717217E-2</c:v>
                </c:pt>
                <c:pt idx="1">
                  <c:v>4.6988939680479222E-2</c:v>
                </c:pt>
                <c:pt idx="2">
                  <c:v>6.2054215856241227E-2</c:v>
                </c:pt>
                <c:pt idx="3">
                  <c:v>7.7119492032003231E-2</c:v>
                </c:pt>
                <c:pt idx="4">
                  <c:v>9.2184768207765236E-2</c:v>
                </c:pt>
                <c:pt idx="5">
                  <c:v>0.10725004438352724</c:v>
                </c:pt>
                <c:pt idx="6">
                  <c:v>0.12231532055928927</c:v>
                </c:pt>
                <c:pt idx="7">
                  <c:v>0.13738059673505126</c:v>
                </c:pt>
                <c:pt idx="8">
                  <c:v>0.1524458729108133</c:v>
                </c:pt>
                <c:pt idx="9">
                  <c:v>0.16751114908657527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2A-4CEE-B418-BD91BE9ADEF9}"/>
            </c:ext>
          </c:extLst>
        </c:ser>
        <c:ser>
          <c:idx val="6"/>
          <c:order val="6"/>
          <c:tx>
            <c:strRef>
              <c:f>failure_rate_by_age_model!$I$22</c:f>
              <c:strCache>
                <c:ptCount val="1"/>
                <c:pt idx="0">
                  <c:v>16 years to 21 years (model)</c:v>
                </c:pt>
              </c:strCache>
            </c:strRef>
          </c:tx>
          <c:spPr>
            <a:ln w="28575" cap="flat" cmpd="sng" algn="ctr">
              <a:solidFill>
                <a:schemeClr val="accent1">
                  <a:lumMod val="60000"/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failure_rate_by_age_model!$G$23:$G$28</c:f>
              <c:numCache>
                <c:formatCode>General</c:formatCode>
                <c:ptCount val="6"/>
                <c:pt idx="0">
                  <c:v>16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  <c:pt idx="4">
                  <c:v>20</c:v>
                </c:pt>
                <c:pt idx="5">
                  <c:v>21</c:v>
                </c:pt>
              </c:numCache>
            </c:numRef>
          </c:xVal>
          <c:yVal>
            <c:numRef>
              <c:f>failure_rate_by_age_model!$I$23:$I$28</c:f>
              <c:numCache>
                <c:formatCode>0.0%</c:formatCode>
                <c:ptCount val="6"/>
                <c:pt idx="0">
                  <c:v>0.17126787182343997</c:v>
                </c:pt>
                <c:pt idx="1">
                  <c:v>0.17164305988341488</c:v>
                </c:pt>
                <c:pt idx="2">
                  <c:v>0.17201824794338982</c:v>
                </c:pt>
                <c:pt idx="3">
                  <c:v>0.17239343600336476</c:v>
                </c:pt>
                <c:pt idx="4">
                  <c:v>0.17276862406333968</c:v>
                </c:pt>
                <c:pt idx="5">
                  <c:v>0.17314381212331462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92A-4CEE-B418-BD91BE9ADEF9}"/>
            </c:ext>
          </c:extLst>
        </c:ser>
        <c:ser>
          <c:idx val="7"/>
          <c:order val="7"/>
          <c:tx>
            <c:strRef>
              <c:f>failure_rate_by_age_model!$I$30</c:f>
              <c:strCache>
                <c:ptCount val="1"/>
                <c:pt idx="0">
                  <c:v>&gt; 21 years (model)</c:v>
                </c:pt>
              </c:strCache>
            </c:strRef>
          </c:tx>
          <c:spPr>
            <a:ln w="28575" cap="flat" cmpd="sng" algn="ctr">
              <a:solidFill>
                <a:schemeClr val="accent2">
                  <a:lumMod val="60000"/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failure_rate_by_age_model!$G$31:$G$41</c:f>
              <c:numCache>
                <c:formatCode>General</c:formatCode>
                <c:ptCount val="11"/>
                <c:pt idx="0">
                  <c:v>22</c:v>
                </c:pt>
                <c:pt idx="1">
                  <c:v>23</c:v>
                </c:pt>
                <c:pt idx="2">
                  <c:v>24</c:v>
                </c:pt>
                <c:pt idx="3">
                  <c:v>25</c:v>
                </c:pt>
                <c:pt idx="4">
                  <c:v>26</c:v>
                </c:pt>
                <c:pt idx="5">
                  <c:v>27</c:v>
                </c:pt>
                <c:pt idx="6">
                  <c:v>28</c:v>
                </c:pt>
                <c:pt idx="7">
                  <c:v>29</c:v>
                </c:pt>
                <c:pt idx="8">
                  <c:v>30</c:v>
                </c:pt>
                <c:pt idx="9">
                  <c:v>31</c:v>
                </c:pt>
                <c:pt idx="10">
                  <c:v>32</c:v>
                </c:pt>
              </c:numCache>
            </c:numRef>
          </c:xVal>
          <c:yVal>
            <c:numRef>
              <c:f>failure_rate_by_age_model!$I$31:$I$41</c:f>
              <c:numCache>
                <c:formatCode>0.0%</c:formatCode>
                <c:ptCount val="11"/>
                <c:pt idx="0">
                  <c:v>0.18772388069972942</c:v>
                </c:pt>
                <c:pt idx="1">
                  <c:v>0.19981031894563242</c:v>
                </c:pt>
                <c:pt idx="2">
                  <c:v>0.21189675719153542</c:v>
                </c:pt>
                <c:pt idx="3">
                  <c:v>0.22398319543743841</c:v>
                </c:pt>
                <c:pt idx="4">
                  <c:v>0.23606963368334141</c:v>
                </c:pt>
                <c:pt idx="5">
                  <c:v>0.24815607192924435</c:v>
                </c:pt>
                <c:pt idx="6">
                  <c:v>0.26024251017514732</c:v>
                </c:pt>
                <c:pt idx="7">
                  <c:v>0.27232894842105038</c:v>
                </c:pt>
                <c:pt idx="8">
                  <c:v>0.28441538666695332</c:v>
                </c:pt>
                <c:pt idx="9">
                  <c:v>0.29650182491285626</c:v>
                </c:pt>
                <c:pt idx="10">
                  <c:v>0.30858826315875931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592A-4CEE-B418-BD91BE9ADE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5012136"/>
        <c:axId val="815012464"/>
      </c:scatterChart>
      <c:valAx>
        <c:axId val="815012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Vehicle 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rnd">
            <a:solidFill>
              <a:schemeClr val="dk1">
                <a:lumMod val="20000"/>
                <a:lumOff val="8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012464"/>
        <c:crosses val="autoZero"/>
        <c:crossBetween val="midCat"/>
      </c:valAx>
      <c:valAx>
        <c:axId val="81501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Failure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out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012136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cap="none" spc="2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Emissions Test Failure Rate vs. Vehicle 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8"/>
          <c:order val="0"/>
          <c:tx>
            <c:v>raw data</c:v>
          </c:tx>
          <c:spPr>
            <a:ln w="25400">
              <a:noFill/>
            </a:ln>
          </c:spPr>
          <c:marker>
            <c:symbol val="diamond"/>
            <c:size val="2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</c:spPr>
          </c:marker>
          <c:xVal>
            <c:numRef>
              <c:f>'filtered data'!$E$2:$E$7555</c:f>
              <c:numCache>
                <c:formatCode>General</c:formatCode>
                <c:ptCount val="7554"/>
                <c:pt idx="0">
                  <c:v>19</c:v>
                </c:pt>
                <c:pt idx="1">
                  <c:v>16</c:v>
                </c:pt>
                <c:pt idx="2">
                  <c:v>23</c:v>
                </c:pt>
                <c:pt idx="3">
                  <c:v>19</c:v>
                </c:pt>
                <c:pt idx="4">
                  <c:v>23</c:v>
                </c:pt>
                <c:pt idx="5">
                  <c:v>30</c:v>
                </c:pt>
                <c:pt idx="6">
                  <c:v>19</c:v>
                </c:pt>
                <c:pt idx="7">
                  <c:v>21</c:v>
                </c:pt>
                <c:pt idx="8">
                  <c:v>13</c:v>
                </c:pt>
                <c:pt idx="9">
                  <c:v>28</c:v>
                </c:pt>
                <c:pt idx="10">
                  <c:v>16</c:v>
                </c:pt>
                <c:pt idx="11">
                  <c:v>28</c:v>
                </c:pt>
                <c:pt idx="12">
                  <c:v>18</c:v>
                </c:pt>
                <c:pt idx="13">
                  <c:v>22</c:v>
                </c:pt>
                <c:pt idx="14">
                  <c:v>12</c:v>
                </c:pt>
                <c:pt idx="15">
                  <c:v>14</c:v>
                </c:pt>
                <c:pt idx="16">
                  <c:v>18</c:v>
                </c:pt>
                <c:pt idx="17">
                  <c:v>12</c:v>
                </c:pt>
                <c:pt idx="18">
                  <c:v>15</c:v>
                </c:pt>
                <c:pt idx="19">
                  <c:v>15</c:v>
                </c:pt>
                <c:pt idx="20">
                  <c:v>17</c:v>
                </c:pt>
                <c:pt idx="21">
                  <c:v>22</c:v>
                </c:pt>
                <c:pt idx="22">
                  <c:v>21</c:v>
                </c:pt>
                <c:pt idx="23">
                  <c:v>23</c:v>
                </c:pt>
                <c:pt idx="24">
                  <c:v>24</c:v>
                </c:pt>
                <c:pt idx="25">
                  <c:v>19</c:v>
                </c:pt>
                <c:pt idx="26">
                  <c:v>13</c:v>
                </c:pt>
                <c:pt idx="27">
                  <c:v>14</c:v>
                </c:pt>
                <c:pt idx="28">
                  <c:v>27</c:v>
                </c:pt>
                <c:pt idx="29">
                  <c:v>16</c:v>
                </c:pt>
                <c:pt idx="30">
                  <c:v>12</c:v>
                </c:pt>
                <c:pt idx="31">
                  <c:v>13</c:v>
                </c:pt>
                <c:pt idx="32">
                  <c:v>18</c:v>
                </c:pt>
                <c:pt idx="33">
                  <c:v>19</c:v>
                </c:pt>
                <c:pt idx="34">
                  <c:v>24</c:v>
                </c:pt>
                <c:pt idx="35">
                  <c:v>18</c:v>
                </c:pt>
                <c:pt idx="36">
                  <c:v>24</c:v>
                </c:pt>
                <c:pt idx="37">
                  <c:v>18</c:v>
                </c:pt>
                <c:pt idx="38">
                  <c:v>17</c:v>
                </c:pt>
                <c:pt idx="39">
                  <c:v>14</c:v>
                </c:pt>
                <c:pt idx="40">
                  <c:v>24</c:v>
                </c:pt>
                <c:pt idx="41">
                  <c:v>27</c:v>
                </c:pt>
                <c:pt idx="42">
                  <c:v>30</c:v>
                </c:pt>
                <c:pt idx="43">
                  <c:v>12</c:v>
                </c:pt>
                <c:pt idx="44">
                  <c:v>28</c:v>
                </c:pt>
                <c:pt idx="45">
                  <c:v>15</c:v>
                </c:pt>
                <c:pt idx="46">
                  <c:v>16</c:v>
                </c:pt>
                <c:pt idx="47">
                  <c:v>17</c:v>
                </c:pt>
                <c:pt idx="48">
                  <c:v>24</c:v>
                </c:pt>
                <c:pt idx="49">
                  <c:v>16</c:v>
                </c:pt>
                <c:pt idx="50">
                  <c:v>11</c:v>
                </c:pt>
                <c:pt idx="51">
                  <c:v>20</c:v>
                </c:pt>
                <c:pt idx="52">
                  <c:v>14</c:v>
                </c:pt>
                <c:pt idx="53">
                  <c:v>17</c:v>
                </c:pt>
                <c:pt idx="54">
                  <c:v>19</c:v>
                </c:pt>
                <c:pt idx="55">
                  <c:v>21</c:v>
                </c:pt>
                <c:pt idx="56">
                  <c:v>13</c:v>
                </c:pt>
                <c:pt idx="57">
                  <c:v>14</c:v>
                </c:pt>
                <c:pt idx="58">
                  <c:v>15</c:v>
                </c:pt>
                <c:pt idx="59">
                  <c:v>26</c:v>
                </c:pt>
                <c:pt idx="60">
                  <c:v>19</c:v>
                </c:pt>
                <c:pt idx="61">
                  <c:v>19</c:v>
                </c:pt>
                <c:pt idx="62">
                  <c:v>18</c:v>
                </c:pt>
                <c:pt idx="63">
                  <c:v>27</c:v>
                </c:pt>
                <c:pt idx="64">
                  <c:v>14</c:v>
                </c:pt>
                <c:pt idx="65">
                  <c:v>14</c:v>
                </c:pt>
                <c:pt idx="66">
                  <c:v>21</c:v>
                </c:pt>
                <c:pt idx="67">
                  <c:v>13</c:v>
                </c:pt>
                <c:pt idx="68">
                  <c:v>17</c:v>
                </c:pt>
                <c:pt idx="69">
                  <c:v>16</c:v>
                </c:pt>
                <c:pt idx="70">
                  <c:v>22</c:v>
                </c:pt>
                <c:pt idx="71">
                  <c:v>30</c:v>
                </c:pt>
                <c:pt idx="72">
                  <c:v>12</c:v>
                </c:pt>
                <c:pt idx="73">
                  <c:v>25</c:v>
                </c:pt>
                <c:pt idx="74">
                  <c:v>13</c:v>
                </c:pt>
                <c:pt idx="75">
                  <c:v>16</c:v>
                </c:pt>
                <c:pt idx="76">
                  <c:v>25</c:v>
                </c:pt>
                <c:pt idx="77">
                  <c:v>16</c:v>
                </c:pt>
                <c:pt idx="78">
                  <c:v>16</c:v>
                </c:pt>
                <c:pt idx="79">
                  <c:v>15</c:v>
                </c:pt>
                <c:pt idx="80">
                  <c:v>20</c:v>
                </c:pt>
                <c:pt idx="81">
                  <c:v>23</c:v>
                </c:pt>
                <c:pt idx="82">
                  <c:v>16</c:v>
                </c:pt>
                <c:pt idx="83">
                  <c:v>29</c:v>
                </c:pt>
                <c:pt idx="84">
                  <c:v>17</c:v>
                </c:pt>
                <c:pt idx="85">
                  <c:v>15</c:v>
                </c:pt>
                <c:pt idx="86">
                  <c:v>12</c:v>
                </c:pt>
                <c:pt idx="87">
                  <c:v>13</c:v>
                </c:pt>
                <c:pt idx="88">
                  <c:v>29</c:v>
                </c:pt>
                <c:pt idx="89">
                  <c:v>16</c:v>
                </c:pt>
                <c:pt idx="90">
                  <c:v>15</c:v>
                </c:pt>
                <c:pt idx="91">
                  <c:v>15</c:v>
                </c:pt>
                <c:pt idx="92">
                  <c:v>16</c:v>
                </c:pt>
                <c:pt idx="93">
                  <c:v>14</c:v>
                </c:pt>
                <c:pt idx="94">
                  <c:v>13</c:v>
                </c:pt>
                <c:pt idx="95">
                  <c:v>15</c:v>
                </c:pt>
                <c:pt idx="96">
                  <c:v>16</c:v>
                </c:pt>
                <c:pt idx="97">
                  <c:v>29</c:v>
                </c:pt>
                <c:pt idx="98">
                  <c:v>15</c:v>
                </c:pt>
                <c:pt idx="99">
                  <c:v>25</c:v>
                </c:pt>
                <c:pt idx="100">
                  <c:v>14</c:v>
                </c:pt>
                <c:pt idx="101">
                  <c:v>22</c:v>
                </c:pt>
                <c:pt idx="102">
                  <c:v>21</c:v>
                </c:pt>
                <c:pt idx="103">
                  <c:v>15</c:v>
                </c:pt>
                <c:pt idx="104">
                  <c:v>21</c:v>
                </c:pt>
                <c:pt idx="105">
                  <c:v>14</c:v>
                </c:pt>
                <c:pt idx="106">
                  <c:v>13</c:v>
                </c:pt>
                <c:pt idx="107">
                  <c:v>31</c:v>
                </c:pt>
                <c:pt idx="108">
                  <c:v>16</c:v>
                </c:pt>
                <c:pt idx="109">
                  <c:v>17</c:v>
                </c:pt>
                <c:pt idx="110">
                  <c:v>20</c:v>
                </c:pt>
                <c:pt idx="111">
                  <c:v>12</c:v>
                </c:pt>
                <c:pt idx="112">
                  <c:v>13</c:v>
                </c:pt>
                <c:pt idx="113">
                  <c:v>18</c:v>
                </c:pt>
                <c:pt idx="114">
                  <c:v>16</c:v>
                </c:pt>
                <c:pt idx="115">
                  <c:v>12</c:v>
                </c:pt>
                <c:pt idx="116">
                  <c:v>14</c:v>
                </c:pt>
                <c:pt idx="117">
                  <c:v>16</c:v>
                </c:pt>
                <c:pt idx="118">
                  <c:v>14</c:v>
                </c:pt>
                <c:pt idx="119">
                  <c:v>18</c:v>
                </c:pt>
                <c:pt idx="120">
                  <c:v>16</c:v>
                </c:pt>
                <c:pt idx="121">
                  <c:v>26</c:v>
                </c:pt>
                <c:pt idx="122">
                  <c:v>15</c:v>
                </c:pt>
                <c:pt idx="123">
                  <c:v>20</c:v>
                </c:pt>
                <c:pt idx="124">
                  <c:v>26</c:v>
                </c:pt>
                <c:pt idx="125">
                  <c:v>13</c:v>
                </c:pt>
                <c:pt idx="126">
                  <c:v>16</c:v>
                </c:pt>
                <c:pt idx="127">
                  <c:v>20</c:v>
                </c:pt>
                <c:pt idx="128">
                  <c:v>15</c:v>
                </c:pt>
                <c:pt idx="129">
                  <c:v>20</c:v>
                </c:pt>
                <c:pt idx="130">
                  <c:v>25</c:v>
                </c:pt>
                <c:pt idx="131">
                  <c:v>15</c:v>
                </c:pt>
                <c:pt idx="132">
                  <c:v>23</c:v>
                </c:pt>
                <c:pt idx="133">
                  <c:v>19</c:v>
                </c:pt>
                <c:pt idx="134">
                  <c:v>20</c:v>
                </c:pt>
                <c:pt idx="135">
                  <c:v>15</c:v>
                </c:pt>
                <c:pt idx="136">
                  <c:v>15</c:v>
                </c:pt>
                <c:pt idx="137">
                  <c:v>16</c:v>
                </c:pt>
                <c:pt idx="138">
                  <c:v>17</c:v>
                </c:pt>
                <c:pt idx="139">
                  <c:v>18</c:v>
                </c:pt>
                <c:pt idx="140">
                  <c:v>11</c:v>
                </c:pt>
                <c:pt idx="141">
                  <c:v>13</c:v>
                </c:pt>
                <c:pt idx="142">
                  <c:v>21</c:v>
                </c:pt>
                <c:pt idx="143">
                  <c:v>18</c:v>
                </c:pt>
                <c:pt idx="144">
                  <c:v>15</c:v>
                </c:pt>
                <c:pt idx="145">
                  <c:v>22</c:v>
                </c:pt>
                <c:pt idx="146">
                  <c:v>17</c:v>
                </c:pt>
                <c:pt idx="147">
                  <c:v>18</c:v>
                </c:pt>
                <c:pt idx="148">
                  <c:v>15</c:v>
                </c:pt>
                <c:pt idx="149">
                  <c:v>16</c:v>
                </c:pt>
                <c:pt idx="150">
                  <c:v>13</c:v>
                </c:pt>
                <c:pt idx="151">
                  <c:v>16</c:v>
                </c:pt>
                <c:pt idx="152">
                  <c:v>25</c:v>
                </c:pt>
                <c:pt idx="153">
                  <c:v>12</c:v>
                </c:pt>
                <c:pt idx="154">
                  <c:v>8</c:v>
                </c:pt>
                <c:pt idx="155">
                  <c:v>10</c:v>
                </c:pt>
                <c:pt idx="156">
                  <c:v>13</c:v>
                </c:pt>
                <c:pt idx="157">
                  <c:v>16</c:v>
                </c:pt>
                <c:pt idx="158">
                  <c:v>17</c:v>
                </c:pt>
                <c:pt idx="159">
                  <c:v>17</c:v>
                </c:pt>
                <c:pt idx="160">
                  <c:v>3</c:v>
                </c:pt>
                <c:pt idx="161">
                  <c:v>20</c:v>
                </c:pt>
                <c:pt idx="162">
                  <c:v>26</c:v>
                </c:pt>
                <c:pt idx="163">
                  <c:v>18</c:v>
                </c:pt>
                <c:pt idx="164">
                  <c:v>15</c:v>
                </c:pt>
                <c:pt idx="165">
                  <c:v>13</c:v>
                </c:pt>
                <c:pt idx="166">
                  <c:v>16</c:v>
                </c:pt>
                <c:pt idx="167">
                  <c:v>16</c:v>
                </c:pt>
                <c:pt idx="168">
                  <c:v>17</c:v>
                </c:pt>
                <c:pt idx="169">
                  <c:v>22</c:v>
                </c:pt>
                <c:pt idx="170">
                  <c:v>22</c:v>
                </c:pt>
                <c:pt idx="171">
                  <c:v>12</c:v>
                </c:pt>
                <c:pt idx="172">
                  <c:v>16</c:v>
                </c:pt>
                <c:pt idx="173">
                  <c:v>21</c:v>
                </c:pt>
                <c:pt idx="174">
                  <c:v>15</c:v>
                </c:pt>
                <c:pt idx="175">
                  <c:v>24</c:v>
                </c:pt>
                <c:pt idx="176">
                  <c:v>20</c:v>
                </c:pt>
                <c:pt idx="177">
                  <c:v>19</c:v>
                </c:pt>
                <c:pt idx="178">
                  <c:v>23</c:v>
                </c:pt>
                <c:pt idx="179">
                  <c:v>19</c:v>
                </c:pt>
                <c:pt idx="180">
                  <c:v>17</c:v>
                </c:pt>
                <c:pt idx="181">
                  <c:v>15</c:v>
                </c:pt>
                <c:pt idx="182">
                  <c:v>28</c:v>
                </c:pt>
                <c:pt idx="183">
                  <c:v>13</c:v>
                </c:pt>
                <c:pt idx="184">
                  <c:v>18</c:v>
                </c:pt>
                <c:pt idx="185">
                  <c:v>13</c:v>
                </c:pt>
                <c:pt idx="186">
                  <c:v>17</c:v>
                </c:pt>
                <c:pt idx="187">
                  <c:v>14</c:v>
                </c:pt>
                <c:pt idx="188">
                  <c:v>22</c:v>
                </c:pt>
                <c:pt idx="189">
                  <c:v>16</c:v>
                </c:pt>
                <c:pt idx="190">
                  <c:v>25</c:v>
                </c:pt>
                <c:pt idx="191">
                  <c:v>18</c:v>
                </c:pt>
                <c:pt idx="192">
                  <c:v>17</c:v>
                </c:pt>
                <c:pt idx="193">
                  <c:v>20</c:v>
                </c:pt>
                <c:pt idx="194">
                  <c:v>11</c:v>
                </c:pt>
                <c:pt idx="195">
                  <c:v>17</c:v>
                </c:pt>
                <c:pt idx="196">
                  <c:v>12</c:v>
                </c:pt>
                <c:pt idx="197">
                  <c:v>14</c:v>
                </c:pt>
                <c:pt idx="198">
                  <c:v>23</c:v>
                </c:pt>
                <c:pt idx="199">
                  <c:v>15</c:v>
                </c:pt>
                <c:pt idx="200">
                  <c:v>17</c:v>
                </c:pt>
                <c:pt idx="201">
                  <c:v>16</c:v>
                </c:pt>
                <c:pt idx="202">
                  <c:v>32</c:v>
                </c:pt>
                <c:pt idx="203">
                  <c:v>13</c:v>
                </c:pt>
                <c:pt idx="204">
                  <c:v>23</c:v>
                </c:pt>
                <c:pt idx="205">
                  <c:v>12</c:v>
                </c:pt>
                <c:pt idx="206">
                  <c:v>14</c:v>
                </c:pt>
                <c:pt idx="207">
                  <c:v>15</c:v>
                </c:pt>
                <c:pt idx="208">
                  <c:v>26</c:v>
                </c:pt>
                <c:pt idx="209">
                  <c:v>12</c:v>
                </c:pt>
                <c:pt idx="210">
                  <c:v>16</c:v>
                </c:pt>
                <c:pt idx="211">
                  <c:v>14</c:v>
                </c:pt>
                <c:pt idx="212">
                  <c:v>21</c:v>
                </c:pt>
                <c:pt idx="213">
                  <c:v>13</c:v>
                </c:pt>
                <c:pt idx="214">
                  <c:v>22</c:v>
                </c:pt>
                <c:pt idx="215">
                  <c:v>12</c:v>
                </c:pt>
                <c:pt idx="216">
                  <c:v>25</c:v>
                </c:pt>
                <c:pt idx="217">
                  <c:v>12</c:v>
                </c:pt>
                <c:pt idx="218">
                  <c:v>13</c:v>
                </c:pt>
                <c:pt idx="219">
                  <c:v>17</c:v>
                </c:pt>
                <c:pt idx="220">
                  <c:v>16</c:v>
                </c:pt>
                <c:pt idx="221">
                  <c:v>27</c:v>
                </c:pt>
                <c:pt idx="222">
                  <c:v>17</c:v>
                </c:pt>
                <c:pt idx="223">
                  <c:v>14</c:v>
                </c:pt>
                <c:pt idx="224">
                  <c:v>16</c:v>
                </c:pt>
                <c:pt idx="225">
                  <c:v>16</c:v>
                </c:pt>
                <c:pt idx="226">
                  <c:v>17</c:v>
                </c:pt>
                <c:pt idx="227">
                  <c:v>16</c:v>
                </c:pt>
                <c:pt idx="228">
                  <c:v>23</c:v>
                </c:pt>
                <c:pt idx="229">
                  <c:v>14</c:v>
                </c:pt>
                <c:pt idx="230">
                  <c:v>16</c:v>
                </c:pt>
                <c:pt idx="231">
                  <c:v>13</c:v>
                </c:pt>
                <c:pt idx="232">
                  <c:v>8</c:v>
                </c:pt>
                <c:pt idx="233">
                  <c:v>16</c:v>
                </c:pt>
                <c:pt idx="234">
                  <c:v>14</c:v>
                </c:pt>
                <c:pt idx="235">
                  <c:v>12</c:v>
                </c:pt>
                <c:pt idx="236">
                  <c:v>19</c:v>
                </c:pt>
                <c:pt idx="237">
                  <c:v>18</c:v>
                </c:pt>
                <c:pt idx="238">
                  <c:v>17</c:v>
                </c:pt>
                <c:pt idx="239">
                  <c:v>14</c:v>
                </c:pt>
                <c:pt idx="240">
                  <c:v>23</c:v>
                </c:pt>
                <c:pt idx="241">
                  <c:v>16</c:v>
                </c:pt>
                <c:pt idx="242">
                  <c:v>18</c:v>
                </c:pt>
                <c:pt idx="243">
                  <c:v>14</c:v>
                </c:pt>
                <c:pt idx="244">
                  <c:v>12</c:v>
                </c:pt>
                <c:pt idx="245">
                  <c:v>22</c:v>
                </c:pt>
                <c:pt idx="246">
                  <c:v>17</c:v>
                </c:pt>
                <c:pt idx="247">
                  <c:v>28</c:v>
                </c:pt>
                <c:pt idx="248">
                  <c:v>20</c:v>
                </c:pt>
                <c:pt idx="249">
                  <c:v>21</c:v>
                </c:pt>
                <c:pt idx="250">
                  <c:v>11</c:v>
                </c:pt>
                <c:pt idx="251">
                  <c:v>13</c:v>
                </c:pt>
                <c:pt idx="252">
                  <c:v>21</c:v>
                </c:pt>
                <c:pt idx="253">
                  <c:v>16</c:v>
                </c:pt>
                <c:pt idx="254">
                  <c:v>9</c:v>
                </c:pt>
                <c:pt idx="255">
                  <c:v>17</c:v>
                </c:pt>
                <c:pt idx="256">
                  <c:v>13</c:v>
                </c:pt>
                <c:pt idx="257">
                  <c:v>12</c:v>
                </c:pt>
                <c:pt idx="258">
                  <c:v>8</c:v>
                </c:pt>
                <c:pt idx="259">
                  <c:v>18</c:v>
                </c:pt>
                <c:pt idx="260">
                  <c:v>14</c:v>
                </c:pt>
                <c:pt idx="261">
                  <c:v>17</c:v>
                </c:pt>
                <c:pt idx="262">
                  <c:v>17</c:v>
                </c:pt>
                <c:pt idx="263">
                  <c:v>18</c:v>
                </c:pt>
                <c:pt idx="264">
                  <c:v>20</c:v>
                </c:pt>
                <c:pt idx="265">
                  <c:v>17</c:v>
                </c:pt>
                <c:pt idx="266">
                  <c:v>13</c:v>
                </c:pt>
                <c:pt idx="267">
                  <c:v>15</c:v>
                </c:pt>
                <c:pt idx="268">
                  <c:v>17</c:v>
                </c:pt>
                <c:pt idx="269">
                  <c:v>16</c:v>
                </c:pt>
                <c:pt idx="270">
                  <c:v>24</c:v>
                </c:pt>
                <c:pt idx="271">
                  <c:v>19</c:v>
                </c:pt>
                <c:pt idx="272">
                  <c:v>20</c:v>
                </c:pt>
                <c:pt idx="273">
                  <c:v>14</c:v>
                </c:pt>
                <c:pt idx="274">
                  <c:v>28</c:v>
                </c:pt>
                <c:pt idx="275">
                  <c:v>23</c:v>
                </c:pt>
                <c:pt idx="276">
                  <c:v>15</c:v>
                </c:pt>
                <c:pt idx="277">
                  <c:v>14</c:v>
                </c:pt>
                <c:pt idx="278">
                  <c:v>14</c:v>
                </c:pt>
                <c:pt idx="279">
                  <c:v>14</c:v>
                </c:pt>
                <c:pt idx="280">
                  <c:v>20</c:v>
                </c:pt>
                <c:pt idx="281">
                  <c:v>25</c:v>
                </c:pt>
                <c:pt idx="282">
                  <c:v>14</c:v>
                </c:pt>
                <c:pt idx="283">
                  <c:v>21</c:v>
                </c:pt>
                <c:pt idx="284">
                  <c:v>17</c:v>
                </c:pt>
                <c:pt idx="285">
                  <c:v>16</c:v>
                </c:pt>
                <c:pt idx="286">
                  <c:v>16</c:v>
                </c:pt>
                <c:pt idx="287">
                  <c:v>15</c:v>
                </c:pt>
                <c:pt idx="288">
                  <c:v>15</c:v>
                </c:pt>
                <c:pt idx="289">
                  <c:v>26</c:v>
                </c:pt>
                <c:pt idx="290">
                  <c:v>12</c:v>
                </c:pt>
                <c:pt idx="291">
                  <c:v>21</c:v>
                </c:pt>
                <c:pt idx="292">
                  <c:v>24</c:v>
                </c:pt>
                <c:pt idx="293">
                  <c:v>20</c:v>
                </c:pt>
                <c:pt idx="294">
                  <c:v>14</c:v>
                </c:pt>
                <c:pt idx="295">
                  <c:v>10</c:v>
                </c:pt>
                <c:pt idx="296">
                  <c:v>12</c:v>
                </c:pt>
                <c:pt idx="297">
                  <c:v>15</c:v>
                </c:pt>
                <c:pt idx="298">
                  <c:v>19</c:v>
                </c:pt>
                <c:pt idx="299">
                  <c:v>13</c:v>
                </c:pt>
                <c:pt idx="300">
                  <c:v>17</c:v>
                </c:pt>
                <c:pt idx="301">
                  <c:v>19</c:v>
                </c:pt>
                <c:pt idx="302">
                  <c:v>29</c:v>
                </c:pt>
                <c:pt idx="303">
                  <c:v>17</c:v>
                </c:pt>
                <c:pt idx="304">
                  <c:v>16</c:v>
                </c:pt>
                <c:pt idx="305">
                  <c:v>15</c:v>
                </c:pt>
                <c:pt idx="306">
                  <c:v>15</c:v>
                </c:pt>
                <c:pt idx="307">
                  <c:v>18</c:v>
                </c:pt>
                <c:pt idx="308">
                  <c:v>18</c:v>
                </c:pt>
                <c:pt idx="309">
                  <c:v>17</c:v>
                </c:pt>
                <c:pt idx="310">
                  <c:v>21</c:v>
                </c:pt>
                <c:pt idx="311">
                  <c:v>13</c:v>
                </c:pt>
                <c:pt idx="312">
                  <c:v>12</c:v>
                </c:pt>
                <c:pt idx="313">
                  <c:v>23</c:v>
                </c:pt>
                <c:pt idx="314">
                  <c:v>12</c:v>
                </c:pt>
                <c:pt idx="315">
                  <c:v>18</c:v>
                </c:pt>
                <c:pt idx="316">
                  <c:v>11</c:v>
                </c:pt>
                <c:pt idx="317">
                  <c:v>21</c:v>
                </c:pt>
                <c:pt idx="318">
                  <c:v>12</c:v>
                </c:pt>
                <c:pt idx="319">
                  <c:v>18</c:v>
                </c:pt>
                <c:pt idx="320">
                  <c:v>20</c:v>
                </c:pt>
                <c:pt idx="321">
                  <c:v>22</c:v>
                </c:pt>
                <c:pt idx="322">
                  <c:v>16</c:v>
                </c:pt>
                <c:pt idx="323">
                  <c:v>16</c:v>
                </c:pt>
                <c:pt idx="324">
                  <c:v>11</c:v>
                </c:pt>
                <c:pt idx="325">
                  <c:v>17</c:v>
                </c:pt>
                <c:pt idx="326">
                  <c:v>16</c:v>
                </c:pt>
                <c:pt idx="327">
                  <c:v>16</c:v>
                </c:pt>
                <c:pt idx="328">
                  <c:v>13</c:v>
                </c:pt>
                <c:pt idx="329">
                  <c:v>18</c:v>
                </c:pt>
                <c:pt idx="330">
                  <c:v>13</c:v>
                </c:pt>
                <c:pt idx="331">
                  <c:v>14</c:v>
                </c:pt>
                <c:pt idx="332">
                  <c:v>14</c:v>
                </c:pt>
                <c:pt idx="333">
                  <c:v>15</c:v>
                </c:pt>
                <c:pt idx="334">
                  <c:v>13</c:v>
                </c:pt>
                <c:pt idx="335">
                  <c:v>26</c:v>
                </c:pt>
                <c:pt idx="336">
                  <c:v>10</c:v>
                </c:pt>
                <c:pt idx="337">
                  <c:v>15</c:v>
                </c:pt>
                <c:pt idx="338">
                  <c:v>12</c:v>
                </c:pt>
                <c:pt idx="339">
                  <c:v>13</c:v>
                </c:pt>
                <c:pt idx="340">
                  <c:v>18</c:v>
                </c:pt>
                <c:pt idx="341">
                  <c:v>21</c:v>
                </c:pt>
                <c:pt idx="342">
                  <c:v>12</c:v>
                </c:pt>
                <c:pt idx="343">
                  <c:v>12</c:v>
                </c:pt>
                <c:pt idx="344">
                  <c:v>17</c:v>
                </c:pt>
                <c:pt idx="345">
                  <c:v>24</c:v>
                </c:pt>
                <c:pt idx="346">
                  <c:v>16</c:v>
                </c:pt>
                <c:pt idx="347">
                  <c:v>23</c:v>
                </c:pt>
                <c:pt idx="348">
                  <c:v>29</c:v>
                </c:pt>
                <c:pt idx="349">
                  <c:v>16</c:v>
                </c:pt>
                <c:pt idx="350">
                  <c:v>12</c:v>
                </c:pt>
                <c:pt idx="351">
                  <c:v>17</c:v>
                </c:pt>
                <c:pt idx="352">
                  <c:v>15</c:v>
                </c:pt>
                <c:pt idx="353">
                  <c:v>13</c:v>
                </c:pt>
                <c:pt idx="354">
                  <c:v>12</c:v>
                </c:pt>
                <c:pt idx="355">
                  <c:v>18</c:v>
                </c:pt>
                <c:pt idx="356">
                  <c:v>12</c:v>
                </c:pt>
                <c:pt idx="357">
                  <c:v>16</c:v>
                </c:pt>
                <c:pt idx="358">
                  <c:v>15</c:v>
                </c:pt>
                <c:pt idx="359">
                  <c:v>21</c:v>
                </c:pt>
                <c:pt idx="360">
                  <c:v>16</c:v>
                </c:pt>
                <c:pt idx="361">
                  <c:v>13</c:v>
                </c:pt>
                <c:pt idx="362">
                  <c:v>25</c:v>
                </c:pt>
                <c:pt idx="363">
                  <c:v>14</c:v>
                </c:pt>
                <c:pt idx="364">
                  <c:v>16</c:v>
                </c:pt>
                <c:pt idx="365">
                  <c:v>21</c:v>
                </c:pt>
                <c:pt idx="366">
                  <c:v>16</c:v>
                </c:pt>
                <c:pt idx="367">
                  <c:v>27</c:v>
                </c:pt>
                <c:pt idx="368">
                  <c:v>14</c:v>
                </c:pt>
                <c:pt idx="369">
                  <c:v>12</c:v>
                </c:pt>
                <c:pt idx="370">
                  <c:v>18</c:v>
                </c:pt>
                <c:pt idx="371">
                  <c:v>17</c:v>
                </c:pt>
                <c:pt idx="372">
                  <c:v>12</c:v>
                </c:pt>
                <c:pt idx="373">
                  <c:v>19</c:v>
                </c:pt>
                <c:pt idx="374">
                  <c:v>14</c:v>
                </c:pt>
                <c:pt idx="375">
                  <c:v>15</c:v>
                </c:pt>
                <c:pt idx="376">
                  <c:v>18</c:v>
                </c:pt>
                <c:pt idx="377">
                  <c:v>18</c:v>
                </c:pt>
                <c:pt idx="378">
                  <c:v>15</c:v>
                </c:pt>
                <c:pt idx="379">
                  <c:v>28</c:v>
                </c:pt>
                <c:pt idx="380">
                  <c:v>14</c:v>
                </c:pt>
                <c:pt idx="381">
                  <c:v>17</c:v>
                </c:pt>
                <c:pt idx="382">
                  <c:v>15</c:v>
                </c:pt>
                <c:pt idx="383">
                  <c:v>15</c:v>
                </c:pt>
                <c:pt idx="384">
                  <c:v>24</c:v>
                </c:pt>
                <c:pt idx="385">
                  <c:v>26</c:v>
                </c:pt>
                <c:pt idx="386">
                  <c:v>18</c:v>
                </c:pt>
                <c:pt idx="387">
                  <c:v>15</c:v>
                </c:pt>
                <c:pt idx="388">
                  <c:v>18</c:v>
                </c:pt>
                <c:pt idx="389">
                  <c:v>15</c:v>
                </c:pt>
                <c:pt idx="390">
                  <c:v>13</c:v>
                </c:pt>
                <c:pt idx="391">
                  <c:v>20</c:v>
                </c:pt>
                <c:pt idx="392">
                  <c:v>21</c:v>
                </c:pt>
                <c:pt idx="393">
                  <c:v>15</c:v>
                </c:pt>
                <c:pt idx="394">
                  <c:v>17</c:v>
                </c:pt>
                <c:pt idx="395">
                  <c:v>24</c:v>
                </c:pt>
                <c:pt idx="396">
                  <c:v>14</c:v>
                </c:pt>
                <c:pt idx="397">
                  <c:v>17</c:v>
                </c:pt>
                <c:pt idx="398">
                  <c:v>13</c:v>
                </c:pt>
                <c:pt idx="399">
                  <c:v>15</c:v>
                </c:pt>
                <c:pt idx="400">
                  <c:v>14</c:v>
                </c:pt>
                <c:pt idx="401">
                  <c:v>24</c:v>
                </c:pt>
                <c:pt idx="402">
                  <c:v>11</c:v>
                </c:pt>
                <c:pt idx="403">
                  <c:v>20</c:v>
                </c:pt>
                <c:pt idx="404">
                  <c:v>19</c:v>
                </c:pt>
                <c:pt idx="405">
                  <c:v>14</c:v>
                </c:pt>
                <c:pt idx="406">
                  <c:v>23</c:v>
                </c:pt>
                <c:pt idx="407">
                  <c:v>20</c:v>
                </c:pt>
                <c:pt idx="408">
                  <c:v>17</c:v>
                </c:pt>
                <c:pt idx="409">
                  <c:v>23</c:v>
                </c:pt>
                <c:pt idx="410">
                  <c:v>13</c:v>
                </c:pt>
                <c:pt idx="411">
                  <c:v>17</c:v>
                </c:pt>
                <c:pt idx="412">
                  <c:v>24</c:v>
                </c:pt>
                <c:pt idx="413">
                  <c:v>12</c:v>
                </c:pt>
                <c:pt idx="414">
                  <c:v>15</c:v>
                </c:pt>
                <c:pt idx="415">
                  <c:v>13</c:v>
                </c:pt>
                <c:pt idx="416">
                  <c:v>16</c:v>
                </c:pt>
                <c:pt idx="417">
                  <c:v>18</c:v>
                </c:pt>
                <c:pt idx="418">
                  <c:v>12</c:v>
                </c:pt>
                <c:pt idx="419">
                  <c:v>21</c:v>
                </c:pt>
                <c:pt idx="420">
                  <c:v>10</c:v>
                </c:pt>
                <c:pt idx="421">
                  <c:v>20</c:v>
                </c:pt>
                <c:pt idx="422">
                  <c:v>11</c:v>
                </c:pt>
                <c:pt idx="423">
                  <c:v>15</c:v>
                </c:pt>
                <c:pt idx="424">
                  <c:v>31</c:v>
                </c:pt>
                <c:pt idx="425">
                  <c:v>16</c:v>
                </c:pt>
                <c:pt idx="426">
                  <c:v>12</c:v>
                </c:pt>
                <c:pt idx="427">
                  <c:v>23</c:v>
                </c:pt>
                <c:pt idx="428">
                  <c:v>17</c:v>
                </c:pt>
                <c:pt idx="429">
                  <c:v>20</c:v>
                </c:pt>
                <c:pt idx="430">
                  <c:v>17</c:v>
                </c:pt>
                <c:pt idx="431">
                  <c:v>11</c:v>
                </c:pt>
                <c:pt idx="432">
                  <c:v>23</c:v>
                </c:pt>
                <c:pt idx="433">
                  <c:v>14</c:v>
                </c:pt>
                <c:pt idx="434">
                  <c:v>14</c:v>
                </c:pt>
                <c:pt idx="435">
                  <c:v>11</c:v>
                </c:pt>
                <c:pt idx="436">
                  <c:v>12</c:v>
                </c:pt>
                <c:pt idx="437">
                  <c:v>9</c:v>
                </c:pt>
                <c:pt idx="438">
                  <c:v>14</c:v>
                </c:pt>
                <c:pt idx="439">
                  <c:v>19</c:v>
                </c:pt>
                <c:pt idx="440">
                  <c:v>14</c:v>
                </c:pt>
                <c:pt idx="441">
                  <c:v>17</c:v>
                </c:pt>
                <c:pt idx="442">
                  <c:v>13</c:v>
                </c:pt>
                <c:pt idx="443">
                  <c:v>17</c:v>
                </c:pt>
                <c:pt idx="444">
                  <c:v>25</c:v>
                </c:pt>
                <c:pt idx="445">
                  <c:v>15</c:v>
                </c:pt>
                <c:pt idx="446">
                  <c:v>22</c:v>
                </c:pt>
                <c:pt idx="447">
                  <c:v>18</c:v>
                </c:pt>
                <c:pt idx="448">
                  <c:v>12</c:v>
                </c:pt>
                <c:pt idx="449">
                  <c:v>14</c:v>
                </c:pt>
                <c:pt idx="450">
                  <c:v>18</c:v>
                </c:pt>
                <c:pt idx="451">
                  <c:v>15</c:v>
                </c:pt>
                <c:pt idx="452">
                  <c:v>22</c:v>
                </c:pt>
                <c:pt idx="453">
                  <c:v>15</c:v>
                </c:pt>
                <c:pt idx="454">
                  <c:v>16</c:v>
                </c:pt>
                <c:pt idx="455">
                  <c:v>13</c:v>
                </c:pt>
                <c:pt idx="456">
                  <c:v>14</c:v>
                </c:pt>
                <c:pt idx="457">
                  <c:v>16</c:v>
                </c:pt>
                <c:pt idx="458">
                  <c:v>14</c:v>
                </c:pt>
                <c:pt idx="459">
                  <c:v>20</c:v>
                </c:pt>
                <c:pt idx="460">
                  <c:v>14</c:v>
                </c:pt>
                <c:pt idx="461">
                  <c:v>15</c:v>
                </c:pt>
                <c:pt idx="462">
                  <c:v>11</c:v>
                </c:pt>
                <c:pt idx="463">
                  <c:v>16</c:v>
                </c:pt>
                <c:pt idx="464">
                  <c:v>13</c:v>
                </c:pt>
                <c:pt idx="465">
                  <c:v>18</c:v>
                </c:pt>
                <c:pt idx="466">
                  <c:v>15</c:v>
                </c:pt>
                <c:pt idx="467">
                  <c:v>14</c:v>
                </c:pt>
                <c:pt idx="468">
                  <c:v>17</c:v>
                </c:pt>
                <c:pt idx="469">
                  <c:v>19</c:v>
                </c:pt>
                <c:pt idx="470">
                  <c:v>15</c:v>
                </c:pt>
                <c:pt idx="471">
                  <c:v>21</c:v>
                </c:pt>
                <c:pt idx="472">
                  <c:v>19</c:v>
                </c:pt>
                <c:pt idx="473">
                  <c:v>17</c:v>
                </c:pt>
                <c:pt idx="474">
                  <c:v>16</c:v>
                </c:pt>
                <c:pt idx="475">
                  <c:v>7</c:v>
                </c:pt>
                <c:pt idx="476">
                  <c:v>17</c:v>
                </c:pt>
                <c:pt idx="477">
                  <c:v>12</c:v>
                </c:pt>
                <c:pt idx="478">
                  <c:v>11</c:v>
                </c:pt>
                <c:pt idx="479">
                  <c:v>17</c:v>
                </c:pt>
                <c:pt idx="480">
                  <c:v>13</c:v>
                </c:pt>
                <c:pt idx="481">
                  <c:v>12</c:v>
                </c:pt>
                <c:pt idx="482">
                  <c:v>19</c:v>
                </c:pt>
                <c:pt idx="483">
                  <c:v>8</c:v>
                </c:pt>
                <c:pt idx="484">
                  <c:v>16</c:v>
                </c:pt>
                <c:pt idx="485">
                  <c:v>22</c:v>
                </c:pt>
                <c:pt idx="486">
                  <c:v>18</c:v>
                </c:pt>
                <c:pt idx="487">
                  <c:v>12</c:v>
                </c:pt>
                <c:pt idx="488">
                  <c:v>12</c:v>
                </c:pt>
                <c:pt idx="489">
                  <c:v>15</c:v>
                </c:pt>
                <c:pt idx="490">
                  <c:v>17</c:v>
                </c:pt>
                <c:pt idx="491">
                  <c:v>15</c:v>
                </c:pt>
                <c:pt idx="492">
                  <c:v>21</c:v>
                </c:pt>
                <c:pt idx="493">
                  <c:v>19</c:v>
                </c:pt>
                <c:pt idx="494">
                  <c:v>18</c:v>
                </c:pt>
                <c:pt idx="495">
                  <c:v>26</c:v>
                </c:pt>
                <c:pt idx="496">
                  <c:v>20</c:v>
                </c:pt>
                <c:pt idx="497">
                  <c:v>9</c:v>
                </c:pt>
                <c:pt idx="498">
                  <c:v>16</c:v>
                </c:pt>
                <c:pt idx="499">
                  <c:v>13</c:v>
                </c:pt>
                <c:pt idx="500">
                  <c:v>13</c:v>
                </c:pt>
                <c:pt idx="501">
                  <c:v>14</c:v>
                </c:pt>
                <c:pt idx="502">
                  <c:v>16</c:v>
                </c:pt>
                <c:pt idx="503">
                  <c:v>11</c:v>
                </c:pt>
                <c:pt idx="504">
                  <c:v>14</c:v>
                </c:pt>
                <c:pt idx="505">
                  <c:v>12</c:v>
                </c:pt>
                <c:pt idx="506">
                  <c:v>14</c:v>
                </c:pt>
                <c:pt idx="507">
                  <c:v>15</c:v>
                </c:pt>
                <c:pt idx="508">
                  <c:v>14</c:v>
                </c:pt>
                <c:pt idx="509">
                  <c:v>19</c:v>
                </c:pt>
                <c:pt idx="510">
                  <c:v>17</c:v>
                </c:pt>
                <c:pt idx="511">
                  <c:v>15</c:v>
                </c:pt>
                <c:pt idx="512">
                  <c:v>17</c:v>
                </c:pt>
                <c:pt idx="513">
                  <c:v>11</c:v>
                </c:pt>
                <c:pt idx="514">
                  <c:v>14</c:v>
                </c:pt>
                <c:pt idx="515">
                  <c:v>12</c:v>
                </c:pt>
                <c:pt idx="516">
                  <c:v>12</c:v>
                </c:pt>
                <c:pt idx="517">
                  <c:v>14</c:v>
                </c:pt>
                <c:pt idx="518">
                  <c:v>16</c:v>
                </c:pt>
                <c:pt idx="519">
                  <c:v>17</c:v>
                </c:pt>
                <c:pt idx="520">
                  <c:v>14</c:v>
                </c:pt>
                <c:pt idx="521">
                  <c:v>12</c:v>
                </c:pt>
                <c:pt idx="522">
                  <c:v>16</c:v>
                </c:pt>
                <c:pt idx="523">
                  <c:v>18</c:v>
                </c:pt>
                <c:pt idx="524">
                  <c:v>13</c:v>
                </c:pt>
                <c:pt idx="525">
                  <c:v>22</c:v>
                </c:pt>
                <c:pt idx="526">
                  <c:v>16</c:v>
                </c:pt>
                <c:pt idx="527">
                  <c:v>10</c:v>
                </c:pt>
                <c:pt idx="528">
                  <c:v>10</c:v>
                </c:pt>
                <c:pt idx="529">
                  <c:v>13</c:v>
                </c:pt>
                <c:pt idx="530">
                  <c:v>15</c:v>
                </c:pt>
                <c:pt idx="531">
                  <c:v>13</c:v>
                </c:pt>
                <c:pt idx="532">
                  <c:v>12</c:v>
                </c:pt>
                <c:pt idx="533">
                  <c:v>16</c:v>
                </c:pt>
                <c:pt idx="534">
                  <c:v>20</c:v>
                </c:pt>
                <c:pt idx="535">
                  <c:v>14</c:v>
                </c:pt>
                <c:pt idx="536">
                  <c:v>19</c:v>
                </c:pt>
                <c:pt idx="537">
                  <c:v>15</c:v>
                </c:pt>
                <c:pt idx="538">
                  <c:v>14</c:v>
                </c:pt>
                <c:pt idx="539">
                  <c:v>14</c:v>
                </c:pt>
                <c:pt idx="540">
                  <c:v>21</c:v>
                </c:pt>
                <c:pt idx="541">
                  <c:v>13</c:v>
                </c:pt>
                <c:pt idx="542">
                  <c:v>20</c:v>
                </c:pt>
                <c:pt idx="543">
                  <c:v>15</c:v>
                </c:pt>
                <c:pt idx="544">
                  <c:v>19</c:v>
                </c:pt>
                <c:pt idx="545">
                  <c:v>20</c:v>
                </c:pt>
                <c:pt idx="546">
                  <c:v>20</c:v>
                </c:pt>
                <c:pt idx="547">
                  <c:v>15</c:v>
                </c:pt>
                <c:pt idx="548">
                  <c:v>9</c:v>
                </c:pt>
                <c:pt idx="549">
                  <c:v>17</c:v>
                </c:pt>
                <c:pt idx="550">
                  <c:v>22</c:v>
                </c:pt>
                <c:pt idx="551">
                  <c:v>13</c:v>
                </c:pt>
                <c:pt idx="552">
                  <c:v>14</c:v>
                </c:pt>
                <c:pt idx="553">
                  <c:v>9</c:v>
                </c:pt>
                <c:pt idx="554">
                  <c:v>12</c:v>
                </c:pt>
                <c:pt idx="555">
                  <c:v>18</c:v>
                </c:pt>
                <c:pt idx="556">
                  <c:v>10</c:v>
                </c:pt>
                <c:pt idx="557">
                  <c:v>18</c:v>
                </c:pt>
                <c:pt idx="558">
                  <c:v>14</c:v>
                </c:pt>
                <c:pt idx="559">
                  <c:v>16</c:v>
                </c:pt>
                <c:pt idx="560">
                  <c:v>19</c:v>
                </c:pt>
                <c:pt idx="561">
                  <c:v>18</c:v>
                </c:pt>
                <c:pt idx="562">
                  <c:v>15</c:v>
                </c:pt>
                <c:pt idx="563">
                  <c:v>20</c:v>
                </c:pt>
                <c:pt idx="564">
                  <c:v>21</c:v>
                </c:pt>
                <c:pt idx="565">
                  <c:v>15</c:v>
                </c:pt>
                <c:pt idx="566">
                  <c:v>22</c:v>
                </c:pt>
                <c:pt idx="567">
                  <c:v>19</c:v>
                </c:pt>
                <c:pt idx="568">
                  <c:v>24</c:v>
                </c:pt>
                <c:pt idx="569">
                  <c:v>12</c:v>
                </c:pt>
                <c:pt idx="570">
                  <c:v>20</c:v>
                </c:pt>
                <c:pt idx="571">
                  <c:v>25</c:v>
                </c:pt>
                <c:pt idx="572">
                  <c:v>14</c:v>
                </c:pt>
                <c:pt idx="573">
                  <c:v>21</c:v>
                </c:pt>
                <c:pt idx="574">
                  <c:v>17</c:v>
                </c:pt>
                <c:pt idx="575">
                  <c:v>12</c:v>
                </c:pt>
                <c:pt idx="576">
                  <c:v>11</c:v>
                </c:pt>
                <c:pt idx="577">
                  <c:v>18</c:v>
                </c:pt>
                <c:pt idx="578">
                  <c:v>14</c:v>
                </c:pt>
                <c:pt idx="579">
                  <c:v>26</c:v>
                </c:pt>
                <c:pt idx="580">
                  <c:v>23</c:v>
                </c:pt>
                <c:pt idx="581">
                  <c:v>22</c:v>
                </c:pt>
                <c:pt idx="582">
                  <c:v>13</c:v>
                </c:pt>
                <c:pt idx="583">
                  <c:v>11</c:v>
                </c:pt>
                <c:pt idx="584">
                  <c:v>16</c:v>
                </c:pt>
                <c:pt idx="585">
                  <c:v>14</c:v>
                </c:pt>
                <c:pt idx="586">
                  <c:v>19</c:v>
                </c:pt>
                <c:pt idx="587">
                  <c:v>15</c:v>
                </c:pt>
                <c:pt idx="588">
                  <c:v>19</c:v>
                </c:pt>
                <c:pt idx="589">
                  <c:v>10</c:v>
                </c:pt>
                <c:pt idx="590">
                  <c:v>23</c:v>
                </c:pt>
                <c:pt idx="591">
                  <c:v>14</c:v>
                </c:pt>
                <c:pt idx="592">
                  <c:v>14</c:v>
                </c:pt>
                <c:pt idx="593">
                  <c:v>13</c:v>
                </c:pt>
                <c:pt idx="594">
                  <c:v>14</c:v>
                </c:pt>
                <c:pt idx="595">
                  <c:v>24</c:v>
                </c:pt>
                <c:pt idx="596">
                  <c:v>16</c:v>
                </c:pt>
                <c:pt idx="597">
                  <c:v>12</c:v>
                </c:pt>
                <c:pt idx="598">
                  <c:v>18</c:v>
                </c:pt>
                <c:pt idx="599">
                  <c:v>15</c:v>
                </c:pt>
                <c:pt idx="600">
                  <c:v>16</c:v>
                </c:pt>
                <c:pt idx="601">
                  <c:v>17</c:v>
                </c:pt>
                <c:pt idx="602">
                  <c:v>20</c:v>
                </c:pt>
                <c:pt idx="603">
                  <c:v>18</c:v>
                </c:pt>
                <c:pt idx="604">
                  <c:v>12</c:v>
                </c:pt>
                <c:pt idx="605">
                  <c:v>14</c:v>
                </c:pt>
                <c:pt idx="606">
                  <c:v>13</c:v>
                </c:pt>
                <c:pt idx="607">
                  <c:v>21</c:v>
                </c:pt>
                <c:pt idx="608">
                  <c:v>14</c:v>
                </c:pt>
                <c:pt idx="609">
                  <c:v>19</c:v>
                </c:pt>
                <c:pt idx="610">
                  <c:v>9</c:v>
                </c:pt>
                <c:pt idx="611">
                  <c:v>15</c:v>
                </c:pt>
                <c:pt idx="612">
                  <c:v>23</c:v>
                </c:pt>
                <c:pt idx="613">
                  <c:v>17</c:v>
                </c:pt>
                <c:pt idx="614">
                  <c:v>15</c:v>
                </c:pt>
                <c:pt idx="615">
                  <c:v>24</c:v>
                </c:pt>
                <c:pt idx="616">
                  <c:v>11</c:v>
                </c:pt>
                <c:pt idx="617">
                  <c:v>19</c:v>
                </c:pt>
                <c:pt idx="618">
                  <c:v>17</c:v>
                </c:pt>
                <c:pt idx="619">
                  <c:v>18</c:v>
                </c:pt>
                <c:pt idx="620">
                  <c:v>20</c:v>
                </c:pt>
                <c:pt idx="621">
                  <c:v>17</c:v>
                </c:pt>
                <c:pt idx="622">
                  <c:v>22</c:v>
                </c:pt>
                <c:pt idx="623">
                  <c:v>12</c:v>
                </c:pt>
                <c:pt idx="624">
                  <c:v>19</c:v>
                </c:pt>
                <c:pt idx="625">
                  <c:v>19</c:v>
                </c:pt>
                <c:pt idx="626">
                  <c:v>14</c:v>
                </c:pt>
                <c:pt idx="627">
                  <c:v>15</c:v>
                </c:pt>
                <c:pt idx="628">
                  <c:v>14</c:v>
                </c:pt>
                <c:pt idx="629">
                  <c:v>11</c:v>
                </c:pt>
                <c:pt idx="630">
                  <c:v>23</c:v>
                </c:pt>
                <c:pt idx="631">
                  <c:v>15</c:v>
                </c:pt>
                <c:pt idx="632">
                  <c:v>17</c:v>
                </c:pt>
                <c:pt idx="633">
                  <c:v>14</c:v>
                </c:pt>
                <c:pt idx="634">
                  <c:v>19</c:v>
                </c:pt>
                <c:pt idx="635">
                  <c:v>11</c:v>
                </c:pt>
                <c:pt idx="636">
                  <c:v>16</c:v>
                </c:pt>
                <c:pt idx="637">
                  <c:v>18</c:v>
                </c:pt>
                <c:pt idx="638">
                  <c:v>22</c:v>
                </c:pt>
                <c:pt idx="639">
                  <c:v>13</c:v>
                </c:pt>
                <c:pt idx="640">
                  <c:v>13</c:v>
                </c:pt>
                <c:pt idx="641">
                  <c:v>11</c:v>
                </c:pt>
                <c:pt idx="642">
                  <c:v>25</c:v>
                </c:pt>
                <c:pt idx="643">
                  <c:v>17</c:v>
                </c:pt>
                <c:pt idx="644">
                  <c:v>16</c:v>
                </c:pt>
                <c:pt idx="645">
                  <c:v>16</c:v>
                </c:pt>
                <c:pt idx="646">
                  <c:v>17</c:v>
                </c:pt>
                <c:pt idx="647">
                  <c:v>14</c:v>
                </c:pt>
                <c:pt idx="648">
                  <c:v>19</c:v>
                </c:pt>
                <c:pt idx="649">
                  <c:v>9</c:v>
                </c:pt>
                <c:pt idx="650">
                  <c:v>13</c:v>
                </c:pt>
                <c:pt idx="651">
                  <c:v>14</c:v>
                </c:pt>
                <c:pt idx="652">
                  <c:v>14</c:v>
                </c:pt>
                <c:pt idx="653">
                  <c:v>15</c:v>
                </c:pt>
                <c:pt idx="654">
                  <c:v>8</c:v>
                </c:pt>
                <c:pt idx="655">
                  <c:v>15</c:v>
                </c:pt>
                <c:pt idx="656">
                  <c:v>19</c:v>
                </c:pt>
                <c:pt idx="657">
                  <c:v>14</c:v>
                </c:pt>
                <c:pt idx="658">
                  <c:v>8</c:v>
                </c:pt>
                <c:pt idx="659">
                  <c:v>11</c:v>
                </c:pt>
                <c:pt idx="660">
                  <c:v>17</c:v>
                </c:pt>
                <c:pt idx="661">
                  <c:v>9</c:v>
                </c:pt>
                <c:pt idx="662">
                  <c:v>15</c:v>
                </c:pt>
                <c:pt idx="663">
                  <c:v>16</c:v>
                </c:pt>
                <c:pt idx="664">
                  <c:v>14</c:v>
                </c:pt>
                <c:pt idx="665">
                  <c:v>14</c:v>
                </c:pt>
                <c:pt idx="666">
                  <c:v>16</c:v>
                </c:pt>
                <c:pt idx="667">
                  <c:v>13</c:v>
                </c:pt>
                <c:pt idx="668">
                  <c:v>17</c:v>
                </c:pt>
                <c:pt idx="669">
                  <c:v>10</c:v>
                </c:pt>
                <c:pt idx="670">
                  <c:v>17</c:v>
                </c:pt>
                <c:pt idx="671">
                  <c:v>18</c:v>
                </c:pt>
                <c:pt idx="672">
                  <c:v>16</c:v>
                </c:pt>
                <c:pt idx="673">
                  <c:v>11</c:v>
                </c:pt>
                <c:pt idx="674">
                  <c:v>21</c:v>
                </c:pt>
                <c:pt idx="675">
                  <c:v>10</c:v>
                </c:pt>
                <c:pt idx="676">
                  <c:v>16</c:v>
                </c:pt>
                <c:pt idx="677">
                  <c:v>19</c:v>
                </c:pt>
                <c:pt idx="678">
                  <c:v>11</c:v>
                </c:pt>
                <c:pt idx="679">
                  <c:v>17</c:v>
                </c:pt>
                <c:pt idx="680">
                  <c:v>16</c:v>
                </c:pt>
                <c:pt idx="681">
                  <c:v>15</c:v>
                </c:pt>
                <c:pt idx="682">
                  <c:v>15</c:v>
                </c:pt>
                <c:pt idx="683">
                  <c:v>15</c:v>
                </c:pt>
                <c:pt idx="684">
                  <c:v>15</c:v>
                </c:pt>
                <c:pt idx="685">
                  <c:v>23</c:v>
                </c:pt>
                <c:pt idx="686">
                  <c:v>14</c:v>
                </c:pt>
                <c:pt idx="687">
                  <c:v>17</c:v>
                </c:pt>
                <c:pt idx="688">
                  <c:v>14</c:v>
                </c:pt>
                <c:pt idx="689">
                  <c:v>27</c:v>
                </c:pt>
                <c:pt idx="690">
                  <c:v>16</c:v>
                </c:pt>
                <c:pt idx="691">
                  <c:v>16</c:v>
                </c:pt>
                <c:pt idx="692">
                  <c:v>11</c:v>
                </c:pt>
                <c:pt idx="693">
                  <c:v>23</c:v>
                </c:pt>
                <c:pt idx="694">
                  <c:v>16</c:v>
                </c:pt>
                <c:pt idx="695">
                  <c:v>2</c:v>
                </c:pt>
                <c:pt idx="696">
                  <c:v>11</c:v>
                </c:pt>
                <c:pt idx="697">
                  <c:v>19</c:v>
                </c:pt>
                <c:pt idx="698">
                  <c:v>22</c:v>
                </c:pt>
                <c:pt idx="699">
                  <c:v>16</c:v>
                </c:pt>
                <c:pt idx="700">
                  <c:v>19</c:v>
                </c:pt>
                <c:pt idx="701">
                  <c:v>16</c:v>
                </c:pt>
                <c:pt idx="702">
                  <c:v>13</c:v>
                </c:pt>
                <c:pt idx="703">
                  <c:v>26</c:v>
                </c:pt>
                <c:pt idx="704">
                  <c:v>9</c:v>
                </c:pt>
                <c:pt idx="705">
                  <c:v>20</c:v>
                </c:pt>
                <c:pt idx="706">
                  <c:v>16</c:v>
                </c:pt>
                <c:pt idx="707">
                  <c:v>11</c:v>
                </c:pt>
                <c:pt idx="708">
                  <c:v>14</c:v>
                </c:pt>
                <c:pt idx="709">
                  <c:v>16</c:v>
                </c:pt>
                <c:pt idx="710">
                  <c:v>20</c:v>
                </c:pt>
                <c:pt idx="711">
                  <c:v>9</c:v>
                </c:pt>
                <c:pt idx="712">
                  <c:v>9</c:v>
                </c:pt>
                <c:pt idx="713">
                  <c:v>16</c:v>
                </c:pt>
                <c:pt idx="714">
                  <c:v>15</c:v>
                </c:pt>
                <c:pt idx="715">
                  <c:v>12</c:v>
                </c:pt>
                <c:pt idx="716">
                  <c:v>10</c:v>
                </c:pt>
                <c:pt idx="717">
                  <c:v>15</c:v>
                </c:pt>
                <c:pt idx="718">
                  <c:v>10</c:v>
                </c:pt>
                <c:pt idx="719">
                  <c:v>10</c:v>
                </c:pt>
                <c:pt idx="720">
                  <c:v>15</c:v>
                </c:pt>
                <c:pt idx="721">
                  <c:v>14</c:v>
                </c:pt>
                <c:pt idx="722">
                  <c:v>17</c:v>
                </c:pt>
                <c:pt idx="723">
                  <c:v>14</c:v>
                </c:pt>
                <c:pt idx="724">
                  <c:v>17</c:v>
                </c:pt>
                <c:pt idx="725">
                  <c:v>19</c:v>
                </c:pt>
                <c:pt idx="726">
                  <c:v>22</c:v>
                </c:pt>
                <c:pt idx="727">
                  <c:v>21</c:v>
                </c:pt>
                <c:pt idx="728">
                  <c:v>19</c:v>
                </c:pt>
                <c:pt idx="729">
                  <c:v>13</c:v>
                </c:pt>
                <c:pt idx="730">
                  <c:v>16</c:v>
                </c:pt>
                <c:pt idx="731">
                  <c:v>11</c:v>
                </c:pt>
                <c:pt idx="732">
                  <c:v>11</c:v>
                </c:pt>
                <c:pt idx="733">
                  <c:v>12</c:v>
                </c:pt>
                <c:pt idx="734">
                  <c:v>12</c:v>
                </c:pt>
                <c:pt idx="735">
                  <c:v>13</c:v>
                </c:pt>
                <c:pt idx="736">
                  <c:v>1</c:v>
                </c:pt>
                <c:pt idx="737">
                  <c:v>14</c:v>
                </c:pt>
                <c:pt idx="738">
                  <c:v>20</c:v>
                </c:pt>
                <c:pt idx="739">
                  <c:v>13</c:v>
                </c:pt>
                <c:pt idx="740">
                  <c:v>13</c:v>
                </c:pt>
                <c:pt idx="741">
                  <c:v>14</c:v>
                </c:pt>
                <c:pt idx="742">
                  <c:v>15</c:v>
                </c:pt>
                <c:pt idx="743">
                  <c:v>14</c:v>
                </c:pt>
                <c:pt idx="744">
                  <c:v>13</c:v>
                </c:pt>
                <c:pt idx="745">
                  <c:v>8</c:v>
                </c:pt>
                <c:pt idx="746">
                  <c:v>23</c:v>
                </c:pt>
                <c:pt idx="747">
                  <c:v>11</c:v>
                </c:pt>
                <c:pt idx="748">
                  <c:v>19</c:v>
                </c:pt>
                <c:pt idx="749">
                  <c:v>12</c:v>
                </c:pt>
                <c:pt idx="750">
                  <c:v>9</c:v>
                </c:pt>
                <c:pt idx="751">
                  <c:v>19</c:v>
                </c:pt>
                <c:pt idx="752">
                  <c:v>17</c:v>
                </c:pt>
                <c:pt idx="753">
                  <c:v>16</c:v>
                </c:pt>
                <c:pt idx="754">
                  <c:v>13</c:v>
                </c:pt>
                <c:pt idx="755">
                  <c:v>14</c:v>
                </c:pt>
                <c:pt idx="756">
                  <c:v>13</c:v>
                </c:pt>
                <c:pt idx="757">
                  <c:v>17</c:v>
                </c:pt>
                <c:pt idx="758">
                  <c:v>20</c:v>
                </c:pt>
                <c:pt idx="759">
                  <c:v>10</c:v>
                </c:pt>
                <c:pt idx="760">
                  <c:v>17</c:v>
                </c:pt>
                <c:pt idx="761">
                  <c:v>29</c:v>
                </c:pt>
                <c:pt idx="762">
                  <c:v>14</c:v>
                </c:pt>
                <c:pt idx="763">
                  <c:v>17</c:v>
                </c:pt>
                <c:pt idx="764">
                  <c:v>13</c:v>
                </c:pt>
                <c:pt idx="765">
                  <c:v>18</c:v>
                </c:pt>
                <c:pt idx="766">
                  <c:v>14</c:v>
                </c:pt>
                <c:pt idx="767">
                  <c:v>13</c:v>
                </c:pt>
                <c:pt idx="768">
                  <c:v>13</c:v>
                </c:pt>
                <c:pt idx="769">
                  <c:v>11</c:v>
                </c:pt>
                <c:pt idx="770">
                  <c:v>15</c:v>
                </c:pt>
                <c:pt idx="771">
                  <c:v>18</c:v>
                </c:pt>
                <c:pt idx="772">
                  <c:v>15</c:v>
                </c:pt>
                <c:pt idx="773">
                  <c:v>19</c:v>
                </c:pt>
                <c:pt idx="774">
                  <c:v>16</c:v>
                </c:pt>
                <c:pt idx="775">
                  <c:v>11</c:v>
                </c:pt>
                <c:pt idx="776">
                  <c:v>17</c:v>
                </c:pt>
                <c:pt idx="777">
                  <c:v>12</c:v>
                </c:pt>
                <c:pt idx="778">
                  <c:v>11</c:v>
                </c:pt>
                <c:pt idx="779">
                  <c:v>17</c:v>
                </c:pt>
                <c:pt idx="780">
                  <c:v>12</c:v>
                </c:pt>
                <c:pt idx="781">
                  <c:v>13</c:v>
                </c:pt>
                <c:pt idx="782">
                  <c:v>12</c:v>
                </c:pt>
                <c:pt idx="783">
                  <c:v>12</c:v>
                </c:pt>
                <c:pt idx="784">
                  <c:v>16</c:v>
                </c:pt>
                <c:pt idx="785">
                  <c:v>12</c:v>
                </c:pt>
                <c:pt idx="786">
                  <c:v>15</c:v>
                </c:pt>
                <c:pt idx="787">
                  <c:v>13</c:v>
                </c:pt>
                <c:pt idx="788">
                  <c:v>12</c:v>
                </c:pt>
                <c:pt idx="789">
                  <c:v>15</c:v>
                </c:pt>
                <c:pt idx="790">
                  <c:v>13</c:v>
                </c:pt>
                <c:pt idx="791">
                  <c:v>19</c:v>
                </c:pt>
                <c:pt idx="792">
                  <c:v>16</c:v>
                </c:pt>
                <c:pt idx="793">
                  <c:v>14</c:v>
                </c:pt>
                <c:pt idx="794">
                  <c:v>12</c:v>
                </c:pt>
                <c:pt idx="795">
                  <c:v>14</c:v>
                </c:pt>
                <c:pt idx="796">
                  <c:v>12</c:v>
                </c:pt>
                <c:pt idx="797">
                  <c:v>14</c:v>
                </c:pt>
                <c:pt idx="798">
                  <c:v>23</c:v>
                </c:pt>
                <c:pt idx="799">
                  <c:v>10</c:v>
                </c:pt>
                <c:pt idx="800">
                  <c:v>13</c:v>
                </c:pt>
                <c:pt idx="801">
                  <c:v>14</c:v>
                </c:pt>
                <c:pt idx="802">
                  <c:v>8</c:v>
                </c:pt>
                <c:pt idx="803">
                  <c:v>16</c:v>
                </c:pt>
                <c:pt idx="804">
                  <c:v>13</c:v>
                </c:pt>
                <c:pt idx="805">
                  <c:v>13</c:v>
                </c:pt>
                <c:pt idx="806">
                  <c:v>16</c:v>
                </c:pt>
                <c:pt idx="807">
                  <c:v>17</c:v>
                </c:pt>
                <c:pt idx="808">
                  <c:v>24</c:v>
                </c:pt>
                <c:pt idx="809">
                  <c:v>24</c:v>
                </c:pt>
                <c:pt idx="810">
                  <c:v>11</c:v>
                </c:pt>
                <c:pt idx="811">
                  <c:v>16</c:v>
                </c:pt>
                <c:pt idx="812">
                  <c:v>12</c:v>
                </c:pt>
                <c:pt idx="813">
                  <c:v>11</c:v>
                </c:pt>
                <c:pt idx="814">
                  <c:v>12</c:v>
                </c:pt>
                <c:pt idx="815">
                  <c:v>13</c:v>
                </c:pt>
                <c:pt idx="816">
                  <c:v>18</c:v>
                </c:pt>
                <c:pt idx="817">
                  <c:v>14</c:v>
                </c:pt>
                <c:pt idx="818">
                  <c:v>20</c:v>
                </c:pt>
                <c:pt idx="819">
                  <c:v>19</c:v>
                </c:pt>
                <c:pt idx="820">
                  <c:v>14</c:v>
                </c:pt>
                <c:pt idx="821">
                  <c:v>17</c:v>
                </c:pt>
                <c:pt idx="822">
                  <c:v>17</c:v>
                </c:pt>
                <c:pt idx="823">
                  <c:v>13</c:v>
                </c:pt>
                <c:pt idx="824">
                  <c:v>15</c:v>
                </c:pt>
                <c:pt idx="825">
                  <c:v>15</c:v>
                </c:pt>
                <c:pt idx="826">
                  <c:v>13</c:v>
                </c:pt>
                <c:pt idx="827">
                  <c:v>12</c:v>
                </c:pt>
                <c:pt idx="828">
                  <c:v>15</c:v>
                </c:pt>
                <c:pt idx="829">
                  <c:v>12</c:v>
                </c:pt>
                <c:pt idx="830">
                  <c:v>10</c:v>
                </c:pt>
                <c:pt idx="831">
                  <c:v>13</c:v>
                </c:pt>
                <c:pt idx="832">
                  <c:v>11</c:v>
                </c:pt>
                <c:pt idx="833">
                  <c:v>12</c:v>
                </c:pt>
                <c:pt idx="834">
                  <c:v>15</c:v>
                </c:pt>
                <c:pt idx="835">
                  <c:v>18</c:v>
                </c:pt>
                <c:pt idx="836">
                  <c:v>9</c:v>
                </c:pt>
                <c:pt idx="837">
                  <c:v>13</c:v>
                </c:pt>
                <c:pt idx="838">
                  <c:v>13</c:v>
                </c:pt>
                <c:pt idx="839">
                  <c:v>14</c:v>
                </c:pt>
                <c:pt idx="840">
                  <c:v>11</c:v>
                </c:pt>
                <c:pt idx="841">
                  <c:v>13</c:v>
                </c:pt>
                <c:pt idx="842">
                  <c:v>26</c:v>
                </c:pt>
                <c:pt idx="843">
                  <c:v>8</c:v>
                </c:pt>
                <c:pt idx="844">
                  <c:v>12</c:v>
                </c:pt>
                <c:pt idx="845">
                  <c:v>20</c:v>
                </c:pt>
                <c:pt idx="846">
                  <c:v>17</c:v>
                </c:pt>
                <c:pt idx="847">
                  <c:v>17</c:v>
                </c:pt>
                <c:pt idx="848">
                  <c:v>13</c:v>
                </c:pt>
                <c:pt idx="849">
                  <c:v>16</c:v>
                </c:pt>
                <c:pt idx="850">
                  <c:v>14</c:v>
                </c:pt>
                <c:pt idx="851">
                  <c:v>17</c:v>
                </c:pt>
                <c:pt idx="852">
                  <c:v>13</c:v>
                </c:pt>
                <c:pt idx="853">
                  <c:v>1</c:v>
                </c:pt>
                <c:pt idx="854">
                  <c:v>11</c:v>
                </c:pt>
                <c:pt idx="855">
                  <c:v>14</c:v>
                </c:pt>
                <c:pt idx="856">
                  <c:v>12</c:v>
                </c:pt>
                <c:pt idx="857">
                  <c:v>14</c:v>
                </c:pt>
                <c:pt idx="858">
                  <c:v>14</c:v>
                </c:pt>
                <c:pt idx="859">
                  <c:v>15</c:v>
                </c:pt>
                <c:pt idx="860">
                  <c:v>12</c:v>
                </c:pt>
                <c:pt idx="861">
                  <c:v>26</c:v>
                </c:pt>
                <c:pt idx="862">
                  <c:v>17</c:v>
                </c:pt>
                <c:pt idx="863">
                  <c:v>26</c:v>
                </c:pt>
                <c:pt idx="864">
                  <c:v>22</c:v>
                </c:pt>
                <c:pt idx="865">
                  <c:v>15</c:v>
                </c:pt>
                <c:pt idx="866">
                  <c:v>15</c:v>
                </c:pt>
                <c:pt idx="867">
                  <c:v>12</c:v>
                </c:pt>
                <c:pt idx="868">
                  <c:v>13</c:v>
                </c:pt>
                <c:pt idx="869">
                  <c:v>16</c:v>
                </c:pt>
                <c:pt idx="870">
                  <c:v>10</c:v>
                </c:pt>
                <c:pt idx="871">
                  <c:v>15</c:v>
                </c:pt>
                <c:pt idx="872">
                  <c:v>16</c:v>
                </c:pt>
                <c:pt idx="873">
                  <c:v>12</c:v>
                </c:pt>
                <c:pt idx="874">
                  <c:v>14</c:v>
                </c:pt>
                <c:pt idx="875">
                  <c:v>19</c:v>
                </c:pt>
                <c:pt idx="876">
                  <c:v>12</c:v>
                </c:pt>
                <c:pt idx="877">
                  <c:v>17</c:v>
                </c:pt>
                <c:pt idx="878">
                  <c:v>14</c:v>
                </c:pt>
                <c:pt idx="879">
                  <c:v>16</c:v>
                </c:pt>
                <c:pt idx="880">
                  <c:v>19</c:v>
                </c:pt>
                <c:pt idx="881">
                  <c:v>15</c:v>
                </c:pt>
                <c:pt idx="882">
                  <c:v>19</c:v>
                </c:pt>
                <c:pt idx="883">
                  <c:v>9</c:v>
                </c:pt>
                <c:pt idx="884">
                  <c:v>16</c:v>
                </c:pt>
                <c:pt idx="885">
                  <c:v>12</c:v>
                </c:pt>
                <c:pt idx="886">
                  <c:v>12</c:v>
                </c:pt>
                <c:pt idx="887">
                  <c:v>22</c:v>
                </c:pt>
                <c:pt idx="888">
                  <c:v>17</c:v>
                </c:pt>
                <c:pt idx="889">
                  <c:v>20</c:v>
                </c:pt>
                <c:pt idx="890">
                  <c:v>12</c:v>
                </c:pt>
                <c:pt idx="891">
                  <c:v>12</c:v>
                </c:pt>
                <c:pt idx="892">
                  <c:v>15</c:v>
                </c:pt>
                <c:pt idx="893">
                  <c:v>12</c:v>
                </c:pt>
                <c:pt idx="894">
                  <c:v>16</c:v>
                </c:pt>
                <c:pt idx="895">
                  <c:v>22</c:v>
                </c:pt>
                <c:pt idx="896">
                  <c:v>15</c:v>
                </c:pt>
                <c:pt idx="897">
                  <c:v>13</c:v>
                </c:pt>
                <c:pt idx="898">
                  <c:v>28</c:v>
                </c:pt>
                <c:pt idx="899">
                  <c:v>16</c:v>
                </c:pt>
                <c:pt idx="900">
                  <c:v>14</c:v>
                </c:pt>
                <c:pt idx="901">
                  <c:v>15</c:v>
                </c:pt>
                <c:pt idx="902">
                  <c:v>24</c:v>
                </c:pt>
                <c:pt idx="903">
                  <c:v>18</c:v>
                </c:pt>
                <c:pt idx="904">
                  <c:v>11</c:v>
                </c:pt>
                <c:pt idx="905">
                  <c:v>20</c:v>
                </c:pt>
                <c:pt idx="906">
                  <c:v>16</c:v>
                </c:pt>
                <c:pt idx="907">
                  <c:v>9</c:v>
                </c:pt>
                <c:pt idx="908">
                  <c:v>15</c:v>
                </c:pt>
                <c:pt idx="909">
                  <c:v>18</c:v>
                </c:pt>
                <c:pt idx="910">
                  <c:v>17</c:v>
                </c:pt>
                <c:pt idx="911">
                  <c:v>14</c:v>
                </c:pt>
                <c:pt idx="912">
                  <c:v>13</c:v>
                </c:pt>
                <c:pt idx="913">
                  <c:v>7</c:v>
                </c:pt>
                <c:pt idx="914">
                  <c:v>12</c:v>
                </c:pt>
                <c:pt idx="915">
                  <c:v>22</c:v>
                </c:pt>
                <c:pt idx="916">
                  <c:v>20</c:v>
                </c:pt>
                <c:pt idx="917">
                  <c:v>25</c:v>
                </c:pt>
                <c:pt idx="918">
                  <c:v>8</c:v>
                </c:pt>
                <c:pt idx="919">
                  <c:v>23</c:v>
                </c:pt>
                <c:pt idx="920">
                  <c:v>12</c:v>
                </c:pt>
                <c:pt idx="921">
                  <c:v>23</c:v>
                </c:pt>
                <c:pt idx="922">
                  <c:v>14</c:v>
                </c:pt>
                <c:pt idx="923">
                  <c:v>13</c:v>
                </c:pt>
                <c:pt idx="924">
                  <c:v>27</c:v>
                </c:pt>
                <c:pt idx="925">
                  <c:v>23</c:v>
                </c:pt>
                <c:pt idx="926">
                  <c:v>19</c:v>
                </c:pt>
                <c:pt idx="927">
                  <c:v>12</c:v>
                </c:pt>
                <c:pt idx="928">
                  <c:v>13</c:v>
                </c:pt>
                <c:pt idx="929">
                  <c:v>20</c:v>
                </c:pt>
                <c:pt idx="930">
                  <c:v>16</c:v>
                </c:pt>
                <c:pt idx="931">
                  <c:v>18</c:v>
                </c:pt>
                <c:pt idx="932">
                  <c:v>12</c:v>
                </c:pt>
                <c:pt idx="933">
                  <c:v>18</c:v>
                </c:pt>
                <c:pt idx="934">
                  <c:v>9</c:v>
                </c:pt>
                <c:pt idx="935">
                  <c:v>13</c:v>
                </c:pt>
                <c:pt idx="936">
                  <c:v>10</c:v>
                </c:pt>
                <c:pt idx="937">
                  <c:v>11</c:v>
                </c:pt>
                <c:pt idx="938">
                  <c:v>13</c:v>
                </c:pt>
                <c:pt idx="939">
                  <c:v>10</c:v>
                </c:pt>
                <c:pt idx="940">
                  <c:v>12</c:v>
                </c:pt>
                <c:pt idx="941">
                  <c:v>11</c:v>
                </c:pt>
                <c:pt idx="942">
                  <c:v>10</c:v>
                </c:pt>
                <c:pt idx="943">
                  <c:v>22</c:v>
                </c:pt>
                <c:pt idx="944">
                  <c:v>11</c:v>
                </c:pt>
                <c:pt idx="945">
                  <c:v>12</c:v>
                </c:pt>
                <c:pt idx="946">
                  <c:v>21</c:v>
                </c:pt>
                <c:pt idx="947">
                  <c:v>13</c:v>
                </c:pt>
                <c:pt idx="948">
                  <c:v>16</c:v>
                </c:pt>
                <c:pt idx="949">
                  <c:v>11</c:v>
                </c:pt>
                <c:pt idx="950">
                  <c:v>12</c:v>
                </c:pt>
                <c:pt idx="951">
                  <c:v>22</c:v>
                </c:pt>
                <c:pt idx="952">
                  <c:v>14</c:v>
                </c:pt>
                <c:pt idx="953">
                  <c:v>16</c:v>
                </c:pt>
                <c:pt idx="954">
                  <c:v>17</c:v>
                </c:pt>
                <c:pt idx="955">
                  <c:v>19</c:v>
                </c:pt>
                <c:pt idx="956">
                  <c:v>16</c:v>
                </c:pt>
                <c:pt idx="957">
                  <c:v>13</c:v>
                </c:pt>
                <c:pt idx="958">
                  <c:v>19</c:v>
                </c:pt>
                <c:pt idx="959">
                  <c:v>20</c:v>
                </c:pt>
                <c:pt idx="960">
                  <c:v>18</c:v>
                </c:pt>
                <c:pt idx="961">
                  <c:v>11</c:v>
                </c:pt>
                <c:pt idx="962">
                  <c:v>9</c:v>
                </c:pt>
                <c:pt idx="963">
                  <c:v>16</c:v>
                </c:pt>
                <c:pt idx="964">
                  <c:v>13</c:v>
                </c:pt>
                <c:pt idx="965">
                  <c:v>17</c:v>
                </c:pt>
                <c:pt idx="966">
                  <c:v>13</c:v>
                </c:pt>
                <c:pt idx="967">
                  <c:v>13</c:v>
                </c:pt>
                <c:pt idx="968">
                  <c:v>16</c:v>
                </c:pt>
                <c:pt idx="969">
                  <c:v>12</c:v>
                </c:pt>
                <c:pt idx="970">
                  <c:v>11</c:v>
                </c:pt>
                <c:pt idx="971">
                  <c:v>14</c:v>
                </c:pt>
                <c:pt idx="972">
                  <c:v>13</c:v>
                </c:pt>
                <c:pt idx="973">
                  <c:v>11</c:v>
                </c:pt>
                <c:pt idx="974">
                  <c:v>17</c:v>
                </c:pt>
                <c:pt idx="975">
                  <c:v>15</c:v>
                </c:pt>
                <c:pt idx="976">
                  <c:v>10</c:v>
                </c:pt>
                <c:pt idx="977">
                  <c:v>18</c:v>
                </c:pt>
                <c:pt idx="978">
                  <c:v>12</c:v>
                </c:pt>
                <c:pt idx="979">
                  <c:v>12</c:v>
                </c:pt>
                <c:pt idx="980">
                  <c:v>13</c:v>
                </c:pt>
                <c:pt idx="981">
                  <c:v>14</c:v>
                </c:pt>
                <c:pt idx="982">
                  <c:v>14</c:v>
                </c:pt>
                <c:pt idx="983">
                  <c:v>16</c:v>
                </c:pt>
                <c:pt idx="984">
                  <c:v>14</c:v>
                </c:pt>
                <c:pt idx="985">
                  <c:v>16</c:v>
                </c:pt>
                <c:pt idx="986">
                  <c:v>20</c:v>
                </c:pt>
                <c:pt idx="987">
                  <c:v>18</c:v>
                </c:pt>
                <c:pt idx="988">
                  <c:v>10</c:v>
                </c:pt>
                <c:pt idx="989">
                  <c:v>20</c:v>
                </c:pt>
                <c:pt idx="990">
                  <c:v>14</c:v>
                </c:pt>
                <c:pt idx="991">
                  <c:v>16</c:v>
                </c:pt>
                <c:pt idx="992">
                  <c:v>16</c:v>
                </c:pt>
                <c:pt idx="993">
                  <c:v>22</c:v>
                </c:pt>
                <c:pt idx="994">
                  <c:v>18</c:v>
                </c:pt>
                <c:pt idx="995">
                  <c:v>13</c:v>
                </c:pt>
                <c:pt idx="996">
                  <c:v>15</c:v>
                </c:pt>
                <c:pt idx="997">
                  <c:v>11</c:v>
                </c:pt>
                <c:pt idx="998">
                  <c:v>11</c:v>
                </c:pt>
                <c:pt idx="999">
                  <c:v>25</c:v>
                </c:pt>
                <c:pt idx="1000">
                  <c:v>16</c:v>
                </c:pt>
                <c:pt idx="1001">
                  <c:v>17</c:v>
                </c:pt>
                <c:pt idx="1002">
                  <c:v>11</c:v>
                </c:pt>
                <c:pt idx="1003">
                  <c:v>16</c:v>
                </c:pt>
                <c:pt idx="1004">
                  <c:v>18</c:v>
                </c:pt>
                <c:pt idx="1005">
                  <c:v>26</c:v>
                </c:pt>
                <c:pt idx="1006">
                  <c:v>17</c:v>
                </c:pt>
                <c:pt idx="1007">
                  <c:v>13</c:v>
                </c:pt>
                <c:pt idx="1008">
                  <c:v>15</c:v>
                </c:pt>
                <c:pt idx="1009">
                  <c:v>14</c:v>
                </c:pt>
                <c:pt idx="1010">
                  <c:v>11</c:v>
                </c:pt>
                <c:pt idx="1011">
                  <c:v>12</c:v>
                </c:pt>
                <c:pt idx="1012">
                  <c:v>13</c:v>
                </c:pt>
                <c:pt idx="1013">
                  <c:v>17</c:v>
                </c:pt>
                <c:pt idx="1014">
                  <c:v>12</c:v>
                </c:pt>
                <c:pt idx="1015">
                  <c:v>12</c:v>
                </c:pt>
                <c:pt idx="1016">
                  <c:v>10</c:v>
                </c:pt>
                <c:pt idx="1017">
                  <c:v>18</c:v>
                </c:pt>
                <c:pt idx="1018">
                  <c:v>14</c:v>
                </c:pt>
                <c:pt idx="1019">
                  <c:v>10</c:v>
                </c:pt>
                <c:pt idx="1020">
                  <c:v>26</c:v>
                </c:pt>
                <c:pt idx="1021">
                  <c:v>8</c:v>
                </c:pt>
                <c:pt idx="1022">
                  <c:v>19</c:v>
                </c:pt>
                <c:pt idx="1023">
                  <c:v>10</c:v>
                </c:pt>
                <c:pt idx="1024">
                  <c:v>9</c:v>
                </c:pt>
                <c:pt idx="1025">
                  <c:v>13</c:v>
                </c:pt>
                <c:pt idx="1026">
                  <c:v>11</c:v>
                </c:pt>
                <c:pt idx="1027">
                  <c:v>10</c:v>
                </c:pt>
                <c:pt idx="1028">
                  <c:v>21</c:v>
                </c:pt>
                <c:pt idx="1029">
                  <c:v>18</c:v>
                </c:pt>
                <c:pt idx="1030">
                  <c:v>10</c:v>
                </c:pt>
                <c:pt idx="1031">
                  <c:v>11</c:v>
                </c:pt>
                <c:pt idx="1032">
                  <c:v>12</c:v>
                </c:pt>
                <c:pt idx="1033">
                  <c:v>24</c:v>
                </c:pt>
                <c:pt idx="1034">
                  <c:v>16</c:v>
                </c:pt>
                <c:pt idx="1035">
                  <c:v>20</c:v>
                </c:pt>
                <c:pt idx="1036">
                  <c:v>15</c:v>
                </c:pt>
                <c:pt idx="1037">
                  <c:v>18</c:v>
                </c:pt>
                <c:pt idx="1038">
                  <c:v>14</c:v>
                </c:pt>
                <c:pt idx="1039">
                  <c:v>14</c:v>
                </c:pt>
                <c:pt idx="1040">
                  <c:v>17</c:v>
                </c:pt>
                <c:pt idx="1041">
                  <c:v>15</c:v>
                </c:pt>
                <c:pt idx="1042">
                  <c:v>17</c:v>
                </c:pt>
                <c:pt idx="1043">
                  <c:v>3</c:v>
                </c:pt>
                <c:pt idx="1044">
                  <c:v>22</c:v>
                </c:pt>
                <c:pt idx="1045">
                  <c:v>14</c:v>
                </c:pt>
                <c:pt idx="1046">
                  <c:v>12</c:v>
                </c:pt>
                <c:pt idx="1047">
                  <c:v>14</c:v>
                </c:pt>
                <c:pt idx="1048">
                  <c:v>11</c:v>
                </c:pt>
                <c:pt idx="1049">
                  <c:v>11</c:v>
                </c:pt>
                <c:pt idx="1050">
                  <c:v>15</c:v>
                </c:pt>
                <c:pt idx="1051">
                  <c:v>9</c:v>
                </c:pt>
                <c:pt idx="1052">
                  <c:v>12</c:v>
                </c:pt>
                <c:pt idx="1053">
                  <c:v>21</c:v>
                </c:pt>
                <c:pt idx="1054">
                  <c:v>19</c:v>
                </c:pt>
                <c:pt idx="1055">
                  <c:v>17</c:v>
                </c:pt>
                <c:pt idx="1056">
                  <c:v>12</c:v>
                </c:pt>
                <c:pt idx="1057">
                  <c:v>25</c:v>
                </c:pt>
                <c:pt idx="1058">
                  <c:v>17</c:v>
                </c:pt>
                <c:pt idx="1059">
                  <c:v>10</c:v>
                </c:pt>
                <c:pt idx="1060">
                  <c:v>9</c:v>
                </c:pt>
                <c:pt idx="1061">
                  <c:v>15</c:v>
                </c:pt>
                <c:pt idx="1062">
                  <c:v>12</c:v>
                </c:pt>
                <c:pt idx="1063">
                  <c:v>13</c:v>
                </c:pt>
                <c:pt idx="1064">
                  <c:v>15</c:v>
                </c:pt>
                <c:pt idx="1065">
                  <c:v>12</c:v>
                </c:pt>
                <c:pt idx="1066">
                  <c:v>12</c:v>
                </c:pt>
                <c:pt idx="1067">
                  <c:v>15</c:v>
                </c:pt>
                <c:pt idx="1068">
                  <c:v>15</c:v>
                </c:pt>
                <c:pt idx="1069">
                  <c:v>19</c:v>
                </c:pt>
                <c:pt idx="1070">
                  <c:v>25</c:v>
                </c:pt>
                <c:pt idx="1071">
                  <c:v>10</c:v>
                </c:pt>
                <c:pt idx="1072">
                  <c:v>14</c:v>
                </c:pt>
                <c:pt idx="1073">
                  <c:v>14</c:v>
                </c:pt>
                <c:pt idx="1074">
                  <c:v>17</c:v>
                </c:pt>
                <c:pt idx="1075">
                  <c:v>16</c:v>
                </c:pt>
                <c:pt idx="1076">
                  <c:v>11</c:v>
                </c:pt>
                <c:pt idx="1077">
                  <c:v>16</c:v>
                </c:pt>
                <c:pt idx="1078">
                  <c:v>16</c:v>
                </c:pt>
                <c:pt idx="1079">
                  <c:v>8</c:v>
                </c:pt>
                <c:pt idx="1080">
                  <c:v>12</c:v>
                </c:pt>
                <c:pt idx="1081">
                  <c:v>16</c:v>
                </c:pt>
                <c:pt idx="1082">
                  <c:v>30</c:v>
                </c:pt>
                <c:pt idx="1083">
                  <c:v>11</c:v>
                </c:pt>
                <c:pt idx="1084">
                  <c:v>9</c:v>
                </c:pt>
                <c:pt idx="1085">
                  <c:v>15</c:v>
                </c:pt>
                <c:pt idx="1086">
                  <c:v>22</c:v>
                </c:pt>
                <c:pt idx="1087">
                  <c:v>16</c:v>
                </c:pt>
                <c:pt idx="1088">
                  <c:v>11</c:v>
                </c:pt>
                <c:pt idx="1089">
                  <c:v>21</c:v>
                </c:pt>
                <c:pt idx="1090">
                  <c:v>16</c:v>
                </c:pt>
                <c:pt idx="1091">
                  <c:v>15</c:v>
                </c:pt>
                <c:pt idx="1092">
                  <c:v>12</c:v>
                </c:pt>
                <c:pt idx="1093">
                  <c:v>23</c:v>
                </c:pt>
                <c:pt idx="1094">
                  <c:v>15</c:v>
                </c:pt>
                <c:pt idx="1095">
                  <c:v>19</c:v>
                </c:pt>
                <c:pt idx="1096">
                  <c:v>27</c:v>
                </c:pt>
                <c:pt idx="1097">
                  <c:v>15</c:v>
                </c:pt>
                <c:pt idx="1098">
                  <c:v>16</c:v>
                </c:pt>
                <c:pt idx="1099">
                  <c:v>12</c:v>
                </c:pt>
                <c:pt idx="1100">
                  <c:v>18</c:v>
                </c:pt>
                <c:pt idx="1101">
                  <c:v>27</c:v>
                </c:pt>
                <c:pt idx="1102">
                  <c:v>14</c:v>
                </c:pt>
                <c:pt idx="1103">
                  <c:v>18</c:v>
                </c:pt>
                <c:pt idx="1104">
                  <c:v>18</c:v>
                </c:pt>
                <c:pt idx="1105">
                  <c:v>18</c:v>
                </c:pt>
                <c:pt idx="1106">
                  <c:v>16</c:v>
                </c:pt>
                <c:pt idx="1107">
                  <c:v>11</c:v>
                </c:pt>
                <c:pt idx="1108">
                  <c:v>17</c:v>
                </c:pt>
                <c:pt idx="1109">
                  <c:v>9</c:v>
                </c:pt>
                <c:pt idx="1110">
                  <c:v>14</c:v>
                </c:pt>
                <c:pt idx="1111">
                  <c:v>16</c:v>
                </c:pt>
                <c:pt idx="1112">
                  <c:v>14</c:v>
                </c:pt>
                <c:pt idx="1113">
                  <c:v>9</c:v>
                </c:pt>
                <c:pt idx="1114">
                  <c:v>13</c:v>
                </c:pt>
                <c:pt idx="1115">
                  <c:v>16</c:v>
                </c:pt>
                <c:pt idx="1116">
                  <c:v>11</c:v>
                </c:pt>
                <c:pt idx="1117">
                  <c:v>13</c:v>
                </c:pt>
                <c:pt idx="1118">
                  <c:v>20</c:v>
                </c:pt>
                <c:pt idx="1119">
                  <c:v>15</c:v>
                </c:pt>
                <c:pt idx="1120">
                  <c:v>20</c:v>
                </c:pt>
                <c:pt idx="1121">
                  <c:v>16</c:v>
                </c:pt>
                <c:pt idx="1122">
                  <c:v>12</c:v>
                </c:pt>
                <c:pt idx="1123">
                  <c:v>11</c:v>
                </c:pt>
                <c:pt idx="1124">
                  <c:v>14</c:v>
                </c:pt>
                <c:pt idx="1125">
                  <c:v>19</c:v>
                </c:pt>
                <c:pt idx="1126">
                  <c:v>22</c:v>
                </c:pt>
                <c:pt idx="1127">
                  <c:v>8</c:v>
                </c:pt>
                <c:pt idx="1128">
                  <c:v>14</c:v>
                </c:pt>
                <c:pt idx="1129">
                  <c:v>14</c:v>
                </c:pt>
                <c:pt idx="1130">
                  <c:v>22</c:v>
                </c:pt>
                <c:pt idx="1131">
                  <c:v>14</c:v>
                </c:pt>
                <c:pt idx="1132">
                  <c:v>21</c:v>
                </c:pt>
                <c:pt idx="1133">
                  <c:v>18</c:v>
                </c:pt>
                <c:pt idx="1134">
                  <c:v>15</c:v>
                </c:pt>
                <c:pt idx="1135">
                  <c:v>11</c:v>
                </c:pt>
                <c:pt idx="1136">
                  <c:v>23</c:v>
                </c:pt>
                <c:pt idx="1137">
                  <c:v>12</c:v>
                </c:pt>
                <c:pt idx="1138">
                  <c:v>23</c:v>
                </c:pt>
                <c:pt idx="1139">
                  <c:v>14</c:v>
                </c:pt>
                <c:pt idx="1140">
                  <c:v>9</c:v>
                </c:pt>
                <c:pt idx="1141">
                  <c:v>12</c:v>
                </c:pt>
                <c:pt idx="1142">
                  <c:v>15</c:v>
                </c:pt>
                <c:pt idx="1143">
                  <c:v>14</c:v>
                </c:pt>
                <c:pt idx="1144">
                  <c:v>18</c:v>
                </c:pt>
                <c:pt idx="1145">
                  <c:v>16</c:v>
                </c:pt>
                <c:pt idx="1146">
                  <c:v>6</c:v>
                </c:pt>
                <c:pt idx="1147">
                  <c:v>13</c:v>
                </c:pt>
                <c:pt idx="1148">
                  <c:v>20</c:v>
                </c:pt>
                <c:pt idx="1149">
                  <c:v>13</c:v>
                </c:pt>
                <c:pt idx="1150">
                  <c:v>11</c:v>
                </c:pt>
                <c:pt idx="1151">
                  <c:v>12</c:v>
                </c:pt>
                <c:pt idx="1152">
                  <c:v>17</c:v>
                </c:pt>
                <c:pt idx="1153">
                  <c:v>17</c:v>
                </c:pt>
                <c:pt idx="1154">
                  <c:v>16</c:v>
                </c:pt>
                <c:pt idx="1155">
                  <c:v>14</c:v>
                </c:pt>
                <c:pt idx="1156">
                  <c:v>16</c:v>
                </c:pt>
                <c:pt idx="1157">
                  <c:v>4</c:v>
                </c:pt>
                <c:pt idx="1158">
                  <c:v>11</c:v>
                </c:pt>
                <c:pt idx="1159">
                  <c:v>11</c:v>
                </c:pt>
                <c:pt idx="1160">
                  <c:v>12</c:v>
                </c:pt>
                <c:pt idx="1161">
                  <c:v>15</c:v>
                </c:pt>
                <c:pt idx="1162">
                  <c:v>15</c:v>
                </c:pt>
                <c:pt idx="1163">
                  <c:v>14</c:v>
                </c:pt>
                <c:pt idx="1164">
                  <c:v>15</c:v>
                </c:pt>
                <c:pt idx="1165">
                  <c:v>13</c:v>
                </c:pt>
                <c:pt idx="1166">
                  <c:v>16</c:v>
                </c:pt>
                <c:pt idx="1167">
                  <c:v>13</c:v>
                </c:pt>
                <c:pt idx="1168">
                  <c:v>18</c:v>
                </c:pt>
                <c:pt idx="1169">
                  <c:v>13</c:v>
                </c:pt>
                <c:pt idx="1170">
                  <c:v>10</c:v>
                </c:pt>
                <c:pt idx="1171">
                  <c:v>14</c:v>
                </c:pt>
                <c:pt idx="1172">
                  <c:v>11</c:v>
                </c:pt>
                <c:pt idx="1173">
                  <c:v>16</c:v>
                </c:pt>
                <c:pt idx="1174">
                  <c:v>12</c:v>
                </c:pt>
                <c:pt idx="1175">
                  <c:v>19</c:v>
                </c:pt>
                <c:pt idx="1176">
                  <c:v>16</c:v>
                </c:pt>
                <c:pt idx="1177">
                  <c:v>22</c:v>
                </c:pt>
                <c:pt idx="1178">
                  <c:v>26</c:v>
                </c:pt>
                <c:pt idx="1179">
                  <c:v>15</c:v>
                </c:pt>
                <c:pt idx="1180">
                  <c:v>17</c:v>
                </c:pt>
                <c:pt idx="1181">
                  <c:v>13</c:v>
                </c:pt>
                <c:pt idx="1182">
                  <c:v>13</c:v>
                </c:pt>
                <c:pt idx="1183">
                  <c:v>14</c:v>
                </c:pt>
                <c:pt idx="1184">
                  <c:v>10</c:v>
                </c:pt>
                <c:pt idx="1185">
                  <c:v>14</c:v>
                </c:pt>
                <c:pt idx="1186">
                  <c:v>14</c:v>
                </c:pt>
                <c:pt idx="1187">
                  <c:v>10</c:v>
                </c:pt>
                <c:pt idx="1188">
                  <c:v>10</c:v>
                </c:pt>
                <c:pt idx="1189">
                  <c:v>13</c:v>
                </c:pt>
                <c:pt idx="1190">
                  <c:v>16</c:v>
                </c:pt>
                <c:pt idx="1191">
                  <c:v>7</c:v>
                </c:pt>
                <c:pt idx="1192">
                  <c:v>18</c:v>
                </c:pt>
                <c:pt idx="1193">
                  <c:v>11</c:v>
                </c:pt>
                <c:pt idx="1194">
                  <c:v>18</c:v>
                </c:pt>
                <c:pt idx="1195">
                  <c:v>14</c:v>
                </c:pt>
                <c:pt idx="1196">
                  <c:v>15</c:v>
                </c:pt>
                <c:pt idx="1197">
                  <c:v>14</c:v>
                </c:pt>
                <c:pt idx="1198">
                  <c:v>12</c:v>
                </c:pt>
                <c:pt idx="1199">
                  <c:v>12</c:v>
                </c:pt>
                <c:pt idx="1200">
                  <c:v>14</c:v>
                </c:pt>
                <c:pt idx="1201">
                  <c:v>18</c:v>
                </c:pt>
                <c:pt idx="1202">
                  <c:v>21</c:v>
                </c:pt>
                <c:pt idx="1203">
                  <c:v>13</c:v>
                </c:pt>
                <c:pt idx="1204">
                  <c:v>19</c:v>
                </c:pt>
                <c:pt idx="1205">
                  <c:v>17</c:v>
                </c:pt>
                <c:pt idx="1206">
                  <c:v>9</c:v>
                </c:pt>
                <c:pt idx="1207">
                  <c:v>14</c:v>
                </c:pt>
                <c:pt idx="1208">
                  <c:v>11</c:v>
                </c:pt>
                <c:pt idx="1209">
                  <c:v>16</c:v>
                </c:pt>
                <c:pt idx="1210">
                  <c:v>18</c:v>
                </c:pt>
                <c:pt idx="1211">
                  <c:v>16</c:v>
                </c:pt>
                <c:pt idx="1212">
                  <c:v>16</c:v>
                </c:pt>
                <c:pt idx="1213">
                  <c:v>17</c:v>
                </c:pt>
                <c:pt idx="1214">
                  <c:v>23</c:v>
                </c:pt>
                <c:pt idx="1215">
                  <c:v>14</c:v>
                </c:pt>
                <c:pt idx="1216">
                  <c:v>10</c:v>
                </c:pt>
                <c:pt idx="1217">
                  <c:v>12</c:v>
                </c:pt>
                <c:pt idx="1218">
                  <c:v>13</c:v>
                </c:pt>
                <c:pt idx="1219">
                  <c:v>20</c:v>
                </c:pt>
                <c:pt idx="1220">
                  <c:v>15</c:v>
                </c:pt>
                <c:pt idx="1221">
                  <c:v>12</c:v>
                </c:pt>
                <c:pt idx="1222">
                  <c:v>12</c:v>
                </c:pt>
                <c:pt idx="1223">
                  <c:v>18</c:v>
                </c:pt>
                <c:pt idx="1224">
                  <c:v>14</c:v>
                </c:pt>
                <c:pt idx="1225">
                  <c:v>20</c:v>
                </c:pt>
                <c:pt idx="1226">
                  <c:v>20</c:v>
                </c:pt>
                <c:pt idx="1227">
                  <c:v>12</c:v>
                </c:pt>
                <c:pt idx="1228">
                  <c:v>21</c:v>
                </c:pt>
                <c:pt idx="1229">
                  <c:v>10</c:v>
                </c:pt>
                <c:pt idx="1230">
                  <c:v>22</c:v>
                </c:pt>
                <c:pt idx="1231">
                  <c:v>15</c:v>
                </c:pt>
                <c:pt idx="1232">
                  <c:v>17</c:v>
                </c:pt>
                <c:pt idx="1233">
                  <c:v>11</c:v>
                </c:pt>
                <c:pt idx="1234">
                  <c:v>17</c:v>
                </c:pt>
                <c:pt idx="1235">
                  <c:v>20</c:v>
                </c:pt>
                <c:pt idx="1236">
                  <c:v>16</c:v>
                </c:pt>
                <c:pt idx="1237">
                  <c:v>13</c:v>
                </c:pt>
                <c:pt idx="1238">
                  <c:v>13</c:v>
                </c:pt>
                <c:pt idx="1239">
                  <c:v>15</c:v>
                </c:pt>
                <c:pt idx="1240">
                  <c:v>18</c:v>
                </c:pt>
                <c:pt idx="1241">
                  <c:v>18</c:v>
                </c:pt>
                <c:pt idx="1242">
                  <c:v>24</c:v>
                </c:pt>
                <c:pt idx="1243">
                  <c:v>18</c:v>
                </c:pt>
                <c:pt idx="1244">
                  <c:v>15</c:v>
                </c:pt>
                <c:pt idx="1245">
                  <c:v>22</c:v>
                </c:pt>
                <c:pt idx="1246">
                  <c:v>16</c:v>
                </c:pt>
                <c:pt idx="1247">
                  <c:v>10</c:v>
                </c:pt>
                <c:pt idx="1248">
                  <c:v>11</c:v>
                </c:pt>
                <c:pt idx="1249">
                  <c:v>17</c:v>
                </c:pt>
                <c:pt idx="1250">
                  <c:v>9</c:v>
                </c:pt>
                <c:pt idx="1251">
                  <c:v>14</c:v>
                </c:pt>
                <c:pt idx="1252">
                  <c:v>13</c:v>
                </c:pt>
                <c:pt idx="1253">
                  <c:v>13</c:v>
                </c:pt>
                <c:pt idx="1254">
                  <c:v>17</c:v>
                </c:pt>
                <c:pt idx="1255">
                  <c:v>9</c:v>
                </c:pt>
                <c:pt idx="1256">
                  <c:v>9</c:v>
                </c:pt>
                <c:pt idx="1257">
                  <c:v>12</c:v>
                </c:pt>
                <c:pt idx="1258">
                  <c:v>14</c:v>
                </c:pt>
                <c:pt idx="1259">
                  <c:v>12</c:v>
                </c:pt>
                <c:pt idx="1260">
                  <c:v>17</c:v>
                </c:pt>
                <c:pt idx="1261">
                  <c:v>18</c:v>
                </c:pt>
                <c:pt idx="1262">
                  <c:v>13</c:v>
                </c:pt>
                <c:pt idx="1263">
                  <c:v>11</c:v>
                </c:pt>
                <c:pt idx="1264">
                  <c:v>11</c:v>
                </c:pt>
                <c:pt idx="1265">
                  <c:v>11</c:v>
                </c:pt>
                <c:pt idx="1266">
                  <c:v>14</c:v>
                </c:pt>
                <c:pt idx="1267">
                  <c:v>11</c:v>
                </c:pt>
                <c:pt idx="1268">
                  <c:v>13</c:v>
                </c:pt>
                <c:pt idx="1269">
                  <c:v>12</c:v>
                </c:pt>
                <c:pt idx="1270">
                  <c:v>14</c:v>
                </c:pt>
                <c:pt idx="1271">
                  <c:v>17</c:v>
                </c:pt>
                <c:pt idx="1272">
                  <c:v>12</c:v>
                </c:pt>
                <c:pt idx="1273">
                  <c:v>13</c:v>
                </c:pt>
                <c:pt idx="1274">
                  <c:v>16</c:v>
                </c:pt>
                <c:pt idx="1275">
                  <c:v>14</c:v>
                </c:pt>
                <c:pt idx="1276">
                  <c:v>11</c:v>
                </c:pt>
                <c:pt idx="1277">
                  <c:v>13</c:v>
                </c:pt>
                <c:pt idx="1278">
                  <c:v>22</c:v>
                </c:pt>
                <c:pt idx="1279">
                  <c:v>10</c:v>
                </c:pt>
                <c:pt idx="1280">
                  <c:v>13</c:v>
                </c:pt>
                <c:pt idx="1281">
                  <c:v>15</c:v>
                </c:pt>
                <c:pt idx="1282">
                  <c:v>13</c:v>
                </c:pt>
                <c:pt idx="1283">
                  <c:v>13</c:v>
                </c:pt>
                <c:pt idx="1284">
                  <c:v>17</c:v>
                </c:pt>
                <c:pt idx="1285">
                  <c:v>8</c:v>
                </c:pt>
                <c:pt idx="1286">
                  <c:v>16</c:v>
                </c:pt>
                <c:pt idx="1287">
                  <c:v>15</c:v>
                </c:pt>
                <c:pt idx="1288">
                  <c:v>18</c:v>
                </c:pt>
                <c:pt idx="1289">
                  <c:v>15</c:v>
                </c:pt>
                <c:pt idx="1290">
                  <c:v>15</c:v>
                </c:pt>
                <c:pt idx="1291">
                  <c:v>16</c:v>
                </c:pt>
                <c:pt idx="1292">
                  <c:v>14</c:v>
                </c:pt>
                <c:pt idx="1293">
                  <c:v>14</c:v>
                </c:pt>
                <c:pt idx="1294">
                  <c:v>10</c:v>
                </c:pt>
                <c:pt idx="1295">
                  <c:v>15</c:v>
                </c:pt>
                <c:pt idx="1296">
                  <c:v>15</c:v>
                </c:pt>
                <c:pt idx="1297">
                  <c:v>14</c:v>
                </c:pt>
                <c:pt idx="1298">
                  <c:v>18</c:v>
                </c:pt>
                <c:pt idx="1299">
                  <c:v>10</c:v>
                </c:pt>
                <c:pt idx="1300">
                  <c:v>10</c:v>
                </c:pt>
                <c:pt idx="1301">
                  <c:v>18</c:v>
                </c:pt>
                <c:pt idx="1302">
                  <c:v>12</c:v>
                </c:pt>
                <c:pt idx="1303">
                  <c:v>13</c:v>
                </c:pt>
                <c:pt idx="1304">
                  <c:v>13</c:v>
                </c:pt>
                <c:pt idx="1305">
                  <c:v>12</c:v>
                </c:pt>
                <c:pt idx="1306">
                  <c:v>12</c:v>
                </c:pt>
                <c:pt idx="1307">
                  <c:v>11</c:v>
                </c:pt>
                <c:pt idx="1308">
                  <c:v>15</c:v>
                </c:pt>
                <c:pt idx="1309">
                  <c:v>13</c:v>
                </c:pt>
                <c:pt idx="1310">
                  <c:v>14</c:v>
                </c:pt>
                <c:pt idx="1311">
                  <c:v>13</c:v>
                </c:pt>
                <c:pt idx="1312">
                  <c:v>11</c:v>
                </c:pt>
                <c:pt idx="1313">
                  <c:v>13</c:v>
                </c:pt>
                <c:pt idx="1314">
                  <c:v>10</c:v>
                </c:pt>
                <c:pt idx="1315">
                  <c:v>9</c:v>
                </c:pt>
                <c:pt idx="1316">
                  <c:v>13</c:v>
                </c:pt>
                <c:pt idx="1317">
                  <c:v>9</c:v>
                </c:pt>
                <c:pt idx="1318">
                  <c:v>18</c:v>
                </c:pt>
                <c:pt idx="1319">
                  <c:v>16</c:v>
                </c:pt>
                <c:pt idx="1320">
                  <c:v>16</c:v>
                </c:pt>
                <c:pt idx="1321">
                  <c:v>14</c:v>
                </c:pt>
                <c:pt idx="1322">
                  <c:v>14</c:v>
                </c:pt>
                <c:pt idx="1323">
                  <c:v>16</c:v>
                </c:pt>
                <c:pt idx="1324">
                  <c:v>15</c:v>
                </c:pt>
                <c:pt idx="1325">
                  <c:v>14</c:v>
                </c:pt>
                <c:pt idx="1326">
                  <c:v>12</c:v>
                </c:pt>
                <c:pt idx="1327">
                  <c:v>14</c:v>
                </c:pt>
                <c:pt idx="1328">
                  <c:v>16</c:v>
                </c:pt>
                <c:pt idx="1329">
                  <c:v>13</c:v>
                </c:pt>
                <c:pt idx="1330">
                  <c:v>7</c:v>
                </c:pt>
                <c:pt idx="1331">
                  <c:v>13</c:v>
                </c:pt>
                <c:pt idx="1332">
                  <c:v>13</c:v>
                </c:pt>
                <c:pt idx="1333">
                  <c:v>23</c:v>
                </c:pt>
                <c:pt idx="1334">
                  <c:v>16</c:v>
                </c:pt>
                <c:pt idx="1335">
                  <c:v>23</c:v>
                </c:pt>
                <c:pt idx="1336">
                  <c:v>11</c:v>
                </c:pt>
                <c:pt idx="1337">
                  <c:v>12</c:v>
                </c:pt>
                <c:pt idx="1338">
                  <c:v>15</c:v>
                </c:pt>
                <c:pt idx="1339">
                  <c:v>10</c:v>
                </c:pt>
                <c:pt idx="1340">
                  <c:v>17</c:v>
                </c:pt>
                <c:pt idx="1341">
                  <c:v>9</c:v>
                </c:pt>
                <c:pt idx="1342">
                  <c:v>17</c:v>
                </c:pt>
                <c:pt idx="1343">
                  <c:v>13</c:v>
                </c:pt>
                <c:pt idx="1344">
                  <c:v>9</c:v>
                </c:pt>
                <c:pt idx="1345">
                  <c:v>12</c:v>
                </c:pt>
                <c:pt idx="1346">
                  <c:v>27</c:v>
                </c:pt>
                <c:pt idx="1347">
                  <c:v>12</c:v>
                </c:pt>
                <c:pt idx="1348">
                  <c:v>10</c:v>
                </c:pt>
                <c:pt idx="1349">
                  <c:v>13</c:v>
                </c:pt>
                <c:pt idx="1350">
                  <c:v>10</c:v>
                </c:pt>
                <c:pt idx="1351">
                  <c:v>10</c:v>
                </c:pt>
                <c:pt idx="1352">
                  <c:v>14</c:v>
                </c:pt>
                <c:pt idx="1353">
                  <c:v>15</c:v>
                </c:pt>
                <c:pt idx="1354">
                  <c:v>13</c:v>
                </c:pt>
                <c:pt idx="1355">
                  <c:v>14</c:v>
                </c:pt>
                <c:pt idx="1356">
                  <c:v>18</c:v>
                </c:pt>
                <c:pt idx="1357">
                  <c:v>15</c:v>
                </c:pt>
                <c:pt idx="1358">
                  <c:v>14</c:v>
                </c:pt>
                <c:pt idx="1359">
                  <c:v>13</c:v>
                </c:pt>
                <c:pt idx="1360">
                  <c:v>12</c:v>
                </c:pt>
                <c:pt idx="1361">
                  <c:v>10</c:v>
                </c:pt>
                <c:pt idx="1362">
                  <c:v>17</c:v>
                </c:pt>
                <c:pt idx="1363">
                  <c:v>12</c:v>
                </c:pt>
                <c:pt idx="1364">
                  <c:v>15</c:v>
                </c:pt>
                <c:pt idx="1365">
                  <c:v>15</c:v>
                </c:pt>
                <c:pt idx="1366">
                  <c:v>13</c:v>
                </c:pt>
                <c:pt idx="1367">
                  <c:v>17</c:v>
                </c:pt>
                <c:pt idx="1368">
                  <c:v>15</c:v>
                </c:pt>
                <c:pt idx="1369">
                  <c:v>20</c:v>
                </c:pt>
                <c:pt idx="1370">
                  <c:v>13</c:v>
                </c:pt>
                <c:pt idx="1371">
                  <c:v>13</c:v>
                </c:pt>
                <c:pt idx="1372">
                  <c:v>15</c:v>
                </c:pt>
                <c:pt idx="1373">
                  <c:v>13</c:v>
                </c:pt>
                <c:pt idx="1374">
                  <c:v>14</c:v>
                </c:pt>
                <c:pt idx="1375">
                  <c:v>14</c:v>
                </c:pt>
                <c:pt idx="1376">
                  <c:v>15</c:v>
                </c:pt>
                <c:pt idx="1377">
                  <c:v>10</c:v>
                </c:pt>
                <c:pt idx="1378">
                  <c:v>15</c:v>
                </c:pt>
                <c:pt idx="1379">
                  <c:v>12</c:v>
                </c:pt>
                <c:pt idx="1380">
                  <c:v>19</c:v>
                </c:pt>
                <c:pt idx="1381">
                  <c:v>12</c:v>
                </c:pt>
                <c:pt idx="1382">
                  <c:v>14</c:v>
                </c:pt>
                <c:pt idx="1383">
                  <c:v>16</c:v>
                </c:pt>
                <c:pt idx="1384">
                  <c:v>12</c:v>
                </c:pt>
                <c:pt idx="1385">
                  <c:v>18</c:v>
                </c:pt>
                <c:pt idx="1386">
                  <c:v>15</c:v>
                </c:pt>
                <c:pt idx="1387">
                  <c:v>17</c:v>
                </c:pt>
                <c:pt idx="1388">
                  <c:v>12</c:v>
                </c:pt>
                <c:pt idx="1389">
                  <c:v>12</c:v>
                </c:pt>
                <c:pt idx="1390">
                  <c:v>12</c:v>
                </c:pt>
                <c:pt idx="1391">
                  <c:v>9</c:v>
                </c:pt>
                <c:pt idx="1392">
                  <c:v>10</c:v>
                </c:pt>
                <c:pt idx="1393">
                  <c:v>18</c:v>
                </c:pt>
                <c:pt idx="1394">
                  <c:v>10</c:v>
                </c:pt>
                <c:pt idx="1395">
                  <c:v>12</c:v>
                </c:pt>
                <c:pt idx="1396">
                  <c:v>14</c:v>
                </c:pt>
                <c:pt idx="1397">
                  <c:v>8</c:v>
                </c:pt>
                <c:pt idx="1398">
                  <c:v>17</c:v>
                </c:pt>
                <c:pt idx="1399">
                  <c:v>17</c:v>
                </c:pt>
                <c:pt idx="1400">
                  <c:v>14</c:v>
                </c:pt>
                <c:pt idx="1401">
                  <c:v>10</c:v>
                </c:pt>
                <c:pt idx="1402">
                  <c:v>15</c:v>
                </c:pt>
                <c:pt idx="1403">
                  <c:v>15</c:v>
                </c:pt>
                <c:pt idx="1404">
                  <c:v>16</c:v>
                </c:pt>
                <c:pt idx="1405">
                  <c:v>20</c:v>
                </c:pt>
                <c:pt idx="1406">
                  <c:v>13</c:v>
                </c:pt>
                <c:pt idx="1407">
                  <c:v>22</c:v>
                </c:pt>
                <c:pt idx="1408">
                  <c:v>13</c:v>
                </c:pt>
                <c:pt idx="1409">
                  <c:v>13</c:v>
                </c:pt>
                <c:pt idx="1410">
                  <c:v>9</c:v>
                </c:pt>
                <c:pt idx="1411">
                  <c:v>11</c:v>
                </c:pt>
                <c:pt idx="1412">
                  <c:v>13</c:v>
                </c:pt>
                <c:pt idx="1413">
                  <c:v>14</c:v>
                </c:pt>
                <c:pt idx="1414">
                  <c:v>11</c:v>
                </c:pt>
                <c:pt idx="1415">
                  <c:v>19</c:v>
                </c:pt>
                <c:pt idx="1416">
                  <c:v>11</c:v>
                </c:pt>
                <c:pt idx="1417">
                  <c:v>14</c:v>
                </c:pt>
                <c:pt idx="1418">
                  <c:v>13</c:v>
                </c:pt>
                <c:pt idx="1419">
                  <c:v>13</c:v>
                </c:pt>
                <c:pt idx="1420">
                  <c:v>15</c:v>
                </c:pt>
                <c:pt idx="1421">
                  <c:v>18</c:v>
                </c:pt>
                <c:pt idx="1422">
                  <c:v>13</c:v>
                </c:pt>
                <c:pt idx="1423">
                  <c:v>9</c:v>
                </c:pt>
                <c:pt idx="1424">
                  <c:v>15</c:v>
                </c:pt>
                <c:pt idx="1425">
                  <c:v>16</c:v>
                </c:pt>
                <c:pt idx="1426">
                  <c:v>16</c:v>
                </c:pt>
                <c:pt idx="1427">
                  <c:v>13</c:v>
                </c:pt>
                <c:pt idx="1428">
                  <c:v>14</c:v>
                </c:pt>
                <c:pt idx="1429">
                  <c:v>11</c:v>
                </c:pt>
                <c:pt idx="1430">
                  <c:v>14</c:v>
                </c:pt>
                <c:pt idx="1431">
                  <c:v>16</c:v>
                </c:pt>
                <c:pt idx="1432">
                  <c:v>11</c:v>
                </c:pt>
                <c:pt idx="1433">
                  <c:v>9</c:v>
                </c:pt>
                <c:pt idx="1434">
                  <c:v>15</c:v>
                </c:pt>
                <c:pt idx="1435">
                  <c:v>14</c:v>
                </c:pt>
                <c:pt idx="1436">
                  <c:v>13</c:v>
                </c:pt>
                <c:pt idx="1437">
                  <c:v>21</c:v>
                </c:pt>
                <c:pt idx="1438">
                  <c:v>12</c:v>
                </c:pt>
                <c:pt idx="1439">
                  <c:v>12</c:v>
                </c:pt>
                <c:pt idx="1440">
                  <c:v>16</c:v>
                </c:pt>
                <c:pt idx="1441">
                  <c:v>16</c:v>
                </c:pt>
                <c:pt idx="1442">
                  <c:v>11</c:v>
                </c:pt>
                <c:pt idx="1443">
                  <c:v>13</c:v>
                </c:pt>
                <c:pt idx="1444">
                  <c:v>15</c:v>
                </c:pt>
                <c:pt idx="1445">
                  <c:v>10</c:v>
                </c:pt>
                <c:pt idx="1446">
                  <c:v>10</c:v>
                </c:pt>
                <c:pt idx="1447">
                  <c:v>16</c:v>
                </c:pt>
                <c:pt idx="1448">
                  <c:v>23</c:v>
                </c:pt>
                <c:pt idx="1449">
                  <c:v>16</c:v>
                </c:pt>
                <c:pt idx="1450">
                  <c:v>21</c:v>
                </c:pt>
                <c:pt idx="1451">
                  <c:v>17</c:v>
                </c:pt>
                <c:pt idx="1452">
                  <c:v>11</c:v>
                </c:pt>
                <c:pt idx="1453">
                  <c:v>10</c:v>
                </c:pt>
                <c:pt idx="1454">
                  <c:v>9</c:v>
                </c:pt>
                <c:pt idx="1455">
                  <c:v>14</c:v>
                </c:pt>
                <c:pt idx="1456">
                  <c:v>12</c:v>
                </c:pt>
                <c:pt idx="1457">
                  <c:v>12</c:v>
                </c:pt>
                <c:pt idx="1458">
                  <c:v>9</c:v>
                </c:pt>
                <c:pt idx="1459">
                  <c:v>10</c:v>
                </c:pt>
                <c:pt idx="1460">
                  <c:v>12</c:v>
                </c:pt>
                <c:pt idx="1461">
                  <c:v>9</c:v>
                </c:pt>
                <c:pt idx="1462">
                  <c:v>10</c:v>
                </c:pt>
                <c:pt idx="1463">
                  <c:v>16</c:v>
                </c:pt>
                <c:pt idx="1464">
                  <c:v>15</c:v>
                </c:pt>
                <c:pt idx="1465">
                  <c:v>14</c:v>
                </c:pt>
                <c:pt idx="1466">
                  <c:v>16</c:v>
                </c:pt>
                <c:pt idx="1467">
                  <c:v>12</c:v>
                </c:pt>
                <c:pt idx="1468">
                  <c:v>13</c:v>
                </c:pt>
                <c:pt idx="1469">
                  <c:v>11</c:v>
                </c:pt>
                <c:pt idx="1470">
                  <c:v>21</c:v>
                </c:pt>
                <c:pt idx="1471">
                  <c:v>22</c:v>
                </c:pt>
                <c:pt idx="1472">
                  <c:v>16</c:v>
                </c:pt>
                <c:pt idx="1473">
                  <c:v>11</c:v>
                </c:pt>
                <c:pt idx="1474">
                  <c:v>11</c:v>
                </c:pt>
                <c:pt idx="1475">
                  <c:v>16</c:v>
                </c:pt>
                <c:pt idx="1476">
                  <c:v>15</c:v>
                </c:pt>
                <c:pt idx="1477">
                  <c:v>16</c:v>
                </c:pt>
                <c:pt idx="1478">
                  <c:v>15</c:v>
                </c:pt>
                <c:pt idx="1479">
                  <c:v>19</c:v>
                </c:pt>
                <c:pt idx="1480">
                  <c:v>25</c:v>
                </c:pt>
                <c:pt idx="1481">
                  <c:v>10</c:v>
                </c:pt>
                <c:pt idx="1482">
                  <c:v>17</c:v>
                </c:pt>
                <c:pt idx="1483">
                  <c:v>14</c:v>
                </c:pt>
                <c:pt idx="1484">
                  <c:v>13</c:v>
                </c:pt>
                <c:pt idx="1485">
                  <c:v>15</c:v>
                </c:pt>
                <c:pt idx="1486">
                  <c:v>15</c:v>
                </c:pt>
                <c:pt idx="1487">
                  <c:v>17</c:v>
                </c:pt>
                <c:pt idx="1488">
                  <c:v>16</c:v>
                </c:pt>
                <c:pt idx="1489">
                  <c:v>21</c:v>
                </c:pt>
                <c:pt idx="1490">
                  <c:v>10</c:v>
                </c:pt>
                <c:pt idx="1491">
                  <c:v>6</c:v>
                </c:pt>
                <c:pt idx="1492">
                  <c:v>18</c:v>
                </c:pt>
                <c:pt idx="1493">
                  <c:v>9</c:v>
                </c:pt>
                <c:pt idx="1494">
                  <c:v>17</c:v>
                </c:pt>
                <c:pt idx="1495">
                  <c:v>15</c:v>
                </c:pt>
                <c:pt idx="1496">
                  <c:v>14</c:v>
                </c:pt>
                <c:pt idx="1497">
                  <c:v>21</c:v>
                </c:pt>
                <c:pt idx="1498">
                  <c:v>9</c:v>
                </c:pt>
                <c:pt idx="1499">
                  <c:v>16</c:v>
                </c:pt>
                <c:pt idx="1500">
                  <c:v>18</c:v>
                </c:pt>
                <c:pt idx="1501">
                  <c:v>12</c:v>
                </c:pt>
                <c:pt idx="1502">
                  <c:v>12</c:v>
                </c:pt>
                <c:pt idx="1503">
                  <c:v>20</c:v>
                </c:pt>
                <c:pt idx="1504">
                  <c:v>11</c:v>
                </c:pt>
                <c:pt idx="1505">
                  <c:v>19</c:v>
                </c:pt>
                <c:pt idx="1506">
                  <c:v>19</c:v>
                </c:pt>
                <c:pt idx="1507">
                  <c:v>19</c:v>
                </c:pt>
                <c:pt idx="1508">
                  <c:v>19</c:v>
                </c:pt>
                <c:pt idx="1509">
                  <c:v>20</c:v>
                </c:pt>
                <c:pt idx="1510">
                  <c:v>19</c:v>
                </c:pt>
                <c:pt idx="1511">
                  <c:v>13</c:v>
                </c:pt>
                <c:pt idx="1512">
                  <c:v>21</c:v>
                </c:pt>
                <c:pt idx="1513">
                  <c:v>18</c:v>
                </c:pt>
                <c:pt idx="1514">
                  <c:v>13</c:v>
                </c:pt>
                <c:pt idx="1515">
                  <c:v>17</c:v>
                </c:pt>
                <c:pt idx="1516">
                  <c:v>17</c:v>
                </c:pt>
                <c:pt idx="1517">
                  <c:v>13</c:v>
                </c:pt>
                <c:pt idx="1518">
                  <c:v>18</c:v>
                </c:pt>
                <c:pt idx="1519">
                  <c:v>11</c:v>
                </c:pt>
                <c:pt idx="1520">
                  <c:v>20</c:v>
                </c:pt>
                <c:pt idx="1521">
                  <c:v>21</c:v>
                </c:pt>
                <c:pt idx="1522">
                  <c:v>22</c:v>
                </c:pt>
                <c:pt idx="1523">
                  <c:v>19</c:v>
                </c:pt>
                <c:pt idx="1524">
                  <c:v>15</c:v>
                </c:pt>
                <c:pt idx="1525">
                  <c:v>15</c:v>
                </c:pt>
                <c:pt idx="1526">
                  <c:v>21</c:v>
                </c:pt>
                <c:pt idx="1527">
                  <c:v>19</c:v>
                </c:pt>
                <c:pt idx="1528">
                  <c:v>16</c:v>
                </c:pt>
                <c:pt idx="1529">
                  <c:v>15</c:v>
                </c:pt>
                <c:pt idx="1530">
                  <c:v>18</c:v>
                </c:pt>
                <c:pt idx="1531">
                  <c:v>19</c:v>
                </c:pt>
                <c:pt idx="1532">
                  <c:v>12</c:v>
                </c:pt>
                <c:pt idx="1533">
                  <c:v>17</c:v>
                </c:pt>
                <c:pt idx="1534">
                  <c:v>14</c:v>
                </c:pt>
                <c:pt idx="1535">
                  <c:v>12</c:v>
                </c:pt>
                <c:pt idx="1536">
                  <c:v>19</c:v>
                </c:pt>
                <c:pt idx="1537">
                  <c:v>13</c:v>
                </c:pt>
                <c:pt idx="1538">
                  <c:v>14</c:v>
                </c:pt>
                <c:pt idx="1539">
                  <c:v>15</c:v>
                </c:pt>
                <c:pt idx="1540">
                  <c:v>10</c:v>
                </c:pt>
                <c:pt idx="1541">
                  <c:v>12</c:v>
                </c:pt>
                <c:pt idx="1542">
                  <c:v>13</c:v>
                </c:pt>
                <c:pt idx="1543">
                  <c:v>8</c:v>
                </c:pt>
                <c:pt idx="1544">
                  <c:v>12</c:v>
                </c:pt>
                <c:pt idx="1545">
                  <c:v>13</c:v>
                </c:pt>
                <c:pt idx="1546">
                  <c:v>13</c:v>
                </c:pt>
                <c:pt idx="1547">
                  <c:v>27</c:v>
                </c:pt>
                <c:pt idx="1548">
                  <c:v>7</c:v>
                </c:pt>
                <c:pt idx="1549">
                  <c:v>12</c:v>
                </c:pt>
                <c:pt idx="1550">
                  <c:v>19</c:v>
                </c:pt>
                <c:pt idx="1551">
                  <c:v>16</c:v>
                </c:pt>
                <c:pt idx="1552">
                  <c:v>15</c:v>
                </c:pt>
                <c:pt idx="1553">
                  <c:v>10</c:v>
                </c:pt>
                <c:pt idx="1554">
                  <c:v>14</c:v>
                </c:pt>
                <c:pt idx="1555">
                  <c:v>12</c:v>
                </c:pt>
                <c:pt idx="1556">
                  <c:v>13</c:v>
                </c:pt>
                <c:pt idx="1557">
                  <c:v>14</c:v>
                </c:pt>
                <c:pt idx="1558">
                  <c:v>11</c:v>
                </c:pt>
                <c:pt idx="1559">
                  <c:v>14</c:v>
                </c:pt>
                <c:pt idx="1560">
                  <c:v>21</c:v>
                </c:pt>
                <c:pt idx="1561">
                  <c:v>11</c:v>
                </c:pt>
                <c:pt idx="1562">
                  <c:v>21</c:v>
                </c:pt>
                <c:pt idx="1563">
                  <c:v>13</c:v>
                </c:pt>
                <c:pt idx="1564">
                  <c:v>14</c:v>
                </c:pt>
                <c:pt idx="1565">
                  <c:v>11</c:v>
                </c:pt>
                <c:pt idx="1566">
                  <c:v>16</c:v>
                </c:pt>
                <c:pt idx="1567">
                  <c:v>11</c:v>
                </c:pt>
                <c:pt idx="1568">
                  <c:v>13</c:v>
                </c:pt>
                <c:pt idx="1569">
                  <c:v>4</c:v>
                </c:pt>
                <c:pt idx="1570">
                  <c:v>13</c:v>
                </c:pt>
                <c:pt idx="1571">
                  <c:v>11</c:v>
                </c:pt>
                <c:pt idx="1572">
                  <c:v>15</c:v>
                </c:pt>
                <c:pt idx="1573">
                  <c:v>14</c:v>
                </c:pt>
                <c:pt idx="1574">
                  <c:v>11</c:v>
                </c:pt>
                <c:pt idx="1575">
                  <c:v>15</c:v>
                </c:pt>
                <c:pt idx="1576">
                  <c:v>15</c:v>
                </c:pt>
                <c:pt idx="1577">
                  <c:v>16</c:v>
                </c:pt>
                <c:pt idx="1578">
                  <c:v>12</c:v>
                </c:pt>
                <c:pt idx="1579">
                  <c:v>14</c:v>
                </c:pt>
                <c:pt idx="1580">
                  <c:v>15</c:v>
                </c:pt>
                <c:pt idx="1581">
                  <c:v>10</c:v>
                </c:pt>
                <c:pt idx="1582">
                  <c:v>14</c:v>
                </c:pt>
                <c:pt idx="1583">
                  <c:v>13</c:v>
                </c:pt>
                <c:pt idx="1584">
                  <c:v>24</c:v>
                </c:pt>
                <c:pt idx="1585">
                  <c:v>13</c:v>
                </c:pt>
                <c:pt idx="1586">
                  <c:v>15</c:v>
                </c:pt>
                <c:pt idx="1587">
                  <c:v>13</c:v>
                </c:pt>
                <c:pt idx="1588">
                  <c:v>9</c:v>
                </c:pt>
                <c:pt idx="1589">
                  <c:v>14</c:v>
                </c:pt>
                <c:pt idx="1590">
                  <c:v>15</c:v>
                </c:pt>
                <c:pt idx="1591">
                  <c:v>13</c:v>
                </c:pt>
                <c:pt idx="1592">
                  <c:v>13</c:v>
                </c:pt>
                <c:pt idx="1593">
                  <c:v>11</c:v>
                </c:pt>
                <c:pt idx="1594">
                  <c:v>11</c:v>
                </c:pt>
                <c:pt idx="1595">
                  <c:v>10</c:v>
                </c:pt>
                <c:pt idx="1596">
                  <c:v>12</c:v>
                </c:pt>
                <c:pt idx="1597">
                  <c:v>21</c:v>
                </c:pt>
                <c:pt idx="1598">
                  <c:v>27</c:v>
                </c:pt>
                <c:pt idx="1599">
                  <c:v>13</c:v>
                </c:pt>
                <c:pt idx="1600">
                  <c:v>16</c:v>
                </c:pt>
                <c:pt idx="1601">
                  <c:v>13</c:v>
                </c:pt>
                <c:pt idx="1602">
                  <c:v>12</c:v>
                </c:pt>
                <c:pt idx="1603">
                  <c:v>17</c:v>
                </c:pt>
                <c:pt idx="1604">
                  <c:v>8</c:v>
                </c:pt>
                <c:pt idx="1605">
                  <c:v>21</c:v>
                </c:pt>
                <c:pt idx="1606">
                  <c:v>16</c:v>
                </c:pt>
                <c:pt idx="1607">
                  <c:v>10</c:v>
                </c:pt>
                <c:pt idx="1608">
                  <c:v>13</c:v>
                </c:pt>
                <c:pt idx="1609">
                  <c:v>10</c:v>
                </c:pt>
                <c:pt idx="1610">
                  <c:v>11</c:v>
                </c:pt>
                <c:pt idx="1611">
                  <c:v>14</c:v>
                </c:pt>
                <c:pt idx="1612">
                  <c:v>13</c:v>
                </c:pt>
                <c:pt idx="1613">
                  <c:v>10</c:v>
                </c:pt>
                <c:pt idx="1614">
                  <c:v>11</c:v>
                </c:pt>
                <c:pt idx="1615">
                  <c:v>13</c:v>
                </c:pt>
                <c:pt idx="1616">
                  <c:v>22</c:v>
                </c:pt>
                <c:pt idx="1617">
                  <c:v>13</c:v>
                </c:pt>
                <c:pt idx="1618">
                  <c:v>19</c:v>
                </c:pt>
                <c:pt idx="1619">
                  <c:v>10</c:v>
                </c:pt>
                <c:pt idx="1620">
                  <c:v>13</c:v>
                </c:pt>
                <c:pt idx="1621">
                  <c:v>19</c:v>
                </c:pt>
                <c:pt idx="1622">
                  <c:v>12</c:v>
                </c:pt>
                <c:pt idx="1623">
                  <c:v>12</c:v>
                </c:pt>
                <c:pt idx="1624">
                  <c:v>14</c:v>
                </c:pt>
                <c:pt idx="1625">
                  <c:v>14</c:v>
                </c:pt>
                <c:pt idx="1626">
                  <c:v>11</c:v>
                </c:pt>
                <c:pt idx="1627">
                  <c:v>12</c:v>
                </c:pt>
                <c:pt idx="1628">
                  <c:v>12</c:v>
                </c:pt>
                <c:pt idx="1629">
                  <c:v>10</c:v>
                </c:pt>
                <c:pt idx="1630">
                  <c:v>12</c:v>
                </c:pt>
                <c:pt idx="1631">
                  <c:v>16</c:v>
                </c:pt>
                <c:pt idx="1632">
                  <c:v>16</c:v>
                </c:pt>
                <c:pt idx="1633">
                  <c:v>10</c:v>
                </c:pt>
                <c:pt idx="1634">
                  <c:v>16</c:v>
                </c:pt>
                <c:pt idx="1635">
                  <c:v>15</c:v>
                </c:pt>
                <c:pt idx="1636">
                  <c:v>13</c:v>
                </c:pt>
                <c:pt idx="1637">
                  <c:v>12</c:v>
                </c:pt>
                <c:pt idx="1638">
                  <c:v>16</c:v>
                </c:pt>
                <c:pt idx="1639">
                  <c:v>19</c:v>
                </c:pt>
                <c:pt idx="1640">
                  <c:v>17</c:v>
                </c:pt>
                <c:pt idx="1641">
                  <c:v>14</c:v>
                </c:pt>
                <c:pt idx="1642">
                  <c:v>15</c:v>
                </c:pt>
                <c:pt idx="1643">
                  <c:v>14</c:v>
                </c:pt>
                <c:pt idx="1644">
                  <c:v>13</c:v>
                </c:pt>
                <c:pt idx="1645">
                  <c:v>17</c:v>
                </c:pt>
                <c:pt idx="1646">
                  <c:v>16</c:v>
                </c:pt>
                <c:pt idx="1647">
                  <c:v>10</c:v>
                </c:pt>
                <c:pt idx="1648">
                  <c:v>13</c:v>
                </c:pt>
                <c:pt idx="1649">
                  <c:v>10</c:v>
                </c:pt>
                <c:pt idx="1650">
                  <c:v>12</c:v>
                </c:pt>
                <c:pt idx="1651">
                  <c:v>10</c:v>
                </c:pt>
                <c:pt idx="1652">
                  <c:v>10</c:v>
                </c:pt>
                <c:pt idx="1653">
                  <c:v>13</c:v>
                </c:pt>
                <c:pt idx="1654">
                  <c:v>14</c:v>
                </c:pt>
                <c:pt idx="1655">
                  <c:v>21</c:v>
                </c:pt>
                <c:pt idx="1656">
                  <c:v>13</c:v>
                </c:pt>
                <c:pt idx="1657">
                  <c:v>12</c:v>
                </c:pt>
                <c:pt idx="1658">
                  <c:v>9</c:v>
                </c:pt>
                <c:pt idx="1659">
                  <c:v>14</c:v>
                </c:pt>
                <c:pt idx="1660">
                  <c:v>15</c:v>
                </c:pt>
                <c:pt idx="1661">
                  <c:v>12</c:v>
                </c:pt>
                <c:pt idx="1662">
                  <c:v>13</c:v>
                </c:pt>
                <c:pt idx="1663">
                  <c:v>13</c:v>
                </c:pt>
                <c:pt idx="1664">
                  <c:v>19</c:v>
                </c:pt>
                <c:pt idx="1665">
                  <c:v>9</c:v>
                </c:pt>
                <c:pt idx="1666">
                  <c:v>10</c:v>
                </c:pt>
                <c:pt idx="1667">
                  <c:v>19</c:v>
                </c:pt>
                <c:pt idx="1668">
                  <c:v>20</c:v>
                </c:pt>
                <c:pt idx="1669">
                  <c:v>13</c:v>
                </c:pt>
                <c:pt idx="1670">
                  <c:v>18</c:v>
                </c:pt>
                <c:pt idx="1671">
                  <c:v>23</c:v>
                </c:pt>
                <c:pt idx="1672">
                  <c:v>14</c:v>
                </c:pt>
                <c:pt idx="1673">
                  <c:v>19</c:v>
                </c:pt>
                <c:pt idx="1674">
                  <c:v>17</c:v>
                </c:pt>
                <c:pt idx="1675">
                  <c:v>8</c:v>
                </c:pt>
                <c:pt idx="1676">
                  <c:v>27</c:v>
                </c:pt>
                <c:pt idx="1677">
                  <c:v>14</c:v>
                </c:pt>
                <c:pt idx="1678">
                  <c:v>17</c:v>
                </c:pt>
                <c:pt idx="1679">
                  <c:v>20</c:v>
                </c:pt>
                <c:pt idx="1680">
                  <c:v>22</c:v>
                </c:pt>
                <c:pt idx="1681">
                  <c:v>12</c:v>
                </c:pt>
                <c:pt idx="1682">
                  <c:v>19</c:v>
                </c:pt>
                <c:pt idx="1683">
                  <c:v>13</c:v>
                </c:pt>
                <c:pt idx="1684">
                  <c:v>8</c:v>
                </c:pt>
                <c:pt idx="1685">
                  <c:v>18</c:v>
                </c:pt>
                <c:pt idx="1686">
                  <c:v>10</c:v>
                </c:pt>
                <c:pt idx="1687">
                  <c:v>16</c:v>
                </c:pt>
                <c:pt idx="1688">
                  <c:v>14</c:v>
                </c:pt>
                <c:pt idx="1689">
                  <c:v>10</c:v>
                </c:pt>
                <c:pt idx="1690">
                  <c:v>17</c:v>
                </c:pt>
                <c:pt idx="1691">
                  <c:v>12</c:v>
                </c:pt>
                <c:pt idx="1692">
                  <c:v>11</c:v>
                </c:pt>
                <c:pt idx="1693">
                  <c:v>9</c:v>
                </c:pt>
                <c:pt idx="1694">
                  <c:v>11</c:v>
                </c:pt>
                <c:pt idx="1695">
                  <c:v>17</c:v>
                </c:pt>
                <c:pt idx="1696">
                  <c:v>14</c:v>
                </c:pt>
                <c:pt idx="1697">
                  <c:v>15</c:v>
                </c:pt>
                <c:pt idx="1698">
                  <c:v>18</c:v>
                </c:pt>
                <c:pt idx="1699">
                  <c:v>28</c:v>
                </c:pt>
                <c:pt idx="1700">
                  <c:v>10</c:v>
                </c:pt>
                <c:pt idx="1701">
                  <c:v>12</c:v>
                </c:pt>
                <c:pt idx="1702">
                  <c:v>8</c:v>
                </c:pt>
                <c:pt idx="1703">
                  <c:v>14</c:v>
                </c:pt>
                <c:pt idx="1704">
                  <c:v>13</c:v>
                </c:pt>
                <c:pt idx="1705">
                  <c:v>20</c:v>
                </c:pt>
                <c:pt idx="1706">
                  <c:v>13</c:v>
                </c:pt>
                <c:pt idx="1707">
                  <c:v>11</c:v>
                </c:pt>
                <c:pt idx="1708">
                  <c:v>15</c:v>
                </c:pt>
                <c:pt idx="1709">
                  <c:v>9</c:v>
                </c:pt>
                <c:pt idx="1710">
                  <c:v>10</c:v>
                </c:pt>
                <c:pt idx="1711">
                  <c:v>13</c:v>
                </c:pt>
                <c:pt idx="1712">
                  <c:v>11</c:v>
                </c:pt>
                <c:pt idx="1713">
                  <c:v>20</c:v>
                </c:pt>
                <c:pt idx="1714">
                  <c:v>13</c:v>
                </c:pt>
                <c:pt idx="1715">
                  <c:v>15</c:v>
                </c:pt>
                <c:pt idx="1716">
                  <c:v>15</c:v>
                </c:pt>
                <c:pt idx="1717">
                  <c:v>24</c:v>
                </c:pt>
                <c:pt idx="1718">
                  <c:v>10</c:v>
                </c:pt>
                <c:pt idx="1719">
                  <c:v>12</c:v>
                </c:pt>
                <c:pt idx="1720">
                  <c:v>21</c:v>
                </c:pt>
                <c:pt idx="1721">
                  <c:v>22</c:v>
                </c:pt>
                <c:pt idx="1722">
                  <c:v>15</c:v>
                </c:pt>
                <c:pt idx="1723">
                  <c:v>12</c:v>
                </c:pt>
                <c:pt idx="1724">
                  <c:v>10</c:v>
                </c:pt>
                <c:pt idx="1725">
                  <c:v>15</c:v>
                </c:pt>
                <c:pt idx="1726">
                  <c:v>19</c:v>
                </c:pt>
                <c:pt idx="1727">
                  <c:v>14</c:v>
                </c:pt>
                <c:pt idx="1728">
                  <c:v>19</c:v>
                </c:pt>
                <c:pt idx="1729">
                  <c:v>14</c:v>
                </c:pt>
                <c:pt idx="1730">
                  <c:v>12</c:v>
                </c:pt>
                <c:pt idx="1731">
                  <c:v>17</c:v>
                </c:pt>
                <c:pt idx="1732">
                  <c:v>12</c:v>
                </c:pt>
                <c:pt idx="1733">
                  <c:v>8</c:v>
                </c:pt>
                <c:pt idx="1734">
                  <c:v>15</c:v>
                </c:pt>
                <c:pt idx="1735">
                  <c:v>18</c:v>
                </c:pt>
                <c:pt idx="1736">
                  <c:v>11</c:v>
                </c:pt>
                <c:pt idx="1737">
                  <c:v>9</c:v>
                </c:pt>
                <c:pt idx="1738">
                  <c:v>11</c:v>
                </c:pt>
                <c:pt idx="1739">
                  <c:v>14</c:v>
                </c:pt>
                <c:pt idx="1740">
                  <c:v>12</c:v>
                </c:pt>
                <c:pt idx="1741">
                  <c:v>8</c:v>
                </c:pt>
                <c:pt idx="1742">
                  <c:v>11</c:v>
                </c:pt>
                <c:pt idx="1743">
                  <c:v>17</c:v>
                </c:pt>
                <c:pt idx="1744">
                  <c:v>15</c:v>
                </c:pt>
                <c:pt idx="1745">
                  <c:v>12</c:v>
                </c:pt>
                <c:pt idx="1746">
                  <c:v>8</c:v>
                </c:pt>
                <c:pt idx="1747">
                  <c:v>11</c:v>
                </c:pt>
                <c:pt idx="1748">
                  <c:v>20</c:v>
                </c:pt>
                <c:pt idx="1749">
                  <c:v>15</c:v>
                </c:pt>
                <c:pt idx="1750">
                  <c:v>19</c:v>
                </c:pt>
                <c:pt idx="1751">
                  <c:v>6</c:v>
                </c:pt>
                <c:pt idx="1752">
                  <c:v>20</c:v>
                </c:pt>
                <c:pt idx="1753">
                  <c:v>9</c:v>
                </c:pt>
                <c:pt idx="1754">
                  <c:v>18</c:v>
                </c:pt>
                <c:pt idx="1755">
                  <c:v>8</c:v>
                </c:pt>
                <c:pt idx="1756">
                  <c:v>15</c:v>
                </c:pt>
                <c:pt idx="1757">
                  <c:v>9</c:v>
                </c:pt>
                <c:pt idx="1758">
                  <c:v>15</c:v>
                </c:pt>
                <c:pt idx="1759">
                  <c:v>16</c:v>
                </c:pt>
                <c:pt idx="1760">
                  <c:v>7</c:v>
                </c:pt>
                <c:pt idx="1761">
                  <c:v>13</c:v>
                </c:pt>
                <c:pt idx="1762">
                  <c:v>14</c:v>
                </c:pt>
                <c:pt idx="1763">
                  <c:v>12</c:v>
                </c:pt>
                <c:pt idx="1764">
                  <c:v>13</c:v>
                </c:pt>
                <c:pt idx="1765">
                  <c:v>9</c:v>
                </c:pt>
                <c:pt idx="1766">
                  <c:v>7</c:v>
                </c:pt>
                <c:pt idx="1767">
                  <c:v>11</c:v>
                </c:pt>
                <c:pt idx="1768">
                  <c:v>18</c:v>
                </c:pt>
                <c:pt idx="1769">
                  <c:v>2</c:v>
                </c:pt>
                <c:pt idx="1770">
                  <c:v>11</c:v>
                </c:pt>
                <c:pt idx="1771">
                  <c:v>14</c:v>
                </c:pt>
                <c:pt idx="1772">
                  <c:v>18</c:v>
                </c:pt>
                <c:pt idx="1773">
                  <c:v>18</c:v>
                </c:pt>
                <c:pt idx="1774">
                  <c:v>18</c:v>
                </c:pt>
                <c:pt idx="1775">
                  <c:v>13</c:v>
                </c:pt>
                <c:pt idx="1776">
                  <c:v>18</c:v>
                </c:pt>
                <c:pt idx="1777">
                  <c:v>14</c:v>
                </c:pt>
                <c:pt idx="1778">
                  <c:v>17</c:v>
                </c:pt>
                <c:pt idx="1779">
                  <c:v>9</c:v>
                </c:pt>
                <c:pt idx="1780">
                  <c:v>12</c:v>
                </c:pt>
                <c:pt idx="1781">
                  <c:v>11</c:v>
                </c:pt>
                <c:pt idx="1782">
                  <c:v>12</c:v>
                </c:pt>
                <c:pt idx="1783">
                  <c:v>10</c:v>
                </c:pt>
                <c:pt idx="1784">
                  <c:v>11</c:v>
                </c:pt>
                <c:pt idx="1785">
                  <c:v>17</c:v>
                </c:pt>
                <c:pt idx="1786">
                  <c:v>14</c:v>
                </c:pt>
                <c:pt idx="1787">
                  <c:v>12</c:v>
                </c:pt>
                <c:pt idx="1788">
                  <c:v>12</c:v>
                </c:pt>
                <c:pt idx="1789">
                  <c:v>15</c:v>
                </c:pt>
                <c:pt idx="1790">
                  <c:v>8</c:v>
                </c:pt>
                <c:pt idx="1791">
                  <c:v>14</c:v>
                </c:pt>
                <c:pt idx="1792">
                  <c:v>15</c:v>
                </c:pt>
                <c:pt idx="1793">
                  <c:v>14</c:v>
                </c:pt>
                <c:pt idx="1794">
                  <c:v>15</c:v>
                </c:pt>
                <c:pt idx="1795">
                  <c:v>8</c:v>
                </c:pt>
                <c:pt idx="1796">
                  <c:v>13</c:v>
                </c:pt>
                <c:pt idx="1797">
                  <c:v>13</c:v>
                </c:pt>
                <c:pt idx="1798">
                  <c:v>17</c:v>
                </c:pt>
                <c:pt idx="1799">
                  <c:v>10</c:v>
                </c:pt>
                <c:pt idx="1800">
                  <c:v>9</c:v>
                </c:pt>
                <c:pt idx="1801">
                  <c:v>7</c:v>
                </c:pt>
                <c:pt idx="1802">
                  <c:v>10</c:v>
                </c:pt>
                <c:pt idx="1803">
                  <c:v>8</c:v>
                </c:pt>
                <c:pt idx="1804">
                  <c:v>21</c:v>
                </c:pt>
                <c:pt idx="1805">
                  <c:v>10</c:v>
                </c:pt>
                <c:pt idx="1806">
                  <c:v>15</c:v>
                </c:pt>
                <c:pt idx="1807">
                  <c:v>11</c:v>
                </c:pt>
                <c:pt idx="1808">
                  <c:v>11</c:v>
                </c:pt>
                <c:pt idx="1809">
                  <c:v>12</c:v>
                </c:pt>
                <c:pt idx="1810">
                  <c:v>14</c:v>
                </c:pt>
                <c:pt idx="1811">
                  <c:v>11</c:v>
                </c:pt>
                <c:pt idx="1812">
                  <c:v>13</c:v>
                </c:pt>
                <c:pt idx="1813">
                  <c:v>11</c:v>
                </c:pt>
                <c:pt idx="1814">
                  <c:v>14</c:v>
                </c:pt>
                <c:pt idx="1815">
                  <c:v>9</c:v>
                </c:pt>
                <c:pt idx="1816">
                  <c:v>11</c:v>
                </c:pt>
                <c:pt idx="1817">
                  <c:v>20</c:v>
                </c:pt>
                <c:pt idx="1818">
                  <c:v>13</c:v>
                </c:pt>
                <c:pt idx="1819">
                  <c:v>12</c:v>
                </c:pt>
                <c:pt idx="1820">
                  <c:v>11</c:v>
                </c:pt>
                <c:pt idx="1821">
                  <c:v>9</c:v>
                </c:pt>
                <c:pt idx="1822">
                  <c:v>13</c:v>
                </c:pt>
                <c:pt idx="1823">
                  <c:v>12</c:v>
                </c:pt>
                <c:pt idx="1824">
                  <c:v>15</c:v>
                </c:pt>
                <c:pt idx="1825">
                  <c:v>15</c:v>
                </c:pt>
                <c:pt idx="1826">
                  <c:v>12</c:v>
                </c:pt>
                <c:pt idx="1827">
                  <c:v>12</c:v>
                </c:pt>
                <c:pt idx="1828">
                  <c:v>25</c:v>
                </c:pt>
                <c:pt idx="1829">
                  <c:v>12</c:v>
                </c:pt>
                <c:pt idx="1830">
                  <c:v>13</c:v>
                </c:pt>
                <c:pt idx="1831">
                  <c:v>13</c:v>
                </c:pt>
                <c:pt idx="1832">
                  <c:v>13</c:v>
                </c:pt>
                <c:pt idx="1833">
                  <c:v>14</c:v>
                </c:pt>
                <c:pt idx="1834">
                  <c:v>13</c:v>
                </c:pt>
                <c:pt idx="1835">
                  <c:v>15</c:v>
                </c:pt>
                <c:pt idx="1836">
                  <c:v>6</c:v>
                </c:pt>
                <c:pt idx="1837">
                  <c:v>8</c:v>
                </c:pt>
                <c:pt idx="1838">
                  <c:v>14</c:v>
                </c:pt>
                <c:pt idx="1839">
                  <c:v>17</c:v>
                </c:pt>
                <c:pt idx="1840">
                  <c:v>13</c:v>
                </c:pt>
                <c:pt idx="1841">
                  <c:v>20</c:v>
                </c:pt>
                <c:pt idx="1842">
                  <c:v>12</c:v>
                </c:pt>
                <c:pt idx="1843">
                  <c:v>13</c:v>
                </c:pt>
                <c:pt idx="1844">
                  <c:v>16</c:v>
                </c:pt>
                <c:pt idx="1845">
                  <c:v>14</c:v>
                </c:pt>
                <c:pt idx="1846">
                  <c:v>16</c:v>
                </c:pt>
                <c:pt idx="1847">
                  <c:v>20</c:v>
                </c:pt>
                <c:pt idx="1848">
                  <c:v>7</c:v>
                </c:pt>
                <c:pt idx="1849">
                  <c:v>13</c:v>
                </c:pt>
                <c:pt idx="1850">
                  <c:v>5</c:v>
                </c:pt>
                <c:pt idx="1851">
                  <c:v>9</c:v>
                </c:pt>
                <c:pt idx="1852">
                  <c:v>16</c:v>
                </c:pt>
                <c:pt idx="1853">
                  <c:v>9</c:v>
                </c:pt>
                <c:pt idx="1854">
                  <c:v>8</c:v>
                </c:pt>
                <c:pt idx="1855">
                  <c:v>28</c:v>
                </c:pt>
                <c:pt idx="1856">
                  <c:v>15</c:v>
                </c:pt>
                <c:pt idx="1857">
                  <c:v>13</c:v>
                </c:pt>
                <c:pt idx="1858">
                  <c:v>9</c:v>
                </c:pt>
                <c:pt idx="1859">
                  <c:v>23</c:v>
                </c:pt>
                <c:pt idx="1860">
                  <c:v>11</c:v>
                </c:pt>
                <c:pt idx="1861">
                  <c:v>10</c:v>
                </c:pt>
                <c:pt idx="1862">
                  <c:v>11</c:v>
                </c:pt>
                <c:pt idx="1863">
                  <c:v>11</c:v>
                </c:pt>
                <c:pt idx="1864">
                  <c:v>21</c:v>
                </c:pt>
                <c:pt idx="1865">
                  <c:v>9</c:v>
                </c:pt>
                <c:pt idx="1866">
                  <c:v>13</c:v>
                </c:pt>
                <c:pt idx="1867">
                  <c:v>22</c:v>
                </c:pt>
                <c:pt idx="1868">
                  <c:v>9</c:v>
                </c:pt>
                <c:pt idx="1869">
                  <c:v>9</c:v>
                </c:pt>
                <c:pt idx="1870">
                  <c:v>12</c:v>
                </c:pt>
                <c:pt idx="1871">
                  <c:v>19</c:v>
                </c:pt>
                <c:pt idx="1872">
                  <c:v>13</c:v>
                </c:pt>
                <c:pt idx="1873">
                  <c:v>14</c:v>
                </c:pt>
                <c:pt idx="1874">
                  <c:v>13</c:v>
                </c:pt>
                <c:pt idx="1875">
                  <c:v>17</c:v>
                </c:pt>
                <c:pt idx="1876">
                  <c:v>9</c:v>
                </c:pt>
                <c:pt idx="1877">
                  <c:v>18</c:v>
                </c:pt>
                <c:pt idx="1878">
                  <c:v>20</c:v>
                </c:pt>
                <c:pt idx="1879">
                  <c:v>10</c:v>
                </c:pt>
                <c:pt idx="1880">
                  <c:v>9</c:v>
                </c:pt>
                <c:pt idx="1881">
                  <c:v>9</c:v>
                </c:pt>
                <c:pt idx="1882">
                  <c:v>12</c:v>
                </c:pt>
                <c:pt idx="1883">
                  <c:v>11</c:v>
                </c:pt>
                <c:pt idx="1884">
                  <c:v>11</c:v>
                </c:pt>
                <c:pt idx="1885">
                  <c:v>17</c:v>
                </c:pt>
                <c:pt idx="1886">
                  <c:v>13</c:v>
                </c:pt>
                <c:pt idx="1887">
                  <c:v>15</c:v>
                </c:pt>
                <c:pt idx="1888">
                  <c:v>11</c:v>
                </c:pt>
                <c:pt idx="1889">
                  <c:v>12</c:v>
                </c:pt>
                <c:pt idx="1890">
                  <c:v>13</c:v>
                </c:pt>
                <c:pt idx="1891">
                  <c:v>10</c:v>
                </c:pt>
                <c:pt idx="1892">
                  <c:v>9</c:v>
                </c:pt>
                <c:pt idx="1893">
                  <c:v>14</c:v>
                </c:pt>
                <c:pt idx="1894">
                  <c:v>15</c:v>
                </c:pt>
                <c:pt idx="1895">
                  <c:v>16</c:v>
                </c:pt>
                <c:pt idx="1896">
                  <c:v>10</c:v>
                </c:pt>
                <c:pt idx="1897">
                  <c:v>18</c:v>
                </c:pt>
                <c:pt idx="1898">
                  <c:v>9</c:v>
                </c:pt>
                <c:pt idx="1899">
                  <c:v>14</c:v>
                </c:pt>
                <c:pt idx="1900">
                  <c:v>11</c:v>
                </c:pt>
                <c:pt idx="1901">
                  <c:v>16</c:v>
                </c:pt>
                <c:pt idx="1902">
                  <c:v>15</c:v>
                </c:pt>
                <c:pt idx="1903">
                  <c:v>11</c:v>
                </c:pt>
                <c:pt idx="1904">
                  <c:v>13</c:v>
                </c:pt>
                <c:pt idx="1905">
                  <c:v>11</c:v>
                </c:pt>
                <c:pt idx="1906">
                  <c:v>12</c:v>
                </c:pt>
                <c:pt idx="1907">
                  <c:v>21</c:v>
                </c:pt>
                <c:pt idx="1908">
                  <c:v>14</c:v>
                </c:pt>
                <c:pt idx="1909">
                  <c:v>7</c:v>
                </c:pt>
                <c:pt idx="1910">
                  <c:v>19</c:v>
                </c:pt>
                <c:pt idx="1911">
                  <c:v>19</c:v>
                </c:pt>
                <c:pt idx="1912">
                  <c:v>15</c:v>
                </c:pt>
                <c:pt idx="1913">
                  <c:v>15</c:v>
                </c:pt>
                <c:pt idx="1914">
                  <c:v>11</c:v>
                </c:pt>
                <c:pt idx="1915">
                  <c:v>14</c:v>
                </c:pt>
                <c:pt idx="1916">
                  <c:v>15</c:v>
                </c:pt>
                <c:pt idx="1917">
                  <c:v>12</c:v>
                </c:pt>
                <c:pt idx="1918">
                  <c:v>17</c:v>
                </c:pt>
                <c:pt idx="1919">
                  <c:v>8</c:v>
                </c:pt>
                <c:pt idx="1920">
                  <c:v>10</c:v>
                </c:pt>
                <c:pt idx="1921">
                  <c:v>13</c:v>
                </c:pt>
                <c:pt idx="1922">
                  <c:v>20</c:v>
                </c:pt>
                <c:pt idx="1923">
                  <c:v>7</c:v>
                </c:pt>
                <c:pt idx="1924">
                  <c:v>15</c:v>
                </c:pt>
                <c:pt idx="1925">
                  <c:v>10</c:v>
                </c:pt>
                <c:pt idx="1926">
                  <c:v>13</c:v>
                </c:pt>
                <c:pt idx="1927">
                  <c:v>8</c:v>
                </c:pt>
                <c:pt idx="1928">
                  <c:v>14</c:v>
                </c:pt>
                <c:pt idx="1929">
                  <c:v>15</c:v>
                </c:pt>
                <c:pt idx="1930">
                  <c:v>9</c:v>
                </c:pt>
                <c:pt idx="1931">
                  <c:v>20</c:v>
                </c:pt>
                <c:pt idx="1932">
                  <c:v>20</c:v>
                </c:pt>
                <c:pt idx="1933">
                  <c:v>14</c:v>
                </c:pt>
                <c:pt idx="1934">
                  <c:v>14</c:v>
                </c:pt>
                <c:pt idx="1935">
                  <c:v>12</c:v>
                </c:pt>
                <c:pt idx="1936">
                  <c:v>18</c:v>
                </c:pt>
                <c:pt idx="1937">
                  <c:v>10</c:v>
                </c:pt>
                <c:pt idx="1938">
                  <c:v>8</c:v>
                </c:pt>
                <c:pt idx="1939">
                  <c:v>11</c:v>
                </c:pt>
                <c:pt idx="1940">
                  <c:v>11</c:v>
                </c:pt>
                <c:pt idx="1941">
                  <c:v>13</c:v>
                </c:pt>
                <c:pt idx="1942">
                  <c:v>12</c:v>
                </c:pt>
                <c:pt idx="1943">
                  <c:v>9</c:v>
                </c:pt>
                <c:pt idx="1944">
                  <c:v>15</c:v>
                </c:pt>
                <c:pt idx="1945">
                  <c:v>7</c:v>
                </c:pt>
                <c:pt idx="1946">
                  <c:v>8</c:v>
                </c:pt>
                <c:pt idx="1947">
                  <c:v>10</c:v>
                </c:pt>
                <c:pt idx="1948">
                  <c:v>12</c:v>
                </c:pt>
                <c:pt idx="1949">
                  <c:v>13</c:v>
                </c:pt>
                <c:pt idx="1950">
                  <c:v>12</c:v>
                </c:pt>
                <c:pt idx="1951">
                  <c:v>5</c:v>
                </c:pt>
                <c:pt idx="1952">
                  <c:v>11</c:v>
                </c:pt>
                <c:pt idx="1953">
                  <c:v>12</c:v>
                </c:pt>
                <c:pt idx="1954">
                  <c:v>9</c:v>
                </c:pt>
                <c:pt idx="1955">
                  <c:v>13</c:v>
                </c:pt>
                <c:pt idx="1956">
                  <c:v>13</c:v>
                </c:pt>
                <c:pt idx="1957">
                  <c:v>12</c:v>
                </c:pt>
                <c:pt idx="1958">
                  <c:v>15</c:v>
                </c:pt>
                <c:pt idx="1959">
                  <c:v>7</c:v>
                </c:pt>
                <c:pt idx="1960">
                  <c:v>15</c:v>
                </c:pt>
                <c:pt idx="1961">
                  <c:v>13</c:v>
                </c:pt>
                <c:pt idx="1962">
                  <c:v>13</c:v>
                </c:pt>
                <c:pt idx="1963">
                  <c:v>12</c:v>
                </c:pt>
                <c:pt idx="1964">
                  <c:v>18</c:v>
                </c:pt>
                <c:pt idx="1965">
                  <c:v>19</c:v>
                </c:pt>
                <c:pt idx="1966">
                  <c:v>15</c:v>
                </c:pt>
                <c:pt idx="1967">
                  <c:v>12</c:v>
                </c:pt>
                <c:pt idx="1968">
                  <c:v>10</c:v>
                </c:pt>
                <c:pt idx="1969">
                  <c:v>15</c:v>
                </c:pt>
                <c:pt idx="1970">
                  <c:v>3</c:v>
                </c:pt>
                <c:pt idx="1971">
                  <c:v>19</c:v>
                </c:pt>
                <c:pt idx="1972">
                  <c:v>9</c:v>
                </c:pt>
                <c:pt idx="1973">
                  <c:v>9</c:v>
                </c:pt>
                <c:pt idx="1974">
                  <c:v>15</c:v>
                </c:pt>
                <c:pt idx="1975">
                  <c:v>16</c:v>
                </c:pt>
                <c:pt idx="1976">
                  <c:v>1</c:v>
                </c:pt>
                <c:pt idx="1977">
                  <c:v>23</c:v>
                </c:pt>
                <c:pt idx="1978">
                  <c:v>11</c:v>
                </c:pt>
                <c:pt idx="1979">
                  <c:v>19</c:v>
                </c:pt>
                <c:pt idx="1980">
                  <c:v>12</c:v>
                </c:pt>
                <c:pt idx="1981">
                  <c:v>14</c:v>
                </c:pt>
                <c:pt idx="1982">
                  <c:v>19</c:v>
                </c:pt>
                <c:pt idx="1983">
                  <c:v>12</c:v>
                </c:pt>
                <c:pt idx="1984">
                  <c:v>11</c:v>
                </c:pt>
                <c:pt idx="1985">
                  <c:v>11</c:v>
                </c:pt>
                <c:pt idx="1986">
                  <c:v>18</c:v>
                </c:pt>
                <c:pt idx="1987">
                  <c:v>14</c:v>
                </c:pt>
                <c:pt idx="1988">
                  <c:v>8</c:v>
                </c:pt>
                <c:pt idx="1989">
                  <c:v>8</c:v>
                </c:pt>
                <c:pt idx="1990">
                  <c:v>18</c:v>
                </c:pt>
                <c:pt idx="1991">
                  <c:v>15</c:v>
                </c:pt>
                <c:pt idx="1992">
                  <c:v>1</c:v>
                </c:pt>
                <c:pt idx="1993">
                  <c:v>18</c:v>
                </c:pt>
                <c:pt idx="1994">
                  <c:v>13</c:v>
                </c:pt>
                <c:pt idx="1995">
                  <c:v>16</c:v>
                </c:pt>
                <c:pt idx="1996">
                  <c:v>14</c:v>
                </c:pt>
                <c:pt idx="1997">
                  <c:v>10</c:v>
                </c:pt>
                <c:pt idx="1998">
                  <c:v>10</c:v>
                </c:pt>
                <c:pt idx="1999">
                  <c:v>11</c:v>
                </c:pt>
                <c:pt idx="2000">
                  <c:v>11</c:v>
                </c:pt>
                <c:pt idx="2001">
                  <c:v>13</c:v>
                </c:pt>
                <c:pt idx="2002">
                  <c:v>16</c:v>
                </c:pt>
                <c:pt idx="2003">
                  <c:v>11</c:v>
                </c:pt>
                <c:pt idx="2004">
                  <c:v>11</c:v>
                </c:pt>
                <c:pt idx="2005">
                  <c:v>9</c:v>
                </c:pt>
                <c:pt idx="2006">
                  <c:v>14</c:v>
                </c:pt>
                <c:pt idx="2007">
                  <c:v>11</c:v>
                </c:pt>
                <c:pt idx="2008">
                  <c:v>11</c:v>
                </c:pt>
                <c:pt idx="2009">
                  <c:v>13</c:v>
                </c:pt>
                <c:pt idx="2010">
                  <c:v>15</c:v>
                </c:pt>
                <c:pt idx="2011">
                  <c:v>9</c:v>
                </c:pt>
                <c:pt idx="2012">
                  <c:v>10</c:v>
                </c:pt>
                <c:pt idx="2013">
                  <c:v>5</c:v>
                </c:pt>
                <c:pt idx="2014">
                  <c:v>19</c:v>
                </c:pt>
                <c:pt idx="2015">
                  <c:v>16</c:v>
                </c:pt>
                <c:pt idx="2016">
                  <c:v>13</c:v>
                </c:pt>
                <c:pt idx="2017">
                  <c:v>24</c:v>
                </c:pt>
                <c:pt idx="2018">
                  <c:v>27</c:v>
                </c:pt>
                <c:pt idx="2019">
                  <c:v>14</c:v>
                </c:pt>
                <c:pt idx="2020">
                  <c:v>23</c:v>
                </c:pt>
                <c:pt idx="2021">
                  <c:v>10</c:v>
                </c:pt>
                <c:pt idx="2022">
                  <c:v>15</c:v>
                </c:pt>
                <c:pt idx="2023">
                  <c:v>15</c:v>
                </c:pt>
                <c:pt idx="2024">
                  <c:v>12</c:v>
                </c:pt>
                <c:pt idx="2025">
                  <c:v>18</c:v>
                </c:pt>
                <c:pt idx="2026">
                  <c:v>9</c:v>
                </c:pt>
                <c:pt idx="2027">
                  <c:v>15</c:v>
                </c:pt>
                <c:pt idx="2028">
                  <c:v>20</c:v>
                </c:pt>
                <c:pt idx="2029">
                  <c:v>11</c:v>
                </c:pt>
                <c:pt idx="2030">
                  <c:v>13</c:v>
                </c:pt>
                <c:pt idx="2031">
                  <c:v>17</c:v>
                </c:pt>
                <c:pt idx="2032">
                  <c:v>11</c:v>
                </c:pt>
                <c:pt idx="2033">
                  <c:v>13</c:v>
                </c:pt>
                <c:pt idx="2034">
                  <c:v>13</c:v>
                </c:pt>
                <c:pt idx="2035">
                  <c:v>8</c:v>
                </c:pt>
                <c:pt idx="2036">
                  <c:v>24</c:v>
                </c:pt>
                <c:pt idx="2037">
                  <c:v>10</c:v>
                </c:pt>
                <c:pt idx="2038">
                  <c:v>15</c:v>
                </c:pt>
                <c:pt idx="2039">
                  <c:v>10</c:v>
                </c:pt>
                <c:pt idx="2040">
                  <c:v>15</c:v>
                </c:pt>
                <c:pt idx="2041">
                  <c:v>12</c:v>
                </c:pt>
                <c:pt idx="2042">
                  <c:v>13</c:v>
                </c:pt>
                <c:pt idx="2043">
                  <c:v>8</c:v>
                </c:pt>
                <c:pt idx="2044">
                  <c:v>16</c:v>
                </c:pt>
                <c:pt idx="2045">
                  <c:v>22</c:v>
                </c:pt>
                <c:pt idx="2046">
                  <c:v>8</c:v>
                </c:pt>
                <c:pt idx="2047">
                  <c:v>9</c:v>
                </c:pt>
                <c:pt idx="2048">
                  <c:v>11</c:v>
                </c:pt>
                <c:pt idx="2049">
                  <c:v>13</c:v>
                </c:pt>
                <c:pt idx="2050">
                  <c:v>17</c:v>
                </c:pt>
                <c:pt idx="2051">
                  <c:v>14</c:v>
                </c:pt>
                <c:pt idx="2052">
                  <c:v>10</c:v>
                </c:pt>
                <c:pt idx="2053">
                  <c:v>12</c:v>
                </c:pt>
                <c:pt idx="2054">
                  <c:v>9</c:v>
                </c:pt>
                <c:pt idx="2055">
                  <c:v>13</c:v>
                </c:pt>
                <c:pt idx="2056">
                  <c:v>8</c:v>
                </c:pt>
                <c:pt idx="2057">
                  <c:v>6</c:v>
                </c:pt>
                <c:pt idx="2058">
                  <c:v>12</c:v>
                </c:pt>
                <c:pt idx="2059">
                  <c:v>10</c:v>
                </c:pt>
                <c:pt idx="2060">
                  <c:v>13</c:v>
                </c:pt>
                <c:pt idx="2061">
                  <c:v>17</c:v>
                </c:pt>
                <c:pt idx="2062">
                  <c:v>12</c:v>
                </c:pt>
                <c:pt idx="2063">
                  <c:v>9</c:v>
                </c:pt>
                <c:pt idx="2064">
                  <c:v>12</c:v>
                </c:pt>
                <c:pt idx="2065">
                  <c:v>13</c:v>
                </c:pt>
                <c:pt idx="2066">
                  <c:v>2</c:v>
                </c:pt>
                <c:pt idx="2067">
                  <c:v>18</c:v>
                </c:pt>
                <c:pt idx="2068">
                  <c:v>12</c:v>
                </c:pt>
                <c:pt idx="2069">
                  <c:v>15</c:v>
                </c:pt>
                <c:pt idx="2070">
                  <c:v>16</c:v>
                </c:pt>
                <c:pt idx="2071">
                  <c:v>14</c:v>
                </c:pt>
                <c:pt idx="2072">
                  <c:v>17</c:v>
                </c:pt>
                <c:pt idx="2073">
                  <c:v>9</c:v>
                </c:pt>
                <c:pt idx="2074">
                  <c:v>10</c:v>
                </c:pt>
                <c:pt idx="2075">
                  <c:v>8</c:v>
                </c:pt>
                <c:pt idx="2076">
                  <c:v>8</c:v>
                </c:pt>
                <c:pt idx="2077">
                  <c:v>7</c:v>
                </c:pt>
                <c:pt idx="2078">
                  <c:v>7</c:v>
                </c:pt>
                <c:pt idx="2079">
                  <c:v>17</c:v>
                </c:pt>
                <c:pt idx="2080">
                  <c:v>22</c:v>
                </c:pt>
                <c:pt idx="2081">
                  <c:v>15</c:v>
                </c:pt>
                <c:pt idx="2082">
                  <c:v>7</c:v>
                </c:pt>
                <c:pt idx="2083">
                  <c:v>16</c:v>
                </c:pt>
                <c:pt idx="2084">
                  <c:v>8</c:v>
                </c:pt>
                <c:pt idx="2085">
                  <c:v>9</c:v>
                </c:pt>
                <c:pt idx="2086">
                  <c:v>8</c:v>
                </c:pt>
                <c:pt idx="2087">
                  <c:v>12</c:v>
                </c:pt>
                <c:pt idx="2088">
                  <c:v>19</c:v>
                </c:pt>
                <c:pt idx="2089">
                  <c:v>22</c:v>
                </c:pt>
                <c:pt idx="2090">
                  <c:v>19</c:v>
                </c:pt>
                <c:pt idx="2091">
                  <c:v>11</c:v>
                </c:pt>
                <c:pt idx="2092">
                  <c:v>25</c:v>
                </c:pt>
                <c:pt idx="2093">
                  <c:v>14</c:v>
                </c:pt>
                <c:pt idx="2094">
                  <c:v>5</c:v>
                </c:pt>
                <c:pt idx="2095">
                  <c:v>19</c:v>
                </c:pt>
                <c:pt idx="2096">
                  <c:v>16</c:v>
                </c:pt>
                <c:pt idx="2097">
                  <c:v>12</c:v>
                </c:pt>
                <c:pt idx="2098">
                  <c:v>19</c:v>
                </c:pt>
                <c:pt idx="2099">
                  <c:v>19</c:v>
                </c:pt>
                <c:pt idx="2100">
                  <c:v>11</c:v>
                </c:pt>
                <c:pt idx="2101">
                  <c:v>8</c:v>
                </c:pt>
                <c:pt idx="2102">
                  <c:v>17</c:v>
                </c:pt>
                <c:pt idx="2103">
                  <c:v>13</c:v>
                </c:pt>
                <c:pt idx="2104">
                  <c:v>17</c:v>
                </c:pt>
                <c:pt idx="2105">
                  <c:v>14</c:v>
                </c:pt>
                <c:pt idx="2106">
                  <c:v>17</c:v>
                </c:pt>
                <c:pt idx="2107">
                  <c:v>14</c:v>
                </c:pt>
                <c:pt idx="2108">
                  <c:v>21</c:v>
                </c:pt>
                <c:pt idx="2109">
                  <c:v>11</c:v>
                </c:pt>
                <c:pt idx="2110">
                  <c:v>17</c:v>
                </c:pt>
                <c:pt idx="2111">
                  <c:v>7</c:v>
                </c:pt>
                <c:pt idx="2112">
                  <c:v>10</c:v>
                </c:pt>
                <c:pt idx="2113">
                  <c:v>13</c:v>
                </c:pt>
                <c:pt idx="2114">
                  <c:v>14</c:v>
                </c:pt>
                <c:pt idx="2115">
                  <c:v>12</c:v>
                </c:pt>
                <c:pt idx="2116">
                  <c:v>10</c:v>
                </c:pt>
                <c:pt idx="2117">
                  <c:v>13</c:v>
                </c:pt>
                <c:pt idx="2118">
                  <c:v>14</c:v>
                </c:pt>
                <c:pt idx="2119">
                  <c:v>12</c:v>
                </c:pt>
                <c:pt idx="2120">
                  <c:v>14</c:v>
                </c:pt>
                <c:pt idx="2121">
                  <c:v>11</c:v>
                </c:pt>
                <c:pt idx="2122">
                  <c:v>11</c:v>
                </c:pt>
                <c:pt idx="2123">
                  <c:v>18</c:v>
                </c:pt>
                <c:pt idx="2124">
                  <c:v>19</c:v>
                </c:pt>
                <c:pt idx="2125">
                  <c:v>11</c:v>
                </c:pt>
                <c:pt idx="2126">
                  <c:v>10</c:v>
                </c:pt>
                <c:pt idx="2127">
                  <c:v>23</c:v>
                </c:pt>
                <c:pt idx="2128">
                  <c:v>14</c:v>
                </c:pt>
                <c:pt idx="2129">
                  <c:v>13</c:v>
                </c:pt>
                <c:pt idx="2130">
                  <c:v>12</c:v>
                </c:pt>
                <c:pt idx="2131">
                  <c:v>15</c:v>
                </c:pt>
                <c:pt idx="2132">
                  <c:v>10</c:v>
                </c:pt>
                <c:pt idx="2133">
                  <c:v>14</c:v>
                </c:pt>
                <c:pt idx="2134">
                  <c:v>11</c:v>
                </c:pt>
                <c:pt idx="2135">
                  <c:v>13</c:v>
                </c:pt>
                <c:pt idx="2136">
                  <c:v>14</c:v>
                </c:pt>
                <c:pt idx="2137">
                  <c:v>18</c:v>
                </c:pt>
                <c:pt idx="2138">
                  <c:v>14</c:v>
                </c:pt>
                <c:pt idx="2139">
                  <c:v>13</c:v>
                </c:pt>
                <c:pt idx="2140">
                  <c:v>17</c:v>
                </c:pt>
                <c:pt idx="2141">
                  <c:v>13</c:v>
                </c:pt>
                <c:pt idx="2142">
                  <c:v>17</c:v>
                </c:pt>
                <c:pt idx="2143">
                  <c:v>16</c:v>
                </c:pt>
                <c:pt idx="2144">
                  <c:v>9</c:v>
                </c:pt>
                <c:pt idx="2145">
                  <c:v>13</c:v>
                </c:pt>
                <c:pt idx="2146">
                  <c:v>13</c:v>
                </c:pt>
                <c:pt idx="2147">
                  <c:v>16</c:v>
                </c:pt>
                <c:pt idx="2148">
                  <c:v>16</c:v>
                </c:pt>
                <c:pt idx="2149">
                  <c:v>8</c:v>
                </c:pt>
                <c:pt idx="2150">
                  <c:v>7</c:v>
                </c:pt>
                <c:pt idx="2151">
                  <c:v>14</c:v>
                </c:pt>
                <c:pt idx="2152">
                  <c:v>14</c:v>
                </c:pt>
                <c:pt idx="2153">
                  <c:v>17</c:v>
                </c:pt>
                <c:pt idx="2154">
                  <c:v>9</c:v>
                </c:pt>
                <c:pt idx="2155">
                  <c:v>11</c:v>
                </c:pt>
                <c:pt idx="2156">
                  <c:v>15</c:v>
                </c:pt>
                <c:pt idx="2157">
                  <c:v>13</c:v>
                </c:pt>
                <c:pt idx="2158">
                  <c:v>13</c:v>
                </c:pt>
                <c:pt idx="2159">
                  <c:v>10</c:v>
                </c:pt>
                <c:pt idx="2160">
                  <c:v>20</c:v>
                </c:pt>
                <c:pt idx="2161">
                  <c:v>11</c:v>
                </c:pt>
                <c:pt idx="2162">
                  <c:v>11</c:v>
                </c:pt>
                <c:pt idx="2163">
                  <c:v>10</c:v>
                </c:pt>
                <c:pt idx="2164">
                  <c:v>14</c:v>
                </c:pt>
                <c:pt idx="2165">
                  <c:v>13</c:v>
                </c:pt>
                <c:pt idx="2166">
                  <c:v>17</c:v>
                </c:pt>
                <c:pt idx="2167">
                  <c:v>15</c:v>
                </c:pt>
                <c:pt idx="2168">
                  <c:v>10</c:v>
                </c:pt>
                <c:pt idx="2169">
                  <c:v>7</c:v>
                </c:pt>
                <c:pt idx="2170">
                  <c:v>10</c:v>
                </c:pt>
                <c:pt idx="2171">
                  <c:v>12</c:v>
                </c:pt>
                <c:pt idx="2172">
                  <c:v>1</c:v>
                </c:pt>
                <c:pt idx="2173">
                  <c:v>13</c:v>
                </c:pt>
                <c:pt idx="2174">
                  <c:v>13</c:v>
                </c:pt>
                <c:pt idx="2175">
                  <c:v>19</c:v>
                </c:pt>
                <c:pt idx="2176">
                  <c:v>8</c:v>
                </c:pt>
                <c:pt idx="2177">
                  <c:v>12</c:v>
                </c:pt>
                <c:pt idx="2178">
                  <c:v>15</c:v>
                </c:pt>
                <c:pt idx="2179">
                  <c:v>12</c:v>
                </c:pt>
                <c:pt idx="2180">
                  <c:v>11</c:v>
                </c:pt>
                <c:pt idx="2181">
                  <c:v>11</c:v>
                </c:pt>
                <c:pt idx="2182">
                  <c:v>14</c:v>
                </c:pt>
                <c:pt idx="2183">
                  <c:v>11</c:v>
                </c:pt>
                <c:pt idx="2184">
                  <c:v>17</c:v>
                </c:pt>
                <c:pt idx="2185">
                  <c:v>12</c:v>
                </c:pt>
                <c:pt idx="2186">
                  <c:v>1</c:v>
                </c:pt>
                <c:pt idx="2187">
                  <c:v>12</c:v>
                </c:pt>
                <c:pt idx="2188">
                  <c:v>13</c:v>
                </c:pt>
                <c:pt idx="2189">
                  <c:v>10</c:v>
                </c:pt>
                <c:pt idx="2190">
                  <c:v>10</c:v>
                </c:pt>
                <c:pt idx="2191">
                  <c:v>8</c:v>
                </c:pt>
                <c:pt idx="2192">
                  <c:v>13</c:v>
                </c:pt>
                <c:pt idx="2193">
                  <c:v>12</c:v>
                </c:pt>
                <c:pt idx="2194">
                  <c:v>13</c:v>
                </c:pt>
                <c:pt idx="2195">
                  <c:v>14</c:v>
                </c:pt>
                <c:pt idx="2196">
                  <c:v>14</c:v>
                </c:pt>
                <c:pt idx="2197">
                  <c:v>15</c:v>
                </c:pt>
                <c:pt idx="2198">
                  <c:v>11</c:v>
                </c:pt>
                <c:pt idx="2199">
                  <c:v>15</c:v>
                </c:pt>
                <c:pt idx="2200">
                  <c:v>12</c:v>
                </c:pt>
                <c:pt idx="2201">
                  <c:v>19</c:v>
                </c:pt>
                <c:pt idx="2202">
                  <c:v>15</c:v>
                </c:pt>
                <c:pt idx="2203">
                  <c:v>11</c:v>
                </c:pt>
                <c:pt idx="2204">
                  <c:v>6</c:v>
                </c:pt>
                <c:pt idx="2205">
                  <c:v>9</c:v>
                </c:pt>
                <c:pt idx="2206">
                  <c:v>11</c:v>
                </c:pt>
                <c:pt idx="2207">
                  <c:v>14</c:v>
                </c:pt>
                <c:pt idx="2208">
                  <c:v>11</c:v>
                </c:pt>
                <c:pt idx="2209">
                  <c:v>14</c:v>
                </c:pt>
                <c:pt idx="2210">
                  <c:v>12</c:v>
                </c:pt>
                <c:pt idx="2211">
                  <c:v>14</c:v>
                </c:pt>
                <c:pt idx="2212">
                  <c:v>11</c:v>
                </c:pt>
                <c:pt idx="2213">
                  <c:v>16</c:v>
                </c:pt>
                <c:pt idx="2214">
                  <c:v>11</c:v>
                </c:pt>
                <c:pt idx="2215">
                  <c:v>10</c:v>
                </c:pt>
                <c:pt idx="2216">
                  <c:v>10</c:v>
                </c:pt>
                <c:pt idx="2217">
                  <c:v>11</c:v>
                </c:pt>
                <c:pt idx="2218">
                  <c:v>13</c:v>
                </c:pt>
                <c:pt idx="2219">
                  <c:v>2</c:v>
                </c:pt>
                <c:pt idx="2220">
                  <c:v>14</c:v>
                </c:pt>
                <c:pt idx="2221">
                  <c:v>10</c:v>
                </c:pt>
                <c:pt idx="2222">
                  <c:v>6</c:v>
                </c:pt>
                <c:pt idx="2223">
                  <c:v>11</c:v>
                </c:pt>
                <c:pt idx="2224">
                  <c:v>9</c:v>
                </c:pt>
                <c:pt idx="2225">
                  <c:v>22</c:v>
                </c:pt>
                <c:pt idx="2226">
                  <c:v>10</c:v>
                </c:pt>
                <c:pt idx="2227">
                  <c:v>21</c:v>
                </c:pt>
                <c:pt idx="2228">
                  <c:v>12</c:v>
                </c:pt>
                <c:pt idx="2229">
                  <c:v>9</c:v>
                </c:pt>
                <c:pt idx="2230">
                  <c:v>12</c:v>
                </c:pt>
                <c:pt idx="2231">
                  <c:v>13</c:v>
                </c:pt>
                <c:pt idx="2232">
                  <c:v>10</c:v>
                </c:pt>
                <c:pt idx="2233">
                  <c:v>13</c:v>
                </c:pt>
                <c:pt idx="2234">
                  <c:v>12</c:v>
                </c:pt>
                <c:pt idx="2235">
                  <c:v>11</c:v>
                </c:pt>
                <c:pt idx="2236">
                  <c:v>17</c:v>
                </c:pt>
                <c:pt idx="2237">
                  <c:v>10</c:v>
                </c:pt>
                <c:pt idx="2238">
                  <c:v>3</c:v>
                </c:pt>
                <c:pt idx="2239">
                  <c:v>15</c:v>
                </c:pt>
                <c:pt idx="2240">
                  <c:v>12</c:v>
                </c:pt>
                <c:pt idx="2241">
                  <c:v>11</c:v>
                </c:pt>
                <c:pt idx="2242">
                  <c:v>12</c:v>
                </c:pt>
                <c:pt idx="2243">
                  <c:v>14</c:v>
                </c:pt>
                <c:pt idx="2244">
                  <c:v>16</c:v>
                </c:pt>
                <c:pt idx="2245">
                  <c:v>15</c:v>
                </c:pt>
                <c:pt idx="2246">
                  <c:v>14</c:v>
                </c:pt>
                <c:pt idx="2247">
                  <c:v>15</c:v>
                </c:pt>
                <c:pt idx="2248">
                  <c:v>19</c:v>
                </c:pt>
                <c:pt idx="2249">
                  <c:v>12</c:v>
                </c:pt>
                <c:pt idx="2250">
                  <c:v>17</c:v>
                </c:pt>
                <c:pt idx="2251">
                  <c:v>19</c:v>
                </c:pt>
                <c:pt idx="2252">
                  <c:v>7</c:v>
                </c:pt>
                <c:pt idx="2253">
                  <c:v>8</c:v>
                </c:pt>
                <c:pt idx="2254">
                  <c:v>22</c:v>
                </c:pt>
                <c:pt idx="2255">
                  <c:v>13</c:v>
                </c:pt>
                <c:pt idx="2256">
                  <c:v>22</c:v>
                </c:pt>
                <c:pt idx="2257">
                  <c:v>10</c:v>
                </c:pt>
                <c:pt idx="2258">
                  <c:v>9</c:v>
                </c:pt>
                <c:pt idx="2259">
                  <c:v>9</c:v>
                </c:pt>
                <c:pt idx="2260">
                  <c:v>14</c:v>
                </c:pt>
                <c:pt idx="2261">
                  <c:v>16</c:v>
                </c:pt>
                <c:pt idx="2262">
                  <c:v>9</c:v>
                </c:pt>
                <c:pt idx="2263">
                  <c:v>15</c:v>
                </c:pt>
                <c:pt idx="2264">
                  <c:v>16</c:v>
                </c:pt>
                <c:pt idx="2265">
                  <c:v>10</c:v>
                </c:pt>
                <c:pt idx="2266">
                  <c:v>8</c:v>
                </c:pt>
                <c:pt idx="2267">
                  <c:v>10</c:v>
                </c:pt>
                <c:pt idx="2268">
                  <c:v>11</c:v>
                </c:pt>
                <c:pt idx="2269">
                  <c:v>8</c:v>
                </c:pt>
                <c:pt idx="2270">
                  <c:v>15</c:v>
                </c:pt>
                <c:pt idx="2271">
                  <c:v>17</c:v>
                </c:pt>
                <c:pt idx="2272">
                  <c:v>15</c:v>
                </c:pt>
                <c:pt idx="2273">
                  <c:v>14</c:v>
                </c:pt>
                <c:pt idx="2274">
                  <c:v>14</c:v>
                </c:pt>
                <c:pt idx="2275">
                  <c:v>10</c:v>
                </c:pt>
                <c:pt idx="2276">
                  <c:v>21</c:v>
                </c:pt>
                <c:pt idx="2277">
                  <c:v>11</c:v>
                </c:pt>
                <c:pt idx="2278">
                  <c:v>21</c:v>
                </c:pt>
                <c:pt idx="2279">
                  <c:v>12</c:v>
                </c:pt>
                <c:pt idx="2280">
                  <c:v>12</c:v>
                </c:pt>
                <c:pt idx="2281">
                  <c:v>10</c:v>
                </c:pt>
                <c:pt idx="2282">
                  <c:v>24</c:v>
                </c:pt>
                <c:pt idx="2283">
                  <c:v>15</c:v>
                </c:pt>
                <c:pt idx="2284">
                  <c:v>7</c:v>
                </c:pt>
                <c:pt idx="2285">
                  <c:v>11</c:v>
                </c:pt>
                <c:pt idx="2286">
                  <c:v>14</c:v>
                </c:pt>
                <c:pt idx="2287">
                  <c:v>12</c:v>
                </c:pt>
                <c:pt idx="2288">
                  <c:v>16</c:v>
                </c:pt>
                <c:pt idx="2289">
                  <c:v>16</c:v>
                </c:pt>
                <c:pt idx="2290">
                  <c:v>6</c:v>
                </c:pt>
                <c:pt idx="2291">
                  <c:v>16</c:v>
                </c:pt>
                <c:pt idx="2292">
                  <c:v>6</c:v>
                </c:pt>
                <c:pt idx="2293">
                  <c:v>11</c:v>
                </c:pt>
                <c:pt idx="2294">
                  <c:v>21</c:v>
                </c:pt>
                <c:pt idx="2295">
                  <c:v>11</c:v>
                </c:pt>
                <c:pt idx="2296">
                  <c:v>12</c:v>
                </c:pt>
                <c:pt idx="2297">
                  <c:v>20</c:v>
                </c:pt>
                <c:pt idx="2298">
                  <c:v>3</c:v>
                </c:pt>
                <c:pt idx="2299">
                  <c:v>13</c:v>
                </c:pt>
                <c:pt idx="2300">
                  <c:v>17</c:v>
                </c:pt>
                <c:pt idx="2301">
                  <c:v>11</c:v>
                </c:pt>
                <c:pt idx="2302">
                  <c:v>21</c:v>
                </c:pt>
                <c:pt idx="2303">
                  <c:v>15</c:v>
                </c:pt>
                <c:pt idx="2304">
                  <c:v>11</c:v>
                </c:pt>
                <c:pt idx="2305">
                  <c:v>10</c:v>
                </c:pt>
                <c:pt idx="2306">
                  <c:v>13</c:v>
                </c:pt>
                <c:pt idx="2307">
                  <c:v>10</c:v>
                </c:pt>
                <c:pt idx="2308">
                  <c:v>13</c:v>
                </c:pt>
                <c:pt idx="2309">
                  <c:v>17</c:v>
                </c:pt>
                <c:pt idx="2310">
                  <c:v>11</c:v>
                </c:pt>
                <c:pt idx="2311">
                  <c:v>11</c:v>
                </c:pt>
                <c:pt idx="2312">
                  <c:v>11</c:v>
                </c:pt>
                <c:pt idx="2313">
                  <c:v>9</c:v>
                </c:pt>
                <c:pt idx="2314">
                  <c:v>19</c:v>
                </c:pt>
                <c:pt idx="2315">
                  <c:v>12</c:v>
                </c:pt>
                <c:pt idx="2316">
                  <c:v>13</c:v>
                </c:pt>
                <c:pt idx="2317">
                  <c:v>13</c:v>
                </c:pt>
                <c:pt idx="2318">
                  <c:v>15</c:v>
                </c:pt>
                <c:pt idx="2319">
                  <c:v>10</c:v>
                </c:pt>
                <c:pt idx="2320">
                  <c:v>9</c:v>
                </c:pt>
                <c:pt idx="2321">
                  <c:v>9</c:v>
                </c:pt>
                <c:pt idx="2322">
                  <c:v>15</c:v>
                </c:pt>
                <c:pt idx="2323">
                  <c:v>20</c:v>
                </c:pt>
                <c:pt idx="2324">
                  <c:v>17</c:v>
                </c:pt>
                <c:pt idx="2325">
                  <c:v>19</c:v>
                </c:pt>
                <c:pt idx="2326">
                  <c:v>12</c:v>
                </c:pt>
                <c:pt idx="2327">
                  <c:v>10</c:v>
                </c:pt>
                <c:pt idx="2328">
                  <c:v>17</c:v>
                </c:pt>
                <c:pt idx="2329">
                  <c:v>16</c:v>
                </c:pt>
                <c:pt idx="2330">
                  <c:v>13</c:v>
                </c:pt>
                <c:pt idx="2331">
                  <c:v>17</c:v>
                </c:pt>
                <c:pt idx="2332">
                  <c:v>13</c:v>
                </c:pt>
                <c:pt idx="2333">
                  <c:v>18</c:v>
                </c:pt>
                <c:pt idx="2334">
                  <c:v>12</c:v>
                </c:pt>
                <c:pt idx="2335">
                  <c:v>17</c:v>
                </c:pt>
                <c:pt idx="2336">
                  <c:v>7</c:v>
                </c:pt>
                <c:pt idx="2337">
                  <c:v>13</c:v>
                </c:pt>
                <c:pt idx="2338">
                  <c:v>11</c:v>
                </c:pt>
                <c:pt idx="2339">
                  <c:v>6</c:v>
                </c:pt>
                <c:pt idx="2340">
                  <c:v>11</c:v>
                </c:pt>
                <c:pt idx="2341">
                  <c:v>14</c:v>
                </c:pt>
                <c:pt idx="2342">
                  <c:v>1</c:v>
                </c:pt>
                <c:pt idx="2343">
                  <c:v>8</c:v>
                </c:pt>
                <c:pt idx="2344">
                  <c:v>12</c:v>
                </c:pt>
                <c:pt idx="2345">
                  <c:v>10</c:v>
                </c:pt>
                <c:pt idx="2346">
                  <c:v>12</c:v>
                </c:pt>
                <c:pt idx="2347">
                  <c:v>14</c:v>
                </c:pt>
                <c:pt idx="2348">
                  <c:v>12</c:v>
                </c:pt>
                <c:pt idx="2349">
                  <c:v>12</c:v>
                </c:pt>
                <c:pt idx="2350">
                  <c:v>13</c:v>
                </c:pt>
                <c:pt idx="2351">
                  <c:v>10</c:v>
                </c:pt>
                <c:pt idx="2352">
                  <c:v>14</c:v>
                </c:pt>
                <c:pt idx="2353">
                  <c:v>12</c:v>
                </c:pt>
                <c:pt idx="2354">
                  <c:v>17</c:v>
                </c:pt>
                <c:pt idx="2355">
                  <c:v>9</c:v>
                </c:pt>
                <c:pt idx="2356">
                  <c:v>4</c:v>
                </c:pt>
                <c:pt idx="2357">
                  <c:v>8</c:v>
                </c:pt>
                <c:pt idx="2358">
                  <c:v>12</c:v>
                </c:pt>
                <c:pt idx="2359">
                  <c:v>16</c:v>
                </c:pt>
                <c:pt idx="2360">
                  <c:v>22</c:v>
                </c:pt>
                <c:pt idx="2361">
                  <c:v>20</c:v>
                </c:pt>
                <c:pt idx="2362">
                  <c:v>7</c:v>
                </c:pt>
                <c:pt idx="2363">
                  <c:v>11</c:v>
                </c:pt>
                <c:pt idx="2364">
                  <c:v>11</c:v>
                </c:pt>
                <c:pt idx="2365">
                  <c:v>24</c:v>
                </c:pt>
                <c:pt idx="2366">
                  <c:v>15</c:v>
                </c:pt>
                <c:pt idx="2367">
                  <c:v>11</c:v>
                </c:pt>
                <c:pt idx="2368">
                  <c:v>9</c:v>
                </c:pt>
                <c:pt idx="2369">
                  <c:v>15</c:v>
                </c:pt>
                <c:pt idx="2370">
                  <c:v>10</c:v>
                </c:pt>
                <c:pt idx="2371">
                  <c:v>8</c:v>
                </c:pt>
                <c:pt idx="2372">
                  <c:v>16</c:v>
                </c:pt>
                <c:pt idx="2373">
                  <c:v>15</c:v>
                </c:pt>
                <c:pt idx="2374">
                  <c:v>12</c:v>
                </c:pt>
                <c:pt idx="2375">
                  <c:v>7</c:v>
                </c:pt>
                <c:pt idx="2376">
                  <c:v>17</c:v>
                </c:pt>
                <c:pt idx="2377">
                  <c:v>14</c:v>
                </c:pt>
                <c:pt idx="2378">
                  <c:v>19</c:v>
                </c:pt>
                <c:pt idx="2379">
                  <c:v>6</c:v>
                </c:pt>
                <c:pt idx="2380">
                  <c:v>13</c:v>
                </c:pt>
                <c:pt idx="2381">
                  <c:v>14</c:v>
                </c:pt>
                <c:pt idx="2382">
                  <c:v>12</c:v>
                </c:pt>
                <c:pt idx="2383">
                  <c:v>12</c:v>
                </c:pt>
                <c:pt idx="2384">
                  <c:v>9</c:v>
                </c:pt>
                <c:pt idx="2385">
                  <c:v>10</c:v>
                </c:pt>
                <c:pt idx="2386">
                  <c:v>11</c:v>
                </c:pt>
                <c:pt idx="2387">
                  <c:v>12</c:v>
                </c:pt>
                <c:pt idx="2388">
                  <c:v>12</c:v>
                </c:pt>
                <c:pt idx="2389">
                  <c:v>15</c:v>
                </c:pt>
                <c:pt idx="2390">
                  <c:v>12</c:v>
                </c:pt>
                <c:pt idx="2391">
                  <c:v>15</c:v>
                </c:pt>
                <c:pt idx="2392">
                  <c:v>13</c:v>
                </c:pt>
                <c:pt idx="2393">
                  <c:v>19</c:v>
                </c:pt>
                <c:pt idx="2394">
                  <c:v>6</c:v>
                </c:pt>
                <c:pt idx="2395">
                  <c:v>18</c:v>
                </c:pt>
                <c:pt idx="2396">
                  <c:v>12</c:v>
                </c:pt>
                <c:pt idx="2397">
                  <c:v>14</c:v>
                </c:pt>
                <c:pt idx="2398">
                  <c:v>15</c:v>
                </c:pt>
                <c:pt idx="2399">
                  <c:v>5</c:v>
                </c:pt>
                <c:pt idx="2400">
                  <c:v>7</c:v>
                </c:pt>
                <c:pt idx="2401">
                  <c:v>16</c:v>
                </c:pt>
                <c:pt idx="2402">
                  <c:v>12</c:v>
                </c:pt>
                <c:pt idx="2403">
                  <c:v>7</c:v>
                </c:pt>
                <c:pt idx="2404">
                  <c:v>1</c:v>
                </c:pt>
                <c:pt idx="2405">
                  <c:v>13</c:v>
                </c:pt>
                <c:pt idx="2406">
                  <c:v>15</c:v>
                </c:pt>
                <c:pt idx="2407">
                  <c:v>20</c:v>
                </c:pt>
                <c:pt idx="2408">
                  <c:v>16</c:v>
                </c:pt>
                <c:pt idx="2409">
                  <c:v>11</c:v>
                </c:pt>
                <c:pt idx="2410">
                  <c:v>15</c:v>
                </c:pt>
                <c:pt idx="2411">
                  <c:v>13</c:v>
                </c:pt>
                <c:pt idx="2412">
                  <c:v>21</c:v>
                </c:pt>
                <c:pt idx="2413">
                  <c:v>9</c:v>
                </c:pt>
                <c:pt idx="2414">
                  <c:v>7</c:v>
                </c:pt>
                <c:pt idx="2415">
                  <c:v>15</c:v>
                </c:pt>
                <c:pt idx="2416">
                  <c:v>11</c:v>
                </c:pt>
                <c:pt idx="2417">
                  <c:v>11</c:v>
                </c:pt>
                <c:pt idx="2418">
                  <c:v>16</c:v>
                </c:pt>
                <c:pt idx="2419">
                  <c:v>13</c:v>
                </c:pt>
                <c:pt idx="2420">
                  <c:v>12</c:v>
                </c:pt>
                <c:pt idx="2421">
                  <c:v>13</c:v>
                </c:pt>
                <c:pt idx="2422">
                  <c:v>11</c:v>
                </c:pt>
                <c:pt idx="2423">
                  <c:v>4</c:v>
                </c:pt>
                <c:pt idx="2424">
                  <c:v>10</c:v>
                </c:pt>
                <c:pt idx="2425">
                  <c:v>19</c:v>
                </c:pt>
                <c:pt idx="2426">
                  <c:v>12</c:v>
                </c:pt>
                <c:pt idx="2427">
                  <c:v>14</c:v>
                </c:pt>
                <c:pt idx="2428">
                  <c:v>14</c:v>
                </c:pt>
                <c:pt idx="2429">
                  <c:v>22</c:v>
                </c:pt>
                <c:pt idx="2430">
                  <c:v>19</c:v>
                </c:pt>
                <c:pt idx="2431">
                  <c:v>16</c:v>
                </c:pt>
                <c:pt idx="2432">
                  <c:v>14</c:v>
                </c:pt>
                <c:pt idx="2433">
                  <c:v>14</c:v>
                </c:pt>
                <c:pt idx="2434">
                  <c:v>13</c:v>
                </c:pt>
                <c:pt idx="2435">
                  <c:v>10</c:v>
                </c:pt>
                <c:pt idx="2436">
                  <c:v>12</c:v>
                </c:pt>
                <c:pt idx="2437">
                  <c:v>14</c:v>
                </c:pt>
                <c:pt idx="2438">
                  <c:v>13</c:v>
                </c:pt>
                <c:pt idx="2439">
                  <c:v>19</c:v>
                </c:pt>
                <c:pt idx="2440">
                  <c:v>8</c:v>
                </c:pt>
                <c:pt idx="2441">
                  <c:v>10</c:v>
                </c:pt>
                <c:pt idx="2442">
                  <c:v>11</c:v>
                </c:pt>
                <c:pt idx="2443">
                  <c:v>11</c:v>
                </c:pt>
                <c:pt idx="2444">
                  <c:v>10</c:v>
                </c:pt>
                <c:pt idx="2445">
                  <c:v>24</c:v>
                </c:pt>
                <c:pt idx="2446">
                  <c:v>15</c:v>
                </c:pt>
                <c:pt idx="2447">
                  <c:v>11</c:v>
                </c:pt>
                <c:pt idx="2448">
                  <c:v>10</c:v>
                </c:pt>
                <c:pt idx="2449">
                  <c:v>6</c:v>
                </c:pt>
                <c:pt idx="2450">
                  <c:v>12</c:v>
                </c:pt>
                <c:pt idx="2451">
                  <c:v>12</c:v>
                </c:pt>
                <c:pt idx="2452">
                  <c:v>8</c:v>
                </c:pt>
                <c:pt idx="2453">
                  <c:v>9</c:v>
                </c:pt>
                <c:pt idx="2454">
                  <c:v>18</c:v>
                </c:pt>
                <c:pt idx="2455">
                  <c:v>13</c:v>
                </c:pt>
                <c:pt idx="2456">
                  <c:v>15</c:v>
                </c:pt>
                <c:pt idx="2457">
                  <c:v>13</c:v>
                </c:pt>
                <c:pt idx="2458">
                  <c:v>11</c:v>
                </c:pt>
                <c:pt idx="2459">
                  <c:v>10</c:v>
                </c:pt>
                <c:pt idx="2460">
                  <c:v>12</c:v>
                </c:pt>
                <c:pt idx="2461">
                  <c:v>12</c:v>
                </c:pt>
                <c:pt idx="2462">
                  <c:v>16</c:v>
                </c:pt>
                <c:pt idx="2463">
                  <c:v>16</c:v>
                </c:pt>
                <c:pt idx="2464">
                  <c:v>16</c:v>
                </c:pt>
                <c:pt idx="2465">
                  <c:v>14</c:v>
                </c:pt>
                <c:pt idx="2466">
                  <c:v>12</c:v>
                </c:pt>
                <c:pt idx="2467">
                  <c:v>10</c:v>
                </c:pt>
                <c:pt idx="2468">
                  <c:v>10</c:v>
                </c:pt>
                <c:pt idx="2469">
                  <c:v>8</c:v>
                </c:pt>
                <c:pt idx="2470">
                  <c:v>8</c:v>
                </c:pt>
                <c:pt idx="2471">
                  <c:v>11</c:v>
                </c:pt>
                <c:pt idx="2472">
                  <c:v>7</c:v>
                </c:pt>
                <c:pt idx="2473">
                  <c:v>12</c:v>
                </c:pt>
                <c:pt idx="2474">
                  <c:v>6</c:v>
                </c:pt>
                <c:pt idx="2475">
                  <c:v>23</c:v>
                </c:pt>
                <c:pt idx="2476">
                  <c:v>9</c:v>
                </c:pt>
                <c:pt idx="2477">
                  <c:v>14</c:v>
                </c:pt>
                <c:pt idx="2478">
                  <c:v>15</c:v>
                </c:pt>
                <c:pt idx="2479">
                  <c:v>19</c:v>
                </c:pt>
                <c:pt idx="2480">
                  <c:v>14</c:v>
                </c:pt>
                <c:pt idx="2481">
                  <c:v>8</c:v>
                </c:pt>
                <c:pt idx="2482">
                  <c:v>10</c:v>
                </c:pt>
                <c:pt idx="2483">
                  <c:v>11</c:v>
                </c:pt>
                <c:pt idx="2484">
                  <c:v>14</c:v>
                </c:pt>
                <c:pt idx="2485">
                  <c:v>18</c:v>
                </c:pt>
                <c:pt idx="2486">
                  <c:v>13</c:v>
                </c:pt>
                <c:pt idx="2487">
                  <c:v>14</c:v>
                </c:pt>
                <c:pt idx="2488">
                  <c:v>14</c:v>
                </c:pt>
                <c:pt idx="2489">
                  <c:v>8</c:v>
                </c:pt>
                <c:pt idx="2490">
                  <c:v>13</c:v>
                </c:pt>
                <c:pt idx="2491">
                  <c:v>13</c:v>
                </c:pt>
                <c:pt idx="2492">
                  <c:v>17</c:v>
                </c:pt>
                <c:pt idx="2493">
                  <c:v>10</c:v>
                </c:pt>
                <c:pt idx="2494">
                  <c:v>12</c:v>
                </c:pt>
                <c:pt idx="2495">
                  <c:v>14</c:v>
                </c:pt>
                <c:pt idx="2496">
                  <c:v>10</c:v>
                </c:pt>
                <c:pt idx="2497">
                  <c:v>9</c:v>
                </c:pt>
                <c:pt idx="2498">
                  <c:v>12</c:v>
                </c:pt>
                <c:pt idx="2499">
                  <c:v>10</c:v>
                </c:pt>
                <c:pt idx="2500">
                  <c:v>13</c:v>
                </c:pt>
                <c:pt idx="2501">
                  <c:v>8</c:v>
                </c:pt>
                <c:pt idx="2502">
                  <c:v>12</c:v>
                </c:pt>
                <c:pt idx="2503">
                  <c:v>16</c:v>
                </c:pt>
                <c:pt idx="2504">
                  <c:v>10</c:v>
                </c:pt>
                <c:pt idx="2505">
                  <c:v>12</c:v>
                </c:pt>
                <c:pt idx="2506">
                  <c:v>6</c:v>
                </c:pt>
                <c:pt idx="2507">
                  <c:v>5</c:v>
                </c:pt>
                <c:pt idx="2508">
                  <c:v>7</c:v>
                </c:pt>
                <c:pt idx="2509">
                  <c:v>17</c:v>
                </c:pt>
                <c:pt idx="2510">
                  <c:v>12</c:v>
                </c:pt>
                <c:pt idx="2511">
                  <c:v>25</c:v>
                </c:pt>
                <c:pt idx="2512">
                  <c:v>11</c:v>
                </c:pt>
                <c:pt idx="2513">
                  <c:v>17</c:v>
                </c:pt>
                <c:pt idx="2514">
                  <c:v>11</c:v>
                </c:pt>
                <c:pt idx="2515">
                  <c:v>21</c:v>
                </c:pt>
                <c:pt idx="2516">
                  <c:v>12</c:v>
                </c:pt>
                <c:pt idx="2517">
                  <c:v>11</c:v>
                </c:pt>
                <c:pt idx="2518">
                  <c:v>17</c:v>
                </c:pt>
                <c:pt idx="2519">
                  <c:v>12</c:v>
                </c:pt>
                <c:pt idx="2520">
                  <c:v>14</c:v>
                </c:pt>
                <c:pt idx="2521">
                  <c:v>16</c:v>
                </c:pt>
                <c:pt idx="2522">
                  <c:v>7</c:v>
                </c:pt>
                <c:pt idx="2523">
                  <c:v>10</c:v>
                </c:pt>
                <c:pt idx="2524">
                  <c:v>8</c:v>
                </c:pt>
                <c:pt idx="2525">
                  <c:v>15</c:v>
                </c:pt>
                <c:pt idx="2526">
                  <c:v>11</c:v>
                </c:pt>
                <c:pt idx="2527">
                  <c:v>18</c:v>
                </c:pt>
                <c:pt idx="2528">
                  <c:v>9</c:v>
                </c:pt>
                <c:pt idx="2529">
                  <c:v>22</c:v>
                </c:pt>
                <c:pt idx="2530">
                  <c:v>11</c:v>
                </c:pt>
                <c:pt idx="2531">
                  <c:v>18</c:v>
                </c:pt>
                <c:pt idx="2532">
                  <c:v>9</c:v>
                </c:pt>
                <c:pt idx="2533">
                  <c:v>24</c:v>
                </c:pt>
                <c:pt idx="2534">
                  <c:v>8</c:v>
                </c:pt>
                <c:pt idx="2535">
                  <c:v>9</c:v>
                </c:pt>
                <c:pt idx="2536">
                  <c:v>2</c:v>
                </c:pt>
                <c:pt idx="2537">
                  <c:v>9</c:v>
                </c:pt>
                <c:pt idx="2538">
                  <c:v>16</c:v>
                </c:pt>
                <c:pt idx="2539">
                  <c:v>11</c:v>
                </c:pt>
                <c:pt idx="2540">
                  <c:v>12</c:v>
                </c:pt>
                <c:pt idx="2541">
                  <c:v>12</c:v>
                </c:pt>
                <c:pt idx="2542">
                  <c:v>9</c:v>
                </c:pt>
                <c:pt idx="2543">
                  <c:v>10</c:v>
                </c:pt>
                <c:pt idx="2544">
                  <c:v>15</c:v>
                </c:pt>
                <c:pt idx="2545">
                  <c:v>18</c:v>
                </c:pt>
                <c:pt idx="2546">
                  <c:v>11</c:v>
                </c:pt>
                <c:pt idx="2547">
                  <c:v>12</c:v>
                </c:pt>
                <c:pt idx="2548">
                  <c:v>8</c:v>
                </c:pt>
                <c:pt idx="2549">
                  <c:v>14</c:v>
                </c:pt>
                <c:pt idx="2550">
                  <c:v>11</c:v>
                </c:pt>
                <c:pt idx="2551">
                  <c:v>20</c:v>
                </c:pt>
                <c:pt idx="2552">
                  <c:v>10</c:v>
                </c:pt>
                <c:pt idx="2553">
                  <c:v>14</c:v>
                </c:pt>
                <c:pt idx="2554">
                  <c:v>11</c:v>
                </c:pt>
                <c:pt idx="2555">
                  <c:v>11</c:v>
                </c:pt>
                <c:pt idx="2556">
                  <c:v>2</c:v>
                </c:pt>
                <c:pt idx="2557">
                  <c:v>15</c:v>
                </c:pt>
                <c:pt idx="2558">
                  <c:v>8</c:v>
                </c:pt>
                <c:pt idx="2559">
                  <c:v>17</c:v>
                </c:pt>
                <c:pt idx="2560">
                  <c:v>13</c:v>
                </c:pt>
                <c:pt idx="2561">
                  <c:v>20</c:v>
                </c:pt>
                <c:pt idx="2562">
                  <c:v>18</c:v>
                </c:pt>
                <c:pt idx="2563">
                  <c:v>12</c:v>
                </c:pt>
                <c:pt idx="2564">
                  <c:v>14</c:v>
                </c:pt>
                <c:pt idx="2565">
                  <c:v>12</c:v>
                </c:pt>
                <c:pt idx="2566">
                  <c:v>8</c:v>
                </c:pt>
                <c:pt idx="2567">
                  <c:v>11</c:v>
                </c:pt>
                <c:pt idx="2568">
                  <c:v>13</c:v>
                </c:pt>
                <c:pt idx="2569">
                  <c:v>15</c:v>
                </c:pt>
                <c:pt idx="2570">
                  <c:v>23</c:v>
                </c:pt>
                <c:pt idx="2571">
                  <c:v>13</c:v>
                </c:pt>
                <c:pt idx="2572">
                  <c:v>10</c:v>
                </c:pt>
                <c:pt idx="2573">
                  <c:v>12</c:v>
                </c:pt>
                <c:pt idx="2574">
                  <c:v>10</c:v>
                </c:pt>
                <c:pt idx="2575">
                  <c:v>9</c:v>
                </c:pt>
                <c:pt idx="2576">
                  <c:v>15</c:v>
                </c:pt>
                <c:pt idx="2577">
                  <c:v>25</c:v>
                </c:pt>
                <c:pt idx="2578">
                  <c:v>13</c:v>
                </c:pt>
                <c:pt idx="2579">
                  <c:v>14</c:v>
                </c:pt>
                <c:pt idx="2580">
                  <c:v>10</c:v>
                </c:pt>
                <c:pt idx="2581">
                  <c:v>12</c:v>
                </c:pt>
                <c:pt idx="2582">
                  <c:v>17</c:v>
                </c:pt>
                <c:pt idx="2583">
                  <c:v>10</c:v>
                </c:pt>
                <c:pt idx="2584">
                  <c:v>1</c:v>
                </c:pt>
                <c:pt idx="2585">
                  <c:v>13</c:v>
                </c:pt>
                <c:pt idx="2586">
                  <c:v>21</c:v>
                </c:pt>
                <c:pt idx="2587">
                  <c:v>9</c:v>
                </c:pt>
                <c:pt idx="2588">
                  <c:v>16</c:v>
                </c:pt>
                <c:pt idx="2589">
                  <c:v>10</c:v>
                </c:pt>
                <c:pt idx="2590">
                  <c:v>10</c:v>
                </c:pt>
                <c:pt idx="2591">
                  <c:v>9</c:v>
                </c:pt>
                <c:pt idx="2592">
                  <c:v>12</c:v>
                </c:pt>
                <c:pt idx="2593">
                  <c:v>9</c:v>
                </c:pt>
                <c:pt idx="2594">
                  <c:v>19</c:v>
                </c:pt>
                <c:pt idx="2595">
                  <c:v>14</c:v>
                </c:pt>
                <c:pt idx="2596">
                  <c:v>11</c:v>
                </c:pt>
                <c:pt idx="2597">
                  <c:v>14</c:v>
                </c:pt>
                <c:pt idx="2598">
                  <c:v>5</c:v>
                </c:pt>
                <c:pt idx="2599">
                  <c:v>20</c:v>
                </c:pt>
                <c:pt idx="2600">
                  <c:v>15</c:v>
                </c:pt>
                <c:pt idx="2601">
                  <c:v>18</c:v>
                </c:pt>
                <c:pt idx="2602">
                  <c:v>13</c:v>
                </c:pt>
                <c:pt idx="2603">
                  <c:v>10</c:v>
                </c:pt>
                <c:pt idx="2604">
                  <c:v>17</c:v>
                </c:pt>
                <c:pt idx="2605">
                  <c:v>13</c:v>
                </c:pt>
                <c:pt idx="2606">
                  <c:v>14</c:v>
                </c:pt>
                <c:pt idx="2607">
                  <c:v>15</c:v>
                </c:pt>
                <c:pt idx="2608">
                  <c:v>15</c:v>
                </c:pt>
                <c:pt idx="2609">
                  <c:v>11</c:v>
                </c:pt>
                <c:pt idx="2610">
                  <c:v>15</c:v>
                </c:pt>
                <c:pt idx="2611">
                  <c:v>17</c:v>
                </c:pt>
                <c:pt idx="2612">
                  <c:v>9</c:v>
                </c:pt>
                <c:pt idx="2613">
                  <c:v>13</c:v>
                </c:pt>
                <c:pt idx="2614">
                  <c:v>11</c:v>
                </c:pt>
                <c:pt idx="2615">
                  <c:v>15</c:v>
                </c:pt>
                <c:pt idx="2616">
                  <c:v>11</c:v>
                </c:pt>
                <c:pt idx="2617">
                  <c:v>16</c:v>
                </c:pt>
                <c:pt idx="2618">
                  <c:v>17</c:v>
                </c:pt>
                <c:pt idx="2619">
                  <c:v>10</c:v>
                </c:pt>
                <c:pt idx="2620">
                  <c:v>13</c:v>
                </c:pt>
                <c:pt idx="2621">
                  <c:v>13</c:v>
                </c:pt>
                <c:pt idx="2622">
                  <c:v>9</c:v>
                </c:pt>
                <c:pt idx="2623">
                  <c:v>14</c:v>
                </c:pt>
                <c:pt idx="2624">
                  <c:v>9</c:v>
                </c:pt>
                <c:pt idx="2625">
                  <c:v>18</c:v>
                </c:pt>
                <c:pt idx="2626">
                  <c:v>18</c:v>
                </c:pt>
                <c:pt idx="2627">
                  <c:v>7</c:v>
                </c:pt>
                <c:pt idx="2628">
                  <c:v>19</c:v>
                </c:pt>
                <c:pt idx="2629">
                  <c:v>9</c:v>
                </c:pt>
                <c:pt idx="2630">
                  <c:v>7</c:v>
                </c:pt>
                <c:pt idx="2631">
                  <c:v>17</c:v>
                </c:pt>
                <c:pt idx="2632">
                  <c:v>17</c:v>
                </c:pt>
                <c:pt idx="2633">
                  <c:v>12</c:v>
                </c:pt>
                <c:pt idx="2634">
                  <c:v>18</c:v>
                </c:pt>
                <c:pt idx="2635">
                  <c:v>8</c:v>
                </c:pt>
                <c:pt idx="2636">
                  <c:v>16</c:v>
                </c:pt>
                <c:pt idx="2637">
                  <c:v>17</c:v>
                </c:pt>
                <c:pt idx="2638">
                  <c:v>7</c:v>
                </c:pt>
                <c:pt idx="2639">
                  <c:v>8</c:v>
                </c:pt>
                <c:pt idx="2640">
                  <c:v>18</c:v>
                </c:pt>
                <c:pt idx="2641">
                  <c:v>11</c:v>
                </c:pt>
                <c:pt idx="2642">
                  <c:v>11</c:v>
                </c:pt>
                <c:pt idx="2643">
                  <c:v>22</c:v>
                </c:pt>
                <c:pt idx="2644">
                  <c:v>10</c:v>
                </c:pt>
                <c:pt idx="2645">
                  <c:v>13</c:v>
                </c:pt>
                <c:pt idx="2646">
                  <c:v>14</c:v>
                </c:pt>
                <c:pt idx="2647">
                  <c:v>22</c:v>
                </c:pt>
                <c:pt idx="2648">
                  <c:v>20</c:v>
                </c:pt>
                <c:pt idx="2649">
                  <c:v>18</c:v>
                </c:pt>
                <c:pt idx="2650">
                  <c:v>17</c:v>
                </c:pt>
                <c:pt idx="2651">
                  <c:v>11</c:v>
                </c:pt>
                <c:pt idx="2652">
                  <c:v>18</c:v>
                </c:pt>
                <c:pt idx="2653">
                  <c:v>15</c:v>
                </c:pt>
                <c:pt idx="2654">
                  <c:v>12</c:v>
                </c:pt>
                <c:pt idx="2655">
                  <c:v>8</c:v>
                </c:pt>
                <c:pt idx="2656">
                  <c:v>10</c:v>
                </c:pt>
                <c:pt idx="2657">
                  <c:v>14</c:v>
                </c:pt>
                <c:pt idx="2658">
                  <c:v>8</c:v>
                </c:pt>
                <c:pt idx="2659">
                  <c:v>15</c:v>
                </c:pt>
                <c:pt idx="2660">
                  <c:v>16</c:v>
                </c:pt>
                <c:pt idx="2661">
                  <c:v>23</c:v>
                </c:pt>
                <c:pt idx="2662">
                  <c:v>12</c:v>
                </c:pt>
                <c:pt idx="2663">
                  <c:v>13</c:v>
                </c:pt>
                <c:pt idx="2664">
                  <c:v>11</c:v>
                </c:pt>
                <c:pt idx="2665">
                  <c:v>21</c:v>
                </c:pt>
                <c:pt idx="2666">
                  <c:v>12</c:v>
                </c:pt>
                <c:pt idx="2667">
                  <c:v>12</c:v>
                </c:pt>
                <c:pt idx="2668">
                  <c:v>22</c:v>
                </c:pt>
                <c:pt idx="2669">
                  <c:v>17</c:v>
                </c:pt>
                <c:pt idx="2670">
                  <c:v>13</c:v>
                </c:pt>
                <c:pt idx="2671">
                  <c:v>11</c:v>
                </c:pt>
                <c:pt idx="2672">
                  <c:v>8</c:v>
                </c:pt>
                <c:pt idx="2673">
                  <c:v>13</c:v>
                </c:pt>
                <c:pt idx="2674">
                  <c:v>10</c:v>
                </c:pt>
                <c:pt idx="2675">
                  <c:v>14</c:v>
                </c:pt>
                <c:pt idx="2676">
                  <c:v>20</c:v>
                </c:pt>
                <c:pt idx="2677">
                  <c:v>13</c:v>
                </c:pt>
                <c:pt idx="2678">
                  <c:v>17</c:v>
                </c:pt>
                <c:pt idx="2679">
                  <c:v>16</c:v>
                </c:pt>
                <c:pt idx="2680">
                  <c:v>7</c:v>
                </c:pt>
                <c:pt idx="2681">
                  <c:v>7</c:v>
                </c:pt>
                <c:pt idx="2682">
                  <c:v>21</c:v>
                </c:pt>
                <c:pt idx="2683">
                  <c:v>13</c:v>
                </c:pt>
                <c:pt idx="2684">
                  <c:v>9</c:v>
                </c:pt>
                <c:pt idx="2685">
                  <c:v>8</c:v>
                </c:pt>
                <c:pt idx="2686">
                  <c:v>18</c:v>
                </c:pt>
                <c:pt idx="2687">
                  <c:v>18</c:v>
                </c:pt>
                <c:pt idx="2688">
                  <c:v>12</c:v>
                </c:pt>
                <c:pt idx="2689">
                  <c:v>21</c:v>
                </c:pt>
                <c:pt idx="2690">
                  <c:v>6</c:v>
                </c:pt>
                <c:pt idx="2691">
                  <c:v>12</c:v>
                </c:pt>
                <c:pt idx="2692">
                  <c:v>8</c:v>
                </c:pt>
                <c:pt idx="2693">
                  <c:v>13</c:v>
                </c:pt>
                <c:pt idx="2694">
                  <c:v>4</c:v>
                </c:pt>
                <c:pt idx="2695">
                  <c:v>11</c:v>
                </c:pt>
                <c:pt idx="2696">
                  <c:v>11</c:v>
                </c:pt>
                <c:pt idx="2697">
                  <c:v>7</c:v>
                </c:pt>
                <c:pt idx="2698">
                  <c:v>24</c:v>
                </c:pt>
                <c:pt idx="2699">
                  <c:v>5</c:v>
                </c:pt>
                <c:pt idx="2700">
                  <c:v>7</c:v>
                </c:pt>
                <c:pt idx="2701">
                  <c:v>28</c:v>
                </c:pt>
                <c:pt idx="2702">
                  <c:v>17</c:v>
                </c:pt>
                <c:pt idx="2703">
                  <c:v>9</c:v>
                </c:pt>
                <c:pt idx="2704">
                  <c:v>15</c:v>
                </c:pt>
                <c:pt idx="2705">
                  <c:v>7</c:v>
                </c:pt>
                <c:pt idx="2706">
                  <c:v>9</c:v>
                </c:pt>
                <c:pt idx="2707">
                  <c:v>20</c:v>
                </c:pt>
                <c:pt idx="2708">
                  <c:v>0</c:v>
                </c:pt>
                <c:pt idx="2709">
                  <c:v>12</c:v>
                </c:pt>
                <c:pt idx="2710">
                  <c:v>12</c:v>
                </c:pt>
                <c:pt idx="2711">
                  <c:v>10</c:v>
                </c:pt>
                <c:pt idx="2712">
                  <c:v>10</c:v>
                </c:pt>
                <c:pt idx="2713">
                  <c:v>8</c:v>
                </c:pt>
                <c:pt idx="2714">
                  <c:v>8</c:v>
                </c:pt>
                <c:pt idx="2715">
                  <c:v>16</c:v>
                </c:pt>
                <c:pt idx="2716">
                  <c:v>15</c:v>
                </c:pt>
                <c:pt idx="2717">
                  <c:v>26</c:v>
                </c:pt>
                <c:pt idx="2718">
                  <c:v>14</c:v>
                </c:pt>
                <c:pt idx="2719">
                  <c:v>9</c:v>
                </c:pt>
                <c:pt idx="2720">
                  <c:v>13</c:v>
                </c:pt>
                <c:pt idx="2721">
                  <c:v>11</c:v>
                </c:pt>
                <c:pt idx="2722">
                  <c:v>12</c:v>
                </c:pt>
                <c:pt idx="2723">
                  <c:v>12</c:v>
                </c:pt>
                <c:pt idx="2724">
                  <c:v>10</c:v>
                </c:pt>
                <c:pt idx="2725">
                  <c:v>11</c:v>
                </c:pt>
                <c:pt idx="2726">
                  <c:v>8</c:v>
                </c:pt>
                <c:pt idx="2727">
                  <c:v>8</c:v>
                </c:pt>
                <c:pt idx="2728">
                  <c:v>7</c:v>
                </c:pt>
                <c:pt idx="2729">
                  <c:v>13</c:v>
                </c:pt>
                <c:pt idx="2730">
                  <c:v>15</c:v>
                </c:pt>
                <c:pt idx="2731">
                  <c:v>0</c:v>
                </c:pt>
                <c:pt idx="2732">
                  <c:v>20</c:v>
                </c:pt>
                <c:pt idx="2733">
                  <c:v>11</c:v>
                </c:pt>
                <c:pt idx="2734">
                  <c:v>9</c:v>
                </c:pt>
                <c:pt idx="2735">
                  <c:v>13</c:v>
                </c:pt>
                <c:pt idx="2736">
                  <c:v>7</c:v>
                </c:pt>
                <c:pt idx="2737">
                  <c:v>5</c:v>
                </c:pt>
                <c:pt idx="2738">
                  <c:v>6</c:v>
                </c:pt>
                <c:pt idx="2739">
                  <c:v>12</c:v>
                </c:pt>
                <c:pt idx="2740">
                  <c:v>15</c:v>
                </c:pt>
                <c:pt idx="2741">
                  <c:v>10</c:v>
                </c:pt>
                <c:pt idx="2742">
                  <c:v>10</c:v>
                </c:pt>
                <c:pt idx="2743">
                  <c:v>9</c:v>
                </c:pt>
                <c:pt idx="2744">
                  <c:v>13</c:v>
                </c:pt>
                <c:pt idx="2745">
                  <c:v>9</c:v>
                </c:pt>
                <c:pt idx="2746">
                  <c:v>13</c:v>
                </c:pt>
                <c:pt idx="2747">
                  <c:v>12</c:v>
                </c:pt>
                <c:pt idx="2748">
                  <c:v>15</c:v>
                </c:pt>
                <c:pt idx="2749">
                  <c:v>15</c:v>
                </c:pt>
                <c:pt idx="2750">
                  <c:v>11</c:v>
                </c:pt>
                <c:pt idx="2751">
                  <c:v>11</c:v>
                </c:pt>
                <c:pt idx="2752">
                  <c:v>11</c:v>
                </c:pt>
                <c:pt idx="2753">
                  <c:v>11</c:v>
                </c:pt>
                <c:pt idx="2754">
                  <c:v>8</c:v>
                </c:pt>
                <c:pt idx="2755">
                  <c:v>10</c:v>
                </c:pt>
                <c:pt idx="2756">
                  <c:v>15</c:v>
                </c:pt>
                <c:pt idx="2757">
                  <c:v>18</c:v>
                </c:pt>
                <c:pt idx="2758">
                  <c:v>14</c:v>
                </c:pt>
                <c:pt idx="2759">
                  <c:v>8</c:v>
                </c:pt>
                <c:pt idx="2760">
                  <c:v>14</c:v>
                </c:pt>
                <c:pt idx="2761">
                  <c:v>13</c:v>
                </c:pt>
                <c:pt idx="2762">
                  <c:v>7</c:v>
                </c:pt>
                <c:pt idx="2763">
                  <c:v>1</c:v>
                </c:pt>
                <c:pt idx="2764">
                  <c:v>13</c:v>
                </c:pt>
                <c:pt idx="2765">
                  <c:v>13</c:v>
                </c:pt>
                <c:pt idx="2766">
                  <c:v>15</c:v>
                </c:pt>
                <c:pt idx="2767">
                  <c:v>9</c:v>
                </c:pt>
                <c:pt idx="2768">
                  <c:v>9</c:v>
                </c:pt>
                <c:pt idx="2769">
                  <c:v>10</c:v>
                </c:pt>
                <c:pt idx="2770">
                  <c:v>12</c:v>
                </c:pt>
                <c:pt idx="2771">
                  <c:v>11</c:v>
                </c:pt>
                <c:pt idx="2772">
                  <c:v>3</c:v>
                </c:pt>
                <c:pt idx="2773">
                  <c:v>19</c:v>
                </c:pt>
                <c:pt idx="2774">
                  <c:v>13</c:v>
                </c:pt>
                <c:pt idx="2775">
                  <c:v>8</c:v>
                </c:pt>
                <c:pt idx="2776">
                  <c:v>17</c:v>
                </c:pt>
                <c:pt idx="2777">
                  <c:v>15</c:v>
                </c:pt>
                <c:pt idx="2778">
                  <c:v>15</c:v>
                </c:pt>
                <c:pt idx="2779">
                  <c:v>12</c:v>
                </c:pt>
                <c:pt idx="2780">
                  <c:v>10</c:v>
                </c:pt>
                <c:pt idx="2781">
                  <c:v>17</c:v>
                </c:pt>
                <c:pt idx="2782">
                  <c:v>8</c:v>
                </c:pt>
                <c:pt idx="2783">
                  <c:v>9</c:v>
                </c:pt>
                <c:pt idx="2784">
                  <c:v>10</c:v>
                </c:pt>
                <c:pt idx="2785">
                  <c:v>14</c:v>
                </c:pt>
                <c:pt idx="2786">
                  <c:v>9</c:v>
                </c:pt>
                <c:pt idx="2787">
                  <c:v>19</c:v>
                </c:pt>
                <c:pt idx="2788">
                  <c:v>15</c:v>
                </c:pt>
                <c:pt idx="2789">
                  <c:v>13</c:v>
                </c:pt>
                <c:pt idx="2790">
                  <c:v>18</c:v>
                </c:pt>
                <c:pt idx="2791">
                  <c:v>12</c:v>
                </c:pt>
                <c:pt idx="2792">
                  <c:v>10</c:v>
                </c:pt>
                <c:pt idx="2793">
                  <c:v>16</c:v>
                </c:pt>
                <c:pt idx="2794">
                  <c:v>8</c:v>
                </c:pt>
                <c:pt idx="2795">
                  <c:v>19</c:v>
                </c:pt>
                <c:pt idx="2796">
                  <c:v>13</c:v>
                </c:pt>
                <c:pt idx="2797">
                  <c:v>15</c:v>
                </c:pt>
                <c:pt idx="2798">
                  <c:v>11</c:v>
                </c:pt>
                <c:pt idx="2799">
                  <c:v>13</c:v>
                </c:pt>
                <c:pt idx="2800">
                  <c:v>16</c:v>
                </c:pt>
                <c:pt idx="2801">
                  <c:v>12</c:v>
                </c:pt>
                <c:pt idx="2802">
                  <c:v>8</c:v>
                </c:pt>
                <c:pt idx="2803">
                  <c:v>18</c:v>
                </c:pt>
                <c:pt idx="2804">
                  <c:v>11</c:v>
                </c:pt>
                <c:pt idx="2805">
                  <c:v>6</c:v>
                </c:pt>
                <c:pt idx="2806">
                  <c:v>11</c:v>
                </c:pt>
                <c:pt idx="2807">
                  <c:v>6</c:v>
                </c:pt>
                <c:pt idx="2808">
                  <c:v>9</c:v>
                </c:pt>
                <c:pt idx="2809">
                  <c:v>11</c:v>
                </c:pt>
                <c:pt idx="2810">
                  <c:v>10</c:v>
                </c:pt>
                <c:pt idx="2811">
                  <c:v>13</c:v>
                </c:pt>
                <c:pt idx="2812">
                  <c:v>11</c:v>
                </c:pt>
                <c:pt idx="2813">
                  <c:v>8</c:v>
                </c:pt>
                <c:pt idx="2814">
                  <c:v>22</c:v>
                </c:pt>
                <c:pt idx="2815">
                  <c:v>24</c:v>
                </c:pt>
                <c:pt idx="2816">
                  <c:v>10</c:v>
                </c:pt>
                <c:pt idx="2817">
                  <c:v>6</c:v>
                </c:pt>
                <c:pt idx="2818">
                  <c:v>12</c:v>
                </c:pt>
                <c:pt idx="2819">
                  <c:v>13</c:v>
                </c:pt>
                <c:pt idx="2820">
                  <c:v>5</c:v>
                </c:pt>
                <c:pt idx="2821">
                  <c:v>15</c:v>
                </c:pt>
                <c:pt idx="2822">
                  <c:v>11</c:v>
                </c:pt>
                <c:pt idx="2823">
                  <c:v>10</c:v>
                </c:pt>
                <c:pt idx="2824">
                  <c:v>13</c:v>
                </c:pt>
                <c:pt idx="2825">
                  <c:v>11</c:v>
                </c:pt>
                <c:pt idx="2826">
                  <c:v>13</c:v>
                </c:pt>
                <c:pt idx="2827">
                  <c:v>12</c:v>
                </c:pt>
                <c:pt idx="2828">
                  <c:v>8</c:v>
                </c:pt>
                <c:pt idx="2829">
                  <c:v>11</c:v>
                </c:pt>
                <c:pt idx="2830">
                  <c:v>15</c:v>
                </c:pt>
                <c:pt idx="2831">
                  <c:v>10</c:v>
                </c:pt>
                <c:pt idx="2832">
                  <c:v>15</c:v>
                </c:pt>
                <c:pt idx="2833">
                  <c:v>7</c:v>
                </c:pt>
                <c:pt idx="2834">
                  <c:v>14</c:v>
                </c:pt>
                <c:pt idx="2835">
                  <c:v>11</c:v>
                </c:pt>
                <c:pt idx="2836">
                  <c:v>17</c:v>
                </c:pt>
                <c:pt idx="2837">
                  <c:v>11</c:v>
                </c:pt>
                <c:pt idx="2838">
                  <c:v>12</c:v>
                </c:pt>
                <c:pt idx="2839">
                  <c:v>17</c:v>
                </c:pt>
                <c:pt idx="2840">
                  <c:v>14</c:v>
                </c:pt>
                <c:pt idx="2841">
                  <c:v>8</c:v>
                </c:pt>
                <c:pt idx="2842">
                  <c:v>8</c:v>
                </c:pt>
                <c:pt idx="2843">
                  <c:v>13</c:v>
                </c:pt>
                <c:pt idx="2844">
                  <c:v>7</c:v>
                </c:pt>
                <c:pt idx="2845">
                  <c:v>10</c:v>
                </c:pt>
                <c:pt idx="2846">
                  <c:v>4</c:v>
                </c:pt>
                <c:pt idx="2847">
                  <c:v>11</c:v>
                </c:pt>
                <c:pt idx="2848">
                  <c:v>7</c:v>
                </c:pt>
                <c:pt idx="2849">
                  <c:v>7</c:v>
                </c:pt>
                <c:pt idx="2850">
                  <c:v>14</c:v>
                </c:pt>
                <c:pt idx="2851">
                  <c:v>12</c:v>
                </c:pt>
                <c:pt idx="2852">
                  <c:v>11</c:v>
                </c:pt>
                <c:pt idx="2853">
                  <c:v>14</c:v>
                </c:pt>
                <c:pt idx="2854">
                  <c:v>12</c:v>
                </c:pt>
                <c:pt idx="2855">
                  <c:v>9</c:v>
                </c:pt>
                <c:pt idx="2856">
                  <c:v>11</c:v>
                </c:pt>
                <c:pt idx="2857">
                  <c:v>11</c:v>
                </c:pt>
                <c:pt idx="2858">
                  <c:v>12</c:v>
                </c:pt>
                <c:pt idx="2859">
                  <c:v>14</c:v>
                </c:pt>
                <c:pt idx="2860">
                  <c:v>10</c:v>
                </c:pt>
                <c:pt idx="2861">
                  <c:v>1</c:v>
                </c:pt>
                <c:pt idx="2862">
                  <c:v>5</c:v>
                </c:pt>
                <c:pt idx="2863">
                  <c:v>11</c:v>
                </c:pt>
                <c:pt idx="2864">
                  <c:v>9</c:v>
                </c:pt>
                <c:pt idx="2865">
                  <c:v>15</c:v>
                </c:pt>
                <c:pt idx="2866">
                  <c:v>14</c:v>
                </c:pt>
                <c:pt idx="2867">
                  <c:v>10</c:v>
                </c:pt>
                <c:pt idx="2868">
                  <c:v>9</c:v>
                </c:pt>
                <c:pt idx="2869">
                  <c:v>14</c:v>
                </c:pt>
                <c:pt idx="2870">
                  <c:v>17</c:v>
                </c:pt>
                <c:pt idx="2871">
                  <c:v>8</c:v>
                </c:pt>
                <c:pt idx="2872">
                  <c:v>7</c:v>
                </c:pt>
                <c:pt idx="2873">
                  <c:v>11</c:v>
                </c:pt>
                <c:pt idx="2874">
                  <c:v>12</c:v>
                </c:pt>
                <c:pt idx="2875">
                  <c:v>10</c:v>
                </c:pt>
                <c:pt idx="2876">
                  <c:v>11</c:v>
                </c:pt>
                <c:pt idx="2877">
                  <c:v>16</c:v>
                </c:pt>
                <c:pt idx="2878">
                  <c:v>11</c:v>
                </c:pt>
                <c:pt idx="2879">
                  <c:v>19</c:v>
                </c:pt>
                <c:pt idx="2880">
                  <c:v>12</c:v>
                </c:pt>
                <c:pt idx="2881">
                  <c:v>10</c:v>
                </c:pt>
                <c:pt idx="2882">
                  <c:v>16</c:v>
                </c:pt>
                <c:pt idx="2883">
                  <c:v>10</c:v>
                </c:pt>
                <c:pt idx="2884">
                  <c:v>16</c:v>
                </c:pt>
                <c:pt idx="2885">
                  <c:v>11</c:v>
                </c:pt>
                <c:pt idx="2886">
                  <c:v>5</c:v>
                </c:pt>
                <c:pt idx="2887">
                  <c:v>9</c:v>
                </c:pt>
                <c:pt idx="2888">
                  <c:v>16</c:v>
                </c:pt>
                <c:pt idx="2889">
                  <c:v>10</c:v>
                </c:pt>
                <c:pt idx="2890">
                  <c:v>17</c:v>
                </c:pt>
                <c:pt idx="2891">
                  <c:v>11</c:v>
                </c:pt>
                <c:pt idx="2892">
                  <c:v>10</c:v>
                </c:pt>
                <c:pt idx="2893">
                  <c:v>3</c:v>
                </c:pt>
                <c:pt idx="2894">
                  <c:v>11</c:v>
                </c:pt>
                <c:pt idx="2895">
                  <c:v>11</c:v>
                </c:pt>
                <c:pt idx="2896">
                  <c:v>8</c:v>
                </c:pt>
                <c:pt idx="2897">
                  <c:v>9</c:v>
                </c:pt>
                <c:pt idx="2898">
                  <c:v>11</c:v>
                </c:pt>
                <c:pt idx="2899">
                  <c:v>11</c:v>
                </c:pt>
                <c:pt idx="2900">
                  <c:v>13</c:v>
                </c:pt>
                <c:pt idx="2901">
                  <c:v>19</c:v>
                </c:pt>
                <c:pt idx="2902">
                  <c:v>19</c:v>
                </c:pt>
                <c:pt idx="2903">
                  <c:v>17</c:v>
                </c:pt>
                <c:pt idx="2904">
                  <c:v>14</c:v>
                </c:pt>
                <c:pt idx="2905">
                  <c:v>11</c:v>
                </c:pt>
                <c:pt idx="2906">
                  <c:v>9</c:v>
                </c:pt>
                <c:pt idx="2907">
                  <c:v>15</c:v>
                </c:pt>
                <c:pt idx="2908">
                  <c:v>14</c:v>
                </c:pt>
                <c:pt idx="2909">
                  <c:v>7</c:v>
                </c:pt>
                <c:pt idx="2910">
                  <c:v>13</c:v>
                </c:pt>
                <c:pt idx="2911">
                  <c:v>9</c:v>
                </c:pt>
                <c:pt idx="2912">
                  <c:v>11</c:v>
                </c:pt>
                <c:pt idx="2913">
                  <c:v>12</c:v>
                </c:pt>
                <c:pt idx="2914">
                  <c:v>10</c:v>
                </c:pt>
                <c:pt idx="2915">
                  <c:v>8</c:v>
                </c:pt>
                <c:pt idx="2916">
                  <c:v>12</c:v>
                </c:pt>
                <c:pt idx="2917">
                  <c:v>6</c:v>
                </c:pt>
                <c:pt idx="2918">
                  <c:v>17</c:v>
                </c:pt>
                <c:pt idx="2919">
                  <c:v>14</c:v>
                </c:pt>
                <c:pt idx="2920">
                  <c:v>12</c:v>
                </c:pt>
                <c:pt idx="2921">
                  <c:v>10</c:v>
                </c:pt>
                <c:pt idx="2922">
                  <c:v>8</c:v>
                </c:pt>
                <c:pt idx="2923">
                  <c:v>14</c:v>
                </c:pt>
                <c:pt idx="2924">
                  <c:v>9</c:v>
                </c:pt>
                <c:pt idx="2925">
                  <c:v>22</c:v>
                </c:pt>
                <c:pt idx="2926">
                  <c:v>8</c:v>
                </c:pt>
                <c:pt idx="2927">
                  <c:v>17</c:v>
                </c:pt>
                <c:pt idx="2928">
                  <c:v>15</c:v>
                </c:pt>
                <c:pt idx="2929">
                  <c:v>3</c:v>
                </c:pt>
                <c:pt idx="2930">
                  <c:v>1</c:v>
                </c:pt>
                <c:pt idx="2931">
                  <c:v>9</c:v>
                </c:pt>
                <c:pt idx="2932">
                  <c:v>13</c:v>
                </c:pt>
                <c:pt idx="2933">
                  <c:v>20</c:v>
                </c:pt>
                <c:pt idx="2934">
                  <c:v>7</c:v>
                </c:pt>
                <c:pt idx="2935">
                  <c:v>13</c:v>
                </c:pt>
                <c:pt idx="2936">
                  <c:v>8</c:v>
                </c:pt>
                <c:pt idx="2937">
                  <c:v>16</c:v>
                </c:pt>
                <c:pt idx="2938">
                  <c:v>19</c:v>
                </c:pt>
                <c:pt idx="2939">
                  <c:v>16</c:v>
                </c:pt>
                <c:pt idx="2940">
                  <c:v>9</c:v>
                </c:pt>
                <c:pt idx="2941">
                  <c:v>17</c:v>
                </c:pt>
                <c:pt idx="2942">
                  <c:v>11</c:v>
                </c:pt>
                <c:pt idx="2943">
                  <c:v>11</c:v>
                </c:pt>
                <c:pt idx="2944">
                  <c:v>8</c:v>
                </c:pt>
                <c:pt idx="2945">
                  <c:v>20</c:v>
                </c:pt>
                <c:pt idx="2946">
                  <c:v>9</c:v>
                </c:pt>
                <c:pt idx="2947">
                  <c:v>11</c:v>
                </c:pt>
                <c:pt idx="2948">
                  <c:v>11</c:v>
                </c:pt>
                <c:pt idx="2949">
                  <c:v>9</c:v>
                </c:pt>
                <c:pt idx="2950">
                  <c:v>18</c:v>
                </c:pt>
                <c:pt idx="2951">
                  <c:v>5</c:v>
                </c:pt>
                <c:pt idx="2952">
                  <c:v>10</c:v>
                </c:pt>
                <c:pt idx="2953">
                  <c:v>5</c:v>
                </c:pt>
                <c:pt idx="2954">
                  <c:v>15</c:v>
                </c:pt>
                <c:pt idx="2955">
                  <c:v>13</c:v>
                </c:pt>
                <c:pt idx="2956">
                  <c:v>9</c:v>
                </c:pt>
                <c:pt idx="2957">
                  <c:v>8</c:v>
                </c:pt>
                <c:pt idx="2958">
                  <c:v>5</c:v>
                </c:pt>
                <c:pt idx="2959">
                  <c:v>15</c:v>
                </c:pt>
                <c:pt idx="2960">
                  <c:v>12</c:v>
                </c:pt>
                <c:pt idx="2961">
                  <c:v>3</c:v>
                </c:pt>
                <c:pt idx="2962">
                  <c:v>14</c:v>
                </c:pt>
                <c:pt idx="2963">
                  <c:v>13</c:v>
                </c:pt>
                <c:pt idx="2964">
                  <c:v>12</c:v>
                </c:pt>
                <c:pt idx="2965">
                  <c:v>21</c:v>
                </c:pt>
                <c:pt idx="2966">
                  <c:v>20</c:v>
                </c:pt>
                <c:pt idx="2967">
                  <c:v>14</c:v>
                </c:pt>
                <c:pt idx="2968">
                  <c:v>9</c:v>
                </c:pt>
                <c:pt idx="2969">
                  <c:v>11</c:v>
                </c:pt>
                <c:pt idx="2970">
                  <c:v>10</c:v>
                </c:pt>
                <c:pt idx="2971">
                  <c:v>11</c:v>
                </c:pt>
                <c:pt idx="2972">
                  <c:v>11</c:v>
                </c:pt>
                <c:pt idx="2973">
                  <c:v>10</c:v>
                </c:pt>
                <c:pt idx="2974">
                  <c:v>11</c:v>
                </c:pt>
                <c:pt idx="2975">
                  <c:v>16</c:v>
                </c:pt>
                <c:pt idx="2976">
                  <c:v>12</c:v>
                </c:pt>
                <c:pt idx="2977">
                  <c:v>9</c:v>
                </c:pt>
                <c:pt idx="2978">
                  <c:v>15</c:v>
                </c:pt>
                <c:pt idx="2979">
                  <c:v>5</c:v>
                </c:pt>
                <c:pt idx="2980">
                  <c:v>16</c:v>
                </c:pt>
                <c:pt idx="2981">
                  <c:v>8</c:v>
                </c:pt>
                <c:pt idx="2982">
                  <c:v>21</c:v>
                </c:pt>
                <c:pt idx="2983">
                  <c:v>16</c:v>
                </c:pt>
                <c:pt idx="2984">
                  <c:v>11</c:v>
                </c:pt>
                <c:pt idx="2985">
                  <c:v>19</c:v>
                </c:pt>
                <c:pt idx="2986">
                  <c:v>16</c:v>
                </c:pt>
                <c:pt idx="2987">
                  <c:v>12</c:v>
                </c:pt>
                <c:pt idx="2988">
                  <c:v>10</c:v>
                </c:pt>
                <c:pt idx="2989">
                  <c:v>13</c:v>
                </c:pt>
                <c:pt idx="2990">
                  <c:v>9</c:v>
                </c:pt>
                <c:pt idx="2991">
                  <c:v>13</c:v>
                </c:pt>
                <c:pt idx="2992">
                  <c:v>15</c:v>
                </c:pt>
                <c:pt idx="2993">
                  <c:v>9</c:v>
                </c:pt>
                <c:pt idx="2994">
                  <c:v>13</c:v>
                </c:pt>
                <c:pt idx="2995">
                  <c:v>9</c:v>
                </c:pt>
                <c:pt idx="2996">
                  <c:v>4</c:v>
                </c:pt>
                <c:pt idx="2997">
                  <c:v>20</c:v>
                </c:pt>
                <c:pt idx="2998">
                  <c:v>10</c:v>
                </c:pt>
                <c:pt idx="2999">
                  <c:v>4</c:v>
                </c:pt>
                <c:pt idx="3000">
                  <c:v>4</c:v>
                </c:pt>
                <c:pt idx="3001">
                  <c:v>10</c:v>
                </c:pt>
                <c:pt idx="3002">
                  <c:v>12</c:v>
                </c:pt>
                <c:pt idx="3003">
                  <c:v>13</c:v>
                </c:pt>
                <c:pt idx="3004">
                  <c:v>10</c:v>
                </c:pt>
                <c:pt idx="3005">
                  <c:v>15</c:v>
                </c:pt>
                <c:pt idx="3006">
                  <c:v>5</c:v>
                </c:pt>
                <c:pt idx="3007">
                  <c:v>21</c:v>
                </c:pt>
                <c:pt idx="3008">
                  <c:v>13</c:v>
                </c:pt>
                <c:pt idx="3009">
                  <c:v>8</c:v>
                </c:pt>
                <c:pt idx="3010">
                  <c:v>9</c:v>
                </c:pt>
                <c:pt idx="3011">
                  <c:v>10</c:v>
                </c:pt>
                <c:pt idx="3012">
                  <c:v>13</c:v>
                </c:pt>
                <c:pt idx="3013">
                  <c:v>13</c:v>
                </c:pt>
                <c:pt idx="3014">
                  <c:v>9</c:v>
                </c:pt>
                <c:pt idx="3015">
                  <c:v>10</c:v>
                </c:pt>
                <c:pt idx="3016">
                  <c:v>14</c:v>
                </c:pt>
                <c:pt idx="3017">
                  <c:v>12</c:v>
                </c:pt>
                <c:pt idx="3018">
                  <c:v>19</c:v>
                </c:pt>
                <c:pt idx="3019">
                  <c:v>10</c:v>
                </c:pt>
                <c:pt idx="3020">
                  <c:v>12</c:v>
                </c:pt>
                <c:pt idx="3021">
                  <c:v>8</c:v>
                </c:pt>
                <c:pt idx="3022">
                  <c:v>10</c:v>
                </c:pt>
                <c:pt idx="3023">
                  <c:v>10</c:v>
                </c:pt>
                <c:pt idx="3024">
                  <c:v>14</c:v>
                </c:pt>
                <c:pt idx="3025">
                  <c:v>11</c:v>
                </c:pt>
                <c:pt idx="3026">
                  <c:v>16</c:v>
                </c:pt>
                <c:pt idx="3027">
                  <c:v>17</c:v>
                </c:pt>
                <c:pt idx="3028">
                  <c:v>11</c:v>
                </c:pt>
                <c:pt idx="3029">
                  <c:v>19</c:v>
                </c:pt>
                <c:pt idx="3030">
                  <c:v>9</c:v>
                </c:pt>
                <c:pt idx="3031">
                  <c:v>11</c:v>
                </c:pt>
                <c:pt idx="3032">
                  <c:v>8</c:v>
                </c:pt>
                <c:pt idx="3033">
                  <c:v>14</c:v>
                </c:pt>
                <c:pt idx="3034">
                  <c:v>11</c:v>
                </c:pt>
                <c:pt idx="3035">
                  <c:v>10</c:v>
                </c:pt>
                <c:pt idx="3036">
                  <c:v>4</c:v>
                </c:pt>
                <c:pt idx="3037">
                  <c:v>10</c:v>
                </c:pt>
                <c:pt idx="3038">
                  <c:v>11</c:v>
                </c:pt>
                <c:pt idx="3039">
                  <c:v>12</c:v>
                </c:pt>
                <c:pt idx="3040">
                  <c:v>15</c:v>
                </c:pt>
                <c:pt idx="3041">
                  <c:v>13</c:v>
                </c:pt>
                <c:pt idx="3042">
                  <c:v>18</c:v>
                </c:pt>
                <c:pt idx="3043">
                  <c:v>12</c:v>
                </c:pt>
                <c:pt idx="3044">
                  <c:v>20</c:v>
                </c:pt>
                <c:pt idx="3045">
                  <c:v>10</c:v>
                </c:pt>
                <c:pt idx="3046">
                  <c:v>9</c:v>
                </c:pt>
                <c:pt idx="3047">
                  <c:v>6</c:v>
                </c:pt>
                <c:pt idx="3048">
                  <c:v>17</c:v>
                </c:pt>
                <c:pt idx="3049">
                  <c:v>11</c:v>
                </c:pt>
                <c:pt idx="3050">
                  <c:v>9</c:v>
                </c:pt>
                <c:pt idx="3051">
                  <c:v>15</c:v>
                </c:pt>
                <c:pt idx="3052">
                  <c:v>9</c:v>
                </c:pt>
                <c:pt idx="3053">
                  <c:v>9</c:v>
                </c:pt>
                <c:pt idx="3054">
                  <c:v>3</c:v>
                </c:pt>
                <c:pt idx="3055">
                  <c:v>8</c:v>
                </c:pt>
                <c:pt idx="3056">
                  <c:v>13</c:v>
                </c:pt>
                <c:pt idx="3057">
                  <c:v>11</c:v>
                </c:pt>
                <c:pt idx="3058">
                  <c:v>6</c:v>
                </c:pt>
                <c:pt idx="3059">
                  <c:v>9</c:v>
                </c:pt>
                <c:pt idx="3060">
                  <c:v>7</c:v>
                </c:pt>
                <c:pt idx="3061">
                  <c:v>1</c:v>
                </c:pt>
                <c:pt idx="3062">
                  <c:v>12</c:v>
                </c:pt>
                <c:pt idx="3063">
                  <c:v>6</c:v>
                </c:pt>
                <c:pt idx="3064">
                  <c:v>12</c:v>
                </c:pt>
                <c:pt idx="3065">
                  <c:v>20</c:v>
                </c:pt>
                <c:pt idx="3066">
                  <c:v>9</c:v>
                </c:pt>
                <c:pt idx="3067">
                  <c:v>5</c:v>
                </c:pt>
                <c:pt idx="3068">
                  <c:v>13</c:v>
                </c:pt>
                <c:pt idx="3069">
                  <c:v>11</c:v>
                </c:pt>
                <c:pt idx="3070">
                  <c:v>6</c:v>
                </c:pt>
                <c:pt idx="3071">
                  <c:v>0</c:v>
                </c:pt>
                <c:pt idx="3072">
                  <c:v>13</c:v>
                </c:pt>
                <c:pt idx="3073">
                  <c:v>13</c:v>
                </c:pt>
                <c:pt idx="3074">
                  <c:v>19</c:v>
                </c:pt>
                <c:pt idx="3075">
                  <c:v>12</c:v>
                </c:pt>
                <c:pt idx="3076">
                  <c:v>8</c:v>
                </c:pt>
                <c:pt idx="3077">
                  <c:v>23</c:v>
                </c:pt>
                <c:pt idx="3078">
                  <c:v>14</c:v>
                </c:pt>
                <c:pt idx="3079">
                  <c:v>2</c:v>
                </c:pt>
                <c:pt idx="3080">
                  <c:v>9</c:v>
                </c:pt>
                <c:pt idx="3081">
                  <c:v>12</c:v>
                </c:pt>
                <c:pt idx="3082">
                  <c:v>10</c:v>
                </c:pt>
                <c:pt idx="3083">
                  <c:v>11</c:v>
                </c:pt>
                <c:pt idx="3084">
                  <c:v>10</c:v>
                </c:pt>
                <c:pt idx="3085">
                  <c:v>10</c:v>
                </c:pt>
                <c:pt idx="3086">
                  <c:v>21</c:v>
                </c:pt>
                <c:pt idx="3087">
                  <c:v>12</c:v>
                </c:pt>
                <c:pt idx="3088">
                  <c:v>10</c:v>
                </c:pt>
                <c:pt idx="3089">
                  <c:v>11</c:v>
                </c:pt>
                <c:pt idx="3090">
                  <c:v>9</c:v>
                </c:pt>
                <c:pt idx="3091">
                  <c:v>9</c:v>
                </c:pt>
                <c:pt idx="3092">
                  <c:v>11</c:v>
                </c:pt>
                <c:pt idx="3093">
                  <c:v>13</c:v>
                </c:pt>
                <c:pt idx="3094">
                  <c:v>8</c:v>
                </c:pt>
                <c:pt idx="3095">
                  <c:v>10</c:v>
                </c:pt>
                <c:pt idx="3096">
                  <c:v>11</c:v>
                </c:pt>
                <c:pt idx="3097">
                  <c:v>12</c:v>
                </c:pt>
                <c:pt idx="3098">
                  <c:v>13</c:v>
                </c:pt>
                <c:pt idx="3099">
                  <c:v>12</c:v>
                </c:pt>
                <c:pt idx="3100">
                  <c:v>11</c:v>
                </c:pt>
                <c:pt idx="3101">
                  <c:v>12</c:v>
                </c:pt>
                <c:pt idx="3102">
                  <c:v>7</c:v>
                </c:pt>
                <c:pt idx="3103">
                  <c:v>8</c:v>
                </c:pt>
                <c:pt idx="3104">
                  <c:v>17</c:v>
                </c:pt>
                <c:pt idx="3105">
                  <c:v>11</c:v>
                </c:pt>
                <c:pt idx="3106">
                  <c:v>13</c:v>
                </c:pt>
                <c:pt idx="3107">
                  <c:v>16</c:v>
                </c:pt>
                <c:pt idx="3108">
                  <c:v>14</c:v>
                </c:pt>
                <c:pt idx="3109">
                  <c:v>14</c:v>
                </c:pt>
                <c:pt idx="3110">
                  <c:v>18</c:v>
                </c:pt>
                <c:pt idx="3111">
                  <c:v>10</c:v>
                </c:pt>
                <c:pt idx="3112">
                  <c:v>10</c:v>
                </c:pt>
                <c:pt idx="3113">
                  <c:v>8</c:v>
                </c:pt>
                <c:pt idx="3114">
                  <c:v>7</c:v>
                </c:pt>
                <c:pt idx="3115">
                  <c:v>20</c:v>
                </c:pt>
                <c:pt idx="3116">
                  <c:v>9</c:v>
                </c:pt>
                <c:pt idx="3117">
                  <c:v>16</c:v>
                </c:pt>
                <c:pt idx="3118">
                  <c:v>6</c:v>
                </c:pt>
                <c:pt idx="3119">
                  <c:v>6</c:v>
                </c:pt>
                <c:pt idx="3120">
                  <c:v>14</c:v>
                </c:pt>
                <c:pt idx="3121">
                  <c:v>12</c:v>
                </c:pt>
                <c:pt idx="3122">
                  <c:v>12</c:v>
                </c:pt>
                <c:pt idx="3123">
                  <c:v>4</c:v>
                </c:pt>
                <c:pt idx="3124">
                  <c:v>8</c:v>
                </c:pt>
                <c:pt idx="3125">
                  <c:v>20</c:v>
                </c:pt>
                <c:pt idx="3126">
                  <c:v>9</c:v>
                </c:pt>
                <c:pt idx="3127">
                  <c:v>17</c:v>
                </c:pt>
                <c:pt idx="3128">
                  <c:v>2</c:v>
                </c:pt>
                <c:pt idx="3129">
                  <c:v>14</c:v>
                </c:pt>
                <c:pt idx="3130">
                  <c:v>16</c:v>
                </c:pt>
                <c:pt idx="3131">
                  <c:v>13</c:v>
                </c:pt>
                <c:pt idx="3132">
                  <c:v>15</c:v>
                </c:pt>
                <c:pt idx="3133">
                  <c:v>7</c:v>
                </c:pt>
                <c:pt idx="3134">
                  <c:v>17</c:v>
                </c:pt>
                <c:pt idx="3135">
                  <c:v>9</c:v>
                </c:pt>
                <c:pt idx="3136">
                  <c:v>16</c:v>
                </c:pt>
                <c:pt idx="3137">
                  <c:v>14</c:v>
                </c:pt>
                <c:pt idx="3138">
                  <c:v>10</c:v>
                </c:pt>
                <c:pt idx="3139">
                  <c:v>14</c:v>
                </c:pt>
                <c:pt idx="3140">
                  <c:v>7</c:v>
                </c:pt>
                <c:pt idx="3141">
                  <c:v>14</c:v>
                </c:pt>
                <c:pt idx="3142">
                  <c:v>11</c:v>
                </c:pt>
                <c:pt idx="3143">
                  <c:v>7</c:v>
                </c:pt>
                <c:pt idx="3144">
                  <c:v>6</c:v>
                </c:pt>
                <c:pt idx="3145">
                  <c:v>10</c:v>
                </c:pt>
                <c:pt idx="3146">
                  <c:v>15</c:v>
                </c:pt>
                <c:pt idx="3147">
                  <c:v>10</c:v>
                </c:pt>
                <c:pt idx="3148">
                  <c:v>9</c:v>
                </c:pt>
                <c:pt idx="3149">
                  <c:v>8</c:v>
                </c:pt>
                <c:pt idx="3150">
                  <c:v>13</c:v>
                </c:pt>
                <c:pt idx="3151">
                  <c:v>19</c:v>
                </c:pt>
                <c:pt idx="3152">
                  <c:v>2</c:v>
                </c:pt>
                <c:pt idx="3153">
                  <c:v>10</c:v>
                </c:pt>
                <c:pt idx="3154">
                  <c:v>8</c:v>
                </c:pt>
                <c:pt idx="3155">
                  <c:v>17</c:v>
                </c:pt>
                <c:pt idx="3156">
                  <c:v>7</c:v>
                </c:pt>
                <c:pt idx="3157">
                  <c:v>11</c:v>
                </c:pt>
                <c:pt idx="3158">
                  <c:v>15</c:v>
                </c:pt>
                <c:pt idx="3159">
                  <c:v>9</c:v>
                </c:pt>
                <c:pt idx="3160">
                  <c:v>9</c:v>
                </c:pt>
                <c:pt idx="3161">
                  <c:v>11</c:v>
                </c:pt>
                <c:pt idx="3162">
                  <c:v>9</c:v>
                </c:pt>
                <c:pt idx="3163">
                  <c:v>11</c:v>
                </c:pt>
                <c:pt idx="3164">
                  <c:v>9</c:v>
                </c:pt>
                <c:pt idx="3165">
                  <c:v>10</c:v>
                </c:pt>
                <c:pt idx="3166">
                  <c:v>19</c:v>
                </c:pt>
                <c:pt idx="3167">
                  <c:v>15</c:v>
                </c:pt>
                <c:pt idx="3168">
                  <c:v>9</c:v>
                </c:pt>
                <c:pt idx="3169">
                  <c:v>13</c:v>
                </c:pt>
                <c:pt idx="3170">
                  <c:v>11</c:v>
                </c:pt>
                <c:pt idx="3171">
                  <c:v>12</c:v>
                </c:pt>
                <c:pt idx="3172">
                  <c:v>14</c:v>
                </c:pt>
                <c:pt idx="3173">
                  <c:v>19</c:v>
                </c:pt>
                <c:pt idx="3174">
                  <c:v>14</c:v>
                </c:pt>
                <c:pt idx="3175">
                  <c:v>9</c:v>
                </c:pt>
                <c:pt idx="3176">
                  <c:v>11</c:v>
                </c:pt>
                <c:pt idx="3177">
                  <c:v>13</c:v>
                </c:pt>
                <c:pt idx="3178">
                  <c:v>8</c:v>
                </c:pt>
                <c:pt idx="3179">
                  <c:v>11</c:v>
                </c:pt>
                <c:pt idx="3180">
                  <c:v>15</c:v>
                </c:pt>
                <c:pt idx="3181">
                  <c:v>9</c:v>
                </c:pt>
                <c:pt idx="3182">
                  <c:v>5</c:v>
                </c:pt>
                <c:pt idx="3183">
                  <c:v>15</c:v>
                </c:pt>
                <c:pt idx="3184">
                  <c:v>6</c:v>
                </c:pt>
                <c:pt idx="3185">
                  <c:v>16</c:v>
                </c:pt>
                <c:pt idx="3186">
                  <c:v>6</c:v>
                </c:pt>
                <c:pt idx="3187">
                  <c:v>3</c:v>
                </c:pt>
                <c:pt idx="3188">
                  <c:v>5</c:v>
                </c:pt>
                <c:pt idx="3189">
                  <c:v>13</c:v>
                </c:pt>
                <c:pt idx="3190">
                  <c:v>10</c:v>
                </c:pt>
                <c:pt idx="3191">
                  <c:v>14</c:v>
                </c:pt>
                <c:pt idx="3192">
                  <c:v>6</c:v>
                </c:pt>
                <c:pt idx="3193">
                  <c:v>12</c:v>
                </c:pt>
                <c:pt idx="3194">
                  <c:v>19</c:v>
                </c:pt>
                <c:pt idx="3195">
                  <c:v>19</c:v>
                </c:pt>
                <c:pt idx="3196">
                  <c:v>18</c:v>
                </c:pt>
                <c:pt idx="3197">
                  <c:v>16</c:v>
                </c:pt>
                <c:pt idx="3198">
                  <c:v>5</c:v>
                </c:pt>
                <c:pt idx="3199">
                  <c:v>10</c:v>
                </c:pt>
                <c:pt idx="3200">
                  <c:v>11</c:v>
                </c:pt>
                <c:pt idx="3201">
                  <c:v>11</c:v>
                </c:pt>
                <c:pt idx="3202">
                  <c:v>7</c:v>
                </c:pt>
                <c:pt idx="3203">
                  <c:v>10</c:v>
                </c:pt>
                <c:pt idx="3204">
                  <c:v>5</c:v>
                </c:pt>
                <c:pt idx="3205">
                  <c:v>15</c:v>
                </c:pt>
                <c:pt idx="3206">
                  <c:v>13</c:v>
                </c:pt>
                <c:pt idx="3207">
                  <c:v>11</c:v>
                </c:pt>
                <c:pt idx="3208">
                  <c:v>8</c:v>
                </c:pt>
                <c:pt idx="3209">
                  <c:v>11</c:v>
                </c:pt>
                <c:pt idx="3210">
                  <c:v>15</c:v>
                </c:pt>
                <c:pt idx="3211">
                  <c:v>17</c:v>
                </c:pt>
                <c:pt idx="3212">
                  <c:v>10</c:v>
                </c:pt>
                <c:pt idx="3213">
                  <c:v>16</c:v>
                </c:pt>
                <c:pt idx="3214">
                  <c:v>3</c:v>
                </c:pt>
                <c:pt idx="3215">
                  <c:v>11</c:v>
                </c:pt>
                <c:pt idx="3216">
                  <c:v>15</c:v>
                </c:pt>
                <c:pt idx="3217">
                  <c:v>9</c:v>
                </c:pt>
                <c:pt idx="3218">
                  <c:v>9</c:v>
                </c:pt>
                <c:pt idx="3219">
                  <c:v>5</c:v>
                </c:pt>
                <c:pt idx="3220">
                  <c:v>10</c:v>
                </c:pt>
                <c:pt idx="3221">
                  <c:v>14</c:v>
                </c:pt>
                <c:pt idx="3222">
                  <c:v>13</c:v>
                </c:pt>
                <c:pt idx="3223">
                  <c:v>11</c:v>
                </c:pt>
                <c:pt idx="3224">
                  <c:v>12</c:v>
                </c:pt>
                <c:pt idx="3225">
                  <c:v>8</c:v>
                </c:pt>
                <c:pt idx="3226">
                  <c:v>7</c:v>
                </c:pt>
                <c:pt idx="3227">
                  <c:v>9</c:v>
                </c:pt>
                <c:pt idx="3228">
                  <c:v>13</c:v>
                </c:pt>
                <c:pt idx="3229">
                  <c:v>17</c:v>
                </c:pt>
                <c:pt idx="3230">
                  <c:v>12</c:v>
                </c:pt>
                <c:pt idx="3231">
                  <c:v>13</c:v>
                </c:pt>
                <c:pt idx="3232">
                  <c:v>10</c:v>
                </c:pt>
                <c:pt idx="3233">
                  <c:v>13</c:v>
                </c:pt>
                <c:pt idx="3234">
                  <c:v>16</c:v>
                </c:pt>
                <c:pt idx="3235">
                  <c:v>13</c:v>
                </c:pt>
                <c:pt idx="3236">
                  <c:v>9</c:v>
                </c:pt>
                <c:pt idx="3237">
                  <c:v>7</c:v>
                </c:pt>
                <c:pt idx="3238">
                  <c:v>15</c:v>
                </c:pt>
                <c:pt idx="3239">
                  <c:v>12</c:v>
                </c:pt>
                <c:pt idx="3240">
                  <c:v>2</c:v>
                </c:pt>
                <c:pt idx="3241">
                  <c:v>5</c:v>
                </c:pt>
                <c:pt idx="3242">
                  <c:v>15</c:v>
                </c:pt>
                <c:pt idx="3243">
                  <c:v>13</c:v>
                </c:pt>
                <c:pt idx="3244">
                  <c:v>17</c:v>
                </c:pt>
                <c:pt idx="3245">
                  <c:v>19</c:v>
                </c:pt>
                <c:pt idx="3246">
                  <c:v>15</c:v>
                </c:pt>
                <c:pt idx="3247">
                  <c:v>11</c:v>
                </c:pt>
                <c:pt idx="3248">
                  <c:v>20</c:v>
                </c:pt>
                <c:pt idx="3249">
                  <c:v>16</c:v>
                </c:pt>
                <c:pt idx="3250">
                  <c:v>15</c:v>
                </c:pt>
                <c:pt idx="3251">
                  <c:v>11</c:v>
                </c:pt>
                <c:pt idx="3252">
                  <c:v>10</c:v>
                </c:pt>
                <c:pt idx="3253">
                  <c:v>22</c:v>
                </c:pt>
                <c:pt idx="3254">
                  <c:v>12</c:v>
                </c:pt>
                <c:pt idx="3255">
                  <c:v>12</c:v>
                </c:pt>
                <c:pt idx="3256">
                  <c:v>13</c:v>
                </c:pt>
                <c:pt idx="3257">
                  <c:v>6</c:v>
                </c:pt>
                <c:pt idx="3258">
                  <c:v>11</c:v>
                </c:pt>
                <c:pt idx="3259">
                  <c:v>9</c:v>
                </c:pt>
                <c:pt idx="3260">
                  <c:v>6</c:v>
                </c:pt>
                <c:pt idx="3261">
                  <c:v>8</c:v>
                </c:pt>
                <c:pt idx="3262">
                  <c:v>10</c:v>
                </c:pt>
                <c:pt idx="3263">
                  <c:v>4</c:v>
                </c:pt>
                <c:pt idx="3264">
                  <c:v>11</c:v>
                </c:pt>
                <c:pt idx="3265">
                  <c:v>10</c:v>
                </c:pt>
                <c:pt idx="3266">
                  <c:v>14</c:v>
                </c:pt>
                <c:pt idx="3267">
                  <c:v>14</c:v>
                </c:pt>
                <c:pt idx="3268">
                  <c:v>13</c:v>
                </c:pt>
                <c:pt idx="3269">
                  <c:v>13</c:v>
                </c:pt>
                <c:pt idx="3270">
                  <c:v>12</c:v>
                </c:pt>
                <c:pt idx="3271">
                  <c:v>9</c:v>
                </c:pt>
                <c:pt idx="3272">
                  <c:v>11</c:v>
                </c:pt>
                <c:pt idx="3273">
                  <c:v>12</c:v>
                </c:pt>
                <c:pt idx="3274">
                  <c:v>15</c:v>
                </c:pt>
                <c:pt idx="3275">
                  <c:v>4</c:v>
                </c:pt>
                <c:pt idx="3276">
                  <c:v>6</c:v>
                </c:pt>
                <c:pt idx="3277">
                  <c:v>10</c:v>
                </c:pt>
                <c:pt idx="3278">
                  <c:v>8</c:v>
                </c:pt>
                <c:pt idx="3279">
                  <c:v>11</c:v>
                </c:pt>
                <c:pt idx="3280">
                  <c:v>17</c:v>
                </c:pt>
                <c:pt idx="3281">
                  <c:v>20</c:v>
                </c:pt>
                <c:pt idx="3282">
                  <c:v>13</c:v>
                </c:pt>
                <c:pt idx="3283">
                  <c:v>15</c:v>
                </c:pt>
                <c:pt idx="3284">
                  <c:v>12</c:v>
                </c:pt>
                <c:pt idx="3285">
                  <c:v>17</c:v>
                </c:pt>
                <c:pt idx="3286">
                  <c:v>12</c:v>
                </c:pt>
                <c:pt idx="3287">
                  <c:v>7</c:v>
                </c:pt>
                <c:pt idx="3288">
                  <c:v>8</c:v>
                </c:pt>
                <c:pt idx="3289">
                  <c:v>10</c:v>
                </c:pt>
                <c:pt idx="3290">
                  <c:v>9</c:v>
                </c:pt>
                <c:pt idx="3291">
                  <c:v>11</c:v>
                </c:pt>
                <c:pt idx="3292">
                  <c:v>10</c:v>
                </c:pt>
                <c:pt idx="3293">
                  <c:v>10</c:v>
                </c:pt>
                <c:pt idx="3294">
                  <c:v>2</c:v>
                </c:pt>
                <c:pt idx="3295">
                  <c:v>19</c:v>
                </c:pt>
                <c:pt idx="3296">
                  <c:v>11</c:v>
                </c:pt>
                <c:pt idx="3297">
                  <c:v>12</c:v>
                </c:pt>
                <c:pt idx="3298">
                  <c:v>13</c:v>
                </c:pt>
                <c:pt idx="3299">
                  <c:v>13</c:v>
                </c:pt>
                <c:pt idx="3300">
                  <c:v>7</c:v>
                </c:pt>
                <c:pt idx="3301">
                  <c:v>11</c:v>
                </c:pt>
                <c:pt idx="3302">
                  <c:v>13</c:v>
                </c:pt>
                <c:pt idx="3303">
                  <c:v>8</c:v>
                </c:pt>
                <c:pt idx="3304">
                  <c:v>20</c:v>
                </c:pt>
                <c:pt idx="3305">
                  <c:v>8</c:v>
                </c:pt>
                <c:pt idx="3306">
                  <c:v>12</c:v>
                </c:pt>
                <c:pt idx="3307">
                  <c:v>14</c:v>
                </c:pt>
                <c:pt idx="3308">
                  <c:v>12</c:v>
                </c:pt>
                <c:pt idx="3309">
                  <c:v>12</c:v>
                </c:pt>
                <c:pt idx="3310">
                  <c:v>7</c:v>
                </c:pt>
                <c:pt idx="3311">
                  <c:v>24</c:v>
                </c:pt>
                <c:pt idx="3312">
                  <c:v>13</c:v>
                </c:pt>
                <c:pt idx="3313">
                  <c:v>13</c:v>
                </c:pt>
                <c:pt idx="3314">
                  <c:v>1</c:v>
                </c:pt>
                <c:pt idx="3315">
                  <c:v>6</c:v>
                </c:pt>
                <c:pt idx="3316">
                  <c:v>6</c:v>
                </c:pt>
                <c:pt idx="3317">
                  <c:v>12</c:v>
                </c:pt>
                <c:pt idx="3318">
                  <c:v>10</c:v>
                </c:pt>
                <c:pt idx="3319">
                  <c:v>13</c:v>
                </c:pt>
                <c:pt idx="3320">
                  <c:v>14</c:v>
                </c:pt>
                <c:pt idx="3321">
                  <c:v>0</c:v>
                </c:pt>
                <c:pt idx="3322">
                  <c:v>8</c:v>
                </c:pt>
                <c:pt idx="3323">
                  <c:v>12</c:v>
                </c:pt>
                <c:pt idx="3324">
                  <c:v>10</c:v>
                </c:pt>
                <c:pt idx="3325">
                  <c:v>10</c:v>
                </c:pt>
                <c:pt idx="3326">
                  <c:v>10</c:v>
                </c:pt>
                <c:pt idx="3327">
                  <c:v>17</c:v>
                </c:pt>
                <c:pt idx="3328">
                  <c:v>12</c:v>
                </c:pt>
                <c:pt idx="3329">
                  <c:v>17</c:v>
                </c:pt>
                <c:pt idx="3330">
                  <c:v>13</c:v>
                </c:pt>
                <c:pt idx="3331">
                  <c:v>10</c:v>
                </c:pt>
                <c:pt idx="3332">
                  <c:v>14</c:v>
                </c:pt>
                <c:pt idx="3333">
                  <c:v>12</c:v>
                </c:pt>
                <c:pt idx="3334">
                  <c:v>20</c:v>
                </c:pt>
                <c:pt idx="3335">
                  <c:v>11</c:v>
                </c:pt>
                <c:pt idx="3336">
                  <c:v>10</c:v>
                </c:pt>
                <c:pt idx="3337">
                  <c:v>5</c:v>
                </c:pt>
                <c:pt idx="3338">
                  <c:v>11</c:v>
                </c:pt>
                <c:pt idx="3339">
                  <c:v>15</c:v>
                </c:pt>
                <c:pt idx="3340">
                  <c:v>12</c:v>
                </c:pt>
                <c:pt idx="3341">
                  <c:v>8</c:v>
                </c:pt>
                <c:pt idx="3342">
                  <c:v>4</c:v>
                </c:pt>
                <c:pt idx="3343">
                  <c:v>6</c:v>
                </c:pt>
                <c:pt idx="3344">
                  <c:v>10</c:v>
                </c:pt>
                <c:pt idx="3345">
                  <c:v>12</c:v>
                </c:pt>
                <c:pt idx="3346">
                  <c:v>8</c:v>
                </c:pt>
                <c:pt idx="3347">
                  <c:v>5</c:v>
                </c:pt>
                <c:pt idx="3348">
                  <c:v>8</c:v>
                </c:pt>
                <c:pt idx="3349">
                  <c:v>12</c:v>
                </c:pt>
                <c:pt idx="3350">
                  <c:v>9</c:v>
                </c:pt>
                <c:pt idx="3351">
                  <c:v>13</c:v>
                </c:pt>
                <c:pt idx="3352">
                  <c:v>9</c:v>
                </c:pt>
                <c:pt idx="3353">
                  <c:v>4</c:v>
                </c:pt>
                <c:pt idx="3354">
                  <c:v>10</c:v>
                </c:pt>
                <c:pt idx="3355">
                  <c:v>14</c:v>
                </c:pt>
                <c:pt idx="3356">
                  <c:v>10</c:v>
                </c:pt>
                <c:pt idx="3357">
                  <c:v>16</c:v>
                </c:pt>
                <c:pt idx="3358">
                  <c:v>9</c:v>
                </c:pt>
                <c:pt idx="3359">
                  <c:v>20</c:v>
                </c:pt>
                <c:pt idx="3360">
                  <c:v>12</c:v>
                </c:pt>
                <c:pt idx="3361">
                  <c:v>8</c:v>
                </c:pt>
                <c:pt idx="3362">
                  <c:v>9</c:v>
                </c:pt>
                <c:pt idx="3363">
                  <c:v>9</c:v>
                </c:pt>
                <c:pt idx="3364">
                  <c:v>17</c:v>
                </c:pt>
                <c:pt idx="3365">
                  <c:v>16</c:v>
                </c:pt>
                <c:pt idx="3366">
                  <c:v>12</c:v>
                </c:pt>
                <c:pt idx="3367">
                  <c:v>8</c:v>
                </c:pt>
                <c:pt idx="3368">
                  <c:v>9</c:v>
                </c:pt>
                <c:pt idx="3369">
                  <c:v>3</c:v>
                </c:pt>
                <c:pt idx="3370">
                  <c:v>12</c:v>
                </c:pt>
                <c:pt idx="3371">
                  <c:v>7</c:v>
                </c:pt>
                <c:pt idx="3372">
                  <c:v>1</c:v>
                </c:pt>
                <c:pt idx="3373">
                  <c:v>5</c:v>
                </c:pt>
                <c:pt idx="3374">
                  <c:v>9</c:v>
                </c:pt>
                <c:pt idx="3375">
                  <c:v>10</c:v>
                </c:pt>
                <c:pt idx="3376">
                  <c:v>16</c:v>
                </c:pt>
                <c:pt idx="3377">
                  <c:v>8</c:v>
                </c:pt>
                <c:pt idx="3378">
                  <c:v>19</c:v>
                </c:pt>
                <c:pt idx="3379">
                  <c:v>11</c:v>
                </c:pt>
                <c:pt idx="3380">
                  <c:v>9</c:v>
                </c:pt>
                <c:pt idx="3381">
                  <c:v>15</c:v>
                </c:pt>
                <c:pt idx="3382">
                  <c:v>11</c:v>
                </c:pt>
                <c:pt idx="3383">
                  <c:v>19</c:v>
                </c:pt>
                <c:pt idx="3384">
                  <c:v>8</c:v>
                </c:pt>
                <c:pt idx="3385">
                  <c:v>19</c:v>
                </c:pt>
                <c:pt idx="3386">
                  <c:v>12</c:v>
                </c:pt>
                <c:pt idx="3387">
                  <c:v>12</c:v>
                </c:pt>
                <c:pt idx="3388">
                  <c:v>10</c:v>
                </c:pt>
                <c:pt idx="3389">
                  <c:v>10</c:v>
                </c:pt>
                <c:pt idx="3390">
                  <c:v>12</c:v>
                </c:pt>
                <c:pt idx="3391">
                  <c:v>15</c:v>
                </c:pt>
                <c:pt idx="3392">
                  <c:v>11</c:v>
                </c:pt>
                <c:pt idx="3393">
                  <c:v>13</c:v>
                </c:pt>
                <c:pt idx="3394">
                  <c:v>21</c:v>
                </c:pt>
                <c:pt idx="3395">
                  <c:v>8</c:v>
                </c:pt>
                <c:pt idx="3396">
                  <c:v>10</c:v>
                </c:pt>
                <c:pt idx="3397">
                  <c:v>11</c:v>
                </c:pt>
                <c:pt idx="3398">
                  <c:v>19</c:v>
                </c:pt>
                <c:pt idx="3399">
                  <c:v>13</c:v>
                </c:pt>
                <c:pt idx="3400">
                  <c:v>13</c:v>
                </c:pt>
                <c:pt idx="3401">
                  <c:v>13</c:v>
                </c:pt>
                <c:pt idx="3402">
                  <c:v>16</c:v>
                </c:pt>
                <c:pt idx="3403">
                  <c:v>11</c:v>
                </c:pt>
                <c:pt idx="3404">
                  <c:v>14</c:v>
                </c:pt>
                <c:pt idx="3405">
                  <c:v>11</c:v>
                </c:pt>
                <c:pt idx="3406">
                  <c:v>12</c:v>
                </c:pt>
                <c:pt idx="3407">
                  <c:v>19</c:v>
                </c:pt>
                <c:pt idx="3408">
                  <c:v>13</c:v>
                </c:pt>
                <c:pt idx="3409">
                  <c:v>21</c:v>
                </c:pt>
                <c:pt idx="3410">
                  <c:v>11</c:v>
                </c:pt>
                <c:pt idx="3411">
                  <c:v>8</c:v>
                </c:pt>
                <c:pt idx="3412">
                  <c:v>12</c:v>
                </c:pt>
                <c:pt idx="3413">
                  <c:v>21</c:v>
                </c:pt>
                <c:pt idx="3414">
                  <c:v>13</c:v>
                </c:pt>
                <c:pt idx="3415">
                  <c:v>13</c:v>
                </c:pt>
                <c:pt idx="3416">
                  <c:v>8</c:v>
                </c:pt>
                <c:pt idx="3417">
                  <c:v>10</c:v>
                </c:pt>
                <c:pt idx="3418">
                  <c:v>9</c:v>
                </c:pt>
                <c:pt idx="3419">
                  <c:v>11</c:v>
                </c:pt>
                <c:pt idx="3420">
                  <c:v>20</c:v>
                </c:pt>
                <c:pt idx="3421">
                  <c:v>18</c:v>
                </c:pt>
                <c:pt idx="3422">
                  <c:v>8</c:v>
                </c:pt>
                <c:pt idx="3423">
                  <c:v>7</c:v>
                </c:pt>
                <c:pt idx="3424">
                  <c:v>8</c:v>
                </c:pt>
                <c:pt idx="3425">
                  <c:v>13</c:v>
                </c:pt>
                <c:pt idx="3426">
                  <c:v>13</c:v>
                </c:pt>
                <c:pt idx="3427">
                  <c:v>20</c:v>
                </c:pt>
                <c:pt idx="3428">
                  <c:v>12</c:v>
                </c:pt>
                <c:pt idx="3429">
                  <c:v>8</c:v>
                </c:pt>
                <c:pt idx="3430">
                  <c:v>20</c:v>
                </c:pt>
                <c:pt idx="3431">
                  <c:v>15</c:v>
                </c:pt>
                <c:pt idx="3432">
                  <c:v>14</c:v>
                </c:pt>
                <c:pt idx="3433">
                  <c:v>8</c:v>
                </c:pt>
                <c:pt idx="3434">
                  <c:v>6</c:v>
                </c:pt>
                <c:pt idx="3435">
                  <c:v>14</c:v>
                </c:pt>
                <c:pt idx="3436">
                  <c:v>5</c:v>
                </c:pt>
                <c:pt idx="3437">
                  <c:v>2</c:v>
                </c:pt>
                <c:pt idx="3438">
                  <c:v>14</c:v>
                </c:pt>
                <c:pt idx="3439">
                  <c:v>14</c:v>
                </c:pt>
                <c:pt idx="3440">
                  <c:v>12</c:v>
                </c:pt>
                <c:pt idx="3441">
                  <c:v>2</c:v>
                </c:pt>
                <c:pt idx="3442">
                  <c:v>9</c:v>
                </c:pt>
                <c:pt idx="3443">
                  <c:v>8</c:v>
                </c:pt>
                <c:pt idx="3444">
                  <c:v>1</c:v>
                </c:pt>
                <c:pt idx="3445">
                  <c:v>6</c:v>
                </c:pt>
                <c:pt idx="3446">
                  <c:v>15</c:v>
                </c:pt>
                <c:pt idx="3447">
                  <c:v>6</c:v>
                </c:pt>
                <c:pt idx="3448">
                  <c:v>8</c:v>
                </c:pt>
                <c:pt idx="3449">
                  <c:v>5</c:v>
                </c:pt>
                <c:pt idx="3450">
                  <c:v>0</c:v>
                </c:pt>
                <c:pt idx="3451">
                  <c:v>7</c:v>
                </c:pt>
                <c:pt idx="3452">
                  <c:v>9</c:v>
                </c:pt>
                <c:pt idx="3453">
                  <c:v>8</c:v>
                </c:pt>
                <c:pt idx="3454">
                  <c:v>12</c:v>
                </c:pt>
                <c:pt idx="3455">
                  <c:v>11</c:v>
                </c:pt>
                <c:pt idx="3456">
                  <c:v>13</c:v>
                </c:pt>
                <c:pt idx="3457">
                  <c:v>4</c:v>
                </c:pt>
                <c:pt idx="3458">
                  <c:v>13</c:v>
                </c:pt>
                <c:pt idx="3459">
                  <c:v>10</c:v>
                </c:pt>
                <c:pt idx="3460">
                  <c:v>10</c:v>
                </c:pt>
                <c:pt idx="3461">
                  <c:v>10</c:v>
                </c:pt>
                <c:pt idx="3462">
                  <c:v>9</c:v>
                </c:pt>
                <c:pt idx="3463">
                  <c:v>11</c:v>
                </c:pt>
                <c:pt idx="3464">
                  <c:v>10</c:v>
                </c:pt>
                <c:pt idx="3465">
                  <c:v>8</c:v>
                </c:pt>
                <c:pt idx="3466">
                  <c:v>12</c:v>
                </c:pt>
                <c:pt idx="3467">
                  <c:v>9</c:v>
                </c:pt>
                <c:pt idx="3468">
                  <c:v>6</c:v>
                </c:pt>
                <c:pt idx="3469">
                  <c:v>12</c:v>
                </c:pt>
                <c:pt idx="3470">
                  <c:v>9</c:v>
                </c:pt>
                <c:pt idx="3471">
                  <c:v>11</c:v>
                </c:pt>
                <c:pt idx="3472">
                  <c:v>11</c:v>
                </c:pt>
                <c:pt idx="3473">
                  <c:v>17</c:v>
                </c:pt>
                <c:pt idx="3474">
                  <c:v>14</c:v>
                </c:pt>
                <c:pt idx="3475">
                  <c:v>12</c:v>
                </c:pt>
                <c:pt idx="3476">
                  <c:v>11</c:v>
                </c:pt>
                <c:pt idx="3477">
                  <c:v>3</c:v>
                </c:pt>
                <c:pt idx="3478">
                  <c:v>16</c:v>
                </c:pt>
                <c:pt idx="3479">
                  <c:v>9</c:v>
                </c:pt>
                <c:pt idx="3480">
                  <c:v>10</c:v>
                </c:pt>
                <c:pt idx="3481">
                  <c:v>10</c:v>
                </c:pt>
                <c:pt idx="3482">
                  <c:v>10</c:v>
                </c:pt>
                <c:pt idx="3483">
                  <c:v>8</c:v>
                </c:pt>
                <c:pt idx="3484">
                  <c:v>5</c:v>
                </c:pt>
                <c:pt idx="3485">
                  <c:v>11</c:v>
                </c:pt>
                <c:pt idx="3486">
                  <c:v>8</c:v>
                </c:pt>
                <c:pt idx="3487">
                  <c:v>13</c:v>
                </c:pt>
                <c:pt idx="3488">
                  <c:v>11</c:v>
                </c:pt>
                <c:pt idx="3489">
                  <c:v>11</c:v>
                </c:pt>
                <c:pt idx="3490">
                  <c:v>17</c:v>
                </c:pt>
                <c:pt idx="3491">
                  <c:v>9</c:v>
                </c:pt>
                <c:pt idx="3492">
                  <c:v>14</c:v>
                </c:pt>
                <c:pt idx="3493">
                  <c:v>20</c:v>
                </c:pt>
                <c:pt idx="3494">
                  <c:v>17</c:v>
                </c:pt>
                <c:pt idx="3495">
                  <c:v>10</c:v>
                </c:pt>
                <c:pt idx="3496">
                  <c:v>16</c:v>
                </c:pt>
                <c:pt idx="3497">
                  <c:v>12</c:v>
                </c:pt>
                <c:pt idx="3498">
                  <c:v>12</c:v>
                </c:pt>
                <c:pt idx="3499">
                  <c:v>17</c:v>
                </c:pt>
                <c:pt idx="3500">
                  <c:v>16</c:v>
                </c:pt>
                <c:pt idx="3501">
                  <c:v>8</c:v>
                </c:pt>
                <c:pt idx="3502">
                  <c:v>2</c:v>
                </c:pt>
                <c:pt idx="3503">
                  <c:v>10</c:v>
                </c:pt>
                <c:pt idx="3504">
                  <c:v>18</c:v>
                </c:pt>
                <c:pt idx="3505">
                  <c:v>10</c:v>
                </c:pt>
                <c:pt idx="3506">
                  <c:v>4</c:v>
                </c:pt>
                <c:pt idx="3507">
                  <c:v>2</c:v>
                </c:pt>
                <c:pt idx="3508">
                  <c:v>11</c:v>
                </c:pt>
                <c:pt idx="3509">
                  <c:v>12</c:v>
                </c:pt>
                <c:pt idx="3510">
                  <c:v>12</c:v>
                </c:pt>
                <c:pt idx="3511">
                  <c:v>14</c:v>
                </c:pt>
                <c:pt idx="3512">
                  <c:v>13</c:v>
                </c:pt>
                <c:pt idx="3513">
                  <c:v>13</c:v>
                </c:pt>
                <c:pt idx="3514">
                  <c:v>9</c:v>
                </c:pt>
                <c:pt idx="3515">
                  <c:v>17</c:v>
                </c:pt>
                <c:pt idx="3516">
                  <c:v>16</c:v>
                </c:pt>
                <c:pt idx="3517">
                  <c:v>17</c:v>
                </c:pt>
                <c:pt idx="3518">
                  <c:v>9</c:v>
                </c:pt>
                <c:pt idx="3519">
                  <c:v>16</c:v>
                </c:pt>
                <c:pt idx="3520">
                  <c:v>22</c:v>
                </c:pt>
                <c:pt idx="3521">
                  <c:v>17</c:v>
                </c:pt>
                <c:pt idx="3522">
                  <c:v>14</c:v>
                </c:pt>
                <c:pt idx="3523">
                  <c:v>9</c:v>
                </c:pt>
                <c:pt idx="3524">
                  <c:v>15</c:v>
                </c:pt>
                <c:pt idx="3525">
                  <c:v>12</c:v>
                </c:pt>
                <c:pt idx="3526">
                  <c:v>18</c:v>
                </c:pt>
                <c:pt idx="3527">
                  <c:v>3</c:v>
                </c:pt>
                <c:pt idx="3528">
                  <c:v>19</c:v>
                </c:pt>
                <c:pt idx="3529">
                  <c:v>6</c:v>
                </c:pt>
                <c:pt idx="3530">
                  <c:v>10</c:v>
                </c:pt>
                <c:pt idx="3531">
                  <c:v>9</c:v>
                </c:pt>
                <c:pt idx="3532">
                  <c:v>10</c:v>
                </c:pt>
                <c:pt idx="3533">
                  <c:v>17</c:v>
                </c:pt>
                <c:pt idx="3534">
                  <c:v>9</c:v>
                </c:pt>
                <c:pt idx="3535">
                  <c:v>19</c:v>
                </c:pt>
                <c:pt idx="3536">
                  <c:v>10</c:v>
                </c:pt>
                <c:pt idx="3537">
                  <c:v>8</c:v>
                </c:pt>
                <c:pt idx="3538">
                  <c:v>15</c:v>
                </c:pt>
                <c:pt idx="3539">
                  <c:v>11</c:v>
                </c:pt>
                <c:pt idx="3540">
                  <c:v>6</c:v>
                </c:pt>
                <c:pt idx="3541">
                  <c:v>7</c:v>
                </c:pt>
                <c:pt idx="3542">
                  <c:v>9</c:v>
                </c:pt>
                <c:pt idx="3543">
                  <c:v>20</c:v>
                </c:pt>
                <c:pt idx="3544">
                  <c:v>15</c:v>
                </c:pt>
                <c:pt idx="3545">
                  <c:v>13</c:v>
                </c:pt>
                <c:pt idx="3546">
                  <c:v>7</c:v>
                </c:pt>
                <c:pt idx="3547">
                  <c:v>12</c:v>
                </c:pt>
                <c:pt idx="3548">
                  <c:v>12</c:v>
                </c:pt>
                <c:pt idx="3549">
                  <c:v>5</c:v>
                </c:pt>
                <c:pt idx="3550">
                  <c:v>14</c:v>
                </c:pt>
                <c:pt idx="3551">
                  <c:v>10</c:v>
                </c:pt>
                <c:pt idx="3552">
                  <c:v>10</c:v>
                </c:pt>
                <c:pt idx="3553">
                  <c:v>9</c:v>
                </c:pt>
                <c:pt idx="3554">
                  <c:v>1</c:v>
                </c:pt>
                <c:pt idx="3555">
                  <c:v>15</c:v>
                </c:pt>
                <c:pt idx="3556">
                  <c:v>10</c:v>
                </c:pt>
                <c:pt idx="3557">
                  <c:v>7</c:v>
                </c:pt>
                <c:pt idx="3558">
                  <c:v>8</c:v>
                </c:pt>
                <c:pt idx="3559">
                  <c:v>13</c:v>
                </c:pt>
                <c:pt idx="3560">
                  <c:v>14</c:v>
                </c:pt>
                <c:pt idx="3561">
                  <c:v>9</c:v>
                </c:pt>
                <c:pt idx="3562">
                  <c:v>14</c:v>
                </c:pt>
                <c:pt idx="3563">
                  <c:v>8</c:v>
                </c:pt>
                <c:pt idx="3564">
                  <c:v>9</c:v>
                </c:pt>
                <c:pt idx="3565">
                  <c:v>11</c:v>
                </c:pt>
                <c:pt idx="3566">
                  <c:v>13</c:v>
                </c:pt>
                <c:pt idx="3567">
                  <c:v>8</c:v>
                </c:pt>
                <c:pt idx="3568">
                  <c:v>7</c:v>
                </c:pt>
                <c:pt idx="3569">
                  <c:v>11</c:v>
                </c:pt>
                <c:pt idx="3570">
                  <c:v>18</c:v>
                </c:pt>
                <c:pt idx="3571">
                  <c:v>13</c:v>
                </c:pt>
                <c:pt idx="3572">
                  <c:v>9</c:v>
                </c:pt>
                <c:pt idx="3573">
                  <c:v>11</c:v>
                </c:pt>
                <c:pt idx="3574">
                  <c:v>6</c:v>
                </c:pt>
                <c:pt idx="3575">
                  <c:v>4</c:v>
                </c:pt>
                <c:pt idx="3576">
                  <c:v>19</c:v>
                </c:pt>
                <c:pt idx="3577">
                  <c:v>11</c:v>
                </c:pt>
                <c:pt idx="3578">
                  <c:v>8</c:v>
                </c:pt>
                <c:pt idx="3579">
                  <c:v>13</c:v>
                </c:pt>
                <c:pt idx="3580">
                  <c:v>10</c:v>
                </c:pt>
                <c:pt idx="3581">
                  <c:v>8</c:v>
                </c:pt>
                <c:pt idx="3582">
                  <c:v>8</c:v>
                </c:pt>
                <c:pt idx="3583">
                  <c:v>15</c:v>
                </c:pt>
                <c:pt idx="3584">
                  <c:v>3</c:v>
                </c:pt>
                <c:pt idx="3585">
                  <c:v>12</c:v>
                </c:pt>
                <c:pt idx="3586">
                  <c:v>10</c:v>
                </c:pt>
                <c:pt idx="3587">
                  <c:v>9</c:v>
                </c:pt>
                <c:pt idx="3588">
                  <c:v>12</c:v>
                </c:pt>
                <c:pt idx="3589">
                  <c:v>8</c:v>
                </c:pt>
                <c:pt idx="3590">
                  <c:v>12</c:v>
                </c:pt>
                <c:pt idx="3591">
                  <c:v>6</c:v>
                </c:pt>
                <c:pt idx="3592">
                  <c:v>2</c:v>
                </c:pt>
                <c:pt idx="3593">
                  <c:v>2</c:v>
                </c:pt>
                <c:pt idx="3594">
                  <c:v>9</c:v>
                </c:pt>
                <c:pt idx="3595">
                  <c:v>6</c:v>
                </c:pt>
                <c:pt idx="3596">
                  <c:v>4</c:v>
                </c:pt>
                <c:pt idx="3597">
                  <c:v>13</c:v>
                </c:pt>
                <c:pt idx="3598">
                  <c:v>13</c:v>
                </c:pt>
                <c:pt idx="3599">
                  <c:v>16</c:v>
                </c:pt>
                <c:pt idx="3600">
                  <c:v>10</c:v>
                </c:pt>
                <c:pt idx="3601">
                  <c:v>3</c:v>
                </c:pt>
                <c:pt idx="3602">
                  <c:v>6</c:v>
                </c:pt>
                <c:pt idx="3603">
                  <c:v>10</c:v>
                </c:pt>
                <c:pt idx="3604">
                  <c:v>17</c:v>
                </c:pt>
                <c:pt idx="3605">
                  <c:v>8</c:v>
                </c:pt>
                <c:pt idx="3606">
                  <c:v>7</c:v>
                </c:pt>
                <c:pt idx="3607">
                  <c:v>6</c:v>
                </c:pt>
                <c:pt idx="3608">
                  <c:v>10</c:v>
                </c:pt>
                <c:pt idx="3609">
                  <c:v>1</c:v>
                </c:pt>
                <c:pt idx="3610">
                  <c:v>14</c:v>
                </c:pt>
                <c:pt idx="3611">
                  <c:v>11</c:v>
                </c:pt>
                <c:pt idx="3612">
                  <c:v>2</c:v>
                </c:pt>
                <c:pt idx="3613">
                  <c:v>8</c:v>
                </c:pt>
                <c:pt idx="3614">
                  <c:v>1</c:v>
                </c:pt>
                <c:pt idx="3615">
                  <c:v>12</c:v>
                </c:pt>
                <c:pt idx="3616">
                  <c:v>12</c:v>
                </c:pt>
                <c:pt idx="3617">
                  <c:v>16</c:v>
                </c:pt>
                <c:pt idx="3618">
                  <c:v>17</c:v>
                </c:pt>
                <c:pt idx="3619">
                  <c:v>11</c:v>
                </c:pt>
                <c:pt idx="3620">
                  <c:v>16</c:v>
                </c:pt>
                <c:pt idx="3621">
                  <c:v>12</c:v>
                </c:pt>
                <c:pt idx="3622">
                  <c:v>11</c:v>
                </c:pt>
                <c:pt idx="3623">
                  <c:v>11</c:v>
                </c:pt>
                <c:pt idx="3624">
                  <c:v>10</c:v>
                </c:pt>
                <c:pt idx="3625">
                  <c:v>11</c:v>
                </c:pt>
                <c:pt idx="3626">
                  <c:v>7</c:v>
                </c:pt>
                <c:pt idx="3627">
                  <c:v>7</c:v>
                </c:pt>
                <c:pt idx="3628">
                  <c:v>8</c:v>
                </c:pt>
                <c:pt idx="3629">
                  <c:v>8</c:v>
                </c:pt>
                <c:pt idx="3630">
                  <c:v>9</c:v>
                </c:pt>
                <c:pt idx="3631">
                  <c:v>10</c:v>
                </c:pt>
                <c:pt idx="3632">
                  <c:v>13</c:v>
                </c:pt>
                <c:pt idx="3633">
                  <c:v>8</c:v>
                </c:pt>
                <c:pt idx="3634">
                  <c:v>16</c:v>
                </c:pt>
                <c:pt idx="3635">
                  <c:v>6</c:v>
                </c:pt>
                <c:pt idx="3636">
                  <c:v>7</c:v>
                </c:pt>
                <c:pt idx="3637">
                  <c:v>12</c:v>
                </c:pt>
                <c:pt idx="3638">
                  <c:v>9</c:v>
                </c:pt>
                <c:pt idx="3639">
                  <c:v>3</c:v>
                </c:pt>
                <c:pt idx="3640">
                  <c:v>7</c:v>
                </c:pt>
                <c:pt idx="3641">
                  <c:v>6</c:v>
                </c:pt>
                <c:pt idx="3642">
                  <c:v>10</c:v>
                </c:pt>
                <c:pt idx="3643">
                  <c:v>10</c:v>
                </c:pt>
                <c:pt idx="3644">
                  <c:v>11</c:v>
                </c:pt>
                <c:pt idx="3645">
                  <c:v>5</c:v>
                </c:pt>
                <c:pt idx="3646">
                  <c:v>8</c:v>
                </c:pt>
                <c:pt idx="3647">
                  <c:v>10</c:v>
                </c:pt>
                <c:pt idx="3648">
                  <c:v>2</c:v>
                </c:pt>
                <c:pt idx="3649">
                  <c:v>16</c:v>
                </c:pt>
                <c:pt idx="3650">
                  <c:v>5</c:v>
                </c:pt>
                <c:pt idx="3651">
                  <c:v>12</c:v>
                </c:pt>
                <c:pt idx="3652">
                  <c:v>6</c:v>
                </c:pt>
                <c:pt idx="3653">
                  <c:v>7</c:v>
                </c:pt>
                <c:pt idx="3654">
                  <c:v>9</c:v>
                </c:pt>
                <c:pt idx="3655">
                  <c:v>7</c:v>
                </c:pt>
                <c:pt idx="3656">
                  <c:v>10</c:v>
                </c:pt>
                <c:pt idx="3657">
                  <c:v>7</c:v>
                </c:pt>
                <c:pt idx="3658">
                  <c:v>8</c:v>
                </c:pt>
                <c:pt idx="3659">
                  <c:v>14</c:v>
                </c:pt>
                <c:pt idx="3660">
                  <c:v>3</c:v>
                </c:pt>
                <c:pt idx="3661">
                  <c:v>12</c:v>
                </c:pt>
                <c:pt idx="3662">
                  <c:v>11</c:v>
                </c:pt>
                <c:pt idx="3663">
                  <c:v>12</c:v>
                </c:pt>
                <c:pt idx="3664">
                  <c:v>18</c:v>
                </c:pt>
                <c:pt idx="3665">
                  <c:v>7</c:v>
                </c:pt>
                <c:pt idx="3666">
                  <c:v>11</c:v>
                </c:pt>
                <c:pt idx="3667">
                  <c:v>13</c:v>
                </c:pt>
                <c:pt idx="3668">
                  <c:v>12</c:v>
                </c:pt>
                <c:pt idx="3669">
                  <c:v>16</c:v>
                </c:pt>
                <c:pt idx="3670">
                  <c:v>3</c:v>
                </c:pt>
                <c:pt idx="3671">
                  <c:v>11</c:v>
                </c:pt>
                <c:pt idx="3672">
                  <c:v>16</c:v>
                </c:pt>
                <c:pt idx="3673">
                  <c:v>13</c:v>
                </c:pt>
                <c:pt idx="3674">
                  <c:v>10</c:v>
                </c:pt>
                <c:pt idx="3675">
                  <c:v>2</c:v>
                </c:pt>
                <c:pt idx="3676">
                  <c:v>18</c:v>
                </c:pt>
                <c:pt idx="3677">
                  <c:v>10</c:v>
                </c:pt>
                <c:pt idx="3678">
                  <c:v>12</c:v>
                </c:pt>
                <c:pt idx="3679">
                  <c:v>9</c:v>
                </c:pt>
                <c:pt idx="3680">
                  <c:v>12</c:v>
                </c:pt>
                <c:pt idx="3681">
                  <c:v>6</c:v>
                </c:pt>
                <c:pt idx="3682">
                  <c:v>12</c:v>
                </c:pt>
                <c:pt idx="3683">
                  <c:v>11</c:v>
                </c:pt>
                <c:pt idx="3684">
                  <c:v>8</c:v>
                </c:pt>
                <c:pt idx="3685">
                  <c:v>5</c:v>
                </c:pt>
                <c:pt idx="3686">
                  <c:v>8</c:v>
                </c:pt>
                <c:pt idx="3687">
                  <c:v>7</c:v>
                </c:pt>
                <c:pt idx="3688">
                  <c:v>7</c:v>
                </c:pt>
                <c:pt idx="3689">
                  <c:v>9</c:v>
                </c:pt>
                <c:pt idx="3690">
                  <c:v>11</c:v>
                </c:pt>
                <c:pt idx="3691">
                  <c:v>3</c:v>
                </c:pt>
                <c:pt idx="3692">
                  <c:v>14</c:v>
                </c:pt>
                <c:pt idx="3693">
                  <c:v>16</c:v>
                </c:pt>
                <c:pt idx="3694">
                  <c:v>7</c:v>
                </c:pt>
                <c:pt idx="3695">
                  <c:v>9</c:v>
                </c:pt>
                <c:pt idx="3696">
                  <c:v>12</c:v>
                </c:pt>
                <c:pt idx="3697">
                  <c:v>18</c:v>
                </c:pt>
                <c:pt idx="3698">
                  <c:v>9</c:v>
                </c:pt>
                <c:pt idx="3699">
                  <c:v>16</c:v>
                </c:pt>
                <c:pt idx="3700">
                  <c:v>9</c:v>
                </c:pt>
                <c:pt idx="3701">
                  <c:v>12</c:v>
                </c:pt>
                <c:pt idx="3702">
                  <c:v>8</c:v>
                </c:pt>
                <c:pt idx="3703">
                  <c:v>15</c:v>
                </c:pt>
                <c:pt idx="3704">
                  <c:v>4</c:v>
                </c:pt>
                <c:pt idx="3705">
                  <c:v>7</c:v>
                </c:pt>
                <c:pt idx="3706">
                  <c:v>9</c:v>
                </c:pt>
                <c:pt idx="3707">
                  <c:v>16</c:v>
                </c:pt>
                <c:pt idx="3708">
                  <c:v>6</c:v>
                </c:pt>
                <c:pt idx="3709">
                  <c:v>13</c:v>
                </c:pt>
                <c:pt idx="3710">
                  <c:v>8</c:v>
                </c:pt>
                <c:pt idx="3711">
                  <c:v>21</c:v>
                </c:pt>
                <c:pt idx="3712">
                  <c:v>11</c:v>
                </c:pt>
                <c:pt idx="3713">
                  <c:v>10</c:v>
                </c:pt>
                <c:pt idx="3714">
                  <c:v>11</c:v>
                </c:pt>
                <c:pt idx="3715">
                  <c:v>10</c:v>
                </c:pt>
                <c:pt idx="3716">
                  <c:v>20</c:v>
                </c:pt>
                <c:pt idx="3717">
                  <c:v>10</c:v>
                </c:pt>
                <c:pt idx="3718">
                  <c:v>10</c:v>
                </c:pt>
                <c:pt idx="3719">
                  <c:v>7</c:v>
                </c:pt>
                <c:pt idx="3720">
                  <c:v>8</c:v>
                </c:pt>
                <c:pt idx="3721">
                  <c:v>14</c:v>
                </c:pt>
                <c:pt idx="3722">
                  <c:v>5</c:v>
                </c:pt>
                <c:pt idx="3723">
                  <c:v>15</c:v>
                </c:pt>
                <c:pt idx="3724">
                  <c:v>7</c:v>
                </c:pt>
                <c:pt idx="3725">
                  <c:v>11</c:v>
                </c:pt>
                <c:pt idx="3726">
                  <c:v>1</c:v>
                </c:pt>
                <c:pt idx="3727">
                  <c:v>2</c:v>
                </c:pt>
                <c:pt idx="3728">
                  <c:v>8</c:v>
                </c:pt>
                <c:pt idx="3729">
                  <c:v>9</c:v>
                </c:pt>
                <c:pt idx="3730">
                  <c:v>10</c:v>
                </c:pt>
                <c:pt idx="3731">
                  <c:v>10</c:v>
                </c:pt>
                <c:pt idx="3732">
                  <c:v>7</c:v>
                </c:pt>
                <c:pt idx="3733">
                  <c:v>7</c:v>
                </c:pt>
                <c:pt idx="3734">
                  <c:v>10</c:v>
                </c:pt>
                <c:pt idx="3735">
                  <c:v>12</c:v>
                </c:pt>
                <c:pt idx="3736">
                  <c:v>18</c:v>
                </c:pt>
                <c:pt idx="3737">
                  <c:v>1</c:v>
                </c:pt>
                <c:pt idx="3738">
                  <c:v>8</c:v>
                </c:pt>
                <c:pt idx="3739">
                  <c:v>11</c:v>
                </c:pt>
                <c:pt idx="3740">
                  <c:v>7</c:v>
                </c:pt>
                <c:pt idx="3741">
                  <c:v>7</c:v>
                </c:pt>
                <c:pt idx="3742">
                  <c:v>14</c:v>
                </c:pt>
                <c:pt idx="3743">
                  <c:v>10</c:v>
                </c:pt>
                <c:pt idx="3744">
                  <c:v>6</c:v>
                </c:pt>
                <c:pt idx="3745">
                  <c:v>4</c:v>
                </c:pt>
                <c:pt idx="3746">
                  <c:v>10</c:v>
                </c:pt>
                <c:pt idx="3747">
                  <c:v>12</c:v>
                </c:pt>
                <c:pt idx="3748">
                  <c:v>11</c:v>
                </c:pt>
                <c:pt idx="3749">
                  <c:v>9</c:v>
                </c:pt>
                <c:pt idx="3750">
                  <c:v>5</c:v>
                </c:pt>
                <c:pt idx="3751">
                  <c:v>8</c:v>
                </c:pt>
                <c:pt idx="3752">
                  <c:v>15</c:v>
                </c:pt>
                <c:pt idx="3753">
                  <c:v>7</c:v>
                </c:pt>
                <c:pt idx="3754">
                  <c:v>15</c:v>
                </c:pt>
                <c:pt idx="3755">
                  <c:v>10</c:v>
                </c:pt>
                <c:pt idx="3756">
                  <c:v>14</c:v>
                </c:pt>
                <c:pt idx="3757">
                  <c:v>14</c:v>
                </c:pt>
                <c:pt idx="3758">
                  <c:v>16</c:v>
                </c:pt>
                <c:pt idx="3759">
                  <c:v>10</c:v>
                </c:pt>
                <c:pt idx="3760">
                  <c:v>23</c:v>
                </c:pt>
                <c:pt idx="3761">
                  <c:v>12</c:v>
                </c:pt>
                <c:pt idx="3762">
                  <c:v>14</c:v>
                </c:pt>
                <c:pt idx="3763">
                  <c:v>15</c:v>
                </c:pt>
                <c:pt idx="3764">
                  <c:v>13</c:v>
                </c:pt>
                <c:pt idx="3765">
                  <c:v>9</c:v>
                </c:pt>
                <c:pt idx="3766">
                  <c:v>9</c:v>
                </c:pt>
                <c:pt idx="3767">
                  <c:v>12</c:v>
                </c:pt>
                <c:pt idx="3768">
                  <c:v>15</c:v>
                </c:pt>
                <c:pt idx="3769">
                  <c:v>14</c:v>
                </c:pt>
                <c:pt idx="3770">
                  <c:v>3</c:v>
                </c:pt>
                <c:pt idx="3771">
                  <c:v>11</c:v>
                </c:pt>
                <c:pt idx="3772">
                  <c:v>3</c:v>
                </c:pt>
                <c:pt idx="3773">
                  <c:v>9</c:v>
                </c:pt>
                <c:pt idx="3774">
                  <c:v>14</c:v>
                </c:pt>
                <c:pt idx="3775">
                  <c:v>2</c:v>
                </c:pt>
                <c:pt idx="3776">
                  <c:v>9</c:v>
                </c:pt>
                <c:pt idx="3777">
                  <c:v>13</c:v>
                </c:pt>
                <c:pt idx="3778">
                  <c:v>9</c:v>
                </c:pt>
                <c:pt idx="3779">
                  <c:v>13</c:v>
                </c:pt>
                <c:pt idx="3780">
                  <c:v>8</c:v>
                </c:pt>
                <c:pt idx="3781">
                  <c:v>4</c:v>
                </c:pt>
                <c:pt idx="3782">
                  <c:v>14</c:v>
                </c:pt>
                <c:pt idx="3783">
                  <c:v>14</c:v>
                </c:pt>
                <c:pt idx="3784">
                  <c:v>1</c:v>
                </c:pt>
                <c:pt idx="3785">
                  <c:v>9</c:v>
                </c:pt>
                <c:pt idx="3786">
                  <c:v>11</c:v>
                </c:pt>
                <c:pt idx="3787">
                  <c:v>14</c:v>
                </c:pt>
                <c:pt idx="3788">
                  <c:v>17</c:v>
                </c:pt>
                <c:pt idx="3789">
                  <c:v>10</c:v>
                </c:pt>
                <c:pt idx="3790">
                  <c:v>8</c:v>
                </c:pt>
                <c:pt idx="3791">
                  <c:v>11</c:v>
                </c:pt>
                <c:pt idx="3792">
                  <c:v>1</c:v>
                </c:pt>
                <c:pt idx="3793">
                  <c:v>11</c:v>
                </c:pt>
                <c:pt idx="3794">
                  <c:v>12</c:v>
                </c:pt>
                <c:pt idx="3795">
                  <c:v>2</c:v>
                </c:pt>
                <c:pt idx="3796">
                  <c:v>9</c:v>
                </c:pt>
                <c:pt idx="3797">
                  <c:v>10</c:v>
                </c:pt>
                <c:pt idx="3798">
                  <c:v>11</c:v>
                </c:pt>
                <c:pt idx="3799">
                  <c:v>7</c:v>
                </c:pt>
                <c:pt idx="3800">
                  <c:v>15</c:v>
                </c:pt>
                <c:pt idx="3801">
                  <c:v>13</c:v>
                </c:pt>
                <c:pt idx="3802">
                  <c:v>16</c:v>
                </c:pt>
                <c:pt idx="3803">
                  <c:v>13</c:v>
                </c:pt>
                <c:pt idx="3804">
                  <c:v>7</c:v>
                </c:pt>
                <c:pt idx="3805">
                  <c:v>11</c:v>
                </c:pt>
                <c:pt idx="3806">
                  <c:v>21</c:v>
                </c:pt>
                <c:pt idx="3807">
                  <c:v>17</c:v>
                </c:pt>
                <c:pt idx="3808">
                  <c:v>11</c:v>
                </c:pt>
                <c:pt idx="3809">
                  <c:v>8</c:v>
                </c:pt>
                <c:pt idx="3810">
                  <c:v>18</c:v>
                </c:pt>
                <c:pt idx="3811">
                  <c:v>0</c:v>
                </c:pt>
                <c:pt idx="3812">
                  <c:v>6</c:v>
                </c:pt>
                <c:pt idx="3813">
                  <c:v>11</c:v>
                </c:pt>
                <c:pt idx="3814">
                  <c:v>2</c:v>
                </c:pt>
                <c:pt idx="3815">
                  <c:v>8</c:v>
                </c:pt>
                <c:pt idx="3816">
                  <c:v>8</c:v>
                </c:pt>
                <c:pt idx="3817">
                  <c:v>9</c:v>
                </c:pt>
                <c:pt idx="3818">
                  <c:v>13</c:v>
                </c:pt>
                <c:pt idx="3819">
                  <c:v>12</c:v>
                </c:pt>
                <c:pt idx="3820">
                  <c:v>9</c:v>
                </c:pt>
                <c:pt idx="3821">
                  <c:v>8</c:v>
                </c:pt>
                <c:pt idx="3822">
                  <c:v>12</c:v>
                </c:pt>
                <c:pt idx="3823">
                  <c:v>9</c:v>
                </c:pt>
                <c:pt idx="3824">
                  <c:v>19</c:v>
                </c:pt>
                <c:pt idx="3825">
                  <c:v>13</c:v>
                </c:pt>
                <c:pt idx="3826">
                  <c:v>9</c:v>
                </c:pt>
                <c:pt idx="3827">
                  <c:v>9</c:v>
                </c:pt>
                <c:pt idx="3828">
                  <c:v>10</c:v>
                </c:pt>
                <c:pt idx="3829">
                  <c:v>1</c:v>
                </c:pt>
                <c:pt idx="3830">
                  <c:v>2</c:v>
                </c:pt>
                <c:pt idx="3831">
                  <c:v>9</c:v>
                </c:pt>
                <c:pt idx="3832">
                  <c:v>13</c:v>
                </c:pt>
                <c:pt idx="3833">
                  <c:v>1</c:v>
                </c:pt>
                <c:pt idx="3834">
                  <c:v>14</c:v>
                </c:pt>
                <c:pt idx="3835">
                  <c:v>8</c:v>
                </c:pt>
                <c:pt idx="3836">
                  <c:v>10</c:v>
                </c:pt>
                <c:pt idx="3837">
                  <c:v>9</c:v>
                </c:pt>
                <c:pt idx="3838">
                  <c:v>13</c:v>
                </c:pt>
                <c:pt idx="3839">
                  <c:v>6</c:v>
                </c:pt>
                <c:pt idx="3840">
                  <c:v>5</c:v>
                </c:pt>
                <c:pt idx="3841">
                  <c:v>11</c:v>
                </c:pt>
                <c:pt idx="3842">
                  <c:v>12</c:v>
                </c:pt>
                <c:pt idx="3843">
                  <c:v>3</c:v>
                </c:pt>
                <c:pt idx="3844">
                  <c:v>18</c:v>
                </c:pt>
                <c:pt idx="3845">
                  <c:v>9</c:v>
                </c:pt>
                <c:pt idx="3846">
                  <c:v>14</c:v>
                </c:pt>
                <c:pt idx="3847">
                  <c:v>18</c:v>
                </c:pt>
                <c:pt idx="3848">
                  <c:v>18</c:v>
                </c:pt>
                <c:pt idx="3849">
                  <c:v>10</c:v>
                </c:pt>
                <c:pt idx="3850">
                  <c:v>16</c:v>
                </c:pt>
                <c:pt idx="3851">
                  <c:v>12</c:v>
                </c:pt>
                <c:pt idx="3852">
                  <c:v>1</c:v>
                </c:pt>
                <c:pt idx="3853">
                  <c:v>14</c:v>
                </c:pt>
                <c:pt idx="3854">
                  <c:v>11</c:v>
                </c:pt>
                <c:pt idx="3855">
                  <c:v>11</c:v>
                </c:pt>
                <c:pt idx="3856">
                  <c:v>14</c:v>
                </c:pt>
                <c:pt idx="3857">
                  <c:v>11</c:v>
                </c:pt>
                <c:pt idx="3858">
                  <c:v>12</c:v>
                </c:pt>
                <c:pt idx="3859">
                  <c:v>8</c:v>
                </c:pt>
                <c:pt idx="3860">
                  <c:v>12</c:v>
                </c:pt>
                <c:pt idx="3861">
                  <c:v>21</c:v>
                </c:pt>
                <c:pt idx="3862">
                  <c:v>10</c:v>
                </c:pt>
                <c:pt idx="3863">
                  <c:v>12</c:v>
                </c:pt>
                <c:pt idx="3864">
                  <c:v>19</c:v>
                </c:pt>
                <c:pt idx="3865">
                  <c:v>11</c:v>
                </c:pt>
                <c:pt idx="3866">
                  <c:v>9</c:v>
                </c:pt>
                <c:pt idx="3867">
                  <c:v>18</c:v>
                </c:pt>
                <c:pt idx="3868">
                  <c:v>10</c:v>
                </c:pt>
                <c:pt idx="3869">
                  <c:v>9</c:v>
                </c:pt>
                <c:pt idx="3870">
                  <c:v>11</c:v>
                </c:pt>
                <c:pt idx="3871">
                  <c:v>9</c:v>
                </c:pt>
                <c:pt idx="3872">
                  <c:v>9</c:v>
                </c:pt>
                <c:pt idx="3873">
                  <c:v>8</c:v>
                </c:pt>
                <c:pt idx="3874">
                  <c:v>13</c:v>
                </c:pt>
                <c:pt idx="3875">
                  <c:v>12</c:v>
                </c:pt>
                <c:pt idx="3876">
                  <c:v>6</c:v>
                </c:pt>
                <c:pt idx="3877">
                  <c:v>20</c:v>
                </c:pt>
                <c:pt idx="3878">
                  <c:v>15</c:v>
                </c:pt>
                <c:pt idx="3879">
                  <c:v>6</c:v>
                </c:pt>
                <c:pt idx="3880">
                  <c:v>14</c:v>
                </c:pt>
                <c:pt idx="3881">
                  <c:v>8</c:v>
                </c:pt>
                <c:pt idx="3882">
                  <c:v>13</c:v>
                </c:pt>
                <c:pt idx="3883">
                  <c:v>12</c:v>
                </c:pt>
                <c:pt idx="3884">
                  <c:v>10</c:v>
                </c:pt>
                <c:pt idx="3885">
                  <c:v>14</c:v>
                </c:pt>
                <c:pt idx="3886">
                  <c:v>12</c:v>
                </c:pt>
                <c:pt idx="3887">
                  <c:v>18</c:v>
                </c:pt>
                <c:pt idx="3888">
                  <c:v>8</c:v>
                </c:pt>
                <c:pt idx="3889">
                  <c:v>11</c:v>
                </c:pt>
                <c:pt idx="3890">
                  <c:v>10</c:v>
                </c:pt>
                <c:pt idx="3891">
                  <c:v>11</c:v>
                </c:pt>
                <c:pt idx="3892">
                  <c:v>3</c:v>
                </c:pt>
                <c:pt idx="3893">
                  <c:v>10</c:v>
                </c:pt>
                <c:pt idx="3894">
                  <c:v>1</c:v>
                </c:pt>
                <c:pt idx="3895">
                  <c:v>8</c:v>
                </c:pt>
                <c:pt idx="3896">
                  <c:v>7</c:v>
                </c:pt>
                <c:pt idx="3897">
                  <c:v>16</c:v>
                </c:pt>
                <c:pt idx="3898">
                  <c:v>9</c:v>
                </c:pt>
                <c:pt idx="3899">
                  <c:v>13</c:v>
                </c:pt>
                <c:pt idx="3900">
                  <c:v>12</c:v>
                </c:pt>
                <c:pt idx="3901">
                  <c:v>12</c:v>
                </c:pt>
                <c:pt idx="3902">
                  <c:v>11</c:v>
                </c:pt>
                <c:pt idx="3903">
                  <c:v>13</c:v>
                </c:pt>
                <c:pt idx="3904">
                  <c:v>9</c:v>
                </c:pt>
                <c:pt idx="3905">
                  <c:v>12</c:v>
                </c:pt>
                <c:pt idx="3906">
                  <c:v>11</c:v>
                </c:pt>
                <c:pt idx="3907">
                  <c:v>13</c:v>
                </c:pt>
                <c:pt idx="3908">
                  <c:v>10</c:v>
                </c:pt>
                <c:pt idx="3909">
                  <c:v>9</c:v>
                </c:pt>
                <c:pt idx="3910">
                  <c:v>10</c:v>
                </c:pt>
                <c:pt idx="3911">
                  <c:v>6</c:v>
                </c:pt>
                <c:pt idx="3912">
                  <c:v>7</c:v>
                </c:pt>
                <c:pt idx="3913">
                  <c:v>8</c:v>
                </c:pt>
                <c:pt idx="3914">
                  <c:v>20</c:v>
                </c:pt>
                <c:pt idx="3915">
                  <c:v>8</c:v>
                </c:pt>
                <c:pt idx="3916">
                  <c:v>11</c:v>
                </c:pt>
                <c:pt idx="3917">
                  <c:v>8</c:v>
                </c:pt>
                <c:pt idx="3918">
                  <c:v>1</c:v>
                </c:pt>
                <c:pt idx="3919">
                  <c:v>6</c:v>
                </c:pt>
                <c:pt idx="3920">
                  <c:v>8</c:v>
                </c:pt>
                <c:pt idx="3921">
                  <c:v>11</c:v>
                </c:pt>
                <c:pt idx="3922">
                  <c:v>19</c:v>
                </c:pt>
                <c:pt idx="3923">
                  <c:v>16</c:v>
                </c:pt>
                <c:pt idx="3924">
                  <c:v>9</c:v>
                </c:pt>
                <c:pt idx="3925">
                  <c:v>17</c:v>
                </c:pt>
                <c:pt idx="3926">
                  <c:v>8</c:v>
                </c:pt>
                <c:pt idx="3927">
                  <c:v>6</c:v>
                </c:pt>
                <c:pt idx="3928">
                  <c:v>11</c:v>
                </c:pt>
                <c:pt idx="3929">
                  <c:v>11</c:v>
                </c:pt>
                <c:pt idx="3930">
                  <c:v>12</c:v>
                </c:pt>
                <c:pt idx="3931">
                  <c:v>11</c:v>
                </c:pt>
                <c:pt idx="3932">
                  <c:v>12</c:v>
                </c:pt>
                <c:pt idx="3933">
                  <c:v>10</c:v>
                </c:pt>
                <c:pt idx="3934">
                  <c:v>6</c:v>
                </c:pt>
                <c:pt idx="3935">
                  <c:v>10</c:v>
                </c:pt>
                <c:pt idx="3936">
                  <c:v>18</c:v>
                </c:pt>
                <c:pt idx="3937">
                  <c:v>12</c:v>
                </c:pt>
                <c:pt idx="3938">
                  <c:v>9</c:v>
                </c:pt>
                <c:pt idx="3939">
                  <c:v>9</c:v>
                </c:pt>
                <c:pt idx="3940">
                  <c:v>5</c:v>
                </c:pt>
                <c:pt idx="3941">
                  <c:v>10</c:v>
                </c:pt>
                <c:pt idx="3942">
                  <c:v>10</c:v>
                </c:pt>
                <c:pt idx="3943">
                  <c:v>6</c:v>
                </c:pt>
                <c:pt idx="3944">
                  <c:v>15</c:v>
                </c:pt>
                <c:pt idx="3945">
                  <c:v>10</c:v>
                </c:pt>
                <c:pt idx="3946">
                  <c:v>10</c:v>
                </c:pt>
                <c:pt idx="3947">
                  <c:v>7</c:v>
                </c:pt>
                <c:pt idx="3948">
                  <c:v>15</c:v>
                </c:pt>
                <c:pt idx="3949">
                  <c:v>21</c:v>
                </c:pt>
                <c:pt idx="3950">
                  <c:v>11</c:v>
                </c:pt>
                <c:pt idx="3951">
                  <c:v>7</c:v>
                </c:pt>
                <c:pt idx="3952">
                  <c:v>21</c:v>
                </c:pt>
                <c:pt idx="3953">
                  <c:v>9</c:v>
                </c:pt>
                <c:pt idx="3954">
                  <c:v>3</c:v>
                </c:pt>
                <c:pt idx="3955">
                  <c:v>8</c:v>
                </c:pt>
                <c:pt idx="3956">
                  <c:v>2</c:v>
                </c:pt>
                <c:pt idx="3957">
                  <c:v>19</c:v>
                </c:pt>
                <c:pt idx="3958">
                  <c:v>7</c:v>
                </c:pt>
                <c:pt idx="3959">
                  <c:v>13</c:v>
                </c:pt>
                <c:pt idx="3960">
                  <c:v>10</c:v>
                </c:pt>
                <c:pt idx="3961">
                  <c:v>10</c:v>
                </c:pt>
                <c:pt idx="3962">
                  <c:v>9</c:v>
                </c:pt>
                <c:pt idx="3963">
                  <c:v>21</c:v>
                </c:pt>
                <c:pt idx="3964">
                  <c:v>12</c:v>
                </c:pt>
                <c:pt idx="3965">
                  <c:v>7</c:v>
                </c:pt>
                <c:pt idx="3966">
                  <c:v>8</c:v>
                </c:pt>
                <c:pt idx="3967">
                  <c:v>7</c:v>
                </c:pt>
                <c:pt idx="3968">
                  <c:v>11</c:v>
                </c:pt>
                <c:pt idx="3969">
                  <c:v>12</c:v>
                </c:pt>
                <c:pt idx="3970">
                  <c:v>4</c:v>
                </c:pt>
                <c:pt idx="3971">
                  <c:v>8</c:v>
                </c:pt>
                <c:pt idx="3972">
                  <c:v>1</c:v>
                </c:pt>
                <c:pt idx="3973">
                  <c:v>9</c:v>
                </c:pt>
                <c:pt idx="3974">
                  <c:v>16</c:v>
                </c:pt>
                <c:pt idx="3975">
                  <c:v>15</c:v>
                </c:pt>
                <c:pt idx="3976">
                  <c:v>7</c:v>
                </c:pt>
                <c:pt idx="3977">
                  <c:v>4</c:v>
                </c:pt>
                <c:pt idx="3978">
                  <c:v>9</c:v>
                </c:pt>
                <c:pt idx="3979">
                  <c:v>12</c:v>
                </c:pt>
                <c:pt idx="3980">
                  <c:v>8</c:v>
                </c:pt>
                <c:pt idx="3981">
                  <c:v>3</c:v>
                </c:pt>
                <c:pt idx="3982">
                  <c:v>4</c:v>
                </c:pt>
                <c:pt idx="3983">
                  <c:v>5</c:v>
                </c:pt>
                <c:pt idx="3984">
                  <c:v>10</c:v>
                </c:pt>
                <c:pt idx="3985">
                  <c:v>8</c:v>
                </c:pt>
                <c:pt idx="3986">
                  <c:v>7</c:v>
                </c:pt>
                <c:pt idx="3987">
                  <c:v>16</c:v>
                </c:pt>
                <c:pt idx="3988">
                  <c:v>2</c:v>
                </c:pt>
                <c:pt idx="3989">
                  <c:v>4</c:v>
                </c:pt>
                <c:pt idx="3990">
                  <c:v>13</c:v>
                </c:pt>
                <c:pt idx="3991">
                  <c:v>9</c:v>
                </c:pt>
                <c:pt idx="3992">
                  <c:v>14</c:v>
                </c:pt>
                <c:pt idx="3993">
                  <c:v>18</c:v>
                </c:pt>
                <c:pt idx="3994">
                  <c:v>11</c:v>
                </c:pt>
                <c:pt idx="3995">
                  <c:v>1</c:v>
                </c:pt>
                <c:pt idx="3996">
                  <c:v>9</c:v>
                </c:pt>
                <c:pt idx="3997">
                  <c:v>14</c:v>
                </c:pt>
                <c:pt idx="3998">
                  <c:v>3</c:v>
                </c:pt>
                <c:pt idx="3999">
                  <c:v>21</c:v>
                </c:pt>
                <c:pt idx="4000">
                  <c:v>10</c:v>
                </c:pt>
                <c:pt idx="4001">
                  <c:v>6</c:v>
                </c:pt>
                <c:pt idx="4002">
                  <c:v>6</c:v>
                </c:pt>
                <c:pt idx="4003">
                  <c:v>9</c:v>
                </c:pt>
                <c:pt idx="4004">
                  <c:v>12</c:v>
                </c:pt>
                <c:pt idx="4005">
                  <c:v>1</c:v>
                </c:pt>
                <c:pt idx="4006">
                  <c:v>9</c:v>
                </c:pt>
                <c:pt idx="4007">
                  <c:v>11</c:v>
                </c:pt>
                <c:pt idx="4008">
                  <c:v>9</c:v>
                </c:pt>
                <c:pt idx="4009">
                  <c:v>9</c:v>
                </c:pt>
                <c:pt idx="4010">
                  <c:v>10</c:v>
                </c:pt>
                <c:pt idx="4011">
                  <c:v>7</c:v>
                </c:pt>
                <c:pt idx="4012">
                  <c:v>18</c:v>
                </c:pt>
                <c:pt idx="4013">
                  <c:v>12</c:v>
                </c:pt>
                <c:pt idx="4014">
                  <c:v>7</c:v>
                </c:pt>
                <c:pt idx="4015">
                  <c:v>22</c:v>
                </c:pt>
                <c:pt idx="4016">
                  <c:v>14</c:v>
                </c:pt>
                <c:pt idx="4017">
                  <c:v>7</c:v>
                </c:pt>
                <c:pt idx="4018">
                  <c:v>3</c:v>
                </c:pt>
                <c:pt idx="4019">
                  <c:v>9</c:v>
                </c:pt>
                <c:pt idx="4020">
                  <c:v>10</c:v>
                </c:pt>
                <c:pt idx="4021">
                  <c:v>15</c:v>
                </c:pt>
                <c:pt idx="4022">
                  <c:v>3</c:v>
                </c:pt>
                <c:pt idx="4023">
                  <c:v>14</c:v>
                </c:pt>
                <c:pt idx="4024">
                  <c:v>12</c:v>
                </c:pt>
                <c:pt idx="4025">
                  <c:v>5</c:v>
                </c:pt>
                <c:pt idx="4026">
                  <c:v>8</c:v>
                </c:pt>
                <c:pt idx="4027">
                  <c:v>6</c:v>
                </c:pt>
                <c:pt idx="4028">
                  <c:v>8</c:v>
                </c:pt>
                <c:pt idx="4029">
                  <c:v>4</c:v>
                </c:pt>
                <c:pt idx="4030">
                  <c:v>0</c:v>
                </c:pt>
                <c:pt idx="4031">
                  <c:v>15</c:v>
                </c:pt>
                <c:pt idx="4032">
                  <c:v>8</c:v>
                </c:pt>
                <c:pt idx="4033">
                  <c:v>3</c:v>
                </c:pt>
                <c:pt idx="4034">
                  <c:v>13</c:v>
                </c:pt>
                <c:pt idx="4035">
                  <c:v>1</c:v>
                </c:pt>
                <c:pt idx="4036">
                  <c:v>14</c:v>
                </c:pt>
                <c:pt idx="4037">
                  <c:v>5</c:v>
                </c:pt>
                <c:pt idx="4038">
                  <c:v>1</c:v>
                </c:pt>
                <c:pt idx="4039">
                  <c:v>2</c:v>
                </c:pt>
                <c:pt idx="4040">
                  <c:v>15</c:v>
                </c:pt>
                <c:pt idx="4041">
                  <c:v>10</c:v>
                </c:pt>
                <c:pt idx="4042">
                  <c:v>13</c:v>
                </c:pt>
                <c:pt idx="4043">
                  <c:v>6</c:v>
                </c:pt>
                <c:pt idx="4044">
                  <c:v>7</c:v>
                </c:pt>
                <c:pt idx="4045">
                  <c:v>7</c:v>
                </c:pt>
                <c:pt idx="4046">
                  <c:v>16</c:v>
                </c:pt>
                <c:pt idx="4047">
                  <c:v>12</c:v>
                </c:pt>
                <c:pt idx="4048">
                  <c:v>5</c:v>
                </c:pt>
                <c:pt idx="4049">
                  <c:v>17</c:v>
                </c:pt>
                <c:pt idx="4050">
                  <c:v>5</c:v>
                </c:pt>
                <c:pt idx="4051">
                  <c:v>9</c:v>
                </c:pt>
                <c:pt idx="4052">
                  <c:v>9</c:v>
                </c:pt>
                <c:pt idx="4053">
                  <c:v>12</c:v>
                </c:pt>
                <c:pt idx="4054">
                  <c:v>10</c:v>
                </c:pt>
                <c:pt idx="4055">
                  <c:v>10</c:v>
                </c:pt>
                <c:pt idx="4056">
                  <c:v>9</c:v>
                </c:pt>
                <c:pt idx="4057">
                  <c:v>13</c:v>
                </c:pt>
                <c:pt idx="4058">
                  <c:v>12</c:v>
                </c:pt>
                <c:pt idx="4059">
                  <c:v>5</c:v>
                </c:pt>
                <c:pt idx="4060">
                  <c:v>10</c:v>
                </c:pt>
                <c:pt idx="4061">
                  <c:v>7</c:v>
                </c:pt>
                <c:pt idx="4062">
                  <c:v>11</c:v>
                </c:pt>
                <c:pt idx="4063">
                  <c:v>11</c:v>
                </c:pt>
                <c:pt idx="4064">
                  <c:v>9</c:v>
                </c:pt>
                <c:pt idx="4065">
                  <c:v>13</c:v>
                </c:pt>
                <c:pt idx="4066">
                  <c:v>6</c:v>
                </c:pt>
                <c:pt idx="4067">
                  <c:v>6</c:v>
                </c:pt>
                <c:pt idx="4068">
                  <c:v>11</c:v>
                </c:pt>
                <c:pt idx="4069">
                  <c:v>14</c:v>
                </c:pt>
                <c:pt idx="4070">
                  <c:v>12</c:v>
                </c:pt>
                <c:pt idx="4071">
                  <c:v>12</c:v>
                </c:pt>
                <c:pt idx="4072">
                  <c:v>23</c:v>
                </c:pt>
                <c:pt idx="4073">
                  <c:v>2</c:v>
                </c:pt>
                <c:pt idx="4074">
                  <c:v>11</c:v>
                </c:pt>
                <c:pt idx="4075">
                  <c:v>1</c:v>
                </c:pt>
                <c:pt idx="4076">
                  <c:v>10</c:v>
                </c:pt>
                <c:pt idx="4077">
                  <c:v>12</c:v>
                </c:pt>
                <c:pt idx="4078">
                  <c:v>14</c:v>
                </c:pt>
                <c:pt idx="4079">
                  <c:v>3</c:v>
                </c:pt>
                <c:pt idx="4080">
                  <c:v>9</c:v>
                </c:pt>
                <c:pt idx="4081">
                  <c:v>11</c:v>
                </c:pt>
                <c:pt idx="4082">
                  <c:v>8</c:v>
                </c:pt>
                <c:pt idx="4083">
                  <c:v>8</c:v>
                </c:pt>
                <c:pt idx="4084">
                  <c:v>12</c:v>
                </c:pt>
                <c:pt idx="4085">
                  <c:v>11</c:v>
                </c:pt>
                <c:pt idx="4086">
                  <c:v>9</c:v>
                </c:pt>
                <c:pt idx="4087">
                  <c:v>15</c:v>
                </c:pt>
                <c:pt idx="4088">
                  <c:v>12</c:v>
                </c:pt>
                <c:pt idx="4089">
                  <c:v>2</c:v>
                </c:pt>
                <c:pt idx="4090">
                  <c:v>8</c:v>
                </c:pt>
                <c:pt idx="4091">
                  <c:v>12</c:v>
                </c:pt>
                <c:pt idx="4092">
                  <c:v>8</c:v>
                </c:pt>
                <c:pt idx="4093">
                  <c:v>16</c:v>
                </c:pt>
                <c:pt idx="4094">
                  <c:v>17</c:v>
                </c:pt>
                <c:pt idx="4095">
                  <c:v>2</c:v>
                </c:pt>
                <c:pt idx="4096">
                  <c:v>13</c:v>
                </c:pt>
                <c:pt idx="4097">
                  <c:v>4</c:v>
                </c:pt>
                <c:pt idx="4098">
                  <c:v>16</c:v>
                </c:pt>
                <c:pt idx="4099">
                  <c:v>15</c:v>
                </c:pt>
                <c:pt idx="4100">
                  <c:v>7</c:v>
                </c:pt>
                <c:pt idx="4101">
                  <c:v>11</c:v>
                </c:pt>
                <c:pt idx="4102">
                  <c:v>12</c:v>
                </c:pt>
                <c:pt idx="4103">
                  <c:v>8</c:v>
                </c:pt>
                <c:pt idx="4104">
                  <c:v>10</c:v>
                </c:pt>
                <c:pt idx="4105">
                  <c:v>14</c:v>
                </c:pt>
                <c:pt idx="4106">
                  <c:v>14</c:v>
                </c:pt>
                <c:pt idx="4107">
                  <c:v>10</c:v>
                </c:pt>
                <c:pt idx="4108">
                  <c:v>12</c:v>
                </c:pt>
                <c:pt idx="4109">
                  <c:v>7</c:v>
                </c:pt>
                <c:pt idx="4110">
                  <c:v>13</c:v>
                </c:pt>
                <c:pt idx="4111">
                  <c:v>8</c:v>
                </c:pt>
                <c:pt idx="4112">
                  <c:v>7</c:v>
                </c:pt>
                <c:pt idx="4113">
                  <c:v>8</c:v>
                </c:pt>
                <c:pt idx="4114">
                  <c:v>7</c:v>
                </c:pt>
                <c:pt idx="4115">
                  <c:v>19</c:v>
                </c:pt>
                <c:pt idx="4116">
                  <c:v>8</c:v>
                </c:pt>
                <c:pt idx="4117">
                  <c:v>0</c:v>
                </c:pt>
                <c:pt idx="4118">
                  <c:v>5</c:v>
                </c:pt>
                <c:pt idx="4119">
                  <c:v>10</c:v>
                </c:pt>
                <c:pt idx="4120">
                  <c:v>13</c:v>
                </c:pt>
                <c:pt idx="4121">
                  <c:v>15</c:v>
                </c:pt>
                <c:pt idx="4122">
                  <c:v>2</c:v>
                </c:pt>
                <c:pt idx="4123">
                  <c:v>14</c:v>
                </c:pt>
                <c:pt idx="4124">
                  <c:v>12</c:v>
                </c:pt>
                <c:pt idx="4125">
                  <c:v>9</c:v>
                </c:pt>
                <c:pt idx="4126">
                  <c:v>9</c:v>
                </c:pt>
                <c:pt idx="4127">
                  <c:v>10</c:v>
                </c:pt>
                <c:pt idx="4128">
                  <c:v>8</c:v>
                </c:pt>
                <c:pt idx="4129">
                  <c:v>9</c:v>
                </c:pt>
                <c:pt idx="4130">
                  <c:v>6</c:v>
                </c:pt>
                <c:pt idx="4131">
                  <c:v>7</c:v>
                </c:pt>
                <c:pt idx="4132">
                  <c:v>7</c:v>
                </c:pt>
                <c:pt idx="4133">
                  <c:v>10</c:v>
                </c:pt>
                <c:pt idx="4134">
                  <c:v>13</c:v>
                </c:pt>
                <c:pt idx="4135">
                  <c:v>13</c:v>
                </c:pt>
                <c:pt idx="4136">
                  <c:v>10</c:v>
                </c:pt>
                <c:pt idx="4137">
                  <c:v>10</c:v>
                </c:pt>
                <c:pt idx="4138">
                  <c:v>6</c:v>
                </c:pt>
                <c:pt idx="4139">
                  <c:v>1</c:v>
                </c:pt>
                <c:pt idx="4140">
                  <c:v>5</c:v>
                </c:pt>
                <c:pt idx="4141">
                  <c:v>10</c:v>
                </c:pt>
                <c:pt idx="4142">
                  <c:v>9</c:v>
                </c:pt>
                <c:pt idx="4143">
                  <c:v>9</c:v>
                </c:pt>
                <c:pt idx="4144">
                  <c:v>1</c:v>
                </c:pt>
                <c:pt idx="4145">
                  <c:v>12</c:v>
                </c:pt>
                <c:pt idx="4146">
                  <c:v>7</c:v>
                </c:pt>
                <c:pt idx="4147">
                  <c:v>10</c:v>
                </c:pt>
                <c:pt idx="4148">
                  <c:v>9</c:v>
                </c:pt>
                <c:pt idx="4149">
                  <c:v>7</c:v>
                </c:pt>
                <c:pt idx="4150">
                  <c:v>11</c:v>
                </c:pt>
                <c:pt idx="4151">
                  <c:v>5</c:v>
                </c:pt>
                <c:pt idx="4152">
                  <c:v>5</c:v>
                </c:pt>
                <c:pt idx="4153">
                  <c:v>1</c:v>
                </c:pt>
                <c:pt idx="4154">
                  <c:v>7</c:v>
                </c:pt>
                <c:pt idx="4155">
                  <c:v>10</c:v>
                </c:pt>
                <c:pt idx="4156">
                  <c:v>3</c:v>
                </c:pt>
                <c:pt idx="4157">
                  <c:v>6</c:v>
                </c:pt>
                <c:pt idx="4158">
                  <c:v>12</c:v>
                </c:pt>
                <c:pt idx="4159">
                  <c:v>3</c:v>
                </c:pt>
                <c:pt idx="4160">
                  <c:v>9</c:v>
                </c:pt>
                <c:pt idx="4161">
                  <c:v>3</c:v>
                </c:pt>
                <c:pt idx="4162">
                  <c:v>4</c:v>
                </c:pt>
                <c:pt idx="4163">
                  <c:v>6</c:v>
                </c:pt>
                <c:pt idx="4164">
                  <c:v>8</c:v>
                </c:pt>
                <c:pt idx="4165">
                  <c:v>8</c:v>
                </c:pt>
                <c:pt idx="4166">
                  <c:v>6</c:v>
                </c:pt>
                <c:pt idx="4167">
                  <c:v>0</c:v>
                </c:pt>
                <c:pt idx="4168">
                  <c:v>10</c:v>
                </c:pt>
                <c:pt idx="4169">
                  <c:v>5</c:v>
                </c:pt>
                <c:pt idx="4170">
                  <c:v>4</c:v>
                </c:pt>
                <c:pt idx="4171">
                  <c:v>6</c:v>
                </c:pt>
                <c:pt idx="4172">
                  <c:v>12</c:v>
                </c:pt>
                <c:pt idx="4173">
                  <c:v>3</c:v>
                </c:pt>
                <c:pt idx="4174">
                  <c:v>13</c:v>
                </c:pt>
                <c:pt idx="4175">
                  <c:v>6</c:v>
                </c:pt>
                <c:pt idx="4176">
                  <c:v>7</c:v>
                </c:pt>
                <c:pt idx="4177">
                  <c:v>14</c:v>
                </c:pt>
                <c:pt idx="4178">
                  <c:v>17</c:v>
                </c:pt>
                <c:pt idx="4179">
                  <c:v>9</c:v>
                </c:pt>
                <c:pt idx="4180">
                  <c:v>12</c:v>
                </c:pt>
                <c:pt idx="4181">
                  <c:v>9</c:v>
                </c:pt>
                <c:pt idx="4182">
                  <c:v>10</c:v>
                </c:pt>
                <c:pt idx="4183">
                  <c:v>11</c:v>
                </c:pt>
                <c:pt idx="4184">
                  <c:v>10</c:v>
                </c:pt>
                <c:pt idx="4185">
                  <c:v>6</c:v>
                </c:pt>
                <c:pt idx="4186">
                  <c:v>11</c:v>
                </c:pt>
                <c:pt idx="4187">
                  <c:v>14</c:v>
                </c:pt>
                <c:pt idx="4188">
                  <c:v>3</c:v>
                </c:pt>
                <c:pt idx="4189">
                  <c:v>8</c:v>
                </c:pt>
                <c:pt idx="4190">
                  <c:v>6</c:v>
                </c:pt>
                <c:pt idx="4191">
                  <c:v>12</c:v>
                </c:pt>
                <c:pt idx="4192">
                  <c:v>5</c:v>
                </c:pt>
                <c:pt idx="4193">
                  <c:v>14</c:v>
                </c:pt>
                <c:pt idx="4194">
                  <c:v>11</c:v>
                </c:pt>
                <c:pt idx="4195">
                  <c:v>13</c:v>
                </c:pt>
                <c:pt idx="4196">
                  <c:v>21</c:v>
                </c:pt>
                <c:pt idx="4197">
                  <c:v>4</c:v>
                </c:pt>
                <c:pt idx="4198">
                  <c:v>7</c:v>
                </c:pt>
                <c:pt idx="4199">
                  <c:v>7</c:v>
                </c:pt>
                <c:pt idx="4200">
                  <c:v>7</c:v>
                </c:pt>
                <c:pt idx="4201">
                  <c:v>9</c:v>
                </c:pt>
                <c:pt idx="4202">
                  <c:v>12</c:v>
                </c:pt>
                <c:pt idx="4203">
                  <c:v>12</c:v>
                </c:pt>
                <c:pt idx="4204">
                  <c:v>9</c:v>
                </c:pt>
                <c:pt idx="4205">
                  <c:v>14</c:v>
                </c:pt>
                <c:pt idx="4206">
                  <c:v>10</c:v>
                </c:pt>
                <c:pt idx="4207">
                  <c:v>9</c:v>
                </c:pt>
                <c:pt idx="4208">
                  <c:v>9</c:v>
                </c:pt>
                <c:pt idx="4209">
                  <c:v>8</c:v>
                </c:pt>
                <c:pt idx="4210">
                  <c:v>11</c:v>
                </c:pt>
                <c:pt idx="4211">
                  <c:v>3</c:v>
                </c:pt>
                <c:pt idx="4212">
                  <c:v>8</c:v>
                </c:pt>
                <c:pt idx="4213">
                  <c:v>11</c:v>
                </c:pt>
                <c:pt idx="4214">
                  <c:v>10</c:v>
                </c:pt>
                <c:pt idx="4215">
                  <c:v>0</c:v>
                </c:pt>
                <c:pt idx="4216">
                  <c:v>8</c:v>
                </c:pt>
                <c:pt idx="4217">
                  <c:v>7</c:v>
                </c:pt>
                <c:pt idx="4218">
                  <c:v>17</c:v>
                </c:pt>
                <c:pt idx="4219">
                  <c:v>10</c:v>
                </c:pt>
                <c:pt idx="4220">
                  <c:v>6</c:v>
                </c:pt>
                <c:pt idx="4221">
                  <c:v>7</c:v>
                </c:pt>
                <c:pt idx="4222">
                  <c:v>2</c:v>
                </c:pt>
                <c:pt idx="4223">
                  <c:v>4</c:v>
                </c:pt>
                <c:pt idx="4224">
                  <c:v>9</c:v>
                </c:pt>
                <c:pt idx="4225">
                  <c:v>10</c:v>
                </c:pt>
                <c:pt idx="4226">
                  <c:v>3</c:v>
                </c:pt>
                <c:pt idx="4227">
                  <c:v>3</c:v>
                </c:pt>
                <c:pt idx="4228">
                  <c:v>9</c:v>
                </c:pt>
                <c:pt idx="4229">
                  <c:v>9</c:v>
                </c:pt>
                <c:pt idx="4230">
                  <c:v>1</c:v>
                </c:pt>
                <c:pt idx="4231">
                  <c:v>14</c:v>
                </c:pt>
                <c:pt idx="4232">
                  <c:v>11</c:v>
                </c:pt>
                <c:pt idx="4233">
                  <c:v>19</c:v>
                </c:pt>
                <c:pt idx="4234">
                  <c:v>3</c:v>
                </c:pt>
                <c:pt idx="4235">
                  <c:v>0</c:v>
                </c:pt>
                <c:pt idx="4236">
                  <c:v>9</c:v>
                </c:pt>
                <c:pt idx="4237">
                  <c:v>10</c:v>
                </c:pt>
                <c:pt idx="4238">
                  <c:v>7</c:v>
                </c:pt>
                <c:pt idx="4239">
                  <c:v>6</c:v>
                </c:pt>
                <c:pt idx="4240">
                  <c:v>10</c:v>
                </c:pt>
                <c:pt idx="4241">
                  <c:v>12</c:v>
                </c:pt>
                <c:pt idx="4242">
                  <c:v>13</c:v>
                </c:pt>
                <c:pt idx="4243">
                  <c:v>9</c:v>
                </c:pt>
                <c:pt idx="4244">
                  <c:v>6</c:v>
                </c:pt>
                <c:pt idx="4245">
                  <c:v>6</c:v>
                </c:pt>
                <c:pt idx="4246">
                  <c:v>11</c:v>
                </c:pt>
                <c:pt idx="4247">
                  <c:v>6</c:v>
                </c:pt>
                <c:pt idx="4248">
                  <c:v>3</c:v>
                </c:pt>
                <c:pt idx="4249">
                  <c:v>14</c:v>
                </c:pt>
                <c:pt idx="4250">
                  <c:v>1</c:v>
                </c:pt>
                <c:pt idx="4251">
                  <c:v>5</c:v>
                </c:pt>
                <c:pt idx="4252">
                  <c:v>6</c:v>
                </c:pt>
                <c:pt idx="4253">
                  <c:v>14</c:v>
                </c:pt>
                <c:pt idx="4254">
                  <c:v>3</c:v>
                </c:pt>
                <c:pt idx="4255">
                  <c:v>10</c:v>
                </c:pt>
                <c:pt idx="4256">
                  <c:v>11</c:v>
                </c:pt>
                <c:pt idx="4257">
                  <c:v>10</c:v>
                </c:pt>
                <c:pt idx="4258">
                  <c:v>3</c:v>
                </c:pt>
                <c:pt idx="4259">
                  <c:v>0</c:v>
                </c:pt>
                <c:pt idx="4260">
                  <c:v>8</c:v>
                </c:pt>
                <c:pt idx="4261">
                  <c:v>8</c:v>
                </c:pt>
                <c:pt idx="4262">
                  <c:v>8</c:v>
                </c:pt>
                <c:pt idx="4263">
                  <c:v>7</c:v>
                </c:pt>
                <c:pt idx="4264">
                  <c:v>6</c:v>
                </c:pt>
                <c:pt idx="4265">
                  <c:v>17</c:v>
                </c:pt>
                <c:pt idx="4266">
                  <c:v>9</c:v>
                </c:pt>
                <c:pt idx="4267">
                  <c:v>13</c:v>
                </c:pt>
                <c:pt idx="4268">
                  <c:v>4</c:v>
                </c:pt>
                <c:pt idx="4269">
                  <c:v>12</c:v>
                </c:pt>
                <c:pt idx="4270">
                  <c:v>5</c:v>
                </c:pt>
                <c:pt idx="4271">
                  <c:v>12</c:v>
                </c:pt>
                <c:pt idx="4272">
                  <c:v>8</c:v>
                </c:pt>
                <c:pt idx="4273">
                  <c:v>14</c:v>
                </c:pt>
                <c:pt idx="4274">
                  <c:v>19</c:v>
                </c:pt>
                <c:pt idx="4275">
                  <c:v>4</c:v>
                </c:pt>
                <c:pt idx="4276">
                  <c:v>2</c:v>
                </c:pt>
                <c:pt idx="4277">
                  <c:v>6</c:v>
                </c:pt>
                <c:pt idx="4278">
                  <c:v>12</c:v>
                </c:pt>
                <c:pt idx="4279">
                  <c:v>13</c:v>
                </c:pt>
                <c:pt idx="4280">
                  <c:v>8</c:v>
                </c:pt>
                <c:pt idx="4281">
                  <c:v>10</c:v>
                </c:pt>
                <c:pt idx="4282">
                  <c:v>15</c:v>
                </c:pt>
                <c:pt idx="4283">
                  <c:v>5</c:v>
                </c:pt>
                <c:pt idx="4284">
                  <c:v>8</c:v>
                </c:pt>
                <c:pt idx="4285">
                  <c:v>8</c:v>
                </c:pt>
                <c:pt idx="4286">
                  <c:v>6</c:v>
                </c:pt>
                <c:pt idx="4287">
                  <c:v>5</c:v>
                </c:pt>
                <c:pt idx="4288">
                  <c:v>6</c:v>
                </c:pt>
                <c:pt idx="4289">
                  <c:v>5</c:v>
                </c:pt>
                <c:pt idx="4290">
                  <c:v>15</c:v>
                </c:pt>
                <c:pt idx="4291">
                  <c:v>11</c:v>
                </c:pt>
                <c:pt idx="4292">
                  <c:v>0</c:v>
                </c:pt>
                <c:pt idx="4293">
                  <c:v>6</c:v>
                </c:pt>
                <c:pt idx="4294">
                  <c:v>18</c:v>
                </c:pt>
                <c:pt idx="4295">
                  <c:v>11</c:v>
                </c:pt>
                <c:pt idx="4296">
                  <c:v>11</c:v>
                </c:pt>
                <c:pt idx="4297">
                  <c:v>4</c:v>
                </c:pt>
                <c:pt idx="4298">
                  <c:v>5</c:v>
                </c:pt>
                <c:pt idx="4299">
                  <c:v>3</c:v>
                </c:pt>
                <c:pt idx="4300">
                  <c:v>6</c:v>
                </c:pt>
                <c:pt idx="4301">
                  <c:v>5</c:v>
                </c:pt>
                <c:pt idx="4302">
                  <c:v>1</c:v>
                </c:pt>
                <c:pt idx="4303">
                  <c:v>13</c:v>
                </c:pt>
                <c:pt idx="4304">
                  <c:v>3</c:v>
                </c:pt>
                <c:pt idx="4305">
                  <c:v>3</c:v>
                </c:pt>
                <c:pt idx="4306">
                  <c:v>13</c:v>
                </c:pt>
                <c:pt idx="4307">
                  <c:v>14</c:v>
                </c:pt>
                <c:pt idx="4308">
                  <c:v>9</c:v>
                </c:pt>
                <c:pt idx="4309">
                  <c:v>2</c:v>
                </c:pt>
                <c:pt idx="4310">
                  <c:v>6</c:v>
                </c:pt>
                <c:pt idx="4311">
                  <c:v>1</c:v>
                </c:pt>
                <c:pt idx="4312">
                  <c:v>7</c:v>
                </c:pt>
                <c:pt idx="4313">
                  <c:v>11</c:v>
                </c:pt>
                <c:pt idx="4314">
                  <c:v>11</c:v>
                </c:pt>
                <c:pt idx="4315">
                  <c:v>10</c:v>
                </c:pt>
                <c:pt idx="4316">
                  <c:v>14</c:v>
                </c:pt>
                <c:pt idx="4317">
                  <c:v>2</c:v>
                </c:pt>
                <c:pt idx="4318">
                  <c:v>5</c:v>
                </c:pt>
                <c:pt idx="4319">
                  <c:v>12</c:v>
                </c:pt>
                <c:pt idx="4320">
                  <c:v>3</c:v>
                </c:pt>
                <c:pt idx="4321">
                  <c:v>7</c:v>
                </c:pt>
                <c:pt idx="4322">
                  <c:v>12</c:v>
                </c:pt>
                <c:pt idx="4323">
                  <c:v>9</c:v>
                </c:pt>
                <c:pt idx="4324">
                  <c:v>4</c:v>
                </c:pt>
                <c:pt idx="4325">
                  <c:v>6</c:v>
                </c:pt>
                <c:pt idx="4326">
                  <c:v>4</c:v>
                </c:pt>
                <c:pt idx="4327">
                  <c:v>9</c:v>
                </c:pt>
                <c:pt idx="4328">
                  <c:v>10</c:v>
                </c:pt>
                <c:pt idx="4329">
                  <c:v>6</c:v>
                </c:pt>
                <c:pt idx="4330">
                  <c:v>8</c:v>
                </c:pt>
                <c:pt idx="4331">
                  <c:v>4</c:v>
                </c:pt>
                <c:pt idx="4332">
                  <c:v>13</c:v>
                </c:pt>
                <c:pt idx="4333">
                  <c:v>4</c:v>
                </c:pt>
                <c:pt idx="4334">
                  <c:v>14</c:v>
                </c:pt>
                <c:pt idx="4335">
                  <c:v>9</c:v>
                </c:pt>
                <c:pt idx="4336">
                  <c:v>9</c:v>
                </c:pt>
                <c:pt idx="4337">
                  <c:v>12</c:v>
                </c:pt>
                <c:pt idx="4338">
                  <c:v>12</c:v>
                </c:pt>
                <c:pt idx="4339">
                  <c:v>3</c:v>
                </c:pt>
                <c:pt idx="4340">
                  <c:v>12</c:v>
                </c:pt>
                <c:pt idx="4341">
                  <c:v>5</c:v>
                </c:pt>
                <c:pt idx="4342">
                  <c:v>10</c:v>
                </c:pt>
                <c:pt idx="4343">
                  <c:v>9</c:v>
                </c:pt>
                <c:pt idx="4344">
                  <c:v>15</c:v>
                </c:pt>
                <c:pt idx="4345">
                  <c:v>10</c:v>
                </c:pt>
                <c:pt idx="4346">
                  <c:v>9</c:v>
                </c:pt>
                <c:pt idx="4347">
                  <c:v>10</c:v>
                </c:pt>
                <c:pt idx="4348">
                  <c:v>8</c:v>
                </c:pt>
                <c:pt idx="4349">
                  <c:v>10</c:v>
                </c:pt>
                <c:pt idx="4350">
                  <c:v>9</c:v>
                </c:pt>
                <c:pt idx="4351">
                  <c:v>9</c:v>
                </c:pt>
                <c:pt idx="4352">
                  <c:v>5</c:v>
                </c:pt>
                <c:pt idx="4353">
                  <c:v>8</c:v>
                </c:pt>
                <c:pt idx="4354">
                  <c:v>10</c:v>
                </c:pt>
                <c:pt idx="4355">
                  <c:v>15</c:v>
                </c:pt>
                <c:pt idx="4356">
                  <c:v>8</c:v>
                </c:pt>
                <c:pt idx="4357">
                  <c:v>8</c:v>
                </c:pt>
                <c:pt idx="4358">
                  <c:v>6</c:v>
                </c:pt>
                <c:pt idx="4359">
                  <c:v>5</c:v>
                </c:pt>
                <c:pt idx="4360">
                  <c:v>11</c:v>
                </c:pt>
                <c:pt idx="4361">
                  <c:v>13</c:v>
                </c:pt>
                <c:pt idx="4362">
                  <c:v>1</c:v>
                </c:pt>
                <c:pt idx="4363">
                  <c:v>18</c:v>
                </c:pt>
                <c:pt idx="4364">
                  <c:v>13</c:v>
                </c:pt>
                <c:pt idx="4365">
                  <c:v>9</c:v>
                </c:pt>
                <c:pt idx="4366">
                  <c:v>13</c:v>
                </c:pt>
                <c:pt idx="4367">
                  <c:v>6</c:v>
                </c:pt>
                <c:pt idx="4368">
                  <c:v>4</c:v>
                </c:pt>
                <c:pt idx="4369">
                  <c:v>9</c:v>
                </c:pt>
                <c:pt idx="4370">
                  <c:v>3</c:v>
                </c:pt>
                <c:pt idx="4371">
                  <c:v>9</c:v>
                </c:pt>
                <c:pt idx="4372">
                  <c:v>3</c:v>
                </c:pt>
                <c:pt idx="4373">
                  <c:v>2</c:v>
                </c:pt>
                <c:pt idx="4374">
                  <c:v>0</c:v>
                </c:pt>
                <c:pt idx="4375">
                  <c:v>8</c:v>
                </c:pt>
                <c:pt idx="4376">
                  <c:v>10</c:v>
                </c:pt>
                <c:pt idx="4377">
                  <c:v>3</c:v>
                </c:pt>
                <c:pt idx="4378">
                  <c:v>14</c:v>
                </c:pt>
                <c:pt idx="4379">
                  <c:v>9</c:v>
                </c:pt>
                <c:pt idx="4380">
                  <c:v>12</c:v>
                </c:pt>
                <c:pt idx="4381">
                  <c:v>2</c:v>
                </c:pt>
                <c:pt idx="4382">
                  <c:v>3</c:v>
                </c:pt>
                <c:pt idx="4383">
                  <c:v>3</c:v>
                </c:pt>
                <c:pt idx="4384">
                  <c:v>10</c:v>
                </c:pt>
                <c:pt idx="4385">
                  <c:v>10</c:v>
                </c:pt>
                <c:pt idx="4386">
                  <c:v>10</c:v>
                </c:pt>
                <c:pt idx="4387">
                  <c:v>13</c:v>
                </c:pt>
                <c:pt idx="4388">
                  <c:v>9</c:v>
                </c:pt>
                <c:pt idx="4389">
                  <c:v>3</c:v>
                </c:pt>
                <c:pt idx="4390">
                  <c:v>2</c:v>
                </c:pt>
                <c:pt idx="4391">
                  <c:v>8</c:v>
                </c:pt>
                <c:pt idx="4392">
                  <c:v>14</c:v>
                </c:pt>
                <c:pt idx="4393">
                  <c:v>4</c:v>
                </c:pt>
                <c:pt idx="4394">
                  <c:v>1</c:v>
                </c:pt>
                <c:pt idx="4395">
                  <c:v>5</c:v>
                </c:pt>
                <c:pt idx="4396">
                  <c:v>13</c:v>
                </c:pt>
                <c:pt idx="4397">
                  <c:v>7</c:v>
                </c:pt>
                <c:pt idx="4398">
                  <c:v>7</c:v>
                </c:pt>
                <c:pt idx="4399">
                  <c:v>6</c:v>
                </c:pt>
                <c:pt idx="4400">
                  <c:v>10</c:v>
                </c:pt>
                <c:pt idx="4401">
                  <c:v>10</c:v>
                </c:pt>
                <c:pt idx="4402">
                  <c:v>6</c:v>
                </c:pt>
                <c:pt idx="4403">
                  <c:v>18</c:v>
                </c:pt>
                <c:pt idx="4404">
                  <c:v>10</c:v>
                </c:pt>
                <c:pt idx="4405">
                  <c:v>11</c:v>
                </c:pt>
                <c:pt idx="4406">
                  <c:v>14</c:v>
                </c:pt>
                <c:pt idx="4407">
                  <c:v>9</c:v>
                </c:pt>
                <c:pt idx="4408">
                  <c:v>10</c:v>
                </c:pt>
                <c:pt idx="4409">
                  <c:v>12</c:v>
                </c:pt>
                <c:pt idx="4410">
                  <c:v>10</c:v>
                </c:pt>
                <c:pt idx="4411">
                  <c:v>9</c:v>
                </c:pt>
                <c:pt idx="4412">
                  <c:v>5</c:v>
                </c:pt>
                <c:pt idx="4413">
                  <c:v>10</c:v>
                </c:pt>
                <c:pt idx="4414">
                  <c:v>19</c:v>
                </c:pt>
                <c:pt idx="4415">
                  <c:v>11</c:v>
                </c:pt>
                <c:pt idx="4416">
                  <c:v>9</c:v>
                </c:pt>
                <c:pt idx="4417">
                  <c:v>4</c:v>
                </c:pt>
                <c:pt idx="4418">
                  <c:v>10</c:v>
                </c:pt>
                <c:pt idx="4419">
                  <c:v>8</c:v>
                </c:pt>
                <c:pt idx="4420">
                  <c:v>3</c:v>
                </c:pt>
                <c:pt idx="4421">
                  <c:v>6</c:v>
                </c:pt>
                <c:pt idx="4422">
                  <c:v>6</c:v>
                </c:pt>
                <c:pt idx="4423">
                  <c:v>8</c:v>
                </c:pt>
                <c:pt idx="4424">
                  <c:v>5</c:v>
                </c:pt>
                <c:pt idx="4425">
                  <c:v>7</c:v>
                </c:pt>
                <c:pt idx="4426">
                  <c:v>5</c:v>
                </c:pt>
                <c:pt idx="4427">
                  <c:v>9</c:v>
                </c:pt>
                <c:pt idx="4428">
                  <c:v>1</c:v>
                </c:pt>
                <c:pt idx="4429">
                  <c:v>8</c:v>
                </c:pt>
                <c:pt idx="4430">
                  <c:v>17</c:v>
                </c:pt>
                <c:pt idx="4431">
                  <c:v>1</c:v>
                </c:pt>
                <c:pt idx="4432">
                  <c:v>9</c:v>
                </c:pt>
                <c:pt idx="4433">
                  <c:v>8</c:v>
                </c:pt>
                <c:pt idx="4434">
                  <c:v>5</c:v>
                </c:pt>
                <c:pt idx="4435">
                  <c:v>11</c:v>
                </c:pt>
                <c:pt idx="4436">
                  <c:v>9</c:v>
                </c:pt>
                <c:pt idx="4437">
                  <c:v>4</c:v>
                </c:pt>
                <c:pt idx="4438">
                  <c:v>2</c:v>
                </c:pt>
                <c:pt idx="4439">
                  <c:v>11</c:v>
                </c:pt>
                <c:pt idx="4440">
                  <c:v>9</c:v>
                </c:pt>
                <c:pt idx="4441">
                  <c:v>4</c:v>
                </c:pt>
                <c:pt idx="4442">
                  <c:v>6</c:v>
                </c:pt>
                <c:pt idx="4443">
                  <c:v>10</c:v>
                </c:pt>
                <c:pt idx="4444">
                  <c:v>3</c:v>
                </c:pt>
                <c:pt idx="4445">
                  <c:v>4</c:v>
                </c:pt>
                <c:pt idx="4446">
                  <c:v>13</c:v>
                </c:pt>
                <c:pt idx="4447">
                  <c:v>7</c:v>
                </c:pt>
                <c:pt idx="4448">
                  <c:v>2</c:v>
                </c:pt>
                <c:pt idx="4449">
                  <c:v>6</c:v>
                </c:pt>
                <c:pt idx="4450">
                  <c:v>1</c:v>
                </c:pt>
                <c:pt idx="4451">
                  <c:v>7</c:v>
                </c:pt>
                <c:pt idx="4452">
                  <c:v>10</c:v>
                </c:pt>
                <c:pt idx="4453">
                  <c:v>11</c:v>
                </c:pt>
                <c:pt idx="4454">
                  <c:v>6</c:v>
                </c:pt>
                <c:pt idx="4455">
                  <c:v>10</c:v>
                </c:pt>
                <c:pt idx="4456">
                  <c:v>13</c:v>
                </c:pt>
                <c:pt idx="4457">
                  <c:v>1</c:v>
                </c:pt>
                <c:pt idx="4458">
                  <c:v>9</c:v>
                </c:pt>
                <c:pt idx="4459">
                  <c:v>16</c:v>
                </c:pt>
                <c:pt idx="4460">
                  <c:v>0</c:v>
                </c:pt>
                <c:pt idx="4461">
                  <c:v>8</c:v>
                </c:pt>
                <c:pt idx="4462">
                  <c:v>8</c:v>
                </c:pt>
                <c:pt idx="4463">
                  <c:v>7</c:v>
                </c:pt>
                <c:pt idx="4464">
                  <c:v>7</c:v>
                </c:pt>
                <c:pt idx="4465">
                  <c:v>12</c:v>
                </c:pt>
                <c:pt idx="4466">
                  <c:v>6</c:v>
                </c:pt>
                <c:pt idx="4467">
                  <c:v>14</c:v>
                </c:pt>
                <c:pt idx="4468">
                  <c:v>9</c:v>
                </c:pt>
                <c:pt idx="4469">
                  <c:v>8</c:v>
                </c:pt>
                <c:pt idx="4470">
                  <c:v>9</c:v>
                </c:pt>
                <c:pt idx="4471">
                  <c:v>6</c:v>
                </c:pt>
                <c:pt idx="4472">
                  <c:v>8</c:v>
                </c:pt>
                <c:pt idx="4473">
                  <c:v>9</c:v>
                </c:pt>
                <c:pt idx="4474">
                  <c:v>10</c:v>
                </c:pt>
                <c:pt idx="4475">
                  <c:v>3</c:v>
                </c:pt>
                <c:pt idx="4476">
                  <c:v>6</c:v>
                </c:pt>
                <c:pt idx="4477">
                  <c:v>9</c:v>
                </c:pt>
                <c:pt idx="4478">
                  <c:v>7</c:v>
                </c:pt>
                <c:pt idx="4479">
                  <c:v>1</c:v>
                </c:pt>
                <c:pt idx="4480">
                  <c:v>8</c:v>
                </c:pt>
                <c:pt idx="4481">
                  <c:v>11</c:v>
                </c:pt>
                <c:pt idx="4482">
                  <c:v>12</c:v>
                </c:pt>
                <c:pt idx="4483">
                  <c:v>7</c:v>
                </c:pt>
                <c:pt idx="4484">
                  <c:v>12</c:v>
                </c:pt>
                <c:pt idx="4485">
                  <c:v>15</c:v>
                </c:pt>
                <c:pt idx="4486">
                  <c:v>4</c:v>
                </c:pt>
                <c:pt idx="4487">
                  <c:v>8</c:v>
                </c:pt>
                <c:pt idx="4488">
                  <c:v>3</c:v>
                </c:pt>
                <c:pt idx="4489">
                  <c:v>7</c:v>
                </c:pt>
                <c:pt idx="4490">
                  <c:v>8</c:v>
                </c:pt>
                <c:pt idx="4491">
                  <c:v>3</c:v>
                </c:pt>
                <c:pt idx="4492">
                  <c:v>12</c:v>
                </c:pt>
                <c:pt idx="4493">
                  <c:v>1</c:v>
                </c:pt>
                <c:pt idx="4494">
                  <c:v>9</c:v>
                </c:pt>
                <c:pt idx="4495">
                  <c:v>10</c:v>
                </c:pt>
                <c:pt idx="4496">
                  <c:v>11</c:v>
                </c:pt>
                <c:pt idx="4497">
                  <c:v>12</c:v>
                </c:pt>
                <c:pt idx="4498">
                  <c:v>3</c:v>
                </c:pt>
                <c:pt idx="4499">
                  <c:v>1</c:v>
                </c:pt>
                <c:pt idx="4500">
                  <c:v>8</c:v>
                </c:pt>
                <c:pt idx="4501">
                  <c:v>14</c:v>
                </c:pt>
                <c:pt idx="4502">
                  <c:v>8</c:v>
                </c:pt>
                <c:pt idx="4503">
                  <c:v>3</c:v>
                </c:pt>
                <c:pt idx="4504">
                  <c:v>8</c:v>
                </c:pt>
                <c:pt idx="4505">
                  <c:v>10</c:v>
                </c:pt>
                <c:pt idx="4506">
                  <c:v>17</c:v>
                </c:pt>
                <c:pt idx="4507">
                  <c:v>0</c:v>
                </c:pt>
                <c:pt idx="4508">
                  <c:v>6</c:v>
                </c:pt>
                <c:pt idx="4509">
                  <c:v>4</c:v>
                </c:pt>
                <c:pt idx="4510">
                  <c:v>11</c:v>
                </c:pt>
                <c:pt idx="4511">
                  <c:v>8</c:v>
                </c:pt>
                <c:pt idx="4512">
                  <c:v>7</c:v>
                </c:pt>
                <c:pt idx="4513">
                  <c:v>2</c:v>
                </c:pt>
                <c:pt idx="4514">
                  <c:v>4</c:v>
                </c:pt>
                <c:pt idx="4515">
                  <c:v>10</c:v>
                </c:pt>
                <c:pt idx="4516">
                  <c:v>0</c:v>
                </c:pt>
                <c:pt idx="4517">
                  <c:v>3</c:v>
                </c:pt>
                <c:pt idx="4518">
                  <c:v>4</c:v>
                </c:pt>
                <c:pt idx="4519">
                  <c:v>5</c:v>
                </c:pt>
                <c:pt idx="4520">
                  <c:v>6</c:v>
                </c:pt>
                <c:pt idx="4521">
                  <c:v>2</c:v>
                </c:pt>
                <c:pt idx="4522">
                  <c:v>11</c:v>
                </c:pt>
                <c:pt idx="4523">
                  <c:v>8</c:v>
                </c:pt>
                <c:pt idx="4524">
                  <c:v>8</c:v>
                </c:pt>
                <c:pt idx="4525">
                  <c:v>9</c:v>
                </c:pt>
                <c:pt idx="4526">
                  <c:v>6</c:v>
                </c:pt>
                <c:pt idx="4527">
                  <c:v>12</c:v>
                </c:pt>
                <c:pt idx="4528">
                  <c:v>1</c:v>
                </c:pt>
                <c:pt idx="4529">
                  <c:v>11</c:v>
                </c:pt>
                <c:pt idx="4530">
                  <c:v>6</c:v>
                </c:pt>
                <c:pt idx="4531">
                  <c:v>8</c:v>
                </c:pt>
                <c:pt idx="4532">
                  <c:v>10</c:v>
                </c:pt>
                <c:pt idx="4533">
                  <c:v>7</c:v>
                </c:pt>
                <c:pt idx="4534">
                  <c:v>3</c:v>
                </c:pt>
                <c:pt idx="4535">
                  <c:v>3</c:v>
                </c:pt>
                <c:pt idx="4536">
                  <c:v>5</c:v>
                </c:pt>
                <c:pt idx="4537">
                  <c:v>8</c:v>
                </c:pt>
                <c:pt idx="4538">
                  <c:v>7</c:v>
                </c:pt>
                <c:pt idx="4539">
                  <c:v>14</c:v>
                </c:pt>
                <c:pt idx="4540">
                  <c:v>14</c:v>
                </c:pt>
                <c:pt idx="4541">
                  <c:v>6</c:v>
                </c:pt>
                <c:pt idx="4542">
                  <c:v>13</c:v>
                </c:pt>
                <c:pt idx="4543">
                  <c:v>10</c:v>
                </c:pt>
                <c:pt idx="4544">
                  <c:v>7</c:v>
                </c:pt>
                <c:pt idx="4545">
                  <c:v>10</c:v>
                </c:pt>
                <c:pt idx="4546">
                  <c:v>11</c:v>
                </c:pt>
                <c:pt idx="4547">
                  <c:v>8</c:v>
                </c:pt>
                <c:pt idx="4548">
                  <c:v>2</c:v>
                </c:pt>
                <c:pt idx="4549">
                  <c:v>2</c:v>
                </c:pt>
                <c:pt idx="4550">
                  <c:v>15</c:v>
                </c:pt>
                <c:pt idx="4551">
                  <c:v>6</c:v>
                </c:pt>
                <c:pt idx="4552">
                  <c:v>9</c:v>
                </c:pt>
                <c:pt idx="4553">
                  <c:v>14</c:v>
                </c:pt>
                <c:pt idx="4554">
                  <c:v>5</c:v>
                </c:pt>
                <c:pt idx="4555">
                  <c:v>18</c:v>
                </c:pt>
                <c:pt idx="4556">
                  <c:v>5</c:v>
                </c:pt>
                <c:pt idx="4557">
                  <c:v>10</c:v>
                </c:pt>
                <c:pt idx="4558">
                  <c:v>11</c:v>
                </c:pt>
                <c:pt idx="4559">
                  <c:v>7</c:v>
                </c:pt>
                <c:pt idx="4560">
                  <c:v>10</c:v>
                </c:pt>
                <c:pt idx="4561">
                  <c:v>9</c:v>
                </c:pt>
                <c:pt idx="4562">
                  <c:v>8</c:v>
                </c:pt>
                <c:pt idx="4563">
                  <c:v>10</c:v>
                </c:pt>
                <c:pt idx="4564">
                  <c:v>20</c:v>
                </c:pt>
                <c:pt idx="4565">
                  <c:v>2</c:v>
                </c:pt>
                <c:pt idx="4566">
                  <c:v>10</c:v>
                </c:pt>
                <c:pt idx="4567">
                  <c:v>12</c:v>
                </c:pt>
                <c:pt idx="4568">
                  <c:v>8</c:v>
                </c:pt>
                <c:pt idx="4569">
                  <c:v>10</c:v>
                </c:pt>
                <c:pt idx="4570">
                  <c:v>3</c:v>
                </c:pt>
                <c:pt idx="4571">
                  <c:v>14</c:v>
                </c:pt>
                <c:pt idx="4572">
                  <c:v>6</c:v>
                </c:pt>
                <c:pt idx="4573">
                  <c:v>10</c:v>
                </c:pt>
                <c:pt idx="4574">
                  <c:v>8</c:v>
                </c:pt>
                <c:pt idx="4575">
                  <c:v>13</c:v>
                </c:pt>
                <c:pt idx="4576">
                  <c:v>3</c:v>
                </c:pt>
                <c:pt idx="4577">
                  <c:v>8</c:v>
                </c:pt>
                <c:pt idx="4578">
                  <c:v>1</c:v>
                </c:pt>
                <c:pt idx="4579">
                  <c:v>11</c:v>
                </c:pt>
                <c:pt idx="4580">
                  <c:v>9</c:v>
                </c:pt>
                <c:pt idx="4581">
                  <c:v>9</c:v>
                </c:pt>
                <c:pt idx="4582">
                  <c:v>8</c:v>
                </c:pt>
                <c:pt idx="4583">
                  <c:v>13</c:v>
                </c:pt>
                <c:pt idx="4584">
                  <c:v>10</c:v>
                </c:pt>
                <c:pt idx="4585">
                  <c:v>8</c:v>
                </c:pt>
                <c:pt idx="4586">
                  <c:v>10</c:v>
                </c:pt>
                <c:pt idx="4587">
                  <c:v>9</c:v>
                </c:pt>
                <c:pt idx="4588">
                  <c:v>14</c:v>
                </c:pt>
                <c:pt idx="4589">
                  <c:v>7</c:v>
                </c:pt>
                <c:pt idx="4590">
                  <c:v>8</c:v>
                </c:pt>
                <c:pt idx="4591">
                  <c:v>7</c:v>
                </c:pt>
                <c:pt idx="4592">
                  <c:v>4</c:v>
                </c:pt>
                <c:pt idx="4593">
                  <c:v>6</c:v>
                </c:pt>
                <c:pt idx="4594">
                  <c:v>9</c:v>
                </c:pt>
                <c:pt idx="4595">
                  <c:v>14</c:v>
                </c:pt>
                <c:pt idx="4596">
                  <c:v>11</c:v>
                </c:pt>
                <c:pt idx="4597">
                  <c:v>9</c:v>
                </c:pt>
                <c:pt idx="4598">
                  <c:v>7</c:v>
                </c:pt>
                <c:pt idx="4599">
                  <c:v>9</c:v>
                </c:pt>
                <c:pt idx="4600">
                  <c:v>5</c:v>
                </c:pt>
                <c:pt idx="4601">
                  <c:v>6</c:v>
                </c:pt>
                <c:pt idx="4602">
                  <c:v>18</c:v>
                </c:pt>
                <c:pt idx="4603">
                  <c:v>11</c:v>
                </c:pt>
                <c:pt idx="4604">
                  <c:v>5</c:v>
                </c:pt>
                <c:pt idx="4605">
                  <c:v>2</c:v>
                </c:pt>
                <c:pt idx="4606">
                  <c:v>13</c:v>
                </c:pt>
                <c:pt idx="4607">
                  <c:v>9</c:v>
                </c:pt>
                <c:pt idx="4608">
                  <c:v>9</c:v>
                </c:pt>
                <c:pt idx="4609">
                  <c:v>3</c:v>
                </c:pt>
                <c:pt idx="4610">
                  <c:v>3</c:v>
                </c:pt>
                <c:pt idx="4611">
                  <c:v>1</c:v>
                </c:pt>
                <c:pt idx="4612">
                  <c:v>4</c:v>
                </c:pt>
                <c:pt idx="4613">
                  <c:v>11</c:v>
                </c:pt>
                <c:pt idx="4614">
                  <c:v>7</c:v>
                </c:pt>
                <c:pt idx="4615">
                  <c:v>9</c:v>
                </c:pt>
                <c:pt idx="4616">
                  <c:v>9</c:v>
                </c:pt>
                <c:pt idx="4617">
                  <c:v>8</c:v>
                </c:pt>
                <c:pt idx="4618">
                  <c:v>7</c:v>
                </c:pt>
                <c:pt idx="4619">
                  <c:v>1</c:v>
                </c:pt>
                <c:pt idx="4620">
                  <c:v>3</c:v>
                </c:pt>
                <c:pt idx="4621">
                  <c:v>8</c:v>
                </c:pt>
                <c:pt idx="4622">
                  <c:v>3</c:v>
                </c:pt>
                <c:pt idx="4623">
                  <c:v>8</c:v>
                </c:pt>
                <c:pt idx="4624">
                  <c:v>15</c:v>
                </c:pt>
                <c:pt idx="4625">
                  <c:v>13</c:v>
                </c:pt>
                <c:pt idx="4626">
                  <c:v>8</c:v>
                </c:pt>
                <c:pt idx="4627">
                  <c:v>7</c:v>
                </c:pt>
                <c:pt idx="4628">
                  <c:v>11</c:v>
                </c:pt>
                <c:pt idx="4629">
                  <c:v>9</c:v>
                </c:pt>
                <c:pt idx="4630">
                  <c:v>5</c:v>
                </c:pt>
                <c:pt idx="4631">
                  <c:v>3</c:v>
                </c:pt>
                <c:pt idx="4632">
                  <c:v>6</c:v>
                </c:pt>
                <c:pt idx="4633">
                  <c:v>6</c:v>
                </c:pt>
                <c:pt idx="4634">
                  <c:v>16</c:v>
                </c:pt>
                <c:pt idx="4635">
                  <c:v>17</c:v>
                </c:pt>
                <c:pt idx="4636">
                  <c:v>10</c:v>
                </c:pt>
                <c:pt idx="4637">
                  <c:v>10</c:v>
                </c:pt>
                <c:pt idx="4638">
                  <c:v>9</c:v>
                </c:pt>
                <c:pt idx="4639">
                  <c:v>7</c:v>
                </c:pt>
                <c:pt idx="4640">
                  <c:v>9</c:v>
                </c:pt>
                <c:pt idx="4641">
                  <c:v>16</c:v>
                </c:pt>
                <c:pt idx="4642">
                  <c:v>10</c:v>
                </c:pt>
                <c:pt idx="4643">
                  <c:v>9</c:v>
                </c:pt>
                <c:pt idx="4644">
                  <c:v>0</c:v>
                </c:pt>
                <c:pt idx="4645">
                  <c:v>10</c:v>
                </c:pt>
                <c:pt idx="4646">
                  <c:v>10</c:v>
                </c:pt>
                <c:pt idx="4647">
                  <c:v>3</c:v>
                </c:pt>
                <c:pt idx="4648">
                  <c:v>9</c:v>
                </c:pt>
                <c:pt idx="4649">
                  <c:v>9</c:v>
                </c:pt>
                <c:pt idx="4650">
                  <c:v>10</c:v>
                </c:pt>
                <c:pt idx="4651">
                  <c:v>4</c:v>
                </c:pt>
                <c:pt idx="4652">
                  <c:v>10</c:v>
                </c:pt>
                <c:pt idx="4653">
                  <c:v>8</c:v>
                </c:pt>
                <c:pt idx="4654">
                  <c:v>7</c:v>
                </c:pt>
                <c:pt idx="4655">
                  <c:v>7</c:v>
                </c:pt>
                <c:pt idx="4656">
                  <c:v>7</c:v>
                </c:pt>
                <c:pt idx="4657">
                  <c:v>14</c:v>
                </c:pt>
                <c:pt idx="4658">
                  <c:v>5</c:v>
                </c:pt>
                <c:pt idx="4659">
                  <c:v>2</c:v>
                </c:pt>
                <c:pt idx="4660">
                  <c:v>5</c:v>
                </c:pt>
                <c:pt idx="4661">
                  <c:v>13</c:v>
                </c:pt>
                <c:pt idx="4662">
                  <c:v>1</c:v>
                </c:pt>
                <c:pt idx="4663">
                  <c:v>10</c:v>
                </c:pt>
                <c:pt idx="4664">
                  <c:v>4</c:v>
                </c:pt>
                <c:pt idx="4665">
                  <c:v>1</c:v>
                </c:pt>
                <c:pt idx="4666">
                  <c:v>2</c:v>
                </c:pt>
                <c:pt idx="4667">
                  <c:v>5</c:v>
                </c:pt>
                <c:pt idx="4668">
                  <c:v>8</c:v>
                </c:pt>
                <c:pt idx="4669">
                  <c:v>5</c:v>
                </c:pt>
                <c:pt idx="4670">
                  <c:v>21</c:v>
                </c:pt>
                <c:pt idx="4671">
                  <c:v>5</c:v>
                </c:pt>
                <c:pt idx="4672">
                  <c:v>4</c:v>
                </c:pt>
                <c:pt idx="4673">
                  <c:v>6</c:v>
                </c:pt>
                <c:pt idx="4674">
                  <c:v>2</c:v>
                </c:pt>
                <c:pt idx="4675">
                  <c:v>6</c:v>
                </c:pt>
                <c:pt idx="4676">
                  <c:v>9</c:v>
                </c:pt>
                <c:pt idx="4677">
                  <c:v>23</c:v>
                </c:pt>
                <c:pt idx="4678">
                  <c:v>4</c:v>
                </c:pt>
                <c:pt idx="4679">
                  <c:v>22</c:v>
                </c:pt>
                <c:pt idx="4680">
                  <c:v>1</c:v>
                </c:pt>
                <c:pt idx="4681">
                  <c:v>6</c:v>
                </c:pt>
                <c:pt idx="4682">
                  <c:v>10</c:v>
                </c:pt>
                <c:pt idx="4683">
                  <c:v>1</c:v>
                </c:pt>
                <c:pt idx="4684">
                  <c:v>5</c:v>
                </c:pt>
                <c:pt idx="4685">
                  <c:v>2</c:v>
                </c:pt>
                <c:pt idx="4686">
                  <c:v>9</c:v>
                </c:pt>
                <c:pt idx="4687">
                  <c:v>21</c:v>
                </c:pt>
                <c:pt idx="4688">
                  <c:v>6</c:v>
                </c:pt>
                <c:pt idx="4689">
                  <c:v>8</c:v>
                </c:pt>
                <c:pt idx="4690">
                  <c:v>7</c:v>
                </c:pt>
                <c:pt idx="4691">
                  <c:v>10</c:v>
                </c:pt>
                <c:pt idx="4692">
                  <c:v>2</c:v>
                </c:pt>
                <c:pt idx="4693">
                  <c:v>7</c:v>
                </c:pt>
                <c:pt idx="4694">
                  <c:v>6</c:v>
                </c:pt>
                <c:pt idx="4695">
                  <c:v>3</c:v>
                </c:pt>
                <c:pt idx="4696">
                  <c:v>8</c:v>
                </c:pt>
                <c:pt idx="4697">
                  <c:v>8</c:v>
                </c:pt>
                <c:pt idx="4698">
                  <c:v>4</c:v>
                </c:pt>
                <c:pt idx="4699">
                  <c:v>4</c:v>
                </c:pt>
                <c:pt idx="4700">
                  <c:v>7</c:v>
                </c:pt>
                <c:pt idx="4701">
                  <c:v>1</c:v>
                </c:pt>
                <c:pt idx="4702">
                  <c:v>1</c:v>
                </c:pt>
                <c:pt idx="4703">
                  <c:v>11</c:v>
                </c:pt>
                <c:pt idx="4704">
                  <c:v>11</c:v>
                </c:pt>
                <c:pt idx="4705">
                  <c:v>8</c:v>
                </c:pt>
                <c:pt idx="4706">
                  <c:v>0</c:v>
                </c:pt>
                <c:pt idx="4707">
                  <c:v>10</c:v>
                </c:pt>
                <c:pt idx="4708">
                  <c:v>9</c:v>
                </c:pt>
                <c:pt idx="4709">
                  <c:v>5</c:v>
                </c:pt>
                <c:pt idx="4710">
                  <c:v>12</c:v>
                </c:pt>
                <c:pt idx="4711">
                  <c:v>3</c:v>
                </c:pt>
                <c:pt idx="4712">
                  <c:v>4</c:v>
                </c:pt>
                <c:pt idx="4713">
                  <c:v>4</c:v>
                </c:pt>
                <c:pt idx="4714">
                  <c:v>10</c:v>
                </c:pt>
                <c:pt idx="4715">
                  <c:v>5</c:v>
                </c:pt>
                <c:pt idx="4716">
                  <c:v>2</c:v>
                </c:pt>
                <c:pt idx="4717">
                  <c:v>11</c:v>
                </c:pt>
                <c:pt idx="4718">
                  <c:v>8</c:v>
                </c:pt>
                <c:pt idx="4719">
                  <c:v>5</c:v>
                </c:pt>
                <c:pt idx="4720">
                  <c:v>22</c:v>
                </c:pt>
                <c:pt idx="4721">
                  <c:v>3</c:v>
                </c:pt>
                <c:pt idx="4722">
                  <c:v>5</c:v>
                </c:pt>
                <c:pt idx="4723">
                  <c:v>5</c:v>
                </c:pt>
                <c:pt idx="4724">
                  <c:v>5</c:v>
                </c:pt>
                <c:pt idx="4725">
                  <c:v>8</c:v>
                </c:pt>
                <c:pt idx="4726">
                  <c:v>10</c:v>
                </c:pt>
                <c:pt idx="4727">
                  <c:v>1</c:v>
                </c:pt>
                <c:pt idx="4728">
                  <c:v>11</c:v>
                </c:pt>
                <c:pt idx="4729">
                  <c:v>5</c:v>
                </c:pt>
                <c:pt idx="4730">
                  <c:v>12</c:v>
                </c:pt>
                <c:pt idx="4731">
                  <c:v>14</c:v>
                </c:pt>
                <c:pt idx="4732">
                  <c:v>3</c:v>
                </c:pt>
                <c:pt idx="4733">
                  <c:v>11</c:v>
                </c:pt>
                <c:pt idx="4734">
                  <c:v>7</c:v>
                </c:pt>
                <c:pt idx="4735">
                  <c:v>3</c:v>
                </c:pt>
                <c:pt idx="4736">
                  <c:v>6</c:v>
                </c:pt>
                <c:pt idx="4737">
                  <c:v>6</c:v>
                </c:pt>
                <c:pt idx="4738">
                  <c:v>0</c:v>
                </c:pt>
                <c:pt idx="4739">
                  <c:v>4</c:v>
                </c:pt>
                <c:pt idx="4740">
                  <c:v>9</c:v>
                </c:pt>
                <c:pt idx="4741">
                  <c:v>9</c:v>
                </c:pt>
                <c:pt idx="4742">
                  <c:v>7</c:v>
                </c:pt>
                <c:pt idx="4743">
                  <c:v>10</c:v>
                </c:pt>
                <c:pt idx="4744">
                  <c:v>12</c:v>
                </c:pt>
                <c:pt idx="4745">
                  <c:v>5</c:v>
                </c:pt>
                <c:pt idx="4746">
                  <c:v>1</c:v>
                </c:pt>
                <c:pt idx="4747">
                  <c:v>6</c:v>
                </c:pt>
                <c:pt idx="4748">
                  <c:v>1</c:v>
                </c:pt>
                <c:pt idx="4749">
                  <c:v>1</c:v>
                </c:pt>
                <c:pt idx="4750">
                  <c:v>17</c:v>
                </c:pt>
                <c:pt idx="4751">
                  <c:v>9</c:v>
                </c:pt>
                <c:pt idx="4752">
                  <c:v>4</c:v>
                </c:pt>
                <c:pt idx="4753">
                  <c:v>6</c:v>
                </c:pt>
                <c:pt idx="4754">
                  <c:v>4</c:v>
                </c:pt>
                <c:pt idx="4755">
                  <c:v>5</c:v>
                </c:pt>
                <c:pt idx="4756">
                  <c:v>11</c:v>
                </c:pt>
                <c:pt idx="4757">
                  <c:v>4</c:v>
                </c:pt>
                <c:pt idx="4758">
                  <c:v>11</c:v>
                </c:pt>
                <c:pt idx="4759">
                  <c:v>12</c:v>
                </c:pt>
                <c:pt idx="4760">
                  <c:v>1</c:v>
                </c:pt>
                <c:pt idx="4761">
                  <c:v>12</c:v>
                </c:pt>
                <c:pt idx="4762">
                  <c:v>9</c:v>
                </c:pt>
                <c:pt idx="4763">
                  <c:v>9</c:v>
                </c:pt>
                <c:pt idx="4764">
                  <c:v>1</c:v>
                </c:pt>
                <c:pt idx="4765">
                  <c:v>9</c:v>
                </c:pt>
                <c:pt idx="4766">
                  <c:v>9</c:v>
                </c:pt>
                <c:pt idx="4767">
                  <c:v>5</c:v>
                </c:pt>
                <c:pt idx="4768">
                  <c:v>3</c:v>
                </c:pt>
                <c:pt idx="4769">
                  <c:v>9</c:v>
                </c:pt>
                <c:pt idx="4770">
                  <c:v>9</c:v>
                </c:pt>
                <c:pt idx="4771">
                  <c:v>8</c:v>
                </c:pt>
                <c:pt idx="4772">
                  <c:v>5</c:v>
                </c:pt>
                <c:pt idx="4773">
                  <c:v>8</c:v>
                </c:pt>
                <c:pt idx="4774">
                  <c:v>7</c:v>
                </c:pt>
                <c:pt idx="4775">
                  <c:v>7</c:v>
                </c:pt>
                <c:pt idx="4776">
                  <c:v>2</c:v>
                </c:pt>
                <c:pt idx="4777">
                  <c:v>5</c:v>
                </c:pt>
                <c:pt idx="4778">
                  <c:v>13</c:v>
                </c:pt>
                <c:pt idx="4779">
                  <c:v>3</c:v>
                </c:pt>
                <c:pt idx="4780">
                  <c:v>5</c:v>
                </c:pt>
                <c:pt idx="4781">
                  <c:v>7</c:v>
                </c:pt>
                <c:pt idx="4782">
                  <c:v>7</c:v>
                </c:pt>
                <c:pt idx="4783">
                  <c:v>4</c:v>
                </c:pt>
                <c:pt idx="4784">
                  <c:v>8</c:v>
                </c:pt>
                <c:pt idx="4785">
                  <c:v>1</c:v>
                </c:pt>
                <c:pt idx="4786">
                  <c:v>12</c:v>
                </c:pt>
                <c:pt idx="4787">
                  <c:v>7</c:v>
                </c:pt>
                <c:pt idx="4788">
                  <c:v>10</c:v>
                </c:pt>
                <c:pt idx="4789">
                  <c:v>5</c:v>
                </c:pt>
                <c:pt idx="4790">
                  <c:v>2</c:v>
                </c:pt>
                <c:pt idx="4791">
                  <c:v>1</c:v>
                </c:pt>
                <c:pt idx="4792">
                  <c:v>7</c:v>
                </c:pt>
                <c:pt idx="4793">
                  <c:v>13</c:v>
                </c:pt>
                <c:pt idx="4794">
                  <c:v>11</c:v>
                </c:pt>
                <c:pt idx="4795">
                  <c:v>7</c:v>
                </c:pt>
                <c:pt idx="4796">
                  <c:v>14</c:v>
                </c:pt>
                <c:pt idx="4797">
                  <c:v>1</c:v>
                </c:pt>
                <c:pt idx="4798">
                  <c:v>0</c:v>
                </c:pt>
                <c:pt idx="4799">
                  <c:v>5</c:v>
                </c:pt>
                <c:pt idx="4800">
                  <c:v>9</c:v>
                </c:pt>
                <c:pt idx="4801">
                  <c:v>0</c:v>
                </c:pt>
                <c:pt idx="4802">
                  <c:v>10</c:v>
                </c:pt>
                <c:pt idx="4803">
                  <c:v>6</c:v>
                </c:pt>
                <c:pt idx="4804">
                  <c:v>1</c:v>
                </c:pt>
                <c:pt idx="4805">
                  <c:v>3</c:v>
                </c:pt>
                <c:pt idx="4806">
                  <c:v>18</c:v>
                </c:pt>
                <c:pt idx="4807">
                  <c:v>8</c:v>
                </c:pt>
                <c:pt idx="4808">
                  <c:v>9</c:v>
                </c:pt>
                <c:pt idx="4809">
                  <c:v>12</c:v>
                </c:pt>
                <c:pt idx="4810">
                  <c:v>8</c:v>
                </c:pt>
                <c:pt idx="4811">
                  <c:v>6</c:v>
                </c:pt>
                <c:pt idx="4812">
                  <c:v>3</c:v>
                </c:pt>
                <c:pt idx="4813">
                  <c:v>9</c:v>
                </c:pt>
                <c:pt idx="4814">
                  <c:v>5</c:v>
                </c:pt>
                <c:pt idx="4815">
                  <c:v>9</c:v>
                </c:pt>
                <c:pt idx="4816">
                  <c:v>6</c:v>
                </c:pt>
                <c:pt idx="4817">
                  <c:v>10</c:v>
                </c:pt>
                <c:pt idx="4818">
                  <c:v>16</c:v>
                </c:pt>
                <c:pt idx="4819">
                  <c:v>7</c:v>
                </c:pt>
                <c:pt idx="4820">
                  <c:v>10</c:v>
                </c:pt>
                <c:pt idx="4821">
                  <c:v>3</c:v>
                </c:pt>
                <c:pt idx="4822">
                  <c:v>4</c:v>
                </c:pt>
                <c:pt idx="4823">
                  <c:v>8</c:v>
                </c:pt>
                <c:pt idx="4824">
                  <c:v>13</c:v>
                </c:pt>
                <c:pt idx="4825">
                  <c:v>10</c:v>
                </c:pt>
                <c:pt idx="4826">
                  <c:v>4</c:v>
                </c:pt>
                <c:pt idx="4827">
                  <c:v>0</c:v>
                </c:pt>
                <c:pt idx="4828">
                  <c:v>9</c:v>
                </c:pt>
                <c:pt idx="4829">
                  <c:v>8</c:v>
                </c:pt>
                <c:pt idx="4830">
                  <c:v>9</c:v>
                </c:pt>
                <c:pt idx="4831">
                  <c:v>8</c:v>
                </c:pt>
                <c:pt idx="4832">
                  <c:v>14</c:v>
                </c:pt>
                <c:pt idx="4833">
                  <c:v>9</c:v>
                </c:pt>
                <c:pt idx="4834">
                  <c:v>1</c:v>
                </c:pt>
                <c:pt idx="4835">
                  <c:v>13</c:v>
                </c:pt>
                <c:pt idx="4836">
                  <c:v>10</c:v>
                </c:pt>
                <c:pt idx="4837">
                  <c:v>11</c:v>
                </c:pt>
                <c:pt idx="4838">
                  <c:v>8</c:v>
                </c:pt>
                <c:pt idx="4839">
                  <c:v>8</c:v>
                </c:pt>
                <c:pt idx="4840">
                  <c:v>11</c:v>
                </c:pt>
                <c:pt idx="4841">
                  <c:v>7</c:v>
                </c:pt>
                <c:pt idx="4842">
                  <c:v>8</c:v>
                </c:pt>
                <c:pt idx="4843">
                  <c:v>2</c:v>
                </c:pt>
                <c:pt idx="4844">
                  <c:v>7</c:v>
                </c:pt>
                <c:pt idx="4845">
                  <c:v>10</c:v>
                </c:pt>
                <c:pt idx="4846">
                  <c:v>11</c:v>
                </c:pt>
                <c:pt idx="4847">
                  <c:v>3</c:v>
                </c:pt>
                <c:pt idx="4848">
                  <c:v>0</c:v>
                </c:pt>
                <c:pt idx="4849">
                  <c:v>4</c:v>
                </c:pt>
                <c:pt idx="4850">
                  <c:v>11</c:v>
                </c:pt>
                <c:pt idx="4851">
                  <c:v>1</c:v>
                </c:pt>
                <c:pt idx="4852">
                  <c:v>3</c:v>
                </c:pt>
                <c:pt idx="4853">
                  <c:v>10</c:v>
                </c:pt>
                <c:pt idx="4854">
                  <c:v>7</c:v>
                </c:pt>
                <c:pt idx="4855">
                  <c:v>5</c:v>
                </c:pt>
                <c:pt idx="4856">
                  <c:v>6</c:v>
                </c:pt>
                <c:pt idx="4857">
                  <c:v>7</c:v>
                </c:pt>
                <c:pt idx="4858">
                  <c:v>3</c:v>
                </c:pt>
                <c:pt idx="4859">
                  <c:v>5</c:v>
                </c:pt>
                <c:pt idx="4860">
                  <c:v>7</c:v>
                </c:pt>
                <c:pt idx="4861">
                  <c:v>7</c:v>
                </c:pt>
                <c:pt idx="4862">
                  <c:v>1</c:v>
                </c:pt>
                <c:pt idx="4863">
                  <c:v>9</c:v>
                </c:pt>
                <c:pt idx="4864">
                  <c:v>3</c:v>
                </c:pt>
                <c:pt idx="4865">
                  <c:v>4</c:v>
                </c:pt>
                <c:pt idx="4866">
                  <c:v>5</c:v>
                </c:pt>
                <c:pt idx="4867">
                  <c:v>2</c:v>
                </c:pt>
                <c:pt idx="4868">
                  <c:v>2</c:v>
                </c:pt>
                <c:pt idx="4869">
                  <c:v>7</c:v>
                </c:pt>
                <c:pt idx="4870">
                  <c:v>11</c:v>
                </c:pt>
                <c:pt idx="4871">
                  <c:v>0</c:v>
                </c:pt>
                <c:pt idx="4872">
                  <c:v>7</c:v>
                </c:pt>
                <c:pt idx="4873">
                  <c:v>5</c:v>
                </c:pt>
                <c:pt idx="4874">
                  <c:v>7</c:v>
                </c:pt>
                <c:pt idx="4875">
                  <c:v>20</c:v>
                </c:pt>
                <c:pt idx="4876">
                  <c:v>9</c:v>
                </c:pt>
                <c:pt idx="4877">
                  <c:v>11</c:v>
                </c:pt>
                <c:pt idx="4878">
                  <c:v>2</c:v>
                </c:pt>
                <c:pt idx="4879">
                  <c:v>9</c:v>
                </c:pt>
                <c:pt idx="4880">
                  <c:v>8</c:v>
                </c:pt>
                <c:pt idx="4881">
                  <c:v>6</c:v>
                </c:pt>
                <c:pt idx="4882">
                  <c:v>10</c:v>
                </c:pt>
                <c:pt idx="4883">
                  <c:v>2</c:v>
                </c:pt>
                <c:pt idx="4884">
                  <c:v>12</c:v>
                </c:pt>
                <c:pt idx="4885">
                  <c:v>7</c:v>
                </c:pt>
                <c:pt idx="4886">
                  <c:v>5</c:v>
                </c:pt>
                <c:pt idx="4887">
                  <c:v>1</c:v>
                </c:pt>
                <c:pt idx="4888">
                  <c:v>5</c:v>
                </c:pt>
                <c:pt idx="4889">
                  <c:v>2</c:v>
                </c:pt>
                <c:pt idx="4890">
                  <c:v>7</c:v>
                </c:pt>
                <c:pt idx="4891">
                  <c:v>12</c:v>
                </c:pt>
                <c:pt idx="4892">
                  <c:v>9</c:v>
                </c:pt>
                <c:pt idx="4893">
                  <c:v>3</c:v>
                </c:pt>
                <c:pt idx="4894">
                  <c:v>9</c:v>
                </c:pt>
                <c:pt idx="4895">
                  <c:v>0</c:v>
                </c:pt>
                <c:pt idx="4896">
                  <c:v>9</c:v>
                </c:pt>
                <c:pt idx="4897">
                  <c:v>6</c:v>
                </c:pt>
                <c:pt idx="4898">
                  <c:v>13</c:v>
                </c:pt>
                <c:pt idx="4899">
                  <c:v>7</c:v>
                </c:pt>
                <c:pt idx="4900">
                  <c:v>9</c:v>
                </c:pt>
                <c:pt idx="4901">
                  <c:v>5</c:v>
                </c:pt>
                <c:pt idx="4902">
                  <c:v>6</c:v>
                </c:pt>
                <c:pt idx="4903">
                  <c:v>9</c:v>
                </c:pt>
                <c:pt idx="4904">
                  <c:v>15</c:v>
                </c:pt>
                <c:pt idx="4905">
                  <c:v>13</c:v>
                </c:pt>
                <c:pt idx="4906">
                  <c:v>7</c:v>
                </c:pt>
                <c:pt idx="4907">
                  <c:v>9</c:v>
                </c:pt>
                <c:pt idx="4908">
                  <c:v>1</c:v>
                </c:pt>
                <c:pt idx="4909">
                  <c:v>10</c:v>
                </c:pt>
                <c:pt idx="4910">
                  <c:v>12</c:v>
                </c:pt>
                <c:pt idx="4911">
                  <c:v>11</c:v>
                </c:pt>
                <c:pt idx="4912">
                  <c:v>10</c:v>
                </c:pt>
                <c:pt idx="4913">
                  <c:v>10</c:v>
                </c:pt>
                <c:pt idx="4914">
                  <c:v>3</c:v>
                </c:pt>
                <c:pt idx="4915">
                  <c:v>5</c:v>
                </c:pt>
                <c:pt idx="4916">
                  <c:v>9</c:v>
                </c:pt>
                <c:pt idx="4917">
                  <c:v>10</c:v>
                </c:pt>
                <c:pt idx="4918">
                  <c:v>2</c:v>
                </c:pt>
                <c:pt idx="4919">
                  <c:v>9</c:v>
                </c:pt>
                <c:pt idx="4920">
                  <c:v>7</c:v>
                </c:pt>
                <c:pt idx="4921">
                  <c:v>7</c:v>
                </c:pt>
                <c:pt idx="4922">
                  <c:v>12</c:v>
                </c:pt>
                <c:pt idx="4923">
                  <c:v>9</c:v>
                </c:pt>
                <c:pt idx="4924">
                  <c:v>10</c:v>
                </c:pt>
                <c:pt idx="4925">
                  <c:v>10</c:v>
                </c:pt>
                <c:pt idx="4926">
                  <c:v>6</c:v>
                </c:pt>
                <c:pt idx="4927">
                  <c:v>10</c:v>
                </c:pt>
                <c:pt idx="4928">
                  <c:v>5</c:v>
                </c:pt>
                <c:pt idx="4929">
                  <c:v>6</c:v>
                </c:pt>
                <c:pt idx="4930">
                  <c:v>8</c:v>
                </c:pt>
                <c:pt idx="4931">
                  <c:v>4</c:v>
                </c:pt>
                <c:pt idx="4932">
                  <c:v>8</c:v>
                </c:pt>
                <c:pt idx="4933">
                  <c:v>1</c:v>
                </c:pt>
                <c:pt idx="4934">
                  <c:v>8</c:v>
                </c:pt>
                <c:pt idx="4935">
                  <c:v>10</c:v>
                </c:pt>
                <c:pt idx="4936">
                  <c:v>0</c:v>
                </c:pt>
                <c:pt idx="4937">
                  <c:v>8</c:v>
                </c:pt>
                <c:pt idx="4938">
                  <c:v>4</c:v>
                </c:pt>
                <c:pt idx="4939">
                  <c:v>5</c:v>
                </c:pt>
                <c:pt idx="4940">
                  <c:v>6</c:v>
                </c:pt>
                <c:pt idx="4941">
                  <c:v>6</c:v>
                </c:pt>
                <c:pt idx="4942">
                  <c:v>4</c:v>
                </c:pt>
                <c:pt idx="4943">
                  <c:v>20</c:v>
                </c:pt>
                <c:pt idx="4944">
                  <c:v>12</c:v>
                </c:pt>
                <c:pt idx="4945">
                  <c:v>3</c:v>
                </c:pt>
                <c:pt idx="4946">
                  <c:v>8</c:v>
                </c:pt>
                <c:pt idx="4947">
                  <c:v>7</c:v>
                </c:pt>
                <c:pt idx="4948">
                  <c:v>9</c:v>
                </c:pt>
                <c:pt idx="4949">
                  <c:v>7</c:v>
                </c:pt>
                <c:pt idx="4950">
                  <c:v>4</c:v>
                </c:pt>
                <c:pt idx="4951">
                  <c:v>6</c:v>
                </c:pt>
                <c:pt idx="4952">
                  <c:v>5</c:v>
                </c:pt>
                <c:pt idx="4953">
                  <c:v>6</c:v>
                </c:pt>
                <c:pt idx="4954">
                  <c:v>7</c:v>
                </c:pt>
                <c:pt idx="4955">
                  <c:v>9</c:v>
                </c:pt>
                <c:pt idx="4956">
                  <c:v>7</c:v>
                </c:pt>
                <c:pt idx="4957">
                  <c:v>13</c:v>
                </c:pt>
                <c:pt idx="4958">
                  <c:v>18</c:v>
                </c:pt>
                <c:pt idx="4959">
                  <c:v>3</c:v>
                </c:pt>
                <c:pt idx="4960">
                  <c:v>10</c:v>
                </c:pt>
                <c:pt idx="4961">
                  <c:v>2</c:v>
                </c:pt>
                <c:pt idx="4962">
                  <c:v>2</c:v>
                </c:pt>
                <c:pt idx="4963">
                  <c:v>11</c:v>
                </c:pt>
                <c:pt idx="4964">
                  <c:v>10</c:v>
                </c:pt>
                <c:pt idx="4965">
                  <c:v>17</c:v>
                </c:pt>
                <c:pt idx="4966">
                  <c:v>9</c:v>
                </c:pt>
                <c:pt idx="4967">
                  <c:v>9</c:v>
                </c:pt>
                <c:pt idx="4968">
                  <c:v>11</c:v>
                </c:pt>
                <c:pt idx="4969">
                  <c:v>5</c:v>
                </c:pt>
                <c:pt idx="4970">
                  <c:v>9</c:v>
                </c:pt>
                <c:pt idx="4971">
                  <c:v>4</c:v>
                </c:pt>
                <c:pt idx="4972">
                  <c:v>5</c:v>
                </c:pt>
                <c:pt idx="4973">
                  <c:v>14</c:v>
                </c:pt>
                <c:pt idx="4974">
                  <c:v>7</c:v>
                </c:pt>
                <c:pt idx="4975">
                  <c:v>17</c:v>
                </c:pt>
                <c:pt idx="4976">
                  <c:v>10</c:v>
                </c:pt>
                <c:pt idx="4977">
                  <c:v>3</c:v>
                </c:pt>
                <c:pt idx="4978">
                  <c:v>6</c:v>
                </c:pt>
                <c:pt idx="4979">
                  <c:v>1</c:v>
                </c:pt>
                <c:pt idx="4980">
                  <c:v>3</c:v>
                </c:pt>
                <c:pt idx="4981">
                  <c:v>5</c:v>
                </c:pt>
                <c:pt idx="4982">
                  <c:v>7</c:v>
                </c:pt>
                <c:pt idx="4983">
                  <c:v>1</c:v>
                </c:pt>
                <c:pt idx="4984">
                  <c:v>12</c:v>
                </c:pt>
                <c:pt idx="4985">
                  <c:v>6</c:v>
                </c:pt>
                <c:pt idx="4986">
                  <c:v>7</c:v>
                </c:pt>
                <c:pt idx="4987">
                  <c:v>6</c:v>
                </c:pt>
                <c:pt idx="4988">
                  <c:v>8</c:v>
                </c:pt>
                <c:pt idx="4989">
                  <c:v>6</c:v>
                </c:pt>
                <c:pt idx="4990">
                  <c:v>10</c:v>
                </c:pt>
                <c:pt idx="4991">
                  <c:v>2</c:v>
                </c:pt>
                <c:pt idx="4992">
                  <c:v>11</c:v>
                </c:pt>
                <c:pt idx="4993">
                  <c:v>5</c:v>
                </c:pt>
                <c:pt idx="4994">
                  <c:v>7</c:v>
                </c:pt>
                <c:pt idx="4995">
                  <c:v>3</c:v>
                </c:pt>
                <c:pt idx="4996">
                  <c:v>15</c:v>
                </c:pt>
                <c:pt idx="4997">
                  <c:v>6</c:v>
                </c:pt>
                <c:pt idx="4998">
                  <c:v>5</c:v>
                </c:pt>
                <c:pt idx="4999">
                  <c:v>5</c:v>
                </c:pt>
                <c:pt idx="5000">
                  <c:v>5</c:v>
                </c:pt>
                <c:pt idx="5001">
                  <c:v>6</c:v>
                </c:pt>
                <c:pt idx="5002">
                  <c:v>10</c:v>
                </c:pt>
                <c:pt idx="5003">
                  <c:v>0</c:v>
                </c:pt>
                <c:pt idx="5004">
                  <c:v>1</c:v>
                </c:pt>
                <c:pt idx="5005">
                  <c:v>2</c:v>
                </c:pt>
                <c:pt idx="5006">
                  <c:v>13</c:v>
                </c:pt>
                <c:pt idx="5007">
                  <c:v>10</c:v>
                </c:pt>
                <c:pt idx="5008">
                  <c:v>14</c:v>
                </c:pt>
                <c:pt idx="5009">
                  <c:v>10</c:v>
                </c:pt>
                <c:pt idx="5010">
                  <c:v>6</c:v>
                </c:pt>
                <c:pt idx="5011">
                  <c:v>5</c:v>
                </c:pt>
                <c:pt idx="5012">
                  <c:v>8</c:v>
                </c:pt>
                <c:pt idx="5013">
                  <c:v>11</c:v>
                </c:pt>
                <c:pt idx="5014">
                  <c:v>10</c:v>
                </c:pt>
                <c:pt idx="5015">
                  <c:v>10</c:v>
                </c:pt>
                <c:pt idx="5016">
                  <c:v>8</c:v>
                </c:pt>
                <c:pt idx="5017">
                  <c:v>6</c:v>
                </c:pt>
                <c:pt idx="5018">
                  <c:v>9</c:v>
                </c:pt>
                <c:pt idx="5019">
                  <c:v>7</c:v>
                </c:pt>
                <c:pt idx="5020">
                  <c:v>8</c:v>
                </c:pt>
                <c:pt idx="5021">
                  <c:v>9</c:v>
                </c:pt>
                <c:pt idx="5022">
                  <c:v>3</c:v>
                </c:pt>
                <c:pt idx="5023">
                  <c:v>2</c:v>
                </c:pt>
                <c:pt idx="5024">
                  <c:v>22</c:v>
                </c:pt>
                <c:pt idx="5025">
                  <c:v>7</c:v>
                </c:pt>
                <c:pt idx="5026">
                  <c:v>7</c:v>
                </c:pt>
                <c:pt idx="5027">
                  <c:v>10</c:v>
                </c:pt>
                <c:pt idx="5028">
                  <c:v>18</c:v>
                </c:pt>
                <c:pt idx="5029">
                  <c:v>3</c:v>
                </c:pt>
                <c:pt idx="5030">
                  <c:v>6</c:v>
                </c:pt>
                <c:pt idx="5031">
                  <c:v>10</c:v>
                </c:pt>
                <c:pt idx="5032">
                  <c:v>1</c:v>
                </c:pt>
                <c:pt idx="5033">
                  <c:v>1</c:v>
                </c:pt>
                <c:pt idx="5034">
                  <c:v>0</c:v>
                </c:pt>
                <c:pt idx="5035">
                  <c:v>2</c:v>
                </c:pt>
                <c:pt idx="5036">
                  <c:v>18</c:v>
                </c:pt>
                <c:pt idx="5037">
                  <c:v>14</c:v>
                </c:pt>
                <c:pt idx="5038">
                  <c:v>9</c:v>
                </c:pt>
                <c:pt idx="5039">
                  <c:v>17</c:v>
                </c:pt>
                <c:pt idx="5040">
                  <c:v>2</c:v>
                </c:pt>
                <c:pt idx="5041">
                  <c:v>7</c:v>
                </c:pt>
                <c:pt idx="5042">
                  <c:v>3</c:v>
                </c:pt>
                <c:pt idx="5043">
                  <c:v>6</c:v>
                </c:pt>
                <c:pt idx="5044">
                  <c:v>8</c:v>
                </c:pt>
                <c:pt idx="5045">
                  <c:v>5</c:v>
                </c:pt>
                <c:pt idx="5046">
                  <c:v>2</c:v>
                </c:pt>
                <c:pt idx="5047">
                  <c:v>10</c:v>
                </c:pt>
                <c:pt idx="5048">
                  <c:v>3</c:v>
                </c:pt>
                <c:pt idx="5049">
                  <c:v>9</c:v>
                </c:pt>
                <c:pt idx="5050">
                  <c:v>6</c:v>
                </c:pt>
                <c:pt idx="5051">
                  <c:v>13</c:v>
                </c:pt>
                <c:pt idx="5052">
                  <c:v>6</c:v>
                </c:pt>
                <c:pt idx="5053">
                  <c:v>5</c:v>
                </c:pt>
                <c:pt idx="5054">
                  <c:v>1</c:v>
                </c:pt>
                <c:pt idx="5055">
                  <c:v>4</c:v>
                </c:pt>
                <c:pt idx="5056">
                  <c:v>10</c:v>
                </c:pt>
                <c:pt idx="5057">
                  <c:v>8</c:v>
                </c:pt>
                <c:pt idx="5058">
                  <c:v>5</c:v>
                </c:pt>
                <c:pt idx="5059">
                  <c:v>7</c:v>
                </c:pt>
                <c:pt idx="5060">
                  <c:v>8</c:v>
                </c:pt>
                <c:pt idx="5061">
                  <c:v>11</c:v>
                </c:pt>
                <c:pt idx="5062">
                  <c:v>4</c:v>
                </c:pt>
                <c:pt idx="5063">
                  <c:v>7</c:v>
                </c:pt>
                <c:pt idx="5064">
                  <c:v>7</c:v>
                </c:pt>
                <c:pt idx="5065">
                  <c:v>10</c:v>
                </c:pt>
                <c:pt idx="5066">
                  <c:v>4</c:v>
                </c:pt>
                <c:pt idx="5067">
                  <c:v>7</c:v>
                </c:pt>
                <c:pt idx="5068">
                  <c:v>4</c:v>
                </c:pt>
                <c:pt idx="5069">
                  <c:v>2</c:v>
                </c:pt>
                <c:pt idx="5070">
                  <c:v>1</c:v>
                </c:pt>
                <c:pt idx="5071">
                  <c:v>6</c:v>
                </c:pt>
                <c:pt idx="5072">
                  <c:v>2</c:v>
                </c:pt>
                <c:pt idx="5073">
                  <c:v>9</c:v>
                </c:pt>
                <c:pt idx="5074">
                  <c:v>3</c:v>
                </c:pt>
                <c:pt idx="5075">
                  <c:v>4</c:v>
                </c:pt>
                <c:pt idx="5076">
                  <c:v>10</c:v>
                </c:pt>
                <c:pt idx="5077">
                  <c:v>7</c:v>
                </c:pt>
                <c:pt idx="5078">
                  <c:v>5</c:v>
                </c:pt>
                <c:pt idx="5079">
                  <c:v>8</c:v>
                </c:pt>
                <c:pt idx="5080">
                  <c:v>3</c:v>
                </c:pt>
                <c:pt idx="5081">
                  <c:v>9</c:v>
                </c:pt>
                <c:pt idx="5082">
                  <c:v>8</c:v>
                </c:pt>
                <c:pt idx="5083">
                  <c:v>7</c:v>
                </c:pt>
                <c:pt idx="5084">
                  <c:v>12</c:v>
                </c:pt>
                <c:pt idx="5085">
                  <c:v>8</c:v>
                </c:pt>
                <c:pt idx="5086">
                  <c:v>10</c:v>
                </c:pt>
                <c:pt idx="5087">
                  <c:v>5</c:v>
                </c:pt>
                <c:pt idx="5088">
                  <c:v>4</c:v>
                </c:pt>
                <c:pt idx="5089">
                  <c:v>8</c:v>
                </c:pt>
                <c:pt idx="5090">
                  <c:v>9</c:v>
                </c:pt>
                <c:pt idx="5091">
                  <c:v>0</c:v>
                </c:pt>
                <c:pt idx="5092">
                  <c:v>3</c:v>
                </c:pt>
                <c:pt idx="5093">
                  <c:v>10</c:v>
                </c:pt>
                <c:pt idx="5094">
                  <c:v>8</c:v>
                </c:pt>
                <c:pt idx="5095">
                  <c:v>9</c:v>
                </c:pt>
                <c:pt idx="5096">
                  <c:v>10</c:v>
                </c:pt>
                <c:pt idx="5097">
                  <c:v>7</c:v>
                </c:pt>
                <c:pt idx="5098">
                  <c:v>13</c:v>
                </c:pt>
                <c:pt idx="5099">
                  <c:v>1</c:v>
                </c:pt>
                <c:pt idx="5100">
                  <c:v>9</c:v>
                </c:pt>
                <c:pt idx="5101">
                  <c:v>8</c:v>
                </c:pt>
                <c:pt idx="5102">
                  <c:v>10</c:v>
                </c:pt>
                <c:pt idx="5103">
                  <c:v>2</c:v>
                </c:pt>
                <c:pt idx="5104">
                  <c:v>2</c:v>
                </c:pt>
                <c:pt idx="5105">
                  <c:v>7</c:v>
                </c:pt>
                <c:pt idx="5106">
                  <c:v>5</c:v>
                </c:pt>
                <c:pt idx="5107">
                  <c:v>10</c:v>
                </c:pt>
                <c:pt idx="5108">
                  <c:v>3</c:v>
                </c:pt>
                <c:pt idx="5109">
                  <c:v>7</c:v>
                </c:pt>
                <c:pt idx="5110">
                  <c:v>7</c:v>
                </c:pt>
                <c:pt idx="5111">
                  <c:v>4</c:v>
                </c:pt>
                <c:pt idx="5112">
                  <c:v>1</c:v>
                </c:pt>
                <c:pt idx="5113">
                  <c:v>14</c:v>
                </c:pt>
                <c:pt idx="5114">
                  <c:v>2</c:v>
                </c:pt>
                <c:pt idx="5115">
                  <c:v>3</c:v>
                </c:pt>
                <c:pt idx="5116">
                  <c:v>4</c:v>
                </c:pt>
                <c:pt idx="5117">
                  <c:v>6</c:v>
                </c:pt>
                <c:pt idx="5118">
                  <c:v>9</c:v>
                </c:pt>
                <c:pt idx="5119">
                  <c:v>8</c:v>
                </c:pt>
                <c:pt idx="5120">
                  <c:v>8</c:v>
                </c:pt>
                <c:pt idx="5121">
                  <c:v>17</c:v>
                </c:pt>
                <c:pt idx="5122">
                  <c:v>4</c:v>
                </c:pt>
                <c:pt idx="5123">
                  <c:v>9</c:v>
                </c:pt>
                <c:pt idx="5124">
                  <c:v>5</c:v>
                </c:pt>
                <c:pt idx="5125">
                  <c:v>10</c:v>
                </c:pt>
                <c:pt idx="5126">
                  <c:v>7</c:v>
                </c:pt>
                <c:pt idx="5127">
                  <c:v>3</c:v>
                </c:pt>
                <c:pt idx="5128">
                  <c:v>10</c:v>
                </c:pt>
                <c:pt idx="5129">
                  <c:v>7</c:v>
                </c:pt>
                <c:pt idx="5130">
                  <c:v>8</c:v>
                </c:pt>
                <c:pt idx="5131">
                  <c:v>1</c:v>
                </c:pt>
                <c:pt idx="5132">
                  <c:v>7</c:v>
                </c:pt>
                <c:pt idx="5133">
                  <c:v>3</c:v>
                </c:pt>
                <c:pt idx="5134">
                  <c:v>10</c:v>
                </c:pt>
                <c:pt idx="5135">
                  <c:v>9</c:v>
                </c:pt>
                <c:pt idx="5136">
                  <c:v>8</c:v>
                </c:pt>
                <c:pt idx="5137">
                  <c:v>10</c:v>
                </c:pt>
                <c:pt idx="5138">
                  <c:v>12</c:v>
                </c:pt>
                <c:pt idx="5139">
                  <c:v>6</c:v>
                </c:pt>
                <c:pt idx="5140">
                  <c:v>5</c:v>
                </c:pt>
                <c:pt idx="5141">
                  <c:v>0</c:v>
                </c:pt>
                <c:pt idx="5142">
                  <c:v>10</c:v>
                </c:pt>
                <c:pt idx="5143">
                  <c:v>3</c:v>
                </c:pt>
                <c:pt idx="5144">
                  <c:v>12</c:v>
                </c:pt>
                <c:pt idx="5145">
                  <c:v>6</c:v>
                </c:pt>
                <c:pt idx="5146">
                  <c:v>11</c:v>
                </c:pt>
                <c:pt idx="5147">
                  <c:v>3</c:v>
                </c:pt>
                <c:pt idx="5148">
                  <c:v>13</c:v>
                </c:pt>
                <c:pt idx="5149">
                  <c:v>11</c:v>
                </c:pt>
                <c:pt idx="5150">
                  <c:v>1</c:v>
                </c:pt>
                <c:pt idx="5151">
                  <c:v>9</c:v>
                </c:pt>
                <c:pt idx="5152">
                  <c:v>8</c:v>
                </c:pt>
                <c:pt idx="5153">
                  <c:v>10</c:v>
                </c:pt>
                <c:pt idx="5154">
                  <c:v>8</c:v>
                </c:pt>
                <c:pt idx="5155">
                  <c:v>5</c:v>
                </c:pt>
                <c:pt idx="5156">
                  <c:v>3</c:v>
                </c:pt>
                <c:pt idx="5157">
                  <c:v>3</c:v>
                </c:pt>
                <c:pt idx="5158">
                  <c:v>2</c:v>
                </c:pt>
                <c:pt idx="5159">
                  <c:v>3</c:v>
                </c:pt>
                <c:pt idx="5160">
                  <c:v>7</c:v>
                </c:pt>
                <c:pt idx="5161">
                  <c:v>5</c:v>
                </c:pt>
                <c:pt idx="5162">
                  <c:v>4</c:v>
                </c:pt>
                <c:pt idx="5163">
                  <c:v>0</c:v>
                </c:pt>
                <c:pt idx="5164">
                  <c:v>6</c:v>
                </c:pt>
                <c:pt idx="5165">
                  <c:v>4</c:v>
                </c:pt>
                <c:pt idx="5166">
                  <c:v>16</c:v>
                </c:pt>
                <c:pt idx="5167">
                  <c:v>3</c:v>
                </c:pt>
                <c:pt idx="5168">
                  <c:v>8</c:v>
                </c:pt>
                <c:pt idx="5169">
                  <c:v>12</c:v>
                </c:pt>
                <c:pt idx="5170">
                  <c:v>7</c:v>
                </c:pt>
                <c:pt idx="5171">
                  <c:v>8</c:v>
                </c:pt>
                <c:pt idx="5172">
                  <c:v>9</c:v>
                </c:pt>
                <c:pt idx="5173">
                  <c:v>3</c:v>
                </c:pt>
                <c:pt idx="5174">
                  <c:v>3</c:v>
                </c:pt>
                <c:pt idx="5175">
                  <c:v>3</c:v>
                </c:pt>
                <c:pt idx="5176">
                  <c:v>9</c:v>
                </c:pt>
                <c:pt idx="5177">
                  <c:v>4</c:v>
                </c:pt>
                <c:pt idx="5178">
                  <c:v>9</c:v>
                </c:pt>
                <c:pt idx="5179">
                  <c:v>10</c:v>
                </c:pt>
                <c:pt idx="5180">
                  <c:v>4</c:v>
                </c:pt>
                <c:pt idx="5181">
                  <c:v>7</c:v>
                </c:pt>
                <c:pt idx="5182">
                  <c:v>5</c:v>
                </c:pt>
                <c:pt idx="5183">
                  <c:v>6</c:v>
                </c:pt>
                <c:pt idx="5184">
                  <c:v>13</c:v>
                </c:pt>
                <c:pt idx="5185">
                  <c:v>3</c:v>
                </c:pt>
                <c:pt idx="5186">
                  <c:v>1</c:v>
                </c:pt>
                <c:pt idx="5187">
                  <c:v>3</c:v>
                </c:pt>
                <c:pt idx="5188">
                  <c:v>8</c:v>
                </c:pt>
                <c:pt idx="5189">
                  <c:v>8</c:v>
                </c:pt>
                <c:pt idx="5190">
                  <c:v>5</c:v>
                </c:pt>
                <c:pt idx="5191">
                  <c:v>4</c:v>
                </c:pt>
                <c:pt idx="5192">
                  <c:v>4</c:v>
                </c:pt>
                <c:pt idx="5193">
                  <c:v>9</c:v>
                </c:pt>
                <c:pt idx="5194">
                  <c:v>5</c:v>
                </c:pt>
                <c:pt idx="5195">
                  <c:v>11</c:v>
                </c:pt>
                <c:pt idx="5196">
                  <c:v>1</c:v>
                </c:pt>
                <c:pt idx="5197">
                  <c:v>7</c:v>
                </c:pt>
                <c:pt idx="5198">
                  <c:v>6</c:v>
                </c:pt>
                <c:pt idx="5199">
                  <c:v>7</c:v>
                </c:pt>
                <c:pt idx="5200">
                  <c:v>9</c:v>
                </c:pt>
                <c:pt idx="5201">
                  <c:v>8</c:v>
                </c:pt>
                <c:pt idx="5202">
                  <c:v>6</c:v>
                </c:pt>
                <c:pt idx="5203">
                  <c:v>8</c:v>
                </c:pt>
                <c:pt idx="5204">
                  <c:v>4</c:v>
                </c:pt>
                <c:pt idx="5205">
                  <c:v>3</c:v>
                </c:pt>
                <c:pt idx="5206">
                  <c:v>1</c:v>
                </c:pt>
                <c:pt idx="5207">
                  <c:v>12</c:v>
                </c:pt>
                <c:pt idx="5208">
                  <c:v>2</c:v>
                </c:pt>
                <c:pt idx="5209">
                  <c:v>6</c:v>
                </c:pt>
                <c:pt idx="5210">
                  <c:v>10</c:v>
                </c:pt>
                <c:pt idx="5211">
                  <c:v>10</c:v>
                </c:pt>
                <c:pt idx="5212">
                  <c:v>2</c:v>
                </c:pt>
                <c:pt idx="5213">
                  <c:v>8</c:v>
                </c:pt>
                <c:pt idx="5214">
                  <c:v>14</c:v>
                </c:pt>
                <c:pt idx="5215">
                  <c:v>6</c:v>
                </c:pt>
                <c:pt idx="5216">
                  <c:v>9</c:v>
                </c:pt>
                <c:pt idx="5217">
                  <c:v>3</c:v>
                </c:pt>
                <c:pt idx="5218">
                  <c:v>5</c:v>
                </c:pt>
                <c:pt idx="5219">
                  <c:v>6</c:v>
                </c:pt>
                <c:pt idx="5220">
                  <c:v>2</c:v>
                </c:pt>
                <c:pt idx="5221">
                  <c:v>16</c:v>
                </c:pt>
                <c:pt idx="5222">
                  <c:v>7</c:v>
                </c:pt>
                <c:pt idx="5223">
                  <c:v>6</c:v>
                </c:pt>
                <c:pt idx="5224">
                  <c:v>11</c:v>
                </c:pt>
                <c:pt idx="5225">
                  <c:v>7</c:v>
                </c:pt>
                <c:pt idx="5226">
                  <c:v>10</c:v>
                </c:pt>
                <c:pt idx="5227">
                  <c:v>3</c:v>
                </c:pt>
                <c:pt idx="5228">
                  <c:v>2</c:v>
                </c:pt>
                <c:pt idx="5229">
                  <c:v>8</c:v>
                </c:pt>
                <c:pt idx="5230">
                  <c:v>4</c:v>
                </c:pt>
                <c:pt idx="5231">
                  <c:v>1</c:v>
                </c:pt>
                <c:pt idx="5232">
                  <c:v>2</c:v>
                </c:pt>
                <c:pt idx="5233">
                  <c:v>5</c:v>
                </c:pt>
                <c:pt idx="5234">
                  <c:v>16</c:v>
                </c:pt>
                <c:pt idx="5235">
                  <c:v>2</c:v>
                </c:pt>
                <c:pt idx="5236">
                  <c:v>5</c:v>
                </c:pt>
                <c:pt idx="5237">
                  <c:v>8</c:v>
                </c:pt>
                <c:pt idx="5238">
                  <c:v>2</c:v>
                </c:pt>
                <c:pt idx="5239">
                  <c:v>4</c:v>
                </c:pt>
                <c:pt idx="5240">
                  <c:v>6</c:v>
                </c:pt>
                <c:pt idx="5241">
                  <c:v>11</c:v>
                </c:pt>
                <c:pt idx="5242">
                  <c:v>7</c:v>
                </c:pt>
                <c:pt idx="5243">
                  <c:v>10</c:v>
                </c:pt>
                <c:pt idx="5244">
                  <c:v>7</c:v>
                </c:pt>
                <c:pt idx="5245">
                  <c:v>2</c:v>
                </c:pt>
                <c:pt idx="5246">
                  <c:v>11</c:v>
                </c:pt>
                <c:pt idx="5247">
                  <c:v>5</c:v>
                </c:pt>
                <c:pt idx="5248">
                  <c:v>8</c:v>
                </c:pt>
                <c:pt idx="5249">
                  <c:v>8</c:v>
                </c:pt>
                <c:pt idx="5250">
                  <c:v>2</c:v>
                </c:pt>
                <c:pt idx="5251">
                  <c:v>6</c:v>
                </c:pt>
                <c:pt idx="5252">
                  <c:v>9</c:v>
                </c:pt>
                <c:pt idx="5253">
                  <c:v>4</c:v>
                </c:pt>
                <c:pt idx="5254">
                  <c:v>7</c:v>
                </c:pt>
                <c:pt idx="5255">
                  <c:v>9</c:v>
                </c:pt>
                <c:pt idx="5256">
                  <c:v>5</c:v>
                </c:pt>
                <c:pt idx="5257">
                  <c:v>3</c:v>
                </c:pt>
                <c:pt idx="5258">
                  <c:v>4</c:v>
                </c:pt>
                <c:pt idx="5259">
                  <c:v>12</c:v>
                </c:pt>
                <c:pt idx="5260">
                  <c:v>12</c:v>
                </c:pt>
                <c:pt idx="5261">
                  <c:v>9</c:v>
                </c:pt>
                <c:pt idx="5262">
                  <c:v>5</c:v>
                </c:pt>
                <c:pt idx="5263">
                  <c:v>5</c:v>
                </c:pt>
                <c:pt idx="5264">
                  <c:v>4</c:v>
                </c:pt>
                <c:pt idx="5265">
                  <c:v>1</c:v>
                </c:pt>
                <c:pt idx="5266">
                  <c:v>5</c:v>
                </c:pt>
                <c:pt idx="5267">
                  <c:v>5</c:v>
                </c:pt>
                <c:pt idx="5268">
                  <c:v>5</c:v>
                </c:pt>
                <c:pt idx="5269">
                  <c:v>7</c:v>
                </c:pt>
                <c:pt idx="5270">
                  <c:v>3</c:v>
                </c:pt>
                <c:pt idx="5271">
                  <c:v>7</c:v>
                </c:pt>
                <c:pt idx="5272">
                  <c:v>6</c:v>
                </c:pt>
                <c:pt idx="5273">
                  <c:v>8</c:v>
                </c:pt>
                <c:pt idx="5274">
                  <c:v>10</c:v>
                </c:pt>
                <c:pt idx="5275">
                  <c:v>2</c:v>
                </c:pt>
                <c:pt idx="5276">
                  <c:v>9</c:v>
                </c:pt>
                <c:pt idx="5277">
                  <c:v>4</c:v>
                </c:pt>
                <c:pt idx="5278">
                  <c:v>7</c:v>
                </c:pt>
                <c:pt idx="5279">
                  <c:v>11</c:v>
                </c:pt>
                <c:pt idx="5280">
                  <c:v>2</c:v>
                </c:pt>
                <c:pt idx="5281">
                  <c:v>3</c:v>
                </c:pt>
                <c:pt idx="5282">
                  <c:v>14</c:v>
                </c:pt>
                <c:pt idx="5283">
                  <c:v>3</c:v>
                </c:pt>
                <c:pt idx="5284">
                  <c:v>9</c:v>
                </c:pt>
                <c:pt idx="5285">
                  <c:v>2</c:v>
                </c:pt>
                <c:pt idx="5286">
                  <c:v>15</c:v>
                </c:pt>
                <c:pt idx="5287">
                  <c:v>9</c:v>
                </c:pt>
                <c:pt idx="5288">
                  <c:v>10</c:v>
                </c:pt>
                <c:pt idx="5289">
                  <c:v>0</c:v>
                </c:pt>
                <c:pt idx="5290">
                  <c:v>3</c:v>
                </c:pt>
                <c:pt idx="5291">
                  <c:v>1</c:v>
                </c:pt>
                <c:pt idx="5292">
                  <c:v>8</c:v>
                </c:pt>
                <c:pt idx="5293">
                  <c:v>4</c:v>
                </c:pt>
                <c:pt idx="5294">
                  <c:v>7</c:v>
                </c:pt>
                <c:pt idx="5295">
                  <c:v>3</c:v>
                </c:pt>
                <c:pt idx="5296">
                  <c:v>0</c:v>
                </c:pt>
                <c:pt idx="5297">
                  <c:v>1</c:v>
                </c:pt>
                <c:pt idx="5298">
                  <c:v>1</c:v>
                </c:pt>
                <c:pt idx="5299">
                  <c:v>2</c:v>
                </c:pt>
                <c:pt idx="5300">
                  <c:v>4</c:v>
                </c:pt>
                <c:pt idx="5301">
                  <c:v>4</c:v>
                </c:pt>
                <c:pt idx="5302">
                  <c:v>5</c:v>
                </c:pt>
                <c:pt idx="5303">
                  <c:v>1</c:v>
                </c:pt>
                <c:pt idx="5304">
                  <c:v>3</c:v>
                </c:pt>
                <c:pt idx="5305">
                  <c:v>0</c:v>
                </c:pt>
                <c:pt idx="5306">
                  <c:v>4</c:v>
                </c:pt>
                <c:pt idx="5307">
                  <c:v>6</c:v>
                </c:pt>
                <c:pt idx="5308">
                  <c:v>11</c:v>
                </c:pt>
                <c:pt idx="5309">
                  <c:v>9</c:v>
                </c:pt>
                <c:pt idx="5310">
                  <c:v>2</c:v>
                </c:pt>
                <c:pt idx="5311">
                  <c:v>8</c:v>
                </c:pt>
                <c:pt idx="5312">
                  <c:v>7</c:v>
                </c:pt>
                <c:pt idx="5313">
                  <c:v>10</c:v>
                </c:pt>
                <c:pt idx="5314">
                  <c:v>10</c:v>
                </c:pt>
                <c:pt idx="5315">
                  <c:v>1</c:v>
                </c:pt>
                <c:pt idx="5316">
                  <c:v>3</c:v>
                </c:pt>
                <c:pt idx="5317">
                  <c:v>3</c:v>
                </c:pt>
                <c:pt idx="5318">
                  <c:v>6</c:v>
                </c:pt>
                <c:pt idx="5319">
                  <c:v>11</c:v>
                </c:pt>
                <c:pt idx="5320">
                  <c:v>3</c:v>
                </c:pt>
                <c:pt idx="5321">
                  <c:v>6</c:v>
                </c:pt>
                <c:pt idx="5322">
                  <c:v>5</c:v>
                </c:pt>
                <c:pt idx="5323">
                  <c:v>3</c:v>
                </c:pt>
                <c:pt idx="5324">
                  <c:v>2</c:v>
                </c:pt>
                <c:pt idx="5325">
                  <c:v>5</c:v>
                </c:pt>
                <c:pt idx="5326">
                  <c:v>6</c:v>
                </c:pt>
                <c:pt idx="5327">
                  <c:v>3</c:v>
                </c:pt>
                <c:pt idx="5328">
                  <c:v>5</c:v>
                </c:pt>
                <c:pt idx="5329">
                  <c:v>15</c:v>
                </c:pt>
                <c:pt idx="5330">
                  <c:v>0</c:v>
                </c:pt>
                <c:pt idx="5331">
                  <c:v>4</c:v>
                </c:pt>
                <c:pt idx="5332">
                  <c:v>5</c:v>
                </c:pt>
                <c:pt idx="5333">
                  <c:v>3</c:v>
                </c:pt>
                <c:pt idx="5334">
                  <c:v>9</c:v>
                </c:pt>
                <c:pt idx="5335">
                  <c:v>11</c:v>
                </c:pt>
                <c:pt idx="5336">
                  <c:v>10</c:v>
                </c:pt>
                <c:pt idx="5337">
                  <c:v>8</c:v>
                </c:pt>
                <c:pt idx="5338">
                  <c:v>9</c:v>
                </c:pt>
                <c:pt idx="5339">
                  <c:v>9</c:v>
                </c:pt>
                <c:pt idx="5340">
                  <c:v>10</c:v>
                </c:pt>
                <c:pt idx="5341">
                  <c:v>11</c:v>
                </c:pt>
                <c:pt idx="5342">
                  <c:v>6</c:v>
                </c:pt>
                <c:pt idx="5343">
                  <c:v>16</c:v>
                </c:pt>
                <c:pt idx="5344">
                  <c:v>4</c:v>
                </c:pt>
                <c:pt idx="5345">
                  <c:v>6</c:v>
                </c:pt>
                <c:pt idx="5346">
                  <c:v>8</c:v>
                </c:pt>
                <c:pt idx="5347">
                  <c:v>5</c:v>
                </c:pt>
                <c:pt idx="5348">
                  <c:v>12</c:v>
                </c:pt>
                <c:pt idx="5349">
                  <c:v>9</c:v>
                </c:pt>
                <c:pt idx="5350">
                  <c:v>9</c:v>
                </c:pt>
                <c:pt idx="5351">
                  <c:v>10</c:v>
                </c:pt>
                <c:pt idx="5352">
                  <c:v>12</c:v>
                </c:pt>
                <c:pt idx="5353">
                  <c:v>11</c:v>
                </c:pt>
                <c:pt idx="5354">
                  <c:v>10</c:v>
                </c:pt>
                <c:pt idx="5355">
                  <c:v>7</c:v>
                </c:pt>
                <c:pt idx="5356">
                  <c:v>2</c:v>
                </c:pt>
                <c:pt idx="5357">
                  <c:v>5</c:v>
                </c:pt>
                <c:pt idx="5358">
                  <c:v>8</c:v>
                </c:pt>
                <c:pt idx="5359">
                  <c:v>2</c:v>
                </c:pt>
                <c:pt idx="5360">
                  <c:v>9</c:v>
                </c:pt>
                <c:pt idx="5361">
                  <c:v>11</c:v>
                </c:pt>
                <c:pt idx="5362">
                  <c:v>4</c:v>
                </c:pt>
                <c:pt idx="5363">
                  <c:v>7</c:v>
                </c:pt>
                <c:pt idx="5364">
                  <c:v>2</c:v>
                </c:pt>
                <c:pt idx="5365">
                  <c:v>2</c:v>
                </c:pt>
                <c:pt idx="5366">
                  <c:v>2</c:v>
                </c:pt>
                <c:pt idx="5367">
                  <c:v>6</c:v>
                </c:pt>
                <c:pt idx="5368">
                  <c:v>4</c:v>
                </c:pt>
                <c:pt idx="5369">
                  <c:v>9</c:v>
                </c:pt>
                <c:pt idx="5370">
                  <c:v>5</c:v>
                </c:pt>
                <c:pt idx="5371">
                  <c:v>3</c:v>
                </c:pt>
                <c:pt idx="5372">
                  <c:v>7</c:v>
                </c:pt>
                <c:pt idx="5373">
                  <c:v>1</c:v>
                </c:pt>
                <c:pt idx="5374">
                  <c:v>7</c:v>
                </c:pt>
                <c:pt idx="5375">
                  <c:v>12</c:v>
                </c:pt>
                <c:pt idx="5376">
                  <c:v>10</c:v>
                </c:pt>
                <c:pt idx="5377">
                  <c:v>9</c:v>
                </c:pt>
                <c:pt idx="5378">
                  <c:v>8</c:v>
                </c:pt>
                <c:pt idx="5379">
                  <c:v>6</c:v>
                </c:pt>
                <c:pt idx="5380">
                  <c:v>6</c:v>
                </c:pt>
                <c:pt idx="5381">
                  <c:v>9</c:v>
                </c:pt>
                <c:pt idx="5382">
                  <c:v>1</c:v>
                </c:pt>
                <c:pt idx="5383">
                  <c:v>6</c:v>
                </c:pt>
                <c:pt idx="5384">
                  <c:v>13</c:v>
                </c:pt>
                <c:pt idx="5385">
                  <c:v>3</c:v>
                </c:pt>
                <c:pt idx="5386">
                  <c:v>5</c:v>
                </c:pt>
                <c:pt idx="5387">
                  <c:v>11</c:v>
                </c:pt>
                <c:pt idx="5388">
                  <c:v>9</c:v>
                </c:pt>
                <c:pt idx="5389">
                  <c:v>6</c:v>
                </c:pt>
                <c:pt idx="5390">
                  <c:v>3</c:v>
                </c:pt>
                <c:pt idx="5391">
                  <c:v>7</c:v>
                </c:pt>
                <c:pt idx="5392">
                  <c:v>5</c:v>
                </c:pt>
                <c:pt idx="5393">
                  <c:v>9</c:v>
                </c:pt>
                <c:pt idx="5394">
                  <c:v>7</c:v>
                </c:pt>
                <c:pt idx="5395">
                  <c:v>3</c:v>
                </c:pt>
                <c:pt idx="5396">
                  <c:v>8</c:v>
                </c:pt>
                <c:pt idx="5397">
                  <c:v>10</c:v>
                </c:pt>
                <c:pt idx="5398">
                  <c:v>7</c:v>
                </c:pt>
                <c:pt idx="5399">
                  <c:v>7</c:v>
                </c:pt>
                <c:pt idx="5400">
                  <c:v>4</c:v>
                </c:pt>
                <c:pt idx="5401">
                  <c:v>9</c:v>
                </c:pt>
                <c:pt idx="5402">
                  <c:v>8</c:v>
                </c:pt>
                <c:pt idx="5403">
                  <c:v>12</c:v>
                </c:pt>
                <c:pt idx="5404">
                  <c:v>15</c:v>
                </c:pt>
                <c:pt idx="5405">
                  <c:v>4</c:v>
                </c:pt>
                <c:pt idx="5406">
                  <c:v>5</c:v>
                </c:pt>
                <c:pt idx="5407">
                  <c:v>6</c:v>
                </c:pt>
                <c:pt idx="5408">
                  <c:v>12</c:v>
                </c:pt>
                <c:pt idx="5409">
                  <c:v>11</c:v>
                </c:pt>
                <c:pt idx="5410">
                  <c:v>10</c:v>
                </c:pt>
                <c:pt idx="5411">
                  <c:v>2</c:v>
                </c:pt>
                <c:pt idx="5412">
                  <c:v>6</c:v>
                </c:pt>
                <c:pt idx="5413">
                  <c:v>2</c:v>
                </c:pt>
                <c:pt idx="5414">
                  <c:v>11</c:v>
                </c:pt>
                <c:pt idx="5415">
                  <c:v>6</c:v>
                </c:pt>
                <c:pt idx="5416">
                  <c:v>8</c:v>
                </c:pt>
                <c:pt idx="5417">
                  <c:v>2</c:v>
                </c:pt>
                <c:pt idx="5418">
                  <c:v>5</c:v>
                </c:pt>
                <c:pt idx="5419">
                  <c:v>0</c:v>
                </c:pt>
                <c:pt idx="5420">
                  <c:v>5</c:v>
                </c:pt>
                <c:pt idx="5421">
                  <c:v>7</c:v>
                </c:pt>
                <c:pt idx="5422">
                  <c:v>10</c:v>
                </c:pt>
                <c:pt idx="5423">
                  <c:v>2</c:v>
                </c:pt>
                <c:pt idx="5424">
                  <c:v>1</c:v>
                </c:pt>
                <c:pt idx="5425">
                  <c:v>9</c:v>
                </c:pt>
                <c:pt idx="5426">
                  <c:v>5</c:v>
                </c:pt>
                <c:pt idx="5427">
                  <c:v>9</c:v>
                </c:pt>
                <c:pt idx="5428">
                  <c:v>12</c:v>
                </c:pt>
                <c:pt idx="5429">
                  <c:v>2</c:v>
                </c:pt>
                <c:pt idx="5430">
                  <c:v>11</c:v>
                </c:pt>
                <c:pt idx="5431">
                  <c:v>7</c:v>
                </c:pt>
                <c:pt idx="5432">
                  <c:v>7</c:v>
                </c:pt>
                <c:pt idx="5433">
                  <c:v>7</c:v>
                </c:pt>
                <c:pt idx="5434">
                  <c:v>8</c:v>
                </c:pt>
                <c:pt idx="5435">
                  <c:v>1</c:v>
                </c:pt>
                <c:pt idx="5436">
                  <c:v>2</c:v>
                </c:pt>
                <c:pt idx="5437">
                  <c:v>23</c:v>
                </c:pt>
                <c:pt idx="5438">
                  <c:v>3</c:v>
                </c:pt>
                <c:pt idx="5439">
                  <c:v>7</c:v>
                </c:pt>
                <c:pt idx="5440">
                  <c:v>7</c:v>
                </c:pt>
                <c:pt idx="5441">
                  <c:v>1</c:v>
                </c:pt>
                <c:pt idx="5442">
                  <c:v>8</c:v>
                </c:pt>
                <c:pt idx="5443">
                  <c:v>7</c:v>
                </c:pt>
                <c:pt idx="5444">
                  <c:v>2</c:v>
                </c:pt>
                <c:pt idx="5445">
                  <c:v>9</c:v>
                </c:pt>
                <c:pt idx="5446">
                  <c:v>6</c:v>
                </c:pt>
                <c:pt idx="5447">
                  <c:v>1</c:v>
                </c:pt>
                <c:pt idx="5448">
                  <c:v>11</c:v>
                </c:pt>
                <c:pt idx="5449">
                  <c:v>0</c:v>
                </c:pt>
                <c:pt idx="5450">
                  <c:v>10</c:v>
                </c:pt>
                <c:pt idx="5451">
                  <c:v>12</c:v>
                </c:pt>
                <c:pt idx="5452">
                  <c:v>1</c:v>
                </c:pt>
                <c:pt idx="5453">
                  <c:v>3</c:v>
                </c:pt>
                <c:pt idx="5454">
                  <c:v>2</c:v>
                </c:pt>
                <c:pt idx="5455">
                  <c:v>2</c:v>
                </c:pt>
                <c:pt idx="5456">
                  <c:v>4</c:v>
                </c:pt>
                <c:pt idx="5457">
                  <c:v>13</c:v>
                </c:pt>
                <c:pt idx="5458">
                  <c:v>5</c:v>
                </c:pt>
                <c:pt idx="5459">
                  <c:v>3</c:v>
                </c:pt>
                <c:pt idx="5460">
                  <c:v>6</c:v>
                </c:pt>
                <c:pt idx="5461">
                  <c:v>6</c:v>
                </c:pt>
                <c:pt idx="5462">
                  <c:v>5</c:v>
                </c:pt>
                <c:pt idx="5463">
                  <c:v>9</c:v>
                </c:pt>
                <c:pt idx="5464">
                  <c:v>10</c:v>
                </c:pt>
                <c:pt idx="5465">
                  <c:v>7</c:v>
                </c:pt>
                <c:pt idx="5466">
                  <c:v>6</c:v>
                </c:pt>
                <c:pt idx="5467">
                  <c:v>7</c:v>
                </c:pt>
                <c:pt idx="5468">
                  <c:v>11</c:v>
                </c:pt>
                <c:pt idx="5469">
                  <c:v>8</c:v>
                </c:pt>
                <c:pt idx="5470">
                  <c:v>2</c:v>
                </c:pt>
                <c:pt idx="5471">
                  <c:v>9</c:v>
                </c:pt>
                <c:pt idx="5472">
                  <c:v>5</c:v>
                </c:pt>
                <c:pt idx="5473">
                  <c:v>2</c:v>
                </c:pt>
                <c:pt idx="5474">
                  <c:v>18</c:v>
                </c:pt>
                <c:pt idx="5475">
                  <c:v>1</c:v>
                </c:pt>
                <c:pt idx="5476">
                  <c:v>6</c:v>
                </c:pt>
                <c:pt idx="5477">
                  <c:v>4</c:v>
                </c:pt>
                <c:pt idx="5478">
                  <c:v>6</c:v>
                </c:pt>
                <c:pt idx="5479">
                  <c:v>5</c:v>
                </c:pt>
                <c:pt idx="5480">
                  <c:v>3</c:v>
                </c:pt>
                <c:pt idx="5481">
                  <c:v>4</c:v>
                </c:pt>
                <c:pt idx="5482">
                  <c:v>2</c:v>
                </c:pt>
                <c:pt idx="5483">
                  <c:v>13</c:v>
                </c:pt>
                <c:pt idx="5484">
                  <c:v>2</c:v>
                </c:pt>
                <c:pt idx="5485">
                  <c:v>6</c:v>
                </c:pt>
                <c:pt idx="5486">
                  <c:v>1</c:v>
                </c:pt>
                <c:pt idx="5487">
                  <c:v>8</c:v>
                </c:pt>
                <c:pt idx="5488">
                  <c:v>1</c:v>
                </c:pt>
                <c:pt idx="5489">
                  <c:v>11</c:v>
                </c:pt>
                <c:pt idx="5490">
                  <c:v>3</c:v>
                </c:pt>
                <c:pt idx="5491">
                  <c:v>4</c:v>
                </c:pt>
                <c:pt idx="5492">
                  <c:v>8</c:v>
                </c:pt>
                <c:pt idx="5493">
                  <c:v>7</c:v>
                </c:pt>
                <c:pt idx="5494">
                  <c:v>8</c:v>
                </c:pt>
                <c:pt idx="5495">
                  <c:v>10</c:v>
                </c:pt>
                <c:pt idx="5496">
                  <c:v>9</c:v>
                </c:pt>
                <c:pt idx="5497">
                  <c:v>5</c:v>
                </c:pt>
                <c:pt idx="5498">
                  <c:v>9</c:v>
                </c:pt>
                <c:pt idx="5499">
                  <c:v>7</c:v>
                </c:pt>
                <c:pt idx="5500">
                  <c:v>7</c:v>
                </c:pt>
                <c:pt idx="5501">
                  <c:v>11</c:v>
                </c:pt>
                <c:pt idx="5502">
                  <c:v>7</c:v>
                </c:pt>
                <c:pt idx="5503">
                  <c:v>7</c:v>
                </c:pt>
                <c:pt idx="5504">
                  <c:v>8</c:v>
                </c:pt>
                <c:pt idx="5505">
                  <c:v>11</c:v>
                </c:pt>
                <c:pt idx="5506">
                  <c:v>9</c:v>
                </c:pt>
                <c:pt idx="5507">
                  <c:v>11</c:v>
                </c:pt>
                <c:pt idx="5508">
                  <c:v>0</c:v>
                </c:pt>
                <c:pt idx="5509">
                  <c:v>12</c:v>
                </c:pt>
                <c:pt idx="5510">
                  <c:v>12</c:v>
                </c:pt>
                <c:pt idx="5511">
                  <c:v>0</c:v>
                </c:pt>
                <c:pt idx="5512">
                  <c:v>8</c:v>
                </c:pt>
                <c:pt idx="5513">
                  <c:v>10</c:v>
                </c:pt>
                <c:pt idx="5514">
                  <c:v>1</c:v>
                </c:pt>
                <c:pt idx="5515">
                  <c:v>2</c:v>
                </c:pt>
                <c:pt idx="5516">
                  <c:v>4</c:v>
                </c:pt>
                <c:pt idx="5517">
                  <c:v>4</c:v>
                </c:pt>
                <c:pt idx="5518">
                  <c:v>7</c:v>
                </c:pt>
                <c:pt idx="5519">
                  <c:v>6</c:v>
                </c:pt>
                <c:pt idx="5520">
                  <c:v>4</c:v>
                </c:pt>
                <c:pt idx="5521">
                  <c:v>10</c:v>
                </c:pt>
                <c:pt idx="5522">
                  <c:v>9</c:v>
                </c:pt>
                <c:pt idx="5523">
                  <c:v>2</c:v>
                </c:pt>
                <c:pt idx="5524">
                  <c:v>7</c:v>
                </c:pt>
                <c:pt idx="5525">
                  <c:v>8</c:v>
                </c:pt>
                <c:pt idx="5526">
                  <c:v>1</c:v>
                </c:pt>
                <c:pt idx="5527">
                  <c:v>11</c:v>
                </c:pt>
                <c:pt idx="5528">
                  <c:v>7</c:v>
                </c:pt>
                <c:pt idx="5529">
                  <c:v>4</c:v>
                </c:pt>
                <c:pt idx="5530">
                  <c:v>10</c:v>
                </c:pt>
                <c:pt idx="5531">
                  <c:v>4</c:v>
                </c:pt>
                <c:pt idx="5532">
                  <c:v>11</c:v>
                </c:pt>
                <c:pt idx="5533">
                  <c:v>3</c:v>
                </c:pt>
                <c:pt idx="5534">
                  <c:v>15</c:v>
                </c:pt>
                <c:pt idx="5535">
                  <c:v>4</c:v>
                </c:pt>
                <c:pt idx="5536">
                  <c:v>11</c:v>
                </c:pt>
                <c:pt idx="5537">
                  <c:v>6</c:v>
                </c:pt>
                <c:pt idx="5538">
                  <c:v>6</c:v>
                </c:pt>
                <c:pt idx="5539">
                  <c:v>1</c:v>
                </c:pt>
                <c:pt idx="5540">
                  <c:v>8</c:v>
                </c:pt>
                <c:pt idx="5541">
                  <c:v>8</c:v>
                </c:pt>
                <c:pt idx="5542">
                  <c:v>4</c:v>
                </c:pt>
                <c:pt idx="5543">
                  <c:v>2</c:v>
                </c:pt>
                <c:pt idx="5544">
                  <c:v>7</c:v>
                </c:pt>
                <c:pt idx="5545">
                  <c:v>2</c:v>
                </c:pt>
                <c:pt idx="5546">
                  <c:v>2</c:v>
                </c:pt>
                <c:pt idx="5547">
                  <c:v>9</c:v>
                </c:pt>
                <c:pt idx="5548">
                  <c:v>8</c:v>
                </c:pt>
                <c:pt idx="5549">
                  <c:v>9</c:v>
                </c:pt>
                <c:pt idx="5550">
                  <c:v>9</c:v>
                </c:pt>
                <c:pt idx="5551">
                  <c:v>9</c:v>
                </c:pt>
                <c:pt idx="5552">
                  <c:v>3</c:v>
                </c:pt>
                <c:pt idx="5553">
                  <c:v>13</c:v>
                </c:pt>
                <c:pt idx="5554">
                  <c:v>10</c:v>
                </c:pt>
                <c:pt idx="5555">
                  <c:v>10</c:v>
                </c:pt>
                <c:pt idx="5556">
                  <c:v>3</c:v>
                </c:pt>
                <c:pt idx="5557">
                  <c:v>2</c:v>
                </c:pt>
                <c:pt idx="5558">
                  <c:v>3</c:v>
                </c:pt>
                <c:pt idx="5559">
                  <c:v>11</c:v>
                </c:pt>
                <c:pt idx="5560">
                  <c:v>3</c:v>
                </c:pt>
                <c:pt idx="5561">
                  <c:v>7</c:v>
                </c:pt>
                <c:pt idx="5562">
                  <c:v>5</c:v>
                </c:pt>
                <c:pt idx="5563">
                  <c:v>15</c:v>
                </c:pt>
                <c:pt idx="5564">
                  <c:v>11</c:v>
                </c:pt>
                <c:pt idx="5565">
                  <c:v>7</c:v>
                </c:pt>
                <c:pt idx="5566">
                  <c:v>14</c:v>
                </c:pt>
                <c:pt idx="5567">
                  <c:v>10</c:v>
                </c:pt>
                <c:pt idx="5568">
                  <c:v>7</c:v>
                </c:pt>
                <c:pt idx="5569">
                  <c:v>4</c:v>
                </c:pt>
                <c:pt idx="5570">
                  <c:v>9</c:v>
                </c:pt>
                <c:pt idx="5571">
                  <c:v>5</c:v>
                </c:pt>
                <c:pt idx="5572">
                  <c:v>3</c:v>
                </c:pt>
                <c:pt idx="5573">
                  <c:v>1</c:v>
                </c:pt>
                <c:pt idx="5574">
                  <c:v>7</c:v>
                </c:pt>
                <c:pt idx="5575">
                  <c:v>2</c:v>
                </c:pt>
                <c:pt idx="5576">
                  <c:v>3</c:v>
                </c:pt>
                <c:pt idx="5577">
                  <c:v>0</c:v>
                </c:pt>
                <c:pt idx="5578">
                  <c:v>3</c:v>
                </c:pt>
                <c:pt idx="5579">
                  <c:v>1</c:v>
                </c:pt>
                <c:pt idx="5580">
                  <c:v>1</c:v>
                </c:pt>
                <c:pt idx="5581">
                  <c:v>8</c:v>
                </c:pt>
                <c:pt idx="5582">
                  <c:v>6</c:v>
                </c:pt>
                <c:pt idx="5583">
                  <c:v>5</c:v>
                </c:pt>
                <c:pt idx="5584">
                  <c:v>7</c:v>
                </c:pt>
                <c:pt idx="5585">
                  <c:v>8</c:v>
                </c:pt>
                <c:pt idx="5586">
                  <c:v>5</c:v>
                </c:pt>
                <c:pt idx="5587">
                  <c:v>10</c:v>
                </c:pt>
                <c:pt idx="5588">
                  <c:v>10</c:v>
                </c:pt>
                <c:pt idx="5589">
                  <c:v>4</c:v>
                </c:pt>
                <c:pt idx="5590">
                  <c:v>6</c:v>
                </c:pt>
                <c:pt idx="5591">
                  <c:v>20</c:v>
                </c:pt>
                <c:pt idx="5592">
                  <c:v>12</c:v>
                </c:pt>
                <c:pt idx="5593">
                  <c:v>10</c:v>
                </c:pt>
                <c:pt idx="5594">
                  <c:v>9</c:v>
                </c:pt>
                <c:pt idx="5595">
                  <c:v>3</c:v>
                </c:pt>
                <c:pt idx="5596">
                  <c:v>4</c:v>
                </c:pt>
                <c:pt idx="5597">
                  <c:v>10</c:v>
                </c:pt>
                <c:pt idx="5598">
                  <c:v>4</c:v>
                </c:pt>
                <c:pt idx="5599">
                  <c:v>2</c:v>
                </c:pt>
                <c:pt idx="5600">
                  <c:v>13</c:v>
                </c:pt>
                <c:pt idx="5601">
                  <c:v>1</c:v>
                </c:pt>
                <c:pt idx="5602">
                  <c:v>4</c:v>
                </c:pt>
                <c:pt idx="5603">
                  <c:v>6</c:v>
                </c:pt>
                <c:pt idx="5604">
                  <c:v>8</c:v>
                </c:pt>
                <c:pt idx="5605">
                  <c:v>5</c:v>
                </c:pt>
                <c:pt idx="5606">
                  <c:v>1</c:v>
                </c:pt>
                <c:pt idx="5607">
                  <c:v>10</c:v>
                </c:pt>
                <c:pt idx="5608">
                  <c:v>6</c:v>
                </c:pt>
                <c:pt idx="5609">
                  <c:v>3</c:v>
                </c:pt>
                <c:pt idx="5610">
                  <c:v>8</c:v>
                </c:pt>
                <c:pt idx="5611">
                  <c:v>6</c:v>
                </c:pt>
                <c:pt idx="5612">
                  <c:v>5</c:v>
                </c:pt>
                <c:pt idx="5613">
                  <c:v>4</c:v>
                </c:pt>
                <c:pt idx="5614">
                  <c:v>10</c:v>
                </c:pt>
                <c:pt idx="5615">
                  <c:v>3</c:v>
                </c:pt>
                <c:pt idx="5616">
                  <c:v>7</c:v>
                </c:pt>
                <c:pt idx="5617">
                  <c:v>5</c:v>
                </c:pt>
                <c:pt idx="5618">
                  <c:v>10</c:v>
                </c:pt>
                <c:pt idx="5619">
                  <c:v>8</c:v>
                </c:pt>
                <c:pt idx="5620">
                  <c:v>11</c:v>
                </c:pt>
                <c:pt idx="5621">
                  <c:v>12</c:v>
                </c:pt>
                <c:pt idx="5622">
                  <c:v>6</c:v>
                </c:pt>
                <c:pt idx="5623">
                  <c:v>12</c:v>
                </c:pt>
                <c:pt idx="5624">
                  <c:v>3</c:v>
                </c:pt>
                <c:pt idx="5625">
                  <c:v>3</c:v>
                </c:pt>
                <c:pt idx="5626">
                  <c:v>7</c:v>
                </c:pt>
                <c:pt idx="5627">
                  <c:v>9</c:v>
                </c:pt>
                <c:pt idx="5628">
                  <c:v>6</c:v>
                </c:pt>
                <c:pt idx="5629">
                  <c:v>7</c:v>
                </c:pt>
                <c:pt idx="5630">
                  <c:v>10</c:v>
                </c:pt>
                <c:pt idx="5631">
                  <c:v>21</c:v>
                </c:pt>
                <c:pt idx="5632">
                  <c:v>2</c:v>
                </c:pt>
                <c:pt idx="5633">
                  <c:v>10</c:v>
                </c:pt>
                <c:pt idx="5634">
                  <c:v>7</c:v>
                </c:pt>
                <c:pt idx="5635">
                  <c:v>9</c:v>
                </c:pt>
                <c:pt idx="5636">
                  <c:v>3</c:v>
                </c:pt>
                <c:pt idx="5637">
                  <c:v>0</c:v>
                </c:pt>
                <c:pt idx="5638">
                  <c:v>8</c:v>
                </c:pt>
                <c:pt idx="5639">
                  <c:v>13</c:v>
                </c:pt>
                <c:pt idx="5640">
                  <c:v>11</c:v>
                </c:pt>
                <c:pt idx="5641">
                  <c:v>7</c:v>
                </c:pt>
                <c:pt idx="5642">
                  <c:v>9</c:v>
                </c:pt>
                <c:pt idx="5643">
                  <c:v>2</c:v>
                </c:pt>
                <c:pt idx="5644">
                  <c:v>5</c:v>
                </c:pt>
                <c:pt idx="5645">
                  <c:v>2</c:v>
                </c:pt>
                <c:pt idx="5646">
                  <c:v>0</c:v>
                </c:pt>
                <c:pt idx="5647">
                  <c:v>6</c:v>
                </c:pt>
                <c:pt idx="5648">
                  <c:v>6</c:v>
                </c:pt>
                <c:pt idx="5649">
                  <c:v>4</c:v>
                </c:pt>
                <c:pt idx="5650">
                  <c:v>4</c:v>
                </c:pt>
                <c:pt idx="5651">
                  <c:v>3</c:v>
                </c:pt>
                <c:pt idx="5652">
                  <c:v>13</c:v>
                </c:pt>
                <c:pt idx="5653">
                  <c:v>4</c:v>
                </c:pt>
                <c:pt idx="5654">
                  <c:v>6</c:v>
                </c:pt>
                <c:pt idx="5655">
                  <c:v>3</c:v>
                </c:pt>
                <c:pt idx="5656">
                  <c:v>8</c:v>
                </c:pt>
                <c:pt idx="5657">
                  <c:v>7</c:v>
                </c:pt>
                <c:pt idx="5658">
                  <c:v>7</c:v>
                </c:pt>
                <c:pt idx="5659">
                  <c:v>4</c:v>
                </c:pt>
                <c:pt idx="5660">
                  <c:v>9</c:v>
                </c:pt>
                <c:pt idx="5661">
                  <c:v>5</c:v>
                </c:pt>
                <c:pt idx="5662">
                  <c:v>7</c:v>
                </c:pt>
                <c:pt idx="5663">
                  <c:v>6</c:v>
                </c:pt>
                <c:pt idx="5664">
                  <c:v>6</c:v>
                </c:pt>
                <c:pt idx="5665">
                  <c:v>2</c:v>
                </c:pt>
                <c:pt idx="5666">
                  <c:v>1</c:v>
                </c:pt>
                <c:pt idx="5667">
                  <c:v>10</c:v>
                </c:pt>
                <c:pt idx="5668">
                  <c:v>2</c:v>
                </c:pt>
                <c:pt idx="5669">
                  <c:v>8</c:v>
                </c:pt>
                <c:pt idx="5670">
                  <c:v>6</c:v>
                </c:pt>
                <c:pt idx="5671">
                  <c:v>5</c:v>
                </c:pt>
                <c:pt idx="5672">
                  <c:v>12</c:v>
                </c:pt>
                <c:pt idx="5673">
                  <c:v>8</c:v>
                </c:pt>
                <c:pt idx="5674">
                  <c:v>5</c:v>
                </c:pt>
                <c:pt idx="5675">
                  <c:v>10</c:v>
                </c:pt>
                <c:pt idx="5676">
                  <c:v>6</c:v>
                </c:pt>
                <c:pt idx="5677">
                  <c:v>12</c:v>
                </c:pt>
                <c:pt idx="5678">
                  <c:v>0</c:v>
                </c:pt>
                <c:pt idx="5679">
                  <c:v>8</c:v>
                </c:pt>
                <c:pt idx="5680">
                  <c:v>4</c:v>
                </c:pt>
                <c:pt idx="5681">
                  <c:v>11</c:v>
                </c:pt>
                <c:pt idx="5682">
                  <c:v>1</c:v>
                </c:pt>
                <c:pt idx="5683">
                  <c:v>8</c:v>
                </c:pt>
                <c:pt idx="5684">
                  <c:v>2</c:v>
                </c:pt>
                <c:pt idx="5685">
                  <c:v>13</c:v>
                </c:pt>
                <c:pt idx="5686">
                  <c:v>6</c:v>
                </c:pt>
                <c:pt idx="5687">
                  <c:v>1</c:v>
                </c:pt>
                <c:pt idx="5688">
                  <c:v>4</c:v>
                </c:pt>
                <c:pt idx="5689">
                  <c:v>9</c:v>
                </c:pt>
                <c:pt idx="5690">
                  <c:v>5</c:v>
                </c:pt>
                <c:pt idx="5691">
                  <c:v>5</c:v>
                </c:pt>
                <c:pt idx="5692">
                  <c:v>3</c:v>
                </c:pt>
                <c:pt idx="5693">
                  <c:v>10</c:v>
                </c:pt>
                <c:pt idx="5694">
                  <c:v>3</c:v>
                </c:pt>
                <c:pt idx="5695">
                  <c:v>6</c:v>
                </c:pt>
                <c:pt idx="5696">
                  <c:v>4</c:v>
                </c:pt>
                <c:pt idx="5697">
                  <c:v>6</c:v>
                </c:pt>
                <c:pt idx="5698">
                  <c:v>5</c:v>
                </c:pt>
                <c:pt idx="5699">
                  <c:v>4</c:v>
                </c:pt>
                <c:pt idx="5700">
                  <c:v>3</c:v>
                </c:pt>
                <c:pt idx="5701">
                  <c:v>10</c:v>
                </c:pt>
                <c:pt idx="5702">
                  <c:v>11</c:v>
                </c:pt>
                <c:pt idx="5703">
                  <c:v>14</c:v>
                </c:pt>
                <c:pt idx="5704">
                  <c:v>8</c:v>
                </c:pt>
                <c:pt idx="5705">
                  <c:v>5</c:v>
                </c:pt>
                <c:pt idx="5706">
                  <c:v>5</c:v>
                </c:pt>
                <c:pt idx="5707">
                  <c:v>5</c:v>
                </c:pt>
                <c:pt idx="5708">
                  <c:v>10</c:v>
                </c:pt>
                <c:pt idx="5709">
                  <c:v>5</c:v>
                </c:pt>
                <c:pt idx="5710">
                  <c:v>12</c:v>
                </c:pt>
                <c:pt idx="5711">
                  <c:v>9</c:v>
                </c:pt>
                <c:pt idx="5712">
                  <c:v>4</c:v>
                </c:pt>
                <c:pt idx="5713">
                  <c:v>5</c:v>
                </c:pt>
                <c:pt idx="5714">
                  <c:v>3</c:v>
                </c:pt>
                <c:pt idx="5715">
                  <c:v>3</c:v>
                </c:pt>
                <c:pt idx="5716">
                  <c:v>3</c:v>
                </c:pt>
                <c:pt idx="5717">
                  <c:v>5</c:v>
                </c:pt>
                <c:pt idx="5718">
                  <c:v>10</c:v>
                </c:pt>
                <c:pt idx="5719">
                  <c:v>4</c:v>
                </c:pt>
                <c:pt idx="5720">
                  <c:v>2</c:v>
                </c:pt>
                <c:pt idx="5721">
                  <c:v>5</c:v>
                </c:pt>
                <c:pt idx="5722">
                  <c:v>4</c:v>
                </c:pt>
                <c:pt idx="5723">
                  <c:v>7</c:v>
                </c:pt>
                <c:pt idx="5724">
                  <c:v>3</c:v>
                </c:pt>
                <c:pt idx="5725">
                  <c:v>6</c:v>
                </c:pt>
                <c:pt idx="5726">
                  <c:v>5</c:v>
                </c:pt>
                <c:pt idx="5727">
                  <c:v>7</c:v>
                </c:pt>
                <c:pt idx="5728">
                  <c:v>11</c:v>
                </c:pt>
                <c:pt idx="5729">
                  <c:v>2</c:v>
                </c:pt>
                <c:pt idx="5730">
                  <c:v>6</c:v>
                </c:pt>
                <c:pt idx="5731">
                  <c:v>11</c:v>
                </c:pt>
                <c:pt idx="5732">
                  <c:v>4</c:v>
                </c:pt>
                <c:pt idx="5733">
                  <c:v>8</c:v>
                </c:pt>
                <c:pt idx="5734">
                  <c:v>5</c:v>
                </c:pt>
                <c:pt idx="5735">
                  <c:v>2</c:v>
                </c:pt>
                <c:pt idx="5736">
                  <c:v>2</c:v>
                </c:pt>
                <c:pt idx="5737">
                  <c:v>2</c:v>
                </c:pt>
                <c:pt idx="5738">
                  <c:v>2</c:v>
                </c:pt>
                <c:pt idx="5739">
                  <c:v>6</c:v>
                </c:pt>
                <c:pt idx="5740">
                  <c:v>5</c:v>
                </c:pt>
                <c:pt idx="5741">
                  <c:v>8</c:v>
                </c:pt>
                <c:pt idx="5742">
                  <c:v>4</c:v>
                </c:pt>
                <c:pt idx="5743">
                  <c:v>5</c:v>
                </c:pt>
                <c:pt idx="5744">
                  <c:v>3</c:v>
                </c:pt>
                <c:pt idx="5745">
                  <c:v>10</c:v>
                </c:pt>
                <c:pt idx="5746">
                  <c:v>7</c:v>
                </c:pt>
                <c:pt idx="5747">
                  <c:v>10</c:v>
                </c:pt>
                <c:pt idx="5748">
                  <c:v>3</c:v>
                </c:pt>
                <c:pt idx="5749">
                  <c:v>5</c:v>
                </c:pt>
                <c:pt idx="5750">
                  <c:v>2</c:v>
                </c:pt>
                <c:pt idx="5751">
                  <c:v>8</c:v>
                </c:pt>
                <c:pt idx="5752">
                  <c:v>8</c:v>
                </c:pt>
                <c:pt idx="5753">
                  <c:v>6</c:v>
                </c:pt>
                <c:pt idx="5754">
                  <c:v>11</c:v>
                </c:pt>
                <c:pt idx="5755">
                  <c:v>5</c:v>
                </c:pt>
                <c:pt idx="5756">
                  <c:v>1</c:v>
                </c:pt>
                <c:pt idx="5757">
                  <c:v>3</c:v>
                </c:pt>
                <c:pt idx="5758">
                  <c:v>3</c:v>
                </c:pt>
                <c:pt idx="5759">
                  <c:v>10</c:v>
                </c:pt>
                <c:pt idx="5760">
                  <c:v>7</c:v>
                </c:pt>
                <c:pt idx="5761">
                  <c:v>0</c:v>
                </c:pt>
                <c:pt idx="5762">
                  <c:v>6</c:v>
                </c:pt>
                <c:pt idx="5763">
                  <c:v>9</c:v>
                </c:pt>
                <c:pt idx="5764">
                  <c:v>6</c:v>
                </c:pt>
                <c:pt idx="5765">
                  <c:v>1</c:v>
                </c:pt>
                <c:pt idx="5766">
                  <c:v>4</c:v>
                </c:pt>
                <c:pt idx="5767">
                  <c:v>3</c:v>
                </c:pt>
                <c:pt idx="5768">
                  <c:v>6</c:v>
                </c:pt>
                <c:pt idx="5769">
                  <c:v>5</c:v>
                </c:pt>
                <c:pt idx="5770">
                  <c:v>2</c:v>
                </c:pt>
                <c:pt idx="5771">
                  <c:v>9</c:v>
                </c:pt>
                <c:pt idx="5772">
                  <c:v>11</c:v>
                </c:pt>
                <c:pt idx="5773">
                  <c:v>2</c:v>
                </c:pt>
                <c:pt idx="5774">
                  <c:v>10</c:v>
                </c:pt>
                <c:pt idx="5775">
                  <c:v>1</c:v>
                </c:pt>
                <c:pt idx="5776">
                  <c:v>9</c:v>
                </c:pt>
                <c:pt idx="5777">
                  <c:v>4</c:v>
                </c:pt>
                <c:pt idx="5778">
                  <c:v>3</c:v>
                </c:pt>
                <c:pt idx="5779">
                  <c:v>1</c:v>
                </c:pt>
                <c:pt idx="5780">
                  <c:v>1</c:v>
                </c:pt>
                <c:pt idx="5781">
                  <c:v>2</c:v>
                </c:pt>
                <c:pt idx="5782">
                  <c:v>8</c:v>
                </c:pt>
                <c:pt idx="5783">
                  <c:v>7</c:v>
                </c:pt>
                <c:pt idx="5784">
                  <c:v>1</c:v>
                </c:pt>
                <c:pt idx="5785">
                  <c:v>3</c:v>
                </c:pt>
                <c:pt idx="5786">
                  <c:v>2</c:v>
                </c:pt>
                <c:pt idx="5787">
                  <c:v>3</c:v>
                </c:pt>
                <c:pt idx="5788">
                  <c:v>9</c:v>
                </c:pt>
                <c:pt idx="5789">
                  <c:v>5</c:v>
                </c:pt>
                <c:pt idx="5790">
                  <c:v>11</c:v>
                </c:pt>
                <c:pt idx="5791">
                  <c:v>3</c:v>
                </c:pt>
                <c:pt idx="5792">
                  <c:v>9</c:v>
                </c:pt>
                <c:pt idx="5793">
                  <c:v>5</c:v>
                </c:pt>
                <c:pt idx="5794">
                  <c:v>8</c:v>
                </c:pt>
                <c:pt idx="5795">
                  <c:v>2</c:v>
                </c:pt>
                <c:pt idx="5796">
                  <c:v>7</c:v>
                </c:pt>
                <c:pt idx="5797">
                  <c:v>1</c:v>
                </c:pt>
                <c:pt idx="5798">
                  <c:v>9</c:v>
                </c:pt>
                <c:pt idx="5799">
                  <c:v>3</c:v>
                </c:pt>
                <c:pt idx="5800">
                  <c:v>2</c:v>
                </c:pt>
                <c:pt idx="5801">
                  <c:v>11</c:v>
                </c:pt>
                <c:pt idx="5802">
                  <c:v>7</c:v>
                </c:pt>
                <c:pt idx="5803">
                  <c:v>3</c:v>
                </c:pt>
                <c:pt idx="5804">
                  <c:v>8</c:v>
                </c:pt>
                <c:pt idx="5805">
                  <c:v>7</c:v>
                </c:pt>
                <c:pt idx="5806">
                  <c:v>4</c:v>
                </c:pt>
                <c:pt idx="5807">
                  <c:v>8</c:v>
                </c:pt>
                <c:pt idx="5808">
                  <c:v>21</c:v>
                </c:pt>
                <c:pt idx="5809">
                  <c:v>8</c:v>
                </c:pt>
                <c:pt idx="5810">
                  <c:v>9</c:v>
                </c:pt>
                <c:pt idx="5811">
                  <c:v>7</c:v>
                </c:pt>
                <c:pt idx="5812">
                  <c:v>10</c:v>
                </c:pt>
                <c:pt idx="5813">
                  <c:v>8</c:v>
                </c:pt>
                <c:pt idx="5814">
                  <c:v>1</c:v>
                </c:pt>
                <c:pt idx="5815">
                  <c:v>5</c:v>
                </c:pt>
                <c:pt idx="5816">
                  <c:v>8</c:v>
                </c:pt>
                <c:pt idx="5817">
                  <c:v>1</c:v>
                </c:pt>
                <c:pt idx="5818">
                  <c:v>4</c:v>
                </c:pt>
                <c:pt idx="5819">
                  <c:v>10</c:v>
                </c:pt>
                <c:pt idx="5820">
                  <c:v>6</c:v>
                </c:pt>
                <c:pt idx="5821">
                  <c:v>4</c:v>
                </c:pt>
                <c:pt idx="5822">
                  <c:v>9</c:v>
                </c:pt>
                <c:pt idx="5823">
                  <c:v>9</c:v>
                </c:pt>
                <c:pt idx="5824">
                  <c:v>7</c:v>
                </c:pt>
                <c:pt idx="5825">
                  <c:v>9</c:v>
                </c:pt>
                <c:pt idx="5826">
                  <c:v>8</c:v>
                </c:pt>
                <c:pt idx="5827">
                  <c:v>12</c:v>
                </c:pt>
                <c:pt idx="5828">
                  <c:v>6</c:v>
                </c:pt>
                <c:pt idx="5829">
                  <c:v>5</c:v>
                </c:pt>
                <c:pt idx="5830">
                  <c:v>4</c:v>
                </c:pt>
                <c:pt idx="5831">
                  <c:v>2</c:v>
                </c:pt>
                <c:pt idx="5832">
                  <c:v>0</c:v>
                </c:pt>
                <c:pt idx="5833">
                  <c:v>7</c:v>
                </c:pt>
                <c:pt idx="5834">
                  <c:v>4</c:v>
                </c:pt>
                <c:pt idx="5835">
                  <c:v>2</c:v>
                </c:pt>
                <c:pt idx="5836">
                  <c:v>9</c:v>
                </c:pt>
                <c:pt idx="5837">
                  <c:v>1</c:v>
                </c:pt>
                <c:pt idx="5838">
                  <c:v>0</c:v>
                </c:pt>
                <c:pt idx="5839">
                  <c:v>1</c:v>
                </c:pt>
                <c:pt idx="5840">
                  <c:v>7</c:v>
                </c:pt>
                <c:pt idx="5841">
                  <c:v>8</c:v>
                </c:pt>
                <c:pt idx="5842">
                  <c:v>7</c:v>
                </c:pt>
                <c:pt idx="5843">
                  <c:v>0</c:v>
                </c:pt>
                <c:pt idx="5844">
                  <c:v>6</c:v>
                </c:pt>
                <c:pt idx="5845">
                  <c:v>7</c:v>
                </c:pt>
                <c:pt idx="5846">
                  <c:v>2</c:v>
                </c:pt>
                <c:pt idx="5847">
                  <c:v>7</c:v>
                </c:pt>
                <c:pt idx="5848">
                  <c:v>3</c:v>
                </c:pt>
                <c:pt idx="5849">
                  <c:v>1</c:v>
                </c:pt>
                <c:pt idx="5850">
                  <c:v>2</c:v>
                </c:pt>
                <c:pt idx="5851">
                  <c:v>3</c:v>
                </c:pt>
                <c:pt idx="5852">
                  <c:v>7</c:v>
                </c:pt>
                <c:pt idx="5853">
                  <c:v>4</c:v>
                </c:pt>
                <c:pt idx="5854">
                  <c:v>9</c:v>
                </c:pt>
                <c:pt idx="5855">
                  <c:v>7</c:v>
                </c:pt>
                <c:pt idx="5856">
                  <c:v>0</c:v>
                </c:pt>
                <c:pt idx="5857">
                  <c:v>7</c:v>
                </c:pt>
                <c:pt idx="5858">
                  <c:v>4</c:v>
                </c:pt>
                <c:pt idx="5859">
                  <c:v>4</c:v>
                </c:pt>
                <c:pt idx="5860">
                  <c:v>2</c:v>
                </c:pt>
                <c:pt idx="5861">
                  <c:v>7</c:v>
                </c:pt>
                <c:pt idx="5862">
                  <c:v>11</c:v>
                </c:pt>
                <c:pt idx="5863">
                  <c:v>2</c:v>
                </c:pt>
                <c:pt idx="5864">
                  <c:v>7</c:v>
                </c:pt>
                <c:pt idx="5865">
                  <c:v>9</c:v>
                </c:pt>
                <c:pt idx="5866">
                  <c:v>0</c:v>
                </c:pt>
                <c:pt idx="5867">
                  <c:v>12</c:v>
                </c:pt>
                <c:pt idx="5868">
                  <c:v>11</c:v>
                </c:pt>
                <c:pt idx="5869">
                  <c:v>2</c:v>
                </c:pt>
                <c:pt idx="5870">
                  <c:v>7</c:v>
                </c:pt>
                <c:pt idx="5871">
                  <c:v>10</c:v>
                </c:pt>
                <c:pt idx="5872">
                  <c:v>6</c:v>
                </c:pt>
                <c:pt idx="5873">
                  <c:v>5</c:v>
                </c:pt>
                <c:pt idx="5874">
                  <c:v>8</c:v>
                </c:pt>
                <c:pt idx="5875">
                  <c:v>3</c:v>
                </c:pt>
                <c:pt idx="5876">
                  <c:v>9</c:v>
                </c:pt>
                <c:pt idx="5877">
                  <c:v>6</c:v>
                </c:pt>
                <c:pt idx="5878">
                  <c:v>1</c:v>
                </c:pt>
                <c:pt idx="5879">
                  <c:v>7</c:v>
                </c:pt>
                <c:pt idx="5880">
                  <c:v>8</c:v>
                </c:pt>
                <c:pt idx="5881">
                  <c:v>3</c:v>
                </c:pt>
                <c:pt idx="5882">
                  <c:v>4</c:v>
                </c:pt>
                <c:pt idx="5883">
                  <c:v>8</c:v>
                </c:pt>
                <c:pt idx="5884">
                  <c:v>10</c:v>
                </c:pt>
                <c:pt idx="5885">
                  <c:v>2</c:v>
                </c:pt>
                <c:pt idx="5886">
                  <c:v>2</c:v>
                </c:pt>
                <c:pt idx="5887">
                  <c:v>4</c:v>
                </c:pt>
                <c:pt idx="5888">
                  <c:v>2</c:v>
                </c:pt>
                <c:pt idx="5889">
                  <c:v>8</c:v>
                </c:pt>
                <c:pt idx="5890">
                  <c:v>8</c:v>
                </c:pt>
                <c:pt idx="5891">
                  <c:v>9</c:v>
                </c:pt>
                <c:pt idx="5892">
                  <c:v>7</c:v>
                </c:pt>
                <c:pt idx="5893">
                  <c:v>6</c:v>
                </c:pt>
                <c:pt idx="5894">
                  <c:v>2</c:v>
                </c:pt>
                <c:pt idx="5895">
                  <c:v>11</c:v>
                </c:pt>
                <c:pt idx="5896">
                  <c:v>6</c:v>
                </c:pt>
                <c:pt idx="5897">
                  <c:v>1</c:v>
                </c:pt>
                <c:pt idx="5898">
                  <c:v>7</c:v>
                </c:pt>
                <c:pt idx="5899">
                  <c:v>8</c:v>
                </c:pt>
                <c:pt idx="5900">
                  <c:v>5</c:v>
                </c:pt>
                <c:pt idx="5901">
                  <c:v>5</c:v>
                </c:pt>
                <c:pt idx="5902">
                  <c:v>3</c:v>
                </c:pt>
                <c:pt idx="5903">
                  <c:v>7</c:v>
                </c:pt>
                <c:pt idx="5904">
                  <c:v>1</c:v>
                </c:pt>
                <c:pt idx="5905">
                  <c:v>10</c:v>
                </c:pt>
                <c:pt idx="5906">
                  <c:v>1</c:v>
                </c:pt>
                <c:pt idx="5907">
                  <c:v>4</c:v>
                </c:pt>
                <c:pt idx="5908">
                  <c:v>7</c:v>
                </c:pt>
                <c:pt idx="5909">
                  <c:v>9</c:v>
                </c:pt>
                <c:pt idx="5910">
                  <c:v>8</c:v>
                </c:pt>
                <c:pt idx="5911">
                  <c:v>4</c:v>
                </c:pt>
                <c:pt idx="5912">
                  <c:v>3</c:v>
                </c:pt>
                <c:pt idx="5913">
                  <c:v>6</c:v>
                </c:pt>
                <c:pt idx="5914">
                  <c:v>8</c:v>
                </c:pt>
                <c:pt idx="5915">
                  <c:v>4</c:v>
                </c:pt>
                <c:pt idx="5916">
                  <c:v>7</c:v>
                </c:pt>
                <c:pt idx="5917">
                  <c:v>8</c:v>
                </c:pt>
                <c:pt idx="5918">
                  <c:v>1</c:v>
                </c:pt>
                <c:pt idx="5919">
                  <c:v>1</c:v>
                </c:pt>
                <c:pt idx="5920">
                  <c:v>8</c:v>
                </c:pt>
                <c:pt idx="5921">
                  <c:v>9</c:v>
                </c:pt>
                <c:pt idx="5922">
                  <c:v>23</c:v>
                </c:pt>
                <c:pt idx="5923">
                  <c:v>5</c:v>
                </c:pt>
                <c:pt idx="5924">
                  <c:v>9</c:v>
                </c:pt>
                <c:pt idx="5925">
                  <c:v>3</c:v>
                </c:pt>
                <c:pt idx="5926">
                  <c:v>5</c:v>
                </c:pt>
                <c:pt idx="5927">
                  <c:v>6</c:v>
                </c:pt>
                <c:pt idx="5928">
                  <c:v>9</c:v>
                </c:pt>
                <c:pt idx="5929">
                  <c:v>1</c:v>
                </c:pt>
                <c:pt idx="5930">
                  <c:v>10</c:v>
                </c:pt>
                <c:pt idx="5931">
                  <c:v>5</c:v>
                </c:pt>
                <c:pt idx="5932">
                  <c:v>9</c:v>
                </c:pt>
                <c:pt idx="5933">
                  <c:v>7</c:v>
                </c:pt>
                <c:pt idx="5934">
                  <c:v>9</c:v>
                </c:pt>
                <c:pt idx="5935">
                  <c:v>4</c:v>
                </c:pt>
                <c:pt idx="5936">
                  <c:v>7</c:v>
                </c:pt>
                <c:pt idx="5937">
                  <c:v>6</c:v>
                </c:pt>
                <c:pt idx="5938">
                  <c:v>10</c:v>
                </c:pt>
                <c:pt idx="5939">
                  <c:v>4</c:v>
                </c:pt>
                <c:pt idx="5940">
                  <c:v>3</c:v>
                </c:pt>
                <c:pt idx="5941">
                  <c:v>0</c:v>
                </c:pt>
                <c:pt idx="5942">
                  <c:v>4</c:v>
                </c:pt>
                <c:pt idx="5943">
                  <c:v>6</c:v>
                </c:pt>
                <c:pt idx="5944">
                  <c:v>8</c:v>
                </c:pt>
                <c:pt idx="5945">
                  <c:v>5</c:v>
                </c:pt>
                <c:pt idx="5946">
                  <c:v>10</c:v>
                </c:pt>
                <c:pt idx="5947">
                  <c:v>11</c:v>
                </c:pt>
                <c:pt idx="5948">
                  <c:v>3</c:v>
                </c:pt>
                <c:pt idx="5949">
                  <c:v>5</c:v>
                </c:pt>
                <c:pt idx="5950">
                  <c:v>1</c:v>
                </c:pt>
                <c:pt idx="5951">
                  <c:v>2</c:v>
                </c:pt>
                <c:pt idx="5952">
                  <c:v>7</c:v>
                </c:pt>
                <c:pt idx="5953">
                  <c:v>8</c:v>
                </c:pt>
                <c:pt idx="5954">
                  <c:v>9</c:v>
                </c:pt>
                <c:pt idx="5955">
                  <c:v>6</c:v>
                </c:pt>
                <c:pt idx="5956">
                  <c:v>11</c:v>
                </c:pt>
                <c:pt idx="5957">
                  <c:v>11</c:v>
                </c:pt>
                <c:pt idx="5958">
                  <c:v>5</c:v>
                </c:pt>
                <c:pt idx="5959">
                  <c:v>8</c:v>
                </c:pt>
                <c:pt idx="5960">
                  <c:v>9</c:v>
                </c:pt>
                <c:pt idx="5961">
                  <c:v>2</c:v>
                </c:pt>
                <c:pt idx="5962">
                  <c:v>4</c:v>
                </c:pt>
                <c:pt idx="5963">
                  <c:v>2</c:v>
                </c:pt>
                <c:pt idx="5964">
                  <c:v>1</c:v>
                </c:pt>
                <c:pt idx="5965">
                  <c:v>2</c:v>
                </c:pt>
                <c:pt idx="5966">
                  <c:v>12</c:v>
                </c:pt>
                <c:pt idx="5967">
                  <c:v>9</c:v>
                </c:pt>
                <c:pt idx="5968">
                  <c:v>9</c:v>
                </c:pt>
                <c:pt idx="5969">
                  <c:v>3</c:v>
                </c:pt>
                <c:pt idx="5970">
                  <c:v>6</c:v>
                </c:pt>
                <c:pt idx="5971">
                  <c:v>7</c:v>
                </c:pt>
                <c:pt idx="5972">
                  <c:v>8</c:v>
                </c:pt>
                <c:pt idx="5973">
                  <c:v>9</c:v>
                </c:pt>
                <c:pt idx="5974">
                  <c:v>3</c:v>
                </c:pt>
                <c:pt idx="5975">
                  <c:v>2</c:v>
                </c:pt>
                <c:pt idx="5976">
                  <c:v>1</c:v>
                </c:pt>
                <c:pt idx="5977">
                  <c:v>10</c:v>
                </c:pt>
                <c:pt idx="5978">
                  <c:v>7</c:v>
                </c:pt>
                <c:pt idx="5979">
                  <c:v>6</c:v>
                </c:pt>
                <c:pt idx="5980">
                  <c:v>4</c:v>
                </c:pt>
                <c:pt idx="5981">
                  <c:v>8</c:v>
                </c:pt>
                <c:pt idx="5982">
                  <c:v>8</c:v>
                </c:pt>
                <c:pt idx="5983">
                  <c:v>5</c:v>
                </c:pt>
                <c:pt idx="5984">
                  <c:v>0</c:v>
                </c:pt>
                <c:pt idx="5985">
                  <c:v>6</c:v>
                </c:pt>
                <c:pt idx="5986">
                  <c:v>8</c:v>
                </c:pt>
                <c:pt idx="5987">
                  <c:v>3</c:v>
                </c:pt>
                <c:pt idx="5988">
                  <c:v>9</c:v>
                </c:pt>
                <c:pt idx="5989">
                  <c:v>5</c:v>
                </c:pt>
                <c:pt idx="5990">
                  <c:v>7</c:v>
                </c:pt>
                <c:pt idx="5991">
                  <c:v>10</c:v>
                </c:pt>
                <c:pt idx="5992">
                  <c:v>7</c:v>
                </c:pt>
                <c:pt idx="5993">
                  <c:v>5</c:v>
                </c:pt>
                <c:pt idx="5994">
                  <c:v>6</c:v>
                </c:pt>
                <c:pt idx="5995">
                  <c:v>7</c:v>
                </c:pt>
                <c:pt idx="5996">
                  <c:v>1</c:v>
                </c:pt>
                <c:pt idx="5997">
                  <c:v>12</c:v>
                </c:pt>
                <c:pt idx="5998">
                  <c:v>1</c:v>
                </c:pt>
                <c:pt idx="5999">
                  <c:v>4</c:v>
                </c:pt>
                <c:pt idx="6000">
                  <c:v>7</c:v>
                </c:pt>
                <c:pt idx="6001">
                  <c:v>3</c:v>
                </c:pt>
                <c:pt idx="6002">
                  <c:v>7</c:v>
                </c:pt>
                <c:pt idx="6003">
                  <c:v>8</c:v>
                </c:pt>
                <c:pt idx="6004">
                  <c:v>4</c:v>
                </c:pt>
                <c:pt idx="6005">
                  <c:v>3</c:v>
                </c:pt>
                <c:pt idx="6006">
                  <c:v>19</c:v>
                </c:pt>
                <c:pt idx="6007">
                  <c:v>5</c:v>
                </c:pt>
                <c:pt idx="6008">
                  <c:v>1</c:v>
                </c:pt>
                <c:pt idx="6009">
                  <c:v>9</c:v>
                </c:pt>
                <c:pt idx="6010">
                  <c:v>4</c:v>
                </c:pt>
                <c:pt idx="6011">
                  <c:v>1</c:v>
                </c:pt>
                <c:pt idx="6012">
                  <c:v>1</c:v>
                </c:pt>
                <c:pt idx="6013">
                  <c:v>9</c:v>
                </c:pt>
                <c:pt idx="6014">
                  <c:v>6</c:v>
                </c:pt>
                <c:pt idx="6015">
                  <c:v>2</c:v>
                </c:pt>
                <c:pt idx="6016">
                  <c:v>11</c:v>
                </c:pt>
                <c:pt idx="6017">
                  <c:v>7</c:v>
                </c:pt>
                <c:pt idx="6018">
                  <c:v>10</c:v>
                </c:pt>
                <c:pt idx="6019">
                  <c:v>2</c:v>
                </c:pt>
                <c:pt idx="6020">
                  <c:v>8</c:v>
                </c:pt>
                <c:pt idx="6021">
                  <c:v>7</c:v>
                </c:pt>
                <c:pt idx="6022">
                  <c:v>7</c:v>
                </c:pt>
                <c:pt idx="6023">
                  <c:v>1</c:v>
                </c:pt>
                <c:pt idx="6024">
                  <c:v>6</c:v>
                </c:pt>
                <c:pt idx="6025">
                  <c:v>6</c:v>
                </c:pt>
                <c:pt idx="6026">
                  <c:v>10</c:v>
                </c:pt>
                <c:pt idx="6027">
                  <c:v>10</c:v>
                </c:pt>
                <c:pt idx="6028">
                  <c:v>8</c:v>
                </c:pt>
                <c:pt idx="6029">
                  <c:v>6</c:v>
                </c:pt>
                <c:pt idx="6030">
                  <c:v>3</c:v>
                </c:pt>
                <c:pt idx="6031">
                  <c:v>17</c:v>
                </c:pt>
                <c:pt idx="6032">
                  <c:v>10</c:v>
                </c:pt>
                <c:pt idx="6033">
                  <c:v>10</c:v>
                </c:pt>
                <c:pt idx="6034">
                  <c:v>7</c:v>
                </c:pt>
                <c:pt idx="6035">
                  <c:v>4</c:v>
                </c:pt>
                <c:pt idx="6036">
                  <c:v>8</c:v>
                </c:pt>
                <c:pt idx="6037">
                  <c:v>4</c:v>
                </c:pt>
                <c:pt idx="6038">
                  <c:v>7</c:v>
                </c:pt>
                <c:pt idx="6039">
                  <c:v>3</c:v>
                </c:pt>
                <c:pt idx="6040">
                  <c:v>9</c:v>
                </c:pt>
                <c:pt idx="6041">
                  <c:v>4</c:v>
                </c:pt>
                <c:pt idx="6042">
                  <c:v>5</c:v>
                </c:pt>
                <c:pt idx="6043">
                  <c:v>5</c:v>
                </c:pt>
                <c:pt idx="6044">
                  <c:v>7</c:v>
                </c:pt>
                <c:pt idx="6045">
                  <c:v>5</c:v>
                </c:pt>
                <c:pt idx="6046">
                  <c:v>7</c:v>
                </c:pt>
                <c:pt idx="6047">
                  <c:v>2</c:v>
                </c:pt>
                <c:pt idx="6048">
                  <c:v>6</c:v>
                </c:pt>
                <c:pt idx="6049">
                  <c:v>11</c:v>
                </c:pt>
                <c:pt idx="6050">
                  <c:v>7</c:v>
                </c:pt>
                <c:pt idx="6051">
                  <c:v>3</c:v>
                </c:pt>
                <c:pt idx="6052">
                  <c:v>6</c:v>
                </c:pt>
                <c:pt idx="6053">
                  <c:v>4</c:v>
                </c:pt>
                <c:pt idx="6054">
                  <c:v>8</c:v>
                </c:pt>
                <c:pt idx="6055">
                  <c:v>9</c:v>
                </c:pt>
                <c:pt idx="6056">
                  <c:v>8</c:v>
                </c:pt>
                <c:pt idx="6057">
                  <c:v>2</c:v>
                </c:pt>
                <c:pt idx="6058">
                  <c:v>1</c:v>
                </c:pt>
                <c:pt idx="6059">
                  <c:v>7</c:v>
                </c:pt>
                <c:pt idx="6060">
                  <c:v>6</c:v>
                </c:pt>
                <c:pt idx="6061">
                  <c:v>8</c:v>
                </c:pt>
                <c:pt idx="6062">
                  <c:v>7</c:v>
                </c:pt>
                <c:pt idx="6063">
                  <c:v>8</c:v>
                </c:pt>
                <c:pt idx="6064">
                  <c:v>10</c:v>
                </c:pt>
                <c:pt idx="6065">
                  <c:v>6</c:v>
                </c:pt>
                <c:pt idx="6066">
                  <c:v>3</c:v>
                </c:pt>
                <c:pt idx="6067">
                  <c:v>4</c:v>
                </c:pt>
                <c:pt idx="6068">
                  <c:v>4</c:v>
                </c:pt>
                <c:pt idx="6069">
                  <c:v>1</c:v>
                </c:pt>
                <c:pt idx="6070">
                  <c:v>6</c:v>
                </c:pt>
                <c:pt idx="6071">
                  <c:v>3</c:v>
                </c:pt>
                <c:pt idx="6072">
                  <c:v>4</c:v>
                </c:pt>
                <c:pt idx="6073">
                  <c:v>7</c:v>
                </c:pt>
                <c:pt idx="6074">
                  <c:v>5</c:v>
                </c:pt>
                <c:pt idx="6075">
                  <c:v>9</c:v>
                </c:pt>
                <c:pt idx="6076">
                  <c:v>5</c:v>
                </c:pt>
                <c:pt idx="6077">
                  <c:v>5</c:v>
                </c:pt>
                <c:pt idx="6078">
                  <c:v>4</c:v>
                </c:pt>
                <c:pt idx="6079">
                  <c:v>5</c:v>
                </c:pt>
                <c:pt idx="6080">
                  <c:v>4</c:v>
                </c:pt>
                <c:pt idx="6081">
                  <c:v>1</c:v>
                </c:pt>
                <c:pt idx="6082">
                  <c:v>5</c:v>
                </c:pt>
                <c:pt idx="6083">
                  <c:v>1</c:v>
                </c:pt>
                <c:pt idx="6084">
                  <c:v>9</c:v>
                </c:pt>
                <c:pt idx="6085">
                  <c:v>8</c:v>
                </c:pt>
                <c:pt idx="6086">
                  <c:v>8</c:v>
                </c:pt>
                <c:pt idx="6087">
                  <c:v>0</c:v>
                </c:pt>
                <c:pt idx="6088">
                  <c:v>1</c:v>
                </c:pt>
                <c:pt idx="6089">
                  <c:v>3</c:v>
                </c:pt>
                <c:pt idx="6090">
                  <c:v>3</c:v>
                </c:pt>
                <c:pt idx="6091">
                  <c:v>1</c:v>
                </c:pt>
                <c:pt idx="6092">
                  <c:v>2</c:v>
                </c:pt>
                <c:pt idx="6093">
                  <c:v>1</c:v>
                </c:pt>
                <c:pt idx="6094">
                  <c:v>8</c:v>
                </c:pt>
                <c:pt idx="6095">
                  <c:v>4</c:v>
                </c:pt>
                <c:pt idx="6096">
                  <c:v>7</c:v>
                </c:pt>
                <c:pt idx="6097">
                  <c:v>4</c:v>
                </c:pt>
                <c:pt idx="6098">
                  <c:v>0</c:v>
                </c:pt>
                <c:pt idx="6099">
                  <c:v>6</c:v>
                </c:pt>
                <c:pt idx="6100">
                  <c:v>6</c:v>
                </c:pt>
                <c:pt idx="6101">
                  <c:v>12</c:v>
                </c:pt>
                <c:pt idx="6102">
                  <c:v>0</c:v>
                </c:pt>
                <c:pt idx="6103">
                  <c:v>6</c:v>
                </c:pt>
                <c:pt idx="6104">
                  <c:v>3</c:v>
                </c:pt>
                <c:pt idx="6105">
                  <c:v>7</c:v>
                </c:pt>
                <c:pt idx="6106">
                  <c:v>8</c:v>
                </c:pt>
                <c:pt idx="6107">
                  <c:v>5</c:v>
                </c:pt>
                <c:pt idx="6108">
                  <c:v>4</c:v>
                </c:pt>
                <c:pt idx="6109">
                  <c:v>3</c:v>
                </c:pt>
                <c:pt idx="6110">
                  <c:v>12</c:v>
                </c:pt>
                <c:pt idx="6111">
                  <c:v>6</c:v>
                </c:pt>
                <c:pt idx="6112">
                  <c:v>7</c:v>
                </c:pt>
                <c:pt idx="6113">
                  <c:v>4</c:v>
                </c:pt>
                <c:pt idx="6114">
                  <c:v>6</c:v>
                </c:pt>
                <c:pt idx="6115">
                  <c:v>6</c:v>
                </c:pt>
                <c:pt idx="6116">
                  <c:v>2</c:v>
                </c:pt>
                <c:pt idx="6117">
                  <c:v>4</c:v>
                </c:pt>
                <c:pt idx="6118">
                  <c:v>9</c:v>
                </c:pt>
                <c:pt idx="6119">
                  <c:v>2</c:v>
                </c:pt>
                <c:pt idx="6120">
                  <c:v>5</c:v>
                </c:pt>
                <c:pt idx="6121">
                  <c:v>1</c:v>
                </c:pt>
                <c:pt idx="6122">
                  <c:v>1</c:v>
                </c:pt>
                <c:pt idx="6123">
                  <c:v>9</c:v>
                </c:pt>
                <c:pt idx="6124">
                  <c:v>2</c:v>
                </c:pt>
                <c:pt idx="6125">
                  <c:v>2</c:v>
                </c:pt>
                <c:pt idx="6126">
                  <c:v>7</c:v>
                </c:pt>
                <c:pt idx="6127">
                  <c:v>2</c:v>
                </c:pt>
                <c:pt idx="6128">
                  <c:v>6</c:v>
                </c:pt>
                <c:pt idx="6129">
                  <c:v>8</c:v>
                </c:pt>
                <c:pt idx="6130">
                  <c:v>0</c:v>
                </c:pt>
                <c:pt idx="6131">
                  <c:v>3</c:v>
                </c:pt>
                <c:pt idx="6132">
                  <c:v>1</c:v>
                </c:pt>
                <c:pt idx="6133">
                  <c:v>9</c:v>
                </c:pt>
                <c:pt idx="6134">
                  <c:v>12</c:v>
                </c:pt>
                <c:pt idx="6135">
                  <c:v>6</c:v>
                </c:pt>
                <c:pt idx="6136">
                  <c:v>3</c:v>
                </c:pt>
                <c:pt idx="6137">
                  <c:v>3</c:v>
                </c:pt>
                <c:pt idx="6138">
                  <c:v>3</c:v>
                </c:pt>
                <c:pt idx="6139">
                  <c:v>13</c:v>
                </c:pt>
                <c:pt idx="6140">
                  <c:v>1</c:v>
                </c:pt>
                <c:pt idx="6141">
                  <c:v>5</c:v>
                </c:pt>
                <c:pt idx="6142">
                  <c:v>5</c:v>
                </c:pt>
                <c:pt idx="6143">
                  <c:v>3</c:v>
                </c:pt>
                <c:pt idx="6144">
                  <c:v>8</c:v>
                </c:pt>
                <c:pt idx="6145">
                  <c:v>6</c:v>
                </c:pt>
                <c:pt idx="6146">
                  <c:v>9</c:v>
                </c:pt>
                <c:pt idx="6147">
                  <c:v>5</c:v>
                </c:pt>
                <c:pt idx="6148">
                  <c:v>1</c:v>
                </c:pt>
                <c:pt idx="6149">
                  <c:v>5</c:v>
                </c:pt>
                <c:pt idx="6150">
                  <c:v>12</c:v>
                </c:pt>
                <c:pt idx="6151">
                  <c:v>7</c:v>
                </c:pt>
                <c:pt idx="6152">
                  <c:v>3</c:v>
                </c:pt>
                <c:pt idx="6153">
                  <c:v>3</c:v>
                </c:pt>
                <c:pt idx="6154">
                  <c:v>9</c:v>
                </c:pt>
                <c:pt idx="6155">
                  <c:v>6</c:v>
                </c:pt>
                <c:pt idx="6156">
                  <c:v>10</c:v>
                </c:pt>
                <c:pt idx="6157">
                  <c:v>5</c:v>
                </c:pt>
                <c:pt idx="6158">
                  <c:v>1</c:v>
                </c:pt>
                <c:pt idx="6159">
                  <c:v>5</c:v>
                </c:pt>
                <c:pt idx="6160">
                  <c:v>3</c:v>
                </c:pt>
                <c:pt idx="6161">
                  <c:v>2</c:v>
                </c:pt>
                <c:pt idx="6162">
                  <c:v>11</c:v>
                </c:pt>
                <c:pt idx="6163">
                  <c:v>0</c:v>
                </c:pt>
                <c:pt idx="6164">
                  <c:v>2</c:v>
                </c:pt>
                <c:pt idx="6165">
                  <c:v>3</c:v>
                </c:pt>
                <c:pt idx="6166">
                  <c:v>12</c:v>
                </c:pt>
                <c:pt idx="6167">
                  <c:v>2</c:v>
                </c:pt>
                <c:pt idx="6168">
                  <c:v>5</c:v>
                </c:pt>
                <c:pt idx="6169">
                  <c:v>5</c:v>
                </c:pt>
                <c:pt idx="6170">
                  <c:v>4</c:v>
                </c:pt>
                <c:pt idx="6171">
                  <c:v>1</c:v>
                </c:pt>
                <c:pt idx="6172">
                  <c:v>5</c:v>
                </c:pt>
                <c:pt idx="6173">
                  <c:v>1</c:v>
                </c:pt>
                <c:pt idx="6174">
                  <c:v>1</c:v>
                </c:pt>
                <c:pt idx="6175">
                  <c:v>2</c:v>
                </c:pt>
                <c:pt idx="6176">
                  <c:v>4</c:v>
                </c:pt>
                <c:pt idx="6177">
                  <c:v>18</c:v>
                </c:pt>
                <c:pt idx="6178">
                  <c:v>5</c:v>
                </c:pt>
                <c:pt idx="6179">
                  <c:v>8</c:v>
                </c:pt>
                <c:pt idx="6180">
                  <c:v>8</c:v>
                </c:pt>
                <c:pt idx="6181">
                  <c:v>3</c:v>
                </c:pt>
                <c:pt idx="6182">
                  <c:v>5</c:v>
                </c:pt>
                <c:pt idx="6183">
                  <c:v>0</c:v>
                </c:pt>
                <c:pt idx="6184">
                  <c:v>7</c:v>
                </c:pt>
                <c:pt idx="6185">
                  <c:v>9</c:v>
                </c:pt>
                <c:pt idx="6186">
                  <c:v>2</c:v>
                </c:pt>
                <c:pt idx="6187">
                  <c:v>6</c:v>
                </c:pt>
                <c:pt idx="6188">
                  <c:v>4</c:v>
                </c:pt>
                <c:pt idx="6189">
                  <c:v>9</c:v>
                </c:pt>
                <c:pt idx="6190">
                  <c:v>12</c:v>
                </c:pt>
                <c:pt idx="6191">
                  <c:v>1</c:v>
                </c:pt>
                <c:pt idx="6192">
                  <c:v>6</c:v>
                </c:pt>
                <c:pt idx="6193">
                  <c:v>2</c:v>
                </c:pt>
                <c:pt idx="6194">
                  <c:v>0</c:v>
                </c:pt>
                <c:pt idx="6195">
                  <c:v>0</c:v>
                </c:pt>
                <c:pt idx="6196">
                  <c:v>7</c:v>
                </c:pt>
                <c:pt idx="6197">
                  <c:v>4</c:v>
                </c:pt>
                <c:pt idx="6198">
                  <c:v>11</c:v>
                </c:pt>
                <c:pt idx="6199">
                  <c:v>11</c:v>
                </c:pt>
                <c:pt idx="6200">
                  <c:v>2</c:v>
                </c:pt>
                <c:pt idx="6201">
                  <c:v>3</c:v>
                </c:pt>
                <c:pt idx="6202">
                  <c:v>5</c:v>
                </c:pt>
                <c:pt idx="6203">
                  <c:v>2</c:v>
                </c:pt>
                <c:pt idx="6204">
                  <c:v>3</c:v>
                </c:pt>
                <c:pt idx="6205">
                  <c:v>1</c:v>
                </c:pt>
                <c:pt idx="6206">
                  <c:v>4</c:v>
                </c:pt>
                <c:pt idx="6207">
                  <c:v>11</c:v>
                </c:pt>
                <c:pt idx="6208">
                  <c:v>4</c:v>
                </c:pt>
                <c:pt idx="6209">
                  <c:v>12</c:v>
                </c:pt>
                <c:pt idx="6210">
                  <c:v>11</c:v>
                </c:pt>
                <c:pt idx="6211">
                  <c:v>5</c:v>
                </c:pt>
                <c:pt idx="6212">
                  <c:v>6</c:v>
                </c:pt>
                <c:pt idx="6213">
                  <c:v>5</c:v>
                </c:pt>
                <c:pt idx="6214">
                  <c:v>10</c:v>
                </c:pt>
                <c:pt idx="6215">
                  <c:v>8</c:v>
                </c:pt>
                <c:pt idx="6216">
                  <c:v>5</c:v>
                </c:pt>
                <c:pt idx="6217">
                  <c:v>8</c:v>
                </c:pt>
                <c:pt idx="6218">
                  <c:v>2</c:v>
                </c:pt>
                <c:pt idx="6219">
                  <c:v>9</c:v>
                </c:pt>
                <c:pt idx="6220">
                  <c:v>4</c:v>
                </c:pt>
                <c:pt idx="6221">
                  <c:v>0</c:v>
                </c:pt>
                <c:pt idx="6222">
                  <c:v>9</c:v>
                </c:pt>
                <c:pt idx="6223">
                  <c:v>2</c:v>
                </c:pt>
                <c:pt idx="6224">
                  <c:v>5</c:v>
                </c:pt>
                <c:pt idx="6225">
                  <c:v>2</c:v>
                </c:pt>
                <c:pt idx="6226">
                  <c:v>5</c:v>
                </c:pt>
                <c:pt idx="6227">
                  <c:v>8</c:v>
                </c:pt>
                <c:pt idx="6228">
                  <c:v>1</c:v>
                </c:pt>
                <c:pt idx="6229">
                  <c:v>3</c:v>
                </c:pt>
                <c:pt idx="6230">
                  <c:v>6</c:v>
                </c:pt>
                <c:pt idx="6231">
                  <c:v>8</c:v>
                </c:pt>
                <c:pt idx="6232">
                  <c:v>8</c:v>
                </c:pt>
                <c:pt idx="6233">
                  <c:v>2</c:v>
                </c:pt>
                <c:pt idx="6234">
                  <c:v>5</c:v>
                </c:pt>
                <c:pt idx="6235">
                  <c:v>0</c:v>
                </c:pt>
                <c:pt idx="6236">
                  <c:v>1</c:v>
                </c:pt>
                <c:pt idx="6237">
                  <c:v>7</c:v>
                </c:pt>
                <c:pt idx="6238">
                  <c:v>10</c:v>
                </c:pt>
                <c:pt idx="6239">
                  <c:v>10</c:v>
                </c:pt>
                <c:pt idx="6240">
                  <c:v>4</c:v>
                </c:pt>
                <c:pt idx="6241">
                  <c:v>4</c:v>
                </c:pt>
                <c:pt idx="6242">
                  <c:v>9</c:v>
                </c:pt>
                <c:pt idx="6243">
                  <c:v>5</c:v>
                </c:pt>
                <c:pt idx="6244">
                  <c:v>7</c:v>
                </c:pt>
                <c:pt idx="6245">
                  <c:v>4</c:v>
                </c:pt>
                <c:pt idx="6246">
                  <c:v>2</c:v>
                </c:pt>
                <c:pt idx="6247">
                  <c:v>1</c:v>
                </c:pt>
                <c:pt idx="6248">
                  <c:v>0</c:v>
                </c:pt>
                <c:pt idx="6249">
                  <c:v>6</c:v>
                </c:pt>
                <c:pt idx="6250">
                  <c:v>4</c:v>
                </c:pt>
                <c:pt idx="6251">
                  <c:v>6</c:v>
                </c:pt>
                <c:pt idx="6252">
                  <c:v>4</c:v>
                </c:pt>
                <c:pt idx="6253">
                  <c:v>6</c:v>
                </c:pt>
                <c:pt idx="6254">
                  <c:v>1</c:v>
                </c:pt>
                <c:pt idx="6255">
                  <c:v>4</c:v>
                </c:pt>
                <c:pt idx="6256">
                  <c:v>6</c:v>
                </c:pt>
                <c:pt idx="6257">
                  <c:v>3</c:v>
                </c:pt>
                <c:pt idx="6258">
                  <c:v>5</c:v>
                </c:pt>
                <c:pt idx="6259">
                  <c:v>6</c:v>
                </c:pt>
                <c:pt idx="6260">
                  <c:v>1</c:v>
                </c:pt>
                <c:pt idx="6261">
                  <c:v>3</c:v>
                </c:pt>
                <c:pt idx="6262">
                  <c:v>2</c:v>
                </c:pt>
                <c:pt idx="6263">
                  <c:v>1</c:v>
                </c:pt>
                <c:pt idx="6264">
                  <c:v>6</c:v>
                </c:pt>
                <c:pt idx="6265">
                  <c:v>0</c:v>
                </c:pt>
                <c:pt idx="6266">
                  <c:v>4</c:v>
                </c:pt>
                <c:pt idx="6267">
                  <c:v>2</c:v>
                </c:pt>
                <c:pt idx="6268">
                  <c:v>11</c:v>
                </c:pt>
                <c:pt idx="6269">
                  <c:v>10</c:v>
                </c:pt>
                <c:pt idx="6270">
                  <c:v>3</c:v>
                </c:pt>
                <c:pt idx="6271">
                  <c:v>8</c:v>
                </c:pt>
                <c:pt idx="6272">
                  <c:v>5</c:v>
                </c:pt>
                <c:pt idx="6273">
                  <c:v>6</c:v>
                </c:pt>
                <c:pt idx="6274">
                  <c:v>1</c:v>
                </c:pt>
                <c:pt idx="6275">
                  <c:v>7</c:v>
                </c:pt>
                <c:pt idx="6276">
                  <c:v>5</c:v>
                </c:pt>
                <c:pt idx="6277">
                  <c:v>14</c:v>
                </c:pt>
                <c:pt idx="6278">
                  <c:v>2</c:v>
                </c:pt>
                <c:pt idx="6279">
                  <c:v>5</c:v>
                </c:pt>
                <c:pt idx="6280">
                  <c:v>9</c:v>
                </c:pt>
                <c:pt idx="6281">
                  <c:v>6</c:v>
                </c:pt>
                <c:pt idx="6282">
                  <c:v>7</c:v>
                </c:pt>
                <c:pt idx="6283">
                  <c:v>4</c:v>
                </c:pt>
                <c:pt idx="6284">
                  <c:v>8</c:v>
                </c:pt>
                <c:pt idx="6285">
                  <c:v>9</c:v>
                </c:pt>
                <c:pt idx="6286">
                  <c:v>1</c:v>
                </c:pt>
                <c:pt idx="6287">
                  <c:v>10</c:v>
                </c:pt>
                <c:pt idx="6288">
                  <c:v>6</c:v>
                </c:pt>
                <c:pt idx="6289">
                  <c:v>6</c:v>
                </c:pt>
                <c:pt idx="6290">
                  <c:v>1</c:v>
                </c:pt>
                <c:pt idx="6291">
                  <c:v>1</c:v>
                </c:pt>
                <c:pt idx="6292">
                  <c:v>4</c:v>
                </c:pt>
                <c:pt idx="6293">
                  <c:v>4</c:v>
                </c:pt>
                <c:pt idx="6294">
                  <c:v>6</c:v>
                </c:pt>
                <c:pt idx="6295">
                  <c:v>5</c:v>
                </c:pt>
                <c:pt idx="6296">
                  <c:v>4</c:v>
                </c:pt>
                <c:pt idx="6297">
                  <c:v>8</c:v>
                </c:pt>
                <c:pt idx="6298">
                  <c:v>10</c:v>
                </c:pt>
                <c:pt idx="6299">
                  <c:v>1</c:v>
                </c:pt>
                <c:pt idx="6300">
                  <c:v>4</c:v>
                </c:pt>
                <c:pt idx="6301">
                  <c:v>7</c:v>
                </c:pt>
                <c:pt idx="6302">
                  <c:v>14</c:v>
                </c:pt>
                <c:pt idx="6303">
                  <c:v>8</c:v>
                </c:pt>
                <c:pt idx="6304">
                  <c:v>2</c:v>
                </c:pt>
                <c:pt idx="6305">
                  <c:v>7</c:v>
                </c:pt>
                <c:pt idx="6306">
                  <c:v>4</c:v>
                </c:pt>
                <c:pt idx="6307">
                  <c:v>4</c:v>
                </c:pt>
                <c:pt idx="6308">
                  <c:v>6</c:v>
                </c:pt>
                <c:pt idx="6309">
                  <c:v>5</c:v>
                </c:pt>
                <c:pt idx="6310">
                  <c:v>5</c:v>
                </c:pt>
                <c:pt idx="6311">
                  <c:v>2</c:v>
                </c:pt>
                <c:pt idx="6312">
                  <c:v>5</c:v>
                </c:pt>
                <c:pt idx="6313">
                  <c:v>8</c:v>
                </c:pt>
                <c:pt idx="6314">
                  <c:v>2</c:v>
                </c:pt>
                <c:pt idx="6315">
                  <c:v>7</c:v>
                </c:pt>
                <c:pt idx="6316">
                  <c:v>2</c:v>
                </c:pt>
                <c:pt idx="6317">
                  <c:v>6</c:v>
                </c:pt>
                <c:pt idx="6318">
                  <c:v>8</c:v>
                </c:pt>
                <c:pt idx="6319">
                  <c:v>9</c:v>
                </c:pt>
                <c:pt idx="6320">
                  <c:v>5</c:v>
                </c:pt>
                <c:pt idx="6321">
                  <c:v>8</c:v>
                </c:pt>
                <c:pt idx="6322">
                  <c:v>7</c:v>
                </c:pt>
                <c:pt idx="6323">
                  <c:v>4</c:v>
                </c:pt>
                <c:pt idx="6324">
                  <c:v>6</c:v>
                </c:pt>
                <c:pt idx="6325">
                  <c:v>1</c:v>
                </c:pt>
                <c:pt idx="6326">
                  <c:v>4</c:v>
                </c:pt>
                <c:pt idx="6327">
                  <c:v>8</c:v>
                </c:pt>
                <c:pt idx="6328">
                  <c:v>1</c:v>
                </c:pt>
                <c:pt idx="6329">
                  <c:v>6</c:v>
                </c:pt>
                <c:pt idx="6330">
                  <c:v>2</c:v>
                </c:pt>
                <c:pt idx="6331">
                  <c:v>10</c:v>
                </c:pt>
                <c:pt idx="6332">
                  <c:v>0</c:v>
                </c:pt>
                <c:pt idx="6333">
                  <c:v>6</c:v>
                </c:pt>
                <c:pt idx="6334">
                  <c:v>1</c:v>
                </c:pt>
                <c:pt idx="6335">
                  <c:v>4</c:v>
                </c:pt>
                <c:pt idx="6336">
                  <c:v>6</c:v>
                </c:pt>
                <c:pt idx="6337">
                  <c:v>4</c:v>
                </c:pt>
                <c:pt idx="6338">
                  <c:v>2</c:v>
                </c:pt>
                <c:pt idx="6339">
                  <c:v>2</c:v>
                </c:pt>
                <c:pt idx="6340">
                  <c:v>10</c:v>
                </c:pt>
                <c:pt idx="6341">
                  <c:v>10</c:v>
                </c:pt>
                <c:pt idx="6342">
                  <c:v>11</c:v>
                </c:pt>
                <c:pt idx="6343">
                  <c:v>10</c:v>
                </c:pt>
                <c:pt idx="6344">
                  <c:v>2</c:v>
                </c:pt>
                <c:pt idx="6345">
                  <c:v>3</c:v>
                </c:pt>
                <c:pt idx="6346">
                  <c:v>13</c:v>
                </c:pt>
                <c:pt idx="6347">
                  <c:v>9</c:v>
                </c:pt>
                <c:pt idx="6348">
                  <c:v>2</c:v>
                </c:pt>
                <c:pt idx="6349">
                  <c:v>4</c:v>
                </c:pt>
                <c:pt idx="6350">
                  <c:v>2</c:v>
                </c:pt>
                <c:pt idx="6351">
                  <c:v>8</c:v>
                </c:pt>
                <c:pt idx="6352">
                  <c:v>4</c:v>
                </c:pt>
                <c:pt idx="6353">
                  <c:v>10</c:v>
                </c:pt>
                <c:pt idx="6354">
                  <c:v>7</c:v>
                </c:pt>
                <c:pt idx="6355">
                  <c:v>9</c:v>
                </c:pt>
                <c:pt idx="6356">
                  <c:v>12</c:v>
                </c:pt>
                <c:pt idx="6357">
                  <c:v>2</c:v>
                </c:pt>
                <c:pt idx="6358">
                  <c:v>12</c:v>
                </c:pt>
                <c:pt idx="6359">
                  <c:v>11</c:v>
                </c:pt>
                <c:pt idx="6360">
                  <c:v>5</c:v>
                </c:pt>
                <c:pt idx="6361">
                  <c:v>6</c:v>
                </c:pt>
                <c:pt idx="6362">
                  <c:v>4</c:v>
                </c:pt>
                <c:pt idx="6363">
                  <c:v>2</c:v>
                </c:pt>
                <c:pt idx="6364">
                  <c:v>11</c:v>
                </c:pt>
                <c:pt idx="6365">
                  <c:v>3</c:v>
                </c:pt>
                <c:pt idx="6366">
                  <c:v>3</c:v>
                </c:pt>
                <c:pt idx="6367">
                  <c:v>7</c:v>
                </c:pt>
                <c:pt idx="6368">
                  <c:v>12</c:v>
                </c:pt>
                <c:pt idx="6369">
                  <c:v>3</c:v>
                </c:pt>
                <c:pt idx="6370">
                  <c:v>1</c:v>
                </c:pt>
                <c:pt idx="6371">
                  <c:v>1</c:v>
                </c:pt>
                <c:pt idx="6372">
                  <c:v>9</c:v>
                </c:pt>
                <c:pt idx="6373">
                  <c:v>6</c:v>
                </c:pt>
                <c:pt idx="6374">
                  <c:v>6</c:v>
                </c:pt>
                <c:pt idx="6375">
                  <c:v>4</c:v>
                </c:pt>
                <c:pt idx="6376">
                  <c:v>6</c:v>
                </c:pt>
                <c:pt idx="6377">
                  <c:v>7</c:v>
                </c:pt>
                <c:pt idx="6378">
                  <c:v>4</c:v>
                </c:pt>
                <c:pt idx="6379">
                  <c:v>5</c:v>
                </c:pt>
                <c:pt idx="6380">
                  <c:v>4</c:v>
                </c:pt>
                <c:pt idx="6381">
                  <c:v>7</c:v>
                </c:pt>
                <c:pt idx="6382">
                  <c:v>1</c:v>
                </c:pt>
                <c:pt idx="6383">
                  <c:v>4</c:v>
                </c:pt>
                <c:pt idx="6384">
                  <c:v>0</c:v>
                </c:pt>
                <c:pt idx="6385">
                  <c:v>1</c:v>
                </c:pt>
                <c:pt idx="6386">
                  <c:v>6</c:v>
                </c:pt>
                <c:pt idx="6387">
                  <c:v>8</c:v>
                </c:pt>
                <c:pt idx="6388">
                  <c:v>7</c:v>
                </c:pt>
                <c:pt idx="6389">
                  <c:v>16</c:v>
                </c:pt>
                <c:pt idx="6390">
                  <c:v>10</c:v>
                </c:pt>
                <c:pt idx="6391">
                  <c:v>7</c:v>
                </c:pt>
                <c:pt idx="6392">
                  <c:v>3</c:v>
                </c:pt>
                <c:pt idx="6393">
                  <c:v>4</c:v>
                </c:pt>
                <c:pt idx="6394">
                  <c:v>11</c:v>
                </c:pt>
                <c:pt idx="6395">
                  <c:v>0</c:v>
                </c:pt>
                <c:pt idx="6396">
                  <c:v>4</c:v>
                </c:pt>
                <c:pt idx="6397">
                  <c:v>8</c:v>
                </c:pt>
                <c:pt idx="6398">
                  <c:v>4</c:v>
                </c:pt>
                <c:pt idx="6399">
                  <c:v>1</c:v>
                </c:pt>
                <c:pt idx="6400">
                  <c:v>5</c:v>
                </c:pt>
                <c:pt idx="6401">
                  <c:v>13</c:v>
                </c:pt>
                <c:pt idx="6402">
                  <c:v>8</c:v>
                </c:pt>
                <c:pt idx="6403">
                  <c:v>3</c:v>
                </c:pt>
                <c:pt idx="6404">
                  <c:v>8</c:v>
                </c:pt>
                <c:pt idx="6405">
                  <c:v>7</c:v>
                </c:pt>
                <c:pt idx="6406">
                  <c:v>6</c:v>
                </c:pt>
                <c:pt idx="6407">
                  <c:v>10</c:v>
                </c:pt>
                <c:pt idx="6408">
                  <c:v>8</c:v>
                </c:pt>
                <c:pt idx="6409">
                  <c:v>6</c:v>
                </c:pt>
                <c:pt idx="6410">
                  <c:v>7</c:v>
                </c:pt>
                <c:pt idx="6411">
                  <c:v>0</c:v>
                </c:pt>
                <c:pt idx="6412">
                  <c:v>1</c:v>
                </c:pt>
                <c:pt idx="6413">
                  <c:v>1</c:v>
                </c:pt>
                <c:pt idx="6414">
                  <c:v>6</c:v>
                </c:pt>
                <c:pt idx="6415">
                  <c:v>8</c:v>
                </c:pt>
                <c:pt idx="6416">
                  <c:v>6</c:v>
                </c:pt>
                <c:pt idx="6417">
                  <c:v>6</c:v>
                </c:pt>
                <c:pt idx="6418">
                  <c:v>3</c:v>
                </c:pt>
                <c:pt idx="6419">
                  <c:v>12</c:v>
                </c:pt>
                <c:pt idx="6420">
                  <c:v>5</c:v>
                </c:pt>
                <c:pt idx="6421">
                  <c:v>9</c:v>
                </c:pt>
                <c:pt idx="6422">
                  <c:v>9</c:v>
                </c:pt>
                <c:pt idx="6423">
                  <c:v>1</c:v>
                </c:pt>
                <c:pt idx="6424">
                  <c:v>4</c:v>
                </c:pt>
                <c:pt idx="6425">
                  <c:v>7</c:v>
                </c:pt>
                <c:pt idx="6426">
                  <c:v>2</c:v>
                </c:pt>
                <c:pt idx="6427">
                  <c:v>7</c:v>
                </c:pt>
                <c:pt idx="6428">
                  <c:v>1</c:v>
                </c:pt>
                <c:pt idx="6429">
                  <c:v>7</c:v>
                </c:pt>
                <c:pt idx="6430">
                  <c:v>2</c:v>
                </c:pt>
                <c:pt idx="6431">
                  <c:v>4</c:v>
                </c:pt>
                <c:pt idx="6432">
                  <c:v>9</c:v>
                </c:pt>
                <c:pt idx="6433">
                  <c:v>4</c:v>
                </c:pt>
                <c:pt idx="6434">
                  <c:v>3</c:v>
                </c:pt>
                <c:pt idx="6435">
                  <c:v>7</c:v>
                </c:pt>
                <c:pt idx="6436">
                  <c:v>4</c:v>
                </c:pt>
                <c:pt idx="6437">
                  <c:v>6</c:v>
                </c:pt>
                <c:pt idx="6438">
                  <c:v>2</c:v>
                </c:pt>
                <c:pt idx="6439">
                  <c:v>8</c:v>
                </c:pt>
                <c:pt idx="6440">
                  <c:v>6</c:v>
                </c:pt>
                <c:pt idx="6441">
                  <c:v>0</c:v>
                </c:pt>
                <c:pt idx="6442">
                  <c:v>3</c:v>
                </c:pt>
                <c:pt idx="6443">
                  <c:v>0</c:v>
                </c:pt>
                <c:pt idx="6444">
                  <c:v>4</c:v>
                </c:pt>
                <c:pt idx="6445">
                  <c:v>10</c:v>
                </c:pt>
                <c:pt idx="6446">
                  <c:v>11</c:v>
                </c:pt>
                <c:pt idx="6447">
                  <c:v>6</c:v>
                </c:pt>
                <c:pt idx="6448">
                  <c:v>4</c:v>
                </c:pt>
                <c:pt idx="6449">
                  <c:v>0</c:v>
                </c:pt>
                <c:pt idx="6450">
                  <c:v>6</c:v>
                </c:pt>
                <c:pt idx="6451">
                  <c:v>5</c:v>
                </c:pt>
                <c:pt idx="6452">
                  <c:v>8</c:v>
                </c:pt>
                <c:pt idx="6453">
                  <c:v>15</c:v>
                </c:pt>
                <c:pt idx="6454">
                  <c:v>4</c:v>
                </c:pt>
                <c:pt idx="6455">
                  <c:v>12</c:v>
                </c:pt>
                <c:pt idx="6456">
                  <c:v>8</c:v>
                </c:pt>
                <c:pt idx="6457">
                  <c:v>4</c:v>
                </c:pt>
                <c:pt idx="6458">
                  <c:v>8</c:v>
                </c:pt>
                <c:pt idx="6459">
                  <c:v>1</c:v>
                </c:pt>
                <c:pt idx="6460">
                  <c:v>4</c:v>
                </c:pt>
                <c:pt idx="6461">
                  <c:v>4</c:v>
                </c:pt>
                <c:pt idx="6462">
                  <c:v>8</c:v>
                </c:pt>
                <c:pt idx="6463">
                  <c:v>6</c:v>
                </c:pt>
                <c:pt idx="6464">
                  <c:v>6</c:v>
                </c:pt>
                <c:pt idx="6465">
                  <c:v>2</c:v>
                </c:pt>
                <c:pt idx="6466">
                  <c:v>11</c:v>
                </c:pt>
                <c:pt idx="6467">
                  <c:v>5</c:v>
                </c:pt>
                <c:pt idx="6468">
                  <c:v>5</c:v>
                </c:pt>
                <c:pt idx="6469">
                  <c:v>2</c:v>
                </c:pt>
                <c:pt idx="6470">
                  <c:v>5</c:v>
                </c:pt>
                <c:pt idx="6471">
                  <c:v>3</c:v>
                </c:pt>
                <c:pt idx="6472">
                  <c:v>4</c:v>
                </c:pt>
                <c:pt idx="6473">
                  <c:v>5</c:v>
                </c:pt>
                <c:pt idx="6474">
                  <c:v>9</c:v>
                </c:pt>
                <c:pt idx="6475">
                  <c:v>1</c:v>
                </c:pt>
                <c:pt idx="6476">
                  <c:v>8</c:v>
                </c:pt>
                <c:pt idx="6477">
                  <c:v>10</c:v>
                </c:pt>
                <c:pt idx="6478">
                  <c:v>6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3</c:v>
                </c:pt>
                <c:pt idx="6483">
                  <c:v>9</c:v>
                </c:pt>
                <c:pt idx="6484">
                  <c:v>6</c:v>
                </c:pt>
                <c:pt idx="6485">
                  <c:v>7</c:v>
                </c:pt>
                <c:pt idx="6486">
                  <c:v>0</c:v>
                </c:pt>
                <c:pt idx="6487">
                  <c:v>2</c:v>
                </c:pt>
                <c:pt idx="6488">
                  <c:v>7</c:v>
                </c:pt>
                <c:pt idx="6489">
                  <c:v>2</c:v>
                </c:pt>
                <c:pt idx="6490">
                  <c:v>4</c:v>
                </c:pt>
                <c:pt idx="6491">
                  <c:v>3</c:v>
                </c:pt>
                <c:pt idx="6492">
                  <c:v>11</c:v>
                </c:pt>
                <c:pt idx="6493">
                  <c:v>3</c:v>
                </c:pt>
                <c:pt idx="6494">
                  <c:v>14</c:v>
                </c:pt>
                <c:pt idx="6495">
                  <c:v>6</c:v>
                </c:pt>
                <c:pt idx="6496">
                  <c:v>4</c:v>
                </c:pt>
                <c:pt idx="6497">
                  <c:v>5</c:v>
                </c:pt>
                <c:pt idx="6498">
                  <c:v>7</c:v>
                </c:pt>
                <c:pt idx="6499">
                  <c:v>6</c:v>
                </c:pt>
                <c:pt idx="6500">
                  <c:v>10</c:v>
                </c:pt>
                <c:pt idx="6501">
                  <c:v>2</c:v>
                </c:pt>
                <c:pt idx="6502">
                  <c:v>2</c:v>
                </c:pt>
                <c:pt idx="6503">
                  <c:v>5</c:v>
                </c:pt>
                <c:pt idx="6504">
                  <c:v>6</c:v>
                </c:pt>
                <c:pt idx="6505">
                  <c:v>3</c:v>
                </c:pt>
                <c:pt idx="6506">
                  <c:v>6</c:v>
                </c:pt>
                <c:pt idx="6507">
                  <c:v>8</c:v>
                </c:pt>
                <c:pt idx="6508">
                  <c:v>2</c:v>
                </c:pt>
                <c:pt idx="6509">
                  <c:v>6</c:v>
                </c:pt>
                <c:pt idx="6510">
                  <c:v>9</c:v>
                </c:pt>
                <c:pt idx="6511">
                  <c:v>6</c:v>
                </c:pt>
                <c:pt idx="6512">
                  <c:v>10</c:v>
                </c:pt>
                <c:pt idx="6513">
                  <c:v>8</c:v>
                </c:pt>
                <c:pt idx="6514">
                  <c:v>8</c:v>
                </c:pt>
                <c:pt idx="6515">
                  <c:v>3</c:v>
                </c:pt>
                <c:pt idx="6516">
                  <c:v>1</c:v>
                </c:pt>
                <c:pt idx="6517">
                  <c:v>0</c:v>
                </c:pt>
                <c:pt idx="6518">
                  <c:v>0</c:v>
                </c:pt>
                <c:pt idx="6519">
                  <c:v>2</c:v>
                </c:pt>
                <c:pt idx="6520">
                  <c:v>5</c:v>
                </c:pt>
                <c:pt idx="6521">
                  <c:v>8</c:v>
                </c:pt>
                <c:pt idx="6522">
                  <c:v>8</c:v>
                </c:pt>
                <c:pt idx="6523">
                  <c:v>6</c:v>
                </c:pt>
                <c:pt idx="6524">
                  <c:v>3</c:v>
                </c:pt>
                <c:pt idx="6525">
                  <c:v>8</c:v>
                </c:pt>
                <c:pt idx="6526">
                  <c:v>3</c:v>
                </c:pt>
                <c:pt idx="6527">
                  <c:v>11</c:v>
                </c:pt>
                <c:pt idx="6528">
                  <c:v>2</c:v>
                </c:pt>
                <c:pt idx="6529">
                  <c:v>10</c:v>
                </c:pt>
                <c:pt idx="6530">
                  <c:v>7</c:v>
                </c:pt>
                <c:pt idx="6531">
                  <c:v>1</c:v>
                </c:pt>
                <c:pt idx="6532">
                  <c:v>9</c:v>
                </c:pt>
                <c:pt idx="6533">
                  <c:v>5</c:v>
                </c:pt>
                <c:pt idx="6534">
                  <c:v>6</c:v>
                </c:pt>
                <c:pt idx="6535">
                  <c:v>9</c:v>
                </c:pt>
                <c:pt idx="6536">
                  <c:v>1</c:v>
                </c:pt>
                <c:pt idx="6537">
                  <c:v>3</c:v>
                </c:pt>
                <c:pt idx="6538">
                  <c:v>6</c:v>
                </c:pt>
                <c:pt idx="6539">
                  <c:v>2</c:v>
                </c:pt>
                <c:pt idx="6540">
                  <c:v>1</c:v>
                </c:pt>
                <c:pt idx="6541">
                  <c:v>4</c:v>
                </c:pt>
                <c:pt idx="6542">
                  <c:v>4</c:v>
                </c:pt>
                <c:pt idx="6543">
                  <c:v>3</c:v>
                </c:pt>
                <c:pt idx="6544">
                  <c:v>7</c:v>
                </c:pt>
                <c:pt idx="6545">
                  <c:v>1</c:v>
                </c:pt>
                <c:pt idx="6546">
                  <c:v>8</c:v>
                </c:pt>
                <c:pt idx="6547">
                  <c:v>1</c:v>
                </c:pt>
                <c:pt idx="6548">
                  <c:v>9</c:v>
                </c:pt>
                <c:pt idx="6549">
                  <c:v>1</c:v>
                </c:pt>
                <c:pt idx="6550">
                  <c:v>5</c:v>
                </c:pt>
                <c:pt idx="6551">
                  <c:v>10</c:v>
                </c:pt>
                <c:pt idx="6552">
                  <c:v>9</c:v>
                </c:pt>
                <c:pt idx="6553">
                  <c:v>6</c:v>
                </c:pt>
                <c:pt idx="6554">
                  <c:v>8</c:v>
                </c:pt>
                <c:pt idx="6555">
                  <c:v>6</c:v>
                </c:pt>
                <c:pt idx="6556">
                  <c:v>8</c:v>
                </c:pt>
                <c:pt idx="6557">
                  <c:v>4</c:v>
                </c:pt>
                <c:pt idx="6558">
                  <c:v>0</c:v>
                </c:pt>
                <c:pt idx="6559">
                  <c:v>7</c:v>
                </c:pt>
                <c:pt idx="6560">
                  <c:v>4</c:v>
                </c:pt>
                <c:pt idx="6561">
                  <c:v>3</c:v>
                </c:pt>
                <c:pt idx="6562">
                  <c:v>2</c:v>
                </c:pt>
                <c:pt idx="6563">
                  <c:v>10</c:v>
                </c:pt>
                <c:pt idx="6564">
                  <c:v>4</c:v>
                </c:pt>
                <c:pt idx="6565">
                  <c:v>5</c:v>
                </c:pt>
                <c:pt idx="6566">
                  <c:v>4</c:v>
                </c:pt>
                <c:pt idx="6567">
                  <c:v>3</c:v>
                </c:pt>
                <c:pt idx="6568">
                  <c:v>3</c:v>
                </c:pt>
                <c:pt idx="6569">
                  <c:v>8</c:v>
                </c:pt>
                <c:pt idx="6570">
                  <c:v>10</c:v>
                </c:pt>
                <c:pt idx="6571">
                  <c:v>3</c:v>
                </c:pt>
                <c:pt idx="6572">
                  <c:v>5</c:v>
                </c:pt>
                <c:pt idx="6573">
                  <c:v>4</c:v>
                </c:pt>
                <c:pt idx="6574">
                  <c:v>3</c:v>
                </c:pt>
                <c:pt idx="6575">
                  <c:v>3</c:v>
                </c:pt>
                <c:pt idx="6576">
                  <c:v>5</c:v>
                </c:pt>
                <c:pt idx="6577">
                  <c:v>8</c:v>
                </c:pt>
                <c:pt idx="6578">
                  <c:v>6</c:v>
                </c:pt>
                <c:pt idx="6579">
                  <c:v>5</c:v>
                </c:pt>
                <c:pt idx="6580">
                  <c:v>0</c:v>
                </c:pt>
                <c:pt idx="6581">
                  <c:v>8</c:v>
                </c:pt>
                <c:pt idx="6582">
                  <c:v>3</c:v>
                </c:pt>
                <c:pt idx="6583">
                  <c:v>5</c:v>
                </c:pt>
                <c:pt idx="6584">
                  <c:v>7</c:v>
                </c:pt>
                <c:pt idx="6585">
                  <c:v>4</c:v>
                </c:pt>
                <c:pt idx="6586">
                  <c:v>7</c:v>
                </c:pt>
                <c:pt idx="6587">
                  <c:v>8</c:v>
                </c:pt>
                <c:pt idx="6588">
                  <c:v>3</c:v>
                </c:pt>
                <c:pt idx="6589">
                  <c:v>6</c:v>
                </c:pt>
                <c:pt idx="6590">
                  <c:v>9</c:v>
                </c:pt>
                <c:pt idx="6591">
                  <c:v>0</c:v>
                </c:pt>
                <c:pt idx="6592">
                  <c:v>7</c:v>
                </c:pt>
                <c:pt idx="6593">
                  <c:v>10</c:v>
                </c:pt>
                <c:pt idx="6594">
                  <c:v>7</c:v>
                </c:pt>
                <c:pt idx="6595">
                  <c:v>2</c:v>
                </c:pt>
                <c:pt idx="6596">
                  <c:v>1</c:v>
                </c:pt>
                <c:pt idx="6597">
                  <c:v>8</c:v>
                </c:pt>
                <c:pt idx="6598">
                  <c:v>5</c:v>
                </c:pt>
                <c:pt idx="6599">
                  <c:v>5</c:v>
                </c:pt>
                <c:pt idx="6600">
                  <c:v>6</c:v>
                </c:pt>
                <c:pt idx="6601">
                  <c:v>1</c:v>
                </c:pt>
                <c:pt idx="6602">
                  <c:v>3</c:v>
                </c:pt>
                <c:pt idx="6603">
                  <c:v>3</c:v>
                </c:pt>
                <c:pt idx="6604">
                  <c:v>4</c:v>
                </c:pt>
                <c:pt idx="6605">
                  <c:v>10</c:v>
                </c:pt>
                <c:pt idx="6606">
                  <c:v>3</c:v>
                </c:pt>
                <c:pt idx="6607">
                  <c:v>2</c:v>
                </c:pt>
                <c:pt idx="6608">
                  <c:v>6</c:v>
                </c:pt>
                <c:pt idx="6609">
                  <c:v>2</c:v>
                </c:pt>
                <c:pt idx="6610">
                  <c:v>5</c:v>
                </c:pt>
                <c:pt idx="6611">
                  <c:v>8</c:v>
                </c:pt>
                <c:pt idx="6612">
                  <c:v>2</c:v>
                </c:pt>
                <c:pt idx="6613">
                  <c:v>1</c:v>
                </c:pt>
                <c:pt idx="6614">
                  <c:v>3</c:v>
                </c:pt>
                <c:pt idx="6615">
                  <c:v>2</c:v>
                </c:pt>
                <c:pt idx="6616">
                  <c:v>2</c:v>
                </c:pt>
                <c:pt idx="6617">
                  <c:v>7</c:v>
                </c:pt>
                <c:pt idx="6618">
                  <c:v>3</c:v>
                </c:pt>
                <c:pt idx="6619">
                  <c:v>10</c:v>
                </c:pt>
                <c:pt idx="6620">
                  <c:v>8</c:v>
                </c:pt>
                <c:pt idx="6621">
                  <c:v>6</c:v>
                </c:pt>
                <c:pt idx="6622">
                  <c:v>12</c:v>
                </c:pt>
                <c:pt idx="6623">
                  <c:v>3</c:v>
                </c:pt>
                <c:pt idx="6624">
                  <c:v>8</c:v>
                </c:pt>
                <c:pt idx="6625">
                  <c:v>5</c:v>
                </c:pt>
                <c:pt idx="6626">
                  <c:v>2</c:v>
                </c:pt>
                <c:pt idx="6627">
                  <c:v>2</c:v>
                </c:pt>
                <c:pt idx="6628">
                  <c:v>8</c:v>
                </c:pt>
                <c:pt idx="6629">
                  <c:v>1</c:v>
                </c:pt>
                <c:pt idx="6630">
                  <c:v>0</c:v>
                </c:pt>
                <c:pt idx="6631">
                  <c:v>2</c:v>
                </c:pt>
                <c:pt idx="6632">
                  <c:v>6</c:v>
                </c:pt>
                <c:pt idx="6633">
                  <c:v>6</c:v>
                </c:pt>
                <c:pt idx="6634">
                  <c:v>3</c:v>
                </c:pt>
                <c:pt idx="6635">
                  <c:v>4</c:v>
                </c:pt>
                <c:pt idx="6636">
                  <c:v>9</c:v>
                </c:pt>
                <c:pt idx="6637">
                  <c:v>2</c:v>
                </c:pt>
                <c:pt idx="6638">
                  <c:v>1</c:v>
                </c:pt>
                <c:pt idx="6639">
                  <c:v>5</c:v>
                </c:pt>
                <c:pt idx="6640">
                  <c:v>7</c:v>
                </c:pt>
                <c:pt idx="6641">
                  <c:v>2</c:v>
                </c:pt>
                <c:pt idx="6642">
                  <c:v>8</c:v>
                </c:pt>
                <c:pt idx="6643">
                  <c:v>5</c:v>
                </c:pt>
                <c:pt idx="6644">
                  <c:v>4</c:v>
                </c:pt>
                <c:pt idx="6645">
                  <c:v>5</c:v>
                </c:pt>
                <c:pt idx="6646">
                  <c:v>4</c:v>
                </c:pt>
                <c:pt idx="6647">
                  <c:v>0</c:v>
                </c:pt>
                <c:pt idx="6648">
                  <c:v>1</c:v>
                </c:pt>
                <c:pt idx="6649">
                  <c:v>6</c:v>
                </c:pt>
                <c:pt idx="6650">
                  <c:v>2</c:v>
                </c:pt>
                <c:pt idx="6651">
                  <c:v>11</c:v>
                </c:pt>
                <c:pt idx="6652">
                  <c:v>2</c:v>
                </c:pt>
                <c:pt idx="6653">
                  <c:v>6</c:v>
                </c:pt>
                <c:pt idx="6654">
                  <c:v>1</c:v>
                </c:pt>
                <c:pt idx="6655">
                  <c:v>8</c:v>
                </c:pt>
                <c:pt idx="6656">
                  <c:v>11</c:v>
                </c:pt>
                <c:pt idx="6657">
                  <c:v>6</c:v>
                </c:pt>
                <c:pt idx="6658">
                  <c:v>0</c:v>
                </c:pt>
                <c:pt idx="6659">
                  <c:v>7</c:v>
                </c:pt>
                <c:pt idx="6660">
                  <c:v>6</c:v>
                </c:pt>
                <c:pt idx="6661">
                  <c:v>2</c:v>
                </c:pt>
                <c:pt idx="6662">
                  <c:v>1</c:v>
                </c:pt>
                <c:pt idx="6663">
                  <c:v>5</c:v>
                </c:pt>
                <c:pt idx="6664">
                  <c:v>8</c:v>
                </c:pt>
                <c:pt idx="6665">
                  <c:v>8</c:v>
                </c:pt>
                <c:pt idx="6666">
                  <c:v>8</c:v>
                </c:pt>
                <c:pt idx="6667">
                  <c:v>2</c:v>
                </c:pt>
                <c:pt idx="6668">
                  <c:v>6</c:v>
                </c:pt>
                <c:pt idx="6669">
                  <c:v>4</c:v>
                </c:pt>
                <c:pt idx="6670">
                  <c:v>3</c:v>
                </c:pt>
                <c:pt idx="6671">
                  <c:v>2</c:v>
                </c:pt>
                <c:pt idx="6672">
                  <c:v>3</c:v>
                </c:pt>
                <c:pt idx="6673">
                  <c:v>3</c:v>
                </c:pt>
                <c:pt idx="6674">
                  <c:v>7</c:v>
                </c:pt>
                <c:pt idx="6675">
                  <c:v>10</c:v>
                </c:pt>
                <c:pt idx="6676">
                  <c:v>6</c:v>
                </c:pt>
                <c:pt idx="6677">
                  <c:v>6</c:v>
                </c:pt>
                <c:pt idx="6678">
                  <c:v>1</c:v>
                </c:pt>
                <c:pt idx="6679">
                  <c:v>1</c:v>
                </c:pt>
                <c:pt idx="6680">
                  <c:v>5</c:v>
                </c:pt>
                <c:pt idx="6681">
                  <c:v>8</c:v>
                </c:pt>
                <c:pt idx="6682">
                  <c:v>0</c:v>
                </c:pt>
                <c:pt idx="6683">
                  <c:v>5</c:v>
                </c:pt>
                <c:pt idx="6684">
                  <c:v>10</c:v>
                </c:pt>
                <c:pt idx="6685">
                  <c:v>5</c:v>
                </c:pt>
                <c:pt idx="6686">
                  <c:v>8</c:v>
                </c:pt>
                <c:pt idx="6687">
                  <c:v>6</c:v>
                </c:pt>
                <c:pt idx="6688">
                  <c:v>2</c:v>
                </c:pt>
                <c:pt idx="6689">
                  <c:v>9</c:v>
                </c:pt>
                <c:pt idx="6690">
                  <c:v>6</c:v>
                </c:pt>
                <c:pt idx="6691">
                  <c:v>4</c:v>
                </c:pt>
                <c:pt idx="6692">
                  <c:v>6</c:v>
                </c:pt>
                <c:pt idx="6693">
                  <c:v>5</c:v>
                </c:pt>
                <c:pt idx="6694">
                  <c:v>10</c:v>
                </c:pt>
                <c:pt idx="6695">
                  <c:v>6</c:v>
                </c:pt>
                <c:pt idx="6696">
                  <c:v>2</c:v>
                </c:pt>
                <c:pt idx="6697">
                  <c:v>3</c:v>
                </c:pt>
                <c:pt idx="6698">
                  <c:v>6</c:v>
                </c:pt>
                <c:pt idx="6699">
                  <c:v>2</c:v>
                </c:pt>
                <c:pt idx="6700">
                  <c:v>7</c:v>
                </c:pt>
                <c:pt idx="6701">
                  <c:v>5</c:v>
                </c:pt>
                <c:pt idx="6702">
                  <c:v>1</c:v>
                </c:pt>
                <c:pt idx="6703">
                  <c:v>2</c:v>
                </c:pt>
                <c:pt idx="6704">
                  <c:v>3</c:v>
                </c:pt>
                <c:pt idx="6705">
                  <c:v>9</c:v>
                </c:pt>
                <c:pt idx="6706">
                  <c:v>6</c:v>
                </c:pt>
                <c:pt idx="6707">
                  <c:v>7</c:v>
                </c:pt>
                <c:pt idx="6708">
                  <c:v>3</c:v>
                </c:pt>
                <c:pt idx="6709">
                  <c:v>6</c:v>
                </c:pt>
                <c:pt idx="6710">
                  <c:v>6</c:v>
                </c:pt>
                <c:pt idx="6711">
                  <c:v>2</c:v>
                </c:pt>
                <c:pt idx="6712">
                  <c:v>8</c:v>
                </c:pt>
                <c:pt idx="6713">
                  <c:v>6</c:v>
                </c:pt>
                <c:pt idx="6714">
                  <c:v>4</c:v>
                </c:pt>
                <c:pt idx="6715">
                  <c:v>5</c:v>
                </c:pt>
                <c:pt idx="6716">
                  <c:v>3</c:v>
                </c:pt>
                <c:pt idx="6717">
                  <c:v>7</c:v>
                </c:pt>
                <c:pt idx="6718">
                  <c:v>6</c:v>
                </c:pt>
                <c:pt idx="6719">
                  <c:v>5</c:v>
                </c:pt>
                <c:pt idx="6720">
                  <c:v>9</c:v>
                </c:pt>
                <c:pt idx="6721">
                  <c:v>1</c:v>
                </c:pt>
                <c:pt idx="6722">
                  <c:v>10</c:v>
                </c:pt>
                <c:pt idx="6723">
                  <c:v>4</c:v>
                </c:pt>
                <c:pt idx="6724">
                  <c:v>1</c:v>
                </c:pt>
                <c:pt idx="6725">
                  <c:v>7</c:v>
                </c:pt>
                <c:pt idx="6726">
                  <c:v>1</c:v>
                </c:pt>
                <c:pt idx="6727">
                  <c:v>8</c:v>
                </c:pt>
                <c:pt idx="6728">
                  <c:v>11</c:v>
                </c:pt>
                <c:pt idx="6729">
                  <c:v>9</c:v>
                </c:pt>
                <c:pt idx="6730">
                  <c:v>3</c:v>
                </c:pt>
                <c:pt idx="6731">
                  <c:v>8</c:v>
                </c:pt>
                <c:pt idx="6732">
                  <c:v>6</c:v>
                </c:pt>
                <c:pt idx="6733">
                  <c:v>3</c:v>
                </c:pt>
                <c:pt idx="6734">
                  <c:v>4</c:v>
                </c:pt>
                <c:pt idx="6735">
                  <c:v>1</c:v>
                </c:pt>
                <c:pt idx="6736">
                  <c:v>9</c:v>
                </c:pt>
                <c:pt idx="6737">
                  <c:v>5</c:v>
                </c:pt>
                <c:pt idx="6738">
                  <c:v>7</c:v>
                </c:pt>
                <c:pt idx="6739">
                  <c:v>1</c:v>
                </c:pt>
                <c:pt idx="6740">
                  <c:v>5</c:v>
                </c:pt>
                <c:pt idx="6741">
                  <c:v>9</c:v>
                </c:pt>
                <c:pt idx="6742">
                  <c:v>2</c:v>
                </c:pt>
                <c:pt idx="6743">
                  <c:v>3</c:v>
                </c:pt>
                <c:pt idx="6744">
                  <c:v>1</c:v>
                </c:pt>
                <c:pt idx="6745">
                  <c:v>1</c:v>
                </c:pt>
                <c:pt idx="6746">
                  <c:v>5</c:v>
                </c:pt>
                <c:pt idx="6747">
                  <c:v>8</c:v>
                </c:pt>
                <c:pt idx="6748">
                  <c:v>2</c:v>
                </c:pt>
                <c:pt idx="6749">
                  <c:v>6</c:v>
                </c:pt>
                <c:pt idx="6750">
                  <c:v>5</c:v>
                </c:pt>
                <c:pt idx="6751">
                  <c:v>3</c:v>
                </c:pt>
                <c:pt idx="6752">
                  <c:v>7</c:v>
                </c:pt>
                <c:pt idx="6753">
                  <c:v>6</c:v>
                </c:pt>
                <c:pt idx="6754">
                  <c:v>3</c:v>
                </c:pt>
                <c:pt idx="6755">
                  <c:v>6</c:v>
                </c:pt>
                <c:pt idx="6756">
                  <c:v>4</c:v>
                </c:pt>
                <c:pt idx="6757">
                  <c:v>5</c:v>
                </c:pt>
                <c:pt idx="6758">
                  <c:v>7</c:v>
                </c:pt>
                <c:pt idx="6759">
                  <c:v>2</c:v>
                </c:pt>
                <c:pt idx="6760">
                  <c:v>7</c:v>
                </c:pt>
                <c:pt idx="6761">
                  <c:v>6</c:v>
                </c:pt>
                <c:pt idx="6762">
                  <c:v>0</c:v>
                </c:pt>
                <c:pt idx="6763">
                  <c:v>6</c:v>
                </c:pt>
                <c:pt idx="6764">
                  <c:v>6</c:v>
                </c:pt>
                <c:pt idx="6765">
                  <c:v>5</c:v>
                </c:pt>
                <c:pt idx="6766">
                  <c:v>11</c:v>
                </c:pt>
                <c:pt idx="6767">
                  <c:v>9</c:v>
                </c:pt>
                <c:pt idx="6768">
                  <c:v>6</c:v>
                </c:pt>
                <c:pt idx="6769">
                  <c:v>9</c:v>
                </c:pt>
                <c:pt idx="6770">
                  <c:v>1</c:v>
                </c:pt>
                <c:pt idx="6771">
                  <c:v>3</c:v>
                </c:pt>
                <c:pt idx="6772">
                  <c:v>6</c:v>
                </c:pt>
                <c:pt idx="6773">
                  <c:v>1</c:v>
                </c:pt>
                <c:pt idx="6774">
                  <c:v>6</c:v>
                </c:pt>
                <c:pt idx="6775">
                  <c:v>3</c:v>
                </c:pt>
                <c:pt idx="6776">
                  <c:v>8</c:v>
                </c:pt>
                <c:pt idx="6777">
                  <c:v>5</c:v>
                </c:pt>
                <c:pt idx="6778">
                  <c:v>5</c:v>
                </c:pt>
                <c:pt idx="6779">
                  <c:v>4</c:v>
                </c:pt>
                <c:pt idx="6780">
                  <c:v>5</c:v>
                </c:pt>
                <c:pt idx="6781">
                  <c:v>5</c:v>
                </c:pt>
                <c:pt idx="6782">
                  <c:v>0</c:v>
                </c:pt>
                <c:pt idx="6783">
                  <c:v>4</c:v>
                </c:pt>
                <c:pt idx="6784">
                  <c:v>6</c:v>
                </c:pt>
                <c:pt idx="6785">
                  <c:v>3</c:v>
                </c:pt>
                <c:pt idx="6786">
                  <c:v>1</c:v>
                </c:pt>
                <c:pt idx="6787">
                  <c:v>3</c:v>
                </c:pt>
                <c:pt idx="6788">
                  <c:v>8</c:v>
                </c:pt>
                <c:pt idx="6789">
                  <c:v>5</c:v>
                </c:pt>
                <c:pt idx="6790">
                  <c:v>6</c:v>
                </c:pt>
                <c:pt idx="6791">
                  <c:v>6</c:v>
                </c:pt>
                <c:pt idx="6792">
                  <c:v>5</c:v>
                </c:pt>
                <c:pt idx="6793">
                  <c:v>2</c:v>
                </c:pt>
                <c:pt idx="6794">
                  <c:v>1</c:v>
                </c:pt>
                <c:pt idx="6795">
                  <c:v>5</c:v>
                </c:pt>
                <c:pt idx="6796">
                  <c:v>3</c:v>
                </c:pt>
                <c:pt idx="6797">
                  <c:v>10</c:v>
                </c:pt>
                <c:pt idx="6798">
                  <c:v>6</c:v>
                </c:pt>
                <c:pt idx="6799">
                  <c:v>4</c:v>
                </c:pt>
                <c:pt idx="6800">
                  <c:v>1</c:v>
                </c:pt>
                <c:pt idx="6801">
                  <c:v>1</c:v>
                </c:pt>
                <c:pt idx="6802">
                  <c:v>4</c:v>
                </c:pt>
                <c:pt idx="6803">
                  <c:v>8</c:v>
                </c:pt>
                <c:pt idx="6804">
                  <c:v>3</c:v>
                </c:pt>
                <c:pt idx="6805">
                  <c:v>1</c:v>
                </c:pt>
                <c:pt idx="6806">
                  <c:v>6</c:v>
                </c:pt>
                <c:pt idx="6807">
                  <c:v>3</c:v>
                </c:pt>
                <c:pt idx="6808">
                  <c:v>6</c:v>
                </c:pt>
                <c:pt idx="6809">
                  <c:v>3</c:v>
                </c:pt>
                <c:pt idx="6810">
                  <c:v>4</c:v>
                </c:pt>
                <c:pt idx="6811">
                  <c:v>5</c:v>
                </c:pt>
                <c:pt idx="6812">
                  <c:v>2</c:v>
                </c:pt>
                <c:pt idx="6813">
                  <c:v>11</c:v>
                </c:pt>
                <c:pt idx="6814">
                  <c:v>8</c:v>
                </c:pt>
                <c:pt idx="6815">
                  <c:v>8</c:v>
                </c:pt>
                <c:pt idx="6816">
                  <c:v>3</c:v>
                </c:pt>
                <c:pt idx="6817">
                  <c:v>4</c:v>
                </c:pt>
                <c:pt idx="6818">
                  <c:v>7</c:v>
                </c:pt>
                <c:pt idx="6819">
                  <c:v>5</c:v>
                </c:pt>
                <c:pt idx="6820">
                  <c:v>1</c:v>
                </c:pt>
                <c:pt idx="6821">
                  <c:v>2</c:v>
                </c:pt>
                <c:pt idx="6822">
                  <c:v>4</c:v>
                </c:pt>
                <c:pt idx="6823">
                  <c:v>8</c:v>
                </c:pt>
                <c:pt idx="6824">
                  <c:v>7</c:v>
                </c:pt>
                <c:pt idx="6825">
                  <c:v>5</c:v>
                </c:pt>
                <c:pt idx="6826">
                  <c:v>2</c:v>
                </c:pt>
                <c:pt idx="6827">
                  <c:v>6</c:v>
                </c:pt>
                <c:pt idx="6828">
                  <c:v>4</c:v>
                </c:pt>
                <c:pt idx="6829">
                  <c:v>9</c:v>
                </c:pt>
                <c:pt idx="6830">
                  <c:v>5</c:v>
                </c:pt>
                <c:pt idx="6831">
                  <c:v>6</c:v>
                </c:pt>
                <c:pt idx="6832">
                  <c:v>4</c:v>
                </c:pt>
                <c:pt idx="6833">
                  <c:v>8</c:v>
                </c:pt>
                <c:pt idx="6834">
                  <c:v>1</c:v>
                </c:pt>
                <c:pt idx="6835">
                  <c:v>1</c:v>
                </c:pt>
                <c:pt idx="6836">
                  <c:v>16</c:v>
                </c:pt>
                <c:pt idx="6837">
                  <c:v>2</c:v>
                </c:pt>
                <c:pt idx="6838">
                  <c:v>5</c:v>
                </c:pt>
                <c:pt idx="6839">
                  <c:v>6</c:v>
                </c:pt>
                <c:pt idx="6840">
                  <c:v>4</c:v>
                </c:pt>
                <c:pt idx="6841">
                  <c:v>10</c:v>
                </c:pt>
                <c:pt idx="6842">
                  <c:v>2</c:v>
                </c:pt>
                <c:pt idx="6843">
                  <c:v>8</c:v>
                </c:pt>
                <c:pt idx="6844">
                  <c:v>3</c:v>
                </c:pt>
                <c:pt idx="6845">
                  <c:v>9</c:v>
                </c:pt>
                <c:pt idx="6846">
                  <c:v>3</c:v>
                </c:pt>
                <c:pt idx="6847">
                  <c:v>0</c:v>
                </c:pt>
                <c:pt idx="6848">
                  <c:v>1</c:v>
                </c:pt>
                <c:pt idx="6849">
                  <c:v>5</c:v>
                </c:pt>
                <c:pt idx="6850">
                  <c:v>6</c:v>
                </c:pt>
                <c:pt idx="6851">
                  <c:v>1</c:v>
                </c:pt>
                <c:pt idx="6852">
                  <c:v>1</c:v>
                </c:pt>
                <c:pt idx="6853">
                  <c:v>6</c:v>
                </c:pt>
                <c:pt idx="6854">
                  <c:v>1</c:v>
                </c:pt>
                <c:pt idx="6855">
                  <c:v>0</c:v>
                </c:pt>
                <c:pt idx="6856">
                  <c:v>1</c:v>
                </c:pt>
                <c:pt idx="6857">
                  <c:v>1</c:v>
                </c:pt>
                <c:pt idx="6858">
                  <c:v>6</c:v>
                </c:pt>
                <c:pt idx="6859">
                  <c:v>5</c:v>
                </c:pt>
                <c:pt idx="6860">
                  <c:v>1</c:v>
                </c:pt>
                <c:pt idx="6861">
                  <c:v>4</c:v>
                </c:pt>
                <c:pt idx="6862">
                  <c:v>7</c:v>
                </c:pt>
                <c:pt idx="6863">
                  <c:v>6</c:v>
                </c:pt>
                <c:pt idx="6864">
                  <c:v>1</c:v>
                </c:pt>
                <c:pt idx="6865">
                  <c:v>1</c:v>
                </c:pt>
                <c:pt idx="6866">
                  <c:v>5</c:v>
                </c:pt>
                <c:pt idx="6867">
                  <c:v>8</c:v>
                </c:pt>
                <c:pt idx="6868">
                  <c:v>6</c:v>
                </c:pt>
                <c:pt idx="6869">
                  <c:v>1</c:v>
                </c:pt>
                <c:pt idx="6870">
                  <c:v>5</c:v>
                </c:pt>
                <c:pt idx="6871">
                  <c:v>1</c:v>
                </c:pt>
                <c:pt idx="6872">
                  <c:v>6</c:v>
                </c:pt>
                <c:pt idx="6873">
                  <c:v>5</c:v>
                </c:pt>
                <c:pt idx="6874">
                  <c:v>6</c:v>
                </c:pt>
                <c:pt idx="6875">
                  <c:v>4</c:v>
                </c:pt>
                <c:pt idx="6876">
                  <c:v>5</c:v>
                </c:pt>
                <c:pt idx="6877">
                  <c:v>4</c:v>
                </c:pt>
                <c:pt idx="6878">
                  <c:v>1</c:v>
                </c:pt>
                <c:pt idx="6879">
                  <c:v>4</c:v>
                </c:pt>
                <c:pt idx="6880">
                  <c:v>4</c:v>
                </c:pt>
                <c:pt idx="6881">
                  <c:v>1</c:v>
                </c:pt>
                <c:pt idx="6882">
                  <c:v>8</c:v>
                </c:pt>
                <c:pt idx="6883">
                  <c:v>4</c:v>
                </c:pt>
                <c:pt idx="6884">
                  <c:v>3</c:v>
                </c:pt>
                <c:pt idx="6885">
                  <c:v>6</c:v>
                </c:pt>
                <c:pt idx="6886">
                  <c:v>4</c:v>
                </c:pt>
                <c:pt idx="6887">
                  <c:v>4</c:v>
                </c:pt>
                <c:pt idx="6888">
                  <c:v>6</c:v>
                </c:pt>
                <c:pt idx="6889">
                  <c:v>4</c:v>
                </c:pt>
                <c:pt idx="6890">
                  <c:v>1</c:v>
                </c:pt>
                <c:pt idx="6891">
                  <c:v>4</c:v>
                </c:pt>
                <c:pt idx="6892">
                  <c:v>10</c:v>
                </c:pt>
                <c:pt idx="6893">
                  <c:v>6</c:v>
                </c:pt>
                <c:pt idx="6894">
                  <c:v>9</c:v>
                </c:pt>
                <c:pt idx="6895">
                  <c:v>1</c:v>
                </c:pt>
                <c:pt idx="6896">
                  <c:v>1</c:v>
                </c:pt>
                <c:pt idx="6897">
                  <c:v>6</c:v>
                </c:pt>
                <c:pt idx="6898">
                  <c:v>1</c:v>
                </c:pt>
                <c:pt idx="6899">
                  <c:v>8</c:v>
                </c:pt>
                <c:pt idx="6900">
                  <c:v>2</c:v>
                </c:pt>
                <c:pt idx="6901">
                  <c:v>6</c:v>
                </c:pt>
                <c:pt idx="6902">
                  <c:v>2</c:v>
                </c:pt>
                <c:pt idx="6903">
                  <c:v>4</c:v>
                </c:pt>
                <c:pt idx="6904">
                  <c:v>4</c:v>
                </c:pt>
                <c:pt idx="6905">
                  <c:v>6</c:v>
                </c:pt>
                <c:pt idx="6906">
                  <c:v>8</c:v>
                </c:pt>
                <c:pt idx="6907">
                  <c:v>5</c:v>
                </c:pt>
                <c:pt idx="6908">
                  <c:v>4</c:v>
                </c:pt>
                <c:pt idx="6909">
                  <c:v>7</c:v>
                </c:pt>
                <c:pt idx="6910">
                  <c:v>8</c:v>
                </c:pt>
                <c:pt idx="6911">
                  <c:v>7</c:v>
                </c:pt>
                <c:pt idx="6912">
                  <c:v>2</c:v>
                </c:pt>
                <c:pt idx="6913">
                  <c:v>8</c:v>
                </c:pt>
                <c:pt idx="6914">
                  <c:v>6</c:v>
                </c:pt>
                <c:pt idx="6915">
                  <c:v>5</c:v>
                </c:pt>
                <c:pt idx="6916">
                  <c:v>5</c:v>
                </c:pt>
                <c:pt idx="6917">
                  <c:v>2</c:v>
                </c:pt>
                <c:pt idx="6918">
                  <c:v>8</c:v>
                </c:pt>
                <c:pt idx="6919">
                  <c:v>7</c:v>
                </c:pt>
                <c:pt idx="6920">
                  <c:v>9</c:v>
                </c:pt>
                <c:pt idx="6921">
                  <c:v>6</c:v>
                </c:pt>
                <c:pt idx="6922">
                  <c:v>6</c:v>
                </c:pt>
                <c:pt idx="6923">
                  <c:v>4</c:v>
                </c:pt>
                <c:pt idx="6924">
                  <c:v>7</c:v>
                </c:pt>
                <c:pt idx="6925">
                  <c:v>4</c:v>
                </c:pt>
                <c:pt idx="6926">
                  <c:v>1</c:v>
                </c:pt>
                <c:pt idx="6927">
                  <c:v>3</c:v>
                </c:pt>
                <c:pt idx="6928">
                  <c:v>1</c:v>
                </c:pt>
                <c:pt idx="6929">
                  <c:v>5</c:v>
                </c:pt>
                <c:pt idx="6930">
                  <c:v>5</c:v>
                </c:pt>
                <c:pt idx="6931">
                  <c:v>7</c:v>
                </c:pt>
                <c:pt idx="6932">
                  <c:v>6</c:v>
                </c:pt>
                <c:pt idx="6933">
                  <c:v>4</c:v>
                </c:pt>
                <c:pt idx="6934">
                  <c:v>10</c:v>
                </c:pt>
                <c:pt idx="6935">
                  <c:v>6</c:v>
                </c:pt>
                <c:pt idx="6936">
                  <c:v>7</c:v>
                </c:pt>
                <c:pt idx="6937">
                  <c:v>6</c:v>
                </c:pt>
                <c:pt idx="6938">
                  <c:v>7</c:v>
                </c:pt>
                <c:pt idx="6939">
                  <c:v>4</c:v>
                </c:pt>
                <c:pt idx="6940">
                  <c:v>5</c:v>
                </c:pt>
                <c:pt idx="6941">
                  <c:v>3</c:v>
                </c:pt>
                <c:pt idx="6942">
                  <c:v>8</c:v>
                </c:pt>
                <c:pt idx="6943">
                  <c:v>5</c:v>
                </c:pt>
                <c:pt idx="6944">
                  <c:v>6</c:v>
                </c:pt>
                <c:pt idx="6945">
                  <c:v>3</c:v>
                </c:pt>
                <c:pt idx="6946">
                  <c:v>9</c:v>
                </c:pt>
                <c:pt idx="6947">
                  <c:v>6</c:v>
                </c:pt>
                <c:pt idx="6948">
                  <c:v>1</c:v>
                </c:pt>
                <c:pt idx="6949">
                  <c:v>7</c:v>
                </c:pt>
                <c:pt idx="6950">
                  <c:v>9</c:v>
                </c:pt>
                <c:pt idx="6951">
                  <c:v>5</c:v>
                </c:pt>
                <c:pt idx="6952">
                  <c:v>5</c:v>
                </c:pt>
                <c:pt idx="6953">
                  <c:v>8</c:v>
                </c:pt>
                <c:pt idx="6954">
                  <c:v>4</c:v>
                </c:pt>
                <c:pt idx="6955">
                  <c:v>5</c:v>
                </c:pt>
                <c:pt idx="6956">
                  <c:v>5</c:v>
                </c:pt>
                <c:pt idx="6957">
                  <c:v>3</c:v>
                </c:pt>
                <c:pt idx="6958">
                  <c:v>8</c:v>
                </c:pt>
                <c:pt idx="6959">
                  <c:v>7</c:v>
                </c:pt>
                <c:pt idx="6960">
                  <c:v>6</c:v>
                </c:pt>
                <c:pt idx="6961">
                  <c:v>9</c:v>
                </c:pt>
                <c:pt idx="6962">
                  <c:v>1</c:v>
                </c:pt>
                <c:pt idx="6963">
                  <c:v>6</c:v>
                </c:pt>
                <c:pt idx="6964">
                  <c:v>2</c:v>
                </c:pt>
                <c:pt idx="6965">
                  <c:v>7</c:v>
                </c:pt>
                <c:pt idx="6966">
                  <c:v>6</c:v>
                </c:pt>
                <c:pt idx="6967">
                  <c:v>5</c:v>
                </c:pt>
                <c:pt idx="6968">
                  <c:v>6</c:v>
                </c:pt>
                <c:pt idx="6969">
                  <c:v>3</c:v>
                </c:pt>
                <c:pt idx="6970">
                  <c:v>6</c:v>
                </c:pt>
                <c:pt idx="6971">
                  <c:v>1</c:v>
                </c:pt>
                <c:pt idx="6972">
                  <c:v>1</c:v>
                </c:pt>
                <c:pt idx="6973">
                  <c:v>8</c:v>
                </c:pt>
                <c:pt idx="6974">
                  <c:v>4</c:v>
                </c:pt>
                <c:pt idx="6975">
                  <c:v>1</c:v>
                </c:pt>
                <c:pt idx="6976">
                  <c:v>3</c:v>
                </c:pt>
                <c:pt idx="6977">
                  <c:v>8</c:v>
                </c:pt>
                <c:pt idx="6978">
                  <c:v>2</c:v>
                </c:pt>
                <c:pt idx="6979">
                  <c:v>7</c:v>
                </c:pt>
                <c:pt idx="6980">
                  <c:v>9</c:v>
                </c:pt>
                <c:pt idx="6981">
                  <c:v>6</c:v>
                </c:pt>
                <c:pt idx="6982">
                  <c:v>2</c:v>
                </c:pt>
                <c:pt idx="6983">
                  <c:v>9</c:v>
                </c:pt>
                <c:pt idx="6984">
                  <c:v>5</c:v>
                </c:pt>
                <c:pt idx="6985">
                  <c:v>7</c:v>
                </c:pt>
                <c:pt idx="6986">
                  <c:v>10</c:v>
                </c:pt>
                <c:pt idx="6987">
                  <c:v>4</c:v>
                </c:pt>
                <c:pt idx="6988">
                  <c:v>7</c:v>
                </c:pt>
                <c:pt idx="6989">
                  <c:v>6</c:v>
                </c:pt>
                <c:pt idx="6990">
                  <c:v>7</c:v>
                </c:pt>
                <c:pt idx="6991">
                  <c:v>7</c:v>
                </c:pt>
                <c:pt idx="6992">
                  <c:v>1</c:v>
                </c:pt>
                <c:pt idx="6993">
                  <c:v>8</c:v>
                </c:pt>
                <c:pt idx="6994">
                  <c:v>4</c:v>
                </c:pt>
                <c:pt idx="6995">
                  <c:v>10</c:v>
                </c:pt>
                <c:pt idx="6996">
                  <c:v>7</c:v>
                </c:pt>
                <c:pt idx="6997">
                  <c:v>6</c:v>
                </c:pt>
                <c:pt idx="6998">
                  <c:v>6</c:v>
                </c:pt>
                <c:pt idx="6999">
                  <c:v>3</c:v>
                </c:pt>
                <c:pt idx="7000">
                  <c:v>1</c:v>
                </c:pt>
                <c:pt idx="7001">
                  <c:v>4</c:v>
                </c:pt>
                <c:pt idx="7002">
                  <c:v>6</c:v>
                </c:pt>
                <c:pt idx="7003">
                  <c:v>6</c:v>
                </c:pt>
                <c:pt idx="7004">
                  <c:v>8</c:v>
                </c:pt>
                <c:pt idx="7005">
                  <c:v>6</c:v>
                </c:pt>
                <c:pt idx="7006">
                  <c:v>5</c:v>
                </c:pt>
                <c:pt idx="7007">
                  <c:v>2</c:v>
                </c:pt>
                <c:pt idx="7008">
                  <c:v>6</c:v>
                </c:pt>
                <c:pt idx="7009">
                  <c:v>7</c:v>
                </c:pt>
                <c:pt idx="7010">
                  <c:v>6</c:v>
                </c:pt>
                <c:pt idx="7011">
                  <c:v>6</c:v>
                </c:pt>
                <c:pt idx="7012">
                  <c:v>8</c:v>
                </c:pt>
                <c:pt idx="7013">
                  <c:v>8</c:v>
                </c:pt>
                <c:pt idx="7014">
                  <c:v>8</c:v>
                </c:pt>
                <c:pt idx="7015">
                  <c:v>5</c:v>
                </c:pt>
                <c:pt idx="7016">
                  <c:v>7</c:v>
                </c:pt>
                <c:pt idx="7017">
                  <c:v>5</c:v>
                </c:pt>
                <c:pt idx="7018">
                  <c:v>6</c:v>
                </c:pt>
                <c:pt idx="7019">
                  <c:v>7</c:v>
                </c:pt>
                <c:pt idx="7020">
                  <c:v>4</c:v>
                </c:pt>
                <c:pt idx="7021">
                  <c:v>2</c:v>
                </c:pt>
                <c:pt idx="7022">
                  <c:v>6</c:v>
                </c:pt>
                <c:pt idx="7023">
                  <c:v>1</c:v>
                </c:pt>
                <c:pt idx="7024">
                  <c:v>6</c:v>
                </c:pt>
                <c:pt idx="7025">
                  <c:v>2</c:v>
                </c:pt>
                <c:pt idx="7026">
                  <c:v>4</c:v>
                </c:pt>
                <c:pt idx="7027">
                  <c:v>5</c:v>
                </c:pt>
                <c:pt idx="7028">
                  <c:v>6</c:v>
                </c:pt>
                <c:pt idx="7029">
                  <c:v>5</c:v>
                </c:pt>
                <c:pt idx="7030">
                  <c:v>5</c:v>
                </c:pt>
                <c:pt idx="7031">
                  <c:v>8</c:v>
                </c:pt>
                <c:pt idx="7032">
                  <c:v>2</c:v>
                </c:pt>
                <c:pt idx="7033">
                  <c:v>5</c:v>
                </c:pt>
                <c:pt idx="7034">
                  <c:v>9</c:v>
                </c:pt>
                <c:pt idx="7035">
                  <c:v>6</c:v>
                </c:pt>
                <c:pt idx="7036">
                  <c:v>6</c:v>
                </c:pt>
                <c:pt idx="7037">
                  <c:v>7</c:v>
                </c:pt>
                <c:pt idx="7038">
                  <c:v>10</c:v>
                </c:pt>
                <c:pt idx="7039">
                  <c:v>5</c:v>
                </c:pt>
                <c:pt idx="7040">
                  <c:v>6</c:v>
                </c:pt>
                <c:pt idx="7041">
                  <c:v>6</c:v>
                </c:pt>
                <c:pt idx="7042">
                  <c:v>8</c:v>
                </c:pt>
                <c:pt idx="7043">
                  <c:v>6</c:v>
                </c:pt>
                <c:pt idx="7044">
                  <c:v>6</c:v>
                </c:pt>
                <c:pt idx="7045">
                  <c:v>4</c:v>
                </c:pt>
                <c:pt idx="7046">
                  <c:v>2</c:v>
                </c:pt>
                <c:pt idx="7047">
                  <c:v>8</c:v>
                </c:pt>
                <c:pt idx="7048">
                  <c:v>4</c:v>
                </c:pt>
                <c:pt idx="7049">
                  <c:v>7</c:v>
                </c:pt>
                <c:pt idx="7050">
                  <c:v>1</c:v>
                </c:pt>
                <c:pt idx="7051">
                  <c:v>4</c:v>
                </c:pt>
                <c:pt idx="7052">
                  <c:v>7</c:v>
                </c:pt>
                <c:pt idx="7053">
                  <c:v>9</c:v>
                </c:pt>
                <c:pt idx="7054">
                  <c:v>8</c:v>
                </c:pt>
                <c:pt idx="7055">
                  <c:v>8</c:v>
                </c:pt>
                <c:pt idx="7056">
                  <c:v>7</c:v>
                </c:pt>
                <c:pt idx="7057">
                  <c:v>5</c:v>
                </c:pt>
                <c:pt idx="7058">
                  <c:v>10</c:v>
                </c:pt>
                <c:pt idx="7059">
                  <c:v>4</c:v>
                </c:pt>
                <c:pt idx="7060">
                  <c:v>7</c:v>
                </c:pt>
                <c:pt idx="7061">
                  <c:v>10</c:v>
                </c:pt>
                <c:pt idx="7062">
                  <c:v>4</c:v>
                </c:pt>
                <c:pt idx="7063">
                  <c:v>5</c:v>
                </c:pt>
                <c:pt idx="7064">
                  <c:v>5</c:v>
                </c:pt>
                <c:pt idx="7065">
                  <c:v>7</c:v>
                </c:pt>
                <c:pt idx="7066">
                  <c:v>7</c:v>
                </c:pt>
                <c:pt idx="7067">
                  <c:v>5</c:v>
                </c:pt>
                <c:pt idx="7068">
                  <c:v>1</c:v>
                </c:pt>
                <c:pt idx="7069">
                  <c:v>11</c:v>
                </c:pt>
                <c:pt idx="7070">
                  <c:v>9</c:v>
                </c:pt>
                <c:pt idx="7071">
                  <c:v>1</c:v>
                </c:pt>
                <c:pt idx="7072">
                  <c:v>5</c:v>
                </c:pt>
                <c:pt idx="7073">
                  <c:v>2</c:v>
                </c:pt>
                <c:pt idx="7074">
                  <c:v>1</c:v>
                </c:pt>
                <c:pt idx="7075">
                  <c:v>2</c:v>
                </c:pt>
                <c:pt idx="7076">
                  <c:v>4</c:v>
                </c:pt>
                <c:pt idx="7077">
                  <c:v>6</c:v>
                </c:pt>
                <c:pt idx="7078">
                  <c:v>2</c:v>
                </c:pt>
                <c:pt idx="7079">
                  <c:v>6</c:v>
                </c:pt>
                <c:pt idx="7080">
                  <c:v>2</c:v>
                </c:pt>
                <c:pt idx="7081">
                  <c:v>10</c:v>
                </c:pt>
                <c:pt idx="7082">
                  <c:v>3</c:v>
                </c:pt>
                <c:pt idx="7083">
                  <c:v>8</c:v>
                </c:pt>
                <c:pt idx="7084">
                  <c:v>2</c:v>
                </c:pt>
                <c:pt idx="7085">
                  <c:v>7</c:v>
                </c:pt>
                <c:pt idx="7086">
                  <c:v>3</c:v>
                </c:pt>
                <c:pt idx="7087">
                  <c:v>3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2</c:v>
                </c:pt>
                <c:pt idx="7093">
                  <c:v>4</c:v>
                </c:pt>
                <c:pt idx="7094">
                  <c:v>4</c:v>
                </c:pt>
                <c:pt idx="7095">
                  <c:v>8</c:v>
                </c:pt>
                <c:pt idx="7096">
                  <c:v>2</c:v>
                </c:pt>
                <c:pt idx="7097">
                  <c:v>4</c:v>
                </c:pt>
                <c:pt idx="7098">
                  <c:v>4</c:v>
                </c:pt>
                <c:pt idx="7099">
                  <c:v>6</c:v>
                </c:pt>
                <c:pt idx="7100">
                  <c:v>8</c:v>
                </c:pt>
                <c:pt idx="7101">
                  <c:v>8</c:v>
                </c:pt>
                <c:pt idx="7102">
                  <c:v>7</c:v>
                </c:pt>
                <c:pt idx="7103">
                  <c:v>1</c:v>
                </c:pt>
                <c:pt idx="7104">
                  <c:v>2</c:v>
                </c:pt>
                <c:pt idx="7105">
                  <c:v>8</c:v>
                </c:pt>
                <c:pt idx="7106">
                  <c:v>3</c:v>
                </c:pt>
                <c:pt idx="7107">
                  <c:v>1</c:v>
                </c:pt>
                <c:pt idx="7108">
                  <c:v>7</c:v>
                </c:pt>
                <c:pt idx="7109">
                  <c:v>6</c:v>
                </c:pt>
                <c:pt idx="7110">
                  <c:v>7</c:v>
                </c:pt>
                <c:pt idx="7111">
                  <c:v>6</c:v>
                </c:pt>
                <c:pt idx="7112">
                  <c:v>5</c:v>
                </c:pt>
                <c:pt idx="7113">
                  <c:v>4</c:v>
                </c:pt>
                <c:pt idx="7114">
                  <c:v>4</c:v>
                </c:pt>
                <c:pt idx="7115">
                  <c:v>3</c:v>
                </c:pt>
                <c:pt idx="7116">
                  <c:v>6</c:v>
                </c:pt>
                <c:pt idx="7117">
                  <c:v>4</c:v>
                </c:pt>
                <c:pt idx="7118">
                  <c:v>1</c:v>
                </c:pt>
                <c:pt idx="7119">
                  <c:v>4</c:v>
                </c:pt>
                <c:pt idx="7120">
                  <c:v>2</c:v>
                </c:pt>
                <c:pt idx="7121">
                  <c:v>4</c:v>
                </c:pt>
                <c:pt idx="7122">
                  <c:v>4</c:v>
                </c:pt>
                <c:pt idx="7123">
                  <c:v>2</c:v>
                </c:pt>
                <c:pt idx="7124">
                  <c:v>9</c:v>
                </c:pt>
                <c:pt idx="7125">
                  <c:v>6</c:v>
                </c:pt>
                <c:pt idx="7126">
                  <c:v>7</c:v>
                </c:pt>
                <c:pt idx="7127">
                  <c:v>3</c:v>
                </c:pt>
                <c:pt idx="7128">
                  <c:v>8</c:v>
                </c:pt>
                <c:pt idx="7129">
                  <c:v>6</c:v>
                </c:pt>
                <c:pt idx="7130">
                  <c:v>5</c:v>
                </c:pt>
                <c:pt idx="7131">
                  <c:v>4</c:v>
                </c:pt>
                <c:pt idx="7132">
                  <c:v>6</c:v>
                </c:pt>
                <c:pt idx="7133">
                  <c:v>6</c:v>
                </c:pt>
                <c:pt idx="7134">
                  <c:v>0</c:v>
                </c:pt>
                <c:pt idx="7135">
                  <c:v>5</c:v>
                </c:pt>
                <c:pt idx="7136">
                  <c:v>5</c:v>
                </c:pt>
                <c:pt idx="7137">
                  <c:v>3</c:v>
                </c:pt>
                <c:pt idx="7138">
                  <c:v>7</c:v>
                </c:pt>
                <c:pt idx="7139">
                  <c:v>8</c:v>
                </c:pt>
                <c:pt idx="7140">
                  <c:v>8</c:v>
                </c:pt>
                <c:pt idx="7141">
                  <c:v>2</c:v>
                </c:pt>
                <c:pt idx="7142">
                  <c:v>7</c:v>
                </c:pt>
                <c:pt idx="7143">
                  <c:v>1</c:v>
                </c:pt>
                <c:pt idx="7144">
                  <c:v>5</c:v>
                </c:pt>
                <c:pt idx="7145">
                  <c:v>10</c:v>
                </c:pt>
                <c:pt idx="7146">
                  <c:v>1</c:v>
                </c:pt>
                <c:pt idx="7147">
                  <c:v>0</c:v>
                </c:pt>
                <c:pt idx="7148">
                  <c:v>5</c:v>
                </c:pt>
                <c:pt idx="7149">
                  <c:v>4</c:v>
                </c:pt>
                <c:pt idx="7150">
                  <c:v>1</c:v>
                </c:pt>
                <c:pt idx="7151">
                  <c:v>4</c:v>
                </c:pt>
                <c:pt idx="7152">
                  <c:v>5</c:v>
                </c:pt>
                <c:pt idx="7153">
                  <c:v>7</c:v>
                </c:pt>
                <c:pt idx="7154">
                  <c:v>6</c:v>
                </c:pt>
                <c:pt idx="7155">
                  <c:v>1</c:v>
                </c:pt>
                <c:pt idx="7156">
                  <c:v>2</c:v>
                </c:pt>
                <c:pt idx="7157">
                  <c:v>5</c:v>
                </c:pt>
                <c:pt idx="7158">
                  <c:v>7</c:v>
                </c:pt>
                <c:pt idx="7159">
                  <c:v>3</c:v>
                </c:pt>
                <c:pt idx="7160">
                  <c:v>2</c:v>
                </c:pt>
                <c:pt idx="7161">
                  <c:v>8</c:v>
                </c:pt>
                <c:pt idx="7162">
                  <c:v>8</c:v>
                </c:pt>
                <c:pt idx="7163">
                  <c:v>6</c:v>
                </c:pt>
                <c:pt idx="7164">
                  <c:v>6</c:v>
                </c:pt>
                <c:pt idx="7165">
                  <c:v>4</c:v>
                </c:pt>
                <c:pt idx="7166">
                  <c:v>7</c:v>
                </c:pt>
                <c:pt idx="7167">
                  <c:v>2</c:v>
                </c:pt>
                <c:pt idx="7168">
                  <c:v>8</c:v>
                </c:pt>
                <c:pt idx="7169">
                  <c:v>1</c:v>
                </c:pt>
                <c:pt idx="7170">
                  <c:v>3</c:v>
                </c:pt>
                <c:pt idx="7171">
                  <c:v>7</c:v>
                </c:pt>
                <c:pt idx="7172">
                  <c:v>7</c:v>
                </c:pt>
                <c:pt idx="7173">
                  <c:v>7</c:v>
                </c:pt>
                <c:pt idx="7174">
                  <c:v>2</c:v>
                </c:pt>
                <c:pt idx="7175">
                  <c:v>4</c:v>
                </c:pt>
                <c:pt idx="7176">
                  <c:v>9</c:v>
                </c:pt>
                <c:pt idx="7177">
                  <c:v>1</c:v>
                </c:pt>
                <c:pt idx="7178">
                  <c:v>4</c:v>
                </c:pt>
                <c:pt idx="7179">
                  <c:v>2</c:v>
                </c:pt>
                <c:pt idx="7180">
                  <c:v>2</c:v>
                </c:pt>
                <c:pt idx="7181">
                  <c:v>5</c:v>
                </c:pt>
                <c:pt idx="7182">
                  <c:v>1</c:v>
                </c:pt>
                <c:pt idx="7183">
                  <c:v>4</c:v>
                </c:pt>
                <c:pt idx="7184">
                  <c:v>6</c:v>
                </c:pt>
                <c:pt idx="7185">
                  <c:v>4</c:v>
                </c:pt>
                <c:pt idx="7186">
                  <c:v>7</c:v>
                </c:pt>
                <c:pt idx="7187">
                  <c:v>7</c:v>
                </c:pt>
                <c:pt idx="7188">
                  <c:v>3</c:v>
                </c:pt>
                <c:pt idx="7189">
                  <c:v>5</c:v>
                </c:pt>
                <c:pt idx="7190">
                  <c:v>6</c:v>
                </c:pt>
                <c:pt idx="7191">
                  <c:v>4</c:v>
                </c:pt>
                <c:pt idx="7192">
                  <c:v>9</c:v>
                </c:pt>
                <c:pt idx="7193">
                  <c:v>9</c:v>
                </c:pt>
                <c:pt idx="7194">
                  <c:v>5</c:v>
                </c:pt>
                <c:pt idx="7195">
                  <c:v>3</c:v>
                </c:pt>
                <c:pt idx="7196">
                  <c:v>3</c:v>
                </c:pt>
                <c:pt idx="7197">
                  <c:v>7</c:v>
                </c:pt>
                <c:pt idx="7198">
                  <c:v>6</c:v>
                </c:pt>
                <c:pt idx="7199">
                  <c:v>4</c:v>
                </c:pt>
                <c:pt idx="7200">
                  <c:v>1</c:v>
                </c:pt>
                <c:pt idx="7201">
                  <c:v>5</c:v>
                </c:pt>
                <c:pt idx="7202">
                  <c:v>1</c:v>
                </c:pt>
                <c:pt idx="7203">
                  <c:v>3</c:v>
                </c:pt>
                <c:pt idx="7204">
                  <c:v>6</c:v>
                </c:pt>
                <c:pt idx="7205">
                  <c:v>4</c:v>
                </c:pt>
                <c:pt idx="7206">
                  <c:v>3</c:v>
                </c:pt>
                <c:pt idx="7207">
                  <c:v>0</c:v>
                </c:pt>
                <c:pt idx="7208">
                  <c:v>9</c:v>
                </c:pt>
                <c:pt idx="7209">
                  <c:v>7</c:v>
                </c:pt>
                <c:pt idx="7210">
                  <c:v>0</c:v>
                </c:pt>
                <c:pt idx="7211">
                  <c:v>6</c:v>
                </c:pt>
                <c:pt idx="7212">
                  <c:v>2</c:v>
                </c:pt>
                <c:pt idx="7213">
                  <c:v>3</c:v>
                </c:pt>
                <c:pt idx="7214">
                  <c:v>7</c:v>
                </c:pt>
                <c:pt idx="7215">
                  <c:v>6</c:v>
                </c:pt>
                <c:pt idx="7216">
                  <c:v>3</c:v>
                </c:pt>
                <c:pt idx="7217">
                  <c:v>6</c:v>
                </c:pt>
                <c:pt idx="7218">
                  <c:v>0</c:v>
                </c:pt>
                <c:pt idx="7219">
                  <c:v>1</c:v>
                </c:pt>
                <c:pt idx="7220">
                  <c:v>6</c:v>
                </c:pt>
                <c:pt idx="7221">
                  <c:v>2</c:v>
                </c:pt>
                <c:pt idx="7222">
                  <c:v>6</c:v>
                </c:pt>
                <c:pt idx="7223">
                  <c:v>5</c:v>
                </c:pt>
                <c:pt idx="7224">
                  <c:v>3</c:v>
                </c:pt>
                <c:pt idx="7225">
                  <c:v>7</c:v>
                </c:pt>
                <c:pt idx="7226">
                  <c:v>7</c:v>
                </c:pt>
                <c:pt idx="7227">
                  <c:v>7</c:v>
                </c:pt>
                <c:pt idx="7228">
                  <c:v>5</c:v>
                </c:pt>
                <c:pt idx="7229">
                  <c:v>9</c:v>
                </c:pt>
                <c:pt idx="7230">
                  <c:v>1</c:v>
                </c:pt>
                <c:pt idx="7231">
                  <c:v>7</c:v>
                </c:pt>
                <c:pt idx="7232">
                  <c:v>3</c:v>
                </c:pt>
                <c:pt idx="7233">
                  <c:v>5</c:v>
                </c:pt>
                <c:pt idx="7234">
                  <c:v>5</c:v>
                </c:pt>
                <c:pt idx="7235">
                  <c:v>7</c:v>
                </c:pt>
                <c:pt idx="7236">
                  <c:v>8</c:v>
                </c:pt>
                <c:pt idx="7237">
                  <c:v>7</c:v>
                </c:pt>
                <c:pt idx="7238">
                  <c:v>5</c:v>
                </c:pt>
                <c:pt idx="7239">
                  <c:v>5</c:v>
                </c:pt>
                <c:pt idx="7240">
                  <c:v>4</c:v>
                </c:pt>
                <c:pt idx="7241">
                  <c:v>3</c:v>
                </c:pt>
                <c:pt idx="7242">
                  <c:v>4</c:v>
                </c:pt>
                <c:pt idx="7243">
                  <c:v>2</c:v>
                </c:pt>
                <c:pt idx="7244">
                  <c:v>5</c:v>
                </c:pt>
                <c:pt idx="7245">
                  <c:v>6</c:v>
                </c:pt>
                <c:pt idx="7246">
                  <c:v>5</c:v>
                </c:pt>
                <c:pt idx="7247">
                  <c:v>6</c:v>
                </c:pt>
                <c:pt idx="7248">
                  <c:v>4</c:v>
                </c:pt>
                <c:pt idx="7249">
                  <c:v>0</c:v>
                </c:pt>
                <c:pt idx="7250">
                  <c:v>10</c:v>
                </c:pt>
                <c:pt idx="7251">
                  <c:v>8</c:v>
                </c:pt>
                <c:pt idx="7252">
                  <c:v>0</c:v>
                </c:pt>
                <c:pt idx="7253">
                  <c:v>6</c:v>
                </c:pt>
                <c:pt idx="7254">
                  <c:v>1</c:v>
                </c:pt>
                <c:pt idx="7255">
                  <c:v>8</c:v>
                </c:pt>
                <c:pt idx="7256">
                  <c:v>3</c:v>
                </c:pt>
                <c:pt idx="7257">
                  <c:v>5</c:v>
                </c:pt>
                <c:pt idx="7258">
                  <c:v>8</c:v>
                </c:pt>
                <c:pt idx="7259">
                  <c:v>10</c:v>
                </c:pt>
                <c:pt idx="7260">
                  <c:v>8</c:v>
                </c:pt>
                <c:pt idx="7261">
                  <c:v>10</c:v>
                </c:pt>
                <c:pt idx="7262">
                  <c:v>6</c:v>
                </c:pt>
                <c:pt idx="7263">
                  <c:v>0</c:v>
                </c:pt>
                <c:pt idx="7264">
                  <c:v>5</c:v>
                </c:pt>
                <c:pt idx="7265">
                  <c:v>6</c:v>
                </c:pt>
                <c:pt idx="7266">
                  <c:v>4</c:v>
                </c:pt>
                <c:pt idx="7267">
                  <c:v>11</c:v>
                </c:pt>
                <c:pt idx="7268">
                  <c:v>3</c:v>
                </c:pt>
                <c:pt idx="7269">
                  <c:v>7</c:v>
                </c:pt>
                <c:pt idx="7270">
                  <c:v>0</c:v>
                </c:pt>
                <c:pt idx="7271">
                  <c:v>1</c:v>
                </c:pt>
                <c:pt idx="7272">
                  <c:v>4</c:v>
                </c:pt>
                <c:pt idx="7273">
                  <c:v>1</c:v>
                </c:pt>
                <c:pt idx="7274">
                  <c:v>10</c:v>
                </c:pt>
                <c:pt idx="7275">
                  <c:v>8</c:v>
                </c:pt>
                <c:pt idx="7276">
                  <c:v>8</c:v>
                </c:pt>
                <c:pt idx="7277">
                  <c:v>10</c:v>
                </c:pt>
                <c:pt idx="7278">
                  <c:v>7</c:v>
                </c:pt>
                <c:pt idx="7279">
                  <c:v>0</c:v>
                </c:pt>
                <c:pt idx="7280">
                  <c:v>1</c:v>
                </c:pt>
                <c:pt idx="7281">
                  <c:v>4</c:v>
                </c:pt>
                <c:pt idx="7282">
                  <c:v>3</c:v>
                </c:pt>
                <c:pt idx="7283">
                  <c:v>2</c:v>
                </c:pt>
                <c:pt idx="7284">
                  <c:v>8</c:v>
                </c:pt>
                <c:pt idx="7285">
                  <c:v>2</c:v>
                </c:pt>
                <c:pt idx="7286">
                  <c:v>9</c:v>
                </c:pt>
                <c:pt idx="7287">
                  <c:v>1</c:v>
                </c:pt>
                <c:pt idx="7288">
                  <c:v>3</c:v>
                </c:pt>
                <c:pt idx="7289">
                  <c:v>2</c:v>
                </c:pt>
                <c:pt idx="7290">
                  <c:v>4</c:v>
                </c:pt>
                <c:pt idx="7291">
                  <c:v>2</c:v>
                </c:pt>
                <c:pt idx="7292">
                  <c:v>3</c:v>
                </c:pt>
                <c:pt idx="7293">
                  <c:v>5</c:v>
                </c:pt>
                <c:pt idx="7294">
                  <c:v>3</c:v>
                </c:pt>
                <c:pt idx="7295">
                  <c:v>7</c:v>
                </c:pt>
                <c:pt idx="7296">
                  <c:v>5</c:v>
                </c:pt>
                <c:pt idx="7297">
                  <c:v>7</c:v>
                </c:pt>
                <c:pt idx="7298">
                  <c:v>4</c:v>
                </c:pt>
                <c:pt idx="7299">
                  <c:v>0</c:v>
                </c:pt>
                <c:pt idx="7300">
                  <c:v>12</c:v>
                </c:pt>
                <c:pt idx="7301">
                  <c:v>1</c:v>
                </c:pt>
                <c:pt idx="7302">
                  <c:v>2</c:v>
                </c:pt>
                <c:pt idx="7303">
                  <c:v>2</c:v>
                </c:pt>
                <c:pt idx="7304">
                  <c:v>6</c:v>
                </c:pt>
                <c:pt idx="7305">
                  <c:v>2</c:v>
                </c:pt>
                <c:pt idx="7306">
                  <c:v>8</c:v>
                </c:pt>
                <c:pt idx="7307">
                  <c:v>3</c:v>
                </c:pt>
                <c:pt idx="7308">
                  <c:v>12</c:v>
                </c:pt>
                <c:pt idx="7309">
                  <c:v>4</c:v>
                </c:pt>
                <c:pt idx="7310">
                  <c:v>5</c:v>
                </c:pt>
                <c:pt idx="7311">
                  <c:v>9</c:v>
                </c:pt>
                <c:pt idx="7312">
                  <c:v>2</c:v>
                </c:pt>
                <c:pt idx="7313">
                  <c:v>1</c:v>
                </c:pt>
                <c:pt idx="7314">
                  <c:v>5</c:v>
                </c:pt>
                <c:pt idx="7315">
                  <c:v>7</c:v>
                </c:pt>
                <c:pt idx="7316">
                  <c:v>6</c:v>
                </c:pt>
                <c:pt idx="7317">
                  <c:v>1</c:v>
                </c:pt>
                <c:pt idx="7318">
                  <c:v>7</c:v>
                </c:pt>
                <c:pt idx="7319">
                  <c:v>6</c:v>
                </c:pt>
                <c:pt idx="7320">
                  <c:v>0</c:v>
                </c:pt>
                <c:pt idx="7321">
                  <c:v>4</c:v>
                </c:pt>
                <c:pt idx="7322">
                  <c:v>7</c:v>
                </c:pt>
                <c:pt idx="7323">
                  <c:v>8</c:v>
                </c:pt>
                <c:pt idx="7324">
                  <c:v>2</c:v>
                </c:pt>
                <c:pt idx="7325">
                  <c:v>5</c:v>
                </c:pt>
                <c:pt idx="7326">
                  <c:v>8</c:v>
                </c:pt>
                <c:pt idx="7327">
                  <c:v>2</c:v>
                </c:pt>
                <c:pt idx="7328">
                  <c:v>4</c:v>
                </c:pt>
                <c:pt idx="7329">
                  <c:v>7</c:v>
                </c:pt>
                <c:pt idx="7330">
                  <c:v>2</c:v>
                </c:pt>
                <c:pt idx="7331">
                  <c:v>2</c:v>
                </c:pt>
                <c:pt idx="7332">
                  <c:v>8</c:v>
                </c:pt>
                <c:pt idx="7333">
                  <c:v>3</c:v>
                </c:pt>
                <c:pt idx="7334">
                  <c:v>8</c:v>
                </c:pt>
                <c:pt idx="7335">
                  <c:v>3</c:v>
                </c:pt>
                <c:pt idx="7336">
                  <c:v>10</c:v>
                </c:pt>
                <c:pt idx="7337">
                  <c:v>2</c:v>
                </c:pt>
                <c:pt idx="7338">
                  <c:v>4</c:v>
                </c:pt>
                <c:pt idx="7339">
                  <c:v>8</c:v>
                </c:pt>
                <c:pt idx="7340">
                  <c:v>3</c:v>
                </c:pt>
                <c:pt idx="7341">
                  <c:v>1</c:v>
                </c:pt>
                <c:pt idx="7342">
                  <c:v>1</c:v>
                </c:pt>
                <c:pt idx="7343">
                  <c:v>4</c:v>
                </c:pt>
                <c:pt idx="7344">
                  <c:v>6</c:v>
                </c:pt>
                <c:pt idx="7345">
                  <c:v>8</c:v>
                </c:pt>
                <c:pt idx="7346">
                  <c:v>4</c:v>
                </c:pt>
                <c:pt idx="7347">
                  <c:v>6</c:v>
                </c:pt>
                <c:pt idx="7348">
                  <c:v>1</c:v>
                </c:pt>
                <c:pt idx="7349">
                  <c:v>9</c:v>
                </c:pt>
                <c:pt idx="7350">
                  <c:v>4</c:v>
                </c:pt>
                <c:pt idx="7351">
                  <c:v>2</c:v>
                </c:pt>
                <c:pt idx="7352">
                  <c:v>6</c:v>
                </c:pt>
                <c:pt idx="7353">
                  <c:v>4</c:v>
                </c:pt>
                <c:pt idx="7354">
                  <c:v>1</c:v>
                </c:pt>
                <c:pt idx="7355">
                  <c:v>4</c:v>
                </c:pt>
                <c:pt idx="7356">
                  <c:v>1</c:v>
                </c:pt>
                <c:pt idx="7357">
                  <c:v>6</c:v>
                </c:pt>
                <c:pt idx="7358">
                  <c:v>1</c:v>
                </c:pt>
                <c:pt idx="7359">
                  <c:v>6</c:v>
                </c:pt>
                <c:pt idx="7360">
                  <c:v>7</c:v>
                </c:pt>
                <c:pt idx="7361">
                  <c:v>2</c:v>
                </c:pt>
                <c:pt idx="7362">
                  <c:v>9</c:v>
                </c:pt>
                <c:pt idx="7363">
                  <c:v>4</c:v>
                </c:pt>
                <c:pt idx="7364">
                  <c:v>3</c:v>
                </c:pt>
                <c:pt idx="7365">
                  <c:v>0</c:v>
                </c:pt>
                <c:pt idx="7366">
                  <c:v>0</c:v>
                </c:pt>
                <c:pt idx="7367">
                  <c:v>5</c:v>
                </c:pt>
                <c:pt idx="7368">
                  <c:v>0</c:v>
                </c:pt>
                <c:pt idx="7369">
                  <c:v>9</c:v>
                </c:pt>
                <c:pt idx="7370">
                  <c:v>3</c:v>
                </c:pt>
                <c:pt idx="7371">
                  <c:v>2</c:v>
                </c:pt>
                <c:pt idx="7372">
                  <c:v>6</c:v>
                </c:pt>
                <c:pt idx="7373">
                  <c:v>2</c:v>
                </c:pt>
                <c:pt idx="7374">
                  <c:v>7</c:v>
                </c:pt>
                <c:pt idx="7375">
                  <c:v>5</c:v>
                </c:pt>
                <c:pt idx="7376">
                  <c:v>5</c:v>
                </c:pt>
                <c:pt idx="7377">
                  <c:v>5</c:v>
                </c:pt>
                <c:pt idx="7378">
                  <c:v>3</c:v>
                </c:pt>
                <c:pt idx="7379">
                  <c:v>11</c:v>
                </c:pt>
                <c:pt idx="7380">
                  <c:v>5</c:v>
                </c:pt>
                <c:pt idx="7381">
                  <c:v>0</c:v>
                </c:pt>
                <c:pt idx="7382">
                  <c:v>4</c:v>
                </c:pt>
                <c:pt idx="7383">
                  <c:v>1</c:v>
                </c:pt>
                <c:pt idx="7384">
                  <c:v>6</c:v>
                </c:pt>
                <c:pt idx="7385">
                  <c:v>6</c:v>
                </c:pt>
                <c:pt idx="7386">
                  <c:v>3</c:v>
                </c:pt>
                <c:pt idx="7387">
                  <c:v>5</c:v>
                </c:pt>
                <c:pt idx="7388">
                  <c:v>5</c:v>
                </c:pt>
                <c:pt idx="7389">
                  <c:v>1</c:v>
                </c:pt>
                <c:pt idx="7390">
                  <c:v>5</c:v>
                </c:pt>
                <c:pt idx="7391">
                  <c:v>7</c:v>
                </c:pt>
                <c:pt idx="7392">
                  <c:v>8</c:v>
                </c:pt>
                <c:pt idx="7393">
                  <c:v>2</c:v>
                </c:pt>
                <c:pt idx="7394">
                  <c:v>6</c:v>
                </c:pt>
                <c:pt idx="7395">
                  <c:v>4</c:v>
                </c:pt>
                <c:pt idx="7396">
                  <c:v>1</c:v>
                </c:pt>
                <c:pt idx="7397">
                  <c:v>8</c:v>
                </c:pt>
                <c:pt idx="7398">
                  <c:v>2</c:v>
                </c:pt>
                <c:pt idx="7399">
                  <c:v>0</c:v>
                </c:pt>
                <c:pt idx="7400">
                  <c:v>6</c:v>
                </c:pt>
                <c:pt idx="7401">
                  <c:v>8</c:v>
                </c:pt>
                <c:pt idx="7402">
                  <c:v>0</c:v>
                </c:pt>
                <c:pt idx="7403">
                  <c:v>1</c:v>
                </c:pt>
                <c:pt idx="7404">
                  <c:v>5</c:v>
                </c:pt>
                <c:pt idx="7405">
                  <c:v>6</c:v>
                </c:pt>
                <c:pt idx="7406">
                  <c:v>2</c:v>
                </c:pt>
                <c:pt idx="7407">
                  <c:v>8</c:v>
                </c:pt>
                <c:pt idx="7408">
                  <c:v>5</c:v>
                </c:pt>
                <c:pt idx="7409">
                  <c:v>0</c:v>
                </c:pt>
                <c:pt idx="7410">
                  <c:v>6</c:v>
                </c:pt>
                <c:pt idx="7411">
                  <c:v>5</c:v>
                </c:pt>
                <c:pt idx="7412">
                  <c:v>9</c:v>
                </c:pt>
                <c:pt idx="7413">
                  <c:v>0</c:v>
                </c:pt>
                <c:pt idx="7414">
                  <c:v>4</c:v>
                </c:pt>
                <c:pt idx="7415">
                  <c:v>5</c:v>
                </c:pt>
                <c:pt idx="7416">
                  <c:v>4</c:v>
                </c:pt>
                <c:pt idx="7417">
                  <c:v>2</c:v>
                </c:pt>
                <c:pt idx="7418">
                  <c:v>9</c:v>
                </c:pt>
                <c:pt idx="7419">
                  <c:v>1</c:v>
                </c:pt>
                <c:pt idx="7420">
                  <c:v>4</c:v>
                </c:pt>
                <c:pt idx="7421">
                  <c:v>5</c:v>
                </c:pt>
                <c:pt idx="7422">
                  <c:v>2</c:v>
                </c:pt>
                <c:pt idx="7423">
                  <c:v>3</c:v>
                </c:pt>
                <c:pt idx="7424">
                  <c:v>8</c:v>
                </c:pt>
                <c:pt idx="7425">
                  <c:v>5</c:v>
                </c:pt>
                <c:pt idx="7426">
                  <c:v>9</c:v>
                </c:pt>
                <c:pt idx="7427">
                  <c:v>8</c:v>
                </c:pt>
                <c:pt idx="7428">
                  <c:v>6</c:v>
                </c:pt>
                <c:pt idx="7429">
                  <c:v>5</c:v>
                </c:pt>
                <c:pt idx="7430">
                  <c:v>6</c:v>
                </c:pt>
                <c:pt idx="7431">
                  <c:v>7</c:v>
                </c:pt>
                <c:pt idx="7432">
                  <c:v>3</c:v>
                </c:pt>
                <c:pt idx="7433">
                  <c:v>4</c:v>
                </c:pt>
                <c:pt idx="7434">
                  <c:v>3</c:v>
                </c:pt>
                <c:pt idx="7435">
                  <c:v>4</c:v>
                </c:pt>
                <c:pt idx="7436">
                  <c:v>3</c:v>
                </c:pt>
                <c:pt idx="7437">
                  <c:v>1</c:v>
                </c:pt>
                <c:pt idx="7438">
                  <c:v>3</c:v>
                </c:pt>
                <c:pt idx="7439">
                  <c:v>10</c:v>
                </c:pt>
                <c:pt idx="7440">
                  <c:v>8</c:v>
                </c:pt>
                <c:pt idx="7441">
                  <c:v>0</c:v>
                </c:pt>
                <c:pt idx="7442">
                  <c:v>0</c:v>
                </c:pt>
                <c:pt idx="7443">
                  <c:v>5</c:v>
                </c:pt>
                <c:pt idx="7444">
                  <c:v>3</c:v>
                </c:pt>
                <c:pt idx="7445">
                  <c:v>8</c:v>
                </c:pt>
                <c:pt idx="7446">
                  <c:v>8</c:v>
                </c:pt>
                <c:pt idx="7447">
                  <c:v>3</c:v>
                </c:pt>
                <c:pt idx="7448">
                  <c:v>5</c:v>
                </c:pt>
                <c:pt idx="7449">
                  <c:v>3</c:v>
                </c:pt>
                <c:pt idx="7450">
                  <c:v>7</c:v>
                </c:pt>
                <c:pt idx="7451">
                  <c:v>5</c:v>
                </c:pt>
                <c:pt idx="7452">
                  <c:v>8</c:v>
                </c:pt>
                <c:pt idx="7453">
                  <c:v>5</c:v>
                </c:pt>
                <c:pt idx="7454">
                  <c:v>1</c:v>
                </c:pt>
                <c:pt idx="7455">
                  <c:v>10</c:v>
                </c:pt>
                <c:pt idx="7456">
                  <c:v>9</c:v>
                </c:pt>
                <c:pt idx="7457">
                  <c:v>9</c:v>
                </c:pt>
                <c:pt idx="7458">
                  <c:v>1</c:v>
                </c:pt>
                <c:pt idx="7459">
                  <c:v>4</c:v>
                </c:pt>
                <c:pt idx="7460">
                  <c:v>4</c:v>
                </c:pt>
                <c:pt idx="7461">
                  <c:v>10</c:v>
                </c:pt>
                <c:pt idx="7462">
                  <c:v>4</c:v>
                </c:pt>
                <c:pt idx="7463">
                  <c:v>9</c:v>
                </c:pt>
                <c:pt idx="7464">
                  <c:v>6</c:v>
                </c:pt>
                <c:pt idx="7465">
                  <c:v>3</c:v>
                </c:pt>
                <c:pt idx="7466">
                  <c:v>2</c:v>
                </c:pt>
                <c:pt idx="7467">
                  <c:v>1</c:v>
                </c:pt>
                <c:pt idx="7468">
                  <c:v>5</c:v>
                </c:pt>
                <c:pt idx="7469">
                  <c:v>9</c:v>
                </c:pt>
                <c:pt idx="7470">
                  <c:v>9</c:v>
                </c:pt>
                <c:pt idx="7471">
                  <c:v>2</c:v>
                </c:pt>
                <c:pt idx="7472">
                  <c:v>10</c:v>
                </c:pt>
                <c:pt idx="7473">
                  <c:v>4</c:v>
                </c:pt>
                <c:pt idx="7474">
                  <c:v>5</c:v>
                </c:pt>
                <c:pt idx="7475">
                  <c:v>0</c:v>
                </c:pt>
                <c:pt idx="7476">
                  <c:v>4</c:v>
                </c:pt>
                <c:pt idx="7477">
                  <c:v>5</c:v>
                </c:pt>
                <c:pt idx="7478">
                  <c:v>1</c:v>
                </c:pt>
                <c:pt idx="7479">
                  <c:v>12</c:v>
                </c:pt>
                <c:pt idx="7480">
                  <c:v>3</c:v>
                </c:pt>
                <c:pt idx="7481">
                  <c:v>3</c:v>
                </c:pt>
                <c:pt idx="7482">
                  <c:v>10</c:v>
                </c:pt>
                <c:pt idx="7483">
                  <c:v>2</c:v>
                </c:pt>
                <c:pt idx="7484">
                  <c:v>9</c:v>
                </c:pt>
                <c:pt idx="7485">
                  <c:v>13</c:v>
                </c:pt>
                <c:pt idx="7486">
                  <c:v>2</c:v>
                </c:pt>
                <c:pt idx="7487">
                  <c:v>7</c:v>
                </c:pt>
                <c:pt idx="7488">
                  <c:v>1</c:v>
                </c:pt>
                <c:pt idx="7489">
                  <c:v>6</c:v>
                </c:pt>
                <c:pt idx="7490">
                  <c:v>8</c:v>
                </c:pt>
                <c:pt idx="7491">
                  <c:v>3</c:v>
                </c:pt>
                <c:pt idx="7492">
                  <c:v>2</c:v>
                </c:pt>
                <c:pt idx="7493">
                  <c:v>1</c:v>
                </c:pt>
                <c:pt idx="7494">
                  <c:v>6</c:v>
                </c:pt>
                <c:pt idx="7495">
                  <c:v>2</c:v>
                </c:pt>
                <c:pt idx="7496">
                  <c:v>0</c:v>
                </c:pt>
                <c:pt idx="7497">
                  <c:v>2</c:v>
                </c:pt>
                <c:pt idx="7498">
                  <c:v>6</c:v>
                </c:pt>
                <c:pt idx="7499">
                  <c:v>1</c:v>
                </c:pt>
                <c:pt idx="7500">
                  <c:v>3</c:v>
                </c:pt>
                <c:pt idx="7501">
                  <c:v>6</c:v>
                </c:pt>
                <c:pt idx="7502">
                  <c:v>5</c:v>
                </c:pt>
                <c:pt idx="7503">
                  <c:v>6</c:v>
                </c:pt>
                <c:pt idx="7504">
                  <c:v>9</c:v>
                </c:pt>
                <c:pt idx="7505">
                  <c:v>4</c:v>
                </c:pt>
                <c:pt idx="7506">
                  <c:v>0</c:v>
                </c:pt>
                <c:pt idx="7507">
                  <c:v>6</c:v>
                </c:pt>
                <c:pt idx="7508">
                  <c:v>11</c:v>
                </c:pt>
                <c:pt idx="7509">
                  <c:v>6</c:v>
                </c:pt>
                <c:pt idx="7510">
                  <c:v>8</c:v>
                </c:pt>
                <c:pt idx="7511">
                  <c:v>7</c:v>
                </c:pt>
                <c:pt idx="7512">
                  <c:v>8</c:v>
                </c:pt>
                <c:pt idx="7513">
                  <c:v>8</c:v>
                </c:pt>
                <c:pt idx="7514">
                  <c:v>4</c:v>
                </c:pt>
                <c:pt idx="7515">
                  <c:v>8</c:v>
                </c:pt>
                <c:pt idx="7516">
                  <c:v>4</c:v>
                </c:pt>
                <c:pt idx="7517">
                  <c:v>5</c:v>
                </c:pt>
                <c:pt idx="7518">
                  <c:v>3</c:v>
                </c:pt>
                <c:pt idx="7519">
                  <c:v>1</c:v>
                </c:pt>
                <c:pt idx="7520">
                  <c:v>3</c:v>
                </c:pt>
                <c:pt idx="7521">
                  <c:v>0</c:v>
                </c:pt>
                <c:pt idx="7522">
                  <c:v>1</c:v>
                </c:pt>
                <c:pt idx="7523">
                  <c:v>6</c:v>
                </c:pt>
                <c:pt idx="7524">
                  <c:v>5</c:v>
                </c:pt>
                <c:pt idx="7525">
                  <c:v>3</c:v>
                </c:pt>
                <c:pt idx="7526">
                  <c:v>2</c:v>
                </c:pt>
                <c:pt idx="7527">
                  <c:v>7</c:v>
                </c:pt>
                <c:pt idx="7528">
                  <c:v>3</c:v>
                </c:pt>
                <c:pt idx="7529">
                  <c:v>3</c:v>
                </c:pt>
                <c:pt idx="7530">
                  <c:v>7</c:v>
                </c:pt>
                <c:pt idx="7531">
                  <c:v>5</c:v>
                </c:pt>
                <c:pt idx="7532">
                  <c:v>10</c:v>
                </c:pt>
                <c:pt idx="7533">
                  <c:v>4</c:v>
                </c:pt>
                <c:pt idx="7534">
                  <c:v>3</c:v>
                </c:pt>
                <c:pt idx="7535">
                  <c:v>4</c:v>
                </c:pt>
                <c:pt idx="7536">
                  <c:v>9</c:v>
                </c:pt>
                <c:pt idx="7537">
                  <c:v>7</c:v>
                </c:pt>
                <c:pt idx="7538">
                  <c:v>3</c:v>
                </c:pt>
                <c:pt idx="7539">
                  <c:v>1</c:v>
                </c:pt>
                <c:pt idx="7540">
                  <c:v>3</c:v>
                </c:pt>
                <c:pt idx="7541">
                  <c:v>1</c:v>
                </c:pt>
                <c:pt idx="7542">
                  <c:v>7</c:v>
                </c:pt>
                <c:pt idx="7543">
                  <c:v>5</c:v>
                </c:pt>
                <c:pt idx="7544">
                  <c:v>6</c:v>
                </c:pt>
                <c:pt idx="7545">
                  <c:v>4</c:v>
                </c:pt>
                <c:pt idx="7546">
                  <c:v>2</c:v>
                </c:pt>
                <c:pt idx="7547">
                  <c:v>5</c:v>
                </c:pt>
                <c:pt idx="7548">
                  <c:v>7</c:v>
                </c:pt>
                <c:pt idx="7549">
                  <c:v>7</c:v>
                </c:pt>
                <c:pt idx="7550">
                  <c:v>2</c:v>
                </c:pt>
                <c:pt idx="7551">
                  <c:v>11</c:v>
                </c:pt>
                <c:pt idx="7552">
                  <c:v>2</c:v>
                </c:pt>
                <c:pt idx="7553">
                  <c:v>3</c:v>
                </c:pt>
              </c:numCache>
            </c:numRef>
          </c:xVal>
          <c:yVal>
            <c:numRef>
              <c:f>'filtered data'!$I$2:$I$7555</c:f>
              <c:numCache>
                <c:formatCode>General</c:formatCode>
                <c:ptCount val="7554"/>
                <c:pt idx="0">
                  <c:v>0.476190476190476</c:v>
                </c:pt>
                <c:pt idx="1">
                  <c:v>0.46846846846846901</c:v>
                </c:pt>
                <c:pt idx="2">
                  <c:v>0.413333333333333</c:v>
                </c:pt>
                <c:pt idx="3">
                  <c:v>0.405797101449275</c:v>
                </c:pt>
                <c:pt idx="4">
                  <c:v>0.405063291139241</c:v>
                </c:pt>
                <c:pt idx="5">
                  <c:v>0.40350877192982498</c:v>
                </c:pt>
                <c:pt idx="6">
                  <c:v>0.4</c:v>
                </c:pt>
                <c:pt idx="7">
                  <c:v>0.39759036144578302</c:v>
                </c:pt>
                <c:pt idx="8">
                  <c:v>0.38750000000000001</c:v>
                </c:pt>
                <c:pt idx="9">
                  <c:v>0.38356164383561597</c:v>
                </c:pt>
                <c:pt idx="10">
                  <c:v>0.38333333333333303</c:v>
                </c:pt>
                <c:pt idx="11">
                  <c:v>0.38235294117647101</c:v>
                </c:pt>
                <c:pt idx="12">
                  <c:v>0.381818181818182</c:v>
                </c:pt>
                <c:pt idx="13">
                  <c:v>0.38095238095238099</c:v>
                </c:pt>
                <c:pt idx="14">
                  <c:v>0.37704918032786899</c:v>
                </c:pt>
                <c:pt idx="15">
                  <c:v>0.375</c:v>
                </c:pt>
                <c:pt idx="16">
                  <c:v>0.37288135593220301</c:v>
                </c:pt>
                <c:pt idx="17">
                  <c:v>0.36956521739130399</c:v>
                </c:pt>
                <c:pt idx="18">
                  <c:v>0.367088607594937</c:v>
                </c:pt>
                <c:pt idx="19">
                  <c:v>0.36363636363636398</c:v>
                </c:pt>
                <c:pt idx="20">
                  <c:v>0.36206896551724099</c:v>
                </c:pt>
                <c:pt idx="21">
                  <c:v>0.36206896551724099</c:v>
                </c:pt>
                <c:pt idx="22">
                  <c:v>0.36111111111111099</c:v>
                </c:pt>
                <c:pt idx="23">
                  <c:v>0.36</c:v>
                </c:pt>
                <c:pt idx="24">
                  <c:v>0.35897435897435898</c:v>
                </c:pt>
                <c:pt idx="25">
                  <c:v>0.35820895522388102</c:v>
                </c:pt>
                <c:pt idx="26">
                  <c:v>0.35483870967741898</c:v>
                </c:pt>
                <c:pt idx="27">
                  <c:v>0.35185185185185203</c:v>
                </c:pt>
                <c:pt idx="28">
                  <c:v>0.35135135135135098</c:v>
                </c:pt>
                <c:pt idx="29">
                  <c:v>0.34920634920634902</c:v>
                </c:pt>
                <c:pt idx="30">
                  <c:v>0.34883720930232598</c:v>
                </c:pt>
                <c:pt idx="31">
                  <c:v>0.34782608695652201</c:v>
                </c:pt>
                <c:pt idx="32">
                  <c:v>0.34705882352941197</c:v>
                </c:pt>
                <c:pt idx="33">
                  <c:v>0.34567901234567899</c:v>
                </c:pt>
                <c:pt idx="34">
                  <c:v>0.34545454545454501</c:v>
                </c:pt>
                <c:pt idx="35">
                  <c:v>0.34482758620689702</c:v>
                </c:pt>
                <c:pt idx="36">
                  <c:v>0.34482758620689702</c:v>
                </c:pt>
                <c:pt idx="37">
                  <c:v>0.340659340659341</c:v>
                </c:pt>
                <c:pt idx="38">
                  <c:v>0.34</c:v>
                </c:pt>
                <c:pt idx="39">
                  <c:v>0.33913043478260901</c:v>
                </c:pt>
                <c:pt idx="40">
                  <c:v>0.33870967741935498</c:v>
                </c:pt>
                <c:pt idx="41">
                  <c:v>0.338028169014084</c:v>
                </c:pt>
                <c:pt idx="42">
                  <c:v>0.33695652173912999</c:v>
                </c:pt>
                <c:pt idx="43">
                  <c:v>0.33333333333333298</c:v>
                </c:pt>
                <c:pt idx="44">
                  <c:v>0.33333333333333298</c:v>
                </c:pt>
                <c:pt idx="45">
                  <c:v>0.33333333333333298</c:v>
                </c:pt>
                <c:pt idx="46">
                  <c:v>0.33333333333333298</c:v>
                </c:pt>
                <c:pt idx="47">
                  <c:v>0.33333333333333298</c:v>
                </c:pt>
                <c:pt idx="48">
                  <c:v>0.33333333333333298</c:v>
                </c:pt>
                <c:pt idx="49">
                  <c:v>0.33333333333333298</c:v>
                </c:pt>
                <c:pt idx="50">
                  <c:v>0.33121019108280297</c:v>
                </c:pt>
                <c:pt idx="51">
                  <c:v>0.33043478260869602</c:v>
                </c:pt>
                <c:pt idx="52">
                  <c:v>0.32967032967033</c:v>
                </c:pt>
                <c:pt idx="53">
                  <c:v>0.32926829268292701</c:v>
                </c:pt>
                <c:pt idx="54">
                  <c:v>0.329113924050633</c:v>
                </c:pt>
                <c:pt idx="55">
                  <c:v>0.32876712328767099</c:v>
                </c:pt>
                <c:pt idx="56">
                  <c:v>0.32857142857142901</c:v>
                </c:pt>
                <c:pt idx="57">
                  <c:v>0.328358208955224</c:v>
                </c:pt>
                <c:pt idx="58">
                  <c:v>0.32727272727272699</c:v>
                </c:pt>
                <c:pt idx="59">
                  <c:v>0.32727272727272699</c:v>
                </c:pt>
                <c:pt idx="60">
                  <c:v>0.32638888888888901</c:v>
                </c:pt>
                <c:pt idx="61">
                  <c:v>0.32539682539682502</c:v>
                </c:pt>
                <c:pt idx="62">
                  <c:v>0.32520325203251998</c:v>
                </c:pt>
                <c:pt idx="63">
                  <c:v>0.32432432432432401</c:v>
                </c:pt>
                <c:pt idx="64">
                  <c:v>0.323943661971831</c:v>
                </c:pt>
                <c:pt idx="65">
                  <c:v>0.32307692307692298</c:v>
                </c:pt>
                <c:pt idx="66">
                  <c:v>0.32222222222222202</c:v>
                </c:pt>
                <c:pt idx="67">
                  <c:v>0.32142857142857101</c:v>
                </c:pt>
                <c:pt idx="68">
                  <c:v>0.31958762886597902</c:v>
                </c:pt>
                <c:pt idx="69">
                  <c:v>0.31944444444444398</c:v>
                </c:pt>
                <c:pt idx="70">
                  <c:v>0.31944444444444398</c:v>
                </c:pt>
                <c:pt idx="71">
                  <c:v>0.31944444444444398</c:v>
                </c:pt>
                <c:pt idx="72">
                  <c:v>0.318965517241379</c:v>
                </c:pt>
                <c:pt idx="73">
                  <c:v>0.31884057971014501</c:v>
                </c:pt>
                <c:pt idx="74">
                  <c:v>0.31818181818181801</c:v>
                </c:pt>
                <c:pt idx="75">
                  <c:v>0.317647058823529</c:v>
                </c:pt>
                <c:pt idx="76">
                  <c:v>0.317647058823529</c:v>
                </c:pt>
                <c:pt idx="77">
                  <c:v>0.31578947368421101</c:v>
                </c:pt>
                <c:pt idx="78">
                  <c:v>0.31578947368421101</c:v>
                </c:pt>
                <c:pt idx="79">
                  <c:v>0.31460674157303398</c:v>
                </c:pt>
                <c:pt idx="80">
                  <c:v>0.31460674157303398</c:v>
                </c:pt>
                <c:pt idx="81">
                  <c:v>0.314285714285714</c:v>
                </c:pt>
                <c:pt idx="82">
                  <c:v>0.314285714285714</c:v>
                </c:pt>
                <c:pt idx="83">
                  <c:v>0.31395348837209303</c:v>
                </c:pt>
                <c:pt idx="84">
                  <c:v>0.31372549019607798</c:v>
                </c:pt>
                <c:pt idx="85">
                  <c:v>0.31313131313131298</c:v>
                </c:pt>
                <c:pt idx="86">
                  <c:v>0.31168831168831201</c:v>
                </c:pt>
                <c:pt idx="87">
                  <c:v>0.31132075471698101</c:v>
                </c:pt>
                <c:pt idx="88">
                  <c:v>0.31081081081081102</c:v>
                </c:pt>
                <c:pt idx="89">
                  <c:v>0.31034482758620702</c:v>
                </c:pt>
                <c:pt idx="90">
                  <c:v>0.31034482758620702</c:v>
                </c:pt>
                <c:pt idx="91">
                  <c:v>0.30994152046783602</c:v>
                </c:pt>
                <c:pt idx="92">
                  <c:v>0.30935251798561197</c:v>
                </c:pt>
                <c:pt idx="93">
                  <c:v>0.30909090909090903</c:v>
                </c:pt>
                <c:pt idx="94">
                  <c:v>0.30769230769230799</c:v>
                </c:pt>
                <c:pt idx="95">
                  <c:v>0.30769230769230799</c:v>
                </c:pt>
                <c:pt idx="96">
                  <c:v>0.30769230769230799</c:v>
                </c:pt>
                <c:pt idx="97">
                  <c:v>0.30769230769230799</c:v>
                </c:pt>
                <c:pt idx="98">
                  <c:v>0.30681818181818199</c:v>
                </c:pt>
                <c:pt idx="99">
                  <c:v>0.30666666666666698</c:v>
                </c:pt>
                <c:pt idx="100">
                  <c:v>0.30588235294117599</c:v>
                </c:pt>
                <c:pt idx="101">
                  <c:v>0.30555555555555602</c:v>
                </c:pt>
                <c:pt idx="102">
                  <c:v>0.305084745762712</c:v>
                </c:pt>
                <c:pt idx="103">
                  <c:v>0.305084745762712</c:v>
                </c:pt>
                <c:pt idx="104">
                  <c:v>0.30434782608695699</c:v>
                </c:pt>
                <c:pt idx="105">
                  <c:v>0.30434782608695699</c:v>
                </c:pt>
                <c:pt idx="106">
                  <c:v>0.30357142857142899</c:v>
                </c:pt>
                <c:pt idx="107">
                  <c:v>0.30303030303030298</c:v>
                </c:pt>
                <c:pt idx="108">
                  <c:v>0.30263157894736797</c:v>
                </c:pt>
                <c:pt idx="109">
                  <c:v>0.30232558139534899</c:v>
                </c:pt>
                <c:pt idx="110">
                  <c:v>0.30232558139534899</c:v>
                </c:pt>
                <c:pt idx="111">
                  <c:v>0.30215827338129497</c:v>
                </c:pt>
                <c:pt idx="112">
                  <c:v>0.301369863013699</c:v>
                </c:pt>
                <c:pt idx="113">
                  <c:v>0.3</c:v>
                </c:pt>
                <c:pt idx="114">
                  <c:v>0.3</c:v>
                </c:pt>
                <c:pt idx="115">
                  <c:v>0.29885057471264398</c:v>
                </c:pt>
                <c:pt idx="116">
                  <c:v>0.29850746268656703</c:v>
                </c:pt>
                <c:pt idx="117">
                  <c:v>0.29850746268656703</c:v>
                </c:pt>
                <c:pt idx="118">
                  <c:v>0.29824561403508798</c:v>
                </c:pt>
                <c:pt idx="119">
                  <c:v>0.29807692307692302</c:v>
                </c:pt>
                <c:pt idx="120">
                  <c:v>0.29746835443038</c:v>
                </c:pt>
                <c:pt idx="121">
                  <c:v>0.29729729729729698</c:v>
                </c:pt>
                <c:pt idx="122">
                  <c:v>0.296875</c:v>
                </c:pt>
                <c:pt idx="123">
                  <c:v>0.296296296296296</c:v>
                </c:pt>
                <c:pt idx="124">
                  <c:v>0.296296296296296</c:v>
                </c:pt>
                <c:pt idx="125">
                  <c:v>0.296296296296296</c:v>
                </c:pt>
                <c:pt idx="126">
                  <c:v>0.296296296296296</c:v>
                </c:pt>
                <c:pt idx="127">
                  <c:v>0.296296296296296</c:v>
                </c:pt>
                <c:pt idx="128">
                  <c:v>0.296296296296296</c:v>
                </c:pt>
                <c:pt idx="129">
                  <c:v>0.29565217391304299</c:v>
                </c:pt>
                <c:pt idx="130">
                  <c:v>0.29523809523809502</c:v>
                </c:pt>
                <c:pt idx="131">
                  <c:v>0.29411764705882398</c:v>
                </c:pt>
                <c:pt idx="132">
                  <c:v>0.29411764705882398</c:v>
                </c:pt>
                <c:pt idx="133">
                  <c:v>0.29230769230769199</c:v>
                </c:pt>
                <c:pt idx="134">
                  <c:v>0.29230769230769199</c:v>
                </c:pt>
                <c:pt idx="135">
                  <c:v>0.29166666666666702</c:v>
                </c:pt>
                <c:pt idx="136">
                  <c:v>0.29166666666666702</c:v>
                </c:pt>
                <c:pt idx="137">
                  <c:v>0.291139240506329</c:v>
                </c:pt>
                <c:pt idx="138">
                  <c:v>0.29090909090909101</c:v>
                </c:pt>
                <c:pt idx="139">
                  <c:v>0.290697674418605</c:v>
                </c:pt>
                <c:pt idx="140">
                  <c:v>0.29032258064516098</c:v>
                </c:pt>
                <c:pt idx="141">
                  <c:v>0.29032258064516098</c:v>
                </c:pt>
                <c:pt idx="142">
                  <c:v>0.289719626168224</c:v>
                </c:pt>
                <c:pt idx="143">
                  <c:v>0.28915662650602397</c:v>
                </c:pt>
                <c:pt idx="144">
                  <c:v>0.28915662650602397</c:v>
                </c:pt>
                <c:pt idx="145">
                  <c:v>0.2890625</c:v>
                </c:pt>
                <c:pt idx="146">
                  <c:v>0.28888888888888897</c:v>
                </c:pt>
                <c:pt idx="147">
                  <c:v>0.28846153846153799</c:v>
                </c:pt>
                <c:pt idx="148">
                  <c:v>0.28846153846153799</c:v>
                </c:pt>
                <c:pt idx="149">
                  <c:v>0.28846153846153799</c:v>
                </c:pt>
                <c:pt idx="150">
                  <c:v>0.28846153846153799</c:v>
                </c:pt>
                <c:pt idx="151">
                  <c:v>0.28846153846153799</c:v>
                </c:pt>
                <c:pt idx="152">
                  <c:v>0.28846153846153799</c:v>
                </c:pt>
                <c:pt idx="153">
                  <c:v>0.28828828828828801</c:v>
                </c:pt>
                <c:pt idx="154">
                  <c:v>0.28787878787878801</c:v>
                </c:pt>
                <c:pt idx="155">
                  <c:v>0.28767123287671198</c:v>
                </c:pt>
                <c:pt idx="156">
                  <c:v>0.28767123287671198</c:v>
                </c:pt>
                <c:pt idx="157">
                  <c:v>0.28645833333333298</c:v>
                </c:pt>
                <c:pt idx="158">
                  <c:v>0.28571428571428598</c:v>
                </c:pt>
                <c:pt idx="159">
                  <c:v>0.28571428571428598</c:v>
                </c:pt>
                <c:pt idx="160">
                  <c:v>0.28571428571428598</c:v>
                </c:pt>
                <c:pt idx="161">
                  <c:v>0.28571428571428598</c:v>
                </c:pt>
                <c:pt idx="162">
                  <c:v>0.28571428571428598</c:v>
                </c:pt>
                <c:pt idx="163">
                  <c:v>0.28571428571428598</c:v>
                </c:pt>
                <c:pt idx="164">
                  <c:v>0.28571428571428598</c:v>
                </c:pt>
                <c:pt idx="165">
                  <c:v>0.28440366972477099</c:v>
                </c:pt>
                <c:pt idx="166">
                  <c:v>0.28378378378378399</c:v>
                </c:pt>
                <c:pt idx="167">
                  <c:v>0.28358208955223901</c:v>
                </c:pt>
                <c:pt idx="168">
                  <c:v>0.28301886792452802</c:v>
                </c:pt>
                <c:pt idx="169">
                  <c:v>0.28301886792452802</c:v>
                </c:pt>
                <c:pt idx="170">
                  <c:v>0.28301886792452802</c:v>
                </c:pt>
                <c:pt idx="171">
                  <c:v>0.28289473684210498</c:v>
                </c:pt>
                <c:pt idx="172">
                  <c:v>0.282608695652174</c:v>
                </c:pt>
                <c:pt idx="173">
                  <c:v>0.28205128205128199</c:v>
                </c:pt>
                <c:pt idx="174">
                  <c:v>0.28169014084506999</c:v>
                </c:pt>
                <c:pt idx="175">
                  <c:v>0.28155339805825202</c:v>
                </c:pt>
                <c:pt idx="176">
                  <c:v>0.28070175438596501</c:v>
                </c:pt>
                <c:pt idx="177">
                  <c:v>0.28070175438596501</c:v>
                </c:pt>
                <c:pt idx="178">
                  <c:v>0.28048780487804897</c:v>
                </c:pt>
                <c:pt idx="179">
                  <c:v>0.28037383177570102</c:v>
                </c:pt>
                <c:pt idx="180">
                  <c:v>0.28030303030303</c:v>
                </c:pt>
                <c:pt idx="181">
                  <c:v>0.28000000000000003</c:v>
                </c:pt>
                <c:pt idx="182">
                  <c:v>0.28000000000000003</c:v>
                </c:pt>
                <c:pt idx="183">
                  <c:v>0.27941176470588203</c:v>
                </c:pt>
                <c:pt idx="184">
                  <c:v>0.27906976744186002</c:v>
                </c:pt>
                <c:pt idx="185">
                  <c:v>0.27906976744186002</c:v>
                </c:pt>
                <c:pt idx="186">
                  <c:v>0.27868852459016402</c:v>
                </c:pt>
                <c:pt idx="187">
                  <c:v>0.27868852459016402</c:v>
                </c:pt>
                <c:pt idx="188">
                  <c:v>0.27868852459016402</c:v>
                </c:pt>
                <c:pt idx="189">
                  <c:v>0.27802690582959599</c:v>
                </c:pt>
                <c:pt idx="190">
                  <c:v>0.27777777777777801</c:v>
                </c:pt>
                <c:pt idx="191">
                  <c:v>0.27722772277227697</c:v>
                </c:pt>
                <c:pt idx="192">
                  <c:v>0.27710843373493999</c:v>
                </c:pt>
                <c:pt idx="193">
                  <c:v>0.27702702702702697</c:v>
                </c:pt>
                <c:pt idx="194">
                  <c:v>0.27692307692307699</c:v>
                </c:pt>
                <c:pt idx="195">
                  <c:v>0.27692307692307699</c:v>
                </c:pt>
                <c:pt idx="196">
                  <c:v>0.27692307692307699</c:v>
                </c:pt>
                <c:pt idx="197">
                  <c:v>0.27692307692307699</c:v>
                </c:pt>
                <c:pt idx="198">
                  <c:v>0.27631578947368401</c:v>
                </c:pt>
                <c:pt idx="199">
                  <c:v>0.27631578947368401</c:v>
                </c:pt>
                <c:pt idx="200">
                  <c:v>0.27586206896551702</c:v>
                </c:pt>
                <c:pt idx="201">
                  <c:v>0.27586206896551702</c:v>
                </c:pt>
                <c:pt idx="202">
                  <c:v>0.27586206896551702</c:v>
                </c:pt>
                <c:pt idx="203">
                  <c:v>0.27536231884057999</c:v>
                </c:pt>
                <c:pt idx="204">
                  <c:v>0.27536231884057999</c:v>
                </c:pt>
                <c:pt idx="205">
                  <c:v>0.27536231884057999</c:v>
                </c:pt>
                <c:pt idx="206">
                  <c:v>0.27500000000000002</c:v>
                </c:pt>
                <c:pt idx="207">
                  <c:v>0.27472527472527503</c:v>
                </c:pt>
                <c:pt idx="208">
                  <c:v>0.27472527472527503</c:v>
                </c:pt>
                <c:pt idx="209">
                  <c:v>0.27472527472527503</c:v>
                </c:pt>
                <c:pt idx="210">
                  <c:v>0.27450980392156898</c:v>
                </c:pt>
                <c:pt idx="211">
                  <c:v>0.27450980392156898</c:v>
                </c:pt>
                <c:pt idx="212">
                  <c:v>0.27450980392156898</c:v>
                </c:pt>
                <c:pt idx="213">
                  <c:v>0.27419354838709697</c:v>
                </c:pt>
                <c:pt idx="214">
                  <c:v>0.27407407407407403</c:v>
                </c:pt>
                <c:pt idx="215">
                  <c:v>0.27397260273972601</c:v>
                </c:pt>
                <c:pt idx="216">
                  <c:v>0.27397260273972601</c:v>
                </c:pt>
                <c:pt idx="217">
                  <c:v>0.27358490566037702</c:v>
                </c:pt>
                <c:pt idx="218">
                  <c:v>0.27358490566037702</c:v>
                </c:pt>
                <c:pt idx="219">
                  <c:v>0.27325581395348802</c:v>
                </c:pt>
                <c:pt idx="220">
                  <c:v>0.27325581395348802</c:v>
                </c:pt>
                <c:pt idx="221">
                  <c:v>0.27272727272727298</c:v>
                </c:pt>
                <c:pt idx="222">
                  <c:v>0.27272727272727298</c:v>
                </c:pt>
                <c:pt idx="223">
                  <c:v>0.27272727272727298</c:v>
                </c:pt>
                <c:pt idx="224">
                  <c:v>0.27272727272727298</c:v>
                </c:pt>
                <c:pt idx="225">
                  <c:v>0.27272727272727298</c:v>
                </c:pt>
                <c:pt idx="226">
                  <c:v>0.27272727272727298</c:v>
                </c:pt>
                <c:pt idx="227">
                  <c:v>0.27205882352941202</c:v>
                </c:pt>
                <c:pt idx="228">
                  <c:v>0.27200000000000002</c:v>
                </c:pt>
                <c:pt idx="229">
                  <c:v>0.27160493827160498</c:v>
                </c:pt>
                <c:pt idx="230">
                  <c:v>0.27142857142857102</c:v>
                </c:pt>
                <c:pt idx="231">
                  <c:v>0.27118644067796599</c:v>
                </c:pt>
                <c:pt idx="232">
                  <c:v>0.27118644067796599</c:v>
                </c:pt>
                <c:pt idx="233">
                  <c:v>0.27118644067796599</c:v>
                </c:pt>
                <c:pt idx="234">
                  <c:v>0.27044025157232698</c:v>
                </c:pt>
                <c:pt idx="235">
                  <c:v>0.27027027027027001</c:v>
                </c:pt>
                <c:pt idx="236">
                  <c:v>0.27027027027027001</c:v>
                </c:pt>
                <c:pt idx="237">
                  <c:v>0.26984126984126999</c:v>
                </c:pt>
                <c:pt idx="238">
                  <c:v>0.26984126984126999</c:v>
                </c:pt>
                <c:pt idx="239">
                  <c:v>0.26984126984126999</c:v>
                </c:pt>
                <c:pt idx="240">
                  <c:v>0.26984126984126999</c:v>
                </c:pt>
                <c:pt idx="241">
                  <c:v>0.26956521739130401</c:v>
                </c:pt>
                <c:pt idx="242">
                  <c:v>0.269230769230769</c:v>
                </c:pt>
                <c:pt idx="243">
                  <c:v>0.269230769230769</c:v>
                </c:pt>
                <c:pt idx="244">
                  <c:v>0.269230769230769</c:v>
                </c:pt>
                <c:pt idx="245">
                  <c:v>0.269230769230769</c:v>
                </c:pt>
                <c:pt idx="246">
                  <c:v>0.269230769230769</c:v>
                </c:pt>
                <c:pt idx="247">
                  <c:v>0.269230769230769</c:v>
                </c:pt>
                <c:pt idx="248">
                  <c:v>0.26881720430107497</c:v>
                </c:pt>
                <c:pt idx="249">
                  <c:v>0.26865671641791</c:v>
                </c:pt>
                <c:pt idx="250">
                  <c:v>0.26865671641791</c:v>
                </c:pt>
                <c:pt idx="251">
                  <c:v>0.26829268292682901</c:v>
                </c:pt>
                <c:pt idx="252">
                  <c:v>0.26829268292682901</c:v>
                </c:pt>
                <c:pt idx="253">
                  <c:v>0.26785714285714302</c:v>
                </c:pt>
                <c:pt idx="254">
                  <c:v>0.26785714285714302</c:v>
                </c:pt>
                <c:pt idx="255">
                  <c:v>0.26785714285714302</c:v>
                </c:pt>
                <c:pt idx="256">
                  <c:v>0.267716535433071</c:v>
                </c:pt>
                <c:pt idx="257">
                  <c:v>0.26760563380281699</c:v>
                </c:pt>
                <c:pt idx="258">
                  <c:v>0.26760563380281699</c:v>
                </c:pt>
                <c:pt idx="259">
                  <c:v>0.26760563380281699</c:v>
                </c:pt>
                <c:pt idx="260">
                  <c:v>0.26760563380281699</c:v>
                </c:pt>
                <c:pt idx="261">
                  <c:v>0.26744186046511598</c:v>
                </c:pt>
                <c:pt idx="262">
                  <c:v>0.26732673267326701</c:v>
                </c:pt>
                <c:pt idx="263">
                  <c:v>0.26717557251908403</c:v>
                </c:pt>
                <c:pt idx="264">
                  <c:v>0.266666666666667</c:v>
                </c:pt>
                <c:pt idx="265">
                  <c:v>0.266666666666667</c:v>
                </c:pt>
                <c:pt idx="266">
                  <c:v>0.26605504587155998</c:v>
                </c:pt>
                <c:pt idx="267">
                  <c:v>0.26595744680851102</c:v>
                </c:pt>
                <c:pt idx="268">
                  <c:v>0.265822784810127</c:v>
                </c:pt>
                <c:pt idx="269">
                  <c:v>0.265625</c:v>
                </c:pt>
                <c:pt idx="270">
                  <c:v>0.26530612244898</c:v>
                </c:pt>
                <c:pt idx="271">
                  <c:v>0.26495726495726502</c:v>
                </c:pt>
                <c:pt idx="272">
                  <c:v>0.26470588235294101</c:v>
                </c:pt>
                <c:pt idx="273">
                  <c:v>0.26470588235294101</c:v>
                </c:pt>
                <c:pt idx="274">
                  <c:v>0.26470588235294101</c:v>
                </c:pt>
                <c:pt idx="275">
                  <c:v>0.26470588235294101</c:v>
                </c:pt>
                <c:pt idx="276">
                  <c:v>0.26428571428571401</c:v>
                </c:pt>
                <c:pt idx="277">
                  <c:v>0.26415094339622602</c:v>
                </c:pt>
                <c:pt idx="278">
                  <c:v>0.26415094339622602</c:v>
                </c:pt>
                <c:pt idx="279">
                  <c:v>0.26415094339622602</c:v>
                </c:pt>
                <c:pt idx="280">
                  <c:v>0.26415094339622602</c:v>
                </c:pt>
                <c:pt idx="281">
                  <c:v>0.26388888888888901</c:v>
                </c:pt>
                <c:pt idx="282">
                  <c:v>0.26388888888888901</c:v>
                </c:pt>
                <c:pt idx="283">
                  <c:v>0.26373626373626402</c:v>
                </c:pt>
                <c:pt idx="284">
                  <c:v>0.26315789473684198</c:v>
                </c:pt>
                <c:pt idx="285">
                  <c:v>0.26315789473684198</c:v>
                </c:pt>
                <c:pt idx="286">
                  <c:v>0.26315789473684198</c:v>
                </c:pt>
                <c:pt idx="287">
                  <c:v>0.26229508196721302</c:v>
                </c:pt>
                <c:pt idx="288">
                  <c:v>0.26229508196721302</c:v>
                </c:pt>
                <c:pt idx="289">
                  <c:v>0.26229508196721302</c:v>
                </c:pt>
                <c:pt idx="290">
                  <c:v>0.26190476190476197</c:v>
                </c:pt>
                <c:pt idx="291">
                  <c:v>0.26174496644295298</c:v>
                </c:pt>
                <c:pt idx="292">
                  <c:v>0.26168224299065401</c:v>
                </c:pt>
                <c:pt idx="293">
                  <c:v>0.261538461538462</c:v>
                </c:pt>
                <c:pt idx="294">
                  <c:v>0.26143790849673199</c:v>
                </c:pt>
                <c:pt idx="295">
                  <c:v>0.26136363636363602</c:v>
                </c:pt>
                <c:pt idx="296">
                  <c:v>0.26086956521739102</c:v>
                </c:pt>
                <c:pt idx="297">
                  <c:v>0.26086956521739102</c:v>
                </c:pt>
                <c:pt idx="298">
                  <c:v>0.26056338028169002</c:v>
                </c:pt>
                <c:pt idx="299">
                  <c:v>0.26027397260273999</c:v>
                </c:pt>
                <c:pt idx="300">
                  <c:v>0.26008968609865502</c:v>
                </c:pt>
                <c:pt idx="301">
                  <c:v>0.26</c:v>
                </c:pt>
                <c:pt idx="302">
                  <c:v>0.26</c:v>
                </c:pt>
                <c:pt idx="303">
                  <c:v>0.26</c:v>
                </c:pt>
                <c:pt idx="304">
                  <c:v>0.26</c:v>
                </c:pt>
                <c:pt idx="305">
                  <c:v>0.25974025974025999</c:v>
                </c:pt>
                <c:pt idx="306">
                  <c:v>0.25925925925925902</c:v>
                </c:pt>
                <c:pt idx="307">
                  <c:v>0.25925925925925902</c:v>
                </c:pt>
                <c:pt idx="308">
                  <c:v>0.25925925925925902</c:v>
                </c:pt>
                <c:pt idx="309">
                  <c:v>0.25925925925925902</c:v>
                </c:pt>
                <c:pt idx="310">
                  <c:v>0.25892857142857101</c:v>
                </c:pt>
                <c:pt idx="311">
                  <c:v>0.25882352941176501</c:v>
                </c:pt>
                <c:pt idx="312">
                  <c:v>0.25874125874125897</c:v>
                </c:pt>
                <c:pt idx="313">
                  <c:v>0.25862068965517199</c:v>
                </c:pt>
                <c:pt idx="314">
                  <c:v>0.25862068965517199</c:v>
                </c:pt>
                <c:pt idx="315">
                  <c:v>0.25862068965517199</c:v>
                </c:pt>
                <c:pt idx="316">
                  <c:v>0.25842696629213502</c:v>
                </c:pt>
                <c:pt idx="317">
                  <c:v>0.25842696629213502</c:v>
                </c:pt>
                <c:pt idx="318">
                  <c:v>0.25833333333333303</c:v>
                </c:pt>
                <c:pt idx="319">
                  <c:v>0.25806451612903197</c:v>
                </c:pt>
                <c:pt idx="320">
                  <c:v>0.25773195876288701</c:v>
                </c:pt>
                <c:pt idx="321">
                  <c:v>0.25714285714285701</c:v>
                </c:pt>
                <c:pt idx="322">
                  <c:v>0.25688073394495398</c:v>
                </c:pt>
                <c:pt idx="323">
                  <c:v>0.25688073394495398</c:v>
                </c:pt>
                <c:pt idx="324">
                  <c:v>0.25675675675675702</c:v>
                </c:pt>
                <c:pt idx="325">
                  <c:v>0.256410256410256</c:v>
                </c:pt>
                <c:pt idx="326">
                  <c:v>0.25609756097560998</c:v>
                </c:pt>
                <c:pt idx="327">
                  <c:v>0.25609756097560998</c:v>
                </c:pt>
                <c:pt idx="328">
                  <c:v>0.25560538116591902</c:v>
                </c:pt>
                <c:pt idx="329">
                  <c:v>0.25531914893617003</c:v>
                </c:pt>
                <c:pt idx="330">
                  <c:v>0.25531914893617003</c:v>
                </c:pt>
                <c:pt idx="331">
                  <c:v>0.25510204081632698</c:v>
                </c:pt>
                <c:pt idx="332">
                  <c:v>0.25510204081632698</c:v>
                </c:pt>
                <c:pt idx="333">
                  <c:v>0.25490196078431399</c:v>
                </c:pt>
                <c:pt idx="334">
                  <c:v>0.25490196078431399</c:v>
                </c:pt>
                <c:pt idx="335">
                  <c:v>0.25490196078431399</c:v>
                </c:pt>
                <c:pt idx="336">
                  <c:v>0.25490196078431399</c:v>
                </c:pt>
                <c:pt idx="337">
                  <c:v>0.25490196078431399</c:v>
                </c:pt>
                <c:pt idx="338">
                  <c:v>0.25490196078431399</c:v>
                </c:pt>
                <c:pt idx="339">
                  <c:v>0.25454545454545402</c:v>
                </c:pt>
                <c:pt idx="340">
                  <c:v>0.25454545454545402</c:v>
                </c:pt>
                <c:pt idx="341">
                  <c:v>0.25454545454545402</c:v>
                </c:pt>
                <c:pt idx="342">
                  <c:v>0.25438596491228099</c:v>
                </c:pt>
                <c:pt idx="343">
                  <c:v>0.25438596491228099</c:v>
                </c:pt>
                <c:pt idx="344">
                  <c:v>0.25438596491228099</c:v>
                </c:pt>
                <c:pt idx="345">
                  <c:v>0.25423728813559299</c:v>
                </c:pt>
                <c:pt idx="346">
                  <c:v>0.25423728813559299</c:v>
                </c:pt>
                <c:pt idx="347">
                  <c:v>0.25396825396825401</c:v>
                </c:pt>
                <c:pt idx="348">
                  <c:v>0.25396825396825401</c:v>
                </c:pt>
                <c:pt idx="349">
                  <c:v>0.253846153846154</c:v>
                </c:pt>
                <c:pt idx="350">
                  <c:v>0.25373134328358199</c:v>
                </c:pt>
                <c:pt idx="351">
                  <c:v>0.25373134328358199</c:v>
                </c:pt>
                <c:pt idx="352">
                  <c:v>0.25365853658536602</c:v>
                </c:pt>
                <c:pt idx="353">
                  <c:v>0.25362318840579701</c:v>
                </c:pt>
                <c:pt idx="354">
                  <c:v>0.25352112676056299</c:v>
                </c:pt>
                <c:pt idx="355">
                  <c:v>0.25352112676056299</c:v>
                </c:pt>
                <c:pt idx="356">
                  <c:v>0.25352112676056299</c:v>
                </c:pt>
                <c:pt idx="357">
                  <c:v>0.25352112676056299</c:v>
                </c:pt>
                <c:pt idx="358">
                  <c:v>0.25333333333333302</c:v>
                </c:pt>
                <c:pt idx="359">
                  <c:v>0.25301204819277101</c:v>
                </c:pt>
                <c:pt idx="360">
                  <c:v>0.252873563218391</c:v>
                </c:pt>
                <c:pt idx="361">
                  <c:v>0.252873563218391</c:v>
                </c:pt>
                <c:pt idx="362">
                  <c:v>0.25274725274725302</c:v>
                </c:pt>
                <c:pt idx="363">
                  <c:v>0.25263157894736799</c:v>
                </c:pt>
                <c:pt idx="364">
                  <c:v>0.25263157894736799</c:v>
                </c:pt>
                <c:pt idx="365">
                  <c:v>0.25242718446601897</c:v>
                </c:pt>
                <c:pt idx="366">
                  <c:v>0.25242718446601897</c:v>
                </c:pt>
                <c:pt idx="367">
                  <c:v>0.25233644859813098</c:v>
                </c:pt>
                <c:pt idx="368">
                  <c:v>0.252100840336134</c:v>
                </c:pt>
                <c:pt idx="369">
                  <c:v>0.25187969924811998</c:v>
                </c:pt>
                <c:pt idx="370">
                  <c:v>0.25185185185185199</c:v>
                </c:pt>
                <c:pt idx="371">
                  <c:v>0.251461988304094</c:v>
                </c:pt>
                <c:pt idx="372">
                  <c:v>0.25</c:v>
                </c:pt>
                <c:pt idx="373">
                  <c:v>0.25</c:v>
                </c:pt>
                <c:pt idx="374">
                  <c:v>0.25</c:v>
                </c:pt>
                <c:pt idx="375">
                  <c:v>0.25</c:v>
                </c:pt>
                <c:pt idx="376">
                  <c:v>0.25</c:v>
                </c:pt>
                <c:pt idx="377">
                  <c:v>0.25</c:v>
                </c:pt>
                <c:pt idx="378">
                  <c:v>0.25</c:v>
                </c:pt>
                <c:pt idx="379">
                  <c:v>0.25</c:v>
                </c:pt>
                <c:pt idx="380">
                  <c:v>0.25</c:v>
                </c:pt>
                <c:pt idx="381">
                  <c:v>0.25</c:v>
                </c:pt>
                <c:pt idx="382">
                  <c:v>0.25</c:v>
                </c:pt>
                <c:pt idx="383">
                  <c:v>0.25</c:v>
                </c:pt>
                <c:pt idx="384">
                  <c:v>0.25</c:v>
                </c:pt>
                <c:pt idx="385">
                  <c:v>0.25</c:v>
                </c:pt>
                <c:pt idx="386">
                  <c:v>0.25</c:v>
                </c:pt>
                <c:pt idx="387">
                  <c:v>0.24844720496894401</c:v>
                </c:pt>
                <c:pt idx="388">
                  <c:v>0.24832214765100699</c:v>
                </c:pt>
                <c:pt idx="389">
                  <c:v>0.24806201550387599</c:v>
                </c:pt>
                <c:pt idx="390">
                  <c:v>0.247933884297521</c:v>
                </c:pt>
                <c:pt idx="391">
                  <c:v>0.247933884297521</c:v>
                </c:pt>
                <c:pt idx="392">
                  <c:v>0.24761904761904799</c:v>
                </c:pt>
                <c:pt idx="393">
                  <c:v>0.247422680412371</c:v>
                </c:pt>
                <c:pt idx="394">
                  <c:v>0.247311827956989</c:v>
                </c:pt>
                <c:pt idx="395">
                  <c:v>0.247058823529412</c:v>
                </c:pt>
                <c:pt idx="396">
                  <c:v>0.24691358024691401</c:v>
                </c:pt>
                <c:pt idx="397">
                  <c:v>0.246753246753247</c:v>
                </c:pt>
                <c:pt idx="398">
                  <c:v>0.246753246753247</c:v>
                </c:pt>
                <c:pt idx="399">
                  <c:v>0.24666666666666701</c:v>
                </c:pt>
                <c:pt idx="400">
                  <c:v>0.24657534246575299</c:v>
                </c:pt>
                <c:pt idx="401">
                  <c:v>0.24637681159420299</c:v>
                </c:pt>
                <c:pt idx="402">
                  <c:v>0.24637681159420299</c:v>
                </c:pt>
                <c:pt idx="403">
                  <c:v>0.24637681159420299</c:v>
                </c:pt>
                <c:pt idx="404">
                  <c:v>0.24637681159420299</c:v>
                </c:pt>
                <c:pt idx="405">
                  <c:v>0.246153846153846</c:v>
                </c:pt>
                <c:pt idx="406">
                  <c:v>0.246153846153846</c:v>
                </c:pt>
                <c:pt idx="407">
                  <c:v>0.246153846153846</c:v>
                </c:pt>
                <c:pt idx="408">
                  <c:v>0.24590163934426201</c:v>
                </c:pt>
                <c:pt idx="409">
                  <c:v>0.24590163934426201</c:v>
                </c:pt>
                <c:pt idx="410">
                  <c:v>0.24590163934426201</c:v>
                </c:pt>
                <c:pt idx="411">
                  <c:v>0.24561403508771901</c:v>
                </c:pt>
                <c:pt idx="412">
                  <c:v>0.24561403508771901</c:v>
                </c:pt>
                <c:pt idx="413">
                  <c:v>0.24561403508771901</c:v>
                </c:pt>
                <c:pt idx="414">
                  <c:v>0.245283018867925</c:v>
                </c:pt>
                <c:pt idx="415">
                  <c:v>0.245283018867925</c:v>
                </c:pt>
                <c:pt idx="416">
                  <c:v>0.24390243902438999</c:v>
                </c:pt>
                <c:pt idx="417">
                  <c:v>0.24369747899159699</c:v>
                </c:pt>
                <c:pt idx="418">
                  <c:v>0.243589743589744</c:v>
                </c:pt>
                <c:pt idx="419">
                  <c:v>0.243589743589744</c:v>
                </c:pt>
                <c:pt idx="420">
                  <c:v>0.24324324324324301</c:v>
                </c:pt>
                <c:pt idx="421">
                  <c:v>0.24324324324324301</c:v>
                </c:pt>
                <c:pt idx="422">
                  <c:v>0.24285714285714299</c:v>
                </c:pt>
                <c:pt idx="423">
                  <c:v>0.24285714285714299</c:v>
                </c:pt>
                <c:pt idx="424">
                  <c:v>0.24285714285714299</c:v>
                </c:pt>
                <c:pt idx="425">
                  <c:v>0.24242424242424199</c:v>
                </c:pt>
                <c:pt idx="426">
                  <c:v>0.2421875</c:v>
                </c:pt>
                <c:pt idx="427">
                  <c:v>0.2421875</c:v>
                </c:pt>
                <c:pt idx="428">
                  <c:v>0.24215246636771301</c:v>
                </c:pt>
                <c:pt idx="429">
                  <c:v>0.24210526315789499</c:v>
                </c:pt>
                <c:pt idx="430">
                  <c:v>0.241935483870968</c:v>
                </c:pt>
                <c:pt idx="431">
                  <c:v>0.241935483870968</c:v>
                </c:pt>
                <c:pt idx="432">
                  <c:v>0.241935483870968</c:v>
                </c:pt>
                <c:pt idx="433">
                  <c:v>0.241935483870968</c:v>
                </c:pt>
                <c:pt idx="434">
                  <c:v>0.24175824175824201</c:v>
                </c:pt>
                <c:pt idx="435">
                  <c:v>0.241666666666667</c:v>
                </c:pt>
                <c:pt idx="436">
                  <c:v>0.24137931034482801</c:v>
                </c:pt>
                <c:pt idx="437">
                  <c:v>0.24137931034482801</c:v>
                </c:pt>
                <c:pt idx="438">
                  <c:v>0.24137931034482801</c:v>
                </c:pt>
                <c:pt idx="439">
                  <c:v>0.24083769633507901</c:v>
                </c:pt>
                <c:pt idx="440">
                  <c:v>0.240740740740741</c:v>
                </c:pt>
                <c:pt idx="441">
                  <c:v>0.240740740740741</c:v>
                </c:pt>
                <c:pt idx="442">
                  <c:v>0.240740740740741</c:v>
                </c:pt>
                <c:pt idx="443">
                  <c:v>0.24060150375939801</c:v>
                </c:pt>
                <c:pt idx="444">
                  <c:v>0.240384615384615</c:v>
                </c:pt>
                <c:pt idx="445">
                  <c:v>0.24</c:v>
                </c:pt>
                <c:pt idx="446">
                  <c:v>0.24</c:v>
                </c:pt>
                <c:pt idx="447">
                  <c:v>0.24</c:v>
                </c:pt>
                <c:pt idx="448">
                  <c:v>0.24</c:v>
                </c:pt>
                <c:pt idx="449">
                  <c:v>0.24</c:v>
                </c:pt>
                <c:pt idx="450">
                  <c:v>0.24</c:v>
                </c:pt>
                <c:pt idx="451">
                  <c:v>0.24</c:v>
                </c:pt>
                <c:pt idx="452">
                  <c:v>0.23943661971831001</c:v>
                </c:pt>
                <c:pt idx="453">
                  <c:v>0.23943661971831001</c:v>
                </c:pt>
                <c:pt idx="454">
                  <c:v>0.23913043478260901</c:v>
                </c:pt>
                <c:pt idx="455">
                  <c:v>0.23913043478260901</c:v>
                </c:pt>
                <c:pt idx="456">
                  <c:v>0.23913043478260901</c:v>
                </c:pt>
                <c:pt idx="457">
                  <c:v>0.23913043478260901</c:v>
                </c:pt>
                <c:pt idx="458">
                  <c:v>0.238938053097345</c:v>
                </c:pt>
                <c:pt idx="459">
                  <c:v>0.238805970149254</c:v>
                </c:pt>
                <c:pt idx="460">
                  <c:v>0.238805970149254</c:v>
                </c:pt>
                <c:pt idx="461">
                  <c:v>0.238805970149254</c:v>
                </c:pt>
                <c:pt idx="462">
                  <c:v>0.238095238095238</c:v>
                </c:pt>
                <c:pt idx="463">
                  <c:v>0.238095238095238</c:v>
                </c:pt>
                <c:pt idx="464">
                  <c:v>0.238095238095238</c:v>
                </c:pt>
                <c:pt idx="465">
                  <c:v>0.238095238095238</c:v>
                </c:pt>
                <c:pt idx="466">
                  <c:v>0.238095238095238</c:v>
                </c:pt>
                <c:pt idx="467">
                  <c:v>0.23749999999999999</c:v>
                </c:pt>
                <c:pt idx="468">
                  <c:v>0.23728813559322001</c:v>
                </c:pt>
                <c:pt idx="469">
                  <c:v>0.23728813559322001</c:v>
                </c:pt>
                <c:pt idx="470">
                  <c:v>0.23728813559322001</c:v>
                </c:pt>
                <c:pt idx="471">
                  <c:v>0.23728813559322001</c:v>
                </c:pt>
                <c:pt idx="472">
                  <c:v>0.23728813559322001</c:v>
                </c:pt>
                <c:pt idx="473">
                  <c:v>0.23711340206185599</c:v>
                </c:pt>
                <c:pt idx="474">
                  <c:v>0.23684210526315799</c:v>
                </c:pt>
                <c:pt idx="475">
                  <c:v>0.236363636363636</c:v>
                </c:pt>
                <c:pt idx="476">
                  <c:v>0.236363636363636</c:v>
                </c:pt>
                <c:pt idx="477">
                  <c:v>0.236363636363636</c:v>
                </c:pt>
                <c:pt idx="478">
                  <c:v>0.236363636363636</c:v>
                </c:pt>
                <c:pt idx="479">
                  <c:v>0.236363636363636</c:v>
                </c:pt>
                <c:pt idx="480">
                  <c:v>0.23611111111111099</c:v>
                </c:pt>
                <c:pt idx="481">
                  <c:v>0.23529411764705899</c:v>
                </c:pt>
                <c:pt idx="482">
                  <c:v>0.23529411764705899</c:v>
                </c:pt>
                <c:pt idx="483">
                  <c:v>0.23529411764705899</c:v>
                </c:pt>
                <c:pt idx="484">
                  <c:v>0.23529411764705899</c:v>
                </c:pt>
                <c:pt idx="485">
                  <c:v>0.23529411764705899</c:v>
                </c:pt>
                <c:pt idx="486">
                  <c:v>0.23529411764705899</c:v>
                </c:pt>
                <c:pt idx="487">
                  <c:v>0.23529411764705899</c:v>
                </c:pt>
                <c:pt idx="488">
                  <c:v>0.23529411764705899</c:v>
                </c:pt>
                <c:pt idx="489">
                  <c:v>0.23529411764705899</c:v>
                </c:pt>
                <c:pt idx="490">
                  <c:v>0.23529411764705899</c:v>
                </c:pt>
                <c:pt idx="491">
                  <c:v>0.23529411764705899</c:v>
                </c:pt>
                <c:pt idx="492">
                  <c:v>0.234567901234568</c:v>
                </c:pt>
                <c:pt idx="493">
                  <c:v>0.234567901234568</c:v>
                </c:pt>
                <c:pt idx="494">
                  <c:v>0.234567901234568</c:v>
                </c:pt>
                <c:pt idx="495">
                  <c:v>0.234567901234568</c:v>
                </c:pt>
                <c:pt idx="496">
                  <c:v>0.23404255319148901</c:v>
                </c:pt>
                <c:pt idx="497">
                  <c:v>0.233918128654971</c:v>
                </c:pt>
                <c:pt idx="498">
                  <c:v>0.23376623376623401</c:v>
                </c:pt>
                <c:pt idx="499">
                  <c:v>0.233576642335766</c:v>
                </c:pt>
                <c:pt idx="500">
                  <c:v>0.233333333333333</c:v>
                </c:pt>
                <c:pt idx="501">
                  <c:v>0.233333333333333</c:v>
                </c:pt>
                <c:pt idx="502">
                  <c:v>0.233333333333333</c:v>
                </c:pt>
                <c:pt idx="503">
                  <c:v>0.233333333333333</c:v>
                </c:pt>
                <c:pt idx="504">
                  <c:v>0.233333333333333</c:v>
                </c:pt>
                <c:pt idx="505">
                  <c:v>0.233333333333333</c:v>
                </c:pt>
                <c:pt idx="506">
                  <c:v>0.233160621761658</c:v>
                </c:pt>
                <c:pt idx="507">
                  <c:v>0.233082706766917</c:v>
                </c:pt>
                <c:pt idx="508">
                  <c:v>0.232876712328767</c:v>
                </c:pt>
                <c:pt idx="509">
                  <c:v>0.232876712328767</c:v>
                </c:pt>
                <c:pt idx="510">
                  <c:v>0.232876712328767</c:v>
                </c:pt>
                <c:pt idx="511">
                  <c:v>0.232558139534884</c:v>
                </c:pt>
                <c:pt idx="512">
                  <c:v>0.232558139534884</c:v>
                </c:pt>
                <c:pt idx="513">
                  <c:v>0.232558139534884</c:v>
                </c:pt>
                <c:pt idx="514">
                  <c:v>0.232432432432432</c:v>
                </c:pt>
                <c:pt idx="515">
                  <c:v>0.23239436619718301</c:v>
                </c:pt>
                <c:pt idx="516">
                  <c:v>0.23232323232323199</c:v>
                </c:pt>
                <c:pt idx="517">
                  <c:v>0.23214285714285701</c:v>
                </c:pt>
                <c:pt idx="518">
                  <c:v>0.23214285714285701</c:v>
                </c:pt>
                <c:pt idx="519">
                  <c:v>0.23214285714285701</c:v>
                </c:pt>
                <c:pt idx="520">
                  <c:v>0.23200000000000001</c:v>
                </c:pt>
                <c:pt idx="521">
                  <c:v>0.231884057971014</c:v>
                </c:pt>
                <c:pt idx="522">
                  <c:v>0.231884057971014</c:v>
                </c:pt>
                <c:pt idx="523">
                  <c:v>0.23170731707317099</c:v>
                </c:pt>
                <c:pt idx="524">
                  <c:v>0.23170731707317099</c:v>
                </c:pt>
                <c:pt idx="525">
                  <c:v>0.231578947368421</c:v>
                </c:pt>
                <c:pt idx="526">
                  <c:v>0.23148148148148101</c:v>
                </c:pt>
                <c:pt idx="527">
                  <c:v>0.23140495867768601</c:v>
                </c:pt>
                <c:pt idx="528">
                  <c:v>0.230769230769231</c:v>
                </c:pt>
                <c:pt idx="529">
                  <c:v>0.230769230769231</c:v>
                </c:pt>
                <c:pt idx="530">
                  <c:v>0.230769230769231</c:v>
                </c:pt>
                <c:pt idx="531">
                  <c:v>0.230769230769231</c:v>
                </c:pt>
                <c:pt idx="532">
                  <c:v>0.230769230769231</c:v>
                </c:pt>
                <c:pt idx="533">
                  <c:v>0.230769230769231</c:v>
                </c:pt>
                <c:pt idx="534">
                  <c:v>0.230769230769231</c:v>
                </c:pt>
                <c:pt idx="535">
                  <c:v>0.230769230769231</c:v>
                </c:pt>
                <c:pt idx="536">
                  <c:v>0.230769230769231</c:v>
                </c:pt>
                <c:pt idx="537">
                  <c:v>0.23046875</c:v>
                </c:pt>
                <c:pt idx="538">
                  <c:v>0.23015873015873001</c:v>
                </c:pt>
                <c:pt idx="539">
                  <c:v>0.23008849557522101</c:v>
                </c:pt>
                <c:pt idx="540">
                  <c:v>0.23</c:v>
                </c:pt>
                <c:pt idx="541">
                  <c:v>0.229885057471264</c:v>
                </c:pt>
                <c:pt idx="542">
                  <c:v>0.229885057471264</c:v>
                </c:pt>
                <c:pt idx="543">
                  <c:v>0.22972972972972999</c:v>
                </c:pt>
                <c:pt idx="544">
                  <c:v>0.22972972972972999</c:v>
                </c:pt>
                <c:pt idx="545">
                  <c:v>0.22950819672131101</c:v>
                </c:pt>
                <c:pt idx="546">
                  <c:v>0.22950819672131101</c:v>
                </c:pt>
                <c:pt idx="547">
                  <c:v>0.22807017543859601</c:v>
                </c:pt>
                <c:pt idx="548">
                  <c:v>0.22807017543859601</c:v>
                </c:pt>
                <c:pt idx="549">
                  <c:v>0.22807017543859601</c:v>
                </c:pt>
                <c:pt idx="550">
                  <c:v>0.22807017543859601</c:v>
                </c:pt>
                <c:pt idx="551">
                  <c:v>0.227848101265823</c:v>
                </c:pt>
                <c:pt idx="552">
                  <c:v>0.227848101265823</c:v>
                </c:pt>
                <c:pt idx="553">
                  <c:v>0.22772277227722801</c:v>
                </c:pt>
                <c:pt idx="554">
                  <c:v>0.22772277227722801</c:v>
                </c:pt>
                <c:pt idx="555">
                  <c:v>0.22727272727272699</c:v>
                </c:pt>
                <c:pt idx="556">
                  <c:v>0.22727272727272699</c:v>
                </c:pt>
                <c:pt idx="557">
                  <c:v>0.22702702702702701</c:v>
                </c:pt>
                <c:pt idx="558">
                  <c:v>0.22680412371134001</c:v>
                </c:pt>
                <c:pt idx="559">
                  <c:v>0.226744186046512</c:v>
                </c:pt>
                <c:pt idx="560">
                  <c:v>0.22666666666666699</c:v>
                </c:pt>
                <c:pt idx="561">
                  <c:v>0.22651933701657501</c:v>
                </c:pt>
                <c:pt idx="562">
                  <c:v>0.22641509433962301</c:v>
                </c:pt>
                <c:pt idx="563">
                  <c:v>0.22641509433962301</c:v>
                </c:pt>
                <c:pt idx="564">
                  <c:v>0.22641509433962301</c:v>
                </c:pt>
                <c:pt idx="565">
                  <c:v>0.22641509433962301</c:v>
                </c:pt>
                <c:pt idx="566">
                  <c:v>0.22641509433962301</c:v>
                </c:pt>
                <c:pt idx="567">
                  <c:v>0.22641509433962301</c:v>
                </c:pt>
                <c:pt idx="568">
                  <c:v>0.22641509433962301</c:v>
                </c:pt>
                <c:pt idx="569">
                  <c:v>0.22641509433962301</c:v>
                </c:pt>
                <c:pt idx="570">
                  <c:v>0.226190476190476</c:v>
                </c:pt>
                <c:pt idx="571">
                  <c:v>0.226190476190476</c:v>
                </c:pt>
                <c:pt idx="572">
                  <c:v>0.22608695652173899</c:v>
                </c:pt>
                <c:pt idx="573">
                  <c:v>0.225806451612903</c:v>
                </c:pt>
                <c:pt idx="574">
                  <c:v>0.225806451612903</c:v>
                </c:pt>
                <c:pt idx="575">
                  <c:v>0.225806451612903</c:v>
                </c:pt>
                <c:pt idx="576">
                  <c:v>0.225806451612903</c:v>
                </c:pt>
                <c:pt idx="577">
                  <c:v>0.225806451612903</c:v>
                </c:pt>
                <c:pt idx="578">
                  <c:v>0.225806451612903</c:v>
                </c:pt>
                <c:pt idx="579">
                  <c:v>0.225806451612903</c:v>
                </c:pt>
                <c:pt idx="580">
                  <c:v>0.22560975609756101</c:v>
                </c:pt>
                <c:pt idx="581">
                  <c:v>0.22549019607843099</c:v>
                </c:pt>
                <c:pt idx="582">
                  <c:v>0.22522522522522501</c:v>
                </c:pt>
                <c:pt idx="583">
                  <c:v>0.22477064220183501</c:v>
                </c:pt>
                <c:pt idx="584">
                  <c:v>0.224719101123596</c:v>
                </c:pt>
                <c:pt idx="585">
                  <c:v>0.224719101123596</c:v>
                </c:pt>
                <c:pt idx="586">
                  <c:v>0.22463768115942001</c:v>
                </c:pt>
                <c:pt idx="587">
                  <c:v>0.22459893048128299</c:v>
                </c:pt>
                <c:pt idx="588">
                  <c:v>0.22435897435897401</c:v>
                </c:pt>
                <c:pt idx="589">
                  <c:v>0.22429906542056099</c:v>
                </c:pt>
                <c:pt idx="590">
                  <c:v>0.22429906542056099</c:v>
                </c:pt>
                <c:pt idx="591">
                  <c:v>0.22413793103448301</c:v>
                </c:pt>
                <c:pt idx="592">
                  <c:v>0.22388059701492499</c:v>
                </c:pt>
                <c:pt idx="593">
                  <c:v>0.22388059701492499</c:v>
                </c:pt>
                <c:pt idx="594">
                  <c:v>0.22388059701492499</c:v>
                </c:pt>
                <c:pt idx="595">
                  <c:v>0.22368421052631601</c:v>
                </c:pt>
                <c:pt idx="596">
                  <c:v>0.22368421052631601</c:v>
                </c:pt>
                <c:pt idx="597">
                  <c:v>0.22368421052631601</c:v>
                </c:pt>
                <c:pt idx="598">
                  <c:v>0.22368421052631601</c:v>
                </c:pt>
                <c:pt idx="599">
                  <c:v>0.223529411764706</c:v>
                </c:pt>
                <c:pt idx="600">
                  <c:v>0.223529411764706</c:v>
                </c:pt>
                <c:pt idx="601">
                  <c:v>0.223529411764706</c:v>
                </c:pt>
                <c:pt idx="602">
                  <c:v>0.223300970873786</c:v>
                </c:pt>
                <c:pt idx="603">
                  <c:v>0.223214285714286</c:v>
                </c:pt>
                <c:pt idx="604">
                  <c:v>0.22314049586776899</c:v>
                </c:pt>
                <c:pt idx="605">
                  <c:v>0.22314049586776899</c:v>
                </c:pt>
                <c:pt idx="606">
                  <c:v>0.22307692307692301</c:v>
                </c:pt>
                <c:pt idx="607">
                  <c:v>0.22222222222222199</c:v>
                </c:pt>
                <c:pt idx="608">
                  <c:v>0.22222222222222199</c:v>
                </c:pt>
                <c:pt idx="609">
                  <c:v>0.22222222222222199</c:v>
                </c:pt>
                <c:pt idx="610">
                  <c:v>0.22222222222222199</c:v>
                </c:pt>
                <c:pt idx="611">
                  <c:v>0.22222222222222199</c:v>
                </c:pt>
                <c:pt idx="612">
                  <c:v>0.22222222222222199</c:v>
                </c:pt>
                <c:pt idx="613">
                  <c:v>0.22222222222222199</c:v>
                </c:pt>
                <c:pt idx="614">
                  <c:v>0.22222222222222199</c:v>
                </c:pt>
                <c:pt idx="615">
                  <c:v>0.22222222222222199</c:v>
                </c:pt>
                <c:pt idx="616">
                  <c:v>0.22222222222222199</c:v>
                </c:pt>
                <c:pt idx="617">
                  <c:v>0.22222222222222199</c:v>
                </c:pt>
                <c:pt idx="618">
                  <c:v>0.22222222222222199</c:v>
                </c:pt>
                <c:pt idx="619">
                  <c:v>0.22222222222222199</c:v>
                </c:pt>
                <c:pt idx="620">
                  <c:v>0.22222222222222199</c:v>
                </c:pt>
                <c:pt idx="621">
                  <c:v>0.22222222222222199</c:v>
                </c:pt>
                <c:pt idx="622">
                  <c:v>0.22222222222222199</c:v>
                </c:pt>
                <c:pt idx="623">
                  <c:v>0.22222222222222199</c:v>
                </c:pt>
                <c:pt idx="624">
                  <c:v>0.22222222222222199</c:v>
                </c:pt>
                <c:pt idx="625">
                  <c:v>0.22222222222222199</c:v>
                </c:pt>
                <c:pt idx="626">
                  <c:v>0.22222222222222199</c:v>
                </c:pt>
                <c:pt idx="627">
                  <c:v>0.22222222222222199</c:v>
                </c:pt>
                <c:pt idx="628">
                  <c:v>0.221518987341772</c:v>
                </c:pt>
                <c:pt idx="629">
                  <c:v>0.22115384615384601</c:v>
                </c:pt>
                <c:pt idx="630">
                  <c:v>0.221052631578947</c:v>
                </c:pt>
                <c:pt idx="631">
                  <c:v>0.221052631578947</c:v>
                </c:pt>
                <c:pt idx="632">
                  <c:v>0.221052631578947</c:v>
                </c:pt>
                <c:pt idx="633">
                  <c:v>0.22093023255814001</c:v>
                </c:pt>
                <c:pt idx="634">
                  <c:v>0.22077922077922099</c:v>
                </c:pt>
                <c:pt idx="635">
                  <c:v>0.220588235294118</c:v>
                </c:pt>
                <c:pt idx="636">
                  <c:v>0.220588235294118</c:v>
                </c:pt>
                <c:pt idx="637">
                  <c:v>0.220588235294118</c:v>
                </c:pt>
                <c:pt idx="638">
                  <c:v>0.220588235294118</c:v>
                </c:pt>
                <c:pt idx="639">
                  <c:v>0.220588235294118</c:v>
                </c:pt>
                <c:pt idx="640">
                  <c:v>0.22033898305084701</c:v>
                </c:pt>
                <c:pt idx="641">
                  <c:v>0.22033898305084701</c:v>
                </c:pt>
                <c:pt idx="642">
                  <c:v>0.22033898305084701</c:v>
                </c:pt>
                <c:pt idx="643">
                  <c:v>0.22033898305084701</c:v>
                </c:pt>
                <c:pt idx="644">
                  <c:v>0.22033898305084701</c:v>
                </c:pt>
                <c:pt idx="645">
                  <c:v>0.22033898305084701</c:v>
                </c:pt>
                <c:pt idx="646">
                  <c:v>0.22007722007722</c:v>
                </c:pt>
                <c:pt idx="647">
                  <c:v>0.22</c:v>
                </c:pt>
                <c:pt idx="648">
                  <c:v>0.22</c:v>
                </c:pt>
                <c:pt idx="649">
                  <c:v>0.22</c:v>
                </c:pt>
                <c:pt idx="650">
                  <c:v>0.22</c:v>
                </c:pt>
                <c:pt idx="651">
                  <c:v>0.22</c:v>
                </c:pt>
                <c:pt idx="652">
                  <c:v>0.219512195121951</c:v>
                </c:pt>
                <c:pt idx="653">
                  <c:v>0.219512195121951</c:v>
                </c:pt>
                <c:pt idx="654">
                  <c:v>0.219512195121951</c:v>
                </c:pt>
                <c:pt idx="655">
                  <c:v>0.219512195121951</c:v>
                </c:pt>
                <c:pt idx="656">
                  <c:v>0.219512195121951</c:v>
                </c:pt>
                <c:pt idx="657">
                  <c:v>0.21929824561403499</c:v>
                </c:pt>
                <c:pt idx="658">
                  <c:v>0.219178082191781</c:v>
                </c:pt>
                <c:pt idx="659">
                  <c:v>0.21875</c:v>
                </c:pt>
                <c:pt idx="660">
                  <c:v>0.21875</c:v>
                </c:pt>
                <c:pt idx="661">
                  <c:v>0.21875</c:v>
                </c:pt>
                <c:pt idx="662">
                  <c:v>0.21875</c:v>
                </c:pt>
                <c:pt idx="663">
                  <c:v>0.21875</c:v>
                </c:pt>
                <c:pt idx="664">
                  <c:v>0.218579234972678</c:v>
                </c:pt>
                <c:pt idx="665">
                  <c:v>0.21839080459770099</c:v>
                </c:pt>
                <c:pt idx="666">
                  <c:v>0.21839080459770099</c:v>
                </c:pt>
                <c:pt idx="667">
                  <c:v>0.218181818181818</c:v>
                </c:pt>
                <c:pt idx="668">
                  <c:v>0.218181818181818</c:v>
                </c:pt>
                <c:pt idx="669">
                  <c:v>0.218181818181818</c:v>
                </c:pt>
                <c:pt idx="670">
                  <c:v>0.21794871794871801</c:v>
                </c:pt>
                <c:pt idx="671">
                  <c:v>0.217877094972067</c:v>
                </c:pt>
                <c:pt idx="672">
                  <c:v>0.217741935483871</c:v>
                </c:pt>
                <c:pt idx="673">
                  <c:v>0.217391304347826</c:v>
                </c:pt>
                <c:pt idx="674">
                  <c:v>0.217391304347826</c:v>
                </c:pt>
                <c:pt idx="675">
                  <c:v>0.217391304347826</c:v>
                </c:pt>
                <c:pt idx="676">
                  <c:v>0.217391304347826</c:v>
                </c:pt>
                <c:pt idx="677">
                  <c:v>0.217391304347826</c:v>
                </c:pt>
                <c:pt idx="678">
                  <c:v>0.217391304347826</c:v>
                </c:pt>
                <c:pt idx="679">
                  <c:v>0.217142857142857</c:v>
                </c:pt>
                <c:pt idx="680">
                  <c:v>0.216931216931217</c:v>
                </c:pt>
                <c:pt idx="681">
                  <c:v>0.216931216931217</c:v>
                </c:pt>
                <c:pt idx="682">
                  <c:v>0.21666666666666701</c:v>
                </c:pt>
                <c:pt idx="683">
                  <c:v>0.21666666666666701</c:v>
                </c:pt>
                <c:pt idx="684">
                  <c:v>0.21666666666666701</c:v>
                </c:pt>
                <c:pt idx="685">
                  <c:v>0.21666666666666701</c:v>
                </c:pt>
                <c:pt idx="686">
                  <c:v>0.216494845360825</c:v>
                </c:pt>
                <c:pt idx="687">
                  <c:v>0.21621621621621601</c:v>
                </c:pt>
                <c:pt idx="688">
                  <c:v>0.21621621621621601</c:v>
                </c:pt>
                <c:pt idx="689">
                  <c:v>0.21621621621621601</c:v>
                </c:pt>
                <c:pt idx="690">
                  <c:v>0.21621621621621601</c:v>
                </c:pt>
                <c:pt idx="691">
                  <c:v>0.215962441314554</c:v>
                </c:pt>
                <c:pt idx="692">
                  <c:v>0.21568627450980399</c:v>
                </c:pt>
                <c:pt idx="693">
                  <c:v>0.21568627450980399</c:v>
                </c:pt>
                <c:pt idx="694">
                  <c:v>0.21568627450980399</c:v>
                </c:pt>
                <c:pt idx="695">
                  <c:v>0.21568627450980399</c:v>
                </c:pt>
                <c:pt idx="696">
                  <c:v>0.21568627450980399</c:v>
                </c:pt>
                <c:pt idx="697">
                  <c:v>0.21568627450980399</c:v>
                </c:pt>
                <c:pt idx="698">
                  <c:v>0.21568627450980399</c:v>
                </c:pt>
                <c:pt idx="699">
                  <c:v>0.21568627450980399</c:v>
                </c:pt>
                <c:pt idx="700">
                  <c:v>0.215568862275449</c:v>
                </c:pt>
                <c:pt idx="701">
                  <c:v>0.215189873417721</c:v>
                </c:pt>
                <c:pt idx="702">
                  <c:v>0.215189873417721</c:v>
                </c:pt>
                <c:pt idx="703">
                  <c:v>0.215189873417721</c:v>
                </c:pt>
                <c:pt idx="704">
                  <c:v>0.21481481481481501</c:v>
                </c:pt>
                <c:pt idx="705">
                  <c:v>0.21481481481481501</c:v>
                </c:pt>
                <c:pt idx="706">
                  <c:v>0.21476510067114099</c:v>
                </c:pt>
                <c:pt idx="707">
                  <c:v>0.214723926380368</c:v>
                </c:pt>
                <c:pt idx="708">
                  <c:v>0.214285714285714</c:v>
                </c:pt>
                <c:pt idx="709">
                  <c:v>0.214285714285714</c:v>
                </c:pt>
                <c:pt idx="710">
                  <c:v>0.214285714285714</c:v>
                </c:pt>
                <c:pt idx="711">
                  <c:v>0.214285714285714</c:v>
                </c:pt>
                <c:pt idx="712">
                  <c:v>0.214285714285714</c:v>
                </c:pt>
                <c:pt idx="713">
                  <c:v>0.214285714285714</c:v>
                </c:pt>
                <c:pt idx="714">
                  <c:v>0.214285714285714</c:v>
                </c:pt>
                <c:pt idx="715">
                  <c:v>0.214285714285714</c:v>
                </c:pt>
                <c:pt idx="716">
                  <c:v>0.214285714285714</c:v>
                </c:pt>
                <c:pt idx="717">
                  <c:v>0.214285714285714</c:v>
                </c:pt>
                <c:pt idx="718">
                  <c:v>0.214285714285714</c:v>
                </c:pt>
                <c:pt idx="719">
                  <c:v>0.214285714285714</c:v>
                </c:pt>
                <c:pt idx="720">
                  <c:v>0.214285714285714</c:v>
                </c:pt>
                <c:pt idx="721">
                  <c:v>0.214285714285714</c:v>
                </c:pt>
                <c:pt idx="722">
                  <c:v>0.214285714285714</c:v>
                </c:pt>
                <c:pt idx="723">
                  <c:v>0.214285714285714</c:v>
                </c:pt>
                <c:pt idx="724">
                  <c:v>0.213592233009709</c:v>
                </c:pt>
                <c:pt idx="725">
                  <c:v>0.213389121338912</c:v>
                </c:pt>
                <c:pt idx="726">
                  <c:v>0.21333333333333299</c:v>
                </c:pt>
                <c:pt idx="727">
                  <c:v>0.21333333333333299</c:v>
                </c:pt>
                <c:pt idx="728">
                  <c:v>0.21333333333333299</c:v>
                </c:pt>
                <c:pt idx="729">
                  <c:v>0.213235294117647</c:v>
                </c:pt>
                <c:pt idx="730">
                  <c:v>0.213114754098361</c:v>
                </c:pt>
                <c:pt idx="731">
                  <c:v>0.213114754098361</c:v>
                </c:pt>
                <c:pt idx="732">
                  <c:v>0.213114754098361</c:v>
                </c:pt>
                <c:pt idx="733">
                  <c:v>0.213114754098361</c:v>
                </c:pt>
                <c:pt idx="734">
                  <c:v>0.213114754098361</c:v>
                </c:pt>
                <c:pt idx="735">
                  <c:v>0.21276595744680801</c:v>
                </c:pt>
                <c:pt idx="736">
                  <c:v>0.21276595744680801</c:v>
                </c:pt>
                <c:pt idx="737">
                  <c:v>0.21243523316062199</c:v>
                </c:pt>
                <c:pt idx="738">
                  <c:v>0.21212121212121199</c:v>
                </c:pt>
                <c:pt idx="739">
                  <c:v>0.21212121212121199</c:v>
                </c:pt>
                <c:pt idx="740">
                  <c:v>0.21212121212121199</c:v>
                </c:pt>
                <c:pt idx="741">
                  <c:v>0.21212121212121199</c:v>
                </c:pt>
                <c:pt idx="742">
                  <c:v>0.21176470588235299</c:v>
                </c:pt>
                <c:pt idx="743">
                  <c:v>0.21167883211678801</c:v>
                </c:pt>
                <c:pt idx="744">
                  <c:v>0.21167883211678801</c:v>
                </c:pt>
                <c:pt idx="745">
                  <c:v>0.21153846153846201</c:v>
                </c:pt>
                <c:pt idx="746">
                  <c:v>0.21153846153846201</c:v>
                </c:pt>
                <c:pt idx="747">
                  <c:v>0.21153846153846201</c:v>
                </c:pt>
                <c:pt idx="748">
                  <c:v>0.21153846153846201</c:v>
                </c:pt>
                <c:pt idx="749">
                  <c:v>0.21153846153846201</c:v>
                </c:pt>
                <c:pt idx="750">
                  <c:v>0.21153846153846201</c:v>
                </c:pt>
                <c:pt idx="751">
                  <c:v>0.21153846153846201</c:v>
                </c:pt>
                <c:pt idx="752">
                  <c:v>0.21153846153846201</c:v>
                </c:pt>
                <c:pt idx="753">
                  <c:v>0.21153846153846201</c:v>
                </c:pt>
                <c:pt idx="754">
                  <c:v>0.21126760563380301</c:v>
                </c:pt>
                <c:pt idx="755">
                  <c:v>0.211111111111111</c:v>
                </c:pt>
                <c:pt idx="756">
                  <c:v>0.21100917431192701</c:v>
                </c:pt>
                <c:pt idx="757">
                  <c:v>0.21052631578947401</c:v>
                </c:pt>
                <c:pt idx="758">
                  <c:v>0.21052631578947401</c:v>
                </c:pt>
                <c:pt idx="759">
                  <c:v>0.21052631578947401</c:v>
                </c:pt>
                <c:pt idx="760">
                  <c:v>0.21052631578947401</c:v>
                </c:pt>
                <c:pt idx="761">
                  <c:v>0.21052631578947401</c:v>
                </c:pt>
                <c:pt idx="762">
                  <c:v>0.21052631578947401</c:v>
                </c:pt>
                <c:pt idx="763">
                  <c:v>0.21052631578947401</c:v>
                </c:pt>
                <c:pt idx="764">
                  <c:v>0.21052631578947401</c:v>
                </c:pt>
                <c:pt idx="765">
                  <c:v>0.21052631578947401</c:v>
                </c:pt>
                <c:pt idx="766">
                  <c:v>0.21014492753623201</c:v>
                </c:pt>
                <c:pt idx="767">
                  <c:v>0.21014492753623201</c:v>
                </c:pt>
                <c:pt idx="768">
                  <c:v>0.21</c:v>
                </c:pt>
                <c:pt idx="769">
                  <c:v>0.209876543209877</c:v>
                </c:pt>
                <c:pt idx="770">
                  <c:v>0.209876543209877</c:v>
                </c:pt>
                <c:pt idx="771">
                  <c:v>0.20979020979021001</c:v>
                </c:pt>
                <c:pt idx="772">
                  <c:v>0.209677419354839</c:v>
                </c:pt>
                <c:pt idx="773">
                  <c:v>0.209677419354839</c:v>
                </c:pt>
                <c:pt idx="774">
                  <c:v>0.209580838323353</c:v>
                </c:pt>
                <c:pt idx="775">
                  <c:v>0.20945945945945901</c:v>
                </c:pt>
                <c:pt idx="776">
                  <c:v>0.20945945945945901</c:v>
                </c:pt>
                <c:pt idx="777">
                  <c:v>0.209302325581395</c:v>
                </c:pt>
                <c:pt idx="778">
                  <c:v>0.209302325581395</c:v>
                </c:pt>
                <c:pt idx="779">
                  <c:v>0.209302325581395</c:v>
                </c:pt>
                <c:pt idx="780">
                  <c:v>0.20909090909090899</c:v>
                </c:pt>
                <c:pt idx="781">
                  <c:v>0.20895522388059701</c:v>
                </c:pt>
                <c:pt idx="782">
                  <c:v>0.20895522388059701</c:v>
                </c:pt>
                <c:pt idx="783">
                  <c:v>0.20895522388059701</c:v>
                </c:pt>
                <c:pt idx="784">
                  <c:v>0.20895522388059701</c:v>
                </c:pt>
                <c:pt idx="785">
                  <c:v>0.20873786407767</c:v>
                </c:pt>
                <c:pt idx="786">
                  <c:v>0.20855614973261999</c:v>
                </c:pt>
                <c:pt idx="787">
                  <c:v>0.208510638297872</c:v>
                </c:pt>
                <c:pt idx="788">
                  <c:v>0.20833333333333301</c:v>
                </c:pt>
                <c:pt idx="789">
                  <c:v>0.20792079207920799</c:v>
                </c:pt>
                <c:pt idx="790">
                  <c:v>0.20792079207920799</c:v>
                </c:pt>
                <c:pt idx="791">
                  <c:v>0.20792079207920799</c:v>
                </c:pt>
                <c:pt idx="792">
                  <c:v>0.207792207792208</c:v>
                </c:pt>
                <c:pt idx="793">
                  <c:v>0.207792207792208</c:v>
                </c:pt>
                <c:pt idx="794">
                  <c:v>0.20754716981132099</c:v>
                </c:pt>
                <c:pt idx="795">
                  <c:v>0.20754716981132099</c:v>
                </c:pt>
                <c:pt idx="796">
                  <c:v>0.20754716981132099</c:v>
                </c:pt>
                <c:pt idx="797">
                  <c:v>0.20754716981132099</c:v>
                </c:pt>
                <c:pt idx="798">
                  <c:v>0.20754716981132099</c:v>
                </c:pt>
                <c:pt idx="799">
                  <c:v>0.20754716981132099</c:v>
                </c:pt>
                <c:pt idx="800">
                  <c:v>0.20754716981132099</c:v>
                </c:pt>
                <c:pt idx="801">
                  <c:v>0.20754716981132099</c:v>
                </c:pt>
                <c:pt idx="802">
                  <c:v>0.207317073170732</c:v>
                </c:pt>
                <c:pt idx="803">
                  <c:v>0.207317073170732</c:v>
                </c:pt>
                <c:pt idx="804">
                  <c:v>0.20689655172413801</c:v>
                </c:pt>
                <c:pt idx="805">
                  <c:v>0.20689655172413801</c:v>
                </c:pt>
                <c:pt idx="806">
                  <c:v>0.20689655172413801</c:v>
                </c:pt>
                <c:pt idx="807">
                  <c:v>0.206611570247934</c:v>
                </c:pt>
                <c:pt idx="808">
                  <c:v>0.20652173913043501</c:v>
                </c:pt>
                <c:pt idx="809">
                  <c:v>0.20652173913043501</c:v>
                </c:pt>
                <c:pt idx="810">
                  <c:v>0.206349206349206</c:v>
                </c:pt>
                <c:pt idx="811">
                  <c:v>0.206349206349206</c:v>
                </c:pt>
                <c:pt idx="812">
                  <c:v>0.206349206349206</c:v>
                </c:pt>
                <c:pt idx="813">
                  <c:v>0.206349206349206</c:v>
                </c:pt>
                <c:pt idx="814">
                  <c:v>0.206349206349206</c:v>
                </c:pt>
                <c:pt idx="815">
                  <c:v>0.206349206349206</c:v>
                </c:pt>
                <c:pt idx="816">
                  <c:v>0.206349206349206</c:v>
                </c:pt>
                <c:pt idx="817">
                  <c:v>0.206349206349206</c:v>
                </c:pt>
                <c:pt idx="818">
                  <c:v>0.20618556701030899</c:v>
                </c:pt>
                <c:pt idx="819">
                  <c:v>0.206106870229008</c:v>
                </c:pt>
                <c:pt idx="820">
                  <c:v>0.20588235294117599</c:v>
                </c:pt>
                <c:pt idx="821">
                  <c:v>0.20588235294117599</c:v>
                </c:pt>
                <c:pt idx="822">
                  <c:v>0.20560747663551401</c:v>
                </c:pt>
                <c:pt idx="823">
                  <c:v>0.205533596837945</c:v>
                </c:pt>
                <c:pt idx="824">
                  <c:v>0.20547945205479401</c:v>
                </c:pt>
                <c:pt idx="825">
                  <c:v>0.20547945205479401</c:v>
                </c:pt>
                <c:pt idx="826">
                  <c:v>0.20535714285714299</c:v>
                </c:pt>
                <c:pt idx="827">
                  <c:v>0.205298013245033</c:v>
                </c:pt>
                <c:pt idx="828">
                  <c:v>0.205298013245033</c:v>
                </c:pt>
                <c:pt idx="829">
                  <c:v>0.20487804878048799</c:v>
                </c:pt>
                <c:pt idx="830">
                  <c:v>0.20481927710843401</c:v>
                </c:pt>
                <c:pt idx="831">
                  <c:v>0.20481927710843401</c:v>
                </c:pt>
                <c:pt idx="832">
                  <c:v>0.20481927710843401</c:v>
                </c:pt>
                <c:pt idx="833">
                  <c:v>0.204545454545455</c:v>
                </c:pt>
                <c:pt idx="834">
                  <c:v>0.204301075268817</c:v>
                </c:pt>
                <c:pt idx="835">
                  <c:v>0.20408163265306101</c:v>
                </c:pt>
                <c:pt idx="836">
                  <c:v>0.20408163265306101</c:v>
                </c:pt>
                <c:pt idx="837">
                  <c:v>0.20408163265306101</c:v>
                </c:pt>
                <c:pt idx="838">
                  <c:v>0.20408163265306101</c:v>
                </c:pt>
                <c:pt idx="839">
                  <c:v>0.20408163265306101</c:v>
                </c:pt>
                <c:pt idx="840">
                  <c:v>0.20394736842105299</c:v>
                </c:pt>
                <c:pt idx="841">
                  <c:v>0.203703703703704</c:v>
                </c:pt>
                <c:pt idx="842">
                  <c:v>0.203703703703704</c:v>
                </c:pt>
                <c:pt idx="843">
                  <c:v>0.203703703703704</c:v>
                </c:pt>
                <c:pt idx="844">
                  <c:v>0.203703703703704</c:v>
                </c:pt>
                <c:pt idx="845">
                  <c:v>0.203703703703704</c:v>
                </c:pt>
                <c:pt idx="846">
                  <c:v>0.20353982300885001</c:v>
                </c:pt>
                <c:pt idx="847">
                  <c:v>0.20338983050847501</c:v>
                </c:pt>
                <c:pt idx="848">
                  <c:v>0.20338983050847501</c:v>
                </c:pt>
                <c:pt idx="849">
                  <c:v>0.20338983050847501</c:v>
                </c:pt>
                <c:pt idx="850">
                  <c:v>0.20338983050847501</c:v>
                </c:pt>
                <c:pt idx="851">
                  <c:v>0.203252032520325</c:v>
                </c:pt>
                <c:pt idx="852">
                  <c:v>0.20320855614973299</c:v>
                </c:pt>
                <c:pt idx="853">
                  <c:v>0.203125</c:v>
                </c:pt>
                <c:pt idx="854">
                  <c:v>0.203125</c:v>
                </c:pt>
                <c:pt idx="855">
                  <c:v>0.203125</c:v>
                </c:pt>
                <c:pt idx="856">
                  <c:v>0.203125</c:v>
                </c:pt>
                <c:pt idx="857">
                  <c:v>0.203125</c:v>
                </c:pt>
                <c:pt idx="858">
                  <c:v>0.20297029702970301</c:v>
                </c:pt>
                <c:pt idx="859">
                  <c:v>0.202898550724638</c:v>
                </c:pt>
                <c:pt idx="860">
                  <c:v>0.202898550724638</c:v>
                </c:pt>
                <c:pt idx="861">
                  <c:v>0.202898550724638</c:v>
                </c:pt>
                <c:pt idx="862">
                  <c:v>0.202898550724638</c:v>
                </c:pt>
                <c:pt idx="863">
                  <c:v>0.202898550724638</c:v>
                </c:pt>
                <c:pt idx="864">
                  <c:v>0.202898550724638</c:v>
                </c:pt>
                <c:pt idx="865">
                  <c:v>0.20283018867924499</c:v>
                </c:pt>
                <c:pt idx="866">
                  <c:v>0.20279720279720301</c:v>
                </c:pt>
                <c:pt idx="867">
                  <c:v>0.202764976958525</c:v>
                </c:pt>
                <c:pt idx="868">
                  <c:v>0.20270270270270299</c:v>
                </c:pt>
                <c:pt idx="869">
                  <c:v>0.20270270270270299</c:v>
                </c:pt>
                <c:pt idx="870">
                  <c:v>0.20270270270270299</c:v>
                </c:pt>
                <c:pt idx="871">
                  <c:v>0.20253164556962</c:v>
                </c:pt>
                <c:pt idx="872">
                  <c:v>0.202380952380952</c:v>
                </c:pt>
                <c:pt idx="873">
                  <c:v>0.202380952380952</c:v>
                </c:pt>
                <c:pt idx="874">
                  <c:v>0.202380952380952</c:v>
                </c:pt>
                <c:pt idx="875">
                  <c:v>0.202380952380952</c:v>
                </c:pt>
                <c:pt idx="876">
                  <c:v>0.20207253886010401</c:v>
                </c:pt>
                <c:pt idx="877">
                  <c:v>0.20192307692307701</c:v>
                </c:pt>
                <c:pt idx="878">
                  <c:v>0.20192307692307701</c:v>
                </c:pt>
                <c:pt idx="879">
                  <c:v>0.20192307692307701</c:v>
                </c:pt>
                <c:pt idx="880">
                  <c:v>0.20192307692307701</c:v>
                </c:pt>
                <c:pt idx="881">
                  <c:v>0.20168067226890801</c:v>
                </c:pt>
                <c:pt idx="882">
                  <c:v>0.20161290322580599</c:v>
                </c:pt>
                <c:pt idx="883">
                  <c:v>0.201550387596899</c:v>
                </c:pt>
                <c:pt idx="884">
                  <c:v>0.201550387596899</c:v>
                </c:pt>
                <c:pt idx="885">
                  <c:v>0.20134228187919501</c:v>
                </c:pt>
                <c:pt idx="886">
                  <c:v>0.20121951219512199</c:v>
                </c:pt>
                <c:pt idx="887">
                  <c:v>0.20121951219512199</c:v>
                </c:pt>
                <c:pt idx="888">
                  <c:v>0.201030927835052</c:v>
                </c:pt>
                <c:pt idx="889">
                  <c:v>0.201030927835052</c:v>
                </c:pt>
                <c:pt idx="890">
                  <c:v>0.200980392156863</c:v>
                </c:pt>
                <c:pt idx="891">
                  <c:v>0.2</c:v>
                </c:pt>
                <c:pt idx="892">
                  <c:v>0.2</c:v>
                </c:pt>
                <c:pt idx="893">
                  <c:v>0.2</c:v>
                </c:pt>
                <c:pt idx="894">
                  <c:v>0.2</c:v>
                </c:pt>
                <c:pt idx="895">
                  <c:v>0.2</c:v>
                </c:pt>
                <c:pt idx="896">
                  <c:v>0.2</c:v>
                </c:pt>
                <c:pt idx="897">
                  <c:v>0.2</c:v>
                </c:pt>
                <c:pt idx="898">
                  <c:v>0.2</c:v>
                </c:pt>
                <c:pt idx="899">
                  <c:v>0.2</c:v>
                </c:pt>
                <c:pt idx="900">
                  <c:v>0.2</c:v>
                </c:pt>
                <c:pt idx="901">
                  <c:v>0.2</c:v>
                </c:pt>
                <c:pt idx="902">
                  <c:v>0.2</c:v>
                </c:pt>
                <c:pt idx="903">
                  <c:v>0.2</c:v>
                </c:pt>
                <c:pt idx="904">
                  <c:v>0.2</c:v>
                </c:pt>
                <c:pt idx="905">
                  <c:v>0.2</c:v>
                </c:pt>
                <c:pt idx="906">
                  <c:v>0.2</c:v>
                </c:pt>
                <c:pt idx="907">
                  <c:v>0.2</c:v>
                </c:pt>
                <c:pt idx="908">
                  <c:v>0.2</c:v>
                </c:pt>
                <c:pt idx="909">
                  <c:v>0.2</c:v>
                </c:pt>
                <c:pt idx="910">
                  <c:v>0.2</c:v>
                </c:pt>
                <c:pt idx="911">
                  <c:v>0.2</c:v>
                </c:pt>
                <c:pt idx="912">
                  <c:v>0.2</c:v>
                </c:pt>
                <c:pt idx="913">
                  <c:v>0.2</c:v>
                </c:pt>
                <c:pt idx="914">
                  <c:v>0.2</c:v>
                </c:pt>
                <c:pt idx="915">
                  <c:v>0.2</c:v>
                </c:pt>
                <c:pt idx="916">
                  <c:v>0.2</c:v>
                </c:pt>
                <c:pt idx="917">
                  <c:v>0.2</c:v>
                </c:pt>
                <c:pt idx="918">
                  <c:v>0.2</c:v>
                </c:pt>
                <c:pt idx="919">
                  <c:v>0.2</c:v>
                </c:pt>
                <c:pt idx="920">
                  <c:v>0.2</c:v>
                </c:pt>
                <c:pt idx="921">
                  <c:v>0.2</c:v>
                </c:pt>
                <c:pt idx="922">
                  <c:v>0.2</c:v>
                </c:pt>
                <c:pt idx="923">
                  <c:v>0.2</c:v>
                </c:pt>
                <c:pt idx="924">
                  <c:v>0.2</c:v>
                </c:pt>
                <c:pt idx="925">
                  <c:v>0.2</c:v>
                </c:pt>
                <c:pt idx="926">
                  <c:v>0.2</c:v>
                </c:pt>
                <c:pt idx="927">
                  <c:v>0.19847328244274801</c:v>
                </c:pt>
                <c:pt idx="928">
                  <c:v>0.19831223628691999</c:v>
                </c:pt>
                <c:pt idx="929">
                  <c:v>0.198237885462555</c:v>
                </c:pt>
                <c:pt idx="930">
                  <c:v>0.19819819819819801</c:v>
                </c:pt>
                <c:pt idx="931">
                  <c:v>0.19811320754716999</c:v>
                </c:pt>
                <c:pt idx="932">
                  <c:v>0.19811320754716999</c:v>
                </c:pt>
                <c:pt idx="933">
                  <c:v>0.19791666666666699</c:v>
                </c:pt>
                <c:pt idx="934">
                  <c:v>0.19780219780219799</c:v>
                </c:pt>
                <c:pt idx="935">
                  <c:v>0.19780219780219799</c:v>
                </c:pt>
                <c:pt idx="936">
                  <c:v>0.19767441860465099</c:v>
                </c:pt>
                <c:pt idx="937">
                  <c:v>0.19767441860465099</c:v>
                </c:pt>
                <c:pt idx="938">
                  <c:v>0.19753086419753099</c:v>
                </c:pt>
                <c:pt idx="939">
                  <c:v>0.19753086419753099</c:v>
                </c:pt>
                <c:pt idx="940">
                  <c:v>0.19745222929936301</c:v>
                </c:pt>
                <c:pt idx="941">
                  <c:v>0.197368421052632</c:v>
                </c:pt>
                <c:pt idx="942">
                  <c:v>0.197368421052632</c:v>
                </c:pt>
                <c:pt idx="943">
                  <c:v>0.197368421052632</c:v>
                </c:pt>
                <c:pt idx="944">
                  <c:v>0.197368421052632</c:v>
                </c:pt>
                <c:pt idx="945">
                  <c:v>0.19727891156462601</c:v>
                </c:pt>
                <c:pt idx="946">
                  <c:v>0.19718309859154901</c:v>
                </c:pt>
                <c:pt idx="947">
                  <c:v>0.19718309859154901</c:v>
                </c:pt>
                <c:pt idx="948">
                  <c:v>0.19718309859154901</c:v>
                </c:pt>
                <c:pt idx="949">
                  <c:v>0.19718309859154901</c:v>
                </c:pt>
                <c:pt idx="950">
                  <c:v>0.19718309859154901</c:v>
                </c:pt>
                <c:pt idx="951">
                  <c:v>0.19718309859154901</c:v>
                </c:pt>
                <c:pt idx="952">
                  <c:v>0.19696969696969699</c:v>
                </c:pt>
                <c:pt idx="953">
                  <c:v>0.19696969696969699</c:v>
                </c:pt>
                <c:pt idx="954">
                  <c:v>0.19696969696969699</c:v>
                </c:pt>
                <c:pt idx="955">
                  <c:v>0.19696969696969699</c:v>
                </c:pt>
                <c:pt idx="956">
                  <c:v>0.19696969696969699</c:v>
                </c:pt>
                <c:pt idx="957">
                  <c:v>0.19696969696969699</c:v>
                </c:pt>
                <c:pt idx="958">
                  <c:v>0.19696969696969699</c:v>
                </c:pt>
                <c:pt idx="959">
                  <c:v>0.19696969696969699</c:v>
                </c:pt>
                <c:pt idx="960">
                  <c:v>0.19696969696969699</c:v>
                </c:pt>
                <c:pt idx="961">
                  <c:v>0.19672131147541</c:v>
                </c:pt>
                <c:pt idx="962">
                  <c:v>0.19672131147541</c:v>
                </c:pt>
                <c:pt idx="963">
                  <c:v>0.19672131147541</c:v>
                </c:pt>
                <c:pt idx="964">
                  <c:v>0.19672131147541</c:v>
                </c:pt>
                <c:pt idx="965">
                  <c:v>0.19672131147541</c:v>
                </c:pt>
                <c:pt idx="966">
                  <c:v>0.19672131147541</c:v>
                </c:pt>
                <c:pt idx="967">
                  <c:v>0.19672131147541</c:v>
                </c:pt>
                <c:pt idx="968">
                  <c:v>0.19672131147541</c:v>
                </c:pt>
                <c:pt idx="969">
                  <c:v>0.19650655021834099</c:v>
                </c:pt>
                <c:pt idx="970">
                  <c:v>0.19642857142857101</c:v>
                </c:pt>
                <c:pt idx="971">
                  <c:v>0.19642857142857101</c:v>
                </c:pt>
                <c:pt idx="972">
                  <c:v>0.19642857142857101</c:v>
                </c:pt>
                <c:pt idx="973">
                  <c:v>0.19642857142857101</c:v>
                </c:pt>
                <c:pt idx="974">
                  <c:v>0.19642857142857101</c:v>
                </c:pt>
                <c:pt idx="975">
                  <c:v>0.19626168224299101</c:v>
                </c:pt>
                <c:pt idx="976">
                  <c:v>0.19626168224299101</c:v>
                </c:pt>
                <c:pt idx="977">
                  <c:v>0.19626168224299101</c:v>
                </c:pt>
                <c:pt idx="978">
                  <c:v>0.19620253164557</c:v>
                </c:pt>
                <c:pt idx="979">
                  <c:v>0.19607843137254899</c:v>
                </c:pt>
                <c:pt idx="980">
                  <c:v>0.19607843137254899</c:v>
                </c:pt>
                <c:pt idx="981">
                  <c:v>0.19607843137254899</c:v>
                </c:pt>
                <c:pt idx="982">
                  <c:v>0.19607843137254899</c:v>
                </c:pt>
                <c:pt idx="983">
                  <c:v>0.19607843137254899</c:v>
                </c:pt>
                <c:pt idx="984">
                  <c:v>0.19607843137254899</c:v>
                </c:pt>
                <c:pt idx="985">
                  <c:v>0.19607843137254899</c:v>
                </c:pt>
                <c:pt idx="986">
                  <c:v>0.19587628865979401</c:v>
                </c:pt>
                <c:pt idx="987">
                  <c:v>0.19587628865979401</c:v>
                </c:pt>
                <c:pt idx="988">
                  <c:v>0.19576719576719601</c:v>
                </c:pt>
                <c:pt idx="989">
                  <c:v>0.19565217391304299</c:v>
                </c:pt>
                <c:pt idx="990">
                  <c:v>0.19565217391304299</c:v>
                </c:pt>
                <c:pt idx="991">
                  <c:v>0.19565217391304299</c:v>
                </c:pt>
                <c:pt idx="992">
                  <c:v>0.195402298850575</c:v>
                </c:pt>
                <c:pt idx="993">
                  <c:v>0.1953125</c:v>
                </c:pt>
                <c:pt idx="994">
                  <c:v>0.1953125</c:v>
                </c:pt>
                <c:pt idx="995">
                  <c:v>0.19512195121951201</c:v>
                </c:pt>
                <c:pt idx="996">
                  <c:v>0.19512195121951201</c:v>
                </c:pt>
                <c:pt idx="997">
                  <c:v>0.19480519480519501</c:v>
                </c:pt>
                <c:pt idx="998">
                  <c:v>0.19480519480519501</c:v>
                </c:pt>
                <c:pt idx="999">
                  <c:v>0.19480519480519501</c:v>
                </c:pt>
                <c:pt idx="1000">
                  <c:v>0.19480519480519501</c:v>
                </c:pt>
                <c:pt idx="1001">
                  <c:v>0.19480519480519501</c:v>
                </c:pt>
                <c:pt idx="1002">
                  <c:v>0.194756554307116</c:v>
                </c:pt>
                <c:pt idx="1003">
                  <c:v>0.194444444444444</c:v>
                </c:pt>
                <c:pt idx="1004">
                  <c:v>0.194444444444444</c:v>
                </c:pt>
                <c:pt idx="1005">
                  <c:v>0.194444444444444</c:v>
                </c:pt>
                <c:pt idx="1006">
                  <c:v>0.194244604316547</c:v>
                </c:pt>
                <c:pt idx="1007">
                  <c:v>0.19417475728155301</c:v>
                </c:pt>
                <c:pt idx="1008">
                  <c:v>0.19402985074626899</c:v>
                </c:pt>
                <c:pt idx="1009">
                  <c:v>0.19402985074626899</c:v>
                </c:pt>
                <c:pt idx="1010">
                  <c:v>0.19402985074626899</c:v>
                </c:pt>
                <c:pt idx="1011">
                  <c:v>0.19402985074626899</c:v>
                </c:pt>
                <c:pt idx="1012">
                  <c:v>0.19387755102040799</c:v>
                </c:pt>
                <c:pt idx="1013">
                  <c:v>0.19387755102040799</c:v>
                </c:pt>
                <c:pt idx="1014">
                  <c:v>0.19369369369369399</c:v>
                </c:pt>
                <c:pt idx="1015">
                  <c:v>0.19354838709677399</c:v>
                </c:pt>
                <c:pt idx="1016">
                  <c:v>0.19354838709677399</c:v>
                </c:pt>
                <c:pt idx="1017">
                  <c:v>0.19354838709677399</c:v>
                </c:pt>
                <c:pt idx="1018">
                  <c:v>0.19354838709677399</c:v>
                </c:pt>
                <c:pt idx="1019">
                  <c:v>0.19354838709677399</c:v>
                </c:pt>
                <c:pt idx="1020">
                  <c:v>0.19354838709677399</c:v>
                </c:pt>
                <c:pt idx="1021">
                  <c:v>0.193333333333333</c:v>
                </c:pt>
                <c:pt idx="1022">
                  <c:v>0.193333333333333</c:v>
                </c:pt>
                <c:pt idx="1023">
                  <c:v>0.193333333333333</c:v>
                </c:pt>
                <c:pt idx="1024">
                  <c:v>0.19318181818181801</c:v>
                </c:pt>
                <c:pt idx="1025">
                  <c:v>0.19310344827586201</c:v>
                </c:pt>
                <c:pt idx="1026">
                  <c:v>0.19306930693069299</c:v>
                </c:pt>
                <c:pt idx="1027">
                  <c:v>0.19298245614035101</c:v>
                </c:pt>
                <c:pt idx="1028">
                  <c:v>0.19298245614035101</c:v>
                </c:pt>
                <c:pt idx="1029">
                  <c:v>0.19298245614035101</c:v>
                </c:pt>
                <c:pt idx="1030">
                  <c:v>0.19298245614035101</c:v>
                </c:pt>
                <c:pt idx="1031">
                  <c:v>0.19298245614035101</c:v>
                </c:pt>
                <c:pt idx="1032">
                  <c:v>0.19277108433734899</c:v>
                </c:pt>
                <c:pt idx="1033">
                  <c:v>0.19277108433734899</c:v>
                </c:pt>
                <c:pt idx="1034">
                  <c:v>0.19277108433734899</c:v>
                </c:pt>
                <c:pt idx="1035">
                  <c:v>0.19277108433734899</c:v>
                </c:pt>
                <c:pt idx="1036">
                  <c:v>0.19230769230769201</c:v>
                </c:pt>
                <c:pt idx="1037">
                  <c:v>0.19230769230769201</c:v>
                </c:pt>
                <c:pt idx="1038">
                  <c:v>0.19230769230769201</c:v>
                </c:pt>
                <c:pt idx="1039">
                  <c:v>0.19230769230769201</c:v>
                </c:pt>
                <c:pt idx="1040">
                  <c:v>0.19230769230769201</c:v>
                </c:pt>
                <c:pt idx="1041">
                  <c:v>0.19230769230769201</c:v>
                </c:pt>
                <c:pt idx="1042">
                  <c:v>0.19230769230769201</c:v>
                </c:pt>
                <c:pt idx="1043">
                  <c:v>0.19230769230769201</c:v>
                </c:pt>
                <c:pt idx="1044">
                  <c:v>0.19230769230769201</c:v>
                </c:pt>
                <c:pt idx="1045">
                  <c:v>0.19230769230769201</c:v>
                </c:pt>
                <c:pt idx="1046">
                  <c:v>0.19230769230769201</c:v>
                </c:pt>
                <c:pt idx="1047">
                  <c:v>0.19211822660098499</c:v>
                </c:pt>
                <c:pt idx="1048">
                  <c:v>0.192</c:v>
                </c:pt>
                <c:pt idx="1049">
                  <c:v>0.19191919191919199</c:v>
                </c:pt>
                <c:pt idx="1050">
                  <c:v>0.19186046511627899</c:v>
                </c:pt>
                <c:pt idx="1051">
                  <c:v>0.19178082191780799</c:v>
                </c:pt>
                <c:pt idx="1052">
                  <c:v>0.19178082191780799</c:v>
                </c:pt>
                <c:pt idx="1053">
                  <c:v>0.19178082191780799</c:v>
                </c:pt>
                <c:pt idx="1054">
                  <c:v>0.19166666666666701</c:v>
                </c:pt>
                <c:pt idx="1055">
                  <c:v>0.19166666666666701</c:v>
                </c:pt>
                <c:pt idx="1056">
                  <c:v>0.19148936170212799</c:v>
                </c:pt>
                <c:pt idx="1057">
                  <c:v>0.19148936170212799</c:v>
                </c:pt>
                <c:pt idx="1058">
                  <c:v>0.19148936170212799</c:v>
                </c:pt>
                <c:pt idx="1059">
                  <c:v>0.19130434782608699</c:v>
                </c:pt>
                <c:pt idx="1060">
                  <c:v>0.191176470588235</c:v>
                </c:pt>
                <c:pt idx="1061">
                  <c:v>0.191176470588235</c:v>
                </c:pt>
                <c:pt idx="1062">
                  <c:v>0.19108280254777099</c:v>
                </c:pt>
                <c:pt idx="1063">
                  <c:v>0.19108280254777099</c:v>
                </c:pt>
                <c:pt idx="1064">
                  <c:v>0.19095477386934701</c:v>
                </c:pt>
                <c:pt idx="1065">
                  <c:v>0.190909090909091</c:v>
                </c:pt>
                <c:pt idx="1066">
                  <c:v>0.190909090909091</c:v>
                </c:pt>
                <c:pt idx="1067">
                  <c:v>0.19083969465648901</c:v>
                </c:pt>
                <c:pt idx="1068">
                  <c:v>0.19047619047618999</c:v>
                </c:pt>
                <c:pt idx="1069">
                  <c:v>0.19047619047618999</c:v>
                </c:pt>
                <c:pt idx="1070">
                  <c:v>0.19047619047618999</c:v>
                </c:pt>
                <c:pt idx="1071">
                  <c:v>0.19047619047618999</c:v>
                </c:pt>
                <c:pt idx="1072">
                  <c:v>0.19047619047618999</c:v>
                </c:pt>
                <c:pt idx="1073">
                  <c:v>0.19008264462809901</c:v>
                </c:pt>
                <c:pt idx="1074">
                  <c:v>0.19008264462809901</c:v>
                </c:pt>
                <c:pt idx="1075">
                  <c:v>0.19</c:v>
                </c:pt>
                <c:pt idx="1076">
                  <c:v>0.189873417721519</c:v>
                </c:pt>
                <c:pt idx="1077">
                  <c:v>0.189873417721519</c:v>
                </c:pt>
                <c:pt idx="1078">
                  <c:v>0.189873417721519</c:v>
                </c:pt>
                <c:pt idx="1079">
                  <c:v>0.18965517241379301</c:v>
                </c:pt>
                <c:pt idx="1080">
                  <c:v>0.18965517241379301</c:v>
                </c:pt>
                <c:pt idx="1081">
                  <c:v>0.18965517241379301</c:v>
                </c:pt>
                <c:pt idx="1082">
                  <c:v>0.18965517241379301</c:v>
                </c:pt>
                <c:pt idx="1083">
                  <c:v>0.18965517241379301</c:v>
                </c:pt>
                <c:pt idx="1084">
                  <c:v>0.18957345971563999</c:v>
                </c:pt>
                <c:pt idx="1085">
                  <c:v>0.18954248366013099</c:v>
                </c:pt>
                <c:pt idx="1086">
                  <c:v>0.18954248366013099</c:v>
                </c:pt>
                <c:pt idx="1087">
                  <c:v>0.18918918918918901</c:v>
                </c:pt>
                <c:pt idx="1088">
                  <c:v>0.18918918918918901</c:v>
                </c:pt>
                <c:pt idx="1089">
                  <c:v>0.18888888888888899</c:v>
                </c:pt>
                <c:pt idx="1090">
                  <c:v>0.188811188811189</c:v>
                </c:pt>
                <c:pt idx="1091">
                  <c:v>0.18867924528301899</c:v>
                </c:pt>
                <c:pt idx="1092">
                  <c:v>0.18867924528301899</c:v>
                </c:pt>
                <c:pt idx="1093">
                  <c:v>0.18867924528301899</c:v>
                </c:pt>
                <c:pt idx="1094">
                  <c:v>0.18867924528301899</c:v>
                </c:pt>
                <c:pt idx="1095">
                  <c:v>0.18867924528301899</c:v>
                </c:pt>
                <c:pt idx="1096">
                  <c:v>0.18867924528301899</c:v>
                </c:pt>
                <c:pt idx="1097">
                  <c:v>0.18867924528301899</c:v>
                </c:pt>
                <c:pt idx="1098">
                  <c:v>0.18867924528301899</c:v>
                </c:pt>
                <c:pt idx="1099">
                  <c:v>0.18867924528301899</c:v>
                </c:pt>
                <c:pt idx="1100">
                  <c:v>0.18867924528301899</c:v>
                </c:pt>
                <c:pt idx="1101">
                  <c:v>0.18867924528301899</c:v>
                </c:pt>
                <c:pt idx="1102">
                  <c:v>0.188524590163934</c:v>
                </c:pt>
                <c:pt idx="1103">
                  <c:v>0.18848167539267</c:v>
                </c:pt>
                <c:pt idx="1104">
                  <c:v>0.188405797101449</c:v>
                </c:pt>
                <c:pt idx="1105">
                  <c:v>0.188235294117647</c:v>
                </c:pt>
                <c:pt idx="1106">
                  <c:v>0.188235294117647</c:v>
                </c:pt>
                <c:pt idx="1107">
                  <c:v>0.18811881188118801</c:v>
                </c:pt>
                <c:pt idx="1108">
                  <c:v>0.18811881188118801</c:v>
                </c:pt>
                <c:pt idx="1109">
                  <c:v>0.188034188034188</c:v>
                </c:pt>
                <c:pt idx="1110">
                  <c:v>0.18796992481203001</c:v>
                </c:pt>
                <c:pt idx="1111">
                  <c:v>0.18787878787878801</c:v>
                </c:pt>
                <c:pt idx="1112">
                  <c:v>0.1875</c:v>
                </c:pt>
                <c:pt idx="1113">
                  <c:v>0.1875</c:v>
                </c:pt>
                <c:pt idx="1114">
                  <c:v>0.1875</c:v>
                </c:pt>
                <c:pt idx="1115">
                  <c:v>0.1875</c:v>
                </c:pt>
                <c:pt idx="1116">
                  <c:v>0.1875</c:v>
                </c:pt>
                <c:pt idx="1117">
                  <c:v>0.1875</c:v>
                </c:pt>
                <c:pt idx="1118">
                  <c:v>0.1875</c:v>
                </c:pt>
                <c:pt idx="1119">
                  <c:v>0.1875</c:v>
                </c:pt>
                <c:pt idx="1120">
                  <c:v>0.1875</c:v>
                </c:pt>
                <c:pt idx="1121">
                  <c:v>0.1875</c:v>
                </c:pt>
                <c:pt idx="1122">
                  <c:v>0.1875</c:v>
                </c:pt>
                <c:pt idx="1123">
                  <c:v>0.1875</c:v>
                </c:pt>
                <c:pt idx="1124">
                  <c:v>0.187096774193548</c:v>
                </c:pt>
                <c:pt idx="1125">
                  <c:v>0.18691588785046701</c:v>
                </c:pt>
                <c:pt idx="1126">
                  <c:v>0.18681318681318701</c:v>
                </c:pt>
                <c:pt idx="1127">
                  <c:v>0.18666666666666701</c:v>
                </c:pt>
                <c:pt idx="1128">
                  <c:v>0.18656716417910399</c:v>
                </c:pt>
                <c:pt idx="1129">
                  <c:v>0.186440677966102</c:v>
                </c:pt>
                <c:pt idx="1130">
                  <c:v>0.186440677966102</c:v>
                </c:pt>
                <c:pt idx="1131">
                  <c:v>0.186440677966102</c:v>
                </c:pt>
                <c:pt idx="1132">
                  <c:v>0.186440677966102</c:v>
                </c:pt>
                <c:pt idx="1133">
                  <c:v>0.18627450980392199</c:v>
                </c:pt>
                <c:pt idx="1134">
                  <c:v>0.18627450980392199</c:v>
                </c:pt>
                <c:pt idx="1135">
                  <c:v>0.18627450980392199</c:v>
                </c:pt>
                <c:pt idx="1136">
                  <c:v>0.18627450980392199</c:v>
                </c:pt>
                <c:pt idx="1137">
                  <c:v>0.186046511627907</c:v>
                </c:pt>
                <c:pt idx="1138">
                  <c:v>0.186046511627907</c:v>
                </c:pt>
                <c:pt idx="1139">
                  <c:v>0.186046511627907</c:v>
                </c:pt>
                <c:pt idx="1140">
                  <c:v>0.18589743589743599</c:v>
                </c:pt>
                <c:pt idx="1141">
                  <c:v>0.185714285714286</c:v>
                </c:pt>
                <c:pt idx="1142">
                  <c:v>0.185714285714286</c:v>
                </c:pt>
                <c:pt idx="1143">
                  <c:v>0.185714285714286</c:v>
                </c:pt>
                <c:pt idx="1144">
                  <c:v>0.185714285714286</c:v>
                </c:pt>
                <c:pt idx="1145">
                  <c:v>0.185567010309278</c:v>
                </c:pt>
                <c:pt idx="1146">
                  <c:v>0.185567010309278</c:v>
                </c:pt>
                <c:pt idx="1147">
                  <c:v>0.185567010309278</c:v>
                </c:pt>
                <c:pt idx="1148">
                  <c:v>0.18518518518518501</c:v>
                </c:pt>
                <c:pt idx="1149">
                  <c:v>0.18518518518518501</c:v>
                </c:pt>
                <c:pt idx="1150">
                  <c:v>0.18518518518518501</c:v>
                </c:pt>
                <c:pt idx="1151">
                  <c:v>0.18518518518518501</c:v>
                </c:pt>
                <c:pt idx="1152">
                  <c:v>0.18518518518518501</c:v>
                </c:pt>
                <c:pt idx="1153">
                  <c:v>0.18518518518518501</c:v>
                </c:pt>
                <c:pt idx="1154">
                  <c:v>0.18518518518518501</c:v>
                </c:pt>
                <c:pt idx="1155">
                  <c:v>0.18518518518518501</c:v>
                </c:pt>
                <c:pt idx="1156">
                  <c:v>0.18518518518518501</c:v>
                </c:pt>
                <c:pt idx="1157">
                  <c:v>0.18518518518518501</c:v>
                </c:pt>
                <c:pt idx="1158">
                  <c:v>0.18518518518518501</c:v>
                </c:pt>
                <c:pt idx="1159">
                  <c:v>0.18518518518518501</c:v>
                </c:pt>
                <c:pt idx="1160">
                  <c:v>0.18518518518518501</c:v>
                </c:pt>
                <c:pt idx="1161">
                  <c:v>0.18518518518518501</c:v>
                </c:pt>
                <c:pt idx="1162">
                  <c:v>0.185053380782918</c:v>
                </c:pt>
                <c:pt idx="1163">
                  <c:v>0.184782608695652</c:v>
                </c:pt>
                <c:pt idx="1164">
                  <c:v>0.184782608695652</c:v>
                </c:pt>
                <c:pt idx="1165">
                  <c:v>0.18461538461538499</c:v>
                </c:pt>
                <c:pt idx="1166">
                  <c:v>0.18461538461538499</c:v>
                </c:pt>
                <c:pt idx="1167">
                  <c:v>0.18461538461538499</c:v>
                </c:pt>
                <c:pt idx="1168">
                  <c:v>0.18461538461538499</c:v>
                </c:pt>
                <c:pt idx="1169">
                  <c:v>0.18461538461538499</c:v>
                </c:pt>
                <c:pt idx="1170">
                  <c:v>0.18461538461538499</c:v>
                </c:pt>
                <c:pt idx="1171">
                  <c:v>0.18446601941747601</c:v>
                </c:pt>
                <c:pt idx="1172">
                  <c:v>0.18446601941747601</c:v>
                </c:pt>
                <c:pt idx="1173">
                  <c:v>0.18442622950819701</c:v>
                </c:pt>
                <c:pt idx="1174">
                  <c:v>0.184397163120567</c:v>
                </c:pt>
                <c:pt idx="1175">
                  <c:v>0.18421052631578899</c:v>
                </c:pt>
                <c:pt idx="1176">
                  <c:v>0.18421052631578899</c:v>
                </c:pt>
                <c:pt idx="1177">
                  <c:v>0.18421052631578899</c:v>
                </c:pt>
                <c:pt idx="1178">
                  <c:v>0.18421052631578899</c:v>
                </c:pt>
                <c:pt idx="1179">
                  <c:v>0.18421052631578899</c:v>
                </c:pt>
                <c:pt idx="1180">
                  <c:v>0.18421052631578899</c:v>
                </c:pt>
                <c:pt idx="1181">
                  <c:v>0.18421052631578899</c:v>
                </c:pt>
                <c:pt idx="1182">
                  <c:v>0.18396226415094299</c:v>
                </c:pt>
                <c:pt idx="1183">
                  <c:v>0.18390804597701099</c:v>
                </c:pt>
                <c:pt idx="1184">
                  <c:v>0.183823529411765</c:v>
                </c:pt>
                <c:pt idx="1185">
                  <c:v>0.18378378378378399</c:v>
                </c:pt>
                <c:pt idx="1186">
                  <c:v>0.183673469387755</c:v>
                </c:pt>
                <c:pt idx="1187">
                  <c:v>0.183673469387755</c:v>
                </c:pt>
                <c:pt idx="1188">
                  <c:v>0.18348623853210999</c:v>
                </c:pt>
                <c:pt idx="1189">
                  <c:v>0.18333333333333299</c:v>
                </c:pt>
                <c:pt idx="1190">
                  <c:v>0.18333333333333299</c:v>
                </c:pt>
                <c:pt idx="1191">
                  <c:v>0.18333333333333299</c:v>
                </c:pt>
                <c:pt idx="1192">
                  <c:v>0.18333333333333299</c:v>
                </c:pt>
                <c:pt idx="1193">
                  <c:v>0.18333333333333299</c:v>
                </c:pt>
                <c:pt idx="1194">
                  <c:v>0.18333333333333299</c:v>
                </c:pt>
                <c:pt idx="1195">
                  <c:v>0.18320610687022901</c:v>
                </c:pt>
                <c:pt idx="1196">
                  <c:v>0.183098591549296</c:v>
                </c:pt>
                <c:pt idx="1197">
                  <c:v>0.183098591549296</c:v>
                </c:pt>
                <c:pt idx="1198">
                  <c:v>0.183098591549296</c:v>
                </c:pt>
                <c:pt idx="1199">
                  <c:v>0.183098591549296</c:v>
                </c:pt>
                <c:pt idx="1200">
                  <c:v>0.18292682926829301</c:v>
                </c:pt>
                <c:pt idx="1201">
                  <c:v>0.18292682926829301</c:v>
                </c:pt>
                <c:pt idx="1202">
                  <c:v>0.18292682926829301</c:v>
                </c:pt>
                <c:pt idx="1203">
                  <c:v>0.18292682926829301</c:v>
                </c:pt>
                <c:pt idx="1204">
                  <c:v>0.18292682926829301</c:v>
                </c:pt>
                <c:pt idx="1205">
                  <c:v>0.18292682926829301</c:v>
                </c:pt>
                <c:pt idx="1206">
                  <c:v>0.18279569892473099</c:v>
                </c:pt>
                <c:pt idx="1207">
                  <c:v>0.18279569892473099</c:v>
                </c:pt>
                <c:pt idx="1208">
                  <c:v>0.18269230769230799</c:v>
                </c:pt>
                <c:pt idx="1209">
                  <c:v>0.182608695652174</c:v>
                </c:pt>
                <c:pt idx="1210">
                  <c:v>0.182352941176471</c:v>
                </c:pt>
                <c:pt idx="1211">
                  <c:v>0.18181818181818199</c:v>
                </c:pt>
                <c:pt idx="1212">
                  <c:v>0.18181818181818199</c:v>
                </c:pt>
                <c:pt idx="1213">
                  <c:v>0.18181818181818199</c:v>
                </c:pt>
                <c:pt idx="1214">
                  <c:v>0.18181818181818199</c:v>
                </c:pt>
                <c:pt idx="1215">
                  <c:v>0.18181818181818199</c:v>
                </c:pt>
                <c:pt idx="1216">
                  <c:v>0.18181818181818199</c:v>
                </c:pt>
                <c:pt idx="1217">
                  <c:v>0.18181818181818199</c:v>
                </c:pt>
                <c:pt idx="1218">
                  <c:v>0.18181818181818199</c:v>
                </c:pt>
                <c:pt idx="1219">
                  <c:v>0.18181818181818199</c:v>
                </c:pt>
                <c:pt idx="1220">
                  <c:v>0.18181818181818199</c:v>
                </c:pt>
                <c:pt idx="1221">
                  <c:v>0.18181818181818199</c:v>
                </c:pt>
                <c:pt idx="1222">
                  <c:v>0.18181818181818199</c:v>
                </c:pt>
                <c:pt idx="1223">
                  <c:v>0.18181818181818199</c:v>
                </c:pt>
                <c:pt idx="1224">
                  <c:v>0.18181818181818199</c:v>
                </c:pt>
                <c:pt idx="1225">
                  <c:v>0.18181818181818199</c:v>
                </c:pt>
                <c:pt idx="1226">
                  <c:v>0.18181818181818199</c:v>
                </c:pt>
                <c:pt idx="1227">
                  <c:v>0.18181818181818199</c:v>
                </c:pt>
                <c:pt idx="1228">
                  <c:v>0.18181818181818199</c:v>
                </c:pt>
                <c:pt idx="1229">
                  <c:v>0.18124999999999999</c:v>
                </c:pt>
                <c:pt idx="1230">
                  <c:v>0.18120805369127499</c:v>
                </c:pt>
                <c:pt idx="1231">
                  <c:v>0.18120805369127499</c:v>
                </c:pt>
                <c:pt idx="1232">
                  <c:v>0.181034482758621</c:v>
                </c:pt>
                <c:pt idx="1233">
                  <c:v>0.180952380952381</c:v>
                </c:pt>
                <c:pt idx="1234">
                  <c:v>0.180952380952381</c:v>
                </c:pt>
                <c:pt idx="1235">
                  <c:v>0.180851063829787</c:v>
                </c:pt>
                <c:pt idx="1236">
                  <c:v>0.180555555555556</c:v>
                </c:pt>
                <c:pt idx="1237">
                  <c:v>0.180555555555556</c:v>
                </c:pt>
                <c:pt idx="1238">
                  <c:v>0.180555555555556</c:v>
                </c:pt>
                <c:pt idx="1239">
                  <c:v>0.180555555555556</c:v>
                </c:pt>
                <c:pt idx="1240">
                  <c:v>0.180451127819549</c:v>
                </c:pt>
                <c:pt idx="1241">
                  <c:v>0.18032786885245899</c:v>
                </c:pt>
                <c:pt idx="1242">
                  <c:v>0.18032786885245899</c:v>
                </c:pt>
                <c:pt idx="1243">
                  <c:v>0.18032786885245899</c:v>
                </c:pt>
                <c:pt idx="1244">
                  <c:v>0.18032786885245899</c:v>
                </c:pt>
                <c:pt idx="1245">
                  <c:v>0.18032786885245899</c:v>
                </c:pt>
                <c:pt idx="1246">
                  <c:v>0.18023255813953501</c:v>
                </c:pt>
                <c:pt idx="1247">
                  <c:v>0.18018018018018001</c:v>
                </c:pt>
                <c:pt idx="1248">
                  <c:v>0.18018018018018001</c:v>
                </c:pt>
                <c:pt idx="1249">
                  <c:v>0.18012422360248401</c:v>
                </c:pt>
                <c:pt idx="1250">
                  <c:v>0.18</c:v>
                </c:pt>
                <c:pt idx="1251">
                  <c:v>0.18</c:v>
                </c:pt>
                <c:pt idx="1252">
                  <c:v>0.18</c:v>
                </c:pt>
                <c:pt idx="1253">
                  <c:v>0.18</c:v>
                </c:pt>
                <c:pt idx="1254">
                  <c:v>0.18</c:v>
                </c:pt>
                <c:pt idx="1255">
                  <c:v>0.18</c:v>
                </c:pt>
                <c:pt idx="1256">
                  <c:v>0.18</c:v>
                </c:pt>
                <c:pt idx="1257">
                  <c:v>0.18</c:v>
                </c:pt>
                <c:pt idx="1258">
                  <c:v>0.18</c:v>
                </c:pt>
                <c:pt idx="1259">
                  <c:v>0.17977528089887601</c:v>
                </c:pt>
                <c:pt idx="1260">
                  <c:v>0.17977528089887601</c:v>
                </c:pt>
                <c:pt idx="1261">
                  <c:v>0.17948717948717999</c:v>
                </c:pt>
                <c:pt idx="1262">
                  <c:v>0.17948717948717999</c:v>
                </c:pt>
                <c:pt idx="1263">
                  <c:v>0.17948717948717999</c:v>
                </c:pt>
                <c:pt idx="1264">
                  <c:v>0.17948717948717999</c:v>
                </c:pt>
                <c:pt idx="1265">
                  <c:v>0.17948717948717999</c:v>
                </c:pt>
                <c:pt idx="1266">
                  <c:v>0.17931034482758601</c:v>
                </c:pt>
                <c:pt idx="1267">
                  <c:v>0.17931034482758601</c:v>
                </c:pt>
                <c:pt idx="1268">
                  <c:v>0.179245283018868</c:v>
                </c:pt>
                <c:pt idx="1269">
                  <c:v>0.17910447761194001</c:v>
                </c:pt>
                <c:pt idx="1270">
                  <c:v>0.17910447761194001</c:v>
                </c:pt>
                <c:pt idx="1271">
                  <c:v>0.17910447761194001</c:v>
                </c:pt>
                <c:pt idx="1272">
                  <c:v>0.17910447761194001</c:v>
                </c:pt>
                <c:pt idx="1273">
                  <c:v>0.17894736842105299</c:v>
                </c:pt>
                <c:pt idx="1274">
                  <c:v>0.17894736842105299</c:v>
                </c:pt>
                <c:pt idx="1275">
                  <c:v>0.17894736842105299</c:v>
                </c:pt>
                <c:pt idx="1276">
                  <c:v>0.17857142857142899</c:v>
                </c:pt>
                <c:pt idx="1277">
                  <c:v>0.17857142857142899</c:v>
                </c:pt>
                <c:pt idx="1278">
                  <c:v>0.17857142857142899</c:v>
                </c:pt>
                <c:pt idx="1279">
                  <c:v>0.17857142857142899</c:v>
                </c:pt>
                <c:pt idx="1280">
                  <c:v>0.17857142857142899</c:v>
                </c:pt>
                <c:pt idx="1281">
                  <c:v>0.178294573643411</c:v>
                </c:pt>
                <c:pt idx="1282">
                  <c:v>0.17821782178217799</c:v>
                </c:pt>
                <c:pt idx="1283">
                  <c:v>0.17816091954023</c:v>
                </c:pt>
                <c:pt idx="1284">
                  <c:v>0.17808219178082199</c:v>
                </c:pt>
                <c:pt idx="1285">
                  <c:v>0.17808219178082199</c:v>
                </c:pt>
                <c:pt idx="1286">
                  <c:v>0.17808219178082199</c:v>
                </c:pt>
                <c:pt idx="1287">
                  <c:v>0.17808219178082199</c:v>
                </c:pt>
                <c:pt idx="1288">
                  <c:v>0.17808219178082199</c:v>
                </c:pt>
                <c:pt idx="1289">
                  <c:v>0.17777777777777801</c:v>
                </c:pt>
                <c:pt idx="1290">
                  <c:v>0.17770034843205601</c:v>
                </c:pt>
                <c:pt idx="1291">
                  <c:v>0.17768595041322299</c:v>
                </c:pt>
                <c:pt idx="1292">
                  <c:v>0.177570093457944</c:v>
                </c:pt>
                <c:pt idx="1293">
                  <c:v>0.177570093457944</c:v>
                </c:pt>
                <c:pt idx="1294">
                  <c:v>0.17741935483870999</c:v>
                </c:pt>
                <c:pt idx="1295">
                  <c:v>0.17741935483870999</c:v>
                </c:pt>
                <c:pt idx="1296">
                  <c:v>0.17741935483870999</c:v>
                </c:pt>
                <c:pt idx="1297">
                  <c:v>0.17730496453900699</c:v>
                </c:pt>
                <c:pt idx="1298">
                  <c:v>0.17730496453900699</c:v>
                </c:pt>
                <c:pt idx="1299">
                  <c:v>0.177215189873418</c:v>
                </c:pt>
                <c:pt idx="1300">
                  <c:v>0.177215189873418</c:v>
                </c:pt>
                <c:pt idx="1301">
                  <c:v>0.177215189873418</c:v>
                </c:pt>
                <c:pt idx="1302">
                  <c:v>0.177215189873418</c:v>
                </c:pt>
                <c:pt idx="1303">
                  <c:v>0.17708333333333301</c:v>
                </c:pt>
                <c:pt idx="1304">
                  <c:v>0.17699115044247801</c:v>
                </c:pt>
                <c:pt idx="1305">
                  <c:v>0.17699115044247801</c:v>
                </c:pt>
                <c:pt idx="1306">
                  <c:v>0.17692307692307699</c:v>
                </c:pt>
                <c:pt idx="1307">
                  <c:v>0.176829268292683</c:v>
                </c:pt>
                <c:pt idx="1308">
                  <c:v>0.176829268292683</c:v>
                </c:pt>
                <c:pt idx="1309">
                  <c:v>0.17647058823529399</c:v>
                </c:pt>
                <c:pt idx="1310">
                  <c:v>0.17647058823529399</c:v>
                </c:pt>
                <c:pt idx="1311">
                  <c:v>0.17647058823529399</c:v>
                </c:pt>
                <c:pt idx="1312">
                  <c:v>0.17647058823529399</c:v>
                </c:pt>
                <c:pt idx="1313">
                  <c:v>0.17647058823529399</c:v>
                </c:pt>
                <c:pt idx="1314">
                  <c:v>0.17647058823529399</c:v>
                </c:pt>
                <c:pt idx="1315">
                  <c:v>0.17647058823529399</c:v>
                </c:pt>
                <c:pt idx="1316">
                  <c:v>0.17647058823529399</c:v>
                </c:pt>
                <c:pt idx="1317">
                  <c:v>0.17647058823529399</c:v>
                </c:pt>
                <c:pt idx="1318">
                  <c:v>0.17647058823529399</c:v>
                </c:pt>
                <c:pt idx="1319">
                  <c:v>0.17647058823529399</c:v>
                </c:pt>
                <c:pt idx="1320">
                  <c:v>0.17647058823529399</c:v>
                </c:pt>
                <c:pt idx="1321">
                  <c:v>0.17647058823529399</c:v>
                </c:pt>
                <c:pt idx="1322">
                  <c:v>0.17647058823529399</c:v>
                </c:pt>
                <c:pt idx="1323">
                  <c:v>0.17647058823529399</c:v>
                </c:pt>
                <c:pt idx="1324">
                  <c:v>0.175824175824176</c:v>
                </c:pt>
                <c:pt idx="1325">
                  <c:v>0.175824175824176</c:v>
                </c:pt>
                <c:pt idx="1326">
                  <c:v>0.175757575757576</c:v>
                </c:pt>
                <c:pt idx="1327">
                  <c:v>0.17567567567567599</c:v>
                </c:pt>
                <c:pt idx="1328">
                  <c:v>0.17567567567567599</c:v>
                </c:pt>
                <c:pt idx="1329">
                  <c:v>0.175627240143369</c:v>
                </c:pt>
                <c:pt idx="1330">
                  <c:v>0.175438596491228</c:v>
                </c:pt>
                <c:pt idx="1331">
                  <c:v>0.175438596491228</c:v>
                </c:pt>
                <c:pt idx="1332">
                  <c:v>0.175438596491228</c:v>
                </c:pt>
                <c:pt idx="1333">
                  <c:v>0.175438596491228</c:v>
                </c:pt>
                <c:pt idx="1334">
                  <c:v>0.175438596491228</c:v>
                </c:pt>
                <c:pt idx="1335">
                  <c:v>0.175438596491228</c:v>
                </c:pt>
                <c:pt idx="1336">
                  <c:v>0.17525773195876301</c:v>
                </c:pt>
                <c:pt idx="1337">
                  <c:v>0.17499999999999999</c:v>
                </c:pt>
                <c:pt idx="1338">
                  <c:v>0.17499999999999999</c:v>
                </c:pt>
                <c:pt idx="1339">
                  <c:v>0.17499999999999999</c:v>
                </c:pt>
                <c:pt idx="1340">
                  <c:v>0.17486338797814199</c:v>
                </c:pt>
                <c:pt idx="1341">
                  <c:v>0.17475728155339801</c:v>
                </c:pt>
                <c:pt idx="1342">
                  <c:v>0.17469879518072301</c:v>
                </c:pt>
                <c:pt idx="1343">
                  <c:v>0.17460317460317501</c:v>
                </c:pt>
                <c:pt idx="1344">
                  <c:v>0.17460317460317501</c:v>
                </c:pt>
                <c:pt idx="1345">
                  <c:v>0.17460317460317501</c:v>
                </c:pt>
                <c:pt idx="1346">
                  <c:v>0.17460317460317501</c:v>
                </c:pt>
                <c:pt idx="1347">
                  <c:v>0.17449664429530201</c:v>
                </c:pt>
                <c:pt idx="1348">
                  <c:v>0.17441860465116299</c:v>
                </c:pt>
                <c:pt idx="1349">
                  <c:v>0.17441860465116299</c:v>
                </c:pt>
                <c:pt idx="1350">
                  <c:v>0.17441860465116299</c:v>
                </c:pt>
                <c:pt idx="1351">
                  <c:v>0.17431192660550501</c:v>
                </c:pt>
                <c:pt idx="1352">
                  <c:v>0.17431192660550501</c:v>
                </c:pt>
                <c:pt idx="1353">
                  <c:v>0.173913043478261</c:v>
                </c:pt>
                <c:pt idx="1354">
                  <c:v>0.173913043478261</c:v>
                </c:pt>
                <c:pt idx="1355">
                  <c:v>0.173913043478261</c:v>
                </c:pt>
                <c:pt idx="1356">
                  <c:v>0.173913043478261</c:v>
                </c:pt>
                <c:pt idx="1357">
                  <c:v>0.173913043478261</c:v>
                </c:pt>
                <c:pt idx="1358">
                  <c:v>0.173913043478261</c:v>
                </c:pt>
                <c:pt idx="1359">
                  <c:v>0.173913043478261</c:v>
                </c:pt>
                <c:pt idx="1360">
                  <c:v>0.173913043478261</c:v>
                </c:pt>
                <c:pt idx="1361">
                  <c:v>0.17365269461077801</c:v>
                </c:pt>
                <c:pt idx="1362">
                  <c:v>0.173553719008264</c:v>
                </c:pt>
                <c:pt idx="1363">
                  <c:v>0.17346938775510201</c:v>
                </c:pt>
                <c:pt idx="1364">
                  <c:v>0.17346938775510201</c:v>
                </c:pt>
                <c:pt idx="1365">
                  <c:v>0.17341040462427701</c:v>
                </c:pt>
                <c:pt idx="1366">
                  <c:v>0.17333333333333301</c:v>
                </c:pt>
                <c:pt idx="1367">
                  <c:v>0.17333333333333301</c:v>
                </c:pt>
                <c:pt idx="1368">
                  <c:v>0.17333333333333301</c:v>
                </c:pt>
                <c:pt idx="1369">
                  <c:v>0.17307692307692299</c:v>
                </c:pt>
                <c:pt idx="1370">
                  <c:v>0.17307692307692299</c:v>
                </c:pt>
                <c:pt idx="1371">
                  <c:v>0.17307692307692299</c:v>
                </c:pt>
                <c:pt idx="1372">
                  <c:v>0.17307692307692299</c:v>
                </c:pt>
                <c:pt idx="1373">
                  <c:v>0.17307692307692299</c:v>
                </c:pt>
                <c:pt idx="1374">
                  <c:v>0.17307692307692299</c:v>
                </c:pt>
                <c:pt idx="1375">
                  <c:v>0.17307692307692299</c:v>
                </c:pt>
                <c:pt idx="1376">
                  <c:v>0.17283950617284</c:v>
                </c:pt>
                <c:pt idx="1377">
                  <c:v>0.17272727272727301</c:v>
                </c:pt>
                <c:pt idx="1378">
                  <c:v>0.17272727272727301</c:v>
                </c:pt>
                <c:pt idx="1379">
                  <c:v>0.17241379310344801</c:v>
                </c:pt>
                <c:pt idx="1380">
                  <c:v>0.17241379310344801</c:v>
                </c:pt>
                <c:pt idx="1381">
                  <c:v>0.17213114754098399</c:v>
                </c:pt>
                <c:pt idx="1382">
                  <c:v>0.17204301075268799</c:v>
                </c:pt>
                <c:pt idx="1383">
                  <c:v>0.17204301075268799</c:v>
                </c:pt>
                <c:pt idx="1384">
                  <c:v>0.171875</c:v>
                </c:pt>
                <c:pt idx="1385">
                  <c:v>0.171875</c:v>
                </c:pt>
                <c:pt idx="1386">
                  <c:v>0.171875</c:v>
                </c:pt>
                <c:pt idx="1387">
                  <c:v>0.171875</c:v>
                </c:pt>
                <c:pt idx="1388">
                  <c:v>0.171875</c:v>
                </c:pt>
                <c:pt idx="1389">
                  <c:v>0.171806167400881</c:v>
                </c:pt>
                <c:pt idx="1390">
                  <c:v>0.17171717171717199</c:v>
                </c:pt>
                <c:pt idx="1391">
                  <c:v>0.17167381974248899</c:v>
                </c:pt>
                <c:pt idx="1392">
                  <c:v>0.171641791044776</c:v>
                </c:pt>
                <c:pt idx="1393">
                  <c:v>0.17153284671532801</c:v>
                </c:pt>
                <c:pt idx="1394">
                  <c:v>0.17142857142857101</c:v>
                </c:pt>
                <c:pt idx="1395">
                  <c:v>0.17142857142857101</c:v>
                </c:pt>
                <c:pt idx="1396">
                  <c:v>0.17142857142857101</c:v>
                </c:pt>
                <c:pt idx="1397">
                  <c:v>0.17142857142857101</c:v>
                </c:pt>
                <c:pt idx="1398">
                  <c:v>0.17142857142857101</c:v>
                </c:pt>
                <c:pt idx="1399">
                  <c:v>0.17142857142857101</c:v>
                </c:pt>
                <c:pt idx="1400">
                  <c:v>0.171171171171171</c:v>
                </c:pt>
                <c:pt idx="1401">
                  <c:v>0.17112299465240599</c:v>
                </c:pt>
                <c:pt idx="1402">
                  <c:v>0.17105263157894701</c:v>
                </c:pt>
                <c:pt idx="1403">
                  <c:v>0.17105263157894701</c:v>
                </c:pt>
                <c:pt idx="1404">
                  <c:v>0.17105263157894701</c:v>
                </c:pt>
                <c:pt idx="1405">
                  <c:v>0.170940170940171</c:v>
                </c:pt>
                <c:pt idx="1406">
                  <c:v>0.17085427135678399</c:v>
                </c:pt>
                <c:pt idx="1407">
                  <c:v>0.17073170731707299</c:v>
                </c:pt>
                <c:pt idx="1408">
                  <c:v>0.170454545454545</c:v>
                </c:pt>
                <c:pt idx="1409">
                  <c:v>0.170454545454545</c:v>
                </c:pt>
                <c:pt idx="1410">
                  <c:v>0.17037037037037001</c:v>
                </c:pt>
                <c:pt idx="1411">
                  <c:v>0.17032967032967</c:v>
                </c:pt>
                <c:pt idx="1412">
                  <c:v>0.170212765957447</c:v>
                </c:pt>
                <c:pt idx="1413">
                  <c:v>0.170212765957447</c:v>
                </c:pt>
                <c:pt idx="1414">
                  <c:v>0.17006802721088399</c:v>
                </c:pt>
                <c:pt idx="1415">
                  <c:v>0.17</c:v>
                </c:pt>
                <c:pt idx="1416">
                  <c:v>0.17</c:v>
                </c:pt>
                <c:pt idx="1417">
                  <c:v>0.17</c:v>
                </c:pt>
                <c:pt idx="1418">
                  <c:v>0.169811320754717</c:v>
                </c:pt>
                <c:pt idx="1419">
                  <c:v>0.169811320754717</c:v>
                </c:pt>
                <c:pt idx="1420">
                  <c:v>0.169811320754717</c:v>
                </c:pt>
                <c:pt idx="1421">
                  <c:v>0.169811320754717</c:v>
                </c:pt>
                <c:pt idx="1422">
                  <c:v>0.169811320754717</c:v>
                </c:pt>
                <c:pt idx="1423">
                  <c:v>0.169811320754717</c:v>
                </c:pt>
                <c:pt idx="1424">
                  <c:v>0.169811320754717</c:v>
                </c:pt>
                <c:pt idx="1425">
                  <c:v>0.169811320754717</c:v>
                </c:pt>
                <c:pt idx="1426">
                  <c:v>0.169811320754717</c:v>
                </c:pt>
                <c:pt idx="1427">
                  <c:v>0.169811320754717</c:v>
                </c:pt>
                <c:pt idx="1428">
                  <c:v>0.169811320754717</c:v>
                </c:pt>
                <c:pt idx="1429">
                  <c:v>0.169811320754717</c:v>
                </c:pt>
                <c:pt idx="1430">
                  <c:v>0.169811320754717</c:v>
                </c:pt>
                <c:pt idx="1431">
                  <c:v>0.169811320754717</c:v>
                </c:pt>
                <c:pt idx="1432">
                  <c:v>0.169811320754717</c:v>
                </c:pt>
                <c:pt idx="1433">
                  <c:v>0.16972477064220201</c:v>
                </c:pt>
                <c:pt idx="1434">
                  <c:v>0.16956521739130401</c:v>
                </c:pt>
                <c:pt idx="1435">
                  <c:v>0.169491525423729</c:v>
                </c:pt>
                <c:pt idx="1436">
                  <c:v>0.169491525423729</c:v>
                </c:pt>
                <c:pt idx="1437">
                  <c:v>0.169491525423729</c:v>
                </c:pt>
                <c:pt idx="1438">
                  <c:v>0.169491525423729</c:v>
                </c:pt>
                <c:pt idx="1439">
                  <c:v>0.169491525423729</c:v>
                </c:pt>
                <c:pt idx="1440">
                  <c:v>0.16923076923076899</c:v>
                </c:pt>
                <c:pt idx="1441">
                  <c:v>0.16923076923076899</c:v>
                </c:pt>
                <c:pt idx="1442">
                  <c:v>0.16923076923076899</c:v>
                </c:pt>
                <c:pt idx="1443">
                  <c:v>0.16923076923076899</c:v>
                </c:pt>
                <c:pt idx="1444">
                  <c:v>0.16923076923076899</c:v>
                </c:pt>
                <c:pt idx="1445">
                  <c:v>0.16911764705882401</c:v>
                </c:pt>
                <c:pt idx="1446">
                  <c:v>0.169014084507042</c:v>
                </c:pt>
                <c:pt idx="1447">
                  <c:v>0.169014084507042</c:v>
                </c:pt>
                <c:pt idx="1448">
                  <c:v>0.169014084507042</c:v>
                </c:pt>
                <c:pt idx="1449">
                  <c:v>0.169014084507042</c:v>
                </c:pt>
                <c:pt idx="1450">
                  <c:v>0.168918918918919</c:v>
                </c:pt>
                <c:pt idx="1451">
                  <c:v>0.168831168831169</c:v>
                </c:pt>
                <c:pt idx="1452">
                  <c:v>0.168831168831169</c:v>
                </c:pt>
                <c:pt idx="1453">
                  <c:v>0.16867469879518099</c:v>
                </c:pt>
                <c:pt idx="1454">
                  <c:v>0.16867469879518099</c:v>
                </c:pt>
                <c:pt idx="1455">
                  <c:v>0.16853932584269701</c:v>
                </c:pt>
                <c:pt idx="1456">
                  <c:v>0.16853932584269701</c:v>
                </c:pt>
                <c:pt idx="1457">
                  <c:v>0.16847826086956499</c:v>
                </c:pt>
                <c:pt idx="1458">
                  <c:v>0.16847826086956499</c:v>
                </c:pt>
                <c:pt idx="1459">
                  <c:v>0.168421052631579</c:v>
                </c:pt>
                <c:pt idx="1460">
                  <c:v>0.168421052631579</c:v>
                </c:pt>
                <c:pt idx="1461">
                  <c:v>0.168421052631579</c:v>
                </c:pt>
                <c:pt idx="1462">
                  <c:v>0.168224299065421</c:v>
                </c:pt>
                <c:pt idx="1463">
                  <c:v>0.16806722689075601</c:v>
                </c:pt>
                <c:pt idx="1464">
                  <c:v>0.16806722689075601</c:v>
                </c:pt>
                <c:pt idx="1465">
                  <c:v>0.16800000000000001</c:v>
                </c:pt>
                <c:pt idx="1466">
                  <c:v>0.16800000000000001</c:v>
                </c:pt>
                <c:pt idx="1467">
                  <c:v>0.16793893129771001</c:v>
                </c:pt>
                <c:pt idx="1468">
                  <c:v>0.167883211678832</c:v>
                </c:pt>
                <c:pt idx="1469">
                  <c:v>0.16766467065868301</c:v>
                </c:pt>
                <c:pt idx="1470">
                  <c:v>0.16666666666666699</c:v>
                </c:pt>
                <c:pt idx="1471">
                  <c:v>0.16666666666666699</c:v>
                </c:pt>
                <c:pt idx="1472">
                  <c:v>0.16666666666666699</c:v>
                </c:pt>
                <c:pt idx="1473">
                  <c:v>0.16666666666666699</c:v>
                </c:pt>
                <c:pt idx="1474">
                  <c:v>0.16666666666666699</c:v>
                </c:pt>
                <c:pt idx="1475">
                  <c:v>0.16666666666666699</c:v>
                </c:pt>
                <c:pt idx="1476">
                  <c:v>0.16666666666666699</c:v>
                </c:pt>
                <c:pt idx="1477">
                  <c:v>0.16666666666666699</c:v>
                </c:pt>
                <c:pt idx="1478">
                  <c:v>0.16666666666666699</c:v>
                </c:pt>
                <c:pt idx="1479">
                  <c:v>0.16666666666666699</c:v>
                </c:pt>
                <c:pt idx="1480">
                  <c:v>0.16666666666666699</c:v>
                </c:pt>
                <c:pt idx="1481">
                  <c:v>0.16666666666666699</c:v>
                </c:pt>
                <c:pt idx="1482">
                  <c:v>0.16666666666666699</c:v>
                </c:pt>
                <c:pt idx="1483">
                  <c:v>0.16666666666666699</c:v>
                </c:pt>
                <c:pt idx="1484">
                  <c:v>0.16666666666666699</c:v>
                </c:pt>
                <c:pt idx="1485">
                  <c:v>0.16666666666666699</c:v>
                </c:pt>
                <c:pt idx="1486">
                  <c:v>0.16666666666666699</c:v>
                </c:pt>
                <c:pt idx="1487">
                  <c:v>0.16666666666666699</c:v>
                </c:pt>
                <c:pt idx="1488">
                  <c:v>0.16666666666666699</c:v>
                </c:pt>
                <c:pt idx="1489">
                  <c:v>0.16666666666666699</c:v>
                </c:pt>
                <c:pt idx="1490">
                  <c:v>0.16666666666666699</c:v>
                </c:pt>
                <c:pt idx="1491">
                  <c:v>0.16666666666666699</c:v>
                </c:pt>
                <c:pt idx="1492">
                  <c:v>0.16666666666666699</c:v>
                </c:pt>
                <c:pt idx="1493">
                  <c:v>0.16666666666666699</c:v>
                </c:pt>
                <c:pt idx="1494">
                  <c:v>0.16666666666666699</c:v>
                </c:pt>
                <c:pt idx="1495">
                  <c:v>0.16666666666666699</c:v>
                </c:pt>
                <c:pt idx="1496">
                  <c:v>0.16666666666666699</c:v>
                </c:pt>
                <c:pt idx="1497">
                  <c:v>0.16666666666666699</c:v>
                </c:pt>
                <c:pt idx="1498">
                  <c:v>0.16666666666666699</c:v>
                </c:pt>
                <c:pt idx="1499">
                  <c:v>0.16666666666666699</c:v>
                </c:pt>
                <c:pt idx="1500">
                  <c:v>0.16666666666666699</c:v>
                </c:pt>
                <c:pt idx="1501">
                  <c:v>0.16666666666666699</c:v>
                </c:pt>
                <c:pt idx="1502">
                  <c:v>0.16666666666666699</c:v>
                </c:pt>
                <c:pt idx="1503">
                  <c:v>0.16666666666666699</c:v>
                </c:pt>
                <c:pt idx="1504">
                  <c:v>0.16666666666666699</c:v>
                </c:pt>
                <c:pt idx="1505">
                  <c:v>0.16666666666666699</c:v>
                </c:pt>
                <c:pt idx="1506">
                  <c:v>0.16666666666666699</c:v>
                </c:pt>
                <c:pt idx="1507">
                  <c:v>0.16666666666666699</c:v>
                </c:pt>
                <c:pt idx="1508">
                  <c:v>0.16582914572864299</c:v>
                </c:pt>
                <c:pt idx="1509">
                  <c:v>0.16546762589928099</c:v>
                </c:pt>
                <c:pt idx="1510">
                  <c:v>0.16541353383458601</c:v>
                </c:pt>
                <c:pt idx="1511">
                  <c:v>0.16541353383458601</c:v>
                </c:pt>
                <c:pt idx="1512">
                  <c:v>0.16535433070866101</c:v>
                </c:pt>
                <c:pt idx="1513">
                  <c:v>0.16535433070866101</c:v>
                </c:pt>
                <c:pt idx="1514">
                  <c:v>0.16521739130434801</c:v>
                </c:pt>
                <c:pt idx="1515">
                  <c:v>0.16513761467889901</c:v>
                </c:pt>
                <c:pt idx="1516">
                  <c:v>0.16504854368932001</c:v>
                </c:pt>
                <c:pt idx="1517">
                  <c:v>0.164948453608247</c:v>
                </c:pt>
                <c:pt idx="1518">
                  <c:v>0.164835164835165</c:v>
                </c:pt>
                <c:pt idx="1519">
                  <c:v>0.164835164835165</c:v>
                </c:pt>
                <c:pt idx="1520">
                  <c:v>0.164835164835165</c:v>
                </c:pt>
                <c:pt idx="1521">
                  <c:v>0.164835164835165</c:v>
                </c:pt>
                <c:pt idx="1522">
                  <c:v>0.16477272727272699</c:v>
                </c:pt>
                <c:pt idx="1523">
                  <c:v>0.16477272727272699</c:v>
                </c:pt>
                <c:pt idx="1524">
                  <c:v>0.16470588235294101</c:v>
                </c:pt>
                <c:pt idx="1525">
                  <c:v>0.16470588235294101</c:v>
                </c:pt>
                <c:pt idx="1526">
                  <c:v>0.164556962025316</c:v>
                </c:pt>
                <c:pt idx="1527">
                  <c:v>0.164556962025316</c:v>
                </c:pt>
                <c:pt idx="1528">
                  <c:v>0.164556962025316</c:v>
                </c:pt>
                <c:pt idx="1529">
                  <c:v>0.164556962025316</c:v>
                </c:pt>
                <c:pt idx="1530">
                  <c:v>0.16447368421052599</c:v>
                </c:pt>
                <c:pt idx="1531">
                  <c:v>0.164383561643836</c:v>
                </c:pt>
                <c:pt idx="1532">
                  <c:v>0.164383561643836</c:v>
                </c:pt>
                <c:pt idx="1533">
                  <c:v>0.16428571428571401</c:v>
                </c:pt>
                <c:pt idx="1534">
                  <c:v>0.164179104477612</c:v>
                </c:pt>
                <c:pt idx="1535">
                  <c:v>0.164179104477612</c:v>
                </c:pt>
                <c:pt idx="1536">
                  <c:v>0.164179104477612</c:v>
                </c:pt>
                <c:pt idx="1537">
                  <c:v>0.16393442622950799</c:v>
                </c:pt>
                <c:pt idx="1538">
                  <c:v>0.16393442622950799</c:v>
                </c:pt>
                <c:pt idx="1539">
                  <c:v>0.16393442622950799</c:v>
                </c:pt>
                <c:pt idx="1540">
                  <c:v>0.16382252559727001</c:v>
                </c:pt>
                <c:pt idx="1541">
                  <c:v>0.163793103448276</c:v>
                </c:pt>
                <c:pt idx="1542">
                  <c:v>0.163793103448276</c:v>
                </c:pt>
                <c:pt idx="1543">
                  <c:v>0.163636363636364</c:v>
                </c:pt>
                <c:pt idx="1544">
                  <c:v>0.163636363636364</c:v>
                </c:pt>
                <c:pt idx="1545">
                  <c:v>0.163636363636364</c:v>
                </c:pt>
                <c:pt idx="1546">
                  <c:v>0.163636363636364</c:v>
                </c:pt>
                <c:pt idx="1547">
                  <c:v>0.163636363636364</c:v>
                </c:pt>
                <c:pt idx="1548">
                  <c:v>0.163636363636364</c:v>
                </c:pt>
                <c:pt idx="1549">
                  <c:v>0.16304347826087001</c:v>
                </c:pt>
                <c:pt idx="1550">
                  <c:v>0.16304347826087001</c:v>
                </c:pt>
                <c:pt idx="1551">
                  <c:v>0.16304347826087001</c:v>
                </c:pt>
                <c:pt idx="1552">
                  <c:v>0.16304347826087001</c:v>
                </c:pt>
                <c:pt idx="1553">
                  <c:v>0.16304347826087001</c:v>
                </c:pt>
                <c:pt idx="1554">
                  <c:v>0.163009404388715</c:v>
                </c:pt>
                <c:pt idx="1555">
                  <c:v>0.162962962962963</c:v>
                </c:pt>
                <c:pt idx="1556">
                  <c:v>0.162790697674419</c:v>
                </c:pt>
                <c:pt idx="1557">
                  <c:v>0.162790697674419</c:v>
                </c:pt>
                <c:pt idx="1558">
                  <c:v>0.162790697674419</c:v>
                </c:pt>
                <c:pt idx="1559">
                  <c:v>0.16256157635467999</c:v>
                </c:pt>
                <c:pt idx="1560">
                  <c:v>0.16250000000000001</c:v>
                </c:pt>
                <c:pt idx="1561">
                  <c:v>0.16250000000000001</c:v>
                </c:pt>
                <c:pt idx="1562">
                  <c:v>0.16250000000000001</c:v>
                </c:pt>
                <c:pt idx="1563">
                  <c:v>0.162162162162162</c:v>
                </c:pt>
                <c:pt idx="1564">
                  <c:v>0.162162162162162</c:v>
                </c:pt>
                <c:pt idx="1565">
                  <c:v>0.162162162162162</c:v>
                </c:pt>
                <c:pt idx="1566">
                  <c:v>0.162162162162162</c:v>
                </c:pt>
                <c:pt idx="1567">
                  <c:v>0.162162162162162</c:v>
                </c:pt>
                <c:pt idx="1568">
                  <c:v>0.162162162162162</c:v>
                </c:pt>
                <c:pt idx="1569">
                  <c:v>0.162162162162162</c:v>
                </c:pt>
                <c:pt idx="1570">
                  <c:v>0.161971830985916</c:v>
                </c:pt>
                <c:pt idx="1571">
                  <c:v>0.161904761904762</c:v>
                </c:pt>
                <c:pt idx="1572">
                  <c:v>0.161904761904762</c:v>
                </c:pt>
                <c:pt idx="1573">
                  <c:v>0.161764705882353</c:v>
                </c:pt>
                <c:pt idx="1574">
                  <c:v>0.161764705882353</c:v>
                </c:pt>
                <c:pt idx="1575">
                  <c:v>0.161764705882353</c:v>
                </c:pt>
                <c:pt idx="1576">
                  <c:v>0.161764705882353</c:v>
                </c:pt>
                <c:pt idx="1577">
                  <c:v>0.161764705882353</c:v>
                </c:pt>
                <c:pt idx="1578">
                  <c:v>0.161764705882353</c:v>
                </c:pt>
                <c:pt idx="1579">
                  <c:v>0.161490683229814</c:v>
                </c:pt>
                <c:pt idx="1580">
                  <c:v>0.16129032258064499</c:v>
                </c:pt>
                <c:pt idx="1581">
                  <c:v>0.16129032258064499</c:v>
                </c:pt>
                <c:pt idx="1582">
                  <c:v>0.16129032258064499</c:v>
                </c:pt>
                <c:pt idx="1583">
                  <c:v>0.16129032258064499</c:v>
                </c:pt>
                <c:pt idx="1584">
                  <c:v>0.16129032258064499</c:v>
                </c:pt>
                <c:pt idx="1585">
                  <c:v>0.16129032258064499</c:v>
                </c:pt>
                <c:pt idx="1586">
                  <c:v>0.16129032258064499</c:v>
                </c:pt>
                <c:pt idx="1587">
                  <c:v>0.16129032258064499</c:v>
                </c:pt>
                <c:pt idx="1588">
                  <c:v>0.161137440758294</c:v>
                </c:pt>
                <c:pt idx="1589">
                  <c:v>0.161073825503356</c:v>
                </c:pt>
                <c:pt idx="1590">
                  <c:v>0.161016949152542</c:v>
                </c:pt>
                <c:pt idx="1591">
                  <c:v>0.161016949152542</c:v>
                </c:pt>
                <c:pt idx="1592">
                  <c:v>0.160919540229885</c:v>
                </c:pt>
                <c:pt idx="1593">
                  <c:v>0.160839160839161</c:v>
                </c:pt>
                <c:pt idx="1594">
                  <c:v>0.160714285714286</c:v>
                </c:pt>
                <c:pt idx="1595">
                  <c:v>0.160714285714286</c:v>
                </c:pt>
                <c:pt idx="1596">
                  <c:v>0.160714285714286</c:v>
                </c:pt>
                <c:pt idx="1597">
                  <c:v>0.160714285714286</c:v>
                </c:pt>
                <c:pt idx="1598">
                  <c:v>0.160714285714286</c:v>
                </c:pt>
                <c:pt idx="1599">
                  <c:v>0.160714285714286</c:v>
                </c:pt>
                <c:pt idx="1600">
                  <c:v>0.160714285714286</c:v>
                </c:pt>
                <c:pt idx="1601">
                  <c:v>0.160714285714286</c:v>
                </c:pt>
                <c:pt idx="1602">
                  <c:v>0.160583941605839</c:v>
                </c:pt>
                <c:pt idx="1603">
                  <c:v>0.160583941605839</c:v>
                </c:pt>
                <c:pt idx="1604">
                  <c:v>0.16049382716049401</c:v>
                </c:pt>
                <c:pt idx="1605">
                  <c:v>0.16049382716049401</c:v>
                </c:pt>
                <c:pt idx="1606">
                  <c:v>0.16049382716049401</c:v>
                </c:pt>
                <c:pt idx="1607">
                  <c:v>0.16042780748663099</c:v>
                </c:pt>
                <c:pt idx="1608">
                  <c:v>0.16033755274261599</c:v>
                </c:pt>
                <c:pt idx="1609">
                  <c:v>0.16030534351145001</c:v>
                </c:pt>
                <c:pt idx="1610">
                  <c:v>0.16017316017316</c:v>
                </c:pt>
                <c:pt idx="1611">
                  <c:v>0.16</c:v>
                </c:pt>
                <c:pt idx="1612">
                  <c:v>0.16</c:v>
                </c:pt>
                <c:pt idx="1613">
                  <c:v>0.16</c:v>
                </c:pt>
                <c:pt idx="1614">
                  <c:v>0.16</c:v>
                </c:pt>
                <c:pt idx="1615">
                  <c:v>0.16</c:v>
                </c:pt>
                <c:pt idx="1616">
                  <c:v>0.16</c:v>
                </c:pt>
                <c:pt idx="1617">
                  <c:v>0.16</c:v>
                </c:pt>
                <c:pt idx="1618">
                  <c:v>0.16</c:v>
                </c:pt>
                <c:pt idx="1619">
                  <c:v>0.16</c:v>
                </c:pt>
                <c:pt idx="1620">
                  <c:v>0.16</c:v>
                </c:pt>
                <c:pt idx="1621">
                  <c:v>0.16</c:v>
                </c:pt>
                <c:pt idx="1622">
                  <c:v>0.15972222222222199</c:v>
                </c:pt>
                <c:pt idx="1623">
                  <c:v>0.15972222222222199</c:v>
                </c:pt>
                <c:pt idx="1624">
                  <c:v>0.15972222222222199</c:v>
                </c:pt>
                <c:pt idx="1625">
                  <c:v>0.159574468085106</c:v>
                </c:pt>
                <c:pt idx="1626">
                  <c:v>0.159574468085106</c:v>
                </c:pt>
                <c:pt idx="1627">
                  <c:v>0.15948275862069</c:v>
                </c:pt>
                <c:pt idx="1628">
                  <c:v>0.15942028985507201</c:v>
                </c:pt>
                <c:pt idx="1629">
                  <c:v>0.15942028985507201</c:v>
                </c:pt>
                <c:pt idx="1630">
                  <c:v>0.15942028985507201</c:v>
                </c:pt>
                <c:pt idx="1631">
                  <c:v>0.15923566878980899</c:v>
                </c:pt>
                <c:pt idx="1632">
                  <c:v>0.15909090909090901</c:v>
                </c:pt>
                <c:pt idx="1633">
                  <c:v>0.15909090909090901</c:v>
                </c:pt>
                <c:pt idx="1634">
                  <c:v>0.15909090909090901</c:v>
                </c:pt>
                <c:pt idx="1635">
                  <c:v>0.15887850467289699</c:v>
                </c:pt>
                <c:pt idx="1636">
                  <c:v>0.158730158730159</c:v>
                </c:pt>
                <c:pt idx="1637">
                  <c:v>0.15853658536585399</c:v>
                </c:pt>
                <c:pt idx="1638">
                  <c:v>0.15853658536585399</c:v>
                </c:pt>
                <c:pt idx="1639">
                  <c:v>0.15853658536585399</c:v>
                </c:pt>
                <c:pt idx="1640">
                  <c:v>0.15853658536585399</c:v>
                </c:pt>
                <c:pt idx="1641">
                  <c:v>0.15853658536585399</c:v>
                </c:pt>
                <c:pt idx="1642">
                  <c:v>0.15853658536585399</c:v>
                </c:pt>
                <c:pt idx="1643">
                  <c:v>0.15853658536585399</c:v>
                </c:pt>
                <c:pt idx="1644">
                  <c:v>0.15853658536585399</c:v>
                </c:pt>
                <c:pt idx="1645">
                  <c:v>0.158415841584158</c:v>
                </c:pt>
                <c:pt idx="1646">
                  <c:v>0.15833333333333299</c:v>
                </c:pt>
                <c:pt idx="1647">
                  <c:v>0.157894736842105</c:v>
                </c:pt>
                <c:pt idx="1648">
                  <c:v>0.157894736842105</c:v>
                </c:pt>
                <c:pt idx="1649">
                  <c:v>0.157894736842105</c:v>
                </c:pt>
                <c:pt idx="1650">
                  <c:v>0.157894736842105</c:v>
                </c:pt>
                <c:pt idx="1651">
                  <c:v>0.157894736842105</c:v>
                </c:pt>
                <c:pt idx="1652">
                  <c:v>0.157894736842105</c:v>
                </c:pt>
                <c:pt idx="1653">
                  <c:v>0.157894736842105</c:v>
                </c:pt>
                <c:pt idx="1654">
                  <c:v>0.157894736842105</c:v>
                </c:pt>
                <c:pt idx="1655">
                  <c:v>0.157894736842105</c:v>
                </c:pt>
                <c:pt idx="1656">
                  <c:v>0.157894736842105</c:v>
                </c:pt>
                <c:pt idx="1657">
                  <c:v>0.157894736842105</c:v>
                </c:pt>
                <c:pt idx="1658">
                  <c:v>0.15763546798029601</c:v>
                </c:pt>
                <c:pt idx="1659">
                  <c:v>0.15763546798029601</c:v>
                </c:pt>
                <c:pt idx="1660">
                  <c:v>0.15753424657534201</c:v>
                </c:pt>
                <c:pt idx="1661">
                  <c:v>0.15753424657534201</c:v>
                </c:pt>
                <c:pt idx="1662">
                  <c:v>0.15730337078651699</c:v>
                </c:pt>
                <c:pt idx="1663">
                  <c:v>0.15730337078651699</c:v>
                </c:pt>
                <c:pt idx="1664">
                  <c:v>0.15730337078651699</c:v>
                </c:pt>
                <c:pt idx="1665">
                  <c:v>0.15730337078651699</c:v>
                </c:pt>
                <c:pt idx="1666">
                  <c:v>0.157142857142857</c:v>
                </c:pt>
                <c:pt idx="1667">
                  <c:v>0.157142857142857</c:v>
                </c:pt>
                <c:pt idx="1668">
                  <c:v>0.157142857142857</c:v>
                </c:pt>
                <c:pt idx="1669">
                  <c:v>0.157142857142857</c:v>
                </c:pt>
                <c:pt idx="1670">
                  <c:v>0.157142857142857</c:v>
                </c:pt>
                <c:pt idx="1671">
                  <c:v>0.15702479338843001</c:v>
                </c:pt>
                <c:pt idx="1672">
                  <c:v>0.15686274509803899</c:v>
                </c:pt>
                <c:pt idx="1673">
                  <c:v>0.15686274509803899</c:v>
                </c:pt>
                <c:pt idx="1674">
                  <c:v>0.15686274509803899</c:v>
                </c:pt>
                <c:pt idx="1675">
                  <c:v>0.15686274509803899</c:v>
                </c:pt>
                <c:pt idx="1676">
                  <c:v>0.15686274509803899</c:v>
                </c:pt>
                <c:pt idx="1677">
                  <c:v>0.15686274509803899</c:v>
                </c:pt>
                <c:pt idx="1678">
                  <c:v>0.15686274509803899</c:v>
                </c:pt>
                <c:pt idx="1679">
                  <c:v>0.15686274509803899</c:v>
                </c:pt>
                <c:pt idx="1680">
                  <c:v>0.15686274509803899</c:v>
                </c:pt>
                <c:pt idx="1681">
                  <c:v>0.15686274509803899</c:v>
                </c:pt>
                <c:pt idx="1682">
                  <c:v>0.156626506024096</c:v>
                </c:pt>
                <c:pt idx="1683">
                  <c:v>0.156626506024096</c:v>
                </c:pt>
                <c:pt idx="1684">
                  <c:v>0.156626506024096</c:v>
                </c:pt>
                <c:pt idx="1685">
                  <c:v>0.156626506024096</c:v>
                </c:pt>
                <c:pt idx="1686">
                  <c:v>0.156626506024096</c:v>
                </c:pt>
                <c:pt idx="1687">
                  <c:v>0.156626506024096</c:v>
                </c:pt>
                <c:pt idx="1688">
                  <c:v>0.156626506024096</c:v>
                </c:pt>
                <c:pt idx="1689">
                  <c:v>0.15656565656565699</c:v>
                </c:pt>
                <c:pt idx="1690">
                  <c:v>0.15652173913043499</c:v>
                </c:pt>
                <c:pt idx="1691">
                  <c:v>0.15625</c:v>
                </c:pt>
                <c:pt idx="1692">
                  <c:v>0.15625</c:v>
                </c:pt>
                <c:pt idx="1693">
                  <c:v>0.15625</c:v>
                </c:pt>
                <c:pt idx="1694">
                  <c:v>0.15625</c:v>
                </c:pt>
                <c:pt idx="1695">
                  <c:v>0.15625</c:v>
                </c:pt>
                <c:pt idx="1696">
                  <c:v>0.15625</c:v>
                </c:pt>
                <c:pt idx="1697">
                  <c:v>0.15625</c:v>
                </c:pt>
                <c:pt idx="1698">
                  <c:v>0.15625</c:v>
                </c:pt>
                <c:pt idx="1699">
                  <c:v>0.15625</c:v>
                </c:pt>
                <c:pt idx="1700">
                  <c:v>0.15602836879432599</c:v>
                </c:pt>
                <c:pt idx="1701">
                  <c:v>0.15602836879432599</c:v>
                </c:pt>
                <c:pt idx="1702">
                  <c:v>0.155963302752294</c:v>
                </c:pt>
                <c:pt idx="1703">
                  <c:v>0.155963302752294</c:v>
                </c:pt>
                <c:pt idx="1704">
                  <c:v>0.155963302752294</c:v>
                </c:pt>
                <c:pt idx="1705">
                  <c:v>0.15584415584415601</c:v>
                </c:pt>
                <c:pt idx="1706">
                  <c:v>0.15584415584415601</c:v>
                </c:pt>
                <c:pt idx="1707">
                  <c:v>0.155688622754491</c:v>
                </c:pt>
                <c:pt idx="1708">
                  <c:v>0.155555555555556</c:v>
                </c:pt>
                <c:pt idx="1709">
                  <c:v>0.155555555555556</c:v>
                </c:pt>
                <c:pt idx="1710">
                  <c:v>0.155555555555556</c:v>
                </c:pt>
                <c:pt idx="1711">
                  <c:v>0.155555555555556</c:v>
                </c:pt>
                <c:pt idx="1712">
                  <c:v>0.155555555555556</c:v>
                </c:pt>
                <c:pt idx="1713">
                  <c:v>0.15533980582524301</c:v>
                </c:pt>
                <c:pt idx="1714">
                  <c:v>0.15527950310558999</c:v>
                </c:pt>
                <c:pt idx="1715">
                  <c:v>0.15525114155251099</c:v>
                </c:pt>
                <c:pt idx="1716">
                  <c:v>0.15517241379310301</c:v>
                </c:pt>
                <c:pt idx="1717">
                  <c:v>0.15517241379310301</c:v>
                </c:pt>
                <c:pt idx="1718">
                  <c:v>0.15517241379310301</c:v>
                </c:pt>
                <c:pt idx="1719">
                  <c:v>0.15517241379310301</c:v>
                </c:pt>
                <c:pt idx="1720">
                  <c:v>0.15517241379310301</c:v>
                </c:pt>
                <c:pt idx="1721">
                  <c:v>0.15503875968992301</c:v>
                </c:pt>
                <c:pt idx="1722">
                  <c:v>0.154929577464789</c:v>
                </c:pt>
                <c:pt idx="1723">
                  <c:v>0.154929577464789</c:v>
                </c:pt>
                <c:pt idx="1724">
                  <c:v>0.154929577464789</c:v>
                </c:pt>
                <c:pt idx="1725">
                  <c:v>0.154929577464789</c:v>
                </c:pt>
                <c:pt idx="1726">
                  <c:v>0.154929577464789</c:v>
                </c:pt>
                <c:pt idx="1727">
                  <c:v>0.154929577464789</c:v>
                </c:pt>
                <c:pt idx="1728">
                  <c:v>0.154838709677419</c:v>
                </c:pt>
                <c:pt idx="1729">
                  <c:v>0.15476190476190499</c:v>
                </c:pt>
                <c:pt idx="1730">
                  <c:v>0.15476190476190499</c:v>
                </c:pt>
                <c:pt idx="1731">
                  <c:v>0.15463917525773199</c:v>
                </c:pt>
                <c:pt idx="1732">
                  <c:v>0.154471544715447</c:v>
                </c:pt>
                <c:pt idx="1733">
                  <c:v>0.15444015444015399</c:v>
                </c:pt>
                <c:pt idx="1734">
                  <c:v>0.15436241610738299</c:v>
                </c:pt>
                <c:pt idx="1735">
                  <c:v>0.15384615384615399</c:v>
                </c:pt>
                <c:pt idx="1736">
                  <c:v>0.15384615384615399</c:v>
                </c:pt>
                <c:pt idx="1737">
                  <c:v>0.15384615384615399</c:v>
                </c:pt>
                <c:pt idx="1738">
                  <c:v>0.15384615384615399</c:v>
                </c:pt>
                <c:pt idx="1739">
                  <c:v>0.15384615384615399</c:v>
                </c:pt>
                <c:pt idx="1740">
                  <c:v>0.15384615384615399</c:v>
                </c:pt>
                <c:pt idx="1741">
                  <c:v>0.15384615384615399</c:v>
                </c:pt>
                <c:pt idx="1742">
                  <c:v>0.15384615384615399</c:v>
                </c:pt>
                <c:pt idx="1743">
                  <c:v>0.15384615384615399</c:v>
                </c:pt>
                <c:pt idx="1744">
                  <c:v>0.15384615384615399</c:v>
                </c:pt>
                <c:pt idx="1745">
                  <c:v>0.15384615384615399</c:v>
                </c:pt>
                <c:pt idx="1746">
                  <c:v>0.15384615384615399</c:v>
                </c:pt>
                <c:pt idx="1747">
                  <c:v>0.15384615384615399</c:v>
                </c:pt>
                <c:pt idx="1748">
                  <c:v>0.15384615384615399</c:v>
                </c:pt>
                <c:pt idx="1749">
                  <c:v>0.15384615384615399</c:v>
                </c:pt>
                <c:pt idx="1750">
                  <c:v>0.15384615384615399</c:v>
                </c:pt>
                <c:pt idx="1751">
                  <c:v>0.15384615384615399</c:v>
                </c:pt>
                <c:pt idx="1752">
                  <c:v>0.15384615384615399</c:v>
                </c:pt>
                <c:pt idx="1753">
                  <c:v>0.15384615384615399</c:v>
                </c:pt>
                <c:pt idx="1754">
                  <c:v>0.15384615384615399</c:v>
                </c:pt>
                <c:pt idx="1755">
                  <c:v>0.15384615384615399</c:v>
                </c:pt>
                <c:pt idx="1756">
                  <c:v>0.15384615384615399</c:v>
                </c:pt>
                <c:pt idx="1757">
                  <c:v>0.15343915343915299</c:v>
                </c:pt>
                <c:pt idx="1758">
                  <c:v>0.153153153153153</c:v>
                </c:pt>
                <c:pt idx="1759">
                  <c:v>0.153153153153153</c:v>
                </c:pt>
                <c:pt idx="1760">
                  <c:v>0.15306122448979601</c:v>
                </c:pt>
                <c:pt idx="1761">
                  <c:v>0.15306122448979601</c:v>
                </c:pt>
                <c:pt idx="1762">
                  <c:v>0.15306122448979601</c:v>
                </c:pt>
                <c:pt idx="1763">
                  <c:v>0.15306122448979601</c:v>
                </c:pt>
                <c:pt idx="1764">
                  <c:v>0.15306122448979601</c:v>
                </c:pt>
                <c:pt idx="1765">
                  <c:v>0.152941176470588</c:v>
                </c:pt>
                <c:pt idx="1766">
                  <c:v>0.152866242038217</c:v>
                </c:pt>
                <c:pt idx="1767">
                  <c:v>0.15277777777777801</c:v>
                </c:pt>
                <c:pt idx="1768">
                  <c:v>0.15277777777777801</c:v>
                </c:pt>
                <c:pt idx="1769">
                  <c:v>0.15277777777777801</c:v>
                </c:pt>
                <c:pt idx="1770">
                  <c:v>0.15267175572519101</c:v>
                </c:pt>
                <c:pt idx="1771">
                  <c:v>0.152542372881356</c:v>
                </c:pt>
                <c:pt idx="1772">
                  <c:v>0.152542372881356</c:v>
                </c:pt>
                <c:pt idx="1773">
                  <c:v>0.152542372881356</c:v>
                </c:pt>
                <c:pt idx="1774">
                  <c:v>0.152542372881356</c:v>
                </c:pt>
                <c:pt idx="1775">
                  <c:v>0.152542372881356</c:v>
                </c:pt>
                <c:pt idx="1776">
                  <c:v>0.15243902439024401</c:v>
                </c:pt>
                <c:pt idx="1777">
                  <c:v>0.15238095238095201</c:v>
                </c:pt>
                <c:pt idx="1778">
                  <c:v>0.15238095238095201</c:v>
                </c:pt>
                <c:pt idx="1779">
                  <c:v>0.15217391304347799</c:v>
                </c:pt>
                <c:pt idx="1780">
                  <c:v>0.15217391304347799</c:v>
                </c:pt>
                <c:pt idx="1781">
                  <c:v>0.15204678362573101</c:v>
                </c:pt>
                <c:pt idx="1782">
                  <c:v>0.152</c:v>
                </c:pt>
                <c:pt idx="1783">
                  <c:v>0.151943462897527</c:v>
                </c:pt>
                <c:pt idx="1784">
                  <c:v>0.151898734177215</c:v>
                </c:pt>
                <c:pt idx="1785">
                  <c:v>0.151898734177215</c:v>
                </c:pt>
                <c:pt idx="1786">
                  <c:v>0.151898734177215</c:v>
                </c:pt>
                <c:pt idx="1787">
                  <c:v>0.151785714285714</c:v>
                </c:pt>
                <c:pt idx="1788">
                  <c:v>0.15151515151515199</c:v>
                </c:pt>
                <c:pt idx="1789">
                  <c:v>0.15151515151515199</c:v>
                </c:pt>
                <c:pt idx="1790">
                  <c:v>0.15151515151515199</c:v>
                </c:pt>
                <c:pt idx="1791">
                  <c:v>0.15151515151515199</c:v>
                </c:pt>
                <c:pt idx="1792">
                  <c:v>0.15151515151515199</c:v>
                </c:pt>
                <c:pt idx="1793">
                  <c:v>0.15151515151515199</c:v>
                </c:pt>
                <c:pt idx="1794">
                  <c:v>0.15131578947368399</c:v>
                </c:pt>
                <c:pt idx="1795">
                  <c:v>0.15116279069767399</c:v>
                </c:pt>
                <c:pt idx="1796">
                  <c:v>0.15107913669064699</c:v>
                </c:pt>
                <c:pt idx="1797">
                  <c:v>0.15094339622641501</c:v>
                </c:pt>
                <c:pt idx="1798">
                  <c:v>0.15094339622641501</c:v>
                </c:pt>
                <c:pt idx="1799">
                  <c:v>0.15094339622641501</c:v>
                </c:pt>
                <c:pt idx="1800">
                  <c:v>0.15094339622641501</c:v>
                </c:pt>
                <c:pt idx="1801">
                  <c:v>0.15094339622641501</c:v>
                </c:pt>
                <c:pt idx="1802">
                  <c:v>0.15094339622641501</c:v>
                </c:pt>
                <c:pt idx="1803">
                  <c:v>0.150684931506849</c:v>
                </c:pt>
                <c:pt idx="1804">
                  <c:v>0.150684931506849</c:v>
                </c:pt>
                <c:pt idx="1805">
                  <c:v>0.150684931506849</c:v>
                </c:pt>
                <c:pt idx="1806">
                  <c:v>0.150684931506849</c:v>
                </c:pt>
                <c:pt idx="1807">
                  <c:v>0.15062761506276201</c:v>
                </c:pt>
                <c:pt idx="1808">
                  <c:v>0.15053763440860199</c:v>
                </c:pt>
                <c:pt idx="1809">
                  <c:v>0.15053763440860199</c:v>
                </c:pt>
                <c:pt idx="1810">
                  <c:v>0.15044247787610601</c:v>
                </c:pt>
                <c:pt idx="1811">
                  <c:v>0.15044247787610601</c:v>
                </c:pt>
                <c:pt idx="1812">
                  <c:v>0.15</c:v>
                </c:pt>
                <c:pt idx="1813">
                  <c:v>0.15</c:v>
                </c:pt>
                <c:pt idx="1814">
                  <c:v>0.15</c:v>
                </c:pt>
                <c:pt idx="1815">
                  <c:v>0.15</c:v>
                </c:pt>
                <c:pt idx="1816">
                  <c:v>0.15</c:v>
                </c:pt>
                <c:pt idx="1817">
                  <c:v>0.15</c:v>
                </c:pt>
                <c:pt idx="1818">
                  <c:v>0.15</c:v>
                </c:pt>
                <c:pt idx="1819">
                  <c:v>0.14979757085020201</c:v>
                </c:pt>
                <c:pt idx="1820">
                  <c:v>0.14975845410628</c:v>
                </c:pt>
                <c:pt idx="1821">
                  <c:v>0.149700598802395</c:v>
                </c:pt>
                <c:pt idx="1822">
                  <c:v>0.14953271028037399</c:v>
                </c:pt>
                <c:pt idx="1823">
                  <c:v>0.14942528735632199</c:v>
                </c:pt>
                <c:pt idx="1824">
                  <c:v>0.14942528735632199</c:v>
                </c:pt>
                <c:pt idx="1825">
                  <c:v>0.14942528735632199</c:v>
                </c:pt>
                <c:pt idx="1826">
                  <c:v>0.14942528735632199</c:v>
                </c:pt>
                <c:pt idx="1827">
                  <c:v>0.14925373134328401</c:v>
                </c:pt>
                <c:pt idx="1828">
                  <c:v>0.14925373134328401</c:v>
                </c:pt>
                <c:pt idx="1829">
                  <c:v>0.14925373134328401</c:v>
                </c:pt>
                <c:pt idx="1830">
                  <c:v>0.14925373134328401</c:v>
                </c:pt>
                <c:pt idx="1831">
                  <c:v>0.14925373134328401</c:v>
                </c:pt>
                <c:pt idx="1832">
                  <c:v>0.149171270718232</c:v>
                </c:pt>
                <c:pt idx="1833">
                  <c:v>0.14912280701754399</c:v>
                </c:pt>
                <c:pt idx="1834">
                  <c:v>0.14912280701754399</c:v>
                </c:pt>
                <c:pt idx="1835">
                  <c:v>0.14893617021276601</c:v>
                </c:pt>
                <c:pt idx="1836">
                  <c:v>0.148837209302326</c:v>
                </c:pt>
                <c:pt idx="1837">
                  <c:v>0.148809523809524</c:v>
                </c:pt>
                <c:pt idx="1838">
                  <c:v>0.14876033057851201</c:v>
                </c:pt>
                <c:pt idx="1839">
                  <c:v>0.14876033057851201</c:v>
                </c:pt>
                <c:pt idx="1840">
                  <c:v>0.14871794871794899</c:v>
                </c:pt>
                <c:pt idx="1841">
                  <c:v>0.14864864864864899</c:v>
                </c:pt>
                <c:pt idx="1842">
                  <c:v>0.14864864864864899</c:v>
                </c:pt>
                <c:pt idx="1843">
                  <c:v>0.14864864864864899</c:v>
                </c:pt>
                <c:pt idx="1844">
                  <c:v>0.1484375</c:v>
                </c:pt>
                <c:pt idx="1845">
                  <c:v>0.14830508474576301</c:v>
                </c:pt>
                <c:pt idx="1846">
                  <c:v>0.148148148148148</c:v>
                </c:pt>
                <c:pt idx="1847">
                  <c:v>0.148148148148148</c:v>
                </c:pt>
                <c:pt idx="1848">
                  <c:v>0.148148148148148</c:v>
                </c:pt>
                <c:pt idx="1849">
                  <c:v>0.148148148148148</c:v>
                </c:pt>
                <c:pt idx="1850">
                  <c:v>0.148148148148148</c:v>
                </c:pt>
                <c:pt idx="1851">
                  <c:v>0.148148148148148</c:v>
                </c:pt>
                <c:pt idx="1852">
                  <c:v>0.148148148148148</c:v>
                </c:pt>
                <c:pt idx="1853">
                  <c:v>0.148148148148148</c:v>
                </c:pt>
                <c:pt idx="1854">
                  <c:v>0.148148148148148</c:v>
                </c:pt>
                <c:pt idx="1855">
                  <c:v>0.148148148148148</c:v>
                </c:pt>
                <c:pt idx="1856">
                  <c:v>0.148148148148148</c:v>
                </c:pt>
                <c:pt idx="1857">
                  <c:v>0.148148148148148</c:v>
                </c:pt>
                <c:pt idx="1858">
                  <c:v>0.148148148148148</c:v>
                </c:pt>
                <c:pt idx="1859">
                  <c:v>0.147826086956522</c:v>
                </c:pt>
                <c:pt idx="1860">
                  <c:v>0.14772727272727301</c:v>
                </c:pt>
                <c:pt idx="1861">
                  <c:v>0.14772727272727301</c:v>
                </c:pt>
                <c:pt idx="1862">
                  <c:v>0.14772727272727301</c:v>
                </c:pt>
                <c:pt idx="1863">
                  <c:v>0.14765100671140899</c:v>
                </c:pt>
                <c:pt idx="1864">
                  <c:v>0.14754098360655701</c:v>
                </c:pt>
                <c:pt idx="1865">
                  <c:v>0.14754098360655701</c:v>
                </c:pt>
                <c:pt idx="1866">
                  <c:v>0.14754098360655701</c:v>
                </c:pt>
                <c:pt idx="1867">
                  <c:v>0.14754098360655701</c:v>
                </c:pt>
                <c:pt idx="1868">
                  <c:v>0.14754098360655701</c:v>
                </c:pt>
                <c:pt idx="1869">
                  <c:v>0.14754098360655701</c:v>
                </c:pt>
                <c:pt idx="1870">
                  <c:v>0.14736842105263201</c:v>
                </c:pt>
                <c:pt idx="1871">
                  <c:v>0.14723926380368099</c:v>
                </c:pt>
                <c:pt idx="1872">
                  <c:v>0.14723926380368099</c:v>
                </c:pt>
                <c:pt idx="1873">
                  <c:v>0.14705882352941199</c:v>
                </c:pt>
                <c:pt idx="1874">
                  <c:v>0.14705882352941199</c:v>
                </c:pt>
                <c:pt idx="1875">
                  <c:v>0.14705882352941199</c:v>
                </c:pt>
                <c:pt idx="1876">
                  <c:v>0.14705882352941199</c:v>
                </c:pt>
                <c:pt idx="1877">
                  <c:v>0.14705882352941199</c:v>
                </c:pt>
                <c:pt idx="1878">
                  <c:v>0.14705882352941199</c:v>
                </c:pt>
                <c:pt idx="1879">
                  <c:v>0.14705882352941199</c:v>
                </c:pt>
                <c:pt idx="1880">
                  <c:v>0.14705882352941199</c:v>
                </c:pt>
                <c:pt idx="1881">
                  <c:v>0.146788990825688</c:v>
                </c:pt>
                <c:pt idx="1882">
                  <c:v>0.146788990825688</c:v>
                </c:pt>
                <c:pt idx="1883">
                  <c:v>0.146788990825688</c:v>
                </c:pt>
                <c:pt idx="1884">
                  <c:v>0.146666666666667</c:v>
                </c:pt>
                <c:pt idx="1885">
                  <c:v>0.146666666666667</c:v>
                </c:pt>
                <c:pt idx="1886">
                  <c:v>0.146666666666667</c:v>
                </c:pt>
                <c:pt idx="1887">
                  <c:v>0.146666666666667</c:v>
                </c:pt>
                <c:pt idx="1888">
                  <c:v>0.146666666666667</c:v>
                </c:pt>
                <c:pt idx="1889">
                  <c:v>0.146666666666667</c:v>
                </c:pt>
                <c:pt idx="1890">
                  <c:v>0.146341463414634</c:v>
                </c:pt>
                <c:pt idx="1891">
                  <c:v>0.146341463414634</c:v>
                </c:pt>
                <c:pt idx="1892">
                  <c:v>0.14622641509434001</c:v>
                </c:pt>
                <c:pt idx="1893">
                  <c:v>0.146153846153846</c:v>
                </c:pt>
                <c:pt idx="1894">
                  <c:v>0.146153846153846</c:v>
                </c:pt>
                <c:pt idx="1895">
                  <c:v>0.14606741573033699</c:v>
                </c:pt>
                <c:pt idx="1896">
                  <c:v>0.14594594594594601</c:v>
                </c:pt>
                <c:pt idx="1897">
                  <c:v>0.14583333333333301</c:v>
                </c:pt>
                <c:pt idx="1898">
                  <c:v>0.14583333333333301</c:v>
                </c:pt>
                <c:pt idx="1899">
                  <c:v>0.14563106796116501</c:v>
                </c:pt>
                <c:pt idx="1900">
                  <c:v>0.145593869731801</c:v>
                </c:pt>
                <c:pt idx="1901">
                  <c:v>0.145569620253165</c:v>
                </c:pt>
                <c:pt idx="1902">
                  <c:v>0.145454545454545</c:v>
                </c:pt>
                <c:pt idx="1903">
                  <c:v>0.145454545454545</c:v>
                </c:pt>
                <c:pt idx="1904">
                  <c:v>0.145454545454545</c:v>
                </c:pt>
                <c:pt idx="1905">
                  <c:v>0.145454545454545</c:v>
                </c:pt>
                <c:pt idx="1906">
                  <c:v>0.145348837209302</c:v>
                </c:pt>
                <c:pt idx="1907">
                  <c:v>0.145299145299145</c:v>
                </c:pt>
                <c:pt idx="1908">
                  <c:v>0.14525139664804501</c:v>
                </c:pt>
                <c:pt idx="1909">
                  <c:v>0.14516129032258099</c:v>
                </c:pt>
                <c:pt idx="1910">
                  <c:v>0.14516129032258099</c:v>
                </c:pt>
                <c:pt idx="1911">
                  <c:v>0.14492753623188401</c:v>
                </c:pt>
                <c:pt idx="1912">
                  <c:v>0.14492753623188401</c:v>
                </c:pt>
                <c:pt idx="1913">
                  <c:v>0.14492753623188401</c:v>
                </c:pt>
                <c:pt idx="1914">
                  <c:v>0.144736842105263</c:v>
                </c:pt>
                <c:pt idx="1915">
                  <c:v>0.144736842105263</c:v>
                </c:pt>
                <c:pt idx="1916">
                  <c:v>0.144736842105263</c:v>
                </c:pt>
                <c:pt idx="1917">
                  <c:v>0.144736842105263</c:v>
                </c:pt>
                <c:pt idx="1918">
                  <c:v>0.144736842105263</c:v>
                </c:pt>
                <c:pt idx="1919">
                  <c:v>0.14465408805031399</c:v>
                </c:pt>
                <c:pt idx="1920">
                  <c:v>0.14457831325301199</c:v>
                </c:pt>
                <c:pt idx="1921">
                  <c:v>0.14457831325301199</c:v>
                </c:pt>
                <c:pt idx="1922">
                  <c:v>0.14457831325301199</c:v>
                </c:pt>
                <c:pt idx="1923">
                  <c:v>0.14457831325301199</c:v>
                </c:pt>
                <c:pt idx="1924">
                  <c:v>0.14457831325301199</c:v>
                </c:pt>
                <c:pt idx="1925">
                  <c:v>0.144508670520231</c:v>
                </c:pt>
                <c:pt idx="1926">
                  <c:v>0.144486692015209</c:v>
                </c:pt>
                <c:pt idx="1927">
                  <c:v>0.14444444444444399</c:v>
                </c:pt>
                <c:pt idx="1928">
                  <c:v>0.14444444444444399</c:v>
                </c:pt>
                <c:pt idx="1929">
                  <c:v>0.14444444444444399</c:v>
                </c:pt>
                <c:pt idx="1930">
                  <c:v>0.14432989690721601</c:v>
                </c:pt>
                <c:pt idx="1931">
                  <c:v>0.14432989690721601</c:v>
                </c:pt>
                <c:pt idx="1932">
                  <c:v>0.144230769230769</c:v>
                </c:pt>
                <c:pt idx="1933">
                  <c:v>0.144230769230769</c:v>
                </c:pt>
                <c:pt idx="1934">
                  <c:v>0.144144144144144</c:v>
                </c:pt>
                <c:pt idx="1935">
                  <c:v>0.144144144144144</c:v>
                </c:pt>
                <c:pt idx="1936">
                  <c:v>0.14406779661017</c:v>
                </c:pt>
                <c:pt idx="1937">
                  <c:v>0.14406779661017</c:v>
                </c:pt>
                <c:pt idx="1938">
                  <c:v>0.14393939393939401</c:v>
                </c:pt>
                <c:pt idx="1939">
                  <c:v>0.14388489208633101</c:v>
                </c:pt>
                <c:pt idx="1940">
                  <c:v>0.14379084967320299</c:v>
                </c:pt>
                <c:pt idx="1941">
                  <c:v>0.14367816091954</c:v>
                </c:pt>
                <c:pt idx="1942">
                  <c:v>0.14338235294117599</c:v>
                </c:pt>
                <c:pt idx="1943">
                  <c:v>0.14285714285714299</c:v>
                </c:pt>
                <c:pt idx="1944">
                  <c:v>0.14285714285714299</c:v>
                </c:pt>
                <c:pt idx="1945">
                  <c:v>0.14285714285714299</c:v>
                </c:pt>
                <c:pt idx="1946">
                  <c:v>0.14285714285714299</c:v>
                </c:pt>
                <c:pt idx="1947">
                  <c:v>0.14285714285714299</c:v>
                </c:pt>
                <c:pt idx="1948">
                  <c:v>0.14285714285714299</c:v>
                </c:pt>
                <c:pt idx="1949">
                  <c:v>0.14285714285714299</c:v>
                </c:pt>
                <c:pt idx="1950">
                  <c:v>0.14285714285714299</c:v>
                </c:pt>
                <c:pt idx="1951">
                  <c:v>0.14285714285714299</c:v>
                </c:pt>
                <c:pt idx="1952">
                  <c:v>0.14285714285714299</c:v>
                </c:pt>
                <c:pt idx="1953">
                  <c:v>0.14285714285714299</c:v>
                </c:pt>
                <c:pt idx="1954">
                  <c:v>0.14285714285714299</c:v>
                </c:pt>
                <c:pt idx="1955">
                  <c:v>0.14285714285714299</c:v>
                </c:pt>
                <c:pt idx="1956">
                  <c:v>0.14285714285714299</c:v>
                </c:pt>
                <c:pt idx="1957">
                  <c:v>0.14285714285714299</c:v>
                </c:pt>
                <c:pt idx="1958">
                  <c:v>0.14285714285714299</c:v>
                </c:pt>
                <c:pt idx="1959">
                  <c:v>0.14285714285714299</c:v>
                </c:pt>
                <c:pt idx="1960">
                  <c:v>0.14285714285714299</c:v>
                </c:pt>
                <c:pt idx="1961">
                  <c:v>0.14285714285714299</c:v>
                </c:pt>
                <c:pt idx="1962">
                  <c:v>0.14285714285714299</c:v>
                </c:pt>
                <c:pt idx="1963">
                  <c:v>0.14285714285714299</c:v>
                </c:pt>
                <c:pt idx="1964">
                  <c:v>0.14285714285714299</c:v>
                </c:pt>
                <c:pt idx="1965">
                  <c:v>0.14285714285714299</c:v>
                </c:pt>
                <c:pt idx="1966">
                  <c:v>0.14285714285714299</c:v>
                </c:pt>
                <c:pt idx="1967">
                  <c:v>0.14285714285714299</c:v>
                </c:pt>
                <c:pt idx="1968">
                  <c:v>0.14285714285714299</c:v>
                </c:pt>
                <c:pt idx="1969">
                  <c:v>0.14285714285714299</c:v>
                </c:pt>
                <c:pt idx="1970">
                  <c:v>0.14285714285714299</c:v>
                </c:pt>
                <c:pt idx="1971">
                  <c:v>0.14285714285714299</c:v>
                </c:pt>
                <c:pt idx="1972">
                  <c:v>0.14285714285714299</c:v>
                </c:pt>
                <c:pt idx="1973">
                  <c:v>0.14285714285714299</c:v>
                </c:pt>
                <c:pt idx="1974">
                  <c:v>0.14285714285714299</c:v>
                </c:pt>
                <c:pt idx="1975">
                  <c:v>0.14285714285714299</c:v>
                </c:pt>
                <c:pt idx="1976">
                  <c:v>0.14285714285714299</c:v>
                </c:pt>
                <c:pt idx="1977">
                  <c:v>0.14201183431952699</c:v>
                </c:pt>
                <c:pt idx="1978">
                  <c:v>0.14173228346456701</c:v>
                </c:pt>
                <c:pt idx="1979">
                  <c:v>0.14173228346456701</c:v>
                </c:pt>
                <c:pt idx="1980">
                  <c:v>0.141666666666667</c:v>
                </c:pt>
                <c:pt idx="1981">
                  <c:v>0.14150943396226401</c:v>
                </c:pt>
                <c:pt idx="1982">
                  <c:v>0.14150943396226401</c:v>
                </c:pt>
                <c:pt idx="1983">
                  <c:v>0.14147909967845701</c:v>
                </c:pt>
                <c:pt idx="1984">
                  <c:v>0.14141414141414099</c:v>
                </c:pt>
                <c:pt idx="1985">
                  <c:v>0.14141414141414099</c:v>
                </c:pt>
                <c:pt idx="1986">
                  <c:v>0.141304347826087</c:v>
                </c:pt>
                <c:pt idx="1987">
                  <c:v>0.141304347826087</c:v>
                </c:pt>
                <c:pt idx="1988">
                  <c:v>0.14117647058823499</c:v>
                </c:pt>
                <c:pt idx="1989">
                  <c:v>0.14117647058823499</c:v>
                </c:pt>
                <c:pt idx="1990">
                  <c:v>0.14117647058823499</c:v>
                </c:pt>
                <c:pt idx="1991">
                  <c:v>0.14117647058823499</c:v>
                </c:pt>
                <c:pt idx="1992">
                  <c:v>0.14117647058823499</c:v>
                </c:pt>
                <c:pt idx="1993">
                  <c:v>0.141025641025641</c:v>
                </c:pt>
                <c:pt idx="1994">
                  <c:v>0.141025641025641</c:v>
                </c:pt>
                <c:pt idx="1995">
                  <c:v>0.141025641025641</c:v>
                </c:pt>
                <c:pt idx="1996">
                  <c:v>0.14098360655737699</c:v>
                </c:pt>
                <c:pt idx="1997">
                  <c:v>0.14093959731543601</c:v>
                </c:pt>
                <c:pt idx="1998">
                  <c:v>0.140845070422535</c:v>
                </c:pt>
                <c:pt idx="1999">
                  <c:v>0.140845070422535</c:v>
                </c:pt>
                <c:pt idx="2000">
                  <c:v>0.140845070422535</c:v>
                </c:pt>
                <c:pt idx="2001">
                  <c:v>0.140740740740741</c:v>
                </c:pt>
                <c:pt idx="2002">
                  <c:v>0.140625</c:v>
                </c:pt>
                <c:pt idx="2003">
                  <c:v>0.140625</c:v>
                </c:pt>
                <c:pt idx="2004">
                  <c:v>0.140625</c:v>
                </c:pt>
                <c:pt idx="2005">
                  <c:v>0.140625</c:v>
                </c:pt>
                <c:pt idx="2006">
                  <c:v>0.140625</c:v>
                </c:pt>
                <c:pt idx="2007">
                  <c:v>0.14049586776859499</c:v>
                </c:pt>
                <c:pt idx="2008">
                  <c:v>0.14042553191489399</c:v>
                </c:pt>
                <c:pt idx="2009">
                  <c:v>0.14041095890411001</c:v>
                </c:pt>
                <c:pt idx="2010">
                  <c:v>0.140350877192982</c:v>
                </c:pt>
                <c:pt idx="2011">
                  <c:v>0.140350877192982</c:v>
                </c:pt>
                <c:pt idx="2012">
                  <c:v>0.140350877192982</c:v>
                </c:pt>
                <c:pt idx="2013">
                  <c:v>0.140350877192982</c:v>
                </c:pt>
                <c:pt idx="2014">
                  <c:v>0.140350877192982</c:v>
                </c:pt>
                <c:pt idx="2015">
                  <c:v>0.140350877192982</c:v>
                </c:pt>
                <c:pt idx="2016">
                  <c:v>0.140350877192982</c:v>
                </c:pt>
                <c:pt idx="2017">
                  <c:v>0.140350877192982</c:v>
                </c:pt>
                <c:pt idx="2018">
                  <c:v>0.140350877192982</c:v>
                </c:pt>
                <c:pt idx="2019">
                  <c:v>0.140350877192982</c:v>
                </c:pt>
                <c:pt idx="2020">
                  <c:v>0.140350877192982</c:v>
                </c:pt>
                <c:pt idx="2021">
                  <c:v>0.14024390243902399</c:v>
                </c:pt>
                <c:pt idx="2022">
                  <c:v>0.14018691588785001</c:v>
                </c:pt>
                <c:pt idx="2023">
                  <c:v>0.14018691588785001</c:v>
                </c:pt>
                <c:pt idx="2024">
                  <c:v>0.140151515151515</c:v>
                </c:pt>
                <c:pt idx="2025">
                  <c:v>0.14000000000000001</c:v>
                </c:pt>
                <c:pt idx="2026">
                  <c:v>0.14000000000000001</c:v>
                </c:pt>
                <c:pt idx="2027">
                  <c:v>0.14000000000000001</c:v>
                </c:pt>
                <c:pt idx="2028">
                  <c:v>0.14000000000000001</c:v>
                </c:pt>
                <c:pt idx="2029">
                  <c:v>0.14000000000000001</c:v>
                </c:pt>
                <c:pt idx="2030">
                  <c:v>0.14000000000000001</c:v>
                </c:pt>
                <c:pt idx="2031">
                  <c:v>0.14000000000000001</c:v>
                </c:pt>
                <c:pt idx="2032">
                  <c:v>0.14000000000000001</c:v>
                </c:pt>
                <c:pt idx="2033">
                  <c:v>0.14000000000000001</c:v>
                </c:pt>
                <c:pt idx="2034">
                  <c:v>0.13978494623655899</c:v>
                </c:pt>
                <c:pt idx="2035">
                  <c:v>0.13970588235294101</c:v>
                </c:pt>
                <c:pt idx="2036">
                  <c:v>0.13970588235294101</c:v>
                </c:pt>
                <c:pt idx="2037">
                  <c:v>0.13953488372093001</c:v>
                </c:pt>
                <c:pt idx="2038">
                  <c:v>0.13953488372093001</c:v>
                </c:pt>
                <c:pt idx="2039">
                  <c:v>0.13934426229508201</c:v>
                </c:pt>
                <c:pt idx="2040">
                  <c:v>0.13934426229508201</c:v>
                </c:pt>
                <c:pt idx="2041">
                  <c:v>0.13934426229508201</c:v>
                </c:pt>
                <c:pt idx="2042">
                  <c:v>0.139240506329114</c:v>
                </c:pt>
                <c:pt idx="2043">
                  <c:v>0.139240506329114</c:v>
                </c:pt>
                <c:pt idx="2044">
                  <c:v>0.139240506329114</c:v>
                </c:pt>
                <c:pt idx="2045">
                  <c:v>0.139240506329114</c:v>
                </c:pt>
                <c:pt idx="2046">
                  <c:v>0.139130434782609</c:v>
                </c:pt>
                <c:pt idx="2047">
                  <c:v>0.139130434782609</c:v>
                </c:pt>
                <c:pt idx="2048">
                  <c:v>0.139130434782609</c:v>
                </c:pt>
                <c:pt idx="2049">
                  <c:v>0.139130434782609</c:v>
                </c:pt>
                <c:pt idx="2050">
                  <c:v>0.13888888888888901</c:v>
                </c:pt>
                <c:pt idx="2051">
                  <c:v>0.13888888888888901</c:v>
                </c:pt>
                <c:pt idx="2052">
                  <c:v>0.13888888888888901</c:v>
                </c:pt>
                <c:pt idx="2053">
                  <c:v>0.13888888888888901</c:v>
                </c:pt>
                <c:pt idx="2054">
                  <c:v>0.13861386138613899</c:v>
                </c:pt>
                <c:pt idx="2055">
                  <c:v>0.13861386138613899</c:v>
                </c:pt>
                <c:pt idx="2056">
                  <c:v>0.138461538461538</c:v>
                </c:pt>
                <c:pt idx="2057">
                  <c:v>0.138461538461538</c:v>
                </c:pt>
                <c:pt idx="2058">
                  <c:v>0.138461538461538</c:v>
                </c:pt>
                <c:pt idx="2059">
                  <c:v>0.138461538461538</c:v>
                </c:pt>
                <c:pt idx="2060">
                  <c:v>0.138461538461538</c:v>
                </c:pt>
                <c:pt idx="2061">
                  <c:v>0.138461538461538</c:v>
                </c:pt>
                <c:pt idx="2062">
                  <c:v>0.138461538461538</c:v>
                </c:pt>
                <c:pt idx="2063">
                  <c:v>0.13829787234042601</c:v>
                </c:pt>
                <c:pt idx="2064">
                  <c:v>0.13829787234042601</c:v>
                </c:pt>
                <c:pt idx="2065">
                  <c:v>0.13829787234042601</c:v>
                </c:pt>
                <c:pt idx="2066">
                  <c:v>0.13829787234042601</c:v>
                </c:pt>
                <c:pt idx="2067">
                  <c:v>0.13829787234042601</c:v>
                </c:pt>
                <c:pt idx="2068">
                  <c:v>0.13829787234042601</c:v>
                </c:pt>
                <c:pt idx="2069">
                  <c:v>0.13829787234042601</c:v>
                </c:pt>
                <c:pt idx="2070">
                  <c:v>0.138211382113821</c:v>
                </c:pt>
                <c:pt idx="2071">
                  <c:v>0.13815789473684201</c:v>
                </c:pt>
                <c:pt idx="2072">
                  <c:v>0.13809523809523799</c:v>
                </c:pt>
                <c:pt idx="2073">
                  <c:v>0.13793103448275901</c:v>
                </c:pt>
                <c:pt idx="2074">
                  <c:v>0.13793103448275901</c:v>
                </c:pt>
                <c:pt idx="2075">
                  <c:v>0.13793103448275901</c:v>
                </c:pt>
                <c:pt idx="2076">
                  <c:v>0.13793103448275901</c:v>
                </c:pt>
                <c:pt idx="2077">
                  <c:v>0.13793103448275901</c:v>
                </c:pt>
                <c:pt idx="2078">
                  <c:v>0.13793103448275901</c:v>
                </c:pt>
                <c:pt idx="2079">
                  <c:v>0.13793103448275901</c:v>
                </c:pt>
                <c:pt idx="2080">
                  <c:v>0.13793103448275901</c:v>
                </c:pt>
                <c:pt idx="2081">
                  <c:v>0.13793103448275901</c:v>
                </c:pt>
                <c:pt idx="2082">
                  <c:v>0.13793103448275901</c:v>
                </c:pt>
                <c:pt idx="2083">
                  <c:v>0.13793103448275901</c:v>
                </c:pt>
                <c:pt idx="2084">
                  <c:v>0.13793103448275901</c:v>
                </c:pt>
                <c:pt idx="2085">
                  <c:v>0.13793103448275901</c:v>
                </c:pt>
                <c:pt idx="2086">
                  <c:v>0.13793103448275901</c:v>
                </c:pt>
                <c:pt idx="2087">
                  <c:v>0.13793103448275901</c:v>
                </c:pt>
                <c:pt idx="2088">
                  <c:v>0.13793103448275901</c:v>
                </c:pt>
                <c:pt idx="2089">
                  <c:v>0.13793103448275901</c:v>
                </c:pt>
                <c:pt idx="2090">
                  <c:v>0.13793103448275901</c:v>
                </c:pt>
                <c:pt idx="2091">
                  <c:v>0.13793103448275901</c:v>
                </c:pt>
                <c:pt idx="2092">
                  <c:v>0.13793103448275901</c:v>
                </c:pt>
                <c:pt idx="2093">
                  <c:v>0.13780918727915201</c:v>
                </c:pt>
                <c:pt idx="2094">
                  <c:v>0.13772455089820401</c:v>
                </c:pt>
                <c:pt idx="2095">
                  <c:v>0.13761467889908299</c:v>
                </c:pt>
                <c:pt idx="2096">
                  <c:v>0.13761467889908299</c:v>
                </c:pt>
                <c:pt idx="2097">
                  <c:v>0.137566137566138</c:v>
                </c:pt>
                <c:pt idx="2098">
                  <c:v>0.13750000000000001</c:v>
                </c:pt>
                <c:pt idx="2099">
                  <c:v>0.13750000000000001</c:v>
                </c:pt>
                <c:pt idx="2100">
                  <c:v>0.13750000000000001</c:v>
                </c:pt>
                <c:pt idx="2101">
                  <c:v>0.13750000000000001</c:v>
                </c:pt>
                <c:pt idx="2102">
                  <c:v>0.13750000000000001</c:v>
                </c:pt>
                <c:pt idx="2103">
                  <c:v>0.13750000000000001</c:v>
                </c:pt>
                <c:pt idx="2104">
                  <c:v>0.13750000000000001</c:v>
                </c:pt>
                <c:pt idx="2105">
                  <c:v>0.13740458015267201</c:v>
                </c:pt>
                <c:pt idx="2106">
                  <c:v>0.13725490196078399</c:v>
                </c:pt>
                <c:pt idx="2107">
                  <c:v>0.13725490196078399</c:v>
                </c:pt>
                <c:pt idx="2108">
                  <c:v>0.13725490196078399</c:v>
                </c:pt>
                <c:pt idx="2109">
                  <c:v>0.13725490196078399</c:v>
                </c:pt>
                <c:pt idx="2110">
                  <c:v>0.13725490196078399</c:v>
                </c:pt>
                <c:pt idx="2111">
                  <c:v>0.13725490196078399</c:v>
                </c:pt>
                <c:pt idx="2112">
                  <c:v>0.13725490196078399</c:v>
                </c:pt>
                <c:pt idx="2113">
                  <c:v>0.13725490196078399</c:v>
                </c:pt>
                <c:pt idx="2114">
                  <c:v>0.13725490196078399</c:v>
                </c:pt>
                <c:pt idx="2115">
                  <c:v>0.13725490196078399</c:v>
                </c:pt>
                <c:pt idx="2116">
                  <c:v>0.13725490196078399</c:v>
                </c:pt>
                <c:pt idx="2117">
                  <c:v>0.13709677419354799</c:v>
                </c:pt>
                <c:pt idx="2118">
                  <c:v>0.13698630136986301</c:v>
                </c:pt>
                <c:pt idx="2119">
                  <c:v>0.13698630136986301</c:v>
                </c:pt>
                <c:pt idx="2120">
                  <c:v>0.13698630136986301</c:v>
                </c:pt>
                <c:pt idx="2121">
                  <c:v>0.13698630136986301</c:v>
                </c:pt>
                <c:pt idx="2122">
                  <c:v>0.13698630136986301</c:v>
                </c:pt>
                <c:pt idx="2123">
                  <c:v>0.13698630136986301</c:v>
                </c:pt>
                <c:pt idx="2124">
                  <c:v>0.13684210526315799</c:v>
                </c:pt>
                <c:pt idx="2125">
                  <c:v>0.13684210526315799</c:v>
                </c:pt>
                <c:pt idx="2126">
                  <c:v>0.13675213675213699</c:v>
                </c:pt>
                <c:pt idx="2127">
                  <c:v>0.13636363636363599</c:v>
                </c:pt>
                <c:pt idx="2128">
                  <c:v>0.13636363636363599</c:v>
                </c:pt>
                <c:pt idx="2129">
                  <c:v>0.13636363636363599</c:v>
                </c:pt>
                <c:pt idx="2130">
                  <c:v>0.13636363636363599</c:v>
                </c:pt>
                <c:pt idx="2131">
                  <c:v>0.13636363636363599</c:v>
                </c:pt>
                <c:pt idx="2132">
                  <c:v>0.13612565445026201</c:v>
                </c:pt>
                <c:pt idx="2133">
                  <c:v>0.13609467455621299</c:v>
                </c:pt>
                <c:pt idx="2134">
                  <c:v>0.13600000000000001</c:v>
                </c:pt>
                <c:pt idx="2135">
                  <c:v>0.13580246913580199</c:v>
                </c:pt>
                <c:pt idx="2136">
                  <c:v>0.13580246913580199</c:v>
                </c:pt>
                <c:pt idx="2137">
                  <c:v>0.13580246913580199</c:v>
                </c:pt>
                <c:pt idx="2138">
                  <c:v>0.135658914728682</c:v>
                </c:pt>
                <c:pt idx="2139">
                  <c:v>0.13559322033898299</c:v>
                </c:pt>
                <c:pt idx="2140">
                  <c:v>0.13559322033898299</c:v>
                </c:pt>
                <c:pt idx="2141">
                  <c:v>0.13559322033898299</c:v>
                </c:pt>
                <c:pt idx="2142">
                  <c:v>0.13559322033898299</c:v>
                </c:pt>
                <c:pt idx="2143">
                  <c:v>0.13559322033898299</c:v>
                </c:pt>
                <c:pt idx="2144">
                  <c:v>0.135483870967742</c:v>
                </c:pt>
                <c:pt idx="2145">
                  <c:v>0.13533834586466201</c:v>
                </c:pt>
                <c:pt idx="2146">
                  <c:v>0.13533834586466201</c:v>
                </c:pt>
                <c:pt idx="2147">
                  <c:v>0.13533834586466201</c:v>
                </c:pt>
                <c:pt idx="2148">
                  <c:v>0.135245901639344</c:v>
                </c:pt>
                <c:pt idx="2149">
                  <c:v>0.135135135135135</c:v>
                </c:pt>
                <c:pt idx="2150">
                  <c:v>0.135135135135135</c:v>
                </c:pt>
                <c:pt idx="2151">
                  <c:v>0.135135135135135</c:v>
                </c:pt>
                <c:pt idx="2152">
                  <c:v>0.135135135135135</c:v>
                </c:pt>
                <c:pt idx="2153">
                  <c:v>0.135135135135135</c:v>
                </c:pt>
                <c:pt idx="2154">
                  <c:v>0.135135135135135</c:v>
                </c:pt>
                <c:pt idx="2155">
                  <c:v>0.13495575221238901</c:v>
                </c:pt>
                <c:pt idx="2156">
                  <c:v>0.13483146067415699</c:v>
                </c:pt>
                <c:pt idx="2157">
                  <c:v>0.13483146067415699</c:v>
                </c:pt>
                <c:pt idx="2158">
                  <c:v>0.134615384615385</c:v>
                </c:pt>
                <c:pt idx="2159">
                  <c:v>0.134615384615385</c:v>
                </c:pt>
                <c:pt idx="2160">
                  <c:v>0.134615384615385</c:v>
                </c:pt>
                <c:pt idx="2161">
                  <c:v>0.134615384615385</c:v>
                </c:pt>
                <c:pt idx="2162">
                  <c:v>0.134615384615385</c:v>
                </c:pt>
                <c:pt idx="2163">
                  <c:v>0.134615384615385</c:v>
                </c:pt>
                <c:pt idx="2164">
                  <c:v>0.134615384615385</c:v>
                </c:pt>
                <c:pt idx="2165">
                  <c:v>0.134615384615385</c:v>
                </c:pt>
                <c:pt idx="2166">
                  <c:v>0.134529147982063</c:v>
                </c:pt>
                <c:pt idx="2167">
                  <c:v>0.134328358208955</c:v>
                </c:pt>
                <c:pt idx="2168">
                  <c:v>0.134328358208955</c:v>
                </c:pt>
                <c:pt idx="2169">
                  <c:v>0.134328358208955</c:v>
                </c:pt>
                <c:pt idx="2170">
                  <c:v>0.134328358208955</c:v>
                </c:pt>
                <c:pt idx="2171">
                  <c:v>0.134328358208955</c:v>
                </c:pt>
                <c:pt idx="2172">
                  <c:v>0.134328358208955</c:v>
                </c:pt>
                <c:pt idx="2173">
                  <c:v>0.134328358208955</c:v>
                </c:pt>
                <c:pt idx="2174">
                  <c:v>0.134328358208955</c:v>
                </c:pt>
                <c:pt idx="2175">
                  <c:v>0.134328358208955</c:v>
                </c:pt>
                <c:pt idx="2176">
                  <c:v>0.134146341463415</c:v>
                </c:pt>
                <c:pt idx="2177">
                  <c:v>0.134146341463415</c:v>
                </c:pt>
                <c:pt idx="2178">
                  <c:v>0.134146341463415</c:v>
                </c:pt>
                <c:pt idx="2179">
                  <c:v>0.134146341463415</c:v>
                </c:pt>
                <c:pt idx="2180">
                  <c:v>0.134146341463415</c:v>
                </c:pt>
                <c:pt idx="2181">
                  <c:v>0.134146341463415</c:v>
                </c:pt>
                <c:pt idx="2182">
                  <c:v>0.134146341463415</c:v>
                </c:pt>
                <c:pt idx="2183">
                  <c:v>0.134020618556701</c:v>
                </c:pt>
                <c:pt idx="2184">
                  <c:v>0.13392857142857101</c:v>
                </c:pt>
                <c:pt idx="2185">
                  <c:v>0.13392857142857101</c:v>
                </c:pt>
                <c:pt idx="2186">
                  <c:v>0.133858267716535</c:v>
                </c:pt>
                <c:pt idx="2187">
                  <c:v>0.133858267716535</c:v>
                </c:pt>
                <c:pt idx="2188">
                  <c:v>0.133858267716535</c:v>
                </c:pt>
                <c:pt idx="2189">
                  <c:v>0.13375796178343899</c:v>
                </c:pt>
                <c:pt idx="2190">
                  <c:v>0.13368983957219299</c:v>
                </c:pt>
                <c:pt idx="2191">
                  <c:v>0.133333333333333</c:v>
                </c:pt>
                <c:pt idx="2192">
                  <c:v>0.133333333333333</c:v>
                </c:pt>
                <c:pt idx="2193">
                  <c:v>0.133333333333333</c:v>
                </c:pt>
                <c:pt idx="2194">
                  <c:v>0.133333333333333</c:v>
                </c:pt>
                <c:pt idx="2195">
                  <c:v>0.133333333333333</c:v>
                </c:pt>
                <c:pt idx="2196">
                  <c:v>0.133333333333333</c:v>
                </c:pt>
                <c:pt idx="2197">
                  <c:v>0.133333333333333</c:v>
                </c:pt>
                <c:pt idx="2198">
                  <c:v>0.133333333333333</c:v>
                </c:pt>
                <c:pt idx="2199">
                  <c:v>0.133333333333333</c:v>
                </c:pt>
                <c:pt idx="2200">
                  <c:v>0.133333333333333</c:v>
                </c:pt>
                <c:pt idx="2201">
                  <c:v>0.133333333333333</c:v>
                </c:pt>
                <c:pt idx="2202">
                  <c:v>0.133333333333333</c:v>
                </c:pt>
                <c:pt idx="2203">
                  <c:v>0.133333333333333</c:v>
                </c:pt>
                <c:pt idx="2204">
                  <c:v>0.133333333333333</c:v>
                </c:pt>
                <c:pt idx="2205">
                  <c:v>0.133105802047782</c:v>
                </c:pt>
                <c:pt idx="2206">
                  <c:v>0.13294797687861301</c:v>
                </c:pt>
                <c:pt idx="2207">
                  <c:v>0.132911392405063</c:v>
                </c:pt>
                <c:pt idx="2208">
                  <c:v>0.132743362831858</c:v>
                </c:pt>
                <c:pt idx="2209">
                  <c:v>0.13265306122449</c:v>
                </c:pt>
                <c:pt idx="2210">
                  <c:v>0.13265306122449</c:v>
                </c:pt>
                <c:pt idx="2211">
                  <c:v>0.13265306122449</c:v>
                </c:pt>
                <c:pt idx="2212">
                  <c:v>0.13257575757575801</c:v>
                </c:pt>
                <c:pt idx="2213">
                  <c:v>0.132530120481928</c:v>
                </c:pt>
                <c:pt idx="2214">
                  <c:v>0.132530120481928</c:v>
                </c:pt>
                <c:pt idx="2215">
                  <c:v>0.132530120481928</c:v>
                </c:pt>
                <c:pt idx="2216">
                  <c:v>0.132530120481928</c:v>
                </c:pt>
                <c:pt idx="2217">
                  <c:v>0.132530120481928</c:v>
                </c:pt>
                <c:pt idx="2218">
                  <c:v>0.132530120481928</c:v>
                </c:pt>
                <c:pt idx="2219">
                  <c:v>0.13235294117647101</c:v>
                </c:pt>
                <c:pt idx="2220">
                  <c:v>0.13227513227513199</c:v>
                </c:pt>
                <c:pt idx="2221">
                  <c:v>0.13223140495867799</c:v>
                </c:pt>
                <c:pt idx="2222">
                  <c:v>0.13207547169811301</c:v>
                </c:pt>
                <c:pt idx="2223">
                  <c:v>0.13207547169811301</c:v>
                </c:pt>
                <c:pt idx="2224">
                  <c:v>0.13207547169811301</c:v>
                </c:pt>
                <c:pt idx="2225">
                  <c:v>0.13207547169811301</c:v>
                </c:pt>
                <c:pt idx="2226">
                  <c:v>0.13207547169811301</c:v>
                </c:pt>
                <c:pt idx="2227">
                  <c:v>0.13207547169811301</c:v>
                </c:pt>
                <c:pt idx="2228">
                  <c:v>0.13207547169811301</c:v>
                </c:pt>
                <c:pt idx="2229">
                  <c:v>0.131944444444444</c:v>
                </c:pt>
                <c:pt idx="2230">
                  <c:v>0.13186813186813201</c:v>
                </c:pt>
                <c:pt idx="2231">
                  <c:v>0.13186813186813201</c:v>
                </c:pt>
                <c:pt idx="2232">
                  <c:v>0.13186813186813201</c:v>
                </c:pt>
                <c:pt idx="2233">
                  <c:v>0.13186813186813201</c:v>
                </c:pt>
                <c:pt idx="2234">
                  <c:v>0.13186813186813201</c:v>
                </c:pt>
                <c:pt idx="2235">
                  <c:v>0.13186813186813201</c:v>
                </c:pt>
                <c:pt idx="2236">
                  <c:v>0.13186813186813201</c:v>
                </c:pt>
                <c:pt idx="2237">
                  <c:v>0.13157894736842099</c:v>
                </c:pt>
                <c:pt idx="2238">
                  <c:v>0.13157894736842099</c:v>
                </c:pt>
                <c:pt idx="2239">
                  <c:v>0.13157894736842099</c:v>
                </c:pt>
                <c:pt idx="2240">
                  <c:v>0.13138686131386901</c:v>
                </c:pt>
                <c:pt idx="2241">
                  <c:v>0.13131313131313099</c:v>
                </c:pt>
                <c:pt idx="2242">
                  <c:v>0.13131313131313099</c:v>
                </c:pt>
                <c:pt idx="2243">
                  <c:v>0.13131313131313099</c:v>
                </c:pt>
                <c:pt idx="2244">
                  <c:v>0.13131313131313099</c:v>
                </c:pt>
                <c:pt idx="2245">
                  <c:v>0.13127413127413101</c:v>
                </c:pt>
                <c:pt idx="2246">
                  <c:v>0.13125000000000001</c:v>
                </c:pt>
                <c:pt idx="2247">
                  <c:v>0.13120567375886499</c:v>
                </c:pt>
                <c:pt idx="2248">
                  <c:v>0.13120567375886499</c:v>
                </c:pt>
                <c:pt idx="2249">
                  <c:v>0.13114754098360701</c:v>
                </c:pt>
                <c:pt idx="2250">
                  <c:v>0.13114754098360701</c:v>
                </c:pt>
                <c:pt idx="2251">
                  <c:v>0.13114754098360701</c:v>
                </c:pt>
                <c:pt idx="2252">
                  <c:v>0.13114754098360701</c:v>
                </c:pt>
                <c:pt idx="2253">
                  <c:v>0.13114754098360701</c:v>
                </c:pt>
                <c:pt idx="2254">
                  <c:v>0.13114754098360701</c:v>
                </c:pt>
                <c:pt idx="2255">
                  <c:v>0.13095238095238099</c:v>
                </c:pt>
                <c:pt idx="2256">
                  <c:v>0.13095238095238099</c:v>
                </c:pt>
                <c:pt idx="2257">
                  <c:v>0.13087248322147699</c:v>
                </c:pt>
                <c:pt idx="2258">
                  <c:v>0.130769230769231</c:v>
                </c:pt>
                <c:pt idx="2259">
                  <c:v>0.130769230769231</c:v>
                </c:pt>
                <c:pt idx="2260">
                  <c:v>0.13043478260869601</c:v>
                </c:pt>
                <c:pt idx="2261">
                  <c:v>0.13043478260869601</c:v>
                </c:pt>
                <c:pt idx="2262">
                  <c:v>0.13043478260869601</c:v>
                </c:pt>
                <c:pt idx="2263">
                  <c:v>0.13043478260869601</c:v>
                </c:pt>
                <c:pt idx="2264">
                  <c:v>0.13043478260869601</c:v>
                </c:pt>
                <c:pt idx="2265">
                  <c:v>0.13043478260869601</c:v>
                </c:pt>
                <c:pt idx="2266">
                  <c:v>0.13030303030303</c:v>
                </c:pt>
                <c:pt idx="2267">
                  <c:v>0.13008130081300801</c:v>
                </c:pt>
                <c:pt idx="2268">
                  <c:v>0.13</c:v>
                </c:pt>
                <c:pt idx="2269">
                  <c:v>0.13</c:v>
                </c:pt>
                <c:pt idx="2270">
                  <c:v>0.13</c:v>
                </c:pt>
                <c:pt idx="2271">
                  <c:v>0.12987012987013</c:v>
                </c:pt>
                <c:pt idx="2272">
                  <c:v>0.12987012987013</c:v>
                </c:pt>
                <c:pt idx="2273">
                  <c:v>0.12977099236641201</c:v>
                </c:pt>
                <c:pt idx="2274">
                  <c:v>0.129707112970711</c:v>
                </c:pt>
                <c:pt idx="2275">
                  <c:v>0.12962962962963001</c:v>
                </c:pt>
                <c:pt idx="2276">
                  <c:v>0.12962962962963001</c:v>
                </c:pt>
                <c:pt idx="2277">
                  <c:v>0.12962962962963001</c:v>
                </c:pt>
                <c:pt idx="2278">
                  <c:v>0.12962962962963001</c:v>
                </c:pt>
                <c:pt idx="2279">
                  <c:v>0.12962962962963001</c:v>
                </c:pt>
                <c:pt idx="2280">
                  <c:v>0.12962962962963001</c:v>
                </c:pt>
                <c:pt idx="2281">
                  <c:v>0.12962962962963001</c:v>
                </c:pt>
                <c:pt idx="2282">
                  <c:v>0.12962962962963001</c:v>
                </c:pt>
                <c:pt idx="2283">
                  <c:v>0.12949640287769801</c:v>
                </c:pt>
                <c:pt idx="2284">
                  <c:v>0.129464285714286</c:v>
                </c:pt>
                <c:pt idx="2285">
                  <c:v>0.129411764705882</c:v>
                </c:pt>
                <c:pt idx="2286">
                  <c:v>0.129411764705882</c:v>
                </c:pt>
                <c:pt idx="2287">
                  <c:v>0.129411764705882</c:v>
                </c:pt>
                <c:pt idx="2288">
                  <c:v>0.129411764705882</c:v>
                </c:pt>
                <c:pt idx="2289">
                  <c:v>0.129411764705882</c:v>
                </c:pt>
                <c:pt idx="2290">
                  <c:v>0.12931034482758599</c:v>
                </c:pt>
                <c:pt idx="2291">
                  <c:v>0.12903225806451599</c:v>
                </c:pt>
                <c:pt idx="2292">
                  <c:v>0.12903225806451599</c:v>
                </c:pt>
                <c:pt idx="2293">
                  <c:v>0.12903225806451599</c:v>
                </c:pt>
                <c:pt idx="2294">
                  <c:v>0.12903225806451599</c:v>
                </c:pt>
                <c:pt idx="2295">
                  <c:v>0.12903225806451599</c:v>
                </c:pt>
                <c:pt idx="2296">
                  <c:v>0.12903225806451599</c:v>
                </c:pt>
                <c:pt idx="2297">
                  <c:v>0.12903225806451599</c:v>
                </c:pt>
                <c:pt idx="2298">
                  <c:v>0.12903225806451599</c:v>
                </c:pt>
                <c:pt idx="2299">
                  <c:v>0.12903225806451599</c:v>
                </c:pt>
                <c:pt idx="2300">
                  <c:v>0.128834355828221</c:v>
                </c:pt>
                <c:pt idx="2301">
                  <c:v>0.12878787878787901</c:v>
                </c:pt>
                <c:pt idx="2302">
                  <c:v>0.12871287128712899</c:v>
                </c:pt>
                <c:pt idx="2303">
                  <c:v>0.128571428571429</c:v>
                </c:pt>
                <c:pt idx="2304">
                  <c:v>0.128571428571429</c:v>
                </c:pt>
                <c:pt idx="2305">
                  <c:v>0.128571428571429</c:v>
                </c:pt>
                <c:pt idx="2306">
                  <c:v>0.128571428571429</c:v>
                </c:pt>
                <c:pt idx="2307">
                  <c:v>0.12844036697247699</c:v>
                </c:pt>
                <c:pt idx="2308">
                  <c:v>0.12844036697247699</c:v>
                </c:pt>
                <c:pt idx="2309">
                  <c:v>0.12844036697247699</c:v>
                </c:pt>
                <c:pt idx="2310">
                  <c:v>0.12834224598930499</c:v>
                </c:pt>
                <c:pt idx="2311">
                  <c:v>0.128205128205128</c:v>
                </c:pt>
                <c:pt idx="2312">
                  <c:v>0.128205128205128</c:v>
                </c:pt>
                <c:pt idx="2313">
                  <c:v>0.128205128205128</c:v>
                </c:pt>
                <c:pt idx="2314">
                  <c:v>0.128205128205128</c:v>
                </c:pt>
                <c:pt idx="2315">
                  <c:v>0.128205128205128</c:v>
                </c:pt>
                <c:pt idx="2316">
                  <c:v>0.128205128205128</c:v>
                </c:pt>
                <c:pt idx="2317">
                  <c:v>0.128205128205128</c:v>
                </c:pt>
                <c:pt idx="2318">
                  <c:v>0.12804878048780499</c:v>
                </c:pt>
                <c:pt idx="2319">
                  <c:v>0.12804878048780499</c:v>
                </c:pt>
                <c:pt idx="2320">
                  <c:v>0.12804878048780499</c:v>
                </c:pt>
                <c:pt idx="2321">
                  <c:v>0.127906976744186</c:v>
                </c:pt>
                <c:pt idx="2322">
                  <c:v>0.127906976744186</c:v>
                </c:pt>
                <c:pt idx="2323">
                  <c:v>0.127906976744186</c:v>
                </c:pt>
                <c:pt idx="2324">
                  <c:v>0.127906976744186</c:v>
                </c:pt>
                <c:pt idx="2325">
                  <c:v>0.127853881278539</c:v>
                </c:pt>
                <c:pt idx="2326">
                  <c:v>0.12781954887218</c:v>
                </c:pt>
                <c:pt idx="2327">
                  <c:v>0.12781954887218</c:v>
                </c:pt>
                <c:pt idx="2328">
                  <c:v>0.12775330396475801</c:v>
                </c:pt>
                <c:pt idx="2329">
                  <c:v>0.12765957446808501</c:v>
                </c:pt>
                <c:pt idx="2330">
                  <c:v>0.12745098039215699</c:v>
                </c:pt>
                <c:pt idx="2331">
                  <c:v>0.12745098039215699</c:v>
                </c:pt>
                <c:pt idx="2332">
                  <c:v>0.12727272727272701</c:v>
                </c:pt>
                <c:pt idx="2333">
                  <c:v>0.12727272727272701</c:v>
                </c:pt>
                <c:pt idx="2334">
                  <c:v>0.12727272727272701</c:v>
                </c:pt>
                <c:pt idx="2335">
                  <c:v>0.12727272727272701</c:v>
                </c:pt>
                <c:pt idx="2336">
                  <c:v>0.12727272727272701</c:v>
                </c:pt>
                <c:pt idx="2337">
                  <c:v>0.12727272727272701</c:v>
                </c:pt>
                <c:pt idx="2338">
                  <c:v>0.12727272727272701</c:v>
                </c:pt>
                <c:pt idx="2339">
                  <c:v>0.12727272727272701</c:v>
                </c:pt>
                <c:pt idx="2340">
                  <c:v>0.12711864406779699</c:v>
                </c:pt>
                <c:pt idx="2341">
                  <c:v>0.12711864406779699</c:v>
                </c:pt>
                <c:pt idx="2342">
                  <c:v>0.126984126984127</c:v>
                </c:pt>
                <c:pt idx="2343">
                  <c:v>0.126984126984127</c:v>
                </c:pt>
                <c:pt idx="2344">
                  <c:v>0.126984126984127</c:v>
                </c:pt>
                <c:pt idx="2345">
                  <c:v>0.126984126984127</c:v>
                </c:pt>
                <c:pt idx="2346">
                  <c:v>0.126984126984127</c:v>
                </c:pt>
                <c:pt idx="2347">
                  <c:v>0.126984126984127</c:v>
                </c:pt>
                <c:pt idx="2348">
                  <c:v>0.12686567164179099</c:v>
                </c:pt>
                <c:pt idx="2349">
                  <c:v>0.12684365781710899</c:v>
                </c:pt>
                <c:pt idx="2350">
                  <c:v>0.12676056338028199</c:v>
                </c:pt>
                <c:pt idx="2351">
                  <c:v>0.12676056338028199</c:v>
                </c:pt>
                <c:pt idx="2352">
                  <c:v>0.12676056338028199</c:v>
                </c:pt>
                <c:pt idx="2353">
                  <c:v>0.12676056338028199</c:v>
                </c:pt>
                <c:pt idx="2354">
                  <c:v>0.12666666666666701</c:v>
                </c:pt>
                <c:pt idx="2355">
                  <c:v>0.12666666666666701</c:v>
                </c:pt>
                <c:pt idx="2356">
                  <c:v>0.126582278481013</c:v>
                </c:pt>
                <c:pt idx="2357">
                  <c:v>0.126582278481013</c:v>
                </c:pt>
                <c:pt idx="2358">
                  <c:v>0.126582278481013</c:v>
                </c:pt>
                <c:pt idx="2359">
                  <c:v>0.126582278481013</c:v>
                </c:pt>
                <c:pt idx="2360">
                  <c:v>0.126582278481013</c:v>
                </c:pt>
                <c:pt idx="2361">
                  <c:v>0.126436781609195</c:v>
                </c:pt>
                <c:pt idx="2362">
                  <c:v>0.12637362637362601</c:v>
                </c:pt>
                <c:pt idx="2363">
                  <c:v>0.12637362637362601</c:v>
                </c:pt>
                <c:pt idx="2364">
                  <c:v>0.12631578947368399</c:v>
                </c:pt>
                <c:pt idx="2365">
                  <c:v>0.12631578947368399</c:v>
                </c:pt>
                <c:pt idx="2366">
                  <c:v>0.12621359223301001</c:v>
                </c:pt>
                <c:pt idx="2367">
                  <c:v>0.12616822429906499</c:v>
                </c:pt>
                <c:pt idx="2368">
                  <c:v>0.126126126126126</c:v>
                </c:pt>
                <c:pt idx="2369">
                  <c:v>0.126050420168067</c:v>
                </c:pt>
                <c:pt idx="2370">
                  <c:v>0.126050420168067</c:v>
                </c:pt>
                <c:pt idx="2371">
                  <c:v>0.125925925925926</c:v>
                </c:pt>
                <c:pt idx="2372">
                  <c:v>0.125</c:v>
                </c:pt>
                <c:pt idx="2373">
                  <c:v>0.125</c:v>
                </c:pt>
                <c:pt idx="2374">
                  <c:v>0.125</c:v>
                </c:pt>
                <c:pt idx="2375">
                  <c:v>0.125</c:v>
                </c:pt>
                <c:pt idx="2376">
                  <c:v>0.125</c:v>
                </c:pt>
                <c:pt idx="2377">
                  <c:v>0.125</c:v>
                </c:pt>
                <c:pt idx="2378">
                  <c:v>0.125</c:v>
                </c:pt>
                <c:pt idx="2379">
                  <c:v>0.125</c:v>
                </c:pt>
                <c:pt idx="2380">
                  <c:v>0.125</c:v>
                </c:pt>
                <c:pt idx="2381">
                  <c:v>0.125</c:v>
                </c:pt>
                <c:pt idx="2382">
                  <c:v>0.125</c:v>
                </c:pt>
                <c:pt idx="2383">
                  <c:v>0.125</c:v>
                </c:pt>
                <c:pt idx="2384">
                  <c:v>0.125</c:v>
                </c:pt>
                <c:pt idx="2385">
                  <c:v>0.125</c:v>
                </c:pt>
                <c:pt idx="2386">
                  <c:v>0.125</c:v>
                </c:pt>
                <c:pt idx="2387">
                  <c:v>0.125</c:v>
                </c:pt>
                <c:pt idx="2388">
                  <c:v>0.125</c:v>
                </c:pt>
                <c:pt idx="2389">
                  <c:v>0.125</c:v>
                </c:pt>
                <c:pt idx="2390">
                  <c:v>0.125</c:v>
                </c:pt>
                <c:pt idx="2391">
                  <c:v>0.125</c:v>
                </c:pt>
                <c:pt idx="2392">
                  <c:v>0.125</c:v>
                </c:pt>
                <c:pt idx="2393">
                  <c:v>0.125</c:v>
                </c:pt>
                <c:pt idx="2394">
                  <c:v>0.125</c:v>
                </c:pt>
                <c:pt idx="2395">
                  <c:v>0.125</c:v>
                </c:pt>
                <c:pt idx="2396">
                  <c:v>0.125</c:v>
                </c:pt>
                <c:pt idx="2397">
                  <c:v>0.125</c:v>
                </c:pt>
                <c:pt idx="2398">
                  <c:v>0.125</c:v>
                </c:pt>
                <c:pt idx="2399">
                  <c:v>0.125</c:v>
                </c:pt>
                <c:pt idx="2400">
                  <c:v>0.125</c:v>
                </c:pt>
                <c:pt idx="2401">
                  <c:v>0.125</c:v>
                </c:pt>
                <c:pt idx="2402">
                  <c:v>0.125</c:v>
                </c:pt>
                <c:pt idx="2403">
                  <c:v>0.125</c:v>
                </c:pt>
                <c:pt idx="2404">
                  <c:v>0.125</c:v>
                </c:pt>
                <c:pt idx="2405">
                  <c:v>0.125</c:v>
                </c:pt>
                <c:pt idx="2406">
                  <c:v>0.125</c:v>
                </c:pt>
                <c:pt idx="2407">
                  <c:v>0.125</c:v>
                </c:pt>
                <c:pt idx="2408">
                  <c:v>0.125</c:v>
                </c:pt>
                <c:pt idx="2409">
                  <c:v>0.125</c:v>
                </c:pt>
                <c:pt idx="2410">
                  <c:v>0.125</c:v>
                </c:pt>
                <c:pt idx="2411">
                  <c:v>0.125</c:v>
                </c:pt>
                <c:pt idx="2412">
                  <c:v>0.125</c:v>
                </c:pt>
                <c:pt idx="2413">
                  <c:v>0.124444444444444</c:v>
                </c:pt>
                <c:pt idx="2414">
                  <c:v>0.124324324324324</c:v>
                </c:pt>
                <c:pt idx="2415">
                  <c:v>0.124293785310734</c:v>
                </c:pt>
                <c:pt idx="2416">
                  <c:v>0.12422360248447201</c:v>
                </c:pt>
                <c:pt idx="2417">
                  <c:v>0.124087591240876</c:v>
                </c:pt>
                <c:pt idx="2418">
                  <c:v>0.124087591240876</c:v>
                </c:pt>
                <c:pt idx="2419">
                  <c:v>0.124031007751938</c:v>
                </c:pt>
                <c:pt idx="2420">
                  <c:v>0.123867069486405</c:v>
                </c:pt>
                <c:pt idx="2421">
                  <c:v>0.123711340206186</c:v>
                </c:pt>
                <c:pt idx="2422">
                  <c:v>0.123711340206186</c:v>
                </c:pt>
                <c:pt idx="2423">
                  <c:v>0.123711340206186</c:v>
                </c:pt>
                <c:pt idx="2424">
                  <c:v>0.123674911660777</c:v>
                </c:pt>
                <c:pt idx="2425">
                  <c:v>0.123595505617978</c:v>
                </c:pt>
                <c:pt idx="2426">
                  <c:v>0.123595505617978</c:v>
                </c:pt>
                <c:pt idx="2427">
                  <c:v>0.123595505617978</c:v>
                </c:pt>
                <c:pt idx="2428">
                  <c:v>0.123595505617978</c:v>
                </c:pt>
                <c:pt idx="2429">
                  <c:v>0.123595505617978</c:v>
                </c:pt>
                <c:pt idx="2430">
                  <c:v>0.123529411764706</c:v>
                </c:pt>
                <c:pt idx="2431">
                  <c:v>0.12345679012345701</c:v>
                </c:pt>
                <c:pt idx="2432">
                  <c:v>0.123376623376623</c:v>
                </c:pt>
                <c:pt idx="2433">
                  <c:v>0.123287671232877</c:v>
                </c:pt>
                <c:pt idx="2434">
                  <c:v>0.123188405797101</c:v>
                </c:pt>
                <c:pt idx="2435">
                  <c:v>0.123188405797101</c:v>
                </c:pt>
                <c:pt idx="2436">
                  <c:v>0.123076923076923</c:v>
                </c:pt>
                <c:pt idx="2437">
                  <c:v>0.123076923076923</c:v>
                </c:pt>
                <c:pt idx="2438">
                  <c:v>0.123076923076923</c:v>
                </c:pt>
                <c:pt idx="2439">
                  <c:v>0.123076923076923</c:v>
                </c:pt>
                <c:pt idx="2440">
                  <c:v>0.123076923076923</c:v>
                </c:pt>
                <c:pt idx="2441">
                  <c:v>0.122905027932961</c:v>
                </c:pt>
                <c:pt idx="2442">
                  <c:v>0.12280701754386</c:v>
                </c:pt>
                <c:pt idx="2443">
                  <c:v>0.12280701754386</c:v>
                </c:pt>
                <c:pt idx="2444">
                  <c:v>0.12280701754386</c:v>
                </c:pt>
                <c:pt idx="2445">
                  <c:v>0.12280701754386</c:v>
                </c:pt>
                <c:pt idx="2446">
                  <c:v>0.12280701754386</c:v>
                </c:pt>
                <c:pt idx="2447">
                  <c:v>0.12280701754386</c:v>
                </c:pt>
                <c:pt idx="2448">
                  <c:v>0.12280701754386</c:v>
                </c:pt>
                <c:pt idx="2449">
                  <c:v>0.12280701754386</c:v>
                </c:pt>
                <c:pt idx="2450">
                  <c:v>0.122754491017964</c:v>
                </c:pt>
                <c:pt idx="2451">
                  <c:v>0.122699386503067</c:v>
                </c:pt>
                <c:pt idx="2452">
                  <c:v>0.12258064516129</c:v>
                </c:pt>
                <c:pt idx="2453">
                  <c:v>0.12254901960784299</c:v>
                </c:pt>
                <c:pt idx="2454">
                  <c:v>0.122448979591837</c:v>
                </c:pt>
                <c:pt idx="2455">
                  <c:v>0.122448979591837</c:v>
                </c:pt>
                <c:pt idx="2456">
                  <c:v>0.122448979591837</c:v>
                </c:pt>
                <c:pt idx="2457">
                  <c:v>0.122448979591837</c:v>
                </c:pt>
                <c:pt idx="2458">
                  <c:v>0.122448979591837</c:v>
                </c:pt>
                <c:pt idx="2459">
                  <c:v>0.122222222222222</c:v>
                </c:pt>
                <c:pt idx="2460">
                  <c:v>0.122222222222222</c:v>
                </c:pt>
                <c:pt idx="2461">
                  <c:v>0.122222222222222</c:v>
                </c:pt>
                <c:pt idx="2462">
                  <c:v>0.122222222222222</c:v>
                </c:pt>
                <c:pt idx="2463">
                  <c:v>0.12195121951219499</c:v>
                </c:pt>
                <c:pt idx="2464">
                  <c:v>0.12195121951219499</c:v>
                </c:pt>
                <c:pt idx="2465">
                  <c:v>0.121794871794872</c:v>
                </c:pt>
                <c:pt idx="2466">
                  <c:v>0.121739130434783</c:v>
                </c:pt>
                <c:pt idx="2467">
                  <c:v>0.12171052631578901</c:v>
                </c:pt>
                <c:pt idx="2468">
                  <c:v>0.12169312169312201</c:v>
                </c:pt>
                <c:pt idx="2469">
                  <c:v>0.121621621621622</c:v>
                </c:pt>
                <c:pt idx="2470">
                  <c:v>0.121621621621622</c:v>
                </c:pt>
                <c:pt idx="2471">
                  <c:v>0.121621621621622</c:v>
                </c:pt>
                <c:pt idx="2472">
                  <c:v>0.121621621621622</c:v>
                </c:pt>
                <c:pt idx="2473">
                  <c:v>0.121621621621622</c:v>
                </c:pt>
                <c:pt idx="2474">
                  <c:v>0.121621621621622</c:v>
                </c:pt>
                <c:pt idx="2475">
                  <c:v>0.121621621621622</c:v>
                </c:pt>
                <c:pt idx="2476">
                  <c:v>0.121621621621622</c:v>
                </c:pt>
                <c:pt idx="2477">
                  <c:v>0.121621621621622</c:v>
                </c:pt>
                <c:pt idx="2478">
                  <c:v>0.121621621621622</c:v>
                </c:pt>
                <c:pt idx="2479">
                  <c:v>0.121621621621622</c:v>
                </c:pt>
                <c:pt idx="2480">
                  <c:v>0.121527777777778</c:v>
                </c:pt>
                <c:pt idx="2481">
                  <c:v>0.121495327102804</c:v>
                </c:pt>
                <c:pt idx="2482">
                  <c:v>0.121495327102804</c:v>
                </c:pt>
                <c:pt idx="2483">
                  <c:v>0.121495327102804</c:v>
                </c:pt>
                <c:pt idx="2484">
                  <c:v>0.121495327102804</c:v>
                </c:pt>
                <c:pt idx="2485">
                  <c:v>0.121338912133891</c:v>
                </c:pt>
                <c:pt idx="2486">
                  <c:v>0.12121212121212099</c:v>
                </c:pt>
                <c:pt idx="2487">
                  <c:v>0.12121212121212099</c:v>
                </c:pt>
                <c:pt idx="2488">
                  <c:v>0.12121212121212099</c:v>
                </c:pt>
                <c:pt idx="2489">
                  <c:v>0.12121212121212099</c:v>
                </c:pt>
                <c:pt idx="2490">
                  <c:v>0.12121212121212099</c:v>
                </c:pt>
                <c:pt idx="2491">
                  <c:v>0.12121212121212099</c:v>
                </c:pt>
                <c:pt idx="2492">
                  <c:v>0.12121212121212099</c:v>
                </c:pt>
                <c:pt idx="2493">
                  <c:v>0.12121212121212099</c:v>
                </c:pt>
                <c:pt idx="2494">
                  <c:v>0.12121212121212099</c:v>
                </c:pt>
                <c:pt idx="2495">
                  <c:v>0.12121212121212099</c:v>
                </c:pt>
                <c:pt idx="2496">
                  <c:v>0.12121212121212099</c:v>
                </c:pt>
                <c:pt idx="2497">
                  <c:v>0.12121212121212099</c:v>
                </c:pt>
                <c:pt idx="2498">
                  <c:v>0.12121212121212099</c:v>
                </c:pt>
                <c:pt idx="2499">
                  <c:v>0.12121212121212099</c:v>
                </c:pt>
                <c:pt idx="2500">
                  <c:v>0.121076233183857</c:v>
                </c:pt>
                <c:pt idx="2501">
                  <c:v>0.121052631578947</c:v>
                </c:pt>
                <c:pt idx="2502">
                  <c:v>0.12093023255814001</c:v>
                </c:pt>
                <c:pt idx="2503">
                  <c:v>0.120879120879121</c:v>
                </c:pt>
                <c:pt idx="2504">
                  <c:v>0.120879120879121</c:v>
                </c:pt>
                <c:pt idx="2505">
                  <c:v>0.12068965517241401</c:v>
                </c:pt>
                <c:pt idx="2506">
                  <c:v>0.12068965517241401</c:v>
                </c:pt>
                <c:pt idx="2507">
                  <c:v>0.12068965517241401</c:v>
                </c:pt>
                <c:pt idx="2508">
                  <c:v>0.12068965517241401</c:v>
                </c:pt>
                <c:pt idx="2509">
                  <c:v>0.12068965517241401</c:v>
                </c:pt>
                <c:pt idx="2510">
                  <c:v>0.12068965517241401</c:v>
                </c:pt>
                <c:pt idx="2511">
                  <c:v>0.12068965517241401</c:v>
                </c:pt>
                <c:pt idx="2512">
                  <c:v>0.12068965517241401</c:v>
                </c:pt>
                <c:pt idx="2513">
                  <c:v>0.12068965517241401</c:v>
                </c:pt>
                <c:pt idx="2514">
                  <c:v>0.12068965517241401</c:v>
                </c:pt>
                <c:pt idx="2515">
                  <c:v>0.12068965517241401</c:v>
                </c:pt>
                <c:pt idx="2516">
                  <c:v>0.120567375886525</c:v>
                </c:pt>
                <c:pt idx="2517">
                  <c:v>0.120481927710843</c:v>
                </c:pt>
                <c:pt idx="2518">
                  <c:v>0.120481927710843</c:v>
                </c:pt>
                <c:pt idx="2519">
                  <c:v>0.120481927710843</c:v>
                </c:pt>
                <c:pt idx="2520">
                  <c:v>0.12037037037037</c:v>
                </c:pt>
                <c:pt idx="2521">
                  <c:v>0.12037037037037</c:v>
                </c:pt>
                <c:pt idx="2522">
                  <c:v>0.12037037037037</c:v>
                </c:pt>
                <c:pt idx="2523">
                  <c:v>0.12032085561497299</c:v>
                </c:pt>
                <c:pt idx="2524">
                  <c:v>0.120274914089347</c:v>
                </c:pt>
                <c:pt idx="2525">
                  <c:v>0.120234604105572</c:v>
                </c:pt>
                <c:pt idx="2526">
                  <c:v>0.12015503875969</c:v>
                </c:pt>
                <c:pt idx="2527">
                  <c:v>0.12</c:v>
                </c:pt>
                <c:pt idx="2528">
                  <c:v>0.12</c:v>
                </c:pt>
                <c:pt idx="2529">
                  <c:v>0.12</c:v>
                </c:pt>
                <c:pt idx="2530">
                  <c:v>0.12</c:v>
                </c:pt>
                <c:pt idx="2531">
                  <c:v>0.12</c:v>
                </c:pt>
                <c:pt idx="2532">
                  <c:v>0.12</c:v>
                </c:pt>
                <c:pt idx="2533">
                  <c:v>0.12</c:v>
                </c:pt>
                <c:pt idx="2534">
                  <c:v>0.12</c:v>
                </c:pt>
                <c:pt idx="2535">
                  <c:v>0.12</c:v>
                </c:pt>
                <c:pt idx="2536">
                  <c:v>0.12</c:v>
                </c:pt>
                <c:pt idx="2537">
                  <c:v>0.12</c:v>
                </c:pt>
                <c:pt idx="2538">
                  <c:v>0.12</c:v>
                </c:pt>
                <c:pt idx="2539">
                  <c:v>0.12</c:v>
                </c:pt>
                <c:pt idx="2540">
                  <c:v>0.12</c:v>
                </c:pt>
                <c:pt idx="2541">
                  <c:v>0.12</c:v>
                </c:pt>
                <c:pt idx="2542">
                  <c:v>0.12</c:v>
                </c:pt>
                <c:pt idx="2543">
                  <c:v>0.12</c:v>
                </c:pt>
                <c:pt idx="2544">
                  <c:v>0.12</c:v>
                </c:pt>
                <c:pt idx="2545">
                  <c:v>0.11965811965812</c:v>
                </c:pt>
                <c:pt idx="2546">
                  <c:v>0.119565217391304</c:v>
                </c:pt>
                <c:pt idx="2547">
                  <c:v>0.119402985074627</c:v>
                </c:pt>
                <c:pt idx="2548">
                  <c:v>0.119402985074627</c:v>
                </c:pt>
                <c:pt idx="2549">
                  <c:v>0.119402985074627</c:v>
                </c:pt>
                <c:pt idx="2550">
                  <c:v>0.119318181818182</c:v>
                </c:pt>
                <c:pt idx="2551">
                  <c:v>0.119266055045872</c:v>
                </c:pt>
                <c:pt idx="2552">
                  <c:v>0.119230769230769</c:v>
                </c:pt>
                <c:pt idx="2553">
                  <c:v>0.119047619047619</c:v>
                </c:pt>
                <c:pt idx="2554">
                  <c:v>0.119047619047619</c:v>
                </c:pt>
                <c:pt idx="2555">
                  <c:v>0.119047619047619</c:v>
                </c:pt>
                <c:pt idx="2556">
                  <c:v>0.119047619047619</c:v>
                </c:pt>
                <c:pt idx="2557">
                  <c:v>0.119047619047619</c:v>
                </c:pt>
                <c:pt idx="2558">
                  <c:v>0.11891891891891899</c:v>
                </c:pt>
                <c:pt idx="2559">
                  <c:v>0.118811881188119</c:v>
                </c:pt>
                <c:pt idx="2560">
                  <c:v>0.11864406779661001</c:v>
                </c:pt>
                <c:pt idx="2561">
                  <c:v>0.11864406779661001</c:v>
                </c:pt>
                <c:pt idx="2562">
                  <c:v>0.11864406779661001</c:v>
                </c:pt>
                <c:pt idx="2563">
                  <c:v>0.11864406779661001</c:v>
                </c:pt>
                <c:pt idx="2564">
                  <c:v>0.11864406779661001</c:v>
                </c:pt>
                <c:pt idx="2565">
                  <c:v>0.11864406779661001</c:v>
                </c:pt>
                <c:pt idx="2566">
                  <c:v>0.11851851851851899</c:v>
                </c:pt>
                <c:pt idx="2567">
                  <c:v>0.11848341232227499</c:v>
                </c:pt>
                <c:pt idx="2568">
                  <c:v>0.118421052631579</c:v>
                </c:pt>
                <c:pt idx="2569">
                  <c:v>0.118421052631579</c:v>
                </c:pt>
                <c:pt idx="2570">
                  <c:v>0.118421052631579</c:v>
                </c:pt>
                <c:pt idx="2571">
                  <c:v>0.118421052631579</c:v>
                </c:pt>
                <c:pt idx="2572">
                  <c:v>0.118343195266272</c:v>
                </c:pt>
                <c:pt idx="2573">
                  <c:v>0.118279569892473</c:v>
                </c:pt>
                <c:pt idx="2574">
                  <c:v>0.118279569892473</c:v>
                </c:pt>
                <c:pt idx="2575">
                  <c:v>0.118181818181818</c:v>
                </c:pt>
                <c:pt idx="2576">
                  <c:v>0.118181818181818</c:v>
                </c:pt>
                <c:pt idx="2577">
                  <c:v>0.118181818181818</c:v>
                </c:pt>
                <c:pt idx="2578">
                  <c:v>0.118155619596542</c:v>
                </c:pt>
                <c:pt idx="2579">
                  <c:v>0.118110236220472</c:v>
                </c:pt>
                <c:pt idx="2580">
                  <c:v>0.118110236220472</c:v>
                </c:pt>
                <c:pt idx="2581">
                  <c:v>0.117948717948718</c:v>
                </c:pt>
                <c:pt idx="2582">
                  <c:v>0.11764705882352899</c:v>
                </c:pt>
                <c:pt idx="2583">
                  <c:v>0.11764705882352899</c:v>
                </c:pt>
                <c:pt idx="2584">
                  <c:v>0.11764705882352899</c:v>
                </c:pt>
                <c:pt idx="2585">
                  <c:v>0.11764705882352899</c:v>
                </c:pt>
                <c:pt idx="2586">
                  <c:v>0.11764705882352899</c:v>
                </c:pt>
                <c:pt idx="2587">
                  <c:v>0.11764705882352899</c:v>
                </c:pt>
                <c:pt idx="2588">
                  <c:v>0.11764705882352899</c:v>
                </c:pt>
                <c:pt idx="2589">
                  <c:v>0.11764705882352899</c:v>
                </c:pt>
                <c:pt idx="2590">
                  <c:v>0.11764705882352899</c:v>
                </c:pt>
                <c:pt idx="2591">
                  <c:v>0.11764705882352899</c:v>
                </c:pt>
                <c:pt idx="2592">
                  <c:v>0.11764705882352899</c:v>
                </c:pt>
                <c:pt idx="2593">
                  <c:v>0.11764705882352899</c:v>
                </c:pt>
                <c:pt idx="2594">
                  <c:v>0.11764705882352899</c:v>
                </c:pt>
                <c:pt idx="2595">
                  <c:v>0.11764705882352899</c:v>
                </c:pt>
                <c:pt idx="2596">
                  <c:v>0.11764705882352899</c:v>
                </c:pt>
                <c:pt idx="2597">
                  <c:v>0.11764705882352899</c:v>
                </c:pt>
                <c:pt idx="2598">
                  <c:v>0.11764705882352899</c:v>
                </c:pt>
                <c:pt idx="2599">
                  <c:v>0.11764705882352899</c:v>
                </c:pt>
                <c:pt idx="2600">
                  <c:v>0.11764705882352899</c:v>
                </c:pt>
                <c:pt idx="2601">
                  <c:v>0.11764705882352899</c:v>
                </c:pt>
                <c:pt idx="2602">
                  <c:v>0.11764705882352899</c:v>
                </c:pt>
                <c:pt idx="2603">
                  <c:v>0.117370892018779</c:v>
                </c:pt>
                <c:pt idx="2604">
                  <c:v>0.11724137931034501</c:v>
                </c:pt>
                <c:pt idx="2605">
                  <c:v>0.11724137931034501</c:v>
                </c:pt>
                <c:pt idx="2606">
                  <c:v>0.11721611721611699</c:v>
                </c:pt>
                <c:pt idx="2607">
                  <c:v>0.1171875</c:v>
                </c:pt>
                <c:pt idx="2608">
                  <c:v>0.1171875</c:v>
                </c:pt>
                <c:pt idx="2609">
                  <c:v>0.117021276595745</c:v>
                </c:pt>
                <c:pt idx="2610">
                  <c:v>0.117021276595745</c:v>
                </c:pt>
                <c:pt idx="2611">
                  <c:v>0.116935483870968</c:v>
                </c:pt>
                <c:pt idx="2612">
                  <c:v>0.11688311688311701</c:v>
                </c:pt>
                <c:pt idx="2613">
                  <c:v>0.11688311688311701</c:v>
                </c:pt>
                <c:pt idx="2614">
                  <c:v>0.11688311688311701</c:v>
                </c:pt>
                <c:pt idx="2615">
                  <c:v>0.11688311688311701</c:v>
                </c:pt>
                <c:pt idx="2616">
                  <c:v>0.116788321167883</c:v>
                </c:pt>
                <c:pt idx="2617">
                  <c:v>0.116788321167883</c:v>
                </c:pt>
                <c:pt idx="2618">
                  <c:v>0.116666666666667</c:v>
                </c:pt>
                <c:pt idx="2619">
                  <c:v>0.116666666666667</c:v>
                </c:pt>
                <c:pt idx="2620">
                  <c:v>0.116666666666667</c:v>
                </c:pt>
                <c:pt idx="2621">
                  <c:v>0.116666666666667</c:v>
                </c:pt>
                <c:pt idx="2622">
                  <c:v>0.116504854368932</c:v>
                </c:pt>
                <c:pt idx="2623">
                  <c:v>0.116504854368932</c:v>
                </c:pt>
                <c:pt idx="2624">
                  <c:v>0.116279069767442</c:v>
                </c:pt>
                <c:pt idx="2625">
                  <c:v>0.116279069767442</c:v>
                </c:pt>
                <c:pt idx="2626">
                  <c:v>0.116279069767442</c:v>
                </c:pt>
                <c:pt idx="2627">
                  <c:v>0.11612903225806499</c:v>
                </c:pt>
                <c:pt idx="2628">
                  <c:v>0.11612903225806499</c:v>
                </c:pt>
                <c:pt idx="2629">
                  <c:v>0.11607142857142901</c:v>
                </c:pt>
                <c:pt idx="2630">
                  <c:v>0.115942028985507</c:v>
                </c:pt>
                <c:pt idx="2631">
                  <c:v>0.115942028985507</c:v>
                </c:pt>
                <c:pt idx="2632">
                  <c:v>0.115942028985507</c:v>
                </c:pt>
                <c:pt idx="2633">
                  <c:v>0.115942028985507</c:v>
                </c:pt>
                <c:pt idx="2634">
                  <c:v>0.115942028985507</c:v>
                </c:pt>
                <c:pt idx="2635">
                  <c:v>0.115789473684211</c:v>
                </c:pt>
                <c:pt idx="2636">
                  <c:v>0.115789473684211</c:v>
                </c:pt>
                <c:pt idx="2637">
                  <c:v>0.11570247933884301</c:v>
                </c:pt>
                <c:pt idx="2638">
                  <c:v>0.115646258503401</c:v>
                </c:pt>
                <c:pt idx="2639">
                  <c:v>0.115537848605578</c:v>
                </c:pt>
                <c:pt idx="2640">
                  <c:v>0.115384615384615</c:v>
                </c:pt>
                <c:pt idx="2641">
                  <c:v>0.115384615384615</c:v>
                </c:pt>
                <c:pt idx="2642">
                  <c:v>0.115384615384615</c:v>
                </c:pt>
                <c:pt idx="2643">
                  <c:v>0.115384615384615</c:v>
                </c:pt>
                <c:pt idx="2644">
                  <c:v>0.115384615384615</c:v>
                </c:pt>
                <c:pt idx="2645">
                  <c:v>0.115384615384615</c:v>
                </c:pt>
                <c:pt idx="2646">
                  <c:v>0.115384615384615</c:v>
                </c:pt>
                <c:pt idx="2647">
                  <c:v>0.115384615384615</c:v>
                </c:pt>
                <c:pt idx="2648">
                  <c:v>0.115384615384615</c:v>
                </c:pt>
                <c:pt idx="2649">
                  <c:v>0.115384615384615</c:v>
                </c:pt>
                <c:pt idx="2650">
                  <c:v>0.115384615384615</c:v>
                </c:pt>
                <c:pt idx="2651">
                  <c:v>0.115384615384615</c:v>
                </c:pt>
                <c:pt idx="2652">
                  <c:v>0.115384615384615</c:v>
                </c:pt>
                <c:pt idx="2653">
                  <c:v>0.115384615384615</c:v>
                </c:pt>
                <c:pt idx="2654">
                  <c:v>0.11524163568773201</c:v>
                </c:pt>
                <c:pt idx="2655">
                  <c:v>0.115151515151515</c:v>
                </c:pt>
                <c:pt idx="2656">
                  <c:v>0.115151515151515</c:v>
                </c:pt>
                <c:pt idx="2657">
                  <c:v>0.11504424778761101</c:v>
                </c:pt>
                <c:pt idx="2658">
                  <c:v>0.114942528735632</c:v>
                </c:pt>
                <c:pt idx="2659">
                  <c:v>0.114942528735632</c:v>
                </c:pt>
                <c:pt idx="2660">
                  <c:v>0.114942528735632</c:v>
                </c:pt>
                <c:pt idx="2661">
                  <c:v>0.114942528735632</c:v>
                </c:pt>
                <c:pt idx="2662">
                  <c:v>0.114942528735632</c:v>
                </c:pt>
                <c:pt idx="2663">
                  <c:v>0.114893617021277</c:v>
                </c:pt>
                <c:pt idx="2664">
                  <c:v>0.114754098360656</c:v>
                </c:pt>
                <c:pt idx="2665">
                  <c:v>0.114754098360656</c:v>
                </c:pt>
                <c:pt idx="2666">
                  <c:v>0.114754098360656</c:v>
                </c:pt>
                <c:pt idx="2667">
                  <c:v>0.114754098360656</c:v>
                </c:pt>
                <c:pt idx="2668">
                  <c:v>0.114754098360656</c:v>
                </c:pt>
                <c:pt idx="2669">
                  <c:v>0.114754098360656</c:v>
                </c:pt>
                <c:pt idx="2670">
                  <c:v>0.114583333333333</c:v>
                </c:pt>
                <c:pt idx="2671">
                  <c:v>0.114583333333333</c:v>
                </c:pt>
                <c:pt idx="2672">
                  <c:v>0.114583333333333</c:v>
                </c:pt>
                <c:pt idx="2673">
                  <c:v>0.114583333333333</c:v>
                </c:pt>
                <c:pt idx="2674">
                  <c:v>0.114503816793893</c:v>
                </c:pt>
                <c:pt idx="2675">
                  <c:v>0.114285714285714</c:v>
                </c:pt>
                <c:pt idx="2676">
                  <c:v>0.114285714285714</c:v>
                </c:pt>
                <c:pt idx="2677">
                  <c:v>0.114285714285714</c:v>
                </c:pt>
                <c:pt idx="2678">
                  <c:v>0.114285714285714</c:v>
                </c:pt>
                <c:pt idx="2679">
                  <c:v>0.114285714285714</c:v>
                </c:pt>
                <c:pt idx="2680">
                  <c:v>0.114093959731544</c:v>
                </c:pt>
                <c:pt idx="2681">
                  <c:v>0.114093959731544</c:v>
                </c:pt>
                <c:pt idx="2682">
                  <c:v>0.114035087719298</c:v>
                </c:pt>
                <c:pt idx="2683">
                  <c:v>0.113989637305699</c:v>
                </c:pt>
                <c:pt idx="2684">
                  <c:v>0.113924050632911</c:v>
                </c:pt>
                <c:pt idx="2685">
                  <c:v>0.113861386138614</c:v>
                </c:pt>
                <c:pt idx="2686">
                  <c:v>0.113821138211382</c:v>
                </c:pt>
                <c:pt idx="2687">
                  <c:v>0.113725490196078</c:v>
                </c:pt>
                <c:pt idx="2688">
                  <c:v>0.11363636363636399</c:v>
                </c:pt>
                <c:pt idx="2689">
                  <c:v>0.11363636363636399</c:v>
                </c:pt>
                <c:pt idx="2690">
                  <c:v>0.11363636363636399</c:v>
                </c:pt>
                <c:pt idx="2691">
                  <c:v>0.11363636363636399</c:v>
                </c:pt>
                <c:pt idx="2692">
                  <c:v>0.11363636363636399</c:v>
                </c:pt>
                <c:pt idx="2693">
                  <c:v>0.11363636363636399</c:v>
                </c:pt>
                <c:pt idx="2694">
                  <c:v>0.11363636363636399</c:v>
                </c:pt>
                <c:pt idx="2695">
                  <c:v>0.11340206185567001</c:v>
                </c:pt>
                <c:pt idx="2696">
                  <c:v>0.11340206185567001</c:v>
                </c:pt>
                <c:pt idx="2697">
                  <c:v>0.113207547169811</c:v>
                </c:pt>
                <c:pt idx="2698">
                  <c:v>0.113207547169811</c:v>
                </c:pt>
                <c:pt idx="2699">
                  <c:v>0.113207547169811</c:v>
                </c:pt>
                <c:pt idx="2700">
                  <c:v>0.113207547169811</c:v>
                </c:pt>
                <c:pt idx="2701">
                  <c:v>0.113207547169811</c:v>
                </c:pt>
                <c:pt idx="2702">
                  <c:v>0.113207547169811</c:v>
                </c:pt>
                <c:pt idx="2703">
                  <c:v>0.113207547169811</c:v>
                </c:pt>
                <c:pt idx="2704">
                  <c:v>0.113207547169811</c:v>
                </c:pt>
                <c:pt idx="2705">
                  <c:v>0.113207547169811</c:v>
                </c:pt>
                <c:pt idx="2706">
                  <c:v>0.113207547169811</c:v>
                </c:pt>
                <c:pt idx="2707">
                  <c:v>0.113207547169811</c:v>
                </c:pt>
                <c:pt idx="2708">
                  <c:v>0.11304347826087</c:v>
                </c:pt>
                <c:pt idx="2709">
                  <c:v>0.11304347826087</c:v>
                </c:pt>
                <c:pt idx="2710">
                  <c:v>0.112994350282486</c:v>
                </c:pt>
                <c:pt idx="2711">
                  <c:v>0.112903225806452</c:v>
                </c:pt>
                <c:pt idx="2712">
                  <c:v>0.112903225806452</c:v>
                </c:pt>
                <c:pt idx="2713">
                  <c:v>0.112903225806452</c:v>
                </c:pt>
                <c:pt idx="2714">
                  <c:v>0.112903225806452</c:v>
                </c:pt>
                <c:pt idx="2715">
                  <c:v>0.112903225806452</c:v>
                </c:pt>
                <c:pt idx="2716">
                  <c:v>0.112903225806452</c:v>
                </c:pt>
                <c:pt idx="2717">
                  <c:v>0.112903225806452</c:v>
                </c:pt>
                <c:pt idx="2718">
                  <c:v>0.112852664576803</c:v>
                </c:pt>
                <c:pt idx="2719">
                  <c:v>0.112781954887218</c:v>
                </c:pt>
                <c:pt idx="2720">
                  <c:v>0.11271676300578</c:v>
                </c:pt>
                <c:pt idx="2721">
                  <c:v>0.11267605633802801</c:v>
                </c:pt>
                <c:pt idx="2722">
                  <c:v>0.11267605633802801</c:v>
                </c:pt>
                <c:pt idx="2723">
                  <c:v>0.11267605633802801</c:v>
                </c:pt>
                <c:pt idx="2724">
                  <c:v>0.11267605633802801</c:v>
                </c:pt>
                <c:pt idx="2725">
                  <c:v>0.11267605633802801</c:v>
                </c:pt>
                <c:pt idx="2726">
                  <c:v>0.11267605633802801</c:v>
                </c:pt>
                <c:pt idx="2727">
                  <c:v>0.11267605633802801</c:v>
                </c:pt>
                <c:pt idx="2728">
                  <c:v>0.11267605633802801</c:v>
                </c:pt>
                <c:pt idx="2729">
                  <c:v>0.11267605633802801</c:v>
                </c:pt>
                <c:pt idx="2730">
                  <c:v>0.112582781456954</c:v>
                </c:pt>
                <c:pt idx="2731">
                  <c:v>0.1125</c:v>
                </c:pt>
                <c:pt idx="2732">
                  <c:v>0.1125</c:v>
                </c:pt>
                <c:pt idx="2733">
                  <c:v>0.1125</c:v>
                </c:pt>
                <c:pt idx="2734">
                  <c:v>0.1125</c:v>
                </c:pt>
                <c:pt idx="2735">
                  <c:v>0.112391930835735</c:v>
                </c:pt>
                <c:pt idx="2736">
                  <c:v>0.112359550561798</c:v>
                </c:pt>
                <c:pt idx="2737">
                  <c:v>0.112359550561798</c:v>
                </c:pt>
                <c:pt idx="2738">
                  <c:v>0.112359550561798</c:v>
                </c:pt>
                <c:pt idx="2739">
                  <c:v>0.112359550561798</c:v>
                </c:pt>
                <c:pt idx="2740">
                  <c:v>0.112359550561798</c:v>
                </c:pt>
                <c:pt idx="2741">
                  <c:v>0.11224489795918401</c:v>
                </c:pt>
                <c:pt idx="2742">
                  <c:v>0.11224489795918401</c:v>
                </c:pt>
                <c:pt idx="2743">
                  <c:v>0.11224489795918401</c:v>
                </c:pt>
                <c:pt idx="2744">
                  <c:v>0.11224489795918401</c:v>
                </c:pt>
                <c:pt idx="2745">
                  <c:v>0.11219512195122</c:v>
                </c:pt>
                <c:pt idx="2746">
                  <c:v>0.11214953271028</c:v>
                </c:pt>
                <c:pt idx="2747">
                  <c:v>0.112121212121212</c:v>
                </c:pt>
                <c:pt idx="2748">
                  <c:v>0.112</c:v>
                </c:pt>
                <c:pt idx="2749">
                  <c:v>0.111888111888112</c:v>
                </c:pt>
                <c:pt idx="2750">
                  <c:v>0.11184210526315801</c:v>
                </c:pt>
                <c:pt idx="2751">
                  <c:v>0.111675126903553</c:v>
                </c:pt>
                <c:pt idx="2752">
                  <c:v>0.111675126903553</c:v>
                </c:pt>
                <c:pt idx="2753">
                  <c:v>0.111650485436893</c:v>
                </c:pt>
                <c:pt idx="2754">
                  <c:v>0.111627906976744</c:v>
                </c:pt>
                <c:pt idx="2755">
                  <c:v>0.11111111111111099</c:v>
                </c:pt>
                <c:pt idx="2756">
                  <c:v>0.11111111111111099</c:v>
                </c:pt>
                <c:pt idx="2757">
                  <c:v>0.11111111111111099</c:v>
                </c:pt>
                <c:pt idx="2758">
                  <c:v>0.11111111111111099</c:v>
                </c:pt>
                <c:pt idx="2759">
                  <c:v>0.11111111111111099</c:v>
                </c:pt>
                <c:pt idx="2760">
                  <c:v>0.11111111111111099</c:v>
                </c:pt>
                <c:pt idx="2761">
                  <c:v>0.11111111111111099</c:v>
                </c:pt>
                <c:pt idx="2762">
                  <c:v>0.11111111111111099</c:v>
                </c:pt>
                <c:pt idx="2763">
                  <c:v>0.11111111111111099</c:v>
                </c:pt>
                <c:pt idx="2764">
                  <c:v>0.11111111111111099</c:v>
                </c:pt>
                <c:pt idx="2765">
                  <c:v>0.11111111111111099</c:v>
                </c:pt>
                <c:pt idx="2766">
                  <c:v>0.11111111111111099</c:v>
                </c:pt>
                <c:pt idx="2767">
                  <c:v>0.11111111111111099</c:v>
                </c:pt>
                <c:pt idx="2768">
                  <c:v>0.11111111111111099</c:v>
                </c:pt>
                <c:pt idx="2769">
                  <c:v>0.11111111111111099</c:v>
                </c:pt>
                <c:pt idx="2770">
                  <c:v>0.11111111111111099</c:v>
                </c:pt>
                <c:pt idx="2771">
                  <c:v>0.11111111111111099</c:v>
                </c:pt>
                <c:pt idx="2772">
                  <c:v>0.11111111111111099</c:v>
                </c:pt>
                <c:pt idx="2773">
                  <c:v>0.11111111111111099</c:v>
                </c:pt>
                <c:pt idx="2774">
                  <c:v>0.11111111111111099</c:v>
                </c:pt>
                <c:pt idx="2775">
                  <c:v>0.11111111111111099</c:v>
                </c:pt>
                <c:pt idx="2776">
                  <c:v>0.11111111111111099</c:v>
                </c:pt>
                <c:pt idx="2777">
                  <c:v>0.11111111111111099</c:v>
                </c:pt>
                <c:pt idx="2778">
                  <c:v>0.110687022900763</c:v>
                </c:pt>
                <c:pt idx="2779">
                  <c:v>0.11063829787234</c:v>
                </c:pt>
                <c:pt idx="2780">
                  <c:v>0.11046511627907001</c:v>
                </c:pt>
                <c:pt idx="2781">
                  <c:v>0.110320284697509</c:v>
                </c:pt>
                <c:pt idx="2782">
                  <c:v>0.11009174311926601</c:v>
                </c:pt>
                <c:pt idx="2783">
                  <c:v>0.11009174311926601</c:v>
                </c:pt>
                <c:pt idx="2784">
                  <c:v>0.11009174311926601</c:v>
                </c:pt>
                <c:pt idx="2785">
                  <c:v>0.11</c:v>
                </c:pt>
                <c:pt idx="2786">
                  <c:v>0.11</c:v>
                </c:pt>
                <c:pt idx="2787">
                  <c:v>0.10989010989011</c:v>
                </c:pt>
                <c:pt idx="2788">
                  <c:v>0.10989010989011</c:v>
                </c:pt>
                <c:pt idx="2789">
                  <c:v>0.10989010989011</c:v>
                </c:pt>
                <c:pt idx="2790">
                  <c:v>0.10989010989011</c:v>
                </c:pt>
                <c:pt idx="2791">
                  <c:v>0.109756097560976</c:v>
                </c:pt>
                <c:pt idx="2792">
                  <c:v>0.10958904109589</c:v>
                </c:pt>
                <c:pt idx="2793">
                  <c:v>0.10958904109589</c:v>
                </c:pt>
                <c:pt idx="2794">
                  <c:v>0.10958904109589</c:v>
                </c:pt>
                <c:pt idx="2795">
                  <c:v>0.10958904109589</c:v>
                </c:pt>
                <c:pt idx="2796">
                  <c:v>0.10958904109589</c:v>
                </c:pt>
                <c:pt idx="2797">
                  <c:v>0.10958904109589</c:v>
                </c:pt>
                <c:pt idx="2798">
                  <c:v>0.10954063604240299</c:v>
                </c:pt>
                <c:pt idx="2799">
                  <c:v>0.109489051094891</c:v>
                </c:pt>
                <c:pt idx="2800">
                  <c:v>0.109489051094891</c:v>
                </c:pt>
                <c:pt idx="2801">
                  <c:v>0.109375</c:v>
                </c:pt>
                <c:pt idx="2802">
                  <c:v>0.109375</c:v>
                </c:pt>
                <c:pt idx="2803">
                  <c:v>0.109375</c:v>
                </c:pt>
                <c:pt idx="2804">
                  <c:v>0.109375</c:v>
                </c:pt>
                <c:pt idx="2805">
                  <c:v>0.109289617486339</c:v>
                </c:pt>
                <c:pt idx="2806">
                  <c:v>0.109243697478992</c:v>
                </c:pt>
                <c:pt idx="2807">
                  <c:v>0.109195402298851</c:v>
                </c:pt>
                <c:pt idx="2808">
                  <c:v>0.109090909090909</c:v>
                </c:pt>
                <c:pt idx="2809">
                  <c:v>0.109090909090909</c:v>
                </c:pt>
                <c:pt idx="2810">
                  <c:v>0.109090909090909</c:v>
                </c:pt>
                <c:pt idx="2811">
                  <c:v>0.109090909090909</c:v>
                </c:pt>
                <c:pt idx="2812">
                  <c:v>0.109090909090909</c:v>
                </c:pt>
                <c:pt idx="2813">
                  <c:v>0.109090909090909</c:v>
                </c:pt>
                <c:pt idx="2814">
                  <c:v>0.109090909090909</c:v>
                </c:pt>
                <c:pt idx="2815">
                  <c:v>0.109090909090909</c:v>
                </c:pt>
                <c:pt idx="2816">
                  <c:v>0.108974358974359</c:v>
                </c:pt>
                <c:pt idx="2817">
                  <c:v>0.108974358974359</c:v>
                </c:pt>
                <c:pt idx="2818">
                  <c:v>0.10891089108910899</c:v>
                </c:pt>
                <c:pt idx="2819">
                  <c:v>0.10891089108910899</c:v>
                </c:pt>
                <c:pt idx="2820">
                  <c:v>0.108843537414966</c:v>
                </c:pt>
                <c:pt idx="2821">
                  <c:v>0.108786610878661</c:v>
                </c:pt>
                <c:pt idx="2822">
                  <c:v>0.108695652173913</c:v>
                </c:pt>
                <c:pt idx="2823">
                  <c:v>0.108695652173913</c:v>
                </c:pt>
                <c:pt idx="2824">
                  <c:v>0.108695652173913</c:v>
                </c:pt>
                <c:pt idx="2825">
                  <c:v>0.108695652173913</c:v>
                </c:pt>
                <c:pt idx="2826">
                  <c:v>0.108695652173913</c:v>
                </c:pt>
                <c:pt idx="2827">
                  <c:v>0.108695652173913</c:v>
                </c:pt>
                <c:pt idx="2828">
                  <c:v>0.108597285067873</c:v>
                </c:pt>
                <c:pt idx="2829">
                  <c:v>0.108571428571429</c:v>
                </c:pt>
                <c:pt idx="2830">
                  <c:v>0.108433734939759</c:v>
                </c:pt>
                <c:pt idx="2831">
                  <c:v>0.108433734939759</c:v>
                </c:pt>
                <c:pt idx="2832">
                  <c:v>0.108433734939759</c:v>
                </c:pt>
                <c:pt idx="2833">
                  <c:v>0.108433734939759</c:v>
                </c:pt>
                <c:pt idx="2834">
                  <c:v>0.108433734939759</c:v>
                </c:pt>
                <c:pt idx="2835">
                  <c:v>0.108433734939759</c:v>
                </c:pt>
                <c:pt idx="2836">
                  <c:v>0.108433734939759</c:v>
                </c:pt>
                <c:pt idx="2837">
                  <c:v>0.108333333333333</c:v>
                </c:pt>
                <c:pt idx="2838">
                  <c:v>0.10828025477707</c:v>
                </c:pt>
                <c:pt idx="2839">
                  <c:v>0.108108108108108</c:v>
                </c:pt>
                <c:pt idx="2840">
                  <c:v>0.108108108108108</c:v>
                </c:pt>
                <c:pt idx="2841">
                  <c:v>0.108108108108108</c:v>
                </c:pt>
                <c:pt idx="2842">
                  <c:v>0.108108108108108</c:v>
                </c:pt>
                <c:pt idx="2843">
                  <c:v>0.107954545454545</c:v>
                </c:pt>
                <c:pt idx="2844">
                  <c:v>0.107913669064748</c:v>
                </c:pt>
                <c:pt idx="2845">
                  <c:v>0.10788381742738599</c:v>
                </c:pt>
                <c:pt idx="2846">
                  <c:v>0.10784313725490199</c:v>
                </c:pt>
                <c:pt idx="2847">
                  <c:v>0.107784431137725</c:v>
                </c:pt>
                <c:pt idx="2848">
                  <c:v>0.107692307692308</c:v>
                </c:pt>
                <c:pt idx="2849">
                  <c:v>0.107692307692308</c:v>
                </c:pt>
                <c:pt idx="2850">
                  <c:v>0.107692307692308</c:v>
                </c:pt>
                <c:pt idx="2851">
                  <c:v>0.107569721115538</c:v>
                </c:pt>
                <c:pt idx="2852">
                  <c:v>0.10752688172043</c:v>
                </c:pt>
                <c:pt idx="2853">
                  <c:v>0.10752688172043</c:v>
                </c:pt>
                <c:pt idx="2854">
                  <c:v>0.10752688172043</c:v>
                </c:pt>
                <c:pt idx="2855">
                  <c:v>0.107438016528926</c:v>
                </c:pt>
                <c:pt idx="2856">
                  <c:v>0.10738255033557</c:v>
                </c:pt>
                <c:pt idx="2857">
                  <c:v>0.107142857142857</c:v>
                </c:pt>
                <c:pt idx="2858">
                  <c:v>0.107142857142857</c:v>
                </c:pt>
                <c:pt idx="2859">
                  <c:v>0.107142857142857</c:v>
                </c:pt>
                <c:pt idx="2860">
                  <c:v>0.107142857142857</c:v>
                </c:pt>
                <c:pt idx="2861">
                  <c:v>0.107142857142857</c:v>
                </c:pt>
                <c:pt idx="2862">
                  <c:v>0.107142857142857</c:v>
                </c:pt>
                <c:pt idx="2863">
                  <c:v>0.107142857142857</c:v>
                </c:pt>
                <c:pt idx="2864">
                  <c:v>0.107142857142857</c:v>
                </c:pt>
                <c:pt idx="2865">
                  <c:v>0.107142857142857</c:v>
                </c:pt>
                <c:pt idx="2866">
                  <c:v>0.107142857142857</c:v>
                </c:pt>
                <c:pt idx="2867">
                  <c:v>0.107142857142857</c:v>
                </c:pt>
                <c:pt idx="2868">
                  <c:v>0.107142857142857</c:v>
                </c:pt>
                <c:pt idx="2869">
                  <c:v>0.107142857142857</c:v>
                </c:pt>
                <c:pt idx="2870">
                  <c:v>0.107142857142857</c:v>
                </c:pt>
                <c:pt idx="2871">
                  <c:v>0.107142857142857</c:v>
                </c:pt>
                <c:pt idx="2872">
                  <c:v>0.107142857142857</c:v>
                </c:pt>
                <c:pt idx="2873">
                  <c:v>0.107142857142857</c:v>
                </c:pt>
                <c:pt idx="2874">
                  <c:v>0.107142857142857</c:v>
                </c:pt>
                <c:pt idx="2875">
                  <c:v>0.106976744186047</c:v>
                </c:pt>
                <c:pt idx="2876">
                  <c:v>0.106918238993711</c:v>
                </c:pt>
                <c:pt idx="2877">
                  <c:v>0.106796116504854</c:v>
                </c:pt>
                <c:pt idx="2878">
                  <c:v>0.10666666666666701</c:v>
                </c:pt>
                <c:pt idx="2879">
                  <c:v>0.10666666666666701</c:v>
                </c:pt>
                <c:pt idx="2880">
                  <c:v>0.10666666666666701</c:v>
                </c:pt>
                <c:pt idx="2881">
                  <c:v>0.10659898477157401</c:v>
                </c:pt>
                <c:pt idx="2882">
                  <c:v>0.10659898477157401</c:v>
                </c:pt>
                <c:pt idx="2883">
                  <c:v>0.10655737704918</c:v>
                </c:pt>
                <c:pt idx="2884">
                  <c:v>0.106529209621993</c:v>
                </c:pt>
                <c:pt idx="2885">
                  <c:v>0.10638297872340401</c:v>
                </c:pt>
                <c:pt idx="2886">
                  <c:v>0.10638297872340401</c:v>
                </c:pt>
                <c:pt idx="2887">
                  <c:v>0.10606060606060599</c:v>
                </c:pt>
                <c:pt idx="2888">
                  <c:v>0.10606060606060599</c:v>
                </c:pt>
                <c:pt idx="2889">
                  <c:v>0.10606060606060599</c:v>
                </c:pt>
                <c:pt idx="2890">
                  <c:v>0.10606060606060599</c:v>
                </c:pt>
                <c:pt idx="2891">
                  <c:v>0.10606060606060599</c:v>
                </c:pt>
                <c:pt idx="2892">
                  <c:v>0.105990783410138</c:v>
                </c:pt>
                <c:pt idx="2893">
                  <c:v>0.105882352941176</c:v>
                </c:pt>
                <c:pt idx="2894">
                  <c:v>0.105769230769231</c:v>
                </c:pt>
                <c:pt idx="2895">
                  <c:v>0.105691056910569</c:v>
                </c:pt>
                <c:pt idx="2896">
                  <c:v>0.105691056910569</c:v>
                </c:pt>
                <c:pt idx="2897">
                  <c:v>0.105633802816901</c:v>
                </c:pt>
                <c:pt idx="2898">
                  <c:v>0.105555555555556</c:v>
                </c:pt>
                <c:pt idx="2899">
                  <c:v>0.105263157894737</c:v>
                </c:pt>
                <c:pt idx="2900">
                  <c:v>0.105263157894737</c:v>
                </c:pt>
                <c:pt idx="2901">
                  <c:v>0.105263157894737</c:v>
                </c:pt>
                <c:pt idx="2902">
                  <c:v>0.105263157894737</c:v>
                </c:pt>
                <c:pt idx="2903">
                  <c:v>0.105263157894737</c:v>
                </c:pt>
                <c:pt idx="2904">
                  <c:v>0.105263157894737</c:v>
                </c:pt>
                <c:pt idx="2905">
                  <c:v>0.105263157894737</c:v>
                </c:pt>
                <c:pt idx="2906">
                  <c:v>0.105263157894737</c:v>
                </c:pt>
                <c:pt idx="2907">
                  <c:v>0.105263157894737</c:v>
                </c:pt>
                <c:pt idx="2908">
                  <c:v>0.105263157894737</c:v>
                </c:pt>
                <c:pt idx="2909">
                  <c:v>0.105263157894737</c:v>
                </c:pt>
                <c:pt idx="2910">
                  <c:v>0.105263157894737</c:v>
                </c:pt>
                <c:pt idx="2911">
                  <c:v>0.105263157894737</c:v>
                </c:pt>
                <c:pt idx="2912">
                  <c:v>0.105263157894737</c:v>
                </c:pt>
                <c:pt idx="2913">
                  <c:v>0.105263157894737</c:v>
                </c:pt>
                <c:pt idx="2914">
                  <c:v>0.10489510489510501</c:v>
                </c:pt>
                <c:pt idx="2915">
                  <c:v>0.104838709677419</c:v>
                </c:pt>
                <c:pt idx="2916">
                  <c:v>0.104838709677419</c:v>
                </c:pt>
                <c:pt idx="2917">
                  <c:v>0.104838709677419</c:v>
                </c:pt>
                <c:pt idx="2918">
                  <c:v>0.104651162790698</c:v>
                </c:pt>
                <c:pt idx="2919">
                  <c:v>0.104477611940299</c:v>
                </c:pt>
                <c:pt idx="2920">
                  <c:v>0.104477611940299</c:v>
                </c:pt>
                <c:pt idx="2921">
                  <c:v>0.104477611940299</c:v>
                </c:pt>
                <c:pt idx="2922">
                  <c:v>0.104477611940299</c:v>
                </c:pt>
                <c:pt idx="2923">
                  <c:v>0.104477611940299</c:v>
                </c:pt>
                <c:pt idx="2924">
                  <c:v>0.104477611940299</c:v>
                </c:pt>
                <c:pt idx="2925">
                  <c:v>0.104477611940299</c:v>
                </c:pt>
                <c:pt idx="2926">
                  <c:v>0.104294478527607</c:v>
                </c:pt>
                <c:pt idx="2927">
                  <c:v>0.104265402843602</c:v>
                </c:pt>
                <c:pt idx="2928">
                  <c:v>0.10408921933085501</c:v>
                </c:pt>
                <c:pt idx="2929">
                  <c:v>0.10404624277456601</c:v>
                </c:pt>
                <c:pt idx="2930">
                  <c:v>0.104</c:v>
                </c:pt>
                <c:pt idx="2931">
                  <c:v>0.104</c:v>
                </c:pt>
                <c:pt idx="2932">
                  <c:v>0.103896103896104</c:v>
                </c:pt>
                <c:pt idx="2933">
                  <c:v>0.103896103896104</c:v>
                </c:pt>
                <c:pt idx="2934">
                  <c:v>0.103896103896104</c:v>
                </c:pt>
                <c:pt idx="2935">
                  <c:v>0.103896103896104</c:v>
                </c:pt>
                <c:pt idx="2936">
                  <c:v>0.103896103896104</c:v>
                </c:pt>
                <c:pt idx="2937">
                  <c:v>0.103896103896104</c:v>
                </c:pt>
                <c:pt idx="2938">
                  <c:v>0.103896103896104</c:v>
                </c:pt>
                <c:pt idx="2939">
                  <c:v>0.103896103896104</c:v>
                </c:pt>
                <c:pt idx="2940">
                  <c:v>0.10377358490565999</c:v>
                </c:pt>
                <c:pt idx="2941">
                  <c:v>0.10377358490565999</c:v>
                </c:pt>
                <c:pt idx="2942">
                  <c:v>0.103658536585366</c:v>
                </c:pt>
                <c:pt idx="2943">
                  <c:v>0.10362694300518099</c:v>
                </c:pt>
                <c:pt idx="2944">
                  <c:v>0.10344827586206901</c:v>
                </c:pt>
                <c:pt idx="2945">
                  <c:v>0.10344827586206901</c:v>
                </c:pt>
                <c:pt idx="2946">
                  <c:v>0.10344827586206901</c:v>
                </c:pt>
                <c:pt idx="2947">
                  <c:v>0.10344827586206901</c:v>
                </c:pt>
                <c:pt idx="2948">
                  <c:v>0.10344827586206901</c:v>
                </c:pt>
                <c:pt idx="2949">
                  <c:v>0.10344827586206901</c:v>
                </c:pt>
                <c:pt idx="2950">
                  <c:v>0.10344827586206901</c:v>
                </c:pt>
                <c:pt idx="2951">
                  <c:v>0.10344827586206901</c:v>
                </c:pt>
                <c:pt idx="2952">
                  <c:v>0.10344827586206901</c:v>
                </c:pt>
                <c:pt idx="2953">
                  <c:v>0.10344827586206901</c:v>
                </c:pt>
                <c:pt idx="2954">
                  <c:v>0.10344827586206901</c:v>
                </c:pt>
                <c:pt idx="2955">
                  <c:v>0.10344827586206901</c:v>
                </c:pt>
                <c:pt idx="2956">
                  <c:v>0.10344827586206901</c:v>
                </c:pt>
                <c:pt idx="2957">
                  <c:v>0.10344827586206901</c:v>
                </c:pt>
                <c:pt idx="2958">
                  <c:v>0.103225806451613</c:v>
                </c:pt>
                <c:pt idx="2959">
                  <c:v>0.103174603174603</c:v>
                </c:pt>
                <c:pt idx="2960">
                  <c:v>0.10309278350515499</c:v>
                </c:pt>
                <c:pt idx="2961">
                  <c:v>0.10309278350515499</c:v>
                </c:pt>
                <c:pt idx="2962">
                  <c:v>0.10309278350515499</c:v>
                </c:pt>
                <c:pt idx="2963">
                  <c:v>0.10309278350515499</c:v>
                </c:pt>
                <c:pt idx="2964">
                  <c:v>0.10294117647058799</c:v>
                </c:pt>
                <c:pt idx="2965">
                  <c:v>0.10294117647058799</c:v>
                </c:pt>
                <c:pt idx="2966">
                  <c:v>0.10294117647058799</c:v>
                </c:pt>
                <c:pt idx="2967">
                  <c:v>0.10294117647058799</c:v>
                </c:pt>
                <c:pt idx="2968">
                  <c:v>0.10280373831775701</c:v>
                </c:pt>
                <c:pt idx="2969">
                  <c:v>0.10280373831775701</c:v>
                </c:pt>
                <c:pt idx="2970">
                  <c:v>0.10280373831775701</c:v>
                </c:pt>
                <c:pt idx="2971">
                  <c:v>0.10280373831775701</c:v>
                </c:pt>
                <c:pt idx="2972">
                  <c:v>0.102564102564103</c:v>
                </c:pt>
                <c:pt idx="2973">
                  <c:v>0.102564102564103</c:v>
                </c:pt>
                <c:pt idx="2974">
                  <c:v>0.102564102564103</c:v>
                </c:pt>
                <c:pt idx="2975">
                  <c:v>0.102564102564103</c:v>
                </c:pt>
                <c:pt idx="2976">
                  <c:v>0.102564102564103</c:v>
                </c:pt>
                <c:pt idx="2977">
                  <c:v>0.102564102564103</c:v>
                </c:pt>
                <c:pt idx="2978">
                  <c:v>0.102362204724409</c:v>
                </c:pt>
                <c:pt idx="2979">
                  <c:v>0.102272727272727</c:v>
                </c:pt>
                <c:pt idx="2980">
                  <c:v>0.102272727272727</c:v>
                </c:pt>
                <c:pt idx="2981">
                  <c:v>0.102272727272727</c:v>
                </c:pt>
                <c:pt idx="2982">
                  <c:v>0.102272727272727</c:v>
                </c:pt>
                <c:pt idx="2983">
                  <c:v>0.102272727272727</c:v>
                </c:pt>
                <c:pt idx="2984">
                  <c:v>0.102040816326531</c:v>
                </c:pt>
                <c:pt idx="2985">
                  <c:v>0.102040816326531</c:v>
                </c:pt>
                <c:pt idx="2986">
                  <c:v>0.102040816326531</c:v>
                </c:pt>
                <c:pt idx="2987">
                  <c:v>0.102040816326531</c:v>
                </c:pt>
                <c:pt idx="2988">
                  <c:v>0.101910828025478</c:v>
                </c:pt>
                <c:pt idx="2989">
                  <c:v>0.101851851851852</c:v>
                </c:pt>
                <c:pt idx="2990">
                  <c:v>0.101851851851852</c:v>
                </c:pt>
                <c:pt idx="2991">
                  <c:v>0.101851851851852</c:v>
                </c:pt>
                <c:pt idx="2992">
                  <c:v>0.101744186046512</c:v>
                </c:pt>
                <c:pt idx="2993">
                  <c:v>0.101694915254237</c:v>
                </c:pt>
                <c:pt idx="2994">
                  <c:v>0.101694915254237</c:v>
                </c:pt>
                <c:pt idx="2995">
                  <c:v>0.101694915254237</c:v>
                </c:pt>
                <c:pt idx="2996">
                  <c:v>0.101694915254237</c:v>
                </c:pt>
                <c:pt idx="2997">
                  <c:v>0.101694915254237</c:v>
                </c:pt>
                <c:pt idx="2998">
                  <c:v>0.101694915254237</c:v>
                </c:pt>
                <c:pt idx="2999">
                  <c:v>0.101694915254237</c:v>
                </c:pt>
                <c:pt idx="3000">
                  <c:v>0.101694915254237</c:v>
                </c:pt>
                <c:pt idx="3001">
                  <c:v>0.1015625</c:v>
                </c:pt>
                <c:pt idx="3002">
                  <c:v>0.101449275362319</c:v>
                </c:pt>
                <c:pt idx="3003">
                  <c:v>0.101449275362319</c:v>
                </c:pt>
                <c:pt idx="3004">
                  <c:v>0.101449275362319</c:v>
                </c:pt>
                <c:pt idx="3005">
                  <c:v>0.101449275362319</c:v>
                </c:pt>
                <c:pt idx="3006">
                  <c:v>0.101449275362319</c:v>
                </c:pt>
                <c:pt idx="3007">
                  <c:v>0.101449275362319</c:v>
                </c:pt>
                <c:pt idx="3008">
                  <c:v>0.101449275362319</c:v>
                </c:pt>
                <c:pt idx="3009">
                  <c:v>0.101449275362319</c:v>
                </c:pt>
                <c:pt idx="3010">
                  <c:v>0.101351351351351</c:v>
                </c:pt>
                <c:pt idx="3011">
                  <c:v>0.101351351351351</c:v>
                </c:pt>
                <c:pt idx="3012">
                  <c:v>0.101321585903084</c:v>
                </c:pt>
                <c:pt idx="3013">
                  <c:v>0.101298701298701</c:v>
                </c:pt>
                <c:pt idx="3014">
                  <c:v>0.10126582278481</c:v>
                </c:pt>
                <c:pt idx="3015">
                  <c:v>0.10126582278481</c:v>
                </c:pt>
                <c:pt idx="3016">
                  <c:v>0.10126582278481</c:v>
                </c:pt>
                <c:pt idx="3017">
                  <c:v>0.10126582278481</c:v>
                </c:pt>
                <c:pt idx="3018">
                  <c:v>0.10126582278481</c:v>
                </c:pt>
                <c:pt idx="3019">
                  <c:v>0.101123595505618</c:v>
                </c:pt>
                <c:pt idx="3020">
                  <c:v>0.101123595505618</c:v>
                </c:pt>
                <c:pt idx="3021">
                  <c:v>0.101123595505618</c:v>
                </c:pt>
                <c:pt idx="3022">
                  <c:v>0.101123595505618</c:v>
                </c:pt>
                <c:pt idx="3023">
                  <c:v>0.100917431192661</c:v>
                </c:pt>
                <c:pt idx="3024">
                  <c:v>0.10084033613445401</c:v>
                </c:pt>
                <c:pt idx="3025">
                  <c:v>0.10084033613445401</c:v>
                </c:pt>
                <c:pt idx="3026">
                  <c:v>0.10084033613445401</c:v>
                </c:pt>
                <c:pt idx="3027">
                  <c:v>0.100671140939597</c:v>
                </c:pt>
                <c:pt idx="3028">
                  <c:v>0.100591715976331</c:v>
                </c:pt>
                <c:pt idx="3029">
                  <c:v>0.10050251256281401</c:v>
                </c:pt>
                <c:pt idx="3030">
                  <c:v>0.100456621004566</c:v>
                </c:pt>
                <c:pt idx="3031">
                  <c:v>0.1</c:v>
                </c:pt>
                <c:pt idx="3032">
                  <c:v>0.1</c:v>
                </c:pt>
                <c:pt idx="3033">
                  <c:v>0.1</c:v>
                </c:pt>
                <c:pt idx="3034">
                  <c:v>0.1</c:v>
                </c:pt>
                <c:pt idx="3035">
                  <c:v>0.1</c:v>
                </c:pt>
                <c:pt idx="3036">
                  <c:v>0.1</c:v>
                </c:pt>
                <c:pt idx="3037">
                  <c:v>0.1</c:v>
                </c:pt>
                <c:pt idx="3038">
                  <c:v>0.1</c:v>
                </c:pt>
                <c:pt idx="3039">
                  <c:v>0.1</c:v>
                </c:pt>
                <c:pt idx="3040">
                  <c:v>0.1</c:v>
                </c:pt>
                <c:pt idx="3041">
                  <c:v>0.1</c:v>
                </c:pt>
                <c:pt idx="3042">
                  <c:v>0.1</c:v>
                </c:pt>
                <c:pt idx="3043">
                  <c:v>0.1</c:v>
                </c:pt>
                <c:pt idx="3044">
                  <c:v>0.1</c:v>
                </c:pt>
                <c:pt idx="3045">
                  <c:v>0.1</c:v>
                </c:pt>
                <c:pt idx="3046">
                  <c:v>0.1</c:v>
                </c:pt>
                <c:pt idx="3047">
                  <c:v>0.1</c:v>
                </c:pt>
                <c:pt idx="3048">
                  <c:v>0.1</c:v>
                </c:pt>
                <c:pt idx="3049">
                  <c:v>0.1</c:v>
                </c:pt>
                <c:pt idx="3050">
                  <c:v>0.1</c:v>
                </c:pt>
                <c:pt idx="3051">
                  <c:v>0.1</c:v>
                </c:pt>
                <c:pt idx="3052">
                  <c:v>0.1</c:v>
                </c:pt>
                <c:pt idx="3053">
                  <c:v>0.1</c:v>
                </c:pt>
                <c:pt idx="3054">
                  <c:v>0.1</c:v>
                </c:pt>
                <c:pt idx="3055">
                  <c:v>0.1</c:v>
                </c:pt>
                <c:pt idx="3056">
                  <c:v>0.1</c:v>
                </c:pt>
                <c:pt idx="3057">
                  <c:v>0.1</c:v>
                </c:pt>
                <c:pt idx="3058">
                  <c:v>0.1</c:v>
                </c:pt>
                <c:pt idx="3059">
                  <c:v>0.1</c:v>
                </c:pt>
                <c:pt idx="3060">
                  <c:v>0.1</c:v>
                </c:pt>
                <c:pt idx="3061">
                  <c:v>0.1</c:v>
                </c:pt>
                <c:pt idx="3062">
                  <c:v>0.1</c:v>
                </c:pt>
                <c:pt idx="3063">
                  <c:v>0.1</c:v>
                </c:pt>
                <c:pt idx="3064">
                  <c:v>0.1</c:v>
                </c:pt>
                <c:pt idx="3065">
                  <c:v>0.1</c:v>
                </c:pt>
                <c:pt idx="3066">
                  <c:v>0.1</c:v>
                </c:pt>
                <c:pt idx="3067">
                  <c:v>0.1</c:v>
                </c:pt>
                <c:pt idx="3068">
                  <c:v>0.1</c:v>
                </c:pt>
                <c:pt idx="3069">
                  <c:v>0.1</c:v>
                </c:pt>
                <c:pt idx="3070">
                  <c:v>0.1</c:v>
                </c:pt>
                <c:pt idx="3071">
                  <c:v>0.1</c:v>
                </c:pt>
                <c:pt idx="3072">
                  <c:v>0.1</c:v>
                </c:pt>
                <c:pt idx="3073">
                  <c:v>0.1</c:v>
                </c:pt>
                <c:pt idx="3074">
                  <c:v>0.1</c:v>
                </c:pt>
                <c:pt idx="3075">
                  <c:v>0.1</c:v>
                </c:pt>
                <c:pt idx="3076">
                  <c:v>0.1</c:v>
                </c:pt>
                <c:pt idx="3077">
                  <c:v>0.1</c:v>
                </c:pt>
                <c:pt idx="3078">
                  <c:v>0.1</c:v>
                </c:pt>
                <c:pt idx="3079">
                  <c:v>0.1</c:v>
                </c:pt>
                <c:pt idx="3080">
                  <c:v>9.9476439790575896E-2</c:v>
                </c:pt>
                <c:pt idx="3081">
                  <c:v>9.9476439790575896E-2</c:v>
                </c:pt>
                <c:pt idx="3082">
                  <c:v>9.9476439790575896E-2</c:v>
                </c:pt>
                <c:pt idx="3083">
                  <c:v>9.9337748344370896E-2</c:v>
                </c:pt>
                <c:pt idx="3084">
                  <c:v>9.9290780141844004E-2</c:v>
                </c:pt>
                <c:pt idx="3085">
                  <c:v>9.9290780141844004E-2</c:v>
                </c:pt>
                <c:pt idx="3086">
                  <c:v>9.9173553719008295E-2</c:v>
                </c:pt>
                <c:pt idx="3087">
                  <c:v>9.90990990990991E-2</c:v>
                </c:pt>
                <c:pt idx="3088">
                  <c:v>9.9071207430340605E-2</c:v>
                </c:pt>
                <c:pt idx="3089">
                  <c:v>9.9009900990099001E-2</c:v>
                </c:pt>
                <c:pt idx="3090">
                  <c:v>9.8958333333333301E-2</c:v>
                </c:pt>
                <c:pt idx="3091">
                  <c:v>9.8901098901098897E-2</c:v>
                </c:pt>
                <c:pt idx="3092">
                  <c:v>9.8901098901098897E-2</c:v>
                </c:pt>
                <c:pt idx="3093">
                  <c:v>9.8901098901098897E-2</c:v>
                </c:pt>
                <c:pt idx="3094">
                  <c:v>9.8859315589353597E-2</c:v>
                </c:pt>
                <c:pt idx="3095">
                  <c:v>9.8814229249011898E-2</c:v>
                </c:pt>
                <c:pt idx="3096">
                  <c:v>9.8765432098765399E-2</c:v>
                </c:pt>
                <c:pt idx="3097">
                  <c:v>9.8765432098765399E-2</c:v>
                </c:pt>
                <c:pt idx="3098">
                  <c:v>9.8765432098765399E-2</c:v>
                </c:pt>
                <c:pt idx="3099">
                  <c:v>9.8765432098765399E-2</c:v>
                </c:pt>
                <c:pt idx="3100">
                  <c:v>9.8765432098765399E-2</c:v>
                </c:pt>
                <c:pt idx="3101">
                  <c:v>9.8765432098765399E-2</c:v>
                </c:pt>
                <c:pt idx="3102">
                  <c:v>9.8712446351931299E-2</c:v>
                </c:pt>
                <c:pt idx="3103">
                  <c:v>9.8684210526315805E-2</c:v>
                </c:pt>
                <c:pt idx="3104">
                  <c:v>9.85915492957746E-2</c:v>
                </c:pt>
                <c:pt idx="3105">
                  <c:v>9.85915492957746E-2</c:v>
                </c:pt>
                <c:pt idx="3106">
                  <c:v>9.85915492957746E-2</c:v>
                </c:pt>
                <c:pt idx="3107">
                  <c:v>9.85915492957746E-2</c:v>
                </c:pt>
                <c:pt idx="3108">
                  <c:v>9.85915492957746E-2</c:v>
                </c:pt>
                <c:pt idx="3109">
                  <c:v>9.8484848484848495E-2</c:v>
                </c:pt>
                <c:pt idx="3110">
                  <c:v>9.8484848484848495E-2</c:v>
                </c:pt>
                <c:pt idx="3111">
                  <c:v>9.8360655737704902E-2</c:v>
                </c:pt>
                <c:pt idx="3112">
                  <c:v>9.8360655737704902E-2</c:v>
                </c:pt>
                <c:pt idx="3113">
                  <c:v>9.8360655737704902E-2</c:v>
                </c:pt>
                <c:pt idx="3114">
                  <c:v>9.8360655737704902E-2</c:v>
                </c:pt>
                <c:pt idx="3115">
                  <c:v>9.8360655737704902E-2</c:v>
                </c:pt>
                <c:pt idx="3116">
                  <c:v>9.8360655737704902E-2</c:v>
                </c:pt>
                <c:pt idx="3117">
                  <c:v>9.8360655737704902E-2</c:v>
                </c:pt>
                <c:pt idx="3118">
                  <c:v>9.8360655737704902E-2</c:v>
                </c:pt>
                <c:pt idx="3119">
                  <c:v>9.8360655737704902E-2</c:v>
                </c:pt>
                <c:pt idx="3120">
                  <c:v>9.8265895953757204E-2</c:v>
                </c:pt>
                <c:pt idx="3121">
                  <c:v>9.8039215686274495E-2</c:v>
                </c:pt>
                <c:pt idx="3122">
                  <c:v>9.8039215686274495E-2</c:v>
                </c:pt>
                <c:pt idx="3123">
                  <c:v>9.8039215686274495E-2</c:v>
                </c:pt>
                <c:pt idx="3124">
                  <c:v>9.8039215686274495E-2</c:v>
                </c:pt>
                <c:pt idx="3125">
                  <c:v>9.8039215686274495E-2</c:v>
                </c:pt>
                <c:pt idx="3126">
                  <c:v>9.8039215686274495E-2</c:v>
                </c:pt>
                <c:pt idx="3127">
                  <c:v>9.8039215686274495E-2</c:v>
                </c:pt>
                <c:pt idx="3128">
                  <c:v>9.8039215686274495E-2</c:v>
                </c:pt>
                <c:pt idx="3129">
                  <c:v>9.8039215686274495E-2</c:v>
                </c:pt>
                <c:pt idx="3130">
                  <c:v>9.8039215686274495E-2</c:v>
                </c:pt>
                <c:pt idx="3131">
                  <c:v>9.8039215686274495E-2</c:v>
                </c:pt>
                <c:pt idx="3132">
                  <c:v>9.8039215686274495E-2</c:v>
                </c:pt>
                <c:pt idx="3133">
                  <c:v>9.8039215686274495E-2</c:v>
                </c:pt>
                <c:pt idx="3134">
                  <c:v>9.8039215686274495E-2</c:v>
                </c:pt>
                <c:pt idx="3135">
                  <c:v>9.7826086956521702E-2</c:v>
                </c:pt>
                <c:pt idx="3136">
                  <c:v>9.7826086956521702E-2</c:v>
                </c:pt>
                <c:pt idx="3137">
                  <c:v>9.7826086956521702E-2</c:v>
                </c:pt>
                <c:pt idx="3138">
                  <c:v>9.7826086956521702E-2</c:v>
                </c:pt>
                <c:pt idx="3139">
                  <c:v>9.7826086956521702E-2</c:v>
                </c:pt>
                <c:pt idx="3140">
                  <c:v>9.7560975609756101E-2</c:v>
                </c:pt>
                <c:pt idx="3141">
                  <c:v>9.7560975609756101E-2</c:v>
                </c:pt>
                <c:pt idx="3142">
                  <c:v>9.7560975609756101E-2</c:v>
                </c:pt>
                <c:pt idx="3143">
                  <c:v>9.7560975609756101E-2</c:v>
                </c:pt>
                <c:pt idx="3144">
                  <c:v>9.7560975609756101E-2</c:v>
                </c:pt>
                <c:pt idx="3145">
                  <c:v>9.7560975609756101E-2</c:v>
                </c:pt>
                <c:pt idx="3146">
                  <c:v>9.7402597402597393E-2</c:v>
                </c:pt>
                <c:pt idx="3147">
                  <c:v>9.7276264591439704E-2</c:v>
                </c:pt>
                <c:pt idx="3148">
                  <c:v>9.7222222222222196E-2</c:v>
                </c:pt>
                <c:pt idx="3149">
                  <c:v>9.7222222222222196E-2</c:v>
                </c:pt>
                <c:pt idx="3150">
                  <c:v>9.7222222222222196E-2</c:v>
                </c:pt>
                <c:pt idx="3151">
                  <c:v>9.7222222222222196E-2</c:v>
                </c:pt>
                <c:pt idx="3152">
                  <c:v>9.7222222222222196E-2</c:v>
                </c:pt>
                <c:pt idx="3153">
                  <c:v>9.7222222222222196E-2</c:v>
                </c:pt>
                <c:pt idx="3154">
                  <c:v>9.7222222222222196E-2</c:v>
                </c:pt>
                <c:pt idx="3155">
                  <c:v>9.7222222222222196E-2</c:v>
                </c:pt>
                <c:pt idx="3156">
                  <c:v>9.7087378640776698E-2</c:v>
                </c:pt>
                <c:pt idx="3157">
                  <c:v>9.7087378640776698E-2</c:v>
                </c:pt>
                <c:pt idx="3158">
                  <c:v>9.7087378640776698E-2</c:v>
                </c:pt>
                <c:pt idx="3159">
                  <c:v>9.7087378640776698E-2</c:v>
                </c:pt>
                <c:pt idx="3160">
                  <c:v>9.6969696969696997E-2</c:v>
                </c:pt>
                <c:pt idx="3161">
                  <c:v>9.6969696969696997E-2</c:v>
                </c:pt>
                <c:pt idx="3162">
                  <c:v>9.6916299559471397E-2</c:v>
                </c:pt>
                <c:pt idx="3163">
                  <c:v>9.6774193548387094E-2</c:v>
                </c:pt>
                <c:pt idx="3164">
                  <c:v>9.6774193548387094E-2</c:v>
                </c:pt>
                <c:pt idx="3165">
                  <c:v>9.6774193548387094E-2</c:v>
                </c:pt>
                <c:pt idx="3166">
                  <c:v>9.6774193548387094E-2</c:v>
                </c:pt>
                <c:pt idx="3167">
                  <c:v>9.6774193548387094E-2</c:v>
                </c:pt>
                <c:pt idx="3168">
                  <c:v>9.6774193548387094E-2</c:v>
                </c:pt>
                <c:pt idx="3169">
                  <c:v>9.6774193548387094E-2</c:v>
                </c:pt>
                <c:pt idx="3170">
                  <c:v>9.6774193548387094E-2</c:v>
                </c:pt>
                <c:pt idx="3171">
                  <c:v>9.6774193548387094E-2</c:v>
                </c:pt>
                <c:pt idx="3172">
                  <c:v>9.6491228070175405E-2</c:v>
                </c:pt>
                <c:pt idx="3173">
                  <c:v>9.6491228070175405E-2</c:v>
                </c:pt>
                <c:pt idx="3174">
                  <c:v>9.6491228070175405E-2</c:v>
                </c:pt>
                <c:pt idx="3175">
                  <c:v>9.6446700507614197E-2</c:v>
                </c:pt>
                <c:pt idx="3176">
                  <c:v>9.6385542168674704E-2</c:v>
                </c:pt>
                <c:pt idx="3177">
                  <c:v>9.6385542168674704E-2</c:v>
                </c:pt>
                <c:pt idx="3178">
                  <c:v>9.6385542168674704E-2</c:v>
                </c:pt>
                <c:pt idx="3179">
                  <c:v>9.6385542168674704E-2</c:v>
                </c:pt>
                <c:pt idx="3180">
                  <c:v>9.6385542168674704E-2</c:v>
                </c:pt>
                <c:pt idx="3181">
                  <c:v>9.6385542168674704E-2</c:v>
                </c:pt>
                <c:pt idx="3182">
                  <c:v>9.6385542168674704E-2</c:v>
                </c:pt>
                <c:pt idx="3183">
                  <c:v>9.6385542168674704E-2</c:v>
                </c:pt>
                <c:pt idx="3184">
                  <c:v>9.6296296296296297E-2</c:v>
                </c:pt>
                <c:pt idx="3185">
                  <c:v>9.6296296296296297E-2</c:v>
                </c:pt>
                <c:pt idx="3186">
                  <c:v>9.6256684491978606E-2</c:v>
                </c:pt>
                <c:pt idx="3187">
                  <c:v>9.6256684491978606E-2</c:v>
                </c:pt>
                <c:pt idx="3188">
                  <c:v>9.6153846153846201E-2</c:v>
                </c:pt>
                <c:pt idx="3189">
                  <c:v>9.6153846153846201E-2</c:v>
                </c:pt>
                <c:pt idx="3190">
                  <c:v>9.6153846153846201E-2</c:v>
                </c:pt>
                <c:pt idx="3191">
                  <c:v>9.6153846153846201E-2</c:v>
                </c:pt>
                <c:pt idx="3192">
                  <c:v>9.6153846153846201E-2</c:v>
                </c:pt>
                <c:pt idx="3193">
                  <c:v>9.6153846153846201E-2</c:v>
                </c:pt>
                <c:pt idx="3194">
                  <c:v>9.6153846153846201E-2</c:v>
                </c:pt>
                <c:pt idx="3195">
                  <c:v>9.6153846153846201E-2</c:v>
                </c:pt>
                <c:pt idx="3196">
                  <c:v>9.6153846153846201E-2</c:v>
                </c:pt>
                <c:pt idx="3197">
                  <c:v>9.6153846153846201E-2</c:v>
                </c:pt>
                <c:pt idx="3198">
                  <c:v>9.6153846153846201E-2</c:v>
                </c:pt>
                <c:pt idx="3199">
                  <c:v>9.6153846153846201E-2</c:v>
                </c:pt>
                <c:pt idx="3200">
                  <c:v>9.6153846153846201E-2</c:v>
                </c:pt>
                <c:pt idx="3201">
                  <c:v>9.6153846153846201E-2</c:v>
                </c:pt>
                <c:pt idx="3202">
                  <c:v>9.6153846153846201E-2</c:v>
                </c:pt>
                <c:pt idx="3203">
                  <c:v>9.6153846153846201E-2</c:v>
                </c:pt>
                <c:pt idx="3204">
                  <c:v>9.6045197740112997E-2</c:v>
                </c:pt>
                <c:pt idx="3205">
                  <c:v>9.5959595959595995E-2</c:v>
                </c:pt>
                <c:pt idx="3206">
                  <c:v>9.5890410958904104E-2</c:v>
                </c:pt>
                <c:pt idx="3207">
                  <c:v>9.5890410958904104E-2</c:v>
                </c:pt>
                <c:pt idx="3208">
                  <c:v>9.5890410958904104E-2</c:v>
                </c:pt>
                <c:pt idx="3209">
                  <c:v>9.5890410958904104E-2</c:v>
                </c:pt>
                <c:pt idx="3210">
                  <c:v>9.5890410958904104E-2</c:v>
                </c:pt>
                <c:pt idx="3211">
                  <c:v>9.5890410958904104E-2</c:v>
                </c:pt>
                <c:pt idx="3212">
                  <c:v>9.5890410958904104E-2</c:v>
                </c:pt>
                <c:pt idx="3213">
                  <c:v>9.5785440613026795E-2</c:v>
                </c:pt>
                <c:pt idx="3214">
                  <c:v>9.5744680851063801E-2</c:v>
                </c:pt>
                <c:pt idx="3215">
                  <c:v>9.5744680851063801E-2</c:v>
                </c:pt>
                <c:pt idx="3216">
                  <c:v>9.5744680851063801E-2</c:v>
                </c:pt>
                <c:pt idx="3217">
                  <c:v>9.5693779904306206E-2</c:v>
                </c:pt>
                <c:pt idx="3218">
                  <c:v>9.5588235294117599E-2</c:v>
                </c:pt>
                <c:pt idx="3219">
                  <c:v>9.5541401273885398E-2</c:v>
                </c:pt>
                <c:pt idx="3220">
                  <c:v>9.5541401273885398E-2</c:v>
                </c:pt>
                <c:pt idx="3221">
                  <c:v>9.5505617977528101E-2</c:v>
                </c:pt>
                <c:pt idx="3222">
                  <c:v>9.5238095238095205E-2</c:v>
                </c:pt>
                <c:pt idx="3223">
                  <c:v>9.5238095238095205E-2</c:v>
                </c:pt>
                <c:pt idx="3224">
                  <c:v>9.5238095238095205E-2</c:v>
                </c:pt>
                <c:pt idx="3225">
                  <c:v>9.5238095238095205E-2</c:v>
                </c:pt>
                <c:pt idx="3226">
                  <c:v>9.5238095238095205E-2</c:v>
                </c:pt>
                <c:pt idx="3227">
                  <c:v>9.5238095238095205E-2</c:v>
                </c:pt>
                <c:pt idx="3228">
                  <c:v>9.5238095238095205E-2</c:v>
                </c:pt>
                <c:pt idx="3229">
                  <c:v>9.5238095238095205E-2</c:v>
                </c:pt>
                <c:pt idx="3230">
                  <c:v>9.5238095238095205E-2</c:v>
                </c:pt>
                <c:pt idx="3231">
                  <c:v>9.5238095238095205E-2</c:v>
                </c:pt>
                <c:pt idx="3232">
                  <c:v>9.5238095238095205E-2</c:v>
                </c:pt>
                <c:pt idx="3233">
                  <c:v>9.5238095238095205E-2</c:v>
                </c:pt>
                <c:pt idx="3234">
                  <c:v>9.5238095238095205E-2</c:v>
                </c:pt>
                <c:pt idx="3235">
                  <c:v>9.5238095238095205E-2</c:v>
                </c:pt>
                <c:pt idx="3236">
                  <c:v>9.5238095238095205E-2</c:v>
                </c:pt>
                <c:pt idx="3237">
                  <c:v>9.5238095238095205E-2</c:v>
                </c:pt>
                <c:pt idx="3238">
                  <c:v>9.5238095238095205E-2</c:v>
                </c:pt>
                <c:pt idx="3239">
                  <c:v>9.4972067039106101E-2</c:v>
                </c:pt>
                <c:pt idx="3240">
                  <c:v>9.4827586206896602E-2</c:v>
                </c:pt>
                <c:pt idx="3241">
                  <c:v>9.4736842105263203E-2</c:v>
                </c:pt>
                <c:pt idx="3242">
                  <c:v>9.4736842105263203E-2</c:v>
                </c:pt>
                <c:pt idx="3243">
                  <c:v>9.4736842105263203E-2</c:v>
                </c:pt>
                <c:pt idx="3244">
                  <c:v>9.4736842105263203E-2</c:v>
                </c:pt>
                <c:pt idx="3245">
                  <c:v>9.4736842105263203E-2</c:v>
                </c:pt>
                <c:pt idx="3246">
                  <c:v>9.4736842105263203E-2</c:v>
                </c:pt>
                <c:pt idx="3247">
                  <c:v>9.4674556213017694E-2</c:v>
                </c:pt>
                <c:pt idx="3248">
                  <c:v>9.4674556213017694E-2</c:v>
                </c:pt>
                <c:pt idx="3249">
                  <c:v>9.4674556213017694E-2</c:v>
                </c:pt>
                <c:pt idx="3250">
                  <c:v>9.4674556213017694E-2</c:v>
                </c:pt>
                <c:pt idx="3251">
                  <c:v>9.46502057613169E-2</c:v>
                </c:pt>
                <c:pt idx="3252">
                  <c:v>9.45945945945946E-2</c:v>
                </c:pt>
                <c:pt idx="3253">
                  <c:v>9.45945945945946E-2</c:v>
                </c:pt>
                <c:pt idx="3254">
                  <c:v>9.45945945945946E-2</c:v>
                </c:pt>
                <c:pt idx="3255">
                  <c:v>9.45945945945946E-2</c:v>
                </c:pt>
                <c:pt idx="3256">
                  <c:v>9.45945945945946E-2</c:v>
                </c:pt>
                <c:pt idx="3257">
                  <c:v>9.4339622641509399E-2</c:v>
                </c:pt>
                <c:pt idx="3258">
                  <c:v>9.4339622641509399E-2</c:v>
                </c:pt>
                <c:pt idx="3259">
                  <c:v>9.4339622641509399E-2</c:v>
                </c:pt>
                <c:pt idx="3260">
                  <c:v>9.4339622641509399E-2</c:v>
                </c:pt>
                <c:pt idx="3261">
                  <c:v>9.4339622641509399E-2</c:v>
                </c:pt>
                <c:pt idx="3262">
                  <c:v>9.4339622641509399E-2</c:v>
                </c:pt>
                <c:pt idx="3263">
                  <c:v>9.4339622641509399E-2</c:v>
                </c:pt>
                <c:pt idx="3264">
                  <c:v>9.4339622641509399E-2</c:v>
                </c:pt>
                <c:pt idx="3265">
                  <c:v>9.4339622641509399E-2</c:v>
                </c:pt>
                <c:pt idx="3266">
                  <c:v>9.4339622641509399E-2</c:v>
                </c:pt>
                <c:pt idx="3267">
                  <c:v>9.4339622641509399E-2</c:v>
                </c:pt>
                <c:pt idx="3268">
                  <c:v>9.4339622641509399E-2</c:v>
                </c:pt>
                <c:pt idx="3269">
                  <c:v>9.41176470588235E-2</c:v>
                </c:pt>
                <c:pt idx="3270">
                  <c:v>9.40438871473354E-2</c:v>
                </c:pt>
                <c:pt idx="3271">
                  <c:v>9.4017094017094002E-2</c:v>
                </c:pt>
                <c:pt idx="3272">
                  <c:v>9.3959731543624206E-2</c:v>
                </c:pt>
                <c:pt idx="3273">
                  <c:v>9.3896713615023497E-2</c:v>
                </c:pt>
                <c:pt idx="3274">
                  <c:v>9.375E-2</c:v>
                </c:pt>
                <c:pt idx="3275">
                  <c:v>9.375E-2</c:v>
                </c:pt>
                <c:pt idx="3276">
                  <c:v>9.375E-2</c:v>
                </c:pt>
                <c:pt idx="3277">
                  <c:v>9.375E-2</c:v>
                </c:pt>
                <c:pt idx="3278">
                  <c:v>9.375E-2</c:v>
                </c:pt>
                <c:pt idx="3279">
                  <c:v>9.375E-2</c:v>
                </c:pt>
                <c:pt idx="3280">
                  <c:v>9.375E-2</c:v>
                </c:pt>
                <c:pt idx="3281">
                  <c:v>9.375E-2</c:v>
                </c:pt>
                <c:pt idx="3282">
                  <c:v>9.375E-2</c:v>
                </c:pt>
                <c:pt idx="3283">
                  <c:v>9.375E-2</c:v>
                </c:pt>
                <c:pt idx="3284">
                  <c:v>9.375E-2</c:v>
                </c:pt>
                <c:pt idx="3285">
                  <c:v>9.375E-2</c:v>
                </c:pt>
                <c:pt idx="3286">
                  <c:v>9.375E-2</c:v>
                </c:pt>
                <c:pt idx="3287">
                  <c:v>9.34579439252336E-2</c:v>
                </c:pt>
                <c:pt idx="3288">
                  <c:v>9.3406593406593394E-2</c:v>
                </c:pt>
                <c:pt idx="3289">
                  <c:v>9.3406593406593394E-2</c:v>
                </c:pt>
                <c:pt idx="3290">
                  <c:v>9.3333333333333296E-2</c:v>
                </c:pt>
                <c:pt idx="3291">
                  <c:v>9.3333333333333296E-2</c:v>
                </c:pt>
                <c:pt idx="3292">
                  <c:v>9.3333333333333296E-2</c:v>
                </c:pt>
                <c:pt idx="3293">
                  <c:v>9.3333333333333296E-2</c:v>
                </c:pt>
                <c:pt idx="3294">
                  <c:v>9.3333333333333296E-2</c:v>
                </c:pt>
                <c:pt idx="3295">
                  <c:v>9.3333333333333296E-2</c:v>
                </c:pt>
                <c:pt idx="3296">
                  <c:v>9.3264248704663197E-2</c:v>
                </c:pt>
                <c:pt idx="3297">
                  <c:v>9.3023255813953501E-2</c:v>
                </c:pt>
                <c:pt idx="3298">
                  <c:v>9.3023255813953501E-2</c:v>
                </c:pt>
                <c:pt idx="3299">
                  <c:v>9.3023255813953501E-2</c:v>
                </c:pt>
                <c:pt idx="3300">
                  <c:v>9.2920353982300904E-2</c:v>
                </c:pt>
                <c:pt idx="3301">
                  <c:v>9.2857142857142902E-2</c:v>
                </c:pt>
                <c:pt idx="3302">
                  <c:v>9.2783505154639206E-2</c:v>
                </c:pt>
                <c:pt idx="3303">
                  <c:v>9.2783505154639206E-2</c:v>
                </c:pt>
                <c:pt idx="3304">
                  <c:v>9.2783505154639206E-2</c:v>
                </c:pt>
                <c:pt idx="3305">
                  <c:v>9.2664092664092701E-2</c:v>
                </c:pt>
                <c:pt idx="3306">
                  <c:v>9.2592592592592601E-2</c:v>
                </c:pt>
                <c:pt idx="3307">
                  <c:v>9.2592592592592601E-2</c:v>
                </c:pt>
                <c:pt idx="3308">
                  <c:v>9.2592592592592601E-2</c:v>
                </c:pt>
                <c:pt idx="3309">
                  <c:v>9.2592592592592601E-2</c:v>
                </c:pt>
                <c:pt idx="3310">
                  <c:v>9.2592592592592601E-2</c:v>
                </c:pt>
                <c:pt idx="3311">
                  <c:v>9.2592592592592601E-2</c:v>
                </c:pt>
                <c:pt idx="3312">
                  <c:v>9.2592592592592601E-2</c:v>
                </c:pt>
                <c:pt idx="3313">
                  <c:v>9.2592592592592601E-2</c:v>
                </c:pt>
                <c:pt idx="3314">
                  <c:v>9.2592592592592601E-2</c:v>
                </c:pt>
                <c:pt idx="3315">
                  <c:v>9.2592592592592601E-2</c:v>
                </c:pt>
                <c:pt idx="3316">
                  <c:v>9.2592592592592601E-2</c:v>
                </c:pt>
                <c:pt idx="3317">
                  <c:v>9.2592592592592601E-2</c:v>
                </c:pt>
                <c:pt idx="3318">
                  <c:v>9.2592592592592601E-2</c:v>
                </c:pt>
                <c:pt idx="3319">
                  <c:v>9.2592592592592601E-2</c:v>
                </c:pt>
                <c:pt idx="3320">
                  <c:v>9.2485549132948E-2</c:v>
                </c:pt>
                <c:pt idx="3321">
                  <c:v>9.2436974789915999E-2</c:v>
                </c:pt>
                <c:pt idx="3322">
                  <c:v>9.2436974789915999E-2</c:v>
                </c:pt>
                <c:pt idx="3323">
                  <c:v>9.2391304347826095E-2</c:v>
                </c:pt>
                <c:pt idx="3324">
                  <c:v>9.2307692307692299E-2</c:v>
                </c:pt>
                <c:pt idx="3325">
                  <c:v>9.2307692307692299E-2</c:v>
                </c:pt>
                <c:pt idx="3326">
                  <c:v>9.2307692307692299E-2</c:v>
                </c:pt>
                <c:pt idx="3327">
                  <c:v>9.2307692307692299E-2</c:v>
                </c:pt>
                <c:pt idx="3328">
                  <c:v>9.2307692307692299E-2</c:v>
                </c:pt>
                <c:pt idx="3329">
                  <c:v>9.2307692307692299E-2</c:v>
                </c:pt>
                <c:pt idx="3330">
                  <c:v>9.2165898617511496E-2</c:v>
                </c:pt>
                <c:pt idx="3331">
                  <c:v>9.2105263157894704E-2</c:v>
                </c:pt>
                <c:pt idx="3332">
                  <c:v>9.2105263157894704E-2</c:v>
                </c:pt>
                <c:pt idx="3333">
                  <c:v>9.1988130563798204E-2</c:v>
                </c:pt>
                <c:pt idx="3334">
                  <c:v>9.1954022988505704E-2</c:v>
                </c:pt>
                <c:pt idx="3335">
                  <c:v>9.1954022988505704E-2</c:v>
                </c:pt>
                <c:pt idx="3336">
                  <c:v>9.1954022988505704E-2</c:v>
                </c:pt>
                <c:pt idx="3337">
                  <c:v>9.1872791519434602E-2</c:v>
                </c:pt>
                <c:pt idx="3338">
                  <c:v>9.1836734693877597E-2</c:v>
                </c:pt>
                <c:pt idx="3339">
                  <c:v>9.1836734693877597E-2</c:v>
                </c:pt>
                <c:pt idx="3340">
                  <c:v>9.1836734693877597E-2</c:v>
                </c:pt>
                <c:pt idx="3341">
                  <c:v>9.1836734693877597E-2</c:v>
                </c:pt>
                <c:pt idx="3342">
                  <c:v>9.1836734693877597E-2</c:v>
                </c:pt>
                <c:pt idx="3343">
                  <c:v>9.1836734693877597E-2</c:v>
                </c:pt>
                <c:pt idx="3344">
                  <c:v>9.1743119266054995E-2</c:v>
                </c:pt>
                <c:pt idx="3345">
                  <c:v>9.1743119266054995E-2</c:v>
                </c:pt>
                <c:pt idx="3346">
                  <c:v>9.1743119266054995E-2</c:v>
                </c:pt>
                <c:pt idx="3347">
                  <c:v>9.1743119266054995E-2</c:v>
                </c:pt>
                <c:pt idx="3348">
                  <c:v>9.1666666666666702E-2</c:v>
                </c:pt>
                <c:pt idx="3349">
                  <c:v>9.1666666666666702E-2</c:v>
                </c:pt>
                <c:pt idx="3350">
                  <c:v>9.1603053435114504E-2</c:v>
                </c:pt>
                <c:pt idx="3351">
                  <c:v>9.1575091575091597E-2</c:v>
                </c:pt>
                <c:pt idx="3352">
                  <c:v>9.1463414634146298E-2</c:v>
                </c:pt>
                <c:pt idx="3353">
                  <c:v>9.1428571428571401E-2</c:v>
                </c:pt>
                <c:pt idx="3354">
                  <c:v>9.12162162162162E-2</c:v>
                </c:pt>
                <c:pt idx="3355">
                  <c:v>9.0909090909090898E-2</c:v>
                </c:pt>
                <c:pt idx="3356">
                  <c:v>9.0909090909090898E-2</c:v>
                </c:pt>
                <c:pt idx="3357">
                  <c:v>9.0909090909090898E-2</c:v>
                </c:pt>
                <c:pt idx="3358">
                  <c:v>9.0909090909090898E-2</c:v>
                </c:pt>
                <c:pt idx="3359">
                  <c:v>9.0909090909090898E-2</c:v>
                </c:pt>
                <c:pt idx="3360">
                  <c:v>9.0909090909090898E-2</c:v>
                </c:pt>
                <c:pt idx="3361">
                  <c:v>9.0909090909090898E-2</c:v>
                </c:pt>
                <c:pt idx="3362">
                  <c:v>9.0909090909090898E-2</c:v>
                </c:pt>
                <c:pt idx="3363">
                  <c:v>9.0909090909090898E-2</c:v>
                </c:pt>
                <c:pt idx="3364">
                  <c:v>9.0909090909090898E-2</c:v>
                </c:pt>
                <c:pt idx="3365">
                  <c:v>9.0909090909090898E-2</c:v>
                </c:pt>
                <c:pt idx="3366">
                  <c:v>9.0909090909090898E-2</c:v>
                </c:pt>
                <c:pt idx="3367">
                  <c:v>9.0909090909090898E-2</c:v>
                </c:pt>
                <c:pt idx="3368">
                  <c:v>9.0909090909090898E-2</c:v>
                </c:pt>
                <c:pt idx="3369">
                  <c:v>9.0909090909090898E-2</c:v>
                </c:pt>
                <c:pt idx="3370">
                  <c:v>9.0909090909090898E-2</c:v>
                </c:pt>
                <c:pt idx="3371">
                  <c:v>9.0909090909090898E-2</c:v>
                </c:pt>
                <c:pt idx="3372">
                  <c:v>9.0909090909090898E-2</c:v>
                </c:pt>
                <c:pt idx="3373">
                  <c:v>9.0909090909090898E-2</c:v>
                </c:pt>
                <c:pt idx="3374">
                  <c:v>9.0909090909090898E-2</c:v>
                </c:pt>
                <c:pt idx="3375">
                  <c:v>9.0909090909090898E-2</c:v>
                </c:pt>
                <c:pt idx="3376">
                  <c:v>9.0909090909090898E-2</c:v>
                </c:pt>
                <c:pt idx="3377">
                  <c:v>9.0909090909090898E-2</c:v>
                </c:pt>
                <c:pt idx="3378">
                  <c:v>9.0909090909090898E-2</c:v>
                </c:pt>
                <c:pt idx="3379">
                  <c:v>9.0909090909090898E-2</c:v>
                </c:pt>
                <c:pt idx="3380">
                  <c:v>9.0909090909090898E-2</c:v>
                </c:pt>
                <c:pt idx="3381">
                  <c:v>9.0909090909090898E-2</c:v>
                </c:pt>
                <c:pt idx="3382">
                  <c:v>9.0909090909090898E-2</c:v>
                </c:pt>
                <c:pt idx="3383">
                  <c:v>9.0909090909090898E-2</c:v>
                </c:pt>
                <c:pt idx="3384">
                  <c:v>9.0909090909090898E-2</c:v>
                </c:pt>
                <c:pt idx="3385">
                  <c:v>9.0909090909090898E-2</c:v>
                </c:pt>
                <c:pt idx="3386">
                  <c:v>9.0909090909090898E-2</c:v>
                </c:pt>
                <c:pt idx="3387">
                  <c:v>9.0909090909090898E-2</c:v>
                </c:pt>
                <c:pt idx="3388">
                  <c:v>9.0497737556561098E-2</c:v>
                </c:pt>
                <c:pt idx="3389">
                  <c:v>9.0452261306532694E-2</c:v>
                </c:pt>
                <c:pt idx="3390">
                  <c:v>9.0361445783132502E-2</c:v>
                </c:pt>
                <c:pt idx="3391">
                  <c:v>9.0277777777777804E-2</c:v>
                </c:pt>
                <c:pt idx="3392">
                  <c:v>9.0225563909774403E-2</c:v>
                </c:pt>
                <c:pt idx="3393">
                  <c:v>0.09</c:v>
                </c:pt>
                <c:pt idx="3394">
                  <c:v>0.09</c:v>
                </c:pt>
                <c:pt idx="3395">
                  <c:v>8.98876404494382E-2</c:v>
                </c:pt>
                <c:pt idx="3396">
                  <c:v>8.98876404494382E-2</c:v>
                </c:pt>
                <c:pt idx="3397">
                  <c:v>8.98876404494382E-2</c:v>
                </c:pt>
                <c:pt idx="3398">
                  <c:v>8.98876404494382E-2</c:v>
                </c:pt>
                <c:pt idx="3399">
                  <c:v>8.98876404494382E-2</c:v>
                </c:pt>
                <c:pt idx="3400">
                  <c:v>8.984375E-2</c:v>
                </c:pt>
                <c:pt idx="3401">
                  <c:v>8.9820359281437098E-2</c:v>
                </c:pt>
                <c:pt idx="3402">
                  <c:v>8.9820359281437098E-2</c:v>
                </c:pt>
                <c:pt idx="3403">
                  <c:v>8.9805825242718504E-2</c:v>
                </c:pt>
                <c:pt idx="3404">
                  <c:v>8.9743589743589702E-2</c:v>
                </c:pt>
                <c:pt idx="3405">
                  <c:v>8.9743589743589702E-2</c:v>
                </c:pt>
                <c:pt idx="3406">
                  <c:v>8.9743589743589702E-2</c:v>
                </c:pt>
                <c:pt idx="3407">
                  <c:v>8.9743589743589702E-2</c:v>
                </c:pt>
                <c:pt idx="3408">
                  <c:v>8.9743589743589702E-2</c:v>
                </c:pt>
                <c:pt idx="3409">
                  <c:v>8.9743589743589702E-2</c:v>
                </c:pt>
                <c:pt idx="3410">
                  <c:v>8.9605734767025103E-2</c:v>
                </c:pt>
                <c:pt idx="3411">
                  <c:v>8.9552238805970102E-2</c:v>
                </c:pt>
                <c:pt idx="3412">
                  <c:v>8.9552238805970102E-2</c:v>
                </c:pt>
                <c:pt idx="3413">
                  <c:v>8.9430894308943104E-2</c:v>
                </c:pt>
                <c:pt idx="3414">
                  <c:v>8.9430894308943104E-2</c:v>
                </c:pt>
                <c:pt idx="3415">
                  <c:v>8.9385474860335198E-2</c:v>
                </c:pt>
                <c:pt idx="3416">
                  <c:v>8.9285714285714302E-2</c:v>
                </c:pt>
                <c:pt idx="3417">
                  <c:v>8.9285714285714302E-2</c:v>
                </c:pt>
                <c:pt idx="3418">
                  <c:v>8.9285714285714302E-2</c:v>
                </c:pt>
                <c:pt idx="3419">
                  <c:v>8.9285714285714302E-2</c:v>
                </c:pt>
                <c:pt idx="3420">
                  <c:v>8.9285714285714302E-2</c:v>
                </c:pt>
                <c:pt idx="3421">
                  <c:v>8.9285714285714302E-2</c:v>
                </c:pt>
                <c:pt idx="3422">
                  <c:v>8.9108910891089105E-2</c:v>
                </c:pt>
                <c:pt idx="3423">
                  <c:v>8.9108910891089105E-2</c:v>
                </c:pt>
                <c:pt idx="3424">
                  <c:v>8.9108910891089105E-2</c:v>
                </c:pt>
                <c:pt idx="3425">
                  <c:v>8.9108910891089105E-2</c:v>
                </c:pt>
                <c:pt idx="3426">
                  <c:v>8.9108910891089105E-2</c:v>
                </c:pt>
                <c:pt idx="3427">
                  <c:v>8.9108910891089105E-2</c:v>
                </c:pt>
                <c:pt idx="3428">
                  <c:v>8.9108910891089105E-2</c:v>
                </c:pt>
                <c:pt idx="3429">
                  <c:v>8.9108910891089105E-2</c:v>
                </c:pt>
                <c:pt idx="3430">
                  <c:v>8.8888888888888906E-2</c:v>
                </c:pt>
                <c:pt idx="3431">
                  <c:v>8.8888888888888906E-2</c:v>
                </c:pt>
                <c:pt idx="3432">
                  <c:v>8.8888888888888906E-2</c:v>
                </c:pt>
                <c:pt idx="3433">
                  <c:v>8.8888888888888906E-2</c:v>
                </c:pt>
                <c:pt idx="3434">
                  <c:v>8.8888888888888906E-2</c:v>
                </c:pt>
                <c:pt idx="3435">
                  <c:v>8.8737201365187701E-2</c:v>
                </c:pt>
                <c:pt idx="3436">
                  <c:v>8.8737201365187701E-2</c:v>
                </c:pt>
                <c:pt idx="3437">
                  <c:v>8.8607594936708903E-2</c:v>
                </c:pt>
                <c:pt idx="3438">
                  <c:v>8.8607594936708903E-2</c:v>
                </c:pt>
                <c:pt idx="3439">
                  <c:v>8.8607594936708903E-2</c:v>
                </c:pt>
                <c:pt idx="3440">
                  <c:v>8.8607594936708903E-2</c:v>
                </c:pt>
                <c:pt idx="3441">
                  <c:v>8.8607594936708903E-2</c:v>
                </c:pt>
                <c:pt idx="3442">
                  <c:v>8.8495575221239006E-2</c:v>
                </c:pt>
                <c:pt idx="3443">
                  <c:v>8.8435374149659907E-2</c:v>
                </c:pt>
                <c:pt idx="3444">
                  <c:v>8.8235294117647106E-2</c:v>
                </c:pt>
                <c:pt idx="3445">
                  <c:v>8.8235294117647106E-2</c:v>
                </c:pt>
                <c:pt idx="3446">
                  <c:v>8.8235294117647106E-2</c:v>
                </c:pt>
                <c:pt idx="3447">
                  <c:v>8.8235294117647106E-2</c:v>
                </c:pt>
                <c:pt idx="3448">
                  <c:v>8.8235294117647106E-2</c:v>
                </c:pt>
                <c:pt idx="3449">
                  <c:v>8.8235294117647106E-2</c:v>
                </c:pt>
                <c:pt idx="3450">
                  <c:v>8.8235294117647106E-2</c:v>
                </c:pt>
                <c:pt idx="3451">
                  <c:v>8.8235294117647106E-2</c:v>
                </c:pt>
                <c:pt idx="3452">
                  <c:v>8.8235294117647106E-2</c:v>
                </c:pt>
                <c:pt idx="3453">
                  <c:v>8.8235294117647106E-2</c:v>
                </c:pt>
                <c:pt idx="3454">
                  <c:v>8.8235294117647106E-2</c:v>
                </c:pt>
                <c:pt idx="3455">
                  <c:v>8.8050314465408799E-2</c:v>
                </c:pt>
                <c:pt idx="3456">
                  <c:v>8.7912087912087905E-2</c:v>
                </c:pt>
                <c:pt idx="3457">
                  <c:v>8.7912087912087905E-2</c:v>
                </c:pt>
                <c:pt idx="3458">
                  <c:v>8.7912087912087905E-2</c:v>
                </c:pt>
                <c:pt idx="3459">
                  <c:v>8.7837837837837801E-2</c:v>
                </c:pt>
                <c:pt idx="3460">
                  <c:v>8.7837837837837801E-2</c:v>
                </c:pt>
                <c:pt idx="3461">
                  <c:v>8.7804878048780496E-2</c:v>
                </c:pt>
                <c:pt idx="3462">
                  <c:v>8.7719298245614002E-2</c:v>
                </c:pt>
                <c:pt idx="3463">
                  <c:v>8.7719298245614002E-2</c:v>
                </c:pt>
                <c:pt idx="3464">
                  <c:v>8.7719298245614002E-2</c:v>
                </c:pt>
                <c:pt idx="3465">
                  <c:v>8.7719298245614002E-2</c:v>
                </c:pt>
                <c:pt idx="3466">
                  <c:v>8.7719298245614002E-2</c:v>
                </c:pt>
                <c:pt idx="3467">
                  <c:v>8.7719298245614002E-2</c:v>
                </c:pt>
                <c:pt idx="3468">
                  <c:v>8.7719298245614002E-2</c:v>
                </c:pt>
                <c:pt idx="3469">
                  <c:v>8.7719298245614002E-2</c:v>
                </c:pt>
                <c:pt idx="3470">
                  <c:v>8.7719298245614002E-2</c:v>
                </c:pt>
                <c:pt idx="3471">
                  <c:v>8.7719298245614002E-2</c:v>
                </c:pt>
                <c:pt idx="3472">
                  <c:v>8.7719298245614002E-2</c:v>
                </c:pt>
                <c:pt idx="3473">
                  <c:v>8.7719298245614002E-2</c:v>
                </c:pt>
                <c:pt idx="3474">
                  <c:v>8.7591240875912399E-2</c:v>
                </c:pt>
                <c:pt idx="3475">
                  <c:v>8.7499999999999994E-2</c:v>
                </c:pt>
                <c:pt idx="3476">
                  <c:v>8.7499999999999994E-2</c:v>
                </c:pt>
                <c:pt idx="3477">
                  <c:v>8.7499999999999994E-2</c:v>
                </c:pt>
                <c:pt idx="3478">
                  <c:v>8.7499999999999994E-2</c:v>
                </c:pt>
                <c:pt idx="3479">
                  <c:v>8.7499999999999994E-2</c:v>
                </c:pt>
                <c:pt idx="3480">
                  <c:v>8.7378640776699004E-2</c:v>
                </c:pt>
                <c:pt idx="3481">
                  <c:v>8.7301587301587297E-2</c:v>
                </c:pt>
                <c:pt idx="3482">
                  <c:v>8.7248322147651006E-2</c:v>
                </c:pt>
                <c:pt idx="3483">
                  <c:v>8.7209302325581398E-2</c:v>
                </c:pt>
                <c:pt idx="3484">
                  <c:v>8.7209302325581398E-2</c:v>
                </c:pt>
                <c:pt idx="3485">
                  <c:v>8.6956521739130405E-2</c:v>
                </c:pt>
                <c:pt idx="3486">
                  <c:v>8.6956521739130405E-2</c:v>
                </c:pt>
                <c:pt idx="3487">
                  <c:v>8.6956521739130405E-2</c:v>
                </c:pt>
                <c:pt idx="3488">
                  <c:v>8.6956521739130405E-2</c:v>
                </c:pt>
                <c:pt idx="3489">
                  <c:v>8.6956521739130405E-2</c:v>
                </c:pt>
                <c:pt idx="3490">
                  <c:v>8.6956521739130405E-2</c:v>
                </c:pt>
                <c:pt idx="3491">
                  <c:v>8.6956521739130405E-2</c:v>
                </c:pt>
                <c:pt idx="3492">
                  <c:v>8.6956521739130405E-2</c:v>
                </c:pt>
                <c:pt idx="3493">
                  <c:v>8.6956521739130405E-2</c:v>
                </c:pt>
                <c:pt idx="3494">
                  <c:v>8.6956521739130405E-2</c:v>
                </c:pt>
                <c:pt idx="3495">
                  <c:v>8.6956521739130405E-2</c:v>
                </c:pt>
                <c:pt idx="3496">
                  <c:v>8.6956521739130405E-2</c:v>
                </c:pt>
                <c:pt idx="3497">
                  <c:v>8.6956521739130405E-2</c:v>
                </c:pt>
                <c:pt idx="3498">
                  <c:v>8.6792452830188702E-2</c:v>
                </c:pt>
                <c:pt idx="3499">
                  <c:v>8.6705202312138699E-2</c:v>
                </c:pt>
                <c:pt idx="3500">
                  <c:v>8.6666666666666697E-2</c:v>
                </c:pt>
                <c:pt idx="3501">
                  <c:v>8.6666666666666697E-2</c:v>
                </c:pt>
                <c:pt idx="3502">
                  <c:v>8.6614173228346497E-2</c:v>
                </c:pt>
                <c:pt idx="3503">
                  <c:v>8.6419753086419707E-2</c:v>
                </c:pt>
                <c:pt idx="3504">
                  <c:v>8.6419753086419707E-2</c:v>
                </c:pt>
                <c:pt idx="3505">
                  <c:v>8.6419753086419707E-2</c:v>
                </c:pt>
                <c:pt idx="3506">
                  <c:v>8.6419753086419707E-2</c:v>
                </c:pt>
                <c:pt idx="3507">
                  <c:v>8.6330935251798593E-2</c:v>
                </c:pt>
                <c:pt idx="3508">
                  <c:v>8.6330935251798593E-2</c:v>
                </c:pt>
                <c:pt idx="3509">
                  <c:v>8.6206896551724102E-2</c:v>
                </c:pt>
                <c:pt idx="3510">
                  <c:v>8.6206896551724102E-2</c:v>
                </c:pt>
                <c:pt idx="3511">
                  <c:v>8.6206896551724102E-2</c:v>
                </c:pt>
                <c:pt idx="3512">
                  <c:v>8.6206896551724102E-2</c:v>
                </c:pt>
                <c:pt idx="3513">
                  <c:v>8.6206896551724102E-2</c:v>
                </c:pt>
                <c:pt idx="3514">
                  <c:v>8.6206896551724102E-2</c:v>
                </c:pt>
                <c:pt idx="3515">
                  <c:v>8.6206896551724102E-2</c:v>
                </c:pt>
                <c:pt idx="3516">
                  <c:v>8.6206896551724102E-2</c:v>
                </c:pt>
                <c:pt idx="3517">
                  <c:v>8.6206896551724102E-2</c:v>
                </c:pt>
                <c:pt idx="3518">
                  <c:v>8.6206896551724102E-2</c:v>
                </c:pt>
                <c:pt idx="3519">
                  <c:v>8.6206896551724102E-2</c:v>
                </c:pt>
                <c:pt idx="3520">
                  <c:v>8.6206896551724102E-2</c:v>
                </c:pt>
                <c:pt idx="3521">
                  <c:v>8.6206896551724102E-2</c:v>
                </c:pt>
                <c:pt idx="3522">
                  <c:v>8.6206896551724102E-2</c:v>
                </c:pt>
                <c:pt idx="3523">
                  <c:v>8.6124401913875603E-2</c:v>
                </c:pt>
                <c:pt idx="3524">
                  <c:v>8.6021505376344107E-2</c:v>
                </c:pt>
                <c:pt idx="3525">
                  <c:v>8.6021505376344107E-2</c:v>
                </c:pt>
                <c:pt idx="3526">
                  <c:v>8.59375E-2</c:v>
                </c:pt>
                <c:pt idx="3527">
                  <c:v>8.59375E-2</c:v>
                </c:pt>
                <c:pt idx="3528">
                  <c:v>8.5889570552147201E-2</c:v>
                </c:pt>
                <c:pt idx="3529">
                  <c:v>8.5714285714285701E-2</c:v>
                </c:pt>
                <c:pt idx="3530">
                  <c:v>8.5714285714285701E-2</c:v>
                </c:pt>
                <c:pt idx="3531">
                  <c:v>8.5714285714285701E-2</c:v>
                </c:pt>
                <c:pt idx="3532">
                  <c:v>8.5714285714285701E-2</c:v>
                </c:pt>
                <c:pt idx="3533">
                  <c:v>8.5714285714285701E-2</c:v>
                </c:pt>
                <c:pt idx="3534">
                  <c:v>8.5714285714285701E-2</c:v>
                </c:pt>
                <c:pt idx="3535">
                  <c:v>8.5714285714285701E-2</c:v>
                </c:pt>
                <c:pt idx="3536">
                  <c:v>8.5714285714285701E-2</c:v>
                </c:pt>
                <c:pt idx="3537">
                  <c:v>8.5714285714285701E-2</c:v>
                </c:pt>
                <c:pt idx="3538">
                  <c:v>8.5714285714285701E-2</c:v>
                </c:pt>
                <c:pt idx="3539">
                  <c:v>8.5714285714285701E-2</c:v>
                </c:pt>
                <c:pt idx="3540">
                  <c:v>8.5714285714285701E-2</c:v>
                </c:pt>
                <c:pt idx="3541">
                  <c:v>8.5714285714285701E-2</c:v>
                </c:pt>
                <c:pt idx="3542">
                  <c:v>8.5714285714285701E-2</c:v>
                </c:pt>
                <c:pt idx="3543">
                  <c:v>8.5714285714285701E-2</c:v>
                </c:pt>
                <c:pt idx="3544">
                  <c:v>8.5714285714285701E-2</c:v>
                </c:pt>
                <c:pt idx="3545">
                  <c:v>8.56031128404669E-2</c:v>
                </c:pt>
                <c:pt idx="3546">
                  <c:v>8.55263157894737E-2</c:v>
                </c:pt>
                <c:pt idx="3547">
                  <c:v>8.54700854700855E-2</c:v>
                </c:pt>
                <c:pt idx="3548">
                  <c:v>8.5365853658536606E-2</c:v>
                </c:pt>
                <c:pt idx="3549">
                  <c:v>8.5365853658536606E-2</c:v>
                </c:pt>
                <c:pt idx="3550">
                  <c:v>8.5365853658536606E-2</c:v>
                </c:pt>
                <c:pt idx="3551">
                  <c:v>8.5365853658536606E-2</c:v>
                </c:pt>
                <c:pt idx="3552">
                  <c:v>8.5365853658536606E-2</c:v>
                </c:pt>
                <c:pt idx="3553">
                  <c:v>8.5308056872037893E-2</c:v>
                </c:pt>
                <c:pt idx="3554">
                  <c:v>8.5185185185185197E-2</c:v>
                </c:pt>
                <c:pt idx="3555">
                  <c:v>8.5106382978723402E-2</c:v>
                </c:pt>
                <c:pt idx="3556">
                  <c:v>8.5106382978723402E-2</c:v>
                </c:pt>
                <c:pt idx="3557">
                  <c:v>8.5106382978723402E-2</c:v>
                </c:pt>
                <c:pt idx="3558">
                  <c:v>8.5106382978723402E-2</c:v>
                </c:pt>
                <c:pt idx="3559">
                  <c:v>8.4905660377358499E-2</c:v>
                </c:pt>
                <c:pt idx="3560">
                  <c:v>8.4905660377358499E-2</c:v>
                </c:pt>
                <c:pt idx="3561">
                  <c:v>8.4905660377358499E-2</c:v>
                </c:pt>
                <c:pt idx="3562">
                  <c:v>8.4821428571428603E-2</c:v>
                </c:pt>
                <c:pt idx="3563">
                  <c:v>8.4745762711864403E-2</c:v>
                </c:pt>
                <c:pt idx="3564">
                  <c:v>8.4745762711864403E-2</c:v>
                </c:pt>
                <c:pt idx="3565">
                  <c:v>8.4745762711864403E-2</c:v>
                </c:pt>
                <c:pt idx="3566">
                  <c:v>8.4745762711864403E-2</c:v>
                </c:pt>
                <c:pt idx="3567">
                  <c:v>8.4745762711864403E-2</c:v>
                </c:pt>
                <c:pt idx="3568">
                  <c:v>8.4745762711864403E-2</c:v>
                </c:pt>
                <c:pt idx="3569">
                  <c:v>8.4745762711864403E-2</c:v>
                </c:pt>
                <c:pt idx="3570">
                  <c:v>8.4745762711864403E-2</c:v>
                </c:pt>
                <c:pt idx="3571">
                  <c:v>8.4615384615384606E-2</c:v>
                </c:pt>
                <c:pt idx="3572">
                  <c:v>8.4615384615384606E-2</c:v>
                </c:pt>
                <c:pt idx="3573">
                  <c:v>8.4507042253521097E-2</c:v>
                </c:pt>
                <c:pt idx="3574">
                  <c:v>8.4507042253521097E-2</c:v>
                </c:pt>
                <c:pt idx="3575">
                  <c:v>8.4507042253521097E-2</c:v>
                </c:pt>
                <c:pt idx="3576">
                  <c:v>8.4507042253521097E-2</c:v>
                </c:pt>
                <c:pt idx="3577">
                  <c:v>8.4444444444444405E-2</c:v>
                </c:pt>
                <c:pt idx="3578">
                  <c:v>8.4415584415584402E-2</c:v>
                </c:pt>
                <c:pt idx="3579">
                  <c:v>8.4415584415584402E-2</c:v>
                </c:pt>
                <c:pt idx="3580">
                  <c:v>8.4337349397590397E-2</c:v>
                </c:pt>
                <c:pt idx="3581">
                  <c:v>8.4112149532710304E-2</c:v>
                </c:pt>
                <c:pt idx="3582">
                  <c:v>8.4112149532710304E-2</c:v>
                </c:pt>
                <c:pt idx="3583">
                  <c:v>8.4112149532710304E-2</c:v>
                </c:pt>
                <c:pt idx="3584">
                  <c:v>8.40336134453782E-2</c:v>
                </c:pt>
                <c:pt idx="3585">
                  <c:v>8.3969465648855005E-2</c:v>
                </c:pt>
                <c:pt idx="3586">
                  <c:v>8.3720930232558097E-2</c:v>
                </c:pt>
                <c:pt idx="3587">
                  <c:v>8.3333333333333301E-2</c:v>
                </c:pt>
                <c:pt idx="3588">
                  <c:v>8.3333333333333301E-2</c:v>
                </c:pt>
                <c:pt idx="3589">
                  <c:v>8.3333333333333301E-2</c:v>
                </c:pt>
                <c:pt idx="3590">
                  <c:v>8.3333333333333301E-2</c:v>
                </c:pt>
                <c:pt idx="3591">
                  <c:v>8.3333333333333301E-2</c:v>
                </c:pt>
                <c:pt idx="3592">
                  <c:v>8.3333333333333301E-2</c:v>
                </c:pt>
                <c:pt idx="3593">
                  <c:v>8.3333333333333301E-2</c:v>
                </c:pt>
                <c:pt idx="3594">
                  <c:v>8.3333333333333301E-2</c:v>
                </c:pt>
                <c:pt idx="3595">
                  <c:v>8.3333333333333301E-2</c:v>
                </c:pt>
                <c:pt idx="3596">
                  <c:v>8.3333333333333301E-2</c:v>
                </c:pt>
                <c:pt idx="3597">
                  <c:v>8.3333333333333301E-2</c:v>
                </c:pt>
                <c:pt idx="3598">
                  <c:v>8.3333333333333301E-2</c:v>
                </c:pt>
                <c:pt idx="3599">
                  <c:v>8.3333333333333301E-2</c:v>
                </c:pt>
                <c:pt idx="3600">
                  <c:v>8.3333333333333301E-2</c:v>
                </c:pt>
                <c:pt idx="3601">
                  <c:v>8.3333333333333301E-2</c:v>
                </c:pt>
                <c:pt idx="3602">
                  <c:v>8.3333333333333301E-2</c:v>
                </c:pt>
                <c:pt idx="3603">
                  <c:v>8.3333333333333301E-2</c:v>
                </c:pt>
                <c:pt idx="3604">
                  <c:v>8.3333333333333301E-2</c:v>
                </c:pt>
                <c:pt idx="3605">
                  <c:v>8.3333333333333301E-2</c:v>
                </c:pt>
                <c:pt idx="3606">
                  <c:v>8.3333333333333301E-2</c:v>
                </c:pt>
                <c:pt idx="3607">
                  <c:v>8.3333333333333301E-2</c:v>
                </c:pt>
                <c:pt idx="3608">
                  <c:v>8.3333333333333301E-2</c:v>
                </c:pt>
                <c:pt idx="3609">
                  <c:v>8.3333333333333301E-2</c:v>
                </c:pt>
                <c:pt idx="3610">
                  <c:v>8.3333333333333301E-2</c:v>
                </c:pt>
                <c:pt idx="3611">
                  <c:v>8.3333333333333301E-2</c:v>
                </c:pt>
                <c:pt idx="3612">
                  <c:v>8.2926829268292701E-2</c:v>
                </c:pt>
                <c:pt idx="3613">
                  <c:v>8.2840236686390498E-2</c:v>
                </c:pt>
                <c:pt idx="3614">
                  <c:v>8.2802547770700605E-2</c:v>
                </c:pt>
                <c:pt idx="3615">
                  <c:v>8.2706766917293201E-2</c:v>
                </c:pt>
                <c:pt idx="3616">
                  <c:v>8.2706766917293201E-2</c:v>
                </c:pt>
                <c:pt idx="3617">
                  <c:v>8.2706766917293201E-2</c:v>
                </c:pt>
                <c:pt idx="3618">
                  <c:v>8.2644628099173598E-2</c:v>
                </c:pt>
                <c:pt idx="3619">
                  <c:v>8.2568807339449601E-2</c:v>
                </c:pt>
                <c:pt idx="3620">
                  <c:v>8.2474226804123696E-2</c:v>
                </c:pt>
                <c:pt idx="3621">
                  <c:v>8.2474226804123696E-2</c:v>
                </c:pt>
                <c:pt idx="3622">
                  <c:v>8.2352941176470601E-2</c:v>
                </c:pt>
                <c:pt idx="3623">
                  <c:v>8.2352941176470601E-2</c:v>
                </c:pt>
                <c:pt idx="3624">
                  <c:v>8.2352941176470601E-2</c:v>
                </c:pt>
                <c:pt idx="3625">
                  <c:v>8.2278481012658194E-2</c:v>
                </c:pt>
                <c:pt idx="3626">
                  <c:v>8.2191780821917804E-2</c:v>
                </c:pt>
                <c:pt idx="3627">
                  <c:v>8.2191780821917804E-2</c:v>
                </c:pt>
                <c:pt idx="3628">
                  <c:v>8.2191780821917804E-2</c:v>
                </c:pt>
                <c:pt idx="3629">
                  <c:v>8.2191780821917804E-2</c:v>
                </c:pt>
                <c:pt idx="3630">
                  <c:v>8.2191780821917804E-2</c:v>
                </c:pt>
                <c:pt idx="3631">
                  <c:v>8.2191780821917804E-2</c:v>
                </c:pt>
                <c:pt idx="3632">
                  <c:v>8.2191780821917804E-2</c:v>
                </c:pt>
                <c:pt idx="3633">
                  <c:v>8.2191780821917804E-2</c:v>
                </c:pt>
                <c:pt idx="3634">
                  <c:v>8.2191780821917804E-2</c:v>
                </c:pt>
                <c:pt idx="3635">
                  <c:v>8.2191780821917804E-2</c:v>
                </c:pt>
                <c:pt idx="3636">
                  <c:v>8.2089552238805999E-2</c:v>
                </c:pt>
                <c:pt idx="3637">
                  <c:v>8.2051282051281996E-2</c:v>
                </c:pt>
                <c:pt idx="3638">
                  <c:v>8.1967213114754106E-2</c:v>
                </c:pt>
                <c:pt idx="3639">
                  <c:v>8.1967213114754106E-2</c:v>
                </c:pt>
                <c:pt idx="3640">
                  <c:v>8.1967213114754106E-2</c:v>
                </c:pt>
                <c:pt idx="3641">
                  <c:v>8.1967213114754106E-2</c:v>
                </c:pt>
                <c:pt idx="3642">
                  <c:v>8.1967213114754106E-2</c:v>
                </c:pt>
                <c:pt idx="3643">
                  <c:v>8.1967213114754106E-2</c:v>
                </c:pt>
                <c:pt idx="3644">
                  <c:v>8.1967213114754106E-2</c:v>
                </c:pt>
                <c:pt idx="3645">
                  <c:v>8.18965517241379E-2</c:v>
                </c:pt>
                <c:pt idx="3646">
                  <c:v>8.18965517241379E-2</c:v>
                </c:pt>
                <c:pt idx="3647">
                  <c:v>8.1818181818181804E-2</c:v>
                </c:pt>
                <c:pt idx="3648">
                  <c:v>8.1818181818181804E-2</c:v>
                </c:pt>
                <c:pt idx="3649">
                  <c:v>8.1818181818181804E-2</c:v>
                </c:pt>
                <c:pt idx="3650">
                  <c:v>8.17610062893082E-2</c:v>
                </c:pt>
                <c:pt idx="3651">
                  <c:v>8.1632653061224497E-2</c:v>
                </c:pt>
                <c:pt idx="3652">
                  <c:v>8.1632653061224497E-2</c:v>
                </c:pt>
                <c:pt idx="3653">
                  <c:v>8.1632653061224497E-2</c:v>
                </c:pt>
                <c:pt idx="3654">
                  <c:v>8.1521739130434798E-2</c:v>
                </c:pt>
                <c:pt idx="3655">
                  <c:v>8.1504702194357403E-2</c:v>
                </c:pt>
                <c:pt idx="3656">
                  <c:v>8.1481481481481502E-2</c:v>
                </c:pt>
                <c:pt idx="3657">
                  <c:v>8.1447963800904993E-2</c:v>
                </c:pt>
                <c:pt idx="3658">
                  <c:v>8.1424936386768496E-2</c:v>
                </c:pt>
                <c:pt idx="3659">
                  <c:v>8.1395348837209294E-2</c:v>
                </c:pt>
                <c:pt idx="3660">
                  <c:v>8.1300813008130093E-2</c:v>
                </c:pt>
                <c:pt idx="3661">
                  <c:v>8.1300813008130093E-2</c:v>
                </c:pt>
                <c:pt idx="3662">
                  <c:v>8.1250000000000003E-2</c:v>
                </c:pt>
                <c:pt idx="3663">
                  <c:v>8.1232492997198896E-2</c:v>
                </c:pt>
                <c:pt idx="3664">
                  <c:v>8.1218274111675107E-2</c:v>
                </c:pt>
                <c:pt idx="3665">
                  <c:v>8.1081081081081099E-2</c:v>
                </c:pt>
                <c:pt idx="3666">
                  <c:v>8.1081081081081099E-2</c:v>
                </c:pt>
                <c:pt idx="3667">
                  <c:v>8.1081081081081099E-2</c:v>
                </c:pt>
                <c:pt idx="3668">
                  <c:v>8.1081081081081099E-2</c:v>
                </c:pt>
                <c:pt idx="3669">
                  <c:v>8.1081081081081099E-2</c:v>
                </c:pt>
                <c:pt idx="3670">
                  <c:v>8.0882352941176502E-2</c:v>
                </c:pt>
                <c:pt idx="3671">
                  <c:v>8.0808080808080801E-2</c:v>
                </c:pt>
                <c:pt idx="3672">
                  <c:v>8.0808080808080801E-2</c:v>
                </c:pt>
                <c:pt idx="3673">
                  <c:v>8.0745341614906804E-2</c:v>
                </c:pt>
                <c:pt idx="3674">
                  <c:v>8.0645161290322606E-2</c:v>
                </c:pt>
                <c:pt idx="3675">
                  <c:v>8.0645161290322606E-2</c:v>
                </c:pt>
                <c:pt idx="3676">
                  <c:v>8.0645161290322606E-2</c:v>
                </c:pt>
                <c:pt idx="3677">
                  <c:v>8.0645161290322606E-2</c:v>
                </c:pt>
                <c:pt idx="3678">
                  <c:v>8.0645161290322606E-2</c:v>
                </c:pt>
                <c:pt idx="3679">
                  <c:v>8.0536912751677805E-2</c:v>
                </c:pt>
                <c:pt idx="3680">
                  <c:v>8.0508474576271194E-2</c:v>
                </c:pt>
                <c:pt idx="3681">
                  <c:v>8.04597701149425E-2</c:v>
                </c:pt>
                <c:pt idx="3682">
                  <c:v>8.04597701149425E-2</c:v>
                </c:pt>
                <c:pt idx="3683">
                  <c:v>8.0357142857142905E-2</c:v>
                </c:pt>
                <c:pt idx="3684">
                  <c:v>8.0357142857142905E-2</c:v>
                </c:pt>
                <c:pt idx="3685">
                  <c:v>8.0357142857142905E-2</c:v>
                </c:pt>
                <c:pt idx="3686">
                  <c:v>8.0168776371307995E-2</c:v>
                </c:pt>
                <c:pt idx="3687">
                  <c:v>8.0152671755725199E-2</c:v>
                </c:pt>
                <c:pt idx="3688">
                  <c:v>0.08</c:v>
                </c:pt>
                <c:pt idx="3689">
                  <c:v>0.08</c:v>
                </c:pt>
                <c:pt idx="3690">
                  <c:v>0.08</c:v>
                </c:pt>
                <c:pt idx="3691">
                  <c:v>0.08</c:v>
                </c:pt>
                <c:pt idx="3692">
                  <c:v>0.08</c:v>
                </c:pt>
                <c:pt idx="3693">
                  <c:v>0.08</c:v>
                </c:pt>
                <c:pt idx="3694">
                  <c:v>0.08</c:v>
                </c:pt>
                <c:pt idx="3695">
                  <c:v>0.08</c:v>
                </c:pt>
                <c:pt idx="3696">
                  <c:v>0.08</c:v>
                </c:pt>
                <c:pt idx="3697">
                  <c:v>0.08</c:v>
                </c:pt>
                <c:pt idx="3698">
                  <c:v>0.08</c:v>
                </c:pt>
                <c:pt idx="3699">
                  <c:v>0.08</c:v>
                </c:pt>
                <c:pt idx="3700">
                  <c:v>0.08</c:v>
                </c:pt>
                <c:pt idx="3701">
                  <c:v>0.08</c:v>
                </c:pt>
                <c:pt idx="3702">
                  <c:v>0.08</c:v>
                </c:pt>
                <c:pt idx="3703">
                  <c:v>0.08</c:v>
                </c:pt>
                <c:pt idx="3704">
                  <c:v>0.08</c:v>
                </c:pt>
                <c:pt idx="3705">
                  <c:v>0.08</c:v>
                </c:pt>
                <c:pt idx="3706">
                  <c:v>0.08</c:v>
                </c:pt>
                <c:pt idx="3707">
                  <c:v>0.08</c:v>
                </c:pt>
                <c:pt idx="3708">
                  <c:v>0.08</c:v>
                </c:pt>
                <c:pt idx="3709">
                  <c:v>0.08</c:v>
                </c:pt>
                <c:pt idx="3710">
                  <c:v>0.08</c:v>
                </c:pt>
                <c:pt idx="3711">
                  <c:v>0.08</c:v>
                </c:pt>
                <c:pt idx="3712">
                  <c:v>0.08</c:v>
                </c:pt>
                <c:pt idx="3713">
                  <c:v>0.08</c:v>
                </c:pt>
                <c:pt idx="3714">
                  <c:v>0.08</c:v>
                </c:pt>
                <c:pt idx="3715">
                  <c:v>0.08</c:v>
                </c:pt>
                <c:pt idx="3716">
                  <c:v>7.9710144927536197E-2</c:v>
                </c:pt>
                <c:pt idx="3717">
                  <c:v>7.9646017699115002E-2</c:v>
                </c:pt>
                <c:pt idx="3718">
                  <c:v>7.9601990049751201E-2</c:v>
                </c:pt>
                <c:pt idx="3719">
                  <c:v>7.9545454545454503E-2</c:v>
                </c:pt>
                <c:pt idx="3720">
                  <c:v>7.9545454545454503E-2</c:v>
                </c:pt>
                <c:pt idx="3721">
                  <c:v>7.9545454545454503E-2</c:v>
                </c:pt>
                <c:pt idx="3722">
                  <c:v>7.9545454545454503E-2</c:v>
                </c:pt>
                <c:pt idx="3723">
                  <c:v>7.9545454545454503E-2</c:v>
                </c:pt>
                <c:pt idx="3724">
                  <c:v>7.9545454545454503E-2</c:v>
                </c:pt>
                <c:pt idx="3725">
                  <c:v>7.9365079365079402E-2</c:v>
                </c:pt>
                <c:pt idx="3726">
                  <c:v>7.9365079365079402E-2</c:v>
                </c:pt>
                <c:pt idx="3727">
                  <c:v>7.9365079365079402E-2</c:v>
                </c:pt>
                <c:pt idx="3728">
                  <c:v>7.9365079365079402E-2</c:v>
                </c:pt>
                <c:pt idx="3729">
                  <c:v>7.9365079365079402E-2</c:v>
                </c:pt>
                <c:pt idx="3730">
                  <c:v>7.9365079365079402E-2</c:v>
                </c:pt>
                <c:pt idx="3731">
                  <c:v>7.9365079365079402E-2</c:v>
                </c:pt>
                <c:pt idx="3732">
                  <c:v>7.9365079365079402E-2</c:v>
                </c:pt>
                <c:pt idx="3733">
                  <c:v>7.9365079365079402E-2</c:v>
                </c:pt>
                <c:pt idx="3734">
                  <c:v>7.9365079365079402E-2</c:v>
                </c:pt>
                <c:pt idx="3735">
                  <c:v>7.9207920792079195E-2</c:v>
                </c:pt>
                <c:pt idx="3736">
                  <c:v>7.9136690647481994E-2</c:v>
                </c:pt>
                <c:pt idx="3737">
                  <c:v>7.8947368421052599E-2</c:v>
                </c:pt>
                <c:pt idx="3738">
                  <c:v>7.8947368421052599E-2</c:v>
                </c:pt>
                <c:pt idx="3739">
                  <c:v>7.8947368421052599E-2</c:v>
                </c:pt>
                <c:pt idx="3740">
                  <c:v>7.8947368421052599E-2</c:v>
                </c:pt>
                <c:pt idx="3741">
                  <c:v>7.8947368421052599E-2</c:v>
                </c:pt>
                <c:pt idx="3742">
                  <c:v>7.8947368421052599E-2</c:v>
                </c:pt>
                <c:pt idx="3743">
                  <c:v>7.8947368421052599E-2</c:v>
                </c:pt>
                <c:pt idx="3744">
                  <c:v>7.8740157480315001E-2</c:v>
                </c:pt>
                <c:pt idx="3745">
                  <c:v>7.8740157480315001E-2</c:v>
                </c:pt>
                <c:pt idx="3746">
                  <c:v>7.8651685393258397E-2</c:v>
                </c:pt>
                <c:pt idx="3747">
                  <c:v>7.8651685393258397E-2</c:v>
                </c:pt>
                <c:pt idx="3748">
                  <c:v>7.8651685393258397E-2</c:v>
                </c:pt>
                <c:pt idx="3749">
                  <c:v>7.8571428571428598E-2</c:v>
                </c:pt>
                <c:pt idx="3750">
                  <c:v>7.8512396694214906E-2</c:v>
                </c:pt>
                <c:pt idx="3751">
                  <c:v>7.8431372549019607E-2</c:v>
                </c:pt>
                <c:pt idx="3752">
                  <c:v>7.8431372549019607E-2</c:v>
                </c:pt>
                <c:pt idx="3753">
                  <c:v>7.8431372549019607E-2</c:v>
                </c:pt>
                <c:pt idx="3754">
                  <c:v>7.8431372549019607E-2</c:v>
                </c:pt>
                <c:pt idx="3755">
                  <c:v>7.8431372549019607E-2</c:v>
                </c:pt>
                <c:pt idx="3756">
                  <c:v>7.8431372549019607E-2</c:v>
                </c:pt>
                <c:pt idx="3757">
                  <c:v>7.8431372549019607E-2</c:v>
                </c:pt>
                <c:pt idx="3758">
                  <c:v>7.8431372549019607E-2</c:v>
                </c:pt>
                <c:pt idx="3759">
                  <c:v>7.8431372549019607E-2</c:v>
                </c:pt>
                <c:pt idx="3760">
                  <c:v>7.8431372549019607E-2</c:v>
                </c:pt>
                <c:pt idx="3761">
                  <c:v>7.8431372549019607E-2</c:v>
                </c:pt>
                <c:pt idx="3762">
                  <c:v>7.8431372549019607E-2</c:v>
                </c:pt>
                <c:pt idx="3763">
                  <c:v>7.8125E-2</c:v>
                </c:pt>
                <c:pt idx="3764">
                  <c:v>7.8125E-2</c:v>
                </c:pt>
                <c:pt idx="3765">
                  <c:v>7.8125E-2</c:v>
                </c:pt>
                <c:pt idx="3766">
                  <c:v>7.8125E-2</c:v>
                </c:pt>
                <c:pt idx="3767">
                  <c:v>7.8125E-2</c:v>
                </c:pt>
                <c:pt idx="3768">
                  <c:v>7.8125E-2</c:v>
                </c:pt>
                <c:pt idx="3769">
                  <c:v>7.8125E-2</c:v>
                </c:pt>
                <c:pt idx="3770">
                  <c:v>7.8125E-2</c:v>
                </c:pt>
                <c:pt idx="3771">
                  <c:v>7.8125E-2</c:v>
                </c:pt>
                <c:pt idx="3772">
                  <c:v>7.8125E-2</c:v>
                </c:pt>
                <c:pt idx="3773">
                  <c:v>7.8014184397163094E-2</c:v>
                </c:pt>
                <c:pt idx="3774">
                  <c:v>7.7922077922077906E-2</c:v>
                </c:pt>
                <c:pt idx="3775">
                  <c:v>7.7922077922077906E-2</c:v>
                </c:pt>
                <c:pt idx="3776">
                  <c:v>7.7922077922077906E-2</c:v>
                </c:pt>
                <c:pt idx="3777">
                  <c:v>7.7777777777777807E-2</c:v>
                </c:pt>
                <c:pt idx="3778">
                  <c:v>7.7720207253885995E-2</c:v>
                </c:pt>
                <c:pt idx="3779">
                  <c:v>7.7669902912621297E-2</c:v>
                </c:pt>
                <c:pt idx="3780">
                  <c:v>7.7669902912621297E-2</c:v>
                </c:pt>
                <c:pt idx="3781">
                  <c:v>7.7669902912621297E-2</c:v>
                </c:pt>
                <c:pt idx="3782">
                  <c:v>7.7669902912621297E-2</c:v>
                </c:pt>
                <c:pt idx="3783">
                  <c:v>7.7669902912621297E-2</c:v>
                </c:pt>
                <c:pt idx="3784">
                  <c:v>7.7586206896551699E-2</c:v>
                </c:pt>
                <c:pt idx="3785">
                  <c:v>7.7586206896551699E-2</c:v>
                </c:pt>
                <c:pt idx="3786">
                  <c:v>7.7586206896551699E-2</c:v>
                </c:pt>
                <c:pt idx="3787">
                  <c:v>7.7586206896551699E-2</c:v>
                </c:pt>
                <c:pt idx="3788">
                  <c:v>7.7399380804953594E-2</c:v>
                </c:pt>
                <c:pt idx="3789">
                  <c:v>7.7253218884120206E-2</c:v>
                </c:pt>
                <c:pt idx="3790">
                  <c:v>7.7220077220077205E-2</c:v>
                </c:pt>
                <c:pt idx="3791">
                  <c:v>7.7205882352941194E-2</c:v>
                </c:pt>
                <c:pt idx="3792">
                  <c:v>7.69230769230769E-2</c:v>
                </c:pt>
                <c:pt idx="3793">
                  <c:v>7.69230769230769E-2</c:v>
                </c:pt>
                <c:pt idx="3794">
                  <c:v>7.69230769230769E-2</c:v>
                </c:pt>
                <c:pt idx="3795">
                  <c:v>7.69230769230769E-2</c:v>
                </c:pt>
                <c:pt idx="3796">
                  <c:v>7.69230769230769E-2</c:v>
                </c:pt>
                <c:pt idx="3797">
                  <c:v>7.69230769230769E-2</c:v>
                </c:pt>
                <c:pt idx="3798">
                  <c:v>7.69230769230769E-2</c:v>
                </c:pt>
                <c:pt idx="3799">
                  <c:v>7.69230769230769E-2</c:v>
                </c:pt>
                <c:pt idx="3800">
                  <c:v>7.69230769230769E-2</c:v>
                </c:pt>
                <c:pt idx="3801">
                  <c:v>7.69230769230769E-2</c:v>
                </c:pt>
                <c:pt idx="3802">
                  <c:v>7.69230769230769E-2</c:v>
                </c:pt>
                <c:pt idx="3803">
                  <c:v>7.69230769230769E-2</c:v>
                </c:pt>
                <c:pt idx="3804">
                  <c:v>7.69230769230769E-2</c:v>
                </c:pt>
                <c:pt idx="3805">
                  <c:v>7.69230769230769E-2</c:v>
                </c:pt>
                <c:pt idx="3806">
                  <c:v>7.69230769230769E-2</c:v>
                </c:pt>
                <c:pt idx="3807">
                  <c:v>7.69230769230769E-2</c:v>
                </c:pt>
                <c:pt idx="3808">
                  <c:v>7.69230769230769E-2</c:v>
                </c:pt>
                <c:pt idx="3809">
                  <c:v>7.69230769230769E-2</c:v>
                </c:pt>
                <c:pt idx="3810">
                  <c:v>7.69230769230769E-2</c:v>
                </c:pt>
                <c:pt idx="3811">
                  <c:v>7.69230769230769E-2</c:v>
                </c:pt>
                <c:pt idx="3812">
                  <c:v>7.69230769230769E-2</c:v>
                </c:pt>
                <c:pt idx="3813">
                  <c:v>7.69230769230769E-2</c:v>
                </c:pt>
                <c:pt idx="3814">
                  <c:v>7.69230769230769E-2</c:v>
                </c:pt>
                <c:pt idx="3815">
                  <c:v>7.69230769230769E-2</c:v>
                </c:pt>
                <c:pt idx="3816">
                  <c:v>7.69230769230769E-2</c:v>
                </c:pt>
                <c:pt idx="3817">
                  <c:v>7.69230769230769E-2</c:v>
                </c:pt>
                <c:pt idx="3818">
                  <c:v>7.69230769230769E-2</c:v>
                </c:pt>
                <c:pt idx="3819">
                  <c:v>7.69230769230769E-2</c:v>
                </c:pt>
                <c:pt idx="3820">
                  <c:v>7.69230769230769E-2</c:v>
                </c:pt>
                <c:pt idx="3821">
                  <c:v>7.69230769230769E-2</c:v>
                </c:pt>
                <c:pt idx="3822">
                  <c:v>7.69230769230769E-2</c:v>
                </c:pt>
                <c:pt idx="3823">
                  <c:v>7.69230769230769E-2</c:v>
                </c:pt>
                <c:pt idx="3824">
                  <c:v>7.69230769230769E-2</c:v>
                </c:pt>
                <c:pt idx="3825">
                  <c:v>7.69230769230769E-2</c:v>
                </c:pt>
                <c:pt idx="3826">
                  <c:v>7.6612903225806495E-2</c:v>
                </c:pt>
                <c:pt idx="3827">
                  <c:v>7.6576576576576599E-2</c:v>
                </c:pt>
                <c:pt idx="3828">
                  <c:v>7.6502732240437202E-2</c:v>
                </c:pt>
                <c:pt idx="3829">
                  <c:v>7.6470588235294096E-2</c:v>
                </c:pt>
                <c:pt idx="3830">
                  <c:v>7.6271186440677999E-2</c:v>
                </c:pt>
                <c:pt idx="3831">
                  <c:v>7.6086956521739094E-2</c:v>
                </c:pt>
                <c:pt idx="3832">
                  <c:v>7.6086956521739094E-2</c:v>
                </c:pt>
                <c:pt idx="3833">
                  <c:v>7.6086956521739094E-2</c:v>
                </c:pt>
                <c:pt idx="3834">
                  <c:v>7.6086956521739094E-2</c:v>
                </c:pt>
                <c:pt idx="3835">
                  <c:v>7.6086956521739094E-2</c:v>
                </c:pt>
                <c:pt idx="3836">
                  <c:v>7.6045627376425895E-2</c:v>
                </c:pt>
                <c:pt idx="3837">
                  <c:v>7.5949367088607597E-2</c:v>
                </c:pt>
                <c:pt idx="3838">
                  <c:v>7.5949367088607597E-2</c:v>
                </c:pt>
                <c:pt idx="3839">
                  <c:v>7.5949367088607597E-2</c:v>
                </c:pt>
                <c:pt idx="3840">
                  <c:v>7.5862068965517199E-2</c:v>
                </c:pt>
                <c:pt idx="3841">
                  <c:v>7.5862068965517199E-2</c:v>
                </c:pt>
                <c:pt idx="3842">
                  <c:v>7.5757575757575801E-2</c:v>
                </c:pt>
                <c:pt idx="3843">
                  <c:v>7.5757575757575801E-2</c:v>
                </c:pt>
                <c:pt idx="3844">
                  <c:v>7.5757575757575801E-2</c:v>
                </c:pt>
                <c:pt idx="3845">
                  <c:v>7.5757575757575801E-2</c:v>
                </c:pt>
                <c:pt idx="3846">
                  <c:v>7.5757575757575801E-2</c:v>
                </c:pt>
                <c:pt idx="3847">
                  <c:v>7.5757575757575801E-2</c:v>
                </c:pt>
                <c:pt idx="3848">
                  <c:v>7.5757575757575801E-2</c:v>
                </c:pt>
                <c:pt idx="3849">
                  <c:v>7.5471698113207503E-2</c:v>
                </c:pt>
                <c:pt idx="3850">
                  <c:v>7.5471698113207503E-2</c:v>
                </c:pt>
                <c:pt idx="3851">
                  <c:v>7.5471698113207503E-2</c:v>
                </c:pt>
                <c:pt idx="3852">
                  <c:v>7.5471698113207503E-2</c:v>
                </c:pt>
                <c:pt idx="3853">
                  <c:v>7.5471698113207503E-2</c:v>
                </c:pt>
                <c:pt idx="3854">
                  <c:v>7.5471698113207503E-2</c:v>
                </c:pt>
                <c:pt idx="3855">
                  <c:v>7.5471698113207503E-2</c:v>
                </c:pt>
                <c:pt idx="3856">
                  <c:v>7.5471698113207503E-2</c:v>
                </c:pt>
                <c:pt idx="3857">
                  <c:v>7.5471698113207503E-2</c:v>
                </c:pt>
                <c:pt idx="3858">
                  <c:v>7.5471698113207503E-2</c:v>
                </c:pt>
                <c:pt idx="3859">
                  <c:v>7.5471698113207503E-2</c:v>
                </c:pt>
                <c:pt idx="3860">
                  <c:v>7.5471698113207503E-2</c:v>
                </c:pt>
                <c:pt idx="3861">
                  <c:v>7.5471698113207503E-2</c:v>
                </c:pt>
                <c:pt idx="3862">
                  <c:v>7.5342465753424695E-2</c:v>
                </c:pt>
                <c:pt idx="3863">
                  <c:v>7.5342465753424695E-2</c:v>
                </c:pt>
                <c:pt idx="3864">
                  <c:v>7.5268817204301106E-2</c:v>
                </c:pt>
                <c:pt idx="3865">
                  <c:v>7.5268817204301106E-2</c:v>
                </c:pt>
                <c:pt idx="3866">
                  <c:v>7.5144508670520194E-2</c:v>
                </c:pt>
                <c:pt idx="3867">
                  <c:v>7.4999999999999997E-2</c:v>
                </c:pt>
                <c:pt idx="3868">
                  <c:v>7.4999999999999997E-2</c:v>
                </c:pt>
                <c:pt idx="3869">
                  <c:v>7.4999999999999997E-2</c:v>
                </c:pt>
                <c:pt idx="3870">
                  <c:v>7.4999999999999997E-2</c:v>
                </c:pt>
                <c:pt idx="3871">
                  <c:v>7.4829931972789102E-2</c:v>
                </c:pt>
                <c:pt idx="3872">
                  <c:v>7.4766355140186896E-2</c:v>
                </c:pt>
                <c:pt idx="3873">
                  <c:v>7.4712643678160898E-2</c:v>
                </c:pt>
                <c:pt idx="3874">
                  <c:v>7.4626865671641798E-2</c:v>
                </c:pt>
                <c:pt idx="3875">
                  <c:v>7.4626865671641798E-2</c:v>
                </c:pt>
                <c:pt idx="3876">
                  <c:v>7.4626865671641798E-2</c:v>
                </c:pt>
                <c:pt idx="3877">
                  <c:v>7.4626865671641798E-2</c:v>
                </c:pt>
                <c:pt idx="3878">
                  <c:v>7.4626865671641798E-2</c:v>
                </c:pt>
                <c:pt idx="3879">
                  <c:v>7.4534161490683204E-2</c:v>
                </c:pt>
                <c:pt idx="3880">
                  <c:v>7.4468085106383003E-2</c:v>
                </c:pt>
                <c:pt idx="3881">
                  <c:v>7.4468085106383003E-2</c:v>
                </c:pt>
                <c:pt idx="3882">
                  <c:v>7.4468085106383003E-2</c:v>
                </c:pt>
                <c:pt idx="3883">
                  <c:v>7.43801652892562E-2</c:v>
                </c:pt>
                <c:pt idx="3884">
                  <c:v>7.43801652892562E-2</c:v>
                </c:pt>
                <c:pt idx="3885">
                  <c:v>7.43801652892562E-2</c:v>
                </c:pt>
                <c:pt idx="3886">
                  <c:v>7.4074074074074098E-2</c:v>
                </c:pt>
                <c:pt idx="3887">
                  <c:v>7.4074074074074098E-2</c:v>
                </c:pt>
                <c:pt idx="3888">
                  <c:v>7.4074074074074098E-2</c:v>
                </c:pt>
                <c:pt idx="3889">
                  <c:v>7.4074074074074098E-2</c:v>
                </c:pt>
                <c:pt idx="3890">
                  <c:v>7.4074074074074098E-2</c:v>
                </c:pt>
                <c:pt idx="3891">
                  <c:v>7.4074074074074098E-2</c:v>
                </c:pt>
                <c:pt idx="3892">
                  <c:v>7.4074074074074098E-2</c:v>
                </c:pt>
                <c:pt idx="3893">
                  <c:v>7.4074074074074098E-2</c:v>
                </c:pt>
                <c:pt idx="3894">
                  <c:v>7.4074074074074098E-2</c:v>
                </c:pt>
                <c:pt idx="3895">
                  <c:v>7.4074074074074098E-2</c:v>
                </c:pt>
                <c:pt idx="3896">
                  <c:v>7.4074074074074098E-2</c:v>
                </c:pt>
                <c:pt idx="3897">
                  <c:v>7.4074074074074098E-2</c:v>
                </c:pt>
                <c:pt idx="3898">
                  <c:v>7.4074074074074098E-2</c:v>
                </c:pt>
                <c:pt idx="3899">
                  <c:v>7.4074074074074098E-2</c:v>
                </c:pt>
                <c:pt idx="3900">
                  <c:v>7.4074074074074098E-2</c:v>
                </c:pt>
                <c:pt idx="3901">
                  <c:v>7.4074074074074098E-2</c:v>
                </c:pt>
                <c:pt idx="3902">
                  <c:v>7.4074074074074098E-2</c:v>
                </c:pt>
                <c:pt idx="3903">
                  <c:v>7.4074074074074098E-2</c:v>
                </c:pt>
                <c:pt idx="3904">
                  <c:v>7.4074074074074098E-2</c:v>
                </c:pt>
                <c:pt idx="3905">
                  <c:v>7.4074074074074098E-2</c:v>
                </c:pt>
                <c:pt idx="3906">
                  <c:v>7.4074074074074098E-2</c:v>
                </c:pt>
                <c:pt idx="3907">
                  <c:v>7.4074074074074098E-2</c:v>
                </c:pt>
                <c:pt idx="3908">
                  <c:v>7.4074074074074098E-2</c:v>
                </c:pt>
                <c:pt idx="3909">
                  <c:v>7.4074074074074098E-2</c:v>
                </c:pt>
                <c:pt idx="3910">
                  <c:v>7.4074074074074098E-2</c:v>
                </c:pt>
                <c:pt idx="3911">
                  <c:v>7.3863636363636395E-2</c:v>
                </c:pt>
                <c:pt idx="3912">
                  <c:v>7.3825503355704702E-2</c:v>
                </c:pt>
                <c:pt idx="3913">
                  <c:v>7.3684210526315796E-2</c:v>
                </c:pt>
                <c:pt idx="3914">
                  <c:v>7.3684210526315796E-2</c:v>
                </c:pt>
                <c:pt idx="3915">
                  <c:v>7.3684210526315796E-2</c:v>
                </c:pt>
                <c:pt idx="3916">
                  <c:v>7.3684210526315796E-2</c:v>
                </c:pt>
                <c:pt idx="3917">
                  <c:v>7.3619631901840496E-2</c:v>
                </c:pt>
                <c:pt idx="3918">
                  <c:v>7.3578595317725801E-2</c:v>
                </c:pt>
                <c:pt idx="3919">
                  <c:v>7.3529411764705899E-2</c:v>
                </c:pt>
                <c:pt idx="3920">
                  <c:v>7.3529411764705899E-2</c:v>
                </c:pt>
                <c:pt idx="3921">
                  <c:v>7.3529411764705899E-2</c:v>
                </c:pt>
                <c:pt idx="3922">
                  <c:v>7.3529411764705899E-2</c:v>
                </c:pt>
                <c:pt idx="3923">
                  <c:v>7.3529411764705899E-2</c:v>
                </c:pt>
                <c:pt idx="3924">
                  <c:v>7.3394495412843999E-2</c:v>
                </c:pt>
                <c:pt idx="3925">
                  <c:v>7.3333333333333306E-2</c:v>
                </c:pt>
                <c:pt idx="3926">
                  <c:v>7.3275862068965497E-2</c:v>
                </c:pt>
                <c:pt idx="3927">
                  <c:v>7.3170731707317097E-2</c:v>
                </c:pt>
                <c:pt idx="3928">
                  <c:v>7.3170731707317097E-2</c:v>
                </c:pt>
                <c:pt idx="3929">
                  <c:v>7.3170731707317097E-2</c:v>
                </c:pt>
                <c:pt idx="3930">
                  <c:v>7.3170731707317097E-2</c:v>
                </c:pt>
                <c:pt idx="3931">
                  <c:v>7.3076923076923095E-2</c:v>
                </c:pt>
                <c:pt idx="3932">
                  <c:v>7.3059360730593603E-2</c:v>
                </c:pt>
                <c:pt idx="3933">
                  <c:v>7.3015873015873006E-2</c:v>
                </c:pt>
                <c:pt idx="3934">
                  <c:v>7.2992700729927001E-2</c:v>
                </c:pt>
                <c:pt idx="3935">
                  <c:v>7.2992700729927001E-2</c:v>
                </c:pt>
                <c:pt idx="3936">
                  <c:v>7.2992700729927001E-2</c:v>
                </c:pt>
                <c:pt idx="3937">
                  <c:v>7.2972972972973005E-2</c:v>
                </c:pt>
                <c:pt idx="3938">
                  <c:v>7.2916666666666699E-2</c:v>
                </c:pt>
                <c:pt idx="3939">
                  <c:v>7.2916666666666699E-2</c:v>
                </c:pt>
                <c:pt idx="3940">
                  <c:v>7.2916666666666699E-2</c:v>
                </c:pt>
                <c:pt idx="3941">
                  <c:v>7.2916666666666699E-2</c:v>
                </c:pt>
                <c:pt idx="3942">
                  <c:v>7.2727272727272696E-2</c:v>
                </c:pt>
                <c:pt idx="3943">
                  <c:v>7.2727272727272696E-2</c:v>
                </c:pt>
                <c:pt idx="3944">
                  <c:v>7.2727272727272696E-2</c:v>
                </c:pt>
                <c:pt idx="3945">
                  <c:v>7.2727272727272696E-2</c:v>
                </c:pt>
                <c:pt idx="3946">
                  <c:v>7.2727272727272696E-2</c:v>
                </c:pt>
                <c:pt idx="3947">
                  <c:v>7.2727272727272696E-2</c:v>
                </c:pt>
                <c:pt idx="3948">
                  <c:v>7.2727272727272696E-2</c:v>
                </c:pt>
                <c:pt idx="3949">
                  <c:v>7.2727272727272696E-2</c:v>
                </c:pt>
                <c:pt idx="3950">
                  <c:v>7.2727272727272696E-2</c:v>
                </c:pt>
                <c:pt idx="3951">
                  <c:v>7.2727272727272696E-2</c:v>
                </c:pt>
                <c:pt idx="3952">
                  <c:v>7.2727272727272696E-2</c:v>
                </c:pt>
                <c:pt idx="3953">
                  <c:v>7.2463768115942004E-2</c:v>
                </c:pt>
                <c:pt idx="3954">
                  <c:v>7.2463768115942004E-2</c:v>
                </c:pt>
                <c:pt idx="3955">
                  <c:v>7.2463768115942004E-2</c:v>
                </c:pt>
                <c:pt idx="3956">
                  <c:v>7.2463768115942004E-2</c:v>
                </c:pt>
                <c:pt idx="3957">
                  <c:v>7.2463768115942004E-2</c:v>
                </c:pt>
                <c:pt idx="3958">
                  <c:v>7.2463768115942004E-2</c:v>
                </c:pt>
                <c:pt idx="3959">
                  <c:v>7.2463768115942004E-2</c:v>
                </c:pt>
                <c:pt idx="3960">
                  <c:v>7.2463768115942004E-2</c:v>
                </c:pt>
                <c:pt idx="3961">
                  <c:v>7.2463768115942004E-2</c:v>
                </c:pt>
                <c:pt idx="3962">
                  <c:v>7.2463768115942004E-2</c:v>
                </c:pt>
                <c:pt idx="3963">
                  <c:v>7.2463768115942004E-2</c:v>
                </c:pt>
                <c:pt idx="3964">
                  <c:v>7.2463768115942004E-2</c:v>
                </c:pt>
                <c:pt idx="3965">
                  <c:v>7.2368421052631596E-2</c:v>
                </c:pt>
                <c:pt idx="3966">
                  <c:v>7.2327044025157203E-2</c:v>
                </c:pt>
                <c:pt idx="3967">
                  <c:v>7.2289156626505993E-2</c:v>
                </c:pt>
                <c:pt idx="3968">
                  <c:v>7.2289156626505993E-2</c:v>
                </c:pt>
                <c:pt idx="3969">
                  <c:v>7.2289156626505993E-2</c:v>
                </c:pt>
                <c:pt idx="3970">
                  <c:v>7.2289156626505993E-2</c:v>
                </c:pt>
                <c:pt idx="3971">
                  <c:v>7.2289156626505993E-2</c:v>
                </c:pt>
                <c:pt idx="3972">
                  <c:v>7.2289156626505993E-2</c:v>
                </c:pt>
                <c:pt idx="3973">
                  <c:v>7.2289156626505993E-2</c:v>
                </c:pt>
                <c:pt idx="3974">
                  <c:v>7.2289156626505993E-2</c:v>
                </c:pt>
                <c:pt idx="3975">
                  <c:v>7.2164948453608199E-2</c:v>
                </c:pt>
                <c:pt idx="3976">
                  <c:v>7.2164948453608199E-2</c:v>
                </c:pt>
                <c:pt idx="3977">
                  <c:v>7.2072072072072099E-2</c:v>
                </c:pt>
                <c:pt idx="3978">
                  <c:v>7.2033898305084804E-2</c:v>
                </c:pt>
                <c:pt idx="3979">
                  <c:v>7.1999999999999995E-2</c:v>
                </c:pt>
                <c:pt idx="3980">
                  <c:v>7.1999999999999995E-2</c:v>
                </c:pt>
                <c:pt idx="3981">
                  <c:v>7.1999999999999995E-2</c:v>
                </c:pt>
                <c:pt idx="3982">
                  <c:v>7.1794871794871803E-2</c:v>
                </c:pt>
                <c:pt idx="3983">
                  <c:v>7.1729957805907199E-2</c:v>
                </c:pt>
                <c:pt idx="3984">
                  <c:v>7.1684587813620096E-2</c:v>
                </c:pt>
                <c:pt idx="3985">
                  <c:v>7.1428571428571397E-2</c:v>
                </c:pt>
                <c:pt idx="3986">
                  <c:v>7.1428571428571397E-2</c:v>
                </c:pt>
                <c:pt idx="3987">
                  <c:v>7.1428571428571397E-2</c:v>
                </c:pt>
                <c:pt idx="3988">
                  <c:v>7.1428571428571397E-2</c:v>
                </c:pt>
                <c:pt idx="3989">
                  <c:v>7.1428571428571397E-2</c:v>
                </c:pt>
                <c:pt idx="3990">
                  <c:v>7.1428571428571397E-2</c:v>
                </c:pt>
                <c:pt idx="3991">
                  <c:v>7.1428571428571397E-2</c:v>
                </c:pt>
                <c:pt idx="3992">
                  <c:v>7.1428571428571397E-2</c:v>
                </c:pt>
                <c:pt idx="3993">
                  <c:v>7.1428571428571397E-2</c:v>
                </c:pt>
                <c:pt idx="3994">
                  <c:v>7.1428571428571397E-2</c:v>
                </c:pt>
                <c:pt idx="3995">
                  <c:v>7.1428571428571397E-2</c:v>
                </c:pt>
                <c:pt idx="3996">
                  <c:v>7.1428571428571397E-2</c:v>
                </c:pt>
                <c:pt idx="3997">
                  <c:v>7.1428571428571397E-2</c:v>
                </c:pt>
                <c:pt idx="3998">
                  <c:v>7.1428571428571397E-2</c:v>
                </c:pt>
                <c:pt idx="3999">
                  <c:v>7.1428571428571397E-2</c:v>
                </c:pt>
                <c:pt idx="4000">
                  <c:v>7.1428571428571397E-2</c:v>
                </c:pt>
                <c:pt idx="4001">
                  <c:v>7.1428571428571397E-2</c:v>
                </c:pt>
                <c:pt idx="4002">
                  <c:v>7.1428571428571397E-2</c:v>
                </c:pt>
                <c:pt idx="4003">
                  <c:v>7.1428571428571397E-2</c:v>
                </c:pt>
                <c:pt idx="4004">
                  <c:v>7.1428571428571397E-2</c:v>
                </c:pt>
                <c:pt idx="4005">
                  <c:v>7.1428571428571397E-2</c:v>
                </c:pt>
                <c:pt idx="4006">
                  <c:v>7.1240105540897103E-2</c:v>
                </c:pt>
                <c:pt idx="4007">
                  <c:v>7.1207430340557307E-2</c:v>
                </c:pt>
                <c:pt idx="4008">
                  <c:v>7.1005917159763302E-2</c:v>
                </c:pt>
                <c:pt idx="4009">
                  <c:v>7.1005917159763302E-2</c:v>
                </c:pt>
                <c:pt idx="4010">
                  <c:v>7.09677419354839E-2</c:v>
                </c:pt>
                <c:pt idx="4011">
                  <c:v>7.09677419354839E-2</c:v>
                </c:pt>
                <c:pt idx="4012">
                  <c:v>7.09219858156028E-2</c:v>
                </c:pt>
                <c:pt idx="4013">
                  <c:v>7.0866141732283505E-2</c:v>
                </c:pt>
                <c:pt idx="4014">
                  <c:v>7.0796460176991205E-2</c:v>
                </c:pt>
                <c:pt idx="4015">
                  <c:v>7.0796460176991205E-2</c:v>
                </c:pt>
                <c:pt idx="4016">
                  <c:v>7.0769230769230806E-2</c:v>
                </c:pt>
                <c:pt idx="4017">
                  <c:v>7.0707070707070704E-2</c:v>
                </c:pt>
                <c:pt idx="4018">
                  <c:v>7.0707070707070704E-2</c:v>
                </c:pt>
                <c:pt idx="4019">
                  <c:v>7.0707070707070704E-2</c:v>
                </c:pt>
                <c:pt idx="4020">
                  <c:v>7.0652173913043501E-2</c:v>
                </c:pt>
                <c:pt idx="4021">
                  <c:v>7.0588235294117604E-2</c:v>
                </c:pt>
                <c:pt idx="4022">
                  <c:v>7.0588235294117604E-2</c:v>
                </c:pt>
                <c:pt idx="4023">
                  <c:v>7.0588235294117604E-2</c:v>
                </c:pt>
                <c:pt idx="4024">
                  <c:v>7.0512820512820498E-2</c:v>
                </c:pt>
                <c:pt idx="4025">
                  <c:v>7.0484581497797405E-2</c:v>
                </c:pt>
                <c:pt idx="4026">
                  <c:v>7.0422535211267595E-2</c:v>
                </c:pt>
                <c:pt idx="4027">
                  <c:v>7.0422535211267595E-2</c:v>
                </c:pt>
                <c:pt idx="4028">
                  <c:v>7.0422535211267595E-2</c:v>
                </c:pt>
                <c:pt idx="4029">
                  <c:v>7.0422535211267595E-2</c:v>
                </c:pt>
                <c:pt idx="4030">
                  <c:v>7.0422535211267595E-2</c:v>
                </c:pt>
                <c:pt idx="4031">
                  <c:v>7.0422535211267595E-2</c:v>
                </c:pt>
                <c:pt idx="4032">
                  <c:v>7.0422535211267595E-2</c:v>
                </c:pt>
                <c:pt idx="4033">
                  <c:v>7.03125E-2</c:v>
                </c:pt>
                <c:pt idx="4034">
                  <c:v>7.03125E-2</c:v>
                </c:pt>
                <c:pt idx="4035">
                  <c:v>7.0175438596491196E-2</c:v>
                </c:pt>
                <c:pt idx="4036">
                  <c:v>7.0175438596491196E-2</c:v>
                </c:pt>
                <c:pt idx="4037">
                  <c:v>7.0175438596491196E-2</c:v>
                </c:pt>
                <c:pt idx="4038">
                  <c:v>7.0175438596491196E-2</c:v>
                </c:pt>
                <c:pt idx="4039">
                  <c:v>7.0175438596491196E-2</c:v>
                </c:pt>
                <c:pt idx="4040">
                  <c:v>7.0175438596491196E-2</c:v>
                </c:pt>
                <c:pt idx="4041">
                  <c:v>7.0175438596491196E-2</c:v>
                </c:pt>
                <c:pt idx="4042">
                  <c:v>7.0175438596491196E-2</c:v>
                </c:pt>
                <c:pt idx="4043">
                  <c:v>7.0063694267515894E-2</c:v>
                </c:pt>
                <c:pt idx="4044">
                  <c:v>7.0000000000000007E-2</c:v>
                </c:pt>
                <c:pt idx="4045">
                  <c:v>6.9930069930069894E-2</c:v>
                </c:pt>
                <c:pt idx="4046">
                  <c:v>6.9767441860465101E-2</c:v>
                </c:pt>
                <c:pt idx="4047">
                  <c:v>6.9767441860465101E-2</c:v>
                </c:pt>
                <c:pt idx="4048">
                  <c:v>6.9767441860465101E-2</c:v>
                </c:pt>
                <c:pt idx="4049">
                  <c:v>6.9767441860465101E-2</c:v>
                </c:pt>
                <c:pt idx="4050">
                  <c:v>6.9767441860465101E-2</c:v>
                </c:pt>
                <c:pt idx="4051">
                  <c:v>6.9767441860465101E-2</c:v>
                </c:pt>
                <c:pt idx="4052">
                  <c:v>6.9651741293532299E-2</c:v>
                </c:pt>
                <c:pt idx="4053">
                  <c:v>6.9565217391304293E-2</c:v>
                </c:pt>
                <c:pt idx="4054">
                  <c:v>6.9565217391304293E-2</c:v>
                </c:pt>
                <c:pt idx="4055">
                  <c:v>6.9565217391304293E-2</c:v>
                </c:pt>
                <c:pt idx="4056">
                  <c:v>6.9565217391304293E-2</c:v>
                </c:pt>
                <c:pt idx="4057">
                  <c:v>6.9444444444444406E-2</c:v>
                </c:pt>
                <c:pt idx="4058">
                  <c:v>6.9444444444444406E-2</c:v>
                </c:pt>
                <c:pt idx="4059">
                  <c:v>6.9444444444444406E-2</c:v>
                </c:pt>
                <c:pt idx="4060">
                  <c:v>6.9444444444444406E-2</c:v>
                </c:pt>
                <c:pt idx="4061">
                  <c:v>6.9306930693069299E-2</c:v>
                </c:pt>
                <c:pt idx="4062">
                  <c:v>6.9306930693069299E-2</c:v>
                </c:pt>
                <c:pt idx="4063">
                  <c:v>6.9264069264069306E-2</c:v>
                </c:pt>
                <c:pt idx="4064">
                  <c:v>6.9182389937106903E-2</c:v>
                </c:pt>
                <c:pt idx="4065">
                  <c:v>6.8965517241379296E-2</c:v>
                </c:pt>
                <c:pt idx="4066">
                  <c:v>6.8965517241379296E-2</c:v>
                </c:pt>
                <c:pt idx="4067">
                  <c:v>6.8965517241379296E-2</c:v>
                </c:pt>
                <c:pt idx="4068">
                  <c:v>6.8965517241379296E-2</c:v>
                </c:pt>
                <c:pt idx="4069">
                  <c:v>6.8965517241379296E-2</c:v>
                </c:pt>
                <c:pt idx="4070">
                  <c:v>6.8965517241379296E-2</c:v>
                </c:pt>
                <c:pt idx="4071">
                  <c:v>6.8965517241379296E-2</c:v>
                </c:pt>
                <c:pt idx="4072">
                  <c:v>6.8965517241379296E-2</c:v>
                </c:pt>
                <c:pt idx="4073">
                  <c:v>6.8965517241379296E-2</c:v>
                </c:pt>
                <c:pt idx="4074">
                  <c:v>6.8965517241379296E-2</c:v>
                </c:pt>
                <c:pt idx="4075">
                  <c:v>6.8965517241379296E-2</c:v>
                </c:pt>
                <c:pt idx="4076">
                  <c:v>6.8965517241379296E-2</c:v>
                </c:pt>
                <c:pt idx="4077">
                  <c:v>6.8965517241379296E-2</c:v>
                </c:pt>
                <c:pt idx="4078">
                  <c:v>6.8965517241379296E-2</c:v>
                </c:pt>
                <c:pt idx="4079">
                  <c:v>6.8965517241379296E-2</c:v>
                </c:pt>
                <c:pt idx="4080">
                  <c:v>6.8965517241379296E-2</c:v>
                </c:pt>
                <c:pt idx="4081">
                  <c:v>6.8965517241379296E-2</c:v>
                </c:pt>
                <c:pt idx="4082">
                  <c:v>6.8783068783068793E-2</c:v>
                </c:pt>
                <c:pt idx="4083">
                  <c:v>6.8750000000000006E-2</c:v>
                </c:pt>
                <c:pt idx="4084">
                  <c:v>6.8750000000000006E-2</c:v>
                </c:pt>
                <c:pt idx="4085">
                  <c:v>6.8728522336769807E-2</c:v>
                </c:pt>
                <c:pt idx="4086">
                  <c:v>6.8702290076335895E-2</c:v>
                </c:pt>
                <c:pt idx="4087">
                  <c:v>6.8702290076335895E-2</c:v>
                </c:pt>
                <c:pt idx="4088">
                  <c:v>6.8627450980392204E-2</c:v>
                </c:pt>
                <c:pt idx="4089">
                  <c:v>6.8493150684931503E-2</c:v>
                </c:pt>
                <c:pt idx="4090">
                  <c:v>6.8493150684931503E-2</c:v>
                </c:pt>
                <c:pt idx="4091">
                  <c:v>6.8493150684931503E-2</c:v>
                </c:pt>
                <c:pt idx="4092">
                  <c:v>6.8493150684931503E-2</c:v>
                </c:pt>
                <c:pt idx="4093">
                  <c:v>6.8493150684931503E-2</c:v>
                </c:pt>
                <c:pt idx="4094">
                  <c:v>6.8493150684931503E-2</c:v>
                </c:pt>
                <c:pt idx="4095">
                  <c:v>6.8493150684931503E-2</c:v>
                </c:pt>
                <c:pt idx="4096">
                  <c:v>6.8493150684931503E-2</c:v>
                </c:pt>
                <c:pt idx="4097">
                  <c:v>6.8322981366459604E-2</c:v>
                </c:pt>
                <c:pt idx="4098">
                  <c:v>6.8322981366459604E-2</c:v>
                </c:pt>
                <c:pt idx="4099">
                  <c:v>6.8292682926829301E-2</c:v>
                </c:pt>
                <c:pt idx="4100">
                  <c:v>6.8181818181818205E-2</c:v>
                </c:pt>
                <c:pt idx="4101">
                  <c:v>6.8181818181818205E-2</c:v>
                </c:pt>
                <c:pt idx="4102">
                  <c:v>6.8181818181818205E-2</c:v>
                </c:pt>
                <c:pt idx="4103">
                  <c:v>6.8181818181818205E-2</c:v>
                </c:pt>
                <c:pt idx="4104">
                  <c:v>6.8181818181818205E-2</c:v>
                </c:pt>
                <c:pt idx="4105">
                  <c:v>6.8181818181818205E-2</c:v>
                </c:pt>
                <c:pt idx="4106">
                  <c:v>6.8181818181818205E-2</c:v>
                </c:pt>
                <c:pt idx="4107">
                  <c:v>6.8181818181818205E-2</c:v>
                </c:pt>
                <c:pt idx="4108">
                  <c:v>6.8111455108359101E-2</c:v>
                </c:pt>
                <c:pt idx="4109">
                  <c:v>6.8062827225130906E-2</c:v>
                </c:pt>
                <c:pt idx="4110">
                  <c:v>6.7961165048543701E-2</c:v>
                </c:pt>
                <c:pt idx="4111">
                  <c:v>6.7961165048543701E-2</c:v>
                </c:pt>
                <c:pt idx="4112">
                  <c:v>6.7901234567901203E-2</c:v>
                </c:pt>
                <c:pt idx="4113">
                  <c:v>6.7796610169491497E-2</c:v>
                </c:pt>
                <c:pt idx="4114">
                  <c:v>6.7796610169491497E-2</c:v>
                </c:pt>
                <c:pt idx="4115">
                  <c:v>6.7796610169491497E-2</c:v>
                </c:pt>
                <c:pt idx="4116">
                  <c:v>6.7796610169491497E-2</c:v>
                </c:pt>
                <c:pt idx="4117">
                  <c:v>6.7796610169491497E-2</c:v>
                </c:pt>
                <c:pt idx="4118">
                  <c:v>6.7796610169491497E-2</c:v>
                </c:pt>
                <c:pt idx="4119">
                  <c:v>6.7796610169491497E-2</c:v>
                </c:pt>
                <c:pt idx="4120">
                  <c:v>6.7796610169491497E-2</c:v>
                </c:pt>
                <c:pt idx="4121">
                  <c:v>6.7796610169491497E-2</c:v>
                </c:pt>
                <c:pt idx="4122">
                  <c:v>6.7669172932330796E-2</c:v>
                </c:pt>
                <c:pt idx="4123">
                  <c:v>6.7567567567567599E-2</c:v>
                </c:pt>
                <c:pt idx="4124">
                  <c:v>6.7567567567567599E-2</c:v>
                </c:pt>
                <c:pt idx="4125">
                  <c:v>6.7567567567567599E-2</c:v>
                </c:pt>
                <c:pt idx="4126">
                  <c:v>6.7567567567567599E-2</c:v>
                </c:pt>
                <c:pt idx="4127">
                  <c:v>6.7567567567567599E-2</c:v>
                </c:pt>
                <c:pt idx="4128">
                  <c:v>6.7567567567567599E-2</c:v>
                </c:pt>
                <c:pt idx="4129">
                  <c:v>6.7567567567567599E-2</c:v>
                </c:pt>
                <c:pt idx="4130">
                  <c:v>6.7567567567567599E-2</c:v>
                </c:pt>
                <c:pt idx="4131">
                  <c:v>6.7567567567567599E-2</c:v>
                </c:pt>
                <c:pt idx="4132">
                  <c:v>6.7567567567567599E-2</c:v>
                </c:pt>
                <c:pt idx="4133">
                  <c:v>6.7567567567567599E-2</c:v>
                </c:pt>
                <c:pt idx="4134">
                  <c:v>6.7567567567567599E-2</c:v>
                </c:pt>
                <c:pt idx="4135">
                  <c:v>6.7567567567567599E-2</c:v>
                </c:pt>
                <c:pt idx="4136">
                  <c:v>6.7510548523206704E-2</c:v>
                </c:pt>
                <c:pt idx="4137">
                  <c:v>6.7415730337078705E-2</c:v>
                </c:pt>
                <c:pt idx="4138">
                  <c:v>6.7415730337078705E-2</c:v>
                </c:pt>
                <c:pt idx="4139">
                  <c:v>6.7415730337078705E-2</c:v>
                </c:pt>
                <c:pt idx="4140">
                  <c:v>6.7415730337078705E-2</c:v>
                </c:pt>
                <c:pt idx="4141">
                  <c:v>6.7415730337078705E-2</c:v>
                </c:pt>
                <c:pt idx="4142">
                  <c:v>6.7357512953367907E-2</c:v>
                </c:pt>
                <c:pt idx="4143">
                  <c:v>6.7357512953367907E-2</c:v>
                </c:pt>
                <c:pt idx="4144">
                  <c:v>6.7307692307692304E-2</c:v>
                </c:pt>
                <c:pt idx="4145">
                  <c:v>6.7307692307692304E-2</c:v>
                </c:pt>
                <c:pt idx="4146">
                  <c:v>6.7307692307692304E-2</c:v>
                </c:pt>
                <c:pt idx="4147">
                  <c:v>6.7226890756302504E-2</c:v>
                </c:pt>
                <c:pt idx="4148">
                  <c:v>6.7164179104477598E-2</c:v>
                </c:pt>
                <c:pt idx="4149">
                  <c:v>6.7073170731707293E-2</c:v>
                </c:pt>
                <c:pt idx="4150">
                  <c:v>6.6666666666666693E-2</c:v>
                </c:pt>
                <c:pt idx="4151">
                  <c:v>6.6666666666666693E-2</c:v>
                </c:pt>
                <c:pt idx="4152">
                  <c:v>6.6666666666666693E-2</c:v>
                </c:pt>
                <c:pt idx="4153">
                  <c:v>6.6666666666666693E-2</c:v>
                </c:pt>
                <c:pt idx="4154">
                  <c:v>6.6666666666666693E-2</c:v>
                </c:pt>
                <c:pt idx="4155">
                  <c:v>6.6666666666666693E-2</c:v>
                </c:pt>
                <c:pt idx="4156">
                  <c:v>6.6666666666666693E-2</c:v>
                </c:pt>
                <c:pt idx="4157">
                  <c:v>6.6666666666666693E-2</c:v>
                </c:pt>
                <c:pt idx="4158">
                  <c:v>6.6666666666666693E-2</c:v>
                </c:pt>
                <c:pt idx="4159">
                  <c:v>6.6666666666666693E-2</c:v>
                </c:pt>
                <c:pt idx="4160">
                  <c:v>6.6666666666666693E-2</c:v>
                </c:pt>
                <c:pt idx="4161">
                  <c:v>6.6666666666666693E-2</c:v>
                </c:pt>
                <c:pt idx="4162">
                  <c:v>6.6666666666666693E-2</c:v>
                </c:pt>
                <c:pt idx="4163">
                  <c:v>6.6666666666666693E-2</c:v>
                </c:pt>
                <c:pt idx="4164">
                  <c:v>6.6666666666666693E-2</c:v>
                </c:pt>
                <c:pt idx="4165">
                  <c:v>6.6666666666666693E-2</c:v>
                </c:pt>
                <c:pt idx="4166">
                  <c:v>6.6666666666666693E-2</c:v>
                </c:pt>
                <c:pt idx="4167">
                  <c:v>6.6666666666666693E-2</c:v>
                </c:pt>
                <c:pt idx="4168">
                  <c:v>6.6666666666666693E-2</c:v>
                </c:pt>
                <c:pt idx="4169">
                  <c:v>6.6666666666666693E-2</c:v>
                </c:pt>
                <c:pt idx="4170">
                  <c:v>6.6666666666666693E-2</c:v>
                </c:pt>
                <c:pt idx="4171">
                  <c:v>6.6666666666666693E-2</c:v>
                </c:pt>
                <c:pt idx="4172">
                  <c:v>6.6666666666666693E-2</c:v>
                </c:pt>
                <c:pt idx="4173">
                  <c:v>6.6666666666666693E-2</c:v>
                </c:pt>
                <c:pt idx="4174">
                  <c:v>6.6666666666666693E-2</c:v>
                </c:pt>
                <c:pt idx="4175">
                  <c:v>6.6666666666666693E-2</c:v>
                </c:pt>
                <c:pt idx="4176">
                  <c:v>6.6666666666666693E-2</c:v>
                </c:pt>
                <c:pt idx="4177">
                  <c:v>6.6666666666666693E-2</c:v>
                </c:pt>
                <c:pt idx="4178">
                  <c:v>6.6666666666666693E-2</c:v>
                </c:pt>
                <c:pt idx="4179">
                  <c:v>6.6666666666666693E-2</c:v>
                </c:pt>
                <c:pt idx="4180">
                  <c:v>6.6666666666666693E-2</c:v>
                </c:pt>
                <c:pt idx="4181">
                  <c:v>6.6350710900473897E-2</c:v>
                </c:pt>
                <c:pt idx="4182">
                  <c:v>6.6298342541436503E-2</c:v>
                </c:pt>
                <c:pt idx="4183">
                  <c:v>6.6225165562913899E-2</c:v>
                </c:pt>
                <c:pt idx="4184">
                  <c:v>6.6115702479338803E-2</c:v>
                </c:pt>
                <c:pt idx="4185">
                  <c:v>6.6037735849056603E-2</c:v>
                </c:pt>
                <c:pt idx="4186">
                  <c:v>6.6037735849056603E-2</c:v>
                </c:pt>
                <c:pt idx="4187">
                  <c:v>6.6006600660066E-2</c:v>
                </c:pt>
                <c:pt idx="4188">
                  <c:v>6.5934065934065894E-2</c:v>
                </c:pt>
                <c:pt idx="4189">
                  <c:v>6.5843621399177002E-2</c:v>
                </c:pt>
                <c:pt idx="4190">
                  <c:v>6.5789473684210495E-2</c:v>
                </c:pt>
                <c:pt idx="4191">
                  <c:v>6.5789473684210495E-2</c:v>
                </c:pt>
                <c:pt idx="4192">
                  <c:v>6.5789473684210495E-2</c:v>
                </c:pt>
                <c:pt idx="4193">
                  <c:v>6.5789473684210495E-2</c:v>
                </c:pt>
                <c:pt idx="4194">
                  <c:v>6.5789473684210495E-2</c:v>
                </c:pt>
                <c:pt idx="4195">
                  <c:v>6.5789473684210495E-2</c:v>
                </c:pt>
                <c:pt idx="4196">
                  <c:v>6.5789473684210495E-2</c:v>
                </c:pt>
                <c:pt idx="4197">
                  <c:v>6.5573770491803296E-2</c:v>
                </c:pt>
                <c:pt idx="4198">
                  <c:v>6.5573770491803296E-2</c:v>
                </c:pt>
                <c:pt idx="4199">
                  <c:v>6.5573770491803296E-2</c:v>
                </c:pt>
                <c:pt idx="4200">
                  <c:v>6.5573770491803296E-2</c:v>
                </c:pt>
                <c:pt idx="4201">
                  <c:v>6.5573770491803296E-2</c:v>
                </c:pt>
                <c:pt idx="4202">
                  <c:v>6.5573770491803296E-2</c:v>
                </c:pt>
                <c:pt idx="4203">
                  <c:v>6.5573770491803296E-2</c:v>
                </c:pt>
                <c:pt idx="4204">
                  <c:v>6.5573770491803296E-2</c:v>
                </c:pt>
                <c:pt idx="4205">
                  <c:v>6.5573770491803296E-2</c:v>
                </c:pt>
                <c:pt idx="4206">
                  <c:v>6.5573770491803296E-2</c:v>
                </c:pt>
                <c:pt idx="4207">
                  <c:v>6.5517241379310406E-2</c:v>
                </c:pt>
                <c:pt idx="4208">
                  <c:v>6.5420560747663503E-2</c:v>
                </c:pt>
                <c:pt idx="4209">
                  <c:v>6.5217391304347797E-2</c:v>
                </c:pt>
                <c:pt idx="4210">
                  <c:v>6.5217391304347797E-2</c:v>
                </c:pt>
                <c:pt idx="4211">
                  <c:v>6.5217391304347797E-2</c:v>
                </c:pt>
                <c:pt idx="4212">
                  <c:v>6.5217391304347797E-2</c:v>
                </c:pt>
                <c:pt idx="4213">
                  <c:v>6.5217391304347797E-2</c:v>
                </c:pt>
                <c:pt idx="4214">
                  <c:v>6.5116279069767496E-2</c:v>
                </c:pt>
                <c:pt idx="4215">
                  <c:v>6.50406504065041E-2</c:v>
                </c:pt>
                <c:pt idx="4216">
                  <c:v>6.50406504065041E-2</c:v>
                </c:pt>
                <c:pt idx="4217">
                  <c:v>6.5000000000000002E-2</c:v>
                </c:pt>
                <c:pt idx="4218">
                  <c:v>6.4935064935064901E-2</c:v>
                </c:pt>
                <c:pt idx="4219">
                  <c:v>6.4935064935064901E-2</c:v>
                </c:pt>
                <c:pt idx="4220">
                  <c:v>6.4935064935064901E-2</c:v>
                </c:pt>
                <c:pt idx="4221">
                  <c:v>6.4935064935064901E-2</c:v>
                </c:pt>
                <c:pt idx="4222">
                  <c:v>6.4935064935064901E-2</c:v>
                </c:pt>
                <c:pt idx="4223">
                  <c:v>6.4864864864864896E-2</c:v>
                </c:pt>
                <c:pt idx="4224">
                  <c:v>6.4814814814814797E-2</c:v>
                </c:pt>
                <c:pt idx="4225">
                  <c:v>6.4814814814814797E-2</c:v>
                </c:pt>
                <c:pt idx="4226">
                  <c:v>6.4676616915422896E-2</c:v>
                </c:pt>
                <c:pt idx="4227">
                  <c:v>6.4655172413793094E-2</c:v>
                </c:pt>
                <c:pt idx="4228">
                  <c:v>6.4638783269962002E-2</c:v>
                </c:pt>
                <c:pt idx="4229">
                  <c:v>6.4516129032258104E-2</c:v>
                </c:pt>
                <c:pt idx="4230">
                  <c:v>6.4516129032258104E-2</c:v>
                </c:pt>
                <c:pt idx="4231">
                  <c:v>6.4516129032258104E-2</c:v>
                </c:pt>
                <c:pt idx="4232">
                  <c:v>6.4516129032258104E-2</c:v>
                </c:pt>
                <c:pt idx="4233">
                  <c:v>6.4516129032258104E-2</c:v>
                </c:pt>
                <c:pt idx="4234">
                  <c:v>6.4516129032258104E-2</c:v>
                </c:pt>
                <c:pt idx="4235">
                  <c:v>6.4516129032258104E-2</c:v>
                </c:pt>
                <c:pt idx="4236">
                  <c:v>6.4245810055865896E-2</c:v>
                </c:pt>
                <c:pt idx="4237">
                  <c:v>6.4171122994652399E-2</c:v>
                </c:pt>
                <c:pt idx="4238">
                  <c:v>6.4102564102564097E-2</c:v>
                </c:pt>
                <c:pt idx="4239">
                  <c:v>6.4102564102564097E-2</c:v>
                </c:pt>
                <c:pt idx="4240">
                  <c:v>6.4102564102564097E-2</c:v>
                </c:pt>
                <c:pt idx="4241">
                  <c:v>6.4102564102564097E-2</c:v>
                </c:pt>
                <c:pt idx="4242">
                  <c:v>6.4102564102564097E-2</c:v>
                </c:pt>
                <c:pt idx="4243">
                  <c:v>6.4000000000000001E-2</c:v>
                </c:pt>
                <c:pt idx="4244">
                  <c:v>6.3829787234042507E-2</c:v>
                </c:pt>
                <c:pt idx="4245">
                  <c:v>6.3829787234042507E-2</c:v>
                </c:pt>
                <c:pt idx="4246">
                  <c:v>6.3829787234042507E-2</c:v>
                </c:pt>
                <c:pt idx="4247">
                  <c:v>6.3694267515923594E-2</c:v>
                </c:pt>
                <c:pt idx="4248">
                  <c:v>6.3636363636363602E-2</c:v>
                </c:pt>
                <c:pt idx="4249">
                  <c:v>6.3636363636363602E-2</c:v>
                </c:pt>
                <c:pt idx="4250">
                  <c:v>6.3559322033898302E-2</c:v>
                </c:pt>
                <c:pt idx="4251">
                  <c:v>6.3492063492063502E-2</c:v>
                </c:pt>
                <c:pt idx="4252">
                  <c:v>6.3492063492063502E-2</c:v>
                </c:pt>
                <c:pt idx="4253">
                  <c:v>6.3492063492063502E-2</c:v>
                </c:pt>
                <c:pt idx="4254">
                  <c:v>6.3492063492063502E-2</c:v>
                </c:pt>
                <c:pt idx="4255">
                  <c:v>6.3492063492063502E-2</c:v>
                </c:pt>
                <c:pt idx="4256">
                  <c:v>6.3492063492063502E-2</c:v>
                </c:pt>
                <c:pt idx="4257">
                  <c:v>6.3492063492063502E-2</c:v>
                </c:pt>
                <c:pt idx="4258">
                  <c:v>6.3492063492063502E-2</c:v>
                </c:pt>
                <c:pt idx="4259">
                  <c:v>6.3492063492063502E-2</c:v>
                </c:pt>
                <c:pt idx="4260">
                  <c:v>6.3492063492063502E-2</c:v>
                </c:pt>
                <c:pt idx="4261">
                  <c:v>6.3291139240506306E-2</c:v>
                </c:pt>
                <c:pt idx="4262">
                  <c:v>6.3291139240506306E-2</c:v>
                </c:pt>
                <c:pt idx="4263">
                  <c:v>6.3241106719367599E-2</c:v>
                </c:pt>
                <c:pt idx="4264">
                  <c:v>6.3218390804597693E-2</c:v>
                </c:pt>
                <c:pt idx="4265">
                  <c:v>6.3157894736842093E-2</c:v>
                </c:pt>
                <c:pt idx="4266">
                  <c:v>6.3157894736842093E-2</c:v>
                </c:pt>
                <c:pt idx="4267">
                  <c:v>6.3063063063063099E-2</c:v>
                </c:pt>
                <c:pt idx="4268">
                  <c:v>6.3063063063063099E-2</c:v>
                </c:pt>
                <c:pt idx="4269">
                  <c:v>6.2992125984251995E-2</c:v>
                </c:pt>
                <c:pt idx="4270">
                  <c:v>6.2937062937062901E-2</c:v>
                </c:pt>
                <c:pt idx="4271">
                  <c:v>6.2937062937062901E-2</c:v>
                </c:pt>
                <c:pt idx="4272">
                  <c:v>6.2827225130890105E-2</c:v>
                </c:pt>
                <c:pt idx="4273">
                  <c:v>6.25E-2</c:v>
                </c:pt>
                <c:pt idx="4274">
                  <c:v>6.25E-2</c:v>
                </c:pt>
                <c:pt idx="4275">
                  <c:v>6.25E-2</c:v>
                </c:pt>
                <c:pt idx="4276">
                  <c:v>6.25E-2</c:v>
                </c:pt>
                <c:pt idx="4277">
                  <c:v>6.25E-2</c:v>
                </c:pt>
                <c:pt idx="4278">
                  <c:v>6.25E-2</c:v>
                </c:pt>
                <c:pt idx="4279">
                  <c:v>6.25E-2</c:v>
                </c:pt>
                <c:pt idx="4280">
                  <c:v>6.25E-2</c:v>
                </c:pt>
                <c:pt idx="4281">
                  <c:v>6.25E-2</c:v>
                </c:pt>
                <c:pt idx="4282">
                  <c:v>6.25E-2</c:v>
                </c:pt>
                <c:pt idx="4283">
                  <c:v>6.25E-2</c:v>
                </c:pt>
                <c:pt idx="4284">
                  <c:v>6.25E-2</c:v>
                </c:pt>
                <c:pt idx="4285">
                  <c:v>6.25E-2</c:v>
                </c:pt>
                <c:pt idx="4286">
                  <c:v>6.25E-2</c:v>
                </c:pt>
                <c:pt idx="4287">
                  <c:v>6.25E-2</c:v>
                </c:pt>
                <c:pt idx="4288">
                  <c:v>6.25E-2</c:v>
                </c:pt>
                <c:pt idx="4289">
                  <c:v>6.25E-2</c:v>
                </c:pt>
                <c:pt idx="4290">
                  <c:v>6.25E-2</c:v>
                </c:pt>
                <c:pt idx="4291">
                  <c:v>6.25E-2</c:v>
                </c:pt>
                <c:pt idx="4292">
                  <c:v>6.25E-2</c:v>
                </c:pt>
                <c:pt idx="4293">
                  <c:v>6.25E-2</c:v>
                </c:pt>
                <c:pt idx="4294">
                  <c:v>6.25E-2</c:v>
                </c:pt>
                <c:pt idx="4295">
                  <c:v>6.22222222222222E-2</c:v>
                </c:pt>
                <c:pt idx="4296">
                  <c:v>6.2200956937799E-2</c:v>
                </c:pt>
                <c:pt idx="4297">
                  <c:v>6.2130177514792898E-2</c:v>
                </c:pt>
                <c:pt idx="4298">
                  <c:v>6.2068965517241399E-2</c:v>
                </c:pt>
                <c:pt idx="4299">
                  <c:v>6.2015503875968998E-2</c:v>
                </c:pt>
                <c:pt idx="4300">
                  <c:v>6.2015503875968998E-2</c:v>
                </c:pt>
                <c:pt idx="4301">
                  <c:v>6.1946902654867297E-2</c:v>
                </c:pt>
                <c:pt idx="4302">
                  <c:v>6.18556701030928E-2</c:v>
                </c:pt>
                <c:pt idx="4303">
                  <c:v>6.18556701030928E-2</c:v>
                </c:pt>
                <c:pt idx="4304">
                  <c:v>6.18556701030928E-2</c:v>
                </c:pt>
                <c:pt idx="4305">
                  <c:v>6.18556701030928E-2</c:v>
                </c:pt>
                <c:pt idx="4306">
                  <c:v>6.18556701030928E-2</c:v>
                </c:pt>
                <c:pt idx="4307">
                  <c:v>6.1728395061728399E-2</c:v>
                </c:pt>
                <c:pt idx="4308">
                  <c:v>6.1728395061728399E-2</c:v>
                </c:pt>
                <c:pt idx="4309">
                  <c:v>6.1728395061728399E-2</c:v>
                </c:pt>
                <c:pt idx="4310">
                  <c:v>6.1662198391420897E-2</c:v>
                </c:pt>
                <c:pt idx="4311">
                  <c:v>6.15384615384615E-2</c:v>
                </c:pt>
                <c:pt idx="4312">
                  <c:v>6.15384615384615E-2</c:v>
                </c:pt>
                <c:pt idx="4313">
                  <c:v>6.15384615384615E-2</c:v>
                </c:pt>
                <c:pt idx="4314">
                  <c:v>6.15384615384615E-2</c:v>
                </c:pt>
                <c:pt idx="4315">
                  <c:v>6.15384615384615E-2</c:v>
                </c:pt>
                <c:pt idx="4316">
                  <c:v>6.15384615384615E-2</c:v>
                </c:pt>
                <c:pt idx="4317">
                  <c:v>6.1488673139158602E-2</c:v>
                </c:pt>
                <c:pt idx="4318">
                  <c:v>6.14754098360656E-2</c:v>
                </c:pt>
                <c:pt idx="4319">
                  <c:v>6.14525139664805E-2</c:v>
                </c:pt>
                <c:pt idx="4320">
                  <c:v>6.14035087719298E-2</c:v>
                </c:pt>
                <c:pt idx="4321">
                  <c:v>6.1224489795918401E-2</c:v>
                </c:pt>
                <c:pt idx="4322">
                  <c:v>6.1224489795918401E-2</c:v>
                </c:pt>
                <c:pt idx="4323">
                  <c:v>6.1224489795918401E-2</c:v>
                </c:pt>
                <c:pt idx="4324">
                  <c:v>6.1224489795918401E-2</c:v>
                </c:pt>
                <c:pt idx="4325">
                  <c:v>6.1135371179039298E-2</c:v>
                </c:pt>
                <c:pt idx="4326">
                  <c:v>6.1135371179039298E-2</c:v>
                </c:pt>
                <c:pt idx="4327">
                  <c:v>6.1111111111111102E-2</c:v>
                </c:pt>
                <c:pt idx="4328">
                  <c:v>6.1093247588424403E-2</c:v>
                </c:pt>
                <c:pt idx="4329">
                  <c:v>6.1068702290076299E-2</c:v>
                </c:pt>
                <c:pt idx="4330">
                  <c:v>6.1068702290076299E-2</c:v>
                </c:pt>
                <c:pt idx="4331">
                  <c:v>6.0975609756097601E-2</c:v>
                </c:pt>
                <c:pt idx="4332">
                  <c:v>6.0975609756097601E-2</c:v>
                </c:pt>
                <c:pt idx="4333">
                  <c:v>6.0975609756097601E-2</c:v>
                </c:pt>
                <c:pt idx="4334">
                  <c:v>6.0975609756097601E-2</c:v>
                </c:pt>
                <c:pt idx="4335">
                  <c:v>6.0975609756097601E-2</c:v>
                </c:pt>
                <c:pt idx="4336">
                  <c:v>6.0975609756097601E-2</c:v>
                </c:pt>
                <c:pt idx="4337">
                  <c:v>6.08695652173913E-2</c:v>
                </c:pt>
                <c:pt idx="4338">
                  <c:v>6.08108108108108E-2</c:v>
                </c:pt>
                <c:pt idx="4339">
                  <c:v>6.0606060606060601E-2</c:v>
                </c:pt>
                <c:pt idx="4340">
                  <c:v>6.0606060606060601E-2</c:v>
                </c:pt>
                <c:pt idx="4341">
                  <c:v>6.0606060606060601E-2</c:v>
                </c:pt>
                <c:pt idx="4342">
                  <c:v>6.0606060606060601E-2</c:v>
                </c:pt>
                <c:pt idx="4343">
                  <c:v>6.0606060606060601E-2</c:v>
                </c:pt>
                <c:pt idx="4344">
                  <c:v>6.0606060606060601E-2</c:v>
                </c:pt>
                <c:pt idx="4345">
                  <c:v>6.0606060606060601E-2</c:v>
                </c:pt>
                <c:pt idx="4346">
                  <c:v>6.0606060606060601E-2</c:v>
                </c:pt>
                <c:pt idx="4347">
                  <c:v>6.0439560439560398E-2</c:v>
                </c:pt>
                <c:pt idx="4348">
                  <c:v>6.0344827586206899E-2</c:v>
                </c:pt>
                <c:pt idx="4349">
                  <c:v>6.0344827586206899E-2</c:v>
                </c:pt>
                <c:pt idx="4350">
                  <c:v>6.0344827586206899E-2</c:v>
                </c:pt>
                <c:pt idx="4351">
                  <c:v>6.0311284046692601E-2</c:v>
                </c:pt>
                <c:pt idx="4352">
                  <c:v>6.02409638554217E-2</c:v>
                </c:pt>
                <c:pt idx="4353">
                  <c:v>6.02409638554217E-2</c:v>
                </c:pt>
                <c:pt idx="4354">
                  <c:v>6.02409638554217E-2</c:v>
                </c:pt>
                <c:pt idx="4355">
                  <c:v>6.02409638554217E-2</c:v>
                </c:pt>
                <c:pt idx="4356">
                  <c:v>6.02409638554217E-2</c:v>
                </c:pt>
                <c:pt idx="4357">
                  <c:v>6.02409638554217E-2</c:v>
                </c:pt>
                <c:pt idx="4358">
                  <c:v>6.02409638554217E-2</c:v>
                </c:pt>
                <c:pt idx="4359">
                  <c:v>6.01503759398496E-2</c:v>
                </c:pt>
                <c:pt idx="4360">
                  <c:v>6.0070671378091897E-2</c:v>
                </c:pt>
                <c:pt idx="4361">
                  <c:v>0.06</c:v>
                </c:pt>
                <c:pt idx="4362">
                  <c:v>0.06</c:v>
                </c:pt>
                <c:pt idx="4363">
                  <c:v>0.06</c:v>
                </c:pt>
                <c:pt idx="4364">
                  <c:v>0.06</c:v>
                </c:pt>
                <c:pt idx="4365">
                  <c:v>0.06</c:v>
                </c:pt>
                <c:pt idx="4366">
                  <c:v>0.06</c:v>
                </c:pt>
                <c:pt idx="4367">
                  <c:v>0.06</c:v>
                </c:pt>
                <c:pt idx="4368">
                  <c:v>0.06</c:v>
                </c:pt>
                <c:pt idx="4369">
                  <c:v>0.06</c:v>
                </c:pt>
                <c:pt idx="4370">
                  <c:v>0.06</c:v>
                </c:pt>
                <c:pt idx="4371">
                  <c:v>0.06</c:v>
                </c:pt>
                <c:pt idx="4372">
                  <c:v>0.06</c:v>
                </c:pt>
                <c:pt idx="4373">
                  <c:v>0.06</c:v>
                </c:pt>
                <c:pt idx="4374">
                  <c:v>0.06</c:v>
                </c:pt>
                <c:pt idx="4375">
                  <c:v>0.06</c:v>
                </c:pt>
                <c:pt idx="4376">
                  <c:v>0.06</c:v>
                </c:pt>
                <c:pt idx="4377">
                  <c:v>0.06</c:v>
                </c:pt>
                <c:pt idx="4378">
                  <c:v>5.9880239520958098E-2</c:v>
                </c:pt>
                <c:pt idx="4379">
                  <c:v>5.9829059829059797E-2</c:v>
                </c:pt>
                <c:pt idx="4380">
                  <c:v>5.9829059829059797E-2</c:v>
                </c:pt>
                <c:pt idx="4381">
                  <c:v>5.9800664451827197E-2</c:v>
                </c:pt>
                <c:pt idx="4382">
                  <c:v>5.97609561752988E-2</c:v>
                </c:pt>
                <c:pt idx="4383">
                  <c:v>5.9701492537313397E-2</c:v>
                </c:pt>
                <c:pt idx="4384">
                  <c:v>5.9701492537313397E-2</c:v>
                </c:pt>
                <c:pt idx="4385">
                  <c:v>5.9701492537313397E-2</c:v>
                </c:pt>
                <c:pt idx="4386">
                  <c:v>5.9701492537313397E-2</c:v>
                </c:pt>
                <c:pt idx="4387">
                  <c:v>5.9659090909090898E-2</c:v>
                </c:pt>
                <c:pt idx="4388">
                  <c:v>5.95238095238095E-2</c:v>
                </c:pt>
                <c:pt idx="4389">
                  <c:v>5.9405940594059403E-2</c:v>
                </c:pt>
                <c:pt idx="4390">
                  <c:v>5.9405940594059403E-2</c:v>
                </c:pt>
                <c:pt idx="4391">
                  <c:v>5.9405940594059403E-2</c:v>
                </c:pt>
                <c:pt idx="4392">
                  <c:v>5.9259259259259303E-2</c:v>
                </c:pt>
                <c:pt idx="4393">
                  <c:v>5.9171597633136098E-2</c:v>
                </c:pt>
                <c:pt idx="4394">
                  <c:v>5.91133004926108E-2</c:v>
                </c:pt>
                <c:pt idx="4395">
                  <c:v>5.8823529411764698E-2</c:v>
                </c:pt>
                <c:pt idx="4396">
                  <c:v>5.8823529411764698E-2</c:v>
                </c:pt>
                <c:pt idx="4397">
                  <c:v>5.8823529411764698E-2</c:v>
                </c:pt>
                <c:pt idx="4398">
                  <c:v>5.8823529411764698E-2</c:v>
                </c:pt>
                <c:pt idx="4399">
                  <c:v>5.8823529411764698E-2</c:v>
                </c:pt>
                <c:pt idx="4400">
                  <c:v>5.8823529411764698E-2</c:v>
                </c:pt>
                <c:pt idx="4401">
                  <c:v>5.8823529411764698E-2</c:v>
                </c:pt>
                <c:pt idx="4402">
                  <c:v>5.8823529411764698E-2</c:v>
                </c:pt>
                <c:pt idx="4403">
                  <c:v>5.8823529411764698E-2</c:v>
                </c:pt>
                <c:pt idx="4404">
                  <c:v>5.8823529411764698E-2</c:v>
                </c:pt>
                <c:pt idx="4405">
                  <c:v>5.8823529411764698E-2</c:v>
                </c:pt>
                <c:pt idx="4406">
                  <c:v>5.8823529411764698E-2</c:v>
                </c:pt>
                <c:pt idx="4407">
                  <c:v>5.8823529411764698E-2</c:v>
                </c:pt>
                <c:pt idx="4408">
                  <c:v>5.8823529411764698E-2</c:v>
                </c:pt>
                <c:pt idx="4409">
                  <c:v>5.8823529411764698E-2</c:v>
                </c:pt>
                <c:pt idx="4410">
                  <c:v>5.8823529411764698E-2</c:v>
                </c:pt>
                <c:pt idx="4411">
                  <c:v>5.8823529411764698E-2</c:v>
                </c:pt>
                <c:pt idx="4412">
                  <c:v>5.8823529411764698E-2</c:v>
                </c:pt>
                <c:pt idx="4413">
                  <c:v>5.8823529411764698E-2</c:v>
                </c:pt>
                <c:pt idx="4414">
                  <c:v>5.8823529411764698E-2</c:v>
                </c:pt>
                <c:pt idx="4415">
                  <c:v>5.8823529411764698E-2</c:v>
                </c:pt>
                <c:pt idx="4416">
                  <c:v>5.8823529411764698E-2</c:v>
                </c:pt>
                <c:pt idx="4417">
                  <c:v>5.8823529411764698E-2</c:v>
                </c:pt>
                <c:pt idx="4418">
                  <c:v>5.8823529411764698E-2</c:v>
                </c:pt>
                <c:pt idx="4419">
                  <c:v>5.8823529411764698E-2</c:v>
                </c:pt>
                <c:pt idx="4420">
                  <c:v>5.8823529411764698E-2</c:v>
                </c:pt>
                <c:pt idx="4421">
                  <c:v>5.8823529411764698E-2</c:v>
                </c:pt>
                <c:pt idx="4422">
                  <c:v>5.8823529411764698E-2</c:v>
                </c:pt>
                <c:pt idx="4423">
                  <c:v>5.8823529411764698E-2</c:v>
                </c:pt>
                <c:pt idx="4424">
                  <c:v>5.8823529411764698E-2</c:v>
                </c:pt>
                <c:pt idx="4425">
                  <c:v>5.8823529411764698E-2</c:v>
                </c:pt>
                <c:pt idx="4426">
                  <c:v>5.8823529411764698E-2</c:v>
                </c:pt>
                <c:pt idx="4427">
                  <c:v>5.8823529411764698E-2</c:v>
                </c:pt>
                <c:pt idx="4428">
                  <c:v>5.8823529411764698E-2</c:v>
                </c:pt>
                <c:pt idx="4429">
                  <c:v>5.85774058577406E-2</c:v>
                </c:pt>
                <c:pt idx="4430">
                  <c:v>5.8536585365853697E-2</c:v>
                </c:pt>
                <c:pt idx="4431">
                  <c:v>5.8441558441558399E-2</c:v>
                </c:pt>
                <c:pt idx="4432">
                  <c:v>5.8441558441558399E-2</c:v>
                </c:pt>
                <c:pt idx="4433">
                  <c:v>5.8441558441558399E-2</c:v>
                </c:pt>
                <c:pt idx="4434">
                  <c:v>5.8441558441558399E-2</c:v>
                </c:pt>
                <c:pt idx="4435">
                  <c:v>5.8394160583941597E-2</c:v>
                </c:pt>
                <c:pt idx="4436">
                  <c:v>5.8394160583941597E-2</c:v>
                </c:pt>
                <c:pt idx="4437">
                  <c:v>5.83333333333333E-2</c:v>
                </c:pt>
                <c:pt idx="4438">
                  <c:v>5.83333333333333E-2</c:v>
                </c:pt>
                <c:pt idx="4439">
                  <c:v>5.83333333333333E-2</c:v>
                </c:pt>
                <c:pt idx="4440">
                  <c:v>5.8252427184466E-2</c:v>
                </c:pt>
                <c:pt idx="4441">
                  <c:v>5.8252427184466E-2</c:v>
                </c:pt>
                <c:pt idx="4442">
                  <c:v>5.8201058201058198E-2</c:v>
                </c:pt>
                <c:pt idx="4443">
                  <c:v>5.8139534883720902E-2</c:v>
                </c:pt>
                <c:pt idx="4444">
                  <c:v>5.8139534883720902E-2</c:v>
                </c:pt>
                <c:pt idx="4445">
                  <c:v>5.8091286307053999E-2</c:v>
                </c:pt>
                <c:pt idx="4446">
                  <c:v>5.8064516129032302E-2</c:v>
                </c:pt>
                <c:pt idx="4447">
                  <c:v>5.8035714285714302E-2</c:v>
                </c:pt>
                <c:pt idx="4448">
                  <c:v>5.8035714285714302E-2</c:v>
                </c:pt>
                <c:pt idx="4449">
                  <c:v>5.7971014492753603E-2</c:v>
                </c:pt>
                <c:pt idx="4450">
                  <c:v>5.7971014492753603E-2</c:v>
                </c:pt>
                <c:pt idx="4451">
                  <c:v>5.7971014492753603E-2</c:v>
                </c:pt>
                <c:pt idx="4452">
                  <c:v>5.7971014492753603E-2</c:v>
                </c:pt>
                <c:pt idx="4453">
                  <c:v>5.7971014492753603E-2</c:v>
                </c:pt>
                <c:pt idx="4454">
                  <c:v>5.7777777777777803E-2</c:v>
                </c:pt>
                <c:pt idx="4455">
                  <c:v>5.7692307692307702E-2</c:v>
                </c:pt>
                <c:pt idx="4456">
                  <c:v>5.7692307692307702E-2</c:v>
                </c:pt>
                <c:pt idx="4457">
                  <c:v>5.7692307692307702E-2</c:v>
                </c:pt>
                <c:pt idx="4458">
                  <c:v>5.7692307692307702E-2</c:v>
                </c:pt>
                <c:pt idx="4459">
                  <c:v>5.7692307692307702E-2</c:v>
                </c:pt>
                <c:pt idx="4460">
                  <c:v>5.7692307692307702E-2</c:v>
                </c:pt>
                <c:pt idx="4461">
                  <c:v>5.7692307692307702E-2</c:v>
                </c:pt>
                <c:pt idx="4462">
                  <c:v>5.7692307692307702E-2</c:v>
                </c:pt>
                <c:pt idx="4463">
                  <c:v>5.7692307692307702E-2</c:v>
                </c:pt>
                <c:pt idx="4464">
                  <c:v>5.7692307692307702E-2</c:v>
                </c:pt>
                <c:pt idx="4465">
                  <c:v>5.7692307692307702E-2</c:v>
                </c:pt>
                <c:pt idx="4466">
                  <c:v>5.7692307692307702E-2</c:v>
                </c:pt>
                <c:pt idx="4467">
                  <c:v>5.7692307692307702E-2</c:v>
                </c:pt>
                <c:pt idx="4468">
                  <c:v>5.7553956834532398E-2</c:v>
                </c:pt>
                <c:pt idx="4469">
                  <c:v>5.7507987220447303E-2</c:v>
                </c:pt>
                <c:pt idx="4470">
                  <c:v>5.7471264367816098E-2</c:v>
                </c:pt>
                <c:pt idx="4471">
                  <c:v>5.7471264367816098E-2</c:v>
                </c:pt>
                <c:pt idx="4472">
                  <c:v>5.7471264367816098E-2</c:v>
                </c:pt>
                <c:pt idx="4473">
                  <c:v>5.7377049180327898E-2</c:v>
                </c:pt>
                <c:pt idx="4474">
                  <c:v>5.7324840764331197E-2</c:v>
                </c:pt>
                <c:pt idx="4475">
                  <c:v>5.7324840764331197E-2</c:v>
                </c:pt>
                <c:pt idx="4476">
                  <c:v>5.7324840764331197E-2</c:v>
                </c:pt>
                <c:pt idx="4477">
                  <c:v>5.7142857142857099E-2</c:v>
                </c:pt>
                <c:pt idx="4478">
                  <c:v>5.7142857142857099E-2</c:v>
                </c:pt>
                <c:pt idx="4479">
                  <c:v>5.7142857142857099E-2</c:v>
                </c:pt>
                <c:pt idx="4480">
                  <c:v>5.7142857142857099E-2</c:v>
                </c:pt>
                <c:pt idx="4481">
                  <c:v>5.7142857142857099E-2</c:v>
                </c:pt>
                <c:pt idx="4482">
                  <c:v>5.7142857142857099E-2</c:v>
                </c:pt>
                <c:pt idx="4483">
                  <c:v>5.7142857142857099E-2</c:v>
                </c:pt>
                <c:pt idx="4484">
                  <c:v>5.7142857142857099E-2</c:v>
                </c:pt>
                <c:pt idx="4485">
                  <c:v>5.7142857142857099E-2</c:v>
                </c:pt>
                <c:pt idx="4486">
                  <c:v>5.7142857142857099E-2</c:v>
                </c:pt>
                <c:pt idx="4487">
                  <c:v>5.7017543859649099E-2</c:v>
                </c:pt>
                <c:pt idx="4488">
                  <c:v>5.6962025316455701E-2</c:v>
                </c:pt>
                <c:pt idx="4489">
                  <c:v>5.6962025316455701E-2</c:v>
                </c:pt>
                <c:pt idx="4490">
                  <c:v>5.6818181818181802E-2</c:v>
                </c:pt>
                <c:pt idx="4491">
                  <c:v>5.6818181818181802E-2</c:v>
                </c:pt>
                <c:pt idx="4492">
                  <c:v>5.6818181818181802E-2</c:v>
                </c:pt>
                <c:pt idx="4493">
                  <c:v>5.6701030927835003E-2</c:v>
                </c:pt>
                <c:pt idx="4494">
                  <c:v>5.6603773584905703E-2</c:v>
                </c:pt>
                <c:pt idx="4495">
                  <c:v>5.6603773584905703E-2</c:v>
                </c:pt>
                <c:pt idx="4496">
                  <c:v>5.6603773584905703E-2</c:v>
                </c:pt>
                <c:pt idx="4497">
                  <c:v>5.6603773584905703E-2</c:v>
                </c:pt>
                <c:pt idx="4498">
                  <c:v>5.6603773584905703E-2</c:v>
                </c:pt>
                <c:pt idx="4499">
                  <c:v>5.6603773584905703E-2</c:v>
                </c:pt>
                <c:pt idx="4500">
                  <c:v>5.6603773584905703E-2</c:v>
                </c:pt>
                <c:pt idx="4501">
                  <c:v>5.6603773584905703E-2</c:v>
                </c:pt>
                <c:pt idx="4502">
                  <c:v>5.6603773584905703E-2</c:v>
                </c:pt>
                <c:pt idx="4503">
                  <c:v>5.6603773584905703E-2</c:v>
                </c:pt>
                <c:pt idx="4504">
                  <c:v>5.6603773584905703E-2</c:v>
                </c:pt>
                <c:pt idx="4505">
                  <c:v>5.6521739130434803E-2</c:v>
                </c:pt>
                <c:pt idx="4506">
                  <c:v>5.6451612903225798E-2</c:v>
                </c:pt>
                <c:pt idx="4507">
                  <c:v>5.63380281690141E-2</c:v>
                </c:pt>
                <c:pt idx="4508">
                  <c:v>5.63380281690141E-2</c:v>
                </c:pt>
                <c:pt idx="4509">
                  <c:v>5.63380281690141E-2</c:v>
                </c:pt>
                <c:pt idx="4510">
                  <c:v>5.63380281690141E-2</c:v>
                </c:pt>
                <c:pt idx="4511">
                  <c:v>5.6179775280898903E-2</c:v>
                </c:pt>
                <c:pt idx="4512">
                  <c:v>5.6179775280898903E-2</c:v>
                </c:pt>
                <c:pt idx="4513">
                  <c:v>5.6179775280898903E-2</c:v>
                </c:pt>
                <c:pt idx="4514">
                  <c:v>5.6179775280898903E-2</c:v>
                </c:pt>
                <c:pt idx="4515">
                  <c:v>5.60747663551402E-2</c:v>
                </c:pt>
                <c:pt idx="4516">
                  <c:v>5.60747663551402E-2</c:v>
                </c:pt>
                <c:pt idx="4517">
                  <c:v>5.60747663551402E-2</c:v>
                </c:pt>
                <c:pt idx="4518">
                  <c:v>5.60747663551402E-2</c:v>
                </c:pt>
                <c:pt idx="4519">
                  <c:v>5.6000000000000001E-2</c:v>
                </c:pt>
                <c:pt idx="4520">
                  <c:v>5.5944055944056E-2</c:v>
                </c:pt>
                <c:pt idx="4521">
                  <c:v>5.5921052631579003E-2</c:v>
                </c:pt>
                <c:pt idx="4522">
                  <c:v>5.5900621118012403E-2</c:v>
                </c:pt>
                <c:pt idx="4523">
                  <c:v>5.5793991416309002E-2</c:v>
                </c:pt>
                <c:pt idx="4524">
                  <c:v>5.5776892430278897E-2</c:v>
                </c:pt>
                <c:pt idx="4525">
                  <c:v>5.5737704918032802E-2</c:v>
                </c:pt>
                <c:pt idx="4526">
                  <c:v>5.5555555555555601E-2</c:v>
                </c:pt>
                <c:pt idx="4527">
                  <c:v>5.5555555555555601E-2</c:v>
                </c:pt>
                <c:pt idx="4528">
                  <c:v>5.5555555555555601E-2</c:v>
                </c:pt>
                <c:pt idx="4529">
                  <c:v>5.5555555555555601E-2</c:v>
                </c:pt>
                <c:pt idx="4530">
                  <c:v>5.5555555555555601E-2</c:v>
                </c:pt>
                <c:pt idx="4531">
                  <c:v>5.5555555555555601E-2</c:v>
                </c:pt>
                <c:pt idx="4532">
                  <c:v>5.5555555555555601E-2</c:v>
                </c:pt>
                <c:pt idx="4533">
                  <c:v>5.5555555555555601E-2</c:v>
                </c:pt>
                <c:pt idx="4534">
                  <c:v>5.5555555555555601E-2</c:v>
                </c:pt>
                <c:pt idx="4535">
                  <c:v>5.5555555555555601E-2</c:v>
                </c:pt>
                <c:pt idx="4536">
                  <c:v>5.5555555555555601E-2</c:v>
                </c:pt>
                <c:pt idx="4537">
                  <c:v>5.5555555555555601E-2</c:v>
                </c:pt>
                <c:pt idx="4538">
                  <c:v>5.5555555555555601E-2</c:v>
                </c:pt>
                <c:pt idx="4539">
                  <c:v>5.5555555555555601E-2</c:v>
                </c:pt>
                <c:pt idx="4540">
                  <c:v>5.5555555555555601E-2</c:v>
                </c:pt>
                <c:pt idx="4541">
                  <c:v>5.5555555555555601E-2</c:v>
                </c:pt>
                <c:pt idx="4542">
                  <c:v>5.5555555555555601E-2</c:v>
                </c:pt>
                <c:pt idx="4543">
                  <c:v>5.5555555555555601E-2</c:v>
                </c:pt>
                <c:pt idx="4544">
                  <c:v>5.5555555555555601E-2</c:v>
                </c:pt>
                <c:pt idx="4545">
                  <c:v>5.5555555555555601E-2</c:v>
                </c:pt>
                <c:pt idx="4546">
                  <c:v>5.5555555555555601E-2</c:v>
                </c:pt>
                <c:pt idx="4547">
                  <c:v>5.5555555555555601E-2</c:v>
                </c:pt>
                <c:pt idx="4548">
                  <c:v>5.5555555555555601E-2</c:v>
                </c:pt>
                <c:pt idx="4549">
                  <c:v>5.5555555555555601E-2</c:v>
                </c:pt>
                <c:pt idx="4550">
                  <c:v>5.5555555555555601E-2</c:v>
                </c:pt>
                <c:pt idx="4551">
                  <c:v>5.5555555555555601E-2</c:v>
                </c:pt>
                <c:pt idx="4552">
                  <c:v>5.5555555555555601E-2</c:v>
                </c:pt>
                <c:pt idx="4553">
                  <c:v>5.5555555555555601E-2</c:v>
                </c:pt>
                <c:pt idx="4554">
                  <c:v>5.5555555555555601E-2</c:v>
                </c:pt>
                <c:pt idx="4555">
                  <c:v>5.5555555555555601E-2</c:v>
                </c:pt>
                <c:pt idx="4556">
                  <c:v>5.5555555555555601E-2</c:v>
                </c:pt>
                <c:pt idx="4557">
                  <c:v>5.5555555555555601E-2</c:v>
                </c:pt>
                <c:pt idx="4558">
                  <c:v>5.5555555555555601E-2</c:v>
                </c:pt>
                <c:pt idx="4559">
                  <c:v>5.5299539170506902E-2</c:v>
                </c:pt>
                <c:pt idx="4560">
                  <c:v>5.52763819095477E-2</c:v>
                </c:pt>
                <c:pt idx="4561">
                  <c:v>5.5214723926380403E-2</c:v>
                </c:pt>
                <c:pt idx="4562">
                  <c:v>5.5172413793103503E-2</c:v>
                </c:pt>
                <c:pt idx="4563">
                  <c:v>5.5118110236220499E-2</c:v>
                </c:pt>
                <c:pt idx="4564">
                  <c:v>5.5118110236220499E-2</c:v>
                </c:pt>
                <c:pt idx="4565">
                  <c:v>5.5045871559633003E-2</c:v>
                </c:pt>
                <c:pt idx="4566">
                  <c:v>5.5045871559633003E-2</c:v>
                </c:pt>
                <c:pt idx="4567">
                  <c:v>5.5045871559633003E-2</c:v>
                </c:pt>
                <c:pt idx="4568">
                  <c:v>5.5E-2</c:v>
                </c:pt>
                <c:pt idx="4569">
                  <c:v>5.4945054945054903E-2</c:v>
                </c:pt>
                <c:pt idx="4570">
                  <c:v>5.4945054945054903E-2</c:v>
                </c:pt>
                <c:pt idx="4571">
                  <c:v>5.4794520547945202E-2</c:v>
                </c:pt>
                <c:pt idx="4572">
                  <c:v>5.4794520547945202E-2</c:v>
                </c:pt>
                <c:pt idx="4573">
                  <c:v>5.4794520547945202E-2</c:v>
                </c:pt>
                <c:pt idx="4574">
                  <c:v>5.4794520547945202E-2</c:v>
                </c:pt>
                <c:pt idx="4575">
                  <c:v>5.4794520547945202E-2</c:v>
                </c:pt>
                <c:pt idx="4576">
                  <c:v>5.4794520547945202E-2</c:v>
                </c:pt>
                <c:pt idx="4577">
                  <c:v>5.4794520547945202E-2</c:v>
                </c:pt>
                <c:pt idx="4578">
                  <c:v>5.4545454545454501E-2</c:v>
                </c:pt>
                <c:pt idx="4579">
                  <c:v>5.4545454545454501E-2</c:v>
                </c:pt>
                <c:pt idx="4580">
                  <c:v>5.4545454545454501E-2</c:v>
                </c:pt>
                <c:pt idx="4581">
                  <c:v>5.4545454545454501E-2</c:v>
                </c:pt>
                <c:pt idx="4582">
                  <c:v>5.4545454545454501E-2</c:v>
                </c:pt>
                <c:pt idx="4583">
                  <c:v>5.4545454545454501E-2</c:v>
                </c:pt>
                <c:pt idx="4584">
                  <c:v>5.4545454545454501E-2</c:v>
                </c:pt>
                <c:pt idx="4585">
                  <c:v>5.4545454545454501E-2</c:v>
                </c:pt>
                <c:pt idx="4586">
                  <c:v>5.4545454545454501E-2</c:v>
                </c:pt>
                <c:pt idx="4587">
                  <c:v>5.4545454545454501E-2</c:v>
                </c:pt>
                <c:pt idx="4588">
                  <c:v>5.4545454545454501E-2</c:v>
                </c:pt>
                <c:pt idx="4589">
                  <c:v>5.4545454545454501E-2</c:v>
                </c:pt>
                <c:pt idx="4590">
                  <c:v>5.4545454545454501E-2</c:v>
                </c:pt>
                <c:pt idx="4591">
                  <c:v>5.4545454545454501E-2</c:v>
                </c:pt>
                <c:pt idx="4592">
                  <c:v>5.4545454545454501E-2</c:v>
                </c:pt>
                <c:pt idx="4593">
                  <c:v>5.4545454545454501E-2</c:v>
                </c:pt>
                <c:pt idx="4594">
                  <c:v>5.4545454545454501E-2</c:v>
                </c:pt>
                <c:pt idx="4595">
                  <c:v>5.4545454545454501E-2</c:v>
                </c:pt>
                <c:pt idx="4596">
                  <c:v>5.4545454545454501E-2</c:v>
                </c:pt>
                <c:pt idx="4597">
                  <c:v>5.4421768707482998E-2</c:v>
                </c:pt>
                <c:pt idx="4598">
                  <c:v>5.4421768707482998E-2</c:v>
                </c:pt>
                <c:pt idx="4599">
                  <c:v>5.4421768707482998E-2</c:v>
                </c:pt>
                <c:pt idx="4600">
                  <c:v>5.4347826086956499E-2</c:v>
                </c:pt>
                <c:pt idx="4601">
                  <c:v>5.4347826086956499E-2</c:v>
                </c:pt>
                <c:pt idx="4602">
                  <c:v>5.4347826086956499E-2</c:v>
                </c:pt>
                <c:pt idx="4603">
                  <c:v>5.4347826086956499E-2</c:v>
                </c:pt>
                <c:pt idx="4604">
                  <c:v>5.4347826086956499E-2</c:v>
                </c:pt>
                <c:pt idx="4605">
                  <c:v>5.4347826086956499E-2</c:v>
                </c:pt>
                <c:pt idx="4606">
                  <c:v>5.4347826086956499E-2</c:v>
                </c:pt>
                <c:pt idx="4607">
                  <c:v>5.4263565891472902E-2</c:v>
                </c:pt>
                <c:pt idx="4608">
                  <c:v>5.4263565891472902E-2</c:v>
                </c:pt>
                <c:pt idx="4609">
                  <c:v>5.4187192118226597E-2</c:v>
                </c:pt>
                <c:pt idx="4610">
                  <c:v>5.4054054054054099E-2</c:v>
                </c:pt>
                <c:pt idx="4611">
                  <c:v>5.4054054054054099E-2</c:v>
                </c:pt>
                <c:pt idx="4612">
                  <c:v>5.4054054054054099E-2</c:v>
                </c:pt>
                <c:pt idx="4613">
                  <c:v>5.4054054054054099E-2</c:v>
                </c:pt>
                <c:pt idx="4614">
                  <c:v>5.4054054054054099E-2</c:v>
                </c:pt>
                <c:pt idx="4615">
                  <c:v>5.4054054054054099E-2</c:v>
                </c:pt>
                <c:pt idx="4616">
                  <c:v>5.4054054054054099E-2</c:v>
                </c:pt>
                <c:pt idx="4617">
                  <c:v>5.4054054054054099E-2</c:v>
                </c:pt>
                <c:pt idx="4618">
                  <c:v>5.3921568627450997E-2</c:v>
                </c:pt>
                <c:pt idx="4619">
                  <c:v>5.3892215568862298E-2</c:v>
                </c:pt>
                <c:pt idx="4620">
                  <c:v>5.3872053872053897E-2</c:v>
                </c:pt>
                <c:pt idx="4621">
                  <c:v>5.3846153846153898E-2</c:v>
                </c:pt>
                <c:pt idx="4622">
                  <c:v>5.3846153846153898E-2</c:v>
                </c:pt>
                <c:pt idx="4623">
                  <c:v>5.3763440860215103E-2</c:v>
                </c:pt>
                <c:pt idx="4624">
                  <c:v>5.3763440860215103E-2</c:v>
                </c:pt>
                <c:pt idx="4625">
                  <c:v>5.3658536585365901E-2</c:v>
                </c:pt>
                <c:pt idx="4626">
                  <c:v>5.3639846743295E-2</c:v>
                </c:pt>
                <c:pt idx="4627">
                  <c:v>5.3571428571428603E-2</c:v>
                </c:pt>
                <c:pt idx="4628">
                  <c:v>5.3571428571428603E-2</c:v>
                </c:pt>
                <c:pt idx="4629">
                  <c:v>5.3571428571428603E-2</c:v>
                </c:pt>
                <c:pt idx="4630">
                  <c:v>5.3571428571428603E-2</c:v>
                </c:pt>
                <c:pt idx="4631">
                  <c:v>5.3571428571428603E-2</c:v>
                </c:pt>
                <c:pt idx="4632">
                  <c:v>5.3571428571428603E-2</c:v>
                </c:pt>
                <c:pt idx="4633">
                  <c:v>5.3571428571428603E-2</c:v>
                </c:pt>
                <c:pt idx="4634">
                  <c:v>5.3571428571428603E-2</c:v>
                </c:pt>
                <c:pt idx="4635">
                  <c:v>5.3571428571428603E-2</c:v>
                </c:pt>
                <c:pt idx="4636">
                  <c:v>5.3571428571428603E-2</c:v>
                </c:pt>
                <c:pt idx="4637">
                  <c:v>5.3571428571428603E-2</c:v>
                </c:pt>
                <c:pt idx="4638">
                  <c:v>5.3571428571428603E-2</c:v>
                </c:pt>
                <c:pt idx="4639">
                  <c:v>5.3571428571428603E-2</c:v>
                </c:pt>
                <c:pt idx="4640">
                  <c:v>5.34351145038168E-2</c:v>
                </c:pt>
                <c:pt idx="4641">
                  <c:v>5.34351145038168E-2</c:v>
                </c:pt>
                <c:pt idx="4642">
                  <c:v>5.34351145038168E-2</c:v>
                </c:pt>
                <c:pt idx="4643">
                  <c:v>5.3398058252427202E-2</c:v>
                </c:pt>
                <c:pt idx="4644">
                  <c:v>5.3333333333333302E-2</c:v>
                </c:pt>
                <c:pt idx="4645">
                  <c:v>5.3333333333333302E-2</c:v>
                </c:pt>
                <c:pt idx="4646">
                  <c:v>5.3333333333333302E-2</c:v>
                </c:pt>
                <c:pt idx="4647">
                  <c:v>5.3333333333333302E-2</c:v>
                </c:pt>
                <c:pt idx="4648">
                  <c:v>5.3333333333333302E-2</c:v>
                </c:pt>
                <c:pt idx="4649">
                  <c:v>5.3333333333333302E-2</c:v>
                </c:pt>
                <c:pt idx="4650">
                  <c:v>5.32544378698225E-2</c:v>
                </c:pt>
                <c:pt idx="4651">
                  <c:v>5.31914893617021E-2</c:v>
                </c:pt>
                <c:pt idx="4652">
                  <c:v>5.31914893617021E-2</c:v>
                </c:pt>
                <c:pt idx="4653">
                  <c:v>5.31914893617021E-2</c:v>
                </c:pt>
                <c:pt idx="4654">
                  <c:v>5.31914893617021E-2</c:v>
                </c:pt>
                <c:pt idx="4655">
                  <c:v>5.31914893617021E-2</c:v>
                </c:pt>
                <c:pt idx="4656">
                  <c:v>5.31914893617021E-2</c:v>
                </c:pt>
                <c:pt idx="4657">
                  <c:v>5.31914893617021E-2</c:v>
                </c:pt>
                <c:pt idx="4658">
                  <c:v>5.31914893617021E-2</c:v>
                </c:pt>
                <c:pt idx="4659">
                  <c:v>5.31914893617021E-2</c:v>
                </c:pt>
                <c:pt idx="4660">
                  <c:v>5.3140096618357502E-2</c:v>
                </c:pt>
                <c:pt idx="4661">
                  <c:v>5.3030303030302997E-2</c:v>
                </c:pt>
                <c:pt idx="4662">
                  <c:v>5.2863436123347998E-2</c:v>
                </c:pt>
                <c:pt idx="4663">
                  <c:v>5.2816901408450703E-2</c:v>
                </c:pt>
                <c:pt idx="4664">
                  <c:v>5.2631578947368397E-2</c:v>
                </c:pt>
                <c:pt idx="4665">
                  <c:v>5.2631578947368397E-2</c:v>
                </c:pt>
                <c:pt idx="4666">
                  <c:v>5.2631578947368397E-2</c:v>
                </c:pt>
                <c:pt idx="4667">
                  <c:v>5.2631578947368397E-2</c:v>
                </c:pt>
                <c:pt idx="4668">
                  <c:v>5.2631578947368397E-2</c:v>
                </c:pt>
                <c:pt idx="4669">
                  <c:v>5.2631578947368397E-2</c:v>
                </c:pt>
                <c:pt idx="4670">
                  <c:v>5.2631578947368397E-2</c:v>
                </c:pt>
                <c:pt idx="4671">
                  <c:v>5.2631578947368397E-2</c:v>
                </c:pt>
                <c:pt idx="4672">
                  <c:v>5.2631578947368397E-2</c:v>
                </c:pt>
                <c:pt idx="4673">
                  <c:v>5.2631578947368397E-2</c:v>
                </c:pt>
                <c:pt idx="4674">
                  <c:v>5.2631578947368397E-2</c:v>
                </c:pt>
                <c:pt idx="4675">
                  <c:v>5.2631578947368397E-2</c:v>
                </c:pt>
                <c:pt idx="4676">
                  <c:v>5.2631578947368397E-2</c:v>
                </c:pt>
                <c:pt idx="4677">
                  <c:v>5.2631578947368397E-2</c:v>
                </c:pt>
                <c:pt idx="4678">
                  <c:v>5.2631578947368397E-2</c:v>
                </c:pt>
                <c:pt idx="4679">
                  <c:v>5.2631578947368397E-2</c:v>
                </c:pt>
                <c:pt idx="4680">
                  <c:v>5.2631578947368397E-2</c:v>
                </c:pt>
                <c:pt idx="4681">
                  <c:v>5.2631578947368397E-2</c:v>
                </c:pt>
                <c:pt idx="4682">
                  <c:v>5.2631578947368397E-2</c:v>
                </c:pt>
                <c:pt idx="4683">
                  <c:v>5.2631578947368397E-2</c:v>
                </c:pt>
                <c:pt idx="4684">
                  <c:v>5.2631578947368397E-2</c:v>
                </c:pt>
                <c:pt idx="4685">
                  <c:v>5.2325581395348798E-2</c:v>
                </c:pt>
                <c:pt idx="4686">
                  <c:v>5.21739130434783E-2</c:v>
                </c:pt>
                <c:pt idx="4687">
                  <c:v>5.21739130434783E-2</c:v>
                </c:pt>
                <c:pt idx="4688">
                  <c:v>5.2083333333333301E-2</c:v>
                </c:pt>
                <c:pt idx="4689">
                  <c:v>5.2083333333333301E-2</c:v>
                </c:pt>
                <c:pt idx="4690">
                  <c:v>5.2083333333333301E-2</c:v>
                </c:pt>
                <c:pt idx="4691">
                  <c:v>5.2044609665427503E-2</c:v>
                </c:pt>
                <c:pt idx="4692">
                  <c:v>5.2023121387283197E-2</c:v>
                </c:pt>
                <c:pt idx="4693">
                  <c:v>5.1999999999999998E-2</c:v>
                </c:pt>
                <c:pt idx="4694">
                  <c:v>5.1948051948052E-2</c:v>
                </c:pt>
                <c:pt idx="4695">
                  <c:v>5.1948051948052E-2</c:v>
                </c:pt>
                <c:pt idx="4696">
                  <c:v>5.1948051948052E-2</c:v>
                </c:pt>
                <c:pt idx="4697">
                  <c:v>5.1948051948052E-2</c:v>
                </c:pt>
                <c:pt idx="4698">
                  <c:v>5.1886792452830198E-2</c:v>
                </c:pt>
                <c:pt idx="4699">
                  <c:v>5.1886792452830198E-2</c:v>
                </c:pt>
                <c:pt idx="4700">
                  <c:v>5.1851851851851899E-2</c:v>
                </c:pt>
                <c:pt idx="4701">
                  <c:v>5.1851851851851899E-2</c:v>
                </c:pt>
                <c:pt idx="4702">
                  <c:v>5.1724137931034503E-2</c:v>
                </c:pt>
                <c:pt idx="4703">
                  <c:v>5.1724137931034503E-2</c:v>
                </c:pt>
                <c:pt idx="4704">
                  <c:v>5.1724137931034503E-2</c:v>
                </c:pt>
                <c:pt idx="4705">
                  <c:v>5.1724137931034503E-2</c:v>
                </c:pt>
                <c:pt idx="4706">
                  <c:v>5.1724137931034503E-2</c:v>
                </c:pt>
                <c:pt idx="4707">
                  <c:v>5.1724137931034503E-2</c:v>
                </c:pt>
                <c:pt idx="4708">
                  <c:v>5.1724137931034503E-2</c:v>
                </c:pt>
                <c:pt idx="4709">
                  <c:v>5.1724137931034503E-2</c:v>
                </c:pt>
                <c:pt idx="4710">
                  <c:v>5.1724137931034503E-2</c:v>
                </c:pt>
                <c:pt idx="4711">
                  <c:v>5.1724137931034503E-2</c:v>
                </c:pt>
                <c:pt idx="4712">
                  <c:v>5.1724137931034503E-2</c:v>
                </c:pt>
                <c:pt idx="4713">
                  <c:v>5.1724137931034503E-2</c:v>
                </c:pt>
                <c:pt idx="4714">
                  <c:v>5.1724137931034503E-2</c:v>
                </c:pt>
                <c:pt idx="4715">
                  <c:v>5.1724137931034503E-2</c:v>
                </c:pt>
                <c:pt idx="4716">
                  <c:v>5.16129032258065E-2</c:v>
                </c:pt>
                <c:pt idx="4717">
                  <c:v>5.16129032258065E-2</c:v>
                </c:pt>
                <c:pt idx="4718">
                  <c:v>5.1546391752577303E-2</c:v>
                </c:pt>
                <c:pt idx="4719">
                  <c:v>5.1546391752577303E-2</c:v>
                </c:pt>
                <c:pt idx="4720">
                  <c:v>5.1546391752577303E-2</c:v>
                </c:pt>
                <c:pt idx="4721">
                  <c:v>5.14285714285714E-2</c:v>
                </c:pt>
                <c:pt idx="4722">
                  <c:v>5.1359516616314202E-2</c:v>
                </c:pt>
                <c:pt idx="4723">
                  <c:v>5.1282051282051301E-2</c:v>
                </c:pt>
                <c:pt idx="4724">
                  <c:v>5.1282051282051301E-2</c:v>
                </c:pt>
                <c:pt idx="4725">
                  <c:v>5.1282051282051301E-2</c:v>
                </c:pt>
                <c:pt idx="4726">
                  <c:v>5.1282051282051301E-2</c:v>
                </c:pt>
                <c:pt idx="4727">
                  <c:v>5.1282051282051301E-2</c:v>
                </c:pt>
                <c:pt idx="4728">
                  <c:v>5.1181102362204703E-2</c:v>
                </c:pt>
                <c:pt idx="4729">
                  <c:v>5.1162790697674397E-2</c:v>
                </c:pt>
                <c:pt idx="4730">
                  <c:v>5.1094890510948898E-2</c:v>
                </c:pt>
                <c:pt idx="4731">
                  <c:v>5.1094890510948898E-2</c:v>
                </c:pt>
                <c:pt idx="4732">
                  <c:v>5.10204081632653E-2</c:v>
                </c:pt>
                <c:pt idx="4733">
                  <c:v>5.0955414012738898E-2</c:v>
                </c:pt>
                <c:pt idx="4734">
                  <c:v>5.0955414012738898E-2</c:v>
                </c:pt>
                <c:pt idx="4735">
                  <c:v>5.0925925925925902E-2</c:v>
                </c:pt>
                <c:pt idx="4736">
                  <c:v>5.0847457627118599E-2</c:v>
                </c:pt>
                <c:pt idx="4737">
                  <c:v>5.0847457627118599E-2</c:v>
                </c:pt>
                <c:pt idx="4738">
                  <c:v>5.0847457627118599E-2</c:v>
                </c:pt>
                <c:pt idx="4739">
                  <c:v>5.0847457627118599E-2</c:v>
                </c:pt>
                <c:pt idx="4740">
                  <c:v>5.0847457627118599E-2</c:v>
                </c:pt>
                <c:pt idx="4741">
                  <c:v>5.0847457627118599E-2</c:v>
                </c:pt>
                <c:pt idx="4742">
                  <c:v>5.0847457627118599E-2</c:v>
                </c:pt>
                <c:pt idx="4743">
                  <c:v>5.0847457627118599E-2</c:v>
                </c:pt>
                <c:pt idx="4744">
                  <c:v>5.0847457627118599E-2</c:v>
                </c:pt>
                <c:pt idx="4745">
                  <c:v>5.08083140877598E-2</c:v>
                </c:pt>
                <c:pt idx="4746">
                  <c:v>5.0761421319797002E-2</c:v>
                </c:pt>
                <c:pt idx="4747">
                  <c:v>5.0632911392405097E-2</c:v>
                </c:pt>
                <c:pt idx="4748">
                  <c:v>5.0632911392405097E-2</c:v>
                </c:pt>
                <c:pt idx="4749">
                  <c:v>5.0632911392405097E-2</c:v>
                </c:pt>
                <c:pt idx="4750">
                  <c:v>5.0632911392405097E-2</c:v>
                </c:pt>
                <c:pt idx="4751">
                  <c:v>5.0632911392405097E-2</c:v>
                </c:pt>
                <c:pt idx="4752">
                  <c:v>5.0632911392405097E-2</c:v>
                </c:pt>
                <c:pt idx="4753">
                  <c:v>5.0632911392405097E-2</c:v>
                </c:pt>
                <c:pt idx="4754">
                  <c:v>5.0505050505050497E-2</c:v>
                </c:pt>
                <c:pt idx="4755">
                  <c:v>5.0505050505050497E-2</c:v>
                </c:pt>
                <c:pt idx="4756">
                  <c:v>5.0420168067226899E-2</c:v>
                </c:pt>
                <c:pt idx="4757">
                  <c:v>5.0420168067226899E-2</c:v>
                </c:pt>
                <c:pt idx="4758">
                  <c:v>5.0420168067226899E-2</c:v>
                </c:pt>
                <c:pt idx="4759">
                  <c:v>5.0359712230215799E-2</c:v>
                </c:pt>
                <c:pt idx="4760">
                  <c:v>5.0359712230215799E-2</c:v>
                </c:pt>
                <c:pt idx="4761">
                  <c:v>5.0139275766016698E-2</c:v>
                </c:pt>
                <c:pt idx="4762">
                  <c:v>0.05</c:v>
                </c:pt>
                <c:pt idx="4763">
                  <c:v>0.05</c:v>
                </c:pt>
                <c:pt idx="4764">
                  <c:v>0.05</c:v>
                </c:pt>
                <c:pt idx="4765">
                  <c:v>0.05</c:v>
                </c:pt>
                <c:pt idx="4766">
                  <c:v>0.05</c:v>
                </c:pt>
                <c:pt idx="4767">
                  <c:v>0.05</c:v>
                </c:pt>
                <c:pt idx="4768">
                  <c:v>0.05</c:v>
                </c:pt>
                <c:pt idx="4769">
                  <c:v>0.05</c:v>
                </c:pt>
                <c:pt idx="4770">
                  <c:v>0.05</c:v>
                </c:pt>
                <c:pt idx="4771">
                  <c:v>0.05</c:v>
                </c:pt>
                <c:pt idx="4772">
                  <c:v>0.05</c:v>
                </c:pt>
                <c:pt idx="4773">
                  <c:v>0.05</c:v>
                </c:pt>
                <c:pt idx="4774">
                  <c:v>0.05</c:v>
                </c:pt>
                <c:pt idx="4775">
                  <c:v>0.05</c:v>
                </c:pt>
                <c:pt idx="4776">
                  <c:v>0.05</c:v>
                </c:pt>
                <c:pt idx="4777">
                  <c:v>0.05</c:v>
                </c:pt>
                <c:pt idx="4778">
                  <c:v>0.05</c:v>
                </c:pt>
                <c:pt idx="4779">
                  <c:v>0.05</c:v>
                </c:pt>
                <c:pt idx="4780">
                  <c:v>0.05</c:v>
                </c:pt>
                <c:pt idx="4781">
                  <c:v>0.05</c:v>
                </c:pt>
                <c:pt idx="4782">
                  <c:v>4.9773755656108601E-2</c:v>
                </c:pt>
                <c:pt idx="4783">
                  <c:v>4.9773755656108601E-2</c:v>
                </c:pt>
                <c:pt idx="4784">
                  <c:v>4.9645390070922002E-2</c:v>
                </c:pt>
                <c:pt idx="4785">
                  <c:v>4.9645390070922002E-2</c:v>
                </c:pt>
                <c:pt idx="4786">
                  <c:v>4.95049504950495E-2</c:v>
                </c:pt>
                <c:pt idx="4787">
                  <c:v>4.9429657794676798E-2</c:v>
                </c:pt>
                <c:pt idx="4788">
                  <c:v>4.9382716049382699E-2</c:v>
                </c:pt>
                <c:pt idx="4789">
                  <c:v>4.9382716049382699E-2</c:v>
                </c:pt>
                <c:pt idx="4790">
                  <c:v>4.9382716049382699E-2</c:v>
                </c:pt>
                <c:pt idx="4791">
                  <c:v>4.9382716049382699E-2</c:v>
                </c:pt>
                <c:pt idx="4792">
                  <c:v>4.9382716049382699E-2</c:v>
                </c:pt>
                <c:pt idx="4793">
                  <c:v>4.9382716049382699E-2</c:v>
                </c:pt>
                <c:pt idx="4794">
                  <c:v>4.9275362318840603E-2</c:v>
                </c:pt>
                <c:pt idx="4795">
                  <c:v>4.91803278688525E-2</c:v>
                </c:pt>
                <c:pt idx="4796">
                  <c:v>4.91803278688525E-2</c:v>
                </c:pt>
                <c:pt idx="4797">
                  <c:v>4.91803278688525E-2</c:v>
                </c:pt>
                <c:pt idx="4798">
                  <c:v>4.91803278688525E-2</c:v>
                </c:pt>
                <c:pt idx="4799">
                  <c:v>4.91803278688525E-2</c:v>
                </c:pt>
                <c:pt idx="4800">
                  <c:v>4.91803278688525E-2</c:v>
                </c:pt>
                <c:pt idx="4801">
                  <c:v>4.91803278688525E-2</c:v>
                </c:pt>
                <c:pt idx="4802">
                  <c:v>4.91803278688525E-2</c:v>
                </c:pt>
                <c:pt idx="4803">
                  <c:v>4.91803278688525E-2</c:v>
                </c:pt>
                <c:pt idx="4804">
                  <c:v>4.91803278688525E-2</c:v>
                </c:pt>
                <c:pt idx="4805">
                  <c:v>4.91803278688525E-2</c:v>
                </c:pt>
                <c:pt idx="4806">
                  <c:v>4.91803278688525E-2</c:v>
                </c:pt>
                <c:pt idx="4807">
                  <c:v>4.9019607843137303E-2</c:v>
                </c:pt>
                <c:pt idx="4808">
                  <c:v>4.9019607843137303E-2</c:v>
                </c:pt>
                <c:pt idx="4809">
                  <c:v>4.9019607843137303E-2</c:v>
                </c:pt>
                <c:pt idx="4810">
                  <c:v>4.8951048951049E-2</c:v>
                </c:pt>
                <c:pt idx="4811">
                  <c:v>4.8929663608562698E-2</c:v>
                </c:pt>
                <c:pt idx="4812">
                  <c:v>4.8913043478260899E-2</c:v>
                </c:pt>
                <c:pt idx="4813">
                  <c:v>4.8780487804878099E-2</c:v>
                </c:pt>
                <c:pt idx="4814">
                  <c:v>4.8780487804878099E-2</c:v>
                </c:pt>
                <c:pt idx="4815">
                  <c:v>4.8780487804878099E-2</c:v>
                </c:pt>
                <c:pt idx="4816">
                  <c:v>4.8780487804878099E-2</c:v>
                </c:pt>
                <c:pt idx="4817">
                  <c:v>4.8780487804878099E-2</c:v>
                </c:pt>
                <c:pt idx="4818">
                  <c:v>4.8780487804878099E-2</c:v>
                </c:pt>
                <c:pt idx="4819">
                  <c:v>4.8780487804878099E-2</c:v>
                </c:pt>
                <c:pt idx="4820">
                  <c:v>4.8780487804878099E-2</c:v>
                </c:pt>
                <c:pt idx="4821">
                  <c:v>4.8780487804878099E-2</c:v>
                </c:pt>
                <c:pt idx="4822">
                  <c:v>4.86486486486487E-2</c:v>
                </c:pt>
                <c:pt idx="4823">
                  <c:v>4.85436893203883E-2</c:v>
                </c:pt>
                <c:pt idx="4824">
                  <c:v>4.85436893203883E-2</c:v>
                </c:pt>
                <c:pt idx="4825">
                  <c:v>4.8387096774193603E-2</c:v>
                </c:pt>
                <c:pt idx="4826">
                  <c:v>4.8387096774193603E-2</c:v>
                </c:pt>
                <c:pt idx="4827">
                  <c:v>4.8387096774193603E-2</c:v>
                </c:pt>
                <c:pt idx="4828">
                  <c:v>4.8387096774193603E-2</c:v>
                </c:pt>
                <c:pt idx="4829">
                  <c:v>4.8387096774193603E-2</c:v>
                </c:pt>
                <c:pt idx="4830">
                  <c:v>4.8387096774193603E-2</c:v>
                </c:pt>
                <c:pt idx="4831">
                  <c:v>4.8387096774193603E-2</c:v>
                </c:pt>
                <c:pt idx="4832">
                  <c:v>4.8387096774193603E-2</c:v>
                </c:pt>
                <c:pt idx="4833">
                  <c:v>4.8387096774193603E-2</c:v>
                </c:pt>
                <c:pt idx="4834">
                  <c:v>4.8387096774193603E-2</c:v>
                </c:pt>
                <c:pt idx="4835">
                  <c:v>4.8387096774193603E-2</c:v>
                </c:pt>
                <c:pt idx="4836">
                  <c:v>4.8387096774193603E-2</c:v>
                </c:pt>
                <c:pt idx="4837">
                  <c:v>4.8387096774193603E-2</c:v>
                </c:pt>
                <c:pt idx="4838">
                  <c:v>4.8346055979643802E-2</c:v>
                </c:pt>
                <c:pt idx="4839">
                  <c:v>4.8275862068965503E-2</c:v>
                </c:pt>
                <c:pt idx="4840">
                  <c:v>4.8192771084337303E-2</c:v>
                </c:pt>
                <c:pt idx="4841">
                  <c:v>4.8192771084337303E-2</c:v>
                </c:pt>
                <c:pt idx="4842">
                  <c:v>4.8192771084337303E-2</c:v>
                </c:pt>
                <c:pt idx="4843">
                  <c:v>4.8192771084337303E-2</c:v>
                </c:pt>
                <c:pt idx="4844">
                  <c:v>4.8192771084337303E-2</c:v>
                </c:pt>
                <c:pt idx="4845">
                  <c:v>4.8192771084337303E-2</c:v>
                </c:pt>
                <c:pt idx="4846">
                  <c:v>4.8192771084337303E-2</c:v>
                </c:pt>
                <c:pt idx="4847">
                  <c:v>4.8158640226628899E-2</c:v>
                </c:pt>
                <c:pt idx="4848">
                  <c:v>4.80769230769231E-2</c:v>
                </c:pt>
                <c:pt idx="4849">
                  <c:v>4.80769230769231E-2</c:v>
                </c:pt>
                <c:pt idx="4850">
                  <c:v>4.80769230769231E-2</c:v>
                </c:pt>
                <c:pt idx="4851">
                  <c:v>4.7970479704797099E-2</c:v>
                </c:pt>
                <c:pt idx="4852">
                  <c:v>4.7945205479452101E-2</c:v>
                </c:pt>
                <c:pt idx="4853">
                  <c:v>4.7904191616766498E-2</c:v>
                </c:pt>
                <c:pt idx="4854">
                  <c:v>4.7904191616766498E-2</c:v>
                </c:pt>
                <c:pt idx="4855">
                  <c:v>4.7887323943661998E-2</c:v>
                </c:pt>
                <c:pt idx="4856">
                  <c:v>4.7619047619047603E-2</c:v>
                </c:pt>
                <c:pt idx="4857">
                  <c:v>4.7619047619047603E-2</c:v>
                </c:pt>
                <c:pt idx="4858">
                  <c:v>4.7619047619047603E-2</c:v>
                </c:pt>
                <c:pt idx="4859">
                  <c:v>4.7619047619047603E-2</c:v>
                </c:pt>
                <c:pt idx="4860">
                  <c:v>4.7619047619047603E-2</c:v>
                </c:pt>
                <c:pt idx="4861">
                  <c:v>4.7619047619047603E-2</c:v>
                </c:pt>
                <c:pt idx="4862">
                  <c:v>4.7619047619047603E-2</c:v>
                </c:pt>
                <c:pt idx="4863">
                  <c:v>4.7619047619047603E-2</c:v>
                </c:pt>
                <c:pt idx="4864">
                  <c:v>4.7619047619047603E-2</c:v>
                </c:pt>
                <c:pt idx="4865">
                  <c:v>4.7619047619047603E-2</c:v>
                </c:pt>
                <c:pt idx="4866">
                  <c:v>4.7619047619047603E-2</c:v>
                </c:pt>
                <c:pt idx="4867">
                  <c:v>4.7619047619047603E-2</c:v>
                </c:pt>
                <c:pt idx="4868">
                  <c:v>4.7619047619047603E-2</c:v>
                </c:pt>
                <c:pt idx="4869">
                  <c:v>4.7619047619047603E-2</c:v>
                </c:pt>
                <c:pt idx="4870">
                  <c:v>4.7619047619047603E-2</c:v>
                </c:pt>
                <c:pt idx="4871">
                  <c:v>4.7619047619047603E-2</c:v>
                </c:pt>
                <c:pt idx="4872">
                  <c:v>4.7619047619047603E-2</c:v>
                </c:pt>
                <c:pt idx="4873">
                  <c:v>4.7619047619047603E-2</c:v>
                </c:pt>
                <c:pt idx="4874">
                  <c:v>4.7619047619047603E-2</c:v>
                </c:pt>
                <c:pt idx="4875">
                  <c:v>4.7619047619047603E-2</c:v>
                </c:pt>
                <c:pt idx="4876">
                  <c:v>4.7619047619047603E-2</c:v>
                </c:pt>
                <c:pt idx="4877">
                  <c:v>4.7619047619047603E-2</c:v>
                </c:pt>
                <c:pt idx="4878">
                  <c:v>4.7368421052631601E-2</c:v>
                </c:pt>
                <c:pt idx="4879">
                  <c:v>4.72972972972973E-2</c:v>
                </c:pt>
                <c:pt idx="4880">
                  <c:v>4.72972972972973E-2</c:v>
                </c:pt>
                <c:pt idx="4881">
                  <c:v>4.72727272727273E-2</c:v>
                </c:pt>
                <c:pt idx="4882">
                  <c:v>4.7244094488188997E-2</c:v>
                </c:pt>
                <c:pt idx="4883">
                  <c:v>4.7244094488188997E-2</c:v>
                </c:pt>
                <c:pt idx="4884">
                  <c:v>4.71698113207547E-2</c:v>
                </c:pt>
                <c:pt idx="4885">
                  <c:v>4.71698113207547E-2</c:v>
                </c:pt>
                <c:pt idx="4886">
                  <c:v>4.7120418848167499E-2</c:v>
                </c:pt>
                <c:pt idx="4887">
                  <c:v>4.7091412742382301E-2</c:v>
                </c:pt>
                <c:pt idx="4888">
                  <c:v>4.7058823529411799E-2</c:v>
                </c:pt>
                <c:pt idx="4889">
                  <c:v>4.7058823529411799E-2</c:v>
                </c:pt>
                <c:pt idx="4890">
                  <c:v>4.7058823529411799E-2</c:v>
                </c:pt>
                <c:pt idx="4891">
                  <c:v>4.7058823529411799E-2</c:v>
                </c:pt>
                <c:pt idx="4892">
                  <c:v>4.7058823529411799E-2</c:v>
                </c:pt>
                <c:pt idx="4893">
                  <c:v>4.7058823529411799E-2</c:v>
                </c:pt>
                <c:pt idx="4894">
                  <c:v>4.7058823529411799E-2</c:v>
                </c:pt>
                <c:pt idx="4895">
                  <c:v>4.7058823529411799E-2</c:v>
                </c:pt>
                <c:pt idx="4896">
                  <c:v>4.7008547008547001E-2</c:v>
                </c:pt>
                <c:pt idx="4897">
                  <c:v>4.6979865771812103E-2</c:v>
                </c:pt>
                <c:pt idx="4898">
                  <c:v>4.6979865771812103E-2</c:v>
                </c:pt>
                <c:pt idx="4899">
                  <c:v>4.69483568075117E-2</c:v>
                </c:pt>
                <c:pt idx="4900">
                  <c:v>4.6875E-2</c:v>
                </c:pt>
                <c:pt idx="4901">
                  <c:v>4.6875E-2</c:v>
                </c:pt>
                <c:pt idx="4902">
                  <c:v>4.6875E-2</c:v>
                </c:pt>
                <c:pt idx="4903">
                  <c:v>4.6875E-2</c:v>
                </c:pt>
                <c:pt idx="4904">
                  <c:v>4.6875E-2</c:v>
                </c:pt>
                <c:pt idx="4905">
                  <c:v>4.67289719626168E-2</c:v>
                </c:pt>
                <c:pt idx="4906">
                  <c:v>4.67289719626168E-2</c:v>
                </c:pt>
                <c:pt idx="4907">
                  <c:v>4.6666666666666697E-2</c:v>
                </c:pt>
                <c:pt idx="4908">
                  <c:v>4.6511627906976799E-2</c:v>
                </c:pt>
                <c:pt idx="4909">
                  <c:v>4.6511627906976799E-2</c:v>
                </c:pt>
                <c:pt idx="4910">
                  <c:v>4.6511627906976799E-2</c:v>
                </c:pt>
                <c:pt idx="4911">
                  <c:v>4.6511627906976799E-2</c:v>
                </c:pt>
                <c:pt idx="4912">
                  <c:v>4.6511627906976799E-2</c:v>
                </c:pt>
                <c:pt idx="4913">
                  <c:v>4.6511627906976799E-2</c:v>
                </c:pt>
                <c:pt idx="4914">
                  <c:v>4.6296296296296301E-2</c:v>
                </c:pt>
                <c:pt idx="4915">
                  <c:v>4.6296296296296301E-2</c:v>
                </c:pt>
                <c:pt idx="4916">
                  <c:v>4.6296296296296301E-2</c:v>
                </c:pt>
                <c:pt idx="4917">
                  <c:v>4.6296296296296301E-2</c:v>
                </c:pt>
                <c:pt idx="4918">
                  <c:v>4.6242774566474E-2</c:v>
                </c:pt>
                <c:pt idx="4919">
                  <c:v>4.6242774566474E-2</c:v>
                </c:pt>
                <c:pt idx="4920">
                  <c:v>4.6153846153846198E-2</c:v>
                </c:pt>
                <c:pt idx="4921">
                  <c:v>4.6153846153846198E-2</c:v>
                </c:pt>
                <c:pt idx="4922">
                  <c:v>4.6153846153846198E-2</c:v>
                </c:pt>
                <c:pt idx="4923">
                  <c:v>4.6153846153846198E-2</c:v>
                </c:pt>
                <c:pt idx="4924">
                  <c:v>4.6153846153846198E-2</c:v>
                </c:pt>
                <c:pt idx="4925">
                  <c:v>4.6153846153846198E-2</c:v>
                </c:pt>
                <c:pt idx="4926">
                  <c:v>4.6153846153846198E-2</c:v>
                </c:pt>
                <c:pt idx="4927">
                  <c:v>4.6153846153846198E-2</c:v>
                </c:pt>
                <c:pt idx="4928">
                  <c:v>4.6099290780141799E-2</c:v>
                </c:pt>
                <c:pt idx="4929">
                  <c:v>4.6052631578947401E-2</c:v>
                </c:pt>
                <c:pt idx="4930">
                  <c:v>4.5977011494252901E-2</c:v>
                </c:pt>
                <c:pt idx="4931">
                  <c:v>4.5977011494252901E-2</c:v>
                </c:pt>
                <c:pt idx="4932">
                  <c:v>4.5977011494252901E-2</c:v>
                </c:pt>
                <c:pt idx="4933">
                  <c:v>4.5977011494252901E-2</c:v>
                </c:pt>
                <c:pt idx="4934">
                  <c:v>4.5977011494252901E-2</c:v>
                </c:pt>
                <c:pt idx="4935">
                  <c:v>4.5977011494252901E-2</c:v>
                </c:pt>
                <c:pt idx="4936">
                  <c:v>4.5977011494252901E-2</c:v>
                </c:pt>
                <c:pt idx="4937">
                  <c:v>4.5977011494252901E-2</c:v>
                </c:pt>
                <c:pt idx="4938">
                  <c:v>4.5918367346938799E-2</c:v>
                </c:pt>
                <c:pt idx="4939">
                  <c:v>4.5918367346938799E-2</c:v>
                </c:pt>
                <c:pt idx="4940">
                  <c:v>4.5871559633027498E-2</c:v>
                </c:pt>
                <c:pt idx="4941">
                  <c:v>4.5871559633027498E-2</c:v>
                </c:pt>
                <c:pt idx="4942">
                  <c:v>4.5751633986928102E-2</c:v>
                </c:pt>
                <c:pt idx="4943">
                  <c:v>4.5454545454545497E-2</c:v>
                </c:pt>
                <c:pt idx="4944">
                  <c:v>4.5454545454545497E-2</c:v>
                </c:pt>
                <c:pt idx="4945">
                  <c:v>4.5454545454545497E-2</c:v>
                </c:pt>
                <c:pt idx="4946">
                  <c:v>4.5454545454545497E-2</c:v>
                </c:pt>
                <c:pt idx="4947">
                  <c:v>4.5454545454545497E-2</c:v>
                </c:pt>
                <c:pt idx="4948">
                  <c:v>4.5454545454545497E-2</c:v>
                </c:pt>
                <c:pt idx="4949">
                  <c:v>4.5454545454545497E-2</c:v>
                </c:pt>
                <c:pt idx="4950">
                  <c:v>4.5454545454545497E-2</c:v>
                </c:pt>
                <c:pt idx="4951">
                  <c:v>4.5454545454545497E-2</c:v>
                </c:pt>
                <c:pt idx="4952">
                  <c:v>4.5454545454545497E-2</c:v>
                </c:pt>
                <c:pt idx="4953">
                  <c:v>4.5454545454545497E-2</c:v>
                </c:pt>
                <c:pt idx="4954">
                  <c:v>4.5454545454545497E-2</c:v>
                </c:pt>
                <c:pt idx="4955">
                  <c:v>4.5454545454545497E-2</c:v>
                </c:pt>
                <c:pt idx="4956">
                  <c:v>4.5454545454545497E-2</c:v>
                </c:pt>
                <c:pt idx="4957">
                  <c:v>4.5454545454545497E-2</c:v>
                </c:pt>
                <c:pt idx="4958">
                  <c:v>4.5454545454545497E-2</c:v>
                </c:pt>
                <c:pt idx="4959">
                  <c:v>4.5454545454545497E-2</c:v>
                </c:pt>
                <c:pt idx="4960">
                  <c:v>4.5454545454545497E-2</c:v>
                </c:pt>
                <c:pt idx="4961">
                  <c:v>4.5454545454545497E-2</c:v>
                </c:pt>
                <c:pt idx="4962">
                  <c:v>4.5454545454545497E-2</c:v>
                </c:pt>
                <c:pt idx="4963">
                  <c:v>4.5454545454545497E-2</c:v>
                </c:pt>
                <c:pt idx="4964">
                  <c:v>4.5454545454545497E-2</c:v>
                </c:pt>
                <c:pt idx="4965">
                  <c:v>4.5454545454545497E-2</c:v>
                </c:pt>
                <c:pt idx="4966">
                  <c:v>4.5454545454545497E-2</c:v>
                </c:pt>
                <c:pt idx="4967">
                  <c:v>4.5296167247386797E-2</c:v>
                </c:pt>
                <c:pt idx="4968">
                  <c:v>4.5197740112994399E-2</c:v>
                </c:pt>
                <c:pt idx="4969">
                  <c:v>4.5161290322580601E-2</c:v>
                </c:pt>
                <c:pt idx="4970">
                  <c:v>4.5161290322580601E-2</c:v>
                </c:pt>
                <c:pt idx="4971">
                  <c:v>4.5045045045045001E-2</c:v>
                </c:pt>
                <c:pt idx="4972">
                  <c:v>4.5045045045045001E-2</c:v>
                </c:pt>
                <c:pt idx="4973">
                  <c:v>4.49438202247191E-2</c:v>
                </c:pt>
                <c:pt idx="4974">
                  <c:v>4.49438202247191E-2</c:v>
                </c:pt>
                <c:pt idx="4975">
                  <c:v>4.49438202247191E-2</c:v>
                </c:pt>
                <c:pt idx="4976">
                  <c:v>4.49438202247191E-2</c:v>
                </c:pt>
                <c:pt idx="4977">
                  <c:v>4.47761194029851E-2</c:v>
                </c:pt>
                <c:pt idx="4978">
                  <c:v>4.47761194029851E-2</c:v>
                </c:pt>
                <c:pt idx="4979">
                  <c:v>4.47761194029851E-2</c:v>
                </c:pt>
                <c:pt idx="4980">
                  <c:v>4.47761194029851E-2</c:v>
                </c:pt>
                <c:pt idx="4981">
                  <c:v>4.47761194029851E-2</c:v>
                </c:pt>
                <c:pt idx="4982">
                  <c:v>4.47761194029851E-2</c:v>
                </c:pt>
                <c:pt idx="4983">
                  <c:v>4.47761194029851E-2</c:v>
                </c:pt>
                <c:pt idx="4984">
                  <c:v>4.47761194029851E-2</c:v>
                </c:pt>
                <c:pt idx="4985">
                  <c:v>4.4728434504792303E-2</c:v>
                </c:pt>
                <c:pt idx="4986">
                  <c:v>4.4692737430167599E-2</c:v>
                </c:pt>
                <c:pt idx="4987">
                  <c:v>4.4642857142857102E-2</c:v>
                </c:pt>
                <c:pt idx="4988">
                  <c:v>4.4642857142857102E-2</c:v>
                </c:pt>
                <c:pt idx="4989">
                  <c:v>4.4642857142857102E-2</c:v>
                </c:pt>
                <c:pt idx="4990">
                  <c:v>4.4444444444444398E-2</c:v>
                </c:pt>
                <c:pt idx="4991">
                  <c:v>4.4444444444444398E-2</c:v>
                </c:pt>
                <c:pt idx="4992">
                  <c:v>4.4444444444444398E-2</c:v>
                </c:pt>
                <c:pt idx="4993">
                  <c:v>4.4247787610619503E-2</c:v>
                </c:pt>
                <c:pt idx="4994">
                  <c:v>4.4247787610619503E-2</c:v>
                </c:pt>
                <c:pt idx="4995">
                  <c:v>4.4198895027624301E-2</c:v>
                </c:pt>
                <c:pt idx="4996">
                  <c:v>4.4117647058823498E-2</c:v>
                </c:pt>
                <c:pt idx="4997">
                  <c:v>4.4117647058823498E-2</c:v>
                </c:pt>
                <c:pt idx="4998">
                  <c:v>4.4117647058823498E-2</c:v>
                </c:pt>
                <c:pt idx="4999">
                  <c:v>4.4117647058823498E-2</c:v>
                </c:pt>
                <c:pt idx="5000">
                  <c:v>4.4117647058823498E-2</c:v>
                </c:pt>
                <c:pt idx="5001">
                  <c:v>4.4117647058823498E-2</c:v>
                </c:pt>
                <c:pt idx="5002">
                  <c:v>4.4117647058823498E-2</c:v>
                </c:pt>
                <c:pt idx="5003">
                  <c:v>4.4117647058823498E-2</c:v>
                </c:pt>
                <c:pt idx="5004">
                  <c:v>4.4117647058823498E-2</c:v>
                </c:pt>
                <c:pt idx="5005">
                  <c:v>4.4117647058823498E-2</c:v>
                </c:pt>
                <c:pt idx="5006">
                  <c:v>4.4117647058823498E-2</c:v>
                </c:pt>
                <c:pt idx="5007">
                  <c:v>4.40251572327044E-2</c:v>
                </c:pt>
                <c:pt idx="5008">
                  <c:v>4.40251572327044E-2</c:v>
                </c:pt>
                <c:pt idx="5009">
                  <c:v>4.40251572327044E-2</c:v>
                </c:pt>
                <c:pt idx="5010">
                  <c:v>4.3956043956044001E-2</c:v>
                </c:pt>
                <c:pt idx="5011">
                  <c:v>4.3956043956044001E-2</c:v>
                </c:pt>
                <c:pt idx="5012">
                  <c:v>4.3956043956044001E-2</c:v>
                </c:pt>
                <c:pt idx="5013">
                  <c:v>4.3956043956044001E-2</c:v>
                </c:pt>
                <c:pt idx="5014">
                  <c:v>4.3956043956044001E-2</c:v>
                </c:pt>
                <c:pt idx="5015">
                  <c:v>4.3859649122807001E-2</c:v>
                </c:pt>
                <c:pt idx="5016">
                  <c:v>4.3859649122807001E-2</c:v>
                </c:pt>
                <c:pt idx="5017">
                  <c:v>4.3715846994535498E-2</c:v>
                </c:pt>
                <c:pt idx="5018">
                  <c:v>4.3478260869565202E-2</c:v>
                </c:pt>
                <c:pt idx="5019">
                  <c:v>4.3478260869565202E-2</c:v>
                </c:pt>
                <c:pt idx="5020">
                  <c:v>4.3478260869565202E-2</c:v>
                </c:pt>
                <c:pt idx="5021">
                  <c:v>4.3478260869565202E-2</c:v>
                </c:pt>
                <c:pt idx="5022">
                  <c:v>4.3478260869565202E-2</c:v>
                </c:pt>
                <c:pt idx="5023">
                  <c:v>4.3478260869565202E-2</c:v>
                </c:pt>
                <c:pt idx="5024">
                  <c:v>4.3478260869565202E-2</c:v>
                </c:pt>
                <c:pt idx="5025">
                  <c:v>4.3478260869565202E-2</c:v>
                </c:pt>
                <c:pt idx="5026">
                  <c:v>4.3478260869565202E-2</c:v>
                </c:pt>
                <c:pt idx="5027">
                  <c:v>4.3478260869565202E-2</c:v>
                </c:pt>
                <c:pt idx="5028">
                  <c:v>4.3478260869565202E-2</c:v>
                </c:pt>
                <c:pt idx="5029">
                  <c:v>4.3478260869565202E-2</c:v>
                </c:pt>
                <c:pt idx="5030">
                  <c:v>4.3478260869565202E-2</c:v>
                </c:pt>
                <c:pt idx="5031">
                  <c:v>4.3243243243243197E-2</c:v>
                </c:pt>
                <c:pt idx="5032">
                  <c:v>4.3243243243243197E-2</c:v>
                </c:pt>
                <c:pt idx="5033">
                  <c:v>4.31034482758621E-2</c:v>
                </c:pt>
                <c:pt idx="5034">
                  <c:v>4.31034482758621E-2</c:v>
                </c:pt>
                <c:pt idx="5035">
                  <c:v>4.3010752688172102E-2</c:v>
                </c:pt>
                <c:pt idx="5036">
                  <c:v>4.3010752688172102E-2</c:v>
                </c:pt>
                <c:pt idx="5037">
                  <c:v>4.3010752688172102E-2</c:v>
                </c:pt>
                <c:pt idx="5038">
                  <c:v>4.3010752688172102E-2</c:v>
                </c:pt>
                <c:pt idx="5039">
                  <c:v>4.3010752688172102E-2</c:v>
                </c:pt>
                <c:pt idx="5040">
                  <c:v>4.2857142857142899E-2</c:v>
                </c:pt>
                <c:pt idx="5041">
                  <c:v>4.2857142857142899E-2</c:v>
                </c:pt>
                <c:pt idx="5042">
                  <c:v>4.2857142857142899E-2</c:v>
                </c:pt>
                <c:pt idx="5043">
                  <c:v>4.2857142857142899E-2</c:v>
                </c:pt>
                <c:pt idx="5044">
                  <c:v>4.2857142857142899E-2</c:v>
                </c:pt>
                <c:pt idx="5045">
                  <c:v>4.2857142857142899E-2</c:v>
                </c:pt>
                <c:pt idx="5046">
                  <c:v>4.2857142857142899E-2</c:v>
                </c:pt>
                <c:pt idx="5047">
                  <c:v>4.2857142857142899E-2</c:v>
                </c:pt>
                <c:pt idx="5048">
                  <c:v>4.2857142857142899E-2</c:v>
                </c:pt>
                <c:pt idx="5049">
                  <c:v>4.2857142857142899E-2</c:v>
                </c:pt>
                <c:pt idx="5050">
                  <c:v>4.2857142857142899E-2</c:v>
                </c:pt>
                <c:pt idx="5051">
                  <c:v>4.2857142857142899E-2</c:v>
                </c:pt>
                <c:pt idx="5052">
                  <c:v>4.2735042735042701E-2</c:v>
                </c:pt>
                <c:pt idx="5053">
                  <c:v>4.2735042735042701E-2</c:v>
                </c:pt>
                <c:pt idx="5054">
                  <c:v>4.2735042735042701E-2</c:v>
                </c:pt>
                <c:pt idx="5055">
                  <c:v>4.2735042735042701E-2</c:v>
                </c:pt>
                <c:pt idx="5056">
                  <c:v>4.2682926829268303E-2</c:v>
                </c:pt>
                <c:pt idx="5057">
                  <c:v>4.2654028436019002E-2</c:v>
                </c:pt>
                <c:pt idx="5058">
                  <c:v>4.2654028436019002E-2</c:v>
                </c:pt>
                <c:pt idx="5059">
                  <c:v>4.2553191489361701E-2</c:v>
                </c:pt>
                <c:pt idx="5060">
                  <c:v>4.2553191489361701E-2</c:v>
                </c:pt>
                <c:pt idx="5061">
                  <c:v>4.2553191489361701E-2</c:v>
                </c:pt>
                <c:pt idx="5062">
                  <c:v>4.2553191489361701E-2</c:v>
                </c:pt>
                <c:pt idx="5063">
                  <c:v>4.2553191489361701E-2</c:v>
                </c:pt>
                <c:pt idx="5064">
                  <c:v>4.2553191489361701E-2</c:v>
                </c:pt>
                <c:pt idx="5065">
                  <c:v>4.2553191489361701E-2</c:v>
                </c:pt>
                <c:pt idx="5066">
                  <c:v>4.2553191489361701E-2</c:v>
                </c:pt>
                <c:pt idx="5067">
                  <c:v>4.2553191489361701E-2</c:v>
                </c:pt>
                <c:pt idx="5068">
                  <c:v>4.2452830188679201E-2</c:v>
                </c:pt>
                <c:pt idx="5069">
                  <c:v>4.2452830188679201E-2</c:v>
                </c:pt>
                <c:pt idx="5070">
                  <c:v>4.2452830188679201E-2</c:v>
                </c:pt>
                <c:pt idx="5071">
                  <c:v>4.2452830188679201E-2</c:v>
                </c:pt>
                <c:pt idx="5072">
                  <c:v>4.2424242424242399E-2</c:v>
                </c:pt>
                <c:pt idx="5073">
                  <c:v>4.2372881355932202E-2</c:v>
                </c:pt>
                <c:pt idx="5074">
                  <c:v>4.2372881355932202E-2</c:v>
                </c:pt>
                <c:pt idx="5075">
                  <c:v>4.2253521126760597E-2</c:v>
                </c:pt>
                <c:pt idx="5076">
                  <c:v>4.2253521126760597E-2</c:v>
                </c:pt>
                <c:pt idx="5077">
                  <c:v>4.2253521126760597E-2</c:v>
                </c:pt>
                <c:pt idx="5078">
                  <c:v>4.2253521126760597E-2</c:v>
                </c:pt>
                <c:pt idx="5079">
                  <c:v>4.2253521126760597E-2</c:v>
                </c:pt>
                <c:pt idx="5080">
                  <c:v>4.2253521126760597E-2</c:v>
                </c:pt>
                <c:pt idx="5081">
                  <c:v>4.2253521126760597E-2</c:v>
                </c:pt>
                <c:pt idx="5082">
                  <c:v>4.2105263157894701E-2</c:v>
                </c:pt>
                <c:pt idx="5083">
                  <c:v>4.2105263157894701E-2</c:v>
                </c:pt>
                <c:pt idx="5084">
                  <c:v>4.2105263157894701E-2</c:v>
                </c:pt>
                <c:pt idx="5085">
                  <c:v>4.2105263157894701E-2</c:v>
                </c:pt>
                <c:pt idx="5086">
                  <c:v>4.2105263157894701E-2</c:v>
                </c:pt>
                <c:pt idx="5087">
                  <c:v>4.2105263157894701E-2</c:v>
                </c:pt>
                <c:pt idx="5088">
                  <c:v>4.2105263157894701E-2</c:v>
                </c:pt>
                <c:pt idx="5089">
                  <c:v>4.20168067226891E-2</c:v>
                </c:pt>
                <c:pt idx="5090">
                  <c:v>4.20168067226891E-2</c:v>
                </c:pt>
                <c:pt idx="5091">
                  <c:v>4.20168067226891E-2</c:v>
                </c:pt>
                <c:pt idx="5092">
                  <c:v>4.20168067226891E-2</c:v>
                </c:pt>
                <c:pt idx="5093">
                  <c:v>4.1958041958042001E-2</c:v>
                </c:pt>
                <c:pt idx="5094">
                  <c:v>4.1916167664670698E-2</c:v>
                </c:pt>
                <c:pt idx="5095">
                  <c:v>4.1666666666666699E-2</c:v>
                </c:pt>
                <c:pt idx="5096">
                  <c:v>4.1666666666666699E-2</c:v>
                </c:pt>
                <c:pt idx="5097">
                  <c:v>4.1666666666666699E-2</c:v>
                </c:pt>
                <c:pt idx="5098">
                  <c:v>4.1666666666666699E-2</c:v>
                </c:pt>
                <c:pt idx="5099">
                  <c:v>4.1666666666666699E-2</c:v>
                </c:pt>
                <c:pt idx="5100">
                  <c:v>4.1666666666666699E-2</c:v>
                </c:pt>
                <c:pt idx="5101">
                  <c:v>4.1666666666666699E-2</c:v>
                </c:pt>
                <c:pt idx="5102">
                  <c:v>4.1666666666666699E-2</c:v>
                </c:pt>
                <c:pt idx="5103">
                  <c:v>4.1666666666666699E-2</c:v>
                </c:pt>
                <c:pt idx="5104">
                  <c:v>4.1666666666666699E-2</c:v>
                </c:pt>
                <c:pt idx="5105">
                  <c:v>4.1666666666666699E-2</c:v>
                </c:pt>
                <c:pt idx="5106">
                  <c:v>4.1474654377880199E-2</c:v>
                </c:pt>
                <c:pt idx="5107">
                  <c:v>4.1474654377880199E-2</c:v>
                </c:pt>
                <c:pt idx="5108">
                  <c:v>4.1362530413625302E-2</c:v>
                </c:pt>
                <c:pt idx="5109">
                  <c:v>4.1322314049586799E-2</c:v>
                </c:pt>
                <c:pt idx="5110">
                  <c:v>4.1322314049586799E-2</c:v>
                </c:pt>
                <c:pt idx="5111">
                  <c:v>4.1322314049586799E-2</c:v>
                </c:pt>
                <c:pt idx="5112">
                  <c:v>4.1322314049586799E-2</c:v>
                </c:pt>
                <c:pt idx="5113">
                  <c:v>4.1322314049586799E-2</c:v>
                </c:pt>
                <c:pt idx="5114">
                  <c:v>4.1237113402061903E-2</c:v>
                </c:pt>
                <c:pt idx="5115">
                  <c:v>4.1237113402061903E-2</c:v>
                </c:pt>
                <c:pt idx="5116">
                  <c:v>4.1237113402061903E-2</c:v>
                </c:pt>
                <c:pt idx="5117">
                  <c:v>4.1095890410958902E-2</c:v>
                </c:pt>
                <c:pt idx="5118">
                  <c:v>4.1095890410958902E-2</c:v>
                </c:pt>
                <c:pt idx="5119">
                  <c:v>4.1095890410958902E-2</c:v>
                </c:pt>
                <c:pt idx="5120">
                  <c:v>4.1095890410958902E-2</c:v>
                </c:pt>
                <c:pt idx="5121">
                  <c:v>4.1095890410958902E-2</c:v>
                </c:pt>
                <c:pt idx="5122">
                  <c:v>4.1095890410958902E-2</c:v>
                </c:pt>
                <c:pt idx="5123">
                  <c:v>4.1095890410958902E-2</c:v>
                </c:pt>
                <c:pt idx="5124">
                  <c:v>4.1095890410958902E-2</c:v>
                </c:pt>
                <c:pt idx="5125">
                  <c:v>4.1009463722397499E-2</c:v>
                </c:pt>
                <c:pt idx="5126">
                  <c:v>4.0909090909090902E-2</c:v>
                </c:pt>
                <c:pt idx="5127">
                  <c:v>4.0909090909090902E-2</c:v>
                </c:pt>
                <c:pt idx="5128">
                  <c:v>4.08163265306122E-2</c:v>
                </c:pt>
                <c:pt idx="5129">
                  <c:v>4.08163265306122E-2</c:v>
                </c:pt>
                <c:pt idx="5130">
                  <c:v>4.0697674418604703E-2</c:v>
                </c:pt>
                <c:pt idx="5131">
                  <c:v>4.0650406504064998E-2</c:v>
                </c:pt>
                <c:pt idx="5132">
                  <c:v>4.0650406504064998E-2</c:v>
                </c:pt>
                <c:pt idx="5133">
                  <c:v>4.0650406504064998E-2</c:v>
                </c:pt>
                <c:pt idx="5134">
                  <c:v>4.0609137055837602E-2</c:v>
                </c:pt>
                <c:pt idx="5135">
                  <c:v>4.0609137055837602E-2</c:v>
                </c:pt>
                <c:pt idx="5136">
                  <c:v>4.0540540540540501E-2</c:v>
                </c:pt>
                <c:pt idx="5137">
                  <c:v>4.0540540540540501E-2</c:v>
                </c:pt>
                <c:pt idx="5138">
                  <c:v>4.0540540540540501E-2</c:v>
                </c:pt>
                <c:pt idx="5139">
                  <c:v>4.0540540540540501E-2</c:v>
                </c:pt>
                <c:pt idx="5140">
                  <c:v>4.0540540540540501E-2</c:v>
                </c:pt>
                <c:pt idx="5141">
                  <c:v>4.0540540540540501E-2</c:v>
                </c:pt>
                <c:pt idx="5142">
                  <c:v>4.0540540540540501E-2</c:v>
                </c:pt>
                <c:pt idx="5143">
                  <c:v>4.0540540540540501E-2</c:v>
                </c:pt>
                <c:pt idx="5144">
                  <c:v>4.0540540540540501E-2</c:v>
                </c:pt>
                <c:pt idx="5145">
                  <c:v>4.0540540540540501E-2</c:v>
                </c:pt>
                <c:pt idx="5146">
                  <c:v>4.0540540540540501E-2</c:v>
                </c:pt>
                <c:pt idx="5147">
                  <c:v>4.0404040404040401E-2</c:v>
                </c:pt>
                <c:pt idx="5148">
                  <c:v>4.0404040404040401E-2</c:v>
                </c:pt>
                <c:pt idx="5149">
                  <c:v>4.0404040404040401E-2</c:v>
                </c:pt>
                <c:pt idx="5150">
                  <c:v>4.0322580645161303E-2</c:v>
                </c:pt>
                <c:pt idx="5151">
                  <c:v>4.0322580645161303E-2</c:v>
                </c:pt>
                <c:pt idx="5152">
                  <c:v>4.0322580645161303E-2</c:v>
                </c:pt>
                <c:pt idx="5153">
                  <c:v>4.0322580645161303E-2</c:v>
                </c:pt>
                <c:pt idx="5154">
                  <c:v>4.0322580645161303E-2</c:v>
                </c:pt>
                <c:pt idx="5155">
                  <c:v>4.0268456375838903E-2</c:v>
                </c:pt>
                <c:pt idx="5156">
                  <c:v>4.0201005025125601E-2</c:v>
                </c:pt>
                <c:pt idx="5157">
                  <c:v>0.04</c:v>
                </c:pt>
                <c:pt idx="5158">
                  <c:v>0.04</c:v>
                </c:pt>
                <c:pt idx="5159">
                  <c:v>0.04</c:v>
                </c:pt>
                <c:pt idx="5160">
                  <c:v>0.04</c:v>
                </c:pt>
                <c:pt idx="5161">
                  <c:v>0.04</c:v>
                </c:pt>
                <c:pt idx="5162">
                  <c:v>0.04</c:v>
                </c:pt>
                <c:pt idx="5163">
                  <c:v>0.04</c:v>
                </c:pt>
                <c:pt idx="5164">
                  <c:v>0.04</c:v>
                </c:pt>
                <c:pt idx="5165">
                  <c:v>0.04</c:v>
                </c:pt>
                <c:pt idx="5166">
                  <c:v>0.04</c:v>
                </c:pt>
                <c:pt idx="5167">
                  <c:v>0.04</c:v>
                </c:pt>
                <c:pt idx="5168">
                  <c:v>0.04</c:v>
                </c:pt>
                <c:pt idx="5169">
                  <c:v>0.04</c:v>
                </c:pt>
                <c:pt idx="5170">
                  <c:v>0.04</c:v>
                </c:pt>
                <c:pt idx="5171">
                  <c:v>0.04</c:v>
                </c:pt>
                <c:pt idx="5172">
                  <c:v>0.04</c:v>
                </c:pt>
                <c:pt idx="5173">
                  <c:v>0.04</c:v>
                </c:pt>
                <c:pt idx="5174">
                  <c:v>0.04</c:v>
                </c:pt>
                <c:pt idx="5175">
                  <c:v>0.04</c:v>
                </c:pt>
                <c:pt idx="5176">
                  <c:v>0.04</c:v>
                </c:pt>
                <c:pt idx="5177">
                  <c:v>0.04</c:v>
                </c:pt>
                <c:pt idx="5178">
                  <c:v>0.04</c:v>
                </c:pt>
                <c:pt idx="5179">
                  <c:v>0.04</c:v>
                </c:pt>
                <c:pt idx="5180">
                  <c:v>0.04</c:v>
                </c:pt>
                <c:pt idx="5181">
                  <c:v>0.04</c:v>
                </c:pt>
                <c:pt idx="5182">
                  <c:v>0.04</c:v>
                </c:pt>
                <c:pt idx="5183">
                  <c:v>0.04</c:v>
                </c:pt>
                <c:pt idx="5184">
                  <c:v>0.04</c:v>
                </c:pt>
                <c:pt idx="5185">
                  <c:v>3.9840637450199202E-2</c:v>
                </c:pt>
                <c:pt idx="5186">
                  <c:v>3.98009950248756E-2</c:v>
                </c:pt>
                <c:pt idx="5187">
                  <c:v>3.97727272727273E-2</c:v>
                </c:pt>
                <c:pt idx="5188">
                  <c:v>3.9735099337748297E-2</c:v>
                </c:pt>
                <c:pt idx="5189">
                  <c:v>3.9735099337748297E-2</c:v>
                </c:pt>
                <c:pt idx="5190">
                  <c:v>3.9682539682539701E-2</c:v>
                </c:pt>
                <c:pt idx="5191">
                  <c:v>3.9682539682539701E-2</c:v>
                </c:pt>
                <c:pt idx="5192">
                  <c:v>3.9682539682539701E-2</c:v>
                </c:pt>
                <c:pt idx="5193">
                  <c:v>3.9682539682539701E-2</c:v>
                </c:pt>
                <c:pt idx="5194">
                  <c:v>3.9603960396039598E-2</c:v>
                </c:pt>
                <c:pt idx="5195">
                  <c:v>3.9603960396039598E-2</c:v>
                </c:pt>
                <c:pt idx="5196">
                  <c:v>3.9603960396039598E-2</c:v>
                </c:pt>
                <c:pt idx="5197">
                  <c:v>3.9603960396039598E-2</c:v>
                </c:pt>
                <c:pt idx="5198">
                  <c:v>3.9548022598870101E-2</c:v>
                </c:pt>
                <c:pt idx="5199">
                  <c:v>3.94736842105263E-2</c:v>
                </c:pt>
                <c:pt idx="5200">
                  <c:v>3.94736842105263E-2</c:v>
                </c:pt>
                <c:pt idx="5201">
                  <c:v>3.94736842105263E-2</c:v>
                </c:pt>
                <c:pt idx="5202">
                  <c:v>3.94736842105263E-2</c:v>
                </c:pt>
                <c:pt idx="5203">
                  <c:v>3.94736842105263E-2</c:v>
                </c:pt>
                <c:pt idx="5204">
                  <c:v>3.94736842105263E-2</c:v>
                </c:pt>
                <c:pt idx="5205">
                  <c:v>3.94736842105263E-2</c:v>
                </c:pt>
                <c:pt idx="5206">
                  <c:v>3.9370078740157501E-2</c:v>
                </c:pt>
                <c:pt idx="5207">
                  <c:v>3.9370078740157501E-2</c:v>
                </c:pt>
                <c:pt idx="5208">
                  <c:v>3.9370078740157501E-2</c:v>
                </c:pt>
                <c:pt idx="5209">
                  <c:v>3.9370078740157501E-2</c:v>
                </c:pt>
                <c:pt idx="5210">
                  <c:v>3.9215686274509803E-2</c:v>
                </c:pt>
                <c:pt idx="5211">
                  <c:v>3.9215686274509803E-2</c:v>
                </c:pt>
                <c:pt idx="5212">
                  <c:v>3.9215686274509803E-2</c:v>
                </c:pt>
                <c:pt idx="5213">
                  <c:v>3.9215686274509803E-2</c:v>
                </c:pt>
                <c:pt idx="5214">
                  <c:v>3.9215686274509803E-2</c:v>
                </c:pt>
                <c:pt idx="5215">
                  <c:v>3.9215686274509803E-2</c:v>
                </c:pt>
                <c:pt idx="5216">
                  <c:v>3.9215686274509803E-2</c:v>
                </c:pt>
                <c:pt idx="5217">
                  <c:v>3.9215686274509803E-2</c:v>
                </c:pt>
                <c:pt idx="5218">
                  <c:v>3.9215686274509803E-2</c:v>
                </c:pt>
                <c:pt idx="5219">
                  <c:v>3.9215686274509803E-2</c:v>
                </c:pt>
                <c:pt idx="5220">
                  <c:v>3.9215686274509803E-2</c:v>
                </c:pt>
                <c:pt idx="5221">
                  <c:v>3.9215686274509803E-2</c:v>
                </c:pt>
                <c:pt idx="5222">
                  <c:v>3.9215686274509803E-2</c:v>
                </c:pt>
                <c:pt idx="5223">
                  <c:v>3.9215686274509803E-2</c:v>
                </c:pt>
                <c:pt idx="5224">
                  <c:v>3.9215686274509803E-2</c:v>
                </c:pt>
                <c:pt idx="5225">
                  <c:v>3.9215686274509803E-2</c:v>
                </c:pt>
                <c:pt idx="5226">
                  <c:v>3.9215686274509803E-2</c:v>
                </c:pt>
                <c:pt idx="5227">
                  <c:v>3.9215686274509803E-2</c:v>
                </c:pt>
                <c:pt idx="5228">
                  <c:v>3.9215686274509803E-2</c:v>
                </c:pt>
                <c:pt idx="5229">
                  <c:v>3.9215686274509803E-2</c:v>
                </c:pt>
                <c:pt idx="5230">
                  <c:v>3.9215686274509803E-2</c:v>
                </c:pt>
                <c:pt idx="5231">
                  <c:v>3.9215686274509803E-2</c:v>
                </c:pt>
                <c:pt idx="5232">
                  <c:v>3.9215686274509803E-2</c:v>
                </c:pt>
                <c:pt idx="5233">
                  <c:v>3.9215686274509803E-2</c:v>
                </c:pt>
                <c:pt idx="5234">
                  <c:v>3.9215686274509803E-2</c:v>
                </c:pt>
                <c:pt idx="5235">
                  <c:v>3.90625E-2</c:v>
                </c:pt>
                <c:pt idx="5236">
                  <c:v>3.90625E-2</c:v>
                </c:pt>
                <c:pt idx="5237">
                  <c:v>3.90625E-2</c:v>
                </c:pt>
                <c:pt idx="5238">
                  <c:v>3.8961038961039002E-2</c:v>
                </c:pt>
                <c:pt idx="5239">
                  <c:v>3.8961038961039002E-2</c:v>
                </c:pt>
                <c:pt idx="5240">
                  <c:v>3.8961038961039002E-2</c:v>
                </c:pt>
                <c:pt idx="5241">
                  <c:v>3.8961038961039002E-2</c:v>
                </c:pt>
                <c:pt idx="5242">
                  <c:v>3.8910505836575897E-2</c:v>
                </c:pt>
                <c:pt idx="5243">
                  <c:v>3.8888888888888903E-2</c:v>
                </c:pt>
                <c:pt idx="5244">
                  <c:v>3.8834951456310697E-2</c:v>
                </c:pt>
                <c:pt idx="5245">
                  <c:v>3.8834951456310697E-2</c:v>
                </c:pt>
                <c:pt idx="5246">
                  <c:v>3.8834951456310697E-2</c:v>
                </c:pt>
                <c:pt idx="5247">
                  <c:v>3.8759689922480599E-2</c:v>
                </c:pt>
                <c:pt idx="5248">
                  <c:v>3.8759689922480599E-2</c:v>
                </c:pt>
                <c:pt idx="5249">
                  <c:v>3.8759689922480599E-2</c:v>
                </c:pt>
                <c:pt idx="5250">
                  <c:v>3.8759689922480599E-2</c:v>
                </c:pt>
                <c:pt idx="5251">
                  <c:v>3.8647342995169101E-2</c:v>
                </c:pt>
                <c:pt idx="5252">
                  <c:v>3.8596491228070198E-2</c:v>
                </c:pt>
                <c:pt idx="5253">
                  <c:v>3.8461538461538498E-2</c:v>
                </c:pt>
                <c:pt idx="5254">
                  <c:v>3.8461538461538498E-2</c:v>
                </c:pt>
                <c:pt idx="5255">
                  <c:v>3.8461538461538498E-2</c:v>
                </c:pt>
                <c:pt idx="5256">
                  <c:v>3.8461538461538498E-2</c:v>
                </c:pt>
                <c:pt idx="5257">
                  <c:v>3.8461538461538498E-2</c:v>
                </c:pt>
                <c:pt idx="5258">
                  <c:v>3.8461538461538498E-2</c:v>
                </c:pt>
                <c:pt idx="5259">
                  <c:v>3.8461538461538498E-2</c:v>
                </c:pt>
                <c:pt idx="5260">
                  <c:v>3.8461538461538498E-2</c:v>
                </c:pt>
                <c:pt idx="5261">
                  <c:v>3.8461538461538498E-2</c:v>
                </c:pt>
                <c:pt idx="5262">
                  <c:v>3.8461538461538498E-2</c:v>
                </c:pt>
                <c:pt idx="5263">
                  <c:v>3.8461538461538498E-2</c:v>
                </c:pt>
                <c:pt idx="5264">
                  <c:v>3.8461538461538498E-2</c:v>
                </c:pt>
                <c:pt idx="5265">
                  <c:v>3.8461538461538498E-2</c:v>
                </c:pt>
                <c:pt idx="5266">
                  <c:v>3.8461538461538498E-2</c:v>
                </c:pt>
                <c:pt idx="5267">
                  <c:v>3.8461538461538498E-2</c:v>
                </c:pt>
                <c:pt idx="5268">
                  <c:v>3.8461538461538498E-2</c:v>
                </c:pt>
                <c:pt idx="5269">
                  <c:v>3.8461538461538498E-2</c:v>
                </c:pt>
                <c:pt idx="5270">
                  <c:v>3.8461538461538498E-2</c:v>
                </c:pt>
                <c:pt idx="5271">
                  <c:v>3.8461538461538498E-2</c:v>
                </c:pt>
                <c:pt idx="5272">
                  <c:v>3.8461538461538498E-2</c:v>
                </c:pt>
                <c:pt idx="5273">
                  <c:v>3.8461538461538498E-2</c:v>
                </c:pt>
                <c:pt idx="5274">
                  <c:v>3.8461538461538498E-2</c:v>
                </c:pt>
                <c:pt idx="5275">
                  <c:v>3.8461538461538498E-2</c:v>
                </c:pt>
                <c:pt idx="5276">
                  <c:v>3.8461538461538498E-2</c:v>
                </c:pt>
                <c:pt idx="5277">
                  <c:v>3.8461538461538498E-2</c:v>
                </c:pt>
                <c:pt idx="5278">
                  <c:v>3.8461538461538498E-2</c:v>
                </c:pt>
                <c:pt idx="5279">
                  <c:v>3.8461538461538498E-2</c:v>
                </c:pt>
                <c:pt idx="5280">
                  <c:v>3.8461538461538498E-2</c:v>
                </c:pt>
                <c:pt idx="5281">
                  <c:v>3.8461538461538498E-2</c:v>
                </c:pt>
                <c:pt idx="5282">
                  <c:v>3.8461538461538498E-2</c:v>
                </c:pt>
                <c:pt idx="5283">
                  <c:v>3.8461538461538498E-2</c:v>
                </c:pt>
                <c:pt idx="5284">
                  <c:v>3.8461538461538498E-2</c:v>
                </c:pt>
                <c:pt idx="5285">
                  <c:v>3.8461538461538498E-2</c:v>
                </c:pt>
                <c:pt idx="5286">
                  <c:v>3.8461538461538498E-2</c:v>
                </c:pt>
                <c:pt idx="5287">
                  <c:v>3.82775119617225E-2</c:v>
                </c:pt>
                <c:pt idx="5288">
                  <c:v>3.8251366120218601E-2</c:v>
                </c:pt>
                <c:pt idx="5289">
                  <c:v>3.8095238095238099E-2</c:v>
                </c:pt>
                <c:pt idx="5290">
                  <c:v>3.8095238095238099E-2</c:v>
                </c:pt>
                <c:pt idx="5291">
                  <c:v>3.8095238095238099E-2</c:v>
                </c:pt>
                <c:pt idx="5292">
                  <c:v>3.8095238095238099E-2</c:v>
                </c:pt>
                <c:pt idx="5293">
                  <c:v>3.8095238095238099E-2</c:v>
                </c:pt>
                <c:pt idx="5294">
                  <c:v>3.7974683544303799E-2</c:v>
                </c:pt>
                <c:pt idx="5295">
                  <c:v>3.7974683544303799E-2</c:v>
                </c:pt>
                <c:pt idx="5296">
                  <c:v>3.7974683544303799E-2</c:v>
                </c:pt>
                <c:pt idx="5297">
                  <c:v>3.7974683544303799E-2</c:v>
                </c:pt>
                <c:pt idx="5298">
                  <c:v>3.7974683544303799E-2</c:v>
                </c:pt>
                <c:pt idx="5299">
                  <c:v>3.7974683544303799E-2</c:v>
                </c:pt>
                <c:pt idx="5300">
                  <c:v>3.7974683544303799E-2</c:v>
                </c:pt>
                <c:pt idx="5301">
                  <c:v>3.7974683544303799E-2</c:v>
                </c:pt>
                <c:pt idx="5302">
                  <c:v>3.7974683544303799E-2</c:v>
                </c:pt>
                <c:pt idx="5303">
                  <c:v>3.7878787878787901E-2</c:v>
                </c:pt>
                <c:pt idx="5304">
                  <c:v>3.77358490566038E-2</c:v>
                </c:pt>
                <c:pt idx="5305">
                  <c:v>3.77358490566038E-2</c:v>
                </c:pt>
                <c:pt idx="5306">
                  <c:v>3.77358490566038E-2</c:v>
                </c:pt>
                <c:pt idx="5307">
                  <c:v>3.77358490566038E-2</c:v>
                </c:pt>
                <c:pt idx="5308">
                  <c:v>3.77358490566038E-2</c:v>
                </c:pt>
                <c:pt idx="5309">
                  <c:v>3.77358490566038E-2</c:v>
                </c:pt>
                <c:pt idx="5310">
                  <c:v>3.77358490566038E-2</c:v>
                </c:pt>
                <c:pt idx="5311">
                  <c:v>3.77358490566038E-2</c:v>
                </c:pt>
                <c:pt idx="5312">
                  <c:v>3.77358490566038E-2</c:v>
                </c:pt>
                <c:pt idx="5313">
                  <c:v>3.77358490566038E-2</c:v>
                </c:pt>
                <c:pt idx="5314">
                  <c:v>3.77358490566038E-2</c:v>
                </c:pt>
                <c:pt idx="5315">
                  <c:v>3.77358490566038E-2</c:v>
                </c:pt>
                <c:pt idx="5316">
                  <c:v>3.77358490566038E-2</c:v>
                </c:pt>
                <c:pt idx="5317">
                  <c:v>3.77358490566038E-2</c:v>
                </c:pt>
                <c:pt idx="5318">
                  <c:v>3.77358490566038E-2</c:v>
                </c:pt>
                <c:pt idx="5319">
                  <c:v>3.77358490566038E-2</c:v>
                </c:pt>
                <c:pt idx="5320">
                  <c:v>3.77358490566038E-2</c:v>
                </c:pt>
                <c:pt idx="5321">
                  <c:v>3.77358490566038E-2</c:v>
                </c:pt>
                <c:pt idx="5322">
                  <c:v>3.77358490566038E-2</c:v>
                </c:pt>
                <c:pt idx="5323">
                  <c:v>3.7593984962405999E-2</c:v>
                </c:pt>
                <c:pt idx="5324">
                  <c:v>3.7499999999999999E-2</c:v>
                </c:pt>
                <c:pt idx="5325">
                  <c:v>3.7499999999999999E-2</c:v>
                </c:pt>
                <c:pt idx="5326">
                  <c:v>3.7499999999999999E-2</c:v>
                </c:pt>
                <c:pt idx="5327">
                  <c:v>3.7499999999999999E-2</c:v>
                </c:pt>
                <c:pt idx="5328">
                  <c:v>3.7499999999999999E-2</c:v>
                </c:pt>
                <c:pt idx="5329">
                  <c:v>3.7499999999999999E-2</c:v>
                </c:pt>
                <c:pt idx="5330">
                  <c:v>3.7383177570093497E-2</c:v>
                </c:pt>
                <c:pt idx="5331">
                  <c:v>3.7344398340249003E-2</c:v>
                </c:pt>
                <c:pt idx="5332">
                  <c:v>3.7344398340249003E-2</c:v>
                </c:pt>
                <c:pt idx="5333">
                  <c:v>3.7313432835820899E-2</c:v>
                </c:pt>
                <c:pt idx="5334">
                  <c:v>3.7249283667621799E-2</c:v>
                </c:pt>
                <c:pt idx="5335">
                  <c:v>3.7037037037037E-2</c:v>
                </c:pt>
                <c:pt idx="5336">
                  <c:v>3.7037037037037E-2</c:v>
                </c:pt>
                <c:pt idx="5337">
                  <c:v>3.7037037037037E-2</c:v>
                </c:pt>
                <c:pt idx="5338">
                  <c:v>3.7037037037037E-2</c:v>
                </c:pt>
                <c:pt idx="5339">
                  <c:v>3.7037037037037E-2</c:v>
                </c:pt>
                <c:pt idx="5340">
                  <c:v>3.7037037037037E-2</c:v>
                </c:pt>
                <c:pt idx="5341">
                  <c:v>3.7037037037037E-2</c:v>
                </c:pt>
                <c:pt idx="5342">
                  <c:v>3.7037037037037E-2</c:v>
                </c:pt>
                <c:pt idx="5343">
                  <c:v>3.7037037037037E-2</c:v>
                </c:pt>
                <c:pt idx="5344">
                  <c:v>3.7037037037037E-2</c:v>
                </c:pt>
                <c:pt idx="5345">
                  <c:v>3.7037037037037E-2</c:v>
                </c:pt>
                <c:pt idx="5346">
                  <c:v>3.7037037037037E-2</c:v>
                </c:pt>
                <c:pt idx="5347">
                  <c:v>3.7037037037037E-2</c:v>
                </c:pt>
                <c:pt idx="5348">
                  <c:v>3.7037037037037E-2</c:v>
                </c:pt>
                <c:pt idx="5349">
                  <c:v>3.7037037037037E-2</c:v>
                </c:pt>
                <c:pt idx="5350">
                  <c:v>3.7037037037037E-2</c:v>
                </c:pt>
                <c:pt idx="5351">
                  <c:v>3.7037037037037E-2</c:v>
                </c:pt>
                <c:pt idx="5352">
                  <c:v>3.7037037037037E-2</c:v>
                </c:pt>
                <c:pt idx="5353">
                  <c:v>3.7037037037037E-2</c:v>
                </c:pt>
                <c:pt idx="5354">
                  <c:v>3.7037037037037E-2</c:v>
                </c:pt>
                <c:pt idx="5355">
                  <c:v>3.7037037037037E-2</c:v>
                </c:pt>
                <c:pt idx="5356">
                  <c:v>3.6900369003690002E-2</c:v>
                </c:pt>
                <c:pt idx="5357">
                  <c:v>3.6809815950920199E-2</c:v>
                </c:pt>
                <c:pt idx="5358">
                  <c:v>3.6764705882352901E-2</c:v>
                </c:pt>
                <c:pt idx="5359">
                  <c:v>3.6764705882352901E-2</c:v>
                </c:pt>
                <c:pt idx="5360">
                  <c:v>3.6649214659685903E-2</c:v>
                </c:pt>
                <c:pt idx="5361">
                  <c:v>3.6649214659685903E-2</c:v>
                </c:pt>
                <c:pt idx="5362">
                  <c:v>3.65853658536585E-2</c:v>
                </c:pt>
                <c:pt idx="5363">
                  <c:v>3.65853658536585E-2</c:v>
                </c:pt>
                <c:pt idx="5364">
                  <c:v>3.65853658536585E-2</c:v>
                </c:pt>
                <c:pt idx="5365">
                  <c:v>3.65853658536585E-2</c:v>
                </c:pt>
                <c:pt idx="5366">
                  <c:v>3.65853658536585E-2</c:v>
                </c:pt>
                <c:pt idx="5367">
                  <c:v>3.65853658536585E-2</c:v>
                </c:pt>
                <c:pt idx="5368">
                  <c:v>3.65853658536585E-2</c:v>
                </c:pt>
                <c:pt idx="5369">
                  <c:v>3.65853658536585E-2</c:v>
                </c:pt>
                <c:pt idx="5370">
                  <c:v>3.65853658536585E-2</c:v>
                </c:pt>
                <c:pt idx="5371">
                  <c:v>3.65853658536585E-2</c:v>
                </c:pt>
                <c:pt idx="5372">
                  <c:v>3.65853658536585E-2</c:v>
                </c:pt>
                <c:pt idx="5373">
                  <c:v>3.6496350364963501E-2</c:v>
                </c:pt>
                <c:pt idx="5374">
                  <c:v>3.6458333333333301E-2</c:v>
                </c:pt>
                <c:pt idx="5375">
                  <c:v>3.6458333333333301E-2</c:v>
                </c:pt>
                <c:pt idx="5376">
                  <c:v>3.6458333333333301E-2</c:v>
                </c:pt>
                <c:pt idx="5377">
                  <c:v>3.6437246963562799E-2</c:v>
                </c:pt>
                <c:pt idx="5378">
                  <c:v>3.6363636363636397E-2</c:v>
                </c:pt>
                <c:pt idx="5379">
                  <c:v>3.6363636363636397E-2</c:v>
                </c:pt>
                <c:pt idx="5380">
                  <c:v>3.6363636363636397E-2</c:v>
                </c:pt>
                <c:pt idx="5381">
                  <c:v>3.6363636363636397E-2</c:v>
                </c:pt>
                <c:pt idx="5382">
                  <c:v>3.6363636363636397E-2</c:v>
                </c:pt>
                <c:pt idx="5383">
                  <c:v>3.6363636363636397E-2</c:v>
                </c:pt>
                <c:pt idx="5384">
                  <c:v>3.6363636363636397E-2</c:v>
                </c:pt>
                <c:pt idx="5385">
                  <c:v>3.6363636363636397E-2</c:v>
                </c:pt>
                <c:pt idx="5386">
                  <c:v>3.6363636363636397E-2</c:v>
                </c:pt>
                <c:pt idx="5387">
                  <c:v>3.6363636363636397E-2</c:v>
                </c:pt>
                <c:pt idx="5388">
                  <c:v>3.6363636363636397E-2</c:v>
                </c:pt>
                <c:pt idx="5389">
                  <c:v>3.6363636363636397E-2</c:v>
                </c:pt>
                <c:pt idx="5390">
                  <c:v>3.6363636363636397E-2</c:v>
                </c:pt>
                <c:pt idx="5391">
                  <c:v>3.6363636363636397E-2</c:v>
                </c:pt>
                <c:pt idx="5392">
                  <c:v>3.6363636363636397E-2</c:v>
                </c:pt>
                <c:pt idx="5393">
                  <c:v>3.6363636363636397E-2</c:v>
                </c:pt>
                <c:pt idx="5394">
                  <c:v>3.6363636363636397E-2</c:v>
                </c:pt>
                <c:pt idx="5395">
                  <c:v>3.6363636363636397E-2</c:v>
                </c:pt>
                <c:pt idx="5396">
                  <c:v>3.6231884057971002E-2</c:v>
                </c:pt>
                <c:pt idx="5397">
                  <c:v>3.6231884057971002E-2</c:v>
                </c:pt>
                <c:pt idx="5398">
                  <c:v>3.6199095022624403E-2</c:v>
                </c:pt>
                <c:pt idx="5399">
                  <c:v>3.6184210526315798E-2</c:v>
                </c:pt>
                <c:pt idx="5400">
                  <c:v>3.6144578313252997E-2</c:v>
                </c:pt>
                <c:pt idx="5401">
                  <c:v>3.6144578313252997E-2</c:v>
                </c:pt>
                <c:pt idx="5402">
                  <c:v>3.6144578313252997E-2</c:v>
                </c:pt>
                <c:pt idx="5403">
                  <c:v>3.6144578313252997E-2</c:v>
                </c:pt>
                <c:pt idx="5404">
                  <c:v>3.6144578313252997E-2</c:v>
                </c:pt>
                <c:pt idx="5405">
                  <c:v>3.6144578313252997E-2</c:v>
                </c:pt>
                <c:pt idx="5406">
                  <c:v>3.6036036036036001E-2</c:v>
                </c:pt>
                <c:pt idx="5407">
                  <c:v>3.6036036036036001E-2</c:v>
                </c:pt>
                <c:pt idx="5408">
                  <c:v>3.6036036036036001E-2</c:v>
                </c:pt>
                <c:pt idx="5409">
                  <c:v>3.6036036036036001E-2</c:v>
                </c:pt>
                <c:pt idx="5410">
                  <c:v>3.6011080332410003E-2</c:v>
                </c:pt>
                <c:pt idx="5411">
                  <c:v>3.5971223021582698E-2</c:v>
                </c:pt>
                <c:pt idx="5412">
                  <c:v>3.5971223021582698E-2</c:v>
                </c:pt>
                <c:pt idx="5413">
                  <c:v>3.5971223021582698E-2</c:v>
                </c:pt>
                <c:pt idx="5414">
                  <c:v>3.5714285714285698E-2</c:v>
                </c:pt>
                <c:pt idx="5415">
                  <c:v>3.5714285714285698E-2</c:v>
                </c:pt>
                <c:pt idx="5416">
                  <c:v>3.5714285714285698E-2</c:v>
                </c:pt>
                <c:pt idx="5417">
                  <c:v>3.5714285714285698E-2</c:v>
                </c:pt>
                <c:pt idx="5418">
                  <c:v>3.5714285714285698E-2</c:v>
                </c:pt>
                <c:pt idx="5419">
                  <c:v>3.5714285714285698E-2</c:v>
                </c:pt>
                <c:pt idx="5420">
                  <c:v>3.5714285714285698E-2</c:v>
                </c:pt>
                <c:pt idx="5421">
                  <c:v>3.5714285714285698E-2</c:v>
                </c:pt>
                <c:pt idx="5422">
                  <c:v>3.5714285714285698E-2</c:v>
                </c:pt>
                <c:pt idx="5423">
                  <c:v>3.5714285714285698E-2</c:v>
                </c:pt>
                <c:pt idx="5424">
                  <c:v>3.5714285714285698E-2</c:v>
                </c:pt>
                <c:pt idx="5425">
                  <c:v>3.5714285714285698E-2</c:v>
                </c:pt>
                <c:pt idx="5426">
                  <c:v>3.5714285714285698E-2</c:v>
                </c:pt>
                <c:pt idx="5427">
                  <c:v>3.5714285714285698E-2</c:v>
                </c:pt>
                <c:pt idx="5428">
                  <c:v>3.5714285714285698E-2</c:v>
                </c:pt>
                <c:pt idx="5429">
                  <c:v>3.5714285714285698E-2</c:v>
                </c:pt>
                <c:pt idx="5430">
                  <c:v>3.5714285714285698E-2</c:v>
                </c:pt>
                <c:pt idx="5431">
                  <c:v>3.5714285714285698E-2</c:v>
                </c:pt>
                <c:pt idx="5432">
                  <c:v>3.5714285714285698E-2</c:v>
                </c:pt>
                <c:pt idx="5433">
                  <c:v>3.5714285714285698E-2</c:v>
                </c:pt>
                <c:pt idx="5434">
                  <c:v>3.5714285714285698E-2</c:v>
                </c:pt>
                <c:pt idx="5435">
                  <c:v>3.5714285714285698E-2</c:v>
                </c:pt>
                <c:pt idx="5436">
                  <c:v>3.5714285714285698E-2</c:v>
                </c:pt>
                <c:pt idx="5437">
                  <c:v>3.5714285714285698E-2</c:v>
                </c:pt>
                <c:pt idx="5438">
                  <c:v>3.5714285714285698E-2</c:v>
                </c:pt>
                <c:pt idx="5439">
                  <c:v>3.5714285714285698E-2</c:v>
                </c:pt>
                <c:pt idx="5440">
                  <c:v>3.5587188612099599E-2</c:v>
                </c:pt>
                <c:pt idx="5441">
                  <c:v>3.55191256830601E-2</c:v>
                </c:pt>
                <c:pt idx="5442">
                  <c:v>3.54609929078014E-2</c:v>
                </c:pt>
                <c:pt idx="5443">
                  <c:v>3.54609929078014E-2</c:v>
                </c:pt>
                <c:pt idx="5444">
                  <c:v>3.54609929078014E-2</c:v>
                </c:pt>
                <c:pt idx="5445">
                  <c:v>3.5433070866141697E-2</c:v>
                </c:pt>
                <c:pt idx="5446">
                  <c:v>3.5398230088495602E-2</c:v>
                </c:pt>
                <c:pt idx="5447">
                  <c:v>3.5398230088495602E-2</c:v>
                </c:pt>
                <c:pt idx="5448">
                  <c:v>3.5398230088495602E-2</c:v>
                </c:pt>
                <c:pt idx="5449">
                  <c:v>3.5353535353535401E-2</c:v>
                </c:pt>
                <c:pt idx="5450">
                  <c:v>3.5294117647058802E-2</c:v>
                </c:pt>
                <c:pt idx="5451">
                  <c:v>3.5294117647058802E-2</c:v>
                </c:pt>
                <c:pt idx="5452">
                  <c:v>3.5294117647058802E-2</c:v>
                </c:pt>
                <c:pt idx="5453">
                  <c:v>3.5294117647058802E-2</c:v>
                </c:pt>
                <c:pt idx="5454">
                  <c:v>3.5294117647058802E-2</c:v>
                </c:pt>
                <c:pt idx="5455">
                  <c:v>3.5294117647058802E-2</c:v>
                </c:pt>
                <c:pt idx="5456">
                  <c:v>3.5211267605633798E-2</c:v>
                </c:pt>
                <c:pt idx="5457">
                  <c:v>3.5211267605633798E-2</c:v>
                </c:pt>
                <c:pt idx="5458">
                  <c:v>3.5211267605633798E-2</c:v>
                </c:pt>
                <c:pt idx="5459">
                  <c:v>3.5175879396984903E-2</c:v>
                </c:pt>
                <c:pt idx="5460">
                  <c:v>3.5143769968051103E-2</c:v>
                </c:pt>
                <c:pt idx="5461">
                  <c:v>3.5087719298245598E-2</c:v>
                </c:pt>
                <c:pt idx="5462">
                  <c:v>3.5087719298245598E-2</c:v>
                </c:pt>
                <c:pt idx="5463">
                  <c:v>3.5087719298245598E-2</c:v>
                </c:pt>
                <c:pt idx="5464">
                  <c:v>3.5087719298245598E-2</c:v>
                </c:pt>
                <c:pt idx="5465">
                  <c:v>3.5087719298245598E-2</c:v>
                </c:pt>
                <c:pt idx="5466">
                  <c:v>3.5087719298245598E-2</c:v>
                </c:pt>
                <c:pt idx="5467">
                  <c:v>3.5087719298245598E-2</c:v>
                </c:pt>
                <c:pt idx="5468">
                  <c:v>3.5087719298245598E-2</c:v>
                </c:pt>
                <c:pt idx="5469">
                  <c:v>3.5087719298245598E-2</c:v>
                </c:pt>
                <c:pt idx="5470">
                  <c:v>3.5087719298245598E-2</c:v>
                </c:pt>
                <c:pt idx="5471">
                  <c:v>3.5087719298245598E-2</c:v>
                </c:pt>
                <c:pt idx="5472">
                  <c:v>3.5087719298245598E-2</c:v>
                </c:pt>
                <c:pt idx="5473">
                  <c:v>3.5087719298245598E-2</c:v>
                </c:pt>
                <c:pt idx="5474">
                  <c:v>3.5087719298245598E-2</c:v>
                </c:pt>
                <c:pt idx="5475">
                  <c:v>3.4965034965035002E-2</c:v>
                </c:pt>
                <c:pt idx="5476">
                  <c:v>3.4883720930232599E-2</c:v>
                </c:pt>
                <c:pt idx="5477">
                  <c:v>3.4883720930232599E-2</c:v>
                </c:pt>
                <c:pt idx="5478">
                  <c:v>3.4883720930232599E-2</c:v>
                </c:pt>
                <c:pt idx="5479">
                  <c:v>3.4883720930232599E-2</c:v>
                </c:pt>
                <c:pt idx="5480">
                  <c:v>3.4782608695652202E-2</c:v>
                </c:pt>
                <c:pt idx="5481">
                  <c:v>3.4782608695652202E-2</c:v>
                </c:pt>
                <c:pt idx="5482">
                  <c:v>3.4782608695652202E-2</c:v>
                </c:pt>
                <c:pt idx="5483">
                  <c:v>3.4782608695652202E-2</c:v>
                </c:pt>
                <c:pt idx="5484">
                  <c:v>3.4782608695652202E-2</c:v>
                </c:pt>
                <c:pt idx="5485">
                  <c:v>3.4682080924855502E-2</c:v>
                </c:pt>
                <c:pt idx="5486">
                  <c:v>3.4653465346534698E-2</c:v>
                </c:pt>
                <c:pt idx="5487">
                  <c:v>3.4482758620689703E-2</c:v>
                </c:pt>
                <c:pt idx="5488">
                  <c:v>3.4482758620689703E-2</c:v>
                </c:pt>
                <c:pt idx="5489">
                  <c:v>3.4482758620689703E-2</c:v>
                </c:pt>
                <c:pt idx="5490">
                  <c:v>3.4482758620689703E-2</c:v>
                </c:pt>
                <c:pt idx="5491">
                  <c:v>3.4482758620689703E-2</c:v>
                </c:pt>
                <c:pt idx="5492">
                  <c:v>3.4482758620689703E-2</c:v>
                </c:pt>
                <c:pt idx="5493">
                  <c:v>3.4482758620689703E-2</c:v>
                </c:pt>
                <c:pt idx="5494">
                  <c:v>3.4482758620689703E-2</c:v>
                </c:pt>
                <c:pt idx="5495">
                  <c:v>3.4482758620689703E-2</c:v>
                </c:pt>
                <c:pt idx="5496">
                  <c:v>3.4482758620689703E-2</c:v>
                </c:pt>
                <c:pt idx="5497">
                  <c:v>3.4482758620689703E-2</c:v>
                </c:pt>
                <c:pt idx="5498">
                  <c:v>3.4482758620689703E-2</c:v>
                </c:pt>
                <c:pt idx="5499">
                  <c:v>3.4482758620689703E-2</c:v>
                </c:pt>
                <c:pt idx="5500">
                  <c:v>3.4482758620689703E-2</c:v>
                </c:pt>
                <c:pt idx="5501">
                  <c:v>3.4482758620689703E-2</c:v>
                </c:pt>
                <c:pt idx="5502">
                  <c:v>3.4482758620689703E-2</c:v>
                </c:pt>
                <c:pt idx="5503">
                  <c:v>3.4482758620689703E-2</c:v>
                </c:pt>
                <c:pt idx="5504">
                  <c:v>3.4482758620689703E-2</c:v>
                </c:pt>
                <c:pt idx="5505">
                  <c:v>3.4482758620689703E-2</c:v>
                </c:pt>
                <c:pt idx="5506">
                  <c:v>3.4482758620689703E-2</c:v>
                </c:pt>
                <c:pt idx="5507">
                  <c:v>3.4482758620689703E-2</c:v>
                </c:pt>
                <c:pt idx="5508">
                  <c:v>3.4482758620689703E-2</c:v>
                </c:pt>
                <c:pt idx="5509">
                  <c:v>3.4188034188034198E-2</c:v>
                </c:pt>
                <c:pt idx="5510">
                  <c:v>3.4188034188034198E-2</c:v>
                </c:pt>
                <c:pt idx="5511">
                  <c:v>3.4090909090909102E-2</c:v>
                </c:pt>
                <c:pt idx="5512">
                  <c:v>3.4090909090909102E-2</c:v>
                </c:pt>
                <c:pt idx="5513">
                  <c:v>3.4090909090909102E-2</c:v>
                </c:pt>
                <c:pt idx="5514">
                  <c:v>3.4090909090909102E-2</c:v>
                </c:pt>
                <c:pt idx="5515">
                  <c:v>3.4090909090909102E-2</c:v>
                </c:pt>
                <c:pt idx="5516">
                  <c:v>3.4013605442176902E-2</c:v>
                </c:pt>
                <c:pt idx="5517">
                  <c:v>3.3980582524271802E-2</c:v>
                </c:pt>
                <c:pt idx="5518">
                  <c:v>3.3962264150943403E-2</c:v>
                </c:pt>
                <c:pt idx="5519">
                  <c:v>3.3898305084745797E-2</c:v>
                </c:pt>
                <c:pt idx="5520">
                  <c:v>3.3898305084745797E-2</c:v>
                </c:pt>
                <c:pt idx="5521">
                  <c:v>3.3898305084745797E-2</c:v>
                </c:pt>
                <c:pt idx="5522">
                  <c:v>3.3898305084745797E-2</c:v>
                </c:pt>
                <c:pt idx="5523">
                  <c:v>3.3898305084745797E-2</c:v>
                </c:pt>
                <c:pt idx="5524">
                  <c:v>3.3898305084745797E-2</c:v>
                </c:pt>
                <c:pt idx="5525">
                  <c:v>3.3898305084745797E-2</c:v>
                </c:pt>
                <c:pt idx="5526">
                  <c:v>3.3898305084745797E-2</c:v>
                </c:pt>
                <c:pt idx="5527">
                  <c:v>3.3898305084745797E-2</c:v>
                </c:pt>
                <c:pt idx="5528">
                  <c:v>3.3898305084745797E-2</c:v>
                </c:pt>
                <c:pt idx="5529">
                  <c:v>3.3898305084745797E-2</c:v>
                </c:pt>
                <c:pt idx="5530">
                  <c:v>3.3898305084745797E-2</c:v>
                </c:pt>
                <c:pt idx="5531">
                  <c:v>3.3802816901408399E-2</c:v>
                </c:pt>
                <c:pt idx="5532">
                  <c:v>3.37837837837838E-2</c:v>
                </c:pt>
                <c:pt idx="5533">
                  <c:v>3.37837837837838E-2</c:v>
                </c:pt>
                <c:pt idx="5534">
                  <c:v>3.37837837837838E-2</c:v>
                </c:pt>
                <c:pt idx="5535">
                  <c:v>3.37837837837838E-2</c:v>
                </c:pt>
                <c:pt idx="5536">
                  <c:v>3.37837837837838E-2</c:v>
                </c:pt>
                <c:pt idx="5537">
                  <c:v>3.3707865168539297E-2</c:v>
                </c:pt>
                <c:pt idx="5538">
                  <c:v>3.3707865168539297E-2</c:v>
                </c:pt>
                <c:pt idx="5539">
                  <c:v>3.3707865168539297E-2</c:v>
                </c:pt>
                <c:pt idx="5540">
                  <c:v>3.3707865168539297E-2</c:v>
                </c:pt>
                <c:pt idx="5541">
                  <c:v>3.3707865168539297E-2</c:v>
                </c:pt>
                <c:pt idx="5542">
                  <c:v>3.3707865168539297E-2</c:v>
                </c:pt>
                <c:pt idx="5543">
                  <c:v>3.3653846153846097E-2</c:v>
                </c:pt>
                <c:pt idx="5544">
                  <c:v>3.3613445378151301E-2</c:v>
                </c:pt>
                <c:pt idx="5545">
                  <c:v>3.3613445378151301E-2</c:v>
                </c:pt>
                <c:pt idx="5546">
                  <c:v>3.3613445378151301E-2</c:v>
                </c:pt>
                <c:pt idx="5547">
                  <c:v>3.3519553072625698E-2</c:v>
                </c:pt>
                <c:pt idx="5548">
                  <c:v>3.3519553072625698E-2</c:v>
                </c:pt>
                <c:pt idx="5549">
                  <c:v>3.3472803347280297E-2</c:v>
                </c:pt>
                <c:pt idx="5550">
                  <c:v>3.3444816053511697E-2</c:v>
                </c:pt>
                <c:pt idx="5551">
                  <c:v>3.3333333333333298E-2</c:v>
                </c:pt>
                <c:pt idx="5552">
                  <c:v>3.3333333333333298E-2</c:v>
                </c:pt>
                <c:pt idx="5553">
                  <c:v>3.3333333333333298E-2</c:v>
                </c:pt>
                <c:pt idx="5554">
                  <c:v>3.3333333333333298E-2</c:v>
                </c:pt>
                <c:pt idx="5555">
                  <c:v>3.3333333333333298E-2</c:v>
                </c:pt>
                <c:pt idx="5556">
                  <c:v>3.3333333333333298E-2</c:v>
                </c:pt>
                <c:pt idx="5557">
                  <c:v>3.3333333333333298E-2</c:v>
                </c:pt>
                <c:pt idx="5558">
                  <c:v>3.3333333333333298E-2</c:v>
                </c:pt>
                <c:pt idx="5559">
                  <c:v>3.3333333333333298E-2</c:v>
                </c:pt>
                <c:pt idx="5560">
                  <c:v>3.3333333333333298E-2</c:v>
                </c:pt>
                <c:pt idx="5561">
                  <c:v>3.3333333333333298E-2</c:v>
                </c:pt>
                <c:pt idx="5562">
                  <c:v>3.3333333333333298E-2</c:v>
                </c:pt>
                <c:pt idx="5563">
                  <c:v>3.3333333333333298E-2</c:v>
                </c:pt>
                <c:pt idx="5564">
                  <c:v>3.3333333333333298E-2</c:v>
                </c:pt>
                <c:pt idx="5565">
                  <c:v>3.3333333333333298E-2</c:v>
                </c:pt>
                <c:pt idx="5566">
                  <c:v>3.3333333333333298E-2</c:v>
                </c:pt>
                <c:pt idx="5567">
                  <c:v>3.3333333333333298E-2</c:v>
                </c:pt>
                <c:pt idx="5568">
                  <c:v>3.3333333333333298E-2</c:v>
                </c:pt>
                <c:pt idx="5569">
                  <c:v>3.3333333333333298E-2</c:v>
                </c:pt>
                <c:pt idx="5570">
                  <c:v>3.3333333333333298E-2</c:v>
                </c:pt>
                <c:pt idx="5571">
                  <c:v>3.3333333333333298E-2</c:v>
                </c:pt>
                <c:pt idx="5572">
                  <c:v>3.3057851239669402E-2</c:v>
                </c:pt>
                <c:pt idx="5573">
                  <c:v>3.2967032967033003E-2</c:v>
                </c:pt>
                <c:pt idx="5574">
                  <c:v>3.2967032967033003E-2</c:v>
                </c:pt>
                <c:pt idx="5575">
                  <c:v>3.2967032967033003E-2</c:v>
                </c:pt>
                <c:pt idx="5576">
                  <c:v>3.2967032967033003E-2</c:v>
                </c:pt>
                <c:pt idx="5577">
                  <c:v>3.2894736842105303E-2</c:v>
                </c:pt>
                <c:pt idx="5578">
                  <c:v>3.2786885245901599E-2</c:v>
                </c:pt>
                <c:pt idx="5579">
                  <c:v>3.2786885245901599E-2</c:v>
                </c:pt>
                <c:pt idx="5580">
                  <c:v>3.2786885245901599E-2</c:v>
                </c:pt>
                <c:pt idx="5581">
                  <c:v>3.2786885245901599E-2</c:v>
                </c:pt>
                <c:pt idx="5582">
                  <c:v>3.2786885245901599E-2</c:v>
                </c:pt>
                <c:pt idx="5583">
                  <c:v>3.2786885245901599E-2</c:v>
                </c:pt>
                <c:pt idx="5584">
                  <c:v>3.2786885245901599E-2</c:v>
                </c:pt>
                <c:pt idx="5585">
                  <c:v>3.2786885245901599E-2</c:v>
                </c:pt>
                <c:pt idx="5586">
                  <c:v>3.2786885245901599E-2</c:v>
                </c:pt>
                <c:pt idx="5587">
                  <c:v>3.2786885245901599E-2</c:v>
                </c:pt>
                <c:pt idx="5588">
                  <c:v>3.2786885245901599E-2</c:v>
                </c:pt>
                <c:pt idx="5589">
                  <c:v>3.2786885245901599E-2</c:v>
                </c:pt>
                <c:pt idx="5590">
                  <c:v>3.2786885245901599E-2</c:v>
                </c:pt>
                <c:pt idx="5591">
                  <c:v>3.2786885245901599E-2</c:v>
                </c:pt>
                <c:pt idx="5592">
                  <c:v>3.2786885245901599E-2</c:v>
                </c:pt>
                <c:pt idx="5593">
                  <c:v>3.2786885245901599E-2</c:v>
                </c:pt>
                <c:pt idx="5594">
                  <c:v>3.2786885245901599E-2</c:v>
                </c:pt>
                <c:pt idx="5595">
                  <c:v>3.2786885245901599E-2</c:v>
                </c:pt>
                <c:pt idx="5596">
                  <c:v>3.2786885245901599E-2</c:v>
                </c:pt>
                <c:pt idx="5597">
                  <c:v>3.2608695652173898E-2</c:v>
                </c:pt>
                <c:pt idx="5598">
                  <c:v>3.2608695652173898E-2</c:v>
                </c:pt>
                <c:pt idx="5599">
                  <c:v>3.2608695652173898E-2</c:v>
                </c:pt>
                <c:pt idx="5600">
                  <c:v>3.2608695652173898E-2</c:v>
                </c:pt>
                <c:pt idx="5601">
                  <c:v>3.2608695652173898E-2</c:v>
                </c:pt>
                <c:pt idx="5602">
                  <c:v>3.2608695652173898E-2</c:v>
                </c:pt>
                <c:pt idx="5603">
                  <c:v>3.2520325203252001E-2</c:v>
                </c:pt>
                <c:pt idx="5604">
                  <c:v>3.2520325203252001E-2</c:v>
                </c:pt>
                <c:pt idx="5605">
                  <c:v>3.24324324324324E-2</c:v>
                </c:pt>
                <c:pt idx="5606">
                  <c:v>3.2407407407407399E-2</c:v>
                </c:pt>
                <c:pt idx="5607">
                  <c:v>3.2258064516128997E-2</c:v>
                </c:pt>
                <c:pt idx="5608">
                  <c:v>3.2258064516128997E-2</c:v>
                </c:pt>
                <c:pt idx="5609">
                  <c:v>3.2258064516128997E-2</c:v>
                </c:pt>
                <c:pt idx="5610">
                  <c:v>3.2258064516128997E-2</c:v>
                </c:pt>
                <c:pt idx="5611">
                  <c:v>3.2258064516128997E-2</c:v>
                </c:pt>
                <c:pt idx="5612">
                  <c:v>3.2258064516128997E-2</c:v>
                </c:pt>
                <c:pt idx="5613">
                  <c:v>3.2258064516128997E-2</c:v>
                </c:pt>
                <c:pt idx="5614">
                  <c:v>3.2258064516128997E-2</c:v>
                </c:pt>
                <c:pt idx="5615">
                  <c:v>3.2258064516128997E-2</c:v>
                </c:pt>
                <c:pt idx="5616">
                  <c:v>3.2258064516128997E-2</c:v>
                </c:pt>
                <c:pt idx="5617">
                  <c:v>3.2258064516128997E-2</c:v>
                </c:pt>
                <c:pt idx="5618">
                  <c:v>3.2258064516128997E-2</c:v>
                </c:pt>
                <c:pt idx="5619">
                  <c:v>3.2258064516128997E-2</c:v>
                </c:pt>
                <c:pt idx="5620">
                  <c:v>3.2258064516128997E-2</c:v>
                </c:pt>
                <c:pt idx="5621">
                  <c:v>3.2258064516128997E-2</c:v>
                </c:pt>
                <c:pt idx="5622">
                  <c:v>3.2258064516128997E-2</c:v>
                </c:pt>
                <c:pt idx="5623">
                  <c:v>3.2258064516128997E-2</c:v>
                </c:pt>
                <c:pt idx="5624">
                  <c:v>3.2258064516128997E-2</c:v>
                </c:pt>
                <c:pt idx="5625">
                  <c:v>3.2258064516128997E-2</c:v>
                </c:pt>
                <c:pt idx="5626">
                  <c:v>3.2258064516128997E-2</c:v>
                </c:pt>
                <c:pt idx="5627">
                  <c:v>3.2258064516128997E-2</c:v>
                </c:pt>
                <c:pt idx="5628">
                  <c:v>3.2051282051282E-2</c:v>
                </c:pt>
                <c:pt idx="5629">
                  <c:v>3.2028469750889701E-2</c:v>
                </c:pt>
                <c:pt idx="5630">
                  <c:v>3.2000000000000001E-2</c:v>
                </c:pt>
                <c:pt idx="5631">
                  <c:v>3.2000000000000001E-2</c:v>
                </c:pt>
                <c:pt idx="5632">
                  <c:v>3.2000000000000001E-2</c:v>
                </c:pt>
                <c:pt idx="5633">
                  <c:v>3.2000000000000001E-2</c:v>
                </c:pt>
                <c:pt idx="5634">
                  <c:v>3.1914893617021302E-2</c:v>
                </c:pt>
                <c:pt idx="5635">
                  <c:v>3.1914893617021302E-2</c:v>
                </c:pt>
                <c:pt idx="5636">
                  <c:v>3.1847133757961797E-2</c:v>
                </c:pt>
                <c:pt idx="5637">
                  <c:v>3.1847133757961797E-2</c:v>
                </c:pt>
                <c:pt idx="5638">
                  <c:v>3.1746031746031703E-2</c:v>
                </c:pt>
                <c:pt idx="5639">
                  <c:v>3.1746031746031703E-2</c:v>
                </c:pt>
                <c:pt idx="5640">
                  <c:v>3.1746031746031703E-2</c:v>
                </c:pt>
                <c:pt idx="5641">
                  <c:v>3.1746031746031703E-2</c:v>
                </c:pt>
                <c:pt idx="5642">
                  <c:v>3.1746031746031703E-2</c:v>
                </c:pt>
                <c:pt idx="5643">
                  <c:v>3.1746031746031703E-2</c:v>
                </c:pt>
                <c:pt idx="5644">
                  <c:v>3.1746031746031703E-2</c:v>
                </c:pt>
                <c:pt idx="5645">
                  <c:v>3.1746031746031703E-2</c:v>
                </c:pt>
                <c:pt idx="5646">
                  <c:v>3.1746031746031703E-2</c:v>
                </c:pt>
                <c:pt idx="5647">
                  <c:v>3.1746031746031703E-2</c:v>
                </c:pt>
                <c:pt idx="5648">
                  <c:v>3.1746031746031703E-2</c:v>
                </c:pt>
                <c:pt idx="5649">
                  <c:v>3.1746031746031703E-2</c:v>
                </c:pt>
                <c:pt idx="5650">
                  <c:v>3.1746031746031703E-2</c:v>
                </c:pt>
                <c:pt idx="5651">
                  <c:v>3.1746031746031703E-2</c:v>
                </c:pt>
                <c:pt idx="5652">
                  <c:v>3.1746031746031703E-2</c:v>
                </c:pt>
                <c:pt idx="5653">
                  <c:v>3.1578947368421102E-2</c:v>
                </c:pt>
                <c:pt idx="5654">
                  <c:v>3.1578947368421102E-2</c:v>
                </c:pt>
                <c:pt idx="5655">
                  <c:v>3.1496062992125998E-2</c:v>
                </c:pt>
                <c:pt idx="5656">
                  <c:v>3.1496062992125998E-2</c:v>
                </c:pt>
                <c:pt idx="5657">
                  <c:v>3.1446540880503103E-2</c:v>
                </c:pt>
                <c:pt idx="5658">
                  <c:v>3.1446540880503103E-2</c:v>
                </c:pt>
                <c:pt idx="5659">
                  <c:v>3.1446540880503103E-2</c:v>
                </c:pt>
                <c:pt idx="5660">
                  <c:v>3.1446540880503103E-2</c:v>
                </c:pt>
                <c:pt idx="5661">
                  <c:v>3.1390134529148003E-2</c:v>
                </c:pt>
                <c:pt idx="5662">
                  <c:v>3.125E-2</c:v>
                </c:pt>
                <c:pt idx="5663">
                  <c:v>3.125E-2</c:v>
                </c:pt>
                <c:pt idx="5664">
                  <c:v>3.125E-2</c:v>
                </c:pt>
                <c:pt idx="5665">
                  <c:v>3.125E-2</c:v>
                </c:pt>
                <c:pt idx="5666">
                  <c:v>3.125E-2</c:v>
                </c:pt>
                <c:pt idx="5667">
                  <c:v>3.125E-2</c:v>
                </c:pt>
                <c:pt idx="5668">
                  <c:v>3.125E-2</c:v>
                </c:pt>
                <c:pt idx="5669">
                  <c:v>3.125E-2</c:v>
                </c:pt>
                <c:pt idx="5670">
                  <c:v>3.125E-2</c:v>
                </c:pt>
                <c:pt idx="5671">
                  <c:v>3.125E-2</c:v>
                </c:pt>
                <c:pt idx="5672">
                  <c:v>3.125E-2</c:v>
                </c:pt>
                <c:pt idx="5673">
                  <c:v>3.125E-2</c:v>
                </c:pt>
                <c:pt idx="5674">
                  <c:v>3.125E-2</c:v>
                </c:pt>
                <c:pt idx="5675">
                  <c:v>3.125E-2</c:v>
                </c:pt>
                <c:pt idx="5676">
                  <c:v>3.125E-2</c:v>
                </c:pt>
                <c:pt idx="5677">
                  <c:v>3.125E-2</c:v>
                </c:pt>
                <c:pt idx="5678">
                  <c:v>3.125E-2</c:v>
                </c:pt>
                <c:pt idx="5679">
                  <c:v>3.125E-2</c:v>
                </c:pt>
                <c:pt idx="5680">
                  <c:v>3.125E-2</c:v>
                </c:pt>
                <c:pt idx="5681">
                  <c:v>3.125E-2</c:v>
                </c:pt>
                <c:pt idx="5682">
                  <c:v>3.1055900621118002E-2</c:v>
                </c:pt>
                <c:pt idx="5683">
                  <c:v>3.1055900621118002E-2</c:v>
                </c:pt>
                <c:pt idx="5684">
                  <c:v>3.1007751937984499E-2</c:v>
                </c:pt>
                <c:pt idx="5685">
                  <c:v>3.09278350515464E-2</c:v>
                </c:pt>
                <c:pt idx="5686">
                  <c:v>3.09278350515464E-2</c:v>
                </c:pt>
                <c:pt idx="5687">
                  <c:v>3.09278350515464E-2</c:v>
                </c:pt>
                <c:pt idx="5688">
                  <c:v>3.09278350515464E-2</c:v>
                </c:pt>
                <c:pt idx="5689">
                  <c:v>3.09278350515464E-2</c:v>
                </c:pt>
                <c:pt idx="5690">
                  <c:v>3.09278350515464E-2</c:v>
                </c:pt>
                <c:pt idx="5691">
                  <c:v>3.09278350515464E-2</c:v>
                </c:pt>
                <c:pt idx="5692">
                  <c:v>3.0769230769230799E-2</c:v>
                </c:pt>
                <c:pt idx="5693">
                  <c:v>3.0769230769230799E-2</c:v>
                </c:pt>
                <c:pt idx="5694">
                  <c:v>3.0769230769230799E-2</c:v>
                </c:pt>
                <c:pt idx="5695">
                  <c:v>3.0769230769230799E-2</c:v>
                </c:pt>
                <c:pt idx="5696">
                  <c:v>3.0769230769230799E-2</c:v>
                </c:pt>
                <c:pt idx="5697">
                  <c:v>3.0769230769230799E-2</c:v>
                </c:pt>
                <c:pt idx="5698">
                  <c:v>3.0769230769230799E-2</c:v>
                </c:pt>
                <c:pt idx="5699">
                  <c:v>3.0769230769230799E-2</c:v>
                </c:pt>
                <c:pt idx="5700">
                  <c:v>3.0769230769230799E-2</c:v>
                </c:pt>
                <c:pt idx="5701">
                  <c:v>3.0769230769230799E-2</c:v>
                </c:pt>
                <c:pt idx="5702">
                  <c:v>3.0769230769230799E-2</c:v>
                </c:pt>
                <c:pt idx="5703">
                  <c:v>3.0769230769230799E-2</c:v>
                </c:pt>
                <c:pt idx="5704">
                  <c:v>3.0769230769230799E-2</c:v>
                </c:pt>
                <c:pt idx="5705">
                  <c:v>3.06122448979592E-2</c:v>
                </c:pt>
                <c:pt idx="5706">
                  <c:v>3.06122448979592E-2</c:v>
                </c:pt>
                <c:pt idx="5707">
                  <c:v>3.06122448979592E-2</c:v>
                </c:pt>
                <c:pt idx="5708">
                  <c:v>3.06122448979592E-2</c:v>
                </c:pt>
                <c:pt idx="5709">
                  <c:v>3.0534351145038201E-2</c:v>
                </c:pt>
                <c:pt idx="5710">
                  <c:v>3.0534351145038201E-2</c:v>
                </c:pt>
                <c:pt idx="5711">
                  <c:v>3.0508474576271202E-2</c:v>
                </c:pt>
                <c:pt idx="5712">
                  <c:v>3.0434782608695699E-2</c:v>
                </c:pt>
                <c:pt idx="5713">
                  <c:v>3.03030303030303E-2</c:v>
                </c:pt>
                <c:pt idx="5714">
                  <c:v>3.03030303030303E-2</c:v>
                </c:pt>
                <c:pt idx="5715">
                  <c:v>3.03030303030303E-2</c:v>
                </c:pt>
                <c:pt idx="5716">
                  <c:v>3.03030303030303E-2</c:v>
                </c:pt>
                <c:pt idx="5717">
                  <c:v>3.03030303030303E-2</c:v>
                </c:pt>
                <c:pt idx="5718">
                  <c:v>3.03030303030303E-2</c:v>
                </c:pt>
                <c:pt idx="5719">
                  <c:v>3.03030303030303E-2</c:v>
                </c:pt>
                <c:pt idx="5720">
                  <c:v>3.03030303030303E-2</c:v>
                </c:pt>
                <c:pt idx="5721">
                  <c:v>3.03030303030303E-2</c:v>
                </c:pt>
                <c:pt idx="5722">
                  <c:v>3.03030303030303E-2</c:v>
                </c:pt>
                <c:pt idx="5723">
                  <c:v>3.03030303030303E-2</c:v>
                </c:pt>
                <c:pt idx="5724">
                  <c:v>3.03030303030303E-2</c:v>
                </c:pt>
                <c:pt idx="5725">
                  <c:v>3.03030303030303E-2</c:v>
                </c:pt>
                <c:pt idx="5726">
                  <c:v>3.03030303030303E-2</c:v>
                </c:pt>
                <c:pt idx="5727">
                  <c:v>3.02013422818792E-2</c:v>
                </c:pt>
                <c:pt idx="5728">
                  <c:v>3.0188679245282998E-2</c:v>
                </c:pt>
                <c:pt idx="5729">
                  <c:v>3.0150753768844199E-2</c:v>
                </c:pt>
                <c:pt idx="5730">
                  <c:v>3.00751879699248E-2</c:v>
                </c:pt>
                <c:pt idx="5731">
                  <c:v>3.00751879699248E-2</c:v>
                </c:pt>
                <c:pt idx="5732">
                  <c:v>3.0042918454935601E-2</c:v>
                </c:pt>
                <c:pt idx="5733">
                  <c:v>0.03</c:v>
                </c:pt>
                <c:pt idx="5734">
                  <c:v>0.03</c:v>
                </c:pt>
                <c:pt idx="5735">
                  <c:v>0.03</c:v>
                </c:pt>
                <c:pt idx="5736">
                  <c:v>2.9940119760479E-2</c:v>
                </c:pt>
                <c:pt idx="5737">
                  <c:v>2.9850746268656699E-2</c:v>
                </c:pt>
                <c:pt idx="5738">
                  <c:v>2.9850746268656699E-2</c:v>
                </c:pt>
                <c:pt idx="5739">
                  <c:v>2.9850746268656699E-2</c:v>
                </c:pt>
                <c:pt idx="5740">
                  <c:v>2.9850746268656699E-2</c:v>
                </c:pt>
                <c:pt idx="5741">
                  <c:v>2.9850746268656699E-2</c:v>
                </c:pt>
                <c:pt idx="5742">
                  <c:v>2.9850746268656699E-2</c:v>
                </c:pt>
                <c:pt idx="5743">
                  <c:v>2.9850746268656699E-2</c:v>
                </c:pt>
                <c:pt idx="5744">
                  <c:v>2.9850746268656699E-2</c:v>
                </c:pt>
                <c:pt idx="5745">
                  <c:v>2.9850746268656699E-2</c:v>
                </c:pt>
                <c:pt idx="5746">
                  <c:v>2.9850746268656699E-2</c:v>
                </c:pt>
                <c:pt idx="5747">
                  <c:v>2.9850746268656699E-2</c:v>
                </c:pt>
                <c:pt idx="5748">
                  <c:v>2.9761904761904798E-2</c:v>
                </c:pt>
                <c:pt idx="5749">
                  <c:v>2.9761904761904798E-2</c:v>
                </c:pt>
                <c:pt idx="5750">
                  <c:v>2.9702970297029702E-2</c:v>
                </c:pt>
                <c:pt idx="5751">
                  <c:v>2.9702970297029702E-2</c:v>
                </c:pt>
                <c:pt idx="5752">
                  <c:v>2.9702970297029702E-2</c:v>
                </c:pt>
                <c:pt idx="5753">
                  <c:v>2.9702970297029702E-2</c:v>
                </c:pt>
                <c:pt idx="5754">
                  <c:v>2.96296296296296E-2</c:v>
                </c:pt>
                <c:pt idx="5755">
                  <c:v>2.9585798816568001E-2</c:v>
                </c:pt>
                <c:pt idx="5756">
                  <c:v>2.9535864978902999E-2</c:v>
                </c:pt>
                <c:pt idx="5757">
                  <c:v>2.9535864978902999E-2</c:v>
                </c:pt>
                <c:pt idx="5758">
                  <c:v>2.9520295202952001E-2</c:v>
                </c:pt>
                <c:pt idx="5759">
                  <c:v>2.9411764705882401E-2</c:v>
                </c:pt>
                <c:pt idx="5760">
                  <c:v>2.9411764705882401E-2</c:v>
                </c:pt>
                <c:pt idx="5761">
                  <c:v>2.9411764705882401E-2</c:v>
                </c:pt>
                <c:pt idx="5762">
                  <c:v>2.9411764705882401E-2</c:v>
                </c:pt>
                <c:pt idx="5763">
                  <c:v>2.9411764705882401E-2</c:v>
                </c:pt>
                <c:pt idx="5764">
                  <c:v>2.9411764705882401E-2</c:v>
                </c:pt>
                <c:pt idx="5765">
                  <c:v>2.9411764705882401E-2</c:v>
                </c:pt>
                <c:pt idx="5766">
                  <c:v>2.9411764705882401E-2</c:v>
                </c:pt>
                <c:pt idx="5767">
                  <c:v>2.9411764705882401E-2</c:v>
                </c:pt>
                <c:pt idx="5768">
                  <c:v>2.9411764705882401E-2</c:v>
                </c:pt>
                <c:pt idx="5769">
                  <c:v>2.9411764705882401E-2</c:v>
                </c:pt>
                <c:pt idx="5770">
                  <c:v>2.9411764705882401E-2</c:v>
                </c:pt>
                <c:pt idx="5771">
                  <c:v>2.9411764705882401E-2</c:v>
                </c:pt>
                <c:pt idx="5772">
                  <c:v>2.9411764705882401E-2</c:v>
                </c:pt>
                <c:pt idx="5773">
                  <c:v>2.92682926829268E-2</c:v>
                </c:pt>
                <c:pt idx="5774">
                  <c:v>2.9239766081871298E-2</c:v>
                </c:pt>
                <c:pt idx="5775">
                  <c:v>2.9239766081871298E-2</c:v>
                </c:pt>
                <c:pt idx="5776">
                  <c:v>2.9197080291970798E-2</c:v>
                </c:pt>
                <c:pt idx="5777">
                  <c:v>2.9197080291970798E-2</c:v>
                </c:pt>
                <c:pt idx="5778">
                  <c:v>2.9197080291970798E-2</c:v>
                </c:pt>
                <c:pt idx="5779">
                  <c:v>2.9197080291970798E-2</c:v>
                </c:pt>
                <c:pt idx="5780">
                  <c:v>2.9126213592233E-2</c:v>
                </c:pt>
                <c:pt idx="5781">
                  <c:v>2.9126213592233E-2</c:v>
                </c:pt>
                <c:pt idx="5782">
                  <c:v>2.9126213592233E-2</c:v>
                </c:pt>
                <c:pt idx="5783">
                  <c:v>2.8985507246376802E-2</c:v>
                </c:pt>
                <c:pt idx="5784">
                  <c:v>2.8985507246376802E-2</c:v>
                </c:pt>
                <c:pt idx="5785">
                  <c:v>2.8985507246376802E-2</c:v>
                </c:pt>
                <c:pt idx="5786">
                  <c:v>2.8985507246376802E-2</c:v>
                </c:pt>
                <c:pt idx="5787">
                  <c:v>2.8985507246376802E-2</c:v>
                </c:pt>
                <c:pt idx="5788">
                  <c:v>2.8985507246376802E-2</c:v>
                </c:pt>
                <c:pt idx="5789">
                  <c:v>2.8985507246376802E-2</c:v>
                </c:pt>
                <c:pt idx="5790">
                  <c:v>2.8985507246376802E-2</c:v>
                </c:pt>
                <c:pt idx="5791">
                  <c:v>2.8985507246376802E-2</c:v>
                </c:pt>
                <c:pt idx="5792">
                  <c:v>2.8901734104046201E-2</c:v>
                </c:pt>
                <c:pt idx="5793">
                  <c:v>2.8776978417266199E-2</c:v>
                </c:pt>
                <c:pt idx="5794">
                  <c:v>2.8735632183908E-2</c:v>
                </c:pt>
                <c:pt idx="5795">
                  <c:v>2.86885245901639E-2</c:v>
                </c:pt>
                <c:pt idx="5796">
                  <c:v>2.8571428571428598E-2</c:v>
                </c:pt>
                <c:pt idx="5797">
                  <c:v>2.8571428571428598E-2</c:v>
                </c:pt>
                <c:pt idx="5798">
                  <c:v>2.8571428571428598E-2</c:v>
                </c:pt>
                <c:pt idx="5799">
                  <c:v>2.8571428571428598E-2</c:v>
                </c:pt>
                <c:pt idx="5800">
                  <c:v>2.8571428571428598E-2</c:v>
                </c:pt>
                <c:pt idx="5801">
                  <c:v>2.8571428571428598E-2</c:v>
                </c:pt>
                <c:pt idx="5802">
                  <c:v>2.8571428571428598E-2</c:v>
                </c:pt>
                <c:pt idx="5803">
                  <c:v>2.8571428571428598E-2</c:v>
                </c:pt>
                <c:pt idx="5804">
                  <c:v>2.8571428571428598E-2</c:v>
                </c:pt>
                <c:pt idx="5805">
                  <c:v>2.8571428571428598E-2</c:v>
                </c:pt>
                <c:pt idx="5806">
                  <c:v>2.8571428571428598E-2</c:v>
                </c:pt>
                <c:pt idx="5807">
                  <c:v>2.8571428571428598E-2</c:v>
                </c:pt>
                <c:pt idx="5808">
                  <c:v>2.8571428571428598E-2</c:v>
                </c:pt>
                <c:pt idx="5809">
                  <c:v>2.8571428571428598E-2</c:v>
                </c:pt>
                <c:pt idx="5810">
                  <c:v>2.8571428571428598E-2</c:v>
                </c:pt>
                <c:pt idx="5811">
                  <c:v>2.8571428571428598E-2</c:v>
                </c:pt>
                <c:pt idx="5812">
                  <c:v>2.8481012658227799E-2</c:v>
                </c:pt>
                <c:pt idx="5813">
                  <c:v>2.8455284552845499E-2</c:v>
                </c:pt>
                <c:pt idx="5814">
                  <c:v>2.8436018957346001E-2</c:v>
                </c:pt>
                <c:pt idx="5815">
                  <c:v>2.8436018957346001E-2</c:v>
                </c:pt>
                <c:pt idx="5816">
                  <c:v>2.8409090909090901E-2</c:v>
                </c:pt>
                <c:pt idx="5817">
                  <c:v>2.8409090909090901E-2</c:v>
                </c:pt>
                <c:pt idx="5818">
                  <c:v>2.8409090909090901E-2</c:v>
                </c:pt>
                <c:pt idx="5819">
                  <c:v>2.8368794326241099E-2</c:v>
                </c:pt>
                <c:pt idx="5820">
                  <c:v>2.8368794326241099E-2</c:v>
                </c:pt>
                <c:pt idx="5821">
                  <c:v>2.83018867924528E-2</c:v>
                </c:pt>
                <c:pt idx="5822">
                  <c:v>2.8169014084507001E-2</c:v>
                </c:pt>
                <c:pt idx="5823">
                  <c:v>2.8169014084507001E-2</c:v>
                </c:pt>
                <c:pt idx="5824">
                  <c:v>2.8169014084507001E-2</c:v>
                </c:pt>
                <c:pt idx="5825">
                  <c:v>2.8169014084507001E-2</c:v>
                </c:pt>
                <c:pt idx="5826">
                  <c:v>2.8169014084507001E-2</c:v>
                </c:pt>
                <c:pt idx="5827">
                  <c:v>2.8169014084507001E-2</c:v>
                </c:pt>
                <c:pt idx="5828">
                  <c:v>2.8169014084507001E-2</c:v>
                </c:pt>
                <c:pt idx="5829">
                  <c:v>2.8169014084507001E-2</c:v>
                </c:pt>
                <c:pt idx="5830">
                  <c:v>2.8169014084507001E-2</c:v>
                </c:pt>
                <c:pt idx="5831">
                  <c:v>2.81124497991968E-2</c:v>
                </c:pt>
                <c:pt idx="5832">
                  <c:v>2.80373831775701E-2</c:v>
                </c:pt>
                <c:pt idx="5833">
                  <c:v>2.80373831775701E-2</c:v>
                </c:pt>
                <c:pt idx="5834">
                  <c:v>2.80373831775701E-2</c:v>
                </c:pt>
                <c:pt idx="5835">
                  <c:v>2.7972027972028E-2</c:v>
                </c:pt>
                <c:pt idx="5836">
                  <c:v>2.7972027972028E-2</c:v>
                </c:pt>
                <c:pt idx="5837">
                  <c:v>2.7972027972028E-2</c:v>
                </c:pt>
                <c:pt idx="5838">
                  <c:v>2.7972027972028E-2</c:v>
                </c:pt>
                <c:pt idx="5839">
                  <c:v>2.7906976744186001E-2</c:v>
                </c:pt>
                <c:pt idx="5840">
                  <c:v>2.7777777777777801E-2</c:v>
                </c:pt>
                <c:pt idx="5841">
                  <c:v>2.7777777777777801E-2</c:v>
                </c:pt>
                <c:pt idx="5842">
                  <c:v>2.7777777777777801E-2</c:v>
                </c:pt>
                <c:pt idx="5843">
                  <c:v>2.7777777777777801E-2</c:v>
                </c:pt>
                <c:pt idx="5844">
                  <c:v>2.7777777777777801E-2</c:v>
                </c:pt>
                <c:pt idx="5845">
                  <c:v>2.7777777777777801E-2</c:v>
                </c:pt>
                <c:pt idx="5846">
                  <c:v>2.7777777777777801E-2</c:v>
                </c:pt>
                <c:pt idx="5847">
                  <c:v>2.7777777777777801E-2</c:v>
                </c:pt>
                <c:pt idx="5848">
                  <c:v>2.7777777777777801E-2</c:v>
                </c:pt>
                <c:pt idx="5849">
                  <c:v>2.7777777777777801E-2</c:v>
                </c:pt>
                <c:pt idx="5850">
                  <c:v>2.7624309392265199E-2</c:v>
                </c:pt>
                <c:pt idx="5851">
                  <c:v>2.7607361963190202E-2</c:v>
                </c:pt>
                <c:pt idx="5852">
                  <c:v>2.7586206896551699E-2</c:v>
                </c:pt>
                <c:pt idx="5853">
                  <c:v>2.7586206896551699E-2</c:v>
                </c:pt>
                <c:pt idx="5854">
                  <c:v>2.7586206896551699E-2</c:v>
                </c:pt>
                <c:pt idx="5855">
                  <c:v>2.7522935779816501E-2</c:v>
                </c:pt>
                <c:pt idx="5856">
                  <c:v>2.7522935779816501E-2</c:v>
                </c:pt>
                <c:pt idx="5857">
                  <c:v>2.7522935779816501E-2</c:v>
                </c:pt>
                <c:pt idx="5858">
                  <c:v>2.7522935779816501E-2</c:v>
                </c:pt>
                <c:pt idx="5859">
                  <c:v>2.7397260273972601E-2</c:v>
                </c:pt>
                <c:pt idx="5860">
                  <c:v>2.7397260273972601E-2</c:v>
                </c:pt>
                <c:pt idx="5861">
                  <c:v>2.7397260273972601E-2</c:v>
                </c:pt>
                <c:pt idx="5862">
                  <c:v>2.7397260273972601E-2</c:v>
                </c:pt>
                <c:pt idx="5863">
                  <c:v>2.7397260273972601E-2</c:v>
                </c:pt>
                <c:pt idx="5864">
                  <c:v>2.7397260273972601E-2</c:v>
                </c:pt>
                <c:pt idx="5865">
                  <c:v>2.7397260273972601E-2</c:v>
                </c:pt>
                <c:pt idx="5866">
                  <c:v>2.7397260273972601E-2</c:v>
                </c:pt>
                <c:pt idx="5867">
                  <c:v>2.7397260273972601E-2</c:v>
                </c:pt>
                <c:pt idx="5868">
                  <c:v>2.7397260273972601E-2</c:v>
                </c:pt>
                <c:pt idx="5869">
                  <c:v>2.7322404371584699E-2</c:v>
                </c:pt>
                <c:pt idx="5870">
                  <c:v>2.7322404371584699E-2</c:v>
                </c:pt>
                <c:pt idx="5871">
                  <c:v>2.7272727272727299E-2</c:v>
                </c:pt>
                <c:pt idx="5872">
                  <c:v>2.7272727272727299E-2</c:v>
                </c:pt>
                <c:pt idx="5873">
                  <c:v>2.7210884353741499E-2</c:v>
                </c:pt>
                <c:pt idx="5874">
                  <c:v>2.7210884353741499E-2</c:v>
                </c:pt>
                <c:pt idx="5875">
                  <c:v>2.7173913043478298E-2</c:v>
                </c:pt>
                <c:pt idx="5876">
                  <c:v>2.7027027027027001E-2</c:v>
                </c:pt>
                <c:pt idx="5877">
                  <c:v>2.7027027027027001E-2</c:v>
                </c:pt>
                <c:pt idx="5878">
                  <c:v>2.7027027027027001E-2</c:v>
                </c:pt>
                <c:pt idx="5879">
                  <c:v>2.7027027027027001E-2</c:v>
                </c:pt>
                <c:pt idx="5880">
                  <c:v>2.7027027027027001E-2</c:v>
                </c:pt>
                <c:pt idx="5881">
                  <c:v>2.7027027027027001E-2</c:v>
                </c:pt>
                <c:pt idx="5882">
                  <c:v>2.7027027027027001E-2</c:v>
                </c:pt>
                <c:pt idx="5883">
                  <c:v>2.7027027027027001E-2</c:v>
                </c:pt>
                <c:pt idx="5884">
                  <c:v>2.7027027027027001E-2</c:v>
                </c:pt>
                <c:pt idx="5885">
                  <c:v>2.7027027027027001E-2</c:v>
                </c:pt>
                <c:pt idx="5886">
                  <c:v>2.7027027027027001E-2</c:v>
                </c:pt>
                <c:pt idx="5887">
                  <c:v>2.7027027027027001E-2</c:v>
                </c:pt>
                <c:pt idx="5888">
                  <c:v>2.7027027027027001E-2</c:v>
                </c:pt>
                <c:pt idx="5889">
                  <c:v>2.7027027027027001E-2</c:v>
                </c:pt>
                <c:pt idx="5890">
                  <c:v>2.7027027027027001E-2</c:v>
                </c:pt>
                <c:pt idx="5891">
                  <c:v>2.7027027027027001E-2</c:v>
                </c:pt>
                <c:pt idx="5892">
                  <c:v>2.7027027027027001E-2</c:v>
                </c:pt>
                <c:pt idx="5893">
                  <c:v>2.68817204301075E-2</c:v>
                </c:pt>
                <c:pt idx="5894">
                  <c:v>2.6785714285714302E-2</c:v>
                </c:pt>
                <c:pt idx="5895">
                  <c:v>2.6785714285714302E-2</c:v>
                </c:pt>
                <c:pt idx="5896">
                  <c:v>2.6737967914438499E-2</c:v>
                </c:pt>
                <c:pt idx="5897">
                  <c:v>2.66666666666667E-2</c:v>
                </c:pt>
                <c:pt idx="5898">
                  <c:v>2.66666666666667E-2</c:v>
                </c:pt>
                <c:pt idx="5899">
                  <c:v>2.66666666666667E-2</c:v>
                </c:pt>
                <c:pt idx="5900">
                  <c:v>2.66666666666667E-2</c:v>
                </c:pt>
                <c:pt idx="5901">
                  <c:v>2.66666666666667E-2</c:v>
                </c:pt>
                <c:pt idx="5902">
                  <c:v>2.6595744680851099E-2</c:v>
                </c:pt>
                <c:pt idx="5903">
                  <c:v>2.6548672566371698E-2</c:v>
                </c:pt>
                <c:pt idx="5904">
                  <c:v>2.6548672566371698E-2</c:v>
                </c:pt>
                <c:pt idx="5905">
                  <c:v>2.6455026455026499E-2</c:v>
                </c:pt>
                <c:pt idx="5906">
                  <c:v>2.6315789473684199E-2</c:v>
                </c:pt>
                <c:pt idx="5907">
                  <c:v>2.6315789473684199E-2</c:v>
                </c:pt>
                <c:pt idx="5908">
                  <c:v>2.6315789473684199E-2</c:v>
                </c:pt>
                <c:pt idx="5909">
                  <c:v>2.6315789473684199E-2</c:v>
                </c:pt>
                <c:pt idx="5910">
                  <c:v>2.6315789473684199E-2</c:v>
                </c:pt>
                <c:pt idx="5911">
                  <c:v>2.6315789473684199E-2</c:v>
                </c:pt>
                <c:pt idx="5912">
                  <c:v>2.6315789473684199E-2</c:v>
                </c:pt>
                <c:pt idx="5913">
                  <c:v>2.6315789473684199E-2</c:v>
                </c:pt>
                <c:pt idx="5914">
                  <c:v>2.6315789473684199E-2</c:v>
                </c:pt>
                <c:pt idx="5915">
                  <c:v>2.6315789473684199E-2</c:v>
                </c:pt>
                <c:pt idx="5916">
                  <c:v>2.6315789473684199E-2</c:v>
                </c:pt>
                <c:pt idx="5917">
                  <c:v>2.6315789473684199E-2</c:v>
                </c:pt>
                <c:pt idx="5918">
                  <c:v>2.6315789473684199E-2</c:v>
                </c:pt>
                <c:pt idx="5919">
                  <c:v>2.6315789473684199E-2</c:v>
                </c:pt>
                <c:pt idx="5920">
                  <c:v>2.6315789473684199E-2</c:v>
                </c:pt>
                <c:pt idx="5921">
                  <c:v>2.6315789473684199E-2</c:v>
                </c:pt>
                <c:pt idx="5922">
                  <c:v>2.6315789473684199E-2</c:v>
                </c:pt>
                <c:pt idx="5923">
                  <c:v>2.6086956521739101E-2</c:v>
                </c:pt>
                <c:pt idx="5924">
                  <c:v>2.6086956521739101E-2</c:v>
                </c:pt>
                <c:pt idx="5925">
                  <c:v>2.6086956521739101E-2</c:v>
                </c:pt>
                <c:pt idx="5926">
                  <c:v>2.6086956521739101E-2</c:v>
                </c:pt>
                <c:pt idx="5927">
                  <c:v>2.6041666666666699E-2</c:v>
                </c:pt>
                <c:pt idx="5928">
                  <c:v>2.6041666666666699E-2</c:v>
                </c:pt>
                <c:pt idx="5929">
                  <c:v>2.60223048327138E-2</c:v>
                </c:pt>
                <c:pt idx="5930">
                  <c:v>2.5999999999999999E-2</c:v>
                </c:pt>
                <c:pt idx="5931">
                  <c:v>2.5974025974026E-2</c:v>
                </c:pt>
                <c:pt idx="5932">
                  <c:v>2.5974025974026E-2</c:v>
                </c:pt>
                <c:pt idx="5933">
                  <c:v>2.5974025974026E-2</c:v>
                </c:pt>
                <c:pt idx="5934">
                  <c:v>2.5974025974026E-2</c:v>
                </c:pt>
                <c:pt idx="5935">
                  <c:v>2.5974025974026E-2</c:v>
                </c:pt>
                <c:pt idx="5936">
                  <c:v>2.5974025974026E-2</c:v>
                </c:pt>
                <c:pt idx="5937">
                  <c:v>2.5974025974026E-2</c:v>
                </c:pt>
                <c:pt idx="5938">
                  <c:v>2.5974025974026E-2</c:v>
                </c:pt>
                <c:pt idx="5939">
                  <c:v>2.5974025974026E-2</c:v>
                </c:pt>
                <c:pt idx="5940">
                  <c:v>2.5974025974026E-2</c:v>
                </c:pt>
                <c:pt idx="5941">
                  <c:v>2.5974025974026E-2</c:v>
                </c:pt>
                <c:pt idx="5942">
                  <c:v>2.5974025974026E-2</c:v>
                </c:pt>
                <c:pt idx="5943">
                  <c:v>2.5974025974026E-2</c:v>
                </c:pt>
                <c:pt idx="5944">
                  <c:v>2.5974025974026E-2</c:v>
                </c:pt>
                <c:pt idx="5945">
                  <c:v>2.5974025974026E-2</c:v>
                </c:pt>
                <c:pt idx="5946">
                  <c:v>2.5974025974026E-2</c:v>
                </c:pt>
                <c:pt idx="5947">
                  <c:v>2.5974025974026E-2</c:v>
                </c:pt>
                <c:pt idx="5948">
                  <c:v>2.5974025974026E-2</c:v>
                </c:pt>
                <c:pt idx="5949">
                  <c:v>2.5862068965517199E-2</c:v>
                </c:pt>
                <c:pt idx="5950">
                  <c:v>2.5862068965517199E-2</c:v>
                </c:pt>
                <c:pt idx="5951">
                  <c:v>2.5641025641025599E-2</c:v>
                </c:pt>
                <c:pt idx="5952">
                  <c:v>2.5641025641025599E-2</c:v>
                </c:pt>
                <c:pt idx="5953">
                  <c:v>2.5641025641025599E-2</c:v>
                </c:pt>
                <c:pt idx="5954">
                  <c:v>2.5641025641025599E-2</c:v>
                </c:pt>
                <c:pt idx="5955">
                  <c:v>2.5641025641025599E-2</c:v>
                </c:pt>
                <c:pt idx="5956">
                  <c:v>2.5641025641025599E-2</c:v>
                </c:pt>
                <c:pt idx="5957">
                  <c:v>2.5641025641025599E-2</c:v>
                </c:pt>
                <c:pt idx="5958">
                  <c:v>2.5510204081632699E-2</c:v>
                </c:pt>
                <c:pt idx="5959">
                  <c:v>2.54777070063694E-2</c:v>
                </c:pt>
                <c:pt idx="5960">
                  <c:v>2.54777070063694E-2</c:v>
                </c:pt>
                <c:pt idx="5961">
                  <c:v>2.54777070063694E-2</c:v>
                </c:pt>
                <c:pt idx="5962">
                  <c:v>2.5423728813559299E-2</c:v>
                </c:pt>
                <c:pt idx="5963">
                  <c:v>2.5423728813559299E-2</c:v>
                </c:pt>
                <c:pt idx="5964">
                  <c:v>2.5423728813559299E-2</c:v>
                </c:pt>
                <c:pt idx="5965">
                  <c:v>2.5423728813559299E-2</c:v>
                </c:pt>
                <c:pt idx="5966">
                  <c:v>2.5423728813559299E-2</c:v>
                </c:pt>
                <c:pt idx="5967">
                  <c:v>2.53164556962025E-2</c:v>
                </c:pt>
                <c:pt idx="5968">
                  <c:v>2.53164556962025E-2</c:v>
                </c:pt>
                <c:pt idx="5969">
                  <c:v>2.53164556962025E-2</c:v>
                </c:pt>
                <c:pt idx="5970">
                  <c:v>2.53164556962025E-2</c:v>
                </c:pt>
                <c:pt idx="5971">
                  <c:v>2.53164556962025E-2</c:v>
                </c:pt>
                <c:pt idx="5972">
                  <c:v>2.53164556962025E-2</c:v>
                </c:pt>
                <c:pt idx="5973">
                  <c:v>2.53164556962025E-2</c:v>
                </c:pt>
                <c:pt idx="5974">
                  <c:v>2.53164556962025E-2</c:v>
                </c:pt>
                <c:pt idx="5975">
                  <c:v>2.53164556962025E-2</c:v>
                </c:pt>
                <c:pt idx="5976">
                  <c:v>2.5210084033613401E-2</c:v>
                </c:pt>
                <c:pt idx="5977">
                  <c:v>2.51572327044025E-2</c:v>
                </c:pt>
                <c:pt idx="5978">
                  <c:v>2.51572327044025E-2</c:v>
                </c:pt>
                <c:pt idx="5979">
                  <c:v>2.51572327044025E-2</c:v>
                </c:pt>
                <c:pt idx="5980">
                  <c:v>2.51572327044025E-2</c:v>
                </c:pt>
                <c:pt idx="5981">
                  <c:v>2.5000000000000001E-2</c:v>
                </c:pt>
                <c:pt idx="5982">
                  <c:v>2.5000000000000001E-2</c:v>
                </c:pt>
                <c:pt idx="5983">
                  <c:v>2.5000000000000001E-2</c:v>
                </c:pt>
                <c:pt idx="5984">
                  <c:v>2.5000000000000001E-2</c:v>
                </c:pt>
                <c:pt idx="5985">
                  <c:v>2.5000000000000001E-2</c:v>
                </c:pt>
                <c:pt idx="5986">
                  <c:v>2.5000000000000001E-2</c:v>
                </c:pt>
                <c:pt idx="5987">
                  <c:v>2.5000000000000001E-2</c:v>
                </c:pt>
                <c:pt idx="5988">
                  <c:v>2.5000000000000001E-2</c:v>
                </c:pt>
                <c:pt idx="5989">
                  <c:v>2.5000000000000001E-2</c:v>
                </c:pt>
                <c:pt idx="5990">
                  <c:v>2.5000000000000001E-2</c:v>
                </c:pt>
                <c:pt idx="5991">
                  <c:v>2.5000000000000001E-2</c:v>
                </c:pt>
                <c:pt idx="5992">
                  <c:v>2.4844720496894401E-2</c:v>
                </c:pt>
                <c:pt idx="5993">
                  <c:v>2.4844720496894401E-2</c:v>
                </c:pt>
                <c:pt idx="5994">
                  <c:v>2.4793388429752101E-2</c:v>
                </c:pt>
                <c:pt idx="5995">
                  <c:v>2.4793388429752101E-2</c:v>
                </c:pt>
                <c:pt idx="5996">
                  <c:v>2.4793388429752101E-2</c:v>
                </c:pt>
                <c:pt idx="5997">
                  <c:v>2.4752475247524799E-2</c:v>
                </c:pt>
                <c:pt idx="5998">
                  <c:v>2.4691358024691398E-2</c:v>
                </c:pt>
                <c:pt idx="5999">
                  <c:v>2.4691358024691398E-2</c:v>
                </c:pt>
                <c:pt idx="6000">
                  <c:v>2.4691358024691398E-2</c:v>
                </c:pt>
                <c:pt idx="6001">
                  <c:v>2.4691358024691398E-2</c:v>
                </c:pt>
                <c:pt idx="6002">
                  <c:v>2.4539877300613501E-2</c:v>
                </c:pt>
                <c:pt idx="6003">
                  <c:v>2.4539877300613501E-2</c:v>
                </c:pt>
                <c:pt idx="6004">
                  <c:v>2.4390243902439001E-2</c:v>
                </c:pt>
                <c:pt idx="6005">
                  <c:v>2.4390243902439001E-2</c:v>
                </c:pt>
                <c:pt idx="6006">
                  <c:v>2.4390243902439001E-2</c:v>
                </c:pt>
                <c:pt idx="6007">
                  <c:v>2.4390243902439001E-2</c:v>
                </c:pt>
                <c:pt idx="6008">
                  <c:v>2.4390243902439001E-2</c:v>
                </c:pt>
                <c:pt idx="6009">
                  <c:v>2.4390243902439001E-2</c:v>
                </c:pt>
                <c:pt idx="6010">
                  <c:v>2.4390243902439001E-2</c:v>
                </c:pt>
                <c:pt idx="6011">
                  <c:v>2.4390243902439001E-2</c:v>
                </c:pt>
                <c:pt idx="6012">
                  <c:v>2.4390243902439001E-2</c:v>
                </c:pt>
                <c:pt idx="6013">
                  <c:v>2.4316109422492401E-2</c:v>
                </c:pt>
                <c:pt idx="6014">
                  <c:v>2.4193548387096801E-2</c:v>
                </c:pt>
                <c:pt idx="6015">
                  <c:v>2.4193548387096801E-2</c:v>
                </c:pt>
                <c:pt idx="6016">
                  <c:v>2.4193548387096801E-2</c:v>
                </c:pt>
                <c:pt idx="6017">
                  <c:v>2.40963855421687E-2</c:v>
                </c:pt>
                <c:pt idx="6018">
                  <c:v>2.40963855421687E-2</c:v>
                </c:pt>
                <c:pt idx="6019">
                  <c:v>2.40963855421687E-2</c:v>
                </c:pt>
                <c:pt idx="6020">
                  <c:v>2.40963855421687E-2</c:v>
                </c:pt>
                <c:pt idx="6021">
                  <c:v>2.40963855421687E-2</c:v>
                </c:pt>
                <c:pt idx="6022">
                  <c:v>2.40963855421687E-2</c:v>
                </c:pt>
                <c:pt idx="6023">
                  <c:v>2.40963855421687E-2</c:v>
                </c:pt>
                <c:pt idx="6024">
                  <c:v>2.40963855421687E-2</c:v>
                </c:pt>
                <c:pt idx="6025">
                  <c:v>2.40963855421687E-2</c:v>
                </c:pt>
                <c:pt idx="6026">
                  <c:v>2.4024024024024E-2</c:v>
                </c:pt>
                <c:pt idx="6027">
                  <c:v>2.4E-2</c:v>
                </c:pt>
                <c:pt idx="6028">
                  <c:v>2.3809523809523801E-2</c:v>
                </c:pt>
                <c:pt idx="6029">
                  <c:v>2.3809523809523801E-2</c:v>
                </c:pt>
                <c:pt idx="6030">
                  <c:v>2.3809523809523801E-2</c:v>
                </c:pt>
                <c:pt idx="6031">
                  <c:v>2.3809523809523801E-2</c:v>
                </c:pt>
                <c:pt idx="6032">
                  <c:v>2.3809523809523801E-2</c:v>
                </c:pt>
                <c:pt idx="6033">
                  <c:v>2.3622047244094498E-2</c:v>
                </c:pt>
                <c:pt idx="6034">
                  <c:v>2.3622047244094498E-2</c:v>
                </c:pt>
                <c:pt idx="6035">
                  <c:v>2.3622047244094498E-2</c:v>
                </c:pt>
                <c:pt idx="6036">
                  <c:v>2.3598820058997001E-2</c:v>
                </c:pt>
                <c:pt idx="6037">
                  <c:v>2.3584905660377398E-2</c:v>
                </c:pt>
                <c:pt idx="6038">
                  <c:v>2.3569023569023601E-2</c:v>
                </c:pt>
                <c:pt idx="6039">
                  <c:v>2.3529411764705899E-2</c:v>
                </c:pt>
                <c:pt idx="6040">
                  <c:v>2.3529411764705899E-2</c:v>
                </c:pt>
                <c:pt idx="6041">
                  <c:v>2.3529411764705899E-2</c:v>
                </c:pt>
                <c:pt idx="6042">
                  <c:v>2.3529411764705899E-2</c:v>
                </c:pt>
                <c:pt idx="6043">
                  <c:v>2.34375E-2</c:v>
                </c:pt>
                <c:pt idx="6044">
                  <c:v>2.34375E-2</c:v>
                </c:pt>
                <c:pt idx="6045">
                  <c:v>2.32558139534884E-2</c:v>
                </c:pt>
                <c:pt idx="6046">
                  <c:v>2.32558139534884E-2</c:v>
                </c:pt>
                <c:pt idx="6047">
                  <c:v>2.32558139534884E-2</c:v>
                </c:pt>
                <c:pt idx="6048">
                  <c:v>2.32558139534884E-2</c:v>
                </c:pt>
                <c:pt idx="6049">
                  <c:v>2.32558139534884E-2</c:v>
                </c:pt>
                <c:pt idx="6050">
                  <c:v>2.32558139534884E-2</c:v>
                </c:pt>
                <c:pt idx="6051">
                  <c:v>2.32558139534884E-2</c:v>
                </c:pt>
                <c:pt idx="6052">
                  <c:v>2.32558139534884E-2</c:v>
                </c:pt>
                <c:pt idx="6053">
                  <c:v>2.32558139534884E-2</c:v>
                </c:pt>
                <c:pt idx="6054">
                  <c:v>2.3121387283237E-2</c:v>
                </c:pt>
                <c:pt idx="6055">
                  <c:v>2.3076923076923099E-2</c:v>
                </c:pt>
                <c:pt idx="6056">
                  <c:v>2.2988505747126398E-2</c:v>
                </c:pt>
                <c:pt idx="6057">
                  <c:v>2.2988505747126398E-2</c:v>
                </c:pt>
                <c:pt idx="6058">
                  <c:v>2.2900763358778602E-2</c:v>
                </c:pt>
                <c:pt idx="6059">
                  <c:v>2.2875816993463999E-2</c:v>
                </c:pt>
                <c:pt idx="6060">
                  <c:v>2.2857142857142899E-2</c:v>
                </c:pt>
                <c:pt idx="6061">
                  <c:v>2.2857142857142899E-2</c:v>
                </c:pt>
                <c:pt idx="6062">
                  <c:v>2.2857142857142899E-2</c:v>
                </c:pt>
                <c:pt idx="6063">
                  <c:v>2.2857142857142899E-2</c:v>
                </c:pt>
                <c:pt idx="6064">
                  <c:v>2.27272727272727E-2</c:v>
                </c:pt>
                <c:pt idx="6065">
                  <c:v>2.27272727272727E-2</c:v>
                </c:pt>
                <c:pt idx="6066">
                  <c:v>2.27272727272727E-2</c:v>
                </c:pt>
                <c:pt idx="6067">
                  <c:v>2.27272727272727E-2</c:v>
                </c:pt>
                <c:pt idx="6068">
                  <c:v>2.27272727272727E-2</c:v>
                </c:pt>
                <c:pt idx="6069">
                  <c:v>2.27272727272727E-2</c:v>
                </c:pt>
                <c:pt idx="6070">
                  <c:v>2.27272727272727E-2</c:v>
                </c:pt>
                <c:pt idx="6071">
                  <c:v>2.27272727272727E-2</c:v>
                </c:pt>
                <c:pt idx="6072">
                  <c:v>2.27272727272727E-2</c:v>
                </c:pt>
                <c:pt idx="6073">
                  <c:v>2.27272727272727E-2</c:v>
                </c:pt>
                <c:pt idx="6074">
                  <c:v>2.27272727272727E-2</c:v>
                </c:pt>
                <c:pt idx="6075">
                  <c:v>2.27272727272727E-2</c:v>
                </c:pt>
                <c:pt idx="6076">
                  <c:v>2.27272727272727E-2</c:v>
                </c:pt>
                <c:pt idx="6077">
                  <c:v>2.27272727272727E-2</c:v>
                </c:pt>
                <c:pt idx="6078">
                  <c:v>2.2653721682847901E-2</c:v>
                </c:pt>
                <c:pt idx="6079">
                  <c:v>2.2556390977443601E-2</c:v>
                </c:pt>
                <c:pt idx="6080">
                  <c:v>2.2522522522522501E-2</c:v>
                </c:pt>
                <c:pt idx="6081">
                  <c:v>2.2471910112359599E-2</c:v>
                </c:pt>
                <c:pt idx="6082">
                  <c:v>2.2471910112359599E-2</c:v>
                </c:pt>
                <c:pt idx="6083">
                  <c:v>2.2471910112359599E-2</c:v>
                </c:pt>
                <c:pt idx="6084">
                  <c:v>2.2471910112359599E-2</c:v>
                </c:pt>
                <c:pt idx="6085">
                  <c:v>2.2388059701492501E-2</c:v>
                </c:pt>
                <c:pt idx="6086">
                  <c:v>2.2388059701492501E-2</c:v>
                </c:pt>
                <c:pt idx="6087">
                  <c:v>2.2388059701492501E-2</c:v>
                </c:pt>
                <c:pt idx="6088">
                  <c:v>2.2222222222222199E-2</c:v>
                </c:pt>
                <c:pt idx="6089">
                  <c:v>2.2222222222222199E-2</c:v>
                </c:pt>
                <c:pt idx="6090">
                  <c:v>2.2222222222222199E-2</c:v>
                </c:pt>
                <c:pt idx="6091">
                  <c:v>2.2222222222222199E-2</c:v>
                </c:pt>
                <c:pt idx="6092">
                  <c:v>2.2222222222222199E-2</c:v>
                </c:pt>
                <c:pt idx="6093">
                  <c:v>2.2058823529411801E-2</c:v>
                </c:pt>
                <c:pt idx="6094">
                  <c:v>2.2058823529411801E-2</c:v>
                </c:pt>
                <c:pt idx="6095">
                  <c:v>2.2026431718061699E-2</c:v>
                </c:pt>
                <c:pt idx="6096">
                  <c:v>2.1999999999999999E-2</c:v>
                </c:pt>
                <c:pt idx="6097">
                  <c:v>2.1978021978022001E-2</c:v>
                </c:pt>
                <c:pt idx="6098">
                  <c:v>2.1978021978022001E-2</c:v>
                </c:pt>
                <c:pt idx="6099">
                  <c:v>2.1978021978022001E-2</c:v>
                </c:pt>
                <c:pt idx="6100">
                  <c:v>2.1978021978022001E-2</c:v>
                </c:pt>
                <c:pt idx="6101">
                  <c:v>2.1978021978022001E-2</c:v>
                </c:pt>
                <c:pt idx="6102">
                  <c:v>2.1978021978022001E-2</c:v>
                </c:pt>
                <c:pt idx="6103">
                  <c:v>2.1978021978022001E-2</c:v>
                </c:pt>
                <c:pt idx="6104">
                  <c:v>2.18978102189781E-2</c:v>
                </c:pt>
                <c:pt idx="6105">
                  <c:v>2.18978102189781E-2</c:v>
                </c:pt>
                <c:pt idx="6106">
                  <c:v>2.18978102189781E-2</c:v>
                </c:pt>
                <c:pt idx="6107">
                  <c:v>2.1857923497267801E-2</c:v>
                </c:pt>
                <c:pt idx="6108">
                  <c:v>2.1739130434782601E-2</c:v>
                </c:pt>
                <c:pt idx="6109">
                  <c:v>2.1739130434782601E-2</c:v>
                </c:pt>
                <c:pt idx="6110">
                  <c:v>2.1739130434782601E-2</c:v>
                </c:pt>
                <c:pt idx="6111">
                  <c:v>2.1739130434782601E-2</c:v>
                </c:pt>
                <c:pt idx="6112">
                  <c:v>2.1739130434782601E-2</c:v>
                </c:pt>
                <c:pt idx="6113">
                  <c:v>2.1739130434782601E-2</c:v>
                </c:pt>
                <c:pt idx="6114">
                  <c:v>2.1739130434782601E-2</c:v>
                </c:pt>
                <c:pt idx="6115">
                  <c:v>2.1739130434782601E-2</c:v>
                </c:pt>
                <c:pt idx="6116">
                  <c:v>2.1739130434782601E-2</c:v>
                </c:pt>
                <c:pt idx="6117">
                  <c:v>2.1739130434782601E-2</c:v>
                </c:pt>
                <c:pt idx="6118">
                  <c:v>2.1739130434782601E-2</c:v>
                </c:pt>
                <c:pt idx="6119">
                  <c:v>2.15827338129496E-2</c:v>
                </c:pt>
                <c:pt idx="6120">
                  <c:v>2.1505376344085999E-2</c:v>
                </c:pt>
                <c:pt idx="6121">
                  <c:v>2.1428571428571401E-2</c:v>
                </c:pt>
                <c:pt idx="6122">
                  <c:v>2.1428571428571401E-2</c:v>
                </c:pt>
                <c:pt idx="6123">
                  <c:v>2.1276595744680799E-2</c:v>
                </c:pt>
                <c:pt idx="6124">
                  <c:v>2.1276595744680799E-2</c:v>
                </c:pt>
                <c:pt idx="6125">
                  <c:v>2.1276595744680799E-2</c:v>
                </c:pt>
                <c:pt idx="6126">
                  <c:v>2.1276595744680799E-2</c:v>
                </c:pt>
                <c:pt idx="6127">
                  <c:v>2.1276595744680799E-2</c:v>
                </c:pt>
                <c:pt idx="6128">
                  <c:v>2.1126760563380299E-2</c:v>
                </c:pt>
                <c:pt idx="6129">
                  <c:v>2.1126760563380299E-2</c:v>
                </c:pt>
                <c:pt idx="6130">
                  <c:v>2.1126760563380299E-2</c:v>
                </c:pt>
                <c:pt idx="6131">
                  <c:v>2.1052631578947399E-2</c:v>
                </c:pt>
                <c:pt idx="6132">
                  <c:v>2.1052631578947399E-2</c:v>
                </c:pt>
                <c:pt idx="6133">
                  <c:v>2.1052631578947399E-2</c:v>
                </c:pt>
                <c:pt idx="6134">
                  <c:v>2.1052631578947399E-2</c:v>
                </c:pt>
                <c:pt idx="6135">
                  <c:v>2.1052631578947399E-2</c:v>
                </c:pt>
                <c:pt idx="6136">
                  <c:v>2.1052631578947399E-2</c:v>
                </c:pt>
                <c:pt idx="6137">
                  <c:v>2.0979020979021001E-2</c:v>
                </c:pt>
                <c:pt idx="6138">
                  <c:v>2.0833333333333301E-2</c:v>
                </c:pt>
                <c:pt idx="6139">
                  <c:v>2.0833333333333301E-2</c:v>
                </c:pt>
                <c:pt idx="6140">
                  <c:v>2.0833333333333301E-2</c:v>
                </c:pt>
                <c:pt idx="6141">
                  <c:v>2.07100591715976E-2</c:v>
                </c:pt>
                <c:pt idx="6142">
                  <c:v>2.06896551724138E-2</c:v>
                </c:pt>
                <c:pt idx="6143">
                  <c:v>2.06896551724138E-2</c:v>
                </c:pt>
                <c:pt idx="6144">
                  <c:v>2.06185567010309E-2</c:v>
                </c:pt>
                <c:pt idx="6145">
                  <c:v>2.06185567010309E-2</c:v>
                </c:pt>
                <c:pt idx="6146">
                  <c:v>2.06185567010309E-2</c:v>
                </c:pt>
                <c:pt idx="6147">
                  <c:v>2.06185567010309E-2</c:v>
                </c:pt>
                <c:pt idx="6148">
                  <c:v>2.06185567010309E-2</c:v>
                </c:pt>
                <c:pt idx="6149">
                  <c:v>2.0576131687242798E-2</c:v>
                </c:pt>
                <c:pt idx="6150">
                  <c:v>2.0547945205479399E-2</c:v>
                </c:pt>
                <c:pt idx="6151">
                  <c:v>2.0491803278688499E-2</c:v>
                </c:pt>
                <c:pt idx="6152">
                  <c:v>2.0477815699658699E-2</c:v>
                </c:pt>
                <c:pt idx="6153">
                  <c:v>2.04081632653061E-2</c:v>
                </c:pt>
                <c:pt idx="6154">
                  <c:v>2.04081632653061E-2</c:v>
                </c:pt>
                <c:pt idx="6155">
                  <c:v>2.04081632653061E-2</c:v>
                </c:pt>
                <c:pt idx="6156">
                  <c:v>2.04081632653061E-2</c:v>
                </c:pt>
                <c:pt idx="6157">
                  <c:v>2.04081632653061E-2</c:v>
                </c:pt>
                <c:pt idx="6158">
                  <c:v>2.04081632653061E-2</c:v>
                </c:pt>
                <c:pt idx="6159">
                  <c:v>2.04081632653061E-2</c:v>
                </c:pt>
                <c:pt idx="6160">
                  <c:v>2.04081632653061E-2</c:v>
                </c:pt>
                <c:pt idx="6161">
                  <c:v>2.04081632653061E-2</c:v>
                </c:pt>
                <c:pt idx="6162">
                  <c:v>2.04081632653061E-2</c:v>
                </c:pt>
                <c:pt idx="6163">
                  <c:v>2.04081632653061E-2</c:v>
                </c:pt>
                <c:pt idx="6164">
                  <c:v>2.0304568527918801E-2</c:v>
                </c:pt>
                <c:pt idx="6165">
                  <c:v>2.0270270270270299E-2</c:v>
                </c:pt>
                <c:pt idx="6166">
                  <c:v>2.0270270270270299E-2</c:v>
                </c:pt>
                <c:pt idx="6167">
                  <c:v>2.0270270270270299E-2</c:v>
                </c:pt>
                <c:pt idx="6168">
                  <c:v>2.02020202020202E-2</c:v>
                </c:pt>
                <c:pt idx="6169">
                  <c:v>2.02020202020202E-2</c:v>
                </c:pt>
                <c:pt idx="6170">
                  <c:v>2.02020202020202E-2</c:v>
                </c:pt>
                <c:pt idx="6171">
                  <c:v>2.02020202020202E-2</c:v>
                </c:pt>
                <c:pt idx="6172">
                  <c:v>2.02020202020202E-2</c:v>
                </c:pt>
                <c:pt idx="6173">
                  <c:v>2.0161290322580599E-2</c:v>
                </c:pt>
                <c:pt idx="6174">
                  <c:v>2.0161290322580599E-2</c:v>
                </c:pt>
                <c:pt idx="6175">
                  <c:v>2.01511335012594E-2</c:v>
                </c:pt>
                <c:pt idx="6176">
                  <c:v>2.0066889632107E-2</c:v>
                </c:pt>
                <c:pt idx="6177">
                  <c:v>0.02</c:v>
                </c:pt>
                <c:pt idx="6178">
                  <c:v>0.02</c:v>
                </c:pt>
                <c:pt idx="6179">
                  <c:v>0.02</c:v>
                </c:pt>
                <c:pt idx="6180">
                  <c:v>0.02</c:v>
                </c:pt>
                <c:pt idx="6181">
                  <c:v>0.02</c:v>
                </c:pt>
                <c:pt idx="6182">
                  <c:v>0.02</c:v>
                </c:pt>
                <c:pt idx="6183">
                  <c:v>0.02</c:v>
                </c:pt>
                <c:pt idx="6184">
                  <c:v>0.02</c:v>
                </c:pt>
                <c:pt idx="6185">
                  <c:v>0.02</c:v>
                </c:pt>
                <c:pt idx="6186">
                  <c:v>0.02</c:v>
                </c:pt>
                <c:pt idx="6187">
                  <c:v>0.02</c:v>
                </c:pt>
                <c:pt idx="6188">
                  <c:v>0.02</c:v>
                </c:pt>
                <c:pt idx="6189">
                  <c:v>0.02</c:v>
                </c:pt>
                <c:pt idx="6190">
                  <c:v>0.02</c:v>
                </c:pt>
                <c:pt idx="6191">
                  <c:v>0.02</c:v>
                </c:pt>
                <c:pt idx="6192">
                  <c:v>0.02</c:v>
                </c:pt>
                <c:pt idx="6193">
                  <c:v>0.02</c:v>
                </c:pt>
                <c:pt idx="6194">
                  <c:v>0.02</c:v>
                </c:pt>
                <c:pt idx="6195">
                  <c:v>0.02</c:v>
                </c:pt>
                <c:pt idx="6196">
                  <c:v>0.02</c:v>
                </c:pt>
                <c:pt idx="6197">
                  <c:v>0.02</c:v>
                </c:pt>
                <c:pt idx="6198">
                  <c:v>0.02</c:v>
                </c:pt>
                <c:pt idx="6199">
                  <c:v>0.02</c:v>
                </c:pt>
                <c:pt idx="6200">
                  <c:v>1.99004975124378E-2</c:v>
                </c:pt>
                <c:pt idx="6201">
                  <c:v>1.9867549668874201E-2</c:v>
                </c:pt>
                <c:pt idx="6202">
                  <c:v>1.9830028328611901E-2</c:v>
                </c:pt>
                <c:pt idx="6203">
                  <c:v>1.9801980198019799E-2</c:v>
                </c:pt>
                <c:pt idx="6204">
                  <c:v>1.9801980198019799E-2</c:v>
                </c:pt>
                <c:pt idx="6205">
                  <c:v>1.9801980198019799E-2</c:v>
                </c:pt>
                <c:pt idx="6206">
                  <c:v>1.9801980198019799E-2</c:v>
                </c:pt>
                <c:pt idx="6207">
                  <c:v>1.9736842105263198E-2</c:v>
                </c:pt>
                <c:pt idx="6208">
                  <c:v>1.9607843137254902E-2</c:v>
                </c:pt>
                <c:pt idx="6209">
                  <c:v>1.9607843137254902E-2</c:v>
                </c:pt>
                <c:pt idx="6210">
                  <c:v>1.9607843137254902E-2</c:v>
                </c:pt>
                <c:pt idx="6211">
                  <c:v>1.9607843137254902E-2</c:v>
                </c:pt>
                <c:pt idx="6212">
                  <c:v>1.9607843137254902E-2</c:v>
                </c:pt>
                <c:pt idx="6213">
                  <c:v>1.9607843137254902E-2</c:v>
                </c:pt>
                <c:pt idx="6214">
                  <c:v>1.9607843137254902E-2</c:v>
                </c:pt>
                <c:pt idx="6215">
                  <c:v>1.9607843137254902E-2</c:v>
                </c:pt>
                <c:pt idx="6216">
                  <c:v>1.9607843137254902E-2</c:v>
                </c:pt>
                <c:pt idx="6217">
                  <c:v>1.9607843137254902E-2</c:v>
                </c:pt>
                <c:pt idx="6218">
                  <c:v>1.9607843137254902E-2</c:v>
                </c:pt>
                <c:pt idx="6219">
                  <c:v>1.9607843137254902E-2</c:v>
                </c:pt>
                <c:pt idx="6220">
                  <c:v>1.9607843137254902E-2</c:v>
                </c:pt>
                <c:pt idx="6221">
                  <c:v>1.9607843137254902E-2</c:v>
                </c:pt>
                <c:pt idx="6222">
                  <c:v>1.9607843137254902E-2</c:v>
                </c:pt>
                <c:pt idx="6223">
                  <c:v>1.9607843137254902E-2</c:v>
                </c:pt>
                <c:pt idx="6224">
                  <c:v>1.9607843137254902E-2</c:v>
                </c:pt>
                <c:pt idx="6225">
                  <c:v>1.9607843137254902E-2</c:v>
                </c:pt>
                <c:pt idx="6226">
                  <c:v>1.9607843137254902E-2</c:v>
                </c:pt>
                <c:pt idx="6227">
                  <c:v>1.9607843137254902E-2</c:v>
                </c:pt>
                <c:pt idx="6228">
                  <c:v>1.9607843137254902E-2</c:v>
                </c:pt>
                <c:pt idx="6229">
                  <c:v>1.9512195121951199E-2</c:v>
                </c:pt>
                <c:pt idx="6230">
                  <c:v>1.9480519480519501E-2</c:v>
                </c:pt>
                <c:pt idx="6231">
                  <c:v>1.9480519480519501E-2</c:v>
                </c:pt>
                <c:pt idx="6232">
                  <c:v>1.94174757281553E-2</c:v>
                </c:pt>
                <c:pt idx="6233">
                  <c:v>1.94174757281553E-2</c:v>
                </c:pt>
                <c:pt idx="6234">
                  <c:v>1.94174757281553E-2</c:v>
                </c:pt>
                <c:pt idx="6235">
                  <c:v>1.93704600484262E-2</c:v>
                </c:pt>
                <c:pt idx="6236">
                  <c:v>1.9323671497584499E-2</c:v>
                </c:pt>
                <c:pt idx="6237">
                  <c:v>1.9230769230769201E-2</c:v>
                </c:pt>
                <c:pt idx="6238">
                  <c:v>1.9230769230769201E-2</c:v>
                </c:pt>
                <c:pt idx="6239">
                  <c:v>1.9230769230769201E-2</c:v>
                </c:pt>
                <c:pt idx="6240">
                  <c:v>1.9230769230769201E-2</c:v>
                </c:pt>
                <c:pt idx="6241">
                  <c:v>1.9230769230769201E-2</c:v>
                </c:pt>
                <c:pt idx="6242">
                  <c:v>1.9230769230769201E-2</c:v>
                </c:pt>
                <c:pt idx="6243">
                  <c:v>1.9230769230769201E-2</c:v>
                </c:pt>
                <c:pt idx="6244">
                  <c:v>1.9230769230769201E-2</c:v>
                </c:pt>
                <c:pt idx="6245">
                  <c:v>1.9230769230769201E-2</c:v>
                </c:pt>
                <c:pt idx="6246">
                  <c:v>1.9230769230769201E-2</c:v>
                </c:pt>
                <c:pt idx="6247">
                  <c:v>1.9230769230769201E-2</c:v>
                </c:pt>
                <c:pt idx="6248">
                  <c:v>1.9230769230769201E-2</c:v>
                </c:pt>
                <c:pt idx="6249">
                  <c:v>1.9230769230769201E-2</c:v>
                </c:pt>
                <c:pt idx="6250">
                  <c:v>1.9230769230769201E-2</c:v>
                </c:pt>
                <c:pt idx="6251">
                  <c:v>1.9138755980861202E-2</c:v>
                </c:pt>
                <c:pt idx="6252">
                  <c:v>1.9047619047619101E-2</c:v>
                </c:pt>
                <c:pt idx="6253">
                  <c:v>1.9011406844106502E-2</c:v>
                </c:pt>
                <c:pt idx="6254">
                  <c:v>1.8987341772151899E-2</c:v>
                </c:pt>
                <c:pt idx="6255">
                  <c:v>1.8987341772151899E-2</c:v>
                </c:pt>
                <c:pt idx="6256">
                  <c:v>1.8957345971564E-2</c:v>
                </c:pt>
                <c:pt idx="6257">
                  <c:v>1.8939393939393898E-2</c:v>
                </c:pt>
                <c:pt idx="6258">
                  <c:v>1.88679245283019E-2</c:v>
                </c:pt>
                <c:pt idx="6259">
                  <c:v>1.88679245283019E-2</c:v>
                </c:pt>
                <c:pt idx="6260">
                  <c:v>1.88679245283019E-2</c:v>
                </c:pt>
                <c:pt idx="6261">
                  <c:v>1.88679245283019E-2</c:v>
                </c:pt>
                <c:pt idx="6262">
                  <c:v>1.88679245283019E-2</c:v>
                </c:pt>
                <c:pt idx="6263">
                  <c:v>1.88679245283019E-2</c:v>
                </c:pt>
                <c:pt idx="6264">
                  <c:v>1.88679245283019E-2</c:v>
                </c:pt>
                <c:pt idx="6265">
                  <c:v>1.88679245283019E-2</c:v>
                </c:pt>
                <c:pt idx="6266">
                  <c:v>1.88679245283019E-2</c:v>
                </c:pt>
                <c:pt idx="6267">
                  <c:v>1.88679245283019E-2</c:v>
                </c:pt>
                <c:pt idx="6268">
                  <c:v>1.88679245283019E-2</c:v>
                </c:pt>
                <c:pt idx="6269">
                  <c:v>1.88679245283019E-2</c:v>
                </c:pt>
                <c:pt idx="6270">
                  <c:v>1.88679245283019E-2</c:v>
                </c:pt>
                <c:pt idx="6271">
                  <c:v>1.88679245283019E-2</c:v>
                </c:pt>
                <c:pt idx="6272">
                  <c:v>1.88679245283019E-2</c:v>
                </c:pt>
                <c:pt idx="6273">
                  <c:v>1.88679245283019E-2</c:v>
                </c:pt>
                <c:pt idx="6274">
                  <c:v>1.88679245283019E-2</c:v>
                </c:pt>
                <c:pt idx="6275">
                  <c:v>1.88679245283019E-2</c:v>
                </c:pt>
                <c:pt idx="6276">
                  <c:v>1.88679245283019E-2</c:v>
                </c:pt>
                <c:pt idx="6277">
                  <c:v>1.88679245283019E-2</c:v>
                </c:pt>
                <c:pt idx="6278">
                  <c:v>1.88679245283019E-2</c:v>
                </c:pt>
                <c:pt idx="6279">
                  <c:v>1.88679245283019E-2</c:v>
                </c:pt>
                <c:pt idx="6280">
                  <c:v>1.88679245283019E-2</c:v>
                </c:pt>
                <c:pt idx="6281">
                  <c:v>1.88679245283019E-2</c:v>
                </c:pt>
                <c:pt idx="6282">
                  <c:v>1.88679245283019E-2</c:v>
                </c:pt>
                <c:pt idx="6283">
                  <c:v>1.88679245283019E-2</c:v>
                </c:pt>
                <c:pt idx="6284">
                  <c:v>1.8766756032171601E-2</c:v>
                </c:pt>
                <c:pt idx="6285">
                  <c:v>1.8749999999999999E-2</c:v>
                </c:pt>
                <c:pt idx="6286">
                  <c:v>1.8716577540106999E-2</c:v>
                </c:pt>
                <c:pt idx="6287">
                  <c:v>1.86915887850467E-2</c:v>
                </c:pt>
                <c:pt idx="6288">
                  <c:v>1.8633540372670801E-2</c:v>
                </c:pt>
                <c:pt idx="6289">
                  <c:v>1.85185185185185E-2</c:v>
                </c:pt>
                <c:pt idx="6290">
                  <c:v>1.85185185185185E-2</c:v>
                </c:pt>
                <c:pt idx="6291">
                  <c:v>1.85185185185185E-2</c:v>
                </c:pt>
                <c:pt idx="6292">
                  <c:v>1.85185185185185E-2</c:v>
                </c:pt>
                <c:pt idx="6293">
                  <c:v>1.85185185185185E-2</c:v>
                </c:pt>
                <c:pt idx="6294">
                  <c:v>1.85185185185185E-2</c:v>
                </c:pt>
                <c:pt idx="6295">
                  <c:v>1.85185185185185E-2</c:v>
                </c:pt>
                <c:pt idx="6296">
                  <c:v>1.85185185185185E-2</c:v>
                </c:pt>
                <c:pt idx="6297">
                  <c:v>1.85185185185185E-2</c:v>
                </c:pt>
                <c:pt idx="6298">
                  <c:v>1.85185185185185E-2</c:v>
                </c:pt>
                <c:pt idx="6299">
                  <c:v>1.85185185185185E-2</c:v>
                </c:pt>
                <c:pt idx="6300">
                  <c:v>1.85185185185185E-2</c:v>
                </c:pt>
                <c:pt idx="6301">
                  <c:v>1.85185185185185E-2</c:v>
                </c:pt>
                <c:pt idx="6302">
                  <c:v>1.85185185185185E-2</c:v>
                </c:pt>
                <c:pt idx="6303">
                  <c:v>1.85185185185185E-2</c:v>
                </c:pt>
                <c:pt idx="6304">
                  <c:v>1.85185185185185E-2</c:v>
                </c:pt>
                <c:pt idx="6305">
                  <c:v>1.85185185185185E-2</c:v>
                </c:pt>
                <c:pt idx="6306">
                  <c:v>1.85185185185185E-2</c:v>
                </c:pt>
                <c:pt idx="6307">
                  <c:v>1.85185185185185E-2</c:v>
                </c:pt>
                <c:pt idx="6308">
                  <c:v>1.85185185185185E-2</c:v>
                </c:pt>
                <c:pt idx="6309">
                  <c:v>1.85185185185185E-2</c:v>
                </c:pt>
                <c:pt idx="6310">
                  <c:v>1.85185185185185E-2</c:v>
                </c:pt>
                <c:pt idx="6311">
                  <c:v>1.85185185185185E-2</c:v>
                </c:pt>
                <c:pt idx="6312">
                  <c:v>1.85185185185185E-2</c:v>
                </c:pt>
                <c:pt idx="6313">
                  <c:v>1.85185185185185E-2</c:v>
                </c:pt>
                <c:pt idx="6314">
                  <c:v>1.85185185185185E-2</c:v>
                </c:pt>
                <c:pt idx="6315">
                  <c:v>1.85185185185185E-2</c:v>
                </c:pt>
                <c:pt idx="6316">
                  <c:v>1.85185185185185E-2</c:v>
                </c:pt>
                <c:pt idx="6317">
                  <c:v>1.85185185185185E-2</c:v>
                </c:pt>
                <c:pt idx="6318">
                  <c:v>1.85185185185185E-2</c:v>
                </c:pt>
                <c:pt idx="6319">
                  <c:v>1.85185185185185E-2</c:v>
                </c:pt>
                <c:pt idx="6320">
                  <c:v>1.85185185185185E-2</c:v>
                </c:pt>
                <c:pt idx="6321">
                  <c:v>1.8450184501845001E-2</c:v>
                </c:pt>
                <c:pt idx="6322">
                  <c:v>1.8421052631578901E-2</c:v>
                </c:pt>
                <c:pt idx="6323">
                  <c:v>1.84049079754601E-2</c:v>
                </c:pt>
                <c:pt idx="6324">
                  <c:v>1.84049079754601E-2</c:v>
                </c:pt>
                <c:pt idx="6325">
                  <c:v>1.8348623853211E-2</c:v>
                </c:pt>
                <c:pt idx="6326">
                  <c:v>1.8348623853211E-2</c:v>
                </c:pt>
                <c:pt idx="6327">
                  <c:v>1.8348623853211E-2</c:v>
                </c:pt>
                <c:pt idx="6328">
                  <c:v>1.8348623853211E-2</c:v>
                </c:pt>
                <c:pt idx="6329">
                  <c:v>1.8292682926829298E-2</c:v>
                </c:pt>
                <c:pt idx="6330">
                  <c:v>1.8181818181818198E-2</c:v>
                </c:pt>
                <c:pt idx="6331">
                  <c:v>1.8181818181818198E-2</c:v>
                </c:pt>
                <c:pt idx="6332">
                  <c:v>1.8181818181818198E-2</c:v>
                </c:pt>
                <c:pt idx="6333">
                  <c:v>1.8181818181818198E-2</c:v>
                </c:pt>
                <c:pt idx="6334">
                  <c:v>1.8181818181818198E-2</c:v>
                </c:pt>
                <c:pt idx="6335">
                  <c:v>1.8181818181818198E-2</c:v>
                </c:pt>
                <c:pt idx="6336">
                  <c:v>1.8181818181818198E-2</c:v>
                </c:pt>
                <c:pt idx="6337">
                  <c:v>1.8181818181818198E-2</c:v>
                </c:pt>
                <c:pt idx="6338">
                  <c:v>1.8181818181818198E-2</c:v>
                </c:pt>
                <c:pt idx="6339">
                  <c:v>1.8181818181818198E-2</c:v>
                </c:pt>
                <c:pt idx="6340">
                  <c:v>1.8181818181818198E-2</c:v>
                </c:pt>
                <c:pt idx="6341">
                  <c:v>1.8181818181818198E-2</c:v>
                </c:pt>
                <c:pt idx="6342">
                  <c:v>1.8181818181818198E-2</c:v>
                </c:pt>
                <c:pt idx="6343">
                  <c:v>1.8181818181818198E-2</c:v>
                </c:pt>
                <c:pt idx="6344">
                  <c:v>1.8181818181818198E-2</c:v>
                </c:pt>
                <c:pt idx="6345">
                  <c:v>1.8181818181818198E-2</c:v>
                </c:pt>
                <c:pt idx="6346">
                  <c:v>1.8181818181818198E-2</c:v>
                </c:pt>
                <c:pt idx="6347">
                  <c:v>1.8181818181818198E-2</c:v>
                </c:pt>
                <c:pt idx="6348">
                  <c:v>1.8181818181818198E-2</c:v>
                </c:pt>
                <c:pt idx="6349">
                  <c:v>1.8181818181818198E-2</c:v>
                </c:pt>
                <c:pt idx="6350">
                  <c:v>1.8181818181818198E-2</c:v>
                </c:pt>
                <c:pt idx="6351">
                  <c:v>1.8181818181818198E-2</c:v>
                </c:pt>
                <c:pt idx="6352">
                  <c:v>1.8072289156626498E-2</c:v>
                </c:pt>
                <c:pt idx="6353">
                  <c:v>1.8072289156626498E-2</c:v>
                </c:pt>
                <c:pt idx="6354">
                  <c:v>1.79640718562874E-2</c:v>
                </c:pt>
                <c:pt idx="6355">
                  <c:v>1.7857142857142901E-2</c:v>
                </c:pt>
                <c:pt idx="6356">
                  <c:v>1.7857142857142901E-2</c:v>
                </c:pt>
                <c:pt idx="6357">
                  <c:v>1.7857142857142901E-2</c:v>
                </c:pt>
                <c:pt idx="6358">
                  <c:v>1.7857142857142901E-2</c:v>
                </c:pt>
                <c:pt idx="6359">
                  <c:v>1.7857142857142901E-2</c:v>
                </c:pt>
                <c:pt idx="6360">
                  <c:v>1.7857142857142901E-2</c:v>
                </c:pt>
                <c:pt idx="6361">
                  <c:v>1.7857142857142901E-2</c:v>
                </c:pt>
                <c:pt idx="6362">
                  <c:v>1.7857142857142901E-2</c:v>
                </c:pt>
                <c:pt idx="6363">
                  <c:v>1.7857142857142901E-2</c:v>
                </c:pt>
                <c:pt idx="6364">
                  <c:v>1.7857142857142901E-2</c:v>
                </c:pt>
                <c:pt idx="6365">
                  <c:v>1.7857142857142901E-2</c:v>
                </c:pt>
                <c:pt idx="6366">
                  <c:v>1.7857142857142901E-2</c:v>
                </c:pt>
                <c:pt idx="6367">
                  <c:v>1.7857142857142901E-2</c:v>
                </c:pt>
                <c:pt idx="6368">
                  <c:v>1.7857142857142901E-2</c:v>
                </c:pt>
                <c:pt idx="6369">
                  <c:v>1.7857142857142901E-2</c:v>
                </c:pt>
                <c:pt idx="6370">
                  <c:v>1.7857142857142901E-2</c:v>
                </c:pt>
                <c:pt idx="6371">
                  <c:v>1.7857142857142901E-2</c:v>
                </c:pt>
                <c:pt idx="6372">
                  <c:v>1.7817371937639201E-2</c:v>
                </c:pt>
                <c:pt idx="6373">
                  <c:v>1.7699115044247801E-2</c:v>
                </c:pt>
                <c:pt idx="6374">
                  <c:v>1.7699115044247801E-2</c:v>
                </c:pt>
                <c:pt idx="6375">
                  <c:v>1.7699115044247801E-2</c:v>
                </c:pt>
                <c:pt idx="6376">
                  <c:v>1.7699115044247801E-2</c:v>
                </c:pt>
                <c:pt idx="6377">
                  <c:v>1.7699115044247801E-2</c:v>
                </c:pt>
                <c:pt idx="6378">
                  <c:v>1.7699115044247801E-2</c:v>
                </c:pt>
                <c:pt idx="6379">
                  <c:v>1.7605633802816899E-2</c:v>
                </c:pt>
                <c:pt idx="6380">
                  <c:v>1.7595307917888599E-2</c:v>
                </c:pt>
                <c:pt idx="6381">
                  <c:v>1.7543859649122799E-2</c:v>
                </c:pt>
                <c:pt idx="6382">
                  <c:v>1.7543859649122799E-2</c:v>
                </c:pt>
                <c:pt idx="6383">
                  <c:v>1.7543859649122799E-2</c:v>
                </c:pt>
                <c:pt idx="6384">
                  <c:v>1.7543859649122799E-2</c:v>
                </c:pt>
                <c:pt idx="6385">
                  <c:v>1.7543859649122799E-2</c:v>
                </c:pt>
                <c:pt idx="6386">
                  <c:v>1.7543859649122799E-2</c:v>
                </c:pt>
                <c:pt idx="6387">
                  <c:v>1.7543859649122799E-2</c:v>
                </c:pt>
                <c:pt idx="6388">
                  <c:v>1.7543859649122799E-2</c:v>
                </c:pt>
                <c:pt idx="6389">
                  <c:v>1.7543859649122799E-2</c:v>
                </c:pt>
                <c:pt idx="6390">
                  <c:v>1.7543859649122799E-2</c:v>
                </c:pt>
                <c:pt idx="6391">
                  <c:v>1.7543859649122799E-2</c:v>
                </c:pt>
                <c:pt idx="6392">
                  <c:v>1.7543859649122799E-2</c:v>
                </c:pt>
                <c:pt idx="6393">
                  <c:v>1.7543859649122799E-2</c:v>
                </c:pt>
                <c:pt idx="6394">
                  <c:v>1.7543859649122799E-2</c:v>
                </c:pt>
                <c:pt idx="6395">
                  <c:v>1.7543859649122799E-2</c:v>
                </c:pt>
                <c:pt idx="6396">
                  <c:v>1.7543859649122799E-2</c:v>
                </c:pt>
                <c:pt idx="6397">
                  <c:v>1.7543859649122799E-2</c:v>
                </c:pt>
                <c:pt idx="6398">
                  <c:v>1.7543859649122799E-2</c:v>
                </c:pt>
                <c:pt idx="6399">
                  <c:v>1.7543859649122799E-2</c:v>
                </c:pt>
                <c:pt idx="6400">
                  <c:v>1.7543859649122799E-2</c:v>
                </c:pt>
                <c:pt idx="6401">
                  <c:v>1.7543859649122799E-2</c:v>
                </c:pt>
                <c:pt idx="6402">
                  <c:v>1.7543859649122799E-2</c:v>
                </c:pt>
                <c:pt idx="6403">
                  <c:v>1.74216027874564E-2</c:v>
                </c:pt>
                <c:pt idx="6404">
                  <c:v>1.74216027874564E-2</c:v>
                </c:pt>
                <c:pt idx="6405">
                  <c:v>1.7391304347826101E-2</c:v>
                </c:pt>
                <c:pt idx="6406">
                  <c:v>1.7391304347826101E-2</c:v>
                </c:pt>
                <c:pt idx="6407">
                  <c:v>1.7391304347826101E-2</c:v>
                </c:pt>
                <c:pt idx="6408">
                  <c:v>1.7391304347826101E-2</c:v>
                </c:pt>
                <c:pt idx="6409">
                  <c:v>1.72413793103448E-2</c:v>
                </c:pt>
                <c:pt idx="6410">
                  <c:v>1.72413793103448E-2</c:v>
                </c:pt>
                <c:pt idx="6411">
                  <c:v>1.72413793103448E-2</c:v>
                </c:pt>
                <c:pt idx="6412">
                  <c:v>1.72413793103448E-2</c:v>
                </c:pt>
                <c:pt idx="6413">
                  <c:v>1.72413793103448E-2</c:v>
                </c:pt>
                <c:pt idx="6414">
                  <c:v>1.72413793103448E-2</c:v>
                </c:pt>
                <c:pt idx="6415">
                  <c:v>1.72413793103448E-2</c:v>
                </c:pt>
                <c:pt idx="6416">
                  <c:v>1.72413793103448E-2</c:v>
                </c:pt>
                <c:pt idx="6417">
                  <c:v>1.72413793103448E-2</c:v>
                </c:pt>
                <c:pt idx="6418">
                  <c:v>1.72413793103448E-2</c:v>
                </c:pt>
                <c:pt idx="6419">
                  <c:v>1.72413793103448E-2</c:v>
                </c:pt>
                <c:pt idx="6420">
                  <c:v>1.72413793103448E-2</c:v>
                </c:pt>
                <c:pt idx="6421">
                  <c:v>1.72413793103448E-2</c:v>
                </c:pt>
                <c:pt idx="6422">
                  <c:v>1.72413793103448E-2</c:v>
                </c:pt>
                <c:pt idx="6423">
                  <c:v>1.72413793103448E-2</c:v>
                </c:pt>
                <c:pt idx="6424">
                  <c:v>1.7167381974248899E-2</c:v>
                </c:pt>
                <c:pt idx="6425">
                  <c:v>1.7142857142857099E-2</c:v>
                </c:pt>
                <c:pt idx="6426">
                  <c:v>1.7142857142857099E-2</c:v>
                </c:pt>
                <c:pt idx="6427">
                  <c:v>1.7094017094017099E-2</c:v>
                </c:pt>
                <c:pt idx="6428">
                  <c:v>1.7094017094017099E-2</c:v>
                </c:pt>
                <c:pt idx="6429">
                  <c:v>1.7094017094017099E-2</c:v>
                </c:pt>
                <c:pt idx="6430">
                  <c:v>1.7094017094017099E-2</c:v>
                </c:pt>
                <c:pt idx="6431">
                  <c:v>1.7094017094017099E-2</c:v>
                </c:pt>
                <c:pt idx="6432">
                  <c:v>1.7021276595744698E-2</c:v>
                </c:pt>
                <c:pt idx="6433">
                  <c:v>1.6949152542372899E-2</c:v>
                </c:pt>
                <c:pt idx="6434">
                  <c:v>1.6949152542372899E-2</c:v>
                </c:pt>
                <c:pt idx="6435">
                  <c:v>1.6949152542372899E-2</c:v>
                </c:pt>
                <c:pt idx="6436">
                  <c:v>1.6949152542372899E-2</c:v>
                </c:pt>
                <c:pt idx="6437">
                  <c:v>1.6949152542372899E-2</c:v>
                </c:pt>
                <c:pt idx="6438">
                  <c:v>1.6949152542372899E-2</c:v>
                </c:pt>
                <c:pt idx="6439">
                  <c:v>1.6949152542372899E-2</c:v>
                </c:pt>
                <c:pt idx="6440">
                  <c:v>1.6949152542372899E-2</c:v>
                </c:pt>
                <c:pt idx="6441">
                  <c:v>1.6949152542372899E-2</c:v>
                </c:pt>
                <c:pt idx="6442">
                  <c:v>1.6949152542372899E-2</c:v>
                </c:pt>
                <c:pt idx="6443">
                  <c:v>1.6949152542372899E-2</c:v>
                </c:pt>
                <c:pt idx="6444">
                  <c:v>1.6949152542372899E-2</c:v>
                </c:pt>
                <c:pt idx="6445">
                  <c:v>1.6949152542372899E-2</c:v>
                </c:pt>
                <c:pt idx="6446">
                  <c:v>1.6949152542372899E-2</c:v>
                </c:pt>
                <c:pt idx="6447">
                  <c:v>1.6949152542372899E-2</c:v>
                </c:pt>
                <c:pt idx="6448">
                  <c:v>1.6949152542372899E-2</c:v>
                </c:pt>
                <c:pt idx="6449">
                  <c:v>1.6806722689075598E-2</c:v>
                </c:pt>
                <c:pt idx="6450">
                  <c:v>1.67597765363128E-2</c:v>
                </c:pt>
                <c:pt idx="6451">
                  <c:v>1.6666666666666701E-2</c:v>
                </c:pt>
                <c:pt idx="6452">
                  <c:v>1.6666666666666701E-2</c:v>
                </c:pt>
                <c:pt idx="6453">
                  <c:v>1.6666666666666701E-2</c:v>
                </c:pt>
                <c:pt idx="6454">
                  <c:v>1.6666666666666701E-2</c:v>
                </c:pt>
                <c:pt idx="6455">
                  <c:v>1.6666666666666701E-2</c:v>
                </c:pt>
                <c:pt idx="6456">
                  <c:v>1.6666666666666701E-2</c:v>
                </c:pt>
                <c:pt idx="6457">
                  <c:v>1.6666666666666701E-2</c:v>
                </c:pt>
                <c:pt idx="6458">
                  <c:v>1.6666666666666701E-2</c:v>
                </c:pt>
                <c:pt idx="6459">
                  <c:v>1.6666666666666701E-2</c:v>
                </c:pt>
                <c:pt idx="6460">
                  <c:v>1.6666666666666701E-2</c:v>
                </c:pt>
                <c:pt idx="6461">
                  <c:v>1.6666666666666701E-2</c:v>
                </c:pt>
                <c:pt idx="6462">
                  <c:v>1.6666666666666701E-2</c:v>
                </c:pt>
                <c:pt idx="6463">
                  <c:v>1.6666666666666701E-2</c:v>
                </c:pt>
                <c:pt idx="6464">
                  <c:v>1.6528925619834701E-2</c:v>
                </c:pt>
                <c:pt idx="6465">
                  <c:v>1.6528925619834701E-2</c:v>
                </c:pt>
                <c:pt idx="6466">
                  <c:v>1.6528925619834701E-2</c:v>
                </c:pt>
                <c:pt idx="6467">
                  <c:v>1.6438356164383602E-2</c:v>
                </c:pt>
                <c:pt idx="6468">
                  <c:v>1.63934426229508E-2</c:v>
                </c:pt>
                <c:pt idx="6469">
                  <c:v>1.63934426229508E-2</c:v>
                </c:pt>
                <c:pt idx="6470">
                  <c:v>1.63934426229508E-2</c:v>
                </c:pt>
                <c:pt idx="6471">
                  <c:v>1.63934426229508E-2</c:v>
                </c:pt>
                <c:pt idx="6472">
                  <c:v>1.63934426229508E-2</c:v>
                </c:pt>
                <c:pt idx="6473">
                  <c:v>1.63934426229508E-2</c:v>
                </c:pt>
                <c:pt idx="6474">
                  <c:v>1.63934426229508E-2</c:v>
                </c:pt>
                <c:pt idx="6475">
                  <c:v>1.63934426229508E-2</c:v>
                </c:pt>
                <c:pt idx="6476">
                  <c:v>1.63934426229508E-2</c:v>
                </c:pt>
                <c:pt idx="6477">
                  <c:v>1.6260162601626001E-2</c:v>
                </c:pt>
                <c:pt idx="6478">
                  <c:v>1.6260162601626001E-2</c:v>
                </c:pt>
                <c:pt idx="6479">
                  <c:v>1.6260162601626001E-2</c:v>
                </c:pt>
                <c:pt idx="6480">
                  <c:v>1.6260162601626001E-2</c:v>
                </c:pt>
                <c:pt idx="6481">
                  <c:v>1.62162162162162E-2</c:v>
                </c:pt>
                <c:pt idx="6482">
                  <c:v>1.6129032258064498E-2</c:v>
                </c:pt>
                <c:pt idx="6483">
                  <c:v>1.6129032258064498E-2</c:v>
                </c:pt>
                <c:pt idx="6484">
                  <c:v>1.6129032258064498E-2</c:v>
                </c:pt>
                <c:pt idx="6485">
                  <c:v>1.6129032258064498E-2</c:v>
                </c:pt>
                <c:pt idx="6486">
                  <c:v>1.6129032258064498E-2</c:v>
                </c:pt>
                <c:pt idx="6487">
                  <c:v>1.6129032258064498E-2</c:v>
                </c:pt>
                <c:pt idx="6488">
                  <c:v>1.6129032258064498E-2</c:v>
                </c:pt>
                <c:pt idx="6489">
                  <c:v>1.6129032258064498E-2</c:v>
                </c:pt>
                <c:pt idx="6490">
                  <c:v>1.6129032258064498E-2</c:v>
                </c:pt>
                <c:pt idx="6491">
                  <c:v>1.6129032258064498E-2</c:v>
                </c:pt>
                <c:pt idx="6492">
                  <c:v>1.6129032258064498E-2</c:v>
                </c:pt>
                <c:pt idx="6493">
                  <c:v>1.6129032258064498E-2</c:v>
                </c:pt>
                <c:pt idx="6494">
                  <c:v>1.6129032258064498E-2</c:v>
                </c:pt>
                <c:pt idx="6495">
                  <c:v>1.6129032258064498E-2</c:v>
                </c:pt>
                <c:pt idx="6496">
                  <c:v>1.6E-2</c:v>
                </c:pt>
                <c:pt idx="6497">
                  <c:v>1.5936254980079698E-2</c:v>
                </c:pt>
                <c:pt idx="6498">
                  <c:v>1.58730158730159E-2</c:v>
                </c:pt>
                <c:pt idx="6499">
                  <c:v>1.58730158730159E-2</c:v>
                </c:pt>
                <c:pt idx="6500">
                  <c:v>1.58730158730159E-2</c:v>
                </c:pt>
                <c:pt idx="6501">
                  <c:v>1.58730158730159E-2</c:v>
                </c:pt>
                <c:pt idx="6502">
                  <c:v>1.58730158730159E-2</c:v>
                </c:pt>
                <c:pt idx="6503">
                  <c:v>1.58730158730159E-2</c:v>
                </c:pt>
                <c:pt idx="6504">
                  <c:v>1.58730158730159E-2</c:v>
                </c:pt>
                <c:pt idx="6505">
                  <c:v>1.58730158730159E-2</c:v>
                </c:pt>
                <c:pt idx="6506">
                  <c:v>1.58730158730159E-2</c:v>
                </c:pt>
                <c:pt idx="6507">
                  <c:v>1.58730158730159E-2</c:v>
                </c:pt>
                <c:pt idx="6508">
                  <c:v>1.58730158730159E-2</c:v>
                </c:pt>
                <c:pt idx="6509">
                  <c:v>1.58730158730159E-2</c:v>
                </c:pt>
                <c:pt idx="6510">
                  <c:v>1.58730158730159E-2</c:v>
                </c:pt>
                <c:pt idx="6511">
                  <c:v>1.58730158730159E-2</c:v>
                </c:pt>
                <c:pt idx="6512">
                  <c:v>1.58730158730159E-2</c:v>
                </c:pt>
                <c:pt idx="6513">
                  <c:v>1.5748031496062999E-2</c:v>
                </c:pt>
                <c:pt idx="6514">
                  <c:v>1.5748031496062999E-2</c:v>
                </c:pt>
                <c:pt idx="6515">
                  <c:v>1.5748031496062999E-2</c:v>
                </c:pt>
                <c:pt idx="6516">
                  <c:v>1.5625E-2</c:v>
                </c:pt>
                <c:pt idx="6517">
                  <c:v>1.5625E-2</c:v>
                </c:pt>
                <c:pt idx="6518">
                  <c:v>1.5625E-2</c:v>
                </c:pt>
                <c:pt idx="6519">
                  <c:v>1.5625E-2</c:v>
                </c:pt>
                <c:pt idx="6520">
                  <c:v>1.5625E-2</c:v>
                </c:pt>
                <c:pt idx="6521">
                  <c:v>1.5625E-2</c:v>
                </c:pt>
                <c:pt idx="6522">
                  <c:v>1.5625E-2</c:v>
                </c:pt>
                <c:pt idx="6523">
                  <c:v>1.5625E-2</c:v>
                </c:pt>
                <c:pt idx="6524">
                  <c:v>1.5625E-2</c:v>
                </c:pt>
                <c:pt idx="6525">
                  <c:v>1.5625E-2</c:v>
                </c:pt>
                <c:pt idx="6526">
                  <c:v>1.5625E-2</c:v>
                </c:pt>
                <c:pt idx="6527">
                  <c:v>1.5625E-2</c:v>
                </c:pt>
                <c:pt idx="6528">
                  <c:v>1.5625E-2</c:v>
                </c:pt>
                <c:pt idx="6529">
                  <c:v>1.5625E-2</c:v>
                </c:pt>
                <c:pt idx="6530">
                  <c:v>1.5625E-2</c:v>
                </c:pt>
                <c:pt idx="6531">
                  <c:v>1.5625E-2</c:v>
                </c:pt>
                <c:pt idx="6532">
                  <c:v>1.5625E-2</c:v>
                </c:pt>
                <c:pt idx="6533">
                  <c:v>1.5625E-2</c:v>
                </c:pt>
                <c:pt idx="6534">
                  <c:v>1.55038759689923E-2</c:v>
                </c:pt>
                <c:pt idx="6535">
                  <c:v>1.55038759689923E-2</c:v>
                </c:pt>
                <c:pt idx="6536">
                  <c:v>1.5384615384615399E-2</c:v>
                </c:pt>
                <c:pt idx="6537">
                  <c:v>1.5384615384615399E-2</c:v>
                </c:pt>
                <c:pt idx="6538">
                  <c:v>1.5384615384615399E-2</c:v>
                </c:pt>
                <c:pt idx="6539">
                  <c:v>1.5384615384615399E-2</c:v>
                </c:pt>
                <c:pt idx="6540">
                  <c:v>1.5384615384615399E-2</c:v>
                </c:pt>
                <c:pt idx="6541">
                  <c:v>1.5384615384615399E-2</c:v>
                </c:pt>
                <c:pt idx="6542">
                  <c:v>1.5384615384615399E-2</c:v>
                </c:pt>
                <c:pt idx="6543">
                  <c:v>1.5384615384615399E-2</c:v>
                </c:pt>
                <c:pt idx="6544">
                  <c:v>1.5384615384615399E-2</c:v>
                </c:pt>
                <c:pt idx="6545">
                  <c:v>1.5384615384615399E-2</c:v>
                </c:pt>
                <c:pt idx="6546">
                  <c:v>1.5384615384615399E-2</c:v>
                </c:pt>
                <c:pt idx="6547">
                  <c:v>1.5384615384615399E-2</c:v>
                </c:pt>
                <c:pt idx="6548">
                  <c:v>1.5384615384615399E-2</c:v>
                </c:pt>
                <c:pt idx="6549">
                  <c:v>1.5384615384615399E-2</c:v>
                </c:pt>
                <c:pt idx="6550">
                  <c:v>1.5384615384615399E-2</c:v>
                </c:pt>
                <c:pt idx="6551">
                  <c:v>1.5384615384615399E-2</c:v>
                </c:pt>
                <c:pt idx="6552">
                  <c:v>1.5384615384615399E-2</c:v>
                </c:pt>
                <c:pt idx="6553">
                  <c:v>1.5228426395939101E-2</c:v>
                </c:pt>
                <c:pt idx="6554">
                  <c:v>1.5209125475285201E-2</c:v>
                </c:pt>
                <c:pt idx="6555">
                  <c:v>1.5151515151515201E-2</c:v>
                </c:pt>
                <c:pt idx="6556">
                  <c:v>1.5151515151515201E-2</c:v>
                </c:pt>
                <c:pt idx="6557">
                  <c:v>1.5151515151515201E-2</c:v>
                </c:pt>
                <c:pt idx="6558">
                  <c:v>1.5151515151515201E-2</c:v>
                </c:pt>
                <c:pt idx="6559">
                  <c:v>1.5151515151515201E-2</c:v>
                </c:pt>
                <c:pt idx="6560">
                  <c:v>1.5151515151515201E-2</c:v>
                </c:pt>
                <c:pt idx="6561">
                  <c:v>1.5151515151515201E-2</c:v>
                </c:pt>
                <c:pt idx="6562">
                  <c:v>1.5151515151515201E-2</c:v>
                </c:pt>
                <c:pt idx="6563">
                  <c:v>1.5151515151515201E-2</c:v>
                </c:pt>
                <c:pt idx="6564">
                  <c:v>1.50375939849624E-2</c:v>
                </c:pt>
                <c:pt idx="6565">
                  <c:v>1.50375939849624E-2</c:v>
                </c:pt>
                <c:pt idx="6566">
                  <c:v>1.4999999999999999E-2</c:v>
                </c:pt>
                <c:pt idx="6567">
                  <c:v>1.4981273408239701E-2</c:v>
                </c:pt>
                <c:pt idx="6568">
                  <c:v>1.49253731343284E-2</c:v>
                </c:pt>
                <c:pt idx="6569">
                  <c:v>1.49253731343284E-2</c:v>
                </c:pt>
                <c:pt idx="6570">
                  <c:v>1.49253731343284E-2</c:v>
                </c:pt>
                <c:pt idx="6571">
                  <c:v>1.49253731343284E-2</c:v>
                </c:pt>
                <c:pt idx="6572">
                  <c:v>1.49253731343284E-2</c:v>
                </c:pt>
                <c:pt idx="6573">
                  <c:v>1.49253731343284E-2</c:v>
                </c:pt>
                <c:pt idx="6574">
                  <c:v>1.49253731343284E-2</c:v>
                </c:pt>
                <c:pt idx="6575">
                  <c:v>1.49253731343284E-2</c:v>
                </c:pt>
                <c:pt idx="6576">
                  <c:v>1.49253731343284E-2</c:v>
                </c:pt>
                <c:pt idx="6577">
                  <c:v>1.49253731343284E-2</c:v>
                </c:pt>
                <c:pt idx="6578">
                  <c:v>1.49253731343284E-2</c:v>
                </c:pt>
                <c:pt idx="6579">
                  <c:v>1.49253731343284E-2</c:v>
                </c:pt>
                <c:pt idx="6580">
                  <c:v>1.49253731343284E-2</c:v>
                </c:pt>
                <c:pt idx="6581">
                  <c:v>1.49253731343284E-2</c:v>
                </c:pt>
                <c:pt idx="6582">
                  <c:v>1.48148148148148E-2</c:v>
                </c:pt>
                <c:pt idx="6583">
                  <c:v>1.48148148148148E-2</c:v>
                </c:pt>
                <c:pt idx="6584">
                  <c:v>1.4760147601476E-2</c:v>
                </c:pt>
                <c:pt idx="6585">
                  <c:v>1.4705882352941201E-2</c:v>
                </c:pt>
                <c:pt idx="6586">
                  <c:v>1.4705882352941201E-2</c:v>
                </c:pt>
                <c:pt idx="6587">
                  <c:v>1.4705882352941201E-2</c:v>
                </c:pt>
                <c:pt idx="6588">
                  <c:v>1.4705882352941201E-2</c:v>
                </c:pt>
                <c:pt idx="6589">
                  <c:v>1.4705882352941201E-2</c:v>
                </c:pt>
                <c:pt idx="6590">
                  <c:v>1.4705882352941201E-2</c:v>
                </c:pt>
                <c:pt idx="6591">
                  <c:v>1.4705882352941201E-2</c:v>
                </c:pt>
                <c:pt idx="6592">
                  <c:v>1.4705882352941201E-2</c:v>
                </c:pt>
                <c:pt idx="6593">
                  <c:v>1.4705882352941201E-2</c:v>
                </c:pt>
                <c:pt idx="6594">
                  <c:v>1.4705882352941201E-2</c:v>
                </c:pt>
                <c:pt idx="6595">
                  <c:v>1.4705882352941201E-2</c:v>
                </c:pt>
                <c:pt idx="6596">
                  <c:v>1.4705882352941201E-2</c:v>
                </c:pt>
                <c:pt idx="6597">
                  <c:v>1.46627565982405E-2</c:v>
                </c:pt>
                <c:pt idx="6598">
                  <c:v>1.4652014652014701E-2</c:v>
                </c:pt>
                <c:pt idx="6599">
                  <c:v>1.4598540145985399E-2</c:v>
                </c:pt>
                <c:pt idx="6600">
                  <c:v>1.4492753623188401E-2</c:v>
                </c:pt>
                <c:pt idx="6601">
                  <c:v>1.4492753623188401E-2</c:v>
                </c:pt>
                <c:pt idx="6602">
                  <c:v>1.4492753623188401E-2</c:v>
                </c:pt>
                <c:pt idx="6603">
                  <c:v>1.4492753623188401E-2</c:v>
                </c:pt>
                <c:pt idx="6604">
                  <c:v>1.4492753623188401E-2</c:v>
                </c:pt>
                <c:pt idx="6605">
                  <c:v>1.4492753623188401E-2</c:v>
                </c:pt>
                <c:pt idx="6606">
                  <c:v>1.4492753623188401E-2</c:v>
                </c:pt>
                <c:pt idx="6607">
                  <c:v>1.4492753623188401E-2</c:v>
                </c:pt>
                <c:pt idx="6608">
                  <c:v>1.4492753623188401E-2</c:v>
                </c:pt>
                <c:pt idx="6609">
                  <c:v>1.4492753623188401E-2</c:v>
                </c:pt>
                <c:pt idx="6610">
                  <c:v>1.4388489208633099E-2</c:v>
                </c:pt>
                <c:pt idx="6611">
                  <c:v>1.4388489208633099E-2</c:v>
                </c:pt>
                <c:pt idx="6612">
                  <c:v>1.4388489208633099E-2</c:v>
                </c:pt>
                <c:pt idx="6613">
                  <c:v>1.4388489208633099E-2</c:v>
                </c:pt>
                <c:pt idx="6614">
                  <c:v>1.4285714285714299E-2</c:v>
                </c:pt>
                <c:pt idx="6615">
                  <c:v>1.4285714285714299E-2</c:v>
                </c:pt>
                <c:pt idx="6616">
                  <c:v>1.4285714285714299E-2</c:v>
                </c:pt>
                <c:pt idx="6617">
                  <c:v>1.4285714285714299E-2</c:v>
                </c:pt>
                <c:pt idx="6618">
                  <c:v>1.4285714285714299E-2</c:v>
                </c:pt>
                <c:pt idx="6619">
                  <c:v>1.4285714285714299E-2</c:v>
                </c:pt>
                <c:pt idx="6620">
                  <c:v>1.4285714285714299E-2</c:v>
                </c:pt>
                <c:pt idx="6621">
                  <c:v>1.42450142450142E-2</c:v>
                </c:pt>
                <c:pt idx="6622">
                  <c:v>1.41843971631206E-2</c:v>
                </c:pt>
                <c:pt idx="6623">
                  <c:v>1.4084507042253501E-2</c:v>
                </c:pt>
                <c:pt idx="6624">
                  <c:v>1.4084507042253501E-2</c:v>
                </c:pt>
                <c:pt idx="6625">
                  <c:v>1.4084507042253501E-2</c:v>
                </c:pt>
                <c:pt idx="6626">
                  <c:v>1.4084507042253501E-2</c:v>
                </c:pt>
                <c:pt idx="6627">
                  <c:v>1.4084507042253501E-2</c:v>
                </c:pt>
                <c:pt idx="6628">
                  <c:v>1.4084507042253501E-2</c:v>
                </c:pt>
                <c:pt idx="6629">
                  <c:v>1.4084507042253501E-2</c:v>
                </c:pt>
                <c:pt idx="6630">
                  <c:v>1.4084507042253501E-2</c:v>
                </c:pt>
                <c:pt idx="6631">
                  <c:v>1.4084507042253501E-2</c:v>
                </c:pt>
                <c:pt idx="6632">
                  <c:v>1.3986013986014E-2</c:v>
                </c:pt>
                <c:pt idx="6633">
                  <c:v>1.3953488372093001E-2</c:v>
                </c:pt>
                <c:pt idx="6634">
                  <c:v>1.3953488372093001E-2</c:v>
                </c:pt>
                <c:pt idx="6635">
                  <c:v>1.38888888888889E-2</c:v>
                </c:pt>
                <c:pt idx="6636">
                  <c:v>1.38888888888889E-2</c:v>
                </c:pt>
                <c:pt idx="6637">
                  <c:v>1.38888888888889E-2</c:v>
                </c:pt>
                <c:pt idx="6638">
                  <c:v>1.38888888888889E-2</c:v>
                </c:pt>
                <c:pt idx="6639">
                  <c:v>1.38888888888889E-2</c:v>
                </c:pt>
                <c:pt idx="6640">
                  <c:v>1.38888888888889E-2</c:v>
                </c:pt>
                <c:pt idx="6641">
                  <c:v>1.38888888888889E-2</c:v>
                </c:pt>
                <c:pt idx="6642">
                  <c:v>1.38888888888889E-2</c:v>
                </c:pt>
                <c:pt idx="6643">
                  <c:v>1.38888888888889E-2</c:v>
                </c:pt>
                <c:pt idx="6644">
                  <c:v>1.38888888888889E-2</c:v>
                </c:pt>
                <c:pt idx="6645">
                  <c:v>1.38888888888889E-2</c:v>
                </c:pt>
                <c:pt idx="6646">
                  <c:v>1.38888888888889E-2</c:v>
                </c:pt>
                <c:pt idx="6647">
                  <c:v>1.38888888888889E-2</c:v>
                </c:pt>
                <c:pt idx="6648">
                  <c:v>1.38888888888889E-2</c:v>
                </c:pt>
                <c:pt idx="6649">
                  <c:v>1.3840830449827E-2</c:v>
                </c:pt>
                <c:pt idx="6650">
                  <c:v>1.3824884792626699E-2</c:v>
                </c:pt>
                <c:pt idx="6651">
                  <c:v>1.37931034482759E-2</c:v>
                </c:pt>
                <c:pt idx="6652">
                  <c:v>1.37931034482759E-2</c:v>
                </c:pt>
                <c:pt idx="6653">
                  <c:v>1.3761467889908299E-2</c:v>
                </c:pt>
                <c:pt idx="6654">
                  <c:v>1.37362637362637E-2</c:v>
                </c:pt>
                <c:pt idx="6655">
                  <c:v>1.3698630136986301E-2</c:v>
                </c:pt>
                <c:pt idx="6656">
                  <c:v>1.3698630136986301E-2</c:v>
                </c:pt>
                <c:pt idx="6657">
                  <c:v>1.3698630136986301E-2</c:v>
                </c:pt>
                <c:pt idx="6658">
                  <c:v>1.3698630136986301E-2</c:v>
                </c:pt>
                <c:pt idx="6659">
                  <c:v>1.3698630136986301E-2</c:v>
                </c:pt>
                <c:pt idx="6660">
                  <c:v>1.3698630136986301E-2</c:v>
                </c:pt>
                <c:pt idx="6661">
                  <c:v>1.3698630136986301E-2</c:v>
                </c:pt>
                <c:pt idx="6662">
                  <c:v>1.3698630136986301E-2</c:v>
                </c:pt>
                <c:pt idx="6663">
                  <c:v>1.3698630136986301E-2</c:v>
                </c:pt>
                <c:pt idx="6664">
                  <c:v>1.3698630136986301E-2</c:v>
                </c:pt>
                <c:pt idx="6665">
                  <c:v>1.3698630136986301E-2</c:v>
                </c:pt>
                <c:pt idx="6666">
                  <c:v>1.3698630136986301E-2</c:v>
                </c:pt>
                <c:pt idx="6667">
                  <c:v>1.3636363636363599E-2</c:v>
                </c:pt>
                <c:pt idx="6668">
                  <c:v>1.3605442176870699E-2</c:v>
                </c:pt>
                <c:pt idx="6669">
                  <c:v>1.3605442176870699E-2</c:v>
                </c:pt>
                <c:pt idx="6670">
                  <c:v>1.3605442176870699E-2</c:v>
                </c:pt>
                <c:pt idx="6671">
                  <c:v>1.35135135135135E-2</c:v>
                </c:pt>
                <c:pt idx="6672">
                  <c:v>1.35135135135135E-2</c:v>
                </c:pt>
                <c:pt idx="6673">
                  <c:v>1.35135135135135E-2</c:v>
                </c:pt>
                <c:pt idx="6674">
                  <c:v>1.35135135135135E-2</c:v>
                </c:pt>
                <c:pt idx="6675">
                  <c:v>1.34529147982063E-2</c:v>
                </c:pt>
                <c:pt idx="6676">
                  <c:v>1.3377926421404699E-2</c:v>
                </c:pt>
                <c:pt idx="6677">
                  <c:v>1.3333333333333299E-2</c:v>
                </c:pt>
                <c:pt idx="6678">
                  <c:v>1.3333333333333299E-2</c:v>
                </c:pt>
                <c:pt idx="6679">
                  <c:v>1.3333333333333299E-2</c:v>
                </c:pt>
                <c:pt idx="6680">
                  <c:v>1.3333333333333299E-2</c:v>
                </c:pt>
                <c:pt idx="6681">
                  <c:v>1.3333333333333299E-2</c:v>
                </c:pt>
                <c:pt idx="6682">
                  <c:v>1.3333333333333299E-2</c:v>
                </c:pt>
                <c:pt idx="6683">
                  <c:v>1.3333333333333299E-2</c:v>
                </c:pt>
                <c:pt idx="6684">
                  <c:v>1.3333333333333299E-2</c:v>
                </c:pt>
                <c:pt idx="6685">
                  <c:v>1.3245033112582801E-2</c:v>
                </c:pt>
                <c:pt idx="6686">
                  <c:v>1.3215859030837E-2</c:v>
                </c:pt>
                <c:pt idx="6687">
                  <c:v>1.3157894736842099E-2</c:v>
                </c:pt>
                <c:pt idx="6688">
                  <c:v>1.3157894736842099E-2</c:v>
                </c:pt>
                <c:pt idx="6689">
                  <c:v>1.3157894736842099E-2</c:v>
                </c:pt>
                <c:pt idx="6690">
                  <c:v>1.3157894736842099E-2</c:v>
                </c:pt>
                <c:pt idx="6691">
                  <c:v>1.3157894736842099E-2</c:v>
                </c:pt>
                <c:pt idx="6692">
                  <c:v>1.3157894736842099E-2</c:v>
                </c:pt>
                <c:pt idx="6693">
                  <c:v>1.3157894736842099E-2</c:v>
                </c:pt>
                <c:pt idx="6694">
                  <c:v>1.3157894736842099E-2</c:v>
                </c:pt>
                <c:pt idx="6695">
                  <c:v>1.3157894736842099E-2</c:v>
                </c:pt>
                <c:pt idx="6696">
                  <c:v>1.3157894736842099E-2</c:v>
                </c:pt>
                <c:pt idx="6697">
                  <c:v>1.3157894736842099E-2</c:v>
                </c:pt>
                <c:pt idx="6698">
                  <c:v>1.31004366812227E-2</c:v>
                </c:pt>
                <c:pt idx="6699">
                  <c:v>1.30718954248366E-2</c:v>
                </c:pt>
                <c:pt idx="6700">
                  <c:v>1.2987012987013E-2</c:v>
                </c:pt>
                <c:pt idx="6701">
                  <c:v>1.2987012987013E-2</c:v>
                </c:pt>
                <c:pt idx="6702">
                  <c:v>1.2987012987013E-2</c:v>
                </c:pt>
                <c:pt idx="6703">
                  <c:v>1.2987012987013E-2</c:v>
                </c:pt>
                <c:pt idx="6704">
                  <c:v>1.2987012987013E-2</c:v>
                </c:pt>
                <c:pt idx="6705">
                  <c:v>1.2987012987013E-2</c:v>
                </c:pt>
                <c:pt idx="6706">
                  <c:v>1.2987012987013E-2</c:v>
                </c:pt>
                <c:pt idx="6707">
                  <c:v>1.2987012987013E-2</c:v>
                </c:pt>
                <c:pt idx="6708">
                  <c:v>1.2987012987013E-2</c:v>
                </c:pt>
                <c:pt idx="6709">
                  <c:v>1.2987012987013E-2</c:v>
                </c:pt>
                <c:pt idx="6710">
                  <c:v>1.2903225806451601E-2</c:v>
                </c:pt>
                <c:pt idx="6711">
                  <c:v>1.2903225806451601E-2</c:v>
                </c:pt>
                <c:pt idx="6712">
                  <c:v>1.28755364806867E-2</c:v>
                </c:pt>
                <c:pt idx="6713">
                  <c:v>1.2820512820512799E-2</c:v>
                </c:pt>
                <c:pt idx="6714">
                  <c:v>1.2820512820512799E-2</c:v>
                </c:pt>
                <c:pt idx="6715">
                  <c:v>1.2820512820512799E-2</c:v>
                </c:pt>
                <c:pt idx="6716">
                  <c:v>1.2820512820512799E-2</c:v>
                </c:pt>
                <c:pt idx="6717">
                  <c:v>1.2820512820512799E-2</c:v>
                </c:pt>
                <c:pt idx="6718">
                  <c:v>1.2820512820512799E-2</c:v>
                </c:pt>
                <c:pt idx="6719">
                  <c:v>1.2820512820512799E-2</c:v>
                </c:pt>
                <c:pt idx="6720">
                  <c:v>1.2820512820512799E-2</c:v>
                </c:pt>
                <c:pt idx="6721">
                  <c:v>1.26582278481013E-2</c:v>
                </c:pt>
                <c:pt idx="6722">
                  <c:v>1.26582278481013E-2</c:v>
                </c:pt>
                <c:pt idx="6723">
                  <c:v>1.26582278481013E-2</c:v>
                </c:pt>
                <c:pt idx="6724">
                  <c:v>1.26582278481013E-2</c:v>
                </c:pt>
                <c:pt idx="6725">
                  <c:v>1.26582278481013E-2</c:v>
                </c:pt>
                <c:pt idx="6726">
                  <c:v>1.26582278481013E-2</c:v>
                </c:pt>
                <c:pt idx="6727">
                  <c:v>1.26582278481013E-2</c:v>
                </c:pt>
                <c:pt idx="6728">
                  <c:v>1.26582278481013E-2</c:v>
                </c:pt>
                <c:pt idx="6729">
                  <c:v>1.26582278481013E-2</c:v>
                </c:pt>
                <c:pt idx="6730">
                  <c:v>1.26582278481013E-2</c:v>
                </c:pt>
                <c:pt idx="6731">
                  <c:v>1.2500000000000001E-2</c:v>
                </c:pt>
                <c:pt idx="6732">
                  <c:v>1.2500000000000001E-2</c:v>
                </c:pt>
                <c:pt idx="6733">
                  <c:v>1.2500000000000001E-2</c:v>
                </c:pt>
                <c:pt idx="6734">
                  <c:v>1.2500000000000001E-2</c:v>
                </c:pt>
                <c:pt idx="6735">
                  <c:v>1.2500000000000001E-2</c:v>
                </c:pt>
                <c:pt idx="6736">
                  <c:v>1.2422360248447201E-2</c:v>
                </c:pt>
                <c:pt idx="6737">
                  <c:v>1.2422360248447201E-2</c:v>
                </c:pt>
                <c:pt idx="6738">
                  <c:v>1.23839009287926E-2</c:v>
                </c:pt>
                <c:pt idx="6739">
                  <c:v>1.2345679012345699E-2</c:v>
                </c:pt>
                <c:pt idx="6740">
                  <c:v>1.2345679012345699E-2</c:v>
                </c:pt>
                <c:pt idx="6741">
                  <c:v>1.2345679012345699E-2</c:v>
                </c:pt>
                <c:pt idx="6742">
                  <c:v>1.2345679012345699E-2</c:v>
                </c:pt>
                <c:pt idx="6743">
                  <c:v>1.2345679012345699E-2</c:v>
                </c:pt>
                <c:pt idx="6744">
                  <c:v>1.2345679012345699E-2</c:v>
                </c:pt>
                <c:pt idx="6745">
                  <c:v>1.2345679012345699E-2</c:v>
                </c:pt>
                <c:pt idx="6746">
                  <c:v>1.22699386503067E-2</c:v>
                </c:pt>
                <c:pt idx="6747">
                  <c:v>1.22699386503067E-2</c:v>
                </c:pt>
                <c:pt idx="6748">
                  <c:v>1.21951219512195E-2</c:v>
                </c:pt>
                <c:pt idx="6749">
                  <c:v>1.21951219512195E-2</c:v>
                </c:pt>
                <c:pt idx="6750">
                  <c:v>1.21951219512195E-2</c:v>
                </c:pt>
                <c:pt idx="6751">
                  <c:v>1.21951219512195E-2</c:v>
                </c:pt>
                <c:pt idx="6752">
                  <c:v>1.21951219512195E-2</c:v>
                </c:pt>
                <c:pt idx="6753">
                  <c:v>1.21951219512195E-2</c:v>
                </c:pt>
                <c:pt idx="6754">
                  <c:v>1.21951219512195E-2</c:v>
                </c:pt>
                <c:pt idx="6755">
                  <c:v>1.21951219512195E-2</c:v>
                </c:pt>
                <c:pt idx="6756">
                  <c:v>1.21457489878543E-2</c:v>
                </c:pt>
                <c:pt idx="6757">
                  <c:v>1.21212121212121E-2</c:v>
                </c:pt>
                <c:pt idx="6758">
                  <c:v>1.21212121212121E-2</c:v>
                </c:pt>
                <c:pt idx="6759">
                  <c:v>1.2096774193548401E-2</c:v>
                </c:pt>
                <c:pt idx="6760">
                  <c:v>1.20481927710843E-2</c:v>
                </c:pt>
                <c:pt idx="6761">
                  <c:v>1.20481927710843E-2</c:v>
                </c:pt>
                <c:pt idx="6762">
                  <c:v>1.20481927710843E-2</c:v>
                </c:pt>
                <c:pt idx="6763">
                  <c:v>1.20481927710843E-2</c:v>
                </c:pt>
                <c:pt idx="6764">
                  <c:v>1.20481927710843E-2</c:v>
                </c:pt>
                <c:pt idx="6765">
                  <c:v>1.20481927710843E-2</c:v>
                </c:pt>
                <c:pt idx="6766">
                  <c:v>1.20481927710843E-2</c:v>
                </c:pt>
                <c:pt idx="6767">
                  <c:v>1.20481927710843E-2</c:v>
                </c:pt>
                <c:pt idx="6768">
                  <c:v>1.20481927710843E-2</c:v>
                </c:pt>
                <c:pt idx="6769">
                  <c:v>1.20481927710843E-2</c:v>
                </c:pt>
                <c:pt idx="6770">
                  <c:v>1.1952191235059801E-2</c:v>
                </c:pt>
                <c:pt idx="6771">
                  <c:v>1.1904761904761901E-2</c:v>
                </c:pt>
                <c:pt idx="6772">
                  <c:v>1.1904761904761901E-2</c:v>
                </c:pt>
                <c:pt idx="6773">
                  <c:v>1.1904761904761901E-2</c:v>
                </c:pt>
                <c:pt idx="6774">
                  <c:v>1.1904761904761901E-2</c:v>
                </c:pt>
                <c:pt idx="6775">
                  <c:v>1.1904761904761901E-2</c:v>
                </c:pt>
                <c:pt idx="6776">
                  <c:v>1.1904761904761901E-2</c:v>
                </c:pt>
                <c:pt idx="6777">
                  <c:v>1.1904761904761901E-2</c:v>
                </c:pt>
                <c:pt idx="6778">
                  <c:v>1.1904761904761901E-2</c:v>
                </c:pt>
                <c:pt idx="6779">
                  <c:v>1.1904761904761901E-2</c:v>
                </c:pt>
                <c:pt idx="6780">
                  <c:v>1.1764705882352899E-2</c:v>
                </c:pt>
                <c:pt idx="6781">
                  <c:v>1.1764705882352899E-2</c:v>
                </c:pt>
                <c:pt idx="6782">
                  <c:v>1.1764705882352899E-2</c:v>
                </c:pt>
                <c:pt idx="6783">
                  <c:v>1.1764705882352899E-2</c:v>
                </c:pt>
                <c:pt idx="6784">
                  <c:v>1.1764705882352899E-2</c:v>
                </c:pt>
                <c:pt idx="6785">
                  <c:v>1.16279069767442E-2</c:v>
                </c:pt>
                <c:pt idx="6786">
                  <c:v>1.16279069767442E-2</c:v>
                </c:pt>
                <c:pt idx="6787">
                  <c:v>1.16279069767442E-2</c:v>
                </c:pt>
                <c:pt idx="6788">
                  <c:v>1.1494252873563199E-2</c:v>
                </c:pt>
                <c:pt idx="6789">
                  <c:v>1.1494252873563199E-2</c:v>
                </c:pt>
                <c:pt idx="6790">
                  <c:v>1.1494252873563199E-2</c:v>
                </c:pt>
                <c:pt idx="6791">
                  <c:v>1.1494252873563199E-2</c:v>
                </c:pt>
                <c:pt idx="6792">
                  <c:v>1.1494252873563199E-2</c:v>
                </c:pt>
                <c:pt idx="6793">
                  <c:v>1.1494252873563199E-2</c:v>
                </c:pt>
                <c:pt idx="6794">
                  <c:v>1.1494252873563199E-2</c:v>
                </c:pt>
                <c:pt idx="6795">
                  <c:v>1.1494252873563199E-2</c:v>
                </c:pt>
                <c:pt idx="6796">
                  <c:v>1.13636363636364E-2</c:v>
                </c:pt>
                <c:pt idx="6797">
                  <c:v>1.13636363636364E-2</c:v>
                </c:pt>
                <c:pt idx="6798">
                  <c:v>1.13636363636364E-2</c:v>
                </c:pt>
                <c:pt idx="6799">
                  <c:v>1.13636363636364E-2</c:v>
                </c:pt>
                <c:pt idx="6800">
                  <c:v>1.12781954887218E-2</c:v>
                </c:pt>
                <c:pt idx="6801">
                  <c:v>1.12781954887218E-2</c:v>
                </c:pt>
                <c:pt idx="6802">
                  <c:v>1.1235955056179799E-2</c:v>
                </c:pt>
                <c:pt idx="6803">
                  <c:v>1.1235955056179799E-2</c:v>
                </c:pt>
                <c:pt idx="6804">
                  <c:v>1.1235955056179799E-2</c:v>
                </c:pt>
                <c:pt idx="6805">
                  <c:v>1.11731843575419E-2</c:v>
                </c:pt>
                <c:pt idx="6806">
                  <c:v>1.1111111111111099E-2</c:v>
                </c:pt>
                <c:pt idx="6807">
                  <c:v>1.1111111111111099E-2</c:v>
                </c:pt>
                <c:pt idx="6808">
                  <c:v>1.1111111111111099E-2</c:v>
                </c:pt>
                <c:pt idx="6809">
                  <c:v>1.1111111111111099E-2</c:v>
                </c:pt>
                <c:pt idx="6810">
                  <c:v>1.1049723756906099E-2</c:v>
                </c:pt>
                <c:pt idx="6811">
                  <c:v>1.0989010989011E-2</c:v>
                </c:pt>
                <c:pt idx="6812">
                  <c:v>1.0989010989011E-2</c:v>
                </c:pt>
                <c:pt idx="6813">
                  <c:v>1.0989010989011E-2</c:v>
                </c:pt>
                <c:pt idx="6814">
                  <c:v>1.0989010989011E-2</c:v>
                </c:pt>
                <c:pt idx="6815">
                  <c:v>1.0989010989011E-2</c:v>
                </c:pt>
                <c:pt idx="6816">
                  <c:v>1.0989010989011E-2</c:v>
                </c:pt>
                <c:pt idx="6817">
                  <c:v>1.0989010989011E-2</c:v>
                </c:pt>
                <c:pt idx="6818">
                  <c:v>1.09090909090909E-2</c:v>
                </c:pt>
                <c:pt idx="6819">
                  <c:v>1.08991825613079E-2</c:v>
                </c:pt>
                <c:pt idx="6820">
                  <c:v>1.0869565217391301E-2</c:v>
                </c:pt>
                <c:pt idx="6821">
                  <c:v>1.0869565217391301E-2</c:v>
                </c:pt>
                <c:pt idx="6822">
                  <c:v>1.0869565217391301E-2</c:v>
                </c:pt>
                <c:pt idx="6823">
                  <c:v>1.0869565217391301E-2</c:v>
                </c:pt>
                <c:pt idx="6824">
                  <c:v>1.0869565217391301E-2</c:v>
                </c:pt>
                <c:pt idx="6825">
                  <c:v>1.0869565217391301E-2</c:v>
                </c:pt>
                <c:pt idx="6826">
                  <c:v>1.07913669064748E-2</c:v>
                </c:pt>
                <c:pt idx="6827">
                  <c:v>1.0752688172042999E-2</c:v>
                </c:pt>
                <c:pt idx="6828">
                  <c:v>1.0752688172042999E-2</c:v>
                </c:pt>
                <c:pt idx="6829">
                  <c:v>1.0752688172042999E-2</c:v>
                </c:pt>
                <c:pt idx="6830">
                  <c:v>1.0752688172042999E-2</c:v>
                </c:pt>
                <c:pt idx="6831">
                  <c:v>1.0752688172042999E-2</c:v>
                </c:pt>
                <c:pt idx="6832">
                  <c:v>1.0714285714285701E-2</c:v>
                </c:pt>
                <c:pt idx="6833">
                  <c:v>1.06951871657754E-2</c:v>
                </c:pt>
                <c:pt idx="6834">
                  <c:v>1.06951871657754E-2</c:v>
                </c:pt>
                <c:pt idx="6835">
                  <c:v>1.06761565836299E-2</c:v>
                </c:pt>
                <c:pt idx="6836">
                  <c:v>1.0638297872340399E-2</c:v>
                </c:pt>
                <c:pt idx="6837">
                  <c:v>1.0638297872340399E-2</c:v>
                </c:pt>
                <c:pt idx="6838">
                  <c:v>1.0638297872340399E-2</c:v>
                </c:pt>
                <c:pt idx="6839">
                  <c:v>1.0638297872340399E-2</c:v>
                </c:pt>
                <c:pt idx="6840">
                  <c:v>1.0638297872340399E-2</c:v>
                </c:pt>
                <c:pt idx="6841">
                  <c:v>1.0638297872340399E-2</c:v>
                </c:pt>
                <c:pt idx="6842">
                  <c:v>1.0582010582010601E-2</c:v>
                </c:pt>
                <c:pt idx="6843">
                  <c:v>1.0563380281690101E-2</c:v>
                </c:pt>
                <c:pt idx="6844">
                  <c:v>1.05263157894737E-2</c:v>
                </c:pt>
                <c:pt idx="6845">
                  <c:v>1.05263157894737E-2</c:v>
                </c:pt>
                <c:pt idx="6846">
                  <c:v>1.0416666666666701E-2</c:v>
                </c:pt>
                <c:pt idx="6847">
                  <c:v>1.0416666666666701E-2</c:v>
                </c:pt>
                <c:pt idx="6848">
                  <c:v>1.0416666666666701E-2</c:v>
                </c:pt>
                <c:pt idx="6849">
                  <c:v>1.03092783505155E-2</c:v>
                </c:pt>
                <c:pt idx="6850">
                  <c:v>1.03092783505155E-2</c:v>
                </c:pt>
                <c:pt idx="6851">
                  <c:v>1.03092783505155E-2</c:v>
                </c:pt>
                <c:pt idx="6852">
                  <c:v>1.03092783505155E-2</c:v>
                </c:pt>
                <c:pt idx="6853">
                  <c:v>1.03092783505155E-2</c:v>
                </c:pt>
                <c:pt idx="6854">
                  <c:v>1.02040816326531E-2</c:v>
                </c:pt>
                <c:pt idx="6855">
                  <c:v>1.02040816326531E-2</c:v>
                </c:pt>
                <c:pt idx="6856">
                  <c:v>1.02040816326531E-2</c:v>
                </c:pt>
                <c:pt idx="6857">
                  <c:v>1.01522842639594E-2</c:v>
                </c:pt>
                <c:pt idx="6858">
                  <c:v>1.01010101010101E-2</c:v>
                </c:pt>
                <c:pt idx="6859">
                  <c:v>1.01010101010101E-2</c:v>
                </c:pt>
                <c:pt idx="6860">
                  <c:v>1.01010101010101E-2</c:v>
                </c:pt>
                <c:pt idx="6861">
                  <c:v>1.01010101010101E-2</c:v>
                </c:pt>
                <c:pt idx="6862">
                  <c:v>1.01010101010101E-2</c:v>
                </c:pt>
                <c:pt idx="6863">
                  <c:v>1.01010101010101E-2</c:v>
                </c:pt>
                <c:pt idx="6864">
                  <c:v>1.01010101010101E-2</c:v>
                </c:pt>
                <c:pt idx="6865">
                  <c:v>1.01010101010101E-2</c:v>
                </c:pt>
                <c:pt idx="6866">
                  <c:v>1.00502512562814E-2</c:v>
                </c:pt>
                <c:pt idx="6867">
                  <c:v>0.01</c:v>
                </c:pt>
                <c:pt idx="6868">
                  <c:v>0.01</c:v>
                </c:pt>
                <c:pt idx="6869">
                  <c:v>0.01</c:v>
                </c:pt>
                <c:pt idx="6870">
                  <c:v>9.9009900990098994E-3</c:v>
                </c:pt>
                <c:pt idx="6871">
                  <c:v>9.9009900990098994E-3</c:v>
                </c:pt>
                <c:pt idx="6872">
                  <c:v>9.9009900990098994E-3</c:v>
                </c:pt>
                <c:pt idx="6873">
                  <c:v>9.9009900990098994E-3</c:v>
                </c:pt>
                <c:pt idx="6874">
                  <c:v>9.8039215686274508E-3</c:v>
                </c:pt>
                <c:pt idx="6875">
                  <c:v>9.7560975609756097E-3</c:v>
                </c:pt>
                <c:pt idx="6876">
                  <c:v>9.7087378640776708E-3</c:v>
                </c:pt>
                <c:pt idx="6877">
                  <c:v>9.7087378640776708E-3</c:v>
                </c:pt>
                <c:pt idx="6878">
                  <c:v>9.7087378640776708E-3</c:v>
                </c:pt>
                <c:pt idx="6879">
                  <c:v>9.7087378640776708E-3</c:v>
                </c:pt>
                <c:pt idx="6880">
                  <c:v>9.7087378640776708E-3</c:v>
                </c:pt>
                <c:pt idx="6881">
                  <c:v>9.6153846153846194E-3</c:v>
                </c:pt>
                <c:pt idx="6882">
                  <c:v>9.6153846153846194E-3</c:v>
                </c:pt>
                <c:pt idx="6883">
                  <c:v>9.5693779904306199E-3</c:v>
                </c:pt>
                <c:pt idx="6884">
                  <c:v>9.5238095238095195E-3</c:v>
                </c:pt>
                <c:pt idx="6885">
                  <c:v>9.5238095238095195E-3</c:v>
                </c:pt>
                <c:pt idx="6886">
                  <c:v>9.5238095238095195E-3</c:v>
                </c:pt>
                <c:pt idx="6887">
                  <c:v>9.4786729857819895E-3</c:v>
                </c:pt>
                <c:pt idx="6888">
                  <c:v>9.4339622641509396E-3</c:v>
                </c:pt>
                <c:pt idx="6889">
                  <c:v>9.4339622641509396E-3</c:v>
                </c:pt>
                <c:pt idx="6890">
                  <c:v>9.4339622641509396E-3</c:v>
                </c:pt>
                <c:pt idx="6891">
                  <c:v>9.3896713615023494E-3</c:v>
                </c:pt>
                <c:pt idx="6892">
                  <c:v>9.3023255813953504E-3</c:v>
                </c:pt>
                <c:pt idx="6893">
                  <c:v>9.3023255813953504E-3</c:v>
                </c:pt>
                <c:pt idx="6894">
                  <c:v>9.2592592592592605E-3</c:v>
                </c:pt>
                <c:pt idx="6895">
                  <c:v>9.2165898617511503E-3</c:v>
                </c:pt>
                <c:pt idx="6896">
                  <c:v>9.1743119266054999E-3</c:v>
                </c:pt>
                <c:pt idx="6897">
                  <c:v>9.1743119266054999E-3</c:v>
                </c:pt>
                <c:pt idx="6898">
                  <c:v>9.0909090909090905E-3</c:v>
                </c:pt>
                <c:pt idx="6899">
                  <c:v>9.0909090909090905E-3</c:v>
                </c:pt>
                <c:pt idx="6900">
                  <c:v>9.0909090909090905E-3</c:v>
                </c:pt>
                <c:pt idx="6901">
                  <c:v>9.0909090909090905E-3</c:v>
                </c:pt>
                <c:pt idx="6902">
                  <c:v>9.0909090909090905E-3</c:v>
                </c:pt>
                <c:pt idx="6903">
                  <c:v>9.0909090909090905E-3</c:v>
                </c:pt>
                <c:pt idx="6904">
                  <c:v>9.0090090090090107E-3</c:v>
                </c:pt>
                <c:pt idx="6905">
                  <c:v>9.0090090090090107E-3</c:v>
                </c:pt>
                <c:pt idx="6906">
                  <c:v>9.0090090090090107E-3</c:v>
                </c:pt>
                <c:pt idx="6907">
                  <c:v>8.9285714285714298E-3</c:v>
                </c:pt>
                <c:pt idx="6908">
                  <c:v>8.9285714285714298E-3</c:v>
                </c:pt>
                <c:pt idx="6909">
                  <c:v>8.9285714285714298E-3</c:v>
                </c:pt>
                <c:pt idx="6910">
                  <c:v>8.8495575221239006E-3</c:v>
                </c:pt>
                <c:pt idx="6911">
                  <c:v>8.7719298245613996E-3</c:v>
                </c:pt>
                <c:pt idx="6912">
                  <c:v>8.7719298245613996E-3</c:v>
                </c:pt>
                <c:pt idx="6913">
                  <c:v>8.7719298245613996E-3</c:v>
                </c:pt>
                <c:pt idx="6914">
                  <c:v>8.7719298245613996E-3</c:v>
                </c:pt>
                <c:pt idx="6915">
                  <c:v>8.6956521739130401E-3</c:v>
                </c:pt>
                <c:pt idx="6916">
                  <c:v>8.6956521739130401E-3</c:v>
                </c:pt>
                <c:pt idx="6917">
                  <c:v>8.6956521739130401E-3</c:v>
                </c:pt>
                <c:pt idx="6918">
                  <c:v>8.6956521739130401E-3</c:v>
                </c:pt>
                <c:pt idx="6919">
                  <c:v>8.6206896551724102E-3</c:v>
                </c:pt>
                <c:pt idx="6920">
                  <c:v>8.6206896551724102E-3</c:v>
                </c:pt>
                <c:pt idx="6921">
                  <c:v>8.58369098712446E-3</c:v>
                </c:pt>
                <c:pt idx="6922">
                  <c:v>8.5470085470085496E-3</c:v>
                </c:pt>
                <c:pt idx="6923">
                  <c:v>8.5470085470085496E-3</c:v>
                </c:pt>
                <c:pt idx="6924">
                  <c:v>8.4985835694051E-3</c:v>
                </c:pt>
                <c:pt idx="6925">
                  <c:v>8.4745762711864406E-3</c:v>
                </c:pt>
                <c:pt idx="6926">
                  <c:v>8.4745762711864406E-3</c:v>
                </c:pt>
                <c:pt idx="6927">
                  <c:v>8.4745762711864406E-3</c:v>
                </c:pt>
                <c:pt idx="6928">
                  <c:v>8.4033613445378096E-3</c:v>
                </c:pt>
                <c:pt idx="6929">
                  <c:v>8.4033613445378096E-3</c:v>
                </c:pt>
                <c:pt idx="6930">
                  <c:v>8.3333333333333297E-3</c:v>
                </c:pt>
                <c:pt idx="6931">
                  <c:v>8.3333333333333297E-3</c:v>
                </c:pt>
                <c:pt idx="6932">
                  <c:v>8.2644628099173608E-3</c:v>
                </c:pt>
                <c:pt idx="6933">
                  <c:v>8.2644628099173608E-3</c:v>
                </c:pt>
                <c:pt idx="6934">
                  <c:v>8.2644628099173608E-3</c:v>
                </c:pt>
                <c:pt idx="6935">
                  <c:v>8.2644628099173608E-3</c:v>
                </c:pt>
                <c:pt idx="6936">
                  <c:v>8.1967213114754103E-3</c:v>
                </c:pt>
                <c:pt idx="6937">
                  <c:v>8.1743869209809292E-3</c:v>
                </c:pt>
                <c:pt idx="6938">
                  <c:v>8.1300813008130107E-3</c:v>
                </c:pt>
                <c:pt idx="6939">
                  <c:v>8.1300813008130107E-3</c:v>
                </c:pt>
                <c:pt idx="6940">
                  <c:v>8.1300813008130107E-3</c:v>
                </c:pt>
                <c:pt idx="6941">
                  <c:v>8.1300813008130107E-3</c:v>
                </c:pt>
                <c:pt idx="6942">
                  <c:v>8.0808080808080808E-3</c:v>
                </c:pt>
                <c:pt idx="6943">
                  <c:v>8.0645161290322596E-3</c:v>
                </c:pt>
                <c:pt idx="6944">
                  <c:v>8.0000000000000002E-3</c:v>
                </c:pt>
                <c:pt idx="6945">
                  <c:v>8.0000000000000002E-3</c:v>
                </c:pt>
                <c:pt idx="6946">
                  <c:v>7.8740157480314994E-3</c:v>
                </c:pt>
                <c:pt idx="6947">
                  <c:v>7.8740157480314994E-3</c:v>
                </c:pt>
                <c:pt idx="6948">
                  <c:v>7.8431372549019607E-3</c:v>
                </c:pt>
                <c:pt idx="6949">
                  <c:v>7.8125E-3</c:v>
                </c:pt>
                <c:pt idx="6950">
                  <c:v>7.8125E-3</c:v>
                </c:pt>
                <c:pt idx="6951">
                  <c:v>7.7821011673151804E-3</c:v>
                </c:pt>
                <c:pt idx="6952">
                  <c:v>7.7519379844961196E-3</c:v>
                </c:pt>
                <c:pt idx="6953">
                  <c:v>7.7519379844961196E-3</c:v>
                </c:pt>
                <c:pt idx="6954">
                  <c:v>7.7519379844961196E-3</c:v>
                </c:pt>
                <c:pt idx="6955">
                  <c:v>7.6923076923076901E-3</c:v>
                </c:pt>
                <c:pt idx="6956">
                  <c:v>7.63358778625954E-3</c:v>
                </c:pt>
                <c:pt idx="6957">
                  <c:v>7.63358778625954E-3</c:v>
                </c:pt>
                <c:pt idx="6958">
                  <c:v>7.5187969924812E-3</c:v>
                </c:pt>
                <c:pt idx="6959">
                  <c:v>7.4626865671641798E-3</c:v>
                </c:pt>
                <c:pt idx="6960">
                  <c:v>7.4626865671641798E-3</c:v>
                </c:pt>
                <c:pt idx="6961">
                  <c:v>7.4074074074074103E-3</c:v>
                </c:pt>
                <c:pt idx="6962">
                  <c:v>7.4074074074074103E-3</c:v>
                </c:pt>
                <c:pt idx="6963">
                  <c:v>7.2992700729926996E-3</c:v>
                </c:pt>
                <c:pt idx="6964">
                  <c:v>7.2463768115942004E-3</c:v>
                </c:pt>
                <c:pt idx="6965">
                  <c:v>7.14285714285714E-3</c:v>
                </c:pt>
                <c:pt idx="6966">
                  <c:v>7.14285714285714E-3</c:v>
                </c:pt>
                <c:pt idx="6967">
                  <c:v>7.09219858156028E-3</c:v>
                </c:pt>
                <c:pt idx="6968">
                  <c:v>7.09219858156028E-3</c:v>
                </c:pt>
                <c:pt idx="6969">
                  <c:v>7.0422535211267599E-3</c:v>
                </c:pt>
                <c:pt idx="6970">
                  <c:v>7.0422535211267599E-3</c:v>
                </c:pt>
                <c:pt idx="6971">
                  <c:v>7.0422535211267599E-3</c:v>
                </c:pt>
                <c:pt idx="6972">
                  <c:v>7.0422535211267599E-3</c:v>
                </c:pt>
                <c:pt idx="6973">
                  <c:v>6.9930069930069904E-3</c:v>
                </c:pt>
                <c:pt idx="6974">
                  <c:v>6.9444444444444397E-3</c:v>
                </c:pt>
                <c:pt idx="6975">
                  <c:v>6.9444444444444397E-3</c:v>
                </c:pt>
                <c:pt idx="6976">
                  <c:v>6.8965517241379301E-3</c:v>
                </c:pt>
                <c:pt idx="6977">
                  <c:v>6.8965517241379301E-3</c:v>
                </c:pt>
                <c:pt idx="6978">
                  <c:v>6.8965517241379301E-3</c:v>
                </c:pt>
                <c:pt idx="6979">
                  <c:v>6.8965517241379301E-3</c:v>
                </c:pt>
                <c:pt idx="6980">
                  <c:v>6.8493150684931503E-3</c:v>
                </c:pt>
                <c:pt idx="6981">
                  <c:v>6.8493150684931503E-3</c:v>
                </c:pt>
                <c:pt idx="6982">
                  <c:v>6.8493150684931503E-3</c:v>
                </c:pt>
                <c:pt idx="6983">
                  <c:v>6.8027210884353704E-3</c:v>
                </c:pt>
                <c:pt idx="6984">
                  <c:v>6.7567567567567597E-3</c:v>
                </c:pt>
                <c:pt idx="6985">
                  <c:v>6.7114093959731499E-3</c:v>
                </c:pt>
                <c:pt idx="6986">
                  <c:v>6.7114093959731499E-3</c:v>
                </c:pt>
                <c:pt idx="6987">
                  <c:v>6.6666666666666697E-3</c:v>
                </c:pt>
                <c:pt idx="6988">
                  <c:v>6.6666666666666697E-3</c:v>
                </c:pt>
                <c:pt idx="6989">
                  <c:v>6.5789473684210497E-3</c:v>
                </c:pt>
                <c:pt idx="6990">
                  <c:v>6.5789473684210497E-3</c:v>
                </c:pt>
                <c:pt idx="6991">
                  <c:v>6.5359477124183E-3</c:v>
                </c:pt>
                <c:pt idx="6992">
                  <c:v>6.4935064935064896E-3</c:v>
                </c:pt>
                <c:pt idx="6993">
                  <c:v>6.4516129032258099E-3</c:v>
                </c:pt>
                <c:pt idx="6994">
                  <c:v>6.3694267515923596E-3</c:v>
                </c:pt>
                <c:pt idx="6995">
                  <c:v>6.3291139240506302E-3</c:v>
                </c:pt>
                <c:pt idx="6996">
                  <c:v>6.2893081761006301E-3</c:v>
                </c:pt>
                <c:pt idx="6997">
                  <c:v>6.2500000000000003E-3</c:v>
                </c:pt>
                <c:pt idx="6998">
                  <c:v>6.0975609756097598E-3</c:v>
                </c:pt>
                <c:pt idx="6999">
                  <c:v>6.0606060606060597E-3</c:v>
                </c:pt>
                <c:pt idx="7000">
                  <c:v>6.0422960725075503E-3</c:v>
                </c:pt>
                <c:pt idx="7001">
                  <c:v>6.0422960725075503E-3</c:v>
                </c:pt>
                <c:pt idx="7002">
                  <c:v>6.0240963855421699E-3</c:v>
                </c:pt>
                <c:pt idx="7003">
                  <c:v>5.9880239520958096E-3</c:v>
                </c:pt>
                <c:pt idx="7004">
                  <c:v>5.9880239520958096E-3</c:v>
                </c:pt>
                <c:pt idx="7005">
                  <c:v>5.9523809523809503E-3</c:v>
                </c:pt>
                <c:pt idx="7006">
                  <c:v>5.8139534883720903E-3</c:v>
                </c:pt>
                <c:pt idx="7007">
                  <c:v>5.78034682080925E-3</c:v>
                </c:pt>
                <c:pt idx="7008">
                  <c:v>5.74712643678161E-3</c:v>
                </c:pt>
                <c:pt idx="7009">
                  <c:v>5.6818181818181802E-3</c:v>
                </c:pt>
                <c:pt idx="7010">
                  <c:v>5.6818181818181802E-3</c:v>
                </c:pt>
                <c:pt idx="7011">
                  <c:v>5.5865921787709499E-3</c:v>
                </c:pt>
                <c:pt idx="7012">
                  <c:v>5.5865921787709499E-3</c:v>
                </c:pt>
                <c:pt idx="7013">
                  <c:v>5.5555555555555601E-3</c:v>
                </c:pt>
                <c:pt idx="7014">
                  <c:v>5.5555555555555601E-3</c:v>
                </c:pt>
                <c:pt idx="7015">
                  <c:v>5.4945054945054897E-3</c:v>
                </c:pt>
                <c:pt idx="7016">
                  <c:v>5.4945054945054897E-3</c:v>
                </c:pt>
                <c:pt idx="7017">
                  <c:v>5.40540540540541E-3</c:v>
                </c:pt>
                <c:pt idx="7018">
                  <c:v>5.3475935828877002E-3</c:v>
                </c:pt>
                <c:pt idx="7019">
                  <c:v>5.2910052910052898E-3</c:v>
                </c:pt>
                <c:pt idx="7020">
                  <c:v>5.1813471502590702E-3</c:v>
                </c:pt>
                <c:pt idx="7021">
                  <c:v>5.1546391752577301E-3</c:v>
                </c:pt>
                <c:pt idx="7022">
                  <c:v>5.1020408163265302E-3</c:v>
                </c:pt>
                <c:pt idx="7023">
                  <c:v>5.0251256281407001E-3</c:v>
                </c:pt>
                <c:pt idx="7024">
                  <c:v>5.0000000000000001E-3</c:v>
                </c:pt>
                <c:pt idx="7025">
                  <c:v>4.92610837438424E-3</c:v>
                </c:pt>
                <c:pt idx="7026">
                  <c:v>4.8780487804878101E-3</c:v>
                </c:pt>
                <c:pt idx="7027">
                  <c:v>4.7619047619047597E-3</c:v>
                </c:pt>
                <c:pt idx="7028">
                  <c:v>4.7169811320754698E-3</c:v>
                </c:pt>
                <c:pt idx="7029">
                  <c:v>4.6948356807511703E-3</c:v>
                </c:pt>
                <c:pt idx="7030">
                  <c:v>4.6728971962616802E-3</c:v>
                </c:pt>
                <c:pt idx="7031">
                  <c:v>4.6511627906976804E-3</c:v>
                </c:pt>
                <c:pt idx="7032">
                  <c:v>4.6296296296296302E-3</c:v>
                </c:pt>
                <c:pt idx="7033">
                  <c:v>4.6296296296296302E-3</c:v>
                </c:pt>
                <c:pt idx="7034">
                  <c:v>4.5248868778280599E-3</c:v>
                </c:pt>
                <c:pt idx="7035">
                  <c:v>4.4642857142857097E-3</c:v>
                </c:pt>
                <c:pt idx="7036">
                  <c:v>3.7037037037036999E-3</c:v>
                </c:pt>
                <c:pt idx="7037">
                  <c:v>3.6101083032491002E-3</c:v>
                </c:pt>
                <c:pt idx="7038">
                  <c:v>3.6101083032491002E-3</c:v>
                </c:pt>
                <c:pt idx="7039">
                  <c:v>3.5842293906810001E-3</c:v>
                </c:pt>
                <c:pt idx="7040">
                  <c:v>3.3783783783783799E-3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5201-4156-A033-11F4D2549381}"/>
            </c:ext>
          </c:extLst>
        </c:ser>
        <c:ser>
          <c:idx val="5"/>
          <c:order val="2"/>
          <c:tx>
            <c:strRef>
              <c:f>failure_rate_by_age_model!$I$2</c:f>
              <c:strCache>
                <c:ptCount val="1"/>
                <c:pt idx="0">
                  <c:v>0 to 5 years (model)</c:v>
                </c:pt>
              </c:strCache>
            </c:strRef>
          </c:tx>
          <c:spPr>
            <a:ln w="63500" cap="flat" cmpd="sng" algn="ctr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failure_rate_by_age_model!$G$3:$G$8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failure_rate_by_age_model!$I$3:$I$8</c:f>
              <c:numCache>
                <c:formatCode>0.0%</c:formatCode>
                <c:ptCount val="6"/>
                <c:pt idx="0">
                  <c:v>3.149033710263964E-2</c:v>
                </c:pt>
                <c:pt idx="1">
                  <c:v>3.1864938621762082E-2</c:v>
                </c:pt>
                <c:pt idx="2">
                  <c:v>3.2239540140884523E-2</c:v>
                </c:pt>
                <c:pt idx="3">
                  <c:v>3.2614141660006972E-2</c:v>
                </c:pt>
                <c:pt idx="4">
                  <c:v>3.2988743179129414E-2</c:v>
                </c:pt>
                <c:pt idx="5">
                  <c:v>3.3363344698251855E-2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201-4156-A033-11F4D2549381}"/>
            </c:ext>
          </c:extLst>
        </c:ser>
        <c:ser>
          <c:idx val="3"/>
          <c:order val="6"/>
          <c:tx>
            <c:strRef>
              <c:f>failure_rate_by_age_model!$I$10</c:f>
              <c:strCache>
                <c:ptCount val="1"/>
                <c:pt idx="0">
                  <c:v>6 to 15 years (model)</c:v>
                </c:pt>
              </c:strCache>
            </c:strRef>
          </c:tx>
          <c:spPr>
            <a:ln w="63500" cap="flat" cmpd="sng" algn="ctr">
              <a:solidFill>
                <a:schemeClr val="accent4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failure_rate_by_age_model!$G$11:$G$20</c:f>
              <c:numCache>
                <c:formatCode>General</c:formatCode>
                <c:ptCount val="10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</c:numCache>
            </c:numRef>
          </c:xVal>
          <c:yVal>
            <c:numRef>
              <c:f>failure_rate_by_age_model!$I$11:$I$20</c:f>
              <c:numCache>
                <c:formatCode>0.0%</c:formatCode>
                <c:ptCount val="10"/>
                <c:pt idx="0">
                  <c:v>3.1923663504717217E-2</c:v>
                </c:pt>
                <c:pt idx="1">
                  <c:v>4.6988939680479222E-2</c:v>
                </c:pt>
                <c:pt idx="2">
                  <c:v>6.2054215856241227E-2</c:v>
                </c:pt>
                <c:pt idx="3">
                  <c:v>7.7119492032003231E-2</c:v>
                </c:pt>
                <c:pt idx="4">
                  <c:v>9.2184768207765236E-2</c:v>
                </c:pt>
                <c:pt idx="5">
                  <c:v>0.10725004438352724</c:v>
                </c:pt>
                <c:pt idx="6">
                  <c:v>0.12231532055928927</c:v>
                </c:pt>
                <c:pt idx="7">
                  <c:v>0.13738059673505126</c:v>
                </c:pt>
                <c:pt idx="8">
                  <c:v>0.1524458729108133</c:v>
                </c:pt>
                <c:pt idx="9">
                  <c:v>0.16751114908657527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5201-4156-A033-11F4D2549381}"/>
            </c:ext>
          </c:extLst>
        </c:ser>
        <c:ser>
          <c:idx val="6"/>
          <c:order val="7"/>
          <c:tx>
            <c:strRef>
              <c:f>failure_rate_by_age_model!$I$22</c:f>
              <c:strCache>
                <c:ptCount val="1"/>
                <c:pt idx="0">
                  <c:v>16 years to 21 years (model)</c:v>
                </c:pt>
              </c:strCache>
            </c:strRef>
          </c:tx>
          <c:spPr>
            <a:ln w="63500" cap="flat" cmpd="sng" algn="ctr">
              <a:solidFill>
                <a:schemeClr val="accent1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failure_rate_by_age_model!$G$23:$G$28</c:f>
              <c:numCache>
                <c:formatCode>General</c:formatCode>
                <c:ptCount val="6"/>
                <c:pt idx="0">
                  <c:v>16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  <c:pt idx="4">
                  <c:v>20</c:v>
                </c:pt>
                <c:pt idx="5">
                  <c:v>21</c:v>
                </c:pt>
              </c:numCache>
            </c:numRef>
          </c:xVal>
          <c:yVal>
            <c:numRef>
              <c:f>failure_rate_by_age_model!$I$23:$I$28</c:f>
              <c:numCache>
                <c:formatCode>0.0%</c:formatCode>
                <c:ptCount val="6"/>
                <c:pt idx="0">
                  <c:v>0.17126787182343997</c:v>
                </c:pt>
                <c:pt idx="1">
                  <c:v>0.17164305988341488</c:v>
                </c:pt>
                <c:pt idx="2">
                  <c:v>0.17201824794338982</c:v>
                </c:pt>
                <c:pt idx="3">
                  <c:v>0.17239343600336476</c:v>
                </c:pt>
                <c:pt idx="4">
                  <c:v>0.17276862406333968</c:v>
                </c:pt>
                <c:pt idx="5">
                  <c:v>0.17314381212331462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5201-4156-A033-11F4D2549381}"/>
            </c:ext>
          </c:extLst>
        </c:ser>
        <c:ser>
          <c:idx val="7"/>
          <c:order val="8"/>
          <c:tx>
            <c:strRef>
              <c:f>failure_rate_by_age_model!$I$30</c:f>
              <c:strCache>
                <c:ptCount val="1"/>
                <c:pt idx="0">
                  <c:v>&gt; 21 years (model)</c:v>
                </c:pt>
              </c:strCache>
            </c:strRef>
          </c:tx>
          <c:spPr>
            <a:ln w="63500" cap="flat" cmpd="sng" algn="ctr">
              <a:solidFill>
                <a:schemeClr val="accent2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failure_rate_by_age_model!$G$31:$G$41</c:f>
              <c:numCache>
                <c:formatCode>General</c:formatCode>
                <c:ptCount val="11"/>
                <c:pt idx="0">
                  <c:v>22</c:v>
                </c:pt>
                <c:pt idx="1">
                  <c:v>23</c:v>
                </c:pt>
                <c:pt idx="2">
                  <c:v>24</c:v>
                </c:pt>
                <c:pt idx="3">
                  <c:v>25</c:v>
                </c:pt>
                <c:pt idx="4">
                  <c:v>26</c:v>
                </c:pt>
                <c:pt idx="5">
                  <c:v>27</c:v>
                </c:pt>
                <c:pt idx="6">
                  <c:v>28</c:v>
                </c:pt>
                <c:pt idx="7">
                  <c:v>29</c:v>
                </c:pt>
                <c:pt idx="8">
                  <c:v>30</c:v>
                </c:pt>
                <c:pt idx="9">
                  <c:v>31</c:v>
                </c:pt>
                <c:pt idx="10">
                  <c:v>32</c:v>
                </c:pt>
              </c:numCache>
            </c:numRef>
          </c:xVal>
          <c:yVal>
            <c:numRef>
              <c:f>failure_rate_by_age_model!$I$31:$I$41</c:f>
              <c:numCache>
                <c:formatCode>0.0%</c:formatCode>
                <c:ptCount val="11"/>
                <c:pt idx="0">
                  <c:v>0.18772388069972942</c:v>
                </c:pt>
                <c:pt idx="1">
                  <c:v>0.19981031894563242</c:v>
                </c:pt>
                <c:pt idx="2">
                  <c:v>0.21189675719153542</c:v>
                </c:pt>
                <c:pt idx="3">
                  <c:v>0.22398319543743841</c:v>
                </c:pt>
                <c:pt idx="4">
                  <c:v>0.23606963368334141</c:v>
                </c:pt>
                <c:pt idx="5">
                  <c:v>0.24815607192924435</c:v>
                </c:pt>
                <c:pt idx="6">
                  <c:v>0.26024251017514732</c:v>
                </c:pt>
                <c:pt idx="7">
                  <c:v>0.27232894842105038</c:v>
                </c:pt>
                <c:pt idx="8">
                  <c:v>0.28441538666695332</c:v>
                </c:pt>
                <c:pt idx="9">
                  <c:v>0.29650182491285626</c:v>
                </c:pt>
                <c:pt idx="10">
                  <c:v>0.30858826315875931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5201-4156-A033-11F4D2549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5012136"/>
        <c:axId val="8150124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1"/>
                <c:tx>
                  <c:strRef>
                    <c:extLst>
                      <c:ext uri="{02D57815-91ED-43cb-92C2-25804820EDAC}">
                        <c15:formulaRef>
                          <c15:sqref>failure_rate_by_age_model!$H$2</c15:sqref>
                        </c15:formulaRef>
                      </c:ext>
                    </c:extLst>
                    <c:strCache>
                      <c:ptCount val="1"/>
                      <c:pt idx="0">
                        <c:v>0 to 5 years</c:v>
                      </c:pt>
                    </c:strCache>
                  </c:strRef>
                </c:tx>
                <c:spPr>
                  <a:ln w="25400" cap="flat" cmpd="sng" algn="ctr">
                    <a:noFill/>
                    <a:prstDash val="sysDot"/>
                    <a:round/>
                  </a:ln>
                  <a:effectLst/>
                </c:spPr>
                <c:marker>
                  <c:symbol val="circle"/>
                  <c:size val="5"/>
                  <c:spPr>
                    <a:gradFill rotWithShape="1">
                      <a:gsLst>
                        <a:gs pos="0">
                          <a:schemeClr val="accent1">
                            <a:lumMod val="110000"/>
                            <a:satMod val="105000"/>
                            <a:tint val="67000"/>
                          </a:schemeClr>
                        </a:gs>
                        <a:gs pos="50000">
                          <a:schemeClr val="accent1">
                            <a:lumMod val="105000"/>
                            <a:satMod val="103000"/>
                            <a:tint val="73000"/>
                          </a:schemeClr>
                        </a:gs>
                        <a:gs pos="100000">
                          <a:schemeClr val="accent1">
                            <a:lumMod val="105000"/>
                            <a:satMod val="109000"/>
                            <a:tint val="81000"/>
                          </a:schemeClr>
                        </a:gs>
                      </a:gsLst>
                      <a:lin ang="5400000" scaled="0"/>
                    </a:gradFill>
                    <a:ln w="9525" cap="flat" cmpd="sng" algn="ctr">
                      <a:solidFill>
                        <a:schemeClr val="accent1">
                          <a:shade val="95000"/>
                        </a:schemeClr>
                      </a:solidFill>
                      <a:round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failure_rate_by_age_model!$G$3:$G$8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failure_rate_by_age_model!$H$3:$H$8</c15:sqref>
                        </c15:formulaRef>
                      </c:ext>
                    </c:extLst>
                    <c:numCache>
                      <c:formatCode>0.0%</c:formatCode>
                      <c:ptCount val="6"/>
                      <c:pt idx="0">
                        <c:v>3.0132234988077173E-2</c:v>
                      </c:pt>
                      <c:pt idx="1">
                        <c:v>3.1955343418817249E-2</c:v>
                      </c:pt>
                      <c:pt idx="2">
                        <c:v>3.1969546917553847E-2</c:v>
                      </c:pt>
                      <c:pt idx="3">
                        <c:v>3.5314695022071685E-2</c:v>
                      </c:pt>
                      <c:pt idx="4">
                        <c:v>2.9847597953910246E-2</c:v>
                      </c:pt>
                      <c:pt idx="5">
                        <c:v>3.4277438043128418E-2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5201-4156-A033-11F4D2549381}"/>
                  </c:ext>
                </c:extLst>
              </c15:ser>
            </c15:filteredScatterSeries>
            <c15:filteredScatterSeries>
              <c15:ser>
                <c:idx val="1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failure_rate_by_age_model!$H$10</c15:sqref>
                        </c15:formulaRef>
                      </c:ext>
                    </c:extLst>
                    <c:strCache>
                      <c:ptCount val="1"/>
                      <c:pt idx="0">
                        <c:v>6 to 15 years</c:v>
                      </c:pt>
                    </c:strCache>
                  </c:strRef>
                </c:tx>
                <c:spPr>
                  <a:ln w="25400" cap="flat" cmpd="sng" algn="ctr">
                    <a:noFill/>
                    <a:prstDash val="sysDot"/>
                    <a:round/>
                  </a:ln>
                  <a:effectLst/>
                </c:spPr>
                <c:marker>
                  <c:symbol val="circle"/>
                  <c:size val="5"/>
                  <c:spPr>
                    <a:gradFill rotWithShape="1">
                      <a:gsLst>
                        <a:gs pos="0">
                          <a:schemeClr val="accent2">
                            <a:lumMod val="110000"/>
                            <a:satMod val="105000"/>
                            <a:tint val="67000"/>
                          </a:schemeClr>
                        </a:gs>
                        <a:gs pos="50000">
                          <a:schemeClr val="accent2">
                            <a:lumMod val="105000"/>
                            <a:satMod val="103000"/>
                            <a:tint val="73000"/>
                          </a:schemeClr>
                        </a:gs>
                        <a:gs pos="100000">
                          <a:schemeClr val="accent2">
                            <a:lumMod val="105000"/>
                            <a:satMod val="109000"/>
                            <a:tint val="81000"/>
                          </a:schemeClr>
                        </a:gs>
                      </a:gsLst>
                      <a:lin ang="5400000" scaled="0"/>
                    </a:gradFill>
                    <a:ln w="9525" cap="flat" cmpd="sng" algn="ctr">
                      <a:solidFill>
                        <a:schemeClr val="accent2">
                          <a:shade val="95000"/>
                        </a:schemeClr>
                      </a:solidFill>
                      <a:round/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failure_rate_by_age_model!$G$11:$G$20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6</c:v>
                      </c:pt>
                      <c:pt idx="1">
                        <c:v>7</c:v>
                      </c:pt>
                      <c:pt idx="2">
                        <c:v>8</c:v>
                      </c:pt>
                      <c:pt idx="3">
                        <c:v>9</c:v>
                      </c:pt>
                      <c:pt idx="4">
                        <c:v>10</c:v>
                      </c:pt>
                      <c:pt idx="5">
                        <c:v>11</c:v>
                      </c:pt>
                      <c:pt idx="6">
                        <c:v>12</c:v>
                      </c:pt>
                      <c:pt idx="7">
                        <c:v>13</c:v>
                      </c:pt>
                      <c:pt idx="8">
                        <c:v>14</c:v>
                      </c:pt>
                      <c:pt idx="9">
                        <c:v>15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failure_rate_by_age_model!$H$11:$H$20</c15:sqref>
                        </c15:formulaRef>
                      </c:ext>
                    </c:extLst>
                    <c:numCache>
                      <c:formatCode>0.0%</c:formatCode>
                      <c:ptCount val="10"/>
                      <c:pt idx="0">
                        <c:v>3.4771435246476134E-2</c:v>
                      </c:pt>
                      <c:pt idx="1">
                        <c:v>4.6231443098976949E-2</c:v>
                      </c:pt>
                      <c:pt idx="2">
                        <c:v>5.9846683406222456E-2</c:v>
                      </c:pt>
                      <c:pt idx="3">
                        <c:v>7.6105833077944635E-2</c:v>
                      </c:pt>
                      <c:pt idx="4">
                        <c:v>8.6984947059573922E-2</c:v>
                      </c:pt>
                      <c:pt idx="5">
                        <c:v>0.10935676779463244</c:v>
                      </c:pt>
                      <c:pt idx="6">
                        <c:v>0.1280931857026083</c:v>
                      </c:pt>
                      <c:pt idx="7">
                        <c:v>0.14317882482899266</c:v>
                      </c:pt>
                      <c:pt idx="8">
                        <c:v>0.15136071251855518</c:v>
                      </c:pt>
                      <c:pt idx="9">
                        <c:v>0.16027823432730687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6-5201-4156-A033-11F4D2549381}"/>
                  </c:ext>
                </c:extLst>
              </c15:ser>
            </c15:filteredScatterSeries>
            <c15:filteredScatterSeries>
              <c15:ser>
                <c:idx val="2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failure_rate_by_age_model!$H$22</c15:sqref>
                        </c15:formulaRef>
                      </c:ext>
                    </c:extLst>
                    <c:strCache>
                      <c:ptCount val="1"/>
                      <c:pt idx="0">
                        <c:v>16 years to 21 years</c:v>
                      </c:pt>
                    </c:strCache>
                  </c:strRef>
                </c:tx>
                <c:spPr>
                  <a:ln w="25400" cap="flat" cmpd="sng" algn="ctr">
                    <a:noFill/>
                    <a:prstDash val="sysDot"/>
                    <a:round/>
                  </a:ln>
                  <a:effectLst/>
                </c:spPr>
                <c:marker>
                  <c:symbol val="circle"/>
                  <c:size val="5"/>
                  <c:spPr>
                    <a:gradFill rotWithShape="1">
                      <a:gsLst>
                        <a:gs pos="0">
                          <a:schemeClr val="accent3">
                            <a:lumMod val="110000"/>
                            <a:satMod val="105000"/>
                            <a:tint val="67000"/>
                          </a:schemeClr>
                        </a:gs>
                        <a:gs pos="50000">
                          <a:schemeClr val="accent3">
                            <a:lumMod val="105000"/>
                            <a:satMod val="103000"/>
                            <a:tint val="73000"/>
                          </a:schemeClr>
                        </a:gs>
                        <a:gs pos="100000">
                          <a:schemeClr val="accent3">
                            <a:lumMod val="105000"/>
                            <a:satMod val="109000"/>
                            <a:tint val="81000"/>
                          </a:schemeClr>
                        </a:gs>
                      </a:gsLst>
                      <a:lin ang="5400000" scaled="0"/>
                    </a:gradFill>
                    <a:ln w="9525" cap="flat" cmpd="sng" algn="ctr">
                      <a:solidFill>
                        <a:schemeClr val="accent3">
                          <a:shade val="95000"/>
                        </a:schemeClr>
                      </a:solidFill>
                      <a:round/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failure_rate_by_age_model!$G$23:$G$28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16</c:v>
                      </c:pt>
                      <c:pt idx="1">
                        <c:v>17</c:v>
                      </c:pt>
                      <c:pt idx="2">
                        <c:v>18</c:v>
                      </c:pt>
                      <c:pt idx="3">
                        <c:v>19</c:v>
                      </c:pt>
                      <c:pt idx="4">
                        <c:v>20</c:v>
                      </c:pt>
                      <c:pt idx="5">
                        <c:v>21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failure_rate_by_age_model!$H$23:$H$28</c15:sqref>
                        </c15:formulaRef>
                      </c:ext>
                    </c:extLst>
                    <c:numCache>
                      <c:formatCode>0.0%</c:formatCode>
                      <c:ptCount val="6"/>
                      <c:pt idx="0">
                        <c:v>0.17353367125271543</c:v>
                      </c:pt>
                      <c:pt idx="1">
                        <c:v>0.16855119010955166</c:v>
                      </c:pt>
                      <c:pt idx="2">
                        <c:v>0.17272840119165839</c:v>
                      </c:pt>
                      <c:pt idx="3">
                        <c:v>0.16942208165612421</c:v>
                      </c:pt>
                      <c:pt idx="4">
                        <c:v>0.17446633825944172</c:v>
                      </c:pt>
                      <c:pt idx="5">
                        <c:v>0.17600652883569096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8-5201-4156-A033-11F4D2549381}"/>
                  </c:ext>
                </c:extLst>
              </c15:ser>
            </c15:filteredScatterSeries>
            <c15:filteredScatterSeries>
              <c15:ser>
                <c:idx val="4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failure_rate_by_age_model!$H$30</c15:sqref>
                        </c15:formulaRef>
                      </c:ext>
                    </c:extLst>
                    <c:strCache>
                      <c:ptCount val="1"/>
                      <c:pt idx="0">
                        <c:v>&gt; 21 years</c:v>
                      </c:pt>
                    </c:strCache>
                  </c:strRef>
                </c:tx>
                <c:spPr>
                  <a:ln w="25400" cap="flat" cmpd="sng" algn="ctr">
                    <a:noFill/>
                    <a:prstDash val="sysDot"/>
                    <a:round/>
                  </a:ln>
                  <a:effectLst/>
                </c:spPr>
                <c:marker>
                  <c:symbol val="circle"/>
                  <c:size val="5"/>
                  <c:spPr>
                    <a:gradFill rotWithShape="1">
                      <a:gsLst>
                        <a:gs pos="0">
                          <a:schemeClr val="accent5">
                            <a:lumMod val="110000"/>
                            <a:satMod val="105000"/>
                            <a:tint val="67000"/>
                          </a:schemeClr>
                        </a:gs>
                        <a:gs pos="50000">
                          <a:schemeClr val="accent5">
                            <a:lumMod val="105000"/>
                            <a:satMod val="103000"/>
                            <a:tint val="73000"/>
                          </a:schemeClr>
                        </a:gs>
                        <a:gs pos="100000">
                          <a:schemeClr val="accent5">
                            <a:lumMod val="105000"/>
                            <a:satMod val="109000"/>
                            <a:tint val="81000"/>
                          </a:schemeClr>
                        </a:gs>
                      </a:gsLst>
                      <a:lin ang="5400000" scaled="0"/>
                    </a:gradFill>
                    <a:ln w="9525" cap="flat" cmpd="sng" algn="ctr">
                      <a:solidFill>
                        <a:schemeClr val="accent5">
                          <a:shade val="95000"/>
                        </a:schemeClr>
                      </a:solidFill>
                      <a:round/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failure_rate_by_age_model!$G$31:$G$41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22</c:v>
                      </c:pt>
                      <c:pt idx="1">
                        <c:v>23</c:v>
                      </c:pt>
                      <c:pt idx="2">
                        <c:v>24</c:v>
                      </c:pt>
                      <c:pt idx="3">
                        <c:v>25</c:v>
                      </c:pt>
                      <c:pt idx="4">
                        <c:v>26</c:v>
                      </c:pt>
                      <c:pt idx="5">
                        <c:v>27</c:v>
                      </c:pt>
                      <c:pt idx="6">
                        <c:v>28</c:v>
                      </c:pt>
                      <c:pt idx="7">
                        <c:v>29</c:v>
                      </c:pt>
                      <c:pt idx="8">
                        <c:v>30</c:v>
                      </c:pt>
                      <c:pt idx="9">
                        <c:v>31</c:v>
                      </c:pt>
                      <c:pt idx="10">
                        <c:v>32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failure_rate_by_age_model!$H$31:$H$41</c15:sqref>
                        </c15:formulaRef>
                      </c:ext>
                    </c:extLst>
                    <c:numCache>
                      <c:formatCode>0.0%</c:formatCode>
                      <c:ptCount val="11"/>
                      <c:pt idx="0">
                        <c:v>0.18514328808446456</c:v>
                      </c:pt>
                      <c:pt idx="1">
                        <c:v>0.20280970625798211</c:v>
                      </c:pt>
                      <c:pt idx="2">
                        <c:v>0.21446280991735536</c:v>
                      </c:pt>
                      <c:pt idx="3">
                        <c:v>0.226576852418861</c:v>
                      </c:pt>
                      <c:pt idx="4">
                        <c:v>0.23562753036437248</c:v>
                      </c:pt>
                      <c:pt idx="5">
                        <c:v>0.2359192348565356</c:v>
                      </c:pt>
                      <c:pt idx="6">
                        <c:v>0.25802139037433153</c:v>
                      </c:pt>
                      <c:pt idx="7">
                        <c:v>0.27680798004987534</c:v>
                      </c:pt>
                      <c:pt idx="8">
                        <c:v>0.31541218637992829</c:v>
                      </c:pt>
                      <c:pt idx="9">
                        <c:v>0.27205882352941174</c:v>
                      </c:pt>
                      <c:pt idx="10">
                        <c:v>0.27586206896551724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A-5201-4156-A033-11F4D2549381}"/>
                  </c:ext>
                </c:extLst>
              </c15:ser>
            </c15:filteredScatterSeries>
          </c:ext>
        </c:extLst>
      </c:scatterChart>
      <c:valAx>
        <c:axId val="815012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Vehicle 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rnd">
            <a:solidFill>
              <a:schemeClr val="dk1">
                <a:lumMod val="20000"/>
                <a:lumOff val="8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012464"/>
        <c:crosses val="autoZero"/>
        <c:crossBetween val="midCat"/>
      </c:valAx>
      <c:valAx>
        <c:axId val="81501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Failure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012136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 Variable 1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'0-5yrs'!$N$3:$N$1766</c:f>
              <c:numCache>
                <c:formatCode>General</c:formatCode>
                <c:ptCount val="1764"/>
                <c:pt idx="0">
                  <c:v>2.4636247099097602E-2</c:v>
                </c:pt>
                <c:pt idx="1">
                  <c:v>1.6128209595892999E-2</c:v>
                </c:pt>
                <c:pt idx="2">
                  <c:v>2.1896010742532113E-2</c:v>
                </c:pt>
                <c:pt idx="3">
                  <c:v>1.8067208550526723E-2</c:v>
                </c:pt>
                <c:pt idx="4">
                  <c:v>1.6285561708356378E-2</c:v>
                </c:pt>
                <c:pt idx="5">
                  <c:v>1.65957907594649E-2</c:v>
                </c:pt>
                <c:pt idx="6">
                  <c:v>1.9427500577390577E-2</c:v>
                </c:pt>
                <c:pt idx="7">
                  <c:v>1.916316852478353E-2</c:v>
                </c:pt>
                <c:pt idx="8">
                  <c:v>1.65957907594649E-2</c:v>
                </c:pt>
                <c:pt idx="9">
                  <c:v>2.314172456194645E-2</c:v>
                </c:pt>
                <c:pt idx="10">
                  <c:v>1.7925502766187547E-2</c:v>
                </c:pt>
                <c:pt idx="11">
                  <c:v>1.6900326082865905E-2</c:v>
                </c:pt>
                <c:pt idx="12">
                  <c:v>2.0821429056345413E-2</c:v>
                </c:pt>
                <c:pt idx="13">
                  <c:v>1.7050554157998096E-2</c:v>
                </c:pt>
                <c:pt idx="14">
                  <c:v>2.1896010742532113E-2</c:v>
                </c:pt>
                <c:pt idx="15">
                  <c:v>2.9184973697674706E-2</c:v>
                </c:pt>
                <c:pt idx="16">
                  <c:v>1.848580944863144E-2</c:v>
                </c:pt>
                <c:pt idx="17">
                  <c:v>2.5450887493932765E-2</c:v>
                </c:pt>
                <c:pt idx="18">
                  <c:v>1.8623252303471057E-2</c:v>
                </c:pt>
                <c:pt idx="19">
                  <c:v>1.9688284065904987E-2</c:v>
                </c:pt>
                <c:pt idx="20">
                  <c:v>1.7782667798532617E-2</c:v>
                </c:pt>
                <c:pt idx="21">
                  <c:v>1.7925502766187547E-2</c:v>
                </c:pt>
                <c:pt idx="22">
                  <c:v>2.0073107771908509E-2</c:v>
                </c:pt>
                <c:pt idx="23">
                  <c:v>1.8067208550526723E-2</c:v>
                </c:pt>
                <c:pt idx="24">
                  <c:v>1.6900326082865905E-2</c:v>
                </c:pt>
                <c:pt idx="25">
                  <c:v>2.2242670986191551E-2</c:v>
                </c:pt>
                <c:pt idx="26">
                  <c:v>1.7199470122141982E-2</c:v>
                </c:pt>
                <c:pt idx="27">
                  <c:v>1.5969307103986273E-2</c:v>
                </c:pt>
                <c:pt idx="28">
                  <c:v>2.069858769483552E-2</c:v>
                </c:pt>
                <c:pt idx="29">
                  <c:v>2.4636247099097602E-2</c:v>
                </c:pt>
                <c:pt idx="30">
                  <c:v>1.6128209595892999E-2</c:v>
                </c:pt>
                <c:pt idx="31">
                  <c:v>2.1185679930351791E-2</c:v>
                </c:pt>
                <c:pt idx="32">
                  <c:v>1.6441407955047893E-2</c:v>
                </c:pt>
                <c:pt idx="33">
                  <c:v>2.42186533394671E-2</c:v>
                </c:pt>
                <c:pt idx="34">
                  <c:v>2.856676499046689E-2</c:v>
                </c:pt>
                <c:pt idx="35">
                  <c:v>2.1305713071825105E-2</c:v>
                </c:pt>
                <c:pt idx="36">
                  <c:v>2.1425073742850166E-2</c:v>
                </c:pt>
                <c:pt idx="37">
                  <c:v>1.65957907594649E-2</c:v>
                </c:pt>
                <c:pt idx="38">
                  <c:v>2.7381657765398242E-2</c:v>
                </c:pt>
                <c:pt idx="39">
                  <c:v>2.2808732747307773E-2</c:v>
                </c:pt>
                <c:pt idx="40">
                  <c:v>2.3900670354916727E-2</c:v>
                </c:pt>
                <c:pt idx="41">
                  <c:v>2.3900670354916727E-2</c:v>
                </c:pt>
                <c:pt idx="42">
                  <c:v>2.1896010742532113E-2</c:v>
                </c:pt>
                <c:pt idx="43">
                  <c:v>2.0821429056345413E-2</c:v>
                </c:pt>
                <c:pt idx="44">
                  <c:v>2.9704628293579699E-2</c:v>
                </c:pt>
                <c:pt idx="45">
                  <c:v>2.5249691551651996E-2</c:v>
                </c:pt>
                <c:pt idx="46">
                  <c:v>1.7199470122141982E-2</c:v>
                </c:pt>
                <c:pt idx="47">
                  <c:v>1.7199470122141982E-2</c:v>
                </c:pt>
                <c:pt idx="48">
                  <c:v>2.8116866558747653E-2</c:v>
                </c:pt>
                <c:pt idx="49">
                  <c:v>2.2242670986191551E-2</c:v>
                </c:pt>
                <c:pt idx="50">
                  <c:v>2.996107588559899E-2</c:v>
                </c:pt>
                <c:pt idx="51">
                  <c:v>1.7347107766716711E-2</c:v>
                </c:pt>
                <c:pt idx="52">
                  <c:v>1.7347107766716711E-2</c:v>
                </c:pt>
                <c:pt idx="53">
                  <c:v>1.7347107766716711E-2</c:v>
                </c:pt>
                <c:pt idx="54">
                  <c:v>1.8759688210265343E-2</c:v>
                </c:pt>
                <c:pt idx="55">
                  <c:v>2.7659651265774833E-2</c:v>
                </c:pt>
                <c:pt idx="56">
                  <c:v>1.8895138981600453E-2</c:v>
                </c:pt>
                <c:pt idx="57">
                  <c:v>1.7493499457161558E-2</c:v>
                </c:pt>
                <c:pt idx="58">
                  <c:v>1.5969307103986273E-2</c:v>
                </c:pt>
                <c:pt idx="59">
                  <c:v>1.5969307103986273E-2</c:v>
                </c:pt>
                <c:pt idx="60">
                  <c:v>1.5969307103986273E-2</c:v>
                </c:pt>
                <c:pt idx="61">
                  <c:v>1.6128209595892999E-2</c:v>
                </c:pt>
                <c:pt idx="62">
                  <c:v>1.6128209595892999E-2</c:v>
                </c:pt>
                <c:pt idx="63">
                  <c:v>1.916316852478353E-2</c:v>
                </c:pt>
                <c:pt idx="64">
                  <c:v>2.0575012932515208E-2</c:v>
                </c:pt>
                <c:pt idx="65">
                  <c:v>3.0883170133367704E-2</c:v>
                </c:pt>
                <c:pt idx="66">
                  <c:v>2.3031262238821543E-2</c:v>
                </c:pt>
                <c:pt idx="67">
                  <c:v>1.6285561708356378E-2</c:v>
                </c:pt>
                <c:pt idx="68">
                  <c:v>3.0046072016326024E-2</c:v>
                </c:pt>
                <c:pt idx="69">
                  <c:v>3.7925003089139563E-2</c:v>
                </c:pt>
                <c:pt idx="70">
                  <c:v>2.8297684284366437E-2</c:v>
                </c:pt>
                <c:pt idx="71">
                  <c:v>3.4398940244283964E-2</c:v>
                </c:pt>
                <c:pt idx="72">
                  <c:v>2.201217076584475E-2</c:v>
                </c:pt>
                <c:pt idx="73">
                  <c:v>1.6441407955047893E-2</c:v>
                </c:pt>
                <c:pt idx="74">
                  <c:v>2.856676499046689E-2</c:v>
                </c:pt>
                <c:pt idx="75">
                  <c:v>1.9558326975284458E-2</c:v>
                </c:pt>
                <c:pt idx="76">
                  <c:v>1.65957907594649E-2</c:v>
                </c:pt>
                <c:pt idx="77">
                  <c:v>2.4636247099097602E-2</c:v>
                </c:pt>
                <c:pt idx="78">
                  <c:v>3.7992186495368674E-2</c:v>
                </c:pt>
                <c:pt idx="79">
                  <c:v>2.2357029945580784E-2</c:v>
                </c:pt>
                <c:pt idx="80">
                  <c:v>2.357839937848856E-2</c:v>
                </c:pt>
                <c:pt idx="81">
                  <c:v>2.987583794364591E-2</c:v>
                </c:pt>
                <c:pt idx="82">
                  <c:v>1.9817388951307302E-2</c:v>
                </c:pt>
                <c:pt idx="83">
                  <c:v>1.8347337016130786E-2</c:v>
                </c:pt>
                <c:pt idx="84">
                  <c:v>1.8347337016130786E-2</c:v>
                </c:pt>
                <c:pt idx="85">
                  <c:v>3.8657599363839952E-2</c:v>
                </c:pt>
                <c:pt idx="86">
                  <c:v>2.0073107771908509E-2</c:v>
                </c:pt>
                <c:pt idx="87">
                  <c:v>2.0073107771908509E-2</c:v>
                </c:pt>
                <c:pt idx="88">
                  <c:v>3.2256419191785998E-2</c:v>
                </c:pt>
                <c:pt idx="89">
                  <c:v>1.8623252303471057E-2</c:v>
                </c:pt>
                <c:pt idx="90">
                  <c:v>1.8623252303471057E-2</c:v>
                </c:pt>
                <c:pt idx="91">
                  <c:v>2.1543773120653593E-2</c:v>
                </c:pt>
                <c:pt idx="92">
                  <c:v>2.0199753241321599E-2</c:v>
                </c:pt>
                <c:pt idx="93">
                  <c:v>2.9618652343955609E-2</c:v>
                </c:pt>
                <c:pt idx="94">
                  <c:v>2.5450887493932765E-2</c:v>
                </c:pt>
                <c:pt idx="95">
                  <c:v>2.0325609619342561E-2</c:v>
                </c:pt>
                <c:pt idx="96">
                  <c:v>2.6626155916323436E-2</c:v>
                </c:pt>
                <c:pt idx="97">
                  <c:v>2.5550891366378038E-2</c:v>
                </c:pt>
                <c:pt idx="98">
                  <c:v>2.0450691474508616E-2</c:v>
                </c:pt>
                <c:pt idx="99">
                  <c:v>3.7109316278526379E-2</c:v>
                </c:pt>
                <c:pt idx="100">
                  <c:v>1.9029625653743838E-2</c:v>
                </c:pt>
                <c:pt idx="101">
                  <c:v>2.4636247099097602E-2</c:v>
                </c:pt>
                <c:pt idx="102">
                  <c:v>3.0299629861982397E-2</c:v>
                </c:pt>
                <c:pt idx="103">
                  <c:v>2.820742030867145E-2</c:v>
                </c:pt>
                <c:pt idx="104">
                  <c:v>2.346999237034135E-2</c:v>
                </c:pt>
                <c:pt idx="105">
                  <c:v>2.069858769483552E-2</c:v>
                </c:pt>
                <c:pt idx="106">
                  <c:v>1.7493499457161558E-2</c:v>
                </c:pt>
                <c:pt idx="107">
                  <c:v>3.2335382392417268E-2</c:v>
                </c:pt>
                <c:pt idx="108">
                  <c:v>2.8297684284366437E-2</c:v>
                </c:pt>
                <c:pt idx="109">
                  <c:v>1.7638676215786159E-2</c:v>
                </c:pt>
                <c:pt idx="110">
                  <c:v>3.4398940244283964E-2</c:v>
                </c:pt>
                <c:pt idx="111">
                  <c:v>2.3686310236909806E-2</c:v>
                </c:pt>
                <c:pt idx="112">
                  <c:v>2.8477353926110061E-2</c:v>
                </c:pt>
                <c:pt idx="113">
                  <c:v>2.5046879499816124E-2</c:v>
                </c:pt>
                <c:pt idx="114">
                  <c:v>2.6337255983064752E-2</c:v>
                </c:pt>
                <c:pt idx="115">
                  <c:v>2.5148489975860135E-2</c:v>
                </c:pt>
                <c:pt idx="116">
                  <c:v>2.3900670354916727E-2</c:v>
                </c:pt>
                <c:pt idx="117">
                  <c:v>2.2584010688158403E-2</c:v>
                </c:pt>
                <c:pt idx="118">
                  <c:v>1.9558326975284458E-2</c:v>
                </c:pt>
                <c:pt idx="119">
                  <c:v>2.1185679930351791E-2</c:v>
                </c:pt>
                <c:pt idx="120">
                  <c:v>3.5851005532375094E-2</c:v>
                </c:pt>
                <c:pt idx="121">
                  <c:v>3.1047881542253283E-2</c:v>
                </c:pt>
                <c:pt idx="122">
                  <c:v>2.7843438345856935E-2</c:v>
                </c:pt>
                <c:pt idx="123">
                  <c:v>2.5450887493932765E-2</c:v>
                </c:pt>
                <c:pt idx="124">
                  <c:v>3.5132475628769803E-2</c:v>
                </c:pt>
                <c:pt idx="125">
                  <c:v>1.8067208550526723E-2</c:v>
                </c:pt>
                <c:pt idx="126">
                  <c:v>1.8067208550526723E-2</c:v>
                </c:pt>
                <c:pt idx="127">
                  <c:v>1.9817388951307302E-2</c:v>
                </c:pt>
                <c:pt idx="128">
                  <c:v>2.2920267557900335E-2</c:v>
                </c:pt>
                <c:pt idx="129">
                  <c:v>2.4323723912364023E-2</c:v>
                </c:pt>
                <c:pt idx="130">
                  <c:v>2.5749733986814481E-2</c:v>
                </c:pt>
                <c:pt idx="131">
                  <c:v>2.1543773120653593E-2</c:v>
                </c:pt>
                <c:pt idx="132">
                  <c:v>1.6285561708356378E-2</c:v>
                </c:pt>
                <c:pt idx="133">
                  <c:v>1.6285561708356378E-2</c:v>
                </c:pt>
                <c:pt idx="134">
                  <c:v>2.9445947359472917E-2</c:v>
                </c:pt>
                <c:pt idx="135">
                  <c:v>2.4532515071638426E-2</c:v>
                </c:pt>
                <c:pt idx="136">
                  <c:v>2.1661822076220291E-2</c:v>
                </c:pt>
                <c:pt idx="137">
                  <c:v>2.7194750066991548E-2</c:v>
                </c:pt>
                <c:pt idx="138">
                  <c:v>2.594705284164207E-2</c:v>
                </c:pt>
                <c:pt idx="139">
                  <c:v>2.3251662114537622E-2</c:v>
                </c:pt>
                <c:pt idx="140">
                  <c:v>2.0325609619342561E-2</c:v>
                </c:pt>
                <c:pt idx="141">
                  <c:v>1.65957907594649E-2</c:v>
                </c:pt>
                <c:pt idx="142">
                  <c:v>3.9051405107895031E-2</c:v>
                </c:pt>
                <c:pt idx="143">
                  <c:v>2.2127721012619866E-2</c:v>
                </c:pt>
                <c:pt idx="144">
                  <c:v>1.8759688210265343E-2</c:v>
                </c:pt>
                <c:pt idx="145">
                  <c:v>1.8759688210265343E-2</c:v>
                </c:pt>
                <c:pt idx="146">
                  <c:v>2.0575012932515208E-2</c:v>
                </c:pt>
                <c:pt idx="147">
                  <c:v>2.0575012932515208E-2</c:v>
                </c:pt>
                <c:pt idx="148">
                  <c:v>2.3793731696116243E-2</c:v>
                </c:pt>
                <c:pt idx="149">
                  <c:v>2.5249691551651996E-2</c:v>
                </c:pt>
                <c:pt idx="150">
                  <c:v>3.1536854640048732E-2</c:v>
                </c:pt>
                <c:pt idx="151">
                  <c:v>3.4767642526751241E-2</c:v>
                </c:pt>
                <c:pt idx="152">
                  <c:v>2.535048912429886E-2</c:v>
                </c:pt>
                <c:pt idx="153">
                  <c:v>2.3900670354916727E-2</c:v>
                </c:pt>
                <c:pt idx="154">
                  <c:v>1.8895138981600453E-2</c:v>
                </c:pt>
                <c:pt idx="155">
                  <c:v>1.8895138981600453E-2</c:v>
                </c:pt>
                <c:pt idx="156">
                  <c:v>1.6900326082865905E-2</c:v>
                </c:pt>
                <c:pt idx="157">
                  <c:v>3.1778519895527685E-2</c:v>
                </c:pt>
                <c:pt idx="158">
                  <c:v>2.0821429056345413E-2</c:v>
                </c:pt>
                <c:pt idx="159">
                  <c:v>3.4026243004358796E-2</c:v>
                </c:pt>
                <c:pt idx="160">
                  <c:v>1.9029625653743838E-2</c:v>
                </c:pt>
                <c:pt idx="161">
                  <c:v>1.9029625653743838E-2</c:v>
                </c:pt>
                <c:pt idx="162">
                  <c:v>2.5550891366378038E-2</c:v>
                </c:pt>
                <c:pt idx="163">
                  <c:v>1.7050554157998096E-2</c:v>
                </c:pt>
                <c:pt idx="164">
                  <c:v>1.7050554157998096E-2</c:v>
                </c:pt>
                <c:pt idx="165">
                  <c:v>1.7050554157998096E-2</c:v>
                </c:pt>
                <c:pt idx="166">
                  <c:v>1.7050554157998096E-2</c:v>
                </c:pt>
                <c:pt idx="167">
                  <c:v>2.0943549922017839E-2</c:v>
                </c:pt>
                <c:pt idx="168">
                  <c:v>2.0943549922017839E-2</c:v>
                </c:pt>
                <c:pt idx="169">
                  <c:v>1.916316852478353E-2</c:v>
                </c:pt>
                <c:pt idx="170">
                  <c:v>1.7199470122141982E-2</c:v>
                </c:pt>
                <c:pt idx="171">
                  <c:v>1.7199470122141982E-2</c:v>
                </c:pt>
                <c:pt idx="172">
                  <c:v>1.7199470122141982E-2</c:v>
                </c:pt>
                <c:pt idx="173">
                  <c:v>3.8591574380783311E-2</c:v>
                </c:pt>
                <c:pt idx="174">
                  <c:v>1.9295787190391656E-2</c:v>
                </c:pt>
                <c:pt idx="175">
                  <c:v>2.8655897079103862E-2</c:v>
                </c:pt>
                <c:pt idx="176">
                  <c:v>1.7347107766716711E-2</c:v>
                </c:pt>
                <c:pt idx="177">
                  <c:v>1.7347107766716711E-2</c:v>
                </c:pt>
                <c:pt idx="178">
                  <c:v>2.6045151689990106E-2</c:v>
                </c:pt>
                <c:pt idx="179">
                  <c:v>2.1305713071825105E-2</c:v>
                </c:pt>
                <c:pt idx="180">
                  <c:v>2.1305713071825105E-2</c:v>
                </c:pt>
                <c:pt idx="181">
                  <c:v>2.3031262238821543E-2</c:v>
                </c:pt>
                <c:pt idx="182">
                  <c:v>2.9009686984845379E-2</c:v>
                </c:pt>
                <c:pt idx="183">
                  <c:v>2.9009686984845379E-2</c:v>
                </c:pt>
                <c:pt idx="184">
                  <c:v>2.7659651265774833E-2</c:v>
                </c:pt>
                <c:pt idx="185">
                  <c:v>2.314172456194645E-2</c:v>
                </c:pt>
                <c:pt idx="186">
                  <c:v>2.1425073742850166E-2</c:v>
                </c:pt>
                <c:pt idx="187">
                  <c:v>1.9558326975284458E-2</c:v>
                </c:pt>
                <c:pt idx="188">
                  <c:v>1.9558326975284458E-2</c:v>
                </c:pt>
                <c:pt idx="189">
                  <c:v>1.9558326975284458E-2</c:v>
                </c:pt>
                <c:pt idx="190">
                  <c:v>1.9558326975284458E-2</c:v>
                </c:pt>
                <c:pt idx="191">
                  <c:v>1.7493499457161558E-2</c:v>
                </c:pt>
                <c:pt idx="192">
                  <c:v>1.7493499457161558E-2</c:v>
                </c:pt>
                <c:pt idx="193">
                  <c:v>2.1543773120653593E-2</c:v>
                </c:pt>
                <c:pt idx="194">
                  <c:v>1.9688284065904987E-2</c:v>
                </c:pt>
                <c:pt idx="195">
                  <c:v>2.4944855126672525E-2</c:v>
                </c:pt>
                <c:pt idx="196">
                  <c:v>2.1661822076220291E-2</c:v>
                </c:pt>
                <c:pt idx="197">
                  <c:v>2.5046879499816124E-2</c:v>
                </c:pt>
                <c:pt idx="198">
                  <c:v>1.9817388951307302E-2</c:v>
                </c:pt>
                <c:pt idx="199">
                  <c:v>3.0717575534395258E-2</c:v>
                </c:pt>
                <c:pt idx="200">
                  <c:v>3.2018361184066473E-2</c:v>
                </c:pt>
                <c:pt idx="201">
                  <c:v>3.4398940244283964E-2</c:v>
                </c:pt>
                <c:pt idx="202">
                  <c:v>2.177923118591318E-2</c:v>
                </c:pt>
                <c:pt idx="203">
                  <c:v>1.7782667798532617E-2</c:v>
                </c:pt>
                <c:pt idx="204">
                  <c:v>1.7782667798532617E-2</c:v>
                </c:pt>
                <c:pt idx="205">
                  <c:v>3.3497501179614524E-2</c:v>
                </c:pt>
                <c:pt idx="206">
                  <c:v>3.4694215533433423E-2</c:v>
                </c:pt>
                <c:pt idx="207">
                  <c:v>2.535048912429886E-2</c:v>
                </c:pt>
                <c:pt idx="208">
                  <c:v>1.7925502766187547E-2</c:v>
                </c:pt>
                <c:pt idx="209">
                  <c:v>1.7925502766187547E-2</c:v>
                </c:pt>
                <c:pt idx="210">
                  <c:v>1.7925502766187547E-2</c:v>
                </c:pt>
                <c:pt idx="211">
                  <c:v>2.3793731696116243E-2</c:v>
                </c:pt>
                <c:pt idx="212">
                  <c:v>2.70065488433987E-2</c:v>
                </c:pt>
                <c:pt idx="213">
                  <c:v>2.996107588559899E-2</c:v>
                </c:pt>
                <c:pt idx="214">
                  <c:v>2.856676499046689E-2</c:v>
                </c:pt>
                <c:pt idx="215">
                  <c:v>2.2127721012619866E-2</c:v>
                </c:pt>
                <c:pt idx="216">
                  <c:v>2.0199753241321599E-2</c:v>
                </c:pt>
                <c:pt idx="217">
                  <c:v>1.8067208550526723E-2</c:v>
                </c:pt>
                <c:pt idx="218">
                  <c:v>1.8067208550526723E-2</c:v>
                </c:pt>
                <c:pt idx="219">
                  <c:v>4.1520198470364311E-2</c:v>
                </c:pt>
                <c:pt idx="220">
                  <c:v>2.7194750066991548E-2</c:v>
                </c:pt>
                <c:pt idx="221">
                  <c:v>2.5650505355725068E-2</c:v>
                </c:pt>
                <c:pt idx="222">
                  <c:v>2.4007132665148163E-2</c:v>
                </c:pt>
                <c:pt idx="223">
                  <c:v>3.1455886972074638E-2</c:v>
                </c:pt>
                <c:pt idx="224">
                  <c:v>2.2242670986191551E-2</c:v>
                </c:pt>
                <c:pt idx="225">
                  <c:v>2.2242670986191551E-2</c:v>
                </c:pt>
                <c:pt idx="226">
                  <c:v>2.0325609619342561E-2</c:v>
                </c:pt>
                <c:pt idx="227">
                  <c:v>2.5749733986814481E-2</c:v>
                </c:pt>
                <c:pt idx="228">
                  <c:v>3.9699067933356008E-2</c:v>
                </c:pt>
                <c:pt idx="229">
                  <c:v>3.5277352431572317E-2</c:v>
                </c:pt>
                <c:pt idx="230">
                  <c:v>2.4113124936217877E-2</c:v>
                </c:pt>
                <c:pt idx="231">
                  <c:v>2.2357029945580784E-2</c:v>
                </c:pt>
                <c:pt idx="232">
                  <c:v>3.4175809628550623E-2</c:v>
                </c:pt>
                <c:pt idx="233">
                  <c:v>3.5421636683764607E-2</c:v>
                </c:pt>
                <c:pt idx="234">
                  <c:v>2.8921645243157913E-2</c:v>
                </c:pt>
                <c:pt idx="235">
                  <c:v>2.247080691419924E-2</c:v>
                </c:pt>
                <c:pt idx="236">
                  <c:v>2.247080691419924E-2</c:v>
                </c:pt>
                <c:pt idx="237">
                  <c:v>2.9097462335164831E-2</c:v>
                </c:pt>
                <c:pt idx="238">
                  <c:v>2.6045151689990106E-2</c:v>
                </c:pt>
                <c:pt idx="239">
                  <c:v>2.2584010688158403E-2</c:v>
                </c:pt>
                <c:pt idx="240">
                  <c:v>1.5969307103986273E-2</c:v>
                </c:pt>
                <c:pt idx="241">
                  <c:v>1.5969307103986273E-2</c:v>
                </c:pt>
                <c:pt idx="242">
                  <c:v>1.5969307103986273E-2</c:v>
                </c:pt>
                <c:pt idx="243">
                  <c:v>1.5969307103986273E-2</c:v>
                </c:pt>
                <c:pt idx="244">
                  <c:v>1.5969307103986273E-2</c:v>
                </c:pt>
                <c:pt idx="245">
                  <c:v>1.5969307103986273E-2</c:v>
                </c:pt>
                <c:pt idx="246">
                  <c:v>3.9181794135493428E-2</c:v>
                </c:pt>
                <c:pt idx="247">
                  <c:v>3.5779801876125041E-2</c:v>
                </c:pt>
                <c:pt idx="248">
                  <c:v>1.848580944863144E-2</c:v>
                </c:pt>
                <c:pt idx="249">
                  <c:v>2.2696649844205673E-2</c:v>
                </c:pt>
                <c:pt idx="250">
                  <c:v>2.2696649844205673E-2</c:v>
                </c:pt>
                <c:pt idx="251">
                  <c:v>2.9359213894605923E-2</c:v>
                </c:pt>
                <c:pt idx="252">
                  <c:v>3.2177262215555127E-2</c:v>
                </c:pt>
                <c:pt idx="253">
                  <c:v>3.0883170133367704E-2</c:v>
                </c:pt>
                <c:pt idx="254">
                  <c:v>1.8623252303471057E-2</c:v>
                </c:pt>
                <c:pt idx="255">
                  <c:v>1.8623252303471057E-2</c:v>
                </c:pt>
                <c:pt idx="256">
                  <c:v>1.6128209595892999E-2</c:v>
                </c:pt>
                <c:pt idx="257">
                  <c:v>1.6128209595892999E-2</c:v>
                </c:pt>
                <c:pt idx="258">
                  <c:v>1.6128209595892999E-2</c:v>
                </c:pt>
                <c:pt idx="259">
                  <c:v>1.6128209595892999E-2</c:v>
                </c:pt>
                <c:pt idx="260">
                  <c:v>4.8542490964971922E-2</c:v>
                </c:pt>
                <c:pt idx="261">
                  <c:v>2.8026020225761516E-2</c:v>
                </c:pt>
                <c:pt idx="262">
                  <c:v>2.4739544185684255E-2</c:v>
                </c:pt>
                <c:pt idx="263">
                  <c:v>2.4739544185684255E-2</c:v>
                </c:pt>
                <c:pt idx="264">
                  <c:v>2.2920267557900335E-2</c:v>
                </c:pt>
                <c:pt idx="265">
                  <c:v>2.0943549922017839E-2</c:v>
                </c:pt>
                <c:pt idx="266">
                  <c:v>3.505981272651746E-2</c:v>
                </c:pt>
                <c:pt idx="267">
                  <c:v>3.3800652165731811E-2</c:v>
                </c:pt>
                <c:pt idx="268">
                  <c:v>1.8759688210265343E-2</c:v>
                </c:pt>
                <c:pt idx="269">
                  <c:v>1.6285561708356378E-2</c:v>
                </c:pt>
                <c:pt idx="270">
                  <c:v>1.6285561708356378E-2</c:v>
                </c:pt>
                <c:pt idx="271">
                  <c:v>2.8297684284366437E-2</c:v>
                </c:pt>
                <c:pt idx="272">
                  <c:v>2.6721761810703914E-2</c:v>
                </c:pt>
                <c:pt idx="273">
                  <c:v>1.8895138981600453E-2</c:v>
                </c:pt>
                <c:pt idx="274">
                  <c:v>4.0146215543817018E-2</c:v>
                </c:pt>
                <c:pt idx="275">
                  <c:v>2.1185679930351791E-2</c:v>
                </c:pt>
                <c:pt idx="276">
                  <c:v>3.1455886972074638E-2</c:v>
                </c:pt>
                <c:pt idx="277">
                  <c:v>1.6441407955047893E-2</c:v>
                </c:pt>
                <c:pt idx="278">
                  <c:v>1.6441407955047893E-2</c:v>
                </c:pt>
                <c:pt idx="279">
                  <c:v>1.6441407955047893E-2</c:v>
                </c:pt>
                <c:pt idx="280">
                  <c:v>1.9029625653743838E-2</c:v>
                </c:pt>
                <c:pt idx="281">
                  <c:v>1.9029625653743838E-2</c:v>
                </c:pt>
                <c:pt idx="282">
                  <c:v>2.1305713071825105E-2</c:v>
                </c:pt>
                <c:pt idx="283">
                  <c:v>2.1305713071825105E-2</c:v>
                </c:pt>
                <c:pt idx="284">
                  <c:v>2.3361082305326793E-2</c:v>
                </c:pt>
                <c:pt idx="285">
                  <c:v>2.3361082305326793E-2</c:v>
                </c:pt>
                <c:pt idx="286">
                  <c:v>2.3361082305326793E-2</c:v>
                </c:pt>
                <c:pt idx="287">
                  <c:v>3.5708456238083615E-2</c:v>
                </c:pt>
                <c:pt idx="288">
                  <c:v>3.9376568131809973E-2</c:v>
                </c:pt>
                <c:pt idx="289">
                  <c:v>2.7100812825790084E-2</c:v>
                </c:pt>
                <c:pt idx="290">
                  <c:v>2.346999237034135E-2</c:v>
                </c:pt>
                <c:pt idx="291">
                  <c:v>2.346999237034135E-2</c:v>
                </c:pt>
                <c:pt idx="292">
                  <c:v>2.1425073742850166E-2</c:v>
                </c:pt>
                <c:pt idx="293">
                  <c:v>1.916316852478353E-2</c:v>
                </c:pt>
                <c:pt idx="294">
                  <c:v>1.916316852478353E-2</c:v>
                </c:pt>
                <c:pt idx="295">
                  <c:v>1.65957907594649E-2</c:v>
                </c:pt>
                <c:pt idx="296">
                  <c:v>1.65957907594649E-2</c:v>
                </c:pt>
                <c:pt idx="297">
                  <c:v>3.3344892180107874E-2</c:v>
                </c:pt>
                <c:pt idx="298">
                  <c:v>2.1543773120653593E-2</c:v>
                </c:pt>
                <c:pt idx="299">
                  <c:v>1.9295787190391656E-2</c:v>
                </c:pt>
                <c:pt idx="300">
                  <c:v>3.7451344856998733E-2</c:v>
                </c:pt>
                <c:pt idx="301">
                  <c:v>1.6748750589807262E-2</c:v>
                </c:pt>
                <c:pt idx="302">
                  <c:v>3.0634442565903648E-2</c:v>
                </c:pt>
                <c:pt idx="303">
                  <c:v>2.1661822076220291E-2</c:v>
                </c:pt>
                <c:pt idx="304">
                  <c:v>2.1661822076220291E-2</c:v>
                </c:pt>
                <c:pt idx="305">
                  <c:v>3.2177262215555127E-2</c:v>
                </c:pt>
                <c:pt idx="306">
                  <c:v>3.8855001154781153E-2</c:v>
                </c:pt>
                <c:pt idx="307">
                  <c:v>2.7474634799556887E-2</c:v>
                </c:pt>
                <c:pt idx="308">
                  <c:v>2.3793731696116243E-2</c:v>
                </c:pt>
                <c:pt idx="309">
                  <c:v>2.9184973697674706E-2</c:v>
                </c:pt>
                <c:pt idx="310">
                  <c:v>3.8920579262463104E-2</c:v>
                </c:pt>
                <c:pt idx="311">
                  <c:v>2.5749733986814481E-2</c:v>
                </c:pt>
                <c:pt idx="312">
                  <c:v>2.3900670354916727E-2</c:v>
                </c:pt>
                <c:pt idx="313">
                  <c:v>1.6900326082865905E-2</c:v>
                </c:pt>
                <c:pt idx="314">
                  <c:v>1.9558326975284458E-2</c:v>
                </c:pt>
                <c:pt idx="315">
                  <c:v>1.9558326975284458E-2</c:v>
                </c:pt>
                <c:pt idx="316">
                  <c:v>3.7925003089139563E-2</c:v>
                </c:pt>
                <c:pt idx="317">
                  <c:v>2.1896010742532113E-2</c:v>
                </c:pt>
                <c:pt idx="318">
                  <c:v>2.1896010742532113E-2</c:v>
                </c:pt>
                <c:pt idx="319">
                  <c:v>3.2492733114330437E-2</c:v>
                </c:pt>
                <c:pt idx="320">
                  <c:v>3.4026243004358796E-2</c:v>
                </c:pt>
                <c:pt idx="321">
                  <c:v>4.0588437395445702E-2</c:v>
                </c:pt>
                <c:pt idx="322">
                  <c:v>2.9532426098857482E-2</c:v>
                </c:pt>
                <c:pt idx="323">
                  <c:v>2.9532426098857482E-2</c:v>
                </c:pt>
                <c:pt idx="324">
                  <c:v>2.7843438345856935E-2</c:v>
                </c:pt>
                <c:pt idx="325">
                  <c:v>2.6045151689990106E-2</c:v>
                </c:pt>
                <c:pt idx="326">
                  <c:v>2.201217076584475E-2</c:v>
                </c:pt>
                <c:pt idx="327">
                  <c:v>2.201217076584475E-2</c:v>
                </c:pt>
                <c:pt idx="328">
                  <c:v>2.201217076584475E-2</c:v>
                </c:pt>
                <c:pt idx="329">
                  <c:v>1.7050554157998096E-2</c:v>
                </c:pt>
                <c:pt idx="330">
                  <c:v>1.7050554157998096E-2</c:v>
                </c:pt>
                <c:pt idx="331">
                  <c:v>1.7050554157998096E-2</c:v>
                </c:pt>
                <c:pt idx="332">
                  <c:v>1.7050554157998096E-2</c:v>
                </c:pt>
                <c:pt idx="333">
                  <c:v>2.9618652343955609E-2</c:v>
                </c:pt>
                <c:pt idx="334">
                  <c:v>2.9704628293579699E-2</c:v>
                </c:pt>
                <c:pt idx="335">
                  <c:v>1.9817388951307302E-2</c:v>
                </c:pt>
                <c:pt idx="336">
                  <c:v>3.2882815910095786E-2</c:v>
                </c:pt>
                <c:pt idx="337">
                  <c:v>3.2882815910095786E-2</c:v>
                </c:pt>
                <c:pt idx="338">
                  <c:v>2.6240249185742338E-2</c:v>
                </c:pt>
                <c:pt idx="339">
                  <c:v>4.8647447824728046E-2</c:v>
                </c:pt>
                <c:pt idx="340">
                  <c:v>1.7199470122141982E-2</c:v>
                </c:pt>
                <c:pt idx="341">
                  <c:v>1.7199470122141982E-2</c:v>
                </c:pt>
                <c:pt idx="342">
                  <c:v>1.7199470122141982E-2</c:v>
                </c:pt>
                <c:pt idx="343">
                  <c:v>1.7199470122141982E-2</c:v>
                </c:pt>
                <c:pt idx="344">
                  <c:v>1.7199470122141982E-2</c:v>
                </c:pt>
                <c:pt idx="345">
                  <c:v>1.7199470122141982E-2</c:v>
                </c:pt>
                <c:pt idx="346">
                  <c:v>2.8116866558747653E-2</c:v>
                </c:pt>
                <c:pt idx="347">
                  <c:v>2.2242670986191551E-2</c:v>
                </c:pt>
                <c:pt idx="348">
                  <c:v>2.987583794364591E-2</c:v>
                </c:pt>
                <c:pt idx="349">
                  <c:v>4.1088006197734193E-2</c:v>
                </c:pt>
                <c:pt idx="350">
                  <c:v>3.989131636008144E-2</c:v>
                </c:pt>
                <c:pt idx="351">
                  <c:v>2.4428342562534566E-2</c:v>
                </c:pt>
                <c:pt idx="352">
                  <c:v>1.994565818004072E-2</c:v>
                </c:pt>
                <c:pt idx="353">
                  <c:v>3.3114660021509111E-2</c:v>
                </c:pt>
                <c:pt idx="354">
                  <c:v>2.2357029945580784E-2</c:v>
                </c:pt>
                <c:pt idx="355">
                  <c:v>3.31915815189298E-2</c:v>
                </c:pt>
                <c:pt idx="356">
                  <c:v>1.7347107766716711E-2</c:v>
                </c:pt>
                <c:pt idx="357">
                  <c:v>1.7347107766716711E-2</c:v>
                </c:pt>
                <c:pt idx="358">
                  <c:v>4.6994282022849901E-2</c:v>
                </c:pt>
                <c:pt idx="359">
                  <c:v>3.1698169527006138E-2</c:v>
                </c:pt>
                <c:pt idx="360">
                  <c:v>2.0073107771908509E-2</c:v>
                </c:pt>
                <c:pt idx="361">
                  <c:v>2.0073107771908509E-2</c:v>
                </c:pt>
                <c:pt idx="362">
                  <c:v>2.0073107771908509E-2</c:v>
                </c:pt>
                <c:pt idx="363">
                  <c:v>3.1778519895527685E-2</c:v>
                </c:pt>
                <c:pt idx="364">
                  <c:v>2.247080691419924E-2</c:v>
                </c:pt>
                <c:pt idx="365">
                  <c:v>2.4636247099097602E-2</c:v>
                </c:pt>
                <c:pt idx="366">
                  <c:v>2.6626155916323436E-2</c:v>
                </c:pt>
                <c:pt idx="367">
                  <c:v>2.2584010688158403E-2</c:v>
                </c:pt>
                <c:pt idx="368">
                  <c:v>2.0199753241321599E-2</c:v>
                </c:pt>
                <c:pt idx="369">
                  <c:v>2.0199753241321599E-2</c:v>
                </c:pt>
                <c:pt idx="370">
                  <c:v>1.7493499457161558E-2</c:v>
                </c:pt>
                <c:pt idx="371">
                  <c:v>1.7493499457161558E-2</c:v>
                </c:pt>
                <c:pt idx="372">
                  <c:v>1.7493499457161558E-2</c:v>
                </c:pt>
                <c:pt idx="373">
                  <c:v>1.7493499457161558E-2</c:v>
                </c:pt>
                <c:pt idx="374">
                  <c:v>1.7493499457161558E-2</c:v>
                </c:pt>
                <c:pt idx="375">
                  <c:v>3.3573545548033872E-2</c:v>
                </c:pt>
                <c:pt idx="376">
                  <c:v>2.6817026860851349E-2</c:v>
                </c:pt>
                <c:pt idx="377">
                  <c:v>2.0325609619342561E-2</c:v>
                </c:pt>
                <c:pt idx="378">
                  <c:v>2.0325609619342561E-2</c:v>
                </c:pt>
                <c:pt idx="379">
                  <c:v>2.0325609619342561E-2</c:v>
                </c:pt>
                <c:pt idx="380">
                  <c:v>1.7638676215786159E-2</c:v>
                </c:pt>
                <c:pt idx="381">
                  <c:v>1.7638676215786159E-2</c:v>
                </c:pt>
                <c:pt idx="382">
                  <c:v>1.7638676215786159E-2</c:v>
                </c:pt>
                <c:pt idx="383">
                  <c:v>1.7638676215786159E-2</c:v>
                </c:pt>
                <c:pt idx="384">
                  <c:v>1.7638676215786159E-2</c:v>
                </c:pt>
                <c:pt idx="385">
                  <c:v>1.7638676215786159E-2</c:v>
                </c:pt>
                <c:pt idx="386">
                  <c:v>3.0634442565903648E-2</c:v>
                </c:pt>
                <c:pt idx="387">
                  <c:v>2.5046879499816124E-2</c:v>
                </c:pt>
                <c:pt idx="388">
                  <c:v>2.0450691474508616E-2</c:v>
                </c:pt>
                <c:pt idx="389">
                  <c:v>3.0717575534395258E-2</c:v>
                </c:pt>
                <c:pt idx="390">
                  <c:v>1.7782667798532617E-2</c:v>
                </c:pt>
                <c:pt idx="391">
                  <c:v>1.7782667798532617E-2</c:v>
                </c:pt>
                <c:pt idx="392">
                  <c:v>1.7782667798532617E-2</c:v>
                </c:pt>
                <c:pt idx="393">
                  <c:v>2.0575012932515208E-2</c:v>
                </c:pt>
                <c:pt idx="394">
                  <c:v>4.2431503765868003E-2</c:v>
                </c:pt>
                <c:pt idx="395">
                  <c:v>2.3031262238821543E-2</c:v>
                </c:pt>
                <c:pt idx="396">
                  <c:v>2.3031262238821543E-2</c:v>
                </c:pt>
                <c:pt idx="397">
                  <c:v>3.7177973721645073E-2</c:v>
                </c:pt>
                <c:pt idx="398">
                  <c:v>3.8591574380783311E-2</c:v>
                </c:pt>
                <c:pt idx="399">
                  <c:v>4.25515365481451E-2</c:v>
                </c:pt>
                <c:pt idx="400">
                  <c:v>3.1047881542253283E-2</c:v>
                </c:pt>
                <c:pt idx="401">
                  <c:v>2.7381657765398242E-2</c:v>
                </c:pt>
                <c:pt idx="402">
                  <c:v>2.7381657765398242E-2</c:v>
                </c:pt>
                <c:pt idx="403">
                  <c:v>2.314172456194645E-2</c:v>
                </c:pt>
                <c:pt idx="404">
                  <c:v>2.069858769483552E-2</c:v>
                </c:pt>
                <c:pt idx="405">
                  <c:v>2.069858769483552E-2</c:v>
                </c:pt>
                <c:pt idx="406">
                  <c:v>2.069858769483552E-2</c:v>
                </c:pt>
                <c:pt idx="407">
                  <c:v>2.069858769483552E-2</c:v>
                </c:pt>
                <c:pt idx="408">
                  <c:v>2.069858769483552E-2</c:v>
                </c:pt>
                <c:pt idx="409">
                  <c:v>1.7925502766187547E-2</c:v>
                </c:pt>
                <c:pt idx="410">
                  <c:v>3.1129910434330204E-2</c:v>
                </c:pt>
                <c:pt idx="411">
                  <c:v>2.5450887493932765E-2</c:v>
                </c:pt>
                <c:pt idx="412">
                  <c:v>3.121172374344373E-2</c:v>
                </c:pt>
                <c:pt idx="413">
                  <c:v>4.2909620307500965E-2</c:v>
                </c:pt>
                <c:pt idx="414">
                  <c:v>2.9445947359472917E-2</c:v>
                </c:pt>
                <c:pt idx="415">
                  <c:v>2.9445947359472917E-2</c:v>
                </c:pt>
                <c:pt idx="416">
                  <c:v>2.0821429056345413E-2</c:v>
                </c:pt>
                <c:pt idx="417">
                  <c:v>2.0821429056345413E-2</c:v>
                </c:pt>
                <c:pt idx="418">
                  <c:v>2.5550891366378038E-2</c:v>
                </c:pt>
                <c:pt idx="419">
                  <c:v>2.9618652343955609E-2</c:v>
                </c:pt>
                <c:pt idx="420">
                  <c:v>2.346999237034135E-2</c:v>
                </c:pt>
                <c:pt idx="421">
                  <c:v>2.346999237034135E-2</c:v>
                </c:pt>
                <c:pt idx="422">
                  <c:v>2.9704628293579699E-2</c:v>
                </c:pt>
                <c:pt idx="423">
                  <c:v>3.7925003089139563E-2</c:v>
                </c:pt>
                <c:pt idx="424">
                  <c:v>2.9790356114812795E-2</c:v>
                </c:pt>
                <c:pt idx="425">
                  <c:v>2.106496282274626E-2</c:v>
                </c:pt>
                <c:pt idx="426">
                  <c:v>2.106496282274626E-2</c:v>
                </c:pt>
                <c:pt idx="427">
                  <c:v>3.1617614963421761E-2</c:v>
                </c:pt>
                <c:pt idx="428">
                  <c:v>3.1617614963421761E-2</c:v>
                </c:pt>
                <c:pt idx="429">
                  <c:v>2.7934878455206584E-2</c:v>
                </c:pt>
                <c:pt idx="430">
                  <c:v>2.3686310236909806E-2</c:v>
                </c:pt>
                <c:pt idx="431">
                  <c:v>2.1185679930351791E-2</c:v>
                </c:pt>
                <c:pt idx="432">
                  <c:v>2.1185679930351791E-2</c:v>
                </c:pt>
                <c:pt idx="433">
                  <c:v>1.8347337016130786E-2</c:v>
                </c:pt>
                <c:pt idx="434">
                  <c:v>1.8347337016130786E-2</c:v>
                </c:pt>
                <c:pt idx="435">
                  <c:v>1.8347337016130786E-2</c:v>
                </c:pt>
                <c:pt idx="436">
                  <c:v>2.8116866558747653E-2</c:v>
                </c:pt>
                <c:pt idx="437">
                  <c:v>2.3793731696116243E-2</c:v>
                </c:pt>
                <c:pt idx="438">
                  <c:v>2.3793731696116243E-2</c:v>
                </c:pt>
                <c:pt idx="439">
                  <c:v>1.848580944863144E-2</c:v>
                </c:pt>
                <c:pt idx="440">
                  <c:v>1.848580944863144E-2</c:v>
                </c:pt>
                <c:pt idx="441">
                  <c:v>1.848580944863144E-2</c:v>
                </c:pt>
                <c:pt idx="442">
                  <c:v>1.848580944863144E-2</c:v>
                </c:pt>
                <c:pt idx="443">
                  <c:v>1.848580944863144E-2</c:v>
                </c:pt>
                <c:pt idx="444">
                  <c:v>2.1425073742850166E-2</c:v>
                </c:pt>
                <c:pt idx="445">
                  <c:v>2.4007132665148163E-2</c:v>
                </c:pt>
                <c:pt idx="446">
                  <c:v>3.0383678927357757E-2</c:v>
                </c:pt>
                <c:pt idx="447">
                  <c:v>1.8623252303471057E-2</c:v>
                </c:pt>
                <c:pt idx="448">
                  <c:v>1.8623252303471057E-2</c:v>
                </c:pt>
                <c:pt idx="449">
                  <c:v>1.8623252303471057E-2</c:v>
                </c:pt>
                <c:pt idx="450">
                  <c:v>1.8623252303471057E-2</c:v>
                </c:pt>
                <c:pt idx="451">
                  <c:v>1.8623252303471057E-2</c:v>
                </c:pt>
                <c:pt idx="452">
                  <c:v>1.8623252303471057E-2</c:v>
                </c:pt>
                <c:pt idx="453">
                  <c:v>3.0467496131917248E-2</c:v>
                </c:pt>
                <c:pt idx="454">
                  <c:v>2.1661822076220291E-2</c:v>
                </c:pt>
                <c:pt idx="455">
                  <c:v>2.1661822076220291E-2</c:v>
                </c:pt>
                <c:pt idx="456">
                  <c:v>1.8759688210265343E-2</c:v>
                </c:pt>
                <c:pt idx="457">
                  <c:v>3.0717575534395258E-2</c:v>
                </c:pt>
                <c:pt idx="458">
                  <c:v>2.4323723912364023E-2</c:v>
                </c:pt>
                <c:pt idx="459">
                  <c:v>2.4323723912364023E-2</c:v>
                </c:pt>
                <c:pt idx="460">
                  <c:v>2.177923118591318E-2</c:v>
                </c:pt>
                <c:pt idx="461">
                  <c:v>3.272734073220724E-2</c:v>
                </c:pt>
                <c:pt idx="462">
                  <c:v>1.8895138981600453E-2</c:v>
                </c:pt>
                <c:pt idx="463">
                  <c:v>1.8895138981600453E-2</c:v>
                </c:pt>
                <c:pt idx="464">
                  <c:v>1.8895138981600453E-2</c:v>
                </c:pt>
                <c:pt idx="465">
                  <c:v>1.8895138981600453E-2</c:v>
                </c:pt>
                <c:pt idx="466">
                  <c:v>2.4428342562534566E-2</c:v>
                </c:pt>
                <c:pt idx="467">
                  <c:v>2.4428342562534566E-2</c:v>
                </c:pt>
                <c:pt idx="468">
                  <c:v>2.4428342562534566E-2</c:v>
                </c:pt>
                <c:pt idx="469">
                  <c:v>3.2805170427687456E-2</c:v>
                </c:pt>
                <c:pt idx="470">
                  <c:v>2.1896010742532113E-2</c:v>
                </c:pt>
                <c:pt idx="471">
                  <c:v>2.1896010742532113E-2</c:v>
                </c:pt>
                <c:pt idx="472">
                  <c:v>3.2882815910095786E-2</c:v>
                </c:pt>
                <c:pt idx="473">
                  <c:v>3.2882815910095786E-2</c:v>
                </c:pt>
                <c:pt idx="474">
                  <c:v>3.2882815910095786E-2</c:v>
                </c:pt>
                <c:pt idx="475">
                  <c:v>2.9009686984845379E-2</c:v>
                </c:pt>
                <c:pt idx="476">
                  <c:v>2.4532515071638426E-2</c:v>
                </c:pt>
                <c:pt idx="477">
                  <c:v>3.8059251307487676E-2</c:v>
                </c:pt>
                <c:pt idx="478">
                  <c:v>1.9029625653743838E-2</c:v>
                </c:pt>
                <c:pt idx="479">
                  <c:v>1.9029625653743838E-2</c:v>
                </c:pt>
                <c:pt idx="480">
                  <c:v>2.201217076584475E-2</c:v>
                </c:pt>
                <c:pt idx="481">
                  <c:v>2.201217076584475E-2</c:v>
                </c:pt>
                <c:pt idx="482">
                  <c:v>2.4636247099097602E-2</c:v>
                </c:pt>
                <c:pt idx="483">
                  <c:v>2.4636247099097602E-2</c:v>
                </c:pt>
                <c:pt idx="484">
                  <c:v>1.916316852478353E-2</c:v>
                </c:pt>
                <c:pt idx="485">
                  <c:v>1.916316852478353E-2</c:v>
                </c:pt>
                <c:pt idx="486">
                  <c:v>1.916316852478353E-2</c:v>
                </c:pt>
                <c:pt idx="487">
                  <c:v>3.3268325162463336E-2</c:v>
                </c:pt>
                <c:pt idx="488">
                  <c:v>4.5784869600287451E-2</c:v>
                </c:pt>
                <c:pt idx="489">
                  <c:v>2.4842411756974242E-2</c:v>
                </c:pt>
                <c:pt idx="490">
                  <c:v>2.4842411756974242E-2</c:v>
                </c:pt>
                <c:pt idx="491">
                  <c:v>2.2242670986191551E-2</c:v>
                </c:pt>
                <c:pt idx="492">
                  <c:v>2.2242670986191551E-2</c:v>
                </c:pt>
                <c:pt idx="493">
                  <c:v>2.2242670986191551E-2</c:v>
                </c:pt>
                <c:pt idx="494">
                  <c:v>1.9295787190391656E-2</c:v>
                </c:pt>
                <c:pt idx="495">
                  <c:v>1.9295787190391656E-2</c:v>
                </c:pt>
                <c:pt idx="496">
                  <c:v>3.3497501179614524E-2</c:v>
                </c:pt>
                <c:pt idx="497">
                  <c:v>2.5046879499816124E-2</c:v>
                </c:pt>
                <c:pt idx="498">
                  <c:v>2.5046879499816124E-2</c:v>
                </c:pt>
                <c:pt idx="499">
                  <c:v>1.9427500577390577E-2</c:v>
                </c:pt>
                <c:pt idx="500">
                  <c:v>1.9427500577390577E-2</c:v>
                </c:pt>
                <c:pt idx="501">
                  <c:v>1.9427500577390577E-2</c:v>
                </c:pt>
                <c:pt idx="502">
                  <c:v>3.1778519895527685E-2</c:v>
                </c:pt>
                <c:pt idx="503">
                  <c:v>3.5565335597065234E-2</c:v>
                </c:pt>
                <c:pt idx="504">
                  <c:v>2.7567298249132993E-2</c:v>
                </c:pt>
                <c:pt idx="505">
                  <c:v>4.5054959818827435E-2</c:v>
                </c:pt>
                <c:pt idx="506">
                  <c:v>2.2584010688158403E-2</c:v>
                </c:pt>
                <c:pt idx="507">
                  <c:v>2.2584010688158403E-2</c:v>
                </c:pt>
                <c:pt idx="508">
                  <c:v>2.2584010688158403E-2</c:v>
                </c:pt>
                <c:pt idx="509">
                  <c:v>1.9558326975284458E-2</c:v>
                </c:pt>
                <c:pt idx="510">
                  <c:v>1.5969307103986273E-2</c:v>
                </c:pt>
                <c:pt idx="511">
                  <c:v>1.5969307103986273E-2</c:v>
                </c:pt>
                <c:pt idx="512">
                  <c:v>1.5969307103986273E-2</c:v>
                </c:pt>
                <c:pt idx="513">
                  <c:v>1.5969307103986273E-2</c:v>
                </c:pt>
                <c:pt idx="514">
                  <c:v>1.5969307103986273E-2</c:v>
                </c:pt>
                <c:pt idx="515">
                  <c:v>1.5969307103986273E-2</c:v>
                </c:pt>
                <c:pt idx="516">
                  <c:v>1.5969307103986273E-2</c:v>
                </c:pt>
                <c:pt idx="517">
                  <c:v>1.5969307103986273E-2</c:v>
                </c:pt>
                <c:pt idx="518">
                  <c:v>1.5969307103986273E-2</c:v>
                </c:pt>
                <c:pt idx="519">
                  <c:v>1.5969307103986273E-2</c:v>
                </c:pt>
                <c:pt idx="520">
                  <c:v>3.5779801876125041E-2</c:v>
                </c:pt>
                <c:pt idx="521">
                  <c:v>3.2018361184066473E-2</c:v>
                </c:pt>
                <c:pt idx="522">
                  <c:v>2.996107588559899E-2</c:v>
                </c:pt>
                <c:pt idx="523">
                  <c:v>2.535048912429886E-2</c:v>
                </c:pt>
                <c:pt idx="524">
                  <c:v>2.535048912429886E-2</c:v>
                </c:pt>
                <c:pt idx="525">
                  <c:v>2.535048912429886E-2</c:v>
                </c:pt>
                <c:pt idx="526">
                  <c:v>2.2696649844205673E-2</c:v>
                </c:pt>
                <c:pt idx="527">
                  <c:v>2.2696649844205673E-2</c:v>
                </c:pt>
                <c:pt idx="528">
                  <c:v>1.9688284065904987E-2</c:v>
                </c:pt>
                <c:pt idx="529">
                  <c:v>1.9688284065904987E-2</c:v>
                </c:pt>
                <c:pt idx="530">
                  <c:v>2.5450887493932765E-2</c:v>
                </c:pt>
                <c:pt idx="531">
                  <c:v>2.5450887493932765E-2</c:v>
                </c:pt>
                <c:pt idx="532">
                  <c:v>2.2808732747307773E-2</c:v>
                </c:pt>
                <c:pt idx="533">
                  <c:v>1.6128209595892999E-2</c:v>
                </c:pt>
                <c:pt idx="534">
                  <c:v>1.6128209595892999E-2</c:v>
                </c:pt>
                <c:pt idx="535">
                  <c:v>1.6128209595892999E-2</c:v>
                </c:pt>
                <c:pt idx="536">
                  <c:v>1.6128209595892999E-2</c:v>
                </c:pt>
                <c:pt idx="537">
                  <c:v>1.6128209595892999E-2</c:v>
                </c:pt>
                <c:pt idx="538">
                  <c:v>1.6128209595892999E-2</c:v>
                </c:pt>
                <c:pt idx="539">
                  <c:v>1.6128209595892999E-2</c:v>
                </c:pt>
                <c:pt idx="540">
                  <c:v>1.6128209595892999E-2</c:v>
                </c:pt>
                <c:pt idx="541">
                  <c:v>1.6128209595892999E-2</c:v>
                </c:pt>
                <c:pt idx="542">
                  <c:v>2.5550891366378038E-2</c:v>
                </c:pt>
                <c:pt idx="543">
                  <c:v>2.5550891366378038E-2</c:v>
                </c:pt>
                <c:pt idx="544">
                  <c:v>3.9634777902614604E-2</c:v>
                </c:pt>
                <c:pt idx="545">
                  <c:v>3.9634777902614604E-2</c:v>
                </c:pt>
                <c:pt idx="546">
                  <c:v>2.2920267557900335E-2</c:v>
                </c:pt>
                <c:pt idx="547">
                  <c:v>2.5650505355725068E-2</c:v>
                </c:pt>
                <c:pt idx="548">
                  <c:v>2.5650505355725068E-2</c:v>
                </c:pt>
                <c:pt idx="549">
                  <c:v>3.0467496131917248E-2</c:v>
                </c:pt>
                <c:pt idx="550">
                  <c:v>2.3031262238821543E-2</c:v>
                </c:pt>
                <c:pt idx="551">
                  <c:v>2.3031262238821543E-2</c:v>
                </c:pt>
                <c:pt idx="552">
                  <c:v>2.3031262238821543E-2</c:v>
                </c:pt>
                <c:pt idx="553">
                  <c:v>1.994565818004072E-2</c:v>
                </c:pt>
                <c:pt idx="554">
                  <c:v>1.994565818004072E-2</c:v>
                </c:pt>
                <c:pt idx="555">
                  <c:v>1.994565818004072E-2</c:v>
                </c:pt>
                <c:pt idx="556">
                  <c:v>1.994565818004072E-2</c:v>
                </c:pt>
                <c:pt idx="557">
                  <c:v>1.994565818004072E-2</c:v>
                </c:pt>
                <c:pt idx="558">
                  <c:v>1.6285561708356378E-2</c:v>
                </c:pt>
                <c:pt idx="559">
                  <c:v>1.6285561708356378E-2</c:v>
                </c:pt>
                <c:pt idx="560">
                  <c:v>1.6285561708356378E-2</c:v>
                </c:pt>
                <c:pt idx="561">
                  <c:v>1.6285561708356378E-2</c:v>
                </c:pt>
                <c:pt idx="562">
                  <c:v>1.6285561708356378E-2</c:v>
                </c:pt>
                <c:pt idx="563">
                  <c:v>1.6285561708356378E-2</c:v>
                </c:pt>
                <c:pt idx="564">
                  <c:v>1.6285561708356378E-2</c:v>
                </c:pt>
                <c:pt idx="565">
                  <c:v>1.6285561708356378E-2</c:v>
                </c:pt>
                <c:pt idx="566">
                  <c:v>1.6285561708356378E-2</c:v>
                </c:pt>
                <c:pt idx="567">
                  <c:v>2.314172456194645E-2</c:v>
                </c:pt>
                <c:pt idx="568">
                  <c:v>2.314172456194645E-2</c:v>
                </c:pt>
                <c:pt idx="569">
                  <c:v>2.314172456194645E-2</c:v>
                </c:pt>
                <c:pt idx="570">
                  <c:v>2.314172456194645E-2</c:v>
                </c:pt>
                <c:pt idx="571">
                  <c:v>2.0073107771908509E-2</c:v>
                </c:pt>
                <c:pt idx="572">
                  <c:v>2.0073107771908509E-2</c:v>
                </c:pt>
                <c:pt idx="573">
                  <c:v>2.0073107771908509E-2</c:v>
                </c:pt>
                <c:pt idx="574">
                  <c:v>2.0073107771908509E-2</c:v>
                </c:pt>
                <c:pt idx="575">
                  <c:v>2.0073107771908509E-2</c:v>
                </c:pt>
                <c:pt idx="576">
                  <c:v>2.0073107771908509E-2</c:v>
                </c:pt>
                <c:pt idx="577">
                  <c:v>2.0073107771908509E-2</c:v>
                </c:pt>
                <c:pt idx="578">
                  <c:v>2.0073107771908509E-2</c:v>
                </c:pt>
                <c:pt idx="579">
                  <c:v>2.594705284164207E-2</c:v>
                </c:pt>
                <c:pt idx="580">
                  <c:v>3.2882815910095786E-2</c:v>
                </c:pt>
                <c:pt idx="581">
                  <c:v>2.3251662114537622E-2</c:v>
                </c:pt>
                <c:pt idx="582">
                  <c:v>2.3251662114537622E-2</c:v>
                </c:pt>
                <c:pt idx="583">
                  <c:v>1.6441407955047893E-2</c:v>
                </c:pt>
                <c:pt idx="584">
                  <c:v>1.6441407955047893E-2</c:v>
                </c:pt>
                <c:pt idx="585">
                  <c:v>1.6441407955047893E-2</c:v>
                </c:pt>
                <c:pt idx="586">
                  <c:v>1.6441407955047893E-2</c:v>
                </c:pt>
                <c:pt idx="587">
                  <c:v>1.6441407955047893E-2</c:v>
                </c:pt>
                <c:pt idx="588">
                  <c:v>1.6441407955047893E-2</c:v>
                </c:pt>
                <c:pt idx="589">
                  <c:v>2.6045151689990106E-2</c:v>
                </c:pt>
                <c:pt idx="590">
                  <c:v>2.856676499046689E-2</c:v>
                </c:pt>
                <c:pt idx="591">
                  <c:v>2.0199753241321599E-2</c:v>
                </c:pt>
                <c:pt idx="592">
                  <c:v>2.0199753241321599E-2</c:v>
                </c:pt>
                <c:pt idx="593">
                  <c:v>2.0199753241321599E-2</c:v>
                </c:pt>
                <c:pt idx="594">
                  <c:v>2.3361082305326793E-2</c:v>
                </c:pt>
                <c:pt idx="595">
                  <c:v>3.505981272651746E-2</c:v>
                </c:pt>
                <c:pt idx="596">
                  <c:v>3.505981272651746E-2</c:v>
                </c:pt>
                <c:pt idx="597">
                  <c:v>2.6142882433699291E-2</c:v>
                </c:pt>
                <c:pt idx="598">
                  <c:v>1.65957907594649E-2</c:v>
                </c:pt>
                <c:pt idx="599">
                  <c:v>1.65957907594649E-2</c:v>
                </c:pt>
                <c:pt idx="600">
                  <c:v>3.7177973721645073E-2</c:v>
                </c:pt>
                <c:pt idx="601">
                  <c:v>2.8833334669847856E-2</c:v>
                </c:pt>
                <c:pt idx="602">
                  <c:v>2.6337255983064752E-2</c:v>
                </c:pt>
                <c:pt idx="603">
                  <c:v>3.5421636683764607E-2</c:v>
                </c:pt>
                <c:pt idx="604">
                  <c:v>2.0450691474508616E-2</c:v>
                </c:pt>
                <c:pt idx="605">
                  <c:v>2.0450691474508616E-2</c:v>
                </c:pt>
                <c:pt idx="606">
                  <c:v>2.0450691474508616E-2</c:v>
                </c:pt>
                <c:pt idx="607">
                  <c:v>2.0450691474508616E-2</c:v>
                </c:pt>
                <c:pt idx="608">
                  <c:v>2.0450691474508616E-2</c:v>
                </c:pt>
                <c:pt idx="609">
                  <c:v>2.0450691474508616E-2</c:v>
                </c:pt>
                <c:pt idx="610">
                  <c:v>2.643390678853787E-2</c:v>
                </c:pt>
                <c:pt idx="611">
                  <c:v>1.6748750589807262E-2</c:v>
                </c:pt>
                <c:pt idx="612">
                  <c:v>1.6748750589807262E-2</c:v>
                </c:pt>
                <c:pt idx="613">
                  <c:v>1.6748750589807262E-2</c:v>
                </c:pt>
                <c:pt idx="614">
                  <c:v>1.6748750589807262E-2</c:v>
                </c:pt>
                <c:pt idx="615">
                  <c:v>1.6748750589807262E-2</c:v>
                </c:pt>
                <c:pt idx="616">
                  <c:v>1.6748750589807262E-2</c:v>
                </c:pt>
                <c:pt idx="617">
                  <c:v>2.9097462335164831E-2</c:v>
                </c:pt>
                <c:pt idx="618">
                  <c:v>2.0575012932515208E-2</c:v>
                </c:pt>
                <c:pt idx="619">
                  <c:v>2.3793731696116243E-2</c:v>
                </c:pt>
                <c:pt idx="620">
                  <c:v>2.6626155916323436E-2</c:v>
                </c:pt>
                <c:pt idx="621">
                  <c:v>2.6626155916323436E-2</c:v>
                </c:pt>
                <c:pt idx="622">
                  <c:v>2.3900670354916727E-2</c:v>
                </c:pt>
                <c:pt idx="623">
                  <c:v>2.3900670354916727E-2</c:v>
                </c:pt>
                <c:pt idx="624">
                  <c:v>2.069858769483552E-2</c:v>
                </c:pt>
                <c:pt idx="625">
                  <c:v>2.069858769483552E-2</c:v>
                </c:pt>
                <c:pt idx="626">
                  <c:v>2.069858769483552E-2</c:v>
                </c:pt>
                <c:pt idx="627">
                  <c:v>2.069858769483552E-2</c:v>
                </c:pt>
                <c:pt idx="628">
                  <c:v>1.6900326082865905E-2</c:v>
                </c:pt>
                <c:pt idx="629">
                  <c:v>1.6900326082865905E-2</c:v>
                </c:pt>
                <c:pt idx="630">
                  <c:v>1.6900326082865905E-2</c:v>
                </c:pt>
                <c:pt idx="631">
                  <c:v>1.6900326082865905E-2</c:v>
                </c:pt>
                <c:pt idx="632">
                  <c:v>1.6900326082865905E-2</c:v>
                </c:pt>
                <c:pt idx="633">
                  <c:v>4.3205756466841799E-2</c:v>
                </c:pt>
                <c:pt idx="634">
                  <c:v>2.6817026860851349E-2</c:v>
                </c:pt>
                <c:pt idx="635">
                  <c:v>2.4007132665148163E-2</c:v>
                </c:pt>
                <c:pt idx="636">
                  <c:v>3.1778519895527685E-2</c:v>
                </c:pt>
                <c:pt idx="637">
                  <c:v>2.0821429056345413E-2</c:v>
                </c:pt>
                <c:pt idx="638">
                  <c:v>2.0821429056345413E-2</c:v>
                </c:pt>
                <c:pt idx="639">
                  <c:v>2.0821429056345413E-2</c:v>
                </c:pt>
                <c:pt idx="640">
                  <c:v>2.0821429056345413E-2</c:v>
                </c:pt>
                <c:pt idx="641">
                  <c:v>2.6911954686407513E-2</c:v>
                </c:pt>
                <c:pt idx="642">
                  <c:v>2.6911954686407513E-2</c:v>
                </c:pt>
                <c:pt idx="643">
                  <c:v>3.1858667613980304E-2</c:v>
                </c:pt>
                <c:pt idx="644">
                  <c:v>2.4113124936217877E-2</c:v>
                </c:pt>
                <c:pt idx="645">
                  <c:v>1.7050554157998096E-2</c:v>
                </c:pt>
                <c:pt idx="646">
                  <c:v>1.7050554157998096E-2</c:v>
                </c:pt>
                <c:pt idx="647">
                  <c:v>1.7050554157998096E-2</c:v>
                </c:pt>
                <c:pt idx="648">
                  <c:v>2.70065488433987E-2</c:v>
                </c:pt>
                <c:pt idx="649">
                  <c:v>2.0943549922017839E-2</c:v>
                </c:pt>
                <c:pt idx="650">
                  <c:v>2.0943549922017839E-2</c:v>
                </c:pt>
                <c:pt idx="651">
                  <c:v>2.42186533394671E-2</c:v>
                </c:pt>
                <c:pt idx="652">
                  <c:v>2.42186533394671E-2</c:v>
                </c:pt>
                <c:pt idx="653">
                  <c:v>2.42186533394671E-2</c:v>
                </c:pt>
                <c:pt idx="654">
                  <c:v>2.42186533394671E-2</c:v>
                </c:pt>
                <c:pt idx="655">
                  <c:v>3.209791003010886E-2</c:v>
                </c:pt>
                <c:pt idx="656">
                  <c:v>2.7194750066991548E-2</c:v>
                </c:pt>
                <c:pt idx="657">
                  <c:v>2.4323723912364023E-2</c:v>
                </c:pt>
                <c:pt idx="658">
                  <c:v>2.106496282274626E-2</c:v>
                </c:pt>
                <c:pt idx="659">
                  <c:v>2.106496282274626E-2</c:v>
                </c:pt>
                <c:pt idx="660">
                  <c:v>1.7199470122141982E-2</c:v>
                </c:pt>
                <c:pt idx="661">
                  <c:v>2.1185679930351791E-2</c:v>
                </c:pt>
                <c:pt idx="662">
                  <c:v>2.1185679930351791E-2</c:v>
                </c:pt>
                <c:pt idx="663">
                  <c:v>2.1185679930351791E-2</c:v>
                </c:pt>
                <c:pt idx="664">
                  <c:v>2.7381657765398242E-2</c:v>
                </c:pt>
                <c:pt idx="665">
                  <c:v>3.2414153233602715E-2</c:v>
                </c:pt>
                <c:pt idx="666">
                  <c:v>2.4532515071638426E-2</c:v>
                </c:pt>
                <c:pt idx="667">
                  <c:v>1.7347107766716711E-2</c:v>
                </c:pt>
                <c:pt idx="668">
                  <c:v>1.7347107766716711E-2</c:v>
                </c:pt>
                <c:pt idx="669">
                  <c:v>1.7347107766716711E-2</c:v>
                </c:pt>
                <c:pt idx="670">
                  <c:v>4.25515365481451E-2</c:v>
                </c:pt>
                <c:pt idx="671">
                  <c:v>3.8855001154781153E-2</c:v>
                </c:pt>
                <c:pt idx="672">
                  <c:v>2.7474634799556887E-2</c:v>
                </c:pt>
                <c:pt idx="673">
                  <c:v>2.1305713071825105E-2</c:v>
                </c:pt>
                <c:pt idx="674">
                  <c:v>2.1305713071825105E-2</c:v>
                </c:pt>
                <c:pt idx="675">
                  <c:v>4.6062524477643085E-2</c:v>
                </c:pt>
                <c:pt idx="676">
                  <c:v>2.4636247099097602E-2</c:v>
                </c:pt>
                <c:pt idx="677">
                  <c:v>2.4636247099097602E-2</c:v>
                </c:pt>
                <c:pt idx="678">
                  <c:v>2.7659651265774833E-2</c:v>
                </c:pt>
                <c:pt idx="679">
                  <c:v>2.1425073742850166E-2</c:v>
                </c:pt>
                <c:pt idx="680">
                  <c:v>2.1425073742850166E-2</c:v>
                </c:pt>
                <c:pt idx="681">
                  <c:v>2.1425073742850166E-2</c:v>
                </c:pt>
                <c:pt idx="682">
                  <c:v>2.1425073742850166E-2</c:v>
                </c:pt>
                <c:pt idx="683">
                  <c:v>1.7493499457161558E-2</c:v>
                </c:pt>
                <c:pt idx="684">
                  <c:v>1.7493499457161558E-2</c:v>
                </c:pt>
                <c:pt idx="685">
                  <c:v>1.7493499457161558E-2</c:v>
                </c:pt>
                <c:pt idx="686">
                  <c:v>2.4842411756974242E-2</c:v>
                </c:pt>
                <c:pt idx="687">
                  <c:v>3.0467496131917248E-2</c:v>
                </c:pt>
                <c:pt idx="688">
                  <c:v>2.1543773120653593E-2</c:v>
                </c:pt>
                <c:pt idx="689">
                  <c:v>2.1543773120653593E-2</c:v>
                </c:pt>
                <c:pt idx="690">
                  <c:v>2.7843438345856935E-2</c:v>
                </c:pt>
                <c:pt idx="691">
                  <c:v>2.4944855126672525E-2</c:v>
                </c:pt>
                <c:pt idx="692">
                  <c:v>2.4944855126672525E-2</c:v>
                </c:pt>
                <c:pt idx="693">
                  <c:v>2.4944855126672525E-2</c:v>
                </c:pt>
                <c:pt idx="694">
                  <c:v>1.7638676215786159E-2</c:v>
                </c:pt>
                <c:pt idx="695">
                  <c:v>1.7638676215786159E-2</c:v>
                </c:pt>
                <c:pt idx="696">
                  <c:v>1.7638676215786159E-2</c:v>
                </c:pt>
                <c:pt idx="697">
                  <c:v>1.7638676215786159E-2</c:v>
                </c:pt>
                <c:pt idx="698">
                  <c:v>1.7638676215786159E-2</c:v>
                </c:pt>
                <c:pt idx="699">
                  <c:v>2.1661822076220291E-2</c:v>
                </c:pt>
                <c:pt idx="700">
                  <c:v>2.1661822076220291E-2</c:v>
                </c:pt>
                <c:pt idx="701">
                  <c:v>2.1661822076220291E-2</c:v>
                </c:pt>
                <c:pt idx="702">
                  <c:v>2.1661822076220291E-2</c:v>
                </c:pt>
                <c:pt idx="703">
                  <c:v>3.0717575534395258E-2</c:v>
                </c:pt>
                <c:pt idx="704">
                  <c:v>3.31915815189298E-2</c:v>
                </c:pt>
                <c:pt idx="705">
                  <c:v>3.3268325162463336E-2</c:v>
                </c:pt>
                <c:pt idx="706">
                  <c:v>2.5148489975860135E-2</c:v>
                </c:pt>
                <c:pt idx="707">
                  <c:v>2.177923118591318E-2</c:v>
                </c:pt>
                <c:pt idx="708">
                  <c:v>2.177923118591318E-2</c:v>
                </c:pt>
                <c:pt idx="709">
                  <c:v>1.7782667798532617E-2</c:v>
                </c:pt>
                <c:pt idx="710">
                  <c:v>1.7782667798532617E-2</c:v>
                </c:pt>
                <c:pt idx="711">
                  <c:v>1.7782667798532617E-2</c:v>
                </c:pt>
                <c:pt idx="712">
                  <c:v>2.5249691551651996E-2</c:v>
                </c:pt>
                <c:pt idx="713">
                  <c:v>2.8297684284366437E-2</c:v>
                </c:pt>
                <c:pt idx="714">
                  <c:v>2.8297684284366437E-2</c:v>
                </c:pt>
                <c:pt idx="715">
                  <c:v>1.7925502766187547E-2</c:v>
                </c:pt>
                <c:pt idx="716">
                  <c:v>1.7925502766187547E-2</c:v>
                </c:pt>
                <c:pt idx="717">
                  <c:v>1.7925502766187547E-2</c:v>
                </c:pt>
                <c:pt idx="718">
                  <c:v>1.7925502766187547E-2</c:v>
                </c:pt>
                <c:pt idx="719">
                  <c:v>1.7925502766187547E-2</c:v>
                </c:pt>
                <c:pt idx="720">
                  <c:v>1.7925502766187547E-2</c:v>
                </c:pt>
                <c:pt idx="721">
                  <c:v>1.7925502766187547E-2</c:v>
                </c:pt>
                <c:pt idx="722">
                  <c:v>2.201217076584475E-2</c:v>
                </c:pt>
                <c:pt idx="723">
                  <c:v>2.5450887493932765E-2</c:v>
                </c:pt>
                <c:pt idx="724">
                  <c:v>2.8477353926110061E-2</c:v>
                </c:pt>
                <c:pt idx="725">
                  <c:v>3.372511988772111E-2</c:v>
                </c:pt>
                <c:pt idx="726">
                  <c:v>2.5550891366378038E-2</c:v>
                </c:pt>
                <c:pt idx="727">
                  <c:v>2.5550891366378038E-2</c:v>
                </c:pt>
                <c:pt idx="728">
                  <c:v>1.8067208550526723E-2</c:v>
                </c:pt>
                <c:pt idx="729">
                  <c:v>1.8067208550526723E-2</c:v>
                </c:pt>
                <c:pt idx="730">
                  <c:v>1.8067208550526723E-2</c:v>
                </c:pt>
                <c:pt idx="731">
                  <c:v>1.8067208550526723E-2</c:v>
                </c:pt>
                <c:pt idx="732">
                  <c:v>1.8067208550526723E-2</c:v>
                </c:pt>
                <c:pt idx="733">
                  <c:v>2.8655897079103862E-2</c:v>
                </c:pt>
                <c:pt idx="734">
                  <c:v>2.5650505355725068E-2</c:v>
                </c:pt>
                <c:pt idx="735">
                  <c:v>2.2242670986191551E-2</c:v>
                </c:pt>
                <c:pt idx="736">
                  <c:v>2.2242670986191551E-2</c:v>
                </c:pt>
                <c:pt idx="737">
                  <c:v>2.2242670986191551E-2</c:v>
                </c:pt>
                <c:pt idx="738">
                  <c:v>2.2242670986191551E-2</c:v>
                </c:pt>
                <c:pt idx="739">
                  <c:v>2.5749733986814481E-2</c:v>
                </c:pt>
                <c:pt idx="740">
                  <c:v>1.8207811515826233E-2</c:v>
                </c:pt>
                <c:pt idx="741">
                  <c:v>1.8207811515826233E-2</c:v>
                </c:pt>
                <c:pt idx="742">
                  <c:v>1.8207811515826233E-2</c:v>
                </c:pt>
                <c:pt idx="743">
                  <c:v>1.8207811515826233E-2</c:v>
                </c:pt>
                <c:pt idx="744">
                  <c:v>1.8207811515826233E-2</c:v>
                </c:pt>
                <c:pt idx="745">
                  <c:v>4.4714059891161569E-2</c:v>
                </c:pt>
                <c:pt idx="746">
                  <c:v>3.1617614963421761E-2</c:v>
                </c:pt>
                <c:pt idx="747">
                  <c:v>2.2357029945580784E-2</c:v>
                </c:pt>
                <c:pt idx="748">
                  <c:v>2.5848581697635507E-2</c:v>
                </c:pt>
                <c:pt idx="749">
                  <c:v>3.4250348015086821E-2</c:v>
                </c:pt>
                <c:pt idx="750">
                  <c:v>3.6694674032261572E-2</c:v>
                </c:pt>
                <c:pt idx="751">
                  <c:v>2.247080691419924E-2</c:v>
                </c:pt>
                <c:pt idx="752">
                  <c:v>2.247080691419924E-2</c:v>
                </c:pt>
                <c:pt idx="753">
                  <c:v>2.247080691419924E-2</c:v>
                </c:pt>
                <c:pt idx="754">
                  <c:v>2.247080691419924E-2</c:v>
                </c:pt>
                <c:pt idx="755">
                  <c:v>1.8347337016130786E-2</c:v>
                </c:pt>
                <c:pt idx="756">
                  <c:v>1.8347337016130786E-2</c:v>
                </c:pt>
                <c:pt idx="757">
                  <c:v>1.8347337016130786E-2</c:v>
                </c:pt>
                <c:pt idx="758">
                  <c:v>1.8347337016130786E-2</c:v>
                </c:pt>
                <c:pt idx="759">
                  <c:v>1.8347337016130786E-2</c:v>
                </c:pt>
                <c:pt idx="760">
                  <c:v>1.8347337016130786E-2</c:v>
                </c:pt>
                <c:pt idx="761">
                  <c:v>3.1858667613980304E-2</c:v>
                </c:pt>
                <c:pt idx="762">
                  <c:v>3.4472996175520444E-2</c:v>
                </c:pt>
                <c:pt idx="763">
                  <c:v>2.2584010688158403E-2</c:v>
                </c:pt>
                <c:pt idx="764">
                  <c:v>2.2584010688158403E-2</c:v>
                </c:pt>
                <c:pt idx="765">
                  <c:v>2.9184973697674706E-2</c:v>
                </c:pt>
                <c:pt idx="766">
                  <c:v>2.6142882433699291E-2</c:v>
                </c:pt>
                <c:pt idx="767">
                  <c:v>1.848580944863144E-2</c:v>
                </c:pt>
                <c:pt idx="768">
                  <c:v>1.848580944863144E-2</c:v>
                </c:pt>
                <c:pt idx="769">
                  <c:v>1.848580944863144E-2</c:v>
                </c:pt>
                <c:pt idx="770">
                  <c:v>1.848580944863144E-2</c:v>
                </c:pt>
                <c:pt idx="771">
                  <c:v>1.848580944863144E-2</c:v>
                </c:pt>
                <c:pt idx="772">
                  <c:v>2.9272223440005251E-2</c:v>
                </c:pt>
                <c:pt idx="773">
                  <c:v>2.9272223440005251E-2</c:v>
                </c:pt>
                <c:pt idx="774">
                  <c:v>3.209791003010886E-2</c:v>
                </c:pt>
                <c:pt idx="775">
                  <c:v>2.9359213894605923E-2</c:v>
                </c:pt>
                <c:pt idx="776">
                  <c:v>3.4767642526751241E-2</c:v>
                </c:pt>
                <c:pt idx="777">
                  <c:v>3.4767642526751241E-2</c:v>
                </c:pt>
                <c:pt idx="778">
                  <c:v>3.7177973721645073E-2</c:v>
                </c:pt>
                <c:pt idx="779">
                  <c:v>2.6337255983064752E-2</c:v>
                </c:pt>
                <c:pt idx="780">
                  <c:v>1.8623252303471057E-2</c:v>
                </c:pt>
                <c:pt idx="781">
                  <c:v>1.8623252303471057E-2</c:v>
                </c:pt>
                <c:pt idx="782">
                  <c:v>1.8623252303471057E-2</c:v>
                </c:pt>
                <c:pt idx="783">
                  <c:v>1.8623252303471057E-2</c:v>
                </c:pt>
                <c:pt idx="784">
                  <c:v>1.8623252303471057E-2</c:v>
                </c:pt>
                <c:pt idx="785">
                  <c:v>3.2335382392417268E-2</c:v>
                </c:pt>
                <c:pt idx="786">
                  <c:v>2.9532426098857482E-2</c:v>
                </c:pt>
                <c:pt idx="787">
                  <c:v>2.643390678853787E-2</c:v>
                </c:pt>
                <c:pt idx="788">
                  <c:v>2.643390678853787E-2</c:v>
                </c:pt>
                <c:pt idx="789">
                  <c:v>2.643390678853787E-2</c:v>
                </c:pt>
                <c:pt idx="790">
                  <c:v>2.2920267557900335E-2</c:v>
                </c:pt>
                <c:pt idx="791">
                  <c:v>2.2920267557900335E-2</c:v>
                </c:pt>
                <c:pt idx="792">
                  <c:v>1.8759688210265343E-2</c:v>
                </c:pt>
                <c:pt idx="793">
                  <c:v>1.8759688210265343E-2</c:v>
                </c:pt>
                <c:pt idx="794">
                  <c:v>1.8759688210265343E-2</c:v>
                </c:pt>
                <c:pt idx="795">
                  <c:v>1.8759688210265343E-2</c:v>
                </c:pt>
                <c:pt idx="796">
                  <c:v>1.8759688210265343E-2</c:v>
                </c:pt>
                <c:pt idx="797">
                  <c:v>1.8759688210265343E-2</c:v>
                </c:pt>
                <c:pt idx="798">
                  <c:v>2.6626155916323436E-2</c:v>
                </c:pt>
                <c:pt idx="799">
                  <c:v>3.5277352431572317E-2</c:v>
                </c:pt>
                <c:pt idx="800">
                  <c:v>2.6721761810703914E-2</c:v>
                </c:pt>
                <c:pt idx="801">
                  <c:v>2.6721761810703914E-2</c:v>
                </c:pt>
                <c:pt idx="802">
                  <c:v>2.314172456194645E-2</c:v>
                </c:pt>
                <c:pt idx="803">
                  <c:v>1.8895138981600453E-2</c:v>
                </c:pt>
                <c:pt idx="804">
                  <c:v>1.8895138981600453E-2</c:v>
                </c:pt>
                <c:pt idx="805">
                  <c:v>3.2805170427687456E-2</c:v>
                </c:pt>
                <c:pt idx="806">
                  <c:v>3.2805170427687456E-2</c:v>
                </c:pt>
                <c:pt idx="807">
                  <c:v>2.996107588559899E-2</c:v>
                </c:pt>
                <c:pt idx="808">
                  <c:v>2.996107588559899E-2</c:v>
                </c:pt>
                <c:pt idx="809">
                  <c:v>2.3251662114537622E-2</c:v>
                </c:pt>
                <c:pt idx="810">
                  <c:v>1.9029625653743838E-2</c:v>
                </c:pt>
                <c:pt idx="811">
                  <c:v>1.9029625653743838E-2</c:v>
                </c:pt>
                <c:pt idx="812">
                  <c:v>3.5636967765503055E-2</c:v>
                </c:pt>
                <c:pt idx="813">
                  <c:v>2.3361082305326793E-2</c:v>
                </c:pt>
                <c:pt idx="814">
                  <c:v>2.3361082305326793E-2</c:v>
                </c:pt>
                <c:pt idx="815">
                  <c:v>2.70065488433987E-2</c:v>
                </c:pt>
                <c:pt idx="816">
                  <c:v>2.70065488433987E-2</c:v>
                </c:pt>
                <c:pt idx="817">
                  <c:v>2.70065488433987E-2</c:v>
                </c:pt>
                <c:pt idx="818">
                  <c:v>3.3114660021509111E-2</c:v>
                </c:pt>
                <c:pt idx="819">
                  <c:v>2.346999237034135E-2</c:v>
                </c:pt>
                <c:pt idx="820">
                  <c:v>1.916316852478353E-2</c:v>
                </c:pt>
                <c:pt idx="821">
                  <c:v>1.916316852478353E-2</c:v>
                </c:pt>
                <c:pt idx="822">
                  <c:v>1.916316852478353E-2</c:v>
                </c:pt>
                <c:pt idx="823">
                  <c:v>3.0383678927357757E-2</c:v>
                </c:pt>
                <c:pt idx="824">
                  <c:v>4.0776492938541208E-2</c:v>
                </c:pt>
                <c:pt idx="825">
                  <c:v>2.7194750066991548E-2</c:v>
                </c:pt>
                <c:pt idx="826">
                  <c:v>2.357839937848856E-2</c:v>
                </c:pt>
                <c:pt idx="827">
                  <c:v>2.357839937848856E-2</c:v>
                </c:pt>
                <c:pt idx="828">
                  <c:v>2.7288363941316916E-2</c:v>
                </c:pt>
                <c:pt idx="829">
                  <c:v>1.9295787190391656E-2</c:v>
                </c:pt>
                <c:pt idx="830">
                  <c:v>1.9295787190391656E-2</c:v>
                </c:pt>
                <c:pt idx="831">
                  <c:v>1.9295787190391656E-2</c:v>
                </c:pt>
                <c:pt idx="832">
                  <c:v>3.0551083383998364E-2</c:v>
                </c:pt>
                <c:pt idx="833">
                  <c:v>2.7381657765398242E-2</c:v>
                </c:pt>
                <c:pt idx="834">
                  <c:v>3.0634442565903648E-2</c:v>
                </c:pt>
                <c:pt idx="835">
                  <c:v>3.364941806411418E-2</c:v>
                </c:pt>
                <c:pt idx="836">
                  <c:v>2.3793731696116243E-2</c:v>
                </c:pt>
                <c:pt idx="837">
                  <c:v>2.3793731696116243E-2</c:v>
                </c:pt>
                <c:pt idx="838">
                  <c:v>1.9427500577390577E-2</c:v>
                </c:pt>
                <c:pt idx="839">
                  <c:v>1.9427500577390577E-2</c:v>
                </c:pt>
                <c:pt idx="840">
                  <c:v>1.9427500577390577E-2</c:v>
                </c:pt>
                <c:pt idx="841">
                  <c:v>1.9427500577390577E-2</c:v>
                </c:pt>
                <c:pt idx="842">
                  <c:v>2.3900670354916727E-2</c:v>
                </c:pt>
                <c:pt idx="843">
                  <c:v>2.7659651265774833E-2</c:v>
                </c:pt>
                <c:pt idx="844">
                  <c:v>1.9558326975284458E-2</c:v>
                </c:pt>
                <c:pt idx="845">
                  <c:v>1.9558326975284458E-2</c:v>
                </c:pt>
                <c:pt idx="846">
                  <c:v>3.0965635353955898E-2</c:v>
                </c:pt>
                <c:pt idx="847">
                  <c:v>2.4007132665148163E-2</c:v>
                </c:pt>
                <c:pt idx="848">
                  <c:v>3.9376568131809973E-2</c:v>
                </c:pt>
                <c:pt idx="849">
                  <c:v>2.7843438345856935E-2</c:v>
                </c:pt>
                <c:pt idx="850">
                  <c:v>1.9688284065904987E-2</c:v>
                </c:pt>
                <c:pt idx="851">
                  <c:v>1.9688284065904987E-2</c:v>
                </c:pt>
                <c:pt idx="852">
                  <c:v>1.9688284065904987E-2</c:v>
                </c:pt>
                <c:pt idx="853">
                  <c:v>1.9688284065904987E-2</c:v>
                </c:pt>
                <c:pt idx="854">
                  <c:v>1.9688284065904987E-2</c:v>
                </c:pt>
                <c:pt idx="855">
                  <c:v>3.4250348015086821E-2</c:v>
                </c:pt>
                <c:pt idx="856">
                  <c:v>2.42186533394671E-2</c:v>
                </c:pt>
                <c:pt idx="857">
                  <c:v>2.42186533394671E-2</c:v>
                </c:pt>
                <c:pt idx="858">
                  <c:v>3.7040531573832393E-2</c:v>
                </c:pt>
                <c:pt idx="859">
                  <c:v>3.4324724537018361E-2</c:v>
                </c:pt>
                <c:pt idx="860">
                  <c:v>1.9817388951307302E-2</c:v>
                </c:pt>
                <c:pt idx="861">
                  <c:v>1.9817388951307302E-2</c:v>
                </c:pt>
                <c:pt idx="862">
                  <c:v>1.9817388951307302E-2</c:v>
                </c:pt>
                <c:pt idx="863">
                  <c:v>1.9817388951307302E-2</c:v>
                </c:pt>
                <c:pt idx="864">
                  <c:v>1.9817388951307302E-2</c:v>
                </c:pt>
                <c:pt idx="865">
                  <c:v>1.9817388951307302E-2</c:v>
                </c:pt>
                <c:pt idx="866">
                  <c:v>1.9817388951307302E-2</c:v>
                </c:pt>
                <c:pt idx="867">
                  <c:v>3.4398940244283964E-2</c:v>
                </c:pt>
                <c:pt idx="868">
                  <c:v>2.4323723912364023E-2</c:v>
                </c:pt>
                <c:pt idx="869">
                  <c:v>3.989131636008144E-2</c:v>
                </c:pt>
                <c:pt idx="870">
                  <c:v>3.1617614963421761E-2</c:v>
                </c:pt>
                <c:pt idx="871">
                  <c:v>2.8297684284366437E-2</c:v>
                </c:pt>
                <c:pt idx="872">
                  <c:v>3.4694215533433423E-2</c:v>
                </c:pt>
                <c:pt idx="873">
                  <c:v>2.4532515071638426E-2</c:v>
                </c:pt>
                <c:pt idx="874">
                  <c:v>2.4532515071638426E-2</c:v>
                </c:pt>
                <c:pt idx="875">
                  <c:v>2.4532515071638426E-2</c:v>
                </c:pt>
                <c:pt idx="876">
                  <c:v>2.0073107771908509E-2</c:v>
                </c:pt>
                <c:pt idx="877">
                  <c:v>2.0073107771908509E-2</c:v>
                </c:pt>
                <c:pt idx="878">
                  <c:v>2.0073107771908509E-2</c:v>
                </c:pt>
                <c:pt idx="879">
                  <c:v>2.4636247099097602E-2</c:v>
                </c:pt>
                <c:pt idx="880">
                  <c:v>2.8477353926110061E-2</c:v>
                </c:pt>
                <c:pt idx="881">
                  <c:v>2.856676499046689E-2</c:v>
                </c:pt>
                <c:pt idx="882">
                  <c:v>2.4739544185684255E-2</c:v>
                </c:pt>
                <c:pt idx="883">
                  <c:v>2.0199753241321599E-2</c:v>
                </c:pt>
                <c:pt idx="884">
                  <c:v>2.0199753241321599E-2</c:v>
                </c:pt>
                <c:pt idx="885">
                  <c:v>2.8655897079103862E-2</c:v>
                </c:pt>
                <c:pt idx="886">
                  <c:v>2.4842411756974242E-2</c:v>
                </c:pt>
                <c:pt idx="887">
                  <c:v>2.8744752787175292E-2</c:v>
                </c:pt>
                <c:pt idx="888">
                  <c:v>2.0325609619342561E-2</c:v>
                </c:pt>
                <c:pt idx="889">
                  <c:v>2.0325609619342561E-2</c:v>
                </c:pt>
                <c:pt idx="890">
                  <c:v>2.8921645243157913E-2</c:v>
                </c:pt>
                <c:pt idx="891">
                  <c:v>2.8921645243157913E-2</c:v>
                </c:pt>
                <c:pt idx="892">
                  <c:v>2.0450691474508616E-2</c:v>
                </c:pt>
                <c:pt idx="893">
                  <c:v>2.0450691474508616E-2</c:v>
                </c:pt>
                <c:pt idx="894">
                  <c:v>2.0450691474508616E-2</c:v>
                </c:pt>
                <c:pt idx="895">
                  <c:v>2.0450691474508616E-2</c:v>
                </c:pt>
                <c:pt idx="896">
                  <c:v>2.0450691474508616E-2</c:v>
                </c:pt>
                <c:pt idx="897">
                  <c:v>2.5148489975860135E-2</c:v>
                </c:pt>
                <c:pt idx="898">
                  <c:v>2.0575012932515208E-2</c:v>
                </c:pt>
                <c:pt idx="899">
                  <c:v>2.0575012932515208E-2</c:v>
                </c:pt>
                <c:pt idx="900">
                  <c:v>2.069858769483552E-2</c:v>
                </c:pt>
                <c:pt idx="901">
                  <c:v>2.5450887493932765E-2</c:v>
                </c:pt>
                <c:pt idx="902">
                  <c:v>3.2882815910095786E-2</c:v>
                </c:pt>
                <c:pt idx="903">
                  <c:v>2.9445947359472917E-2</c:v>
                </c:pt>
                <c:pt idx="904">
                  <c:v>2.0821429056345413E-2</c:v>
                </c:pt>
                <c:pt idx="905">
                  <c:v>2.0821429056345413E-2</c:v>
                </c:pt>
                <c:pt idx="906">
                  <c:v>2.5550891366378038E-2</c:v>
                </c:pt>
                <c:pt idx="907">
                  <c:v>2.5650505355725068E-2</c:v>
                </c:pt>
                <c:pt idx="908">
                  <c:v>2.0943549922017839E-2</c:v>
                </c:pt>
                <c:pt idx="909">
                  <c:v>2.0943549922017839E-2</c:v>
                </c:pt>
                <c:pt idx="910">
                  <c:v>2.0943549922017839E-2</c:v>
                </c:pt>
                <c:pt idx="911">
                  <c:v>2.106496282274626E-2</c:v>
                </c:pt>
                <c:pt idx="912">
                  <c:v>2.5848581697635507E-2</c:v>
                </c:pt>
                <c:pt idx="913">
                  <c:v>2.594705284164207E-2</c:v>
                </c:pt>
                <c:pt idx="914">
                  <c:v>2.594705284164207E-2</c:v>
                </c:pt>
                <c:pt idx="915">
                  <c:v>2.1185679930351791E-2</c:v>
                </c:pt>
                <c:pt idx="916">
                  <c:v>2.1185679930351791E-2</c:v>
                </c:pt>
                <c:pt idx="917">
                  <c:v>2.1185679930351791E-2</c:v>
                </c:pt>
                <c:pt idx="918">
                  <c:v>2.1185679930351791E-2</c:v>
                </c:pt>
                <c:pt idx="919">
                  <c:v>2.1185679930351791E-2</c:v>
                </c:pt>
                <c:pt idx="920">
                  <c:v>2.1185679930351791E-2</c:v>
                </c:pt>
                <c:pt idx="921">
                  <c:v>2.1185679930351791E-2</c:v>
                </c:pt>
                <c:pt idx="922">
                  <c:v>3.9699067933356008E-2</c:v>
                </c:pt>
                <c:pt idx="923">
                  <c:v>2.6045151689990106E-2</c:v>
                </c:pt>
                <c:pt idx="924">
                  <c:v>3.364941806411418E-2</c:v>
                </c:pt>
                <c:pt idx="925">
                  <c:v>2.1305713071825105E-2</c:v>
                </c:pt>
                <c:pt idx="926">
                  <c:v>2.1305713071825105E-2</c:v>
                </c:pt>
                <c:pt idx="927">
                  <c:v>2.1305713071825105E-2</c:v>
                </c:pt>
                <c:pt idx="928">
                  <c:v>2.6142882433699291E-2</c:v>
                </c:pt>
                <c:pt idx="929">
                  <c:v>2.6240249185742338E-2</c:v>
                </c:pt>
                <c:pt idx="930">
                  <c:v>2.1425073742850166E-2</c:v>
                </c:pt>
                <c:pt idx="931">
                  <c:v>2.1425073742850166E-2</c:v>
                </c:pt>
                <c:pt idx="932">
                  <c:v>2.1425073742850166E-2</c:v>
                </c:pt>
                <c:pt idx="933">
                  <c:v>2.1425073742850166E-2</c:v>
                </c:pt>
                <c:pt idx="934">
                  <c:v>2.6337255983064752E-2</c:v>
                </c:pt>
                <c:pt idx="935">
                  <c:v>3.4026243004358796E-2</c:v>
                </c:pt>
                <c:pt idx="936">
                  <c:v>2.1543773120653593E-2</c:v>
                </c:pt>
                <c:pt idx="937">
                  <c:v>2.1543773120653593E-2</c:v>
                </c:pt>
                <c:pt idx="938">
                  <c:v>2.1543773120653593E-2</c:v>
                </c:pt>
                <c:pt idx="939">
                  <c:v>2.643390678853787E-2</c:v>
                </c:pt>
                <c:pt idx="940">
                  <c:v>3.0551083383998364E-2</c:v>
                </c:pt>
                <c:pt idx="941">
                  <c:v>4.052555829123624E-2</c:v>
                </c:pt>
                <c:pt idx="942">
                  <c:v>3.0634442565903648E-2</c:v>
                </c:pt>
                <c:pt idx="943">
                  <c:v>2.6530205492847903E-2</c:v>
                </c:pt>
                <c:pt idx="944">
                  <c:v>2.1661822076220291E-2</c:v>
                </c:pt>
                <c:pt idx="945">
                  <c:v>2.1661822076220291E-2</c:v>
                </c:pt>
                <c:pt idx="946">
                  <c:v>2.6626155916323436E-2</c:v>
                </c:pt>
                <c:pt idx="947">
                  <c:v>2.177923118591318E-2</c:v>
                </c:pt>
                <c:pt idx="948">
                  <c:v>2.6721761810703914E-2</c:v>
                </c:pt>
                <c:pt idx="949">
                  <c:v>2.6721761810703914E-2</c:v>
                </c:pt>
                <c:pt idx="950">
                  <c:v>2.6817026860851349E-2</c:v>
                </c:pt>
                <c:pt idx="951">
                  <c:v>2.1896010742532113E-2</c:v>
                </c:pt>
                <c:pt idx="952">
                  <c:v>2.1896010742532113E-2</c:v>
                </c:pt>
                <c:pt idx="953">
                  <c:v>2.6911954686407513E-2</c:v>
                </c:pt>
                <c:pt idx="954">
                  <c:v>4.40243415316895E-2</c:v>
                </c:pt>
                <c:pt idx="955">
                  <c:v>2.201217076584475E-2</c:v>
                </c:pt>
                <c:pt idx="956">
                  <c:v>2.201217076584475E-2</c:v>
                </c:pt>
                <c:pt idx="957">
                  <c:v>2.70065488433987E-2</c:v>
                </c:pt>
                <c:pt idx="958">
                  <c:v>3.1293323160455133E-2</c:v>
                </c:pt>
                <c:pt idx="959">
                  <c:v>2.2127721012619866E-2</c:v>
                </c:pt>
                <c:pt idx="960">
                  <c:v>4.1520198470364311E-2</c:v>
                </c:pt>
                <c:pt idx="961">
                  <c:v>2.7194750066991548E-2</c:v>
                </c:pt>
                <c:pt idx="962">
                  <c:v>2.7194750066991548E-2</c:v>
                </c:pt>
                <c:pt idx="963">
                  <c:v>2.2242670986191551E-2</c:v>
                </c:pt>
                <c:pt idx="964">
                  <c:v>2.2242670986191551E-2</c:v>
                </c:pt>
                <c:pt idx="965">
                  <c:v>3.5204988555512025E-2</c:v>
                </c:pt>
                <c:pt idx="966">
                  <c:v>3.8657599363839952E-2</c:v>
                </c:pt>
                <c:pt idx="967">
                  <c:v>4.1826173121104274E-2</c:v>
                </c:pt>
                <c:pt idx="968">
                  <c:v>2.7381657765398242E-2</c:v>
                </c:pt>
                <c:pt idx="969">
                  <c:v>2.7381657765398242E-2</c:v>
                </c:pt>
                <c:pt idx="970">
                  <c:v>2.2357029945580784E-2</c:v>
                </c:pt>
                <c:pt idx="971">
                  <c:v>2.2357029945580784E-2</c:v>
                </c:pt>
                <c:pt idx="972">
                  <c:v>2.2357029945580784E-2</c:v>
                </c:pt>
                <c:pt idx="973">
                  <c:v>2.2357029945580784E-2</c:v>
                </c:pt>
                <c:pt idx="974">
                  <c:v>3.1698169527006138E-2</c:v>
                </c:pt>
                <c:pt idx="975">
                  <c:v>2.7474634799556887E-2</c:v>
                </c:pt>
                <c:pt idx="976">
                  <c:v>2.7474634799556887E-2</c:v>
                </c:pt>
                <c:pt idx="977">
                  <c:v>2.247080691419924E-2</c:v>
                </c:pt>
                <c:pt idx="978">
                  <c:v>2.247080691419924E-2</c:v>
                </c:pt>
                <c:pt idx="979">
                  <c:v>2.247080691419924E-2</c:v>
                </c:pt>
                <c:pt idx="980">
                  <c:v>2.247080691419924E-2</c:v>
                </c:pt>
                <c:pt idx="981">
                  <c:v>2.247080691419924E-2</c:v>
                </c:pt>
                <c:pt idx="982">
                  <c:v>3.5565335597065234E-2</c:v>
                </c:pt>
                <c:pt idx="983">
                  <c:v>3.5565335597065234E-2</c:v>
                </c:pt>
                <c:pt idx="984">
                  <c:v>4.4998322511939554E-2</c:v>
                </c:pt>
                <c:pt idx="985">
                  <c:v>3.9051405107895031E-2</c:v>
                </c:pt>
                <c:pt idx="986">
                  <c:v>2.2584010688158403E-2</c:v>
                </c:pt>
                <c:pt idx="987">
                  <c:v>1.5969307103986273E-2</c:v>
                </c:pt>
                <c:pt idx="988">
                  <c:v>1.5969307103986273E-2</c:v>
                </c:pt>
                <c:pt idx="989">
                  <c:v>1.5969307103986273E-2</c:v>
                </c:pt>
                <c:pt idx="990">
                  <c:v>1.5969307103986273E-2</c:v>
                </c:pt>
                <c:pt idx="991">
                  <c:v>1.5969307103986273E-2</c:v>
                </c:pt>
                <c:pt idx="992">
                  <c:v>1.5969307103986273E-2</c:v>
                </c:pt>
                <c:pt idx="993">
                  <c:v>1.5969307103986273E-2</c:v>
                </c:pt>
                <c:pt idx="994">
                  <c:v>1.5969307103986273E-2</c:v>
                </c:pt>
                <c:pt idx="995">
                  <c:v>1.5969307103986273E-2</c:v>
                </c:pt>
                <c:pt idx="996">
                  <c:v>1.5969307103986273E-2</c:v>
                </c:pt>
                <c:pt idx="997">
                  <c:v>3.2018361184066473E-2</c:v>
                </c:pt>
                <c:pt idx="998">
                  <c:v>2.7751696948689605E-2</c:v>
                </c:pt>
                <c:pt idx="999">
                  <c:v>4.2431503765868003E-2</c:v>
                </c:pt>
                <c:pt idx="1000">
                  <c:v>2.2696649844205673E-2</c:v>
                </c:pt>
                <c:pt idx="1001">
                  <c:v>2.2696649844205673E-2</c:v>
                </c:pt>
                <c:pt idx="1002">
                  <c:v>2.2696649844205673E-2</c:v>
                </c:pt>
                <c:pt idx="1003">
                  <c:v>2.2696649844205673E-2</c:v>
                </c:pt>
                <c:pt idx="1004">
                  <c:v>2.2808732747307773E-2</c:v>
                </c:pt>
                <c:pt idx="1005">
                  <c:v>2.2808732747307773E-2</c:v>
                </c:pt>
                <c:pt idx="1006">
                  <c:v>2.2808732747307773E-2</c:v>
                </c:pt>
                <c:pt idx="1007">
                  <c:v>1.6128209595892999E-2</c:v>
                </c:pt>
                <c:pt idx="1008">
                  <c:v>1.6128209595892999E-2</c:v>
                </c:pt>
                <c:pt idx="1009">
                  <c:v>1.6128209595892999E-2</c:v>
                </c:pt>
                <c:pt idx="1010">
                  <c:v>1.6128209595892999E-2</c:v>
                </c:pt>
                <c:pt idx="1011">
                  <c:v>1.6128209595892999E-2</c:v>
                </c:pt>
                <c:pt idx="1012">
                  <c:v>1.6128209595892999E-2</c:v>
                </c:pt>
                <c:pt idx="1013">
                  <c:v>1.6128209595892999E-2</c:v>
                </c:pt>
                <c:pt idx="1014">
                  <c:v>1.6128209595892999E-2</c:v>
                </c:pt>
                <c:pt idx="1015">
                  <c:v>1.6128209595892999E-2</c:v>
                </c:pt>
                <c:pt idx="1016">
                  <c:v>3.2335382392417268E-2</c:v>
                </c:pt>
                <c:pt idx="1017">
                  <c:v>2.2920267557900335E-2</c:v>
                </c:pt>
                <c:pt idx="1018">
                  <c:v>2.2920267557900335E-2</c:v>
                </c:pt>
                <c:pt idx="1019">
                  <c:v>4.5896133116969481E-2</c:v>
                </c:pt>
                <c:pt idx="1020">
                  <c:v>3.2492733114330437E-2</c:v>
                </c:pt>
                <c:pt idx="1021">
                  <c:v>1.6285561708356378E-2</c:v>
                </c:pt>
                <c:pt idx="1022">
                  <c:v>1.6285561708356378E-2</c:v>
                </c:pt>
                <c:pt idx="1023">
                  <c:v>1.6285561708356378E-2</c:v>
                </c:pt>
                <c:pt idx="1024">
                  <c:v>1.6285561708356378E-2</c:v>
                </c:pt>
                <c:pt idx="1025">
                  <c:v>1.6285561708356378E-2</c:v>
                </c:pt>
                <c:pt idx="1026">
                  <c:v>1.6285561708356378E-2</c:v>
                </c:pt>
                <c:pt idx="1027">
                  <c:v>1.6285561708356378E-2</c:v>
                </c:pt>
                <c:pt idx="1028">
                  <c:v>1.6285561708356378E-2</c:v>
                </c:pt>
                <c:pt idx="1029">
                  <c:v>3.272734073220724E-2</c:v>
                </c:pt>
                <c:pt idx="1030">
                  <c:v>2.8387661250009796E-2</c:v>
                </c:pt>
                <c:pt idx="1031">
                  <c:v>2.8387661250009796E-2</c:v>
                </c:pt>
                <c:pt idx="1032">
                  <c:v>3.6694674032261572E-2</c:v>
                </c:pt>
                <c:pt idx="1033">
                  <c:v>3.6764105833292891E-2</c:v>
                </c:pt>
                <c:pt idx="1034">
                  <c:v>2.3251662114537622E-2</c:v>
                </c:pt>
                <c:pt idx="1035">
                  <c:v>2.3251662114537622E-2</c:v>
                </c:pt>
                <c:pt idx="1036">
                  <c:v>2.3251662114537622E-2</c:v>
                </c:pt>
                <c:pt idx="1037">
                  <c:v>2.3251662114537622E-2</c:v>
                </c:pt>
                <c:pt idx="1038">
                  <c:v>1.6441407955047893E-2</c:v>
                </c:pt>
                <c:pt idx="1039">
                  <c:v>1.6441407955047893E-2</c:v>
                </c:pt>
                <c:pt idx="1040">
                  <c:v>1.6441407955047893E-2</c:v>
                </c:pt>
                <c:pt idx="1041">
                  <c:v>1.6441407955047893E-2</c:v>
                </c:pt>
                <c:pt idx="1042">
                  <c:v>1.6441407955047893E-2</c:v>
                </c:pt>
                <c:pt idx="1043">
                  <c:v>1.6441407955047893E-2</c:v>
                </c:pt>
                <c:pt idx="1044">
                  <c:v>1.6441407955047893E-2</c:v>
                </c:pt>
                <c:pt idx="1045">
                  <c:v>1.6441407955047893E-2</c:v>
                </c:pt>
                <c:pt idx="1046">
                  <c:v>1.6441407955047893E-2</c:v>
                </c:pt>
                <c:pt idx="1047">
                  <c:v>1.6441407955047893E-2</c:v>
                </c:pt>
                <c:pt idx="1048">
                  <c:v>4.3675398051684314E-2</c:v>
                </c:pt>
                <c:pt idx="1049">
                  <c:v>2.8744752787175292E-2</c:v>
                </c:pt>
                <c:pt idx="1050">
                  <c:v>2.8744752787175292E-2</c:v>
                </c:pt>
                <c:pt idx="1051">
                  <c:v>2.8744752787175292E-2</c:v>
                </c:pt>
                <c:pt idx="1052">
                  <c:v>2.346999237034135E-2</c:v>
                </c:pt>
                <c:pt idx="1053">
                  <c:v>1.65957907594649E-2</c:v>
                </c:pt>
                <c:pt idx="1054">
                  <c:v>1.65957907594649E-2</c:v>
                </c:pt>
                <c:pt idx="1055">
                  <c:v>1.65957907594649E-2</c:v>
                </c:pt>
                <c:pt idx="1056">
                  <c:v>1.65957907594649E-2</c:v>
                </c:pt>
                <c:pt idx="1057">
                  <c:v>1.65957907594649E-2</c:v>
                </c:pt>
                <c:pt idx="1058">
                  <c:v>1.65957907594649E-2</c:v>
                </c:pt>
                <c:pt idx="1059">
                  <c:v>1.65957907594649E-2</c:v>
                </c:pt>
                <c:pt idx="1060">
                  <c:v>1.65957907594649E-2</c:v>
                </c:pt>
                <c:pt idx="1061">
                  <c:v>1.65957907594649E-2</c:v>
                </c:pt>
                <c:pt idx="1062">
                  <c:v>1.65957907594649E-2</c:v>
                </c:pt>
                <c:pt idx="1063">
                  <c:v>1.65957907594649E-2</c:v>
                </c:pt>
                <c:pt idx="1064">
                  <c:v>1.65957907594649E-2</c:v>
                </c:pt>
                <c:pt idx="1065">
                  <c:v>1.65957907594649E-2</c:v>
                </c:pt>
                <c:pt idx="1066">
                  <c:v>1.65957907594649E-2</c:v>
                </c:pt>
                <c:pt idx="1067">
                  <c:v>2.8833334669847856E-2</c:v>
                </c:pt>
                <c:pt idx="1068">
                  <c:v>2.357839937848856E-2</c:v>
                </c:pt>
                <c:pt idx="1069">
                  <c:v>2.357839937848856E-2</c:v>
                </c:pt>
                <c:pt idx="1070">
                  <c:v>2.357839937848856E-2</c:v>
                </c:pt>
                <c:pt idx="1071">
                  <c:v>2.9009686984845379E-2</c:v>
                </c:pt>
                <c:pt idx="1072">
                  <c:v>1.6748750589807262E-2</c:v>
                </c:pt>
                <c:pt idx="1073">
                  <c:v>1.6748750589807262E-2</c:v>
                </c:pt>
                <c:pt idx="1074">
                  <c:v>1.6748750589807262E-2</c:v>
                </c:pt>
                <c:pt idx="1075">
                  <c:v>1.6748750589807262E-2</c:v>
                </c:pt>
                <c:pt idx="1076">
                  <c:v>1.6748750589807262E-2</c:v>
                </c:pt>
                <c:pt idx="1077">
                  <c:v>1.6748750589807262E-2</c:v>
                </c:pt>
                <c:pt idx="1078">
                  <c:v>1.6748750589807262E-2</c:v>
                </c:pt>
                <c:pt idx="1079">
                  <c:v>1.6748750589807262E-2</c:v>
                </c:pt>
                <c:pt idx="1080">
                  <c:v>1.6748750589807262E-2</c:v>
                </c:pt>
                <c:pt idx="1081">
                  <c:v>1.6748750589807262E-2</c:v>
                </c:pt>
                <c:pt idx="1082">
                  <c:v>1.6748750589807262E-2</c:v>
                </c:pt>
                <c:pt idx="1083">
                  <c:v>4.1150025865030415E-2</c:v>
                </c:pt>
                <c:pt idx="1084">
                  <c:v>2.3900670354916727E-2</c:v>
                </c:pt>
                <c:pt idx="1085">
                  <c:v>1.6900326082865905E-2</c:v>
                </c:pt>
                <c:pt idx="1086">
                  <c:v>1.6900326082865905E-2</c:v>
                </c:pt>
                <c:pt idx="1087">
                  <c:v>1.6900326082865905E-2</c:v>
                </c:pt>
                <c:pt idx="1088">
                  <c:v>1.6900326082865905E-2</c:v>
                </c:pt>
                <c:pt idx="1089">
                  <c:v>1.6900326082865905E-2</c:v>
                </c:pt>
                <c:pt idx="1090">
                  <c:v>1.6900326082865905E-2</c:v>
                </c:pt>
                <c:pt idx="1091">
                  <c:v>1.6900326082865905E-2</c:v>
                </c:pt>
                <c:pt idx="1092">
                  <c:v>1.6900326082865905E-2</c:v>
                </c:pt>
                <c:pt idx="1093">
                  <c:v>2.4007132665148163E-2</c:v>
                </c:pt>
                <c:pt idx="1094">
                  <c:v>2.4007132665148163E-2</c:v>
                </c:pt>
                <c:pt idx="1095">
                  <c:v>3.8059251307487676E-2</c:v>
                </c:pt>
                <c:pt idx="1096">
                  <c:v>4.1704052646970996E-2</c:v>
                </c:pt>
                <c:pt idx="1097">
                  <c:v>2.9532426098857482E-2</c:v>
                </c:pt>
                <c:pt idx="1098">
                  <c:v>2.4113124936217877E-2</c:v>
                </c:pt>
                <c:pt idx="1099">
                  <c:v>2.4113124936217877E-2</c:v>
                </c:pt>
                <c:pt idx="1100">
                  <c:v>2.4113124936217877E-2</c:v>
                </c:pt>
                <c:pt idx="1101">
                  <c:v>1.7050554157998096E-2</c:v>
                </c:pt>
                <c:pt idx="1102">
                  <c:v>1.7050554157998096E-2</c:v>
                </c:pt>
                <c:pt idx="1103">
                  <c:v>1.7050554157998096E-2</c:v>
                </c:pt>
                <c:pt idx="1104">
                  <c:v>1.7050554157998096E-2</c:v>
                </c:pt>
                <c:pt idx="1105">
                  <c:v>1.7050554157998096E-2</c:v>
                </c:pt>
                <c:pt idx="1106">
                  <c:v>1.7050554157998096E-2</c:v>
                </c:pt>
                <c:pt idx="1107">
                  <c:v>1.7050554157998096E-2</c:v>
                </c:pt>
                <c:pt idx="1108">
                  <c:v>3.8259740410115019E-2</c:v>
                </c:pt>
                <c:pt idx="1109">
                  <c:v>1.7199470122141982E-2</c:v>
                </c:pt>
                <c:pt idx="1110">
                  <c:v>1.7199470122141982E-2</c:v>
                </c:pt>
                <c:pt idx="1111">
                  <c:v>1.7199470122141982E-2</c:v>
                </c:pt>
                <c:pt idx="1112">
                  <c:v>1.7199470122141982E-2</c:v>
                </c:pt>
                <c:pt idx="1113">
                  <c:v>1.7199470122141982E-2</c:v>
                </c:pt>
                <c:pt idx="1114">
                  <c:v>1.7199470122141982E-2</c:v>
                </c:pt>
                <c:pt idx="1115">
                  <c:v>3.4472996175520444E-2</c:v>
                </c:pt>
                <c:pt idx="1116">
                  <c:v>2.987583794364591E-2</c:v>
                </c:pt>
                <c:pt idx="1117">
                  <c:v>2.4428342562534566E-2</c:v>
                </c:pt>
                <c:pt idx="1118">
                  <c:v>2.4428342562534566E-2</c:v>
                </c:pt>
                <c:pt idx="1119">
                  <c:v>2.4428342562534566E-2</c:v>
                </c:pt>
                <c:pt idx="1120">
                  <c:v>3.0046072016326024E-2</c:v>
                </c:pt>
                <c:pt idx="1121">
                  <c:v>2.4532515071638426E-2</c:v>
                </c:pt>
                <c:pt idx="1122">
                  <c:v>2.4532515071638426E-2</c:v>
                </c:pt>
                <c:pt idx="1123">
                  <c:v>1.7347107766716711E-2</c:v>
                </c:pt>
                <c:pt idx="1124">
                  <c:v>1.7347107766716711E-2</c:v>
                </c:pt>
                <c:pt idx="1125">
                  <c:v>1.7347107766716711E-2</c:v>
                </c:pt>
                <c:pt idx="1126">
                  <c:v>1.7347107766716711E-2</c:v>
                </c:pt>
                <c:pt idx="1127">
                  <c:v>1.7347107766716711E-2</c:v>
                </c:pt>
                <c:pt idx="1128">
                  <c:v>1.7347107766716711E-2</c:v>
                </c:pt>
                <c:pt idx="1129">
                  <c:v>2.4636247099097602E-2</c:v>
                </c:pt>
                <c:pt idx="1130">
                  <c:v>3.4986998914323116E-2</c:v>
                </c:pt>
                <c:pt idx="1131">
                  <c:v>1.7493499457161558E-2</c:v>
                </c:pt>
                <c:pt idx="1132">
                  <c:v>1.7493499457161558E-2</c:v>
                </c:pt>
                <c:pt idx="1133">
                  <c:v>1.7493499457161558E-2</c:v>
                </c:pt>
                <c:pt idx="1134">
                  <c:v>1.7493499457161558E-2</c:v>
                </c:pt>
                <c:pt idx="1135">
                  <c:v>1.7493499457161558E-2</c:v>
                </c:pt>
                <c:pt idx="1136">
                  <c:v>2.4842411756974242E-2</c:v>
                </c:pt>
                <c:pt idx="1137">
                  <c:v>4.3146691837085416E-2</c:v>
                </c:pt>
                <c:pt idx="1138">
                  <c:v>2.4944855126672525E-2</c:v>
                </c:pt>
                <c:pt idx="1139">
                  <c:v>2.4944855126672525E-2</c:v>
                </c:pt>
                <c:pt idx="1140">
                  <c:v>2.4944855126672525E-2</c:v>
                </c:pt>
                <c:pt idx="1141">
                  <c:v>1.7638676215786159E-2</c:v>
                </c:pt>
                <c:pt idx="1142">
                  <c:v>1.7638676215786159E-2</c:v>
                </c:pt>
                <c:pt idx="1143">
                  <c:v>1.7638676215786159E-2</c:v>
                </c:pt>
                <c:pt idx="1144">
                  <c:v>1.7638676215786159E-2</c:v>
                </c:pt>
                <c:pt idx="1145">
                  <c:v>2.5046879499816124E-2</c:v>
                </c:pt>
                <c:pt idx="1146">
                  <c:v>2.5046879499816124E-2</c:v>
                </c:pt>
                <c:pt idx="1147">
                  <c:v>3.0717575534395258E-2</c:v>
                </c:pt>
                <c:pt idx="1148">
                  <c:v>3.0800484121177488E-2</c:v>
                </c:pt>
                <c:pt idx="1149">
                  <c:v>1.7782667798532617E-2</c:v>
                </c:pt>
                <c:pt idx="1150">
                  <c:v>1.7782667798532617E-2</c:v>
                </c:pt>
                <c:pt idx="1151">
                  <c:v>1.7782667798532617E-2</c:v>
                </c:pt>
                <c:pt idx="1152">
                  <c:v>1.7782667798532617E-2</c:v>
                </c:pt>
                <c:pt idx="1153">
                  <c:v>1.7782667798532617E-2</c:v>
                </c:pt>
                <c:pt idx="1154">
                  <c:v>1.7782667798532617E-2</c:v>
                </c:pt>
                <c:pt idx="1155">
                  <c:v>2.5249691551651996E-2</c:v>
                </c:pt>
                <c:pt idx="1156">
                  <c:v>3.5779801876125041E-2</c:v>
                </c:pt>
                <c:pt idx="1157">
                  <c:v>1.7925502766187547E-2</c:v>
                </c:pt>
                <c:pt idx="1158">
                  <c:v>1.7925502766187547E-2</c:v>
                </c:pt>
                <c:pt idx="1159">
                  <c:v>1.7925502766187547E-2</c:v>
                </c:pt>
                <c:pt idx="1160">
                  <c:v>1.7925502766187547E-2</c:v>
                </c:pt>
                <c:pt idx="1161">
                  <c:v>1.7925502766187547E-2</c:v>
                </c:pt>
                <c:pt idx="1162">
                  <c:v>2.5450887493932765E-2</c:v>
                </c:pt>
                <c:pt idx="1163">
                  <c:v>1.8067208550526723E-2</c:v>
                </c:pt>
                <c:pt idx="1164">
                  <c:v>1.8067208550526723E-2</c:v>
                </c:pt>
                <c:pt idx="1165">
                  <c:v>1.8067208550526723E-2</c:v>
                </c:pt>
                <c:pt idx="1166">
                  <c:v>1.8067208550526723E-2</c:v>
                </c:pt>
                <c:pt idx="1167">
                  <c:v>1.8067208550526723E-2</c:v>
                </c:pt>
                <c:pt idx="1168">
                  <c:v>1.8067208550526723E-2</c:v>
                </c:pt>
                <c:pt idx="1169">
                  <c:v>1.8067208550526723E-2</c:v>
                </c:pt>
                <c:pt idx="1170">
                  <c:v>1.8067208550526723E-2</c:v>
                </c:pt>
                <c:pt idx="1171">
                  <c:v>1.8067208550526723E-2</c:v>
                </c:pt>
                <c:pt idx="1172">
                  <c:v>1.8067208550526723E-2</c:v>
                </c:pt>
                <c:pt idx="1173">
                  <c:v>3.1536854640048732E-2</c:v>
                </c:pt>
                <c:pt idx="1174">
                  <c:v>1.8207811515826233E-2</c:v>
                </c:pt>
                <c:pt idx="1175">
                  <c:v>1.8207811515826233E-2</c:v>
                </c:pt>
                <c:pt idx="1176">
                  <c:v>1.8207811515826233E-2</c:v>
                </c:pt>
                <c:pt idx="1177">
                  <c:v>1.8207811515826233E-2</c:v>
                </c:pt>
                <c:pt idx="1178">
                  <c:v>1.8207811515826233E-2</c:v>
                </c:pt>
                <c:pt idx="1179">
                  <c:v>1.8207811515826233E-2</c:v>
                </c:pt>
                <c:pt idx="1180">
                  <c:v>1.8207811515826233E-2</c:v>
                </c:pt>
                <c:pt idx="1181">
                  <c:v>1.8207811515826233E-2</c:v>
                </c:pt>
                <c:pt idx="1182">
                  <c:v>1.8207811515826233E-2</c:v>
                </c:pt>
                <c:pt idx="1183">
                  <c:v>1.8207811515826233E-2</c:v>
                </c:pt>
                <c:pt idx="1184">
                  <c:v>2.594705284164207E-2</c:v>
                </c:pt>
                <c:pt idx="1185">
                  <c:v>1.8347337016130786E-2</c:v>
                </c:pt>
                <c:pt idx="1186">
                  <c:v>1.8347337016130786E-2</c:v>
                </c:pt>
                <c:pt idx="1187">
                  <c:v>1.8347337016130786E-2</c:v>
                </c:pt>
                <c:pt idx="1188">
                  <c:v>1.8347337016130786E-2</c:v>
                </c:pt>
                <c:pt idx="1189">
                  <c:v>3.6833406754048545E-2</c:v>
                </c:pt>
                <c:pt idx="1190">
                  <c:v>2.6045151689990106E-2</c:v>
                </c:pt>
                <c:pt idx="1191">
                  <c:v>3.1938614207972546E-2</c:v>
                </c:pt>
                <c:pt idx="1192">
                  <c:v>3.6902577531885458E-2</c:v>
                </c:pt>
                <c:pt idx="1193">
                  <c:v>3.2018361184066473E-2</c:v>
                </c:pt>
                <c:pt idx="1194">
                  <c:v>1.848580944863144E-2</c:v>
                </c:pt>
                <c:pt idx="1195">
                  <c:v>1.848580944863144E-2</c:v>
                </c:pt>
                <c:pt idx="1196">
                  <c:v>1.848580944863144E-2</c:v>
                </c:pt>
                <c:pt idx="1197">
                  <c:v>1.848580944863144E-2</c:v>
                </c:pt>
                <c:pt idx="1198">
                  <c:v>1.848580944863144E-2</c:v>
                </c:pt>
                <c:pt idx="1199">
                  <c:v>1.848580944863144E-2</c:v>
                </c:pt>
                <c:pt idx="1200">
                  <c:v>1.848580944863144E-2</c:v>
                </c:pt>
                <c:pt idx="1201">
                  <c:v>1.848580944863144E-2</c:v>
                </c:pt>
                <c:pt idx="1202">
                  <c:v>2.6240249185742338E-2</c:v>
                </c:pt>
                <c:pt idx="1203">
                  <c:v>2.6240249185742338E-2</c:v>
                </c:pt>
                <c:pt idx="1204">
                  <c:v>3.2256419191785998E-2</c:v>
                </c:pt>
                <c:pt idx="1205">
                  <c:v>2.6337255983064752E-2</c:v>
                </c:pt>
                <c:pt idx="1206">
                  <c:v>1.8623252303471057E-2</c:v>
                </c:pt>
                <c:pt idx="1207">
                  <c:v>1.8623252303471057E-2</c:v>
                </c:pt>
                <c:pt idx="1208">
                  <c:v>1.8623252303471057E-2</c:v>
                </c:pt>
                <c:pt idx="1209">
                  <c:v>3.7314909631708727E-2</c:v>
                </c:pt>
                <c:pt idx="1210">
                  <c:v>2.643390678853787E-2</c:v>
                </c:pt>
                <c:pt idx="1211">
                  <c:v>2.6530205492847903E-2</c:v>
                </c:pt>
                <c:pt idx="1212">
                  <c:v>2.6530205492847903E-2</c:v>
                </c:pt>
                <c:pt idx="1213">
                  <c:v>2.6530205492847903E-2</c:v>
                </c:pt>
                <c:pt idx="1214">
                  <c:v>1.8759688210265343E-2</c:v>
                </c:pt>
                <c:pt idx="1215">
                  <c:v>1.8759688210265343E-2</c:v>
                </c:pt>
                <c:pt idx="1216">
                  <c:v>1.8759688210265343E-2</c:v>
                </c:pt>
                <c:pt idx="1217">
                  <c:v>1.8759688210265343E-2</c:v>
                </c:pt>
                <c:pt idx="1218">
                  <c:v>2.6626155916323436E-2</c:v>
                </c:pt>
                <c:pt idx="1219">
                  <c:v>2.6626155916323436E-2</c:v>
                </c:pt>
                <c:pt idx="1220">
                  <c:v>2.6626155916323436E-2</c:v>
                </c:pt>
                <c:pt idx="1221">
                  <c:v>2.6721761810703914E-2</c:v>
                </c:pt>
                <c:pt idx="1222">
                  <c:v>2.6721761810703914E-2</c:v>
                </c:pt>
                <c:pt idx="1223">
                  <c:v>1.8895138981600453E-2</c:v>
                </c:pt>
                <c:pt idx="1224">
                  <c:v>1.8895138981600453E-2</c:v>
                </c:pt>
                <c:pt idx="1225">
                  <c:v>1.9029625653743838E-2</c:v>
                </c:pt>
                <c:pt idx="1226">
                  <c:v>1.9029625653743838E-2</c:v>
                </c:pt>
                <c:pt idx="1227">
                  <c:v>1.9029625653743838E-2</c:v>
                </c:pt>
                <c:pt idx="1228">
                  <c:v>1.9029625653743838E-2</c:v>
                </c:pt>
                <c:pt idx="1229">
                  <c:v>1.9029625653743838E-2</c:v>
                </c:pt>
                <c:pt idx="1230">
                  <c:v>1.9029625653743838E-2</c:v>
                </c:pt>
                <c:pt idx="1231">
                  <c:v>1.9029625653743838E-2</c:v>
                </c:pt>
                <c:pt idx="1232">
                  <c:v>3.3114660021509111E-2</c:v>
                </c:pt>
                <c:pt idx="1233">
                  <c:v>2.7100812825790084E-2</c:v>
                </c:pt>
                <c:pt idx="1234">
                  <c:v>2.7100812825790084E-2</c:v>
                </c:pt>
                <c:pt idx="1235">
                  <c:v>1.916316852478353E-2</c:v>
                </c:pt>
                <c:pt idx="1236">
                  <c:v>1.916316852478353E-2</c:v>
                </c:pt>
                <c:pt idx="1237">
                  <c:v>1.916316852478353E-2</c:v>
                </c:pt>
                <c:pt idx="1238">
                  <c:v>1.916316852478353E-2</c:v>
                </c:pt>
                <c:pt idx="1239">
                  <c:v>1.916316852478353E-2</c:v>
                </c:pt>
                <c:pt idx="1240">
                  <c:v>1.916316852478353E-2</c:v>
                </c:pt>
                <c:pt idx="1241">
                  <c:v>1.916316852478353E-2</c:v>
                </c:pt>
                <c:pt idx="1242">
                  <c:v>1.916316852478353E-2</c:v>
                </c:pt>
                <c:pt idx="1243">
                  <c:v>1.916316852478353E-2</c:v>
                </c:pt>
                <c:pt idx="1244">
                  <c:v>3.3268325162463336E-2</c:v>
                </c:pt>
                <c:pt idx="1245">
                  <c:v>2.7194750066991548E-2</c:v>
                </c:pt>
                <c:pt idx="1246">
                  <c:v>4.3087546241307187E-2</c:v>
                </c:pt>
                <c:pt idx="1247">
                  <c:v>1.9295787190391656E-2</c:v>
                </c:pt>
                <c:pt idx="1248">
                  <c:v>1.9295787190391656E-2</c:v>
                </c:pt>
                <c:pt idx="1249">
                  <c:v>1.9295787190391656E-2</c:v>
                </c:pt>
                <c:pt idx="1250">
                  <c:v>1.9295787190391656E-2</c:v>
                </c:pt>
                <c:pt idx="1251">
                  <c:v>3.3497501179614524E-2</c:v>
                </c:pt>
                <c:pt idx="1252">
                  <c:v>2.7381657765398242E-2</c:v>
                </c:pt>
                <c:pt idx="1253">
                  <c:v>2.7381657765398242E-2</c:v>
                </c:pt>
                <c:pt idx="1254">
                  <c:v>2.7474634799556887E-2</c:v>
                </c:pt>
                <c:pt idx="1255">
                  <c:v>2.7474634799556887E-2</c:v>
                </c:pt>
                <c:pt idx="1256">
                  <c:v>1.9427500577390577E-2</c:v>
                </c:pt>
                <c:pt idx="1257">
                  <c:v>1.9558326975284458E-2</c:v>
                </c:pt>
                <c:pt idx="1258">
                  <c:v>1.9558326975284458E-2</c:v>
                </c:pt>
                <c:pt idx="1259">
                  <c:v>1.9558326975284458E-2</c:v>
                </c:pt>
                <c:pt idx="1260">
                  <c:v>1.9558326975284458E-2</c:v>
                </c:pt>
                <c:pt idx="1261">
                  <c:v>1.9558326975284458E-2</c:v>
                </c:pt>
                <c:pt idx="1262">
                  <c:v>2.7751696948689605E-2</c:v>
                </c:pt>
                <c:pt idx="1263">
                  <c:v>2.7843438345856935E-2</c:v>
                </c:pt>
                <c:pt idx="1264">
                  <c:v>1.9688284065904987E-2</c:v>
                </c:pt>
                <c:pt idx="1265">
                  <c:v>1.9688284065904987E-2</c:v>
                </c:pt>
                <c:pt idx="1266">
                  <c:v>1.9688284065904987E-2</c:v>
                </c:pt>
                <c:pt idx="1267">
                  <c:v>1.9688284065904987E-2</c:v>
                </c:pt>
                <c:pt idx="1268">
                  <c:v>2.7934878455206584E-2</c:v>
                </c:pt>
                <c:pt idx="1269">
                  <c:v>2.8026020225761516E-2</c:v>
                </c:pt>
                <c:pt idx="1270">
                  <c:v>1.9817388951307302E-2</c:v>
                </c:pt>
                <c:pt idx="1271">
                  <c:v>1.9817388951307302E-2</c:v>
                </c:pt>
                <c:pt idx="1272">
                  <c:v>1.9817388951307302E-2</c:v>
                </c:pt>
                <c:pt idx="1273">
                  <c:v>1.9817388951307302E-2</c:v>
                </c:pt>
                <c:pt idx="1274">
                  <c:v>2.8116866558747653E-2</c:v>
                </c:pt>
                <c:pt idx="1275">
                  <c:v>1.994565818004072E-2</c:v>
                </c:pt>
                <c:pt idx="1276">
                  <c:v>1.994565818004072E-2</c:v>
                </c:pt>
                <c:pt idx="1277">
                  <c:v>1.994565818004072E-2</c:v>
                </c:pt>
                <c:pt idx="1278">
                  <c:v>1.994565818004072E-2</c:v>
                </c:pt>
                <c:pt idx="1279">
                  <c:v>2.8387661250009796E-2</c:v>
                </c:pt>
                <c:pt idx="1280">
                  <c:v>2.0073107771908509E-2</c:v>
                </c:pt>
                <c:pt idx="1281">
                  <c:v>2.0073107771908509E-2</c:v>
                </c:pt>
                <c:pt idx="1282">
                  <c:v>2.0073107771908509E-2</c:v>
                </c:pt>
                <c:pt idx="1283">
                  <c:v>2.0073107771908509E-2</c:v>
                </c:pt>
                <c:pt idx="1284">
                  <c:v>2.0199753241321599E-2</c:v>
                </c:pt>
                <c:pt idx="1285">
                  <c:v>2.0199753241321599E-2</c:v>
                </c:pt>
                <c:pt idx="1286">
                  <c:v>2.0199753241321599E-2</c:v>
                </c:pt>
                <c:pt idx="1287">
                  <c:v>2.8655897079103862E-2</c:v>
                </c:pt>
                <c:pt idx="1288">
                  <c:v>4.0651219238685123E-2</c:v>
                </c:pt>
                <c:pt idx="1289">
                  <c:v>2.8744752787175292E-2</c:v>
                </c:pt>
                <c:pt idx="1290">
                  <c:v>2.0325609619342561E-2</c:v>
                </c:pt>
                <c:pt idx="1291">
                  <c:v>2.0325609619342561E-2</c:v>
                </c:pt>
                <c:pt idx="1292">
                  <c:v>2.0325609619342561E-2</c:v>
                </c:pt>
                <c:pt idx="1293">
                  <c:v>2.0325609619342561E-2</c:v>
                </c:pt>
                <c:pt idx="1294">
                  <c:v>2.8833334669847856E-2</c:v>
                </c:pt>
                <c:pt idx="1295">
                  <c:v>2.0450691474508616E-2</c:v>
                </c:pt>
                <c:pt idx="1296">
                  <c:v>2.0450691474508616E-2</c:v>
                </c:pt>
                <c:pt idx="1297">
                  <c:v>2.0450691474508616E-2</c:v>
                </c:pt>
                <c:pt idx="1298">
                  <c:v>2.0450691474508616E-2</c:v>
                </c:pt>
                <c:pt idx="1299">
                  <c:v>3.5493558862760531E-2</c:v>
                </c:pt>
                <c:pt idx="1300">
                  <c:v>4.1025892774166593E-2</c:v>
                </c:pt>
                <c:pt idx="1301">
                  <c:v>3.5565335597065234E-2</c:v>
                </c:pt>
                <c:pt idx="1302">
                  <c:v>2.0575012932515208E-2</c:v>
                </c:pt>
                <c:pt idx="1303">
                  <c:v>2.0575012932515208E-2</c:v>
                </c:pt>
                <c:pt idx="1304">
                  <c:v>3.5779801876125041E-2</c:v>
                </c:pt>
                <c:pt idx="1305">
                  <c:v>2.069858769483552E-2</c:v>
                </c:pt>
                <c:pt idx="1306">
                  <c:v>2.069858769483552E-2</c:v>
                </c:pt>
                <c:pt idx="1307">
                  <c:v>2.069858769483552E-2</c:v>
                </c:pt>
                <c:pt idx="1308">
                  <c:v>2.069858769483552E-2</c:v>
                </c:pt>
                <c:pt idx="1309">
                  <c:v>2.069858769483552E-2</c:v>
                </c:pt>
                <c:pt idx="1310">
                  <c:v>2.069858769483552E-2</c:v>
                </c:pt>
                <c:pt idx="1311">
                  <c:v>2.0821429056345413E-2</c:v>
                </c:pt>
                <c:pt idx="1312">
                  <c:v>2.0821429056345413E-2</c:v>
                </c:pt>
                <c:pt idx="1313">
                  <c:v>2.0821429056345413E-2</c:v>
                </c:pt>
                <c:pt idx="1314">
                  <c:v>2.0821429056345413E-2</c:v>
                </c:pt>
                <c:pt idx="1315">
                  <c:v>2.0943549922017839E-2</c:v>
                </c:pt>
                <c:pt idx="1316">
                  <c:v>2.0943549922017839E-2</c:v>
                </c:pt>
                <c:pt idx="1317">
                  <c:v>2.0943549922017839E-2</c:v>
                </c:pt>
                <c:pt idx="1318">
                  <c:v>2.106496282274626E-2</c:v>
                </c:pt>
                <c:pt idx="1319">
                  <c:v>2.106496282274626E-2</c:v>
                </c:pt>
                <c:pt idx="1320">
                  <c:v>2.106496282274626E-2</c:v>
                </c:pt>
                <c:pt idx="1321">
                  <c:v>2.106496282274626E-2</c:v>
                </c:pt>
                <c:pt idx="1322">
                  <c:v>2.106496282274626E-2</c:v>
                </c:pt>
                <c:pt idx="1323">
                  <c:v>2.1185679930351791E-2</c:v>
                </c:pt>
                <c:pt idx="1324">
                  <c:v>2.1185679930351791E-2</c:v>
                </c:pt>
                <c:pt idx="1325">
                  <c:v>3.6833406754048545E-2</c:v>
                </c:pt>
                <c:pt idx="1326">
                  <c:v>3.6833406754048545E-2</c:v>
                </c:pt>
                <c:pt idx="1327">
                  <c:v>2.1305713071825105E-2</c:v>
                </c:pt>
                <c:pt idx="1328">
                  <c:v>2.1305713071825105E-2</c:v>
                </c:pt>
                <c:pt idx="1329">
                  <c:v>3.0215347000911753E-2</c:v>
                </c:pt>
                <c:pt idx="1330">
                  <c:v>3.0299629861982397E-2</c:v>
                </c:pt>
                <c:pt idx="1331">
                  <c:v>2.1425073742850166E-2</c:v>
                </c:pt>
                <c:pt idx="1332">
                  <c:v>3.0383678927357757E-2</c:v>
                </c:pt>
                <c:pt idx="1333">
                  <c:v>3.0467496131917248E-2</c:v>
                </c:pt>
                <c:pt idx="1334">
                  <c:v>2.1543773120653593E-2</c:v>
                </c:pt>
                <c:pt idx="1335">
                  <c:v>2.1543773120653593E-2</c:v>
                </c:pt>
                <c:pt idx="1336">
                  <c:v>2.1543773120653593E-2</c:v>
                </c:pt>
                <c:pt idx="1337">
                  <c:v>4.3264740462178555E-2</c:v>
                </c:pt>
                <c:pt idx="1338">
                  <c:v>3.7519376420530687E-2</c:v>
                </c:pt>
                <c:pt idx="1339">
                  <c:v>3.0634442565903648E-2</c:v>
                </c:pt>
                <c:pt idx="1340">
                  <c:v>2.1661822076220291E-2</c:v>
                </c:pt>
                <c:pt idx="1341">
                  <c:v>2.1661822076220291E-2</c:v>
                </c:pt>
                <c:pt idx="1342">
                  <c:v>3.7655070810725229E-2</c:v>
                </c:pt>
                <c:pt idx="1343">
                  <c:v>3.0800484121177488E-2</c:v>
                </c:pt>
                <c:pt idx="1344">
                  <c:v>2.177923118591318E-2</c:v>
                </c:pt>
                <c:pt idx="1345">
                  <c:v>3.7790277963200905E-2</c:v>
                </c:pt>
                <c:pt idx="1346">
                  <c:v>3.0883170133367704E-2</c:v>
                </c:pt>
                <c:pt idx="1347">
                  <c:v>3.7857700457418396E-2</c:v>
                </c:pt>
                <c:pt idx="1348">
                  <c:v>2.1896010742532113E-2</c:v>
                </c:pt>
                <c:pt idx="1349">
                  <c:v>2.1896010742532113E-2</c:v>
                </c:pt>
                <c:pt idx="1350">
                  <c:v>2.1896010742532113E-2</c:v>
                </c:pt>
                <c:pt idx="1351">
                  <c:v>3.1047881542253283E-2</c:v>
                </c:pt>
                <c:pt idx="1352">
                  <c:v>2.201217076584475E-2</c:v>
                </c:pt>
                <c:pt idx="1353">
                  <c:v>2.2127721012619866E-2</c:v>
                </c:pt>
                <c:pt idx="1354">
                  <c:v>2.2127721012619866E-2</c:v>
                </c:pt>
                <c:pt idx="1355">
                  <c:v>2.2127721012619866E-2</c:v>
                </c:pt>
                <c:pt idx="1356">
                  <c:v>3.1455886972074638E-2</c:v>
                </c:pt>
                <c:pt idx="1357">
                  <c:v>2.2242670986191551E-2</c:v>
                </c:pt>
                <c:pt idx="1358">
                  <c:v>2.2242670986191551E-2</c:v>
                </c:pt>
                <c:pt idx="1359">
                  <c:v>3.1617614963421761E-2</c:v>
                </c:pt>
                <c:pt idx="1360">
                  <c:v>2.2357029945580784E-2</c:v>
                </c:pt>
                <c:pt idx="1361">
                  <c:v>2.2357029945580784E-2</c:v>
                </c:pt>
                <c:pt idx="1362">
                  <c:v>3.1698169527006138E-2</c:v>
                </c:pt>
                <c:pt idx="1363">
                  <c:v>3.8920579262463104E-2</c:v>
                </c:pt>
                <c:pt idx="1364">
                  <c:v>3.1778519895527685E-2</c:v>
                </c:pt>
                <c:pt idx="1365">
                  <c:v>2.247080691419924E-2</c:v>
                </c:pt>
                <c:pt idx="1366">
                  <c:v>2.247080691419924E-2</c:v>
                </c:pt>
                <c:pt idx="1367">
                  <c:v>2.247080691419924E-2</c:v>
                </c:pt>
                <c:pt idx="1368">
                  <c:v>3.1858667613980304E-2</c:v>
                </c:pt>
                <c:pt idx="1369">
                  <c:v>2.2584010688158403E-2</c:v>
                </c:pt>
                <c:pt idx="1370">
                  <c:v>2.2696649844205673E-2</c:v>
                </c:pt>
                <c:pt idx="1371">
                  <c:v>2.2696649844205673E-2</c:v>
                </c:pt>
                <c:pt idx="1372">
                  <c:v>2.2696649844205673E-2</c:v>
                </c:pt>
                <c:pt idx="1373">
                  <c:v>3.2335382392417268E-2</c:v>
                </c:pt>
                <c:pt idx="1374">
                  <c:v>2.2920267557900335E-2</c:v>
                </c:pt>
                <c:pt idx="1375">
                  <c:v>2.2920267557900335E-2</c:v>
                </c:pt>
                <c:pt idx="1376">
                  <c:v>2.2920267557900335E-2</c:v>
                </c:pt>
                <c:pt idx="1377">
                  <c:v>2.2920267557900335E-2</c:v>
                </c:pt>
                <c:pt idx="1378">
                  <c:v>2.2920267557900335E-2</c:v>
                </c:pt>
                <c:pt idx="1379">
                  <c:v>3.2571123416712755E-2</c:v>
                </c:pt>
                <c:pt idx="1380">
                  <c:v>3.2649325506269845E-2</c:v>
                </c:pt>
                <c:pt idx="1381">
                  <c:v>2.314172456194645E-2</c:v>
                </c:pt>
                <c:pt idx="1382">
                  <c:v>2.314172456194645E-2</c:v>
                </c:pt>
                <c:pt idx="1383">
                  <c:v>3.2805170427687456E-2</c:v>
                </c:pt>
                <c:pt idx="1384">
                  <c:v>3.2882815910095786E-2</c:v>
                </c:pt>
                <c:pt idx="1385">
                  <c:v>2.3251662114537622E-2</c:v>
                </c:pt>
                <c:pt idx="1386">
                  <c:v>3.296027848130044E-2</c:v>
                </c:pt>
                <c:pt idx="1387">
                  <c:v>3.3268325162463336E-2</c:v>
                </c:pt>
                <c:pt idx="1388">
                  <c:v>2.357839937848856E-2</c:v>
                </c:pt>
                <c:pt idx="1389">
                  <c:v>2.3686310236909806E-2</c:v>
                </c:pt>
                <c:pt idx="1390">
                  <c:v>2.3686310236909806E-2</c:v>
                </c:pt>
                <c:pt idx="1391">
                  <c:v>2.3686310236909806E-2</c:v>
                </c:pt>
                <c:pt idx="1392">
                  <c:v>2.3686310236909806E-2</c:v>
                </c:pt>
                <c:pt idx="1393">
                  <c:v>2.3793731696116243E-2</c:v>
                </c:pt>
                <c:pt idx="1394">
                  <c:v>2.3900670354916727E-2</c:v>
                </c:pt>
                <c:pt idx="1395">
                  <c:v>2.3900670354916727E-2</c:v>
                </c:pt>
                <c:pt idx="1396">
                  <c:v>2.4113124936217877E-2</c:v>
                </c:pt>
                <c:pt idx="1397">
                  <c:v>2.42186533394671E-2</c:v>
                </c:pt>
                <c:pt idx="1398">
                  <c:v>2.42186533394671E-2</c:v>
                </c:pt>
                <c:pt idx="1399">
                  <c:v>2.42186533394671E-2</c:v>
                </c:pt>
                <c:pt idx="1400">
                  <c:v>2.4428342562534566E-2</c:v>
                </c:pt>
                <c:pt idx="1401">
                  <c:v>2.4532515071638426E-2</c:v>
                </c:pt>
                <c:pt idx="1402">
                  <c:v>2.4532515071638426E-2</c:v>
                </c:pt>
                <c:pt idx="1403">
                  <c:v>2.4532515071638426E-2</c:v>
                </c:pt>
                <c:pt idx="1404">
                  <c:v>2.4636247099097602E-2</c:v>
                </c:pt>
                <c:pt idx="1405">
                  <c:v>2.4636247099097602E-2</c:v>
                </c:pt>
                <c:pt idx="1406">
                  <c:v>2.4739544185684255E-2</c:v>
                </c:pt>
                <c:pt idx="1407">
                  <c:v>2.4842411756974242E-2</c:v>
                </c:pt>
                <c:pt idx="1408">
                  <c:v>2.5046879499816124E-2</c:v>
                </c:pt>
                <c:pt idx="1409">
                  <c:v>2.5046879499816124E-2</c:v>
                </c:pt>
                <c:pt idx="1410">
                  <c:v>2.5046879499816124E-2</c:v>
                </c:pt>
                <c:pt idx="1411">
                  <c:v>2.5148489975860135E-2</c:v>
                </c:pt>
                <c:pt idx="1412">
                  <c:v>2.5249691551651996E-2</c:v>
                </c:pt>
                <c:pt idx="1413">
                  <c:v>3.606377301178116E-2</c:v>
                </c:pt>
                <c:pt idx="1414">
                  <c:v>3.6204923347806332E-2</c:v>
                </c:pt>
                <c:pt idx="1415">
                  <c:v>4.4427978515933414E-2</c:v>
                </c:pt>
                <c:pt idx="1416">
                  <c:v>2.5650505355725068E-2</c:v>
                </c:pt>
                <c:pt idx="1417">
                  <c:v>2.5749733986814481E-2</c:v>
                </c:pt>
                <c:pt idx="1418">
                  <c:v>2.5848581697635507E-2</c:v>
                </c:pt>
                <c:pt idx="1419">
                  <c:v>2.5848581697635507E-2</c:v>
                </c:pt>
                <c:pt idx="1420">
                  <c:v>2.6240249185742338E-2</c:v>
                </c:pt>
                <c:pt idx="1421">
                  <c:v>2.6530205492847903E-2</c:v>
                </c:pt>
                <c:pt idx="1422">
                  <c:v>2.6817026860851349E-2</c:v>
                </c:pt>
                <c:pt idx="1423">
                  <c:v>2.6911954686407513E-2</c:v>
                </c:pt>
                <c:pt idx="1424">
                  <c:v>2.6911954686407513E-2</c:v>
                </c:pt>
                <c:pt idx="1425">
                  <c:v>2.6911954686407513E-2</c:v>
                </c:pt>
                <c:pt idx="1426">
                  <c:v>2.7100812825790084E-2</c:v>
                </c:pt>
                <c:pt idx="1427">
                  <c:v>2.7100812825790084E-2</c:v>
                </c:pt>
                <c:pt idx="1428">
                  <c:v>3.845918437008608E-2</c:v>
                </c:pt>
                <c:pt idx="1429">
                  <c:v>2.7194750066991548E-2</c:v>
                </c:pt>
                <c:pt idx="1430">
                  <c:v>2.7288363941316916E-2</c:v>
                </c:pt>
                <c:pt idx="1431">
                  <c:v>2.7474634799556887E-2</c:v>
                </c:pt>
                <c:pt idx="1432">
                  <c:v>2.7659651265774833E-2</c:v>
                </c:pt>
                <c:pt idx="1433">
                  <c:v>2.8026020225761516E-2</c:v>
                </c:pt>
                <c:pt idx="1434">
                  <c:v>2.8297684284366437E-2</c:v>
                </c:pt>
                <c:pt idx="1435">
                  <c:v>2.9009686984845379E-2</c:v>
                </c:pt>
                <c:pt idx="1436">
                  <c:v>4.1088006197734193E-2</c:v>
                </c:pt>
                <c:pt idx="1437">
                  <c:v>4.1088006197734193E-2</c:v>
                </c:pt>
                <c:pt idx="1438">
                  <c:v>2.9618652343955609E-2</c:v>
                </c:pt>
                <c:pt idx="1439">
                  <c:v>2.9704628293579699E-2</c:v>
                </c:pt>
                <c:pt idx="1440">
                  <c:v>3.0467496131917248E-2</c:v>
                </c:pt>
                <c:pt idx="1441">
                  <c:v>3.0717575534395258E-2</c:v>
                </c:pt>
                <c:pt idx="1442">
                  <c:v>3.1374710354237632E-2</c:v>
                </c:pt>
                <c:pt idx="1443">
                  <c:v>3.1455886972074638E-2</c:v>
                </c:pt>
                <c:pt idx="1444">
                  <c:v>3.1858667613980304E-2</c:v>
                </c:pt>
                <c:pt idx="1445">
                  <c:v>3.2177262215555127E-2</c:v>
                </c:pt>
                <c:pt idx="1446">
                  <c:v>3.2335382392417268E-2</c:v>
                </c:pt>
                <c:pt idx="1447">
                  <c:v>3.272734073220724E-2</c:v>
                </c:pt>
                <c:pt idx="1448">
                  <c:v>3.296027848130044E-2</c:v>
                </c:pt>
                <c:pt idx="1449">
                  <c:v>3.303755942790728E-2</c:v>
                </c:pt>
                <c:pt idx="1450">
                  <c:v>3.31915815189298E-2</c:v>
                </c:pt>
                <c:pt idx="1451">
                  <c:v>3.31915815189298E-2</c:v>
                </c:pt>
                <c:pt idx="1452">
                  <c:v>3.7722734963790201E-2</c:v>
                </c:pt>
                <c:pt idx="1453">
                  <c:v>3.1698169527006138E-2</c:v>
                </c:pt>
                <c:pt idx="1454">
                  <c:v>3.0215347000911753E-2</c:v>
                </c:pt>
                <c:pt idx="1455">
                  <c:v>2.9618652343955609E-2</c:v>
                </c:pt>
                <c:pt idx="1456">
                  <c:v>2.9272223440005251E-2</c:v>
                </c:pt>
                <c:pt idx="1457">
                  <c:v>2.9272223440005251E-2</c:v>
                </c:pt>
                <c:pt idx="1458">
                  <c:v>2.7934878455206584E-2</c:v>
                </c:pt>
                <c:pt idx="1459">
                  <c:v>2.7474634799556887E-2</c:v>
                </c:pt>
                <c:pt idx="1460">
                  <c:v>2.70065488433987E-2</c:v>
                </c:pt>
                <c:pt idx="1461">
                  <c:v>2.6626155916323436E-2</c:v>
                </c:pt>
                <c:pt idx="1462">
                  <c:v>2.6530205492847903E-2</c:v>
                </c:pt>
                <c:pt idx="1463">
                  <c:v>2.6240249185742338E-2</c:v>
                </c:pt>
                <c:pt idx="1464">
                  <c:v>2.6045151689990106E-2</c:v>
                </c:pt>
                <c:pt idx="1465">
                  <c:v>2.5848581697635507E-2</c:v>
                </c:pt>
                <c:pt idx="1466">
                  <c:v>2.5848581697635507E-2</c:v>
                </c:pt>
                <c:pt idx="1467">
                  <c:v>2.5650505355725068E-2</c:v>
                </c:pt>
                <c:pt idx="1468">
                  <c:v>2.535048912429886E-2</c:v>
                </c:pt>
                <c:pt idx="1469">
                  <c:v>2.5249691551651996E-2</c:v>
                </c:pt>
                <c:pt idx="1470">
                  <c:v>2.5046879499816124E-2</c:v>
                </c:pt>
                <c:pt idx="1471">
                  <c:v>2.4944855126672525E-2</c:v>
                </c:pt>
                <c:pt idx="1472">
                  <c:v>2.4944855126672525E-2</c:v>
                </c:pt>
                <c:pt idx="1473">
                  <c:v>2.4842411756974242E-2</c:v>
                </c:pt>
                <c:pt idx="1474">
                  <c:v>2.4842411756974242E-2</c:v>
                </c:pt>
                <c:pt idx="1475">
                  <c:v>2.4739544185684255E-2</c:v>
                </c:pt>
                <c:pt idx="1476">
                  <c:v>2.4739544185684255E-2</c:v>
                </c:pt>
                <c:pt idx="1477">
                  <c:v>2.4636247099097602E-2</c:v>
                </c:pt>
                <c:pt idx="1478">
                  <c:v>2.4636247099097602E-2</c:v>
                </c:pt>
                <c:pt idx="1479">
                  <c:v>2.4532515071638426E-2</c:v>
                </c:pt>
                <c:pt idx="1480">
                  <c:v>2.4428342562534566E-2</c:v>
                </c:pt>
                <c:pt idx="1481">
                  <c:v>2.4428342562534566E-2</c:v>
                </c:pt>
                <c:pt idx="1482">
                  <c:v>2.42186533394671E-2</c:v>
                </c:pt>
                <c:pt idx="1483">
                  <c:v>2.42186533394671E-2</c:v>
                </c:pt>
                <c:pt idx="1484">
                  <c:v>2.4113124936217877E-2</c:v>
                </c:pt>
                <c:pt idx="1485">
                  <c:v>2.4113124936217877E-2</c:v>
                </c:pt>
                <c:pt idx="1486">
                  <c:v>2.4007132665148163E-2</c:v>
                </c:pt>
                <c:pt idx="1487">
                  <c:v>2.357839937848856E-2</c:v>
                </c:pt>
                <c:pt idx="1488">
                  <c:v>2.357839937848856E-2</c:v>
                </c:pt>
                <c:pt idx="1489">
                  <c:v>2.346999237034135E-2</c:v>
                </c:pt>
                <c:pt idx="1490">
                  <c:v>2.346999237034135E-2</c:v>
                </c:pt>
                <c:pt idx="1491">
                  <c:v>2.3251662114537622E-2</c:v>
                </c:pt>
                <c:pt idx="1492">
                  <c:v>2.3251662114537622E-2</c:v>
                </c:pt>
                <c:pt idx="1493">
                  <c:v>2.3251662114537622E-2</c:v>
                </c:pt>
                <c:pt idx="1494">
                  <c:v>2.3251662114537622E-2</c:v>
                </c:pt>
                <c:pt idx="1495">
                  <c:v>2.314172456194645E-2</c:v>
                </c:pt>
                <c:pt idx="1496">
                  <c:v>2.3031262238821543E-2</c:v>
                </c:pt>
                <c:pt idx="1497">
                  <c:v>2.3031262238821543E-2</c:v>
                </c:pt>
                <c:pt idx="1498">
                  <c:v>2.3031262238821543E-2</c:v>
                </c:pt>
                <c:pt idx="1499">
                  <c:v>2.2920267557900335E-2</c:v>
                </c:pt>
                <c:pt idx="1500">
                  <c:v>2.2920267557900335E-2</c:v>
                </c:pt>
                <c:pt idx="1501">
                  <c:v>2.2920267557900335E-2</c:v>
                </c:pt>
                <c:pt idx="1502">
                  <c:v>2.2808732747307773E-2</c:v>
                </c:pt>
                <c:pt idx="1503">
                  <c:v>2.247080691419924E-2</c:v>
                </c:pt>
                <c:pt idx="1504">
                  <c:v>2.247080691419924E-2</c:v>
                </c:pt>
                <c:pt idx="1505">
                  <c:v>2.2357029945580784E-2</c:v>
                </c:pt>
                <c:pt idx="1506">
                  <c:v>2.2242670986191551E-2</c:v>
                </c:pt>
                <c:pt idx="1507">
                  <c:v>2.2242670986191551E-2</c:v>
                </c:pt>
                <c:pt idx="1508">
                  <c:v>2.2242670986191551E-2</c:v>
                </c:pt>
                <c:pt idx="1509">
                  <c:v>2.2127721012619866E-2</c:v>
                </c:pt>
                <c:pt idx="1510">
                  <c:v>2.201217076584475E-2</c:v>
                </c:pt>
                <c:pt idx="1511">
                  <c:v>2.201217076584475E-2</c:v>
                </c:pt>
                <c:pt idx="1512">
                  <c:v>2.1896010742532113E-2</c:v>
                </c:pt>
                <c:pt idx="1513">
                  <c:v>2.1896010742532113E-2</c:v>
                </c:pt>
                <c:pt idx="1514">
                  <c:v>2.1896010742532113E-2</c:v>
                </c:pt>
                <c:pt idx="1515">
                  <c:v>2.1896010742532113E-2</c:v>
                </c:pt>
                <c:pt idx="1516">
                  <c:v>2.1896010742532113E-2</c:v>
                </c:pt>
                <c:pt idx="1517">
                  <c:v>2.1896010742532113E-2</c:v>
                </c:pt>
                <c:pt idx="1518">
                  <c:v>2.177923118591318E-2</c:v>
                </c:pt>
                <c:pt idx="1519">
                  <c:v>2.1661822076220291E-2</c:v>
                </c:pt>
                <c:pt idx="1520">
                  <c:v>2.1661822076220291E-2</c:v>
                </c:pt>
                <c:pt idx="1521">
                  <c:v>2.1661822076220291E-2</c:v>
                </c:pt>
                <c:pt idx="1522">
                  <c:v>2.1543773120653593E-2</c:v>
                </c:pt>
                <c:pt idx="1523">
                  <c:v>2.1543773120653593E-2</c:v>
                </c:pt>
                <c:pt idx="1524">
                  <c:v>2.1425073742850166E-2</c:v>
                </c:pt>
                <c:pt idx="1525">
                  <c:v>2.1425073742850166E-2</c:v>
                </c:pt>
                <c:pt idx="1526">
                  <c:v>2.1185679930351791E-2</c:v>
                </c:pt>
                <c:pt idx="1527">
                  <c:v>2.1185679930351791E-2</c:v>
                </c:pt>
                <c:pt idx="1528">
                  <c:v>2.106496282274626E-2</c:v>
                </c:pt>
                <c:pt idx="1529">
                  <c:v>2.106496282274626E-2</c:v>
                </c:pt>
                <c:pt idx="1530">
                  <c:v>2.106496282274626E-2</c:v>
                </c:pt>
                <c:pt idx="1531">
                  <c:v>2.106496282274626E-2</c:v>
                </c:pt>
                <c:pt idx="1532">
                  <c:v>2.0943549922017839E-2</c:v>
                </c:pt>
                <c:pt idx="1533">
                  <c:v>2.0943549922017839E-2</c:v>
                </c:pt>
                <c:pt idx="1534">
                  <c:v>2.0943549922017839E-2</c:v>
                </c:pt>
                <c:pt idx="1535">
                  <c:v>2.0943549922017839E-2</c:v>
                </c:pt>
                <c:pt idx="1536">
                  <c:v>2.0821429056345413E-2</c:v>
                </c:pt>
                <c:pt idx="1537">
                  <c:v>2.0821429056345413E-2</c:v>
                </c:pt>
                <c:pt idx="1538">
                  <c:v>2.069858769483552E-2</c:v>
                </c:pt>
                <c:pt idx="1539">
                  <c:v>2.069858769483552E-2</c:v>
                </c:pt>
                <c:pt idx="1540">
                  <c:v>2.069858769483552E-2</c:v>
                </c:pt>
                <c:pt idx="1541">
                  <c:v>2.0575012932515208E-2</c:v>
                </c:pt>
                <c:pt idx="1542">
                  <c:v>2.0575012932515208E-2</c:v>
                </c:pt>
                <c:pt idx="1543">
                  <c:v>2.0575012932515208E-2</c:v>
                </c:pt>
                <c:pt idx="1544">
                  <c:v>2.0575012932515208E-2</c:v>
                </c:pt>
                <c:pt idx="1545">
                  <c:v>2.0575012932515208E-2</c:v>
                </c:pt>
                <c:pt idx="1546">
                  <c:v>2.0575012932515208E-2</c:v>
                </c:pt>
                <c:pt idx="1547">
                  <c:v>2.0575012932515208E-2</c:v>
                </c:pt>
                <c:pt idx="1548">
                  <c:v>2.0575012932515208E-2</c:v>
                </c:pt>
                <c:pt idx="1549">
                  <c:v>2.0450691474508616E-2</c:v>
                </c:pt>
                <c:pt idx="1550">
                  <c:v>2.0450691474508616E-2</c:v>
                </c:pt>
                <c:pt idx="1551">
                  <c:v>2.0450691474508616E-2</c:v>
                </c:pt>
                <c:pt idx="1552">
                  <c:v>2.0325609619342561E-2</c:v>
                </c:pt>
                <c:pt idx="1553">
                  <c:v>2.0325609619342561E-2</c:v>
                </c:pt>
                <c:pt idx="1554">
                  <c:v>2.0199753241321599E-2</c:v>
                </c:pt>
                <c:pt idx="1555">
                  <c:v>2.0199753241321599E-2</c:v>
                </c:pt>
                <c:pt idx="1556">
                  <c:v>2.0199753241321599E-2</c:v>
                </c:pt>
                <c:pt idx="1557">
                  <c:v>2.0199753241321599E-2</c:v>
                </c:pt>
                <c:pt idx="1558">
                  <c:v>2.0199753241321599E-2</c:v>
                </c:pt>
                <c:pt idx="1559">
                  <c:v>2.0073107771908509E-2</c:v>
                </c:pt>
                <c:pt idx="1560">
                  <c:v>2.0073107771908509E-2</c:v>
                </c:pt>
                <c:pt idx="1561">
                  <c:v>2.0073107771908509E-2</c:v>
                </c:pt>
                <c:pt idx="1562">
                  <c:v>1.994565818004072E-2</c:v>
                </c:pt>
                <c:pt idx="1563">
                  <c:v>1.994565818004072E-2</c:v>
                </c:pt>
                <c:pt idx="1564">
                  <c:v>1.9817388951307302E-2</c:v>
                </c:pt>
                <c:pt idx="1565">
                  <c:v>1.9817388951307302E-2</c:v>
                </c:pt>
                <c:pt idx="1566">
                  <c:v>1.9817388951307302E-2</c:v>
                </c:pt>
                <c:pt idx="1567">
                  <c:v>1.9817388951307302E-2</c:v>
                </c:pt>
                <c:pt idx="1568">
                  <c:v>1.9688284065904987E-2</c:v>
                </c:pt>
                <c:pt idx="1569">
                  <c:v>1.9688284065904987E-2</c:v>
                </c:pt>
                <c:pt idx="1570">
                  <c:v>1.9688284065904987E-2</c:v>
                </c:pt>
                <c:pt idx="1571">
                  <c:v>1.9688284065904987E-2</c:v>
                </c:pt>
                <c:pt idx="1572">
                  <c:v>1.9688284065904987E-2</c:v>
                </c:pt>
                <c:pt idx="1573">
                  <c:v>1.9558326975284458E-2</c:v>
                </c:pt>
                <c:pt idx="1574">
                  <c:v>1.9558326975284458E-2</c:v>
                </c:pt>
                <c:pt idx="1575">
                  <c:v>1.9558326975284458E-2</c:v>
                </c:pt>
                <c:pt idx="1576">
                  <c:v>1.9427500577390577E-2</c:v>
                </c:pt>
                <c:pt idx="1577">
                  <c:v>1.9295787190391656E-2</c:v>
                </c:pt>
                <c:pt idx="1578">
                  <c:v>1.9295787190391656E-2</c:v>
                </c:pt>
                <c:pt idx="1579">
                  <c:v>1.916316852478353E-2</c:v>
                </c:pt>
                <c:pt idx="1580">
                  <c:v>1.916316852478353E-2</c:v>
                </c:pt>
                <c:pt idx="1581">
                  <c:v>1.9029625653743838E-2</c:v>
                </c:pt>
                <c:pt idx="1582">
                  <c:v>1.9029625653743838E-2</c:v>
                </c:pt>
                <c:pt idx="1583">
                  <c:v>1.9029625653743838E-2</c:v>
                </c:pt>
                <c:pt idx="1584">
                  <c:v>1.9029625653743838E-2</c:v>
                </c:pt>
                <c:pt idx="1585">
                  <c:v>1.9029625653743838E-2</c:v>
                </c:pt>
                <c:pt idx="1586">
                  <c:v>1.8895138981600453E-2</c:v>
                </c:pt>
                <c:pt idx="1587">
                  <c:v>1.8895138981600453E-2</c:v>
                </c:pt>
                <c:pt idx="1588">
                  <c:v>1.8759688210265343E-2</c:v>
                </c:pt>
                <c:pt idx="1589">
                  <c:v>1.8759688210265343E-2</c:v>
                </c:pt>
                <c:pt idx="1590">
                  <c:v>1.8759688210265343E-2</c:v>
                </c:pt>
                <c:pt idx="1591">
                  <c:v>1.8759688210265343E-2</c:v>
                </c:pt>
                <c:pt idx="1592">
                  <c:v>1.8759688210265343E-2</c:v>
                </c:pt>
                <c:pt idx="1593">
                  <c:v>1.8759688210265343E-2</c:v>
                </c:pt>
                <c:pt idx="1594">
                  <c:v>1.8623252303471057E-2</c:v>
                </c:pt>
                <c:pt idx="1595">
                  <c:v>1.8623252303471057E-2</c:v>
                </c:pt>
                <c:pt idx="1596">
                  <c:v>1.8623252303471057E-2</c:v>
                </c:pt>
                <c:pt idx="1597">
                  <c:v>1.8623252303471057E-2</c:v>
                </c:pt>
                <c:pt idx="1598">
                  <c:v>1.8623252303471057E-2</c:v>
                </c:pt>
                <c:pt idx="1599">
                  <c:v>1.8623252303471057E-2</c:v>
                </c:pt>
                <c:pt idx="1600">
                  <c:v>1.8623252303471057E-2</c:v>
                </c:pt>
                <c:pt idx="1601">
                  <c:v>1.8623252303471057E-2</c:v>
                </c:pt>
                <c:pt idx="1602">
                  <c:v>1.8623252303471057E-2</c:v>
                </c:pt>
                <c:pt idx="1603">
                  <c:v>1.8623252303471057E-2</c:v>
                </c:pt>
                <c:pt idx="1604">
                  <c:v>1.8623252303471057E-2</c:v>
                </c:pt>
                <c:pt idx="1605">
                  <c:v>1.8623252303471057E-2</c:v>
                </c:pt>
                <c:pt idx="1606">
                  <c:v>1.8623252303471057E-2</c:v>
                </c:pt>
                <c:pt idx="1607">
                  <c:v>1.848580944863144E-2</c:v>
                </c:pt>
                <c:pt idx="1608">
                  <c:v>1.848580944863144E-2</c:v>
                </c:pt>
                <c:pt idx="1609">
                  <c:v>1.848580944863144E-2</c:v>
                </c:pt>
                <c:pt idx="1610">
                  <c:v>1.848580944863144E-2</c:v>
                </c:pt>
                <c:pt idx="1611">
                  <c:v>1.848580944863144E-2</c:v>
                </c:pt>
                <c:pt idx="1612">
                  <c:v>1.8347337016130786E-2</c:v>
                </c:pt>
                <c:pt idx="1613">
                  <c:v>1.8347337016130786E-2</c:v>
                </c:pt>
                <c:pt idx="1614">
                  <c:v>1.8347337016130786E-2</c:v>
                </c:pt>
                <c:pt idx="1615">
                  <c:v>1.8347337016130786E-2</c:v>
                </c:pt>
                <c:pt idx="1616">
                  <c:v>1.8347337016130786E-2</c:v>
                </c:pt>
                <c:pt idx="1617">
                  <c:v>1.8347337016130786E-2</c:v>
                </c:pt>
                <c:pt idx="1618">
                  <c:v>1.8347337016130786E-2</c:v>
                </c:pt>
                <c:pt idx="1619">
                  <c:v>1.8347337016130786E-2</c:v>
                </c:pt>
                <c:pt idx="1620">
                  <c:v>1.8207811515826233E-2</c:v>
                </c:pt>
                <c:pt idx="1621">
                  <c:v>1.8207811515826233E-2</c:v>
                </c:pt>
                <c:pt idx="1622">
                  <c:v>1.8207811515826233E-2</c:v>
                </c:pt>
                <c:pt idx="1623">
                  <c:v>1.8207811515826233E-2</c:v>
                </c:pt>
                <c:pt idx="1624">
                  <c:v>1.8207811515826233E-2</c:v>
                </c:pt>
                <c:pt idx="1625">
                  <c:v>1.8207811515826233E-2</c:v>
                </c:pt>
                <c:pt idx="1626">
                  <c:v>1.8067208550526723E-2</c:v>
                </c:pt>
                <c:pt idx="1627">
                  <c:v>1.8067208550526723E-2</c:v>
                </c:pt>
                <c:pt idx="1628">
                  <c:v>1.8067208550526723E-2</c:v>
                </c:pt>
                <c:pt idx="1629">
                  <c:v>1.8067208550526723E-2</c:v>
                </c:pt>
                <c:pt idx="1630">
                  <c:v>1.8067208550526723E-2</c:v>
                </c:pt>
                <c:pt idx="1631">
                  <c:v>1.8067208550526723E-2</c:v>
                </c:pt>
                <c:pt idx="1632">
                  <c:v>1.7925502766187547E-2</c:v>
                </c:pt>
                <c:pt idx="1633">
                  <c:v>1.7925502766187547E-2</c:v>
                </c:pt>
                <c:pt idx="1634">
                  <c:v>1.7925502766187547E-2</c:v>
                </c:pt>
                <c:pt idx="1635">
                  <c:v>1.7925502766187547E-2</c:v>
                </c:pt>
                <c:pt idx="1636">
                  <c:v>1.7782667798532617E-2</c:v>
                </c:pt>
                <c:pt idx="1637">
                  <c:v>1.7782667798532617E-2</c:v>
                </c:pt>
                <c:pt idx="1638">
                  <c:v>1.7782667798532617E-2</c:v>
                </c:pt>
                <c:pt idx="1639">
                  <c:v>1.7782667798532617E-2</c:v>
                </c:pt>
                <c:pt idx="1640">
                  <c:v>1.7782667798532617E-2</c:v>
                </c:pt>
                <c:pt idx="1641">
                  <c:v>1.7782667798532617E-2</c:v>
                </c:pt>
                <c:pt idx="1642">
                  <c:v>1.7782667798532617E-2</c:v>
                </c:pt>
                <c:pt idx="1643">
                  <c:v>1.7782667798532617E-2</c:v>
                </c:pt>
                <c:pt idx="1644">
                  <c:v>1.7782667798532617E-2</c:v>
                </c:pt>
                <c:pt idx="1645">
                  <c:v>1.7782667798532617E-2</c:v>
                </c:pt>
                <c:pt idx="1646">
                  <c:v>1.7782667798532617E-2</c:v>
                </c:pt>
                <c:pt idx="1647">
                  <c:v>1.7782667798532617E-2</c:v>
                </c:pt>
                <c:pt idx="1648">
                  <c:v>1.7782667798532617E-2</c:v>
                </c:pt>
                <c:pt idx="1649">
                  <c:v>1.7638676215786159E-2</c:v>
                </c:pt>
                <c:pt idx="1650">
                  <c:v>1.7638676215786159E-2</c:v>
                </c:pt>
                <c:pt idx="1651">
                  <c:v>1.7638676215786159E-2</c:v>
                </c:pt>
                <c:pt idx="1652">
                  <c:v>1.7638676215786159E-2</c:v>
                </c:pt>
                <c:pt idx="1653">
                  <c:v>1.7638676215786159E-2</c:v>
                </c:pt>
                <c:pt idx="1654">
                  <c:v>1.7638676215786159E-2</c:v>
                </c:pt>
                <c:pt idx="1655">
                  <c:v>1.7493499457161558E-2</c:v>
                </c:pt>
                <c:pt idx="1656">
                  <c:v>1.7493499457161558E-2</c:v>
                </c:pt>
                <c:pt idx="1657">
                  <c:v>1.7493499457161558E-2</c:v>
                </c:pt>
                <c:pt idx="1658">
                  <c:v>1.7493499457161558E-2</c:v>
                </c:pt>
                <c:pt idx="1659">
                  <c:v>1.7493499457161558E-2</c:v>
                </c:pt>
                <c:pt idx="1660">
                  <c:v>1.7493499457161558E-2</c:v>
                </c:pt>
                <c:pt idx="1661">
                  <c:v>1.7493499457161558E-2</c:v>
                </c:pt>
                <c:pt idx="1662">
                  <c:v>1.7347107766716711E-2</c:v>
                </c:pt>
                <c:pt idx="1663">
                  <c:v>1.7347107766716711E-2</c:v>
                </c:pt>
                <c:pt idx="1664">
                  <c:v>1.7347107766716711E-2</c:v>
                </c:pt>
                <c:pt idx="1665">
                  <c:v>1.7347107766716711E-2</c:v>
                </c:pt>
                <c:pt idx="1666">
                  <c:v>1.7347107766716711E-2</c:v>
                </c:pt>
                <c:pt idx="1667">
                  <c:v>1.7347107766716711E-2</c:v>
                </c:pt>
                <c:pt idx="1668">
                  <c:v>1.7347107766716711E-2</c:v>
                </c:pt>
                <c:pt idx="1669">
                  <c:v>1.7347107766716711E-2</c:v>
                </c:pt>
                <c:pt idx="1670">
                  <c:v>1.7347107766716711E-2</c:v>
                </c:pt>
                <c:pt idx="1671">
                  <c:v>1.7199470122141982E-2</c:v>
                </c:pt>
                <c:pt idx="1672">
                  <c:v>1.7199470122141982E-2</c:v>
                </c:pt>
                <c:pt idx="1673">
                  <c:v>1.7199470122141982E-2</c:v>
                </c:pt>
                <c:pt idx="1674">
                  <c:v>1.7199470122141982E-2</c:v>
                </c:pt>
                <c:pt idx="1675">
                  <c:v>1.7199470122141982E-2</c:v>
                </c:pt>
                <c:pt idx="1676">
                  <c:v>1.7199470122141982E-2</c:v>
                </c:pt>
                <c:pt idx="1677">
                  <c:v>1.7050554157998096E-2</c:v>
                </c:pt>
                <c:pt idx="1678">
                  <c:v>1.7050554157998096E-2</c:v>
                </c:pt>
                <c:pt idx="1679">
                  <c:v>1.7050554157998096E-2</c:v>
                </c:pt>
                <c:pt idx="1680">
                  <c:v>1.7050554157998096E-2</c:v>
                </c:pt>
                <c:pt idx="1681">
                  <c:v>1.7050554157998096E-2</c:v>
                </c:pt>
                <c:pt idx="1682">
                  <c:v>1.7050554157998096E-2</c:v>
                </c:pt>
                <c:pt idx="1683">
                  <c:v>1.7050554157998096E-2</c:v>
                </c:pt>
                <c:pt idx="1684">
                  <c:v>1.7050554157998096E-2</c:v>
                </c:pt>
                <c:pt idx="1685">
                  <c:v>1.7050554157998096E-2</c:v>
                </c:pt>
                <c:pt idx="1686">
                  <c:v>1.7050554157998096E-2</c:v>
                </c:pt>
                <c:pt idx="1687">
                  <c:v>1.6900326082865905E-2</c:v>
                </c:pt>
                <c:pt idx="1688">
                  <c:v>1.6900326082865905E-2</c:v>
                </c:pt>
                <c:pt idx="1689">
                  <c:v>1.6900326082865905E-2</c:v>
                </c:pt>
                <c:pt idx="1690">
                  <c:v>1.6900326082865905E-2</c:v>
                </c:pt>
                <c:pt idx="1691">
                  <c:v>1.6900326082865905E-2</c:v>
                </c:pt>
                <c:pt idx="1692">
                  <c:v>1.6900326082865905E-2</c:v>
                </c:pt>
                <c:pt idx="1693">
                  <c:v>1.6900326082865905E-2</c:v>
                </c:pt>
                <c:pt idx="1694">
                  <c:v>1.6900326082865905E-2</c:v>
                </c:pt>
                <c:pt idx="1695">
                  <c:v>1.6900326082865905E-2</c:v>
                </c:pt>
                <c:pt idx="1696">
                  <c:v>1.6748750589807262E-2</c:v>
                </c:pt>
                <c:pt idx="1697">
                  <c:v>1.6748750589807262E-2</c:v>
                </c:pt>
                <c:pt idx="1698">
                  <c:v>1.6748750589807262E-2</c:v>
                </c:pt>
                <c:pt idx="1699">
                  <c:v>1.6748750589807262E-2</c:v>
                </c:pt>
                <c:pt idx="1700">
                  <c:v>1.6748750589807262E-2</c:v>
                </c:pt>
                <c:pt idx="1701">
                  <c:v>1.6748750589807262E-2</c:v>
                </c:pt>
                <c:pt idx="1702">
                  <c:v>1.6748750589807262E-2</c:v>
                </c:pt>
                <c:pt idx="1703">
                  <c:v>1.6748750589807262E-2</c:v>
                </c:pt>
                <c:pt idx="1704">
                  <c:v>1.6748750589807262E-2</c:v>
                </c:pt>
                <c:pt idx="1705">
                  <c:v>1.65957907594649E-2</c:v>
                </c:pt>
                <c:pt idx="1706">
                  <c:v>1.65957907594649E-2</c:v>
                </c:pt>
                <c:pt idx="1707">
                  <c:v>1.65957907594649E-2</c:v>
                </c:pt>
                <c:pt idx="1708">
                  <c:v>1.65957907594649E-2</c:v>
                </c:pt>
                <c:pt idx="1709">
                  <c:v>1.65957907594649E-2</c:v>
                </c:pt>
                <c:pt idx="1710">
                  <c:v>1.65957907594649E-2</c:v>
                </c:pt>
                <c:pt idx="1711">
                  <c:v>1.65957907594649E-2</c:v>
                </c:pt>
                <c:pt idx="1712">
                  <c:v>1.65957907594649E-2</c:v>
                </c:pt>
                <c:pt idx="1713">
                  <c:v>1.65957907594649E-2</c:v>
                </c:pt>
                <c:pt idx="1714">
                  <c:v>1.6441407955047893E-2</c:v>
                </c:pt>
                <c:pt idx="1715">
                  <c:v>1.6441407955047893E-2</c:v>
                </c:pt>
                <c:pt idx="1716">
                  <c:v>1.6441407955047893E-2</c:v>
                </c:pt>
                <c:pt idx="1717">
                  <c:v>1.6441407955047893E-2</c:v>
                </c:pt>
                <c:pt idx="1718">
                  <c:v>1.6441407955047893E-2</c:v>
                </c:pt>
                <c:pt idx="1719">
                  <c:v>1.6441407955047893E-2</c:v>
                </c:pt>
                <c:pt idx="1720">
                  <c:v>1.6441407955047893E-2</c:v>
                </c:pt>
                <c:pt idx="1721">
                  <c:v>1.6441407955047893E-2</c:v>
                </c:pt>
                <c:pt idx="1722">
                  <c:v>1.6441407955047893E-2</c:v>
                </c:pt>
                <c:pt idx="1723">
                  <c:v>1.6441407955047893E-2</c:v>
                </c:pt>
                <c:pt idx="1724">
                  <c:v>1.6285561708356378E-2</c:v>
                </c:pt>
                <c:pt idx="1725">
                  <c:v>1.6285561708356378E-2</c:v>
                </c:pt>
                <c:pt idx="1726">
                  <c:v>1.6285561708356378E-2</c:v>
                </c:pt>
                <c:pt idx="1727">
                  <c:v>1.6285561708356378E-2</c:v>
                </c:pt>
                <c:pt idx="1728">
                  <c:v>1.6285561708356378E-2</c:v>
                </c:pt>
                <c:pt idx="1729">
                  <c:v>1.6285561708356378E-2</c:v>
                </c:pt>
                <c:pt idx="1730">
                  <c:v>1.6285561708356378E-2</c:v>
                </c:pt>
                <c:pt idx="1731">
                  <c:v>1.6285561708356378E-2</c:v>
                </c:pt>
                <c:pt idx="1732">
                  <c:v>1.6285561708356378E-2</c:v>
                </c:pt>
                <c:pt idx="1733">
                  <c:v>1.6285561708356378E-2</c:v>
                </c:pt>
                <c:pt idx="1734">
                  <c:v>1.6128209595892999E-2</c:v>
                </c:pt>
                <c:pt idx="1735">
                  <c:v>1.6128209595892999E-2</c:v>
                </c:pt>
                <c:pt idx="1736">
                  <c:v>1.6128209595892999E-2</c:v>
                </c:pt>
                <c:pt idx="1737">
                  <c:v>1.6128209595892999E-2</c:v>
                </c:pt>
                <c:pt idx="1738">
                  <c:v>1.6128209595892999E-2</c:v>
                </c:pt>
                <c:pt idx="1739">
                  <c:v>1.6128209595892999E-2</c:v>
                </c:pt>
                <c:pt idx="1740">
                  <c:v>1.6128209595892999E-2</c:v>
                </c:pt>
                <c:pt idx="1741">
                  <c:v>1.6128209595892999E-2</c:v>
                </c:pt>
                <c:pt idx="1742">
                  <c:v>1.6128209595892999E-2</c:v>
                </c:pt>
                <c:pt idx="1743">
                  <c:v>1.6128209595892999E-2</c:v>
                </c:pt>
                <c:pt idx="1744">
                  <c:v>1.6128209595892999E-2</c:v>
                </c:pt>
                <c:pt idx="1745">
                  <c:v>1.6128209595892999E-2</c:v>
                </c:pt>
                <c:pt idx="1746">
                  <c:v>1.6128209595892999E-2</c:v>
                </c:pt>
                <c:pt idx="1747">
                  <c:v>1.5969307103986273E-2</c:v>
                </c:pt>
                <c:pt idx="1748">
                  <c:v>1.5969307103986273E-2</c:v>
                </c:pt>
                <c:pt idx="1749">
                  <c:v>1.5969307103986273E-2</c:v>
                </c:pt>
                <c:pt idx="1750">
                  <c:v>1.5969307103986273E-2</c:v>
                </c:pt>
                <c:pt idx="1751">
                  <c:v>1.5969307103986273E-2</c:v>
                </c:pt>
                <c:pt idx="1752">
                  <c:v>1.5969307103986273E-2</c:v>
                </c:pt>
                <c:pt idx="1753">
                  <c:v>1.5969307103986273E-2</c:v>
                </c:pt>
                <c:pt idx="1754">
                  <c:v>1.5969307103986273E-2</c:v>
                </c:pt>
                <c:pt idx="1755">
                  <c:v>1.5969307103986273E-2</c:v>
                </c:pt>
                <c:pt idx="1756">
                  <c:v>1.5969307103986273E-2</c:v>
                </c:pt>
                <c:pt idx="1757">
                  <c:v>1.5969307103986273E-2</c:v>
                </c:pt>
                <c:pt idx="1758">
                  <c:v>1.5969307103986273E-2</c:v>
                </c:pt>
                <c:pt idx="1759">
                  <c:v>1.5969307103986273E-2</c:v>
                </c:pt>
                <c:pt idx="1760">
                  <c:v>1.5969307103986273E-2</c:v>
                </c:pt>
                <c:pt idx="1761">
                  <c:v>1.5969307103986273E-2</c:v>
                </c:pt>
                <c:pt idx="1762">
                  <c:v>1.5969307103986273E-2</c:v>
                </c:pt>
                <c:pt idx="1763">
                  <c:v>1.5969307103986273E-2</c:v>
                </c:pt>
              </c:numCache>
            </c:numRef>
          </c:xVal>
          <c:yVal>
            <c:numRef>
              <c:f>'0-5yrs'!$S$27:$S$1790</c:f>
              <c:numCache>
                <c:formatCode>General</c:formatCode>
                <c:ptCount val="1764"/>
                <c:pt idx="0">
                  <c:v>6.2354376897384156E-3</c:v>
                </c:pt>
                <c:pt idx="1">
                  <c:v>2.9586673815840407E-3</c:v>
                </c:pt>
                <c:pt idx="2">
                  <c:v>3.9610106515282099E-3</c:v>
                </c:pt>
                <c:pt idx="3">
                  <c:v>3.0941912452966316E-3</c:v>
                </c:pt>
                <c:pt idx="4">
                  <c:v>2.6006991734994094E-3</c:v>
                </c:pt>
                <c:pt idx="5">
                  <c:v>2.5258203058675329E-3</c:v>
                </c:pt>
                <c:pt idx="6">
                  <c:v>2.5095166718763808E-3</c:v>
                </c:pt>
                <c:pt idx="7">
                  <c:v>2.3098945615161945E-3</c:v>
                </c:pt>
                <c:pt idx="8">
                  <c:v>1.9049445804207813E-3</c:v>
                </c:pt>
                <c:pt idx="9">
                  <c:v>2.5338753182344181E-3</c:v>
                </c:pt>
                <c:pt idx="10">
                  <c:v>1.9761612229120787E-3</c:v>
                </c:pt>
                <c:pt idx="11">
                  <c:v>1.8758044442339877E-3</c:v>
                </c:pt>
                <c:pt idx="12">
                  <c:v>2.2760223078803492E-3</c:v>
                </c:pt>
                <c:pt idx="13">
                  <c:v>1.8241967170319773E-3</c:v>
                </c:pt>
                <c:pt idx="14">
                  <c:v>2.3222543811762001E-3</c:v>
                </c:pt>
                <c:pt idx="15">
                  <c:v>3.0457790580032101E-3</c:v>
                </c:pt>
                <c:pt idx="16">
                  <c:v>1.8941192499440187E-3</c:v>
                </c:pt>
                <c:pt idx="17">
                  <c:v>2.5958207439227246E-3</c:v>
                </c:pt>
                <c:pt idx="18">
                  <c:v>1.8644371264443075E-3</c:v>
                </c:pt>
                <c:pt idx="19">
                  <c:v>1.9484472073143509E-3</c:v>
                </c:pt>
                <c:pt idx="20">
                  <c:v>1.7145713337816319E-3</c:v>
                </c:pt>
                <c:pt idx="21">
                  <c:v>1.7050592741070865E-3</c:v>
                </c:pt>
                <c:pt idx="22">
                  <c:v>1.8787131208686328E-3</c:v>
                </c:pt>
                <c:pt idx="23">
                  <c:v>1.655618562209414E-3</c:v>
                </c:pt>
                <c:pt idx="24">
                  <c:v>1.5740129070399515E-3</c:v>
                </c:pt>
                <c:pt idx="25">
                  <c:v>2.0179128766856596E-3</c:v>
                </c:pt>
                <c:pt idx="26">
                  <c:v>1.5019662678772464E-3</c:v>
                </c:pt>
                <c:pt idx="27">
                  <c:v>1.4014737350772747E-3</c:v>
                </c:pt>
                <c:pt idx="28">
                  <c:v>1.7968046338712449E-3</c:v>
                </c:pt>
                <c:pt idx="29">
                  <c:v>2.1133495099752218E-3</c:v>
                </c:pt>
                <c:pt idx="30">
                  <c:v>1.359345406932797E-3</c:v>
                </c:pt>
                <c:pt idx="31">
                  <c:v>1.7085746741514634E-3</c:v>
                </c:pt>
                <c:pt idx="32">
                  <c:v>1.3127511056803473E-3</c:v>
                </c:pt>
                <c:pt idx="33">
                  <c:v>1.9751072544558074E-3</c:v>
                </c:pt>
                <c:pt idx="34">
                  <c:v>2.3141840019458388E-3</c:v>
                </c:pt>
                <c:pt idx="35">
                  <c:v>1.6830704958915421E-3</c:v>
                </c:pt>
                <c:pt idx="36">
                  <c:v>1.6978550894229242E-3</c:v>
                </c:pt>
                <c:pt idx="37">
                  <c:v>1.3027192802626307E-3</c:v>
                </c:pt>
                <c:pt idx="38">
                  <c:v>2.0667728050353714E-3</c:v>
                </c:pt>
                <c:pt idx="39">
                  <c:v>1.7073338694359552E-3</c:v>
                </c:pt>
                <c:pt idx="40">
                  <c:v>1.7991927155769699E-3</c:v>
                </c:pt>
                <c:pt idx="41">
                  <c:v>1.7633798058849836E-3</c:v>
                </c:pt>
                <c:pt idx="42">
                  <c:v>1.598838691030495E-3</c:v>
                </c:pt>
                <c:pt idx="43">
                  <c:v>1.5255488632761876E-3</c:v>
                </c:pt>
                <c:pt idx="44">
                  <c:v>2.1218640118373759E-3</c:v>
                </c:pt>
                <c:pt idx="45">
                  <c:v>1.8213880498599917E-3</c:v>
                </c:pt>
                <c:pt idx="46">
                  <c:v>1.2054236795644505E-3</c:v>
                </c:pt>
                <c:pt idx="47">
                  <c:v>1.2054236795644505E-3</c:v>
                </c:pt>
                <c:pt idx="48">
                  <c:v>1.964313514584867E-3</c:v>
                </c:pt>
                <c:pt idx="49">
                  <c:v>1.56763324211526E-3</c:v>
                </c:pt>
                <c:pt idx="50">
                  <c:v>2.0645992405436226E-3</c:v>
                </c:pt>
                <c:pt idx="51">
                  <c:v>1.1918533712254736E-3</c:v>
                </c:pt>
                <c:pt idx="52">
                  <c:v>1.1918533712254736E-3</c:v>
                </c:pt>
                <c:pt idx="53">
                  <c:v>1.1918533712254736E-3</c:v>
                </c:pt>
                <c:pt idx="54">
                  <c:v>1.2772708307636441E-3</c:v>
                </c:pt>
                <c:pt idx="55">
                  <c:v>1.8535079945465557E-3</c:v>
                </c:pt>
                <c:pt idx="56">
                  <c:v>1.2732651587286084E-3</c:v>
                </c:pt>
                <c:pt idx="57">
                  <c:v>1.1919206592338745E-3</c:v>
                </c:pt>
                <c:pt idx="58">
                  <c:v>1.0641412128960912E-3</c:v>
                </c:pt>
                <c:pt idx="59">
                  <c:v>1.0940518463985215E-3</c:v>
                </c:pt>
                <c:pt idx="60">
                  <c:v>1.0820875929975495E-3</c:v>
                </c:pt>
                <c:pt idx="61">
                  <c:v>1.049147654907111E-3</c:v>
                </c:pt>
                <c:pt idx="62">
                  <c:v>1.0612309585378045E-3</c:v>
                </c:pt>
                <c:pt idx="63">
                  <c:v>1.2452740879171046E-3</c:v>
                </c:pt>
                <c:pt idx="64">
                  <c:v>1.2966825279894772E-3</c:v>
                </c:pt>
                <c:pt idx="65">
                  <c:v>1.9654834779999214E-3</c:v>
                </c:pt>
                <c:pt idx="66">
                  <c:v>1.4461445051308993E-3</c:v>
                </c:pt>
                <c:pt idx="67">
                  <c:v>1.0225785861537229E-3</c:v>
                </c:pt>
                <c:pt idx="68">
                  <c:v>1.8833434706125242E-3</c:v>
                </c:pt>
                <c:pt idx="69">
                  <c:v>2.3942258938398761E-3</c:v>
                </c:pt>
                <c:pt idx="70">
                  <c:v>1.7594950143927524E-3</c:v>
                </c:pt>
                <c:pt idx="71">
                  <c:v>2.1529624566312411E-3</c:v>
                </c:pt>
                <c:pt idx="72">
                  <c:v>1.3509639054202637E-3</c:v>
                </c:pt>
                <c:pt idx="73">
                  <c:v>1.0086948376419589E-3</c:v>
                </c:pt>
                <c:pt idx="74">
                  <c:v>1.7357525441272132E-3</c:v>
                </c:pt>
                <c:pt idx="75">
                  <c:v>1.1948923834183209E-3</c:v>
                </c:pt>
                <c:pt idx="76">
                  <c:v>1.0078234386130909E-3</c:v>
                </c:pt>
                <c:pt idx="77">
                  <c:v>1.5014964259229149E-3</c:v>
                </c:pt>
                <c:pt idx="78">
                  <c:v>2.2229018153712308E-3</c:v>
                </c:pt>
                <c:pt idx="79">
                  <c:v>1.3156663085325091E-3</c:v>
                </c:pt>
                <c:pt idx="80">
                  <c:v>1.3765016403857917E-3</c:v>
                </c:pt>
                <c:pt idx="81">
                  <c:v>1.745938838234829E-3</c:v>
                </c:pt>
                <c:pt idx="82">
                  <c:v>1.1552536831658158E-3</c:v>
                </c:pt>
                <c:pt idx="83">
                  <c:v>1.0833029608473712E-3</c:v>
                </c:pt>
                <c:pt idx="84">
                  <c:v>1.055811199574995E-3</c:v>
                </c:pt>
                <c:pt idx="85">
                  <c:v>2.1406203662611041E-3</c:v>
                </c:pt>
                <c:pt idx="86">
                  <c:v>1.1314820388094271E-3</c:v>
                </c:pt>
                <c:pt idx="87">
                  <c:v>1.1314820388094271E-3</c:v>
                </c:pt>
                <c:pt idx="88">
                  <c:v>1.818305816865265E-3</c:v>
                </c:pt>
                <c:pt idx="89">
                  <c:v>1.0218941584206999E-3</c:v>
                </c:pt>
                <c:pt idx="90">
                  <c:v>1.0567756514401039E-3</c:v>
                </c:pt>
                <c:pt idx="91">
                  <c:v>1.1832560779543022E-3</c:v>
                </c:pt>
                <c:pt idx="92">
                  <c:v>1.1086807949059923E-3</c:v>
                </c:pt>
                <c:pt idx="93">
                  <c:v>1.5948446990912387E-3</c:v>
                </c:pt>
                <c:pt idx="94">
                  <c:v>1.3838826692328687E-3</c:v>
                </c:pt>
                <c:pt idx="95">
                  <c:v>1.0860178489428074E-3</c:v>
                </c:pt>
                <c:pt idx="96">
                  <c:v>1.440245919954653E-3</c:v>
                </c:pt>
                <c:pt idx="97">
                  <c:v>1.3624593362356104E-3</c:v>
                </c:pt>
                <c:pt idx="98">
                  <c:v>1.0634872666471533E-3</c:v>
                </c:pt>
                <c:pt idx="99">
                  <c:v>1.9786778937710778E-3</c:v>
                </c:pt>
                <c:pt idx="100">
                  <c:v>9.8037394570329138E-4</c:v>
                </c:pt>
                <c:pt idx="101">
                  <c:v>1.2667828126094829E-3</c:v>
                </c:pt>
                <c:pt idx="102">
                  <c:v>1.5481230219758736E-3</c:v>
                </c:pt>
                <c:pt idx="103">
                  <c:v>1.4412240997437389E-3</c:v>
                </c:pt>
                <c:pt idx="104">
                  <c:v>1.1815871468071274E-3</c:v>
                </c:pt>
                <c:pt idx="105">
                  <c:v>1.0498156366615164E-3</c:v>
                </c:pt>
                <c:pt idx="106">
                  <c:v>9.0036233494784792E-4</c:v>
                </c:pt>
                <c:pt idx="107">
                  <c:v>1.6389928763697573E-3</c:v>
                </c:pt>
                <c:pt idx="108">
                  <c:v>1.4414163818971177E-3</c:v>
                </c:pt>
                <c:pt idx="109">
                  <c:v>8.7052284764484308E-4</c:v>
                </c:pt>
                <c:pt idx="110">
                  <c:v>1.6694908883469167E-3</c:v>
                </c:pt>
                <c:pt idx="111">
                  <c:v>1.1743350878930497E-3</c:v>
                </c:pt>
                <c:pt idx="112">
                  <c:v>1.3782373383246145E-3</c:v>
                </c:pt>
                <c:pt idx="113">
                  <c:v>1.21944919050359E-3</c:v>
                </c:pt>
                <c:pt idx="114">
                  <c:v>1.2712522363568157E-3</c:v>
                </c:pt>
                <c:pt idx="115">
                  <c:v>1.2173282782519269E-3</c:v>
                </c:pt>
                <c:pt idx="116">
                  <c:v>1.1231832785211474E-3</c:v>
                </c:pt>
                <c:pt idx="117">
                  <c:v>1.0701627312179626E-3</c:v>
                </c:pt>
                <c:pt idx="118">
                  <c:v>9.1946153242165873E-4</c:v>
                </c:pt>
                <c:pt idx="119">
                  <c:v>9.7839939773118286E-4</c:v>
                </c:pt>
                <c:pt idx="120">
                  <c:v>1.702927808577265E-3</c:v>
                </c:pt>
                <c:pt idx="121">
                  <c:v>1.4631481594476132E-3</c:v>
                </c:pt>
                <c:pt idx="122">
                  <c:v>1.3109367312896826E-3</c:v>
                </c:pt>
                <c:pt idx="123">
                  <c:v>1.1644140980677808E-3</c:v>
                </c:pt>
                <c:pt idx="124">
                  <c:v>1.5861979689102328E-3</c:v>
                </c:pt>
                <c:pt idx="125">
                  <c:v>8.2225416894213244E-4</c:v>
                </c:pt>
                <c:pt idx="126">
                  <c:v>8.2225416894213244E-4</c:v>
                </c:pt>
                <c:pt idx="127">
                  <c:v>9.0530861949270004E-4</c:v>
                </c:pt>
                <c:pt idx="128">
                  <c:v>1.0241041358889167E-3</c:v>
                </c:pt>
                <c:pt idx="129">
                  <c:v>1.1121115064391107E-3</c:v>
                </c:pt>
                <c:pt idx="130">
                  <c:v>1.1602350751999534E-3</c:v>
                </c:pt>
                <c:pt idx="131">
                  <c:v>9.6265197866393225E-4</c:v>
                </c:pt>
                <c:pt idx="132">
                  <c:v>7.3989768792543113E-4</c:v>
                </c:pt>
                <c:pt idx="133">
                  <c:v>7.2769649561400601E-4</c:v>
                </c:pt>
                <c:pt idx="134">
                  <c:v>1.313455610455157E-3</c:v>
                </c:pt>
                <c:pt idx="135">
                  <c:v>1.0802070264787356E-3</c:v>
                </c:pt>
                <c:pt idx="136">
                  <c:v>9.5792948360073091E-4</c:v>
                </c:pt>
                <c:pt idx="137">
                  <c:v>1.1557421846142696E-3</c:v>
                </c:pt>
                <c:pt idx="138">
                  <c:v>1.1194449642995209E-3</c:v>
                </c:pt>
                <c:pt idx="139">
                  <c:v>1.0139296376049953E-3</c:v>
                </c:pt>
                <c:pt idx="140">
                  <c:v>8.426984010926552E-4</c:v>
                </c:pt>
                <c:pt idx="141">
                  <c:v>7.0049398010448201E-4</c:v>
                </c:pt>
                <c:pt idx="142">
                  <c:v>1.6289769061657376E-3</c:v>
                </c:pt>
                <c:pt idx="143">
                  <c:v>8.7522487363941208E-4</c:v>
                </c:pt>
                <c:pt idx="144">
                  <c:v>7.4756656760888249E-4</c:v>
                </c:pt>
                <c:pt idx="145">
                  <c:v>7.5459397531071123E-4</c:v>
                </c:pt>
                <c:pt idx="146">
                  <c:v>8.086065149329677E-4</c:v>
                </c:pt>
                <c:pt idx="147">
                  <c:v>8.3172880823442004E-4</c:v>
                </c:pt>
                <c:pt idx="148">
                  <c:v>9.2993824146974605E-4</c:v>
                </c:pt>
                <c:pt idx="149">
                  <c:v>9.9448077458188415E-4</c:v>
                </c:pt>
                <c:pt idx="150">
                  <c:v>1.2238232372977032E-3</c:v>
                </c:pt>
                <c:pt idx="151">
                  <c:v>1.3339166894891295E-3</c:v>
                </c:pt>
                <c:pt idx="152">
                  <c:v>9.9346111145031356E-4</c:v>
                </c:pt>
                <c:pt idx="153">
                  <c:v>9.1873766348952849E-4</c:v>
                </c:pt>
                <c:pt idx="154">
                  <c:v>7.4756034050166926E-4</c:v>
                </c:pt>
                <c:pt idx="155">
                  <c:v>7.3340404496859482E-4</c:v>
                </c:pt>
                <c:pt idx="156">
                  <c:v>6.6863829545784866E-4</c:v>
                </c:pt>
                <c:pt idx="157">
                  <c:v>1.2105369036010394E-3</c:v>
                </c:pt>
                <c:pt idx="158">
                  <c:v>7.9067489658165256E-4</c:v>
                </c:pt>
                <c:pt idx="159">
                  <c:v>1.2630962239636831E-3</c:v>
                </c:pt>
                <c:pt idx="160">
                  <c:v>7.1235104917168838E-4</c:v>
                </c:pt>
                <c:pt idx="161">
                  <c:v>7.4086515588458384E-4</c:v>
                </c:pt>
                <c:pt idx="162">
                  <c:v>9.6322665863595336E-4</c:v>
                </c:pt>
                <c:pt idx="163">
                  <c:v>6.5321525463910327E-4</c:v>
                </c:pt>
                <c:pt idx="164">
                  <c:v>6.27666600681241E-4</c:v>
                </c:pt>
                <c:pt idx="165">
                  <c:v>6.5321525463910327E-4</c:v>
                </c:pt>
                <c:pt idx="166">
                  <c:v>6.4682809114963776E-4</c:v>
                </c:pt>
                <c:pt idx="167">
                  <c:v>7.6243102628280107E-4</c:v>
                </c:pt>
                <c:pt idx="168">
                  <c:v>7.6243102628280107E-4</c:v>
                </c:pt>
                <c:pt idx="169">
                  <c:v>6.9142819499581204E-4</c:v>
                </c:pt>
                <c:pt idx="170">
                  <c:v>6.3166734584643041E-4</c:v>
                </c:pt>
                <c:pt idx="171">
                  <c:v>6.3811029348228589E-4</c:v>
                </c:pt>
                <c:pt idx="172">
                  <c:v>6.2522439821057505E-4</c:v>
                </c:pt>
                <c:pt idx="173">
                  <c:v>1.3990839078825391E-3</c:v>
                </c:pt>
                <c:pt idx="174">
                  <c:v>6.9954195394126954E-4</c:v>
                </c:pt>
                <c:pt idx="175">
                  <c:v>1.0125342928646755E-3</c:v>
                </c:pt>
                <c:pt idx="176">
                  <c:v>6.298088314985235E-4</c:v>
                </c:pt>
                <c:pt idx="177">
                  <c:v>5.9731756688955948E-4</c:v>
                </c:pt>
                <c:pt idx="178">
                  <c:v>9.2277016037386561E-4</c:v>
                </c:pt>
                <c:pt idx="179">
                  <c:v>7.5743496776275304E-4</c:v>
                </c:pt>
                <c:pt idx="180">
                  <c:v>7.2551035783198275E-4</c:v>
                </c:pt>
                <c:pt idx="181">
                  <c:v>8.1629135460661775E-4</c:v>
                </c:pt>
                <c:pt idx="182">
                  <c:v>9.6611894585923899E-4</c:v>
                </c:pt>
                <c:pt idx="183">
                  <c:v>9.6611894585923899E-4</c:v>
                </c:pt>
                <c:pt idx="184">
                  <c:v>9.6260366116839718E-4</c:v>
                </c:pt>
                <c:pt idx="185">
                  <c:v>7.8803415434291308E-4</c:v>
                </c:pt>
                <c:pt idx="186">
                  <c:v>7.2957785939793403E-4</c:v>
                </c:pt>
                <c:pt idx="187">
                  <c:v>6.6601041841430134E-4</c:v>
                </c:pt>
                <c:pt idx="188">
                  <c:v>6.5868383941786635E-4</c:v>
                </c:pt>
                <c:pt idx="189">
                  <c:v>6.8799015540360641E-4</c:v>
                </c:pt>
                <c:pt idx="190">
                  <c:v>6.5135726042143136E-4</c:v>
                </c:pt>
                <c:pt idx="191">
                  <c:v>5.8914473624756183E-4</c:v>
                </c:pt>
                <c:pt idx="192">
                  <c:v>5.9569782771898218E-4</c:v>
                </c:pt>
                <c:pt idx="193">
                  <c:v>7.1783688895768385E-4</c:v>
                </c:pt>
                <c:pt idx="194">
                  <c:v>6.3841483863322939E-4</c:v>
                </c:pt>
                <c:pt idx="195">
                  <c:v>8.1282878561331738E-4</c:v>
                </c:pt>
                <c:pt idx="196">
                  <c:v>7.0624579290230359E-4</c:v>
                </c:pt>
                <c:pt idx="197">
                  <c:v>8.4033065450297084E-4</c:v>
                </c:pt>
                <c:pt idx="198">
                  <c:v>6.479399318133842E-4</c:v>
                </c:pt>
                <c:pt idx="199">
                  <c:v>9.7915717562515442E-4</c:v>
                </c:pt>
                <c:pt idx="200">
                  <c:v>1.026587913183101E-3</c:v>
                </c:pt>
                <c:pt idx="201">
                  <c:v>1.1021775022647536E-3</c:v>
                </c:pt>
                <c:pt idx="202">
                  <c:v>7.1111782444546441E-4</c:v>
                </c:pt>
                <c:pt idx="203">
                  <c:v>5.6730244355372445E-4</c:v>
                </c:pt>
                <c:pt idx="204">
                  <c:v>5.8728668666786462E-4</c:v>
                </c:pt>
                <c:pt idx="205">
                  <c:v>1.0391669172472697E-3</c:v>
                </c:pt>
                <c:pt idx="206">
                  <c:v>1.0996117692999307E-3</c:v>
                </c:pt>
                <c:pt idx="207">
                  <c:v>7.6377775811158077E-4</c:v>
                </c:pt>
                <c:pt idx="208">
                  <c:v>5.5350227321465217E-4</c:v>
                </c:pt>
                <c:pt idx="209">
                  <c:v>5.5350227321465217E-4</c:v>
                </c:pt>
                <c:pt idx="210">
                  <c:v>5.7364703491639437E-4</c:v>
                </c:pt>
                <c:pt idx="211">
                  <c:v>7.1558029826149184E-4</c:v>
                </c:pt>
                <c:pt idx="212">
                  <c:v>7.9868406609736144E-4</c:v>
                </c:pt>
                <c:pt idx="213">
                  <c:v>8.8418900508950462E-4</c:v>
                </c:pt>
                <c:pt idx="214">
                  <c:v>8.6444344529880857E-4</c:v>
                </c:pt>
                <c:pt idx="215">
                  <c:v>6.4472777975795449E-4</c:v>
                </c:pt>
                <c:pt idx="216">
                  <c:v>5.8855324737275717E-4</c:v>
                </c:pt>
                <c:pt idx="217">
                  <c:v>5.2641802780149381E-4</c:v>
                </c:pt>
                <c:pt idx="218">
                  <c:v>5.6025804664814032E-4</c:v>
                </c:pt>
                <c:pt idx="219">
                  <c:v>1.2099581373278374E-3</c:v>
                </c:pt>
                <c:pt idx="220">
                  <c:v>7.8064218369024976E-4</c:v>
                </c:pt>
                <c:pt idx="221">
                  <c:v>7.5415979898614668E-4</c:v>
                </c:pt>
                <c:pt idx="222">
                  <c:v>6.8620926790641831E-4</c:v>
                </c:pt>
                <c:pt idx="223">
                  <c:v>9.4338505968657961E-4</c:v>
                </c:pt>
                <c:pt idx="224">
                  <c:v>6.5040969629292025E-4</c:v>
                </c:pt>
                <c:pt idx="225">
                  <c:v>6.5040969629292025E-4</c:v>
                </c:pt>
                <c:pt idx="226">
                  <c:v>5.9937895324250145E-4</c:v>
                </c:pt>
                <c:pt idx="227">
                  <c:v>7.6408532155665333E-4</c:v>
                </c:pt>
                <c:pt idx="228">
                  <c:v>1.1611633178902475E-3</c:v>
                </c:pt>
                <c:pt idx="229">
                  <c:v>9.9171922944597335E-4</c:v>
                </c:pt>
                <c:pt idx="230">
                  <c:v>6.9420160600443736E-4</c:v>
                </c:pt>
                <c:pt idx="231">
                  <c:v>6.3126743264738257E-4</c:v>
                </c:pt>
                <c:pt idx="232">
                  <c:v>9.6193380021055287E-4</c:v>
                </c:pt>
                <c:pt idx="233">
                  <c:v>9.9134061980636189E-4</c:v>
                </c:pt>
                <c:pt idx="234">
                  <c:v>8.0942622660666727E-4</c:v>
                </c:pt>
                <c:pt idx="235">
                  <c:v>6.2900100579468669E-4</c:v>
                </c:pt>
                <c:pt idx="236">
                  <c:v>6.1216580898275439E-4</c:v>
                </c:pt>
                <c:pt idx="237">
                  <c:v>7.8207051108465425E-4</c:v>
                </c:pt>
                <c:pt idx="238">
                  <c:v>6.9767229201191723E-4</c:v>
                </c:pt>
                <c:pt idx="239">
                  <c:v>6.3540252687811771E-4</c:v>
                </c:pt>
                <c:pt idx="240">
                  <c:v>4.3135105543712631E-4</c:v>
                </c:pt>
                <c:pt idx="241">
                  <c:v>4.3733318213761232E-4</c:v>
                </c:pt>
                <c:pt idx="242">
                  <c:v>4.3733318213761232E-4</c:v>
                </c:pt>
                <c:pt idx="243">
                  <c:v>4.4331530883809844E-4</c:v>
                </c:pt>
                <c:pt idx="244">
                  <c:v>4.5527956223907057E-4</c:v>
                </c:pt>
                <c:pt idx="245">
                  <c:v>4.3733318213761232E-4</c:v>
                </c:pt>
                <c:pt idx="246">
                  <c:v>1.079894298894099E-3</c:v>
                </c:pt>
                <c:pt idx="247">
                  <c:v>9.7130764492505718E-4</c:v>
                </c:pt>
                <c:pt idx="248">
                  <c:v>5.0073160678610641E-4</c:v>
                </c:pt>
                <c:pt idx="249">
                  <c:v>6.0808407910255084E-4</c:v>
                </c:pt>
                <c:pt idx="250">
                  <c:v>6.165862786131804E-4</c:v>
                </c:pt>
                <c:pt idx="251">
                  <c:v>7.6870802428651778E-4</c:v>
                </c:pt>
                <c:pt idx="252">
                  <c:v>8.7677768486263343E-4</c:v>
                </c:pt>
                <c:pt idx="253">
                  <c:v>7.8629121613438486E-4</c:v>
                </c:pt>
                <c:pt idx="254">
                  <c:v>4.7415144361272654E-4</c:v>
                </c:pt>
                <c:pt idx="255">
                  <c:v>4.8112774221660743E-4</c:v>
                </c:pt>
                <c:pt idx="256">
                  <c:v>4.2271049904037952E-4</c:v>
                </c:pt>
                <c:pt idx="257">
                  <c:v>4.1062719540968615E-4</c:v>
                </c:pt>
                <c:pt idx="258">
                  <c:v>4.1062719540968615E-4</c:v>
                </c:pt>
                <c:pt idx="259">
                  <c:v>4.3479380267107289E-4</c:v>
                </c:pt>
                <c:pt idx="260">
                  <c:v>1.2900953274819565E-3</c:v>
                </c:pt>
                <c:pt idx="261">
                  <c:v>7.0284252559587961E-4</c:v>
                </c:pt>
                <c:pt idx="262">
                  <c:v>6.2701360798798509E-4</c:v>
                </c:pt>
                <c:pt idx="263">
                  <c:v>6.4554854965669334E-4</c:v>
                </c:pt>
                <c:pt idx="264">
                  <c:v>5.7905039690056169E-4</c:v>
                </c:pt>
                <c:pt idx="265">
                  <c:v>5.3459234725998853E-4</c:v>
                </c:pt>
                <c:pt idx="266">
                  <c:v>8.8009046102436347E-4</c:v>
                </c:pt>
                <c:pt idx="267">
                  <c:v>8.7192750947603535E-4</c:v>
                </c:pt>
                <c:pt idx="268">
                  <c:v>4.8974184373333214E-4</c:v>
                </c:pt>
                <c:pt idx="269">
                  <c:v>4.2061321276286561E-4</c:v>
                </c:pt>
                <c:pt idx="270">
                  <c:v>4.2671380891857818E-4</c:v>
                </c:pt>
                <c:pt idx="271">
                  <c:v>6.9925556170014351E-4</c:v>
                </c:pt>
                <c:pt idx="272">
                  <c:v>6.7547051779108199E-4</c:v>
                </c:pt>
                <c:pt idx="273">
                  <c:v>4.5639534032205099E-4</c:v>
                </c:pt>
                <c:pt idx="274">
                  <c:v>9.7747538530757036E-4</c:v>
                </c:pt>
                <c:pt idx="275">
                  <c:v>5.1277904781247337E-4</c:v>
                </c:pt>
                <c:pt idx="276">
                  <c:v>7.8124131240784244E-4</c:v>
                </c:pt>
                <c:pt idx="277">
                  <c:v>3.9442332516870097E-4</c:v>
                </c:pt>
                <c:pt idx="278">
                  <c:v>4.067412779616465E-4</c:v>
                </c:pt>
                <c:pt idx="279">
                  <c:v>3.9442332516870097E-4</c:v>
                </c:pt>
                <c:pt idx="280">
                  <c:v>4.7284225935298105E-4</c:v>
                </c:pt>
                <c:pt idx="281">
                  <c:v>4.4432815264008559E-4</c:v>
                </c:pt>
                <c:pt idx="282">
                  <c:v>5.100637807651711E-4</c:v>
                </c:pt>
                <c:pt idx="283">
                  <c:v>4.9410147579978601E-4</c:v>
                </c:pt>
                <c:pt idx="284">
                  <c:v>5.7431887519714911E-4</c:v>
                </c:pt>
                <c:pt idx="285">
                  <c:v>5.4806558443738957E-4</c:v>
                </c:pt>
                <c:pt idx="286">
                  <c:v>5.393144875174698E-4</c:v>
                </c:pt>
                <c:pt idx="287">
                  <c:v>8.0832001521905731E-4</c:v>
                </c:pt>
                <c:pt idx="288">
                  <c:v>9.3249669005414002E-4</c:v>
                </c:pt>
                <c:pt idx="289">
                  <c:v>6.4203497525023114E-4</c:v>
                </c:pt>
                <c:pt idx="290">
                  <c:v>5.3843480909336952E-4</c:v>
                </c:pt>
                <c:pt idx="291">
                  <c:v>5.3843480909336952E-4</c:v>
                </c:pt>
                <c:pt idx="292">
                  <c:v>4.754697541346129E-4</c:v>
                </c:pt>
                <c:pt idx="293">
                  <c:v>4.4680873271779218E-4</c:v>
                </c:pt>
                <c:pt idx="294">
                  <c:v>4.4680873271779218E-4</c:v>
                </c:pt>
                <c:pt idx="295">
                  <c:v>3.6829728787773821E-4</c:v>
                </c:pt>
                <c:pt idx="296">
                  <c:v>3.6829728787773821E-4</c:v>
                </c:pt>
                <c:pt idx="297">
                  <c:v>7.6047466218197475E-4</c:v>
                </c:pt>
                <c:pt idx="298">
                  <c:v>4.8109212939006184E-4</c:v>
                </c:pt>
                <c:pt idx="299">
                  <c:v>4.2798787082391201E-4</c:v>
                </c:pt>
                <c:pt idx="300">
                  <c:v>8.4941582339285613E-4</c:v>
                </c:pt>
                <c:pt idx="301">
                  <c:v>3.6104798221104229E-4</c:v>
                </c:pt>
                <c:pt idx="302">
                  <c:v>6.4284788987754643E-4</c:v>
                </c:pt>
                <c:pt idx="303">
                  <c:v>4.5456210220387605E-4</c:v>
                </c:pt>
                <c:pt idx="304">
                  <c:v>4.789057565740126E-4</c:v>
                </c:pt>
                <c:pt idx="305">
                  <c:v>6.9416170138353458E-4</c:v>
                </c:pt>
                <c:pt idx="306">
                  <c:v>8.3304782082910798E-4</c:v>
                </c:pt>
                <c:pt idx="307">
                  <c:v>6.0963784302743497E-4</c:v>
                </c:pt>
                <c:pt idx="308">
                  <c:v>5.0122235505323763E-4</c:v>
                </c:pt>
                <c:pt idx="309">
                  <c:v>6.4286549833251615E-4</c:v>
                </c:pt>
                <c:pt idx="310">
                  <c:v>8.2737025720345473E-4</c:v>
                </c:pt>
                <c:pt idx="311">
                  <c:v>5.4671866579808677E-4</c:v>
                </c:pt>
                <c:pt idx="312">
                  <c:v>4.829867511573063E-4</c:v>
                </c:pt>
                <c:pt idx="313">
                  <c:v>3.541849826152033E-4</c:v>
                </c:pt>
                <c:pt idx="314">
                  <c:v>4.2721246239981251E-4</c:v>
                </c:pt>
                <c:pt idx="315">
                  <c:v>4.0523272541050743E-4</c:v>
                </c:pt>
                <c:pt idx="316">
                  <c:v>7.6618921138317184E-4</c:v>
                </c:pt>
                <c:pt idx="317">
                  <c:v>4.3415726855538747E-4</c:v>
                </c:pt>
                <c:pt idx="318">
                  <c:v>4.5876410521600904E-4</c:v>
                </c:pt>
                <c:pt idx="319">
                  <c:v>6.426007220083148E-4</c:v>
                </c:pt>
                <c:pt idx="320">
                  <c:v>7.1449997871538343E-4</c:v>
                </c:pt>
                <c:pt idx="321">
                  <c:v>7.9727200984818967E-4</c:v>
                </c:pt>
                <c:pt idx="322">
                  <c:v>6.1328927073752207E-4</c:v>
                </c:pt>
                <c:pt idx="323">
                  <c:v>6.0222637905751886E-4</c:v>
                </c:pt>
                <c:pt idx="324">
                  <c:v>5.3649389234880539E-4</c:v>
                </c:pt>
                <c:pt idx="325">
                  <c:v>5.0184408381650288E-4</c:v>
                </c:pt>
                <c:pt idx="326">
                  <c:v>4.241356626478517E-4</c:v>
                </c:pt>
                <c:pt idx="327">
                  <c:v>4.3238145525591968E-4</c:v>
                </c:pt>
                <c:pt idx="328">
                  <c:v>4.4887304047205585E-4</c:v>
                </c:pt>
                <c:pt idx="329">
                  <c:v>3.3492123508302094E-4</c:v>
                </c:pt>
                <c:pt idx="330">
                  <c:v>3.5408272555141759E-4</c:v>
                </c:pt>
                <c:pt idx="331">
                  <c:v>3.5408272555141759E-4</c:v>
                </c:pt>
                <c:pt idx="332">
                  <c:v>3.2853407159355531E-4</c:v>
                </c:pt>
                <c:pt idx="333">
                  <c:v>5.9492147288232736E-4</c:v>
                </c:pt>
                <c:pt idx="334">
                  <c:v>5.8766392724010673E-4</c:v>
                </c:pt>
                <c:pt idx="335">
                  <c:v>3.8314762012786998E-4</c:v>
                </c:pt>
                <c:pt idx="336">
                  <c:v>6.2142107532702244E-4</c:v>
                </c:pt>
                <c:pt idx="337">
                  <c:v>6.2142107532702244E-4</c:v>
                </c:pt>
                <c:pt idx="338">
                  <c:v>5.2446158361136707E-4</c:v>
                </c:pt>
                <c:pt idx="339">
                  <c:v>9.6609936223870539E-4</c:v>
                </c:pt>
                <c:pt idx="340">
                  <c:v>3.4801065280534911E-4</c:v>
                </c:pt>
                <c:pt idx="341">
                  <c:v>3.1579591462607183E-4</c:v>
                </c:pt>
                <c:pt idx="342">
                  <c:v>3.2868180989778278E-4</c:v>
                </c:pt>
                <c:pt idx="343">
                  <c:v>3.2223886226192731E-4</c:v>
                </c:pt>
                <c:pt idx="344">
                  <c:v>3.2223886226192731E-4</c:v>
                </c:pt>
                <c:pt idx="345">
                  <c:v>3.1579591462607183E-4</c:v>
                </c:pt>
                <c:pt idx="346">
                  <c:v>5.4471826465291896E-4</c:v>
                </c:pt>
                <c:pt idx="347">
                  <c:v>4.0443953315580047E-4</c:v>
                </c:pt>
                <c:pt idx="348">
                  <c:v>5.6209685476773846E-4</c:v>
                </c:pt>
                <c:pt idx="349">
                  <c:v>7.3942682330483561E-4</c:v>
                </c:pt>
                <c:pt idx="350">
                  <c:v>7.148007930978177E-4</c:v>
                </c:pt>
                <c:pt idx="351">
                  <c:v>4.3772430270659645E-4</c:v>
                </c:pt>
                <c:pt idx="352">
                  <c:v>3.8728709196546979E-4</c:v>
                </c:pt>
                <c:pt idx="353">
                  <c:v>5.8942260284208813E-4</c:v>
                </c:pt>
                <c:pt idx="354">
                  <c:v>4.1150945139968695E-4</c:v>
                </c:pt>
                <c:pt idx="355">
                  <c:v>6.0779708021930449E-4</c:v>
                </c:pt>
                <c:pt idx="356">
                  <c:v>3.3579005579146041E-4</c:v>
                </c:pt>
                <c:pt idx="357">
                  <c:v>3.0979704410428912E-4</c:v>
                </c:pt>
                <c:pt idx="358">
                  <c:v>8.1981381137052E-4</c:v>
                </c:pt>
                <c:pt idx="359">
                  <c:v>5.9898391202644935E-4</c:v>
                </c:pt>
                <c:pt idx="360">
                  <c:v>3.7673154008536147E-4</c:v>
                </c:pt>
                <c:pt idx="361">
                  <c:v>3.7673154008536147E-4</c:v>
                </c:pt>
                <c:pt idx="362">
                  <c:v>3.5417329009076516E-4</c:v>
                </c:pt>
                <c:pt idx="363">
                  <c:v>5.5664232085296051E-4</c:v>
                </c:pt>
                <c:pt idx="364">
                  <c:v>3.8518796136458023E-4</c:v>
                </c:pt>
                <c:pt idx="365">
                  <c:v>4.2944489083252945E-4</c:v>
                </c:pt>
                <c:pt idx="366">
                  <c:v>4.9244472573579251E-4</c:v>
                </c:pt>
                <c:pt idx="367">
                  <c:v>4.0956241999653368E-4</c:v>
                </c:pt>
                <c:pt idx="368">
                  <c:v>3.3605633185623731E-4</c:v>
                </c:pt>
                <c:pt idx="369">
                  <c:v>3.511900483564325E-4</c:v>
                </c:pt>
                <c:pt idx="370">
                  <c:v>2.9103332049011514E-4</c:v>
                </c:pt>
                <c:pt idx="371">
                  <c:v>3.1069259490437619E-4</c:v>
                </c:pt>
                <c:pt idx="372">
                  <c:v>2.9103332049011514E-4</c:v>
                </c:pt>
                <c:pt idx="373">
                  <c:v>3.0413950343295584E-4</c:v>
                </c:pt>
                <c:pt idx="374">
                  <c:v>2.9103332049011514E-4</c:v>
                </c:pt>
                <c:pt idx="375">
                  <c:v>5.6353238092017761E-4</c:v>
                </c:pt>
                <c:pt idx="376">
                  <c:v>4.7681884411018491E-4</c:v>
                </c:pt>
                <c:pt idx="377">
                  <c:v>3.2560348843036575E-4</c:v>
                </c:pt>
                <c:pt idx="378">
                  <c:v>3.4844550115185218E-4</c:v>
                </c:pt>
                <c:pt idx="379">
                  <c:v>3.5605950539234759E-4</c:v>
                </c:pt>
                <c:pt idx="380">
                  <c:v>3.0542054447973315E-4</c:v>
                </c:pt>
                <c:pt idx="381">
                  <c:v>3.1202801938547554E-4</c:v>
                </c:pt>
                <c:pt idx="382">
                  <c:v>2.7899064485676359E-4</c:v>
                </c:pt>
                <c:pt idx="383">
                  <c:v>3.1202801938547554E-4</c:v>
                </c:pt>
                <c:pt idx="384">
                  <c:v>3.0542054447973315E-4</c:v>
                </c:pt>
                <c:pt idx="385">
                  <c:v>2.9220559466824837E-4</c:v>
                </c:pt>
                <c:pt idx="386">
                  <c:v>4.9930777163860246E-4</c:v>
                </c:pt>
                <c:pt idx="387">
                  <c:v>3.8615132562308833E-4</c:v>
                </c:pt>
                <c:pt idx="388">
                  <c:v>3.3061295727887128E-4</c:v>
                </c:pt>
                <c:pt idx="389">
                  <c:v>4.8103432912144817E-4</c:v>
                </c:pt>
                <c:pt idx="390">
                  <c:v>2.7382380662536695E-4</c:v>
                </c:pt>
                <c:pt idx="391">
                  <c:v>3.0046946411088724E-4</c:v>
                </c:pt>
                <c:pt idx="392">
                  <c:v>2.9380804973950722E-4</c:v>
                </c:pt>
                <c:pt idx="393">
                  <c:v>3.2823793297694277E-4</c:v>
                </c:pt>
                <c:pt idx="394">
                  <c:v>6.5957644946814851E-4</c:v>
                </c:pt>
                <c:pt idx="395">
                  <c:v>3.8201001122048169E-4</c:v>
                </c:pt>
                <c:pt idx="396">
                  <c:v>3.4749982793260206E-4</c:v>
                </c:pt>
                <c:pt idx="397">
                  <c:v>5.9877138315795101E-4</c:v>
                </c:pt>
                <c:pt idx="398">
                  <c:v>5.9164988972465276E-4</c:v>
                </c:pt>
                <c:pt idx="399">
                  <c:v>6.1801763368557038E-4</c:v>
                </c:pt>
                <c:pt idx="400">
                  <c:v>4.6587054276894389E-4</c:v>
                </c:pt>
                <c:pt idx="401">
                  <c:v>3.9034477858241722E-4</c:v>
                </c:pt>
                <c:pt idx="402">
                  <c:v>4.3137362096245331E-4</c:v>
                </c:pt>
                <c:pt idx="403">
                  <c:v>3.472394007820273E-4</c:v>
                </c:pt>
                <c:pt idx="404">
                  <c:v>3.0282663945178803E-4</c:v>
                </c:pt>
                <c:pt idx="405">
                  <c:v>2.9507291705761361E-4</c:v>
                </c:pt>
                <c:pt idx="406">
                  <c:v>3.1833408424013709E-4</c:v>
                </c:pt>
                <c:pt idx="407">
                  <c:v>3.1833408424013709E-4</c:v>
                </c:pt>
                <c:pt idx="408">
                  <c:v>3.3384152902848603E-4</c:v>
                </c:pt>
                <c:pt idx="409">
                  <c:v>2.5554064214067208E-4</c:v>
                </c:pt>
                <c:pt idx="410">
                  <c:v>4.7096070775433417E-4</c:v>
                </c:pt>
                <c:pt idx="411">
                  <c:v>3.8187922458984575E-4</c:v>
                </c:pt>
                <c:pt idx="412">
                  <c:v>4.2938199788523815E-4</c:v>
                </c:pt>
                <c:pt idx="413">
                  <c:v>6.5336222313780294E-4</c:v>
                </c:pt>
                <c:pt idx="414">
                  <c:v>4.0327634872511123E-4</c:v>
                </c:pt>
                <c:pt idx="415">
                  <c:v>4.3636783856368551E-4</c:v>
                </c:pt>
                <c:pt idx="416">
                  <c:v>3.0075891878529148E-4</c:v>
                </c:pt>
                <c:pt idx="417">
                  <c:v>3.2415813564971299E-4</c:v>
                </c:pt>
                <c:pt idx="418">
                  <c:v>3.452348367949128E-4</c:v>
                </c:pt>
                <c:pt idx="419">
                  <c:v>4.3381519792871437E-4</c:v>
                </c:pt>
                <c:pt idx="420">
                  <c:v>3.211200649235412E-4</c:v>
                </c:pt>
                <c:pt idx="421">
                  <c:v>3.0353627533209716E-4</c:v>
                </c:pt>
                <c:pt idx="422">
                  <c:v>4.1596087351999434E-4</c:v>
                </c:pt>
                <c:pt idx="423">
                  <c:v>4.8301079449879106E-4</c:v>
                </c:pt>
                <c:pt idx="424">
                  <c:v>3.8692513842226843E-4</c:v>
                </c:pt>
                <c:pt idx="425">
                  <c:v>2.9727029041090515E-4</c:v>
                </c:pt>
                <c:pt idx="426">
                  <c:v>3.051612574845637E-4</c:v>
                </c:pt>
                <c:pt idx="427">
                  <c:v>4.0880387855954966E-4</c:v>
                </c:pt>
                <c:pt idx="428">
                  <c:v>3.9695987196322353E-4</c:v>
                </c:pt>
                <c:pt idx="429">
                  <c:v>3.565298034529298E-4</c:v>
                </c:pt>
                <c:pt idx="430">
                  <c:v>3.0414178784463368E-4</c:v>
                </c:pt>
                <c:pt idx="431">
                  <c:v>2.640964970820163E-4</c:v>
                </c:pt>
                <c:pt idx="432">
                  <c:v>2.5616030919646462E-4</c:v>
                </c:pt>
                <c:pt idx="433">
                  <c:v>2.3558721584160283E-4</c:v>
                </c:pt>
                <c:pt idx="434">
                  <c:v>2.4246015615969694E-4</c:v>
                </c:pt>
                <c:pt idx="435">
                  <c:v>2.4246015615969694E-4</c:v>
                </c:pt>
                <c:pt idx="436">
                  <c:v>3.3172126278661212E-4</c:v>
                </c:pt>
                <c:pt idx="437">
                  <c:v>2.8686441184498125E-4</c:v>
                </c:pt>
                <c:pt idx="438">
                  <c:v>2.7795124380602433E-4</c:v>
                </c:pt>
                <c:pt idx="439">
                  <c:v>2.2482400307519048E-4</c:v>
                </c:pt>
                <c:pt idx="440">
                  <c:v>2.3867362767852115E-4</c:v>
                </c:pt>
                <c:pt idx="441">
                  <c:v>2.2482400307519048E-4</c:v>
                </c:pt>
                <c:pt idx="442">
                  <c:v>2.109743784718597E-4</c:v>
                </c:pt>
                <c:pt idx="443">
                  <c:v>2.3867362767852115E-4</c:v>
                </c:pt>
                <c:pt idx="444">
                  <c:v>2.6149097472819959E-4</c:v>
                </c:pt>
                <c:pt idx="445">
                  <c:v>2.6130426498344184E-4</c:v>
                </c:pt>
                <c:pt idx="446">
                  <c:v>3.5198742677431164E-4</c:v>
                </c:pt>
                <c:pt idx="447">
                  <c:v>2.0028008620873996E-4</c:v>
                </c:pt>
                <c:pt idx="448">
                  <c:v>2.0028008620873996E-4</c:v>
                </c:pt>
                <c:pt idx="449">
                  <c:v>2.0028008620873996E-4</c:v>
                </c:pt>
                <c:pt idx="450">
                  <c:v>2.3516157922814397E-4</c:v>
                </c:pt>
                <c:pt idx="451">
                  <c:v>2.2818528062426319E-4</c:v>
                </c:pt>
                <c:pt idx="452">
                  <c:v>2.2120898202038241E-4</c:v>
                </c:pt>
                <c:pt idx="453">
                  <c:v>3.227330236633449E-4</c:v>
                </c:pt>
                <c:pt idx="454">
                  <c:v>2.3533661733229753E-4</c:v>
                </c:pt>
                <c:pt idx="455">
                  <c:v>2.4345116878900968E-4</c:v>
                </c:pt>
                <c:pt idx="456">
                  <c:v>2.0380748905046687E-4</c:v>
                </c:pt>
                <c:pt idx="457">
                  <c:v>3.495139316637046E-4</c:v>
                </c:pt>
                <c:pt idx="458">
                  <c:v>2.7336240601276646E-4</c:v>
                </c:pt>
                <c:pt idx="459">
                  <c:v>2.824741099410529E-4</c:v>
                </c:pt>
                <c:pt idx="460">
                  <c:v>2.3458872821998484E-4</c:v>
                </c:pt>
                <c:pt idx="461">
                  <c:v>3.4748590185419682E-4</c:v>
                </c:pt>
                <c:pt idx="462">
                  <c:v>1.9354293120858333E-4</c:v>
                </c:pt>
                <c:pt idx="463">
                  <c:v>1.7938663567550889E-4</c:v>
                </c:pt>
                <c:pt idx="464">
                  <c:v>2.006210789751205E-4</c:v>
                </c:pt>
                <c:pt idx="465">
                  <c:v>1.9354293120858333E-4</c:v>
                </c:pt>
                <c:pt idx="466">
                  <c:v>2.2893505003535942E-4</c:v>
                </c:pt>
                <c:pt idx="467">
                  <c:v>2.6553862696963491E-4</c:v>
                </c:pt>
                <c:pt idx="468">
                  <c:v>2.3808594426892832E-4</c:v>
                </c:pt>
                <c:pt idx="469">
                  <c:v>3.0478246340719562E-4</c:v>
                </c:pt>
                <c:pt idx="470">
                  <c:v>2.0942326294723932E-4</c:v>
                </c:pt>
                <c:pt idx="471">
                  <c:v>2.0942326294723932E-4</c:v>
                </c:pt>
                <c:pt idx="472">
                  <c:v>3.1120583089215472E-4</c:v>
                </c:pt>
                <c:pt idx="473">
                  <c:v>3.3584173647804578E-4</c:v>
                </c:pt>
                <c:pt idx="474">
                  <c:v>3.4815968927099142E-4</c:v>
                </c:pt>
                <c:pt idx="475">
                  <c:v>2.9545502527405186E-4</c:v>
                </c:pt>
                <c:pt idx="476">
                  <c:v>2.3940642867048187E-4</c:v>
                </c:pt>
                <c:pt idx="477">
                  <c:v>3.5261051221696519E-4</c:v>
                </c:pt>
                <c:pt idx="478">
                  <c:v>1.6917672943025876E-4</c:v>
                </c:pt>
                <c:pt idx="479">
                  <c:v>1.8343378278670654E-4</c:v>
                </c:pt>
                <c:pt idx="480">
                  <c:v>1.9242860195474887E-4</c:v>
                </c:pt>
                <c:pt idx="481">
                  <c:v>2.0067439456281685E-4</c:v>
                </c:pt>
                <c:pt idx="482">
                  <c:v>2.5933270664068252E-4</c:v>
                </c:pt>
                <c:pt idx="483">
                  <c:v>2.3164637987428899E-4</c:v>
                </c:pt>
                <c:pt idx="484">
                  <c:v>1.8783216635860406E-4</c:v>
                </c:pt>
                <c:pt idx="485">
                  <c:v>1.8065361431802074E-4</c:v>
                </c:pt>
                <c:pt idx="486">
                  <c:v>1.8065361431802074E-4</c:v>
                </c:pt>
                <c:pt idx="487">
                  <c:v>2.6984968791531213E-4</c:v>
                </c:pt>
                <c:pt idx="488">
                  <c:v>4.0054383829703677E-4</c:v>
                </c:pt>
                <c:pt idx="489">
                  <c:v>2.0702599896982863E-4</c:v>
                </c:pt>
                <c:pt idx="490">
                  <c:v>2.3494401451831207E-4</c:v>
                </c:pt>
                <c:pt idx="491">
                  <c:v>2.00130061722523E-4</c:v>
                </c:pt>
                <c:pt idx="492">
                  <c:v>1.9179792338175502E-4</c:v>
                </c:pt>
                <c:pt idx="493">
                  <c:v>1.8346578504098692E-4</c:v>
                </c:pt>
                <c:pt idx="494">
                  <c:v>1.564337877065547E-4</c:v>
                </c:pt>
                <c:pt idx="495">
                  <c:v>1.492055565123706E-4</c:v>
                </c:pt>
                <c:pt idx="496">
                  <c:v>2.7786007225603167E-4</c:v>
                </c:pt>
                <c:pt idx="497">
                  <c:v>2.2004855539754591E-4</c:v>
                </c:pt>
                <c:pt idx="498">
                  <c:v>2.0128335717773012E-4</c:v>
                </c:pt>
                <c:pt idx="499">
                  <c:v>1.3943497637010794E-4</c:v>
                </c:pt>
                <c:pt idx="500">
                  <c:v>1.7582283251532118E-4</c:v>
                </c:pt>
                <c:pt idx="501">
                  <c:v>1.5399011882819328E-4</c:v>
                </c:pt>
                <c:pt idx="502">
                  <c:v>2.4755145222141259E-4</c:v>
                </c:pt>
                <c:pt idx="503">
                  <c:v>3.0079887692203511E-4</c:v>
                </c:pt>
                <c:pt idx="504">
                  <c:v>1.9035527305961313E-4</c:v>
                </c:pt>
                <c:pt idx="505">
                  <c:v>3.4182582406635381E-4</c:v>
                </c:pt>
                <c:pt idx="506">
                  <c:v>1.668023036916265E-4</c:v>
                </c:pt>
                <c:pt idx="507">
                  <c:v>1.7526230840328807E-4</c:v>
                </c:pt>
                <c:pt idx="508">
                  <c:v>1.668023036916265E-4</c:v>
                </c:pt>
                <c:pt idx="509">
                  <c:v>1.2980187441384539E-4</c:v>
                </c:pt>
                <c:pt idx="510">
                  <c:v>1.1196491335740098E-4</c:v>
                </c:pt>
                <c:pt idx="511">
                  <c:v>1.3589342015934524E-4</c:v>
                </c:pt>
                <c:pt idx="512">
                  <c:v>1.1196491335740098E-4</c:v>
                </c:pt>
                <c:pt idx="513">
                  <c:v>1.1794704005788699E-4</c:v>
                </c:pt>
                <c:pt idx="514">
                  <c:v>1.1794704005788699E-4</c:v>
                </c:pt>
                <c:pt idx="515">
                  <c:v>1.1794704005788699E-4</c:v>
                </c:pt>
                <c:pt idx="516">
                  <c:v>1.1794704005788699E-4</c:v>
                </c:pt>
                <c:pt idx="517">
                  <c:v>1.1196491335740098E-4</c:v>
                </c:pt>
                <c:pt idx="518">
                  <c:v>1.1196491335740098E-4</c:v>
                </c:pt>
                <c:pt idx="519">
                  <c:v>1.0598278665691486E-4</c:v>
                </c:pt>
                <c:pt idx="520">
                  <c:v>2.5856258763172968E-4</c:v>
                </c:pt>
                <c:pt idx="521">
                  <c:v>2.5409952029201198E-4</c:v>
                </c:pt>
                <c:pt idx="522">
                  <c:v>2.1447892677627111E-4</c:v>
                </c:pt>
                <c:pt idx="523">
                  <c:v>1.6019468372351303E-4</c:v>
                </c:pt>
                <c:pt idx="524">
                  <c:v>1.696910154599723E-4</c:v>
                </c:pt>
                <c:pt idx="525">
                  <c:v>1.696910154599723E-4</c:v>
                </c:pt>
                <c:pt idx="526">
                  <c:v>1.4164106930494164E-4</c:v>
                </c:pt>
                <c:pt idx="527">
                  <c:v>1.7564986734746007E-4</c:v>
                </c:pt>
                <c:pt idx="528">
                  <c:v>1.2767736117678475E-4</c:v>
                </c:pt>
                <c:pt idx="529">
                  <c:v>1.35052622296787E-4</c:v>
                </c:pt>
                <c:pt idx="530">
                  <c:v>1.9101247677948293E-4</c:v>
                </c:pt>
                <c:pt idx="531">
                  <c:v>1.8147853566124138E-4</c:v>
                </c:pt>
                <c:pt idx="532">
                  <c:v>1.5911705276802342E-4</c:v>
                </c:pt>
                <c:pt idx="533">
                  <c:v>1.064710951993404E-4</c:v>
                </c:pt>
                <c:pt idx="534">
                  <c:v>9.4387791568647031E-5</c:v>
                </c:pt>
                <c:pt idx="535">
                  <c:v>1.1251274701468703E-4</c:v>
                </c:pt>
                <c:pt idx="536">
                  <c:v>1.064710951993404E-4</c:v>
                </c:pt>
                <c:pt idx="537">
                  <c:v>1.1251274701468703E-4</c:v>
                </c:pt>
                <c:pt idx="538">
                  <c:v>1.0042944338399366E-4</c:v>
                </c:pt>
                <c:pt idx="539">
                  <c:v>1.1855439883003377E-4</c:v>
                </c:pt>
                <c:pt idx="540">
                  <c:v>1.1251274701468703E-4</c:v>
                </c:pt>
                <c:pt idx="541">
                  <c:v>9.4387791568647031E-5</c:v>
                </c:pt>
                <c:pt idx="542">
                  <c:v>1.743327061574174E-4</c:v>
                </c:pt>
                <c:pt idx="543">
                  <c:v>1.4561849799508422E-4</c:v>
                </c:pt>
                <c:pt idx="544">
                  <c:v>2.6640511290950872E-4</c:v>
                </c:pt>
                <c:pt idx="545">
                  <c:v>2.3671061688470846E-4</c:v>
                </c:pt>
                <c:pt idx="546">
                  <c:v>1.5116859200397126E-4</c:v>
                </c:pt>
                <c:pt idx="547">
                  <c:v>1.3841898207542084E-4</c:v>
                </c:pt>
                <c:pt idx="548">
                  <c:v>1.6724513689295975E-4</c:v>
                </c:pt>
                <c:pt idx="549">
                  <c:v>1.6674236909757379E-4</c:v>
                </c:pt>
                <c:pt idx="550">
                  <c:v>1.1741783750657915E-4</c:v>
                </c:pt>
                <c:pt idx="551">
                  <c:v>1.3467292915051896E-4</c:v>
                </c:pt>
                <c:pt idx="552">
                  <c:v>1.26045383328549E-4</c:v>
                </c:pt>
                <c:pt idx="553">
                  <c:v>1.0168683013813079E-4</c:v>
                </c:pt>
                <c:pt idx="554">
                  <c:v>1.0168683013813079E-4</c:v>
                </c:pt>
                <c:pt idx="555">
                  <c:v>1.0915850399227103E-4</c:v>
                </c:pt>
                <c:pt idx="556">
                  <c:v>1.3157352555469173E-4</c:v>
                </c:pt>
                <c:pt idx="557">
                  <c:v>1.0168683013813079E-4</c:v>
                </c:pt>
                <c:pt idx="558">
                  <c:v>8.3026949133162297E-5</c:v>
                </c:pt>
                <c:pt idx="559">
                  <c:v>8.3026949133162297E-5</c:v>
                </c:pt>
                <c:pt idx="560">
                  <c:v>9.5228141444587424E-5</c:v>
                </c:pt>
                <c:pt idx="561">
                  <c:v>1.013287376003001E-4</c:v>
                </c:pt>
                <c:pt idx="562">
                  <c:v>8.9127545288874861E-5</c:v>
                </c:pt>
                <c:pt idx="563">
                  <c:v>1.013287376003001E-4</c:v>
                </c:pt>
                <c:pt idx="564">
                  <c:v>9.5228141444587424E-5</c:v>
                </c:pt>
                <c:pt idx="565">
                  <c:v>9.5228141444587424E-5</c:v>
                </c:pt>
                <c:pt idx="566">
                  <c:v>1.013287376003001E-4</c:v>
                </c:pt>
                <c:pt idx="567">
                  <c:v>1.5284879952964022E-4</c:v>
                </c:pt>
                <c:pt idx="568">
                  <c:v>1.2684202400158539E-4</c:v>
                </c:pt>
                <c:pt idx="569">
                  <c:v>1.4417987435362198E-4</c:v>
                </c:pt>
                <c:pt idx="570">
                  <c:v>1.1817309882556704E-4</c:v>
                </c:pt>
                <c:pt idx="571">
                  <c:v>1.0760273495931979E-4</c:v>
                </c:pt>
                <c:pt idx="572">
                  <c:v>1.301609849539161E-4</c:v>
                </c:pt>
                <c:pt idx="573">
                  <c:v>1.2264156828905063E-4</c:v>
                </c:pt>
                <c:pt idx="574">
                  <c:v>1.2264156828905063E-4</c:v>
                </c:pt>
                <c:pt idx="575">
                  <c:v>1.1512215162418527E-4</c:v>
                </c:pt>
                <c:pt idx="576">
                  <c:v>1.0008331829445432E-4</c:v>
                </c:pt>
                <c:pt idx="577">
                  <c:v>1.0008331829445432E-4</c:v>
                </c:pt>
                <c:pt idx="578">
                  <c:v>9.2563901629588849E-5</c:v>
                </c:pt>
                <c:pt idx="579">
                  <c:v>1.5604166445371893E-4</c:v>
                </c:pt>
                <c:pt idx="580">
                  <c:v>1.6841616146766976E-4</c:v>
                </c:pt>
                <c:pt idx="581">
                  <c:v>1.4521853368588034E-4</c:v>
                </c:pt>
                <c:pt idx="582">
                  <c:v>1.1037810188497014E-4</c:v>
                </c:pt>
                <c:pt idx="583">
                  <c:v>9.0367057130307589E-5</c:v>
                </c:pt>
                <c:pt idx="584">
                  <c:v>9.6526033526780409E-5</c:v>
                </c:pt>
                <c:pt idx="585">
                  <c:v>8.4208080733834878E-5</c:v>
                </c:pt>
                <c:pt idx="586">
                  <c:v>8.4208080733834878E-5</c:v>
                </c:pt>
                <c:pt idx="587">
                  <c:v>8.4208080733834878E-5</c:v>
                </c:pt>
                <c:pt idx="588">
                  <c:v>7.1890127940889346E-5</c:v>
                </c:pt>
                <c:pt idx="589">
                  <c:v>1.2970077420336392E-4</c:v>
                </c:pt>
                <c:pt idx="590">
                  <c:v>1.5027432053713627E-4</c:v>
                </c:pt>
                <c:pt idx="591">
                  <c:v>8.3559416339717128E-5</c:v>
                </c:pt>
                <c:pt idx="592">
                  <c:v>9.8693132839912314E-5</c:v>
                </c:pt>
                <c:pt idx="593">
                  <c:v>8.3559416339717128E-5</c:v>
                </c:pt>
                <c:pt idx="594">
                  <c:v>1.3766313117234989E-4</c:v>
                </c:pt>
                <c:pt idx="595">
                  <c:v>1.5270845425014194E-4</c:v>
                </c:pt>
                <c:pt idx="596">
                  <c:v>1.3957499514264033E-4</c:v>
                </c:pt>
                <c:pt idx="597">
                  <c:v>1.2285301673102403E-4</c:v>
                </c:pt>
                <c:pt idx="598">
                  <c:v>6.7184637798661296E-5</c:v>
                </c:pt>
                <c:pt idx="599">
                  <c:v>6.0967829369127616E-5</c:v>
                </c:pt>
                <c:pt idx="600">
                  <c:v>1.7328017298246672E-4</c:v>
                </c:pt>
                <c:pt idx="601">
                  <c:v>9.9373259058196158E-5</c:v>
                </c:pt>
                <c:pt idx="602">
                  <c:v>1.1918044849884763E-4</c:v>
                </c:pt>
                <c:pt idx="603">
                  <c:v>1.2739826166575908E-4</c:v>
                </c:pt>
                <c:pt idx="604">
                  <c:v>8.8875140853927025E-5</c:v>
                </c:pt>
                <c:pt idx="605">
                  <c:v>8.8875140853927025E-5</c:v>
                </c:pt>
                <c:pt idx="606">
                  <c:v>8.8875140853927025E-5</c:v>
                </c:pt>
                <c:pt idx="607">
                  <c:v>7.3553420667016377E-5</c:v>
                </c:pt>
                <c:pt idx="608">
                  <c:v>6.5892560573561107E-5</c:v>
                </c:pt>
                <c:pt idx="609">
                  <c:v>8.1214280760471755E-5</c:v>
                </c:pt>
                <c:pt idx="610">
                  <c:v>1.224263063191259E-4</c:v>
                </c:pt>
                <c:pt idx="611">
                  <c:v>7.5347566457582035E-5</c:v>
                </c:pt>
                <c:pt idx="612">
                  <c:v>6.2799351628892554E-5</c:v>
                </c:pt>
                <c:pt idx="613">
                  <c:v>5.0251136800203182E-5</c:v>
                </c:pt>
                <c:pt idx="614">
                  <c:v>6.2799351628892554E-5</c:v>
                </c:pt>
                <c:pt idx="615">
                  <c:v>5.0251136800203182E-5</c:v>
                </c:pt>
                <c:pt idx="616">
                  <c:v>6.2799351628892554E-5</c:v>
                </c:pt>
                <c:pt idx="617">
                  <c:v>9.1826793951150848E-5</c:v>
                </c:pt>
                <c:pt idx="618">
                  <c:v>6.4931348697478612E-5</c:v>
                </c:pt>
                <c:pt idx="619">
                  <c:v>6.3593300597770009E-5</c:v>
                </c:pt>
                <c:pt idx="620">
                  <c:v>9.9360370211744558E-5</c:v>
                </c:pt>
                <c:pt idx="621">
                  <c:v>9.9360370211744558E-5</c:v>
                </c:pt>
                <c:pt idx="622">
                  <c:v>8.304874851706751E-5</c:v>
                </c:pt>
                <c:pt idx="623">
                  <c:v>5.6189066248077879E-5</c:v>
                </c:pt>
                <c:pt idx="624">
                  <c:v>8.742977075663471E-5</c:v>
                </c:pt>
                <c:pt idx="625">
                  <c:v>4.866115878576229E-5</c:v>
                </c:pt>
                <c:pt idx="626">
                  <c:v>7.1922325968285764E-5</c:v>
                </c:pt>
                <c:pt idx="627">
                  <c:v>7.9676048362460183E-5</c:v>
                </c:pt>
                <c:pt idx="628">
                  <c:v>3.9731669772556091E-5</c:v>
                </c:pt>
                <c:pt idx="629">
                  <c:v>5.8724333245474634E-5</c:v>
                </c:pt>
                <c:pt idx="630">
                  <c:v>6.5055221069780923E-5</c:v>
                </c:pt>
                <c:pt idx="631">
                  <c:v>5.8724333245474634E-5</c:v>
                </c:pt>
                <c:pt idx="632">
                  <c:v>5.2393445421168453E-5</c:v>
                </c:pt>
                <c:pt idx="633">
                  <c:v>1.5788191625472629E-4</c:v>
                </c:pt>
                <c:pt idx="634">
                  <c:v>8.6389785381373626E-5</c:v>
                </c:pt>
                <c:pt idx="635">
                  <c:v>8.4824196986507455E-5</c:v>
                </c:pt>
                <c:pt idx="636">
                  <c:v>1.2276672247645871E-4</c:v>
                </c:pt>
                <c:pt idx="637">
                  <c:v>7.1400407796723365E-5</c:v>
                </c:pt>
                <c:pt idx="638">
                  <c:v>5.5800929887108992E-5</c:v>
                </c:pt>
                <c:pt idx="639">
                  <c:v>6.3600668841916124E-5</c:v>
                </c:pt>
                <c:pt idx="640">
                  <c:v>6.3600668841916124E-5</c:v>
                </c:pt>
                <c:pt idx="641">
                  <c:v>5.9812476655519975E-5</c:v>
                </c:pt>
                <c:pt idx="642">
                  <c:v>4.9731217547437328E-5</c:v>
                </c:pt>
                <c:pt idx="643">
                  <c:v>8.1613551076570139E-5</c:v>
                </c:pt>
                <c:pt idx="644">
                  <c:v>4.1580060166489892E-5</c:v>
                </c:pt>
                <c:pt idx="645">
                  <c:v>4.8563032974266278E-5</c:v>
                </c:pt>
                <c:pt idx="646">
                  <c:v>2.9401542505869517E-5</c:v>
                </c:pt>
                <c:pt idx="647">
                  <c:v>4.8563032974266278E-5</c:v>
                </c:pt>
                <c:pt idx="648">
                  <c:v>8.3722903313841746E-5</c:v>
                </c:pt>
                <c:pt idx="649">
                  <c:v>3.9687561131342619E-5</c:v>
                </c:pt>
                <c:pt idx="650">
                  <c:v>3.1842075514738042E-5</c:v>
                </c:pt>
                <c:pt idx="651">
                  <c:v>5.2517351414353751E-5</c:v>
                </c:pt>
                <c:pt idx="652">
                  <c:v>4.3445007082289536E-5</c:v>
                </c:pt>
                <c:pt idx="653">
                  <c:v>6.1589695746417966E-5</c:v>
                </c:pt>
                <c:pt idx="654">
                  <c:v>6.1589695746417966E-5</c:v>
                </c:pt>
                <c:pt idx="655">
                  <c:v>8.950587992830549E-5</c:v>
                </c:pt>
                <c:pt idx="656">
                  <c:v>7.1190960591208737E-5</c:v>
                </c:pt>
                <c:pt idx="657">
                  <c:v>4.5451723049607664E-5</c:v>
                </c:pt>
                <c:pt idx="658">
                  <c:v>3.147137973307651E-5</c:v>
                </c:pt>
                <c:pt idx="659">
                  <c:v>2.3580412659417963E-5</c:v>
                </c:pt>
                <c:pt idx="660">
                  <c:v>5.1468064492556738E-5</c:v>
                </c:pt>
                <c:pt idx="661">
                  <c:v>5.5094885779315454E-5</c:v>
                </c:pt>
                <c:pt idx="662">
                  <c:v>4.7158697893763773E-5</c:v>
                </c:pt>
                <c:pt idx="663">
                  <c:v>3.9222510008212201E-5</c:v>
                </c:pt>
                <c:pt idx="664">
                  <c:v>2.8062427743437814E-5</c:v>
                </c:pt>
                <c:pt idx="665">
                  <c:v>3.2149632516561459E-5</c:v>
                </c:pt>
                <c:pt idx="666">
                  <c:v>2.2313841158122147E-5</c:v>
                </c:pt>
                <c:pt idx="667">
                  <c:v>2.8774774240813246E-5</c:v>
                </c:pt>
                <c:pt idx="668">
                  <c:v>3.5273027162605985E-5</c:v>
                </c:pt>
                <c:pt idx="669">
                  <c:v>1.5778268397227549E-5</c:v>
                </c:pt>
                <c:pt idx="670">
                  <c:v>3.4640087746438866E-5</c:v>
                </c:pt>
                <c:pt idx="671">
                  <c:v>4.5446446070029423E-5</c:v>
                </c:pt>
                <c:pt idx="672">
                  <c:v>2.1843450263698194E-5</c:v>
                </c:pt>
                <c:pt idx="673">
                  <c:v>3.9264864218084799E-5</c:v>
                </c:pt>
                <c:pt idx="674">
                  <c:v>1.5321406770007107E-5</c:v>
                </c:pt>
                <c:pt idx="675">
                  <c:v>6.5146505340920018E-5</c:v>
                </c:pt>
                <c:pt idx="676">
                  <c:v>3.384786891604864E-5</c:v>
                </c:pt>
                <c:pt idx="677">
                  <c:v>3.384786891604864E-5</c:v>
                </c:pt>
                <c:pt idx="678">
                  <c:v>1.9892590877455341E-5</c:v>
                </c:pt>
                <c:pt idx="679">
                  <c:v>1.540873463626042E-5</c:v>
                </c:pt>
                <c:pt idx="680">
                  <c:v>2.3434599807642485E-5</c:v>
                </c:pt>
                <c:pt idx="681">
                  <c:v>1.540873463626042E-5</c:v>
                </c:pt>
                <c:pt idx="682">
                  <c:v>1.540873463626042E-5</c:v>
                </c:pt>
                <c:pt idx="683">
                  <c:v>-5.2500379591152811E-7</c:v>
                </c:pt>
                <c:pt idx="684">
                  <c:v>6.0280876755088248E-6</c:v>
                </c:pt>
                <c:pt idx="685">
                  <c:v>-5.2500379591152811E-7</c:v>
                </c:pt>
                <c:pt idx="686">
                  <c:v>1.1022816078488169E-5</c:v>
                </c:pt>
                <c:pt idx="687">
                  <c:v>3.3578055201549531E-5</c:v>
                </c:pt>
                <c:pt idx="688">
                  <c:v>1.5672940393445943E-5</c:v>
                </c:pt>
                <c:pt idx="689">
                  <c:v>7.6026102548197669E-6</c:v>
                </c:pt>
                <c:pt idx="690">
                  <c:v>3.9103317558749663E-5</c:v>
                </c:pt>
                <c:pt idx="691">
                  <c:v>4.309063724203515E-6</c:v>
                </c:pt>
                <c:pt idx="692">
                  <c:v>2.2997824973685038E-5</c:v>
                </c:pt>
                <c:pt idx="693">
                  <c:v>2.2997824973685038E-5</c:v>
                </c:pt>
                <c:pt idx="694">
                  <c:v>-1.0167981631535442E-5</c:v>
                </c:pt>
                <c:pt idx="695">
                  <c:v>-1.0167981631535442E-5</c:v>
                </c:pt>
                <c:pt idx="696">
                  <c:v>-3.560506725793053E-6</c:v>
                </c:pt>
                <c:pt idx="697">
                  <c:v>3.0469681799493364E-6</c:v>
                </c:pt>
                <c:pt idx="698">
                  <c:v>-3.560506725793053E-6</c:v>
                </c:pt>
                <c:pt idx="699">
                  <c:v>-8.2325219094178627E-6</c:v>
                </c:pt>
                <c:pt idx="700">
                  <c:v>7.996581004006539E-6</c:v>
                </c:pt>
                <c:pt idx="701">
                  <c:v>1.6111132460718794E-5</c:v>
                </c:pt>
                <c:pt idx="702">
                  <c:v>-8.2325219094178627E-6</c:v>
                </c:pt>
                <c:pt idx="703">
                  <c:v>-2.8595367841204294E-5</c:v>
                </c:pt>
                <c:pt idx="704">
                  <c:v>1.8005396920221274E-5</c:v>
                </c:pt>
                <c:pt idx="705">
                  <c:v>-1.1846090205453602E-5</c:v>
                </c:pt>
                <c:pt idx="706">
                  <c:v>-2.779612758063352E-5</c:v>
                </c:pt>
                <c:pt idx="707">
                  <c:v>-1.5913619524099984E-5</c:v>
                </c:pt>
                <c:pt idx="708">
                  <c:v>-7.7550864365379633E-6</c:v>
                </c:pt>
                <c:pt idx="709">
                  <c:v>-1.9654830302992402E-5</c:v>
                </c:pt>
                <c:pt idx="710">
                  <c:v>-6.3320015602322558E-6</c:v>
                </c:pt>
                <c:pt idx="711">
                  <c:v>-6.3320015602322558E-6</c:v>
                </c:pt>
                <c:pt idx="712">
                  <c:v>-6.0483146715734461E-6</c:v>
                </c:pt>
                <c:pt idx="713">
                  <c:v>-2.1704547455688632E-5</c:v>
                </c:pt>
                <c:pt idx="714">
                  <c:v>1.0096519106024245E-5</c:v>
                </c:pt>
                <c:pt idx="715">
                  <c:v>-8.8463860970711605E-6</c:v>
                </c:pt>
                <c:pt idx="716">
                  <c:v>-2.8991147798813357E-5</c:v>
                </c:pt>
                <c:pt idx="717">
                  <c:v>-8.8463860970711605E-6</c:v>
                </c:pt>
                <c:pt idx="718">
                  <c:v>4.5834550374237093E-6</c:v>
                </c:pt>
                <c:pt idx="719">
                  <c:v>-2.2276227231565922E-5</c:v>
                </c:pt>
                <c:pt idx="720">
                  <c:v>-2.2276227231565922E-5</c:v>
                </c:pt>
                <c:pt idx="721">
                  <c:v>-1.5561306664318487E-5</c:v>
                </c:pt>
                <c:pt idx="722">
                  <c:v>-3.103266613028381E-5</c:v>
                </c:pt>
                <c:pt idx="723">
                  <c:v>-2.8456094385604855E-5</c:v>
                </c:pt>
                <c:pt idx="724">
                  <c:v>-4.3917840683641929E-5</c:v>
                </c:pt>
                <c:pt idx="725">
                  <c:v>-6.6546749516697631E-5</c:v>
                </c:pt>
                <c:pt idx="726">
                  <c:v>-2.5283632642410974E-5</c:v>
                </c:pt>
                <c:pt idx="727">
                  <c:v>-1.5712229921633247E-5</c:v>
                </c:pt>
                <c:pt idx="728">
                  <c:v>-1.7878228094478344E-5</c:v>
                </c:pt>
                <c:pt idx="729">
                  <c:v>-3.818223940246627E-5</c:v>
                </c:pt>
                <c:pt idx="730">
                  <c:v>-3.818223940246627E-5</c:v>
                </c:pt>
                <c:pt idx="731">
                  <c:v>-4.3422205558197625E-6</c:v>
                </c:pt>
                <c:pt idx="732">
                  <c:v>-3.1414235633136925E-5</c:v>
                </c:pt>
                <c:pt idx="733">
                  <c:v>-2.318370967954069E-5</c:v>
                </c:pt>
                <c:pt idx="734">
                  <c:v>-3.1595989895606062E-5</c:v>
                </c:pt>
                <c:pt idx="735">
                  <c:v>-2.0843686392292928E-5</c:v>
                </c:pt>
                <c:pt idx="736">
                  <c:v>-4.5840101414596998E-5</c:v>
                </c:pt>
                <c:pt idx="737">
                  <c:v>-5.4172239755365093E-5</c:v>
                </c:pt>
                <c:pt idx="738">
                  <c:v>-5.4172239755365093E-5</c:v>
                </c:pt>
                <c:pt idx="739">
                  <c:v>-4.7505964666863304E-5</c:v>
                </c:pt>
                <c:pt idx="740">
                  <c:v>-3.3591789762747628E-5</c:v>
                </c:pt>
                <c:pt idx="741">
                  <c:v>-4.0412463616471255E-5</c:v>
                </c:pt>
                <c:pt idx="742">
                  <c:v>-4.7233137470194882E-5</c:v>
                </c:pt>
                <c:pt idx="743">
                  <c:v>-4.0412463616471255E-5</c:v>
                </c:pt>
                <c:pt idx="744">
                  <c:v>-3.3591789762747628E-5</c:v>
                </c:pt>
                <c:pt idx="745">
                  <c:v>-1.2301284123684844E-4</c:v>
                </c:pt>
                <c:pt idx="746">
                  <c:v>-8.6983214211599526E-5</c:v>
                </c:pt>
                <c:pt idx="747">
                  <c:v>-6.1506420618424222E-5</c:v>
                </c:pt>
                <c:pt idx="748">
                  <c:v>-7.3125470982327197E-5</c:v>
                </c:pt>
                <c:pt idx="749">
                  <c:v>-8.7474038354164391E-5</c:v>
                </c:pt>
                <c:pt idx="750">
                  <c:v>-1.1229723916889272E-4</c:v>
                </c:pt>
                <c:pt idx="751">
                  <c:v>-5.1932537059835708E-5</c:v>
                </c:pt>
                <c:pt idx="752">
                  <c:v>-5.1932537059835708E-5</c:v>
                </c:pt>
                <c:pt idx="753">
                  <c:v>-5.1932537059835708E-5</c:v>
                </c:pt>
                <c:pt idx="754">
                  <c:v>-6.8767733871768003E-5</c:v>
                </c:pt>
                <c:pt idx="755">
                  <c:v>-4.9275679266352359E-5</c:v>
                </c:pt>
                <c:pt idx="756">
                  <c:v>-3.5529798630164243E-5</c:v>
                </c:pt>
                <c:pt idx="757">
                  <c:v>-5.6148619584446362E-5</c:v>
                </c:pt>
                <c:pt idx="758">
                  <c:v>-4.9275679266352359E-5</c:v>
                </c:pt>
                <c:pt idx="759">
                  <c:v>-4.2402738948258355E-5</c:v>
                </c:pt>
                <c:pt idx="760">
                  <c:v>-5.6148619584446362E-5</c:v>
                </c:pt>
                <c:pt idx="761">
                  <c:v>-6.6545950743444795E-5</c:v>
                </c:pt>
                <c:pt idx="762">
                  <c:v>-1.015514044508867E-4</c:v>
                </c:pt>
                <c:pt idx="763">
                  <c:v>-7.5957812613280896E-5</c:v>
                </c:pt>
                <c:pt idx="764">
                  <c:v>-5.0577798478295961E-5</c:v>
                </c:pt>
                <c:pt idx="765">
                  <c:v>-6.7108523322032378E-5</c:v>
                </c:pt>
                <c:pt idx="766">
                  <c:v>-6.2449957359993267E-5</c:v>
                </c:pt>
                <c:pt idx="767">
                  <c:v>-4.4158788334061963E-5</c:v>
                </c:pt>
                <c:pt idx="768">
                  <c:v>-6.4933225239058073E-5</c:v>
                </c:pt>
                <c:pt idx="769">
                  <c:v>-5.8008412937392631E-5</c:v>
                </c:pt>
                <c:pt idx="770">
                  <c:v>-6.4933225239058073E-5</c:v>
                </c:pt>
                <c:pt idx="771">
                  <c:v>-5.1083600635727297E-5</c:v>
                </c:pt>
                <c:pt idx="772">
                  <c:v>-8.3491315785074295E-5</c:v>
                </c:pt>
                <c:pt idx="773">
                  <c:v>-1.0542215452250946E-4</c:v>
                </c:pt>
                <c:pt idx="774">
                  <c:v>-8.1418590633139387E-5</c:v>
                </c:pt>
                <c:pt idx="775">
                  <c:v>-1.1090577753704398E-4</c:v>
                </c:pt>
                <c:pt idx="776">
                  <c:v>-8.0976399833402896E-5</c:v>
                </c:pt>
                <c:pt idx="777">
                  <c:v>-1.0702442324705703E-4</c:v>
                </c:pt>
                <c:pt idx="778">
                  <c:v>-1.1502294227919434E-4</c:v>
                </c:pt>
                <c:pt idx="779">
                  <c:v>-5.4743893292727767E-5</c:v>
                </c:pt>
                <c:pt idx="780">
                  <c:v>-4.5686076779721438E-5</c:v>
                </c:pt>
                <c:pt idx="781">
                  <c:v>-6.6614972591363779E-5</c:v>
                </c:pt>
                <c:pt idx="782">
                  <c:v>-5.9638673987482999E-5</c:v>
                </c:pt>
                <c:pt idx="783">
                  <c:v>-7.3591271195244667E-5</c:v>
                </c:pt>
                <c:pt idx="784">
                  <c:v>-5.2662375383602219E-5</c:v>
                </c:pt>
                <c:pt idx="785">
                  <c:v>-9.6076422735560918E-5</c:v>
                </c:pt>
                <c:pt idx="786">
                  <c:v>-7.7527714031074588E-5</c:v>
                </c:pt>
                <c:pt idx="787">
                  <c:v>-1.0022846333270906E-4</c:v>
                </c:pt>
                <c:pt idx="788">
                  <c:v>-9.0326281693381785E-5</c:v>
                </c:pt>
                <c:pt idx="789">
                  <c:v>-7.052191841472712E-5</c:v>
                </c:pt>
                <c:pt idx="790">
                  <c:v>-6.2772310444325196E-5</c:v>
                </c:pt>
                <c:pt idx="791">
                  <c:v>-7.1358277490207451E-5</c:v>
                </c:pt>
                <c:pt idx="792">
                  <c:v>-5.4017234825083377E-5</c:v>
                </c:pt>
                <c:pt idx="793">
                  <c:v>-6.8072050228740947E-5</c:v>
                </c:pt>
                <c:pt idx="794">
                  <c:v>-6.1044642526912217E-5</c:v>
                </c:pt>
                <c:pt idx="795">
                  <c:v>-6.8072050228740947E-5</c:v>
                </c:pt>
                <c:pt idx="796">
                  <c:v>-8.2126865632398518E-5</c:v>
                </c:pt>
                <c:pt idx="797">
                  <c:v>-6.8072050228740947E-5</c:v>
                </c:pt>
                <c:pt idx="798">
                  <c:v>-1.2211730368689251E-4</c:v>
                </c:pt>
                <c:pt idx="799">
                  <c:v>-1.252704270727652E-4</c:v>
                </c:pt>
                <c:pt idx="800">
                  <c:v>-8.8008391086170814E-5</c:v>
                </c:pt>
                <c:pt idx="801">
                  <c:v>-1.0802841622200633E-4</c:v>
                </c:pt>
                <c:pt idx="802">
                  <c:v>-8.4886427602838175E-5</c:v>
                </c:pt>
                <c:pt idx="803">
                  <c:v>-7.6387625671423443E-5</c:v>
                </c:pt>
                <c:pt idx="804">
                  <c:v>-8.3465773437960719E-5</c:v>
                </c:pt>
                <c:pt idx="805">
                  <c:v>-1.1248629397401838E-4</c:v>
                </c:pt>
                <c:pt idx="806">
                  <c:v>-1.61641760683148E-4</c:v>
                </c:pt>
                <c:pt idx="807">
                  <c:v>-1.0354091556841487E-4</c:v>
                </c:pt>
                <c:pt idx="808">
                  <c:v>-1.3721130919227935E-4</c:v>
                </c:pt>
                <c:pt idx="809">
                  <c:v>-1.0897720108236724E-4</c:v>
                </c:pt>
                <c:pt idx="810">
                  <c:v>-9.8846167101346088E-5</c:v>
                </c:pt>
                <c:pt idx="811">
                  <c:v>-9.1717640423122251E-5</c:v>
                </c:pt>
                <c:pt idx="812">
                  <c:v>-1.4707698547204457E-4</c:v>
                </c:pt>
                <c:pt idx="813">
                  <c:v>-8.0664740840050804E-5</c:v>
                </c:pt>
                <c:pt idx="814">
                  <c:v>-1.1566912851973012E-4</c:v>
                </c:pt>
                <c:pt idx="815">
                  <c:v>-1.1525077582802217E-4</c:v>
                </c:pt>
                <c:pt idx="816">
                  <c:v>-1.0513408160503057E-4</c:v>
                </c:pt>
                <c:pt idx="817">
                  <c:v>-9.5017387382038965E-5</c:v>
                </c:pt>
                <c:pt idx="818">
                  <c:v>-1.3106656195402573E-4</c:v>
                </c:pt>
                <c:pt idx="819">
                  <c:v>-8.713373902894696E-5</c:v>
                </c:pt>
                <c:pt idx="820">
                  <c:v>-8.5501504081750713E-5</c:v>
                </c:pt>
                <c:pt idx="821">
                  <c:v>-9.2680056122333926E-5</c:v>
                </c:pt>
                <c:pt idx="822">
                  <c:v>-7.8322952041167391E-5</c:v>
                </c:pt>
                <c:pt idx="823">
                  <c:v>-1.4022768924171864E-4</c:v>
                </c:pt>
                <c:pt idx="824">
                  <c:v>-2.0415891695208031E-4</c:v>
                </c:pt>
                <c:pt idx="825">
                  <c:v>-1.4692062393255453E-4</c:v>
                </c:pt>
                <c:pt idx="826">
                  <c:v>-9.3544972884267814E-5</c:v>
                </c:pt>
                <c:pt idx="827">
                  <c:v>-1.2887498978689769E-4</c:v>
                </c:pt>
                <c:pt idx="828">
                  <c:v>-1.5258242048757104E-4</c:v>
                </c:pt>
                <c:pt idx="829">
                  <c:v>-9.343560182825054E-5</c:v>
                </c:pt>
                <c:pt idx="830">
                  <c:v>-9.343560182825054E-5</c:v>
                </c:pt>
                <c:pt idx="831">
                  <c:v>-7.8979139439882347E-5</c:v>
                </c:pt>
                <c:pt idx="832">
                  <c:v>-1.5022382489832001E-4</c:v>
                </c:pt>
                <c:pt idx="833">
                  <c:v>-1.6846456356856682E-4</c:v>
                </c:pt>
                <c:pt idx="834">
                  <c:v>-1.666583710984331E-4</c:v>
                </c:pt>
                <c:pt idx="835">
                  <c:v>-1.6279290980846623E-4</c:v>
                </c:pt>
                <c:pt idx="836">
                  <c:v>-1.3293830653257025E-4</c:v>
                </c:pt>
                <c:pt idx="837">
                  <c:v>-1.4185147457152728E-4</c:v>
                </c:pt>
                <c:pt idx="838">
                  <c:v>-1.0126610152912314E-4</c:v>
                </c:pt>
                <c:pt idx="839">
                  <c:v>-1.0126610152912314E-4</c:v>
                </c:pt>
                <c:pt idx="840">
                  <c:v>-1.1582124398720837E-4</c:v>
                </c:pt>
                <c:pt idx="841">
                  <c:v>-1.0126610152912314E-4</c:v>
                </c:pt>
                <c:pt idx="842">
                  <c:v>-1.3035009393754535E-4</c:v>
                </c:pt>
                <c:pt idx="843">
                  <c:v>-1.4378238946259592E-4</c:v>
                </c:pt>
                <c:pt idx="844">
                  <c:v>-1.3097581858994678E-4</c:v>
                </c:pt>
                <c:pt idx="845">
                  <c:v>-1.3097581858994678E-4</c:v>
                </c:pt>
                <c:pt idx="846">
                  <c:v>-1.8636348627189031E-4</c:v>
                </c:pt>
                <c:pt idx="847">
                  <c:v>-1.2762830447498089E-4</c:v>
                </c:pt>
                <c:pt idx="848">
                  <c:v>-2.1850644950286401E-4</c:v>
                </c:pt>
                <c:pt idx="849">
                  <c:v>-1.8579797508232144E-4</c:v>
                </c:pt>
                <c:pt idx="850">
                  <c:v>-1.3137900811143865E-4</c:v>
                </c:pt>
                <c:pt idx="851">
                  <c:v>-1.240037469914364E-4</c:v>
                </c:pt>
                <c:pt idx="852">
                  <c:v>-1.3137900811143865E-4</c:v>
                </c:pt>
                <c:pt idx="853">
                  <c:v>-1.09253224751432E-4</c:v>
                </c:pt>
                <c:pt idx="854">
                  <c:v>-1.09253224751432E-4</c:v>
                </c:pt>
                <c:pt idx="855">
                  <c:v>-2.4921882733842482E-4</c:v>
                </c:pt>
                <c:pt idx="856">
                  <c:v>-1.5807963414623117E-4</c:v>
                </c:pt>
                <c:pt idx="857">
                  <c:v>-1.762243228103595E-4</c:v>
                </c:pt>
                <c:pt idx="858">
                  <c:v>-2.1641426133758282E-4</c:v>
                </c:pt>
                <c:pt idx="859">
                  <c:v>-2.5363632972528441E-4</c:v>
                </c:pt>
                <c:pt idx="860">
                  <c:v>-1.3901337923696172E-4</c:v>
                </c:pt>
                <c:pt idx="861">
                  <c:v>-1.3901337923696172E-4</c:v>
                </c:pt>
                <c:pt idx="862">
                  <c:v>-1.3158975523076171E-4</c:v>
                </c:pt>
                <c:pt idx="863">
                  <c:v>-1.0931888321216157E-4</c:v>
                </c:pt>
                <c:pt idx="864">
                  <c:v>-1.3901337923696172E-4</c:v>
                </c:pt>
                <c:pt idx="865">
                  <c:v>-1.4643700324316173E-4</c:v>
                </c:pt>
                <c:pt idx="866">
                  <c:v>-1.3158975523076171E-4</c:v>
                </c:pt>
                <c:pt idx="867">
                  <c:v>-2.5803593568623693E-4</c:v>
                </c:pt>
                <c:pt idx="868">
                  <c:v>-1.4601214420040807E-4</c:v>
                </c:pt>
                <c:pt idx="869">
                  <c:v>-2.6322342942045702E-4</c:v>
                </c:pt>
                <c:pt idx="870">
                  <c:v>-2.4829757626987294E-4</c:v>
                </c:pt>
                <c:pt idx="871">
                  <c:v>-1.9134421922407691E-4</c:v>
                </c:pt>
                <c:pt idx="872">
                  <c:v>-2.6246223891260973E-4</c:v>
                </c:pt>
                <c:pt idx="873">
                  <c:v>-1.6720899411305009E-4</c:v>
                </c:pt>
                <c:pt idx="874">
                  <c:v>-1.5801907669932009E-4</c:v>
                </c:pt>
                <c:pt idx="875">
                  <c:v>-1.6720899411305009E-4</c:v>
                </c:pt>
                <c:pt idx="876">
                  <c:v>-1.4648723683699115E-4</c:v>
                </c:pt>
                <c:pt idx="877">
                  <c:v>-1.4648723683699115E-4</c:v>
                </c:pt>
                <c:pt idx="878">
                  <c:v>-1.3896782017212568E-4</c:v>
                </c:pt>
                <c:pt idx="879">
                  <c:v>-1.6395064204219431E-4</c:v>
                </c:pt>
                <c:pt idx="880">
                  <c:v>-2.2302069556483651E-4</c:v>
                </c:pt>
                <c:pt idx="881">
                  <c:v>-2.3891370252922793E-4</c:v>
                </c:pt>
                <c:pt idx="882">
                  <c:v>-1.605679815307393E-4</c:v>
                </c:pt>
                <c:pt idx="883">
                  <c:v>-1.5380378267660754E-4</c:v>
                </c:pt>
                <c:pt idx="884">
                  <c:v>-1.6893749917680273E-4</c:v>
                </c:pt>
                <c:pt idx="885">
                  <c:v>-2.4410881836966244E-4</c:v>
                </c:pt>
                <c:pt idx="886">
                  <c:v>-1.7567436163002216E-4</c:v>
                </c:pt>
                <c:pt idx="887">
                  <c:v>-2.0620280086167423E-4</c:v>
                </c:pt>
                <c:pt idx="888">
                  <c:v>-1.6864941151043542E-4</c:v>
                </c:pt>
                <c:pt idx="889">
                  <c:v>-1.6103540726994001E-4</c:v>
                </c:pt>
                <c:pt idx="890">
                  <c:v>-2.4868274570398995E-4</c:v>
                </c:pt>
                <c:pt idx="891">
                  <c:v>-2.3784865346038262E-4</c:v>
                </c:pt>
                <c:pt idx="892">
                  <c:v>-1.8350611594483636E-4</c:v>
                </c:pt>
                <c:pt idx="893">
                  <c:v>-1.5286267557101507E-4</c:v>
                </c:pt>
                <c:pt idx="894">
                  <c:v>-1.7584525585138109E-4</c:v>
                </c:pt>
                <c:pt idx="895">
                  <c:v>-1.5286267557101507E-4</c:v>
                </c:pt>
                <c:pt idx="896">
                  <c:v>-1.5286267557101507E-4</c:v>
                </c:pt>
                <c:pt idx="897">
                  <c:v>-2.0234454296598394E-4</c:v>
                </c:pt>
                <c:pt idx="898">
                  <c:v>-1.6754551118004877E-4</c:v>
                </c:pt>
                <c:pt idx="899">
                  <c:v>-1.5983808007956465E-4</c:v>
                </c:pt>
                <c:pt idx="900">
                  <c:v>-1.8224315469774009E-4</c:v>
                </c:pt>
                <c:pt idx="901">
                  <c:v>-2.3839072443245098E-4</c:v>
                </c:pt>
                <c:pt idx="902">
                  <c:v>-3.0922465797757442E-4</c:v>
                </c:pt>
                <c:pt idx="903">
                  <c:v>-2.6750847827206525E-4</c:v>
                </c:pt>
                <c:pt idx="904">
                  <c:v>-1.9695679796587868E-4</c:v>
                </c:pt>
                <c:pt idx="905">
                  <c:v>-2.0475653692068592E-4</c:v>
                </c:pt>
                <c:pt idx="906">
                  <c:v>-2.5361417960457252E-4</c:v>
                </c:pt>
                <c:pt idx="907">
                  <c:v>-2.5926327150171079E-4</c:v>
                </c:pt>
                <c:pt idx="908">
                  <c:v>-1.8815111789146976E-4</c:v>
                </c:pt>
                <c:pt idx="909">
                  <c:v>-1.9599660350807445E-4</c:v>
                </c:pt>
                <c:pt idx="910">
                  <c:v>-2.0384208912467902E-4</c:v>
                </c:pt>
                <c:pt idx="911">
                  <c:v>-1.9487269557646189E-4</c:v>
                </c:pt>
                <c:pt idx="912">
                  <c:v>-2.317112166371518E-4</c:v>
                </c:pt>
                <c:pt idx="913">
                  <c:v>-2.5653511063604547E-4</c:v>
                </c:pt>
                <c:pt idx="914">
                  <c:v>-2.6625491604727488E-4</c:v>
                </c:pt>
                <c:pt idx="915">
                  <c:v>-2.1739622860779862E-4</c:v>
                </c:pt>
                <c:pt idx="916">
                  <c:v>-1.9358766495114379E-4</c:v>
                </c:pt>
                <c:pt idx="917">
                  <c:v>-2.0946004072224704E-4</c:v>
                </c:pt>
                <c:pt idx="918">
                  <c:v>-2.1739622860779862E-4</c:v>
                </c:pt>
                <c:pt idx="919">
                  <c:v>-2.253324164933503E-4</c:v>
                </c:pt>
                <c:pt idx="920">
                  <c:v>-2.253324164933503E-4</c:v>
                </c:pt>
                <c:pt idx="921">
                  <c:v>-2.253324164933503E-4</c:v>
                </c:pt>
                <c:pt idx="922">
                  <c:v>-4.1029072047357436E-4</c:v>
                </c:pt>
                <c:pt idx="923">
                  <c:v>-2.81468748965154E-4</c:v>
                </c:pt>
                <c:pt idx="924">
                  <c:v>-3.5218223442543375E-4</c:v>
                </c:pt>
                <c:pt idx="925">
                  <c:v>-2.0012517029680238E-4</c:v>
                </c:pt>
                <c:pt idx="926">
                  <c:v>-2.3204978022757267E-4</c:v>
                </c:pt>
                <c:pt idx="927">
                  <c:v>-2.0012517029680238E-4</c:v>
                </c:pt>
                <c:pt idx="928">
                  <c:v>-2.3795976797710752E-4</c:v>
                </c:pt>
                <c:pt idx="929">
                  <c:v>-2.530272811513707E-4</c:v>
                </c:pt>
                <c:pt idx="930">
                  <c:v>-2.2264764028429674E-4</c:v>
                </c:pt>
                <c:pt idx="931">
                  <c:v>-2.2264764028429674E-4</c:v>
                </c:pt>
                <c:pt idx="932">
                  <c:v>-2.0659590994153272E-4</c:v>
                </c:pt>
                <c:pt idx="933">
                  <c:v>-2.1462177511291468E-4</c:v>
                </c:pt>
                <c:pt idx="934">
                  <c:v>-2.5826616338662394E-4</c:v>
                </c:pt>
                <c:pt idx="935">
                  <c:v>-3.7300627366375751E-4</c:v>
                </c:pt>
                <c:pt idx="936">
                  <c:v>-2.3721247945142847E-4</c:v>
                </c:pt>
                <c:pt idx="937">
                  <c:v>-2.0493115889692409E-4</c:v>
                </c:pt>
                <c:pt idx="938">
                  <c:v>-2.0493115889692409E-4</c:v>
                </c:pt>
                <c:pt idx="939">
                  <c:v>-2.8327450642723481E-4</c:v>
                </c:pt>
                <c:pt idx="940">
                  <c:v>-3.5150308247928628E-4</c:v>
                </c:pt>
                <c:pt idx="941">
                  <c:v>-4.5589683702486068E-4</c:v>
                </c:pt>
                <c:pt idx="942">
                  <c:v>-3.3314990678269345E-4</c:v>
                </c:pt>
                <c:pt idx="943">
                  <c:v>-2.9845453782248151E-4</c:v>
                </c:pt>
                <c:pt idx="944">
                  <c:v>-2.2745800678099649E-4</c:v>
                </c:pt>
                <c:pt idx="945">
                  <c:v>-2.4368710969442089E-4</c:v>
                </c:pt>
                <c:pt idx="946">
                  <c:v>-2.8374978685765751E-4</c:v>
                </c:pt>
                <c:pt idx="947">
                  <c:v>-2.5825743418062057E-4</c:v>
                </c:pt>
                <c:pt idx="948">
                  <c:v>-2.7887811830548594E-4</c:v>
                </c:pt>
                <c:pt idx="949">
                  <c:v>-2.7887811830548594E-4</c:v>
                </c:pt>
                <c:pt idx="950">
                  <c:v>-2.9399357434701525E-4</c:v>
                </c:pt>
                <c:pt idx="951">
                  <c:v>-2.4004474826905899E-4</c:v>
                </c:pt>
                <c:pt idx="952">
                  <c:v>-2.4004474826905899E-4</c:v>
                </c:pt>
                <c:pt idx="953">
                  <c:v>-2.7890410221366338E-4</c:v>
                </c:pt>
                <c:pt idx="954">
                  <c:v>-5.0898786843063765E-4</c:v>
                </c:pt>
                <c:pt idx="955">
                  <c:v>-2.3800234899918265E-4</c:v>
                </c:pt>
                <c:pt idx="956">
                  <c:v>-2.5449393421531882E-4</c:v>
                </c:pt>
                <c:pt idx="957">
                  <c:v>-3.1422445496988598E-4</c:v>
                </c:pt>
                <c:pt idx="958">
                  <c:v>-3.6866064205797985E-4</c:v>
                </c:pt>
                <c:pt idx="959">
                  <c:v>-2.4410428414369396E-4</c:v>
                </c:pt>
                <c:pt idx="960">
                  <c:v>-5.2536692636887265E-4</c:v>
                </c:pt>
                <c:pt idx="961">
                  <c:v>-3.4465781908181458E-4</c:v>
                </c:pt>
                <c:pt idx="962">
                  <c:v>-3.2428342970731419E-4</c:v>
                </c:pt>
                <c:pt idx="963">
                  <c:v>-2.8347812621094885E-4</c:v>
                </c:pt>
                <c:pt idx="964">
                  <c:v>-2.5014957284787668E-4</c:v>
                </c:pt>
                <c:pt idx="965">
                  <c:v>-4.5017368770946826E-4</c:v>
                </c:pt>
                <c:pt idx="966">
                  <c:v>-4.691612267241135E-4</c:v>
                </c:pt>
                <c:pt idx="967">
                  <c:v>-5.1052936544921713E-4</c:v>
                </c:pt>
                <c:pt idx="968">
                  <c:v>-3.5473434428556229E-4</c:v>
                </c:pt>
                <c:pt idx="969">
                  <c:v>-3.1370550190552621E-4</c:v>
                </c:pt>
                <c:pt idx="970">
                  <c:v>-2.8963937924680042E-4</c:v>
                </c:pt>
                <c:pt idx="971">
                  <c:v>-2.7288942448543948E-4</c:v>
                </c:pt>
                <c:pt idx="972">
                  <c:v>-2.6451444710475896E-4</c:v>
                </c:pt>
                <c:pt idx="973">
                  <c:v>-2.4776449234339791E-4</c:v>
                </c:pt>
                <c:pt idx="974">
                  <c:v>-3.7831675348779339E-4</c:v>
                </c:pt>
                <c:pt idx="975">
                  <c:v>-3.3914335844571362E-4</c:v>
                </c:pt>
                <c:pt idx="976">
                  <c:v>-3.2885131851246533E-4</c:v>
                </c:pt>
                <c:pt idx="977">
                  <c:v>-2.9574558148994217E-4</c:v>
                </c:pt>
                <c:pt idx="978">
                  <c:v>-2.9574558148994217E-4</c:v>
                </c:pt>
                <c:pt idx="979">
                  <c:v>-2.8732798308397597E-4</c:v>
                </c:pt>
                <c:pt idx="980">
                  <c:v>-2.6207518786607758E-4</c:v>
                </c:pt>
                <c:pt idx="981">
                  <c:v>-2.9574558148994217E-4</c:v>
                </c:pt>
                <c:pt idx="982">
                  <c:v>-4.1624417947041116E-4</c:v>
                </c:pt>
                <c:pt idx="983">
                  <c:v>-4.1624417947041116E-4</c:v>
                </c:pt>
                <c:pt idx="984">
                  <c:v>-5.4395802062532272E-4</c:v>
                </c:pt>
                <c:pt idx="985">
                  <c:v>-5.0461653760966257E-4</c:v>
                </c:pt>
                <c:pt idx="986">
                  <c:v>-3.0179791949486493E-4</c:v>
                </c:pt>
                <c:pt idx="987">
                  <c:v>-2.0143910202183849E-4</c:v>
                </c:pt>
                <c:pt idx="988">
                  <c:v>-2.1340335542281062E-4</c:v>
                </c:pt>
                <c:pt idx="989">
                  <c:v>-1.8349272192038024E-4</c:v>
                </c:pt>
                <c:pt idx="990">
                  <c:v>-1.9545697532135237E-4</c:v>
                </c:pt>
                <c:pt idx="991">
                  <c:v>-2.0742122872232451E-4</c:v>
                </c:pt>
                <c:pt idx="992">
                  <c:v>-1.8947484862086636E-4</c:v>
                </c:pt>
                <c:pt idx="993">
                  <c:v>-1.9545697532135237E-4</c:v>
                </c:pt>
                <c:pt idx="994">
                  <c:v>-1.8349272192038024E-4</c:v>
                </c:pt>
                <c:pt idx="995">
                  <c:v>-1.8349272192038024E-4</c:v>
                </c:pt>
                <c:pt idx="996">
                  <c:v>-2.0742122872232451E-4</c:v>
                </c:pt>
                <c:pt idx="997">
                  <c:v>-3.950759235432003E-4</c:v>
                </c:pt>
                <c:pt idx="998">
                  <c:v>-3.5373955806651059E-4</c:v>
                </c:pt>
                <c:pt idx="999">
                  <c:v>-5.7423896450306056E-4</c:v>
                </c:pt>
                <c:pt idx="1000">
                  <c:v>-2.8229094293951947E-4</c:v>
                </c:pt>
                <c:pt idx="1001">
                  <c:v>-2.9079314245014903E-4</c:v>
                </c:pt>
                <c:pt idx="1002">
                  <c:v>-2.7378874342888981E-4</c:v>
                </c:pt>
                <c:pt idx="1003">
                  <c:v>-2.9929534196077869E-4</c:v>
                </c:pt>
                <c:pt idx="1004">
                  <c:v>-3.052013729735551E-4</c:v>
                </c:pt>
                <c:pt idx="1005">
                  <c:v>-3.1374555890995438E-4</c:v>
                </c:pt>
                <c:pt idx="1006">
                  <c:v>-3.1374555890995438E-4</c:v>
                </c:pt>
                <c:pt idx="1007">
                  <c:v>-2.2185161227239214E-4</c:v>
                </c:pt>
                <c:pt idx="1008">
                  <c:v>-2.0372665682635215E-4</c:v>
                </c:pt>
                <c:pt idx="1009">
                  <c:v>-2.1580996045704551E-4</c:v>
                </c:pt>
                <c:pt idx="1010">
                  <c:v>-1.9164335319565878E-4</c:v>
                </c:pt>
                <c:pt idx="1011">
                  <c:v>-2.0372665682635215E-4</c:v>
                </c:pt>
                <c:pt idx="1012">
                  <c:v>-2.2185161227239214E-4</c:v>
                </c:pt>
                <c:pt idx="1013">
                  <c:v>-2.0372665682635215E-4</c:v>
                </c:pt>
                <c:pt idx="1014">
                  <c:v>-2.2185161227239214E-4</c:v>
                </c:pt>
                <c:pt idx="1015">
                  <c:v>-1.9768500501100541E-4</c:v>
                </c:pt>
                <c:pt idx="1016">
                  <c:v>-4.236564513930409E-4</c:v>
                </c:pt>
                <c:pt idx="1017">
                  <c:v>-2.9388514698438611E-4</c:v>
                </c:pt>
                <c:pt idx="1018">
                  <c:v>-3.1964304812203309E-4</c:v>
                </c:pt>
                <c:pt idx="1019">
                  <c:v>-5.5625549064148411E-4</c:v>
                </c:pt>
                <c:pt idx="1020">
                  <c:v>-4.075000455814287E-4</c:v>
                </c:pt>
                <c:pt idx="1021">
                  <c:v>-2.2405633371797967E-4</c:v>
                </c:pt>
                <c:pt idx="1022">
                  <c:v>-2.2405633371797967E-4</c:v>
                </c:pt>
                <c:pt idx="1023">
                  <c:v>-2.3015692987369223E-4</c:v>
                </c:pt>
                <c:pt idx="1024">
                  <c:v>-2.2405633371797967E-4</c:v>
                </c:pt>
                <c:pt idx="1025">
                  <c:v>-2.1185514140655443E-4</c:v>
                </c:pt>
                <c:pt idx="1026">
                  <c:v>-2.0575454525084187E-4</c:v>
                </c:pt>
                <c:pt idx="1027">
                  <c:v>-1.996539490951293E-4</c:v>
                </c:pt>
                <c:pt idx="1028">
                  <c:v>-2.2405633371797967E-4</c:v>
                </c:pt>
                <c:pt idx="1029">
                  <c:v>-4.5625591964193479E-4</c:v>
                </c:pt>
                <c:pt idx="1030">
                  <c:v>-3.6556485708092714E-4</c:v>
                </c:pt>
                <c:pt idx="1031">
                  <c:v>-3.974670401666881E-4</c:v>
                </c:pt>
                <c:pt idx="1032">
                  <c:v>-5.0179041008130876E-4</c:v>
                </c:pt>
                <c:pt idx="1033">
                  <c:v>-5.3291116122608864E-4</c:v>
                </c:pt>
                <c:pt idx="1034">
                  <c:v>-3.0220218019901961E-4</c:v>
                </c:pt>
                <c:pt idx="1035">
                  <c:v>-3.1962239609947476E-4</c:v>
                </c:pt>
                <c:pt idx="1036">
                  <c:v>-3.1091228814924713E-4</c:v>
                </c:pt>
                <c:pt idx="1037">
                  <c:v>-3.0220218019901961E-4</c:v>
                </c:pt>
                <c:pt idx="1038">
                  <c:v>-2.0753023451161302E-4</c:v>
                </c:pt>
                <c:pt idx="1039">
                  <c:v>-2.3216614009750409E-4</c:v>
                </c:pt>
                <c:pt idx="1040">
                  <c:v>-2.1984818730455855E-4</c:v>
                </c:pt>
                <c:pt idx="1041">
                  <c:v>-2.2600716370103127E-4</c:v>
                </c:pt>
                <c:pt idx="1042">
                  <c:v>-2.383251164939768E-4</c:v>
                </c:pt>
                <c:pt idx="1043">
                  <c:v>-2.1368921090808573E-4</c:v>
                </c:pt>
                <c:pt idx="1044">
                  <c:v>-2.383251164939768E-4</c:v>
                </c:pt>
                <c:pt idx="1045">
                  <c:v>-2.1984818730455855E-4</c:v>
                </c:pt>
                <c:pt idx="1046">
                  <c:v>-2.383251164939768E-4</c:v>
                </c:pt>
                <c:pt idx="1047">
                  <c:v>-2.3216614009750409E-4</c:v>
                </c:pt>
                <c:pt idx="1048">
                  <c:v>-5.742599039685603E-4</c:v>
                </c:pt>
                <c:pt idx="1049">
                  <c:v>-3.8363954646152335E-4</c:v>
                </c:pt>
                <c:pt idx="1050">
                  <c:v>-3.8363954646152335E-4</c:v>
                </c:pt>
                <c:pt idx="1051">
                  <c:v>-4.1594303064414813E-4</c:v>
                </c:pt>
                <c:pt idx="1052">
                  <c:v>-3.3961606238166331E-4</c:v>
                </c:pt>
                <c:pt idx="1053">
                  <c:v>-2.4636162913948135E-4</c:v>
                </c:pt>
                <c:pt idx="1054">
                  <c:v>-2.4014482070994767E-4</c:v>
                </c:pt>
                <c:pt idx="1055">
                  <c:v>-2.2149439542134641E-4</c:v>
                </c:pt>
                <c:pt idx="1056">
                  <c:v>-2.4014482070994767E-4</c:v>
                </c:pt>
                <c:pt idx="1057">
                  <c:v>-2.2771120385088009E-4</c:v>
                </c:pt>
                <c:pt idx="1058">
                  <c:v>-2.4014482070994767E-4</c:v>
                </c:pt>
                <c:pt idx="1059">
                  <c:v>-2.4014482070994767E-4</c:v>
                </c:pt>
                <c:pt idx="1060">
                  <c:v>-2.4636162913948135E-4</c:v>
                </c:pt>
                <c:pt idx="1061">
                  <c:v>-2.4636162913948135E-4</c:v>
                </c:pt>
                <c:pt idx="1062">
                  <c:v>-2.2771120385088009E-4</c:v>
                </c:pt>
                <c:pt idx="1063">
                  <c:v>-2.4636162913948135E-4</c:v>
                </c:pt>
                <c:pt idx="1064">
                  <c:v>-2.2771120385088009E-4</c:v>
                </c:pt>
                <c:pt idx="1065">
                  <c:v>-2.2771120385088009E-4</c:v>
                </c:pt>
                <c:pt idx="1066">
                  <c:v>-2.4636162913948135E-4</c:v>
                </c:pt>
                <c:pt idx="1067">
                  <c:v>-4.20500601197306E-4</c:v>
                </c:pt>
                <c:pt idx="1068">
                  <c:v>-3.1869306773826069E-4</c:v>
                </c:pt>
                <c:pt idx="1069">
                  <c:v>-3.4519058041523307E-4</c:v>
                </c:pt>
                <c:pt idx="1070">
                  <c:v>-3.1869306773826069E-4</c:v>
                </c:pt>
                <c:pt idx="1071">
                  <c:v>-4.0781011375250155E-4</c:v>
                </c:pt>
                <c:pt idx="1072">
                  <c:v>-2.2290106412456922E-4</c:v>
                </c:pt>
                <c:pt idx="1073">
                  <c:v>-2.2917517153891391E-4</c:v>
                </c:pt>
                <c:pt idx="1074">
                  <c:v>-2.4799749378194807E-4</c:v>
                </c:pt>
                <c:pt idx="1075">
                  <c:v>-2.4799749378194807E-4</c:v>
                </c:pt>
                <c:pt idx="1076">
                  <c:v>-2.3544927895325859E-4</c:v>
                </c:pt>
                <c:pt idx="1077">
                  <c:v>-2.3544927895325859E-4</c:v>
                </c:pt>
                <c:pt idx="1078">
                  <c:v>-2.3544927895325859E-4</c:v>
                </c:pt>
                <c:pt idx="1079">
                  <c:v>-2.4172338636760339E-4</c:v>
                </c:pt>
                <c:pt idx="1080">
                  <c:v>-2.3544927895325859E-4</c:v>
                </c:pt>
                <c:pt idx="1081">
                  <c:v>-2.4799749378194807E-4</c:v>
                </c:pt>
                <c:pt idx="1082">
                  <c:v>-2.3544927895325859E-4</c:v>
                </c:pt>
                <c:pt idx="1083">
                  <c:v>-6.1381246884053187E-4</c:v>
                </c:pt>
                <c:pt idx="1084">
                  <c:v>-3.4374893639215831E-4</c:v>
                </c:pt>
                <c:pt idx="1085">
                  <c:v>-2.6205986742147686E-4</c:v>
                </c:pt>
                <c:pt idx="1086">
                  <c:v>-2.5572897959717068E-4</c:v>
                </c:pt>
                <c:pt idx="1087">
                  <c:v>-2.4306720394855831E-4</c:v>
                </c:pt>
                <c:pt idx="1088">
                  <c:v>-2.4939809177286449E-4</c:v>
                </c:pt>
                <c:pt idx="1089">
                  <c:v>-2.4939809177286449E-4</c:v>
                </c:pt>
                <c:pt idx="1090">
                  <c:v>-2.4939809177286449E-4</c:v>
                </c:pt>
                <c:pt idx="1091">
                  <c:v>-2.3673631612425202E-4</c:v>
                </c:pt>
                <c:pt idx="1092">
                  <c:v>-2.3673631612425202E-4</c:v>
                </c:pt>
                <c:pt idx="1093">
                  <c:v>-3.6706013103488471E-4</c:v>
                </c:pt>
                <c:pt idx="1094">
                  <c:v>-3.6706013103488471E-4</c:v>
                </c:pt>
                <c:pt idx="1095">
                  <c:v>-5.997266790000957E-4</c:v>
                </c:pt>
                <c:pt idx="1096">
                  <c:v>-6.4196863455252655E-4</c:v>
                </c:pt>
                <c:pt idx="1097">
                  <c:v>-4.2293620641537151E-4</c:v>
                </c:pt>
                <c:pt idx="1098">
                  <c:v>-3.7242440618438322E-4</c:v>
                </c:pt>
                <c:pt idx="1099">
                  <c:v>-3.3629315325679732E-4</c:v>
                </c:pt>
                <c:pt idx="1100">
                  <c:v>-3.4532596648869382E-4</c:v>
                </c:pt>
                <c:pt idx="1101">
                  <c:v>-2.5695665960288509E-4</c:v>
                </c:pt>
                <c:pt idx="1102">
                  <c:v>-2.633438230923506E-4</c:v>
                </c:pt>
                <c:pt idx="1103">
                  <c:v>-2.3779516913448833E-4</c:v>
                </c:pt>
                <c:pt idx="1104">
                  <c:v>-2.633438230923506E-4</c:v>
                </c:pt>
                <c:pt idx="1105">
                  <c:v>-2.633438230923506E-4</c:v>
                </c:pt>
                <c:pt idx="1106">
                  <c:v>-2.4418233262395395E-4</c:v>
                </c:pt>
                <c:pt idx="1107">
                  <c:v>-2.6973098658181622E-4</c:v>
                </c:pt>
                <c:pt idx="1108">
                  <c:v>-5.8126259343436624E-4</c:v>
                </c:pt>
                <c:pt idx="1109">
                  <c:v>-2.4507452382023731E-4</c:v>
                </c:pt>
                <c:pt idx="1110">
                  <c:v>-2.5151747145609279E-4</c:v>
                </c:pt>
                <c:pt idx="1111">
                  <c:v>-2.5151747145609279E-4</c:v>
                </c:pt>
                <c:pt idx="1112">
                  <c:v>-2.6440336672780364E-4</c:v>
                </c:pt>
                <c:pt idx="1113">
                  <c:v>-2.7728926199951459E-4</c:v>
                </c:pt>
                <c:pt idx="1114">
                  <c:v>-2.5151747145609279E-4</c:v>
                </c:pt>
                <c:pt idx="1115">
                  <c:v>-5.4540972430737336E-4</c:v>
                </c:pt>
                <c:pt idx="1116">
                  <c:v>-4.5102605473566185E-4</c:v>
                </c:pt>
                <c:pt idx="1117">
                  <c:v>-3.608291310440709E-4</c:v>
                </c:pt>
                <c:pt idx="1118">
                  <c:v>-3.699800252776398E-4</c:v>
                </c:pt>
                <c:pt idx="1119">
                  <c:v>-3.8828181374477749E-4</c:v>
                </c:pt>
                <c:pt idx="1120">
                  <c:v>-4.8192669538437468E-4</c:v>
                </c:pt>
                <c:pt idx="1121">
                  <c:v>-3.8430158162540976E-4</c:v>
                </c:pt>
                <c:pt idx="1122">
                  <c:v>-3.9349149903913976E-4</c:v>
                </c:pt>
                <c:pt idx="1123">
                  <c:v>-2.6524400146624996E-4</c:v>
                </c:pt>
                <c:pt idx="1124">
                  <c:v>-2.5224749562266437E-4</c:v>
                </c:pt>
                <c:pt idx="1125">
                  <c:v>-2.717422543880428E-4</c:v>
                </c:pt>
                <c:pt idx="1126">
                  <c:v>-2.5224749562266437E-4</c:v>
                </c:pt>
                <c:pt idx="1127">
                  <c:v>-2.7824050730983565E-4</c:v>
                </c:pt>
                <c:pt idx="1128">
                  <c:v>-2.7824050730983565E-4</c:v>
                </c:pt>
                <c:pt idx="1129">
                  <c:v>-3.6174915300043483E-4</c:v>
                </c:pt>
                <c:pt idx="1130">
                  <c:v>-5.8416665616387248E-4</c:v>
                </c:pt>
                <c:pt idx="1131">
                  <c:v>-2.8553023661051589E-4</c:v>
                </c:pt>
                <c:pt idx="1132">
                  <c:v>-2.8553023661051589E-4</c:v>
                </c:pt>
                <c:pt idx="1133">
                  <c:v>-2.6587096219625483E-4</c:v>
                </c:pt>
                <c:pt idx="1134">
                  <c:v>-2.8553023661051589E-4</c:v>
                </c:pt>
                <c:pt idx="1135">
                  <c:v>-2.8553023661051589E-4</c:v>
                </c:pt>
                <c:pt idx="1136">
                  <c:v>-3.9028955488701843E-4</c:v>
                </c:pt>
                <c:pt idx="1137">
                  <c:v>-7.3025726461701753E-4</c:v>
                </c:pt>
                <c:pt idx="1138">
                  <c:v>-4.2331174878220426E-4</c:v>
                </c:pt>
                <c:pt idx="1139">
                  <c:v>-3.9527860690798182E-4</c:v>
                </c:pt>
                <c:pt idx="1140">
                  <c:v>-4.2331174878220426E-4</c:v>
                </c:pt>
                <c:pt idx="1141">
                  <c:v>-2.8611165830834802E-4</c:v>
                </c:pt>
                <c:pt idx="1142">
                  <c:v>-2.9271913321409041E-4</c:v>
                </c:pt>
                <c:pt idx="1143">
                  <c:v>-2.993266081198328E-4</c:v>
                </c:pt>
                <c:pt idx="1144">
                  <c:v>-2.7289670849686324E-4</c:v>
                </c:pt>
                <c:pt idx="1145">
                  <c:v>-3.9085094459796868E-4</c:v>
                </c:pt>
                <c:pt idx="1146">
                  <c:v>-3.9085094459796868E-4</c:v>
                </c:pt>
                <c:pt idx="1147">
                  <c:v>-4.8069081250913927E-4</c:v>
                </c:pt>
                <c:pt idx="1148">
                  <c:v>-5.0774935037040288E-4</c:v>
                </c:pt>
                <c:pt idx="1149">
                  <c:v>-2.7316498100306947E-4</c:v>
                </c:pt>
                <c:pt idx="1150">
                  <c:v>-2.8648780974582962E-4</c:v>
                </c:pt>
                <c:pt idx="1151">
                  <c:v>-2.8648780974582962E-4</c:v>
                </c:pt>
                <c:pt idx="1152">
                  <c:v>-2.9981063848858976E-4</c:v>
                </c:pt>
                <c:pt idx="1153">
                  <c:v>-2.9314922411720964E-4</c:v>
                </c:pt>
                <c:pt idx="1154">
                  <c:v>-2.9314922411720964E-4</c:v>
                </c:pt>
                <c:pt idx="1155">
                  <c:v>-4.2896052512324939E-4</c:v>
                </c:pt>
                <c:pt idx="1156">
                  <c:v>-6.2353781739365565E-4</c:v>
                </c:pt>
                <c:pt idx="1157">
                  <c:v>-2.9337817603655475E-4</c:v>
                </c:pt>
                <c:pt idx="1158">
                  <c:v>-2.9337817603655475E-4</c:v>
                </c:pt>
                <c:pt idx="1159">
                  <c:v>-3.1352293773829695E-4</c:v>
                </c:pt>
                <c:pt idx="1160">
                  <c:v>-3.0009309660380208E-4</c:v>
                </c:pt>
                <c:pt idx="1161">
                  <c:v>-2.9337817603655475E-4</c:v>
                </c:pt>
                <c:pt idx="1162">
                  <c:v>-4.2925747224281392E-4</c:v>
                </c:pt>
                <c:pt idx="1163">
                  <c:v>-2.9341035792712915E-4</c:v>
                </c:pt>
                <c:pt idx="1164">
                  <c:v>-2.866423541577998E-4</c:v>
                </c:pt>
                <c:pt idx="1165">
                  <c:v>-2.866423541577998E-4</c:v>
                </c:pt>
                <c:pt idx="1166">
                  <c:v>-3.0017836169645839E-4</c:v>
                </c:pt>
                <c:pt idx="1167">
                  <c:v>-3.2048237300444631E-4</c:v>
                </c:pt>
                <c:pt idx="1168">
                  <c:v>-3.0694636546578773E-4</c:v>
                </c:pt>
                <c:pt idx="1169">
                  <c:v>-3.0694636546578773E-4</c:v>
                </c:pt>
                <c:pt idx="1170">
                  <c:v>-3.0017836169645839E-4</c:v>
                </c:pt>
                <c:pt idx="1171">
                  <c:v>-2.9341035792712915E-4</c:v>
                </c:pt>
                <c:pt idx="1172">
                  <c:v>-3.2048237300444631E-4</c:v>
                </c:pt>
                <c:pt idx="1173">
                  <c:v>-5.1973755835091231E-4</c:v>
                </c:pt>
                <c:pt idx="1174">
                  <c:v>-3.1371196692930533E-4</c:v>
                </c:pt>
                <c:pt idx="1175">
                  <c:v>-3.0689129307558171E-4</c:v>
                </c:pt>
                <c:pt idx="1176">
                  <c:v>-3.0007061922185808E-4</c:v>
                </c:pt>
                <c:pt idx="1177">
                  <c:v>-3.2053264078302896E-4</c:v>
                </c:pt>
                <c:pt idx="1178">
                  <c:v>-3.2053264078302896E-4</c:v>
                </c:pt>
                <c:pt idx="1179">
                  <c:v>-3.1371196692930533E-4</c:v>
                </c:pt>
                <c:pt idx="1180">
                  <c:v>-3.0007061922185808E-4</c:v>
                </c:pt>
                <c:pt idx="1181">
                  <c:v>-3.0007061922185808E-4</c:v>
                </c:pt>
                <c:pt idx="1182">
                  <c:v>-3.0007061922185808E-4</c:v>
                </c:pt>
                <c:pt idx="1183">
                  <c:v>-3.2735331463675259E-4</c:v>
                </c:pt>
                <c:pt idx="1184">
                  <c:v>-4.6282349818092491E-4</c:v>
                </c:pt>
                <c:pt idx="1185">
                  <c:v>-2.9977387278383569E-4</c:v>
                </c:pt>
                <c:pt idx="1186">
                  <c:v>-3.2726563405621181E-4</c:v>
                </c:pt>
                <c:pt idx="1187">
                  <c:v>-3.2039269373811781E-4</c:v>
                </c:pt>
                <c:pt idx="1188">
                  <c:v>-3.1351975342002369E-4</c:v>
                </c:pt>
                <c:pt idx="1189">
                  <c:v>-6.612019799713643E-4</c:v>
                </c:pt>
                <c:pt idx="1190">
                  <c:v>-4.7729695716056824E-4</c:v>
                </c:pt>
                <c:pt idx="1191">
                  <c:v>-5.7453552848451184E-4</c:v>
                </c:pt>
                <c:pt idx="1192">
                  <c:v>-6.5069828777036321E-4</c:v>
                </c:pt>
                <c:pt idx="1193">
                  <c:v>-5.6636537955652346E-4</c:v>
                </c:pt>
                <c:pt idx="1194">
                  <c:v>-3.2699120434664323E-4</c:v>
                </c:pt>
                <c:pt idx="1195">
                  <c:v>-3.4084082894997401E-4</c:v>
                </c:pt>
                <c:pt idx="1196">
                  <c:v>-3.3391601664830857E-4</c:v>
                </c:pt>
                <c:pt idx="1197">
                  <c:v>-3.2699120434664323E-4</c:v>
                </c:pt>
                <c:pt idx="1198">
                  <c:v>-3.2699120434664323E-4</c:v>
                </c:pt>
                <c:pt idx="1199">
                  <c:v>-3.4084082894997401E-4</c:v>
                </c:pt>
                <c:pt idx="1200">
                  <c:v>-3.4084082894997401E-4</c:v>
                </c:pt>
                <c:pt idx="1201">
                  <c:v>-3.0621676744164723E-4</c:v>
                </c:pt>
                <c:pt idx="1202">
                  <c:v>-4.6705877175631555E-4</c:v>
                </c:pt>
                <c:pt idx="1203">
                  <c:v>-4.8671804617057661E-4</c:v>
                </c:pt>
                <c:pt idx="1204">
                  <c:v>-5.8973962283460977E-4</c:v>
                </c:pt>
                <c:pt idx="1205">
                  <c:v>-4.7165440958129293E-4</c:v>
                </c:pt>
                <c:pt idx="1206">
                  <c:v>-3.1258113557982724E-4</c:v>
                </c:pt>
                <c:pt idx="1207">
                  <c:v>-3.265337327875888E-4</c:v>
                </c:pt>
                <c:pt idx="1208">
                  <c:v>-3.1955743418370802E-4</c:v>
                </c:pt>
                <c:pt idx="1209">
                  <c:v>-6.9821158976441559E-4</c:v>
                </c:pt>
                <c:pt idx="1210">
                  <c:v>-4.960270944397425E-4</c:v>
                </c:pt>
                <c:pt idx="1211">
                  <c:v>-4.6088763787192948E-4</c:v>
                </c:pt>
                <c:pt idx="1212">
                  <c:v>-4.8076414843243226E-4</c:v>
                </c:pt>
                <c:pt idx="1213">
                  <c:v>-4.8076414843243226E-4</c:v>
                </c:pt>
                <c:pt idx="1214">
                  <c:v>-3.4697899720977755E-4</c:v>
                </c:pt>
                <c:pt idx="1215">
                  <c:v>-3.3995158950794871E-4</c:v>
                </c:pt>
                <c:pt idx="1216">
                  <c:v>-3.3292418180611998E-4</c:v>
                </c:pt>
                <c:pt idx="1217">
                  <c:v>-3.3292418180611998E-4</c:v>
                </c:pt>
                <c:pt idx="1218">
                  <c:v>-5.0522746075629468E-4</c:v>
                </c:pt>
                <c:pt idx="1219">
                  <c:v>-4.7530486539235729E-4</c:v>
                </c:pt>
                <c:pt idx="1220">
                  <c:v>-4.6533066693771151E-4</c:v>
                </c:pt>
                <c:pt idx="1221">
                  <c:v>-4.8976787066063398E-4</c:v>
                </c:pt>
                <c:pt idx="1222">
                  <c:v>-4.7975785809271622E-4</c:v>
                </c:pt>
                <c:pt idx="1223">
                  <c:v>-3.3924003478489299E-4</c:v>
                </c:pt>
                <c:pt idx="1224">
                  <c:v>-3.4631818255143016E-4</c:v>
                </c:pt>
                <c:pt idx="1225">
                  <c:v>-3.5261201027650125E-4</c:v>
                </c:pt>
                <c:pt idx="1226">
                  <c:v>-3.6686906363294904E-4</c:v>
                </c:pt>
                <c:pt idx="1227">
                  <c:v>-3.4548348359827742E-4</c:v>
                </c:pt>
                <c:pt idx="1228">
                  <c:v>-3.4548348359827742E-4</c:v>
                </c:pt>
                <c:pt idx="1229">
                  <c:v>-3.3835495692005358E-4</c:v>
                </c:pt>
                <c:pt idx="1230">
                  <c:v>-3.3122643024182974E-4</c:v>
                </c:pt>
                <c:pt idx="1231">
                  <c:v>-3.4548348359827742E-4</c:v>
                </c:pt>
                <c:pt idx="1232">
                  <c:v>-6.1794118940852716E-4</c:v>
                </c:pt>
                <c:pt idx="1233">
                  <c:v>-5.1762157611967184E-4</c:v>
                </c:pt>
                <c:pt idx="1234">
                  <c:v>-4.9731756481168391E-4</c:v>
                </c:pt>
                <c:pt idx="1235">
                  <c:v>-3.4447807044093884E-4</c:v>
                </c:pt>
                <c:pt idx="1236">
                  <c:v>-3.7319227860327202E-4</c:v>
                </c:pt>
                <c:pt idx="1237">
                  <c:v>-3.5165662248152216E-4</c:v>
                </c:pt>
                <c:pt idx="1238">
                  <c:v>-3.7319227860327202E-4</c:v>
                </c:pt>
                <c:pt idx="1239">
                  <c:v>-3.660137265626887E-4</c:v>
                </c:pt>
                <c:pt idx="1240">
                  <c:v>-3.7319227860327202E-4</c:v>
                </c:pt>
                <c:pt idx="1241">
                  <c:v>-3.660137265626887E-4</c:v>
                </c:pt>
                <c:pt idx="1242">
                  <c:v>-3.3729951840035552E-4</c:v>
                </c:pt>
                <c:pt idx="1243">
                  <c:v>-3.4447807044093884E-4</c:v>
                </c:pt>
                <c:pt idx="1244">
                  <c:v>-6.1262474188053572E-4</c:v>
                </c:pt>
                <c:pt idx="1245">
                  <c:v>-5.0164623548207385E-4</c:v>
                </c:pt>
                <c:pt idx="1246">
                  <c:v>-7.8112011742253573E-4</c:v>
                </c:pt>
                <c:pt idx="1247">
                  <c:v>-3.4330499136305567E-4</c:v>
                </c:pt>
                <c:pt idx="1248">
                  <c:v>-3.5776145375142386E-4</c:v>
                </c:pt>
                <c:pt idx="1249">
                  <c:v>-3.5053322255723977E-4</c:v>
                </c:pt>
                <c:pt idx="1250">
                  <c:v>-3.7944614733397615E-4</c:v>
                </c:pt>
                <c:pt idx="1251">
                  <c:v>-6.2315992690476678E-4</c:v>
                </c:pt>
                <c:pt idx="1252">
                  <c:v>-5.3074691440754883E-4</c:v>
                </c:pt>
                <c:pt idx="1253">
                  <c:v>-5.2048970381253978E-4</c:v>
                </c:pt>
                <c:pt idx="1254">
                  <c:v>-5.144907428337969E-4</c:v>
                </c:pt>
                <c:pt idx="1255">
                  <c:v>-5.2478278276704509E-4</c:v>
                </c:pt>
                <c:pt idx="1256">
                  <c:v>-3.7107746434452457E-4</c:v>
                </c:pt>
                <c:pt idx="1257">
                  <c:v>-3.6244719560800078E-4</c:v>
                </c:pt>
                <c:pt idx="1258">
                  <c:v>-3.6244719560800078E-4</c:v>
                </c:pt>
                <c:pt idx="1259">
                  <c:v>-3.9175351159374084E-4</c:v>
                </c:pt>
                <c:pt idx="1260">
                  <c:v>-3.5512061661156579E-4</c:v>
                </c:pt>
                <c:pt idx="1261">
                  <c:v>-3.9175351159374084E-4</c:v>
                </c:pt>
                <c:pt idx="1262">
                  <c:v>-5.5831728624479871E-4</c:v>
                </c:pt>
                <c:pt idx="1263">
                  <c:v>-5.3129861734495969E-4</c:v>
                </c:pt>
                <c:pt idx="1264">
                  <c:v>-3.9043537739966204E-4</c:v>
                </c:pt>
                <c:pt idx="1265">
                  <c:v>-3.9781063851966419E-4</c:v>
                </c:pt>
                <c:pt idx="1266">
                  <c:v>-3.7568485515965765E-4</c:v>
                </c:pt>
                <c:pt idx="1267">
                  <c:v>-3.8306011627965979E-4</c:v>
                </c:pt>
                <c:pt idx="1268">
                  <c:v>-5.3544582541538151E-4</c:v>
                </c:pt>
                <c:pt idx="1269">
                  <c:v>-5.7106748466600598E-4</c:v>
                </c:pt>
                <c:pt idx="1270">
                  <c:v>-3.7411119489767742E-4</c:v>
                </c:pt>
                <c:pt idx="1271">
                  <c:v>-3.8153481890387743E-4</c:v>
                </c:pt>
                <c:pt idx="1272">
                  <c:v>-3.8895844291007755E-4</c:v>
                </c:pt>
                <c:pt idx="1273">
                  <c:v>-3.8895844291007755E-4</c:v>
                </c:pt>
                <c:pt idx="1274">
                  <c:v>-5.4367656987925001E-4</c:v>
                </c:pt>
                <c:pt idx="1275">
                  <c:v>-4.0226862882928704E-4</c:v>
                </c:pt>
                <c:pt idx="1276">
                  <c:v>-4.0974030268342728E-4</c:v>
                </c:pt>
                <c:pt idx="1277">
                  <c:v>-3.947969549751468E-4</c:v>
                </c:pt>
                <c:pt idx="1278">
                  <c:v>-4.0974030268342728E-4</c:v>
                </c:pt>
                <c:pt idx="1279">
                  <c:v>-5.4523359916959589E-4</c:v>
                </c:pt>
                <c:pt idx="1280">
                  <c:v>-4.080966252981655E-4</c:v>
                </c:pt>
                <c:pt idx="1281">
                  <c:v>-3.8553837530356919E-4</c:v>
                </c:pt>
                <c:pt idx="1282">
                  <c:v>-3.8553837530356919E-4</c:v>
                </c:pt>
                <c:pt idx="1283">
                  <c:v>-4.0057720863330003E-4</c:v>
                </c:pt>
                <c:pt idx="1284">
                  <c:v>-4.0630069819312756E-4</c:v>
                </c:pt>
                <c:pt idx="1285">
                  <c:v>-4.1386755644322516E-4</c:v>
                </c:pt>
                <c:pt idx="1286">
                  <c:v>-3.9116698169293249E-4</c:v>
                </c:pt>
                <c:pt idx="1287">
                  <c:v>-6.0008269512871657E-4</c:v>
                </c:pt>
                <c:pt idx="1288">
                  <c:v>-7.9348170175919683E-4</c:v>
                </c:pt>
                <c:pt idx="1289">
                  <c:v>-6.0414760430486957E-4</c:v>
                </c:pt>
                <c:pt idx="1290">
                  <c:v>-4.0435485512009382E-4</c:v>
                </c:pt>
                <c:pt idx="1291">
                  <c:v>-4.1196885936058933E-4</c:v>
                </c:pt>
                <c:pt idx="1292">
                  <c:v>-3.9674085087959841E-4</c:v>
                </c:pt>
                <c:pt idx="1293">
                  <c:v>-3.9674085087959841E-4</c:v>
                </c:pt>
                <c:pt idx="1294">
                  <c:v>-6.0819323590739554E-4</c:v>
                </c:pt>
                <c:pt idx="1295">
                  <c:v>-4.0992221218286797E-4</c:v>
                </c:pt>
                <c:pt idx="1296">
                  <c:v>-4.3290479246323388E-4</c:v>
                </c:pt>
                <c:pt idx="1297">
                  <c:v>-4.1758307227632324E-4</c:v>
                </c:pt>
                <c:pt idx="1298">
                  <c:v>-4.1758307227632324E-4</c:v>
                </c:pt>
                <c:pt idx="1299">
                  <c:v>-7.3979204120419887E-4</c:v>
                </c:pt>
                <c:pt idx="1300">
                  <c:v>-8.714774534002639E-4</c:v>
                </c:pt>
                <c:pt idx="1301">
                  <c:v>-7.1638423077014695E-4</c:v>
                </c:pt>
                <c:pt idx="1302">
                  <c:v>-4.0002237105757831E-4</c:v>
                </c:pt>
                <c:pt idx="1303">
                  <c:v>-4.3855952655999888E-4</c:v>
                </c:pt>
                <c:pt idx="1304">
                  <c:v>-7.1247415630553454E-4</c:v>
                </c:pt>
                <c:pt idx="1305">
                  <c:v>-4.2865491296959141E-4</c:v>
                </c:pt>
                <c:pt idx="1306">
                  <c:v>-4.1314746818124247E-4</c:v>
                </c:pt>
                <c:pt idx="1307">
                  <c:v>-4.2865491296959141E-4</c:v>
                </c:pt>
                <c:pt idx="1308">
                  <c:v>-4.4416235775794036E-4</c:v>
                </c:pt>
                <c:pt idx="1309">
                  <c:v>-4.4416235775794036E-4</c:v>
                </c:pt>
                <c:pt idx="1310">
                  <c:v>-4.3640863536376594E-4</c:v>
                </c:pt>
                <c:pt idx="1311">
                  <c:v>-4.4971452581886847E-4</c:v>
                </c:pt>
                <c:pt idx="1312">
                  <c:v>-4.4971452581886847E-4</c:v>
                </c:pt>
                <c:pt idx="1313">
                  <c:v>-4.1071583104483259E-4</c:v>
                </c:pt>
                <c:pt idx="1314">
                  <c:v>-4.4191478686406122E-4</c:v>
                </c:pt>
                <c:pt idx="1315">
                  <c:v>-4.3952625376409609E-4</c:v>
                </c:pt>
                <c:pt idx="1316">
                  <c:v>-4.2383528253088683E-4</c:v>
                </c:pt>
                <c:pt idx="1317">
                  <c:v>-4.3952625376409609E-4</c:v>
                </c:pt>
                <c:pt idx="1318">
                  <c:v>-4.6067160625429059E-4</c:v>
                </c:pt>
                <c:pt idx="1319">
                  <c:v>-4.6067160625429059E-4</c:v>
                </c:pt>
                <c:pt idx="1320">
                  <c:v>-4.3699870503331506E-4</c:v>
                </c:pt>
                <c:pt idx="1321">
                  <c:v>-4.2910773795965651E-4</c:v>
                </c:pt>
                <c:pt idx="1322">
                  <c:v>-4.6067160625429059E-4</c:v>
                </c:pt>
                <c:pt idx="1323">
                  <c:v>-4.5020640356715244E-4</c:v>
                </c:pt>
                <c:pt idx="1324">
                  <c:v>-4.5814259145270401E-4</c:v>
                </c:pt>
                <c:pt idx="1325">
                  <c:v>-7.5827988356038842E-4</c:v>
                </c:pt>
                <c:pt idx="1326">
                  <c:v>-7.5827988356038842E-4</c:v>
                </c:pt>
                <c:pt idx="1327">
                  <c:v>-4.6345866225976941E-4</c:v>
                </c:pt>
                <c:pt idx="1328">
                  <c:v>-4.5547750977707681E-4</c:v>
                </c:pt>
                <c:pt idx="1329">
                  <c:v>-6.2520853515100829E-4</c:v>
                </c:pt>
                <c:pt idx="1330">
                  <c:v>-6.5153386654244493E-4</c:v>
                </c:pt>
                <c:pt idx="1331">
                  <c:v>-4.6070401520485391E-4</c:v>
                </c:pt>
                <c:pt idx="1332">
                  <c:v>-6.6658812210589893E-4</c:v>
                </c:pt>
                <c:pt idx="1333">
                  <c:v>-6.8168992574052143E-4</c:v>
                </c:pt>
                <c:pt idx="1334">
                  <c:v>-4.578165787417984E-4</c:v>
                </c:pt>
                <c:pt idx="1335">
                  <c:v>-4.6588690888042458E-4</c:v>
                </c:pt>
                <c:pt idx="1336">
                  <c:v>-4.7395723901905065E-4</c:v>
                </c:pt>
                <c:pt idx="1337">
                  <c:v>-9.7190614455517884E-4</c:v>
                </c:pt>
                <c:pt idx="1338">
                  <c:v>-7.8773331784818613E-4</c:v>
                </c:pt>
                <c:pt idx="1339">
                  <c:v>-6.5465726942855456E-4</c:v>
                </c:pt>
                <c:pt idx="1340">
                  <c:v>-4.7914169747942397E-4</c:v>
                </c:pt>
                <c:pt idx="1341">
                  <c:v>-4.8725624893613612E-4</c:v>
                </c:pt>
                <c:pt idx="1342">
                  <c:v>-8.0763248190239968E-4</c:v>
                </c:pt>
                <c:pt idx="1343">
                  <c:v>-6.8488125916339434E-4</c:v>
                </c:pt>
                <c:pt idx="1344">
                  <c:v>-4.9244271574957923E-4</c:v>
                </c:pt>
                <c:pt idx="1345">
                  <c:v>-8.4175793907593913E-4</c:v>
                </c:pt>
                <c:pt idx="1346">
                  <c:v>-6.5378903589634525E-4</c:v>
                </c:pt>
                <c:pt idx="1347">
                  <c:v>-8.0215856345713541E-4</c:v>
                </c:pt>
                <c:pt idx="1348">
                  <c:v>-4.7298103276408087E-4</c:v>
                </c:pt>
                <c:pt idx="1349">
                  <c:v>-4.9758786942470244E-4</c:v>
                </c:pt>
                <c:pt idx="1350">
                  <c:v>-4.8938559053782866E-4</c:v>
                </c:pt>
                <c:pt idx="1351">
                  <c:v>-6.7242041224176684E-4</c:v>
                </c:pt>
                <c:pt idx="1352">
                  <c:v>-4.8620099490842182E-4</c:v>
                </c:pt>
                <c:pt idx="1353">
                  <c:v>-4.911795338372395E-4</c:v>
                </c:pt>
                <c:pt idx="1354">
                  <c:v>-4.6631230011910446E-4</c:v>
                </c:pt>
                <c:pt idx="1355">
                  <c:v>-4.7460137802514944E-4</c:v>
                </c:pt>
                <c:pt idx="1356">
                  <c:v>-7.2518610528110432E-4</c:v>
                </c:pt>
                <c:pt idx="1357">
                  <c:v>-4.7945545930345827E-4</c:v>
                </c:pt>
                <c:pt idx="1358">
                  <c:v>-4.7945545930345827E-4</c:v>
                </c:pt>
                <c:pt idx="1359">
                  <c:v>-6.8486463605939101E-4</c:v>
                </c:pt>
                <c:pt idx="1360">
                  <c:v>-4.7589745097177184E-4</c:v>
                </c:pt>
                <c:pt idx="1361">
                  <c:v>-4.8427242835245236E-4</c:v>
                </c:pt>
                <c:pt idx="1362">
                  <c:v>-6.8825139871491804E-4</c:v>
                </c:pt>
                <c:pt idx="1363">
                  <c:v>-9.0538353752188556E-4</c:v>
                </c:pt>
                <c:pt idx="1364">
                  <c:v>-6.9162543550155926E-4</c:v>
                </c:pt>
                <c:pt idx="1365">
                  <c:v>-5.1430583070215014E-4</c:v>
                </c:pt>
                <c:pt idx="1366">
                  <c:v>-4.8905303548425175E-4</c:v>
                </c:pt>
                <c:pt idx="1367">
                  <c:v>-4.8905303548425175E-4</c:v>
                </c:pt>
                <c:pt idx="1368">
                  <c:v>-7.4272409502140085E-4</c:v>
                </c:pt>
                <c:pt idx="1369">
                  <c:v>-4.9379800752980246E-4</c:v>
                </c:pt>
                <c:pt idx="1370">
                  <c:v>-5.3251684685958313E-4</c:v>
                </c:pt>
                <c:pt idx="1371">
                  <c:v>-4.9850804881706469E-4</c:v>
                </c:pt>
                <c:pt idx="1372">
                  <c:v>-5.3251684685958313E-4</c:v>
                </c:pt>
                <c:pt idx="1373">
                  <c:v>-7.5123648005052078E-4</c:v>
                </c:pt>
                <c:pt idx="1374">
                  <c:v>-5.4216991761621013E-4</c:v>
                </c:pt>
                <c:pt idx="1375">
                  <c:v>-5.3358395057032776E-4</c:v>
                </c:pt>
                <c:pt idx="1376">
                  <c:v>-5.0782604943268089E-4</c:v>
                </c:pt>
                <c:pt idx="1377">
                  <c:v>-5.3358395057032776E-4</c:v>
                </c:pt>
                <c:pt idx="1378">
                  <c:v>-5.3358395057032776E-4</c:v>
                </c:pt>
                <c:pt idx="1379">
                  <c:v>-7.2469296950853604E-4</c:v>
                </c:pt>
                <c:pt idx="1380">
                  <c:v>-7.6462647719603163E-4</c:v>
                </c:pt>
                <c:pt idx="1381">
                  <c:v>-5.3435010633974198E-4</c:v>
                </c:pt>
                <c:pt idx="1382">
                  <c:v>-5.4301903151576032E-4</c:v>
                </c:pt>
                <c:pt idx="1383">
                  <c:v>-7.7125185945965712E-4</c:v>
                </c:pt>
                <c:pt idx="1384">
                  <c:v>-7.745475246298747E-4</c:v>
                </c:pt>
                <c:pt idx="1385">
                  <c:v>-5.2155748316635607E-4</c:v>
                </c:pt>
                <c:pt idx="1386">
                  <c:v>-7.7783197900919694E-4</c:v>
                </c:pt>
                <c:pt idx="1387">
                  <c:v>-7.5347263094091696E-4</c:v>
                </c:pt>
                <c:pt idx="1388">
                  <c:v>-5.3500865836659595E-4</c:v>
                </c:pt>
                <c:pt idx="1389">
                  <c:v>-5.3943272881232934E-4</c:v>
                </c:pt>
                <c:pt idx="1390">
                  <c:v>-5.4830565660948121E-4</c:v>
                </c:pt>
                <c:pt idx="1391">
                  <c:v>-5.4830565660948121E-4</c:v>
                </c:pt>
                <c:pt idx="1392">
                  <c:v>-5.6605151220378517E-4</c:v>
                </c:pt>
                <c:pt idx="1393">
                  <c:v>-5.7056736098803559E-4</c:v>
                </c:pt>
                <c:pt idx="1394">
                  <c:v>-5.8400746111576265E-4</c:v>
                </c:pt>
                <c:pt idx="1395">
                  <c:v>-5.7505423369276607E-4</c:v>
                </c:pt>
                <c:pt idx="1396">
                  <c:v>-5.6587741951197507E-4</c:v>
                </c:pt>
                <c:pt idx="1397">
                  <c:v>-5.9741829393152577E-4</c:v>
                </c:pt>
                <c:pt idx="1398">
                  <c:v>-5.9741829393152577E-4</c:v>
                </c:pt>
                <c:pt idx="1399">
                  <c:v>-5.7020126093533323E-4</c:v>
                </c:pt>
                <c:pt idx="1400">
                  <c:v>-5.9707106641601311E-4</c:v>
                </c:pt>
                <c:pt idx="1401">
                  <c:v>-6.0139416913777095E-4</c:v>
                </c:pt>
                <c:pt idx="1402">
                  <c:v>-5.7382441689658096E-4</c:v>
                </c:pt>
                <c:pt idx="1403">
                  <c:v>-5.9220425172404095E-4</c:v>
                </c:pt>
                <c:pt idx="1404">
                  <c:v>-5.780052151362707E-4</c:v>
                </c:pt>
                <c:pt idx="1405">
                  <c:v>-6.1492031749146208E-4</c:v>
                </c:pt>
                <c:pt idx="1406">
                  <c:v>-6.1923107213058095E-4</c:v>
                </c:pt>
                <c:pt idx="1407">
                  <c:v>-6.1421075332684092E-4</c:v>
                </c:pt>
                <c:pt idx="1408">
                  <c:v>-6.2263190859286361E-4</c:v>
                </c:pt>
                <c:pt idx="1409">
                  <c:v>-6.320145077027715E-4</c:v>
                </c:pt>
                <c:pt idx="1410">
                  <c:v>-6.1324930948295571E-4</c:v>
                </c:pt>
                <c:pt idx="1411">
                  <c:v>-6.3622733667402292E-4</c:v>
                </c:pt>
                <c:pt idx="1412">
                  <c:v>-6.2149948472384328E-4</c:v>
                </c:pt>
                <c:pt idx="1413">
                  <c:v>-8.6631679182853786E-4</c:v>
                </c:pt>
                <c:pt idx="1414">
                  <c:v>-9.261669611791291E-4</c:v>
                </c:pt>
                <c:pt idx="1415">
                  <c:v>-1.1378630272415727E-3</c:v>
                </c:pt>
                <c:pt idx="1416">
                  <c:v>-6.4733680680633147E-4</c:v>
                </c:pt>
                <c:pt idx="1417">
                  <c:v>-6.6102237406873274E-4</c:v>
                </c:pt>
                <c:pt idx="1418">
                  <c:v>-6.6507772359993521E-4</c:v>
                </c:pt>
                <c:pt idx="1419">
                  <c:v>-6.4571188765774547E-4</c:v>
                </c:pt>
                <c:pt idx="1420">
                  <c:v>-6.4177171353273807E-4</c:v>
                </c:pt>
                <c:pt idx="1421">
                  <c:v>-6.6307375904238301E-4</c:v>
                </c:pt>
                <c:pt idx="1422">
                  <c:v>-7.0451403107666863E-4</c:v>
                </c:pt>
                <c:pt idx="1423">
                  <c:v>-6.8818949483942591E-4</c:v>
                </c:pt>
                <c:pt idx="1424">
                  <c:v>-6.6802697662326073E-4</c:v>
                </c:pt>
                <c:pt idx="1425">
                  <c:v>-6.6802697662326073E-4</c:v>
                </c:pt>
                <c:pt idx="1426">
                  <c:v>-7.05821665187659E-4</c:v>
                </c:pt>
                <c:pt idx="1427">
                  <c:v>-6.7536564822567695E-4</c:v>
                </c:pt>
                <c:pt idx="1428">
                  <c:v>-9.8907753289785767E-4</c:v>
                </c:pt>
                <c:pt idx="1429">
                  <c:v>-6.8919623594408555E-4</c:v>
                </c:pt>
                <c:pt idx="1430">
                  <c:v>-6.9285770232736549E-4</c:v>
                </c:pt>
                <c:pt idx="1431">
                  <c:v>-7.3100628695487173E-4</c:v>
                </c:pt>
                <c:pt idx="1432">
                  <c:v>-7.2805945692576207E-4</c:v>
                </c:pt>
                <c:pt idx="1433">
                  <c:v>-7.1106026998302672E-4</c:v>
                </c:pt>
                <c:pt idx="1434">
                  <c:v>-7.5326501213209256E-4</c:v>
                </c:pt>
                <c:pt idx="1435">
                  <c:v>-7.7030975607956902E-4</c:v>
                </c:pt>
                <c:pt idx="1436">
                  <c:v>-1.0610008971056449E-3</c:v>
                </c:pt>
                <c:pt idx="1437">
                  <c:v>-1.1071757857237957E-3</c:v>
                </c:pt>
                <c:pt idx="1438">
                  <c:v>-8.159758405330553E-4</c:v>
                </c:pt>
                <c:pt idx="1439">
                  <c:v>-7.8596050252080301E-4</c:v>
                </c:pt>
                <c:pt idx="1440">
                  <c:v>-8.4909375064116618E-4</c:v>
                </c:pt>
                <c:pt idx="1441">
                  <c:v>-8.5880011201404794E-4</c:v>
                </c:pt>
                <c:pt idx="1442">
                  <c:v>-8.7244899611138463E-4</c:v>
                </c:pt>
                <c:pt idx="1443">
                  <c:v>-8.5197958342459173E-4</c:v>
                </c:pt>
                <c:pt idx="1444">
                  <c:v>-8.5508068098517345E-4</c:v>
                </c:pt>
                <c:pt idx="1445">
                  <c:v>-8.7887145595735286E-4</c:v>
                </c:pt>
                <c:pt idx="1446">
                  <c:v>-9.0897005269645857E-4</c:v>
                </c:pt>
                <c:pt idx="1447">
                  <c:v>-9.3604907022859128E-4</c:v>
                </c:pt>
                <c:pt idx="1448">
                  <c:v>-9.4492204086049549E-4</c:v>
                </c:pt>
                <c:pt idx="1449">
                  <c:v>-9.4786236436025426E-4</c:v>
                </c:pt>
                <c:pt idx="1450">
                  <c:v>-9.1641659546467342E-4</c:v>
                </c:pt>
                <c:pt idx="1451">
                  <c:v>-9.5371744604187594E-4</c:v>
                </c:pt>
                <c:pt idx="1452">
                  <c:v>-1.123349674203643E-3</c:v>
                </c:pt>
                <c:pt idx="1453">
                  <c:v>-1.0456827737749116E-3</c:v>
                </c:pt>
                <c:pt idx="1454">
                  <c:v>-9.7412889250664931E-4</c:v>
                </c:pt>
                <c:pt idx="1455">
                  <c:v>-9.77082115486671E-4</c:v>
                </c:pt>
                <c:pt idx="1456">
                  <c:v>-9.3275760323827269E-4</c:v>
                </c:pt>
                <c:pt idx="1457">
                  <c:v>-9.6565386134442538E-4</c:v>
                </c:pt>
                <c:pt idx="1458">
                  <c:v>-9.3200097900482653E-4</c:v>
                </c:pt>
                <c:pt idx="1459">
                  <c:v>-9.0635367134295382E-4</c:v>
                </c:pt>
                <c:pt idx="1460">
                  <c:v>-8.9091210394949419E-4</c:v>
                </c:pt>
                <c:pt idx="1461">
                  <c:v>-8.8833761782569675E-4</c:v>
                </c:pt>
                <c:pt idx="1462">
                  <c:v>-8.8513639077333938E-4</c:v>
                </c:pt>
                <c:pt idx="1463">
                  <c:v>-8.7546247855194419E-4</c:v>
                </c:pt>
                <c:pt idx="1464">
                  <c:v>-8.2992715999601768E-4</c:v>
                </c:pt>
                <c:pt idx="1465">
                  <c:v>-8.2366346925475818E-4</c:v>
                </c:pt>
                <c:pt idx="1466">
                  <c:v>-8.6239514113913745E-4</c:v>
                </c:pt>
                <c:pt idx="1467">
                  <c:v>-8.2696049704987181E-4</c:v>
                </c:pt>
                <c:pt idx="1468">
                  <c:v>-8.0779177997743039E-4</c:v>
                </c:pt>
                <c:pt idx="1469">
                  <c:v>-8.1403844432443738E-4</c:v>
                </c:pt>
                <c:pt idx="1470">
                  <c:v>-8.2626507525803544E-4</c:v>
                </c:pt>
                <c:pt idx="1471">
                  <c:v>-8.0421065816490796E-4</c:v>
                </c:pt>
                <c:pt idx="1472">
                  <c:v>-8.0421065816490796E-4</c:v>
                </c:pt>
                <c:pt idx="1473">
                  <c:v>-8.1021393621818051E-4</c:v>
                </c:pt>
                <c:pt idx="1474">
                  <c:v>-8.0090793103535277E-4</c:v>
                </c:pt>
                <c:pt idx="1475">
                  <c:v>-8.0685899867590806E-4</c:v>
                </c:pt>
                <c:pt idx="1476">
                  <c:v>-8.0685899867590806E-4</c:v>
                </c:pt>
                <c:pt idx="1477">
                  <c:v>-7.8503250168330922E-4</c:v>
                </c:pt>
                <c:pt idx="1478">
                  <c:v>-7.8503250168330922E-4</c:v>
                </c:pt>
                <c:pt idx="1479">
                  <c:v>-7.8172708699521167E-4</c:v>
                </c:pt>
                <c:pt idx="1480">
                  <c:v>-7.7840763638654226E-4</c:v>
                </c:pt>
                <c:pt idx="1481">
                  <c:v>-7.8755853062011116E-4</c:v>
                </c:pt>
                <c:pt idx="1482">
                  <c:v>-7.9894293516004507E-4</c:v>
                </c:pt>
                <c:pt idx="1483">
                  <c:v>-7.9894293516004507E-4</c:v>
                </c:pt>
                <c:pt idx="1484">
                  <c:v>-7.7739605930335993E-4</c:v>
                </c:pt>
                <c:pt idx="1485">
                  <c:v>-7.9546168576715283E-4</c:v>
                </c:pt>
                <c:pt idx="1486">
                  <c:v>-7.9196513395786135E-4</c:v>
                </c:pt>
                <c:pt idx="1487">
                  <c:v>-7.5132424899493127E-4</c:v>
                </c:pt>
                <c:pt idx="1488">
                  <c:v>-7.6015675322058877E-4</c:v>
                </c:pt>
                <c:pt idx="1489">
                  <c:v>-7.6545365592559545E-4</c:v>
                </c:pt>
                <c:pt idx="1490">
                  <c:v>-7.4786986633415141E-4</c:v>
                </c:pt>
                <c:pt idx="1491">
                  <c:v>-7.7575321793460223E-4</c:v>
                </c:pt>
                <c:pt idx="1492">
                  <c:v>-7.6704310998437471E-4</c:v>
                </c:pt>
                <c:pt idx="1493">
                  <c:v>-7.6704310998437471E-4</c:v>
                </c:pt>
                <c:pt idx="1494">
                  <c:v>-7.5833300203414719E-4</c:v>
                </c:pt>
                <c:pt idx="1495">
                  <c:v>-7.6341640829620256E-4</c:v>
                </c:pt>
                <c:pt idx="1496">
                  <c:v>-7.338897576217552E-4</c:v>
                </c:pt>
                <c:pt idx="1497">
                  <c:v>-7.5977239508766498E-4</c:v>
                </c:pt>
                <c:pt idx="1498">
                  <c:v>-7.4251730344372516E-4</c:v>
                </c:pt>
                <c:pt idx="1499">
                  <c:v>-7.5611082006450583E-4</c:v>
                </c:pt>
                <c:pt idx="1500">
                  <c:v>-7.5611082006450583E-4</c:v>
                </c:pt>
                <c:pt idx="1501">
                  <c:v>-7.3893888597274121E-4</c:v>
                </c:pt>
                <c:pt idx="1502">
                  <c:v>-7.4388724090593565E-4</c:v>
                </c:pt>
                <c:pt idx="1503">
                  <c:v>-7.497012767262904E-4</c:v>
                </c:pt>
                <c:pt idx="1504">
                  <c:v>-7.412836783203242E-4</c:v>
                </c:pt>
                <c:pt idx="1505">
                  <c:v>-7.0403040960014809E-4</c:v>
                </c:pt>
                <c:pt idx="1506">
                  <c:v>-7.4208989912211425E-4</c:v>
                </c:pt>
                <c:pt idx="1507">
                  <c:v>-7.4208989912211425E-4</c:v>
                </c:pt>
                <c:pt idx="1508">
                  <c:v>-7.2542562244057806E-4</c:v>
                </c:pt>
                <c:pt idx="1509">
                  <c:v>-7.1338754981265212E-4</c:v>
                </c:pt>
                <c:pt idx="1510">
                  <c:v>-7.0141647038538858E-4</c:v>
                </c:pt>
                <c:pt idx="1511">
                  <c:v>-7.3439964081766082E-4</c:v>
                </c:pt>
                <c:pt idx="1512">
                  <c:v>-6.9771503837222902E-4</c:v>
                </c:pt>
                <c:pt idx="1513">
                  <c:v>-6.8951275948535512E-4</c:v>
                </c:pt>
                <c:pt idx="1514">
                  <c:v>-7.3052415391972438E-4</c:v>
                </c:pt>
                <c:pt idx="1515">
                  <c:v>-7.2232187503285059E-4</c:v>
                </c:pt>
                <c:pt idx="1516">
                  <c:v>-6.9771503837222902E-4</c:v>
                </c:pt>
                <c:pt idx="1517">
                  <c:v>-7.2232187503285059E-4</c:v>
                </c:pt>
                <c:pt idx="1518">
                  <c:v>-7.2662799731853796E-4</c:v>
                </c:pt>
                <c:pt idx="1519">
                  <c:v>-6.902526308942904E-4</c:v>
                </c:pt>
                <c:pt idx="1520">
                  <c:v>-6.9836718235100266E-4</c:v>
                </c:pt>
                <c:pt idx="1521">
                  <c:v>-7.227108367211392E-4</c:v>
                </c:pt>
                <c:pt idx="1522">
                  <c:v>-7.026316684480467E-4</c:v>
                </c:pt>
                <c:pt idx="1523">
                  <c:v>-6.9456133830942052E-4</c:v>
                </c:pt>
                <c:pt idx="1524">
                  <c:v>-7.0678625529679308E-4</c:v>
                </c:pt>
                <c:pt idx="1525">
                  <c:v>-6.9073452495402895E-4</c:v>
                </c:pt>
                <c:pt idx="1526">
                  <c:v>-6.7508039064095664E-4</c:v>
                </c:pt>
                <c:pt idx="1527">
                  <c:v>-6.909527664120599E-4</c:v>
                </c:pt>
                <c:pt idx="1528">
                  <c:v>-6.7912471449016823E-4</c:v>
                </c:pt>
                <c:pt idx="1529">
                  <c:v>-6.9490664863748521E-4</c:v>
                </c:pt>
                <c:pt idx="1530">
                  <c:v>-6.7123374741650968E-4</c:v>
                </c:pt>
                <c:pt idx="1531">
                  <c:v>-6.9490664863748521E-4</c:v>
                </c:pt>
                <c:pt idx="1532">
                  <c:v>-6.752104184035131E-4</c:v>
                </c:pt>
                <c:pt idx="1533">
                  <c:v>-6.752104184035131E-4</c:v>
                </c:pt>
                <c:pt idx="1534">
                  <c:v>-6.9874687525332694E-4</c:v>
                </c:pt>
                <c:pt idx="1535">
                  <c:v>-6.6736493278690852E-4</c:v>
                </c:pt>
                <c:pt idx="1536">
                  <c:v>-6.8687277576224171E-4</c:v>
                </c:pt>
                <c:pt idx="1537">
                  <c:v>-6.8687277576224171E-4</c:v>
                </c:pt>
                <c:pt idx="1538">
                  <c:v>-6.7506667124144274E-4</c:v>
                </c:pt>
                <c:pt idx="1539">
                  <c:v>-6.9057411602979168E-4</c:v>
                </c:pt>
                <c:pt idx="1540">
                  <c:v>-6.8282039363561726E-4</c:v>
                </c:pt>
                <c:pt idx="1541">
                  <c:v>-6.8645124863849459E-4</c:v>
                </c:pt>
                <c:pt idx="1542">
                  <c:v>-6.7103638643752636E-4</c:v>
                </c:pt>
                <c:pt idx="1543">
                  <c:v>-6.7103638643752636E-4</c:v>
                </c:pt>
                <c:pt idx="1544">
                  <c:v>-6.7874381753801048E-4</c:v>
                </c:pt>
                <c:pt idx="1545">
                  <c:v>-6.5562152423655814E-4</c:v>
                </c:pt>
                <c:pt idx="1546">
                  <c:v>-6.8645124863849459E-4</c:v>
                </c:pt>
                <c:pt idx="1547">
                  <c:v>-6.5562152423655814E-4</c:v>
                </c:pt>
                <c:pt idx="1548">
                  <c:v>-6.7103638643752636E-4</c:v>
                </c:pt>
                <c:pt idx="1549">
                  <c:v>-6.7464260888817614E-4</c:v>
                </c:pt>
                <c:pt idx="1550">
                  <c:v>-6.6698174879472076E-4</c:v>
                </c:pt>
                <c:pt idx="1551">
                  <c:v>-6.4399916851435484E-4</c:v>
                </c:pt>
                <c:pt idx="1552">
                  <c:v>-6.4006029872975222E-4</c:v>
                </c:pt>
                <c:pt idx="1553">
                  <c:v>-6.5528830721074314E-4</c:v>
                </c:pt>
                <c:pt idx="1554">
                  <c:v>-6.5879761370964758E-4</c:v>
                </c:pt>
                <c:pt idx="1555">
                  <c:v>-6.5879761370964758E-4</c:v>
                </c:pt>
                <c:pt idx="1556">
                  <c:v>-6.3609703895935491E-4</c:v>
                </c:pt>
                <c:pt idx="1557">
                  <c:v>-6.4366389720945251E-4</c:v>
                </c:pt>
                <c:pt idx="1558">
                  <c:v>-6.5123075545954999E-4</c:v>
                </c:pt>
                <c:pt idx="1559">
                  <c:v>-6.6970601375934192E-4</c:v>
                </c:pt>
                <c:pt idx="1560">
                  <c:v>-6.5466718042961097E-4</c:v>
                </c:pt>
                <c:pt idx="1561">
                  <c:v>-6.6970601375934192E-4</c:v>
                </c:pt>
                <c:pt idx="1562">
                  <c:v>-6.3556717367764439E-4</c:v>
                </c:pt>
                <c:pt idx="1563">
                  <c:v>-6.5051052138592486E-4</c:v>
                </c:pt>
                <c:pt idx="1564">
                  <c:v>-6.6117437860179341E-4</c:v>
                </c:pt>
                <c:pt idx="1565">
                  <c:v>-6.6117437860179341E-4</c:v>
                </c:pt>
                <c:pt idx="1566">
                  <c:v>-6.6117437860179341E-4</c:v>
                </c:pt>
                <c:pt idx="1567">
                  <c:v>-6.6117437860179341E-4</c:v>
                </c:pt>
                <c:pt idx="1568">
                  <c:v>-6.4949174668788544E-4</c:v>
                </c:pt>
                <c:pt idx="1569">
                  <c:v>-6.4211648556788319E-4</c:v>
                </c:pt>
                <c:pt idx="1570">
                  <c:v>-6.4949174668788544E-4</c:v>
                </c:pt>
                <c:pt idx="1571">
                  <c:v>-6.3474122444788104E-4</c:v>
                </c:pt>
                <c:pt idx="1572">
                  <c:v>-6.5686700780788758E-4</c:v>
                </c:pt>
                <c:pt idx="1573">
                  <c:v>-6.5253120459753296E-4</c:v>
                </c:pt>
                <c:pt idx="1574">
                  <c:v>-6.4520462560109797E-4</c:v>
                </c:pt>
                <c:pt idx="1575">
                  <c:v>-6.1589830961535791E-4</c:v>
                </c:pt>
                <c:pt idx="1576">
                  <c:v>-6.1177854224375554E-4</c:v>
                </c:pt>
                <c:pt idx="1577">
                  <c:v>-6.1485907448041309E-4</c:v>
                </c:pt>
                <c:pt idx="1578">
                  <c:v>-6.2931553686878128E-4</c:v>
                </c:pt>
                <c:pt idx="1579">
                  <c:v>-6.3934739700304347E-4</c:v>
                </c:pt>
                <c:pt idx="1580">
                  <c:v>-6.0345463680012697E-4</c:v>
                </c:pt>
                <c:pt idx="1581">
                  <c:v>-6.3489196016455198E-4</c:v>
                </c:pt>
                <c:pt idx="1582">
                  <c:v>-6.2776343348632815E-4</c:v>
                </c:pt>
                <c:pt idx="1583">
                  <c:v>-6.206349068081042E-4</c:v>
                </c:pt>
                <c:pt idx="1584">
                  <c:v>-5.9924932677343269E-4</c:v>
                </c:pt>
                <c:pt idx="1585">
                  <c:v>-6.0637785345165653E-4</c:v>
                </c:pt>
                <c:pt idx="1586">
                  <c:v>-6.2332688719797416E-4</c:v>
                </c:pt>
                <c:pt idx="1587">
                  <c:v>-6.0209244389836244E-4</c:v>
                </c:pt>
                <c:pt idx="1588">
                  <c:v>-5.9074890568167017E-4</c:v>
                </c:pt>
                <c:pt idx="1589">
                  <c:v>-5.977763133834989E-4</c:v>
                </c:pt>
                <c:pt idx="1590">
                  <c:v>-6.1885853648898531E-4</c:v>
                </c:pt>
                <c:pt idx="1591">
                  <c:v>-6.1183112878715647E-4</c:v>
                </c:pt>
                <c:pt idx="1592">
                  <c:v>-6.0480372108532774E-4</c:v>
                </c:pt>
                <c:pt idx="1593">
                  <c:v>-6.0480372108532774E-4</c:v>
                </c:pt>
                <c:pt idx="1594">
                  <c:v>-5.934287915876946E-4</c:v>
                </c:pt>
                <c:pt idx="1595">
                  <c:v>-6.0738138879545616E-4</c:v>
                </c:pt>
                <c:pt idx="1596">
                  <c:v>-6.0040509019157538E-4</c:v>
                </c:pt>
                <c:pt idx="1597">
                  <c:v>-6.1435768739933694E-4</c:v>
                </c:pt>
                <c:pt idx="1598">
                  <c:v>-6.0040509019157538E-4</c:v>
                </c:pt>
                <c:pt idx="1599">
                  <c:v>-6.0738138879545616E-4</c:v>
                </c:pt>
                <c:pt idx="1600">
                  <c:v>-6.2133398600321783E-4</c:v>
                </c:pt>
                <c:pt idx="1601">
                  <c:v>-6.0738138879545616E-4</c:v>
                </c:pt>
                <c:pt idx="1602">
                  <c:v>-6.2133398600321783E-4</c:v>
                </c:pt>
                <c:pt idx="1603">
                  <c:v>-6.1435768739933694E-4</c:v>
                </c:pt>
                <c:pt idx="1604">
                  <c:v>-5.8645249298381382E-4</c:v>
                </c:pt>
                <c:pt idx="1605">
                  <c:v>-5.934287915876946E-4</c:v>
                </c:pt>
                <c:pt idx="1606">
                  <c:v>-6.0040509019157538E-4</c:v>
                </c:pt>
                <c:pt idx="1607">
                  <c:v>-5.9597399575589567E-4</c:v>
                </c:pt>
                <c:pt idx="1608">
                  <c:v>-5.9597399575589567E-4</c:v>
                </c:pt>
                <c:pt idx="1609">
                  <c:v>-6.0289880805756101E-4</c:v>
                </c:pt>
                <c:pt idx="1610">
                  <c:v>-6.0982362035922634E-4</c:v>
                </c:pt>
                <c:pt idx="1611">
                  <c:v>-6.1674843266089178E-4</c:v>
                </c:pt>
                <c:pt idx="1612">
                  <c:v>-5.9150970820988499E-4</c:v>
                </c:pt>
                <c:pt idx="1613">
                  <c:v>-5.8463676789179098E-4</c:v>
                </c:pt>
                <c:pt idx="1614">
                  <c:v>-6.1212852916416711E-4</c:v>
                </c:pt>
                <c:pt idx="1615">
                  <c:v>-5.8463676789179098E-4</c:v>
                </c:pt>
                <c:pt idx="1616">
                  <c:v>-5.7776382757369698E-4</c:v>
                </c:pt>
                <c:pt idx="1617">
                  <c:v>-6.052555888460731E-4</c:v>
                </c:pt>
                <c:pt idx="1618">
                  <c:v>-5.9150970820988499E-4</c:v>
                </c:pt>
                <c:pt idx="1619">
                  <c:v>-6.1212852916416711E-4</c:v>
                </c:pt>
                <c:pt idx="1620">
                  <c:v>-5.8701147024213941E-4</c:v>
                </c:pt>
                <c:pt idx="1621">
                  <c:v>-6.0065281794958666E-4</c:v>
                </c:pt>
                <c:pt idx="1622">
                  <c:v>-5.8701147024213941E-4</c:v>
                </c:pt>
                <c:pt idx="1623">
                  <c:v>-5.8701147024213941E-4</c:v>
                </c:pt>
                <c:pt idx="1624">
                  <c:v>-5.9383214409586304E-4</c:v>
                </c:pt>
                <c:pt idx="1625">
                  <c:v>-5.9383214409586304E-4</c:v>
                </c:pt>
                <c:pt idx="1626">
                  <c:v>-5.8247849529843843E-4</c:v>
                </c:pt>
                <c:pt idx="1627">
                  <c:v>-5.9601450283709701E-4</c:v>
                </c:pt>
                <c:pt idx="1628">
                  <c:v>-5.8924649906776777E-4</c:v>
                </c:pt>
                <c:pt idx="1629">
                  <c:v>-5.7571049152910919E-4</c:v>
                </c:pt>
                <c:pt idx="1630">
                  <c:v>-5.7571049152910919E-4</c:v>
                </c:pt>
                <c:pt idx="1631">
                  <c:v>-5.9601450283709701E-4</c:v>
                </c:pt>
                <c:pt idx="1632">
                  <c:v>-5.9133980711053484E-4</c:v>
                </c:pt>
                <c:pt idx="1633">
                  <c:v>-5.7119504540879265E-4</c:v>
                </c:pt>
                <c:pt idx="1634">
                  <c:v>-5.9133980711053484E-4</c:v>
                </c:pt>
                <c:pt idx="1635">
                  <c:v>-5.7790996597604008E-4</c:v>
                </c:pt>
                <c:pt idx="1636">
                  <c:v>-5.8662786104556714E-4</c:v>
                </c:pt>
                <c:pt idx="1637">
                  <c:v>-5.6664361793142687E-4</c:v>
                </c:pt>
                <c:pt idx="1638">
                  <c:v>-5.8662786104556714E-4</c:v>
                </c:pt>
                <c:pt idx="1639">
                  <c:v>-5.6664361793142687E-4</c:v>
                </c:pt>
                <c:pt idx="1640">
                  <c:v>-5.6664361793142687E-4</c:v>
                </c:pt>
                <c:pt idx="1641">
                  <c:v>-5.73305032302807E-4</c:v>
                </c:pt>
                <c:pt idx="1642">
                  <c:v>-5.8662786104556714E-4</c:v>
                </c:pt>
                <c:pt idx="1643">
                  <c:v>-5.7996644667418701E-4</c:v>
                </c:pt>
                <c:pt idx="1644">
                  <c:v>-5.5998220356004685E-4</c:v>
                </c:pt>
                <c:pt idx="1645">
                  <c:v>-5.5998220356004685E-4</c:v>
                </c:pt>
                <c:pt idx="1646">
                  <c:v>-5.9328927541694716E-4</c:v>
                </c:pt>
                <c:pt idx="1647">
                  <c:v>-5.5998220356004685E-4</c:v>
                </c:pt>
                <c:pt idx="1648">
                  <c:v>-5.7996644667418701E-4</c:v>
                </c:pt>
                <c:pt idx="1649">
                  <c:v>-5.6866280989090298E-4</c:v>
                </c:pt>
                <c:pt idx="1650">
                  <c:v>-5.6866280989090298E-4</c:v>
                </c:pt>
                <c:pt idx="1651">
                  <c:v>-5.8848523460813015E-4</c:v>
                </c:pt>
                <c:pt idx="1652">
                  <c:v>-5.8848523460813015E-4</c:v>
                </c:pt>
                <c:pt idx="1653">
                  <c:v>-5.8848523460813015E-4</c:v>
                </c:pt>
                <c:pt idx="1654">
                  <c:v>-5.7527028479664537E-4</c:v>
                </c:pt>
                <c:pt idx="1655">
                  <c:v>-5.836416523679628E-4</c:v>
                </c:pt>
                <c:pt idx="1656">
                  <c:v>-5.5087619501086103E-4</c:v>
                </c:pt>
                <c:pt idx="1657">
                  <c:v>-5.7708856089654244E-4</c:v>
                </c:pt>
                <c:pt idx="1658">
                  <c:v>-5.5742928648228138E-4</c:v>
                </c:pt>
                <c:pt idx="1659">
                  <c:v>-5.7053546942512209E-4</c:v>
                </c:pt>
                <c:pt idx="1660">
                  <c:v>-5.836416523679628E-4</c:v>
                </c:pt>
                <c:pt idx="1661">
                  <c:v>-5.836416523679628E-4</c:v>
                </c:pt>
                <c:pt idx="1662">
                  <c:v>-5.5276452425152042E-4</c:v>
                </c:pt>
                <c:pt idx="1663">
                  <c:v>-5.7875753593869159E-4</c:v>
                </c:pt>
                <c:pt idx="1664">
                  <c:v>-5.5926277717331316E-4</c:v>
                </c:pt>
                <c:pt idx="1665">
                  <c:v>-5.7225928301689885E-4</c:v>
                </c:pt>
                <c:pt idx="1666">
                  <c:v>-5.5276452425152042E-4</c:v>
                </c:pt>
                <c:pt idx="1667">
                  <c:v>-5.5926277717331316E-4</c:v>
                </c:pt>
                <c:pt idx="1668">
                  <c:v>-5.4626627132972757E-4</c:v>
                </c:pt>
                <c:pt idx="1669">
                  <c:v>-5.4626627132972757E-4</c:v>
                </c:pt>
                <c:pt idx="1670">
                  <c:v>-5.5276452425152042E-4</c:v>
                </c:pt>
                <c:pt idx="1671">
                  <c:v>-5.7383185031230691E-4</c:v>
                </c:pt>
                <c:pt idx="1672">
                  <c:v>-5.5450300740474058E-4</c:v>
                </c:pt>
                <c:pt idx="1673">
                  <c:v>-5.7383185031230691E-4</c:v>
                </c:pt>
                <c:pt idx="1674">
                  <c:v>-5.4161711213302963E-4</c:v>
                </c:pt>
                <c:pt idx="1675">
                  <c:v>-5.7383185031230691E-4</c:v>
                </c:pt>
                <c:pt idx="1676">
                  <c:v>-5.4161711213302963E-4</c:v>
                </c:pt>
                <c:pt idx="1677">
                  <c:v>-5.6247635218003634E-4</c:v>
                </c:pt>
                <c:pt idx="1678">
                  <c:v>-5.6886351566950196E-4</c:v>
                </c:pt>
                <c:pt idx="1679">
                  <c:v>-5.6247635218003634E-4</c:v>
                </c:pt>
                <c:pt idx="1680">
                  <c:v>-5.497020252011052E-4</c:v>
                </c:pt>
                <c:pt idx="1681">
                  <c:v>-5.4331486171163969E-4</c:v>
                </c:pt>
                <c:pt idx="1682">
                  <c:v>-5.6247635218003634E-4</c:v>
                </c:pt>
                <c:pt idx="1683">
                  <c:v>-5.6886351566950196E-4</c:v>
                </c:pt>
                <c:pt idx="1684">
                  <c:v>-5.497020252011052E-4</c:v>
                </c:pt>
                <c:pt idx="1685">
                  <c:v>-5.5608918869057083E-4</c:v>
                </c:pt>
                <c:pt idx="1686">
                  <c:v>-5.6886351566950196E-4</c:v>
                </c:pt>
                <c:pt idx="1687">
                  <c:v>-5.6385140461551165E-4</c:v>
                </c:pt>
                <c:pt idx="1688">
                  <c:v>-5.5118962896689929E-4</c:v>
                </c:pt>
                <c:pt idx="1689">
                  <c:v>-5.5752051679120547E-4</c:v>
                </c:pt>
                <c:pt idx="1690">
                  <c:v>-5.5118962896689929E-4</c:v>
                </c:pt>
                <c:pt idx="1691">
                  <c:v>-5.5752051679120547E-4</c:v>
                </c:pt>
                <c:pt idx="1692">
                  <c:v>-5.5118962896689929E-4</c:v>
                </c:pt>
                <c:pt idx="1693">
                  <c:v>-5.3852785331828682E-4</c:v>
                </c:pt>
                <c:pt idx="1694">
                  <c:v>-5.5118962896689929E-4</c:v>
                </c:pt>
                <c:pt idx="1695">
                  <c:v>-5.3219696549398063E-4</c:v>
                </c:pt>
                <c:pt idx="1696">
                  <c:v>-5.2742380212106516E-4</c:v>
                </c:pt>
                <c:pt idx="1697">
                  <c:v>-5.587943391927887E-4</c:v>
                </c:pt>
                <c:pt idx="1698">
                  <c:v>-5.4624612436409933E-4</c:v>
                </c:pt>
                <c:pt idx="1699">
                  <c:v>-5.4624612436409933E-4</c:v>
                </c:pt>
                <c:pt idx="1700">
                  <c:v>-5.587943391927887E-4</c:v>
                </c:pt>
                <c:pt idx="1701">
                  <c:v>-5.4624612436409933E-4</c:v>
                </c:pt>
                <c:pt idx="1702">
                  <c:v>-5.587943391927887E-4</c:v>
                </c:pt>
                <c:pt idx="1703">
                  <c:v>-5.587943391927887E-4</c:v>
                </c:pt>
                <c:pt idx="1704">
                  <c:v>-5.3369790953540985E-4</c:v>
                </c:pt>
                <c:pt idx="1705">
                  <c:v>-5.2882385392995538E-4</c:v>
                </c:pt>
                <c:pt idx="1706">
                  <c:v>-5.4747427921855664E-4</c:v>
                </c:pt>
                <c:pt idx="1707">
                  <c:v>-5.4747427921855664E-4</c:v>
                </c:pt>
                <c:pt idx="1708">
                  <c:v>-5.4747427921855664E-4</c:v>
                </c:pt>
                <c:pt idx="1709">
                  <c:v>-5.4125747078902285E-4</c:v>
                </c:pt>
                <c:pt idx="1710">
                  <c:v>-5.3504066235948906E-4</c:v>
                </c:pt>
                <c:pt idx="1711">
                  <c:v>-5.2882385392995538E-4</c:v>
                </c:pt>
                <c:pt idx="1712">
                  <c:v>-5.5369108764809032E-4</c:v>
                </c:pt>
                <c:pt idx="1713">
                  <c:v>-5.3504066235948906E-4</c:v>
                </c:pt>
                <c:pt idx="1714">
                  <c:v>-5.4238138453237023E-4</c:v>
                </c:pt>
                <c:pt idx="1715">
                  <c:v>-5.4854036092884294E-4</c:v>
                </c:pt>
                <c:pt idx="1716">
                  <c:v>-5.1774547894647917E-4</c:v>
                </c:pt>
                <c:pt idx="1717">
                  <c:v>-5.4238138453237023E-4</c:v>
                </c:pt>
                <c:pt idx="1718">
                  <c:v>-5.4854036092884294E-4</c:v>
                </c:pt>
                <c:pt idx="1719">
                  <c:v>-5.2390445534295188E-4</c:v>
                </c:pt>
                <c:pt idx="1720">
                  <c:v>-5.3622240813589741E-4</c:v>
                </c:pt>
                <c:pt idx="1721">
                  <c:v>-5.3622240813589741E-4</c:v>
                </c:pt>
                <c:pt idx="1722">
                  <c:v>-5.300634317394247E-4</c:v>
                </c:pt>
                <c:pt idx="1723">
                  <c:v>-5.300634317394247E-4</c:v>
                </c:pt>
                <c:pt idx="1724">
                  <c:v>-5.1893842425769477E-4</c:v>
                </c:pt>
                <c:pt idx="1725">
                  <c:v>-5.3113961656912E-4</c:v>
                </c:pt>
                <c:pt idx="1726">
                  <c:v>-5.2503902041340733E-4</c:v>
                </c:pt>
                <c:pt idx="1727">
                  <c:v>-5.1893842425769477E-4</c:v>
                </c:pt>
                <c:pt idx="1728">
                  <c:v>-5.2503902041340733E-4</c:v>
                </c:pt>
                <c:pt idx="1729">
                  <c:v>-5.1283782810198221E-4</c:v>
                </c:pt>
                <c:pt idx="1730">
                  <c:v>-5.2503902041340733E-4</c:v>
                </c:pt>
                <c:pt idx="1731">
                  <c:v>-5.1893842425769477E-4</c:v>
                </c:pt>
                <c:pt idx="1732">
                  <c:v>-5.3113961656912E-4</c:v>
                </c:pt>
                <c:pt idx="1733">
                  <c:v>-5.4334080888054513E-4</c:v>
                </c:pt>
                <c:pt idx="1734">
                  <c:v>-5.3204936429808469E-4</c:v>
                </c:pt>
                <c:pt idx="1735">
                  <c:v>-5.0788275703669795E-4</c:v>
                </c:pt>
                <c:pt idx="1736">
                  <c:v>-5.3204936429808469E-4</c:v>
                </c:pt>
                <c:pt idx="1737">
                  <c:v>-5.3204936429808469E-4</c:v>
                </c:pt>
                <c:pt idx="1738">
                  <c:v>-5.3809101611343132E-4</c:v>
                </c:pt>
                <c:pt idx="1739">
                  <c:v>-5.2600771248273795E-4</c:v>
                </c:pt>
                <c:pt idx="1740">
                  <c:v>-5.1392440885204458E-4</c:v>
                </c:pt>
                <c:pt idx="1741">
                  <c:v>-5.2600771248273795E-4</c:v>
                </c:pt>
                <c:pt idx="1742">
                  <c:v>-5.0788275703669795E-4</c:v>
                </c:pt>
                <c:pt idx="1743">
                  <c:v>-5.1392440885204458E-4</c:v>
                </c:pt>
                <c:pt idx="1744">
                  <c:v>-5.3809101611343132E-4</c:v>
                </c:pt>
                <c:pt idx="1745">
                  <c:v>-5.2600771248273795E-4</c:v>
                </c:pt>
                <c:pt idx="1746">
                  <c:v>-5.1996606066739132E-4</c:v>
                </c:pt>
                <c:pt idx="1747">
                  <c:v>-5.2082524410156398E-4</c:v>
                </c:pt>
                <c:pt idx="1748">
                  <c:v>-5.2082524410156398E-4</c:v>
                </c:pt>
                <c:pt idx="1749">
                  <c:v>-5.3278949750253611E-4</c:v>
                </c:pt>
                <c:pt idx="1750">
                  <c:v>-5.2680737080204999E-4</c:v>
                </c:pt>
                <c:pt idx="1751">
                  <c:v>-5.2082524410156398E-4</c:v>
                </c:pt>
                <c:pt idx="1752">
                  <c:v>-5.2680737080204999E-4</c:v>
                </c:pt>
                <c:pt idx="1753">
                  <c:v>-5.2082524410156398E-4</c:v>
                </c:pt>
                <c:pt idx="1754">
                  <c:v>-5.0886099070059185E-4</c:v>
                </c:pt>
                <c:pt idx="1755">
                  <c:v>-5.2082524410156398E-4</c:v>
                </c:pt>
                <c:pt idx="1756">
                  <c:v>-5.0886099070059185E-4</c:v>
                </c:pt>
                <c:pt idx="1757">
                  <c:v>-5.3278949750253611E-4</c:v>
                </c:pt>
                <c:pt idx="1758">
                  <c:v>-5.2680737080204999E-4</c:v>
                </c:pt>
                <c:pt idx="1759">
                  <c:v>-5.1484311740107786E-4</c:v>
                </c:pt>
                <c:pt idx="1760">
                  <c:v>-5.3278949750253611E-4</c:v>
                </c:pt>
                <c:pt idx="1761">
                  <c:v>-5.1484311740107786E-4</c:v>
                </c:pt>
                <c:pt idx="1762">
                  <c:v>-5.1484311740107786E-4</c:v>
                </c:pt>
                <c:pt idx="1763">
                  <c:v>-5.2082524410156398E-4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7-4CE2-9850-569A0CD15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0540648"/>
        <c:axId val="800546880"/>
      </c:scatterChart>
      <c:valAx>
        <c:axId val="800540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 Variable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0546880"/>
        <c:crosses val="autoZero"/>
        <c:crossBetween val="midCat"/>
      </c:valAx>
      <c:valAx>
        <c:axId val="8005468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0540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 Variable 2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'0-5yrs'!$O$3:$O$1766</c:f>
              <c:numCache>
                <c:formatCode>General</c:formatCode>
                <c:ptCount val="1764"/>
                <c:pt idx="0">
                  <c:v>7.3908741297292802E-2</c:v>
                </c:pt>
                <c:pt idx="1">
                  <c:v>3.2256419191785998E-2</c:v>
                </c:pt>
                <c:pt idx="2">
                  <c:v>2.1896010742532113E-2</c:v>
                </c:pt>
                <c:pt idx="3">
                  <c:v>1.8067208550526723E-2</c:v>
                </c:pt>
                <c:pt idx="4">
                  <c:v>4.8856685125069133E-2</c:v>
                </c:pt>
                <c:pt idx="5">
                  <c:v>6.6383163037859599E-2</c:v>
                </c:pt>
                <c:pt idx="6">
                  <c:v>7.7710002309562307E-2</c:v>
                </c:pt>
                <c:pt idx="7">
                  <c:v>3.8326337049567061E-2</c:v>
                </c:pt>
                <c:pt idx="8">
                  <c:v>8.2978953797324506E-2</c:v>
                </c:pt>
                <c:pt idx="9">
                  <c:v>0.11570862280973225</c:v>
                </c:pt>
                <c:pt idx="10">
                  <c:v>5.3776508298562641E-2</c:v>
                </c:pt>
                <c:pt idx="11">
                  <c:v>1.6900326082865905E-2</c:v>
                </c:pt>
                <c:pt idx="12">
                  <c:v>2.0821429056345413E-2</c:v>
                </c:pt>
                <c:pt idx="13">
                  <c:v>8.5252770789990481E-2</c:v>
                </c:pt>
                <c:pt idx="14">
                  <c:v>4.3792021485064225E-2</c:v>
                </c:pt>
                <c:pt idx="15">
                  <c:v>0.14592486848837352</c:v>
                </c:pt>
                <c:pt idx="16">
                  <c:v>1.848580944863144E-2</c:v>
                </c:pt>
                <c:pt idx="17">
                  <c:v>2.5450887493932765E-2</c:v>
                </c:pt>
                <c:pt idx="18">
                  <c:v>3.7246504606942114E-2</c:v>
                </c:pt>
                <c:pt idx="19">
                  <c:v>5.9064852197714957E-2</c:v>
                </c:pt>
                <c:pt idx="20">
                  <c:v>5.3348003395597851E-2</c:v>
                </c:pt>
                <c:pt idx="21">
                  <c:v>1.7925502766187547E-2</c:v>
                </c:pt>
                <c:pt idx="22">
                  <c:v>8.0292431087634036E-2</c:v>
                </c:pt>
                <c:pt idx="23">
                  <c:v>9.0336042752633613E-2</c:v>
                </c:pt>
                <c:pt idx="24">
                  <c:v>1.6900326082865905E-2</c:v>
                </c:pt>
                <c:pt idx="25">
                  <c:v>8.8970683944766205E-2</c:v>
                </c:pt>
                <c:pt idx="26">
                  <c:v>8.5997350610709913E-2</c:v>
                </c:pt>
                <c:pt idx="27">
                  <c:v>3.1938614207972546E-2</c:v>
                </c:pt>
                <c:pt idx="28">
                  <c:v>4.139717538967104E-2</c:v>
                </c:pt>
                <c:pt idx="29">
                  <c:v>2.4636247099097602E-2</c:v>
                </c:pt>
                <c:pt idx="30">
                  <c:v>8.0641047979465003E-2</c:v>
                </c:pt>
                <c:pt idx="31">
                  <c:v>8.4742719721407164E-2</c:v>
                </c:pt>
                <c:pt idx="32">
                  <c:v>8.2207039775239465E-2</c:v>
                </c:pt>
                <c:pt idx="33">
                  <c:v>0</c:v>
                </c:pt>
                <c:pt idx="34">
                  <c:v>0</c:v>
                </c:pt>
                <c:pt idx="35">
                  <c:v>0.10652856535912553</c:v>
                </c:pt>
                <c:pt idx="36">
                  <c:v>2.1425073742850166E-2</c:v>
                </c:pt>
                <c:pt idx="37">
                  <c:v>4.97873722783947E-2</c:v>
                </c:pt>
                <c:pt idx="38">
                  <c:v>0.13690828882699121</c:v>
                </c:pt>
                <c:pt idx="39">
                  <c:v>9.1234930989231092E-2</c:v>
                </c:pt>
                <c:pt idx="40">
                  <c:v>2.3900670354916727E-2</c:v>
                </c:pt>
                <c:pt idx="41">
                  <c:v>0.11950335177458363</c:v>
                </c:pt>
                <c:pt idx="42">
                  <c:v>0.10948005371266056</c:v>
                </c:pt>
                <c:pt idx="43">
                  <c:v>6.2464287169036237E-2</c:v>
                </c:pt>
                <c:pt idx="44">
                  <c:v>8.9113884880739097E-2</c:v>
                </c:pt>
                <c:pt idx="45">
                  <c:v>2.5249691551651996E-2</c:v>
                </c:pt>
                <c:pt idx="46">
                  <c:v>8.5997350610709913E-2</c:v>
                </c:pt>
                <c:pt idx="47">
                  <c:v>8.5997350610709913E-2</c:v>
                </c:pt>
                <c:pt idx="48">
                  <c:v>0.14058433279373828</c:v>
                </c:pt>
                <c:pt idx="49">
                  <c:v>6.6728012958574653E-2</c:v>
                </c:pt>
                <c:pt idx="50">
                  <c:v>0.14980537942799496</c:v>
                </c:pt>
                <c:pt idx="51">
                  <c:v>6.9388431066866846E-2</c:v>
                </c:pt>
                <c:pt idx="52">
                  <c:v>6.9388431066866846E-2</c:v>
                </c:pt>
                <c:pt idx="53">
                  <c:v>6.9388431066866846E-2</c:v>
                </c:pt>
                <c:pt idx="54">
                  <c:v>9.3798441051326717E-2</c:v>
                </c:pt>
                <c:pt idx="55">
                  <c:v>0.11063860506309933</c:v>
                </c:pt>
                <c:pt idx="56">
                  <c:v>5.6685416944801358E-2</c:v>
                </c:pt>
                <c:pt idx="57">
                  <c:v>1.7493499457161558E-2</c:v>
                </c:pt>
                <c:pt idx="58">
                  <c:v>7.9846535519931372E-2</c:v>
                </c:pt>
                <c:pt idx="59">
                  <c:v>0</c:v>
                </c:pt>
                <c:pt idx="60">
                  <c:v>3.1938614207972546E-2</c:v>
                </c:pt>
                <c:pt idx="61">
                  <c:v>6.4512838383571997E-2</c:v>
                </c:pt>
                <c:pt idx="62">
                  <c:v>3.2256419191785998E-2</c:v>
                </c:pt>
                <c:pt idx="63">
                  <c:v>3.8326337049567061E-2</c:v>
                </c:pt>
                <c:pt idx="64">
                  <c:v>0.10287506466257604</c:v>
                </c:pt>
                <c:pt idx="65">
                  <c:v>9.2649510400103108E-2</c:v>
                </c:pt>
                <c:pt idx="66">
                  <c:v>0.11515631119410771</c:v>
                </c:pt>
                <c:pt idx="67">
                  <c:v>8.1427808541781888E-2</c:v>
                </c:pt>
                <c:pt idx="68">
                  <c:v>0.15023036008163013</c:v>
                </c:pt>
                <c:pt idx="69">
                  <c:v>0.11377500926741868</c:v>
                </c:pt>
                <c:pt idx="70">
                  <c:v>0.14148842142183218</c:v>
                </c:pt>
                <c:pt idx="71">
                  <c:v>6.8797880488567928E-2</c:v>
                </c:pt>
                <c:pt idx="72">
                  <c:v>0.11006085382922375</c:v>
                </c:pt>
                <c:pt idx="73">
                  <c:v>6.5765631820191572E-2</c:v>
                </c:pt>
                <c:pt idx="74">
                  <c:v>0.11426705996186756</c:v>
                </c:pt>
                <c:pt idx="75">
                  <c:v>3.9116653950568916E-2</c:v>
                </c:pt>
                <c:pt idx="76">
                  <c:v>1.65957907594649E-2</c:v>
                </c:pt>
                <c:pt idx="77">
                  <c:v>0</c:v>
                </c:pt>
                <c:pt idx="78">
                  <c:v>0.18996093247684337</c:v>
                </c:pt>
                <c:pt idx="79">
                  <c:v>8.9428119782323137E-2</c:v>
                </c:pt>
                <c:pt idx="80">
                  <c:v>0.1178919968924428</c:v>
                </c:pt>
                <c:pt idx="81">
                  <c:v>0.11950335177458364</c:v>
                </c:pt>
                <c:pt idx="82">
                  <c:v>5.9452166853921906E-2</c:v>
                </c:pt>
                <c:pt idx="83">
                  <c:v>1.8347337016130786E-2</c:v>
                </c:pt>
                <c:pt idx="84">
                  <c:v>9.1736685080653926E-2</c:v>
                </c:pt>
                <c:pt idx="85">
                  <c:v>0.19328799681919975</c:v>
                </c:pt>
                <c:pt idx="86">
                  <c:v>4.0146215543817018E-2</c:v>
                </c:pt>
                <c:pt idx="87">
                  <c:v>4.0146215543817018E-2</c:v>
                </c:pt>
                <c:pt idx="88">
                  <c:v>3.2256419191785998E-2</c:v>
                </c:pt>
                <c:pt idx="89">
                  <c:v>9.3116261517355289E-2</c:v>
                </c:pt>
                <c:pt idx="90">
                  <c:v>0</c:v>
                </c:pt>
                <c:pt idx="91">
                  <c:v>8.6175092482614374E-2</c:v>
                </c:pt>
                <c:pt idx="92">
                  <c:v>6.0599259723964793E-2</c:v>
                </c:pt>
                <c:pt idx="93">
                  <c:v>0.14809326171977805</c:v>
                </c:pt>
                <c:pt idx="94">
                  <c:v>5.0901774987865529E-2</c:v>
                </c:pt>
                <c:pt idx="95">
                  <c:v>8.1302438477370245E-2</c:v>
                </c:pt>
                <c:pt idx="96">
                  <c:v>5.3252311832646872E-2</c:v>
                </c:pt>
                <c:pt idx="97">
                  <c:v>7.6652674099134122E-2</c:v>
                </c:pt>
                <c:pt idx="98">
                  <c:v>0.10225345737254309</c:v>
                </c:pt>
                <c:pt idx="99">
                  <c:v>3.7109316278526379E-2</c:v>
                </c:pt>
                <c:pt idx="100">
                  <c:v>7.6118502614975353E-2</c:v>
                </c:pt>
                <c:pt idx="101">
                  <c:v>7.3908741297292802E-2</c:v>
                </c:pt>
                <c:pt idx="102">
                  <c:v>6.0599259723964793E-2</c:v>
                </c:pt>
                <c:pt idx="103">
                  <c:v>5.64148406173429E-2</c:v>
                </c:pt>
                <c:pt idx="104">
                  <c:v>9.38799694813654E-2</c:v>
                </c:pt>
                <c:pt idx="105">
                  <c:v>6.209576308450656E-2</c:v>
                </c:pt>
                <c:pt idx="106">
                  <c:v>1.7493499457161558E-2</c:v>
                </c:pt>
                <c:pt idx="107">
                  <c:v>6.4670764784834536E-2</c:v>
                </c:pt>
                <c:pt idx="108">
                  <c:v>2.8297684284366437E-2</c:v>
                </c:pt>
                <c:pt idx="109">
                  <c:v>5.2916028647358476E-2</c:v>
                </c:pt>
                <c:pt idx="110">
                  <c:v>0.17199470122141983</c:v>
                </c:pt>
                <c:pt idx="111">
                  <c:v>4.7372620473819613E-2</c:v>
                </c:pt>
                <c:pt idx="112">
                  <c:v>0.1423867696305503</c:v>
                </c:pt>
                <c:pt idx="113">
                  <c:v>7.5140638499448367E-2</c:v>
                </c:pt>
                <c:pt idx="114">
                  <c:v>7.9011767949194261E-2</c:v>
                </c:pt>
                <c:pt idx="115">
                  <c:v>5.0296979951720271E-2</c:v>
                </c:pt>
                <c:pt idx="116">
                  <c:v>0.11950335177458363</c:v>
                </c:pt>
                <c:pt idx="117">
                  <c:v>6.7752032064475207E-2</c:v>
                </c:pt>
                <c:pt idx="118">
                  <c:v>7.8233307901137833E-2</c:v>
                </c:pt>
                <c:pt idx="119">
                  <c:v>0.10592839965175896</c:v>
                </c:pt>
                <c:pt idx="120">
                  <c:v>3.5851005532375094E-2</c:v>
                </c:pt>
                <c:pt idx="121">
                  <c:v>6.2095763084506567E-2</c:v>
                </c:pt>
                <c:pt idx="122">
                  <c:v>2.7843438345856935E-2</c:v>
                </c:pt>
                <c:pt idx="123">
                  <c:v>0.10180354997573106</c:v>
                </c:pt>
                <c:pt idx="124">
                  <c:v>0.17566237814384902</c:v>
                </c:pt>
                <c:pt idx="125">
                  <c:v>5.4201625651580168E-2</c:v>
                </c:pt>
                <c:pt idx="126">
                  <c:v>5.4201625651580168E-2</c:v>
                </c:pt>
                <c:pt idx="127">
                  <c:v>3.9634777902614604E-2</c:v>
                </c:pt>
                <c:pt idx="128">
                  <c:v>9.1681070231601339E-2</c:v>
                </c:pt>
                <c:pt idx="129">
                  <c:v>2.4323723912364023E-2</c:v>
                </c:pt>
                <c:pt idx="130">
                  <c:v>2.5749733986814481E-2</c:v>
                </c:pt>
                <c:pt idx="131">
                  <c:v>4.3087546241307187E-2</c:v>
                </c:pt>
                <c:pt idx="132">
                  <c:v>0</c:v>
                </c:pt>
                <c:pt idx="133">
                  <c:v>3.2571123416712755E-2</c:v>
                </c:pt>
                <c:pt idx="134">
                  <c:v>2.9445947359472917E-2</c:v>
                </c:pt>
                <c:pt idx="135">
                  <c:v>4.9065030143276851E-2</c:v>
                </c:pt>
                <c:pt idx="136">
                  <c:v>2.1661822076220291E-2</c:v>
                </c:pt>
                <c:pt idx="137">
                  <c:v>0.13597375033495773</c:v>
                </c:pt>
                <c:pt idx="138">
                  <c:v>7.7841158524926207E-2</c:v>
                </c:pt>
                <c:pt idx="139">
                  <c:v>2.3251662114537622E-2</c:v>
                </c:pt>
                <c:pt idx="140">
                  <c:v>6.0976828858027687E-2</c:v>
                </c:pt>
                <c:pt idx="141">
                  <c:v>1.65957907594649E-2</c:v>
                </c:pt>
                <c:pt idx="142">
                  <c:v>3.9051405107895031E-2</c:v>
                </c:pt>
                <c:pt idx="143">
                  <c:v>0.11063860506309933</c:v>
                </c:pt>
                <c:pt idx="144">
                  <c:v>5.627906463079603E-2</c:v>
                </c:pt>
                <c:pt idx="145">
                  <c:v>3.7519376420530687E-2</c:v>
                </c:pt>
                <c:pt idx="146">
                  <c:v>8.230005173006083E-2</c:v>
                </c:pt>
                <c:pt idx="147">
                  <c:v>2.0575012932515208E-2</c:v>
                </c:pt>
                <c:pt idx="148">
                  <c:v>9.5174926784464972E-2</c:v>
                </c:pt>
                <c:pt idx="149">
                  <c:v>7.5749074654955992E-2</c:v>
                </c:pt>
                <c:pt idx="150">
                  <c:v>0.12614741856019493</c:v>
                </c:pt>
                <c:pt idx="151">
                  <c:v>0.17383821263375621</c:v>
                </c:pt>
                <c:pt idx="152">
                  <c:v>5.070097824859772E-2</c:v>
                </c:pt>
                <c:pt idx="153">
                  <c:v>9.5602681419666907E-2</c:v>
                </c:pt>
                <c:pt idx="154">
                  <c:v>1.8895138981600453E-2</c:v>
                </c:pt>
                <c:pt idx="155">
                  <c:v>5.6685416944801358E-2</c:v>
                </c:pt>
                <c:pt idx="156">
                  <c:v>1.6900326082865905E-2</c:v>
                </c:pt>
                <c:pt idx="157">
                  <c:v>9.5335559686583055E-2</c:v>
                </c:pt>
                <c:pt idx="158">
                  <c:v>6.2464287169036237E-2</c:v>
                </c:pt>
                <c:pt idx="159">
                  <c:v>0.17013121502179399</c:v>
                </c:pt>
                <c:pt idx="160">
                  <c:v>7.6118502614975353E-2</c:v>
                </c:pt>
                <c:pt idx="161">
                  <c:v>0</c:v>
                </c:pt>
                <c:pt idx="162">
                  <c:v>7.6652674099134122E-2</c:v>
                </c:pt>
                <c:pt idx="163">
                  <c:v>1.7050554157998096E-2</c:v>
                </c:pt>
                <c:pt idx="164">
                  <c:v>8.5252770789990481E-2</c:v>
                </c:pt>
                <c:pt idx="165">
                  <c:v>1.7050554157998096E-2</c:v>
                </c:pt>
                <c:pt idx="166">
                  <c:v>3.4101108315996193E-2</c:v>
                </c:pt>
                <c:pt idx="167">
                  <c:v>0.1047177496100892</c:v>
                </c:pt>
                <c:pt idx="168">
                  <c:v>0.1047177496100892</c:v>
                </c:pt>
                <c:pt idx="169">
                  <c:v>9.5815842623917652E-2</c:v>
                </c:pt>
                <c:pt idx="170">
                  <c:v>3.4398940244283964E-2</c:v>
                </c:pt>
                <c:pt idx="171">
                  <c:v>1.7199470122141982E-2</c:v>
                </c:pt>
                <c:pt idx="172">
                  <c:v>5.1598410366425942E-2</c:v>
                </c:pt>
                <c:pt idx="173">
                  <c:v>7.7183148761566622E-2</c:v>
                </c:pt>
                <c:pt idx="174">
                  <c:v>3.8591574380783311E-2</c:v>
                </c:pt>
                <c:pt idx="175">
                  <c:v>0.11462358831641545</c:v>
                </c:pt>
                <c:pt idx="176">
                  <c:v>0</c:v>
                </c:pt>
                <c:pt idx="177">
                  <c:v>8.6735538833583564E-2</c:v>
                </c:pt>
                <c:pt idx="178">
                  <c:v>5.2090303379980211E-2</c:v>
                </c:pt>
                <c:pt idx="179">
                  <c:v>2.1305713071825105E-2</c:v>
                </c:pt>
                <c:pt idx="180">
                  <c:v>0.10652856535912553</c:v>
                </c:pt>
                <c:pt idx="181">
                  <c:v>2.3031262238821543E-2</c:v>
                </c:pt>
                <c:pt idx="182">
                  <c:v>0.14504843492422689</c:v>
                </c:pt>
                <c:pt idx="183">
                  <c:v>0.14504843492422689</c:v>
                </c:pt>
                <c:pt idx="184">
                  <c:v>2.7659651265774833E-2</c:v>
                </c:pt>
                <c:pt idx="185">
                  <c:v>6.942517368583935E-2</c:v>
                </c:pt>
                <c:pt idx="186">
                  <c:v>6.4275221228550505E-2</c:v>
                </c:pt>
                <c:pt idx="187">
                  <c:v>5.8674980925853375E-2</c:v>
                </c:pt>
                <c:pt idx="188">
                  <c:v>7.8233307901137833E-2</c:v>
                </c:pt>
                <c:pt idx="189">
                  <c:v>0</c:v>
                </c:pt>
                <c:pt idx="190">
                  <c:v>9.7791634876422284E-2</c:v>
                </c:pt>
                <c:pt idx="191">
                  <c:v>6.9973997828646231E-2</c:v>
                </c:pt>
                <c:pt idx="192">
                  <c:v>5.2480498371484677E-2</c:v>
                </c:pt>
                <c:pt idx="193">
                  <c:v>6.4631319361960787E-2</c:v>
                </c:pt>
                <c:pt idx="194">
                  <c:v>9.8441420329524937E-2</c:v>
                </c:pt>
                <c:pt idx="195">
                  <c:v>9.97794205066901E-2</c:v>
                </c:pt>
                <c:pt idx="196">
                  <c:v>6.4985466228660874E-2</c:v>
                </c:pt>
                <c:pt idx="197">
                  <c:v>0</c:v>
                </c:pt>
                <c:pt idx="198">
                  <c:v>3.9634777902614604E-2</c:v>
                </c:pt>
                <c:pt idx="199">
                  <c:v>0.12287030213758103</c:v>
                </c:pt>
                <c:pt idx="200">
                  <c:v>9.6055083552199411E-2</c:v>
                </c:pt>
                <c:pt idx="201">
                  <c:v>0.10319682073285188</c:v>
                </c:pt>
                <c:pt idx="202">
                  <c:v>2.177923118591318E-2</c:v>
                </c:pt>
                <c:pt idx="203">
                  <c:v>5.3348003395597851E-2</c:v>
                </c:pt>
                <c:pt idx="204">
                  <c:v>0</c:v>
                </c:pt>
                <c:pt idx="205">
                  <c:v>0.10049250353884356</c:v>
                </c:pt>
                <c:pt idx="206">
                  <c:v>3.4694215533433423E-2</c:v>
                </c:pt>
                <c:pt idx="207">
                  <c:v>0.12675244562149429</c:v>
                </c:pt>
                <c:pt idx="208">
                  <c:v>5.3776508298562641E-2</c:v>
                </c:pt>
                <c:pt idx="209">
                  <c:v>5.3776508298562641E-2</c:v>
                </c:pt>
                <c:pt idx="210">
                  <c:v>0</c:v>
                </c:pt>
                <c:pt idx="211">
                  <c:v>9.5174926784464972E-2</c:v>
                </c:pt>
                <c:pt idx="212">
                  <c:v>0.13503274421699349</c:v>
                </c:pt>
                <c:pt idx="213">
                  <c:v>0.11984430354239596</c:v>
                </c:pt>
                <c:pt idx="214">
                  <c:v>5.7133529980933781E-2</c:v>
                </c:pt>
                <c:pt idx="215">
                  <c:v>0.11063860506309933</c:v>
                </c:pt>
                <c:pt idx="216">
                  <c:v>0.100998766206608</c:v>
                </c:pt>
                <c:pt idx="217">
                  <c:v>9.0336042752633613E-2</c:v>
                </c:pt>
                <c:pt idx="218">
                  <c:v>0</c:v>
                </c:pt>
                <c:pt idx="219">
                  <c:v>0.16608079388145724</c:v>
                </c:pt>
                <c:pt idx="220">
                  <c:v>0.13597375033495773</c:v>
                </c:pt>
                <c:pt idx="221">
                  <c:v>7.6951516067175207E-2</c:v>
                </c:pt>
                <c:pt idx="222">
                  <c:v>0.12003566332574081</c:v>
                </c:pt>
                <c:pt idx="223">
                  <c:v>3.1455886972074638E-2</c:v>
                </c:pt>
                <c:pt idx="224">
                  <c:v>6.6728012958574653E-2</c:v>
                </c:pt>
                <c:pt idx="225">
                  <c:v>6.6728012958574653E-2</c:v>
                </c:pt>
                <c:pt idx="226">
                  <c:v>4.0651219238685123E-2</c:v>
                </c:pt>
                <c:pt idx="227">
                  <c:v>2.5749733986814481E-2</c:v>
                </c:pt>
                <c:pt idx="228">
                  <c:v>7.9398135866712016E-2</c:v>
                </c:pt>
                <c:pt idx="229">
                  <c:v>0.17638676215786159</c:v>
                </c:pt>
                <c:pt idx="230">
                  <c:v>7.2339374808653628E-2</c:v>
                </c:pt>
                <c:pt idx="231">
                  <c:v>8.9428119782323137E-2</c:v>
                </c:pt>
                <c:pt idx="232">
                  <c:v>0.13670323851420249</c:v>
                </c:pt>
                <c:pt idx="233">
                  <c:v>0.14168654673505843</c:v>
                </c:pt>
                <c:pt idx="234">
                  <c:v>0.11568658097263165</c:v>
                </c:pt>
                <c:pt idx="235">
                  <c:v>6.741242074259772E-2</c:v>
                </c:pt>
                <c:pt idx="236">
                  <c:v>0.1123540345709962</c:v>
                </c:pt>
                <c:pt idx="237">
                  <c:v>0.14548731167582415</c:v>
                </c:pt>
                <c:pt idx="238">
                  <c:v>0.13022575844995052</c:v>
                </c:pt>
                <c:pt idx="239">
                  <c:v>2.2584010688158403E-2</c:v>
                </c:pt>
                <c:pt idx="240">
                  <c:v>6.3877228415945092E-2</c:v>
                </c:pt>
                <c:pt idx="241">
                  <c:v>4.7907921311958819E-2</c:v>
                </c:pt>
                <c:pt idx="242">
                  <c:v>4.7907921311958819E-2</c:v>
                </c:pt>
                <c:pt idx="243">
                  <c:v>3.1938614207972546E-2</c:v>
                </c:pt>
                <c:pt idx="244">
                  <c:v>0</c:v>
                </c:pt>
                <c:pt idx="245">
                  <c:v>4.7907921311958819E-2</c:v>
                </c:pt>
                <c:pt idx="246">
                  <c:v>7.8363588270986856E-2</c:v>
                </c:pt>
                <c:pt idx="247">
                  <c:v>0.10733940562837513</c:v>
                </c:pt>
                <c:pt idx="248">
                  <c:v>5.5457428345894316E-2</c:v>
                </c:pt>
                <c:pt idx="249">
                  <c:v>6.8089949532617017E-2</c:v>
                </c:pt>
                <c:pt idx="250">
                  <c:v>4.5393299688411347E-2</c:v>
                </c:pt>
                <c:pt idx="251">
                  <c:v>0.11743685557842369</c:v>
                </c:pt>
                <c:pt idx="252">
                  <c:v>3.2177262215555127E-2</c:v>
                </c:pt>
                <c:pt idx="253">
                  <c:v>0.15441585066683852</c:v>
                </c:pt>
                <c:pt idx="254">
                  <c:v>9.3116261517355289E-2</c:v>
                </c:pt>
                <c:pt idx="255">
                  <c:v>7.4493009213884229E-2</c:v>
                </c:pt>
                <c:pt idx="256">
                  <c:v>4.8384628787678997E-2</c:v>
                </c:pt>
                <c:pt idx="257">
                  <c:v>8.0641047979465003E-2</c:v>
                </c:pt>
                <c:pt idx="258">
                  <c:v>8.0641047979465003E-2</c:v>
                </c:pt>
                <c:pt idx="259">
                  <c:v>1.6128209595892999E-2</c:v>
                </c:pt>
                <c:pt idx="260">
                  <c:v>4.8542490964971922E-2</c:v>
                </c:pt>
                <c:pt idx="261">
                  <c:v>0.14013010112880758</c:v>
                </c:pt>
                <c:pt idx="262">
                  <c:v>9.895817674273702E-2</c:v>
                </c:pt>
                <c:pt idx="263">
                  <c:v>4.947908837136851E-2</c:v>
                </c:pt>
                <c:pt idx="264">
                  <c:v>9.1681070231601339E-2</c:v>
                </c:pt>
                <c:pt idx="265">
                  <c:v>6.2830649766053515E-2</c:v>
                </c:pt>
                <c:pt idx="266">
                  <c:v>0.14023925090606984</c:v>
                </c:pt>
                <c:pt idx="267">
                  <c:v>6.7601304331463621E-2</c:v>
                </c:pt>
                <c:pt idx="268">
                  <c:v>1.8759688210265343E-2</c:v>
                </c:pt>
                <c:pt idx="269">
                  <c:v>1.6285561708356378E-2</c:v>
                </c:pt>
                <c:pt idx="270">
                  <c:v>0</c:v>
                </c:pt>
                <c:pt idx="271">
                  <c:v>8.489305285309931E-2</c:v>
                </c:pt>
                <c:pt idx="272">
                  <c:v>2.6721761810703914E-2</c:v>
                </c:pt>
                <c:pt idx="273">
                  <c:v>7.558055592640181E-2</c:v>
                </c:pt>
                <c:pt idx="274">
                  <c:v>0.12043864663145105</c:v>
                </c:pt>
                <c:pt idx="275">
                  <c:v>6.355703979105537E-2</c:v>
                </c:pt>
                <c:pt idx="276">
                  <c:v>3.1455886972074638E-2</c:v>
                </c:pt>
                <c:pt idx="277">
                  <c:v>4.9324223865143679E-2</c:v>
                </c:pt>
                <c:pt idx="278">
                  <c:v>1.6441407955047893E-2</c:v>
                </c:pt>
                <c:pt idx="279">
                  <c:v>4.9324223865143679E-2</c:v>
                </c:pt>
                <c:pt idx="280">
                  <c:v>0</c:v>
                </c:pt>
                <c:pt idx="281">
                  <c:v>7.6118502614975353E-2</c:v>
                </c:pt>
                <c:pt idx="282">
                  <c:v>4.2611426143650211E-2</c:v>
                </c:pt>
                <c:pt idx="283">
                  <c:v>8.5222852287300421E-2</c:v>
                </c:pt>
                <c:pt idx="284">
                  <c:v>0</c:v>
                </c:pt>
                <c:pt idx="285">
                  <c:v>7.0083246915980377E-2</c:v>
                </c:pt>
                <c:pt idx="286">
                  <c:v>9.3444329221307174E-2</c:v>
                </c:pt>
                <c:pt idx="287">
                  <c:v>0.17854228119041807</c:v>
                </c:pt>
                <c:pt idx="288">
                  <c:v>7.8753136263619947E-2</c:v>
                </c:pt>
                <c:pt idx="289">
                  <c:v>2.7100812825790084E-2</c:v>
                </c:pt>
                <c:pt idx="290">
                  <c:v>7.040997711102405E-2</c:v>
                </c:pt>
                <c:pt idx="291">
                  <c:v>7.040997711102405E-2</c:v>
                </c:pt>
                <c:pt idx="292">
                  <c:v>0.10712536871425082</c:v>
                </c:pt>
                <c:pt idx="293">
                  <c:v>3.8326337049567061E-2</c:v>
                </c:pt>
                <c:pt idx="294">
                  <c:v>3.8326337049567061E-2</c:v>
                </c:pt>
                <c:pt idx="295">
                  <c:v>8.2978953797324506E-2</c:v>
                </c:pt>
                <c:pt idx="296">
                  <c:v>8.2978953797324506E-2</c:v>
                </c:pt>
                <c:pt idx="297">
                  <c:v>6.6689784360215748E-2</c:v>
                </c:pt>
                <c:pt idx="298">
                  <c:v>6.4631319361960787E-2</c:v>
                </c:pt>
                <c:pt idx="299">
                  <c:v>5.7887361571174967E-2</c:v>
                </c:pt>
                <c:pt idx="300">
                  <c:v>3.7451344856998733E-2</c:v>
                </c:pt>
                <c:pt idx="301">
                  <c:v>6.6995002359229047E-2</c:v>
                </c:pt>
                <c:pt idx="302">
                  <c:v>0.15317221282951823</c:v>
                </c:pt>
                <c:pt idx="303">
                  <c:v>0.10830911038110146</c:v>
                </c:pt>
                <c:pt idx="304">
                  <c:v>4.3323644152440582E-2</c:v>
                </c:pt>
                <c:pt idx="305">
                  <c:v>9.6531786646665382E-2</c:v>
                </c:pt>
                <c:pt idx="306">
                  <c:v>0.11656500346434345</c:v>
                </c:pt>
                <c:pt idx="307">
                  <c:v>2.7474634799556887E-2</c:v>
                </c:pt>
                <c:pt idx="308">
                  <c:v>9.5174926784464972E-2</c:v>
                </c:pt>
                <c:pt idx="309">
                  <c:v>2.9184973697674706E-2</c:v>
                </c:pt>
                <c:pt idx="310">
                  <c:v>0.11676173778738931</c:v>
                </c:pt>
                <c:pt idx="311">
                  <c:v>7.7249201960443437E-2</c:v>
                </c:pt>
                <c:pt idx="312">
                  <c:v>0.11950335177458363</c:v>
                </c:pt>
                <c:pt idx="313">
                  <c:v>5.070097824859772E-2</c:v>
                </c:pt>
                <c:pt idx="314">
                  <c:v>0</c:v>
                </c:pt>
                <c:pt idx="315">
                  <c:v>5.8674980925853375E-2</c:v>
                </c:pt>
                <c:pt idx="316">
                  <c:v>0.15170001235655825</c:v>
                </c:pt>
                <c:pt idx="317">
                  <c:v>0.10948005371266056</c:v>
                </c:pt>
                <c:pt idx="318">
                  <c:v>4.3792021485064225E-2</c:v>
                </c:pt>
                <c:pt idx="319">
                  <c:v>0.16246366557165218</c:v>
                </c:pt>
                <c:pt idx="320">
                  <c:v>3.4026243004358796E-2</c:v>
                </c:pt>
                <c:pt idx="321">
                  <c:v>0.16235374958178281</c:v>
                </c:pt>
                <c:pt idx="322">
                  <c:v>2.9532426098857482E-2</c:v>
                </c:pt>
                <c:pt idx="323">
                  <c:v>5.9064852197714963E-2</c:v>
                </c:pt>
                <c:pt idx="324">
                  <c:v>0.13921719172928468</c:v>
                </c:pt>
                <c:pt idx="325">
                  <c:v>0.13022575844995052</c:v>
                </c:pt>
                <c:pt idx="326">
                  <c:v>0.11006085382922375</c:v>
                </c:pt>
                <c:pt idx="327">
                  <c:v>8.8048683063378999E-2</c:v>
                </c:pt>
                <c:pt idx="328">
                  <c:v>4.40243415316895E-2</c:v>
                </c:pt>
                <c:pt idx="329">
                  <c:v>6.8202216631992385E-2</c:v>
                </c:pt>
                <c:pt idx="330">
                  <c:v>1.7050554157998096E-2</c:v>
                </c:pt>
                <c:pt idx="331">
                  <c:v>1.7050554157998096E-2</c:v>
                </c:pt>
                <c:pt idx="332">
                  <c:v>8.5252770789990481E-2</c:v>
                </c:pt>
                <c:pt idx="333">
                  <c:v>5.9237304687911219E-2</c:v>
                </c:pt>
                <c:pt idx="334">
                  <c:v>5.9409256587159398E-2</c:v>
                </c:pt>
                <c:pt idx="335">
                  <c:v>5.9452166853921906E-2</c:v>
                </c:pt>
                <c:pt idx="336">
                  <c:v>0.13153126364038314</c:v>
                </c:pt>
                <c:pt idx="337">
                  <c:v>0.13153126364038314</c:v>
                </c:pt>
                <c:pt idx="338">
                  <c:v>2.6240249185742338E-2</c:v>
                </c:pt>
                <c:pt idx="339">
                  <c:v>4.8647447824728046E-2</c:v>
                </c:pt>
                <c:pt idx="340">
                  <c:v>0</c:v>
                </c:pt>
                <c:pt idx="341">
                  <c:v>8.5997350610709913E-2</c:v>
                </c:pt>
                <c:pt idx="342">
                  <c:v>5.1598410366425942E-2</c:v>
                </c:pt>
                <c:pt idx="343">
                  <c:v>6.8797880488567928E-2</c:v>
                </c:pt>
                <c:pt idx="344">
                  <c:v>6.8797880488567928E-2</c:v>
                </c:pt>
                <c:pt idx="345">
                  <c:v>8.5997350610709913E-2</c:v>
                </c:pt>
                <c:pt idx="346">
                  <c:v>5.6233733117495306E-2</c:v>
                </c:pt>
                <c:pt idx="347">
                  <c:v>0.11121335493095776</c:v>
                </c:pt>
                <c:pt idx="348">
                  <c:v>8.9627513830937727E-2</c:v>
                </c:pt>
                <c:pt idx="349">
                  <c:v>0.20544003098867097</c:v>
                </c:pt>
                <c:pt idx="350">
                  <c:v>0.19945658180040721</c:v>
                </c:pt>
                <c:pt idx="351">
                  <c:v>0.12214171281267283</c:v>
                </c:pt>
                <c:pt idx="352">
                  <c:v>1.994565818004072E-2</c:v>
                </c:pt>
                <c:pt idx="353">
                  <c:v>0.16557330010754556</c:v>
                </c:pt>
                <c:pt idx="354">
                  <c:v>6.7071089836742356E-2</c:v>
                </c:pt>
                <c:pt idx="355">
                  <c:v>9.9574744556789399E-2</c:v>
                </c:pt>
                <c:pt idx="356">
                  <c:v>0</c:v>
                </c:pt>
                <c:pt idx="357">
                  <c:v>6.9388431066866846E-2</c:v>
                </c:pt>
                <c:pt idx="358">
                  <c:v>0.23497141011424949</c:v>
                </c:pt>
                <c:pt idx="359">
                  <c:v>3.1698169527006138E-2</c:v>
                </c:pt>
                <c:pt idx="360">
                  <c:v>2.0073107771908509E-2</c:v>
                </c:pt>
                <c:pt idx="361">
                  <c:v>2.0073107771908509E-2</c:v>
                </c:pt>
                <c:pt idx="362">
                  <c:v>8.0292431087634036E-2</c:v>
                </c:pt>
                <c:pt idx="363">
                  <c:v>0.12711407958211074</c:v>
                </c:pt>
                <c:pt idx="364">
                  <c:v>0.1123540345709962</c:v>
                </c:pt>
                <c:pt idx="365">
                  <c:v>9.8544988396390407E-2</c:v>
                </c:pt>
                <c:pt idx="366">
                  <c:v>2.6626155916323436E-2</c:v>
                </c:pt>
                <c:pt idx="367">
                  <c:v>2.2584010688158403E-2</c:v>
                </c:pt>
                <c:pt idx="368">
                  <c:v>0.100998766206608</c:v>
                </c:pt>
                <c:pt idx="369">
                  <c:v>6.0599259723964793E-2</c:v>
                </c:pt>
                <c:pt idx="370">
                  <c:v>8.7467497285807785E-2</c:v>
                </c:pt>
                <c:pt idx="371">
                  <c:v>3.4986998914323116E-2</c:v>
                </c:pt>
                <c:pt idx="372">
                  <c:v>8.7467497285807785E-2</c:v>
                </c:pt>
                <c:pt idx="373">
                  <c:v>5.2480498371484677E-2</c:v>
                </c:pt>
                <c:pt idx="374">
                  <c:v>8.7467497285807785E-2</c:v>
                </c:pt>
                <c:pt idx="375">
                  <c:v>0.13429418219213549</c:v>
                </c:pt>
                <c:pt idx="376">
                  <c:v>2.6817026860851349E-2</c:v>
                </c:pt>
                <c:pt idx="377">
                  <c:v>0.1016280480967128</c:v>
                </c:pt>
                <c:pt idx="378">
                  <c:v>4.0651219238685123E-2</c:v>
                </c:pt>
                <c:pt idx="379">
                  <c:v>2.0325609619342561E-2</c:v>
                </c:pt>
                <c:pt idx="380">
                  <c:v>1.7638676215786159E-2</c:v>
                </c:pt>
                <c:pt idx="381">
                  <c:v>0</c:v>
                </c:pt>
                <c:pt idx="382">
                  <c:v>8.8193381078930794E-2</c:v>
                </c:pt>
                <c:pt idx="383">
                  <c:v>0</c:v>
                </c:pt>
                <c:pt idx="384">
                  <c:v>1.7638676215786159E-2</c:v>
                </c:pt>
                <c:pt idx="385">
                  <c:v>5.2916028647358476E-2</c:v>
                </c:pt>
                <c:pt idx="386">
                  <c:v>9.1903327697710951E-2</c:v>
                </c:pt>
                <c:pt idx="387">
                  <c:v>0.12523439749908061</c:v>
                </c:pt>
                <c:pt idx="388">
                  <c:v>6.1352074423525846E-2</c:v>
                </c:pt>
                <c:pt idx="389">
                  <c:v>0.12287030213758103</c:v>
                </c:pt>
                <c:pt idx="390">
                  <c:v>7.1130671194130468E-2</c:v>
                </c:pt>
                <c:pt idx="391">
                  <c:v>0</c:v>
                </c:pt>
                <c:pt idx="392">
                  <c:v>1.7782667798532617E-2</c:v>
                </c:pt>
                <c:pt idx="393">
                  <c:v>4.1150025865030415E-2</c:v>
                </c:pt>
                <c:pt idx="394">
                  <c:v>0.127294511297604</c:v>
                </c:pt>
                <c:pt idx="395">
                  <c:v>0</c:v>
                </c:pt>
                <c:pt idx="396">
                  <c:v>9.2125048955286171E-2</c:v>
                </c:pt>
                <c:pt idx="397">
                  <c:v>3.7177973721645073E-2</c:v>
                </c:pt>
                <c:pt idx="398">
                  <c:v>0.11577472314234993</c:v>
                </c:pt>
                <c:pt idx="399">
                  <c:v>0.21275768274072548</c:v>
                </c:pt>
                <c:pt idx="400">
                  <c:v>9.314364462675985E-2</c:v>
                </c:pt>
                <c:pt idx="401">
                  <c:v>0.13690828882699121</c:v>
                </c:pt>
                <c:pt idx="402">
                  <c:v>2.7381657765398242E-2</c:v>
                </c:pt>
                <c:pt idx="403">
                  <c:v>6.942517368583935E-2</c:v>
                </c:pt>
                <c:pt idx="404">
                  <c:v>8.279435077934208E-2</c:v>
                </c:pt>
                <c:pt idx="405">
                  <c:v>0.10349293847417759</c:v>
                </c:pt>
                <c:pt idx="406">
                  <c:v>4.139717538967104E-2</c:v>
                </c:pt>
                <c:pt idx="407">
                  <c:v>4.139717538967104E-2</c:v>
                </c:pt>
                <c:pt idx="408">
                  <c:v>0</c:v>
                </c:pt>
                <c:pt idx="409">
                  <c:v>8.9627513830937727E-2</c:v>
                </c:pt>
                <c:pt idx="410">
                  <c:v>6.2259820868660408E-2</c:v>
                </c:pt>
                <c:pt idx="411">
                  <c:v>5.0901774987865529E-2</c:v>
                </c:pt>
                <c:pt idx="412">
                  <c:v>0.15605861871721866</c:v>
                </c:pt>
                <c:pt idx="413">
                  <c:v>4.2909620307500965E-2</c:v>
                </c:pt>
                <c:pt idx="414">
                  <c:v>0.14722973679736459</c:v>
                </c:pt>
                <c:pt idx="415">
                  <c:v>5.8891894718945834E-2</c:v>
                </c:pt>
                <c:pt idx="416">
                  <c:v>6.2464287169036237E-2</c:v>
                </c:pt>
                <c:pt idx="417">
                  <c:v>0</c:v>
                </c:pt>
                <c:pt idx="418">
                  <c:v>0.12775445683189018</c:v>
                </c:pt>
                <c:pt idx="419">
                  <c:v>2.9618652343955609E-2</c:v>
                </c:pt>
                <c:pt idx="420">
                  <c:v>7.040997711102405E-2</c:v>
                </c:pt>
                <c:pt idx="421">
                  <c:v>0.11734996185170675</c:v>
                </c:pt>
                <c:pt idx="422">
                  <c:v>5.9409256587159398E-2</c:v>
                </c:pt>
                <c:pt idx="423">
                  <c:v>0.18962501544569782</c:v>
                </c:pt>
                <c:pt idx="424">
                  <c:v>0.11916142445925118</c:v>
                </c:pt>
                <c:pt idx="425">
                  <c:v>2.106496282274626E-2</c:v>
                </c:pt>
                <c:pt idx="426">
                  <c:v>0</c:v>
                </c:pt>
                <c:pt idx="427">
                  <c:v>0.12647045985368705</c:v>
                </c:pt>
                <c:pt idx="428">
                  <c:v>0.15808807481710879</c:v>
                </c:pt>
                <c:pt idx="429">
                  <c:v>0.11173951382082634</c:v>
                </c:pt>
                <c:pt idx="430">
                  <c:v>7.1058930710729412E-2</c:v>
                </c:pt>
                <c:pt idx="431">
                  <c:v>8.4742719721407164E-2</c:v>
                </c:pt>
                <c:pt idx="432">
                  <c:v>0.10592839965175896</c:v>
                </c:pt>
                <c:pt idx="433">
                  <c:v>5.5042011048392361E-2</c:v>
                </c:pt>
                <c:pt idx="434">
                  <c:v>3.6694674032261572E-2</c:v>
                </c:pt>
                <c:pt idx="435">
                  <c:v>3.6694674032261572E-2</c:v>
                </c:pt>
                <c:pt idx="436">
                  <c:v>0.14058433279373828</c:v>
                </c:pt>
                <c:pt idx="437">
                  <c:v>9.5174926784464972E-2</c:v>
                </c:pt>
                <c:pt idx="438">
                  <c:v>0.11896865848058122</c:v>
                </c:pt>
                <c:pt idx="439">
                  <c:v>5.5457428345894316E-2</c:v>
                </c:pt>
                <c:pt idx="440">
                  <c:v>1.848580944863144E-2</c:v>
                </c:pt>
                <c:pt idx="441">
                  <c:v>5.5457428345894316E-2</c:v>
                </c:pt>
                <c:pt idx="442">
                  <c:v>9.2429047243157203E-2</c:v>
                </c:pt>
                <c:pt idx="443">
                  <c:v>1.848580944863144E-2</c:v>
                </c:pt>
                <c:pt idx="444">
                  <c:v>4.2850147485700332E-2</c:v>
                </c:pt>
                <c:pt idx="445">
                  <c:v>0.12003566332574081</c:v>
                </c:pt>
                <c:pt idx="446">
                  <c:v>9.1151036782073272E-2</c:v>
                </c:pt>
                <c:pt idx="447">
                  <c:v>9.3116261517355289E-2</c:v>
                </c:pt>
                <c:pt idx="448">
                  <c:v>9.3116261517355289E-2</c:v>
                </c:pt>
                <c:pt idx="449">
                  <c:v>9.3116261517355289E-2</c:v>
                </c:pt>
                <c:pt idx="450">
                  <c:v>0</c:v>
                </c:pt>
                <c:pt idx="451">
                  <c:v>1.8623252303471057E-2</c:v>
                </c:pt>
                <c:pt idx="452">
                  <c:v>3.7246504606942114E-2</c:v>
                </c:pt>
                <c:pt idx="453">
                  <c:v>0.15233748065958624</c:v>
                </c:pt>
                <c:pt idx="454">
                  <c:v>6.4985466228660874E-2</c:v>
                </c:pt>
                <c:pt idx="455">
                  <c:v>4.3323644152440582E-2</c:v>
                </c:pt>
                <c:pt idx="456">
                  <c:v>5.627906463079603E-2</c:v>
                </c:pt>
                <c:pt idx="457">
                  <c:v>3.0717575534395258E-2</c:v>
                </c:pt>
                <c:pt idx="458">
                  <c:v>2.4323723912364023E-2</c:v>
                </c:pt>
                <c:pt idx="459">
                  <c:v>0</c:v>
                </c:pt>
                <c:pt idx="460">
                  <c:v>4.3558462371826361E-2</c:v>
                </c:pt>
                <c:pt idx="461">
                  <c:v>6.545468146441448E-2</c:v>
                </c:pt>
                <c:pt idx="462">
                  <c:v>5.6685416944801358E-2</c:v>
                </c:pt>
                <c:pt idx="463">
                  <c:v>9.4475694908002256E-2</c:v>
                </c:pt>
                <c:pt idx="464">
                  <c:v>3.7790277963200905E-2</c:v>
                </c:pt>
                <c:pt idx="465">
                  <c:v>5.6685416944801358E-2</c:v>
                </c:pt>
                <c:pt idx="466">
                  <c:v>0.12214171281267283</c:v>
                </c:pt>
                <c:pt idx="467">
                  <c:v>2.4428342562534566E-2</c:v>
                </c:pt>
                <c:pt idx="468">
                  <c:v>9.7713370250138265E-2</c:v>
                </c:pt>
                <c:pt idx="469">
                  <c:v>0.16402585213843729</c:v>
                </c:pt>
                <c:pt idx="470">
                  <c:v>8.7584042970128451E-2</c:v>
                </c:pt>
                <c:pt idx="471">
                  <c:v>8.7584042970128451E-2</c:v>
                </c:pt>
                <c:pt idx="472">
                  <c:v>0.13153126364038314</c:v>
                </c:pt>
                <c:pt idx="473">
                  <c:v>6.5765631820191572E-2</c:v>
                </c:pt>
                <c:pt idx="474">
                  <c:v>3.2882815910095786E-2</c:v>
                </c:pt>
                <c:pt idx="475">
                  <c:v>5.8019373969690757E-2</c:v>
                </c:pt>
                <c:pt idx="476">
                  <c:v>7.359754521491528E-2</c:v>
                </c:pt>
                <c:pt idx="477">
                  <c:v>0.15223700522995071</c:v>
                </c:pt>
                <c:pt idx="478">
                  <c:v>9.5148128268719184E-2</c:v>
                </c:pt>
                <c:pt idx="479">
                  <c:v>5.7088876961231515E-2</c:v>
                </c:pt>
                <c:pt idx="480">
                  <c:v>0.11006085382922375</c:v>
                </c:pt>
                <c:pt idx="481">
                  <c:v>8.8048683063378999E-2</c:v>
                </c:pt>
                <c:pt idx="482">
                  <c:v>0</c:v>
                </c:pt>
                <c:pt idx="483">
                  <c:v>7.3908741297292802E-2</c:v>
                </c:pt>
                <c:pt idx="484">
                  <c:v>1.916316852478353E-2</c:v>
                </c:pt>
                <c:pt idx="485">
                  <c:v>3.8326337049567061E-2</c:v>
                </c:pt>
                <c:pt idx="486">
                  <c:v>3.8326337049567061E-2</c:v>
                </c:pt>
                <c:pt idx="487">
                  <c:v>0.16634162581231668</c:v>
                </c:pt>
                <c:pt idx="488">
                  <c:v>0.13735460880086237</c:v>
                </c:pt>
                <c:pt idx="489">
                  <c:v>9.9369647027896968E-2</c:v>
                </c:pt>
                <c:pt idx="490">
                  <c:v>2.4842411756974242E-2</c:v>
                </c:pt>
                <c:pt idx="491">
                  <c:v>4.4485341972383102E-2</c:v>
                </c:pt>
                <c:pt idx="492">
                  <c:v>6.6728012958574653E-2</c:v>
                </c:pt>
                <c:pt idx="493">
                  <c:v>8.8970683944766205E-2</c:v>
                </c:pt>
                <c:pt idx="494">
                  <c:v>7.7183148761566622E-2</c:v>
                </c:pt>
                <c:pt idx="495">
                  <c:v>9.6478935951958278E-2</c:v>
                </c:pt>
                <c:pt idx="496">
                  <c:v>0.10049250353884356</c:v>
                </c:pt>
                <c:pt idx="497">
                  <c:v>2.5046879499816124E-2</c:v>
                </c:pt>
                <c:pt idx="498">
                  <c:v>7.5140638499448367E-2</c:v>
                </c:pt>
                <c:pt idx="499">
                  <c:v>9.7137502886952887E-2</c:v>
                </c:pt>
                <c:pt idx="500">
                  <c:v>0</c:v>
                </c:pt>
                <c:pt idx="501">
                  <c:v>5.8282501732171726E-2</c:v>
                </c:pt>
                <c:pt idx="502">
                  <c:v>9.5335559686583055E-2</c:v>
                </c:pt>
                <c:pt idx="503">
                  <c:v>3.5565335597065234E-2</c:v>
                </c:pt>
                <c:pt idx="504">
                  <c:v>0.13783649124566497</c:v>
                </c:pt>
                <c:pt idx="505">
                  <c:v>0.13516487945648231</c:v>
                </c:pt>
                <c:pt idx="506">
                  <c:v>6.7752032064475207E-2</c:v>
                </c:pt>
                <c:pt idx="507">
                  <c:v>4.5168021376316807E-2</c:v>
                </c:pt>
                <c:pt idx="508">
                  <c:v>6.7752032064475207E-2</c:v>
                </c:pt>
                <c:pt idx="509">
                  <c:v>9.7791634876422284E-2</c:v>
                </c:pt>
                <c:pt idx="510">
                  <c:v>6.3877228415945092E-2</c:v>
                </c:pt>
                <c:pt idx="511">
                  <c:v>0</c:v>
                </c:pt>
                <c:pt idx="512">
                  <c:v>6.3877228415945092E-2</c:v>
                </c:pt>
                <c:pt idx="513">
                  <c:v>4.7907921311958819E-2</c:v>
                </c:pt>
                <c:pt idx="514">
                  <c:v>4.7907921311958819E-2</c:v>
                </c:pt>
                <c:pt idx="515">
                  <c:v>4.7907921311958819E-2</c:v>
                </c:pt>
                <c:pt idx="516">
                  <c:v>4.7907921311958819E-2</c:v>
                </c:pt>
                <c:pt idx="517">
                  <c:v>6.3877228415945092E-2</c:v>
                </c:pt>
                <c:pt idx="518">
                  <c:v>6.3877228415945092E-2</c:v>
                </c:pt>
                <c:pt idx="519">
                  <c:v>7.9846535519931372E-2</c:v>
                </c:pt>
                <c:pt idx="520">
                  <c:v>0.10733940562837513</c:v>
                </c:pt>
                <c:pt idx="521">
                  <c:v>3.2018361184066473E-2</c:v>
                </c:pt>
                <c:pt idx="522">
                  <c:v>8.9883227656796974E-2</c:v>
                </c:pt>
                <c:pt idx="523">
                  <c:v>0.12675244562149429</c:v>
                </c:pt>
                <c:pt idx="524">
                  <c:v>0.10140195649719544</c:v>
                </c:pt>
                <c:pt idx="525">
                  <c:v>0.10140195649719544</c:v>
                </c:pt>
                <c:pt idx="526">
                  <c:v>0.11348324922102837</c:v>
                </c:pt>
                <c:pt idx="527">
                  <c:v>2.2696649844205673E-2</c:v>
                </c:pt>
                <c:pt idx="528">
                  <c:v>7.8753136263619947E-2</c:v>
                </c:pt>
                <c:pt idx="529">
                  <c:v>5.9064852197714957E-2</c:v>
                </c:pt>
                <c:pt idx="530">
                  <c:v>2.5450887493932765E-2</c:v>
                </c:pt>
                <c:pt idx="531">
                  <c:v>5.0901774987865529E-2</c:v>
                </c:pt>
                <c:pt idx="532">
                  <c:v>4.5617465494615546E-2</c:v>
                </c:pt>
                <c:pt idx="533">
                  <c:v>4.8384628787678997E-2</c:v>
                </c:pt>
                <c:pt idx="534">
                  <c:v>8.0641047979465003E-2</c:v>
                </c:pt>
                <c:pt idx="535">
                  <c:v>3.2256419191785998E-2</c:v>
                </c:pt>
                <c:pt idx="536">
                  <c:v>4.8384628787678997E-2</c:v>
                </c:pt>
                <c:pt idx="537">
                  <c:v>3.2256419191785998E-2</c:v>
                </c:pt>
                <c:pt idx="538">
                  <c:v>6.4512838383571997E-2</c:v>
                </c:pt>
                <c:pt idx="539">
                  <c:v>1.6128209595892999E-2</c:v>
                </c:pt>
                <c:pt idx="540">
                  <c:v>3.2256419191785998E-2</c:v>
                </c:pt>
                <c:pt idx="541">
                  <c:v>8.0641047979465003E-2</c:v>
                </c:pt>
                <c:pt idx="542">
                  <c:v>5.1101782732756076E-2</c:v>
                </c:pt>
                <c:pt idx="543">
                  <c:v>0.12775445683189018</c:v>
                </c:pt>
                <c:pt idx="544">
                  <c:v>7.9269555805229208E-2</c:v>
                </c:pt>
                <c:pt idx="545">
                  <c:v>0.15853911161045842</c:v>
                </c:pt>
                <c:pt idx="546">
                  <c:v>4.5840535115800669E-2</c:v>
                </c:pt>
                <c:pt idx="547">
                  <c:v>0.12825252677862534</c:v>
                </c:pt>
                <c:pt idx="548">
                  <c:v>5.1301010711450136E-2</c:v>
                </c:pt>
                <c:pt idx="549">
                  <c:v>0.12186998452766899</c:v>
                </c:pt>
                <c:pt idx="550">
                  <c:v>0.11515631119410771</c:v>
                </c:pt>
                <c:pt idx="551">
                  <c:v>6.9093786716464628E-2</c:v>
                </c:pt>
                <c:pt idx="552">
                  <c:v>9.2125048955286171E-2</c:v>
                </c:pt>
                <c:pt idx="553">
                  <c:v>9.9728290900203603E-2</c:v>
                </c:pt>
                <c:pt idx="554">
                  <c:v>9.9728290900203603E-2</c:v>
                </c:pt>
                <c:pt idx="555">
                  <c:v>7.978263272016288E-2</c:v>
                </c:pt>
                <c:pt idx="556">
                  <c:v>1.994565818004072E-2</c:v>
                </c:pt>
                <c:pt idx="557">
                  <c:v>9.9728290900203603E-2</c:v>
                </c:pt>
                <c:pt idx="558">
                  <c:v>8.1427808541781888E-2</c:v>
                </c:pt>
                <c:pt idx="559">
                  <c:v>8.1427808541781888E-2</c:v>
                </c:pt>
                <c:pt idx="560">
                  <c:v>4.8856685125069133E-2</c:v>
                </c:pt>
                <c:pt idx="561">
                  <c:v>3.2571123416712755E-2</c:v>
                </c:pt>
                <c:pt idx="562">
                  <c:v>6.514224683342551E-2</c:v>
                </c:pt>
                <c:pt idx="563">
                  <c:v>3.2571123416712755E-2</c:v>
                </c:pt>
                <c:pt idx="564">
                  <c:v>4.8856685125069133E-2</c:v>
                </c:pt>
                <c:pt idx="565">
                  <c:v>4.8856685125069133E-2</c:v>
                </c:pt>
                <c:pt idx="566">
                  <c:v>3.2571123416712755E-2</c:v>
                </c:pt>
                <c:pt idx="567">
                  <c:v>0</c:v>
                </c:pt>
                <c:pt idx="568">
                  <c:v>6.942517368583935E-2</c:v>
                </c:pt>
                <c:pt idx="569">
                  <c:v>2.314172456194645E-2</c:v>
                </c:pt>
                <c:pt idx="570">
                  <c:v>9.25668982477858E-2</c:v>
                </c:pt>
                <c:pt idx="571">
                  <c:v>6.0219323315725527E-2</c:v>
                </c:pt>
                <c:pt idx="572">
                  <c:v>0</c:v>
                </c:pt>
                <c:pt idx="573">
                  <c:v>2.0073107771908509E-2</c:v>
                </c:pt>
                <c:pt idx="574">
                  <c:v>2.0073107771908509E-2</c:v>
                </c:pt>
                <c:pt idx="575">
                  <c:v>4.0146215543817018E-2</c:v>
                </c:pt>
                <c:pt idx="576">
                  <c:v>8.0292431087634036E-2</c:v>
                </c:pt>
                <c:pt idx="577">
                  <c:v>8.0292431087634036E-2</c:v>
                </c:pt>
                <c:pt idx="578">
                  <c:v>0.10036553885954255</c:v>
                </c:pt>
                <c:pt idx="579">
                  <c:v>2.594705284164207E-2</c:v>
                </c:pt>
                <c:pt idx="580">
                  <c:v>9.8648447730287359E-2</c:v>
                </c:pt>
                <c:pt idx="581">
                  <c:v>0</c:v>
                </c:pt>
                <c:pt idx="582">
                  <c:v>9.3006648458150487E-2</c:v>
                </c:pt>
                <c:pt idx="583">
                  <c:v>3.2882815910095786E-2</c:v>
                </c:pt>
                <c:pt idx="584">
                  <c:v>1.6441407955047893E-2</c:v>
                </c:pt>
                <c:pt idx="585">
                  <c:v>4.9324223865143679E-2</c:v>
                </c:pt>
                <c:pt idx="586">
                  <c:v>4.9324223865143679E-2</c:v>
                </c:pt>
                <c:pt idx="587">
                  <c:v>4.9324223865143679E-2</c:v>
                </c:pt>
                <c:pt idx="588">
                  <c:v>8.2207039775239465E-2</c:v>
                </c:pt>
                <c:pt idx="589">
                  <c:v>7.8135455069970314E-2</c:v>
                </c:pt>
                <c:pt idx="590">
                  <c:v>5.7133529980933781E-2</c:v>
                </c:pt>
                <c:pt idx="591">
                  <c:v>0.100998766206608</c:v>
                </c:pt>
                <c:pt idx="592">
                  <c:v>6.0599259723964793E-2</c:v>
                </c:pt>
                <c:pt idx="593">
                  <c:v>0.100998766206608</c:v>
                </c:pt>
                <c:pt idx="594">
                  <c:v>0</c:v>
                </c:pt>
                <c:pt idx="595">
                  <c:v>0.14023925090606984</c:v>
                </c:pt>
                <c:pt idx="596">
                  <c:v>0.17529906363258729</c:v>
                </c:pt>
                <c:pt idx="597">
                  <c:v>7.8428647301097873E-2</c:v>
                </c:pt>
                <c:pt idx="598">
                  <c:v>6.6383163037859599E-2</c:v>
                </c:pt>
                <c:pt idx="599">
                  <c:v>8.2978953797324506E-2</c:v>
                </c:pt>
                <c:pt idx="600">
                  <c:v>7.4355947443290146E-2</c:v>
                </c:pt>
                <c:pt idx="601">
                  <c:v>0.14416667334923927</c:v>
                </c:pt>
                <c:pt idx="602">
                  <c:v>5.2674511966129503E-2</c:v>
                </c:pt>
                <c:pt idx="603">
                  <c:v>0.14168654673505843</c:v>
                </c:pt>
                <c:pt idx="604">
                  <c:v>4.0901382949017233E-2</c:v>
                </c:pt>
                <c:pt idx="605">
                  <c:v>4.0901382949017233E-2</c:v>
                </c:pt>
                <c:pt idx="606">
                  <c:v>4.0901382949017233E-2</c:v>
                </c:pt>
                <c:pt idx="607">
                  <c:v>8.1802765898034466E-2</c:v>
                </c:pt>
                <c:pt idx="608">
                  <c:v>0.10225345737254309</c:v>
                </c:pt>
                <c:pt idx="609">
                  <c:v>6.1352074423525846E-2</c:v>
                </c:pt>
                <c:pt idx="610">
                  <c:v>2.643390678853787E-2</c:v>
                </c:pt>
                <c:pt idx="611">
                  <c:v>1.6748750589807262E-2</c:v>
                </c:pt>
                <c:pt idx="612">
                  <c:v>5.0246251769421782E-2</c:v>
                </c:pt>
                <c:pt idx="613">
                  <c:v>8.3743752949036313E-2</c:v>
                </c:pt>
                <c:pt idx="614">
                  <c:v>5.0246251769421782E-2</c:v>
                </c:pt>
                <c:pt idx="615">
                  <c:v>8.3743752949036313E-2</c:v>
                </c:pt>
                <c:pt idx="616">
                  <c:v>5.0246251769421782E-2</c:v>
                </c:pt>
                <c:pt idx="617">
                  <c:v>0.11638984934065932</c:v>
                </c:pt>
                <c:pt idx="618">
                  <c:v>8.230005173006083E-2</c:v>
                </c:pt>
                <c:pt idx="619">
                  <c:v>0.11896865848058122</c:v>
                </c:pt>
                <c:pt idx="620">
                  <c:v>5.3252311832646872E-2</c:v>
                </c:pt>
                <c:pt idx="621">
                  <c:v>5.3252311832646872E-2</c:v>
                </c:pt>
                <c:pt idx="622">
                  <c:v>4.7801340709833454E-2</c:v>
                </c:pt>
                <c:pt idx="623">
                  <c:v>0.11950335177458363</c:v>
                </c:pt>
                <c:pt idx="624">
                  <c:v>0</c:v>
                </c:pt>
                <c:pt idx="625">
                  <c:v>0.10349293847417759</c:v>
                </c:pt>
                <c:pt idx="626">
                  <c:v>4.139717538967104E-2</c:v>
                </c:pt>
                <c:pt idx="627">
                  <c:v>2.069858769483552E-2</c:v>
                </c:pt>
                <c:pt idx="628">
                  <c:v>8.4501630414329523E-2</c:v>
                </c:pt>
                <c:pt idx="629">
                  <c:v>3.3800652165731811E-2</c:v>
                </c:pt>
                <c:pt idx="630">
                  <c:v>1.6900326082865905E-2</c:v>
                </c:pt>
                <c:pt idx="631">
                  <c:v>3.3800652165731811E-2</c:v>
                </c:pt>
                <c:pt idx="632">
                  <c:v>5.070097824859772E-2</c:v>
                </c:pt>
                <c:pt idx="633">
                  <c:v>4.3205756466841799E-2</c:v>
                </c:pt>
                <c:pt idx="634">
                  <c:v>5.3634053721702699E-2</c:v>
                </c:pt>
                <c:pt idx="635">
                  <c:v>2.4007132665148163E-2</c:v>
                </c:pt>
                <c:pt idx="636">
                  <c:v>0</c:v>
                </c:pt>
                <c:pt idx="637">
                  <c:v>2.0821429056345413E-2</c:v>
                </c:pt>
                <c:pt idx="638">
                  <c:v>6.2464287169036237E-2</c:v>
                </c:pt>
                <c:pt idx="639">
                  <c:v>4.1642858112690827E-2</c:v>
                </c:pt>
                <c:pt idx="640">
                  <c:v>4.1642858112690827E-2</c:v>
                </c:pt>
                <c:pt idx="641">
                  <c:v>0.10764781874563005</c:v>
                </c:pt>
                <c:pt idx="642">
                  <c:v>0.13455977343203757</c:v>
                </c:pt>
                <c:pt idx="643">
                  <c:v>9.5576002841940913E-2</c:v>
                </c:pt>
                <c:pt idx="644">
                  <c:v>0.12056562468108939</c:v>
                </c:pt>
                <c:pt idx="645">
                  <c:v>3.4101108315996193E-2</c:v>
                </c:pt>
                <c:pt idx="646">
                  <c:v>8.5252770789990481E-2</c:v>
                </c:pt>
                <c:pt idx="647">
                  <c:v>3.4101108315996193E-2</c:v>
                </c:pt>
                <c:pt idx="648">
                  <c:v>2.70065488433987E-2</c:v>
                </c:pt>
                <c:pt idx="649">
                  <c:v>8.3774199688071357E-2</c:v>
                </c:pt>
                <c:pt idx="650">
                  <c:v>0.1047177496100892</c:v>
                </c:pt>
                <c:pt idx="651">
                  <c:v>7.26559600184013E-2</c:v>
                </c:pt>
                <c:pt idx="652">
                  <c:v>9.68746133578684E-2</c:v>
                </c:pt>
                <c:pt idx="653">
                  <c:v>4.84373066789342E-2</c:v>
                </c:pt>
                <c:pt idx="654">
                  <c:v>4.84373066789342E-2</c:v>
                </c:pt>
                <c:pt idx="655">
                  <c:v>3.209791003010886E-2</c:v>
                </c:pt>
                <c:pt idx="656">
                  <c:v>2.7194750066991548E-2</c:v>
                </c:pt>
                <c:pt idx="657">
                  <c:v>7.2971171737092069E-2</c:v>
                </c:pt>
                <c:pt idx="658">
                  <c:v>8.4259851290985038E-2</c:v>
                </c:pt>
                <c:pt idx="659">
                  <c:v>0.10532481411373129</c:v>
                </c:pt>
                <c:pt idx="660">
                  <c:v>0</c:v>
                </c:pt>
                <c:pt idx="661">
                  <c:v>0</c:v>
                </c:pt>
                <c:pt idx="662">
                  <c:v>2.1185679930351791E-2</c:v>
                </c:pt>
                <c:pt idx="663">
                  <c:v>4.2371359860703582E-2</c:v>
                </c:pt>
                <c:pt idx="664">
                  <c:v>0.10952663106159297</c:v>
                </c:pt>
                <c:pt idx="665">
                  <c:v>0.12965661293441086</c:v>
                </c:pt>
                <c:pt idx="666">
                  <c:v>9.8130060286553702E-2</c:v>
                </c:pt>
                <c:pt idx="667">
                  <c:v>3.4694215533433423E-2</c:v>
                </c:pt>
                <c:pt idx="668">
                  <c:v>1.7347107766716711E-2</c:v>
                </c:pt>
                <c:pt idx="669">
                  <c:v>6.9388431066866846E-2</c:v>
                </c:pt>
                <c:pt idx="670">
                  <c:v>0.1702061461925804</c:v>
                </c:pt>
                <c:pt idx="671">
                  <c:v>0.11656500346434345</c:v>
                </c:pt>
                <c:pt idx="672">
                  <c:v>0.10989853919822755</c:v>
                </c:pt>
                <c:pt idx="673">
                  <c:v>2.1305713071825105E-2</c:v>
                </c:pt>
                <c:pt idx="674">
                  <c:v>8.5222852287300421E-2</c:v>
                </c:pt>
                <c:pt idx="675">
                  <c:v>9.2125048955286171E-2</c:v>
                </c:pt>
                <c:pt idx="676">
                  <c:v>4.9272494198195203E-2</c:v>
                </c:pt>
                <c:pt idx="677">
                  <c:v>4.9272494198195203E-2</c:v>
                </c:pt>
                <c:pt idx="678">
                  <c:v>8.2978953797324506E-2</c:v>
                </c:pt>
                <c:pt idx="679">
                  <c:v>6.4275221228550505E-2</c:v>
                </c:pt>
                <c:pt idx="680">
                  <c:v>4.2850147485700332E-2</c:v>
                </c:pt>
                <c:pt idx="681">
                  <c:v>6.4275221228550505E-2</c:v>
                </c:pt>
                <c:pt idx="682">
                  <c:v>6.4275221228550505E-2</c:v>
                </c:pt>
                <c:pt idx="683">
                  <c:v>8.7467497285807785E-2</c:v>
                </c:pt>
                <c:pt idx="684">
                  <c:v>6.9973997828646231E-2</c:v>
                </c:pt>
                <c:pt idx="685">
                  <c:v>8.7467497285807785E-2</c:v>
                </c:pt>
                <c:pt idx="686">
                  <c:v>7.4527235270922726E-2</c:v>
                </c:pt>
                <c:pt idx="687">
                  <c:v>3.0467496131917248E-2</c:v>
                </c:pt>
                <c:pt idx="688">
                  <c:v>4.3087546241307187E-2</c:v>
                </c:pt>
                <c:pt idx="689">
                  <c:v>6.4631319361960787E-2</c:v>
                </c:pt>
                <c:pt idx="690">
                  <c:v>0</c:v>
                </c:pt>
                <c:pt idx="691">
                  <c:v>7.4834565380017579E-2</c:v>
                </c:pt>
                <c:pt idx="692">
                  <c:v>2.4944855126672525E-2</c:v>
                </c:pt>
                <c:pt idx="693">
                  <c:v>2.4944855126672525E-2</c:v>
                </c:pt>
                <c:pt idx="694">
                  <c:v>8.8193381078930794E-2</c:v>
                </c:pt>
                <c:pt idx="695">
                  <c:v>8.8193381078930794E-2</c:v>
                </c:pt>
                <c:pt idx="696">
                  <c:v>7.0554704863144635E-2</c:v>
                </c:pt>
                <c:pt idx="697">
                  <c:v>5.2916028647358476E-2</c:v>
                </c:pt>
                <c:pt idx="698">
                  <c:v>7.0554704863144635E-2</c:v>
                </c:pt>
                <c:pt idx="699">
                  <c:v>8.6647288304881165E-2</c:v>
                </c:pt>
                <c:pt idx="700">
                  <c:v>4.3323644152440582E-2</c:v>
                </c:pt>
                <c:pt idx="701">
                  <c:v>2.1661822076220291E-2</c:v>
                </c:pt>
                <c:pt idx="702">
                  <c:v>8.6647288304881165E-2</c:v>
                </c:pt>
                <c:pt idx="703">
                  <c:v>0.15358787767197629</c:v>
                </c:pt>
                <c:pt idx="704">
                  <c:v>3.31915815189298E-2</c:v>
                </c:pt>
                <c:pt idx="705">
                  <c:v>9.9804975487390007E-2</c:v>
                </c:pt>
                <c:pt idx="706">
                  <c:v>0.12574244987930067</c:v>
                </c:pt>
                <c:pt idx="707">
                  <c:v>8.7116924743652721E-2</c:v>
                </c:pt>
                <c:pt idx="708">
                  <c:v>6.5337693557739537E-2</c:v>
                </c:pt>
                <c:pt idx="709">
                  <c:v>8.8913338992663085E-2</c:v>
                </c:pt>
                <c:pt idx="710">
                  <c:v>5.3348003395597851E-2</c:v>
                </c:pt>
                <c:pt idx="711">
                  <c:v>5.3348003395597851E-2</c:v>
                </c:pt>
                <c:pt idx="712">
                  <c:v>5.0499383103303992E-2</c:v>
                </c:pt>
                <c:pt idx="713">
                  <c:v>8.489305285309931E-2</c:v>
                </c:pt>
                <c:pt idx="714">
                  <c:v>0</c:v>
                </c:pt>
                <c:pt idx="715">
                  <c:v>3.5851005532375094E-2</c:v>
                </c:pt>
                <c:pt idx="716">
                  <c:v>8.9627513830937727E-2</c:v>
                </c:pt>
                <c:pt idx="717">
                  <c:v>3.5851005532375094E-2</c:v>
                </c:pt>
                <c:pt idx="718">
                  <c:v>0</c:v>
                </c:pt>
                <c:pt idx="719">
                  <c:v>7.1702011064750187E-2</c:v>
                </c:pt>
                <c:pt idx="720">
                  <c:v>7.1702011064750187E-2</c:v>
                </c:pt>
                <c:pt idx="721">
                  <c:v>5.3776508298562641E-2</c:v>
                </c:pt>
                <c:pt idx="722">
                  <c:v>8.8048683063378999E-2</c:v>
                </c:pt>
                <c:pt idx="723">
                  <c:v>7.6352662481798297E-2</c:v>
                </c:pt>
                <c:pt idx="724">
                  <c:v>0.11390941570444024</c:v>
                </c:pt>
                <c:pt idx="725">
                  <c:v>0.16862559943860556</c:v>
                </c:pt>
                <c:pt idx="726">
                  <c:v>5.1101782732756076E-2</c:v>
                </c:pt>
                <c:pt idx="727">
                  <c:v>2.5550891366378038E-2</c:v>
                </c:pt>
                <c:pt idx="728">
                  <c:v>3.6134417101053445E-2</c:v>
                </c:pt>
                <c:pt idx="729">
                  <c:v>9.0336042752633613E-2</c:v>
                </c:pt>
                <c:pt idx="730">
                  <c:v>9.0336042752633613E-2</c:v>
                </c:pt>
                <c:pt idx="731">
                  <c:v>0</c:v>
                </c:pt>
                <c:pt idx="732">
                  <c:v>7.2268834202106891E-2</c:v>
                </c:pt>
                <c:pt idx="733">
                  <c:v>2.8655897079103862E-2</c:v>
                </c:pt>
                <c:pt idx="734">
                  <c:v>5.1301010711450136E-2</c:v>
                </c:pt>
                <c:pt idx="735">
                  <c:v>2.2242670986191551E-2</c:v>
                </c:pt>
                <c:pt idx="736">
                  <c:v>8.8970683944766205E-2</c:v>
                </c:pt>
                <c:pt idx="737">
                  <c:v>0.11121335493095776</c:v>
                </c:pt>
                <c:pt idx="738">
                  <c:v>0.11121335493095776</c:v>
                </c:pt>
                <c:pt idx="739">
                  <c:v>7.7249201960443437E-2</c:v>
                </c:pt>
                <c:pt idx="740">
                  <c:v>5.46234345474787E-2</c:v>
                </c:pt>
                <c:pt idx="741">
                  <c:v>7.2831246063304933E-2</c:v>
                </c:pt>
                <c:pt idx="742">
                  <c:v>9.1039057579131166E-2</c:v>
                </c:pt>
                <c:pt idx="743">
                  <c:v>7.2831246063304933E-2</c:v>
                </c:pt>
                <c:pt idx="744">
                  <c:v>5.46234345474787E-2</c:v>
                </c:pt>
                <c:pt idx="745">
                  <c:v>0.22357029945580784</c:v>
                </c:pt>
                <c:pt idx="746">
                  <c:v>0.15808807481710879</c:v>
                </c:pt>
                <c:pt idx="747">
                  <c:v>0.11178514972790392</c:v>
                </c:pt>
                <c:pt idx="748">
                  <c:v>0.12924290848817754</c:v>
                </c:pt>
                <c:pt idx="749">
                  <c:v>0.13700139206034728</c:v>
                </c:pt>
                <c:pt idx="750">
                  <c:v>0.18347337016130785</c:v>
                </c:pt>
                <c:pt idx="751">
                  <c:v>6.741242074259772E-2</c:v>
                </c:pt>
                <c:pt idx="752">
                  <c:v>6.741242074259772E-2</c:v>
                </c:pt>
                <c:pt idx="753">
                  <c:v>6.741242074259772E-2</c:v>
                </c:pt>
                <c:pt idx="754">
                  <c:v>0.1123540345709962</c:v>
                </c:pt>
                <c:pt idx="755">
                  <c:v>7.3389348064523144E-2</c:v>
                </c:pt>
                <c:pt idx="756">
                  <c:v>3.6694674032261572E-2</c:v>
                </c:pt>
                <c:pt idx="757">
                  <c:v>9.1736685080653926E-2</c:v>
                </c:pt>
                <c:pt idx="758">
                  <c:v>7.3389348064523144E-2</c:v>
                </c:pt>
                <c:pt idx="759">
                  <c:v>5.5042011048392361E-2</c:v>
                </c:pt>
                <c:pt idx="760">
                  <c:v>9.1736685080653926E-2</c:v>
                </c:pt>
                <c:pt idx="761">
                  <c:v>6.3717335227960609E-2</c:v>
                </c:pt>
                <c:pt idx="762">
                  <c:v>0.13789198470208178</c:v>
                </c:pt>
                <c:pt idx="763">
                  <c:v>0.11292005344079202</c:v>
                </c:pt>
                <c:pt idx="764">
                  <c:v>4.5168021376316807E-2</c:v>
                </c:pt>
                <c:pt idx="765">
                  <c:v>5.8369947395349411E-2</c:v>
                </c:pt>
                <c:pt idx="766">
                  <c:v>5.2285764867398582E-2</c:v>
                </c:pt>
                <c:pt idx="767">
                  <c:v>3.697161889726288E-2</c:v>
                </c:pt>
                <c:pt idx="768">
                  <c:v>9.2429047243157203E-2</c:v>
                </c:pt>
                <c:pt idx="769">
                  <c:v>7.394323779452576E-2</c:v>
                </c:pt>
                <c:pt idx="770">
                  <c:v>9.2429047243157203E-2</c:v>
                </c:pt>
                <c:pt idx="771">
                  <c:v>5.5457428345894316E-2</c:v>
                </c:pt>
                <c:pt idx="772">
                  <c:v>8.7816670320015749E-2</c:v>
                </c:pt>
                <c:pt idx="773">
                  <c:v>0.14636111720002626</c:v>
                </c:pt>
                <c:pt idx="774">
                  <c:v>6.419582006021772E-2</c:v>
                </c:pt>
                <c:pt idx="775">
                  <c:v>0.14679606947302962</c:v>
                </c:pt>
                <c:pt idx="776">
                  <c:v>3.4767642526751241E-2</c:v>
                </c:pt>
                <c:pt idx="777">
                  <c:v>0.10430292758025372</c:v>
                </c:pt>
                <c:pt idx="778">
                  <c:v>0.11153392116493521</c:v>
                </c:pt>
                <c:pt idx="779">
                  <c:v>0</c:v>
                </c:pt>
                <c:pt idx="780">
                  <c:v>1.8623252303471057E-2</c:v>
                </c:pt>
                <c:pt idx="781">
                  <c:v>7.4493009213884229E-2</c:v>
                </c:pt>
                <c:pt idx="782">
                  <c:v>5.5869756910413168E-2</c:v>
                </c:pt>
                <c:pt idx="783">
                  <c:v>9.3116261517355289E-2</c:v>
                </c:pt>
                <c:pt idx="784">
                  <c:v>3.7246504606942114E-2</c:v>
                </c:pt>
                <c:pt idx="785">
                  <c:v>6.4670764784834536E-2</c:v>
                </c:pt>
                <c:pt idx="786">
                  <c:v>2.9532426098857482E-2</c:v>
                </c:pt>
                <c:pt idx="787">
                  <c:v>0.10573562715415148</c:v>
                </c:pt>
                <c:pt idx="788">
                  <c:v>7.9301720365613615E-2</c:v>
                </c:pt>
                <c:pt idx="789">
                  <c:v>2.643390678853787E-2</c:v>
                </c:pt>
                <c:pt idx="790">
                  <c:v>2.2920267557900335E-2</c:v>
                </c:pt>
                <c:pt idx="791">
                  <c:v>4.5840535115800669E-2</c:v>
                </c:pt>
                <c:pt idx="792">
                  <c:v>1.8759688210265343E-2</c:v>
                </c:pt>
                <c:pt idx="793">
                  <c:v>5.627906463079603E-2</c:v>
                </c:pt>
                <c:pt idx="794">
                  <c:v>3.7519376420530687E-2</c:v>
                </c:pt>
                <c:pt idx="795">
                  <c:v>5.627906463079603E-2</c:v>
                </c:pt>
                <c:pt idx="796">
                  <c:v>9.3798441051326717E-2</c:v>
                </c:pt>
                <c:pt idx="797">
                  <c:v>5.627906463079603E-2</c:v>
                </c:pt>
                <c:pt idx="798">
                  <c:v>0.13313077958161718</c:v>
                </c:pt>
                <c:pt idx="799">
                  <c:v>7.0554704863144635E-2</c:v>
                </c:pt>
                <c:pt idx="800">
                  <c:v>2.6721761810703914E-2</c:v>
                </c:pt>
                <c:pt idx="801">
                  <c:v>8.0165285432111738E-2</c:v>
                </c:pt>
                <c:pt idx="802">
                  <c:v>4.62834491238929E-2</c:v>
                </c:pt>
                <c:pt idx="803">
                  <c:v>5.6685416944801358E-2</c:v>
                </c:pt>
                <c:pt idx="804">
                  <c:v>7.558055592640181E-2</c:v>
                </c:pt>
                <c:pt idx="805">
                  <c:v>3.2805170427687456E-2</c:v>
                </c:pt>
                <c:pt idx="806">
                  <c:v>0.16402585213843729</c:v>
                </c:pt>
                <c:pt idx="807">
                  <c:v>2.996107588559899E-2</c:v>
                </c:pt>
                <c:pt idx="808">
                  <c:v>0.11984430354239596</c:v>
                </c:pt>
                <c:pt idx="809">
                  <c:v>9.3006648458150487E-2</c:v>
                </c:pt>
                <c:pt idx="810">
                  <c:v>9.5148128268719184E-2</c:v>
                </c:pt>
                <c:pt idx="811">
                  <c:v>7.6118502614975353E-2</c:v>
                </c:pt>
                <c:pt idx="812">
                  <c:v>7.1273935531006111E-2</c:v>
                </c:pt>
                <c:pt idx="813">
                  <c:v>0</c:v>
                </c:pt>
                <c:pt idx="814">
                  <c:v>9.3444329221307174E-2</c:v>
                </c:pt>
                <c:pt idx="815">
                  <c:v>5.40130976867974E-2</c:v>
                </c:pt>
                <c:pt idx="816">
                  <c:v>2.70065488433987E-2</c:v>
                </c:pt>
                <c:pt idx="817">
                  <c:v>0</c:v>
                </c:pt>
                <c:pt idx="818">
                  <c:v>3.3114660021509111E-2</c:v>
                </c:pt>
                <c:pt idx="819">
                  <c:v>0</c:v>
                </c:pt>
                <c:pt idx="820">
                  <c:v>3.8326337049567061E-2</c:v>
                </c:pt>
                <c:pt idx="821">
                  <c:v>5.7489505574350591E-2</c:v>
                </c:pt>
                <c:pt idx="822">
                  <c:v>1.916316852478353E-2</c:v>
                </c:pt>
                <c:pt idx="823">
                  <c:v>6.0767357854715515E-2</c:v>
                </c:pt>
                <c:pt idx="824">
                  <c:v>0.12232947881562362</c:v>
                </c:pt>
                <c:pt idx="825">
                  <c:v>0.10877900026796619</c:v>
                </c:pt>
                <c:pt idx="826">
                  <c:v>0</c:v>
                </c:pt>
                <c:pt idx="827">
                  <c:v>9.4313597513954239E-2</c:v>
                </c:pt>
                <c:pt idx="828">
                  <c:v>0.10915345576526767</c:v>
                </c:pt>
                <c:pt idx="829">
                  <c:v>3.8591574380783311E-2</c:v>
                </c:pt>
                <c:pt idx="830">
                  <c:v>3.8591574380783311E-2</c:v>
                </c:pt>
                <c:pt idx="831">
                  <c:v>0</c:v>
                </c:pt>
                <c:pt idx="832">
                  <c:v>6.1102166767996728E-2</c:v>
                </c:pt>
                <c:pt idx="833">
                  <c:v>0.13690828882699121</c:v>
                </c:pt>
                <c:pt idx="834">
                  <c:v>9.1903327697710951E-2</c:v>
                </c:pt>
                <c:pt idx="835">
                  <c:v>3.364941806411418E-2</c:v>
                </c:pt>
                <c:pt idx="836">
                  <c:v>7.1381195088348726E-2</c:v>
                </c:pt>
                <c:pt idx="837">
                  <c:v>9.5174926784464972E-2</c:v>
                </c:pt>
                <c:pt idx="838">
                  <c:v>3.8855001154781153E-2</c:v>
                </c:pt>
                <c:pt idx="839">
                  <c:v>3.8855001154781153E-2</c:v>
                </c:pt>
                <c:pt idx="840">
                  <c:v>7.7710002309562307E-2</c:v>
                </c:pt>
                <c:pt idx="841">
                  <c:v>3.8855001154781153E-2</c:v>
                </c:pt>
                <c:pt idx="842">
                  <c:v>4.7801340709833454E-2</c:v>
                </c:pt>
                <c:pt idx="843">
                  <c:v>2.7659651265774833E-2</c:v>
                </c:pt>
                <c:pt idx="844">
                  <c:v>9.7791634876422284E-2</c:v>
                </c:pt>
                <c:pt idx="845">
                  <c:v>9.7791634876422284E-2</c:v>
                </c:pt>
                <c:pt idx="846">
                  <c:v>9.2896906061867693E-2</c:v>
                </c:pt>
                <c:pt idx="847">
                  <c:v>2.4007132665148163E-2</c:v>
                </c:pt>
                <c:pt idx="848">
                  <c:v>3.9376568131809973E-2</c:v>
                </c:pt>
                <c:pt idx="849">
                  <c:v>0.11137375338342774</c:v>
                </c:pt>
                <c:pt idx="850">
                  <c:v>7.8753136263619947E-2</c:v>
                </c:pt>
                <c:pt idx="851">
                  <c:v>5.9064852197714957E-2</c:v>
                </c:pt>
                <c:pt idx="852">
                  <c:v>7.8753136263619947E-2</c:v>
                </c:pt>
                <c:pt idx="853">
                  <c:v>1.9688284065904987E-2</c:v>
                </c:pt>
                <c:pt idx="854">
                  <c:v>1.9688284065904987E-2</c:v>
                </c:pt>
                <c:pt idx="855">
                  <c:v>0.17125174007543409</c:v>
                </c:pt>
                <c:pt idx="856">
                  <c:v>7.26559600184013E-2</c:v>
                </c:pt>
                <c:pt idx="857">
                  <c:v>0.1210932666973355</c:v>
                </c:pt>
                <c:pt idx="858">
                  <c:v>3.7040531573832393E-2</c:v>
                </c:pt>
                <c:pt idx="859">
                  <c:v>0.17162362268509179</c:v>
                </c:pt>
                <c:pt idx="860">
                  <c:v>7.9269555805229208E-2</c:v>
                </c:pt>
                <c:pt idx="861">
                  <c:v>7.9269555805229208E-2</c:v>
                </c:pt>
                <c:pt idx="862">
                  <c:v>5.9452166853921906E-2</c:v>
                </c:pt>
                <c:pt idx="863">
                  <c:v>0</c:v>
                </c:pt>
                <c:pt idx="864">
                  <c:v>7.9269555805229208E-2</c:v>
                </c:pt>
                <c:pt idx="865">
                  <c:v>9.908694475653651E-2</c:v>
                </c:pt>
                <c:pt idx="866">
                  <c:v>5.9452166853921906E-2</c:v>
                </c:pt>
                <c:pt idx="867">
                  <c:v>0.17199470122141983</c:v>
                </c:pt>
                <c:pt idx="868">
                  <c:v>2.4323723912364023E-2</c:v>
                </c:pt>
                <c:pt idx="869">
                  <c:v>7.978263272016288E-2</c:v>
                </c:pt>
                <c:pt idx="870">
                  <c:v>0.15808807481710879</c:v>
                </c:pt>
                <c:pt idx="871">
                  <c:v>5.6595368568732873E-2</c:v>
                </c:pt>
                <c:pt idx="872">
                  <c:v>0.13877686213373369</c:v>
                </c:pt>
                <c:pt idx="873">
                  <c:v>4.9065030143276851E-2</c:v>
                </c:pt>
                <c:pt idx="874">
                  <c:v>2.4532515071638426E-2</c:v>
                </c:pt>
                <c:pt idx="875">
                  <c:v>4.9065030143276851E-2</c:v>
                </c:pt>
                <c:pt idx="876">
                  <c:v>6.0219323315725527E-2</c:v>
                </c:pt>
                <c:pt idx="877">
                  <c:v>6.0219323315725527E-2</c:v>
                </c:pt>
                <c:pt idx="878">
                  <c:v>4.0146215543817018E-2</c:v>
                </c:pt>
                <c:pt idx="879">
                  <c:v>2.4636247099097602E-2</c:v>
                </c:pt>
                <c:pt idx="880">
                  <c:v>0.11390941570444024</c:v>
                </c:pt>
                <c:pt idx="881">
                  <c:v>0.14283382495233446</c:v>
                </c:pt>
                <c:pt idx="882">
                  <c:v>0</c:v>
                </c:pt>
                <c:pt idx="883">
                  <c:v>6.0599259723964793E-2</c:v>
                </c:pt>
                <c:pt idx="884">
                  <c:v>0.100998766206608</c:v>
                </c:pt>
                <c:pt idx="885">
                  <c:v>0.14327948539551932</c:v>
                </c:pt>
                <c:pt idx="886">
                  <c:v>2.4842411756974242E-2</c:v>
                </c:pt>
                <c:pt idx="887">
                  <c:v>2.8744752787175292E-2</c:v>
                </c:pt>
                <c:pt idx="888">
                  <c:v>8.1302438477370245E-2</c:v>
                </c:pt>
                <c:pt idx="889">
                  <c:v>6.0976828858027687E-2</c:v>
                </c:pt>
                <c:pt idx="890">
                  <c:v>0.11568658097263165</c:v>
                </c:pt>
                <c:pt idx="891">
                  <c:v>8.6764935729473747E-2</c:v>
                </c:pt>
                <c:pt idx="892">
                  <c:v>0.10225345737254309</c:v>
                </c:pt>
                <c:pt idx="893">
                  <c:v>2.0450691474508616E-2</c:v>
                </c:pt>
                <c:pt idx="894">
                  <c:v>8.1802765898034466E-2</c:v>
                </c:pt>
                <c:pt idx="895">
                  <c:v>2.0450691474508616E-2</c:v>
                </c:pt>
                <c:pt idx="896">
                  <c:v>2.0450691474508616E-2</c:v>
                </c:pt>
                <c:pt idx="897">
                  <c:v>5.0296979951720271E-2</c:v>
                </c:pt>
                <c:pt idx="898">
                  <c:v>4.1150025865030415E-2</c:v>
                </c:pt>
                <c:pt idx="899">
                  <c:v>2.0575012932515208E-2</c:v>
                </c:pt>
                <c:pt idx="900">
                  <c:v>6.209576308450656E-2</c:v>
                </c:pt>
                <c:pt idx="901">
                  <c:v>0.10180354997573106</c:v>
                </c:pt>
                <c:pt idx="902">
                  <c:v>0.13153126364038314</c:v>
                </c:pt>
                <c:pt idx="903">
                  <c:v>8.8337842078418743E-2</c:v>
                </c:pt>
                <c:pt idx="904">
                  <c:v>8.3285716225381654E-2</c:v>
                </c:pt>
                <c:pt idx="905">
                  <c:v>0.10410714528172707</c:v>
                </c:pt>
                <c:pt idx="906">
                  <c:v>0.12775445683189018</c:v>
                </c:pt>
                <c:pt idx="907">
                  <c:v>0.12825252677862534</c:v>
                </c:pt>
                <c:pt idx="908">
                  <c:v>4.1887099844035679E-2</c:v>
                </c:pt>
                <c:pt idx="909">
                  <c:v>6.2830649766053515E-2</c:v>
                </c:pt>
                <c:pt idx="910">
                  <c:v>8.3774199688071357E-2</c:v>
                </c:pt>
                <c:pt idx="911">
                  <c:v>4.2129925645492519E-2</c:v>
                </c:pt>
                <c:pt idx="912">
                  <c:v>2.5848581697635507E-2</c:v>
                </c:pt>
                <c:pt idx="913">
                  <c:v>7.7841158524926207E-2</c:v>
                </c:pt>
                <c:pt idx="914">
                  <c:v>0.10378821136656828</c:v>
                </c:pt>
                <c:pt idx="915">
                  <c:v>8.4742719721407164E-2</c:v>
                </c:pt>
                <c:pt idx="916">
                  <c:v>2.1185679930351791E-2</c:v>
                </c:pt>
                <c:pt idx="917">
                  <c:v>6.355703979105537E-2</c:v>
                </c:pt>
                <c:pt idx="918">
                  <c:v>8.4742719721407164E-2</c:v>
                </c:pt>
                <c:pt idx="919">
                  <c:v>0.10592839965175896</c:v>
                </c:pt>
                <c:pt idx="920">
                  <c:v>0.10592839965175896</c:v>
                </c:pt>
                <c:pt idx="921">
                  <c:v>0.10592839965175896</c:v>
                </c:pt>
                <c:pt idx="922">
                  <c:v>0.15879627173342403</c:v>
                </c:pt>
                <c:pt idx="923">
                  <c:v>0.13022575844995052</c:v>
                </c:pt>
                <c:pt idx="924">
                  <c:v>0.13459767225645672</c:v>
                </c:pt>
                <c:pt idx="925">
                  <c:v>2.1305713071825105E-2</c:v>
                </c:pt>
                <c:pt idx="926">
                  <c:v>0.10652856535912553</c:v>
                </c:pt>
                <c:pt idx="927">
                  <c:v>2.1305713071825105E-2</c:v>
                </c:pt>
                <c:pt idx="928">
                  <c:v>0</c:v>
                </c:pt>
                <c:pt idx="929">
                  <c:v>2.6240249185742338E-2</c:v>
                </c:pt>
                <c:pt idx="930">
                  <c:v>6.4275221228550505E-2</c:v>
                </c:pt>
                <c:pt idx="931">
                  <c:v>6.4275221228550505E-2</c:v>
                </c:pt>
                <c:pt idx="932">
                  <c:v>2.1425073742850166E-2</c:v>
                </c:pt>
                <c:pt idx="933">
                  <c:v>4.2850147485700332E-2</c:v>
                </c:pt>
                <c:pt idx="934">
                  <c:v>2.6337255983064752E-2</c:v>
                </c:pt>
                <c:pt idx="935">
                  <c:v>0.13610497201743518</c:v>
                </c:pt>
                <c:pt idx="936">
                  <c:v>8.6175092482614374E-2</c:v>
                </c:pt>
                <c:pt idx="937">
                  <c:v>0</c:v>
                </c:pt>
                <c:pt idx="938">
                  <c:v>0</c:v>
                </c:pt>
                <c:pt idx="939">
                  <c:v>7.9301720365613615E-2</c:v>
                </c:pt>
                <c:pt idx="940">
                  <c:v>0.15275541691999181</c:v>
                </c:pt>
                <c:pt idx="941">
                  <c:v>0.16210223316494496</c:v>
                </c:pt>
                <c:pt idx="942">
                  <c:v>9.1903327697710951E-2</c:v>
                </c:pt>
                <c:pt idx="943">
                  <c:v>0.10612082197139161</c:v>
                </c:pt>
                <c:pt idx="944">
                  <c:v>4.3323644152440582E-2</c:v>
                </c:pt>
                <c:pt idx="945">
                  <c:v>8.6647288304881165E-2</c:v>
                </c:pt>
                <c:pt idx="946">
                  <c:v>5.3252311832646872E-2</c:v>
                </c:pt>
                <c:pt idx="947">
                  <c:v>0.1088961559295659</c:v>
                </c:pt>
                <c:pt idx="948">
                  <c:v>2.6721761810703914E-2</c:v>
                </c:pt>
                <c:pt idx="949">
                  <c:v>2.6721761810703914E-2</c:v>
                </c:pt>
                <c:pt idx="950">
                  <c:v>5.3634053721702699E-2</c:v>
                </c:pt>
                <c:pt idx="951">
                  <c:v>4.3792021485064225E-2</c:v>
                </c:pt>
                <c:pt idx="952">
                  <c:v>4.3792021485064225E-2</c:v>
                </c:pt>
                <c:pt idx="953">
                  <c:v>0</c:v>
                </c:pt>
                <c:pt idx="954">
                  <c:v>0.13207302459506851</c:v>
                </c:pt>
                <c:pt idx="955">
                  <c:v>2.201217076584475E-2</c:v>
                </c:pt>
                <c:pt idx="956">
                  <c:v>6.6036512297534253E-2</c:v>
                </c:pt>
                <c:pt idx="957">
                  <c:v>8.1019646530196096E-2</c:v>
                </c:pt>
                <c:pt idx="958">
                  <c:v>9.38799694813654E-2</c:v>
                </c:pt>
                <c:pt idx="959">
                  <c:v>2.2127721012619866E-2</c:v>
                </c:pt>
                <c:pt idx="960">
                  <c:v>0.20760099235182156</c:v>
                </c:pt>
                <c:pt idx="961">
                  <c:v>0.13597375033495773</c:v>
                </c:pt>
                <c:pt idx="962">
                  <c:v>8.1584250200974651E-2</c:v>
                </c:pt>
                <c:pt idx="963">
                  <c:v>0.11121335493095776</c:v>
                </c:pt>
                <c:pt idx="964">
                  <c:v>2.2242670986191551E-2</c:v>
                </c:pt>
                <c:pt idx="965">
                  <c:v>0.17602494277756012</c:v>
                </c:pt>
                <c:pt idx="966">
                  <c:v>0.11597279809151986</c:v>
                </c:pt>
                <c:pt idx="967">
                  <c:v>0.12547851936331283</c:v>
                </c:pt>
                <c:pt idx="968">
                  <c:v>0.13690828882699121</c:v>
                </c:pt>
                <c:pt idx="969">
                  <c:v>2.7381657765398242E-2</c:v>
                </c:pt>
                <c:pt idx="970">
                  <c:v>0.11178514972790392</c:v>
                </c:pt>
                <c:pt idx="971">
                  <c:v>6.7071089836742356E-2</c:v>
                </c:pt>
                <c:pt idx="972">
                  <c:v>4.4714059891161569E-2</c:v>
                </c:pt>
                <c:pt idx="973">
                  <c:v>0</c:v>
                </c:pt>
                <c:pt idx="974">
                  <c:v>6.3396339054012277E-2</c:v>
                </c:pt>
                <c:pt idx="975">
                  <c:v>8.2423904398670658E-2</c:v>
                </c:pt>
                <c:pt idx="976">
                  <c:v>5.4949269599113774E-2</c:v>
                </c:pt>
                <c:pt idx="977">
                  <c:v>0.1123540345709962</c:v>
                </c:pt>
                <c:pt idx="978">
                  <c:v>0.1123540345709962</c:v>
                </c:pt>
                <c:pt idx="979">
                  <c:v>8.988322765679696E-2</c:v>
                </c:pt>
                <c:pt idx="980">
                  <c:v>2.247080691419924E-2</c:v>
                </c:pt>
                <c:pt idx="981">
                  <c:v>0.1123540345709962</c:v>
                </c:pt>
                <c:pt idx="982">
                  <c:v>3.5565335597065234E-2</c:v>
                </c:pt>
                <c:pt idx="983">
                  <c:v>3.5565335597065234E-2</c:v>
                </c:pt>
                <c:pt idx="984">
                  <c:v>8.9996645023879107E-2</c:v>
                </c:pt>
                <c:pt idx="985">
                  <c:v>0.15620562043158012</c:v>
                </c:pt>
                <c:pt idx="986">
                  <c:v>0.11292005344079202</c:v>
                </c:pt>
                <c:pt idx="987">
                  <c:v>4.7907921311958819E-2</c:v>
                </c:pt>
                <c:pt idx="988">
                  <c:v>7.9846535519931372E-2</c:v>
                </c:pt>
                <c:pt idx="989">
                  <c:v>0</c:v>
                </c:pt>
                <c:pt idx="990">
                  <c:v>3.1938614207972546E-2</c:v>
                </c:pt>
                <c:pt idx="991">
                  <c:v>6.3877228415945092E-2</c:v>
                </c:pt>
                <c:pt idx="992">
                  <c:v>1.5969307103986273E-2</c:v>
                </c:pt>
                <c:pt idx="993">
                  <c:v>3.1938614207972546E-2</c:v>
                </c:pt>
                <c:pt idx="994">
                  <c:v>0</c:v>
                </c:pt>
                <c:pt idx="995">
                  <c:v>0</c:v>
                </c:pt>
                <c:pt idx="996">
                  <c:v>6.3877228415945092E-2</c:v>
                </c:pt>
                <c:pt idx="997">
                  <c:v>6.4036722368132945E-2</c:v>
                </c:pt>
                <c:pt idx="998">
                  <c:v>8.3255090846068816E-2</c:v>
                </c:pt>
                <c:pt idx="999">
                  <c:v>0.21215751882934003</c:v>
                </c:pt>
                <c:pt idx="1000">
                  <c:v>4.5393299688411347E-2</c:v>
                </c:pt>
                <c:pt idx="1001">
                  <c:v>6.8089949532617017E-2</c:v>
                </c:pt>
                <c:pt idx="1002">
                  <c:v>2.2696649844205673E-2</c:v>
                </c:pt>
                <c:pt idx="1003">
                  <c:v>9.0786599376822694E-2</c:v>
                </c:pt>
                <c:pt idx="1004">
                  <c:v>9.1234930989231092E-2</c:v>
                </c:pt>
                <c:pt idx="1005">
                  <c:v>0.11404366373653886</c:v>
                </c:pt>
                <c:pt idx="1006">
                  <c:v>0.11404366373653886</c:v>
                </c:pt>
                <c:pt idx="1007">
                  <c:v>8.0641047979465003E-2</c:v>
                </c:pt>
                <c:pt idx="1008">
                  <c:v>3.2256419191785998E-2</c:v>
                </c:pt>
                <c:pt idx="1009">
                  <c:v>6.4512838383571997E-2</c:v>
                </c:pt>
                <c:pt idx="1010">
                  <c:v>0</c:v>
                </c:pt>
                <c:pt idx="1011">
                  <c:v>3.2256419191785998E-2</c:v>
                </c:pt>
                <c:pt idx="1012">
                  <c:v>8.0641047979465003E-2</c:v>
                </c:pt>
                <c:pt idx="1013">
                  <c:v>3.2256419191785998E-2</c:v>
                </c:pt>
                <c:pt idx="1014">
                  <c:v>8.0641047979465003E-2</c:v>
                </c:pt>
                <c:pt idx="1015">
                  <c:v>1.6128209595892999E-2</c:v>
                </c:pt>
                <c:pt idx="1016">
                  <c:v>9.7006147177251811E-2</c:v>
                </c:pt>
                <c:pt idx="1017">
                  <c:v>4.5840535115800669E-2</c:v>
                </c:pt>
                <c:pt idx="1018">
                  <c:v>0.11460133778950167</c:v>
                </c:pt>
                <c:pt idx="1019">
                  <c:v>0</c:v>
                </c:pt>
                <c:pt idx="1020">
                  <c:v>3.2492733114330437E-2</c:v>
                </c:pt>
                <c:pt idx="1021">
                  <c:v>6.514224683342551E-2</c:v>
                </c:pt>
                <c:pt idx="1022">
                  <c:v>6.514224683342551E-2</c:v>
                </c:pt>
                <c:pt idx="1023">
                  <c:v>8.1427808541781888E-2</c:v>
                </c:pt>
                <c:pt idx="1024">
                  <c:v>6.514224683342551E-2</c:v>
                </c:pt>
                <c:pt idx="1025">
                  <c:v>3.2571123416712755E-2</c:v>
                </c:pt>
                <c:pt idx="1026">
                  <c:v>1.6285561708356378E-2</c:v>
                </c:pt>
                <c:pt idx="1027">
                  <c:v>0</c:v>
                </c:pt>
                <c:pt idx="1028">
                  <c:v>6.514224683342551E-2</c:v>
                </c:pt>
                <c:pt idx="1029">
                  <c:v>0.13090936292882896</c:v>
                </c:pt>
                <c:pt idx="1030">
                  <c:v>2.8387661250009796E-2</c:v>
                </c:pt>
                <c:pt idx="1031">
                  <c:v>0.11355064500003918</c:v>
                </c:pt>
                <c:pt idx="1032">
                  <c:v>0.11008402209678472</c:v>
                </c:pt>
                <c:pt idx="1033">
                  <c:v>0.18382052916646446</c:v>
                </c:pt>
                <c:pt idx="1034">
                  <c:v>2.3251662114537622E-2</c:v>
                </c:pt>
                <c:pt idx="1035">
                  <c:v>6.9754986343612865E-2</c:v>
                </c:pt>
                <c:pt idx="1036">
                  <c:v>4.6503324229075244E-2</c:v>
                </c:pt>
                <c:pt idx="1037">
                  <c:v>2.3251662114537622E-2</c:v>
                </c:pt>
                <c:pt idx="1038">
                  <c:v>0</c:v>
                </c:pt>
                <c:pt idx="1039">
                  <c:v>6.5765631820191572E-2</c:v>
                </c:pt>
                <c:pt idx="1040">
                  <c:v>3.2882815910095786E-2</c:v>
                </c:pt>
                <c:pt idx="1041">
                  <c:v>4.9324223865143679E-2</c:v>
                </c:pt>
                <c:pt idx="1042">
                  <c:v>8.2207039775239465E-2</c:v>
                </c:pt>
                <c:pt idx="1043">
                  <c:v>1.6441407955047893E-2</c:v>
                </c:pt>
                <c:pt idx="1044">
                  <c:v>8.2207039775239465E-2</c:v>
                </c:pt>
                <c:pt idx="1045">
                  <c:v>3.2882815910095786E-2</c:v>
                </c:pt>
                <c:pt idx="1046">
                  <c:v>8.2207039775239465E-2</c:v>
                </c:pt>
                <c:pt idx="1047">
                  <c:v>6.5765631820191572E-2</c:v>
                </c:pt>
                <c:pt idx="1048">
                  <c:v>4.3675398051684314E-2</c:v>
                </c:pt>
                <c:pt idx="1049">
                  <c:v>2.8744752787175292E-2</c:v>
                </c:pt>
                <c:pt idx="1050">
                  <c:v>2.8744752787175292E-2</c:v>
                </c:pt>
                <c:pt idx="1051">
                  <c:v>0.11497901114870117</c:v>
                </c:pt>
                <c:pt idx="1052">
                  <c:v>9.38799694813654E-2</c:v>
                </c:pt>
                <c:pt idx="1053">
                  <c:v>8.2978953797324506E-2</c:v>
                </c:pt>
                <c:pt idx="1054">
                  <c:v>6.6383163037859599E-2</c:v>
                </c:pt>
                <c:pt idx="1055">
                  <c:v>1.65957907594649E-2</c:v>
                </c:pt>
                <c:pt idx="1056">
                  <c:v>6.6383163037859599E-2</c:v>
                </c:pt>
                <c:pt idx="1057">
                  <c:v>3.31915815189298E-2</c:v>
                </c:pt>
                <c:pt idx="1058">
                  <c:v>6.6383163037859599E-2</c:v>
                </c:pt>
                <c:pt idx="1059">
                  <c:v>6.6383163037859599E-2</c:v>
                </c:pt>
                <c:pt idx="1060">
                  <c:v>8.2978953797324506E-2</c:v>
                </c:pt>
                <c:pt idx="1061">
                  <c:v>8.2978953797324506E-2</c:v>
                </c:pt>
                <c:pt idx="1062">
                  <c:v>3.31915815189298E-2</c:v>
                </c:pt>
                <c:pt idx="1063">
                  <c:v>8.2978953797324506E-2</c:v>
                </c:pt>
                <c:pt idx="1064">
                  <c:v>3.31915815189298E-2</c:v>
                </c:pt>
                <c:pt idx="1065">
                  <c:v>3.31915815189298E-2</c:v>
                </c:pt>
                <c:pt idx="1066">
                  <c:v>8.2978953797324506E-2</c:v>
                </c:pt>
                <c:pt idx="1067">
                  <c:v>0.11533333867939143</c:v>
                </c:pt>
                <c:pt idx="1068">
                  <c:v>2.357839937848856E-2</c:v>
                </c:pt>
                <c:pt idx="1069">
                  <c:v>9.4313597513954239E-2</c:v>
                </c:pt>
                <c:pt idx="1070">
                  <c:v>2.357839937848856E-2</c:v>
                </c:pt>
                <c:pt idx="1071">
                  <c:v>5.8019373969690757E-2</c:v>
                </c:pt>
                <c:pt idx="1072">
                  <c:v>0</c:v>
                </c:pt>
                <c:pt idx="1073">
                  <c:v>1.6748750589807262E-2</c:v>
                </c:pt>
                <c:pt idx="1074">
                  <c:v>6.6995002359229047E-2</c:v>
                </c:pt>
                <c:pt idx="1075">
                  <c:v>6.6995002359229047E-2</c:v>
                </c:pt>
                <c:pt idx="1076">
                  <c:v>3.3497501179614524E-2</c:v>
                </c:pt>
                <c:pt idx="1077">
                  <c:v>3.3497501179614524E-2</c:v>
                </c:pt>
                <c:pt idx="1078">
                  <c:v>3.3497501179614524E-2</c:v>
                </c:pt>
                <c:pt idx="1079">
                  <c:v>5.0246251769421782E-2</c:v>
                </c:pt>
                <c:pt idx="1080">
                  <c:v>3.3497501179614524E-2</c:v>
                </c:pt>
                <c:pt idx="1081">
                  <c:v>6.6995002359229047E-2</c:v>
                </c:pt>
                <c:pt idx="1082">
                  <c:v>3.3497501179614524E-2</c:v>
                </c:pt>
                <c:pt idx="1083">
                  <c:v>0.16460010346012166</c:v>
                </c:pt>
                <c:pt idx="1084">
                  <c:v>4.7801340709833454E-2</c:v>
                </c:pt>
                <c:pt idx="1085">
                  <c:v>8.4501630414329523E-2</c:v>
                </c:pt>
                <c:pt idx="1086">
                  <c:v>6.7601304331463621E-2</c:v>
                </c:pt>
                <c:pt idx="1087">
                  <c:v>3.3800652165731811E-2</c:v>
                </c:pt>
                <c:pt idx="1088">
                  <c:v>5.070097824859772E-2</c:v>
                </c:pt>
                <c:pt idx="1089">
                  <c:v>5.070097824859772E-2</c:v>
                </c:pt>
                <c:pt idx="1090">
                  <c:v>5.070097824859772E-2</c:v>
                </c:pt>
                <c:pt idx="1091">
                  <c:v>1.6900326082865905E-2</c:v>
                </c:pt>
                <c:pt idx="1092">
                  <c:v>1.6900326082865905E-2</c:v>
                </c:pt>
                <c:pt idx="1093">
                  <c:v>9.6028530660592651E-2</c:v>
                </c:pt>
                <c:pt idx="1094">
                  <c:v>9.6028530660592651E-2</c:v>
                </c:pt>
                <c:pt idx="1095">
                  <c:v>0.19029625653743837</c:v>
                </c:pt>
                <c:pt idx="1096">
                  <c:v>0.16681621058788398</c:v>
                </c:pt>
                <c:pt idx="1097">
                  <c:v>2.9532426098857482E-2</c:v>
                </c:pt>
                <c:pt idx="1098">
                  <c:v>9.6452499744871509E-2</c:v>
                </c:pt>
                <c:pt idx="1099">
                  <c:v>0</c:v>
                </c:pt>
                <c:pt idx="1100">
                  <c:v>2.4113124936217877E-2</c:v>
                </c:pt>
                <c:pt idx="1101">
                  <c:v>5.1151662473994289E-2</c:v>
                </c:pt>
                <c:pt idx="1102">
                  <c:v>6.8202216631992385E-2</c:v>
                </c:pt>
                <c:pt idx="1103">
                  <c:v>0</c:v>
                </c:pt>
                <c:pt idx="1104">
                  <c:v>6.8202216631992385E-2</c:v>
                </c:pt>
                <c:pt idx="1105">
                  <c:v>6.8202216631992385E-2</c:v>
                </c:pt>
                <c:pt idx="1106">
                  <c:v>1.7050554157998096E-2</c:v>
                </c:pt>
                <c:pt idx="1107">
                  <c:v>8.5252770789990481E-2</c:v>
                </c:pt>
                <c:pt idx="1108">
                  <c:v>0.11477922123034506</c:v>
                </c:pt>
                <c:pt idx="1109">
                  <c:v>0</c:v>
                </c:pt>
                <c:pt idx="1110">
                  <c:v>1.7199470122141982E-2</c:v>
                </c:pt>
                <c:pt idx="1111">
                  <c:v>1.7199470122141982E-2</c:v>
                </c:pt>
                <c:pt idx="1112">
                  <c:v>5.1598410366425942E-2</c:v>
                </c:pt>
                <c:pt idx="1113">
                  <c:v>8.5997350610709913E-2</c:v>
                </c:pt>
                <c:pt idx="1114">
                  <c:v>1.7199470122141982E-2</c:v>
                </c:pt>
                <c:pt idx="1115">
                  <c:v>0.13789198470208178</c:v>
                </c:pt>
                <c:pt idx="1116">
                  <c:v>5.975167588729182E-2</c:v>
                </c:pt>
                <c:pt idx="1117">
                  <c:v>2.4428342562534566E-2</c:v>
                </c:pt>
                <c:pt idx="1118">
                  <c:v>4.8856685125069133E-2</c:v>
                </c:pt>
                <c:pt idx="1119">
                  <c:v>9.7713370250138265E-2</c:v>
                </c:pt>
                <c:pt idx="1120">
                  <c:v>0.1201842880653041</c:v>
                </c:pt>
                <c:pt idx="1121">
                  <c:v>7.359754521491528E-2</c:v>
                </c:pt>
                <c:pt idx="1122">
                  <c:v>9.8130060286553702E-2</c:v>
                </c:pt>
                <c:pt idx="1123">
                  <c:v>3.4694215533433423E-2</c:v>
                </c:pt>
                <c:pt idx="1124">
                  <c:v>0</c:v>
                </c:pt>
                <c:pt idx="1125">
                  <c:v>5.2041323300150134E-2</c:v>
                </c:pt>
                <c:pt idx="1126">
                  <c:v>0</c:v>
                </c:pt>
                <c:pt idx="1127">
                  <c:v>6.9388431066866846E-2</c:v>
                </c:pt>
                <c:pt idx="1128">
                  <c:v>6.9388431066866846E-2</c:v>
                </c:pt>
                <c:pt idx="1129">
                  <c:v>0</c:v>
                </c:pt>
                <c:pt idx="1130">
                  <c:v>0.17493499457161557</c:v>
                </c:pt>
                <c:pt idx="1131">
                  <c:v>6.9973997828646231E-2</c:v>
                </c:pt>
                <c:pt idx="1132">
                  <c:v>6.9973997828646231E-2</c:v>
                </c:pt>
                <c:pt idx="1133">
                  <c:v>1.7493499457161558E-2</c:v>
                </c:pt>
                <c:pt idx="1134">
                  <c:v>6.9973997828646231E-2</c:v>
                </c:pt>
                <c:pt idx="1135">
                  <c:v>6.9973997828646231E-2</c:v>
                </c:pt>
                <c:pt idx="1136">
                  <c:v>4.9684823513948484E-2</c:v>
                </c:pt>
                <c:pt idx="1137">
                  <c:v>0.21573345918542708</c:v>
                </c:pt>
                <c:pt idx="1138">
                  <c:v>0.12472427563336262</c:v>
                </c:pt>
                <c:pt idx="1139">
                  <c:v>4.988971025334505E-2</c:v>
                </c:pt>
                <c:pt idx="1140">
                  <c:v>0.12472427563336262</c:v>
                </c:pt>
                <c:pt idx="1141">
                  <c:v>5.2916028647358476E-2</c:v>
                </c:pt>
                <c:pt idx="1142">
                  <c:v>7.0554704863144635E-2</c:v>
                </c:pt>
                <c:pt idx="1143">
                  <c:v>8.8193381078930794E-2</c:v>
                </c:pt>
                <c:pt idx="1144">
                  <c:v>1.7638676215786159E-2</c:v>
                </c:pt>
                <c:pt idx="1145">
                  <c:v>2.5046879499816124E-2</c:v>
                </c:pt>
                <c:pt idx="1146">
                  <c:v>2.5046879499816124E-2</c:v>
                </c:pt>
                <c:pt idx="1147">
                  <c:v>3.0717575534395258E-2</c:v>
                </c:pt>
                <c:pt idx="1148">
                  <c:v>9.2401452363532463E-2</c:v>
                </c:pt>
                <c:pt idx="1149">
                  <c:v>0</c:v>
                </c:pt>
                <c:pt idx="1150">
                  <c:v>3.5565335597065234E-2</c:v>
                </c:pt>
                <c:pt idx="1151">
                  <c:v>3.5565335597065234E-2</c:v>
                </c:pt>
                <c:pt idx="1152">
                  <c:v>7.1130671194130468E-2</c:v>
                </c:pt>
                <c:pt idx="1153">
                  <c:v>5.3348003395597851E-2</c:v>
                </c:pt>
                <c:pt idx="1154">
                  <c:v>5.3348003395597851E-2</c:v>
                </c:pt>
                <c:pt idx="1155">
                  <c:v>0.10099876620660798</c:v>
                </c:pt>
                <c:pt idx="1156">
                  <c:v>0.1788990093806252</c:v>
                </c:pt>
                <c:pt idx="1157">
                  <c:v>3.5851005532375094E-2</c:v>
                </c:pt>
                <c:pt idx="1158">
                  <c:v>3.5851005532375094E-2</c:v>
                </c:pt>
                <c:pt idx="1159">
                  <c:v>8.9627513830937727E-2</c:v>
                </c:pt>
                <c:pt idx="1160">
                  <c:v>5.3776508298562641E-2</c:v>
                </c:pt>
                <c:pt idx="1161">
                  <c:v>3.5851005532375094E-2</c:v>
                </c:pt>
                <c:pt idx="1162">
                  <c:v>7.6352662481798297E-2</c:v>
                </c:pt>
                <c:pt idx="1163">
                  <c:v>1.8067208550526723E-2</c:v>
                </c:pt>
                <c:pt idx="1164">
                  <c:v>0</c:v>
                </c:pt>
                <c:pt idx="1165">
                  <c:v>0</c:v>
                </c:pt>
                <c:pt idx="1166">
                  <c:v>3.6134417101053445E-2</c:v>
                </c:pt>
                <c:pt idx="1167">
                  <c:v>9.0336042752633613E-2</c:v>
                </c:pt>
                <c:pt idx="1168">
                  <c:v>5.4201625651580168E-2</c:v>
                </c:pt>
                <c:pt idx="1169">
                  <c:v>5.4201625651580168E-2</c:v>
                </c:pt>
                <c:pt idx="1170">
                  <c:v>3.6134417101053445E-2</c:v>
                </c:pt>
                <c:pt idx="1171">
                  <c:v>1.8067208550526723E-2</c:v>
                </c:pt>
                <c:pt idx="1172">
                  <c:v>9.0336042752633613E-2</c:v>
                </c:pt>
                <c:pt idx="1173">
                  <c:v>3.1536854640048732E-2</c:v>
                </c:pt>
                <c:pt idx="1174">
                  <c:v>5.46234345474787E-2</c:v>
                </c:pt>
                <c:pt idx="1175">
                  <c:v>3.6415623031652467E-2</c:v>
                </c:pt>
                <c:pt idx="1176">
                  <c:v>1.8207811515826233E-2</c:v>
                </c:pt>
                <c:pt idx="1177">
                  <c:v>7.2831246063304933E-2</c:v>
                </c:pt>
                <c:pt idx="1178">
                  <c:v>7.2831246063304933E-2</c:v>
                </c:pt>
                <c:pt idx="1179">
                  <c:v>5.46234345474787E-2</c:v>
                </c:pt>
                <c:pt idx="1180">
                  <c:v>1.8207811515826233E-2</c:v>
                </c:pt>
                <c:pt idx="1181">
                  <c:v>1.8207811515826233E-2</c:v>
                </c:pt>
                <c:pt idx="1182">
                  <c:v>1.8207811515826233E-2</c:v>
                </c:pt>
                <c:pt idx="1183">
                  <c:v>9.1039057579131166E-2</c:v>
                </c:pt>
                <c:pt idx="1184">
                  <c:v>0.10378821136656828</c:v>
                </c:pt>
                <c:pt idx="1185">
                  <c:v>0</c:v>
                </c:pt>
                <c:pt idx="1186">
                  <c:v>7.3389348064523144E-2</c:v>
                </c:pt>
                <c:pt idx="1187">
                  <c:v>5.5042011048392361E-2</c:v>
                </c:pt>
                <c:pt idx="1188">
                  <c:v>3.6694674032261572E-2</c:v>
                </c:pt>
                <c:pt idx="1189">
                  <c:v>0.14733362701619418</c:v>
                </c:pt>
                <c:pt idx="1190">
                  <c:v>0.13022575844995052</c:v>
                </c:pt>
                <c:pt idx="1191">
                  <c:v>0.12775445683189018</c:v>
                </c:pt>
                <c:pt idx="1192">
                  <c:v>0.11070773259565637</c:v>
                </c:pt>
                <c:pt idx="1193">
                  <c:v>9.6055083552199411E-2</c:v>
                </c:pt>
                <c:pt idx="1194">
                  <c:v>5.5457428345894316E-2</c:v>
                </c:pt>
                <c:pt idx="1195">
                  <c:v>9.2429047243157203E-2</c:v>
                </c:pt>
                <c:pt idx="1196">
                  <c:v>7.394323779452576E-2</c:v>
                </c:pt>
                <c:pt idx="1197">
                  <c:v>5.5457428345894316E-2</c:v>
                </c:pt>
                <c:pt idx="1198">
                  <c:v>5.5457428345894316E-2</c:v>
                </c:pt>
                <c:pt idx="1199">
                  <c:v>9.2429047243157203E-2</c:v>
                </c:pt>
                <c:pt idx="1200">
                  <c:v>9.2429047243157203E-2</c:v>
                </c:pt>
                <c:pt idx="1201">
                  <c:v>0</c:v>
                </c:pt>
                <c:pt idx="1202">
                  <c:v>7.8720747557227022E-2</c:v>
                </c:pt>
                <c:pt idx="1203">
                  <c:v>0.13120124592871169</c:v>
                </c:pt>
                <c:pt idx="1204">
                  <c:v>0.12902567676714399</c:v>
                </c:pt>
                <c:pt idx="1205">
                  <c:v>7.9011767949194261E-2</c:v>
                </c:pt>
                <c:pt idx="1206">
                  <c:v>0</c:v>
                </c:pt>
                <c:pt idx="1207">
                  <c:v>3.7246504606942114E-2</c:v>
                </c:pt>
                <c:pt idx="1208">
                  <c:v>1.8623252303471057E-2</c:v>
                </c:pt>
                <c:pt idx="1209">
                  <c:v>0.18657454815854363</c:v>
                </c:pt>
                <c:pt idx="1210">
                  <c:v>0.13216953394268935</c:v>
                </c:pt>
                <c:pt idx="1211">
                  <c:v>2.6530205492847903E-2</c:v>
                </c:pt>
                <c:pt idx="1212">
                  <c:v>7.9590616478543708E-2</c:v>
                </c:pt>
                <c:pt idx="1213">
                  <c:v>7.9590616478543708E-2</c:v>
                </c:pt>
                <c:pt idx="1214">
                  <c:v>7.5038752841061374E-2</c:v>
                </c:pt>
                <c:pt idx="1215">
                  <c:v>5.627906463079603E-2</c:v>
                </c:pt>
                <c:pt idx="1216">
                  <c:v>3.7519376420530687E-2</c:v>
                </c:pt>
                <c:pt idx="1217">
                  <c:v>3.7519376420530687E-2</c:v>
                </c:pt>
                <c:pt idx="1218">
                  <c:v>0.13313077958161718</c:v>
                </c:pt>
                <c:pt idx="1219">
                  <c:v>5.3252311832646872E-2</c:v>
                </c:pt>
                <c:pt idx="1220">
                  <c:v>2.6626155916323436E-2</c:v>
                </c:pt>
                <c:pt idx="1221">
                  <c:v>8.0165285432111738E-2</c:v>
                </c:pt>
                <c:pt idx="1222">
                  <c:v>5.3443523621407828E-2</c:v>
                </c:pt>
                <c:pt idx="1223">
                  <c:v>3.7790277963200905E-2</c:v>
                </c:pt>
                <c:pt idx="1224">
                  <c:v>5.6685416944801358E-2</c:v>
                </c:pt>
                <c:pt idx="1225">
                  <c:v>5.7088876961231515E-2</c:v>
                </c:pt>
                <c:pt idx="1226">
                  <c:v>9.5148128268719184E-2</c:v>
                </c:pt>
                <c:pt idx="1227">
                  <c:v>3.8059251307487676E-2</c:v>
                </c:pt>
                <c:pt idx="1228">
                  <c:v>3.8059251307487676E-2</c:v>
                </c:pt>
                <c:pt idx="1229">
                  <c:v>1.9029625653743838E-2</c:v>
                </c:pt>
                <c:pt idx="1230">
                  <c:v>0</c:v>
                </c:pt>
                <c:pt idx="1231">
                  <c:v>3.8059251307487676E-2</c:v>
                </c:pt>
                <c:pt idx="1232">
                  <c:v>9.9343980064527326E-2</c:v>
                </c:pt>
                <c:pt idx="1233">
                  <c:v>0.10840325130316034</c:v>
                </c:pt>
                <c:pt idx="1234">
                  <c:v>5.4201625651580168E-2</c:v>
                </c:pt>
                <c:pt idx="1235">
                  <c:v>1.916316852478353E-2</c:v>
                </c:pt>
                <c:pt idx="1236">
                  <c:v>9.5815842623917652E-2</c:v>
                </c:pt>
                <c:pt idx="1237">
                  <c:v>3.8326337049567061E-2</c:v>
                </c:pt>
                <c:pt idx="1238">
                  <c:v>9.5815842623917652E-2</c:v>
                </c:pt>
                <c:pt idx="1239">
                  <c:v>7.6652674099134122E-2</c:v>
                </c:pt>
                <c:pt idx="1240">
                  <c:v>9.5815842623917652E-2</c:v>
                </c:pt>
                <c:pt idx="1241">
                  <c:v>7.6652674099134122E-2</c:v>
                </c:pt>
                <c:pt idx="1242">
                  <c:v>0</c:v>
                </c:pt>
                <c:pt idx="1243">
                  <c:v>1.916316852478353E-2</c:v>
                </c:pt>
                <c:pt idx="1244">
                  <c:v>6.6536650324926672E-2</c:v>
                </c:pt>
                <c:pt idx="1245">
                  <c:v>5.4389500133983096E-2</c:v>
                </c:pt>
                <c:pt idx="1246">
                  <c:v>4.3087546241307187E-2</c:v>
                </c:pt>
                <c:pt idx="1247">
                  <c:v>0</c:v>
                </c:pt>
                <c:pt idx="1248">
                  <c:v>3.8591574380783311E-2</c:v>
                </c:pt>
                <c:pt idx="1249">
                  <c:v>1.9295787190391656E-2</c:v>
                </c:pt>
                <c:pt idx="1250">
                  <c:v>9.6478935951958278E-2</c:v>
                </c:pt>
                <c:pt idx="1251">
                  <c:v>6.6995002359229047E-2</c:v>
                </c:pt>
                <c:pt idx="1252">
                  <c:v>0.10952663106159297</c:v>
                </c:pt>
                <c:pt idx="1253">
                  <c:v>8.2144973296194718E-2</c:v>
                </c:pt>
                <c:pt idx="1254">
                  <c:v>5.4949269599113774E-2</c:v>
                </c:pt>
                <c:pt idx="1255">
                  <c:v>8.2423904398670658E-2</c:v>
                </c:pt>
                <c:pt idx="1256">
                  <c:v>5.8282501732171726E-2</c:v>
                </c:pt>
                <c:pt idx="1257">
                  <c:v>1.9558326975284458E-2</c:v>
                </c:pt>
                <c:pt idx="1258">
                  <c:v>1.9558326975284458E-2</c:v>
                </c:pt>
                <c:pt idx="1259">
                  <c:v>9.7791634876422284E-2</c:v>
                </c:pt>
                <c:pt idx="1260">
                  <c:v>0</c:v>
                </c:pt>
                <c:pt idx="1261">
                  <c:v>9.7791634876422284E-2</c:v>
                </c:pt>
                <c:pt idx="1262">
                  <c:v>0.13875848474344804</c:v>
                </c:pt>
                <c:pt idx="1263">
                  <c:v>5.568687669171387E-2</c:v>
                </c:pt>
                <c:pt idx="1264">
                  <c:v>7.8753136263619947E-2</c:v>
                </c:pt>
                <c:pt idx="1265">
                  <c:v>9.8441420329524937E-2</c:v>
                </c:pt>
                <c:pt idx="1266">
                  <c:v>3.9376568131809973E-2</c:v>
                </c:pt>
                <c:pt idx="1267">
                  <c:v>5.9064852197714957E-2</c:v>
                </c:pt>
                <c:pt idx="1268">
                  <c:v>5.5869756910413168E-2</c:v>
                </c:pt>
                <c:pt idx="1269">
                  <c:v>0.14013010112880758</c:v>
                </c:pt>
                <c:pt idx="1270">
                  <c:v>1.9817388951307302E-2</c:v>
                </c:pt>
                <c:pt idx="1271">
                  <c:v>3.9634777902614604E-2</c:v>
                </c:pt>
                <c:pt idx="1272">
                  <c:v>5.9452166853921906E-2</c:v>
                </c:pt>
                <c:pt idx="1273">
                  <c:v>5.9452166853921906E-2</c:v>
                </c:pt>
                <c:pt idx="1274">
                  <c:v>5.6233733117495306E-2</c:v>
                </c:pt>
                <c:pt idx="1275">
                  <c:v>7.978263272016288E-2</c:v>
                </c:pt>
                <c:pt idx="1276">
                  <c:v>9.9728290900203603E-2</c:v>
                </c:pt>
                <c:pt idx="1277">
                  <c:v>5.9836974540122156E-2</c:v>
                </c:pt>
                <c:pt idx="1278">
                  <c:v>9.9728290900203603E-2</c:v>
                </c:pt>
                <c:pt idx="1279">
                  <c:v>2.8387661250009796E-2</c:v>
                </c:pt>
                <c:pt idx="1280">
                  <c:v>8.0292431087634036E-2</c:v>
                </c:pt>
                <c:pt idx="1281">
                  <c:v>2.0073107771908509E-2</c:v>
                </c:pt>
                <c:pt idx="1282">
                  <c:v>2.0073107771908509E-2</c:v>
                </c:pt>
                <c:pt idx="1283">
                  <c:v>6.0219323315725527E-2</c:v>
                </c:pt>
                <c:pt idx="1284">
                  <c:v>6.0599259723964793E-2</c:v>
                </c:pt>
                <c:pt idx="1285">
                  <c:v>8.0799012965286396E-2</c:v>
                </c:pt>
                <c:pt idx="1286">
                  <c:v>2.0199753241321599E-2</c:v>
                </c:pt>
                <c:pt idx="1287">
                  <c:v>0.14327948539551932</c:v>
                </c:pt>
                <c:pt idx="1288">
                  <c:v>4.0651219238685123E-2</c:v>
                </c:pt>
                <c:pt idx="1289">
                  <c:v>0.14372376393587646</c:v>
                </c:pt>
                <c:pt idx="1290">
                  <c:v>4.0651219238685123E-2</c:v>
                </c:pt>
                <c:pt idx="1291">
                  <c:v>6.0976828858027687E-2</c:v>
                </c:pt>
                <c:pt idx="1292">
                  <c:v>2.0325609619342561E-2</c:v>
                </c:pt>
                <c:pt idx="1293">
                  <c:v>2.0325609619342561E-2</c:v>
                </c:pt>
                <c:pt idx="1294">
                  <c:v>0.14416667334923927</c:v>
                </c:pt>
                <c:pt idx="1295">
                  <c:v>4.0901382949017233E-2</c:v>
                </c:pt>
                <c:pt idx="1296">
                  <c:v>0.10225345737254309</c:v>
                </c:pt>
                <c:pt idx="1297">
                  <c:v>6.1352074423525846E-2</c:v>
                </c:pt>
                <c:pt idx="1298">
                  <c:v>6.1352074423525846E-2</c:v>
                </c:pt>
                <c:pt idx="1299">
                  <c:v>0.14197423545104212</c:v>
                </c:pt>
                <c:pt idx="1300">
                  <c:v>0.20512946387083297</c:v>
                </c:pt>
                <c:pt idx="1301">
                  <c:v>7.1130671194130468E-2</c:v>
                </c:pt>
                <c:pt idx="1302">
                  <c:v>0</c:v>
                </c:pt>
                <c:pt idx="1303">
                  <c:v>0.10287506466257604</c:v>
                </c:pt>
                <c:pt idx="1304">
                  <c:v>3.5779801876125041E-2</c:v>
                </c:pt>
                <c:pt idx="1305">
                  <c:v>6.209576308450656E-2</c:v>
                </c:pt>
                <c:pt idx="1306">
                  <c:v>2.069858769483552E-2</c:v>
                </c:pt>
                <c:pt idx="1307">
                  <c:v>6.209576308450656E-2</c:v>
                </c:pt>
                <c:pt idx="1308">
                  <c:v>0.10349293847417759</c:v>
                </c:pt>
                <c:pt idx="1309">
                  <c:v>0.10349293847417759</c:v>
                </c:pt>
                <c:pt idx="1310">
                  <c:v>8.279435077934208E-2</c:v>
                </c:pt>
                <c:pt idx="1311">
                  <c:v>0.10410714528172707</c:v>
                </c:pt>
                <c:pt idx="1312">
                  <c:v>0.10410714528172707</c:v>
                </c:pt>
                <c:pt idx="1313">
                  <c:v>0</c:v>
                </c:pt>
                <c:pt idx="1314">
                  <c:v>8.3285716225381654E-2</c:v>
                </c:pt>
                <c:pt idx="1315">
                  <c:v>6.2830649766053515E-2</c:v>
                </c:pt>
                <c:pt idx="1316">
                  <c:v>2.0943549922017839E-2</c:v>
                </c:pt>
                <c:pt idx="1317">
                  <c:v>6.2830649766053515E-2</c:v>
                </c:pt>
                <c:pt idx="1318">
                  <c:v>0.10532481411373129</c:v>
                </c:pt>
                <c:pt idx="1319">
                  <c:v>0.10532481411373129</c:v>
                </c:pt>
                <c:pt idx="1320">
                  <c:v>4.2129925645492519E-2</c:v>
                </c:pt>
                <c:pt idx="1321">
                  <c:v>2.106496282274626E-2</c:v>
                </c:pt>
                <c:pt idx="1322">
                  <c:v>0.10532481411373129</c:v>
                </c:pt>
                <c:pt idx="1323">
                  <c:v>6.355703979105537E-2</c:v>
                </c:pt>
                <c:pt idx="1324">
                  <c:v>8.4742719721407164E-2</c:v>
                </c:pt>
                <c:pt idx="1325">
                  <c:v>3.6833406754048545E-2</c:v>
                </c:pt>
                <c:pt idx="1326">
                  <c:v>3.6833406754048545E-2</c:v>
                </c:pt>
                <c:pt idx="1327">
                  <c:v>8.5222852287300421E-2</c:v>
                </c:pt>
                <c:pt idx="1328">
                  <c:v>6.3917139215475316E-2</c:v>
                </c:pt>
                <c:pt idx="1329">
                  <c:v>3.0215347000911753E-2</c:v>
                </c:pt>
                <c:pt idx="1330">
                  <c:v>9.089888958594719E-2</c:v>
                </c:pt>
                <c:pt idx="1331">
                  <c:v>6.4275221228550505E-2</c:v>
                </c:pt>
                <c:pt idx="1332">
                  <c:v>0.12153471570943103</c:v>
                </c:pt>
                <c:pt idx="1333">
                  <c:v>0.15233748065958624</c:v>
                </c:pt>
                <c:pt idx="1334">
                  <c:v>4.3087546241307187E-2</c:v>
                </c:pt>
                <c:pt idx="1335">
                  <c:v>6.4631319361960787E-2</c:v>
                </c:pt>
                <c:pt idx="1336">
                  <c:v>8.6175092482614374E-2</c:v>
                </c:pt>
                <c:pt idx="1337">
                  <c:v>0.21632370231089276</c:v>
                </c:pt>
                <c:pt idx="1338">
                  <c:v>3.7519376420530687E-2</c:v>
                </c:pt>
                <c:pt idx="1339">
                  <c:v>6.1268885131807296E-2</c:v>
                </c:pt>
                <c:pt idx="1340">
                  <c:v>8.6647288304881165E-2</c:v>
                </c:pt>
                <c:pt idx="1341">
                  <c:v>0.10830911038110146</c:v>
                </c:pt>
                <c:pt idx="1342">
                  <c:v>7.5310141621450458E-2</c:v>
                </c:pt>
                <c:pt idx="1343">
                  <c:v>0.12320193648470995</c:v>
                </c:pt>
                <c:pt idx="1344">
                  <c:v>0.1088961559295659</c:v>
                </c:pt>
                <c:pt idx="1345">
                  <c:v>0.15116111185280362</c:v>
                </c:pt>
                <c:pt idx="1346">
                  <c:v>3.0883170133367704E-2</c:v>
                </c:pt>
                <c:pt idx="1347">
                  <c:v>3.7857700457418396E-2</c:v>
                </c:pt>
                <c:pt idx="1348">
                  <c:v>4.3792021485064225E-2</c:v>
                </c:pt>
                <c:pt idx="1349">
                  <c:v>0.10948005371266056</c:v>
                </c:pt>
                <c:pt idx="1350">
                  <c:v>8.7584042970128451E-2</c:v>
                </c:pt>
                <c:pt idx="1351">
                  <c:v>6.2095763084506567E-2</c:v>
                </c:pt>
                <c:pt idx="1352">
                  <c:v>6.6036512297534253E-2</c:v>
                </c:pt>
                <c:pt idx="1353">
                  <c:v>6.6383163037859599E-2</c:v>
                </c:pt>
                <c:pt idx="1354">
                  <c:v>0</c:v>
                </c:pt>
                <c:pt idx="1355">
                  <c:v>2.2127721012619866E-2</c:v>
                </c:pt>
                <c:pt idx="1356">
                  <c:v>0.15727943486037319</c:v>
                </c:pt>
                <c:pt idx="1357">
                  <c:v>2.2242670986191551E-2</c:v>
                </c:pt>
                <c:pt idx="1358">
                  <c:v>2.2242670986191551E-2</c:v>
                </c:pt>
                <c:pt idx="1359">
                  <c:v>3.1617614963421761E-2</c:v>
                </c:pt>
                <c:pt idx="1360">
                  <c:v>0</c:v>
                </c:pt>
                <c:pt idx="1361">
                  <c:v>2.2357029945580784E-2</c:v>
                </c:pt>
                <c:pt idx="1362">
                  <c:v>3.1698169527006138E-2</c:v>
                </c:pt>
                <c:pt idx="1363">
                  <c:v>0.19460289631231553</c:v>
                </c:pt>
                <c:pt idx="1364">
                  <c:v>3.1778519895527685E-2</c:v>
                </c:pt>
                <c:pt idx="1365">
                  <c:v>8.988322765679696E-2</c:v>
                </c:pt>
                <c:pt idx="1366">
                  <c:v>2.247080691419924E-2</c:v>
                </c:pt>
                <c:pt idx="1367">
                  <c:v>2.247080691419924E-2</c:v>
                </c:pt>
                <c:pt idx="1368">
                  <c:v>0.15929333806990154</c:v>
                </c:pt>
                <c:pt idx="1369">
                  <c:v>2.2584010688158403E-2</c:v>
                </c:pt>
                <c:pt idx="1370">
                  <c:v>0.11348324922102837</c:v>
                </c:pt>
                <c:pt idx="1371">
                  <c:v>2.2696649844205673E-2</c:v>
                </c:pt>
                <c:pt idx="1372">
                  <c:v>0.11348324922102837</c:v>
                </c:pt>
                <c:pt idx="1373">
                  <c:v>0.12934152956966907</c:v>
                </c:pt>
                <c:pt idx="1374">
                  <c:v>0.11460133778950167</c:v>
                </c:pt>
                <c:pt idx="1375">
                  <c:v>9.1681070231601339E-2</c:v>
                </c:pt>
                <c:pt idx="1376">
                  <c:v>2.2920267557900335E-2</c:v>
                </c:pt>
                <c:pt idx="1377">
                  <c:v>9.1681070231601339E-2</c:v>
                </c:pt>
                <c:pt idx="1378">
                  <c:v>9.1681070231601339E-2</c:v>
                </c:pt>
                <c:pt idx="1379">
                  <c:v>3.2571123416712755E-2</c:v>
                </c:pt>
                <c:pt idx="1380">
                  <c:v>0.13059730202507938</c:v>
                </c:pt>
                <c:pt idx="1381">
                  <c:v>6.942517368583935E-2</c:v>
                </c:pt>
                <c:pt idx="1382">
                  <c:v>9.25668982477858E-2</c:v>
                </c:pt>
                <c:pt idx="1383">
                  <c:v>0.13122068171074983</c:v>
                </c:pt>
                <c:pt idx="1384">
                  <c:v>0.13153126364038314</c:v>
                </c:pt>
                <c:pt idx="1385">
                  <c:v>2.3251662114537622E-2</c:v>
                </c:pt>
                <c:pt idx="1386">
                  <c:v>0.13184111392520176</c:v>
                </c:pt>
                <c:pt idx="1387">
                  <c:v>3.3268325162463336E-2</c:v>
                </c:pt>
                <c:pt idx="1388">
                  <c:v>2.357839937848856E-2</c:v>
                </c:pt>
                <c:pt idx="1389">
                  <c:v>2.3686310236909806E-2</c:v>
                </c:pt>
                <c:pt idx="1390">
                  <c:v>4.7372620473819613E-2</c:v>
                </c:pt>
                <c:pt idx="1391">
                  <c:v>4.7372620473819613E-2</c:v>
                </c:pt>
                <c:pt idx="1392">
                  <c:v>9.4745240947639225E-2</c:v>
                </c:pt>
                <c:pt idx="1393">
                  <c:v>9.5174926784464972E-2</c:v>
                </c:pt>
                <c:pt idx="1394">
                  <c:v>0.11950335177458363</c:v>
                </c:pt>
                <c:pt idx="1395">
                  <c:v>9.5602681419666907E-2</c:v>
                </c:pt>
                <c:pt idx="1396">
                  <c:v>4.8226249872435754E-2</c:v>
                </c:pt>
                <c:pt idx="1397">
                  <c:v>0.1210932666973355</c:v>
                </c:pt>
                <c:pt idx="1398">
                  <c:v>0.1210932666973355</c:v>
                </c:pt>
                <c:pt idx="1399">
                  <c:v>4.84373066789342E-2</c:v>
                </c:pt>
                <c:pt idx="1400">
                  <c:v>9.7713370250138265E-2</c:v>
                </c:pt>
                <c:pt idx="1401">
                  <c:v>9.8130060286553702E-2</c:v>
                </c:pt>
                <c:pt idx="1402">
                  <c:v>2.4532515071638426E-2</c:v>
                </c:pt>
                <c:pt idx="1403">
                  <c:v>7.359754521491528E-2</c:v>
                </c:pt>
                <c:pt idx="1404">
                  <c:v>2.4636247099097602E-2</c:v>
                </c:pt>
                <c:pt idx="1405">
                  <c:v>0.12318123549548801</c:v>
                </c:pt>
                <c:pt idx="1406">
                  <c:v>0.12369772092842127</c:v>
                </c:pt>
                <c:pt idx="1407">
                  <c:v>9.9369647027896968E-2</c:v>
                </c:pt>
                <c:pt idx="1408">
                  <c:v>0.10018751799926449</c:v>
                </c:pt>
                <c:pt idx="1409">
                  <c:v>0.12523439749908061</c:v>
                </c:pt>
                <c:pt idx="1410">
                  <c:v>7.5140638499448367E-2</c:v>
                </c:pt>
                <c:pt idx="1411">
                  <c:v>0.12574244987930067</c:v>
                </c:pt>
                <c:pt idx="1412">
                  <c:v>7.5749074654955992E-2</c:v>
                </c:pt>
                <c:pt idx="1413">
                  <c:v>3.606377301178116E-2</c:v>
                </c:pt>
                <c:pt idx="1414">
                  <c:v>0.18102461673903167</c:v>
                </c:pt>
                <c:pt idx="1415">
                  <c:v>0.22213989257966707</c:v>
                </c:pt>
                <c:pt idx="1416">
                  <c:v>0.10260202142290027</c:v>
                </c:pt>
                <c:pt idx="1417">
                  <c:v>0.12874866993407241</c:v>
                </c:pt>
                <c:pt idx="1418">
                  <c:v>0.12924290848817754</c:v>
                </c:pt>
                <c:pt idx="1419">
                  <c:v>7.7545745092906515E-2</c:v>
                </c:pt>
                <c:pt idx="1420">
                  <c:v>2.6240249185742338E-2</c:v>
                </c:pt>
                <c:pt idx="1421">
                  <c:v>5.3060410985695805E-2</c:v>
                </c:pt>
                <c:pt idx="1422">
                  <c:v>0.13408513430425675</c:v>
                </c:pt>
                <c:pt idx="1423">
                  <c:v>8.0735864059222534E-2</c:v>
                </c:pt>
                <c:pt idx="1424">
                  <c:v>2.6911954686407513E-2</c:v>
                </c:pt>
                <c:pt idx="1425">
                  <c:v>2.6911954686407513E-2</c:v>
                </c:pt>
                <c:pt idx="1426">
                  <c:v>0.10840325130316034</c:v>
                </c:pt>
                <c:pt idx="1427">
                  <c:v>2.7100812825790084E-2</c:v>
                </c:pt>
                <c:pt idx="1428">
                  <c:v>0.11537755311025824</c:v>
                </c:pt>
                <c:pt idx="1429">
                  <c:v>5.4389500133983096E-2</c:v>
                </c:pt>
                <c:pt idx="1430">
                  <c:v>5.4576727882633833E-2</c:v>
                </c:pt>
                <c:pt idx="1431">
                  <c:v>0.13737317399778443</c:v>
                </c:pt>
                <c:pt idx="1432">
                  <c:v>0.11063860506309933</c:v>
                </c:pt>
                <c:pt idx="1433">
                  <c:v>2.8026020225761516E-2</c:v>
                </c:pt>
                <c:pt idx="1434">
                  <c:v>0.11319073713746575</c:v>
                </c:pt>
                <c:pt idx="1435">
                  <c:v>8.7029060954536136E-2</c:v>
                </c:pt>
                <c:pt idx="1436">
                  <c:v>4.1088006197734193E-2</c:v>
                </c:pt>
                <c:pt idx="1437">
                  <c:v>0.16435202479093677</c:v>
                </c:pt>
                <c:pt idx="1438">
                  <c:v>0.14809326171977805</c:v>
                </c:pt>
                <c:pt idx="1439">
                  <c:v>5.9409256587159398E-2</c:v>
                </c:pt>
                <c:pt idx="1440">
                  <c:v>0.15233748065958624</c:v>
                </c:pt>
                <c:pt idx="1441">
                  <c:v>0.15358787767197629</c:v>
                </c:pt>
                <c:pt idx="1442">
                  <c:v>0.12549884141695053</c:v>
                </c:pt>
                <c:pt idx="1443">
                  <c:v>6.2911773944149277E-2</c:v>
                </c:pt>
                <c:pt idx="1444">
                  <c:v>3.1858667613980304E-2</c:v>
                </c:pt>
                <c:pt idx="1445">
                  <c:v>6.4354524431110255E-2</c:v>
                </c:pt>
                <c:pt idx="1446">
                  <c:v>0.12934152956966907</c:v>
                </c:pt>
                <c:pt idx="1447">
                  <c:v>0.16363670366103619</c:v>
                </c:pt>
                <c:pt idx="1448">
                  <c:v>0.16480139240650221</c:v>
                </c:pt>
                <c:pt idx="1449">
                  <c:v>0.16518779713953641</c:v>
                </c:pt>
                <c:pt idx="1450">
                  <c:v>6.6383163037859599E-2</c:v>
                </c:pt>
                <c:pt idx="1451">
                  <c:v>0.16595790759464901</c:v>
                </c:pt>
                <c:pt idx="1452">
                  <c:v>0.188613674818951</c:v>
                </c:pt>
                <c:pt idx="1453">
                  <c:v>0.12679267810802455</c:v>
                </c:pt>
                <c:pt idx="1454">
                  <c:v>6.0430694001823507E-2</c:v>
                </c:pt>
                <c:pt idx="1455">
                  <c:v>0.11847460937582244</c:v>
                </c:pt>
                <c:pt idx="1456">
                  <c:v>2.9272223440005251E-2</c:v>
                </c:pt>
                <c:pt idx="1457">
                  <c:v>0.117088893760021</c:v>
                </c:pt>
                <c:pt idx="1458">
                  <c:v>0.13967439227603293</c:v>
                </c:pt>
                <c:pt idx="1459">
                  <c:v>0.10989853919822755</c:v>
                </c:pt>
                <c:pt idx="1460">
                  <c:v>0.1080261953735948</c:v>
                </c:pt>
                <c:pt idx="1461">
                  <c:v>0.13313077958161718</c:v>
                </c:pt>
                <c:pt idx="1462">
                  <c:v>0.13265102746423951</c:v>
                </c:pt>
                <c:pt idx="1463">
                  <c:v>0.13120124592871169</c:v>
                </c:pt>
                <c:pt idx="1464">
                  <c:v>2.6045151689990106E-2</c:v>
                </c:pt>
                <c:pt idx="1465">
                  <c:v>2.5848581697635507E-2</c:v>
                </c:pt>
                <c:pt idx="1466">
                  <c:v>0.12924290848817754</c:v>
                </c:pt>
                <c:pt idx="1467">
                  <c:v>5.1301010711450136E-2</c:v>
                </c:pt>
                <c:pt idx="1468">
                  <c:v>2.535048912429886E-2</c:v>
                </c:pt>
                <c:pt idx="1469">
                  <c:v>5.0499383103303992E-2</c:v>
                </c:pt>
                <c:pt idx="1470">
                  <c:v>0.10018751799926449</c:v>
                </c:pt>
                <c:pt idx="1471">
                  <c:v>4.988971025334505E-2</c:v>
                </c:pt>
                <c:pt idx="1472">
                  <c:v>4.988971025334505E-2</c:v>
                </c:pt>
                <c:pt idx="1473">
                  <c:v>7.4527235270922726E-2</c:v>
                </c:pt>
                <c:pt idx="1474">
                  <c:v>4.9684823513948484E-2</c:v>
                </c:pt>
                <c:pt idx="1475">
                  <c:v>7.4218632557052772E-2</c:v>
                </c:pt>
                <c:pt idx="1476">
                  <c:v>7.4218632557052772E-2</c:v>
                </c:pt>
                <c:pt idx="1477">
                  <c:v>2.4636247099097602E-2</c:v>
                </c:pt>
                <c:pt idx="1478">
                  <c:v>2.4636247099097602E-2</c:v>
                </c:pt>
                <c:pt idx="1479">
                  <c:v>2.4532515071638426E-2</c:v>
                </c:pt>
                <c:pt idx="1480">
                  <c:v>2.4428342562534566E-2</c:v>
                </c:pt>
                <c:pt idx="1481">
                  <c:v>4.8856685125069133E-2</c:v>
                </c:pt>
                <c:pt idx="1482">
                  <c:v>9.68746133578684E-2</c:v>
                </c:pt>
                <c:pt idx="1483">
                  <c:v>9.68746133578684E-2</c:v>
                </c:pt>
                <c:pt idx="1484">
                  <c:v>4.8226249872435754E-2</c:v>
                </c:pt>
                <c:pt idx="1485">
                  <c:v>9.6452499744871509E-2</c:v>
                </c:pt>
                <c:pt idx="1486">
                  <c:v>9.6028530660592651E-2</c:v>
                </c:pt>
                <c:pt idx="1487">
                  <c:v>2.357839937848856E-2</c:v>
                </c:pt>
                <c:pt idx="1488">
                  <c:v>4.715679875697712E-2</c:v>
                </c:pt>
                <c:pt idx="1489">
                  <c:v>7.040997711102405E-2</c:v>
                </c:pt>
                <c:pt idx="1490">
                  <c:v>2.346999237034135E-2</c:v>
                </c:pt>
                <c:pt idx="1491">
                  <c:v>0.11625831057268811</c:v>
                </c:pt>
                <c:pt idx="1492">
                  <c:v>9.3006648458150487E-2</c:v>
                </c:pt>
                <c:pt idx="1493">
                  <c:v>9.3006648458150487E-2</c:v>
                </c:pt>
                <c:pt idx="1494">
                  <c:v>6.9754986343612865E-2</c:v>
                </c:pt>
                <c:pt idx="1495">
                  <c:v>9.25668982477858E-2</c:v>
                </c:pt>
                <c:pt idx="1496">
                  <c:v>2.3031262238821543E-2</c:v>
                </c:pt>
                <c:pt idx="1497">
                  <c:v>9.2125048955286171E-2</c:v>
                </c:pt>
                <c:pt idx="1498">
                  <c:v>4.6062524477643085E-2</c:v>
                </c:pt>
                <c:pt idx="1499">
                  <c:v>9.1681070231601339E-2</c:v>
                </c:pt>
                <c:pt idx="1500">
                  <c:v>9.1681070231601339E-2</c:v>
                </c:pt>
                <c:pt idx="1501">
                  <c:v>4.5840535115800669E-2</c:v>
                </c:pt>
                <c:pt idx="1502">
                  <c:v>6.8426198241923322E-2</c:v>
                </c:pt>
                <c:pt idx="1503">
                  <c:v>0.1123540345709962</c:v>
                </c:pt>
                <c:pt idx="1504">
                  <c:v>8.988322765679696E-2</c:v>
                </c:pt>
                <c:pt idx="1505">
                  <c:v>0</c:v>
                </c:pt>
                <c:pt idx="1506">
                  <c:v>0.11121335493095776</c:v>
                </c:pt>
                <c:pt idx="1507">
                  <c:v>0.11121335493095776</c:v>
                </c:pt>
                <c:pt idx="1508">
                  <c:v>6.6728012958574653E-2</c:v>
                </c:pt>
                <c:pt idx="1509">
                  <c:v>4.4255442025239733E-2</c:v>
                </c:pt>
                <c:pt idx="1510">
                  <c:v>2.201217076584475E-2</c:v>
                </c:pt>
                <c:pt idx="1511">
                  <c:v>0.11006085382922375</c:v>
                </c:pt>
                <c:pt idx="1512">
                  <c:v>2.1896010742532113E-2</c:v>
                </c:pt>
                <c:pt idx="1513">
                  <c:v>0</c:v>
                </c:pt>
                <c:pt idx="1514">
                  <c:v>0.10948005371266056</c:v>
                </c:pt>
                <c:pt idx="1515">
                  <c:v>8.7584042970128451E-2</c:v>
                </c:pt>
                <c:pt idx="1516">
                  <c:v>2.1896010742532113E-2</c:v>
                </c:pt>
                <c:pt idx="1517">
                  <c:v>8.7584042970128451E-2</c:v>
                </c:pt>
                <c:pt idx="1518">
                  <c:v>0.1088961559295659</c:v>
                </c:pt>
                <c:pt idx="1519">
                  <c:v>2.1661822076220291E-2</c:v>
                </c:pt>
                <c:pt idx="1520">
                  <c:v>4.3323644152440582E-2</c:v>
                </c:pt>
                <c:pt idx="1521">
                  <c:v>0.10830911038110146</c:v>
                </c:pt>
                <c:pt idx="1522">
                  <c:v>6.4631319361960787E-2</c:v>
                </c:pt>
                <c:pt idx="1523">
                  <c:v>4.3087546241307187E-2</c:v>
                </c:pt>
                <c:pt idx="1524">
                  <c:v>8.5700294971400665E-2</c:v>
                </c:pt>
                <c:pt idx="1525">
                  <c:v>4.2850147485700332E-2</c:v>
                </c:pt>
                <c:pt idx="1526">
                  <c:v>2.1185679930351791E-2</c:v>
                </c:pt>
                <c:pt idx="1527">
                  <c:v>6.355703979105537E-2</c:v>
                </c:pt>
                <c:pt idx="1528">
                  <c:v>4.2129925645492519E-2</c:v>
                </c:pt>
                <c:pt idx="1529">
                  <c:v>8.4259851290985038E-2</c:v>
                </c:pt>
                <c:pt idx="1530">
                  <c:v>2.106496282274626E-2</c:v>
                </c:pt>
                <c:pt idx="1531">
                  <c:v>8.4259851290985038E-2</c:v>
                </c:pt>
                <c:pt idx="1532">
                  <c:v>4.1887099844035679E-2</c:v>
                </c:pt>
                <c:pt idx="1533">
                  <c:v>4.1887099844035679E-2</c:v>
                </c:pt>
                <c:pt idx="1534">
                  <c:v>0.1047177496100892</c:v>
                </c:pt>
                <c:pt idx="1535">
                  <c:v>2.0943549922017839E-2</c:v>
                </c:pt>
                <c:pt idx="1536">
                  <c:v>8.3285716225381654E-2</c:v>
                </c:pt>
                <c:pt idx="1537">
                  <c:v>8.3285716225381654E-2</c:v>
                </c:pt>
                <c:pt idx="1538">
                  <c:v>6.209576308450656E-2</c:v>
                </c:pt>
                <c:pt idx="1539">
                  <c:v>0.10349293847417759</c:v>
                </c:pt>
                <c:pt idx="1540">
                  <c:v>8.279435077934208E-2</c:v>
                </c:pt>
                <c:pt idx="1541">
                  <c:v>0.10287506466257604</c:v>
                </c:pt>
                <c:pt idx="1542">
                  <c:v>6.1725038797545623E-2</c:v>
                </c:pt>
                <c:pt idx="1543">
                  <c:v>6.1725038797545623E-2</c:v>
                </c:pt>
                <c:pt idx="1544">
                  <c:v>8.230005173006083E-2</c:v>
                </c:pt>
                <c:pt idx="1545">
                  <c:v>2.0575012932515208E-2</c:v>
                </c:pt>
                <c:pt idx="1546">
                  <c:v>0.10287506466257604</c:v>
                </c:pt>
                <c:pt idx="1547">
                  <c:v>2.0575012932515208E-2</c:v>
                </c:pt>
                <c:pt idx="1548">
                  <c:v>6.1725038797545623E-2</c:v>
                </c:pt>
                <c:pt idx="1549">
                  <c:v>8.1802765898034466E-2</c:v>
                </c:pt>
                <c:pt idx="1550">
                  <c:v>6.1352074423525846E-2</c:v>
                </c:pt>
                <c:pt idx="1551">
                  <c:v>0</c:v>
                </c:pt>
                <c:pt idx="1552">
                  <c:v>0</c:v>
                </c:pt>
                <c:pt idx="1553">
                  <c:v>4.0651219238685123E-2</c:v>
                </c:pt>
                <c:pt idx="1554">
                  <c:v>6.0599259723964793E-2</c:v>
                </c:pt>
                <c:pt idx="1555">
                  <c:v>6.0599259723964793E-2</c:v>
                </c:pt>
                <c:pt idx="1556">
                  <c:v>0</c:v>
                </c:pt>
                <c:pt idx="1557">
                  <c:v>2.0199753241321599E-2</c:v>
                </c:pt>
                <c:pt idx="1558">
                  <c:v>4.0399506482643198E-2</c:v>
                </c:pt>
                <c:pt idx="1559">
                  <c:v>0.10036553885954255</c:v>
                </c:pt>
                <c:pt idx="1560">
                  <c:v>6.0219323315725527E-2</c:v>
                </c:pt>
                <c:pt idx="1561">
                  <c:v>0.10036553885954255</c:v>
                </c:pt>
                <c:pt idx="1562">
                  <c:v>1.994565818004072E-2</c:v>
                </c:pt>
                <c:pt idx="1563">
                  <c:v>5.9836974540122156E-2</c:v>
                </c:pt>
                <c:pt idx="1564">
                  <c:v>9.908694475653651E-2</c:v>
                </c:pt>
                <c:pt idx="1565">
                  <c:v>9.908694475653651E-2</c:v>
                </c:pt>
                <c:pt idx="1566">
                  <c:v>9.908694475653651E-2</c:v>
                </c:pt>
                <c:pt idx="1567">
                  <c:v>9.908694475653651E-2</c:v>
                </c:pt>
                <c:pt idx="1568">
                  <c:v>7.8753136263619947E-2</c:v>
                </c:pt>
                <c:pt idx="1569">
                  <c:v>5.9064852197714957E-2</c:v>
                </c:pt>
                <c:pt idx="1570">
                  <c:v>7.8753136263619947E-2</c:v>
                </c:pt>
                <c:pt idx="1571">
                  <c:v>3.9376568131809973E-2</c:v>
                </c:pt>
                <c:pt idx="1572">
                  <c:v>9.8441420329524937E-2</c:v>
                </c:pt>
                <c:pt idx="1573">
                  <c:v>9.7791634876422284E-2</c:v>
                </c:pt>
                <c:pt idx="1574">
                  <c:v>7.8233307901137833E-2</c:v>
                </c:pt>
                <c:pt idx="1575">
                  <c:v>0</c:v>
                </c:pt>
                <c:pt idx="1576">
                  <c:v>0</c:v>
                </c:pt>
                <c:pt idx="1577">
                  <c:v>1.9295787190391656E-2</c:v>
                </c:pt>
                <c:pt idx="1578">
                  <c:v>5.7887361571174967E-2</c:v>
                </c:pt>
                <c:pt idx="1579">
                  <c:v>9.5815842623917652E-2</c:v>
                </c:pt>
                <c:pt idx="1580">
                  <c:v>0</c:v>
                </c:pt>
                <c:pt idx="1581">
                  <c:v>9.5148128268719184E-2</c:v>
                </c:pt>
                <c:pt idx="1582">
                  <c:v>7.6118502614975353E-2</c:v>
                </c:pt>
                <c:pt idx="1583">
                  <c:v>5.7088876961231515E-2</c:v>
                </c:pt>
                <c:pt idx="1584">
                  <c:v>0</c:v>
                </c:pt>
                <c:pt idx="1585">
                  <c:v>1.9029625653743838E-2</c:v>
                </c:pt>
                <c:pt idx="1586">
                  <c:v>7.558055592640181E-2</c:v>
                </c:pt>
                <c:pt idx="1587">
                  <c:v>1.8895138981600453E-2</c:v>
                </c:pt>
                <c:pt idx="1588">
                  <c:v>0</c:v>
                </c:pt>
                <c:pt idx="1589">
                  <c:v>1.8759688210265343E-2</c:v>
                </c:pt>
                <c:pt idx="1590">
                  <c:v>7.5038752841061374E-2</c:v>
                </c:pt>
                <c:pt idx="1591">
                  <c:v>5.627906463079603E-2</c:v>
                </c:pt>
                <c:pt idx="1592">
                  <c:v>3.7519376420530687E-2</c:v>
                </c:pt>
                <c:pt idx="1593">
                  <c:v>3.7519376420530687E-2</c:v>
                </c:pt>
                <c:pt idx="1594">
                  <c:v>1.8623252303471057E-2</c:v>
                </c:pt>
                <c:pt idx="1595">
                  <c:v>5.5869756910413168E-2</c:v>
                </c:pt>
                <c:pt idx="1596">
                  <c:v>3.7246504606942114E-2</c:v>
                </c:pt>
                <c:pt idx="1597">
                  <c:v>7.4493009213884229E-2</c:v>
                </c:pt>
                <c:pt idx="1598">
                  <c:v>3.7246504606942114E-2</c:v>
                </c:pt>
                <c:pt idx="1599">
                  <c:v>5.5869756910413168E-2</c:v>
                </c:pt>
                <c:pt idx="1600">
                  <c:v>9.3116261517355289E-2</c:v>
                </c:pt>
                <c:pt idx="1601">
                  <c:v>5.5869756910413168E-2</c:v>
                </c:pt>
                <c:pt idx="1602">
                  <c:v>9.3116261517355289E-2</c:v>
                </c:pt>
                <c:pt idx="1603">
                  <c:v>7.4493009213884229E-2</c:v>
                </c:pt>
                <c:pt idx="1604">
                  <c:v>0</c:v>
                </c:pt>
                <c:pt idx="1605">
                  <c:v>1.8623252303471057E-2</c:v>
                </c:pt>
                <c:pt idx="1606">
                  <c:v>3.7246504606942114E-2</c:v>
                </c:pt>
                <c:pt idx="1607">
                  <c:v>3.697161889726288E-2</c:v>
                </c:pt>
                <c:pt idx="1608">
                  <c:v>3.697161889726288E-2</c:v>
                </c:pt>
                <c:pt idx="1609">
                  <c:v>5.5457428345894316E-2</c:v>
                </c:pt>
                <c:pt idx="1610">
                  <c:v>7.394323779452576E-2</c:v>
                </c:pt>
                <c:pt idx="1611">
                  <c:v>9.2429047243157203E-2</c:v>
                </c:pt>
                <c:pt idx="1612">
                  <c:v>3.6694674032261572E-2</c:v>
                </c:pt>
                <c:pt idx="1613">
                  <c:v>1.8347337016130786E-2</c:v>
                </c:pt>
                <c:pt idx="1614">
                  <c:v>9.1736685080653926E-2</c:v>
                </c:pt>
                <c:pt idx="1615">
                  <c:v>1.8347337016130786E-2</c:v>
                </c:pt>
                <c:pt idx="1616">
                  <c:v>0</c:v>
                </c:pt>
                <c:pt idx="1617">
                  <c:v>7.3389348064523144E-2</c:v>
                </c:pt>
                <c:pt idx="1618">
                  <c:v>3.6694674032261572E-2</c:v>
                </c:pt>
                <c:pt idx="1619">
                  <c:v>9.1736685080653926E-2</c:v>
                </c:pt>
                <c:pt idx="1620">
                  <c:v>3.6415623031652467E-2</c:v>
                </c:pt>
                <c:pt idx="1621">
                  <c:v>7.2831246063304933E-2</c:v>
                </c:pt>
                <c:pt idx="1622">
                  <c:v>3.6415623031652467E-2</c:v>
                </c:pt>
                <c:pt idx="1623">
                  <c:v>3.6415623031652467E-2</c:v>
                </c:pt>
                <c:pt idx="1624">
                  <c:v>5.46234345474787E-2</c:v>
                </c:pt>
                <c:pt idx="1625">
                  <c:v>5.46234345474787E-2</c:v>
                </c:pt>
                <c:pt idx="1626">
                  <c:v>3.6134417101053445E-2</c:v>
                </c:pt>
                <c:pt idx="1627">
                  <c:v>7.2268834202106891E-2</c:v>
                </c:pt>
                <c:pt idx="1628">
                  <c:v>5.4201625651580168E-2</c:v>
                </c:pt>
                <c:pt idx="1629">
                  <c:v>1.8067208550526723E-2</c:v>
                </c:pt>
                <c:pt idx="1630">
                  <c:v>1.8067208550526723E-2</c:v>
                </c:pt>
                <c:pt idx="1631">
                  <c:v>7.2268834202106891E-2</c:v>
                </c:pt>
                <c:pt idx="1632">
                  <c:v>7.1702011064750187E-2</c:v>
                </c:pt>
                <c:pt idx="1633">
                  <c:v>1.7925502766187547E-2</c:v>
                </c:pt>
                <c:pt idx="1634">
                  <c:v>7.1702011064750187E-2</c:v>
                </c:pt>
                <c:pt idx="1635">
                  <c:v>3.5851005532375094E-2</c:v>
                </c:pt>
                <c:pt idx="1636">
                  <c:v>7.1130671194130468E-2</c:v>
                </c:pt>
                <c:pt idx="1637">
                  <c:v>1.7782667798532617E-2</c:v>
                </c:pt>
                <c:pt idx="1638">
                  <c:v>7.1130671194130468E-2</c:v>
                </c:pt>
                <c:pt idx="1639">
                  <c:v>1.7782667798532617E-2</c:v>
                </c:pt>
                <c:pt idx="1640">
                  <c:v>1.7782667798532617E-2</c:v>
                </c:pt>
                <c:pt idx="1641">
                  <c:v>3.5565335597065234E-2</c:v>
                </c:pt>
                <c:pt idx="1642">
                  <c:v>7.1130671194130468E-2</c:v>
                </c:pt>
                <c:pt idx="1643">
                  <c:v>5.3348003395597851E-2</c:v>
                </c:pt>
                <c:pt idx="1644">
                  <c:v>0</c:v>
                </c:pt>
                <c:pt idx="1645">
                  <c:v>0</c:v>
                </c:pt>
                <c:pt idx="1646">
                  <c:v>8.8913338992663085E-2</c:v>
                </c:pt>
                <c:pt idx="1647">
                  <c:v>0</c:v>
                </c:pt>
                <c:pt idx="1648">
                  <c:v>5.3348003395597851E-2</c:v>
                </c:pt>
                <c:pt idx="1649">
                  <c:v>3.5277352431572317E-2</c:v>
                </c:pt>
                <c:pt idx="1650">
                  <c:v>3.5277352431572317E-2</c:v>
                </c:pt>
                <c:pt idx="1651">
                  <c:v>8.8193381078930794E-2</c:v>
                </c:pt>
                <c:pt idx="1652">
                  <c:v>8.8193381078930794E-2</c:v>
                </c:pt>
                <c:pt idx="1653">
                  <c:v>8.8193381078930794E-2</c:v>
                </c:pt>
                <c:pt idx="1654">
                  <c:v>5.2916028647358476E-2</c:v>
                </c:pt>
                <c:pt idx="1655">
                  <c:v>8.7467497285807785E-2</c:v>
                </c:pt>
                <c:pt idx="1656">
                  <c:v>0</c:v>
                </c:pt>
                <c:pt idx="1657">
                  <c:v>6.9973997828646231E-2</c:v>
                </c:pt>
                <c:pt idx="1658">
                  <c:v>1.7493499457161558E-2</c:v>
                </c:pt>
                <c:pt idx="1659">
                  <c:v>5.2480498371484677E-2</c:v>
                </c:pt>
                <c:pt idx="1660">
                  <c:v>8.7467497285807785E-2</c:v>
                </c:pt>
                <c:pt idx="1661">
                  <c:v>8.7467497285807785E-2</c:v>
                </c:pt>
                <c:pt idx="1662">
                  <c:v>1.7347107766716711E-2</c:v>
                </c:pt>
                <c:pt idx="1663">
                  <c:v>8.6735538833583564E-2</c:v>
                </c:pt>
                <c:pt idx="1664">
                  <c:v>3.4694215533433423E-2</c:v>
                </c:pt>
                <c:pt idx="1665">
                  <c:v>6.9388431066866846E-2</c:v>
                </c:pt>
                <c:pt idx="1666">
                  <c:v>1.7347107766716711E-2</c:v>
                </c:pt>
                <c:pt idx="1667">
                  <c:v>3.4694215533433423E-2</c:v>
                </c:pt>
                <c:pt idx="1668">
                  <c:v>0</c:v>
                </c:pt>
                <c:pt idx="1669">
                  <c:v>0</c:v>
                </c:pt>
                <c:pt idx="1670">
                  <c:v>1.7347107766716711E-2</c:v>
                </c:pt>
                <c:pt idx="1671">
                  <c:v>8.5997350610709913E-2</c:v>
                </c:pt>
                <c:pt idx="1672">
                  <c:v>3.4398940244283964E-2</c:v>
                </c:pt>
                <c:pt idx="1673">
                  <c:v>8.5997350610709913E-2</c:v>
                </c:pt>
                <c:pt idx="1674">
                  <c:v>0</c:v>
                </c:pt>
                <c:pt idx="1675">
                  <c:v>8.5997350610709913E-2</c:v>
                </c:pt>
                <c:pt idx="1676">
                  <c:v>0</c:v>
                </c:pt>
                <c:pt idx="1677">
                  <c:v>6.8202216631992385E-2</c:v>
                </c:pt>
                <c:pt idx="1678">
                  <c:v>8.5252770789990481E-2</c:v>
                </c:pt>
                <c:pt idx="1679">
                  <c:v>6.8202216631992385E-2</c:v>
                </c:pt>
                <c:pt idx="1680">
                  <c:v>3.4101108315996193E-2</c:v>
                </c:pt>
                <c:pt idx="1681">
                  <c:v>1.7050554157998096E-2</c:v>
                </c:pt>
                <c:pt idx="1682">
                  <c:v>6.8202216631992385E-2</c:v>
                </c:pt>
                <c:pt idx="1683">
                  <c:v>8.5252770789990481E-2</c:v>
                </c:pt>
                <c:pt idx="1684">
                  <c:v>3.4101108315996193E-2</c:v>
                </c:pt>
                <c:pt idx="1685">
                  <c:v>5.1151662473994289E-2</c:v>
                </c:pt>
                <c:pt idx="1686">
                  <c:v>8.5252770789990481E-2</c:v>
                </c:pt>
                <c:pt idx="1687">
                  <c:v>8.4501630414329523E-2</c:v>
                </c:pt>
                <c:pt idx="1688">
                  <c:v>5.070097824859772E-2</c:v>
                </c:pt>
                <c:pt idx="1689">
                  <c:v>6.7601304331463621E-2</c:v>
                </c:pt>
                <c:pt idx="1690">
                  <c:v>5.070097824859772E-2</c:v>
                </c:pt>
                <c:pt idx="1691">
                  <c:v>6.7601304331463621E-2</c:v>
                </c:pt>
                <c:pt idx="1692">
                  <c:v>5.070097824859772E-2</c:v>
                </c:pt>
                <c:pt idx="1693">
                  <c:v>1.6900326082865905E-2</c:v>
                </c:pt>
                <c:pt idx="1694">
                  <c:v>5.070097824859772E-2</c:v>
                </c:pt>
                <c:pt idx="1695">
                  <c:v>0</c:v>
                </c:pt>
                <c:pt idx="1696">
                  <c:v>0</c:v>
                </c:pt>
                <c:pt idx="1697">
                  <c:v>8.3743752949036313E-2</c:v>
                </c:pt>
                <c:pt idx="1698">
                  <c:v>5.0246251769421782E-2</c:v>
                </c:pt>
                <c:pt idx="1699">
                  <c:v>5.0246251769421782E-2</c:v>
                </c:pt>
                <c:pt idx="1700">
                  <c:v>8.3743752949036313E-2</c:v>
                </c:pt>
                <c:pt idx="1701">
                  <c:v>5.0246251769421782E-2</c:v>
                </c:pt>
                <c:pt idx="1702">
                  <c:v>8.3743752949036313E-2</c:v>
                </c:pt>
                <c:pt idx="1703">
                  <c:v>8.3743752949036313E-2</c:v>
                </c:pt>
                <c:pt idx="1704">
                  <c:v>1.6748750589807262E-2</c:v>
                </c:pt>
                <c:pt idx="1705">
                  <c:v>1.65957907594649E-2</c:v>
                </c:pt>
                <c:pt idx="1706">
                  <c:v>6.6383163037859599E-2</c:v>
                </c:pt>
                <c:pt idx="1707">
                  <c:v>6.6383163037859599E-2</c:v>
                </c:pt>
                <c:pt idx="1708">
                  <c:v>6.6383163037859599E-2</c:v>
                </c:pt>
                <c:pt idx="1709">
                  <c:v>4.97873722783947E-2</c:v>
                </c:pt>
                <c:pt idx="1710">
                  <c:v>3.31915815189298E-2</c:v>
                </c:pt>
                <c:pt idx="1711">
                  <c:v>1.65957907594649E-2</c:v>
                </c:pt>
                <c:pt idx="1712">
                  <c:v>8.2978953797324506E-2</c:v>
                </c:pt>
                <c:pt idx="1713">
                  <c:v>3.31915815189298E-2</c:v>
                </c:pt>
                <c:pt idx="1714">
                  <c:v>6.5765631820191572E-2</c:v>
                </c:pt>
                <c:pt idx="1715">
                  <c:v>8.2207039775239465E-2</c:v>
                </c:pt>
                <c:pt idx="1716">
                  <c:v>0</c:v>
                </c:pt>
                <c:pt idx="1717">
                  <c:v>6.5765631820191572E-2</c:v>
                </c:pt>
                <c:pt idx="1718">
                  <c:v>8.2207039775239465E-2</c:v>
                </c:pt>
                <c:pt idx="1719">
                  <c:v>1.6441407955047893E-2</c:v>
                </c:pt>
                <c:pt idx="1720">
                  <c:v>4.9324223865143679E-2</c:v>
                </c:pt>
                <c:pt idx="1721">
                  <c:v>4.9324223865143679E-2</c:v>
                </c:pt>
                <c:pt idx="1722">
                  <c:v>3.2882815910095786E-2</c:v>
                </c:pt>
                <c:pt idx="1723">
                  <c:v>3.2882815910095786E-2</c:v>
                </c:pt>
                <c:pt idx="1724">
                  <c:v>1.6285561708356378E-2</c:v>
                </c:pt>
                <c:pt idx="1725">
                  <c:v>4.8856685125069133E-2</c:v>
                </c:pt>
                <c:pt idx="1726">
                  <c:v>3.2571123416712755E-2</c:v>
                </c:pt>
                <c:pt idx="1727">
                  <c:v>1.6285561708356378E-2</c:v>
                </c:pt>
                <c:pt idx="1728">
                  <c:v>3.2571123416712755E-2</c:v>
                </c:pt>
                <c:pt idx="1729">
                  <c:v>0</c:v>
                </c:pt>
                <c:pt idx="1730">
                  <c:v>3.2571123416712755E-2</c:v>
                </c:pt>
                <c:pt idx="1731">
                  <c:v>1.6285561708356378E-2</c:v>
                </c:pt>
                <c:pt idx="1732">
                  <c:v>4.8856685125069133E-2</c:v>
                </c:pt>
                <c:pt idx="1733">
                  <c:v>8.1427808541781888E-2</c:v>
                </c:pt>
                <c:pt idx="1734">
                  <c:v>6.4512838383571997E-2</c:v>
                </c:pt>
                <c:pt idx="1735">
                  <c:v>0</c:v>
                </c:pt>
                <c:pt idx="1736">
                  <c:v>6.4512838383571997E-2</c:v>
                </c:pt>
                <c:pt idx="1737">
                  <c:v>6.4512838383571997E-2</c:v>
                </c:pt>
                <c:pt idx="1738">
                  <c:v>8.0641047979465003E-2</c:v>
                </c:pt>
                <c:pt idx="1739">
                  <c:v>4.8384628787678997E-2</c:v>
                </c:pt>
                <c:pt idx="1740">
                  <c:v>1.6128209595892999E-2</c:v>
                </c:pt>
                <c:pt idx="1741">
                  <c:v>4.8384628787678997E-2</c:v>
                </c:pt>
                <c:pt idx="1742">
                  <c:v>0</c:v>
                </c:pt>
                <c:pt idx="1743">
                  <c:v>1.6128209595892999E-2</c:v>
                </c:pt>
                <c:pt idx="1744">
                  <c:v>8.0641047979465003E-2</c:v>
                </c:pt>
                <c:pt idx="1745">
                  <c:v>4.8384628787678997E-2</c:v>
                </c:pt>
                <c:pt idx="1746">
                  <c:v>3.2256419191785998E-2</c:v>
                </c:pt>
                <c:pt idx="1747">
                  <c:v>4.7907921311958819E-2</c:v>
                </c:pt>
                <c:pt idx="1748">
                  <c:v>4.7907921311958819E-2</c:v>
                </c:pt>
                <c:pt idx="1749">
                  <c:v>7.9846535519931372E-2</c:v>
                </c:pt>
                <c:pt idx="1750">
                  <c:v>6.3877228415945092E-2</c:v>
                </c:pt>
                <c:pt idx="1751">
                  <c:v>4.7907921311958819E-2</c:v>
                </c:pt>
                <c:pt idx="1752">
                  <c:v>6.3877228415945092E-2</c:v>
                </c:pt>
                <c:pt idx="1753">
                  <c:v>4.7907921311958819E-2</c:v>
                </c:pt>
                <c:pt idx="1754">
                  <c:v>1.5969307103986273E-2</c:v>
                </c:pt>
                <c:pt idx="1755">
                  <c:v>4.7907921311958819E-2</c:v>
                </c:pt>
                <c:pt idx="1756">
                  <c:v>1.5969307103986273E-2</c:v>
                </c:pt>
                <c:pt idx="1757">
                  <c:v>7.9846535519931372E-2</c:v>
                </c:pt>
                <c:pt idx="1758">
                  <c:v>6.3877228415945092E-2</c:v>
                </c:pt>
                <c:pt idx="1759">
                  <c:v>3.1938614207972546E-2</c:v>
                </c:pt>
                <c:pt idx="1760">
                  <c:v>7.9846535519931372E-2</c:v>
                </c:pt>
                <c:pt idx="1761">
                  <c:v>3.1938614207972546E-2</c:v>
                </c:pt>
                <c:pt idx="1762">
                  <c:v>3.1938614207972546E-2</c:v>
                </c:pt>
                <c:pt idx="1763">
                  <c:v>4.7907921311958819E-2</c:v>
                </c:pt>
              </c:numCache>
            </c:numRef>
          </c:xVal>
          <c:yVal>
            <c:numRef>
              <c:f>'0-5yrs'!$S$27:$S$1790</c:f>
              <c:numCache>
                <c:formatCode>General</c:formatCode>
                <c:ptCount val="1764"/>
                <c:pt idx="0">
                  <c:v>6.2354376897384156E-3</c:v>
                </c:pt>
                <c:pt idx="1">
                  <c:v>2.9586673815840407E-3</c:v>
                </c:pt>
                <c:pt idx="2">
                  <c:v>3.9610106515282099E-3</c:v>
                </c:pt>
                <c:pt idx="3">
                  <c:v>3.0941912452966316E-3</c:v>
                </c:pt>
                <c:pt idx="4">
                  <c:v>2.6006991734994094E-3</c:v>
                </c:pt>
                <c:pt idx="5">
                  <c:v>2.5258203058675329E-3</c:v>
                </c:pt>
                <c:pt idx="6">
                  <c:v>2.5095166718763808E-3</c:v>
                </c:pt>
                <c:pt idx="7">
                  <c:v>2.3098945615161945E-3</c:v>
                </c:pt>
                <c:pt idx="8">
                  <c:v>1.9049445804207813E-3</c:v>
                </c:pt>
                <c:pt idx="9">
                  <c:v>2.5338753182344181E-3</c:v>
                </c:pt>
                <c:pt idx="10">
                  <c:v>1.9761612229120787E-3</c:v>
                </c:pt>
                <c:pt idx="11">
                  <c:v>1.8758044442339877E-3</c:v>
                </c:pt>
                <c:pt idx="12">
                  <c:v>2.2760223078803492E-3</c:v>
                </c:pt>
                <c:pt idx="13">
                  <c:v>1.8241967170319773E-3</c:v>
                </c:pt>
                <c:pt idx="14">
                  <c:v>2.3222543811762001E-3</c:v>
                </c:pt>
                <c:pt idx="15">
                  <c:v>3.0457790580032101E-3</c:v>
                </c:pt>
                <c:pt idx="16">
                  <c:v>1.8941192499440187E-3</c:v>
                </c:pt>
                <c:pt idx="17">
                  <c:v>2.5958207439227246E-3</c:v>
                </c:pt>
                <c:pt idx="18">
                  <c:v>1.8644371264443075E-3</c:v>
                </c:pt>
                <c:pt idx="19">
                  <c:v>1.9484472073143509E-3</c:v>
                </c:pt>
                <c:pt idx="20">
                  <c:v>1.7145713337816319E-3</c:v>
                </c:pt>
                <c:pt idx="21">
                  <c:v>1.7050592741070865E-3</c:v>
                </c:pt>
                <c:pt idx="22">
                  <c:v>1.8787131208686328E-3</c:v>
                </c:pt>
                <c:pt idx="23">
                  <c:v>1.655618562209414E-3</c:v>
                </c:pt>
                <c:pt idx="24">
                  <c:v>1.5740129070399515E-3</c:v>
                </c:pt>
                <c:pt idx="25">
                  <c:v>2.0179128766856596E-3</c:v>
                </c:pt>
                <c:pt idx="26">
                  <c:v>1.5019662678772464E-3</c:v>
                </c:pt>
                <c:pt idx="27">
                  <c:v>1.4014737350772747E-3</c:v>
                </c:pt>
                <c:pt idx="28">
                  <c:v>1.7968046338712449E-3</c:v>
                </c:pt>
                <c:pt idx="29">
                  <c:v>2.1133495099752218E-3</c:v>
                </c:pt>
                <c:pt idx="30">
                  <c:v>1.359345406932797E-3</c:v>
                </c:pt>
                <c:pt idx="31">
                  <c:v>1.7085746741514634E-3</c:v>
                </c:pt>
                <c:pt idx="32">
                  <c:v>1.3127511056803473E-3</c:v>
                </c:pt>
                <c:pt idx="33">
                  <c:v>1.9751072544558074E-3</c:v>
                </c:pt>
                <c:pt idx="34">
                  <c:v>2.3141840019458388E-3</c:v>
                </c:pt>
                <c:pt idx="35">
                  <c:v>1.6830704958915421E-3</c:v>
                </c:pt>
                <c:pt idx="36">
                  <c:v>1.6978550894229242E-3</c:v>
                </c:pt>
                <c:pt idx="37">
                  <c:v>1.3027192802626307E-3</c:v>
                </c:pt>
                <c:pt idx="38">
                  <c:v>2.0667728050353714E-3</c:v>
                </c:pt>
                <c:pt idx="39">
                  <c:v>1.7073338694359552E-3</c:v>
                </c:pt>
                <c:pt idx="40">
                  <c:v>1.7991927155769699E-3</c:v>
                </c:pt>
                <c:pt idx="41">
                  <c:v>1.7633798058849836E-3</c:v>
                </c:pt>
                <c:pt idx="42">
                  <c:v>1.598838691030495E-3</c:v>
                </c:pt>
                <c:pt idx="43">
                  <c:v>1.5255488632761876E-3</c:v>
                </c:pt>
                <c:pt idx="44">
                  <c:v>2.1218640118373759E-3</c:v>
                </c:pt>
                <c:pt idx="45">
                  <c:v>1.8213880498599917E-3</c:v>
                </c:pt>
                <c:pt idx="46">
                  <c:v>1.2054236795644505E-3</c:v>
                </c:pt>
                <c:pt idx="47">
                  <c:v>1.2054236795644505E-3</c:v>
                </c:pt>
                <c:pt idx="48">
                  <c:v>1.964313514584867E-3</c:v>
                </c:pt>
                <c:pt idx="49">
                  <c:v>1.56763324211526E-3</c:v>
                </c:pt>
                <c:pt idx="50">
                  <c:v>2.0645992405436226E-3</c:v>
                </c:pt>
                <c:pt idx="51">
                  <c:v>1.1918533712254736E-3</c:v>
                </c:pt>
                <c:pt idx="52">
                  <c:v>1.1918533712254736E-3</c:v>
                </c:pt>
                <c:pt idx="53">
                  <c:v>1.1918533712254736E-3</c:v>
                </c:pt>
                <c:pt idx="54">
                  <c:v>1.2772708307636441E-3</c:v>
                </c:pt>
                <c:pt idx="55">
                  <c:v>1.8535079945465557E-3</c:v>
                </c:pt>
                <c:pt idx="56">
                  <c:v>1.2732651587286084E-3</c:v>
                </c:pt>
                <c:pt idx="57">
                  <c:v>1.1919206592338745E-3</c:v>
                </c:pt>
                <c:pt idx="58">
                  <c:v>1.0641412128960912E-3</c:v>
                </c:pt>
                <c:pt idx="59">
                  <c:v>1.0940518463985215E-3</c:v>
                </c:pt>
                <c:pt idx="60">
                  <c:v>1.0820875929975495E-3</c:v>
                </c:pt>
                <c:pt idx="61">
                  <c:v>1.049147654907111E-3</c:v>
                </c:pt>
                <c:pt idx="62">
                  <c:v>1.0612309585378045E-3</c:v>
                </c:pt>
                <c:pt idx="63">
                  <c:v>1.2452740879171046E-3</c:v>
                </c:pt>
                <c:pt idx="64">
                  <c:v>1.2966825279894772E-3</c:v>
                </c:pt>
                <c:pt idx="65">
                  <c:v>1.9654834779999214E-3</c:v>
                </c:pt>
                <c:pt idx="66">
                  <c:v>1.4461445051308993E-3</c:v>
                </c:pt>
                <c:pt idx="67">
                  <c:v>1.0225785861537229E-3</c:v>
                </c:pt>
                <c:pt idx="68">
                  <c:v>1.8833434706125242E-3</c:v>
                </c:pt>
                <c:pt idx="69">
                  <c:v>2.3942258938398761E-3</c:v>
                </c:pt>
                <c:pt idx="70">
                  <c:v>1.7594950143927524E-3</c:v>
                </c:pt>
                <c:pt idx="71">
                  <c:v>2.1529624566312411E-3</c:v>
                </c:pt>
                <c:pt idx="72">
                  <c:v>1.3509639054202637E-3</c:v>
                </c:pt>
                <c:pt idx="73">
                  <c:v>1.0086948376419589E-3</c:v>
                </c:pt>
                <c:pt idx="74">
                  <c:v>1.7357525441272132E-3</c:v>
                </c:pt>
                <c:pt idx="75">
                  <c:v>1.1948923834183209E-3</c:v>
                </c:pt>
                <c:pt idx="76">
                  <c:v>1.0078234386130909E-3</c:v>
                </c:pt>
                <c:pt idx="77">
                  <c:v>1.5014964259229149E-3</c:v>
                </c:pt>
                <c:pt idx="78">
                  <c:v>2.2229018153712308E-3</c:v>
                </c:pt>
                <c:pt idx="79">
                  <c:v>1.3156663085325091E-3</c:v>
                </c:pt>
                <c:pt idx="80">
                  <c:v>1.3765016403857917E-3</c:v>
                </c:pt>
                <c:pt idx="81">
                  <c:v>1.745938838234829E-3</c:v>
                </c:pt>
                <c:pt idx="82">
                  <c:v>1.1552536831658158E-3</c:v>
                </c:pt>
                <c:pt idx="83">
                  <c:v>1.0833029608473712E-3</c:v>
                </c:pt>
                <c:pt idx="84">
                  <c:v>1.055811199574995E-3</c:v>
                </c:pt>
                <c:pt idx="85">
                  <c:v>2.1406203662611041E-3</c:v>
                </c:pt>
                <c:pt idx="86">
                  <c:v>1.1314820388094271E-3</c:v>
                </c:pt>
                <c:pt idx="87">
                  <c:v>1.1314820388094271E-3</c:v>
                </c:pt>
                <c:pt idx="88">
                  <c:v>1.818305816865265E-3</c:v>
                </c:pt>
                <c:pt idx="89">
                  <c:v>1.0218941584206999E-3</c:v>
                </c:pt>
                <c:pt idx="90">
                  <c:v>1.0567756514401039E-3</c:v>
                </c:pt>
                <c:pt idx="91">
                  <c:v>1.1832560779543022E-3</c:v>
                </c:pt>
                <c:pt idx="92">
                  <c:v>1.1086807949059923E-3</c:v>
                </c:pt>
                <c:pt idx="93">
                  <c:v>1.5948446990912387E-3</c:v>
                </c:pt>
                <c:pt idx="94">
                  <c:v>1.3838826692328687E-3</c:v>
                </c:pt>
                <c:pt idx="95">
                  <c:v>1.0860178489428074E-3</c:v>
                </c:pt>
                <c:pt idx="96">
                  <c:v>1.440245919954653E-3</c:v>
                </c:pt>
                <c:pt idx="97">
                  <c:v>1.3624593362356104E-3</c:v>
                </c:pt>
                <c:pt idx="98">
                  <c:v>1.0634872666471533E-3</c:v>
                </c:pt>
                <c:pt idx="99">
                  <c:v>1.9786778937710778E-3</c:v>
                </c:pt>
                <c:pt idx="100">
                  <c:v>9.8037394570329138E-4</c:v>
                </c:pt>
                <c:pt idx="101">
                  <c:v>1.2667828126094829E-3</c:v>
                </c:pt>
                <c:pt idx="102">
                  <c:v>1.5481230219758736E-3</c:v>
                </c:pt>
                <c:pt idx="103">
                  <c:v>1.4412240997437389E-3</c:v>
                </c:pt>
                <c:pt idx="104">
                  <c:v>1.1815871468071274E-3</c:v>
                </c:pt>
                <c:pt idx="105">
                  <c:v>1.0498156366615164E-3</c:v>
                </c:pt>
                <c:pt idx="106">
                  <c:v>9.0036233494784792E-4</c:v>
                </c:pt>
                <c:pt idx="107">
                  <c:v>1.6389928763697573E-3</c:v>
                </c:pt>
                <c:pt idx="108">
                  <c:v>1.4414163818971177E-3</c:v>
                </c:pt>
                <c:pt idx="109">
                  <c:v>8.7052284764484308E-4</c:v>
                </c:pt>
                <c:pt idx="110">
                  <c:v>1.6694908883469167E-3</c:v>
                </c:pt>
                <c:pt idx="111">
                  <c:v>1.1743350878930497E-3</c:v>
                </c:pt>
                <c:pt idx="112">
                  <c:v>1.3782373383246145E-3</c:v>
                </c:pt>
                <c:pt idx="113">
                  <c:v>1.21944919050359E-3</c:v>
                </c:pt>
                <c:pt idx="114">
                  <c:v>1.2712522363568157E-3</c:v>
                </c:pt>
                <c:pt idx="115">
                  <c:v>1.2173282782519269E-3</c:v>
                </c:pt>
                <c:pt idx="116">
                  <c:v>1.1231832785211474E-3</c:v>
                </c:pt>
                <c:pt idx="117">
                  <c:v>1.0701627312179626E-3</c:v>
                </c:pt>
                <c:pt idx="118">
                  <c:v>9.1946153242165873E-4</c:v>
                </c:pt>
                <c:pt idx="119">
                  <c:v>9.7839939773118286E-4</c:v>
                </c:pt>
                <c:pt idx="120">
                  <c:v>1.702927808577265E-3</c:v>
                </c:pt>
                <c:pt idx="121">
                  <c:v>1.4631481594476132E-3</c:v>
                </c:pt>
                <c:pt idx="122">
                  <c:v>1.3109367312896826E-3</c:v>
                </c:pt>
                <c:pt idx="123">
                  <c:v>1.1644140980677808E-3</c:v>
                </c:pt>
                <c:pt idx="124">
                  <c:v>1.5861979689102328E-3</c:v>
                </c:pt>
                <c:pt idx="125">
                  <c:v>8.2225416894213244E-4</c:v>
                </c:pt>
                <c:pt idx="126">
                  <c:v>8.2225416894213244E-4</c:v>
                </c:pt>
                <c:pt idx="127">
                  <c:v>9.0530861949270004E-4</c:v>
                </c:pt>
                <c:pt idx="128">
                  <c:v>1.0241041358889167E-3</c:v>
                </c:pt>
                <c:pt idx="129">
                  <c:v>1.1121115064391107E-3</c:v>
                </c:pt>
                <c:pt idx="130">
                  <c:v>1.1602350751999534E-3</c:v>
                </c:pt>
                <c:pt idx="131">
                  <c:v>9.6265197866393225E-4</c:v>
                </c:pt>
                <c:pt idx="132">
                  <c:v>7.3989768792543113E-4</c:v>
                </c:pt>
                <c:pt idx="133">
                  <c:v>7.2769649561400601E-4</c:v>
                </c:pt>
                <c:pt idx="134">
                  <c:v>1.313455610455157E-3</c:v>
                </c:pt>
                <c:pt idx="135">
                  <c:v>1.0802070264787356E-3</c:v>
                </c:pt>
                <c:pt idx="136">
                  <c:v>9.5792948360073091E-4</c:v>
                </c:pt>
                <c:pt idx="137">
                  <c:v>1.1557421846142696E-3</c:v>
                </c:pt>
                <c:pt idx="138">
                  <c:v>1.1194449642995209E-3</c:v>
                </c:pt>
                <c:pt idx="139">
                  <c:v>1.0139296376049953E-3</c:v>
                </c:pt>
                <c:pt idx="140">
                  <c:v>8.426984010926552E-4</c:v>
                </c:pt>
                <c:pt idx="141">
                  <c:v>7.0049398010448201E-4</c:v>
                </c:pt>
                <c:pt idx="142">
                  <c:v>1.6289769061657376E-3</c:v>
                </c:pt>
                <c:pt idx="143">
                  <c:v>8.7522487363941208E-4</c:v>
                </c:pt>
                <c:pt idx="144">
                  <c:v>7.4756656760888249E-4</c:v>
                </c:pt>
                <c:pt idx="145">
                  <c:v>7.5459397531071123E-4</c:v>
                </c:pt>
                <c:pt idx="146">
                  <c:v>8.086065149329677E-4</c:v>
                </c:pt>
                <c:pt idx="147">
                  <c:v>8.3172880823442004E-4</c:v>
                </c:pt>
                <c:pt idx="148">
                  <c:v>9.2993824146974605E-4</c:v>
                </c:pt>
                <c:pt idx="149">
                  <c:v>9.9448077458188415E-4</c:v>
                </c:pt>
                <c:pt idx="150">
                  <c:v>1.2238232372977032E-3</c:v>
                </c:pt>
                <c:pt idx="151">
                  <c:v>1.3339166894891295E-3</c:v>
                </c:pt>
                <c:pt idx="152">
                  <c:v>9.9346111145031356E-4</c:v>
                </c:pt>
                <c:pt idx="153">
                  <c:v>9.1873766348952849E-4</c:v>
                </c:pt>
                <c:pt idx="154">
                  <c:v>7.4756034050166926E-4</c:v>
                </c:pt>
                <c:pt idx="155">
                  <c:v>7.3340404496859482E-4</c:v>
                </c:pt>
                <c:pt idx="156">
                  <c:v>6.6863829545784866E-4</c:v>
                </c:pt>
                <c:pt idx="157">
                  <c:v>1.2105369036010394E-3</c:v>
                </c:pt>
                <c:pt idx="158">
                  <c:v>7.9067489658165256E-4</c:v>
                </c:pt>
                <c:pt idx="159">
                  <c:v>1.2630962239636831E-3</c:v>
                </c:pt>
                <c:pt idx="160">
                  <c:v>7.1235104917168838E-4</c:v>
                </c:pt>
                <c:pt idx="161">
                  <c:v>7.4086515588458384E-4</c:v>
                </c:pt>
                <c:pt idx="162">
                  <c:v>9.6322665863595336E-4</c:v>
                </c:pt>
                <c:pt idx="163">
                  <c:v>6.5321525463910327E-4</c:v>
                </c:pt>
                <c:pt idx="164">
                  <c:v>6.27666600681241E-4</c:v>
                </c:pt>
                <c:pt idx="165">
                  <c:v>6.5321525463910327E-4</c:v>
                </c:pt>
                <c:pt idx="166">
                  <c:v>6.4682809114963776E-4</c:v>
                </c:pt>
                <c:pt idx="167">
                  <c:v>7.6243102628280107E-4</c:v>
                </c:pt>
                <c:pt idx="168">
                  <c:v>7.6243102628280107E-4</c:v>
                </c:pt>
                <c:pt idx="169">
                  <c:v>6.9142819499581204E-4</c:v>
                </c:pt>
                <c:pt idx="170">
                  <c:v>6.3166734584643041E-4</c:v>
                </c:pt>
                <c:pt idx="171">
                  <c:v>6.3811029348228589E-4</c:v>
                </c:pt>
                <c:pt idx="172">
                  <c:v>6.2522439821057505E-4</c:v>
                </c:pt>
                <c:pt idx="173">
                  <c:v>1.3990839078825391E-3</c:v>
                </c:pt>
                <c:pt idx="174">
                  <c:v>6.9954195394126954E-4</c:v>
                </c:pt>
                <c:pt idx="175">
                  <c:v>1.0125342928646755E-3</c:v>
                </c:pt>
                <c:pt idx="176">
                  <c:v>6.298088314985235E-4</c:v>
                </c:pt>
                <c:pt idx="177">
                  <c:v>5.9731756688955948E-4</c:v>
                </c:pt>
                <c:pt idx="178">
                  <c:v>9.2277016037386561E-4</c:v>
                </c:pt>
                <c:pt idx="179">
                  <c:v>7.5743496776275304E-4</c:v>
                </c:pt>
                <c:pt idx="180">
                  <c:v>7.2551035783198275E-4</c:v>
                </c:pt>
                <c:pt idx="181">
                  <c:v>8.1629135460661775E-4</c:v>
                </c:pt>
                <c:pt idx="182">
                  <c:v>9.6611894585923899E-4</c:v>
                </c:pt>
                <c:pt idx="183">
                  <c:v>9.6611894585923899E-4</c:v>
                </c:pt>
                <c:pt idx="184">
                  <c:v>9.6260366116839718E-4</c:v>
                </c:pt>
                <c:pt idx="185">
                  <c:v>7.8803415434291308E-4</c:v>
                </c:pt>
                <c:pt idx="186">
                  <c:v>7.2957785939793403E-4</c:v>
                </c:pt>
                <c:pt idx="187">
                  <c:v>6.6601041841430134E-4</c:v>
                </c:pt>
                <c:pt idx="188">
                  <c:v>6.5868383941786635E-4</c:v>
                </c:pt>
                <c:pt idx="189">
                  <c:v>6.8799015540360641E-4</c:v>
                </c:pt>
                <c:pt idx="190">
                  <c:v>6.5135726042143136E-4</c:v>
                </c:pt>
                <c:pt idx="191">
                  <c:v>5.8914473624756183E-4</c:v>
                </c:pt>
                <c:pt idx="192">
                  <c:v>5.9569782771898218E-4</c:v>
                </c:pt>
                <c:pt idx="193">
                  <c:v>7.1783688895768385E-4</c:v>
                </c:pt>
                <c:pt idx="194">
                  <c:v>6.3841483863322939E-4</c:v>
                </c:pt>
                <c:pt idx="195">
                  <c:v>8.1282878561331738E-4</c:v>
                </c:pt>
                <c:pt idx="196">
                  <c:v>7.0624579290230359E-4</c:v>
                </c:pt>
                <c:pt idx="197">
                  <c:v>8.4033065450297084E-4</c:v>
                </c:pt>
                <c:pt idx="198">
                  <c:v>6.479399318133842E-4</c:v>
                </c:pt>
                <c:pt idx="199">
                  <c:v>9.7915717562515442E-4</c:v>
                </c:pt>
                <c:pt idx="200">
                  <c:v>1.026587913183101E-3</c:v>
                </c:pt>
                <c:pt idx="201">
                  <c:v>1.1021775022647536E-3</c:v>
                </c:pt>
                <c:pt idx="202">
                  <c:v>7.1111782444546441E-4</c:v>
                </c:pt>
                <c:pt idx="203">
                  <c:v>5.6730244355372445E-4</c:v>
                </c:pt>
                <c:pt idx="204">
                  <c:v>5.8728668666786462E-4</c:v>
                </c:pt>
                <c:pt idx="205">
                  <c:v>1.0391669172472697E-3</c:v>
                </c:pt>
                <c:pt idx="206">
                  <c:v>1.0996117692999307E-3</c:v>
                </c:pt>
                <c:pt idx="207">
                  <c:v>7.6377775811158077E-4</c:v>
                </c:pt>
                <c:pt idx="208">
                  <c:v>5.5350227321465217E-4</c:v>
                </c:pt>
                <c:pt idx="209">
                  <c:v>5.5350227321465217E-4</c:v>
                </c:pt>
                <c:pt idx="210">
                  <c:v>5.7364703491639437E-4</c:v>
                </c:pt>
                <c:pt idx="211">
                  <c:v>7.1558029826149184E-4</c:v>
                </c:pt>
                <c:pt idx="212">
                  <c:v>7.9868406609736144E-4</c:v>
                </c:pt>
                <c:pt idx="213">
                  <c:v>8.8418900508950462E-4</c:v>
                </c:pt>
                <c:pt idx="214">
                  <c:v>8.6444344529880857E-4</c:v>
                </c:pt>
                <c:pt idx="215">
                  <c:v>6.4472777975795449E-4</c:v>
                </c:pt>
                <c:pt idx="216">
                  <c:v>5.8855324737275717E-4</c:v>
                </c:pt>
                <c:pt idx="217">
                  <c:v>5.2641802780149381E-4</c:v>
                </c:pt>
                <c:pt idx="218">
                  <c:v>5.6025804664814032E-4</c:v>
                </c:pt>
                <c:pt idx="219">
                  <c:v>1.2099581373278374E-3</c:v>
                </c:pt>
                <c:pt idx="220">
                  <c:v>7.8064218369024976E-4</c:v>
                </c:pt>
                <c:pt idx="221">
                  <c:v>7.5415979898614668E-4</c:v>
                </c:pt>
                <c:pt idx="222">
                  <c:v>6.8620926790641831E-4</c:v>
                </c:pt>
                <c:pt idx="223">
                  <c:v>9.4338505968657961E-4</c:v>
                </c:pt>
                <c:pt idx="224">
                  <c:v>6.5040969629292025E-4</c:v>
                </c:pt>
                <c:pt idx="225">
                  <c:v>6.5040969629292025E-4</c:v>
                </c:pt>
                <c:pt idx="226">
                  <c:v>5.9937895324250145E-4</c:v>
                </c:pt>
                <c:pt idx="227">
                  <c:v>7.6408532155665333E-4</c:v>
                </c:pt>
                <c:pt idx="228">
                  <c:v>1.1611633178902475E-3</c:v>
                </c:pt>
                <c:pt idx="229">
                  <c:v>9.9171922944597335E-4</c:v>
                </c:pt>
                <c:pt idx="230">
                  <c:v>6.9420160600443736E-4</c:v>
                </c:pt>
                <c:pt idx="231">
                  <c:v>6.3126743264738257E-4</c:v>
                </c:pt>
                <c:pt idx="232">
                  <c:v>9.6193380021055287E-4</c:v>
                </c:pt>
                <c:pt idx="233">
                  <c:v>9.9134061980636189E-4</c:v>
                </c:pt>
                <c:pt idx="234">
                  <c:v>8.0942622660666727E-4</c:v>
                </c:pt>
                <c:pt idx="235">
                  <c:v>6.2900100579468669E-4</c:v>
                </c:pt>
                <c:pt idx="236">
                  <c:v>6.1216580898275439E-4</c:v>
                </c:pt>
                <c:pt idx="237">
                  <c:v>7.8207051108465425E-4</c:v>
                </c:pt>
                <c:pt idx="238">
                  <c:v>6.9767229201191723E-4</c:v>
                </c:pt>
                <c:pt idx="239">
                  <c:v>6.3540252687811771E-4</c:v>
                </c:pt>
                <c:pt idx="240">
                  <c:v>4.3135105543712631E-4</c:v>
                </c:pt>
                <c:pt idx="241">
                  <c:v>4.3733318213761232E-4</c:v>
                </c:pt>
                <c:pt idx="242">
                  <c:v>4.3733318213761232E-4</c:v>
                </c:pt>
                <c:pt idx="243">
                  <c:v>4.4331530883809844E-4</c:v>
                </c:pt>
                <c:pt idx="244">
                  <c:v>4.5527956223907057E-4</c:v>
                </c:pt>
                <c:pt idx="245">
                  <c:v>4.3733318213761232E-4</c:v>
                </c:pt>
                <c:pt idx="246">
                  <c:v>1.079894298894099E-3</c:v>
                </c:pt>
                <c:pt idx="247">
                  <c:v>9.7130764492505718E-4</c:v>
                </c:pt>
                <c:pt idx="248">
                  <c:v>5.0073160678610641E-4</c:v>
                </c:pt>
                <c:pt idx="249">
                  <c:v>6.0808407910255084E-4</c:v>
                </c:pt>
                <c:pt idx="250">
                  <c:v>6.165862786131804E-4</c:v>
                </c:pt>
                <c:pt idx="251">
                  <c:v>7.6870802428651778E-4</c:v>
                </c:pt>
                <c:pt idx="252">
                  <c:v>8.7677768486263343E-4</c:v>
                </c:pt>
                <c:pt idx="253">
                  <c:v>7.8629121613438486E-4</c:v>
                </c:pt>
                <c:pt idx="254">
                  <c:v>4.7415144361272654E-4</c:v>
                </c:pt>
                <c:pt idx="255">
                  <c:v>4.8112774221660743E-4</c:v>
                </c:pt>
                <c:pt idx="256">
                  <c:v>4.2271049904037952E-4</c:v>
                </c:pt>
                <c:pt idx="257">
                  <c:v>4.1062719540968615E-4</c:v>
                </c:pt>
                <c:pt idx="258">
                  <c:v>4.1062719540968615E-4</c:v>
                </c:pt>
                <c:pt idx="259">
                  <c:v>4.3479380267107289E-4</c:v>
                </c:pt>
                <c:pt idx="260">
                  <c:v>1.2900953274819565E-3</c:v>
                </c:pt>
                <c:pt idx="261">
                  <c:v>7.0284252559587961E-4</c:v>
                </c:pt>
                <c:pt idx="262">
                  <c:v>6.2701360798798509E-4</c:v>
                </c:pt>
                <c:pt idx="263">
                  <c:v>6.4554854965669334E-4</c:v>
                </c:pt>
                <c:pt idx="264">
                  <c:v>5.7905039690056169E-4</c:v>
                </c:pt>
                <c:pt idx="265">
                  <c:v>5.3459234725998853E-4</c:v>
                </c:pt>
                <c:pt idx="266">
                  <c:v>8.8009046102436347E-4</c:v>
                </c:pt>
                <c:pt idx="267">
                  <c:v>8.7192750947603535E-4</c:v>
                </c:pt>
                <c:pt idx="268">
                  <c:v>4.8974184373333214E-4</c:v>
                </c:pt>
                <c:pt idx="269">
                  <c:v>4.2061321276286561E-4</c:v>
                </c:pt>
                <c:pt idx="270">
                  <c:v>4.2671380891857818E-4</c:v>
                </c:pt>
                <c:pt idx="271">
                  <c:v>6.9925556170014351E-4</c:v>
                </c:pt>
                <c:pt idx="272">
                  <c:v>6.7547051779108199E-4</c:v>
                </c:pt>
                <c:pt idx="273">
                  <c:v>4.5639534032205099E-4</c:v>
                </c:pt>
                <c:pt idx="274">
                  <c:v>9.7747538530757036E-4</c:v>
                </c:pt>
                <c:pt idx="275">
                  <c:v>5.1277904781247337E-4</c:v>
                </c:pt>
                <c:pt idx="276">
                  <c:v>7.8124131240784244E-4</c:v>
                </c:pt>
                <c:pt idx="277">
                  <c:v>3.9442332516870097E-4</c:v>
                </c:pt>
                <c:pt idx="278">
                  <c:v>4.067412779616465E-4</c:v>
                </c:pt>
                <c:pt idx="279">
                  <c:v>3.9442332516870097E-4</c:v>
                </c:pt>
                <c:pt idx="280">
                  <c:v>4.7284225935298105E-4</c:v>
                </c:pt>
                <c:pt idx="281">
                  <c:v>4.4432815264008559E-4</c:v>
                </c:pt>
                <c:pt idx="282">
                  <c:v>5.100637807651711E-4</c:v>
                </c:pt>
                <c:pt idx="283">
                  <c:v>4.9410147579978601E-4</c:v>
                </c:pt>
                <c:pt idx="284">
                  <c:v>5.7431887519714911E-4</c:v>
                </c:pt>
                <c:pt idx="285">
                  <c:v>5.4806558443738957E-4</c:v>
                </c:pt>
                <c:pt idx="286">
                  <c:v>5.393144875174698E-4</c:v>
                </c:pt>
                <c:pt idx="287">
                  <c:v>8.0832001521905731E-4</c:v>
                </c:pt>
                <c:pt idx="288">
                  <c:v>9.3249669005414002E-4</c:v>
                </c:pt>
                <c:pt idx="289">
                  <c:v>6.4203497525023114E-4</c:v>
                </c:pt>
                <c:pt idx="290">
                  <c:v>5.3843480909336952E-4</c:v>
                </c:pt>
                <c:pt idx="291">
                  <c:v>5.3843480909336952E-4</c:v>
                </c:pt>
                <c:pt idx="292">
                  <c:v>4.754697541346129E-4</c:v>
                </c:pt>
                <c:pt idx="293">
                  <c:v>4.4680873271779218E-4</c:v>
                </c:pt>
                <c:pt idx="294">
                  <c:v>4.4680873271779218E-4</c:v>
                </c:pt>
                <c:pt idx="295">
                  <c:v>3.6829728787773821E-4</c:v>
                </c:pt>
                <c:pt idx="296">
                  <c:v>3.6829728787773821E-4</c:v>
                </c:pt>
                <c:pt idx="297">
                  <c:v>7.6047466218197475E-4</c:v>
                </c:pt>
                <c:pt idx="298">
                  <c:v>4.8109212939006184E-4</c:v>
                </c:pt>
                <c:pt idx="299">
                  <c:v>4.2798787082391201E-4</c:v>
                </c:pt>
                <c:pt idx="300">
                  <c:v>8.4941582339285613E-4</c:v>
                </c:pt>
                <c:pt idx="301">
                  <c:v>3.6104798221104229E-4</c:v>
                </c:pt>
                <c:pt idx="302">
                  <c:v>6.4284788987754643E-4</c:v>
                </c:pt>
                <c:pt idx="303">
                  <c:v>4.5456210220387605E-4</c:v>
                </c:pt>
                <c:pt idx="304">
                  <c:v>4.789057565740126E-4</c:v>
                </c:pt>
                <c:pt idx="305">
                  <c:v>6.9416170138353458E-4</c:v>
                </c:pt>
                <c:pt idx="306">
                  <c:v>8.3304782082910798E-4</c:v>
                </c:pt>
                <c:pt idx="307">
                  <c:v>6.0963784302743497E-4</c:v>
                </c:pt>
                <c:pt idx="308">
                  <c:v>5.0122235505323763E-4</c:v>
                </c:pt>
                <c:pt idx="309">
                  <c:v>6.4286549833251615E-4</c:v>
                </c:pt>
                <c:pt idx="310">
                  <c:v>8.2737025720345473E-4</c:v>
                </c:pt>
                <c:pt idx="311">
                  <c:v>5.4671866579808677E-4</c:v>
                </c:pt>
                <c:pt idx="312">
                  <c:v>4.829867511573063E-4</c:v>
                </c:pt>
                <c:pt idx="313">
                  <c:v>3.541849826152033E-4</c:v>
                </c:pt>
                <c:pt idx="314">
                  <c:v>4.2721246239981251E-4</c:v>
                </c:pt>
                <c:pt idx="315">
                  <c:v>4.0523272541050743E-4</c:v>
                </c:pt>
                <c:pt idx="316">
                  <c:v>7.6618921138317184E-4</c:v>
                </c:pt>
                <c:pt idx="317">
                  <c:v>4.3415726855538747E-4</c:v>
                </c:pt>
                <c:pt idx="318">
                  <c:v>4.5876410521600904E-4</c:v>
                </c:pt>
                <c:pt idx="319">
                  <c:v>6.426007220083148E-4</c:v>
                </c:pt>
                <c:pt idx="320">
                  <c:v>7.1449997871538343E-4</c:v>
                </c:pt>
                <c:pt idx="321">
                  <c:v>7.9727200984818967E-4</c:v>
                </c:pt>
                <c:pt idx="322">
                  <c:v>6.1328927073752207E-4</c:v>
                </c:pt>
                <c:pt idx="323">
                  <c:v>6.0222637905751886E-4</c:v>
                </c:pt>
                <c:pt idx="324">
                  <c:v>5.3649389234880539E-4</c:v>
                </c:pt>
                <c:pt idx="325">
                  <c:v>5.0184408381650288E-4</c:v>
                </c:pt>
                <c:pt idx="326">
                  <c:v>4.241356626478517E-4</c:v>
                </c:pt>
                <c:pt idx="327">
                  <c:v>4.3238145525591968E-4</c:v>
                </c:pt>
                <c:pt idx="328">
                  <c:v>4.4887304047205585E-4</c:v>
                </c:pt>
                <c:pt idx="329">
                  <c:v>3.3492123508302094E-4</c:v>
                </c:pt>
                <c:pt idx="330">
                  <c:v>3.5408272555141759E-4</c:v>
                </c:pt>
                <c:pt idx="331">
                  <c:v>3.5408272555141759E-4</c:v>
                </c:pt>
                <c:pt idx="332">
                  <c:v>3.2853407159355531E-4</c:v>
                </c:pt>
                <c:pt idx="333">
                  <c:v>5.9492147288232736E-4</c:v>
                </c:pt>
                <c:pt idx="334">
                  <c:v>5.8766392724010673E-4</c:v>
                </c:pt>
                <c:pt idx="335">
                  <c:v>3.8314762012786998E-4</c:v>
                </c:pt>
                <c:pt idx="336">
                  <c:v>6.2142107532702244E-4</c:v>
                </c:pt>
                <c:pt idx="337">
                  <c:v>6.2142107532702244E-4</c:v>
                </c:pt>
                <c:pt idx="338">
                  <c:v>5.2446158361136707E-4</c:v>
                </c:pt>
                <c:pt idx="339">
                  <c:v>9.6609936223870539E-4</c:v>
                </c:pt>
                <c:pt idx="340">
                  <c:v>3.4801065280534911E-4</c:v>
                </c:pt>
                <c:pt idx="341">
                  <c:v>3.1579591462607183E-4</c:v>
                </c:pt>
                <c:pt idx="342">
                  <c:v>3.2868180989778278E-4</c:v>
                </c:pt>
                <c:pt idx="343">
                  <c:v>3.2223886226192731E-4</c:v>
                </c:pt>
                <c:pt idx="344">
                  <c:v>3.2223886226192731E-4</c:v>
                </c:pt>
                <c:pt idx="345">
                  <c:v>3.1579591462607183E-4</c:v>
                </c:pt>
                <c:pt idx="346">
                  <c:v>5.4471826465291896E-4</c:v>
                </c:pt>
                <c:pt idx="347">
                  <c:v>4.0443953315580047E-4</c:v>
                </c:pt>
                <c:pt idx="348">
                  <c:v>5.6209685476773846E-4</c:v>
                </c:pt>
                <c:pt idx="349">
                  <c:v>7.3942682330483561E-4</c:v>
                </c:pt>
                <c:pt idx="350">
                  <c:v>7.148007930978177E-4</c:v>
                </c:pt>
                <c:pt idx="351">
                  <c:v>4.3772430270659645E-4</c:v>
                </c:pt>
                <c:pt idx="352">
                  <c:v>3.8728709196546979E-4</c:v>
                </c:pt>
                <c:pt idx="353">
                  <c:v>5.8942260284208813E-4</c:v>
                </c:pt>
                <c:pt idx="354">
                  <c:v>4.1150945139968695E-4</c:v>
                </c:pt>
                <c:pt idx="355">
                  <c:v>6.0779708021930449E-4</c:v>
                </c:pt>
                <c:pt idx="356">
                  <c:v>3.3579005579146041E-4</c:v>
                </c:pt>
                <c:pt idx="357">
                  <c:v>3.0979704410428912E-4</c:v>
                </c:pt>
                <c:pt idx="358">
                  <c:v>8.1981381137052E-4</c:v>
                </c:pt>
                <c:pt idx="359">
                  <c:v>5.9898391202644935E-4</c:v>
                </c:pt>
                <c:pt idx="360">
                  <c:v>3.7673154008536147E-4</c:v>
                </c:pt>
                <c:pt idx="361">
                  <c:v>3.7673154008536147E-4</c:v>
                </c:pt>
                <c:pt idx="362">
                  <c:v>3.5417329009076516E-4</c:v>
                </c:pt>
                <c:pt idx="363">
                  <c:v>5.5664232085296051E-4</c:v>
                </c:pt>
                <c:pt idx="364">
                  <c:v>3.8518796136458023E-4</c:v>
                </c:pt>
                <c:pt idx="365">
                  <c:v>4.2944489083252945E-4</c:v>
                </c:pt>
                <c:pt idx="366">
                  <c:v>4.9244472573579251E-4</c:v>
                </c:pt>
                <c:pt idx="367">
                  <c:v>4.0956241999653368E-4</c:v>
                </c:pt>
                <c:pt idx="368">
                  <c:v>3.3605633185623731E-4</c:v>
                </c:pt>
                <c:pt idx="369">
                  <c:v>3.511900483564325E-4</c:v>
                </c:pt>
                <c:pt idx="370">
                  <c:v>2.9103332049011514E-4</c:v>
                </c:pt>
                <c:pt idx="371">
                  <c:v>3.1069259490437619E-4</c:v>
                </c:pt>
                <c:pt idx="372">
                  <c:v>2.9103332049011514E-4</c:v>
                </c:pt>
                <c:pt idx="373">
                  <c:v>3.0413950343295584E-4</c:v>
                </c:pt>
                <c:pt idx="374">
                  <c:v>2.9103332049011514E-4</c:v>
                </c:pt>
                <c:pt idx="375">
                  <c:v>5.6353238092017761E-4</c:v>
                </c:pt>
                <c:pt idx="376">
                  <c:v>4.7681884411018491E-4</c:v>
                </c:pt>
                <c:pt idx="377">
                  <c:v>3.2560348843036575E-4</c:v>
                </c:pt>
                <c:pt idx="378">
                  <c:v>3.4844550115185218E-4</c:v>
                </c:pt>
                <c:pt idx="379">
                  <c:v>3.5605950539234759E-4</c:v>
                </c:pt>
                <c:pt idx="380">
                  <c:v>3.0542054447973315E-4</c:v>
                </c:pt>
                <c:pt idx="381">
                  <c:v>3.1202801938547554E-4</c:v>
                </c:pt>
                <c:pt idx="382">
                  <c:v>2.7899064485676359E-4</c:v>
                </c:pt>
                <c:pt idx="383">
                  <c:v>3.1202801938547554E-4</c:v>
                </c:pt>
                <c:pt idx="384">
                  <c:v>3.0542054447973315E-4</c:v>
                </c:pt>
                <c:pt idx="385">
                  <c:v>2.9220559466824837E-4</c:v>
                </c:pt>
                <c:pt idx="386">
                  <c:v>4.9930777163860246E-4</c:v>
                </c:pt>
                <c:pt idx="387">
                  <c:v>3.8615132562308833E-4</c:v>
                </c:pt>
                <c:pt idx="388">
                  <c:v>3.3061295727887128E-4</c:v>
                </c:pt>
                <c:pt idx="389">
                  <c:v>4.8103432912144817E-4</c:v>
                </c:pt>
                <c:pt idx="390">
                  <c:v>2.7382380662536695E-4</c:v>
                </c:pt>
                <c:pt idx="391">
                  <c:v>3.0046946411088724E-4</c:v>
                </c:pt>
                <c:pt idx="392">
                  <c:v>2.9380804973950722E-4</c:v>
                </c:pt>
                <c:pt idx="393">
                  <c:v>3.2823793297694277E-4</c:v>
                </c:pt>
                <c:pt idx="394">
                  <c:v>6.5957644946814851E-4</c:v>
                </c:pt>
                <c:pt idx="395">
                  <c:v>3.8201001122048169E-4</c:v>
                </c:pt>
                <c:pt idx="396">
                  <c:v>3.4749982793260206E-4</c:v>
                </c:pt>
                <c:pt idx="397">
                  <c:v>5.9877138315795101E-4</c:v>
                </c:pt>
                <c:pt idx="398">
                  <c:v>5.9164988972465276E-4</c:v>
                </c:pt>
                <c:pt idx="399">
                  <c:v>6.1801763368557038E-4</c:v>
                </c:pt>
                <c:pt idx="400">
                  <c:v>4.6587054276894389E-4</c:v>
                </c:pt>
                <c:pt idx="401">
                  <c:v>3.9034477858241722E-4</c:v>
                </c:pt>
                <c:pt idx="402">
                  <c:v>4.3137362096245331E-4</c:v>
                </c:pt>
                <c:pt idx="403">
                  <c:v>3.472394007820273E-4</c:v>
                </c:pt>
                <c:pt idx="404">
                  <c:v>3.0282663945178803E-4</c:v>
                </c:pt>
                <c:pt idx="405">
                  <c:v>2.9507291705761361E-4</c:v>
                </c:pt>
                <c:pt idx="406">
                  <c:v>3.1833408424013709E-4</c:v>
                </c:pt>
                <c:pt idx="407">
                  <c:v>3.1833408424013709E-4</c:v>
                </c:pt>
                <c:pt idx="408">
                  <c:v>3.3384152902848603E-4</c:v>
                </c:pt>
                <c:pt idx="409">
                  <c:v>2.5554064214067208E-4</c:v>
                </c:pt>
                <c:pt idx="410">
                  <c:v>4.7096070775433417E-4</c:v>
                </c:pt>
                <c:pt idx="411">
                  <c:v>3.8187922458984575E-4</c:v>
                </c:pt>
                <c:pt idx="412">
                  <c:v>4.2938199788523815E-4</c:v>
                </c:pt>
                <c:pt idx="413">
                  <c:v>6.5336222313780294E-4</c:v>
                </c:pt>
                <c:pt idx="414">
                  <c:v>4.0327634872511123E-4</c:v>
                </c:pt>
                <c:pt idx="415">
                  <c:v>4.3636783856368551E-4</c:v>
                </c:pt>
                <c:pt idx="416">
                  <c:v>3.0075891878529148E-4</c:v>
                </c:pt>
                <c:pt idx="417">
                  <c:v>3.2415813564971299E-4</c:v>
                </c:pt>
                <c:pt idx="418">
                  <c:v>3.452348367949128E-4</c:v>
                </c:pt>
                <c:pt idx="419">
                  <c:v>4.3381519792871437E-4</c:v>
                </c:pt>
                <c:pt idx="420">
                  <c:v>3.211200649235412E-4</c:v>
                </c:pt>
                <c:pt idx="421">
                  <c:v>3.0353627533209716E-4</c:v>
                </c:pt>
                <c:pt idx="422">
                  <c:v>4.1596087351999434E-4</c:v>
                </c:pt>
                <c:pt idx="423">
                  <c:v>4.8301079449879106E-4</c:v>
                </c:pt>
                <c:pt idx="424">
                  <c:v>3.8692513842226843E-4</c:v>
                </c:pt>
                <c:pt idx="425">
                  <c:v>2.9727029041090515E-4</c:v>
                </c:pt>
                <c:pt idx="426">
                  <c:v>3.051612574845637E-4</c:v>
                </c:pt>
                <c:pt idx="427">
                  <c:v>4.0880387855954966E-4</c:v>
                </c:pt>
                <c:pt idx="428">
                  <c:v>3.9695987196322353E-4</c:v>
                </c:pt>
                <c:pt idx="429">
                  <c:v>3.565298034529298E-4</c:v>
                </c:pt>
                <c:pt idx="430">
                  <c:v>3.0414178784463368E-4</c:v>
                </c:pt>
                <c:pt idx="431">
                  <c:v>2.640964970820163E-4</c:v>
                </c:pt>
                <c:pt idx="432">
                  <c:v>2.5616030919646462E-4</c:v>
                </c:pt>
                <c:pt idx="433">
                  <c:v>2.3558721584160283E-4</c:v>
                </c:pt>
                <c:pt idx="434">
                  <c:v>2.4246015615969694E-4</c:v>
                </c:pt>
                <c:pt idx="435">
                  <c:v>2.4246015615969694E-4</c:v>
                </c:pt>
                <c:pt idx="436">
                  <c:v>3.3172126278661212E-4</c:v>
                </c:pt>
                <c:pt idx="437">
                  <c:v>2.8686441184498125E-4</c:v>
                </c:pt>
                <c:pt idx="438">
                  <c:v>2.7795124380602433E-4</c:v>
                </c:pt>
                <c:pt idx="439">
                  <c:v>2.2482400307519048E-4</c:v>
                </c:pt>
                <c:pt idx="440">
                  <c:v>2.3867362767852115E-4</c:v>
                </c:pt>
                <c:pt idx="441">
                  <c:v>2.2482400307519048E-4</c:v>
                </c:pt>
                <c:pt idx="442">
                  <c:v>2.109743784718597E-4</c:v>
                </c:pt>
                <c:pt idx="443">
                  <c:v>2.3867362767852115E-4</c:v>
                </c:pt>
                <c:pt idx="444">
                  <c:v>2.6149097472819959E-4</c:v>
                </c:pt>
                <c:pt idx="445">
                  <c:v>2.6130426498344184E-4</c:v>
                </c:pt>
                <c:pt idx="446">
                  <c:v>3.5198742677431164E-4</c:v>
                </c:pt>
                <c:pt idx="447">
                  <c:v>2.0028008620873996E-4</c:v>
                </c:pt>
                <c:pt idx="448">
                  <c:v>2.0028008620873996E-4</c:v>
                </c:pt>
                <c:pt idx="449">
                  <c:v>2.0028008620873996E-4</c:v>
                </c:pt>
                <c:pt idx="450">
                  <c:v>2.3516157922814397E-4</c:v>
                </c:pt>
                <c:pt idx="451">
                  <c:v>2.2818528062426319E-4</c:v>
                </c:pt>
                <c:pt idx="452">
                  <c:v>2.2120898202038241E-4</c:v>
                </c:pt>
                <c:pt idx="453">
                  <c:v>3.227330236633449E-4</c:v>
                </c:pt>
                <c:pt idx="454">
                  <c:v>2.3533661733229753E-4</c:v>
                </c:pt>
                <c:pt idx="455">
                  <c:v>2.4345116878900968E-4</c:v>
                </c:pt>
                <c:pt idx="456">
                  <c:v>2.0380748905046687E-4</c:v>
                </c:pt>
                <c:pt idx="457">
                  <c:v>3.495139316637046E-4</c:v>
                </c:pt>
                <c:pt idx="458">
                  <c:v>2.7336240601276646E-4</c:v>
                </c:pt>
                <c:pt idx="459">
                  <c:v>2.824741099410529E-4</c:v>
                </c:pt>
                <c:pt idx="460">
                  <c:v>2.3458872821998484E-4</c:v>
                </c:pt>
                <c:pt idx="461">
                  <c:v>3.4748590185419682E-4</c:v>
                </c:pt>
                <c:pt idx="462">
                  <c:v>1.9354293120858333E-4</c:v>
                </c:pt>
                <c:pt idx="463">
                  <c:v>1.7938663567550889E-4</c:v>
                </c:pt>
                <c:pt idx="464">
                  <c:v>2.006210789751205E-4</c:v>
                </c:pt>
                <c:pt idx="465">
                  <c:v>1.9354293120858333E-4</c:v>
                </c:pt>
                <c:pt idx="466">
                  <c:v>2.2893505003535942E-4</c:v>
                </c:pt>
                <c:pt idx="467">
                  <c:v>2.6553862696963491E-4</c:v>
                </c:pt>
                <c:pt idx="468">
                  <c:v>2.3808594426892832E-4</c:v>
                </c:pt>
                <c:pt idx="469">
                  <c:v>3.0478246340719562E-4</c:v>
                </c:pt>
                <c:pt idx="470">
                  <c:v>2.0942326294723932E-4</c:v>
                </c:pt>
                <c:pt idx="471">
                  <c:v>2.0942326294723932E-4</c:v>
                </c:pt>
                <c:pt idx="472">
                  <c:v>3.1120583089215472E-4</c:v>
                </c:pt>
                <c:pt idx="473">
                  <c:v>3.3584173647804578E-4</c:v>
                </c:pt>
                <c:pt idx="474">
                  <c:v>3.4815968927099142E-4</c:v>
                </c:pt>
                <c:pt idx="475">
                  <c:v>2.9545502527405186E-4</c:v>
                </c:pt>
                <c:pt idx="476">
                  <c:v>2.3940642867048187E-4</c:v>
                </c:pt>
                <c:pt idx="477">
                  <c:v>3.5261051221696519E-4</c:v>
                </c:pt>
                <c:pt idx="478">
                  <c:v>1.6917672943025876E-4</c:v>
                </c:pt>
                <c:pt idx="479">
                  <c:v>1.8343378278670654E-4</c:v>
                </c:pt>
                <c:pt idx="480">
                  <c:v>1.9242860195474887E-4</c:v>
                </c:pt>
                <c:pt idx="481">
                  <c:v>2.0067439456281685E-4</c:v>
                </c:pt>
                <c:pt idx="482">
                  <c:v>2.5933270664068252E-4</c:v>
                </c:pt>
                <c:pt idx="483">
                  <c:v>2.3164637987428899E-4</c:v>
                </c:pt>
                <c:pt idx="484">
                  <c:v>1.8783216635860406E-4</c:v>
                </c:pt>
                <c:pt idx="485">
                  <c:v>1.8065361431802074E-4</c:v>
                </c:pt>
                <c:pt idx="486">
                  <c:v>1.8065361431802074E-4</c:v>
                </c:pt>
                <c:pt idx="487">
                  <c:v>2.6984968791531213E-4</c:v>
                </c:pt>
                <c:pt idx="488">
                  <c:v>4.0054383829703677E-4</c:v>
                </c:pt>
                <c:pt idx="489">
                  <c:v>2.0702599896982863E-4</c:v>
                </c:pt>
                <c:pt idx="490">
                  <c:v>2.3494401451831207E-4</c:v>
                </c:pt>
                <c:pt idx="491">
                  <c:v>2.00130061722523E-4</c:v>
                </c:pt>
                <c:pt idx="492">
                  <c:v>1.9179792338175502E-4</c:v>
                </c:pt>
                <c:pt idx="493">
                  <c:v>1.8346578504098692E-4</c:v>
                </c:pt>
                <c:pt idx="494">
                  <c:v>1.564337877065547E-4</c:v>
                </c:pt>
                <c:pt idx="495">
                  <c:v>1.492055565123706E-4</c:v>
                </c:pt>
                <c:pt idx="496">
                  <c:v>2.7786007225603167E-4</c:v>
                </c:pt>
                <c:pt idx="497">
                  <c:v>2.2004855539754591E-4</c:v>
                </c:pt>
                <c:pt idx="498">
                  <c:v>2.0128335717773012E-4</c:v>
                </c:pt>
                <c:pt idx="499">
                  <c:v>1.3943497637010794E-4</c:v>
                </c:pt>
                <c:pt idx="500">
                  <c:v>1.7582283251532118E-4</c:v>
                </c:pt>
                <c:pt idx="501">
                  <c:v>1.5399011882819328E-4</c:v>
                </c:pt>
                <c:pt idx="502">
                  <c:v>2.4755145222141259E-4</c:v>
                </c:pt>
                <c:pt idx="503">
                  <c:v>3.0079887692203511E-4</c:v>
                </c:pt>
                <c:pt idx="504">
                  <c:v>1.9035527305961313E-4</c:v>
                </c:pt>
                <c:pt idx="505">
                  <c:v>3.4182582406635381E-4</c:v>
                </c:pt>
                <c:pt idx="506">
                  <c:v>1.668023036916265E-4</c:v>
                </c:pt>
                <c:pt idx="507">
                  <c:v>1.7526230840328807E-4</c:v>
                </c:pt>
                <c:pt idx="508">
                  <c:v>1.668023036916265E-4</c:v>
                </c:pt>
                <c:pt idx="509">
                  <c:v>1.2980187441384539E-4</c:v>
                </c:pt>
                <c:pt idx="510">
                  <c:v>1.1196491335740098E-4</c:v>
                </c:pt>
                <c:pt idx="511">
                  <c:v>1.3589342015934524E-4</c:v>
                </c:pt>
                <c:pt idx="512">
                  <c:v>1.1196491335740098E-4</c:v>
                </c:pt>
                <c:pt idx="513">
                  <c:v>1.1794704005788699E-4</c:v>
                </c:pt>
                <c:pt idx="514">
                  <c:v>1.1794704005788699E-4</c:v>
                </c:pt>
                <c:pt idx="515">
                  <c:v>1.1794704005788699E-4</c:v>
                </c:pt>
                <c:pt idx="516">
                  <c:v>1.1794704005788699E-4</c:v>
                </c:pt>
                <c:pt idx="517">
                  <c:v>1.1196491335740098E-4</c:v>
                </c:pt>
                <c:pt idx="518">
                  <c:v>1.1196491335740098E-4</c:v>
                </c:pt>
                <c:pt idx="519">
                  <c:v>1.0598278665691486E-4</c:v>
                </c:pt>
                <c:pt idx="520">
                  <c:v>2.5856258763172968E-4</c:v>
                </c:pt>
                <c:pt idx="521">
                  <c:v>2.5409952029201198E-4</c:v>
                </c:pt>
                <c:pt idx="522">
                  <c:v>2.1447892677627111E-4</c:v>
                </c:pt>
                <c:pt idx="523">
                  <c:v>1.6019468372351303E-4</c:v>
                </c:pt>
                <c:pt idx="524">
                  <c:v>1.696910154599723E-4</c:v>
                </c:pt>
                <c:pt idx="525">
                  <c:v>1.696910154599723E-4</c:v>
                </c:pt>
                <c:pt idx="526">
                  <c:v>1.4164106930494164E-4</c:v>
                </c:pt>
                <c:pt idx="527">
                  <c:v>1.7564986734746007E-4</c:v>
                </c:pt>
                <c:pt idx="528">
                  <c:v>1.2767736117678475E-4</c:v>
                </c:pt>
                <c:pt idx="529">
                  <c:v>1.35052622296787E-4</c:v>
                </c:pt>
                <c:pt idx="530">
                  <c:v>1.9101247677948293E-4</c:v>
                </c:pt>
                <c:pt idx="531">
                  <c:v>1.8147853566124138E-4</c:v>
                </c:pt>
                <c:pt idx="532">
                  <c:v>1.5911705276802342E-4</c:v>
                </c:pt>
                <c:pt idx="533">
                  <c:v>1.064710951993404E-4</c:v>
                </c:pt>
                <c:pt idx="534">
                  <c:v>9.4387791568647031E-5</c:v>
                </c:pt>
                <c:pt idx="535">
                  <c:v>1.1251274701468703E-4</c:v>
                </c:pt>
                <c:pt idx="536">
                  <c:v>1.064710951993404E-4</c:v>
                </c:pt>
                <c:pt idx="537">
                  <c:v>1.1251274701468703E-4</c:v>
                </c:pt>
                <c:pt idx="538">
                  <c:v>1.0042944338399366E-4</c:v>
                </c:pt>
                <c:pt idx="539">
                  <c:v>1.1855439883003377E-4</c:v>
                </c:pt>
                <c:pt idx="540">
                  <c:v>1.1251274701468703E-4</c:v>
                </c:pt>
                <c:pt idx="541">
                  <c:v>9.4387791568647031E-5</c:v>
                </c:pt>
                <c:pt idx="542">
                  <c:v>1.743327061574174E-4</c:v>
                </c:pt>
                <c:pt idx="543">
                  <c:v>1.4561849799508422E-4</c:v>
                </c:pt>
                <c:pt idx="544">
                  <c:v>2.6640511290950872E-4</c:v>
                </c:pt>
                <c:pt idx="545">
                  <c:v>2.3671061688470846E-4</c:v>
                </c:pt>
                <c:pt idx="546">
                  <c:v>1.5116859200397126E-4</c:v>
                </c:pt>
                <c:pt idx="547">
                  <c:v>1.3841898207542084E-4</c:v>
                </c:pt>
                <c:pt idx="548">
                  <c:v>1.6724513689295975E-4</c:v>
                </c:pt>
                <c:pt idx="549">
                  <c:v>1.6674236909757379E-4</c:v>
                </c:pt>
                <c:pt idx="550">
                  <c:v>1.1741783750657915E-4</c:v>
                </c:pt>
                <c:pt idx="551">
                  <c:v>1.3467292915051896E-4</c:v>
                </c:pt>
                <c:pt idx="552">
                  <c:v>1.26045383328549E-4</c:v>
                </c:pt>
                <c:pt idx="553">
                  <c:v>1.0168683013813079E-4</c:v>
                </c:pt>
                <c:pt idx="554">
                  <c:v>1.0168683013813079E-4</c:v>
                </c:pt>
                <c:pt idx="555">
                  <c:v>1.0915850399227103E-4</c:v>
                </c:pt>
                <c:pt idx="556">
                  <c:v>1.3157352555469173E-4</c:v>
                </c:pt>
                <c:pt idx="557">
                  <c:v>1.0168683013813079E-4</c:v>
                </c:pt>
                <c:pt idx="558">
                  <c:v>8.3026949133162297E-5</c:v>
                </c:pt>
                <c:pt idx="559">
                  <c:v>8.3026949133162297E-5</c:v>
                </c:pt>
                <c:pt idx="560">
                  <c:v>9.5228141444587424E-5</c:v>
                </c:pt>
                <c:pt idx="561">
                  <c:v>1.013287376003001E-4</c:v>
                </c:pt>
                <c:pt idx="562">
                  <c:v>8.9127545288874861E-5</c:v>
                </c:pt>
                <c:pt idx="563">
                  <c:v>1.013287376003001E-4</c:v>
                </c:pt>
                <c:pt idx="564">
                  <c:v>9.5228141444587424E-5</c:v>
                </c:pt>
                <c:pt idx="565">
                  <c:v>9.5228141444587424E-5</c:v>
                </c:pt>
                <c:pt idx="566">
                  <c:v>1.013287376003001E-4</c:v>
                </c:pt>
                <c:pt idx="567">
                  <c:v>1.5284879952964022E-4</c:v>
                </c:pt>
                <c:pt idx="568">
                  <c:v>1.2684202400158539E-4</c:v>
                </c:pt>
                <c:pt idx="569">
                  <c:v>1.4417987435362198E-4</c:v>
                </c:pt>
                <c:pt idx="570">
                  <c:v>1.1817309882556704E-4</c:v>
                </c:pt>
                <c:pt idx="571">
                  <c:v>1.0760273495931979E-4</c:v>
                </c:pt>
                <c:pt idx="572">
                  <c:v>1.301609849539161E-4</c:v>
                </c:pt>
                <c:pt idx="573">
                  <c:v>1.2264156828905063E-4</c:v>
                </c:pt>
                <c:pt idx="574">
                  <c:v>1.2264156828905063E-4</c:v>
                </c:pt>
                <c:pt idx="575">
                  <c:v>1.1512215162418527E-4</c:v>
                </c:pt>
                <c:pt idx="576">
                  <c:v>1.0008331829445432E-4</c:v>
                </c:pt>
                <c:pt idx="577">
                  <c:v>1.0008331829445432E-4</c:v>
                </c:pt>
                <c:pt idx="578">
                  <c:v>9.2563901629588849E-5</c:v>
                </c:pt>
                <c:pt idx="579">
                  <c:v>1.5604166445371893E-4</c:v>
                </c:pt>
                <c:pt idx="580">
                  <c:v>1.6841616146766976E-4</c:v>
                </c:pt>
                <c:pt idx="581">
                  <c:v>1.4521853368588034E-4</c:v>
                </c:pt>
                <c:pt idx="582">
                  <c:v>1.1037810188497014E-4</c:v>
                </c:pt>
                <c:pt idx="583">
                  <c:v>9.0367057130307589E-5</c:v>
                </c:pt>
                <c:pt idx="584">
                  <c:v>9.6526033526780409E-5</c:v>
                </c:pt>
                <c:pt idx="585">
                  <c:v>8.4208080733834878E-5</c:v>
                </c:pt>
                <c:pt idx="586">
                  <c:v>8.4208080733834878E-5</c:v>
                </c:pt>
                <c:pt idx="587">
                  <c:v>8.4208080733834878E-5</c:v>
                </c:pt>
                <c:pt idx="588">
                  <c:v>7.1890127940889346E-5</c:v>
                </c:pt>
                <c:pt idx="589">
                  <c:v>1.2970077420336392E-4</c:v>
                </c:pt>
                <c:pt idx="590">
                  <c:v>1.5027432053713627E-4</c:v>
                </c:pt>
                <c:pt idx="591">
                  <c:v>8.3559416339717128E-5</c:v>
                </c:pt>
                <c:pt idx="592">
                  <c:v>9.8693132839912314E-5</c:v>
                </c:pt>
                <c:pt idx="593">
                  <c:v>8.3559416339717128E-5</c:v>
                </c:pt>
                <c:pt idx="594">
                  <c:v>1.3766313117234989E-4</c:v>
                </c:pt>
                <c:pt idx="595">
                  <c:v>1.5270845425014194E-4</c:v>
                </c:pt>
                <c:pt idx="596">
                  <c:v>1.3957499514264033E-4</c:v>
                </c:pt>
                <c:pt idx="597">
                  <c:v>1.2285301673102403E-4</c:v>
                </c:pt>
                <c:pt idx="598">
                  <c:v>6.7184637798661296E-5</c:v>
                </c:pt>
                <c:pt idx="599">
                  <c:v>6.0967829369127616E-5</c:v>
                </c:pt>
                <c:pt idx="600">
                  <c:v>1.7328017298246672E-4</c:v>
                </c:pt>
                <c:pt idx="601">
                  <c:v>9.9373259058196158E-5</c:v>
                </c:pt>
                <c:pt idx="602">
                  <c:v>1.1918044849884763E-4</c:v>
                </c:pt>
                <c:pt idx="603">
                  <c:v>1.2739826166575908E-4</c:v>
                </c:pt>
                <c:pt idx="604">
                  <c:v>8.8875140853927025E-5</c:v>
                </c:pt>
                <c:pt idx="605">
                  <c:v>8.8875140853927025E-5</c:v>
                </c:pt>
                <c:pt idx="606">
                  <c:v>8.8875140853927025E-5</c:v>
                </c:pt>
                <c:pt idx="607">
                  <c:v>7.3553420667016377E-5</c:v>
                </c:pt>
                <c:pt idx="608">
                  <c:v>6.5892560573561107E-5</c:v>
                </c:pt>
                <c:pt idx="609">
                  <c:v>8.1214280760471755E-5</c:v>
                </c:pt>
                <c:pt idx="610">
                  <c:v>1.224263063191259E-4</c:v>
                </c:pt>
                <c:pt idx="611">
                  <c:v>7.5347566457582035E-5</c:v>
                </c:pt>
                <c:pt idx="612">
                  <c:v>6.2799351628892554E-5</c:v>
                </c:pt>
                <c:pt idx="613">
                  <c:v>5.0251136800203182E-5</c:v>
                </c:pt>
                <c:pt idx="614">
                  <c:v>6.2799351628892554E-5</c:v>
                </c:pt>
                <c:pt idx="615">
                  <c:v>5.0251136800203182E-5</c:v>
                </c:pt>
                <c:pt idx="616">
                  <c:v>6.2799351628892554E-5</c:v>
                </c:pt>
                <c:pt idx="617">
                  <c:v>9.1826793951150848E-5</c:v>
                </c:pt>
                <c:pt idx="618">
                  <c:v>6.4931348697478612E-5</c:v>
                </c:pt>
                <c:pt idx="619">
                  <c:v>6.3593300597770009E-5</c:v>
                </c:pt>
                <c:pt idx="620">
                  <c:v>9.9360370211744558E-5</c:v>
                </c:pt>
                <c:pt idx="621">
                  <c:v>9.9360370211744558E-5</c:v>
                </c:pt>
                <c:pt idx="622">
                  <c:v>8.304874851706751E-5</c:v>
                </c:pt>
                <c:pt idx="623">
                  <c:v>5.6189066248077879E-5</c:v>
                </c:pt>
                <c:pt idx="624">
                  <c:v>8.742977075663471E-5</c:v>
                </c:pt>
                <c:pt idx="625">
                  <c:v>4.866115878576229E-5</c:v>
                </c:pt>
                <c:pt idx="626">
                  <c:v>7.1922325968285764E-5</c:v>
                </c:pt>
                <c:pt idx="627">
                  <c:v>7.9676048362460183E-5</c:v>
                </c:pt>
                <c:pt idx="628">
                  <c:v>3.9731669772556091E-5</c:v>
                </c:pt>
                <c:pt idx="629">
                  <c:v>5.8724333245474634E-5</c:v>
                </c:pt>
                <c:pt idx="630">
                  <c:v>6.5055221069780923E-5</c:v>
                </c:pt>
                <c:pt idx="631">
                  <c:v>5.8724333245474634E-5</c:v>
                </c:pt>
                <c:pt idx="632">
                  <c:v>5.2393445421168453E-5</c:v>
                </c:pt>
                <c:pt idx="633">
                  <c:v>1.5788191625472629E-4</c:v>
                </c:pt>
                <c:pt idx="634">
                  <c:v>8.6389785381373626E-5</c:v>
                </c:pt>
                <c:pt idx="635">
                  <c:v>8.4824196986507455E-5</c:v>
                </c:pt>
                <c:pt idx="636">
                  <c:v>1.2276672247645871E-4</c:v>
                </c:pt>
                <c:pt idx="637">
                  <c:v>7.1400407796723365E-5</c:v>
                </c:pt>
                <c:pt idx="638">
                  <c:v>5.5800929887108992E-5</c:v>
                </c:pt>
                <c:pt idx="639">
                  <c:v>6.3600668841916124E-5</c:v>
                </c:pt>
                <c:pt idx="640">
                  <c:v>6.3600668841916124E-5</c:v>
                </c:pt>
                <c:pt idx="641">
                  <c:v>5.9812476655519975E-5</c:v>
                </c:pt>
                <c:pt idx="642">
                  <c:v>4.9731217547437328E-5</c:v>
                </c:pt>
                <c:pt idx="643">
                  <c:v>8.1613551076570139E-5</c:v>
                </c:pt>
                <c:pt idx="644">
                  <c:v>4.1580060166489892E-5</c:v>
                </c:pt>
                <c:pt idx="645">
                  <c:v>4.8563032974266278E-5</c:v>
                </c:pt>
                <c:pt idx="646">
                  <c:v>2.9401542505869517E-5</c:v>
                </c:pt>
                <c:pt idx="647">
                  <c:v>4.8563032974266278E-5</c:v>
                </c:pt>
                <c:pt idx="648">
                  <c:v>8.3722903313841746E-5</c:v>
                </c:pt>
                <c:pt idx="649">
                  <c:v>3.9687561131342619E-5</c:v>
                </c:pt>
                <c:pt idx="650">
                  <c:v>3.1842075514738042E-5</c:v>
                </c:pt>
                <c:pt idx="651">
                  <c:v>5.2517351414353751E-5</c:v>
                </c:pt>
                <c:pt idx="652">
                  <c:v>4.3445007082289536E-5</c:v>
                </c:pt>
                <c:pt idx="653">
                  <c:v>6.1589695746417966E-5</c:v>
                </c:pt>
                <c:pt idx="654">
                  <c:v>6.1589695746417966E-5</c:v>
                </c:pt>
                <c:pt idx="655">
                  <c:v>8.950587992830549E-5</c:v>
                </c:pt>
                <c:pt idx="656">
                  <c:v>7.1190960591208737E-5</c:v>
                </c:pt>
                <c:pt idx="657">
                  <c:v>4.5451723049607664E-5</c:v>
                </c:pt>
                <c:pt idx="658">
                  <c:v>3.147137973307651E-5</c:v>
                </c:pt>
                <c:pt idx="659">
                  <c:v>2.3580412659417963E-5</c:v>
                </c:pt>
                <c:pt idx="660">
                  <c:v>5.1468064492556738E-5</c:v>
                </c:pt>
                <c:pt idx="661">
                  <c:v>5.5094885779315454E-5</c:v>
                </c:pt>
                <c:pt idx="662">
                  <c:v>4.7158697893763773E-5</c:v>
                </c:pt>
                <c:pt idx="663">
                  <c:v>3.9222510008212201E-5</c:v>
                </c:pt>
                <c:pt idx="664">
                  <c:v>2.8062427743437814E-5</c:v>
                </c:pt>
                <c:pt idx="665">
                  <c:v>3.2149632516561459E-5</c:v>
                </c:pt>
                <c:pt idx="666">
                  <c:v>2.2313841158122147E-5</c:v>
                </c:pt>
                <c:pt idx="667">
                  <c:v>2.8774774240813246E-5</c:v>
                </c:pt>
                <c:pt idx="668">
                  <c:v>3.5273027162605985E-5</c:v>
                </c:pt>
                <c:pt idx="669">
                  <c:v>1.5778268397227549E-5</c:v>
                </c:pt>
                <c:pt idx="670">
                  <c:v>3.4640087746438866E-5</c:v>
                </c:pt>
                <c:pt idx="671">
                  <c:v>4.5446446070029423E-5</c:v>
                </c:pt>
                <c:pt idx="672">
                  <c:v>2.1843450263698194E-5</c:v>
                </c:pt>
                <c:pt idx="673">
                  <c:v>3.9264864218084799E-5</c:v>
                </c:pt>
                <c:pt idx="674">
                  <c:v>1.5321406770007107E-5</c:v>
                </c:pt>
                <c:pt idx="675">
                  <c:v>6.5146505340920018E-5</c:v>
                </c:pt>
                <c:pt idx="676">
                  <c:v>3.384786891604864E-5</c:v>
                </c:pt>
                <c:pt idx="677">
                  <c:v>3.384786891604864E-5</c:v>
                </c:pt>
                <c:pt idx="678">
                  <c:v>1.9892590877455341E-5</c:v>
                </c:pt>
                <c:pt idx="679">
                  <c:v>1.540873463626042E-5</c:v>
                </c:pt>
                <c:pt idx="680">
                  <c:v>2.3434599807642485E-5</c:v>
                </c:pt>
                <c:pt idx="681">
                  <c:v>1.540873463626042E-5</c:v>
                </c:pt>
                <c:pt idx="682">
                  <c:v>1.540873463626042E-5</c:v>
                </c:pt>
                <c:pt idx="683">
                  <c:v>-5.2500379591152811E-7</c:v>
                </c:pt>
                <c:pt idx="684">
                  <c:v>6.0280876755088248E-6</c:v>
                </c:pt>
                <c:pt idx="685">
                  <c:v>-5.2500379591152811E-7</c:v>
                </c:pt>
                <c:pt idx="686">
                  <c:v>1.1022816078488169E-5</c:v>
                </c:pt>
                <c:pt idx="687">
                  <c:v>3.3578055201549531E-5</c:v>
                </c:pt>
                <c:pt idx="688">
                  <c:v>1.5672940393445943E-5</c:v>
                </c:pt>
                <c:pt idx="689">
                  <c:v>7.6026102548197669E-6</c:v>
                </c:pt>
                <c:pt idx="690">
                  <c:v>3.9103317558749663E-5</c:v>
                </c:pt>
                <c:pt idx="691">
                  <c:v>4.309063724203515E-6</c:v>
                </c:pt>
                <c:pt idx="692">
                  <c:v>2.2997824973685038E-5</c:v>
                </c:pt>
                <c:pt idx="693">
                  <c:v>2.2997824973685038E-5</c:v>
                </c:pt>
                <c:pt idx="694">
                  <c:v>-1.0167981631535442E-5</c:v>
                </c:pt>
                <c:pt idx="695">
                  <c:v>-1.0167981631535442E-5</c:v>
                </c:pt>
                <c:pt idx="696">
                  <c:v>-3.560506725793053E-6</c:v>
                </c:pt>
                <c:pt idx="697">
                  <c:v>3.0469681799493364E-6</c:v>
                </c:pt>
                <c:pt idx="698">
                  <c:v>-3.560506725793053E-6</c:v>
                </c:pt>
                <c:pt idx="699">
                  <c:v>-8.2325219094178627E-6</c:v>
                </c:pt>
                <c:pt idx="700">
                  <c:v>7.996581004006539E-6</c:v>
                </c:pt>
                <c:pt idx="701">
                  <c:v>1.6111132460718794E-5</c:v>
                </c:pt>
                <c:pt idx="702">
                  <c:v>-8.2325219094178627E-6</c:v>
                </c:pt>
                <c:pt idx="703">
                  <c:v>-2.8595367841204294E-5</c:v>
                </c:pt>
                <c:pt idx="704">
                  <c:v>1.8005396920221274E-5</c:v>
                </c:pt>
                <c:pt idx="705">
                  <c:v>-1.1846090205453602E-5</c:v>
                </c:pt>
                <c:pt idx="706">
                  <c:v>-2.779612758063352E-5</c:v>
                </c:pt>
                <c:pt idx="707">
                  <c:v>-1.5913619524099984E-5</c:v>
                </c:pt>
                <c:pt idx="708">
                  <c:v>-7.7550864365379633E-6</c:v>
                </c:pt>
                <c:pt idx="709">
                  <c:v>-1.9654830302992402E-5</c:v>
                </c:pt>
                <c:pt idx="710">
                  <c:v>-6.3320015602322558E-6</c:v>
                </c:pt>
                <c:pt idx="711">
                  <c:v>-6.3320015602322558E-6</c:v>
                </c:pt>
                <c:pt idx="712">
                  <c:v>-6.0483146715734461E-6</c:v>
                </c:pt>
                <c:pt idx="713">
                  <c:v>-2.1704547455688632E-5</c:v>
                </c:pt>
                <c:pt idx="714">
                  <c:v>1.0096519106024245E-5</c:v>
                </c:pt>
                <c:pt idx="715">
                  <c:v>-8.8463860970711605E-6</c:v>
                </c:pt>
                <c:pt idx="716">
                  <c:v>-2.8991147798813357E-5</c:v>
                </c:pt>
                <c:pt idx="717">
                  <c:v>-8.8463860970711605E-6</c:v>
                </c:pt>
                <c:pt idx="718">
                  <c:v>4.5834550374237093E-6</c:v>
                </c:pt>
                <c:pt idx="719">
                  <c:v>-2.2276227231565922E-5</c:v>
                </c:pt>
                <c:pt idx="720">
                  <c:v>-2.2276227231565922E-5</c:v>
                </c:pt>
                <c:pt idx="721">
                  <c:v>-1.5561306664318487E-5</c:v>
                </c:pt>
                <c:pt idx="722">
                  <c:v>-3.103266613028381E-5</c:v>
                </c:pt>
                <c:pt idx="723">
                  <c:v>-2.8456094385604855E-5</c:v>
                </c:pt>
                <c:pt idx="724">
                  <c:v>-4.3917840683641929E-5</c:v>
                </c:pt>
                <c:pt idx="725">
                  <c:v>-6.6546749516697631E-5</c:v>
                </c:pt>
                <c:pt idx="726">
                  <c:v>-2.5283632642410974E-5</c:v>
                </c:pt>
                <c:pt idx="727">
                  <c:v>-1.5712229921633247E-5</c:v>
                </c:pt>
                <c:pt idx="728">
                  <c:v>-1.7878228094478344E-5</c:v>
                </c:pt>
                <c:pt idx="729">
                  <c:v>-3.818223940246627E-5</c:v>
                </c:pt>
                <c:pt idx="730">
                  <c:v>-3.818223940246627E-5</c:v>
                </c:pt>
                <c:pt idx="731">
                  <c:v>-4.3422205558197625E-6</c:v>
                </c:pt>
                <c:pt idx="732">
                  <c:v>-3.1414235633136925E-5</c:v>
                </c:pt>
                <c:pt idx="733">
                  <c:v>-2.318370967954069E-5</c:v>
                </c:pt>
                <c:pt idx="734">
                  <c:v>-3.1595989895606062E-5</c:v>
                </c:pt>
                <c:pt idx="735">
                  <c:v>-2.0843686392292928E-5</c:v>
                </c:pt>
                <c:pt idx="736">
                  <c:v>-4.5840101414596998E-5</c:v>
                </c:pt>
                <c:pt idx="737">
                  <c:v>-5.4172239755365093E-5</c:v>
                </c:pt>
                <c:pt idx="738">
                  <c:v>-5.4172239755365093E-5</c:v>
                </c:pt>
                <c:pt idx="739">
                  <c:v>-4.7505964666863304E-5</c:v>
                </c:pt>
                <c:pt idx="740">
                  <c:v>-3.3591789762747628E-5</c:v>
                </c:pt>
                <c:pt idx="741">
                  <c:v>-4.0412463616471255E-5</c:v>
                </c:pt>
                <c:pt idx="742">
                  <c:v>-4.7233137470194882E-5</c:v>
                </c:pt>
                <c:pt idx="743">
                  <c:v>-4.0412463616471255E-5</c:v>
                </c:pt>
                <c:pt idx="744">
                  <c:v>-3.3591789762747628E-5</c:v>
                </c:pt>
                <c:pt idx="745">
                  <c:v>-1.2301284123684844E-4</c:v>
                </c:pt>
                <c:pt idx="746">
                  <c:v>-8.6983214211599526E-5</c:v>
                </c:pt>
                <c:pt idx="747">
                  <c:v>-6.1506420618424222E-5</c:v>
                </c:pt>
                <c:pt idx="748">
                  <c:v>-7.3125470982327197E-5</c:v>
                </c:pt>
                <c:pt idx="749">
                  <c:v>-8.7474038354164391E-5</c:v>
                </c:pt>
                <c:pt idx="750">
                  <c:v>-1.1229723916889272E-4</c:v>
                </c:pt>
                <c:pt idx="751">
                  <c:v>-5.1932537059835708E-5</c:v>
                </c:pt>
                <c:pt idx="752">
                  <c:v>-5.1932537059835708E-5</c:v>
                </c:pt>
                <c:pt idx="753">
                  <c:v>-5.1932537059835708E-5</c:v>
                </c:pt>
                <c:pt idx="754">
                  <c:v>-6.8767733871768003E-5</c:v>
                </c:pt>
                <c:pt idx="755">
                  <c:v>-4.9275679266352359E-5</c:v>
                </c:pt>
                <c:pt idx="756">
                  <c:v>-3.5529798630164243E-5</c:v>
                </c:pt>
                <c:pt idx="757">
                  <c:v>-5.6148619584446362E-5</c:v>
                </c:pt>
                <c:pt idx="758">
                  <c:v>-4.9275679266352359E-5</c:v>
                </c:pt>
                <c:pt idx="759">
                  <c:v>-4.2402738948258355E-5</c:v>
                </c:pt>
                <c:pt idx="760">
                  <c:v>-5.6148619584446362E-5</c:v>
                </c:pt>
                <c:pt idx="761">
                  <c:v>-6.6545950743444795E-5</c:v>
                </c:pt>
                <c:pt idx="762">
                  <c:v>-1.015514044508867E-4</c:v>
                </c:pt>
                <c:pt idx="763">
                  <c:v>-7.5957812613280896E-5</c:v>
                </c:pt>
                <c:pt idx="764">
                  <c:v>-5.0577798478295961E-5</c:v>
                </c:pt>
                <c:pt idx="765">
                  <c:v>-6.7108523322032378E-5</c:v>
                </c:pt>
                <c:pt idx="766">
                  <c:v>-6.2449957359993267E-5</c:v>
                </c:pt>
                <c:pt idx="767">
                  <c:v>-4.4158788334061963E-5</c:v>
                </c:pt>
                <c:pt idx="768">
                  <c:v>-6.4933225239058073E-5</c:v>
                </c:pt>
                <c:pt idx="769">
                  <c:v>-5.8008412937392631E-5</c:v>
                </c:pt>
                <c:pt idx="770">
                  <c:v>-6.4933225239058073E-5</c:v>
                </c:pt>
                <c:pt idx="771">
                  <c:v>-5.1083600635727297E-5</c:v>
                </c:pt>
                <c:pt idx="772">
                  <c:v>-8.3491315785074295E-5</c:v>
                </c:pt>
                <c:pt idx="773">
                  <c:v>-1.0542215452250946E-4</c:v>
                </c:pt>
                <c:pt idx="774">
                  <c:v>-8.1418590633139387E-5</c:v>
                </c:pt>
                <c:pt idx="775">
                  <c:v>-1.1090577753704398E-4</c:v>
                </c:pt>
                <c:pt idx="776">
                  <c:v>-8.0976399833402896E-5</c:v>
                </c:pt>
                <c:pt idx="777">
                  <c:v>-1.0702442324705703E-4</c:v>
                </c:pt>
                <c:pt idx="778">
                  <c:v>-1.1502294227919434E-4</c:v>
                </c:pt>
                <c:pt idx="779">
                  <c:v>-5.4743893292727767E-5</c:v>
                </c:pt>
                <c:pt idx="780">
                  <c:v>-4.5686076779721438E-5</c:v>
                </c:pt>
                <c:pt idx="781">
                  <c:v>-6.6614972591363779E-5</c:v>
                </c:pt>
                <c:pt idx="782">
                  <c:v>-5.9638673987482999E-5</c:v>
                </c:pt>
                <c:pt idx="783">
                  <c:v>-7.3591271195244667E-5</c:v>
                </c:pt>
                <c:pt idx="784">
                  <c:v>-5.2662375383602219E-5</c:v>
                </c:pt>
                <c:pt idx="785">
                  <c:v>-9.6076422735560918E-5</c:v>
                </c:pt>
                <c:pt idx="786">
                  <c:v>-7.7527714031074588E-5</c:v>
                </c:pt>
                <c:pt idx="787">
                  <c:v>-1.0022846333270906E-4</c:v>
                </c:pt>
                <c:pt idx="788">
                  <c:v>-9.0326281693381785E-5</c:v>
                </c:pt>
                <c:pt idx="789">
                  <c:v>-7.052191841472712E-5</c:v>
                </c:pt>
                <c:pt idx="790">
                  <c:v>-6.2772310444325196E-5</c:v>
                </c:pt>
                <c:pt idx="791">
                  <c:v>-7.1358277490207451E-5</c:v>
                </c:pt>
                <c:pt idx="792">
                  <c:v>-5.4017234825083377E-5</c:v>
                </c:pt>
                <c:pt idx="793">
                  <c:v>-6.8072050228740947E-5</c:v>
                </c:pt>
                <c:pt idx="794">
                  <c:v>-6.1044642526912217E-5</c:v>
                </c:pt>
                <c:pt idx="795">
                  <c:v>-6.8072050228740947E-5</c:v>
                </c:pt>
                <c:pt idx="796">
                  <c:v>-8.2126865632398518E-5</c:v>
                </c:pt>
                <c:pt idx="797">
                  <c:v>-6.8072050228740947E-5</c:v>
                </c:pt>
                <c:pt idx="798">
                  <c:v>-1.2211730368689251E-4</c:v>
                </c:pt>
                <c:pt idx="799">
                  <c:v>-1.252704270727652E-4</c:v>
                </c:pt>
                <c:pt idx="800">
                  <c:v>-8.8008391086170814E-5</c:v>
                </c:pt>
                <c:pt idx="801">
                  <c:v>-1.0802841622200633E-4</c:v>
                </c:pt>
                <c:pt idx="802">
                  <c:v>-8.4886427602838175E-5</c:v>
                </c:pt>
                <c:pt idx="803">
                  <c:v>-7.6387625671423443E-5</c:v>
                </c:pt>
                <c:pt idx="804">
                  <c:v>-8.3465773437960719E-5</c:v>
                </c:pt>
                <c:pt idx="805">
                  <c:v>-1.1248629397401838E-4</c:v>
                </c:pt>
                <c:pt idx="806">
                  <c:v>-1.61641760683148E-4</c:v>
                </c:pt>
                <c:pt idx="807">
                  <c:v>-1.0354091556841487E-4</c:v>
                </c:pt>
                <c:pt idx="808">
                  <c:v>-1.3721130919227935E-4</c:v>
                </c:pt>
                <c:pt idx="809">
                  <c:v>-1.0897720108236724E-4</c:v>
                </c:pt>
                <c:pt idx="810">
                  <c:v>-9.8846167101346088E-5</c:v>
                </c:pt>
                <c:pt idx="811">
                  <c:v>-9.1717640423122251E-5</c:v>
                </c:pt>
                <c:pt idx="812">
                  <c:v>-1.4707698547204457E-4</c:v>
                </c:pt>
                <c:pt idx="813">
                  <c:v>-8.0664740840050804E-5</c:v>
                </c:pt>
                <c:pt idx="814">
                  <c:v>-1.1566912851973012E-4</c:v>
                </c:pt>
                <c:pt idx="815">
                  <c:v>-1.1525077582802217E-4</c:v>
                </c:pt>
                <c:pt idx="816">
                  <c:v>-1.0513408160503057E-4</c:v>
                </c:pt>
                <c:pt idx="817">
                  <c:v>-9.5017387382038965E-5</c:v>
                </c:pt>
                <c:pt idx="818">
                  <c:v>-1.3106656195402573E-4</c:v>
                </c:pt>
                <c:pt idx="819">
                  <c:v>-8.713373902894696E-5</c:v>
                </c:pt>
                <c:pt idx="820">
                  <c:v>-8.5501504081750713E-5</c:v>
                </c:pt>
                <c:pt idx="821">
                  <c:v>-9.2680056122333926E-5</c:v>
                </c:pt>
                <c:pt idx="822">
                  <c:v>-7.8322952041167391E-5</c:v>
                </c:pt>
                <c:pt idx="823">
                  <c:v>-1.4022768924171864E-4</c:v>
                </c:pt>
                <c:pt idx="824">
                  <c:v>-2.0415891695208031E-4</c:v>
                </c:pt>
                <c:pt idx="825">
                  <c:v>-1.4692062393255453E-4</c:v>
                </c:pt>
                <c:pt idx="826">
                  <c:v>-9.3544972884267814E-5</c:v>
                </c:pt>
                <c:pt idx="827">
                  <c:v>-1.2887498978689769E-4</c:v>
                </c:pt>
                <c:pt idx="828">
                  <c:v>-1.5258242048757104E-4</c:v>
                </c:pt>
                <c:pt idx="829">
                  <c:v>-9.343560182825054E-5</c:v>
                </c:pt>
                <c:pt idx="830">
                  <c:v>-9.343560182825054E-5</c:v>
                </c:pt>
                <c:pt idx="831">
                  <c:v>-7.8979139439882347E-5</c:v>
                </c:pt>
                <c:pt idx="832">
                  <c:v>-1.5022382489832001E-4</c:v>
                </c:pt>
                <c:pt idx="833">
                  <c:v>-1.6846456356856682E-4</c:v>
                </c:pt>
                <c:pt idx="834">
                  <c:v>-1.666583710984331E-4</c:v>
                </c:pt>
                <c:pt idx="835">
                  <c:v>-1.6279290980846623E-4</c:v>
                </c:pt>
                <c:pt idx="836">
                  <c:v>-1.3293830653257025E-4</c:v>
                </c:pt>
                <c:pt idx="837">
                  <c:v>-1.4185147457152728E-4</c:v>
                </c:pt>
                <c:pt idx="838">
                  <c:v>-1.0126610152912314E-4</c:v>
                </c:pt>
                <c:pt idx="839">
                  <c:v>-1.0126610152912314E-4</c:v>
                </c:pt>
                <c:pt idx="840">
                  <c:v>-1.1582124398720837E-4</c:v>
                </c:pt>
                <c:pt idx="841">
                  <c:v>-1.0126610152912314E-4</c:v>
                </c:pt>
                <c:pt idx="842">
                  <c:v>-1.3035009393754535E-4</c:v>
                </c:pt>
                <c:pt idx="843">
                  <c:v>-1.4378238946259592E-4</c:v>
                </c:pt>
                <c:pt idx="844">
                  <c:v>-1.3097581858994678E-4</c:v>
                </c:pt>
                <c:pt idx="845">
                  <c:v>-1.3097581858994678E-4</c:v>
                </c:pt>
                <c:pt idx="846">
                  <c:v>-1.8636348627189031E-4</c:v>
                </c:pt>
                <c:pt idx="847">
                  <c:v>-1.2762830447498089E-4</c:v>
                </c:pt>
                <c:pt idx="848">
                  <c:v>-2.1850644950286401E-4</c:v>
                </c:pt>
                <c:pt idx="849">
                  <c:v>-1.8579797508232144E-4</c:v>
                </c:pt>
                <c:pt idx="850">
                  <c:v>-1.3137900811143865E-4</c:v>
                </c:pt>
                <c:pt idx="851">
                  <c:v>-1.240037469914364E-4</c:v>
                </c:pt>
                <c:pt idx="852">
                  <c:v>-1.3137900811143865E-4</c:v>
                </c:pt>
                <c:pt idx="853">
                  <c:v>-1.09253224751432E-4</c:v>
                </c:pt>
                <c:pt idx="854">
                  <c:v>-1.09253224751432E-4</c:v>
                </c:pt>
                <c:pt idx="855">
                  <c:v>-2.4921882733842482E-4</c:v>
                </c:pt>
                <c:pt idx="856">
                  <c:v>-1.5807963414623117E-4</c:v>
                </c:pt>
                <c:pt idx="857">
                  <c:v>-1.762243228103595E-4</c:v>
                </c:pt>
                <c:pt idx="858">
                  <c:v>-2.1641426133758282E-4</c:v>
                </c:pt>
                <c:pt idx="859">
                  <c:v>-2.5363632972528441E-4</c:v>
                </c:pt>
                <c:pt idx="860">
                  <c:v>-1.3901337923696172E-4</c:v>
                </c:pt>
                <c:pt idx="861">
                  <c:v>-1.3901337923696172E-4</c:v>
                </c:pt>
                <c:pt idx="862">
                  <c:v>-1.3158975523076171E-4</c:v>
                </c:pt>
                <c:pt idx="863">
                  <c:v>-1.0931888321216157E-4</c:v>
                </c:pt>
                <c:pt idx="864">
                  <c:v>-1.3901337923696172E-4</c:v>
                </c:pt>
                <c:pt idx="865">
                  <c:v>-1.4643700324316173E-4</c:v>
                </c:pt>
                <c:pt idx="866">
                  <c:v>-1.3158975523076171E-4</c:v>
                </c:pt>
                <c:pt idx="867">
                  <c:v>-2.5803593568623693E-4</c:v>
                </c:pt>
                <c:pt idx="868">
                  <c:v>-1.4601214420040807E-4</c:v>
                </c:pt>
                <c:pt idx="869">
                  <c:v>-2.6322342942045702E-4</c:v>
                </c:pt>
                <c:pt idx="870">
                  <c:v>-2.4829757626987294E-4</c:v>
                </c:pt>
                <c:pt idx="871">
                  <c:v>-1.9134421922407691E-4</c:v>
                </c:pt>
                <c:pt idx="872">
                  <c:v>-2.6246223891260973E-4</c:v>
                </c:pt>
                <c:pt idx="873">
                  <c:v>-1.6720899411305009E-4</c:v>
                </c:pt>
                <c:pt idx="874">
                  <c:v>-1.5801907669932009E-4</c:v>
                </c:pt>
                <c:pt idx="875">
                  <c:v>-1.6720899411305009E-4</c:v>
                </c:pt>
                <c:pt idx="876">
                  <c:v>-1.4648723683699115E-4</c:v>
                </c:pt>
                <c:pt idx="877">
                  <c:v>-1.4648723683699115E-4</c:v>
                </c:pt>
                <c:pt idx="878">
                  <c:v>-1.3896782017212568E-4</c:v>
                </c:pt>
                <c:pt idx="879">
                  <c:v>-1.6395064204219431E-4</c:v>
                </c:pt>
                <c:pt idx="880">
                  <c:v>-2.2302069556483651E-4</c:v>
                </c:pt>
                <c:pt idx="881">
                  <c:v>-2.3891370252922793E-4</c:v>
                </c:pt>
                <c:pt idx="882">
                  <c:v>-1.605679815307393E-4</c:v>
                </c:pt>
                <c:pt idx="883">
                  <c:v>-1.5380378267660754E-4</c:v>
                </c:pt>
                <c:pt idx="884">
                  <c:v>-1.6893749917680273E-4</c:v>
                </c:pt>
                <c:pt idx="885">
                  <c:v>-2.4410881836966244E-4</c:v>
                </c:pt>
                <c:pt idx="886">
                  <c:v>-1.7567436163002216E-4</c:v>
                </c:pt>
                <c:pt idx="887">
                  <c:v>-2.0620280086167423E-4</c:v>
                </c:pt>
                <c:pt idx="888">
                  <c:v>-1.6864941151043542E-4</c:v>
                </c:pt>
                <c:pt idx="889">
                  <c:v>-1.6103540726994001E-4</c:v>
                </c:pt>
                <c:pt idx="890">
                  <c:v>-2.4868274570398995E-4</c:v>
                </c:pt>
                <c:pt idx="891">
                  <c:v>-2.3784865346038262E-4</c:v>
                </c:pt>
                <c:pt idx="892">
                  <c:v>-1.8350611594483636E-4</c:v>
                </c:pt>
                <c:pt idx="893">
                  <c:v>-1.5286267557101507E-4</c:v>
                </c:pt>
                <c:pt idx="894">
                  <c:v>-1.7584525585138109E-4</c:v>
                </c:pt>
                <c:pt idx="895">
                  <c:v>-1.5286267557101507E-4</c:v>
                </c:pt>
                <c:pt idx="896">
                  <c:v>-1.5286267557101507E-4</c:v>
                </c:pt>
                <c:pt idx="897">
                  <c:v>-2.0234454296598394E-4</c:v>
                </c:pt>
                <c:pt idx="898">
                  <c:v>-1.6754551118004877E-4</c:v>
                </c:pt>
                <c:pt idx="899">
                  <c:v>-1.5983808007956465E-4</c:v>
                </c:pt>
                <c:pt idx="900">
                  <c:v>-1.8224315469774009E-4</c:v>
                </c:pt>
                <c:pt idx="901">
                  <c:v>-2.3839072443245098E-4</c:v>
                </c:pt>
                <c:pt idx="902">
                  <c:v>-3.0922465797757442E-4</c:v>
                </c:pt>
                <c:pt idx="903">
                  <c:v>-2.6750847827206525E-4</c:v>
                </c:pt>
                <c:pt idx="904">
                  <c:v>-1.9695679796587868E-4</c:v>
                </c:pt>
                <c:pt idx="905">
                  <c:v>-2.0475653692068592E-4</c:v>
                </c:pt>
                <c:pt idx="906">
                  <c:v>-2.5361417960457252E-4</c:v>
                </c:pt>
                <c:pt idx="907">
                  <c:v>-2.5926327150171079E-4</c:v>
                </c:pt>
                <c:pt idx="908">
                  <c:v>-1.8815111789146976E-4</c:v>
                </c:pt>
                <c:pt idx="909">
                  <c:v>-1.9599660350807445E-4</c:v>
                </c:pt>
                <c:pt idx="910">
                  <c:v>-2.0384208912467902E-4</c:v>
                </c:pt>
                <c:pt idx="911">
                  <c:v>-1.9487269557646189E-4</c:v>
                </c:pt>
                <c:pt idx="912">
                  <c:v>-2.317112166371518E-4</c:v>
                </c:pt>
                <c:pt idx="913">
                  <c:v>-2.5653511063604547E-4</c:v>
                </c:pt>
                <c:pt idx="914">
                  <c:v>-2.6625491604727488E-4</c:v>
                </c:pt>
                <c:pt idx="915">
                  <c:v>-2.1739622860779862E-4</c:v>
                </c:pt>
                <c:pt idx="916">
                  <c:v>-1.9358766495114379E-4</c:v>
                </c:pt>
                <c:pt idx="917">
                  <c:v>-2.0946004072224704E-4</c:v>
                </c:pt>
                <c:pt idx="918">
                  <c:v>-2.1739622860779862E-4</c:v>
                </c:pt>
                <c:pt idx="919">
                  <c:v>-2.253324164933503E-4</c:v>
                </c:pt>
                <c:pt idx="920">
                  <c:v>-2.253324164933503E-4</c:v>
                </c:pt>
                <c:pt idx="921">
                  <c:v>-2.253324164933503E-4</c:v>
                </c:pt>
                <c:pt idx="922">
                  <c:v>-4.1029072047357436E-4</c:v>
                </c:pt>
                <c:pt idx="923">
                  <c:v>-2.81468748965154E-4</c:v>
                </c:pt>
                <c:pt idx="924">
                  <c:v>-3.5218223442543375E-4</c:v>
                </c:pt>
                <c:pt idx="925">
                  <c:v>-2.0012517029680238E-4</c:v>
                </c:pt>
                <c:pt idx="926">
                  <c:v>-2.3204978022757267E-4</c:v>
                </c:pt>
                <c:pt idx="927">
                  <c:v>-2.0012517029680238E-4</c:v>
                </c:pt>
                <c:pt idx="928">
                  <c:v>-2.3795976797710752E-4</c:v>
                </c:pt>
                <c:pt idx="929">
                  <c:v>-2.530272811513707E-4</c:v>
                </c:pt>
                <c:pt idx="930">
                  <c:v>-2.2264764028429674E-4</c:v>
                </c:pt>
                <c:pt idx="931">
                  <c:v>-2.2264764028429674E-4</c:v>
                </c:pt>
                <c:pt idx="932">
                  <c:v>-2.0659590994153272E-4</c:v>
                </c:pt>
                <c:pt idx="933">
                  <c:v>-2.1462177511291468E-4</c:v>
                </c:pt>
                <c:pt idx="934">
                  <c:v>-2.5826616338662394E-4</c:v>
                </c:pt>
                <c:pt idx="935">
                  <c:v>-3.7300627366375751E-4</c:v>
                </c:pt>
                <c:pt idx="936">
                  <c:v>-2.3721247945142847E-4</c:v>
                </c:pt>
                <c:pt idx="937">
                  <c:v>-2.0493115889692409E-4</c:v>
                </c:pt>
                <c:pt idx="938">
                  <c:v>-2.0493115889692409E-4</c:v>
                </c:pt>
                <c:pt idx="939">
                  <c:v>-2.8327450642723481E-4</c:v>
                </c:pt>
                <c:pt idx="940">
                  <c:v>-3.5150308247928628E-4</c:v>
                </c:pt>
                <c:pt idx="941">
                  <c:v>-4.5589683702486068E-4</c:v>
                </c:pt>
                <c:pt idx="942">
                  <c:v>-3.3314990678269345E-4</c:v>
                </c:pt>
                <c:pt idx="943">
                  <c:v>-2.9845453782248151E-4</c:v>
                </c:pt>
                <c:pt idx="944">
                  <c:v>-2.2745800678099649E-4</c:v>
                </c:pt>
                <c:pt idx="945">
                  <c:v>-2.4368710969442089E-4</c:v>
                </c:pt>
                <c:pt idx="946">
                  <c:v>-2.8374978685765751E-4</c:v>
                </c:pt>
                <c:pt idx="947">
                  <c:v>-2.5825743418062057E-4</c:v>
                </c:pt>
                <c:pt idx="948">
                  <c:v>-2.7887811830548594E-4</c:v>
                </c:pt>
                <c:pt idx="949">
                  <c:v>-2.7887811830548594E-4</c:v>
                </c:pt>
                <c:pt idx="950">
                  <c:v>-2.9399357434701525E-4</c:v>
                </c:pt>
                <c:pt idx="951">
                  <c:v>-2.4004474826905899E-4</c:v>
                </c:pt>
                <c:pt idx="952">
                  <c:v>-2.4004474826905899E-4</c:v>
                </c:pt>
                <c:pt idx="953">
                  <c:v>-2.7890410221366338E-4</c:v>
                </c:pt>
                <c:pt idx="954">
                  <c:v>-5.0898786843063765E-4</c:v>
                </c:pt>
                <c:pt idx="955">
                  <c:v>-2.3800234899918265E-4</c:v>
                </c:pt>
                <c:pt idx="956">
                  <c:v>-2.5449393421531882E-4</c:v>
                </c:pt>
                <c:pt idx="957">
                  <c:v>-3.1422445496988598E-4</c:v>
                </c:pt>
                <c:pt idx="958">
                  <c:v>-3.6866064205797985E-4</c:v>
                </c:pt>
                <c:pt idx="959">
                  <c:v>-2.4410428414369396E-4</c:v>
                </c:pt>
                <c:pt idx="960">
                  <c:v>-5.2536692636887265E-4</c:v>
                </c:pt>
                <c:pt idx="961">
                  <c:v>-3.4465781908181458E-4</c:v>
                </c:pt>
                <c:pt idx="962">
                  <c:v>-3.2428342970731419E-4</c:v>
                </c:pt>
                <c:pt idx="963">
                  <c:v>-2.8347812621094885E-4</c:v>
                </c:pt>
                <c:pt idx="964">
                  <c:v>-2.5014957284787668E-4</c:v>
                </c:pt>
                <c:pt idx="965">
                  <c:v>-4.5017368770946826E-4</c:v>
                </c:pt>
                <c:pt idx="966">
                  <c:v>-4.691612267241135E-4</c:v>
                </c:pt>
                <c:pt idx="967">
                  <c:v>-5.1052936544921713E-4</c:v>
                </c:pt>
                <c:pt idx="968">
                  <c:v>-3.5473434428556229E-4</c:v>
                </c:pt>
                <c:pt idx="969">
                  <c:v>-3.1370550190552621E-4</c:v>
                </c:pt>
                <c:pt idx="970">
                  <c:v>-2.8963937924680042E-4</c:v>
                </c:pt>
                <c:pt idx="971">
                  <c:v>-2.7288942448543948E-4</c:v>
                </c:pt>
                <c:pt idx="972">
                  <c:v>-2.6451444710475896E-4</c:v>
                </c:pt>
                <c:pt idx="973">
                  <c:v>-2.4776449234339791E-4</c:v>
                </c:pt>
                <c:pt idx="974">
                  <c:v>-3.7831675348779339E-4</c:v>
                </c:pt>
                <c:pt idx="975">
                  <c:v>-3.3914335844571362E-4</c:v>
                </c:pt>
                <c:pt idx="976">
                  <c:v>-3.2885131851246533E-4</c:v>
                </c:pt>
                <c:pt idx="977">
                  <c:v>-2.9574558148994217E-4</c:v>
                </c:pt>
                <c:pt idx="978">
                  <c:v>-2.9574558148994217E-4</c:v>
                </c:pt>
                <c:pt idx="979">
                  <c:v>-2.8732798308397597E-4</c:v>
                </c:pt>
                <c:pt idx="980">
                  <c:v>-2.6207518786607758E-4</c:v>
                </c:pt>
                <c:pt idx="981">
                  <c:v>-2.9574558148994217E-4</c:v>
                </c:pt>
                <c:pt idx="982">
                  <c:v>-4.1624417947041116E-4</c:v>
                </c:pt>
                <c:pt idx="983">
                  <c:v>-4.1624417947041116E-4</c:v>
                </c:pt>
                <c:pt idx="984">
                  <c:v>-5.4395802062532272E-4</c:v>
                </c:pt>
                <c:pt idx="985">
                  <c:v>-5.0461653760966257E-4</c:v>
                </c:pt>
                <c:pt idx="986">
                  <c:v>-3.0179791949486493E-4</c:v>
                </c:pt>
                <c:pt idx="987">
                  <c:v>-2.0143910202183849E-4</c:v>
                </c:pt>
                <c:pt idx="988">
                  <c:v>-2.1340335542281062E-4</c:v>
                </c:pt>
                <c:pt idx="989">
                  <c:v>-1.8349272192038024E-4</c:v>
                </c:pt>
                <c:pt idx="990">
                  <c:v>-1.9545697532135237E-4</c:v>
                </c:pt>
                <c:pt idx="991">
                  <c:v>-2.0742122872232451E-4</c:v>
                </c:pt>
                <c:pt idx="992">
                  <c:v>-1.8947484862086636E-4</c:v>
                </c:pt>
                <c:pt idx="993">
                  <c:v>-1.9545697532135237E-4</c:v>
                </c:pt>
                <c:pt idx="994">
                  <c:v>-1.8349272192038024E-4</c:v>
                </c:pt>
                <c:pt idx="995">
                  <c:v>-1.8349272192038024E-4</c:v>
                </c:pt>
                <c:pt idx="996">
                  <c:v>-2.0742122872232451E-4</c:v>
                </c:pt>
                <c:pt idx="997">
                  <c:v>-3.950759235432003E-4</c:v>
                </c:pt>
                <c:pt idx="998">
                  <c:v>-3.5373955806651059E-4</c:v>
                </c:pt>
                <c:pt idx="999">
                  <c:v>-5.7423896450306056E-4</c:v>
                </c:pt>
                <c:pt idx="1000">
                  <c:v>-2.8229094293951947E-4</c:v>
                </c:pt>
                <c:pt idx="1001">
                  <c:v>-2.9079314245014903E-4</c:v>
                </c:pt>
                <c:pt idx="1002">
                  <c:v>-2.7378874342888981E-4</c:v>
                </c:pt>
                <c:pt idx="1003">
                  <c:v>-2.9929534196077869E-4</c:v>
                </c:pt>
                <c:pt idx="1004">
                  <c:v>-3.052013729735551E-4</c:v>
                </c:pt>
                <c:pt idx="1005">
                  <c:v>-3.1374555890995438E-4</c:v>
                </c:pt>
                <c:pt idx="1006">
                  <c:v>-3.1374555890995438E-4</c:v>
                </c:pt>
                <c:pt idx="1007">
                  <c:v>-2.2185161227239214E-4</c:v>
                </c:pt>
                <c:pt idx="1008">
                  <c:v>-2.0372665682635215E-4</c:v>
                </c:pt>
                <c:pt idx="1009">
                  <c:v>-2.1580996045704551E-4</c:v>
                </c:pt>
                <c:pt idx="1010">
                  <c:v>-1.9164335319565878E-4</c:v>
                </c:pt>
                <c:pt idx="1011">
                  <c:v>-2.0372665682635215E-4</c:v>
                </c:pt>
                <c:pt idx="1012">
                  <c:v>-2.2185161227239214E-4</c:v>
                </c:pt>
                <c:pt idx="1013">
                  <c:v>-2.0372665682635215E-4</c:v>
                </c:pt>
                <c:pt idx="1014">
                  <c:v>-2.2185161227239214E-4</c:v>
                </c:pt>
                <c:pt idx="1015">
                  <c:v>-1.9768500501100541E-4</c:v>
                </c:pt>
                <c:pt idx="1016">
                  <c:v>-4.236564513930409E-4</c:v>
                </c:pt>
                <c:pt idx="1017">
                  <c:v>-2.9388514698438611E-4</c:v>
                </c:pt>
                <c:pt idx="1018">
                  <c:v>-3.1964304812203309E-4</c:v>
                </c:pt>
                <c:pt idx="1019">
                  <c:v>-5.5625549064148411E-4</c:v>
                </c:pt>
                <c:pt idx="1020">
                  <c:v>-4.075000455814287E-4</c:v>
                </c:pt>
                <c:pt idx="1021">
                  <c:v>-2.2405633371797967E-4</c:v>
                </c:pt>
                <c:pt idx="1022">
                  <c:v>-2.2405633371797967E-4</c:v>
                </c:pt>
                <c:pt idx="1023">
                  <c:v>-2.3015692987369223E-4</c:v>
                </c:pt>
                <c:pt idx="1024">
                  <c:v>-2.2405633371797967E-4</c:v>
                </c:pt>
                <c:pt idx="1025">
                  <c:v>-2.1185514140655443E-4</c:v>
                </c:pt>
                <c:pt idx="1026">
                  <c:v>-2.0575454525084187E-4</c:v>
                </c:pt>
                <c:pt idx="1027">
                  <c:v>-1.996539490951293E-4</c:v>
                </c:pt>
                <c:pt idx="1028">
                  <c:v>-2.2405633371797967E-4</c:v>
                </c:pt>
                <c:pt idx="1029">
                  <c:v>-4.5625591964193479E-4</c:v>
                </c:pt>
                <c:pt idx="1030">
                  <c:v>-3.6556485708092714E-4</c:v>
                </c:pt>
                <c:pt idx="1031">
                  <c:v>-3.974670401666881E-4</c:v>
                </c:pt>
                <c:pt idx="1032">
                  <c:v>-5.0179041008130876E-4</c:v>
                </c:pt>
                <c:pt idx="1033">
                  <c:v>-5.3291116122608864E-4</c:v>
                </c:pt>
                <c:pt idx="1034">
                  <c:v>-3.0220218019901961E-4</c:v>
                </c:pt>
                <c:pt idx="1035">
                  <c:v>-3.1962239609947476E-4</c:v>
                </c:pt>
                <c:pt idx="1036">
                  <c:v>-3.1091228814924713E-4</c:v>
                </c:pt>
                <c:pt idx="1037">
                  <c:v>-3.0220218019901961E-4</c:v>
                </c:pt>
                <c:pt idx="1038">
                  <c:v>-2.0753023451161302E-4</c:v>
                </c:pt>
                <c:pt idx="1039">
                  <c:v>-2.3216614009750409E-4</c:v>
                </c:pt>
                <c:pt idx="1040">
                  <c:v>-2.1984818730455855E-4</c:v>
                </c:pt>
                <c:pt idx="1041">
                  <c:v>-2.2600716370103127E-4</c:v>
                </c:pt>
                <c:pt idx="1042">
                  <c:v>-2.383251164939768E-4</c:v>
                </c:pt>
                <c:pt idx="1043">
                  <c:v>-2.1368921090808573E-4</c:v>
                </c:pt>
                <c:pt idx="1044">
                  <c:v>-2.383251164939768E-4</c:v>
                </c:pt>
                <c:pt idx="1045">
                  <c:v>-2.1984818730455855E-4</c:v>
                </c:pt>
                <c:pt idx="1046">
                  <c:v>-2.383251164939768E-4</c:v>
                </c:pt>
                <c:pt idx="1047">
                  <c:v>-2.3216614009750409E-4</c:v>
                </c:pt>
                <c:pt idx="1048">
                  <c:v>-5.742599039685603E-4</c:v>
                </c:pt>
                <c:pt idx="1049">
                  <c:v>-3.8363954646152335E-4</c:v>
                </c:pt>
                <c:pt idx="1050">
                  <c:v>-3.8363954646152335E-4</c:v>
                </c:pt>
                <c:pt idx="1051">
                  <c:v>-4.1594303064414813E-4</c:v>
                </c:pt>
                <c:pt idx="1052">
                  <c:v>-3.3961606238166331E-4</c:v>
                </c:pt>
                <c:pt idx="1053">
                  <c:v>-2.4636162913948135E-4</c:v>
                </c:pt>
                <c:pt idx="1054">
                  <c:v>-2.4014482070994767E-4</c:v>
                </c:pt>
                <c:pt idx="1055">
                  <c:v>-2.2149439542134641E-4</c:v>
                </c:pt>
                <c:pt idx="1056">
                  <c:v>-2.4014482070994767E-4</c:v>
                </c:pt>
                <c:pt idx="1057">
                  <c:v>-2.2771120385088009E-4</c:v>
                </c:pt>
                <c:pt idx="1058">
                  <c:v>-2.4014482070994767E-4</c:v>
                </c:pt>
                <c:pt idx="1059">
                  <c:v>-2.4014482070994767E-4</c:v>
                </c:pt>
                <c:pt idx="1060">
                  <c:v>-2.4636162913948135E-4</c:v>
                </c:pt>
                <c:pt idx="1061">
                  <c:v>-2.4636162913948135E-4</c:v>
                </c:pt>
                <c:pt idx="1062">
                  <c:v>-2.2771120385088009E-4</c:v>
                </c:pt>
                <c:pt idx="1063">
                  <c:v>-2.4636162913948135E-4</c:v>
                </c:pt>
                <c:pt idx="1064">
                  <c:v>-2.2771120385088009E-4</c:v>
                </c:pt>
                <c:pt idx="1065">
                  <c:v>-2.2771120385088009E-4</c:v>
                </c:pt>
                <c:pt idx="1066">
                  <c:v>-2.4636162913948135E-4</c:v>
                </c:pt>
                <c:pt idx="1067">
                  <c:v>-4.20500601197306E-4</c:v>
                </c:pt>
                <c:pt idx="1068">
                  <c:v>-3.1869306773826069E-4</c:v>
                </c:pt>
                <c:pt idx="1069">
                  <c:v>-3.4519058041523307E-4</c:v>
                </c:pt>
                <c:pt idx="1070">
                  <c:v>-3.1869306773826069E-4</c:v>
                </c:pt>
                <c:pt idx="1071">
                  <c:v>-4.0781011375250155E-4</c:v>
                </c:pt>
                <c:pt idx="1072">
                  <c:v>-2.2290106412456922E-4</c:v>
                </c:pt>
                <c:pt idx="1073">
                  <c:v>-2.2917517153891391E-4</c:v>
                </c:pt>
                <c:pt idx="1074">
                  <c:v>-2.4799749378194807E-4</c:v>
                </c:pt>
                <c:pt idx="1075">
                  <c:v>-2.4799749378194807E-4</c:v>
                </c:pt>
                <c:pt idx="1076">
                  <c:v>-2.3544927895325859E-4</c:v>
                </c:pt>
                <c:pt idx="1077">
                  <c:v>-2.3544927895325859E-4</c:v>
                </c:pt>
                <c:pt idx="1078">
                  <c:v>-2.3544927895325859E-4</c:v>
                </c:pt>
                <c:pt idx="1079">
                  <c:v>-2.4172338636760339E-4</c:v>
                </c:pt>
                <c:pt idx="1080">
                  <c:v>-2.3544927895325859E-4</c:v>
                </c:pt>
                <c:pt idx="1081">
                  <c:v>-2.4799749378194807E-4</c:v>
                </c:pt>
                <c:pt idx="1082">
                  <c:v>-2.3544927895325859E-4</c:v>
                </c:pt>
                <c:pt idx="1083">
                  <c:v>-6.1381246884053187E-4</c:v>
                </c:pt>
                <c:pt idx="1084">
                  <c:v>-3.4374893639215831E-4</c:v>
                </c:pt>
                <c:pt idx="1085">
                  <c:v>-2.6205986742147686E-4</c:v>
                </c:pt>
                <c:pt idx="1086">
                  <c:v>-2.5572897959717068E-4</c:v>
                </c:pt>
                <c:pt idx="1087">
                  <c:v>-2.4306720394855831E-4</c:v>
                </c:pt>
                <c:pt idx="1088">
                  <c:v>-2.4939809177286449E-4</c:v>
                </c:pt>
                <c:pt idx="1089">
                  <c:v>-2.4939809177286449E-4</c:v>
                </c:pt>
                <c:pt idx="1090">
                  <c:v>-2.4939809177286449E-4</c:v>
                </c:pt>
                <c:pt idx="1091">
                  <c:v>-2.3673631612425202E-4</c:v>
                </c:pt>
                <c:pt idx="1092">
                  <c:v>-2.3673631612425202E-4</c:v>
                </c:pt>
                <c:pt idx="1093">
                  <c:v>-3.6706013103488471E-4</c:v>
                </c:pt>
                <c:pt idx="1094">
                  <c:v>-3.6706013103488471E-4</c:v>
                </c:pt>
                <c:pt idx="1095">
                  <c:v>-5.997266790000957E-4</c:v>
                </c:pt>
                <c:pt idx="1096">
                  <c:v>-6.4196863455252655E-4</c:v>
                </c:pt>
                <c:pt idx="1097">
                  <c:v>-4.2293620641537151E-4</c:v>
                </c:pt>
                <c:pt idx="1098">
                  <c:v>-3.7242440618438322E-4</c:v>
                </c:pt>
                <c:pt idx="1099">
                  <c:v>-3.3629315325679732E-4</c:v>
                </c:pt>
                <c:pt idx="1100">
                  <c:v>-3.4532596648869382E-4</c:v>
                </c:pt>
                <c:pt idx="1101">
                  <c:v>-2.5695665960288509E-4</c:v>
                </c:pt>
                <c:pt idx="1102">
                  <c:v>-2.633438230923506E-4</c:v>
                </c:pt>
                <c:pt idx="1103">
                  <c:v>-2.3779516913448833E-4</c:v>
                </c:pt>
                <c:pt idx="1104">
                  <c:v>-2.633438230923506E-4</c:v>
                </c:pt>
                <c:pt idx="1105">
                  <c:v>-2.633438230923506E-4</c:v>
                </c:pt>
                <c:pt idx="1106">
                  <c:v>-2.4418233262395395E-4</c:v>
                </c:pt>
                <c:pt idx="1107">
                  <c:v>-2.6973098658181622E-4</c:v>
                </c:pt>
                <c:pt idx="1108">
                  <c:v>-5.8126259343436624E-4</c:v>
                </c:pt>
                <c:pt idx="1109">
                  <c:v>-2.4507452382023731E-4</c:v>
                </c:pt>
                <c:pt idx="1110">
                  <c:v>-2.5151747145609279E-4</c:v>
                </c:pt>
                <c:pt idx="1111">
                  <c:v>-2.5151747145609279E-4</c:v>
                </c:pt>
                <c:pt idx="1112">
                  <c:v>-2.6440336672780364E-4</c:v>
                </c:pt>
                <c:pt idx="1113">
                  <c:v>-2.7728926199951459E-4</c:v>
                </c:pt>
                <c:pt idx="1114">
                  <c:v>-2.5151747145609279E-4</c:v>
                </c:pt>
                <c:pt idx="1115">
                  <c:v>-5.4540972430737336E-4</c:v>
                </c:pt>
                <c:pt idx="1116">
                  <c:v>-4.5102605473566185E-4</c:v>
                </c:pt>
                <c:pt idx="1117">
                  <c:v>-3.608291310440709E-4</c:v>
                </c:pt>
                <c:pt idx="1118">
                  <c:v>-3.699800252776398E-4</c:v>
                </c:pt>
                <c:pt idx="1119">
                  <c:v>-3.8828181374477749E-4</c:v>
                </c:pt>
                <c:pt idx="1120">
                  <c:v>-4.8192669538437468E-4</c:v>
                </c:pt>
                <c:pt idx="1121">
                  <c:v>-3.8430158162540976E-4</c:v>
                </c:pt>
                <c:pt idx="1122">
                  <c:v>-3.9349149903913976E-4</c:v>
                </c:pt>
                <c:pt idx="1123">
                  <c:v>-2.6524400146624996E-4</c:v>
                </c:pt>
                <c:pt idx="1124">
                  <c:v>-2.5224749562266437E-4</c:v>
                </c:pt>
                <c:pt idx="1125">
                  <c:v>-2.717422543880428E-4</c:v>
                </c:pt>
                <c:pt idx="1126">
                  <c:v>-2.5224749562266437E-4</c:v>
                </c:pt>
                <c:pt idx="1127">
                  <c:v>-2.7824050730983565E-4</c:v>
                </c:pt>
                <c:pt idx="1128">
                  <c:v>-2.7824050730983565E-4</c:v>
                </c:pt>
                <c:pt idx="1129">
                  <c:v>-3.6174915300043483E-4</c:v>
                </c:pt>
                <c:pt idx="1130">
                  <c:v>-5.8416665616387248E-4</c:v>
                </c:pt>
                <c:pt idx="1131">
                  <c:v>-2.8553023661051589E-4</c:v>
                </c:pt>
                <c:pt idx="1132">
                  <c:v>-2.8553023661051589E-4</c:v>
                </c:pt>
                <c:pt idx="1133">
                  <c:v>-2.6587096219625483E-4</c:v>
                </c:pt>
                <c:pt idx="1134">
                  <c:v>-2.8553023661051589E-4</c:v>
                </c:pt>
                <c:pt idx="1135">
                  <c:v>-2.8553023661051589E-4</c:v>
                </c:pt>
                <c:pt idx="1136">
                  <c:v>-3.9028955488701843E-4</c:v>
                </c:pt>
                <c:pt idx="1137">
                  <c:v>-7.3025726461701753E-4</c:v>
                </c:pt>
                <c:pt idx="1138">
                  <c:v>-4.2331174878220426E-4</c:v>
                </c:pt>
                <c:pt idx="1139">
                  <c:v>-3.9527860690798182E-4</c:v>
                </c:pt>
                <c:pt idx="1140">
                  <c:v>-4.2331174878220426E-4</c:v>
                </c:pt>
                <c:pt idx="1141">
                  <c:v>-2.8611165830834802E-4</c:v>
                </c:pt>
                <c:pt idx="1142">
                  <c:v>-2.9271913321409041E-4</c:v>
                </c:pt>
                <c:pt idx="1143">
                  <c:v>-2.993266081198328E-4</c:v>
                </c:pt>
                <c:pt idx="1144">
                  <c:v>-2.7289670849686324E-4</c:v>
                </c:pt>
                <c:pt idx="1145">
                  <c:v>-3.9085094459796868E-4</c:v>
                </c:pt>
                <c:pt idx="1146">
                  <c:v>-3.9085094459796868E-4</c:v>
                </c:pt>
                <c:pt idx="1147">
                  <c:v>-4.8069081250913927E-4</c:v>
                </c:pt>
                <c:pt idx="1148">
                  <c:v>-5.0774935037040288E-4</c:v>
                </c:pt>
                <c:pt idx="1149">
                  <c:v>-2.7316498100306947E-4</c:v>
                </c:pt>
                <c:pt idx="1150">
                  <c:v>-2.8648780974582962E-4</c:v>
                </c:pt>
                <c:pt idx="1151">
                  <c:v>-2.8648780974582962E-4</c:v>
                </c:pt>
                <c:pt idx="1152">
                  <c:v>-2.9981063848858976E-4</c:v>
                </c:pt>
                <c:pt idx="1153">
                  <c:v>-2.9314922411720964E-4</c:v>
                </c:pt>
                <c:pt idx="1154">
                  <c:v>-2.9314922411720964E-4</c:v>
                </c:pt>
                <c:pt idx="1155">
                  <c:v>-4.2896052512324939E-4</c:v>
                </c:pt>
                <c:pt idx="1156">
                  <c:v>-6.2353781739365565E-4</c:v>
                </c:pt>
                <c:pt idx="1157">
                  <c:v>-2.9337817603655475E-4</c:v>
                </c:pt>
                <c:pt idx="1158">
                  <c:v>-2.9337817603655475E-4</c:v>
                </c:pt>
                <c:pt idx="1159">
                  <c:v>-3.1352293773829695E-4</c:v>
                </c:pt>
                <c:pt idx="1160">
                  <c:v>-3.0009309660380208E-4</c:v>
                </c:pt>
                <c:pt idx="1161">
                  <c:v>-2.9337817603655475E-4</c:v>
                </c:pt>
                <c:pt idx="1162">
                  <c:v>-4.2925747224281392E-4</c:v>
                </c:pt>
                <c:pt idx="1163">
                  <c:v>-2.9341035792712915E-4</c:v>
                </c:pt>
                <c:pt idx="1164">
                  <c:v>-2.866423541577998E-4</c:v>
                </c:pt>
                <c:pt idx="1165">
                  <c:v>-2.866423541577998E-4</c:v>
                </c:pt>
                <c:pt idx="1166">
                  <c:v>-3.0017836169645839E-4</c:v>
                </c:pt>
                <c:pt idx="1167">
                  <c:v>-3.2048237300444631E-4</c:v>
                </c:pt>
                <c:pt idx="1168">
                  <c:v>-3.0694636546578773E-4</c:v>
                </c:pt>
                <c:pt idx="1169">
                  <c:v>-3.0694636546578773E-4</c:v>
                </c:pt>
                <c:pt idx="1170">
                  <c:v>-3.0017836169645839E-4</c:v>
                </c:pt>
                <c:pt idx="1171">
                  <c:v>-2.9341035792712915E-4</c:v>
                </c:pt>
                <c:pt idx="1172">
                  <c:v>-3.2048237300444631E-4</c:v>
                </c:pt>
                <c:pt idx="1173">
                  <c:v>-5.1973755835091231E-4</c:v>
                </c:pt>
                <c:pt idx="1174">
                  <c:v>-3.1371196692930533E-4</c:v>
                </c:pt>
                <c:pt idx="1175">
                  <c:v>-3.0689129307558171E-4</c:v>
                </c:pt>
                <c:pt idx="1176">
                  <c:v>-3.0007061922185808E-4</c:v>
                </c:pt>
                <c:pt idx="1177">
                  <c:v>-3.2053264078302896E-4</c:v>
                </c:pt>
                <c:pt idx="1178">
                  <c:v>-3.2053264078302896E-4</c:v>
                </c:pt>
                <c:pt idx="1179">
                  <c:v>-3.1371196692930533E-4</c:v>
                </c:pt>
                <c:pt idx="1180">
                  <c:v>-3.0007061922185808E-4</c:v>
                </c:pt>
                <c:pt idx="1181">
                  <c:v>-3.0007061922185808E-4</c:v>
                </c:pt>
                <c:pt idx="1182">
                  <c:v>-3.0007061922185808E-4</c:v>
                </c:pt>
                <c:pt idx="1183">
                  <c:v>-3.2735331463675259E-4</c:v>
                </c:pt>
                <c:pt idx="1184">
                  <c:v>-4.6282349818092491E-4</c:v>
                </c:pt>
                <c:pt idx="1185">
                  <c:v>-2.9977387278383569E-4</c:v>
                </c:pt>
                <c:pt idx="1186">
                  <c:v>-3.2726563405621181E-4</c:v>
                </c:pt>
                <c:pt idx="1187">
                  <c:v>-3.2039269373811781E-4</c:v>
                </c:pt>
                <c:pt idx="1188">
                  <c:v>-3.1351975342002369E-4</c:v>
                </c:pt>
                <c:pt idx="1189">
                  <c:v>-6.612019799713643E-4</c:v>
                </c:pt>
                <c:pt idx="1190">
                  <c:v>-4.7729695716056824E-4</c:v>
                </c:pt>
                <c:pt idx="1191">
                  <c:v>-5.7453552848451184E-4</c:v>
                </c:pt>
                <c:pt idx="1192">
                  <c:v>-6.5069828777036321E-4</c:v>
                </c:pt>
                <c:pt idx="1193">
                  <c:v>-5.6636537955652346E-4</c:v>
                </c:pt>
                <c:pt idx="1194">
                  <c:v>-3.2699120434664323E-4</c:v>
                </c:pt>
                <c:pt idx="1195">
                  <c:v>-3.4084082894997401E-4</c:v>
                </c:pt>
                <c:pt idx="1196">
                  <c:v>-3.3391601664830857E-4</c:v>
                </c:pt>
                <c:pt idx="1197">
                  <c:v>-3.2699120434664323E-4</c:v>
                </c:pt>
                <c:pt idx="1198">
                  <c:v>-3.2699120434664323E-4</c:v>
                </c:pt>
                <c:pt idx="1199">
                  <c:v>-3.4084082894997401E-4</c:v>
                </c:pt>
                <c:pt idx="1200">
                  <c:v>-3.4084082894997401E-4</c:v>
                </c:pt>
                <c:pt idx="1201">
                  <c:v>-3.0621676744164723E-4</c:v>
                </c:pt>
                <c:pt idx="1202">
                  <c:v>-4.6705877175631555E-4</c:v>
                </c:pt>
                <c:pt idx="1203">
                  <c:v>-4.8671804617057661E-4</c:v>
                </c:pt>
                <c:pt idx="1204">
                  <c:v>-5.8973962283460977E-4</c:v>
                </c:pt>
                <c:pt idx="1205">
                  <c:v>-4.7165440958129293E-4</c:v>
                </c:pt>
                <c:pt idx="1206">
                  <c:v>-3.1258113557982724E-4</c:v>
                </c:pt>
                <c:pt idx="1207">
                  <c:v>-3.265337327875888E-4</c:v>
                </c:pt>
                <c:pt idx="1208">
                  <c:v>-3.1955743418370802E-4</c:v>
                </c:pt>
                <c:pt idx="1209">
                  <c:v>-6.9821158976441559E-4</c:v>
                </c:pt>
                <c:pt idx="1210">
                  <c:v>-4.960270944397425E-4</c:v>
                </c:pt>
                <c:pt idx="1211">
                  <c:v>-4.6088763787192948E-4</c:v>
                </c:pt>
                <c:pt idx="1212">
                  <c:v>-4.8076414843243226E-4</c:v>
                </c:pt>
                <c:pt idx="1213">
                  <c:v>-4.8076414843243226E-4</c:v>
                </c:pt>
                <c:pt idx="1214">
                  <c:v>-3.4697899720977755E-4</c:v>
                </c:pt>
                <c:pt idx="1215">
                  <c:v>-3.3995158950794871E-4</c:v>
                </c:pt>
                <c:pt idx="1216">
                  <c:v>-3.3292418180611998E-4</c:v>
                </c:pt>
                <c:pt idx="1217">
                  <c:v>-3.3292418180611998E-4</c:v>
                </c:pt>
                <c:pt idx="1218">
                  <c:v>-5.0522746075629468E-4</c:v>
                </c:pt>
                <c:pt idx="1219">
                  <c:v>-4.7530486539235729E-4</c:v>
                </c:pt>
                <c:pt idx="1220">
                  <c:v>-4.6533066693771151E-4</c:v>
                </c:pt>
                <c:pt idx="1221">
                  <c:v>-4.8976787066063398E-4</c:v>
                </c:pt>
                <c:pt idx="1222">
                  <c:v>-4.7975785809271622E-4</c:v>
                </c:pt>
                <c:pt idx="1223">
                  <c:v>-3.3924003478489299E-4</c:v>
                </c:pt>
                <c:pt idx="1224">
                  <c:v>-3.4631818255143016E-4</c:v>
                </c:pt>
                <c:pt idx="1225">
                  <c:v>-3.5261201027650125E-4</c:v>
                </c:pt>
                <c:pt idx="1226">
                  <c:v>-3.6686906363294904E-4</c:v>
                </c:pt>
                <c:pt idx="1227">
                  <c:v>-3.4548348359827742E-4</c:v>
                </c:pt>
                <c:pt idx="1228">
                  <c:v>-3.4548348359827742E-4</c:v>
                </c:pt>
                <c:pt idx="1229">
                  <c:v>-3.3835495692005358E-4</c:v>
                </c:pt>
                <c:pt idx="1230">
                  <c:v>-3.3122643024182974E-4</c:v>
                </c:pt>
                <c:pt idx="1231">
                  <c:v>-3.4548348359827742E-4</c:v>
                </c:pt>
                <c:pt idx="1232">
                  <c:v>-6.1794118940852716E-4</c:v>
                </c:pt>
                <c:pt idx="1233">
                  <c:v>-5.1762157611967184E-4</c:v>
                </c:pt>
                <c:pt idx="1234">
                  <c:v>-4.9731756481168391E-4</c:v>
                </c:pt>
                <c:pt idx="1235">
                  <c:v>-3.4447807044093884E-4</c:v>
                </c:pt>
                <c:pt idx="1236">
                  <c:v>-3.7319227860327202E-4</c:v>
                </c:pt>
                <c:pt idx="1237">
                  <c:v>-3.5165662248152216E-4</c:v>
                </c:pt>
                <c:pt idx="1238">
                  <c:v>-3.7319227860327202E-4</c:v>
                </c:pt>
                <c:pt idx="1239">
                  <c:v>-3.660137265626887E-4</c:v>
                </c:pt>
                <c:pt idx="1240">
                  <c:v>-3.7319227860327202E-4</c:v>
                </c:pt>
                <c:pt idx="1241">
                  <c:v>-3.660137265626887E-4</c:v>
                </c:pt>
                <c:pt idx="1242">
                  <c:v>-3.3729951840035552E-4</c:v>
                </c:pt>
                <c:pt idx="1243">
                  <c:v>-3.4447807044093884E-4</c:v>
                </c:pt>
                <c:pt idx="1244">
                  <c:v>-6.1262474188053572E-4</c:v>
                </c:pt>
                <c:pt idx="1245">
                  <c:v>-5.0164623548207385E-4</c:v>
                </c:pt>
                <c:pt idx="1246">
                  <c:v>-7.8112011742253573E-4</c:v>
                </c:pt>
                <c:pt idx="1247">
                  <c:v>-3.4330499136305567E-4</c:v>
                </c:pt>
                <c:pt idx="1248">
                  <c:v>-3.5776145375142386E-4</c:v>
                </c:pt>
                <c:pt idx="1249">
                  <c:v>-3.5053322255723977E-4</c:v>
                </c:pt>
                <c:pt idx="1250">
                  <c:v>-3.7944614733397615E-4</c:v>
                </c:pt>
                <c:pt idx="1251">
                  <c:v>-6.2315992690476678E-4</c:v>
                </c:pt>
                <c:pt idx="1252">
                  <c:v>-5.3074691440754883E-4</c:v>
                </c:pt>
                <c:pt idx="1253">
                  <c:v>-5.2048970381253978E-4</c:v>
                </c:pt>
                <c:pt idx="1254">
                  <c:v>-5.144907428337969E-4</c:v>
                </c:pt>
                <c:pt idx="1255">
                  <c:v>-5.2478278276704509E-4</c:v>
                </c:pt>
                <c:pt idx="1256">
                  <c:v>-3.7107746434452457E-4</c:v>
                </c:pt>
                <c:pt idx="1257">
                  <c:v>-3.6244719560800078E-4</c:v>
                </c:pt>
                <c:pt idx="1258">
                  <c:v>-3.6244719560800078E-4</c:v>
                </c:pt>
                <c:pt idx="1259">
                  <c:v>-3.9175351159374084E-4</c:v>
                </c:pt>
                <c:pt idx="1260">
                  <c:v>-3.5512061661156579E-4</c:v>
                </c:pt>
                <c:pt idx="1261">
                  <c:v>-3.9175351159374084E-4</c:v>
                </c:pt>
                <c:pt idx="1262">
                  <c:v>-5.5831728624479871E-4</c:v>
                </c:pt>
                <c:pt idx="1263">
                  <c:v>-5.3129861734495969E-4</c:v>
                </c:pt>
                <c:pt idx="1264">
                  <c:v>-3.9043537739966204E-4</c:v>
                </c:pt>
                <c:pt idx="1265">
                  <c:v>-3.9781063851966419E-4</c:v>
                </c:pt>
                <c:pt idx="1266">
                  <c:v>-3.7568485515965765E-4</c:v>
                </c:pt>
                <c:pt idx="1267">
                  <c:v>-3.8306011627965979E-4</c:v>
                </c:pt>
                <c:pt idx="1268">
                  <c:v>-5.3544582541538151E-4</c:v>
                </c:pt>
                <c:pt idx="1269">
                  <c:v>-5.7106748466600598E-4</c:v>
                </c:pt>
                <c:pt idx="1270">
                  <c:v>-3.7411119489767742E-4</c:v>
                </c:pt>
                <c:pt idx="1271">
                  <c:v>-3.8153481890387743E-4</c:v>
                </c:pt>
                <c:pt idx="1272">
                  <c:v>-3.8895844291007755E-4</c:v>
                </c:pt>
                <c:pt idx="1273">
                  <c:v>-3.8895844291007755E-4</c:v>
                </c:pt>
                <c:pt idx="1274">
                  <c:v>-5.4367656987925001E-4</c:v>
                </c:pt>
                <c:pt idx="1275">
                  <c:v>-4.0226862882928704E-4</c:v>
                </c:pt>
                <c:pt idx="1276">
                  <c:v>-4.0974030268342728E-4</c:v>
                </c:pt>
                <c:pt idx="1277">
                  <c:v>-3.947969549751468E-4</c:v>
                </c:pt>
                <c:pt idx="1278">
                  <c:v>-4.0974030268342728E-4</c:v>
                </c:pt>
                <c:pt idx="1279">
                  <c:v>-5.4523359916959589E-4</c:v>
                </c:pt>
                <c:pt idx="1280">
                  <c:v>-4.080966252981655E-4</c:v>
                </c:pt>
                <c:pt idx="1281">
                  <c:v>-3.8553837530356919E-4</c:v>
                </c:pt>
                <c:pt idx="1282">
                  <c:v>-3.8553837530356919E-4</c:v>
                </c:pt>
                <c:pt idx="1283">
                  <c:v>-4.0057720863330003E-4</c:v>
                </c:pt>
                <c:pt idx="1284">
                  <c:v>-4.0630069819312756E-4</c:v>
                </c:pt>
                <c:pt idx="1285">
                  <c:v>-4.1386755644322516E-4</c:v>
                </c:pt>
                <c:pt idx="1286">
                  <c:v>-3.9116698169293249E-4</c:v>
                </c:pt>
                <c:pt idx="1287">
                  <c:v>-6.0008269512871657E-4</c:v>
                </c:pt>
                <c:pt idx="1288">
                  <c:v>-7.9348170175919683E-4</c:v>
                </c:pt>
                <c:pt idx="1289">
                  <c:v>-6.0414760430486957E-4</c:v>
                </c:pt>
                <c:pt idx="1290">
                  <c:v>-4.0435485512009382E-4</c:v>
                </c:pt>
                <c:pt idx="1291">
                  <c:v>-4.1196885936058933E-4</c:v>
                </c:pt>
                <c:pt idx="1292">
                  <c:v>-3.9674085087959841E-4</c:v>
                </c:pt>
                <c:pt idx="1293">
                  <c:v>-3.9674085087959841E-4</c:v>
                </c:pt>
                <c:pt idx="1294">
                  <c:v>-6.0819323590739554E-4</c:v>
                </c:pt>
                <c:pt idx="1295">
                  <c:v>-4.0992221218286797E-4</c:v>
                </c:pt>
                <c:pt idx="1296">
                  <c:v>-4.3290479246323388E-4</c:v>
                </c:pt>
                <c:pt idx="1297">
                  <c:v>-4.1758307227632324E-4</c:v>
                </c:pt>
                <c:pt idx="1298">
                  <c:v>-4.1758307227632324E-4</c:v>
                </c:pt>
                <c:pt idx="1299">
                  <c:v>-7.3979204120419887E-4</c:v>
                </c:pt>
                <c:pt idx="1300">
                  <c:v>-8.714774534002639E-4</c:v>
                </c:pt>
                <c:pt idx="1301">
                  <c:v>-7.1638423077014695E-4</c:v>
                </c:pt>
                <c:pt idx="1302">
                  <c:v>-4.0002237105757831E-4</c:v>
                </c:pt>
                <c:pt idx="1303">
                  <c:v>-4.3855952655999888E-4</c:v>
                </c:pt>
                <c:pt idx="1304">
                  <c:v>-7.1247415630553454E-4</c:v>
                </c:pt>
                <c:pt idx="1305">
                  <c:v>-4.2865491296959141E-4</c:v>
                </c:pt>
                <c:pt idx="1306">
                  <c:v>-4.1314746818124247E-4</c:v>
                </c:pt>
                <c:pt idx="1307">
                  <c:v>-4.2865491296959141E-4</c:v>
                </c:pt>
                <c:pt idx="1308">
                  <c:v>-4.4416235775794036E-4</c:v>
                </c:pt>
                <c:pt idx="1309">
                  <c:v>-4.4416235775794036E-4</c:v>
                </c:pt>
                <c:pt idx="1310">
                  <c:v>-4.3640863536376594E-4</c:v>
                </c:pt>
                <c:pt idx="1311">
                  <c:v>-4.4971452581886847E-4</c:v>
                </c:pt>
                <c:pt idx="1312">
                  <c:v>-4.4971452581886847E-4</c:v>
                </c:pt>
                <c:pt idx="1313">
                  <c:v>-4.1071583104483259E-4</c:v>
                </c:pt>
                <c:pt idx="1314">
                  <c:v>-4.4191478686406122E-4</c:v>
                </c:pt>
                <c:pt idx="1315">
                  <c:v>-4.3952625376409609E-4</c:v>
                </c:pt>
                <c:pt idx="1316">
                  <c:v>-4.2383528253088683E-4</c:v>
                </c:pt>
                <c:pt idx="1317">
                  <c:v>-4.3952625376409609E-4</c:v>
                </c:pt>
                <c:pt idx="1318">
                  <c:v>-4.6067160625429059E-4</c:v>
                </c:pt>
                <c:pt idx="1319">
                  <c:v>-4.6067160625429059E-4</c:v>
                </c:pt>
                <c:pt idx="1320">
                  <c:v>-4.3699870503331506E-4</c:v>
                </c:pt>
                <c:pt idx="1321">
                  <c:v>-4.2910773795965651E-4</c:v>
                </c:pt>
                <c:pt idx="1322">
                  <c:v>-4.6067160625429059E-4</c:v>
                </c:pt>
                <c:pt idx="1323">
                  <c:v>-4.5020640356715244E-4</c:v>
                </c:pt>
                <c:pt idx="1324">
                  <c:v>-4.5814259145270401E-4</c:v>
                </c:pt>
                <c:pt idx="1325">
                  <c:v>-7.5827988356038842E-4</c:v>
                </c:pt>
                <c:pt idx="1326">
                  <c:v>-7.5827988356038842E-4</c:v>
                </c:pt>
                <c:pt idx="1327">
                  <c:v>-4.6345866225976941E-4</c:v>
                </c:pt>
                <c:pt idx="1328">
                  <c:v>-4.5547750977707681E-4</c:v>
                </c:pt>
                <c:pt idx="1329">
                  <c:v>-6.2520853515100829E-4</c:v>
                </c:pt>
                <c:pt idx="1330">
                  <c:v>-6.5153386654244493E-4</c:v>
                </c:pt>
                <c:pt idx="1331">
                  <c:v>-4.6070401520485391E-4</c:v>
                </c:pt>
                <c:pt idx="1332">
                  <c:v>-6.6658812210589893E-4</c:v>
                </c:pt>
                <c:pt idx="1333">
                  <c:v>-6.8168992574052143E-4</c:v>
                </c:pt>
                <c:pt idx="1334">
                  <c:v>-4.578165787417984E-4</c:v>
                </c:pt>
                <c:pt idx="1335">
                  <c:v>-4.6588690888042458E-4</c:v>
                </c:pt>
                <c:pt idx="1336">
                  <c:v>-4.7395723901905065E-4</c:v>
                </c:pt>
                <c:pt idx="1337">
                  <c:v>-9.7190614455517884E-4</c:v>
                </c:pt>
                <c:pt idx="1338">
                  <c:v>-7.8773331784818613E-4</c:v>
                </c:pt>
                <c:pt idx="1339">
                  <c:v>-6.5465726942855456E-4</c:v>
                </c:pt>
                <c:pt idx="1340">
                  <c:v>-4.7914169747942397E-4</c:v>
                </c:pt>
                <c:pt idx="1341">
                  <c:v>-4.8725624893613612E-4</c:v>
                </c:pt>
                <c:pt idx="1342">
                  <c:v>-8.0763248190239968E-4</c:v>
                </c:pt>
                <c:pt idx="1343">
                  <c:v>-6.8488125916339434E-4</c:v>
                </c:pt>
                <c:pt idx="1344">
                  <c:v>-4.9244271574957923E-4</c:v>
                </c:pt>
                <c:pt idx="1345">
                  <c:v>-8.4175793907593913E-4</c:v>
                </c:pt>
                <c:pt idx="1346">
                  <c:v>-6.5378903589634525E-4</c:v>
                </c:pt>
                <c:pt idx="1347">
                  <c:v>-8.0215856345713541E-4</c:v>
                </c:pt>
                <c:pt idx="1348">
                  <c:v>-4.7298103276408087E-4</c:v>
                </c:pt>
                <c:pt idx="1349">
                  <c:v>-4.9758786942470244E-4</c:v>
                </c:pt>
                <c:pt idx="1350">
                  <c:v>-4.8938559053782866E-4</c:v>
                </c:pt>
                <c:pt idx="1351">
                  <c:v>-6.7242041224176684E-4</c:v>
                </c:pt>
                <c:pt idx="1352">
                  <c:v>-4.8620099490842182E-4</c:v>
                </c:pt>
                <c:pt idx="1353">
                  <c:v>-4.911795338372395E-4</c:v>
                </c:pt>
                <c:pt idx="1354">
                  <c:v>-4.6631230011910446E-4</c:v>
                </c:pt>
                <c:pt idx="1355">
                  <c:v>-4.7460137802514944E-4</c:v>
                </c:pt>
                <c:pt idx="1356">
                  <c:v>-7.2518610528110432E-4</c:v>
                </c:pt>
                <c:pt idx="1357">
                  <c:v>-4.7945545930345827E-4</c:v>
                </c:pt>
                <c:pt idx="1358">
                  <c:v>-4.7945545930345827E-4</c:v>
                </c:pt>
                <c:pt idx="1359">
                  <c:v>-6.8486463605939101E-4</c:v>
                </c:pt>
                <c:pt idx="1360">
                  <c:v>-4.7589745097177184E-4</c:v>
                </c:pt>
                <c:pt idx="1361">
                  <c:v>-4.8427242835245236E-4</c:v>
                </c:pt>
                <c:pt idx="1362">
                  <c:v>-6.8825139871491804E-4</c:v>
                </c:pt>
                <c:pt idx="1363">
                  <c:v>-9.0538353752188556E-4</c:v>
                </c:pt>
                <c:pt idx="1364">
                  <c:v>-6.9162543550155926E-4</c:v>
                </c:pt>
                <c:pt idx="1365">
                  <c:v>-5.1430583070215014E-4</c:v>
                </c:pt>
                <c:pt idx="1366">
                  <c:v>-4.8905303548425175E-4</c:v>
                </c:pt>
                <c:pt idx="1367">
                  <c:v>-4.8905303548425175E-4</c:v>
                </c:pt>
                <c:pt idx="1368">
                  <c:v>-7.4272409502140085E-4</c:v>
                </c:pt>
                <c:pt idx="1369">
                  <c:v>-4.9379800752980246E-4</c:v>
                </c:pt>
                <c:pt idx="1370">
                  <c:v>-5.3251684685958313E-4</c:v>
                </c:pt>
                <c:pt idx="1371">
                  <c:v>-4.9850804881706469E-4</c:v>
                </c:pt>
                <c:pt idx="1372">
                  <c:v>-5.3251684685958313E-4</c:v>
                </c:pt>
                <c:pt idx="1373">
                  <c:v>-7.5123648005052078E-4</c:v>
                </c:pt>
                <c:pt idx="1374">
                  <c:v>-5.4216991761621013E-4</c:v>
                </c:pt>
                <c:pt idx="1375">
                  <c:v>-5.3358395057032776E-4</c:v>
                </c:pt>
                <c:pt idx="1376">
                  <c:v>-5.0782604943268089E-4</c:v>
                </c:pt>
                <c:pt idx="1377">
                  <c:v>-5.3358395057032776E-4</c:v>
                </c:pt>
                <c:pt idx="1378">
                  <c:v>-5.3358395057032776E-4</c:v>
                </c:pt>
                <c:pt idx="1379">
                  <c:v>-7.2469296950853604E-4</c:v>
                </c:pt>
                <c:pt idx="1380">
                  <c:v>-7.6462647719603163E-4</c:v>
                </c:pt>
                <c:pt idx="1381">
                  <c:v>-5.3435010633974198E-4</c:v>
                </c:pt>
                <c:pt idx="1382">
                  <c:v>-5.4301903151576032E-4</c:v>
                </c:pt>
                <c:pt idx="1383">
                  <c:v>-7.7125185945965712E-4</c:v>
                </c:pt>
                <c:pt idx="1384">
                  <c:v>-7.745475246298747E-4</c:v>
                </c:pt>
                <c:pt idx="1385">
                  <c:v>-5.2155748316635607E-4</c:v>
                </c:pt>
                <c:pt idx="1386">
                  <c:v>-7.7783197900919694E-4</c:v>
                </c:pt>
                <c:pt idx="1387">
                  <c:v>-7.5347263094091696E-4</c:v>
                </c:pt>
                <c:pt idx="1388">
                  <c:v>-5.3500865836659595E-4</c:v>
                </c:pt>
                <c:pt idx="1389">
                  <c:v>-5.3943272881232934E-4</c:v>
                </c:pt>
                <c:pt idx="1390">
                  <c:v>-5.4830565660948121E-4</c:v>
                </c:pt>
                <c:pt idx="1391">
                  <c:v>-5.4830565660948121E-4</c:v>
                </c:pt>
                <c:pt idx="1392">
                  <c:v>-5.6605151220378517E-4</c:v>
                </c:pt>
                <c:pt idx="1393">
                  <c:v>-5.7056736098803559E-4</c:v>
                </c:pt>
                <c:pt idx="1394">
                  <c:v>-5.8400746111576265E-4</c:v>
                </c:pt>
                <c:pt idx="1395">
                  <c:v>-5.7505423369276607E-4</c:v>
                </c:pt>
                <c:pt idx="1396">
                  <c:v>-5.6587741951197507E-4</c:v>
                </c:pt>
                <c:pt idx="1397">
                  <c:v>-5.9741829393152577E-4</c:v>
                </c:pt>
                <c:pt idx="1398">
                  <c:v>-5.9741829393152577E-4</c:v>
                </c:pt>
                <c:pt idx="1399">
                  <c:v>-5.7020126093533323E-4</c:v>
                </c:pt>
                <c:pt idx="1400">
                  <c:v>-5.9707106641601311E-4</c:v>
                </c:pt>
                <c:pt idx="1401">
                  <c:v>-6.0139416913777095E-4</c:v>
                </c:pt>
                <c:pt idx="1402">
                  <c:v>-5.7382441689658096E-4</c:v>
                </c:pt>
                <c:pt idx="1403">
                  <c:v>-5.9220425172404095E-4</c:v>
                </c:pt>
                <c:pt idx="1404">
                  <c:v>-5.780052151362707E-4</c:v>
                </c:pt>
                <c:pt idx="1405">
                  <c:v>-6.1492031749146208E-4</c:v>
                </c:pt>
                <c:pt idx="1406">
                  <c:v>-6.1923107213058095E-4</c:v>
                </c:pt>
                <c:pt idx="1407">
                  <c:v>-6.1421075332684092E-4</c:v>
                </c:pt>
                <c:pt idx="1408">
                  <c:v>-6.2263190859286361E-4</c:v>
                </c:pt>
                <c:pt idx="1409">
                  <c:v>-6.320145077027715E-4</c:v>
                </c:pt>
                <c:pt idx="1410">
                  <c:v>-6.1324930948295571E-4</c:v>
                </c:pt>
                <c:pt idx="1411">
                  <c:v>-6.3622733667402292E-4</c:v>
                </c:pt>
                <c:pt idx="1412">
                  <c:v>-6.2149948472384328E-4</c:v>
                </c:pt>
                <c:pt idx="1413">
                  <c:v>-8.6631679182853786E-4</c:v>
                </c:pt>
                <c:pt idx="1414">
                  <c:v>-9.261669611791291E-4</c:v>
                </c:pt>
                <c:pt idx="1415">
                  <c:v>-1.1378630272415727E-3</c:v>
                </c:pt>
                <c:pt idx="1416">
                  <c:v>-6.4733680680633147E-4</c:v>
                </c:pt>
                <c:pt idx="1417">
                  <c:v>-6.6102237406873274E-4</c:v>
                </c:pt>
                <c:pt idx="1418">
                  <c:v>-6.6507772359993521E-4</c:v>
                </c:pt>
                <c:pt idx="1419">
                  <c:v>-6.4571188765774547E-4</c:v>
                </c:pt>
                <c:pt idx="1420">
                  <c:v>-6.4177171353273807E-4</c:v>
                </c:pt>
                <c:pt idx="1421">
                  <c:v>-6.6307375904238301E-4</c:v>
                </c:pt>
                <c:pt idx="1422">
                  <c:v>-7.0451403107666863E-4</c:v>
                </c:pt>
                <c:pt idx="1423">
                  <c:v>-6.8818949483942591E-4</c:v>
                </c:pt>
                <c:pt idx="1424">
                  <c:v>-6.6802697662326073E-4</c:v>
                </c:pt>
                <c:pt idx="1425">
                  <c:v>-6.6802697662326073E-4</c:v>
                </c:pt>
                <c:pt idx="1426">
                  <c:v>-7.05821665187659E-4</c:v>
                </c:pt>
                <c:pt idx="1427">
                  <c:v>-6.7536564822567695E-4</c:v>
                </c:pt>
                <c:pt idx="1428">
                  <c:v>-9.8907753289785767E-4</c:v>
                </c:pt>
                <c:pt idx="1429">
                  <c:v>-6.8919623594408555E-4</c:v>
                </c:pt>
                <c:pt idx="1430">
                  <c:v>-6.9285770232736549E-4</c:v>
                </c:pt>
                <c:pt idx="1431">
                  <c:v>-7.3100628695487173E-4</c:v>
                </c:pt>
                <c:pt idx="1432">
                  <c:v>-7.2805945692576207E-4</c:v>
                </c:pt>
                <c:pt idx="1433">
                  <c:v>-7.1106026998302672E-4</c:v>
                </c:pt>
                <c:pt idx="1434">
                  <c:v>-7.5326501213209256E-4</c:v>
                </c:pt>
                <c:pt idx="1435">
                  <c:v>-7.7030975607956902E-4</c:v>
                </c:pt>
                <c:pt idx="1436">
                  <c:v>-1.0610008971056449E-3</c:v>
                </c:pt>
                <c:pt idx="1437">
                  <c:v>-1.1071757857237957E-3</c:v>
                </c:pt>
                <c:pt idx="1438">
                  <c:v>-8.159758405330553E-4</c:v>
                </c:pt>
                <c:pt idx="1439">
                  <c:v>-7.8596050252080301E-4</c:v>
                </c:pt>
                <c:pt idx="1440">
                  <c:v>-8.4909375064116618E-4</c:v>
                </c:pt>
                <c:pt idx="1441">
                  <c:v>-8.5880011201404794E-4</c:v>
                </c:pt>
                <c:pt idx="1442">
                  <c:v>-8.7244899611138463E-4</c:v>
                </c:pt>
                <c:pt idx="1443">
                  <c:v>-8.5197958342459173E-4</c:v>
                </c:pt>
                <c:pt idx="1444">
                  <c:v>-8.5508068098517345E-4</c:v>
                </c:pt>
                <c:pt idx="1445">
                  <c:v>-8.7887145595735286E-4</c:v>
                </c:pt>
                <c:pt idx="1446">
                  <c:v>-9.0897005269645857E-4</c:v>
                </c:pt>
                <c:pt idx="1447">
                  <c:v>-9.3604907022859128E-4</c:v>
                </c:pt>
                <c:pt idx="1448">
                  <c:v>-9.4492204086049549E-4</c:v>
                </c:pt>
                <c:pt idx="1449">
                  <c:v>-9.4786236436025426E-4</c:v>
                </c:pt>
                <c:pt idx="1450">
                  <c:v>-9.1641659546467342E-4</c:v>
                </c:pt>
                <c:pt idx="1451">
                  <c:v>-9.5371744604187594E-4</c:v>
                </c:pt>
                <c:pt idx="1452">
                  <c:v>-1.123349674203643E-3</c:v>
                </c:pt>
                <c:pt idx="1453">
                  <c:v>-1.0456827737749116E-3</c:v>
                </c:pt>
                <c:pt idx="1454">
                  <c:v>-9.7412889250664931E-4</c:v>
                </c:pt>
                <c:pt idx="1455">
                  <c:v>-9.77082115486671E-4</c:v>
                </c:pt>
                <c:pt idx="1456">
                  <c:v>-9.3275760323827269E-4</c:v>
                </c:pt>
                <c:pt idx="1457">
                  <c:v>-9.6565386134442538E-4</c:v>
                </c:pt>
                <c:pt idx="1458">
                  <c:v>-9.3200097900482653E-4</c:v>
                </c:pt>
                <c:pt idx="1459">
                  <c:v>-9.0635367134295382E-4</c:v>
                </c:pt>
                <c:pt idx="1460">
                  <c:v>-8.9091210394949419E-4</c:v>
                </c:pt>
                <c:pt idx="1461">
                  <c:v>-8.8833761782569675E-4</c:v>
                </c:pt>
                <c:pt idx="1462">
                  <c:v>-8.8513639077333938E-4</c:v>
                </c:pt>
                <c:pt idx="1463">
                  <c:v>-8.7546247855194419E-4</c:v>
                </c:pt>
                <c:pt idx="1464">
                  <c:v>-8.2992715999601768E-4</c:v>
                </c:pt>
                <c:pt idx="1465">
                  <c:v>-8.2366346925475818E-4</c:v>
                </c:pt>
                <c:pt idx="1466">
                  <c:v>-8.6239514113913745E-4</c:v>
                </c:pt>
                <c:pt idx="1467">
                  <c:v>-8.2696049704987181E-4</c:v>
                </c:pt>
                <c:pt idx="1468">
                  <c:v>-8.0779177997743039E-4</c:v>
                </c:pt>
                <c:pt idx="1469">
                  <c:v>-8.1403844432443738E-4</c:v>
                </c:pt>
                <c:pt idx="1470">
                  <c:v>-8.2626507525803544E-4</c:v>
                </c:pt>
                <c:pt idx="1471">
                  <c:v>-8.0421065816490796E-4</c:v>
                </c:pt>
                <c:pt idx="1472">
                  <c:v>-8.0421065816490796E-4</c:v>
                </c:pt>
                <c:pt idx="1473">
                  <c:v>-8.1021393621818051E-4</c:v>
                </c:pt>
                <c:pt idx="1474">
                  <c:v>-8.0090793103535277E-4</c:v>
                </c:pt>
                <c:pt idx="1475">
                  <c:v>-8.0685899867590806E-4</c:v>
                </c:pt>
                <c:pt idx="1476">
                  <c:v>-8.0685899867590806E-4</c:v>
                </c:pt>
                <c:pt idx="1477">
                  <c:v>-7.8503250168330922E-4</c:v>
                </c:pt>
                <c:pt idx="1478">
                  <c:v>-7.8503250168330922E-4</c:v>
                </c:pt>
                <c:pt idx="1479">
                  <c:v>-7.8172708699521167E-4</c:v>
                </c:pt>
                <c:pt idx="1480">
                  <c:v>-7.7840763638654226E-4</c:v>
                </c:pt>
                <c:pt idx="1481">
                  <c:v>-7.8755853062011116E-4</c:v>
                </c:pt>
                <c:pt idx="1482">
                  <c:v>-7.9894293516004507E-4</c:v>
                </c:pt>
                <c:pt idx="1483">
                  <c:v>-7.9894293516004507E-4</c:v>
                </c:pt>
                <c:pt idx="1484">
                  <c:v>-7.7739605930335993E-4</c:v>
                </c:pt>
                <c:pt idx="1485">
                  <c:v>-7.9546168576715283E-4</c:v>
                </c:pt>
                <c:pt idx="1486">
                  <c:v>-7.9196513395786135E-4</c:v>
                </c:pt>
                <c:pt idx="1487">
                  <c:v>-7.5132424899493127E-4</c:v>
                </c:pt>
                <c:pt idx="1488">
                  <c:v>-7.6015675322058877E-4</c:v>
                </c:pt>
                <c:pt idx="1489">
                  <c:v>-7.6545365592559545E-4</c:v>
                </c:pt>
                <c:pt idx="1490">
                  <c:v>-7.4786986633415141E-4</c:v>
                </c:pt>
                <c:pt idx="1491">
                  <c:v>-7.7575321793460223E-4</c:v>
                </c:pt>
                <c:pt idx="1492">
                  <c:v>-7.6704310998437471E-4</c:v>
                </c:pt>
                <c:pt idx="1493">
                  <c:v>-7.6704310998437471E-4</c:v>
                </c:pt>
                <c:pt idx="1494">
                  <c:v>-7.5833300203414719E-4</c:v>
                </c:pt>
                <c:pt idx="1495">
                  <c:v>-7.6341640829620256E-4</c:v>
                </c:pt>
                <c:pt idx="1496">
                  <c:v>-7.338897576217552E-4</c:v>
                </c:pt>
                <c:pt idx="1497">
                  <c:v>-7.5977239508766498E-4</c:v>
                </c:pt>
                <c:pt idx="1498">
                  <c:v>-7.4251730344372516E-4</c:v>
                </c:pt>
                <c:pt idx="1499">
                  <c:v>-7.5611082006450583E-4</c:v>
                </c:pt>
                <c:pt idx="1500">
                  <c:v>-7.5611082006450583E-4</c:v>
                </c:pt>
                <c:pt idx="1501">
                  <c:v>-7.3893888597274121E-4</c:v>
                </c:pt>
                <c:pt idx="1502">
                  <c:v>-7.4388724090593565E-4</c:v>
                </c:pt>
                <c:pt idx="1503">
                  <c:v>-7.497012767262904E-4</c:v>
                </c:pt>
                <c:pt idx="1504">
                  <c:v>-7.412836783203242E-4</c:v>
                </c:pt>
                <c:pt idx="1505">
                  <c:v>-7.0403040960014809E-4</c:v>
                </c:pt>
                <c:pt idx="1506">
                  <c:v>-7.4208989912211425E-4</c:v>
                </c:pt>
                <c:pt idx="1507">
                  <c:v>-7.4208989912211425E-4</c:v>
                </c:pt>
                <c:pt idx="1508">
                  <c:v>-7.2542562244057806E-4</c:v>
                </c:pt>
                <c:pt idx="1509">
                  <c:v>-7.1338754981265212E-4</c:v>
                </c:pt>
                <c:pt idx="1510">
                  <c:v>-7.0141647038538858E-4</c:v>
                </c:pt>
                <c:pt idx="1511">
                  <c:v>-7.3439964081766082E-4</c:v>
                </c:pt>
                <c:pt idx="1512">
                  <c:v>-6.9771503837222902E-4</c:v>
                </c:pt>
                <c:pt idx="1513">
                  <c:v>-6.8951275948535512E-4</c:v>
                </c:pt>
                <c:pt idx="1514">
                  <c:v>-7.3052415391972438E-4</c:v>
                </c:pt>
                <c:pt idx="1515">
                  <c:v>-7.2232187503285059E-4</c:v>
                </c:pt>
                <c:pt idx="1516">
                  <c:v>-6.9771503837222902E-4</c:v>
                </c:pt>
                <c:pt idx="1517">
                  <c:v>-7.2232187503285059E-4</c:v>
                </c:pt>
                <c:pt idx="1518">
                  <c:v>-7.2662799731853796E-4</c:v>
                </c:pt>
                <c:pt idx="1519">
                  <c:v>-6.902526308942904E-4</c:v>
                </c:pt>
                <c:pt idx="1520">
                  <c:v>-6.9836718235100266E-4</c:v>
                </c:pt>
                <c:pt idx="1521">
                  <c:v>-7.227108367211392E-4</c:v>
                </c:pt>
                <c:pt idx="1522">
                  <c:v>-7.026316684480467E-4</c:v>
                </c:pt>
                <c:pt idx="1523">
                  <c:v>-6.9456133830942052E-4</c:v>
                </c:pt>
                <c:pt idx="1524">
                  <c:v>-7.0678625529679308E-4</c:v>
                </c:pt>
                <c:pt idx="1525">
                  <c:v>-6.9073452495402895E-4</c:v>
                </c:pt>
                <c:pt idx="1526">
                  <c:v>-6.7508039064095664E-4</c:v>
                </c:pt>
                <c:pt idx="1527">
                  <c:v>-6.909527664120599E-4</c:v>
                </c:pt>
                <c:pt idx="1528">
                  <c:v>-6.7912471449016823E-4</c:v>
                </c:pt>
                <c:pt idx="1529">
                  <c:v>-6.9490664863748521E-4</c:v>
                </c:pt>
                <c:pt idx="1530">
                  <c:v>-6.7123374741650968E-4</c:v>
                </c:pt>
                <c:pt idx="1531">
                  <c:v>-6.9490664863748521E-4</c:v>
                </c:pt>
                <c:pt idx="1532">
                  <c:v>-6.752104184035131E-4</c:v>
                </c:pt>
                <c:pt idx="1533">
                  <c:v>-6.752104184035131E-4</c:v>
                </c:pt>
                <c:pt idx="1534">
                  <c:v>-6.9874687525332694E-4</c:v>
                </c:pt>
                <c:pt idx="1535">
                  <c:v>-6.6736493278690852E-4</c:v>
                </c:pt>
                <c:pt idx="1536">
                  <c:v>-6.8687277576224171E-4</c:v>
                </c:pt>
                <c:pt idx="1537">
                  <c:v>-6.8687277576224171E-4</c:v>
                </c:pt>
                <c:pt idx="1538">
                  <c:v>-6.7506667124144274E-4</c:v>
                </c:pt>
                <c:pt idx="1539">
                  <c:v>-6.9057411602979168E-4</c:v>
                </c:pt>
                <c:pt idx="1540">
                  <c:v>-6.8282039363561726E-4</c:v>
                </c:pt>
                <c:pt idx="1541">
                  <c:v>-6.8645124863849459E-4</c:v>
                </c:pt>
                <c:pt idx="1542">
                  <c:v>-6.7103638643752636E-4</c:v>
                </c:pt>
                <c:pt idx="1543">
                  <c:v>-6.7103638643752636E-4</c:v>
                </c:pt>
                <c:pt idx="1544">
                  <c:v>-6.7874381753801048E-4</c:v>
                </c:pt>
                <c:pt idx="1545">
                  <c:v>-6.5562152423655814E-4</c:v>
                </c:pt>
                <c:pt idx="1546">
                  <c:v>-6.8645124863849459E-4</c:v>
                </c:pt>
                <c:pt idx="1547">
                  <c:v>-6.5562152423655814E-4</c:v>
                </c:pt>
                <c:pt idx="1548">
                  <c:v>-6.7103638643752636E-4</c:v>
                </c:pt>
                <c:pt idx="1549">
                  <c:v>-6.7464260888817614E-4</c:v>
                </c:pt>
                <c:pt idx="1550">
                  <c:v>-6.6698174879472076E-4</c:v>
                </c:pt>
                <c:pt idx="1551">
                  <c:v>-6.4399916851435484E-4</c:v>
                </c:pt>
                <c:pt idx="1552">
                  <c:v>-6.4006029872975222E-4</c:v>
                </c:pt>
                <c:pt idx="1553">
                  <c:v>-6.5528830721074314E-4</c:v>
                </c:pt>
                <c:pt idx="1554">
                  <c:v>-6.5879761370964758E-4</c:v>
                </c:pt>
                <c:pt idx="1555">
                  <c:v>-6.5879761370964758E-4</c:v>
                </c:pt>
                <c:pt idx="1556">
                  <c:v>-6.3609703895935491E-4</c:v>
                </c:pt>
                <c:pt idx="1557">
                  <c:v>-6.4366389720945251E-4</c:v>
                </c:pt>
                <c:pt idx="1558">
                  <c:v>-6.5123075545954999E-4</c:v>
                </c:pt>
                <c:pt idx="1559">
                  <c:v>-6.6970601375934192E-4</c:v>
                </c:pt>
                <c:pt idx="1560">
                  <c:v>-6.5466718042961097E-4</c:v>
                </c:pt>
                <c:pt idx="1561">
                  <c:v>-6.6970601375934192E-4</c:v>
                </c:pt>
                <c:pt idx="1562">
                  <c:v>-6.3556717367764439E-4</c:v>
                </c:pt>
                <c:pt idx="1563">
                  <c:v>-6.5051052138592486E-4</c:v>
                </c:pt>
                <c:pt idx="1564">
                  <c:v>-6.6117437860179341E-4</c:v>
                </c:pt>
                <c:pt idx="1565">
                  <c:v>-6.6117437860179341E-4</c:v>
                </c:pt>
                <c:pt idx="1566">
                  <c:v>-6.6117437860179341E-4</c:v>
                </c:pt>
                <c:pt idx="1567">
                  <c:v>-6.6117437860179341E-4</c:v>
                </c:pt>
                <c:pt idx="1568">
                  <c:v>-6.4949174668788544E-4</c:v>
                </c:pt>
                <c:pt idx="1569">
                  <c:v>-6.4211648556788319E-4</c:v>
                </c:pt>
                <c:pt idx="1570">
                  <c:v>-6.4949174668788544E-4</c:v>
                </c:pt>
                <c:pt idx="1571">
                  <c:v>-6.3474122444788104E-4</c:v>
                </c:pt>
                <c:pt idx="1572">
                  <c:v>-6.5686700780788758E-4</c:v>
                </c:pt>
                <c:pt idx="1573">
                  <c:v>-6.5253120459753296E-4</c:v>
                </c:pt>
                <c:pt idx="1574">
                  <c:v>-6.4520462560109797E-4</c:v>
                </c:pt>
                <c:pt idx="1575">
                  <c:v>-6.1589830961535791E-4</c:v>
                </c:pt>
                <c:pt idx="1576">
                  <c:v>-6.1177854224375554E-4</c:v>
                </c:pt>
                <c:pt idx="1577">
                  <c:v>-6.1485907448041309E-4</c:v>
                </c:pt>
                <c:pt idx="1578">
                  <c:v>-6.2931553686878128E-4</c:v>
                </c:pt>
                <c:pt idx="1579">
                  <c:v>-6.3934739700304347E-4</c:v>
                </c:pt>
                <c:pt idx="1580">
                  <c:v>-6.0345463680012697E-4</c:v>
                </c:pt>
                <c:pt idx="1581">
                  <c:v>-6.3489196016455198E-4</c:v>
                </c:pt>
                <c:pt idx="1582">
                  <c:v>-6.2776343348632815E-4</c:v>
                </c:pt>
                <c:pt idx="1583">
                  <c:v>-6.206349068081042E-4</c:v>
                </c:pt>
                <c:pt idx="1584">
                  <c:v>-5.9924932677343269E-4</c:v>
                </c:pt>
                <c:pt idx="1585">
                  <c:v>-6.0637785345165653E-4</c:v>
                </c:pt>
                <c:pt idx="1586">
                  <c:v>-6.2332688719797416E-4</c:v>
                </c:pt>
                <c:pt idx="1587">
                  <c:v>-6.0209244389836244E-4</c:v>
                </c:pt>
                <c:pt idx="1588">
                  <c:v>-5.9074890568167017E-4</c:v>
                </c:pt>
                <c:pt idx="1589">
                  <c:v>-5.977763133834989E-4</c:v>
                </c:pt>
                <c:pt idx="1590">
                  <c:v>-6.1885853648898531E-4</c:v>
                </c:pt>
                <c:pt idx="1591">
                  <c:v>-6.1183112878715647E-4</c:v>
                </c:pt>
                <c:pt idx="1592">
                  <c:v>-6.0480372108532774E-4</c:v>
                </c:pt>
                <c:pt idx="1593">
                  <c:v>-6.0480372108532774E-4</c:v>
                </c:pt>
                <c:pt idx="1594">
                  <c:v>-5.934287915876946E-4</c:v>
                </c:pt>
                <c:pt idx="1595">
                  <c:v>-6.0738138879545616E-4</c:v>
                </c:pt>
                <c:pt idx="1596">
                  <c:v>-6.0040509019157538E-4</c:v>
                </c:pt>
                <c:pt idx="1597">
                  <c:v>-6.1435768739933694E-4</c:v>
                </c:pt>
                <c:pt idx="1598">
                  <c:v>-6.0040509019157538E-4</c:v>
                </c:pt>
                <c:pt idx="1599">
                  <c:v>-6.0738138879545616E-4</c:v>
                </c:pt>
                <c:pt idx="1600">
                  <c:v>-6.2133398600321783E-4</c:v>
                </c:pt>
                <c:pt idx="1601">
                  <c:v>-6.0738138879545616E-4</c:v>
                </c:pt>
                <c:pt idx="1602">
                  <c:v>-6.2133398600321783E-4</c:v>
                </c:pt>
                <c:pt idx="1603">
                  <c:v>-6.1435768739933694E-4</c:v>
                </c:pt>
                <c:pt idx="1604">
                  <c:v>-5.8645249298381382E-4</c:v>
                </c:pt>
                <c:pt idx="1605">
                  <c:v>-5.934287915876946E-4</c:v>
                </c:pt>
                <c:pt idx="1606">
                  <c:v>-6.0040509019157538E-4</c:v>
                </c:pt>
                <c:pt idx="1607">
                  <c:v>-5.9597399575589567E-4</c:v>
                </c:pt>
                <c:pt idx="1608">
                  <c:v>-5.9597399575589567E-4</c:v>
                </c:pt>
                <c:pt idx="1609">
                  <c:v>-6.0289880805756101E-4</c:v>
                </c:pt>
                <c:pt idx="1610">
                  <c:v>-6.0982362035922634E-4</c:v>
                </c:pt>
                <c:pt idx="1611">
                  <c:v>-6.1674843266089178E-4</c:v>
                </c:pt>
                <c:pt idx="1612">
                  <c:v>-5.9150970820988499E-4</c:v>
                </c:pt>
                <c:pt idx="1613">
                  <c:v>-5.8463676789179098E-4</c:v>
                </c:pt>
                <c:pt idx="1614">
                  <c:v>-6.1212852916416711E-4</c:v>
                </c:pt>
                <c:pt idx="1615">
                  <c:v>-5.8463676789179098E-4</c:v>
                </c:pt>
                <c:pt idx="1616">
                  <c:v>-5.7776382757369698E-4</c:v>
                </c:pt>
                <c:pt idx="1617">
                  <c:v>-6.052555888460731E-4</c:v>
                </c:pt>
                <c:pt idx="1618">
                  <c:v>-5.9150970820988499E-4</c:v>
                </c:pt>
                <c:pt idx="1619">
                  <c:v>-6.1212852916416711E-4</c:v>
                </c:pt>
                <c:pt idx="1620">
                  <c:v>-5.8701147024213941E-4</c:v>
                </c:pt>
                <c:pt idx="1621">
                  <c:v>-6.0065281794958666E-4</c:v>
                </c:pt>
                <c:pt idx="1622">
                  <c:v>-5.8701147024213941E-4</c:v>
                </c:pt>
                <c:pt idx="1623">
                  <c:v>-5.8701147024213941E-4</c:v>
                </c:pt>
                <c:pt idx="1624">
                  <c:v>-5.9383214409586304E-4</c:v>
                </c:pt>
                <c:pt idx="1625">
                  <c:v>-5.9383214409586304E-4</c:v>
                </c:pt>
                <c:pt idx="1626">
                  <c:v>-5.8247849529843843E-4</c:v>
                </c:pt>
                <c:pt idx="1627">
                  <c:v>-5.9601450283709701E-4</c:v>
                </c:pt>
                <c:pt idx="1628">
                  <c:v>-5.8924649906776777E-4</c:v>
                </c:pt>
                <c:pt idx="1629">
                  <c:v>-5.7571049152910919E-4</c:v>
                </c:pt>
                <c:pt idx="1630">
                  <c:v>-5.7571049152910919E-4</c:v>
                </c:pt>
                <c:pt idx="1631">
                  <c:v>-5.9601450283709701E-4</c:v>
                </c:pt>
                <c:pt idx="1632">
                  <c:v>-5.9133980711053484E-4</c:v>
                </c:pt>
                <c:pt idx="1633">
                  <c:v>-5.7119504540879265E-4</c:v>
                </c:pt>
                <c:pt idx="1634">
                  <c:v>-5.9133980711053484E-4</c:v>
                </c:pt>
                <c:pt idx="1635">
                  <c:v>-5.7790996597604008E-4</c:v>
                </c:pt>
                <c:pt idx="1636">
                  <c:v>-5.8662786104556714E-4</c:v>
                </c:pt>
                <c:pt idx="1637">
                  <c:v>-5.6664361793142687E-4</c:v>
                </c:pt>
                <c:pt idx="1638">
                  <c:v>-5.8662786104556714E-4</c:v>
                </c:pt>
                <c:pt idx="1639">
                  <c:v>-5.6664361793142687E-4</c:v>
                </c:pt>
                <c:pt idx="1640">
                  <c:v>-5.6664361793142687E-4</c:v>
                </c:pt>
                <c:pt idx="1641">
                  <c:v>-5.73305032302807E-4</c:v>
                </c:pt>
                <c:pt idx="1642">
                  <c:v>-5.8662786104556714E-4</c:v>
                </c:pt>
                <c:pt idx="1643">
                  <c:v>-5.7996644667418701E-4</c:v>
                </c:pt>
                <c:pt idx="1644">
                  <c:v>-5.5998220356004685E-4</c:v>
                </c:pt>
                <c:pt idx="1645">
                  <c:v>-5.5998220356004685E-4</c:v>
                </c:pt>
                <c:pt idx="1646">
                  <c:v>-5.9328927541694716E-4</c:v>
                </c:pt>
                <c:pt idx="1647">
                  <c:v>-5.5998220356004685E-4</c:v>
                </c:pt>
                <c:pt idx="1648">
                  <c:v>-5.7996644667418701E-4</c:v>
                </c:pt>
                <c:pt idx="1649">
                  <c:v>-5.6866280989090298E-4</c:v>
                </c:pt>
                <c:pt idx="1650">
                  <c:v>-5.6866280989090298E-4</c:v>
                </c:pt>
                <c:pt idx="1651">
                  <c:v>-5.8848523460813015E-4</c:v>
                </c:pt>
                <c:pt idx="1652">
                  <c:v>-5.8848523460813015E-4</c:v>
                </c:pt>
                <c:pt idx="1653">
                  <c:v>-5.8848523460813015E-4</c:v>
                </c:pt>
                <c:pt idx="1654">
                  <c:v>-5.7527028479664537E-4</c:v>
                </c:pt>
                <c:pt idx="1655">
                  <c:v>-5.836416523679628E-4</c:v>
                </c:pt>
                <c:pt idx="1656">
                  <c:v>-5.5087619501086103E-4</c:v>
                </c:pt>
                <c:pt idx="1657">
                  <c:v>-5.7708856089654244E-4</c:v>
                </c:pt>
                <c:pt idx="1658">
                  <c:v>-5.5742928648228138E-4</c:v>
                </c:pt>
                <c:pt idx="1659">
                  <c:v>-5.7053546942512209E-4</c:v>
                </c:pt>
                <c:pt idx="1660">
                  <c:v>-5.836416523679628E-4</c:v>
                </c:pt>
                <c:pt idx="1661">
                  <c:v>-5.836416523679628E-4</c:v>
                </c:pt>
                <c:pt idx="1662">
                  <c:v>-5.5276452425152042E-4</c:v>
                </c:pt>
                <c:pt idx="1663">
                  <c:v>-5.7875753593869159E-4</c:v>
                </c:pt>
                <c:pt idx="1664">
                  <c:v>-5.5926277717331316E-4</c:v>
                </c:pt>
                <c:pt idx="1665">
                  <c:v>-5.7225928301689885E-4</c:v>
                </c:pt>
                <c:pt idx="1666">
                  <c:v>-5.5276452425152042E-4</c:v>
                </c:pt>
                <c:pt idx="1667">
                  <c:v>-5.5926277717331316E-4</c:v>
                </c:pt>
                <c:pt idx="1668">
                  <c:v>-5.4626627132972757E-4</c:v>
                </c:pt>
                <c:pt idx="1669">
                  <c:v>-5.4626627132972757E-4</c:v>
                </c:pt>
                <c:pt idx="1670">
                  <c:v>-5.5276452425152042E-4</c:v>
                </c:pt>
                <c:pt idx="1671">
                  <c:v>-5.7383185031230691E-4</c:v>
                </c:pt>
                <c:pt idx="1672">
                  <c:v>-5.5450300740474058E-4</c:v>
                </c:pt>
                <c:pt idx="1673">
                  <c:v>-5.7383185031230691E-4</c:v>
                </c:pt>
                <c:pt idx="1674">
                  <c:v>-5.4161711213302963E-4</c:v>
                </c:pt>
                <c:pt idx="1675">
                  <c:v>-5.7383185031230691E-4</c:v>
                </c:pt>
                <c:pt idx="1676">
                  <c:v>-5.4161711213302963E-4</c:v>
                </c:pt>
                <c:pt idx="1677">
                  <c:v>-5.6247635218003634E-4</c:v>
                </c:pt>
                <c:pt idx="1678">
                  <c:v>-5.6886351566950196E-4</c:v>
                </c:pt>
                <c:pt idx="1679">
                  <c:v>-5.6247635218003634E-4</c:v>
                </c:pt>
                <c:pt idx="1680">
                  <c:v>-5.497020252011052E-4</c:v>
                </c:pt>
                <c:pt idx="1681">
                  <c:v>-5.4331486171163969E-4</c:v>
                </c:pt>
                <c:pt idx="1682">
                  <c:v>-5.6247635218003634E-4</c:v>
                </c:pt>
                <c:pt idx="1683">
                  <c:v>-5.6886351566950196E-4</c:v>
                </c:pt>
                <c:pt idx="1684">
                  <c:v>-5.497020252011052E-4</c:v>
                </c:pt>
                <c:pt idx="1685">
                  <c:v>-5.5608918869057083E-4</c:v>
                </c:pt>
                <c:pt idx="1686">
                  <c:v>-5.6886351566950196E-4</c:v>
                </c:pt>
                <c:pt idx="1687">
                  <c:v>-5.6385140461551165E-4</c:v>
                </c:pt>
                <c:pt idx="1688">
                  <c:v>-5.5118962896689929E-4</c:v>
                </c:pt>
                <c:pt idx="1689">
                  <c:v>-5.5752051679120547E-4</c:v>
                </c:pt>
                <c:pt idx="1690">
                  <c:v>-5.5118962896689929E-4</c:v>
                </c:pt>
                <c:pt idx="1691">
                  <c:v>-5.5752051679120547E-4</c:v>
                </c:pt>
                <c:pt idx="1692">
                  <c:v>-5.5118962896689929E-4</c:v>
                </c:pt>
                <c:pt idx="1693">
                  <c:v>-5.3852785331828682E-4</c:v>
                </c:pt>
                <c:pt idx="1694">
                  <c:v>-5.5118962896689929E-4</c:v>
                </c:pt>
                <c:pt idx="1695">
                  <c:v>-5.3219696549398063E-4</c:v>
                </c:pt>
                <c:pt idx="1696">
                  <c:v>-5.2742380212106516E-4</c:v>
                </c:pt>
                <c:pt idx="1697">
                  <c:v>-5.587943391927887E-4</c:v>
                </c:pt>
                <c:pt idx="1698">
                  <c:v>-5.4624612436409933E-4</c:v>
                </c:pt>
                <c:pt idx="1699">
                  <c:v>-5.4624612436409933E-4</c:v>
                </c:pt>
                <c:pt idx="1700">
                  <c:v>-5.587943391927887E-4</c:v>
                </c:pt>
                <c:pt idx="1701">
                  <c:v>-5.4624612436409933E-4</c:v>
                </c:pt>
                <c:pt idx="1702">
                  <c:v>-5.587943391927887E-4</c:v>
                </c:pt>
                <c:pt idx="1703">
                  <c:v>-5.587943391927887E-4</c:v>
                </c:pt>
                <c:pt idx="1704">
                  <c:v>-5.3369790953540985E-4</c:v>
                </c:pt>
                <c:pt idx="1705">
                  <c:v>-5.2882385392995538E-4</c:v>
                </c:pt>
                <c:pt idx="1706">
                  <c:v>-5.4747427921855664E-4</c:v>
                </c:pt>
                <c:pt idx="1707">
                  <c:v>-5.4747427921855664E-4</c:v>
                </c:pt>
                <c:pt idx="1708">
                  <c:v>-5.4747427921855664E-4</c:v>
                </c:pt>
                <c:pt idx="1709">
                  <c:v>-5.4125747078902285E-4</c:v>
                </c:pt>
                <c:pt idx="1710">
                  <c:v>-5.3504066235948906E-4</c:v>
                </c:pt>
                <c:pt idx="1711">
                  <c:v>-5.2882385392995538E-4</c:v>
                </c:pt>
                <c:pt idx="1712">
                  <c:v>-5.5369108764809032E-4</c:v>
                </c:pt>
                <c:pt idx="1713">
                  <c:v>-5.3504066235948906E-4</c:v>
                </c:pt>
                <c:pt idx="1714">
                  <c:v>-5.4238138453237023E-4</c:v>
                </c:pt>
                <c:pt idx="1715">
                  <c:v>-5.4854036092884294E-4</c:v>
                </c:pt>
                <c:pt idx="1716">
                  <c:v>-5.1774547894647917E-4</c:v>
                </c:pt>
                <c:pt idx="1717">
                  <c:v>-5.4238138453237023E-4</c:v>
                </c:pt>
                <c:pt idx="1718">
                  <c:v>-5.4854036092884294E-4</c:v>
                </c:pt>
                <c:pt idx="1719">
                  <c:v>-5.2390445534295188E-4</c:v>
                </c:pt>
                <c:pt idx="1720">
                  <c:v>-5.3622240813589741E-4</c:v>
                </c:pt>
                <c:pt idx="1721">
                  <c:v>-5.3622240813589741E-4</c:v>
                </c:pt>
                <c:pt idx="1722">
                  <c:v>-5.300634317394247E-4</c:v>
                </c:pt>
                <c:pt idx="1723">
                  <c:v>-5.300634317394247E-4</c:v>
                </c:pt>
                <c:pt idx="1724">
                  <c:v>-5.1893842425769477E-4</c:v>
                </c:pt>
                <c:pt idx="1725">
                  <c:v>-5.3113961656912E-4</c:v>
                </c:pt>
                <c:pt idx="1726">
                  <c:v>-5.2503902041340733E-4</c:v>
                </c:pt>
                <c:pt idx="1727">
                  <c:v>-5.1893842425769477E-4</c:v>
                </c:pt>
                <c:pt idx="1728">
                  <c:v>-5.2503902041340733E-4</c:v>
                </c:pt>
                <c:pt idx="1729">
                  <c:v>-5.1283782810198221E-4</c:v>
                </c:pt>
                <c:pt idx="1730">
                  <c:v>-5.2503902041340733E-4</c:v>
                </c:pt>
                <c:pt idx="1731">
                  <c:v>-5.1893842425769477E-4</c:v>
                </c:pt>
                <c:pt idx="1732">
                  <c:v>-5.3113961656912E-4</c:v>
                </c:pt>
                <c:pt idx="1733">
                  <c:v>-5.4334080888054513E-4</c:v>
                </c:pt>
                <c:pt idx="1734">
                  <c:v>-5.3204936429808469E-4</c:v>
                </c:pt>
                <c:pt idx="1735">
                  <c:v>-5.0788275703669795E-4</c:v>
                </c:pt>
                <c:pt idx="1736">
                  <c:v>-5.3204936429808469E-4</c:v>
                </c:pt>
                <c:pt idx="1737">
                  <c:v>-5.3204936429808469E-4</c:v>
                </c:pt>
                <c:pt idx="1738">
                  <c:v>-5.3809101611343132E-4</c:v>
                </c:pt>
                <c:pt idx="1739">
                  <c:v>-5.2600771248273795E-4</c:v>
                </c:pt>
                <c:pt idx="1740">
                  <c:v>-5.1392440885204458E-4</c:v>
                </c:pt>
                <c:pt idx="1741">
                  <c:v>-5.2600771248273795E-4</c:v>
                </c:pt>
                <c:pt idx="1742">
                  <c:v>-5.0788275703669795E-4</c:v>
                </c:pt>
                <c:pt idx="1743">
                  <c:v>-5.1392440885204458E-4</c:v>
                </c:pt>
                <c:pt idx="1744">
                  <c:v>-5.3809101611343132E-4</c:v>
                </c:pt>
                <c:pt idx="1745">
                  <c:v>-5.2600771248273795E-4</c:v>
                </c:pt>
                <c:pt idx="1746">
                  <c:v>-5.1996606066739132E-4</c:v>
                </c:pt>
                <c:pt idx="1747">
                  <c:v>-5.2082524410156398E-4</c:v>
                </c:pt>
                <c:pt idx="1748">
                  <c:v>-5.2082524410156398E-4</c:v>
                </c:pt>
                <c:pt idx="1749">
                  <c:v>-5.3278949750253611E-4</c:v>
                </c:pt>
                <c:pt idx="1750">
                  <c:v>-5.2680737080204999E-4</c:v>
                </c:pt>
                <c:pt idx="1751">
                  <c:v>-5.2082524410156398E-4</c:v>
                </c:pt>
                <c:pt idx="1752">
                  <c:v>-5.2680737080204999E-4</c:v>
                </c:pt>
                <c:pt idx="1753">
                  <c:v>-5.2082524410156398E-4</c:v>
                </c:pt>
                <c:pt idx="1754">
                  <c:v>-5.0886099070059185E-4</c:v>
                </c:pt>
                <c:pt idx="1755">
                  <c:v>-5.2082524410156398E-4</c:v>
                </c:pt>
                <c:pt idx="1756">
                  <c:v>-5.0886099070059185E-4</c:v>
                </c:pt>
                <c:pt idx="1757">
                  <c:v>-5.3278949750253611E-4</c:v>
                </c:pt>
                <c:pt idx="1758">
                  <c:v>-5.2680737080204999E-4</c:v>
                </c:pt>
                <c:pt idx="1759">
                  <c:v>-5.1484311740107786E-4</c:v>
                </c:pt>
                <c:pt idx="1760">
                  <c:v>-5.3278949750253611E-4</c:v>
                </c:pt>
                <c:pt idx="1761">
                  <c:v>-5.1484311740107786E-4</c:v>
                </c:pt>
                <c:pt idx="1762">
                  <c:v>-5.1484311740107786E-4</c:v>
                </c:pt>
                <c:pt idx="1763">
                  <c:v>-5.2082524410156398E-4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C5-4493-B8D3-A6F915B2A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0542288"/>
        <c:axId val="800544912"/>
      </c:scatterChart>
      <c:valAx>
        <c:axId val="800542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 Variable 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0544912"/>
        <c:crosses val="autoZero"/>
        <c:crossBetween val="midCat"/>
      </c:valAx>
      <c:valAx>
        <c:axId val="8005449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0542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'0-5yrs'!$U$27:$U$1790</c:f>
              <c:numCache>
                <c:formatCode>General</c:formatCode>
                <c:ptCount val="1764"/>
                <c:pt idx="0">
                  <c:v>2.834467120181406E-2</c:v>
                </c:pt>
                <c:pt idx="1">
                  <c:v>8.5034013605442188E-2</c:v>
                </c:pt>
                <c:pt idx="2">
                  <c:v>0.14172335600907029</c:v>
                </c:pt>
                <c:pt idx="3">
                  <c:v>0.19841269841269843</c:v>
                </c:pt>
                <c:pt idx="4">
                  <c:v>0.25510204081632654</c:v>
                </c:pt>
                <c:pt idx="5">
                  <c:v>0.31179138321995464</c:v>
                </c:pt>
                <c:pt idx="6">
                  <c:v>0.36848072562358281</c:v>
                </c:pt>
                <c:pt idx="7">
                  <c:v>0.42517006802721091</c:v>
                </c:pt>
                <c:pt idx="8">
                  <c:v>0.48185941043083902</c:v>
                </c:pt>
                <c:pt idx="9">
                  <c:v>0.53854875283446713</c:v>
                </c:pt>
                <c:pt idx="10">
                  <c:v>0.59523809523809523</c:v>
                </c:pt>
                <c:pt idx="11">
                  <c:v>0.65192743764172334</c:v>
                </c:pt>
                <c:pt idx="12">
                  <c:v>0.70861678004535156</c:v>
                </c:pt>
                <c:pt idx="13">
                  <c:v>0.76530612244897966</c:v>
                </c:pt>
                <c:pt idx="14">
                  <c:v>0.82199546485260777</c:v>
                </c:pt>
                <c:pt idx="15">
                  <c:v>0.87868480725623588</c:v>
                </c:pt>
                <c:pt idx="16">
                  <c:v>0.93537414965986398</c:v>
                </c:pt>
                <c:pt idx="17">
                  <c:v>0.99206349206349209</c:v>
                </c:pt>
                <c:pt idx="18">
                  <c:v>1.0487528344671202</c:v>
                </c:pt>
                <c:pt idx="19">
                  <c:v>1.1054421768707483</c:v>
                </c:pt>
                <c:pt idx="20">
                  <c:v>1.1621315192743764</c:v>
                </c:pt>
                <c:pt idx="21">
                  <c:v>1.2188208616780045</c:v>
                </c:pt>
                <c:pt idx="22">
                  <c:v>1.2755102040816326</c:v>
                </c:pt>
                <c:pt idx="23">
                  <c:v>1.3321995464852607</c:v>
                </c:pt>
                <c:pt idx="24">
                  <c:v>1.3888888888888891</c:v>
                </c:pt>
                <c:pt idx="25">
                  <c:v>1.4455782312925172</c:v>
                </c:pt>
                <c:pt idx="26">
                  <c:v>1.5022675736961453</c:v>
                </c:pt>
                <c:pt idx="27">
                  <c:v>1.5589569160997734</c:v>
                </c:pt>
                <c:pt idx="28">
                  <c:v>1.6156462585034015</c:v>
                </c:pt>
                <c:pt idx="29">
                  <c:v>1.6723356009070296</c:v>
                </c:pt>
                <c:pt idx="30">
                  <c:v>1.7290249433106577</c:v>
                </c:pt>
                <c:pt idx="31">
                  <c:v>1.7857142857142858</c:v>
                </c:pt>
                <c:pt idx="32">
                  <c:v>1.8424036281179139</c:v>
                </c:pt>
                <c:pt idx="33">
                  <c:v>1.899092970521542</c:v>
                </c:pt>
                <c:pt idx="34">
                  <c:v>1.9557823129251701</c:v>
                </c:pt>
                <c:pt idx="35">
                  <c:v>2.0124716553287985</c:v>
                </c:pt>
                <c:pt idx="36">
                  <c:v>2.0691609977324266</c:v>
                </c:pt>
                <c:pt idx="37">
                  <c:v>2.1258503401360547</c:v>
                </c:pt>
                <c:pt idx="38">
                  <c:v>2.1825396825396828</c:v>
                </c:pt>
                <c:pt idx="39">
                  <c:v>2.2392290249433109</c:v>
                </c:pt>
                <c:pt idx="40">
                  <c:v>2.295918367346939</c:v>
                </c:pt>
                <c:pt idx="41">
                  <c:v>2.3526077097505671</c:v>
                </c:pt>
                <c:pt idx="42">
                  <c:v>2.4092970521541952</c:v>
                </c:pt>
                <c:pt idx="43">
                  <c:v>2.4659863945578233</c:v>
                </c:pt>
                <c:pt idx="44">
                  <c:v>2.5226757369614514</c:v>
                </c:pt>
                <c:pt idx="45">
                  <c:v>2.5793650793650795</c:v>
                </c:pt>
                <c:pt idx="46">
                  <c:v>2.6360544217687076</c:v>
                </c:pt>
                <c:pt idx="47">
                  <c:v>2.6927437641723357</c:v>
                </c:pt>
                <c:pt idx="48">
                  <c:v>2.7494331065759643</c:v>
                </c:pt>
                <c:pt idx="49">
                  <c:v>2.8061224489795924</c:v>
                </c:pt>
                <c:pt idx="50">
                  <c:v>2.8628117913832205</c:v>
                </c:pt>
                <c:pt idx="51">
                  <c:v>2.9195011337868486</c:v>
                </c:pt>
                <c:pt idx="52">
                  <c:v>2.9761904761904767</c:v>
                </c:pt>
                <c:pt idx="53">
                  <c:v>3.0328798185941048</c:v>
                </c:pt>
                <c:pt idx="54">
                  <c:v>3.0895691609977329</c:v>
                </c:pt>
                <c:pt idx="55">
                  <c:v>3.146258503401361</c:v>
                </c:pt>
                <c:pt idx="56">
                  <c:v>3.2029478458049891</c:v>
                </c:pt>
                <c:pt idx="57">
                  <c:v>3.2596371882086173</c:v>
                </c:pt>
                <c:pt idx="58">
                  <c:v>3.3163265306122454</c:v>
                </c:pt>
                <c:pt idx="59">
                  <c:v>3.3730158730158735</c:v>
                </c:pt>
                <c:pt idx="60">
                  <c:v>3.4297052154195016</c:v>
                </c:pt>
                <c:pt idx="61">
                  <c:v>3.4863945578231297</c:v>
                </c:pt>
                <c:pt idx="62">
                  <c:v>3.5430839002267578</c:v>
                </c:pt>
                <c:pt idx="63">
                  <c:v>3.5997732426303859</c:v>
                </c:pt>
                <c:pt idx="64">
                  <c:v>3.656462585034014</c:v>
                </c:pt>
                <c:pt idx="65">
                  <c:v>3.7131519274376421</c:v>
                </c:pt>
                <c:pt idx="66">
                  <c:v>3.7698412698412702</c:v>
                </c:pt>
                <c:pt idx="67">
                  <c:v>3.8265306122448983</c:v>
                </c:pt>
                <c:pt idx="68">
                  <c:v>3.8832199546485264</c:v>
                </c:pt>
                <c:pt idx="69">
                  <c:v>3.9399092970521545</c:v>
                </c:pt>
                <c:pt idx="70">
                  <c:v>3.9965986394557826</c:v>
                </c:pt>
                <c:pt idx="71">
                  <c:v>4.0532879818594107</c:v>
                </c:pt>
                <c:pt idx="72">
                  <c:v>4.1099773242630384</c:v>
                </c:pt>
                <c:pt idx="73">
                  <c:v>4.166666666666667</c:v>
                </c:pt>
                <c:pt idx="74">
                  <c:v>4.2233560090702946</c:v>
                </c:pt>
                <c:pt idx="75">
                  <c:v>4.2800453514739232</c:v>
                </c:pt>
                <c:pt idx="76">
                  <c:v>4.3367346938775508</c:v>
                </c:pt>
                <c:pt idx="77">
                  <c:v>4.3934240362811794</c:v>
                </c:pt>
                <c:pt idx="78">
                  <c:v>4.4501133786848071</c:v>
                </c:pt>
                <c:pt idx="79">
                  <c:v>4.5068027210884356</c:v>
                </c:pt>
                <c:pt idx="80">
                  <c:v>4.5634920634920633</c:v>
                </c:pt>
                <c:pt idx="81">
                  <c:v>4.6201814058956918</c:v>
                </c:pt>
                <c:pt idx="82">
                  <c:v>4.6768707482993195</c:v>
                </c:pt>
                <c:pt idx="83">
                  <c:v>4.733560090702948</c:v>
                </c:pt>
                <c:pt idx="84">
                  <c:v>4.7902494331065757</c:v>
                </c:pt>
                <c:pt idx="85">
                  <c:v>4.8469387755102042</c:v>
                </c:pt>
                <c:pt idx="86">
                  <c:v>4.9036281179138319</c:v>
                </c:pt>
                <c:pt idx="87">
                  <c:v>4.9603174603174605</c:v>
                </c:pt>
                <c:pt idx="88">
                  <c:v>5.0170068027210881</c:v>
                </c:pt>
                <c:pt idx="89">
                  <c:v>5.0736961451247167</c:v>
                </c:pt>
                <c:pt idx="90">
                  <c:v>5.1303854875283443</c:v>
                </c:pt>
                <c:pt idx="91">
                  <c:v>5.1870748299319729</c:v>
                </c:pt>
                <c:pt idx="92">
                  <c:v>5.2437641723356005</c:v>
                </c:pt>
                <c:pt idx="93">
                  <c:v>5.3004535147392291</c:v>
                </c:pt>
                <c:pt idx="94">
                  <c:v>5.3571428571428568</c:v>
                </c:pt>
                <c:pt idx="95">
                  <c:v>5.4138321995464853</c:v>
                </c:pt>
                <c:pt idx="96">
                  <c:v>5.4705215419501139</c:v>
                </c:pt>
                <c:pt idx="97">
                  <c:v>5.5272108843537415</c:v>
                </c:pt>
                <c:pt idx="98">
                  <c:v>5.5839002267573701</c:v>
                </c:pt>
                <c:pt idx="99">
                  <c:v>5.6405895691609977</c:v>
                </c:pt>
                <c:pt idx="100">
                  <c:v>5.6972789115646263</c:v>
                </c:pt>
                <c:pt idx="101">
                  <c:v>5.753968253968254</c:v>
                </c:pt>
                <c:pt idx="102">
                  <c:v>5.8106575963718825</c:v>
                </c:pt>
                <c:pt idx="103">
                  <c:v>5.8673469387755102</c:v>
                </c:pt>
                <c:pt idx="104">
                  <c:v>5.9240362811791387</c:v>
                </c:pt>
                <c:pt idx="105">
                  <c:v>5.9807256235827664</c:v>
                </c:pt>
                <c:pt idx="106">
                  <c:v>6.0374149659863949</c:v>
                </c:pt>
                <c:pt idx="107">
                  <c:v>6.0941043083900226</c:v>
                </c:pt>
                <c:pt idx="108">
                  <c:v>6.1507936507936511</c:v>
                </c:pt>
                <c:pt idx="109">
                  <c:v>6.2074829931972788</c:v>
                </c:pt>
                <c:pt idx="110">
                  <c:v>6.2641723356009074</c:v>
                </c:pt>
                <c:pt idx="111">
                  <c:v>6.320861678004535</c:v>
                </c:pt>
                <c:pt idx="112">
                  <c:v>6.3775510204081636</c:v>
                </c:pt>
                <c:pt idx="113">
                  <c:v>6.4342403628117912</c:v>
                </c:pt>
                <c:pt idx="114">
                  <c:v>6.4909297052154198</c:v>
                </c:pt>
                <c:pt idx="115">
                  <c:v>6.5476190476190474</c:v>
                </c:pt>
                <c:pt idx="116">
                  <c:v>6.604308390022676</c:v>
                </c:pt>
                <c:pt idx="117">
                  <c:v>6.6609977324263037</c:v>
                </c:pt>
                <c:pt idx="118">
                  <c:v>6.7176870748299322</c:v>
                </c:pt>
                <c:pt idx="119">
                  <c:v>6.7743764172335599</c:v>
                </c:pt>
                <c:pt idx="120">
                  <c:v>6.8310657596371884</c:v>
                </c:pt>
                <c:pt idx="121">
                  <c:v>6.8877551020408161</c:v>
                </c:pt>
                <c:pt idx="122">
                  <c:v>6.9444444444444446</c:v>
                </c:pt>
                <c:pt idx="123">
                  <c:v>7.0011337868480723</c:v>
                </c:pt>
                <c:pt idx="124">
                  <c:v>7.0578231292517009</c:v>
                </c:pt>
                <c:pt idx="125">
                  <c:v>7.1145124716553285</c:v>
                </c:pt>
                <c:pt idx="126">
                  <c:v>7.1712018140589571</c:v>
                </c:pt>
                <c:pt idx="127">
                  <c:v>7.2278911564625847</c:v>
                </c:pt>
                <c:pt idx="128">
                  <c:v>7.2845804988662133</c:v>
                </c:pt>
                <c:pt idx="129">
                  <c:v>7.3412698412698418</c:v>
                </c:pt>
                <c:pt idx="130">
                  <c:v>7.3979591836734695</c:v>
                </c:pt>
                <c:pt idx="131">
                  <c:v>7.454648526077098</c:v>
                </c:pt>
                <c:pt idx="132">
                  <c:v>7.5113378684807257</c:v>
                </c:pt>
                <c:pt idx="133">
                  <c:v>7.5680272108843543</c:v>
                </c:pt>
                <c:pt idx="134">
                  <c:v>7.6247165532879819</c:v>
                </c:pt>
                <c:pt idx="135">
                  <c:v>7.6814058956916105</c:v>
                </c:pt>
                <c:pt idx="136">
                  <c:v>7.7380952380952381</c:v>
                </c:pt>
                <c:pt idx="137">
                  <c:v>7.7947845804988667</c:v>
                </c:pt>
                <c:pt idx="138">
                  <c:v>7.8514739229024944</c:v>
                </c:pt>
                <c:pt idx="139">
                  <c:v>7.9081632653061229</c:v>
                </c:pt>
                <c:pt idx="140">
                  <c:v>7.9648526077097506</c:v>
                </c:pt>
                <c:pt idx="141">
                  <c:v>8.0215419501133791</c:v>
                </c:pt>
                <c:pt idx="142">
                  <c:v>8.0782312925170086</c:v>
                </c:pt>
                <c:pt idx="143">
                  <c:v>8.1349206349206362</c:v>
                </c:pt>
                <c:pt idx="144">
                  <c:v>8.1916099773242639</c:v>
                </c:pt>
                <c:pt idx="145">
                  <c:v>8.2482993197278915</c:v>
                </c:pt>
                <c:pt idx="146">
                  <c:v>8.304988662131521</c:v>
                </c:pt>
                <c:pt idx="147">
                  <c:v>8.3616780045351486</c:v>
                </c:pt>
                <c:pt idx="148">
                  <c:v>8.4183673469387763</c:v>
                </c:pt>
                <c:pt idx="149">
                  <c:v>8.475056689342404</c:v>
                </c:pt>
                <c:pt idx="150">
                  <c:v>8.5317460317460334</c:v>
                </c:pt>
                <c:pt idx="151">
                  <c:v>8.5884353741496611</c:v>
                </c:pt>
                <c:pt idx="152">
                  <c:v>8.6451247165532887</c:v>
                </c:pt>
                <c:pt idx="153">
                  <c:v>8.7018140589569164</c:v>
                </c:pt>
                <c:pt idx="154">
                  <c:v>8.7585034013605458</c:v>
                </c:pt>
                <c:pt idx="155">
                  <c:v>8.8151927437641735</c:v>
                </c:pt>
                <c:pt idx="156">
                  <c:v>8.8718820861678012</c:v>
                </c:pt>
                <c:pt idx="157">
                  <c:v>8.9285714285714288</c:v>
                </c:pt>
                <c:pt idx="158">
                  <c:v>8.9852607709750583</c:v>
                </c:pt>
                <c:pt idx="159">
                  <c:v>9.0419501133786859</c:v>
                </c:pt>
                <c:pt idx="160">
                  <c:v>9.0986394557823136</c:v>
                </c:pt>
                <c:pt idx="161">
                  <c:v>9.155328798185943</c:v>
                </c:pt>
                <c:pt idx="162">
                  <c:v>9.2120181405895707</c:v>
                </c:pt>
                <c:pt idx="163">
                  <c:v>9.2687074829931984</c:v>
                </c:pt>
                <c:pt idx="164">
                  <c:v>9.325396825396826</c:v>
                </c:pt>
                <c:pt idx="165">
                  <c:v>9.3820861678004555</c:v>
                </c:pt>
                <c:pt idx="166">
                  <c:v>9.4387755102040831</c:v>
                </c:pt>
                <c:pt idx="167">
                  <c:v>9.4954648526077108</c:v>
                </c:pt>
                <c:pt idx="168">
                  <c:v>9.5521541950113384</c:v>
                </c:pt>
                <c:pt idx="169">
                  <c:v>9.6088435374149679</c:v>
                </c:pt>
                <c:pt idx="170">
                  <c:v>9.6655328798185955</c:v>
                </c:pt>
                <c:pt idx="171">
                  <c:v>9.7222222222222232</c:v>
                </c:pt>
                <c:pt idx="172">
                  <c:v>9.7789115646258509</c:v>
                </c:pt>
                <c:pt idx="173">
                  <c:v>9.8356009070294803</c:v>
                </c:pt>
                <c:pt idx="174">
                  <c:v>9.892290249433108</c:v>
                </c:pt>
                <c:pt idx="175">
                  <c:v>9.9489795918367356</c:v>
                </c:pt>
                <c:pt idx="176">
                  <c:v>10.005668934240363</c:v>
                </c:pt>
                <c:pt idx="177">
                  <c:v>10.062358276643993</c:v>
                </c:pt>
                <c:pt idx="178">
                  <c:v>10.11904761904762</c:v>
                </c:pt>
                <c:pt idx="179">
                  <c:v>10.175736961451248</c:v>
                </c:pt>
                <c:pt idx="180">
                  <c:v>10.232426303854876</c:v>
                </c:pt>
                <c:pt idx="181">
                  <c:v>10.289115646258505</c:v>
                </c:pt>
                <c:pt idx="182">
                  <c:v>10.345804988662133</c:v>
                </c:pt>
                <c:pt idx="183">
                  <c:v>10.40249433106576</c:v>
                </c:pt>
                <c:pt idx="184">
                  <c:v>10.459183673469388</c:v>
                </c:pt>
                <c:pt idx="185">
                  <c:v>10.515873015873018</c:v>
                </c:pt>
                <c:pt idx="186">
                  <c:v>10.572562358276645</c:v>
                </c:pt>
                <c:pt idx="187">
                  <c:v>10.629251700680273</c:v>
                </c:pt>
                <c:pt idx="188">
                  <c:v>10.685941043083901</c:v>
                </c:pt>
                <c:pt idx="189">
                  <c:v>10.74263038548753</c:v>
                </c:pt>
                <c:pt idx="190">
                  <c:v>10.799319727891158</c:v>
                </c:pt>
                <c:pt idx="191">
                  <c:v>10.856009070294785</c:v>
                </c:pt>
                <c:pt idx="192">
                  <c:v>10.912698412698415</c:v>
                </c:pt>
                <c:pt idx="193">
                  <c:v>10.969387755102042</c:v>
                </c:pt>
                <c:pt idx="194">
                  <c:v>11.02607709750567</c:v>
                </c:pt>
                <c:pt idx="195">
                  <c:v>11.082766439909298</c:v>
                </c:pt>
                <c:pt idx="196">
                  <c:v>11.139455782312927</c:v>
                </c:pt>
                <c:pt idx="197">
                  <c:v>11.196145124716555</c:v>
                </c:pt>
                <c:pt idx="198">
                  <c:v>11.252834467120183</c:v>
                </c:pt>
                <c:pt idx="199">
                  <c:v>11.30952380952381</c:v>
                </c:pt>
                <c:pt idx="200">
                  <c:v>11.36621315192744</c:v>
                </c:pt>
                <c:pt idx="201">
                  <c:v>11.422902494331067</c:v>
                </c:pt>
                <c:pt idx="202">
                  <c:v>11.479591836734695</c:v>
                </c:pt>
                <c:pt idx="203">
                  <c:v>11.536281179138323</c:v>
                </c:pt>
                <c:pt idx="204">
                  <c:v>11.592970521541952</c:v>
                </c:pt>
                <c:pt idx="205">
                  <c:v>11.64965986394558</c:v>
                </c:pt>
                <c:pt idx="206">
                  <c:v>11.706349206349207</c:v>
                </c:pt>
                <c:pt idx="207">
                  <c:v>11.763038548752835</c:v>
                </c:pt>
                <c:pt idx="208">
                  <c:v>11.819727891156464</c:v>
                </c:pt>
                <c:pt idx="209">
                  <c:v>11.876417233560092</c:v>
                </c:pt>
                <c:pt idx="210">
                  <c:v>11.93310657596372</c:v>
                </c:pt>
                <c:pt idx="211">
                  <c:v>11.989795918367347</c:v>
                </c:pt>
                <c:pt idx="212">
                  <c:v>12.046485260770977</c:v>
                </c:pt>
                <c:pt idx="213">
                  <c:v>12.103174603174605</c:v>
                </c:pt>
                <c:pt idx="214">
                  <c:v>12.159863945578232</c:v>
                </c:pt>
                <c:pt idx="215">
                  <c:v>12.21655328798186</c:v>
                </c:pt>
                <c:pt idx="216">
                  <c:v>12.273242630385489</c:v>
                </c:pt>
                <c:pt idx="217">
                  <c:v>12.329931972789117</c:v>
                </c:pt>
                <c:pt idx="218">
                  <c:v>12.386621315192745</c:v>
                </c:pt>
                <c:pt idx="219">
                  <c:v>12.443310657596372</c:v>
                </c:pt>
                <c:pt idx="220">
                  <c:v>12.500000000000002</c:v>
                </c:pt>
                <c:pt idx="221">
                  <c:v>12.556689342403629</c:v>
                </c:pt>
                <c:pt idx="222">
                  <c:v>12.613378684807257</c:v>
                </c:pt>
                <c:pt idx="223">
                  <c:v>12.670068027210885</c:v>
                </c:pt>
                <c:pt idx="224">
                  <c:v>12.726757369614514</c:v>
                </c:pt>
                <c:pt idx="225">
                  <c:v>12.783446712018142</c:v>
                </c:pt>
                <c:pt idx="226">
                  <c:v>12.84013605442177</c:v>
                </c:pt>
                <c:pt idx="227">
                  <c:v>12.896825396825399</c:v>
                </c:pt>
                <c:pt idx="228">
                  <c:v>12.953514739229027</c:v>
                </c:pt>
                <c:pt idx="229">
                  <c:v>13.010204081632654</c:v>
                </c:pt>
                <c:pt idx="230">
                  <c:v>13.066893424036282</c:v>
                </c:pt>
                <c:pt idx="231">
                  <c:v>13.123582766439911</c:v>
                </c:pt>
                <c:pt idx="232">
                  <c:v>13.180272108843539</c:v>
                </c:pt>
                <c:pt idx="233">
                  <c:v>13.236961451247167</c:v>
                </c:pt>
                <c:pt idx="234">
                  <c:v>13.293650793650794</c:v>
                </c:pt>
                <c:pt idx="235">
                  <c:v>13.350340136054424</c:v>
                </c:pt>
                <c:pt idx="236">
                  <c:v>13.407029478458051</c:v>
                </c:pt>
                <c:pt idx="237">
                  <c:v>13.463718820861679</c:v>
                </c:pt>
                <c:pt idx="238">
                  <c:v>13.520408163265307</c:v>
                </c:pt>
                <c:pt idx="239">
                  <c:v>13.577097505668936</c:v>
                </c:pt>
                <c:pt idx="240">
                  <c:v>13.633786848072564</c:v>
                </c:pt>
                <c:pt idx="241">
                  <c:v>13.690476190476192</c:v>
                </c:pt>
                <c:pt idx="242">
                  <c:v>13.747165532879819</c:v>
                </c:pt>
                <c:pt idx="243">
                  <c:v>13.803854875283449</c:v>
                </c:pt>
                <c:pt idx="244">
                  <c:v>13.860544217687076</c:v>
                </c:pt>
                <c:pt idx="245">
                  <c:v>13.917233560090704</c:v>
                </c:pt>
                <c:pt idx="246">
                  <c:v>13.973922902494332</c:v>
                </c:pt>
                <c:pt idx="247">
                  <c:v>14.030612244897961</c:v>
                </c:pt>
                <c:pt idx="248">
                  <c:v>14.087301587301589</c:v>
                </c:pt>
                <c:pt idx="249">
                  <c:v>14.143990929705216</c:v>
                </c:pt>
                <c:pt idx="250">
                  <c:v>14.200680272108844</c:v>
                </c:pt>
                <c:pt idx="251">
                  <c:v>14.257369614512474</c:v>
                </c:pt>
                <c:pt idx="252">
                  <c:v>14.314058956916101</c:v>
                </c:pt>
                <c:pt idx="253">
                  <c:v>14.370748299319729</c:v>
                </c:pt>
                <c:pt idx="254">
                  <c:v>14.427437641723357</c:v>
                </c:pt>
                <c:pt idx="255">
                  <c:v>14.484126984126986</c:v>
                </c:pt>
                <c:pt idx="256">
                  <c:v>14.540816326530614</c:v>
                </c:pt>
                <c:pt idx="257">
                  <c:v>14.597505668934241</c:v>
                </c:pt>
                <c:pt idx="258">
                  <c:v>14.654195011337871</c:v>
                </c:pt>
                <c:pt idx="259">
                  <c:v>14.710884353741498</c:v>
                </c:pt>
                <c:pt idx="260">
                  <c:v>14.767573696145126</c:v>
                </c:pt>
                <c:pt idx="261">
                  <c:v>14.824263038548754</c:v>
                </c:pt>
                <c:pt idx="262">
                  <c:v>14.880952380952383</c:v>
                </c:pt>
                <c:pt idx="263">
                  <c:v>14.937641723356011</c:v>
                </c:pt>
                <c:pt idx="264">
                  <c:v>14.994331065759638</c:v>
                </c:pt>
                <c:pt idx="265">
                  <c:v>15.051020408163266</c:v>
                </c:pt>
                <c:pt idx="266">
                  <c:v>15.107709750566896</c:v>
                </c:pt>
                <c:pt idx="267">
                  <c:v>15.164399092970523</c:v>
                </c:pt>
                <c:pt idx="268">
                  <c:v>15.221088435374151</c:v>
                </c:pt>
                <c:pt idx="269">
                  <c:v>15.277777777777779</c:v>
                </c:pt>
                <c:pt idx="270">
                  <c:v>15.334467120181408</c:v>
                </c:pt>
                <c:pt idx="271">
                  <c:v>15.391156462585036</c:v>
                </c:pt>
                <c:pt idx="272">
                  <c:v>15.447845804988663</c:v>
                </c:pt>
                <c:pt idx="273">
                  <c:v>15.504535147392291</c:v>
                </c:pt>
                <c:pt idx="274">
                  <c:v>15.56122448979592</c:v>
                </c:pt>
                <c:pt idx="275">
                  <c:v>15.617913832199548</c:v>
                </c:pt>
                <c:pt idx="276">
                  <c:v>15.674603174603176</c:v>
                </c:pt>
                <c:pt idx="277">
                  <c:v>15.731292517006803</c:v>
                </c:pt>
                <c:pt idx="278">
                  <c:v>15.787981859410433</c:v>
                </c:pt>
                <c:pt idx="279">
                  <c:v>15.844671201814061</c:v>
                </c:pt>
                <c:pt idx="280">
                  <c:v>15.901360544217688</c:v>
                </c:pt>
                <c:pt idx="281">
                  <c:v>15.958049886621316</c:v>
                </c:pt>
                <c:pt idx="282">
                  <c:v>16.014739229024944</c:v>
                </c:pt>
                <c:pt idx="283">
                  <c:v>16.071428571428573</c:v>
                </c:pt>
                <c:pt idx="284">
                  <c:v>16.128117913832202</c:v>
                </c:pt>
                <c:pt idx="285">
                  <c:v>16.184807256235828</c:v>
                </c:pt>
                <c:pt idx="286">
                  <c:v>16.241496598639458</c:v>
                </c:pt>
                <c:pt idx="287">
                  <c:v>16.298185941043084</c:v>
                </c:pt>
                <c:pt idx="288">
                  <c:v>16.354875283446713</c:v>
                </c:pt>
                <c:pt idx="289">
                  <c:v>16.411564625850342</c:v>
                </c:pt>
                <c:pt idx="290">
                  <c:v>16.468253968253968</c:v>
                </c:pt>
                <c:pt idx="291">
                  <c:v>16.524943310657598</c:v>
                </c:pt>
                <c:pt idx="292">
                  <c:v>16.581632653061227</c:v>
                </c:pt>
                <c:pt idx="293">
                  <c:v>16.638321995464853</c:v>
                </c:pt>
                <c:pt idx="294">
                  <c:v>16.695011337868483</c:v>
                </c:pt>
                <c:pt idx="295">
                  <c:v>16.751700680272112</c:v>
                </c:pt>
                <c:pt idx="296">
                  <c:v>16.808390022675738</c:v>
                </c:pt>
                <c:pt idx="297">
                  <c:v>16.865079365079367</c:v>
                </c:pt>
                <c:pt idx="298">
                  <c:v>16.921768707482993</c:v>
                </c:pt>
                <c:pt idx="299">
                  <c:v>16.978458049886623</c:v>
                </c:pt>
                <c:pt idx="300">
                  <c:v>17.035147392290252</c:v>
                </c:pt>
                <c:pt idx="301">
                  <c:v>17.091836734693878</c:v>
                </c:pt>
                <c:pt idx="302">
                  <c:v>17.148526077097507</c:v>
                </c:pt>
                <c:pt idx="303">
                  <c:v>17.205215419501137</c:v>
                </c:pt>
                <c:pt idx="304">
                  <c:v>17.261904761904763</c:v>
                </c:pt>
                <c:pt idx="305">
                  <c:v>17.318594104308392</c:v>
                </c:pt>
                <c:pt idx="306">
                  <c:v>17.375283446712018</c:v>
                </c:pt>
                <c:pt idx="307">
                  <c:v>17.431972789115648</c:v>
                </c:pt>
                <c:pt idx="308">
                  <c:v>17.488662131519277</c:v>
                </c:pt>
                <c:pt idx="309">
                  <c:v>17.545351473922903</c:v>
                </c:pt>
                <c:pt idx="310">
                  <c:v>17.602040816326532</c:v>
                </c:pt>
                <c:pt idx="311">
                  <c:v>17.658730158730162</c:v>
                </c:pt>
                <c:pt idx="312">
                  <c:v>17.715419501133788</c:v>
                </c:pt>
                <c:pt idx="313">
                  <c:v>17.772108843537417</c:v>
                </c:pt>
                <c:pt idx="314">
                  <c:v>17.828798185941043</c:v>
                </c:pt>
                <c:pt idx="315">
                  <c:v>17.885487528344672</c:v>
                </c:pt>
                <c:pt idx="316">
                  <c:v>17.942176870748302</c:v>
                </c:pt>
                <c:pt idx="317">
                  <c:v>17.998866213151928</c:v>
                </c:pt>
                <c:pt idx="318">
                  <c:v>18.055555555555557</c:v>
                </c:pt>
                <c:pt idx="319">
                  <c:v>18.112244897959187</c:v>
                </c:pt>
                <c:pt idx="320">
                  <c:v>18.168934240362812</c:v>
                </c:pt>
                <c:pt idx="321">
                  <c:v>18.225623582766442</c:v>
                </c:pt>
                <c:pt idx="322">
                  <c:v>18.282312925170071</c:v>
                </c:pt>
                <c:pt idx="323">
                  <c:v>18.339002267573697</c:v>
                </c:pt>
                <c:pt idx="324">
                  <c:v>18.395691609977327</c:v>
                </c:pt>
                <c:pt idx="325">
                  <c:v>18.452380952380953</c:v>
                </c:pt>
                <c:pt idx="326">
                  <c:v>18.509070294784582</c:v>
                </c:pt>
                <c:pt idx="327">
                  <c:v>18.565759637188211</c:v>
                </c:pt>
                <c:pt idx="328">
                  <c:v>18.622448979591837</c:v>
                </c:pt>
                <c:pt idx="329">
                  <c:v>18.679138321995467</c:v>
                </c:pt>
                <c:pt idx="330">
                  <c:v>18.735827664399096</c:v>
                </c:pt>
                <c:pt idx="331">
                  <c:v>18.792517006802722</c:v>
                </c:pt>
                <c:pt idx="332">
                  <c:v>18.849206349206352</c:v>
                </c:pt>
                <c:pt idx="333">
                  <c:v>18.905895691609977</c:v>
                </c:pt>
                <c:pt idx="334">
                  <c:v>18.962585034013607</c:v>
                </c:pt>
                <c:pt idx="335">
                  <c:v>19.019274376417236</c:v>
                </c:pt>
                <c:pt idx="336">
                  <c:v>19.075963718820862</c:v>
                </c:pt>
                <c:pt idx="337">
                  <c:v>19.132653061224492</c:v>
                </c:pt>
                <c:pt idx="338">
                  <c:v>19.189342403628121</c:v>
                </c:pt>
                <c:pt idx="339">
                  <c:v>19.246031746031747</c:v>
                </c:pt>
                <c:pt idx="340">
                  <c:v>19.302721088435376</c:v>
                </c:pt>
                <c:pt idx="341">
                  <c:v>19.359410430839002</c:v>
                </c:pt>
                <c:pt idx="342">
                  <c:v>19.416099773242632</c:v>
                </c:pt>
                <c:pt idx="343">
                  <c:v>19.472789115646261</c:v>
                </c:pt>
                <c:pt idx="344">
                  <c:v>19.529478458049887</c:v>
                </c:pt>
                <c:pt idx="345">
                  <c:v>19.586167800453516</c:v>
                </c:pt>
                <c:pt idx="346">
                  <c:v>19.642857142857146</c:v>
                </c:pt>
                <c:pt idx="347">
                  <c:v>19.699546485260772</c:v>
                </c:pt>
                <c:pt idx="348">
                  <c:v>19.756235827664401</c:v>
                </c:pt>
                <c:pt idx="349">
                  <c:v>19.812925170068027</c:v>
                </c:pt>
                <c:pt idx="350">
                  <c:v>19.869614512471657</c:v>
                </c:pt>
                <c:pt idx="351">
                  <c:v>19.926303854875286</c:v>
                </c:pt>
                <c:pt idx="352">
                  <c:v>19.982993197278912</c:v>
                </c:pt>
                <c:pt idx="353">
                  <c:v>20.039682539682541</c:v>
                </c:pt>
                <c:pt idx="354">
                  <c:v>20.096371882086171</c:v>
                </c:pt>
                <c:pt idx="355">
                  <c:v>20.153061224489797</c:v>
                </c:pt>
                <c:pt idx="356">
                  <c:v>20.209750566893426</c:v>
                </c:pt>
                <c:pt idx="357">
                  <c:v>20.266439909297056</c:v>
                </c:pt>
                <c:pt idx="358">
                  <c:v>20.323129251700681</c:v>
                </c:pt>
                <c:pt idx="359">
                  <c:v>20.379818594104311</c:v>
                </c:pt>
                <c:pt idx="360">
                  <c:v>20.436507936507937</c:v>
                </c:pt>
                <c:pt idx="361">
                  <c:v>20.493197278911566</c:v>
                </c:pt>
                <c:pt idx="362">
                  <c:v>20.549886621315196</c:v>
                </c:pt>
                <c:pt idx="363">
                  <c:v>20.606575963718821</c:v>
                </c:pt>
                <c:pt idx="364">
                  <c:v>20.663265306122451</c:v>
                </c:pt>
                <c:pt idx="365">
                  <c:v>20.71995464852608</c:v>
                </c:pt>
                <c:pt idx="366">
                  <c:v>20.776643990929706</c:v>
                </c:pt>
                <c:pt idx="367">
                  <c:v>20.833333333333336</c:v>
                </c:pt>
                <c:pt idx="368">
                  <c:v>20.890022675736962</c:v>
                </c:pt>
                <c:pt idx="369">
                  <c:v>20.946712018140591</c:v>
                </c:pt>
                <c:pt idx="370">
                  <c:v>21.00340136054422</c:v>
                </c:pt>
                <c:pt idx="371">
                  <c:v>21.060090702947846</c:v>
                </c:pt>
                <c:pt idx="372">
                  <c:v>21.116780045351476</c:v>
                </c:pt>
                <c:pt idx="373">
                  <c:v>21.173469387755105</c:v>
                </c:pt>
                <c:pt idx="374">
                  <c:v>21.230158730158731</c:v>
                </c:pt>
                <c:pt idx="375">
                  <c:v>21.286848072562361</c:v>
                </c:pt>
                <c:pt idx="376">
                  <c:v>21.343537414965986</c:v>
                </c:pt>
                <c:pt idx="377">
                  <c:v>21.400226757369616</c:v>
                </c:pt>
                <c:pt idx="378">
                  <c:v>21.456916099773245</c:v>
                </c:pt>
                <c:pt idx="379">
                  <c:v>21.513605442176871</c:v>
                </c:pt>
                <c:pt idx="380">
                  <c:v>21.570294784580501</c:v>
                </c:pt>
                <c:pt idx="381">
                  <c:v>21.62698412698413</c:v>
                </c:pt>
                <c:pt idx="382">
                  <c:v>21.683673469387756</c:v>
                </c:pt>
                <c:pt idx="383">
                  <c:v>21.740362811791385</c:v>
                </c:pt>
                <c:pt idx="384">
                  <c:v>21.797052154195015</c:v>
                </c:pt>
                <c:pt idx="385">
                  <c:v>21.853741496598641</c:v>
                </c:pt>
                <c:pt idx="386">
                  <c:v>21.91043083900227</c:v>
                </c:pt>
                <c:pt idx="387">
                  <c:v>21.967120181405896</c:v>
                </c:pt>
                <c:pt idx="388">
                  <c:v>22.023809523809526</c:v>
                </c:pt>
                <c:pt idx="389">
                  <c:v>22.080498866213155</c:v>
                </c:pt>
                <c:pt idx="390">
                  <c:v>22.137188208616781</c:v>
                </c:pt>
                <c:pt idx="391">
                  <c:v>22.19387755102041</c:v>
                </c:pt>
                <c:pt idx="392">
                  <c:v>22.25056689342404</c:v>
                </c:pt>
                <c:pt idx="393">
                  <c:v>22.307256235827666</c:v>
                </c:pt>
                <c:pt idx="394">
                  <c:v>22.363945578231295</c:v>
                </c:pt>
                <c:pt idx="395">
                  <c:v>22.420634920634921</c:v>
                </c:pt>
                <c:pt idx="396">
                  <c:v>22.47732426303855</c:v>
                </c:pt>
                <c:pt idx="397">
                  <c:v>22.53401360544218</c:v>
                </c:pt>
                <c:pt idx="398">
                  <c:v>22.590702947845806</c:v>
                </c:pt>
                <c:pt idx="399">
                  <c:v>22.647392290249435</c:v>
                </c:pt>
                <c:pt idx="400">
                  <c:v>22.704081632653065</c:v>
                </c:pt>
                <c:pt idx="401">
                  <c:v>22.76077097505669</c:v>
                </c:pt>
                <c:pt idx="402">
                  <c:v>22.81746031746032</c:v>
                </c:pt>
                <c:pt idx="403">
                  <c:v>22.874149659863946</c:v>
                </c:pt>
                <c:pt idx="404">
                  <c:v>22.930839002267575</c:v>
                </c:pt>
                <c:pt idx="405">
                  <c:v>22.987528344671205</c:v>
                </c:pt>
                <c:pt idx="406">
                  <c:v>23.044217687074831</c:v>
                </c:pt>
                <c:pt idx="407">
                  <c:v>23.10090702947846</c:v>
                </c:pt>
                <c:pt idx="408">
                  <c:v>23.157596371882089</c:v>
                </c:pt>
                <c:pt idx="409">
                  <c:v>23.214285714285715</c:v>
                </c:pt>
                <c:pt idx="410">
                  <c:v>23.270975056689345</c:v>
                </c:pt>
                <c:pt idx="411">
                  <c:v>23.327664399092971</c:v>
                </c:pt>
                <c:pt idx="412">
                  <c:v>23.3843537414966</c:v>
                </c:pt>
                <c:pt idx="413">
                  <c:v>23.44104308390023</c:v>
                </c:pt>
                <c:pt idx="414">
                  <c:v>23.497732426303855</c:v>
                </c:pt>
                <c:pt idx="415">
                  <c:v>23.554421768707485</c:v>
                </c:pt>
                <c:pt idx="416">
                  <c:v>23.611111111111114</c:v>
                </c:pt>
                <c:pt idx="417">
                  <c:v>23.66780045351474</c:v>
                </c:pt>
                <c:pt idx="418">
                  <c:v>23.72448979591837</c:v>
                </c:pt>
                <c:pt idx="419">
                  <c:v>23.781179138321999</c:v>
                </c:pt>
                <c:pt idx="420">
                  <c:v>23.837868480725625</c:v>
                </c:pt>
                <c:pt idx="421">
                  <c:v>23.894557823129254</c:v>
                </c:pt>
                <c:pt idx="422">
                  <c:v>23.95124716553288</c:v>
                </c:pt>
                <c:pt idx="423">
                  <c:v>24.00793650793651</c:v>
                </c:pt>
                <c:pt idx="424">
                  <c:v>24.064625850340139</c:v>
                </c:pt>
                <c:pt idx="425">
                  <c:v>24.121315192743765</c:v>
                </c:pt>
                <c:pt idx="426">
                  <c:v>24.178004535147394</c:v>
                </c:pt>
                <c:pt idx="427">
                  <c:v>24.234693877551024</c:v>
                </c:pt>
                <c:pt idx="428">
                  <c:v>24.29138321995465</c:v>
                </c:pt>
                <c:pt idx="429">
                  <c:v>24.348072562358279</c:v>
                </c:pt>
                <c:pt idx="430">
                  <c:v>24.404761904761905</c:v>
                </c:pt>
                <c:pt idx="431">
                  <c:v>24.461451247165535</c:v>
                </c:pt>
                <c:pt idx="432">
                  <c:v>24.518140589569164</c:v>
                </c:pt>
                <c:pt idx="433">
                  <c:v>24.57482993197279</c:v>
                </c:pt>
                <c:pt idx="434">
                  <c:v>24.631519274376419</c:v>
                </c:pt>
                <c:pt idx="435">
                  <c:v>24.688208616780049</c:v>
                </c:pt>
                <c:pt idx="436">
                  <c:v>24.744897959183675</c:v>
                </c:pt>
                <c:pt idx="437">
                  <c:v>24.801587301587304</c:v>
                </c:pt>
                <c:pt idx="438">
                  <c:v>24.85827664399093</c:v>
                </c:pt>
                <c:pt idx="439">
                  <c:v>24.914965986394559</c:v>
                </c:pt>
                <c:pt idx="440">
                  <c:v>24.971655328798189</c:v>
                </c:pt>
                <c:pt idx="441">
                  <c:v>25.028344671201815</c:v>
                </c:pt>
                <c:pt idx="442">
                  <c:v>25.085034013605444</c:v>
                </c:pt>
                <c:pt idx="443">
                  <c:v>25.141723356009074</c:v>
                </c:pt>
                <c:pt idx="444">
                  <c:v>25.198412698412699</c:v>
                </c:pt>
                <c:pt idx="445">
                  <c:v>25.255102040816329</c:v>
                </c:pt>
                <c:pt idx="446">
                  <c:v>25.311791383219955</c:v>
                </c:pt>
                <c:pt idx="447">
                  <c:v>25.368480725623584</c:v>
                </c:pt>
                <c:pt idx="448">
                  <c:v>25.425170068027214</c:v>
                </c:pt>
                <c:pt idx="449">
                  <c:v>25.48185941043084</c:v>
                </c:pt>
                <c:pt idx="450">
                  <c:v>25.538548752834469</c:v>
                </c:pt>
                <c:pt idx="451">
                  <c:v>25.595238095238098</c:v>
                </c:pt>
                <c:pt idx="452">
                  <c:v>25.651927437641724</c:v>
                </c:pt>
                <c:pt idx="453">
                  <c:v>25.708616780045354</c:v>
                </c:pt>
                <c:pt idx="454">
                  <c:v>25.765306122448983</c:v>
                </c:pt>
                <c:pt idx="455">
                  <c:v>25.821995464852609</c:v>
                </c:pt>
                <c:pt idx="456">
                  <c:v>25.878684807256239</c:v>
                </c:pt>
                <c:pt idx="457">
                  <c:v>25.935374149659864</c:v>
                </c:pt>
                <c:pt idx="458">
                  <c:v>25.992063492063494</c:v>
                </c:pt>
                <c:pt idx="459">
                  <c:v>26.048752834467123</c:v>
                </c:pt>
                <c:pt idx="460">
                  <c:v>26.105442176870749</c:v>
                </c:pt>
                <c:pt idx="461">
                  <c:v>26.162131519274379</c:v>
                </c:pt>
                <c:pt idx="462">
                  <c:v>26.218820861678008</c:v>
                </c:pt>
                <c:pt idx="463">
                  <c:v>26.275510204081634</c:v>
                </c:pt>
                <c:pt idx="464">
                  <c:v>26.332199546485263</c:v>
                </c:pt>
                <c:pt idx="465">
                  <c:v>26.388888888888889</c:v>
                </c:pt>
                <c:pt idx="466">
                  <c:v>26.445578231292519</c:v>
                </c:pt>
                <c:pt idx="467">
                  <c:v>26.502267573696148</c:v>
                </c:pt>
                <c:pt idx="468">
                  <c:v>26.558956916099774</c:v>
                </c:pt>
                <c:pt idx="469">
                  <c:v>26.615646258503403</c:v>
                </c:pt>
                <c:pt idx="470">
                  <c:v>26.672335600907033</c:v>
                </c:pt>
                <c:pt idx="471">
                  <c:v>26.729024943310659</c:v>
                </c:pt>
                <c:pt idx="472">
                  <c:v>26.785714285714288</c:v>
                </c:pt>
                <c:pt idx="473">
                  <c:v>26.842403628117914</c:v>
                </c:pt>
                <c:pt idx="474">
                  <c:v>26.899092970521544</c:v>
                </c:pt>
                <c:pt idx="475">
                  <c:v>26.955782312925173</c:v>
                </c:pt>
                <c:pt idx="476">
                  <c:v>27.012471655328799</c:v>
                </c:pt>
                <c:pt idx="477">
                  <c:v>27.069160997732428</c:v>
                </c:pt>
                <c:pt idx="478">
                  <c:v>27.125850340136058</c:v>
                </c:pt>
                <c:pt idx="479">
                  <c:v>27.182539682539684</c:v>
                </c:pt>
                <c:pt idx="480">
                  <c:v>27.239229024943313</c:v>
                </c:pt>
                <c:pt idx="481">
                  <c:v>27.295918367346943</c:v>
                </c:pt>
                <c:pt idx="482">
                  <c:v>27.352607709750568</c:v>
                </c:pt>
                <c:pt idx="483">
                  <c:v>27.409297052154198</c:v>
                </c:pt>
                <c:pt idx="484">
                  <c:v>27.465986394557824</c:v>
                </c:pt>
                <c:pt idx="485">
                  <c:v>27.522675736961453</c:v>
                </c:pt>
                <c:pt idx="486">
                  <c:v>27.579365079365083</c:v>
                </c:pt>
                <c:pt idx="487">
                  <c:v>27.636054421768709</c:v>
                </c:pt>
                <c:pt idx="488">
                  <c:v>27.692743764172338</c:v>
                </c:pt>
                <c:pt idx="489">
                  <c:v>27.749433106575967</c:v>
                </c:pt>
                <c:pt idx="490">
                  <c:v>27.806122448979593</c:v>
                </c:pt>
                <c:pt idx="491">
                  <c:v>27.862811791383223</c:v>
                </c:pt>
                <c:pt idx="492">
                  <c:v>27.919501133786849</c:v>
                </c:pt>
                <c:pt idx="493">
                  <c:v>27.976190476190478</c:v>
                </c:pt>
                <c:pt idx="494">
                  <c:v>28.032879818594107</c:v>
                </c:pt>
                <c:pt idx="495">
                  <c:v>28.089569160997733</c:v>
                </c:pt>
                <c:pt idx="496">
                  <c:v>28.146258503401363</c:v>
                </c:pt>
                <c:pt idx="497">
                  <c:v>28.202947845804992</c:v>
                </c:pt>
                <c:pt idx="498">
                  <c:v>28.259637188208618</c:v>
                </c:pt>
                <c:pt idx="499">
                  <c:v>28.316326530612248</c:v>
                </c:pt>
                <c:pt idx="500">
                  <c:v>28.373015873015873</c:v>
                </c:pt>
                <c:pt idx="501">
                  <c:v>28.429705215419503</c:v>
                </c:pt>
                <c:pt idx="502">
                  <c:v>28.486394557823132</c:v>
                </c:pt>
                <c:pt idx="503">
                  <c:v>28.543083900226758</c:v>
                </c:pt>
                <c:pt idx="504">
                  <c:v>28.599773242630388</c:v>
                </c:pt>
                <c:pt idx="505">
                  <c:v>28.656462585034017</c:v>
                </c:pt>
                <c:pt idx="506">
                  <c:v>28.713151927437643</c:v>
                </c:pt>
                <c:pt idx="507">
                  <c:v>28.769841269841272</c:v>
                </c:pt>
                <c:pt idx="508">
                  <c:v>28.826530612244898</c:v>
                </c:pt>
                <c:pt idx="509">
                  <c:v>28.883219954648528</c:v>
                </c:pt>
                <c:pt idx="510">
                  <c:v>28.939909297052157</c:v>
                </c:pt>
                <c:pt idx="511">
                  <c:v>28.996598639455783</c:v>
                </c:pt>
                <c:pt idx="512">
                  <c:v>29.053287981859413</c:v>
                </c:pt>
                <c:pt idx="513">
                  <c:v>29.109977324263042</c:v>
                </c:pt>
                <c:pt idx="514">
                  <c:v>29.166666666666668</c:v>
                </c:pt>
                <c:pt idx="515">
                  <c:v>29.223356009070297</c:v>
                </c:pt>
                <c:pt idx="516">
                  <c:v>29.280045351473927</c:v>
                </c:pt>
                <c:pt idx="517">
                  <c:v>29.336734693877553</c:v>
                </c:pt>
                <c:pt idx="518">
                  <c:v>29.393424036281182</c:v>
                </c:pt>
                <c:pt idx="519">
                  <c:v>29.450113378684808</c:v>
                </c:pt>
                <c:pt idx="520">
                  <c:v>29.506802721088437</c:v>
                </c:pt>
                <c:pt idx="521">
                  <c:v>29.563492063492067</c:v>
                </c:pt>
                <c:pt idx="522">
                  <c:v>29.620181405895693</c:v>
                </c:pt>
                <c:pt idx="523">
                  <c:v>29.676870748299322</c:v>
                </c:pt>
                <c:pt idx="524">
                  <c:v>29.733560090702952</c:v>
                </c:pt>
                <c:pt idx="525">
                  <c:v>29.790249433106577</c:v>
                </c:pt>
                <c:pt idx="526">
                  <c:v>29.846938775510207</c:v>
                </c:pt>
                <c:pt idx="527">
                  <c:v>29.903628117913833</c:v>
                </c:pt>
                <c:pt idx="528">
                  <c:v>29.960317460317462</c:v>
                </c:pt>
                <c:pt idx="529">
                  <c:v>30.017006802721092</c:v>
                </c:pt>
                <c:pt idx="530">
                  <c:v>30.073696145124718</c:v>
                </c:pt>
                <c:pt idx="531">
                  <c:v>30.130385487528347</c:v>
                </c:pt>
                <c:pt idx="532">
                  <c:v>30.187074829931976</c:v>
                </c:pt>
                <c:pt idx="533">
                  <c:v>30.243764172335602</c:v>
                </c:pt>
                <c:pt idx="534">
                  <c:v>30.300453514739232</c:v>
                </c:pt>
                <c:pt idx="535">
                  <c:v>30.357142857142858</c:v>
                </c:pt>
                <c:pt idx="536">
                  <c:v>30.413832199546487</c:v>
                </c:pt>
                <c:pt idx="537">
                  <c:v>30.470521541950117</c:v>
                </c:pt>
                <c:pt idx="538">
                  <c:v>30.527210884353742</c:v>
                </c:pt>
                <c:pt idx="539">
                  <c:v>30.583900226757372</c:v>
                </c:pt>
                <c:pt idx="540">
                  <c:v>30.640589569161001</c:v>
                </c:pt>
                <c:pt idx="541">
                  <c:v>30.697278911564627</c:v>
                </c:pt>
                <c:pt idx="542">
                  <c:v>30.753968253968257</c:v>
                </c:pt>
                <c:pt idx="543">
                  <c:v>30.810657596371883</c:v>
                </c:pt>
                <c:pt idx="544">
                  <c:v>30.867346938775512</c:v>
                </c:pt>
                <c:pt idx="545">
                  <c:v>30.924036281179141</c:v>
                </c:pt>
                <c:pt idx="546">
                  <c:v>30.980725623582767</c:v>
                </c:pt>
                <c:pt idx="547">
                  <c:v>31.037414965986397</c:v>
                </c:pt>
                <c:pt idx="548">
                  <c:v>31.094104308390026</c:v>
                </c:pt>
                <c:pt idx="549">
                  <c:v>31.150793650793652</c:v>
                </c:pt>
                <c:pt idx="550">
                  <c:v>31.207482993197281</c:v>
                </c:pt>
                <c:pt idx="551">
                  <c:v>31.264172335600911</c:v>
                </c:pt>
                <c:pt idx="552">
                  <c:v>31.320861678004537</c:v>
                </c:pt>
                <c:pt idx="553">
                  <c:v>31.377551020408166</c:v>
                </c:pt>
                <c:pt idx="554">
                  <c:v>31.434240362811792</c:v>
                </c:pt>
                <c:pt idx="555">
                  <c:v>31.490929705215422</c:v>
                </c:pt>
                <c:pt idx="556">
                  <c:v>31.547619047619051</c:v>
                </c:pt>
                <c:pt idx="557">
                  <c:v>31.604308390022677</c:v>
                </c:pt>
                <c:pt idx="558">
                  <c:v>31.660997732426306</c:v>
                </c:pt>
                <c:pt idx="559">
                  <c:v>31.717687074829936</c:v>
                </c:pt>
                <c:pt idx="560">
                  <c:v>31.774376417233562</c:v>
                </c:pt>
                <c:pt idx="561">
                  <c:v>31.831065759637191</c:v>
                </c:pt>
                <c:pt idx="562">
                  <c:v>31.887755102040817</c:v>
                </c:pt>
                <c:pt idx="563">
                  <c:v>31.944444444444446</c:v>
                </c:pt>
                <c:pt idx="564">
                  <c:v>32.001133786848072</c:v>
                </c:pt>
                <c:pt idx="565">
                  <c:v>32.057823129251702</c:v>
                </c:pt>
                <c:pt idx="566">
                  <c:v>32.114512471655331</c:v>
                </c:pt>
                <c:pt idx="567">
                  <c:v>32.171201814058961</c:v>
                </c:pt>
                <c:pt idx="568">
                  <c:v>32.22789115646259</c:v>
                </c:pt>
                <c:pt idx="569">
                  <c:v>32.284580498866212</c:v>
                </c:pt>
                <c:pt idx="570">
                  <c:v>32.341269841269842</c:v>
                </c:pt>
                <c:pt idx="571">
                  <c:v>32.397959183673471</c:v>
                </c:pt>
                <c:pt idx="572">
                  <c:v>32.454648526077101</c:v>
                </c:pt>
                <c:pt idx="573">
                  <c:v>32.51133786848073</c:v>
                </c:pt>
                <c:pt idx="574">
                  <c:v>32.568027210884352</c:v>
                </c:pt>
                <c:pt idx="575">
                  <c:v>32.624716553287982</c:v>
                </c:pt>
                <c:pt idx="576">
                  <c:v>32.681405895691611</c:v>
                </c:pt>
                <c:pt idx="577">
                  <c:v>32.738095238095241</c:v>
                </c:pt>
                <c:pt idx="578">
                  <c:v>32.79478458049887</c:v>
                </c:pt>
                <c:pt idx="579">
                  <c:v>32.8514739229025</c:v>
                </c:pt>
                <c:pt idx="580">
                  <c:v>32.908163265306122</c:v>
                </c:pt>
                <c:pt idx="581">
                  <c:v>32.964852607709751</c:v>
                </c:pt>
                <c:pt idx="582">
                  <c:v>33.021541950113381</c:v>
                </c:pt>
                <c:pt idx="583">
                  <c:v>33.07823129251701</c:v>
                </c:pt>
                <c:pt idx="584">
                  <c:v>33.13492063492064</c:v>
                </c:pt>
                <c:pt idx="585">
                  <c:v>33.191609977324262</c:v>
                </c:pt>
                <c:pt idx="586">
                  <c:v>33.248299319727892</c:v>
                </c:pt>
                <c:pt idx="587">
                  <c:v>33.304988662131521</c:v>
                </c:pt>
                <c:pt idx="588">
                  <c:v>33.36167800453515</c:v>
                </c:pt>
                <c:pt idx="589">
                  <c:v>33.41836734693878</c:v>
                </c:pt>
                <c:pt idx="590">
                  <c:v>33.475056689342409</c:v>
                </c:pt>
                <c:pt idx="591">
                  <c:v>33.531746031746032</c:v>
                </c:pt>
                <c:pt idx="592">
                  <c:v>33.588435374149661</c:v>
                </c:pt>
                <c:pt idx="593">
                  <c:v>33.645124716553291</c:v>
                </c:pt>
                <c:pt idx="594">
                  <c:v>33.70181405895692</c:v>
                </c:pt>
                <c:pt idx="595">
                  <c:v>33.758503401360549</c:v>
                </c:pt>
                <c:pt idx="596">
                  <c:v>33.815192743764172</c:v>
                </c:pt>
                <c:pt idx="597">
                  <c:v>33.871882086167801</c:v>
                </c:pt>
                <c:pt idx="598">
                  <c:v>33.928571428571431</c:v>
                </c:pt>
                <c:pt idx="599">
                  <c:v>33.98526077097506</c:v>
                </c:pt>
                <c:pt idx="600">
                  <c:v>34.041950113378689</c:v>
                </c:pt>
                <c:pt idx="601">
                  <c:v>34.098639455782312</c:v>
                </c:pt>
                <c:pt idx="602">
                  <c:v>34.155328798185941</c:v>
                </c:pt>
                <c:pt idx="603">
                  <c:v>34.212018140589571</c:v>
                </c:pt>
                <c:pt idx="604">
                  <c:v>34.2687074829932</c:v>
                </c:pt>
                <c:pt idx="605">
                  <c:v>34.32539682539683</c:v>
                </c:pt>
                <c:pt idx="606">
                  <c:v>34.382086167800459</c:v>
                </c:pt>
                <c:pt idx="607">
                  <c:v>34.438775510204081</c:v>
                </c:pt>
                <c:pt idx="608">
                  <c:v>34.495464852607711</c:v>
                </c:pt>
                <c:pt idx="609">
                  <c:v>34.55215419501134</c:v>
                </c:pt>
                <c:pt idx="610">
                  <c:v>34.60884353741497</c:v>
                </c:pt>
                <c:pt idx="611">
                  <c:v>34.665532879818599</c:v>
                </c:pt>
                <c:pt idx="612">
                  <c:v>34.722222222222221</c:v>
                </c:pt>
                <c:pt idx="613">
                  <c:v>34.778911564625851</c:v>
                </c:pt>
                <c:pt idx="614">
                  <c:v>34.83560090702948</c:v>
                </c:pt>
                <c:pt idx="615">
                  <c:v>34.89229024943311</c:v>
                </c:pt>
                <c:pt idx="616">
                  <c:v>34.948979591836739</c:v>
                </c:pt>
                <c:pt idx="617">
                  <c:v>35.005668934240369</c:v>
                </c:pt>
                <c:pt idx="618">
                  <c:v>35.062358276643991</c:v>
                </c:pt>
                <c:pt idx="619">
                  <c:v>35.11904761904762</c:v>
                </c:pt>
                <c:pt idx="620">
                  <c:v>35.17573696145125</c:v>
                </c:pt>
                <c:pt idx="621">
                  <c:v>35.232426303854879</c:v>
                </c:pt>
                <c:pt idx="622">
                  <c:v>35.289115646258509</c:v>
                </c:pt>
                <c:pt idx="623">
                  <c:v>35.345804988662131</c:v>
                </c:pt>
                <c:pt idx="624">
                  <c:v>35.40249433106576</c:v>
                </c:pt>
                <c:pt idx="625">
                  <c:v>35.45918367346939</c:v>
                </c:pt>
                <c:pt idx="626">
                  <c:v>35.515873015873019</c:v>
                </c:pt>
                <c:pt idx="627">
                  <c:v>35.572562358276649</c:v>
                </c:pt>
                <c:pt idx="628">
                  <c:v>35.629251700680271</c:v>
                </c:pt>
                <c:pt idx="629">
                  <c:v>35.685941043083901</c:v>
                </c:pt>
                <c:pt idx="630">
                  <c:v>35.74263038548753</c:v>
                </c:pt>
                <c:pt idx="631">
                  <c:v>35.799319727891159</c:v>
                </c:pt>
                <c:pt idx="632">
                  <c:v>35.856009070294789</c:v>
                </c:pt>
                <c:pt idx="633">
                  <c:v>35.912698412698418</c:v>
                </c:pt>
                <c:pt idx="634">
                  <c:v>35.969387755102041</c:v>
                </c:pt>
                <c:pt idx="635">
                  <c:v>36.02607709750567</c:v>
                </c:pt>
                <c:pt idx="636">
                  <c:v>36.0827664399093</c:v>
                </c:pt>
                <c:pt idx="637">
                  <c:v>36.139455782312929</c:v>
                </c:pt>
                <c:pt idx="638">
                  <c:v>36.196145124716558</c:v>
                </c:pt>
                <c:pt idx="639">
                  <c:v>36.252834467120181</c:v>
                </c:pt>
                <c:pt idx="640">
                  <c:v>36.30952380952381</c:v>
                </c:pt>
                <c:pt idx="641">
                  <c:v>36.36621315192744</c:v>
                </c:pt>
                <c:pt idx="642">
                  <c:v>36.422902494331069</c:v>
                </c:pt>
                <c:pt idx="643">
                  <c:v>36.479591836734699</c:v>
                </c:pt>
                <c:pt idx="644">
                  <c:v>36.536281179138328</c:v>
                </c:pt>
                <c:pt idx="645">
                  <c:v>36.59297052154195</c:v>
                </c:pt>
                <c:pt idx="646">
                  <c:v>36.64965986394558</c:v>
                </c:pt>
                <c:pt idx="647">
                  <c:v>36.706349206349209</c:v>
                </c:pt>
                <c:pt idx="648">
                  <c:v>36.763038548752839</c:v>
                </c:pt>
                <c:pt idx="649">
                  <c:v>36.819727891156468</c:v>
                </c:pt>
                <c:pt idx="650">
                  <c:v>36.87641723356009</c:v>
                </c:pt>
                <c:pt idx="651">
                  <c:v>36.93310657596372</c:v>
                </c:pt>
                <c:pt idx="652">
                  <c:v>36.989795918367349</c:v>
                </c:pt>
                <c:pt idx="653">
                  <c:v>37.046485260770979</c:v>
                </c:pt>
                <c:pt idx="654">
                  <c:v>37.103174603174608</c:v>
                </c:pt>
                <c:pt idx="655">
                  <c:v>37.15986394557823</c:v>
                </c:pt>
                <c:pt idx="656">
                  <c:v>37.21655328798186</c:v>
                </c:pt>
                <c:pt idx="657">
                  <c:v>37.273242630385489</c:v>
                </c:pt>
                <c:pt idx="658">
                  <c:v>37.329931972789119</c:v>
                </c:pt>
                <c:pt idx="659">
                  <c:v>37.386621315192748</c:v>
                </c:pt>
                <c:pt idx="660">
                  <c:v>37.443310657596378</c:v>
                </c:pt>
                <c:pt idx="661">
                  <c:v>37.5</c:v>
                </c:pt>
                <c:pt idx="662">
                  <c:v>37.556689342403629</c:v>
                </c:pt>
                <c:pt idx="663">
                  <c:v>37.613378684807259</c:v>
                </c:pt>
                <c:pt idx="664">
                  <c:v>37.670068027210888</c:v>
                </c:pt>
                <c:pt idx="665">
                  <c:v>37.726757369614518</c:v>
                </c:pt>
                <c:pt idx="666">
                  <c:v>37.78344671201814</c:v>
                </c:pt>
                <c:pt idx="667">
                  <c:v>37.84013605442177</c:v>
                </c:pt>
                <c:pt idx="668">
                  <c:v>37.896825396825399</c:v>
                </c:pt>
                <c:pt idx="669">
                  <c:v>37.953514739229028</c:v>
                </c:pt>
                <c:pt idx="670">
                  <c:v>38.010204081632658</c:v>
                </c:pt>
                <c:pt idx="671">
                  <c:v>38.06689342403628</c:v>
                </c:pt>
                <c:pt idx="672">
                  <c:v>38.12358276643991</c:v>
                </c:pt>
                <c:pt idx="673">
                  <c:v>38.180272108843539</c:v>
                </c:pt>
                <c:pt idx="674">
                  <c:v>38.236961451247168</c:v>
                </c:pt>
                <c:pt idx="675">
                  <c:v>38.293650793650798</c:v>
                </c:pt>
                <c:pt idx="676">
                  <c:v>38.350340136054427</c:v>
                </c:pt>
                <c:pt idx="677">
                  <c:v>38.40702947845805</c:v>
                </c:pt>
                <c:pt idx="678">
                  <c:v>38.463718820861679</c:v>
                </c:pt>
                <c:pt idx="679">
                  <c:v>38.520408163265309</c:v>
                </c:pt>
                <c:pt idx="680">
                  <c:v>38.577097505668938</c:v>
                </c:pt>
                <c:pt idx="681">
                  <c:v>38.633786848072567</c:v>
                </c:pt>
                <c:pt idx="682">
                  <c:v>38.69047619047619</c:v>
                </c:pt>
                <c:pt idx="683">
                  <c:v>38.747165532879819</c:v>
                </c:pt>
                <c:pt idx="684">
                  <c:v>38.803854875283449</c:v>
                </c:pt>
                <c:pt idx="685">
                  <c:v>38.860544217687078</c:v>
                </c:pt>
                <c:pt idx="686">
                  <c:v>38.917233560090708</c:v>
                </c:pt>
                <c:pt idx="687">
                  <c:v>38.973922902494337</c:v>
                </c:pt>
                <c:pt idx="688">
                  <c:v>39.030612244897959</c:v>
                </c:pt>
                <c:pt idx="689">
                  <c:v>39.087301587301589</c:v>
                </c:pt>
                <c:pt idx="690">
                  <c:v>39.143990929705218</c:v>
                </c:pt>
                <c:pt idx="691">
                  <c:v>39.200680272108848</c:v>
                </c:pt>
                <c:pt idx="692">
                  <c:v>39.257369614512477</c:v>
                </c:pt>
                <c:pt idx="693">
                  <c:v>39.314058956916099</c:v>
                </c:pt>
                <c:pt idx="694">
                  <c:v>39.370748299319729</c:v>
                </c:pt>
                <c:pt idx="695">
                  <c:v>39.427437641723358</c:v>
                </c:pt>
                <c:pt idx="696">
                  <c:v>39.484126984126988</c:v>
                </c:pt>
                <c:pt idx="697">
                  <c:v>39.540816326530617</c:v>
                </c:pt>
                <c:pt idx="698">
                  <c:v>39.59750566893424</c:v>
                </c:pt>
                <c:pt idx="699">
                  <c:v>39.654195011337869</c:v>
                </c:pt>
                <c:pt idx="700">
                  <c:v>39.710884353741498</c:v>
                </c:pt>
                <c:pt idx="701">
                  <c:v>39.767573696145128</c:v>
                </c:pt>
                <c:pt idx="702">
                  <c:v>39.824263038548757</c:v>
                </c:pt>
                <c:pt idx="703">
                  <c:v>39.880952380952387</c:v>
                </c:pt>
                <c:pt idx="704">
                  <c:v>39.937641723356009</c:v>
                </c:pt>
                <c:pt idx="705">
                  <c:v>39.994331065759638</c:v>
                </c:pt>
                <c:pt idx="706">
                  <c:v>40.051020408163268</c:v>
                </c:pt>
                <c:pt idx="707">
                  <c:v>40.107709750566897</c:v>
                </c:pt>
                <c:pt idx="708">
                  <c:v>40.164399092970527</c:v>
                </c:pt>
                <c:pt idx="709">
                  <c:v>40.221088435374149</c:v>
                </c:pt>
                <c:pt idx="710">
                  <c:v>40.277777777777779</c:v>
                </c:pt>
                <c:pt idx="711">
                  <c:v>40.334467120181408</c:v>
                </c:pt>
                <c:pt idx="712">
                  <c:v>40.391156462585037</c:v>
                </c:pt>
                <c:pt idx="713">
                  <c:v>40.447845804988667</c:v>
                </c:pt>
                <c:pt idx="714">
                  <c:v>40.504535147392296</c:v>
                </c:pt>
                <c:pt idx="715">
                  <c:v>40.561224489795919</c:v>
                </c:pt>
                <c:pt idx="716">
                  <c:v>40.617913832199548</c:v>
                </c:pt>
                <c:pt idx="717">
                  <c:v>40.674603174603178</c:v>
                </c:pt>
                <c:pt idx="718">
                  <c:v>40.731292517006807</c:v>
                </c:pt>
                <c:pt idx="719">
                  <c:v>40.787981859410436</c:v>
                </c:pt>
                <c:pt idx="720">
                  <c:v>40.844671201814059</c:v>
                </c:pt>
                <c:pt idx="721">
                  <c:v>40.901360544217688</c:v>
                </c:pt>
                <c:pt idx="722">
                  <c:v>40.958049886621318</c:v>
                </c:pt>
                <c:pt idx="723">
                  <c:v>41.014739229024947</c:v>
                </c:pt>
                <c:pt idx="724">
                  <c:v>41.071428571428577</c:v>
                </c:pt>
                <c:pt idx="725">
                  <c:v>41.128117913832199</c:v>
                </c:pt>
                <c:pt idx="726">
                  <c:v>41.184807256235828</c:v>
                </c:pt>
                <c:pt idx="727">
                  <c:v>41.241496598639458</c:v>
                </c:pt>
                <c:pt idx="728">
                  <c:v>41.298185941043087</c:v>
                </c:pt>
                <c:pt idx="729">
                  <c:v>41.354875283446717</c:v>
                </c:pt>
                <c:pt idx="730">
                  <c:v>41.411564625850346</c:v>
                </c:pt>
                <c:pt idx="731">
                  <c:v>41.468253968253968</c:v>
                </c:pt>
                <c:pt idx="732">
                  <c:v>41.524943310657598</c:v>
                </c:pt>
                <c:pt idx="733">
                  <c:v>41.581632653061227</c:v>
                </c:pt>
                <c:pt idx="734">
                  <c:v>41.638321995464857</c:v>
                </c:pt>
                <c:pt idx="735">
                  <c:v>41.695011337868486</c:v>
                </c:pt>
                <c:pt idx="736">
                  <c:v>41.751700680272108</c:v>
                </c:pt>
                <c:pt idx="737">
                  <c:v>41.808390022675738</c:v>
                </c:pt>
                <c:pt idx="738">
                  <c:v>41.865079365079367</c:v>
                </c:pt>
                <c:pt idx="739">
                  <c:v>41.921768707482997</c:v>
                </c:pt>
                <c:pt idx="740">
                  <c:v>41.978458049886626</c:v>
                </c:pt>
                <c:pt idx="741">
                  <c:v>42.035147392290256</c:v>
                </c:pt>
                <c:pt idx="742">
                  <c:v>42.091836734693878</c:v>
                </c:pt>
                <c:pt idx="743">
                  <c:v>42.148526077097507</c:v>
                </c:pt>
                <c:pt idx="744">
                  <c:v>42.205215419501137</c:v>
                </c:pt>
                <c:pt idx="745">
                  <c:v>42.261904761904766</c:v>
                </c:pt>
                <c:pt idx="746">
                  <c:v>42.318594104308396</c:v>
                </c:pt>
                <c:pt idx="747">
                  <c:v>42.375283446712018</c:v>
                </c:pt>
                <c:pt idx="748">
                  <c:v>42.431972789115648</c:v>
                </c:pt>
                <c:pt idx="749">
                  <c:v>42.488662131519277</c:v>
                </c:pt>
                <c:pt idx="750">
                  <c:v>42.545351473922906</c:v>
                </c:pt>
                <c:pt idx="751">
                  <c:v>42.602040816326536</c:v>
                </c:pt>
                <c:pt idx="752">
                  <c:v>42.658730158730158</c:v>
                </c:pt>
                <c:pt idx="753">
                  <c:v>42.715419501133788</c:v>
                </c:pt>
                <c:pt idx="754">
                  <c:v>42.772108843537417</c:v>
                </c:pt>
                <c:pt idx="755">
                  <c:v>42.828798185941046</c:v>
                </c:pt>
                <c:pt idx="756">
                  <c:v>42.885487528344676</c:v>
                </c:pt>
                <c:pt idx="757">
                  <c:v>42.942176870748305</c:v>
                </c:pt>
                <c:pt idx="758">
                  <c:v>42.998866213151928</c:v>
                </c:pt>
                <c:pt idx="759">
                  <c:v>43.055555555555557</c:v>
                </c:pt>
                <c:pt idx="760">
                  <c:v>43.112244897959187</c:v>
                </c:pt>
                <c:pt idx="761">
                  <c:v>43.168934240362816</c:v>
                </c:pt>
                <c:pt idx="762">
                  <c:v>43.225623582766445</c:v>
                </c:pt>
                <c:pt idx="763">
                  <c:v>43.282312925170068</c:v>
                </c:pt>
                <c:pt idx="764">
                  <c:v>43.339002267573697</c:v>
                </c:pt>
                <c:pt idx="765">
                  <c:v>43.395691609977327</c:v>
                </c:pt>
                <c:pt idx="766">
                  <c:v>43.452380952380956</c:v>
                </c:pt>
                <c:pt idx="767">
                  <c:v>43.509070294784586</c:v>
                </c:pt>
                <c:pt idx="768">
                  <c:v>43.565759637188215</c:v>
                </c:pt>
                <c:pt idx="769">
                  <c:v>43.622448979591837</c:v>
                </c:pt>
                <c:pt idx="770">
                  <c:v>43.679138321995467</c:v>
                </c:pt>
                <c:pt idx="771">
                  <c:v>43.735827664399096</c:v>
                </c:pt>
                <c:pt idx="772">
                  <c:v>43.792517006802726</c:v>
                </c:pt>
                <c:pt idx="773">
                  <c:v>43.849206349206355</c:v>
                </c:pt>
                <c:pt idx="774">
                  <c:v>43.905895691609977</c:v>
                </c:pt>
                <c:pt idx="775">
                  <c:v>43.962585034013607</c:v>
                </c:pt>
                <c:pt idx="776">
                  <c:v>44.019274376417236</c:v>
                </c:pt>
                <c:pt idx="777">
                  <c:v>44.075963718820866</c:v>
                </c:pt>
                <c:pt idx="778">
                  <c:v>44.132653061224495</c:v>
                </c:pt>
                <c:pt idx="779">
                  <c:v>44.189342403628117</c:v>
                </c:pt>
                <c:pt idx="780">
                  <c:v>44.246031746031747</c:v>
                </c:pt>
                <c:pt idx="781">
                  <c:v>44.302721088435376</c:v>
                </c:pt>
                <c:pt idx="782">
                  <c:v>44.359410430839006</c:v>
                </c:pt>
                <c:pt idx="783">
                  <c:v>44.416099773242635</c:v>
                </c:pt>
                <c:pt idx="784">
                  <c:v>44.472789115646265</c:v>
                </c:pt>
                <c:pt idx="785">
                  <c:v>44.529478458049887</c:v>
                </c:pt>
                <c:pt idx="786">
                  <c:v>44.586167800453516</c:v>
                </c:pt>
                <c:pt idx="787">
                  <c:v>44.642857142857146</c:v>
                </c:pt>
                <c:pt idx="788">
                  <c:v>44.699546485260775</c:v>
                </c:pt>
                <c:pt idx="789">
                  <c:v>44.756235827664405</c:v>
                </c:pt>
                <c:pt idx="790">
                  <c:v>44.812925170068027</c:v>
                </c:pt>
                <c:pt idx="791">
                  <c:v>44.869614512471657</c:v>
                </c:pt>
                <c:pt idx="792">
                  <c:v>44.926303854875286</c:v>
                </c:pt>
                <c:pt idx="793">
                  <c:v>44.982993197278915</c:v>
                </c:pt>
                <c:pt idx="794">
                  <c:v>45.039682539682545</c:v>
                </c:pt>
                <c:pt idx="795">
                  <c:v>45.096371882086167</c:v>
                </c:pt>
                <c:pt idx="796">
                  <c:v>45.153061224489797</c:v>
                </c:pt>
                <c:pt idx="797">
                  <c:v>45.209750566893426</c:v>
                </c:pt>
                <c:pt idx="798">
                  <c:v>45.266439909297056</c:v>
                </c:pt>
                <c:pt idx="799">
                  <c:v>45.323129251700685</c:v>
                </c:pt>
                <c:pt idx="800">
                  <c:v>45.379818594104314</c:v>
                </c:pt>
                <c:pt idx="801">
                  <c:v>45.436507936507937</c:v>
                </c:pt>
                <c:pt idx="802">
                  <c:v>45.493197278911566</c:v>
                </c:pt>
                <c:pt idx="803">
                  <c:v>45.549886621315196</c:v>
                </c:pt>
                <c:pt idx="804">
                  <c:v>45.606575963718825</c:v>
                </c:pt>
                <c:pt idx="805">
                  <c:v>45.663265306122454</c:v>
                </c:pt>
                <c:pt idx="806">
                  <c:v>45.719954648526077</c:v>
                </c:pt>
                <c:pt idx="807">
                  <c:v>45.776643990929706</c:v>
                </c:pt>
                <c:pt idx="808">
                  <c:v>45.833333333333336</c:v>
                </c:pt>
                <c:pt idx="809">
                  <c:v>45.890022675736965</c:v>
                </c:pt>
                <c:pt idx="810">
                  <c:v>45.946712018140595</c:v>
                </c:pt>
                <c:pt idx="811">
                  <c:v>46.003401360544224</c:v>
                </c:pt>
                <c:pt idx="812">
                  <c:v>46.060090702947846</c:v>
                </c:pt>
                <c:pt idx="813">
                  <c:v>46.116780045351476</c:v>
                </c:pt>
                <c:pt idx="814">
                  <c:v>46.173469387755105</c:v>
                </c:pt>
                <c:pt idx="815">
                  <c:v>46.230158730158735</c:v>
                </c:pt>
                <c:pt idx="816">
                  <c:v>46.286848072562364</c:v>
                </c:pt>
                <c:pt idx="817">
                  <c:v>46.343537414965986</c:v>
                </c:pt>
                <c:pt idx="818">
                  <c:v>46.400226757369616</c:v>
                </c:pt>
                <c:pt idx="819">
                  <c:v>46.456916099773245</c:v>
                </c:pt>
                <c:pt idx="820">
                  <c:v>46.513605442176875</c:v>
                </c:pt>
                <c:pt idx="821">
                  <c:v>46.570294784580504</c:v>
                </c:pt>
                <c:pt idx="822">
                  <c:v>46.626984126984127</c:v>
                </c:pt>
                <c:pt idx="823">
                  <c:v>46.683673469387756</c:v>
                </c:pt>
                <c:pt idx="824">
                  <c:v>46.740362811791385</c:v>
                </c:pt>
                <c:pt idx="825">
                  <c:v>46.797052154195015</c:v>
                </c:pt>
                <c:pt idx="826">
                  <c:v>46.853741496598644</c:v>
                </c:pt>
                <c:pt idx="827">
                  <c:v>46.910430839002274</c:v>
                </c:pt>
                <c:pt idx="828">
                  <c:v>46.967120181405896</c:v>
                </c:pt>
                <c:pt idx="829">
                  <c:v>47.023809523809526</c:v>
                </c:pt>
                <c:pt idx="830">
                  <c:v>47.080498866213155</c:v>
                </c:pt>
                <c:pt idx="831">
                  <c:v>47.137188208616784</c:v>
                </c:pt>
                <c:pt idx="832">
                  <c:v>47.193877551020414</c:v>
                </c:pt>
                <c:pt idx="833">
                  <c:v>47.250566893424036</c:v>
                </c:pt>
                <c:pt idx="834">
                  <c:v>47.307256235827666</c:v>
                </c:pt>
                <c:pt idx="835">
                  <c:v>47.363945578231295</c:v>
                </c:pt>
                <c:pt idx="836">
                  <c:v>47.420634920634924</c:v>
                </c:pt>
                <c:pt idx="837">
                  <c:v>47.477324263038554</c:v>
                </c:pt>
                <c:pt idx="838">
                  <c:v>47.534013605442183</c:v>
                </c:pt>
                <c:pt idx="839">
                  <c:v>47.590702947845806</c:v>
                </c:pt>
                <c:pt idx="840">
                  <c:v>47.647392290249435</c:v>
                </c:pt>
                <c:pt idx="841">
                  <c:v>47.704081632653065</c:v>
                </c:pt>
                <c:pt idx="842">
                  <c:v>47.760770975056694</c:v>
                </c:pt>
                <c:pt idx="843">
                  <c:v>47.817460317460323</c:v>
                </c:pt>
                <c:pt idx="844">
                  <c:v>47.874149659863946</c:v>
                </c:pt>
                <c:pt idx="845">
                  <c:v>47.930839002267575</c:v>
                </c:pt>
                <c:pt idx="846">
                  <c:v>47.987528344671205</c:v>
                </c:pt>
                <c:pt idx="847">
                  <c:v>48.044217687074834</c:v>
                </c:pt>
                <c:pt idx="848">
                  <c:v>48.100907029478464</c:v>
                </c:pt>
                <c:pt idx="849">
                  <c:v>48.157596371882086</c:v>
                </c:pt>
                <c:pt idx="850">
                  <c:v>48.214285714285715</c:v>
                </c:pt>
                <c:pt idx="851">
                  <c:v>48.270975056689345</c:v>
                </c:pt>
                <c:pt idx="852">
                  <c:v>48.327664399092974</c:v>
                </c:pt>
                <c:pt idx="853">
                  <c:v>48.384353741496604</c:v>
                </c:pt>
                <c:pt idx="854">
                  <c:v>48.441043083900233</c:v>
                </c:pt>
                <c:pt idx="855">
                  <c:v>48.497732426303855</c:v>
                </c:pt>
                <c:pt idx="856">
                  <c:v>48.554421768707485</c:v>
                </c:pt>
                <c:pt idx="857">
                  <c:v>48.611111111111114</c:v>
                </c:pt>
                <c:pt idx="858">
                  <c:v>48.667800453514744</c:v>
                </c:pt>
                <c:pt idx="859">
                  <c:v>48.724489795918373</c:v>
                </c:pt>
                <c:pt idx="860">
                  <c:v>48.781179138321995</c:v>
                </c:pt>
                <c:pt idx="861">
                  <c:v>48.837868480725625</c:v>
                </c:pt>
                <c:pt idx="862">
                  <c:v>48.894557823129254</c:v>
                </c:pt>
                <c:pt idx="863">
                  <c:v>48.951247165532884</c:v>
                </c:pt>
                <c:pt idx="864">
                  <c:v>49.007936507936513</c:v>
                </c:pt>
                <c:pt idx="865">
                  <c:v>49.064625850340143</c:v>
                </c:pt>
                <c:pt idx="866">
                  <c:v>49.121315192743765</c:v>
                </c:pt>
                <c:pt idx="867">
                  <c:v>49.178004535147394</c:v>
                </c:pt>
                <c:pt idx="868">
                  <c:v>49.234693877551024</c:v>
                </c:pt>
                <c:pt idx="869">
                  <c:v>49.291383219954653</c:v>
                </c:pt>
                <c:pt idx="870">
                  <c:v>49.348072562358283</c:v>
                </c:pt>
                <c:pt idx="871">
                  <c:v>49.404761904761905</c:v>
                </c:pt>
                <c:pt idx="872">
                  <c:v>49.461451247165535</c:v>
                </c:pt>
                <c:pt idx="873">
                  <c:v>49.518140589569164</c:v>
                </c:pt>
                <c:pt idx="874">
                  <c:v>49.574829931972793</c:v>
                </c:pt>
                <c:pt idx="875">
                  <c:v>49.631519274376423</c:v>
                </c:pt>
                <c:pt idx="876">
                  <c:v>49.688208616780045</c:v>
                </c:pt>
                <c:pt idx="877">
                  <c:v>49.744897959183675</c:v>
                </c:pt>
                <c:pt idx="878">
                  <c:v>49.801587301587304</c:v>
                </c:pt>
                <c:pt idx="879">
                  <c:v>49.858276643990934</c:v>
                </c:pt>
                <c:pt idx="880">
                  <c:v>49.914965986394563</c:v>
                </c:pt>
                <c:pt idx="881">
                  <c:v>49.971655328798192</c:v>
                </c:pt>
                <c:pt idx="882">
                  <c:v>50.028344671201815</c:v>
                </c:pt>
                <c:pt idx="883">
                  <c:v>50.085034013605444</c:v>
                </c:pt>
                <c:pt idx="884">
                  <c:v>50.141723356009074</c:v>
                </c:pt>
                <c:pt idx="885">
                  <c:v>50.198412698412703</c:v>
                </c:pt>
                <c:pt idx="886">
                  <c:v>50.255102040816332</c:v>
                </c:pt>
                <c:pt idx="887">
                  <c:v>50.311791383219955</c:v>
                </c:pt>
                <c:pt idx="888">
                  <c:v>50.368480725623584</c:v>
                </c:pt>
                <c:pt idx="889">
                  <c:v>50.425170068027214</c:v>
                </c:pt>
                <c:pt idx="890">
                  <c:v>50.481859410430843</c:v>
                </c:pt>
                <c:pt idx="891">
                  <c:v>50.538548752834473</c:v>
                </c:pt>
                <c:pt idx="892">
                  <c:v>50.595238095238095</c:v>
                </c:pt>
                <c:pt idx="893">
                  <c:v>50.651927437641724</c:v>
                </c:pt>
                <c:pt idx="894">
                  <c:v>50.708616780045354</c:v>
                </c:pt>
                <c:pt idx="895">
                  <c:v>50.765306122448983</c:v>
                </c:pt>
                <c:pt idx="896">
                  <c:v>50.821995464852613</c:v>
                </c:pt>
                <c:pt idx="897">
                  <c:v>50.878684807256242</c:v>
                </c:pt>
                <c:pt idx="898">
                  <c:v>50.935374149659864</c:v>
                </c:pt>
                <c:pt idx="899">
                  <c:v>50.992063492063494</c:v>
                </c:pt>
                <c:pt idx="900">
                  <c:v>51.048752834467123</c:v>
                </c:pt>
                <c:pt idx="901">
                  <c:v>51.105442176870753</c:v>
                </c:pt>
                <c:pt idx="902">
                  <c:v>51.162131519274382</c:v>
                </c:pt>
                <c:pt idx="903">
                  <c:v>51.218820861678005</c:v>
                </c:pt>
                <c:pt idx="904">
                  <c:v>51.275510204081634</c:v>
                </c:pt>
                <c:pt idx="905">
                  <c:v>51.332199546485263</c:v>
                </c:pt>
                <c:pt idx="906">
                  <c:v>51.388888888888893</c:v>
                </c:pt>
                <c:pt idx="907">
                  <c:v>51.445578231292522</c:v>
                </c:pt>
                <c:pt idx="908">
                  <c:v>51.502267573696152</c:v>
                </c:pt>
                <c:pt idx="909">
                  <c:v>51.558956916099774</c:v>
                </c:pt>
                <c:pt idx="910">
                  <c:v>51.615646258503403</c:v>
                </c:pt>
                <c:pt idx="911">
                  <c:v>51.672335600907033</c:v>
                </c:pt>
                <c:pt idx="912">
                  <c:v>51.729024943310662</c:v>
                </c:pt>
                <c:pt idx="913">
                  <c:v>51.785714285714292</c:v>
                </c:pt>
                <c:pt idx="914">
                  <c:v>51.842403628117914</c:v>
                </c:pt>
                <c:pt idx="915">
                  <c:v>51.899092970521544</c:v>
                </c:pt>
                <c:pt idx="916">
                  <c:v>51.955782312925173</c:v>
                </c:pt>
                <c:pt idx="917">
                  <c:v>52.012471655328802</c:v>
                </c:pt>
                <c:pt idx="918">
                  <c:v>52.069160997732432</c:v>
                </c:pt>
                <c:pt idx="919">
                  <c:v>52.125850340136054</c:v>
                </c:pt>
                <c:pt idx="920">
                  <c:v>52.182539682539684</c:v>
                </c:pt>
                <c:pt idx="921">
                  <c:v>52.239229024943313</c:v>
                </c:pt>
                <c:pt idx="922">
                  <c:v>52.295918367346943</c:v>
                </c:pt>
                <c:pt idx="923">
                  <c:v>52.352607709750572</c:v>
                </c:pt>
                <c:pt idx="924">
                  <c:v>52.409297052154201</c:v>
                </c:pt>
                <c:pt idx="925">
                  <c:v>52.465986394557824</c:v>
                </c:pt>
                <c:pt idx="926">
                  <c:v>52.522675736961453</c:v>
                </c:pt>
                <c:pt idx="927">
                  <c:v>52.579365079365083</c:v>
                </c:pt>
                <c:pt idx="928">
                  <c:v>52.636054421768712</c:v>
                </c:pt>
                <c:pt idx="929">
                  <c:v>52.692743764172342</c:v>
                </c:pt>
                <c:pt idx="930">
                  <c:v>52.749433106575964</c:v>
                </c:pt>
                <c:pt idx="931">
                  <c:v>52.806122448979593</c:v>
                </c:pt>
                <c:pt idx="932">
                  <c:v>52.862811791383223</c:v>
                </c:pt>
                <c:pt idx="933">
                  <c:v>52.919501133786852</c:v>
                </c:pt>
                <c:pt idx="934">
                  <c:v>52.976190476190482</c:v>
                </c:pt>
                <c:pt idx="935">
                  <c:v>53.032879818594111</c:v>
                </c:pt>
                <c:pt idx="936">
                  <c:v>53.089569160997733</c:v>
                </c:pt>
                <c:pt idx="937">
                  <c:v>53.146258503401363</c:v>
                </c:pt>
                <c:pt idx="938">
                  <c:v>53.202947845804992</c:v>
                </c:pt>
                <c:pt idx="939">
                  <c:v>53.259637188208622</c:v>
                </c:pt>
                <c:pt idx="940">
                  <c:v>53.316326530612251</c:v>
                </c:pt>
                <c:pt idx="941">
                  <c:v>53.373015873015873</c:v>
                </c:pt>
                <c:pt idx="942">
                  <c:v>53.429705215419503</c:v>
                </c:pt>
                <c:pt idx="943">
                  <c:v>53.486394557823132</c:v>
                </c:pt>
                <c:pt idx="944">
                  <c:v>53.543083900226762</c:v>
                </c:pt>
                <c:pt idx="945">
                  <c:v>53.599773242630391</c:v>
                </c:pt>
                <c:pt idx="946">
                  <c:v>53.656462585034014</c:v>
                </c:pt>
                <c:pt idx="947">
                  <c:v>53.713151927437643</c:v>
                </c:pt>
                <c:pt idx="948">
                  <c:v>53.769841269841272</c:v>
                </c:pt>
                <c:pt idx="949">
                  <c:v>53.826530612244902</c:v>
                </c:pt>
                <c:pt idx="950">
                  <c:v>53.883219954648531</c:v>
                </c:pt>
                <c:pt idx="951">
                  <c:v>53.939909297052161</c:v>
                </c:pt>
                <c:pt idx="952">
                  <c:v>53.996598639455783</c:v>
                </c:pt>
                <c:pt idx="953">
                  <c:v>54.053287981859413</c:v>
                </c:pt>
                <c:pt idx="954">
                  <c:v>54.109977324263042</c:v>
                </c:pt>
                <c:pt idx="955">
                  <c:v>54.166666666666671</c:v>
                </c:pt>
                <c:pt idx="956">
                  <c:v>54.223356009070301</c:v>
                </c:pt>
                <c:pt idx="957">
                  <c:v>54.280045351473923</c:v>
                </c:pt>
                <c:pt idx="958">
                  <c:v>54.336734693877553</c:v>
                </c:pt>
                <c:pt idx="959">
                  <c:v>54.393424036281182</c:v>
                </c:pt>
                <c:pt idx="960">
                  <c:v>54.450113378684811</c:v>
                </c:pt>
                <c:pt idx="961">
                  <c:v>54.506802721088441</c:v>
                </c:pt>
                <c:pt idx="962">
                  <c:v>54.56349206349207</c:v>
                </c:pt>
                <c:pt idx="963">
                  <c:v>54.620181405895693</c:v>
                </c:pt>
                <c:pt idx="964">
                  <c:v>54.676870748299322</c:v>
                </c:pt>
                <c:pt idx="965">
                  <c:v>54.733560090702952</c:v>
                </c:pt>
                <c:pt idx="966">
                  <c:v>54.790249433106581</c:v>
                </c:pt>
                <c:pt idx="967">
                  <c:v>54.84693877551021</c:v>
                </c:pt>
                <c:pt idx="968">
                  <c:v>54.903628117913833</c:v>
                </c:pt>
                <c:pt idx="969">
                  <c:v>54.960317460317462</c:v>
                </c:pt>
                <c:pt idx="970">
                  <c:v>55.017006802721092</c:v>
                </c:pt>
                <c:pt idx="971">
                  <c:v>55.073696145124721</c:v>
                </c:pt>
                <c:pt idx="972">
                  <c:v>55.130385487528351</c:v>
                </c:pt>
                <c:pt idx="973">
                  <c:v>55.187074829931973</c:v>
                </c:pt>
                <c:pt idx="974">
                  <c:v>55.243764172335602</c:v>
                </c:pt>
                <c:pt idx="975">
                  <c:v>55.300453514739232</c:v>
                </c:pt>
                <c:pt idx="976">
                  <c:v>55.357142857142861</c:v>
                </c:pt>
                <c:pt idx="977">
                  <c:v>55.413832199546491</c:v>
                </c:pt>
                <c:pt idx="978">
                  <c:v>55.47052154195012</c:v>
                </c:pt>
                <c:pt idx="979">
                  <c:v>55.527210884353742</c:v>
                </c:pt>
                <c:pt idx="980">
                  <c:v>55.583900226757372</c:v>
                </c:pt>
                <c:pt idx="981">
                  <c:v>55.640589569161001</c:v>
                </c:pt>
                <c:pt idx="982">
                  <c:v>55.697278911564631</c:v>
                </c:pt>
                <c:pt idx="983">
                  <c:v>55.75396825396826</c:v>
                </c:pt>
                <c:pt idx="984">
                  <c:v>55.810657596371883</c:v>
                </c:pt>
                <c:pt idx="985">
                  <c:v>55.867346938775512</c:v>
                </c:pt>
                <c:pt idx="986">
                  <c:v>55.924036281179141</c:v>
                </c:pt>
                <c:pt idx="987">
                  <c:v>55.980725623582771</c:v>
                </c:pt>
                <c:pt idx="988">
                  <c:v>56.0374149659864</c:v>
                </c:pt>
                <c:pt idx="989">
                  <c:v>56.094104308390023</c:v>
                </c:pt>
                <c:pt idx="990">
                  <c:v>56.150793650793652</c:v>
                </c:pt>
                <c:pt idx="991">
                  <c:v>56.207482993197281</c:v>
                </c:pt>
                <c:pt idx="992">
                  <c:v>56.264172335600911</c:v>
                </c:pt>
                <c:pt idx="993">
                  <c:v>56.32086167800454</c:v>
                </c:pt>
                <c:pt idx="994">
                  <c:v>56.37755102040817</c:v>
                </c:pt>
                <c:pt idx="995">
                  <c:v>56.434240362811792</c:v>
                </c:pt>
                <c:pt idx="996">
                  <c:v>56.490929705215422</c:v>
                </c:pt>
                <c:pt idx="997">
                  <c:v>56.547619047619051</c:v>
                </c:pt>
                <c:pt idx="998">
                  <c:v>56.60430839002268</c:v>
                </c:pt>
                <c:pt idx="999">
                  <c:v>56.66099773242631</c:v>
                </c:pt>
                <c:pt idx="1000">
                  <c:v>56.717687074829932</c:v>
                </c:pt>
                <c:pt idx="1001">
                  <c:v>56.774376417233562</c:v>
                </c:pt>
                <c:pt idx="1002">
                  <c:v>56.831065759637191</c:v>
                </c:pt>
                <c:pt idx="1003">
                  <c:v>56.887755102040821</c:v>
                </c:pt>
                <c:pt idx="1004">
                  <c:v>56.94444444444445</c:v>
                </c:pt>
                <c:pt idx="1005">
                  <c:v>57.001133786848079</c:v>
                </c:pt>
                <c:pt idx="1006">
                  <c:v>57.057823129251702</c:v>
                </c:pt>
                <c:pt idx="1007">
                  <c:v>57.114512471655331</c:v>
                </c:pt>
                <c:pt idx="1008">
                  <c:v>57.171201814058961</c:v>
                </c:pt>
                <c:pt idx="1009">
                  <c:v>57.22789115646259</c:v>
                </c:pt>
                <c:pt idx="1010">
                  <c:v>57.28458049886622</c:v>
                </c:pt>
                <c:pt idx="1011">
                  <c:v>57.341269841269842</c:v>
                </c:pt>
                <c:pt idx="1012">
                  <c:v>57.397959183673471</c:v>
                </c:pt>
                <c:pt idx="1013">
                  <c:v>57.454648526077101</c:v>
                </c:pt>
                <c:pt idx="1014">
                  <c:v>57.51133786848073</c:v>
                </c:pt>
                <c:pt idx="1015">
                  <c:v>57.56802721088436</c:v>
                </c:pt>
                <c:pt idx="1016">
                  <c:v>57.624716553287982</c:v>
                </c:pt>
                <c:pt idx="1017">
                  <c:v>57.681405895691611</c:v>
                </c:pt>
                <c:pt idx="1018">
                  <c:v>57.738095238095241</c:v>
                </c:pt>
                <c:pt idx="1019">
                  <c:v>57.79478458049887</c:v>
                </c:pt>
                <c:pt idx="1020">
                  <c:v>57.8514739229025</c:v>
                </c:pt>
                <c:pt idx="1021">
                  <c:v>57.908163265306129</c:v>
                </c:pt>
                <c:pt idx="1022">
                  <c:v>57.964852607709751</c:v>
                </c:pt>
                <c:pt idx="1023">
                  <c:v>58.021541950113381</c:v>
                </c:pt>
                <c:pt idx="1024">
                  <c:v>58.07823129251701</c:v>
                </c:pt>
                <c:pt idx="1025">
                  <c:v>58.13492063492064</c:v>
                </c:pt>
                <c:pt idx="1026">
                  <c:v>58.191609977324269</c:v>
                </c:pt>
                <c:pt idx="1027">
                  <c:v>58.248299319727892</c:v>
                </c:pt>
                <c:pt idx="1028">
                  <c:v>58.304988662131521</c:v>
                </c:pt>
                <c:pt idx="1029">
                  <c:v>58.36167800453515</c:v>
                </c:pt>
                <c:pt idx="1030">
                  <c:v>58.41836734693878</c:v>
                </c:pt>
                <c:pt idx="1031">
                  <c:v>58.475056689342409</c:v>
                </c:pt>
                <c:pt idx="1032">
                  <c:v>58.531746031746039</c:v>
                </c:pt>
                <c:pt idx="1033">
                  <c:v>58.588435374149661</c:v>
                </c:pt>
                <c:pt idx="1034">
                  <c:v>58.645124716553291</c:v>
                </c:pt>
                <c:pt idx="1035">
                  <c:v>58.70181405895692</c:v>
                </c:pt>
                <c:pt idx="1036">
                  <c:v>58.758503401360549</c:v>
                </c:pt>
                <c:pt idx="1037">
                  <c:v>58.815192743764179</c:v>
                </c:pt>
                <c:pt idx="1038">
                  <c:v>58.871882086167801</c:v>
                </c:pt>
                <c:pt idx="1039">
                  <c:v>58.928571428571431</c:v>
                </c:pt>
                <c:pt idx="1040">
                  <c:v>58.98526077097506</c:v>
                </c:pt>
                <c:pt idx="1041">
                  <c:v>59.041950113378689</c:v>
                </c:pt>
                <c:pt idx="1042">
                  <c:v>59.098639455782319</c:v>
                </c:pt>
                <c:pt idx="1043">
                  <c:v>59.155328798185941</c:v>
                </c:pt>
                <c:pt idx="1044">
                  <c:v>59.212018140589571</c:v>
                </c:pt>
                <c:pt idx="1045">
                  <c:v>59.2687074829932</c:v>
                </c:pt>
                <c:pt idx="1046">
                  <c:v>59.32539682539683</c:v>
                </c:pt>
                <c:pt idx="1047">
                  <c:v>59.382086167800459</c:v>
                </c:pt>
                <c:pt idx="1048">
                  <c:v>59.438775510204088</c:v>
                </c:pt>
                <c:pt idx="1049">
                  <c:v>59.495464852607711</c:v>
                </c:pt>
                <c:pt idx="1050">
                  <c:v>59.55215419501134</c:v>
                </c:pt>
                <c:pt idx="1051">
                  <c:v>59.60884353741497</c:v>
                </c:pt>
                <c:pt idx="1052">
                  <c:v>59.665532879818599</c:v>
                </c:pt>
                <c:pt idx="1053">
                  <c:v>59.722222222222229</c:v>
                </c:pt>
                <c:pt idx="1054">
                  <c:v>59.778911564625851</c:v>
                </c:pt>
                <c:pt idx="1055">
                  <c:v>59.83560090702948</c:v>
                </c:pt>
                <c:pt idx="1056">
                  <c:v>59.89229024943311</c:v>
                </c:pt>
                <c:pt idx="1057">
                  <c:v>59.948979591836739</c:v>
                </c:pt>
                <c:pt idx="1058">
                  <c:v>60.005668934240369</c:v>
                </c:pt>
                <c:pt idx="1059">
                  <c:v>60.062358276643998</c:v>
                </c:pt>
                <c:pt idx="1060">
                  <c:v>60.11904761904762</c:v>
                </c:pt>
                <c:pt idx="1061">
                  <c:v>60.17573696145125</c:v>
                </c:pt>
                <c:pt idx="1062">
                  <c:v>60.232426303854879</c:v>
                </c:pt>
                <c:pt idx="1063">
                  <c:v>60.289115646258509</c:v>
                </c:pt>
                <c:pt idx="1064">
                  <c:v>60.345804988662138</c:v>
                </c:pt>
                <c:pt idx="1065">
                  <c:v>60.40249433106576</c:v>
                </c:pt>
                <c:pt idx="1066">
                  <c:v>60.45918367346939</c:v>
                </c:pt>
                <c:pt idx="1067">
                  <c:v>60.515873015873019</c:v>
                </c:pt>
                <c:pt idx="1068">
                  <c:v>60.572562358276649</c:v>
                </c:pt>
                <c:pt idx="1069">
                  <c:v>60.629251700680278</c:v>
                </c:pt>
                <c:pt idx="1070">
                  <c:v>60.685941043083901</c:v>
                </c:pt>
                <c:pt idx="1071">
                  <c:v>60.74263038548753</c:v>
                </c:pt>
                <c:pt idx="1072">
                  <c:v>60.799319727891159</c:v>
                </c:pt>
                <c:pt idx="1073">
                  <c:v>60.856009070294789</c:v>
                </c:pt>
                <c:pt idx="1074">
                  <c:v>60.912698412698418</c:v>
                </c:pt>
                <c:pt idx="1075">
                  <c:v>60.969387755102048</c:v>
                </c:pt>
                <c:pt idx="1076">
                  <c:v>61.02607709750567</c:v>
                </c:pt>
                <c:pt idx="1077">
                  <c:v>61.0827664399093</c:v>
                </c:pt>
                <c:pt idx="1078">
                  <c:v>61.139455782312929</c:v>
                </c:pt>
                <c:pt idx="1079">
                  <c:v>61.196145124716558</c:v>
                </c:pt>
                <c:pt idx="1080">
                  <c:v>61.252834467120188</c:v>
                </c:pt>
                <c:pt idx="1081">
                  <c:v>61.30952380952381</c:v>
                </c:pt>
                <c:pt idx="1082">
                  <c:v>61.36621315192744</c:v>
                </c:pt>
                <c:pt idx="1083">
                  <c:v>61.422902494331069</c:v>
                </c:pt>
                <c:pt idx="1084">
                  <c:v>61.479591836734699</c:v>
                </c:pt>
                <c:pt idx="1085">
                  <c:v>61.536281179138328</c:v>
                </c:pt>
                <c:pt idx="1086">
                  <c:v>61.59297052154195</c:v>
                </c:pt>
                <c:pt idx="1087">
                  <c:v>61.64965986394558</c:v>
                </c:pt>
                <c:pt idx="1088">
                  <c:v>61.706349206349209</c:v>
                </c:pt>
                <c:pt idx="1089">
                  <c:v>61.763038548752839</c:v>
                </c:pt>
                <c:pt idx="1090">
                  <c:v>61.819727891156468</c:v>
                </c:pt>
                <c:pt idx="1091">
                  <c:v>61.876417233560097</c:v>
                </c:pt>
                <c:pt idx="1092">
                  <c:v>61.93310657596372</c:v>
                </c:pt>
                <c:pt idx="1093">
                  <c:v>61.989795918367349</c:v>
                </c:pt>
                <c:pt idx="1094">
                  <c:v>62.046485260770979</c:v>
                </c:pt>
                <c:pt idx="1095">
                  <c:v>62.103174603174608</c:v>
                </c:pt>
                <c:pt idx="1096">
                  <c:v>62.159863945578238</c:v>
                </c:pt>
                <c:pt idx="1097">
                  <c:v>62.21655328798186</c:v>
                </c:pt>
                <c:pt idx="1098">
                  <c:v>62.273242630385489</c:v>
                </c:pt>
                <c:pt idx="1099">
                  <c:v>62.329931972789119</c:v>
                </c:pt>
                <c:pt idx="1100">
                  <c:v>62.386621315192748</c:v>
                </c:pt>
                <c:pt idx="1101">
                  <c:v>62.443310657596378</c:v>
                </c:pt>
                <c:pt idx="1102">
                  <c:v>62.500000000000007</c:v>
                </c:pt>
                <c:pt idx="1103">
                  <c:v>62.556689342403629</c:v>
                </c:pt>
                <c:pt idx="1104">
                  <c:v>62.613378684807259</c:v>
                </c:pt>
                <c:pt idx="1105">
                  <c:v>62.670068027210888</c:v>
                </c:pt>
                <c:pt idx="1106">
                  <c:v>62.726757369614518</c:v>
                </c:pt>
                <c:pt idx="1107">
                  <c:v>62.783446712018147</c:v>
                </c:pt>
                <c:pt idx="1108">
                  <c:v>62.84013605442177</c:v>
                </c:pt>
                <c:pt idx="1109">
                  <c:v>62.896825396825399</c:v>
                </c:pt>
                <c:pt idx="1110">
                  <c:v>62.953514739229028</c:v>
                </c:pt>
                <c:pt idx="1111">
                  <c:v>63.010204081632658</c:v>
                </c:pt>
                <c:pt idx="1112">
                  <c:v>63.066893424036287</c:v>
                </c:pt>
                <c:pt idx="1113">
                  <c:v>63.12358276643991</c:v>
                </c:pt>
                <c:pt idx="1114">
                  <c:v>63.180272108843539</c:v>
                </c:pt>
                <c:pt idx="1115">
                  <c:v>63.236961451247168</c:v>
                </c:pt>
                <c:pt idx="1116">
                  <c:v>63.293650793650798</c:v>
                </c:pt>
                <c:pt idx="1117">
                  <c:v>63.350340136054427</c:v>
                </c:pt>
                <c:pt idx="1118">
                  <c:v>63.407029478458057</c:v>
                </c:pt>
                <c:pt idx="1119">
                  <c:v>63.463718820861679</c:v>
                </c:pt>
                <c:pt idx="1120">
                  <c:v>63.520408163265309</c:v>
                </c:pt>
                <c:pt idx="1121">
                  <c:v>63.577097505668938</c:v>
                </c:pt>
                <c:pt idx="1122">
                  <c:v>63.633786848072567</c:v>
                </c:pt>
                <c:pt idx="1123">
                  <c:v>63.690476190476197</c:v>
                </c:pt>
                <c:pt idx="1124">
                  <c:v>63.747165532879819</c:v>
                </c:pt>
                <c:pt idx="1125">
                  <c:v>63.803854875283449</c:v>
                </c:pt>
                <c:pt idx="1126">
                  <c:v>63.860544217687078</c:v>
                </c:pt>
                <c:pt idx="1127">
                  <c:v>63.917233560090708</c:v>
                </c:pt>
                <c:pt idx="1128">
                  <c:v>63.973922902494337</c:v>
                </c:pt>
                <c:pt idx="1129">
                  <c:v>64.030612244897952</c:v>
                </c:pt>
                <c:pt idx="1130">
                  <c:v>64.087301587301582</c:v>
                </c:pt>
                <c:pt idx="1131">
                  <c:v>64.143990929705211</c:v>
                </c:pt>
                <c:pt idx="1132">
                  <c:v>64.200680272108841</c:v>
                </c:pt>
                <c:pt idx="1133">
                  <c:v>64.25736961451247</c:v>
                </c:pt>
                <c:pt idx="1134">
                  <c:v>64.314058956916099</c:v>
                </c:pt>
                <c:pt idx="1135">
                  <c:v>64.370748299319729</c:v>
                </c:pt>
                <c:pt idx="1136">
                  <c:v>64.427437641723358</c:v>
                </c:pt>
                <c:pt idx="1137">
                  <c:v>64.484126984126988</c:v>
                </c:pt>
                <c:pt idx="1138">
                  <c:v>64.540816326530603</c:v>
                </c:pt>
                <c:pt idx="1139">
                  <c:v>64.597505668934232</c:v>
                </c:pt>
                <c:pt idx="1140">
                  <c:v>64.654195011337862</c:v>
                </c:pt>
                <c:pt idx="1141">
                  <c:v>64.710884353741491</c:v>
                </c:pt>
                <c:pt idx="1142">
                  <c:v>64.767573696145121</c:v>
                </c:pt>
                <c:pt idx="1143">
                  <c:v>64.82426303854875</c:v>
                </c:pt>
                <c:pt idx="1144">
                  <c:v>64.88095238095238</c:v>
                </c:pt>
                <c:pt idx="1145">
                  <c:v>64.937641723356009</c:v>
                </c:pt>
                <c:pt idx="1146">
                  <c:v>64.994331065759638</c:v>
                </c:pt>
                <c:pt idx="1147">
                  <c:v>65.051020408163268</c:v>
                </c:pt>
                <c:pt idx="1148">
                  <c:v>65.107709750566883</c:v>
                </c:pt>
                <c:pt idx="1149">
                  <c:v>65.164399092970513</c:v>
                </c:pt>
                <c:pt idx="1150">
                  <c:v>65.221088435374142</c:v>
                </c:pt>
                <c:pt idx="1151">
                  <c:v>65.277777777777771</c:v>
                </c:pt>
                <c:pt idx="1152">
                  <c:v>65.334467120181401</c:v>
                </c:pt>
                <c:pt idx="1153">
                  <c:v>65.39115646258503</c:v>
                </c:pt>
                <c:pt idx="1154">
                  <c:v>65.44784580498866</c:v>
                </c:pt>
                <c:pt idx="1155">
                  <c:v>65.504535147392289</c:v>
                </c:pt>
                <c:pt idx="1156">
                  <c:v>65.561224489795919</c:v>
                </c:pt>
                <c:pt idx="1157">
                  <c:v>65.617913832199548</c:v>
                </c:pt>
                <c:pt idx="1158">
                  <c:v>65.674603174603178</c:v>
                </c:pt>
                <c:pt idx="1159">
                  <c:v>65.731292517006793</c:v>
                </c:pt>
                <c:pt idx="1160">
                  <c:v>65.787981859410422</c:v>
                </c:pt>
                <c:pt idx="1161">
                  <c:v>65.844671201814052</c:v>
                </c:pt>
                <c:pt idx="1162">
                  <c:v>65.901360544217681</c:v>
                </c:pt>
                <c:pt idx="1163">
                  <c:v>65.958049886621311</c:v>
                </c:pt>
                <c:pt idx="1164">
                  <c:v>66.01473922902494</c:v>
                </c:pt>
                <c:pt idx="1165">
                  <c:v>66.071428571428569</c:v>
                </c:pt>
                <c:pt idx="1166">
                  <c:v>66.128117913832199</c:v>
                </c:pt>
                <c:pt idx="1167">
                  <c:v>66.184807256235828</c:v>
                </c:pt>
                <c:pt idx="1168">
                  <c:v>66.241496598639458</c:v>
                </c:pt>
                <c:pt idx="1169">
                  <c:v>66.298185941043087</c:v>
                </c:pt>
                <c:pt idx="1170">
                  <c:v>66.354875283446702</c:v>
                </c:pt>
                <c:pt idx="1171">
                  <c:v>66.411564625850332</c:v>
                </c:pt>
                <c:pt idx="1172">
                  <c:v>66.468253968253961</c:v>
                </c:pt>
                <c:pt idx="1173">
                  <c:v>66.524943310657591</c:v>
                </c:pt>
                <c:pt idx="1174">
                  <c:v>66.58163265306122</c:v>
                </c:pt>
                <c:pt idx="1175">
                  <c:v>66.63832199546485</c:v>
                </c:pt>
                <c:pt idx="1176">
                  <c:v>66.695011337868479</c:v>
                </c:pt>
                <c:pt idx="1177">
                  <c:v>66.751700680272108</c:v>
                </c:pt>
                <c:pt idx="1178">
                  <c:v>66.808390022675738</c:v>
                </c:pt>
                <c:pt idx="1179">
                  <c:v>66.865079365079367</c:v>
                </c:pt>
                <c:pt idx="1180">
                  <c:v>66.921768707482997</c:v>
                </c:pt>
                <c:pt idx="1181">
                  <c:v>66.978458049886612</c:v>
                </c:pt>
                <c:pt idx="1182">
                  <c:v>67.035147392290241</c:v>
                </c:pt>
                <c:pt idx="1183">
                  <c:v>67.091836734693871</c:v>
                </c:pt>
                <c:pt idx="1184">
                  <c:v>67.1485260770975</c:v>
                </c:pt>
                <c:pt idx="1185">
                  <c:v>67.20521541950113</c:v>
                </c:pt>
                <c:pt idx="1186">
                  <c:v>67.261904761904759</c:v>
                </c:pt>
                <c:pt idx="1187">
                  <c:v>67.318594104308389</c:v>
                </c:pt>
                <c:pt idx="1188">
                  <c:v>67.375283446712018</c:v>
                </c:pt>
                <c:pt idx="1189">
                  <c:v>67.431972789115648</c:v>
                </c:pt>
                <c:pt idx="1190">
                  <c:v>67.488662131519277</c:v>
                </c:pt>
                <c:pt idx="1191">
                  <c:v>67.545351473922906</c:v>
                </c:pt>
                <c:pt idx="1192">
                  <c:v>67.602040816326522</c:v>
                </c:pt>
                <c:pt idx="1193">
                  <c:v>67.658730158730151</c:v>
                </c:pt>
                <c:pt idx="1194">
                  <c:v>67.71541950113378</c:v>
                </c:pt>
                <c:pt idx="1195">
                  <c:v>67.77210884353741</c:v>
                </c:pt>
                <c:pt idx="1196">
                  <c:v>67.828798185941039</c:v>
                </c:pt>
                <c:pt idx="1197">
                  <c:v>67.885487528344669</c:v>
                </c:pt>
                <c:pt idx="1198">
                  <c:v>67.942176870748298</c:v>
                </c:pt>
                <c:pt idx="1199">
                  <c:v>67.998866213151928</c:v>
                </c:pt>
                <c:pt idx="1200">
                  <c:v>68.055555555555557</c:v>
                </c:pt>
                <c:pt idx="1201">
                  <c:v>68.112244897959187</c:v>
                </c:pt>
                <c:pt idx="1202">
                  <c:v>68.168934240362802</c:v>
                </c:pt>
                <c:pt idx="1203">
                  <c:v>68.225623582766431</c:v>
                </c:pt>
                <c:pt idx="1204">
                  <c:v>68.282312925170061</c:v>
                </c:pt>
                <c:pt idx="1205">
                  <c:v>68.33900226757369</c:v>
                </c:pt>
                <c:pt idx="1206">
                  <c:v>68.39569160997732</c:v>
                </c:pt>
                <c:pt idx="1207">
                  <c:v>68.452380952380949</c:v>
                </c:pt>
                <c:pt idx="1208">
                  <c:v>68.509070294784578</c:v>
                </c:pt>
                <c:pt idx="1209">
                  <c:v>68.565759637188208</c:v>
                </c:pt>
                <c:pt idx="1210">
                  <c:v>68.622448979591837</c:v>
                </c:pt>
                <c:pt idx="1211">
                  <c:v>68.679138321995467</c:v>
                </c:pt>
                <c:pt idx="1212">
                  <c:v>68.735827664399096</c:v>
                </c:pt>
                <c:pt idx="1213">
                  <c:v>68.792517006802711</c:v>
                </c:pt>
                <c:pt idx="1214">
                  <c:v>68.849206349206341</c:v>
                </c:pt>
                <c:pt idx="1215">
                  <c:v>68.90589569160997</c:v>
                </c:pt>
                <c:pt idx="1216">
                  <c:v>68.9625850340136</c:v>
                </c:pt>
                <c:pt idx="1217">
                  <c:v>69.019274376417229</c:v>
                </c:pt>
                <c:pt idx="1218">
                  <c:v>69.075963718820859</c:v>
                </c:pt>
                <c:pt idx="1219">
                  <c:v>69.132653061224488</c:v>
                </c:pt>
                <c:pt idx="1220">
                  <c:v>69.189342403628117</c:v>
                </c:pt>
                <c:pt idx="1221">
                  <c:v>69.246031746031747</c:v>
                </c:pt>
                <c:pt idx="1222">
                  <c:v>69.302721088435376</c:v>
                </c:pt>
                <c:pt idx="1223">
                  <c:v>69.359410430839006</c:v>
                </c:pt>
                <c:pt idx="1224">
                  <c:v>69.416099773242621</c:v>
                </c:pt>
                <c:pt idx="1225">
                  <c:v>69.47278911564625</c:v>
                </c:pt>
                <c:pt idx="1226">
                  <c:v>69.52947845804988</c:v>
                </c:pt>
                <c:pt idx="1227">
                  <c:v>69.586167800453509</c:v>
                </c:pt>
                <c:pt idx="1228">
                  <c:v>69.642857142857139</c:v>
                </c:pt>
                <c:pt idx="1229">
                  <c:v>69.699546485260768</c:v>
                </c:pt>
                <c:pt idx="1230">
                  <c:v>69.756235827664398</c:v>
                </c:pt>
                <c:pt idx="1231">
                  <c:v>69.812925170068027</c:v>
                </c:pt>
                <c:pt idx="1232">
                  <c:v>69.869614512471657</c:v>
                </c:pt>
                <c:pt idx="1233">
                  <c:v>69.926303854875286</c:v>
                </c:pt>
                <c:pt idx="1234">
                  <c:v>69.982993197278915</c:v>
                </c:pt>
                <c:pt idx="1235">
                  <c:v>70.039682539682531</c:v>
                </c:pt>
                <c:pt idx="1236">
                  <c:v>70.09637188208616</c:v>
                </c:pt>
                <c:pt idx="1237">
                  <c:v>70.15306122448979</c:v>
                </c:pt>
                <c:pt idx="1238">
                  <c:v>70.209750566893419</c:v>
                </c:pt>
                <c:pt idx="1239">
                  <c:v>70.266439909297048</c:v>
                </c:pt>
                <c:pt idx="1240">
                  <c:v>70.323129251700678</c:v>
                </c:pt>
                <c:pt idx="1241">
                  <c:v>70.379818594104307</c:v>
                </c:pt>
                <c:pt idx="1242">
                  <c:v>70.436507936507937</c:v>
                </c:pt>
                <c:pt idx="1243">
                  <c:v>70.493197278911566</c:v>
                </c:pt>
                <c:pt idx="1244">
                  <c:v>70.549886621315196</c:v>
                </c:pt>
                <c:pt idx="1245">
                  <c:v>70.606575963718811</c:v>
                </c:pt>
                <c:pt idx="1246">
                  <c:v>70.66326530612244</c:v>
                </c:pt>
                <c:pt idx="1247">
                  <c:v>70.71995464852607</c:v>
                </c:pt>
                <c:pt idx="1248">
                  <c:v>70.776643990929699</c:v>
                </c:pt>
                <c:pt idx="1249">
                  <c:v>70.833333333333329</c:v>
                </c:pt>
                <c:pt idx="1250">
                  <c:v>70.890022675736958</c:v>
                </c:pt>
                <c:pt idx="1251">
                  <c:v>70.946712018140587</c:v>
                </c:pt>
                <c:pt idx="1252">
                  <c:v>71.003401360544217</c:v>
                </c:pt>
                <c:pt idx="1253">
                  <c:v>71.060090702947846</c:v>
                </c:pt>
                <c:pt idx="1254">
                  <c:v>71.116780045351476</c:v>
                </c:pt>
                <c:pt idx="1255">
                  <c:v>71.173469387755105</c:v>
                </c:pt>
                <c:pt idx="1256">
                  <c:v>71.23015873015872</c:v>
                </c:pt>
                <c:pt idx="1257">
                  <c:v>71.28684807256235</c:v>
                </c:pt>
                <c:pt idx="1258">
                  <c:v>71.343537414965979</c:v>
                </c:pt>
                <c:pt idx="1259">
                  <c:v>71.400226757369609</c:v>
                </c:pt>
                <c:pt idx="1260">
                  <c:v>71.456916099773238</c:v>
                </c:pt>
                <c:pt idx="1261">
                  <c:v>71.513605442176868</c:v>
                </c:pt>
                <c:pt idx="1262">
                  <c:v>71.570294784580497</c:v>
                </c:pt>
                <c:pt idx="1263">
                  <c:v>71.626984126984127</c:v>
                </c:pt>
                <c:pt idx="1264">
                  <c:v>71.683673469387756</c:v>
                </c:pt>
                <c:pt idx="1265">
                  <c:v>71.740362811791385</c:v>
                </c:pt>
                <c:pt idx="1266">
                  <c:v>71.797052154195015</c:v>
                </c:pt>
                <c:pt idx="1267">
                  <c:v>71.85374149659863</c:v>
                </c:pt>
                <c:pt idx="1268">
                  <c:v>71.91043083900226</c:v>
                </c:pt>
                <c:pt idx="1269">
                  <c:v>71.967120181405889</c:v>
                </c:pt>
                <c:pt idx="1270">
                  <c:v>72.023809523809518</c:v>
                </c:pt>
                <c:pt idx="1271">
                  <c:v>72.080498866213148</c:v>
                </c:pt>
                <c:pt idx="1272">
                  <c:v>72.137188208616777</c:v>
                </c:pt>
                <c:pt idx="1273">
                  <c:v>72.193877551020407</c:v>
                </c:pt>
                <c:pt idx="1274">
                  <c:v>72.250566893424036</c:v>
                </c:pt>
                <c:pt idx="1275">
                  <c:v>72.307256235827666</c:v>
                </c:pt>
                <c:pt idx="1276">
                  <c:v>72.363945578231295</c:v>
                </c:pt>
                <c:pt idx="1277">
                  <c:v>72.420634920634924</c:v>
                </c:pt>
                <c:pt idx="1278">
                  <c:v>72.47732426303854</c:v>
                </c:pt>
                <c:pt idx="1279">
                  <c:v>72.534013605442169</c:v>
                </c:pt>
                <c:pt idx="1280">
                  <c:v>72.590702947845799</c:v>
                </c:pt>
                <c:pt idx="1281">
                  <c:v>72.647392290249428</c:v>
                </c:pt>
                <c:pt idx="1282">
                  <c:v>72.704081632653057</c:v>
                </c:pt>
                <c:pt idx="1283">
                  <c:v>72.760770975056687</c:v>
                </c:pt>
                <c:pt idx="1284">
                  <c:v>72.817460317460316</c:v>
                </c:pt>
                <c:pt idx="1285">
                  <c:v>72.874149659863946</c:v>
                </c:pt>
                <c:pt idx="1286">
                  <c:v>72.930839002267575</c:v>
                </c:pt>
                <c:pt idx="1287">
                  <c:v>72.987528344671205</c:v>
                </c:pt>
                <c:pt idx="1288">
                  <c:v>73.044217687074834</c:v>
                </c:pt>
                <c:pt idx="1289">
                  <c:v>73.100907029478449</c:v>
                </c:pt>
                <c:pt idx="1290">
                  <c:v>73.157596371882079</c:v>
                </c:pt>
                <c:pt idx="1291">
                  <c:v>73.214285714285708</c:v>
                </c:pt>
                <c:pt idx="1292">
                  <c:v>73.270975056689338</c:v>
                </c:pt>
                <c:pt idx="1293">
                  <c:v>73.327664399092967</c:v>
                </c:pt>
                <c:pt idx="1294">
                  <c:v>73.384353741496597</c:v>
                </c:pt>
                <c:pt idx="1295">
                  <c:v>73.441043083900226</c:v>
                </c:pt>
                <c:pt idx="1296">
                  <c:v>73.497732426303855</c:v>
                </c:pt>
                <c:pt idx="1297">
                  <c:v>73.554421768707485</c:v>
                </c:pt>
                <c:pt idx="1298">
                  <c:v>73.611111111111114</c:v>
                </c:pt>
                <c:pt idx="1299">
                  <c:v>73.667800453514729</c:v>
                </c:pt>
                <c:pt idx="1300">
                  <c:v>73.724489795918359</c:v>
                </c:pt>
                <c:pt idx="1301">
                  <c:v>73.781179138321988</c:v>
                </c:pt>
                <c:pt idx="1302">
                  <c:v>73.837868480725618</c:v>
                </c:pt>
                <c:pt idx="1303">
                  <c:v>73.894557823129247</c:v>
                </c:pt>
                <c:pt idx="1304">
                  <c:v>73.951247165532877</c:v>
                </c:pt>
                <c:pt idx="1305">
                  <c:v>74.007936507936506</c:v>
                </c:pt>
                <c:pt idx="1306">
                  <c:v>74.064625850340136</c:v>
                </c:pt>
                <c:pt idx="1307">
                  <c:v>74.121315192743765</c:v>
                </c:pt>
                <c:pt idx="1308">
                  <c:v>74.178004535147394</c:v>
                </c:pt>
                <c:pt idx="1309">
                  <c:v>74.234693877551024</c:v>
                </c:pt>
                <c:pt idx="1310">
                  <c:v>74.291383219954639</c:v>
                </c:pt>
                <c:pt idx="1311">
                  <c:v>74.348072562358269</c:v>
                </c:pt>
                <c:pt idx="1312">
                  <c:v>74.404761904761898</c:v>
                </c:pt>
                <c:pt idx="1313">
                  <c:v>74.461451247165527</c:v>
                </c:pt>
                <c:pt idx="1314">
                  <c:v>74.518140589569157</c:v>
                </c:pt>
                <c:pt idx="1315">
                  <c:v>74.574829931972786</c:v>
                </c:pt>
                <c:pt idx="1316">
                  <c:v>74.631519274376416</c:v>
                </c:pt>
                <c:pt idx="1317">
                  <c:v>74.688208616780045</c:v>
                </c:pt>
                <c:pt idx="1318">
                  <c:v>74.744897959183675</c:v>
                </c:pt>
                <c:pt idx="1319">
                  <c:v>74.801587301587304</c:v>
                </c:pt>
                <c:pt idx="1320">
                  <c:v>74.858276643990934</c:v>
                </c:pt>
                <c:pt idx="1321">
                  <c:v>74.914965986394549</c:v>
                </c:pt>
                <c:pt idx="1322">
                  <c:v>74.971655328798178</c:v>
                </c:pt>
                <c:pt idx="1323">
                  <c:v>75.028344671201808</c:v>
                </c:pt>
                <c:pt idx="1324">
                  <c:v>75.085034013605437</c:v>
                </c:pt>
                <c:pt idx="1325">
                  <c:v>75.141723356009066</c:v>
                </c:pt>
                <c:pt idx="1326">
                  <c:v>75.198412698412696</c:v>
                </c:pt>
                <c:pt idx="1327">
                  <c:v>75.255102040816325</c:v>
                </c:pt>
                <c:pt idx="1328">
                  <c:v>75.311791383219955</c:v>
                </c:pt>
                <c:pt idx="1329">
                  <c:v>75.368480725623584</c:v>
                </c:pt>
                <c:pt idx="1330">
                  <c:v>75.425170068027214</c:v>
                </c:pt>
                <c:pt idx="1331">
                  <c:v>75.481859410430843</c:v>
                </c:pt>
                <c:pt idx="1332">
                  <c:v>75.538548752834458</c:v>
                </c:pt>
                <c:pt idx="1333">
                  <c:v>75.595238095238088</c:v>
                </c:pt>
                <c:pt idx="1334">
                  <c:v>75.651927437641717</c:v>
                </c:pt>
                <c:pt idx="1335">
                  <c:v>75.708616780045347</c:v>
                </c:pt>
                <c:pt idx="1336">
                  <c:v>75.765306122448976</c:v>
                </c:pt>
                <c:pt idx="1337">
                  <c:v>75.821995464852606</c:v>
                </c:pt>
                <c:pt idx="1338">
                  <c:v>75.878684807256235</c:v>
                </c:pt>
                <c:pt idx="1339">
                  <c:v>75.935374149659864</c:v>
                </c:pt>
                <c:pt idx="1340">
                  <c:v>75.992063492063494</c:v>
                </c:pt>
                <c:pt idx="1341">
                  <c:v>76.048752834467123</c:v>
                </c:pt>
                <c:pt idx="1342">
                  <c:v>76.105442176870739</c:v>
                </c:pt>
                <c:pt idx="1343">
                  <c:v>76.162131519274368</c:v>
                </c:pt>
                <c:pt idx="1344">
                  <c:v>76.218820861677997</c:v>
                </c:pt>
                <c:pt idx="1345">
                  <c:v>76.275510204081627</c:v>
                </c:pt>
                <c:pt idx="1346">
                  <c:v>76.332199546485256</c:v>
                </c:pt>
                <c:pt idx="1347">
                  <c:v>76.388888888888886</c:v>
                </c:pt>
                <c:pt idx="1348">
                  <c:v>76.445578231292515</c:v>
                </c:pt>
                <c:pt idx="1349">
                  <c:v>76.502267573696145</c:v>
                </c:pt>
                <c:pt idx="1350">
                  <c:v>76.558956916099774</c:v>
                </c:pt>
                <c:pt idx="1351">
                  <c:v>76.615646258503403</c:v>
                </c:pt>
                <c:pt idx="1352">
                  <c:v>76.672335600907033</c:v>
                </c:pt>
                <c:pt idx="1353">
                  <c:v>76.729024943310648</c:v>
                </c:pt>
                <c:pt idx="1354">
                  <c:v>76.785714285714278</c:v>
                </c:pt>
                <c:pt idx="1355">
                  <c:v>76.842403628117907</c:v>
                </c:pt>
                <c:pt idx="1356">
                  <c:v>76.899092970521536</c:v>
                </c:pt>
                <c:pt idx="1357">
                  <c:v>76.955782312925166</c:v>
                </c:pt>
                <c:pt idx="1358">
                  <c:v>77.012471655328795</c:v>
                </c:pt>
                <c:pt idx="1359">
                  <c:v>77.069160997732425</c:v>
                </c:pt>
                <c:pt idx="1360">
                  <c:v>77.125850340136054</c:v>
                </c:pt>
                <c:pt idx="1361">
                  <c:v>77.182539682539684</c:v>
                </c:pt>
                <c:pt idx="1362">
                  <c:v>77.239229024943313</c:v>
                </c:pt>
                <c:pt idx="1363">
                  <c:v>77.295918367346943</c:v>
                </c:pt>
                <c:pt idx="1364">
                  <c:v>77.352607709750558</c:v>
                </c:pt>
                <c:pt idx="1365">
                  <c:v>77.409297052154187</c:v>
                </c:pt>
                <c:pt idx="1366">
                  <c:v>77.465986394557817</c:v>
                </c:pt>
                <c:pt idx="1367">
                  <c:v>77.522675736961446</c:v>
                </c:pt>
                <c:pt idx="1368">
                  <c:v>77.579365079365076</c:v>
                </c:pt>
                <c:pt idx="1369">
                  <c:v>77.636054421768705</c:v>
                </c:pt>
                <c:pt idx="1370">
                  <c:v>77.692743764172334</c:v>
                </c:pt>
                <c:pt idx="1371">
                  <c:v>77.749433106575964</c:v>
                </c:pt>
                <c:pt idx="1372">
                  <c:v>77.806122448979593</c:v>
                </c:pt>
                <c:pt idx="1373">
                  <c:v>77.862811791383223</c:v>
                </c:pt>
                <c:pt idx="1374">
                  <c:v>77.919501133786852</c:v>
                </c:pt>
                <c:pt idx="1375">
                  <c:v>77.976190476190467</c:v>
                </c:pt>
                <c:pt idx="1376">
                  <c:v>78.032879818594097</c:v>
                </c:pt>
                <c:pt idx="1377">
                  <c:v>78.089569160997726</c:v>
                </c:pt>
                <c:pt idx="1378">
                  <c:v>78.146258503401356</c:v>
                </c:pt>
                <c:pt idx="1379">
                  <c:v>78.202947845804985</c:v>
                </c:pt>
                <c:pt idx="1380">
                  <c:v>78.259637188208615</c:v>
                </c:pt>
                <c:pt idx="1381">
                  <c:v>78.316326530612244</c:v>
                </c:pt>
                <c:pt idx="1382">
                  <c:v>78.373015873015873</c:v>
                </c:pt>
                <c:pt idx="1383">
                  <c:v>78.429705215419503</c:v>
                </c:pt>
                <c:pt idx="1384">
                  <c:v>78.486394557823132</c:v>
                </c:pt>
                <c:pt idx="1385">
                  <c:v>78.543083900226762</c:v>
                </c:pt>
                <c:pt idx="1386">
                  <c:v>78.599773242630377</c:v>
                </c:pt>
                <c:pt idx="1387">
                  <c:v>78.656462585034006</c:v>
                </c:pt>
                <c:pt idx="1388">
                  <c:v>78.713151927437636</c:v>
                </c:pt>
                <c:pt idx="1389">
                  <c:v>78.769841269841265</c:v>
                </c:pt>
                <c:pt idx="1390">
                  <c:v>78.826530612244895</c:v>
                </c:pt>
                <c:pt idx="1391">
                  <c:v>78.883219954648524</c:v>
                </c:pt>
                <c:pt idx="1392">
                  <c:v>78.939909297052154</c:v>
                </c:pt>
                <c:pt idx="1393">
                  <c:v>78.996598639455783</c:v>
                </c:pt>
                <c:pt idx="1394">
                  <c:v>79.053287981859413</c:v>
                </c:pt>
                <c:pt idx="1395">
                  <c:v>79.109977324263042</c:v>
                </c:pt>
                <c:pt idx="1396">
                  <c:v>79.166666666666657</c:v>
                </c:pt>
                <c:pt idx="1397">
                  <c:v>79.223356009070287</c:v>
                </c:pt>
                <c:pt idx="1398">
                  <c:v>79.280045351473916</c:v>
                </c:pt>
                <c:pt idx="1399">
                  <c:v>79.336734693877546</c:v>
                </c:pt>
                <c:pt idx="1400">
                  <c:v>79.393424036281175</c:v>
                </c:pt>
                <c:pt idx="1401">
                  <c:v>79.450113378684804</c:v>
                </c:pt>
                <c:pt idx="1402">
                  <c:v>79.506802721088434</c:v>
                </c:pt>
                <c:pt idx="1403">
                  <c:v>79.563492063492063</c:v>
                </c:pt>
                <c:pt idx="1404">
                  <c:v>79.620181405895693</c:v>
                </c:pt>
                <c:pt idx="1405">
                  <c:v>79.676870748299322</c:v>
                </c:pt>
                <c:pt idx="1406">
                  <c:v>79.733560090702952</c:v>
                </c:pt>
                <c:pt idx="1407">
                  <c:v>79.790249433106567</c:v>
                </c:pt>
                <c:pt idx="1408">
                  <c:v>79.846938775510196</c:v>
                </c:pt>
                <c:pt idx="1409">
                  <c:v>79.903628117913826</c:v>
                </c:pt>
                <c:pt idx="1410">
                  <c:v>79.960317460317455</c:v>
                </c:pt>
                <c:pt idx="1411">
                  <c:v>80.017006802721085</c:v>
                </c:pt>
                <c:pt idx="1412">
                  <c:v>80.073696145124714</c:v>
                </c:pt>
                <c:pt idx="1413">
                  <c:v>80.130385487528343</c:v>
                </c:pt>
                <c:pt idx="1414">
                  <c:v>80.187074829931973</c:v>
                </c:pt>
                <c:pt idx="1415">
                  <c:v>80.243764172335602</c:v>
                </c:pt>
                <c:pt idx="1416">
                  <c:v>80.300453514739232</c:v>
                </c:pt>
                <c:pt idx="1417">
                  <c:v>80.357142857142861</c:v>
                </c:pt>
                <c:pt idx="1418">
                  <c:v>80.413832199546476</c:v>
                </c:pt>
                <c:pt idx="1419">
                  <c:v>80.470521541950106</c:v>
                </c:pt>
                <c:pt idx="1420">
                  <c:v>80.527210884353735</c:v>
                </c:pt>
                <c:pt idx="1421">
                  <c:v>80.583900226757365</c:v>
                </c:pt>
                <c:pt idx="1422">
                  <c:v>80.640589569160994</c:v>
                </c:pt>
                <c:pt idx="1423">
                  <c:v>80.697278911564624</c:v>
                </c:pt>
                <c:pt idx="1424">
                  <c:v>80.753968253968253</c:v>
                </c:pt>
                <c:pt idx="1425">
                  <c:v>80.810657596371883</c:v>
                </c:pt>
                <c:pt idx="1426">
                  <c:v>80.867346938775512</c:v>
                </c:pt>
                <c:pt idx="1427">
                  <c:v>80.924036281179141</c:v>
                </c:pt>
                <c:pt idx="1428">
                  <c:v>80.980725623582771</c:v>
                </c:pt>
                <c:pt idx="1429">
                  <c:v>81.037414965986386</c:v>
                </c:pt>
                <c:pt idx="1430">
                  <c:v>81.094104308390015</c:v>
                </c:pt>
                <c:pt idx="1431">
                  <c:v>81.150793650793645</c:v>
                </c:pt>
                <c:pt idx="1432">
                  <c:v>81.207482993197274</c:v>
                </c:pt>
                <c:pt idx="1433">
                  <c:v>81.264172335600904</c:v>
                </c:pt>
                <c:pt idx="1434">
                  <c:v>81.320861678004533</c:v>
                </c:pt>
                <c:pt idx="1435">
                  <c:v>81.377551020408163</c:v>
                </c:pt>
                <c:pt idx="1436">
                  <c:v>81.434240362811792</c:v>
                </c:pt>
                <c:pt idx="1437">
                  <c:v>81.490929705215422</c:v>
                </c:pt>
                <c:pt idx="1438">
                  <c:v>81.547619047619051</c:v>
                </c:pt>
                <c:pt idx="1439">
                  <c:v>81.604308390022666</c:v>
                </c:pt>
                <c:pt idx="1440">
                  <c:v>81.660997732426296</c:v>
                </c:pt>
                <c:pt idx="1441">
                  <c:v>81.717687074829925</c:v>
                </c:pt>
                <c:pt idx="1442">
                  <c:v>81.774376417233555</c:v>
                </c:pt>
                <c:pt idx="1443">
                  <c:v>81.831065759637184</c:v>
                </c:pt>
                <c:pt idx="1444">
                  <c:v>81.887755102040813</c:v>
                </c:pt>
                <c:pt idx="1445">
                  <c:v>81.944444444444443</c:v>
                </c:pt>
                <c:pt idx="1446">
                  <c:v>82.001133786848072</c:v>
                </c:pt>
                <c:pt idx="1447">
                  <c:v>82.057823129251702</c:v>
                </c:pt>
                <c:pt idx="1448">
                  <c:v>82.114512471655331</c:v>
                </c:pt>
                <c:pt idx="1449">
                  <c:v>82.171201814058961</c:v>
                </c:pt>
                <c:pt idx="1450">
                  <c:v>82.227891156462576</c:v>
                </c:pt>
                <c:pt idx="1451">
                  <c:v>82.284580498866205</c:v>
                </c:pt>
                <c:pt idx="1452">
                  <c:v>82.341269841269835</c:v>
                </c:pt>
                <c:pt idx="1453">
                  <c:v>82.397959183673464</c:v>
                </c:pt>
                <c:pt idx="1454">
                  <c:v>82.454648526077094</c:v>
                </c:pt>
                <c:pt idx="1455">
                  <c:v>82.511337868480723</c:v>
                </c:pt>
                <c:pt idx="1456">
                  <c:v>82.568027210884352</c:v>
                </c:pt>
                <c:pt idx="1457">
                  <c:v>82.624716553287982</c:v>
                </c:pt>
                <c:pt idx="1458">
                  <c:v>82.681405895691611</c:v>
                </c:pt>
                <c:pt idx="1459">
                  <c:v>82.738095238095241</c:v>
                </c:pt>
                <c:pt idx="1460">
                  <c:v>82.79478458049887</c:v>
                </c:pt>
                <c:pt idx="1461">
                  <c:v>82.851473922902485</c:v>
                </c:pt>
                <c:pt idx="1462">
                  <c:v>82.908163265306115</c:v>
                </c:pt>
                <c:pt idx="1463">
                  <c:v>82.964852607709744</c:v>
                </c:pt>
                <c:pt idx="1464">
                  <c:v>83.021541950113374</c:v>
                </c:pt>
                <c:pt idx="1465">
                  <c:v>83.078231292517003</c:v>
                </c:pt>
                <c:pt idx="1466">
                  <c:v>83.134920634920633</c:v>
                </c:pt>
                <c:pt idx="1467">
                  <c:v>83.191609977324262</c:v>
                </c:pt>
                <c:pt idx="1468">
                  <c:v>83.248299319727892</c:v>
                </c:pt>
                <c:pt idx="1469">
                  <c:v>83.304988662131521</c:v>
                </c:pt>
                <c:pt idx="1470">
                  <c:v>83.36167800453515</c:v>
                </c:pt>
                <c:pt idx="1471">
                  <c:v>83.41836734693878</c:v>
                </c:pt>
                <c:pt idx="1472">
                  <c:v>83.475056689342395</c:v>
                </c:pt>
                <c:pt idx="1473">
                  <c:v>83.531746031746025</c:v>
                </c:pt>
                <c:pt idx="1474">
                  <c:v>83.588435374149654</c:v>
                </c:pt>
                <c:pt idx="1475">
                  <c:v>83.645124716553283</c:v>
                </c:pt>
                <c:pt idx="1476">
                  <c:v>83.701814058956913</c:v>
                </c:pt>
                <c:pt idx="1477">
                  <c:v>83.758503401360542</c:v>
                </c:pt>
                <c:pt idx="1478">
                  <c:v>83.815192743764172</c:v>
                </c:pt>
                <c:pt idx="1479">
                  <c:v>83.871882086167801</c:v>
                </c:pt>
                <c:pt idx="1480">
                  <c:v>83.928571428571431</c:v>
                </c:pt>
                <c:pt idx="1481">
                  <c:v>83.98526077097506</c:v>
                </c:pt>
                <c:pt idx="1482">
                  <c:v>84.041950113378689</c:v>
                </c:pt>
                <c:pt idx="1483">
                  <c:v>84.098639455782305</c:v>
                </c:pt>
                <c:pt idx="1484">
                  <c:v>84.155328798185934</c:v>
                </c:pt>
                <c:pt idx="1485">
                  <c:v>84.212018140589564</c:v>
                </c:pt>
                <c:pt idx="1486">
                  <c:v>84.268707482993193</c:v>
                </c:pt>
                <c:pt idx="1487">
                  <c:v>84.325396825396822</c:v>
                </c:pt>
                <c:pt idx="1488">
                  <c:v>84.382086167800452</c:v>
                </c:pt>
                <c:pt idx="1489">
                  <c:v>84.438775510204081</c:v>
                </c:pt>
                <c:pt idx="1490">
                  <c:v>84.495464852607711</c:v>
                </c:pt>
                <c:pt idx="1491">
                  <c:v>84.55215419501134</c:v>
                </c:pt>
                <c:pt idx="1492">
                  <c:v>84.60884353741497</c:v>
                </c:pt>
                <c:pt idx="1493">
                  <c:v>84.665532879818585</c:v>
                </c:pt>
                <c:pt idx="1494">
                  <c:v>84.722222222222214</c:v>
                </c:pt>
                <c:pt idx="1495">
                  <c:v>84.778911564625844</c:v>
                </c:pt>
                <c:pt idx="1496">
                  <c:v>84.835600907029473</c:v>
                </c:pt>
                <c:pt idx="1497">
                  <c:v>84.892290249433103</c:v>
                </c:pt>
                <c:pt idx="1498">
                  <c:v>84.948979591836732</c:v>
                </c:pt>
                <c:pt idx="1499">
                  <c:v>85.005668934240362</c:v>
                </c:pt>
                <c:pt idx="1500">
                  <c:v>85.062358276643991</c:v>
                </c:pt>
                <c:pt idx="1501">
                  <c:v>85.11904761904762</c:v>
                </c:pt>
                <c:pt idx="1502">
                  <c:v>85.17573696145125</c:v>
                </c:pt>
                <c:pt idx="1503">
                  <c:v>85.232426303854879</c:v>
                </c:pt>
                <c:pt idx="1504">
                  <c:v>85.289115646258495</c:v>
                </c:pt>
                <c:pt idx="1505">
                  <c:v>85.345804988662124</c:v>
                </c:pt>
                <c:pt idx="1506">
                  <c:v>85.402494331065753</c:v>
                </c:pt>
                <c:pt idx="1507">
                  <c:v>85.459183673469383</c:v>
                </c:pt>
                <c:pt idx="1508">
                  <c:v>85.515873015873012</c:v>
                </c:pt>
                <c:pt idx="1509">
                  <c:v>85.572562358276642</c:v>
                </c:pt>
                <c:pt idx="1510">
                  <c:v>85.629251700680271</c:v>
                </c:pt>
                <c:pt idx="1511">
                  <c:v>85.685941043083901</c:v>
                </c:pt>
                <c:pt idx="1512">
                  <c:v>85.74263038548753</c:v>
                </c:pt>
                <c:pt idx="1513">
                  <c:v>85.799319727891159</c:v>
                </c:pt>
                <c:pt idx="1514">
                  <c:v>85.856009070294789</c:v>
                </c:pt>
                <c:pt idx="1515">
                  <c:v>85.912698412698404</c:v>
                </c:pt>
                <c:pt idx="1516">
                  <c:v>85.969387755102034</c:v>
                </c:pt>
                <c:pt idx="1517">
                  <c:v>86.026077097505663</c:v>
                </c:pt>
                <c:pt idx="1518">
                  <c:v>86.082766439909292</c:v>
                </c:pt>
                <c:pt idx="1519">
                  <c:v>86.139455782312922</c:v>
                </c:pt>
                <c:pt idx="1520">
                  <c:v>86.196145124716551</c:v>
                </c:pt>
                <c:pt idx="1521">
                  <c:v>86.252834467120181</c:v>
                </c:pt>
                <c:pt idx="1522">
                  <c:v>86.30952380952381</c:v>
                </c:pt>
                <c:pt idx="1523">
                  <c:v>86.36621315192744</c:v>
                </c:pt>
                <c:pt idx="1524">
                  <c:v>86.422902494331069</c:v>
                </c:pt>
                <c:pt idx="1525">
                  <c:v>86.479591836734699</c:v>
                </c:pt>
                <c:pt idx="1526">
                  <c:v>86.536281179138314</c:v>
                </c:pt>
                <c:pt idx="1527">
                  <c:v>86.592970521541943</c:v>
                </c:pt>
                <c:pt idx="1528">
                  <c:v>86.649659863945573</c:v>
                </c:pt>
                <c:pt idx="1529">
                  <c:v>86.706349206349202</c:v>
                </c:pt>
                <c:pt idx="1530">
                  <c:v>86.763038548752832</c:v>
                </c:pt>
                <c:pt idx="1531">
                  <c:v>86.819727891156461</c:v>
                </c:pt>
                <c:pt idx="1532">
                  <c:v>86.87641723356009</c:v>
                </c:pt>
                <c:pt idx="1533">
                  <c:v>86.93310657596372</c:v>
                </c:pt>
                <c:pt idx="1534">
                  <c:v>86.989795918367349</c:v>
                </c:pt>
                <c:pt idx="1535">
                  <c:v>87.046485260770979</c:v>
                </c:pt>
                <c:pt idx="1536">
                  <c:v>87.103174603174608</c:v>
                </c:pt>
                <c:pt idx="1537">
                  <c:v>87.159863945578223</c:v>
                </c:pt>
                <c:pt idx="1538">
                  <c:v>87.216553287981853</c:v>
                </c:pt>
                <c:pt idx="1539">
                  <c:v>87.273242630385482</c:v>
                </c:pt>
                <c:pt idx="1540">
                  <c:v>87.329931972789112</c:v>
                </c:pt>
                <c:pt idx="1541">
                  <c:v>87.386621315192741</c:v>
                </c:pt>
                <c:pt idx="1542">
                  <c:v>87.443310657596371</c:v>
                </c:pt>
                <c:pt idx="1543">
                  <c:v>87.5</c:v>
                </c:pt>
                <c:pt idx="1544">
                  <c:v>87.556689342403629</c:v>
                </c:pt>
                <c:pt idx="1545">
                  <c:v>87.613378684807259</c:v>
                </c:pt>
                <c:pt idx="1546">
                  <c:v>87.670068027210888</c:v>
                </c:pt>
                <c:pt idx="1547">
                  <c:v>87.726757369614504</c:v>
                </c:pt>
                <c:pt idx="1548">
                  <c:v>87.783446712018133</c:v>
                </c:pt>
                <c:pt idx="1549">
                  <c:v>87.840136054421762</c:v>
                </c:pt>
                <c:pt idx="1550">
                  <c:v>87.896825396825392</c:v>
                </c:pt>
                <c:pt idx="1551">
                  <c:v>87.953514739229021</c:v>
                </c:pt>
                <c:pt idx="1552">
                  <c:v>88.010204081632651</c:v>
                </c:pt>
                <c:pt idx="1553">
                  <c:v>88.06689342403628</c:v>
                </c:pt>
                <c:pt idx="1554">
                  <c:v>88.12358276643991</c:v>
                </c:pt>
                <c:pt idx="1555">
                  <c:v>88.180272108843539</c:v>
                </c:pt>
                <c:pt idx="1556">
                  <c:v>88.236961451247168</c:v>
                </c:pt>
                <c:pt idx="1557">
                  <c:v>88.293650793650798</c:v>
                </c:pt>
                <c:pt idx="1558">
                  <c:v>88.350340136054413</c:v>
                </c:pt>
                <c:pt idx="1559">
                  <c:v>88.407029478458043</c:v>
                </c:pt>
                <c:pt idx="1560">
                  <c:v>88.463718820861672</c:v>
                </c:pt>
                <c:pt idx="1561">
                  <c:v>88.520408163265301</c:v>
                </c:pt>
                <c:pt idx="1562">
                  <c:v>88.577097505668931</c:v>
                </c:pt>
                <c:pt idx="1563">
                  <c:v>88.63378684807256</c:v>
                </c:pt>
                <c:pt idx="1564">
                  <c:v>88.69047619047619</c:v>
                </c:pt>
                <c:pt idx="1565">
                  <c:v>88.747165532879819</c:v>
                </c:pt>
                <c:pt idx="1566">
                  <c:v>88.803854875283449</c:v>
                </c:pt>
                <c:pt idx="1567">
                  <c:v>88.860544217687078</c:v>
                </c:pt>
                <c:pt idx="1568">
                  <c:v>88.917233560090708</c:v>
                </c:pt>
                <c:pt idx="1569">
                  <c:v>88.973922902494323</c:v>
                </c:pt>
                <c:pt idx="1570">
                  <c:v>89.030612244897952</c:v>
                </c:pt>
                <c:pt idx="1571">
                  <c:v>89.087301587301582</c:v>
                </c:pt>
                <c:pt idx="1572">
                  <c:v>89.143990929705211</c:v>
                </c:pt>
                <c:pt idx="1573">
                  <c:v>89.200680272108841</c:v>
                </c:pt>
                <c:pt idx="1574">
                  <c:v>89.25736961451247</c:v>
                </c:pt>
                <c:pt idx="1575">
                  <c:v>89.314058956916099</c:v>
                </c:pt>
                <c:pt idx="1576">
                  <c:v>89.370748299319729</c:v>
                </c:pt>
                <c:pt idx="1577">
                  <c:v>89.427437641723358</c:v>
                </c:pt>
                <c:pt idx="1578">
                  <c:v>89.484126984126988</c:v>
                </c:pt>
                <c:pt idx="1579">
                  <c:v>89.540816326530617</c:v>
                </c:pt>
                <c:pt idx="1580">
                  <c:v>89.597505668934232</c:v>
                </c:pt>
                <c:pt idx="1581">
                  <c:v>89.654195011337862</c:v>
                </c:pt>
                <c:pt idx="1582">
                  <c:v>89.710884353741491</c:v>
                </c:pt>
                <c:pt idx="1583">
                  <c:v>89.767573696145121</c:v>
                </c:pt>
                <c:pt idx="1584">
                  <c:v>89.82426303854875</c:v>
                </c:pt>
                <c:pt idx="1585">
                  <c:v>89.88095238095238</c:v>
                </c:pt>
                <c:pt idx="1586">
                  <c:v>89.937641723356009</c:v>
                </c:pt>
                <c:pt idx="1587">
                  <c:v>89.994331065759638</c:v>
                </c:pt>
                <c:pt idx="1588">
                  <c:v>90.051020408163268</c:v>
                </c:pt>
                <c:pt idx="1589">
                  <c:v>90.107709750566897</c:v>
                </c:pt>
                <c:pt idx="1590">
                  <c:v>90.164399092970513</c:v>
                </c:pt>
                <c:pt idx="1591">
                  <c:v>90.221088435374142</c:v>
                </c:pt>
                <c:pt idx="1592">
                  <c:v>90.277777777777771</c:v>
                </c:pt>
                <c:pt idx="1593">
                  <c:v>90.334467120181401</c:v>
                </c:pt>
                <c:pt idx="1594">
                  <c:v>90.39115646258503</c:v>
                </c:pt>
                <c:pt idx="1595">
                  <c:v>90.44784580498866</c:v>
                </c:pt>
                <c:pt idx="1596">
                  <c:v>90.504535147392289</c:v>
                </c:pt>
                <c:pt idx="1597">
                  <c:v>90.561224489795919</c:v>
                </c:pt>
                <c:pt idx="1598">
                  <c:v>90.617913832199548</c:v>
                </c:pt>
                <c:pt idx="1599">
                  <c:v>90.674603174603178</c:v>
                </c:pt>
                <c:pt idx="1600">
                  <c:v>90.731292517006807</c:v>
                </c:pt>
                <c:pt idx="1601">
                  <c:v>90.787981859410422</c:v>
                </c:pt>
                <c:pt idx="1602">
                  <c:v>90.844671201814052</c:v>
                </c:pt>
                <c:pt idx="1603">
                  <c:v>90.901360544217681</c:v>
                </c:pt>
                <c:pt idx="1604">
                  <c:v>90.958049886621311</c:v>
                </c:pt>
                <c:pt idx="1605">
                  <c:v>91.01473922902494</c:v>
                </c:pt>
                <c:pt idx="1606">
                  <c:v>91.071428571428569</c:v>
                </c:pt>
                <c:pt idx="1607">
                  <c:v>91.128117913832199</c:v>
                </c:pt>
                <c:pt idx="1608">
                  <c:v>91.184807256235828</c:v>
                </c:pt>
                <c:pt idx="1609">
                  <c:v>91.241496598639458</c:v>
                </c:pt>
                <c:pt idx="1610">
                  <c:v>91.298185941043087</c:v>
                </c:pt>
                <c:pt idx="1611">
                  <c:v>91.354875283446717</c:v>
                </c:pt>
                <c:pt idx="1612">
                  <c:v>91.411564625850332</c:v>
                </c:pt>
                <c:pt idx="1613">
                  <c:v>91.468253968253961</c:v>
                </c:pt>
                <c:pt idx="1614">
                  <c:v>91.524943310657591</c:v>
                </c:pt>
                <c:pt idx="1615">
                  <c:v>91.58163265306122</c:v>
                </c:pt>
                <c:pt idx="1616">
                  <c:v>91.63832199546485</c:v>
                </c:pt>
                <c:pt idx="1617">
                  <c:v>91.695011337868479</c:v>
                </c:pt>
                <c:pt idx="1618">
                  <c:v>91.751700680272108</c:v>
                </c:pt>
                <c:pt idx="1619">
                  <c:v>91.808390022675738</c:v>
                </c:pt>
                <c:pt idx="1620">
                  <c:v>91.865079365079367</c:v>
                </c:pt>
                <c:pt idx="1621">
                  <c:v>91.921768707482997</c:v>
                </c:pt>
                <c:pt idx="1622">
                  <c:v>91.978458049886626</c:v>
                </c:pt>
                <c:pt idx="1623">
                  <c:v>92.035147392290241</c:v>
                </c:pt>
                <c:pt idx="1624">
                  <c:v>92.091836734693871</c:v>
                </c:pt>
                <c:pt idx="1625">
                  <c:v>92.1485260770975</c:v>
                </c:pt>
                <c:pt idx="1626">
                  <c:v>92.20521541950113</c:v>
                </c:pt>
                <c:pt idx="1627">
                  <c:v>92.261904761904759</c:v>
                </c:pt>
                <c:pt idx="1628">
                  <c:v>92.318594104308389</c:v>
                </c:pt>
                <c:pt idx="1629">
                  <c:v>92.375283446712018</c:v>
                </c:pt>
                <c:pt idx="1630">
                  <c:v>92.431972789115648</c:v>
                </c:pt>
                <c:pt idx="1631">
                  <c:v>92.488662131519277</c:v>
                </c:pt>
                <c:pt idx="1632">
                  <c:v>92.545351473922906</c:v>
                </c:pt>
                <c:pt idx="1633">
                  <c:v>92.602040816326536</c:v>
                </c:pt>
                <c:pt idx="1634">
                  <c:v>92.658730158730151</c:v>
                </c:pt>
                <c:pt idx="1635">
                  <c:v>92.71541950113378</c:v>
                </c:pt>
                <c:pt idx="1636">
                  <c:v>92.77210884353741</c:v>
                </c:pt>
                <c:pt idx="1637">
                  <c:v>92.828798185941039</c:v>
                </c:pt>
                <c:pt idx="1638">
                  <c:v>92.885487528344669</c:v>
                </c:pt>
                <c:pt idx="1639">
                  <c:v>92.942176870748298</c:v>
                </c:pt>
                <c:pt idx="1640">
                  <c:v>92.998866213151928</c:v>
                </c:pt>
                <c:pt idx="1641">
                  <c:v>93.055555555555557</c:v>
                </c:pt>
                <c:pt idx="1642">
                  <c:v>93.112244897959187</c:v>
                </c:pt>
                <c:pt idx="1643">
                  <c:v>93.168934240362816</c:v>
                </c:pt>
                <c:pt idx="1644">
                  <c:v>93.225623582766431</c:v>
                </c:pt>
                <c:pt idx="1645">
                  <c:v>93.282312925170061</c:v>
                </c:pt>
                <c:pt idx="1646">
                  <c:v>93.33900226757369</c:v>
                </c:pt>
                <c:pt idx="1647">
                  <c:v>93.39569160997732</c:v>
                </c:pt>
                <c:pt idx="1648">
                  <c:v>93.452380952380949</c:v>
                </c:pt>
                <c:pt idx="1649">
                  <c:v>93.509070294784578</c:v>
                </c:pt>
                <c:pt idx="1650">
                  <c:v>93.565759637188208</c:v>
                </c:pt>
                <c:pt idx="1651">
                  <c:v>93.622448979591837</c:v>
                </c:pt>
                <c:pt idx="1652">
                  <c:v>93.679138321995467</c:v>
                </c:pt>
                <c:pt idx="1653">
                  <c:v>93.735827664399096</c:v>
                </c:pt>
                <c:pt idx="1654">
                  <c:v>93.792517006802726</c:v>
                </c:pt>
                <c:pt idx="1655">
                  <c:v>93.849206349206341</c:v>
                </c:pt>
                <c:pt idx="1656">
                  <c:v>93.90589569160997</c:v>
                </c:pt>
                <c:pt idx="1657">
                  <c:v>93.9625850340136</c:v>
                </c:pt>
                <c:pt idx="1658">
                  <c:v>94.019274376417229</c:v>
                </c:pt>
                <c:pt idx="1659">
                  <c:v>94.075963718820859</c:v>
                </c:pt>
                <c:pt idx="1660">
                  <c:v>94.132653061224488</c:v>
                </c:pt>
                <c:pt idx="1661">
                  <c:v>94.189342403628117</c:v>
                </c:pt>
                <c:pt idx="1662">
                  <c:v>94.246031746031747</c:v>
                </c:pt>
                <c:pt idx="1663">
                  <c:v>94.302721088435376</c:v>
                </c:pt>
                <c:pt idx="1664">
                  <c:v>94.359410430839006</c:v>
                </c:pt>
                <c:pt idx="1665">
                  <c:v>94.416099773242635</c:v>
                </c:pt>
                <c:pt idx="1666">
                  <c:v>94.47278911564625</c:v>
                </c:pt>
                <c:pt idx="1667">
                  <c:v>94.52947845804988</c:v>
                </c:pt>
                <c:pt idx="1668">
                  <c:v>94.586167800453509</c:v>
                </c:pt>
                <c:pt idx="1669">
                  <c:v>94.642857142857139</c:v>
                </c:pt>
                <c:pt idx="1670">
                  <c:v>94.699546485260768</c:v>
                </c:pt>
                <c:pt idx="1671">
                  <c:v>94.756235827664398</c:v>
                </c:pt>
                <c:pt idx="1672">
                  <c:v>94.812925170068027</c:v>
                </c:pt>
                <c:pt idx="1673">
                  <c:v>94.869614512471657</c:v>
                </c:pt>
                <c:pt idx="1674">
                  <c:v>94.926303854875286</c:v>
                </c:pt>
                <c:pt idx="1675">
                  <c:v>94.982993197278915</c:v>
                </c:pt>
                <c:pt idx="1676">
                  <c:v>95.039682539682545</c:v>
                </c:pt>
                <c:pt idx="1677">
                  <c:v>95.09637188208616</c:v>
                </c:pt>
                <c:pt idx="1678">
                  <c:v>95.15306122448979</c:v>
                </c:pt>
                <c:pt idx="1679">
                  <c:v>95.209750566893419</c:v>
                </c:pt>
                <c:pt idx="1680">
                  <c:v>95.266439909297048</c:v>
                </c:pt>
                <c:pt idx="1681">
                  <c:v>95.323129251700678</c:v>
                </c:pt>
                <c:pt idx="1682">
                  <c:v>95.379818594104307</c:v>
                </c:pt>
                <c:pt idx="1683">
                  <c:v>95.436507936507937</c:v>
                </c:pt>
                <c:pt idx="1684">
                  <c:v>95.493197278911566</c:v>
                </c:pt>
                <c:pt idx="1685">
                  <c:v>95.549886621315196</c:v>
                </c:pt>
                <c:pt idx="1686">
                  <c:v>95.606575963718825</c:v>
                </c:pt>
                <c:pt idx="1687">
                  <c:v>95.66326530612244</c:v>
                </c:pt>
                <c:pt idx="1688">
                  <c:v>95.71995464852607</c:v>
                </c:pt>
                <c:pt idx="1689">
                  <c:v>95.776643990929699</c:v>
                </c:pt>
                <c:pt idx="1690">
                  <c:v>95.833333333333329</c:v>
                </c:pt>
                <c:pt idx="1691">
                  <c:v>95.890022675736958</c:v>
                </c:pt>
                <c:pt idx="1692">
                  <c:v>95.946712018140587</c:v>
                </c:pt>
                <c:pt idx="1693">
                  <c:v>96.003401360544217</c:v>
                </c:pt>
                <c:pt idx="1694">
                  <c:v>96.060090702947846</c:v>
                </c:pt>
                <c:pt idx="1695">
                  <c:v>96.116780045351476</c:v>
                </c:pt>
                <c:pt idx="1696">
                  <c:v>96.173469387755105</c:v>
                </c:pt>
                <c:pt idx="1697">
                  <c:v>96.230158730158735</c:v>
                </c:pt>
                <c:pt idx="1698">
                  <c:v>96.28684807256235</c:v>
                </c:pt>
                <c:pt idx="1699">
                  <c:v>96.343537414965979</c:v>
                </c:pt>
                <c:pt idx="1700">
                  <c:v>96.400226757369609</c:v>
                </c:pt>
                <c:pt idx="1701">
                  <c:v>96.456916099773238</c:v>
                </c:pt>
                <c:pt idx="1702">
                  <c:v>96.513605442176868</c:v>
                </c:pt>
                <c:pt idx="1703">
                  <c:v>96.570294784580497</c:v>
                </c:pt>
                <c:pt idx="1704">
                  <c:v>96.626984126984127</c:v>
                </c:pt>
                <c:pt idx="1705">
                  <c:v>96.683673469387756</c:v>
                </c:pt>
                <c:pt idx="1706">
                  <c:v>96.740362811791385</c:v>
                </c:pt>
                <c:pt idx="1707">
                  <c:v>96.797052154195015</c:v>
                </c:pt>
                <c:pt idx="1708">
                  <c:v>96.853741496598644</c:v>
                </c:pt>
                <c:pt idx="1709">
                  <c:v>96.91043083900226</c:v>
                </c:pt>
                <c:pt idx="1710">
                  <c:v>96.967120181405889</c:v>
                </c:pt>
                <c:pt idx="1711">
                  <c:v>97.023809523809518</c:v>
                </c:pt>
                <c:pt idx="1712">
                  <c:v>97.080498866213148</c:v>
                </c:pt>
                <c:pt idx="1713">
                  <c:v>97.137188208616777</c:v>
                </c:pt>
                <c:pt idx="1714">
                  <c:v>97.193877551020407</c:v>
                </c:pt>
                <c:pt idx="1715">
                  <c:v>97.250566893424036</c:v>
                </c:pt>
                <c:pt idx="1716">
                  <c:v>97.307256235827666</c:v>
                </c:pt>
                <c:pt idx="1717">
                  <c:v>97.363945578231295</c:v>
                </c:pt>
                <c:pt idx="1718">
                  <c:v>97.420634920634924</c:v>
                </c:pt>
                <c:pt idx="1719">
                  <c:v>97.477324263038554</c:v>
                </c:pt>
                <c:pt idx="1720">
                  <c:v>97.534013605442169</c:v>
                </c:pt>
                <c:pt idx="1721">
                  <c:v>97.590702947845799</c:v>
                </c:pt>
                <c:pt idx="1722">
                  <c:v>97.647392290249428</c:v>
                </c:pt>
                <c:pt idx="1723">
                  <c:v>97.704081632653057</c:v>
                </c:pt>
                <c:pt idx="1724">
                  <c:v>97.760770975056687</c:v>
                </c:pt>
                <c:pt idx="1725">
                  <c:v>97.817460317460316</c:v>
                </c:pt>
                <c:pt idx="1726">
                  <c:v>97.874149659863946</c:v>
                </c:pt>
                <c:pt idx="1727">
                  <c:v>97.930839002267575</c:v>
                </c:pt>
                <c:pt idx="1728">
                  <c:v>97.987528344671205</c:v>
                </c:pt>
                <c:pt idx="1729">
                  <c:v>98.044217687074834</c:v>
                </c:pt>
                <c:pt idx="1730">
                  <c:v>98.100907029478464</c:v>
                </c:pt>
                <c:pt idx="1731">
                  <c:v>98.157596371882079</c:v>
                </c:pt>
                <c:pt idx="1732">
                  <c:v>98.214285714285708</c:v>
                </c:pt>
                <c:pt idx="1733">
                  <c:v>98.270975056689338</c:v>
                </c:pt>
                <c:pt idx="1734">
                  <c:v>98.327664399092967</c:v>
                </c:pt>
                <c:pt idx="1735">
                  <c:v>98.384353741496597</c:v>
                </c:pt>
                <c:pt idx="1736">
                  <c:v>98.441043083900226</c:v>
                </c:pt>
                <c:pt idx="1737">
                  <c:v>98.497732426303855</c:v>
                </c:pt>
                <c:pt idx="1738">
                  <c:v>98.554421768707485</c:v>
                </c:pt>
                <c:pt idx="1739">
                  <c:v>98.611111111111114</c:v>
                </c:pt>
                <c:pt idx="1740">
                  <c:v>98.667800453514744</c:v>
                </c:pt>
                <c:pt idx="1741">
                  <c:v>98.724489795918359</c:v>
                </c:pt>
                <c:pt idx="1742">
                  <c:v>98.781179138321988</c:v>
                </c:pt>
                <c:pt idx="1743">
                  <c:v>98.837868480725618</c:v>
                </c:pt>
                <c:pt idx="1744">
                  <c:v>98.894557823129247</c:v>
                </c:pt>
                <c:pt idx="1745">
                  <c:v>98.951247165532877</c:v>
                </c:pt>
                <c:pt idx="1746">
                  <c:v>99.007936507936506</c:v>
                </c:pt>
                <c:pt idx="1747">
                  <c:v>99.064625850340136</c:v>
                </c:pt>
                <c:pt idx="1748">
                  <c:v>99.121315192743765</c:v>
                </c:pt>
                <c:pt idx="1749">
                  <c:v>99.178004535147394</c:v>
                </c:pt>
                <c:pt idx="1750">
                  <c:v>99.234693877551024</c:v>
                </c:pt>
                <c:pt idx="1751">
                  <c:v>99.291383219954653</c:v>
                </c:pt>
                <c:pt idx="1752">
                  <c:v>99.348072562358269</c:v>
                </c:pt>
                <c:pt idx="1753">
                  <c:v>99.404761904761898</c:v>
                </c:pt>
                <c:pt idx="1754">
                  <c:v>99.461451247165527</c:v>
                </c:pt>
                <c:pt idx="1755">
                  <c:v>99.518140589569157</c:v>
                </c:pt>
                <c:pt idx="1756">
                  <c:v>99.574829931972786</c:v>
                </c:pt>
                <c:pt idx="1757">
                  <c:v>99.631519274376416</c:v>
                </c:pt>
                <c:pt idx="1758">
                  <c:v>99.688208616780045</c:v>
                </c:pt>
                <c:pt idx="1759">
                  <c:v>99.744897959183675</c:v>
                </c:pt>
                <c:pt idx="1760">
                  <c:v>99.801587301587304</c:v>
                </c:pt>
                <c:pt idx="1761">
                  <c:v>99.858276643990934</c:v>
                </c:pt>
                <c:pt idx="1762">
                  <c:v>99.914965986394563</c:v>
                </c:pt>
                <c:pt idx="1763">
                  <c:v>99.971655328798178</c:v>
                </c:pt>
              </c:numCache>
            </c:numRef>
          </c:xVal>
          <c:yVal>
            <c:numRef>
              <c:f>'0-5yrs'!$V$27:$V$1790</c:f>
              <c:numCache>
                <c:formatCode>General</c:formatCode>
                <c:ptCount val="17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1.352069353540866E-4</c:v>
                </c:pt>
                <c:pt idx="312">
                  <c:v>1.5366472925430465E-4</c:v>
                </c:pt>
                <c:pt idx="313">
                  <c:v>1.5366472925430465E-4</c:v>
                </c:pt>
                <c:pt idx="314">
                  <c:v>1.5438111882199658E-4</c:v>
                </c:pt>
                <c:pt idx="315">
                  <c:v>1.547430914615043E-4</c:v>
                </c:pt>
                <c:pt idx="316">
                  <c:v>1.5584447967717727E-4</c:v>
                </c:pt>
                <c:pt idx="317">
                  <c:v>1.5773357264593806E-4</c:v>
                </c:pt>
                <c:pt idx="318">
                  <c:v>1.5850868086480369E-4</c:v>
                </c:pt>
                <c:pt idx="319">
                  <c:v>1.6009380710542857E-4</c:v>
                </c:pt>
                <c:pt idx="320">
                  <c:v>1.6214374727873518E-4</c:v>
                </c:pt>
                <c:pt idx="321">
                  <c:v>1.625632660841329E-4</c:v>
                </c:pt>
                <c:pt idx="322">
                  <c:v>1.660409488345691E-4</c:v>
                </c:pt>
                <c:pt idx="323">
                  <c:v>1.6740382490064407E-4</c:v>
                </c:pt>
                <c:pt idx="324">
                  <c:v>1.7170305372011391E-4</c:v>
                </c:pt>
                <c:pt idx="325">
                  <c:v>1.7220146711602091E-4</c:v>
                </c:pt>
                <c:pt idx="326">
                  <c:v>1.7581628475663862E-4</c:v>
                </c:pt>
                <c:pt idx="327">
                  <c:v>1.8024002728895828E-4</c:v>
                </c:pt>
                <c:pt idx="328">
                  <c:v>1.8198714432312663E-4</c:v>
                </c:pt>
                <c:pt idx="329">
                  <c:v>1.8439767510516564E-4</c:v>
                </c:pt>
                <c:pt idx="330">
                  <c:v>1.8563942432133041E-4</c:v>
                </c:pt>
                <c:pt idx="331">
                  <c:v>1.869066023377871E-4</c:v>
                </c:pt>
                <c:pt idx="332">
                  <c:v>1.8755000046201064E-4</c:v>
                </c:pt>
                <c:pt idx="333">
                  <c:v>1.8820008906798657E-4</c:v>
                </c:pt>
                <c:pt idx="334">
                  <c:v>1.8820008906798657E-4</c:v>
                </c:pt>
                <c:pt idx="335">
                  <c:v>1.8952080765075711E-4</c:v>
                </c:pt>
                <c:pt idx="336">
                  <c:v>1.8952080765075711E-4</c:v>
                </c:pt>
                <c:pt idx="337">
                  <c:v>1.8952080765075711E-4</c:v>
                </c:pt>
                <c:pt idx="338">
                  <c:v>1.9019167986419387E-4</c:v>
                </c:pt>
                <c:pt idx="339">
                  <c:v>1.9224786589020211E-4</c:v>
                </c:pt>
                <c:pt idx="340">
                  <c:v>1.9437221619068406E-4</c:v>
                </c:pt>
                <c:pt idx="341">
                  <c:v>1.9731741753920229E-4</c:v>
                </c:pt>
                <c:pt idx="342">
                  <c:v>1.9731741753920229E-4</c:v>
                </c:pt>
                <c:pt idx="343">
                  <c:v>1.9807487682164981E-4</c:v>
                </c:pt>
                <c:pt idx="344">
                  <c:v>1.988411267885663E-4</c:v>
                </c:pt>
                <c:pt idx="345">
                  <c:v>2.0199753241321598E-4</c:v>
                </c:pt>
                <c:pt idx="346">
                  <c:v>2.0281040303113016E-4</c:v>
                </c:pt>
                <c:pt idx="347">
                  <c:v>2.0363316666517181E-4</c:v>
                </c:pt>
                <c:pt idx="348">
                  <c:v>2.0363316666517181E-4</c:v>
                </c:pt>
                <c:pt idx="349">
                  <c:v>2.0363316666517181E-4</c:v>
                </c:pt>
                <c:pt idx="350">
                  <c:v>2.0530918807416741E-4</c:v>
                </c:pt>
                <c:pt idx="351">
                  <c:v>2.0616286821403536E-4</c:v>
                </c:pt>
                <c:pt idx="352">
                  <c:v>2.0702728654703852E-4</c:v>
                </c:pt>
                <c:pt idx="353">
                  <c:v>2.0702728654703852E-4</c:v>
                </c:pt>
                <c:pt idx="354">
                  <c:v>2.0790267009863073E-4</c:v>
                </c:pt>
                <c:pt idx="355">
                  <c:v>2.0790267009863073E-4</c:v>
                </c:pt>
                <c:pt idx="356">
                  <c:v>2.0790267009863073E-4</c:v>
                </c:pt>
                <c:pt idx="357">
                  <c:v>2.0878925267123568E-4</c:v>
                </c:pt>
                <c:pt idx="358">
                  <c:v>2.1059698556058341E-4</c:v>
                </c:pt>
                <c:pt idx="359">
                  <c:v>2.1059698556058341E-4</c:v>
                </c:pt>
                <c:pt idx="360">
                  <c:v>2.1059698556058341E-4</c:v>
                </c:pt>
                <c:pt idx="361">
                  <c:v>2.115186397913848E-4</c:v>
                </c:pt>
                <c:pt idx="362">
                  <c:v>2.1339884245461367E-4</c:v>
                </c:pt>
                <c:pt idx="363">
                  <c:v>2.1339884245461367E-4</c:v>
                </c:pt>
                <c:pt idx="364">
                  <c:v>2.1435794320825448E-4</c:v>
                </c:pt>
                <c:pt idx="365">
                  <c:v>2.1533009306281642E-4</c:v>
                </c:pt>
                <c:pt idx="366">
                  <c:v>2.1533009306281642E-4</c:v>
                </c:pt>
                <c:pt idx="367">
                  <c:v>2.1533009306281642E-4</c:v>
                </c:pt>
                <c:pt idx="368">
                  <c:v>2.1533009306281642E-4</c:v>
                </c:pt>
                <c:pt idx="369">
                  <c:v>2.1631559062833529E-4</c:v>
                </c:pt>
                <c:pt idx="370">
                  <c:v>2.1935530296733597E-4</c:v>
                </c:pt>
                <c:pt idx="371">
                  <c:v>2.2039737678044229E-4</c:v>
                </c:pt>
                <c:pt idx="372">
                  <c:v>2.2039737678044229E-4</c:v>
                </c:pt>
                <c:pt idx="373">
                  <c:v>2.2252686949417804E-4</c:v>
                </c:pt>
                <c:pt idx="374">
                  <c:v>2.2252686949417804E-4</c:v>
                </c:pt>
                <c:pt idx="375">
                  <c:v>2.2252686949417804E-4</c:v>
                </c:pt>
                <c:pt idx="376">
                  <c:v>2.2252686949417804E-4</c:v>
                </c:pt>
                <c:pt idx="377">
                  <c:v>2.2252686949417804E-4</c:v>
                </c:pt>
                <c:pt idx="378">
                  <c:v>2.2471930538817494E-4</c:v>
                </c:pt>
                <c:pt idx="379">
                  <c:v>2.2471930538817494E-4</c:v>
                </c:pt>
                <c:pt idx="380">
                  <c:v>2.2471930538817494E-4</c:v>
                </c:pt>
                <c:pt idx="381">
                  <c:v>2.2584010688158403E-4</c:v>
                </c:pt>
                <c:pt idx="382">
                  <c:v>2.2697784761817411E-4</c:v>
                </c:pt>
                <c:pt idx="383">
                  <c:v>2.2697784761817411E-4</c:v>
                </c:pt>
                <c:pt idx="384">
                  <c:v>2.2697784761817411E-4</c:v>
                </c:pt>
                <c:pt idx="385">
                  <c:v>2.2813295862837623E-4</c:v>
                </c:pt>
                <c:pt idx="386">
                  <c:v>2.2813295862837623E-4</c:v>
                </c:pt>
                <c:pt idx="387">
                  <c:v>2.2930588645558381E-4</c:v>
                </c:pt>
                <c:pt idx="388">
                  <c:v>2.2930588645558381E-4</c:v>
                </c:pt>
                <c:pt idx="389">
                  <c:v>2.304970938814577E-4</c:v>
                </c:pt>
                <c:pt idx="390">
                  <c:v>2.304970938814577E-4</c:v>
                </c:pt>
                <c:pt idx="391">
                  <c:v>2.304970938814577E-4</c:v>
                </c:pt>
                <c:pt idx="392">
                  <c:v>2.3170706069310296E-4</c:v>
                </c:pt>
                <c:pt idx="393">
                  <c:v>2.3293628449502191E-4</c:v>
                </c:pt>
                <c:pt idx="394">
                  <c:v>2.3293628449502191E-4</c:v>
                </c:pt>
                <c:pt idx="395">
                  <c:v>2.3293628449502191E-4</c:v>
                </c:pt>
                <c:pt idx="396">
                  <c:v>2.341852815689587E-4</c:v>
                </c:pt>
                <c:pt idx="397">
                  <c:v>2.3545458778500308E-4</c:v>
                </c:pt>
                <c:pt idx="398">
                  <c:v>2.3545458778500308E-4</c:v>
                </c:pt>
                <c:pt idx="399">
                  <c:v>2.3674475956762215E-4</c:v>
                </c:pt>
                <c:pt idx="400">
                  <c:v>2.3674475956762215E-4</c:v>
                </c:pt>
                <c:pt idx="401">
                  <c:v>2.3674475956762215E-4</c:v>
                </c:pt>
                <c:pt idx="402">
                  <c:v>2.3805637492055714E-4</c:v>
                </c:pt>
                <c:pt idx="403">
                  <c:v>2.3939003451488934E-4</c:v>
                </c:pt>
                <c:pt idx="404">
                  <c:v>2.3939003451488934E-4</c:v>
                </c:pt>
                <c:pt idx="405">
                  <c:v>2.4074636284490748E-4</c:v>
                </c:pt>
                <c:pt idx="406">
                  <c:v>2.4074636284490748E-4</c:v>
                </c:pt>
                <c:pt idx="407">
                  <c:v>2.4212600945685317E-4</c:v>
                </c:pt>
                <c:pt idx="408">
                  <c:v>2.4212600945685317E-4</c:v>
                </c:pt>
                <c:pt idx="409">
                  <c:v>2.4212600945685317E-4</c:v>
                </c:pt>
                <c:pt idx="410">
                  <c:v>2.4212600945685317E-4</c:v>
                </c:pt>
                <c:pt idx="411">
                  <c:v>2.4212600945685317E-4</c:v>
                </c:pt>
                <c:pt idx="412">
                  <c:v>2.4352965025602167E-4</c:v>
                </c:pt>
                <c:pt idx="413">
                  <c:v>2.4352965025602167E-4</c:v>
                </c:pt>
                <c:pt idx="414">
                  <c:v>2.4352965025602167E-4</c:v>
                </c:pt>
                <c:pt idx="415">
                  <c:v>2.4495798889818049E-4</c:v>
                </c:pt>
                <c:pt idx="416">
                  <c:v>2.4495798889818049E-4</c:v>
                </c:pt>
                <c:pt idx="417">
                  <c:v>2.4495798889818049E-4</c:v>
                </c:pt>
                <c:pt idx="418">
                  <c:v>2.4495798889818049E-4</c:v>
                </c:pt>
                <c:pt idx="419">
                  <c:v>2.4641175827185132E-4</c:v>
                </c:pt>
                <c:pt idx="420">
                  <c:v>2.4641175827185132E-4</c:v>
                </c:pt>
                <c:pt idx="421">
                  <c:v>2.4641175827185132E-4</c:v>
                </c:pt>
                <c:pt idx="422">
                  <c:v>2.4641175827185132E-4</c:v>
                </c:pt>
                <c:pt idx="423">
                  <c:v>2.4641175827185132E-4</c:v>
                </c:pt>
                <c:pt idx="424">
                  <c:v>2.4641175827185132E-4</c:v>
                </c:pt>
                <c:pt idx="425">
                  <c:v>2.4789172207849571E-4</c:v>
                </c:pt>
                <c:pt idx="426">
                  <c:v>2.4789172207849571E-4</c:v>
                </c:pt>
                <c:pt idx="427">
                  <c:v>2.4826589847573523E-4</c:v>
                </c:pt>
                <c:pt idx="428">
                  <c:v>2.4826589847573523E-4</c:v>
                </c:pt>
                <c:pt idx="429">
                  <c:v>2.4939867651839752E-4</c:v>
                </c:pt>
                <c:pt idx="430">
                  <c:v>2.4939867651839752E-4</c:v>
                </c:pt>
                <c:pt idx="431">
                  <c:v>2.4939867651839752E-4</c:v>
                </c:pt>
                <c:pt idx="432">
                  <c:v>2.4939867651839752E-4</c:v>
                </c:pt>
                <c:pt idx="433">
                  <c:v>2.5093345209064932E-4</c:v>
                </c:pt>
                <c:pt idx="434">
                  <c:v>2.5093345209064932E-4</c:v>
                </c:pt>
                <c:pt idx="435">
                  <c:v>2.5093345209064932E-4</c:v>
                </c:pt>
                <c:pt idx="436">
                  <c:v>2.5093345209064932E-4</c:v>
                </c:pt>
                <c:pt idx="437">
                  <c:v>2.5249691551652002E-4</c:v>
                </c:pt>
                <c:pt idx="438">
                  <c:v>2.5249691551652002E-4</c:v>
                </c:pt>
                <c:pt idx="439">
                  <c:v>2.5249691551652002E-4</c:v>
                </c:pt>
                <c:pt idx="440">
                  <c:v>2.5408997179631094E-4</c:v>
                </c:pt>
                <c:pt idx="441">
                  <c:v>2.5408997179631094E-4</c:v>
                </c:pt>
                <c:pt idx="442">
                  <c:v>2.5408997179631094E-4</c:v>
                </c:pt>
                <c:pt idx="443">
                  <c:v>2.5408997179631094E-4</c:v>
                </c:pt>
                <c:pt idx="444">
                  <c:v>2.5571356641077806E-4</c:v>
                </c:pt>
                <c:pt idx="445">
                  <c:v>2.5571356641077806E-4</c:v>
                </c:pt>
                <c:pt idx="446">
                  <c:v>2.5571356641077806E-4</c:v>
                </c:pt>
                <c:pt idx="447">
                  <c:v>2.5571356641077806E-4</c:v>
                </c:pt>
                <c:pt idx="448">
                  <c:v>2.5736868767931584E-4</c:v>
                </c:pt>
                <c:pt idx="449">
                  <c:v>2.5736868767931584E-4</c:v>
                </c:pt>
                <c:pt idx="450">
                  <c:v>2.5736868767931584E-4</c:v>
                </c:pt>
                <c:pt idx="451">
                  <c:v>2.5736868767931584E-4</c:v>
                </c:pt>
                <c:pt idx="452">
                  <c:v>2.5905636928822339E-4</c:v>
                </c:pt>
                <c:pt idx="453">
                  <c:v>2.5905636928822339E-4</c:v>
                </c:pt>
                <c:pt idx="454">
                  <c:v>2.5905636928822339E-4</c:v>
                </c:pt>
                <c:pt idx="455">
                  <c:v>2.5905636928822339E-4</c:v>
                </c:pt>
                <c:pt idx="456">
                  <c:v>2.6077769300379212E-4</c:v>
                </c:pt>
                <c:pt idx="457">
                  <c:v>2.6077769300379212E-4</c:v>
                </c:pt>
                <c:pt idx="458">
                  <c:v>2.6077769300379212E-4</c:v>
                </c:pt>
                <c:pt idx="459">
                  <c:v>2.6077769300379212E-4</c:v>
                </c:pt>
                <c:pt idx="460">
                  <c:v>2.6077769300379212E-4</c:v>
                </c:pt>
                <c:pt idx="461">
                  <c:v>2.6253379158635887E-4</c:v>
                </c:pt>
                <c:pt idx="462">
                  <c:v>2.6432585192317332E-4</c:v>
                </c:pt>
                <c:pt idx="463">
                  <c:v>2.6432585192317332E-4</c:v>
                </c:pt>
                <c:pt idx="464">
                  <c:v>2.6432585192317332E-4</c:v>
                </c:pt>
                <c:pt idx="465">
                  <c:v>2.6432585192317332E-4</c:v>
                </c:pt>
                <c:pt idx="466">
                  <c:v>2.652357542764557E-4</c:v>
                </c:pt>
                <c:pt idx="467">
                  <c:v>2.6615511839977145E-4</c:v>
                </c:pt>
                <c:pt idx="468">
                  <c:v>2.6615511839977145E-4</c:v>
                </c:pt>
                <c:pt idx="469">
                  <c:v>2.6615511839977145E-4</c:v>
                </c:pt>
                <c:pt idx="470">
                  <c:v>2.6615511839977145E-4</c:v>
                </c:pt>
                <c:pt idx="471">
                  <c:v>2.6615511839977145E-4</c:v>
                </c:pt>
                <c:pt idx="472">
                  <c:v>2.6615511839977145E-4</c:v>
                </c:pt>
                <c:pt idx="473">
                  <c:v>2.6615511839977145E-4</c:v>
                </c:pt>
                <c:pt idx="474">
                  <c:v>2.6615511839977145E-4</c:v>
                </c:pt>
                <c:pt idx="475">
                  <c:v>2.6615511839977145E-4</c:v>
                </c:pt>
                <c:pt idx="476">
                  <c:v>2.6802289653160295E-4</c:v>
                </c:pt>
                <c:pt idx="477">
                  <c:v>2.6802289653160295E-4</c:v>
                </c:pt>
                <c:pt idx="478">
                  <c:v>2.6802289653160295E-4</c:v>
                </c:pt>
                <c:pt idx="479">
                  <c:v>2.6802289653160295E-4</c:v>
                </c:pt>
                <c:pt idx="480">
                  <c:v>2.6802289653160295E-4</c:v>
                </c:pt>
                <c:pt idx="481">
                  <c:v>2.6802289653160295E-4</c:v>
                </c:pt>
                <c:pt idx="482">
                  <c:v>2.6802289653160295E-4</c:v>
                </c:pt>
                <c:pt idx="483">
                  <c:v>2.6993055688000672E-4</c:v>
                </c:pt>
                <c:pt idx="484">
                  <c:v>2.6993055688000672E-4</c:v>
                </c:pt>
                <c:pt idx="485">
                  <c:v>2.7187953927920776E-4</c:v>
                </c:pt>
                <c:pt idx="486">
                  <c:v>2.7187953927920776E-4</c:v>
                </c:pt>
                <c:pt idx="487">
                  <c:v>2.7187953927920776E-4</c:v>
                </c:pt>
                <c:pt idx="488">
                  <c:v>2.7187953927920776E-4</c:v>
                </c:pt>
                <c:pt idx="489">
                  <c:v>2.7387135740398658E-4</c:v>
                </c:pt>
                <c:pt idx="490">
                  <c:v>2.7387135740398658E-4</c:v>
                </c:pt>
                <c:pt idx="491">
                  <c:v>2.7387135740398658E-4</c:v>
                </c:pt>
                <c:pt idx="492">
                  <c:v>2.7590760371091778E-4</c:v>
                </c:pt>
                <c:pt idx="493">
                  <c:v>2.7590760371091778E-4</c:v>
                </c:pt>
                <c:pt idx="494">
                  <c:v>2.7590760371091778E-4</c:v>
                </c:pt>
                <c:pt idx="495">
                  <c:v>2.7590760371091778E-4</c:v>
                </c:pt>
                <c:pt idx="496">
                  <c:v>2.7590760371091778E-4</c:v>
                </c:pt>
                <c:pt idx="497">
                  <c:v>2.7590760371091778E-4</c:v>
                </c:pt>
                <c:pt idx="498">
                  <c:v>2.7590760371091778E-4</c:v>
                </c:pt>
                <c:pt idx="499">
                  <c:v>2.7590760371091778E-4</c:v>
                </c:pt>
                <c:pt idx="500">
                  <c:v>2.7798995478986129E-4</c:v>
                </c:pt>
                <c:pt idx="501">
                  <c:v>2.7798995478986129E-4</c:v>
                </c:pt>
                <c:pt idx="502">
                  <c:v>2.7798995478986129E-4</c:v>
                </c:pt>
                <c:pt idx="503">
                  <c:v>2.7798995478986129E-4</c:v>
                </c:pt>
                <c:pt idx="504">
                  <c:v>2.801201771665577E-4</c:v>
                </c:pt>
                <c:pt idx="505">
                  <c:v>2.801201771665577E-4</c:v>
                </c:pt>
                <c:pt idx="506">
                  <c:v>2.801201771665577E-4</c:v>
                </c:pt>
                <c:pt idx="507">
                  <c:v>2.801201771665577E-4</c:v>
                </c:pt>
                <c:pt idx="508">
                  <c:v>2.801201771665577E-4</c:v>
                </c:pt>
                <c:pt idx="509">
                  <c:v>2.801201771665577E-4</c:v>
                </c:pt>
                <c:pt idx="510">
                  <c:v>2.801201771665577E-4</c:v>
                </c:pt>
                <c:pt idx="511">
                  <c:v>2.801201771665577E-4</c:v>
                </c:pt>
                <c:pt idx="512">
                  <c:v>2.801201771665577E-4</c:v>
                </c:pt>
                <c:pt idx="513">
                  <c:v>2.801201771665577E-4</c:v>
                </c:pt>
                <c:pt idx="514">
                  <c:v>2.8175037624752027E-4</c:v>
                </c:pt>
                <c:pt idx="515">
                  <c:v>2.8230013360198004E-4</c:v>
                </c:pt>
                <c:pt idx="516">
                  <c:v>2.8230013360198004E-4</c:v>
                </c:pt>
                <c:pt idx="517">
                  <c:v>2.8230013360198004E-4</c:v>
                </c:pt>
                <c:pt idx="518">
                  <c:v>2.8230013360198004E-4</c:v>
                </c:pt>
                <c:pt idx="519">
                  <c:v>2.8230013360198004E-4</c:v>
                </c:pt>
                <c:pt idx="520">
                  <c:v>2.8230013360198004E-4</c:v>
                </c:pt>
                <c:pt idx="521">
                  <c:v>2.8230013360198004E-4</c:v>
                </c:pt>
                <c:pt idx="522">
                  <c:v>2.8230013360198004E-4</c:v>
                </c:pt>
                <c:pt idx="523">
                  <c:v>2.8230013360198004E-4</c:v>
                </c:pt>
                <c:pt idx="524">
                  <c:v>2.8230013360198004E-4</c:v>
                </c:pt>
                <c:pt idx="525">
                  <c:v>2.828531216610287E-4</c:v>
                </c:pt>
                <c:pt idx="526">
                  <c:v>2.8453178993948533E-4</c:v>
                </c:pt>
                <c:pt idx="527">
                  <c:v>2.8453178993948533E-4</c:v>
                </c:pt>
                <c:pt idx="528">
                  <c:v>2.8453178993948533E-4</c:v>
                </c:pt>
                <c:pt idx="529">
                  <c:v>2.8453178993948533E-4</c:v>
                </c:pt>
                <c:pt idx="530">
                  <c:v>2.8453178993948533E-4</c:v>
                </c:pt>
                <c:pt idx="531">
                  <c:v>2.8681722255697738E-4</c:v>
                </c:pt>
                <c:pt idx="532">
                  <c:v>2.8681722255697738E-4</c:v>
                </c:pt>
                <c:pt idx="533">
                  <c:v>2.8681722255697738E-4</c:v>
                </c:pt>
                <c:pt idx="534">
                  <c:v>2.8681722255697738E-4</c:v>
                </c:pt>
                <c:pt idx="535">
                  <c:v>2.8681722255697738E-4</c:v>
                </c:pt>
                <c:pt idx="536">
                  <c:v>2.8681722255697738E-4</c:v>
                </c:pt>
                <c:pt idx="537">
                  <c:v>2.8915862648829735E-4</c:v>
                </c:pt>
                <c:pt idx="538">
                  <c:v>2.8915862648829735E-4</c:v>
                </c:pt>
                <c:pt idx="539">
                  <c:v>2.8915862648829735E-4</c:v>
                </c:pt>
                <c:pt idx="540">
                  <c:v>2.8915862648829735E-4</c:v>
                </c:pt>
                <c:pt idx="541">
                  <c:v>2.9155832428602656E-4</c:v>
                </c:pt>
                <c:pt idx="542">
                  <c:v>2.9155832428602656E-4</c:v>
                </c:pt>
                <c:pt idx="543">
                  <c:v>2.9155832428602656E-4</c:v>
                </c:pt>
                <c:pt idx="544">
                  <c:v>2.9155832428602656E-4</c:v>
                </c:pt>
                <c:pt idx="545">
                  <c:v>2.9155832428602656E-4</c:v>
                </c:pt>
                <c:pt idx="546">
                  <c:v>2.940187757070632E-4</c:v>
                </c:pt>
                <c:pt idx="547">
                  <c:v>2.940187757070632E-4</c:v>
                </c:pt>
                <c:pt idx="548">
                  <c:v>2.940187757070632E-4</c:v>
                </c:pt>
                <c:pt idx="549">
                  <c:v>2.940187757070632E-4</c:v>
                </c:pt>
                <c:pt idx="550">
                  <c:v>2.940187757070632E-4</c:v>
                </c:pt>
                <c:pt idx="551">
                  <c:v>2.940187757070632E-4</c:v>
                </c:pt>
                <c:pt idx="552">
                  <c:v>2.9654258831279232E-4</c:v>
                </c:pt>
                <c:pt idx="553">
                  <c:v>2.9654258831279232E-4</c:v>
                </c:pt>
                <c:pt idx="554">
                  <c:v>2.9654258831279232E-4</c:v>
                </c:pt>
                <c:pt idx="555">
                  <c:v>2.9654258831279232E-4</c:v>
                </c:pt>
                <c:pt idx="556">
                  <c:v>2.9654258831279232E-4</c:v>
                </c:pt>
                <c:pt idx="557">
                  <c:v>2.9654258831279232E-4</c:v>
                </c:pt>
                <c:pt idx="558">
                  <c:v>2.9913252908768574E-4</c:v>
                </c:pt>
                <c:pt idx="559">
                  <c:v>2.9913252908768574E-4</c:v>
                </c:pt>
                <c:pt idx="560">
                  <c:v>2.9913252908768574E-4</c:v>
                </c:pt>
                <c:pt idx="561">
                  <c:v>2.9913252908768574E-4</c:v>
                </c:pt>
                <c:pt idx="562">
                  <c:v>2.9913252908768574E-4</c:v>
                </c:pt>
                <c:pt idx="563">
                  <c:v>2.9913252908768574E-4</c:v>
                </c:pt>
                <c:pt idx="564">
                  <c:v>2.9913252908768574E-4</c:v>
                </c:pt>
                <c:pt idx="565">
                  <c:v>3.0179153719403479E-4</c:v>
                </c:pt>
                <c:pt idx="566">
                  <c:v>3.0179153719403479E-4</c:v>
                </c:pt>
                <c:pt idx="567">
                  <c:v>3.0179153719403479E-4</c:v>
                </c:pt>
                <c:pt idx="568">
                  <c:v>3.0179153719403479E-4</c:v>
                </c:pt>
                <c:pt idx="569">
                  <c:v>3.0179153719403479E-4</c:v>
                </c:pt>
                <c:pt idx="570">
                  <c:v>3.0179153719403479E-4</c:v>
                </c:pt>
                <c:pt idx="571">
                  <c:v>3.0179153719403479E-4</c:v>
                </c:pt>
                <c:pt idx="572">
                  <c:v>3.0179153719403479E-4</c:v>
                </c:pt>
                <c:pt idx="573">
                  <c:v>3.0452273799649594E-4</c:v>
                </c:pt>
                <c:pt idx="574">
                  <c:v>3.0452273799649594E-4</c:v>
                </c:pt>
                <c:pt idx="575">
                  <c:v>3.0452273799649594E-4</c:v>
                </c:pt>
                <c:pt idx="576">
                  <c:v>3.0452273799649594E-4</c:v>
                </c:pt>
                <c:pt idx="577">
                  <c:v>3.0452273799649594E-4</c:v>
                </c:pt>
                <c:pt idx="578">
                  <c:v>3.0452273799649594E-4</c:v>
                </c:pt>
                <c:pt idx="579">
                  <c:v>3.0452273799649594E-4</c:v>
                </c:pt>
                <c:pt idx="580">
                  <c:v>3.0452273799649594E-4</c:v>
                </c:pt>
                <c:pt idx="581">
                  <c:v>3.0452273799649594E-4</c:v>
                </c:pt>
                <c:pt idx="582">
                  <c:v>3.0452273799649594E-4</c:v>
                </c:pt>
                <c:pt idx="583">
                  <c:v>3.0452273799649594E-4</c:v>
                </c:pt>
                <c:pt idx="584">
                  <c:v>3.0662050840980028E-4</c:v>
                </c:pt>
                <c:pt idx="585">
                  <c:v>3.0732945850860897E-4</c:v>
                </c:pt>
                <c:pt idx="586">
                  <c:v>3.0732945850860897E-4</c:v>
                </c:pt>
                <c:pt idx="587">
                  <c:v>3.0732945850860897E-4</c:v>
                </c:pt>
                <c:pt idx="588">
                  <c:v>3.0732945850860897E-4</c:v>
                </c:pt>
                <c:pt idx="589">
                  <c:v>3.0732945850860897E-4</c:v>
                </c:pt>
                <c:pt idx="590">
                  <c:v>3.0732945850860897E-4</c:v>
                </c:pt>
                <c:pt idx="591">
                  <c:v>3.0732945850860897E-4</c:v>
                </c:pt>
                <c:pt idx="592">
                  <c:v>3.0732945850860897E-4</c:v>
                </c:pt>
                <c:pt idx="593">
                  <c:v>3.0732945850860897E-4</c:v>
                </c:pt>
                <c:pt idx="594">
                  <c:v>3.0732945850860897E-4</c:v>
                </c:pt>
                <c:pt idx="595">
                  <c:v>3.0732945850860897E-4</c:v>
                </c:pt>
                <c:pt idx="596">
                  <c:v>3.0732945850860897E-4</c:v>
                </c:pt>
                <c:pt idx="597">
                  <c:v>3.0732945850860897E-4</c:v>
                </c:pt>
                <c:pt idx="598">
                  <c:v>3.0732945850860897E-4</c:v>
                </c:pt>
                <c:pt idx="599">
                  <c:v>3.0948618292300886E-4</c:v>
                </c:pt>
                <c:pt idx="600">
                  <c:v>3.1021524443486576E-4</c:v>
                </c:pt>
                <c:pt idx="601">
                  <c:v>3.1021524443486614E-4</c:v>
                </c:pt>
                <c:pt idx="602">
                  <c:v>3.1021524443486614E-4</c:v>
                </c:pt>
                <c:pt idx="603">
                  <c:v>3.1021524443486614E-4</c:v>
                </c:pt>
                <c:pt idx="604">
                  <c:v>3.1021524443486614E-4</c:v>
                </c:pt>
                <c:pt idx="605">
                  <c:v>3.1021524443486614E-4</c:v>
                </c:pt>
                <c:pt idx="606">
                  <c:v>3.1021524443486614E-4</c:v>
                </c:pt>
                <c:pt idx="607">
                  <c:v>3.1021524443486614E-4</c:v>
                </c:pt>
                <c:pt idx="608">
                  <c:v>3.1021524443486614E-4</c:v>
                </c:pt>
                <c:pt idx="609">
                  <c:v>3.1021524443486614E-4</c:v>
                </c:pt>
                <c:pt idx="610">
                  <c:v>3.1021524443486614E-4</c:v>
                </c:pt>
                <c:pt idx="611">
                  <c:v>3.1094948272689528E-4</c:v>
                </c:pt>
                <c:pt idx="612">
                  <c:v>3.1243373690210372E-4</c:v>
                </c:pt>
                <c:pt idx="613">
                  <c:v>3.131838790068529E-4</c:v>
                </c:pt>
                <c:pt idx="614">
                  <c:v>3.131838790068529E-4</c:v>
                </c:pt>
                <c:pt idx="615">
                  <c:v>3.131838790068529E-4</c:v>
                </c:pt>
                <c:pt idx="616">
                  <c:v>3.131838790068529E-4</c:v>
                </c:pt>
                <c:pt idx="617">
                  <c:v>3.131838790068529E-4</c:v>
                </c:pt>
                <c:pt idx="618">
                  <c:v>3.131838790068529E-4</c:v>
                </c:pt>
                <c:pt idx="619">
                  <c:v>3.131838790068529E-4</c:v>
                </c:pt>
                <c:pt idx="620">
                  <c:v>3.131838790068529E-4</c:v>
                </c:pt>
                <c:pt idx="621">
                  <c:v>3.1318387900685355E-4</c:v>
                </c:pt>
                <c:pt idx="622">
                  <c:v>3.154671452918758E-4</c:v>
                </c:pt>
                <c:pt idx="623">
                  <c:v>3.1623940384103917E-4</c:v>
                </c:pt>
                <c:pt idx="624">
                  <c:v>3.1623940384103917E-4</c:v>
                </c:pt>
                <c:pt idx="625">
                  <c:v>3.1623940384103917E-4</c:v>
                </c:pt>
                <c:pt idx="626">
                  <c:v>3.1623940384103917E-4</c:v>
                </c:pt>
                <c:pt idx="627">
                  <c:v>3.1623940384103917E-4</c:v>
                </c:pt>
                <c:pt idx="628">
                  <c:v>3.1623940384103917E-4</c:v>
                </c:pt>
                <c:pt idx="629">
                  <c:v>3.1623940384103917E-4</c:v>
                </c:pt>
                <c:pt idx="630">
                  <c:v>3.1623940384103917E-4</c:v>
                </c:pt>
                <c:pt idx="631">
                  <c:v>3.1623940384103917E-4</c:v>
                </c:pt>
                <c:pt idx="632">
                  <c:v>3.1938614207972549E-4</c:v>
                </c:pt>
                <c:pt idx="633">
                  <c:v>3.1938614207972549E-4</c:v>
                </c:pt>
                <c:pt idx="634">
                  <c:v>3.1938614207972549E-4</c:v>
                </c:pt>
                <c:pt idx="635">
                  <c:v>3.1938614207972549E-4</c:v>
                </c:pt>
                <c:pt idx="636">
                  <c:v>3.1938614207972549E-4</c:v>
                </c:pt>
                <c:pt idx="637">
                  <c:v>3.1938614207972549E-4</c:v>
                </c:pt>
                <c:pt idx="638">
                  <c:v>3.1938614207972549E-4</c:v>
                </c:pt>
                <c:pt idx="639">
                  <c:v>3.1938614207972549E-4</c:v>
                </c:pt>
                <c:pt idx="640">
                  <c:v>3.1938614207972549E-4</c:v>
                </c:pt>
                <c:pt idx="641">
                  <c:v>3.1938614207972549E-4</c:v>
                </c:pt>
                <c:pt idx="642">
                  <c:v>3.2018761421085713E-4</c:v>
                </c:pt>
                <c:pt idx="643">
                  <c:v>3.209951504598756E-4</c:v>
                </c:pt>
                <c:pt idx="644">
                  <c:v>3.2180882768534179E-4</c:v>
                </c:pt>
                <c:pt idx="645">
                  <c:v>3.226287241165498E-4</c:v>
                </c:pt>
                <c:pt idx="646">
                  <c:v>3.2428749455747162E-4</c:v>
                </c:pt>
                <c:pt idx="647">
                  <c:v>3.2854901102913586E-4</c:v>
                </c:pt>
                <c:pt idx="648">
                  <c:v>3.3030128484885243E-4</c:v>
                </c:pt>
                <c:pt idx="649">
                  <c:v>3.3118800130298338E-4</c:v>
                </c:pt>
                <c:pt idx="650">
                  <c:v>3.3298307136851778E-4</c:v>
                </c:pt>
                <c:pt idx="651">
                  <c:v>3.3480764980128879E-4</c:v>
                </c:pt>
                <c:pt idx="652">
                  <c:v>3.3573125886583223E-4</c:v>
                </c:pt>
                <c:pt idx="653">
                  <c:v>3.3666255402202628E-4</c:v>
                </c:pt>
                <c:pt idx="654">
                  <c:v>3.3760164246828775E-4</c:v>
                </c:pt>
                <c:pt idx="655">
                  <c:v>3.4440293423204177E-4</c:v>
                </c:pt>
                <c:pt idx="656">
                  <c:v>3.5378324748279439E-4</c:v>
                </c:pt>
                <c:pt idx="657">
                  <c:v>3.5487349119969552E-4</c:v>
                </c:pt>
                <c:pt idx="658">
                  <c:v>3.5597387675905407E-4</c:v>
                </c:pt>
                <c:pt idx="659">
                  <c:v>3.5933748417734014E-4</c:v>
                </c:pt>
                <c:pt idx="660">
                  <c:v>3.6279827817738874E-4</c:v>
                </c:pt>
                <c:pt idx="661">
                  <c:v>3.639742886462538E-4</c:v>
                </c:pt>
                <c:pt idx="662">
                  <c:v>3.6516180987198146E-4</c:v>
                </c:pt>
                <c:pt idx="663">
                  <c:v>3.6636103086653844E-4</c:v>
                </c:pt>
                <c:pt idx="664">
                  <c:v>3.6757214501575687E-4</c:v>
                </c:pt>
                <c:pt idx="665">
                  <c:v>3.7127884864266027E-4</c:v>
                </c:pt>
                <c:pt idx="666">
                  <c:v>3.7127884864266027E-4</c:v>
                </c:pt>
                <c:pt idx="667">
                  <c:v>3.7253956143398835E-4</c:v>
                </c:pt>
                <c:pt idx="668">
                  <c:v>3.7253956143398835E-4</c:v>
                </c:pt>
                <c:pt idx="669">
                  <c:v>3.7510000092402237E-4</c:v>
                </c:pt>
                <c:pt idx="670">
                  <c:v>3.7640017813597368E-4</c:v>
                </c:pt>
                <c:pt idx="671">
                  <c:v>3.7640017813597368E-4</c:v>
                </c:pt>
                <c:pt idx="672">
                  <c:v>3.817394544386277E-4</c:v>
                </c:pt>
                <c:pt idx="673">
                  <c:v>3.817394544386277E-4</c:v>
                </c:pt>
                <c:pt idx="674">
                  <c:v>3.8311015706940212E-4</c:v>
                </c:pt>
                <c:pt idx="675">
                  <c:v>3.8311015706940212E-4</c:v>
                </c:pt>
                <c:pt idx="676">
                  <c:v>3.8311015706940212E-4</c:v>
                </c:pt>
                <c:pt idx="677">
                  <c:v>3.8449573178040423E-4</c:v>
                </c:pt>
                <c:pt idx="678">
                  <c:v>3.8449573178040423E-4</c:v>
                </c:pt>
                <c:pt idx="679">
                  <c:v>3.8449573178040423E-4</c:v>
                </c:pt>
                <c:pt idx="680">
                  <c:v>3.858964494677061E-4</c:v>
                </c:pt>
                <c:pt idx="681">
                  <c:v>3.8731258798624699E-4</c:v>
                </c:pt>
                <c:pt idx="682">
                  <c:v>3.8874443238136758E-4</c:v>
                </c:pt>
                <c:pt idx="683">
                  <c:v>3.8874443238136758E-4</c:v>
                </c:pt>
                <c:pt idx="684">
                  <c:v>3.9165641639082849E-4</c:v>
                </c:pt>
                <c:pt idx="685">
                  <c:v>3.9313716426730402E-4</c:v>
                </c:pt>
                <c:pt idx="686">
                  <c:v>3.9313716426730538E-4</c:v>
                </c:pt>
                <c:pt idx="687">
                  <c:v>4.0080137785720906E-4</c:v>
                </c:pt>
                <c:pt idx="688">
                  <c:v>4.0399506482643197E-4</c:v>
                </c:pt>
                <c:pt idx="689">
                  <c:v>4.0417473797955608E-4</c:v>
                </c:pt>
                <c:pt idx="690">
                  <c:v>4.0489583532000919E-4</c:v>
                </c:pt>
                <c:pt idx="691">
                  <c:v>4.0634968500782544E-4</c:v>
                </c:pt>
                <c:pt idx="692">
                  <c:v>4.0726633333034308E-4</c:v>
                </c:pt>
                <c:pt idx="693">
                  <c:v>4.0726633333034308E-4</c:v>
                </c:pt>
                <c:pt idx="694">
                  <c:v>4.0781930891881167E-4</c:v>
                </c:pt>
                <c:pt idx="695">
                  <c:v>4.0893205125692615E-4</c:v>
                </c:pt>
                <c:pt idx="696">
                  <c:v>4.0893205125692615E-4</c:v>
                </c:pt>
                <c:pt idx="697">
                  <c:v>4.0893205125692615E-4</c:v>
                </c:pt>
                <c:pt idx="698">
                  <c:v>4.1061837614833434E-4</c:v>
                </c:pt>
                <c:pt idx="699">
                  <c:v>4.1405457309407655E-4</c:v>
                </c:pt>
                <c:pt idx="700">
                  <c:v>4.1541436188776538E-4</c:v>
                </c:pt>
                <c:pt idx="701">
                  <c:v>4.1541436188776538E-4</c:v>
                </c:pt>
                <c:pt idx="702">
                  <c:v>4.158053401972619E-4</c:v>
                </c:pt>
                <c:pt idx="703">
                  <c:v>4.158053401972619E-4</c:v>
                </c:pt>
                <c:pt idx="704">
                  <c:v>4.1757850534247137E-4</c:v>
                </c:pt>
                <c:pt idx="705">
                  <c:v>4.1757850534247137E-4</c:v>
                </c:pt>
                <c:pt idx="706">
                  <c:v>4.1757850534247137E-4</c:v>
                </c:pt>
                <c:pt idx="707">
                  <c:v>4.2303727958276961E-4</c:v>
                </c:pt>
                <c:pt idx="708">
                  <c:v>4.2303727958276961E-4</c:v>
                </c:pt>
                <c:pt idx="709">
                  <c:v>4.2303727958276961E-4</c:v>
                </c:pt>
                <c:pt idx="710">
                  <c:v>4.2490500292297664E-4</c:v>
                </c:pt>
                <c:pt idx="711">
                  <c:v>4.2490500292297664E-4</c:v>
                </c:pt>
                <c:pt idx="712">
                  <c:v>4.2679768490922832E-4</c:v>
                </c:pt>
                <c:pt idx="713">
                  <c:v>4.2764703437599795E-4</c:v>
                </c:pt>
                <c:pt idx="714">
                  <c:v>4.3022583383546704E-4</c:v>
                </c:pt>
                <c:pt idx="715">
                  <c:v>4.3109585663272075E-4</c:v>
                </c:pt>
                <c:pt idx="716">
                  <c:v>4.3263118125667059E-4</c:v>
                </c:pt>
                <c:pt idx="717">
                  <c:v>4.3263118125667059E-4</c:v>
                </c:pt>
                <c:pt idx="718">
                  <c:v>4.3263118125667059E-4</c:v>
                </c:pt>
                <c:pt idx="719">
                  <c:v>4.3462948833965421E-4</c:v>
                </c:pt>
                <c:pt idx="720">
                  <c:v>4.3871060593467242E-4</c:v>
                </c:pt>
                <c:pt idx="721">
                  <c:v>4.3871060593467242E-4</c:v>
                </c:pt>
                <c:pt idx="722">
                  <c:v>4.3871060593467242E-4</c:v>
                </c:pt>
                <c:pt idx="723">
                  <c:v>4.3871060593467242E-4</c:v>
                </c:pt>
                <c:pt idx="724">
                  <c:v>4.450537389883551E-4</c:v>
                </c:pt>
                <c:pt idx="725">
                  <c:v>4.450537389883551E-4</c:v>
                </c:pt>
                <c:pt idx="726">
                  <c:v>4.4723005386877984E-4</c:v>
                </c:pt>
                <c:pt idx="727">
                  <c:v>4.4723005386877984E-4</c:v>
                </c:pt>
                <c:pt idx="728">
                  <c:v>4.4723005386877984E-4</c:v>
                </c:pt>
                <c:pt idx="729">
                  <c:v>4.4943861077634988E-4</c:v>
                </c:pt>
                <c:pt idx="730">
                  <c:v>4.4943861077634988E-4</c:v>
                </c:pt>
                <c:pt idx="731">
                  <c:v>4.4943861077634988E-4</c:v>
                </c:pt>
                <c:pt idx="732">
                  <c:v>4.4943861077634988E-4</c:v>
                </c:pt>
                <c:pt idx="733">
                  <c:v>4.5168021376316807E-4</c:v>
                </c:pt>
                <c:pt idx="734">
                  <c:v>4.5395569523634823E-4</c:v>
                </c:pt>
                <c:pt idx="735">
                  <c:v>4.5395569523634823E-4</c:v>
                </c:pt>
                <c:pt idx="736">
                  <c:v>4.5395569523634823E-4</c:v>
                </c:pt>
                <c:pt idx="737">
                  <c:v>4.5395569523634823E-4</c:v>
                </c:pt>
                <c:pt idx="738">
                  <c:v>4.5395569523634823E-4</c:v>
                </c:pt>
                <c:pt idx="739">
                  <c:v>4.5626591725675018E-4</c:v>
                </c:pt>
                <c:pt idx="740">
                  <c:v>4.5626591725675018E-4</c:v>
                </c:pt>
                <c:pt idx="741">
                  <c:v>4.5626591725675018E-4</c:v>
                </c:pt>
                <c:pt idx="742">
                  <c:v>4.5626591725675018E-4</c:v>
                </c:pt>
                <c:pt idx="743">
                  <c:v>4.5678410699474229E-4</c:v>
                </c:pt>
                <c:pt idx="744">
                  <c:v>4.586117729111654E-4</c:v>
                </c:pt>
                <c:pt idx="745">
                  <c:v>4.586117729111654E-4</c:v>
                </c:pt>
                <c:pt idx="746">
                  <c:v>4.5993076261469952E-4</c:v>
                </c:pt>
                <c:pt idx="747">
                  <c:v>4.6099418776291318E-4</c:v>
                </c:pt>
                <c:pt idx="748">
                  <c:v>4.6206502355594035E-4</c:v>
                </c:pt>
                <c:pt idx="749">
                  <c:v>4.6341412138620593E-4</c:v>
                </c:pt>
                <c:pt idx="750">
                  <c:v>4.6341412138620593E-4</c:v>
                </c:pt>
                <c:pt idx="751">
                  <c:v>4.6587256899004382E-4</c:v>
                </c:pt>
                <c:pt idx="752">
                  <c:v>4.6587256899004382E-4</c:v>
                </c:pt>
                <c:pt idx="753">
                  <c:v>4.6837056313791739E-4</c:v>
                </c:pt>
                <c:pt idx="754">
                  <c:v>4.7090917557000617E-4</c:v>
                </c:pt>
                <c:pt idx="755">
                  <c:v>4.7090917557000617E-4</c:v>
                </c:pt>
                <c:pt idx="756">
                  <c:v>4.7155030476488878E-4</c:v>
                </c:pt>
                <c:pt idx="757">
                  <c:v>4.7348951913524429E-4</c:v>
                </c:pt>
                <c:pt idx="758">
                  <c:v>4.7348951913524429E-4</c:v>
                </c:pt>
                <c:pt idx="759">
                  <c:v>4.7348951913524429E-4</c:v>
                </c:pt>
                <c:pt idx="760">
                  <c:v>4.743591057615596E-4</c:v>
                </c:pt>
                <c:pt idx="761">
                  <c:v>4.7611274984111427E-4</c:v>
                </c:pt>
                <c:pt idx="762">
                  <c:v>4.7611274984111427E-4</c:v>
                </c:pt>
                <c:pt idx="763">
                  <c:v>4.7611274984111427E-4</c:v>
                </c:pt>
                <c:pt idx="764">
                  <c:v>4.7611274984111427E-4</c:v>
                </c:pt>
                <c:pt idx="765">
                  <c:v>4.7788598782188895E-4</c:v>
                </c:pt>
                <c:pt idx="766">
                  <c:v>4.7878006902977869E-4</c:v>
                </c:pt>
                <c:pt idx="767">
                  <c:v>4.7878006902977869E-4</c:v>
                </c:pt>
                <c:pt idx="768">
                  <c:v>4.7878006902977869E-4</c:v>
                </c:pt>
                <c:pt idx="769">
                  <c:v>4.7907921311958815E-4</c:v>
                </c:pt>
                <c:pt idx="770">
                  <c:v>4.8149272568981285E-4</c:v>
                </c:pt>
                <c:pt idx="771">
                  <c:v>4.8149272568981285E-4</c:v>
                </c:pt>
                <c:pt idx="772">
                  <c:v>4.8149272568981285E-4</c:v>
                </c:pt>
                <c:pt idx="773">
                  <c:v>4.8149272568981285E-4</c:v>
                </c:pt>
                <c:pt idx="774">
                  <c:v>4.8149272568981285E-4</c:v>
                </c:pt>
                <c:pt idx="775">
                  <c:v>4.8149272568981285E-4</c:v>
                </c:pt>
                <c:pt idx="776">
                  <c:v>4.8149272568981285E-4</c:v>
                </c:pt>
                <c:pt idx="777">
                  <c:v>4.8425201891370633E-4</c:v>
                </c:pt>
                <c:pt idx="778">
                  <c:v>4.8518237907767329E-4</c:v>
                </c:pt>
                <c:pt idx="779">
                  <c:v>4.8705930051204334E-4</c:v>
                </c:pt>
                <c:pt idx="780">
                  <c:v>4.8705930051204334E-4</c:v>
                </c:pt>
                <c:pt idx="781">
                  <c:v>4.8705930051204334E-4</c:v>
                </c:pt>
                <c:pt idx="782">
                  <c:v>4.8991597779636303E-4</c:v>
                </c:pt>
                <c:pt idx="783">
                  <c:v>4.8991597779636303E-4</c:v>
                </c:pt>
                <c:pt idx="784">
                  <c:v>4.9282351654370265E-4</c:v>
                </c:pt>
                <c:pt idx="785">
                  <c:v>4.9578344415699349E-4</c:v>
                </c:pt>
                <c:pt idx="786">
                  <c:v>4.9578344415699349E-4</c:v>
                </c:pt>
                <c:pt idx="787">
                  <c:v>4.9678200195447508E-4</c:v>
                </c:pt>
                <c:pt idx="788">
                  <c:v>4.9728354877777599E-4</c:v>
                </c:pt>
                <c:pt idx="789">
                  <c:v>4.9812284650370636E-4</c:v>
                </c:pt>
                <c:pt idx="790">
                  <c:v>4.9879735303679504E-4</c:v>
                </c:pt>
                <c:pt idx="791">
                  <c:v>4.9879735303679504E-4</c:v>
                </c:pt>
                <c:pt idx="792">
                  <c:v>4.9879735303679504E-4</c:v>
                </c:pt>
                <c:pt idx="793">
                  <c:v>4.9879735303679504E-4</c:v>
                </c:pt>
                <c:pt idx="794">
                  <c:v>4.9879735303679504E-4</c:v>
                </c:pt>
                <c:pt idx="795">
                  <c:v>5.0186690418129864E-4</c:v>
                </c:pt>
                <c:pt idx="796">
                  <c:v>5.0186690418129864E-4</c:v>
                </c:pt>
                <c:pt idx="797">
                  <c:v>5.0186690418129864E-4</c:v>
                </c:pt>
                <c:pt idx="798">
                  <c:v>5.0499383103304004E-4</c:v>
                </c:pt>
                <c:pt idx="799">
                  <c:v>5.0499383103304004E-4</c:v>
                </c:pt>
                <c:pt idx="800">
                  <c:v>5.0817994359261983E-4</c:v>
                </c:pt>
                <c:pt idx="801">
                  <c:v>5.0817994359261983E-4</c:v>
                </c:pt>
                <c:pt idx="802">
                  <c:v>5.0817994359261983E-4</c:v>
                </c:pt>
                <c:pt idx="803">
                  <c:v>5.092554579038314E-4</c:v>
                </c:pt>
                <c:pt idx="804">
                  <c:v>5.1215722189107144E-4</c:v>
                </c:pt>
                <c:pt idx="805">
                  <c:v>5.1473737535863168E-4</c:v>
                </c:pt>
                <c:pt idx="806">
                  <c:v>5.1473737535863168E-4</c:v>
                </c:pt>
                <c:pt idx="807">
                  <c:v>5.1473737535863168E-4</c:v>
                </c:pt>
                <c:pt idx="808">
                  <c:v>5.1473737535863168E-4</c:v>
                </c:pt>
                <c:pt idx="809">
                  <c:v>5.1473737535863168E-4</c:v>
                </c:pt>
                <c:pt idx="810">
                  <c:v>5.1473737535863168E-4</c:v>
                </c:pt>
                <c:pt idx="811">
                  <c:v>5.1473737535863168E-4</c:v>
                </c:pt>
                <c:pt idx="812">
                  <c:v>5.1811273857644679E-4</c:v>
                </c:pt>
                <c:pt idx="813">
                  <c:v>5.1811273857644679E-4</c:v>
                </c:pt>
                <c:pt idx="814">
                  <c:v>5.1811273857644679E-4</c:v>
                </c:pt>
                <c:pt idx="815">
                  <c:v>5.1811273857644679E-4</c:v>
                </c:pt>
                <c:pt idx="816">
                  <c:v>5.1811273857644679E-4</c:v>
                </c:pt>
                <c:pt idx="817">
                  <c:v>5.1811273857644679E-4</c:v>
                </c:pt>
                <c:pt idx="818">
                  <c:v>5.2155538600758618E-4</c:v>
                </c:pt>
                <c:pt idx="819">
                  <c:v>5.2155538600758618E-4</c:v>
                </c:pt>
                <c:pt idx="820">
                  <c:v>5.2506758317271774E-4</c:v>
                </c:pt>
                <c:pt idx="821">
                  <c:v>5.2506758317271774E-4</c:v>
                </c:pt>
                <c:pt idx="822">
                  <c:v>5.2506758317271774E-4</c:v>
                </c:pt>
                <c:pt idx="823">
                  <c:v>5.2506758317271774E-4</c:v>
                </c:pt>
                <c:pt idx="824">
                  <c:v>5.2744885426991644E-4</c:v>
                </c:pt>
                <c:pt idx="825">
                  <c:v>5.2865170384634665E-4</c:v>
                </c:pt>
                <c:pt idx="826">
                  <c:v>5.2865170384634665E-4</c:v>
                </c:pt>
                <c:pt idx="827">
                  <c:v>5.2865170384634665E-4</c:v>
                </c:pt>
                <c:pt idx="828">
                  <c:v>5.3067487122419302E-4</c:v>
                </c:pt>
                <c:pt idx="829">
                  <c:v>5.3231023679954192E-4</c:v>
                </c:pt>
                <c:pt idx="830">
                  <c:v>5.3231023679954192E-4</c:v>
                </c:pt>
                <c:pt idx="831">
                  <c:v>5.3231023679954192E-4</c:v>
                </c:pt>
                <c:pt idx="832">
                  <c:v>5.323102367995429E-4</c:v>
                </c:pt>
                <c:pt idx="833">
                  <c:v>5.323102367995429E-4</c:v>
                </c:pt>
                <c:pt idx="834">
                  <c:v>5.323102367995429E-4</c:v>
                </c:pt>
                <c:pt idx="835">
                  <c:v>5.3604579306320589E-4</c:v>
                </c:pt>
                <c:pt idx="836">
                  <c:v>5.3604579306320589E-4</c:v>
                </c:pt>
                <c:pt idx="837">
                  <c:v>5.3900622626600883E-4</c:v>
                </c:pt>
                <c:pt idx="838">
                  <c:v>5.3900622626600883E-4</c:v>
                </c:pt>
                <c:pt idx="839">
                  <c:v>5.3986111376001344E-4</c:v>
                </c:pt>
                <c:pt idx="840">
                  <c:v>5.3986111376001344E-4</c:v>
                </c:pt>
                <c:pt idx="841">
                  <c:v>5.4375907855841552E-4</c:v>
                </c:pt>
                <c:pt idx="842">
                  <c:v>5.4375907855841552E-4</c:v>
                </c:pt>
                <c:pt idx="843">
                  <c:v>5.4375907855841552E-4</c:v>
                </c:pt>
                <c:pt idx="844">
                  <c:v>5.4375907855841552E-4</c:v>
                </c:pt>
                <c:pt idx="845">
                  <c:v>5.4375907855841552E-4</c:v>
                </c:pt>
                <c:pt idx="846">
                  <c:v>5.4375907855841552E-4</c:v>
                </c:pt>
                <c:pt idx="847">
                  <c:v>5.4673860266240073E-4</c:v>
                </c:pt>
                <c:pt idx="848">
                  <c:v>5.4774271480797316E-4</c:v>
                </c:pt>
                <c:pt idx="849">
                  <c:v>5.4774271480797316E-4</c:v>
                </c:pt>
                <c:pt idx="850">
                  <c:v>5.4774271480797316E-4</c:v>
                </c:pt>
                <c:pt idx="851">
                  <c:v>5.4774271480797316E-4</c:v>
                </c:pt>
                <c:pt idx="852">
                  <c:v>5.4774271480797316E-4</c:v>
                </c:pt>
                <c:pt idx="853">
                  <c:v>5.5135821752363534E-4</c:v>
                </c:pt>
                <c:pt idx="854">
                  <c:v>5.5181520742183371E-4</c:v>
                </c:pt>
                <c:pt idx="855">
                  <c:v>5.5181520742183371E-4</c:v>
                </c:pt>
                <c:pt idx="856">
                  <c:v>5.5181520742183371E-4</c:v>
                </c:pt>
                <c:pt idx="857">
                  <c:v>5.5181520742183371E-4</c:v>
                </c:pt>
                <c:pt idx="858">
                  <c:v>5.5181520742183371E-4</c:v>
                </c:pt>
                <c:pt idx="859">
                  <c:v>5.5284760347393941E-4</c:v>
                </c:pt>
                <c:pt idx="860">
                  <c:v>5.538858158503538E-4</c:v>
                </c:pt>
                <c:pt idx="861">
                  <c:v>5.5597990957972074E-4</c:v>
                </c:pt>
                <c:pt idx="862">
                  <c:v>5.5597990957972074E-4</c:v>
                </c:pt>
                <c:pt idx="863">
                  <c:v>5.5597990957972074E-4</c:v>
                </c:pt>
                <c:pt idx="864">
                  <c:v>5.5597990957972074E-4</c:v>
                </c:pt>
                <c:pt idx="865">
                  <c:v>5.5597990957972074E-4</c:v>
                </c:pt>
                <c:pt idx="866">
                  <c:v>5.5597990957972074E-4</c:v>
                </c:pt>
                <c:pt idx="867">
                  <c:v>5.5691827296399179E-4</c:v>
                </c:pt>
                <c:pt idx="868">
                  <c:v>5.5691827296399179E-4</c:v>
                </c:pt>
                <c:pt idx="869">
                  <c:v>5.5880934215098393E-4</c:v>
                </c:pt>
                <c:pt idx="870">
                  <c:v>5.5880934215098393E-4</c:v>
                </c:pt>
                <c:pt idx="871">
                  <c:v>5.6024035433311541E-4</c:v>
                </c:pt>
                <c:pt idx="872">
                  <c:v>5.6024035433311541E-4</c:v>
                </c:pt>
                <c:pt idx="873">
                  <c:v>5.6024035433311541E-4</c:v>
                </c:pt>
                <c:pt idx="874">
                  <c:v>5.6024035433311541E-4</c:v>
                </c:pt>
                <c:pt idx="875">
                  <c:v>5.6024035433311541E-4</c:v>
                </c:pt>
                <c:pt idx="876">
                  <c:v>5.6265000138603217E-4</c:v>
                </c:pt>
                <c:pt idx="877">
                  <c:v>5.6265000138603217E-4</c:v>
                </c:pt>
                <c:pt idx="878">
                  <c:v>5.6460026720396008E-4</c:v>
                </c:pt>
                <c:pt idx="879">
                  <c:v>5.6460026720396008E-4</c:v>
                </c:pt>
                <c:pt idx="880">
                  <c:v>5.6460026720396008E-4</c:v>
                </c:pt>
                <c:pt idx="881">
                  <c:v>5.6460026720396008E-4</c:v>
                </c:pt>
                <c:pt idx="882">
                  <c:v>5.6460026720396008E-4</c:v>
                </c:pt>
                <c:pt idx="883">
                  <c:v>5.6657095475661661E-4</c:v>
                </c:pt>
                <c:pt idx="884">
                  <c:v>5.6856242295227183E-4</c:v>
                </c:pt>
                <c:pt idx="885">
                  <c:v>5.6906357987896892E-4</c:v>
                </c:pt>
                <c:pt idx="886">
                  <c:v>5.6906357987896892E-4</c:v>
                </c:pt>
                <c:pt idx="887">
                  <c:v>5.6906357987896892E-4</c:v>
                </c:pt>
                <c:pt idx="888">
                  <c:v>5.6906357987896892E-4</c:v>
                </c:pt>
                <c:pt idx="889">
                  <c:v>5.6906357987896892E-4</c:v>
                </c:pt>
                <c:pt idx="890">
                  <c:v>5.6906357987896892E-4</c:v>
                </c:pt>
                <c:pt idx="891">
                  <c:v>5.6906357987896892E-4</c:v>
                </c:pt>
                <c:pt idx="892">
                  <c:v>5.7019604583466259E-4</c:v>
                </c:pt>
                <c:pt idx="893">
                  <c:v>5.7057503959258044E-4</c:v>
                </c:pt>
                <c:pt idx="894">
                  <c:v>5.7260918165794028E-4</c:v>
                </c:pt>
                <c:pt idx="895">
                  <c:v>5.7260918165794028E-4</c:v>
                </c:pt>
                <c:pt idx="896">
                  <c:v>5.7363444511395476E-4</c:v>
                </c:pt>
                <c:pt idx="897">
                  <c:v>5.7363444511395476E-4</c:v>
                </c:pt>
                <c:pt idx="898">
                  <c:v>5.7363444511395476E-4</c:v>
                </c:pt>
                <c:pt idx="899">
                  <c:v>5.746652356041019E-4</c:v>
                </c:pt>
                <c:pt idx="900">
                  <c:v>5.7674359767060637E-4</c:v>
                </c:pt>
                <c:pt idx="901">
                  <c:v>5.7831725297659471E-4</c:v>
                </c:pt>
                <c:pt idx="902">
                  <c:v>5.7831725297659471E-4</c:v>
                </c:pt>
                <c:pt idx="903">
                  <c:v>5.7831725297659471E-4</c:v>
                </c:pt>
                <c:pt idx="904">
                  <c:v>5.7831725297659471E-4</c:v>
                </c:pt>
                <c:pt idx="905">
                  <c:v>5.7831725297659471E-4</c:v>
                </c:pt>
                <c:pt idx="906">
                  <c:v>5.7884467420155918E-4</c:v>
                </c:pt>
                <c:pt idx="907">
                  <c:v>5.8096888197937046E-4</c:v>
                </c:pt>
                <c:pt idx="908">
                  <c:v>5.8311664857205127E-4</c:v>
                </c:pt>
                <c:pt idx="909">
                  <c:v>5.8311664857205127E-4</c:v>
                </c:pt>
                <c:pt idx="910">
                  <c:v>5.8311664857205127E-4</c:v>
                </c:pt>
                <c:pt idx="911">
                  <c:v>5.8311664857205138E-4</c:v>
                </c:pt>
                <c:pt idx="912">
                  <c:v>5.8311664857205311E-4</c:v>
                </c:pt>
                <c:pt idx="913">
                  <c:v>5.8528841269475933E-4</c:v>
                </c:pt>
                <c:pt idx="914">
                  <c:v>5.8748462458624274E-4</c:v>
                </c:pt>
                <c:pt idx="915">
                  <c:v>5.880375514141264E-4</c:v>
                </c:pt>
                <c:pt idx="916">
                  <c:v>5.880375514141264E-4</c:v>
                </c:pt>
                <c:pt idx="917">
                  <c:v>5.880375514141264E-4</c:v>
                </c:pt>
                <c:pt idx="918">
                  <c:v>5.8970574640095541E-4</c:v>
                </c:pt>
                <c:pt idx="919">
                  <c:v>5.8970574640095541E-4</c:v>
                </c:pt>
                <c:pt idx="920">
                  <c:v>5.9181109314198092E-4</c:v>
                </c:pt>
                <c:pt idx="921">
                  <c:v>5.9186189891905318E-4</c:v>
                </c:pt>
                <c:pt idx="922">
                  <c:v>5.9195225261760639E-4</c:v>
                </c:pt>
                <c:pt idx="923">
                  <c:v>5.9308517662558637E-4</c:v>
                </c:pt>
                <c:pt idx="924">
                  <c:v>5.9652338036569994E-4</c:v>
                </c:pt>
                <c:pt idx="925">
                  <c:v>5.9826505817537148E-4</c:v>
                </c:pt>
                <c:pt idx="926">
                  <c:v>5.9826505817537148E-4</c:v>
                </c:pt>
                <c:pt idx="927">
                  <c:v>5.9826505817537148E-4</c:v>
                </c:pt>
                <c:pt idx="928">
                  <c:v>5.9884901639948532E-4</c:v>
                </c:pt>
                <c:pt idx="929">
                  <c:v>6.0120206678581354E-4</c:v>
                </c:pt>
                <c:pt idx="930">
                  <c:v>6.0358307438806774E-4</c:v>
                </c:pt>
                <c:pt idx="931">
                  <c:v>6.0358307438806774E-4</c:v>
                </c:pt>
                <c:pt idx="932">
                  <c:v>6.0358307438806774E-4</c:v>
                </c:pt>
                <c:pt idx="933">
                  <c:v>6.0358307438806774E-4</c:v>
                </c:pt>
                <c:pt idx="934">
                  <c:v>6.0358307438806774E-4</c:v>
                </c:pt>
                <c:pt idx="935">
                  <c:v>6.0843120909339103E-4</c:v>
                </c:pt>
                <c:pt idx="936">
                  <c:v>6.0904547599299188E-4</c:v>
                </c:pt>
                <c:pt idx="937">
                  <c:v>6.0904547599299188E-4</c:v>
                </c:pt>
                <c:pt idx="938">
                  <c:v>6.0904547599299188E-4</c:v>
                </c:pt>
                <c:pt idx="939">
                  <c:v>6.0904547599299188E-4</c:v>
                </c:pt>
                <c:pt idx="940">
                  <c:v>6.0904547599299188E-4</c:v>
                </c:pt>
                <c:pt idx="941">
                  <c:v>6.0904547599299188E-4</c:v>
                </c:pt>
                <c:pt idx="942">
                  <c:v>6.1465891701721793E-4</c:v>
                </c:pt>
                <c:pt idx="943">
                  <c:v>6.1465891701721793E-4</c:v>
                </c:pt>
                <c:pt idx="944">
                  <c:v>6.1592756422250276E-4</c:v>
                </c:pt>
                <c:pt idx="945">
                  <c:v>6.1848860464210639E-4</c:v>
                </c:pt>
                <c:pt idx="946">
                  <c:v>6.2043048886973229E-4</c:v>
                </c:pt>
                <c:pt idx="947">
                  <c:v>6.2043048886973229E-4</c:v>
                </c:pt>
                <c:pt idx="948">
                  <c:v>6.2043048886973229E-4</c:v>
                </c:pt>
                <c:pt idx="949">
                  <c:v>6.2043048886973229E-4</c:v>
                </c:pt>
                <c:pt idx="950">
                  <c:v>6.2043048886973229E-4</c:v>
                </c:pt>
                <c:pt idx="951">
                  <c:v>6.2043048886973229E-4</c:v>
                </c:pt>
                <c:pt idx="952">
                  <c:v>6.2108185964111491E-4</c:v>
                </c:pt>
                <c:pt idx="953">
                  <c:v>6.2337791870871104E-4</c:v>
                </c:pt>
                <c:pt idx="954">
                  <c:v>6.2370801029589158E-4</c:v>
                </c:pt>
                <c:pt idx="955">
                  <c:v>6.2370801029589158E-4</c:v>
                </c:pt>
                <c:pt idx="956">
                  <c:v>6.2370801029589158E-4</c:v>
                </c:pt>
                <c:pt idx="957">
                  <c:v>6.2636775801370743E-4</c:v>
                </c:pt>
                <c:pt idx="958">
                  <c:v>6.2636775801370743E-4</c:v>
                </c:pt>
                <c:pt idx="959">
                  <c:v>6.2636775801370743E-4</c:v>
                </c:pt>
                <c:pt idx="960">
                  <c:v>6.2636775801370743E-4</c:v>
                </c:pt>
                <c:pt idx="961">
                  <c:v>6.2636775801370743E-4</c:v>
                </c:pt>
                <c:pt idx="962">
                  <c:v>6.2636775801370743E-4</c:v>
                </c:pt>
                <c:pt idx="963">
                  <c:v>6.2636775801370743E-4</c:v>
                </c:pt>
                <c:pt idx="964">
                  <c:v>6.2636775801370743E-4</c:v>
                </c:pt>
                <c:pt idx="965">
                  <c:v>6.2636775801370743E-4</c:v>
                </c:pt>
                <c:pt idx="966">
                  <c:v>6.2787890076000706E-4</c:v>
                </c:pt>
                <c:pt idx="967">
                  <c:v>6.2906182531975816E-4</c:v>
                </c:pt>
                <c:pt idx="968">
                  <c:v>6.3093429058375095E-4</c:v>
                </c:pt>
                <c:pt idx="969">
                  <c:v>6.3179095668174968E-4</c:v>
                </c:pt>
                <c:pt idx="970">
                  <c:v>6.3179095668174968E-4</c:v>
                </c:pt>
                <c:pt idx="971">
                  <c:v>6.3247880768207835E-4</c:v>
                </c:pt>
                <c:pt idx="972">
                  <c:v>6.3247880768207835E-4</c:v>
                </c:pt>
                <c:pt idx="973">
                  <c:v>6.3247880768207835E-4</c:v>
                </c:pt>
                <c:pt idx="974">
                  <c:v>6.3247880768207835E-4</c:v>
                </c:pt>
                <c:pt idx="975">
                  <c:v>6.3247880768207835E-4</c:v>
                </c:pt>
                <c:pt idx="976">
                  <c:v>6.3247880768207835E-4</c:v>
                </c:pt>
                <c:pt idx="977">
                  <c:v>6.3247880768207835E-4</c:v>
                </c:pt>
                <c:pt idx="978">
                  <c:v>6.3247880768207835E-4</c:v>
                </c:pt>
                <c:pt idx="979">
                  <c:v>6.3247880768207835E-4</c:v>
                </c:pt>
                <c:pt idx="980">
                  <c:v>6.3718131709584981E-4</c:v>
                </c:pt>
                <c:pt idx="981">
                  <c:v>6.3735750438446493E-4</c:v>
                </c:pt>
                <c:pt idx="982">
                  <c:v>6.3877228415945098E-4</c:v>
                </c:pt>
                <c:pt idx="983">
                  <c:v>6.3877228415945098E-4</c:v>
                </c:pt>
                <c:pt idx="984">
                  <c:v>6.3877228415945098E-4</c:v>
                </c:pt>
                <c:pt idx="985">
                  <c:v>6.3877228415945098E-4</c:v>
                </c:pt>
                <c:pt idx="986">
                  <c:v>6.3877228415945098E-4</c:v>
                </c:pt>
                <c:pt idx="987">
                  <c:v>6.3877228415945098E-4</c:v>
                </c:pt>
                <c:pt idx="988">
                  <c:v>6.3877228415945098E-4</c:v>
                </c:pt>
                <c:pt idx="989">
                  <c:v>6.3877228415945098E-4</c:v>
                </c:pt>
                <c:pt idx="990">
                  <c:v>6.3877228415945098E-4</c:v>
                </c:pt>
                <c:pt idx="991">
                  <c:v>6.3877228415945098E-4</c:v>
                </c:pt>
                <c:pt idx="992">
                  <c:v>6.4019652736384128E-4</c:v>
                </c:pt>
                <c:pt idx="993">
                  <c:v>6.4307382962476274E-4</c:v>
                </c:pt>
                <c:pt idx="994">
                  <c:v>6.4307382962476274E-4</c:v>
                </c:pt>
                <c:pt idx="995">
                  <c:v>6.4361765537068359E-4</c:v>
                </c:pt>
                <c:pt idx="996">
                  <c:v>6.4894677188500596E-4</c:v>
                </c:pt>
                <c:pt idx="997">
                  <c:v>6.4894677188500596E-4</c:v>
                </c:pt>
                <c:pt idx="998">
                  <c:v>6.5194423250948097E-4</c:v>
                </c:pt>
                <c:pt idx="999">
                  <c:v>6.5194423250948248E-4</c:v>
                </c:pt>
                <c:pt idx="1000">
                  <c:v>6.5498361603719992E-4</c:v>
                </c:pt>
                <c:pt idx="1001">
                  <c:v>6.5498361603719992E-4</c:v>
                </c:pt>
                <c:pt idx="1002">
                  <c:v>6.5806590890200747E-4</c:v>
                </c:pt>
                <c:pt idx="1003">
                  <c:v>6.611921303413278E-4</c:v>
                </c:pt>
                <c:pt idx="1004">
                  <c:v>6.6596614273703556E-4</c:v>
                </c:pt>
                <c:pt idx="1005">
                  <c:v>6.6654600017621805E-4</c:v>
                </c:pt>
                <c:pt idx="1006">
                  <c:v>6.6758060848253376E-4</c:v>
                </c:pt>
                <c:pt idx="1007">
                  <c:v>6.6758060848253376E-4</c:v>
                </c:pt>
                <c:pt idx="1008">
                  <c:v>6.6778324336608577E-4</c:v>
                </c:pt>
                <c:pt idx="1009">
                  <c:v>6.7005724132900826E-4</c:v>
                </c:pt>
                <c:pt idx="1010">
                  <c:v>6.775203206447521E-4</c:v>
                </c:pt>
                <c:pt idx="1011">
                  <c:v>6.775203206447521E-4</c:v>
                </c:pt>
                <c:pt idx="1012">
                  <c:v>6.809335428545224E-4</c:v>
                </c:pt>
                <c:pt idx="1013">
                  <c:v>6.809335428545224E-4</c:v>
                </c:pt>
                <c:pt idx="1014">
                  <c:v>6.809335428545224E-4</c:v>
                </c:pt>
                <c:pt idx="1015">
                  <c:v>6.809335428545224E-4</c:v>
                </c:pt>
                <c:pt idx="1016">
                  <c:v>6.8439887588512638E-4</c:v>
                </c:pt>
                <c:pt idx="1017">
                  <c:v>6.8791765936674916E-4</c:v>
                </c:pt>
                <c:pt idx="1018">
                  <c:v>6.8791765936674916E-4</c:v>
                </c:pt>
                <c:pt idx="1019">
                  <c:v>6.8791765936674916E-4</c:v>
                </c:pt>
                <c:pt idx="1020">
                  <c:v>6.8791765936674916E-4</c:v>
                </c:pt>
                <c:pt idx="1021">
                  <c:v>6.9284582022289263E-4</c:v>
                </c:pt>
                <c:pt idx="1022">
                  <c:v>6.9366237421307389E-4</c:v>
                </c:pt>
                <c:pt idx="1023">
                  <c:v>6.9497488697464944E-4</c:v>
                </c:pt>
                <c:pt idx="1024">
                  <c:v>6.9512118207930903E-4</c:v>
                </c:pt>
                <c:pt idx="1025">
                  <c:v>7.0255584470687606E-4</c:v>
                </c:pt>
                <c:pt idx="1026">
                  <c:v>7.0255584470687606E-4</c:v>
                </c:pt>
                <c:pt idx="1027">
                  <c:v>7.0540598154043626E-4</c:v>
                </c:pt>
                <c:pt idx="1028">
                  <c:v>7.0540598154043626E-4</c:v>
                </c:pt>
                <c:pt idx="1029">
                  <c:v>7.0636376335500919E-4</c:v>
                </c:pt>
                <c:pt idx="1030">
                  <c:v>7.0636376335500919E-4</c:v>
                </c:pt>
                <c:pt idx="1031">
                  <c:v>7.0636376335500919E-4</c:v>
                </c:pt>
                <c:pt idx="1032">
                  <c:v>7.0636376335500919E-4</c:v>
                </c:pt>
                <c:pt idx="1033">
                  <c:v>7.0926068773291269E-4</c:v>
                </c:pt>
                <c:pt idx="1034">
                  <c:v>7.0974698239939103E-4</c:v>
                </c:pt>
                <c:pt idx="1035">
                  <c:v>7.1023427870286647E-4</c:v>
                </c:pt>
                <c:pt idx="1036">
                  <c:v>7.1023427870286647E-4</c:v>
                </c:pt>
                <c:pt idx="1037">
                  <c:v>7.1194775351810814E-4</c:v>
                </c:pt>
                <c:pt idx="1038">
                  <c:v>7.1416912476167144E-4</c:v>
                </c:pt>
                <c:pt idx="1039">
                  <c:v>7.1416912476167144E-4</c:v>
                </c:pt>
                <c:pt idx="1040">
                  <c:v>7.1416912476167144E-4</c:v>
                </c:pt>
                <c:pt idx="1041">
                  <c:v>7.1416912476167144E-4</c:v>
                </c:pt>
                <c:pt idx="1042">
                  <c:v>7.1416912476167231E-4</c:v>
                </c:pt>
                <c:pt idx="1043">
                  <c:v>7.1641141952478093E-4</c:v>
                </c:pt>
                <c:pt idx="1044">
                  <c:v>7.1704305639244258E-4</c:v>
                </c:pt>
                <c:pt idx="1045">
                  <c:v>7.1704305639244258E-4</c:v>
                </c:pt>
                <c:pt idx="1046">
                  <c:v>7.1817010354466586E-4</c:v>
                </c:pt>
                <c:pt idx="1047">
                  <c:v>7.1817010354466586E-4</c:v>
                </c:pt>
                <c:pt idx="1048">
                  <c:v>7.2096010915583203E-4</c:v>
                </c:pt>
                <c:pt idx="1049">
                  <c:v>7.2223908853472042E-4</c:v>
                </c:pt>
                <c:pt idx="1050">
                  <c:v>7.2223908853472042E-4</c:v>
                </c:pt>
                <c:pt idx="1051">
                  <c:v>7.2223908853472042E-4</c:v>
                </c:pt>
                <c:pt idx="1052">
                  <c:v>7.2438248056609102E-4</c:v>
                </c:pt>
                <c:pt idx="1053">
                  <c:v>7.2637802837056172E-4</c:v>
                </c:pt>
                <c:pt idx="1054">
                  <c:v>7.2637802837056172E-4</c:v>
                </c:pt>
                <c:pt idx="1055">
                  <c:v>7.3058895076806498E-4</c:v>
                </c:pt>
                <c:pt idx="1056">
                  <c:v>7.3058895076806498E-4</c:v>
                </c:pt>
                <c:pt idx="1057">
                  <c:v>7.3272206173307687E-4</c:v>
                </c:pt>
                <c:pt idx="1058">
                  <c:v>7.3379564774729176E-4</c:v>
                </c:pt>
                <c:pt idx="1059">
                  <c:v>7.3487396669454357E-4</c:v>
                </c:pt>
                <c:pt idx="1060">
                  <c:v>7.3487396669454357E-4</c:v>
                </c:pt>
                <c:pt idx="1061">
                  <c:v>7.3487396669454357E-4</c:v>
                </c:pt>
                <c:pt idx="1062">
                  <c:v>7.3487396669454357E-4</c:v>
                </c:pt>
                <c:pt idx="1063">
                  <c:v>7.3759070042066308E-4</c:v>
                </c:pt>
                <c:pt idx="1064">
                  <c:v>7.3923527481555397E-4</c:v>
                </c:pt>
                <c:pt idx="1065">
                  <c:v>7.3923527481555397E-4</c:v>
                </c:pt>
                <c:pt idx="1066">
                  <c:v>7.3923527481555397E-4</c:v>
                </c:pt>
                <c:pt idx="1067">
                  <c:v>7.3923527481555397E-4</c:v>
                </c:pt>
                <c:pt idx="1068">
                  <c:v>7.4367516623548909E-4</c:v>
                </c:pt>
                <c:pt idx="1069">
                  <c:v>7.4367516623548909E-4</c:v>
                </c:pt>
                <c:pt idx="1070">
                  <c:v>7.4507912286797941E-4</c:v>
                </c:pt>
                <c:pt idx="1071">
                  <c:v>7.476264093511484E-4</c:v>
                </c:pt>
                <c:pt idx="1072">
                  <c:v>7.4819602955519251E-4</c:v>
                </c:pt>
                <c:pt idx="1073">
                  <c:v>7.4819602955519251E-4</c:v>
                </c:pt>
                <c:pt idx="1074">
                  <c:v>7.4819602955519251E-4</c:v>
                </c:pt>
                <c:pt idx="1075">
                  <c:v>7.4819602955519251E-4</c:v>
                </c:pt>
                <c:pt idx="1076">
                  <c:v>7.4819602955519251E-4</c:v>
                </c:pt>
                <c:pt idx="1077">
                  <c:v>7.4819602955519251E-4</c:v>
                </c:pt>
                <c:pt idx="1078">
                  <c:v>7.4947671815768361E-4</c:v>
                </c:pt>
                <c:pt idx="1079">
                  <c:v>7.5020000184804203E-4</c:v>
                </c:pt>
                <c:pt idx="1080">
                  <c:v>7.5542793967548882E-4</c:v>
                </c:pt>
                <c:pt idx="1081">
                  <c:v>7.5542793967548882E-4</c:v>
                </c:pt>
                <c:pt idx="1082">
                  <c:v>7.5542793967548882E-4</c:v>
                </c:pt>
                <c:pt idx="1083">
                  <c:v>7.574907465495599E-4</c:v>
                </c:pt>
                <c:pt idx="1084">
                  <c:v>7.574907465495599E-4</c:v>
                </c:pt>
                <c:pt idx="1085">
                  <c:v>7.574907465495599E-4</c:v>
                </c:pt>
                <c:pt idx="1086">
                  <c:v>7.5786977621878705E-4</c:v>
                </c:pt>
                <c:pt idx="1087">
                  <c:v>7.6226991538893077E-4</c:v>
                </c:pt>
                <c:pt idx="1088">
                  <c:v>7.6226991538893077E-4</c:v>
                </c:pt>
                <c:pt idx="1089">
                  <c:v>7.6226991538893077E-4</c:v>
                </c:pt>
                <c:pt idx="1090">
                  <c:v>7.6226991538893077E-4</c:v>
                </c:pt>
                <c:pt idx="1091">
                  <c:v>7.6226991538893077E-4</c:v>
                </c:pt>
                <c:pt idx="1092">
                  <c:v>7.6226991538893077E-4</c:v>
                </c:pt>
                <c:pt idx="1093">
                  <c:v>7.6226991538893077E-4</c:v>
                </c:pt>
                <c:pt idx="1094">
                  <c:v>7.6226991538893077E-4</c:v>
                </c:pt>
                <c:pt idx="1095">
                  <c:v>7.6347890887725541E-4</c:v>
                </c:pt>
                <c:pt idx="1096">
                  <c:v>7.6347890887725541E-4</c:v>
                </c:pt>
                <c:pt idx="1097">
                  <c:v>7.6622031413880424E-4</c:v>
                </c:pt>
                <c:pt idx="1098">
                  <c:v>7.6714069923233613E-4</c:v>
                </c:pt>
                <c:pt idx="1099">
                  <c:v>7.6714069923233613E-4</c:v>
                </c:pt>
                <c:pt idx="1100">
                  <c:v>7.6714069923233613E-4</c:v>
                </c:pt>
                <c:pt idx="1101">
                  <c:v>7.6714069923233613E-4</c:v>
                </c:pt>
                <c:pt idx="1102">
                  <c:v>7.6714069923233613E-4</c:v>
                </c:pt>
                <c:pt idx="1103">
                  <c:v>7.717928989354122E-4</c:v>
                </c:pt>
                <c:pt idx="1104">
                  <c:v>7.717928989354122E-4</c:v>
                </c:pt>
                <c:pt idx="1105">
                  <c:v>7.717928989354122E-4</c:v>
                </c:pt>
                <c:pt idx="1106">
                  <c:v>7.7462517597249399E-4</c:v>
                </c:pt>
                <c:pt idx="1107">
                  <c:v>7.7553811108716604E-4</c:v>
                </c:pt>
                <c:pt idx="1108">
                  <c:v>7.7716910786467018E-4</c:v>
                </c:pt>
                <c:pt idx="1109">
                  <c:v>7.7716910786467018E-4</c:v>
                </c:pt>
                <c:pt idx="1110">
                  <c:v>7.803845502596799E-4</c:v>
                </c:pt>
                <c:pt idx="1111">
                  <c:v>7.8233307901137835E-4</c:v>
                </c:pt>
                <c:pt idx="1112">
                  <c:v>7.8364023627882913E-4</c:v>
                </c:pt>
                <c:pt idx="1113">
                  <c:v>7.8760137475907671E-4</c:v>
                </c:pt>
                <c:pt idx="1114">
                  <c:v>7.8760137475907671E-4</c:v>
                </c:pt>
                <c:pt idx="1115">
                  <c:v>7.8760137475907671E-4</c:v>
                </c:pt>
                <c:pt idx="1116">
                  <c:v>7.8926967015681025E-4</c:v>
                </c:pt>
                <c:pt idx="1117">
                  <c:v>7.9162319516395789E-4</c:v>
                </c:pt>
                <c:pt idx="1118">
                  <c:v>7.922995072866002E-4</c:v>
                </c:pt>
                <c:pt idx="1119">
                  <c:v>7.9297755576952008E-4</c:v>
                </c:pt>
                <c:pt idx="1120">
                  <c:v>7.9297755576952008E-4</c:v>
                </c:pt>
                <c:pt idx="1121">
                  <c:v>7.9536450715426575E-4</c:v>
                </c:pt>
                <c:pt idx="1122">
                  <c:v>7.9846535519931369E-4</c:v>
                </c:pt>
                <c:pt idx="1123">
                  <c:v>7.9846535519931369E-4</c:v>
                </c:pt>
                <c:pt idx="1124">
                  <c:v>7.9846535519931434E-4</c:v>
                </c:pt>
                <c:pt idx="1125">
                  <c:v>7.9846535519931434E-4</c:v>
                </c:pt>
                <c:pt idx="1126">
                  <c:v>7.9846535519931434E-4</c:v>
                </c:pt>
                <c:pt idx="1127">
                  <c:v>8.0160275571441813E-4</c:v>
                </c:pt>
                <c:pt idx="1128">
                  <c:v>8.0406868959481074E-4</c:v>
                </c:pt>
                <c:pt idx="1129">
                  <c:v>8.0406868959481074E-4</c:v>
                </c:pt>
                <c:pt idx="1130">
                  <c:v>8.0657181029137291E-4</c:v>
                </c:pt>
                <c:pt idx="1131">
                  <c:v>8.0799012965286393E-4</c:v>
                </c:pt>
                <c:pt idx="1132">
                  <c:v>8.0979167064002021E-4</c:v>
                </c:pt>
                <c:pt idx="1133">
                  <c:v>8.0979167064002021E-4</c:v>
                </c:pt>
                <c:pt idx="1134">
                  <c:v>8.0979167064002021E-4</c:v>
                </c:pt>
                <c:pt idx="1135">
                  <c:v>8.0979167064002021E-4</c:v>
                </c:pt>
                <c:pt idx="1136">
                  <c:v>8.1124161212451956E-4</c:v>
                </c:pt>
                <c:pt idx="1137">
                  <c:v>8.1563861783762333E-4</c:v>
                </c:pt>
                <c:pt idx="1138">
                  <c:v>8.1745397422938759E-4</c:v>
                </c:pt>
                <c:pt idx="1139">
                  <c:v>8.1786410251385229E-4</c:v>
                </c:pt>
                <c:pt idx="1140">
                  <c:v>8.1786410251385229E-4</c:v>
                </c:pt>
                <c:pt idx="1141">
                  <c:v>8.1786410251385229E-4</c:v>
                </c:pt>
                <c:pt idx="1142">
                  <c:v>8.2123675229666868E-4</c:v>
                </c:pt>
                <c:pt idx="1143">
                  <c:v>8.2161407221195779E-4</c:v>
                </c:pt>
                <c:pt idx="1144">
                  <c:v>8.2161407221195779E-4</c:v>
                </c:pt>
                <c:pt idx="1145">
                  <c:v>8.2161407221195779E-4</c:v>
                </c:pt>
                <c:pt idx="1146">
                  <c:v>8.2161407221195779E-4</c:v>
                </c:pt>
                <c:pt idx="1147">
                  <c:v>8.2161407221195779E-4</c:v>
                </c:pt>
                <c:pt idx="1148">
                  <c:v>8.2161407221195779E-4</c:v>
                </c:pt>
                <c:pt idx="1149">
                  <c:v>8.235541317541473E-4</c:v>
                </c:pt>
                <c:pt idx="1150">
                  <c:v>8.2772281113275149E-4</c:v>
                </c:pt>
                <c:pt idx="1151">
                  <c:v>8.2772281113275149E-4</c:v>
                </c:pt>
                <c:pt idx="1152">
                  <c:v>8.2772281113275149E-4</c:v>
                </c:pt>
                <c:pt idx="1153">
                  <c:v>8.2772281113275149E-4</c:v>
                </c:pt>
                <c:pt idx="1154">
                  <c:v>8.2772281113275149E-4</c:v>
                </c:pt>
                <c:pt idx="1155">
                  <c:v>8.2810914618815571E-4</c:v>
                </c:pt>
                <c:pt idx="1156">
                  <c:v>8.2810914618815571E-4</c:v>
                </c:pt>
                <c:pt idx="1157">
                  <c:v>8.316106803945238E-4</c:v>
                </c:pt>
                <c:pt idx="1158">
                  <c:v>8.3245767842129591E-4</c:v>
                </c:pt>
                <c:pt idx="1159">
                  <c:v>8.3396986436958193E-4</c:v>
                </c:pt>
                <c:pt idx="1160">
                  <c:v>8.3396986436958193E-4</c:v>
                </c:pt>
                <c:pt idx="1161">
                  <c:v>8.3396986436958193E-4</c:v>
                </c:pt>
                <c:pt idx="1162">
                  <c:v>8.3472905420760551E-4</c:v>
                </c:pt>
                <c:pt idx="1163">
                  <c:v>8.3874910042634678E-4</c:v>
                </c:pt>
                <c:pt idx="1164">
                  <c:v>8.393281471645791E-4</c:v>
                </c:pt>
                <c:pt idx="1165">
                  <c:v>8.4141792170276512E-4</c:v>
                </c:pt>
                <c:pt idx="1166">
                  <c:v>8.4238794224233461E-4</c:v>
                </c:pt>
                <c:pt idx="1167">
                  <c:v>8.4238794224233461E-4</c:v>
                </c:pt>
                <c:pt idx="1168">
                  <c:v>8.4238794224233461E-4</c:v>
                </c:pt>
                <c:pt idx="1169">
                  <c:v>8.4238794224233461E-4</c:v>
                </c:pt>
                <c:pt idx="1170">
                  <c:v>8.4607455916553922E-4</c:v>
                </c:pt>
                <c:pt idx="1171">
                  <c:v>8.4981000584595328E-4</c:v>
                </c:pt>
                <c:pt idx="1172">
                  <c:v>8.5116692856815291E-4</c:v>
                </c:pt>
                <c:pt idx="1173">
                  <c:v>8.5116692856815291E-4</c:v>
                </c:pt>
                <c:pt idx="1174">
                  <c:v>8.535953698184536E-4</c:v>
                </c:pt>
                <c:pt idx="1175">
                  <c:v>8.5359536981845414E-4</c:v>
                </c:pt>
                <c:pt idx="1176">
                  <c:v>8.5359536981845414E-4</c:v>
                </c:pt>
                <c:pt idx="1177">
                  <c:v>8.5359536981845436E-4</c:v>
                </c:pt>
                <c:pt idx="1178">
                  <c:v>8.5743177283301695E-4</c:v>
                </c:pt>
                <c:pt idx="1179">
                  <c:v>8.5988576713772109E-4</c:v>
                </c:pt>
                <c:pt idx="1180">
                  <c:v>8.6045166767093409E-4</c:v>
                </c:pt>
                <c:pt idx="1181">
                  <c:v>8.6045166767093409E-4</c:v>
                </c:pt>
                <c:pt idx="1182">
                  <c:v>8.6045166767093409E-4</c:v>
                </c:pt>
                <c:pt idx="1183">
                  <c:v>8.6352123096074371E-4</c:v>
                </c:pt>
                <c:pt idx="1184">
                  <c:v>8.6747587946489374E-4</c:v>
                </c:pt>
                <c:pt idx="1185">
                  <c:v>8.6747587946489374E-4</c:v>
                </c:pt>
                <c:pt idx="1186">
                  <c:v>8.6747587946489374E-4</c:v>
                </c:pt>
                <c:pt idx="1187">
                  <c:v>8.6747587946489374E-4</c:v>
                </c:pt>
                <c:pt idx="1188">
                  <c:v>8.6747587946489374E-4</c:v>
                </c:pt>
                <c:pt idx="1189">
                  <c:v>8.6747587946489374E-4</c:v>
                </c:pt>
                <c:pt idx="1190">
                  <c:v>8.6861579569839876E-4</c:v>
                </c:pt>
                <c:pt idx="1191">
                  <c:v>8.7119712619063356E-4</c:v>
                </c:pt>
                <c:pt idx="1192">
                  <c:v>8.7119712619063356E-4</c:v>
                </c:pt>
                <c:pt idx="1193">
                  <c:v>8.7331148804960061E-4</c:v>
                </c:pt>
                <c:pt idx="1194">
                  <c:v>8.7380160771481034E-4</c:v>
                </c:pt>
                <c:pt idx="1195">
                  <c:v>8.7467497285807793E-4</c:v>
                </c:pt>
                <c:pt idx="1196">
                  <c:v>8.7467497285807793E-4</c:v>
                </c:pt>
                <c:pt idx="1197">
                  <c:v>8.7467497285807793E-4</c:v>
                </c:pt>
                <c:pt idx="1198">
                  <c:v>8.7467497285807793E-4</c:v>
                </c:pt>
                <c:pt idx="1199">
                  <c:v>8.7467497285807793E-4</c:v>
                </c:pt>
                <c:pt idx="1200">
                  <c:v>8.7742121186934485E-4</c:v>
                </c:pt>
                <c:pt idx="1201">
                  <c:v>8.7742121186934485E-4</c:v>
                </c:pt>
                <c:pt idx="1202">
                  <c:v>8.8099039763557009E-4</c:v>
                </c:pt>
                <c:pt idx="1203">
                  <c:v>8.815895071217696E-4</c:v>
                </c:pt>
                <c:pt idx="1204">
                  <c:v>8.815895071217696E-4</c:v>
                </c:pt>
                <c:pt idx="1205">
                  <c:v>8.815895071217696E-4</c:v>
                </c:pt>
                <c:pt idx="1206">
                  <c:v>8.815895071217696E-4</c:v>
                </c:pt>
                <c:pt idx="1207">
                  <c:v>8.8205632712118798E-4</c:v>
                </c:pt>
                <c:pt idx="1208">
                  <c:v>8.8205632712118798E-4</c:v>
                </c:pt>
                <c:pt idx="1209">
                  <c:v>8.8205632712118798E-4</c:v>
                </c:pt>
                <c:pt idx="1210">
                  <c:v>8.8581777841621398E-4</c:v>
                </c:pt>
                <c:pt idx="1211">
                  <c:v>8.8581777841621398E-4</c:v>
                </c:pt>
                <c:pt idx="1212">
                  <c:v>8.8581777841621398E-4</c:v>
                </c:pt>
                <c:pt idx="1213">
                  <c:v>8.8902921291950793E-4</c:v>
                </c:pt>
                <c:pt idx="1214">
                  <c:v>8.8962776493837689E-4</c:v>
                </c:pt>
                <c:pt idx="1215">
                  <c:v>8.8962776493837874E-4</c:v>
                </c:pt>
                <c:pt idx="1216">
                  <c:v>8.8962776493837874E-4</c:v>
                </c:pt>
                <c:pt idx="1217">
                  <c:v>8.8962776493837874E-4</c:v>
                </c:pt>
                <c:pt idx="1218">
                  <c:v>8.8962776493837874E-4</c:v>
                </c:pt>
                <c:pt idx="1219">
                  <c:v>8.8962776493837874E-4</c:v>
                </c:pt>
                <c:pt idx="1220">
                  <c:v>8.8962776493837874E-4</c:v>
                </c:pt>
                <c:pt idx="1221">
                  <c:v>8.8993469189763521E-4</c:v>
                </c:pt>
                <c:pt idx="1222">
                  <c:v>8.9010747797671247E-4</c:v>
                </c:pt>
                <c:pt idx="1223">
                  <c:v>8.9155128667580243E-4</c:v>
                </c:pt>
                <c:pt idx="1224">
                  <c:v>8.9348733952400298E-4</c:v>
                </c:pt>
                <c:pt idx="1225">
                  <c:v>8.9446010773755968E-4</c:v>
                </c:pt>
                <c:pt idx="1226">
                  <c:v>8.9551427440597551E-4</c:v>
                </c:pt>
                <c:pt idx="1227">
                  <c:v>8.9739758726305728E-4</c:v>
                </c:pt>
                <c:pt idx="1228">
                  <c:v>8.9739758726305728E-4</c:v>
                </c:pt>
                <c:pt idx="1229">
                  <c:v>8.9739758726305728E-4</c:v>
                </c:pt>
                <c:pt idx="1230">
                  <c:v>8.9739758726305728E-4</c:v>
                </c:pt>
                <c:pt idx="1231">
                  <c:v>8.9887722155269976E-4</c:v>
                </c:pt>
                <c:pt idx="1232">
                  <c:v>8.9887722155269976E-4</c:v>
                </c:pt>
                <c:pt idx="1233">
                  <c:v>8.9933163603071883E-4</c:v>
                </c:pt>
                <c:pt idx="1234">
                  <c:v>9.0120013644479134E-4</c:v>
                </c:pt>
                <c:pt idx="1235">
                  <c:v>9.0120013644479134E-4</c:v>
                </c:pt>
                <c:pt idx="1236">
                  <c:v>9.0336042752633613E-4</c:v>
                </c:pt>
                <c:pt idx="1237">
                  <c:v>9.0336042752633613E-4</c:v>
                </c:pt>
                <c:pt idx="1238">
                  <c:v>9.0336042752633613E-4</c:v>
                </c:pt>
                <c:pt idx="1239">
                  <c:v>9.0537461158210258E-4</c:v>
                </c:pt>
                <c:pt idx="1240">
                  <c:v>9.0676720427082015E-4</c:v>
                </c:pt>
                <c:pt idx="1241">
                  <c:v>9.0944373146254452E-4</c:v>
                </c:pt>
                <c:pt idx="1242">
                  <c:v>9.1356821398948631E-4</c:v>
                </c:pt>
                <c:pt idx="1243">
                  <c:v>9.1590257716634761E-4</c:v>
                </c:pt>
                <c:pt idx="1244">
                  <c:v>9.1722354582233307E-4</c:v>
                </c:pt>
                <c:pt idx="1245">
                  <c:v>9.1722354582233307E-4</c:v>
                </c:pt>
                <c:pt idx="1246">
                  <c:v>9.1722354582233307E-4</c:v>
                </c:pt>
                <c:pt idx="1247">
                  <c:v>9.2198837552582679E-4</c:v>
                </c:pt>
                <c:pt idx="1248">
                  <c:v>9.2198837552582853E-4</c:v>
                </c:pt>
                <c:pt idx="1249">
                  <c:v>9.2198837552582853E-4</c:v>
                </c:pt>
                <c:pt idx="1250">
                  <c:v>9.241300471118807E-4</c:v>
                </c:pt>
                <c:pt idx="1251">
                  <c:v>9.2682824277240969E-4</c:v>
                </c:pt>
                <c:pt idx="1252">
                  <c:v>9.2682824277240969E-4</c:v>
                </c:pt>
                <c:pt idx="1253">
                  <c:v>9.2682824277241186E-4</c:v>
                </c:pt>
                <c:pt idx="1254">
                  <c:v>9.2819712160665201E-4</c:v>
                </c:pt>
                <c:pt idx="1255">
                  <c:v>9.3064573330459838E-4</c:v>
                </c:pt>
                <c:pt idx="1256">
                  <c:v>9.3064573330459838E-4</c:v>
                </c:pt>
                <c:pt idx="1257">
                  <c:v>9.3064573330459838E-4</c:v>
                </c:pt>
                <c:pt idx="1258">
                  <c:v>9.3134890358497499E-4</c:v>
                </c:pt>
                <c:pt idx="1259">
                  <c:v>9.3174513798008991E-4</c:v>
                </c:pt>
                <c:pt idx="1260">
                  <c:v>9.3174513798008991E-4</c:v>
                </c:pt>
                <c:pt idx="1261">
                  <c:v>9.3284844818068691E-4</c:v>
                </c:pt>
                <c:pt idx="1262">
                  <c:v>9.3284844818068691E-4</c:v>
                </c:pt>
                <c:pt idx="1263">
                  <c:v>9.3674112627583695E-4</c:v>
                </c:pt>
                <c:pt idx="1264">
                  <c:v>9.3775000231005471E-4</c:v>
                </c:pt>
                <c:pt idx="1265">
                  <c:v>9.3955163702056038E-4</c:v>
                </c:pt>
                <c:pt idx="1266">
                  <c:v>9.3955163702056038E-4</c:v>
                </c:pt>
                <c:pt idx="1267">
                  <c:v>9.4181835114001233E-4</c:v>
                </c:pt>
                <c:pt idx="1268">
                  <c:v>9.4181835114001233E-4</c:v>
                </c:pt>
                <c:pt idx="1269">
                  <c:v>9.4428492459436113E-4</c:v>
                </c:pt>
                <c:pt idx="1270">
                  <c:v>9.4640143587562643E-4</c:v>
                </c:pt>
                <c:pt idx="1271">
                  <c:v>9.4760403825378556E-4</c:v>
                </c:pt>
                <c:pt idx="1272">
                  <c:v>9.4760403825378556E-4</c:v>
                </c:pt>
                <c:pt idx="1273">
                  <c:v>9.4871821152311747E-4</c:v>
                </c:pt>
                <c:pt idx="1274">
                  <c:v>9.4871821152311747E-4</c:v>
                </c:pt>
                <c:pt idx="1275">
                  <c:v>9.4871821152311747E-4</c:v>
                </c:pt>
                <c:pt idx="1276">
                  <c:v>9.4871821152311747E-4</c:v>
                </c:pt>
                <c:pt idx="1277">
                  <c:v>9.5095839932096931E-4</c:v>
                </c:pt>
                <c:pt idx="1278">
                  <c:v>9.5222549968222855E-4</c:v>
                </c:pt>
                <c:pt idx="1279">
                  <c:v>9.5340326822105519E-4</c:v>
                </c:pt>
                <c:pt idx="1280">
                  <c:v>9.5777539267350397E-4</c:v>
                </c:pt>
                <c:pt idx="1281">
                  <c:v>9.5777539267350397E-4</c:v>
                </c:pt>
                <c:pt idx="1282">
                  <c:v>9.581584262391763E-4</c:v>
                </c:pt>
                <c:pt idx="1283">
                  <c:v>9.581584262391763E-4</c:v>
                </c:pt>
                <c:pt idx="1284">
                  <c:v>9.581584262391763E-4</c:v>
                </c:pt>
                <c:pt idx="1285">
                  <c:v>9.581584262391763E-4</c:v>
                </c:pt>
                <c:pt idx="1286">
                  <c:v>9.581584262391763E-4</c:v>
                </c:pt>
                <c:pt idx="1287">
                  <c:v>9.581584262391763E-4</c:v>
                </c:pt>
                <c:pt idx="1288">
                  <c:v>9.6056284263257123E-4</c:v>
                </c:pt>
                <c:pt idx="1289">
                  <c:v>9.6298545137962776E-4</c:v>
                </c:pt>
                <c:pt idx="1290">
                  <c:v>9.6298545137962776E-4</c:v>
                </c:pt>
                <c:pt idx="1291">
                  <c:v>9.6388000378002682E-4</c:v>
                </c:pt>
                <c:pt idx="1292">
                  <c:v>9.6474112366926523E-4</c:v>
                </c:pt>
                <c:pt idx="1293">
                  <c:v>9.6788617234964632E-4</c:v>
                </c:pt>
                <c:pt idx="1294">
                  <c:v>9.682814699656148E-4</c:v>
                </c:pt>
                <c:pt idx="1295">
                  <c:v>9.6850403782741483E-4</c:v>
                </c:pt>
                <c:pt idx="1296">
                  <c:v>9.6850403782741483E-4</c:v>
                </c:pt>
                <c:pt idx="1297">
                  <c:v>9.7548068782460048E-4</c:v>
                </c:pt>
                <c:pt idx="1298">
                  <c:v>9.7914104097707112E-4</c:v>
                </c:pt>
                <c:pt idx="1299">
                  <c:v>9.7983195559272606E-4</c:v>
                </c:pt>
                <c:pt idx="1300">
                  <c:v>9.7983195559272606E-4</c:v>
                </c:pt>
                <c:pt idx="1301">
                  <c:v>9.828429106682609E-4</c:v>
                </c:pt>
                <c:pt idx="1302">
                  <c:v>9.856470330874053E-4</c:v>
                </c:pt>
                <c:pt idx="1303">
                  <c:v>9.856470330874053E-4</c:v>
                </c:pt>
                <c:pt idx="1304">
                  <c:v>9.856470330874053E-4</c:v>
                </c:pt>
                <c:pt idx="1305">
                  <c:v>9.856470330874053E-4</c:v>
                </c:pt>
                <c:pt idx="1306">
                  <c:v>9.856470330874053E-4</c:v>
                </c:pt>
                <c:pt idx="1307">
                  <c:v>9.9156688831398502E-4</c:v>
                </c:pt>
                <c:pt idx="1308">
                  <c:v>9.9420563394283156E-4</c:v>
                </c:pt>
                <c:pt idx="1309">
                  <c:v>9.9420563394283156E-4</c:v>
                </c:pt>
                <c:pt idx="1310">
                  <c:v>9.9624569300741273E-4</c:v>
                </c:pt>
                <c:pt idx="1311">
                  <c:v>9.9759470607359204E-4</c:v>
                </c:pt>
                <c:pt idx="1312">
                  <c:v>9.9808169399914206E-4</c:v>
                </c:pt>
                <c:pt idx="1313">
                  <c:v>9.9808169399914206E-4</c:v>
                </c:pt>
                <c:pt idx="1314">
                  <c:v>1.0018424673032991E-3</c:v>
                </c:pt>
                <c:pt idx="1315">
                  <c:v>1.0020034446430227E-3</c:v>
                </c:pt>
                <c:pt idx="1316">
                  <c:v>1.0020034446430227E-3</c:v>
                </c:pt>
                <c:pt idx="1317">
                  <c:v>1.0037338083625953E-3</c:v>
                </c:pt>
                <c:pt idx="1318">
                  <c:v>1.0037338083625953E-3</c:v>
                </c:pt>
                <c:pt idx="1319">
                  <c:v>1.0037338083625953E-3</c:v>
                </c:pt>
                <c:pt idx="1320">
                  <c:v>1.0044229494038663E-3</c:v>
                </c:pt>
                <c:pt idx="1321">
                  <c:v>1.0059717906467807E-3</c:v>
                </c:pt>
                <c:pt idx="1322">
                  <c:v>1.0059717906467807E-3</c:v>
                </c:pt>
                <c:pt idx="1323">
                  <c:v>1.0059717906467807E-3</c:v>
                </c:pt>
                <c:pt idx="1324">
                  <c:v>1.0099876620660801E-3</c:v>
                </c:pt>
                <c:pt idx="1325">
                  <c:v>1.0099876620660801E-3</c:v>
                </c:pt>
                <c:pt idx="1326">
                  <c:v>1.0120551927090408E-3</c:v>
                </c:pt>
                <c:pt idx="1327">
                  <c:v>1.0163598871852416E-3</c:v>
                </c:pt>
                <c:pt idx="1328">
                  <c:v>1.0163598871852416E-3</c:v>
                </c:pt>
                <c:pt idx="1329">
                  <c:v>1.0163598871852416E-3</c:v>
                </c:pt>
                <c:pt idx="1330">
                  <c:v>1.0181658333258577E-3</c:v>
                </c:pt>
                <c:pt idx="1331">
                  <c:v>1.0181658333258577E-3</c:v>
                </c:pt>
                <c:pt idx="1332">
                  <c:v>1.0228542656431122E-3</c:v>
                </c:pt>
                <c:pt idx="1333">
                  <c:v>1.0228542656431142E-3</c:v>
                </c:pt>
                <c:pt idx="1334">
                  <c:v>1.026545940370837E-3</c:v>
                </c:pt>
                <c:pt idx="1335">
                  <c:v>1.026545940370837E-3</c:v>
                </c:pt>
                <c:pt idx="1336">
                  <c:v>1.0268923953048906E-3</c:v>
                </c:pt>
                <c:pt idx="1337">
                  <c:v>1.0268923953048906E-3</c:v>
                </c:pt>
                <c:pt idx="1338">
                  <c:v>1.0294747507172634E-3</c:v>
                </c:pt>
                <c:pt idx="1339">
                  <c:v>1.0351364327351939E-3</c:v>
                </c:pt>
                <c:pt idx="1340">
                  <c:v>1.0351364327351939E-3</c:v>
                </c:pt>
                <c:pt idx="1341">
                  <c:v>1.0356694129984676E-3</c:v>
                </c:pt>
                <c:pt idx="1342">
                  <c:v>1.0362254771528936E-3</c:v>
                </c:pt>
                <c:pt idx="1343">
                  <c:v>1.0395133504931535E-3</c:v>
                </c:pt>
                <c:pt idx="1344">
                  <c:v>1.0424018961113395E-3</c:v>
                </c:pt>
                <c:pt idx="1345">
                  <c:v>1.0431107720151704E-3</c:v>
                </c:pt>
                <c:pt idx="1346">
                  <c:v>1.0431107720151704E-3</c:v>
                </c:pt>
                <c:pt idx="1347">
                  <c:v>1.0439462633561772E-3</c:v>
                </c:pt>
                <c:pt idx="1348">
                  <c:v>1.0439462633561772E-3</c:v>
                </c:pt>
                <c:pt idx="1349">
                  <c:v>1.0439462633561772E-3</c:v>
                </c:pt>
                <c:pt idx="1350">
                  <c:v>1.0484363755329327E-3</c:v>
                </c:pt>
                <c:pt idx="1351">
                  <c:v>1.0484363755329327E-3</c:v>
                </c:pt>
                <c:pt idx="1352">
                  <c:v>1.0517155060902946E-3</c:v>
                </c:pt>
                <c:pt idx="1353">
                  <c:v>1.0573034076926933E-3</c:v>
                </c:pt>
                <c:pt idx="1354">
                  <c:v>1.0586360502872105E-3</c:v>
                </c:pt>
                <c:pt idx="1355">
                  <c:v>1.061349742448386E-3</c:v>
                </c:pt>
                <c:pt idx="1356">
                  <c:v>1.0622625073074417E-3</c:v>
                </c:pt>
                <c:pt idx="1357">
                  <c:v>1.0646204735990858E-3</c:v>
                </c:pt>
                <c:pt idx="1358">
                  <c:v>1.0646204735990858E-3</c:v>
                </c:pt>
                <c:pt idx="1359">
                  <c:v>1.0712536871425084E-3</c:v>
                </c:pt>
                <c:pt idx="1360">
                  <c:v>1.0717897160412713E-3</c:v>
                </c:pt>
                <c:pt idx="1361">
                  <c:v>1.0717897160412713E-3</c:v>
                </c:pt>
                <c:pt idx="1362">
                  <c:v>1.0720915861264137E-3</c:v>
                </c:pt>
                <c:pt idx="1363">
                  <c:v>1.0720915861264137E-3</c:v>
                </c:pt>
                <c:pt idx="1364">
                  <c:v>1.0731717794343E-3</c:v>
                </c:pt>
                <c:pt idx="1365">
                  <c:v>1.075653104780132E-3</c:v>
                </c:pt>
                <c:pt idx="1366">
                  <c:v>1.0766504653140832E-3</c:v>
                </c:pt>
                <c:pt idx="1367">
                  <c:v>1.0797222275200251E-3</c:v>
                </c:pt>
                <c:pt idx="1368">
                  <c:v>1.0865737208491366E-3</c:v>
                </c:pt>
                <c:pt idx="1369">
                  <c:v>1.0865737208491366E-3</c:v>
                </c:pt>
                <c:pt idx="1370">
                  <c:v>1.087518157116831E-3</c:v>
                </c:pt>
                <c:pt idx="1371">
                  <c:v>1.0954854296159444E-3</c:v>
                </c:pt>
                <c:pt idx="1372">
                  <c:v>1.0954854296159444E-3</c:v>
                </c:pt>
                <c:pt idx="1373">
                  <c:v>1.0975047593105546E-3</c:v>
                </c:pt>
                <c:pt idx="1374">
                  <c:v>1.1014518089088286E-3</c:v>
                </c:pt>
                <c:pt idx="1375">
                  <c:v>1.1019868839022115E-3</c:v>
                </c:pt>
                <c:pt idx="1376">
                  <c:v>1.1036304148436674E-3</c:v>
                </c:pt>
                <c:pt idx="1377">
                  <c:v>1.107272223020267E-3</c:v>
                </c:pt>
                <c:pt idx="1378">
                  <c:v>1.107272223020267E-3</c:v>
                </c:pt>
                <c:pt idx="1379">
                  <c:v>1.110092546944952E-3</c:v>
                </c:pt>
                <c:pt idx="1380">
                  <c:v>1.1119598191594415E-3</c:v>
                </c:pt>
                <c:pt idx="1381">
                  <c:v>1.1123038129245658E-3</c:v>
                </c:pt>
                <c:pt idx="1382">
                  <c:v>1.120656649738E-3</c:v>
                </c:pt>
                <c:pt idx="1383">
                  <c:v>1.1234830266095661E-3</c:v>
                </c:pt>
                <c:pt idx="1384">
                  <c:v>1.1257314001437764E-3</c:v>
                </c:pt>
                <c:pt idx="1385">
                  <c:v>1.1292005344079202E-3</c:v>
                </c:pt>
                <c:pt idx="1386">
                  <c:v>1.1292005344079202E-3</c:v>
                </c:pt>
                <c:pt idx="1387">
                  <c:v>1.1292005344079202E-3</c:v>
                </c:pt>
                <c:pt idx="1388">
                  <c:v>1.1348892380908706E-3</c:v>
                </c:pt>
                <c:pt idx="1389">
                  <c:v>1.1381271597579396E-3</c:v>
                </c:pt>
                <c:pt idx="1390">
                  <c:v>1.1381271597579396E-3</c:v>
                </c:pt>
                <c:pt idx="1391">
                  <c:v>1.1381271597579396E-3</c:v>
                </c:pt>
                <c:pt idx="1392">
                  <c:v>1.1406647931418766E-3</c:v>
                </c:pt>
                <c:pt idx="1393">
                  <c:v>1.1465294322779147E-3</c:v>
                </c:pt>
                <c:pt idx="1394">
                  <c:v>1.1472688902279115E-3</c:v>
                </c:pt>
                <c:pt idx="1395">
                  <c:v>1.1472688902279115E-3</c:v>
                </c:pt>
                <c:pt idx="1396">
                  <c:v>1.1585353034655125E-3</c:v>
                </c:pt>
                <c:pt idx="1397">
                  <c:v>1.1585353034655125E-3</c:v>
                </c:pt>
                <c:pt idx="1398">
                  <c:v>1.1585353034655125E-3</c:v>
                </c:pt>
                <c:pt idx="1399">
                  <c:v>1.1646814224751118E-3</c:v>
                </c:pt>
                <c:pt idx="1400">
                  <c:v>1.1646814224751118E-3</c:v>
                </c:pt>
                <c:pt idx="1401">
                  <c:v>1.1662332971441043E-3</c:v>
                </c:pt>
                <c:pt idx="1402">
                  <c:v>1.1662332971441043E-3</c:v>
                </c:pt>
                <c:pt idx="1403">
                  <c:v>1.1718267743045106E-3</c:v>
                </c:pt>
                <c:pt idx="1404">
                  <c:v>1.1760751028282511E-3</c:v>
                </c:pt>
                <c:pt idx="1405">
                  <c:v>1.1760751028282511E-3</c:v>
                </c:pt>
                <c:pt idx="1406">
                  <c:v>1.1772729389250153E-3</c:v>
                </c:pt>
                <c:pt idx="1407">
                  <c:v>1.1772729389250153E-3</c:v>
                </c:pt>
                <c:pt idx="1408">
                  <c:v>1.1837237978381085E-3</c:v>
                </c:pt>
                <c:pt idx="1409">
                  <c:v>1.186170353251171E-3</c:v>
                </c:pt>
                <c:pt idx="1410">
                  <c:v>1.186170353251171E-3</c:v>
                </c:pt>
                <c:pt idx="1411">
                  <c:v>1.186170353251171E-3</c:v>
                </c:pt>
                <c:pt idx="1412">
                  <c:v>1.190281874602788E-3</c:v>
                </c:pt>
                <c:pt idx="1413">
                  <c:v>1.1916336999954152E-3</c:v>
                </c:pt>
                <c:pt idx="1414">
                  <c:v>1.196530116350743E-3</c:v>
                </c:pt>
                <c:pt idx="1415">
                  <c:v>1.196530116350743E-3</c:v>
                </c:pt>
                <c:pt idx="1416">
                  <c:v>1.196530116350743E-3</c:v>
                </c:pt>
                <c:pt idx="1417">
                  <c:v>1.196530116350743E-3</c:v>
                </c:pt>
                <c:pt idx="1418">
                  <c:v>1.1969501725744448E-3</c:v>
                </c:pt>
                <c:pt idx="1419">
                  <c:v>1.1969501725744448E-3</c:v>
                </c:pt>
                <c:pt idx="1420">
                  <c:v>1.1976980327989706E-3</c:v>
                </c:pt>
                <c:pt idx="1421">
                  <c:v>1.2024041335716271E-3</c:v>
                </c:pt>
                <c:pt idx="1422">
                  <c:v>1.2037318142245333E-3</c:v>
                </c:pt>
                <c:pt idx="1423">
                  <c:v>1.2071661487761355E-3</c:v>
                </c:pt>
                <c:pt idx="1424">
                  <c:v>1.2176482512801063E-3</c:v>
                </c:pt>
                <c:pt idx="1425">
                  <c:v>1.2217989999910317E-3</c:v>
                </c:pt>
                <c:pt idx="1426">
                  <c:v>1.2293178340344374E-3</c:v>
                </c:pt>
                <c:pt idx="1427">
                  <c:v>1.2307139932964698E-3</c:v>
                </c:pt>
                <c:pt idx="1428">
                  <c:v>1.2408609777394646E-3</c:v>
                </c:pt>
                <c:pt idx="1429">
                  <c:v>1.2421637192822322E-3</c:v>
                </c:pt>
                <c:pt idx="1430">
                  <c:v>1.2527355160274133E-3</c:v>
                </c:pt>
                <c:pt idx="1431">
                  <c:v>1.2527355160274133E-3</c:v>
                </c:pt>
                <c:pt idx="1432">
                  <c:v>1.2527355160274142E-3</c:v>
                </c:pt>
                <c:pt idx="1433">
                  <c:v>1.2546672604532446E-3</c:v>
                </c:pt>
                <c:pt idx="1434">
                  <c:v>1.2624845775825999E-3</c:v>
                </c:pt>
                <c:pt idx="1435">
                  <c:v>1.2697939736208605E-3</c:v>
                </c:pt>
                <c:pt idx="1436">
                  <c:v>1.2743626341916996E-3</c:v>
                </c:pt>
                <c:pt idx="1437">
                  <c:v>1.2780663345519352E-3</c:v>
                </c:pt>
                <c:pt idx="1438">
                  <c:v>1.2803930547276826E-3</c:v>
                </c:pt>
                <c:pt idx="1439">
                  <c:v>1.2839806018395024E-3</c:v>
                </c:pt>
                <c:pt idx="1440">
                  <c:v>1.2861476592495277E-3</c:v>
                </c:pt>
                <c:pt idx="1441">
                  <c:v>1.2868434383965775E-3</c:v>
                </c:pt>
                <c:pt idx="1442">
                  <c:v>1.295281846441117E-3</c:v>
                </c:pt>
                <c:pt idx="1443">
                  <c:v>1.2959135372108989E-3</c:v>
                </c:pt>
                <c:pt idx="1444">
                  <c:v>1.3038884650189634E-3</c:v>
                </c:pt>
                <c:pt idx="1445">
                  <c:v>1.3038884650189634E-3</c:v>
                </c:pt>
                <c:pt idx="1446">
                  <c:v>1.3038884650189643E-3</c:v>
                </c:pt>
                <c:pt idx="1447">
                  <c:v>1.3038884650189643E-3</c:v>
                </c:pt>
                <c:pt idx="1448">
                  <c:v>1.3038884650189643E-3</c:v>
                </c:pt>
                <c:pt idx="1449">
                  <c:v>1.3038884650189643E-3</c:v>
                </c:pt>
                <c:pt idx="1450">
                  <c:v>1.303888465018965E-3</c:v>
                </c:pt>
                <c:pt idx="1451">
                  <c:v>1.303888465018965E-3</c:v>
                </c:pt>
                <c:pt idx="1452">
                  <c:v>1.3092876121935995E-3</c:v>
                </c:pt>
                <c:pt idx="1453">
                  <c:v>1.3092876121935995E-3</c:v>
                </c:pt>
                <c:pt idx="1454">
                  <c:v>1.3099672320743998E-3</c:v>
                </c:pt>
                <c:pt idx="1455">
                  <c:v>1.3099672320743998E-3</c:v>
                </c:pt>
                <c:pt idx="1456">
                  <c:v>1.3099672320743998E-3</c:v>
                </c:pt>
                <c:pt idx="1457">
                  <c:v>1.3126689579317963E-3</c:v>
                </c:pt>
                <c:pt idx="1458">
                  <c:v>1.3216292596158667E-3</c:v>
                </c:pt>
                <c:pt idx="1459">
                  <c:v>1.3283275906765502E-3</c:v>
                </c:pt>
                <c:pt idx="1460">
                  <c:v>1.3307755919988555E-3</c:v>
                </c:pt>
                <c:pt idx="1461">
                  <c:v>1.3313417590493583E-3</c:v>
                </c:pt>
                <c:pt idx="1462">
                  <c:v>1.3351612169650675E-3</c:v>
                </c:pt>
                <c:pt idx="1463">
                  <c:v>1.3392305992051552E-3</c:v>
                </c:pt>
                <c:pt idx="1464">
                  <c:v>1.3401144826580165E-3</c:v>
                </c:pt>
                <c:pt idx="1465">
                  <c:v>1.3401144826580165E-3</c:v>
                </c:pt>
                <c:pt idx="1466">
                  <c:v>1.3408855497429061E-3</c:v>
                </c:pt>
                <c:pt idx="1467">
                  <c:v>1.3429250354633261E-3</c:v>
                </c:pt>
                <c:pt idx="1468">
                  <c:v>1.3483158323290498E-3</c:v>
                </c:pt>
                <c:pt idx="1469">
                  <c:v>1.3483158323290498E-3</c:v>
                </c:pt>
                <c:pt idx="1470">
                  <c:v>1.3496527844000317E-3</c:v>
                </c:pt>
                <c:pt idx="1471">
                  <c:v>1.3496527844000317E-3</c:v>
                </c:pt>
                <c:pt idx="1472">
                  <c:v>1.3550406412895042E-3</c:v>
                </c:pt>
                <c:pt idx="1473">
                  <c:v>1.359397696396039E-3</c:v>
                </c:pt>
                <c:pt idx="1474">
                  <c:v>1.359397696396039E-3</c:v>
                </c:pt>
                <c:pt idx="1475">
                  <c:v>1.3606055133347891E-3</c:v>
                </c:pt>
                <c:pt idx="1476">
                  <c:v>1.3618670857090448E-3</c:v>
                </c:pt>
                <c:pt idx="1477">
                  <c:v>1.3618670857090448E-3</c:v>
                </c:pt>
                <c:pt idx="1478">
                  <c:v>1.3687977517702528E-3</c:v>
                </c:pt>
                <c:pt idx="1479">
                  <c:v>1.3687977517702528E-3</c:v>
                </c:pt>
                <c:pt idx="1480">
                  <c:v>1.369671545508635E-3</c:v>
                </c:pt>
                <c:pt idx="1481">
                  <c:v>1.3703523209842303E-3</c:v>
                </c:pt>
                <c:pt idx="1482">
                  <c:v>1.3707974573678996E-3</c:v>
                </c:pt>
                <c:pt idx="1483">
                  <c:v>1.3718809491381932E-3</c:v>
                </c:pt>
                <c:pt idx="1484">
                  <c:v>1.3736244297609113E-3</c:v>
                </c:pt>
                <c:pt idx="1485">
                  <c:v>1.3758353187334983E-3</c:v>
                </c:pt>
                <c:pt idx="1486">
                  <c:v>1.3758353187334983E-3</c:v>
                </c:pt>
                <c:pt idx="1487">
                  <c:v>1.3776117369281695E-3</c:v>
                </c:pt>
                <c:pt idx="1488">
                  <c:v>1.379792287844102E-3</c:v>
                </c:pt>
                <c:pt idx="1489">
                  <c:v>1.3829825632887417E-3</c:v>
                </c:pt>
                <c:pt idx="1490">
                  <c:v>1.3856916404457853E-3</c:v>
                </c:pt>
                <c:pt idx="1491">
                  <c:v>1.3856916404457853E-3</c:v>
                </c:pt>
                <c:pt idx="1492">
                  <c:v>1.3865241377515503E-3</c:v>
                </c:pt>
                <c:pt idx="1493">
                  <c:v>1.3959685999568952E-3</c:v>
                </c:pt>
                <c:pt idx="1494">
                  <c:v>1.3959685999568952E-3</c:v>
                </c:pt>
                <c:pt idx="1495">
                  <c:v>1.3959685999568952E-3</c:v>
                </c:pt>
                <c:pt idx="1496">
                  <c:v>1.3992726722710305E-3</c:v>
                </c:pt>
                <c:pt idx="1497">
                  <c:v>1.4026003170945973E-3</c:v>
                </c:pt>
                <c:pt idx="1498">
                  <c:v>1.4051116894137545E-3</c:v>
                </c:pt>
                <c:pt idx="1499">
                  <c:v>1.4115006680099002E-3</c:v>
                </c:pt>
                <c:pt idx="1500">
                  <c:v>1.4115006680099002E-3</c:v>
                </c:pt>
                <c:pt idx="1501">
                  <c:v>1.4127275267100184E-3</c:v>
                </c:pt>
                <c:pt idx="1502">
                  <c:v>1.4204685574057305E-3</c:v>
                </c:pt>
                <c:pt idx="1503">
                  <c:v>1.425490114586655E-3</c:v>
                </c:pt>
                <c:pt idx="1504">
                  <c:v>1.428338249523345E-3</c:v>
                </c:pt>
                <c:pt idx="1505">
                  <c:v>1.4340861127848888E-3</c:v>
                </c:pt>
                <c:pt idx="1506">
                  <c:v>1.4363402070893341E-3</c:v>
                </c:pt>
                <c:pt idx="1507">
                  <c:v>1.4363402070893341E-3</c:v>
                </c:pt>
                <c:pt idx="1508">
                  <c:v>1.4383617988105364E-3</c:v>
                </c:pt>
                <c:pt idx="1509">
                  <c:v>1.4431400774982473E-3</c:v>
                </c:pt>
                <c:pt idx="1510">
                  <c:v>1.4431400774982473E-3</c:v>
                </c:pt>
                <c:pt idx="1511">
                  <c:v>1.4457931324414885E-3</c:v>
                </c:pt>
                <c:pt idx="1512">
                  <c:v>1.4511931127095578E-3</c:v>
                </c:pt>
                <c:pt idx="1513">
                  <c:v>1.4518292585244694E-3</c:v>
                </c:pt>
                <c:pt idx="1514">
                  <c:v>1.4518292585244694E-3</c:v>
                </c:pt>
                <c:pt idx="1515">
                  <c:v>1.4577916214301293E-3</c:v>
                </c:pt>
                <c:pt idx="1516">
                  <c:v>1.461177901536128E-3</c:v>
                </c:pt>
                <c:pt idx="1517">
                  <c:v>1.461177901536128E-3</c:v>
                </c:pt>
                <c:pt idx="1518">
                  <c:v>1.4654441234661537E-3</c:v>
                </c:pt>
                <c:pt idx="1519">
                  <c:v>1.4697479333890871E-3</c:v>
                </c:pt>
                <c:pt idx="1520">
                  <c:v>1.4707094957643631E-3</c:v>
                </c:pt>
                <c:pt idx="1521">
                  <c:v>1.4745747047840629E-3</c:v>
                </c:pt>
                <c:pt idx="1522">
                  <c:v>1.4784705496311082E-3</c:v>
                </c:pt>
                <c:pt idx="1523">
                  <c:v>1.4806304785396937E-3</c:v>
                </c:pt>
                <c:pt idx="1524">
                  <c:v>1.4851153945706437E-3</c:v>
                </c:pt>
                <c:pt idx="1525">
                  <c:v>1.4871675102304182E-3</c:v>
                </c:pt>
                <c:pt idx="1526">
                  <c:v>1.4873503324709782E-3</c:v>
                </c:pt>
                <c:pt idx="1527">
                  <c:v>1.4873503324709782E-3</c:v>
                </c:pt>
                <c:pt idx="1528">
                  <c:v>1.4943685395111222E-3</c:v>
                </c:pt>
                <c:pt idx="1529">
                  <c:v>1.4984238211583315E-3</c:v>
                </c:pt>
                <c:pt idx="1530">
                  <c:v>1.5005056024577819E-3</c:v>
                </c:pt>
                <c:pt idx="1531">
                  <c:v>1.5056007125438938E-3</c:v>
                </c:pt>
                <c:pt idx="1532">
                  <c:v>1.5056007125438947E-3</c:v>
                </c:pt>
                <c:pt idx="1533">
                  <c:v>1.5269578177545082E-3</c:v>
                </c:pt>
                <c:pt idx="1534">
                  <c:v>1.5346306941774405E-3</c:v>
                </c:pt>
                <c:pt idx="1535">
                  <c:v>1.5364716656732175E-3</c:v>
                </c:pt>
                <c:pt idx="1536">
                  <c:v>1.5366472925430464E-3</c:v>
                </c:pt>
                <c:pt idx="1537">
                  <c:v>1.5427816374630973E-3</c:v>
                </c:pt>
                <c:pt idx="1538">
                  <c:v>1.5442121260758933E-3</c:v>
                </c:pt>
                <c:pt idx="1539">
                  <c:v>1.5442121260758953E-3</c:v>
                </c:pt>
                <c:pt idx="1540">
                  <c:v>1.5442121260758953E-3</c:v>
                </c:pt>
                <c:pt idx="1541">
                  <c:v>1.5453274834810236E-3</c:v>
                </c:pt>
                <c:pt idx="1542">
                  <c:v>1.5498132040441877E-3</c:v>
                </c:pt>
                <c:pt idx="1543">
                  <c:v>1.5501811122283703E-3</c:v>
                </c:pt>
                <c:pt idx="1544">
                  <c:v>1.5501811122283729E-3</c:v>
                </c:pt>
                <c:pt idx="1545">
                  <c:v>1.551076222174329E-3</c:v>
                </c:pt>
                <c:pt idx="1546">
                  <c:v>1.5543382157293404E-3</c:v>
                </c:pt>
                <c:pt idx="1547">
                  <c:v>1.5543382157293404E-3</c:v>
                </c:pt>
                <c:pt idx="1548">
                  <c:v>1.5646661580227567E-3</c:v>
                </c:pt>
                <c:pt idx="1549">
                  <c:v>1.5659193950342679E-3</c:v>
                </c:pt>
                <c:pt idx="1550">
                  <c:v>1.566625665563314E-3</c:v>
                </c:pt>
                <c:pt idx="1551">
                  <c:v>1.5728428938866614E-3</c:v>
                </c:pt>
                <c:pt idx="1552">
                  <c:v>1.5811970192051957E-3</c:v>
                </c:pt>
                <c:pt idx="1553">
                  <c:v>1.5811970192051957E-3</c:v>
                </c:pt>
                <c:pt idx="1554">
                  <c:v>1.5845990145731978E-3</c:v>
                </c:pt>
                <c:pt idx="1555">
                  <c:v>1.5907290143085315E-3</c:v>
                </c:pt>
                <c:pt idx="1556">
                  <c:v>1.5969307103986274E-3</c:v>
                </c:pt>
                <c:pt idx="1557">
                  <c:v>1.5969307103986274E-3</c:v>
                </c:pt>
                <c:pt idx="1558">
                  <c:v>1.5969307103986274E-3</c:v>
                </c:pt>
                <c:pt idx="1559">
                  <c:v>1.6049757522993778E-3</c:v>
                </c:pt>
                <c:pt idx="1560">
                  <c:v>1.6081373791896195E-3</c:v>
                </c:pt>
                <c:pt idx="1561">
                  <c:v>1.6081373791896215E-3</c:v>
                </c:pt>
                <c:pt idx="1562">
                  <c:v>1.6090441384267091E-3</c:v>
                </c:pt>
                <c:pt idx="1563">
                  <c:v>1.6095548650348485E-3</c:v>
                </c:pt>
                <c:pt idx="1564">
                  <c:v>1.6134796571701992E-3</c:v>
                </c:pt>
                <c:pt idx="1565">
                  <c:v>1.6221602456006235E-3</c:v>
                </c:pt>
                <c:pt idx="1566">
                  <c:v>1.6290653333213747E-3</c:v>
                </c:pt>
                <c:pt idx="1567">
                  <c:v>1.635728205027707E-3</c:v>
                </c:pt>
                <c:pt idx="1568">
                  <c:v>1.6378842989081394E-3</c:v>
                </c:pt>
                <c:pt idx="1569">
                  <c:v>1.6432281444239178E-3</c:v>
                </c:pt>
                <c:pt idx="1570">
                  <c:v>1.6432281444239178E-3</c:v>
                </c:pt>
                <c:pt idx="1571">
                  <c:v>1.6481821144950213E-3</c:v>
                </c:pt>
                <c:pt idx="1572">
                  <c:v>1.6572133169733528E-3</c:v>
                </c:pt>
                <c:pt idx="1573">
                  <c:v>1.6649153568425888E-3</c:v>
                </c:pt>
                <c:pt idx="1574">
                  <c:v>1.6679397287391621E-3</c:v>
                </c:pt>
                <c:pt idx="1575">
                  <c:v>1.6679397287391621E-3</c:v>
                </c:pt>
                <c:pt idx="1576">
                  <c:v>1.6710814526170706E-3</c:v>
                </c:pt>
                <c:pt idx="1577">
                  <c:v>1.685224539914346E-3</c:v>
                </c:pt>
                <c:pt idx="1578">
                  <c:v>1.6879500041580965E-3</c:v>
                </c:pt>
                <c:pt idx="1579">
                  <c:v>1.6903120217973502E-3</c:v>
                </c:pt>
                <c:pt idx="1580">
                  <c:v>1.6942384197051166E-3</c:v>
                </c:pt>
                <c:pt idx="1581">
                  <c:v>1.6997128642698472E-3</c:v>
                </c:pt>
                <c:pt idx="1582">
                  <c:v>1.7061838443917629E-3</c:v>
                </c:pt>
                <c:pt idx="1583">
                  <c:v>1.7061838443917629E-3</c:v>
                </c:pt>
                <c:pt idx="1584">
                  <c:v>1.7071907396369083E-3</c:v>
                </c:pt>
                <c:pt idx="1585">
                  <c:v>1.7148635456660361E-3</c:v>
                </c:pt>
                <c:pt idx="1586">
                  <c:v>1.7248823079029593E-3</c:v>
                </c:pt>
                <c:pt idx="1587">
                  <c:v>1.7266669770900237E-3</c:v>
                </c:pt>
                <c:pt idx="1588">
                  <c:v>1.7372315913968003E-3</c:v>
                </c:pt>
                <c:pt idx="1589">
                  <c:v>1.7435954895128392E-3</c:v>
                </c:pt>
                <c:pt idx="1590">
                  <c:v>1.7457907356287848E-3</c:v>
                </c:pt>
                <c:pt idx="1591">
                  <c:v>1.7483157452440206E-3</c:v>
                </c:pt>
                <c:pt idx="1592">
                  <c:v>1.7493499457161559E-3</c:v>
                </c:pt>
                <c:pt idx="1593">
                  <c:v>1.7528591768171588E-3</c:v>
                </c:pt>
                <c:pt idx="1594">
                  <c:v>1.7548424237386873E-3</c:v>
                </c:pt>
                <c:pt idx="1595">
                  <c:v>1.7565341646345414E-3</c:v>
                </c:pt>
                <c:pt idx="1596">
                  <c:v>1.7624538737587281E-3</c:v>
                </c:pt>
                <c:pt idx="1597">
                  <c:v>1.7635149538510935E-3</c:v>
                </c:pt>
                <c:pt idx="1598">
                  <c:v>1.7641126542423725E-3</c:v>
                </c:pt>
                <c:pt idx="1599">
                  <c:v>1.7641126542423725E-3</c:v>
                </c:pt>
                <c:pt idx="1600">
                  <c:v>1.7641126542423725E-3</c:v>
                </c:pt>
                <c:pt idx="1601">
                  <c:v>1.7674784086156399E-3</c:v>
                </c:pt>
                <c:pt idx="1602">
                  <c:v>1.7786298025741726E-3</c:v>
                </c:pt>
                <c:pt idx="1603">
                  <c:v>1.7786298025741726E-3</c:v>
                </c:pt>
                <c:pt idx="1604">
                  <c:v>1.7792555298767575E-3</c:v>
                </c:pt>
                <c:pt idx="1605">
                  <c:v>1.7792555298767575E-3</c:v>
                </c:pt>
                <c:pt idx="1606">
                  <c:v>1.7802149559534226E-3</c:v>
                </c:pt>
                <c:pt idx="1607">
                  <c:v>1.7834452338796548E-3</c:v>
                </c:pt>
                <c:pt idx="1608">
                  <c:v>1.7835812200660862E-3</c:v>
                </c:pt>
                <c:pt idx="1609">
                  <c:v>1.7854228119041807E-3</c:v>
                </c:pt>
                <c:pt idx="1610">
                  <c:v>1.7965470491984558E-3</c:v>
                </c:pt>
                <c:pt idx="1611">
                  <c:v>1.798744123578438E-3</c:v>
                </c:pt>
                <c:pt idx="1612">
                  <c:v>1.8015808137552092E-3</c:v>
                </c:pt>
                <c:pt idx="1613">
                  <c:v>1.8067208550526723E-3</c:v>
                </c:pt>
                <c:pt idx="1614">
                  <c:v>1.8107492231642034E-3</c:v>
                </c:pt>
                <c:pt idx="1615">
                  <c:v>1.8112546660835139E-3</c:v>
                </c:pt>
                <c:pt idx="1616">
                  <c:v>1.8166570666686883E-3</c:v>
                </c:pt>
                <c:pt idx="1617">
                  <c:v>1.8179777917189436E-3</c:v>
                </c:pt>
                <c:pt idx="1618">
                  <c:v>1.8254438510265487E-3</c:v>
                </c:pt>
                <c:pt idx="1619">
                  <c:v>1.835498652116029E-3</c:v>
                </c:pt>
                <c:pt idx="1620">
                  <c:v>1.8439767510516536E-3</c:v>
                </c:pt>
                <c:pt idx="1621">
                  <c:v>1.8439767510516562E-3</c:v>
                </c:pt>
                <c:pt idx="1622">
                  <c:v>1.8502809634622153E-3</c:v>
                </c:pt>
                <c:pt idx="1623">
                  <c:v>1.8612914666091902E-3</c:v>
                </c:pt>
                <c:pt idx="1624">
                  <c:v>1.8630858287983982E-3</c:v>
                </c:pt>
                <c:pt idx="1625">
                  <c:v>1.8711240308876772E-3</c:v>
                </c:pt>
                <c:pt idx="1626">
                  <c:v>1.8725672428499369E-3</c:v>
                </c:pt>
                <c:pt idx="1627">
                  <c:v>1.887185475959277E-3</c:v>
                </c:pt>
                <c:pt idx="1628">
                  <c:v>1.8895138981600453E-3</c:v>
                </c:pt>
                <c:pt idx="1629">
                  <c:v>1.8937780613257583E-3</c:v>
                </c:pt>
                <c:pt idx="1630">
                  <c:v>1.893958076540975E-3</c:v>
                </c:pt>
                <c:pt idx="1631">
                  <c:v>1.8974364230462284E-3</c:v>
                </c:pt>
                <c:pt idx="1632">
                  <c:v>1.9021041703776418E-3</c:v>
                </c:pt>
                <c:pt idx="1633">
                  <c:v>1.9031567749544581E-3</c:v>
                </c:pt>
                <c:pt idx="1634">
                  <c:v>1.9163168524783526E-3</c:v>
                </c:pt>
                <c:pt idx="1635">
                  <c:v>1.9205895820915237E-3</c:v>
                </c:pt>
                <c:pt idx="1636">
                  <c:v>1.933979132323026E-3</c:v>
                </c:pt>
                <c:pt idx="1637">
                  <c:v>1.933979132323026E-3</c:v>
                </c:pt>
                <c:pt idx="1638">
                  <c:v>1.9379708375653474E-3</c:v>
                </c:pt>
                <c:pt idx="1639">
                  <c:v>1.9457249673448234E-3</c:v>
                </c:pt>
                <c:pt idx="1640">
                  <c:v>1.955832697528445E-3</c:v>
                </c:pt>
                <c:pt idx="1641">
                  <c:v>1.9578563221747973E-3</c:v>
                </c:pt>
                <c:pt idx="1642">
                  <c:v>1.9616449917612216E-3</c:v>
                </c:pt>
                <c:pt idx="1643">
                  <c:v>1.9656858213365218E-3</c:v>
                </c:pt>
                <c:pt idx="1644">
                  <c:v>1.9807487682164979E-3</c:v>
                </c:pt>
                <c:pt idx="1645">
                  <c:v>1.9831337766279718E-3</c:v>
                </c:pt>
                <c:pt idx="1646">
                  <c:v>1.9924913860148285E-3</c:v>
                </c:pt>
                <c:pt idx="1647">
                  <c:v>1.9996735493326826E-3</c:v>
                </c:pt>
                <c:pt idx="1648">
                  <c:v>2.0040068892860454E-3</c:v>
                </c:pt>
                <c:pt idx="1649">
                  <c:v>2.0172873983584864E-3</c:v>
                </c:pt>
                <c:pt idx="1650">
                  <c:v>2.0206746405194371E-3</c:v>
                </c:pt>
                <c:pt idx="1651">
                  <c:v>2.0281040303113018E-3</c:v>
                </c:pt>
                <c:pt idx="1652">
                  <c:v>2.0363316666517175E-3</c:v>
                </c:pt>
                <c:pt idx="1653">
                  <c:v>2.0366696189678211E-3</c:v>
                </c:pt>
                <c:pt idx="1654">
                  <c:v>2.0376792149815973E-3</c:v>
                </c:pt>
                <c:pt idx="1655">
                  <c:v>2.0428006285635658E-3</c:v>
                </c:pt>
                <c:pt idx="1656">
                  <c:v>2.0434435241352866E-3</c:v>
                </c:pt>
                <c:pt idx="1657">
                  <c:v>2.0457085312862284E-3</c:v>
                </c:pt>
                <c:pt idx="1658">
                  <c:v>2.0531966276553792E-3</c:v>
                </c:pt>
                <c:pt idx="1659">
                  <c:v>2.0630500050821165E-3</c:v>
                </c:pt>
                <c:pt idx="1660">
                  <c:v>2.0702728654703878E-3</c:v>
                </c:pt>
                <c:pt idx="1661">
                  <c:v>2.0708392805615134E-3</c:v>
                </c:pt>
                <c:pt idx="1662">
                  <c:v>2.0757981181895534E-3</c:v>
                </c:pt>
                <c:pt idx="1663">
                  <c:v>2.0853635462379245E-3</c:v>
                </c:pt>
                <c:pt idx="1664">
                  <c:v>2.0893508069856274E-3</c:v>
                </c:pt>
                <c:pt idx="1665">
                  <c:v>2.096731542758956E-3</c:v>
                </c:pt>
                <c:pt idx="1666">
                  <c:v>2.1002703326908749E-3</c:v>
                </c:pt>
                <c:pt idx="1667">
                  <c:v>2.1102601370437501E-3</c:v>
                </c:pt>
                <c:pt idx="1668">
                  <c:v>2.1125407603582382E-3</c:v>
                </c:pt>
                <c:pt idx="1669">
                  <c:v>2.1302192339243556E-3</c:v>
                </c:pt>
                <c:pt idx="1670">
                  <c:v>2.1316591659754683E-3</c:v>
                </c:pt>
                <c:pt idx="1671">
                  <c:v>2.1362335471287203E-3</c:v>
                </c:pt>
                <c:pt idx="1672">
                  <c:v>2.1382351718799825E-3</c:v>
                </c:pt>
                <c:pt idx="1673">
                  <c:v>2.1598558953515017E-3</c:v>
                </c:pt>
                <c:pt idx="1674">
                  <c:v>2.163155906283353E-3</c:v>
                </c:pt>
                <c:pt idx="1675">
                  <c:v>2.1686896986622337E-3</c:v>
                </c:pt>
                <c:pt idx="1676">
                  <c:v>2.1957797267981127E-3</c:v>
                </c:pt>
                <c:pt idx="1677">
                  <c:v>2.1981661851992306E-3</c:v>
                </c:pt>
                <c:pt idx="1678">
                  <c:v>2.2019791389499021E-3</c:v>
                </c:pt>
                <c:pt idx="1679">
                  <c:v>2.20440757821465E-3</c:v>
                </c:pt>
                <c:pt idx="1680">
                  <c:v>2.2046219000836221E-3</c:v>
                </c:pt>
                <c:pt idx="1681">
                  <c:v>2.2051408178029716E-3</c:v>
                </c:pt>
                <c:pt idx="1682">
                  <c:v>2.2145444460405341E-3</c:v>
                </c:pt>
                <c:pt idx="1683">
                  <c:v>2.2240694123459455E-3</c:v>
                </c:pt>
                <c:pt idx="1684">
                  <c:v>2.2469660532191292E-3</c:v>
                </c:pt>
                <c:pt idx="1685">
                  <c:v>2.2517489157243987E-3</c:v>
                </c:pt>
                <c:pt idx="1686">
                  <c:v>2.2584010688158403E-3</c:v>
                </c:pt>
                <c:pt idx="1687">
                  <c:v>2.2641844356958065E-3</c:v>
                </c:pt>
                <c:pt idx="1688">
                  <c:v>2.2762543195158792E-3</c:v>
                </c:pt>
                <c:pt idx="1689">
                  <c:v>2.2773001520174263E-3</c:v>
                </c:pt>
                <c:pt idx="1690">
                  <c:v>2.2868097461667923E-3</c:v>
                </c:pt>
                <c:pt idx="1691">
                  <c:v>2.2930588645558381E-3</c:v>
                </c:pt>
                <c:pt idx="1692">
                  <c:v>2.294537780455819E-3</c:v>
                </c:pt>
                <c:pt idx="1693">
                  <c:v>2.2986609424164124E-3</c:v>
                </c:pt>
                <c:pt idx="1694">
                  <c:v>2.3283371134555403E-3</c:v>
                </c:pt>
                <c:pt idx="1695">
                  <c:v>2.3293628449502194E-3</c:v>
                </c:pt>
                <c:pt idx="1696">
                  <c:v>2.3430973237172133E-3</c:v>
                </c:pt>
                <c:pt idx="1697">
                  <c:v>2.3431203547564557E-3</c:v>
                </c:pt>
                <c:pt idx="1698">
                  <c:v>2.3506183590559534E-3</c:v>
                </c:pt>
                <c:pt idx="1699">
                  <c:v>2.3805637492055713E-3</c:v>
                </c:pt>
                <c:pt idx="1700">
                  <c:v>2.3877002413457216E-3</c:v>
                </c:pt>
                <c:pt idx="1701">
                  <c:v>2.3930602327014794E-3</c:v>
                </c:pt>
                <c:pt idx="1702">
                  <c:v>2.3939003451488934E-3</c:v>
                </c:pt>
                <c:pt idx="1703">
                  <c:v>2.3983254981045864E-3</c:v>
                </c:pt>
                <c:pt idx="1704">
                  <c:v>2.4074636284490748E-3</c:v>
                </c:pt>
                <c:pt idx="1705">
                  <c:v>2.4143322975522744E-3</c:v>
                </c:pt>
                <c:pt idx="1706">
                  <c:v>2.4410430120833802E-3</c:v>
                </c:pt>
                <c:pt idx="1707">
                  <c:v>2.4586356680688717E-3</c:v>
                </c:pt>
                <c:pt idx="1708">
                  <c:v>2.4597652962782901E-3</c:v>
                </c:pt>
                <c:pt idx="1709">
                  <c:v>2.4641175827185132E-3</c:v>
                </c:pt>
                <c:pt idx="1710">
                  <c:v>2.4641175827185158E-3</c:v>
                </c:pt>
                <c:pt idx="1711">
                  <c:v>2.4648422166358829E-3</c:v>
                </c:pt>
                <c:pt idx="1712">
                  <c:v>2.4831684333982492E-3</c:v>
                </c:pt>
                <c:pt idx="1713">
                  <c:v>2.4938815314547312E-3</c:v>
                </c:pt>
                <c:pt idx="1714">
                  <c:v>2.5162473012790378E-3</c:v>
                </c:pt>
                <c:pt idx="1715">
                  <c:v>2.5249691551651986E-3</c:v>
                </c:pt>
                <c:pt idx="1716">
                  <c:v>2.5408997179631092E-3</c:v>
                </c:pt>
                <c:pt idx="1717">
                  <c:v>2.5607861094553599E-3</c:v>
                </c:pt>
                <c:pt idx="1718">
                  <c:v>2.5607861094553599E-3</c:v>
                </c:pt>
                <c:pt idx="1719">
                  <c:v>2.560786109455366E-3</c:v>
                </c:pt>
                <c:pt idx="1720">
                  <c:v>2.5796573014131674E-3</c:v>
                </c:pt>
                <c:pt idx="1721">
                  <c:v>2.5830220067403148E-3</c:v>
                </c:pt>
                <c:pt idx="1722">
                  <c:v>2.5905636928822339E-3</c:v>
                </c:pt>
                <c:pt idx="1723">
                  <c:v>2.6259679213718073E-3</c:v>
                </c:pt>
                <c:pt idx="1724">
                  <c:v>2.6432585192317335E-3</c:v>
                </c:pt>
                <c:pt idx="1725">
                  <c:v>2.6781342178562708E-3</c:v>
                </c:pt>
                <c:pt idx="1726">
                  <c:v>2.6814707349809446E-3</c:v>
                </c:pt>
                <c:pt idx="1727">
                  <c:v>2.7036004093343741E-3</c:v>
                </c:pt>
                <c:pt idx="1728">
                  <c:v>2.7315051834190538E-3</c:v>
                </c:pt>
                <c:pt idx="1729">
                  <c:v>2.7377608122875958E-3</c:v>
                </c:pt>
                <c:pt idx="1730">
                  <c:v>2.7516706374670057E-3</c:v>
                </c:pt>
                <c:pt idx="1731">
                  <c:v>2.7583348634158122E-3</c:v>
                </c:pt>
                <c:pt idx="1732">
                  <c:v>2.7659651265774833E-3</c:v>
                </c:pt>
                <c:pt idx="1733">
                  <c:v>2.8171545889715305E-3</c:v>
                </c:pt>
                <c:pt idx="1734">
                  <c:v>2.8368988226282273E-3</c:v>
                </c:pt>
                <c:pt idx="1735">
                  <c:v>2.8453178993948502E-3</c:v>
                </c:pt>
                <c:pt idx="1736">
                  <c:v>2.8461546345693541E-3</c:v>
                </c:pt>
                <c:pt idx="1737">
                  <c:v>2.8733475330223789E-3</c:v>
                </c:pt>
                <c:pt idx="1738">
                  <c:v>2.8857809281217085E-3</c:v>
                </c:pt>
                <c:pt idx="1739">
                  <c:v>2.898382011658531E-3</c:v>
                </c:pt>
                <c:pt idx="1740">
                  <c:v>2.9023862254191155E-3</c:v>
                </c:pt>
                <c:pt idx="1741">
                  <c:v>2.9277063023974881E-3</c:v>
                </c:pt>
                <c:pt idx="1742">
                  <c:v>2.9394958667781695E-3</c:v>
                </c:pt>
                <c:pt idx="1743">
                  <c:v>2.9727115636396721E-3</c:v>
                </c:pt>
                <c:pt idx="1744">
                  <c:v>2.9803164914719176E-3</c:v>
                </c:pt>
                <c:pt idx="1745">
                  <c:v>3.0281716984353027E-3</c:v>
                </c:pt>
                <c:pt idx="1746">
                  <c:v>3.064200942845343E-3</c:v>
                </c:pt>
                <c:pt idx="1747">
                  <c:v>3.0732945850860897E-3</c:v>
                </c:pt>
                <c:pt idx="1748">
                  <c:v>3.0906549669620356E-3</c:v>
                </c:pt>
                <c:pt idx="1749">
                  <c:v>3.1318387900685293E-3</c:v>
                </c:pt>
                <c:pt idx="1750">
                  <c:v>3.1504054990363069E-3</c:v>
                </c:pt>
                <c:pt idx="1751">
                  <c:v>3.1611639792818772E-3</c:v>
                </c:pt>
                <c:pt idx="1752">
                  <c:v>3.2137610614275253E-3</c:v>
                </c:pt>
                <c:pt idx="1753">
                  <c:v>3.2619684714407225E-3</c:v>
                </c:pt>
                <c:pt idx="1754">
                  <c:v>3.3059606517066389E-3</c:v>
                </c:pt>
                <c:pt idx="1755">
                  <c:v>3.4068117117862645E-3</c:v>
                </c:pt>
                <c:pt idx="1756">
                  <c:v>3.4303671790438177E-3</c:v>
                </c:pt>
                <c:pt idx="1757">
                  <c:v>3.4786334422514322E-3</c:v>
                </c:pt>
                <c:pt idx="1758">
                  <c:v>3.4904482292564851E-3</c:v>
                </c:pt>
                <c:pt idx="1759">
                  <c:v>3.631117317045276E-3</c:v>
                </c:pt>
                <c:pt idx="1760">
                  <c:v>3.6699017368257408E-3</c:v>
                </c:pt>
                <c:pt idx="1761">
                  <c:v>4.0194873954881452E-3</c:v>
                </c:pt>
                <c:pt idx="1762">
                  <c:v>4.6587256899004387E-3</c:v>
                </c:pt>
                <c:pt idx="1763">
                  <c:v>7.038927742599321E-3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54-B22A-1A0169C92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0542288"/>
        <c:axId val="800543928"/>
      </c:scatterChart>
      <c:valAx>
        <c:axId val="800542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0543928"/>
        <c:crosses val="autoZero"/>
        <c:crossBetween val="midCat"/>
      </c:valAx>
      <c:valAx>
        <c:axId val="8005439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0542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 Variable 1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'6-15yrs'!$N$3:$N$4565</c:f>
              <c:numCache>
                <c:formatCode>General</c:formatCode>
                <c:ptCount val="4563"/>
                <c:pt idx="0">
                  <c:v>1.2498047332644495E-2</c:v>
                </c:pt>
                <c:pt idx="1">
                  <c:v>1.0913450654393385E-2</c:v>
                </c:pt>
                <c:pt idx="2">
                  <c:v>1.0456616612954476E-2</c:v>
                </c:pt>
                <c:pt idx="3">
                  <c:v>1.3402662616001922E-2</c:v>
                </c:pt>
                <c:pt idx="4">
                  <c:v>1.2419688896663611E-2</c:v>
                </c:pt>
                <c:pt idx="5">
                  <c:v>1.4655259544013729E-2</c:v>
                </c:pt>
                <c:pt idx="6">
                  <c:v>1.1002541525710875E-2</c:v>
                </c:pt>
                <c:pt idx="7">
                  <c:v>1.0268193673284994E-2</c:v>
                </c:pt>
                <c:pt idx="8">
                  <c:v>1.2958251277224827E-2</c:v>
                </c:pt>
                <c:pt idx="9">
                  <c:v>1.498463234443773E-2</c:v>
                </c:pt>
                <c:pt idx="10">
                  <c:v>1.498463234443773E-2</c:v>
                </c:pt>
                <c:pt idx="11">
                  <c:v>1.4112282366417676E-2</c:v>
                </c:pt>
                <c:pt idx="12">
                  <c:v>1.3033372203800965E-2</c:v>
                </c:pt>
                <c:pt idx="13">
                  <c:v>1.7508421680457267E-2</c:v>
                </c:pt>
                <c:pt idx="14">
                  <c:v>1.3329623038903341E-2</c:v>
                </c:pt>
                <c:pt idx="15">
                  <c:v>1.1690852780609908E-2</c:v>
                </c:pt>
                <c:pt idx="16">
                  <c:v>1.143759127703714E-2</c:v>
                </c:pt>
                <c:pt idx="17">
                  <c:v>1.0362833403620979E-2</c:v>
                </c:pt>
                <c:pt idx="18">
                  <c:v>1.1774062747285119E-2</c:v>
                </c:pt>
                <c:pt idx="19">
                  <c:v>1.1265587625256418E-2</c:v>
                </c:pt>
                <c:pt idx="20">
                  <c:v>1.0456616612954476E-2</c:v>
                </c:pt>
                <c:pt idx="21">
                  <c:v>1.5049641900626146E-2</c:v>
                </c:pt>
                <c:pt idx="22">
                  <c:v>1.3108062627326908E-2</c:v>
                </c:pt>
                <c:pt idx="23">
                  <c:v>1.3182329865431117E-2</c:v>
                </c:pt>
                <c:pt idx="24">
                  <c:v>1.3903199958001213E-2</c:v>
                </c:pt>
                <c:pt idx="25">
                  <c:v>1.2261469838958291E-2</c:v>
                </c:pt>
                <c:pt idx="26">
                  <c:v>1.4386332852605432E-2</c:v>
                </c:pt>
                <c:pt idx="27">
                  <c:v>1.064170384236195E-2</c:v>
                </c:pt>
                <c:pt idx="28">
                  <c:v>1.8272384559446117E-2</c:v>
                </c:pt>
                <c:pt idx="29">
                  <c:v>1.0362833403620979E-2</c:v>
                </c:pt>
                <c:pt idx="30">
                  <c:v>1.3329623038903341E-2</c:v>
                </c:pt>
                <c:pt idx="31">
                  <c:v>1.2340832931807991E-2</c:v>
                </c:pt>
                <c:pt idx="32">
                  <c:v>1.3108062627326908E-2</c:v>
                </c:pt>
                <c:pt idx="33">
                  <c:v>1.2882692316615579E-2</c:v>
                </c:pt>
                <c:pt idx="34">
                  <c:v>1.073305061516314E-2</c:v>
                </c:pt>
                <c:pt idx="35">
                  <c:v>1.1607046303809666E-2</c:v>
                </c:pt>
                <c:pt idx="36">
                  <c:v>1.0456616612954476E-2</c:v>
                </c:pt>
                <c:pt idx="37">
                  <c:v>1.6474209013991416E-2</c:v>
                </c:pt>
                <c:pt idx="38">
                  <c:v>1.1938742951216963E-2</c:v>
                </c:pt>
                <c:pt idx="39">
                  <c:v>1.3033372203800965E-2</c:v>
                </c:pt>
                <c:pt idx="40">
                  <c:v>1.143759127703714E-2</c:v>
                </c:pt>
                <c:pt idx="41">
                  <c:v>1.4919339518184329E-2</c:v>
                </c:pt>
                <c:pt idx="42">
                  <c:v>1.1178593368721207E-2</c:v>
                </c:pt>
                <c:pt idx="43">
                  <c:v>1.0268193673284994E-2</c:v>
                </c:pt>
                <c:pt idx="44">
                  <c:v>1.0268193673284994E-2</c:v>
                </c:pt>
                <c:pt idx="45">
                  <c:v>9.9788905593132769E-3</c:v>
                </c:pt>
                <c:pt idx="46">
                  <c:v>1.3690924897713326E-2</c:v>
                </c:pt>
                <c:pt idx="47">
                  <c:v>1.1856688762724606E-2</c:v>
                </c:pt>
                <c:pt idx="48">
                  <c:v>1.1002541525710875E-2</c:v>
                </c:pt>
                <c:pt idx="49">
                  <c:v>1.1002541525710875E-2</c:v>
                </c:pt>
                <c:pt idx="50">
                  <c:v>1.2730229049249685E-2</c:v>
                </c:pt>
                <c:pt idx="51">
                  <c:v>1.0076247894621511E-2</c:v>
                </c:pt>
                <c:pt idx="52">
                  <c:v>1.0076247894621511E-2</c:v>
                </c:pt>
                <c:pt idx="53">
                  <c:v>1.4721723647097791E-2</c:v>
                </c:pt>
                <c:pt idx="54">
                  <c:v>1.1351915229662494E-2</c:v>
                </c:pt>
                <c:pt idx="55">
                  <c:v>1.1938742951216963E-2</c:v>
                </c:pt>
                <c:pt idx="56">
                  <c:v>1.1938742951216963E-2</c:v>
                </c:pt>
                <c:pt idx="57">
                  <c:v>1.0456616612954476E-2</c:v>
                </c:pt>
                <c:pt idx="58">
                  <c:v>1.4588492638490541E-2</c:v>
                </c:pt>
                <c:pt idx="59">
                  <c:v>1.7227369373910287E-2</c:v>
                </c:pt>
                <c:pt idx="60">
                  <c:v>1.1774062747285119E-2</c:v>
                </c:pt>
                <c:pt idx="61">
                  <c:v>9.8805739689371719E-3</c:v>
                </c:pt>
                <c:pt idx="62">
                  <c:v>1.152263030126667E-2</c:v>
                </c:pt>
                <c:pt idx="63">
                  <c:v>1.8325734700889829E-2</c:v>
                </c:pt>
                <c:pt idx="64">
                  <c:v>1.0913450654393385E-2</c:v>
                </c:pt>
                <c:pt idx="65">
                  <c:v>1.1265587625256418E-2</c:v>
                </c:pt>
                <c:pt idx="66">
                  <c:v>1.1265587625256418E-2</c:v>
                </c:pt>
                <c:pt idx="67">
                  <c:v>1.1265587625256418E-2</c:v>
                </c:pt>
                <c:pt idx="68">
                  <c:v>1.2181589706297413E-2</c:v>
                </c:pt>
                <c:pt idx="69">
                  <c:v>1.6414842301940132E-2</c:v>
                </c:pt>
                <c:pt idx="70">
                  <c:v>1.1607046303809666E-2</c:v>
                </c:pt>
                <c:pt idx="71">
                  <c:v>1.2498047332644495E-2</c:v>
                </c:pt>
                <c:pt idx="72">
                  <c:v>1.3329623038903341E-2</c:v>
                </c:pt>
                <c:pt idx="73">
                  <c:v>1.3329623038903341E-2</c:v>
                </c:pt>
                <c:pt idx="74">
                  <c:v>9.9788905593132769E-3</c:v>
                </c:pt>
                <c:pt idx="75">
                  <c:v>1.5559943446233484E-2</c:v>
                </c:pt>
                <c:pt idx="76">
                  <c:v>1.1938742951216963E-2</c:v>
                </c:pt>
                <c:pt idx="77">
                  <c:v>1.4386332852605432E-2</c:v>
                </c:pt>
                <c:pt idx="78">
                  <c:v>1.4386332852605432E-2</c:v>
                </c:pt>
                <c:pt idx="79">
                  <c:v>1.0362833403620979E-2</c:v>
                </c:pt>
                <c:pt idx="80">
                  <c:v>1.2575917539811358E-2</c:v>
                </c:pt>
                <c:pt idx="81">
                  <c:v>1.073305061516314E-2</c:v>
                </c:pt>
                <c:pt idx="82">
                  <c:v>1.073305061516314E-2</c:v>
                </c:pt>
                <c:pt idx="83">
                  <c:v>1.7619587379360833E-2</c:v>
                </c:pt>
                <c:pt idx="84">
                  <c:v>1.20202370232182E-2</c:v>
                </c:pt>
                <c:pt idx="85">
                  <c:v>1.1090916772932027E-2</c:v>
                </c:pt>
                <c:pt idx="86">
                  <c:v>1.0076247894621511E-2</c:v>
                </c:pt>
                <c:pt idx="87">
                  <c:v>1.0076247894621511E-2</c:v>
                </c:pt>
                <c:pt idx="88">
                  <c:v>1.143759127703714E-2</c:v>
                </c:pt>
                <c:pt idx="89">
                  <c:v>1.2653308532049937E-2</c:v>
                </c:pt>
                <c:pt idx="90">
                  <c:v>1.0456616612954476E-2</c:v>
                </c:pt>
                <c:pt idx="91">
                  <c:v>1.5747043677062776E-2</c:v>
                </c:pt>
                <c:pt idx="92">
                  <c:v>1.1774062747285119E-2</c:v>
                </c:pt>
                <c:pt idx="93">
                  <c:v>1.1774062747285119E-2</c:v>
                </c:pt>
                <c:pt idx="94">
                  <c:v>1.1774062747285119E-2</c:v>
                </c:pt>
                <c:pt idx="95">
                  <c:v>1.4588492638490541E-2</c:v>
                </c:pt>
                <c:pt idx="96">
                  <c:v>1.3547560476949386E-2</c:v>
                </c:pt>
                <c:pt idx="97">
                  <c:v>1.4112282366417676E-2</c:v>
                </c:pt>
                <c:pt idx="98">
                  <c:v>1.6533362558045741E-2</c:v>
                </c:pt>
                <c:pt idx="99">
                  <c:v>1.0172673516484111E-2</c:v>
                </c:pt>
                <c:pt idx="100">
                  <c:v>1.0172673516484111E-2</c:v>
                </c:pt>
                <c:pt idx="101">
                  <c:v>1.0172673516484111E-2</c:v>
                </c:pt>
                <c:pt idx="102">
                  <c:v>1.1856688762724606E-2</c:v>
                </c:pt>
                <c:pt idx="103">
                  <c:v>1.5433949927732655E-2</c:v>
                </c:pt>
                <c:pt idx="104">
                  <c:v>1.5433949927732655E-2</c:v>
                </c:pt>
                <c:pt idx="105">
                  <c:v>1.2806687568824082E-2</c:v>
                </c:pt>
                <c:pt idx="106">
                  <c:v>1.7283945451900005E-2</c:v>
                </c:pt>
                <c:pt idx="107">
                  <c:v>1.8537599944001618E-2</c:v>
                </c:pt>
                <c:pt idx="108">
                  <c:v>1.1607046303809666E-2</c:v>
                </c:pt>
                <c:pt idx="109">
                  <c:v>1.1607046303809666E-2</c:v>
                </c:pt>
                <c:pt idx="110">
                  <c:v>1.1938742951216963E-2</c:v>
                </c:pt>
                <c:pt idx="111">
                  <c:v>1.2261469838958291E-2</c:v>
                </c:pt>
                <c:pt idx="112">
                  <c:v>1.0268193673284994E-2</c:v>
                </c:pt>
                <c:pt idx="113">
                  <c:v>1.2882692316615579E-2</c:v>
                </c:pt>
                <c:pt idx="114">
                  <c:v>1.6709566780534053E-2</c:v>
                </c:pt>
                <c:pt idx="115">
                  <c:v>1.064170384236195E-2</c:v>
                </c:pt>
                <c:pt idx="116">
                  <c:v>1.3182329865431117E-2</c:v>
                </c:pt>
                <c:pt idx="117">
                  <c:v>1.5306919373065674E-2</c:v>
                </c:pt>
                <c:pt idx="118">
                  <c:v>1.20202370232182E-2</c:v>
                </c:pt>
                <c:pt idx="119">
                  <c:v>2.0866499685432374E-2</c:v>
                </c:pt>
                <c:pt idx="120">
                  <c:v>1.3547560476949386E-2</c:v>
                </c:pt>
                <c:pt idx="121">
                  <c:v>1.9562538395262112E-2</c:v>
                </c:pt>
                <c:pt idx="122">
                  <c:v>1.3832803556512041E-2</c:v>
                </c:pt>
                <c:pt idx="123">
                  <c:v>1.4112282366417676E-2</c:v>
                </c:pt>
                <c:pt idx="124">
                  <c:v>9.9788905593132769E-3</c:v>
                </c:pt>
                <c:pt idx="125">
                  <c:v>9.9788905593132769E-3</c:v>
                </c:pt>
                <c:pt idx="126">
                  <c:v>9.9788905593132769E-3</c:v>
                </c:pt>
                <c:pt idx="127">
                  <c:v>9.9788905593132769E-3</c:v>
                </c:pt>
                <c:pt idx="128">
                  <c:v>1.0362833403620979E-2</c:v>
                </c:pt>
                <c:pt idx="129">
                  <c:v>1.4919339518184329E-2</c:v>
                </c:pt>
                <c:pt idx="130">
                  <c:v>1.4919339518184329E-2</c:v>
                </c:pt>
                <c:pt idx="131">
                  <c:v>1.143759127703714E-2</c:v>
                </c:pt>
                <c:pt idx="132">
                  <c:v>2.0006637449059731E-2</c:v>
                </c:pt>
                <c:pt idx="133">
                  <c:v>1.6414842301940132E-2</c:v>
                </c:pt>
                <c:pt idx="134">
                  <c:v>1.6651039221442437E-2</c:v>
                </c:pt>
                <c:pt idx="135">
                  <c:v>1.1774062747285119E-2</c:v>
                </c:pt>
                <c:pt idx="136">
                  <c:v>1.2101182294861039E-2</c:v>
                </c:pt>
                <c:pt idx="137">
                  <c:v>1.3033372203800965E-2</c:v>
                </c:pt>
                <c:pt idx="138">
                  <c:v>1.3619431328646356E-2</c:v>
                </c:pt>
                <c:pt idx="139">
                  <c:v>1.5243007113244438E-2</c:v>
                </c:pt>
                <c:pt idx="140">
                  <c:v>2.2789667553608558E-2</c:v>
                </c:pt>
                <c:pt idx="141">
                  <c:v>1.4521418753833247E-2</c:v>
                </c:pt>
                <c:pt idx="142">
                  <c:v>1.3690924897713326E-2</c:v>
                </c:pt>
                <c:pt idx="143">
                  <c:v>1.3690924897713326E-2</c:v>
                </c:pt>
                <c:pt idx="144">
                  <c:v>1.3402662616001922E-2</c:v>
                </c:pt>
                <c:pt idx="145">
                  <c:v>1.1178593368721207E-2</c:v>
                </c:pt>
                <c:pt idx="146">
                  <c:v>1.1178593368721207E-2</c:v>
                </c:pt>
                <c:pt idx="147">
                  <c:v>1.0823626487770476E-2</c:v>
                </c:pt>
                <c:pt idx="148">
                  <c:v>1.7730056094021732E-2</c:v>
                </c:pt>
                <c:pt idx="149">
                  <c:v>1.5870551793984614E-2</c:v>
                </c:pt>
                <c:pt idx="150">
                  <c:v>1.5370565881991659E-2</c:v>
                </c:pt>
                <c:pt idx="151">
                  <c:v>1.3762047064079507E-2</c:v>
                </c:pt>
                <c:pt idx="152">
                  <c:v>1.2575917539811358E-2</c:v>
                </c:pt>
                <c:pt idx="153">
                  <c:v>1.2261469838958291E-2</c:v>
                </c:pt>
                <c:pt idx="154">
                  <c:v>1.7113656122141656E-2</c:v>
                </c:pt>
                <c:pt idx="155">
                  <c:v>1.1938742951216963E-2</c:v>
                </c:pt>
                <c:pt idx="156">
                  <c:v>1.1607046303809666E-2</c:v>
                </c:pt>
                <c:pt idx="157">
                  <c:v>1.1265587625256418E-2</c:v>
                </c:pt>
                <c:pt idx="158">
                  <c:v>1.0913450654393385E-2</c:v>
                </c:pt>
                <c:pt idx="159">
                  <c:v>1.0549566144132577E-2</c:v>
                </c:pt>
                <c:pt idx="160">
                  <c:v>1.0172673516484111E-2</c:v>
                </c:pt>
                <c:pt idx="161">
                  <c:v>1.0172673516484111E-2</c:v>
                </c:pt>
                <c:pt idx="162">
                  <c:v>1.2340832931807991E-2</c:v>
                </c:pt>
                <c:pt idx="163">
                  <c:v>1.6999182221174376E-2</c:v>
                </c:pt>
                <c:pt idx="164">
                  <c:v>1.1690852780609908E-2</c:v>
                </c:pt>
                <c:pt idx="165">
                  <c:v>1.1690852780609908E-2</c:v>
                </c:pt>
                <c:pt idx="166">
                  <c:v>1.5808918350299475E-2</c:v>
                </c:pt>
                <c:pt idx="167">
                  <c:v>1.1002541525710875E-2</c:v>
                </c:pt>
                <c:pt idx="168">
                  <c:v>1.1002541525710875E-2</c:v>
                </c:pt>
                <c:pt idx="169">
                  <c:v>1.3329623038903341E-2</c:v>
                </c:pt>
                <c:pt idx="170">
                  <c:v>1.5306919373065674E-2</c:v>
                </c:pt>
                <c:pt idx="171">
                  <c:v>1.064170384236195E-2</c:v>
                </c:pt>
                <c:pt idx="172">
                  <c:v>1.064170384236195E-2</c:v>
                </c:pt>
                <c:pt idx="173">
                  <c:v>1.064170384236195E-2</c:v>
                </c:pt>
                <c:pt idx="174">
                  <c:v>1.0268193673284994E-2</c:v>
                </c:pt>
                <c:pt idx="175">
                  <c:v>1.0268193673284994E-2</c:v>
                </c:pt>
                <c:pt idx="176">
                  <c:v>1.7113656122141656E-2</c:v>
                </c:pt>
                <c:pt idx="177">
                  <c:v>9.8805739689371719E-3</c:v>
                </c:pt>
                <c:pt idx="178">
                  <c:v>9.8805739689371719E-3</c:v>
                </c:pt>
                <c:pt idx="179">
                  <c:v>9.8805739689371719E-3</c:v>
                </c:pt>
                <c:pt idx="180">
                  <c:v>1.1774062747285119E-2</c:v>
                </c:pt>
                <c:pt idx="181">
                  <c:v>1.3402662616001922E-2</c:v>
                </c:pt>
                <c:pt idx="182">
                  <c:v>1.3402662616001922E-2</c:v>
                </c:pt>
                <c:pt idx="183">
                  <c:v>1.4853759686346883E-2</c:v>
                </c:pt>
                <c:pt idx="184">
                  <c:v>1.143759127703714E-2</c:v>
                </c:pt>
                <c:pt idx="185">
                  <c:v>1.143759127703714E-2</c:v>
                </c:pt>
                <c:pt idx="186">
                  <c:v>1.1090916772932027E-2</c:v>
                </c:pt>
                <c:pt idx="187">
                  <c:v>1.1090916772932027E-2</c:v>
                </c:pt>
                <c:pt idx="188">
                  <c:v>1.1090916772932027E-2</c:v>
                </c:pt>
                <c:pt idx="189">
                  <c:v>1.7674908041006729E-2</c:v>
                </c:pt>
                <c:pt idx="190">
                  <c:v>1.073305061516314E-2</c:v>
                </c:pt>
                <c:pt idx="191">
                  <c:v>1.0362833403620979E-2</c:v>
                </c:pt>
                <c:pt idx="192">
                  <c:v>1.0362833403620979E-2</c:v>
                </c:pt>
                <c:pt idx="193">
                  <c:v>1.0362833403620979E-2</c:v>
                </c:pt>
                <c:pt idx="194">
                  <c:v>1.676789005308181E-2</c:v>
                </c:pt>
                <c:pt idx="195">
                  <c:v>1.6295460046262509E-2</c:v>
                </c:pt>
                <c:pt idx="196">
                  <c:v>1.5243007113244438E-2</c:v>
                </c:pt>
                <c:pt idx="197">
                  <c:v>1.152263030126667E-2</c:v>
                </c:pt>
                <c:pt idx="198">
                  <c:v>1.152263030126667E-2</c:v>
                </c:pt>
                <c:pt idx="199">
                  <c:v>1.152263030126667E-2</c:v>
                </c:pt>
                <c:pt idx="200">
                  <c:v>9.9788905593132769E-3</c:v>
                </c:pt>
                <c:pt idx="201">
                  <c:v>1.8272384559446117E-2</c:v>
                </c:pt>
                <c:pt idx="202">
                  <c:v>1.6355260100605264E-2</c:v>
                </c:pt>
                <c:pt idx="203">
                  <c:v>2.1647252975540952E-2</c:v>
                </c:pt>
                <c:pt idx="204">
                  <c:v>1.5306919373065674E-2</c:v>
                </c:pt>
                <c:pt idx="205">
                  <c:v>1.0823626487770476E-2</c:v>
                </c:pt>
                <c:pt idx="206">
                  <c:v>1.0823626487770476E-2</c:v>
                </c:pt>
                <c:pt idx="207">
                  <c:v>1.0823626487770476E-2</c:v>
                </c:pt>
                <c:pt idx="208">
                  <c:v>1.9412247781974295E-2</c:v>
                </c:pt>
                <c:pt idx="209">
                  <c:v>1.6114728468143647E-2</c:v>
                </c:pt>
                <c:pt idx="210">
                  <c:v>1.1938742951216963E-2</c:v>
                </c:pt>
                <c:pt idx="211">
                  <c:v>1.8325734700889829E-2</c:v>
                </c:pt>
                <c:pt idx="212">
                  <c:v>1.2958251277224827E-2</c:v>
                </c:pt>
                <c:pt idx="213">
                  <c:v>1.9005663504225886E-2</c:v>
                </c:pt>
                <c:pt idx="214">
                  <c:v>1.6651039221442437E-2</c:v>
                </c:pt>
                <c:pt idx="215">
                  <c:v>1.3903199958001213E-2</c:v>
                </c:pt>
                <c:pt idx="216">
                  <c:v>1.0456616612954476E-2</c:v>
                </c:pt>
                <c:pt idx="217">
                  <c:v>1.5622559165805619E-2</c:v>
                </c:pt>
                <c:pt idx="218">
                  <c:v>1.1607046303809666E-2</c:v>
                </c:pt>
                <c:pt idx="219">
                  <c:v>1.2653308532049937E-2</c:v>
                </c:pt>
                <c:pt idx="220">
                  <c:v>1.5370565881991659E-2</c:v>
                </c:pt>
                <c:pt idx="221">
                  <c:v>1.3329623038903341E-2</c:v>
                </c:pt>
                <c:pt idx="222">
                  <c:v>1.2340832931807991E-2</c:v>
                </c:pt>
                <c:pt idx="223">
                  <c:v>1.2340832931807991E-2</c:v>
                </c:pt>
                <c:pt idx="224">
                  <c:v>1.2340832931807991E-2</c:v>
                </c:pt>
                <c:pt idx="225">
                  <c:v>1.0076247894621511E-2</c:v>
                </c:pt>
                <c:pt idx="226">
                  <c:v>1.0076247894621511E-2</c:v>
                </c:pt>
                <c:pt idx="227">
                  <c:v>2.2357186737442414E-2</c:v>
                </c:pt>
                <c:pt idx="228">
                  <c:v>1.5684924919431714E-2</c:v>
                </c:pt>
                <c:pt idx="229">
                  <c:v>1.4853759686346883E-2</c:v>
                </c:pt>
                <c:pt idx="230">
                  <c:v>1.843197173407184E-2</c:v>
                </c:pt>
                <c:pt idx="231">
                  <c:v>1.20202370232182E-2</c:v>
                </c:pt>
                <c:pt idx="232">
                  <c:v>1.4919339518184329E-2</c:v>
                </c:pt>
                <c:pt idx="233">
                  <c:v>1.0549566144132577E-2</c:v>
                </c:pt>
                <c:pt idx="234">
                  <c:v>1.756409247811622E-2</c:v>
                </c:pt>
                <c:pt idx="235">
                  <c:v>1.2419688896663611E-2</c:v>
                </c:pt>
                <c:pt idx="236">
                  <c:v>1.4042934121841863E-2</c:v>
                </c:pt>
                <c:pt idx="237">
                  <c:v>1.4042934121841863E-2</c:v>
                </c:pt>
                <c:pt idx="238">
                  <c:v>1.1351915229662494E-2</c:v>
                </c:pt>
                <c:pt idx="239">
                  <c:v>1.3762047064079507E-2</c:v>
                </c:pt>
                <c:pt idx="240">
                  <c:v>1.0172673516484111E-2</c:v>
                </c:pt>
                <c:pt idx="241">
                  <c:v>1.0172673516484111E-2</c:v>
                </c:pt>
                <c:pt idx="242">
                  <c:v>1.0172673516484111E-2</c:v>
                </c:pt>
                <c:pt idx="243">
                  <c:v>1.498463234443773E-2</c:v>
                </c:pt>
                <c:pt idx="244">
                  <c:v>1.1002541525710875E-2</c:v>
                </c:pt>
                <c:pt idx="245">
                  <c:v>1.1002541525710875E-2</c:v>
                </c:pt>
                <c:pt idx="246">
                  <c:v>1.1002541525710875E-2</c:v>
                </c:pt>
                <c:pt idx="247">
                  <c:v>1.4721723647097791E-2</c:v>
                </c:pt>
                <c:pt idx="248">
                  <c:v>2.0631244143933383E-2</c:v>
                </c:pt>
                <c:pt idx="249">
                  <c:v>1.3182329865431117E-2</c:v>
                </c:pt>
                <c:pt idx="250">
                  <c:v>1.9108120653640676E-2</c:v>
                </c:pt>
                <c:pt idx="251">
                  <c:v>1.4454033616436181E-2</c:v>
                </c:pt>
                <c:pt idx="252">
                  <c:v>1.064170384236195E-2</c:v>
                </c:pt>
                <c:pt idx="253">
                  <c:v>1.143759127703714E-2</c:v>
                </c:pt>
                <c:pt idx="254">
                  <c:v>1.143759127703714E-2</c:v>
                </c:pt>
                <c:pt idx="255">
                  <c:v>1.143759127703714E-2</c:v>
                </c:pt>
                <c:pt idx="256">
                  <c:v>1.2181589706297413E-2</c:v>
                </c:pt>
                <c:pt idx="257">
                  <c:v>1.2882692316615579E-2</c:v>
                </c:pt>
                <c:pt idx="258">
                  <c:v>1.5370565881991659E-2</c:v>
                </c:pt>
                <c:pt idx="259">
                  <c:v>1.5370565881991659E-2</c:v>
                </c:pt>
                <c:pt idx="260">
                  <c:v>2.2531175250512837E-2</c:v>
                </c:pt>
                <c:pt idx="261">
                  <c:v>1.5114371841932265E-2</c:v>
                </c:pt>
                <c:pt idx="262">
                  <c:v>1.3903199958001213E-2</c:v>
                </c:pt>
                <c:pt idx="263">
                  <c:v>1.3903199958001213E-2</c:v>
                </c:pt>
                <c:pt idx="264">
                  <c:v>1.2575917539811358E-2</c:v>
                </c:pt>
                <c:pt idx="265">
                  <c:v>1.1856688762724606E-2</c:v>
                </c:pt>
                <c:pt idx="266">
                  <c:v>1.1090916772932027E-2</c:v>
                </c:pt>
                <c:pt idx="267">
                  <c:v>1.0268193673284994E-2</c:v>
                </c:pt>
                <c:pt idx="268">
                  <c:v>1.0268193673284994E-2</c:v>
                </c:pt>
                <c:pt idx="269">
                  <c:v>1.756409247811622E-2</c:v>
                </c:pt>
                <c:pt idx="270">
                  <c:v>1.4249966430407084E-2</c:v>
                </c:pt>
                <c:pt idx="271">
                  <c:v>1.3619431328646356E-2</c:v>
                </c:pt>
                <c:pt idx="272">
                  <c:v>1.2958251277224827E-2</c:v>
                </c:pt>
                <c:pt idx="273">
                  <c:v>1.6295460046262509E-2</c:v>
                </c:pt>
                <c:pt idx="274">
                  <c:v>1.152263030126667E-2</c:v>
                </c:pt>
                <c:pt idx="275">
                  <c:v>1.073305061516314E-2</c:v>
                </c:pt>
                <c:pt idx="276">
                  <c:v>1.073305061516314E-2</c:v>
                </c:pt>
                <c:pt idx="277">
                  <c:v>9.8805739689371719E-3</c:v>
                </c:pt>
                <c:pt idx="278">
                  <c:v>9.8805739689371719E-3</c:v>
                </c:pt>
                <c:pt idx="279">
                  <c:v>9.8805739689371719E-3</c:v>
                </c:pt>
                <c:pt idx="280">
                  <c:v>9.8805739689371719E-3</c:v>
                </c:pt>
                <c:pt idx="281">
                  <c:v>1.5497074730763597E-2</c:v>
                </c:pt>
                <c:pt idx="282">
                  <c:v>1.5497074730763597E-2</c:v>
                </c:pt>
                <c:pt idx="283">
                  <c:v>1.2653308532049937E-2</c:v>
                </c:pt>
                <c:pt idx="284">
                  <c:v>1.2653308532049937E-2</c:v>
                </c:pt>
                <c:pt idx="285">
                  <c:v>1.4919339518184329E-2</c:v>
                </c:pt>
                <c:pt idx="286">
                  <c:v>1.1938742951216963E-2</c:v>
                </c:pt>
                <c:pt idx="287">
                  <c:v>1.7674908041006729E-2</c:v>
                </c:pt>
                <c:pt idx="288">
                  <c:v>1.1178593368721207E-2</c:v>
                </c:pt>
                <c:pt idx="289">
                  <c:v>1.1178593368721207E-2</c:v>
                </c:pt>
                <c:pt idx="290">
                  <c:v>1.8902651019305158E-2</c:v>
                </c:pt>
                <c:pt idx="291">
                  <c:v>1.3033372203800965E-2</c:v>
                </c:pt>
                <c:pt idx="292">
                  <c:v>1.0362833403620979E-2</c:v>
                </c:pt>
                <c:pt idx="293">
                  <c:v>1.0362833403620979E-2</c:v>
                </c:pt>
                <c:pt idx="294">
                  <c:v>1.1607046303809666E-2</c:v>
                </c:pt>
                <c:pt idx="295">
                  <c:v>1.1607046303809666E-2</c:v>
                </c:pt>
                <c:pt idx="296">
                  <c:v>1.1607046303809666E-2</c:v>
                </c:pt>
                <c:pt idx="297">
                  <c:v>1.9210031353236123E-2</c:v>
                </c:pt>
                <c:pt idx="298">
                  <c:v>1.0823626487770476E-2</c:v>
                </c:pt>
                <c:pt idx="299">
                  <c:v>1.0823626487770476E-2</c:v>
                </c:pt>
                <c:pt idx="300">
                  <c:v>1.0823626487770476E-2</c:v>
                </c:pt>
                <c:pt idx="301">
                  <c:v>1.3762047064079507E-2</c:v>
                </c:pt>
                <c:pt idx="302">
                  <c:v>1.20202370232182E-2</c:v>
                </c:pt>
                <c:pt idx="303">
                  <c:v>1.4112282366417676E-2</c:v>
                </c:pt>
                <c:pt idx="304">
                  <c:v>9.9788905593132769E-3</c:v>
                </c:pt>
                <c:pt idx="305">
                  <c:v>1.2419688896663611E-2</c:v>
                </c:pt>
                <c:pt idx="306">
                  <c:v>1.6235439731655713E-2</c:v>
                </c:pt>
                <c:pt idx="307">
                  <c:v>1.7839840772142075E-2</c:v>
                </c:pt>
                <c:pt idx="308">
                  <c:v>2.1556867390899844E-2</c:v>
                </c:pt>
                <c:pt idx="309">
                  <c:v>1.5684924919431714E-2</c:v>
                </c:pt>
                <c:pt idx="310">
                  <c:v>1.3832803556512041E-2</c:v>
                </c:pt>
                <c:pt idx="311">
                  <c:v>1.1690852780609908E-2</c:v>
                </c:pt>
                <c:pt idx="312">
                  <c:v>1.1690852780609908E-2</c:v>
                </c:pt>
                <c:pt idx="313">
                  <c:v>1.1690852780609908E-2</c:v>
                </c:pt>
                <c:pt idx="314">
                  <c:v>1.0456616612954476E-2</c:v>
                </c:pt>
                <c:pt idx="315">
                  <c:v>1.0456616612954476E-2</c:v>
                </c:pt>
                <c:pt idx="316">
                  <c:v>1.0456616612954476E-2</c:v>
                </c:pt>
                <c:pt idx="317">
                  <c:v>1.0456616612954476E-2</c:v>
                </c:pt>
                <c:pt idx="318">
                  <c:v>1.0456616612954476E-2</c:v>
                </c:pt>
                <c:pt idx="319">
                  <c:v>1.0456616612954476E-2</c:v>
                </c:pt>
                <c:pt idx="320">
                  <c:v>1.6295460046262509E-2</c:v>
                </c:pt>
                <c:pt idx="321">
                  <c:v>1.0913450654393385E-2</c:v>
                </c:pt>
                <c:pt idx="322">
                  <c:v>1.0913450654393385E-2</c:v>
                </c:pt>
                <c:pt idx="323">
                  <c:v>1.0913450654393385E-2</c:v>
                </c:pt>
                <c:pt idx="324">
                  <c:v>1.0913450654393385E-2</c:v>
                </c:pt>
                <c:pt idx="325">
                  <c:v>1.3547560476949386E-2</c:v>
                </c:pt>
                <c:pt idx="326">
                  <c:v>1.9412247781974295E-2</c:v>
                </c:pt>
                <c:pt idx="327">
                  <c:v>1.1351915229662494E-2</c:v>
                </c:pt>
                <c:pt idx="328">
                  <c:v>1.1351915229662494E-2</c:v>
                </c:pt>
                <c:pt idx="329">
                  <c:v>1.1351915229662494E-2</c:v>
                </c:pt>
                <c:pt idx="330">
                  <c:v>1.2882692316615579E-2</c:v>
                </c:pt>
                <c:pt idx="331">
                  <c:v>1.6355260100605264E-2</c:v>
                </c:pt>
                <c:pt idx="332">
                  <c:v>1.6355260100605264E-2</c:v>
                </c:pt>
                <c:pt idx="333">
                  <c:v>2.0152495789243021E-2</c:v>
                </c:pt>
                <c:pt idx="334">
                  <c:v>1.0076247894621511E-2</c:v>
                </c:pt>
                <c:pt idx="335">
                  <c:v>1.0076247894621511E-2</c:v>
                </c:pt>
                <c:pt idx="336">
                  <c:v>1.0076247894621511E-2</c:v>
                </c:pt>
                <c:pt idx="337">
                  <c:v>1.1774062747285119E-2</c:v>
                </c:pt>
                <c:pt idx="338">
                  <c:v>1.3256181030755048E-2</c:v>
                </c:pt>
                <c:pt idx="339">
                  <c:v>1.4588492638490541E-2</c:v>
                </c:pt>
                <c:pt idx="340">
                  <c:v>1.3619431328646356E-2</c:v>
                </c:pt>
                <c:pt idx="341">
                  <c:v>1.2181589706297413E-2</c:v>
                </c:pt>
                <c:pt idx="342">
                  <c:v>1.0549566144132577E-2</c:v>
                </c:pt>
                <c:pt idx="343">
                  <c:v>1.6414842301940132E-2</c:v>
                </c:pt>
                <c:pt idx="344">
                  <c:v>1.6414842301940132E-2</c:v>
                </c:pt>
                <c:pt idx="345">
                  <c:v>1.9761147937874344E-2</c:v>
                </c:pt>
                <c:pt idx="346">
                  <c:v>1.7785033144086908E-2</c:v>
                </c:pt>
                <c:pt idx="347">
                  <c:v>1.2575917539811358E-2</c:v>
                </c:pt>
                <c:pt idx="348">
                  <c:v>1.5559943446233484E-2</c:v>
                </c:pt>
                <c:pt idx="349">
                  <c:v>1.6999182221174376E-2</c:v>
                </c:pt>
                <c:pt idx="350">
                  <c:v>1.8325734700889829E-2</c:v>
                </c:pt>
                <c:pt idx="351">
                  <c:v>1.5870551793984614E-2</c:v>
                </c:pt>
                <c:pt idx="352">
                  <c:v>1.4655259544013729E-2</c:v>
                </c:pt>
                <c:pt idx="353">
                  <c:v>1.617519670486613E-2</c:v>
                </c:pt>
                <c:pt idx="354">
                  <c:v>1.143759127703714E-2</c:v>
                </c:pt>
                <c:pt idx="355">
                  <c:v>1.143759127703714E-2</c:v>
                </c:pt>
                <c:pt idx="356">
                  <c:v>2.0055374762323244E-2</c:v>
                </c:pt>
                <c:pt idx="357">
                  <c:v>1.9108120653640676E-2</c:v>
                </c:pt>
                <c:pt idx="358">
                  <c:v>2.1420573923018559E-2</c:v>
                </c:pt>
                <c:pt idx="359">
                  <c:v>1.1856688762724606E-2</c:v>
                </c:pt>
                <c:pt idx="360">
                  <c:v>1.4042934121841863E-2</c:v>
                </c:pt>
                <c:pt idx="361">
                  <c:v>1.4042934121841863E-2</c:v>
                </c:pt>
                <c:pt idx="362">
                  <c:v>1.2261469838958291E-2</c:v>
                </c:pt>
                <c:pt idx="363">
                  <c:v>1.4386332852605432E-2</c:v>
                </c:pt>
                <c:pt idx="364">
                  <c:v>1.4386332852605432E-2</c:v>
                </c:pt>
                <c:pt idx="365">
                  <c:v>1.0172673516484111E-2</c:v>
                </c:pt>
                <c:pt idx="366">
                  <c:v>1.0172673516484111E-2</c:v>
                </c:pt>
                <c:pt idx="367">
                  <c:v>1.0172673516484111E-2</c:v>
                </c:pt>
                <c:pt idx="368">
                  <c:v>1.0172673516484111E-2</c:v>
                </c:pt>
                <c:pt idx="369">
                  <c:v>1.0172673516484111E-2</c:v>
                </c:pt>
                <c:pt idx="370">
                  <c:v>1.789448053491622E-2</c:v>
                </c:pt>
                <c:pt idx="371">
                  <c:v>2.12834076847239E-2</c:v>
                </c:pt>
                <c:pt idx="372">
                  <c:v>1.064170384236195E-2</c:v>
                </c:pt>
                <c:pt idx="373">
                  <c:v>1.9210031353236123E-2</c:v>
                </c:pt>
                <c:pt idx="374">
                  <c:v>1.1090916772932027E-2</c:v>
                </c:pt>
                <c:pt idx="375">
                  <c:v>1.1090916772932027E-2</c:v>
                </c:pt>
                <c:pt idx="376">
                  <c:v>1.1090916772932027E-2</c:v>
                </c:pt>
                <c:pt idx="377">
                  <c:v>1.1090916772932027E-2</c:v>
                </c:pt>
                <c:pt idx="378">
                  <c:v>1.1090916772932027E-2</c:v>
                </c:pt>
                <c:pt idx="379">
                  <c:v>1.4112282366417676E-2</c:v>
                </c:pt>
                <c:pt idx="380">
                  <c:v>2.2225801544500767E-2</c:v>
                </c:pt>
                <c:pt idx="381">
                  <c:v>1.1938742951216963E-2</c:v>
                </c:pt>
                <c:pt idx="382">
                  <c:v>1.1938742951216963E-2</c:v>
                </c:pt>
                <c:pt idx="383">
                  <c:v>1.4787889030576035E-2</c:v>
                </c:pt>
                <c:pt idx="384">
                  <c:v>1.7170606882286641E-2</c:v>
                </c:pt>
                <c:pt idx="385">
                  <c:v>1.7170606882286641E-2</c:v>
                </c:pt>
                <c:pt idx="386">
                  <c:v>2.0006637449059731E-2</c:v>
                </c:pt>
                <c:pt idx="387">
                  <c:v>1.2730229049249685E-2</c:v>
                </c:pt>
                <c:pt idx="388">
                  <c:v>1.2730229049249685E-2</c:v>
                </c:pt>
                <c:pt idx="389">
                  <c:v>1.2730229049249685E-2</c:v>
                </c:pt>
                <c:pt idx="390">
                  <c:v>1.3108062627326908E-2</c:v>
                </c:pt>
                <c:pt idx="391">
                  <c:v>1.3475306305887383E-2</c:v>
                </c:pt>
                <c:pt idx="392">
                  <c:v>1.3832803556512041E-2</c:v>
                </c:pt>
                <c:pt idx="393">
                  <c:v>1.3832803556512041E-2</c:v>
                </c:pt>
                <c:pt idx="394">
                  <c:v>1.3832803556512041E-2</c:v>
                </c:pt>
                <c:pt idx="395">
                  <c:v>1.3832803556512041E-2</c:v>
                </c:pt>
                <c:pt idx="396">
                  <c:v>1.7227369373910287E-2</c:v>
                </c:pt>
                <c:pt idx="397">
                  <c:v>1.0268193673284994E-2</c:v>
                </c:pt>
                <c:pt idx="398">
                  <c:v>1.0268193673284994E-2</c:v>
                </c:pt>
                <c:pt idx="399">
                  <c:v>1.0268193673284994E-2</c:v>
                </c:pt>
                <c:pt idx="400">
                  <c:v>1.8590188985670952E-2</c:v>
                </c:pt>
                <c:pt idx="401">
                  <c:v>1.073305061516314E-2</c:v>
                </c:pt>
                <c:pt idx="402">
                  <c:v>1.9108120653640676E-2</c:v>
                </c:pt>
                <c:pt idx="403">
                  <c:v>1.1178593368721207E-2</c:v>
                </c:pt>
                <c:pt idx="404">
                  <c:v>1.1178593368721207E-2</c:v>
                </c:pt>
                <c:pt idx="405">
                  <c:v>1.1178593368721207E-2</c:v>
                </c:pt>
                <c:pt idx="406">
                  <c:v>1.1178593368721207E-2</c:v>
                </c:pt>
                <c:pt idx="407">
                  <c:v>1.9859707890620672E-2</c:v>
                </c:pt>
                <c:pt idx="408">
                  <c:v>1.1607046303809666E-2</c:v>
                </c:pt>
                <c:pt idx="409">
                  <c:v>1.1607046303809666E-2</c:v>
                </c:pt>
                <c:pt idx="410">
                  <c:v>2.0345347032968222E-2</c:v>
                </c:pt>
                <c:pt idx="411">
                  <c:v>1.6709566780534053E-2</c:v>
                </c:pt>
                <c:pt idx="412">
                  <c:v>2.0583870386481563E-2</c:v>
                </c:pt>
                <c:pt idx="413">
                  <c:v>1.6999182221174376E-2</c:v>
                </c:pt>
                <c:pt idx="414">
                  <c:v>1.20202370232182E-2</c:v>
                </c:pt>
                <c:pt idx="415">
                  <c:v>1.2419688896663611E-2</c:v>
                </c:pt>
                <c:pt idx="416">
                  <c:v>1.2806687568824082E-2</c:v>
                </c:pt>
                <c:pt idx="417">
                  <c:v>1.2806687568824082E-2</c:v>
                </c:pt>
                <c:pt idx="418">
                  <c:v>1.9412247781974295E-2</c:v>
                </c:pt>
                <c:pt idx="419">
                  <c:v>1.4249966430407084E-2</c:v>
                </c:pt>
                <c:pt idx="420">
                  <c:v>1.5243007113244438E-2</c:v>
                </c:pt>
                <c:pt idx="421">
                  <c:v>1.5870551793984614E-2</c:v>
                </c:pt>
                <c:pt idx="422">
                  <c:v>1.7056515207620922E-2</c:v>
                </c:pt>
                <c:pt idx="423">
                  <c:v>1.789448053491622E-2</c:v>
                </c:pt>
                <c:pt idx="424">
                  <c:v>1.9957781118626554E-2</c:v>
                </c:pt>
                <c:pt idx="425">
                  <c:v>1.8747070998966744E-2</c:v>
                </c:pt>
                <c:pt idx="426">
                  <c:v>1.8218878194037419E-2</c:v>
                </c:pt>
                <c:pt idx="427">
                  <c:v>1.7948953965443451E-2</c:v>
                </c:pt>
                <c:pt idx="428">
                  <c:v>1.498463234443773E-2</c:v>
                </c:pt>
                <c:pt idx="429">
                  <c:v>1.4655259544013729E-2</c:v>
                </c:pt>
                <c:pt idx="430">
                  <c:v>1.3619431328646356E-2</c:v>
                </c:pt>
                <c:pt idx="431">
                  <c:v>1.3619431328646356E-2</c:v>
                </c:pt>
                <c:pt idx="432">
                  <c:v>1.3619431328646356E-2</c:v>
                </c:pt>
                <c:pt idx="433">
                  <c:v>1.2498047332644495E-2</c:v>
                </c:pt>
                <c:pt idx="434">
                  <c:v>1.2498047332644495E-2</c:v>
                </c:pt>
                <c:pt idx="435">
                  <c:v>1.1690852780609908E-2</c:v>
                </c:pt>
                <c:pt idx="436">
                  <c:v>1.1265587625256418E-2</c:v>
                </c:pt>
                <c:pt idx="437">
                  <c:v>1.0823626487770476E-2</c:v>
                </c:pt>
                <c:pt idx="438">
                  <c:v>1.0823626487770476E-2</c:v>
                </c:pt>
                <c:pt idx="439">
                  <c:v>1.0362833403620979E-2</c:v>
                </c:pt>
                <c:pt idx="440">
                  <c:v>9.8805739689371719E-3</c:v>
                </c:pt>
                <c:pt idx="441">
                  <c:v>9.8805739689371719E-3</c:v>
                </c:pt>
                <c:pt idx="442">
                  <c:v>9.8805739689371719E-3</c:v>
                </c:pt>
                <c:pt idx="443">
                  <c:v>1.599310613745103E-2</c:v>
                </c:pt>
                <c:pt idx="444">
                  <c:v>2.1511532183220428E-2</c:v>
                </c:pt>
                <c:pt idx="445">
                  <c:v>1.4386332852605432E-2</c:v>
                </c:pt>
                <c:pt idx="446">
                  <c:v>1.3329623038903341E-2</c:v>
                </c:pt>
                <c:pt idx="447">
                  <c:v>1.3329623038903341E-2</c:v>
                </c:pt>
                <c:pt idx="448">
                  <c:v>1.2958251277224827E-2</c:v>
                </c:pt>
                <c:pt idx="449">
                  <c:v>1.2958251277224827E-2</c:v>
                </c:pt>
                <c:pt idx="450">
                  <c:v>1.7785033144086908E-2</c:v>
                </c:pt>
                <c:pt idx="451">
                  <c:v>1.2575917539811358E-2</c:v>
                </c:pt>
                <c:pt idx="452">
                  <c:v>1.7508421680457267E-2</c:v>
                </c:pt>
                <c:pt idx="453">
                  <c:v>1.2181589706297413E-2</c:v>
                </c:pt>
                <c:pt idx="454">
                  <c:v>1.2181589706297413E-2</c:v>
                </c:pt>
                <c:pt idx="455">
                  <c:v>1.2181589706297413E-2</c:v>
                </c:pt>
                <c:pt idx="456">
                  <c:v>1.6941655212805457E-2</c:v>
                </c:pt>
                <c:pt idx="457">
                  <c:v>1.1774062747285119E-2</c:v>
                </c:pt>
                <c:pt idx="458">
                  <c:v>1.1774062747285119E-2</c:v>
                </c:pt>
                <c:pt idx="459">
                  <c:v>1.1774062747285119E-2</c:v>
                </c:pt>
                <c:pt idx="460">
                  <c:v>1.6054032476698388E-2</c:v>
                </c:pt>
                <c:pt idx="461">
                  <c:v>1.1351915229662494E-2</c:v>
                </c:pt>
                <c:pt idx="462">
                  <c:v>1.5433949927732655E-2</c:v>
                </c:pt>
                <c:pt idx="463">
                  <c:v>1.0913450654393385E-2</c:v>
                </c:pt>
                <c:pt idx="464">
                  <c:v>1.0913450654393385E-2</c:v>
                </c:pt>
                <c:pt idx="465">
                  <c:v>1.0913450654393385E-2</c:v>
                </c:pt>
                <c:pt idx="466">
                  <c:v>1.0913450654393385E-2</c:v>
                </c:pt>
                <c:pt idx="467">
                  <c:v>2.1145351691490639E-2</c:v>
                </c:pt>
                <c:pt idx="468">
                  <c:v>1.8111391248905939E-2</c:v>
                </c:pt>
                <c:pt idx="469">
                  <c:v>1.0456616612954476E-2</c:v>
                </c:pt>
                <c:pt idx="470">
                  <c:v>1.0456616612954476E-2</c:v>
                </c:pt>
                <c:pt idx="471">
                  <c:v>1.0456616612954476E-2</c:v>
                </c:pt>
                <c:pt idx="472">
                  <c:v>1.4454033616436181E-2</c:v>
                </c:pt>
                <c:pt idx="473">
                  <c:v>1.4454033616436181E-2</c:v>
                </c:pt>
                <c:pt idx="474">
                  <c:v>1.756409247811622E-2</c:v>
                </c:pt>
                <c:pt idx="475">
                  <c:v>1.4112282366417676E-2</c:v>
                </c:pt>
                <c:pt idx="476">
                  <c:v>9.9788905593132769E-3</c:v>
                </c:pt>
                <c:pt idx="477">
                  <c:v>9.9788905593132769E-3</c:v>
                </c:pt>
                <c:pt idx="478">
                  <c:v>9.9788905593132769E-3</c:v>
                </c:pt>
                <c:pt idx="479">
                  <c:v>9.9788905593132769E-3</c:v>
                </c:pt>
                <c:pt idx="480">
                  <c:v>1.9210031353236123E-2</c:v>
                </c:pt>
                <c:pt idx="481">
                  <c:v>1.3402662616001922E-2</c:v>
                </c:pt>
                <c:pt idx="482">
                  <c:v>1.2653308532049937E-2</c:v>
                </c:pt>
                <c:pt idx="483">
                  <c:v>1.2653308532049937E-2</c:v>
                </c:pt>
                <c:pt idx="484">
                  <c:v>1.2261469838958291E-2</c:v>
                </c:pt>
                <c:pt idx="485">
                  <c:v>1.2261469838958291E-2</c:v>
                </c:pt>
                <c:pt idx="486">
                  <c:v>2.2832465089059294E-2</c:v>
                </c:pt>
                <c:pt idx="487">
                  <c:v>1.418129149367631E-2</c:v>
                </c:pt>
                <c:pt idx="488">
                  <c:v>1.143759127703714E-2</c:v>
                </c:pt>
                <c:pt idx="489">
                  <c:v>1.143759127703714E-2</c:v>
                </c:pt>
                <c:pt idx="490">
                  <c:v>1.143759127703714E-2</c:v>
                </c:pt>
                <c:pt idx="491">
                  <c:v>1.143759127703714E-2</c:v>
                </c:pt>
                <c:pt idx="492">
                  <c:v>1.9562538395262112E-2</c:v>
                </c:pt>
                <c:pt idx="493">
                  <c:v>2.0819661243234398E-2</c:v>
                </c:pt>
                <c:pt idx="494">
                  <c:v>1.3475306305887383E-2</c:v>
                </c:pt>
                <c:pt idx="495">
                  <c:v>1.1002541525710875E-2</c:v>
                </c:pt>
                <c:pt idx="496">
                  <c:v>1.1002541525710875E-2</c:v>
                </c:pt>
                <c:pt idx="497">
                  <c:v>1.1002541525710875E-2</c:v>
                </c:pt>
                <c:pt idx="498">
                  <c:v>1.7113656122141656E-2</c:v>
                </c:pt>
                <c:pt idx="499">
                  <c:v>1.7113656122141656E-2</c:v>
                </c:pt>
                <c:pt idx="500">
                  <c:v>1.3108062627326908E-2</c:v>
                </c:pt>
                <c:pt idx="501">
                  <c:v>1.68260111634146E-2</c:v>
                </c:pt>
                <c:pt idx="502">
                  <c:v>1.9859707890620672E-2</c:v>
                </c:pt>
                <c:pt idx="503">
                  <c:v>1.0549566144132577E-2</c:v>
                </c:pt>
                <c:pt idx="504">
                  <c:v>1.0549566144132577E-2</c:v>
                </c:pt>
                <c:pt idx="505">
                  <c:v>1.0549566144132577E-2</c:v>
                </c:pt>
                <c:pt idx="506">
                  <c:v>1.2730229049249685E-2</c:v>
                </c:pt>
                <c:pt idx="507">
                  <c:v>1.7452573303143388E-2</c:v>
                </c:pt>
                <c:pt idx="508">
                  <c:v>1.2340832931807991E-2</c:v>
                </c:pt>
                <c:pt idx="509">
                  <c:v>1.2340832931807991E-2</c:v>
                </c:pt>
                <c:pt idx="510">
                  <c:v>1.2340832931807991E-2</c:v>
                </c:pt>
                <c:pt idx="511">
                  <c:v>1.0076247894621511E-2</c:v>
                </c:pt>
                <c:pt idx="512">
                  <c:v>1.0076247894621511E-2</c:v>
                </c:pt>
                <c:pt idx="513">
                  <c:v>1.9908804894817111E-2</c:v>
                </c:pt>
                <c:pt idx="514">
                  <c:v>1.5622559165805619E-2</c:v>
                </c:pt>
                <c:pt idx="515">
                  <c:v>1.3903199958001213E-2</c:v>
                </c:pt>
                <c:pt idx="516">
                  <c:v>1.8325734700889829E-2</c:v>
                </c:pt>
                <c:pt idx="517">
                  <c:v>1.1938742951216963E-2</c:v>
                </c:pt>
                <c:pt idx="518">
                  <c:v>1.1938742951216963E-2</c:v>
                </c:pt>
                <c:pt idx="519">
                  <c:v>1.3547560476949386E-2</c:v>
                </c:pt>
                <c:pt idx="520">
                  <c:v>1.498463234443773E-2</c:v>
                </c:pt>
                <c:pt idx="521">
                  <c:v>1.152263030126667E-2</c:v>
                </c:pt>
                <c:pt idx="522">
                  <c:v>1.152263030126667E-2</c:v>
                </c:pt>
                <c:pt idx="523">
                  <c:v>1.7508421680457267E-2</c:v>
                </c:pt>
                <c:pt idx="524">
                  <c:v>1.7508421680457267E-2</c:v>
                </c:pt>
                <c:pt idx="525">
                  <c:v>1.971168315957424E-2</c:v>
                </c:pt>
                <c:pt idx="526">
                  <c:v>1.4655259544013729E-2</c:v>
                </c:pt>
                <c:pt idx="527">
                  <c:v>1.4655259544013729E-2</c:v>
                </c:pt>
                <c:pt idx="528">
                  <c:v>1.599310613745103E-2</c:v>
                </c:pt>
                <c:pt idx="529">
                  <c:v>1.5684924919431714E-2</c:v>
                </c:pt>
                <c:pt idx="530">
                  <c:v>1.1090916772932027E-2</c:v>
                </c:pt>
                <c:pt idx="531">
                  <c:v>1.1090916772932027E-2</c:v>
                </c:pt>
                <c:pt idx="532">
                  <c:v>1.5370565881991659E-2</c:v>
                </c:pt>
                <c:pt idx="533">
                  <c:v>1.2419688896663611E-2</c:v>
                </c:pt>
                <c:pt idx="534">
                  <c:v>1.064170384236195E-2</c:v>
                </c:pt>
                <c:pt idx="535">
                  <c:v>1.064170384236195E-2</c:v>
                </c:pt>
                <c:pt idx="536">
                  <c:v>1.064170384236195E-2</c:v>
                </c:pt>
                <c:pt idx="537">
                  <c:v>2.0297306004807534E-2</c:v>
                </c:pt>
                <c:pt idx="538">
                  <c:v>1.7283945451900005E-2</c:v>
                </c:pt>
                <c:pt idx="539">
                  <c:v>1.20202370232182E-2</c:v>
                </c:pt>
                <c:pt idx="540">
                  <c:v>1.0172673516484111E-2</c:v>
                </c:pt>
                <c:pt idx="541">
                  <c:v>1.0172673516484111E-2</c:v>
                </c:pt>
                <c:pt idx="542">
                  <c:v>1.0172673516484111E-2</c:v>
                </c:pt>
                <c:pt idx="543">
                  <c:v>1.0172673516484111E-2</c:v>
                </c:pt>
                <c:pt idx="544">
                  <c:v>1.0172673516484111E-2</c:v>
                </c:pt>
                <c:pt idx="545">
                  <c:v>1.5433949927732655E-2</c:v>
                </c:pt>
                <c:pt idx="546">
                  <c:v>1.4042934121841863E-2</c:v>
                </c:pt>
                <c:pt idx="547">
                  <c:v>1.5114371841932265E-2</c:v>
                </c:pt>
                <c:pt idx="548">
                  <c:v>1.6114728468143647E-2</c:v>
                </c:pt>
                <c:pt idx="549">
                  <c:v>1.7674908041006729E-2</c:v>
                </c:pt>
                <c:pt idx="550">
                  <c:v>1.5808918350299475E-2</c:v>
                </c:pt>
                <c:pt idx="551">
                  <c:v>1.4787889030576035E-2</c:v>
                </c:pt>
                <c:pt idx="552">
                  <c:v>1.3690924897713326E-2</c:v>
                </c:pt>
                <c:pt idx="553">
                  <c:v>1.2498047332644495E-2</c:v>
                </c:pt>
                <c:pt idx="554">
                  <c:v>1.1178593368721207E-2</c:v>
                </c:pt>
                <c:pt idx="555">
                  <c:v>1.1178593368721207E-2</c:v>
                </c:pt>
                <c:pt idx="556">
                  <c:v>1.1178593368721207E-2</c:v>
                </c:pt>
                <c:pt idx="557">
                  <c:v>1.7396545635915209E-2</c:v>
                </c:pt>
                <c:pt idx="558">
                  <c:v>1.2101182294861039E-2</c:v>
                </c:pt>
                <c:pt idx="559">
                  <c:v>1.617519670486613E-2</c:v>
                </c:pt>
                <c:pt idx="560">
                  <c:v>1.5178825745600604E-2</c:v>
                </c:pt>
                <c:pt idx="561">
                  <c:v>1.073305061516314E-2</c:v>
                </c:pt>
                <c:pt idx="562">
                  <c:v>1.4112282366417676E-2</c:v>
                </c:pt>
                <c:pt idx="563">
                  <c:v>1.4112282366417676E-2</c:v>
                </c:pt>
                <c:pt idx="564">
                  <c:v>1.2958251277224827E-2</c:v>
                </c:pt>
                <c:pt idx="565">
                  <c:v>1.2958251277224827E-2</c:v>
                </c:pt>
                <c:pt idx="566">
                  <c:v>1.7452573303143388E-2</c:v>
                </c:pt>
                <c:pt idx="567">
                  <c:v>1.6533362558045741E-2</c:v>
                </c:pt>
                <c:pt idx="568">
                  <c:v>1.1690852780609908E-2</c:v>
                </c:pt>
                <c:pt idx="569">
                  <c:v>1.1690852780609908E-2</c:v>
                </c:pt>
                <c:pt idx="570">
                  <c:v>1.3762047064079507E-2</c:v>
                </c:pt>
                <c:pt idx="571">
                  <c:v>1.3762047064079507E-2</c:v>
                </c:pt>
                <c:pt idx="572">
                  <c:v>1.4521418753833247E-2</c:v>
                </c:pt>
                <c:pt idx="573">
                  <c:v>1.4521418753833247E-2</c:v>
                </c:pt>
                <c:pt idx="574">
                  <c:v>1.4521418753833247E-2</c:v>
                </c:pt>
                <c:pt idx="575">
                  <c:v>1.2575917539811358E-2</c:v>
                </c:pt>
                <c:pt idx="576">
                  <c:v>1.0268193673284994E-2</c:v>
                </c:pt>
                <c:pt idx="577">
                  <c:v>1.0268193673284994E-2</c:v>
                </c:pt>
                <c:pt idx="578">
                  <c:v>1.0268193673284994E-2</c:v>
                </c:pt>
                <c:pt idx="579">
                  <c:v>1.0268193673284994E-2</c:v>
                </c:pt>
                <c:pt idx="580">
                  <c:v>2.3423421393782128E-2</c:v>
                </c:pt>
                <c:pt idx="581">
                  <c:v>1.8954227243460783E-2</c:v>
                </c:pt>
                <c:pt idx="582">
                  <c:v>1.3402662616001922E-2</c:v>
                </c:pt>
                <c:pt idx="583">
                  <c:v>1.5931946807740134E-2</c:v>
                </c:pt>
                <c:pt idx="584">
                  <c:v>1.1265587625256418E-2</c:v>
                </c:pt>
                <c:pt idx="585">
                  <c:v>1.1265587625256418E-2</c:v>
                </c:pt>
                <c:pt idx="586">
                  <c:v>1.1265587625256418E-2</c:v>
                </c:pt>
                <c:pt idx="587">
                  <c:v>1.418129149367631E-2</c:v>
                </c:pt>
                <c:pt idx="588">
                  <c:v>1.418129149367631E-2</c:v>
                </c:pt>
                <c:pt idx="589">
                  <c:v>1.6592305214011151E-2</c:v>
                </c:pt>
                <c:pt idx="590">
                  <c:v>1.2181589706297413E-2</c:v>
                </c:pt>
                <c:pt idx="591">
                  <c:v>1.2181589706297413E-2</c:v>
                </c:pt>
                <c:pt idx="592">
                  <c:v>2.0345347032968222E-2</c:v>
                </c:pt>
                <c:pt idx="593">
                  <c:v>1.3033372203800965E-2</c:v>
                </c:pt>
                <c:pt idx="594">
                  <c:v>1.6295460046262509E-2</c:v>
                </c:pt>
                <c:pt idx="595">
                  <c:v>1.9005663504225886E-2</c:v>
                </c:pt>
                <c:pt idx="596">
                  <c:v>1.3832803556512041E-2</c:v>
                </c:pt>
                <c:pt idx="597">
                  <c:v>1.3832803556512041E-2</c:v>
                </c:pt>
                <c:pt idx="598">
                  <c:v>2.0631244143933383E-2</c:v>
                </c:pt>
                <c:pt idx="599">
                  <c:v>1.8747070998966744E-2</c:v>
                </c:pt>
                <c:pt idx="600">
                  <c:v>1.0823626487770476E-2</c:v>
                </c:pt>
                <c:pt idx="601">
                  <c:v>1.0823626487770476E-2</c:v>
                </c:pt>
                <c:pt idx="602">
                  <c:v>1.599310613745103E-2</c:v>
                </c:pt>
                <c:pt idx="603">
                  <c:v>2.0393274889801822E-2</c:v>
                </c:pt>
                <c:pt idx="604">
                  <c:v>1.1774062747285119E-2</c:v>
                </c:pt>
                <c:pt idx="605">
                  <c:v>1.1774062747285119E-2</c:v>
                </c:pt>
                <c:pt idx="606">
                  <c:v>1.1774062747285119E-2</c:v>
                </c:pt>
                <c:pt idx="607">
                  <c:v>1.789448053491622E-2</c:v>
                </c:pt>
                <c:pt idx="608">
                  <c:v>1.2653308532049937E-2</c:v>
                </c:pt>
                <c:pt idx="609">
                  <c:v>1.3475306305887383E-2</c:v>
                </c:pt>
                <c:pt idx="610">
                  <c:v>1.3475306305887383E-2</c:v>
                </c:pt>
                <c:pt idx="611">
                  <c:v>1.4249966430407084E-2</c:v>
                </c:pt>
                <c:pt idx="612">
                  <c:v>1.3903199958001213E-2</c:v>
                </c:pt>
                <c:pt idx="613">
                  <c:v>1.3108062627326908E-2</c:v>
                </c:pt>
                <c:pt idx="614">
                  <c:v>1.3108062627326908E-2</c:v>
                </c:pt>
                <c:pt idx="615">
                  <c:v>1.3108062627326908E-2</c:v>
                </c:pt>
                <c:pt idx="616">
                  <c:v>1.2261469838958291E-2</c:v>
                </c:pt>
                <c:pt idx="617">
                  <c:v>1.2261469838958291E-2</c:v>
                </c:pt>
                <c:pt idx="618">
                  <c:v>1.1351915229662494E-2</c:v>
                </c:pt>
                <c:pt idx="619">
                  <c:v>1.0362833403620979E-2</c:v>
                </c:pt>
                <c:pt idx="620">
                  <c:v>1.0362833403620979E-2</c:v>
                </c:pt>
                <c:pt idx="621">
                  <c:v>1.7674908041006729E-2</c:v>
                </c:pt>
                <c:pt idx="622">
                  <c:v>1.7056515207620922E-2</c:v>
                </c:pt>
                <c:pt idx="623">
                  <c:v>1.4318311985246083E-2</c:v>
                </c:pt>
                <c:pt idx="624">
                  <c:v>1.1856688762724606E-2</c:v>
                </c:pt>
                <c:pt idx="625">
                  <c:v>1.1856688762724606E-2</c:v>
                </c:pt>
                <c:pt idx="626">
                  <c:v>1.1856688762724606E-2</c:v>
                </c:pt>
                <c:pt idx="627">
                  <c:v>1.0913450654393385E-2</c:v>
                </c:pt>
                <c:pt idx="628">
                  <c:v>2.0819661243234398E-2</c:v>
                </c:pt>
                <c:pt idx="629">
                  <c:v>1.4721723647097791E-2</c:v>
                </c:pt>
                <c:pt idx="630">
                  <c:v>1.7113656122141656E-2</c:v>
                </c:pt>
                <c:pt idx="631">
                  <c:v>1.3973241710901509E-2</c:v>
                </c:pt>
                <c:pt idx="632">
                  <c:v>1.3973241710901509E-2</c:v>
                </c:pt>
                <c:pt idx="633">
                  <c:v>9.8805739689371719E-3</c:v>
                </c:pt>
                <c:pt idx="634">
                  <c:v>9.8805739689371719E-3</c:v>
                </c:pt>
                <c:pt idx="635">
                  <c:v>9.8805739689371719E-3</c:v>
                </c:pt>
                <c:pt idx="636">
                  <c:v>9.8805739689371719E-3</c:v>
                </c:pt>
                <c:pt idx="637">
                  <c:v>9.8805739689371719E-3</c:v>
                </c:pt>
                <c:pt idx="638">
                  <c:v>1.3182329865431117E-2</c:v>
                </c:pt>
                <c:pt idx="639">
                  <c:v>1.5114371841932265E-2</c:v>
                </c:pt>
                <c:pt idx="640">
                  <c:v>1.2340832931807991E-2</c:v>
                </c:pt>
                <c:pt idx="641">
                  <c:v>1.2340832931807991E-2</c:v>
                </c:pt>
                <c:pt idx="642">
                  <c:v>1.2340832931807991E-2</c:v>
                </c:pt>
                <c:pt idx="643">
                  <c:v>1.68260111634146E-2</c:v>
                </c:pt>
                <c:pt idx="644">
                  <c:v>1.68260111634146E-2</c:v>
                </c:pt>
                <c:pt idx="645">
                  <c:v>1.4386332852605432E-2</c:v>
                </c:pt>
                <c:pt idx="646">
                  <c:v>1.143759127703714E-2</c:v>
                </c:pt>
                <c:pt idx="647">
                  <c:v>1.143759127703714E-2</c:v>
                </c:pt>
                <c:pt idx="648">
                  <c:v>1.143759127703714E-2</c:v>
                </c:pt>
                <c:pt idx="649">
                  <c:v>1.3619431328646356E-2</c:v>
                </c:pt>
                <c:pt idx="650">
                  <c:v>1.3619431328646356E-2</c:v>
                </c:pt>
                <c:pt idx="651">
                  <c:v>1.4787889030576035E-2</c:v>
                </c:pt>
                <c:pt idx="652">
                  <c:v>1.2806687568824082E-2</c:v>
                </c:pt>
                <c:pt idx="653">
                  <c:v>1.0456616612954476E-2</c:v>
                </c:pt>
                <c:pt idx="654">
                  <c:v>1.0456616612954476E-2</c:v>
                </c:pt>
                <c:pt idx="655">
                  <c:v>1.5870551793984614E-2</c:v>
                </c:pt>
                <c:pt idx="656">
                  <c:v>1.4042934121841863E-2</c:v>
                </c:pt>
                <c:pt idx="657">
                  <c:v>1.843197173407184E-2</c:v>
                </c:pt>
                <c:pt idx="658">
                  <c:v>1.1938742951216963E-2</c:v>
                </c:pt>
                <c:pt idx="659">
                  <c:v>1.1938742951216963E-2</c:v>
                </c:pt>
                <c:pt idx="660">
                  <c:v>1.6235439731655713E-2</c:v>
                </c:pt>
                <c:pt idx="661">
                  <c:v>2.3672172668037193E-2</c:v>
                </c:pt>
                <c:pt idx="662">
                  <c:v>1.4454033616436181E-2</c:v>
                </c:pt>
                <c:pt idx="663">
                  <c:v>1.4454033616436181E-2</c:v>
                </c:pt>
                <c:pt idx="664">
                  <c:v>1.5559943446233484E-2</c:v>
                </c:pt>
                <c:pt idx="665">
                  <c:v>1.1002541525710875E-2</c:v>
                </c:pt>
                <c:pt idx="666">
                  <c:v>1.1002541525710875E-2</c:v>
                </c:pt>
                <c:pt idx="667">
                  <c:v>1.6592305214011151E-2</c:v>
                </c:pt>
                <c:pt idx="668">
                  <c:v>1.2419688896663611E-2</c:v>
                </c:pt>
                <c:pt idx="669">
                  <c:v>1.2419688896663611E-2</c:v>
                </c:pt>
                <c:pt idx="670">
                  <c:v>1.2419688896663611E-2</c:v>
                </c:pt>
                <c:pt idx="671">
                  <c:v>1.3690924897713326E-2</c:v>
                </c:pt>
                <c:pt idx="672">
                  <c:v>1.4853759686346883E-2</c:v>
                </c:pt>
                <c:pt idx="673">
                  <c:v>1.4853759686346883E-2</c:v>
                </c:pt>
                <c:pt idx="674">
                  <c:v>1.5931946807740134E-2</c:v>
                </c:pt>
                <c:pt idx="675">
                  <c:v>1.789448053491622E-2</c:v>
                </c:pt>
                <c:pt idx="676">
                  <c:v>1.789448053491622E-2</c:v>
                </c:pt>
                <c:pt idx="677">
                  <c:v>1.7283945451900005E-2</c:v>
                </c:pt>
                <c:pt idx="678">
                  <c:v>1.5243007113244438E-2</c:v>
                </c:pt>
                <c:pt idx="679">
                  <c:v>1.4112282366417676E-2</c:v>
                </c:pt>
                <c:pt idx="680">
                  <c:v>1.4112282366417676E-2</c:v>
                </c:pt>
                <c:pt idx="681">
                  <c:v>1.2882692316615579E-2</c:v>
                </c:pt>
                <c:pt idx="682">
                  <c:v>1.152263030126667E-2</c:v>
                </c:pt>
                <c:pt idx="683">
                  <c:v>1.152263030126667E-2</c:v>
                </c:pt>
                <c:pt idx="684">
                  <c:v>9.9788905593132769E-3</c:v>
                </c:pt>
                <c:pt idx="685">
                  <c:v>9.9788905593132769E-3</c:v>
                </c:pt>
                <c:pt idx="686">
                  <c:v>9.9788905593132769E-3</c:v>
                </c:pt>
                <c:pt idx="687">
                  <c:v>9.9788905593132769E-3</c:v>
                </c:pt>
                <c:pt idx="688">
                  <c:v>1.3329623038903341E-2</c:v>
                </c:pt>
                <c:pt idx="689">
                  <c:v>1.3329623038903341E-2</c:v>
                </c:pt>
                <c:pt idx="690">
                  <c:v>1.7948953965443451E-2</c:v>
                </c:pt>
                <c:pt idx="691">
                  <c:v>1.20202370232182E-2</c:v>
                </c:pt>
                <c:pt idx="692">
                  <c:v>2.3339915169350228E-2</c:v>
                </c:pt>
                <c:pt idx="693">
                  <c:v>1.0549566144132577E-2</c:v>
                </c:pt>
                <c:pt idx="694">
                  <c:v>1.0549566144132577E-2</c:v>
                </c:pt>
                <c:pt idx="695">
                  <c:v>1.0549566144132577E-2</c:v>
                </c:pt>
                <c:pt idx="696">
                  <c:v>1.3762047064079507E-2</c:v>
                </c:pt>
                <c:pt idx="697">
                  <c:v>1.7674908041006729E-2</c:v>
                </c:pt>
                <c:pt idx="698">
                  <c:v>1.5306919373065674E-2</c:v>
                </c:pt>
                <c:pt idx="699">
                  <c:v>1.2498047332644495E-2</c:v>
                </c:pt>
                <c:pt idx="700">
                  <c:v>1.418129149367631E-2</c:v>
                </c:pt>
                <c:pt idx="701">
                  <c:v>1.1090916772932027E-2</c:v>
                </c:pt>
                <c:pt idx="702">
                  <c:v>1.1090916772932027E-2</c:v>
                </c:pt>
                <c:pt idx="703">
                  <c:v>1.1090916772932027E-2</c:v>
                </c:pt>
                <c:pt idx="704">
                  <c:v>1.7056515207620922E-2</c:v>
                </c:pt>
                <c:pt idx="705">
                  <c:v>1.2958251277224827E-2</c:v>
                </c:pt>
                <c:pt idx="706">
                  <c:v>1.2958251277224827E-2</c:v>
                </c:pt>
                <c:pt idx="707">
                  <c:v>1.2958251277224827E-2</c:v>
                </c:pt>
                <c:pt idx="708">
                  <c:v>2.0631244143933383E-2</c:v>
                </c:pt>
                <c:pt idx="709">
                  <c:v>1.4588492638490541E-2</c:v>
                </c:pt>
                <c:pt idx="710">
                  <c:v>2.0103993924002885E-2</c:v>
                </c:pt>
                <c:pt idx="711">
                  <c:v>1.3402662616001922E-2</c:v>
                </c:pt>
                <c:pt idx="712">
                  <c:v>1.3402662616001922E-2</c:v>
                </c:pt>
                <c:pt idx="713">
                  <c:v>1.1607046303809666E-2</c:v>
                </c:pt>
                <c:pt idx="714">
                  <c:v>1.1607046303809666E-2</c:v>
                </c:pt>
                <c:pt idx="715">
                  <c:v>1.1607046303809666E-2</c:v>
                </c:pt>
                <c:pt idx="716">
                  <c:v>1.1607046303809666E-2</c:v>
                </c:pt>
                <c:pt idx="717">
                  <c:v>1.8057407846416768E-2</c:v>
                </c:pt>
                <c:pt idx="718">
                  <c:v>1.3832803556512041E-2</c:v>
                </c:pt>
                <c:pt idx="719">
                  <c:v>1.3832803556512041E-2</c:v>
                </c:pt>
                <c:pt idx="720">
                  <c:v>1.8378929978823861E-2</c:v>
                </c:pt>
                <c:pt idx="721">
                  <c:v>1.7113656122141656E-2</c:v>
                </c:pt>
                <c:pt idx="722">
                  <c:v>1.2101182294861039E-2</c:v>
                </c:pt>
                <c:pt idx="723">
                  <c:v>1.4249966430407084E-2</c:v>
                </c:pt>
                <c:pt idx="724">
                  <c:v>1.0076247894621511E-2</c:v>
                </c:pt>
                <c:pt idx="725">
                  <c:v>1.0076247894621511E-2</c:v>
                </c:pt>
                <c:pt idx="726">
                  <c:v>1.0076247894621511E-2</c:v>
                </c:pt>
                <c:pt idx="727">
                  <c:v>1.0076247894621511E-2</c:v>
                </c:pt>
                <c:pt idx="728">
                  <c:v>1.0076247894621511E-2</c:v>
                </c:pt>
                <c:pt idx="729">
                  <c:v>1.2575917539811358E-2</c:v>
                </c:pt>
                <c:pt idx="730">
                  <c:v>1.4655259544013729E-2</c:v>
                </c:pt>
                <c:pt idx="731">
                  <c:v>1.4655259544013729E-2</c:v>
                </c:pt>
                <c:pt idx="732">
                  <c:v>1.5049641900626146E-2</c:v>
                </c:pt>
                <c:pt idx="733">
                  <c:v>1.5433949927732655E-2</c:v>
                </c:pt>
                <c:pt idx="734">
                  <c:v>1.3475306305887383E-2</c:v>
                </c:pt>
                <c:pt idx="735">
                  <c:v>1.1178593368721207E-2</c:v>
                </c:pt>
                <c:pt idx="736">
                  <c:v>1.1178593368721207E-2</c:v>
                </c:pt>
                <c:pt idx="737">
                  <c:v>1.1178593368721207E-2</c:v>
                </c:pt>
                <c:pt idx="738">
                  <c:v>2.1052811415072346E-2</c:v>
                </c:pt>
                <c:pt idx="739">
                  <c:v>1.3903199958001213E-2</c:v>
                </c:pt>
                <c:pt idx="740">
                  <c:v>2.1329227775830916E-2</c:v>
                </c:pt>
                <c:pt idx="741">
                  <c:v>1.617519670486613E-2</c:v>
                </c:pt>
                <c:pt idx="742">
                  <c:v>1.4318311985246083E-2</c:v>
                </c:pt>
                <c:pt idx="743">
                  <c:v>1.1690852780609908E-2</c:v>
                </c:pt>
                <c:pt idx="744">
                  <c:v>1.1690852780609908E-2</c:v>
                </c:pt>
                <c:pt idx="745">
                  <c:v>1.1690852780609908E-2</c:v>
                </c:pt>
                <c:pt idx="746">
                  <c:v>2.0819661243234398E-2</c:v>
                </c:pt>
                <c:pt idx="747">
                  <c:v>1.9108120653640676E-2</c:v>
                </c:pt>
                <c:pt idx="748">
                  <c:v>1.2181589706297413E-2</c:v>
                </c:pt>
                <c:pt idx="749">
                  <c:v>1.2181589706297413E-2</c:v>
                </c:pt>
                <c:pt idx="750">
                  <c:v>1.971168315957424E-2</c:v>
                </c:pt>
                <c:pt idx="751">
                  <c:v>1.3108062627326908E-2</c:v>
                </c:pt>
                <c:pt idx="752">
                  <c:v>1.3108062627326908E-2</c:v>
                </c:pt>
                <c:pt idx="753">
                  <c:v>1.6235439731655713E-2</c:v>
                </c:pt>
                <c:pt idx="754">
                  <c:v>1.8850933682937974E-2</c:v>
                </c:pt>
                <c:pt idx="755">
                  <c:v>1.3547560476949386E-2</c:v>
                </c:pt>
                <c:pt idx="756">
                  <c:v>1.3547560476949386E-2</c:v>
                </c:pt>
                <c:pt idx="757">
                  <c:v>1.6941655212805457E-2</c:v>
                </c:pt>
                <c:pt idx="758">
                  <c:v>1.3973241710901509E-2</c:v>
                </c:pt>
                <c:pt idx="759">
                  <c:v>1.3973241710901509E-2</c:v>
                </c:pt>
                <c:pt idx="760">
                  <c:v>1.7619587379360833E-2</c:v>
                </c:pt>
                <c:pt idx="761">
                  <c:v>1.4386332852605432E-2</c:v>
                </c:pt>
                <c:pt idx="762">
                  <c:v>1.4386332852605432E-2</c:v>
                </c:pt>
                <c:pt idx="763">
                  <c:v>1.0172673516484111E-2</c:v>
                </c:pt>
                <c:pt idx="764">
                  <c:v>1.0172673516484111E-2</c:v>
                </c:pt>
                <c:pt idx="765">
                  <c:v>1.0172673516484111E-2</c:v>
                </c:pt>
                <c:pt idx="766">
                  <c:v>1.0172673516484111E-2</c:v>
                </c:pt>
                <c:pt idx="767">
                  <c:v>1.0172673516484111E-2</c:v>
                </c:pt>
                <c:pt idx="768">
                  <c:v>1.0172673516484111E-2</c:v>
                </c:pt>
                <c:pt idx="769">
                  <c:v>1.0172673516484111E-2</c:v>
                </c:pt>
                <c:pt idx="770">
                  <c:v>1.0172673516484111E-2</c:v>
                </c:pt>
                <c:pt idx="771">
                  <c:v>2.0631244143933383E-2</c:v>
                </c:pt>
                <c:pt idx="772">
                  <c:v>2.1191470288678384E-2</c:v>
                </c:pt>
                <c:pt idx="773">
                  <c:v>1.8590188985670952E-2</c:v>
                </c:pt>
                <c:pt idx="774">
                  <c:v>1.073305061516314E-2</c:v>
                </c:pt>
                <c:pt idx="775">
                  <c:v>1.073305061516314E-2</c:v>
                </c:pt>
                <c:pt idx="776">
                  <c:v>1.073305061516314E-2</c:v>
                </c:pt>
                <c:pt idx="777">
                  <c:v>1.1265587625256418E-2</c:v>
                </c:pt>
                <c:pt idx="778">
                  <c:v>1.1265587625256418E-2</c:v>
                </c:pt>
                <c:pt idx="779">
                  <c:v>1.1265587625256418E-2</c:v>
                </c:pt>
                <c:pt idx="780">
                  <c:v>1.6295460046262509E-2</c:v>
                </c:pt>
                <c:pt idx="781">
                  <c:v>1.1774062747285119E-2</c:v>
                </c:pt>
                <c:pt idx="782">
                  <c:v>1.2261469838958291E-2</c:v>
                </c:pt>
                <c:pt idx="783">
                  <c:v>1.8003262573564854E-2</c:v>
                </c:pt>
                <c:pt idx="784">
                  <c:v>1.2730229049249685E-2</c:v>
                </c:pt>
                <c:pt idx="785">
                  <c:v>1.3182329865431117E-2</c:v>
                </c:pt>
                <c:pt idx="786">
                  <c:v>1.3182329865431117E-2</c:v>
                </c:pt>
                <c:pt idx="787">
                  <c:v>1.8954227243460783E-2</c:v>
                </c:pt>
                <c:pt idx="788">
                  <c:v>1.8954227243460783E-2</c:v>
                </c:pt>
                <c:pt idx="789">
                  <c:v>1.3619431328646356E-2</c:v>
                </c:pt>
                <c:pt idx="790">
                  <c:v>1.3619431328646356E-2</c:v>
                </c:pt>
                <c:pt idx="791">
                  <c:v>1.3619431328646356E-2</c:v>
                </c:pt>
                <c:pt idx="792">
                  <c:v>1.4454033616436181E-2</c:v>
                </c:pt>
                <c:pt idx="793">
                  <c:v>1.5243007113244438E-2</c:v>
                </c:pt>
                <c:pt idx="794">
                  <c:v>1.5622559165805619E-2</c:v>
                </c:pt>
                <c:pt idx="795">
                  <c:v>2.2617667604055633E-2</c:v>
                </c:pt>
                <c:pt idx="796">
                  <c:v>1.6355260100605264E-2</c:v>
                </c:pt>
                <c:pt idx="797">
                  <c:v>1.8057407846416768E-2</c:v>
                </c:pt>
                <c:pt idx="798">
                  <c:v>1.5306919373065674E-2</c:v>
                </c:pt>
                <c:pt idx="799">
                  <c:v>1.4919339518184329E-2</c:v>
                </c:pt>
                <c:pt idx="800">
                  <c:v>1.4112282366417676E-2</c:v>
                </c:pt>
                <c:pt idx="801">
                  <c:v>1.3690924897713326E-2</c:v>
                </c:pt>
                <c:pt idx="802">
                  <c:v>1.2806687568824082E-2</c:v>
                </c:pt>
                <c:pt idx="803">
                  <c:v>1.2340832931807991E-2</c:v>
                </c:pt>
                <c:pt idx="804">
                  <c:v>1.2340832931807991E-2</c:v>
                </c:pt>
                <c:pt idx="805">
                  <c:v>1.2340832931807991E-2</c:v>
                </c:pt>
                <c:pt idx="806">
                  <c:v>1.2340832931807991E-2</c:v>
                </c:pt>
                <c:pt idx="807">
                  <c:v>1.1351915229662494E-2</c:v>
                </c:pt>
                <c:pt idx="808">
                  <c:v>1.1351915229662494E-2</c:v>
                </c:pt>
                <c:pt idx="809">
                  <c:v>1.0823626487770476E-2</c:v>
                </c:pt>
                <c:pt idx="810">
                  <c:v>1.0823626487770476E-2</c:v>
                </c:pt>
                <c:pt idx="811">
                  <c:v>1.0823626487770476E-2</c:v>
                </c:pt>
                <c:pt idx="812">
                  <c:v>1.0823626487770476E-2</c:v>
                </c:pt>
                <c:pt idx="813">
                  <c:v>1.0268193673284994E-2</c:v>
                </c:pt>
                <c:pt idx="814">
                  <c:v>1.0268193673284994E-2</c:v>
                </c:pt>
                <c:pt idx="815">
                  <c:v>1.0268193673284994E-2</c:v>
                </c:pt>
                <c:pt idx="816">
                  <c:v>1.6114728468143647E-2</c:v>
                </c:pt>
                <c:pt idx="817">
                  <c:v>1.498463234443773E-2</c:v>
                </c:pt>
                <c:pt idx="818">
                  <c:v>1.3762047064079507E-2</c:v>
                </c:pt>
                <c:pt idx="819">
                  <c:v>1.3329623038903341E-2</c:v>
                </c:pt>
                <c:pt idx="820">
                  <c:v>1.2882692316615579E-2</c:v>
                </c:pt>
                <c:pt idx="821">
                  <c:v>1.2882692316615579E-2</c:v>
                </c:pt>
                <c:pt idx="822">
                  <c:v>1.2419688896663611E-2</c:v>
                </c:pt>
                <c:pt idx="823">
                  <c:v>1.1938742951216963E-2</c:v>
                </c:pt>
                <c:pt idx="824">
                  <c:v>1.143759127703714E-2</c:v>
                </c:pt>
                <c:pt idx="825">
                  <c:v>1.143759127703714E-2</c:v>
                </c:pt>
                <c:pt idx="826">
                  <c:v>1.5433949927732655E-2</c:v>
                </c:pt>
                <c:pt idx="827">
                  <c:v>1.0913450654393385E-2</c:v>
                </c:pt>
                <c:pt idx="828">
                  <c:v>1.0913450654393385E-2</c:v>
                </c:pt>
                <c:pt idx="829">
                  <c:v>2.3918337063015976E-2</c:v>
                </c:pt>
                <c:pt idx="830">
                  <c:v>1.5049641900626146E-2</c:v>
                </c:pt>
                <c:pt idx="831">
                  <c:v>1.5049641900626146E-2</c:v>
                </c:pt>
                <c:pt idx="832">
                  <c:v>1.4655259544013729E-2</c:v>
                </c:pt>
                <c:pt idx="833">
                  <c:v>1.0362833403620979E-2</c:v>
                </c:pt>
                <c:pt idx="834">
                  <c:v>1.0362833403620979E-2</c:v>
                </c:pt>
                <c:pt idx="835">
                  <c:v>1.0362833403620979E-2</c:v>
                </c:pt>
                <c:pt idx="836">
                  <c:v>1.0362833403620979E-2</c:v>
                </c:pt>
                <c:pt idx="837">
                  <c:v>1.8954227243460783E-2</c:v>
                </c:pt>
                <c:pt idx="838">
                  <c:v>1.3402662616001922E-2</c:v>
                </c:pt>
                <c:pt idx="839">
                  <c:v>1.3402662616001922E-2</c:v>
                </c:pt>
                <c:pt idx="840">
                  <c:v>2.4957007706794015E-2</c:v>
                </c:pt>
                <c:pt idx="841">
                  <c:v>1.6235439731655713E-2</c:v>
                </c:pt>
                <c:pt idx="842">
                  <c:v>1.8325734700889829E-2</c:v>
                </c:pt>
                <c:pt idx="843">
                  <c:v>1.5870551793984614E-2</c:v>
                </c:pt>
                <c:pt idx="844">
                  <c:v>1.2958251277224827E-2</c:v>
                </c:pt>
                <c:pt idx="845">
                  <c:v>1.9908804894817111E-2</c:v>
                </c:pt>
                <c:pt idx="846">
                  <c:v>1.7674908041006729E-2</c:v>
                </c:pt>
                <c:pt idx="847">
                  <c:v>1.6999182221174376E-2</c:v>
                </c:pt>
                <c:pt idx="848">
                  <c:v>1.4721723647097791E-2</c:v>
                </c:pt>
                <c:pt idx="849">
                  <c:v>1.4721723647097791E-2</c:v>
                </c:pt>
                <c:pt idx="850">
                  <c:v>1.20202370232182E-2</c:v>
                </c:pt>
                <c:pt idx="851">
                  <c:v>1.20202370232182E-2</c:v>
                </c:pt>
                <c:pt idx="852">
                  <c:v>1.6651039221442437E-2</c:v>
                </c:pt>
                <c:pt idx="853">
                  <c:v>1.4318311985246083E-2</c:v>
                </c:pt>
                <c:pt idx="854">
                  <c:v>1.4318311985246083E-2</c:v>
                </c:pt>
                <c:pt idx="855">
                  <c:v>1.152263030126667E-2</c:v>
                </c:pt>
                <c:pt idx="856">
                  <c:v>1.152263030126667E-2</c:v>
                </c:pt>
                <c:pt idx="857">
                  <c:v>1.152263030126667E-2</c:v>
                </c:pt>
                <c:pt idx="858">
                  <c:v>1.152263030126667E-2</c:v>
                </c:pt>
                <c:pt idx="859">
                  <c:v>1.152263030126667E-2</c:v>
                </c:pt>
                <c:pt idx="860">
                  <c:v>2.5074085789801276E-2</c:v>
                </c:pt>
                <c:pt idx="861">
                  <c:v>1.7396545635915209E-2</c:v>
                </c:pt>
                <c:pt idx="862">
                  <c:v>1.3475306305887383E-2</c:v>
                </c:pt>
                <c:pt idx="863">
                  <c:v>1.3475306305887383E-2</c:v>
                </c:pt>
                <c:pt idx="864">
                  <c:v>1.1002541525710875E-2</c:v>
                </c:pt>
                <c:pt idx="865">
                  <c:v>1.1002541525710875E-2</c:v>
                </c:pt>
                <c:pt idx="866">
                  <c:v>1.1002541525710875E-2</c:v>
                </c:pt>
                <c:pt idx="867">
                  <c:v>1.1002541525710875E-2</c:v>
                </c:pt>
                <c:pt idx="868">
                  <c:v>2.0297306004807534E-2</c:v>
                </c:pt>
                <c:pt idx="869">
                  <c:v>1.7056515207620922E-2</c:v>
                </c:pt>
                <c:pt idx="870">
                  <c:v>2.146610123032628E-2</c:v>
                </c:pt>
                <c:pt idx="871">
                  <c:v>2.146610123032628E-2</c:v>
                </c:pt>
                <c:pt idx="872">
                  <c:v>1.3033372203800965E-2</c:v>
                </c:pt>
                <c:pt idx="873">
                  <c:v>2.3630895962410192E-2</c:v>
                </c:pt>
                <c:pt idx="874">
                  <c:v>1.8111391248905939E-2</c:v>
                </c:pt>
                <c:pt idx="875">
                  <c:v>1.4787889030576035E-2</c:v>
                </c:pt>
                <c:pt idx="876">
                  <c:v>1.0456616612954476E-2</c:v>
                </c:pt>
                <c:pt idx="877">
                  <c:v>1.0456616612954476E-2</c:v>
                </c:pt>
                <c:pt idx="878">
                  <c:v>1.0456616612954476E-2</c:v>
                </c:pt>
                <c:pt idx="879">
                  <c:v>2.3129830650415514E-2</c:v>
                </c:pt>
                <c:pt idx="880">
                  <c:v>1.2575917539811358E-2</c:v>
                </c:pt>
                <c:pt idx="881">
                  <c:v>2.7022963379840094E-2</c:v>
                </c:pt>
                <c:pt idx="882">
                  <c:v>2.1511532183220428E-2</c:v>
                </c:pt>
                <c:pt idx="883">
                  <c:v>1.599310613745103E-2</c:v>
                </c:pt>
                <c:pt idx="884">
                  <c:v>2.123748873654914E-2</c:v>
                </c:pt>
                <c:pt idx="885">
                  <c:v>2.6141541532386188E-2</c:v>
                </c:pt>
                <c:pt idx="886">
                  <c:v>1.5622559165805619E-2</c:v>
                </c:pt>
                <c:pt idx="887">
                  <c:v>1.3973241710901509E-2</c:v>
                </c:pt>
                <c:pt idx="888">
                  <c:v>1.3973241710901509E-2</c:v>
                </c:pt>
                <c:pt idx="889">
                  <c:v>1.2101182294861039E-2</c:v>
                </c:pt>
                <c:pt idx="890">
                  <c:v>9.8805739689371719E-3</c:v>
                </c:pt>
                <c:pt idx="891">
                  <c:v>9.8805739689371719E-3</c:v>
                </c:pt>
                <c:pt idx="892">
                  <c:v>9.8805739689371719E-3</c:v>
                </c:pt>
                <c:pt idx="893">
                  <c:v>1.676789005308181E-2</c:v>
                </c:pt>
                <c:pt idx="894">
                  <c:v>1.676789005308181E-2</c:v>
                </c:pt>
                <c:pt idx="895">
                  <c:v>1.676789005308181E-2</c:v>
                </c:pt>
                <c:pt idx="896">
                  <c:v>1.3547560476949386E-2</c:v>
                </c:pt>
                <c:pt idx="897">
                  <c:v>1.3547560476949386E-2</c:v>
                </c:pt>
                <c:pt idx="898">
                  <c:v>2.12834076847239E-2</c:v>
                </c:pt>
                <c:pt idx="899">
                  <c:v>1.6414842301940132E-2</c:v>
                </c:pt>
                <c:pt idx="900">
                  <c:v>1.1607046303809666E-2</c:v>
                </c:pt>
                <c:pt idx="901">
                  <c:v>1.1607046303809666E-2</c:v>
                </c:pt>
                <c:pt idx="902">
                  <c:v>1.3108062627326908E-2</c:v>
                </c:pt>
                <c:pt idx="903">
                  <c:v>1.4454033616436181E-2</c:v>
                </c:pt>
                <c:pt idx="904">
                  <c:v>1.1090916772932027E-2</c:v>
                </c:pt>
                <c:pt idx="905">
                  <c:v>1.2653308532049937E-2</c:v>
                </c:pt>
                <c:pt idx="906">
                  <c:v>1.2653308532049937E-2</c:v>
                </c:pt>
                <c:pt idx="907">
                  <c:v>1.2653308532049937E-2</c:v>
                </c:pt>
                <c:pt idx="908">
                  <c:v>1.2653308532049937E-2</c:v>
                </c:pt>
                <c:pt idx="909">
                  <c:v>1.2653308532049937E-2</c:v>
                </c:pt>
                <c:pt idx="910">
                  <c:v>1.8272384559446117E-2</c:v>
                </c:pt>
                <c:pt idx="911">
                  <c:v>1.4919339518184329E-2</c:v>
                </c:pt>
                <c:pt idx="912">
                  <c:v>1.4919339518184329E-2</c:v>
                </c:pt>
                <c:pt idx="913">
                  <c:v>1.2181589706297413E-2</c:v>
                </c:pt>
                <c:pt idx="914">
                  <c:v>1.2181589706297413E-2</c:v>
                </c:pt>
                <c:pt idx="915">
                  <c:v>1.0549566144132577E-2</c:v>
                </c:pt>
                <c:pt idx="916">
                  <c:v>1.0549566144132577E-2</c:v>
                </c:pt>
                <c:pt idx="917">
                  <c:v>1.0549566144132577E-2</c:v>
                </c:pt>
                <c:pt idx="918">
                  <c:v>1.0549566144132577E-2</c:v>
                </c:pt>
                <c:pt idx="919">
                  <c:v>1.0549566144132577E-2</c:v>
                </c:pt>
                <c:pt idx="920">
                  <c:v>1.9908804894817111E-2</c:v>
                </c:pt>
                <c:pt idx="921">
                  <c:v>1.9908804894817111E-2</c:v>
                </c:pt>
                <c:pt idx="922">
                  <c:v>1.6883932199297222E-2</c:v>
                </c:pt>
                <c:pt idx="923">
                  <c:v>1.6883932199297222E-2</c:v>
                </c:pt>
                <c:pt idx="924">
                  <c:v>1.8642629679368583E-2</c:v>
                </c:pt>
                <c:pt idx="925">
                  <c:v>1.3182329865431117E-2</c:v>
                </c:pt>
                <c:pt idx="926">
                  <c:v>1.3182329865431117E-2</c:v>
                </c:pt>
                <c:pt idx="927">
                  <c:v>1.6533362558045741E-2</c:v>
                </c:pt>
                <c:pt idx="928">
                  <c:v>1.1690852780609908E-2</c:v>
                </c:pt>
                <c:pt idx="929">
                  <c:v>1.4112282366417676E-2</c:v>
                </c:pt>
                <c:pt idx="930">
                  <c:v>9.9788905593132769E-3</c:v>
                </c:pt>
                <c:pt idx="931">
                  <c:v>9.9788905593132769E-3</c:v>
                </c:pt>
                <c:pt idx="932">
                  <c:v>9.9788905593132769E-3</c:v>
                </c:pt>
                <c:pt idx="933">
                  <c:v>1.2730229049249685E-2</c:v>
                </c:pt>
                <c:pt idx="934">
                  <c:v>1.2730229049249685E-2</c:v>
                </c:pt>
                <c:pt idx="935">
                  <c:v>1.2730229049249685E-2</c:v>
                </c:pt>
                <c:pt idx="936">
                  <c:v>1.2730229049249685E-2</c:v>
                </c:pt>
                <c:pt idx="937">
                  <c:v>1.9662093940990361E-2</c:v>
                </c:pt>
                <c:pt idx="938">
                  <c:v>1.7674908041006729E-2</c:v>
                </c:pt>
                <c:pt idx="939">
                  <c:v>1.1178593368721207E-2</c:v>
                </c:pt>
                <c:pt idx="940">
                  <c:v>1.1178593368721207E-2</c:v>
                </c:pt>
                <c:pt idx="941">
                  <c:v>1.1178593368721207E-2</c:v>
                </c:pt>
                <c:pt idx="942">
                  <c:v>1.1178593368721207E-2</c:v>
                </c:pt>
                <c:pt idx="943">
                  <c:v>1.1178593368721207E-2</c:v>
                </c:pt>
                <c:pt idx="944">
                  <c:v>1.6592305214011151E-2</c:v>
                </c:pt>
                <c:pt idx="945">
                  <c:v>1.6592305214011151E-2</c:v>
                </c:pt>
                <c:pt idx="946">
                  <c:v>1.4588492638490541E-2</c:v>
                </c:pt>
                <c:pt idx="947">
                  <c:v>1.4588492638490541E-2</c:v>
                </c:pt>
                <c:pt idx="948">
                  <c:v>1.4588492638490541E-2</c:v>
                </c:pt>
                <c:pt idx="949">
                  <c:v>1.2261469838958291E-2</c:v>
                </c:pt>
                <c:pt idx="950">
                  <c:v>1.8057407846416768E-2</c:v>
                </c:pt>
                <c:pt idx="951">
                  <c:v>1.6235439731655713E-2</c:v>
                </c:pt>
                <c:pt idx="952">
                  <c:v>1.6235439731655713E-2</c:v>
                </c:pt>
                <c:pt idx="953">
                  <c:v>1.6235439731655713E-2</c:v>
                </c:pt>
                <c:pt idx="954">
                  <c:v>1.3256181030755048E-2</c:v>
                </c:pt>
                <c:pt idx="955">
                  <c:v>1.3256181030755048E-2</c:v>
                </c:pt>
                <c:pt idx="956">
                  <c:v>1.7730056094021732E-2</c:v>
                </c:pt>
                <c:pt idx="957">
                  <c:v>2.0678509370012584E-2</c:v>
                </c:pt>
                <c:pt idx="958">
                  <c:v>1.5049641900626146E-2</c:v>
                </c:pt>
                <c:pt idx="959">
                  <c:v>1.064170384236195E-2</c:v>
                </c:pt>
                <c:pt idx="960">
                  <c:v>1.064170384236195E-2</c:v>
                </c:pt>
                <c:pt idx="961">
                  <c:v>2.0393274889801822E-2</c:v>
                </c:pt>
                <c:pt idx="962">
                  <c:v>1.6651039221442437E-2</c:v>
                </c:pt>
                <c:pt idx="963">
                  <c:v>1.1774062747285119E-2</c:v>
                </c:pt>
                <c:pt idx="964">
                  <c:v>1.1774062747285119E-2</c:v>
                </c:pt>
                <c:pt idx="965">
                  <c:v>1.1774062747285119E-2</c:v>
                </c:pt>
                <c:pt idx="966">
                  <c:v>1.2806687568824082E-2</c:v>
                </c:pt>
                <c:pt idx="967">
                  <c:v>1.2806687568824082E-2</c:v>
                </c:pt>
                <c:pt idx="968">
                  <c:v>1.5497074730763597E-2</c:v>
                </c:pt>
                <c:pt idx="969">
                  <c:v>2.2487804324348996E-2</c:v>
                </c:pt>
                <c:pt idx="970">
                  <c:v>1.7056515207620922E-2</c:v>
                </c:pt>
                <c:pt idx="971">
                  <c:v>1.7452573303143388E-2</c:v>
                </c:pt>
                <c:pt idx="972">
                  <c:v>1.6709566780534053E-2</c:v>
                </c:pt>
                <c:pt idx="973">
                  <c:v>1.5114371841932265E-2</c:v>
                </c:pt>
                <c:pt idx="974">
                  <c:v>1.3329623038903341E-2</c:v>
                </c:pt>
                <c:pt idx="975">
                  <c:v>1.3329623038903341E-2</c:v>
                </c:pt>
                <c:pt idx="976">
                  <c:v>1.2340832931807991E-2</c:v>
                </c:pt>
                <c:pt idx="977">
                  <c:v>1.2340832931807991E-2</c:v>
                </c:pt>
                <c:pt idx="978">
                  <c:v>1.2340832931807991E-2</c:v>
                </c:pt>
                <c:pt idx="979">
                  <c:v>1.1265587625256418E-2</c:v>
                </c:pt>
                <c:pt idx="980">
                  <c:v>1.1265587625256418E-2</c:v>
                </c:pt>
                <c:pt idx="981">
                  <c:v>1.1265587625256418E-2</c:v>
                </c:pt>
                <c:pt idx="982">
                  <c:v>1.1265587625256418E-2</c:v>
                </c:pt>
                <c:pt idx="983">
                  <c:v>1.1265587625256418E-2</c:v>
                </c:pt>
                <c:pt idx="984">
                  <c:v>1.0076247894621511E-2</c:v>
                </c:pt>
                <c:pt idx="985">
                  <c:v>1.0076247894621511E-2</c:v>
                </c:pt>
                <c:pt idx="986">
                  <c:v>1.0076247894621511E-2</c:v>
                </c:pt>
                <c:pt idx="987">
                  <c:v>1.9210031353236123E-2</c:v>
                </c:pt>
                <c:pt idx="988">
                  <c:v>1.4721723647097791E-2</c:v>
                </c:pt>
                <c:pt idx="989">
                  <c:v>1.9562538395262112E-2</c:v>
                </c:pt>
                <c:pt idx="990">
                  <c:v>1.3832803556512041E-2</c:v>
                </c:pt>
                <c:pt idx="991">
                  <c:v>1.3832803556512041E-2</c:v>
                </c:pt>
                <c:pt idx="992">
                  <c:v>1.3832803556512041E-2</c:v>
                </c:pt>
                <c:pt idx="993">
                  <c:v>1.3832803556512041E-2</c:v>
                </c:pt>
                <c:pt idx="994">
                  <c:v>1.2882692316615579E-2</c:v>
                </c:pt>
                <c:pt idx="995">
                  <c:v>1.7508421680457267E-2</c:v>
                </c:pt>
                <c:pt idx="996">
                  <c:v>1.676789005308181E-2</c:v>
                </c:pt>
                <c:pt idx="997">
                  <c:v>1.599310613745103E-2</c:v>
                </c:pt>
                <c:pt idx="998">
                  <c:v>1.073305061516314E-2</c:v>
                </c:pt>
                <c:pt idx="999">
                  <c:v>1.073305061516314E-2</c:v>
                </c:pt>
                <c:pt idx="1000">
                  <c:v>2.0249150999824245E-2</c:v>
                </c:pt>
                <c:pt idx="1001">
                  <c:v>1.3402662616001922E-2</c:v>
                </c:pt>
                <c:pt idx="1002">
                  <c:v>1.3402662616001922E-2</c:v>
                </c:pt>
                <c:pt idx="1003">
                  <c:v>1.8272384559446117E-2</c:v>
                </c:pt>
                <c:pt idx="1004">
                  <c:v>1.5622559165805619E-2</c:v>
                </c:pt>
                <c:pt idx="1005">
                  <c:v>2.3506630968067627E-2</c:v>
                </c:pt>
                <c:pt idx="1006">
                  <c:v>1.2419688896663611E-2</c:v>
                </c:pt>
                <c:pt idx="1007">
                  <c:v>1.2419688896663611E-2</c:v>
                </c:pt>
                <c:pt idx="1008">
                  <c:v>1.4787889030576035E-2</c:v>
                </c:pt>
                <c:pt idx="1009">
                  <c:v>1.3903199958001213E-2</c:v>
                </c:pt>
                <c:pt idx="1010">
                  <c:v>1.3903199958001213E-2</c:v>
                </c:pt>
                <c:pt idx="1011">
                  <c:v>1.1351915229662494E-2</c:v>
                </c:pt>
                <c:pt idx="1012">
                  <c:v>1.1351915229662494E-2</c:v>
                </c:pt>
                <c:pt idx="1013">
                  <c:v>1.1351915229662494E-2</c:v>
                </c:pt>
                <c:pt idx="1014">
                  <c:v>1.1351915229662494E-2</c:v>
                </c:pt>
                <c:pt idx="1015">
                  <c:v>1.7227369373910287E-2</c:v>
                </c:pt>
                <c:pt idx="1016">
                  <c:v>1.2958251277224827E-2</c:v>
                </c:pt>
                <c:pt idx="1017">
                  <c:v>1.6474209013991416E-2</c:v>
                </c:pt>
                <c:pt idx="1018">
                  <c:v>1.0172673516484111E-2</c:v>
                </c:pt>
                <c:pt idx="1019">
                  <c:v>1.0172673516484111E-2</c:v>
                </c:pt>
                <c:pt idx="1020">
                  <c:v>1.0172673516484111E-2</c:v>
                </c:pt>
                <c:pt idx="1021">
                  <c:v>1.0172673516484111E-2</c:v>
                </c:pt>
                <c:pt idx="1022">
                  <c:v>1.0172673516484111E-2</c:v>
                </c:pt>
                <c:pt idx="1023">
                  <c:v>1.1938742951216963E-2</c:v>
                </c:pt>
                <c:pt idx="1024">
                  <c:v>1.1938742951216963E-2</c:v>
                </c:pt>
                <c:pt idx="1025">
                  <c:v>1.1938742951216963E-2</c:v>
                </c:pt>
                <c:pt idx="1026">
                  <c:v>2.1602107456170885E-2</c:v>
                </c:pt>
                <c:pt idx="1027">
                  <c:v>1.3475306305887383E-2</c:v>
                </c:pt>
                <c:pt idx="1028">
                  <c:v>1.3475306305887383E-2</c:v>
                </c:pt>
                <c:pt idx="1029">
                  <c:v>1.4853759686346883E-2</c:v>
                </c:pt>
                <c:pt idx="1030">
                  <c:v>1.4853759686346883E-2</c:v>
                </c:pt>
                <c:pt idx="1031">
                  <c:v>1.6533362558045741E-2</c:v>
                </c:pt>
                <c:pt idx="1032">
                  <c:v>1.6533362558045741E-2</c:v>
                </c:pt>
                <c:pt idx="1033">
                  <c:v>1.6533362558045741E-2</c:v>
                </c:pt>
                <c:pt idx="1034">
                  <c:v>1.3973241710901509E-2</c:v>
                </c:pt>
                <c:pt idx="1035">
                  <c:v>1.2498047332644495E-2</c:v>
                </c:pt>
                <c:pt idx="1036">
                  <c:v>1.0823626487770476E-2</c:v>
                </c:pt>
                <c:pt idx="1037">
                  <c:v>2.1960673151359817E-2</c:v>
                </c:pt>
                <c:pt idx="1038">
                  <c:v>2.0103993924002885E-2</c:v>
                </c:pt>
                <c:pt idx="1039">
                  <c:v>1.8057407846416768E-2</c:v>
                </c:pt>
                <c:pt idx="1040">
                  <c:v>1.4454033616436181E-2</c:v>
                </c:pt>
                <c:pt idx="1041">
                  <c:v>1.3033372203800965E-2</c:v>
                </c:pt>
                <c:pt idx="1042">
                  <c:v>1.3033372203800965E-2</c:v>
                </c:pt>
                <c:pt idx="1043">
                  <c:v>1.3033372203800965E-2</c:v>
                </c:pt>
                <c:pt idx="1044">
                  <c:v>1.3033372203800965E-2</c:v>
                </c:pt>
                <c:pt idx="1045">
                  <c:v>1.617519670486613E-2</c:v>
                </c:pt>
                <c:pt idx="1046">
                  <c:v>1.143759127703714E-2</c:v>
                </c:pt>
                <c:pt idx="1047">
                  <c:v>1.143759127703714E-2</c:v>
                </c:pt>
                <c:pt idx="1048">
                  <c:v>1.143759127703714E-2</c:v>
                </c:pt>
                <c:pt idx="1049">
                  <c:v>1.8799074069735792E-2</c:v>
                </c:pt>
                <c:pt idx="1050">
                  <c:v>1.4919339518184329E-2</c:v>
                </c:pt>
                <c:pt idx="1051">
                  <c:v>1.4919339518184329E-2</c:v>
                </c:pt>
                <c:pt idx="1052">
                  <c:v>1.3547560476949386E-2</c:v>
                </c:pt>
                <c:pt idx="1053">
                  <c:v>2.0488794264408219E-2</c:v>
                </c:pt>
                <c:pt idx="1054">
                  <c:v>1.8111391248905939E-2</c:v>
                </c:pt>
                <c:pt idx="1055">
                  <c:v>1.5370565881991659E-2</c:v>
                </c:pt>
                <c:pt idx="1056">
                  <c:v>1.9512570144063327E-2</c:v>
                </c:pt>
                <c:pt idx="1057">
                  <c:v>1.20202370232182E-2</c:v>
                </c:pt>
                <c:pt idx="1058">
                  <c:v>1.20202370232182E-2</c:v>
                </c:pt>
                <c:pt idx="1059">
                  <c:v>2.146610123032628E-2</c:v>
                </c:pt>
                <c:pt idx="1060">
                  <c:v>1.4521418753833247E-2</c:v>
                </c:pt>
                <c:pt idx="1061">
                  <c:v>1.2575917539811358E-2</c:v>
                </c:pt>
                <c:pt idx="1062">
                  <c:v>1.0268193673284994E-2</c:v>
                </c:pt>
                <c:pt idx="1063">
                  <c:v>1.0268193673284994E-2</c:v>
                </c:pt>
                <c:pt idx="1064">
                  <c:v>1.0268193673284994E-2</c:v>
                </c:pt>
                <c:pt idx="1065">
                  <c:v>1.0268193673284994E-2</c:v>
                </c:pt>
                <c:pt idx="1066">
                  <c:v>1.0268193673284994E-2</c:v>
                </c:pt>
                <c:pt idx="1067">
                  <c:v>1.0268193673284994E-2</c:v>
                </c:pt>
                <c:pt idx="1068">
                  <c:v>1.3108062627326908E-2</c:v>
                </c:pt>
                <c:pt idx="1069">
                  <c:v>1.3108062627326908E-2</c:v>
                </c:pt>
                <c:pt idx="1070">
                  <c:v>1.3108062627326908E-2</c:v>
                </c:pt>
                <c:pt idx="1071">
                  <c:v>1.7056515207620922E-2</c:v>
                </c:pt>
                <c:pt idx="1072">
                  <c:v>1.0913450654393385E-2</c:v>
                </c:pt>
                <c:pt idx="1073">
                  <c:v>1.0913450654393385E-2</c:v>
                </c:pt>
                <c:pt idx="1074">
                  <c:v>1.0913450654393385E-2</c:v>
                </c:pt>
                <c:pt idx="1075">
                  <c:v>1.0913450654393385E-2</c:v>
                </c:pt>
                <c:pt idx="1076">
                  <c:v>1.3619431328646356E-2</c:v>
                </c:pt>
                <c:pt idx="1077">
                  <c:v>1.7839840772142075E-2</c:v>
                </c:pt>
                <c:pt idx="1078">
                  <c:v>1.8218878194037419E-2</c:v>
                </c:pt>
                <c:pt idx="1079">
                  <c:v>1.152263030126667E-2</c:v>
                </c:pt>
                <c:pt idx="1080">
                  <c:v>1.152263030126667E-2</c:v>
                </c:pt>
                <c:pt idx="1081">
                  <c:v>1.152263030126667E-2</c:v>
                </c:pt>
                <c:pt idx="1082">
                  <c:v>1.152263030126667E-2</c:v>
                </c:pt>
                <c:pt idx="1083">
                  <c:v>2.0631244143933383E-2</c:v>
                </c:pt>
                <c:pt idx="1084">
                  <c:v>1.4588492638490541E-2</c:v>
                </c:pt>
                <c:pt idx="1085">
                  <c:v>1.4588492638490541E-2</c:v>
                </c:pt>
                <c:pt idx="1086">
                  <c:v>1.7113656122141656E-2</c:v>
                </c:pt>
                <c:pt idx="1087">
                  <c:v>1.2101182294861039E-2</c:v>
                </c:pt>
                <c:pt idx="1088">
                  <c:v>1.2101182294861039E-2</c:v>
                </c:pt>
                <c:pt idx="1089">
                  <c:v>1.2101182294861039E-2</c:v>
                </c:pt>
                <c:pt idx="1090">
                  <c:v>1.2101182294861039E-2</c:v>
                </c:pt>
                <c:pt idx="1091">
                  <c:v>1.2653308532049937E-2</c:v>
                </c:pt>
                <c:pt idx="1092">
                  <c:v>1.2653308532049937E-2</c:v>
                </c:pt>
                <c:pt idx="1093">
                  <c:v>2.0345347032968222E-2</c:v>
                </c:pt>
                <c:pt idx="1094">
                  <c:v>1.5931946807740134E-2</c:v>
                </c:pt>
                <c:pt idx="1095">
                  <c:v>1.5931946807740134E-2</c:v>
                </c:pt>
                <c:pt idx="1096">
                  <c:v>1.9005663504225886E-2</c:v>
                </c:pt>
                <c:pt idx="1097">
                  <c:v>1.3690924897713326E-2</c:v>
                </c:pt>
                <c:pt idx="1098">
                  <c:v>1.418129149367631E-2</c:v>
                </c:pt>
                <c:pt idx="1099">
                  <c:v>2.2574462850939222E-2</c:v>
                </c:pt>
                <c:pt idx="1100">
                  <c:v>1.4655259544013729E-2</c:v>
                </c:pt>
                <c:pt idx="1101">
                  <c:v>1.0362833403620979E-2</c:v>
                </c:pt>
                <c:pt idx="1102">
                  <c:v>1.0362833403620979E-2</c:v>
                </c:pt>
                <c:pt idx="1103">
                  <c:v>1.0362833403620979E-2</c:v>
                </c:pt>
                <c:pt idx="1104">
                  <c:v>1.8325734700889829E-2</c:v>
                </c:pt>
                <c:pt idx="1105">
                  <c:v>1.8694923273476868E-2</c:v>
                </c:pt>
                <c:pt idx="1106">
                  <c:v>1.1002541525710875E-2</c:v>
                </c:pt>
                <c:pt idx="1107">
                  <c:v>1.1607046303809666E-2</c:v>
                </c:pt>
                <c:pt idx="1108">
                  <c:v>1.1607046303809666E-2</c:v>
                </c:pt>
                <c:pt idx="1109">
                  <c:v>1.2181589706297413E-2</c:v>
                </c:pt>
                <c:pt idx="1110">
                  <c:v>1.2181589706297413E-2</c:v>
                </c:pt>
                <c:pt idx="1111">
                  <c:v>1.2181589706297413E-2</c:v>
                </c:pt>
                <c:pt idx="1112">
                  <c:v>1.2181589706297413E-2</c:v>
                </c:pt>
                <c:pt idx="1113">
                  <c:v>1.7619587379360833E-2</c:v>
                </c:pt>
                <c:pt idx="1114">
                  <c:v>1.2730229049249685E-2</c:v>
                </c:pt>
                <c:pt idx="1115">
                  <c:v>1.2730229049249685E-2</c:v>
                </c:pt>
                <c:pt idx="1116">
                  <c:v>1.2730229049249685E-2</c:v>
                </c:pt>
                <c:pt idx="1117">
                  <c:v>1.2730229049249685E-2</c:v>
                </c:pt>
                <c:pt idx="1118">
                  <c:v>1.8378929978823861E-2</c:v>
                </c:pt>
                <c:pt idx="1119">
                  <c:v>2.2660789983728731E-2</c:v>
                </c:pt>
                <c:pt idx="1120">
                  <c:v>1.3256181030755048E-2</c:v>
                </c:pt>
                <c:pt idx="1121">
                  <c:v>1.3256181030755048E-2</c:v>
                </c:pt>
                <c:pt idx="1122">
                  <c:v>1.3256181030755048E-2</c:v>
                </c:pt>
                <c:pt idx="1123">
                  <c:v>1.3762047064079507E-2</c:v>
                </c:pt>
                <c:pt idx="1124">
                  <c:v>1.4249966430407084E-2</c:v>
                </c:pt>
                <c:pt idx="1125">
                  <c:v>1.4721723647097791E-2</c:v>
                </c:pt>
                <c:pt idx="1126">
                  <c:v>1.4721723647097791E-2</c:v>
                </c:pt>
                <c:pt idx="1127">
                  <c:v>1.5178825745600604E-2</c:v>
                </c:pt>
                <c:pt idx="1128">
                  <c:v>1.6054032476698388E-2</c:v>
                </c:pt>
                <c:pt idx="1129">
                  <c:v>1.6474209013991416E-2</c:v>
                </c:pt>
                <c:pt idx="1130">
                  <c:v>1.7283945451900005E-2</c:v>
                </c:pt>
                <c:pt idx="1131">
                  <c:v>1.843197173407184E-2</c:v>
                </c:pt>
                <c:pt idx="1132">
                  <c:v>2.3045260602533341E-2</c:v>
                </c:pt>
                <c:pt idx="1133">
                  <c:v>1.8484861288220043E-2</c:v>
                </c:pt>
                <c:pt idx="1134">
                  <c:v>1.7340336940883466E-2</c:v>
                </c:pt>
                <c:pt idx="1135">
                  <c:v>1.7340336940883466E-2</c:v>
                </c:pt>
                <c:pt idx="1136">
                  <c:v>1.6941655212805457E-2</c:v>
                </c:pt>
                <c:pt idx="1137">
                  <c:v>1.6114728468143647E-2</c:v>
                </c:pt>
                <c:pt idx="1138">
                  <c:v>1.5684924919431714E-2</c:v>
                </c:pt>
                <c:pt idx="1139">
                  <c:v>1.5684924919431714E-2</c:v>
                </c:pt>
                <c:pt idx="1140">
                  <c:v>1.4787889030576035E-2</c:v>
                </c:pt>
                <c:pt idx="1141">
                  <c:v>1.3832803556512041E-2</c:v>
                </c:pt>
                <c:pt idx="1142">
                  <c:v>1.3832803556512041E-2</c:v>
                </c:pt>
                <c:pt idx="1143">
                  <c:v>1.3329623038903341E-2</c:v>
                </c:pt>
                <c:pt idx="1144">
                  <c:v>1.3329623038903341E-2</c:v>
                </c:pt>
                <c:pt idx="1145">
                  <c:v>1.2806687568824082E-2</c:v>
                </c:pt>
                <c:pt idx="1146">
                  <c:v>1.2806687568824082E-2</c:v>
                </c:pt>
                <c:pt idx="1147">
                  <c:v>1.2806687568824082E-2</c:v>
                </c:pt>
                <c:pt idx="1148">
                  <c:v>1.2261469838958291E-2</c:v>
                </c:pt>
                <c:pt idx="1149">
                  <c:v>1.2261469838958291E-2</c:v>
                </c:pt>
                <c:pt idx="1150">
                  <c:v>1.2261469838958291E-2</c:v>
                </c:pt>
                <c:pt idx="1151">
                  <c:v>1.2261469838958291E-2</c:v>
                </c:pt>
                <c:pt idx="1152">
                  <c:v>1.1690852780609908E-2</c:v>
                </c:pt>
                <c:pt idx="1153">
                  <c:v>1.1090916772932027E-2</c:v>
                </c:pt>
                <c:pt idx="1154">
                  <c:v>1.1090916772932027E-2</c:v>
                </c:pt>
                <c:pt idx="1155">
                  <c:v>1.1090916772932027E-2</c:v>
                </c:pt>
                <c:pt idx="1156">
                  <c:v>1.1090916772932027E-2</c:v>
                </c:pt>
                <c:pt idx="1157">
                  <c:v>1.0456616612954476E-2</c:v>
                </c:pt>
                <c:pt idx="1158">
                  <c:v>1.0456616612954476E-2</c:v>
                </c:pt>
                <c:pt idx="1159">
                  <c:v>1.0456616612954476E-2</c:v>
                </c:pt>
                <c:pt idx="1160">
                  <c:v>1.5747043677062776E-2</c:v>
                </c:pt>
                <c:pt idx="1161">
                  <c:v>1.5306919373065674E-2</c:v>
                </c:pt>
                <c:pt idx="1162">
                  <c:v>1.4386332852605432E-2</c:v>
                </c:pt>
                <c:pt idx="1163">
                  <c:v>2.4642080167146477E-2</c:v>
                </c:pt>
                <c:pt idx="1164">
                  <c:v>1.3903199958001213E-2</c:v>
                </c:pt>
                <c:pt idx="1165">
                  <c:v>1.3903199958001213E-2</c:v>
                </c:pt>
                <c:pt idx="1166">
                  <c:v>1.3402662616001922E-2</c:v>
                </c:pt>
                <c:pt idx="1167">
                  <c:v>1.8218878194037419E-2</c:v>
                </c:pt>
                <c:pt idx="1168">
                  <c:v>1.8218878194037419E-2</c:v>
                </c:pt>
                <c:pt idx="1169">
                  <c:v>1.2882692316615579E-2</c:v>
                </c:pt>
                <c:pt idx="1170">
                  <c:v>1.2340832931807991E-2</c:v>
                </c:pt>
                <c:pt idx="1171">
                  <c:v>2.4403217532313174E-2</c:v>
                </c:pt>
                <c:pt idx="1172">
                  <c:v>2.4121555133440456E-2</c:v>
                </c:pt>
                <c:pt idx="1173">
                  <c:v>1.1774062747285119E-2</c:v>
                </c:pt>
                <c:pt idx="1174">
                  <c:v>1.1774062747285119E-2</c:v>
                </c:pt>
                <c:pt idx="1175">
                  <c:v>1.1774062747285119E-2</c:v>
                </c:pt>
                <c:pt idx="1176">
                  <c:v>1.6235439731655713E-2</c:v>
                </c:pt>
                <c:pt idx="1177">
                  <c:v>1.1178593368721207E-2</c:v>
                </c:pt>
                <c:pt idx="1178">
                  <c:v>1.1178593368721207E-2</c:v>
                </c:pt>
                <c:pt idx="1179">
                  <c:v>1.1178593368721207E-2</c:v>
                </c:pt>
                <c:pt idx="1180">
                  <c:v>1.1178593368721207E-2</c:v>
                </c:pt>
                <c:pt idx="1181">
                  <c:v>2.173726273166178E-2</c:v>
                </c:pt>
                <c:pt idx="1182">
                  <c:v>2.1420573923018559E-2</c:v>
                </c:pt>
                <c:pt idx="1183">
                  <c:v>2.3877485902433927E-2</c:v>
                </c:pt>
                <c:pt idx="1184">
                  <c:v>1.0549566144132577E-2</c:v>
                </c:pt>
                <c:pt idx="1185">
                  <c:v>1.0549566144132577E-2</c:v>
                </c:pt>
                <c:pt idx="1186">
                  <c:v>1.0549566144132577E-2</c:v>
                </c:pt>
                <c:pt idx="1187">
                  <c:v>1.0549566144132577E-2</c:v>
                </c:pt>
                <c:pt idx="1188">
                  <c:v>1.0549566144132577E-2</c:v>
                </c:pt>
                <c:pt idx="1189">
                  <c:v>1.789448053491622E-2</c:v>
                </c:pt>
                <c:pt idx="1190">
                  <c:v>1.4454033616436181E-2</c:v>
                </c:pt>
                <c:pt idx="1191">
                  <c:v>1.4454033616436181E-2</c:v>
                </c:pt>
                <c:pt idx="1192">
                  <c:v>2.2703830459324989E-2</c:v>
                </c:pt>
                <c:pt idx="1193">
                  <c:v>1.3973241710901509E-2</c:v>
                </c:pt>
                <c:pt idx="1194">
                  <c:v>1.3973241710901509E-2</c:v>
                </c:pt>
                <c:pt idx="1195">
                  <c:v>9.8805739689371719E-3</c:v>
                </c:pt>
                <c:pt idx="1196">
                  <c:v>9.8805739689371719E-3</c:v>
                </c:pt>
                <c:pt idx="1197">
                  <c:v>9.8805739689371719E-3</c:v>
                </c:pt>
                <c:pt idx="1198">
                  <c:v>9.8805739689371719E-3</c:v>
                </c:pt>
                <c:pt idx="1199">
                  <c:v>1.3475306305887383E-2</c:v>
                </c:pt>
                <c:pt idx="1200">
                  <c:v>1.6295460046262509E-2</c:v>
                </c:pt>
                <c:pt idx="1201">
                  <c:v>1.2958251277224827E-2</c:v>
                </c:pt>
                <c:pt idx="1202">
                  <c:v>1.2958251277224827E-2</c:v>
                </c:pt>
                <c:pt idx="1203">
                  <c:v>1.5433949927732655E-2</c:v>
                </c:pt>
                <c:pt idx="1204">
                  <c:v>1.5433949927732655E-2</c:v>
                </c:pt>
                <c:pt idx="1205">
                  <c:v>1.5433949927732655E-2</c:v>
                </c:pt>
                <c:pt idx="1206">
                  <c:v>1.756409247811622E-2</c:v>
                </c:pt>
                <c:pt idx="1207">
                  <c:v>1.2419688896663611E-2</c:v>
                </c:pt>
                <c:pt idx="1208">
                  <c:v>1.498463234443773E-2</c:v>
                </c:pt>
                <c:pt idx="1209">
                  <c:v>1.498463234443773E-2</c:v>
                </c:pt>
                <c:pt idx="1210">
                  <c:v>1.498463234443773E-2</c:v>
                </c:pt>
                <c:pt idx="1211">
                  <c:v>1.498463234443773E-2</c:v>
                </c:pt>
                <c:pt idx="1212">
                  <c:v>1.4521418753833247E-2</c:v>
                </c:pt>
                <c:pt idx="1213">
                  <c:v>1.1856688762724606E-2</c:v>
                </c:pt>
                <c:pt idx="1214">
                  <c:v>1.1856688762724606E-2</c:v>
                </c:pt>
                <c:pt idx="1215">
                  <c:v>2.4323075386372742E-2</c:v>
                </c:pt>
                <c:pt idx="1216">
                  <c:v>1.4042934121841863E-2</c:v>
                </c:pt>
                <c:pt idx="1217">
                  <c:v>1.5931946807740134E-2</c:v>
                </c:pt>
                <c:pt idx="1218">
                  <c:v>1.1265587625256418E-2</c:v>
                </c:pt>
                <c:pt idx="1219">
                  <c:v>1.1265587625256418E-2</c:v>
                </c:pt>
                <c:pt idx="1220">
                  <c:v>1.1265587625256418E-2</c:v>
                </c:pt>
                <c:pt idx="1221">
                  <c:v>1.1265587625256418E-2</c:v>
                </c:pt>
                <c:pt idx="1222">
                  <c:v>1.1265587625256418E-2</c:v>
                </c:pt>
                <c:pt idx="1223">
                  <c:v>2.3465063064688388E-2</c:v>
                </c:pt>
                <c:pt idx="1224">
                  <c:v>1.3547560476949386E-2</c:v>
                </c:pt>
                <c:pt idx="1225">
                  <c:v>1.3547560476949386E-2</c:v>
                </c:pt>
                <c:pt idx="1226">
                  <c:v>1.3547560476949386E-2</c:v>
                </c:pt>
                <c:pt idx="1227">
                  <c:v>1.3547560476949386E-2</c:v>
                </c:pt>
                <c:pt idx="1228">
                  <c:v>1.7227369373910287E-2</c:v>
                </c:pt>
                <c:pt idx="1229">
                  <c:v>1.9908804894817111E-2</c:v>
                </c:pt>
                <c:pt idx="1230">
                  <c:v>1.843197173407184E-2</c:v>
                </c:pt>
                <c:pt idx="1231">
                  <c:v>1.68260111634146E-2</c:v>
                </c:pt>
                <c:pt idx="1232">
                  <c:v>1.68260111634146E-2</c:v>
                </c:pt>
                <c:pt idx="1233">
                  <c:v>1.5049641900626146E-2</c:v>
                </c:pt>
                <c:pt idx="1234">
                  <c:v>1.5049641900626146E-2</c:v>
                </c:pt>
                <c:pt idx="1235">
                  <c:v>1.5049641900626146E-2</c:v>
                </c:pt>
                <c:pt idx="1236">
                  <c:v>1.3033372203800965E-2</c:v>
                </c:pt>
                <c:pt idx="1237">
                  <c:v>1.064170384236195E-2</c:v>
                </c:pt>
                <c:pt idx="1238">
                  <c:v>1.064170384236195E-2</c:v>
                </c:pt>
                <c:pt idx="1239">
                  <c:v>1.064170384236195E-2</c:v>
                </c:pt>
                <c:pt idx="1240">
                  <c:v>1.064170384236195E-2</c:v>
                </c:pt>
                <c:pt idx="1241">
                  <c:v>1.064170384236195E-2</c:v>
                </c:pt>
                <c:pt idx="1242">
                  <c:v>2.3506630968067627E-2</c:v>
                </c:pt>
                <c:pt idx="1243">
                  <c:v>1.9210031353236123E-2</c:v>
                </c:pt>
                <c:pt idx="1244">
                  <c:v>1.2498047332644495E-2</c:v>
                </c:pt>
                <c:pt idx="1245">
                  <c:v>1.2498047332644495E-2</c:v>
                </c:pt>
                <c:pt idx="1246">
                  <c:v>1.2498047332644495E-2</c:v>
                </c:pt>
                <c:pt idx="1247">
                  <c:v>1.599310613745103E-2</c:v>
                </c:pt>
                <c:pt idx="1248">
                  <c:v>1.4112282366417676E-2</c:v>
                </c:pt>
                <c:pt idx="1249">
                  <c:v>9.9788905593132769E-3</c:v>
                </c:pt>
                <c:pt idx="1250">
                  <c:v>9.9788905593132769E-3</c:v>
                </c:pt>
                <c:pt idx="1251">
                  <c:v>9.9788905593132769E-3</c:v>
                </c:pt>
                <c:pt idx="1252">
                  <c:v>9.9788905593132769E-3</c:v>
                </c:pt>
                <c:pt idx="1253">
                  <c:v>9.9788905593132769E-3</c:v>
                </c:pt>
                <c:pt idx="1254">
                  <c:v>9.9788905593132769E-3</c:v>
                </c:pt>
                <c:pt idx="1255">
                  <c:v>9.9788905593132769E-3</c:v>
                </c:pt>
                <c:pt idx="1256">
                  <c:v>1.5559943446233484E-2</c:v>
                </c:pt>
                <c:pt idx="1257">
                  <c:v>1.6883932199297222E-2</c:v>
                </c:pt>
                <c:pt idx="1258">
                  <c:v>1.1938742951216963E-2</c:v>
                </c:pt>
                <c:pt idx="1259">
                  <c:v>1.1938742951216963E-2</c:v>
                </c:pt>
                <c:pt idx="1260">
                  <c:v>1.1938742951216963E-2</c:v>
                </c:pt>
                <c:pt idx="1261">
                  <c:v>1.1938742951216963E-2</c:v>
                </c:pt>
                <c:pt idx="1262">
                  <c:v>1.3619431328646356E-2</c:v>
                </c:pt>
                <c:pt idx="1263">
                  <c:v>1.5114371841932265E-2</c:v>
                </c:pt>
                <c:pt idx="1264">
                  <c:v>1.3108062627326908E-2</c:v>
                </c:pt>
                <c:pt idx="1265">
                  <c:v>1.1351915229662494E-2</c:v>
                </c:pt>
                <c:pt idx="1266">
                  <c:v>1.1351915229662494E-2</c:v>
                </c:pt>
                <c:pt idx="1267">
                  <c:v>1.1351915229662494E-2</c:v>
                </c:pt>
                <c:pt idx="1268">
                  <c:v>1.9311404254236417E-2</c:v>
                </c:pt>
                <c:pt idx="1269">
                  <c:v>1.8165214224171961E-2</c:v>
                </c:pt>
                <c:pt idx="1270">
                  <c:v>1.5622559165805619E-2</c:v>
                </c:pt>
                <c:pt idx="1271">
                  <c:v>1.2575917539811358E-2</c:v>
                </c:pt>
                <c:pt idx="1272">
                  <c:v>1.2575917539811358E-2</c:v>
                </c:pt>
                <c:pt idx="1273">
                  <c:v>2.2444349589397696E-2</c:v>
                </c:pt>
                <c:pt idx="1274">
                  <c:v>1.8590188985670952E-2</c:v>
                </c:pt>
                <c:pt idx="1275">
                  <c:v>1.073305061516314E-2</c:v>
                </c:pt>
                <c:pt idx="1276">
                  <c:v>1.7396545635915209E-2</c:v>
                </c:pt>
                <c:pt idx="1277">
                  <c:v>2.2789667553608558E-2</c:v>
                </c:pt>
                <c:pt idx="1278">
                  <c:v>1.6114728468143647E-2</c:v>
                </c:pt>
                <c:pt idx="1279">
                  <c:v>1.9005663504225886E-2</c:v>
                </c:pt>
                <c:pt idx="1280">
                  <c:v>1.6999182221174376E-2</c:v>
                </c:pt>
                <c:pt idx="1281">
                  <c:v>1.20202370232182E-2</c:v>
                </c:pt>
                <c:pt idx="1282">
                  <c:v>1.20202370232182E-2</c:v>
                </c:pt>
                <c:pt idx="1283">
                  <c:v>1.20202370232182E-2</c:v>
                </c:pt>
                <c:pt idx="1284">
                  <c:v>2.9707519372693766E-2</c:v>
                </c:pt>
                <c:pt idx="1285">
                  <c:v>2.2832465089059294E-2</c:v>
                </c:pt>
                <c:pt idx="1286">
                  <c:v>1.3182329865431117E-2</c:v>
                </c:pt>
                <c:pt idx="1287">
                  <c:v>1.0076247894621511E-2</c:v>
                </c:pt>
                <c:pt idx="1288">
                  <c:v>1.0076247894621511E-2</c:v>
                </c:pt>
                <c:pt idx="1289">
                  <c:v>1.0076247894621511E-2</c:v>
                </c:pt>
                <c:pt idx="1290">
                  <c:v>1.0076247894621511E-2</c:v>
                </c:pt>
                <c:pt idx="1291">
                  <c:v>1.0076247894621511E-2</c:v>
                </c:pt>
                <c:pt idx="1292">
                  <c:v>1.0076247894621511E-2</c:v>
                </c:pt>
                <c:pt idx="1293">
                  <c:v>1.0076247894621511E-2</c:v>
                </c:pt>
                <c:pt idx="1294">
                  <c:v>1.143759127703714E-2</c:v>
                </c:pt>
                <c:pt idx="1295">
                  <c:v>1.143759127703714E-2</c:v>
                </c:pt>
                <c:pt idx="1296">
                  <c:v>1.143759127703714E-2</c:v>
                </c:pt>
                <c:pt idx="1297">
                  <c:v>1.143759127703714E-2</c:v>
                </c:pt>
                <c:pt idx="1298">
                  <c:v>1.143759127703714E-2</c:v>
                </c:pt>
                <c:pt idx="1299">
                  <c:v>1.143759127703714E-2</c:v>
                </c:pt>
                <c:pt idx="1300">
                  <c:v>1.143759127703714E-2</c:v>
                </c:pt>
                <c:pt idx="1301">
                  <c:v>1.789448053491622E-2</c:v>
                </c:pt>
                <c:pt idx="1302">
                  <c:v>1.2653308532049937E-2</c:v>
                </c:pt>
                <c:pt idx="1303">
                  <c:v>1.2653308532049937E-2</c:v>
                </c:pt>
                <c:pt idx="1304">
                  <c:v>1.2653308532049937E-2</c:v>
                </c:pt>
                <c:pt idx="1305">
                  <c:v>1.2653308532049937E-2</c:v>
                </c:pt>
                <c:pt idx="1306">
                  <c:v>1.2653308532049937E-2</c:v>
                </c:pt>
                <c:pt idx="1307">
                  <c:v>1.2653308532049937E-2</c:v>
                </c:pt>
                <c:pt idx="1308">
                  <c:v>2.7524094128159014E-2</c:v>
                </c:pt>
                <c:pt idx="1309">
                  <c:v>1.4787889030576035E-2</c:v>
                </c:pt>
                <c:pt idx="1310">
                  <c:v>1.5747043677062776E-2</c:v>
                </c:pt>
                <c:pt idx="1311">
                  <c:v>1.5747043677062776E-2</c:v>
                </c:pt>
                <c:pt idx="1312">
                  <c:v>1.7508421680457267E-2</c:v>
                </c:pt>
                <c:pt idx="1313">
                  <c:v>1.9108120653640676E-2</c:v>
                </c:pt>
                <c:pt idx="1314">
                  <c:v>2.480004383706861E-2</c:v>
                </c:pt>
                <c:pt idx="1315">
                  <c:v>1.7113656122141656E-2</c:v>
                </c:pt>
                <c:pt idx="1316">
                  <c:v>1.4318311985246083E-2</c:v>
                </c:pt>
                <c:pt idx="1317">
                  <c:v>1.3256181030755048E-2</c:v>
                </c:pt>
                <c:pt idx="1318">
                  <c:v>1.2101182294861039E-2</c:v>
                </c:pt>
                <c:pt idx="1319">
                  <c:v>1.2101182294861039E-2</c:v>
                </c:pt>
                <c:pt idx="1320">
                  <c:v>1.2101182294861039E-2</c:v>
                </c:pt>
                <c:pt idx="1321">
                  <c:v>1.0823626487770476E-2</c:v>
                </c:pt>
                <c:pt idx="1322">
                  <c:v>1.0823626487770476E-2</c:v>
                </c:pt>
                <c:pt idx="1323">
                  <c:v>1.0823626487770476E-2</c:v>
                </c:pt>
                <c:pt idx="1324">
                  <c:v>1.0823626487770476E-2</c:v>
                </c:pt>
                <c:pt idx="1325">
                  <c:v>1.0823626487770476E-2</c:v>
                </c:pt>
                <c:pt idx="1326">
                  <c:v>1.0823626487770476E-2</c:v>
                </c:pt>
                <c:pt idx="1327">
                  <c:v>2.3918337063015976E-2</c:v>
                </c:pt>
                <c:pt idx="1328">
                  <c:v>1.8378929978823861E-2</c:v>
                </c:pt>
                <c:pt idx="1329">
                  <c:v>1.756409247811622E-2</c:v>
                </c:pt>
                <c:pt idx="1330">
                  <c:v>1.4853759686346883E-2</c:v>
                </c:pt>
                <c:pt idx="1331">
                  <c:v>1.3832803556512041E-2</c:v>
                </c:pt>
                <c:pt idx="1332">
                  <c:v>1.3832803556512041E-2</c:v>
                </c:pt>
                <c:pt idx="1333">
                  <c:v>1.3832803556512041E-2</c:v>
                </c:pt>
                <c:pt idx="1334">
                  <c:v>2.2703830459324989E-2</c:v>
                </c:pt>
                <c:pt idx="1335">
                  <c:v>1.2730229049249685E-2</c:v>
                </c:pt>
                <c:pt idx="1336">
                  <c:v>1.2730229049249685E-2</c:v>
                </c:pt>
                <c:pt idx="1337">
                  <c:v>1.2730229049249685E-2</c:v>
                </c:pt>
                <c:pt idx="1338">
                  <c:v>1.2730229049249685E-2</c:v>
                </c:pt>
                <c:pt idx="1339">
                  <c:v>1.2730229049249685E-2</c:v>
                </c:pt>
                <c:pt idx="1340">
                  <c:v>1.9210031353236123E-2</c:v>
                </c:pt>
                <c:pt idx="1341">
                  <c:v>1.5370565881991659E-2</c:v>
                </c:pt>
                <c:pt idx="1342">
                  <c:v>1.0172673516484111E-2</c:v>
                </c:pt>
                <c:pt idx="1343">
                  <c:v>1.0172673516484111E-2</c:v>
                </c:pt>
                <c:pt idx="1344">
                  <c:v>1.0172673516484111E-2</c:v>
                </c:pt>
                <c:pt idx="1345">
                  <c:v>1.0172673516484111E-2</c:v>
                </c:pt>
                <c:pt idx="1346">
                  <c:v>1.0172673516484111E-2</c:v>
                </c:pt>
                <c:pt idx="1347">
                  <c:v>1.676789005308181E-2</c:v>
                </c:pt>
                <c:pt idx="1348">
                  <c:v>1.8850933682937974E-2</c:v>
                </c:pt>
                <c:pt idx="1349">
                  <c:v>1.3329623038903341E-2</c:v>
                </c:pt>
                <c:pt idx="1350">
                  <c:v>1.3329623038903341E-2</c:v>
                </c:pt>
                <c:pt idx="1351">
                  <c:v>1.3329623038903341E-2</c:v>
                </c:pt>
                <c:pt idx="1352">
                  <c:v>1.3329623038903341E-2</c:v>
                </c:pt>
                <c:pt idx="1353">
                  <c:v>1.3329623038903341E-2</c:v>
                </c:pt>
                <c:pt idx="1354">
                  <c:v>1.4919339518184329E-2</c:v>
                </c:pt>
                <c:pt idx="1355">
                  <c:v>1.2181589706297413E-2</c:v>
                </c:pt>
                <c:pt idx="1356">
                  <c:v>1.6355260100605264E-2</c:v>
                </c:pt>
                <c:pt idx="1357">
                  <c:v>1.3903199958001213E-2</c:v>
                </c:pt>
                <c:pt idx="1358">
                  <c:v>1.3903199958001213E-2</c:v>
                </c:pt>
                <c:pt idx="1359">
                  <c:v>1.3903199958001213E-2</c:v>
                </c:pt>
                <c:pt idx="1360">
                  <c:v>2.2487804324348996E-2</c:v>
                </c:pt>
                <c:pt idx="1361">
                  <c:v>1.7674908041006729E-2</c:v>
                </c:pt>
                <c:pt idx="1362">
                  <c:v>2.3465063064688388E-2</c:v>
                </c:pt>
                <c:pt idx="1363">
                  <c:v>1.5433949927732655E-2</c:v>
                </c:pt>
                <c:pt idx="1364">
                  <c:v>1.0913450654393385E-2</c:v>
                </c:pt>
                <c:pt idx="1365">
                  <c:v>1.0913450654393385E-2</c:v>
                </c:pt>
                <c:pt idx="1366">
                  <c:v>1.2806687568824082E-2</c:v>
                </c:pt>
                <c:pt idx="1367">
                  <c:v>2.4121555133440456E-2</c:v>
                </c:pt>
                <c:pt idx="1368">
                  <c:v>1.5931946807740134E-2</c:v>
                </c:pt>
                <c:pt idx="1369">
                  <c:v>1.5931946807740134E-2</c:v>
                </c:pt>
                <c:pt idx="1370">
                  <c:v>1.3402662616001922E-2</c:v>
                </c:pt>
                <c:pt idx="1371">
                  <c:v>1.1607046303809666E-2</c:v>
                </c:pt>
                <c:pt idx="1372">
                  <c:v>1.1607046303809666E-2</c:v>
                </c:pt>
                <c:pt idx="1373">
                  <c:v>1.1607046303809666E-2</c:v>
                </c:pt>
                <c:pt idx="1374">
                  <c:v>2.5383654128340476E-2</c:v>
                </c:pt>
                <c:pt idx="1375">
                  <c:v>1.5497074730763597E-2</c:v>
                </c:pt>
                <c:pt idx="1376">
                  <c:v>1.9761147937874344E-2</c:v>
                </c:pt>
                <c:pt idx="1377">
                  <c:v>1.3973241710901509E-2</c:v>
                </c:pt>
                <c:pt idx="1378">
                  <c:v>1.3973241710901509E-2</c:v>
                </c:pt>
                <c:pt idx="1379">
                  <c:v>1.2261469838958291E-2</c:v>
                </c:pt>
                <c:pt idx="1380">
                  <c:v>1.599310613745103E-2</c:v>
                </c:pt>
                <c:pt idx="1381">
                  <c:v>2.1602107456170885E-2</c:v>
                </c:pt>
                <c:pt idx="1382">
                  <c:v>1.4521418753833247E-2</c:v>
                </c:pt>
                <c:pt idx="1383">
                  <c:v>1.0268193673284994E-2</c:v>
                </c:pt>
                <c:pt idx="1384">
                  <c:v>1.0268193673284994E-2</c:v>
                </c:pt>
                <c:pt idx="1385">
                  <c:v>1.0268193673284994E-2</c:v>
                </c:pt>
                <c:pt idx="1386">
                  <c:v>1.0268193673284994E-2</c:v>
                </c:pt>
                <c:pt idx="1387">
                  <c:v>1.6474209013991416E-2</c:v>
                </c:pt>
                <c:pt idx="1388">
                  <c:v>2.0913233225908951E-2</c:v>
                </c:pt>
                <c:pt idx="1389">
                  <c:v>1.2882692316615579E-2</c:v>
                </c:pt>
                <c:pt idx="1390">
                  <c:v>1.2882692316615579E-2</c:v>
                </c:pt>
                <c:pt idx="1391">
                  <c:v>1.2882692316615579E-2</c:v>
                </c:pt>
                <c:pt idx="1392">
                  <c:v>1.5049641900626146E-2</c:v>
                </c:pt>
                <c:pt idx="1393">
                  <c:v>1.9056960934917627E-2</c:v>
                </c:pt>
                <c:pt idx="1394">
                  <c:v>1.3475306305887383E-2</c:v>
                </c:pt>
                <c:pt idx="1395">
                  <c:v>1.3475306305887383E-2</c:v>
                </c:pt>
                <c:pt idx="1396">
                  <c:v>1.1002541525710875E-2</c:v>
                </c:pt>
                <c:pt idx="1397">
                  <c:v>1.1002541525710875E-2</c:v>
                </c:pt>
                <c:pt idx="1398">
                  <c:v>1.6054032476698388E-2</c:v>
                </c:pt>
                <c:pt idx="1399">
                  <c:v>1.6533362558045741E-2</c:v>
                </c:pt>
                <c:pt idx="1400">
                  <c:v>1.1690852780609908E-2</c:v>
                </c:pt>
                <c:pt idx="1401">
                  <c:v>1.1690852780609908E-2</c:v>
                </c:pt>
                <c:pt idx="1402">
                  <c:v>1.1690852780609908E-2</c:v>
                </c:pt>
                <c:pt idx="1403">
                  <c:v>1.4588492638490541E-2</c:v>
                </c:pt>
                <c:pt idx="1404">
                  <c:v>1.4588492638490541E-2</c:v>
                </c:pt>
                <c:pt idx="1405">
                  <c:v>1.9108120653640676E-2</c:v>
                </c:pt>
                <c:pt idx="1406">
                  <c:v>1.5114371841932265E-2</c:v>
                </c:pt>
                <c:pt idx="1407">
                  <c:v>1.5114371841932265E-2</c:v>
                </c:pt>
                <c:pt idx="1408">
                  <c:v>1.2340832931807991E-2</c:v>
                </c:pt>
                <c:pt idx="1409">
                  <c:v>1.2340832931807991E-2</c:v>
                </c:pt>
                <c:pt idx="1410">
                  <c:v>1.2340832931807991E-2</c:v>
                </c:pt>
                <c:pt idx="1411">
                  <c:v>1.2340832931807991E-2</c:v>
                </c:pt>
                <c:pt idx="1412">
                  <c:v>1.789448053491622E-2</c:v>
                </c:pt>
                <c:pt idx="1413">
                  <c:v>1.789448053491622E-2</c:v>
                </c:pt>
                <c:pt idx="1414">
                  <c:v>1.789448053491622E-2</c:v>
                </c:pt>
                <c:pt idx="1415">
                  <c:v>1.8325734700889829E-2</c:v>
                </c:pt>
                <c:pt idx="1416">
                  <c:v>1.8325734700889829E-2</c:v>
                </c:pt>
                <c:pt idx="1417">
                  <c:v>2.2789667553608558E-2</c:v>
                </c:pt>
                <c:pt idx="1418">
                  <c:v>1.6114728468143647E-2</c:v>
                </c:pt>
                <c:pt idx="1419">
                  <c:v>1.4112282366417676E-2</c:v>
                </c:pt>
                <c:pt idx="1420">
                  <c:v>1.4655259544013729E-2</c:v>
                </c:pt>
                <c:pt idx="1421">
                  <c:v>1.0362833403620979E-2</c:v>
                </c:pt>
                <c:pt idx="1422">
                  <c:v>1.0362833403620979E-2</c:v>
                </c:pt>
                <c:pt idx="1423">
                  <c:v>1.0362833403620979E-2</c:v>
                </c:pt>
                <c:pt idx="1424">
                  <c:v>1.0362833403620979E-2</c:v>
                </c:pt>
                <c:pt idx="1425">
                  <c:v>1.0362833403620979E-2</c:v>
                </c:pt>
                <c:pt idx="1426">
                  <c:v>1.5178825745600604E-2</c:v>
                </c:pt>
                <c:pt idx="1427">
                  <c:v>1.5178825745600604E-2</c:v>
                </c:pt>
                <c:pt idx="1428">
                  <c:v>1.1090916772932027E-2</c:v>
                </c:pt>
                <c:pt idx="1429">
                  <c:v>1.1090916772932027E-2</c:v>
                </c:pt>
                <c:pt idx="1430">
                  <c:v>1.1090916772932027E-2</c:v>
                </c:pt>
                <c:pt idx="1431">
                  <c:v>1.1090916772932027E-2</c:v>
                </c:pt>
                <c:pt idx="1432">
                  <c:v>1.1090916772932027E-2</c:v>
                </c:pt>
                <c:pt idx="1433">
                  <c:v>1.617519670486613E-2</c:v>
                </c:pt>
                <c:pt idx="1434">
                  <c:v>2.5727466460171152E-2</c:v>
                </c:pt>
                <c:pt idx="1435">
                  <c:v>1.6651039221442437E-2</c:v>
                </c:pt>
                <c:pt idx="1436">
                  <c:v>1.1774062747285119E-2</c:v>
                </c:pt>
                <c:pt idx="1437">
                  <c:v>1.1774062747285119E-2</c:v>
                </c:pt>
                <c:pt idx="1438">
                  <c:v>1.1774062747285119E-2</c:v>
                </c:pt>
                <c:pt idx="1439">
                  <c:v>1.7113656122141656E-2</c:v>
                </c:pt>
                <c:pt idx="1440">
                  <c:v>1.2419688896663611E-2</c:v>
                </c:pt>
                <c:pt idx="1441">
                  <c:v>1.2419688896663611E-2</c:v>
                </c:pt>
                <c:pt idx="1442">
                  <c:v>1.8850933682937974E-2</c:v>
                </c:pt>
                <c:pt idx="1443">
                  <c:v>1.8850933682937974E-2</c:v>
                </c:pt>
                <c:pt idx="1444">
                  <c:v>1.3619431328646356E-2</c:v>
                </c:pt>
                <c:pt idx="1445">
                  <c:v>2.0055374762323244E-2</c:v>
                </c:pt>
                <c:pt idx="1446">
                  <c:v>2.044109037136068E-2</c:v>
                </c:pt>
                <c:pt idx="1447">
                  <c:v>1.4721723647097791E-2</c:v>
                </c:pt>
                <c:pt idx="1448">
                  <c:v>1.5243007113244438E-2</c:v>
                </c:pt>
                <c:pt idx="1449">
                  <c:v>1.5243007113244438E-2</c:v>
                </c:pt>
                <c:pt idx="1450">
                  <c:v>1.6235439731655713E-2</c:v>
                </c:pt>
                <c:pt idx="1451">
                  <c:v>2.2703830459324989E-2</c:v>
                </c:pt>
                <c:pt idx="1452">
                  <c:v>2.200508305142175E-2</c:v>
                </c:pt>
                <c:pt idx="1453">
                  <c:v>2.0152495789243021E-2</c:v>
                </c:pt>
                <c:pt idx="1454">
                  <c:v>1.8111391248905939E-2</c:v>
                </c:pt>
                <c:pt idx="1455">
                  <c:v>1.7227369373910287E-2</c:v>
                </c:pt>
                <c:pt idx="1456">
                  <c:v>1.3690924897713326E-2</c:v>
                </c:pt>
                <c:pt idx="1457">
                  <c:v>1.3690924897713326E-2</c:v>
                </c:pt>
                <c:pt idx="1458">
                  <c:v>1.3690924897713326E-2</c:v>
                </c:pt>
                <c:pt idx="1459">
                  <c:v>1.3108062627326908E-2</c:v>
                </c:pt>
                <c:pt idx="1460">
                  <c:v>1.3108062627326908E-2</c:v>
                </c:pt>
                <c:pt idx="1461">
                  <c:v>1.2498047332644495E-2</c:v>
                </c:pt>
                <c:pt idx="1462">
                  <c:v>1.2498047332644495E-2</c:v>
                </c:pt>
                <c:pt idx="1463">
                  <c:v>1.2498047332644495E-2</c:v>
                </c:pt>
                <c:pt idx="1464">
                  <c:v>1.2498047332644495E-2</c:v>
                </c:pt>
                <c:pt idx="1465">
                  <c:v>1.2498047332644495E-2</c:v>
                </c:pt>
                <c:pt idx="1466">
                  <c:v>1.2498047332644495E-2</c:v>
                </c:pt>
                <c:pt idx="1467">
                  <c:v>1.2498047332644495E-2</c:v>
                </c:pt>
                <c:pt idx="1468">
                  <c:v>1.1856688762724606E-2</c:v>
                </c:pt>
                <c:pt idx="1469">
                  <c:v>1.1178593368721207E-2</c:v>
                </c:pt>
                <c:pt idx="1470">
                  <c:v>1.1178593368721207E-2</c:v>
                </c:pt>
                <c:pt idx="1471">
                  <c:v>1.1178593368721207E-2</c:v>
                </c:pt>
                <c:pt idx="1472">
                  <c:v>1.1178593368721207E-2</c:v>
                </c:pt>
                <c:pt idx="1473">
                  <c:v>1.1178593368721207E-2</c:v>
                </c:pt>
                <c:pt idx="1474">
                  <c:v>1.0456616612954476E-2</c:v>
                </c:pt>
                <c:pt idx="1475">
                  <c:v>1.0456616612954476E-2</c:v>
                </c:pt>
                <c:pt idx="1476">
                  <c:v>1.0456616612954476E-2</c:v>
                </c:pt>
                <c:pt idx="1477">
                  <c:v>1.0456616612954476E-2</c:v>
                </c:pt>
                <c:pt idx="1478">
                  <c:v>1.0456616612954476E-2</c:v>
                </c:pt>
                <c:pt idx="1479">
                  <c:v>1.0456616612954476E-2</c:v>
                </c:pt>
                <c:pt idx="1480">
                  <c:v>1.0456616612954476E-2</c:v>
                </c:pt>
                <c:pt idx="1481">
                  <c:v>2.0959862566352263E-2</c:v>
                </c:pt>
                <c:pt idx="1482">
                  <c:v>1.9005663504225886E-2</c:v>
                </c:pt>
                <c:pt idx="1483">
                  <c:v>1.8590188985670952E-2</c:v>
                </c:pt>
                <c:pt idx="1484">
                  <c:v>1.7730056094021732E-2</c:v>
                </c:pt>
                <c:pt idx="1485">
                  <c:v>2.3129830650415514E-2</c:v>
                </c:pt>
                <c:pt idx="1486">
                  <c:v>1.5870551793984614E-2</c:v>
                </c:pt>
                <c:pt idx="1487">
                  <c:v>2.5422085117990014E-2</c:v>
                </c:pt>
                <c:pt idx="1488">
                  <c:v>1.9462473604038074E-2</c:v>
                </c:pt>
                <c:pt idx="1489">
                  <c:v>1.3762047064079507E-2</c:v>
                </c:pt>
                <c:pt idx="1490">
                  <c:v>2.3506630968067627E-2</c:v>
                </c:pt>
                <c:pt idx="1491">
                  <c:v>1.3182329865431117E-2</c:v>
                </c:pt>
                <c:pt idx="1492">
                  <c:v>1.3182329865431117E-2</c:v>
                </c:pt>
                <c:pt idx="1493">
                  <c:v>1.3182329865431117E-2</c:v>
                </c:pt>
                <c:pt idx="1494">
                  <c:v>1.7340336940883466E-2</c:v>
                </c:pt>
                <c:pt idx="1495">
                  <c:v>1.1938742951216963E-2</c:v>
                </c:pt>
                <c:pt idx="1496">
                  <c:v>2.8431340865191179E-2</c:v>
                </c:pt>
                <c:pt idx="1497">
                  <c:v>1.6414842301940132E-2</c:v>
                </c:pt>
                <c:pt idx="1498">
                  <c:v>1.1265587625256418E-2</c:v>
                </c:pt>
                <c:pt idx="1499">
                  <c:v>1.1265587625256418E-2</c:v>
                </c:pt>
                <c:pt idx="1500">
                  <c:v>1.1265587625256418E-2</c:v>
                </c:pt>
                <c:pt idx="1501">
                  <c:v>1.1265587625256418E-2</c:v>
                </c:pt>
                <c:pt idx="1502">
                  <c:v>1.8694923273476868E-2</c:v>
                </c:pt>
                <c:pt idx="1503">
                  <c:v>1.4919339518184329E-2</c:v>
                </c:pt>
                <c:pt idx="1504">
                  <c:v>1.4919339518184329E-2</c:v>
                </c:pt>
                <c:pt idx="1505">
                  <c:v>1.0549566144132577E-2</c:v>
                </c:pt>
                <c:pt idx="1506">
                  <c:v>1.0549566144132577E-2</c:v>
                </c:pt>
                <c:pt idx="1507">
                  <c:v>1.0549566144132577E-2</c:v>
                </c:pt>
                <c:pt idx="1508">
                  <c:v>1.0549566144132577E-2</c:v>
                </c:pt>
                <c:pt idx="1509">
                  <c:v>1.0549566144132577E-2</c:v>
                </c:pt>
                <c:pt idx="1510">
                  <c:v>2.5537031077704934E-2</c:v>
                </c:pt>
                <c:pt idx="1511">
                  <c:v>1.7839840772142075E-2</c:v>
                </c:pt>
                <c:pt idx="1512">
                  <c:v>1.7396545635915209E-2</c:v>
                </c:pt>
                <c:pt idx="1513">
                  <c:v>1.9957781118626554E-2</c:v>
                </c:pt>
                <c:pt idx="1514">
                  <c:v>1.3832803556512041E-2</c:v>
                </c:pt>
                <c:pt idx="1515">
                  <c:v>1.3832803556512041E-2</c:v>
                </c:pt>
                <c:pt idx="1516">
                  <c:v>1.3832803556512041E-2</c:v>
                </c:pt>
                <c:pt idx="1517">
                  <c:v>1.3832803556512041E-2</c:v>
                </c:pt>
                <c:pt idx="1518">
                  <c:v>1.8747070998966744E-2</c:v>
                </c:pt>
                <c:pt idx="1519">
                  <c:v>1.3256181030755048E-2</c:v>
                </c:pt>
                <c:pt idx="1520">
                  <c:v>1.3256181030755048E-2</c:v>
                </c:pt>
                <c:pt idx="1521">
                  <c:v>1.7452573303143388E-2</c:v>
                </c:pt>
                <c:pt idx="1522">
                  <c:v>1.498463234443773E-2</c:v>
                </c:pt>
                <c:pt idx="1523">
                  <c:v>2.4363179412594825E-2</c:v>
                </c:pt>
                <c:pt idx="1524">
                  <c:v>1.9210031353236123E-2</c:v>
                </c:pt>
                <c:pt idx="1525">
                  <c:v>2.0819661243234398E-2</c:v>
                </c:pt>
                <c:pt idx="1526">
                  <c:v>1.6999182221174376E-2</c:v>
                </c:pt>
                <c:pt idx="1527">
                  <c:v>1.6999182221174376E-2</c:v>
                </c:pt>
                <c:pt idx="1528">
                  <c:v>1.20202370232182E-2</c:v>
                </c:pt>
                <c:pt idx="1529">
                  <c:v>1.20202370232182E-2</c:v>
                </c:pt>
                <c:pt idx="1530">
                  <c:v>1.20202370232182E-2</c:v>
                </c:pt>
                <c:pt idx="1531">
                  <c:v>1.20202370232182E-2</c:v>
                </c:pt>
                <c:pt idx="1532">
                  <c:v>1.20202370232182E-2</c:v>
                </c:pt>
                <c:pt idx="1533">
                  <c:v>1.20202370232182E-2</c:v>
                </c:pt>
                <c:pt idx="1534">
                  <c:v>2.3713377525449213E-2</c:v>
                </c:pt>
                <c:pt idx="1535">
                  <c:v>1.4454033616436181E-2</c:v>
                </c:pt>
                <c:pt idx="1536">
                  <c:v>1.4454033616436181E-2</c:v>
                </c:pt>
                <c:pt idx="1537">
                  <c:v>1.4454033616436181E-2</c:v>
                </c:pt>
                <c:pt idx="1538">
                  <c:v>1.4454033616436181E-2</c:v>
                </c:pt>
                <c:pt idx="1539">
                  <c:v>1.9662093940990361E-2</c:v>
                </c:pt>
                <c:pt idx="1540">
                  <c:v>1.6054032476698388E-2</c:v>
                </c:pt>
                <c:pt idx="1541">
                  <c:v>1.6054032476698388E-2</c:v>
                </c:pt>
                <c:pt idx="1542">
                  <c:v>1.3903199958001213E-2</c:v>
                </c:pt>
                <c:pt idx="1543">
                  <c:v>1.3903199958001213E-2</c:v>
                </c:pt>
                <c:pt idx="1544">
                  <c:v>1.1351915229662494E-2</c:v>
                </c:pt>
                <c:pt idx="1545">
                  <c:v>1.1351915229662494E-2</c:v>
                </c:pt>
                <c:pt idx="1546">
                  <c:v>1.1351915229662494E-2</c:v>
                </c:pt>
                <c:pt idx="1547">
                  <c:v>1.1351915229662494E-2</c:v>
                </c:pt>
                <c:pt idx="1548">
                  <c:v>1.1351915229662494E-2</c:v>
                </c:pt>
                <c:pt idx="1549">
                  <c:v>1.1351915229662494E-2</c:v>
                </c:pt>
                <c:pt idx="1550">
                  <c:v>1.1351915229662494E-2</c:v>
                </c:pt>
                <c:pt idx="1551">
                  <c:v>1.1351915229662494E-2</c:v>
                </c:pt>
                <c:pt idx="1552">
                  <c:v>2.0866499685432374E-2</c:v>
                </c:pt>
                <c:pt idx="1553">
                  <c:v>1.9260784496780699E-2</c:v>
                </c:pt>
                <c:pt idx="1554">
                  <c:v>2.0488794264408219E-2</c:v>
                </c:pt>
                <c:pt idx="1555">
                  <c:v>1.3329623038903341E-2</c:v>
                </c:pt>
                <c:pt idx="1556">
                  <c:v>1.5049641900626146E-2</c:v>
                </c:pt>
                <c:pt idx="1557">
                  <c:v>1.064170384236195E-2</c:v>
                </c:pt>
                <c:pt idx="1558">
                  <c:v>1.064170384236195E-2</c:v>
                </c:pt>
                <c:pt idx="1559">
                  <c:v>1.064170384236195E-2</c:v>
                </c:pt>
                <c:pt idx="1560">
                  <c:v>1.064170384236195E-2</c:v>
                </c:pt>
                <c:pt idx="1561">
                  <c:v>1.064170384236195E-2</c:v>
                </c:pt>
                <c:pt idx="1562">
                  <c:v>1.6592305214011151E-2</c:v>
                </c:pt>
                <c:pt idx="1563">
                  <c:v>1.8003262573564854E-2</c:v>
                </c:pt>
                <c:pt idx="1564">
                  <c:v>1.2730229049249685E-2</c:v>
                </c:pt>
                <c:pt idx="1565">
                  <c:v>1.4521418753833247E-2</c:v>
                </c:pt>
                <c:pt idx="1566">
                  <c:v>1.4521418753833247E-2</c:v>
                </c:pt>
                <c:pt idx="1567">
                  <c:v>2.7022963379840094E-2</c:v>
                </c:pt>
                <c:pt idx="1568">
                  <c:v>2.3836564731139806E-2</c:v>
                </c:pt>
                <c:pt idx="1569">
                  <c:v>2.5803247085153004E-2</c:v>
                </c:pt>
                <c:pt idx="1570">
                  <c:v>2.2444349589397696E-2</c:v>
                </c:pt>
                <c:pt idx="1571">
                  <c:v>1.3973241710901509E-2</c:v>
                </c:pt>
                <c:pt idx="1572">
                  <c:v>1.3973241710901509E-2</c:v>
                </c:pt>
                <c:pt idx="1573">
                  <c:v>1.2101182294861039E-2</c:v>
                </c:pt>
                <c:pt idx="1574">
                  <c:v>1.2101182294861039E-2</c:v>
                </c:pt>
                <c:pt idx="1575">
                  <c:v>9.8805739689371719E-3</c:v>
                </c:pt>
                <c:pt idx="1576">
                  <c:v>9.8805739689371719E-3</c:v>
                </c:pt>
                <c:pt idx="1577">
                  <c:v>9.8805739689371719E-3</c:v>
                </c:pt>
                <c:pt idx="1578">
                  <c:v>9.8805739689371719E-3</c:v>
                </c:pt>
                <c:pt idx="1579">
                  <c:v>9.8805739689371719E-3</c:v>
                </c:pt>
                <c:pt idx="1580">
                  <c:v>9.8805739689371719E-3</c:v>
                </c:pt>
                <c:pt idx="1581">
                  <c:v>9.8805739689371719E-3</c:v>
                </c:pt>
                <c:pt idx="1582">
                  <c:v>9.8805739689371719E-3</c:v>
                </c:pt>
                <c:pt idx="1583">
                  <c:v>1.3402662616001922E-2</c:v>
                </c:pt>
                <c:pt idx="1584">
                  <c:v>1.143759127703714E-2</c:v>
                </c:pt>
                <c:pt idx="1585">
                  <c:v>1.143759127703714E-2</c:v>
                </c:pt>
                <c:pt idx="1586">
                  <c:v>1.143759127703714E-2</c:v>
                </c:pt>
                <c:pt idx="1587">
                  <c:v>1.8537599944001618E-2</c:v>
                </c:pt>
                <c:pt idx="1588">
                  <c:v>2.2531175250512837E-2</c:v>
                </c:pt>
                <c:pt idx="1589">
                  <c:v>1.5684924919431714E-2</c:v>
                </c:pt>
                <c:pt idx="1590">
                  <c:v>1.2806687568824082E-2</c:v>
                </c:pt>
                <c:pt idx="1591">
                  <c:v>1.2806687568824082E-2</c:v>
                </c:pt>
                <c:pt idx="1592">
                  <c:v>1.2806687568824082E-2</c:v>
                </c:pt>
                <c:pt idx="1593">
                  <c:v>1.9005663504225886E-2</c:v>
                </c:pt>
                <c:pt idx="1594">
                  <c:v>1.5178825745600604E-2</c:v>
                </c:pt>
                <c:pt idx="1595">
                  <c:v>1.073305061516314E-2</c:v>
                </c:pt>
                <c:pt idx="1596">
                  <c:v>1.073305061516314E-2</c:v>
                </c:pt>
                <c:pt idx="1597">
                  <c:v>1.073305061516314E-2</c:v>
                </c:pt>
                <c:pt idx="1598">
                  <c:v>1.6235439731655713E-2</c:v>
                </c:pt>
                <c:pt idx="1599">
                  <c:v>2.0297306004807534E-2</c:v>
                </c:pt>
                <c:pt idx="1600">
                  <c:v>1.7227369373910287E-2</c:v>
                </c:pt>
                <c:pt idx="1601">
                  <c:v>1.2181589706297413E-2</c:v>
                </c:pt>
                <c:pt idx="1602">
                  <c:v>1.2181589706297413E-2</c:v>
                </c:pt>
                <c:pt idx="1603">
                  <c:v>1.8165214224171961E-2</c:v>
                </c:pt>
                <c:pt idx="1604">
                  <c:v>1.3475306305887383E-2</c:v>
                </c:pt>
                <c:pt idx="1605">
                  <c:v>1.3475306305887383E-2</c:v>
                </c:pt>
                <c:pt idx="1606">
                  <c:v>1.4655259544013729E-2</c:v>
                </c:pt>
                <c:pt idx="1607">
                  <c:v>1.4655259544013729E-2</c:v>
                </c:pt>
                <c:pt idx="1608">
                  <c:v>2.6029265244569118E-2</c:v>
                </c:pt>
                <c:pt idx="1609">
                  <c:v>2.226968273538367E-2</c:v>
                </c:pt>
                <c:pt idx="1610">
                  <c:v>1.5747043677062776E-2</c:v>
                </c:pt>
                <c:pt idx="1611">
                  <c:v>1.9512570144063327E-2</c:v>
                </c:pt>
                <c:pt idx="1612">
                  <c:v>1.9108120653640676E-2</c:v>
                </c:pt>
                <c:pt idx="1613">
                  <c:v>1.5243007113244438E-2</c:v>
                </c:pt>
                <c:pt idx="1614">
                  <c:v>1.4112282366417676E-2</c:v>
                </c:pt>
                <c:pt idx="1615">
                  <c:v>1.2882692316615579E-2</c:v>
                </c:pt>
                <c:pt idx="1616">
                  <c:v>1.2882692316615579E-2</c:v>
                </c:pt>
                <c:pt idx="1617">
                  <c:v>1.2882692316615579E-2</c:v>
                </c:pt>
                <c:pt idx="1618">
                  <c:v>1.152263030126667E-2</c:v>
                </c:pt>
                <c:pt idx="1619">
                  <c:v>1.152263030126667E-2</c:v>
                </c:pt>
                <c:pt idx="1620">
                  <c:v>9.9788905593132769E-3</c:v>
                </c:pt>
                <c:pt idx="1621">
                  <c:v>9.9788905593132769E-3</c:v>
                </c:pt>
                <c:pt idx="1622">
                  <c:v>9.9788905593132769E-3</c:v>
                </c:pt>
                <c:pt idx="1623">
                  <c:v>9.9788905593132769E-3</c:v>
                </c:pt>
                <c:pt idx="1624">
                  <c:v>9.9788905593132769E-3</c:v>
                </c:pt>
                <c:pt idx="1625">
                  <c:v>2.0393274889801822E-2</c:v>
                </c:pt>
                <c:pt idx="1626">
                  <c:v>1.68260111634146E-2</c:v>
                </c:pt>
                <c:pt idx="1627">
                  <c:v>2.3087584349121244E-2</c:v>
                </c:pt>
                <c:pt idx="1628">
                  <c:v>1.5808918350299475E-2</c:v>
                </c:pt>
                <c:pt idx="1629">
                  <c:v>1.5808918350299475E-2</c:v>
                </c:pt>
                <c:pt idx="1630">
                  <c:v>1.3547560476949386E-2</c:v>
                </c:pt>
                <c:pt idx="1631">
                  <c:v>1.3547560476949386E-2</c:v>
                </c:pt>
                <c:pt idx="1632">
                  <c:v>1.2261469838958291E-2</c:v>
                </c:pt>
                <c:pt idx="1633">
                  <c:v>1.2261469838958291E-2</c:v>
                </c:pt>
                <c:pt idx="1634">
                  <c:v>1.2261469838958291E-2</c:v>
                </c:pt>
                <c:pt idx="1635">
                  <c:v>1.2261469838958291E-2</c:v>
                </c:pt>
                <c:pt idx="1636">
                  <c:v>1.6355260100605264E-2</c:v>
                </c:pt>
                <c:pt idx="1637">
                  <c:v>1.5306919373065674E-2</c:v>
                </c:pt>
                <c:pt idx="1638">
                  <c:v>1.0823626487770476E-2</c:v>
                </c:pt>
                <c:pt idx="1639">
                  <c:v>1.0823626487770476E-2</c:v>
                </c:pt>
                <c:pt idx="1640">
                  <c:v>1.418129149367631E-2</c:v>
                </c:pt>
                <c:pt idx="1641">
                  <c:v>1.418129149367631E-2</c:v>
                </c:pt>
                <c:pt idx="1642">
                  <c:v>1.8325734700889829E-2</c:v>
                </c:pt>
                <c:pt idx="1643">
                  <c:v>1.7396545635915209E-2</c:v>
                </c:pt>
                <c:pt idx="1644">
                  <c:v>1.4787889030576035E-2</c:v>
                </c:pt>
                <c:pt idx="1645">
                  <c:v>1.1607046303809666E-2</c:v>
                </c:pt>
                <c:pt idx="1646">
                  <c:v>1.1607046303809666E-2</c:v>
                </c:pt>
                <c:pt idx="1647">
                  <c:v>1.3619431328646356E-2</c:v>
                </c:pt>
                <c:pt idx="1648">
                  <c:v>1.6941655212805457E-2</c:v>
                </c:pt>
                <c:pt idx="1649">
                  <c:v>2.2137778222245049E-2</c:v>
                </c:pt>
                <c:pt idx="1650">
                  <c:v>1.2340832931807991E-2</c:v>
                </c:pt>
                <c:pt idx="1651">
                  <c:v>1.2340832931807991E-2</c:v>
                </c:pt>
                <c:pt idx="1652">
                  <c:v>1.2340832931807991E-2</c:v>
                </c:pt>
                <c:pt idx="1653">
                  <c:v>1.2340832931807991E-2</c:v>
                </c:pt>
                <c:pt idx="1654">
                  <c:v>1.0076247894621511E-2</c:v>
                </c:pt>
                <c:pt idx="1655">
                  <c:v>1.0076247894621511E-2</c:v>
                </c:pt>
                <c:pt idx="1656">
                  <c:v>1.0076247894621511E-2</c:v>
                </c:pt>
                <c:pt idx="1657">
                  <c:v>2.2917820396393219E-2</c:v>
                </c:pt>
                <c:pt idx="1658">
                  <c:v>1.7948953965443451E-2</c:v>
                </c:pt>
                <c:pt idx="1659">
                  <c:v>1.7948953965443451E-2</c:v>
                </c:pt>
                <c:pt idx="1660">
                  <c:v>1.4853759686346883E-2</c:v>
                </c:pt>
                <c:pt idx="1661">
                  <c:v>2.2574462850939222E-2</c:v>
                </c:pt>
                <c:pt idx="1662">
                  <c:v>1.3033372203800965E-2</c:v>
                </c:pt>
                <c:pt idx="1663">
                  <c:v>1.3033372203800965E-2</c:v>
                </c:pt>
                <c:pt idx="1664">
                  <c:v>2.1420573923018559E-2</c:v>
                </c:pt>
                <c:pt idx="1665">
                  <c:v>1.5433949927732655E-2</c:v>
                </c:pt>
                <c:pt idx="1666">
                  <c:v>1.0913450654393385E-2</c:v>
                </c:pt>
                <c:pt idx="1667">
                  <c:v>1.0913450654393385E-2</c:v>
                </c:pt>
                <c:pt idx="1668">
                  <c:v>2.3713377525449213E-2</c:v>
                </c:pt>
                <c:pt idx="1669">
                  <c:v>1.9361891671777664E-2</c:v>
                </c:pt>
                <c:pt idx="1670">
                  <c:v>1.3690924897713326E-2</c:v>
                </c:pt>
                <c:pt idx="1671">
                  <c:v>1.3690924897713326E-2</c:v>
                </c:pt>
                <c:pt idx="1672">
                  <c:v>1.599310613745103E-2</c:v>
                </c:pt>
                <c:pt idx="1673">
                  <c:v>1.6533362558045741E-2</c:v>
                </c:pt>
                <c:pt idx="1674">
                  <c:v>1.1690852780609908E-2</c:v>
                </c:pt>
                <c:pt idx="1675">
                  <c:v>1.7056515207620922E-2</c:v>
                </c:pt>
                <c:pt idx="1676">
                  <c:v>1.7056515207620922E-2</c:v>
                </c:pt>
                <c:pt idx="1677">
                  <c:v>1.9412247781974295E-2</c:v>
                </c:pt>
                <c:pt idx="1678">
                  <c:v>1.2419688896663611E-2</c:v>
                </c:pt>
                <c:pt idx="1679">
                  <c:v>1.9859707890620672E-2</c:v>
                </c:pt>
                <c:pt idx="1680">
                  <c:v>1.8537599944001618E-2</c:v>
                </c:pt>
                <c:pt idx="1681">
                  <c:v>1.3108062627326908E-2</c:v>
                </c:pt>
                <c:pt idx="1682">
                  <c:v>1.3108062627326908E-2</c:v>
                </c:pt>
                <c:pt idx="1683">
                  <c:v>1.3108062627326908E-2</c:v>
                </c:pt>
                <c:pt idx="1684">
                  <c:v>1.3108062627326908E-2</c:v>
                </c:pt>
                <c:pt idx="1685">
                  <c:v>1.3762047064079507E-2</c:v>
                </c:pt>
                <c:pt idx="1686">
                  <c:v>1.3762047064079507E-2</c:v>
                </c:pt>
                <c:pt idx="1687">
                  <c:v>1.4386332852605432E-2</c:v>
                </c:pt>
                <c:pt idx="1688">
                  <c:v>1.0172673516484111E-2</c:v>
                </c:pt>
                <c:pt idx="1689">
                  <c:v>1.0172673516484111E-2</c:v>
                </c:pt>
                <c:pt idx="1690">
                  <c:v>1.0172673516484111E-2</c:v>
                </c:pt>
                <c:pt idx="1691">
                  <c:v>1.0172673516484111E-2</c:v>
                </c:pt>
                <c:pt idx="1692">
                  <c:v>1.0172673516484111E-2</c:v>
                </c:pt>
                <c:pt idx="1693">
                  <c:v>1.498463234443773E-2</c:v>
                </c:pt>
                <c:pt idx="1694">
                  <c:v>1.8590188985670952E-2</c:v>
                </c:pt>
                <c:pt idx="1695">
                  <c:v>1.5559943446233484E-2</c:v>
                </c:pt>
                <c:pt idx="1696">
                  <c:v>1.1002541525710875E-2</c:v>
                </c:pt>
                <c:pt idx="1697">
                  <c:v>1.1002541525710875E-2</c:v>
                </c:pt>
                <c:pt idx="1698">
                  <c:v>1.1002541525710875E-2</c:v>
                </c:pt>
                <c:pt idx="1699">
                  <c:v>1.1002541525710875E-2</c:v>
                </c:pt>
                <c:pt idx="1700">
                  <c:v>2.4957007706794015E-2</c:v>
                </c:pt>
                <c:pt idx="1701">
                  <c:v>1.6114728468143647E-2</c:v>
                </c:pt>
                <c:pt idx="1702">
                  <c:v>2.5991732037958164E-2</c:v>
                </c:pt>
                <c:pt idx="1703">
                  <c:v>2.3548125494570239E-2</c:v>
                </c:pt>
                <c:pt idx="1704">
                  <c:v>2.3548125494570239E-2</c:v>
                </c:pt>
                <c:pt idx="1705">
                  <c:v>1.6651039221442437E-2</c:v>
                </c:pt>
                <c:pt idx="1706">
                  <c:v>1.6651039221442437E-2</c:v>
                </c:pt>
                <c:pt idx="1707">
                  <c:v>1.1774062747285119E-2</c:v>
                </c:pt>
                <c:pt idx="1708">
                  <c:v>1.1774062747285119E-2</c:v>
                </c:pt>
                <c:pt idx="1709">
                  <c:v>1.1774062747285119E-2</c:v>
                </c:pt>
                <c:pt idx="1710">
                  <c:v>1.1774062747285119E-2</c:v>
                </c:pt>
                <c:pt idx="1711">
                  <c:v>1.1774062747285119E-2</c:v>
                </c:pt>
                <c:pt idx="1712">
                  <c:v>1.7170606882286641E-2</c:v>
                </c:pt>
                <c:pt idx="1713">
                  <c:v>1.2498047332644495E-2</c:v>
                </c:pt>
                <c:pt idx="1714">
                  <c:v>1.2498047332644495E-2</c:v>
                </c:pt>
                <c:pt idx="1715">
                  <c:v>2.6029265244569118E-2</c:v>
                </c:pt>
                <c:pt idx="1716">
                  <c:v>1.8642629679368583E-2</c:v>
                </c:pt>
                <c:pt idx="1717">
                  <c:v>1.3182329865431117E-2</c:v>
                </c:pt>
                <c:pt idx="1718">
                  <c:v>1.3182329865431117E-2</c:v>
                </c:pt>
                <c:pt idx="1719">
                  <c:v>1.3182329865431117E-2</c:v>
                </c:pt>
                <c:pt idx="1720">
                  <c:v>1.9562538395262112E-2</c:v>
                </c:pt>
                <c:pt idx="1721">
                  <c:v>1.9562538395262112E-2</c:v>
                </c:pt>
                <c:pt idx="1722">
                  <c:v>1.3832803556512041E-2</c:v>
                </c:pt>
                <c:pt idx="1723">
                  <c:v>1.3832803556512041E-2</c:v>
                </c:pt>
                <c:pt idx="1724">
                  <c:v>2.0006637449059731E-2</c:v>
                </c:pt>
                <c:pt idx="1725">
                  <c:v>1.4454033616436181E-2</c:v>
                </c:pt>
                <c:pt idx="1726">
                  <c:v>2.5383654128340476E-2</c:v>
                </c:pt>
                <c:pt idx="1727">
                  <c:v>1.5622559165805619E-2</c:v>
                </c:pt>
                <c:pt idx="1728">
                  <c:v>1.6709566780534053E-2</c:v>
                </c:pt>
                <c:pt idx="1729">
                  <c:v>1.7227369373910287E-2</c:v>
                </c:pt>
                <c:pt idx="1730">
                  <c:v>1.9612379338193955E-2</c:v>
                </c:pt>
                <c:pt idx="1731">
                  <c:v>1.9612379338193955E-2</c:v>
                </c:pt>
                <c:pt idx="1732">
                  <c:v>2.0055374762323244E-2</c:v>
                </c:pt>
                <c:pt idx="1733">
                  <c:v>2.0488794264408219E-2</c:v>
                </c:pt>
                <c:pt idx="1734">
                  <c:v>2.5498773331761565E-2</c:v>
                </c:pt>
                <c:pt idx="1735">
                  <c:v>1.7785033144086908E-2</c:v>
                </c:pt>
                <c:pt idx="1736">
                  <c:v>1.5114371841932265E-2</c:v>
                </c:pt>
                <c:pt idx="1737">
                  <c:v>1.4521418753833247E-2</c:v>
                </c:pt>
                <c:pt idx="1738">
                  <c:v>1.3256181030755048E-2</c:v>
                </c:pt>
                <c:pt idx="1739">
                  <c:v>1.3256181030755048E-2</c:v>
                </c:pt>
                <c:pt idx="1740">
                  <c:v>1.3256181030755048E-2</c:v>
                </c:pt>
                <c:pt idx="1741">
                  <c:v>1.3256181030755048E-2</c:v>
                </c:pt>
                <c:pt idx="1742">
                  <c:v>1.2575917539811358E-2</c:v>
                </c:pt>
                <c:pt idx="1743">
                  <c:v>1.2575917539811358E-2</c:v>
                </c:pt>
                <c:pt idx="1744">
                  <c:v>1.2575917539811358E-2</c:v>
                </c:pt>
                <c:pt idx="1745">
                  <c:v>1.2575917539811358E-2</c:v>
                </c:pt>
                <c:pt idx="1746">
                  <c:v>1.1856688762724606E-2</c:v>
                </c:pt>
                <c:pt idx="1747">
                  <c:v>1.1090916772932027E-2</c:v>
                </c:pt>
                <c:pt idx="1748">
                  <c:v>1.0268193673284994E-2</c:v>
                </c:pt>
                <c:pt idx="1749">
                  <c:v>1.0268193673284994E-2</c:v>
                </c:pt>
                <c:pt idx="1750">
                  <c:v>1.0268193673284994E-2</c:v>
                </c:pt>
                <c:pt idx="1751">
                  <c:v>1.0268193673284994E-2</c:v>
                </c:pt>
                <c:pt idx="1752">
                  <c:v>2.2617667604055633E-2</c:v>
                </c:pt>
                <c:pt idx="1753">
                  <c:v>2.1420573923018559E-2</c:v>
                </c:pt>
                <c:pt idx="1754">
                  <c:v>1.8325734700889829E-2</c:v>
                </c:pt>
                <c:pt idx="1755">
                  <c:v>2.0631244143933383E-2</c:v>
                </c:pt>
                <c:pt idx="1756">
                  <c:v>1.4588492638490541E-2</c:v>
                </c:pt>
                <c:pt idx="1757">
                  <c:v>1.4588492638490541E-2</c:v>
                </c:pt>
                <c:pt idx="1758">
                  <c:v>1.9761147937874344E-2</c:v>
                </c:pt>
                <c:pt idx="1759">
                  <c:v>1.3973241710901509E-2</c:v>
                </c:pt>
                <c:pt idx="1760">
                  <c:v>1.3329623038903341E-2</c:v>
                </c:pt>
                <c:pt idx="1761">
                  <c:v>1.3329623038903341E-2</c:v>
                </c:pt>
                <c:pt idx="1762">
                  <c:v>1.2653308532049937E-2</c:v>
                </c:pt>
                <c:pt idx="1763">
                  <c:v>2.0678509370012584E-2</c:v>
                </c:pt>
                <c:pt idx="1764">
                  <c:v>1.1938742951216963E-2</c:v>
                </c:pt>
                <c:pt idx="1765">
                  <c:v>1.1938742951216963E-2</c:v>
                </c:pt>
                <c:pt idx="1766">
                  <c:v>1.1938742951216963E-2</c:v>
                </c:pt>
                <c:pt idx="1767">
                  <c:v>2.3506630968067627E-2</c:v>
                </c:pt>
                <c:pt idx="1768">
                  <c:v>1.6355260100605264E-2</c:v>
                </c:pt>
                <c:pt idx="1769">
                  <c:v>1.5808918350299475E-2</c:v>
                </c:pt>
                <c:pt idx="1770">
                  <c:v>1.1178593368721207E-2</c:v>
                </c:pt>
                <c:pt idx="1771">
                  <c:v>1.1178593368721207E-2</c:v>
                </c:pt>
                <c:pt idx="1772">
                  <c:v>1.8902651019305158E-2</c:v>
                </c:pt>
                <c:pt idx="1773">
                  <c:v>1.5243007113244438E-2</c:v>
                </c:pt>
                <c:pt idx="1774">
                  <c:v>1.843197173407184E-2</c:v>
                </c:pt>
                <c:pt idx="1775">
                  <c:v>1.7948953965443451E-2</c:v>
                </c:pt>
                <c:pt idx="1776">
                  <c:v>1.4655259544013729E-2</c:v>
                </c:pt>
                <c:pt idx="1777">
                  <c:v>1.0362833403620979E-2</c:v>
                </c:pt>
                <c:pt idx="1778">
                  <c:v>1.0362833403620979E-2</c:v>
                </c:pt>
                <c:pt idx="1779">
                  <c:v>1.0362833403620979E-2</c:v>
                </c:pt>
                <c:pt idx="1780">
                  <c:v>1.0362833403620979E-2</c:v>
                </c:pt>
                <c:pt idx="1781">
                  <c:v>1.7452573303143388E-2</c:v>
                </c:pt>
                <c:pt idx="1782">
                  <c:v>1.7452573303143388E-2</c:v>
                </c:pt>
                <c:pt idx="1783">
                  <c:v>1.4042934121841863E-2</c:v>
                </c:pt>
                <c:pt idx="1784">
                  <c:v>1.4042934121841863E-2</c:v>
                </c:pt>
                <c:pt idx="1785">
                  <c:v>2.1602107456170885E-2</c:v>
                </c:pt>
                <c:pt idx="1786">
                  <c:v>1.8954227243460783E-2</c:v>
                </c:pt>
                <c:pt idx="1787">
                  <c:v>1.6414842301940132E-2</c:v>
                </c:pt>
                <c:pt idx="1788">
                  <c:v>1.6414842301940132E-2</c:v>
                </c:pt>
                <c:pt idx="1789">
                  <c:v>1.6414842301940132E-2</c:v>
                </c:pt>
                <c:pt idx="1790">
                  <c:v>1.3402662616001922E-2</c:v>
                </c:pt>
                <c:pt idx="1791">
                  <c:v>1.3402662616001922E-2</c:v>
                </c:pt>
                <c:pt idx="1792">
                  <c:v>2.0772717189716027E-2</c:v>
                </c:pt>
                <c:pt idx="1793">
                  <c:v>1.8484861288220043E-2</c:v>
                </c:pt>
                <c:pt idx="1794">
                  <c:v>1.8003262573564854E-2</c:v>
                </c:pt>
                <c:pt idx="1795">
                  <c:v>1.2730229049249685E-2</c:v>
                </c:pt>
                <c:pt idx="1796">
                  <c:v>1.2730229049249685E-2</c:v>
                </c:pt>
                <c:pt idx="1797">
                  <c:v>1.2730229049249685E-2</c:v>
                </c:pt>
                <c:pt idx="1798">
                  <c:v>1.2730229049249685E-2</c:v>
                </c:pt>
                <c:pt idx="1799">
                  <c:v>1.2730229049249685E-2</c:v>
                </c:pt>
                <c:pt idx="1800">
                  <c:v>1.5306919373065674E-2</c:v>
                </c:pt>
                <c:pt idx="1801">
                  <c:v>2.4760647396249801E-2</c:v>
                </c:pt>
                <c:pt idx="1802">
                  <c:v>1.6999182221174376E-2</c:v>
                </c:pt>
                <c:pt idx="1803">
                  <c:v>1.4721723647097791E-2</c:v>
                </c:pt>
                <c:pt idx="1804">
                  <c:v>1.20202370232182E-2</c:v>
                </c:pt>
                <c:pt idx="1805">
                  <c:v>2.6216125254653815E-2</c:v>
                </c:pt>
                <c:pt idx="1806">
                  <c:v>1.6474209013991416E-2</c:v>
                </c:pt>
                <c:pt idx="1807">
                  <c:v>2.1692304539310231E-2</c:v>
                </c:pt>
                <c:pt idx="1808">
                  <c:v>1.8057407846416768E-2</c:v>
                </c:pt>
                <c:pt idx="1809">
                  <c:v>1.5931946807740134E-2</c:v>
                </c:pt>
                <c:pt idx="1810">
                  <c:v>1.1265587625256418E-2</c:v>
                </c:pt>
                <c:pt idx="1811">
                  <c:v>1.1265587625256418E-2</c:v>
                </c:pt>
                <c:pt idx="1812">
                  <c:v>2.2137778222245049E-2</c:v>
                </c:pt>
                <c:pt idx="1813">
                  <c:v>1.3475306305887383E-2</c:v>
                </c:pt>
                <c:pt idx="1814">
                  <c:v>1.3475306305887383E-2</c:v>
                </c:pt>
                <c:pt idx="1815">
                  <c:v>1.3475306305887383E-2</c:v>
                </c:pt>
                <c:pt idx="1816">
                  <c:v>1.5370565881991659E-2</c:v>
                </c:pt>
                <c:pt idx="1817">
                  <c:v>1.7056515207620922E-2</c:v>
                </c:pt>
                <c:pt idx="1818">
                  <c:v>1.6533362558045741E-2</c:v>
                </c:pt>
                <c:pt idx="1819">
                  <c:v>1.6533362558045741E-2</c:v>
                </c:pt>
                <c:pt idx="1820">
                  <c:v>1.4787889030576035E-2</c:v>
                </c:pt>
                <c:pt idx="1821">
                  <c:v>1.4787889030576035E-2</c:v>
                </c:pt>
                <c:pt idx="1822">
                  <c:v>1.2806687568824082E-2</c:v>
                </c:pt>
                <c:pt idx="1823">
                  <c:v>1.2806687568824082E-2</c:v>
                </c:pt>
                <c:pt idx="1824">
                  <c:v>1.2806687568824082E-2</c:v>
                </c:pt>
                <c:pt idx="1825">
                  <c:v>1.0456616612954476E-2</c:v>
                </c:pt>
                <c:pt idx="1826">
                  <c:v>1.0456616612954476E-2</c:v>
                </c:pt>
                <c:pt idx="1827">
                  <c:v>1.0456616612954476E-2</c:v>
                </c:pt>
                <c:pt idx="1828">
                  <c:v>1.0456616612954476E-2</c:v>
                </c:pt>
                <c:pt idx="1829">
                  <c:v>1.0456616612954476E-2</c:v>
                </c:pt>
                <c:pt idx="1830">
                  <c:v>1.0456616612954476E-2</c:v>
                </c:pt>
                <c:pt idx="1831">
                  <c:v>1.0456616612954476E-2</c:v>
                </c:pt>
                <c:pt idx="1832">
                  <c:v>1.0456616612954476E-2</c:v>
                </c:pt>
                <c:pt idx="1833">
                  <c:v>2.0488794264408219E-2</c:v>
                </c:pt>
                <c:pt idx="1834">
                  <c:v>1.7619587379360833E-2</c:v>
                </c:pt>
                <c:pt idx="1835">
                  <c:v>1.2101182294861039E-2</c:v>
                </c:pt>
                <c:pt idx="1836">
                  <c:v>1.2101182294861039E-2</c:v>
                </c:pt>
                <c:pt idx="1837">
                  <c:v>1.9612379338193955E-2</c:v>
                </c:pt>
                <c:pt idx="1838">
                  <c:v>1.5433949927732655E-2</c:v>
                </c:pt>
                <c:pt idx="1839">
                  <c:v>1.6592305214011151E-2</c:v>
                </c:pt>
                <c:pt idx="1840">
                  <c:v>1.9662093940990361E-2</c:v>
                </c:pt>
                <c:pt idx="1841">
                  <c:v>1.1351915229662494E-2</c:v>
                </c:pt>
                <c:pt idx="1842">
                  <c:v>1.1351915229662494E-2</c:v>
                </c:pt>
                <c:pt idx="1843">
                  <c:v>2.0583870386481563E-2</c:v>
                </c:pt>
                <c:pt idx="1844">
                  <c:v>1.4249966430407084E-2</c:v>
                </c:pt>
                <c:pt idx="1845">
                  <c:v>1.5497074730763597E-2</c:v>
                </c:pt>
                <c:pt idx="1846">
                  <c:v>1.5497074730763597E-2</c:v>
                </c:pt>
                <c:pt idx="1847">
                  <c:v>1.6651039221442437E-2</c:v>
                </c:pt>
                <c:pt idx="1848">
                  <c:v>1.8747070998966744E-2</c:v>
                </c:pt>
                <c:pt idx="1849">
                  <c:v>1.9260784496780699E-2</c:v>
                </c:pt>
                <c:pt idx="1850">
                  <c:v>1.7227369373910287E-2</c:v>
                </c:pt>
                <c:pt idx="1851">
                  <c:v>1.3619431328646356E-2</c:v>
                </c:pt>
                <c:pt idx="1852">
                  <c:v>1.2181589706297413E-2</c:v>
                </c:pt>
                <c:pt idx="1853">
                  <c:v>1.2181589706297413E-2</c:v>
                </c:pt>
                <c:pt idx="1854">
                  <c:v>1.2181589706297413E-2</c:v>
                </c:pt>
                <c:pt idx="1855">
                  <c:v>1.2181589706297413E-2</c:v>
                </c:pt>
                <c:pt idx="1856">
                  <c:v>1.0549566144132577E-2</c:v>
                </c:pt>
                <c:pt idx="1857">
                  <c:v>1.0549566144132577E-2</c:v>
                </c:pt>
                <c:pt idx="1858">
                  <c:v>1.0549566144132577E-2</c:v>
                </c:pt>
                <c:pt idx="1859">
                  <c:v>1.0549566144132577E-2</c:v>
                </c:pt>
                <c:pt idx="1860">
                  <c:v>1.0549566144132577E-2</c:v>
                </c:pt>
                <c:pt idx="1861">
                  <c:v>1.6709566780534053E-2</c:v>
                </c:pt>
                <c:pt idx="1862">
                  <c:v>1.5559943446233484E-2</c:v>
                </c:pt>
                <c:pt idx="1863">
                  <c:v>1.5559943446233484E-2</c:v>
                </c:pt>
                <c:pt idx="1864">
                  <c:v>1.5559943446233484E-2</c:v>
                </c:pt>
                <c:pt idx="1865">
                  <c:v>1.617519670486613E-2</c:v>
                </c:pt>
                <c:pt idx="1866">
                  <c:v>1.617519670486613E-2</c:v>
                </c:pt>
                <c:pt idx="1867">
                  <c:v>1.143759127703714E-2</c:v>
                </c:pt>
                <c:pt idx="1868">
                  <c:v>1.143759127703714E-2</c:v>
                </c:pt>
                <c:pt idx="1869">
                  <c:v>1.143759127703714E-2</c:v>
                </c:pt>
                <c:pt idx="1870">
                  <c:v>1.143759127703714E-2</c:v>
                </c:pt>
                <c:pt idx="1871">
                  <c:v>1.7839840772142075E-2</c:v>
                </c:pt>
                <c:pt idx="1872">
                  <c:v>2.2917820396393219E-2</c:v>
                </c:pt>
                <c:pt idx="1873">
                  <c:v>1.5622559165805619E-2</c:v>
                </c:pt>
                <c:pt idx="1874">
                  <c:v>1.2261469838958291E-2</c:v>
                </c:pt>
                <c:pt idx="1875">
                  <c:v>1.2261469838958291E-2</c:v>
                </c:pt>
                <c:pt idx="1876">
                  <c:v>1.2261469838958291E-2</c:v>
                </c:pt>
                <c:pt idx="1877">
                  <c:v>1.2261469838958291E-2</c:v>
                </c:pt>
                <c:pt idx="1878">
                  <c:v>1.4386332852605432E-2</c:v>
                </c:pt>
                <c:pt idx="1879">
                  <c:v>1.789448053491622E-2</c:v>
                </c:pt>
                <c:pt idx="1880">
                  <c:v>1.9412247781974295E-2</c:v>
                </c:pt>
                <c:pt idx="1881">
                  <c:v>1.5049641900626146E-2</c:v>
                </c:pt>
                <c:pt idx="1882">
                  <c:v>1.5049641900626146E-2</c:v>
                </c:pt>
                <c:pt idx="1883">
                  <c:v>1.3033372203800965E-2</c:v>
                </c:pt>
                <c:pt idx="1884">
                  <c:v>1.3033372203800965E-2</c:v>
                </c:pt>
                <c:pt idx="1885">
                  <c:v>1.3033372203800965E-2</c:v>
                </c:pt>
                <c:pt idx="1886">
                  <c:v>1.064170384236195E-2</c:v>
                </c:pt>
                <c:pt idx="1887">
                  <c:v>1.064170384236195E-2</c:v>
                </c:pt>
                <c:pt idx="1888">
                  <c:v>1.064170384236195E-2</c:v>
                </c:pt>
                <c:pt idx="1889">
                  <c:v>1.064170384236195E-2</c:v>
                </c:pt>
                <c:pt idx="1890">
                  <c:v>1.064170384236195E-2</c:v>
                </c:pt>
                <c:pt idx="1891">
                  <c:v>1.5684924919431714E-2</c:v>
                </c:pt>
                <c:pt idx="1892">
                  <c:v>1.3762047064079507E-2</c:v>
                </c:pt>
                <c:pt idx="1893">
                  <c:v>1.3762047064079507E-2</c:v>
                </c:pt>
                <c:pt idx="1894">
                  <c:v>1.3762047064079507E-2</c:v>
                </c:pt>
                <c:pt idx="1895">
                  <c:v>1.152263030126667E-2</c:v>
                </c:pt>
                <c:pt idx="1896">
                  <c:v>1.152263030126667E-2</c:v>
                </c:pt>
                <c:pt idx="1897">
                  <c:v>1.4454033616436181E-2</c:v>
                </c:pt>
                <c:pt idx="1898">
                  <c:v>1.4454033616436181E-2</c:v>
                </c:pt>
                <c:pt idx="1899">
                  <c:v>1.4454033616436181E-2</c:v>
                </c:pt>
                <c:pt idx="1900">
                  <c:v>1.4454033616436181E-2</c:v>
                </c:pt>
                <c:pt idx="1901">
                  <c:v>1.5114371841932265E-2</c:v>
                </c:pt>
                <c:pt idx="1902">
                  <c:v>1.2340832931807991E-2</c:v>
                </c:pt>
                <c:pt idx="1903">
                  <c:v>1.2340832931807991E-2</c:v>
                </c:pt>
                <c:pt idx="1904">
                  <c:v>1.2340832931807991E-2</c:v>
                </c:pt>
                <c:pt idx="1905">
                  <c:v>1.2340832931807991E-2</c:v>
                </c:pt>
                <c:pt idx="1906">
                  <c:v>2.226968273538367E-2</c:v>
                </c:pt>
                <c:pt idx="1907">
                  <c:v>1.3108062627326908E-2</c:v>
                </c:pt>
                <c:pt idx="1908">
                  <c:v>1.3832803556512041E-2</c:v>
                </c:pt>
                <c:pt idx="1909">
                  <c:v>1.3832803556512041E-2</c:v>
                </c:pt>
                <c:pt idx="1910">
                  <c:v>1.7508421680457267E-2</c:v>
                </c:pt>
                <c:pt idx="1911">
                  <c:v>1.4521418753833247E-2</c:v>
                </c:pt>
                <c:pt idx="1912">
                  <c:v>1.4521418753833247E-2</c:v>
                </c:pt>
                <c:pt idx="1913">
                  <c:v>1.4521418753833247E-2</c:v>
                </c:pt>
                <c:pt idx="1914">
                  <c:v>2.5916502554449654E-2</c:v>
                </c:pt>
                <c:pt idx="1915">
                  <c:v>1.5178825745600604E-2</c:v>
                </c:pt>
                <c:pt idx="1916">
                  <c:v>1.5178825745600604E-2</c:v>
                </c:pt>
                <c:pt idx="1917">
                  <c:v>1.5178825745600604E-2</c:v>
                </c:pt>
                <c:pt idx="1918">
                  <c:v>1.073305061516314E-2</c:v>
                </c:pt>
                <c:pt idx="1919">
                  <c:v>1.5808918350299475E-2</c:v>
                </c:pt>
                <c:pt idx="1920">
                  <c:v>1.6414842301940132E-2</c:v>
                </c:pt>
                <c:pt idx="1921">
                  <c:v>1.6414842301940132E-2</c:v>
                </c:pt>
                <c:pt idx="1922">
                  <c:v>1.1607046303809666E-2</c:v>
                </c:pt>
                <c:pt idx="1923">
                  <c:v>1.1607046303809666E-2</c:v>
                </c:pt>
                <c:pt idx="1924">
                  <c:v>1.1607046303809666E-2</c:v>
                </c:pt>
                <c:pt idx="1925">
                  <c:v>1.1607046303809666E-2</c:v>
                </c:pt>
                <c:pt idx="1926">
                  <c:v>1.6999182221174376E-2</c:v>
                </c:pt>
                <c:pt idx="1927">
                  <c:v>1.6999182221174376E-2</c:v>
                </c:pt>
                <c:pt idx="1928">
                  <c:v>2.1052811415072346E-2</c:v>
                </c:pt>
                <c:pt idx="1929">
                  <c:v>2.7417480063974136E-2</c:v>
                </c:pt>
                <c:pt idx="1930">
                  <c:v>1.2419688896663611E-2</c:v>
                </c:pt>
                <c:pt idx="1931">
                  <c:v>1.2419688896663611E-2</c:v>
                </c:pt>
                <c:pt idx="1932">
                  <c:v>1.2419688896663611E-2</c:v>
                </c:pt>
                <c:pt idx="1933">
                  <c:v>1.2419688896663611E-2</c:v>
                </c:pt>
                <c:pt idx="1934">
                  <c:v>1.3182329865431117E-2</c:v>
                </c:pt>
                <c:pt idx="1935">
                  <c:v>1.3182329865431117E-2</c:v>
                </c:pt>
                <c:pt idx="1936">
                  <c:v>1.3182329865431117E-2</c:v>
                </c:pt>
                <c:pt idx="1937">
                  <c:v>1.3182329865431117E-2</c:v>
                </c:pt>
                <c:pt idx="1938">
                  <c:v>2.0631244143933383E-2</c:v>
                </c:pt>
                <c:pt idx="1939">
                  <c:v>1.5243007113244438E-2</c:v>
                </c:pt>
                <c:pt idx="1940">
                  <c:v>1.5243007113244438E-2</c:v>
                </c:pt>
                <c:pt idx="1941">
                  <c:v>1.8165214224171961E-2</c:v>
                </c:pt>
                <c:pt idx="1942">
                  <c:v>2.0678509370012584E-2</c:v>
                </c:pt>
                <c:pt idx="1943">
                  <c:v>2.2093635051258415E-2</c:v>
                </c:pt>
                <c:pt idx="1944">
                  <c:v>2.0249150999824245E-2</c:v>
                </c:pt>
                <c:pt idx="1945">
                  <c:v>1.7674908041006729E-2</c:v>
                </c:pt>
                <c:pt idx="1946">
                  <c:v>1.7674908041006729E-2</c:v>
                </c:pt>
                <c:pt idx="1947">
                  <c:v>1.7113656122141656E-2</c:v>
                </c:pt>
                <c:pt idx="1948">
                  <c:v>1.6533362558045741E-2</c:v>
                </c:pt>
                <c:pt idx="1949">
                  <c:v>1.5931946807740134E-2</c:v>
                </c:pt>
                <c:pt idx="1950">
                  <c:v>1.3973241710901509E-2</c:v>
                </c:pt>
                <c:pt idx="1951">
                  <c:v>1.3973241710901509E-2</c:v>
                </c:pt>
                <c:pt idx="1952">
                  <c:v>1.3256181030755048E-2</c:v>
                </c:pt>
                <c:pt idx="1953">
                  <c:v>1.3256181030755048E-2</c:v>
                </c:pt>
                <c:pt idx="1954">
                  <c:v>1.2498047332644495E-2</c:v>
                </c:pt>
                <c:pt idx="1955">
                  <c:v>1.2498047332644495E-2</c:v>
                </c:pt>
                <c:pt idx="1956">
                  <c:v>1.2498047332644495E-2</c:v>
                </c:pt>
                <c:pt idx="1957">
                  <c:v>1.2498047332644495E-2</c:v>
                </c:pt>
                <c:pt idx="1958">
                  <c:v>1.2498047332644495E-2</c:v>
                </c:pt>
                <c:pt idx="1959">
                  <c:v>1.2498047332644495E-2</c:v>
                </c:pt>
                <c:pt idx="1960">
                  <c:v>1.1690852780609908E-2</c:v>
                </c:pt>
                <c:pt idx="1961">
                  <c:v>1.1690852780609908E-2</c:v>
                </c:pt>
                <c:pt idx="1962">
                  <c:v>1.1690852780609908E-2</c:v>
                </c:pt>
                <c:pt idx="1963">
                  <c:v>1.1690852780609908E-2</c:v>
                </c:pt>
                <c:pt idx="1964">
                  <c:v>1.1690852780609908E-2</c:v>
                </c:pt>
                <c:pt idx="1965">
                  <c:v>1.1690852780609908E-2</c:v>
                </c:pt>
                <c:pt idx="1966">
                  <c:v>1.0823626487770476E-2</c:v>
                </c:pt>
                <c:pt idx="1967">
                  <c:v>1.0823626487770476E-2</c:v>
                </c:pt>
                <c:pt idx="1968">
                  <c:v>1.0823626487770476E-2</c:v>
                </c:pt>
                <c:pt idx="1969">
                  <c:v>1.0823626487770476E-2</c:v>
                </c:pt>
                <c:pt idx="1970">
                  <c:v>1.0823626487770476E-2</c:v>
                </c:pt>
                <c:pt idx="1971">
                  <c:v>1.0823626487770476E-2</c:v>
                </c:pt>
                <c:pt idx="1972">
                  <c:v>9.8805739689371719E-3</c:v>
                </c:pt>
                <c:pt idx="1973">
                  <c:v>9.8805739689371719E-3</c:v>
                </c:pt>
                <c:pt idx="1974">
                  <c:v>9.8805739689371719E-3</c:v>
                </c:pt>
                <c:pt idx="1975">
                  <c:v>9.8805739689371719E-3</c:v>
                </c:pt>
                <c:pt idx="1976">
                  <c:v>9.8805739689371719E-3</c:v>
                </c:pt>
                <c:pt idx="1977">
                  <c:v>9.8805739689371719E-3</c:v>
                </c:pt>
                <c:pt idx="1978">
                  <c:v>9.8805739689371719E-3</c:v>
                </c:pt>
                <c:pt idx="1979">
                  <c:v>9.8805739689371719E-3</c:v>
                </c:pt>
                <c:pt idx="1980">
                  <c:v>1.9311404254236417E-2</c:v>
                </c:pt>
                <c:pt idx="1981">
                  <c:v>1.9311404254236417E-2</c:v>
                </c:pt>
                <c:pt idx="1982">
                  <c:v>1.9311404254236417E-2</c:v>
                </c:pt>
                <c:pt idx="1983">
                  <c:v>1.7170606882286641E-2</c:v>
                </c:pt>
                <c:pt idx="1984">
                  <c:v>1.6592305214011151E-2</c:v>
                </c:pt>
                <c:pt idx="1985">
                  <c:v>1.6592305214011151E-2</c:v>
                </c:pt>
                <c:pt idx="1986">
                  <c:v>1.4721723647097791E-2</c:v>
                </c:pt>
                <c:pt idx="1987">
                  <c:v>2.5112990523500522E-2</c:v>
                </c:pt>
                <c:pt idx="1988">
                  <c:v>1.4042934121841863E-2</c:v>
                </c:pt>
                <c:pt idx="1989">
                  <c:v>1.9361891671777664E-2</c:v>
                </c:pt>
                <c:pt idx="1990">
                  <c:v>1.8850933682937974E-2</c:v>
                </c:pt>
                <c:pt idx="1991">
                  <c:v>1.3329623038903341E-2</c:v>
                </c:pt>
                <c:pt idx="1992">
                  <c:v>1.3329623038903341E-2</c:v>
                </c:pt>
                <c:pt idx="1993">
                  <c:v>2.2660789983728731E-2</c:v>
                </c:pt>
                <c:pt idx="1994">
                  <c:v>2.2225801544500767E-2</c:v>
                </c:pt>
                <c:pt idx="1995">
                  <c:v>1.7785033144086908E-2</c:v>
                </c:pt>
                <c:pt idx="1996">
                  <c:v>1.2575917539811358E-2</c:v>
                </c:pt>
                <c:pt idx="1997">
                  <c:v>1.2575917539811358E-2</c:v>
                </c:pt>
                <c:pt idx="1998">
                  <c:v>1.2575917539811358E-2</c:v>
                </c:pt>
                <c:pt idx="1999">
                  <c:v>1.2575917539811358E-2</c:v>
                </c:pt>
                <c:pt idx="2000">
                  <c:v>1.2575917539811358E-2</c:v>
                </c:pt>
                <c:pt idx="2001">
                  <c:v>2.1329227775830916E-2</c:v>
                </c:pt>
                <c:pt idx="2002">
                  <c:v>1.7227369373910287E-2</c:v>
                </c:pt>
                <c:pt idx="2003">
                  <c:v>1.1774062747285119E-2</c:v>
                </c:pt>
                <c:pt idx="2004">
                  <c:v>1.1774062747285119E-2</c:v>
                </c:pt>
                <c:pt idx="2005">
                  <c:v>1.1774062747285119E-2</c:v>
                </c:pt>
                <c:pt idx="2006">
                  <c:v>1.6054032476698388E-2</c:v>
                </c:pt>
                <c:pt idx="2007">
                  <c:v>1.8902651019305158E-2</c:v>
                </c:pt>
                <c:pt idx="2008">
                  <c:v>1.5433949927732655E-2</c:v>
                </c:pt>
                <c:pt idx="2009">
                  <c:v>1.0913450654393385E-2</c:v>
                </c:pt>
                <c:pt idx="2010">
                  <c:v>1.0913450654393385E-2</c:v>
                </c:pt>
                <c:pt idx="2011">
                  <c:v>1.0913450654393385E-2</c:v>
                </c:pt>
                <c:pt idx="2012">
                  <c:v>1.0913450654393385E-2</c:v>
                </c:pt>
                <c:pt idx="2013">
                  <c:v>1.0913450654393385E-2</c:v>
                </c:pt>
                <c:pt idx="2014">
                  <c:v>1.8378929978823861E-2</c:v>
                </c:pt>
                <c:pt idx="2015">
                  <c:v>1.9957781118626554E-2</c:v>
                </c:pt>
                <c:pt idx="2016">
                  <c:v>1.7283945451900005E-2</c:v>
                </c:pt>
                <c:pt idx="2017">
                  <c:v>9.9788905593132769E-3</c:v>
                </c:pt>
                <c:pt idx="2018">
                  <c:v>9.9788905593132769E-3</c:v>
                </c:pt>
                <c:pt idx="2019">
                  <c:v>9.9788905593132769E-3</c:v>
                </c:pt>
                <c:pt idx="2020">
                  <c:v>9.9788905593132769E-3</c:v>
                </c:pt>
                <c:pt idx="2021">
                  <c:v>9.9788905593132769E-3</c:v>
                </c:pt>
                <c:pt idx="2022">
                  <c:v>9.9788905593132769E-3</c:v>
                </c:pt>
                <c:pt idx="2023">
                  <c:v>1.8954227243460783E-2</c:v>
                </c:pt>
                <c:pt idx="2024">
                  <c:v>1.3402662616001922E-2</c:v>
                </c:pt>
                <c:pt idx="2025">
                  <c:v>1.3402662616001922E-2</c:v>
                </c:pt>
                <c:pt idx="2026">
                  <c:v>1.3402662616001922E-2</c:v>
                </c:pt>
                <c:pt idx="2027">
                  <c:v>1.789448053491622E-2</c:v>
                </c:pt>
                <c:pt idx="2028">
                  <c:v>1.789448053491622E-2</c:v>
                </c:pt>
                <c:pt idx="2029">
                  <c:v>1.5497074730763597E-2</c:v>
                </c:pt>
                <c:pt idx="2030">
                  <c:v>1.2653308532049937E-2</c:v>
                </c:pt>
                <c:pt idx="2031">
                  <c:v>1.2653308532049937E-2</c:v>
                </c:pt>
                <c:pt idx="2032">
                  <c:v>1.2653308532049937E-2</c:v>
                </c:pt>
                <c:pt idx="2033">
                  <c:v>1.7340336940883466E-2</c:v>
                </c:pt>
                <c:pt idx="2034">
                  <c:v>2.2400810557923652E-2</c:v>
                </c:pt>
                <c:pt idx="2035">
                  <c:v>2.3713377525449213E-2</c:v>
                </c:pt>
                <c:pt idx="2036">
                  <c:v>1.676789005308181E-2</c:v>
                </c:pt>
                <c:pt idx="2037">
                  <c:v>1.676789005308181E-2</c:v>
                </c:pt>
                <c:pt idx="2038">
                  <c:v>1.1856688762724606E-2</c:v>
                </c:pt>
                <c:pt idx="2039">
                  <c:v>1.1856688762724606E-2</c:v>
                </c:pt>
                <c:pt idx="2040">
                  <c:v>2.0055374762323244E-2</c:v>
                </c:pt>
                <c:pt idx="2041">
                  <c:v>1.418129149367631E-2</c:v>
                </c:pt>
                <c:pt idx="2042">
                  <c:v>1.418129149367631E-2</c:v>
                </c:pt>
                <c:pt idx="2043">
                  <c:v>1.418129149367631E-2</c:v>
                </c:pt>
                <c:pt idx="2044">
                  <c:v>1.7948953965443451E-2</c:v>
                </c:pt>
                <c:pt idx="2045">
                  <c:v>1.7948953965443451E-2</c:v>
                </c:pt>
                <c:pt idx="2046">
                  <c:v>2.1052811415072346E-2</c:v>
                </c:pt>
                <c:pt idx="2047">
                  <c:v>1.5559943446233484E-2</c:v>
                </c:pt>
                <c:pt idx="2048">
                  <c:v>1.5559943446233484E-2</c:v>
                </c:pt>
                <c:pt idx="2049">
                  <c:v>1.3475306305887383E-2</c:v>
                </c:pt>
                <c:pt idx="2050">
                  <c:v>1.3475306305887383E-2</c:v>
                </c:pt>
                <c:pt idx="2051">
                  <c:v>1.3475306305887383E-2</c:v>
                </c:pt>
                <c:pt idx="2052">
                  <c:v>1.1002541525710875E-2</c:v>
                </c:pt>
                <c:pt idx="2053">
                  <c:v>1.1002541525710875E-2</c:v>
                </c:pt>
                <c:pt idx="2054">
                  <c:v>1.1002541525710875E-2</c:v>
                </c:pt>
                <c:pt idx="2055">
                  <c:v>2.1099132288265154E-2</c:v>
                </c:pt>
                <c:pt idx="2056">
                  <c:v>1.4919339518184329E-2</c:v>
                </c:pt>
                <c:pt idx="2057">
                  <c:v>1.9612379338193955E-2</c:v>
                </c:pt>
                <c:pt idx="2058">
                  <c:v>1.2730229049249685E-2</c:v>
                </c:pt>
                <c:pt idx="2059">
                  <c:v>1.2730229049249685E-2</c:v>
                </c:pt>
                <c:pt idx="2060">
                  <c:v>1.2730229049249685E-2</c:v>
                </c:pt>
                <c:pt idx="2061">
                  <c:v>1.2730229049249685E-2</c:v>
                </c:pt>
                <c:pt idx="2062">
                  <c:v>1.2730229049249685E-2</c:v>
                </c:pt>
                <c:pt idx="2063">
                  <c:v>1.2730229049249685E-2</c:v>
                </c:pt>
                <c:pt idx="2064">
                  <c:v>1.2730229049249685E-2</c:v>
                </c:pt>
                <c:pt idx="2065">
                  <c:v>1.6235439731655713E-2</c:v>
                </c:pt>
                <c:pt idx="2066">
                  <c:v>1.9108120653640676E-2</c:v>
                </c:pt>
                <c:pt idx="2067">
                  <c:v>1.4249966430407084E-2</c:v>
                </c:pt>
                <c:pt idx="2068">
                  <c:v>1.4249966430407084E-2</c:v>
                </c:pt>
                <c:pt idx="2069">
                  <c:v>1.4249966430407084E-2</c:v>
                </c:pt>
                <c:pt idx="2070">
                  <c:v>1.0076247894621511E-2</c:v>
                </c:pt>
                <c:pt idx="2071">
                  <c:v>1.0076247894621511E-2</c:v>
                </c:pt>
                <c:pt idx="2072">
                  <c:v>1.0076247894621511E-2</c:v>
                </c:pt>
                <c:pt idx="2073">
                  <c:v>1.0076247894621511E-2</c:v>
                </c:pt>
                <c:pt idx="2074">
                  <c:v>1.0076247894621511E-2</c:v>
                </c:pt>
                <c:pt idx="2075">
                  <c:v>1.0076247894621511E-2</c:v>
                </c:pt>
                <c:pt idx="2076">
                  <c:v>1.0076247894621511E-2</c:v>
                </c:pt>
                <c:pt idx="2077">
                  <c:v>1.9662093940990361E-2</c:v>
                </c:pt>
                <c:pt idx="2078">
                  <c:v>1.1938742951216963E-2</c:v>
                </c:pt>
                <c:pt idx="2079">
                  <c:v>1.1938742951216963E-2</c:v>
                </c:pt>
                <c:pt idx="2080">
                  <c:v>1.1938742951216963E-2</c:v>
                </c:pt>
                <c:pt idx="2081">
                  <c:v>1.1938742951216963E-2</c:v>
                </c:pt>
                <c:pt idx="2082">
                  <c:v>1.1938742951216963E-2</c:v>
                </c:pt>
                <c:pt idx="2083">
                  <c:v>1.1938742951216963E-2</c:v>
                </c:pt>
                <c:pt idx="2084">
                  <c:v>1.3547560476949386E-2</c:v>
                </c:pt>
                <c:pt idx="2085">
                  <c:v>1.3547560476949386E-2</c:v>
                </c:pt>
                <c:pt idx="2086">
                  <c:v>2.0200881202922075E-2</c:v>
                </c:pt>
                <c:pt idx="2087">
                  <c:v>1.6295460046262509E-2</c:v>
                </c:pt>
                <c:pt idx="2088">
                  <c:v>1.7508421680457267E-2</c:v>
                </c:pt>
                <c:pt idx="2089">
                  <c:v>1.8642629679368583E-2</c:v>
                </c:pt>
                <c:pt idx="2090">
                  <c:v>1.8111391248905939E-2</c:v>
                </c:pt>
                <c:pt idx="2091">
                  <c:v>1.6941655212805457E-2</c:v>
                </c:pt>
                <c:pt idx="2092">
                  <c:v>1.4318311985246083E-2</c:v>
                </c:pt>
                <c:pt idx="2093">
                  <c:v>1.4318311985246083E-2</c:v>
                </c:pt>
                <c:pt idx="2094">
                  <c:v>1.2806687568824082E-2</c:v>
                </c:pt>
                <c:pt idx="2095">
                  <c:v>1.2806687568824082E-2</c:v>
                </c:pt>
                <c:pt idx="2096">
                  <c:v>1.2806687568824082E-2</c:v>
                </c:pt>
                <c:pt idx="2097">
                  <c:v>1.1090916772932027E-2</c:v>
                </c:pt>
                <c:pt idx="2098">
                  <c:v>1.1090916772932027E-2</c:v>
                </c:pt>
                <c:pt idx="2099">
                  <c:v>1.1090916772932027E-2</c:v>
                </c:pt>
                <c:pt idx="2100">
                  <c:v>1.1090916772932027E-2</c:v>
                </c:pt>
                <c:pt idx="2101">
                  <c:v>1.1090916772932027E-2</c:v>
                </c:pt>
                <c:pt idx="2102">
                  <c:v>1.1090916772932027E-2</c:v>
                </c:pt>
                <c:pt idx="2103">
                  <c:v>1.1090916772932027E-2</c:v>
                </c:pt>
                <c:pt idx="2104">
                  <c:v>1.1090916772932027E-2</c:v>
                </c:pt>
                <c:pt idx="2105">
                  <c:v>1.8694923273476868E-2</c:v>
                </c:pt>
                <c:pt idx="2106">
                  <c:v>1.3619431328646356E-2</c:v>
                </c:pt>
                <c:pt idx="2107">
                  <c:v>1.3619431328646356E-2</c:v>
                </c:pt>
                <c:pt idx="2108">
                  <c:v>1.3619431328646356E-2</c:v>
                </c:pt>
                <c:pt idx="2109">
                  <c:v>1.8165214224171961E-2</c:v>
                </c:pt>
                <c:pt idx="2110">
                  <c:v>1.8165214224171961E-2</c:v>
                </c:pt>
                <c:pt idx="2111">
                  <c:v>2.1782128130749871E-2</c:v>
                </c:pt>
                <c:pt idx="2112">
                  <c:v>1.20202370232182E-2</c:v>
                </c:pt>
                <c:pt idx="2113">
                  <c:v>1.20202370232182E-2</c:v>
                </c:pt>
                <c:pt idx="2114">
                  <c:v>1.20202370232182E-2</c:v>
                </c:pt>
                <c:pt idx="2115">
                  <c:v>1.20202370232182E-2</c:v>
                </c:pt>
                <c:pt idx="2116">
                  <c:v>2.27467894957703E-2</c:v>
                </c:pt>
                <c:pt idx="2117">
                  <c:v>2.0345347032968222E-2</c:v>
                </c:pt>
                <c:pt idx="2118">
                  <c:v>1.4386332852605432E-2</c:v>
                </c:pt>
                <c:pt idx="2119">
                  <c:v>1.0172673516484111E-2</c:v>
                </c:pt>
                <c:pt idx="2120">
                  <c:v>1.0172673516484111E-2</c:v>
                </c:pt>
                <c:pt idx="2121">
                  <c:v>1.0172673516484111E-2</c:v>
                </c:pt>
                <c:pt idx="2122">
                  <c:v>1.0172673516484111E-2</c:v>
                </c:pt>
                <c:pt idx="2123">
                  <c:v>1.0172673516484111E-2</c:v>
                </c:pt>
                <c:pt idx="2124">
                  <c:v>1.0172673516484111E-2</c:v>
                </c:pt>
                <c:pt idx="2125">
                  <c:v>1.0172673516484111E-2</c:v>
                </c:pt>
                <c:pt idx="2126">
                  <c:v>1.0172673516484111E-2</c:v>
                </c:pt>
                <c:pt idx="2127">
                  <c:v>1.2882692316615579E-2</c:v>
                </c:pt>
                <c:pt idx="2128">
                  <c:v>2.4957007706794015E-2</c:v>
                </c:pt>
                <c:pt idx="2129">
                  <c:v>1.5114371841932265E-2</c:v>
                </c:pt>
                <c:pt idx="2130">
                  <c:v>1.7056515207620922E-2</c:v>
                </c:pt>
                <c:pt idx="2131">
                  <c:v>2.8840445930360423E-2</c:v>
                </c:pt>
                <c:pt idx="2132">
                  <c:v>1.7674908041006729E-2</c:v>
                </c:pt>
                <c:pt idx="2133">
                  <c:v>1.5808918350299475E-2</c:v>
                </c:pt>
                <c:pt idx="2134">
                  <c:v>1.3690924897713326E-2</c:v>
                </c:pt>
                <c:pt idx="2135">
                  <c:v>1.1178593368721207E-2</c:v>
                </c:pt>
                <c:pt idx="2136">
                  <c:v>1.1178593368721207E-2</c:v>
                </c:pt>
                <c:pt idx="2137">
                  <c:v>1.1178593368721207E-2</c:v>
                </c:pt>
                <c:pt idx="2138">
                  <c:v>1.1178593368721207E-2</c:v>
                </c:pt>
                <c:pt idx="2139">
                  <c:v>1.1178593368721207E-2</c:v>
                </c:pt>
                <c:pt idx="2140">
                  <c:v>1.1178593368721207E-2</c:v>
                </c:pt>
                <c:pt idx="2141">
                  <c:v>1.4454033616436181E-2</c:v>
                </c:pt>
                <c:pt idx="2142">
                  <c:v>1.8850933682937974E-2</c:v>
                </c:pt>
                <c:pt idx="2143">
                  <c:v>1.8850933682937974E-2</c:v>
                </c:pt>
                <c:pt idx="2144">
                  <c:v>1.2101182294861039E-2</c:v>
                </c:pt>
                <c:pt idx="2145">
                  <c:v>1.2101182294861039E-2</c:v>
                </c:pt>
                <c:pt idx="2146">
                  <c:v>1.2101182294861039E-2</c:v>
                </c:pt>
                <c:pt idx="2147">
                  <c:v>1.2101182294861039E-2</c:v>
                </c:pt>
                <c:pt idx="2148">
                  <c:v>1.9412247781974295E-2</c:v>
                </c:pt>
                <c:pt idx="2149">
                  <c:v>1.8325734700889829E-2</c:v>
                </c:pt>
                <c:pt idx="2150">
                  <c:v>1.2958251277224827E-2</c:v>
                </c:pt>
                <c:pt idx="2151">
                  <c:v>1.2958251277224827E-2</c:v>
                </c:pt>
                <c:pt idx="2152">
                  <c:v>2.100638840066249E-2</c:v>
                </c:pt>
                <c:pt idx="2153">
                  <c:v>2.3381705561219816E-2</c:v>
                </c:pt>
                <c:pt idx="2154">
                  <c:v>1.3762047064079507E-2</c:v>
                </c:pt>
                <c:pt idx="2155">
                  <c:v>1.3762047064079507E-2</c:v>
                </c:pt>
                <c:pt idx="2156">
                  <c:v>2.2487804324348996E-2</c:v>
                </c:pt>
                <c:pt idx="2157">
                  <c:v>1.0268193673284994E-2</c:v>
                </c:pt>
                <c:pt idx="2158">
                  <c:v>1.0268193673284994E-2</c:v>
                </c:pt>
                <c:pt idx="2159">
                  <c:v>1.0268193673284994E-2</c:v>
                </c:pt>
                <c:pt idx="2160">
                  <c:v>1.0268193673284994E-2</c:v>
                </c:pt>
                <c:pt idx="2161">
                  <c:v>1.0268193673284994E-2</c:v>
                </c:pt>
                <c:pt idx="2162">
                  <c:v>1.0268193673284994E-2</c:v>
                </c:pt>
                <c:pt idx="2163">
                  <c:v>1.0268193673284994E-2</c:v>
                </c:pt>
                <c:pt idx="2164">
                  <c:v>1.0268193673284994E-2</c:v>
                </c:pt>
                <c:pt idx="2165">
                  <c:v>1.0268193673284994E-2</c:v>
                </c:pt>
                <c:pt idx="2166">
                  <c:v>1.0268193673284994E-2</c:v>
                </c:pt>
                <c:pt idx="2167">
                  <c:v>1.0268193673284994E-2</c:v>
                </c:pt>
                <c:pt idx="2168">
                  <c:v>1.0268193673284994E-2</c:v>
                </c:pt>
                <c:pt idx="2169">
                  <c:v>1.8378929978823861E-2</c:v>
                </c:pt>
                <c:pt idx="2170">
                  <c:v>1.5243007113244438E-2</c:v>
                </c:pt>
                <c:pt idx="2171">
                  <c:v>1.8954227243460783E-2</c:v>
                </c:pt>
                <c:pt idx="2172">
                  <c:v>1.5931946807740134E-2</c:v>
                </c:pt>
                <c:pt idx="2173">
                  <c:v>1.1265587625256418E-2</c:v>
                </c:pt>
                <c:pt idx="2174">
                  <c:v>1.1265587625256418E-2</c:v>
                </c:pt>
                <c:pt idx="2175">
                  <c:v>1.1265587625256418E-2</c:v>
                </c:pt>
                <c:pt idx="2176">
                  <c:v>2.0583870386481563E-2</c:v>
                </c:pt>
                <c:pt idx="2177">
                  <c:v>1.2181589706297413E-2</c:v>
                </c:pt>
                <c:pt idx="2178">
                  <c:v>1.2181589706297413E-2</c:v>
                </c:pt>
                <c:pt idx="2179">
                  <c:v>2.565146196186498E-2</c:v>
                </c:pt>
                <c:pt idx="2180">
                  <c:v>1.3033372203800965E-2</c:v>
                </c:pt>
                <c:pt idx="2181">
                  <c:v>1.3033372203800965E-2</c:v>
                </c:pt>
                <c:pt idx="2182">
                  <c:v>1.9562538395262112E-2</c:v>
                </c:pt>
                <c:pt idx="2183">
                  <c:v>1.3832803556512041E-2</c:v>
                </c:pt>
                <c:pt idx="2184">
                  <c:v>1.3832803556512041E-2</c:v>
                </c:pt>
                <c:pt idx="2185">
                  <c:v>1.3832803556512041E-2</c:v>
                </c:pt>
                <c:pt idx="2186">
                  <c:v>1.3832803556512041E-2</c:v>
                </c:pt>
                <c:pt idx="2187">
                  <c:v>1.4588492638490541E-2</c:v>
                </c:pt>
                <c:pt idx="2188">
                  <c:v>1.4588492638490541E-2</c:v>
                </c:pt>
                <c:pt idx="2189">
                  <c:v>1.4588492638490541E-2</c:v>
                </c:pt>
                <c:pt idx="2190">
                  <c:v>1.5306919373065674E-2</c:v>
                </c:pt>
                <c:pt idx="2191">
                  <c:v>1.5306919373065674E-2</c:v>
                </c:pt>
                <c:pt idx="2192">
                  <c:v>1.599310613745103E-2</c:v>
                </c:pt>
                <c:pt idx="2193">
                  <c:v>2.3087584349121244E-2</c:v>
                </c:pt>
                <c:pt idx="2194">
                  <c:v>1.789448053491622E-2</c:v>
                </c:pt>
                <c:pt idx="2195">
                  <c:v>2.4040474046436399E-2</c:v>
                </c:pt>
                <c:pt idx="2196">
                  <c:v>2.5803247085153004E-2</c:v>
                </c:pt>
                <c:pt idx="2197">
                  <c:v>2.123748873654914E-2</c:v>
                </c:pt>
                <c:pt idx="2198">
                  <c:v>1.8537599944001618E-2</c:v>
                </c:pt>
                <c:pt idx="2199">
                  <c:v>1.6054032476698388E-2</c:v>
                </c:pt>
                <c:pt idx="2200">
                  <c:v>1.3903199958001213E-2</c:v>
                </c:pt>
                <c:pt idx="2201">
                  <c:v>1.3108062627326908E-2</c:v>
                </c:pt>
                <c:pt idx="2202">
                  <c:v>1.3108062627326908E-2</c:v>
                </c:pt>
                <c:pt idx="2203">
                  <c:v>1.3108062627326908E-2</c:v>
                </c:pt>
                <c:pt idx="2204">
                  <c:v>1.2261469838958291E-2</c:v>
                </c:pt>
                <c:pt idx="2205">
                  <c:v>1.2261469838958291E-2</c:v>
                </c:pt>
                <c:pt idx="2206">
                  <c:v>1.2261469838958291E-2</c:v>
                </c:pt>
                <c:pt idx="2207">
                  <c:v>1.1351915229662494E-2</c:v>
                </c:pt>
                <c:pt idx="2208">
                  <c:v>1.1351915229662494E-2</c:v>
                </c:pt>
                <c:pt idx="2209">
                  <c:v>1.1351915229662494E-2</c:v>
                </c:pt>
                <c:pt idx="2210">
                  <c:v>1.0362833403620979E-2</c:v>
                </c:pt>
                <c:pt idx="2211">
                  <c:v>1.0362833403620979E-2</c:v>
                </c:pt>
                <c:pt idx="2212">
                  <c:v>1.0362833403620979E-2</c:v>
                </c:pt>
                <c:pt idx="2213">
                  <c:v>1.0362833403620979E-2</c:v>
                </c:pt>
                <c:pt idx="2214">
                  <c:v>1.0362833403620979E-2</c:v>
                </c:pt>
                <c:pt idx="2215">
                  <c:v>1.0362833403620979E-2</c:v>
                </c:pt>
                <c:pt idx="2216">
                  <c:v>1.0362833403620979E-2</c:v>
                </c:pt>
                <c:pt idx="2217">
                  <c:v>1.0362833403620979E-2</c:v>
                </c:pt>
                <c:pt idx="2218">
                  <c:v>2.0772717189716027E-2</c:v>
                </c:pt>
                <c:pt idx="2219">
                  <c:v>1.971168315957424E-2</c:v>
                </c:pt>
                <c:pt idx="2220">
                  <c:v>1.8003262573564854E-2</c:v>
                </c:pt>
                <c:pt idx="2221">
                  <c:v>1.676789005308181E-2</c:v>
                </c:pt>
                <c:pt idx="2222">
                  <c:v>1.6114728468143647E-2</c:v>
                </c:pt>
                <c:pt idx="2223">
                  <c:v>1.3973241710901509E-2</c:v>
                </c:pt>
                <c:pt idx="2224">
                  <c:v>1.3182329865431117E-2</c:v>
                </c:pt>
                <c:pt idx="2225">
                  <c:v>1.3182329865431117E-2</c:v>
                </c:pt>
                <c:pt idx="2226">
                  <c:v>1.3182329865431117E-2</c:v>
                </c:pt>
                <c:pt idx="2227">
                  <c:v>1.3182329865431117E-2</c:v>
                </c:pt>
                <c:pt idx="2228">
                  <c:v>2.2357186737442414E-2</c:v>
                </c:pt>
                <c:pt idx="2229">
                  <c:v>1.8057407846416768E-2</c:v>
                </c:pt>
                <c:pt idx="2230">
                  <c:v>2.8362582987352621E-2</c:v>
                </c:pt>
                <c:pt idx="2231">
                  <c:v>1.2340832931807991E-2</c:v>
                </c:pt>
                <c:pt idx="2232">
                  <c:v>1.2340832931807991E-2</c:v>
                </c:pt>
                <c:pt idx="2233">
                  <c:v>1.2340832931807991E-2</c:v>
                </c:pt>
                <c:pt idx="2234">
                  <c:v>1.2340832931807991E-2</c:v>
                </c:pt>
                <c:pt idx="2235">
                  <c:v>2.3339915169350228E-2</c:v>
                </c:pt>
                <c:pt idx="2236">
                  <c:v>1.143759127703714E-2</c:v>
                </c:pt>
                <c:pt idx="2237">
                  <c:v>1.143759127703714E-2</c:v>
                </c:pt>
                <c:pt idx="2238">
                  <c:v>1.5497074730763597E-2</c:v>
                </c:pt>
                <c:pt idx="2239">
                  <c:v>1.8694923273476868E-2</c:v>
                </c:pt>
                <c:pt idx="2240">
                  <c:v>1.4787889030576035E-2</c:v>
                </c:pt>
                <c:pt idx="2241">
                  <c:v>1.4787889030576035E-2</c:v>
                </c:pt>
                <c:pt idx="2242">
                  <c:v>1.0456616612954476E-2</c:v>
                </c:pt>
                <c:pt idx="2243">
                  <c:v>1.0456616612954476E-2</c:v>
                </c:pt>
                <c:pt idx="2244">
                  <c:v>1.9859707890620672E-2</c:v>
                </c:pt>
                <c:pt idx="2245">
                  <c:v>1.4042934121841863E-2</c:v>
                </c:pt>
                <c:pt idx="2246">
                  <c:v>1.4042934121841863E-2</c:v>
                </c:pt>
                <c:pt idx="2247">
                  <c:v>1.4042934121841863E-2</c:v>
                </c:pt>
                <c:pt idx="2248">
                  <c:v>1.4042934121841863E-2</c:v>
                </c:pt>
                <c:pt idx="2249">
                  <c:v>1.4042934121841863E-2</c:v>
                </c:pt>
                <c:pt idx="2250">
                  <c:v>1.4042934121841863E-2</c:v>
                </c:pt>
                <c:pt idx="2251">
                  <c:v>1.3256181030755048E-2</c:v>
                </c:pt>
                <c:pt idx="2252">
                  <c:v>1.3256181030755048E-2</c:v>
                </c:pt>
                <c:pt idx="2253">
                  <c:v>1.3256181030755048E-2</c:v>
                </c:pt>
                <c:pt idx="2254">
                  <c:v>1.3256181030755048E-2</c:v>
                </c:pt>
                <c:pt idx="2255">
                  <c:v>2.3918337063015976E-2</c:v>
                </c:pt>
                <c:pt idx="2256">
                  <c:v>1.2419688896663611E-2</c:v>
                </c:pt>
                <c:pt idx="2257">
                  <c:v>1.2419688896663611E-2</c:v>
                </c:pt>
                <c:pt idx="2258">
                  <c:v>1.2419688896663611E-2</c:v>
                </c:pt>
                <c:pt idx="2259">
                  <c:v>1.4853759686346883E-2</c:v>
                </c:pt>
                <c:pt idx="2260">
                  <c:v>1.6941655212805457E-2</c:v>
                </c:pt>
                <c:pt idx="2261">
                  <c:v>1.8218878194037419E-2</c:v>
                </c:pt>
                <c:pt idx="2262">
                  <c:v>1.4112282366417676E-2</c:v>
                </c:pt>
                <c:pt idx="2263">
                  <c:v>1.4112282366417676E-2</c:v>
                </c:pt>
                <c:pt idx="2264">
                  <c:v>1.4112282366417676E-2</c:v>
                </c:pt>
                <c:pt idx="2265">
                  <c:v>1.152263030126667E-2</c:v>
                </c:pt>
                <c:pt idx="2266">
                  <c:v>1.152263030126667E-2</c:v>
                </c:pt>
                <c:pt idx="2267">
                  <c:v>1.152263030126667E-2</c:v>
                </c:pt>
                <c:pt idx="2268">
                  <c:v>1.152263030126667E-2</c:v>
                </c:pt>
                <c:pt idx="2269">
                  <c:v>1.7619587379360833E-2</c:v>
                </c:pt>
                <c:pt idx="2270">
                  <c:v>1.3329623038903341E-2</c:v>
                </c:pt>
                <c:pt idx="2271">
                  <c:v>1.3329623038903341E-2</c:v>
                </c:pt>
                <c:pt idx="2272">
                  <c:v>1.6999182221174376E-2</c:v>
                </c:pt>
                <c:pt idx="2273">
                  <c:v>1.6999182221174376E-2</c:v>
                </c:pt>
                <c:pt idx="2274">
                  <c:v>2.0006637449059731E-2</c:v>
                </c:pt>
                <c:pt idx="2275">
                  <c:v>1.4919339518184329E-2</c:v>
                </c:pt>
                <c:pt idx="2276">
                  <c:v>1.0549566144132577E-2</c:v>
                </c:pt>
                <c:pt idx="2277">
                  <c:v>1.0549566144132577E-2</c:v>
                </c:pt>
                <c:pt idx="2278">
                  <c:v>1.0549566144132577E-2</c:v>
                </c:pt>
                <c:pt idx="2279">
                  <c:v>1.0549566144132577E-2</c:v>
                </c:pt>
                <c:pt idx="2280">
                  <c:v>1.0549566144132577E-2</c:v>
                </c:pt>
                <c:pt idx="2281">
                  <c:v>1.0549566144132577E-2</c:v>
                </c:pt>
                <c:pt idx="2282">
                  <c:v>1.0549566144132577E-2</c:v>
                </c:pt>
                <c:pt idx="2283">
                  <c:v>1.0549566144132577E-2</c:v>
                </c:pt>
                <c:pt idx="2284">
                  <c:v>1.0549566144132577E-2</c:v>
                </c:pt>
                <c:pt idx="2285">
                  <c:v>1.0549566144132577E-2</c:v>
                </c:pt>
                <c:pt idx="2286">
                  <c:v>1.6355260100605264E-2</c:v>
                </c:pt>
                <c:pt idx="2287">
                  <c:v>2.1647252975540952E-2</c:v>
                </c:pt>
                <c:pt idx="2288">
                  <c:v>1.2498047332644495E-2</c:v>
                </c:pt>
                <c:pt idx="2289">
                  <c:v>1.2498047332644495E-2</c:v>
                </c:pt>
                <c:pt idx="2290">
                  <c:v>1.418129149367631E-2</c:v>
                </c:pt>
                <c:pt idx="2291">
                  <c:v>1.5684924919431714E-2</c:v>
                </c:pt>
                <c:pt idx="2292">
                  <c:v>1.7056515207620922E-2</c:v>
                </c:pt>
                <c:pt idx="2293">
                  <c:v>1.8325734700889829E-2</c:v>
                </c:pt>
                <c:pt idx="2294">
                  <c:v>2.595414455330609E-2</c:v>
                </c:pt>
                <c:pt idx="2295">
                  <c:v>2.0103993924002885E-2</c:v>
                </c:pt>
                <c:pt idx="2296">
                  <c:v>2.0103993924002885E-2</c:v>
                </c:pt>
                <c:pt idx="2297">
                  <c:v>1.8954227243460783E-2</c:v>
                </c:pt>
                <c:pt idx="2298">
                  <c:v>1.6414842301940132E-2</c:v>
                </c:pt>
                <c:pt idx="2299">
                  <c:v>1.3402662616001922E-2</c:v>
                </c:pt>
                <c:pt idx="2300">
                  <c:v>1.3402662616001922E-2</c:v>
                </c:pt>
                <c:pt idx="2301">
                  <c:v>1.1607046303809666E-2</c:v>
                </c:pt>
                <c:pt idx="2302">
                  <c:v>1.1607046303809666E-2</c:v>
                </c:pt>
                <c:pt idx="2303">
                  <c:v>2.27467894957703E-2</c:v>
                </c:pt>
                <c:pt idx="2304">
                  <c:v>1.7113656122141656E-2</c:v>
                </c:pt>
                <c:pt idx="2305">
                  <c:v>1.2575917539811358E-2</c:v>
                </c:pt>
                <c:pt idx="2306">
                  <c:v>1.2575917539811358E-2</c:v>
                </c:pt>
                <c:pt idx="2307">
                  <c:v>1.6474209013991416E-2</c:v>
                </c:pt>
                <c:pt idx="2308">
                  <c:v>1.843197173407184E-2</c:v>
                </c:pt>
                <c:pt idx="2309">
                  <c:v>1.5049641900626146E-2</c:v>
                </c:pt>
                <c:pt idx="2310">
                  <c:v>1.5049641900626146E-2</c:v>
                </c:pt>
                <c:pt idx="2311">
                  <c:v>1.064170384236195E-2</c:v>
                </c:pt>
                <c:pt idx="2312">
                  <c:v>1.064170384236195E-2</c:v>
                </c:pt>
                <c:pt idx="2313">
                  <c:v>1.064170384236195E-2</c:v>
                </c:pt>
                <c:pt idx="2314">
                  <c:v>1.064170384236195E-2</c:v>
                </c:pt>
                <c:pt idx="2315">
                  <c:v>1.064170384236195E-2</c:v>
                </c:pt>
                <c:pt idx="2316">
                  <c:v>2.0200881202922075E-2</c:v>
                </c:pt>
                <c:pt idx="2317">
                  <c:v>1.3475306305887383E-2</c:v>
                </c:pt>
                <c:pt idx="2318">
                  <c:v>1.3475306305887383E-2</c:v>
                </c:pt>
                <c:pt idx="2319">
                  <c:v>1.8484861288220043E-2</c:v>
                </c:pt>
                <c:pt idx="2320">
                  <c:v>1.8484861288220043E-2</c:v>
                </c:pt>
                <c:pt idx="2321">
                  <c:v>1.6533362558045741E-2</c:v>
                </c:pt>
                <c:pt idx="2322">
                  <c:v>1.6533362558045741E-2</c:v>
                </c:pt>
                <c:pt idx="2323">
                  <c:v>1.4318311985246083E-2</c:v>
                </c:pt>
                <c:pt idx="2324">
                  <c:v>1.4318311985246083E-2</c:v>
                </c:pt>
                <c:pt idx="2325">
                  <c:v>1.4318311985246083E-2</c:v>
                </c:pt>
                <c:pt idx="2326">
                  <c:v>1.4318311985246083E-2</c:v>
                </c:pt>
                <c:pt idx="2327">
                  <c:v>1.1690852780609908E-2</c:v>
                </c:pt>
                <c:pt idx="2328">
                  <c:v>1.1690852780609908E-2</c:v>
                </c:pt>
                <c:pt idx="2329">
                  <c:v>1.1690852780609908E-2</c:v>
                </c:pt>
                <c:pt idx="2330">
                  <c:v>1.1690852780609908E-2</c:v>
                </c:pt>
                <c:pt idx="2331">
                  <c:v>1.1690852780609908E-2</c:v>
                </c:pt>
                <c:pt idx="2332">
                  <c:v>2.2400810557923652E-2</c:v>
                </c:pt>
                <c:pt idx="2333">
                  <c:v>1.7227369373910287E-2</c:v>
                </c:pt>
                <c:pt idx="2334">
                  <c:v>1.5114371841932265E-2</c:v>
                </c:pt>
                <c:pt idx="2335">
                  <c:v>1.789448053491622E-2</c:v>
                </c:pt>
                <c:pt idx="2336">
                  <c:v>1.2653308532049937E-2</c:v>
                </c:pt>
                <c:pt idx="2337">
                  <c:v>1.2653308532049937E-2</c:v>
                </c:pt>
                <c:pt idx="2338">
                  <c:v>1.2653308532049937E-2</c:v>
                </c:pt>
                <c:pt idx="2339">
                  <c:v>2.0297306004807534E-2</c:v>
                </c:pt>
                <c:pt idx="2340">
                  <c:v>2.7095120953898773E-2</c:v>
                </c:pt>
                <c:pt idx="2341">
                  <c:v>1.6592305214011151E-2</c:v>
                </c:pt>
                <c:pt idx="2342">
                  <c:v>1.6592305214011151E-2</c:v>
                </c:pt>
                <c:pt idx="2343">
                  <c:v>1.3547560476949386E-2</c:v>
                </c:pt>
                <c:pt idx="2344">
                  <c:v>1.4386332852605432E-2</c:v>
                </c:pt>
                <c:pt idx="2345">
                  <c:v>1.4386332852605432E-2</c:v>
                </c:pt>
                <c:pt idx="2346">
                  <c:v>1.4386332852605432E-2</c:v>
                </c:pt>
                <c:pt idx="2347">
                  <c:v>2.0913233225908951E-2</c:v>
                </c:pt>
                <c:pt idx="2348">
                  <c:v>1.5178825745600604E-2</c:v>
                </c:pt>
                <c:pt idx="2349">
                  <c:v>1.073305061516314E-2</c:v>
                </c:pt>
                <c:pt idx="2350">
                  <c:v>1.073305061516314E-2</c:v>
                </c:pt>
                <c:pt idx="2351">
                  <c:v>1.073305061516314E-2</c:v>
                </c:pt>
                <c:pt idx="2352">
                  <c:v>1.073305061516314E-2</c:v>
                </c:pt>
                <c:pt idx="2353">
                  <c:v>1.073305061516314E-2</c:v>
                </c:pt>
                <c:pt idx="2354">
                  <c:v>1.073305061516314E-2</c:v>
                </c:pt>
                <c:pt idx="2355">
                  <c:v>1.5931946807740134E-2</c:v>
                </c:pt>
                <c:pt idx="2356">
                  <c:v>1.5931946807740134E-2</c:v>
                </c:pt>
                <c:pt idx="2357">
                  <c:v>1.1774062747285119E-2</c:v>
                </c:pt>
                <c:pt idx="2358">
                  <c:v>1.1774062747285119E-2</c:v>
                </c:pt>
                <c:pt idx="2359">
                  <c:v>2.0959862566352263E-2</c:v>
                </c:pt>
                <c:pt idx="2360">
                  <c:v>1.7340336940883466E-2</c:v>
                </c:pt>
                <c:pt idx="2361">
                  <c:v>1.7340336940883466E-2</c:v>
                </c:pt>
                <c:pt idx="2362">
                  <c:v>1.2730229049249685E-2</c:v>
                </c:pt>
                <c:pt idx="2363">
                  <c:v>1.4454033616436181E-2</c:v>
                </c:pt>
                <c:pt idx="2364">
                  <c:v>1.4454033616436181E-2</c:v>
                </c:pt>
                <c:pt idx="2365">
                  <c:v>1.4454033616436181E-2</c:v>
                </c:pt>
                <c:pt idx="2366">
                  <c:v>1.599310613745103E-2</c:v>
                </c:pt>
                <c:pt idx="2367">
                  <c:v>2.8975530725398185E-2</c:v>
                </c:pt>
                <c:pt idx="2368">
                  <c:v>2.8224564732835352E-2</c:v>
                </c:pt>
                <c:pt idx="2369">
                  <c:v>2.1099132288265154E-2</c:v>
                </c:pt>
                <c:pt idx="2370">
                  <c:v>1.9957781118626554E-2</c:v>
                </c:pt>
                <c:pt idx="2371">
                  <c:v>1.9361891671777664E-2</c:v>
                </c:pt>
                <c:pt idx="2372">
                  <c:v>1.8747070998966744E-2</c:v>
                </c:pt>
                <c:pt idx="2373">
                  <c:v>1.676789005308181E-2</c:v>
                </c:pt>
                <c:pt idx="2374">
                  <c:v>1.6054032476698388E-2</c:v>
                </c:pt>
                <c:pt idx="2375">
                  <c:v>1.4521418753833247E-2</c:v>
                </c:pt>
                <c:pt idx="2376">
                  <c:v>1.3690924897713326E-2</c:v>
                </c:pt>
                <c:pt idx="2377">
                  <c:v>1.2806687568824082E-2</c:v>
                </c:pt>
                <c:pt idx="2378">
                  <c:v>1.2806687568824082E-2</c:v>
                </c:pt>
                <c:pt idx="2379">
                  <c:v>1.2806687568824082E-2</c:v>
                </c:pt>
                <c:pt idx="2380">
                  <c:v>1.1856688762724606E-2</c:v>
                </c:pt>
                <c:pt idx="2381">
                  <c:v>1.1856688762724606E-2</c:v>
                </c:pt>
                <c:pt idx="2382">
                  <c:v>1.1856688762724606E-2</c:v>
                </c:pt>
                <c:pt idx="2383">
                  <c:v>1.1856688762724606E-2</c:v>
                </c:pt>
                <c:pt idx="2384">
                  <c:v>1.0823626487770476E-2</c:v>
                </c:pt>
                <c:pt idx="2385">
                  <c:v>1.0823626487770476E-2</c:v>
                </c:pt>
                <c:pt idx="2386">
                  <c:v>1.8165214224171961E-2</c:v>
                </c:pt>
                <c:pt idx="2387">
                  <c:v>1.6114728468143647E-2</c:v>
                </c:pt>
                <c:pt idx="2388">
                  <c:v>1.6114728468143647E-2</c:v>
                </c:pt>
                <c:pt idx="2389">
                  <c:v>1.4588492638490541E-2</c:v>
                </c:pt>
                <c:pt idx="2390">
                  <c:v>1.3762047064079507E-2</c:v>
                </c:pt>
                <c:pt idx="2391">
                  <c:v>1.2882692316615579E-2</c:v>
                </c:pt>
                <c:pt idx="2392">
                  <c:v>1.2882692316615579E-2</c:v>
                </c:pt>
                <c:pt idx="2393">
                  <c:v>1.2882692316615579E-2</c:v>
                </c:pt>
                <c:pt idx="2394">
                  <c:v>1.756409247811622E-2</c:v>
                </c:pt>
                <c:pt idx="2395">
                  <c:v>1.6883932199297222E-2</c:v>
                </c:pt>
                <c:pt idx="2396">
                  <c:v>1.6883932199297222E-2</c:v>
                </c:pt>
                <c:pt idx="2397">
                  <c:v>1.1938742951216963E-2</c:v>
                </c:pt>
                <c:pt idx="2398">
                  <c:v>1.1938742951216963E-2</c:v>
                </c:pt>
                <c:pt idx="2399">
                  <c:v>1.1938742951216963E-2</c:v>
                </c:pt>
                <c:pt idx="2400">
                  <c:v>1.1938742951216963E-2</c:v>
                </c:pt>
                <c:pt idx="2401">
                  <c:v>1.1938742951216963E-2</c:v>
                </c:pt>
                <c:pt idx="2402">
                  <c:v>1.1938742951216963E-2</c:v>
                </c:pt>
                <c:pt idx="2403">
                  <c:v>1.1938742951216963E-2</c:v>
                </c:pt>
                <c:pt idx="2404">
                  <c:v>1.617519670486613E-2</c:v>
                </c:pt>
                <c:pt idx="2405">
                  <c:v>1.9512570144063327E-2</c:v>
                </c:pt>
                <c:pt idx="2406">
                  <c:v>1.5433949927732655E-2</c:v>
                </c:pt>
                <c:pt idx="2407">
                  <c:v>1.0913450654393385E-2</c:v>
                </c:pt>
                <c:pt idx="2408">
                  <c:v>1.0913450654393385E-2</c:v>
                </c:pt>
                <c:pt idx="2409">
                  <c:v>1.0913450654393385E-2</c:v>
                </c:pt>
                <c:pt idx="2410">
                  <c:v>1.0913450654393385E-2</c:v>
                </c:pt>
                <c:pt idx="2411">
                  <c:v>1.0913450654393385E-2</c:v>
                </c:pt>
                <c:pt idx="2412">
                  <c:v>2.12834076847239E-2</c:v>
                </c:pt>
                <c:pt idx="2413">
                  <c:v>1.4655259544013729E-2</c:v>
                </c:pt>
                <c:pt idx="2414">
                  <c:v>1.6941655212805457E-2</c:v>
                </c:pt>
                <c:pt idx="2415">
                  <c:v>1.3832803556512041E-2</c:v>
                </c:pt>
                <c:pt idx="2416">
                  <c:v>1.3832803556512041E-2</c:v>
                </c:pt>
                <c:pt idx="2417">
                  <c:v>2.6805325232003845E-2</c:v>
                </c:pt>
                <c:pt idx="2418">
                  <c:v>2.4957007706794015E-2</c:v>
                </c:pt>
                <c:pt idx="2419">
                  <c:v>1.6235439731655713E-2</c:v>
                </c:pt>
                <c:pt idx="2420">
                  <c:v>2.0772717189716027E-2</c:v>
                </c:pt>
                <c:pt idx="2421">
                  <c:v>2.7700872400906826E-2</c:v>
                </c:pt>
                <c:pt idx="2422">
                  <c:v>1.2958251277224827E-2</c:v>
                </c:pt>
                <c:pt idx="2423">
                  <c:v>1.5497074730763597E-2</c:v>
                </c:pt>
                <c:pt idx="2424">
                  <c:v>1.7674908041006729E-2</c:v>
                </c:pt>
                <c:pt idx="2425">
                  <c:v>2.6401662780273165E-2</c:v>
                </c:pt>
                <c:pt idx="2426">
                  <c:v>2.6878067089575613E-2</c:v>
                </c:pt>
                <c:pt idx="2427">
                  <c:v>1.6999182221174376E-2</c:v>
                </c:pt>
                <c:pt idx="2428">
                  <c:v>1.20202370232182E-2</c:v>
                </c:pt>
                <c:pt idx="2429">
                  <c:v>1.20202370232182E-2</c:v>
                </c:pt>
                <c:pt idx="2430">
                  <c:v>1.9662093940990361E-2</c:v>
                </c:pt>
                <c:pt idx="2431">
                  <c:v>1.7730056094021732E-2</c:v>
                </c:pt>
                <c:pt idx="2432">
                  <c:v>1.5559943446233484E-2</c:v>
                </c:pt>
                <c:pt idx="2433">
                  <c:v>1.1002541525710875E-2</c:v>
                </c:pt>
                <c:pt idx="2434">
                  <c:v>1.1002541525710875E-2</c:v>
                </c:pt>
                <c:pt idx="2435">
                  <c:v>1.7056515207620922E-2</c:v>
                </c:pt>
                <c:pt idx="2436">
                  <c:v>2.146610123032628E-2</c:v>
                </c:pt>
                <c:pt idx="2437">
                  <c:v>1.843197173407184E-2</c:v>
                </c:pt>
                <c:pt idx="2438">
                  <c:v>1.3033372203800965E-2</c:v>
                </c:pt>
                <c:pt idx="2439">
                  <c:v>1.4787889030576035E-2</c:v>
                </c:pt>
                <c:pt idx="2440">
                  <c:v>1.4787889030576035E-2</c:v>
                </c:pt>
                <c:pt idx="2441">
                  <c:v>2.1511532183220428E-2</c:v>
                </c:pt>
                <c:pt idx="2442">
                  <c:v>2.2617667604055633E-2</c:v>
                </c:pt>
                <c:pt idx="2443">
                  <c:v>1.5622559165805619E-2</c:v>
                </c:pt>
                <c:pt idx="2444">
                  <c:v>1.5622559165805619E-2</c:v>
                </c:pt>
                <c:pt idx="2445">
                  <c:v>1.3973241710901509E-2</c:v>
                </c:pt>
                <c:pt idx="2446">
                  <c:v>1.3973241710901509E-2</c:v>
                </c:pt>
                <c:pt idx="2447">
                  <c:v>1.3973241710901509E-2</c:v>
                </c:pt>
                <c:pt idx="2448">
                  <c:v>1.3973241710901509E-2</c:v>
                </c:pt>
                <c:pt idx="2449">
                  <c:v>1.3973241710901509E-2</c:v>
                </c:pt>
                <c:pt idx="2450">
                  <c:v>1.2101182294861039E-2</c:v>
                </c:pt>
                <c:pt idx="2451">
                  <c:v>1.2101182294861039E-2</c:v>
                </c:pt>
                <c:pt idx="2452">
                  <c:v>1.2101182294861039E-2</c:v>
                </c:pt>
                <c:pt idx="2453">
                  <c:v>1.2101182294861039E-2</c:v>
                </c:pt>
                <c:pt idx="2454">
                  <c:v>1.2101182294861039E-2</c:v>
                </c:pt>
                <c:pt idx="2455">
                  <c:v>1.2101182294861039E-2</c:v>
                </c:pt>
                <c:pt idx="2456">
                  <c:v>1.2101182294861039E-2</c:v>
                </c:pt>
                <c:pt idx="2457">
                  <c:v>9.8805739689371719E-3</c:v>
                </c:pt>
                <c:pt idx="2458">
                  <c:v>9.8805739689371719E-3</c:v>
                </c:pt>
                <c:pt idx="2459">
                  <c:v>9.8805739689371719E-3</c:v>
                </c:pt>
                <c:pt idx="2460">
                  <c:v>9.8805739689371719E-3</c:v>
                </c:pt>
                <c:pt idx="2461">
                  <c:v>9.8805739689371719E-3</c:v>
                </c:pt>
                <c:pt idx="2462">
                  <c:v>9.8805739689371719E-3</c:v>
                </c:pt>
                <c:pt idx="2463">
                  <c:v>9.8805739689371719E-3</c:v>
                </c:pt>
                <c:pt idx="2464">
                  <c:v>2.100638840066249E-2</c:v>
                </c:pt>
                <c:pt idx="2465">
                  <c:v>1.9810489208034923E-2</c:v>
                </c:pt>
                <c:pt idx="2466">
                  <c:v>1.3108062627326908E-2</c:v>
                </c:pt>
                <c:pt idx="2467">
                  <c:v>1.3108062627326908E-2</c:v>
                </c:pt>
                <c:pt idx="2468">
                  <c:v>1.3108062627326908E-2</c:v>
                </c:pt>
                <c:pt idx="2469">
                  <c:v>1.3108062627326908E-2</c:v>
                </c:pt>
                <c:pt idx="2470">
                  <c:v>1.3108062627326908E-2</c:v>
                </c:pt>
                <c:pt idx="2471">
                  <c:v>2.480004383706861E-2</c:v>
                </c:pt>
                <c:pt idx="2472">
                  <c:v>1.5684924919431714E-2</c:v>
                </c:pt>
                <c:pt idx="2473">
                  <c:v>1.1090916772932027E-2</c:v>
                </c:pt>
                <c:pt idx="2474">
                  <c:v>1.1090916772932027E-2</c:v>
                </c:pt>
                <c:pt idx="2475">
                  <c:v>1.1090916772932027E-2</c:v>
                </c:pt>
                <c:pt idx="2476">
                  <c:v>1.1090916772932027E-2</c:v>
                </c:pt>
                <c:pt idx="2477">
                  <c:v>1.1090916772932027E-2</c:v>
                </c:pt>
                <c:pt idx="2478">
                  <c:v>1.1090916772932027E-2</c:v>
                </c:pt>
                <c:pt idx="2479">
                  <c:v>1.4042934121841863E-2</c:v>
                </c:pt>
                <c:pt idx="2480">
                  <c:v>1.2181589706297413E-2</c:v>
                </c:pt>
                <c:pt idx="2481">
                  <c:v>1.2181589706297413E-2</c:v>
                </c:pt>
                <c:pt idx="2482">
                  <c:v>1.2181589706297413E-2</c:v>
                </c:pt>
                <c:pt idx="2483">
                  <c:v>1.2181589706297413E-2</c:v>
                </c:pt>
                <c:pt idx="2484">
                  <c:v>1.2181589706297413E-2</c:v>
                </c:pt>
                <c:pt idx="2485">
                  <c:v>1.2181589706297413E-2</c:v>
                </c:pt>
                <c:pt idx="2486">
                  <c:v>1.5747043677062776E-2</c:v>
                </c:pt>
                <c:pt idx="2487">
                  <c:v>1.8642629679368583E-2</c:v>
                </c:pt>
                <c:pt idx="2488">
                  <c:v>1.3182329865431117E-2</c:v>
                </c:pt>
                <c:pt idx="2489">
                  <c:v>1.3182329865431117E-2</c:v>
                </c:pt>
                <c:pt idx="2490">
                  <c:v>1.6533362558045741E-2</c:v>
                </c:pt>
                <c:pt idx="2491">
                  <c:v>1.7283945451900005E-2</c:v>
                </c:pt>
                <c:pt idx="2492">
                  <c:v>1.7283945451900005E-2</c:v>
                </c:pt>
                <c:pt idx="2493">
                  <c:v>1.4112282366417676E-2</c:v>
                </c:pt>
                <c:pt idx="2494">
                  <c:v>1.4112282366417676E-2</c:v>
                </c:pt>
                <c:pt idx="2495">
                  <c:v>1.4112282366417676E-2</c:v>
                </c:pt>
                <c:pt idx="2496">
                  <c:v>9.9788905593132769E-3</c:v>
                </c:pt>
                <c:pt idx="2497">
                  <c:v>9.9788905593132769E-3</c:v>
                </c:pt>
                <c:pt idx="2498">
                  <c:v>9.9788905593132769E-3</c:v>
                </c:pt>
                <c:pt idx="2499">
                  <c:v>9.9788905593132769E-3</c:v>
                </c:pt>
                <c:pt idx="2500">
                  <c:v>9.9788905593132769E-3</c:v>
                </c:pt>
                <c:pt idx="2501">
                  <c:v>1.5808918350299475E-2</c:v>
                </c:pt>
                <c:pt idx="2502">
                  <c:v>1.5808918350299475E-2</c:v>
                </c:pt>
                <c:pt idx="2503">
                  <c:v>1.5808918350299475E-2</c:v>
                </c:pt>
                <c:pt idx="2504">
                  <c:v>1.1178593368721207E-2</c:v>
                </c:pt>
                <c:pt idx="2505">
                  <c:v>1.1178593368721207E-2</c:v>
                </c:pt>
                <c:pt idx="2506">
                  <c:v>1.1178593368721207E-2</c:v>
                </c:pt>
                <c:pt idx="2507">
                  <c:v>1.1178593368721207E-2</c:v>
                </c:pt>
                <c:pt idx="2508">
                  <c:v>1.1178593368721207E-2</c:v>
                </c:pt>
                <c:pt idx="2509">
                  <c:v>1.6592305214011151E-2</c:v>
                </c:pt>
                <c:pt idx="2510">
                  <c:v>1.2261469838958291E-2</c:v>
                </c:pt>
                <c:pt idx="2511">
                  <c:v>1.2261469838958291E-2</c:v>
                </c:pt>
                <c:pt idx="2512">
                  <c:v>1.3256181030755048E-2</c:v>
                </c:pt>
                <c:pt idx="2513">
                  <c:v>1.9412247781974295E-2</c:v>
                </c:pt>
                <c:pt idx="2514">
                  <c:v>1.418129149367631E-2</c:v>
                </c:pt>
                <c:pt idx="2515">
                  <c:v>1.418129149367631E-2</c:v>
                </c:pt>
                <c:pt idx="2516">
                  <c:v>1.418129149367631E-2</c:v>
                </c:pt>
                <c:pt idx="2517">
                  <c:v>1.418129149367631E-2</c:v>
                </c:pt>
                <c:pt idx="2518">
                  <c:v>1.5049641900626146E-2</c:v>
                </c:pt>
                <c:pt idx="2519">
                  <c:v>1.5049641900626146E-2</c:v>
                </c:pt>
                <c:pt idx="2520">
                  <c:v>1.5049641900626146E-2</c:v>
                </c:pt>
                <c:pt idx="2521">
                  <c:v>2.1329227775830916E-2</c:v>
                </c:pt>
                <c:pt idx="2522">
                  <c:v>2.2487804324348996E-2</c:v>
                </c:pt>
                <c:pt idx="2523">
                  <c:v>2.3045260602533341E-2</c:v>
                </c:pt>
                <c:pt idx="2524">
                  <c:v>1.5114371841932265E-2</c:v>
                </c:pt>
                <c:pt idx="2525">
                  <c:v>1.4249966430407084E-2</c:v>
                </c:pt>
                <c:pt idx="2526">
                  <c:v>1.3329623038903341E-2</c:v>
                </c:pt>
                <c:pt idx="2527">
                  <c:v>1.3329623038903341E-2</c:v>
                </c:pt>
                <c:pt idx="2528">
                  <c:v>1.3329623038903341E-2</c:v>
                </c:pt>
                <c:pt idx="2529">
                  <c:v>1.2340832931807991E-2</c:v>
                </c:pt>
                <c:pt idx="2530">
                  <c:v>1.2340832931807991E-2</c:v>
                </c:pt>
                <c:pt idx="2531">
                  <c:v>1.2340832931807991E-2</c:v>
                </c:pt>
                <c:pt idx="2532">
                  <c:v>1.2340832931807991E-2</c:v>
                </c:pt>
                <c:pt idx="2533">
                  <c:v>1.1265587625256418E-2</c:v>
                </c:pt>
                <c:pt idx="2534">
                  <c:v>1.1265587625256418E-2</c:v>
                </c:pt>
                <c:pt idx="2535">
                  <c:v>1.1265587625256418E-2</c:v>
                </c:pt>
                <c:pt idx="2536">
                  <c:v>1.1265587625256418E-2</c:v>
                </c:pt>
                <c:pt idx="2537">
                  <c:v>1.0076247894621511E-2</c:v>
                </c:pt>
                <c:pt idx="2538">
                  <c:v>1.0076247894621511E-2</c:v>
                </c:pt>
                <c:pt idx="2539">
                  <c:v>1.0076247894621511E-2</c:v>
                </c:pt>
                <c:pt idx="2540">
                  <c:v>1.0076247894621511E-2</c:v>
                </c:pt>
                <c:pt idx="2541">
                  <c:v>1.0076247894621511E-2</c:v>
                </c:pt>
                <c:pt idx="2542">
                  <c:v>1.0076247894621511E-2</c:v>
                </c:pt>
                <c:pt idx="2543">
                  <c:v>1.0076247894621511E-2</c:v>
                </c:pt>
                <c:pt idx="2544">
                  <c:v>1.0076247894621511E-2</c:v>
                </c:pt>
                <c:pt idx="2545">
                  <c:v>1.0076247894621511E-2</c:v>
                </c:pt>
                <c:pt idx="2546">
                  <c:v>1.0076247894621511E-2</c:v>
                </c:pt>
                <c:pt idx="2547">
                  <c:v>1.0076247894621511E-2</c:v>
                </c:pt>
                <c:pt idx="2548">
                  <c:v>1.0076247894621511E-2</c:v>
                </c:pt>
                <c:pt idx="2549">
                  <c:v>2.200508305142175E-2</c:v>
                </c:pt>
                <c:pt idx="2550">
                  <c:v>2.0819661243234398E-2</c:v>
                </c:pt>
                <c:pt idx="2551">
                  <c:v>1.8902651019305158E-2</c:v>
                </c:pt>
                <c:pt idx="2552">
                  <c:v>1.3402662616001922E-2</c:v>
                </c:pt>
                <c:pt idx="2553">
                  <c:v>1.3402662616001922E-2</c:v>
                </c:pt>
                <c:pt idx="2554">
                  <c:v>1.3402662616001922E-2</c:v>
                </c:pt>
                <c:pt idx="2555">
                  <c:v>1.3402662616001922E-2</c:v>
                </c:pt>
                <c:pt idx="2556">
                  <c:v>2.2660789983728731E-2</c:v>
                </c:pt>
                <c:pt idx="2557">
                  <c:v>2.1511532183220428E-2</c:v>
                </c:pt>
                <c:pt idx="2558">
                  <c:v>1.2419688896663611E-2</c:v>
                </c:pt>
                <c:pt idx="2559">
                  <c:v>1.2419688896663611E-2</c:v>
                </c:pt>
                <c:pt idx="2560">
                  <c:v>1.68260111634146E-2</c:v>
                </c:pt>
                <c:pt idx="2561">
                  <c:v>1.6054032476698388E-2</c:v>
                </c:pt>
                <c:pt idx="2562">
                  <c:v>1.1351915229662494E-2</c:v>
                </c:pt>
                <c:pt idx="2563">
                  <c:v>1.1351915229662494E-2</c:v>
                </c:pt>
                <c:pt idx="2564">
                  <c:v>2.27467894957703E-2</c:v>
                </c:pt>
                <c:pt idx="2565">
                  <c:v>1.4386332852605432E-2</c:v>
                </c:pt>
                <c:pt idx="2566">
                  <c:v>1.4386332852605432E-2</c:v>
                </c:pt>
                <c:pt idx="2567">
                  <c:v>1.0172673516484111E-2</c:v>
                </c:pt>
                <c:pt idx="2568">
                  <c:v>1.0172673516484111E-2</c:v>
                </c:pt>
                <c:pt idx="2569">
                  <c:v>1.0172673516484111E-2</c:v>
                </c:pt>
                <c:pt idx="2570">
                  <c:v>1.0172673516484111E-2</c:v>
                </c:pt>
                <c:pt idx="2571">
                  <c:v>1.0172673516484111E-2</c:v>
                </c:pt>
                <c:pt idx="2572">
                  <c:v>1.0172673516484111E-2</c:v>
                </c:pt>
                <c:pt idx="2573">
                  <c:v>1.0172673516484111E-2</c:v>
                </c:pt>
                <c:pt idx="2574">
                  <c:v>1.6883932199297222E-2</c:v>
                </c:pt>
                <c:pt idx="2575">
                  <c:v>1.6883932199297222E-2</c:v>
                </c:pt>
                <c:pt idx="2576">
                  <c:v>1.3475306305887383E-2</c:v>
                </c:pt>
                <c:pt idx="2577">
                  <c:v>1.8378929978823861E-2</c:v>
                </c:pt>
                <c:pt idx="2578">
                  <c:v>1.5306919373065674E-2</c:v>
                </c:pt>
                <c:pt idx="2579">
                  <c:v>1.2498047332644495E-2</c:v>
                </c:pt>
                <c:pt idx="2580">
                  <c:v>1.2498047332644495E-2</c:v>
                </c:pt>
                <c:pt idx="2581">
                  <c:v>1.6941655212805457E-2</c:v>
                </c:pt>
                <c:pt idx="2582">
                  <c:v>1.4454033616436181E-2</c:v>
                </c:pt>
                <c:pt idx="2583">
                  <c:v>1.843197173407184E-2</c:v>
                </c:pt>
                <c:pt idx="2584">
                  <c:v>1.617519670486613E-2</c:v>
                </c:pt>
                <c:pt idx="2585">
                  <c:v>1.143759127703714E-2</c:v>
                </c:pt>
                <c:pt idx="2586">
                  <c:v>1.143759127703714E-2</c:v>
                </c:pt>
                <c:pt idx="2587">
                  <c:v>1.143759127703714E-2</c:v>
                </c:pt>
                <c:pt idx="2588">
                  <c:v>1.7730056094021732E-2</c:v>
                </c:pt>
                <c:pt idx="2589">
                  <c:v>1.3547560476949386E-2</c:v>
                </c:pt>
                <c:pt idx="2590">
                  <c:v>1.3547560476949386E-2</c:v>
                </c:pt>
                <c:pt idx="2591">
                  <c:v>1.3547560476949386E-2</c:v>
                </c:pt>
                <c:pt idx="2592">
                  <c:v>1.5370565881991659E-2</c:v>
                </c:pt>
                <c:pt idx="2593">
                  <c:v>1.5370565881991659E-2</c:v>
                </c:pt>
                <c:pt idx="2594">
                  <c:v>1.5370565881991659E-2</c:v>
                </c:pt>
                <c:pt idx="2595">
                  <c:v>1.6235439731655713E-2</c:v>
                </c:pt>
                <c:pt idx="2596">
                  <c:v>1.2575917539811358E-2</c:v>
                </c:pt>
                <c:pt idx="2597">
                  <c:v>1.2575917539811358E-2</c:v>
                </c:pt>
                <c:pt idx="2598">
                  <c:v>1.2575917539811358E-2</c:v>
                </c:pt>
                <c:pt idx="2599">
                  <c:v>1.2575917539811358E-2</c:v>
                </c:pt>
                <c:pt idx="2600">
                  <c:v>1.0268193673284994E-2</c:v>
                </c:pt>
                <c:pt idx="2601">
                  <c:v>1.0268193673284994E-2</c:v>
                </c:pt>
                <c:pt idx="2602">
                  <c:v>1.0268193673284994E-2</c:v>
                </c:pt>
                <c:pt idx="2603">
                  <c:v>1.0268193673284994E-2</c:v>
                </c:pt>
                <c:pt idx="2604">
                  <c:v>1.0268193673284994E-2</c:v>
                </c:pt>
                <c:pt idx="2605">
                  <c:v>1.0268193673284994E-2</c:v>
                </c:pt>
                <c:pt idx="2606">
                  <c:v>1.0268193673284994E-2</c:v>
                </c:pt>
                <c:pt idx="2607">
                  <c:v>1.0268193673284994E-2</c:v>
                </c:pt>
                <c:pt idx="2608">
                  <c:v>1.0268193673284994E-2</c:v>
                </c:pt>
                <c:pt idx="2609">
                  <c:v>1.0268193673284994E-2</c:v>
                </c:pt>
                <c:pt idx="2610">
                  <c:v>1.0268193673284994E-2</c:v>
                </c:pt>
                <c:pt idx="2611">
                  <c:v>1.0268193673284994E-2</c:v>
                </c:pt>
                <c:pt idx="2612">
                  <c:v>1.0268193673284994E-2</c:v>
                </c:pt>
                <c:pt idx="2613">
                  <c:v>1.0268193673284994E-2</c:v>
                </c:pt>
                <c:pt idx="2614">
                  <c:v>1.0268193673284994E-2</c:v>
                </c:pt>
                <c:pt idx="2615">
                  <c:v>1.0268193673284994E-2</c:v>
                </c:pt>
                <c:pt idx="2616">
                  <c:v>1.8537599944001618E-2</c:v>
                </c:pt>
                <c:pt idx="2617">
                  <c:v>1.7056515207620922E-2</c:v>
                </c:pt>
                <c:pt idx="2618">
                  <c:v>1.9260784496780699E-2</c:v>
                </c:pt>
                <c:pt idx="2619">
                  <c:v>1.3619431328646356E-2</c:v>
                </c:pt>
                <c:pt idx="2620">
                  <c:v>1.3619431328646356E-2</c:v>
                </c:pt>
                <c:pt idx="2621">
                  <c:v>1.7839840772142075E-2</c:v>
                </c:pt>
                <c:pt idx="2622">
                  <c:v>2.3045260602533341E-2</c:v>
                </c:pt>
                <c:pt idx="2623">
                  <c:v>1.152263030126667E-2</c:v>
                </c:pt>
                <c:pt idx="2624">
                  <c:v>1.152263030126667E-2</c:v>
                </c:pt>
                <c:pt idx="2625">
                  <c:v>1.4588492638490541E-2</c:v>
                </c:pt>
                <c:pt idx="2626">
                  <c:v>2.12834076847239E-2</c:v>
                </c:pt>
                <c:pt idx="2627">
                  <c:v>1.789448053491622E-2</c:v>
                </c:pt>
                <c:pt idx="2628">
                  <c:v>1.5497074730763597E-2</c:v>
                </c:pt>
                <c:pt idx="2629">
                  <c:v>1.2653308532049937E-2</c:v>
                </c:pt>
                <c:pt idx="2630">
                  <c:v>1.2653308532049937E-2</c:v>
                </c:pt>
                <c:pt idx="2631">
                  <c:v>2.2531175250512837E-2</c:v>
                </c:pt>
                <c:pt idx="2632">
                  <c:v>2.0678509370012584E-2</c:v>
                </c:pt>
                <c:pt idx="2633">
                  <c:v>2.480004383706861E-2</c:v>
                </c:pt>
                <c:pt idx="2634">
                  <c:v>1.6355260100605264E-2</c:v>
                </c:pt>
                <c:pt idx="2635">
                  <c:v>1.6355260100605264E-2</c:v>
                </c:pt>
                <c:pt idx="2636">
                  <c:v>2.6878067089575613E-2</c:v>
                </c:pt>
                <c:pt idx="2637">
                  <c:v>2.3713377525449213E-2</c:v>
                </c:pt>
                <c:pt idx="2638">
                  <c:v>1.3690924897713326E-2</c:v>
                </c:pt>
                <c:pt idx="2639">
                  <c:v>1.3690924897713326E-2</c:v>
                </c:pt>
                <c:pt idx="2640">
                  <c:v>2.0725666807241958E-2</c:v>
                </c:pt>
                <c:pt idx="2641">
                  <c:v>1.4655259544013729E-2</c:v>
                </c:pt>
                <c:pt idx="2642">
                  <c:v>1.4655259544013729E-2</c:v>
                </c:pt>
                <c:pt idx="2643">
                  <c:v>1.0362833403620979E-2</c:v>
                </c:pt>
                <c:pt idx="2644">
                  <c:v>1.0362833403620979E-2</c:v>
                </c:pt>
                <c:pt idx="2645">
                  <c:v>1.0362833403620979E-2</c:v>
                </c:pt>
                <c:pt idx="2646">
                  <c:v>1.0362833403620979E-2</c:v>
                </c:pt>
                <c:pt idx="2647">
                  <c:v>1.0362833403620979E-2</c:v>
                </c:pt>
                <c:pt idx="2648">
                  <c:v>1.0362833403620979E-2</c:v>
                </c:pt>
                <c:pt idx="2649">
                  <c:v>1.6414842301940132E-2</c:v>
                </c:pt>
                <c:pt idx="2650">
                  <c:v>1.1607046303809666E-2</c:v>
                </c:pt>
                <c:pt idx="2651">
                  <c:v>1.1607046303809666E-2</c:v>
                </c:pt>
                <c:pt idx="2652">
                  <c:v>1.1607046303809666E-2</c:v>
                </c:pt>
                <c:pt idx="2653">
                  <c:v>1.1607046303809666E-2</c:v>
                </c:pt>
                <c:pt idx="2654">
                  <c:v>1.1607046303809666E-2</c:v>
                </c:pt>
                <c:pt idx="2655">
                  <c:v>1.1607046303809666E-2</c:v>
                </c:pt>
                <c:pt idx="2656">
                  <c:v>1.1607046303809666E-2</c:v>
                </c:pt>
                <c:pt idx="2657">
                  <c:v>1.7227369373910287E-2</c:v>
                </c:pt>
                <c:pt idx="2658">
                  <c:v>2.4917859435309914E-2</c:v>
                </c:pt>
                <c:pt idx="2659">
                  <c:v>1.8003262573564854E-2</c:v>
                </c:pt>
                <c:pt idx="2660">
                  <c:v>1.2730229049249685E-2</c:v>
                </c:pt>
                <c:pt idx="2661">
                  <c:v>1.2730229049249685E-2</c:v>
                </c:pt>
                <c:pt idx="2662">
                  <c:v>1.2730229049249685E-2</c:v>
                </c:pt>
                <c:pt idx="2663">
                  <c:v>1.2730229049249685E-2</c:v>
                </c:pt>
                <c:pt idx="2664">
                  <c:v>1.3762047064079507E-2</c:v>
                </c:pt>
                <c:pt idx="2665">
                  <c:v>1.3762047064079507E-2</c:v>
                </c:pt>
                <c:pt idx="2666">
                  <c:v>2.146610123032628E-2</c:v>
                </c:pt>
                <c:pt idx="2667">
                  <c:v>1.5622559165805619E-2</c:v>
                </c:pt>
                <c:pt idx="2668">
                  <c:v>1.5622559165805619E-2</c:v>
                </c:pt>
                <c:pt idx="2669">
                  <c:v>2.3339915169350228E-2</c:v>
                </c:pt>
                <c:pt idx="2670">
                  <c:v>2.3381705561219816E-2</c:v>
                </c:pt>
                <c:pt idx="2671">
                  <c:v>2.2789667553608558E-2</c:v>
                </c:pt>
                <c:pt idx="2672">
                  <c:v>1.3832803556512041E-2</c:v>
                </c:pt>
                <c:pt idx="2673">
                  <c:v>1.3832803556512041E-2</c:v>
                </c:pt>
                <c:pt idx="2674">
                  <c:v>1.3832803556512041E-2</c:v>
                </c:pt>
                <c:pt idx="2675">
                  <c:v>1.1690852780609908E-2</c:v>
                </c:pt>
                <c:pt idx="2676">
                  <c:v>1.1690852780609908E-2</c:v>
                </c:pt>
                <c:pt idx="2677">
                  <c:v>1.1690852780609908E-2</c:v>
                </c:pt>
                <c:pt idx="2678">
                  <c:v>1.0456616612954476E-2</c:v>
                </c:pt>
                <c:pt idx="2679">
                  <c:v>1.0456616612954476E-2</c:v>
                </c:pt>
                <c:pt idx="2680">
                  <c:v>1.0456616612954476E-2</c:v>
                </c:pt>
                <c:pt idx="2681">
                  <c:v>1.0456616612954476E-2</c:v>
                </c:pt>
                <c:pt idx="2682">
                  <c:v>1.0456616612954476E-2</c:v>
                </c:pt>
                <c:pt idx="2683">
                  <c:v>2.7202998438108666E-2</c:v>
                </c:pt>
                <c:pt idx="2684">
                  <c:v>2.5112990523500522E-2</c:v>
                </c:pt>
                <c:pt idx="2685">
                  <c:v>1.8165214224171961E-2</c:v>
                </c:pt>
                <c:pt idx="2686">
                  <c:v>1.8165214224171961E-2</c:v>
                </c:pt>
                <c:pt idx="2687">
                  <c:v>1.7396545635915209E-2</c:v>
                </c:pt>
                <c:pt idx="2688">
                  <c:v>1.7396545635915209E-2</c:v>
                </c:pt>
                <c:pt idx="2689">
                  <c:v>1.5747043677062776E-2</c:v>
                </c:pt>
                <c:pt idx="2690">
                  <c:v>1.4853759686346883E-2</c:v>
                </c:pt>
                <c:pt idx="2691">
                  <c:v>2.5190619736553774E-2</c:v>
                </c:pt>
                <c:pt idx="2692">
                  <c:v>1.9662093940990361E-2</c:v>
                </c:pt>
                <c:pt idx="2693">
                  <c:v>1.3903199958001213E-2</c:v>
                </c:pt>
                <c:pt idx="2694">
                  <c:v>1.8954227243460783E-2</c:v>
                </c:pt>
                <c:pt idx="2695">
                  <c:v>1.2882692316615579E-2</c:v>
                </c:pt>
                <c:pt idx="2696">
                  <c:v>1.2882692316615579E-2</c:v>
                </c:pt>
                <c:pt idx="2697">
                  <c:v>1.7452573303143388E-2</c:v>
                </c:pt>
                <c:pt idx="2698">
                  <c:v>1.1774062747285119E-2</c:v>
                </c:pt>
                <c:pt idx="2699">
                  <c:v>1.1774062747285119E-2</c:v>
                </c:pt>
                <c:pt idx="2700">
                  <c:v>1.1774062747285119E-2</c:v>
                </c:pt>
                <c:pt idx="2701">
                  <c:v>1.1774062747285119E-2</c:v>
                </c:pt>
                <c:pt idx="2702">
                  <c:v>1.1774062747285119E-2</c:v>
                </c:pt>
                <c:pt idx="2703">
                  <c:v>1.5808918350299475E-2</c:v>
                </c:pt>
                <c:pt idx="2704">
                  <c:v>1.0549566144132577E-2</c:v>
                </c:pt>
                <c:pt idx="2705">
                  <c:v>1.0549566144132577E-2</c:v>
                </c:pt>
                <c:pt idx="2706">
                  <c:v>1.0549566144132577E-2</c:v>
                </c:pt>
                <c:pt idx="2707">
                  <c:v>1.0549566144132577E-2</c:v>
                </c:pt>
                <c:pt idx="2708">
                  <c:v>1.7508421680457267E-2</c:v>
                </c:pt>
                <c:pt idx="2709">
                  <c:v>1.3973241710901509E-2</c:v>
                </c:pt>
                <c:pt idx="2710">
                  <c:v>1.6709566780534053E-2</c:v>
                </c:pt>
                <c:pt idx="2711">
                  <c:v>1.2958251277224827E-2</c:v>
                </c:pt>
                <c:pt idx="2712">
                  <c:v>1.2958251277224827E-2</c:v>
                </c:pt>
                <c:pt idx="2713">
                  <c:v>1.9810489208034923E-2</c:v>
                </c:pt>
                <c:pt idx="2714">
                  <c:v>1.498463234443773E-2</c:v>
                </c:pt>
                <c:pt idx="2715">
                  <c:v>1.498463234443773E-2</c:v>
                </c:pt>
                <c:pt idx="2716">
                  <c:v>1.498463234443773E-2</c:v>
                </c:pt>
                <c:pt idx="2717">
                  <c:v>1.498463234443773E-2</c:v>
                </c:pt>
                <c:pt idx="2718">
                  <c:v>1.676789005308181E-2</c:v>
                </c:pt>
                <c:pt idx="2719">
                  <c:v>1.1856688762724606E-2</c:v>
                </c:pt>
                <c:pt idx="2720">
                  <c:v>1.1856688762724606E-2</c:v>
                </c:pt>
                <c:pt idx="2721">
                  <c:v>1.4042934121841863E-2</c:v>
                </c:pt>
                <c:pt idx="2722">
                  <c:v>1.4042934121841863E-2</c:v>
                </c:pt>
                <c:pt idx="2723">
                  <c:v>2.123748873654914E-2</c:v>
                </c:pt>
                <c:pt idx="2724">
                  <c:v>1.7619587379360833E-2</c:v>
                </c:pt>
                <c:pt idx="2725">
                  <c:v>2.3795573187942023E-2</c:v>
                </c:pt>
                <c:pt idx="2726">
                  <c:v>1.5049641900626146E-2</c:v>
                </c:pt>
                <c:pt idx="2727">
                  <c:v>1.3033372203800965E-2</c:v>
                </c:pt>
                <c:pt idx="2728">
                  <c:v>1.3033372203800965E-2</c:v>
                </c:pt>
                <c:pt idx="2729">
                  <c:v>1.3033372203800965E-2</c:v>
                </c:pt>
                <c:pt idx="2730">
                  <c:v>1.3033372203800965E-2</c:v>
                </c:pt>
                <c:pt idx="2731">
                  <c:v>1.064170384236195E-2</c:v>
                </c:pt>
                <c:pt idx="2732">
                  <c:v>1.064170384236195E-2</c:v>
                </c:pt>
                <c:pt idx="2733">
                  <c:v>1.064170384236195E-2</c:v>
                </c:pt>
                <c:pt idx="2734">
                  <c:v>1.064170384236195E-2</c:v>
                </c:pt>
                <c:pt idx="2735">
                  <c:v>1.064170384236195E-2</c:v>
                </c:pt>
                <c:pt idx="2736">
                  <c:v>1.064170384236195E-2</c:v>
                </c:pt>
                <c:pt idx="2737">
                  <c:v>1.064170384236195E-2</c:v>
                </c:pt>
                <c:pt idx="2738">
                  <c:v>2.7167086873358906E-2</c:v>
                </c:pt>
                <c:pt idx="2739">
                  <c:v>1.7674908041006729E-2</c:v>
                </c:pt>
                <c:pt idx="2740">
                  <c:v>1.7674908041006729E-2</c:v>
                </c:pt>
                <c:pt idx="2741">
                  <c:v>2.3836564731139806E-2</c:v>
                </c:pt>
                <c:pt idx="2742">
                  <c:v>2.2617667604055633E-2</c:v>
                </c:pt>
                <c:pt idx="2743">
                  <c:v>1.599310613745103E-2</c:v>
                </c:pt>
                <c:pt idx="2744">
                  <c:v>1.4112282366417676E-2</c:v>
                </c:pt>
                <c:pt idx="2745">
                  <c:v>1.6883932199297222E-2</c:v>
                </c:pt>
                <c:pt idx="2746">
                  <c:v>1.6883932199297222E-2</c:v>
                </c:pt>
                <c:pt idx="2747">
                  <c:v>1.1938742951216963E-2</c:v>
                </c:pt>
                <c:pt idx="2748">
                  <c:v>1.1938742951216963E-2</c:v>
                </c:pt>
                <c:pt idx="2749">
                  <c:v>2.0006637449059731E-2</c:v>
                </c:pt>
                <c:pt idx="2750">
                  <c:v>1.6054032476698388E-2</c:v>
                </c:pt>
                <c:pt idx="2751">
                  <c:v>1.6054032476698388E-2</c:v>
                </c:pt>
                <c:pt idx="2752">
                  <c:v>1.6054032476698388E-2</c:v>
                </c:pt>
                <c:pt idx="2753">
                  <c:v>1.3108062627326908E-2</c:v>
                </c:pt>
                <c:pt idx="2754">
                  <c:v>1.3108062627326908E-2</c:v>
                </c:pt>
                <c:pt idx="2755">
                  <c:v>1.3108062627326908E-2</c:v>
                </c:pt>
                <c:pt idx="2756">
                  <c:v>1.3108062627326908E-2</c:v>
                </c:pt>
                <c:pt idx="2757">
                  <c:v>1.3108062627326908E-2</c:v>
                </c:pt>
                <c:pt idx="2758">
                  <c:v>2.5112990523500522E-2</c:v>
                </c:pt>
                <c:pt idx="2759">
                  <c:v>1.9311404254236417E-2</c:v>
                </c:pt>
                <c:pt idx="2760">
                  <c:v>1.418129149367631E-2</c:v>
                </c:pt>
                <c:pt idx="2761">
                  <c:v>1.418129149367631E-2</c:v>
                </c:pt>
                <c:pt idx="2762">
                  <c:v>1.7785033144086908E-2</c:v>
                </c:pt>
                <c:pt idx="2763">
                  <c:v>1.5178825745600604E-2</c:v>
                </c:pt>
                <c:pt idx="2764">
                  <c:v>1.073305061516314E-2</c:v>
                </c:pt>
                <c:pt idx="2765">
                  <c:v>1.073305061516314E-2</c:v>
                </c:pt>
                <c:pt idx="2766">
                  <c:v>1.073305061516314E-2</c:v>
                </c:pt>
                <c:pt idx="2767">
                  <c:v>1.073305061516314E-2</c:v>
                </c:pt>
                <c:pt idx="2768">
                  <c:v>1.073305061516314E-2</c:v>
                </c:pt>
                <c:pt idx="2769">
                  <c:v>1.6999182221174376E-2</c:v>
                </c:pt>
                <c:pt idx="2770">
                  <c:v>1.6999182221174376E-2</c:v>
                </c:pt>
                <c:pt idx="2771">
                  <c:v>1.20202370232182E-2</c:v>
                </c:pt>
                <c:pt idx="2772">
                  <c:v>1.20202370232182E-2</c:v>
                </c:pt>
                <c:pt idx="2773">
                  <c:v>1.20202370232182E-2</c:v>
                </c:pt>
                <c:pt idx="2774">
                  <c:v>1.20202370232182E-2</c:v>
                </c:pt>
                <c:pt idx="2775">
                  <c:v>1.20202370232182E-2</c:v>
                </c:pt>
                <c:pt idx="2776">
                  <c:v>1.20202370232182E-2</c:v>
                </c:pt>
                <c:pt idx="2777">
                  <c:v>1.20202370232182E-2</c:v>
                </c:pt>
                <c:pt idx="2778">
                  <c:v>1.20202370232182E-2</c:v>
                </c:pt>
                <c:pt idx="2779">
                  <c:v>1.20202370232182E-2</c:v>
                </c:pt>
                <c:pt idx="2780">
                  <c:v>1.20202370232182E-2</c:v>
                </c:pt>
                <c:pt idx="2781">
                  <c:v>1.20202370232182E-2</c:v>
                </c:pt>
                <c:pt idx="2782">
                  <c:v>2.1511532183220428E-2</c:v>
                </c:pt>
                <c:pt idx="2783">
                  <c:v>1.8642629679368583E-2</c:v>
                </c:pt>
                <c:pt idx="2784">
                  <c:v>1.3182329865431117E-2</c:v>
                </c:pt>
                <c:pt idx="2785">
                  <c:v>1.3182329865431117E-2</c:v>
                </c:pt>
                <c:pt idx="2786">
                  <c:v>1.9412247781974295E-2</c:v>
                </c:pt>
                <c:pt idx="2787">
                  <c:v>1.9412247781974295E-2</c:v>
                </c:pt>
                <c:pt idx="2788">
                  <c:v>1.4249966430407084E-2</c:v>
                </c:pt>
                <c:pt idx="2789">
                  <c:v>1.4249966430407084E-2</c:v>
                </c:pt>
                <c:pt idx="2790">
                  <c:v>1.5243007113244438E-2</c:v>
                </c:pt>
                <c:pt idx="2791">
                  <c:v>1.617519670486613E-2</c:v>
                </c:pt>
                <c:pt idx="2792">
                  <c:v>1.789448053491622E-2</c:v>
                </c:pt>
                <c:pt idx="2793">
                  <c:v>1.8747070998966744E-2</c:v>
                </c:pt>
                <c:pt idx="2794">
                  <c:v>1.5306919373065674E-2</c:v>
                </c:pt>
                <c:pt idx="2795">
                  <c:v>1.4318311985246083E-2</c:v>
                </c:pt>
                <c:pt idx="2796">
                  <c:v>1.3256181030755048E-2</c:v>
                </c:pt>
                <c:pt idx="2797">
                  <c:v>1.3256181030755048E-2</c:v>
                </c:pt>
                <c:pt idx="2798">
                  <c:v>1.3256181030755048E-2</c:v>
                </c:pt>
                <c:pt idx="2799">
                  <c:v>1.2101182294861039E-2</c:v>
                </c:pt>
                <c:pt idx="2800">
                  <c:v>1.2101182294861039E-2</c:v>
                </c:pt>
                <c:pt idx="2801">
                  <c:v>1.2101182294861039E-2</c:v>
                </c:pt>
                <c:pt idx="2802">
                  <c:v>1.2101182294861039E-2</c:v>
                </c:pt>
                <c:pt idx="2803">
                  <c:v>1.2101182294861039E-2</c:v>
                </c:pt>
                <c:pt idx="2804">
                  <c:v>1.0823626487770476E-2</c:v>
                </c:pt>
                <c:pt idx="2805">
                  <c:v>1.0823626487770476E-2</c:v>
                </c:pt>
                <c:pt idx="2806">
                  <c:v>1.0823626487770476E-2</c:v>
                </c:pt>
                <c:pt idx="2807">
                  <c:v>1.0823626487770476E-2</c:v>
                </c:pt>
                <c:pt idx="2808">
                  <c:v>1.0823626487770476E-2</c:v>
                </c:pt>
                <c:pt idx="2809">
                  <c:v>1.0823626487770476E-2</c:v>
                </c:pt>
                <c:pt idx="2810">
                  <c:v>1.0823626487770476E-2</c:v>
                </c:pt>
                <c:pt idx="2811">
                  <c:v>1.0823626487770476E-2</c:v>
                </c:pt>
                <c:pt idx="2812">
                  <c:v>2.0297306004807534E-2</c:v>
                </c:pt>
                <c:pt idx="2813">
                  <c:v>1.8799074069735792E-2</c:v>
                </c:pt>
                <c:pt idx="2814">
                  <c:v>1.7170606882286641E-2</c:v>
                </c:pt>
                <c:pt idx="2815">
                  <c:v>1.5370565881991659E-2</c:v>
                </c:pt>
                <c:pt idx="2816">
                  <c:v>1.4386332852605432E-2</c:v>
                </c:pt>
                <c:pt idx="2817">
                  <c:v>1.4386332852605432E-2</c:v>
                </c:pt>
                <c:pt idx="2818">
                  <c:v>2.4323075386372742E-2</c:v>
                </c:pt>
                <c:pt idx="2819">
                  <c:v>2.1782128130749871E-2</c:v>
                </c:pt>
                <c:pt idx="2820">
                  <c:v>1.7227369373910287E-2</c:v>
                </c:pt>
                <c:pt idx="2821">
                  <c:v>1.2181589706297413E-2</c:v>
                </c:pt>
                <c:pt idx="2822">
                  <c:v>1.2181589706297413E-2</c:v>
                </c:pt>
                <c:pt idx="2823">
                  <c:v>1.2181589706297413E-2</c:v>
                </c:pt>
                <c:pt idx="2824">
                  <c:v>1.2181589706297413E-2</c:v>
                </c:pt>
                <c:pt idx="2825">
                  <c:v>1.5433949927732655E-2</c:v>
                </c:pt>
                <c:pt idx="2826">
                  <c:v>1.5433949927732655E-2</c:v>
                </c:pt>
                <c:pt idx="2827">
                  <c:v>1.0913450654393385E-2</c:v>
                </c:pt>
                <c:pt idx="2828">
                  <c:v>1.0913450654393385E-2</c:v>
                </c:pt>
                <c:pt idx="2829">
                  <c:v>1.0913450654393385E-2</c:v>
                </c:pt>
                <c:pt idx="2830">
                  <c:v>1.0913450654393385E-2</c:v>
                </c:pt>
                <c:pt idx="2831">
                  <c:v>1.0913450654393385E-2</c:v>
                </c:pt>
                <c:pt idx="2832">
                  <c:v>1.0913450654393385E-2</c:v>
                </c:pt>
                <c:pt idx="2833">
                  <c:v>1.0913450654393385E-2</c:v>
                </c:pt>
                <c:pt idx="2834">
                  <c:v>2.3795573187942023E-2</c:v>
                </c:pt>
                <c:pt idx="2835">
                  <c:v>1.4454033616436181E-2</c:v>
                </c:pt>
                <c:pt idx="2836">
                  <c:v>1.8954227243460783E-2</c:v>
                </c:pt>
                <c:pt idx="2837">
                  <c:v>1.6414842301940132E-2</c:v>
                </c:pt>
                <c:pt idx="2838">
                  <c:v>1.3402662616001922E-2</c:v>
                </c:pt>
                <c:pt idx="2839">
                  <c:v>1.3402662616001922E-2</c:v>
                </c:pt>
                <c:pt idx="2840">
                  <c:v>2.0488794264408219E-2</c:v>
                </c:pt>
                <c:pt idx="2841">
                  <c:v>1.5497074730763597E-2</c:v>
                </c:pt>
                <c:pt idx="2842">
                  <c:v>1.9761147937874344E-2</c:v>
                </c:pt>
                <c:pt idx="2843">
                  <c:v>1.2261469838958291E-2</c:v>
                </c:pt>
                <c:pt idx="2844">
                  <c:v>1.2261469838958291E-2</c:v>
                </c:pt>
                <c:pt idx="2845">
                  <c:v>1.2261469838958291E-2</c:v>
                </c:pt>
                <c:pt idx="2846">
                  <c:v>1.4521418753833247E-2</c:v>
                </c:pt>
                <c:pt idx="2847">
                  <c:v>1.4521418753833247E-2</c:v>
                </c:pt>
                <c:pt idx="2848">
                  <c:v>2.2660789983728731E-2</c:v>
                </c:pt>
                <c:pt idx="2849">
                  <c:v>1.5559943446233484E-2</c:v>
                </c:pt>
                <c:pt idx="2850">
                  <c:v>1.1002541525710875E-2</c:v>
                </c:pt>
                <c:pt idx="2851">
                  <c:v>1.1002541525710875E-2</c:v>
                </c:pt>
                <c:pt idx="2852">
                  <c:v>2.6438614040875406E-2</c:v>
                </c:pt>
                <c:pt idx="2853">
                  <c:v>1.9108120653640676E-2</c:v>
                </c:pt>
                <c:pt idx="2854">
                  <c:v>1.2340832931807991E-2</c:v>
                </c:pt>
                <c:pt idx="2855">
                  <c:v>1.2340832931807991E-2</c:v>
                </c:pt>
                <c:pt idx="2856">
                  <c:v>1.2340832931807991E-2</c:v>
                </c:pt>
                <c:pt idx="2857">
                  <c:v>1.2340832931807991E-2</c:v>
                </c:pt>
                <c:pt idx="2858">
                  <c:v>1.2340832931807991E-2</c:v>
                </c:pt>
                <c:pt idx="2859">
                  <c:v>1.5622559165805619E-2</c:v>
                </c:pt>
                <c:pt idx="2860">
                  <c:v>1.9159143763571539E-2</c:v>
                </c:pt>
                <c:pt idx="2861">
                  <c:v>1.6592305214011151E-2</c:v>
                </c:pt>
                <c:pt idx="2862">
                  <c:v>1.3547560476949386E-2</c:v>
                </c:pt>
                <c:pt idx="2863">
                  <c:v>1.7508421680457267E-2</c:v>
                </c:pt>
                <c:pt idx="2864">
                  <c:v>1.4655259544013729E-2</c:v>
                </c:pt>
                <c:pt idx="2865">
                  <c:v>1.1090916772932027E-2</c:v>
                </c:pt>
                <c:pt idx="2866">
                  <c:v>1.1090916772932027E-2</c:v>
                </c:pt>
                <c:pt idx="2867">
                  <c:v>1.1090916772932027E-2</c:v>
                </c:pt>
                <c:pt idx="2868">
                  <c:v>1.1090916772932027E-2</c:v>
                </c:pt>
                <c:pt idx="2869">
                  <c:v>1.1090916772932027E-2</c:v>
                </c:pt>
                <c:pt idx="2870">
                  <c:v>1.1090916772932027E-2</c:v>
                </c:pt>
                <c:pt idx="2871">
                  <c:v>1.2419688896663611E-2</c:v>
                </c:pt>
                <c:pt idx="2872">
                  <c:v>1.2419688896663611E-2</c:v>
                </c:pt>
                <c:pt idx="2873">
                  <c:v>2.2225801544500767E-2</c:v>
                </c:pt>
                <c:pt idx="2874">
                  <c:v>1.843197173407184E-2</c:v>
                </c:pt>
                <c:pt idx="2875">
                  <c:v>1.3619431328646356E-2</c:v>
                </c:pt>
                <c:pt idx="2876">
                  <c:v>1.4721723647097791E-2</c:v>
                </c:pt>
                <c:pt idx="2877">
                  <c:v>1.5747043677062776E-2</c:v>
                </c:pt>
                <c:pt idx="2878">
                  <c:v>1.6709566780534053E-2</c:v>
                </c:pt>
                <c:pt idx="2879">
                  <c:v>1.9311404254236417E-2</c:v>
                </c:pt>
                <c:pt idx="2880">
                  <c:v>1.8537599944001618E-2</c:v>
                </c:pt>
                <c:pt idx="2881">
                  <c:v>1.7674908041006729E-2</c:v>
                </c:pt>
                <c:pt idx="2882">
                  <c:v>1.5808918350299475E-2</c:v>
                </c:pt>
                <c:pt idx="2883">
                  <c:v>1.5808918350299475E-2</c:v>
                </c:pt>
                <c:pt idx="2884">
                  <c:v>1.4787889030576035E-2</c:v>
                </c:pt>
                <c:pt idx="2885">
                  <c:v>1.4787889030576035E-2</c:v>
                </c:pt>
                <c:pt idx="2886">
                  <c:v>1.3690924897713326E-2</c:v>
                </c:pt>
                <c:pt idx="2887">
                  <c:v>1.2498047332644495E-2</c:v>
                </c:pt>
                <c:pt idx="2888">
                  <c:v>1.2498047332644495E-2</c:v>
                </c:pt>
                <c:pt idx="2889">
                  <c:v>1.2498047332644495E-2</c:v>
                </c:pt>
                <c:pt idx="2890">
                  <c:v>1.2498047332644495E-2</c:v>
                </c:pt>
                <c:pt idx="2891">
                  <c:v>1.1178593368721207E-2</c:v>
                </c:pt>
                <c:pt idx="2892">
                  <c:v>1.1178593368721207E-2</c:v>
                </c:pt>
                <c:pt idx="2893">
                  <c:v>1.1178593368721207E-2</c:v>
                </c:pt>
                <c:pt idx="2894">
                  <c:v>2.0959862566352263E-2</c:v>
                </c:pt>
                <c:pt idx="2895">
                  <c:v>2.0200881202922075E-2</c:v>
                </c:pt>
                <c:pt idx="2896">
                  <c:v>1.5870551793984614E-2</c:v>
                </c:pt>
                <c:pt idx="2897">
                  <c:v>1.3762047064079507E-2</c:v>
                </c:pt>
                <c:pt idx="2898">
                  <c:v>1.3762047064079507E-2</c:v>
                </c:pt>
                <c:pt idx="2899">
                  <c:v>1.2575917539811358E-2</c:v>
                </c:pt>
                <c:pt idx="2900">
                  <c:v>1.2575917539811358E-2</c:v>
                </c:pt>
                <c:pt idx="2901">
                  <c:v>2.6986812242076053E-2</c:v>
                </c:pt>
                <c:pt idx="2902">
                  <c:v>1.1265587625256418E-2</c:v>
                </c:pt>
                <c:pt idx="2903">
                  <c:v>1.1265587625256418E-2</c:v>
                </c:pt>
                <c:pt idx="2904">
                  <c:v>1.1265587625256418E-2</c:v>
                </c:pt>
                <c:pt idx="2905">
                  <c:v>1.1265587625256418E-2</c:v>
                </c:pt>
                <c:pt idx="2906">
                  <c:v>1.1265587625256418E-2</c:v>
                </c:pt>
                <c:pt idx="2907">
                  <c:v>1.8694923273476868E-2</c:v>
                </c:pt>
                <c:pt idx="2908">
                  <c:v>1.6941655212805457E-2</c:v>
                </c:pt>
                <c:pt idx="2909">
                  <c:v>1.3832803556512041E-2</c:v>
                </c:pt>
                <c:pt idx="2910">
                  <c:v>1.3832803556512041E-2</c:v>
                </c:pt>
                <c:pt idx="2911">
                  <c:v>2.1145351691490639E-2</c:v>
                </c:pt>
                <c:pt idx="2912">
                  <c:v>1.8747070998966744E-2</c:v>
                </c:pt>
                <c:pt idx="2913">
                  <c:v>2.4642080167146477E-2</c:v>
                </c:pt>
                <c:pt idx="2914">
                  <c:v>1.599310613745103E-2</c:v>
                </c:pt>
                <c:pt idx="2915">
                  <c:v>1.599310613745103E-2</c:v>
                </c:pt>
                <c:pt idx="2916">
                  <c:v>1.789448053491622E-2</c:v>
                </c:pt>
                <c:pt idx="2917">
                  <c:v>1.2653308532049937E-2</c:v>
                </c:pt>
                <c:pt idx="2918">
                  <c:v>1.2653308532049937E-2</c:v>
                </c:pt>
                <c:pt idx="2919">
                  <c:v>1.2653308532049937E-2</c:v>
                </c:pt>
                <c:pt idx="2920">
                  <c:v>1.498463234443773E-2</c:v>
                </c:pt>
                <c:pt idx="2921">
                  <c:v>1.6999182221174376E-2</c:v>
                </c:pt>
                <c:pt idx="2922">
                  <c:v>1.3903199958001213E-2</c:v>
                </c:pt>
                <c:pt idx="2923">
                  <c:v>1.3903199958001213E-2</c:v>
                </c:pt>
                <c:pt idx="2924">
                  <c:v>1.1351915229662494E-2</c:v>
                </c:pt>
                <c:pt idx="2925">
                  <c:v>1.1351915229662494E-2</c:v>
                </c:pt>
                <c:pt idx="2926">
                  <c:v>1.1351915229662494E-2</c:v>
                </c:pt>
                <c:pt idx="2927">
                  <c:v>1.1351915229662494E-2</c:v>
                </c:pt>
                <c:pt idx="2928">
                  <c:v>2.6659246077806682E-2</c:v>
                </c:pt>
                <c:pt idx="2929">
                  <c:v>2.6066744407601931E-2</c:v>
                </c:pt>
                <c:pt idx="2930">
                  <c:v>1.5049641900626146E-2</c:v>
                </c:pt>
                <c:pt idx="2931">
                  <c:v>1.5049641900626146E-2</c:v>
                </c:pt>
                <c:pt idx="2932">
                  <c:v>3.1679530099166048E-2</c:v>
                </c:pt>
                <c:pt idx="2933">
                  <c:v>1.8003262573564854E-2</c:v>
                </c:pt>
                <c:pt idx="2934">
                  <c:v>1.2730229049249685E-2</c:v>
                </c:pt>
                <c:pt idx="2935">
                  <c:v>1.2730229049249685E-2</c:v>
                </c:pt>
                <c:pt idx="2936">
                  <c:v>1.2730229049249685E-2</c:v>
                </c:pt>
                <c:pt idx="2937">
                  <c:v>1.2730229049249685E-2</c:v>
                </c:pt>
                <c:pt idx="2938">
                  <c:v>1.2730229049249685E-2</c:v>
                </c:pt>
                <c:pt idx="2939">
                  <c:v>2.3506630968067627E-2</c:v>
                </c:pt>
                <c:pt idx="2940">
                  <c:v>1.7113656122141656E-2</c:v>
                </c:pt>
                <c:pt idx="2941">
                  <c:v>9.8805739689371719E-3</c:v>
                </c:pt>
                <c:pt idx="2942">
                  <c:v>9.8805739689371719E-3</c:v>
                </c:pt>
                <c:pt idx="2943">
                  <c:v>9.8805739689371719E-3</c:v>
                </c:pt>
                <c:pt idx="2944">
                  <c:v>9.8805739689371719E-3</c:v>
                </c:pt>
                <c:pt idx="2945">
                  <c:v>9.8805739689371719E-3</c:v>
                </c:pt>
                <c:pt idx="2946">
                  <c:v>9.8805739689371719E-3</c:v>
                </c:pt>
                <c:pt idx="2947">
                  <c:v>9.8805739689371719E-3</c:v>
                </c:pt>
                <c:pt idx="2948">
                  <c:v>9.8805739689371719E-3</c:v>
                </c:pt>
                <c:pt idx="2949">
                  <c:v>1.8057407846416768E-2</c:v>
                </c:pt>
                <c:pt idx="2950">
                  <c:v>2.1374949645610628E-2</c:v>
                </c:pt>
                <c:pt idx="2951">
                  <c:v>1.5114371841932265E-2</c:v>
                </c:pt>
                <c:pt idx="2952">
                  <c:v>1.143759127703714E-2</c:v>
                </c:pt>
                <c:pt idx="2953">
                  <c:v>1.143759127703714E-2</c:v>
                </c:pt>
                <c:pt idx="2954">
                  <c:v>1.143759127703714E-2</c:v>
                </c:pt>
                <c:pt idx="2955">
                  <c:v>2.6216125254653815E-2</c:v>
                </c:pt>
                <c:pt idx="2956">
                  <c:v>1.2806687568824082E-2</c:v>
                </c:pt>
                <c:pt idx="2957">
                  <c:v>1.4042934121841863E-2</c:v>
                </c:pt>
                <c:pt idx="2958">
                  <c:v>1.6235439731655713E-2</c:v>
                </c:pt>
                <c:pt idx="2959">
                  <c:v>1.8218878194037419E-2</c:v>
                </c:pt>
                <c:pt idx="2960">
                  <c:v>1.6295460046262509E-2</c:v>
                </c:pt>
                <c:pt idx="2961">
                  <c:v>1.4112282366417676E-2</c:v>
                </c:pt>
                <c:pt idx="2962">
                  <c:v>1.4112282366417676E-2</c:v>
                </c:pt>
                <c:pt idx="2963">
                  <c:v>1.4112282366417676E-2</c:v>
                </c:pt>
                <c:pt idx="2964">
                  <c:v>1.2882692316615579E-2</c:v>
                </c:pt>
                <c:pt idx="2965">
                  <c:v>1.2882692316615579E-2</c:v>
                </c:pt>
                <c:pt idx="2966">
                  <c:v>1.152263030126667E-2</c:v>
                </c:pt>
                <c:pt idx="2967">
                  <c:v>1.152263030126667E-2</c:v>
                </c:pt>
                <c:pt idx="2968">
                  <c:v>1.152263030126667E-2</c:v>
                </c:pt>
                <c:pt idx="2969">
                  <c:v>1.152263030126667E-2</c:v>
                </c:pt>
                <c:pt idx="2970">
                  <c:v>1.152263030126667E-2</c:v>
                </c:pt>
                <c:pt idx="2971">
                  <c:v>1.152263030126667E-2</c:v>
                </c:pt>
                <c:pt idx="2972">
                  <c:v>1.152263030126667E-2</c:v>
                </c:pt>
                <c:pt idx="2973">
                  <c:v>1.152263030126667E-2</c:v>
                </c:pt>
                <c:pt idx="2974">
                  <c:v>1.152263030126667E-2</c:v>
                </c:pt>
                <c:pt idx="2975">
                  <c:v>1.152263030126667E-2</c:v>
                </c:pt>
                <c:pt idx="2976">
                  <c:v>1.152263030126667E-2</c:v>
                </c:pt>
                <c:pt idx="2977">
                  <c:v>1.152263030126667E-2</c:v>
                </c:pt>
                <c:pt idx="2978">
                  <c:v>9.9788905593132769E-3</c:v>
                </c:pt>
                <c:pt idx="2979">
                  <c:v>9.9788905593132769E-3</c:v>
                </c:pt>
                <c:pt idx="2980">
                  <c:v>9.9788905593132769E-3</c:v>
                </c:pt>
                <c:pt idx="2981">
                  <c:v>9.9788905593132769E-3</c:v>
                </c:pt>
                <c:pt idx="2982">
                  <c:v>9.9788905593132769E-3</c:v>
                </c:pt>
                <c:pt idx="2983">
                  <c:v>9.9788905593132769E-3</c:v>
                </c:pt>
                <c:pt idx="2984">
                  <c:v>2.1602107456170885E-2</c:v>
                </c:pt>
                <c:pt idx="2985">
                  <c:v>1.7340336940883466E-2</c:v>
                </c:pt>
                <c:pt idx="2986">
                  <c:v>1.7340336940883466E-2</c:v>
                </c:pt>
                <c:pt idx="2987">
                  <c:v>1.6355260100605264E-2</c:v>
                </c:pt>
                <c:pt idx="2988">
                  <c:v>1.6355260100605264E-2</c:v>
                </c:pt>
                <c:pt idx="2989">
                  <c:v>1.5306919373065674E-2</c:v>
                </c:pt>
                <c:pt idx="2990">
                  <c:v>2.4562717383991701E-2</c:v>
                </c:pt>
                <c:pt idx="2991">
                  <c:v>1.9210031353236123E-2</c:v>
                </c:pt>
                <c:pt idx="2992">
                  <c:v>1.2958251277224827E-2</c:v>
                </c:pt>
                <c:pt idx="2993">
                  <c:v>1.7396545635915209E-2</c:v>
                </c:pt>
                <c:pt idx="2994">
                  <c:v>2.0913233225908951E-2</c:v>
                </c:pt>
                <c:pt idx="2995">
                  <c:v>1.6414842301940132E-2</c:v>
                </c:pt>
                <c:pt idx="2996">
                  <c:v>1.1607046303809666E-2</c:v>
                </c:pt>
                <c:pt idx="2997">
                  <c:v>1.1607046303809666E-2</c:v>
                </c:pt>
                <c:pt idx="2998">
                  <c:v>1.1607046303809666E-2</c:v>
                </c:pt>
                <c:pt idx="2999">
                  <c:v>2.0959862566352263E-2</c:v>
                </c:pt>
                <c:pt idx="3000">
                  <c:v>1.4249966430407084E-2</c:v>
                </c:pt>
                <c:pt idx="3001">
                  <c:v>1.0076247894621511E-2</c:v>
                </c:pt>
                <c:pt idx="3002">
                  <c:v>1.0076247894621511E-2</c:v>
                </c:pt>
                <c:pt idx="3003">
                  <c:v>1.0076247894621511E-2</c:v>
                </c:pt>
                <c:pt idx="3004">
                  <c:v>1.0076247894621511E-2</c:v>
                </c:pt>
                <c:pt idx="3005">
                  <c:v>1.0076247894621511E-2</c:v>
                </c:pt>
                <c:pt idx="3006">
                  <c:v>1.0076247894621511E-2</c:v>
                </c:pt>
                <c:pt idx="3007">
                  <c:v>1.0076247894621511E-2</c:v>
                </c:pt>
                <c:pt idx="3008">
                  <c:v>1.0076247894621511E-2</c:v>
                </c:pt>
                <c:pt idx="3009">
                  <c:v>1.0076247894621511E-2</c:v>
                </c:pt>
                <c:pt idx="3010">
                  <c:v>1.6474209013991416E-2</c:v>
                </c:pt>
                <c:pt idx="3011">
                  <c:v>2.4721188172138881E-2</c:v>
                </c:pt>
                <c:pt idx="3012">
                  <c:v>2.2574462850939222E-2</c:v>
                </c:pt>
                <c:pt idx="3013">
                  <c:v>1.3033372203800965E-2</c:v>
                </c:pt>
                <c:pt idx="3014">
                  <c:v>1.3033372203800965E-2</c:v>
                </c:pt>
                <c:pt idx="3015">
                  <c:v>2.182690130878677E-2</c:v>
                </c:pt>
                <c:pt idx="3016">
                  <c:v>1.7508421680457267E-2</c:v>
                </c:pt>
                <c:pt idx="3017">
                  <c:v>1.7508421680457267E-2</c:v>
                </c:pt>
                <c:pt idx="3018">
                  <c:v>2.1871582832127867E-2</c:v>
                </c:pt>
                <c:pt idx="3019">
                  <c:v>1.6533362558045741E-2</c:v>
                </c:pt>
                <c:pt idx="3020">
                  <c:v>1.4318311985246083E-2</c:v>
                </c:pt>
                <c:pt idx="3021">
                  <c:v>1.1690852780609908E-2</c:v>
                </c:pt>
                <c:pt idx="3022">
                  <c:v>1.1690852780609908E-2</c:v>
                </c:pt>
                <c:pt idx="3023">
                  <c:v>1.1690852780609908E-2</c:v>
                </c:pt>
                <c:pt idx="3024">
                  <c:v>1.1690852780609908E-2</c:v>
                </c:pt>
                <c:pt idx="3025">
                  <c:v>1.1690852780609908E-2</c:v>
                </c:pt>
                <c:pt idx="3026">
                  <c:v>2.1099132288265154E-2</c:v>
                </c:pt>
                <c:pt idx="3027">
                  <c:v>1.756409247811622E-2</c:v>
                </c:pt>
                <c:pt idx="3028">
                  <c:v>1.3108062627326908E-2</c:v>
                </c:pt>
                <c:pt idx="3029">
                  <c:v>1.3108062627326908E-2</c:v>
                </c:pt>
                <c:pt idx="3030">
                  <c:v>1.4386332852605432E-2</c:v>
                </c:pt>
                <c:pt idx="3031">
                  <c:v>1.4386332852605432E-2</c:v>
                </c:pt>
                <c:pt idx="3032">
                  <c:v>1.4386332852605432E-2</c:v>
                </c:pt>
                <c:pt idx="3033">
                  <c:v>1.0172673516484111E-2</c:v>
                </c:pt>
                <c:pt idx="3034">
                  <c:v>1.0172673516484111E-2</c:v>
                </c:pt>
                <c:pt idx="3035">
                  <c:v>1.0172673516484111E-2</c:v>
                </c:pt>
                <c:pt idx="3036">
                  <c:v>1.0172673516484111E-2</c:v>
                </c:pt>
                <c:pt idx="3037">
                  <c:v>1.0172673516484111E-2</c:v>
                </c:pt>
                <c:pt idx="3038">
                  <c:v>2.1191470288678384E-2</c:v>
                </c:pt>
                <c:pt idx="3039">
                  <c:v>1.1774062747285119E-2</c:v>
                </c:pt>
                <c:pt idx="3040">
                  <c:v>1.1774062747285119E-2</c:v>
                </c:pt>
                <c:pt idx="3041">
                  <c:v>1.3182329865431117E-2</c:v>
                </c:pt>
                <c:pt idx="3042">
                  <c:v>1.3182329865431117E-2</c:v>
                </c:pt>
                <c:pt idx="3043">
                  <c:v>2.044109037136068E-2</c:v>
                </c:pt>
                <c:pt idx="3044">
                  <c:v>1.6709566780534053E-2</c:v>
                </c:pt>
                <c:pt idx="3045">
                  <c:v>1.7730056094021732E-2</c:v>
                </c:pt>
                <c:pt idx="3046">
                  <c:v>2.1329227775830916E-2</c:v>
                </c:pt>
                <c:pt idx="3047">
                  <c:v>2.2137778222245049E-2</c:v>
                </c:pt>
                <c:pt idx="3048">
                  <c:v>2.4403217532313174E-2</c:v>
                </c:pt>
                <c:pt idx="3049">
                  <c:v>1.8747070998966744E-2</c:v>
                </c:pt>
                <c:pt idx="3050">
                  <c:v>1.7785033144086908E-2</c:v>
                </c:pt>
                <c:pt idx="3051">
                  <c:v>1.676789005308181E-2</c:v>
                </c:pt>
                <c:pt idx="3052">
                  <c:v>1.676789005308181E-2</c:v>
                </c:pt>
                <c:pt idx="3053">
                  <c:v>1.5684924919431714E-2</c:v>
                </c:pt>
                <c:pt idx="3054">
                  <c:v>1.5684924919431714E-2</c:v>
                </c:pt>
                <c:pt idx="3055">
                  <c:v>1.4521418753833247E-2</c:v>
                </c:pt>
                <c:pt idx="3056">
                  <c:v>1.3256181030755048E-2</c:v>
                </c:pt>
                <c:pt idx="3057">
                  <c:v>1.3256181030755048E-2</c:v>
                </c:pt>
                <c:pt idx="3058">
                  <c:v>1.3256181030755048E-2</c:v>
                </c:pt>
                <c:pt idx="3059">
                  <c:v>1.3256181030755048E-2</c:v>
                </c:pt>
                <c:pt idx="3060">
                  <c:v>1.3256181030755048E-2</c:v>
                </c:pt>
                <c:pt idx="3061">
                  <c:v>1.1856688762724606E-2</c:v>
                </c:pt>
                <c:pt idx="3062">
                  <c:v>1.1856688762724606E-2</c:v>
                </c:pt>
                <c:pt idx="3063">
                  <c:v>1.1856688762724606E-2</c:v>
                </c:pt>
                <c:pt idx="3064">
                  <c:v>1.1856688762724606E-2</c:v>
                </c:pt>
                <c:pt idx="3065">
                  <c:v>1.1856688762724606E-2</c:v>
                </c:pt>
                <c:pt idx="3066">
                  <c:v>1.1856688762724606E-2</c:v>
                </c:pt>
                <c:pt idx="3067">
                  <c:v>1.1856688762724606E-2</c:v>
                </c:pt>
                <c:pt idx="3068">
                  <c:v>1.0268193673284994E-2</c:v>
                </c:pt>
                <c:pt idx="3069">
                  <c:v>1.0268193673284994E-2</c:v>
                </c:pt>
                <c:pt idx="3070">
                  <c:v>1.0268193673284994E-2</c:v>
                </c:pt>
                <c:pt idx="3071">
                  <c:v>1.0268193673284994E-2</c:v>
                </c:pt>
                <c:pt idx="3072">
                  <c:v>1.0268193673284994E-2</c:v>
                </c:pt>
                <c:pt idx="3073">
                  <c:v>2.0583870386481563E-2</c:v>
                </c:pt>
                <c:pt idx="3074">
                  <c:v>1.971168315957424E-2</c:v>
                </c:pt>
                <c:pt idx="3075">
                  <c:v>1.7839840772142075E-2</c:v>
                </c:pt>
                <c:pt idx="3076">
                  <c:v>1.68260111634146E-2</c:v>
                </c:pt>
                <c:pt idx="3077">
                  <c:v>1.5747043677062776E-2</c:v>
                </c:pt>
                <c:pt idx="3078">
                  <c:v>1.4588492638490541E-2</c:v>
                </c:pt>
                <c:pt idx="3079">
                  <c:v>1.4588492638490541E-2</c:v>
                </c:pt>
                <c:pt idx="3080">
                  <c:v>2.7946483421803017E-2</c:v>
                </c:pt>
                <c:pt idx="3081">
                  <c:v>1.3329623038903341E-2</c:v>
                </c:pt>
                <c:pt idx="3082">
                  <c:v>1.1938742951216963E-2</c:v>
                </c:pt>
                <c:pt idx="3083">
                  <c:v>1.1938742951216963E-2</c:v>
                </c:pt>
                <c:pt idx="3084">
                  <c:v>1.1938742951216963E-2</c:v>
                </c:pt>
                <c:pt idx="3085">
                  <c:v>1.1938742951216963E-2</c:v>
                </c:pt>
                <c:pt idx="3086">
                  <c:v>1.1938742951216963E-2</c:v>
                </c:pt>
                <c:pt idx="3087">
                  <c:v>1.1938742951216963E-2</c:v>
                </c:pt>
                <c:pt idx="3088">
                  <c:v>1.7948953965443451E-2</c:v>
                </c:pt>
                <c:pt idx="3089">
                  <c:v>1.0362833403620979E-2</c:v>
                </c:pt>
                <c:pt idx="3090">
                  <c:v>1.0362833403620979E-2</c:v>
                </c:pt>
                <c:pt idx="3091">
                  <c:v>1.0362833403620979E-2</c:v>
                </c:pt>
                <c:pt idx="3092">
                  <c:v>1.0362833403620979E-2</c:v>
                </c:pt>
                <c:pt idx="3093">
                  <c:v>1.0362833403620979E-2</c:v>
                </c:pt>
                <c:pt idx="3094">
                  <c:v>1.0362833403620979E-2</c:v>
                </c:pt>
                <c:pt idx="3095">
                  <c:v>1.0362833403620979E-2</c:v>
                </c:pt>
                <c:pt idx="3096">
                  <c:v>1.0362833403620979E-2</c:v>
                </c:pt>
                <c:pt idx="3097">
                  <c:v>1.0362833403620979E-2</c:v>
                </c:pt>
                <c:pt idx="3098">
                  <c:v>1.0362833403620979E-2</c:v>
                </c:pt>
                <c:pt idx="3099">
                  <c:v>1.0362833403620979E-2</c:v>
                </c:pt>
                <c:pt idx="3100">
                  <c:v>1.0362833403620979E-2</c:v>
                </c:pt>
                <c:pt idx="3101">
                  <c:v>1.0362833403620979E-2</c:v>
                </c:pt>
                <c:pt idx="3102">
                  <c:v>1.0362833403620979E-2</c:v>
                </c:pt>
                <c:pt idx="3103">
                  <c:v>1.0362833403620979E-2</c:v>
                </c:pt>
                <c:pt idx="3104">
                  <c:v>1.0362833403620979E-2</c:v>
                </c:pt>
                <c:pt idx="3105">
                  <c:v>1.6941655212805457E-2</c:v>
                </c:pt>
                <c:pt idx="3106">
                  <c:v>1.6941655212805457E-2</c:v>
                </c:pt>
                <c:pt idx="3107">
                  <c:v>1.6941655212805457E-2</c:v>
                </c:pt>
                <c:pt idx="3108">
                  <c:v>1.3402662616001922E-2</c:v>
                </c:pt>
                <c:pt idx="3109">
                  <c:v>1.3402662616001922E-2</c:v>
                </c:pt>
                <c:pt idx="3110">
                  <c:v>1.3402662616001922E-2</c:v>
                </c:pt>
                <c:pt idx="3111">
                  <c:v>1.5870551793984614E-2</c:v>
                </c:pt>
                <c:pt idx="3112">
                  <c:v>1.5870551793984614E-2</c:v>
                </c:pt>
                <c:pt idx="3113">
                  <c:v>1.4721723647097791E-2</c:v>
                </c:pt>
                <c:pt idx="3114">
                  <c:v>1.20202370232182E-2</c:v>
                </c:pt>
                <c:pt idx="3115">
                  <c:v>1.20202370232182E-2</c:v>
                </c:pt>
                <c:pt idx="3116">
                  <c:v>1.20202370232182E-2</c:v>
                </c:pt>
                <c:pt idx="3117">
                  <c:v>1.20202370232182E-2</c:v>
                </c:pt>
                <c:pt idx="3118">
                  <c:v>1.9957781118626554E-2</c:v>
                </c:pt>
                <c:pt idx="3119">
                  <c:v>1.5931946807740134E-2</c:v>
                </c:pt>
                <c:pt idx="3120">
                  <c:v>1.9056960934917627E-2</c:v>
                </c:pt>
                <c:pt idx="3121">
                  <c:v>1.3475306305887383E-2</c:v>
                </c:pt>
                <c:pt idx="3122">
                  <c:v>2.0006637449059731E-2</c:v>
                </c:pt>
                <c:pt idx="3123">
                  <c:v>2.2574462850939222E-2</c:v>
                </c:pt>
                <c:pt idx="3124">
                  <c:v>1.4787889030576035E-2</c:v>
                </c:pt>
                <c:pt idx="3125">
                  <c:v>1.4787889030576035E-2</c:v>
                </c:pt>
                <c:pt idx="3126">
                  <c:v>1.4787889030576035E-2</c:v>
                </c:pt>
                <c:pt idx="3127">
                  <c:v>1.0456616612954476E-2</c:v>
                </c:pt>
                <c:pt idx="3128">
                  <c:v>1.0456616612954476E-2</c:v>
                </c:pt>
                <c:pt idx="3129">
                  <c:v>1.0456616612954476E-2</c:v>
                </c:pt>
                <c:pt idx="3130">
                  <c:v>1.0456616612954476E-2</c:v>
                </c:pt>
                <c:pt idx="3131">
                  <c:v>1.0456616612954476E-2</c:v>
                </c:pt>
                <c:pt idx="3132">
                  <c:v>1.0456616612954476E-2</c:v>
                </c:pt>
                <c:pt idx="3133">
                  <c:v>1.599310613745103E-2</c:v>
                </c:pt>
                <c:pt idx="3134">
                  <c:v>1.599310613745103E-2</c:v>
                </c:pt>
                <c:pt idx="3135">
                  <c:v>2.0055374762323244E-2</c:v>
                </c:pt>
                <c:pt idx="3136">
                  <c:v>1.2101182294861039E-2</c:v>
                </c:pt>
                <c:pt idx="3137">
                  <c:v>1.2101182294861039E-2</c:v>
                </c:pt>
                <c:pt idx="3138">
                  <c:v>1.2101182294861039E-2</c:v>
                </c:pt>
                <c:pt idx="3139">
                  <c:v>1.2101182294861039E-2</c:v>
                </c:pt>
                <c:pt idx="3140">
                  <c:v>1.8165214224171961E-2</c:v>
                </c:pt>
                <c:pt idx="3141">
                  <c:v>1.9159143763571539E-2</c:v>
                </c:pt>
                <c:pt idx="3142">
                  <c:v>1.3547560476949386E-2</c:v>
                </c:pt>
                <c:pt idx="3143">
                  <c:v>1.3547560476949386E-2</c:v>
                </c:pt>
                <c:pt idx="3144">
                  <c:v>1.3547560476949386E-2</c:v>
                </c:pt>
                <c:pt idx="3145">
                  <c:v>1.3547560476949386E-2</c:v>
                </c:pt>
                <c:pt idx="3146">
                  <c:v>1.3547560476949386E-2</c:v>
                </c:pt>
                <c:pt idx="3147">
                  <c:v>1.6054032476698388E-2</c:v>
                </c:pt>
                <c:pt idx="3148">
                  <c:v>2.3548125494570239E-2</c:v>
                </c:pt>
                <c:pt idx="3149">
                  <c:v>1.6114728468143647E-2</c:v>
                </c:pt>
                <c:pt idx="3150">
                  <c:v>1.3619431328646356E-2</c:v>
                </c:pt>
                <c:pt idx="3151">
                  <c:v>1.2181589706297413E-2</c:v>
                </c:pt>
                <c:pt idx="3152">
                  <c:v>1.2181589706297413E-2</c:v>
                </c:pt>
                <c:pt idx="3153">
                  <c:v>1.0549566144132577E-2</c:v>
                </c:pt>
                <c:pt idx="3154">
                  <c:v>1.0549566144132577E-2</c:v>
                </c:pt>
                <c:pt idx="3155">
                  <c:v>1.498463234443773E-2</c:v>
                </c:pt>
                <c:pt idx="3156">
                  <c:v>1.9361891671777664E-2</c:v>
                </c:pt>
                <c:pt idx="3157">
                  <c:v>1.3690924897713326E-2</c:v>
                </c:pt>
                <c:pt idx="3158">
                  <c:v>1.3690924897713326E-2</c:v>
                </c:pt>
                <c:pt idx="3159">
                  <c:v>2.2917820396393219E-2</c:v>
                </c:pt>
                <c:pt idx="3160">
                  <c:v>2.2093635051258415E-2</c:v>
                </c:pt>
                <c:pt idx="3161">
                  <c:v>1.2261469838958291E-2</c:v>
                </c:pt>
                <c:pt idx="3162">
                  <c:v>1.2261469838958291E-2</c:v>
                </c:pt>
                <c:pt idx="3163">
                  <c:v>1.2261469838958291E-2</c:v>
                </c:pt>
                <c:pt idx="3164">
                  <c:v>1.6235439731655713E-2</c:v>
                </c:pt>
                <c:pt idx="3165">
                  <c:v>1.5049641900626146E-2</c:v>
                </c:pt>
                <c:pt idx="3166">
                  <c:v>1.064170384236195E-2</c:v>
                </c:pt>
                <c:pt idx="3167">
                  <c:v>1.064170384236195E-2</c:v>
                </c:pt>
                <c:pt idx="3168">
                  <c:v>1.064170384236195E-2</c:v>
                </c:pt>
                <c:pt idx="3169">
                  <c:v>1.064170384236195E-2</c:v>
                </c:pt>
                <c:pt idx="3170">
                  <c:v>1.064170384236195E-2</c:v>
                </c:pt>
                <c:pt idx="3171">
                  <c:v>1.064170384236195E-2</c:v>
                </c:pt>
                <c:pt idx="3172">
                  <c:v>1.7396545635915209E-2</c:v>
                </c:pt>
                <c:pt idx="3173">
                  <c:v>1.9462473604038074E-2</c:v>
                </c:pt>
                <c:pt idx="3174">
                  <c:v>1.2340832931807991E-2</c:v>
                </c:pt>
                <c:pt idx="3175">
                  <c:v>1.2340832931807991E-2</c:v>
                </c:pt>
                <c:pt idx="3176">
                  <c:v>2.226968273538367E-2</c:v>
                </c:pt>
                <c:pt idx="3177">
                  <c:v>1.6355260100605264E-2</c:v>
                </c:pt>
                <c:pt idx="3178">
                  <c:v>1.6355260100605264E-2</c:v>
                </c:pt>
                <c:pt idx="3179">
                  <c:v>2.4760647396249801E-2</c:v>
                </c:pt>
                <c:pt idx="3180">
                  <c:v>1.7508421680457267E-2</c:v>
                </c:pt>
                <c:pt idx="3181">
                  <c:v>1.073305061516314E-2</c:v>
                </c:pt>
                <c:pt idx="3182">
                  <c:v>1.073305061516314E-2</c:v>
                </c:pt>
                <c:pt idx="3183">
                  <c:v>1.073305061516314E-2</c:v>
                </c:pt>
                <c:pt idx="3184">
                  <c:v>1.073305061516314E-2</c:v>
                </c:pt>
                <c:pt idx="3185">
                  <c:v>1.073305061516314E-2</c:v>
                </c:pt>
                <c:pt idx="3186">
                  <c:v>1.073305061516314E-2</c:v>
                </c:pt>
                <c:pt idx="3187">
                  <c:v>1.073305061516314E-2</c:v>
                </c:pt>
                <c:pt idx="3188">
                  <c:v>1.2419688896663611E-2</c:v>
                </c:pt>
                <c:pt idx="3189">
                  <c:v>1.2419688896663611E-2</c:v>
                </c:pt>
                <c:pt idx="3190">
                  <c:v>1.2419688896663611E-2</c:v>
                </c:pt>
                <c:pt idx="3191">
                  <c:v>1.5243007113244438E-2</c:v>
                </c:pt>
                <c:pt idx="3192">
                  <c:v>1.5243007113244438E-2</c:v>
                </c:pt>
                <c:pt idx="3193">
                  <c:v>1.6474209013991416E-2</c:v>
                </c:pt>
                <c:pt idx="3194">
                  <c:v>2.6475513729510274E-2</c:v>
                </c:pt>
                <c:pt idx="3195">
                  <c:v>1.5306919373065674E-2</c:v>
                </c:pt>
                <c:pt idx="3196">
                  <c:v>1.3973241710901509E-2</c:v>
                </c:pt>
                <c:pt idx="3197">
                  <c:v>1.3973241710901509E-2</c:v>
                </c:pt>
                <c:pt idx="3198">
                  <c:v>1.3973241710901509E-2</c:v>
                </c:pt>
                <c:pt idx="3199">
                  <c:v>1.2498047332644495E-2</c:v>
                </c:pt>
                <c:pt idx="3200">
                  <c:v>1.2498047332644495E-2</c:v>
                </c:pt>
                <c:pt idx="3201">
                  <c:v>1.2498047332644495E-2</c:v>
                </c:pt>
                <c:pt idx="3202">
                  <c:v>1.0823626487770476E-2</c:v>
                </c:pt>
                <c:pt idx="3203">
                  <c:v>1.0823626487770476E-2</c:v>
                </c:pt>
                <c:pt idx="3204">
                  <c:v>1.0823626487770476E-2</c:v>
                </c:pt>
                <c:pt idx="3205">
                  <c:v>1.0823626487770476E-2</c:v>
                </c:pt>
                <c:pt idx="3206">
                  <c:v>1.0823626487770476E-2</c:v>
                </c:pt>
                <c:pt idx="3207">
                  <c:v>2.0772717189716027E-2</c:v>
                </c:pt>
                <c:pt idx="3208">
                  <c:v>1.6592305214011151E-2</c:v>
                </c:pt>
                <c:pt idx="3209">
                  <c:v>1.9859707890620672E-2</c:v>
                </c:pt>
                <c:pt idx="3210">
                  <c:v>2.2660789983728731E-2</c:v>
                </c:pt>
                <c:pt idx="3211">
                  <c:v>1.7785033144086908E-2</c:v>
                </c:pt>
                <c:pt idx="3212">
                  <c:v>1.2575917539811358E-2</c:v>
                </c:pt>
                <c:pt idx="3213">
                  <c:v>1.2575917539811358E-2</c:v>
                </c:pt>
                <c:pt idx="3214">
                  <c:v>2.595414455330609E-2</c:v>
                </c:pt>
                <c:pt idx="3215">
                  <c:v>1.8902651019305158E-2</c:v>
                </c:pt>
                <c:pt idx="3216">
                  <c:v>1.5433949927732655E-2</c:v>
                </c:pt>
                <c:pt idx="3217">
                  <c:v>1.0913450654393385E-2</c:v>
                </c:pt>
                <c:pt idx="3218">
                  <c:v>1.0913450654393385E-2</c:v>
                </c:pt>
                <c:pt idx="3219">
                  <c:v>1.0913450654393385E-2</c:v>
                </c:pt>
                <c:pt idx="3220">
                  <c:v>1.4112282366417676E-2</c:v>
                </c:pt>
                <c:pt idx="3221">
                  <c:v>1.4112282366417676E-2</c:v>
                </c:pt>
                <c:pt idx="3222">
                  <c:v>1.4112282366417676E-2</c:v>
                </c:pt>
                <c:pt idx="3223">
                  <c:v>2.3630895962410192E-2</c:v>
                </c:pt>
                <c:pt idx="3224">
                  <c:v>2.5268010455710165E-2</c:v>
                </c:pt>
                <c:pt idx="3225">
                  <c:v>1.5497074730763597E-2</c:v>
                </c:pt>
                <c:pt idx="3226">
                  <c:v>1.5497074730763597E-2</c:v>
                </c:pt>
                <c:pt idx="3227">
                  <c:v>1.2653308532049937E-2</c:v>
                </c:pt>
                <c:pt idx="3228">
                  <c:v>1.2653308532049937E-2</c:v>
                </c:pt>
                <c:pt idx="3229">
                  <c:v>1.2653308532049937E-2</c:v>
                </c:pt>
                <c:pt idx="3230">
                  <c:v>1.2653308532049937E-2</c:v>
                </c:pt>
                <c:pt idx="3231">
                  <c:v>1.418129149367631E-2</c:v>
                </c:pt>
                <c:pt idx="3232">
                  <c:v>1.418129149367631E-2</c:v>
                </c:pt>
                <c:pt idx="3233">
                  <c:v>1.5559943446233484E-2</c:v>
                </c:pt>
                <c:pt idx="3234">
                  <c:v>1.1002541525710875E-2</c:v>
                </c:pt>
                <c:pt idx="3235">
                  <c:v>1.1002541525710875E-2</c:v>
                </c:pt>
                <c:pt idx="3236">
                  <c:v>1.1002541525710875E-2</c:v>
                </c:pt>
                <c:pt idx="3237">
                  <c:v>1.1002541525710875E-2</c:v>
                </c:pt>
                <c:pt idx="3238">
                  <c:v>1.1002541525710875E-2</c:v>
                </c:pt>
                <c:pt idx="3239">
                  <c:v>1.1002541525710875E-2</c:v>
                </c:pt>
                <c:pt idx="3240">
                  <c:v>1.1002541525710875E-2</c:v>
                </c:pt>
                <c:pt idx="3241">
                  <c:v>1.1002541525710875E-2</c:v>
                </c:pt>
                <c:pt idx="3242">
                  <c:v>1.1002541525710875E-2</c:v>
                </c:pt>
                <c:pt idx="3243">
                  <c:v>2.7700872400906826E-2</c:v>
                </c:pt>
                <c:pt idx="3244">
                  <c:v>1.68260111634146E-2</c:v>
                </c:pt>
                <c:pt idx="3245">
                  <c:v>2.546045809849937E-2</c:v>
                </c:pt>
                <c:pt idx="3246">
                  <c:v>1.8003262573564854E-2</c:v>
                </c:pt>
                <c:pt idx="3247">
                  <c:v>1.8003262573564854E-2</c:v>
                </c:pt>
                <c:pt idx="3248">
                  <c:v>1.2730229049249685E-2</c:v>
                </c:pt>
                <c:pt idx="3249">
                  <c:v>1.2730229049249685E-2</c:v>
                </c:pt>
                <c:pt idx="3250">
                  <c:v>1.2730229049249685E-2</c:v>
                </c:pt>
                <c:pt idx="3251">
                  <c:v>1.4249966430407084E-2</c:v>
                </c:pt>
                <c:pt idx="3252">
                  <c:v>2.5537031077704934E-2</c:v>
                </c:pt>
                <c:pt idx="3253">
                  <c:v>1.8057407846416768E-2</c:v>
                </c:pt>
                <c:pt idx="3254">
                  <c:v>2.3087584349121244E-2</c:v>
                </c:pt>
                <c:pt idx="3255">
                  <c:v>2.123748873654914E-2</c:v>
                </c:pt>
                <c:pt idx="3256">
                  <c:v>1.6941655212805457E-2</c:v>
                </c:pt>
                <c:pt idx="3257">
                  <c:v>1.6941655212805457E-2</c:v>
                </c:pt>
                <c:pt idx="3258">
                  <c:v>1.4318311985246083E-2</c:v>
                </c:pt>
                <c:pt idx="3259">
                  <c:v>1.2806687568824082E-2</c:v>
                </c:pt>
                <c:pt idx="3260">
                  <c:v>1.2806687568824082E-2</c:v>
                </c:pt>
                <c:pt idx="3261">
                  <c:v>1.1090916772932027E-2</c:v>
                </c:pt>
                <c:pt idx="3262">
                  <c:v>1.1090916772932027E-2</c:v>
                </c:pt>
                <c:pt idx="3263">
                  <c:v>1.1090916772932027E-2</c:v>
                </c:pt>
                <c:pt idx="3264">
                  <c:v>1.1090916772932027E-2</c:v>
                </c:pt>
                <c:pt idx="3265">
                  <c:v>1.6999182221174376E-2</c:v>
                </c:pt>
                <c:pt idx="3266">
                  <c:v>1.6999182221174376E-2</c:v>
                </c:pt>
                <c:pt idx="3267">
                  <c:v>2.3171999930002022E-2</c:v>
                </c:pt>
                <c:pt idx="3268">
                  <c:v>1.5747043677062776E-2</c:v>
                </c:pt>
                <c:pt idx="3269">
                  <c:v>1.4386332852605432E-2</c:v>
                </c:pt>
                <c:pt idx="3270">
                  <c:v>1.4386332852605432E-2</c:v>
                </c:pt>
                <c:pt idx="3271">
                  <c:v>1.2882692316615579E-2</c:v>
                </c:pt>
                <c:pt idx="3272">
                  <c:v>1.2882692316615579E-2</c:v>
                </c:pt>
                <c:pt idx="3273">
                  <c:v>1.2882692316615579E-2</c:v>
                </c:pt>
                <c:pt idx="3274">
                  <c:v>1.2882692316615579E-2</c:v>
                </c:pt>
                <c:pt idx="3275">
                  <c:v>2.1374949645610628E-2</c:v>
                </c:pt>
                <c:pt idx="3276">
                  <c:v>1.7056515207620922E-2</c:v>
                </c:pt>
                <c:pt idx="3277">
                  <c:v>1.7056515207620922E-2</c:v>
                </c:pt>
                <c:pt idx="3278">
                  <c:v>2.0393274889801822E-2</c:v>
                </c:pt>
                <c:pt idx="3279">
                  <c:v>1.9361891671777664E-2</c:v>
                </c:pt>
                <c:pt idx="3280">
                  <c:v>1.5808918350299475E-2</c:v>
                </c:pt>
                <c:pt idx="3281">
                  <c:v>1.1178593368721207E-2</c:v>
                </c:pt>
                <c:pt idx="3282">
                  <c:v>1.1178593368721207E-2</c:v>
                </c:pt>
                <c:pt idx="3283">
                  <c:v>1.4454033616436181E-2</c:v>
                </c:pt>
                <c:pt idx="3284">
                  <c:v>1.4454033616436181E-2</c:v>
                </c:pt>
                <c:pt idx="3285">
                  <c:v>2.4202364589722077E-2</c:v>
                </c:pt>
                <c:pt idx="3286">
                  <c:v>1.5870551793984614E-2</c:v>
                </c:pt>
                <c:pt idx="3287">
                  <c:v>1.2958251277224827E-2</c:v>
                </c:pt>
                <c:pt idx="3288">
                  <c:v>1.2958251277224827E-2</c:v>
                </c:pt>
                <c:pt idx="3289">
                  <c:v>1.2958251277224827E-2</c:v>
                </c:pt>
                <c:pt idx="3290">
                  <c:v>1.2958251277224827E-2</c:v>
                </c:pt>
                <c:pt idx="3291">
                  <c:v>1.4521418753833247E-2</c:v>
                </c:pt>
                <c:pt idx="3292">
                  <c:v>1.4521418753833247E-2</c:v>
                </c:pt>
                <c:pt idx="3293">
                  <c:v>1.8378929978823861E-2</c:v>
                </c:pt>
                <c:pt idx="3294">
                  <c:v>1.1265587625256418E-2</c:v>
                </c:pt>
                <c:pt idx="3295">
                  <c:v>1.1265587625256418E-2</c:v>
                </c:pt>
                <c:pt idx="3296">
                  <c:v>1.1265587625256418E-2</c:v>
                </c:pt>
                <c:pt idx="3297">
                  <c:v>1.1265587625256418E-2</c:v>
                </c:pt>
                <c:pt idx="3298">
                  <c:v>1.1265587625256418E-2</c:v>
                </c:pt>
                <c:pt idx="3299">
                  <c:v>1.1265587625256418E-2</c:v>
                </c:pt>
                <c:pt idx="3300">
                  <c:v>1.1265587625256418E-2</c:v>
                </c:pt>
                <c:pt idx="3301">
                  <c:v>1.1265587625256418E-2</c:v>
                </c:pt>
                <c:pt idx="3302">
                  <c:v>2.4363179412594825E-2</c:v>
                </c:pt>
                <c:pt idx="3303">
                  <c:v>2.6066744407601931E-2</c:v>
                </c:pt>
                <c:pt idx="3304">
                  <c:v>1.3033372203800965E-2</c:v>
                </c:pt>
                <c:pt idx="3305">
                  <c:v>1.3033372203800965E-2</c:v>
                </c:pt>
                <c:pt idx="3306">
                  <c:v>1.3033372203800965E-2</c:v>
                </c:pt>
                <c:pt idx="3307">
                  <c:v>1.3033372203800965E-2</c:v>
                </c:pt>
                <c:pt idx="3308">
                  <c:v>2.5268010455710165E-2</c:v>
                </c:pt>
                <c:pt idx="3309">
                  <c:v>1.4588492638490541E-2</c:v>
                </c:pt>
                <c:pt idx="3310">
                  <c:v>1.6054032476698388E-2</c:v>
                </c:pt>
                <c:pt idx="3311">
                  <c:v>1.4655259544013729E-2</c:v>
                </c:pt>
                <c:pt idx="3312">
                  <c:v>1.4655259544013729E-2</c:v>
                </c:pt>
                <c:pt idx="3313">
                  <c:v>1.3108062627326908E-2</c:v>
                </c:pt>
                <c:pt idx="3314">
                  <c:v>1.3108062627326908E-2</c:v>
                </c:pt>
                <c:pt idx="3315">
                  <c:v>1.3108062627326908E-2</c:v>
                </c:pt>
                <c:pt idx="3316">
                  <c:v>1.1351915229662494E-2</c:v>
                </c:pt>
                <c:pt idx="3317">
                  <c:v>1.1351915229662494E-2</c:v>
                </c:pt>
                <c:pt idx="3318">
                  <c:v>1.1351915229662494E-2</c:v>
                </c:pt>
                <c:pt idx="3319">
                  <c:v>1.1351915229662494E-2</c:v>
                </c:pt>
                <c:pt idx="3320">
                  <c:v>1.1351915229662494E-2</c:v>
                </c:pt>
                <c:pt idx="3321">
                  <c:v>1.1351915229662494E-2</c:v>
                </c:pt>
                <c:pt idx="3322">
                  <c:v>1.1351915229662494E-2</c:v>
                </c:pt>
                <c:pt idx="3323">
                  <c:v>1.1351915229662494E-2</c:v>
                </c:pt>
                <c:pt idx="3324">
                  <c:v>1.1351915229662494E-2</c:v>
                </c:pt>
                <c:pt idx="3325">
                  <c:v>2.3672172668037193E-2</c:v>
                </c:pt>
                <c:pt idx="3326">
                  <c:v>2.629049739061479E-2</c:v>
                </c:pt>
                <c:pt idx="3327">
                  <c:v>1.7396545635915209E-2</c:v>
                </c:pt>
                <c:pt idx="3328">
                  <c:v>1.8642629679368583E-2</c:v>
                </c:pt>
                <c:pt idx="3329">
                  <c:v>1.3182329865431117E-2</c:v>
                </c:pt>
                <c:pt idx="3330">
                  <c:v>1.3182329865431117E-2</c:v>
                </c:pt>
                <c:pt idx="3331">
                  <c:v>1.143759127703714E-2</c:v>
                </c:pt>
                <c:pt idx="3332">
                  <c:v>1.143759127703714E-2</c:v>
                </c:pt>
                <c:pt idx="3333">
                  <c:v>1.143759127703714E-2</c:v>
                </c:pt>
                <c:pt idx="3334">
                  <c:v>2.4721188172138881E-2</c:v>
                </c:pt>
                <c:pt idx="3335">
                  <c:v>1.8694923273476868E-2</c:v>
                </c:pt>
                <c:pt idx="3336">
                  <c:v>1.4787889030576035E-2</c:v>
                </c:pt>
                <c:pt idx="3337">
                  <c:v>1.4787889030576035E-2</c:v>
                </c:pt>
                <c:pt idx="3338">
                  <c:v>1.4787889030576035E-2</c:v>
                </c:pt>
                <c:pt idx="3339">
                  <c:v>2.0959862566352263E-2</c:v>
                </c:pt>
                <c:pt idx="3340">
                  <c:v>1.3256181030755048E-2</c:v>
                </c:pt>
                <c:pt idx="3341">
                  <c:v>1.4853759686346883E-2</c:v>
                </c:pt>
                <c:pt idx="3342">
                  <c:v>1.6295460046262509E-2</c:v>
                </c:pt>
                <c:pt idx="3343">
                  <c:v>1.152263030126667E-2</c:v>
                </c:pt>
                <c:pt idx="3344">
                  <c:v>1.152263030126667E-2</c:v>
                </c:pt>
                <c:pt idx="3345">
                  <c:v>1.152263030126667E-2</c:v>
                </c:pt>
                <c:pt idx="3346">
                  <c:v>1.152263030126667E-2</c:v>
                </c:pt>
                <c:pt idx="3347">
                  <c:v>1.7619587379360833E-2</c:v>
                </c:pt>
                <c:pt idx="3348">
                  <c:v>1.7619587379360833E-2</c:v>
                </c:pt>
                <c:pt idx="3349">
                  <c:v>1.7619587379360833E-2</c:v>
                </c:pt>
                <c:pt idx="3350">
                  <c:v>2.3087584349121244E-2</c:v>
                </c:pt>
                <c:pt idx="3351">
                  <c:v>1.8850933682937974E-2</c:v>
                </c:pt>
                <c:pt idx="3352">
                  <c:v>1.3329623038903341E-2</c:v>
                </c:pt>
                <c:pt idx="3353">
                  <c:v>1.3329623038903341E-2</c:v>
                </c:pt>
                <c:pt idx="3354">
                  <c:v>1.4919339518184329E-2</c:v>
                </c:pt>
                <c:pt idx="3355">
                  <c:v>1.4919339518184329E-2</c:v>
                </c:pt>
                <c:pt idx="3356">
                  <c:v>1.8902651019305158E-2</c:v>
                </c:pt>
                <c:pt idx="3357">
                  <c:v>1.6414842301940132E-2</c:v>
                </c:pt>
                <c:pt idx="3358">
                  <c:v>1.498463234443773E-2</c:v>
                </c:pt>
                <c:pt idx="3359">
                  <c:v>1.498463234443773E-2</c:v>
                </c:pt>
                <c:pt idx="3360">
                  <c:v>1.498463234443773E-2</c:v>
                </c:pt>
                <c:pt idx="3361">
                  <c:v>1.3402662616001922E-2</c:v>
                </c:pt>
                <c:pt idx="3362">
                  <c:v>1.1607046303809666E-2</c:v>
                </c:pt>
                <c:pt idx="3363">
                  <c:v>1.1607046303809666E-2</c:v>
                </c:pt>
                <c:pt idx="3364">
                  <c:v>1.1607046303809666E-2</c:v>
                </c:pt>
                <c:pt idx="3365">
                  <c:v>1.9005663504225886E-2</c:v>
                </c:pt>
                <c:pt idx="3366">
                  <c:v>1.3475306305887383E-2</c:v>
                </c:pt>
                <c:pt idx="3367">
                  <c:v>1.3475306305887383E-2</c:v>
                </c:pt>
                <c:pt idx="3368">
                  <c:v>1.6533362558045741E-2</c:v>
                </c:pt>
                <c:pt idx="3369">
                  <c:v>1.1690852780609908E-2</c:v>
                </c:pt>
                <c:pt idx="3370">
                  <c:v>1.1690852780609908E-2</c:v>
                </c:pt>
                <c:pt idx="3371">
                  <c:v>1.1690852780609908E-2</c:v>
                </c:pt>
                <c:pt idx="3372">
                  <c:v>1.1690852780609908E-2</c:v>
                </c:pt>
                <c:pt idx="3373">
                  <c:v>1.1690852780609908E-2</c:v>
                </c:pt>
                <c:pt idx="3374">
                  <c:v>1.1690852780609908E-2</c:v>
                </c:pt>
                <c:pt idx="3375">
                  <c:v>1.5114371841932265E-2</c:v>
                </c:pt>
                <c:pt idx="3376">
                  <c:v>2.5306617064099875E-2</c:v>
                </c:pt>
                <c:pt idx="3377">
                  <c:v>2.0297306004807534E-2</c:v>
                </c:pt>
                <c:pt idx="3378">
                  <c:v>1.6592305214011151E-2</c:v>
                </c:pt>
                <c:pt idx="3379">
                  <c:v>1.3547560476949386E-2</c:v>
                </c:pt>
                <c:pt idx="3380">
                  <c:v>1.3547560476949386E-2</c:v>
                </c:pt>
                <c:pt idx="3381">
                  <c:v>1.3547560476949386E-2</c:v>
                </c:pt>
                <c:pt idx="3382">
                  <c:v>1.3547560476949386E-2</c:v>
                </c:pt>
                <c:pt idx="3383">
                  <c:v>1.3547560476949386E-2</c:v>
                </c:pt>
                <c:pt idx="3384">
                  <c:v>1.3547560476949386E-2</c:v>
                </c:pt>
                <c:pt idx="3385">
                  <c:v>2.0345347032968222E-2</c:v>
                </c:pt>
                <c:pt idx="3386">
                  <c:v>1.5178825745600604E-2</c:v>
                </c:pt>
                <c:pt idx="3387">
                  <c:v>1.6651039221442437E-2</c:v>
                </c:pt>
                <c:pt idx="3388">
                  <c:v>1.1774062747285119E-2</c:v>
                </c:pt>
                <c:pt idx="3389">
                  <c:v>1.1774062747285119E-2</c:v>
                </c:pt>
                <c:pt idx="3390">
                  <c:v>1.1774062747285119E-2</c:v>
                </c:pt>
                <c:pt idx="3391">
                  <c:v>1.9260784496780699E-2</c:v>
                </c:pt>
                <c:pt idx="3392">
                  <c:v>1.3619431328646356E-2</c:v>
                </c:pt>
                <c:pt idx="3393">
                  <c:v>1.3619431328646356E-2</c:v>
                </c:pt>
                <c:pt idx="3394">
                  <c:v>1.3619431328646356E-2</c:v>
                </c:pt>
                <c:pt idx="3395">
                  <c:v>1.3619431328646356E-2</c:v>
                </c:pt>
                <c:pt idx="3396">
                  <c:v>1.5243007113244438E-2</c:v>
                </c:pt>
                <c:pt idx="3397">
                  <c:v>1.5243007113244438E-2</c:v>
                </c:pt>
                <c:pt idx="3398">
                  <c:v>1.6709566780534053E-2</c:v>
                </c:pt>
                <c:pt idx="3399">
                  <c:v>1.8057407846416768E-2</c:v>
                </c:pt>
                <c:pt idx="3400">
                  <c:v>1.676789005308181E-2</c:v>
                </c:pt>
                <c:pt idx="3401">
                  <c:v>1.5306919373065674E-2</c:v>
                </c:pt>
                <c:pt idx="3402">
                  <c:v>1.3690924897713326E-2</c:v>
                </c:pt>
                <c:pt idx="3403">
                  <c:v>1.3690924897713326E-2</c:v>
                </c:pt>
                <c:pt idx="3404">
                  <c:v>1.1856688762724606E-2</c:v>
                </c:pt>
                <c:pt idx="3405">
                  <c:v>1.1856688762724606E-2</c:v>
                </c:pt>
                <c:pt idx="3406">
                  <c:v>1.1856688762724606E-2</c:v>
                </c:pt>
                <c:pt idx="3407">
                  <c:v>1.1856688762724606E-2</c:v>
                </c:pt>
                <c:pt idx="3408">
                  <c:v>2.0583870386481563E-2</c:v>
                </c:pt>
                <c:pt idx="3409">
                  <c:v>1.5370565881991659E-2</c:v>
                </c:pt>
                <c:pt idx="3410">
                  <c:v>1.5370565881991659E-2</c:v>
                </c:pt>
                <c:pt idx="3411">
                  <c:v>1.5370565881991659E-2</c:v>
                </c:pt>
                <c:pt idx="3412">
                  <c:v>1.1938742951216963E-2</c:v>
                </c:pt>
                <c:pt idx="3413">
                  <c:v>1.1938742951216963E-2</c:v>
                </c:pt>
                <c:pt idx="3414">
                  <c:v>1.1938742951216963E-2</c:v>
                </c:pt>
                <c:pt idx="3415">
                  <c:v>1.1938742951216963E-2</c:v>
                </c:pt>
                <c:pt idx="3416">
                  <c:v>1.1938742951216963E-2</c:v>
                </c:pt>
                <c:pt idx="3417">
                  <c:v>2.4878649561396019E-2</c:v>
                </c:pt>
                <c:pt idx="3418">
                  <c:v>2.0725666807241958E-2</c:v>
                </c:pt>
                <c:pt idx="3419">
                  <c:v>1.6941655212805457E-2</c:v>
                </c:pt>
                <c:pt idx="3420">
                  <c:v>1.3832803556512041E-2</c:v>
                </c:pt>
                <c:pt idx="3421">
                  <c:v>1.8325734700889829E-2</c:v>
                </c:pt>
                <c:pt idx="3422">
                  <c:v>1.5497074730763597E-2</c:v>
                </c:pt>
                <c:pt idx="3423">
                  <c:v>1.9612379338193955E-2</c:v>
                </c:pt>
                <c:pt idx="3424">
                  <c:v>1.9612379338193955E-2</c:v>
                </c:pt>
                <c:pt idx="3425">
                  <c:v>1.20202370232182E-2</c:v>
                </c:pt>
                <c:pt idx="3426">
                  <c:v>1.20202370232182E-2</c:v>
                </c:pt>
                <c:pt idx="3427">
                  <c:v>1.20202370232182E-2</c:v>
                </c:pt>
                <c:pt idx="3428">
                  <c:v>1.20202370232182E-2</c:v>
                </c:pt>
                <c:pt idx="3429">
                  <c:v>1.20202370232182E-2</c:v>
                </c:pt>
                <c:pt idx="3430">
                  <c:v>1.20202370232182E-2</c:v>
                </c:pt>
                <c:pt idx="3431">
                  <c:v>1.20202370232182E-2</c:v>
                </c:pt>
                <c:pt idx="3432">
                  <c:v>1.20202370232182E-2</c:v>
                </c:pt>
                <c:pt idx="3433">
                  <c:v>1.3903199958001213E-2</c:v>
                </c:pt>
                <c:pt idx="3434">
                  <c:v>1.3903199958001213E-2</c:v>
                </c:pt>
                <c:pt idx="3435">
                  <c:v>1.5559943446233484E-2</c:v>
                </c:pt>
                <c:pt idx="3436">
                  <c:v>1.5559943446233484E-2</c:v>
                </c:pt>
                <c:pt idx="3437">
                  <c:v>1.5559943446233484E-2</c:v>
                </c:pt>
                <c:pt idx="3438">
                  <c:v>1.5559943446233484E-2</c:v>
                </c:pt>
                <c:pt idx="3439">
                  <c:v>1.2101182294861039E-2</c:v>
                </c:pt>
                <c:pt idx="3440">
                  <c:v>9.8805739689371719E-3</c:v>
                </c:pt>
                <c:pt idx="3441">
                  <c:v>9.8805739689371719E-3</c:v>
                </c:pt>
                <c:pt idx="3442">
                  <c:v>9.8805739689371719E-3</c:v>
                </c:pt>
                <c:pt idx="3443">
                  <c:v>9.8805739689371719E-3</c:v>
                </c:pt>
                <c:pt idx="3444">
                  <c:v>9.8805739689371719E-3</c:v>
                </c:pt>
                <c:pt idx="3445">
                  <c:v>9.8805739689371719E-3</c:v>
                </c:pt>
                <c:pt idx="3446">
                  <c:v>9.8805739689371719E-3</c:v>
                </c:pt>
                <c:pt idx="3447">
                  <c:v>9.8805739689371719E-3</c:v>
                </c:pt>
                <c:pt idx="3448">
                  <c:v>9.8805739689371719E-3</c:v>
                </c:pt>
                <c:pt idx="3449">
                  <c:v>9.8805739689371719E-3</c:v>
                </c:pt>
                <c:pt idx="3450">
                  <c:v>9.8805739689371719E-3</c:v>
                </c:pt>
                <c:pt idx="3451">
                  <c:v>9.8805739689371719E-3</c:v>
                </c:pt>
                <c:pt idx="3452">
                  <c:v>2.4282905127106572E-2</c:v>
                </c:pt>
                <c:pt idx="3453">
                  <c:v>1.7170606882286641E-2</c:v>
                </c:pt>
                <c:pt idx="3454">
                  <c:v>1.5684924919431714E-2</c:v>
                </c:pt>
                <c:pt idx="3455">
                  <c:v>1.4042934121841863E-2</c:v>
                </c:pt>
                <c:pt idx="3456">
                  <c:v>1.4042934121841863E-2</c:v>
                </c:pt>
                <c:pt idx="3457">
                  <c:v>1.8590188985670952E-2</c:v>
                </c:pt>
                <c:pt idx="3458">
                  <c:v>1.2181589706297413E-2</c:v>
                </c:pt>
                <c:pt idx="3459">
                  <c:v>1.2181589706297413E-2</c:v>
                </c:pt>
                <c:pt idx="3460">
                  <c:v>1.2181589706297413E-2</c:v>
                </c:pt>
                <c:pt idx="3461">
                  <c:v>1.2181589706297413E-2</c:v>
                </c:pt>
                <c:pt idx="3462">
                  <c:v>1.2181589706297413E-2</c:v>
                </c:pt>
                <c:pt idx="3463">
                  <c:v>1.5747043677062776E-2</c:v>
                </c:pt>
                <c:pt idx="3464">
                  <c:v>1.5747043677062776E-2</c:v>
                </c:pt>
                <c:pt idx="3465">
                  <c:v>1.7283945451900005E-2</c:v>
                </c:pt>
                <c:pt idx="3466">
                  <c:v>1.4112282366417676E-2</c:v>
                </c:pt>
                <c:pt idx="3467">
                  <c:v>1.4112282366417676E-2</c:v>
                </c:pt>
                <c:pt idx="3468">
                  <c:v>1.4112282366417676E-2</c:v>
                </c:pt>
                <c:pt idx="3469">
                  <c:v>9.9788905593132769E-3</c:v>
                </c:pt>
                <c:pt idx="3470">
                  <c:v>9.9788905593132769E-3</c:v>
                </c:pt>
                <c:pt idx="3471">
                  <c:v>9.9788905593132769E-3</c:v>
                </c:pt>
                <c:pt idx="3472">
                  <c:v>9.9788905593132769E-3</c:v>
                </c:pt>
                <c:pt idx="3473">
                  <c:v>9.9788905593132769E-3</c:v>
                </c:pt>
                <c:pt idx="3474">
                  <c:v>9.9788905593132769E-3</c:v>
                </c:pt>
                <c:pt idx="3475">
                  <c:v>9.9788905593132769E-3</c:v>
                </c:pt>
                <c:pt idx="3476">
                  <c:v>9.9788905593132769E-3</c:v>
                </c:pt>
                <c:pt idx="3477">
                  <c:v>9.9788905593132769E-3</c:v>
                </c:pt>
                <c:pt idx="3478">
                  <c:v>1.5808918350299475E-2</c:v>
                </c:pt>
                <c:pt idx="3479">
                  <c:v>1.2261469838958291E-2</c:v>
                </c:pt>
                <c:pt idx="3480">
                  <c:v>1.2261469838958291E-2</c:v>
                </c:pt>
                <c:pt idx="3481">
                  <c:v>2.2400810557923652E-2</c:v>
                </c:pt>
                <c:pt idx="3482">
                  <c:v>2.6512362061510097E-2</c:v>
                </c:pt>
                <c:pt idx="3483">
                  <c:v>1.418129149367631E-2</c:v>
                </c:pt>
                <c:pt idx="3484">
                  <c:v>1.418129149367631E-2</c:v>
                </c:pt>
                <c:pt idx="3485">
                  <c:v>1.5870551793984614E-2</c:v>
                </c:pt>
                <c:pt idx="3486">
                  <c:v>1.5870551793984614E-2</c:v>
                </c:pt>
                <c:pt idx="3487">
                  <c:v>2.0103993924002885E-2</c:v>
                </c:pt>
                <c:pt idx="3488">
                  <c:v>2.358954703141079E-2</c:v>
                </c:pt>
                <c:pt idx="3489">
                  <c:v>1.5931946807740134E-2</c:v>
                </c:pt>
                <c:pt idx="3490">
                  <c:v>1.5931946807740134E-2</c:v>
                </c:pt>
                <c:pt idx="3491">
                  <c:v>1.4249966430407084E-2</c:v>
                </c:pt>
                <c:pt idx="3492">
                  <c:v>1.4249966430407084E-2</c:v>
                </c:pt>
                <c:pt idx="3493">
                  <c:v>1.2340832931807991E-2</c:v>
                </c:pt>
                <c:pt idx="3494">
                  <c:v>1.0076247894621511E-2</c:v>
                </c:pt>
                <c:pt idx="3495">
                  <c:v>1.0076247894621511E-2</c:v>
                </c:pt>
                <c:pt idx="3496">
                  <c:v>1.0076247894621511E-2</c:v>
                </c:pt>
                <c:pt idx="3497">
                  <c:v>1.0076247894621511E-2</c:v>
                </c:pt>
                <c:pt idx="3498">
                  <c:v>1.0076247894621511E-2</c:v>
                </c:pt>
                <c:pt idx="3499">
                  <c:v>1.0076247894621511E-2</c:v>
                </c:pt>
                <c:pt idx="3500">
                  <c:v>1.0076247894621511E-2</c:v>
                </c:pt>
                <c:pt idx="3501">
                  <c:v>1.0076247894621511E-2</c:v>
                </c:pt>
                <c:pt idx="3502">
                  <c:v>1.0076247894621511E-2</c:v>
                </c:pt>
                <c:pt idx="3503">
                  <c:v>1.0076247894621511E-2</c:v>
                </c:pt>
                <c:pt idx="3504">
                  <c:v>1.0076247894621511E-2</c:v>
                </c:pt>
                <c:pt idx="3505">
                  <c:v>2.0200881202922075E-2</c:v>
                </c:pt>
                <c:pt idx="3506">
                  <c:v>1.8902651019305158E-2</c:v>
                </c:pt>
                <c:pt idx="3507">
                  <c:v>1.4318311985246083E-2</c:v>
                </c:pt>
                <c:pt idx="3508">
                  <c:v>1.756409247811622E-2</c:v>
                </c:pt>
                <c:pt idx="3509">
                  <c:v>1.4386332852605432E-2</c:v>
                </c:pt>
                <c:pt idx="3510">
                  <c:v>1.0172673516484111E-2</c:v>
                </c:pt>
                <c:pt idx="3511">
                  <c:v>1.0172673516484111E-2</c:v>
                </c:pt>
                <c:pt idx="3512">
                  <c:v>1.0172673516484111E-2</c:v>
                </c:pt>
                <c:pt idx="3513">
                  <c:v>1.0172673516484111E-2</c:v>
                </c:pt>
                <c:pt idx="3514">
                  <c:v>1.0172673516484111E-2</c:v>
                </c:pt>
                <c:pt idx="3515">
                  <c:v>1.0172673516484111E-2</c:v>
                </c:pt>
                <c:pt idx="3516">
                  <c:v>1.0172673516484111E-2</c:v>
                </c:pt>
                <c:pt idx="3517">
                  <c:v>1.0172673516484111E-2</c:v>
                </c:pt>
                <c:pt idx="3518">
                  <c:v>1.0172673516484111E-2</c:v>
                </c:pt>
                <c:pt idx="3519">
                  <c:v>1.2498047332644495E-2</c:v>
                </c:pt>
                <c:pt idx="3520">
                  <c:v>1.2498047332644495E-2</c:v>
                </c:pt>
                <c:pt idx="3521">
                  <c:v>2.610416975983644E-2</c:v>
                </c:pt>
                <c:pt idx="3522">
                  <c:v>1.7785033144086908E-2</c:v>
                </c:pt>
                <c:pt idx="3523">
                  <c:v>1.4521418753833247E-2</c:v>
                </c:pt>
                <c:pt idx="3524">
                  <c:v>1.4521418753833247E-2</c:v>
                </c:pt>
                <c:pt idx="3525">
                  <c:v>1.4521418753833247E-2</c:v>
                </c:pt>
                <c:pt idx="3526">
                  <c:v>1.4521418753833247E-2</c:v>
                </c:pt>
                <c:pt idx="3527">
                  <c:v>1.4521418753833247E-2</c:v>
                </c:pt>
                <c:pt idx="3528">
                  <c:v>1.4521418753833247E-2</c:v>
                </c:pt>
                <c:pt idx="3529">
                  <c:v>1.2575917539811358E-2</c:v>
                </c:pt>
                <c:pt idx="3530">
                  <c:v>1.0268193673284994E-2</c:v>
                </c:pt>
                <c:pt idx="3531">
                  <c:v>1.0268193673284994E-2</c:v>
                </c:pt>
                <c:pt idx="3532">
                  <c:v>1.0268193673284994E-2</c:v>
                </c:pt>
                <c:pt idx="3533">
                  <c:v>1.0268193673284994E-2</c:v>
                </c:pt>
                <c:pt idx="3534">
                  <c:v>1.0268193673284994E-2</c:v>
                </c:pt>
                <c:pt idx="3535">
                  <c:v>1.0268193673284994E-2</c:v>
                </c:pt>
                <c:pt idx="3536">
                  <c:v>1.0268193673284994E-2</c:v>
                </c:pt>
                <c:pt idx="3537">
                  <c:v>1.0268193673284994E-2</c:v>
                </c:pt>
                <c:pt idx="3538">
                  <c:v>1.0268193673284994E-2</c:v>
                </c:pt>
                <c:pt idx="3539">
                  <c:v>1.0268193673284994E-2</c:v>
                </c:pt>
                <c:pt idx="3540">
                  <c:v>1.6295460046262509E-2</c:v>
                </c:pt>
                <c:pt idx="3541">
                  <c:v>1.9311404254236417E-2</c:v>
                </c:pt>
                <c:pt idx="3542">
                  <c:v>1.9311404254236417E-2</c:v>
                </c:pt>
                <c:pt idx="3543">
                  <c:v>1.2653308532049937E-2</c:v>
                </c:pt>
                <c:pt idx="3544">
                  <c:v>1.2653308532049937E-2</c:v>
                </c:pt>
                <c:pt idx="3545">
                  <c:v>1.2653308532049937E-2</c:v>
                </c:pt>
                <c:pt idx="3546">
                  <c:v>1.2653308532049937E-2</c:v>
                </c:pt>
                <c:pt idx="3547">
                  <c:v>1.9361891671777664E-2</c:v>
                </c:pt>
                <c:pt idx="3548">
                  <c:v>1.9361891671777664E-2</c:v>
                </c:pt>
                <c:pt idx="3549">
                  <c:v>1.9361891671777664E-2</c:v>
                </c:pt>
                <c:pt idx="3550">
                  <c:v>2.1960673151359817E-2</c:v>
                </c:pt>
                <c:pt idx="3551">
                  <c:v>2.3171999930002022E-2</c:v>
                </c:pt>
                <c:pt idx="3552">
                  <c:v>1.4655259544013729E-2</c:v>
                </c:pt>
                <c:pt idx="3553">
                  <c:v>1.0362833403620979E-2</c:v>
                </c:pt>
                <c:pt idx="3554">
                  <c:v>1.0362833403620979E-2</c:v>
                </c:pt>
                <c:pt idx="3555">
                  <c:v>1.0362833403620979E-2</c:v>
                </c:pt>
                <c:pt idx="3556">
                  <c:v>1.0362833403620979E-2</c:v>
                </c:pt>
                <c:pt idx="3557">
                  <c:v>1.0362833403620979E-2</c:v>
                </c:pt>
                <c:pt idx="3558">
                  <c:v>1.0362833403620979E-2</c:v>
                </c:pt>
                <c:pt idx="3559">
                  <c:v>1.0362833403620979E-2</c:v>
                </c:pt>
                <c:pt idx="3560">
                  <c:v>1.0362833403620979E-2</c:v>
                </c:pt>
                <c:pt idx="3561">
                  <c:v>1.0362833403620979E-2</c:v>
                </c:pt>
                <c:pt idx="3562">
                  <c:v>1.0362833403620979E-2</c:v>
                </c:pt>
                <c:pt idx="3563">
                  <c:v>1.6414842301940132E-2</c:v>
                </c:pt>
                <c:pt idx="3564">
                  <c:v>1.6414842301940132E-2</c:v>
                </c:pt>
                <c:pt idx="3565">
                  <c:v>2.0772717189716027E-2</c:v>
                </c:pt>
                <c:pt idx="3566">
                  <c:v>2.4363179412594825E-2</c:v>
                </c:pt>
                <c:pt idx="3567">
                  <c:v>1.2730229049249685E-2</c:v>
                </c:pt>
                <c:pt idx="3568">
                  <c:v>1.2730229049249685E-2</c:v>
                </c:pt>
                <c:pt idx="3569">
                  <c:v>1.2730229049249685E-2</c:v>
                </c:pt>
                <c:pt idx="3570">
                  <c:v>1.2730229049249685E-2</c:v>
                </c:pt>
                <c:pt idx="3571">
                  <c:v>1.4721723647097791E-2</c:v>
                </c:pt>
                <c:pt idx="3572">
                  <c:v>1.4721723647097791E-2</c:v>
                </c:pt>
                <c:pt idx="3573">
                  <c:v>1.4721723647097791E-2</c:v>
                </c:pt>
                <c:pt idx="3574">
                  <c:v>2.6549159250712866E-2</c:v>
                </c:pt>
                <c:pt idx="3575">
                  <c:v>1.6474209013991416E-2</c:v>
                </c:pt>
                <c:pt idx="3576">
                  <c:v>1.8111391248905939E-2</c:v>
                </c:pt>
                <c:pt idx="3577">
                  <c:v>1.6533362558045741E-2</c:v>
                </c:pt>
                <c:pt idx="3578">
                  <c:v>1.6533362558045741E-2</c:v>
                </c:pt>
                <c:pt idx="3579">
                  <c:v>1.2806687568824082E-2</c:v>
                </c:pt>
                <c:pt idx="3580">
                  <c:v>1.2806687568824082E-2</c:v>
                </c:pt>
                <c:pt idx="3581">
                  <c:v>1.0456616612954476E-2</c:v>
                </c:pt>
                <c:pt idx="3582">
                  <c:v>1.0456616612954476E-2</c:v>
                </c:pt>
                <c:pt idx="3583">
                  <c:v>1.0456616612954476E-2</c:v>
                </c:pt>
                <c:pt idx="3584">
                  <c:v>1.0456616612954476E-2</c:v>
                </c:pt>
                <c:pt idx="3585">
                  <c:v>1.0456616612954476E-2</c:v>
                </c:pt>
                <c:pt idx="3586">
                  <c:v>1.0456616612954476E-2</c:v>
                </c:pt>
                <c:pt idx="3587">
                  <c:v>1.0456616612954476E-2</c:v>
                </c:pt>
                <c:pt idx="3588">
                  <c:v>1.0456616612954476E-2</c:v>
                </c:pt>
                <c:pt idx="3589">
                  <c:v>1.0456616612954476E-2</c:v>
                </c:pt>
                <c:pt idx="3590">
                  <c:v>2.3423421393782128E-2</c:v>
                </c:pt>
                <c:pt idx="3591">
                  <c:v>1.6592305214011151E-2</c:v>
                </c:pt>
                <c:pt idx="3592">
                  <c:v>1.6592305214011151E-2</c:v>
                </c:pt>
                <c:pt idx="3593">
                  <c:v>2.226968273538367E-2</c:v>
                </c:pt>
                <c:pt idx="3594">
                  <c:v>1.4853759686346883E-2</c:v>
                </c:pt>
                <c:pt idx="3595">
                  <c:v>1.4853759686346883E-2</c:v>
                </c:pt>
                <c:pt idx="3596">
                  <c:v>1.8218878194037419E-2</c:v>
                </c:pt>
                <c:pt idx="3597">
                  <c:v>1.8218878194037419E-2</c:v>
                </c:pt>
                <c:pt idx="3598">
                  <c:v>1.6651039221442437E-2</c:v>
                </c:pt>
                <c:pt idx="3599">
                  <c:v>2.4721188172138881E-2</c:v>
                </c:pt>
                <c:pt idx="3600">
                  <c:v>1.8272384559446117E-2</c:v>
                </c:pt>
                <c:pt idx="3601">
                  <c:v>1.4919339518184329E-2</c:v>
                </c:pt>
                <c:pt idx="3602">
                  <c:v>1.0549566144132577E-2</c:v>
                </c:pt>
                <c:pt idx="3603">
                  <c:v>1.0549566144132577E-2</c:v>
                </c:pt>
                <c:pt idx="3604">
                  <c:v>1.0549566144132577E-2</c:v>
                </c:pt>
                <c:pt idx="3605">
                  <c:v>1.0549566144132577E-2</c:v>
                </c:pt>
                <c:pt idx="3606">
                  <c:v>1.0549566144132577E-2</c:v>
                </c:pt>
                <c:pt idx="3607">
                  <c:v>1.0549566144132577E-2</c:v>
                </c:pt>
                <c:pt idx="3608">
                  <c:v>1.0549566144132577E-2</c:v>
                </c:pt>
                <c:pt idx="3609">
                  <c:v>1.2958251277224827E-2</c:v>
                </c:pt>
                <c:pt idx="3610">
                  <c:v>1.2958251277224827E-2</c:v>
                </c:pt>
                <c:pt idx="3611">
                  <c:v>1.498463234443773E-2</c:v>
                </c:pt>
                <c:pt idx="3612">
                  <c:v>1.8378929978823861E-2</c:v>
                </c:pt>
                <c:pt idx="3613">
                  <c:v>2.7131127775039447E-2</c:v>
                </c:pt>
                <c:pt idx="3614">
                  <c:v>1.68260111634146E-2</c:v>
                </c:pt>
                <c:pt idx="3615">
                  <c:v>1.3033372203800965E-2</c:v>
                </c:pt>
                <c:pt idx="3616">
                  <c:v>1.3033372203800965E-2</c:v>
                </c:pt>
                <c:pt idx="3617">
                  <c:v>1.3033372203800965E-2</c:v>
                </c:pt>
                <c:pt idx="3618">
                  <c:v>1.3033372203800965E-2</c:v>
                </c:pt>
                <c:pt idx="3619">
                  <c:v>1.3033372203800965E-2</c:v>
                </c:pt>
                <c:pt idx="3620">
                  <c:v>1.3033372203800965E-2</c:v>
                </c:pt>
                <c:pt idx="3621">
                  <c:v>1.064170384236195E-2</c:v>
                </c:pt>
                <c:pt idx="3622">
                  <c:v>1.064170384236195E-2</c:v>
                </c:pt>
                <c:pt idx="3623">
                  <c:v>1.064170384236195E-2</c:v>
                </c:pt>
                <c:pt idx="3624">
                  <c:v>1.064170384236195E-2</c:v>
                </c:pt>
                <c:pt idx="3625">
                  <c:v>1.064170384236195E-2</c:v>
                </c:pt>
                <c:pt idx="3626">
                  <c:v>1.064170384236195E-2</c:v>
                </c:pt>
                <c:pt idx="3627">
                  <c:v>1.064170384236195E-2</c:v>
                </c:pt>
                <c:pt idx="3628">
                  <c:v>1.064170384236195E-2</c:v>
                </c:pt>
                <c:pt idx="3629">
                  <c:v>1.064170384236195E-2</c:v>
                </c:pt>
                <c:pt idx="3630">
                  <c:v>2.617885995471508E-2</c:v>
                </c:pt>
                <c:pt idx="3631">
                  <c:v>1.5114371841932265E-2</c:v>
                </c:pt>
                <c:pt idx="3632">
                  <c:v>1.3108062627326908E-2</c:v>
                </c:pt>
                <c:pt idx="3633">
                  <c:v>1.3108062627326908E-2</c:v>
                </c:pt>
                <c:pt idx="3634">
                  <c:v>2.27467894957703E-2</c:v>
                </c:pt>
                <c:pt idx="3635">
                  <c:v>1.5178825745600604E-2</c:v>
                </c:pt>
                <c:pt idx="3636">
                  <c:v>1.5178825745600604E-2</c:v>
                </c:pt>
                <c:pt idx="3637">
                  <c:v>1.5178825745600604E-2</c:v>
                </c:pt>
                <c:pt idx="3638">
                  <c:v>1.073305061516314E-2</c:v>
                </c:pt>
                <c:pt idx="3639">
                  <c:v>1.073305061516314E-2</c:v>
                </c:pt>
                <c:pt idx="3640">
                  <c:v>1.073305061516314E-2</c:v>
                </c:pt>
                <c:pt idx="3641">
                  <c:v>1.073305061516314E-2</c:v>
                </c:pt>
                <c:pt idx="3642">
                  <c:v>1.073305061516314E-2</c:v>
                </c:pt>
                <c:pt idx="3643">
                  <c:v>2.4040474046436399E-2</c:v>
                </c:pt>
                <c:pt idx="3644">
                  <c:v>1.6999182221174376E-2</c:v>
                </c:pt>
                <c:pt idx="3645">
                  <c:v>1.6999182221174376E-2</c:v>
                </c:pt>
                <c:pt idx="3646">
                  <c:v>1.3182329865431117E-2</c:v>
                </c:pt>
                <c:pt idx="3647">
                  <c:v>1.3182329865431117E-2</c:v>
                </c:pt>
                <c:pt idx="3648">
                  <c:v>1.3182329865431117E-2</c:v>
                </c:pt>
                <c:pt idx="3649">
                  <c:v>1.3182329865431117E-2</c:v>
                </c:pt>
                <c:pt idx="3650">
                  <c:v>1.5243007113244438E-2</c:v>
                </c:pt>
                <c:pt idx="3651">
                  <c:v>1.8694923273476868E-2</c:v>
                </c:pt>
                <c:pt idx="3652">
                  <c:v>1.8694923273476868E-2</c:v>
                </c:pt>
                <c:pt idx="3653">
                  <c:v>2.1602107456170885E-2</c:v>
                </c:pt>
                <c:pt idx="3654">
                  <c:v>2.416199364486963E-2</c:v>
                </c:pt>
                <c:pt idx="3655">
                  <c:v>1.7113656122141656E-2</c:v>
                </c:pt>
                <c:pt idx="3656">
                  <c:v>1.7113656122141656E-2</c:v>
                </c:pt>
                <c:pt idx="3657">
                  <c:v>1.7113656122141656E-2</c:v>
                </c:pt>
                <c:pt idx="3658">
                  <c:v>1.5306919373065674E-2</c:v>
                </c:pt>
                <c:pt idx="3659">
                  <c:v>1.3256181030755048E-2</c:v>
                </c:pt>
                <c:pt idx="3660">
                  <c:v>1.0823626487770476E-2</c:v>
                </c:pt>
                <c:pt idx="3661">
                  <c:v>1.0823626487770476E-2</c:v>
                </c:pt>
                <c:pt idx="3662">
                  <c:v>1.0823626487770476E-2</c:v>
                </c:pt>
                <c:pt idx="3663">
                  <c:v>1.0823626487770476E-2</c:v>
                </c:pt>
                <c:pt idx="3664">
                  <c:v>1.0823626487770476E-2</c:v>
                </c:pt>
                <c:pt idx="3665">
                  <c:v>1.0823626487770476E-2</c:v>
                </c:pt>
                <c:pt idx="3666">
                  <c:v>1.0823626487770476E-2</c:v>
                </c:pt>
                <c:pt idx="3667">
                  <c:v>1.0823626487770476E-2</c:v>
                </c:pt>
                <c:pt idx="3668">
                  <c:v>1.3329623038903341E-2</c:v>
                </c:pt>
                <c:pt idx="3669">
                  <c:v>1.0913450654393385E-2</c:v>
                </c:pt>
                <c:pt idx="3670">
                  <c:v>1.0913450654393385E-2</c:v>
                </c:pt>
                <c:pt idx="3671">
                  <c:v>1.0913450654393385E-2</c:v>
                </c:pt>
                <c:pt idx="3672">
                  <c:v>1.0913450654393385E-2</c:v>
                </c:pt>
                <c:pt idx="3673">
                  <c:v>1.0913450654393385E-2</c:v>
                </c:pt>
                <c:pt idx="3674">
                  <c:v>1.0913450654393385E-2</c:v>
                </c:pt>
                <c:pt idx="3675">
                  <c:v>1.0913450654393385E-2</c:v>
                </c:pt>
                <c:pt idx="3676">
                  <c:v>1.0913450654393385E-2</c:v>
                </c:pt>
                <c:pt idx="3677">
                  <c:v>1.0913450654393385E-2</c:v>
                </c:pt>
                <c:pt idx="3678">
                  <c:v>1.0913450654393385E-2</c:v>
                </c:pt>
                <c:pt idx="3679">
                  <c:v>2.3214092607619332E-2</c:v>
                </c:pt>
                <c:pt idx="3680">
                  <c:v>1.3402662616001922E-2</c:v>
                </c:pt>
                <c:pt idx="3681">
                  <c:v>1.5497074730763597E-2</c:v>
                </c:pt>
                <c:pt idx="3682">
                  <c:v>1.5497074730763597E-2</c:v>
                </c:pt>
                <c:pt idx="3683">
                  <c:v>2.3339915169350228E-2</c:v>
                </c:pt>
                <c:pt idx="3684">
                  <c:v>2.0583870386481563E-2</c:v>
                </c:pt>
                <c:pt idx="3685">
                  <c:v>1.7396545635915209E-2</c:v>
                </c:pt>
                <c:pt idx="3686">
                  <c:v>1.7396545635915209E-2</c:v>
                </c:pt>
                <c:pt idx="3687">
                  <c:v>1.3475306305887383E-2</c:v>
                </c:pt>
                <c:pt idx="3688">
                  <c:v>1.1002541525710875E-2</c:v>
                </c:pt>
                <c:pt idx="3689">
                  <c:v>1.1002541525710875E-2</c:v>
                </c:pt>
                <c:pt idx="3690">
                  <c:v>1.1002541525710875E-2</c:v>
                </c:pt>
                <c:pt idx="3691">
                  <c:v>1.1002541525710875E-2</c:v>
                </c:pt>
                <c:pt idx="3692">
                  <c:v>1.1002541525710875E-2</c:v>
                </c:pt>
                <c:pt idx="3693">
                  <c:v>1.1002541525710875E-2</c:v>
                </c:pt>
                <c:pt idx="3694">
                  <c:v>1.1002541525710875E-2</c:v>
                </c:pt>
                <c:pt idx="3695">
                  <c:v>1.1002541525710875E-2</c:v>
                </c:pt>
                <c:pt idx="3696">
                  <c:v>1.1002541525710875E-2</c:v>
                </c:pt>
                <c:pt idx="3697">
                  <c:v>1.7452573303143388E-2</c:v>
                </c:pt>
                <c:pt idx="3698">
                  <c:v>2.3423421393782128E-2</c:v>
                </c:pt>
                <c:pt idx="3699">
                  <c:v>1.5622559165805619E-2</c:v>
                </c:pt>
                <c:pt idx="3700">
                  <c:v>1.5622559165805619E-2</c:v>
                </c:pt>
                <c:pt idx="3701">
                  <c:v>1.3547560476949386E-2</c:v>
                </c:pt>
                <c:pt idx="3702">
                  <c:v>1.3547560476949386E-2</c:v>
                </c:pt>
                <c:pt idx="3703">
                  <c:v>2.2181833545864053E-2</c:v>
                </c:pt>
                <c:pt idx="3704">
                  <c:v>1.5684924919431714E-2</c:v>
                </c:pt>
                <c:pt idx="3705">
                  <c:v>1.5684924919431714E-2</c:v>
                </c:pt>
                <c:pt idx="3706">
                  <c:v>1.1090916772932027E-2</c:v>
                </c:pt>
                <c:pt idx="3707">
                  <c:v>1.1090916772932027E-2</c:v>
                </c:pt>
                <c:pt idx="3708">
                  <c:v>1.1090916772932027E-2</c:v>
                </c:pt>
                <c:pt idx="3709">
                  <c:v>1.1090916772932027E-2</c:v>
                </c:pt>
                <c:pt idx="3710">
                  <c:v>1.1090916772932027E-2</c:v>
                </c:pt>
                <c:pt idx="3711">
                  <c:v>1.3619431328646356E-2</c:v>
                </c:pt>
                <c:pt idx="3712">
                  <c:v>1.5747043677062776E-2</c:v>
                </c:pt>
                <c:pt idx="3713">
                  <c:v>1.7619587379360833E-2</c:v>
                </c:pt>
                <c:pt idx="3714">
                  <c:v>1.7619587379360833E-2</c:v>
                </c:pt>
                <c:pt idx="3715">
                  <c:v>1.7619587379360833E-2</c:v>
                </c:pt>
                <c:pt idx="3716">
                  <c:v>2.2357186737442414E-2</c:v>
                </c:pt>
                <c:pt idx="3717">
                  <c:v>1.5808918350299475E-2</c:v>
                </c:pt>
                <c:pt idx="3718">
                  <c:v>1.5808918350299475E-2</c:v>
                </c:pt>
                <c:pt idx="3719">
                  <c:v>1.5808918350299475E-2</c:v>
                </c:pt>
                <c:pt idx="3720">
                  <c:v>1.1178593368721207E-2</c:v>
                </c:pt>
                <c:pt idx="3721">
                  <c:v>1.1178593368721207E-2</c:v>
                </c:pt>
                <c:pt idx="3722">
                  <c:v>1.1178593368721207E-2</c:v>
                </c:pt>
                <c:pt idx="3723">
                  <c:v>1.1178593368721207E-2</c:v>
                </c:pt>
                <c:pt idx="3724">
                  <c:v>1.1178593368721207E-2</c:v>
                </c:pt>
                <c:pt idx="3725">
                  <c:v>1.1178593368721207E-2</c:v>
                </c:pt>
                <c:pt idx="3726">
                  <c:v>1.1178593368721207E-2</c:v>
                </c:pt>
                <c:pt idx="3727">
                  <c:v>1.1178593368721207E-2</c:v>
                </c:pt>
                <c:pt idx="3728">
                  <c:v>1.1178593368721207E-2</c:v>
                </c:pt>
                <c:pt idx="3729">
                  <c:v>1.7730056094021732E-2</c:v>
                </c:pt>
                <c:pt idx="3730">
                  <c:v>1.3762047064079507E-2</c:v>
                </c:pt>
                <c:pt idx="3731">
                  <c:v>1.3762047064079507E-2</c:v>
                </c:pt>
                <c:pt idx="3732">
                  <c:v>1.3762047064079507E-2</c:v>
                </c:pt>
                <c:pt idx="3733">
                  <c:v>1.5931946807740134E-2</c:v>
                </c:pt>
                <c:pt idx="3734">
                  <c:v>1.1265587625256418E-2</c:v>
                </c:pt>
                <c:pt idx="3735">
                  <c:v>1.1265587625256418E-2</c:v>
                </c:pt>
                <c:pt idx="3736">
                  <c:v>1.1265587625256418E-2</c:v>
                </c:pt>
                <c:pt idx="3737">
                  <c:v>1.1265587625256418E-2</c:v>
                </c:pt>
                <c:pt idx="3738">
                  <c:v>1.1265587625256418E-2</c:v>
                </c:pt>
                <c:pt idx="3739">
                  <c:v>1.1265587625256418E-2</c:v>
                </c:pt>
                <c:pt idx="3740">
                  <c:v>1.3832803556512041E-2</c:v>
                </c:pt>
                <c:pt idx="3741">
                  <c:v>1.599310613745103E-2</c:v>
                </c:pt>
                <c:pt idx="3742">
                  <c:v>2.3999830781450716E-2</c:v>
                </c:pt>
                <c:pt idx="3743">
                  <c:v>1.3903199958001213E-2</c:v>
                </c:pt>
                <c:pt idx="3744">
                  <c:v>1.1351915229662494E-2</c:v>
                </c:pt>
                <c:pt idx="3745">
                  <c:v>1.1351915229662494E-2</c:v>
                </c:pt>
                <c:pt idx="3746">
                  <c:v>2.4121555133440456E-2</c:v>
                </c:pt>
                <c:pt idx="3747">
                  <c:v>2.27467894957703E-2</c:v>
                </c:pt>
                <c:pt idx="3748">
                  <c:v>2.2789667553608558E-2</c:v>
                </c:pt>
                <c:pt idx="3749">
                  <c:v>1.6114728468143647E-2</c:v>
                </c:pt>
                <c:pt idx="3750">
                  <c:v>1.9761147937874344E-2</c:v>
                </c:pt>
                <c:pt idx="3751">
                  <c:v>1.143759127703714E-2</c:v>
                </c:pt>
                <c:pt idx="3752">
                  <c:v>1.143759127703714E-2</c:v>
                </c:pt>
                <c:pt idx="3753">
                  <c:v>1.143759127703714E-2</c:v>
                </c:pt>
                <c:pt idx="3754">
                  <c:v>1.143759127703714E-2</c:v>
                </c:pt>
                <c:pt idx="3755">
                  <c:v>1.143759127703714E-2</c:v>
                </c:pt>
                <c:pt idx="3756">
                  <c:v>1.4042934121841863E-2</c:v>
                </c:pt>
                <c:pt idx="3757">
                  <c:v>1.4042934121841863E-2</c:v>
                </c:pt>
                <c:pt idx="3758">
                  <c:v>1.4042934121841863E-2</c:v>
                </c:pt>
                <c:pt idx="3759">
                  <c:v>1.6235439731655713E-2</c:v>
                </c:pt>
                <c:pt idx="3760">
                  <c:v>2.5765384633231157E-2</c:v>
                </c:pt>
                <c:pt idx="3761">
                  <c:v>2.3045260602533341E-2</c:v>
                </c:pt>
                <c:pt idx="3762">
                  <c:v>1.4112282366417676E-2</c:v>
                </c:pt>
                <c:pt idx="3763">
                  <c:v>1.152263030126667E-2</c:v>
                </c:pt>
                <c:pt idx="3764">
                  <c:v>1.152263030126667E-2</c:v>
                </c:pt>
                <c:pt idx="3765">
                  <c:v>1.152263030126667E-2</c:v>
                </c:pt>
                <c:pt idx="3766">
                  <c:v>1.152263030126667E-2</c:v>
                </c:pt>
                <c:pt idx="3767">
                  <c:v>1.152263030126667E-2</c:v>
                </c:pt>
                <c:pt idx="3768">
                  <c:v>1.8272384559446117E-2</c:v>
                </c:pt>
                <c:pt idx="3769">
                  <c:v>1.6355260100605264E-2</c:v>
                </c:pt>
                <c:pt idx="3770">
                  <c:v>1.418129149367631E-2</c:v>
                </c:pt>
                <c:pt idx="3771">
                  <c:v>2.0103993924002885E-2</c:v>
                </c:pt>
                <c:pt idx="3772">
                  <c:v>1.1607046303809666E-2</c:v>
                </c:pt>
                <c:pt idx="3773">
                  <c:v>1.1607046303809666E-2</c:v>
                </c:pt>
                <c:pt idx="3774">
                  <c:v>1.8378929978823861E-2</c:v>
                </c:pt>
                <c:pt idx="3775">
                  <c:v>1.843197173407184E-2</c:v>
                </c:pt>
                <c:pt idx="3776">
                  <c:v>1.6533362558045741E-2</c:v>
                </c:pt>
                <c:pt idx="3777">
                  <c:v>1.6533362558045741E-2</c:v>
                </c:pt>
                <c:pt idx="3778">
                  <c:v>1.4318311985246083E-2</c:v>
                </c:pt>
                <c:pt idx="3779">
                  <c:v>1.4318311985246083E-2</c:v>
                </c:pt>
                <c:pt idx="3780">
                  <c:v>1.1690852780609908E-2</c:v>
                </c:pt>
                <c:pt idx="3781">
                  <c:v>1.1690852780609908E-2</c:v>
                </c:pt>
                <c:pt idx="3782">
                  <c:v>1.1690852780609908E-2</c:v>
                </c:pt>
                <c:pt idx="3783">
                  <c:v>1.1690852780609908E-2</c:v>
                </c:pt>
                <c:pt idx="3784">
                  <c:v>1.1690852780609908E-2</c:v>
                </c:pt>
                <c:pt idx="3785">
                  <c:v>1.1690852780609908E-2</c:v>
                </c:pt>
                <c:pt idx="3786">
                  <c:v>2.4839377793327223E-2</c:v>
                </c:pt>
                <c:pt idx="3787">
                  <c:v>2.1916173261355257E-2</c:v>
                </c:pt>
                <c:pt idx="3788">
                  <c:v>1.8537599944001618E-2</c:v>
                </c:pt>
                <c:pt idx="3789">
                  <c:v>1.6592305214011151E-2</c:v>
                </c:pt>
                <c:pt idx="3790">
                  <c:v>1.6592305214011151E-2</c:v>
                </c:pt>
                <c:pt idx="3791">
                  <c:v>1.6651039221442437E-2</c:v>
                </c:pt>
                <c:pt idx="3792">
                  <c:v>1.6651039221442437E-2</c:v>
                </c:pt>
                <c:pt idx="3793">
                  <c:v>1.1774062747285119E-2</c:v>
                </c:pt>
                <c:pt idx="3794">
                  <c:v>1.1774062747285119E-2</c:v>
                </c:pt>
                <c:pt idx="3795">
                  <c:v>1.1774062747285119E-2</c:v>
                </c:pt>
                <c:pt idx="3796">
                  <c:v>1.1774062747285119E-2</c:v>
                </c:pt>
                <c:pt idx="3797">
                  <c:v>1.1774062747285119E-2</c:v>
                </c:pt>
                <c:pt idx="3798">
                  <c:v>1.4454033616436181E-2</c:v>
                </c:pt>
                <c:pt idx="3799">
                  <c:v>1.6709566780534053E-2</c:v>
                </c:pt>
                <c:pt idx="3800">
                  <c:v>2.2181833545864053E-2</c:v>
                </c:pt>
                <c:pt idx="3801">
                  <c:v>2.0536387346569988E-2</c:v>
                </c:pt>
                <c:pt idx="3802">
                  <c:v>1.676789005308181E-2</c:v>
                </c:pt>
                <c:pt idx="3803">
                  <c:v>1.4521418753833247E-2</c:v>
                </c:pt>
                <c:pt idx="3804">
                  <c:v>1.1856688762724606E-2</c:v>
                </c:pt>
                <c:pt idx="3805">
                  <c:v>1.1856688762724606E-2</c:v>
                </c:pt>
                <c:pt idx="3806">
                  <c:v>1.68260111634146E-2</c:v>
                </c:pt>
                <c:pt idx="3807">
                  <c:v>1.68260111634146E-2</c:v>
                </c:pt>
                <c:pt idx="3808">
                  <c:v>1.4588492638490541E-2</c:v>
                </c:pt>
                <c:pt idx="3809">
                  <c:v>1.4588492638490541E-2</c:v>
                </c:pt>
                <c:pt idx="3810">
                  <c:v>1.1938742951216963E-2</c:v>
                </c:pt>
                <c:pt idx="3811">
                  <c:v>1.1938742951216963E-2</c:v>
                </c:pt>
                <c:pt idx="3812">
                  <c:v>1.1938742951216963E-2</c:v>
                </c:pt>
                <c:pt idx="3813">
                  <c:v>1.1938742951216963E-2</c:v>
                </c:pt>
                <c:pt idx="3814">
                  <c:v>1.1938742951216963E-2</c:v>
                </c:pt>
                <c:pt idx="3815">
                  <c:v>1.1938742951216963E-2</c:v>
                </c:pt>
                <c:pt idx="3816">
                  <c:v>1.8902651019305158E-2</c:v>
                </c:pt>
                <c:pt idx="3817">
                  <c:v>1.4655259544013729E-2</c:v>
                </c:pt>
                <c:pt idx="3818">
                  <c:v>1.4655259544013729E-2</c:v>
                </c:pt>
                <c:pt idx="3819">
                  <c:v>1.6941655212805457E-2</c:v>
                </c:pt>
                <c:pt idx="3820">
                  <c:v>2.5498773331761565E-2</c:v>
                </c:pt>
                <c:pt idx="3821">
                  <c:v>2.2487804324348996E-2</c:v>
                </c:pt>
                <c:pt idx="3822">
                  <c:v>1.6999182221174376E-2</c:v>
                </c:pt>
                <c:pt idx="3823">
                  <c:v>1.4721723647097791E-2</c:v>
                </c:pt>
                <c:pt idx="3824">
                  <c:v>1.4721723647097791E-2</c:v>
                </c:pt>
                <c:pt idx="3825">
                  <c:v>1.20202370232182E-2</c:v>
                </c:pt>
                <c:pt idx="3826">
                  <c:v>1.20202370232182E-2</c:v>
                </c:pt>
                <c:pt idx="3827">
                  <c:v>1.20202370232182E-2</c:v>
                </c:pt>
                <c:pt idx="3828">
                  <c:v>1.20202370232182E-2</c:v>
                </c:pt>
                <c:pt idx="3829">
                  <c:v>1.20202370232182E-2</c:v>
                </c:pt>
                <c:pt idx="3830">
                  <c:v>1.9056960934917627E-2</c:v>
                </c:pt>
                <c:pt idx="3831">
                  <c:v>1.4787889030576035E-2</c:v>
                </c:pt>
                <c:pt idx="3832">
                  <c:v>1.9108120653640676E-2</c:v>
                </c:pt>
                <c:pt idx="3833">
                  <c:v>1.2101182294861039E-2</c:v>
                </c:pt>
                <c:pt idx="3834">
                  <c:v>1.2101182294861039E-2</c:v>
                </c:pt>
                <c:pt idx="3835">
                  <c:v>2.5727466460171152E-2</c:v>
                </c:pt>
                <c:pt idx="3836">
                  <c:v>1.9210031353236123E-2</c:v>
                </c:pt>
                <c:pt idx="3837">
                  <c:v>1.4919339518184329E-2</c:v>
                </c:pt>
                <c:pt idx="3838">
                  <c:v>1.4919339518184329E-2</c:v>
                </c:pt>
                <c:pt idx="3839">
                  <c:v>1.4919339518184329E-2</c:v>
                </c:pt>
                <c:pt idx="3840">
                  <c:v>1.2181589706297413E-2</c:v>
                </c:pt>
                <c:pt idx="3841">
                  <c:v>1.2181589706297413E-2</c:v>
                </c:pt>
                <c:pt idx="3842">
                  <c:v>1.2181589706297413E-2</c:v>
                </c:pt>
                <c:pt idx="3843">
                  <c:v>1.2181589706297413E-2</c:v>
                </c:pt>
                <c:pt idx="3844">
                  <c:v>1.2181589706297413E-2</c:v>
                </c:pt>
                <c:pt idx="3845">
                  <c:v>1.2181589706297413E-2</c:v>
                </c:pt>
                <c:pt idx="3846">
                  <c:v>1.498463234443773E-2</c:v>
                </c:pt>
                <c:pt idx="3847">
                  <c:v>1.9361891671777664E-2</c:v>
                </c:pt>
                <c:pt idx="3848">
                  <c:v>1.9361891671777664E-2</c:v>
                </c:pt>
                <c:pt idx="3849">
                  <c:v>3.1245118331611237E-2</c:v>
                </c:pt>
                <c:pt idx="3850">
                  <c:v>1.2261469838958291E-2</c:v>
                </c:pt>
                <c:pt idx="3851">
                  <c:v>1.2261469838958291E-2</c:v>
                </c:pt>
                <c:pt idx="3852">
                  <c:v>1.2261469838958291E-2</c:v>
                </c:pt>
                <c:pt idx="3853">
                  <c:v>1.2261469838958291E-2</c:v>
                </c:pt>
                <c:pt idx="3854">
                  <c:v>1.2261469838958291E-2</c:v>
                </c:pt>
                <c:pt idx="3855">
                  <c:v>1.2261469838958291E-2</c:v>
                </c:pt>
                <c:pt idx="3856">
                  <c:v>1.2261469838958291E-2</c:v>
                </c:pt>
                <c:pt idx="3857">
                  <c:v>1.2261469838958291E-2</c:v>
                </c:pt>
                <c:pt idx="3858">
                  <c:v>1.2261469838958291E-2</c:v>
                </c:pt>
                <c:pt idx="3859">
                  <c:v>1.2261469838958291E-2</c:v>
                </c:pt>
                <c:pt idx="3860">
                  <c:v>1.5114371841932265E-2</c:v>
                </c:pt>
                <c:pt idx="3861">
                  <c:v>1.2340832931807991E-2</c:v>
                </c:pt>
                <c:pt idx="3862">
                  <c:v>1.2340832931807991E-2</c:v>
                </c:pt>
                <c:pt idx="3863">
                  <c:v>1.2340832931807991E-2</c:v>
                </c:pt>
                <c:pt idx="3864">
                  <c:v>1.2340832931807991E-2</c:v>
                </c:pt>
                <c:pt idx="3865">
                  <c:v>1.2340832931807991E-2</c:v>
                </c:pt>
                <c:pt idx="3866">
                  <c:v>2.4760647396249801E-2</c:v>
                </c:pt>
                <c:pt idx="3867">
                  <c:v>1.7508421680457267E-2</c:v>
                </c:pt>
                <c:pt idx="3868">
                  <c:v>1.5178825745600604E-2</c:v>
                </c:pt>
                <c:pt idx="3869">
                  <c:v>1.756409247811622E-2</c:v>
                </c:pt>
                <c:pt idx="3870">
                  <c:v>1.756409247811622E-2</c:v>
                </c:pt>
                <c:pt idx="3871">
                  <c:v>1.2419688896663611E-2</c:v>
                </c:pt>
                <c:pt idx="3872">
                  <c:v>1.2419688896663611E-2</c:v>
                </c:pt>
                <c:pt idx="3873">
                  <c:v>1.2419688896663611E-2</c:v>
                </c:pt>
                <c:pt idx="3874">
                  <c:v>1.2419688896663611E-2</c:v>
                </c:pt>
                <c:pt idx="3875">
                  <c:v>1.7619587379360833E-2</c:v>
                </c:pt>
                <c:pt idx="3876">
                  <c:v>1.7619587379360833E-2</c:v>
                </c:pt>
                <c:pt idx="3877">
                  <c:v>1.7619587379360833E-2</c:v>
                </c:pt>
                <c:pt idx="3878">
                  <c:v>2.3381705561219816E-2</c:v>
                </c:pt>
                <c:pt idx="3879">
                  <c:v>1.7674908041006729E-2</c:v>
                </c:pt>
                <c:pt idx="3880">
                  <c:v>1.5306919373065674E-2</c:v>
                </c:pt>
                <c:pt idx="3881">
                  <c:v>1.2498047332644495E-2</c:v>
                </c:pt>
                <c:pt idx="3882">
                  <c:v>1.2498047332644495E-2</c:v>
                </c:pt>
                <c:pt idx="3883">
                  <c:v>1.2498047332644495E-2</c:v>
                </c:pt>
                <c:pt idx="3884">
                  <c:v>1.2498047332644495E-2</c:v>
                </c:pt>
                <c:pt idx="3885">
                  <c:v>2.5074085789801276E-2</c:v>
                </c:pt>
                <c:pt idx="3886">
                  <c:v>1.5370565881991659E-2</c:v>
                </c:pt>
                <c:pt idx="3887">
                  <c:v>1.5370565881991659E-2</c:v>
                </c:pt>
                <c:pt idx="3888">
                  <c:v>1.9859707890620672E-2</c:v>
                </c:pt>
                <c:pt idx="3889">
                  <c:v>1.2575917539811358E-2</c:v>
                </c:pt>
                <c:pt idx="3890">
                  <c:v>1.7839840772142075E-2</c:v>
                </c:pt>
                <c:pt idx="3891">
                  <c:v>1.7839840772142075E-2</c:v>
                </c:pt>
                <c:pt idx="3892">
                  <c:v>1.2653308532049937E-2</c:v>
                </c:pt>
                <c:pt idx="3893">
                  <c:v>2.5345164865672183E-2</c:v>
                </c:pt>
                <c:pt idx="3894">
                  <c:v>1.5559943446233484E-2</c:v>
                </c:pt>
                <c:pt idx="3895">
                  <c:v>1.5559943446233484E-2</c:v>
                </c:pt>
                <c:pt idx="3896">
                  <c:v>1.8003262573564854E-2</c:v>
                </c:pt>
                <c:pt idx="3897">
                  <c:v>1.8003262573564854E-2</c:v>
                </c:pt>
                <c:pt idx="3898">
                  <c:v>1.2730229049249685E-2</c:v>
                </c:pt>
                <c:pt idx="3899">
                  <c:v>1.2730229049249685E-2</c:v>
                </c:pt>
                <c:pt idx="3900">
                  <c:v>1.2730229049249685E-2</c:v>
                </c:pt>
                <c:pt idx="3901">
                  <c:v>1.2730229049249685E-2</c:v>
                </c:pt>
                <c:pt idx="3902">
                  <c:v>1.2730229049249685E-2</c:v>
                </c:pt>
                <c:pt idx="3903">
                  <c:v>2.5498773331761565E-2</c:v>
                </c:pt>
                <c:pt idx="3904">
                  <c:v>1.5622559165805619E-2</c:v>
                </c:pt>
                <c:pt idx="3905">
                  <c:v>1.5684924919431714E-2</c:v>
                </c:pt>
                <c:pt idx="3906">
                  <c:v>1.5684924919431714E-2</c:v>
                </c:pt>
                <c:pt idx="3907">
                  <c:v>1.2806687568824082E-2</c:v>
                </c:pt>
                <c:pt idx="3908">
                  <c:v>1.5747043677062776E-2</c:v>
                </c:pt>
                <c:pt idx="3909">
                  <c:v>1.5747043677062776E-2</c:v>
                </c:pt>
                <c:pt idx="3910">
                  <c:v>2.5727466460171152E-2</c:v>
                </c:pt>
                <c:pt idx="3911">
                  <c:v>2.4081048715047584E-2</c:v>
                </c:pt>
                <c:pt idx="3912">
                  <c:v>1.2882692316615579E-2</c:v>
                </c:pt>
                <c:pt idx="3913">
                  <c:v>1.5808918350299475E-2</c:v>
                </c:pt>
                <c:pt idx="3914">
                  <c:v>1.5870551793984614E-2</c:v>
                </c:pt>
                <c:pt idx="3915">
                  <c:v>1.2958251277224827E-2</c:v>
                </c:pt>
                <c:pt idx="3916">
                  <c:v>1.2958251277224827E-2</c:v>
                </c:pt>
                <c:pt idx="3917">
                  <c:v>1.2958251277224827E-2</c:v>
                </c:pt>
                <c:pt idx="3918">
                  <c:v>1.2958251277224827E-2</c:v>
                </c:pt>
                <c:pt idx="3919">
                  <c:v>1.8378929978823861E-2</c:v>
                </c:pt>
                <c:pt idx="3920">
                  <c:v>1.5931946807740134E-2</c:v>
                </c:pt>
                <c:pt idx="3921">
                  <c:v>1.3033372203800965E-2</c:v>
                </c:pt>
                <c:pt idx="3922">
                  <c:v>2.4443190069393762E-2</c:v>
                </c:pt>
                <c:pt idx="3923">
                  <c:v>2.6141541532386188E-2</c:v>
                </c:pt>
                <c:pt idx="3924">
                  <c:v>1.8484861288220043E-2</c:v>
                </c:pt>
                <c:pt idx="3925">
                  <c:v>1.8484861288220043E-2</c:v>
                </c:pt>
                <c:pt idx="3926">
                  <c:v>1.8484861288220043E-2</c:v>
                </c:pt>
                <c:pt idx="3927">
                  <c:v>1.6054032476698388E-2</c:v>
                </c:pt>
                <c:pt idx="3928">
                  <c:v>1.6054032476698388E-2</c:v>
                </c:pt>
                <c:pt idx="3929">
                  <c:v>1.3108062627326908E-2</c:v>
                </c:pt>
                <c:pt idx="3930">
                  <c:v>1.3108062627326908E-2</c:v>
                </c:pt>
                <c:pt idx="3931">
                  <c:v>1.3108062627326908E-2</c:v>
                </c:pt>
                <c:pt idx="3932">
                  <c:v>1.3182329865431117E-2</c:v>
                </c:pt>
                <c:pt idx="3933">
                  <c:v>1.617519670486613E-2</c:v>
                </c:pt>
                <c:pt idx="3934">
                  <c:v>1.617519670486613E-2</c:v>
                </c:pt>
                <c:pt idx="3935">
                  <c:v>1.6295460046262509E-2</c:v>
                </c:pt>
                <c:pt idx="3936">
                  <c:v>3.1245118331611237E-2</c:v>
                </c:pt>
                <c:pt idx="3937">
                  <c:v>1.3329623038903341E-2</c:v>
                </c:pt>
                <c:pt idx="3938">
                  <c:v>1.3329623038903341E-2</c:v>
                </c:pt>
                <c:pt idx="3939">
                  <c:v>1.3329623038903341E-2</c:v>
                </c:pt>
                <c:pt idx="3940">
                  <c:v>1.3329623038903341E-2</c:v>
                </c:pt>
                <c:pt idx="3941">
                  <c:v>1.6355260100605264E-2</c:v>
                </c:pt>
                <c:pt idx="3942">
                  <c:v>1.6355260100605264E-2</c:v>
                </c:pt>
                <c:pt idx="3943">
                  <c:v>1.8954227243460783E-2</c:v>
                </c:pt>
                <c:pt idx="3944">
                  <c:v>1.6414842301940132E-2</c:v>
                </c:pt>
                <c:pt idx="3945">
                  <c:v>1.6414842301940132E-2</c:v>
                </c:pt>
                <c:pt idx="3946">
                  <c:v>1.6414842301940132E-2</c:v>
                </c:pt>
                <c:pt idx="3947">
                  <c:v>1.3402662616001922E-2</c:v>
                </c:pt>
                <c:pt idx="3948">
                  <c:v>1.3402662616001922E-2</c:v>
                </c:pt>
                <c:pt idx="3949">
                  <c:v>1.9159143763571539E-2</c:v>
                </c:pt>
                <c:pt idx="3950">
                  <c:v>1.3547560476949386E-2</c:v>
                </c:pt>
                <c:pt idx="3951">
                  <c:v>2.3548125494570239E-2</c:v>
                </c:pt>
                <c:pt idx="3952">
                  <c:v>1.6651039221442437E-2</c:v>
                </c:pt>
                <c:pt idx="3953">
                  <c:v>1.3619431328646356E-2</c:v>
                </c:pt>
                <c:pt idx="3954">
                  <c:v>1.3619431328646356E-2</c:v>
                </c:pt>
                <c:pt idx="3955">
                  <c:v>1.3619431328646356E-2</c:v>
                </c:pt>
                <c:pt idx="3956">
                  <c:v>1.676789005308181E-2</c:v>
                </c:pt>
                <c:pt idx="3957">
                  <c:v>1.9462473604038074E-2</c:v>
                </c:pt>
                <c:pt idx="3958">
                  <c:v>1.3762047064079507E-2</c:v>
                </c:pt>
                <c:pt idx="3959">
                  <c:v>1.3762047064079507E-2</c:v>
                </c:pt>
                <c:pt idx="3960">
                  <c:v>1.6883932199297222E-2</c:v>
                </c:pt>
                <c:pt idx="3961">
                  <c:v>2.182690130878677E-2</c:v>
                </c:pt>
                <c:pt idx="3962">
                  <c:v>2.395911857099832E-2</c:v>
                </c:pt>
                <c:pt idx="3963">
                  <c:v>1.9562538395262112E-2</c:v>
                </c:pt>
                <c:pt idx="3964">
                  <c:v>1.9562538395262112E-2</c:v>
                </c:pt>
                <c:pt idx="3965">
                  <c:v>1.3832803556512041E-2</c:v>
                </c:pt>
                <c:pt idx="3966">
                  <c:v>1.6999182221174376E-2</c:v>
                </c:pt>
                <c:pt idx="3967">
                  <c:v>9.8805739689371719E-3</c:v>
                </c:pt>
                <c:pt idx="3968">
                  <c:v>9.8805739689371719E-3</c:v>
                </c:pt>
                <c:pt idx="3969">
                  <c:v>9.8805739689371719E-3</c:v>
                </c:pt>
                <c:pt idx="3970">
                  <c:v>9.8805739689371719E-3</c:v>
                </c:pt>
                <c:pt idx="3971">
                  <c:v>9.8805739689371719E-3</c:v>
                </c:pt>
                <c:pt idx="3972">
                  <c:v>9.8805739689371719E-3</c:v>
                </c:pt>
                <c:pt idx="3973">
                  <c:v>9.8805739689371719E-3</c:v>
                </c:pt>
                <c:pt idx="3974">
                  <c:v>9.8805739689371719E-3</c:v>
                </c:pt>
                <c:pt idx="3975">
                  <c:v>9.8805739689371719E-3</c:v>
                </c:pt>
                <c:pt idx="3976">
                  <c:v>9.8805739689371719E-3</c:v>
                </c:pt>
                <c:pt idx="3977">
                  <c:v>9.8805739689371719E-3</c:v>
                </c:pt>
                <c:pt idx="3978">
                  <c:v>1.7227369373910287E-2</c:v>
                </c:pt>
                <c:pt idx="3979">
                  <c:v>1.4112282366417676E-2</c:v>
                </c:pt>
                <c:pt idx="3980">
                  <c:v>1.4112282366417676E-2</c:v>
                </c:pt>
                <c:pt idx="3981">
                  <c:v>1.4112282366417676E-2</c:v>
                </c:pt>
                <c:pt idx="3982">
                  <c:v>1.4112282366417676E-2</c:v>
                </c:pt>
                <c:pt idx="3983">
                  <c:v>9.9788905593132769E-3</c:v>
                </c:pt>
                <c:pt idx="3984">
                  <c:v>9.9788905593132769E-3</c:v>
                </c:pt>
                <c:pt idx="3985">
                  <c:v>9.9788905593132769E-3</c:v>
                </c:pt>
                <c:pt idx="3986">
                  <c:v>9.9788905593132769E-3</c:v>
                </c:pt>
                <c:pt idx="3987">
                  <c:v>9.9788905593132769E-3</c:v>
                </c:pt>
                <c:pt idx="3988">
                  <c:v>1.7340336940883466E-2</c:v>
                </c:pt>
                <c:pt idx="3989">
                  <c:v>1.7340336940883466E-2</c:v>
                </c:pt>
                <c:pt idx="3990">
                  <c:v>2.0055374762323244E-2</c:v>
                </c:pt>
                <c:pt idx="3991">
                  <c:v>1.7452573303143388E-2</c:v>
                </c:pt>
                <c:pt idx="3992">
                  <c:v>1.7452573303143388E-2</c:v>
                </c:pt>
                <c:pt idx="3993">
                  <c:v>1.4249966430407084E-2</c:v>
                </c:pt>
                <c:pt idx="3994">
                  <c:v>1.0076247894621511E-2</c:v>
                </c:pt>
                <c:pt idx="3995">
                  <c:v>1.0076247894621511E-2</c:v>
                </c:pt>
                <c:pt idx="3996">
                  <c:v>1.0076247894621511E-2</c:v>
                </c:pt>
                <c:pt idx="3997">
                  <c:v>2.0200881202922075E-2</c:v>
                </c:pt>
                <c:pt idx="3998">
                  <c:v>2.2660789983728731E-2</c:v>
                </c:pt>
                <c:pt idx="3999">
                  <c:v>2.0297306004807534E-2</c:v>
                </c:pt>
                <c:pt idx="4000">
                  <c:v>1.7619587379360833E-2</c:v>
                </c:pt>
                <c:pt idx="4001">
                  <c:v>1.4386332852605432E-2</c:v>
                </c:pt>
                <c:pt idx="4002">
                  <c:v>1.0172673516484111E-2</c:v>
                </c:pt>
                <c:pt idx="4003">
                  <c:v>1.0172673516484111E-2</c:v>
                </c:pt>
                <c:pt idx="4004">
                  <c:v>1.0172673516484111E-2</c:v>
                </c:pt>
                <c:pt idx="4005">
                  <c:v>1.0172673516484111E-2</c:v>
                </c:pt>
                <c:pt idx="4006">
                  <c:v>1.0172673516484111E-2</c:v>
                </c:pt>
                <c:pt idx="4007">
                  <c:v>1.0172673516484111E-2</c:v>
                </c:pt>
                <c:pt idx="4008">
                  <c:v>1.0172673516484111E-2</c:v>
                </c:pt>
                <c:pt idx="4009">
                  <c:v>1.0172673516484111E-2</c:v>
                </c:pt>
                <c:pt idx="4010">
                  <c:v>1.0172673516484111E-2</c:v>
                </c:pt>
                <c:pt idx="4011">
                  <c:v>2.6986812242076053E-2</c:v>
                </c:pt>
                <c:pt idx="4012">
                  <c:v>1.7674908041006729E-2</c:v>
                </c:pt>
                <c:pt idx="4013">
                  <c:v>1.4454033616436181E-2</c:v>
                </c:pt>
                <c:pt idx="4014">
                  <c:v>1.7730056094021732E-2</c:v>
                </c:pt>
                <c:pt idx="4015">
                  <c:v>2.5151835079622716E-2</c:v>
                </c:pt>
                <c:pt idx="4016">
                  <c:v>1.4521418753833247E-2</c:v>
                </c:pt>
                <c:pt idx="4017">
                  <c:v>1.0268193673284994E-2</c:v>
                </c:pt>
                <c:pt idx="4018">
                  <c:v>1.0268193673284994E-2</c:v>
                </c:pt>
                <c:pt idx="4019">
                  <c:v>1.0268193673284994E-2</c:v>
                </c:pt>
                <c:pt idx="4020">
                  <c:v>1.0268193673284994E-2</c:v>
                </c:pt>
                <c:pt idx="4021">
                  <c:v>1.0268193673284994E-2</c:v>
                </c:pt>
                <c:pt idx="4022">
                  <c:v>1.0268193673284994E-2</c:v>
                </c:pt>
                <c:pt idx="4023">
                  <c:v>1.0268193673284994E-2</c:v>
                </c:pt>
                <c:pt idx="4024">
                  <c:v>1.0268193673284994E-2</c:v>
                </c:pt>
                <c:pt idx="4025">
                  <c:v>1.0268193673284994E-2</c:v>
                </c:pt>
                <c:pt idx="4026">
                  <c:v>1.0268193673284994E-2</c:v>
                </c:pt>
                <c:pt idx="4027">
                  <c:v>1.0268193673284994E-2</c:v>
                </c:pt>
                <c:pt idx="4028">
                  <c:v>1.0268193673284994E-2</c:v>
                </c:pt>
                <c:pt idx="4029">
                  <c:v>2.3002858983169082E-2</c:v>
                </c:pt>
                <c:pt idx="4030">
                  <c:v>2.7238862657292712E-2</c:v>
                </c:pt>
                <c:pt idx="4031">
                  <c:v>1.7839840772142075E-2</c:v>
                </c:pt>
                <c:pt idx="4032">
                  <c:v>1.4588492638490541E-2</c:v>
                </c:pt>
                <c:pt idx="4033">
                  <c:v>2.5306617064099875E-2</c:v>
                </c:pt>
                <c:pt idx="4034">
                  <c:v>1.4655259544013729E-2</c:v>
                </c:pt>
                <c:pt idx="4035">
                  <c:v>1.0362833403620979E-2</c:v>
                </c:pt>
                <c:pt idx="4036">
                  <c:v>1.0362833403620979E-2</c:v>
                </c:pt>
                <c:pt idx="4037">
                  <c:v>1.0362833403620979E-2</c:v>
                </c:pt>
                <c:pt idx="4038">
                  <c:v>1.0362833403620979E-2</c:v>
                </c:pt>
                <c:pt idx="4039">
                  <c:v>1.0362833403620979E-2</c:v>
                </c:pt>
                <c:pt idx="4040">
                  <c:v>1.0362833403620979E-2</c:v>
                </c:pt>
                <c:pt idx="4041">
                  <c:v>1.0362833403620979E-2</c:v>
                </c:pt>
                <c:pt idx="4042">
                  <c:v>1.0362833403620979E-2</c:v>
                </c:pt>
                <c:pt idx="4043">
                  <c:v>1.0362833403620979E-2</c:v>
                </c:pt>
                <c:pt idx="4044">
                  <c:v>1.8003262573564854E-2</c:v>
                </c:pt>
                <c:pt idx="4045">
                  <c:v>1.8057407846416768E-2</c:v>
                </c:pt>
                <c:pt idx="4046">
                  <c:v>1.4787889030576035E-2</c:v>
                </c:pt>
                <c:pt idx="4047">
                  <c:v>1.4787889030576035E-2</c:v>
                </c:pt>
                <c:pt idx="4048">
                  <c:v>1.4787889030576035E-2</c:v>
                </c:pt>
                <c:pt idx="4049">
                  <c:v>1.0456616612954476E-2</c:v>
                </c:pt>
                <c:pt idx="4050">
                  <c:v>1.0456616612954476E-2</c:v>
                </c:pt>
                <c:pt idx="4051">
                  <c:v>1.0456616612954476E-2</c:v>
                </c:pt>
                <c:pt idx="4052">
                  <c:v>1.0456616612954476E-2</c:v>
                </c:pt>
                <c:pt idx="4053">
                  <c:v>1.0456616612954476E-2</c:v>
                </c:pt>
                <c:pt idx="4054">
                  <c:v>2.9608768342530511E-2</c:v>
                </c:pt>
                <c:pt idx="4055">
                  <c:v>2.100638840066249E-2</c:v>
                </c:pt>
                <c:pt idx="4056">
                  <c:v>1.4853759686346883E-2</c:v>
                </c:pt>
                <c:pt idx="4057">
                  <c:v>1.4853759686346883E-2</c:v>
                </c:pt>
                <c:pt idx="4058">
                  <c:v>1.4853759686346883E-2</c:v>
                </c:pt>
                <c:pt idx="4059">
                  <c:v>2.1099132288265154E-2</c:v>
                </c:pt>
                <c:pt idx="4060">
                  <c:v>1.4919339518184329E-2</c:v>
                </c:pt>
                <c:pt idx="4061">
                  <c:v>1.4919339518184329E-2</c:v>
                </c:pt>
                <c:pt idx="4062">
                  <c:v>1.0549566144132577E-2</c:v>
                </c:pt>
                <c:pt idx="4063">
                  <c:v>1.0549566144132577E-2</c:v>
                </c:pt>
                <c:pt idx="4064">
                  <c:v>1.0549566144132577E-2</c:v>
                </c:pt>
                <c:pt idx="4065">
                  <c:v>1.0549566144132577E-2</c:v>
                </c:pt>
                <c:pt idx="4066">
                  <c:v>1.0549566144132577E-2</c:v>
                </c:pt>
                <c:pt idx="4067">
                  <c:v>1.0549566144132577E-2</c:v>
                </c:pt>
                <c:pt idx="4068">
                  <c:v>1.0549566144132577E-2</c:v>
                </c:pt>
                <c:pt idx="4069">
                  <c:v>2.3672172668037193E-2</c:v>
                </c:pt>
                <c:pt idx="4070">
                  <c:v>1.498463234443773E-2</c:v>
                </c:pt>
                <c:pt idx="4071">
                  <c:v>1.498463234443773E-2</c:v>
                </c:pt>
                <c:pt idx="4072">
                  <c:v>1.498463234443773E-2</c:v>
                </c:pt>
                <c:pt idx="4073">
                  <c:v>1.498463234443773E-2</c:v>
                </c:pt>
                <c:pt idx="4074">
                  <c:v>2.3795573187942023E-2</c:v>
                </c:pt>
                <c:pt idx="4075">
                  <c:v>1.5049641900626146E-2</c:v>
                </c:pt>
                <c:pt idx="4076">
                  <c:v>1.064170384236195E-2</c:v>
                </c:pt>
                <c:pt idx="4077">
                  <c:v>1.064170384236195E-2</c:v>
                </c:pt>
                <c:pt idx="4078">
                  <c:v>1.064170384236195E-2</c:v>
                </c:pt>
                <c:pt idx="4079">
                  <c:v>1.064170384236195E-2</c:v>
                </c:pt>
                <c:pt idx="4080">
                  <c:v>1.064170384236195E-2</c:v>
                </c:pt>
                <c:pt idx="4081">
                  <c:v>1.064170384236195E-2</c:v>
                </c:pt>
                <c:pt idx="4082">
                  <c:v>1.064170384236195E-2</c:v>
                </c:pt>
                <c:pt idx="4083">
                  <c:v>1.8484861288220043E-2</c:v>
                </c:pt>
                <c:pt idx="4084">
                  <c:v>1.5114371841932265E-2</c:v>
                </c:pt>
                <c:pt idx="4085">
                  <c:v>1.5114371841932265E-2</c:v>
                </c:pt>
                <c:pt idx="4086">
                  <c:v>2.1420573923018559E-2</c:v>
                </c:pt>
                <c:pt idx="4087">
                  <c:v>1.5178825745600604E-2</c:v>
                </c:pt>
                <c:pt idx="4088">
                  <c:v>1.073305061516314E-2</c:v>
                </c:pt>
                <c:pt idx="4089">
                  <c:v>1.073305061516314E-2</c:v>
                </c:pt>
                <c:pt idx="4090">
                  <c:v>1.073305061516314E-2</c:v>
                </c:pt>
                <c:pt idx="4091">
                  <c:v>1.073305061516314E-2</c:v>
                </c:pt>
                <c:pt idx="4092">
                  <c:v>1.073305061516314E-2</c:v>
                </c:pt>
                <c:pt idx="4093">
                  <c:v>1.073305061516314E-2</c:v>
                </c:pt>
                <c:pt idx="4094">
                  <c:v>1.8694923273476868E-2</c:v>
                </c:pt>
                <c:pt idx="4095">
                  <c:v>1.0823626487770476E-2</c:v>
                </c:pt>
                <c:pt idx="4096">
                  <c:v>1.0823626487770476E-2</c:v>
                </c:pt>
                <c:pt idx="4097">
                  <c:v>1.0823626487770476E-2</c:v>
                </c:pt>
                <c:pt idx="4098">
                  <c:v>1.0823626487770476E-2</c:v>
                </c:pt>
                <c:pt idx="4099">
                  <c:v>1.0823626487770476E-2</c:v>
                </c:pt>
                <c:pt idx="4100">
                  <c:v>1.0823626487770476E-2</c:v>
                </c:pt>
                <c:pt idx="4101">
                  <c:v>1.0823626487770476E-2</c:v>
                </c:pt>
                <c:pt idx="4102">
                  <c:v>2.6622601048694287E-2</c:v>
                </c:pt>
                <c:pt idx="4103">
                  <c:v>1.5370565881991659E-2</c:v>
                </c:pt>
                <c:pt idx="4104">
                  <c:v>1.0913450654393385E-2</c:v>
                </c:pt>
                <c:pt idx="4105">
                  <c:v>1.0913450654393385E-2</c:v>
                </c:pt>
                <c:pt idx="4106">
                  <c:v>1.5497074730763597E-2</c:v>
                </c:pt>
                <c:pt idx="4107">
                  <c:v>1.5497074730763597E-2</c:v>
                </c:pt>
                <c:pt idx="4108">
                  <c:v>1.5559943446233484E-2</c:v>
                </c:pt>
                <c:pt idx="4109">
                  <c:v>1.1002541525710875E-2</c:v>
                </c:pt>
                <c:pt idx="4110">
                  <c:v>1.1002541525710875E-2</c:v>
                </c:pt>
                <c:pt idx="4111">
                  <c:v>1.1002541525710875E-2</c:v>
                </c:pt>
                <c:pt idx="4112">
                  <c:v>1.1002541525710875E-2</c:v>
                </c:pt>
                <c:pt idx="4113">
                  <c:v>1.1002541525710875E-2</c:v>
                </c:pt>
                <c:pt idx="4114">
                  <c:v>1.1002541525710875E-2</c:v>
                </c:pt>
                <c:pt idx="4115">
                  <c:v>1.9210031353236123E-2</c:v>
                </c:pt>
                <c:pt idx="4116">
                  <c:v>1.5684924919431714E-2</c:v>
                </c:pt>
                <c:pt idx="4117">
                  <c:v>1.5684924919431714E-2</c:v>
                </c:pt>
                <c:pt idx="4118">
                  <c:v>1.1090916772932027E-2</c:v>
                </c:pt>
                <c:pt idx="4119">
                  <c:v>1.1090916772932027E-2</c:v>
                </c:pt>
                <c:pt idx="4120">
                  <c:v>1.1090916772932027E-2</c:v>
                </c:pt>
                <c:pt idx="4121">
                  <c:v>1.1090916772932027E-2</c:v>
                </c:pt>
                <c:pt idx="4122">
                  <c:v>1.1090916772932027E-2</c:v>
                </c:pt>
                <c:pt idx="4123">
                  <c:v>1.1090916772932027E-2</c:v>
                </c:pt>
                <c:pt idx="4124">
                  <c:v>1.1090916772932027E-2</c:v>
                </c:pt>
                <c:pt idx="4125">
                  <c:v>1.5747043677062776E-2</c:v>
                </c:pt>
                <c:pt idx="4126">
                  <c:v>1.5747043677062776E-2</c:v>
                </c:pt>
                <c:pt idx="4127">
                  <c:v>1.1178593368721207E-2</c:v>
                </c:pt>
                <c:pt idx="4128">
                  <c:v>1.1178593368721207E-2</c:v>
                </c:pt>
                <c:pt idx="4129">
                  <c:v>1.1178593368721207E-2</c:v>
                </c:pt>
                <c:pt idx="4130">
                  <c:v>1.1178593368721207E-2</c:v>
                </c:pt>
                <c:pt idx="4131">
                  <c:v>1.1178593368721207E-2</c:v>
                </c:pt>
                <c:pt idx="4132">
                  <c:v>1.1178593368721207E-2</c:v>
                </c:pt>
                <c:pt idx="4133">
                  <c:v>1.1178593368721207E-2</c:v>
                </c:pt>
                <c:pt idx="4134">
                  <c:v>1.1178593368721207E-2</c:v>
                </c:pt>
                <c:pt idx="4135">
                  <c:v>1.5870551793984614E-2</c:v>
                </c:pt>
                <c:pt idx="4136">
                  <c:v>1.5870551793984614E-2</c:v>
                </c:pt>
                <c:pt idx="4137">
                  <c:v>1.1265587625256418E-2</c:v>
                </c:pt>
                <c:pt idx="4138">
                  <c:v>1.1265587625256418E-2</c:v>
                </c:pt>
                <c:pt idx="4139">
                  <c:v>1.1265587625256418E-2</c:v>
                </c:pt>
                <c:pt idx="4140">
                  <c:v>1.1265587625256418E-2</c:v>
                </c:pt>
                <c:pt idx="4141">
                  <c:v>1.1265587625256418E-2</c:v>
                </c:pt>
                <c:pt idx="4142">
                  <c:v>1.1265587625256418E-2</c:v>
                </c:pt>
                <c:pt idx="4143">
                  <c:v>1.9612379338193955E-2</c:v>
                </c:pt>
                <c:pt idx="4144">
                  <c:v>2.2660789983728731E-2</c:v>
                </c:pt>
                <c:pt idx="4145">
                  <c:v>2.2703830459324989E-2</c:v>
                </c:pt>
                <c:pt idx="4146">
                  <c:v>1.9662093940990361E-2</c:v>
                </c:pt>
                <c:pt idx="4147">
                  <c:v>1.1351915229662494E-2</c:v>
                </c:pt>
                <c:pt idx="4148">
                  <c:v>1.1351915229662494E-2</c:v>
                </c:pt>
                <c:pt idx="4149">
                  <c:v>1.617519670486613E-2</c:v>
                </c:pt>
                <c:pt idx="4150">
                  <c:v>1.617519670486613E-2</c:v>
                </c:pt>
                <c:pt idx="4151">
                  <c:v>1.143759127703714E-2</c:v>
                </c:pt>
                <c:pt idx="4152">
                  <c:v>1.143759127703714E-2</c:v>
                </c:pt>
                <c:pt idx="4153">
                  <c:v>1.143759127703714E-2</c:v>
                </c:pt>
                <c:pt idx="4154">
                  <c:v>2.3002858983169082E-2</c:v>
                </c:pt>
                <c:pt idx="4155">
                  <c:v>1.6295460046262509E-2</c:v>
                </c:pt>
                <c:pt idx="4156">
                  <c:v>1.6295460046262509E-2</c:v>
                </c:pt>
                <c:pt idx="4157">
                  <c:v>1.152263030126667E-2</c:v>
                </c:pt>
                <c:pt idx="4158">
                  <c:v>1.152263030126667E-2</c:v>
                </c:pt>
                <c:pt idx="4159">
                  <c:v>1.152263030126667E-2</c:v>
                </c:pt>
                <c:pt idx="4160">
                  <c:v>1.152263030126667E-2</c:v>
                </c:pt>
                <c:pt idx="4161">
                  <c:v>1.152263030126667E-2</c:v>
                </c:pt>
                <c:pt idx="4162">
                  <c:v>2.5803247085153004E-2</c:v>
                </c:pt>
                <c:pt idx="4163">
                  <c:v>2.0103993924002885E-2</c:v>
                </c:pt>
                <c:pt idx="4164">
                  <c:v>1.1607046303809666E-2</c:v>
                </c:pt>
                <c:pt idx="4165">
                  <c:v>1.1607046303809666E-2</c:v>
                </c:pt>
                <c:pt idx="4166">
                  <c:v>1.6474209013991416E-2</c:v>
                </c:pt>
                <c:pt idx="4167">
                  <c:v>1.1690852780609908E-2</c:v>
                </c:pt>
                <c:pt idx="4168">
                  <c:v>1.1690852780609908E-2</c:v>
                </c:pt>
                <c:pt idx="4169">
                  <c:v>1.1690852780609908E-2</c:v>
                </c:pt>
                <c:pt idx="4170">
                  <c:v>2.617885995471508E-2</c:v>
                </c:pt>
                <c:pt idx="4171">
                  <c:v>1.6592305214011151E-2</c:v>
                </c:pt>
                <c:pt idx="4172">
                  <c:v>1.1774062747285119E-2</c:v>
                </c:pt>
                <c:pt idx="4173">
                  <c:v>1.1774062747285119E-2</c:v>
                </c:pt>
                <c:pt idx="4174">
                  <c:v>1.6709566780534053E-2</c:v>
                </c:pt>
                <c:pt idx="4175">
                  <c:v>2.0488794264408219E-2</c:v>
                </c:pt>
                <c:pt idx="4176">
                  <c:v>1.676789005308181E-2</c:v>
                </c:pt>
                <c:pt idx="4177">
                  <c:v>1.1856688762724606E-2</c:v>
                </c:pt>
                <c:pt idx="4178">
                  <c:v>1.1856688762724606E-2</c:v>
                </c:pt>
                <c:pt idx="4179">
                  <c:v>2.3754510908532565E-2</c:v>
                </c:pt>
                <c:pt idx="4180">
                  <c:v>1.68260111634146E-2</c:v>
                </c:pt>
                <c:pt idx="4181">
                  <c:v>2.0631244143933383E-2</c:v>
                </c:pt>
                <c:pt idx="4182">
                  <c:v>2.0678509370012584E-2</c:v>
                </c:pt>
                <c:pt idx="4183">
                  <c:v>1.6883932199297222E-2</c:v>
                </c:pt>
                <c:pt idx="4184">
                  <c:v>1.1938742951216963E-2</c:v>
                </c:pt>
                <c:pt idx="4185">
                  <c:v>1.1938742951216963E-2</c:v>
                </c:pt>
                <c:pt idx="4186">
                  <c:v>1.1938742951216963E-2</c:v>
                </c:pt>
                <c:pt idx="4187">
                  <c:v>1.1938742951216963E-2</c:v>
                </c:pt>
                <c:pt idx="4188">
                  <c:v>1.1938742951216963E-2</c:v>
                </c:pt>
                <c:pt idx="4189">
                  <c:v>1.1938742951216963E-2</c:v>
                </c:pt>
                <c:pt idx="4190">
                  <c:v>1.6941655212805457E-2</c:v>
                </c:pt>
                <c:pt idx="4191">
                  <c:v>1.20202370232182E-2</c:v>
                </c:pt>
                <c:pt idx="4192">
                  <c:v>2.0866499685432374E-2</c:v>
                </c:pt>
                <c:pt idx="4193">
                  <c:v>2.416199364486963E-2</c:v>
                </c:pt>
                <c:pt idx="4194">
                  <c:v>1.2101182294861039E-2</c:v>
                </c:pt>
                <c:pt idx="4195">
                  <c:v>1.2101182294861039E-2</c:v>
                </c:pt>
                <c:pt idx="4196">
                  <c:v>1.2101182294861039E-2</c:v>
                </c:pt>
                <c:pt idx="4197">
                  <c:v>2.1052811415072346E-2</c:v>
                </c:pt>
                <c:pt idx="4198">
                  <c:v>1.7227369373910287E-2</c:v>
                </c:pt>
                <c:pt idx="4199">
                  <c:v>1.7227369373910287E-2</c:v>
                </c:pt>
                <c:pt idx="4200">
                  <c:v>1.7227369373910287E-2</c:v>
                </c:pt>
                <c:pt idx="4201">
                  <c:v>1.2181589706297413E-2</c:v>
                </c:pt>
                <c:pt idx="4202">
                  <c:v>1.2181589706297413E-2</c:v>
                </c:pt>
                <c:pt idx="4203">
                  <c:v>1.2181589706297413E-2</c:v>
                </c:pt>
                <c:pt idx="4204">
                  <c:v>2.1145351691490639E-2</c:v>
                </c:pt>
                <c:pt idx="4205">
                  <c:v>1.7340336940883466E-2</c:v>
                </c:pt>
                <c:pt idx="4206">
                  <c:v>1.2261469838958291E-2</c:v>
                </c:pt>
                <c:pt idx="4207">
                  <c:v>1.2261469838958291E-2</c:v>
                </c:pt>
                <c:pt idx="4208">
                  <c:v>1.2261469838958291E-2</c:v>
                </c:pt>
                <c:pt idx="4209">
                  <c:v>1.2261469838958291E-2</c:v>
                </c:pt>
                <c:pt idx="4210">
                  <c:v>1.7396545635915209E-2</c:v>
                </c:pt>
                <c:pt idx="4211">
                  <c:v>2.1329227775830916E-2</c:v>
                </c:pt>
                <c:pt idx="4212">
                  <c:v>1.7452573303143388E-2</c:v>
                </c:pt>
                <c:pt idx="4213">
                  <c:v>1.2340832931807991E-2</c:v>
                </c:pt>
                <c:pt idx="4214">
                  <c:v>1.2340832931807991E-2</c:v>
                </c:pt>
                <c:pt idx="4215">
                  <c:v>1.2340832931807991E-2</c:v>
                </c:pt>
                <c:pt idx="4216">
                  <c:v>1.2419688896663611E-2</c:v>
                </c:pt>
                <c:pt idx="4217">
                  <c:v>1.2419688896663611E-2</c:v>
                </c:pt>
                <c:pt idx="4218">
                  <c:v>1.2419688896663611E-2</c:v>
                </c:pt>
                <c:pt idx="4219">
                  <c:v>1.2419688896663611E-2</c:v>
                </c:pt>
                <c:pt idx="4220">
                  <c:v>1.2419688896663611E-2</c:v>
                </c:pt>
                <c:pt idx="4221">
                  <c:v>1.7674908041006729E-2</c:v>
                </c:pt>
                <c:pt idx="4222">
                  <c:v>1.2498047332644495E-2</c:v>
                </c:pt>
                <c:pt idx="4223">
                  <c:v>1.7730056094021732E-2</c:v>
                </c:pt>
                <c:pt idx="4224">
                  <c:v>2.5112990523500522E-2</c:v>
                </c:pt>
                <c:pt idx="4225">
                  <c:v>1.2575917539811358E-2</c:v>
                </c:pt>
                <c:pt idx="4226">
                  <c:v>1.7839840772142075E-2</c:v>
                </c:pt>
                <c:pt idx="4227">
                  <c:v>1.2653308532049937E-2</c:v>
                </c:pt>
                <c:pt idx="4228">
                  <c:v>1.2653308532049937E-2</c:v>
                </c:pt>
                <c:pt idx="4229">
                  <c:v>1.2653308532049937E-2</c:v>
                </c:pt>
                <c:pt idx="4230">
                  <c:v>1.2653308532049937E-2</c:v>
                </c:pt>
                <c:pt idx="4231">
                  <c:v>1.7948953965443451E-2</c:v>
                </c:pt>
                <c:pt idx="4232">
                  <c:v>2.546045809849937E-2</c:v>
                </c:pt>
                <c:pt idx="4233">
                  <c:v>1.2730229049249685E-2</c:v>
                </c:pt>
                <c:pt idx="4234">
                  <c:v>1.2730229049249685E-2</c:v>
                </c:pt>
                <c:pt idx="4235">
                  <c:v>1.2730229049249685E-2</c:v>
                </c:pt>
                <c:pt idx="4236">
                  <c:v>1.2730229049249685E-2</c:v>
                </c:pt>
                <c:pt idx="4237">
                  <c:v>1.2730229049249685E-2</c:v>
                </c:pt>
                <c:pt idx="4238">
                  <c:v>1.2730229049249685E-2</c:v>
                </c:pt>
                <c:pt idx="4239">
                  <c:v>1.2730229049249685E-2</c:v>
                </c:pt>
                <c:pt idx="4240">
                  <c:v>1.2806687568824082E-2</c:v>
                </c:pt>
                <c:pt idx="4241">
                  <c:v>1.2806687568824082E-2</c:v>
                </c:pt>
                <c:pt idx="4242">
                  <c:v>1.2806687568824082E-2</c:v>
                </c:pt>
                <c:pt idx="4243">
                  <c:v>1.2882692316615579E-2</c:v>
                </c:pt>
                <c:pt idx="4244">
                  <c:v>2.6066744407601931E-2</c:v>
                </c:pt>
                <c:pt idx="4245">
                  <c:v>1.3033372203800965E-2</c:v>
                </c:pt>
                <c:pt idx="4246">
                  <c:v>1.3033372203800965E-2</c:v>
                </c:pt>
                <c:pt idx="4247">
                  <c:v>1.3108062627326908E-2</c:v>
                </c:pt>
                <c:pt idx="4248">
                  <c:v>1.3108062627326908E-2</c:v>
                </c:pt>
                <c:pt idx="4249">
                  <c:v>1.3182329865431117E-2</c:v>
                </c:pt>
                <c:pt idx="4250">
                  <c:v>1.8747070998966744E-2</c:v>
                </c:pt>
                <c:pt idx="4251">
                  <c:v>1.3256181030755048E-2</c:v>
                </c:pt>
                <c:pt idx="4252">
                  <c:v>1.3329623038903341E-2</c:v>
                </c:pt>
                <c:pt idx="4253">
                  <c:v>1.3329623038903341E-2</c:v>
                </c:pt>
                <c:pt idx="4254">
                  <c:v>1.3329623038903341E-2</c:v>
                </c:pt>
                <c:pt idx="4255">
                  <c:v>2.3171999930002022E-2</c:v>
                </c:pt>
                <c:pt idx="4256">
                  <c:v>1.3402662616001922E-2</c:v>
                </c:pt>
                <c:pt idx="4257">
                  <c:v>1.3402662616001922E-2</c:v>
                </c:pt>
                <c:pt idx="4258">
                  <c:v>1.9056960934917627E-2</c:v>
                </c:pt>
                <c:pt idx="4259">
                  <c:v>1.3475306305887383E-2</c:v>
                </c:pt>
                <c:pt idx="4260">
                  <c:v>1.3475306305887383E-2</c:v>
                </c:pt>
                <c:pt idx="4261">
                  <c:v>1.9108120653640676E-2</c:v>
                </c:pt>
                <c:pt idx="4262">
                  <c:v>1.3547560476949386E-2</c:v>
                </c:pt>
                <c:pt idx="4263">
                  <c:v>1.3547560476949386E-2</c:v>
                </c:pt>
                <c:pt idx="4264">
                  <c:v>2.3548125494570239E-2</c:v>
                </c:pt>
                <c:pt idx="4265">
                  <c:v>1.3619431328646356E-2</c:v>
                </c:pt>
                <c:pt idx="4266">
                  <c:v>1.3762047064079507E-2</c:v>
                </c:pt>
                <c:pt idx="4267">
                  <c:v>1.3762047064079507E-2</c:v>
                </c:pt>
                <c:pt idx="4268">
                  <c:v>2.4081048715047584E-2</c:v>
                </c:pt>
                <c:pt idx="4269">
                  <c:v>1.3903199958001213E-2</c:v>
                </c:pt>
                <c:pt idx="4270">
                  <c:v>1.3903199958001213E-2</c:v>
                </c:pt>
                <c:pt idx="4271">
                  <c:v>1.3973241710901509E-2</c:v>
                </c:pt>
                <c:pt idx="4272">
                  <c:v>1.3973241710901509E-2</c:v>
                </c:pt>
                <c:pt idx="4273">
                  <c:v>1.4042934121841863E-2</c:v>
                </c:pt>
                <c:pt idx="4274">
                  <c:v>1.9957781118626554E-2</c:v>
                </c:pt>
                <c:pt idx="4275">
                  <c:v>1.4249966430407084E-2</c:v>
                </c:pt>
                <c:pt idx="4276">
                  <c:v>1.4318311985246083E-2</c:v>
                </c:pt>
                <c:pt idx="4277">
                  <c:v>2.0345347032968222E-2</c:v>
                </c:pt>
                <c:pt idx="4278">
                  <c:v>2.0488794264408219E-2</c:v>
                </c:pt>
                <c:pt idx="4279">
                  <c:v>2.0488794264408219E-2</c:v>
                </c:pt>
                <c:pt idx="4280">
                  <c:v>1.4521418753833247E-2</c:v>
                </c:pt>
                <c:pt idx="4281">
                  <c:v>1.4588492638490541E-2</c:v>
                </c:pt>
                <c:pt idx="4282">
                  <c:v>1.4655259544013729E-2</c:v>
                </c:pt>
                <c:pt idx="4283">
                  <c:v>1.4655259544013729E-2</c:v>
                </c:pt>
                <c:pt idx="4284">
                  <c:v>1.4721723647097791E-2</c:v>
                </c:pt>
                <c:pt idx="4285">
                  <c:v>1.4721723647097791E-2</c:v>
                </c:pt>
                <c:pt idx="4286">
                  <c:v>1.4787889030576035E-2</c:v>
                </c:pt>
                <c:pt idx="4287">
                  <c:v>1.4853759686346883E-2</c:v>
                </c:pt>
                <c:pt idx="4288">
                  <c:v>1.4919339518184329E-2</c:v>
                </c:pt>
                <c:pt idx="4289">
                  <c:v>1.4919339518184329E-2</c:v>
                </c:pt>
                <c:pt idx="4290">
                  <c:v>1.4919339518184329E-2</c:v>
                </c:pt>
                <c:pt idx="4291">
                  <c:v>1.498463234443773E-2</c:v>
                </c:pt>
                <c:pt idx="4292">
                  <c:v>2.12834076847239E-2</c:v>
                </c:pt>
                <c:pt idx="4293">
                  <c:v>1.5049641900626146E-2</c:v>
                </c:pt>
                <c:pt idx="4294">
                  <c:v>2.1329227775830916E-2</c:v>
                </c:pt>
                <c:pt idx="4295">
                  <c:v>1.5114371841932265E-2</c:v>
                </c:pt>
                <c:pt idx="4296">
                  <c:v>2.6253337658416125E-2</c:v>
                </c:pt>
                <c:pt idx="4297">
                  <c:v>1.5306919373065674E-2</c:v>
                </c:pt>
                <c:pt idx="4298">
                  <c:v>1.5370565881991659E-2</c:v>
                </c:pt>
                <c:pt idx="4299">
                  <c:v>1.5370565881991659E-2</c:v>
                </c:pt>
                <c:pt idx="4300">
                  <c:v>1.5370565881991659E-2</c:v>
                </c:pt>
                <c:pt idx="4301">
                  <c:v>1.5433949927732655E-2</c:v>
                </c:pt>
                <c:pt idx="4302">
                  <c:v>2.6768880177444651E-2</c:v>
                </c:pt>
                <c:pt idx="4303">
                  <c:v>2.1916173261355257E-2</c:v>
                </c:pt>
                <c:pt idx="4304">
                  <c:v>3.1088500210862936E-2</c:v>
                </c:pt>
                <c:pt idx="4305">
                  <c:v>1.5622559165805619E-2</c:v>
                </c:pt>
                <c:pt idx="4306">
                  <c:v>1.5747043677062776E-2</c:v>
                </c:pt>
                <c:pt idx="4307">
                  <c:v>1.5747043677062776E-2</c:v>
                </c:pt>
                <c:pt idx="4308">
                  <c:v>1.5808918350299475E-2</c:v>
                </c:pt>
                <c:pt idx="4309">
                  <c:v>1.5808918350299475E-2</c:v>
                </c:pt>
                <c:pt idx="4310">
                  <c:v>2.2444349589397696E-2</c:v>
                </c:pt>
                <c:pt idx="4311">
                  <c:v>1.6114728468143647E-2</c:v>
                </c:pt>
                <c:pt idx="4312">
                  <c:v>1.617519670486613E-2</c:v>
                </c:pt>
                <c:pt idx="4313">
                  <c:v>1.617519670486613E-2</c:v>
                </c:pt>
                <c:pt idx="4314">
                  <c:v>1.6235439731655713E-2</c:v>
                </c:pt>
                <c:pt idx="4315">
                  <c:v>1.6355260100605264E-2</c:v>
                </c:pt>
                <c:pt idx="4316">
                  <c:v>1.6533362558045741E-2</c:v>
                </c:pt>
                <c:pt idx="4317">
                  <c:v>1.6533362558045741E-2</c:v>
                </c:pt>
                <c:pt idx="4318">
                  <c:v>1.6592305214011151E-2</c:v>
                </c:pt>
                <c:pt idx="4319">
                  <c:v>1.6651039221442437E-2</c:v>
                </c:pt>
                <c:pt idx="4320">
                  <c:v>1.6709566780534053E-2</c:v>
                </c:pt>
                <c:pt idx="4321">
                  <c:v>2.3795573187942023E-2</c:v>
                </c:pt>
                <c:pt idx="4322">
                  <c:v>1.68260111634146E-2</c:v>
                </c:pt>
                <c:pt idx="4323">
                  <c:v>1.6883932199297222E-2</c:v>
                </c:pt>
                <c:pt idx="4324">
                  <c:v>1.6883932199297222E-2</c:v>
                </c:pt>
                <c:pt idx="4325">
                  <c:v>1.6941655212805457E-2</c:v>
                </c:pt>
                <c:pt idx="4326">
                  <c:v>1.7056515207620922E-2</c:v>
                </c:pt>
                <c:pt idx="4327">
                  <c:v>1.7056515207620922E-2</c:v>
                </c:pt>
                <c:pt idx="4328">
                  <c:v>1.7113656122141656E-2</c:v>
                </c:pt>
                <c:pt idx="4329">
                  <c:v>1.7227369373910287E-2</c:v>
                </c:pt>
                <c:pt idx="4330">
                  <c:v>1.7227369373910287E-2</c:v>
                </c:pt>
                <c:pt idx="4331">
                  <c:v>1.7283945451900005E-2</c:v>
                </c:pt>
                <c:pt idx="4332">
                  <c:v>1.7396545635915209E-2</c:v>
                </c:pt>
                <c:pt idx="4333">
                  <c:v>1.756409247811622E-2</c:v>
                </c:pt>
                <c:pt idx="4334">
                  <c:v>1.7619587379360833E-2</c:v>
                </c:pt>
                <c:pt idx="4335">
                  <c:v>3.0613838746131349E-2</c:v>
                </c:pt>
                <c:pt idx="4336">
                  <c:v>1.789448053491622E-2</c:v>
                </c:pt>
                <c:pt idx="4337">
                  <c:v>1.8003262573564854E-2</c:v>
                </c:pt>
                <c:pt idx="4338">
                  <c:v>1.8057407846416768E-2</c:v>
                </c:pt>
                <c:pt idx="4339">
                  <c:v>1.8057407846416768E-2</c:v>
                </c:pt>
                <c:pt idx="4340">
                  <c:v>1.8111391248905939E-2</c:v>
                </c:pt>
                <c:pt idx="4341">
                  <c:v>1.843197173407184E-2</c:v>
                </c:pt>
                <c:pt idx="4342">
                  <c:v>1.8537599944001618E-2</c:v>
                </c:pt>
                <c:pt idx="4343">
                  <c:v>1.8537599944001618E-2</c:v>
                </c:pt>
                <c:pt idx="4344">
                  <c:v>1.8694923273476868E-2</c:v>
                </c:pt>
                <c:pt idx="4345">
                  <c:v>1.8694923273476868E-2</c:v>
                </c:pt>
                <c:pt idx="4346">
                  <c:v>1.8747070998966744E-2</c:v>
                </c:pt>
                <c:pt idx="4347">
                  <c:v>1.8747070998966744E-2</c:v>
                </c:pt>
                <c:pt idx="4348">
                  <c:v>1.8850933682937974E-2</c:v>
                </c:pt>
                <c:pt idx="4349">
                  <c:v>1.9108120653640676E-2</c:v>
                </c:pt>
                <c:pt idx="4350">
                  <c:v>1.9210031353236123E-2</c:v>
                </c:pt>
                <c:pt idx="4351">
                  <c:v>1.9562538395262112E-2</c:v>
                </c:pt>
                <c:pt idx="4352">
                  <c:v>1.9761147937874344E-2</c:v>
                </c:pt>
                <c:pt idx="4353">
                  <c:v>2.0345347032968222E-2</c:v>
                </c:pt>
                <c:pt idx="4354">
                  <c:v>2.0488794264408219E-2</c:v>
                </c:pt>
                <c:pt idx="4355">
                  <c:v>2.0772717189716027E-2</c:v>
                </c:pt>
                <c:pt idx="4356">
                  <c:v>2.0913233225908951E-2</c:v>
                </c:pt>
                <c:pt idx="4357">
                  <c:v>2.2960379059598513E-2</c:v>
                </c:pt>
                <c:pt idx="4358">
                  <c:v>2.3256109099207445E-2</c:v>
                </c:pt>
                <c:pt idx="4359">
                  <c:v>2.3256109099207445E-2</c:v>
                </c:pt>
                <c:pt idx="4360">
                  <c:v>2.4040474046436399E-2</c:v>
                </c:pt>
                <c:pt idx="4361">
                  <c:v>2.395911857099832E-2</c:v>
                </c:pt>
                <c:pt idx="4362">
                  <c:v>2.3506630968067627E-2</c:v>
                </c:pt>
                <c:pt idx="4363">
                  <c:v>2.1511532183220428E-2</c:v>
                </c:pt>
                <c:pt idx="4364">
                  <c:v>2.0103993924002885E-2</c:v>
                </c:pt>
                <c:pt idx="4365">
                  <c:v>1.8378929978823861E-2</c:v>
                </c:pt>
                <c:pt idx="4366">
                  <c:v>1.8165214224171961E-2</c:v>
                </c:pt>
                <c:pt idx="4367">
                  <c:v>1.7730056094021732E-2</c:v>
                </c:pt>
                <c:pt idx="4368">
                  <c:v>1.7674908041006729E-2</c:v>
                </c:pt>
                <c:pt idx="4369">
                  <c:v>1.7452573303143388E-2</c:v>
                </c:pt>
                <c:pt idx="4370">
                  <c:v>1.7452573303143388E-2</c:v>
                </c:pt>
                <c:pt idx="4371">
                  <c:v>1.7340336940883466E-2</c:v>
                </c:pt>
                <c:pt idx="4372">
                  <c:v>1.7283945451900005E-2</c:v>
                </c:pt>
                <c:pt idx="4373">
                  <c:v>1.676789005308181E-2</c:v>
                </c:pt>
                <c:pt idx="4374">
                  <c:v>1.676789005308181E-2</c:v>
                </c:pt>
                <c:pt idx="4375">
                  <c:v>1.6295460046262509E-2</c:v>
                </c:pt>
                <c:pt idx="4376">
                  <c:v>1.6235439731655713E-2</c:v>
                </c:pt>
                <c:pt idx="4377">
                  <c:v>1.6114728468143647E-2</c:v>
                </c:pt>
                <c:pt idx="4378">
                  <c:v>1.6054032476698388E-2</c:v>
                </c:pt>
                <c:pt idx="4379">
                  <c:v>1.5497074730763597E-2</c:v>
                </c:pt>
                <c:pt idx="4380">
                  <c:v>1.5433949927732655E-2</c:v>
                </c:pt>
                <c:pt idx="4381">
                  <c:v>1.5433949927732655E-2</c:v>
                </c:pt>
                <c:pt idx="4382">
                  <c:v>1.5370565881991659E-2</c:v>
                </c:pt>
                <c:pt idx="4383">
                  <c:v>1.5306919373065674E-2</c:v>
                </c:pt>
                <c:pt idx="4384">
                  <c:v>1.498463234443773E-2</c:v>
                </c:pt>
                <c:pt idx="4385">
                  <c:v>1.4853759686346883E-2</c:v>
                </c:pt>
                <c:pt idx="4386">
                  <c:v>1.4787889030576035E-2</c:v>
                </c:pt>
                <c:pt idx="4387">
                  <c:v>1.4721723647097791E-2</c:v>
                </c:pt>
                <c:pt idx="4388">
                  <c:v>1.4655259544013729E-2</c:v>
                </c:pt>
                <c:pt idx="4389">
                  <c:v>1.4588492638490541E-2</c:v>
                </c:pt>
                <c:pt idx="4390">
                  <c:v>1.4521418753833247E-2</c:v>
                </c:pt>
                <c:pt idx="4391">
                  <c:v>1.4454033616436181E-2</c:v>
                </c:pt>
                <c:pt idx="4392">
                  <c:v>1.4454033616436181E-2</c:v>
                </c:pt>
                <c:pt idx="4393">
                  <c:v>1.4454033616436181E-2</c:v>
                </c:pt>
                <c:pt idx="4394">
                  <c:v>1.4318311985246083E-2</c:v>
                </c:pt>
                <c:pt idx="4395">
                  <c:v>1.418129149367631E-2</c:v>
                </c:pt>
                <c:pt idx="4396">
                  <c:v>1.4112282366417676E-2</c:v>
                </c:pt>
                <c:pt idx="4397">
                  <c:v>1.4112282366417676E-2</c:v>
                </c:pt>
                <c:pt idx="4398">
                  <c:v>1.4042934121841863E-2</c:v>
                </c:pt>
                <c:pt idx="4399">
                  <c:v>1.3903199958001213E-2</c:v>
                </c:pt>
                <c:pt idx="4400">
                  <c:v>1.3903199958001213E-2</c:v>
                </c:pt>
                <c:pt idx="4401">
                  <c:v>1.3903199958001213E-2</c:v>
                </c:pt>
                <c:pt idx="4402">
                  <c:v>1.3690924897713326E-2</c:v>
                </c:pt>
                <c:pt idx="4403">
                  <c:v>1.3690924897713326E-2</c:v>
                </c:pt>
                <c:pt idx="4404">
                  <c:v>1.3690924897713326E-2</c:v>
                </c:pt>
                <c:pt idx="4405">
                  <c:v>1.3619431328646356E-2</c:v>
                </c:pt>
                <c:pt idx="4406">
                  <c:v>1.3619431328646356E-2</c:v>
                </c:pt>
                <c:pt idx="4407">
                  <c:v>1.3475306305887383E-2</c:v>
                </c:pt>
                <c:pt idx="4408">
                  <c:v>1.3402662616001922E-2</c:v>
                </c:pt>
                <c:pt idx="4409">
                  <c:v>1.3329623038903341E-2</c:v>
                </c:pt>
                <c:pt idx="4410">
                  <c:v>1.3256181030755048E-2</c:v>
                </c:pt>
                <c:pt idx="4411">
                  <c:v>1.3256181030755048E-2</c:v>
                </c:pt>
                <c:pt idx="4412">
                  <c:v>1.3256181030755048E-2</c:v>
                </c:pt>
                <c:pt idx="4413">
                  <c:v>1.3256181030755048E-2</c:v>
                </c:pt>
                <c:pt idx="4414">
                  <c:v>1.3256181030755048E-2</c:v>
                </c:pt>
                <c:pt idx="4415">
                  <c:v>1.3182329865431117E-2</c:v>
                </c:pt>
                <c:pt idx="4416">
                  <c:v>1.3108062627326908E-2</c:v>
                </c:pt>
                <c:pt idx="4417">
                  <c:v>1.3108062627326908E-2</c:v>
                </c:pt>
                <c:pt idx="4418">
                  <c:v>1.3108062627326908E-2</c:v>
                </c:pt>
                <c:pt idx="4419">
                  <c:v>1.3033372203800965E-2</c:v>
                </c:pt>
                <c:pt idx="4420">
                  <c:v>1.2882692316615579E-2</c:v>
                </c:pt>
                <c:pt idx="4421">
                  <c:v>1.2882692316615579E-2</c:v>
                </c:pt>
                <c:pt idx="4422">
                  <c:v>1.2882692316615579E-2</c:v>
                </c:pt>
                <c:pt idx="4423">
                  <c:v>1.2806687568824082E-2</c:v>
                </c:pt>
                <c:pt idx="4424">
                  <c:v>1.2806687568824082E-2</c:v>
                </c:pt>
                <c:pt idx="4425">
                  <c:v>1.2806687568824082E-2</c:v>
                </c:pt>
                <c:pt idx="4426">
                  <c:v>1.2730229049249685E-2</c:v>
                </c:pt>
                <c:pt idx="4427">
                  <c:v>1.2730229049249685E-2</c:v>
                </c:pt>
                <c:pt idx="4428">
                  <c:v>1.2730229049249685E-2</c:v>
                </c:pt>
                <c:pt idx="4429">
                  <c:v>1.2653308532049937E-2</c:v>
                </c:pt>
                <c:pt idx="4430">
                  <c:v>1.2575917539811358E-2</c:v>
                </c:pt>
                <c:pt idx="4431">
                  <c:v>1.2575917539811358E-2</c:v>
                </c:pt>
                <c:pt idx="4432">
                  <c:v>1.2498047332644495E-2</c:v>
                </c:pt>
                <c:pt idx="4433">
                  <c:v>1.2498047332644495E-2</c:v>
                </c:pt>
                <c:pt idx="4434">
                  <c:v>1.2498047332644495E-2</c:v>
                </c:pt>
                <c:pt idx="4435">
                  <c:v>1.2498047332644495E-2</c:v>
                </c:pt>
                <c:pt idx="4436">
                  <c:v>1.2419688896663611E-2</c:v>
                </c:pt>
                <c:pt idx="4437">
                  <c:v>1.2419688896663611E-2</c:v>
                </c:pt>
                <c:pt idx="4438">
                  <c:v>1.2419688896663611E-2</c:v>
                </c:pt>
                <c:pt idx="4439">
                  <c:v>1.2419688896663611E-2</c:v>
                </c:pt>
                <c:pt idx="4440">
                  <c:v>1.2419688896663611E-2</c:v>
                </c:pt>
                <c:pt idx="4441">
                  <c:v>1.2340832931807991E-2</c:v>
                </c:pt>
                <c:pt idx="4442">
                  <c:v>1.2261469838958291E-2</c:v>
                </c:pt>
                <c:pt idx="4443">
                  <c:v>1.2261469838958291E-2</c:v>
                </c:pt>
                <c:pt idx="4444">
                  <c:v>1.2261469838958291E-2</c:v>
                </c:pt>
                <c:pt idx="4445">
                  <c:v>1.2181589706297413E-2</c:v>
                </c:pt>
                <c:pt idx="4446">
                  <c:v>1.2101182294861039E-2</c:v>
                </c:pt>
                <c:pt idx="4447">
                  <c:v>1.2101182294861039E-2</c:v>
                </c:pt>
                <c:pt idx="4448">
                  <c:v>1.2101182294861039E-2</c:v>
                </c:pt>
                <c:pt idx="4449">
                  <c:v>1.1938742951216963E-2</c:v>
                </c:pt>
                <c:pt idx="4450">
                  <c:v>1.1938742951216963E-2</c:v>
                </c:pt>
                <c:pt idx="4451">
                  <c:v>1.1856688762724606E-2</c:v>
                </c:pt>
                <c:pt idx="4452">
                  <c:v>1.1856688762724606E-2</c:v>
                </c:pt>
                <c:pt idx="4453">
                  <c:v>1.1856688762724606E-2</c:v>
                </c:pt>
                <c:pt idx="4454">
                  <c:v>1.1856688762724606E-2</c:v>
                </c:pt>
                <c:pt idx="4455">
                  <c:v>1.1856688762724606E-2</c:v>
                </c:pt>
                <c:pt idx="4456">
                  <c:v>1.1774062747285119E-2</c:v>
                </c:pt>
                <c:pt idx="4457">
                  <c:v>1.1774062747285119E-2</c:v>
                </c:pt>
                <c:pt idx="4458">
                  <c:v>1.1774062747285119E-2</c:v>
                </c:pt>
                <c:pt idx="4459">
                  <c:v>1.1690852780609908E-2</c:v>
                </c:pt>
                <c:pt idx="4460">
                  <c:v>1.1690852780609908E-2</c:v>
                </c:pt>
                <c:pt idx="4461">
                  <c:v>1.1690852780609908E-2</c:v>
                </c:pt>
                <c:pt idx="4462">
                  <c:v>1.1690852780609908E-2</c:v>
                </c:pt>
                <c:pt idx="4463">
                  <c:v>1.1690852780609908E-2</c:v>
                </c:pt>
                <c:pt idx="4464">
                  <c:v>1.1607046303809666E-2</c:v>
                </c:pt>
                <c:pt idx="4465">
                  <c:v>1.1607046303809666E-2</c:v>
                </c:pt>
                <c:pt idx="4466">
                  <c:v>1.152263030126667E-2</c:v>
                </c:pt>
                <c:pt idx="4467">
                  <c:v>1.152263030126667E-2</c:v>
                </c:pt>
                <c:pt idx="4468">
                  <c:v>1.152263030126667E-2</c:v>
                </c:pt>
                <c:pt idx="4469">
                  <c:v>1.143759127703714E-2</c:v>
                </c:pt>
                <c:pt idx="4470">
                  <c:v>1.143759127703714E-2</c:v>
                </c:pt>
                <c:pt idx="4471">
                  <c:v>1.143759127703714E-2</c:v>
                </c:pt>
                <c:pt idx="4472">
                  <c:v>1.143759127703714E-2</c:v>
                </c:pt>
                <c:pt idx="4473">
                  <c:v>1.1351915229662494E-2</c:v>
                </c:pt>
                <c:pt idx="4474">
                  <c:v>1.1351915229662494E-2</c:v>
                </c:pt>
                <c:pt idx="4475">
                  <c:v>1.1351915229662494E-2</c:v>
                </c:pt>
                <c:pt idx="4476">
                  <c:v>1.1351915229662494E-2</c:v>
                </c:pt>
                <c:pt idx="4477">
                  <c:v>1.1351915229662494E-2</c:v>
                </c:pt>
                <c:pt idx="4478">
                  <c:v>1.1351915229662494E-2</c:v>
                </c:pt>
                <c:pt idx="4479">
                  <c:v>1.1265587625256418E-2</c:v>
                </c:pt>
                <c:pt idx="4480">
                  <c:v>1.1265587625256418E-2</c:v>
                </c:pt>
                <c:pt idx="4481">
                  <c:v>1.1265587625256418E-2</c:v>
                </c:pt>
                <c:pt idx="4482">
                  <c:v>1.1265587625256418E-2</c:v>
                </c:pt>
                <c:pt idx="4483">
                  <c:v>1.1265587625256418E-2</c:v>
                </c:pt>
                <c:pt idx="4484">
                  <c:v>1.1178593368721207E-2</c:v>
                </c:pt>
                <c:pt idx="4485">
                  <c:v>1.1178593368721207E-2</c:v>
                </c:pt>
                <c:pt idx="4486">
                  <c:v>1.1090916772932027E-2</c:v>
                </c:pt>
                <c:pt idx="4487">
                  <c:v>1.1090916772932027E-2</c:v>
                </c:pt>
                <c:pt idx="4488">
                  <c:v>1.1090916772932027E-2</c:v>
                </c:pt>
                <c:pt idx="4489">
                  <c:v>1.1090916772932027E-2</c:v>
                </c:pt>
                <c:pt idx="4490">
                  <c:v>1.1002541525710875E-2</c:v>
                </c:pt>
                <c:pt idx="4491">
                  <c:v>1.1002541525710875E-2</c:v>
                </c:pt>
                <c:pt idx="4492">
                  <c:v>1.1002541525710875E-2</c:v>
                </c:pt>
                <c:pt idx="4493">
                  <c:v>1.1002541525710875E-2</c:v>
                </c:pt>
                <c:pt idx="4494">
                  <c:v>1.1002541525710875E-2</c:v>
                </c:pt>
                <c:pt idx="4495">
                  <c:v>1.0913450654393385E-2</c:v>
                </c:pt>
                <c:pt idx="4496">
                  <c:v>1.0913450654393385E-2</c:v>
                </c:pt>
                <c:pt idx="4497">
                  <c:v>1.0823626487770476E-2</c:v>
                </c:pt>
                <c:pt idx="4498">
                  <c:v>1.0823626487770476E-2</c:v>
                </c:pt>
                <c:pt idx="4499">
                  <c:v>1.0823626487770476E-2</c:v>
                </c:pt>
                <c:pt idx="4500">
                  <c:v>1.073305061516314E-2</c:v>
                </c:pt>
                <c:pt idx="4501">
                  <c:v>1.073305061516314E-2</c:v>
                </c:pt>
                <c:pt idx="4502">
                  <c:v>1.073305061516314E-2</c:v>
                </c:pt>
                <c:pt idx="4503">
                  <c:v>1.073305061516314E-2</c:v>
                </c:pt>
                <c:pt idx="4504">
                  <c:v>1.073305061516314E-2</c:v>
                </c:pt>
                <c:pt idx="4505">
                  <c:v>1.073305061516314E-2</c:v>
                </c:pt>
                <c:pt idx="4506">
                  <c:v>1.064170384236195E-2</c:v>
                </c:pt>
                <c:pt idx="4507">
                  <c:v>1.064170384236195E-2</c:v>
                </c:pt>
                <c:pt idx="4508">
                  <c:v>1.064170384236195E-2</c:v>
                </c:pt>
                <c:pt idx="4509">
                  <c:v>1.064170384236195E-2</c:v>
                </c:pt>
                <c:pt idx="4510">
                  <c:v>1.0549566144132577E-2</c:v>
                </c:pt>
                <c:pt idx="4511">
                  <c:v>1.0549566144132577E-2</c:v>
                </c:pt>
                <c:pt idx="4512">
                  <c:v>1.0549566144132577E-2</c:v>
                </c:pt>
                <c:pt idx="4513">
                  <c:v>1.0549566144132577E-2</c:v>
                </c:pt>
                <c:pt idx="4514">
                  <c:v>1.0549566144132577E-2</c:v>
                </c:pt>
                <c:pt idx="4515">
                  <c:v>1.0456616612954476E-2</c:v>
                </c:pt>
                <c:pt idx="4516">
                  <c:v>1.0456616612954476E-2</c:v>
                </c:pt>
                <c:pt idx="4517">
                  <c:v>1.0456616612954476E-2</c:v>
                </c:pt>
                <c:pt idx="4518">
                  <c:v>1.0456616612954476E-2</c:v>
                </c:pt>
                <c:pt idx="4519">
                  <c:v>1.0362833403620979E-2</c:v>
                </c:pt>
                <c:pt idx="4520">
                  <c:v>1.0362833403620979E-2</c:v>
                </c:pt>
                <c:pt idx="4521">
                  <c:v>1.0362833403620979E-2</c:v>
                </c:pt>
                <c:pt idx="4522">
                  <c:v>1.0362833403620979E-2</c:v>
                </c:pt>
                <c:pt idx="4523">
                  <c:v>1.0362833403620979E-2</c:v>
                </c:pt>
                <c:pt idx="4524">
                  <c:v>1.0268193673284994E-2</c:v>
                </c:pt>
                <c:pt idx="4525">
                  <c:v>1.0268193673284994E-2</c:v>
                </c:pt>
                <c:pt idx="4526">
                  <c:v>1.0268193673284994E-2</c:v>
                </c:pt>
                <c:pt idx="4527">
                  <c:v>1.0268193673284994E-2</c:v>
                </c:pt>
                <c:pt idx="4528">
                  <c:v>1.0268193673284994E-2</c:v>
                </c:pt>
                <c:pt idx="4529">
                  <c:v>1.0268193673284994E-2</c:v>
                </c:pt>
                <c:pt idx="4530">
                  <c:v>1.0268193673284994E-2</c:v>
                </c:pt>
                <c:pt idx="4531">
                  <c:v>1.0172673516484111E-2</c:v>
                </c:pt>
                <c:pt idx="4532">
                  <c:v>1.0172673516484111E-2</c:v>
                </c:pt>
                <c:pt idx="4533">
                  <c:v>1.0172673516484111E-2</c:v>
                </c:pt>
                <c:pt idx="4534">
                  <c:v>1.0172673516484111E-2</c:v>
                </c:pt>
                <c:pt idx="4535">
                  <c:v>1.0172673516484111E-2</c:v>
                </c:pt>
                <c:pt idx="4536">
                  <c:v>1.0076247894621511E-2</c:v>
                </c:pt>
                <c:pt idx="4537">
                  <c:v>1.0076247894621511E-2</c:v>
                </c:pt>
                <c:pt idx="4538">
                  <c:v>1.0076247894621511E-2</c:v>
                </c:pt>
                <c:pt idx="4539">
                  <c:v>1.0076247894621511E-2</c:v>
                </c:pt>
                <c:pt idx="4540">
                  <c:v>1.0076247894621511E-2</c:v>
                </c:pt>
                <c:pt idx="4541">
                  <c:v>1.0076247894621511E-2</c:v>
                </c:pt>
                <c:pt idx="4542">
                  <c:v>9.9788905593132769E-3</c:v>
                </c:pt>
                <c:pt idx="4543">
                  <c:v>9.9788905593132769E-3</c:v>
                </c:pt>
                <c:pt idx="4544">
                  <c:v>9.9788905593132769E-3</c:v>
                </c:pt>
                <c:pt idx="4545">
                  <c:v>9.9788905593132769E-3</c:v>
                </c:pt>
                <c:pt idx="4546">
                  <c:v>9.9788905593132769E-3</c:v>
                </c:pt>
                <c:pt idx="4547">
                  <c:v>9.9788905593132769E-3</c:v>
                </c:pt>
                <c:pt idx="4548">
                  <c:v>9.9788905593132769E-3</c:v>
                </c:pt>
                <c:pt idx="4549">
                  <c:v>9.9788905593132769E-3</c:v>
                </c:pt>
                <c:pt idx="4550">
                  <c:v>9.9788905593132769E-3</c:v>
                </c:pt>
                <c:pt idx="4551">
                  <c:v>9.9788905593132769E-3</c:v>
                </c:pt>
                <c:pt idx="4552">
                  <c:v>9.9788905593132769E-3</c:v>
                </c:pt>
                <c:pt idx="4553">
                  <c:v>9.9788905593132769E-3</c:v>
                </c:pt>
                <c:pt idx="4554">
                  <c:v>9.8805739689371719E-3</c:v>
                </c:pt>
                <c:pt idx="4555">
                  <c:v>9.8805739689371719E-3</c:v>
                </c:pt>
                <c:pt idx="4556">
                  <c:v>9.8805739689371719E-3</c:v>
                </c:pt>
                <c:pt idx="4557">
                  <c:v>9.8805739689371719E-3</c:v>
                </c:pt>
                <c:pt idx="4558">
                  <c:v>9.8805739689371719E-3</c:v>
                </c:pt>
                <c:pt idx="4559">
                  <c:v>9.8805739689371719E-3</c:v>
                </c:pt>
                <c:pt idx="4560">
                  <c:v>9.8805739689371719E-3</c:v>
                </c:pt>
                <c:pt idx="4561">
                  <c:v>9.8805739689371719E-3</c:v>
                </c:pt>
                <c:pt idx="4562">
                  <c:v>9.8805739689371719E-3</c:v>
                </c:pt>
              </c:numCache>
            </c:numRef>
          </c:xVal>
          <c:yVal>
            <c:numRef>
              <c:f>'6-15yrs'!$S$27:$S$4589</c:f>
              <c:numCache>
                <c:formatCode>General</c:formatCode>
                <c:ptCount val="4563"/>
                <c:pt idx="0">
                  <c:v>3.1260041408181253E-3</c:v>
                </c:pt>
                <c:pt idx="1">
                  <c:v>2.780025408587559E-3</c:v>
                </c:pt>
                <c:pt idx="2">
                  <c:v>2.3271631826023717E-3</c:v>
                </c:pt>
                <c:pt idx="3">
                  <c:v>3.3138069490807761E-3</c:v>
                </c:pt>
                <c:pt idx="4">
                  <c:v>2.478689945460643E-3</c:v>
                </c:pt>
                <c:pt idx="5">
                  <c:v>2.8742659223525311E-3</c:v>
                </c:pt>
                <c:pt idx="6">
                  <c:v>2.3925919177511263E-3</c:v>
                </c:pt>
                <c:pt idx="7">
                  <c:v>2.0475392113775749E-3</c:v>
                </c:pt>
                <c:pt idx="8">
                  <c:v>2.935327554123836E-3</c:v>
                </c:pt>
                <c:pt idx="9">
                  <c:v>3.1534482995137043E-3</c:v>
                </c:pt>
                <c:pt idx="10">
                  <c:v>2.7973995240312965E-3</c:v>
                </c:pt>
                <c:pt idx="11">
                  <c:v>2.9779457806676369E-3</c:v>
                </c:pt>
                <c:pt idx="12">
                  <c:v>2.1612222469352535E-3</c:v>
                </c:pt>
                <c:pt idx="13">
                  <c:v>3.9211886880279887E-3</c:v>
                </c:pt>
                <c:pt idx="14">
                  <c:v>2.3623352018787825E-3</c:v>
                </c:pt>
                <c:pt idx="15">
                  <c:v>2.235183868001438E-3</c:v>
                </c:pt>
                <c:pt idx="16">
                  <c:v>2.0120134002647779E-3</c:v>
                </c:pt>
                <c:pt idx="17">
                  <c:v>1.6555826190426579E-3</c:v>
                </c:pt>
                <c:pt idx="18">
                  <c:v>2.0192257294250901E-3</c:v>
                </c:pt>
                <c:pt idx="19">
                  <c:v>1.9222590472358328E-3</c:v>
                </c:pt>
                <c:pt idx="20">
                  <c:v>1.9245191097608831E-3</c:v>
                </c:pt>
                <c:pt idx="21">
                  <c:v>2.9595150397531507E-3</c:v>
                </c:pt>
                <c:pt idx="22">
                  <c:v>2.3699537338214192E-3</c:v>
                </c:pt>
                <c:pt idx="23">
                  <c:v>1.939062621907529E-3</c:v>
                </c:pt>
                <c:pt idx="24">
                  <c:v>2.0245862586309267E-3</c:v>
                </c:pt>
                <c:pt idx="25">
                  <c:v>2.3219912190418283E-3</c:v>
                </c:pt>
                <c:pt idx="26">
                  <c:v>2.5023610091628149E-3</c:v>
                </c:pt>
                <c:pt idx="27">
                  <c:v>1.5199937053082225E-3</c:v>
                </c:pt>
                <c:pt idx="28">
                  <c:v>2.6025425188231253E-3</c:v>
                </c:pt>
                <c:pt idx="29">
                  <c:v>1.6232864134385137E-3</c:v>
                </c:pt>
                <c:pt idx="30">
                  <c:v>2.2701909061708953E-3</c:v>
                </c:pt>
                <c:pt idx="31">
                  <c:v>1.7299522585406254E-3</c:v>
                </c:pt>
                <c:pt idx="32">
                  <c:v>1.8260453094729803E-3</c:v>
                </c:pt>
                <c:pt idx="33">
                  <c:v>1.9766749623756938E-3</c:v>
                </c:pt>
                <c:pt idx="34">
                  <c:v>1.4765843764350146E-3</c:v>
                </c:pt>
                <c:pt idx="35">
                  <c:v>1.7631330041546281E-3</c:v>
                </c:pt>
                <c:pt idx="36">
                  <c:v>1.7377938131009907E-3</c:v>
                </c:pt>
                <c:pt idx="37">
                  <c:v>2.9627703944831193E-3</c:v>
                </c:pt>
                <c:pt idx="38">
                  <c:v>1.9578256968594472E-3</c:v>
                </c:pt>
                <c:pt idx="39">
                  <c:v>2.3008496744732721E-3</c:v>
                </c:pt>
                <c:pt idx="40">
                  <c:v>1.6705927651293384E-3</c:v>
                </c:pt>
                <c:pt idx="41">
                  <c:v>2.1752358394964365E-3</c:v>
                </c:pt>
                <c:pt idx="42">
                  <c:v>1.4461058859730482E-3</c:v>
                </c:pt>
                <c:pt idx="43">
                  <c:v>1.631777180820432E-3</c:v>
                </c:pt>
                <c:pt idx="44">
                  <c:v>1.3223908337919306E-3</c:v>
                </c:pt>
                <c:pt idx="45">
                  <c:v>1.2633923873629879E-3</c:v>
                </c:pt>
                <c:pt idx="46">
                  <c:v>1.6998038668257619E-3</c:v>
                </c:pt>
                <c:pt idx="47">
                  <c:v>1.472073330122131E-3</c:v>
                </c:pt>
                <c:pt idx="48">
                  <c:v>2.0142631824358347E-3</c:v>
                </c:pt>
                <c:pt idx="49">
                  <c:v>1.6827505289955867E-3</c:v>
                </c:pt>
                <c:pt idx="50">
                  <c:v>1.5485747903549126E-3</c:v>
                </c:pt>
                <c:pt idx="51">
                  <c:v>1.21872610629312E-3</c:v>
                </c:pt>
                <c:pt idx="52">
                  <c:v>1.5223290209889473E-3</c:v>
                </c:pt>
                <c:pt idx="53">
                  <c:v>2.4434081637949995E-3</c:v>
                </c:pt>
                <c:pt idx="54">
                  <c:v>2.5635413983747636E-3</c:v>
                </c:pt>
                <c:pt idx="55">
                  <c:v>2.3338626521247118E-3</c:v>
                </c:pt>
                <c:pt idx="56">
                  <c:v>1.7942812728701648E-3</c:v>
                </c:pt>
                <c:pt idx="57">
                  <c:v>1.2360048821646471E-3</c:v>
                </c:pt>
                <c:pt idx="58">
                  <c:v>2.1448450179987833E-3</c:v>
                </c:pt>
                <c:pt idx="59">
                  <c:v>2.76636091815097E-3</c:v>
                </c:pt>
                <c:pt idx="60">
                  <c:v>1.3443506133862674E-3</c:v>
                </c:pt>
                <c:pt idx="61">
                  <c:v>1.111454412130839E-3</c:v>
                </c:pt>
                <c:pt idx="62">
                  <c:v>1.6365726397849908E-3</c:v>
                </c:pt>
                <c:pt idx="63">
                  <c:v>2.596558152362068E-3</c:v>
                </c:pt>
                <c:pt idx="64">
                  <c:v>1.3777429495823667E-3</c:v>
                </c:pt>
                <c:pt idx="65">
                  <c:v>1.9114664157172815E-3</c:v>
                </c:pt>
                <c:pt idx="66">
                  <c:v>1.7417472268605465E-3</c:v>
                </c:pt>
                <c:pt idx="67">
                  <c:v>1.402308849147077E-3</c:v>
                </c:pt>
                <c:pt idx="68">
                  <c:v>1.3254134873369955E-3</c:v>
                </c:pt>
                <c:pt idx="69">
                  <c:v>2.264948208912381E-3</c:v>
                </c:pt>
                <c:pt idx="70">
                  <c:v>1.77642359571002E-3</c:v>
                </c:pt>
                <c:pt idx="71">
                  <c:v>1.5316872811715848E-3</c:v>
                </c:pt>
                <c:pt idx="72">
                  <c:v>1.4291238792094891E-3</c:v>
                </c:pt>
                <c:pt idx="73">
                  <c:v>2.031567236409126E-3</c:v>
                </c:pt>
                <c:pt idx="74">
                  <c:v>1.2180626087958972E-3</c:v>
                </c:pt>
                <c:pt idx="75">
                  <c:v>2.1288017904181073E-3</c:v>
                </c:pt>
                <c:pt idx="76">
                  <c:v>1.810597308632411E-3</c:v>
                </c:pt>
                <c:pt idx="77">
                  <c:v>2.1762146017397723E-3</c:v>
                </c:pt>
                <c:pt idx="78">
                  <c:v>1.9594805241588335E-3</c:v>
                </c:pt>
                <c:pt idx="79">
                  <c:v>1.2464561078522995E-3</c:v>
                </c:pt>
                <c:pt idx="80">
                  <c:v>1.4985345800983081E-3</c:v>
                </c:pt>
                <c:pt idx="81">
                  <c:v>1.4361448956439239E-3</c:v>
                </c:pt>
                <c:pt idx="82">
                  <c:v>2.2446267542732493E-3</c:v>
                </c:pt>
                <c:pt idx="83">
                  <c:v>2.0790122650999306E-3</c:v>
                </c:pt>
                <c:pt idx="84">
                  <c:v>1.7784535642843178E-3</c:v>
                </c:pt>
                <c:pt idx="85">
                  <c:v>1.3020225768810159E-3</c:v>
                </c:pt>
                <c:pt idx="86">
                  <c:v>1.1767535656675454E-3</c:v>
                </c:pt>
                <c:pt idx="87">
                  <c:v>1.4803564803633723E-3</c:v>
                </c:pt>
                <c:pt idx="88">
                  <c:v>1.8461035441160506E-3</c:v>
                </c:pt>
                <c:pt idx="89">
                  <c:v>1.6564710171588777E-3</c:v>
                </c:pt>
                <c:pt idx="90">
                  <c:v>1.9944704883340663E-3</c:v>
                </c:pt>
                <c:pt idx="91">
                  <c:v>2.0524057193686929E-3</c:v>
                </c:pt>
                <c:pt idx="92">
                  <c:v>1.7106572647020057E-3</c:v>
                </c:pt>
                <c:pt idx="93">
                  <c:v>2.4201752926964115E-3</c:v>
                </c:pt>
                <c:pt idx="94">
                  <c:v>1.355898250704803E-3</c:v>
                </c:pt>
                <c:pt idx="95">
                  <c:v>1.8771662539897828E-3</c:v>
                </c:pt>
                <c:pt idx="96">
                  <c:v>1.3337071721196887E-3</c:v>
                </c:pt>
                <c:pt idx="97">
                  <c:v>1.584244951704021E-3</c:v>
                </c:pt>
                <c:pt idx="98">
                  <c:v>1.6000089728345972E-3</c:v>
                </c:pt>
                <c:pt idx="99">
                  <c:v>1.1363392121839493E-3</c:v>
                </c:pt>
                <c:pt idx="100">
                  <c:v>1.1363392121839493E-3</c:v>
                </c:pt>
                <c:pt idx="101">
                  <c:v>1.1363392121839493E-3</c:v>
                </c:pt>
                <c:pt idx="102">
                  <c:v>1.3213451552313892E-3</c:v>
                </c:pt>
                <c:pt idx="103">
                  <c:v>1.4628904740333357E-3</c:v>
                </c:pt>
                <c:pt idx="104">
                  <c:v>1.4628904740333357E-3</c:v>
                </c:pt>
                <c:pt idx="105">
                  <c:v>1.7876783632181641E-3</c:v>
                </c:pt>
                <c:pt idx="106">
                  <c:v>1.8838123977585634E-3</c:v>
                </c:pt>
                <c:pt idx="107">
                  <c:v>3.136170176852528E-3</c:v>
                </c:pt>
                <c:pt idx="108">
                  <c:v>1.6082055333359602E-3</c:v>
                </c:pt>
                <c:pt idx="109">
                  <c:v>1.0836154588807091E-3</c:v>
                </c:pt>
                <c:pt idx="110">
                  <c:v>1.4671924248916253E-3</c:v>
                </c:pt>
                <c:pt idx="111">
                  <c:v>1.1308644585541019E-3</c:v>
                </c:pt>
                <c:pt idx="112">
                  <c:v>9.4208736441100558E-4</c:v>
                </c:pt>
                <c:pt idx="113">
                  <c:v>1.5645119357015633E-3</c:v>
                </c:pt>
                <c:pt idx="114">
                  <c:v>2.2796183246486332E-3</c:v>
                </c:pt>
                <c:pt idx="115">
                  <c:v>1.4505213700422188E-3</c:v>
                </c:pt>
                <c:pt idx="116">
                  <c:v>1.9928640526397879E-3</c:v>
                </c:pt>
                <c:pt idx="117">
                  <c:v>2.0820167548169055E-3</c:v>
                </c:pt>
                <c:pt idx="118">
                  <c:v>1.7971061192883311E-3</c:v>
                </c:pt>
                <c:pt idx="119">
                  <c:v>2.4669374271370126E-3</c:v>
                </c:pt>
                <c:pt idx="120">
                  <c:v>1.5977796685085087E-3</c:v>
                </c:pt>
                <c:pt idx="121">
                  <c:v>2.0082152261620863E-3</c:v>
                </c:pt>
                <c:pt idx="122">
                  <c:v>1.4200226045012871E-3</c:v>
                </c:pt>
                <c:pt idx="123">
                  <c:v>1.2332838109089255E-3</c:v>
                </c:pt>
                <c:pt idx="124">
                  <c:v>1.1727328302288064E-3</c:v>
                </c:pt>
                <c:pt idx="125">
                  <c:v>1.6237370568400827E-3</c:v>
                </c:pt>
                <c:pt idx="126">
                  <c:v>8.7206334582128888E-4</c:v>
                </c:pt>
                <c:pt idx="127">
                  <c:v>1.3230675724325651E-3</c:v>
                </c:pt>
                <c:pt idx="128">
                  <c:v>1.2141599022481436E-3</c:v>
                </c:pt>
                <c:pt idx="129">
                  <c:v>1.9704067834876576E-3</c:v>
                </c:pt>
                <c:pt idx="130">
                  <c:v>1.9704067834876576E-3</c:v>
                </c:pt>
                <c:pt idx="131">
                  <c:v>1.5030827551742851E-3</c:v>
                </c:pt>
                <c:pt idx="132">
                  <c:v>1.7235195488719667E-3</c:v>
                </c:pt>
                <c:pt idx="133">
                  <c:v>1.9081038110441112E-3</c:v>
                </c:pt>
                <c:pt idx="134">
                  <c:v>2.1847130251383849E-3</c:v>
                </c:pt>
                <c:pt idx="135">
                  <c:v>1.5448253950219278E-3</c:v>
                </c:pt>
                <c:pt idx="136">
                  <c:v>1.0385498965131668E-3</c:v>
                </c:pt>
                <c:pt idx="137">
                  <c:v>1.5052628190984764E-3</c:v>
                </c:pt>
                <c:pt idx="138">
                  <c:v>1.3644723434768076E-3</c:v>
                </c:pt>
                <c:pt idx="139">
                  <c:v>1.5190413773343071E-3</c:v>
                </c:pt>
                <c:pt idx="140">
                  <c:v>2.9527291171082973E-3</c:v>
                </c:pt>
                <c:pt idx="141">
                  <c:v>1.8541626986075233E-3</c:v>
                </c:pt>
                <c:pt idx="142">
                  <c:v>1.3356062274400365E-3</c:v>
                </c:pt>
                <c:pt idx="143">
                  <c:v>1.1293486627543688E-3</c:v>
                </c:pt>
                <c:pt idx="144">
                  <c:v>1.1055702383743135E-3</c:v>
                </c:pt>
                <c:pt idx="145">
                  <c:v>1.0905179181705685E-3</c:v>
                </c:pt>
                <c:pt idx="146">
                  <c:v>9.2210932181424165E-4</c:v>
                </c:pt>
                <c:pt idx="147">
                  <c:v>8.928285116922936E-4</c:v>
                </c:pt>
                <c:pt idx="148">
                  <c:v>1.4350008108232754E-3</c:v>
                </c:pt>
                <c:pt idx="149">
                  <c:v>1.2783866975261066E-3</c:v>
                </c:pt>
                <c:pt idx="150">
                  <c:v>1.6992665899497098E-3</c:v>
                </c:pt>
                <c:pt idx="151">
                  <c:v>1.0997462550682647E-3</c:v>
                </c:pt>
                <c:pt idx="152">
                  <c:v>1.1880180976338354E-3</c:v>
                </c:pt>
                <c:pt idx="153">
                  <c:v>1.3410694494050482E-3</c:v>
                </c:pt>
                <c:pt idx="154">
                  <c:v>1.3546403080358285E-3</c:v>
                </c:pt>
                <c:pt idx="155">
                  <c:v>1.1237875411508288E-3</c:v>
                </c:pt>
                <c:pt idx="156">
                  <c:v>1.614850829113662E-3</c:v>
                </c:pt>
                <c:pt idx="157">
                  <c:v>1.0556753837545692E-3</c:v>
                </c:pt>
                <c:pt idx="158">
                  <c:v>1.1843390434789435E-3</c:v>
                </c:pt>
                <c:pt idx="159">
                  <c:v>1.3007479444041897E-3</c:v>
                </c:pt>
                <c:pt idx="160">
                  <c:v>7.9114784005218696E-4</c:v>
                </c:pt>
                <c:pt idx="161">
                  <c:v>1.0976561119955736E-3</c:v>
                </c:pt>
                <c:pt idx="162">
                  <c:v>1.4966273935202493E-3</c:v>
                </c:pt>
                <c:pt idx="163">
                  <c:v>2.5678705431808071E-3</c:v>
                </c:pt>
                <c:pt idx="164">
                  <c:v>1.585362624260712E-3</c:v>
                </c:pt>
                <c:pt idx="165">
                  <c:v>8.8085892078045838E-4</c:v>
                </c:pt>
                <c:pt idx="166">
                  <c:v>1.8950494972506434E-3</c:v>
                </c:pt>
                <c:pt idx="167">
                  <c:v>1.481882140869186E-3</c:v>
                </c:pt>
                <c:pt idx="168">
                  <c:v>9.8461316070881351E-4</c:v>
                </c:pt>
                <c:pt idx="169">
                  <c:v>1.1905002094477189E-3</c:v>
                </c:pt>
                <c:pt idx="170">
                  <c:v>2.0575043996878431E-3</c:v>
                </c:pt>
                <c:pt idx="171">
                  <c:v>1.2670437175877113E-3</c:v>
                </c:pt>
                <c:pt idx="172">
                  <c:v>1.7480043396852633E-3</c:v>
                </c:pt>
                <c:pt idx="173">
                  <c:v>9.4640330285601063E-4</c:v>
                </c:pt>
                <c:pt idx="174">
                  <c:v>9.0662880323479859E-4</c:v>
                </c:pt>
                <c:pt idx="175">
                  <c:v>1.0613219767490493E-3</c:v>
                </c:pt>
                <c:pt idx="176">
                  <c:v>1.240549267221544E-3</c:v>
                </c:pt>
                <c:pt idx="177">
                  <c:v>1.1627921802246019E-3</c:v>
                </c:pt>
                <c:pt idx="178">
                  <c:v>8.6508502899043487E-4</c:v>
                </c:pt>
                <c:pt idx="179">
                  <c:v>7.1623145337335178E-4</c:v>
                </c:pt>
                <c:pt idx="180">
                  <c:v>8.4685500434605789E-4</c:v>
                </c:pt>
                <c:pt idx="181">
                  <c:v>1.3637187505842522E-3</c:v>
                </c:pt>
                <c:pt idx="182">
                  <c:v>1.1618039367836223E-3</c:v>
                </c:pt>
                <c:pt idx="183">
                  <c:v>1.2847340592389558E-3</c:v>
                </c:pt>
                <c:pt idx="184">
                  <c:v>9.8775149485846891E-4</c:v>
                </c:pt>
                <c:pt idx="185">
                  <c:v>8.1544102348441783E-4</c:v>
                </c:pt>
                <c:pt idx="186">
                  <c:v>1.4511931535947532E-3</c:v>
                </c:pt>
                <c:pt idx="187">
                  <c:v>1.117017705141529E-3</c:v>
                </c:pt>
                <c:pt idx="188">
                  <c:v>7.8284225668830447E-4</c:v>
                </c:pt>
                <c:pt idx="189">
                  <c:v>1.5033238748094748E-3</c:v>
                </c:pt>
                <c:pt idx="190">
                  <c:v>7.4891992794937339E-4</c:v>
                </c:pt>
                <c:pt idx="191">
                  <c:v>1.9624584325888079E-3</c:v>
                </c:pt>
                <c:pt idx="192">
                  <c:v>1.1818636966439986E-3</c:v>
                </c:pt>
                <c:pt idx="193">
                  <c:v>1.3379826438329606E-3</c:v>
                </c:pt>
                <c:pt idx="194">
                  <c:v>1.6555024099419824E-3</c:v>
                </c:pt>
                <c:pt idx="195">
                  <c:v>1.8410414740185504E-3</c:v>
                </c:pt>
                <c:pt idx="196">
                  <c:v>2.6406970552952033E-3</c:v>
                </c:pt>
                <c:pt idx="197">
                  <c:v>1.3018129107241938E-3</c:v>
                </c:pt>
                <c:pt idx="198">
                  <c:v>1.3018129107241938E-3</c:v>
                </c:pt>
                <c:pt idx="199">
                  <c:v>7.8103808744483518E-4</c:v>
                </c:pt>
                <c:pt idx="200">
                  <c:v>6.7639882505043936E-4</c:v>
                </c:pt>
                <c:pt idx="201">
                  <c:v>2.8650849867717185E-3</c:v>
                </c:pt>
                <c:pt idx="202">
                  <c:v>1.5733113464493744E-3</c:v>
                </c:pt>
                <c:pt idx="203">
                  <c:v>2.0771131628384513E-3</c:v>
                </c:pt>
                <c:pt idx="204">
                  <c:v>1.2381378349795502E-3</c:v>
                </c:pt>
                <c:pt idx="205">
                  <c:v>1.3646784259423361E-3</c:v>
                </c:pt>
                <c:pt idx="206">
                  <c:v>8.7549565915767073E-4</c:v>
                </c:pt>
                <c:pt idx="207">
                  <c:v>1.201617503680781E-3</c:v>
                </c:pt>
                <c:pt idx="208">
                  <c:v>1.5668547043524222E-3</c:v>
                </c:pt>
                <c:pt idx="209">
                  <c:v>1.056667847251926E-3</c:v>
                </c:pt>
                <c:pt idx="210">
                  <c:v>9.6024311716155861E-4</c:v>
                </c:pt>
                <c:pt idx="211">
                  <c:v>1.1920338900470199E-3</c:v>
                </c:pt>
                <c:pt idx="212">
                  <c:v>1.6237737840416786E-3</c:v>
                </c:pt>
                <c:pt idx="213">
                  <c:v>1.5201976351286212E-3</c:v>
                </c:pt>
                <c:pt idx="214">
                  <c:v>1.8329305063755214E-3</c:v>
                </c:pt>
                <c:pt idx="215">
                  <c:v>1.5294619942162494E-3</c:v>
                </c:pt>
                <c:pt idx="216">
                  <c:v>8.3336080932315927E-4</c:v>
                </c:pt>
                <c:pt idx="217">
                  <c:v>1.2428390573348395E-3</c:v>
                </c:pt>
                <c:pt idx="218">
                  <c:v>1.2717694085878513E-3</c:v>
                </c:pt>
                <c:pt idx="219">
                  <c:v>1.1935450952546187E-3</c:v>
                </c:pt>
                <c:pt idx="220">
                  <c:v>2.1398931097213443E-3</c:v>
                </c:pt>
                <c:pt idx="221">
                  <c:v>1.8472786449933516E-3</c:v>
                </c:pt>
                <c:pt idx="222">
                  <c:v>1.1524935303455696E-3</c:v>
                </c:pt>
                <c:pt idx="223">
                  <c:v>7.8065741763231732E-4</c:v>
                </c:pt>
                <c:pt idx="224">
                  <c:v>1.1524935303455696E-3</c:v>
                </c:pt>
                <c:pt idx="225">
                  <c:v>1.0928084844163961E-3</c:v>
                </c:pt>
                <c:pt idx="226">
                  <c:v>7.8920556972056919E-4</c:v>
                </c:pt>
                <c:pt idx="227">
                  <c:v>1.4075548401628114E-3</c:v>
                </c:pt>
                <c:pt idx="228">
                  <c:v>1.2189203312080888E-3</c:v>
                </c:pt>
                <c:pt idx="229">
                  <c:v>1.1532848584748226E-3</c:v>
                </c:pt>
                <c:pt idx="230">
                  <c:v>1.7050396055654318E-3</c:v>
                </c:pt>
                <c:pt idx="231">
                  <c:v>7.4788208657893549E-4</c:v>
                </c:pt>
                <c:pt idx="232">
                  <c:v>9.0350067503646922E-4</c:v>
                </c:pt>
                <c:pt idx="233">
                  <c:v>1.5924642190998663E-3</c:v>
                </c:pt>
                <c:pt idx="234">
                  <c:v>1.5889796158428727E-3</c:v>
                </c:pt>
                <c:pt idx="235">
                  <c:v>9.364722182844086E-4</c:v>
                </c:pt>
                <c:pt idx="236">
                  <c:v>2.1149119430169793E-3</c:v>
                </c:pt>
                <c:pt idx="237">
                  <c:v>1.480229900426241E-3</c:v>
                </c:pt>
                <c:pt idx="238">
                  <c:v>1.5335070598535628E-3</c:v>
                </c:pt>
                <c:pt idx="239">
                  <c:v>1.0233217471194767E-3</c:v>
                </c:pt>
                <c:pt idx="240">
                  <c:v>5.9921060389210839E-4</c:v>
                </c:pt>
                <c:pt idx="241">
                  <c:v>5.9921060389210839E-4</c:v>
                </c:pt>
                <c:pt idx="242">
                  <c:v>1.0589730118071884E-3</c:v>
                </c:pt>
                <c:pt idx="243">
                  <c:v>1.1034845633557202E-3</c:v>
                </c:pt>
                <c:pt idx="244">
                  <c:v>1.1386654669601716E-3</c:v>
                </c:pt>
                <c:pt idx="245">
                  <c:v>1.3044217936802956E-3</c:v>
                </c:pt>
                <c:pt idx="246">
                  <c:v>8.0715281351992308E-4</c:v>
                </c:pt>
                <c:pt idx="247">
                  <c:v>1.2932243445143107E-3</c:v>
                </c:pt>
                <c:pt idx="248">
                  <c:v>2.4245961455305123E-3</c:v>
                </c:pt>
                <c:pt idx="249">
                  <c:v>9.5272953474048478E-4</c:v>
                </c:pt>
                <c:pt idx="250">
                  <c:v>1.0908402147387377E-3</c:v>
                </c:pt>
                <c:pt idx="251">
                  <c:v>1.9095844931255907E-3</c:v>
                </c:pt>
                <c:pt idx="252">
                  <c:v>7.6292565040149266E-4</c:v>
                </c:pt>
                <c:pt idx="253">
                  <c:v>8.1704117729074319E-4</c:v>
                </c:pt>
                <c:pt idx="254">
                  <c:v>9.8935164866479426E-4</c:v>
                </c:pt>
                <c:pt idx="255">
                  <c:v>8.1704117729074319E-4</c:v>
                </c:pt>
                <c:pt idx="256">
                  <c:v>1.2348342265611286E-3</c:v>
                </c:pt>
                <c:pt idx="257">
                  <c:v>7.2166604219370788E-4</c:v>
                </c:pt>
                <c:pt idx="258">
                  <c:v>1.5497399996423468E-3</c:v>
                </c:pt>
                <c:pt idx="259">
                  <c:v>1.0866163596624477E-3</c:v>
                </c:pt>
                <c:pt idx="260">
                  <c:v>1.9308389471338512E-3</c:v>
                </c:pt>
                <c:pt idx="261">
                  <c:v>1.0546256892651853E-3</c:v>
                </c:pt>
                <c:pt idx="262">
                  <c:v>2.0173922722865104E-3</c:v>
                </c:pt>
                <c:pt idx="263">
                  <c:v>7.6065898972172427E-4</c:v>
                </c:pt>
                <c:pt idx="264">
                  <c:v>6.8804194426848103E-4</c:v>
                </c:pt>
                <c:pt idx="265">
                  <c:v>1.3631893290060267E-3</c:v>
                </c:pt>
                <c:pt idx="266">
                  <c:v>1.1080591313850914E-3</c:v>
                </c:pt>
                <c:pt idx="267">
                  <c:v>7.1647706854433045E-4</c:v>
                </c:pt>
                <c:pt idx="268">
                  <c:v>5.6178389503007973E-4</c:v>
                </c:pt>
                <c:pt idx="269">
                  <c:v>1.2132065696168629E-3</c:v>
                </c:pt>
                <c:pt idx="270">
                  <c:v>1.6231253515227857E-3</c:v>
                </c:pt>
                <c:pt idx="271">
                  <c:v>7.2920454403877779E-4</c:v>
                </c:pt>
                <c:pt idx="272">
                  <c:v>8.8743754086989621E-4</c:v>
                </c:pt>
                <c:pt idx="273">
                  <c:v>1.8468979616992043E-3</c:v>
                </c:pt>
                <c:pt idx="274">
                  <c:v>9.5877085735754765E-4</c:v>
                </c:pt>
                <c:pt idx="275">
                  <c:v>8.9039655927969277E-4</c:v>
                </c:pt>
                <c:pt idx="276">
                  <c:v>1.2137893027314231E-3</c:v>
                </c:pt>
                <c:pt idx="277">
                  <c:v>6.6747354961169169E-4</c:v>
                </c:pt>
                <c:pt idx="278">
                  <c:v>1.4117414276971093E-3</c:v>
                </c:pt>
                <c:pt idx="279">
                  <c:v>8.1632712522877564E-4</c:v>
                </c:pt>
                <c:pt idx="280">
                  <c:v>6.6747354961169169E-4</c:v>
                </c:pt>
                <c:pt idx="281">
                  <c:v>1.0393318072234718E-3</c:v>
                </c:pt>
                <c:pt idx="282">
                  <c:v>8.0586409648809518E-4</c:v>
                </c:pt>
                <c:pt idx="283">
                  <c:v>1.9923643924821479E-3</c:v>
                </c:pt>
                <c:pt idx="284">
                  <c:v>6.5798527947494127E-4</c:v>
                </c:pt>
                <c:pt idx="285">
                  <c:v>9.9739324595556327E-4</c:v>
                </c:pt>
                <c:pt idx="286">
                  <c:v>1.8758614516813817E-3</c:v>
                </c:pt>
                <c:pt idx="287">
                  <c:v>1.9707514620974876E-3</c:v>
                </c:pt>
                <c:pt idx="288">
                  <c:v>1.5832298571796647E-3</c:v>
                </c:pt>
                <c:pt idx="289">
                  <c:v>5.7277827904170394E-4</c:v>
                </c:pt>
                <c:pt idx="290">
                  <c:v>1.250095863788785E-3</c:v>
                </c:pt>
                <c:pt idx="291">
                  <c:v>8.5948483962943606E-4</c:v>
                </c:pt>
                <c:pt idx="292">
                  <c:v>8.3732959666192987E-4</c:v>
                </c:pt>
                <c:pt idx="293">
                  <c:v>1.3056864382288156E-3</c:v>
                </c:pt>
                <c:pt idx="294">
                  <c:v>1.2784147043655536E-3</c:v>
                </c:pt>
                <c:pt idx="295">
                  <c:v>1.4532780625173035E-3</c:v>
                </c:pt>
                <c:pt idx="296">
                  <c:v>1.2784147043655536E-3</c:v>
                </c:pt>
                <c:pt idx="297">
                  <c:v>9.4936105277462334E-4</c:v>
                </c:pt>
                <c:pt idx="298">
                  <c:v>5.32040962099948E-4</c:v>
                </c:pt>
                <c:pt idx="299">
                  <c:v>5.32040962099948E-4</c:v>
                </c:pt>
                <c:pt idx="300">
                  <c:v>5.32040962099948E-4</c:v>
                </c:pt>
                <c:pt idx="301">
                  <c:v>8.8144497326299309E-4</c:v>
                </c:pt>
                <c:pt idx="302">
                  <c:v>7.6653464158293666E-4</c:v>
                </c:pt>
                <c:pt idx="303">
                  <c:v>1.5302826982918644E-3</c:v>
                </c:pt>
                <c:pt idx="304">
                  <c:v>1.0820732730946248E-3</c:v>
                </c:pt>
                <c:pt idx="305">
                  <c:v>9.6636700967317989E-4</c:v>
                </c:pt>
                <c:pt idx="306">
                  <c:v>2.2355441143712203E-3</c:v>
                </c:pt>
                <c:pt idx="307">
                  <c:v>1.9173169419876253E-3</c:v>
                </c:pt>
                <c:pt idx="308">
                  <c:v>1.3330732599930164E-3</c:v>
                </c:pt>
                <c:pt idx="309">
                  <c:v>2.151441897531537E-3</c:v>
                </c:pt>
                <c:pt idx="310">
                  <c:v>1.8973934070244515E-3</c:v>
                </c:pt>
                <c:pt idx="311">
                  <c:v>5.4683455562017048E-4</c:v>
                </c:pt>
                <c:pt idx="312">
                  <c:v>1.0752123332303611E-3</c:v>
                </c:pt>
                <c:pt idx="313">
                  <c:v>1.4274641849704875E-3</c:v>
                </c:pt>
                <c:pt idx="314">
                  <c:v>4.8910369552503585E-4</c:v>
                </c:pt>
                <c:pt idx="315">
                  <c:v>1.2767627812161376E-3</c:v>
                </c:pt>
                <c:pt idx="316">
                  <c:v>1.2767627812161376E-3</c:v>
                </c:pt>
                <c:pt idx="317">
                  <c:v>4.8910369552503585E-4</c:v>
                </c:pt>
                <c:pt idx="318">
                  <c:v>6.4663551266325647E-4</c:v>
                </c:pt>
                <c:pt idx="319">
                  <c:v>6.4663551266325647E-4</c:v>
                </c:pt>
                <c:pt idx="320">
                  <c:v>1.2360871905194221E-3</c:v>
                </c:pt>
                <c:pt idx="321">
                  <c:v>1.1553492855145182E-3</c:v>
                </c:pt>
                <c:pt idx="322">
                  <c:v>1.1553492855145182E-3</c:v>
                </c:pt>
                <c:pt idx="323">
                  <c:v>9.9093513737553117E-4</c:v>
                </c:pt>
                <c:pt idx="324">
                  <c:v>9.9093513737553117E-4</c:v>
                </c:pt>
                <c:pt idx="325">
                  <c:v>1.0212877333191685E-3</c:v>
                </c:pt>
                <c:pt idx="326">
                  <c:v>1.164528325451406E-3</c:v>
                </c:pt>
                <c:pt idx="327">
                  <c:v>8.4844913007650472E-4</c:v>
                </c:pt>
                <c:pt idx="328">
                  <c:v>8.4844913007650472E-4</c:v>
                </c:pt>
                <c:pt idx="329">
                  <c:v>6.7742939201780061E-4</c:v>
                </c:pt>
                <c:pt idx="330">
                  <c:v>5.7010495611587667E-4</c:v>
                </c:pt>
                <c:pt idx="331">
                  <c:v>9.6877045434225727E-4</c:v>
                </c:pt>
                <c:pt idx="332">
                  <c:v>1.215166964684297E-3</c:v>
                </c:pt>
                <c:pt idx="333">
                  <c:v>3.0124806316691229E-3</c:v>
                </c:pt>
                <c:pt idx="334">
                  <c:v>1.0508359437908211E-3</c:v>
                </c:pt>
                <c:pt idx="335">
                  <c:v>8.990344864429076E-4</c:v>
                </c:pt>
                <c:pt idx="336">
                  <c:v>1.354438858486648E-3</c:v>
                </c:pt>
                <c:pt idx="337">
                  <c:v>8.6995027898311675E-4</c:v>
                </c:pt>
                <c:pt idx="338">
                  <c:v>7.7767701779551295E-4</c:v>
                </c:pt>
                <c:pt idx="339">
                  <c:v>1.0741299619627812E-3</c:v>
                </c:pt>
                <c:pt idx="340">
                  <c:v>1.611744580614818E-3</c:v>
                </c:pt>
                <c:pt idx="341">
                  <c:v>7.0751212510788888E-4</c:v>
                </c:pt>
                <c:pt idx="342">
                  <c:v>7.7165560132477122E-4</c:v>
                </c:pt>
                <c:pt idx="343">
                  <c:v>9.4712088264727783E-4</c:v>
                </c:pt>
                <c:pt idx="344">
                  <c:v>1.1944150153075871E-3</c:v>
                </c:pt>
                <c:pt idx="345">
                  <c:v>1.4350427710788077E-3</c:v>
                </c:pt>
                <c:pt idx="346">
                  <c:v>1.8252156830882266E-3</c:v>
                </c:pt>
                <c:pt idx="347">
                  <c:v>5.3278370303625096E-4</c:v>
                </c:pt>
                <c:pt idx="348">
                  <c:v>6.5610478071277982E-4</c:v>
                </c:pt>
                <c:pt idx="349">
                  <c:v>1.7374764715954111E-3</c:v>
                </c:pt>
                <c:pt idx="350">
                  <c:v>1.5941007764600809E-3</c:v>
                </c:pt>
                <c:pt idx="351">
                  <c:v>1.6196260144450425E-3</c:v>
                </c:pt>
                <c:pt idx="352">
                  <c:v>1.2717187720154282E-3</c:v>
                </c:pt>
                <c:pt idx="353">
                  <c:v>1.157733673156653E-3</c:v>
                </c:pt>
                <c:pt idx="354">
                  <c:v>9.9095180247113046E-4</c:v>
                </c:pt>
                <c:pt idx="355">
                  <c:v>9.9095180247113046E-4</c:v>
                </c:pt>
                <c:pt idx="356">
                  <c:v>1.7332364981743156E-3</c:v>
                </c:pt>
                <c:pt idx="357">
                  <c:v>7.8429282457338116E-4</c:v>
                </c:pt>
                <c:pt idx="358">
                  <c:v>1.523646313443784E-3</c:v>
                </c:pt>
                <c:pt idx="359">
                  <c:v>1.019888805449906E-3</c:v>
                </c:pt>
                <c:pt idx="360">
                  <c:v>5.6746995443269057E-4</c:v>
                </c:pt>
                <c:pt idx="361">
                  <c:v>9.9059131615984904E-4</c:v>
                </c:pt>
                <c:pt idx="362">
                  <c:v>6.7862741584510684E-4</c:v>
                </c:pt>
                <c:pt idx="363">
                  <c:v>1.2261737529828177E-3</c:v>
                </c:pt>
                <c:pt idx="364">
                  <c:v>7.9270559782094021E-4</c:v>
                </c:pt>
                <c:pt idx="365">
                  <c:v>8.6703577564710942E-4</c:v>
                </c:pt>
                <c:pt idx="366">
                  <c:v>5.6052750370372316E-4</c:v>
                </c:pt>
                <c:pt idx="367">
                  <c:v>1.1735440475904957E-3</c:v>
                </c:pt>
                <c:pt idx="368">
                  <c:v>7.1378163967541607E-4</c:v>
                </c:pt>
                <c:pt idx="369">
                  <c:v>5.6052750370372316E-4</c:v>
                </c:pt>
                <c:pt idx="370">
                  <c:v>2.5994033726604677E-3</c:v>
                </c:pt>
                <c:pt idx="371">
                  <c:v>1.4795364106256494E-3</c:v>
                </c:pt>
                <c:pt idx="372">
                  <c:v>7.3976820531282471E-4</c:v>
                </c:pt>
                <c:pt idx="373">
                  <c:v>1.9036980084401129E-3</c:v>
                </c:pt>
                <c:pt idx="374">
                  <c:v>9.3201283340204211E-4</c:v>
                </c:pt>
                <c:pt idx="375">
                  <c:v>1.0991005576286542E-3</c:v>
                </c:pt>
                <c:pt idx="376">
                  <c:v>9.3201283340204211E-4</c:v>
                </c:pt>
                <c:pt idx="377">
                  <c:v>7.6492510917543005E-4</c:v>
                </c:pt>
                <c:pt idx="378">
                  <c:v>5.9783738494881798E-4</c:v>
                </c:pt>
                <c:pt idx="379">
                  <c:v>7.5411069485591771E-4</c:v>
                </c:pt>
                <c:pt idx="380">
                  <c:v>1.5147550549492565E-3</c:v>
                </c:pt>
                <c:pt idx="381">
                  <c:v>4.532938094314919E-4</c:v>
                </c:pt>
                <c:pt idx="382">
                  <c:v>4.532938094314919E-4</c:v>
                </c:pt>
                <c:pt idx="383">
                  <c:v>1.0052296207353258E-3</c:v>
                </c:pt>
                <c:pt idx="384">
                  <c:v>1.4248631941405085E-3</c:v>
                </c:pt>
                <c:pt idx="385">
                  <c:v>6.488233897792451E-4</c:v>
                </c:pt>
                <c:pt idx="386">
                  <c:v>1.6518025703267745E-3</c:v>
                </c:pt>
                <c:pt idx="387">
                  <c:v>1.4338630971552657E-3</c:v>
                </c:pt>
                <c:pt idx="388">
                  <c:v>8.5850984793230155E-4</c:v>
                </c:pt>
                <c:pt idx="389">
                  <c:v>1.2420786807476108E-3</c:v>
                </c:pt>
                <c:pt idx="390">
                  <c:v>1.0778777461441431E-3</c:v>
                </c:pt>
                <c:pt idx="391">
                  <c:v>4.9575552427669331E-4</c:v>
                </c:pt>
                <c:pt idx="392">
                  <c:v>1.75624235032535E-3</c:v>
                </c:pt>
                <c:pt idx="393">
                  <c:v>9.2266232686968289E-4</c:v>
                </c:pt>
                <c:pt idx="394">
                  <c:v>9.2266232686968289E-4</c:v>
                </c:pt>
                <c:pt idx="395">
                  <c:v>7.1426732100576557E-4</c:v>
                </c:pt>
                <c:pt idx="396">
                  <c:v>1.6658405186631498E-3</c:v>
                </c:pt>
                <c:pt idx="397">
                  <c:v>6.8101850736812389E-4</c:v>
                </c:pt>
                <c:pt idx="398">
                  <c:v>1.4544843749393769E-3</c:v>
                </c:pt>
                <c:pt idx="399">
                  <c:v>8.357116808823744E-4</c:v>
                </c:pt>
                <c:pt idx="400">
                  <c:v>1.2271241306472812E-3</c:v>
                </c:pt>
                <c:pt idx="401">
                  <c:v>5.4678407543242834E-4</c:v>
                </c:pt>
                <c:pt idx="402">
                  <c:v>1.2578485908787003E-3</c:v>
                </c:pt>
                <c:pt idx="403">
                  <c:v>1.0717471430807422E-3</c:v>
                </c:pt>
                <c:pt idx="404">
                  <c:v>5.6652135401176191E-4</c:v>
                </c:pt>
                <c:pt idx="405">
                  <c:v>9.0333854672441558E-4</c:v>
                </c:pt>
                <c:pt idx="406">
                  <c:v>5.6652135401176191E-4</c:v>
                </c:pt>
                <c:pt idx="407">
                  <c:v>1.0034003043429803E-3</c:v>
                </c:pt>
                <c:pt idx="408">
                  <c:v>4.1074320938450353E-4</c:v>
                </c:pt>
                <c:pt idx="409">
                  <c:v>9.3533328383975465E-4</c:v>
                </c:pt>
                <c:pt idx="410">
                  <c:v>7.1857811738400886E-4</c:v>
                </c:pt>
                <c:pt idx="411">
                  <c:v>5.896146708992446E-4</c:v>
                </c:pt>
                <c:pt idx="412">
                  <c:v>1.6559652999588452E-3</c:v>
                </c:pt>
                <c:pt idx="413">
                  <c:v>1.1104223824149736E-3</c:v>
                </c:pt>
                <c:pt idx="414">
                  <c:v>1.3284517679456546E-3</c:v>
                </c:pt>
                <c:pt idx="415">
                  <c:v>4.3494367132611766E-4</c:v>
                </c:pt>
                <c:pt idx="416">
                  <c:v>1.0253755317405344E-3</c:v>
                </c:pt>
                <c:pt idx="417">
                  <c:v>6.3950296149846843E-4</c:v>
                </c:pt>
                <c:pt idx="418">
                  <c:v>1.5482668840564309E-3</c:v>
                </c:pt>
                <c:pt idx="419">
                  <c:v>7.050484962451615E-4</c:v>
                </c:pt>
                <c:pt idx="420">
                  <c:v>5.2084628492446872E-4</c:v>
                </c:pt>
                <c:pt idx="421">
                  <c:v>1.9747869728345691E-3</c:v>
                </c:pt>
                <c:pt idx="422">
                  <c:v>1.3479245675650426E-3</c:v>
                </c:pt>
                <c:pt idx="423">
                  <c:v>1.4119495213507083E-3</c:v>
                </c:pt>
                <c:pt idx="424">
                  <c:v>1.5699802806254633E-3</c:v>
                </c:pt>
                <c:pt idx="425">
                  <c:v>1.456360201006977E-3</c:v>
                </c:pt>
                <c:pt idx="426">
                  <c:v>5.9191041745592721E-4</c:v>
                </c:pt>
                <c:pt idx="427">
                  <c:v>1.3943587351015487E-3</c:v>
                </c:pt>
                <c:pt idx="428">
                  <c:v>4.8683348623091956E-4</c:v>
                </c:pt>
                <c:pt idx="429">
                  <c:v>9.1770360733908459E-4</c:v>
                </c:pt>
                <c:pt idx="430">
                  <c:v>6.4766016828490033E-4</c:v>
                </c:pt>
                <c:pt idx="431">
                  <c:v>4.4247967396201767E-4</c:v>
                </c:pt>
                <c:pt idx="432">
                  <c:v>1.2632016512535483E-3</c:v>
                </c:pt>
                <c:pt idx="433">
                  <c:v>1.5357664048434227E-3</c:v>
                </c:pt>
                <c:pt idx="434">
                  <c:v>4.0604719649921283E-4</c:v>
                </c:pt>
                <c:pt idx="435">
                  <c:v>5.5594829891009601E-4</c:v>
                </c:pt>
                <c:pt idx="436">
                  <c:v>7.0544437452254791E-4</c:v>
                </c:pt>
                <c:pt idx="437">
                  <c:v>1.6561345653962113E-3</c:v>
                </c:pt>
                <c:pt idx="438">
                  <c:v>8.408299540884354E-4</c:v>
                </c:pt>
                <c:pt idx="439">
                  <c:v>1.4295091798136325E-3</c:v>
                </c:pt>
                <c:pt idx="440">
                  <c:v>7.6756922146711511E-4</c:v>
                </c:pt>
                <c:pt idx="441">
                  <c:v>4.6986207023294807E-4</c:v>
                </c:pt>
                <c:pt idx="442">
                  <c:v>6.1871564585003203E-4</c:v>
                </c:pt>
                <c:pt idx="443">
                  <c:v>1.2180023676141055E-3</c:v>
                </c:pt>
                <c:pt idx="444">
                  <c:v>1.3107329251964102E-3</c:v>
                </c:pt>
                <c:pt idx="445">
                  <c:v>1.0904536317318221E-3</c:v>
                </c:pt>
                <c:pt idx="446">
                  <c:v>1.6086549752315812E-3</c:v>
                </c:pt>
                <c:pt idx="447">
                  <c:v>8.0539716563206559E-4</c:v>
                </c:pt>
                <c:pt idx="448">
                  <c:v>1.3669613969894451E-3</c:v>
                </c:pt>
                <c:pt idx="449">
                  <c:v>1.1717417627431321E-3</c:v>
                </c:pt>
                <c:pt idx="450">
                  <c:v>1.0697745004458938E-3</c:v>
                </c:pt>
                <c:pt idx="451">
                  <c:v>1.3248238163083462E-3</c:v>
                </c:pt>
                <c:pt idx="452">
                  <c:v>1.3155286819872469E-3</c:v>
                </c:pt>
                <c:pt idx="453">
                  <c:v>1.0977850895805994E-3</c:v>
                </c:pt>
                <c:pt idx="454">
                  <c:v>1.2813041027657894E-3</c:v>
                </c:pt>
                <c:pt idx="455">
                  <c:v>1.0977850895805994E-3</c:v>
                </c:pt>
                <c:pt idx="456">
                  <c:v>1.2700073123261793E-3</c:v>
                </c:pt>
                <c:pt idx="457">
                  <c:v>7.0411840930303883E-4</c:v>
                </c:pt>
                <c:pt idx="458">
                  <c:v>1.058877423300242E-3</c:v>
                </c:pt>
                <c:pt idx="459">
                  <c:v>8.8149791630164043E-4</c:v>
                </c:pt>
                <c:pt idx="460">
                  <c:v>7.1478691742812416E-4</c:v>
                </c:pt>
                <c:pt idx="461">
                  <c:v>6.7645041447555987E-4</c:v>
                </c:pt>
                <c:pt idx="462">
                  <c:v>1.3808950562669128E-3</c:v>
                </c:pt>
                <c:pt idx="463">
                  <c:v>1.3052685546712868E-3</c:v>
                </c:pt>
                <c:pt idx="464">
                  <c:v>6.4761196211533898E-4</c:v>
                </c:pt>
                <c:pt idx="465">
                  <c:v>6.4761196211533898E-4</c:v>
                </c:pt>
                <c:pt idx="466">
                  <c:v>6.4761196211533898E-4</c:v>
                </c:pt>
                <c:pt idx="467">
                  <c:v>1.5687996435647996E-3</c:v>
                </c:pt>
                <c:pt idx="468">
                  <c:v>1.6151471943139273E-3</c:v>
                </c:pt>
                <c:pt idx="469">
                  <c:v>4.5991021600335366E-4</c:v>
                </c:pt>
                <c:pt idx="470">
                  <c:v>6.1744203314157385E-4</c:v>
                </c:pt>
                <c:pt idx="471">
                  <c:v>9.3250566741801466E-4</c:v>
                </c:pt>
                <c:pt idx="472">
                  <c:v>4.155611727332956E-4</c:v>
                </c:pt>
                <c:pt idx="473">
                  <c:v>1.5043312141600916E-3</c:v>
                </c:pt>
                <c:pt idx="474">
                  <c:v>1.2977618084695289E-3</c:v>
                </c:pt>
                <c:pt idx="475">
                  <c:v>1.0409658480220779E-3</c:v>
                </c:pt>
                <c:pt idx="476">
                  <c:v>5.8573926791625781E-4</c:v>
                </c:pt>
                <c:pt idx="477">
                  <c:v>4.3540452571249905E-4</c:v>
                </c:pt>
                <c:pt idx="478">
                  <c:v>4.3540452571249905E-4</c:v>
                </c:pt>
                <c:pt idx="479">
                  <c:v>4.3540452571249905E-4</c:v>
                </c:pt>
                <c:pt idx="480">
                  <c:v>1.9898216810609742E-3</c:v>
                </c:pt>
                <c:pt idx="481">
                  <c:v>5.7907947521831059E-4</c:v>
                </c:pt>
                <c:pt idx="482">
                  <c:v>7.3061917335034672E-4</c:v>
                </c:pt>
                <c:pt idx="483">
                  <c:v>3.4936799820543081E-4</c:v>
                </c:pt>
                <c:pt idx="484">
                  <c:v>1.0735548361407356E-3</c:v>
                </c:pt>
                <c:pt idx="485">
                  <c:v>1.0735548361407356E-3</c:v>
                </c:pt>
                <c:pt idx="486">
                  <c:v>1.9979893328957608E-3</c:v>
                </c:pt>
                <c:pt idx="487">
                  <c:v>8.0541454584859176E-4</c:v>
                </c:pt>
                <c:pt idx="488">
                  <c:v>3.0331007078126322E-4</c:v>
                </c:pt>
                <c:pt idx="489">
                  <c:v>4.756205421553143E-4</c:v>
                </c:pt>
                <c:pt idx="490">
                  <c:v>9.9255195627746709E-4</c:v>
                </c:pt>
                <c:pt idx="491">
                  <c:v>8.2024148490341601E-4</c:v>
                </c:pt>
                <c:pt idx="492">
                  <c:v>1.1052238374226597E-3</c:v>
                </c:pt>
                <c:pt idx="493">
                  <c:v>1.4860735487514896E-3</c:v>
                </c:pt>
                <c:pt idx="494">
                  <c:v>9.5988739070026335E-4</c:v>
                </c:pt>
                <c:pt idx="495">
                  <c:v>1.11525742602265E-3</c:v>
                </c:pt>
                <c:pt idx="496">
                  <c:v>4.5223211914215307E-4</c:v>
                </c:pt>
                <c:pt idx="497">
                  <c:v>1.11525742602265E-3</c:v>
                </c:pt>
                <c:pt idx="498">
                  <c:v>2.2466656725211856E-3</c:v>
                </c:pt>
                <c:pt idx="499">
                  <c:v>1.7310217608070167E-3</c:v>
                </c:pt>
                <c:pt idx="500">
                  <c:v>1.5213522398450138E-3</c:v>
                </c:pt>
                <c:pt idx="501">
                  <c:v>9.3759332208297576E-4</c:v>
                </c:pt>
                <c:pt idx="502">
                  <c:v>1.7043454855751945E-3</c:v>
                </c:pt>
                <c:pt idx="503">
                  <c:v>1.0633718760204478E-3</c:v>
                </c:pt>
                <c:pt idx="504">
                  <c:v>1.0633718760204478E-3</c:v>
                </c:pt>
                <c:pt idx="505">
                  <c:v>9.0443974852462178E-4</c:v>
                </c:pt>
                <c:pt idx="506">
                  <c:v>8.9691801073452961E-4</c:v>
                </c:pt>
                <c:pt idx="507">
                  <c:v>4.3276348823110319E-4</c:v>
                </c:pt>
                <c:pt idx="508">
                  <c:v>4.9192805353478336E-4</c:v>
                </c:pt>
                <c:pt idx="509">
                  <c:v>4.9192805353478336E-4</c:v>
                </c:pt>
                <c:pt idx="510">
                  <c:v>3.060099971781572E-4</c:v>
                </c:pt>
                <c:pt idx="511">
                  <c:v>4.0165757377358261E-4</c:v>
                </c:pt>
                <c:pt idx="512">
                  <c:v>7.0526048846940954E-4</c:v>
                </c:pt>
                <c:pt idx="513">
                  <c:v>7.8982914933580558E-4</c:v>
                </c:pt>
                <c:pt idx="514">
                  <c:v>1.3240111959177455E-3</c:v>
                </c:pt>
                <c:pt idx="515">
                  <c:v>1.1771720884618522E-3</c:v>
                </c:pt>
                <c:pt idx="516">
                  <c:v>4.462191057084744E-4</c:v>
                </c:pt>
                <c:pt idx="517">
                  <c:v>1.3689121439513145E-3</c:v>
                </c:pt>
                <c:pt idx="518">
                  <c:v>8.293307646967678E-4</c:v>
                </c:pt>
                <c:pt idx="519">
                  <c:v>9.371395058175927E-4</c:v>
                </c:pt>
                <c:pt idx="520">
                  <c:v>1.4852704587157747E-3</c:v>
                </c:pt>
                <c:pt idx="521">
                  <c:v>1.3142363971829591E-3</c:v>
                </c:pt>
                <c:pt idx="522">
                  <c:v>2.7268675062424187E-4</c:v>
                </c:pt>
                <c:pt idx="523">
                  <c:v>1.2040100725575886E-3</c:v>
                </c:pt>
                <c:pt idx="524">
                  <c:v>9.402408645398006E-4</c:v>
                </c:pt>
                <c:pt idx="525">
                  <c:v>4.6211330382993875E-4</c:v>
                </c:pt>
                <c:pt idx="526">
                  <c:v>1.0052595075788178E-3</c:v>
                </c:pt>
                <c:pt idx="527">
                  <c:v>1.0052595075788178E-3</c:v>
                </c:pt>
                <c:pt idx="528">
                  <c:v>3.7309590533199334E-4</c:v>
                </c:pt>
                <c:pt idx="529">
                  <c:v>3.6020494996774838E-4</c:v>
                </c:pt>
                <c:pt idx="530">
                  <c:v>1.0901419838722165E-3</c:v>
                </c:pt>
                <c:pt idx="531">
                  <c:v>4.2179108696576871E-4</c:v>
                </c:pt>
                <c:pt idx="532">
                  <c:v>5.7849847926602074E-4</c:v>
                </c:pt>
                <c:pt idx="533">
                  <c:v>1.026156592450748E-3</c:v>
                </c:pt>
                <c:pt idx="534">
                  <c:v>1.3578915896875594E-3</c:v>
                </c:pt>
                <c:pt idx="535">
                  <c:v>7.1661076022415697E-4</c:v>
                </c:pt>
                <c:pt idx="536">
                  <c:v>8.7693096759000762E-4</c:v>
                </c:pt>
                <c:pt idx="537">
                  <c:v>2.2825125935295129E-3</c:v>
                </c:pt>
                <c:pt idx="538">
                  <c:v>3.8078838500189534E-4</c:v>
                </c:pt>
                <c:pt idx="539">
                  <c:v>9.8492794204385267E-4</c:v>
                </c:pt>
                <c:pt idx="540">
                  <c:v>2.153361315719506E-4</c:v>
                </c:pt>
                <c:pt idx="541">
                  <c:v>6.7509853948703063E-4</c:v>
                </c:pt>
                <c:pt idx="542">
                  <c:v>2.153361315719506E-4</c:v>
                </c:pt>
                <c:pt idx="543">
                  <c:v>2.153361315719506E-4</c:v>
                </c:pt>
                <c:pt idx="544">
                  <c:v>6.7509853948703063E-4</c:v>
                </c:pt>
                <c:pt idx="545">
                  <c:v>5.568371155414897E-4</c:v>
                </c:pt>
                <c:pt idx="546">
                  <c:v>1.1356347744841968E-3</c:v>
                </c:pt>
                <c:pt idx="547">
                  <c:v>1.6764059581118986E-3</c:v>
                </c:pt>
                <c:pt idx="548">
                  <c:v>5.7246045047634969E-4</c:v>
                </c:pt>
                <c:pt idx="549">
                  <c:v>6.1957847275913823E-4</c:v>
                </c:pt>
                <c:pt idx="550">
                  <c:v>1.7449964379306416E-3</c:v>
                </c:pt>
                <c:pt idx="551">
                  <c:v>7.4116017376075214E-4</c:v>
                </c:pt>
                <c:pt idx="552">
                  <c:v>1.098696115389956E-3</c:v>
                </c:pt>
                <c:pt idx="553">
                  <c:v>6.263946742892264E-4</c:v>
                </c:pt>
                <c:pt idx="554">
                  <c:v>2.2344723626916622E-4</c:v>
                </c:pt>
                <c:pt idx="555">
                  <c:v>7.2867302533814672E-4</c:v>
                </c:pt>
                <c:pt idx="556">
                  <c:v>8.9708162169447334E-4</c:v>
                </c:pt>
                <c:pt idx="557">
                  <c:v>6.0280598549068741E-4</c:v>
                </c:pt>
                <c:pt idx="558">
                  <c:v>1.5079579834663668E-3</c:v>
                </c:pt>
                <c:pt idx="559">
                  <c:v>5.5191859808863351E-4</c:v>
                </c:pt>
                <c:pt idx="560">
                  <c:v>5.1600122218989006E-4</c:v>
                </c:pt>
                <c:pt idx="561">
                  <c:v>3.6486796331101782E-4</c:v>
                </c:pt>
                <c:pt idx="562">
                  <c:v>2.6479384458614596E-4</c:v>
                </c:pt>
                <c:pt idx="563">
                  <c:v>1.1152155698678202E-3</c:v>
                </c:pt>
                <c:pt idx="564">
                  <c:v>8.2584478806397525E-4</c:v>
                </c:pt>
                <c:pt idx="565">
                  <c:v>4.3540551957134974E-4</c:v>
                </c:pt>
                <c:pt idx="566">
                  <c:v>1.8984550390766816E-3</c:v>
                </c:pt>
                <c:pt idx="567">
                  <c:v>1.0481980767124699E-3</c:v>
                </c:pt>
                <c:pt idx="568">
                  <c:v>2.1281019045989429E-4</c:v>
                </c:pt>
                <c:pt idx="569">
                  <c:v>3.889361163299577E-4</c:v>
                </c:pt>
                <c:pt idx="570">
                  <c:v>2.1144469698070548E-3</c:v>
                </c:pt>
                <c:pt idx="571">
                  <c:v>6.6314369145770808E-4</c:v>
                </c:pt>
                <c:pt idx="572">
                  <c:v>6.9419044723905213E-4</c:v>
                </c:pt>
                <c:pt idx="573">
                  <c:v>1.1317288152198277E-3</c:v>
                </c:pt>
                <c:pt idx="574">
                  <c:v>9.1295963122943989E-4</c:v>
                </c:pt>
                <c:pt idx="575">
                  <c:v>4.1172689147263254E-4</c:v>
                </c:pt>
                <c:pt idx="576">
                  <c:v>8.0025311970615743E-4</c:v>
                </c:pt>
                <c:pt idx="577">
                  <c:v>8.0025311970615743E-4</c:v>
                </c:pt>
                <c:pt idx="578">
                  <c:v>6.455599461919067E-4</c:v>
                </c:pt>
                <c:pt idx="579">
                  <c:v>1.8148042564915473E-4</c:v>
                </c:pt>
                <c:pt idx="580">
                  <c:v>4.1089908521079691E-4</c:v>
                </c:pt>
                <c:pt idx="581">
                  <c:v>6.1291783837758409E-4</c:v>
                </c:pt>
                <c:pt idx="582">
                  <c:v>2.3148354602635975E-4</c:v>
                </c:pt>
                <c:pt idx="583">
                  <c:v>7.5254212798436543E-4</c:v>
                </c:pt>
                <c:pt idx="584">
                  <c:v>5.3212764182629943E-4</c:v>
                </c:pt>
                <c:pt idx="585">
                  <c:v>5.3212764182629943E-4</c:v>
                </c:pt>
                <c:pt idx="586">
                  <c:v>1.0412852083965039E-3</c:v>
                </c:pt>
                <c:pt idx="587">
                  <c:v>4.5408703128120564E-4</c:v>
                </c:pt>
                <c:pt idx="588">
                  <c:v>1.0950222499248599E-3</c:v>
                </c:pt>
                <c:pt idx="589">
                  <c:v>1.030080880024908E-3</c:v>
                </c:pt>
                <c:pt idx="590">
                  <c:v>2.0342496175696726E-4</c:v>
                </c:pt>
                <c:pt idx="591">
                  <c:v>5.7046298812734762E-4</c:v>
                </c:pt>
                <c:pt idx="592">
                  <c:v>9.477201889506251E-4</c:v>
                </c:pt>
                <c:pt idx="593">
                  <c:v>4.100582119121567E-4</c:v>
                </c:pt>
                <c:pt idx="594">
                  <c:v>1.493295771888769E-3</c:v>
                </c:pt>
                <c:pt idx="595">
                  <c:v>5.9559778897710349E-4</c:v>
                </c:pt>
                <c:pt idx="596">
                  <c:v>4.3196520760756208E-4</c:v>
                </c:pt>
                <c:pt idx="597">
                  <c:v>1.2655452310632294E-3</c:v>
                </c:pt>
                <c:pt idx="598">
                  <c:v>1.8836629249616452E-3</c:v>
                </c:pt>
                <c:pt idx="599">
                  <c:v>8.6147921560480534E-4</c:v>
                </c:pt>
                <c:pt idx="600">
                  <c:v>1.475740790600033E-3</c:v>
                </c:pt>
                <c:pt idx="601">
                  <c:v>8.2349710155381231E-4</c:v>
                </c:pt>
                <c:pt idx="602">
                  <c:v>4.9195168652576117E-4</c:v>
                </c:pt>
                <c:pt idx="603">
                  <c:v>3.1787899897123316E-4</c:v>
                </c:pt>
                <c:pt idx="604">
                  <c:v>3.6090703262437189E-4</c:v>
                </c:pt>
                <c:pt idx="605">
                  <c:v>7.1566604662157466E-4</c:v>
                </c:pt>
                <c:pt idx="606">
                  <c:v>7.1566604662157466E-4</c:v>
                </c:pt>
                <c:pt idx="607">
                  <c:v>5.45440880224552E-4</c:v>
                </c:pt>
                <c:pt idx="608">
                  <c:v>5.7631053271559821E-4</c:v>
                </c:pt>
                <c:pt idx="609">
                  <c:v>1.4240192571238343E-3</c:v>
                </c:pt>
                <c:pt idx="610">
                  <c:v>4.0897320186793033E-4</c:v>
                </c:pt>
                <c:pt idx="611">
                  <c:v>1.0750497195840579E-3</c:v>
                </c:pt>
                <c:pt idx="612">
                  <c:v>4.0836908396732746E-4</c:v>
                </c:pt>
                <c:pt idx="613">
                  <c:v>1.1749203991064387E-3</c:v>
                </c:pt>
                <c:pt idx="614">
                  <c:v>7.7996723188670982E-4</c:v>
                </c:pt>
                <c:pt idx="615">
                  <c:v>5.8249064827684558E-4</c:v>
                </c:pt>
                <c:pt idx="616">
                  <c:v>1.754252503235851E-4</c:v>
                </c:pt>
                <c:pt idx="617">
                  <c:v>7.2959253865763308E-4</c:v>
                </c:pt>
                <c:pt idx="618">
                  <c:v>6.7547143693331871E-4</c:v>
                </c:pt>
                <c:pt idx="619">
                  <c:v>3.0438034388675494E-4</c:v>
                </c:pt>
                <c:pt idx="620">
                  <c:v>6.1661823826467815E-4</c:v>
                </c:pt>
                <c:pt idx="621">
                  <c:v>1.5742197815786986E-3</c:v>
                </c:pt>
                <c:pt idx="622">
                  <c:v>2.3362146168739301E-4</c:v>
                </c:pt>
                <c:pt idx="623">
                  <c:v>1.0552930490344598E-3</c:v>
                </c:pt>
                <c:pt idx="624">
                  <c:v>5.119120490781762E-4</c:v>
                </c:pt>
                <c:pt idx="625">
                  <c:v>5.119120490781762E-4</c:v>
                </c:pt>
                <c:pt idx="626">
                  <c:v>1.5466346759717559E-4</c:v>
                </c:pt>
                <c:pt idx="627">
                  <c:v>1.3987463871616016E-4</c:v>
                </c:pt>
                <c:pt idx="628">
                  <c:v>1.8320346682245278E-3</c:v>
                </c:pt>
                <c:pt idx="629">
                  <c:v>1.0736573047436357E-3</c:v>
                </c:pt>
                <c:pt idx="630">
                  <c:v>1.760661635035551E-3</c:v>
                </c:pt>
                <c:pt idx="631">
                  <c:v>3.8502047795010508E-4</c:v>
                </c:pt>
                <c:pt idx="632">
                  <c:v>5.9553122339551373E-4</c:v>
                </c:pt>
                <c:pt idx="633">
                  <c:v>4.2110416647128841E-4</c:v>
                </c:pt>
                <c:pt idx="634">
                  <c:v>1.0165184689396221E-3</c:v>
                </c:pt>
                <c:pt idx="635">
                  <c:v>1.0165184689396221E-3</c:v>
                </c:pt>
                <c:pt idx="636">
                  <c:v>5.699577420883715E-4</c:v>
                </c:pt>
                <c:pt idx="637">
                  <c:v>2.7225059085420446E-4</c:v>
                </c:pt>
                <c:pt idx="638">
                  <c:v>7.5745615125102179E-4</c:v>
                </c:pt>
                <c:pt idx="639">
                  <c:v>6.364145487087647E-4</c:v>
                </c:pt>
                <c:pt idx="640">
                  <c:v>8.9146641578662089E-4</c:v>
                </c:pt>
                <c:pt idx="641">
                  <c:v>8.9146641578662089E-4</c:v>
                </c:pt>
                <c:pt idx="642">
                  <c:v>8.9146641578662089E-4</c:v>
                </c:pt>
                <c:pt idx="643">
                  <c:v>4.5202190437085591E-4</c:v>
                </c:pt>
                <c:pt idx="644">
                  <c:v>1.2124874197107427E-3</c:v>
                </c:pt>
                <c:pt idx="645">
                  <c:v>6.0227931164889273E-4</c:v>
                </c:pt>
                <c:pt idx="646">
                  <c:v>6.4953116733569029E-4</c:v>
                </c:pt>
                <c:pt idx="647">
                  <c:v>3.0491022458758858E-4</c:v>
                </c:pt>
                <c:pt idx="648">
                  <c:v>6.4953116733569029E-4</c:v>
                </c:pt>
                <c:pt idx="649">
                  <c:v>5.6611579253102243E-4</c:v>
                </c:pt>
                <c:pt idx="650">
                  <c:v>3.6093529820813977E-4</c:v>
                </c:pt>
                <c:pt idx="651">
                  <c:v>1.054692714877771E-3</c:v>
                </c:pt>
                <c:pt idx="652">
                  <c:v>5.2751811402846206E-4</c:v>
                </c:pt>
                <c:pt idx="653">
                  <c:v>9.0331218789634234E-4</c:v>
                </c:pt>
                <c:pt idx="654">
                  <c:v>4.3071673648168124E-4</c:v>
                </c:pt>
                <c:pt idx="655">
                  <c:v>1.7113889794578667E-4</c:v>
                </c:pt>
                <c:pt idx="656">
                  <c:v>5.7347446105563077E-4</c:v>
                </c:pt>
                <c:pt idx="657">
                  <c:v>7.5166175725137991E-4</c:v>
                </c:pt>
                <c:pt idx="658">
                  <c:v>1.3852281797135599E-3</c:v>
                </c:pt>
                <c:pt idx="659">
                  <c:v>1.2620496145295153E-4</c:v>
                </c:pt>
                <c:pt idx="660">
                  <c:v>1.6668323136330909E-4</c:v>
                </c:pt>
                <c:pt idx="661">
                  <c:v>2.4120048625527173E-4</c:v>
                </c:pt>
                <c:pt idx="662">
                  <c:v>3.6314632837498471E-4</c:v>
                </c:pt>
                <c:pt idx="663">
                  <c:v>3.6314632837498471E-4</c:v>
                </c:pt>
                <c:pt idx="664">
                  <c:v>1.326245347640589E-3</c:v>
                </c:pt>
                <c:pt idx="665">
                  <c:v>1.0901544523314968E-4</c:v>
                </c:pt>
                <c:pt idx="666">
                  <c:v>1.0901544523314968E-4</c:v>
                </c:pt>
                <c:pt idx="667">
                  <c:v>4.1246963563805949E-4</c:v>
                </c:pt>
                <c:pt idx="668">
                  <c:v>1.0560513838395328E-3</c:v>
                </c:pt>
                <c:pt idx="669">
                  <c:v>1.0560513838395328E-3</c:v>
                </c:pt>
                <c:pt idx="670">
                  <c:v>6.8183929734896799E-4</c:v>
                </c:pt>
                <c:pt idx="671">
                  <c:v>5.4356718500076949E-4</c:v>
                </c:pt>
                <c:pt idx="672">
                  <c:v>5.8836564581325355E-4</c:v>
                </c:pt>
                <c:pt idx="673">
                  <c:v>8.1214163773646927E-4</c:v>
                </c:pt>
                <c:pt idx="674">
                  <c:v>8.700078696778986E-4</c:v>
                </c:pt>
                <c:pt idx="675">
                  <c:v>1.2450840678769647E-3</c:v>
                </c:pt>
                <c:pt idx="676">
                  <c:v>1.6674290275572401E-4</c:v>
                </c:pt>
                <c:pt idx="677">
                  <c:v>6.756292808054302E-4</c:v>
                </c:pt>
                <c:pt idx="678">
                  <c:v>3.6620890658473288E-4</c:v>
                </c:pt>
                <c:pt idx="679">
                  <c:v>5.5164899775229188E-4</c:v>
                </c:pt>
                <c:pt idx="680">
                  <c:v>9.768598603931292E-4</c:v>
                </c:pt>
                <c:pt idx="681">
                  <c:v>5.0358433315674531E-4</c:v>
                </c:pt>
                <c:pt idx="682">
                  <c:v>9.7119434381631167E-4</c:v>
                </c:pt>
                <c:pt idx="683">
                  <c:v>1.144785951576098E-3</c:v>
                </c:pt>
                <c:pt idx="684">
                  <c:v>3.9007474714540828E-4</c:v>
                </c:pt>
                <c:pt idx="685">
                  <c:v>9.9141371596044329E-4</c:v>
                </c:pt>
                <c:pt idx="686">
                  <c:v>2.3974000494164953E-4</c:v>
                </c:pt>
                <c:pt idx="687">
                  <c:v>2.3974000494164953E-4</c:v>
                </c:pt>
                <c:pt idx="688">
                  <c:v>1.1080951272454198E-4</c:v>
                </c:pt>
                <c:pt idx="689">
                  <c:v>3.1162396512442094E-4</c:v>
                </c:pt>
                <c:pt idx="690">
                  <c:v>9.5923257836352978E-4</c:v>
                </c:pt>
                <c:pt idx="691">
                  <c:v>2.7922773523625941E-4</c:v>
                </c:pt>
                <c:pt idx="692">
                  <c:v>8.9267341266252359E-4</c:v>
                </c:pt>
                <c:pt idx="693">
                  <c:v>1.355088150716124E-3</c:v>
                </c:pt>
                <c:pt idx="694">
                  <c:v>4.0149538574116815E-4</c:v>
                </c:pt>
                <c:pt idx="695">
                  <c:v>4.0149538574116815E-4</c:v>
                </c:pt>
                <c:pt idx="696">
                  <c:v>9.3592499712961009E-4</c:v>
                </c:pt>
                <c:pt idx="697">
                  <c:v>9.3119686428447994E-4</c:v>
                </c:pt>
                <c:pt idx="698">
                  <c:v>1.1463123712870124E-4</c:v>
                </c:pt>
                <c:pt idx="699">
                  <c:v>1.035028686803275E-3</c:v>
                </c:pt>
                <c:pt idx="700">
                  <c:v>1.3846299540011136E-3</c:v>
                </c:pt>
                <c:pt idx="701">
                  <c:v>4.1283251320934234E-4</c:v>
                </c:pt>
                <c:pt idx="702">
                  <c:v>1.0811834101157906E-3</c:v>
                </c:pt>
                <c:pt idx="703">
                  <c:v>5.7992023743595441E-4</c:v>
                </c:pt>
                <c:pt idx="704">
                  <c:v>8.9003154185709208E-4</c:v>
                </c:pt>
                <c:pt idx="705">
                  <c:v>1.0656067161237564E-3</c:v>
                </c:pt>
                <c:pt idx="706">
                  <c:v>4.7994781338481837E-4</c:v>
                </c:pt>
                <c:pt idx="707">
                  <c:v>1.0656067161237564E-3</c:v>
                </c:pt>
                <c:pt idx="708">
                  <c:v>1.6943854557512582E-3</c:v>
                </c:pt>
                <c:pt idx="709">
                  <c:v>3.1899276335784973E-4</c:v>
                </c:pt>
                <c:pt idx="710">
                  <c:v>1.2870364595255705E-4</c:v>
                </c:pt>
                <c:pt idx="711">
                  <c:v>4.8963205823629842E-4</c:v>
                </c:pt>
                <c:pt idx="712">
                  <c:v>2.8771724443566859E-4</c:v>
                </c:pt>
                <c:pt idx="713">
                  <c:v>7.4307084636395133E-5</c:v>
                </c:pt>
                <c:pt idx="714">
                  <c:v>2.4917044278814594E-4</c:v>
                </c:pt>
                <c:pt idx="715">
                  <c:v>4.2403380093989588E-4</c:v>
                </c:pt>
                <c:pt idx="716">
                  <c:v>5.9889715909164625E-4</c:v>
                </c:pt>
                <c:pt idx="717">
                  <c:v>1.4710995734610662E-3</c:v>
                </c:pt>
                <c:pt idx="718">
                  <c:v>7.0760416263629454E-4</c:v>
                </c:pt>
                <c:pt idx="719">
                  <c:v>8.2419145044543458E-5</c:v>
                </c:pt>
                <c:pt idx="720">
                  <c:v>1.084220044546085E-4</c:v>
                </c:pt>
                <c:pt idx="721">
                  <c:v>6.152827707929312E-4</c:v>
                </c:pt>
                <c:pt idx="722">
                  <c:v>7.0455312924283791E-5</c:v>
                </c:pt>
                <c:pt idx="723">
                  <c:v>5.0867145206052794E-4</c:v>
                </c:pt>
                <c:pt idx="724">
                  <c:v>3.5968503314800756E-4</c:v>
                </c:pt>
                <c:pt idx="725">
                  <c:v>5.6082118452180189E-5</c:v>
                </c:pt>
                <c:pt idx="726">
                  <c:v>3.5968503314800756E-4</c:v>
                </c:pt>
                <c:pt idx="727">
                  <c:v>2.0788357580009409E-4</c:v>
                </c:pt>
                <c:pt idx="728">
                  <c:v>2.0788357580009409E-4</c:v>
                </c:pt>
                <c:pt idx="729">
                  <c:v>6.7008979339534293E-5</c:v>
                </c:pt>
                <c:pt idx="730">
                  <c:v>1.1803713080582848E-3</c:v>
                </c:pt>
                <c:pt idx="731">
                  <c:v>7.6443645768091168E-5</c:v>
                </c:pt>
                <c:pt idx="732">
                  <c:v>7.5396407155794011E-4</c:v>
                </c:pt>
                <c:pt idx="733">
                  <c:v>7.688549792440704E-4</c:v>
                </c:pt>
                <c:pt idx="734">
                  <c:v>2.6407743513795837E-4</c:v>
                </c:pt>
                <c:pt idx="735">
                  <c:v>5.5400750395187786E-4</c:v>
                </c:pt>
                <c:pt idx="736">
                  <c:v>4.8781714882897365E-5</c:v>
                </c:pt>
                <c:pt idx="737">
                  <c:v>5.5400750395187786E-4</c:v>
                </c:pt>
                <c:pt idx="738">
                  <c:v>1.0419214653282598E-3</c:v>
                </c:pt>
                <c:pt idx="739">
                  <c:v>6.8684381494345725E-4</c:v>
                </c:pt>
                <c:pt idx="740">
                  <c:v>2.016770792927512E-3</c:v>
                </c:pt>
                <c:pt idx="741">
                  <c:v>1.2852329739716896E-3</c:v>
                </c:pt>
                <c:pt idx="742">
                  <c:v>1.1346374974129459E-3</c:v>
                </c:pt>
                <c:pt idx="743">
                  <c:v>5.7417578548993493E-4</c:v>
                </c:pt>
                <c:pt idx="744">
                  <c:v>2.2192393374980768E-4</c:v>
                </c:pt>
                <c:pt idx="745">
                  <c:v>1.2786794889701886E-3</c:v>
                </c:pt>
                <c:pt idx="746">
                  <c:v>3.8985436645917445E-4</c:v>
                </c:pt>
                <c:pt idx="747">
                  <c:v>1.5083611550886044E-3</c:v>
                </c:pt>
                <c:pt idx="748">
                  <c:v>4.3140886674107939E-5</c:v>
                </c:pt>
                <c:pt idx="749">
                  <c:v>4.3140886674107939E-5</c:v>
                </c:pt>
                <c:pt idx="750">
                  <c:v>6.5982246833027648E-4</c:v>
                </c:pt>
                <c:pt idx="751">
                  <c:v>4.3353539114812222E-4</c:v>
                </c:pt>
                <c:pt idx="752">
                  <c:v>4.3353539114812222E-4</c:v>
                </c:pt>
                <c:pt idx="753">
                  <c:v>1.5139690151865131E-3</c:v>
                </c:pt>
                <c:pt idx="754">
                  <c:v>1.1891098454552707E-3</c:v>
                </c:pt>
                <c:pt idx="755">
                  <c:v>4.447957981298426E-4</c:v>
                </c:pt>
                <c:pt idx="756">
                  <c:v>2.4069805803676172E-4</c:v>
                </c:pt>
                <c:pt idx="757">
                  <c:v>1.0642406062250122E-3</c:v>
                </c:pt>
                <c:pt idx="758">
                  <c:v>8.7682029717731568E-4</c:v>
                </c:pt>
                <c:pt idx="759">
                  <c:v>2.4528806084109017E-4</c:v>
                </c:pt>
                <c:pt idx="760">
                  <c:v>5.7141597564043653E-4</c:v>
                </c:pt>
                <c:pt idx="761">
                  <c:v>4.6655919039789717E-4</c:v>
                </c:pt>
                <c:pt idx="762">
                  <c:v>3.3091035236019247E-5</c:v>
                </c:pt>
                <c:pt idx="763">
                  <c:v>3.2990716735525872E-4</c:v>
                </c:pt>
                <c:pt idx="764">
                  <c:v>9.4292371124203155E-4</c:v>
                </c:pt>
                <c:pt idx="765">
                  <c:v>2.3398895411872031E-5</c:v>
                </c:pt>
                <c:pt idx="766">
                  <c:v>3.2990716735525872E-4</c:v>
                </c:pt>
                <c:pt idx="767">
                  <c:v>1.7665303138356581E-4</c:v>
                </c:pt>
                <c:pt idx="768">
                  <c:v>6.3641543929864497E-4</c:v>
                </c:pt>
                <c:pt idx="769">
                  <c:v>1.7665303138356581E-4</c:v>
                </c:pt>
                <c:pt idx="770">
                  <c:v>6.3641543929864497E-4</c:v>
                </c:pt>
                <c:pt idx="771">
                  <c:v>1.910562112023983E-3</c:v>
                </c:pt>
                <c:pt idx="772">
                  <c:v>4.3528727450575181E-5</c:v>
                </c:pt>
                <c:pt idx="773">
                  <c:v>3.1688190159917962E-4</c:v>
                </c:pt>
                <c:pt idx="774">
                  <c:v>3.4464822291547202E-4</c:v>
                </c:pt>
                <c:pt idx="775">
                  <c:v>5.0634459464133719E-4</c:v>
                </c:pt>
                <c:pt idx="776">
                  <c:v>5.0634459464133719E-4</c:v>
                </c:pt>
                <c:pt idx="777">
                  <c:v>6.9824928684350963E-4</c:v>
                </c:pt>
                <c:pt idx="778">
                  <c:v>3.5881090913003968E-4</c:v>
                </c:pt>
                <c:pt idx="779">
                  <c:v>1.937253141657061E-5</c:v>
                </c:pt>
                <c:pt idx="780">
                  <c:v>1.2536566535613822E-3</c:v>
                </c:pt>
                <c:pt idx="781">
                  <c:v>9.0459319093869994E-4</c:v>
                </c:pt>
                <c:pt idx="782">
                  <c:v>7.5507510006389642E-4</c:v>
                </c:pt>
                <c:pt idx="783">
                  <c:v>1.3770683045989955E-3</c:v>
                </c:pt>
                <c:pt idx="784">
                  <c:v>1.1655187527466666E-3</c:v>
                </c:pt>
                <c:pt idx="785">
                  <c:v>2.1214920522188117E-4</c:v>
                </c:pt>
                <c:pt idx="786">
                  <c:v>6.0934008534731156E-4</c:v>
                </c:pt>
                <c:pt idx="787">
                  <c:v>8.7498286086728182E-4</c:v>
                </c:pt>
                <c:pt idx="788">
                  <c:v>1.7316348652299488E-3</c:v>
                </c:pt>
                <c:pt idx="789">
                  <c:v>1.0382948404612834E-3</c:v>
                </c:pt>
                <c:pt idx="790">
                  <c:v>6.2793385181551808E-4</c:v>
                </c:pt>
                <c:pt idx="791">
                  <c:v>1.2434753347841661E-3</c:v>
                </c:pt>
                <c:pt idx="792">
                  <c:v>1.0990779351945925E-3</c:v>
                </c:pt>
                <c:pt idx="793">
                  <c:v>8.4762979246444728E-6</c:v>
                </c:pt>
                <c:pt idx="794">
                  <c:v>2.4299527072327992E-4</c:v>
                </c:pt>
                <c:pt idx="795">
                  <c:v>1.0318996625784242E-3</c:v>
                </c:pt>
                <c:pt idx="796">
                  <c:v>4.9887820115414273E-4</c:v>
                </c:pt>
                <c:pt idx="797">
                  <c:v>1.0909315465393343E-3</c:v>
                </c:pt>
                <c:pt idx="798">
                  <c:v>9.0948544670791699E-4</c:v>
                </c:pt>
                <c:pt idx="799">
                  <c:v>8.8645676086587842E-4</c:v>
                </c:pt>
                <c:pt idx="800">
                  <c:v>-1.1917574363221658E-5</c:v>
                </c:pt>
                <c:pt idx="801">
                  <c:v>-1.1561745388403988E-5</c:v>
                </c:pt>
                <c:pt idx="802">
                  <c:v>9.5386640309603446E-4</c:v>
                </c:pt>
                <c:pt idx="803">
                  <c:v>1.754964398986889E-4</c:v>
                </c:pt>
                <c:pt idx="804">
                  <c:v>3.6141449625531506E-4</c:v>
                </c:pt>
                <c:pt idx="805">
                  <c:v>-1.0421616457937256E-5</c:v>
                </c:pt>
                <c:pt idx="806">
                  <c:v>-1.0421616457937256E-5</c:v>
                </c:pt>
                <c:pt idx="807">
                  <c:v>8.4551219744978209E-4</c:v>
                </c:pt>
                <c:pt idx="808">
                  <c:v>1.5295911496845992E-3</c:v>
                </c:pt>
                <c:pt idx="809">
                  <c:v>9.6922517128075498E-4</c:v>
                </c:pt>
                <c:pt idx="810">
                  <c:v>-9.1403622885760216E-6</c:v>
                </c:pt>
                <c:pt idx="811">
                  <c:v>1.5392055997297933E-4</c:v>
                </c:pt>
                <c:pt idx="812">
                  <c:v>9.6922517128075498E-4</c:v>
                </c:pt>
                <c:pt idx="813">
                  <c:v>4.5540821150144898E-4</c:v>
                </c:pt>
                <c:pt idx="814">
                  <c:v>4.5540821150144898E-4</c:v>
                </c:pt>
                <c:pt idx="815">
                  <c:v>6.1010138501569971E-4</c:v>
                </c:pt>
                <c:pt idx="816">
                  <c:v>4.5174316952355286E-4</c:v>
                </c:pt>
                <c:pt idx="817">
                  <c:v>4.171241322685525E-4</c:v>
                </c:pt>
                <c:pt idx="818">
                  <c:v>3.7939014374472778E-4</c:v>
                </c:pt>
                <c:pt idx="819">
                  <c:v>7.6758794827017432E-4</c:v>
                </c:pt>
                <c:pt idx="820">
                  <c:v>-3.6139388195447712E-5</c:v>
                </c:pt>
                <c:pt idx="821">
                  <c:v>-3.6139388195447712E-5</c:v>
                </c:pt>
                <c:pt idx="822">
                  <c:v>-3.6690084243388987E-5</c:v>
                </c:pt>
                <c:pt idx="823">
                  <c:v>5.0224191671822786E-4</c:v>
                </c:pt>
                <c:pt idx="824">
                  <c:v>1.3419990701987392E-4</c:v>
                </c:pt>
                <c:pt idx="825">
                  <c:v>4.7882084976797563E-4</c:v>
                </c:pt>
                <c:pt idx="826">
                  <c:v>4.0983047480699529E-4</c:v>
                </c:pt>
                <c:pt idx="827">
                  <c:v>1.2537975973394232E-4</c:v>
                </c:pt>
                <c:pt idx="828">
                  <c:v>-3.9034388405044746E-5</c:v>
                </c:pt>
                <c:pt idx="829">
                  <c:v>1.7134560276807383E-3</c:v>
                </c:pt>
                <c:pt idx="830">
                  <c:v>6.2422577931116915E-4</c:v>
                </c:pt>
                <c:pt idx="831">
                  <c:v>3.9749876773191627E-4</c:v>
                </c:pt>
                <c:pt idx="832">
                  <c:v>1.4887127407560573E-3</c:v>
                </c:pt>
                <c:pt idx="833">
                  <c:v>4.2820308547157149E-4</c:v>
                </c:pt>
                <c:pt idx="834">
                  <c:v>2.7208413828260945E-4</c:v>
                </c:pt>
                <c:pt idx="835">
                  <c:v>2.7208413828260945E-4</c:v>
                </c:pt>
                <c:pt idx="836">
                  <c:v>1.2087978214163808E-3</c:v>
                </c:pt>
                <c:pt idx="837">
                  <c:v>7.7197075628326851E-4</c:v>
                </c:pt>
                <c:pt idx="838">
                  <c:v>-5.9878684756282247E-5</c:v>
                </c:pt>
                <c:pt idx="839">
                  <c:v>9.4969538424686693E-4</c:v>
                </c:pt>
                <c:pt idx="840">
                  <c:v>2.6363413650495448E-4</c:v>
                </c:pt>
                <c:pt idx="841">
                  <c:v>6.5993234847873828E-4</c:v>
                </c:pt>
                <c:pt idx="842">
                  <c:v>4.6565876853768475E-4</c:v>
                </c:pt>
                <c:pt idx="843">
                  <c:v>1.6417807721049891E-4</c:v>
                </c:pt>
                <c:pt idx="844">
                  <c:v>7.1970974144459909E-4</c:v>
                </c:pt>
                <c:pt idx="845">
                  <c:v>2.013915662377715E-4</c:v>
                </c:pt>
                <c:pt idx="846">
                  <c:v>9.7653788479085926E-4</c:v>
                </c:pt>
                <c:pt idx="847">
                  <c:v>4.2126634642141022E-4</c:v>
                </c:pt>
                <c:pt idx="848">
                  <c:v>1.4304052523362231E-4</c:v>
                </c:pt>
                <c:pt idx="849">
                  <c:v>8.084010228139463E-4</c:v>
                </c:pt>
                <c:pt idx="850">
                  <c:v>6.6005667114606387E-4</c:v>
                </c:pt>
                <c:pt idx="851">
                  <c:v>2.9788029024026079E-4</c:v>
                </c:pt>
                <c:pt idx="852">
                  <c:v>4.0946960601482684E-4</c:v>
                </c:pt>
                <c:pt idx="853">
                  <c:v>7.8256329693453469E-4</c:v>
                </c:pt>
                <c:pt idx="854">
                  <c:v>-8.0274000779287195E-5</c:v>
                </c:pt>
                <c:pt idx="855">
                  <c:v>1.0737746717030664E-4</c:v>
                </c:pt>
                <c:pt idx="856">
                  <c:v>6.2815229044966485E-4</c:v>
                </c:pt>
                <c:pt idx="857">
                  <c:v>-6.6214140589479714E-5</c:v>
                </c:pt>
                <c:pt idx="858">
                  <c:v>-6.6214140589479714E-5</c:v>
                </c:pt>
                <c:pt idx="859">
                  <c:v>4.5456068268987892E-4</c:v>
                </c:pt>
                <c:pt idx="860">
                  <c:v>2.2679034989110409E-4</c:v>
                </c:pt>
                <c:pt idx="861">
                  <c:v>-1.0822089220352766E-4</c:v>
                </c:pt>
                <c:pt idx="862">
                  <c:v>9.3121851261270981E-4</c:v>
                </c:pt>
                <c:pt idx="863">
                  <c:v>1.1918166840798683E-4</c:v>
                </c:pt>
                <c:pt idx="864">
                  <c:v>2.6306775148450773E-4</c:v>
                </c:pt>
                <c:pt idx="865">
                  <c:v>2.6306775148450773E-4</c:v>
                </c:pt>
                <c:pt idx="866">
                  <c:v>-6.8444901955740751E-5</c:v>
                </c:pt>
                <c:pt idx="867">
                  <c:v>2.6306775148450773E-4</c:v>
                </c:pt>
                <c:pt idx="868">
                  <c:v>1.7053380151937532E-3</c:v>
                </c:pt>
                <c:pt idx="869">
                  <c:v>1.4716280460533738E-4</c:v>
                </c:pt>
                <c:pt idx="870">
                  <c:v>-1.3940515319393713E-4</c:v>
                </c:pt>
                <c:pt idx="871">
                  <c:v>5.0738033370952267E-4</c:v>
                </c:pt>
                <c:pt idx="872">
                  <c:v>3.0679181185240762E-4</c:v>
                </c:pt>
                <c:pt idx="873">
                  <c:v>1.2663588356805647E-3</c:v>
                </c:pt>
                <c:pt idx="874">
                  <c:v>9.6831179256729946E-4</c:v>
                </c:pt>
                <c:pt idx="875">
                  <c:v>1.0134069002053466E-3</c:v>
                </c:pt>
                <c:pt idx="876">
                  <c:v>4.0152325695999884E-4</c:v>
                </c:pt>
                <c:pt idx="877">
                  <c:v>2.4399143982177865E-4</c:v>
                </c:pt>
                <c:pt idx="878">
                  <c:v>2.4399143982177865E-4</c:v>
                </c:pt>
                <c:pt idx="879">
                  <c:v>8.851467240316227E-4</c:v>
                </c:pt>
                <c:pt idx="880">
                  <c:v>1.2379684344133654E-3</c:v>
                </c:pt>
                <c:pt idx="881">
                  <c:v>1.8441291513617781E-3</c:v>
                </c:pt>
                <c:pt idx="882">
                  <c:v>4.9383929798550372E-4</c:v>
                </c:pt>
                <c:pt idx="883">
                  <c:v>1.0894595909760559E-3</c:v>
                </c:pt>
                <c:pt idx="884">
                  <c:v>1.1239540754854112E-3</c:v>
                </c:pt>
                <c:pt idx="885">
                  <c:v>1.9747652704289829E-4</c:v>
                </c:pt>
                <c:pt idx="886">
                  <c:v>3.5337296580187881E-4</c:v>
                </c:pt>
                <c:pt idx="887">
                  <c:v>9.4759862551370942E-4</c:v>
                </c:pt>
                <c:pt idx="888">
                  <c:v>7.3708788006830077E-4</c:v>
                </c:pt>
                <c:pt idx="889">
                  <c:v>2.7372152231011962E-4</c:v>
                </c:pt>
                <c:pt idx="890">
                  <c:v>2.2349268709254523E-4</c:v>
                </c:pt>
                <c:pt idx="891">
                  <c:v>6.7005341394379546E-4</c:v>
                </c:pt>
                <c:pt idx="892">
                  <c:v>2.2349268709254523E-4</c:v>
                </c:pt>
                <c:pt idx="893">
                  <c:v>6.2723481431049919E-4</c:v>
                </c:pt>
                <c:pt idx="894">
                  <c:v>6.2723481431049919E-4</c:v>
                </c:pt>
                <c:pt idx="895">
                  <c:v>1.2200902524151869E-4</c:v>
                </c:pt>
                <c:pt idx="896">
                  <c:v>9.6575074239419953E-5</c:v>
                </c:pt>
                <c:pt idx="897">
                  <c:v>7.0886829451866215E-4</c:v>
                </c:pt>
                <c:pt idx="898">
                  <c:v>7.9104973685751537E-4</c:v>
                </c:pt>
                <c:pt idx="899">
                  <c:v>6.090722196086043E-4</c:v>
                </c:pt>
                <c:pt idx="900">
                  <c:v>7.8040581302108651E-4</c:v>
                </c:pt>
                <c:pt idx="901">
                  <c:v>4.306790967175862E-4</c:v>
                </c:pt>
                <c:pt idx="902">
                  <c:v>8.7700988484900547E-4</c:v>
                </c:pt>
                <c:pt idx="903">
                  <c:v>-1.2477653255404605E-4</c:v>
                </c:pt>
                <c:pt idx="904">
                  <c:v>2.3678621522629285E-4</c:v>
                </c:pt>
                <c:pt idx="905">
                  <c:v>4.5831883901854527E-4</c:v>
                </c:pt>
                <c:pt idx="906">
                  <c:v>7.7067663873629354E-5</c:v>
                </c:pt>
                <c:pt idx="907">
                  <c:v>-1.135579236988286E-4</c:v>
                </c:pt>
                <c:pt idx="908">
                  <c:v>7.7067663873629354E-5</c:v>
                </c:pt>
                <c:pt idx="909">
                  <c:v>2.6769325144608731E-4</c:v>
                </c:pt>
                <c:pt idx="910">
                  <c:v>1.2006778162757985E-3</c:v>
                </c:pt>
                <c:pt idx="911">
                  <c:v>3.0605742118073719E-4</c:v>
                </c:pt>
                <c:pt idx="912">
                  <c:v>9.8034933178495773E-4</c:v>
                </c:pt>
                <c:pt idx="913">
                  <c:v>4.3341385114681916E-4</c:v>
                </c:pt>
                <c:pt idx="914">
                  <c:v>8.0045187751719908E-4</c:v>
                </c:pt>
                <c:pt idx="915">
                  <c:v>6.9321166043684432E-4</c:v>
                </c:pt>
                <c:pt idx="916">
                  <c:v>2.164152779493664E-4</c:v>
                </c:pt>
                <c:pt idx="917">
                  <c:v>5.7483150453540351E-5</c:v>
                </c:pt>
                <c:pt idx="918">
                  <c:v>2.164152779493664E-4</c:v>
                </c:pt>
                <c:pt idx="919">
                  <c:v>3.7534740544519223E-4</c:v>
                </c:pt>
                <c:pt idx="920">
                  <c:v>1.6029768560703482E-3</c:v>
                </c:pt>
                <c:pt idx="921">
                  <c:v>1.0331863572143624E-4</c:v>
                </c:pt>
                <c:pt idx="922">
                  <c:v>-1.6844934555866088E-4</c:v>
                </c:pt>
                <c:pt idx="923">
                  <c:v>5.9463395898709959E-4</c:v>
                </c:pt>
                <c:pt idx="924">
                  <c:v>3.7141289882720906E-4</c:v>
                </c:pt>
                <c:pt idx="925">
                  <c:v>2.626285793808727E-4</c:v>
                </c:pt>
                <c:pt idx="926">
                  <c:v>1.0570103396317343E-3</c:v>
                </c:pt>
                <c:pt idx="927">
                  <c:v>1.0739756354416516E-3</c:v>
                </c:pt>
                <c:pt idx="928">
                  <c:v>2.3103767703973278E-4</c:v>
                </c:pt>
                <c:pt idx="929">
                  <c:v>6.2332147482506255E-5</c:v>
                </c:pt>
                <c:pt idx="930">
                  <c:v>9.4608393739335241E-4</c:v>
                </c:pt>
                <c:pt idx="931">
                  <c:v>4.4075484170799997E-5</c:v>
                </c:pt>
                <c:pt idx="932">
                  <c:v>3.447449685783175E-4</c:v>
                </c:pt>
                <c:pt idx="933">
                  <c:v>2.4500483351062169E-4</c:v>
                </c:pt>
                <c:pt idx="934">
                  <c:v>1.2039269155488955E-3</c:v>
                </c:pt>
                <c:pt idx="935">
                  <c:v>8.2035808273358581E-4</c:v>
                </c:pt>
                <c:pt idx="936">
                  <c:v>5.3220417102966839E-5</c:v>
                </c:pt>
                <c:pt idx="937">
                  <c:v>1.2658630748972799E-3</c:v>
                </c:pt>
                <c:pt idx="938">
                  <c:v>5.9979233851560404E-4</c:v>
                </c:pt>
                <c:pt idx="939">
                  <c:v>5.4775057892193562E-4</c:v>
                </c:pt>
                <c:pt idx="940">
                  <c:v>8.8456777163458929E-4</c:v>
                </c:pt>
                <c:pt idx="941">
                  <c:v>5.4775057892193562E-4</c:v>
                </c:pt>
                <c:pt idx="942">
                  <c:v>4.252478985295534E-5</c:v>
                </c:pt>
                <c:pt idx="943">
                  <c:v>-1.2588380650337149E-4</c:v>
                </c:pt>
                <c:pt idx="944">
                  <c:v>1.0593125068936375E-3</c:v>
                </c:pt>
                <c:pt idx="945">
                  <c:v>5.5937718601040956E-4</c:v>
                </c:pt>
                <c:pt idx="946">
                  <c:v>1.3699920228704347E-3</c:v>
                </c:pt>
                <c:pt idx="947">
                  <c:v>5.1313999348848779E-5</c:v>
                </c:pt>
                <c:pt idx="948">
                  <c:v>2.7109366993577919E-4</c:v>
                </c:pt>
                <c:pt idx="949">
                  <c:v>2.2639037313611156E-4</c:v>
                </c:pt>
                <c:pt idx="950">
                  <c:v>8.7467516514511449E-4</c:v>
                </c:pt>
                <c:pt idx="951">
                  <c:v>-1.9410431822903694E-4</c:v>
                </c:pt>
                <c:pt idx="952">
                  <c:v>1.2734439821249599E-3</c:v>
                </c:pt>
                <c:pt idx="953">
                  <c:v>1.0288525987326271E-3</c:v>
                </c:pt>
                <c:pt idx="954">
                  <c:v>2.4093054435112915E-4</c:v>
                </c:pt>
                <c:pt idx="955">
                  <c:v>6.4034660087957393E-4</c:v>
                </c:pt>
                <c:pt idx="956">
                  <c:v>3.1734861397129466E-4</c:v>
                </c:pt>
                <c:pt idx="957">
                  <c:v>-2.5351868066957311E-4</c:v>
                </c:pt>
                <c:pt idx="958">
                  <c:v>-1.856935476733752E-4</c:v>
                </c:pt>
                <c:pt idx="959">
                  <c:v>6.7029587004682192E-4</c:v>
                </c:pt>
                <c:pt idx="960">
                  <c:v>3.4965545531512039E-4</c:v>
                </c:pt>
                <c:pt idx="961">
                  <c:v>-2.5657944862881709E-4</c:v>
                </c:pt>
                <c:pt idx="962">
                  <c:v>5.430612709116764E-4</c:v>
                </c:pt>
                <c:pt idx="963">
                  <c:v>7.3876132125863395E-4</c:v>
                </c:pt>
                <c:pt idx="964">
                  <c:v>-1.481362137343734E-4</c:v>
                </c:pt>
                <c:pt idx="965">
                  <c:v>2.9243293264227983E-5</c:v>
                </c:pt>
                <c:pt idx="966">
                  <c:v>2.96606963163771E-5</c:v>
                </c:pt>
                <c:pt idx="967">
                  <c:v>4.1553326655844312E-4</c:v>
                </c:pt>
                <c:pt idx="968">
                  <c:v>4.9832740880716197E-4</c:v>
                </c:pt>
                <c:pt idx="969">
                  <c:v>2.0775569091963544E-3</c:v>
                </c:pt>
                <c:pt idx="970">
                  <c:v>-2.2427156402054062E-4</c:v>
                </c:pt>
                <c:pt idx="971">
                  <c:v>8.132220160377865E-4</c:v>
                </c:pt>
                <c:pt idx="972">
                  <c:v>1.282069279431004E-3</c:v>
                </c:pt>
                <c:pt idx="973">
                  <c:v>7.0427092480551939E-4</c:v>
                </c:pt>
                <c:pt idx="974">
                  <c:v>1.8665217016654388E-5</c:v>
                </c:pt>
                <c:pt idx="975">
                  <c:v>4.202941218164123E-4</c:v>
                </c:pt>
                <c:pt idx="976">
                  <c:v>1.1327889712203925E-3</c:v>
                </c:pt>
                <c:pt idx="977">
                  <c:v>5.7503480215051451E-4</c:v>
                </c:pt>
                <c:pt idx="978">
                  <c:v>-1.6863742327599056E-4</c:v>
                </c:pt>
                <c:pt idx="979">
                  <c:v>3.5521336529052662E-4</c:v>
                </c:pt>
                <c:pt idx="980">
                  <c:v>1.0340901207174661E-3</c:v>
                </c:pt>
                <c:pt idx="981">
                  <c:v>5.2493255414726159E-4</c:v>
                </c:pt>
                <c:pt idx="982">
                  <c:v>-1.5394420127967743E-4</c:v>
                </c:pt>
                <c:pt idx="983">
                  <c:v>1.3735284984309356E-3</c:v>
                </c:pt>
                <c:pt idx="984">
                  <c:v>7.7311686456617323E-4</c:v>
                </c:pt>
                <c:pt idx="985">
                  <c:v>9.2491832191408669E-4</c:v>
                </c:pt>
                <c:pt idx="986">
                  <c:v>-1.3769187952130811E-4</c:v>
                </c:pt>
                <c:pt idx="987">
                  <c:v>1.4661030884997115E-3</c:v>
                </c:pt>
                <c:pt idx="988">
                  <c:v>-2.1137444825799698E-4</c:v>
                </c:pt>
                <c:pt idx="989">
                  <c:v>2.0750431442554378E-3</c:v>
                </c:pt>
                <c:pt idx="990">
                  <c:v>2.1690704337417482E-4</c:v>
                </c:pt>
                <c:pt idx="991">
                  <c:v>8.512037510257503E-6</c:v>
                </c:pt>
                <c:pt idx="992">
                  <c:v>4.2530204923809148E-4</c:v>
                </c:pt>
                <c:pt idx="993">
                  <c:v>2.1690704337417482E-4</c:v>
                </c:pt>
                <c:pt idx="994">
                  <c:v>9.7678743154980697E-4</c:v>
                </c:pt>
                <c:pt idx="995">
                  <c:v>1.8537444560685456E-3</c:v>
                </c:pt>
                <c:pt idx="996">
                  <c:v>7.6340402792081851E-4</c:v>
                </c:pt>
                <c:pt idx="997">
                  <c:v>7.2643425043189156E-4</c:v>
                </c:pt>
                <c:pt idx="998">
                  <c:v>1.0357390681967581E-6</c:v>
                </c:pt>
                <c:pt idx="999">
                  <c:v>1.6273211079406149E-4</c:v>
                </c:pt>
                <c:pt idx="1000">
                  <c:v>-1.3145856121491405E-6</c:v>
                </c:pt>
                <c:pt idx="1001">
                  <c:v>1.0059290826561619E-3</c:v>
                </c:pt>
                <c:pt idx="1002">
                  <c:v>4.0018464125427238E-4</c:v>
                </c:pt>
                <c:pt idx="1003">
                  <c:v>8.1854324644277821E-4</c:v>
                </c:pt>
                <c:pt idx="1004">
                  <c:v>4.6375066088047727E-4</c:v>
                </c:pt>
                <c:pt idx="1005">
                  <c:v>1.4047255832056516E-3</c:v>
                </c:pt>
                <c:pt idx="1006">
                  <c:v>5.5452283688124139E-4</c:v>
                </c:pt>
                <c:pt idx="1007">
                  <c:v>-6.7952928546051276E-6</c:v>
                </c:pt>
                <c:pt idx="1008">
                  <c:v>4.3580491211375272E-4</c:v>
                </c:pt>
                <c:pt idx="1009">
                  <c:v>4.0597108851919304E-4</c:v>
                </c:pt>
                <c:pt idx="1010">
                  <c:v>-2.2239555276320003E-4</c:v>
                </c:pt>
                <c:pt idx="1011">
                  <c:v>1.0155529579662457E-3</c:v>
                </c:pt>
                <c:pt idx="1012">
                  <c:v>-1.0565470385979873E-5</c:v>
                </c:pt>
                <c:pt idx="1013">
                  <c:v>-1.8158520844468442E-4</c:v>
                </c:pt>
                <c:pt idx="1014">
                  <c:v>-1.0565470385979873E-5</c:v>
                </c:pt>
                <c:pt idx="1015">
                  <c:v>-2.7900344219458726E-4</c:v>
                </c:pt>
                <c:pt idx="1016">
                  <c:v>1.1546913037506802E-3</c:v>
                </c:pt>
                <c:pt idx="1017">
                  <c:v>2.2567261041499687E-4</c:v>
                </c:pt>
                <c:pt idx="1018">
                  <c:v>1.3796993119518015E-4</c:v>
                </c:pt>
                <c:pt idx="1019">
                  <c:v>5.9773233911025964E-4</c:v>
                </c:pt>
                <c:pt idx="1020">
                  <c:v>7.5098647508195298E-4</c:v>
                </c:pt>
                <c:pt idx="1021">
                  <c:v>1.0574947470253396E-3</c:v>
                </c:pt>
                <c:pt idx="1022">
                  <c:v>5.9773233911025964E-4</c:v>
                </c:pt>
                <c:pt idx="1023">
                  <c:v>1.0581393317350084E-3</c:v>
                </c:pt>
                <c:pt idx="1024">
                  <c:v>6.9841841223197742E-4</c:v>
                </c:pt>
                <c:pt idx="1025">
                  <c:v>-2.008838865255999E-4</c:v>
                </c:pt>
                <c:pt idx="1026">
                  <c:v>9.3704694300047672E-4</c:v>
                </c:pt>
                <c:pt idx="1027">
                  <c:v>5.8331353483155688E-4</c:v>
                </c:pt>
                <c:pt idx="1028">
                  <c:v>3.8030432378037635E-4</c:v>
                </c:pt>
                <c:pt idx="1029">
                  <c:v>-2.97579484023619E-5</c:v>
                </c:pt>
                <c:pt idx="1030">
                  <c:v>6.4157002736728568E-4</c:v>
                </c:pt>
                <c:pt idx="1031">
                  <c:v>2.0864116944558373E-4</c:v>
                </c:pt>
                <c:pt idx="1032">
                  <c:v>7.0680051554750751E-4</c:v>
                </c:pt>
                <c:pt idx="1033">
                  <c:v>-4.0438503605378599E-5</c:v>
                </c:pt>
                <c:pt idx="1034">
                  <c:v>1.0183769538501023E-3</c:v>
                </c:pt>
                <c:pt idx="1035">
                  <c:v>5.3429096876312808E-4</c:v>
                </c:pt>
                <c:pt idx="1036">
                  <c:v>1.3658770743835624E-4</c:v>
                </c:pt>
                <c:pt idx="1037">
                  <c:v>6.0352871610259767E-4</c:v>
                </c:pt>
                <c:pt idx="1038">
                  <c:v>8.5458881078524611E-4</c:v>
                </c:pt>
                <c:pt idx="1039">
                  <c:v>1.3106266468972856E-3</c:v>
                </c:pt>
                <c:pt idx="1040">
                  <c:v>1.7564705769484426E-4</c:v>
                </c:pt>
                <c:pt idx="1041">
                  <c:v>3.5333428769841334E-4</c:v>
                </c:pt>
                <c:pt idx="1042">
                  <c:v>-2.3571976755687126E-4</c:v>
                </c:pt>
                <c:pt idx="1043">
                  <c:v>-2.3571976755687126E-4</c:v>
                </c:pt>
                <c:pt idx="1044">
                  <c:v>3.5333428769841334E-4</c:v>
                </c:pt>
                <c:pt idx="1045">
                  <c:v>4.3573409334760191E-4</c:v>
                </c:pt>
                <c:pt idx="1046">
                  <c:v>3.081105322002614E-4</c:v>
                </c:pt>
                <c:pt idx="1047">
                  <c:v>1.3580006082621076E-4</c:v>
                </c:pt>
                <c:pt idx="1048">
                  <c:v>1.3580006082621076E-4</c:v>
                </c:pt>
                <c:pt idx="1049">
                  <c:v>2.2165375354192118E-4</c:v>
                </c:pt>
                <c:pt idx="1050">
                  <c:v>-4.9577948302982882E-5</c:v>
                </c:pt>
                <c:pt idx="1051">
                  <c:v>1.751860218984244E-4</c:v>
                </c:pt>
                <c:pt idx="1052">
                  <c:v>-2.5164564965098881E-4</c:v>
                </c:pt>
                <c:pt idx="1053">
                  <c:v>2.3954175865696743E-3</c:v>
                </c:pt>
                <c:pt idx="1054">
                  <c:v>1.5712593252612253E-3</c:v>
                </c:pt>
                <c:pt idx="1055">
                  <c:v>-5.6648871229505928E-5</c:v>
                </c:pt>
                <c:pt idx="1056">
                  <c:v>2.2122087581422697E-4</c:v>
                </c:pt>
                <c:pt idx="1057">
                  <c:v>3.1653284524427389E-4</c:v>
                </c:pt>
                <c:pt idx="1058">
                  <c:v>1.3544465479137235E-4</c:v>
                </c:pt>
                <c:pt idx="1059">
                  <c:v>-8.8886577924305894E-5</c:v>
                </c:pt>
                <c:pt idx="1060">
                  <c:v>1.4689752269653323E-3</c:v>
                </c:pt>
                <c:pt idx="1061">
                  <c:v>1.354118386767834E-4</c:v>
                </c:pt>
                <c:pt idx="1062">
                  <c:v>7.2933599735373325E-4</c:v>
                </c:pt>
                <c:pt idx="1063">
                  <c:v>7.2933599735373325E-4</c:v>
                </c:pt>
                <c:pt idx="1064">
                  <c:v>8.8402917086798376E-4</c:v>
                </c:pt>
                <c:pt idx="1065">
                  <c:v>-1.9882304373177069E-4</c:v>
                </c:pt>
                <c:pt idx="1066">
                  <c:v>1.1056330329673077E-4</c:v>
                </c:pt>
                <c:pt idx="1067">
                  <c:v>7.2933599735373325E-4</c:v>
                </c:pt>
                <c:pt idx="1068">
                  <c:v>5.3057804411043089E-4</c:v>
                </c:pt>
                <c:pt idx="1069">
                  <c:v>7.2805462772029556E-4</c:v>
                </c:pt>
                <c:pt idx="1070">
                  <c:v>5.3057804411043089E-4</c:v>
                </c:pt>
                <c:pt idx="1071">
                  <c:v>6.8909962834803472E-4</c:v>
                </c:pt>
                <c:pt idx="1072">
                  <c:v>7.6854147330767211E-4</c:v>
                </c:pt>
                <c:pt idx="1073">
                  <c:v>1.1088488075172427E-4</c:v>
                </c:pt>
                <c:pt idx="1074">
                  <c:v>7.6854147330767211E-4</c:v>
                </c:pt>
                <c:pt idx="1075">
                  <c:v>7.6854147330767211E-4</c:v>
                </c:pt>
                <c:pt idx="1076">
                  <c:v>3.4120898173875796E-4</c:v>
                </c:pt>
                <c:pt idx="1077">
                  <c:v>1.7587705072991512E-4</c:v>
                </c:pt>
                <c:pt idx="1078">
                  <c:v>-9.8145996505014793E-5</c:v>
                </c:pt>
                <c:pt idx="1079">
                  <c:v>1.115186293232321E-4</c:v>
                </c:pt>
                <c:pt idx="1080">
                  <c:v>8.0588506036237656E-4</c:v>
                </c:pt>
                <c:pt idx="1081">
                  <c:v>6.3229345260259031E-4</c:v>
                </c:pt>
                <c:pt idx="1082">
                  <c:v>8.0588506036237656E-4</c:v>
                </c:pt>
                <c:pt idx="1083">
                  <c:v>1.4373684389979823E-3</c:v>
                </c:pt>
                <c:pt idx="1084">
                  <c:v>3.5703395851820283E-4</c:v>
                </c:pt>
                <c:pt idx="1085">
                  <c:v>5.7681362910513368E-4</c:v>
                </c:pt>
                <c:pt idx="1086">
                  <c:v>6.7456251925000006E-4</c:v>
                </c:pt>
                <c:pt idx="1087">
                  <c:v>1.1237242504530984E-4</c:v>
                </c:pt>
                <c:pt idx="1088">
                  <c:v>-2.52242881605336E-4</c:v>
                </c:pt>
                <c:pt idx="1089">
                  <c:v>4.7698773169595611E-4</c:v>
                </c:pt>
                <c:pt idx="1090">
                  <c:v>2.9468007837063297E-4</c:v>
                </c:pt>
                <c:pt idx="1091">
                  <c:v>1.1338461081132601E-4</c:v>
                </c:pt>
                <c:pt idx="1092">
                  <c:v>6.8526137352870032E-4</c:v>
                </c:pt>
                <c:pt idx="1093">
                  <c:v>1.4060043320838769E-3</c:v>
                </c:pt>
                <c:pt idx="1094">
                  <c:v>-1.0024423560488086E-4</c:v>
                </c:pt>
                <c:pt idx="1095">
                  <c:v>-3.4026341428103563E-4</c:v>
                </c:pt>
                <c:pt idx="1096">
                  <c:v>1.0217668536827433E-3</c:v>
                </c:pt>
                <c:pt idx="1097">
                  <c:v>9.4075604068989812E-4</c:v>
                </c:pt>
                <c:pt idx="1098">
                  <c:v>-9.6642735463510054E-5</c:v>
                </c:pt>
                <c:pt idx="1099">
                  <c:v>8.655912608875071E-4</c:v>
                </c:pt>
                <c:pt idx="1100">
                  <c:v>-3.2324525088683973E-4</c:v>
                </c:pt>
                <c:pt idx="1101">
                  <c:v>3.9590687986741646E-4</c:v>
                </c:pt>
                <c:pt idx="1102">
                  <c:v>8.3668985489492378E-5</c:v>
                </c:pt>
                <c:pt idx="1103">
                  <c:v>3.9590687986741646E-4</c:v>
                </c:pt>
                <c:pt idx="1104">
                  <c:v>4.2210611535666194E-4</c:v>
                </c:pt>
                <c:pt idx="1105">
                  <c:v>-1.3450018172530328E-4</c:v>
                </c:pt>
                <c:pt idx="1106">
                  <c:v>1.0801453646163734E-3</c:v>
                </c:pt>
                <c:pt idx="1107">
                  <c:v>-2.6212904011171326E-4</c:v>
                </c:pt>
                <c:pt idx="1108">
                  <c:v>-2.6212904011171326E-4</c:v>
                </c:pt>
                <c:pt idx="1109">
                  <c:v>4.5664878924914958E-4</c:v>
                </c:pt>
                <c:pt idx="1110">
                  <c:v>-9.3908250306420742E-5</c:v>
                </c:pt>
                <c:pt idx="1111">
                  <c:v>-2.7742726349161114E-4</c:v>
                </c:pt>
                <c:pt idx="1112">
                  <c:v>2.7312977606395962E-4</c:v>
                </c:pt>
                <c:pt idx="1113">
                  <c:v>1.455375665647502E-3</c:v>
                </c:pt>
                <c:pt idx="1114">
                  <c:v>6.6698182912817202E-4</c:v>
                </c:pt>
                <c:pt idx="1115">
                  <c:v>9.1628579905207903E-5</c:v>
                </c:pt>
                <c:pt idx="1116">
                  <c:v>1.2423350783511361E-3</c:v>
                </c:pt>
                <c:pt idx="1117">
                  <c:v>-2.9194025291010136E-4</c:v>
                </c:pt>
                <c:pt idx="1118">
                  <c:v>9.6165733681962827E-4</c:v>
                </c:pt>
                <c:pt idx="1119">
                  <c:v>1.6102973274802028E-4</c:v>
                </c:pt>
                <c:pt idx="1120">
                  <c:v>1.0921797853305059E-3</c:v>
                </c:pt>
                <c:pt idx="1121">
                  <c:v>-1.06068384254828E-4</c:v>
                </c:pt>
                <c:pt idx="1122">
                  <c:v>-3.0577641251905039E-4</c:v>
                </c:pt>
                <c:pt idx="1123">
                  <c:v>9.2495275508851704E-4</c:v>
                </c:pt>
                <c:pt idx="1124">
                  <c:v>-1.1706495166294425E-4</c:v>
                </c:pt>
                <c:pt idx="1125">
                  <c:v>-1.2221575669606752E-4</c:v>
                </c:pt>
                <c:pt idx="1126">
                  <c:v>3.2135790835748209E-4</c:v>
                </c:pt>
                <c:pt idx="1127">
                  <c:v>7.8752344727414832E-4</c:v>
                </c:pt>
                <c:pt idx="1128">
                  <c:v>1.3145873083071661E-3</c:v>
                </c:pt>
                <c:pt idx="1129">
                  <c:v>6.0353013825173267E-4</c:v>
                </c:pt>
                <c:pt idx="1130">
                  <c:v>6.3156928539525518E-4</c:v>
                </c:pt>
                <c:pt idx="1131">
                  <c:v>1.1607652504199957E-4</c:v>
                </c:pt>
                <c:pt idx="1132">
                  <c:v>4.8549525136258815E-4</c:v>
                </c:pt>
                <c:pt idx="1133">
                  <c:v>1.2151513569161521E-3</c:v>
                </c:pt>
                <c:pt idx="1134">
                  <c:v>-4.2750877496099604E-4</c:v>
                </c:pt>
                <c:pt idx="1135">
                  <c:v>1.6623869450004246E-3</c:v>
                </c:pt>
                <c:pt idx="1136">
                  <c:v>1.3689353294347663E-3</c:v>
                </c:pt>
                <c:pt idx="1137">
                  <c:v>8.1657155831076815E-4</c:v>
                </c:pt>
                <c:pt idx="1138">
                  <c:v>3.2219694045014426E-4</c:v>
                </c:pt>
                <c:pt idx="1139">
                  <c:v>8.5899214742813767E-5</c:v>
                </c:pt>
                <c:pt idx="1140">
                  <c:v>3.0377018862647303E-4</c:v>
                </c:pt>
                <c:pt idx="1141">
                  <c:v>4.9254599840290619E-4</c:v>
                </c:pt>
                <c:pt idx="1142">
                  <c:v>2.8415099253898952E-4</c:v>
                </c:pt>
                <c:pt idx="1143">
                  <c:v>8.7625810496216611E-4</c:v>
                </c:pt>
                <c:pt idx="1144">
                  <c:v>7.3000295362650501E-5</c:v>
                </c:pt>
                <c:pt idx="1145">
                  <c:v>7.0136415141883917E-5</c:v>
                </c:pt>
                <c:pt idx="1146">
                  <c:v>2.6307270026291693E-4</c:v>
                </c:pt>
                <c:pt idx="1147">
                  <c:v>-3.1573615510018188E-4</c:v>
                </c:pt>
                <c:pt idx="1148">
                  <c:v>1.1754850817657881E-3</c:v>
                </c:pt>
                <c:pt idx="1149">
                  <c:v>-3.0229435379167352E-4</c:v>
                </c:pt>
                <c:pt idx="1150">
                  <c:v>6.7150505097691949E-5</c:v>
                </c:pt>
                <c:pt idx="1151">
                  <c:v>6.7150505097691949E-5</c:v>
                </c:pt>
                <c:pt idx="1152">
                  <c:v>2.4015142032965831E-4</c:v>
                </c:pt>
                <c:pt idx="1153">
                  <c:v>-2.7343553120998121E-4</c:v>
                </c:pt>
                <c:pt idx="1154">
                  <c:v>2.2782764146985542E-4</c:v>
                </c:pt>
                <c:pt idx="1155">
                  <c:v>5.6200308992307912E-4</c:v>
                </c:pt>
                <c:pt idx="1156">
                  <c:v>-2.7343553120998121E-4</c:v>
                </c:pt>
                <c:pt idx="1157">
                  <c:v>6.8739341171475692E-4</c:v>
                </c:pt>
                <c:pt idx="1158">
                  <c:v>6.8739341171475692E-4</c:v>
                </c:pt>
                <c:pt idx="1159">
                  <c:v>-2.5779749111456518E-4</c:v>
                </c:pt>
                <c:pt idx="1160">
                  <c:v>5.4299332489205409E-4</c:v>
                </c:pt>
                <c:pt idx="1161">
                  <c:v>2.9620949462591962E-4</c:v>
                </c:pt>
                <c:pt idx="1162">
                  <c:v>-1.573352509360278E-4</c:v>
                </c:pt>
                <c:pt idx="1163">
                  <c:v>4.7223538136001919E-4</c:v>
                </c:pt>
                <c:pt idx="1164">
                  <c:v>4.7499027240117779E-4</c:v>
                </c:pt>
                <c:pt idx="1165">
                  <c:v>4.7499027240117779E-4</c:v>
                </c:pt>
                <c:pt idx="1166">
                  <c:v>-1.4932610173830851E-4</c:v>
                </c:pt>
                <c:pt idx="1167">
                  <c:v>1.4415187213997953E-3</c:v>
                </c:pt>
                <c:pt idx="1168">
                  <c:v>1.4415187213997953E-3</c:v>
                </c:pt>
                <c:pt idx="1169">
                  <c:v>-3.3926156035111012E-4</c:v>
                </c:pt>
                <c:pt idx="1170">
                  <c:v>4.498288261920824E-5</c:v>
                </c:pt>
                <c:pt idx="1171">
                  <c:v>-2.7971617923621978E-4</c:v>
                </c:pt>
                <c:pt idx="1172">
                  <c:v>1.1760422983421483E-3</c:v>
                </c:pt>
                <c:pt idx="1173">
                  <c:v>5.7292945157855625E-4</c:v>
                </c:pt>
                <c:pt idx="1174">
                  <c:v>3.9554994457995465E-4</c:v>
                </c:pt>
                <c:pt idx="1175">
                  <c:v>3.9554994457995465E-4</c:v>
                </c:pt>
                <c:pt idx="1176">
                  <c:v>5.4553415494060318E-5</c:v>
                </c:pt>
                <c:pt idx="1177">
                  <c:v>3.7308505753566677E-4</c:v>
                </c:pt>
                <c:pt idx="1178">
                  <c:v>3.7308505753566677E-4</c:v>
                </c:pt>
                <c:pt idx="1179">
                  <c:v>7.0990225024832043E-4</c:v>
                </c:pt>
                <c:pt idx="1180">
                  <c:v>-1.3214073153331352E-4</c:v>
                </c:pt>
                <c:pt idx="1181">
                  <c:v>7.2267319765164251E-4</c:v>
                </c:pt>
                <c:pt idx="1182">
                  <c:v>7.1063798309782197E-4</c:v>
                </c:pt>
                <c:pt idx="1183">
                  <c:v>7.2357429970968876E-5</c:v>
                </c:pt>
                <c:pt idx="1184">
                  <c:v>-2.8652908483408723E-4</c:v>
                </c:pt>
                <c:pt idx="1185">
                  <c:v>6.6706368014086861E-4</c:v>
                </c:pt>
                <c:pt idx="1186">
                  <c:v>5.0813155264504278E-4</c:v>
                </c:pt>
                <c:pt idx="1187">
                  <c:v>3.1335170157564861E-5</c:v>
                </c:pt>
                <c:pt idx="1188">
                  <c:v>-1.2759695733826119E-4</c:v>
                </c:pt>
                <c:pt idx="1189">
                  <c:v>8.5999324202618564E-4</c:v>
                </c:pt>
                <c:pt idx="1190">
                  <c:v>-3.9494538519771688E-4</c:v>
                </c:pt>
                <c:pt idx="1191">
                  <c:v>-3.9494538519771688E-4</c:v>
                </c:pt>
                <c:pt idx="1192">
                  <c:v>4.0494993806142188E-4</c:v>
                </c:pt>
                <c:pt idx="1193">
                  <c:v>8.7864453674108738E-4</c:v>
                </c:pt>
                <c:pt idx="1194">
                  <c:v>-3.8441993593136365E-4</c:v>
                </c:pt>
                <c:pt idx="1195">
                  <c:v>3.2358835894796844E-4</c:v>
                </c:pt>
                <c:pt idx="1196">
                  <c:v>2.5881207713801839E-5</c:v>
                </c:pt>
                <c:pt idx="1197">
                  <c:v>3.2358835894796844E-4</c:v>
                </c:pt>
                <c:pt idx="1198">
                  <c:v>2.5881207713801839E-5</c:v>
                </c:pt>
                <c:pt idx="1199">
                  <c:v>3.2399345999224293E-5</c:v>
                </c:pt>
                <c:pt idx="1200">
                  <c:v>1.2653696289226728E-3</c:v>
                </c:pt>
                <c:pt idx="1201">
                  <c:v>6.1357469482521037E-4</c:v>
                </c:pt>
                <c:pt idx="1202">
                  <c:v>-3.6252347640635361E-4</c:v>
                </c:pt>
                <c:pt idx="1203">
                  <c:v>7.2785727036085127E-4</c:v>
                </c:pt>
                <c:pt idx="1204">
                  <c:v>-4.3472632036002136E-4</c:v>
                </c:pt>
                <c:pt idx="1205">
                  <c:v>2.6282383407250239E-4</c:v>
                </c:pt>
                <c:pt idx="1206">
                  <c:v>3.2667624111053315E-5</c:v>
                </c:pt>
                <c:pt idx="1207">
                  <c:v>9.5862971476059014E-4</c:v>
                </c:pt>
                <c:pt idx="1208">
                  <c:v>1.1549588031110141E-3</c:v>
                </c:pt>
                <c:pt idx="1209">
                  <c:v>9.2921117844980343E-4</c:v>
                </c:pt>
                <c:pt idx="1210">
                  <c:v>4.7771592912738254E-4</c:v>
                </c:pt>
                <c:pt idx="1211">
                  <c:v>2.6220679804961431E-5</c:v>
                </c:pt>
                <c:pt idx="1212">
                  <c:v>-1.9686664202138871E-4</c:v>
                </c:pt>
                <c:pt idx="1213">
                  <c:v>5.5375622285281376E-4</c:v>
                </c:pt>
                <c:pt idx="1214">
                  <c:v>1.9650764137181358E-4</c:v>
                </c:pt>
                <c:pt idx="1215">
                  <c:v>1.4957321816380935E-3</c:v>
                </c:pt>
                <c:pt idx="1216">
                  <c:v>1.7318654250021021E-5</c:v>
                </c:pt>
                <c:pt idx="1217">
                  <c:v>1.2173173994694288E-3</c:v>
                </c:pt>
                <c:pt idx="1218">
                  <c:v>1.2002117657346758E-3</c:v>
                </c:pt>
                <c:pt idx="1219">
                  <c:v>1.8189663259426708E-4</c:v>
                </c:pt>
                <c:pt idx="1220">
                  <c:v>5.2133501030773659E-4</c:v>
                </c:pt>
                <c:pt idx="1221">
                  <c:v>1.2177443737532113E-5</c:v>
                </c:pt>
                <c:pt idx="1222">
                  <c:v>1.8189663259426708E-4</c:v>
                </c:pt>
                <c:pt idx="1223">
                  <c:v>1.4355545521326308E-3</c:v>
                </c:pt>
                <c:pt idx="1224">
                  <c:v>2.1652458683092506E-4</c:v>
                </c:pt>
                <c:pt idx="1225">
                  <c:v>1.2426846737844614E-5</c:v>
                </c:pt>
                <c:pt idx="1226">
                  <c:v>2.1652458683092506E-4</c:v>
                </c:pt>
                <c:pt idx="1227">
                  <c:v>-3.957686334483167E-4</c:v>
                </c:pt>
                <c:pt idx="1228">
                  <c:v>-2.4614427760937148E-4</c:v>
                </c:pt>
                <c:pt idx="1229">
                  <c:v>1.210685134004985E-3</c:v>
                </c:pt>
                <c:pt idx="1230">
                  <c:v>8.4319388692000912E-4</c:v>
                </c:pt>
                <c:pt idx="1231">
                  <c:v>1.2767041972541731E-3</c:v>
                </c:pt>
                <c:pt idx="1232">
                  <c:v>1.2767041972541731E-3</c:v>
                </c:pt>
                <c:pt idx="1233">
                  <c:v>1.3686459604671053E-3</c:v>
                </c:pt>
                <c:pt idx="1234">
                  <c:v>1.3686459604671053E-3</c:v>
                </c:pt>
                <c:pt idx="1235">
                  <c:v>-4.4517013216691667E-4</c:v>
                </c:pt>
                <c:pt idx="1236">
                  <c:v>1.1852821705514659E-3</c:v>
                </c:pt>
                <c:pt idx="1237">
                  <c:v>8.0745863232401503E-4</c:v>
                </c:pt>
                <c:pt idx="1238">
                  <c:v>6.4713842495816459E-4</c:v>
                </c:pt>
                <c:pt idx="1239">
                  <c:v>8.0745863232401503E-4</c:v>
                </c:pt>
                <c:pt idx="1240">
                  <c:v>1.6617780286061262E-4</c:v>
                </c:pt>
                <c:pt idx="1241">
                  <c:v>3.2649801022646328E-4</c:v>
                </c:pt>
                <c:pt idx="1242">
                  <c:v>-3.44059167739079E-4</c:v>
                </c:pt>
                <c:pt idx="1243">
                  <c:v>2.9296867286403077E-4</c:v>
                </c:pt>
                <c:pt idx="1244">
                  <c:v>3.7806537710507212E-4</c:v>
                </c:pt>
                <c:pt idx="1245">
                  <c:v>9.4292498127717685E-4</c:v>
                </c:pt>
                <c:pt idx="1246">
                  <c:v>1.4923076570017273E-6</c:v>
                </c:pt>
                <c:pt idx="1247">
                  <c:v>-2.4055699152542714E-4</c:v>
                </c:pt>
                <c:pt idx="1248">
                  <c:v>-2.1437927146686158E-4</c:v>
                </c:pt>
                <c:pt idx="1249">
                  <c:v>2.9941519001122673E-4</c:v>
                </c:pt>
                <c:pt idx="1250">
                  <c:v>9.0075415882626163E-4</c:v>
                </c:pt>
                <c:pt idx="1251">
                  <c:v>4.4974993221498537E-4</c:v>
                </c:pt>
                <c:pt idx="1252">
                  <c:v>-1.2542943962907775E-6</c:v>
                </c:pt>
                <c:pt idx="1253">
                  <c:v>-1.5158903660004953E-4</c:v>
                </c:pt>
                <c:pt idx="1254">
                  <c:v>1.4908044780746798E-4</c:v>
                </c:pt>
                <c:pt idx="1255">
                  <c:v>4.4974993221498537E-4</c:v>
                </c:pt>
                <c:pt idx="1256">
                  <c:v>-4.4162626945572214E-6</c:v>
                </c:pt>
                <c:pt idx="1257">
                  <c:v>-2.6101835772758932E-4</c:v>
                </c:pt>
                <c:pt idx="1258">
                  <c:v>1.7515306873967643E-4</c:v>
                </c:pt>
                <c:pt idx="1259">
                  <c:v>-1.8456785076335414E-4</c:v>
                </c:pt>
                <c:pt idx="1260">
                  <c:v>3.5501352849119238E-4</c:v>
                </c:pt>
                <c:pt idx="1261">
                  <c:v>3.5501352849119238E-4</c:v>
                </c:pt>
                <c:pt idx="1262">
                  <c:v>4.0302704102325318E-4</c:v>
                </c:pt>
                <c:pt idx="1263">
                  <c:v>6.7360778019606975E-4</c:v>
                </c:pt>
                <c:pt idx="1264">
                  <c:v>-2.1080696384788585E-4</c:v>
                </c:pt>
                <c:pt idx="1265">
                  <c:v>-1.1544447928232317E-5</c:v>
                </c:pt>
                <c:pt idx="1266">
                  <c:v>1.594752901304718E-4</c:v>
                </c:pt>
                <c:pt idx="1267">
                  <c:v>-3.5358392404564098E-4</c:v>
                </c:pt>
                <c:pt idx="1268">
                  <c:v>8.485602175182707E-4</c:v>
                </c:pt>
                <c:pt idx="1269">
                  <c:v>-2.9702302093324211E-4</c:v>
                </c:pt>
                <c:pt idx="1270">
                  <c:v>4.4914788263263105E-4</c:v>
                </c:pt>
                <c:pt idx="1271">
                  <c:v>-1.9846402555459899E-5</c:v>
                </c:pt>
                <c:pt idx="1272">
                  <c:v>-2.0930607345632721E-4</c:v>
                </c:pt>
                <c:pt idx="1273">
                  <c:v>-3.7677235798235474E-4</c:v>
                </c:pt>
                <c:pt idx="1274">
                  <c:v>-3.3227664991436739E-5</c:v>
                </c:pt>
                <c:pt idx="1275">
                  <c:v>-1.9184001327348819E-5</c:v>
                </c:pt>
                <c:pt idx="1276">
                  <c:v>1.0153385816674284E-3</c:v>
                </c:pt>
                <c:pt idx="1277">
                  <c:v>-4.6542218397239207E-5</c:v>
                </c:pt>
                <c:pt idx="1278">
                  <c:v>-3.2910318240153124E-5</c:v>
                </c:pt>
                <c:pt idx="1279">
                  <c:v>1.3889513603941497E-3</c:v>
                </c:pt>
                <c:pt idx="1280">
                  <c:v>1.498413238636946E-3</c:v>
                </c:pt>
                <c:pt idx="1281">
                  <c:v>-2.0807917111042998E-4</c:v>
                </c:pt>
                <c:pt idx="1282">
                  <c:v>-2.0807917111042998E-4</c:v>
                </c:pt>
                <c:pt idx="1283">
                  <c:v>6.9736178115407802E-4</c:v>
                </c:pt>
                <c:pt idx="1284">
                  <c:v>8.2306785206010414E-4</c:v>
                </c:pt>
                <c:pt idx="1285">
                  <c:v>-7.4615784479787608E-4</c:v>
                </c:pt>
                <c:pt idx="1286">
                  <c:v>-3.3603552426573991E-5</c:v>
                </c:pt>
                <c:pt idx="1287">
                  <c:v>-2.7862962798968832E-5</c:v>
                </c:pt>
                <c:pt idx="1288">
                  <c:v>4.2754140924477168E-4</c:v>
                </c:pt>
                <c:pt idx="1289">
                  <c:v>2.757399518968581E-4</c:v>
                </c:pt>
                <c:pt idx="1290">
                  <c:v>2.757399518968581E-4</c:v>
                </c:pt>
                <c:pt idx="1291">
                  <c:v>4.2754140924477168E-4</c:v>
                </c:pt>
                <c:pt idx="1292">
                  <c:v>-1.796644201468823E-4</c:v>
                </c:pt>
                <c:pt idx="1293">
                  <c:v>-2.7862962798968832E-5</c:v>
                </c:pt>
                <c:pt idx="1294">
                  <c:v>-3.7953119948961733E-4</c:v>
                </c:pt>
                <c:pt idx="1295">
                  <c:v>4.8202115738063761E-4</c:v>
                </c:pt>
                <c:pt idx="1296">
                  <c:v>9.9895257150279062E-4</c:v>
                </c:pt>
                <c:pt idx="1297">
                  <c:v>4.8202115738063761E-4</c:v>
                </c:pt>
                <c:pt idx="1298">
                  <c:v>1.3740021463253546E-4</c:v>
                </c:pt>
                <c:pt idx="1299">
                  <c:v>-3.4910256741515176E-5</c:v>
                </c:pt>
                <c:pt idx="1300">
                  <c:v>-3.4910256741515176E-5</c:v>
                </c:pt>
                <c:pt idx="1301">
                  <c:v>1.290051138398306E-3</c:v>
                </c:pt>
                <c:pt idx="1302">
                  <c:v>1.4970155774903524E-4</c:v>
                </c:pt>
                <c:pt idx="1303">
                  <c:v>-4.2217520496833864E-4</c:v>
                </c:pt>
                <c:pt idx="1304">
                  <c:v>1.4970155774903524E-4</c:v>
                </c:pt>
                <c:pt idx="1305">
                  <c:v>3.4032714532149407E-4</c:v>
                </c:pt>
                <c:pt idx="1306">
                  <c:v>3.4032714532149407E-4</c:v>
                </c:pt>
                <c:pt idx="1307">
                  <c:v>-2.3154961739588068E-4</c:v>
                </c:pt>
                <c:pt idx="1308">
                  <c:v>7.3683580340729721E-4</c:v>
                </c:pt>
                <c:pt idx="1309">
                  <c:v>1.7173546513917903E-4</c:v>
                </c:pt>
                <c:pt idx="1310">
                  <c:v>1.8176729304717615E-4</c:v>
                </c:pt>
                <c:pt idx="1311">
                  <c:v>-5.5466268899561581E-5</c:v>
                </c:pt>
                <c:pt idx="1312">
                  <c:v>7.2788100372617312E-4</c:v>
                </c:pt>
                <c:pt idx="1313">
                  <c:v>7.9308391136945211E-4</c:v>
                </c:pt>
                <c:pt idx="1314">
                  <c:v>1.767725238099439E-3</c:v>
                </c:pt>
                <c:pt idx="1315">
                  <c:v>-6.9263474092735519E-5</c:v>
                </c:pt>
                <c:pt idx="1316">
                  <c:v>1.57759344356185E-4</c:v>
                </c:pt>
                <c:pt idx="1317">
                  <c:v>-5.3651256332326721E-5</c:v>
                </c:pt>
                <c:pt idx="1318">
                  <c:v>-2.312843255448348E-4</c:v>
                </c:pt>
                <c:pt idx="1319">
                  <c:v>-2.312843255448348E-4</c:v>
                </c:pt>
                <c:pt idx="1320">
                  <c:v>-4.1359197887015794E-4</c:v>
                </c:pt>
                <c:pt idx="1321">
                  <c:v>2.823157771652885E-4</c:v>
                </c:pt>
                <c:pt idx="1322">
                  <c:v>-3.6992791188093224E-4</c:v>
                </c:pt>
                <c:pt idx="1323">
                  <c:v>1.1925485490373337E-4</c:v>
                </c:pt>
                <c:pt idx="1324">
                  <c:v>-3.6992791188093224E-4</c:v>
                </c:pt>
                <c:pt idx="1325">
                  <c:v>2.823157771652885E-4</c:v>
                </c:pt>
                <c:pt idx="1326">
                  <c:v>1.0976203884730644E-3</c:v>
                </c:pt>
                <c:pt idx="1327">
                  <c:v>1.3390994338719037E-3</c:v>
                </c:pt>
                <c:pt idx="1328">
                  <c:v>4.7230050192772393E-4</c:v>
                </c:pt>
                <c:pt idx="1329">
                  <c:v>-3.431054221149565E-4</c:v>
                </c:pt>
                <c:pt idx="1330">
                  <c:v>3.7867162583901876E-4</c:v>
                </c:pt>
                <c:pt idx="1331">
                  <c:v>-2.7379007588794577E-4</c:v>
                </c:pt>
                <c:pt idx="1332">
                  <c:v>1.4299993583988821E-4</c:v>
                </c:pt>
                <c:pt idx="1333">
                  <c:v>-2.7379007588794577E-4</c:v>
                </c:pt>
                <c:pt idx="1334">
                  <c:v>5.7499069857789784E-4</c:v>
                </c:pt>
                <c:pt idx="1335">
                  <c:v>3.218211591151036E-4</c:v>
                </c:pt>
                <c:pt idx="1336">
                  <c:v>5.1360557552275845E-4</c:v>
                </c:pt>
                <c:pt idx="1337">
                  <c:v>5.1360557552275845E-4</c:v>
                </c:pt>
                <c:pt idx="1338">
                  <c:v>3.218211591151036E-4</c:v>
                </c:pt>
                <c:pt idx="1339">
                  <c:v>-6.1747673700205665E-5</c:v>
                </c:pt>
                <c:pt idx="1340">
                  <c:v>-3.8748056002943206E-4</c:v>
                </c:pt>
                <c:pt idx="1341">
                  <c:v>6.1553946853209291E-4</c:v>
                </c:pt>
                <c:pt idx="1342">
                  <c:v>1.0188116468369539E-3</c:v>
                </c:pt>
                <c:pt idx="1343">
                  <c:v>2.5254096697848762E-4</c:v>
                </c:pt>
                <c:pt idx="1344">
                  <c:v>5.5904923892187419E-4</c:v>
                </c:pt>
                <c:pt idx="1345">
                  <c:v>4.0579510295018085E-4</c:v>
                </c:pt>
                <c:pt idx="1346">
                  <c:v>9.9286831006794706E-5</c:v>
                </c:pt>
                <c:pt idx="1347">
                  <c:v>9.1929877421724916E-4</c:v>
                </c:pt>
                <c:pt idx="1348">
                  <c:v>1.8007941246861447E-4</c:v>
                </c:pt>
                <c:pt idx="1349">
                  <c:v>-7.3479078691232342E-5</c:v>
                </c:pt>
                <c:pt idx="1350">
                  <c:v>5.2896427850840453E-4</c:v>
                </c:pt>
                <c:pt idx="1351">
                  <c:v>-7.3479078691232342E-5</c:v>
                </c:pt>
                <c:pt idx="1352">
                  <c:v>1.2733537370864662E-4</c:v>
                </c:pt>
                <c:pt idx="1353">
                  <c:v>3.2814982610852557E-4</c:v>
                </c:pt>
                <c:pt idx="1354">
                  <c:v>5.877351339380046E-4</c:v>
                </c:pt>
                <c:pt idx="1355">
                  <c:v>-4.3771133857447046E-4</c:v>
                </c:pt>
                <c:pt idx="1356">
                  <c:v>1.4836740855439252E-4</c:v>
                </c:pt>
                <c:pt idx="1357">
                  <c:v>3.345539091890459E-4</c:v>
                </c:pt>
                <c:pt idx="1358">
                  <c:v>1.2509836209491517E-4</c:v>
                </c:pt>
                <c:pt idx="1359">
                  <c:v>-2.9381273209334673E-4</c:v>
                </c:pt>
                <c:pt idx="1360">
                  <c:v>-8.1489096586419589E-4</c:v>
                </c:pt>
                <c:pt idx="1361">
                  <c:v>-3.7463510454749036E-4</c:v>
                </c:pt>
                <c:pt idx="1362">
                  <c:v>-8.5191026815821047E-4</c:v>
                </c:pt>
                <c:pt idx="1363">
                  <c:v>1.3631604777961819E-4</c:v>
                </c:pt>
                <c:pt idx="1364">
                  <c:v>9.1846074246445218E-4</c:v>
                </c:pt>
                <c:pt idx="1365">
                  <c:v>7.5404659432546511E-4</c:v>
                </c:pt>
                <c:pt idx="1366">
                  <c:v>-8.2324151153642059E-5</c:v>
                </c:pt>
                <c:pt idx="1367">
                  <c:v>9.3320785069008014E-4</c:v>
                </c:pt>
                <c:pt idx="1368">
                  <c:v>8.5474478381066801E-4</c:v>
                </c:pt>
                <c:pt idx="1369">
                  <c:v>8.5474478381066801E-4</c:v>
                </c:pt>
                <c:pt idx="1370">
                  <c:v>-2.9500721712962951E-4</c:v>
                </c:pt>
                <c:pt idx="1371">
                  <c:v>6.188330464247403E-4</c:v>
                </c:pt>
                <c:pt idx="1372">
                  <c:v>-4.3034710248576161E-4</c:v>
                </c:pt>
                <c:pt idx="1373">
                  <c:v>4.4396968827298982E-4</c:v>
                </c:pt>
                <c:pt idx="1374">
                  <c:v>1.7324043005865731E-3</c:v>
                </c:pt>
                <c:pt idx="1375">
                  <c:v>5.8728539782026664E-4</c:v>
                </c:pt>
                <c:pt idx="1376">
                  <c:v>4.4956523851719327E-4</c:v>
                </c:pt>
                <c:pt idx="1377">
                  <c:v>9.4942286507748057E-4</c:v>
                </c:pt>
                <c:pt idx="1378">
                  <c:v>-5.2415235304037878E-4</c:v>
                </c:pt>
                <c:pt idx="1379">
                  <c:v>-4.6153422183009313E-4</c:v>
                </c:pt>
                <c:pt idx="1380">
                  <c:v>-3.6264177120063322E-4</c:v>
                </c:pt>
                <c:pt idx="1381">
                  <c:v>-4.9120513564616334E-4</c:v>
                </c:pt>
                <c:pt idx="1382">
                  <c:v>5.437525128861539E-4</c:v>
                </c:pt>
                <c:pt idx="1383">
                  <c:v>2.297979156347745E-4</c:v>
                </c:pt>
                <c:pt idx="1384">
                  <c:v>7.510474212052377E-5</c:v>
                </c:pt>
                <c:pt idx="1385">
                  <c:v>7.510474212052377E-5</c:v>
                </c:pt>
                <c:pt idx="1386">
                  <c:v>3.8449108914902501E-4</c:v>
                </c:pt>
                <c:pt idx="1387">
                  <c:v>-6.2626287465888204E-4</c:v>
                </c:pt>
                <c:pt idx="1388">
                  <c:v>1.724826146992546E-3</c:v>
                </c:pt>
                <c:pt idx="1389">
                  <c:v>2.8550262411978296E-4</c:v>
                </c:pt>
                <c:pt idx="1390">
                  <c:v>-2.9674132879175977E-4</c:v>
                </c:pt>
                <c:pt idx="1391">
                  <c:v>9.1421306482602051E-5</c:v>
                </c:pt>
                <c:pt idx="1392">
                  <c:v>1.4656346797995716E-3</c:v>
                </c:pt>
                <c:pt idx="1393">
                  <c:v>1.8505946929708399E-3</c:v>
                </c:pt>
                <c:pt idx="1394">
                  <c:v>2.935220013716136E-4</c:v>
                </c:pt>
                <c:pt idx="1395">
                  <c:v>2.935220013716136E-4</c:v>
                </c:pt>
                <c:pt idx="1396">
                  <c:v>7.390338382686195E-5</c:v>
                </c:pt>
                <c:pt idx="1397">
                  <c:v>-9.1852942893262072E-5</c:v>
                </c:pt>
                <c:pt idx="1398">
                  <c:v>3.4576909300521519E-4</c:v>
                </c:pt>
                <c:pt idx="1399">
                  <c:v>-6.4380451718588482E-4</c:v>
                </c:pt>
                <c:pt idx="1400">
                  <c:v>2.4926516361958319E-4</c:v>
                </c:pt>
                <c:pt idx="1401">
                  <c:v>4.253910894896466E-4</c:v>
                </c:pt>
                <c:pt idx="1402">
                  <c:v>-1.0298668812054363E-4</c:v>
                </c:pt>
                <c:pt idx="1403">
                  <c:v>5.2891453568306422E-4</c:v>
                </c:pt>
                <c:pt idx="1404">
                  <c:v>-1.3042447607772918E-4</c:v>
                </c:pt>
                <c:pt idx="1405">
                  <c:v>4.0303233313411469E-4</c:v>
                </c:pt>
                <c:pt idx="1406">
                  <c:v>3.1672292885853302E-4</c:v>
                </c:pt>
                <c:pt idx="1407">
                  <c:v>3.1672292885853302E-4</c:v>
                </c:pt>
                <c:pt idx="1408">
                  <c:v>6.3043930122765979E-4</c:v>
                </c:pt>
                <c:pt idx="1409">
                  <c:v>7.2685132157781097E-5</c:v>
                </c:pt>
                <c:pt idx="1410">
                  <c:v>-1.1323292419884506E-4</c:v>
                </c:pt>
                <c:pt idx="1411">
                  <c:v>-1.1323292419884506E-4</c:v>
                </c:pt>
                <c:pt idx="1412">
                  <c:v>-7.0615858675238379E-4</c:v>
                </c:pt>
                <c:pt idx="1413">
                  <c:v>6.4176786964916768E-4</c:v>
                </c:pt>
                <c:pt idx="1414">
                  <c:v>9.1135316092947802E-4</c:v>
                </c:pt>
                <c:pt idx="1415">
                  <c:v>9.3071797096095916E-4</c:v>
                </c:pt>
                <c:pt idx="1416">
                  <c:v>-7.2577555539494456E-4</c:v>
                </c:pt>
                <c:pt idx="1417">
                  <c:v>1.2543953338993918E-4</c:v>
                </c:pt>
                <c:pt idx="1418">
                  <c:v>5.7424481442889955E-4</c:v>
                </c:pt>
                <c:pt idx="1419">
                  <c:v>-1.4012954962111979E-4</c:v>
                </c:pt>
                <c:pt idx="1420">
                  <c:v>-1.4813345040737237E-4</c:v>
                </c:pt>
                <c:pt idx="1421">
                  <c:v>5.137277988534754E-5</c:v>
                </c:pt>
                <c:pt idx="1422">
                  <c:v>8.3196751583015699E-4</c:v>
                </c:pt>
                <c:pt idx="1423">
                  <c:v>-1.047461673036145E-4</c:v>
                </c:pt>
                <c:pt idx="1424">
                  <c:v>2.0749172707430958E-4</c:v>
                </c:pt>
                <c:pt idx="1425">
                  <c:v>9.880864630191187E-4</c:v>
                </c:pt>
                <c:pt idx="1426">
                  <c:v>3.0158201241662556E-4</c:v>
                </c:pt>
                <c:pt idx="1427">
                  <c:v>-3.8443759322709403E-4</c:v>
                </c:pt>
                <c:pt idx="1428">
                  <c:v>7.201322403932543E-4</c:v>
                </c:pt>
                <c:pt idx="1429">
                  <c:v>5.1781343486806148E-5</c:v>
                </c:pt>
                <c:pt idx="1430">
                  <c:v>3.8595679194002985E-4</c:v>
                </c:pt>
                <c:pt idx="1431">
                  <c:v>5.1781343486806148E-5</c:v>
                </c:pt>
                <c:pt idx="1432">
                  <c:v>-2.8239410496641798E-4</c:v>
                </c:pt>
                <c:pt idx="1433">
                  <c:v>7.3602823835665788E-5</c:v>
                </c:pt>
                <c:pt idx="1434">
                  <c:v>1.1650264492090064E-4</c:v>
                </c:pt>
                <c:pt idx="1435">
                  <c:v>-1.7683459192329018E-4</c:v>
                </c:pt>
                <c:pt idx="1436">
                  <c:v>4.0709758189849026E-4</c:v>
                </c:pt>
                <c:pt idx="1437">
                  <c:v>-3.0242044609591571E-4</c:v>
                </c:pt>
                <c:pt idx="1438">
                  <c:v>5.2338567901287058E-5</c:v>
                </c:pt>
                <c:pt idx="1439">
                  <c:v>8.4793330852133537E-4</c:v>
                </c:pt>
                <c:pt idx="1440">
                  <c:v>8.0141846290409204E-4</c:v>
                </c:pt>
                <c:pt idx="1441">
                  <c:v>5.2994289922963025E-5</c:v>
                </c:pt>
                <c:pt idx="1442">
                  <c:v>1.4964754642933184E-3</c:v>
                </c:pt>
                <c:pt idx="1443">
                  <c:v>3.6049737587557848E-4</c:v>
                </c:pt>
                <c:pt idx="1444">
                  <c:v>2.5966460598486618E-4</c:v>
                </c:pt>
                <c:pt idx="1445">
                  <c:v>-8.2823797946660277E-4</c:v>
                </c:pt>
                <c:pt idx="1446">
                  <c:v>3.867082253151675E-4</c:v>
                </c:pt>
                <c:pt idx="1447">
                  <c:v>7.2146212400811603E-4</c:v>
                </c:pt>
                <c:pt idx="1448">
                  <c:v>-6.3198618582512066E-4</c:v>
                </c:pt>
                <c:pt idx="1449">
                  <c:v>5.1621437372554018E-4</c:v>
                </c:pt>
                <c:pt idx="1450">
                  <c:v>1.0369852993941543E-3</c:v>
                </c:pt>
                <c:pt idx="1451">
                  <c:v>-9.6516592149269382E-4</c:v>
                </c:pt>
                <c:pt idx="1452">
                  <c:v>5.9076594059284324E-5</c:v>
                </c:pt>
                <c:pt idx="1453">
                  <c:v>1.5721175646035261E-3</c:v>
                </c:pt>
                <c:pt idx="1454">
                  <c:v>-4.9708294245548847E-4</c:v>
                </c:pt>
                <c:pt idx="1455">
                  <c:v>1.603460428774603E-3</c:v>
                </c:pt>
                <c:pt idx="1456">
                  <c:v>-1.6950182008846162E-4</c:v>
                </c:pt>
                <c:pt idx="1457">
                  <c:v>-3.7575938477412926E-4</c:v>
                </c:pt>
                <c:pt idx="1458">
                  <c:v>3.6755744597206019E-5</c:v>
                </c:pt>
                <c:pt idx="1459">
                  <c:v>3.5190946243133158E-5</c:v>
                </c:pt>
                <c:pt idx="1460">
                  <c:v>6.2762069707272676E-4</c:v>
                </c:pt>
                <c:pt idx="1461">
                  <c:v>4.101263201710505E-4</c:v>
                </c:pt>
                <c:pt idx="1462">
                  <c:v>2.2183978544701574E-4</c:v>
                </c:pt>
                <c:pt idx="1463">
                  <c:v>3.3553250722980106E-5</c:v>
                </c:pt>
                <c:pt idx="1464">
                  <c:v>3.3553250722980106E-5</c:v>
                </c:pt>
                <c:pt idx="1465">
                  <c:v>-5.313063534491244E-4</c:v>
                </c:pt>
                <c:pt idx="1466">
                  <c:v>3.3553250722980106E-5</c:v>
                </c:pt>
                <c:pt idx="1467">
                  <c:v>-5.313063534491244E-4</c:v>
                </c:pt>
                <c:pt idx="1468">
                  <c:v>-1.4679288218430713E-4</c:v>
                </c:pt>
                <c:pt idx="1469">
                  <c:v>1.0404625179310319E-3</c:v>
                </c:pt>
                <c:pt idx="1470">
                  <c:v>3.0010939793071291E-5</c:v>
                </c:pt>
                <c:pt idx="1471">
                  <c:v>-3.0680625291958238E-4</c:v>
                </c:pt>
                <c:pt idx="1472">
                  <c:v>-4.7521484927590921E-4</c:v>
                </c:pt>
                <c:pt idx="1473">
                  <c:v>8.7205392157470502E-4</c:v>
                </c:pt>
                <c:pt idx="1474">
                  <c:v>2.8072663640193009E-5</c:v>
                </c:pt>
                <c:pt idx="1475">
                  <c:v>8.157317493312947E-4</c:v>
                </c:pt>
                <c:pt idx="1476">
                  <c:v>-1.2945915349802718E-4</c:v>
                </c:pt>
                <c:pt idx="1477">
                  <c:v>-4.4452278777446798E-4</c:v>
                </c:pt>
                <c:pt idx="1478">
                  <c:v>1.8560448077841363E-4</c:v>
                </c:pt>
                <c:pt idx="1479">
                  <c:v>-4.4452278777446798E-4</c:v>
                </c:pt>
                <c:pt idx="1480">
                  <c:v>-1.2945915349802718E-4</c:v>
                </c:pt>
                <c:pt idx="1481">
                  <c:v>9.9192449852391891E-4</c:v>
                </c:pt>
                <c:pt idx="1482">
                  <c:v>1.4698102975107918E-3</c:v>
                </c:pt>
                <c:pt idx="1483">
                  <c:v>-8.0341896005537957E-4</c:v>
                </c:pt>
                <c:pt idx="1484">
                  <c:v>3.0094213724488777E-4</c:v>
                </c:pt>
                <c:pt idx="1485">
                  <c:v>3.8944960737891283E-4</c:v>
                </c:pt>
                <c:pt idx="1486">
                  <c:v>-2.118653433849059E-4</c:v>
                </c:pt>
                <c:pt idx="1487">
                  <c:v>3.9448693306885947E-5</c:v>
                </c:pt>
                <c:pt idx="1488">
                  <c:v>-2.6603754437986519E-4</c:v>
                </c:pt>
                <c:pt idx="1489">
                  <c:v>2.2654112784716539E-4</c:v>
                </c:pt>
                <c:pt idx="1490">
                  <c:v>7.4022718128145771E-4</c:v>
                </c:pt>
                <c:pt idx="1491">
                  <c:v>1.6875821732430978E-5</c:v>
                </c:pt>
                <c:pt idx="1492">
                  <c:v>-3.8031505839299941E-4</c:v>
                </c:pt>
                <c:pt idx="1493">
                  <c:v>-3.8031505839299941E-4</c:v>
                </c:pt>
                <c:pt idx="1494">
                  <c:v>-5.0407058154147916E-4</c:v>
                </c:pt>
                <c:pt idx="1495">
                  <c:v>-3.4811227475262411E-4</c:v>
                </c:pt>
                <c:pt idx="1496">
                  <c:v>-4.0350301818074114E-4</c:v>
                </c:pt>
                <c:pt idx="1497">
                  <c:v>5.0891982181544993E-4</c:v>
                </c:pt>
                <c:pt idx="1498">
                  <c:v>8.5798998980188279E-6</c:v>
                </c:pt>
                <c:pt idx="1499">
                  <c:v>-3.3085847781545068E-4</c:v>
                </c:pt>
                <c:pt idx="1500">
                  <c:v>-1.6113928895871614E-4</c:v>
                </c:pt>
                <c:pt idx="1501">
                  <c:v>6.8745665532495817E-4</c:v>
                </c:pt>
                <c:pt idx="1502">
                  <c:v>5.7431289850381627E-4</c:v>
                </c:pt>
                <c:pt idx="1503">
                  <c:v>2.320997644542854E-4</c:v>
                </c:pt>
                <c:pt idx="1504">
                  <c:v>2.320997644542854E-4</c:v>
                </c:pt>
                <c:pt idx="1505">
                  <c:v>3.2305144485325166E-4</c:v>
                </c:pt>
                <c:pt idx="1506">
                  <c:v>-4.7160919262587836E-4</c:v>
                </c:pt>
                <c:pt idx="1507">
                  <c:v>1.6411931735742561E-4</c:v>
                </c:pt>
                <c:pt idx="1508">
                  <c:v>3.2305144485325166E-4</c:v>
                </c:pt>
                <c:pt idx="1509">
                  <c:v>9.5877995483655552E-4</c:v>
                </c:pt>
                <c:pt idx="1510">
                  <c:v>1.1215109651586605E-5</c:v>
                </c:pt>
                <c:pt idx="1511">
                  <c:v>6.8516752829970475E-6</c:v>
                </c:pt>
                <c:pt idx="1512">
                  <c:v>1.0529507895842764E-3</c:v>
                </c:pt>
                <c:pt idx="1513">
                  <c:v>9.0667256768121895E-4</c:v>
                </c:pt>
                <c:pt idx="1514">
                  <c:v>-2.065461267231302E-4</c:v>
                </c:pt>
                <c:pt idx="1515">
                  <c:v>-6.2333613845096461E-4</c:v>
                </c:pt>
                <c:pt idx="1516">
                  <c:v>-2.065461267231302E-4</c:v>
                </c:pt>
                <c:pt idx="1517">
                  <c:v>2.1024388500470313E-4</c:v>
                </c:pt>
                <c:pt idx="1518">
                  <c:v>5.6311428303721929E-4</c:v>
                </c:pt>
                <c:pt idx="1519">
                  <c:v>-1.2341284098256553E-6</c:v>
                </c:pt>
                <c:pt idx="1520">
                  <c:v>-1.2341284098256553E-6</c:v>
                </c:pt>
                <c:pt idx="1521">
                  <c:v>-5.3493884379069486E-4</c:v>
                </c:pt>
                <c:pt idx="1522">
                  <c:v>-8.6339971762223154E-6</c:v>
                </c:pt>
                <c:pt idx="1523">
                  <c:v>7.1934134207865931E-4</c:v>
                </c:pt>
                <c:pt idx="1524">
                  <c:v>5.6685639563607763E-4</c:v>
                </c:pt>
                <c:pt idx="1525">
                  <c:v>1.2401732091735149E-3</c:v>
                </c:pt>
                <c:pt idx="1526">
                  <c:v>1.0125971850483409E-3</c:v>
                </c:pt>
                <c:pt idx="1527">
                  <c:v>2.4430506027605433E-4</c:v>
                </c:pt>
                <c:pt idx="1528">
                  <c:v>8.9710252661099265E-4</c:v>
                </c:pt>
                <c:pt idx="1529">
                  <c:v>-8.3384256535149175E-6</c:v>
                </c:pt>
                <c:pt idx="1530">
                  <c:v>1.0781907170638945E-3</c:v>
                </c:pt>
                <c:pt idx="1531">
                  <c:v>5.3492614570518958E-4</c:v>
                </c:pt>
                <c:pt idx="1532">
                  <c:v>-3.7051480655931842E-4</c:v>
                </c:pt>
                <c:pt idx="1533">
                  <c:v>-5.5160299701221996E-4</c:v>
                </c:pt>
                <c:pt idx="1534">
                  <c:v>-7.3317246225741923E-4</c:v>
                </c:pt>
                <c:pt idx="1535">
                  <c:v>8.5916382015614116E-4</c:v>
                </c:pt>
                <c:pt idx="1536">
                  <c:v>4.2365580358542259E-4</c:v>
                </c:pt>
                <c:pt idx="1537">
                  <c:v>2.0590179530006352E-4</c:v>
                </c:pt>
                <c:pt idx="1538">
                  <c:v>-4.4736022955601347E-4</c:v>
                </c:pt>
                <c:pt idx="1539">
                  <c:v>-3.1790608461445928E-4</c:v>
                </c:pt>
                <c:pt idx="1540">
                  <c:v>-5.0142766413993948E-4</c:v>
                </c:pt>
                <c:pt idx="1541">
                  <c:v>-5.0142766413993948E-4</c:v>
                </c:pt>
                <c:pt idx="1542">
                  <c:v>8.2248418725930719E-4</c:v>
                </c:pt>
                <c:pt idx="1543">
                  <c:v>-2.247935482113481E-4</c:v>
                </c:pt>
                <c:pt idx="1544">
                  <c:v>-1.8354316352917738E-4</c:v>
                </c:pt>
                <c:pt idx="1545">
                  <c:v>3.295160506469354E-4</c:v>
                </c:pt>
                <c:pt idx="1546">
                  <c:v>-1.2523425470473267E-5</c:v>
                </c:pt>
                <c:pt idx="1547">
                  <c:v>-3.545629015878815E-4</c:v>
                </c:pt>
                <c:pt idx="1548">
                  <c:v>3.295160506469354E-4</c:v>
                </c:pt>
                <c:pt idx="1549">
                  <c:v>5.0053578870563973E-4</c:v>
                </c:pt>
                <c:pt idx="1550">
                  <c:v>-1.2523425470473267E-5</c:v>
                </c:pt>
                <c:pt idx="1551">
                  <c:v>3.295160506469354E-4</c:v>
                </c:pt>
                <c:pt idx="1552">
                  <c:v>-3.4021499691217014E-4</c:v>
                </c:pt>
                <c:pt idx="1553">
                  <c:v>1.136355770886514E-3</c:v>
                </c:pt>
                <c:pt idx="1554">
                  <c:v>-2.8378783093647129E-5</c:v>
                </c:pt>
                <c:pt idx="1555">
                  <c:v>3.8248490445452147E-4</c:v>
                </c:pt>
                <c:pt idx="1556">
                  <c:v>-2.4465681922715334E-5</c:v>
                </c:pt>
                <c:pt idx="1557">
                  <c:v>9.4462139460119762E-4</c:v>
                </c:pt>
                <c:pt idx="1558">
                  <c:v>7.8430118723534729E-4</c:v>
                </c:pt>
                <c:pt idx="1559">
                  <c:v>-1.7299849593905561E-5</c:v>
                </c:pt>
                <c:pt idx="1560">
                  <c:v>1.430203577719451E-4</c:v>
                </c:pt>
                <c:pt idx="1561">
                  <c:v>1.430203577719451E-4</c:v>
                </c:pt>
                <c:pt idx="1562">
                  <c:v>-2.9002431507709533E-5</c:v>
                </c:pt>
                <c:pt idx="1563">
                  <c:v>2.3821706988444023E-4</c:v>
                </c:pt>
                <c:pt idx="1564">
                  <c:v>-2.3339510897977611E-5</c:v>
                </c:pt>
                <c:pt idx="1565">
                  <c:v>-4.6578180412941883E-4</c:v>
                </c:pt>
                <c:pt idx="1566">
                  <c:v>1.0656024838032946E-3</c:v>
                </c:pt>
                <c:pt idx="1567">
                  <c:v>7.6032045965695495E-4</c:v>
                </c:pt>
                <c:pt idx="1568">
                  <c:v>1.3877814421255827E-3</c:v>
                </c:pt>
                <c:pt idx="1569">
                  <c:v>-1.2198883714771773E-3</c:v>
                </c:pt>
                <c:pt idx="1570">
                  <c:v>2.8964420522780776E-4</c:v>
                </c:pt>
                <c:pt idx="1571">
                  <c:v>5.991797025230569E-4</c:v>
                </c:pt>
                <c:pt idx="1572">
                  <c:v>1.7815821163224004E-4</c:v>
                </c:pt>
                <c:pt idx="1573">
                  <c:v>5.189048438169699E-4</c:v>
                </c:pt>
                <c:pt idx="1574">
                  <c:v>7.0121249714229304E-4</c:v>
                </c:pt>
                <c:pt idx="1575">
                  <c:v>4.2368403080339176E-4</c:v>
                </c:pt>
                <c:pt idx="1576">
                  <c:v>4.2368403080339176E-4</c:v>
                </c:pt>
                <c:pt idx="1577">
                  <c:v>1.2597687956922483E-4</c:v>
                </c:pt>
                <c:pt idx="1578">
                  <c:v>-2.2876696047858689E-5</c:v>
                </c:pt>
                <c:pt idx="1579">
                  <c:v>-2.2876696047858689E-5</c:v>
                </c:pt>
                <c:pt idx="1580">
                  <c:v>4.2368403080339176E-4</c:v>
                </c:pt>
                <c:pt idx="1581">
                  <c:v>2.7483045518630846E-4</c:v>
                </c:pt>
                <c:pt idx="1582">
                  <c:v>-4.6943742289910881E-4</c:v>
                </c:pt>
                <c:pt idx="1583">
                  <c:v>1.6505610888092534E-4</c:v>
                </c:pt>
                <c:pt idx="1584">
                  <c:v>-3.3310102935178981E-5</c:v>
                </c:pt>
                <c:pt idx="1585">
                  <c:v>6.559317825610251E-4</c:v>
                </c:pt>
                <c:pt idx="1586">
                  <c:v>-3.779310456832807E-4</c:v>
                </c:pt>
                <c:pt idx="1587">
                  <c:v>2.2371430383285977E-4</c:v>
                </c:pt>
                <c:pt idx="1588">
                  <c:v>6.0937818887484702E-4</c:v>
                </c:pt>
                <c:pt idx="1589">
                  <c:v>-5.2384910428432234E-4</c:v>
                </c:pt>
                <c:pt idx="1590">
                  <c:v>1.5108785279289755E-4</c:v>
                </c:pt>
                <c:pt idx="1591">
                  <c:v>1.5108785279289755E-4</c:v>
                </c:pt>
                <c:pt idx="1592">
                  <c:v>-6.2065728769123384E-4</c:v>
                </c:pt>
                <c:pt idx="1593">
                  <c:v>1.0807514116769768E-3</c:v>
                </c:pt>
                <c:pt idx="1594">
                  <c:v>-2.8439850783400287E-4</c:v>
                </c:pt>
                <c:pt idx="1595">
                  <c:v>-3.9403741722893963E-5</c:v>
                </c:pt>
                <c:pt idx="1596">
                  <c:v>-3.6279648517462387E-4</c:v>
                </c:pt>
                <c:pt idx="1597">
                  <c:v>-3.9403741722893963E-5</c:v>
                </c:pt>
                <c:pt idx="1598">
                  <c:v>9.1672278286337766E-4</c:v>
                </c:pt>
                <c:pt idx="1599">
                  <c:v>2.2800710651735756E-4</c:v>
                </c:pt>
                <c:pt idx="1600">
                  <c:v>-3.2662306943145999E-4</c:v>
                </c:pt>
                <c:pt idx="1601">
                  <c:v>-5.9799541365732978E-4</c:v>
                </c:pt>
                <c:pt idx="1602">
                  <c:v>-2.3095738728694942E-4</c:v>
                </c:pt>
                <c:pt idx="1603">
                  <c:v>4.7517343128515165E-4</c:v>
                </c:pt>
                <c:pt idx="1604">
                  <c:v>-5.4382976409538463E-5</c:v>
                </c:pt>
                <c:pt idx="1605">
                  <c:v>3.5163544569282302E-4</c:v>
                </c:pt>
                <c:pt idx="1606">
                  <c:v>6.0177904720647699E-4</c:v>
                </c:pt>
                <c:pt idx="1607">
                  <c:v>-7.2293414754175545E-4</c:v>
                </c:pt>
                <c:pt idx="1608">
                  <c:v>-5.0041202925903529E-4</c:v>
                </c:pt>
                <c:pt idx="1609">
                  <c:v>-7.6464373561129992E-4</c:v>
                </c:pt>
                <c:pt idx="1610">
                  <c:v>4.0824947714438679E-4</c:v>
                </c:pt>
                <c:pt idx="1611">
                  <c:v>-8.5203639730022269E-5</c:v>
                </c:pt>
                <c:pt idx="1612">
                  <c:v>4.8653652120407651E-4</c:v>
                </c:pt>
                <c:pt idx="1613">
                  <c:v>-3.0079845875481269E-4</c:v>
                </c:pt>
                <c:pt idx="1614">
                  <c:v>5.7193646618586367E-4</c:v>
                </c:pt>
                <c:pt idx="1615">
                  <c:v>3.2802285567913266E-4</c:v>
                </c:pt>
                <c:pt idx="1616">
                  <c:v>3.2802285567913266E-4</c:v>
                </c:pt>
                <c:pt idx="1617">
                  <c:v>5.2210417331631357E-4</c:v>
                </c:pt>
                <c:pt idx="1618">
                  <c:v>-5.3790654130715047E-5</c:v>
                </c:pt>
                <c:pt idx="1619">
                  <c:v>4.6698416914864348E-4</c:v>
                </c:pt>
                <c:pt idx="1620">
                  <c:v>-3.4725355737089906E-4</c:v>
                </c:pt>
                <c:pt idx="1621">
                  <c:v>1.037506692403772E-4</c:v>
                </c:pt>
                <c:pt idx="1622">
                  <c:v>-3.4725355737089906E-4</c:v>
                </c:pt>
                <c:pt idx="1623">
                  <c:v>-4.9758829957465781E-4</c:v>
                </c:pt>
                <c:pt idx="1624">
                  <c:v>-1.9691881516714031E-4</c:v>
                </c:pt>
                <c:pt idx="1625">
                  <c:v>5.1362754628658629E-4</c:v>
                </c:pt>
                <c:pt idx="1626">
                  <c:v>-3.3886269721054157E-4</c:v>
                </c:pt>
                <c:pt idx="1627">
                  <c:v>-8.1336995620023486E-4</c:v>
                </c:pt>
                <c:pt idx="1628">
                  <c:v>-7.9556245949879154E-4</c:v>
                </c:pt>
                <c:pt idx="1629">
                  <c:v>-7.9556245949879154E-4</c:v>
                </c:pt>
                <c:pt idx="1630">
                  <c:v>1.3237635932933606E-4</c:v>
                </c:pt>
                <c:pt idx="1631">
                  <c:v>-6.8401460104298658E-4</c:v>
                </c:pt>
                <c:pt idx="1632">
                  <c:v>4.8756048679958377E-4</c:v>
                </c:pt>
                <c:pt idx="1633">
                  <c:v>-2.5132923097914706E-4</c:v>
                </c:pt>
                <c:pt idx="1634">
                  <c:v>1.1811562791021841E-4</c:v>
                </c:pt>
                <c:pt idx="1635">
                  <c:v>-6.2077408986851252E-4</c:v>
                </c:pt>
                <c:pt idx="1636">
                  <c:v>1.5600099771970297E-4</c:v>
                </c:pt>
                <c:pt idx="1637">
                  <c:v>3.7474244580998979E-4</c:v>
                </c:pt>
                <c:pt idx="1638">
                  <c:v>-2.2419984215398935E-4</c:v>
                </c:pt>
                <c:pt idx="1639">
                  <c:v>-2.2419984215398935E-4</c:v>
                </c:pt>
                <c:pt idx="1640">
                  <c:v>5.5853530388404724E-4</c:v>
                </c:pt>
                <c:pt idx="1641">
                  <c:v>-5.0969006052204325E-4</c:v>
                </c:pt>
                <c:pt idx="1642">
                  <c:v>7.1762803257852266E-4</c:v>
                </c:pt>
                <c:pt idx="1643">
                  <c:v>1.2027987757973733E-3</c:v>
                </c:pt>
                <c:pt idx="1644">
                  <c:v>5.7601691507106812E-4</c:v>
                </c:pt>
                <c:pt idx="1645">
                  <c:v>8.0034170035418056E-4</c:v>
                </c:pt>
                <c:pt idx="1646">
                  <c:v>-7.3975090404570761E-5</c:v>
                </c:pt>
                <c:pt idx="1647">
                  <c:v>7.3184365391514082E-4</c:v>
                </c:pt>
                <c:pt idx="1648">
                  <c:v>1.1631686233335989E-3</c:v>
                </c:pt>
                <c:pt idx="1649">
                  <c:v>1.1840088003248199E-3</c:v>
                </c:pt>
                <c:pt idx="1650">
                  <c:v>1.0038738169635439E-4</c:v>
                </c:pt>
                <c:pt idx="1651">
                  <c:v>1.0038738169635439E-4</c:v>
                </c:pt>
                <c:pt idx="1652">
                  <c:v>2.8630543805298033E-4</c:v>
                </c:pt>
                <c:pt idx="1653">
                  <c:v>-2.7144873101689836E-4</c:v>
                </c:pt>
                <c:pt idx="1654">
                  <c:v>-3.7343841812038079E-4</c:v>
                </c:pt>
                <c:pt idx="1655">
                  <c:v>8.1965953923359607E-5</c:v>
                </c:pt>
                <c:pt idx="1656">
                  <c:v>-5.2523987546829469E-4</c:v>
                </c:pt>
                <c:pt idx="1657">
                  <c:v>-1.6211343942703271E-4</c:v>
                </c:pt>
                <c:pt idx="1658">
                  <c:v>9.5304098074024189E-4</c:v>
                </c:pt>
                <c:pt idx="1659">
                  <c:v>4.1222908362935329E-4</c:v>
                </c:pt>
                <c:pt idx="1660">
                  <c:v>-5.5555475145888057E-4</c:v>
                </c:pt>
                <c:pt idx="1661">
                  <c:v>1.1939252543446575E-3</c:v>
                </c:pt>
                <c:pt idx="1662">
                  <c:v>-6.8514639527415019E-4</c:v>
                </c:pt>
                <c:pt idx="1663">
                  <c:v>-9.609234001886559E-5</c:v>
                </c:pt>
                <c:pt idx="1664">
                  <c:v>-4.8168401126432022E-4</c:v>
                </c:pt>
                <c:pt idx="1665">
                  <c:v>1.1581719333800819E-4</c:v>
                </c:pt>
                <c:pt idx="1666">
                  <c:v>-8.2519025351687845E-5</c:v>
                </c:pt>
                <c:pt idx="1667">
                  <c:v>-8.2519025351687845E-5</c:v>
                </c:pt>
                <c:pt idx="1668">
                  <c:v>-5.4060011359205159E-4</c:v>
                </c:pt>
                <c:pt idx="1669">
                  <c:v>1.4198634624398333E-4</c:v>
                </c:pt>
                <c:pt idx="1670">
                  <c:v>7.1917220232202374E-4</c:v>
                </c:pt>
                <c:pt idx="1671">
                  <c:v>-3.1211562110631348E-4</c:v>
                </c:pt>
                <c:pt idx="1672">
                  <c:v>3.5695091292486762E-4</c:v>
                </c:pt>
                <c:pt idx="1673">
                  <c:v>-6.3091573782130244E-4</c:v>
                </c:pt>
                <c:pt idx="1674">
                  <c:v>-2.6999887070069343E-4</c:v>
                </c:pt>
                <c:pt idx="1675">
                  <c:v>1.1445777950086931E-3</c:v>
                </c:pt>
                <c:pt idx="1676">
                  <c:v>1.1445777950086931E-3</c:v>
                </c:pt>
                <c:pt idx="1677">
                  <c:v>-4.540711003006943E-4</c:v>
                </c:pt>
                <c:pt idx="1678">
                  <c:v>4.5710116780229941E-4</c:v>
                </c:pt>
                <c:pt idx="1679">
                  <c:v>1.0288752684475672E-3</c:v>
                </c:pt>
                <c:pt idx="1680">
                  <c:v>-1.6088703136841196E-4</c:v>
                </c:pt>
                <c:pt idx="1681">
                  <c:v>1.0710951907736098E-3</c:v>
                </c:pt>
                <c:pt idx="1682">
                  <c:v>-1.1376431088557697E-4</c:v>
                </c:pt>
                <c:pt idx="1683">
                  <c:v>6.7614202355388098E-4</c:v>
                </c:pt>
                <c:pt idx="1684">
                  <c:v>-3.1124089449544121E-4</c:v>
                </c:pt>
                <c:pt idx="1685">
                  <c:v>8.4664353990668295E-5</c:v>
                </c:pt>
                <c:pt idx="1686">
                  <c:v>8.4664353990668295E-5</c:v>
                </c:pt>
                <c:pt idx="1687">
                  <c:v>9.5264292837755806E-4</c:v>
                </c:pt>
                <c:pt idx="1688">
                  <c:v>6.7362027470518188E-4</c:v>
                </c:pt>
                <c:pt idx="1689">
                  <c:v>3.6711200276179541E-4</c:v>
                </c:pt>
                <c:pt idx="1690">
                  <c:v>-5.5241281306836411E-4</c:v>
                </c:pt>
                <c:pt idx="1691">
                  <c:v>6.7362027470518188E-4</c:v>
                </c:pt>
                <c:pt idx="1692">
                  <c:v>3.6711200276179541E-4</c:v>
                </c:pt>
                <c:pt idx="1693">
                  <c:v>-1.3893514799741941E-4</c:v>
                </c:pt>
                <c:pt idx="1694">
                  <c:v>-1.7327859897559375E-4</c:v>
                </c:pt>
                <c:pt idx="1695">
                  <c:v>3.2237802852875218E-4</c:v>
                </c:pt>
                <c:pt idx="1696">
                  <c:v>2.2795569007823106E-4</c:v>
                </c:pt>
                <c:pt idx="1697">
                  <c:v>5.5946834351847964E-4</c:v>
                </c:pt>
                <c:pt idx="1698">
                  <c:v>5.5946834351847964E-4</c:v>
                </c:pt>
                <c:pt idx="1699">
                  <c:v>-6.0082594352238992E-4</c:v>
                </c:pt>
                <c:pt idx="1700">
                  <c:v>-9.8812800552859582E-4</c:v>
                </c:pt>
                <c:pt idx="1701">
                  <c:v>5.746909054170446E-4</c:v>
                </c:pt>
                <c:pt idx="1702">
                  <c:v>-6.4105575731997298E-4</c:v>
                </c:pt>
                <c:pt idx="1703">
                  <c:v>1.2777241043962235E-4</c:v>
                </c:pt>
                <c:pt idx="1704">
                  <c:v>-2.2698660355758085E-4</c:v>
                </c:pt>
                <c:pt idx="1705">
                  <c:v>-1.6050376661406757E-4</c:v>
                </c:pt>
                <c:pt idx="1706">
                  <c:v>3.4120124235488308E-4</c:v>
                </c:pt>
                <c:pt idx="1707">
                  <c:v>6.3886205219811174E-5</c:v>
                </c:pt>
                <c:pt idx="1708">
                  <c:v>5.9602472621561554E-4</c:v>
                </c:pt>
                <c:pt idx="1709">
                  <c:v>5.9602472621561554E-4</c:v>
                </c:pt>
                <c:pt idx="1710">
                  <c:v>7.7340423321421714E-4</c:v>
                </c:pt>
                <c:pt idx="1711">
                  <c:v>-2.9087280877739203E-4</c:v>
                </c:pt>
                <c:pt idx="1712">
                  <c:v>-9.4315340725394515E-4</c:v>
                </c:pt>
                <c:pt idx="1713">
                  <c:v>6.5614193788959569E-5</c:v>
                </c:pt>
                <c:pt idx="1714">
                  <c:v>4.4218726323702932E-4</c:v>
                </c:pt>
                <c:pt idx="1715">
                  <c:v>-6.5043661280122286E-4</c:v>
                </c:pt>
                <c:pt idx="1716">
                  <c:v>1.2186800905745281E-3</c:v>
                </c:pt>
                <c:pt idx="1717">
                  <c:v>1.0603323962050004E-3</c:v>
                </c:pt>
                <c:pt idx="1718">
                  <c:v>-1.3124024417129226E-4</c:v>
                </c:pt>
                <c:pt idx="1719">
                  <c:v>-7.2702656435943871E-4</c:v>
                </c:pt>
                <c:pt idx="1720">
                  <c:v>3.9242705847606935E-4</c:v>
                </c:pt>
                <c:pt idx="1721">
                  <c:v>3.9242705847606935E-4</c:v>
                </c:pt>
                <c:pt idx="1722">
                  <c:v>4.8588284003343537E-4</c:v>
                </c:pt>
                <c:pt idx="1723">
                  <c:v>-3.4769718342223172E-4</c:v>
                </c:pt>
                <c:pt idx="1724">
                  <c:v>7.0174541109116191E-4</c:v>
                </c:pt>
                <c:pt idx="1725">
                  <c:v>-3.6469064759249718E-4</c:v>
                </c:pt>
                <c:pt idx="1726">
                  <c:v>-2.5876372273894981E-4</c:v>
                </c:pt>
                <c:pt idx="1727">
                  <c:v>-8.6722621096687854E-4</c:v>
                </c:pt>
                <c:pt idx="1728">
                  <c:v>-9.2943685460385259E-4</c:v>
                </c:pt>
                <c:pt idx="1729">
                  <c:v>7.9109128960882505E-5</c:v>
                </c:pt>
                <c:pt idx="1730">
                  <c:v>8.6786396985555694E-5</c:v>
                </c:pt>
                <c:pt idx="1731">
                  <c:v>8.6786396985555694E-5</c:v>
                </c:pt>
                <c:pt idx="1732">
                  <c:v>8.8252494444762512E-5</c:v>
                </c:pt>
                <c:pt idx="1733">
                  <c:v>1.0157051582953018E-3</c:v>
                </c:pt>
                <c:pt idx="1734">
                  <c:v>4.8259852769160774E-4</c:v>
                </c:pt>
                <c:pt idx="1735">
                  <c:v>-1.003076544721392E-3</c:v>
                </c:pt>
                <c:pt idx="1736">
                  <c:v>-6.2474895983839784E-4</c:v>
                </c:pt>
                <c:pt idx="1737">
                  <c:v>7.1237571875889909E-4</c:v>
                </c:pt>
                <c:pt idx="1738">
                  <c:v>-5.4794108527999176E-4</c:v>
                </c:pt>
                <c:pt idx="1739">
                  <c:v>-3.4823305701576937E-4</c:v>
                </c:pt>
                <c:pt idx="1740">
                  <c:v>8.5001511256956421E-4</c:v>
                </c:pt>
                <c:pt idx="1741">
                  <c:v>-3.4823305701576937E-4</c:v>
                </c:pt>
                <c:pt idx="1742">
                  <c:v>-3.3036288501993327E-4</c:v>
                </c:pt>
                <c:pt idx="1743">
                  <c:v>-7.0928222682166832E-4</c:v>
                </c:pt>
                <c:pt idx="1744">
                  <c:v>4.2747579858353781E-4</c:v>
                </c:pt>
                <c:pt idx="1745">
                  <c:v>4.2747579858353781E-4</c:v>
                </c:pt>
                <c:pt idx="1746">
                  <c:v>2.2440375722157209E-4</c:v>
                </c:pt>
                <c:pt idx="1747">
                  <c:v>-1.2426495449624356E-4</c:v>
                </c:pt>
                <c:pt idx="1748">
                  <c:v>3.9646180944306582E-5</c:v>
                </c:pt>
                <c:pt idx="1749">
                  <c:v>-2.6974016608419466E-4</c:v>
                </c:pt>
                <c:pt idx="1750">
                  <c:v>5.0372570148705833E-4</c:v>
                </c:pt>
                <c:pt idx="1751">
                  <c:v>-5.7912651311269612E-4</c:v>
                </c:pt>
                <c:pt idx="1752">
                  <c:v>-1.2852291979616151E-3</c:v>
                </c:pt>
                <c:pt idx="1753">
                  <c:v>-2.5012852766656112E-4</c:v>
                </c:pt>
                <c:pt idx="1754">
                  <c:v>3.3500080899465426E-4</c:v>
                </c:pt>
                <c:pt idx="1755">
                  <c:v>9.9107395303432038E-4</c:v>
                </c:pt>
                <c:pt idx="1756">
                  <c:v>4.8101544226099454E-4</c:v>
                </c:pt>
                <c:pt idx="1757">
                  <c:v>2.6123577167406369E-4</c:v>
                </c:pt>
                <c:pt idx="1758">
                  <c:v>-8.3877917394279463E-4</c:v>
                </c:pt>
                <c:pt idx="1759">
                  <c:v>4.5944728541404199E-4</c:v>
                </c:pt>
                <c:pt idx="1760">
                  <c:v>-7.6806673159875638E-4</c:v>
                </c:pt>
                <c:pt idx="1761">
                  <c:v>-3.6643782679899846E-4</c:v>
                </c:pt>
                <c:pt idx="1762">
                  <c:v>-1.5891572352047523E-4</c:v>
                </c:pt>
                <c:pt idx="1763">
                  <c:v>3.5989441999534355E-4</c:v>
                </c:pt>
                <c:pt idx="1764">
                  <c:v>5.6750605976718703E-4</c:v>
                </c:pt>
                <c:pt idx="1765">
                  <c:v>-3.3179623899039072E-4</c:v>
                </c:pt>
                <c:pt idx="1766">
                  <c:v>-6.9151715849342129E-4</c:v>
                </c:pt>
                <c:pt idx="1767">
                  <c:v>5.3844092823725209E-5</c:v>
                </c:pt>
                <c:pt idx="1768">
                  <c:v>-4.5617348355272394E-4</c:v>
                </c:pt>
                <c:pt idx="1769">
                  <c:v>-2.0457247114850571E-4</c:v>
                </c:pt>
                <c:pt idx="1770">
                  <c:v>5.2897980383210933E-4</c:v>
                </c:pt>
                <c:pt idx="1771">
                  <c:v>2.375401476312905E-5</c:v>
                </c:pt>
                <c:pt idx="1772">
                  <c:v>1.4624216288902192E-3</c:v>
                </c:pt>
                <c:pt idx="1773">
                  <c:v>3.0389268315511326E-5</c:v>
                </c:pt>
                <c:pt idx="1774">
                  <c:v>1.4242705052960561E-3</c:v>
                </c:pt>
                <c:pt idx="1775">
                  <c:v>5.7385349300029362E-4</c:v>
                </c:pt>
                <c:pt idx="1776">
                  <c:v>2.6978350072094561E-5</c:v>
                </c:pt>
                <c:pt idx="1777">
                  <c:v>1.7519552147016442E-4</c:v>
                </c:pt>
                <c:pt idx="1778">
                  <c:v>-2.9316132009672138E-4</c:v>
                </c:pt>
                <c:pt idx="1779">
                  <c:v>1.9076574281202702E-5</c:v>
                </c:pt>
                <c:pt idx="1780">
                  <c:v>4.8743341584808807E-4</c:v>
                </c:pt>
                <c:pt idx="1781">
                  <c:v>2.9302156358375678E-4</c:v>
                </c:pt>
                <c:pt idx="1782">
                  <c:v>1.3447329107421013E-3</c:v>
                </c:pt>
                <c:pt idx="1783">
                  <c:v>-1.8823751999061692E-4</c:v>
                </c:pt>
                <c:pt idx="1784">
                  <c:v>-3.9979820085419681E-4</c:v>
                </c:pt>
                <c:pt idx="1785">
                  <c:v>-1.2685737846813779E-3</c:v>
                </c:pt>
                <c:pt idx="1786">
                  <c:v>2.7400378563888477E-5</c:v>
                </c:pt>
                <c:pt idx="1787">
                  <c:v>2.7102355656994769E-4</c:v>
                </c:pt>
                <c:pt idx="1788">
                  <c:v>-4.7085884141097973E-4</c:v>
                </c:pt>
                <c:pt idx="1789">
                  <c:v>2.3729423909637972E-5</c:v>
                </c:pt>
                <c:pt idx="1790">
                  <c:v>-3.8445463411165555E-4</c:v>
                </c:pt>
                <c:pt idx="1791">
                  <c:v>-1.8253982031102571E-4</c:v>
                </c:pt>
                <c:pt idx="1792">
                  <c:v>9.6682601387460638E-4</c:v>
                </c:pt>
                <c:pt idx="1793">
                  <c:v>2.442560342181101E-5</c:v>
                </c:pt>
                <c:pt idx="1794">
                  <c:v>-1.0635861990523682E-3</c:v>
                </c:pt>
                <c:pt idx="1795">
                  <c:v>2.0685306831191852E-4</c:v>
                </c:pt>
                <c:pt idx="1796">
                  <c:v>-7.5206901372635486E-4</c:v>
                </c:pt>
                <c:pt idx="1797">
                  <c:v>7.8220631753488274E-4</c:v>
                </c:pt>
                <c:pt idx="1798">
                  <c:v>-5.6028459731870045E-4</c:v>
                </c:pt>
                <c:pt idx="1799">
                  <c:v>1.506865190426367E-5</c:v>
                </c:pt>
                <c:pt idx="1800">
                  <c:v>1.6581816612409525E-5</c:v>
                </c:pt>
                <c:pt idx="1801">
                  <c:v>-3.475173150167014E-4</c:v>
                </c:pt>
                <c:pt idx="1802">
                  <c:v>-7.5370574316075854E-4</c:v>
                </c:pt>
                <c:pt idx="1803">
                  <c:v>6.7799267460520068E-4</c:v>
                </c:pt>
                <c:pt idx="1804">
                  <c:v>5.5357870070919075E-4</c:v>
                </c:pt>
                <c:pt idx="1805">
                  <c:v>-7.7143704611961879E-4</c:v>
                </c:pt>
                <c:pt idx="1806">
                  <c:v>1.0036867259973084E-3</c:v>
                </c:pt>
                <c:pt idx="1807">
                  <c:v>3.4054855664963392E-4</c:v>
                </c:pt>
                <c:pt idx="1808">
                  <c:v>9.649639568271853E-6</c:v>
                </c:pt>
                <c:pt idx="1809">
                  <c:v>9.6712283021512999E-4</c:v>
                </c:pt>
                <c:pt idx="1810">
                  <c:v>6.8385911148544467E-4</c:v>
                </c:pt>
                <c:pt idx="1811">
                  <c:v>-5.0417521051169894E-4</c:v>
                </c:pt>
                <c:pt idx="1812">
                  <c:v>-3.264348102398249E-4</c:v>
                </c:pt>
                <c:pt idx="1813">
                  <c:v>3.7304679116703134E-6</c:v>
                </c:pt>
                <c:pt idx="1814">
                  <c:v>-6.052971652418717E-4</c:v>
                </c:pt>
                <c:pt idx="1815">
                  <c:v>-1.9927874313951021E-4</c:v>
                </c:pt>
                <c:pt idx="1816">
                  <c:v>4.6601287822472951E-4</c:v>
                </c:pt>
                <c:pt idx="1817">
                  <c:v>2.2600897861171487E-6</c:v>
                </c:pt>
                <c:pt idx="1818">
                  <c:v>-1.7721655115980617E-6</c:v>
                </c:pt>
                <c:pt idx="1819">
                  <c:v>-2.5085183856255995E-4</c:v>
                </c:pt>
                <c:pt idx="1820">
                  <c:v>-6.6993596992697356E-4</c:v>
                </c:pt>
                <c:pt idx="1821">
                  <c:v>2.2119855928162398E-4</c:v>
                </c:pt>
                <c:pt idx="1822">
                  <c:v>-1.3727135026284261E-6</c:v>
                </c:pt>
                <c:pt idx="1823">
                  <c:v>3.8449985673943759E-4</c:v>
                </c:pt>
                <c:pt idx="1824">
                  <c:v>-7.7311785398675981E-4</c:v>
                </c:pt>
                <c:pt idx="1825">
                  <c:v>-4.7371626729615017E-4</c:v>
                </c:pt>
                <c:pt idx="1826">
                  <c:v>1.5641100125673112E-4</c:v>
                </c:pt>
                <c:pt idx="1827">
                  <c:v>3.1394281839495131E-4</c:v>
                </c:pt>
                <c:pt idx="1828">
                  <c:v>-4.7371626729615017E-4</c:v>
                </c:pt>
                <c:pt idx="1829">
                  <c:v>4.7147463553317149E-4</c:v>
                </c:pt>
                <c:pt idx="1830">
                  <c:v>6.2900645267139189E-4</c:v>
                </c:pt>
                <c:pt idx="1831">
                  <c:v>-1.1208158814891758E-6</c:v>
                </c:pt>
                <c:pt idx="1832">
                  <c:v>-1.586526330197098E-4</c:v>
                </c:pt>
                <c:pt idx="1833">
                  <c:v>3.0306975258308309E-4</c:v>
                </c:pt>
                <c:pt idx="1834">
                  <c:v>-5.8462740588102573E-6</c:v>
                </c:pt>
                <c:pt idx="1835">
                  <c:v>-7.0595600984854016E-6</c:v>
                </c:pt>
                <c:pt idx="1836">
                  <c:v>-1.8936721342380854E-4</c:v>
                </c:pt>
                <c:pt idx="1837">
                  <c:v>2.8269708311229606E-4</c:v>
                </c:pt>
                <c:pt idx="1838">
                  <c:v>2.2182612518928326E-4</c:v>
                </c:pt>
                <c:pt idx="1839">
                  <c:v>-1.4386618073353044E-5</c:v>
                </c:pt>
                <c:pt idx="1840">
                  <c:v>5.6904290278730137E-4</c:v>
                </c:pt>
                <c:pt idx="1841">
                  <c:v>1.5751733504599011E-4</c:v>
                </c:pt>
                <c:pt idx="1842">
                  <c:v>-1.3502403012714001E-5</c:v>
                </c:pt>
                <c:pt idx="1843">
                  <c:v>2.841812274794347E-4</c:v>
                </c:pt>
                <c:pt idx="1844">
                  <c:v>-2.1101544293411056E-5</c:v>
                </c:pt>
                <c:pt idx="1845">
                  <c:v>-2.4159745372758033E-5</c:v>
                </c:pt>
                <c:pt idx="1846">
                  <c:v>6.7624338683337066E-4</c:v>
                </c:pt>
                <c:pt idx="1847">
                  <c:v>4.74792907251732E-4</c:v>
                </c:pt>
                <c:pt idx="1848">
                  <c:v>-3.1766702364933053E-5</c:v>
                </c:pt>
                <c:pt idx="1849">
                  <c:v>-3.8268992480154206E-5</c:v>
                </c:pt>
                <c:pt idx="1850">
                  <c:v>-5.5329898224606685E-4</c:v>
                </c:pt>
                <c:pt idx="1851">
                  <c:v>-6.4260174706054192E-4</c:v>
                </c:pt>
                <c:pt idx="1852">
                  <c:v>-2.4203435999428386E-5</c:v>
                </c:pt>
                <c:pt idx="1853">
                  <c:v>3.4283459037095165E-4</c:v>
                </c:pt>
                <c:pt idx="1854">
                  <c:v>-7.582794887401891E-4</c:v>
                </c:pt>
                <c:pt idx="1855">
                  <c:v>-5.7476047555499871E-4</c:v>
                </c:pt>
                <c:pt idx="1856">
                  <c:v>6.1476771954892782E-4</c:v>
                </c:pt>
                <c:pt idx="1857">
                  <c:v>-3.3882504542602802E-4</c:v>
                </c:pt>
                <c:pt idx="1858">
                  <c:v>2.9690346455727573E-4</c:v>
                </c:pt>
                <c:pt idx="1859">
                  <c:v>-2.0960790434376144E-5</c:v>
                </c:pt>
                <c:pt idx="1860">
                  <c:v>-1.7989291793020219E-4</c:v>
                </c:pt>
                <c:pt idx="1861">
                  <c:v>2.1238421968017588E-4</c:v>
                </c:pt>
                <c:pt idx="1862">
                  <c:v>6.6572430423325201E-4</c:v>
                </c:pt>
                <c:pt idx="1863">
                  <c:v>-2.7193507695372991E-4</c:v>
                </c:pt>
                <c:pt idx="1864">
                  <c:v>1.1345539948267431E-3</c:v>
                </c:pt>
                <c:pt idx="1865">
                  <c:v>-7.7589605678842107E-4</c:v>
                </c:pt>
                <c:pt idx="1866">
                  <c:v>-2.8852844567625342E-4</c:v>
                </c:pt>
                <c:pt idx="1867">
                  <c:v>1.4060052224520872E-4</c:v>
                </c:pt>
                <c:pt idx="1868">
                  <c:v>4.8522146499331066E-4</c:v>
                </c:pt>
                <c:pt idx="1869">
                  <c:v>-5.4864136325099514E-4</c:v>
                </c:pt>
                <c:pt idx="1870">
                  <c:v>3.129109936192598E-4</c:v>
                </c:pt>
                <c:pt idx="1871">
                  <c:v>7.5355956023062188E-4</c:v>
                </c:pt>
                <c:pt idx="1872">
                  <c:v>-1.4534923953342638E-3</c:v>
                </c:pt>
                <c:pt idx="1873">
                  <c:v>4.1994232613693904E-4</c:v>
                </c:pt>
                <c:pt idx="1874">
                  <c:v>-4.1056909901756645E-4</c:v>
                </c:pt>
                <c:pt idx="1875">
                  <c:v>6.9776547765052984E-4</c:v>
                </c:pt>
                <c:pt idx="1876">
                  <c:v>-4.1056909901756645E-4</c:v>
                </c:pt>
                <c:pt idx="1877">
                  <c:v>5.1304304820584711E-4</c:v>
                </c:pt>
                <c:pt idx="1878">
                  <c:v>3.8345465196468437E-4</c:v>
                </c:pt>
                <c:pt idx="1879">
                  <c:v>-6.426816638519634E-5</c:v>
                </c:pt>
                <c:pt idx="1880">
                  <c:v>-7.0332541695669864E-5</c:v>
                </c:pt>
                <c:pt idx="1881">
                  <c:v>6.2296577990073867E-4</c:v>
                </c:pt>
                <c:pt idx="1882">
                  <c:v>3.9623876832148622E-4</c:v>
                </c:pt>
                <c:pt idx="1883">
                  <c:v>-4.9549864172859651E-5</c:v>
                </c:pt>
                <c:pt idx="1884">
                  <c:v>-4.9549864172859651E-5</c:v>
                </c:pt>
                <c:pt idx="1885">
                  <c:v>3.4315283933066356E-4</c:v>
                </c:pt>
                <c:pt idx="1886">
                  <c:v>1.1986291268327779E-4</c:v>
                </c:pt>
                <c:pt idx="1887">
                  <c:v>-6.8173812414597484E-4</c:v>
                </c:pt>
                <c:pt idx="1888">
                  <c:v>-3.6109770941427396E-4</c:v>
                </c:pt>
                <c:pt idx="1889">
                  <c:v>2.8018312004912823E-4</c:v>
                </c:pt>
                <c:pt idx="1890">
                  <c:v>4.4050332741497867E-4</c:v>
                </c:pt>
                <c:pt idx="1891">
                  <c:v>-1.0091138922048567E-3</c:v>
                </c:pt>
                <c:pt idx="1892">
                  <c:v>-2.6454145963000818E-4</c:v>
                </c:pt>
                <c:pt idx="1893">
                  <c:v>-6.7919953915839297E-4</c:v>
                </c:pt>
                <c:pt idx="1894">
                  <c:v>-4.7187049939420014E-4</c:v>
                </c:pt>
                <c:pt idx="1895">
                  <c:v>-2.2324109973757573E-4</c:v>
                </c:pt>
                <c:pt idx="1896">
                  <c:v>-5.7042431525714801E-4</c:v>
                </c:pt>
                <c:pt idx="1897">
                  <c:v>3.7124095922711126E-4</c:v>
                </c:pt>
                <c:pt idx="1898">
                  <c:v>-6.4267057343607306E-5</c:v>
                </c:pt>
                <c:pt idx="1899">
                  <c:v>1.5348695094175176E-4</c:v>
                </c:pt>
                <c:pt idx="1900">
                  <c:v>-6.4267057343607306E-5</c:v>
                </c:pt>
                <c:pt idx="1901">
                  <c:v>-7.0825067088438375E-5</c:v>
                </c:pt>
                <c:pt idx="1902">
                  <c:v>1.2808963123493939E-4</c:v>
                </c:pt>
                <c:pt idx="1903">
                  <c:v>-5.7828425121686554E-5</c:v>
                </c:pt>
                <c:pt idx="1904">
                  <c:v>-2.4374648147831315E-4</c:v>
                </c:pt>
                <c:pt idx="1905">
                  <c:v>3.1400768759156554E-4</c:v>
                </c:pt>
                <c:pt idx="1906">
                  <c:v>-1.4508463214906058E-3</c:v>
                </c:pt>
                <c:pt idx="1907">
                  <c:v>5.2718676642515784E-4</c:v>
                </c:pt>
                <c:pt idx="1908">
                  <c:v>-7.205822839349992E-5</c:v>
                </c:pt>
                <c:pt idx="1909">
                  <c:v>-2.8045323425741659E-4</c:v>
                </c:pt>
                <c:pt idx="1910">
                  <c:v>1.7028795657786648E-4</c:v>
                </c:pt>
                <c:pt idx="1911">
                  <c:v>-5.1592778224704709E-4</c:v>
                </c:pt>
                <c:pt idx="1912">
                  <c:v>3.5914895371450353E-4</c:v>
                </c:pt>
                <c:pt idx="1913">
                  <c:v>-5.1592778224704709E-4</c:v>
                </c:pt>
                <c:pt idx="1914">
                  <c:v>-1.7044496656261959E-3</c:v>
                </c:pt>
                <c:pt idx="1915">
                  <c:v>3.7302606671467289E-4</c:v>
                </c:pt>
                <c:pt idx="1916">
                  <c:v>-5.4166674081028627E-4</c:v>
                </c:pt>
                <c:pt idx="1917">
                  <c:v>3.7302606671467289E-4</c:v>
                </c:pt>
                <c:pt idx="1918">
                  <c:v>1.0207288960742585E-4</c:v>
                </c:pt>
                <c:pt idx="1919">
                  <c:v>1.4825179621444687E-4</c:v>
                </c:pt>
                <c:pt idx="1920">
                  <c:v>-3.4251284137342222E-4</c:v>
                </c:pt>
                <c:pt idx="1921">
                  <c:v>-5.8980697403373107E-4</c:v>
                </c:pt>
                <c:pt idx="1922">
                  <c:v>1.0753356352488121E-4</c:v>
                </c:pt>
                <c:pt idx="1923">
                  <c:v>-7.6678322723387022E-4</c:v>
                </c:pt>
                <c:pt idx="1924">
                  <c:v>-4.1705651093036948E-4</c:v>
                </c:pt>
                <c:pt idx="1925">
                  <c:v>4.5726027982838184E-4</c:v>
                </c:pt>
                <c:pt idx="1926">
                  <c:v>4.1192179212745498E-4</c:v>
                </c:pt>
                <c:pt idx="1927">
                  <c:v>1.5582441720335947E-4</c:v>
                </c:pt>
                <c:pt idx="1928">
                  <c:v>-7.5914355485945731E-4</c:v>
                </c:pt>
                <c:pt idx="1929">
                  <c:v>-9.8927464879653261E-4</c:v>
                </c:pt>
                <c:pt idx="1930">
                  <c:v>2.9988991594580132E-4</c:v>
                </c:pt>
                <c:pt idx="1931">
                  <c:v>1.1278387270051925E-4</c:v>
                </c:pt>
                <c:pt idx="1932">
                  <c:v>-6.3564030028060987E-4</c:v>
                </c:pt>
                <c:pt idx="1933">
                  <c:v>-2.6142821379004553E-4</c:v>
                </c:pt>
                <c:pt idx="1934">
                  <c:v>1.1783457005041511E-4</c:v>
                </c:pt>
                <c:pt idx="1935">
                  <c:v>-2.7935631007501571E-4</c:v>
                </c:pt>
                <c:pt idx="1936">
                  <c:v>5.1502545017584605E-4</c:v>
                </c:pt>
                <c:pt idx="1937">
                  <c:v>1.1783457005041511E-4</c:v>
                </c:pt>
                <c:pt idx="1938">
                  <c:v>1.8016570206807439E-4</c:v>
                </c:pt>
                <c:pt idx="1939">
                  <c:v>-7.8662356416484133E-4</c:v>
                </c:pt>
                <c:pt idx="1940">
                  <c:v>-9.7703228434444737E-5</c:v>
                </c:pt>
                <c:pt idx="1941">
                  <c:v>-1.2094996189160974E-4</c:v>
                </c:pt>
                <c:pt idx="1942">
                  <c:v>4.8257704012833131E-4</c:v>
                </c:pt>
                <c:pt idx="1943">
                  <c:v>-1.6017983471507688E-4</c:v>
                </c:pt>
                <c:pt idx="1944">
                  <c:v>7.683699129337081E-4</c:v>
                </c:pt>
                <c:pt idx="1945">
                  <c:v>-9.2697598082895042E-4</c:v>
                </c:pt>
                <c:pt idx="1946">
                  <c:v>-1.2814386777206107E-4</c:v>
                </c:pt>
                <c:pt idx="1947">
                  <c:v>1.3374718940713454E-4</c:v>
                </c:pt>
                <c:pt idx="1948">
                  <c:v>1.2921206069618297E-4</c:v>
                </c:pt>
                <c:pt idx="1949">
                  <c:v>-1.1550732147211145E-4</c:v>
                </c:pt>
                <c:pt idx="1950">
                  <c:v>-3.1181736803119866E-4</c:v>
                </c:pt>
                <c:pt idx="1951">
                  <c:v>-9.4334960436742417E-4</c:v>
                </c:pt>
                <c:pt idx="1952">
                  <c:v>-4.9552395735749048E-4</c:v>
                </c:pt>
                <c:pt idx="1953">
                  <c:v>-2.9581592909326809E-4</c:v>
                </c:pt>
                <c:pt idx="1954">
                  <c:v>9.7675136854938165E-5</c:v>
                </c:pt>
                <c:pt idx="1955">
                  <c:v>2.8596167157897315E-4</c:v>
                </c:pt>
                <c:pt idx="1956">
                  <c:v>8.5082127575107809E-4</c:v>
                </c:pt>
                <c:pt idx="1957">
                  <c:v>-9.06113978690966E-5</c:v>
                </c:pt>
                <c:pt idx="1958">
                  <c:v>2.8596167157897315E-4</c:v>
                </c:pt>
                <c:pt idx="1959">
                  <c:v>-8.4375753676523674E-4</c:v>
                </c:pt>
                <c:pt idx="1960">
                  <c:v>2.6749265019942222E-4</c:v>
                </c:pt>
                <c:pt idx="1961">
                  <c:v>2.6749265019942222E-4</c:v>
                </c:pt>
                <c:pt idx="1962">
                  <c:v>4.4361857606948585E-4</c:v>
                </c:pt>
                <c:pt idx="1963">
                  <c:v>-4.3701105328083152E-4</c:v>
                </c:pt>
                <c:pt idx="1964">
                  <c:v>-8.4759201540704704E-5</c:v>
                </c:pt>
                <c:pt idx="1965">
                  <c:v>7.9587042780961288E-4</c:v>
                </c:pt>
                <c:pt idx="1966">
                  <c:v>2.4765007209605317E-4</c:v>
                </c:pt>
                <c:pt idx="1967">
                  <c:v>5.7377191661916365E-4</c:v>
                </c:pt>
                <c:pt idx="1968">
                  <c:v>-2.4153269468861222E-4</c:v>
                </c:pt>
                <c:pt idx="1969">
                  <c:v>7.3683283888071878E-4</c:v>
                </c:pt>
                <c:pt idx="1970">
                  <c:v>-2.4153269468861222E-4</c:v>
                </c:pt>
                <c:pt idx="1971">
                  <c:v>2.4765007209605317E-4</c:v>
                </c:pt>
                <c:pt idx="1972">
                  <c:v>-3.6934175104368517E-4</c:v>
                </c:pt>
                <c:pt idx="1973">
                  <c:v>-7.1634599809518567E-5</c:v>
                </c:pt>
                <c:pt idx="1974">
                  <c:v>6.726332782758987E-4</c:v>
                </c:pt>
                <c:pt idx="1975">
                  <c:v>-3.6934175104368517E-4</c:v>
                </c:pt>
                <c:pt idx="1976">
                  <c:v>-3.6934175104368517E-4</c:v>
                </c:pt>
                <c:pt idx="1977">
                  <c:v>-2.2048817542660209E-4</c:v>
                </c:pt>
                <c:pt idx="1978">
                  <c:v>3.7492612704173188E-4</c:v>
                </c:pt>
                <c:pt idx="1979">
                  <c:v>-5.1819532666076912E-4</c:v>
                </c:pt>
                <c:pt idx="1980">
                  <c:v>4.3174405605664171E-4</c:v>
                </c:pt>
                <c:pt idx="1981">
                  <c:v>-4.4105085923892948E-4</c:v>
                </c:pt>
                <c:pt idx="1982">
                  <c:v>1.4081241762478451E-4</c:v>
                </c:pt>
                <c:pt idx="1983">
                  <c:v>-1.3585892482462702E-4</c:v>
                </c:pt>
                <c:pt idx="1984">
                  <c:v>1.1790511886464053E-4</c:v>
                </c:pt>
                <c:pt idx="1985">
                  <c:v>1.1790511886464053E-4</c:v>
                </c:pt>
                <c:pt idx="1986">
                  <c:v>-3.4178279646674076E-4</c:v>
                </c:pt>
                <c:pt idx="1987">
                  <c:v>1.7293908293719703E-4</c:v>
                </c:pt>
                <c:pt idx="1988">
                  <c:v>-1.1571579082844305E-4</c:v>
                </c:pt>
                <c:pt idx="1989">
                  <c:v>4.2284127951349674E-4</c:v>
                </c:pt>
                <c:pt idx="1990">
                  <c:v>4.1060362659714857E-4</c:v>
                </c:pt>
                <c:pt idx="1991">
                  <c:v>-1.1128829605312491E-4</c:v>
                </c:pt>
                <c:pt idx="1992">
                  <c:v>-5.1291720085288282E-4</c:v>
                </c:pt>
                <c:pt idx="1993">
                  <c:v>8.3403263538225003E-4</c:v>
                </c:pt>
                <c:pt idx="1994">
                  <c:v>1.4734508544974765E-4</c:v>
                </c:pt>
                <c:pt idx="1995">
                  <c:v>-1.5089911069921642E-4</c:v>
                </c:pt>
                <c:pt idx="1996">
                  <c:v>-2.961614553513034E-4</c:v>
                </c:pt>
                <c:pt idx="1997">
                  <c:v>-4.8562112625217114E-4</c:v>
                </c:pt>
                <c:pt idx="1998">
                  <c:v>-2.961614553513034E-4</c:v>
                </c:pt>
                <c:pt idx="1999">
                  <c:v>-1.0670178445043523E-4</c:v>
                </c:pt>
                <c:pt idx="2000">
                  <c:v>-2.961614553513034E-4</c:v>
                </c:pt>
                <c:pt idx="2001">
                  <c:v>1.1032224551601113E-3</c:v>
                </c:pt>
                <c:pt idx="2002">
                  <c:v>6.3103844834574009E-4</c:v>
                </c:pt>
                <c:pt idx="2003">
                  <c:v>-1.0194566446025959E-4</c:v>
                </c:pt>
                <c:pt idx="2004">
                  <c:v>-4.5670467845746279E-4</c:v>
                </c:pt>
                <c:pt idx="2005">
                  <c:v>-6.3408418545606395E-4</c:v>
                </c:pt>
                <c:pt idx="2006">
                  <c:v>-8.6629203861035369E-4</c:v>
                </c:pt>
                <c:pt idx="2007">
                  <c:v>1.1674064671292794E-4</c:v>
                </c:pt>
                <c:pt idx="2008">
                  <c:v>9.5318338896397325E-5</c:v>
                </c:pt>
                <c:pt idx="2009">
                  <c:v>3.9622854008305379E-4</c:v>
                </c:pt>
                <c:pt idx="2010">
                  <c:v>5.6064268822204086E-4</c:v>
                </c:pt>
                <c:pt idx="2011">
                  <c:v>2.3181439194406672E-4</c:v>
                </c:pt>
                <c:pt idx="2012">
                  <c:v>7.2505683636102771E-4</c:v>
                </c:pt>
                <c:pt idx="2013">
                  <c:v>7.2505683636102771E-4</c:v>
                </c:pt>
                <c:pt idx="2014">
                  <c:v>-9.9577000274802337E-4</c:v>
                </c:pt>
                <c:pt idx="2015">
                  <c:v>-4.8449718746845219E-4</c:v>
                </c:pt>
                <c:pt idx="2016">
                  <c:v>-4.1958687240979155E-4</c:v>
                </c:pt>
                <c:pt idx="2017">
                  <c:v>3.5909037508080881E-4</c:v>
                </c:pt>
                <c:pt idx="2018">
                  <c:v>2.0875563287705006E-4</c:v>
                </c:pt>
                <c:pt idx="2019">
                  <c:v>-5.429180781417436E-4</c:v>
                </c:pt>
                <c:pt idx="2020">
                  <c:v>-3.9258333593798485E-4</c:v>
                </c:pt>
                <c:pt idx="2021">
                  <c:v>-6.9325282034550235E-4</c:v>
                </c:pt>
                <c:pt idx="2022">
                  <c:v>5.0942511728456757E-4</c:v>
                </c:pt>
                <c:pt idx="2023">
                  <c:v>3.9247750563761448E-4</c:v>
                </c:pt>
                <c:pt idx="2024">
                  <c:v>-7.320505633036105E-4</c:v>
                </c:pt>
                <c:pt idx="2025">
                  <c:v>7.5608691898908838E-5</c:v>
                </c:pt>
                <c:pt idx="2026">
                  <c:v>-7.320505633036105E-4</c:v>
                </c:pt>
                <c:pt idx="2027">
                  <c:v>9.0496031254752888E-4</c:v>
                </c:pt>
                <c:pt idx="2028">
                  <c:v>-9.8213672641464327E-4</c:v>
                </c:pt>
                <c:pt idx="2029">
                  <c:v>-1.5015222285863928E-4</c:v>
                </c:pt>
                <c:pt idx="2030">
                  <c:v>6.399035737070551E-4</c:v>
                </c:pt>
                <c:pt idx="2031">
                  <c:v>8.3052916127951306E-4</c:v>
                </c:pt>
                <c:pt idx="2032">
                  <c:v>6.8026810989680903E-5</c:v>
                </c:pt>
                <c:pt idx="2033">
                  <c:v>-1.2157059086375199E-3</c:v>
                </c:pt>
                <c:pt idx="2034">
                  <c:v>1.1405364594704523E-4</c:v>
                </c:pt>
                <c:pt idx="2035">
                  <c:v>4.7670363029290769E-4</c:v>
                </c:pt>
                <c:pt idx="2036">
                  <c:v>5.896932641308503E-4</c:v>
                </c:pt>
                <c:pt idx="2037">
                  <c:v>-6.7337120854160074E-4</c:v>
                </c:pt>
                <c:pt idx="2038">
                  <c:v>5.9727524405953645E-5</c:v>
                </c:pt>
                <c:pt idx="2039">
                  <c:v>4.1697610588695394E-4</c:v>
                </c:pt>
                <c:pt idx="2040">
                  <c:v>1.0047429683561417E-3</c:v>
                </c:pt>
                <c:pt idx="2041">
                  <c:v>-1.4411972525074407E-4</c:v>
                </c:pt>
                <c:pt idx="2042">
                  <c:v>-9.9870001677561685E-4</c:v>
                </c:pt>
                <c:pt idx="2043">
                  <c:v>2.8317042051169221E-4</c:v>
                </c:pt>
                <c:pt idx="2044">
                  <c:v>3.5629041463128416E-4</c:v>
                </c:pt>
                <c:pt idx="2045">
                  <c:v>-1.8452148247960487E-4</c:v>
                </c:pt>
                <c:pt idx="2046">
                  <c:v>4.1677845549627202E-4</c:v>
                </c:pt>
                <c:pt idx="2047">
                  <c:v>-1.6300364654595859E-4</c:v>
                </c:pt>
                <c:pt idx="2048">
                  <c:v>3.0582604404753226E-4</c:v>
                </c:pt>
                <c:pt idx="2049">
                  <c:v>6.1843912232880825E-5</c:v>
                </c:pt>
                <c:pt idx="2050">
                  <c:v>-9.5320214302302268E-4</c:v>
                </c:pt>
                <c:pt idx="2051">
                  <c:v>2.6485312328406179E-4</c:v>
                </c:pt>
                <c:pt idx="2052">
                  <c:v>-4.4677363727103079E-4</c:v>
                </c:pt>
                <c:pt idx="2053">
                  <c:v>-1.1526098383078274E-4</c:v>
                </c:pt>
                <c:pt idx="2054">
                  <c:v>-2.8101731055090676E-4</c:v>
                </c:pt>
                <c:pt idx="2055">
                  <c:v>-1.1805944536355116E-3</c:v>
                </c:pt>
                <c:pt idx="2056">
                  <c:v>-8.3480634399689738E-4</c:v>
                </c:pt>
                <c:pt idx="2057">
                  <c:v>3.7905254417203941E-4</c:v>
                </c:pt>
                <c:pt idx="2058">
                  <c:v>-1.3830760170115359E-4</c:v>
                </c:pt>
                <c:pt idx="2059">
                  <c:v>-5.2187643451646285E-4</c:v>
                </c:pt>
                <c:pt idx="2060">
                  <c:v>4.3704564752181086E-4</c:v>
                </c:pt>
                <c:pt idx="2061">
                  <c:v>-1.3830760170115359E-4</c:v>
                </c:pt>
                <c:pt idx="2062">
                  <c:v>-9.0544526733177212E-4</c:v>
                </c:pt>
                <c:pt idx="2063">
                  <c:v>2.4526123111415611E-4</c:v>
                </c:pt>
                <c:pt idx="2064">
                  <c:v>-9.0544526733177212E-4</c:v>
                </c:pt>
                <c:pt idx="2065">
                  <c:v>1.0451180000556866E-3</c:v>
                </c:pt>
                <c:pt idx="2066">
                  <c:v>1.2292831270377886E-3</c:v>
                </c:pt>
                <c:pt idx="2067">
                  <c:v>-5.8747981181693802E-4</c:v>
                </c:pt>
                <c:pt idx="2068">
                  <c:v>5.6559227491322951E-5</c:v>
                </c:pt>
                <c:pt idx="2069">
                  <c:v>-8.0215949158635776E-4</c:v>
                </c:pt>
                <c:pt idx="2070">
                  <c:v>6.4719924268944124E-4</c:v>
                </c:pt>
                <c:pt idx="2071">
                  <c:v>-2.6360950139803999E-4</c:v>
                </c:pt>
                <c:pt idx="2072">
                  <c:v>3.9993413297787048E-5</c:v>
                </c:pt>
                <c:pt idx="2073">
                  <c:v>-1.1180804405012653E-4</c:v>
                </c:pt>
                <c:pt idx="2074">
                  <c:v>-1.1180804405012653E-4</c:v>
                </c:pt>
                <c:pt idx="2075">
                  <c:v>4.9539778534152766E-4</c:v>
                </c:pt>
                <c:pt idx="2076">
                  <c:v>3.9993413297787048E-5</c:v>
                </c:pt>
                <c:pt idx="2077">
                  <c:v>-1.4068533592064294E-3</c:v>
                </c:pt>
                <c:pt idx="2078">
                  <c:v>-4.9534066297965938E-4</c:v>
                </c:pt>
                <c:pt idx="2079">
                  <c:v>-1.3561974347662794E-4</c:v>
                </c:pt>
                <c:pt idx="2080">
                  <c:v>4.0396163577791837E-4</c:v>
                </c:pt>
                <c:pt idx="2081">
                  <c:v>-1.3561974347662794E-4</c:v>
                </c:pt>
                <c:pt idx="2082">
                  <c:v>-8.5506158248268996E-4</c:v>
                </c:pt>
                <c:pt idx="2083">
                  <c:v>4.4240716274887354E-5</c:v>
                </c:pt>
                <c:pt idx="2084">
                  <c:v>-1.5586960826533642E-4</c:v>
                </c:pt>
                <c:pt idx="2085">
                  <c:v>-9.7226056863765906E-4</c:v>
                </c:pt>
                <c:pt idx="2086">
                  <c:v>3.7521698273726835E-4</c:v>
                </c:pt>
                <c:pt idx="2087">
                  <c:v>3.0095666793246477E-4</c:v>
                </c:pt>
                <c:pt idx="2088">
                  <c:v>5.8769347148197957E-5</c:v>
                </c:pt>
                <c:pt idx="2089">
                  <c:v>-1.0615160865700757E-3</c:v>
                </c:pt>
                <c:pt idx="2090">
                  <c:v>-7.6325933281897558E-4</c:v>
                </c:pt>
                <c:pt idx="2091">
                  <c:v>-2.035023008556628E-4</c:v>
                </c:pt>
                <c:pt idx="2092">
                  <c:v>-3.8770015984366146E-4</c:v>
                </c:pt>
                <c:pt idx="2093">
                  <c:v>4.751371378701601E-4</c:v>
                </c:pt>
                <c:pt idx="2094">
                  <c:v>6.1791186068598002E-4</c:v>
                </c:pt>
                <c:pt idx="2095">
                  <c:v>2.3203929044391422E-4</c:v>
                </c:pt>
                <c:pt idx="2096">
                  <c:v>-5.3970585004021738E-4</c:v>
                </c:pt>
                <c:pt idx="2097">
                  <c:v>-3.0031125247929067E-4</c:v>
                </c:pt>
                <c:pt idx="2098">
                  <c:v>-4.6739897670590273E-4</c:v>
                </c:pt>
                <c:pt idx="2099">
                  <c:v>3.3864195973933031E-5</c:v>
                </c:pt>
                <c:pt idx="2100">
                  <c:v>-4.6739897670590273E-4</c:v>
                </c:pt>
                <c:pt idx="2101">
                  <c:v>-4.6739897670590273E-4</c:v>
                </c:pt>
                <c:pt idx="2102">
                  <c:v>2.0095192020054542E-4</c:v>
                </c:pt>
                <c:pt idx="2103">
                  <c:v>5.3512736865376977E-4</c:v>
                </c:pt>
                <c:pt idx="2104">
                  <c:v>-8.015744251591273E-4</c:v>
                </c:pt>
                <c:pt idx="2105">
                  <c:v>-5.111800266070503E-4</c:v>
                </c:pt>
                <c:pt idx="2106">
                  <c:v>-9.9114467642180898E-4</c:v>
                </c:pt>
                <c:pt idx="2107">
                  <c:v>-5.8078368777604366E-4</c:v>
                </c:pt>
                <c:pt idx="2108">
                  <c:v>-9.9114467642180898E-4</c:v>
                </c:pt>
                <c:pt idx="2109">
                  <c:v>-2.2843643659084664E-4</c:v>
                </c:pt>
                <c:pt idx="2110">
                  <c:v>-1.3230923129069702E-3</c:v>
                </c:pt>
                <c:pt idx="2111">
                  <c:v>-2.7445129929575636E-4</c:v>
                </c:pt>
                <c:pt idx="2112">
                  <c:v>2.8966684354494576E-5</c:v>
                </c:pt>
                <c:pt idx="2113">
                  <c:v>-3.332096965513085E-4</c:v>
                </c:pt>
                <c:pt idx="2114">
                  <c:v>-3.332096965513085E-4</c:v>
                </c:pt>
                <c:pt idx="2115">
                  <c:v>-5.1429788700421003E-4</c:v>
                </c:pt>
                <c:pt idx="2116">
                  <c:v>1.4197626836612129E-3</c:v>
                </c:pt>
                <c:pt idx="2117">
                  <c:v>-2.6266701068333167E-4</c:v>
                </c:pt>
                <c:pt idx="2118">
                  <c:v>2.4773453071369488E-4</c:v>
                </c:pt>
                <c:pt idx="2119">
                  <c:v>6.3493717451680034E-4</c:v>
                </c:pt>
                <c:pt idx="2120">
                  <c:v>3.2842890257341387E-4</c:v>
                </c:pt>
                <c:pt idx="2121">
                  <c:v>2.1920630630027399E-5</c:v>
                </c:pt>
                <c:pt idx="2122">
                  <c:v>-1.3133350534166584E-4</c:v>
                </c:pt>
                <c:pt idx="2123">
                  <c:v>2.1920630630027399E-5</c:v>
                </c:pt>
                <c:pt idx="2124">
                  <c:v>-5.91095913256745E-4</c:v>
                </c:pt>
                <c:pt idx="2125">
                  <c:v>-5.91095913256745E-4</c:v>
                </c:pt>
                <c:pt idx="2126">
                  <c:v>-4.3784177728505209E-4</c:v>
                </c:pt>
                <c:pt idx="2127">
                  <c:v>-5.5734326938806575E-4</c:v>
                </c:pt>
                <c:pt idx="2128">
                  <c:v>-7.0557038154424627E-4</c:v>
                </c:pt>
                <c:pt idx="2129">
                  <c:v>2.5539663963963463E-4</c:v>
                </c:pt>
                <c:pt idx="2130">
                  <c:v>-2.266864230678462E-4</c:v>
                </c:pt>
                <c:pt idx="2131">
                  <c:v>-8.1960529699226211E-4</c:v>
                </c:pt>
                <c:pt idx="2132">
                  <c:v>-1.3037215271042052E-3</c:v>
                </c:pt>
                <c:pt idx="2133">
                  <c:v>9.7740750555206615E-4</c:v>
                </c:pt>
                <c:pt idx="2134">
                  <c:v>2.1429470914999379E-5</c:v>
                </c:pt>
                <c:pt idx="2135">
                  <c:v>3.5431428244584048E-4</c:v>
                </c:pt>
                <c:pt idx="2136">
                  <c:v>-1.5091150662313981E-4</c:v>
                </c:pt>
                <c:pt idx="2137">
                  <c:v>-4.8772869933579326E-4</c:v>
                </c:pt>
                <c:pt idx="2138">
                  <c:v>-8.2454589204844692E-4</c:v>
                </c:pt>
                <c:pt idx="2139">
                  <c:v>-3.1932010297946642E-4</c:v>
                </c:pt>
                <c:pt idx="2140">
                  <c:v>-3.1932010297946642E-4</c:v>
                </c:pt>
                <c:pt idx="2141">
                  <c:v>6.716645494759955E-4</c:v>
                </c:pt>
                <c:pt idx="2142">
                  <c:v>5.910215900041219E-4</c:v>
                </c:pt>
                <c:pt idx="2143">
                  <c:v>2.3032545795251746E-5</c:v>
                </c:pt>
                <c:pt idx="2144">
                  <c:v>1.9620664928734187E-4</c:v>
                </c:pt>
                <c:pt idx="2145">
                  <c:v>-1.6840865736330386E-4</c:v>
                </c:pt>
                <c:pt idx="2146">
                  <c:v>1.3898995962018839E-5</c:v>
                </c:pt>
                <c:pt idx="2147">
                  <c:v>1.3898995962018839E-5</c:v>
                </c:pt>
                <c:pt idx="2148">
                  <c:v>-2.7149573114617406E-4</c:v>
                </c:pt>
                <c:pt idx="2149">
                  <c:v>-5.3679860736431119E-4</c:v>
                </c:pt>
                <c:pt idx="2150">
                  <c:v>-5.7479356964511199E-4</c:v>
                </c:pt>
                <c:pt idx="2151">
                  <c:v>-5.7479356964511199E-4</c:v>
                </c:pt>
                <c:pt idx="2152">
                  <c:v>9.6485312861581017E-4</c:v>
                </c:pt>
                <c:pt idx="2153">
                  <c:v>-3.3653058566155032E-4</c:v>
                </c:pt>
                <c:pt idx="2154">
                  <c:v>-6.137472732506942E-4</c:v>
                </c:pt>
                <c:pt idx="2155">
                  <c:v>4.2289792557026788E-4</c:v>
                </c:pt>
                <c:pt idx="2156">
                  <c:v>6.8834892004739252E-4</c:v>
                </c:pt>
                <c:pt idx="2157">
                  <c:v>-3.0519872726040567E-4</c:v>
                </c:pt>
                <c:pt idx="2158">
                  <c:v>-6.1458507428890691E-4</c:v>
                </c:pt>
                <c:pt idx="2159">
                  <c:v>-3.0519872726040567E-4</c:v>
                </c:pt>
                <c:pt idx="2160">
                  <c:v>-3.0519872726040567E-4</c:v>
                </c:pt>
                <c:pt idx="2161">
                  <c:v>4.6826714031084733E-4</c:v>
                </c:pt>
                <c:pt idx="2162">
                  <c:v>-4.5989190077465618E-4</c:v>
                </c:pt>
                <c:pt idx="2163">
                  <c:v>-4.5989190077465618E-4</c:v>
                </c:pt>
                <c:pt idx="2164">
                  <c:v>6.2296031382509795E-4</c:v>
                </c:pt>
                <c:pt idx="2165">
                  <c:v>6.2296031382509795E-4</c:v>
                </c:pt>
                <c:pt idx="2166">
                  <c:v>-3.0519872726040567E-4</c:v>
                </c:pt>
                <c:pt idx="2167">
                  <c:v>4.1876197680955742E-6</c:v>
                </c:pt>
                <c:pt idx="2168">
                  <c:v>-4.5989190077465618E-4</c:v>
                </c:pt>
                <c:pt idx="2169">
                  <c:v>-1.1020065922209929E-3</c:v>
                </c:pt>
                <c:pt idx="2170">
                  <c:v>4.6312461054599568E-4</c:v>
                </c:pt>
                <c:pt idx="2171">
                  <c:v>-5.6718660330907751E-4</c:v>
                </c:pt>
                <c:pt idx="2172">
                  <c:v>1.9584202214273545E-6</c:v>
                </c:pt>
                <c:pt idx="2173">
                  <c:v>1.3848122189838007E-6</c:v>
                </c:pt>
                <c:pt idx="2174">
                  <c:v>1.3848122189838007E-6</c:v>
                </c:pt>
                <c:pt idx="2175">
                  <c:v>-3.3805356549448571E-4</c:v>
                </c:pt>
                <c:pt idx="2176">
                  <c:v>-9.3069348561533095E-4</c:v>
                </c:pt>
                <c:pt idx="2177">
                  <c:v>-9.6849789710164863E-7</c:v>
                </c:pt>
                <c:pt idx="2178">
                  <c:v>-7.3504455063786193E-4</c:v>
                </c:pt>
                <c:pt idx="2179">
                  <c:v>-7.7793676057959097E-4</c:v>
                </c:pt>
                <c:pt idx="2180">
                  <c:v>-1.9935874007861879E-4</c:v>
                </c:pt>
                <c:pt idx="2181">
                  <c:v>-3.0073883268573985E-6</c:v>
                </c:pt>
                <c:pt idx="2182">
                  <c:v>-3.0152346260183698E-4</c:v>
                </c:pt>
                <c:pt idx="2183">
                  <c:v>-1.0467893085482748E-3</c:v>
                </c:pt>
                <c:pt idx="2184">
                  <c:v>-4.2160429095652375E-4</c:v>
                </c:pt>
                <c:pt idx="2185">
                  <c:v>4.1197573249914334E-4</c:v>
                </c:pt>
                <c:pt idx="2186">
                  <c:v>8.2876574422697711E-4</c:v>
                </c:pt>
                <c:pt idx="2187">
                  <c:v>-6.4429923349370449E-6</c:v>
                </c:pt>
                <c:pt idx="2188">
                  <c:v>-4.4600233350879917E-4</c:v>
                </c:pt>
                <c:pt idx="2189">
                  <c:v>4.3311634883892497E-4</c:v>
                </c:pt>
                <c:pt idx="2190">
                  <c:v>4.5327539699405606E-4</c:v>
                </c:pt>
                <c:pt idx="2191">
                  <c:v>-4.6913647402736856E-4</c:v>
                </c:pt>
                <c:pt idx="2192">
                  <c:v>2.3163713476824759E-4</c:v>
                </c:pt>
                <c:pt idx="2193">
                  <c:v>-1.0575384640346772E-3</c:v>
                </c:pt>
                <c:pt idx="2194">
                  <c:v>2.5667704379839424E-4</c:v>
                </c:pt>
                <c:pt idx="2195">
                  <c:v>-2.3284449015458647E-5</c:v>
                </c:pt>
                <c:pt idx="2196">
                  <c:v>-1.5878487908156389E-3</c:v>
                </c:pt>
                <c:pt idx="2197">
                  <c:v>-2.7092182262067896E-5</c:v>
                </c:pt>
                <c:pt idx="2198">
                  <c:v>2.5562606737170534E-4</c:v>
                </c:pt>
                <c:pt idx="2199">
                  <c:v>-5.0419663077493244E-4</c:v>
                </c:pt>
                <c:pt idx="2200">
                  <c:v>4.0117509762290979E-4</c:v>
                </c:pt>
                <c:pt idx="2201">
                  <c:v>1.8075492568658206E-4</c:v>
                </c:pt>
                <c:pt idx="2202">
                  <c:v>1.8075492568658206E-4</c:v>
                </c:pt>
                <c:pt idx="2203">
                  <c:v>-4.1167482514301154E-4</c:v>
                </c:pt>
                <c:pt idx="2204">
                  <c:v>3.538031801674262E-4</c:v>
                </c:pt>
                <c:pt idx="2205">
                  <c:v>1.6908075072274347E-4</c:v>
                </c:pt>
                <c:pt idx="2206">
                  <c:v>-3.8508653761130484E-4</c:v>
                </c:pt>
                <c:pt idx="2207">
                  <c:v>4.9857783362115696E-4</c:v>
                </c:pt>
                <c:pt idx="2208">
                  <c:v>1.565383575037483E-4</c:v>
                </c:pt>
                <c:pt idx="2209">
                  <c:v>-1.4481380554956036E-5</c:v>
                </c:pt>
                <c:pt idx="2210">
                  <c:v>2.9901826305498021E-4</c:v>
                </c:pt>
                <c:pt idx="2211">
                  <c:v>-1.6933857851190515E-4</c:v>
                </c:pt>
                <c:pt idx="2212">
                  <c:v>1.4289931586601817E-4</c:v>
                </c:pt>
                <c:pt idx="2213">
                  <c:v>-7.9381436726775245E-4</c:v>
                </c:pt>
                <c:pt idx="2214">
                  <c:v>-1.6933857851190515E-4</c:v>
                </c:pt>
                <c:pt idx="2215">
                  <c:v>2.9901826305498021E-4</c:v>
                </c:pt>
                <c:pt idx="2216">
                  <c:v>-3.2545752570086719E-4</c:v>
                </c:pt>
                <c:pt idx="2217">
                  <c:v>-3.2545752570086719E-4</c:v>
                </c:pt>
                <c:pt idx="2218">
                  <c:v>-3.5044210607846184E-5</c:v>
                </c:pt>
                <c:pt idx="2219">
                  <c:v>-3.4150627108871495E-5</c:v>
                </c:pt>
                <c:pt idx="2220">
                  <c:v>-5.7527399783796097E-4</c:v>
                </c:pt>
                <c:pt idx="2221">
                  <c:v>-1.2950406785347593E-3</c:v>
                </c:pt>
                <c:pt idx="2222">
                  <c:v>-2.7434488014574073E-4</c:v>
                </c:pt>
                <c:pt idx="2223">
                  <c:v>-6.62060530585622E-4</c:v>
                </c:pt>
                <c:pt idx="2224">
                  <c:v>3.6690938427212541E-4</c:v>
                </c:pt>
                <c:pt idx="2225">
                  <c:v>-3.0281495853305522E-5</c:v>
                </c:pt>
                <c:pt idx="2226">
                  <c:v>-2.2887693591602072E-4</c:v>
                </c:pt>
                <c:pt idx="2227">
                  <c:v>-6.2606781604145154E-4</c:v>
                </c:pt>
                <c:pt idx="2228">
                  <c:v>-1.0627901593647207E-3</c:v>
                </c:pt>
                <c:pt idx="2229">
                  <c:v>-8.5881460497233726E-4</c:v>
                </c:pt>
                <c:pt idx="2230">
                  <c:v>-4.9476311303075322E-4</c:v>
                </c:pt>
                <c:pt idx="2231">
                  <c:v>-7.7379840100962266E-4</c:v>
                </c:pt>
                <c:pt idx="2232">
                  <c:v>-2.1604423193974376E-4</c:v>
                </c:pt>
                <c:pt idx="2233">
                  <c:v>-4.0196228829637035E-4</c:v>
                </c:pt>
                <c:pt idx="2234">
                  <c:v>-5.8788034465299651E-4</c:v>
                </c:pt>
                <c:pt idx="2235">
                  <c:v>-4.1181668967091084E-4</c:v>
                </c:pt>
                <c:pt idx="2236">
                  <c:v>3.1451114742558602E-4</c:v>
                </c:pt>
                <c:pt idx="2237">
                  <c:v>-3.7473073807061806E-4</c:v>
                </c:pt>
                <c:pt idx="2238">
                  <c:v>-7.4308012181527479E-4</c:v>
                </c:pt>
                <c:pt idx="2239">
                  <c:v>-8.9726512094898798E-4</c:v>
                </c:pt>
                <c:pt idx="2240">
                  <c:v>4.026963769113535E-4</c:v>
                </c:pt>
                <c:pt idx="2241">
                  <c:v>-4.2870887692945817E-5</c:v>
                </c:pt>
                <c:pt idx="2242">
                  <c:v>1.2721752173505154E-4</c:v>
                </c:pt>
                <c:pt idx="2243">
                  <c:v>-1.8784611254138894E-4</c:v>
                </c:pt>
                <c:pt idx="2244">
                  <c:v>5.3729834046190418E-4</c:v>
                </c:pt>
                <c:pt idx="2245">
                  <c:v>5.9148798092447036E-4</c:v>
                </c:pt>
                <c:pt idx="2246">
                  <c:v>3.7992730006089091E-4</c:v>
                </c:pt>
                <c:pt idx="2247">
                  <c:v>-6.7787610425700732E-4</c:v>
                </c:pt>
                <c:pt idx="2248">
                  <c:v>-6.7787610425700732E-4</c:v>
                </c:pt>
                <c:pt idx="2249">
                  <c:v>-4.6631542339342744E-4</c:v>
                </c:pt>
                <c:pt idx="2250">
                  <c:v>3.7992730006089091E-4</c:v>
                </c:pt>
                <c:pt idx="2251">
                  <c:v>-1.0422309142276579E-3</c:v>
                </c:pt>
                <c:pt idx="2252">
                  <c:v>-8.4252288596343549E-4</c:v>
                </c:pt>
                <c:pt idx="2253">
                  <c:v>3.5572528362189831E-4</c:v>
                </c:pt>
                <c:pt idx="2254">
                  <c:v>7.5514134015034287E-4</c:v>
                </c:pt>
                <c:pt idx="2255">
                  <c:v>-1.5238054798652478E-3</c:v>
                </c:pt>
                <c:pt idx="2256">
                  <c:v>-7.9285155213710927E-4</c:v>
                </c:pt>
                <c:pt idx="2257">
                  <c:v>-7.9285155213710927E-4</c:v>
                </c:pt>
                <c:pt idx="2258">
                  <c:v>-4.1863946564654492E-4</c:v>
                </c:pt>
                <c:pt idx="2259">
                  <c:v>1.6897760586479871E-4</c:v>
                </c:pt>
                <c:pt idx="2260">
                  <c:v>4.4694048792154242E-4</c:v>
                </c:pt>
                <c:pt idx="2261">
                  <c:v>1.0259347390445986E-3</c:v>
                </c:pt>
                <c:pt idx="2262">
                  <c:v>-1.1187632501606902E-3</c:v>
                </c:pt>
                <c:pt idx="2263">
                  <c:v>7.9468563172307635E-4</c:v>
                </c:pt>
                <c:pt idx="2264">
                  <c:v>3.6947476908223947E-4</c:v>
                </c:pt>
                <c:pt idx="2265">
                  <c:v>4.752664934544957E-4</c:v>
                </c:pt>
                <c:pt idx="2266">
                  <c:v>1.280832779349232E-4</c:v>
                </c:pt>
                <c:pt idx="2267">
                  <c:v>3.0167488569470956E-4</c:v>
                </c:pt>
                <c:pt idx="2268">
                  <c:v>-3.9269154534443533E-4</c:v>
                </c:pt>
                <c:pt idx="2269">
                  <c:v>-3.3829131895241646E-4</c:v>
                </c:pt>
                <c:pt idx="2270">
                  <c:v>-6.5939657490676567E-4</c:v>
                </c:pt>
                <c:pt idx="2271">
                  <c:v>-6.5939657490676567E-4</c:v>
                </c:pt>
                <c:pt idx="2272">
                  <c:v>-7.3894261461153639E-5</c:v>
                </c:pt>
                <c:pt idx="2273">
                  <c:v>-7.3894261461153639E-5</c:v>
                </c:pt>
                <c:pt idx="2274">
                  <c:v>-8.7626874477512258E-5</c:v>
                </c:pt>
                <c:pt idx="2275">
                  <c:v>1.5814210772781907E-4</c:v>
                </c:pt>
                <c:pt idx="2276">
                  <c:v>-2.0604089822617768E-4</c:v>
                </c:pt>
                <c:pt idx="2277">
                  <c:v>-4.7108770730351635E-5</c:v>
                </c:pt>
                <c:pt idx="2278">
                  <c:v>2.7075548426130024E-4</c:v>
                </c:pt>
                <c:pt idx="2279">
                  <c:v>-3.6497302572200373E-4</c:v>
                </c:pt>
                <c:pt idx="2280">
                  <c:v>1.1182335676547419E-4</c:v>
                </c:pt>
                <c:pt idx="2281">
                  <c:v>5.8861973925295223E-4</c:v>
                </c:pt>
                <c:pt idx="2282">
                  <c:v>-3.6497302572200373E-4</c:v>
                </c:pt>
                <c:pt idx="2283">
                  <c:v>1.1182335676547419E-4</c:v>
                </c:pt>
                <c:pt idx="2284">
                  <c:v>-2.0604089822617768E-4</c:v>
                </c:pt>
                <c:pt idx="2285">
                  <c:v>-2.0604089822617768E-4</c:v>
                </c:pt>
                <c:pt idx="2286">
                  <c:v>-1.0607143756598506E-3</c:v>
                </c:pt>
                <c:pt idx="2287">
                  <c:v>-7.5365605157148657E-4</c:v>
                </c:pt>
                <c:pt idx="2288">
                  <c:v>-2.4683698952715299E-4</c:v>
                </c:pt>
                <c:pt idx="2289">
                  <c:v>1.2973607992091676E-4</c:v>
                </c:pt>
                <c:pt idx="2290">
                  <c:v>-6.8157094055704094E-5</c:v>
                </c:pt>
                <c:pt idx="2291">
                  <c:v>-7.6592325881403786E-5</c:v>
                </c:pt>
                <c:pt idx="2292">
                  <c:v>-8.4198567295938696E-5</c:v>
                </c:pt>
                <c:pt idx="2293">
                  <c:v>4.6098544101507138E-4</c:v>
                </c:pt>
                <c:pt idx="2294">
                  <c:v>-5.2670102020846606E-4</c:v>
                </c:pt>
                <c:pt idx="2295">
                  <c:v>5.0063580616326563E-4</c:v>
                </c:pt>
                <c:pt idx="2296">
                  <c:v>-1.0137252973414594E-3</c:v>
                </c:pt>
                <c:pt idx="2297">
                  <c:v>-3.8464803977221506E-4</c:v>
                </c:pt>
                <c:pt idx="2298">
                  <c:v>-3.3311497395862558E-4</c:v>
                </c:pt>
                <c:pt idx="2299">
                  <c:v>1.3184239030821355E-4</c:v>
                </c:pt>
                <c:pt idx="2300">
                  <c:v>-8.7773167869493562E-4</c:v>
                </c:pt>
                <c:pt idx="2301">
                  <c:v>-6.0684498849174076E-5</c:v>
                </c:pt>
                <c:pt idx="2302">
                  <c:v>-4.1041121515267439E-4</c:v>
                </c:pt>
                <c:pt idx="2303">
                  <c:v>-8.0803119451994254E-4</c:v>
                </c:pt>
                <c:pt idx="2304">
                  <c:v>4.2120901949274821E-4</c:v>
                </c:pt>
                <c:pt idx="2305">
                  <c:v>-7.2500354781807096E-5</c:v>
                </c:pt>
                <c:pt idx="2306">
                  <c:v>-7.2500354781807096E-5</c:v>
                </c:pt>
                <c:pt idx="2307">
                  <c:v>-3.4462577622259433E-4</c:v>
                </c:pt>
                <c:pt idx="2308">
                  <c:v>-6.6554945066932248E-4</c:v>
                </c:pt>
                <c:pt idx="2309">
                  <c:v>-5.4341885090982756E-4</c:v>
                </c:pt>
                <c:pt idx="2310">
                  <c:v>-9.9687287406833311E-4</c:v>
                </c:pt>
                <c:pt idx="2311">
                  <c:v>-5.4457536186879117E-4</c:v>
                </c:pt>
                <c:pt idx="2312">
                  <c:v>-5.4457536186879117E-4</c:v>
                </c:pt>
                <c:pt idx="2313">
                  <c:v>9.6705467594611024E-5</c:v>
                </c:pt>
                <c:pt idx="2314">
                  <c:v>9.6705467594611024E-5</c:v>
                </c:pt>
                <c:pt idx="2315">
                  <c:v>-7.0489556923464161E-4</c:v>
                </c:pt>
                <c:pt idx="2316">
                  <c:v>1.8190711476672263E-4</c:v>
                </c:pt>
                <c:pt idx="2317">
                  <c:v>-1.0980979097529942E-3</c:v>
                </c:pt>
                <c:pt idx="2318">
                  <c:v>-4.890702765994522E-4</c:v>
                </c:pt>
                <c:pt idx="2319">
                  <c:v>9.9431219015092172E-4</c:v>
                </c:pt>
                <c:pt idx="2320">
                  <c:v>-1.1960597135982597E-4</c:v>
                </c:pt>
                <c:pt idx="2321">
                  <c:v>1.4210084006077684E-4</c:v>
                </c:pt>
                <c:pt idx="2322">
                  <c:v>-1.0697883299018505E-4</c:v>
                </c:pt>
                <c:pt idx="2323">
                  <c:v>1.2306293739174252E-4</c:v>
                </c:pt>
                <c:pt idx="2324">
                  <c:v>-9.2646387036712623E-5</c:v>
                </c:pt>
                <c:pt idx="2325">
                  <c:v>3.3877226182019778E-4</c:v>
                </c:pt>
                <c:pt idx="2326">
                  <c:v>-1.1711930091789901E-3</c:v>
                </c:pt>
                <c:pt idx="2327">
                  <c:v>-2.5177138412084648E-4</c:v>
                </c:pt>
                <c:pt idx="2328">
                  <c:v>6.288582452294711E-4</c:v>
                </c:pt>
                <c:pt idx="2329">
                  <c:v>4.5273231935940748E-4</c:v>
                </c:pt>
                <c:pt idx="2330">
                  <c:v>1.0048046761928044E-4</c:v>
                </c:pt>
                <c:pt idx="2331">
                  <c:v>-9.5627508760110012E-4</c:v>
                </c:pt>
                <c:pt idx="2332">
                  <c:v>-1.1598576078885275E-3</c:v>
                </c:pt>
                <c:pt idx="2333">
                  <c:v>6.6389761293095349E-4</c:v>
                </c:pt>
                <c:pt idx="2334">
                  <c:v>-5.5689258374163621E-4</c:v>
                </c:pt>
                <c:pt idx="2335">
                  <c:v>-6.6119151623104944E-4</c:v>
                </c:pt>
                <c:pt idx="2336">
                  <c:v>-8.487841799349066E-4</c:v>
                </c:pt>
                <c:pt idx="2337">
                  <c:v>-8.628182964507433E-5</c:v>
                </c:pt>
                <c:pt idx="2338">
                  <c:v>-8.628182964507433E-5</c:v>
                </c:pt>
                <c:pt idx="2339">
                  <c:v>1.6620580629839133E-4</c:v>
                </c:pt>
                <c:pt idx="2340">
                  <c:v>-2.2327671048699856E-3</c:v>
                </c:pt>
                <c:pt idx="2341">
                  <c:v>-1.1744672814261044E-4</c:v>
                </c:pt>
                <c:pt idx="2342">
                  <c:v>6.3245625318223136E-4</c:v>
                </c:pt>
                <c:pt idx="2343">
                  <c:v>3.1230062821657148E-4</c:v>
                </c:pt>
                <c:pt idx="2344">
                  <c:v>-7.5492190086105478E-4</c:v>
                </c:pt>
                <c:pt idx="2345">
                  <c:v>-9.7165597844199353E-4</c:v>
                </c:pt>
                <c:pt idx="2346">
                  <c:v>1.1201440946270085E-4</c:v>
                </c:pt>
                <c:pt idx="2347">
                  <c:v>-1.4142457762420502E-3</c:v>
                </c:pt>
                <c:pt idx="2348">
                  <c:v>3.4443103561963557E-4</c:v>
                </c:pt>
                <c:pt idx="2349">
                  <c:v>8.1853149211884497E-5</c:v>
                </c:pt>
                <c:pt idx="2350">
                  <c:v>-2.4153959423984551E-4</c:v>
                </c:pt>
                <c:pt idx="2351">
                  <c:v>-5.6493233769157585E-4</c:v>
                </c:pt>
                <c:pt idx="2352">
                  <c:v>2.4354952093774945E-4</c:v>
                </c:pt>
                <c:pt idx="2353">
                  <c:v>4.0524589266361462E-4</c:v>
                </c:pt>
                <c:pt idx="2354">
                  <c:v>-2.4153959423984551E-4</c:v>
                </c:pt>
                <c:pt idx="2355">
                  <c:v>-8.4065255278965422E-4</c:v>
                </c:pt>
                <c:pt idx="2356">
                  <c:v>1.1942416191496573E-4</c:v>
                </c:pt>
                <c:pt idx="2357">
                  <c:v>-2.6777753414033143E-4</c:v>
                </c:pt>
                <c:pt idx="2358">
                  <c:v>6.1912000085267592E-4</c:v>
                </c:pt>
                <c:pt idx="2359">
                  <c:v>-4.7800224046638806E-4</c:v>
                </c:pt>
                <c:pt idx="2360">
                  <c:v>3.8775366527828863E-4</c:v>
                </c:pt>
                <c:pt idx="2361">
                  <c:v>-9.1843115969759905E-4</c:v>
                </c:pt>
                <c:pt idx="2362">
                  <c:v>-9.9899438898916207E-5</c:v>
                </c:pt>
                <c:pt idx="2363">
                  <c:v>3.1882611486880384E-4</c:v>
                </c:pt>
                <c:pt idx="2364">
                  <c:v>3.1882611486880384E-4</c:v>
                </c:pt>
                <c:pt idx="2365">
                  <c:v>-1.2054519431287107E-3</c:v>
                </c:pt>
                <c:pt idx="2366">
                  <c:v>-6.1326932751387306E-4</c:v>
                </c:pt>
                <c:pt idx="2367">
                  <c:v>-2.4524419730540632E-4</c:v>
                </c:pt>
                <c:pt idx="2368">
                  <c:v>1.7538296604895651E-4</c:v>
                </c:pt>
                <c:pt idx="2369">
                  <c:v>-8.2248610533990725E-4</c:v>
                </c:pt>
                <c:pt idx="2370">
                  <c:v>4.2468396900534442E-4</c:v>
                </c:pt>
                <c:pt idx="2371">
                  <c:v>-7.5476501381957994E-4</c:v>
                </c:pt>
                <c:pt idx="2372">
                  <c:v>9.6378073031050458E-4</c:v>
                </c:pt>
                <c:pt idx="2373">
                  <c:v>1.0419300774800106E-4</c:v>
                </c:pt>
                <c:pt idx="2374">
                  <c:v>8.2533250904494391E-4</c:v>
                </c:pt>
                <c:pt idx="2375">
                  <c:v>-7.8484294435507288E-4</c:v>
                </c:pt>
                <c:pt idx="2376">
                  <c:v>-7.3995702415985062E-4</c:v>
                </c:pt>
                <c:pt idx="2377">
                  <c:v>-1.1335756097264347E-4</c:v>
                </c:pt>
                <c:pt idx="2378">
                  <c:v>6.5838757951148835E-4</c:v>
                </c:pt>
                <c:pt idx="2379">
                  <c:v>-1.1335756097264347E-4</c:v>
                </c:pt>
                <c:pt idx="2380">
                  <c:v>2.5229987307133419E-4</c:v>
                </c:pt>
                <c:pt idx="2381">
                  <c:v>4.309241638118345E-4</c:v>
                </c:pt>
                <c:pt idx="2382">
                  <c:v>6.0954845455233459E-4</c:v>
                </c:pt>
                <c:pt idx="2383">
                  <c:v>-1.049487084096661E-4</c:v>
                </c:pt>
                <c:pt idx="2384">
                  <c:v>-7.4804831400789745E-4</c:v>
                </c:pt>
                <c:pt idx="2385">
                  <c:v>-2.5886554722323206E-4</c:v>
                </c:pt>
                <c:pt idx="2386">
                  <c:v>3.7758252124776219E-4</c:v>
                </c:pt>
                <c:pt idx="2387">
                  <c:v>-6.3828108695666874E-4</c:v>
                </c:pt>
                <c:pt idx="2388">
                  <c:v>-6.3828108695666874E-4</c:v>
                </c:pt>
                <c:pt idx="2389">
                  <c:v>-3.6006204492636707E-4</c:v>
                </c:pt>
                <c:pt idx="2390">
                  <c:v>-5.4829500734299261E-4</c:v>
                </c:pt>
                <c:pt idx="2391">
                  <c:v>-3.2074172019153362E-4</c:v>
                </c:pt>
                <c:pt idx="2392">
                  <c:v>-3.2074172019153362E-4</c:v>
                </c:pt>
                <c:pt idx="2393">
                  <c:v>-1.2666040255435271E-4</c:v>
                </c:pt>
                <c:pt idx="2394">
                  <c:v>-4.3860284836908349E-4</c:v>
                </c:pt>
                <c:pt idx="2395">
                  <c:v>5.9436238305467974E-4</c:v>
                </c:pt>
                <c:pt idx="2396">
                  <c:v>5.9436238305467974E-4</c:v>
                </c:pt>
                <c:pt idx="2397">
                  <c:v>2.4041721178864493E-4</c:v>
                </c:pt>
                <c:pt idx="2398">
                  <c:v>2.4041721178864493E-4</c:v>
                </c:pt>
                <c:pt idx="2399">
                  <c:v>6.0556752037129423E-5</c:v>
                </c:pt>
                <c:pt idx="2400">
                  <c:v>-1.1930370771438608E-4</c:v>
                </c:pt>
                <c:pt idx="2401">
                  <c:v>-6.5888508696893282E-4</c:v>
                </c:pt>
                <c:pt idx="2402">
                  <c:v>2.4041721178864493E-4</c:v>
                </c:pt>
                <c:pt idx="2403">
                  <c:v>6.0013813129167594E-4</c:v>
                </c:pt>
                <c:pt idx="2404">
                  <c:v>5.6775931259222992E-4</c:v>
                </c:pt>
                <c:pt idx="2405">
                  <c:v>-7.8565487567075899E-4</c:v>
                </c:pt>
                <c:pt idx="2406">
                  <c:v>7.4819484454790794E-5</c:v>
                </c:pt>
                <c:pt idx="2407">
                  <c:v>3.8173366110083812E-4</c:v>
                </c:pt>
                <c:pt idx="2408">
                  <c:v>5.4614780923982497E-4</c:v>
                </c:pt>
                <c:pt idx="2409">
                  <c:v>-1.1150878331612287E-4</c:v>
                </c:pt>
                <c:pt idx="2410">
                  <c:v>-1.1150878331612287E-4</c:v>
                </c:pt>
                <c:pt idx="2411">
                  <c:v>-2.7592293145510972E-4</c:v>
                </c:pt>
                <c:pt idx="2412">
                  <c:v>4.2231252369366503E-4</c:v>
                </c:pt>
                <c:pt idx="2413">
                  <c:v>-1.51925014124786E-4</c:v>
                </c:pt>
                <c:pt idx="2414">
                  <c:v>-6.8923172588942041E-4</c:v>
                </c:pt>
                <c:pt idx="2415">
                  <c:v>6.8761468752787406E-4</c:v>
                </c:pt>
                <c:pt idx="2416">
                  <c:v>4.7921968166395718E-4</c:v>
                </c:pt>
                <c:pt idx="2417">
                  <c:v>1.1800366522510307E-4</c:v>
                </c:pt>
                <c:pt idx="2418">
                  <c:v>8.6141015106472947E-4</c:v>
                </c:pt>
                <c:pt idx="2419">
                  <c:v>-1.7377256657521013E-4</c:v>
                </c:pt>
                <c:pt idx="2420">
                  <c:v>7.1580756268720775E-4</c:v>
                </c:pt>
                <c:pt idx="2421">
                  <c:v>5.365858577297618E-4</c:v>
                </c:pt>
                <c:pt idx="2422">
                  <c:v>-9.206905443242719E-4</c:v>
                </c:pt>
                <c:pt idx="2423">
                  <c:v>-6.3560488856578162E-4</c:v>
                </c:pt>
                <c:pt idx="2424">
                  <c:v>-4.5954839354093741E-4</c:v>
                </c:pt>
                <c:pt idx="2425">
                  <c:v>-1.0846549593544214E-3</c:v>
                </c:pt>
                <c:pt idx="2426">
                  <c:v>9.1633086379267533E-4</c:v>
                </c:pt>
                <c:pt idx="2427">
                  <c:v>-4.4485097571750755E-4</c:v>
                </c:pt>
                <c:pt idx="2428">
                  <c:v>-6.7673352245310454E-4</c:v>
                </c:pt>
                <c:pt idx="2429">
                  <c:v>-4.9564533200020301E-4</c:v>
                </c:pt>
                <c:pt idx="2430">
                  <c:v>-5.1990437180467349E-4</c:v>
                </c:pt>
                <c:pt idx="2431">
                  <c:v>-1.0041462501793926E-3</c:v>
                </c:pt>
                <c:pt idx="2432">
                  <c:v>-1.7955563102717222E-4</c:v>
                </c:pt>
                <c:pt idx="2433">
                  <c:v>-1.2696500429954308E-4</c:v>
                </c:pt>
                <c:pt idx="2434">
                  <c:v>-4.5847765773979155E-4</c:v>
                </c:pt>
                <c:pt idx="2435">
                  <c:v>5.828928847596837E-5</c:v>
                </c:pt>
                <c:pt idx="2436">
                  <c:v>-8.9742998799212555E-4</c:v>
                </c:pt>
                <c:pt idx="2437">
                  <c:v>8.946161451215697E-4</c:v>
                </c:pt>
                <c:pt idx="2438">
                  <c:v>-5.4551896773613823E-4</c:v>
                </c:pt>
                <c:pt idx="2439">
                  <c:v>-3.9768924348238064E-4</c:v>
                </c:pt>
                <c:pt idx="2440">
                  <c:v>2.7066165342406795E-4</c:v>
                </c:pt>
                <c:pt idx="2441">
                  <c:v>3.8967195150475266E-4</c:v>
                </c:pt>
                <c:pt idx="2442">
                  <c:v>7.5008626858787185E-4</c:v>
                </c:pt>
                <c:pt idx="2443">
                  <c:v>5.157172429676916E-4</c:v>
                </c:pt>
                <c:pt idx="2444">
                  <c:v>4.5000906157604366E-5</c:v>
                </c:pt>
                <c:pt idx="2445">
                  <c:v>-3.8077145680382005E-4</c:v>
                </c:pt>
                <c:pt idx="2446">
                  <c:v>-1.0123036931400456E-3</c:v>
                </c:pt>
                <c:pt idx="2447">
                  <c:v>4.6127152497781358E-4</c:v>
                </c:pt>
                <c:pt idx="2448">
                  <c:v>4.0250034086996818E-5</c:v>
                </c:pt>
                <c:pt idx="2449">
                  <c:v>-5.912822022492287E-4</c:v>
                </c:pt>
                <c:pt idx="2450">
                  <c:v>3.48575520225285E-5</c:v>
                </c:pt>
                <c:pt idx="2451">
                  <c:v>3.48575520225285E-5</c:v>
                </c:pt>
                <c:pt idx="2452">
                  <c:v>-5.1206540795344037E-4</c:v>
                </c:pt>
                <c:pt idx="2453">
                  <c:v>2.1716520534785164E-4</c:v>
                </c:pt>
                <c:pt idx="2454">
                  <c:v>-1.0589883679294095E-3</c:v>
                </c:pt>
                <c:pt idx="2455">
                  <c:v>3.9947285867317477E-4</c:v>
                </c:pt>
                <c:pt idx="2456">
                  <c:v>3.48575520225285E-5</c:v>
                </c:pt>
                <c:pt idx="2457">
                  <c:v>4.750217988971553E-4</c:v>
                </c:pt>
                <c:pt idx="2458">
                  <c:v>-5.6695323042242857E-4</c:v>
                </c:pt>
                <c:pt idx="2459">
                  <c:v>1.7731464766298848E-4</c:v>
                </c:pt>
                <c:pt idx="2460">
                  <c:v>-2.6924607918826196E-4</c:v>
                </c:pt>
                <c:pt idx="2461">
                  <c:v>-1.2039250357117834E-4</c:v>
                </c:pt>
                <c:pt idx="2462">
                  <c:v>-2.6924607918826196E-4</c:v>
                </c:pt>
                <c:pt idx="2463">
                  <c:v>-1.2039250357117834E-4</c:v>
                </c:pt>
                <c:pt idx="2464">
                  <c:v>-2.6339386324371133E-4</c:v>
                </c:pt>
                <c:pt idx="2465">
                  <c:v>-2.4927099090643482E-4</c:v>
                </c:pt>
                <c:pt idx="2466">
                  <c:v>4.2675283577759532E-4</c:v>
                </c:pt>
                <c:pt idx="2467">
                  <c:v>2.2927625216773108E-4</c:v>
                </c:pt>
                <c:pt idx="2468">
                  <c:v>-9.5558324949145579E-4</c:v>
                </c:pt>
                <c:pt idx="2469">
                  <c:v>-1.15305983310132E-3</c:v>
                </c:pt>
                <c:pt idx="2470">
                  <c:v>4.2675283577759532E-4</c:v>
                </c:pt>
                <c:pt idx="2471">
                  <c:v>-6.9154835485263138E-4</c:v>
                </c:pt>
                <c:pt idx="2472">
                  <c:v>2.71519594426657E-4</c:v>
                </c:pt>
                <c:pt idx="2473">
                  <c:v>2.4905622217498207E-5</c:v>
                </c:pt>
                <c:pt idx="2474">
                  <c:v>-1.4218210200911418E-4</c:v>
                </c:pt>
                <c:pt idx="2475">
                  <c:v>-1.4218210200911418E-4</c:v>
                </c:pt>
                <c:pt idx="2476">
                  <c:v>3.5908107067072256E-4</c:v>
                </c:pt>
                <c:pt idx="2477">
                  <c:v>3.5908107067072256E-4</c:v>
                </c:pt>
                <c:pt idx="2478">
                  <c:v>-1.4218210200911418E-4</c:v>
                </c:pt>
                <c:pt idx="2479">
                  <c:v>-6.0535437509483215E-4</c:v>
                </c:pt>
                <c:pt idx="2480">
                  <c:v>2.0578545339041798E-4</c:v>
                </c:pt>
                <c:pt idx="2481">
                  <c:v>-3.4477158616515223E-4</c:v>
                </c:pt>
                <c:pt idx="2482">
                  <c:v>3.8930446657560816E-4</c:v>
                </c:pt>
                <c:pt idx="2483">
                  <c:v>3.8930446657560816E-4</c:v>
                </c:pt>
                <c:pt idx="2484">
                  <c:v>-8.9532862572072255E-4</c:v>
                </c:pt>
                <c:pt idx="2485">
                  <c:v>-1.6125257297996227E-4</c:v>
                </c:pt>
                <c:pt idx="2486">
                  <c:v>7.3722137544068454E-4</c:v>
                </c:pt>
                <c:pt idx="2487">
                  <c:v>-2.5229225133107844E-4</c:v>
                </c:pt>
                <c:pt idx="2488">
                  <c:v>-5.755884418824572E-4</c:v>
                </c:pt>
                <c:pt idx="2489">
                  <c:v>-3.7699300181974157E-4</c:v>
                </c:pt>
                <c:pt idx="2490">
                  <c:v>2.4005393217593589E-5</c:v>
                </c:pt>
                <c:pt idx="2491">
                  <c:v>2.8306188293520068E-4</c:v>
                </c:pt>
                <c:pt idx="2492">
                  <c:v>-1.5396499985425543E-3</c:v>
                </c:pt>
                <c:pt idx="2493">
                  <c:v>4.437244909279741E-4</c:v>
                </c:pt>
                <c:pt idx="2494">
                  <c:v>-1.257118959635374E-3</c:v>
                </c:pt>
                <c:pt idx="2495">
                  <c:v>-1.9409180303328133E-4</c:v>
                </c:pt>
                <c:pt idx="2496">
                  <c:v>-7.3858259891259204E-4</c:v>
                </c:pt>
                <c:pt idx="2497">
                  <c:v>-7.3858259891259204E-4</c:v>
                </c:pt>
                <c:pt idx="2498">
                  <c:v>-1.3724363009755714E-4</c:v>
                </c:pt>
                <c:pt idx="2499">
                  <c:v>-4.3791311450507454E-4</c:v>
                </c:pt>
                <c:pt idx="2500">
                  <c:v>-7.3858259891259204E-4</c:v>
                </c:pt>
                <c:pt idx="2501">
                  <c:v>-1.4130983325573649E-3</c:v>
                </c:pt>
                <c:pt idx="2502">
                  <c:v>-9.3676689058269712E-4</c:v>
                </c:pt>
                <c:pt idx="2503">
                  <c:v>1.5895993366636489E-5</c:v>
                </c:pt>
                <c:pt idx="2504">
                  <c:v>1.1240164703245001E-5</c:v>
                </c:pt>
                <c:pt idx="2505">
                  <c:v>-4.9398562436573528E-4</c:v>
                </c:pt>
                <c:pt idx="2506">
                  <c:v>-9.9921141343471578E-4</c:v>
                </c:pt>
                <c:pt idx="2507">
                  <c:v>-8.3080281707838895E-4</c:v>
                </c:pt>
                <c:pt idx="2508">
                  <c:v>-3.2557702800940867E-4</c:v>
                </c:pt>
                <c:pt idx="2509">
                  <c:v>1.484500879537793E-5</c:v>
                </c:pt>
                <c:pt idx="2510">
                  <c:v>-9.1377126453908971E-4</c:v>
                </c:pt>
                <c:pt idx="2511">
                  <c:v>9.8408826843240709E-6</c:v>
                </c:pt>
                <c:pt idx="2512">
                  <c:v>-7.9010575804093573E-4</c:v>
                </c:pt>
                <c:pt idx="2513">
                  <c:v>1.1661232733591997E-5</c:v>
                </c:pt>
                <c:pt idx="2514">
                  <c:v>-8.467747543855369E-4</c:v>
                </c:pt>
                <c:pt idx="2515">
                  <c:v>2.2145061002055381E-4</c:v>
                </c:pt>
                <c:pt idx="2516">
                  <c:v>-1.0604198272667548E-3</c:v>
                </c:pt>
                <c:pt idx="2517">
                  <c:v>-1.0604198272667548E-3</c:v>
                </c:pt>
                <c:pt idx="2518">
                  <c:v>7.0238915811538395E-6</c:v>
                </c:pt>
                <c:pt idx="2519">
                  <c:v>-4.4643013157735193E-4</c:v>
                </c:pt>
                <c:pt idx="2520">
                  <c:v>-1.1266111663151101E-3</c:v>
                </c:pt>
                <c:pt idx="2521">
                  <c:v>-3.1847841657007886E-4</c:v>
                </c:pt>
                <c:pt idx="2522">
                  <c:v>3.4104692276014804E-4</c:v>
                </c:pt>
                <c:pt idx="2523">
                  <c:v>-6.9237554357959373E-4</c:v>
                </c:pt>
                <c:pt idx="2524">
                  <c:v>-4.5837306303542669E-4</c:v>
                </c:pt>
                <c:pt idx="2525">
                  <c:v>-6.4683794801688541E-4</c:v>
                </c:pt>
                <c:pt idx="2526">
                  <c:v>-2.6181393611333318E-6</c:v>
                </c:pt>
                <c:pt idx="2527">
                  <c:v>-2.0343259176101207E-4</c:v>
                </c:pt>
                <c:pt idx="2528">
                  <c:v>-4.0424704416089103E-4</c:v>
                </c:pt>
                <c:pt idx="2529">
                  <c:v>3.6941218666870941E-4</c:v>
                </c:pt>
                <c:pt idx="2530">
                  <c:v>-1.1179322641842997E-3</c:v>
                </c:pt>
                <c:pt idx="2531">
                  <c:v>-7.4609615147104753E-4</c:v>
                </c:pt>
                <c:pt idx="2532">
                  <c:v>-7.4609615147104753E-4</c:v>
                </c:pt>
                <c:pt idx="2533">
                  <c:v>3.3722564609293569E-4</c:v>
                </c:pt>
                <c:pt idx="2534">
                  <c:v>-3.4165110933400344E-4</c:v>
                </c:pt>
                <c:pt idx="2535">
                  <c:v>-3.4165110933400344E-4</c:v>
                </c:pt>
                <c:pt idx="2536">
                  <c:v>1.6750645723620093E-4</c:v>
                </c:pt>
                <c:pt idx="2537">
                  <c:v>4.534252447159499E-4</c:v>
                </c:pt>
                <c:pt idx="2538">
                  <c:v>-3.0558204202361786E-4</c:v>
                </c:pt>
                <c:pt idx="2539">
                  <c:v>1.4982233002012264E-4</c:v>
                </c:pt>
                <c:pt idx="2540">
                  <c:v>1.4982233002012264E-4</c:v>
                </c:pt>
                <c:pt idx="2541">
                  <c:v>-1.9791273277908238E-6</c:v>
                </c:pt>
                <c:pt idx="2542">
                  <c:v>-6.091849567194448E-4</c:v>
                </c:pt>
                <c:pt idx="2543">
                  <c:v>-4.5738349937153133E-4</c:v>
                </c:pt>
                <c:pt idx="2544">
                  <c:v>-1.9791273277908238E-6</c:v>
                </c:pt>
                <c:pt idx="2545">
                  <c:v>1.4982233002012264E-4</c:v>
                </c:pt>
                <c:pt idx="2546">
                  <c:v>-4.5738349937153133E-4</c:v>
                </c:pt>
                <c:pt idx="2547">
                  <c:v>-1.9791273277908238E-6</c:v>
                </c:pt>
                <c:pt idx="2548">
                  <c:v>-6.091849567194448E-4</c:v>
                </c:pt>
                <c:pt idx="2549">
                  <c:v>-1.1147528753279639E-5</c:v>
                </c:pt>
                <c:pt idx="2550">
                  <c:v>-1.1303315865698882E-5</c:v>
                </c:pt>
                <c:pt idx="2551">
                  <c:v>-2.9643205316259337E-4</c:v>
                </c:pt>
                <c:pt idx="2552">
                  <c:v>-1.3838725083111783E-5</c:v>
                </c:pt>
                <c:pt idx="2553">
                  <c:v>-8.2149798028563112E-4</c:v>
                </c:pt>
                <c:pt idx="2554">
                  <c:v>-1.023412794086261E-3</c:v>
                </c:pt>
                <c:pt idx="2555">
                  <c:v>1.8807608871751838E-4</c:v>
                </c:pt>
                <c:pt idx="2556">
                  <c:v>-3.6572568089680195E-4</c:v>
                </c:pt>
                <c:pt idx="2557">
                  <c:v>-2.517118037824429E-5</c:v>
                </c:pt>
                <c:pt idx="2558">
                  <c:v>-7.6295676074832931E-4</c:v>
                </c:pt>
                <c:pt idx="2559">
                  <c:v>5.4678554196864687E-4</c:v>
                </c:pt>
                <c:pt idx="2560">
                  <c:v>-5.2813442478042024E-4</c:v>
                </c:pt>
                <c:pt idx="2561">
                  <c:v>-7.4743954708854365E-4</c:v>
                </c:pt>
                <c:pt idx="2562">
                  <c:v>-1.5460358097197963E-5</c:v>
                </c:pt>
                <c:pt idx="2563">
                  <c:v>-8.7055904839071919E-4</c:v>
                </c:pt>
                <c:pt idx="2564">
                  <c:v>-3.8016868726895893E-4</c:v>
                </c:pt>
                <c:pt idx="2565">
                  <c:v>-6.7390794453111138E-4</c:v>
                </c:pt>
                <c:pt idx="2566">
                  <c:v>-1.1073760996929889E-3</c:v>
                </c:pt>
                <c:pt idx="2567">
                  <c:v>-3.2327074150174343E-4</c:v>
                </c:pt>
                <c:pt idx="2568">
                  <c:v>-3.2327074150174343E-4</c:v>
                </c:pt>
                <c:pt idx="2569">
                  <c:v>-7.8303314941682259E-4</c:v>
                </c:pt>
                <c:pt idx="2570">
                  <c:v>-3.2327074150174343E-4</c:v>
                </c:pt>
                <c:pt idx="2571">
                  <c:v>-4.7652487747343634E-4</c:v>
                </c:pt>
                <c:pt idx="2572">
                  <c:v>1.3649166641333628E-4</c:v>
                </c:pt>
                <c:pt idx="2573">
                  <c:v>-4.7652487747343634E-4</c:v>
                </c:pt>
                <c:pt idx="2574">
                  <c:v>-2.8436429271914325E-4</c:v>
                </c:pt>
                <c:pt idx="2575">
                  <c:v>-7.9308649574965002E-4</c:v>
                </c:pt>
                <c:pt idx="2576">
                  <c:v>-4.3095683227824342E-4</c:v>
                </c:pt>
                <c:pt idx="2577">
                  <c:v>-3.6298080910039015E-5</c:v>
                </c:pt>
                <c:pt idx="2578">
                  <c:v>-2.6304586140108517E-4</c:v>
                </c:pt>
                <c:pt idx="2579">
                  <c:v>-2.64895117371393E-5</c:v>
                </c:pt>
                <c:pt idx="2580">
                  <c:v>-4.0306258118520905E-4</c:v>
                </c:pt>
                <c:pt idx="2581">
                  <c:v>-3.8788937112216489E-5</c:v>
                </c:pt>
                <c:pt idx="2582">
                  <c:v>-3.4012319738389342E-5</c:v>
                </c:pt>
                <c:pt idx="2583">
                  <c:v>2.3331978381141189E-4</c:v>
                </c:pt>
                <c:pt idx="2584">
                  <c:v>-1.0150539439149162E-3</c:v>
                </c:pt>
                <c:pt idx="2585">
                  <c:v>-5.4544105563833598E-4</c:v>
                </c:pt>
                <c:pt idx="2586">
                  <c:v>4.8842177260597004E-4</c:v>
                </c:pt>
                <c:pt idx="2587">
                  <c:v>-1.0623724697604888E-3</c:v>
                </c:pt>
                <c:pt idx="2588">
                  <c:v>7.5548651948537712E-4</c:v>
                </c:pt>
                <c:pt idx="2589">
                  <c:v>-1.0564087961392459E-3</c:v>
                </c:pt>
                <c:pt idx="2590">
                  <c:v>1.6817764441923796E-4</c:v>
                </c:pt>
                <c:pt idx="2591">
                  <c:v>-8.5231105604616502E-4</c:v>
                </c:pt>
                <c:pt idx="2592">
                  <c:v>-7.3679046214154245E-4</c:v>
                </c:pt>
                <c:pt idx="2593">
                  <c:v>-2.736668221616442E-4</c:v>
                </c:pt>
                <c:pt idx="2594">
                  <c:v>-1.1999141021214416E-3</c:v>
                </c:pt>
                <c:pt idx="2595">
                  <c:v>-7.8321784989065883E-4</c:v>
                </c:pt>
                <c:pt idx="2596">
                  <c:v>1.5116074578769019E-4</c:v>
                </c:pt>
                <c:pt idx="2597">
                  <c:v>-4.172182669149125E-4</c:v>
                </c:pt>
                <c:pt idx="2598">
                  <c:v>-2.2775859601404519E-4</c:v>
                </c:pt>
                <c:pt idx="2599">
                  <c:v>-4.172182669149125E-4</c:v>
                </c:pt>
                <c:pt idx="2600">
                  <c:v>-1.8596411492236714E-4</c:v>
                </c:pt>
                <c:pt idx="2601">
                  <c:v>1.234222321061341E-4</c:v>
                </c:pt>
                <c:pt idx="2602">
                  <c:v>2.7811540562038461E-4</c:v>
                </c:pt>
                <c:pt idx="2603">
                  <c:v>-3.127094140811641E-5</c:v>
                </c:pt>
                <c:pt idx="2604">
                  <c:v>-6.5004363546511889E-4</c:v>
                </c:pt>
                <c:pt idx="2605">
                  <c:v>-4.9535046195086838E-4</c:v>
                </c:pt>
                <c:pt idx="2606">
                  <c:v>-4.9535046195086838E-4</c:v>
                </c:pt>
                <c:pt idx="2607">
                  <c:v>-3.4065728843661765E-4</c:v>
                </c:pt>
                <c:pt idx="2608">
                  <c:v>-6.5004363546511889E-4</c:v>
                </c:pt>
                <c:pt idx="2609">
                  <c:v>-3.127094140811641E-5</c:v>
                </c:pt>
                <c:pt idx="2610">
                  <c:v>-4.9535046195086838E-4</c:v>
                </c:pt>
                <c:pt idx="2611">
                  <c:v>-3.4065728843661765E-4</c:v>
                </c:pt>
                <c:pt idx="2612">
                  <c:v>-6.5004363546511889E-4</c:v>
                </c:pt>
                <c:pt idx="2613">
                  <c:v>-1.8596411492236714E-4</c:v>
                </c:pt>
                <c:pt idx="2614">
                  <c:v>-3.127094140811641E-5</c:v>
                </c:pt>
                <c:pt idx="2615">
                  <c:v>-1.8596411492236714E-4</c:v>
                </c:pt>
                <c:pt idx="2616">
                  <c:v>7.7746643852092952E-4</c:v>
                </c:pt>
                <c:pt idx="2617">
                  <c:v>4.5773825644677057E-4</c:v>
                </c:pt>
                <c:pt idx="2618">
                  <c:v>2.2400282103901461E-4</c:v>
                </c:pt>
                <c:pt idx="2619">
                  <c:v>1.5839391376160365E-4</c:v>
                </c:pt>
                <c:pt idx="2620">
                  <c:v>-4.5714756920704432E-4</c:v>
                </c:pt>
                <c:pt idx="2621">
                  <c:v>2.0632518071706787E-4</c:v>
                </c:pt>
                <c:pt idx="2622">
                  <c:v>9.5881531121483734E-4</c:v>
                </c:pt>
                <c:pt idx="2623">
                  <c:v>1.3222444008784639E-4</c:v>
                </c:pt>
                <c:pt idx="2624">
                  <c:v>-3.8855038319151258E-4</c:v>
                </c:pt>
                <c:pt idx="2625">
                  <c:v>-5.4342085757006723E-5</c:v>
                </c:pt>
                <c:pt idx="2626">
                  <c:v>2.388348712391488E-4</c:v>
                </c:pt>
                <c:pt idx="2627">
                  <c:v>7.3809485907378554E-4</c:v>
                </c:pt>
                <c:pt idx="2628">
                  <c:v>-5.2812965531628779E-4</c:v>
                </c:pt>
                <c:pt idx="2629">
                  <c:v>-4.3121605785228709E-4</c:v>
                </c:pt>
                <c:pt idx="2630">
                  <c:v>-6.2184164542474591E-4</c:v>
                </c:pt>
                <c:pt idx="2631">
                  <c:v>-7.699605850161322E-4</c:v>
                </c:pt>
                <c:pt idx="2632">
                  <c:v>-1.0185398268466462E-3</c:v>
                </c:pt>
                <c:pt idx="2633">
                  <c:v>-4.7538944106710092E-4</c:v>
                </c:pt>
                <c:pt idx="2634">
                  <c:v>6.7169478589974591E-4</c:v>
                </c:pt>
                <c:pt idx="2635">
                  <c:v>-3.1389125546841157E-4</c:v>
                </c:pt>
                <c:pt idx="2636">
                  <c:v>-1.3262269287821677E-3</c:v>
                </c:pt>
                <c:pt idx="2637">
                  <c:v>-9.9663184561759374E-5</c:v>
                </c:pt>
                <c:pt idx="2638">
                  <c:v>-5.754056643502716E-5</c:v>
                </c:pt>
                <c:pt idx="2639">
                  <c:v>-2.6379813112069436E-4</c:v>
                </c:pt>
                <c:pt idx="2640">
                  <c:v>-4.0326956823210475E-4</c:v>
                </c:pt>
                <c:pt idx="2641">
                  <c:v>5.9798748348906293E-4</c:v>
                </c:pt>
                <c:pt idx="2642">
                  <c:v>-1.3890823086332863E-3</c:v>
                </c:pt>
                <c:pt idx="2643">
                  <c:v>-2.0163478411605238E-4</c:v>
                </c:pt>
                <c:pt idx="2644">
                  <c:v>-2.0163478411605238E-4</c:v>
                </c:pt>
                <c:pt idx="2645">
                  <c:v>2.6672205745083331E-4</c:v>
                </c:pt>
                <c:pt idx="2646">
                  <c:v>-9.8222952006086139E-4</c:v>
                </c:pt>
                <c:pt idx="2647">
                  <c:v>-3.5775373130501409E-4</c:v>
                </c:pt>
                <c:pt idx="2648">
                  <c:v>2.6672205745083331E-4</c:v>
                </c:pt>
                <c:pt idx="2649">
                  <c:v>-7.6422973883515967E-5</c:v>
                </c:pt>
                <c:pt idx="2650">
                  <c:v>1.2082415508027345E-4</c:v>
                </c:pt>
                <c:pt idx="2651">
                  <c:v>2.9568751323202382E-4</c:v>
                </c:pt>
                <c:pt idx="2652">
                  <c:v>-7.5349263567847788E-4</c:v>
                </c:pt>
                <c:pt idx="2653">
                  <c:v>-2.2890256122322719E-4</c:v>
                </c:pt>
                <c:pt idx="2654">
                  <c:v>-2.2890256122322719E-4</c:v>
                </c:pt>
                <c:pt idx="2655">
                  <c:v>-5.403920307147671E-5</c:v>
                </c:pt>
                <c:pt idx="2656">
                  <c:v>-5.786292775267275E-4</c:v>
                </c:pt>
                <c:pt idx="2657">
                  <c:v>4.3722170011634446E-4</c:v>
                </c:pt>
                <c:pt idx="2658">
                  <c:v>2.5597688831614025E-4</c:v>
                </c:pt>
                <c:pt idx="2659">
                  <c:v>4.5548644884747498E-4</c:v>
                </c:pt>
                <c:pt idx="2660">
                  <c:v>-4.4506010891198983E-4</c:v>
                </c:pt>
                <c:pt idx="2661">
                  <c:v>-6.3684452531964468E-4</c:v>
                </c:pt>
                <c:pt idx="2662">
                  <c:v>1.3029314031097461E-4</c:v>
                </c:pt>
                <c:pt idx="2663">
                  <c:v>-6.149127609668013E-5</c:v>
                </c:pt>
                <c:pt idx="2664">
                  <c:v>-1.3121589004920602E-3</c:v>
                </c:pt>
                <c:pt idx="2665">
                  <c:v>3.4647341762147953E-4</c:v>
                </c:pt>
                <c:pt idx="2666">
                  <c:v>-1.0916786975834333E-4</c:v>
                </c:pt>
                <c:pt idx="2667">
                  <c:v>-7.860540723839723E-4</c:v>
                </c:pt>
                <c:pt idx="2668">
                  <c:v>1.5537860123620271E-4</c:v>
                </c:pt>
                <c:pt idx="2669">
                  <c:v>-4.784724713557246E-4</c:v>
                </c:pt>
                <c:pt idx="2670">
                  <c:v>2.1918842181840458E-4</c:v>
                </c:pt>
                <c:pt idx="2671">
                  <c:v>5.5697108267163784E-4</c:v>
                </c:pt>
                <c:pt idx="2672">
                  <c:v>-9.1230141021864651E-4</c:v>
                </c:pt>
                <c:pt idx="2673">
                  <c:v>-7.8721386762979411E-5</c:v>
                </c:pt>
                <c:pt idx="2674">
                  <c:v>-1.1206964160825638E-3</c:v>
                </c:pt>
                <c:pt idx="2675">
                  <c:v>-4.1878356670098827E-4</c:v>
                </c:pt>
                <c:pt idx="2676">
                  <c:v>-6.6531714960861338E-5</c:v>
                </c:pt>
                <c:pt idx="2677">
                  <c:v>-9.4716134431117849E-4</c:v>
                </c:pt>
                <c:pt idx="2678">
                  <c:v>-2.1703959206307048E-4</c:v>
                </c:pt>
                <c:pt idx="2679">
                  <c:v>4.1308767648981048E-4</c:v>
                </c:pt>
                <c:pt idx="2680">
                  <c:v>4.1308767648981048E-4</c:v>
                </c:pt>
                <c:pt idx="2681">
                  <c:v>-5.9507774924850293E-5</c:v>
                </c:pt>
                <c:pt idx="2682">
                  <c:v>-5.3210322633951139E-4</c:v>
                </c:pt>
                <c:pt idx="2683">
                  <c:v>-1.5993694153459688E-4</c:v>
                </c:pt>
                <c:pt idx="2684">
                  <c:v>-9.0513782490329159E-4</c:v>
                </c:pt>
                <c:pt idx="2685">
                  <c:v>-1.110543972297534E-4</c:v>
                </c:pt>
                <c:pt idx="2686">
                  <c:v>-1.110543972297534E-4</c:v>
                </c:pt>
                <c:pt idx="2687">
                  <c:v>-3.6910296580415416E-4</c:v>
                </c:pt>
                <c:pt idx="2688">
                  <c:v>4.1714832772377542E-4</c:v>
                </c:pt>
                <c:pt idx="2689">
                  <c:v>-8.1017246613787315E-4</c:v>
                </c:pt>
                <c:pt idx="2690">
                  <c:v>3.5363118818296701E-4</c:v>
                </c:pt>
                <c:pt idx="2691">
                  <c:v>-2.0574852335471863E-3</c:v>
                </c:pt>
                <c:pt idx="2692">
                  <c:v>4.6634812034956007E-4</c:v>
                </c:pt>
                <c:pt idx="2693">
                  <c:v>-8.9153175895488081E-5</c:v>
                </c:pt>
                <c:pt idx="2694">
                  <c:v>-4.0813368540340306E-4</c:v>
                </c:pt>
                <c:pt idx="2695">
                  <c:v>-1.2486280768180887E-3</c:v>
                </c:pt>
                <c:pt idx="2696">
                  <c:v>-1.0545467591809073E-3</c:v>
                </c:pt>
                <c:pt idx="2697">
                  <c:v>-9.0408692934708487E-4</c:v>
                </c:pt>
                <c:pt idx="2698">
                  <c:v>9.8529117175400979E-5</c:v>
                </c:pt>
                <c:pt idx="2699">
                  <c:v>4.5328813117260396E-4</c:v>
                </c:pt>
                <c:pt idx="2700">
                  <c:v>9.8529117175400979E-5</c:v>
                </c:pt>
                <c:pt idx="2701">
                  <c:v>-1.143127431814809E-3</c:v>
                </c:pt>
                <c:pt idx="2702">
                  <c:v>9.8529117175400979E-5</c:v>
                </c:pt>
                <c:pt idx="2703">
                  <c:v>-1.0602740651944119E-3</c:v>
                </c:pt>
                <c:pt idx="2704">
                  <c:v>-8.679173885054553E-4</c:v>
                </c:pt>
                <c:pt idx="2705">
                  <c:v>-1.0268495160012815E-3</c:v>
                </c:pt>
                <c:pt idx="2706">
                  <c:v>-2.3218887852215133E-4</c:v>
                </c:pt>
                <c:pt idx="2707">
                  <c:v>-7.0898526100962925E-4</c:v>
                </c:pt>
                <c:pt idx="2708">
                  <c:v>6.6777174150069174E-4</c:v>
                </c:pt>
                <c:pt idx="2709">
                  <c:v>3.2153910786879845E-4</c:v>
                </c:pt>
                <c:pt idx="2710">
                  <c:v>3.8333634792646516E-4</c:v>
                </c:pt>
                <c:pt idx="2711">
                  <c:v>-6.8092861626449334E-4</c:v>
                </c:pt>
                <c:pt idx="2712">
                  <c:v>-9.5269713525554869E-5</c:v>
                </c:pt>
                <c:pt idx="2713">
                  <c:v>-1.479397954127729E-4</c:v>
                </c:pt>
                <c:pt idx="2714">
                  <c:v>-7.9044090210341486E-4</c:v>
                </c:pt>
                <c:pt idx="2715">
                  <c:v>-3.3894565278099354E-4</c:v>
                </c:pt>
                <c:pt idx="2716">
                  <c:v>-3.3894565278099354E-4</c:v>
                </c:pt>
                <c:pt idx="2717">
                  <c:v>-1.131980281197831E-4</c:v>
                </c:pt>
                <c:pt idx="2718">
                  <c:v>-1.1391459322383181E-3</c:v>
                </c:pt>
                <c:pt idx="2719">
                  <c:v>-6.2687352270628582E-4</c:v>
                </c:pt>
                <c:pt idx="2720">
                  <c:v>-2.6962494122528564E-4</c:v>
                </c:pt>
                <c:pt idx="2721">
                  <c:v>3.1341007752166126E-4</c:v>
                </c:pt>
                <c:pt idx="2722">
                  <c:v>-5.3283264593265666E-4</c:v>
                </c:pt>
                <c:pt idx="2723">
                  <c:v>-8.0672671874632397E-4</c:v>
                </c:pt>
                <c:pt idx="2724">
                  <c:v>-1.3984846389993402E-4</c:v>
                </c:pt>
                <c:pt idx="2725">
                  <c:v>-1.6279760312505429E-3</c:v>
                </c:pt>
                <c:pt idx="2726">
                  <c:v>5.5746663407213481E-4</c:v>
                </c:pt>
                <c:pt idx="2727">
                  <c:v>4.827802668686726E-4</c:v>
                </c:pt>
                <c:pt idx="2728">
                  <c:v>-4.9897649189013489E-4</c:v>
                </c:pt>
                <c:pt idx="2729">
                  <c:v>-1.0880305471454191E-3</c:v>
                </c:pt>
                <c:pt idx="2730">
                  <c:v>-6.9532784364189628E-4</c:v>
                </c:pt>
                <c:pt idx="2731">
                  <c:v>-5.6773280695745706E-4</c:v>
                </c:pt>
                <c:pt idx="2732">
                  <c:v>-4.0741259959160641E-4</c:v>
                </c:pt>
                <c:pt idx="2733">
                  <c:v>-2.4709239222575554E-4</c:v>
                </c:pt>
                <c:pt idx="2734">
                  <c:v>-5.6773280695745706E-4</c:v>
                </c:pt>
                <c:pt idx="2735">
                  <c:v>-8.8837322168915773E-4</c:v>
                </c:pt>
                <c:pt idx="2736">
                  <c:v>-8.6772184859905096E-5</c:v>
                </c:pt>
                <c:pt idx="2737">
                  <c:v>-4.0741259959160641E-4</c:v>
                </c:pt>
                <c:pt idx="2738">
                  <c:v>1.8280333202117969E-4</c:v>
                </c:pt>
                <c:pt idx="2739">
                  <c:v>1.1834736900336734E-4</c:v>
                </c:pt>
                <c:pt idx="2740">
                  <c:v>-9.4676211507248461E-4</c:v>
                </c:pt>
                <c:pt idx="2741">
                  <c:v>-9.1822075380956314E-4</c:v>
                </c:pt>
                <c:pt idx="2742">
                  <c:v>-1.9037747598949092E-4</c:v>
                </c:pt>
                <c:pt idx="2743">
                  <c:v>-1.5802605694711931E-3</c:v>
                </c:pt>
                <c:pt idx="2744">
                  <c:v>-7.5765837514880116E-4</c:v>
                </c:pt>
                <c:pt idx="2745">
                  <c:v>1.0871453908329991E-4</c:v>
                </c:pt>
                <c:pt idx="2746">
                  <c:v>-9.0872986697771384E-4</c:v>
                </c:pt>
                <c:pt idx="2747">
                  <c:v>7.6872787799371384E-5</c:v>
                </c:pt>
                <c:pt idx="2748">
                  <c:v>-8.2242951095820636E-4</c:v>
                </c:pt>
                <c:pt idx="2749">
                  <c:v>-1.98502788070984E-3</c:v>
                </c:pt>
                <c:pt idx="2750">
                  <c:v>3.4023115973521917E-4</c:v>
                </c:pt>
                <c:pt idx="2751">
                  <c:v>-6.2720257224923594E-4</c:v>
                </c:pt>
                <c:pt idx="2752">
                  <c:v>-8.6906100524534991E-4</c:v>
                </c:pt>
                <c:pt idx="2753">
                  <c:v>8.0320995039017155E-5</c:v>
                </c:pt>
                <c:pt idx="2754">
                  <c:v>-3.1463217218071187E-4</c:v>
                </c:pt>
                <c:pt idx="2755">
                  <c:v>-1.1045385066201698E-3</c:v>
                </c:pt>
                <c:pt idx="2756">
                  <c:v>-1.1045385066201698E-3</c:v>
                </c:pt>
                <c:pt idx="2757">
                  <c:v>-3.1463217218071187E-4</c:v>
                </c:pt>
                <c:pt idx="2758">
                  <c:v>-1.3612211594063064E-3</c:v>
                </c:pt>
                <c:pt idx="2759">
                  <c:v>4.0696636158308631E-4</c:v>
                </c:pt>
                <c:pt idx="2760">
                  <c:v>-9.8445719607171355E-4</c:v>
                </c:pt>
                <c:pt idx="2761">
                  <c:v>8.376816833437716E-5</c:v>
                </c:pt>
                <c:pt idx="2762">
                  <c:v>3.7192585769171946E-4</c:v>
                </c:pt>
                <c:pt idx="2763">
                  <c:v>8.7162802643353911E-5</c:v>
                </c:pt>
                <c:pt idx="2764">
                  <c:v>2.2332978054220528E-4</c:v>
                </c:pt>
                <c:pt idx="2765">
                  <c:v>6.1633408816340112E-5</c:v>
                </c:pt>
                <c:pt idx="2766">
                  <c:v>-2.6175933463538968E-4</c:v>
                </c:pt>
                <c:pt idx="2767">
                  <c:v>-7.4684844981298519E-4</c:v>
                </c:pt>
                <c:pt idx="2768">
                  <c:v>-1.070241193264715E-3</c:v>
                </c:pt>
                <c:pt idx="2769">
                  <c:v>-1.442861779154312E-3</c:v>
                </c:pt>
                <c:pt idx="2770">
                  <c:v>-9.3066702930612137E-4</c:v>
                </c:pt>
                <c:pt idx="2771">
                  <c:v>-1.1481639609039291E-4</c:v>
                </c:pt>
                <c:pt idx="2772">
                  <c:v>-1.1481639609039291E-4</c:v>
                </c:pt>
                <c:pt idx="2773">
                  <c:v>-2.9590458654329434E-4</c:v>
                </c:pt>
                <c:pt idx="2774">
                  <c:v>6.6271794362508622E-5</c:v>
                </c:pt>
                <c:pt idx="2775">
                  <c:v>-1.1481639609039291E-4</c:v>
                </c:pt>
                <c:pt idx="2776">
                  <c:v>4.2844817526831191E-4</c:v>
                </c:pt>
                <c:pt idx="2777">
                  <c:v>2.4735998481541016E-4</c:v>
                </c:pt>
                <c:pt idx="2778">
                  <c:v>2.4735998481541016E-4</c:v>
                </c:pt>
                <c:pt idx="2779">
                  <c:v>-2.9590458654329434E-4</c:v>
                </c:pt>
                <c:pt idx="2780">
                  <c:v>-8.3916915790199895E-4</c:v>
                </c:pt>
                <c:pt idx="2781">
                  <c:v>-8.3916915790199895E-4</c:v>
                </c:pt>
                <c:pt idx="2782">
                  <c:v>-5.3078027084023155E-4</c:v>
                </c:pt>
                <c:pt idx="2783">
                  <c:v>-4.6176000053746555E-4</c:v>
                </c:pt>
                <c:pt idx="2784">
                  <c:v>4.6786813259011605E-4</c:v>
                </c:pt>
                <c:pt idx="2785">
                  <c:v>-3.2651362766074571E-4</c:v>
                </c:pt>
                <c:pt idx="2786">
                  <c:v>-1.8950195671691783E-4</c:v>
                </c:pt>
                <c:pt idx="2787">
                  <c:v>-1.8950195671691783E-4</c:v>
                </c:pt>
                <c:pt idx="2788">
                  <c:v>-7.8385685600156866E-4</c:v>
                </c:pt>
                <c:pt idx="2789">
                  <c:v>2.8954154284553234E-4</c:v>
                </c:pt>
                <c:pt idx="2790">
                  <c:v>-3.8043310352412949E-4</c:v>
                </c:pt>
                <c:pt idx="2791">
                  <c:v>-1.6102914486122396E-4</c:v>
                </c:pt>
                <c:pt idx="2792">
                  <c:v>3.5939688160496058E-4</c:v>
                </c:pt>
                <c:pt idx="2793">
                  <c:v>-7.6081946343587001E-4</c:v>
                </c:pt>
                <c:pt idx="2794">
                  <c:v>3.0120538042277024E-4</c:v>
                </c:pt>
                <c:pt idx="2795">
                  <c:v>-3.6537613913663748E-4</c:v>
                </c:pt>
                <c:pt idx="2796">
                  <c:v>4.6055953946689751E-4</c:v>
                </c:pt>
                <c:pt idx="2797">
                  <c:v>-7.3768863011843607E-4</c:v>
                </c:pt>
                <c:pt idx="2798">
                  <c:v>-1.3856454532576933E-4</c:v>
                </c:pt>
                <c:pt idx="2799">
                  <c:v>4.2043141473368411E-4</c:v>
                </c:pt>
                <c:pt idx="2800">
                  <c:v>5.5816108083038053E-5</c:v>
                </c:pt>
                <c:pt idx="2801">
                  <c:v>5.5816108083038053E-5</c:v>
                </c:pt>
                <c:pt idx="2802">
                  <c:v>4.2043141473368411E-4</c:v>
                </c:pt>
                <c:pt idx="2803">
                  <c:v>-3.0879919856760811E-4</c:v>
                </c:pt>
                <c:pt idx="2804">
                  <c:v>3.7604528928836983E-4</c:v>
                </c:pt>
                <c:pt idx="2805">
                  <c:v>-6.0232024428096117E-4</c:v>
                </c:pt>
                <c:pt idx="2806">
                  <c:v>-7.6538116654251652E-4</c:v>
                </c:pt>
                <c:pt idx="2807">
                  <c:v>3.7604528928836983E-4</c:v>
                </c:pt>
                <c:pt idx="2808">
                  <c:v>2.1298436702681469E-4</c:v>
                </c:pt>
                <c:pt idx="2809">
                  <c:v>-9.2844208880407144E-4</c:v>
                </c:pt>
                <c:pt idx="2810">
                  <c:v>-1.1313747749629578E-4</c:v>
                </c:pt>
                <c:pt idx="2811">
                  <c:v>-6.0232024428096117E-4</c:v>
                </c:pt>
                <c:pt idx="2812">
                  <c:v>-2.1857724592544837E-4</c:v>
                </c:pt>
                <c:pt idx="2813">
                  <c:v>-4.8664083350202368E-4</c:v>
                </c:pt>
                <c:pt idx="2814">
                  <c:v>-7.0442206662219876E-4</c:v>
                </c:pt>
                <c:pt idx="2815">
                  <c:v>-4.0069629226074954E-4</c:v>
                </c:pt>
                <c:pt idx="2816">
                  <c:v>4.9077639970352804E-4</c:v>
                </c:pt>
                <c:pt idx="2817">
                  <c:v>-5.9289398820116634E-4</c:v>
                </c:pt>
                <c:pt idx="2818">
                  <c:v>-2.1024689352981234E-3</c:v>
                </c:pt>
                <c:pt idx="2819">
                  <c:v>8.2541317075600796E-5</c:v>
                </c:pt>
                <c:pt idx="2820">
                  <c:v>5.8341882110886172E-4</c:v>
                </c:pt>
                <c:pt idx="2821">
                  <c:v>-6.8857467443320282E-4</c:v>
                </c:pt>
                <c:pt idx="2822">
                  <c:v>-1.0556127008035832E-3</c:v>
                </c:pt>
                <c:pt idx="2823">
                  <c:v>-5.0505566124801286E-4</c:v>
                </c:pt>
                <c:pt idx="2824">
                  <c:v>-8.7209368761839321E-4</c:v>
                </c:pt>
                <c:pt idx="2825">
                  <c:v>2.8683734815735892E-4</c:v>
                </c:pt>
                <c:pt idx="2826">
                  <c:v>2.8683734815735892E-4</c:v>
                </c:pt>
                <c:pt idx="2827">
                  <c:v>2.0282463397963528E-4</c:v>
                </c:pt>
                <c:pt idx="2828">
                  <c:v>-1.2600366229833886E-4</c:v>
                </c:pt>
                <c:pt idx="2829">
                  <c:v>-6.1924610671529963E-4</c:v>
                </c:pt>
                <c:pt idx="2830">
                  <c:v>-6.1924610671529963E-4</c:v>
                </c:pt>
                <c:pt idx="2831">
                  <c:v>-1.2600366229833886E-4</c:v>
                </c:pt>
                <c:pt idx="2832">
                  <c:v>-9.4807440299327333E-4</c:v>
                </c:pt>
                <c:pt idx="2833">
                  <c:v>-2.9041781043732571E-4</c:v>
                </c:pt>
                <c:pt idx="2834">
                  <c:v>-2.7608220455100003E-4</c:v>
                </c:pt>
                <c:pt idx="2835">
                  <c:v>-1.6909674606022324E-4</c:v>
                </c:pt>
                <c:pt idx="2836">
                  <c:v>5.9955546254347953E-5</c:v>
                </c:pt>
                <c:pt idx="2837">
                  <c:v>-6.8995937182688935E-4</c:v>
                </c:pt>
                <c:pt idx="2838">
                  <c:v>4.239497332619315E-5</c:v>
                </c:pt>
                <c:pt idx="2839">
                  <c:v>-5.6334946807569668E-4</c:v>
                </c:pt>
                <c:pt idx="2840">
                  <c:v>-5.5460070499680479E-4</c:v>
                </c:pt>
                <c:pt idx="2841">
                  <c:v>4.6280999403958134E-5</c:v>
                </c:pt>
                <c:pt idx="2842">
                  <c:v>3.5591922749202837E-4</c:v>
                </c:pt>
                <c:pt idx="2843">
                  <c:v>-3.3412141479877838E-4</c:v>
                </c:pt>
                <c:pt idx="2844">
                  <c:v>4.0476830297995266E-4</c:v>
                </c:pt>
                <c:pt idx="2845">
                  <c:v>2.2004587353526993E-4</c:v>
                </c:pt>
                <c:pt idx="2846">
                  <c:v>-1.78681370501545E-4</c:v>
                </c:pt>
                <c:pt idx="2847">
                  <c:v>-3.9745055449193277E-4</c:v>
                </c:pt>
                <c:pt idx="2848">
                  <c:v>-2.8282272010469903E-4</c:v>
                </c:pt>
                <c:pt idx="2849">
                  <c:v>-1.9610761550838585E-4</c:v>
                </c:pt>
                <c:pt idx="2850">
                  <c:v>-9.6745065836892493E-4</c:v>
                </c:pt>
                <c:pt idx="2851">
                  <c:v>-4.7018167820855243E-4</c:v>
                </c:pt>
                <c:pt idx="2852">
                  <c:v>-3.4036230905206983E-4</c:v>
                </c:pt>
                <c:pt idx="2853">
                  <c:v>-5.3528811268044383E-4</c:v>
                </c:pt>
                <c:pt idx="2854">
                  <c:v>2.111963798506585E-4</c:v>
                </c:pt>
                <c:pt idx="2855">
                  <c:v>3.9711443620728466E-4</c:v>
                </c:pt>
                <c:pt idx="2856">
                  <c:v>-3.4655778921921976E-4</c:v>
                </c:pt>
                <c:pt idx="2857">
                  <c:v>-7.1839390193247229E-4</c:v>
                </c:pt>
                <c:pt idx="2858">
                  <c:v>-9.0431195828909845E-4</c:v>
                </c:pt>
                <c:pt idx="2859">
                  <c:v>-2.0496004049528564E-4</c:v>
                </c:pt>
                <c:pt idx="2860">
                  <c:v>6.1129401146844476E-4</c:v>
                </c:pt>
                <c:pt idx="2861">
                  <c:v>5.2939614311296897E-4</c:v>
                </c:pt>
                <c:pt idx="2862">
                  <c:v>-5.8823855965733842E-4</c:v>
                </c:pt>
                <c:pt idx="2863">
                  <c:v>5.5625313207102864E-4</c:v>
                </c:pt>
                <c:pt idx="2864">
                  <c:v>-1.3015264083935541E-3</c:v>
                </c:pt>
                <c:pt idx="2865">
                  <c:v>3.5012249691428632E-4</c:v>
                </c:pt>
                <c:pt idx="2866">
                  <c:v>-9.8657929689861031E-4</c:v>
                </c:pt>
                <c:pt idx="2867">
                  <c:v>-3.1822839999216248E-4</c:v>
                </c:pt>
                <c:pt idx="2868">
                  <c:v>-4.8531612421877411E-4</c:v>
                </c:pt>
                <c:pt idx="2869">
                  <c:v>-3.1822839999216248E-4</c:v>
                </c:pt>
                <c:pt idx="2870">
                  <c:v>1.5947048461061974E-5</c:v>
                </c:pt>
                <c:pt idx="2871">
                  <c:v>1.5362203621580527E-5</c:v>
                </c:pt>
                <c:pt idx="2872">
                  <c:v>1.5362203621580527E-5</c:v>
                </c:pt>
                <c:pt idx="2873">
                  <c:v>3.6121743927440986E-4</c:v>
                </c:pt>
                <c:pt idx="2874">
                  <c:v>5.7682352901688321E-4</c:v>
                </c:pt>
                <c:pt idx="2875">
                  <c:v>-1.9014901559966189E-4</c:v>
                </c:pt>
                <c:pt idx="2876">
                  <c:v>-1.0940821928528948E-3</c:v>
                </c:pt>
                <c:pt idx="2877">
                  <c:v>-9.3416493603600556E-4</c:v>
                </c:pt>
                <c:pt idx="2878">
                  <c:v>-9.9218496105034706E-4</c:v>
                </c:pt>
                <c:pt idx="2879">
                  <c:v>1.4927894595018589E-5</c:v>
                </c:pt>
                <c:pt idx="2880">
                  <c:v>-1.6673806086346689E-3</c:v>
                </c:pt>
                <c:pt idx="2881">
                  <c:v>5.4043393578500146E-4</c:v>
                </c:pt>
                <c:pt idx="2882">
                  <c:v>-9.4561551881879361E-4</c:v>
                </c:pt>
                <c:pt idx="2883">
                  <c:v>-1.1837812398061264E-3</c:v>
                </c:pt>
                <c:pt idx="2884">
                  <c:v>6.592206449495229E-6</c:v>
                </c:pt>
                <c:pt idx="2885">
                  <c:v>-4.3897505815480408E-4</c:v>
                </c:pt>
                <c:pt idx="2886">
                  <c:v>-1.4376997555668796E-3</c:v>
                </c:pt>
                <c:pt idx="2887">
                  <c:v>5.571431328839512E-6</c:v>
                </c:pt>
                <c:pt idx="2888">
                  <c:v>5.571431328839512E-6</c:v>
                </c:pt>
                <c:pt idx="2889">
                  <c:v>3.8214450077690947E-4</c:v>
                </c:pt>
                <c:pt idx="2890">
                  <c:v>3.8214450077690947E-4</c:v>
                </c:pt>
                <c:pt idx="2891">
                  <c:v>-1.1738769348209846E-3</c:v>
                </c:pt>
                <c:pt idx="2892">
                  <c:v>-5.0024254939567752E-4</c:v>
                </c:pt>
                <c:pt idx="2893">
                  <c:v>3.4180043238595643E-4</c:v>
                </c:pt>
                <c:pt idx="2894">
                  <c:v>-9.4377696416310473E-4</c:v>
                </c:pt>
                <c:pt idx="2895">
                  <c:v>-9.1003126379120476E-4</c:v>
                </c:pt>
                <c:pt idx="2896">
                  <c:v>4.7757411118826859E-4</c:v>
                </c:pt>
                <c:pt idx="2897">
                  <c:v>-1.0393775948201638E-3</c:v>
                </c:pt>
                <c:pt idx="2898">
                  <c:v>-1.0393775948201638E-3</c:v>
                </c:pt>
                <c:pt idx="2899">
                  <c:v>-1.1408555208497549E-3</c:v>
                </c:pt>
                <c:pt idx="2900">
                  <c:v>-1.9355716634541652E-4</c:v>
                </c:pt>
                <c:pt idx="2901">
                  <c:v>8.0254825734190076E-4</c:v>
                </c:pt>
                <c:pt idx="2902">
                  <c:v>1.6390891339668299E-4</c:v>
                </c:pt>
                <c:pt idx="2903">
                  <c:v>-5.1496784203025614E-4</c:v>
                </c:pt>
                <c:pt idx="2904">
                  <c:v>-5.1496784203025614E-4</c:v>
                </c:pt>
                <c:pt idx="2905">
                  <c:v>-3.452486531735216E-4</c:v>
                </c:pt>
                <c:pt idx="2906">
                  <c:v>-1.0241254086004606E-3</c:v>
                </c:pt>
                <c:pt idx="2907">
                  <c:v>-1.1378254994610217E-3</c:v>
                </c:pt>
                <c:pt idx="2908">
                  <c:v>2.411737818203833E-4</c:v>
                </c:pt>
                <c:pt idx="2909">
                  <c:v>-8.4505746105383137E-4</c:v>
                </c:pt>
                <c:pt idx="2910">
                  <c:v>-2.1987244346208094E-4</c:v>
                </c:pt>
                <c:pt idx="2911">
                  <c:v>6.1769183228255653E-4</c:v>
                </c:pt>
                <c:pt idx="2912">
                  <c:v>-3.0011025370246932E-4</c:v>
                </c:pt>
                <c:pt idx="2913">
                  <c:v>-7.6615974362028447E-4</c:v>
                </c:pt>
                <c:pt idx="2914">
                  <c:v>4.6611969867437462E-4</c:v>
                </c:pt>
                <c:pt idx="2915">
                  <c:v>-1.5761423063573527E-5</c:v>
                </c:pt>
                <c:pt idx="2916">
                  <c:v>-1.367227552265413E-3</c:v>
                </c:pt>
                <c:pt idx="2917">
                  <c:v>-1.1574014612044168E-3</c:v>
                </c:pt>
                <c:pt idx="2918">
                  <c:v>-2.042735233421264E-4</c:v>
                </c:pt>
                <c:pt idx="2919">
                  <c:v>-2.042735233421264E-4</c:v>
                </c:pt>
                <c:pt idx="2920">
                  <c:v>-9.2074205292461185E-4</c:v>
                </c:pt>
                <c:pt idx="2921">
                  <c:v>-1.0455263686383815E-3</c:v>
                </c:pt>
                <c:pt idx="2922">
                  <c:v>-8.5795618039001477E-4</c:v>
                </c:pt>
                <c:pt idx="2923">
                  <c:v>-4.3904508620175287E-4</c:v>
                </c:pt>
                <c:pt idx="2924">
                  <c:v>-1.8745907369814541E-4</c:v>
                </c:pt>
                <c:pt idx="2925">
                  <c:v>-1.2135775020503713E-3</c:v>
                </c:pt>
                <c:pt idx="2926">
                  <c:v>-3.5847881175684975E-4</c:v>
                </c:pt>
                <c:pt idx="2927">
                  <c:v>-1.8745907369814541E-4</c:v>
                </c:pt>
                <c:pt idx="2928">
                  <c:v>-8.4630330568367311E-4</c:v>
                </c:pt>
                <c:pt idx="2929">
                  <c:v>-4.4558187128337663E-5</c:v>
                </c:pt>
                <c:pt idx="2930">
                  <c:v>-4.791797044916531E-4</c:v>
                </c:pt>
                <c:pt idx="2931">
                  <c:v>-2.524526929124E-4</c:v>
                </c:pt>
                <c:pt idx="2932">
                  <c:v>-5.3247613078369034E-4</c:v>
                </c:pt>
                <c:pt idx="2933">
                  <c:v>-3.2644451882796015E-5</c:v>
                </c:pt>
                <c:pt idx="2934">
                  <c:v>-4.0665194610975234E-4</c:v>
                </c:pt>
                <c:pt idx="2935">
                  <c:v>-1.3655740281480256E-3</c:v>
                </c:pt>
                <c:pt idx="2936">
                  <c:v>-2.3083113294442752E-5</c:v>
                </c:pt>
                <c:pt idx="2937">
                  <c:v>-2.3083113294442752E-5</c:v>
                </c:pt>
                <c:pt idx="2938">
                  <c:v>3.6048571952086651E-4</c:v>
                </c:pt>
                <c:pt idx="2939">
                  <c:v>-1.1090281105435812E-3</c:v>
                </c:pt>
                <c:pt idx="2940">
                  <c:v>-1.3242649230497845E-3</c:v>
                </c:pt>
                <c:pt idx="2941">
                  <c:v>-7.6456470980117207E-4</c:v>
                </c:pt>
                <c:pt idx="2942">
                  <c:v>-1.6915040733283854E-4</c:v>
                </c:pt>
                <c:pt idx="2943">
                  <c:v>-7.6456470980117207E-4</c:v>
                </c:pt>
                <c:pt idx="2944">
                  <c:v>2.774103195184118E-4</c:v>
                </c:pt>
                <c:pt idx="2945">
                  <c:v>-1.6915040733283854E-4</c:v>
                </c:pt>
                <c:pt idx="2946">
                  <c:v>-1.6915040733283854E-4</c:v>
                </c:pt>
                <c:pt idx="2947">
                  <c:v>-2.0296831715755021E-5</c:v>
                </c:pt>
                <c:pt idx="2948">
                  <c:v>-3.1800398294992184E-4</c:v>
                </c:pt>
                <c:pt idx="2949">
                  <c:v>-1.6714953946825092E-3</c:v>
                </c:pt>
                <c:pt idx="2950">
                  <c:v>-3.6958211768876024E-4</c:v>
                </c:pt>
                <c:pt idx="2951">
                  <c:v>-9.4444057968861835E-4</c:v>
                </c:pt>
                <c:pt idx="2952">
                  <c:v>-3.7153043045795283E-4</c:v>
                </c:pt>
                <c:pt idx="2953">
                  <c:v>-3.7153043045795283E-4</c:v>
                </c:pt>
                <c:pt idx="2954">
                  <c:v>-3.7153043045795283E-4</c:v>
                </c:pt>
                <c:pt idx="2955">
                  <c:v>-2.0375567317136834E-3</c:v>
                </c:pt>
                <c:pt idx="2956">
                  <c:v>-2.2534240844266002E-4</c:v>
                </c:pt>
                <c:pt idx="2957">
                  <c:v>-3.7189555043322798E-5</c:v>
                </c:pt>
                <c:pt idx="2958">
                  <c:v>-1.5129256497368902E-3</c:v>
                </c:pt>
                <c:pt idx="2959">
                  <c:v>-1.4312216408437551E-3</c:v>
                </c:pt>
                <c:pt idx="2960">
                  <c:v>1.9285008413007113E-4</c:v>
                </c:pt>
                <c:pt idx="2961">
                  <c:v>1.6701307197860779E-4</c:v>
                </c:pt>
                <c:pt idx="2962">
                  <c:v>3.7961850329902623E-4</c:v>
                </c:pt>
                <c:pt idx="2963">
                  <c:v>-4.7080322198264765E-4</c:v>
                </c:pt>
                <c:pt idx="2964">
                  <c:v>-4.2978257471001371E-4</c:v>
                </c:pt>
                <c:pt idx="2965">
                  <c:v>3.4654269583871003E-4</c:v>
                </c:pt>
                <c:pt idx="2966">
                  <c:v>-3.8440922103858929E-4</c:v>
                </c:pt>
                <c:pt idx="2967">
                  <c:v>-5.5800082879837564E-4</c:v>
                </c:pt>
                <c:pt idx="2968">
                  <c:v>-1.078775652077734E-3</c:v>
                </c:pt>
                <c:pt idx="2969">
                  <c:v>-2.1081761327880304E-4</c:v>
                </c:pt>
                <c:pt idx="2970">
                  <c:v>-3.8440922103858929E-4</c:v>
                </c:pt>
                <c:pt idx="2971">
                  <c:v>-7.3159243655816157E-4</c:v>
                </c:pt>
                <c:pt idx="2972">
                  <c:v>-3.8440922103858929E-4</c:v>
                </c:pt>
                <c:pt idx="2973">
                  <c:v>-2.1081761327880304E-4</c:v>
                </c:pt>
                <c:pt idx="2974">
                  <c:v>-3.8440922103858929E-4</c:v>
                </c:pt>
                <c:pt idx="2975">
                  <c:v>-5.5800082879837564E-4</c:v>
                </c:pt>
                <c:pt idx="2976">
                  <c:v>-2.1081761327880304E-4</c:v>
                </c:pt>
                <c:pt idx="2977">
                  <c:v>-3.8440922103858929E-4</c:v>
                </c:pt>
                <c:pt idx="2978">
                  <c:v>-3.2238666460888184E-5</c:v>
                </c:pt>
                <c:pt idx="2979">
                  <c:v>2.6843081794662921E-4</c:v>
                </c:pt>
                <c:pt idx="2980">
                  <c:v>2.6843081794662921E-4</c:v>
                </c:pt>
                <c:pt idx="2981">
                  <c:v>-3.2238666460888184E-5</c:v>
                </c:pt>
                <c:pt idx="2982">
                  <c:v>1.1809607574287057E-4</c:v>
                </c:pt>
                <c:pt idx="2983">
                  <c:v>-1.8257340866464694E-4</c:v>
                </c:pt>
                <c:pt idx="2984">
                  <c:v>-7.5106423192300127E-5</c:v>
                </c:pt>
                <c:pt idx="2985">
                  <c:v>-3.2388166181775884E-4</c:v>
                </c:pt>
                <c:pt idx="2986">
                  <c:v>-6.2644696822581128E-5</c:v>
                </c:pt>
                <c:pt idx="2987">
                  <c:v>-7.9905068698717054E-4</c:v>
                </c:pt>
                <c:pt idx="2988">
                  <c:v>-3.0625766630309147E-4</c:v>
                </c:pt>
                <c:pt idx="2989">
                  <c:v>-7.4876415204086966E-4</c:v>
                </c:pt>
                <c:pt idx="2990">
                  <c:v>-4.6342638171550194E-4</c:v>
                </c:pt>
                <c:pt idx="2991">
                  <c:v>5.0478957599807092E-4</c:v>
                </c:pt>
                <c:pt idx="2992">
                  <c:v>-4.4116668820471489E-4</c:v>
                </c:pt>
                <c:pt idx="2993">
                  <c:v>-1.3798258159245381E-3</c:v>
                </c:pt>
                <c:pt idx="2994">
                  <c:v>2.3102377371332964E-4</c:v>
                </c:pt>
                <c:pt idx="2995">
                  <c:v>4.2756315885190185E-4</c:v>
                </c:pt>
                <c:pt idx="2996">
                  <c:v>1.274694508579707E-4</c:v>
                </c:pt>
                <c:pt idx="2997">
                  <c:v>-3.9712062359728031E-4</c:v>
                </c:pt>
                <c:pt idx="2998">
                  <c:v>-5.7198398174903024E-4</c:v>
                </c:pt>
                <c:pt idx="2999">
                  <c:v>5.4189868193811651E-4</c:v>
                </c:pt>
                <c:pt idx="3000">
                  <c:v>-4.9151640444741154E-4</c:v>
                </c:pt>
                <c:pt idx="3001">
                  <c:v>-8.0295895469293505E-4</c:v>
                </c:pt>
                <c:pt idx="3002">
                  <c:v>-1.9575312530128108E-4</c:v>
                </c:pt>
                <c:pt idx="3003">
                  <c:v>-4.3951667953367611E-5</c:v>
                </c:pt>
                <c:pt idx="3004">
                  <c:v>-4.3951667953367611E-5</c:v>
                </c:pt>
                <c:pt idx="3005">
                  <c:v>1.0784978939454607E-4</c:v>
                </c:pt>
                <c:pt idx="3006">
                  <c:v>1.0784978939454607E-4</c:v>
                </c:pt>
                <c:pt idx="3007">
                  <c:v>-6.5115749734502158E-4</c:v>
                </c:pt>
                <c:pt idx="3008">
                  <c:v>2.5965124674245965E-4</c:v>
                </c:pt>
                <c:pt idx="3009">
                  <c:v>-9.5476041204084852E-4</c:v>
                </c:pt>
                <c:pt idx="3010">
                  <c:v>-3.2232671631374015E-4</c:v>
                </c:pt>
                <c:pt idx="3011">
                  <c:v>-1.1238817357902783E-4</c:v>
                </c:pt>
                <c:pt idx="3012">
                  <c:v>-4.4354818549198873E-4</c:v>
                </c:pt>
                <c:pt idx="3013">
                  <c:v>3.3297139096291465E-4</c:v>
                </c:pt>
                <c:pt idx="3014">
                  <c:v>-5.9731312540608344E-5</c:v>
                </c:pt>
                <c:pt idx="3015">
                  <c:v>-4.3091635171788067E-4</c:v>
                </c:pt>
                <c:pt idx="3016">
                  <c:v>-6.1034230942978783E-4</c:v>
                </c:pt>
                <c:pt idx="3017">
                  <c:v>4.447345226413638E-4</c:v>
                </c:pt>
                <c:pt idx="3018">
                  <c:v>-4.3692062468513515E-4</c:v>
                </c:pt>
                <c:pt idx="3019">
                  <c:v>1.6787839878996535E-4</c:v>
                </c:pt>
                <c:pt idx="3020">
                  <c:v>-7.0322366329690807E-5</c:v>
                </c:pt>
                <c:pt idx="3021">
                  <c:v>-5.8579574928112994E-4</c:v>
                </c:pt>
                <c:pt idx="3022">
                  <c:v>-7.6192167515119291E-4</c:v>
                </c:pt>
                <c:pt idx="3023">
                  <c:v>1.1870795419912403E-4</c:v>
                </c:pt>
                <c:pt idx="3024">
                  <c:v>-7.6192167515119291E-4</c:v>
                </c:pt>
                <c:pt idx="3025">
                  <c:v>-1.2902994527613835E-3</c:v>
                </c:pt>
                <c:pt idx="3026">
                  <c:v>-1.0626940874869806E-4</c:v>
                </c:pt>
                <c:pt idx="3027">
                  <c:v>1.7516819840246336E-4</c:v>
                </c:pt>
                <c:pt idx="3028">
                  <c:v>-6.8634262089698286E-5</c:v>
                </c:pt>
                <c:pt idx="3029">
                  <c:v>-8.5854059652915623E-4</c:v>
                </c:pt>
                <c:pt idx="3030">
                  <c:v>-2.9514595429028267E-4</c:v>
                </c:pt>
                <c:pt idx="3031">
                  <c:v>-5.1188003187122163E-4</c:v>
                </c:pt>
                <c:pt idx="3032">
                  <c:v>-7.2861410945216038E-4</c:v>
                </c:pt>
                <c:pt idx="3033">
                  <c:v>-6.6846211363351307E-4</c:v>
                </c:pt>
                <c:pt idx="3034">
                  <c:v>-5.544556974674045E-5</c:v>
                </c:pt>
                <c:pt idx="3035">
                  <c:v>-9.7497038557689932E-4</c:v>
                </c:pt>
                <c:pt idx="3036">
                  <c:v>-5.544556974674045E-5</c:v>
                </c:pt>
                <c:pt idx="3037">
                  <c:v>-5.544556974674045E-5</c:v>
                </c:pt>
                <c:pt idx="3038">
                  <c:v>-7.5575202109652096E-4</c:v>
                </c:pt>
                <c:pt idx="3039">
                  <c:v>2.8745626149253212E-4</c:v>
                </c:pt>
                <c:pt idx="3040">
                  <c:v>-5.9944127350047523E-4</c:v>
                </c:pt>
                <c:pt idx="3041">
                  <c:v>-7.7438813439035517E-5</c:v>
                </c:pt>
                <c:pt idx="3042">
                  <c:v>1.2115662662368011E-4</c:v>
                </c:pt>
                <c:pt idx="3043">
                  <c:v>-7.3812781117951016E-4</c:v>
                </c:pt>
                <c:pt idx="3044">
                  <c:v>4.0137035155976661E-4</c:v>
                </c:pt>
                <c:pt idx="3045">
                  <c:v>-9.1042815489324278E-4</c:v>
                </c:pt>
                <c:pt idx="3046">
                  <c:v>-1.3352575300713799E-4</c:v>
                </c:pt>
                <c:pt idx="3047">
                  <c:v>-1.3896599383325745E-4</c:v>
                </c:pt>
                <c:pt idx="3048">
                  <c:v>-5.2178440217183117E-4</c:v>
                </c:pt>
                <c:pt idx="3049">
                  <c:v>4.4302875811698525E-4</c:v>
                </c:pt>
                <c:pt idx="3050">
                  <c:v>-1.1873246332828561E-3</c:v>
                </c:pt>
                <c:pt idx="3051">
                  <c:v>-8.6680750501769415E-4</c:v>
                </c:pt>
                <c:pt idx="3052">
                  <c:v>3.9625696765475623E-4</c:v>
                </c:pt>
                <c:pt idx="3053">
                  <c:v>-1.0193099889314557E-4</c:v>
                </c:pt>
                <c:pt idx="3054">
                  <c:v>-5.7452645030780657E-4</c:v>
                </c:pt>
                <c:pt idx="3055">
                  <c:v>1.2439941642521991E-4</c:v>
                </c:pt>
                <c:pt idx="3056">
                  <c:v>-8.6147417403269568E-5</c:v>
                </c:pt>
                <c:pt idx="3057">
                  <c:v>1.135606108609526E-4</c:v>
                </c:pt>
                <c:pt idx="3058">
                  <c:v>-1.2843955869886034E-3</c:v>
                </c:pt>
                <c:pt idx="3059">
                  <c:v>-1.2843955869886034E-3</c:v>
                </c:pt>
                <c:pt idx="3060">
                  <c:v>3.1326863912517499E-4</c:v>
                </c:pt>
                <c:pt idx="3061">
                  <c:v>-9.7017404626240425E-4</c:v>
                </c:pt>
                <c:pt idx="3062">
                  <c:v>-4.3430117404090419E-4</c:v>
                </c:pt>
                <c:pt idx="3063">
                  <c:v>1.0157169818059641E-4</c:v>
                </c:pt>
                <c:pt idx="3064">
                  <c:v>-4.3430117404090419E-4</c:v>
                </c:pt>
                <c:pt idx="3065">
                  <c:v>-6.129254647814045E-4</c:v>
                </c:pt>
                <c:pt idx="3066">
                  <c:v>-7.7052592559903902E-5</c:v>
                </c:pt>
                <c:pt idx="3067">
                  <c:v>-1.327422627743405E-3</c:v>
                </c:pt>
                <c:pt idx="3068">
                  <c:v>2.4265684444417263E-4</c:v>
                </c:pt>
                <c:pt idx="3069">
                  <c:v>-2.2142267609857901E-4</c:v>
                </c:pt>
                <c:pt idx="3070">
                  <c:v>-9.9488854366983222E-4</c:v>
                </c:pt>
                <c:pt idx="3071">
                  <c:v>-3.7611584961282974E-4</c:v>
                </c:pt>
                <c:pt idx="3072">
                  <c:v>-5.3080902312708025E-4</c:v>
                </c:pt>
                <c:pt idx="3073">
                  <c:v>1.7106430273668952E-4</c:v>
                </c:pt>
                <c:pt idx="3074">
                  <c:v>-7.2752641664163508E-4</c:v>
                </c:pt>
                <c:pt idx="3075">
                  <c:v>-3.9077757515500753E-4</c:v>
                </c:pt>
                <c:pt idx="3076">
                  <c:v>-1.157932783387649E-4</c:v>
                </c:pt>
                <c:pt idx="3077">
                  <c:v>-5.8369028204066252E-4</c:v>
                </c:pt>
                <c:pt idx="3078">
                  <c:v>-5.418005203529382E-4</c:v>
                </c:pt>
                <c:pt idx="3079">
                  <c:v>-9.8135986152680021E-4</c:v>
                </c:pt>
                <c:pt idx="3080">
                  <c:v>-1.9714052648026536E-4</c:v>
                </c:pt>
                <c:pt idx="3081">
                  <c:v>-4.9639133986877798E-4</c:v>
                </c:pt>
                <c:pt idx="3082">
                  <c:v>-1.165834394698995E-3</c:v>
                </c:pt>
                <c:pt idx="3083">
                  <c:v>2.7304928331312896E-4</c:v>
                </c:pt>
                <c:pt idx="3084">
                  <c:v>-4.4639255569293307E-4</c:v>
                </c:pt>
                <c:pt idx="3085">
                  <c:v>-8.6671636189902053E-5</c:v>
                </c:pt>
                <c:pt idx="3086">
                  <c:v>-9.8597393494747991E-4</c:v>
                </c:pt>
                <c:pt idx="3087">
                  <c:v>-8.6671636189902053E-5</c:v>
                </c:pt>
                <c:pt idx="3088">
                  <c:v>-9.4599225677114655E-4</c:v>
                </c:pt>
                <c:pt idx="3089">
                  <c:v>-2.339309897201996E-4</c:v>
                </c:pt>
                <c:pt idx="3090">
                  <c:v>-2.339309897201996E-4</c:v>
                </c:pt>
                <c:pt idx="3091">
                  <c:v>-7.7812042531237558E-5</c:v>
                </c:pt>
                <c:pt idx="3092">
                  <c:v>-8.5840677847604701E-4</c:v>
                </c:pt>
                <c:pt idx="3093">
                  <c:v>-3.9004993690916121E-4</c:v>
                </c:pt>
                <c:pt idx="3094">
                  <c:v>-7.7812042531237558E-5</c:v>
                </c:pt>
                <c:pt idx="3095">
                  <c:v>-3.9004993690916121E-4</c:v>
                </c:pt>
                <c:pt idx="3096">
                  <c:v>-2.339309897201996E-4</c:v>
                </c:pt>
                <c:pt idx="3097">
                  <c:v>-1.0145257256650082E-3</c:v>
                </c:pt>
                <c:pt idx="3098">
                  <c:v>7.8306904657724483E-5</c:v>
                </c:pt>
                <c:pt idx="3099">
                  <c:v>-7.7812042531237558E-5</c:v>
                </c:pt>
                <c:pt idx="3100">
                  <c:v>7.8306904657724483E-5</c:v>
                </c:pt>
                <c:pt idx="3101">
                  <c:v>2.3442585184668609E-4</c:v>
                </c:pt>
                <c:pt idx="3102">
                  <c:v>-2.339309897201996E-4</c:v>
                </c:pt>
                <c:pt idx="3103">
                  <c:v>-1.0145257256650082E-3</c:v>
                </c:pt>
                <c:pt idx="3104">
                  <c:v>-5.4616888409812292E-4</c:v>
                </c:pt>
                <c:pt idx="3105">
                  <c:v>-3.8453700267967442E-4</c:v>
                </c:pt>
                <c:pt idx="3106">
                  <c:v>1.2592442663123015E-4</c:v>
                </c:pt>
                <c:pt idx="3107">
                  <c:v>-3.8453700267967442E-4</c:v>
                </c:pt>
                <c:pt idx="3108">
                  <c:v>3.005434855361277E-4</c:v>
                </c:pt>
                <c:pt idx="3109">
                  <c:v>-7.090305834670218E-4</c:v>
                </c:pt>
                <c:pt idx="3110">
                  <c:v>-1.1128602110682816E-3</c:v>
                </c:pt>
                <c:pt idx="3111">
                  <c:v>-3.6273615961277342E-4</c:v>
                </c:pt>
                <c:pt idx="3112">
                  <c:v>-3.6273615961277342E-4</c:v>
                </c:pt>
                <c:pt idx="3113">
                  <c:v>-7.8313666876419043E-4</c:v>
                </c:pt>
                <c:pt idx="3114">
                  <c:v>8.4924349366515754E-5</c:v>
                </c:pt>
                <c:pt idx="3115">
                  <c:v>-2.7725203153928732E-4</c:v>
                </c:pt>
                <c:pt idx="3116">
                  <c:v>-2.7725203153928732E-4</c:v>
                </c:pt>
                <c:pt idx="3117">
                  <c:v>-9.6163841086385781E-5</c:v>
                </c:pt>
                <c:pt idx="3118">
                  <c:v>1.3835989110031724E-4</c:v>
                </c:pt>
                <c:pt idx="3119">
                  <c:v>-1.3077040733934368E-4</c:v>
                </c:pt>
                <c:pt idx="3120">
                  <c:v>-1.5799697521946148E-4</c:v>
                </c:pt>
                <c:pt idx="3121">
                  <c:v>-1.5327852099429095E-3</c:v>
                </c:pt>
                <c:pt idx="3122">
                  <c:v>-1.6749969039031268E-3</c:v>
                </c:pt>
                <c:pt idx="3123">
                  <c:v>-1.8994986295429507E-4</c:v>
                </c:pt>
                <c:pt idx="3124">
                  <c:v>9.7341115264359176E-5</c:v>
                </c:pt>
                <c:pt idx="3125">
                  <c:v>-7.9379341394423891E-4</c:v>
                </c:pt>
                <c:pt idx="3126">
                  <c:v>-3.4822614933993992E-4</c:v>
                </c:pt>
                <c:pt idx="3127">
                  <c:v>2.2636237982990985E-4</c:v>
                </c:pt>
                <c:pt idx="3128">
                  <c:v>2.2636237982990985E-4</c:v>
                </c:pt>
                <c:pt idx="3129">
                  <c:v>-4.0376488872297112E-4</c:v>
                </c:pt>
                <c:pt idx="3130">
                  <c:v>-4.0376488872297112E-4</c:v>
                </c:pt>
                <c:pt idx="3131">
                  <c:v>-2.4623307158475093E-4</c:v>
                </c:pt>
                <c:pt idx="3132">
                  <c:v>6.883056269168966E-5</c:v>
                </c:pt>
                <c:pt idx="3133">
                  <c:v>-3.7878676360774582E-4</c:v>
                </c:pt>
                <c:pt idx="3134">
                  <c:v>-6.1972732447671973E-4</c:v>
                </c:pt>
                <c:pt idx="3135">
                  <c:v>-4.7574224434903116E-4</c:v>
                </c:pt>
                <c:pt idx="3136">
                  <c:v>-4.7014829583242267E-4</c:v>
                </c:pt>
                <c:pt idx="3137">
                  <c:v>-4.7014829583242267E-4</c:v>
                </c:pt>
                <c:pt idx="3138">
                  <c:v>-2.8784064250709964E-4</c:v>
                </c:pt>
                <c:pt idx="3139">
                  <c:v>-2.8784064250709964E-4</c:v>
                </c:pt>
                <c:pt idx="3140">
                  <c:v>-7.0717779040651056E-4</c:v>
                </c:pt>
                <c:pt idx="3141">
                  <c:v>-7.4707783522475683E-4</c:v>
                </c:pt>
                <c:pt idx="3142">
                  <c:v>-1.200683231754304E-4</c:v>
                </c:pt>
                <c:pt idx="3143">
                  <c:v>8.4029416917650039E-5</c:v>
                </c:pt>
                <c:pt idx="3144">
                  <c:v>8.4029416917650039E-5</c:v>
                </c:pt>
                <c:pt idx="3145">
                  <c:v>8.4029416917650039E-5</c:v>
                </c:pt>
                <c:pt idx="3146">
                  <c:v>-1.3446547637339142E-3</c:v>
                </c:pt>
                <c:pt idx="3147">
                  <c:v>-1.3541623545550762E-3</c:v>
                </c:pt>
                <c:pt idx="3148">
                  <c:v>-9.2703946784378362E-4</c:v>
                </c:pt>
                <c:pt idx="3149">
                  <c:v>-1.5184323524039403E-4</c:v>
                </c:pt>
                <c:pt idx="3150">
                  <c:v>2.8203003233060321E-4</c:v>
                </c:pt>
                <c:pt idx="3151">
                  <c:v>2.5225532959507709E-4</c:v>
                </c:pt>
                <c:pt idx="3152">
                  <c:v>-2.9830170996049345E-4</c:v>
                </c:pt>
                <c:pt idx="3153">
                  <c:v>2.1845952366935306E-4</c:v>
                </c:pt>
                <c:pt idx="3154">
                  <c:v>-4.172689863139508E-4</c:v>
                </c:pt>
                <c:pt idx="3155">
                  <c:v>-3.7380032976217707E-4</c:v>
                </c:pt>
                <c:pt idx="3156">
                  <c:v>3.9032934336046942E-4</c:v>
                </c:pt>
                <c:pt idx="3157">
                  <c:v>-1.3651060378505489E-4</c:v>
                </c:pt>
                <c:pt idx="3158">
                  <c:v>6.974696090061253E-5</c:v>
                </c:pt>
                <c:pt idx="3159">
                  <c:v>-9.1992494415604558E-4</c:v>
                </c:pt>
                <c:pt idx="3160">
                  <c:v>1.1071253791933452E-4</c:v>
                </c:pt>
                <c:pt idx="3161">
                  <c:v>2.4552843494153446E-4</c:v>
                </c:pt>
                <c:pt idx="3162">
                  <c:v>-1.2391642394783101E-4</c:v>
                </c:pt>
                <c:pt idx="3163">
                  <c:v>-1.2391642394783101E-4</c:v>
                </c:pt>
                <c:pt idx="3164">
                  <c:v>7.8951517478656127E-5</c:v>
                </c:pt>
                <c:pt idx="3165">
                  <c:v>-8.3564500831768257E-4</c:v>
                </c:pt>
                <c:pt idx="3166">
                  <c:v>-5.9089025204612242E-4</c:v>
                </c:pt>
                <c:pt idx="3167">
                  <c:v>-1.0992962994857067E-4</c:v>
                </c:pt>
                <c:pt idx="3168">
                  <c:v>-4.3057004468027155E-4</c:v>
                </c:pt>
                <c:pt idx="3169">
                  <c:v>-2.7024983731442111E-4</c:v>
                </c:pt>
                <c:pt idx="3170">
                  <c:v>-7.5121045941197308E-4</c:v>
                </c:pt>
                <c:pt idx="3171">
                  <c:v>-4.3057004468027155E-4</c:v>
                </c:pt>
                <c:pt idx="3172">
                  <c:v>-9.6789406520214562E-4</c:v>
                </c:pt>
                <c:pt idx="3173">
                  <c:v>-2.0450824925343381E-4</c:v>
                </c:pt>
                <c:pt idx="3174">
                  <c:v>-1.3293748332401847E-4</c:v>
                </c:pt>
                <c:pt idx="3175">
                  <c:v>-5.0477359603727056E-4</c:v>
                </c:pt>
                <c:pt idx="3176">
                  <c:v>-1.2486375501234751E-3</c:v>
                </c:pt>
                <c:pt idx="3177">
                  <c:v>-1.1648286579175695E-3</c:v>
                </c:pt>
                <c:pt idx="3178">
                  <c:v>-1.6576216786016486E-3</c:v>
                </c:pt>
                <c:pt idx="3179">
                  <c:v>-1.3938914929133052E-3</c:v>
                </c:pt>
                <c:pt idx="3180">
                  <c:v>6.9446705193912731E-5</c:v>
                </c:pt>
                <c:pt idx="3181">
                  <c:v>2.0311004014666068E-4</c:v>
                </c:pt>
                <c:pt idx="3182">
                  <c:v>2.0311004014666068E-4</c:v>
                </c:pt>
                <c:pt idx="3183">
                  <c:v>-2.8197907503093428E-4</c:v>
                </c:pt>
                <c:pt idx="3184">
                  <c:v>-2.8197907503093428E-4</c:v>
                </c:pt>
                <c:pt idx="3185">
                  <c:v>4.1413668420795836E-5</c:v>
                </c:pt>
                <c:pt idx="3186">
                  <c:v>-4.4367544675679913E-4</c:v>
                </c:pt>
                <c:pt idx="3187">
                  <c:v>-7.6706819020852946E-4</c:v>
                </c:pt>
                <c:pt idx="3188">
                  <c:v>2.3236303825564439E-4</c:v>
                </c:pt>
                <c:pt idx="3189">
                  <c:v>-3.2895509148020234E-4</c:v>
                </c:pt>
                <c:pt idx="3190">
                  <c:v>2.3236303825564439E-4</c:v>
                </c:pt>
                <c:pt idx="3191">
                  <c:v>-8.6625820893416745E-4</c:v>
                </c:pt>
                <c:pt idx="3192">
                  <c:v>-8.6625820893416745E-4</c:v>
                </c:pt>
                <c:pt idx="3193">
                  <c:v>-1.1854117313420578E-3</c:v>
                </c:pt>
                <c:pt idx="3194">
                  <c:v>-1.9108978648660362E-3</c:v>
                </c:pt>
                <c:pt idx="3195">
                  <c:v>-4.1511587797237023E-4</c:v>
                </c:pt>
                <c:pt idx="3196">
                  <c:v>-3.7894721724004857E-4</c:v>
                </c:pt>
                <c:pt idx="3197">
                  <c:v>-3.7894721724004857E-4</c:v>
                </c:pt>
                <c:pt idx="3198">
                  <c:v>-3.7894721724004857E-4</c:v>
                </c:pt>
                <c:pt idx="3199">
                  <c:v>-3.3894069505325164E-4</c:v>
                </c:pt>
                <c:pt idx="3200">
                  <c:v>-3.3894069505325164E-4</c:v>
                </c:pt>
                <c:pt idx="3201">
                  <c:v>-1.5065416032921666E-4</c:v>
                </c:pt>
                <c:pt idx="3202">
                  <c:v>-1.3047033003091551E-4</c:v>
                </c:pt>
                <c:pt idx="3203">
                  <c:v>3.2590592230639839E-5</c:v>
                </c:pt>
                <c:pt idx="3204">
                  <c:v>3.2590592230639839E-5</c:v>
                </c:pt>
                <c:pt idx="3205">
                  <c:v>-9.4577494133869138E-4</c:v>
                </c:pt>
                <c:pt idx="3206">
                  <c:v>3.2590592230639839E-5</c:v>
                </c:pt>
                <c:pt idx="3207">
                  <c:v>5.7848194687152351E-5</c:v>
                </c:pt>
                <c:pt idx="3208">
                  <c:v>-2.058910247775081E-4</c:v>
                </c:pt>
                <c:pt idx="3209">
                  <c:v>-1.445992680883793E-3</c:v>
                </c:pt>
                <c:pt idx="3210">
                  <c:v>5.5308600595313723E-5</c:v>
                </c:pt>
                <c:pt idx="3211">
                  <c:v>-7.6123591627177034E-4</c:v>
                </c:pt>
                <c:pt idx="3212">
                  <c:v>3.0103934224079247E-5</c:v>
                </c:pt>
                <c:pt idx="3213">
                  <c:v>-1.1066540911811268E-3</c:v>
                </c:pt>
                <c:pt idx="3214">
                  <c:v>-1.504683278738839E-3</c:v>
                </c:pt>
                <c:pt idx="3215">
                  <c:v>4.1423046172647804E-5</c:v>
                </c:pt>
                <c:pt idx="3216">
                  <c:v>-1.5937952514376436E-3</c:v>
                </c:pt>
                <c:pt idx="3217">
                  <c:v>-3.049126894195417E-4</c:v>
                </c:pt>
                <c:pt idx="3218">
                  <c:v>-4.6932683755852855E-4</c:v>
                </c:pt>
                <c:pt idx="3219">
                  <c:v>1.8832975499741928E-4</c:v>
                </c:pt>
                <c:pt idx="3220">
                  <c:v>-1.8394806881649305E-4</c:v>
                </c:pt>
                <c:pt idx="3221">
                  <c:v>-3.965535001369116E-4</c:v>
                </c:pt>
                <c:pt idx="3222">
                  <c:v>-1.0343697940981673E-3</c:v>
                </c:pt>
                <c:pt idx="3223">
                  <c:v>-3.0963957391469377E-4</c:v>
                </c:pt>
                <c:pt idx="3224">
                  <c:v>4.2970778843377626E-4</c:v>
                </c:pt>
                <c:pt idx="3225">
                  <c:v>-4.3917166630318366E-4</c:v>
                </c:pt>
                <c:pt idx="3226">
                  <c:v>-4.3917166630318366E-4</c:v>
                </c:pt>
                <c:pt idx="3227">
                  <c:v>2.1329459874049235E-4</c:v>
                </c:pt>
                <c:pt idx="3228">
                  <c:v>-5.4920775154933981E-4</c:v>
                </c:pt>
                <c:pt idx="3229">
                  <c:v>2.2669011168034389E-5</c:v>
                </c:pt>
                <c:pt idx="3230">
                  <c:v>-5.4920775154933981E-4</c:v>
                </c:pt>
                <c:pt idx="3231">
                  <c:v>-1.9159671503797928E-4</c:v>
                </c:pt>
                <c:pt idx="3232">
                  <c:v>-1.2598220794440701E-3</c:v>
                </c:pt>
                <c:pt idx="3233">
                  <c:v>-6.8148929058309054E-4</c:v>
                </c:pt>
                <c:pt idx="3234">
                  <c:v>-3.1612937195718853E-4</c:v>
                </c:pt>
                <c:pt idx="3235">
                  <c:v>-1.5037304523706429E-4</c:v>
                </c:pt>
                <c:pt idx="3236">
                  <c:v>-3.1612937195718853E-4</c:v>
                </c:pt>
                <c:pt idx="3237">
                  <c:v>-1.5037304523706429E-4</c:v>
                </c:pt>
                <c:pt idx="3238">
                  <c:v>-1.1449110055578098E-3</c:v>
                </c:pt>
                <c:pt idx="3239">
                  <c:v>-3.1612937195718853E-4</c:v>
                </c:pt>
                <c:pt idx="3240">
                  <c:v>-9.7915467883768537E-4</c:v>
                </c:pt>
                <c:pt idx="3241">
                  <c:v>-4.8188569867731288E-4</c:v>
                </c:pt>
                <c:pt idx="3242">
                  <c:v>-6.4764202539743733E-4</c:v>
                </c:pt>
                <c:pt idx="3243">
                  <c:v>-3.7972798759285608E-4</c:v>
                </c:pt>
                <c:pt idx="3244">
                  <c:v>-2.318347346381771E-4</c:v>
                </c:pt>
                <c:pt idx="3245">
                  <c:v>-1.5036252322456517E-3</c:v>
                </c:pt>
                <c:pt idx="3246">
                  <c:v>2.1672892857960125E-5</c:v>
                </c:pt>
                <c:pt idx="3247">
                  <c:v>-2.4955122987755437E-4</c:v>
                </c:pt>
                <c:pt idx="3248">
                  <c:v>1.5325049507793217E-5</c:v>
                </c:pt>
                <c:pt idx="3249">
                  <c:v>-5.6002819971517101E-4</c:v>
                </c:pt>
                <c:pt idx="3250">
                  <c:v>-7.5181261612282586E-4</c:v>
                </c:pt>
                <c:pt idx="3251">
                  <c:v>-8.4321499220151508E-4</c:v>
                </c:pt>
                <c:pt idx="3252">
                  <c:v>-1.1307944605430287E-3</c:v>
                </c:pt>
                <c:pt idx="3253">
                  <c:v>1.6527077495762099E-5</c:v>
                </c:pt>
                <c:pt idx="3254">
                  <c:v>3.623685046314606E-4</c:v>
                </c:pt>
                <c:pt idx="3255">
                  <c:v>1.3381910248156173E-5</c:v>
                </c:pt>
                <c:pt idx="3256">
                  <c:v>1.0675071442077001E-5</c:v>
                </c:pt>
                <c:pt idx="3257">
                  <c:v>1.0675071442077001E-5</c:v>
                </c:pt>
                <c:pt idx="3258">
                  <c:v>-4.2239656680810838E-4</c:v>
                </c:pt>
                <c:pt idx="3259">
                  <c:v>8.0695955038811041E-6</c:v>
                </c:pt>
                <c:pt idx="3260">
                  <c:v>-7.6367554498025072E-4</c:v>
                </c:pt>
                <c:pt idx="3261">
                  <c:v>6.9884747046258496E-6</c:v>
                </c:pt>
                <c:pt idx="3262">
                  <c:v>6.9884747046258496E-6</c:v>
                </c:pt>
                <c:pt idx="3263">
                  <c:v>-3.271869737485985E-4</c:v>
                </c:pt>
                <c:pt idx="3264">
                  <c:v>-6.6136242220182252E-4</c:v>
                </c:pt>
                <c:pt idx="3265">
                  <c:v>-5.0695292253061328E-4</c:v>
                </c:pt>
                <c:pt idx="3266">
                  <c:v>-2.5085554760651777E-4</c:v>
                </c:pt>
                <c:pt idx="3267">
                  <c:v>3.5566850455792621E-4</c:v>
                </c:pt>
                <c:pt idx="3268">
                  <c:v>-7.0768275193879471E-4</c:v>
                </c:pt>
                <c:pt idx="3269">
                  <c:v>-1.081068308284095E-3</c:v>
                </c:pt>
                <c:pt idx="3270">
                  <c:v>2.6020796205998131E-6</c:v>
                </c:pt>
                <c:pt idx="3271">
                  <c:v>9.0029212369932988E-7</c:v>
                </c:pt>
                <c:pt idx="3272">
                  <c:v>-9.6950629606220532E-4</c:v>
                </c:pt>
                <c:pt idx="3273">
                  <c:v>-3.872623431506626E-4</c:v>
                </c:pt>
                <c:pt idx="3274">
                  <c:v>-3.872623431506626E-4</c:v>
                </c:pt>
                <c:pt idx="3275">
                  <c:v>-6.4361993365812673E-4</c:v>
                </c:pt>
                <c:pt idx="3276">
                  <c:v>2.5680634293772048E-4</c:v>
                </c:pt>
                <c:pt idx="3277">
                  <c:v>-1.541921442454536E-3</c:v>
                </c:pt>
                <c:pt idx="3278">
                  <c:v>-8.2761768424447543E-7</c:v>
                </c:pt>
                <c:pt idx="3279">
                  <c:v>-5.8559057839158938E-4</c:v>
                </c:pt>
                <c:pt idx="3280">
                  <c:v>2.3636445788177826E-4</c:v>
                </c:pt>
                <c:pt idx="3281">
                  <c:v>-3.3809087806929271E-4</c:v>
                </c:pt>
                <c:pt idx="3282">
                  <c:v>-1.3485424562072535E-3</c:v>
                </c:pt>
                <c:pt idx="3283">
                  <c:v>-1.3102816318453264E-3</c:v>
                </c:pt>
                <c:pt idx="3284">
                  <c:v>-3.7575821331714858E-6</c:v>
                </c:pt>
                <c:pt idx="3285">
                  <c:v>-7.3703038227901168E-4</c:v>
                </c:pt>
                <c:pt idx="3286">
                  <c:v>-7.2485793873758894E-4</c:v>
                </c:pt>
                <c:pt idx="3287">
                  <c:v>-9.8228329713018615E-4</c:v>
                </c:pt>
                <c:pt idx="3288">
                  <c:v>-7.8706366288387362E-4</c:v>
                </c:pt>
                <c:pt idx="3289">
                  <c:v>-5.9184402863756065E-4</c:v>
                </c:pt>
                <c:pt idx="3290">
                  <c:v>-5.9184402863756065E-4</c:v>
                </c:pt>
                <c:pt idx="3291">
                  <c:v>-4.4759653260956775E-4</c:v>
                </c:pt>
                <c:pt idx="3292">
                  <c:v>-6.6636571659995552E-4</c:v>
                </c:pt>
                <c:pt idx="3293">
                  <c:v>-5.6748102827488959E-4</c:v>
                </c:pt>
                <c:pt idx="3294">
                  <c:v>-9.40781929956874E-6</c:v>
                </c:pt>
                <c:pt idx="3295">
                  <c:v>-9.40781929956874E-6</c:v>
                </c:pt>
                <c:pt idx="3296">
                  <c:v>-8.5800376358324284E-4</c:v>
                </c:pt>
                <c:pt idx="3297">
                  <c:v>-3.4884619701303847E-4</c:v>
                </c:pt>
                <c:pt idx="3298">
                  <c:v>-5.1856538586977333E-4</c:v>
                </c:pt>
                <c:pt idx="3299">
                  <c:v>-5.1856538586977333E-4</c:v>
                </c:pt>
                <c:pt idx="3300">
                  <c:v>1.6031136955716601E-4</c:v>
                </c:pt>
                <c:pt idx="3301">
                  <c:v>-5.1856538586977333E-4</c:v>
                </c:pt>
                <c:pt idx="3302">
                  <c:v>3.4422658410729486E-4</c:v>
                </c:pt>
                <c:pt idx="3303">
                  <c:v>-4.1908037689273258E-4</c:v>
                </c:pt>
                <c:pt idx="3304">
                  <c:v>-2.0954018844636629E-4</c:v>
                </c:pt>
                <c:pt idx="3305">
                  <c:v>-2.0954018844636629E-4</c:v>
                </c:pt>
                <c:pt idx="3306">
                  <c:v>-6.0224289194988939E-4</c:v>
                </c:pt>
                <c:pt idx="3307">
                  <c:v>-2.0954018844636629E-4</c:v>
                </c:pt>
                <c:pt idx="3308">
                  <c:v>3.5243558520530404E-4</c:v>
                </c:pt>
                <c:pt idx="3309">
                  <c:v>2.0347877999028535E-4</c:v>
                </c:pt>
                <c:pt idx="3310">
                  <c:v>-1.2339253797157674E-3</c:v>
                </c:pt>
                <c:pt idx="3311">
                  <c:v>-2.4327247808193363E-4</c:v>
                </c:pt>
                <c:pt idx="3312">
                  <c:v>-2.2486945623894782E-5</c:v>
                </c:pt>
                <c:pt idx="3313">
                  <c:v>-4.1506610282827667E-4</c:v>
                </c:pt>
                <c:pt idx="3314">
                  <c:v>-2.0112935608548074E-5</c:v>
                </c:pt>
                <c:pt idx="3315">
                  <c:v>1.7736364800131639E-4</c:v>
                </c:pt>
                <c:pt idx="3316">
                  <c:v>1.53601424877021E-4</c:v>
                </c:pt>
                <c:pt idx="3317">
                  <c:v>-1.7418313181683117E-5</c:v>
                </c:pt>
                <c:pt idx="3318">
                  <c:v>-3.5945778929909178E-4</c:v>
                </c:pt>
                <c:pt idx="3319">
                  <c:v>-1.7418313181683117E-5</c:v>
                </c:pt>
                <c:pt idx="3320">
                  <c:v>-1.0435367415339088E-3</c:v>
                </c:pt>
                <c:pt idx="3321">
                  <c:v>-5.3047752735779611E-4</c:v>
                </c:pt>
                <c:pt idx="3322">
                  <c:v>-7.0149726541650023E-4</c:v>
                </c:pt>
                <c:pt idx="3323">
                  <c:v>-5.3047752735779611E-4</c:v>
                </c:pt>
                <c:pt idx="3324">
                  <c:v>-3.5945778929909178E-4</c:v>
                </c:pt>
                <c:pt idx="3325">
                  <c:v>-7.533272391724681E-4</c:v>
                </c:pt>
                <c:pt idx="3326">
                  <c:v>-1.6313859435060796E-3</c:v>
                </c:pt>
                <c:pt idx="3327">
                  <c:v>-5.5596231447975388E-4</c:v>
                </c:pt>
                <c:pt idx="3328">
                  <c:v>-2.0041209579988242E-3</c:v>
                </c:pt>
                <c:pt idx="3329">
                  <c:v>-2.695943928004063E-5</c:v>
                </c:pt>
                <c:pt idx="3330">
                  <c:v>-6.2274575946818719E-4</c:v>
                </c:pt>
                <c:pt idx="3331">
                  <c:v>1.4700113747053323E-4</c:v>
                </c:pt>
                <c:pt idx="3332">
                  <c:v>-2.5309333903517626E-5</c:v>
                </c:pt>
                <c:pt idx="3333">
                  <c:v>-8.8686169077377278E-4</c:v>
                </c:pt>
                <c:pt idx="3334">
                  <c:v>3.1654915339400318E-4</c:v>
                </c:pt>
                <c:pt idx="3335">
                  <c:v>-4.2927324889960425E-5</c:v>
                </c:pt>
                <c:pt idx="3336">
                  <c:v>1.8809002407922139E-4</c:v>
                </c:pt>
                <c:pt idx="3337">
                  <c:v>-2.5747724052507738E-4</c:v>
                </c:pt>
                <c:pt idx="3338">
                  <c:v>1.8809002407922139E-4</c:v>
                </c:pt>
                <c:pt idx="3339">
                  <c:v>-1.0006306249523663E-3</c:v>
                </c:pt>
                <c:pt idx="3340">
                  <c:v>-8.3256240253766023E-4</c:v>
                </c:pt>
                <c:pt idx="3341">
                  <c:v>-4.0716414109428383E-5</c:v>
                </c:pt>
                <c:pt idx="3342">
                  <c:v>-2.010753882261641E-3</c:v>
                </c:pt>
                <c:pt idx="3343">
                  <c:v>1.4050676439369253E-4</c:v>
                </c:pt>
                <c:pt idx="3344">
                  <c:v>1.4050676439369253E-4</c:v>
                </c:pt>
                <c:pt idx="3345">
                  <c:v>-5.5385966664545235E-4</c:v>
                </c:pt>
                <c:pt idx="3346">
                  <c:v>-1.0746344899248104E-3</c:v>
                </c:pt>
                <c:pt idx="3347">
                  <c:v>-8.4855247373110982E-4</c:v>
                </c:pt>
                <c:pt idx="3348">
                  <c:v>-1.9103282736232761E-3</c:v>
                </c:pt>
                <c:pt idx="3349">
                  <c:v>-8.4855247373110982E-4</c:v>
                </c:pt>
                <c:pt idx="3350">
                  <c:v>2.7779859859072484E-4</c:v>
                </c:pt>
                <c:pt idx="3351">
                  <c:v>-3.4116743827302949E-4</c:v>
                </c:pt>
                <c:pt idx="3352">
                  <c:v>-8.4368516632253858E-4</c:v>
                </c:pt>
                <c:pt idx="3353">
                  <c:v>-6.4287071392265963E-4</c:v>
                </c:pt>
                <c:pt idx="3354">
                  <c:v>-7.2097885888518134E-4</c:v>
                </c:pt>
                <c:pt idx="3355">
                  <c:v>-2.7145091848236721E-4</c:v>
                </c:pt>
                <c:pt idx="3356">
                  <c:v>2.2290352926364722E-4</c:v>
                </c:pt>
                <c:pt idx="3357">
                  <c:v>-5.5221550437453421E-4</c:v>
                </c:pt>
                <c:pt idx="3358">
                  <c:v>-5.2606231260954469E-5</c:v>
                </c:pt>
                <c:pt idx="3359">
                  <c:v>-2.7835385592216491E-4</c:v>
                </c:pt>
                <c:pt idx="3360">
                  <c:v>-5.0410148058337558E-4</c:v>
                </c:pt>
                <c:pt idx="3361">
                  <c:v>-4.7052443655827255E-5</c:v>
                </c:pt>
                <c:pt idx="3362">
                  <c:v>-4.0748611516082302E-5</c:v>
                </c:pt>
                <c:pt idx="3363">
                  <c:v>-5.6533868597133331E-4</c:v>
                </c:pt>
                <c:pt idx="3364">
                  <c:v>1.3411474663566785E-4</c:v>
                </c:pt>
                <c:pt idx="3365">
                  <c:v>-9.3016615485937669E-4</c:v>
                </c:pt>
                <c:pt idx="3366">
                  <c:v>-1.4746717656217005E-3</c:v>
                </c:pt>
                <c:pt idx="3367">
                  <c:v>-4.5962571036579664E-4</c:v>
                </c:pt>
                <c:pt idx="3368">
                  <c:v>-6.8312494896401047E-5</c:v>
                </c:pt>
                <c:pt idx="3369">
                  <c:v>1.2782169748904706E-4</c:v>
                </c:pt>
                <c:pt idx="3370">
                  <c:v>-2.2443015425107997E-4</c:v>
                </c:pt>
                <c:pt idx="3371">
                  <c:v>-5.7668200599120712E-4</c:v>
                </c:pt>
                <c:pt idx="3372">
                  <c:v>-4.005560801211436E-4</c:v>
                </c:pt>
                <c:pt idx="3373">
                  <c:v>1.2782169748904706E-4</c:v>
                </c:pt>
                <c:pt idx="3374">
                  <c:v>-1.1050597836013973E-3</c:v>
                </c:pt>
                <c:pt idx="3375">
                  <c:v>1.634072058112828E-4</c:v>
                </c:pt>
                <c:pt idx="3376">
                  <c:v>-1.2527241437334362E-3</c:v>
                </c:pt>
                <c:pt idx="3377">
                  <c:v>-3.9377154061886793E-4</c:v>
                </c:pt>
                <c:pt idx="3378">
                  <c:v>-7.3599287839519727E-5</c:v>
                </c:pt>
                <c:pt idx="3379">
                  <c:v>-2.6419130697276404E-4</c:v>
                </c:pt>
                <c:pt idx="3380">
                  <c:v>-8.7648452725200569E-4</c:v>
                </c:pt>
                <c:pt idx="3381">
                  <c:v>-6.0093566879683598E-5</c:v>
                </c:pt>
                <c:pt idx="3382">
                  <c:v>-6.0093566879683598E-5</c:v>
                </c:pt>
                <c:pt idx="3383">
                  <c:v>-6.7238678715892525E-4</c:v>
                </c:pt>
                <c:pt idx="3384">
                  <c:v>-6.0093566879683598E-5</c:v>
                </c:pt>
                <c:pt idx="3385">
                  <c:v>2.1421955015317397E-4</c:v>
                </c:pt>
                <c:pt idx="3386">
                  <c:v>-5.2741274870230772E-4</c:v>
                </c:pt>
                <c:pt idx="3387">
                  <c:v>-8.3140715352134152E-4</c:v>
                </c:pt>
                <c:pt idx="3388">
                  <c:v>-5.5755115186141113E-5</c:v>
                </c:pt>
                <c:pt idx="3389">
                  <c:v>-2.3313462218474271E-4</c:v>
                </c:pt>
                <c:pt idx="3390">
                  <c:v>-4.1051412918334431E-4</c:v>
                </c:pt>
                <c:pt idx="3391">
                  <c:v>-3.8423247885932402E-4</c:v>
                </c:pt>
                <c:pt idx="3392">
                  <c:v>-6.6512897030662223E-5</c:v>
                </c:pt>
                <c:pt idx="3393">
                  <c:v>-1.0924153686450756E-3</c:v>
                </c:pt>
                <c:pt idx="3394">
                  <c:v>-2.7169339135354488E-4</c:v>
                </c:pt>
                <c:pt idx="3395">
                  <c:v>-6.820543799993102E-4</c:v>
                </c:pt>
                <c:pt idx="3396">
                  <c:v>-3.0543036995372399E-4</c:v>
                </c:pt>
                <c:pt idx="3397">
                  <c:v>-5.3507048186385623E-4</c:v>
                </c:pt>
                <c:pt idx="3398">
                  <c:v>-8.3926683643735316E-4</c:v>
                </c:pt>
                <c:pt idx="3399">
                  <c:v>-3.636409494259847E-4</c:v>
                </c:pt>
                <c:pt idx="3400">
                  <c:v>-5.9446907779707318E-4</c:v>
                </c:pt>
                <c:pt idx="3401">
                  <c:v>-7.7327650716994031E-4</c:v>
                </c:pt>
                <c:pt idx="3402">
                  <c:v>-7.2866840117233691E-5</c:v>
                </c:pt>
                <c:pt idx="3403">
                  <c:v>-1.3104122282312383E-3</c:v>
                </c:pt>
                <c:pt idx="3404">
                  <c:v>-4.2035311611602363E-4</c:v>
                </c:pt>
                <c:pt idx="3405">
                  <c:v>-2.4172882537552354E-4</c:v>
                </c:pt>
                <c:pt idx="3406">
                  <c:v>-5.9897740685652383E-4</c:v>
                </c:pt>
                <c:pt idx="3407">
                  <c:v>-6.3104534635023235E-5</c:v>
                </c:pt>
                <c:pt idx="3408">
                  <c:v>-1.04381041035808E-3</c:v>
                </c:pt>
                <c:pt idx="3409">
                  <c:v>-8.7099242588214586E-5</c:v>
                </c:pt>
                <c:pt idx="3410">
                  <c:v>-8.7099242588214586E-5</c:v>
                </c:pt>
                <c:pt idx="3411">
                  <c:v>-1.7080319825178599E-3</c:v>
                </c:pt>
                <c:pt idx="3412">
                  <c:v>1.0950485932385552E-4</c:v>
                </c:pt>
                <c:pt idx="3413">
                  <c:v>-4.30076519930691E-4</c:v>
                </c:pt>
                <c:pt idx="3414">
                  <c:v>-2.5021606017917549E-4</c:v>
                </c:pt>
                <c:pt idx="3415">
                  <c:v>-2.5021606017917549E-4</c:v>
                </c:pt>
                <c:pt idx="3416">
                  <c:v>-4.30076519930691E-4</c:v>
                </c:pt>
                <c:pt idx="3417">
                  <c:v>-1.2731724664892018E-3</c:v>
                </c:pt>
                <c:pt idx="3418">
                  <c:v>-1.260089198742133E-4</c:v>
                </c:pt>
                <c:pt idx="3419">
                  <c:v>-8.7026642771343278E-4</c:v>
                </c:pt>
                <c:pt idx="3420">
                  <c:v>-8.5384545132453373E-5</c:v>
                </c:pt>
                <c:pt idx="3421">
                  <c:v>-3.913743125146873E-4</c:v>
                </c:pt>
                <c:pt idx="3422">
                  <c:v>-9.8228722318315521E-5</c:v>
                </c:pt>
                <c:pt idx="3423">
                  <c:v>-1.011520842758378E-3</c:v>
                </c:pt>
                <c:pt idx="3424">
                  <c:v>-7.1605493156467776E-4</c:v>
                </c:pt>
                <c:pt idx="3425">
                  <c:v>-2.5859947653528143E-4</c:v>
                </c:pt>
                <c:pt idx="3426">
                  <c:v>-6.2077585744108434E-4</c:v>
                </c:pt>
                <c:pt idx="3427">
                  <c:v>-9.8295223834688741E-4</c:v>
                </c:pt>
                <c:pt idx="3428">
                  <c:v>1.0357690437052186E-4</c:v>
                </c:pt>
                <c:pt idx="3429">
                  <c:v>-6.2077585744108434E-4</c:v>
                </c:pt>
                <c:pt idx="3430">
                  <c:v>-9.8295223834688741E-4</c:v>
                </c:pt>
                <c:pt idx="3431">
                  <c:v>1.0357690437052186E-4</c:v>
                </c:pt>
                <c:pt idx="3432">
                  <c:v>-8.0186404789398587E-4</c:v>
                </c:pt>
                <c:pt idx="3433">
                  <c:v>-1.3482844539084128E-3</c:v>
                </c:pt>
                <c:pt idx="3434">
                  <c:v>-9.2937335972015085E-4</c:v>
                </c:pt>
                <c:pt idx="3435">
                  <c:v>-5.7255786017532551E-4</c:v>
                </c:pt>
                <c:pt idx="3436">
                  <c:v>-3.3814301487857987E-4</c:v>
                </c:pt>
                <c:pt idx="3437">
                  <c:v>-8.0697270547207094E-4</c:v>
                </c:pt>
                <c:pt idx="3438">
                  <c:v>-3.3814301487857987E-4</c:v>
                </c:pt>
                <c:pt idx="3439">
                  <c:v>-8.4574433121266791E-5</c:v>
                </c:pt>
                <c:pt idx="3440">
                  <c:v>7.9798840139668403E-5</c:v>
                </c:pt>
                <c:pt idx="3441">
                  <c:v>-2.1790831109449842E-4</c:v>
                </c:pt>
                <c:pt idx="3442">
                  <c:v>-8.1332261356283238E-4</c:v>
                </c:pt>
                <c:pt idx="3443">
                  <c:v>-6.9054735477415115E-5</c:v>
                </c:pt>
                <c:pt idx="3444">
                  <c:v>-2.1790831109449842E-4</c:v>
                </c:pt>
                <c:pt idx="3445">
                  <c:v>-3.6676188671158193E-4</c:v>
                </c:pt>
                <c:pt idx="3446">
                  <c:v>-3.6676188671158193E-4</c:v>
                </c:pt>
                <c:pt idx="3447">
                  <c:v>-3.6676188671158193E-4</c:v>
                </c:pt>
                <c:pt idx="3448">
                  <c:v>-5.1561546232866524E-4</c:v>
                </c:pt>
                <c:pt idx="3449">
                  <c:v>-6.9054735477415115E-5</c:v>
                </c:pt>
                <c:pt idx="3450">
                  <c:v>7.9798840139668403E-5</c:v>
                </c:pt>
                <c:pt idx="3451">
                  <c:v>-9.6217618917991546E-4</c:v>
                </c:pt>
                <c:pt idx="3452">
                  <c:v>-5.4197298893940101E-4</c:v>
                </c:pt>
                <c:pt idx="3453">
                  <c:v>-3.8323277569899219E-4</c:v>
                </c:pt>
                <c:pt idx="3454">
                  <c:v>-5.8719578681367833E-4</c:v>
                </c:pt>
                <c:pt idx="3455">
                  <c:v>-9.4994950103687048E-4</c:v>
                </c:pt>
                <c:pt idx="3456">
                  <c:v>-1.0370677758255256E-4</c:v>
                </c:pt>
                <c:pt idx="3457">
                  <c:v>1.4173827645492143E-4</c:v>
                </c:pt>
                <c:pt idx="3458">
                  <c:v>-9.1547758672973711E-5</c:v>
                </c:pt>
                <c:pt idx="3459">
                  <c:v>-4.5858578504335407E-4</c:v>
                </c:pt>
                <c:pt idx="3460">
                  <c:v>-2.7506677185816389E-4</c:v>
                </c:pt>
                <c:pt idx="3461">
                  <c:v>9.1971254512216469E-5</c:v>
                </c:pt>
                <c:pt idx="3462">
                  <c:v>-2.7506677185816389E-4</c:v>
                </c:pt>
                <c:pt idx="3463">
                  <c:v>-1.3061423457304019E-3</c:v>
                </c:pt>
                <c:pt idx="3464">
                  <c:v>1.172590259500238E-4</c:v>
                </c:pt>
                <c:pt idx="3465">
                  <c:v>-9.1551472277160914E-4</c:v>
                </c:pt>
                <c:pt idx="3466">
                  <c:v>-7.4751464093201375E-4</c:v>
                </c:pt>
                <c:pt idx="3467">
                  <c:v>-3.2230377829117675E-4</c:v>
                </c:pt>
                <c:pt idx="3468">
                  <c:v>-1.597936366213688E-3</c:v>
                </c:pt>
                <c:pt idx="3469">
                  <c:v>7.2766297175780661E-5</c:v>
                </c:pt>
                <c:pt idx="3470">
                  <c:v>-3.7823792943549549E-4</c:v>
                </c:pt>
                <c:pt idx="3471">
                  <c:v>7.2766297175780661E-5</c:v>
                </c:pt>
                <c:pt idx="3472">
                  <c:v>-7.7568445027977983E-5</c:v>
                </c:pt>
                <c:pt idx="3473">
                  <c:v>7.2766297175780661E-5</c:v>
                </c:pt>
                <c:pt idx="3474">
                  <c:v>-6.7890741384301289E-4</c:v>
                </c:pt>
                <c:pt idx="3475">
                  <c:v>-7.7568445027977983E-5</c:v>
                </c:pt>
                <c:pt idx="3476">
                  <c:v>-5.2857267163925424E-4</c:v>
                </c:pt>
                <c:pt idx="3477">
                  <c:v>-2.2790318723173674E-4</c:v>
                </c:pt>
                <c:pt idx="3478">
                  <c:v>-3.634741587046033E-4</c:v>
                </c:pt>
                <c:pt idx="3479">
                  <c:v>8.6288566903114903E-5</c:v>
                </c:pt>
                <c:pt idx="3480">
                  <c:v>-8.373235803202986E-4</c:v>
                </c:pt>
                <c:pt idx="3481">
                  <c:v>-1.809634661419972E-4</c:v>
                </c:pt>
                <c:pt idx="3482">
                  <c:v>-1.4129996488885977E-3</c:v>
                </c:pt>
                <c:pt idx="3483">
                  <c:v>-1.1563408384293789E-4</c:v>
                </c:pt>
                <c:pt idx="3484">
                  <c:v>-9.7021437536781046E-4</c:v>
                </c:pt>
                <c:pt idx="3485">
                  <c:v>-3.6969698034806583E-4</c:v>
                </c:pt>
                <c:pt idx="3486">
                  <c:v>-3.6969698034806583E-4</c:v>
                </c:pt>
                <c:pt idx="3487">
                  <c:v>1.351728116229877E-4</c:v>
                </c:pt>
                <c:pt idx="3488">
                  <c:v>-9.0874013925545396E-4</c:v>
                </c:pt>
                <c:pt idx="3489">
                  <c:v>-1.3585810262842213E-4</c:v>
                </c:pt>
                <c:pt idx="3490">
                  <c:v>-6.15896459980732E-4</c:v>
                </c:pt>
                <c:pt idx="3491">
                  <c:v>-1.1949135799556186E-3</c:v>
                </c:pt>
                <c:pt idx="3492">
                  <c:v>-1.1949135799556186E-3</c:v>
                </c:pt>
                <c:pt idx="3493">
                  <c:v>-4.7707134649869538E-4</c:v>
                </c:pt>
                <c:pt idx="3494">
                  <c:v>-8.5924208578944236E-5</c:v>
                </c:pt>
                <c:pt idx="3495">
                  <c:v>-8.5924208578944236E-5</c:v>
                </c:pt>
                <c:pt idx="3496">
                  <c:v>6.5877248768969339E-5</c:v>
                </c:pt>
                <c:pt idx="3497">
                  <c:v>-2.3772566592685792E-4</c:v>
                </c:pt>
                <c:pt idx="3498">
                  <c:v>-5.4132858062268491E-4</c:v>
                </c:pt>
                <c:pt idx="3499">
                  <c:v>-3.8952712327477139E-4</c:v>
                </c:pt>
                <c:pt idx="3500">
                  <c:v>-8.5924208578944236E-5</c:v>
                </c:pt>
                <c:pt idx="3501">
                  <c:v>-6.9313003797059837E-4</c:v>
                </c:pt>
                <c:pt idx="3502">
                  <c:v>-1.1485344100143388E-3</c:v>
                </c:pt>
                <c:pt idx="3503">
                  <c:v>-3.8952712327477139E-4</c:v>
                </c:pt>
                <c:pt idx="3504">
                  <c:v>-1.3003358673622527E-3</c:v>
                </c:pt>
                <c:pt idx="3505">
                  <c:v>-7.8464222508600821E-4</c:v>
                </c:pt>
                <c:pt idx="3506">
                  <c:v>-1.0194842779447583E-3</c:v>
                </c:pt>
                <c:pt idx="3507">
                  <c:v>-3.4305211842961556E-4</c:v>
                </c:pt>
                <c:pt idx="3508">
                  <c:v>-1.5832722839721172E-4</c:v>
                </c:pt>
                <c:pt idx="3509">
                  <c:v>8.3616035950544523E-5</c:v>
                </c:pt>
                <c:pt idx="3510">
                  <c:v>-7.0714521382189786E-4</c:v>
                </c:pt>
                <c:pt idx="3511">
                  <c:v>-4.0063694187851128E-4</c:v>
                </c:pt>
                <c:pt idx="3512">
                  <c:v>-2.4738280590681815E-4</c:v>
                </c:pt>
                <c:pt idx="3513">
                  <c:v>-9.4128669935124808E-5</c:v>
                </c:pt>
                <c:pt idx="3514">
                  <c:v>-5.5389107785020462E-4</c:v>
                </c:pt>
                <c:pt idx="3515">
                  <c:v>-5.5389107785020462E-4</c:v>
                </c:pt>
                <c:pt idx="3516">
                  <c:v>5.9125466036568318E-5</c:v>
                </c:pt>
                <c:pt idx="3517">
                  <c:v>-7.0714521382189786E-4</c:v>
                </c:pt>
                <c:pt idx="3518">
                  <c:v>5.9125466036568318E-5</c:v>
                </c:pt>
                <c:pt idx="3519">
                  <c:v>6.9693317460797083E-5</c:v>
                </c:pt>
                <c:pt idx="3520">
                  <c:v>-1.6248854950555178E-3</c:v>
                </c:pt>
                <c:pt idx="3521">
                  <c:v>-1.040778687503864E-3</c:v>
                </c:pt>
                <c:pt idx="3522">
                  <c:v>-1.2487406628033464E-3</c:v>
                </c:pt>
                <c:pt idx="3523">
                  <c:v>-8.0082329765396776E-4</c:v>
                </c:pt>
                <c:pt idx="3524">
                  <c:v>-3.6328492967319223E-4</c:v>
                </c:pt>
                <c:pt idx="3525">
                  <c:v>-5.8205411366357999E-4</c:v>
                </c:pt>
                <c:pt idx="3526">
                  <c:v>-5.8205411366357999E-4</c:v>
                </c:pt>
                <c:pt idx="3527">
                  <c:v>-8.0082329765396776E-4</c:v>
                </c:pt>
                <c:pt idx="3528">
                  <c:v>-1.0195924816443552E-3</c:v>
                </c:pt>
                <c:pt idx="3529">
                  <c:v>6.430536389270754E-5</c:v>
                </c:pt>
                <c:pt idx="3530">
                  <c:v>5.2505109753708942E-5</c:v>
                </c:pt>
                <c:pt idx="3531">
                  <c:v>-2.5688123727479219E-4</c:v>
                </c:pt>
                <c:pt idx="3532">
                  <c:v>-8.7565393133179467E-4</c:v>
                </c:pt>
                <c:pt idx="3533">
                  <c:v>-4.115744107890427E-4</c:v>
                </c:pt>
                <c:pt idx="3534">
                  <c:v>-4.115744107890427E-4</c:v>
                </c:pt>
                <c:pt idx="3535">
                  <c:v>-5.6626758430329343E-4</c:v>
                </c:pt>
                <c:pt idx="3536">
                  <c:v>-8.7565393133179467E-4</c:v>
                </c:pt>
                <c:pt idx="3537">
                  <c:v>-7.2096075781754394E-4</c:v>
                </c:pt>
                <c:pt idx="3538">
                  <c:v>-5.6626758430329343E-4</c:v>
                </c:pt>
                <c:pt idx="3539">
                  <c:v>-1.0218806376054168E-4</c:v>
                </c:pt>
                <c:pt idx="3540">
                  <c:v>-4.1210419936905409E-4</c:v>
                </c:pt>
                <c:pt idx="3541">
                  <c:v>-7.8153788661789651E-4</c:v>
                </c:pt>
                <c:pt idx="3542">
                  <c:v>-1.3634011634816104E-3</c:v>
                </c:pt>
                <c:pt idx="3543">
                  <c:v>-1.3163962946672209E-4</c:v>
                </c:pt>
                <c:pt idx="3544">
                  <c:v>5.8985958105735867E-5</c:v>
                </c:pt>
                <c:pt idx="3545">
                  <c:v>-5.1289080461163795E-4</c:v>
                </c:pt>
                <c:pt idx="3546">
                  <c:v>-1.3163962946672209E-4</c:v>
                </c:pt>
                <c:pt idx="3547">
                  <c:v>-2.0389245933157365E-4</c:v>
                </c:pt>
                <c:pt idx="3548">
                  <c:v>-1.6623536859341579E-3</c:v>
                </c:pt>
                <c:pt idx="3549">
                  <c:v>-1.0789691952931243E-3</c:v>
                </c:pt>
                <c:pt idx="3550">
                  <c:v>-8.9340948701154064E-4</c:v>
                </c:pt>
                <c:pt idx="3551">
                  <c:v>-5.9530210620435046E-4</c:v>
                </c:pt>
                <c:pt idx="3552">
                  <c:v>6.5068954615837274E-5</c:v>
                </c:pt>
                <c:pt idx="3553">
                  <c:v>4.6010699053578236E-5</c:v>
                </c:pt>
                <c:pt idx="3554">
                  <c:v>-4.2234614251330745E-4</c:v>
                </c:pt>
                <c:pt idx="3555">
                  <c:v>4.6010699053578236E-5</c:v>
                </c:pt>
                <c:pt idx="3556">
                  <c:v>-1.046821931269155E-3</c:v>
                </c:pt>
                <c:pt idx="3557">
                  <c:v>-7.3458403689123078E-4</c:v>
                </c:pt>
                <c:pt idx="3558">
                  <c:v>-4.2234614251330745E-4</c:v>
                </c:pt>
                <c:pt idx="3559">
                  <c:v>4.6010699053578236E-5</c:v>
                </c:pt>
                <c:pt idx="3560">
                  <c:v>-1.1010824813538337E-4</c:v>
                </c:pt>
                <c:pt idx="3561">
                  <c:v>-4.2234614251330745E-4</c:v>
                </c:pt>
                <c:pt idx="3562">
                  <c:v>-1.1010824813538337E-4</c:v>
                </c:pt>
                <c:pt idx="3563">
                  <c:v>-4.2386950433697984E-4</c:v>
                </c:pt>
                <c:pt idx="3564">
                  <c:v>-9.1845776965759755E-4</c:v>
                </c:pt>
                <c:pt idx="3565">
                  <c:v>-2.2413439159858631E-4</c:v>
                </c:pt>
                <c:pt idx="3566">
                  <c:v>-2.6323755488737719E-4</c:v>
                </c:pt>
                <c:pt idx="3567">
                  <c:v>-5.2162003691293363E-4</c:v>
                </c:pt>
                <c:pt idx="3568">
                  <c:v>-3.2983562050527889E-4</c:v>
                </c:pt>
                <c:pt idx="3569">
                  <c:v>-1.0969732861358982E-3</c:v>
                </c:pt>
                <c:pt idx="3570">
                  <c:v>-1.6723265353588619E-3</c:v>
                </c:pt>
                <c:pt idx="3571">
                  <c:v>6.0541211939991275E-5</c:v>
                </c:pt>
                <c:pt idx="3572">
                  <c:v>-1.2701797832206561E-3</c:v>
                </c:pt>
                <c:pt idx="3573">
                  <c:v>-1.0483929506938817E-3</c:v>
                </c:pt>
                <c:pt idx="3574">
                  <c:v>-1.4913641851026444E-3</c:v>
                </c:pt>
                <c:pt idx="3575">
                  <c:v>6.6680341477412053E-5</c:v>
                </c:pt>
                <c:pt idx="3576">
                  <c:v>-1.2956121135459485E-3</c:v>
                </c:pt>
                <c:pt idx="3577">
                  <c:v>6.2671731311376294E-5</c:v>
                </c:pt>
                <c:pt idx="3578">
                  <c:v>-4.3548761479054792E-4</c:v>
                </c:pt>
                <c:pt idx="3579">
                  <c:v>-1.4439097079164362E-4</c:v>
                </c:pt>
                <c:pt idx="3580">
                  <c:v>-7.2319982615474238E-4</c:v>
                </c:pt>
                <c:pt idx="3581">
                  <c:v>-4.3295836824465281E-4</c:v>
                </c:pt>
                <c:pt idx="3582">
                  <c:v>-4.3295836824465281E-4</c:v>
                </c:pt>
                <c:pt idx="3583">
                  <c:v>-9.0555381965931386E-4</c:v>
                </c:pt>
                <c:pt idx="3584">
                  <c:v>-7.4802200252109324E-4</c:v>
                </c:pt>
                <c:pt idx="3585">
                  <c:v>-1.1789473396821222E-4</c:v>
                </c:pt>
                <c:pt idx="3586">
                  <c:v>-1.1789473396821222E-4</c:v>
                </c:pt>
                <c:pt idx="3587">
                  <c:v>-1.1789473396821222E-4</c:v>
                </c:pt>
                <c:pt idx="3588">
                  <c:v>-2.7542655110643263E-4</c:v>
                </c:pt>
                <c:pt idx="3589">
                  <c:v>-1.1789473396821222E-4</c:v>
                </c:pt>
                <c:pt idx="3590">
                  <c:v>-2.6706801990166156E-4</c:v>
                </c:pt>
                <c:pt idx="3591">
                  <c:v>-4.4124287178475908E-4</c:v>
                </c:pt>
                <c:pt idx="3592">
                  <c:v>-1.9127521134314522E-4</c:v>
                </c:pt>
                <c:pt idx="3593">
                  <c:v>-9.2834337373731886E-4</c:v>
                </c:pt>
                <c:pt idx="3594">
                  <c:v>5.1610377049655497E-5</c:v>
                </c:pt>
                <c:pt idx="3595">
                  <c:v>-1.0672695825664235E-3</c:v>
                </c:pt>
                <c:pt idx="3596">
                  <c:v>-1.0364838329450575E-3</c:v>
                </c:pt>
                <c:pt idx="3597">
                  <c:v>-1.5854286961565407E-3</c:v>
                </c:pt>
                <c:pt idx="3598">
                  <c:v>-1.7012255065623916E-3</c:v>
                </c:pt>
                <c:pt idx="3599">
                  <c:v>7.9604857814397686E-5</c:v>
                </c:pt>
                <c:pt idx="3600">
                  <c:v>5.7814844226894229E-5</c:v>
                </c:pt>
                <c:pt idx="3601">
                  <c:v>-6.2708628796609271E-4</c:v>
                </c:pt>
                <c:pt idx="3602">
                  <c:v>-6.0234909410575039E-4</c:v>
                </c:pt>
                <c:pt idx="3603">
                  <c:v>-1.2555271161827241E-4</c:v>
                </c:pt>
                <c:pt idx="3604">
                  <c:v>3.3379415877553525E-5</c:v>
                </c:pt>
                <c:pt idx="3605">
                  <c:v>-1.2555271161827241E-4</c:v>
                </c:pt>
                <c:pt idx="3606">
                  <c:v>-7.6128122160157644E-4</c:v>
                </c:pt>
                <c:pt idx="3607">
                  <c:v>-2.8448483911409846E-4</c:v>
                </c:pt>
                <c:pt idx="3608">
                  <c:v>-4.4341696660992451E-4</c:v>
                </c:pt>
                <c:pt idx="3609">
                  <c:v>3.835716791484369E-5</c:v>
                </c:pt>
                <c:pt idx="3610">
                  <c:v>3.835716791484369E-5</c:v>
                </c:pt>
                <c:pt idx="3611">
                  <c:v>-1.5373931300494146E-3</c:v>
                </c:pt>
                <c:pt idx="3612">
                  <c:v>5.0696760617089526E-5</c:v>
                </c:pt>
                <c:pt idx="3613">
                  <c:v>-7.4804472920178425E-4</c:v>
                </c:pt>
                <c:pt idx="3614">
                  <c:v>-1.224383162576885E-3</c:v>
                </c:pt>
                <c:pt idx="3615">
                  <c:v>-3.5934906435212429E-4</c:v>
                </c:pt>
                <c:pt idx="3616">
                  <c:v>-1.6299771260036268E-4</c:v>
                </c:pt>
                <c:pt idx="3617">
                  <c:v>-3.5934906435212429E-4</c:v>
                </c:pt>
                <c:pt idx="3618">
                  <c:v>-7.5205176785564745E-4</c:v>
                </c:pt>
                <c:pt idx="3619">
                  <c:v>-5.5570041610388562E-4</c:v>
                </c:pt>
                <c:pt idx="3620">
                  <c:v>-5.5570041610388562E-4</c:v>
                </c:pt>
                <c:pt idx="3621">
                  <c:v>-1.3308707503723629E-4</c:v>
                </c:pt>
                <c:pt idx="3622">
                  <c:v>-1.3308707503723629E-4</c:v>
                </c:pt>
                <c:pt idx="3623">
                  <c:v>-7.7436790450063843E-4</c:v>
                </c:pt>
                <c:pt idx="3624">
                  <c:v>-1.3308707503723629E-4</c:v>
                </c:pt>
                <c:pt idx="3625">
                  <c:v>-1.3308707503723629E-4</c:v>
                </c:pt>
                <c:pt idx="3626">
                  <c:v>-2.9340728240308673E-4</c:v>
                </c:pt>
                <c:pt idx="3627">
                  <c:v>-7.7436790450063843E-4</c:v>
                </c:pt>
                <c:pt idx="3628">
                  <c:v>-4.5372748976893717E-4</c:v>
                </c:pt>
                <c:pt idx="3629">
                  <c:v>-7.7436790450063843E-4</c:v>
                </c:pt>
                <c:pt idx="3630">
                  <c:v>-2.3070718881021569E-3</c:v>
                </c:pt>
                <c:pt idx="3631">
                  <c:v>-1.3319885756355987E-3</c:v>
                </c:pt>
                <c:pt idx="3632">
                  <c:v>-3.665447763471276E-4</c:v>
                </c:pt>
                <c:pt idx="3633">
                  <c:v>-7.6149794356685668E-4</c:v>
                </c:pt>
                <c:pt idx="3634">
                  <c:v>-2.9631504610005315E-4</c:v>
                </c:pt>
                <c:pt idx="3635">
                  <c:v>2.9972740453271252E-5</c:v>
                </c:pt>
                <c:pt idx="3636">
                  <c:v>-8.8472006707168791E-4</c:v>
                </c:pt>
                <c:pt idx="3637">
                  <c:v>-6.560468651904479E-4</c:v>
                </c:pt>
                <c:pt idx="3638">
                  <c:v>-1.4050244370061242E-4</c:v>
                </c:pt>
                <c:pt idx="3639">
                  <c:v>-3.0219881542647758E-4</c:v>
                </c:pt>
                <c:pt idx="3640">
                  <c:v>-7.8728793060407255E-4</c:v>
                </c:pt>
                <c:pt idx="3641">
                  <c:v>-1.4050244370061242E-4</c:v>
                </c:pt>
                <c:pt idx="3642">
                  <c:v>-6.2559155887820738E-4</c:v>
                </c:pt>
                <c:pt idx="3643">
                  <c:v>-1.7661637312368652E-3</c:v>
                </c:pt>
                <c:pt idx="3644">
                  <c:v>-2.2732558507397044E-3</c:v>
                </c:pt>
                <c:pt idx="3645">
                  <c:v>-1.2488663510433226E-3</c:v>
                </c:pt>
                <c:pt idx="3646">
                  <c:v>2.3519934878953768E-5</c:v>
                </c:pt>
                <c:pt idx="3647">
                  <c:v>2.3519934878953768E-5</c:v>
                </c:pt>
                <c:pt idx="3648">
                  <c:v>-3.7367094524647706E-4</c:v>
                </c:pt>
                <c:pt idx="3649">
                  <c:v>-3.7367094524647706E-4</c:v>
                </c:pt>
                <c:pt idx="3650">
                  <c:v>-2.0388275479354468E-4</c:v>
                </c:pt>
                <c:pt idx="3651">
                  <c:v>-8.1509751357383817E-4</c:v>
                </c:pt>
                <c:pt idx="3652">
                  <c:v>-5.33453331374228E-4</c:v>
                </c:pt>
                <c:pt idx="3653">
                  <c:v>-9.4286045907342306E-4</c:v>
                </c:pt>
                <c:pt idx="3654">
                  <c:v>-1.0552672434340528E-3</c:v>
                </c:pt>
                <c:pt idx="3655">
                  <c:v>-7.4934126287855914E-4</c:v>
                </c:pt>
                <c:pt idx="3656">
                  <c:v>-1.7806290863068958E-3</c:v>
                </c:pt>
                <c:pt idx="3657">
                  <c:v>-1.0071632187356433E-3</c:v>
                </c:pt>
                <c:pt idx="3658">
                  <c:v>-9.0083416861215537E-4</c:v>
                </c:pt>
                <c:pt idx="3659">
                  <c:v>-9.7985330287938275E-4</c:v>
                </c:pt>
                <c:pt idx="3660">
                  <c:v>-1.4780318256553513E-4</c:v>
                </c:pt>
                <c:pt idx="3661">
                  <c:v>-1.4522905606579766E-3</c:v>
                </c:pt>
                <c:pt idx="3662">
                  <c:v>-8.0004687161175586E-4</c:v>
                </c:pt>
                <c:pt idx="3663">
                  <c:v>-1.4780318256553513E-4</c:v>
                </c:pt>
                <c:pt idx="3664">
                  <c:v>-1.2892296383964213E-3</c:v>
                </c:pt>
                <c:pt idx="3665">
                  <c:v>-6.3698594935020095E-4</c:v>
                </c:pt>
                <c:pt idx="3666">
                  <c:v>-1.4780318256553513E-4</c:v>
                </c:pt>
                <c:pt idx="3667">
                  <c:v>-4.739250270886456E-4</c:v>
                </c:pt>
                <c:pt idx="3668">
                  <c:v>-1.8690673077690625E-4</c:v>
                </c:pt>
                <c:pt idx="3669">
                  <c:v>-3.1940756840175851E-4</c:v>
                </c:pt>
                <c:pt idx="3670">
                  <c:v>9.4207278762154108E-6</c:v>
                </c:pt>
                <c:pt idx="3671">
                  <c:v>-1.5499342026277144E-4</c:v>
                </c:pt>
                <c:pt idx="3672">
                  <c:v>-3.1940756840175851E-4</c:v>
                </c:pt>
                <c:pt idx="3673">
                  <c:v>-6.4823586467973237E-4</c:v>
                </c:pt>
                <c:pt idx="3674">
                  <c:v>-6.4823586467973237E-4</c:v>
                </c:pt>
                <c:pt idx="3675">
                  <c:v>9.4207278762154108E-6</c:v>
                </c:pt>
                <c:pt idx="3676">
                  <c:v>-9.7706416095770629E-4</c:v>
                </c:pt>
                <c:pt idx="3677">
                  <c:v>-6.4823586467973237E-4</c:v>
                </c:pt>
                <c:pt idx="3678">
                  <c:v>-4.8382171654074558E-4</c:v>
                </c:pt>
                <c:pt idx="3679">
                  <c:v>-1.3830044655037464E-3</c:v>
                </c:pt>
                <c:pt idx="3680">
                  <c:v>-1.4042224418509318E-3</c:v>
                </c:pt>
                <c:pt idx="3681">
                  <c:v>9.2465109311779805E-6</c:v>
                </c:pt>
                <c:pt idx="3682">
                  <c:v>-4.5768891053957433E-4</c:v>
                </c:pt>
                <c:pt idx="3683">
                  <c:v>-1.3986841805415772E-3</c:v>
                </c:pt>
                <c:pt idx="3684">
                  <c:v>6.8832670760082901E-6</c:v>
                </c:pt>
                <c:pt idx="3685">
                  <c:v>-5.1835010656289869E-4</c:v>
                </c:pt>
                <c:pt idx="3686">
                  <c:v>5.8174224557213132E-6</c:v>
                </c:pt>
                <c:pt idx="3687">
                  <c:v>-8.0753068814695076E-4</c:v>
                </c:pt>
                <c:pt idx="3688">
                  <c:v>-1.6207706570582636E-4</c:v>
                </c:pt>
                <c:pt idx="3689">
                  <c:v>-6.5934604586619897E-4</c:v>
                </c:pt>
                <c:pt idx="3690">
                  <c:v>-3.2783339242595038E-4</c:v>
                </c:pt>
                <c:pt idx="3691">
                  <c:v>-8.2510237258632342E-4</c:v>
                </c:pt>
                <c:pt idx="3692">
                  <c:v>-9.9085869930644744E-4</c:v>
                </c:pt>
                <c:pt idx="3693">
                  <c:v>3.6792610142978794E-6</c:v>
                </c:pt>
                <c:pt idx="3694">
                  <c:v>-9.9085869930644744E-4</c:v>
                </c:pt>
                <c:pt idx="3695">
                  <c:v>-1.6207706570582636E-4</c:v>
                </c:pt>
                <c:pt idx="3696">
                  <c:v>-4.9358971914607462E-4</c:v>
                </c:pt>
                <c:pt idx="3697">
                  <c:v>2.2272720387624383E-6</c:v>
                </c:pt>
                <c:pt idx="3698">
                  <c:v>-3.5042539140978145E-4</c:v>
                </c:pt>
                <c:pt idx="3699">
                  <c:v>-9.4024010220610942E-4</c:v>
                </c:pt>
                <c:pt idx="3700">
                  <c:v>-9.4024010220610942E-4</c:v>
                </c:pt>
                <c:pt idx="3701">
                  <c:v>-2.0421655067701707E-4</c:v>
                </c:pt>
                <c:pt idx="3702">
                  <c:v>-6.1241203086317779E-4</c:v>
                </c:pt>
                <c:pt idx="3703">
                  <c:v>-6.7229109501006946E-4</c:v>
                </c:pt>
                <c:pt idx="3704">
                  <c:v>-1.6568702207496017E-3</c:v>
                </c:pt>
                <c:pt idx="3705">
                  <c:v>-1.1842747693349412E-3</c:v>
                </c:pt>
                <c:pt idx="3706">
                  <c:v>-1.6905782327842245E-4</c:v>
                </c:pt>
                <c:pt idx="3707">
                  <c:v>-5.032332717316468E-4</c:v>
                </c:pt>
                <c:pt idx="3708">
                  <c:v>-1.9700990518103836E-6</c:v>
                </c:pt>
                <c:pt idx="3709">
                  <c:v>-1.9700990518103836E-6</c:v>
                </c:pt>
                <c:pt idx="3710">
                  <c:v>-1.1715841686380951E-3</c:v>
                </c:pt>
                <c:pt idx="3711">
                  <c:v>-4.6948377461611445E-6</c:v>
                </c:pt>
                <c:pt idx="3712">
                  <c:v>-4.8120056784158364E-4</c:v>
                </c:pt>
                <c:pt idx="3713">
                  <c:v>-2.7385065374105214E-4</c:v>
                </c:pt>
                <c:pt idx="3714">
                  <c:v>-2.7385065374105214E-4</c:v>
                </c:pt>
                <c:pt idx="3715">
                  <c:v>-8.0473855368713579E-4</c:v>
                </c:pt>
                <c:pt idx="3716">
                  <c:v>-3.5187841348581625E-4</c:v>
                </c:pt>
                <c:pt idx="3717">
                  <c:v>-1.0649891341651041E-5</c:v>
                </c:pt>
                <c:pt idx="3718">
                  <c:v>-1.0649891341651041E-5</c:v>
                </c:pt>
                <c:pt idx="3719">
                  <c:v>-9.6331277529098486E-4</c:v>
                </c:pt>
                <c:pt idx="3720">
                  <c:v>-3.4434780309923496E-4</c:v>
                </c:pt>
                <c:pt idx="3721">
                  <c:v>-7.5306103865812896E-6</c:v>
                </c:pt>
                <c:pt idx="3722">
                  <c:v>-1.0179821885245419E-3</c:v>
                </c:pt>
                <c:pt idx="3723">
                  <c:v>-3.4434780309923496E-4</c:v>
                </c:pt>
                <c:pt idx="3724">
                  <c:v>-6.8116499581188841E-4</c:v>
                </c:pt>
                <c:pt idx="3725">
                  <c:v>-7.5306103865812896E-6</c:v>
                </c:pt>
                <c:pt idx="3726">
                  <c:v>-1.0179821885245419E-3</c:v>
                </c:pt>
                <c:pt idx="3727">
                  <c:v>-3.4434780309923496E-4</c:v>
                </c:pt>
                <c:pt idx="3728">
                  <c:v>-8.4957359216821524E-4</c:v>
                </c:pt>
                <c:pt idx="3729">
                  <c:v>-5.496018679389033E-4</c:v>
                </c:pt>
                <c:pt idx="3730">
                  <c:v>-1.4650079163896332E-3</c:v>
                </c:pt>
                <c:pt idx="3731">
                  <c:v>-1.3704638040286312E-5</c:v>
                </c:pt>
                <c:pt idx="3732">
                  <c:v>-6.356917573328636E-4</c:v>
                </c:pt>
                <c:pt idx="3733">
                  <c:v>-9.7846907563950338E-4</c:v>
                </c:pt>
                <c:pt idx="3734">
                  <c:v>-1.3005363139086687E-5</c:v>
                </c:pt>
                <c:pt idx="3735">
                  <c:v>-1.3005363139086687E-5</c:v>
                </c:pt>
                <c:pt idx="3736">
                  <c:v>-6.9188211856602603E-4</c:v>
                </c:pt>
                <c:pt idx="3737">
                  <c:v>-8.6160130742276057E-4</c:v>
                </c:pt>
                <c:pt idx="3738">
                  <c:v>-1.3707588739929649E-3</c:v>
                </c:pt>
                <c:pt idx="3739">
                  <c:v>-3.524437408525562E-4</c:v>
                </c:pt>
                <c:pt idx="3740">
                  <c:v>-8.5172061942330565E-4</c:v>
                </c:pt>
                <c:pt idx="3741">
                  <c:v>-1.4678627852402642E-3</c:v>
                </c:pt>
                <c:pt idx="3742">
                  <c:v>-1.1186565314888143E-3</c:v>
                </c:pt>
                <c:pt idx="3743">
                  <c:v>-8.603541758381532E-4</c:v>
                </c:pt>
                <c:pt idx="3744">
                  <c:v>-1.8941702878263051E-4</c:v>
                </c:pt>
                <c:pt idx="3745">
                  <c:v>-1.8397290723926399E-5</c:v>
                </c:pt>
                <c:pt idx="3746">
                  <c:v>-4.0494295620833206E-4</c:v>
                </c:pt>
                <c:pt idx="3747">
                  <c:v>-1.752898651056334E-3</c:v>
                </c:pt>
                <c:pt idx="3748">
                  <c:v>-4.2126142918897823E-5</c:v>
                </c:pt>
                <c:pt idx="3749">
                  <c:v>-1.2436518556731778E-3</c:v>
                </c:pt>
                <c:pt idx="3750">
                  <c:v>-6.3342810156774034E-4</c:v>
                </c:pt>
                <c:pt idx="3751">
                  <c:v>-2.3709180097185767E-5</c:v>
                </c:pt>
                <c:pt idx="3752">
                  <c:v>-3.683301228452877E-4</c:v>
                </c:pt>
                <c:pt idx="3753">
                  <c:v>-7.1295106559338963E-4</c:v>
                </c:pt>
                <c:pt idx="3754">
                  <c:v>-1.9601965147123662E-4</c:v>
                </c:pt>
                <c:pt idx="3755">
                  <c:v>-7.1295106559338963E-4</c:v>
                </c:pt>
                <c:pt idx="3756">
                  <c:v>-4.5430641014753651E-4</c:v>
                </c:pt>
                <c:pt idx="3757">
                  <c:v>-4.5430641014753651E-4</c:v>
                </c:pt>
                <c:pt idx="3758">
                  <c:v>-3.1185048420377388E-5</c:v>
                </c:pt>
                <c:pt idx="3759">
                  <c:v>-1.2602015656830257E-3</c:v>
                </c:pt>
                <c:pt idx="3760">
                  <c:v>-1.6173705798091776E-3</c:v>
                </c:pt>
                <c:pt idx="3761">
                  <c:v>-4.0507057794591096E-4</c:v>
                </c:pt>
                <c:pt idx="3762">
                  <c:v>-3.544862512502232E-5</c:v>
                </c:pt>
                <c:pt idx="3763">
                  <c:v>-5.4971850449252798E-4</c:v>
                </c:pt>
                <c:pt idx="3764">
                  <c:v>-2.894368121316934E-5</c:v>
                </c:pt>
                <c:pt idx="3765">
                  <c:v>-2.894368121316934E-5</c:v>
                </c:pt>
                <c:pt idx="3766">
                  <c:v>-5.4971850449252798E-4</c:v>
                </c:pt>
                <c:pt idx="3767">
                  <c:v>-8.9690172001210058E-4</c:v>
                </c:pt>
                <c:pt idx="3768">
                  <c:v>-1.1501552849394873E-3</c:v>
                </c:pt>
                <c:pt idx="3769">
                  <c:v>-7.8378350865652979E-4</c:v>
                </c:pt>
                <c:pt idx="3770">
                  <c:v>-4.669615984103342E-4</c:v>
                </c:pt>
                <c:pt idx="3771">
                  <c:v>-3.6194089626639156E-4</c:v>
                </c:pt>
                <c:pt idx="3772">
                  <c:v>-5.5869339019363595E-4</c:v>
                </c:pt>
                <c:pt idx="3773">
                  <c:v>-9.0842010649713637E-4</c:v>
                </c:pt>
                <c:pt idx="3774">
                  <c:v>-8.8619079669380145E-4</c:v>
                </c:pt>
                <c:pt idx="3775">
                  <c:v>-6.1412719246775366E-4</c:v>
                </c:pt>
                <c:pt idx="3776">
                  <c:v>-3.0450338858276901E-4</c:v>
                </c:pt>
                <c:pt idx="3777">
                  <c:v>-8.026627346846935E-4</c:v>
                </c:pt>
                <c:pt idx="3778">
                  <c:v>-1.1265449677649439E-3</c:v>
                </c:pt>
                <c:pt idx="3779">
                  <c:v>-2.6370767005112229E-4</c:v>
                </c:pt>
                <c:pt idx="3780">
                  <c:v>-3.914423368312217E-4</c:v>
                </c:pt>
                <c:pt idx="3781">
                  <c:v>-2.1531641096115829E-4</c:v>
                </c:pt>
                <c:pt idx="3782">
                  <c:v>-3.914423368312217E-4</c:v>
                </c:pt>
                <c:pt idx="3783">
                  <c:v>-3.914423368312217E-4</c:v>
                </c:pt>
                <c:pt idx="3784">
                  <c:v>-5.6756826270128527E-4</c:v>
                </c:pt>
                <c:pt idx="3785">
                  <c:v>-2.1531641096115829E-4</c:v>
                </c:pt>
                <c:pt idx="3786">
                  <c:v>-1.5823616509487259E-3</c:v>
                </c:pt>
                <c:pt idx="3787">
                  <c:v>-7.3635999984159376E-4</c:v>
                </c:pt>
                <c:pt idx="3788">
                  <c:v>-6.2369986633622121E-4</c:v>
                </c:pt>
                <c:pt idx="3789">
                  <c:v>-1.0588541161716124E-3</c:v>
                </c:pt>
                <c:pt idx="3790">
                  <c:v>-5.898347440515668E-5</c:v>
                </c:pt>
                <c:pt idx="3791">
                  <c:v>-8.1507632821211273E-4</c:v>
                </c:pt>
                <c:pt idx="3792">
                  <c:v>-8.1507632821211273E-4</c:v>
                </c:pt>
                <c:pt idx="3793">
                  <c:v>-2.215869848662141E-4</c:v>
                </c:pt>
                <c:pt idx="3794">
                  <c:v>-5.7634599886341735E-4</c:v>
                </c:pt>
                <c:pt idx="3795">
                  <c:v>-3.989664918648157E-4</c:v>
                </c:pt>
                <c:pt idx="3796">
                  <c:v>-1.1084845198592217E-3</c:v>
                </c:pt>
                <c:pt idx="3797">
                  <c:v>-4.4207477867612714E-5</c:v>
                </c:pt>
                <c:pt idx="3798">
                  <c:v>-2.7392643477683798E-4</c:v>
                </c:pt>
                <c:pt idx="3799">
                  <c:v>-8.2123283280405367E-4</c:v>
                </c:pt>
                <c:pt idx="3800">
                  <c:v>-4.2613879554836748E-4</c:v>
                </c:pt>
                <c:pt idx="3801">
                  <c:v>-7.0391420924004601E-4</c:v>
                </c:pt>
                <c:pt idx="3802">
                  <c:v>-3.2213065057645133E-4</c:v>
                </c:pt>
                <c:pt idx="3803">
                  <c:v>-6.0204142746427534E-5</c:v>
                </c:pt>
                <c:pt idx="3804">
                  <c:v>-2.2778076745064293E-4</c:v>
                </c:pt>
                <c:pt idx="3805">
                  <c:v>-2.2778076745064293E-4</c:v>
                </c:pt>
                <c:pt idx="3806">
                  <c:v>-3.2647059842311492E-4</c:v>
                </c:pt>
                <c:pt idx="3807">
                  <c:v>-8.3344760864970579E-4</c:v>
                </c:pt>
                <c:pt idx="3808">
                  <c:v>-2.8397965460564607E-4</c:v>
                </c:pt>
                <c:pt idx="3809">
                  <c:v>-2.8397965460564607E-4</c:v>
                </c:pt>
                <c:pt idx="3810">
                  <c:v>-2.3390002441693326E-4</c:v>
                </c:pt>
                <c:pt idx="3811">
                  <c:v>-9.5334186342299534E-4</c:v>
                </c:pt>
                <c:pt idx="3812">
                  <c:v>-2.3390002441693326E-4</c:v>
                </c:pt>
                <c:pt idx="3813">
                  <c:v>-5.9362094391996454E-4</c:v>
                </c:pt>
                <c:pt idx="3814">
                  <c:v>-1.1332023231745113E-3</c:v>
                </c:pt>
                <c:pt idx="3815">
                  <c:v>-9.5334186342299534E-4</c:v>
                </c:pt>
                <c:pt idx="3816">
                  <c:v>-3.7174965370287557E-4</c:v>
                </c:pt>
                <c:pt idx="3817">
                  <c:v>-9.5130280743462503E-4</c:v>
                </c:pt>
                <c:pt idx="3818">
                  <c:v>-6.8160677602469412E-5</c:v>
                </c:pt>
                <c:pt idx="3819">
                  <c:v>-5.9030370878083321E-4</c:v>
                </c:pt>
                <c:pt idx="3820">
                  <c:v>-1.2772964107910876E-3</c:v>
                </c:pt>
                <c:pt idx="3821">
                  <c:v>-1.1011460295776729E-4</c:v>
                </c:pt>
                <c:pt idx="3822">
                  <c:v>-3.3933619067920081E-4</c:v>
                </c:pt>
                <c:pt idx="3823">
                  <c:v>-5.1566059407840282E-4</c:v>
                </c:pt>
                <c:pt idx="3824">
                  <c:v>-5.1566059407840282E-4</c:v>
                </c:pt>
                <c:pt idx="3825">
                  <c:v>-7.8321149288997885E-4</c:v>
                </c:pt>
                <c:pt idx="3826">
                  <c:v>-4.2103511198417584E-4</c:v>
                </c:pt>
                <c:pt idx="3827">
                  <c:v>-4.2103511198417584E-4</c:v>
                </c:pt>
                <c:pt idx="3828">
                  <c:v>-6.0212330243707732E-4</c:v>
                </c:pt>
                <c:pt idx="3829">
                  <c:v>-2.399469215312743E-4</c:v>
                </c:pt>
                <c:pt idx="3830">
                  <c:v>-9.608411220891574E-5</c:v>
                </c:pt>
                <c:pt idx="3831">
                  <c:v>-1.1898975844060972E-3</c:v>
                </c:pt>
                <c:pt idx="3832">
                  <c:v>-9.9088897012098061E-5</c:v>
                </c:pt>
                <c:pt idx="3833">
                  <c:v>-2.4592353038608027E-4</c:v>
                </c:pt>
                <c:pt idx="3834">
                  <c:v>-4.282311837114034E-4</c:v>
                </c:pt>
                <c:pt idx="3835">
                  <c:v>-5.2587628661514057E-4</c:v>
                </c:pt>
                <c:pt idx="3836">
                  <c:v>-1.2626703999102248E-3</c:v>
                </c:pt>
                <c:pt idx="3837">
                  <c:v>-3.0842974684559745E-4</c:v>
                </c:pt>
                <c:pt idx="3838">
                  <c:v>-7.5795768724841136E-4</c:v>
                </c:pt>
                <c:pt idx="3839">
                  <c:v>-5.3319371704700451E-4</c:v>
                </c:pt>
                <c:pt idx="3840">
                  <c:v>-6.8312820570644154E-5</c:v>
                </c:pt>
                <c:pt idx="3841">
                  <c:v>-4.3535084694102451E-4</c:v>
                </c:pt>
                <c:pt idx="3842">
                  <c:v>-2.5183183375583433E-4</c:v>
                </c:pt>
                <c:pt idx="3843">
                  <c:v>-4.3535084694102451E-4</c:v>
                </c:pt>
                <c:pt idx="3844">
                  <c:v>-4.3535084694102451E-4</c:v>
                </c:pt>
                <c:pt idx="3845">
                  <c:v>-6.1886986012621469E-4</c:v>
                </c:pt>
                <c:pt idx="3846">
                  <c:v>-7.6470378222577096E-4</c:v>
                </c:pt>
                <c:pt idx="3847">
                  <c:v>-1.1388658559207277E-4</c:v>
                </c:pt>
                <c:pt idx="3848">
                  <c:v>-9.8896332155362339E-4</c:v>
                </c:pt>
                <c:pt idx="3849">
                  <c:v>-2.0679509144018865E-3</c:v>
                </c:pt>
                <c:pt idx="3850">
                  <c:v>-6.2711858946935275E-4</c:v>
                </c:pt>
                <c:pt idx="3851">
                  <c:v>-2.5767373057998733E-4</c:v>
                </c:pt>
                <c:pt idx="3852">
                  <c:v>-6.2711858946935275E-4</c:v>
                </c:pt>
                <c:pt idx="3853">
                  <c:v>-2.5767373057998733E-4</c:v>
                </c:pt>
                <c:pt idx="3854">
                  <c:v>-7.2951301135304599E-5</c:v>
                </c:pt>
                <c:pt idx="3855">
                  <c:v>-8.118410189140357E-4</c:v>
                </c:pt>
                <c:pt idx="3856">
                  <c:v>-7.2951301135304599E-5</c:v>
                </c:pt>
                <c:pt idx="3857">
                  <c:v>-4.4239616002467007E-4</c:v>
                </c:pt>
                <c:pt idx="3858">
                  <c:v>-8.118410189140357E-4</c:v>
                </c:pt>
                <c:pt idx="3859">
                  <c:v>-9.9656344835871821E-4</c:v>
                </c:pt>
                <c:pt idx="3860">
                  <c:v>-3.2266031084190832E-4</c:v>
                </c:pt>
                <c:pt idx="3861">
                  <c:v>-4.493690969601216E-4</c:v>
                </c:pt>
                <c:pt idx="3862">
                  <c:v>-6.3528715331674754E-4</c:v>
                </c:pt>
                <c:pt idx="3863">
                  <c:v>-7.7532984246869285E-5</c:v>
                </c:pt>
                <c:pt idx="3864">
                  <c:v>-1.0071232660299996E-3</c:v>
                </c:pt>
                <c:pt idx="3865">
                  <c:v>-1.0071232660299996E-3</c:v>
                </c:pt>
                <c:pt idx="3866">
                  <c:v>-9.0565803861748664E-4</c:v>
                </c:pt>
                <c:pt idx="3867">
                  <c:v>-9.0416614856032071E-4</c:v>
                </c:pt>
                <c:pt idx="3868">
                  <c:v>-1.470700587322309E-3</c:v>
                </c:pt>
                <c:pt idx="3869">
                  <c:v>-9.09873320849219E-4</c:v>
                </c:pt>
                <c:pt idx="3870">
                  <c:v>-9.09873320849219E-4</c:v>
                </c:pt>
                <c:pt idx="3871">
                  <c:v>-8.2059465457359228E-5</c:v>
                </c:pt>
                <c:pt idx="3872">
                  <c:v>-2.691655087026414E-4</c:v>
                </c:pt>
                <c:pt idx="3873">
                  <c:v>-4.5627155194792379E-4</c:v>
                </c:pt>
                <c:pt idx="3874">
                  <c:v>-6.4337759519320602E-4</c:v>
                </c:pt>
                <c:pt idx="3875">
                  <c:v>-1.1809975186247107E-3</c:v>
                </c:pt>
                <c:pt idx="3876">
                  <c:v>-3.8466566870558517E-4</c:v>
                </c:pt>
                <c:pt idx="3877">
                  <c:v>-1.1922171873254356E-4</c:v>
                </c:pt>
                <c:pt idx="3878">
                  <c:v>-8.6639076495251472E-4</c:v>
                </c:pt>
                <c:pt idx="3879">
                  <c:v>-6.5492985779067709E-4</c:v>
                </c:pt>
                <c:pt idx="3880">
                  <c:v>-1.0597995903294347E-4</c:v>
                </c:pt>
                <c:pt idx="3881">
                  <c:v>-4.6310534364532905E-4</c:v>
                </c:pt>
                <c:pt idx="3882">
                  <c:v>-6.5139187836936409E-4</c:v>
                </c:pt>
                <c:pt idx="3883">
                  <c:v>-2.7481880892129407E-4</c:v>
                </c:pt>
                <c:pt idx="3884">
                  <c:v>-8.3967841309339907E-4</c:v>
                </c:pt>
                <c:pt idx="3885">
                  <c:v>-5.5524605155736874E-4</c:v>
                </c:pt>
                <c:pt idx="3886">
                  <c:v>-1.0959636279647401E-4</c:v>
                </c:pt>
                <c:pt idx="3887">
                  <c:v>-3.4115818278642357E-4</c:v>
                </c:pt>
                <c:pt idx="3888">
                  <c:v>-1.9375696088694523E-3</c:v>
                </c:pt>
                <c:pt idx="3889">
                  <c:v>-2.8041254824039802E-4</c:v>
                </c:pt>
                <c:pt idx="3890">
                  <c:v>-4.0048769834068952E-4</c:v>
                </c:pt>
                <c:pt idx="3891">
                  <c:v>-6.6924982650462908E-4</c:v>
                </c:pt>
                <c:pt idx="3892">
                  <c:v>-6.6719944524639319E-4</c:v>
                </c:pt>
                <c:pt idx="3893">
                  <c:v>-1.3383104377032195E-3</c:v>
                </c:pt>
                <c:pt idx="3894">
                  <c:v>-1.2028015406304797E-4</c:v>
                </c:pt>
                <c:pt idx="3895">
                  <c:v>-1.2923543805467754E-3</c:v>
                </c:pt>
                <c:pt idx="3896">
                  <c:v>-4.1214066313155316E-4</c:v>
                </c:pt>
                <c:pt idx="3897">
                  <c:v>-1.2258130313380963E-3</c:v>
                </c:pt>
                <c:pt idx="3898">
                  <c:v>-4.8321187411069625E-4</c:v>
                </c:pt>
                <c:pt idx="3899">
                  <c:v>-2.9142745770304162E-4</c:v>
                </c:pt>
                <c:pt idx="3900">
                  <c:v>-2.9142745770304162E-4</c:v>
                </c:pt>
                <c:pt idx="3901">
                  <c:v>-9.9643041295386986E-5</c:v>
                </c:pt>
                <c:pt idx="3902">
                  <c:v>-9.9643041295386986E-5</c:v>
                </c:pt>
                <c:pt idx="3903">
                  <c:v>-1.7380153660654031E-3</c:v>
                </c:pt>
                <c:pt idx="3904">
                  <c:v>-1.0652205755325543E-3</c:v>
                </c:pt>
                <c:pt idx="3905">
                  <c:v>-5.9986512331955009E-4</c:v>
                </c:pt>
                <c:pt idx="3906">
                  <c:v>-1.272696719048891E-4</c:v>
                </c:pt>
                <c:pt idx="3907">
                  <c:v>-8.7566039245026716E-4</c:v>
                </c:pt>
                <c:pt idx="3908">
                  <c:v>-1.0796601616331913E-3</c:v>
                </c:pt>
                <c:pt idx="3909">
                  <c:v>-3.6795947579297799E-4</c:v>
                </c:pt>
                <c:pt idx="3910">
                  <c:v>-9.8935990558620757E-4</c:v>
                </c:pt>
                <c:pt idx="3911">
                  <c:v>-5.6397614078229055E-4</c:v>
                </c:pt>
                <c:pt idx="3912">
                  <c:v>-6.9038451530632349E-4</c:v>
                </c:pt>
                <c:pt idx="3913">
                  <c:v>-3.7232278694069915E-4</c:v>
                </c:pt>
                <c:pt idx="3914">
                  <c:v>-3.7665780108335663E-4</c:v>
                </c:pt>
                <c:pt idx="3915">
                  <c:v>-1.1232017251800331E-4</c:v>
                </c:pt>
                <c:pt idx="3916">
                  <c:v>-1.0884183437495677E-3</c:v>
                </c:pt>
                <c:pt idx="3917">
                  <c:v>-3.0753980676431606E-4</c:v>
                </c:pt>
                <c:pt idx="3918">
                  <c:v>-1.1232017251800331E-4</c:v>
                </c:pt>
                <c:pt idx="3919">
                  <c:v>-7.1554373022079758E-4</c:v>
                </c:pt>
                <c:pt idx="3920">
                  <c:v>-8.6100333394596501E-4</c:v>
                </c:pt>
                <c:pt idx="3921">
                  <c:v>-5.0915794025788359E-4</c:v>
                </c:pt>
                <c:pt idx="3922">
                  <c:v>-5.8940164100532361E-4</c:v>
                </c:pt>
                <c:pt idx="3923">
                  <c:v>-2.3701282606280116E-4</c:v>
                </c:pt>
                <c:pt idx="3924">
                  <c:v>-7.2455245729256801E-4</c:v>
                </c:pt>
                <c:pt idx="3925">
                  <c:v>-4.4607291691488093E-4</c:v>
                </c:pt>
                <c:pt idx="3926">
                  <c:v>-7.2455245729256801E-4</c:v>
                </c:pt>
                <c:pt idx="3927">
                  <c:v>-1.1150728881939586E-3</c:v>
                </c:pt>
                <c:pt idx="3928">
                  <c:v>-1.4763915620950375E-4</c:v>
                </c:pt>
                <c:pt idx="3929">
                  <c:v>-1.2054686625611428E-4</c:v>
                </c:pt>
                <c:pt idx="3930">
                  <c:v>-3.1802344986597874E-4</c:v>
                </c:pt>
                <c:pt idx="3931">
                  <c:v>-7.1297661708570733E-4</c:v>
                </c:pt>
                <c:pt idx="3932">
                  <c:v>-7.2038245121291175E-4</c:v>
                </c:pt>
                <c:pt idx="3933">
                  <c:v>-6.4160787832899719E-4</c:v>
                </c:pt>
                <c:pt idx="3934">
                  <c:v>-6.4160787832899719E-4</c:v>
                </c:pt>
                <c:pt idx="3935">
                  <c:v>-6.517433176964427E-4</c:v>
                </c:pt>
                <c:pt idx="3936">
                  <c:v>-7.807823772980687E-4</c:v>
                </c:pt>
                <c:pt idx="3937">
                  <c:v>-1.325716524309103E-4</c:v>
                </c:pt>
                <c:pt idx="3938">
                  <c:v>-1.325716524309103E-4</c:v>
                </c:pt>
                <c:pt idx="3939">
                  <c:v>-1.3374583668301836E-3</c:v>
                </c:pt>
                <c:pt idx="3940">
                  <c:v>-1.325716524309103E-4</c:v>
                </c:pt>
                <c:pt idx="3941">
                  <c:v>-4.1037194856081066E-4</c:v>
                </c:pt>
                <c:pt idx="3942">
                  <c:v>-6.5676845890285003E-4</c:v>
                </c:pt>
                <c:pt idx="3943">
                  <c:v>-1.9063439629014157E-3</c:v>
                </c:pt>
                <c:pt idx="3944">
                  <c:v>-1.6717750426187083E-4</c:v>
                </c:pt>
                <c:pt idx="3945">
                  <c:v>-4.144716369221799E-4</c:v>
                </c:pt>
                <c:pt idx="3946">
                  <c:v>-1.6717750426187083E-4</c:v>
                </c:pt>
                <c:pt idx="3947">
                  <c:v>-1.3649986063784782E-4</c:v>
                </c:pt>
                <c:pt idx="3948">
                  <c:v>-7.422443020397376E-4</c:v>
                </c:pt>
                <c:pt idx="3949">
                  <c:v>-1.0699020781430259E-3</c:v>
                </c:pt>
                <c:pt idx="3950">
                  <c:v>-3.4833953447435206E-4</c:v>
                </c:pt>
                <c:pt idx="3951">
                  <c:v>-2.5424682541529619E-4</c:v>
                </c:pt>
                <c:pt idx="3952">
                  <c:v>-6.8148466331525884E-4</c:v>
                </c:pt>
                <c:pt idx="3953">
                  <c:v>-7.6359875575319211E-4</c:v>
                </c:pt>
                <c:pt idx="3954">
                  <c:v>-1.3791402387218401E-3</c:v>
                </c:pt>
                <c:pt idx="3955">
                  <c:v>-1.4805727278454408E-4</c:v>
                </c:pt>
                <c:pt idx="3956">
                  <c:v>-1.9542516987075724E-3</c:v>
                </c:pt>
                <c:pt idx="3957">
                  <c:v>-8.0644042257419922E-4</c:v>
                </c:pt>
                <c:pt idx="3958">
                  <c:v>-1.5558141189677657E-4</c:v>
                </c:pt>
                <c:pt idx="3959">
                  <c:v>-7.7756853118935386E-4</c:v>
                </c:pt>
                <c:pt idx="3960">
                  <c:v>-1.7182334655741567E-3</c:v>
                </c:pt>
                <c:pt idx="3961">
                  <c:v>-5.783503812073472E-4</c:v>
                </c:pt>
                <c:pt idx="3962">
                  <c:v>-1.358753450240164E-3</c:v>
                </c:pt>
                <c:pt idx="3963">
                  <c:v>-2.2527241557412995E-4</c:v>
                </c:pt>
                <c:pt idx="3964">
                  <c:v>-1.4041325900684173E-3</c:v>
                </c:pt>
                <c:pt idx="3965">
                  <c:v>-1.2012666819863254E-3</c:v>
                </c:pt>
                <c:pt idx="3966">
                  <c:v>-1.7346824046319364E-3</c:v>
                </c:pt>
                <c:pt idx="3967">
                  <c:v>-4.1551979047324187E-4</c:v>
                </c:pt>
                <c:pt idx="3968">
                  <c:v>-4.1551979047324187E-4</c:v>
                </c:pt>
                <c:pt idx="3969">
                  <c:v>-2.6666621485615856E-4</c:v>
                </c:pt>
                <c:pt idx="3970">
                  <c:v>-5.6437336609032533E-4</c:v>
                </c:pt>
                <c:pt idx="3971">
                  <c:v>-1.1781263923907505E-4</c:v>
                </c:pt>
                <c:pt idx="3972">
                  <c:v>-5.6437336609032533E-4</c:v>
                </c:pt>
                <c:pt idx="3973">
                  <c:v>-1.0109340929415759E-3</c:v>
                </c:pt>
                <c:pt idx="3974">
                  <c:v>-1.1781263923907505E-4</c:v>
                </c:pt>
                <c:pt idx="3975">
                  <c:v>-2.6666621485615856E-4</c:v>
                </c:pt>
                <c:pt idx="3976">
                  <c:v>-8.6208051732449237E-4</c:v>
                </c:pt>
                <c:pt idx="3977">
                  <c:v>-8.6208051732449237E-4</c:v>
                </c:pt>
                <c:pt idx="3978">
                  <c:v>-1.5076222607413822E-3</c:v>
                </c:pt>
                <c:pt idx="3979">
                  <c:v>-1.4494369225222172E-3</c:v>
                </c:pt>
                <c:pt idx="3980">
                  <c:v>-1.2368314912017983E-3</c:v>
                </c:pt>
                <c:pt idx="3981">
                  <c:v>-1.7380433459970607E-4</c:v>
                </c:pt>
                <c:pt idx="3982">
                  <c:v>-1.0242260598813798E-3</c:v>
                </c:pt>
                <c:pt idx="3983">
                  <c:v>-4.2356770800258529E-4</c:v>
                </c:pt>
                <c:pt idx="3984">
                  <c:v>-4.2356770800258529E-4</c:v>
                </c:pt>
                <c:pt idx="3985">
                  <c:v>-5.7390245020634404E-4</c:v>
                </c:pt>
                <c:pt idx="3986">
                  <c:v>-5.7390245020634404E-4</c:v>
                </c:pt>
                <c:pt idx="3987">
                  <c:v>-4.2356770800258529E-4</c:v>
                </c:pt>
                <c:pt idx="3988">
                  <c:v>-2.1576830998352883E-4</c:v>
                </c:pt>
                <c:pt idx="3989">
                  <c:v>-7.3824223997388404E-4</c:v>
                </c:pt>
                <c:pt idx="3990">
                  <c:v>-8.5509580191254933E-4</c:v>
                </c:pt>
                <c:pt idx="3991">
                  <c:v>-4.8445150453471284E-4</c:v>
                </c:pt>
                <c:pt idx="3992">
                  <c:v>-1.2732350149034714E-3</c:v>
                </c:pt>
                <c:pt idx="3993">
                  <c:v>-1.039592036386146E-3</c:v>
                </c:pt>
                <c:pt idx="3994">
                  <c:v>-5.8330112124826267E-4</c:v>
                </c:pt>
                <c:pt idx="3995">
                  <c:v>-2.7969820655243552E-4</c:v>
                </c:pt>
                <c:pt idx="3996">
                  <c:v>-1.2789674920452192E-4</c:v>
                </c:pt>
                <c:pt idx="3997">
                  <c:v>-2.5826639807976012E-4</c:v>
                </c:pt>
                <c:pt idx="3998">
                  <c:v>-2.9260193640210215E-4</c:v>
                </c:pt>
                <c:pt idx="3999">
                  <c:v>-2.6318131472591197E-4</c:v>
                </c:pt>
                <c:pt idx="4000">
                  <c:v>-2.300367336970766E-4</c:v>
                </c:pt>
                <c:pt idx="4001">
                  <c:v>-1.8782420655144496E-4</c:v>
                </c:pt>
                <c:pt idx="4002">
                  <c:v>-8.9908244998197556E-4</c:v>
                </c:pt>
                <c:pt idx="4003">
                  <c:v>-7.4582831401028232E-4</c:v>
                </c:pt>
                <c:pt idx="4004">
                  <c:v>-4.3932004206689585E-4</c:v>
                </c:pt>
                <c:pt idx="4005">
                  <c:v>-1.3281177012350938E-4</c:v>
                </c:pt>
                <c:pt idx="4006">
                  <c:v>-2.8606590609520251E-4</c:v>
                </c:pt>
                <c:pt idx="4007">
                  <c:v>-1.3588448578970547E-3</c:v>
                </c:pt>
                <c:pt idx="4008">
                  <c:v>-5.9257417803858898E-4</c:v>
                </c:pt>
                <c:pt idx="4009">
                  <c:v>-1.3281177012350938E-4</c:v>
                </c:pt>
                <c:pt idx="4010">
                  <c:v>-2.8606590609520251E-4</c:v>
                </c:pt>
                <c:pt idx="4011">
                  <c:v>-1.1681905507085772E-3</c:v>
                </c:pt>
                <c:pt idx="4012">
                  <c:v>-1.0316754040659323E-3</c:v>
                </c:pt>
                <c:pt idx="4013">
                  <c:v>-1.0622728859547498E-3</c:v>
                </c:pt>
                <c:pt idx="4014">
                  <c:v>-2.3563462862763869E-4</c:v>
                </c:pt>
                <c:pt idx="4015">
                  <c:v>-3.3716399591130142E-4</c:v>
                </c:pt>
                <c:pt idx="4016">
                  <c:v>-1.9466172380043972E-4</c:v>
                </c:pt>
                <c:pt idx="4017">
                  <c:v>-4.4703297196525485E-4</c:v>
                </c:pt>
                <c:pt idx="4018">
                  <c:v>-7.5641931899375603E-4</c:v>
                </c:pt>
                <c:pt idx="4019">
                  <c:v>-2.9233979845100434E-4</c:v>
                </c:pt>
                <c:pt idx="4020">
                  <c:v>-1.3751920130507585E-3</c:v>
                </c:pt>
                <c:pt idx="4021">
                  <c:v>-4.4703297196525485E-4</c:v>
                </c:pt>
                <c:pt idx="4022">
                  <c:v>-2.9233979845100434E-4</c:v>
                </c:pt>
                <c:pt idx="4023">
                  <c:v>-1.3764662493675372E-4</c:v>
                </c:pt>
                <c:pt idx="4024">
                  <c:v>-4.4703297196525485E-4</c:v>
                </c:pt>
                <c:pt idx="4025">
                  <c:v>-2.9233979845100434E-4</c:v>
                </c:pt>
                <c:pt idx="4026">
                  <c:v>-1.3764662493675372E-4</c:v>
                </c:pt>
                <c:pt idx="4027">
                  <c:v>-4.4703297196525485E-4</c:v>
                </c:pt>
                <c:pt idx="4028">
                  <c:v>-6.0172614547950531E-4</c:v>
                </c:pt>
                <c:pt idx="4029">
                  <c:v>-1.0030173843428595E-3</c:v>
                </c:pt>
                <c:pt idx="4030">
                  <c:v>-7.7815675173404698E-4</c:v>
                </c:pt>
                <c:pt idx="4031">
                  <c:v>-2.4117244607946227E-4</c:v>
                </c:pt>
                <c:pt idx="4032">
                  <c:v>-6.3759870719707745E-4</c:v>
                </c:pt>
                <c:pt idx="4033">
                  <c:v>-3.4495400569279256E-4</c:v>
                </c:pt>
                <c:pt idx="4034">
                  <c:v>-1.0845324396529317E-3</c:v>
                </c:pt>
                <c:pt idx="4035">
                  <c:v>-1.4240445373953065E-4</c:v>
                </c:pt>
                <c:pt idx="4036">
                  <c:v>-1.4240445373953065E-4</c:v>
                </c:pt>
                <c:pt idx="4037">
                  <c:v>-7.6688024249537789E-4</c:v>
                </c:pt>
                <c:pt idx="4038">
                  <c:v>-7.6688024249537789E-4</c:v>
                </c:pt>
                <c:pt idx="4039">
                  <c:v>-9.2299918968433972E-4</c:v>
                </c:pt>
                <c:pt idx="4040">
                  <c:v>-7.6688024249537789E-4</c:v>
                </c:pt>
                <c:pt idx="4041">
                  <c:v>-1.2352370840622638E-3</c:v>
                </c:pt>
                <c:pt idx="4042">
                  <c:v>-6.1076129530641629E-4</c:v>
                </c:pt>
                <c:pt idx="4043">
                  <c:v>-4.546423481174543E-4</c:v>
                </c:pt>
                <c:pt idx="4044">
                  <c:v>-1.3342664203354754E-3</c:v>
                </c:pt>
                <c:pt idx="4045">
                  <c:v>-5.2411387598977083E-4</c:v>
                </c:pt>
                <c:pt idx="4046">
                  <c:v>-8.7636504328908384E-4</c:v>
                </c:pt>
                <c:pt idx="4047">
                  <c:v>-1.5447159401955324E-3</c:v>
                </c:pt>
                <c:pt idx="4048">
                  <c:v>-1.5447159401955324E-3</c:v>
                </c:pt>
                <c:pt idx="4049">
                  <c:v>-9.3474729918099398E-4</c:v>
                </c:pt>
                <c:pt idx="4050">
                  <c:v>-1.4708821348989275E-4</c:v>
                </c:pt>
                <c:pt idx="4051">
                  <c:v>-9.3474729918099398E-4</c:v>
                </c:pt>
                <c:pt idx="4052">
                  <c:v>-3.0462003062811291E-4</c:v>
                </c:pt>
                <c:pt idx="4053">
                  <c:v>-1.0922791163192147E-3</c:v>
                </c:pt>
                <c:pt idx="4054">
                  <c:v>-1.7558627360949486E-3</c:v>
                </c:pt>
                <c:pt idx="4055">
                  <c:v>-2.9880638978466612E-4</c:v>
                </c:pt>
                <c:pt idx="4056">
                  <c:v>-2.1128802447860812E-4</c:v>
                </c:pt>
                <c:pt idx="4057">
                  <c:v>-2.1128802447860812E-4</c:v>
                </c:pt>
                <c:pt idx="4058">
                  <c:v>-4.3506401640182384E-4</c:v>
                </c:pt>
                <c:pt idx="4059">
                  <c:v>-6.2126563882014389E-4</c:v>
                </c:pt>
                <c:pt idx="4060">
                  <c:v>-2.1453717592650898E-4</c:v>
                </c:pt>
                <c:pt idx="4061">
                  <c:v>-6.6406511632932305E-4</c:v>
                </c:pt>
                <c:pt idx="4062">
                  <c:v>-3.1063281941007194E-4</c:v>
                </c:pt>
                <c:pt idx="4063">
                  <c:v>-7.8742920189754987E-4</c:v>
                </c:pt>
                <c:pt idx="4064">
                  <c:v>-3.1063281941007194E-4</c:v>
                </c:pt>
                <c:pt idx="4065">
                  <c:v>-9.4636132939337591E-4</c:v>
                </c:pt>
                <c:pt idx="4066">
                  <c:v>-4.6956494690589799E-4</c:v>
                </c:pt>
                <c:pt idx="4067">
                  <c:v>-1.2642255843850277E-3</c:v>
                </c:pt>
                <c:pt idx="4068">
                  <c:v>-4.6956494690589799E-4</c:v>
                </c:pt>
                <c:pt idx="4069">
                  <c:v>-1.0565509231899679E-3</c:v>
                </c:pt>
                <c:pt idx="4070">
                  <c:v>-4.4350968372454695E-4</c:v>
                </c:pt>
                <c:pt idx="4071">
                  <c:v>-2.177620590633365E-4</c:v>
                </c:pt>
                <c:pt idx="4072">
                  <c:v>-1.1207525577081785E-3</c:v>
                </c:pt>
                <c:pt idx="4073">
                  <c:v>-6.6925730838575739E-4</c:v>
                </c:pt>
                <c:pt idx="4074">
                  <c:v>-3.4937336811335289E-4</c:v>
                </c:pt>
                <c:pt idx="4075">
                  <c:v>-4.4769013098778067E-4</c:v>
                </c:pt>
                <c:pt idx="4076">
                  <c:v>-1.5624452012590314E-4</c:v>
                </c:pt>
                <c:pt idx="4077">
                  <c:v>-4.7688493485760388E-4</c:v>
                </c:pt>
                <c:pt idx="4078">
                  <c:v>-1.5624452012590314E-4</c:v>
                </c:pt>
                <c:pt idx="4079">
                  <c:v>-1.5624452012590314E-4</c:v>
                </c:pt>
                <c:pt idx="4080">
                  <c:v>-1.1181657643210064E-3</c:v>
                </c:pt>
                <c:pt idx="4081">
                  <c:v>-6.3720514222345432E-4</c:v>
                </c:pt>
                <c:pt idx="4082">
                  <c:v>-6.3720514222345432E-4</c:v>
                </c:pt>
                <c:pt idx="4083">
                  <c:v>-5.5170069570471131E-4</c:v>
                </c:pt>
                <c:pt idx="4084">
                  <c:v>-4.5184297615756796E-4</c:v>
                </c:pt>
                <c:pt idx="4085">
                  <c:v>-4.5184297615756796E-4</c:v>
                </c:pt>
                <c:pt idx="4086">
                  <c:v>-1.2873382663938706E-3</c:v>
                </c:pt>
                <c:pt idx="4087">
                  <c:v>-4.559686944042502E-4</c:v>
                </c:pt>
                <c:pt idx="4088">
                  <c:v>-1.6072218409615691E-4</c:v>
                </c:pt>
                <c:pt idx="4089">
                  <c:v>-4.8411492754788692E-4</c:v>
                </c:pt>
                <c:pt idx="4090">
                  <c:v>-1.6072218409615691E-4</c:v>
                </c:pt>
                <c:pt idx="4091">
                  <c:v>-8.0750767099961672E-4</c:v>
                </c:pt>
                <c:pt idx="4092">
                  <c:v>-9.6920404272548188E-4</c:v>
                </c:pt>
                <c:pt idx="4093">
                  <c:v>-1.6072218409615691E-4</c:v>
                </c:pt>
                <c:pt idx="4094">
                  <c:v>-2.8348770340199628E-4</c:v>
                </c:pt>
                <c:pt idx="4095">
                  <c:v>-4.9125787962326435E-4</c:v>
                </c:pt>
                <c:pt idx="4096">
                  <c:v>-1.6326843354541505E-3</c:v>
                </c:pt>
                <c:pt idx="4097">
                  <c:v>-1.1435015686694849E-3</c:v>
                </c:pt>
                <c:pt idx="4098">
                  <c:v>-4.9125787962326435E-4</c:v>
                </c:pt>
                <c:pt idx="4099">
                  <c:v>-4.9125787962326435E-4</c:v>
                </c:pt>
                <c:pt idx="4100">
                  <c:v>-4.9125787962326435E-4</c:v>
                </c:pt>
                <c:pt idx="4101">
                  <c:v>-1.6513603510015388E-4</c:v>
                </c:pt>
                <c:pt idx="4102">
                  <c:v>-4.0984796495844667E-4</c:v>
                </c:pt>
                <c:pt idx="4103">
                  <c:v>-1.3944349328453259E-3</c:v>
                </c:pt>
                <c:pt idx="4104">
                  <c:v>-6.6273074366194837E-4</c:v>
                </c:pt>
                <c:pt idx="4105">
                  <c:v>-4.983165955229613E-4</c:v>
                </c:pt>
                <c:pt idx="4106">
                  <c:v>-1.1766092869820925E-3</c:v>
                </c:pt>
                <c:pt idx="4107">
                  <c:v>-2.427384440405876E-4</c:v>
                </c:pt>
                <c:pt idx="4108">
                  <c:v>-9.4900810484226507E-4</c:v>
                </c:pt>
                <c:pt idx="4109">
                  <c:v>-1.7378108617458702E-4</c:v>
                </c:pt>
                <c:pt idx="4110">
                  <c:v>-3.3953741289471126E-4</c:v>
                </c:pt>
                <c:pt idx="4111">
                  <c:v>-3.3953741289471126E-4</c:v>
                </c:pt>
                <c:pt idx="4112">
                  <c:v>-1.0025627197752084E-3</c:v>
                </c:pt>
                <c:pt idx="4113">
                  <c:v>-1.4998316999355809E-3</c:v>
                </c:pt>
                <c:pt idx="4114">
                  <c:v>-1.7378108617458702E-4</c:v>
                </c:pt>
                <c:pt idx="4115">
                  <c:v>-5.9773787192627683E-4</c:v>
                </c:pt>
                <c:pt idx="4116">
                  <c:v>-2.5175320301148941E-4</c:v>
                </c:pt>
                <c:pt idx="4117">
                  <c:v>-1.1969441058408115E-3</c:v>
                </c:pt>
                <c:pt idx="4118">
                  <c:v>-1.7801639703485765E-4</c:v>
                </c:pt>
                <c:pt idx="4119">
                  <c:v>-1.7801639703485765E-4</c:v>
                </c:pt>
                <c:pt idx="4120">
                  <c:v>-5.1219184548808206E-4</c:v>
                </c:pt>
                <c:pt idx="4121">
                  <c:v>-1.7801639703485765E-4</c:v>
                </c:pt>
                <c:pt idx="4122">
                  <c:v>-6.7927956971469412E-4</c:v>
                </c:pt>
                <c:pt idx="4123">
                  <c:v>-1.7801639703485765E-4</c:v>
                </c:pt>
                <c:pt idx="4124">
                  <c:v>-8.463672939413064E-4</c:v>
                </c:pt>
                <c:pt idx="4125">
                  <c:v>-7.2918550763784791E-4</c:v>
                </c:pt>
                <c:pt idx="4126">
                  <c:v>-7.2918550763784791E-4</c:v>
                </c:pt>
                <c:pt idx="4127">
                  <c:v>-5.1901332448550381E-4</c:v>
                </c:pt>
                <c:pt idx="4128">
                  <c:v>-5.1901332448550381E-4</c:v>
                </c:pt>
                <c:pt idx="4129">
                  <c:v>-1.8219613177285015E-4</c:v>
                </c:pt>
                <c:pt idx="4130">
                  <c:v>-5.1901332448550381E-4</c:v>
                </c:pt>
                <c:pt idx="4131">
                  <c:v>-1.0242391135544841E-3</c:v>
                </c:pt>
                <c:pt idx="4132">
                  <c:v>-8.5583051719815726E-4</c:v>
                </c:pt>
                <c:pt idx="4133">
                  <c:v>-3.5060472812917698E-4</c:v>
                </c:pt>
                <c:pt idx="4134">
                  <c:v>-6.8742192084183043E-4</c:v>
                </c:pt>
                <c:pt idx="4135">
                  <c:v>-2.605910885319453E-4</c:v>
                </c:pt>
                <c:pt idx="4136">
                  <c:v>-9.7787382604628539E-4</c:v>
                </c:pt>
                <c:pt idx="4137">
                  <c:v>-1.8632209583533944E-4</c:v>
                </c:pt>
                <c:pt idx="4138">
                  <c:v>-3.560412846920742E-4</c:v>
                </c:pt>
                <c:pt idx="4139">
                  <c:v>-5.2576047354880901E-4</c:v>
                </c:pt>
                <c:pt idx="4140">
                  <c:v>-6.9547966240554398E-4</c:v>
                </c:pt>
                <c:pt idx="4141">
                  <c:v>-8.6519885126227873E-4</c:v>
                </c:pt>
                <c:pt idx="4142">
                  <c:v>-6.9547966240554398E-4</c:v>
                </c:pt>
                <c:pt idx="4143">
                  <c:v>-3.2743332331844864E-4</c:v>
                </c:pt>
                <c:pt idx="4144">
                  <c:v>-1.0615467548916353E-3</c:v>
                </c:pt>
                <c:pt idx="4145">
                  <c:v>-3.8079201264974542E-4</c:v>
                </c:pt>
                <c:pt idx="4146">
                  <c:v>-9.2220530734247823E-4</c:v>
                </c:pt>
                <c:pt idx="4147">
                  <c:v>-3.6141574438357683E-4</c:v>
                </c:pt>
                <c:pt idx="4148">
                  <c:v>-8.7447495855968982E-4</c:v>
                </c:pt>
                <c:pt idx="4149">
                  <c:v>-7.6231830149963862E-4</c:v>
                </c:pt>
                <c:pt idx="4150">
                  <c:v>-1.2496859126118059E-3</c:v>
                </c:pt>
                <c:pt idx="4151">
                  <c:v>-5.3904044041300551E-4</c:v>
                </c:pt>
                <c:pt idx="4152">
                  <c:v>-1.944194976649036E-4</c:v>
                </c:pt>
                <c:pt idx="4153">
                  <c:v>-5.3904044041300551E-4</c:v>
                </c:pt>
                <c:pt idx="4154">
                  <c:v>-7.4135435939118744E-4</c:v>
                </c:pt>
                <c:pt idx="4155">
                  <c:v>-5.2606727085209787E-4</c:v>
                </c:pt>
                <c:pt idx="4156">
                  <c:v>-7.7156287686013783E-4</c:v>
                </c:pt>
                <c:pt idx="4157">
                  <c:v>-1.9839412682003241E-4</c:v>
                </c:pt>
                <c:pt idx="4158">
                  <c:v>-7.1916895009939104E-4</c:v>
                </c:pt>
                <c:pt idx="4159">
                  <c:v>-3.7198573457981855E-4</c:v>
                </c:pt>
                <c:pt idx="4160">
                  <c:v>-8.9276055785917729E-4</c:v>
                </c:pt>
                <c:pt idx="4161">
                  <c:v>-3.7198573457981855E-4</c:v>
                </c:pt>
                <c:pt idx="4162">
                  <c:v>-1.2228535329601546E-3</c:v>
                </c:pt>
                <c:pt idx="4163">
                  <c:v>-3.5043090634809699E-4</c:v>
                </c:pt>
                <c:pt idx="4164">
                  <c:v>-9.0177481071943943E-4</c:v>
                </c:pt>
                <c:pt idx="4165">
                  <c:v>-2.0232137811243832E-4</c:v>
                </c:pt>
                <c:pt idx="4166">
                  <c:v>-7.8525514359647673E-4</c:v>
                </c:pt>
                <c:pt idx="4167">
                  <c:v>-3.8232859354130001E-4</c:v>
                </c:pt>
                <c:pt idx="4168">
                  <c:v>-9.1070637115149057E-4</c:v>
                </c:pt>
                <c:pt idx="4169">
                  <c:v>-5.5845451941136342E-4</c:v>
                </c:pt>
                <c:pt idx="4170">
                  <c:v>-4.6280688315829233E-4</c:v>
                </c:pt>
                <c:pt idx="4171">
                  <c:v>-1.7941412840620896E-3</c:v>
                </c:pt>
                <c:pt idx="4172">
                  <c:v>-5.647983615448876E-4</c:v>
                </c:pt>
                <c:pt idx="4173">
                  <c:v>-5.647983615448876E-4</c:v>
                </c:pt>
                <c:pt idx="4174">
                  <c:v>-2.9973035251858594E-4</c:v>
                </c:pt>
                <c:pt idx="4175">
                  <c:v>-3.6818722118772191E-4</c:v>
                </c:pt>
                <c:pt idx="4176">
                  <c:v>-1.0602438014937904E-3</c:v>
                </c:pt>
                <c:pt idx="4177">
                  <c:v>-3.9245700026626263E-4</c:v>
                </c:pt>
                <c:pt idx="4178">
                  <c:v>-5.7108129100676293E-4</c:v>
                </c:pt>
                <c:pt idx="4179">
                  <c:v>-4.2954885505956311E-4</c:v>
                </c:pt>
                <c:pt idx="4180">
                  <c:v>-1.5725075314751182E-3</c:v>
                </c:pt>
                <c:pt idx="4181">
                  <c:v>-3.7470869191899868E-4</c:v>
                </c:pt>
                <c:pt idx="4182">
                  <c:v>-9.9992143238805979E-4</c:v>
                </c:pt>
                <c:pt idx="4183">
                  <c:v>-1.5795157352869653E-3</c:v>
                </c:pt>
                <c:pt idx="4184">
                  <c:v>-2.1758398865469143E-4</c:v>
                </c:pt>
                <c:pt idx="4185">
                  <c:v>-3.9744444840620675E-4</c:v>
                </c:pt>
                <c:pt idx="4186">
                  <c:v>-2.1758398865469143E-4</c:v>
                </c:pt>
                <c:pt idx="4187">
                  <c:v>-5.7730490815772247E-4</c:v>
                </c:pt>
                <c:pt idx="4188">
                  <c:v>-5.7730490815772247E-4</c:v>
                </c:pt>
                <c:pt idx="4189">
                  <c:v>-5.7730490815772247E-4</c:v>
                </c:pt>
                <c:pt idx="4190">
                  <c:v>-3.1034098984823527E-4</c:v>
                </c:pt>
                <c:pt idx="4191">
                  <c:v>-4.0238255698016876E-4</c:v>
                </c:pt>
                <c:pt idx="4192">
                  <c:v>-1.6428581944040697E-3</c:v>
                </c:pt>
                <c:pt idx="4193">
                  <c:v>-4.4810198154642027E-4</c:v>
                </c:pt>
                <c:pt idx="4194">
                  <c:v>-2.2496497432557199E-4</c:v>
                </c:pt>
                <c:pt idx="4195">
                  <c:v>-5.8958028097621802E-4</c:v>
                </c:pt>
                <c:pt idx="4196">
                  <c:v>-9.5419558762686418E-4</c:v>
                </c:pt>
                <c:pt idx="4197">
                  <c:v>-1.0281847160672464E-3</c:v>
                </c:pt>
                <c:pt idx="4198">
                  <c:v>-3.2328483014957405E-4</c:v>
                </c:pt>
                <c:pt idx="4199">
                  <c:v>-1.1018900623490421E-3</c:v>
                </c:pt>
                <c:pt idx="4200">
                  <c:v>-3.2328483014957405E-4</c:v>
                </c:pt>
                <c:pt idx="4201">
                  <c:v>-2.2859689565350478E-4</c:v>
                </c:pt>
                <c:pt idx="4202">
                  <c:v>-9.6267294839426538E-4</c:v>
                </c:pt>
                <c:pt idx="4203">
                  <c:v>-2.2859689565350478E-4</c:v>
                </c:pt>
                <c:pt idx="4204">
                  <c:v>-3.9802375115149171E-4</c:v>
                </c:pt>
                <c:pt idx="4205">
                  <c:v>-5.8960486550392393E-4</c:v>
                </c:pt>
                <c:pt idx="4206">
                  <c:v>-7.8635845750777236E-4</c:v>
                </c:pt>
                <c:pt idx="4207">
                  <c:v>-2.3219116917372413E-4</c:v>
                </c:pt>
                <c:pt idx="4208">
                  <c:v>-4.1691359861840689E-4</c:v>
                </c:pt>
                <c:pt idx="4209">
                  <c:v>-2.3219116917372413E-4</c:v>
                </c:pt>
                <c:pt idx="4210">
                  <c:v>-3.3088991243295976E-4</c:v>
                </c:pt>
                <c:pt idx="4211">
                  <c:v>-1.0489432541157606E-3</c:v>
                </c:pt>
                <c:pt idx="4212">
                  <c:v>-3.3339913763707146E-4</c:v>
                </c:pt>
                <c:pt idx="4213">
                  <c:v>-4.2166684742154636E-4</c:v>
                </c:pt>
                <c:pt idx="4214">
                  <c:v>-2.357487910649202E-4</c:v>
                </c:pt>
                <c:pt idx="4215">
                  <c:v>-7.9350296013479846E-4</c:v>
                </c:pt>
                <c:pt idx="4216">
                  <c:v>-9.8769489029498867E-4</c:v>
                </c:pt>
                <c:pt idx="4217">
                  <c:v>-4.2637676055914199E-4</c:v>
                </c:pt>
                <c:pt idx="4218">
                  <c:v>-6.1348280380442433E-4</c:v>
                </c:pt>
                <c:pt idx="4219">
                  <c:v>-1.1748009335402713E-3</c:v>
                </c:pt>
                <c:pt idx="4220">
                  <c:v>-8.005888470497065E-4</c:v>
                </c:pt>
                <c:pt idx="4221">
                  <c:v>-8.7586620830326124E-4</c:v>
                </c:pt>
                <c:pt idx="4222">
                  <c:v>-2.4275786585531528E-4</c:v>
                </c:pt>
                <c:pt idx="4223">
                  <c:v>-1.1470837756447647E-3</c:v>
                </c:pt>
                <c:pt idx="4224">
                  <c:v>-8.6903601023647443E-4</c:v>
                </c:pt>
                <c:pt idx="4225">
                  <c:v>-8.1459013127437225E-4</c:v>
                </c:pt>
                <c:pt idx="4226">
                  <c:v>-8.8814357831005423E-4</c:v>
                </c:pt>
                <c:pt idx="4227">
                  <c:v>-2.4963132316377449E-4</c:v>
                </c:pt>
                <c:pt idx="4228">
                  <c:v>-4.4025691073623245E-4</c:v>
                </c:pt>
                <c:pt idx="4229">
                  <c:v>-2.4963132316377449E-4</c:v>
                </c:pt>
                <c:pt idx="4230">
                  <c:v>-2.4963132316377449E-4</c:v>
                </c:pt>
                <c:pt idx="4231">
                  <c:v>-6.2583923684090951E-4</c:v>
                </c:pt>
                <c:pt idx="4232">
                  <c:v>-8.8960742261692068E-4</c:v>
                </c:pt>
                <c:pt idx="4233">
                  <c:v>-2.530192949008057E-4</c:v>
                </c:pt>
                <c:pt idx="4234">
                  <c:v>-2.530192949008057E-4</c:v>
                </c:pt>
                <c:pt idx="4235">
                  <c:v>-2.530192949008057E-4</c:v>
                </c:pt>
                <c:pt idx="4236">
                  <c:v>-1.2119413769390794E-3</c:v>
                </c:pt>
                <c:pt idx="4237">
                  <c:v>-8.2837254412376966E-4</c:v>
                </c:pt>
                <c:pt idx="4238">
                  <c:v>-2.530192949008057E-4</c:v>
                </c:pt>
                <c:pt idx="4239">
                  <c:v>-8.2837254412376966E-4</c:v>
                </c:pt>
                <c:pt idx="4240">
                  <c:v>-2.5637581826166007E-4</c:v>
                </c:pt>
                <c:pt idx="4241">
                  <c:v>-2.5637581826166007E-4</c:v>
                </c:pt>
                <c:pt idx="4242">
                  <c:v>-6.4224838850372615E-4</c:v>
                </c:pt>
                <c:pt idx="4243">
                  <c:v>-2.5970164847261175E-4</c:v>
                </c:pt>
                <c:pt idx="4244">
                  <c:v>-1.3179336323272833E-3</c:v>
                </c:pt>
                <c:pt idx="4245">
                  <c:v>-2.6626411266011864E-4</c:v>
                </c:pt>
                <c:pt idx="4246">
                  <c:v>-2.6626411266011864E-4</c:v>
                </c:pt>
                <c:pt idx="4247">
                  <c:v>-1.059408457824286E-3</c:v>
                </c:pt>
                <c:pt idx="4248">
                  <c:v>-2.6950212338482831E-4</c:v>
                </c:pt>
                <c:pt idx="4249">
                  <c:v>-6.6990307705391719E-4</c:v>
                </c:pt>
                <c:pt idx="4250">
                  <c:v>-3.9017439739264881E-4</c:v>
                </c:pt>
                <c:pt idx="4251">
                  <c:v>-2.7589496224171681E-4</c:v>
                </c:pt>
                <c:pt idx="4252">
                  <c:v>-1.2831232884841877E-3</c:v>
                </c:pt>
                <c:pt idx="4253">
                  <c:v>-6.80679931284551E-4</c:v>
                </c:pt>
                <c:pt idx="4254">
                  <c:v>-6.80679931284551E-4</c:v>
                </c:pt>
                <c:pt idx="4255">
                  <c:v>-8.3604225320509399E-4</c:v>
                </c:pt>
                <c:pt idx="4256">
                  <c:v>-6.8601060363043267E-4</c:v>
                </c:pt>
                <c:pt idx="4257">
                  <c:v>-4.8409578982980283E-4</c:v>
                </c:pt>
                <c:pt idx="4258">
                  <c:v>-4.034544498688771E-4</c:v>
                </c:pt>
                <c:pt idx="4259">
                  <c:v>-8.9431301055571308E-4</c:v>
                </c:pt>
                <c:pt idx="4260">
                  <c:v>-2.8528537740217101E-4</c:v>
                </c:pt>
                <c:pt idx="4261">
                  <c:v>-9.8137451687121437E-4</c:v>
                </c:pt>
                <c:pt idx="4262">
                  <c:v>-2.8836477817860493E-4</c:v>
                </c:pt>
                <c:pt idx="4263">
                  <c:v>-1.1047557385509272E-3</c:v>
                </c:pt>
                <c:pt idx="4264">
                  <c:v>-1.2125126579298116E-3</c:v>
                </c:pt>
                <c:pt idx="4265">
                  <c:v>-9.06961190791575E-4</c:v>
                </c:pt>
                <c:pt idx="4266">
                  <c:v>-2.9745818575326543E-4</c:v>
                </c:pt>
                <c:pt idx="4267">
                  <c:v>-2.9745818575326543E-4</c:v>
                </c:pt>
                <c:pt idx="4268">
                  <c:v>-5.2551237970626969E-4</c:v>
                </c:pt>
                <c:pt idx="4269">
                  <c:v>-5.1286026098002662E-4</c:v>
                </c:pt>
                <c:pt idx="4270">
                  <c:v>-3.0340471388589572E-4</c:v>
                </c:pt>
                <c:pt idx="4271">
                  <c:v>-7.2736614023070055E-4</c:v>
                </c:pt>
                <c:pt idx="4272">
                  <c:v>-3.0634464933988368E-4</c:v>
                </c:pt>
                <c:pt idx="4273">
                  <c:v>-3.0926295182318655E-4</c:v>
                </c:pt>
                <c:pt idx="4274">
                  <c:v>-4.4146096796098433E-4</c:v>
                </c:pt>
                <c:pt idx="4275">
                  <c:v>-7.4725158483198893E-4</c:v>
                </c:pt>
                <c:pt idx="4276">
                  <c:v>-3.2072809772259276E-4</c:v>
                </c:pt>
                <c:pt idx="4277">
                  <c:v>-4.5756077640709669E-4</c:v>
                </c:pt>
                <c:pt idx="4278">
                  <c:v>-1.698161315103311E-3</c:v>
                </c:pt>
                <c:pt idx="4279">
                  <c:v>-4.6348393869659685E-4</c:v>
                </c:pt>
                <c:pt idx="4280">
                  <c:v>-9.8542685682561412E-4</c:v>
                </c:pt>
                <c:pt idx="4281">
                  <c:v>-3.3187874802771586E-4</c:v>
                </c:pt>
                <c:pt idx="4282">
                  <c:v>-7.7619100695516081E-4</c:v>
                </c:pt>
                <c:pt idx="4283">
                  <c:v>-3.3461994203908311E-4</c:v>
                </c:pt>
                <c:pt idx="4284">
                  <c:v>-3.3734321095454304E-4</c:v>
                </c:pt>
                <c:pt idx="4285">
                  <c:v>-7.8091687600809223E-4</c:v>
                </c:pt>
                <c:pt idx="4286">
                  <c:v>-5.6283250217207138E-4</c:v>
                </c:pt>
                <c:pt idx="4287">
                  <c:v>-7.9028920908917155E-4</c:v>
                </c:pt>
                <c:pt idx="4288">
                  <c:v>-5.7017254541023464E-4</c:v>
                </c:pt>
                <c:pt idx="4289">
                  <c:v>-7.949365156116417E-4</c:v>
                </c:pt>
                <c:pt idx="4290">
                  <c:v>-3.4540857520882757E-4</c:v>
                </c:pt>
                <c:pt idx="4291">
                  <c:v>-7.9955845920695525E-4</c:v>
                </c:pt>
                <c:pt idx="4292">
                  <c:v>-8.1660710743802279E-4</c:v>
                </c:pt>
                <c:pt idx="4293">
                  <c:v>-1.0308824463930628E-3</c:v>
                </c:pt>
                <c:pt idx="4294">
                  <c:v>-4.9782359010936935E-4</c:v>
                </c:pt>
                <c:pt idx="4295">
                  <c:v>-3.5332345545135817E-4</c:v>
                </c:pt>
                <c:pt idx="4296">
                  <c:v>-1.0105003155767094E-3</c:v>
                </c:pt>
                <c:pt idx="4297">
                  <c:v>-5.916982496727279E-4</c:v>
                </c:pt>
                <c:pt idx="4298">
                  <c:v>-3.6365530299468376E-4</c:v>
                </c:pt>
                <c:pt idx="4299">
                  <c:v>-1.2899025829544812E-3</c:v>
                </c:pt>
                <c:pt idx="4300">
                  <c:v>-3.6365530299468376E-4</c:v>
                </c:pt>
                <c:pt idx="4301">
                  <c:v>-5.9871715589287567E-4</c:v>
                </c:pt>
                <c:pt idx="4302">
                  <c:v>-6.3574153917102846E-4</c:v>
                </c:pt>
                <c:pt idx="4303">
                  <c:v>-8.5163747298723123E-4</c:v>
                </c:pt>
                <c:pt idx="4304">
                  <c:v>-1.6779522990075448E-3</c:v>
                </c:pt>
                <c:pt idx="4305">
                  <c:v>-3.7374884856526924E-4</c:v>
                </c:pt>
                <c:pt idx="4306">
                  <c:v>-1.0904115394827177E-3</c:v>
                </c:pt>
                <c:pt idx="4307">
                  <c:v>-3.7871085364250481E-4</c:v>
                </c:pt>
                <c:pt idx="4308">
                  <c:v>-6.1933713616412844E-4</c:v>
                </c:pt>
                <c:pt idx="4309">
                  <c:v>-1.0956685781387952E-3</c:v>
                </c:pt>
                <c:pt idx="4310">
                  <c:v>-1.218779308054062E-3</c:v>
                </c:pt>
                <c:pt idx="4311">
                  <c:v>-8.7882346688597176E-4</c:v>
                </c:pt>
                <c:pt idx="4312">
                  <c:v>-6.3934491911419819E-4</c:v>
                </c:pt>
                <c:pt idx="4313">
                  <c:v>-3.9566111355811431E-4</c:v>
                </c:pt>
                <c:pt idx="4314">
                  <c:v>-1.1318063484907083E-3</c:v>
                </c:pt>
                <c:pt idx="4315">
                  <c:v>-4.0273835939549029E-4</c:v>
                </c:pt>
                <c:pt idx="4316">
                  <c:v>-6.5878972911232109E-4</c:v>
                </c:pt>
                <c:pt idx="4317">
                  <c:v>-4.0971005606135898E-4</c:v>
                </c:pt>
                <c:pt idx="4318">
                  <c:v>-4.1201124491603173E-4</c:v>
                </c:pt>
                <c:pt idx="4319">
                  <c:v>-4.1430133352155391E-4</c:v>
                </c:pt>
                <c:pt idx="4320">
                  <c:v>-9.2004894651714604E-4</c:v>
                </c:pt>
                <c:pt idx="4321">
                  <c:v>-1.3125082337313888E-3</c:v>
                </c:pt>
                <c:pt idx="4322">
                  <c:v>-6.7459496732134763E-4</c:v>
                </c:pt>
                <c:pt idx="4323">
                  <c:v>-1.1864369034845219E-3</c:v>
                </c:pt>
                <c:pt idx="4324">
                  <c:v>-4.2335359893876144E-4</c:v>
                </c:pt>
                <c:pt idx="4325">
                  <c:v>-1.1912824890037441E-3</c:v>
                </c:pt>
                <c:pt idx="4326">
                  <c:v>-6.8699430782309006E-4</c:v>
                </c:pt>
                <c:pt idx="4327">
                  <c:v>-1.4578776444197715E-3</c:v>
                </c:pt>
                <c:pt idx="4328">
                  <c:v>-6.9006151442150025E-4</c:v>
                </c:pt>
                <c:pt idx="4329">
                  <c:v>-4.366227865568785E-4</c:v>
                </c:pt>
                <c:pt idx="4330">
                  <c:v>-6.9615786395670108E-4</c:v>
                </c:pt>
                <c:pt idx="4331">
                  <c:v>-6.9918730654211384E-4</c:v>
                </c:pt>
                <c:pt idx="4332">
                  <c:v>-9.6729321974780669E-4</c:v>
                </c:pt>
                <c:pt idx="4333">
                  <c:v>-1.5079766516083383E-3</c:v>
                </c:pt>
                <c:pt idx="4334">
                  <c:v>-7.1711071359918557E-4</c:v>
                </c:pt>
                <c:pt idx="4335">
                  <c:v>-7.8596939455584977E-4</c:v>
                </c:pt>
                <c:pt idx="4336">
                  <c:v>-4.6214468899986367E-4</c:v>
                </c:pt>
                <c:pt idx="4337">
                  <c:v>-4.6627670738817501E-4</c:v>
                </c:pt>
                <c:pt idx="4338">
                  <c:v>-4.6833042115934274E-4</c:v>
                </c:pt>
                <c:pt idx="4339">
                  <c:v>-1.0124100936086237E-3</c:v>
                </c:pt>
                <c:pt idx="4340">
                  <c:v>-4.7037605954124628E-4</c:v>
                </c:pt>
                <c:pt idx="4341">
                  <c:v>-4.8248519133207296E-4</c:v>
                </c:pt>
                <c:pt idx="4342">
                  <c:v>-7.6573489318044693E-4</c:v>
                </c:pt>
                <c:pt idx="4343">
                  <c:v>-4.8646083038827233E-4</c:v>
                </c:pt>
                <c:pt idx="4344">
                  <c:v>-4.9236952768665304E-4</c:v>
                </c:pt>
                <c:pt idx="4345">
                  <c:v>-1.0556578920858724E-3</c:v>
                </c:pt>
                <c:pt idx="4346">
                  <c:v>-1.059184396003458E-3</c:v>
                </c:pt>
                <c:pt idx="4347">
                  <c:v>-1.059184396003458E-3</c:v>
                </c:pt>
                <c:pt idx="4348">
                  <c:v>-7.8220882705082534E-4</c:v>
                </c:pt>
                <c:pt idx="4349">
                  <c:v>-5.0781875056590928E-4</c:v>
                </c:pt>
                <c:pt idx="4350">
                  <c:v>-8.0101862698697711E-4</c:v>
                </c:pt>
                <c:pt idx="4351">
                  <c:v>-5.2469902366487616E-4</c:v>
                </c:pt>
                <c:pt idx="4352">
                  <c:v>-5.320424975462653E-4</c:v>
                </c:pt>
                <c:pt idx="4353">
                  <c:v>-5.5352939448713543E-4</c:v>
                </c:pt>
                <c:pt idx="4354">
                  <c:v>-1.1761193444088294E-3</c:v>
                </c:pt>
                <c:pt idx="4355">
                  <c:v>-1.5079872023667821E-3</c:v>
                </c:pt>
                <c:pt idx="4356">
                  <c:v>-5.7426437196963858E-4</c:v>
                </c:pt>
                <c:pt idx="4357">
                  <c:v>-6.479409740779026E-4</c:v>
                </c:pt>
                <c:pt idx="4358">
                  <c:v>-1.0088228351049866E-3</c:v>
                </c:pt>
                <c:pt idx="4359">
                  <c:v>-2.059901954164623E-3</c:v>
                </c:pt>
                <c:pt idx="4360">
                  <c:v>-6.8624218622787545E-4</c:v>
                </c:pt>
                <c:pt idx="4361">
                  <c:v>-7.6486283913017143E-4</c:v>
                </c:pt>
                <c:pt idx="4362">
                  <c:v>-1.4586855521454732E-3</c:v>
                </c:pt>
                <c:pt idx="4363">
                  <c:v>-6.8672691488802376E-4</c:v>
                </c:pt>
                <c:pt idx="4364">
                  <c:v>-6.4179313713074739E-4</c:v>
                </c:pt>
                <c:pt idx="4365">
                  <c:v>-1.1404900881126789E-3</c:v>
                </c:pt>
                <c:pt idx="4366">
                  <c:v>-8.5356415546259919E-4</c:v>
                </c:pt>
                <c:pt idx="4367">
                  <c:v>-8.3311653633350025E-4</c:v>
                </c:pt>
                <c:pt idx="4368">
                  <c:v>-1.3630799298348084E-3</c:v>
                </c:pt>
                <c:pt idx="4369">
                  <c:v>-1.0830057510001327E-3</c:v>
                </c:pt>
                <c:pt idx="4370">
                  <c:v>-1.0830057510001327E-3</c:v>
                </c:pt>
                <c:pt idx="4371">
                  <c:v>-8.1480404655435881E-4</c:v>
                </c:pt>
                <c:pt idx="4372">
                  <c:v>-1.5933165051990603E-3</c:v>
                </c:pt>
                <c:pt idx="4373">
                  <c:v>-7.8790537427316865E-4</c:v>
                </c:pt>
                <c:pt idx="4374">
                  <c:v>-1.5457440578766392E-3</c:v>
                </c:pt>
                <c:pt idx="4375">
                  <c:v>-7.6570638917948812E-4</c:v>
                </c:pt>
                <c:pt idx="4376">
                  <c:v>-7.6288609823682606E-4</c:v>
                </c:pt>
                <c:pt idx="4377">
                  <c:v>-1.7283053434368964E-3</c:v>
                </c:pt>
                <c:pt idx="4378">
                  <c:v>-1.2380788296682626E-3</c:v>
                </c:pt>
                <c:pt idx="4379">
                  <c:v>-4.9472339901235319E-4</c:v>
                </c:pt>
                <c:pt idx="4380">
                  <c:v>-4.9270822404159161E-4</c:v>
                </c:pt>
                <c:pt idx="4381">
                  <c:v>-1.4227750966182898E-3</c:v>
                </c:pt>
                <c:pt idx="4382">
                  <c:v>-9.5380841307368734E-4</c:v>
                </c:pt>
                <c:pt idx="4383">
                  <c:v>-7.1925591111494176E-4</c:v>
                </c:pt>
                <c:pt idx="4384">
                  <c:v>-9.2985961002815289E-4</c:v>
                </c:pt>
                <c:pt idx="4385">
                  <c:v>-4.7418642600687174E-4</c:v>
                </c:pt>
                <c:pt idx="4386">
                  <c:v>-9.1765085796150696E-4</c:v>
                </c:pt>
                <c:pt idx="4387">
                  <c:v>-9.1354501697293725E-4</c:v>
                </c:pt>
                <c:pt idx="4388">
                  <c:v>-6.8863510671542854E-4</c:v>
                </c:pt>
                <c:pt idx="4389">
                  <c:v>-9.0527747120607808E-4</c:v>
                </c:pt>
                <c:pt idx="4390">
                  <c:v>-6.8234606989885007E-4</c:v>
                </c:pt>
                <c:pt idx="4391">
                  <c:v>-4.6142570545697941E-4</c:v>
                </c:pt>
                <c:pt idx="4392">
                  <c:v>-6.7917971374233848E-4</c:v>
                </c:pt>
                <c:pt idx="4393">
                  <c:v>-4.6142570545697941E-4</c:v>
                </c:pt>
                <c:pt idx="4394">
                  <c:v>-4.5709297377255541E-4</c:v>
                </c:pt>
                <c:pt idx="4395">
                  <c:v>-1.0936539963500855E-3</c:v>
                </c:pt>
                <c:pt idx="4396">
                  <c:v>-4.5051575354907228E-4</c:v>
                </c:pt>
                <c:pt idx="4397">
                  <c:v>-6.6312118486949072E-4</c:v>
                </c:pt>
                <c:pt idx="4398">
                  <c:v>-8.7142326525175022E-4</c:v>
                </c:pt>
                <c:pt idx="4399">
                  <c:v>-4.4384107709802918E-4</c:v>
                </c:pt>
                <c:pt idx="4400">
                  <c:v>-4.4384107709802918E-4</c:v>
                </c:pt>
                <c:pt idx="4401">
                  <c:v>-4.4384107709802918E-4</c:v>
                </c:pt>
                <c:pt idx="4402">
                  <c:v>-6.433220441886227E-4</c:v>
                </c:pt>
                <c:pt idx="4403">
                  <c:v>-8.4957960887429012E-4</c:v>
                </c:pt>
                <c:pt idx="4404">
                  <c:v>-8.4957960887429012E-4</c:v>
                </c:pt>
                <c:pt idx="4405">
                  <c:v>-6.3996263718419256E-4</c:v>
                </c:pt>
                <c:pt idx="4406">
                  <c:v>-1.2555041201528405E-3</c:v>
                </c:pt>
                <c:pt idx="4407">
                  <c:v>-6.3319035518332345E-4</c:v>
                </c:pt>
                <c:pt idx="4408">
                  <c:v>-4.2786209142049822E-4</c:v>
                </c:pt>
                <c:pt idx="4409">
                  <c:v>-6.2634485293855532E-4</c:v>
                </c:pt>
                <c:pt idx="4410">
                  <c:v>-8.2260191911188399E-4</c:v>
                </c:pt>
                <c:pt idx="4411">
                  <c:v>-8.2260191911188399E-4</c:v>
                </c:pt>
                <c:pt idx="4412">
                  <c:v>-4.2318586258343943E-4</c:v>
                </c:pt>
                <c:pt idx="4413">
                  <c:v>-4.2318586258343943E-4</c:v>
                </c:pt>
                <c:pt idx="4414">
                  <c:v>-6.2289389084766182E-4</c:v>
                </c:pt>
                <c:pt idx="4415">
                  <c:v>-8.1801914295763793E-4</c:v>
                </c:pt>
                <c:pt idx="4416">
                  <c:v>-6.159339641234081E-4</c:v>
                </c:pt>
                <c:pt idx="4417">
                  <c:v>-6.159339641234081E-4</c:v>
                </c:pt>
                <c:pt idx="4418">
                  <c:v>-6.159339641234081E-4</c:v>
                </c:pt>
                <c:pt idx="4419">
                  <c:v>-1.0051270438211609E-3</c:v>
                </c:pt>
                <c:pt idx="4420">
                  <c:v>-4.1126273455044154E-4</c:v>
                </c:pt>
                <c:pt idx="4421">
                  <c:v>-6.0534405218762245E-4</c:v>
                </c:pt>
                <c:pt idx="4422">
                  <c:v>-6.0534405218762245E-4</c:v>
                </c:pt>
                <c:pt idx="4423">
                  <c:v>-4.088363845571848E-4</c:v>
                </c:pt>
                <c:pt idx="4424">
                  <c:v>-9.8764523992028361E-4</c:v>
                </c:pt>
                <c:pt idx="4425">
                  <c:v>-9.8764523992028361E-4</c:v>
                </c:pt>
                <c:pt idx="4426">
                  <c:v>-5.9817996491387776E-4</c:v>
                </c:pt>
                <c:pt idx="4427">
                  <c:v>-4.0639554850622312E-4</c:v>
                </c:pt>
                <c:pt idx="4428">
                  <c:v>-4.0639554850622312E-4</c:v>
                </c:pt>
                <c:pt idx="4429">
                  <c:v>-9.7581672651590355E-4</c:v>
                </c:pt>
                <c:pt idx="4430">
                  <c:v>-5.9092903070487649E-4</c:v>
                </c:pt>
                <c:pt idx="4431">
                  <c:v>-4.0146935980400896E-4</c:v>
                </c:pt>
                <c:pt idx="4432">
                  <c:v>-5.8726999223740646E-4</c:v>
                </c:pt>
                <c:pt idx="4433">
                  <c:v>-3.9898345751337148E-4</c:v>
                </c:pt>
                <c:pt idx="4434">
                  <c:v>-3.9898345751337148E-4</c:v>
                </c:pt>
                <c:pt idx="4435">
                  <c:v>-3.9898345751337148E-4</c:v>
                </c:pt>
                <c:pt idx="4436">
                  <c:v>-3.9648196917036165E-4</c:v>
                </c:pt>
                <c:pt idx="4437">
                  <c:v>-5.8358801241564383E-4</c:v>
                </c:pt>
                <c:pt idx="4438">
                  <c:v>-5.8358801241564383E-4</c:v>
                </c:pt>
                <c:pt idx="4439">
                  <c:v>-5.8358801241564383E-4</c:v>
                </c:pt>
                <c:pt idx="4440">
                  <c:v>-9.5780009890620839E-4</c:v>
                </c:pt>
                <c:pt idx="4441">
                  <c:v>-5.7988265423959727E-4</c:v>
                </c:pt>
                <c:pt idx="4442">
                  <c:v>-5.7615346665682639E-4</c:v>
                </c:pt>
                <c:pt idx="4443">
                  <c:v>-7.6087589610150913E-4</c:v>
                </c:pt>
                <c:pt idx="4444">
                  <c:v>-5.7615346665682639E-4</c:v>
                </c:pt>
                <c:pt idx="4445">
                  <c:v>-3.888809707363654E-4</c:v>
                </c:pt>
                <c:pt idx="4446">
                  <c:v>-3.8631407159038544E-4</c:v>
                </c:pt>
                <c:pt idx="4447">
                  <c:v>-1.1155446848916777E-3</c:v>
                </c:pt>
                <c:pt idx="4448">
                  <c:v>-7.5092937824103149E-4</c:v>
                </c:pt>
                <c:pt idx="4449">
                  <c:v>-3.811284126439649E-4</c:v>
                </c:pt>
                <c:pt idx="4450">
                  <c:v>-7.4084933214699591E-4</c:v>
                </c:pt>
                <c:pt idx="4451">
                  <c:v>-7.3575752382238257E-4</c:v>
                </c:pt>
                <c:pt idx="4452">
                  <c:v>-1.0930061053033829E-3</c:v>
                </c:pt>
                <c:pt idx="4453">
                  <c:v>-7.3575752382238257E-4</c:v>
                </c:pt>
                <c:pt idx="4454">
                  <c:v>-1.0930061053033829E-3</c:v>
                </c:pt>
                <c:pt idx="4455">
                  <c:v>-3.7850894234138217E-4</c:v>
                </c:pt>
                <c:pt idx="4456">
                  <c:v>-3.7587121722775646E-4</c:v>
                </c:pt>
                <c:pt idx="4457">
                  <c:v>-1.2627687522207638E-3</c:v>
                </c:pt>
                <c:pt idx="4458">
                  <c:v>-5.5325072422635784E-4</c:v>
                </c:pt>
                <c:pt idx="4459">
                  <c:v>-1.0777185537316322E-3</c:v>
                </c:pt>
                <c:pt idx="4460">
                  <c:v>-7.254667019915051E-4</c:v>
                </c:pt>
                <c:pt idx="4461">
                  <c:v>-7.254667019915051E-4</c:v>
                </c:pt>
                <c:pt idx="4462">
                  <c:v>-1.0777185537316322E-3</c:v>
                </c:pt>
                <c:pt idx="4463">
                  <c:v>-5.4934077612144169E-4</c:v>
                </c:pt>
                <c:pt idx="4464">
                  <c:v>-7.2026615678999191E-4</c:v>
                </c:pt>
                <c:pt idx="4465">
                  <c:v>-8.9512951494174207E-4</c:v>
                </c:pt>
                <c:pt idx="4466">
                  <c:v>-5.4143618018668161E-4</c:v>
                </c:pt>
                <c:pt idx="4467">
                  <c:v>-5.4143618018668161E-4</c:v>
                </c:pt>
                <c:pt idx="4468">
                  <c:v>-1.4093942189856126E-3</c:v>
                </c:pt>
                <c:pt idx="4469">
                  <c:v>-3.6512981523262257E-4</c:v>
                </c:pt>
                <c:pt idx="4470">
                  <c:v>-7.097507579807245E-4</c:v>
                </c:pt>
                <c:pt idx="4471">
                  <c:v>-1.3989926434769286E-3</c:v>
                </c:pt>
                <c:pt idx="4472">
                  <c:v>-8.8206122935477536E-4</c:v>
                </c:pt>
                <c:pt idx="4473">
                  <c:v>-5.3341445998452428E-4</c:v>
                </c:pt>
                <c:pt idx="4474">
                  <c:v>-3.6239472192582016E-4</c:v>
                </c:pt>
                <c:pt idx="4475">
                  <c:v>-5.3341445998452428E-4</c:v>
                </c:pt>
                <c:pt idx="4476">
                  <c:v>-3.6239472192582016E-4</c:v>
                </c:pt>
                <c:pt idx="4477">
                  <c:v>-5.3341445998452428E-4</c:v>
                </c:pt>
                <c:pt idx="4478">
                  <c:v>-7.0443419804322861E-4</c:v>
                </c:pt>
                <c:pt idx="4479">
                  <c:v>-6.9907720624506171E-4</c:v>
                </c:pt>
                <c:pt idx="4480">
                  <c:v>-5.2935801738832695E-4</c:v>
                </c:pt>
                <c:pt idx="4481">
                  <c:v>-6.9907720624506171E-4</c:v>
                </c:pt>
                <c:pt idx="4482">
                  <c:v>-6.9907720624506171E-4</c:v>
                </c:pt>
                <c:pt idx="4483">
                  <c:v>-1.0385155839585315E-3</c:v>
                </c:pt>
                <c:pt idx="4484">
                  <c:v>-6.9367884587177267E-4</c:v>
                </c:pt>
                <c:pt idx="4485">
                  <c:v>-3.5686165315911901E-4</c:v>
                </c:pt>
                <c:pt idx="4486">
                  <c:v>-6.8823814347113035E-4</c:v>
                </c:pt>
                <c:pt idx="4487">
                  <c:v>-3.5406269501790601E-4</c:v>
                </c:pt>
                <c:pt idx="4488">
                  <c:v>-8.5532586769774242E-4</c:v>
                </c:pt>
                <c:pt idx="4489">
                  <c:v>-3.5406269501790601E-4</c:v>
                </c:pt>
                <c:pt idx="4490">
                  <c:v>-3.5124143336347192E-4</c:v>
                </c:pt>
                <c:pt idx="4491">
                  <c:v>-3.5124143336347192E-4</c:v>
                </c:pt>
                <c:pt idx="4492">
                  <c:v>-5.1699776008359616E-4</c:v>
                </c:pt>
                <c:pt idx="4493">
                  <c:v>-8.4851041352384442E-4</c:v>
                </c:pt>
                <c:pt idx="4494">
                  <c:v>-8.4851041352384442E-4</c:v>
                </c:pt>
                <c:pt idx="4495">
                  <c:v>-3.4839732636619022E-4</c:v>
                </c:pt>
                <c:pt idx="4496">
                  <c:v>-5.1281147450517707E-4</c:v>
                </c:pt>
                <c:pt idx="4497">
                  <c:v>-1.1608344212041047E-3</c:v>
                </c:pt>
                <c:pt idx="4498">
                  <c:v>-3.4552980989632884E-4</c:v>
                </c:pt>
                <c:pt idx="4499">
                  <c:v>-3.4552980989632884E-4</c:v>
                </c:pt>
                <c:pt idx="4500">
                  <c:v>-5.0433466794343109E-4</c:v>
                </c:pt>
                <c:pt idx="4501">
                  <c:v>-6.6603103966929626E-4</c:v>
                </c:pt>
                <c:pt idx="4502">
                  <c:v>-3.4263829621756624E-4</c:v>
                </c:pt>
                <c:pt idx="4503">
                  <c:v>-6.6603103966929626E-4</c:v>
                </c:pt>
                <c:pt idx="4504">
                  <c:v>-3.4263829621756624E-4</c:v>
                </c:pt>
                <c:pt idx="4505">
                  <c:v>-6.6603103966929626E-4</c:v>
                </c:pt>
                <c:pt idx="4506">
                  <c:v>-3.3972217258041923E-4</c:v>
                </c:pt>
                <c:pt idx="4507">
                  <c:v>-6.6036258731212E-4</c:v>
                </c:pt>
                <c:pt idx="4508">
                  <c:v>-3.3972217258041923E-4</c:v>
                </c:pt>
                <c:pt idx="4509">
                  <c:v>-8.2068279467797044E-4</c:v>
                </c:pt>
                <c:pt idx="4510">
                  <c:v>-8.1357718219352351E-4</c:v>
                </c:pt>
                <c:pt idx="4511">
                  <c:v>-6.5464505469769747E-4</c:v>
                </c:pt>
                <c:pt idx="4512">
                  <c:v>-8.1357718219352351E-4</c:v>
                </c:pt>
                <c:pt idx="4513">
                  <c:v>-6.5464505469769747E-4</c:v>
                </c:pt>
                <c:pt idx="4514">
                  <c:v>-3.3678079970604548E-4</c:v>
                </c:pt>
                <c:pt idx="4515">
                  <c:v>-3.3381351014979456E-4</c:v>
                </c:pt>
                <c:pt idx="4516">
                  <c:v>-4.9134532728801474E-4</c:v>
                </c:pt>
                <c:pt idx="4517">
                  <c:v>-9.6394077870267552E-4</c:v>
                </c:pt>
                <c:pt idx="4518">
                  <c:v>-6.4887714442623515E-4</c:v>
                </c:pt>
                <c:pt idx="4519">
                  <c:v>-6.4305750091056318E-4</c:v>
                </c:pt>
                <c:pt idx="4520">
                  <c:v>-6.4305750091056318E-4</c:v>
                </c:pt>
                <c:pt idx="4521">
                  <c:v>-4.8693855372160114E-4</c:v>
                </c:pt>
                <c:pt idx="4522">
                  <c:v>-6.4305750091056318E-4</c:v>
                </c:pt>
                <c:pt idx="4523">
                  <c:v>-9.5529539528848683E-4</c:v>
                </c:pt>
                <c:pt idx="4524">
                  <c:v>-7.9187788016996802E-4</c:v>
                </c:pt>
                <c:pt idx="4525">
                  <c:v>-7.9187788016996802E-4</c:v>
                </c:pt>
                <c:pt idx="4526">
                  <c:v>-9.4657105368421875E-4</c:v>
                </c:pt>
                <c:pt idx="4527">
                  <c:v>-7.9187788016996802E-4</c:v>
                </c:pt>
                <c:pt idx="4528">
                  <c:v>-3.2779835962721637E-4</c:v>
                </c:pt>
                <c:pt idx="4529">
                  <c:v>-7.9187788016996802E-4</c:v>
                </c:pt>
                <c:pt idx="4530">
                  <c:v>-7.9187788016996802E-4</c:v>
                </c:pt>
                <c:pt idx="4531">
                  <c:v>-9.3776555017036003E-4</c:v>
                </c:pt>
                <c:pt idx="4532">
                  <c:v>-1.2442738221137462E-3</c:v>
                </c:pt>
                <c:pt idx="4533">
                  <c:v>-9.3776555017036003E-4</c:v>
                </c:pt>
                <c:pt idx="4534">
                  <c:v>-7.8451141419866668E-4</c:v>
                </c:pt>
                <c:pt idx="4535">
                  <c:v>-1.3975279580854395E-3</c:v>
                </c:pt>
                <c:pt idx="4536">
                  <c:v>-4.7347220452592577E-4</c:v>
                </c:pt>
                <c:pt idx="4537">
                  <c:v>-3.216707471780122E-4</c:v>
                </c:pt>
                <c:pt idx="4538">
                  <c:v>-6.2527366187383946E-4</c:v>
                </c:pt>
                <c:pt idx="4539">
                  <c:v>-3.216707471780122E-4</c:v>
                </c:pt>
                <c:pt idx="4540">
                  <c:v>-3.216707471780122E-4</c:v>
                </c:pt>
                <c:pt idx="4541">
                  <c:v>-3.216707471780122E-4</c:v>
                </c:pt>
                <c:pt idx="4542">
                  <c:v>-3.1856274436591644E-4</c:v>
                </c:pt>
                <c:pt idx="4543">
                  <c:v>-7.6956697097719259E-4</c:v>
                </c:pt>
                <c:pt idx="4544">
                  <c:v>-3.1856274436591644E-4</c:v>
                </c:pt>
                <c:pt idx="4545">
                  <c:v>-1.07023645538471E-3</c:v>
                </c:pt>
                <c:pt idx="4546">
                  <c:v>-3.1856274436591644E-4</c:v>
                </c:pt>
                <c:pt idx="4547">
                  <c:v>-6.1923222877343384E-4</c:v>
                </c:pt>
                <c:pt idx="4548">
                  <c:v>-4.6889748656967509E-4</c:v>
                </c:pt>
                <c:pt idx="4549">
                  <c:v>-6.1923222877343384E-4</c:v>
                </c:pt>
                <c:pt idx="4550">
                  <c:v>-6.1923222877343384E-4</c:v>
                </c:pt>
                <c:pt idx="4551">
                  <c:v>-6.1923222877343384E-4</c:v>
                </c:pt>
                <c:pt idx="4552">
                  <c:v>-3.1856274436591644E-4</c:v>
                </c:pt>
                <c:pt idx="4553">
                  <c:v>-4.6889748656967509E-4</c:v>
                </c:pt>
                <c:pt idx="4554">
                  <c:v>-4.6427769423490201E-4</c:v>
                </c:pt>
                <c:pt idx="4555">
                  <c:v>-9.1083842108615214E-4</c:v>
                </c:pt>
                <c:pt idx="4556">
                  <c:v>-7.6198484546906883E-4</c:v>
                </c:pt>
                <c:pt idx="4557">
                  <c:v>-4.6427769423490201E-4</c:v>
                </c:pt>
                <c:pt idx="4558">
                  <c:v>-4.6427769423490201E-4</c:v>
                </c:pt>
                <c:pt idx="4559">
                  <c:v>-3.154241186178185E-4</c:v>
                </c:pt>
                <c:pt idx="4560">
                  <c:v>-4.6427769423490201E-4</c:v>
                </c:pt>
                <c:pt idx="4561">
                  <c:v>-4.6427769423490201E-4</c:v>
                </c:pt>
                <c:pt idx="4562">
                  <c:v>-1.0596919967032358E-3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C2E-4C0B-B1C6-713E110BF7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866232"/>
        <c:axId val="660860000"/>
      </c:scatterChart>
      <c:valAx>
        <c:axId val="660866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 Variable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0860000"/>
        <c:crosses val="autoZero"/>
        <c:crossBetween val="midCat"/>
      </c:valAx>
      <c:valAx>
        <c:axId val="6608600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0866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 Variable 2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'6-15yrs'!$O$3:$O$4565</c:f>
              <c:numCache>
                <c:formatCode>General</c:formatCode>
                <c:ptCount val="4563"/>
                <c:pt idx="0">
                  <c:v>0.16247461532437843</c:v>
                </c:pt>
                <c:pt idx="1">
                  <c:v>0.13096140785272062</c:v>
                </c:pt>
                <c:pt idx="2">
                  <c:v>0.14639263258136265</c:v>
                </c:pt>
                <c:pt idx="3">
                  <c:v>0.16083195139202305</c:v>
                </c:pt>
                <c:pt idx="4">
                  <c:v>0.18629533344995416</c:v>
                </c:pt>
                <c:pt idx="5">
                  <c:v>0.21982889316020593</c:v>
                </c:pt>
                <c:pt idx="6">
                  <c:v>0.14303303983424137</c:v>
                </c:pt>
                <c:pt idx="7">
                  <c:v>0.14375471142598992</c:v>
                </c:pt>
                <c:pt idx="8">
                  <c:v>0.15549901532669791</c:v>
                </c:pt>
                <c:pt idx="9">
                  <c:v>0.19480022047769049</c:v>
                </c:pt>
                <c:pt idx="10">
                  <c:v>0.20978485282212822</c:v>
                </c:pt>
                <c:pt idx="11">
                  <c:v>0.16934738839701211</c:v>
                </c:pt>
                <c:pt idx="12">
                  <c:v>0.19550058305701448</c:v>
                </c:pt>
                <c:pt idx="13">
                  <c:v>0.19259263848502994</c:v>
                </c:pt>
                <c:pt idx="14">
                  <c:v>0.18661472254464678</c:v>
                </c:pt>
                <c:pt idx="15">
                  <c:v>0.1519810861479288</c:v>
                </c:pt>
                <c:pt idx="16">
                  <c:v>0.16012627787851996</c:v>
                </c:pt>
                <c:pt idx="17">
                  <c:v>0.15544250105431467</c:v>
                </c:pt>
                <c:pt idx="18">
                  <c:v>0.16483687846199166</c:v>
                </c:pt>
                <c:pt idx="19">
                  <c:v>0.15771822675358985</c:v>
                </c:pt>
                <c:pt idx="20">
                  <c:v>0.13593601596840818</c:v>
                </c:pt>
                <c:pt idx="21">
                  <c:v>0.18059570280751375</c:v>
                </c:pt>
                <c:pt idx="22">
                  <c:v>0.1704048141552498</c:v>
                </c:pt>
                <c:pt idx="23">
                  <c:v>0.19773494798146676</c:v>
                </c:pt>
                <c:pt idx="24">
                  <c:v>0.20854799937001819</c:v>
                </c:pt>
                <c:pt idx="25">
                  <c:v>0.14713763806749949</c:v>
                </c:pt>
                <c:pt idx="26">
                  <c:v>0.18702232708387062</c:v>
                </c:pt>
                <c:pt idx="27">
                  <c:v>0.15962555763542924</c:v>
                </c:pt>
                <c:pt idx="28">
                  <c:v>0.27408576839169174</c:v>
                </c:pt>
                <c:pt idx="29">
                  <c:v>0.14507966765069369</c:v>
                </c:pt>
                <c:pt idx="30">
                  <c:v>0.17328509950574345</c:v>
                </c:pt>
                <c:pt idx="31">
                  <c:v>0.18511249397711987</c:v>
                </c:pt>
                <c:pt idx="32">
                  <c:v>0.19662093940990361</c:v>
                </c:pt>
                <c:pt idx="33">
                  <c:v>0.18035769243261809</c:v>
                </c:pt>
                <c:pt idx="34">
                  <c:v>0.1609957592274471</c:v>
                </c:pt>
                <c:pt idx="35">
                  <c:v>0.16249864825333532</c:v>
                </c:pt>
                <c:pt idx="36">
                  <c:v>0.13593601596840818</c:v>
                </c:pt>
                <c:pt idx="37">
                  <c:v>0.19769050816789699</c:v>
                </c:pt>
                <c:pt idx="38">
                  <c:v>0.15520365836582053</c:v>
                </c:pt>
                <c:pt idx="39">
                  <c:v>0.15640046644561159</c:v>
                </c:pt>
                <c:pt idx="40">
                  <c:v>0.16012627787851996</c:v>
                </c:pt>
                <c:pt idx="41">
                  <c:v>0.2088707532545806</c:v>
                </c:pt>
                <c:pt idx="42">
                  <c:v>0.1676789005308181</c:v>
                </c:pt>
                <c:pt idx="43">
                  <c:v>0.13348651775270493</c:v>
                </c:pt>
                <c:pt idx="44">
                  <c:v>0.15402290509927491</c:v>
                </c:pt>
                <c:pt idx="45">
                  <c:v>0.14968335838969915</c:v>
                </c:pt>
                <c:pt idx="46">
                  <c:v>0.2053638734656999</c:v>
                </c:pt>
                <c:pt idx="47">
                  <c:v>0.17785033144086909</c:v>
                </c:pt>
                <c:pt idx="48">
                  <c:v>0.12102795678281963</c:v>
                </c:pt>
                <c:pt idx="49">
                  <c:v>0.14303303983424137</c:v>
                </c:pt>
                <c:pt idx="50">
                  <c:v>0.19095343573874526</c:v>
                </c:pt>
                <c:pt idx="51">
                  <c:v>0.15114371841932267</c:v>
                </c:pt>
                <c:pt idx="52">
                  <c:v>0.13099122263007965</c:v>
                </c:pt>
                <c:pt idx="53">
                  <c:v>0.17666068376517349</c:v>
                </c:pt>
                <c:pt idx="54">
                  <c:v>9.0815321837299956E-2</c:v>
                </c:pt>
                <c:pt idx="55">
                  <c:v>0.11938742951216963</c:v>
                </c:pt>
                <c:pt idx="56">
                  <c:v>0.15520365836582053</c:v>
                </c:pt>
                <c:pt idx="57">
                  <c:v>0.15684924919431714</c:v>
                </c:pt>
                <c:pt idx="58">
                  <c:v>0.18965040430037705</c:v>
                </c:pt>
                <c:pt idx="59">
                  <c:v>0.20672843248692346</c:v>
                </c:pt>
                <c:pt idx="60">
                  <c:v>0.17661094120927678</c:v>
                </c:pt>
                <c:pt idx="61">
                  <c:v>0.14820860953405757</c:v>
                </c:pt>
                <c:pt idx="62">
                  <c:v>0.1497941939164667</c:v>
                </c:pt>
                <c:pt idx="63">
                  <c:v>0.23823455111156777</c:v>
                </c:pt>
                <c:pt idx="64">
                  <c:v>0.15278830916150737</c:v>
                </c:pt>
                <c:pt idx="65">
                  <c:v>0.1239214638778206</c:v>
                </c:pt>
                <c:pt idx="66">
                  <c:v>0.13518705150307703</c:v>
                </c:pt>
                <c:pt idx="67">
                  <c:v>0.15771822675358985</c:v>
                </c:pt>
                <c:pt idx="68">
                  <c:v>0.1827238455944612</c:v>
                </c:pt>
                <c:pt idx="69">
                  <c:v>0.2133929499252217</c:v>
                </c:pt>
                <c:pt idx="70">
                  <c:v>0.13928455564571599</c:v>
                </c:pt>
                <c:pt idx="71">
                  <c:v>0.17497266265702294</c:v>
                </c:pt>
                <c:pt idx="72">
                  <c:v>0.19994434558355012</c:v>
                </c:pt>
                <c:pt idx="73">
                  <c:v>0.15995547646684011</c:v>
                </c:pt>
                <c:pt idx="74">
                  <c:v>0.13970446783038587</c:v>
                </c:pt>
                <c:pt idx="75">
                  <c:v>0.20227926480103528</c:v>
                </c:pt>
                <c:pt idx="76">
                  <c:v>0.14326491541460357</c:v>
                </c:pt>
                <c:pt idx="77">
                  <c:v>0.17263599423126519</c:v>
                </c:pt>
                <c:pt idx="78">
                  <c:v>0.18702232708387062</c:v>
                </c:pt>
                <c:pt idx="79">
                  <c:v>0.14507966765069369</c:v>
                </c:pt>
                <c:pt idx="80">
                  <c:v>0.17606284555735902</c:v>
                </c:pt>
                <c:pt idx="81">
                  <c:v>0.13952965799712083</c:v>
                </c:pt>
                <c:pt idx="82">
                  <c:v>8.5864404921305121E-2</c:v>
                </c:pt>
                <c:pt idx="83">
                  <c:v>0.24667422331105165</c:v>
                </c:pt>
                <c:pt idx="84">
                  <c:v>0.14424284427861839</c:v>
                </c:pt>
                <c:pt idx="85">
                  <c:v>0.15527283482104837</c:v>
                </c:pt>
                <c:pt idx="86">
                  <c:v>0.14106747052470114</c:v>
                </c:pt>
                <c:pt idx="87">
                  <c:v>0.12091497473545812</c:v>
                </c:pt>
                <c:pt idx="88">
                  <c:v>0.12581350404740854</c:v>
                </c:pt>
                <c:pt idx="89">
                  <c:v>0.1644930109166492</c:v>
                </c:pt>
                <c:pt idx="90">
                  <c:v>9.4109549516590285E-2</c:v>
                </c:pt>
                <c:pt idx="91">
                  <c:v>0.2047115678018161</c:v>
                </c:pt>
                <c:pt idx="92">
                  <c:v>0.14128875296742144</c:v>
                </c:pt>
                <c:pt idx="93">
                  <c:v>9.4192501978280954E-2</c:v>
                </c:pt>
                <c:pt idx="94">
                  <c:v>0.16483687846199166</c:v>
                </c:pt>
                <c:pt idx="95">
                  <c:v>0.18965040430037705</c:v>
                </c:pt>
                <c:pt idx="96">
                  <c:v>0.2032134071542408</c:v>
                </c:pt>
                <c:pt idx="97">
                  <c:v>0.19757195312984746</c:v>
                </c:pt>
                <c:pt idx="98">
                  <c:v>0.24800043837068611</c:v>
                </c:pt>
                <c:pt idx="99">
                  <c:v>0.14241742923077755</c:v>
                </c:pt>
                <c:pt idx="100">
                  <c:v>0.14241742923077755</c:v>
                </c:pt>
                <c:pt idx="101">
                  <c:v>0.14241742923077755</c:v>
                </c:pt>
                <c:pt idx="102">
                  <c:v>0.16599364267814448</c:v>
                </c:pt>
                <c:pt idx="103">
                  <c:v>0.23150924891598984</c:v>
                </c:pt>
                <c:pt idx="104">
                  <c:v>0.23150924891598984</c:v>
                </c:pt>
                <c:pt idx="105">
                  <c:v>0.15368025082588899</c:v>
                </c:pt>
                <c:pt idx="106">
                  <c:v>0.24197523632660006</c:v>
                </c:pt>
                <c:pt idx="107">
                  <c:v>0.18537599944001618</c:v>
                </c:pt>
                <c:pt idx="108">
                  <c:v>0.13928455564571599</c:v>
                </c:pt>
                <c:pt idx="109">
                  <c:v>0.174105694557145</c:v>
                </c:pt>
                <c:pt idx="110">
                  <c:v>0.15520365836582053</c:v>
                </c:pt>
                <c:pt idx="111">
                  <c:v>0.18392204758437436</c:v>
                </c:pt>
                <c:pt idx="112">
                  <c:v>0.15402290509927491</c:v>
                </c:pt>
                <c:pt idx="113">
                  <c:v>0.16747500011600253</c:v>
                </c:pt>
                <c:pt idx="114">
                  <c:v>0.20051480136640865</c:v>
                </c:pt>
                <c:pt idx="115">
                  <c:v>0.12770044610834341</c:v>
                </c:pt>
                <c:pt idx="116">
                  <c:v>0.14500562851974227</c:v>
                </c:pt>
                <c:pt idx="117">
                  <c:v>0.18368303247678808</c:v>
                </c:pt>
                <c:pt idx="118">
                  <c:v>0.13222260725540019</c:v>
                </c:pt>
                <c:pt idx="119">
                  <c:v>0.27126449591062085</c:v>
                </c:pt>
                <c:pt idx="120">
                  <c:v>0.17611828620034203</c:v>
                </c:pt>
                <c:pt idx="121">
                  <c:v>0.27387553753366956</c:v>
                </c:pt>
                <c:pt idx="122">
                  <c:v>0.19365924979116858</c:v>
                </c:pt>
                <c:pt idx="123">
                  <c:v>0.21168423549626514</c:v>
                </c:pt>
                <c:pt idx="124">
                  <c:v>0.12972557727107259</c:v>
                </c:pt>
                <c:pt idx="125">
                  <c:v>9.9788905593132776E-2</c:v>
                </c:pt>
                <c:pt idx="126">
                  <c:v>0.14968335838969915</c:v>
                </c:pt>
                <c:pt idx="127">
                  <c:v>0.11974668671175932</c:v>
                </c:pt>
                <c:pt idx="128">
                  <c:v>0.13471683424707273</c:v>
                </c:pt>
                <c:pt idx="129">
                  <c:v>0.17903207421821193</c:v>
                </c:pt>
                <c:pt idx="130">
                  <c:v>0.17903207421821193</c:v>
                </c:pt>
                <c:pt idx="131">
                  <c:v>0.13725109532444568</c:v>
                </c:pt>
                <c:pt idx="132">
                  <c:v>0.30009956173589597</c:v>
                </c:pt>
                <c:pt idx="133">
                  <c:v>0.2133929499252217</c:v>
                </c:pt>
                <c:pt idx="134">
                  <c:v>0.19981247065730923</c:v>
                </c:pt>
                <c:pt idx="135">
                  <c:v>0.14128875296742144</c:v>
                </c:pt>
                <c:pt idx="136">
                  <c:v>0.18151773442291558</c:v>
                </c:pt>
                <c:pt idx="137">
                  <c:v>0.16943383864941255</c:v>
                </c:pt>
                <c:pt idx="138">
                  <c:v>0.19067203860104898</c:v>
                </c:pt>
                <c:pt idx="139">
                  <c:v>0.21340209958542211</c:v>
                </c:pt>
                <c:pt idx="140">
                  <c:v>0.27347601064330268</c:v>
                </c:pt>
                <c:pt idx="141">
                  <c:v>0.17425702504599896</c:v>
                </c:pt>
                <c:pt idx="142">
                  <c:v>0.19167294856798656</c:v>
                </c:pt>
                <c:pt idx="143">
                  <c:v>0.2053638734656999</c:v>
                </c:pt>
                <c:pt idx="144">
                  <c:v>0.20103993924002883</c:v>
                </c:pt>
                <c:pt idx="145">
                  <c:v>0.1565003071620969</c:v>
                </c:pt>
                <c:pt idx="146">
                  <c:v>0.1676789005308181</c:v>
                </c:pt>
                <c:pt idx="147">
                  <c:v>0.16235439731655715</c:v>
                </c:pt>
                <c:pt idx="148">
                  <c:v>0.26595084141032599</c:v>
                </c:pt>
                <c:pt idx="149">
                  <c:v>0.23805827690976922</c:v>
                </c:pt>
                <c:pt idx="150">
                  <c:v>0.19981735646589158</c:v>
                </c:pt>
                <c:pt idx="151">
                  <c:v>0.20643070596119259</c:v>
                </c:pt>
                <c:pt idx="152">
                  <c:v>0.17606284555735902</c:v>
                </c:pt>
                <c:pt idx="153">
                  <c:v>0.15939910790645778</c:v>
                </c:pt>
                <c:pt idx="154">
                  <c:v>0.25670484183212483</c:v>
                </c:pt>
                <c:pt idx="155">
                  <c:v>0.16714240131703748</c:v>
                </c:pt>
                <c:pt idx="156">
                  <c:v>0.12767750934190633</c:v>
                </c:pt>
                <c:pt idx="157">
                  <c:v>0.15771822675358985</c:v>
                </c:pt>
                <c:pt idx="158">
                  <c:v>0.14187485850711401</c:v>
                </c:pt>
                <c:pt idx="159">
                  <c:v>0.12659479372959093</c:v>
                </c:pt>
                <c:pt idx="160">
                  <c:v>0.15259010274726167</c:v>
                </c:pt>
                <c:pt idx="161">
                  <c:v>0.13224475571429345</c:v>
                </c:pt>
                <c:pt idx="162">
                  <c:v>0.14808999518169591</c:v>
                </c:pt>
                <c:pt idx="163">
                  <c:v>0.16999182221174375</c:v>
                </c:pt>
                <c:pt idx="164">
                  <c:v>0.128599380586709</c:v>
                </c:pt>
                <c:pt idx="165">
                  <c:v>0.17536279170914862</c:v>
                </c:pt>
                <c:pt idx="166">
                  <c:v>0.1897070202035937</c:v>
                </c:pt>
                <c:pt idx="167">
                  <c:v>0.12102795678281963</c:v>
                </c:pt>
                <c:pt idx="168">
                  <c:v>0.15403558135995227</c:v>
                </c:pt>
                <c:pt idx="169">
                  <c:v>0.18661472254464678</c:v>
                </c:pt>
                <c:pt idx="170">
                  <c:v>0.16837611310372241</c:v>
                </c:pt>
                <c:pt idx="171">
                  <c:v>0.12770044610834341</c:v>
                </c:pt>
                <c:pt idx="172">
                  <c:v>9.5775334581257546E-2</c:v>
                </c:pt>
                <c:pt idx="173">
                  <c:v>0.14898385379306731</c:v>
                </c:pt>
                <c:pt idx="174">
                  <c:v>0.14375471142598992</c:v>
                </c:pt>
                <c:pt idx="175">
                  <c:v>0.13348651775270493</c:v>
                </c:pt>
                <c:pt idx="176">
                  <c:v>0.25670484183212483</c:v>
                </c:pt>
                <c:pt idx="177">
                  <c:v>0.11856688762724607</c:v>
                </c:pt>
                <c:pt idx="178">
                  <c:v>0.13832803556512041</c:v>
                </c:pt>
                <c:pt idx="179">
                  <c:v>0.14820860953405757</c:v>
                </c:pt>
                <c:pt idx="180">
                  <c:v>0.17661094120927678</c:v>
                </c:pt>
                <c:pt idx="181">
                  <c:v>0.17423461400802498</c:v>
                </c:pt>
                <c:pt idx="182">
                  <c:v>0.18763727662402691</c:v>
                </c:pt>
                <c:pt idx="183">
                  <c:v>0.20795263560885635</c:v>
                </c:pt>
                <c:pt idx="184">
                  <c:v>0.16012627787851996</c:v>
                </c:pt>
                <c:pt idx="185">
                  <c:v>0.1715638691555571</c:v>
                </c:pt>
                <c:pt idx="186">
                  <c:v>0.12200008450225229</c:v>
                </c:pt>
                <c:pt idx="187">
                  <c:v>0.14418191804811634</c:v>
                </c:pt>
                <c:pt idx="188">
                  <c:v>0.1663637515939804</c:v>
                </c:pt>
                <c:pt idx="189">
                  <c:v>0.2474487125740942</c:v>
                </c:pt>
                <c:pt idx="190">
                  <c:v>0.1609957592274471</c:v>
                </c:pt>
                <c:pt idx="191">
                  <c:v>7.2539833825346844E-2</c:v>
                </c:pt>
                <c:pt idx="192">
                  <c:v>0.12435400084345175</c:v>
                </c:pt>
                <c:pt idx="193">
                  <c:v>0.11399116743983076</c:v>
                </c:pt>
                <c:pt idx="194">
                  <c:v>0.21798257069006355</c:v>
                </c:pt>
                <c:pt idx="195">
                  <c:v>0.19554552055515012</c:v>
                </c:pt>
                <c:pt idx="196">
                  <c:v>0.1219440569059555</c:v>
                </c:pt>
                <c:pt idx="197">
                  <c:v>0.13827156361520004</c:v>
                </c:pt>
                <c:pt idx="198">
                  <c:v>0.13827156361520004</c:v>
                </c:pt>
                <c:pt idx="199">
                  <c:v>0.17283945451900007</c:v>
                </c:pt>
                <c:pt idx="200">
                  <c:v>0.14968335838969915</c:v>
                </c:pt>
                <c:pt idx="201">
                  <c:v>0.16445146103501507</c:v>
                </c:pt>
                <c:pt idx="202">
                  <c:v>0.21261838130786842</c:v>
                </c:pt>
                <c:pt idx="203">
                  <c:v>0.28141428868203239</c:v>
                </c:pt>
                <c:pt idx="204">
                  <c:v>0.21429687122291943</c:v>
                </c:pt>
                <c:pt idx="205">
                  <c:v>0.11905989136547523</c:v>
                </c:pt>
                <c:pt idx="206">
                  <c:v>0.15153077082878666</c:v>
                </c:pt>
                <c:pt idx="207">
                  <c:v>0.1298835178532457</c:v>
                </c:pt>
                <c:pt idx="208">
                  <c:v>0.27177146894764015</c:v>
                </c:pt>
                <c:pt idx="209">
                  <c:v>0.2417209270221547</c:v>
                </c:pt>
                <c:pt idx="210">
                  <c:v>0.16714240131703748</c:v>
                </c:pt>
                <c:pt idx="211">
                  <c:v>0.27488602051334743</c:v>
                </c:pt>
                <c:pt idx="212">
                  <c:v>0.14254076404947311</c:v>
                </c:pt>
                <c:pt idx="213">
                  <c:v>0.26607928905916239</c:v>
                </c:pt>
                <c:pt idx="214">
                  <c:v>0.19981247065730923</c:v>
                </c:pt>
                <c:pt idx="215">
                  <c:v>0.16683839949601456</c:v>
                </c:pt>
                <c:pt idx="216">
                  <c:v>0.14639263258136265</c:v>
                </c:pt>
                <c:pt idx="217">
                  <c:v>0.21871582832127867</c:v>
                </c:pt>
                <c:pt idx="218">
                  <c:v>0.13928455564571599</c:v>
                </c:pt>
                <c:pt idx="219">
                  <c:v>0.1644930109166492</c:v>
                </c:pt>
                <c:pt idx="220">
                  <c:v>0.1537056588199166</c:v>
                </c:pt>
                <c:pt idx="221">
                  <c:v>0.1332962303890334</c:v>
                </c:pt>
                <c:pt idx="222">
                  <c:v>0.1604308281135039</c:v>
                </c:pt>
                <c:pt idx="223">
                  <c:v>0.18511249397711987</c:v>
                </c:pt>
                <c:pt idx="224">
                  <c:v>0.1604308281135039</c:v>
                </c:pt>
                <c:pt idx="225">
                  <c:v>0.12091497473545812</c:v>
                </c:pt>
                <c:pt idx="226">
                  <c:v>0.14106747052470114</c:v>
                </c:pt>
                <c:pt idx="227">
                  <c:v>0.33535780106163621</c:v>
                </c:pt>
                <c:pt idx="228">
                  <c:v>0.219588948872044</c:v>
                </c:pt>
                <c:pt idx="229">
                  <c:v>0.20795263560885635</c:v>
                </c:pt>
                <c:pt idx="230">
                  <c:v>0.23961563254293392</c:v>
                </c:pt>
                <c:pt idx="231">
                  <c:v>0.180303555348273</c:v>
                </c:pt>
                <c:pt idx="232">
                  <c:v>0.22379009277276493</c:v>
                </c:pt>
                <c:pt idx="233">
                  <c:v>9.4946095297193195E-2</c:v>
                </c:pt>
                <c:pt idx="234">
                  <c:v>0.22833320221551087</c:v>
                </c:pt>
                <c:pt idx="235">
                  <c:v>0.17387564455329055</c:v>
                </c:pt>
                <c:pt idx="236">
                  <c:v>0.12638640709657678</c:v>
                </c:pt>
                <c:pt idx="237">
                  <c:v>0.16851520946210236</c:v>
                </c:pt>
                <c:pt idx="238">
                  <c:v>0.11351915229662494</c:v>
                </c:pt>
                <c:pt idx="239">
                  <c:v>0.1926686588971131</c:v>
                </c:pt>
                <c:pt idx="240">
                  <c:v>0.15259010274726167</c:v>
                </c:pt>
                <c:pt idx="241">
                  <c:v>0.15259010274726167</c:v>
                </c:pt>
                <c:pt idx="242">
                  <c:v>0.12207208219780932</c:v>
                </c:pt>
                <c:pt idx="243">
                  <c:v>0.20978485282212822</c:v>
                </c:pt>
                <c:pt idx="244">
                  <c:v>0.1320304983085305</c:v>
                </c:pt>
                <c:pt idx="245">
                  <c:v>0.12102795678281963</c:v>
                </c:pt>
                <c:pt idx="246">
                  <c:v>0.15403558135995227</c:v>
                </c:pt>
                <c:pt idx="247">
                  <c:v>0.19138240741227128</c:v>
                </c:pt>
                <c:pt idx="248">
                  <c:v>0.22694368558326722</c:v>
                </c:pt>
                <c:pt idx="249">
                  <c:v>0.18455261811603563</c:v>
                </c:pt>
                <c:pt idx="250">
                  <c:v>0.28662180980461016</c:v>
                </c:pt>
                <c:pt idx="251">
                  <c:v>0.14454033616436182</c:v>
                </c:pt>
                <c:pt idx="252">
                  <c:v>0.14898385379306731</c:v>
                </c:pt>
                <c:pt idx="253">
                  <c:v>0.16012627787851996</c:v>
                </c:pt>
                <c:pt idx="254">
                  <c:v>0.14868868660148282</c:v>
                </c:pt>
                <c:pt idx="255">
                  <c:v>0.16012627787851996</c:v>
                </c:pt>
                <c:pt idx="256">
                  <c:v>0.14617907647556894</c:v>
                </c:pt>
                <c:pt idx="257">
                  <c:v>0.19324038474923369</c:v>
                </c:pt>
                <c:pt idx="258">
                  <c:v>0.1844467905838999</c:v>
                </c:pt>
                <c:pt idx="259">
                  <c:v>0.21518792234788323</c:v>
                </c:pt>
                <c:pt idx="260">
                  <c:v>0.2929052782566669</c:v>
                </c:pt>
                <c:pt idx="261">
                  <c:v>0.21160120578705172</c:v>
                </c:pt>
                <c:pt idx="262">
                  <c:v>0.12512879962201093</c:v>
                </c:pt>
                <c:pt idx="263">
                  <c:v>0.20854799937001819</c:v>
                </c:pt>
                <c:pt idx="264">
                  <c:v>0.18863876309717037</c:v>
                </c:pt>
                <c:pt idx="265">
                  <c:v>0.13042357638997068</c:v>
                </c:pt>
                <c:pt idx="266">
                  <c:v>0.13309100127518431</c:v>
                </c:pt>
                <c:pt idx="267">
                  <c:v>0.14375471142598992</c:v>
                </c:pt>
                <c:pt idx="268">
                  <c:v>0.15402290509927491</c:v>
                </c:pt>
                <c:pt idx="269">
                  <c:v>0.24589729469362709</c:v>
                </c:pt>
                <c:pt idx="270">
                  <c:v>0.15674963073447792</c:v>
                </c:pt>
                <c:pt idx="271">
                  <c:v>0.20429146992969535</c:v>
                </c:pt>
                <c:pt idx="272">
                  <c:v>0.18141551788114757</c:v>
                </c:pt>
                <c:pt idx="273">
                  <c:v>0.17925006050888759</c:v>
                </c:pt>
                <c:pt idx="274">
                  <c:v>0.1497941939164667</c:v>
                </c:pt>
                <c:pt idx="275">
                  <c:v>0.13952965799712083</c:v>
                </c:pt>
                <c:pt idx="276">
                  <c:v>0.11806355676679454</c:v>
                </c:pt>
                <c:pt idx="277">
                  <c:v>0.13832803556512041</c:v>
                </c:pt>
                <c:pt idx="278">
                  <c:v>8.8925165720434546E-2</c:v>
                </c:pt>
                <c:pt idx="279">
                  <c:v>0.12844746159618323</c:v>
                </c:pt>
                <c:pt idx="280">
                  <c:v>0.13832803556512041</c:v>
                </c:pt>
                <c:pt idx="281">
                  <c:v>0.21695904623069034</c:v>
                </c:pt>
                <c:pt idx="282">
                  <c:v>0.23245612096145396</c:v>
                </c:pt>
                <c:pt idx="283">
                  <c:v>0.1012264682563995</c:v>
                </c:pt>
                <c:pt idx="284">
                  <c:v>0.18979962798074906</c:v>
                </c:pt>
                <c:pt idx="285">
                  <c:v>0.2088707532545806</c:v>
                </c:pt>
                <c:pt idx="286">
                  <c:v>9.5509943609735706E-2</c:v>
                </c:pt>
                <c:pt idx="287">
                  <c:v>0.194423988451074</c:v>
                </c:pt>
                <c:pt idx="288">
                  <c:v>0.10060734031849086</c:v>
                </c:pt>
                <c:pt idx="289">
                  <c:v>0.1676789005308181</c:v>
                </c:pt>
                <c:pt idx="290">
                  <c:v>0.2646371142702722</c:v>
                </c:pt>
                <c:pt idx="291">
                  <c:v>0.18246721085321352</c:v>
                </c:pt>
                <c:pt idx="292">
                  <c:v>0.13471683424707273</c:v>
                </c:pt>
                <c:pt idx="293">
                  <c:v>0.10362833403620979</c:v>
                </c:pt>
                <c:pt idx="294">
                  <c:v>0.12767750934190633</c:v>
                </c:pt>
                <c:pt idx="295">
                  <c:v>0.11607046303809666</c:v>
                </c:pt>
                <c:pt idx="296">
                  <c:v>0.12767750934190633</c:v>
                </c:pt>
                <c:pt idx="297">
                  <c:v>0.28815047029854185</c:v>
                </c:pt>
                <c:pt idx="298">
                  <c:v>0.16235439731655715</c:v>
                </c:pt>
                <c:pt idx="299">
                  <c:v>0.16235439731655715</c:v>
                </c:pt>
                <c:pt idx="300">
                  <c:v>0.16235439731655715</c:v>
                </c:pt>
                <c:pt idx="301">
                  <c:v>0.1926686588971131</c:v>
                </c:pt>
                <c:pt idx="302">
                  <c:v>0.1682833183250548</c:v>
                </c:pt>
                <c:pt idx="303">
                  <c:v>0.15523510603059443</c:v>
                </c:pt>
                <c:pt idx="304">
                  <c:v>0.10976779615244604</c:v>
                </c:pt>
                <c:pt idx="305">
                  <c:v>0.16145595565662696</c:v>
                </c:pt>
                <c:pt idx="306">
                  <c:v>0.1461189575849014</c:v>
                </c:pt>
                <c:pt idx="307">
                  <c:v>0.19623824849356283</c:v>
                </c:pt>
                <c:pt idx="308">
                  <c:v>0.30179614347259781</c:v>
                </c:pt>
                <c:pt idx="309">
                  <c:v>0.14116432427488543</c:v>
                </c:pt>
                <c:pt idx="310">
                  <c:v>0.12449523200860836</c:v>
                </c:pt>
                <c:pt idx="311">
                  <c:v>0.17536279170914862</c:v>
                </c:pt>
                <c:pt idx="312">
                  <c:v>0.14029023336731888</c:v>
                </c:pt>
                <c:pt idx="313">
                  <c:v>0.11690852780609909</c:v>
                </c:pt>
                <c:pt idx="314">
                  <c:v>0.15684924919431714</c:v>
                </c:pt>
                <c:pt idx="315">
                  <c:v>0.10456616612954475</c:v>
                </c:pt>
                <c:pt idx="316">
                  <c:v>0.10456616612954475</c:v>
                </c:pt>
                <c:pt idx="317">
                  <c:v>0.15684924919431714</c:v>
                </c:pt>
                <c:pt idx="318">
                  <c:v>0.14639263258136265</c:v>
                </c:pt>
                <c:pt idx="319">
                  <c:v>0.14639263258136265</c:v>
                </c:pt>
                <c:pt idx="320">
                  <c:v>0.21184098060141263</c:v>
                </c:pt>
                <c:pt idx="321">
                  <c:v>0.12004795719832723</c:v>
                </c:pt>
                <c:pt idx="322">
                  <c:v>0.12004795719832723</c:v>
                </c:pt>
                <c:pt idx="323">
                  <c:v>0.13096140785272062</c:v>
                </c:pt>
                <c:pt idx="324">
                  <c:v>0.13096140785272062</c:v>
                </c:pt>
                <c:pt idx="325">
                  <c:v>0.17611828620034203</c:v>
                </c:pt>
                <c:pt idx="326">
                  <c:v>0.27177146894764015</c:v>
                </c:pt>
                <c:pt idx="327">
                  <c:v>0.14757489798561244</c:v>
                </c:pt>
                <c:pt idx="328">
                  <c:v>0.14757489798561244</c:v>
                </c:pt>
                <c:pt idx="329">
                  <c:v>0.15892681321527491</c:v>
                </c:pt>
                <c:pt idx="330">
                  <c:v>0.19324038474923369</c:v>
                </c:pt>
                <c:pt idx="331">
                  <c:v>0.2289736414084737</c:v>
                </c:pt>
                <c:pt idx="332">
                  <c:v>0.21261838130786842</c:v>
                </c:pt>
                <c:pt idx="333">
                  <c:v>0.16121996631394417</c:v>
                </c:pt>
                <c:pt idx="334">
                  <c:v>0.11083872684083662</c:v>
                </c:pt>
                <c:pt idx="335">
                  <c:v>0.12091497473545812</c:v>
                </c:pt>
                <c:pt idx="336">
                  <c:v>9.0686231051593597E-2</c:v>
                </c:pt>
                <c:pt idx="337">
                  <c:v>0.15306281571470656</c:v>
                </c:pt>
                <c:pt idx="338">
                  <c:v>0.18558653443057069</c:v>
                </c:pt>
                <c:pt idx="339">
                  <c:v>0.18965040430037705</c:v>
                </c:pt>
                <c:pt idx="340">
                  <c:v>0.13619431328646356</c:v>
                </c:pt>
                <c:pt idx="341">
                  <c:v>0.17054225588816377</c:v>
                </c:pt>
                <c:pt idx="342">
                  <c:v>0.1371443598737235</c:v>
                </c:pt>
                <c:pt idx="343">
                  <c:v>0.22980779222716186</c:v>
                </c:pt>
                <c:pt idx="344">
                  <c:v>0.2133929499252217</c:v>
                </c:pt>
                <c:pt idx="345">
                  <c:v>0.25689492319236645</c:v>
                </c:pt>
                <c:pt idx="346">
                  <c:v>0.19563536458495598</c:v>
                </c:pt>
                <c:pt idx="347">
                  <c:v>0.18863876309717037</c:v>
                </c:pt>
                <c:pt idx="348">
                  <c:v>0.23339915169350225</c:v>
                </c:pt>
                <c:pt idx="349">
                  <c:v>0.18699100443291813</c:v>
                </c:pt>
                <c:pt idx="350">
                  <c:v>0.21990881641067794</c:v>
                </c:pt>
                <c:pt idx="351">
                  <c:v>0.17457606973383075</c:v>
                </c:pt>
                <c:pt idx="352">
                  <c:v>0.17586311452816475</c:v>
                </c:pt>
                <c:pt idx="353">
                  <c:v>0.21027755716325969</c:v>
                </c:pt>
                <c:pt idx="354">
                  <c:v>0.13725109532444568</c:v>
                </c:pt>
                <c:pt idx="355">
                  <c:v>0.13725109532444568</c:v>
                </c:pt>
                <c:pt idx="356">
                  <c:v>0.24066449714787891</c:v>
                </c:pt>
                <c:pt idx="357">
                  <c:v>0.28662180980461016</c:v>
                </c:pt>
                <c:pt idx="358">
                  <c:v>0.27846746099924125</c:v>
                </c:pt>
                <c:pt idx="359">
                  <c:v>0.14228026515269526</c:v>
                </c:pt>
                <c:pt idx="360">
                  <c:v>0.21064401182762793</c:v>
                </c:pt>
                <c:pt idx="361">
                  <c:v>0.18255814358394423</c:v>
                </c:pt>
                <c:pt idx="362">
                  <c:v>0.17166057774541607</c:v>
                </c:pt>
                <c:pt idx="363">
                  <c:v>0.17263599423126519</c:v>
                </c:pt>
                <c:pt idx="364">
                  <c:v>0.20140865993647605</c:v>
                </c:pt>
                <c:pt idx="365">
                  <c:v>0.12207208219780932</c:v>
                </c:pt>
                <c:pt idx="366">
                  <c:v>0.14241742923077755</c:v>
                </c:pt>
                <c:pt idx="367">
                  <c:v>0.10172673516484111</c:v>
                </c:pt>
                <c:pt idx="368">
                  <c:v>0.13224475571429345</c:v>
                </c:pt>
                <c:pt idx="369">
                  <c:v>0.14241742923077755</c:v>
                </c:pt>
                <c:pt idx="370">
                  <c:v>0.14315584427932976</c:v>
                </c:pt>
                <c:pt idx="371">
                  <c:v>0.27668429990141069</c:v>
                </c:pt>
                <c:pt idx="372">
                  <c:v>0.13834214995070535</c:v>
                </c:pt>
                <c:pt idx="373">
                  <c:v>0.21131034488559736</c:v>
                </c:pt>
                <c:pt idx="374">
                  <c:v>0.13309100127518431</c:v>
                </c:pt>
                <c:pt idx="375">
                  <c:v>0.12200008450225229</c:v>
                </c:pt>
                <c:pt idx="376">
                  <c:v>0.13309100127518431</c:v>
                </c:pt>
                <c:pt idx="377">
                  <c:v>0.14418191804811634</c:v>
                </c:pt>
                <c:pt idx="378">
                  <c:v>0.15527283482104837</c:v>
                </c:pt>
                <c:pt idx="379">
                  <c:v>0.19757195312984746</c:v>
                </c:pt>
                <c:pt idx="380">
                  <c:v>0.28893542007850997</c:v>
                </c:pt>
                <c:pt idx="381">
                  <c:v>0.17908114426825444</c:v>
                </c:pt>
                <c:pt idx="382">
                  <c:v>0.17908114426825444</c:v>
                </c:pt>
                <c:pt idx="383">
                  <c:v>0.19224255739748847</c:v>
                </c:pt>
                <c:pt idx="384">
                  <c:v>0.20604728258743971</c:v>
                </c:pt>
                <c:pt idx="385">
                  <c:v>0.25755910323429959</c:v>
                </c:pt>
                <c:pt idx="386">
                  <c:v>0.24007964938871679</c:v>
                </c:pt>
                <c:pt idx="387">
                  <c:v>0.12730229049249686</c:v>
                </c:pt>
                <c:pt idx="388">
                  <c:v>0.1654929776402459</c:v>
                </c:pt>
                <c:pt idx="389">
                  <c:v>0.14003251954174653</c:v>
                </c:pt>
                <c:pt idx="390">
                  <c:v>0.15729675152792288</c:v>
                </c:pt>
                <c:pt idx="391">
                  <c:v>0.20212959458831073</c:v>
                </c:pt>
                <c:pt idx="392">
                  <c:v>0.12449523200860836</c:v>
                </c:pt>
                <c:pt idx="393">
                  <c:v>0.17982644623465652</c:v>
                </c:pt>
                <c:pt idx="394">
                  <c:v>0.17982644623465652</c:v>
                </c:pt>
                <c:pt idx="395">
                  <c:v>0.19365924979116858</c:v>
                </c:pt>
                <c:pt idx="396">
                  <c:v>0.18950106311301315</c:v>
                </c:pt>
                <c:pt idx="397">
                  <c:v>0.13348651775270493</c:v>
                </c:pt>
                <c:pt idx="398">
                  <c:v>8.2145549386279951E-2</c:v>
                </c:pt>
                <c:pt idx="399">
                  <c:v>0.12321832407941993</c:v>
                </c:pt>
                <c:pt idx="400">
                  <c:v>0.24167245681372237</c:v>
                </c:pt>
                <c:pt idx="401">
                  <c:v>0.15026270861228397</c:v>
                </c:pt>
                <c:pt idx="402">
                  <c:v>0.24840556849732878</c:v>
                </c:pt>
                <c:pt idx="403">
                  <c:v>0.12296452705593328</c:v>
                </c:pt>
                <c:pt idx="404">
                  <c:v>0.1565003071620969</c:v>
                </c:pt>
                <c:pt idx="405">
                  <c:v>0.13414312042465448</c:v>
                </c:pt>
                <c:pt idx="406">
                  <c:v>0.1565003071620969</c:v>
                </c:pt>
                <c:pt idx="407">
                  <c:v>0.27803591046868942</c:v>
                </c:pt>
                <c:pt idx="408">
                  <c:v>0.174105694557145</c:v>
                </c:pt>
                <c:pt idx="409">
                  <c:v>0.13928455564571599</c:v>
                </c:pt>
                <c:pt idx="410">
                  <c:v>0.30518020549452335</c:v>
                </c:pt>
                <c:pt idx="411">
                  <c:v>0.25064350170801081</c:v>
                </c:pt>
                <c:pt idx="412">
                  <c:v>0.24700644463777877</c:v>
                </c:pt>
                <c:pt idx="413">
                  <c:v>0.22098936887526688</c:v>
                </c:pt>
                <c:pt idx="414">
                  <c:v>0.120202370232182</c:v>
                </c:pt>
                <c:pt idx="415">
                  <c:v>0.18629533344995416</c:v>
                </c:pt>
                <c:pt idx="416">
                  <c:v>0.15368025082588899</c:v>
                </c:pt>
                <c:pt idx="417">
                  <c:v>0.17929362596353715</c:v>
                </c:pt>
                <c:pt idx="418">
                  <c:v>0.23294697338369152</c:v>
                </c:pt>
                <c:pt idx="419">
                  <c:v>0.19949953002569917</c:v>
                </c:pt>
                <c:pt idx="420">
                  <c:v>0.22864510669866656</c:v>
                </c:pt>
                <c:pt idx="421">
                  <c:v>0.14283496614586152</c:v>
                </c:pt>
                <c:pt idx="422">
                  <c:v>0.20467818249145106</c:v>
                </c:pt>
                <c:pt idx="423">
                  <c:v>0.21473376641899464</c:v>
                </c:pt>
                <c:pt idx="424">
                  <c:v>0.23949337342351865</c:v>
                </c:pt>
                <c:pt idx="425">
                  <c:v>0.22496485198760091</c:v>
                </c:pt>
                <c:pt idx="426">
                  <c:v>0.27328317291056126</c:v>
                </c:pt>
                <c:pt idx="427">
                  <c:v>0.21538744758532141</c:v>
                </c:pt>
                <c:pt idx="428">
                  <c:v>0.22476948516656595</c:v>
                </c:pt>
                <c:pt idx="429">
                  <c:v>0.19051837407217848</c:v>
                </c:pt>
                <c:pt idx="430">
                  <c:v>0.19067203860104898</c:v>
                </c:pt>
                <c:pt idx="431">
                  <c:v>0.20429146992969535</c:v>
                </c:pt>
                <c:pt idx="432">
                  <c:v>0.14981374461510991</c:v>
                </c:pt>
                <c:pt idx="433">
                  <c:v>0.11248242599380046</c:v>
                </c:pt>
                <c:pt idx="434">
                  <c:v>0.18747070998966742</c:v>
                </c:pt>
                <c:pt idx="435">
                  <c:v>0.16367193892853871</c:v>
                </c:pt>
                <c:pt idx="436">
                  <c:v>0.14645263912833345</c:v>
                </c:pt>
                <c:pt idx="437">
                  <c:v>7.576538541439333E-2</c:v>
                </c:pt>
                <c:pt idx="438">
                  <c:v>0.1298835178532457</c:v>
                </c:pt>
                <c:pt idx="439">
                  <c:v>8.290266722896783E-2</c:v>
                </c:pt>
                <c:pt idx="440">
                  <c:v>0.11856688762724607</c:v>
                </c:pt>
                <c:pt idx="441">
                  <c:v>0.13832803556512041</c:v>
                </c:pt>
                <c:pt idx="442">
                  <c:v>0.12844746159618323</c:v>
                </c:pt>
                <c:pt idx="443">
                  <c:v>0.19191727364941236</c:v>
                </c:pt>
                <c:pt idx="444">
                  <c:v>0.27964991838186559</c:v>
                </c:pt>
                <c:pt idx="445">
                  <c:v>0.17263599423126519</c:v>
                </c:pt>
                <c:pt idx="446">
                  <c:v>0.11996660735013007</c:v>
                </c:pt>
                <c:pt idx="447">
                  <c:v>0.17328509950574345</c:v>
                </c:pt>
                <c:pt idx="448">
                  <c:v>0.12958251277224828</c:v>
                </c:pt>
                <c:pt idx="449">
                  <c:v>0.14254076404947311</c:v>
                </c:pt>
                <c:pt idx="450">
                  <c:v>0.23120543087312981</c:v>
                </c:pt>
                <c:pt idx="451">
                  <c:v>0.12575917539811357</c:v>
                </c:pt>
                <c:pt idx="452">
                  <c:v>0.21010106016548719</c:v>
                </c:pt>
                <c:pt idx="453">
                  <c:v>0.13399748676927153</c:v>
                </c:pt>
                <c:pt idx="454">
                  <c:v>0.12181589706297413</c:v>
                </c:pt>
                <c:pt idx="455">
                  <c:v>0.13399748676927153</c:v>
                </c:pt>
                <c:pt idx="456">
                  <c:v>0.2032998625536655</c:v>
                </c:pt>
                <c:pt idx="457">
                  <c:v>0.15306281571470656</c:v>
                </c:pt>
                <c:pt idx="458">
                  <c:v>0.12951469022013631</c:v>
                </c:pt>
                <c:pt idx="459">
                  <c:v>0.14128875296742144</c:v>
                </c:pt>
                <c:pt idx="460">
                  <c:v>0.22475645467377744</c:v>
                </c:pt>
                <c:pt idx="461">
                  <c:v>0.14757489798561244</c:v>
                </c:pt>
                <c:pt idx="462">
                  <c:v>0.16977344920505921</c:v>
                </c:pt>
                <c:pt idx="463">
                  <c:v>9.8221055889540471E-2</c:v>
                </c:pt>
                <c:pt idx="464">
                  <c:v>0.14187485850711401</c:v>
                </c:pt>
                <c:pt idx="465">
                  <c:v>0.14187485850711401</c:v>
                </c:pt>
                <c:pt idx="466">
                  <c:v>0.14187485850711401</c:v>
                </c:pt>
                <c:pt idx="467">
                  <c:v>0.25374422029788768</c:v>
                </c:pt>
                <c:pt idx="468">
                  <c:v>0.19922530373796532</c:v>
                </c:pt>
                <c:pt idx="469">
                  <c:v>0.14639263258136265</c:v>
                </c:pt>
                <c:pt idx="470">
                  <c:v>0.13593601596840818</c:v>
                </c:pt>
                <c:pt idx="471">
                  <c:v>0.11502278274249923</c:v>
                </c:pt>
                <c:pt idx="472">
                  <c:v>0.21681050424654272</c:v>
                </c:pt>
                <c:pt idx="473">
                  <c:v>0.14454033616436182</c:v>
                </c:pt>
                <c:pt idx="474">
                  <c:v>0.21076910973739466</c:v>
                </c:pt>
                <c:pt idx="475">
                  <c:v>0.16934738839701211</c:v>
                </c:pt>
                <c:pt idx="476">
                  <c:v>0.12972557727107259</c:v>
                </c:pt>
                <c:pt idx="477">
                  <c:v>0.13970446783038587</c:v>
                </c:pt>
                <c:pt idx="478">
                  <c:v>0.13970446783038587</c:v>
                </c:pt>
                <c:pt idx="479">
                  <c:v>0.13970446783038587</c:v>
                </c:pt>
                <c:pt idx="480">
                  <c:v>0.19210031353236123</c:v>
                </c:pt>
                <c:pt idx="481">
                  <c:v>0.18763727662402691</c:v>
                </c:pt>
                <c:pt idx="482">
                  <c:v>0.1644930109166492</c:v>
                </c:pt>
                <c:pt idx="483">
                  <c:v>0.18979962798074906</c:v>
                </c:pt>
                <c:pt idx="484">
                  <c:v>0.1348761682285412</c:v>
                </c:pt>
                <c:pt idx="485">
                  <c:v>0.1348761682285412</c:v>
                </c:pt>
                <c:pt idx="486">
                  <c:v>0.25115711597965223</c:v>
                </c:pt>
                <c:pt idx="487">
                  <c:v>0.18435678941779204</c:v>
                </c:pt>
                <c:pt idx="488">
                  <c:v>0.1715638691555571</c:v>
                </c:pt>
                <c:pt idx="489">
                  <c:v>0.16012627787851996</c:v>
                </c:pt>
                <c:pt idx="490">
                  <c:v>0.12581350404740854</c:v>
                </c:pt>
                <c:pt idx="491">
                  <c:v>0.13725109532444568</c:v>
                </c:pt>
                <c:pt idx="492">
                  <c:v>0.25431299913840744</c:v>
                </c:pt>
                <c:pt idx="493">
                  <c:v>0.24983593491881279</c:v>
                </c:pt>
                <c:pt idx="494">
                  <c:v>0.16170367567064858</c:v>
                </c:pt>
                <c:pt idx="495">
                  <c:v>0.11002541525710875</c:v>
                </c:pt>
                <c:pt idx="496">
                  <c:v>0.15403558135995227</c:v>
                </c:pt>
                <c:pt idx="497">
                  <c:v>0.11002541525710875</c:v>
                </c:pt>
                <c:pt idx="498">
                  <c:v>0.13690924897713325</c:v>
                </c:pt>
                <c:pt idx="499">
                  <c:v>0.17113656122141657</c:v>
                </c:pt>
                <c:pt idx="500">
                  <c:v>0.11797256364594216</c:v>
                </c:pt>
                <c:pt idx="501">
                  <c:v>0.2187381451243898</c:v>
                </c:pt>
                <c:pt idx="502">
                  <c:v>0.2184567867968274</c:v>
                </c:pt>
                <c:pt idx="503">
                  <c:v>0.10549566144132577</c:v>
                </c:pt>
                <c:pt idx="504">
                  <c:v>0.10549566144132577</c:v>
                </c:pt>
                <c:pt idx="505">
                  <c:v>0.11604522758545835</c:v>
                </c:pt>
                <c:pt idx="506">
                  <c:v>0.15276274859099623</c:v>
                </c:pt>
                <c:pt idx="507">
                  <c:v>0.26178859954715084</c:v>
                </c:pt>
                <c:pt idx="508">
                  <c:v>0.17277166104531189</c:v>
                </c:pt>
                <c:pt idx="509">
                  <c:v>0.17277166104531189</c:v>
                </c:pt>
                <c:pt idx="510">
                  <c:v>0.18511249397711987</c:v>
                </c:pt>
                <c:pt idx="511">
                  <c:v>0.14106747052470114</c:v>
                </c:pt>
                <c:pt idx="512">
                  <c:v>0.12091497473545812</c:v>
                </c:pt>
                <c:pt idx="513">
                  <c:v>0.27872326852743956</c:v>
                </c:pt>
                <c:pt idx="514">
                  <c:v>0.17184815082386182</c:v>
                </c:pt>
                <c:pt idx="515">
                  <c:v>0.15293519953801335</c:v>
                </c:pt>
                <c:pt idx="516">
                  <c:v>0.27488602051334743</c:v>
                </c:pt>
                <c:pt idx="517">
                  <c:v>0.10744868656095267</c:v>
                </c:pt>
                <c:pt idx="518">
                  <c:v>0.14326491541460357</c:v>
                </c:pt>
                <c:pt idx="519">
                  <c:v>0.16257072572339265</c:v>
                </c:pt>
                <c:pt idx="520">
                  <c:v>0.14984632344437729</c:v>
                </c:pt>
                <c:pt idx="521">
                  <c:v>0.10370367271140003</c:v>
                </c:pt>
                <c:pt idx="522">
                  <c:v>0.17283945451900007</c:v>
                </c:pt>
                <c:pt idx="523">
                  <c:v>0.21010106016548719</c:v>
                </c:pt>
                <c:pt idx="524">
                  <c:v>0.22760948184594446</c:v>
                </c:pt>
                <c:pt idx="525">
                  <c:v>0.29567524739361362</c:v>
                </c:pt>
                <c:pt idx="526">
                  <c:v>0.17586311452816475</c:v>
                </c:pt>
                <c:pt idx="527">
                  <c:v>0.17586311452816475</c:v>
                </c:pt>
                <c:pt idx="528">
                  <c:v>0.23989659206176545</c:v>
                </c:pt>
                <c:pt idx="529">
                  <c:v>0.23527387379147571</c:v>
                </c:pt>
                <c:pt idx="530">
                  <c:v>0.11090916772932027</c:v>
                </c:pt>
                <c:pt idx="531">
                  <c:v>0.15527283482104837</c:v>
                </c:pt>
                <c:pt idx="532">
                  <c:v>0.21518792234788323</c:v>
                </c:pt>
                <c:pt idx="533">
                  <c:v>0.13661657786329973</c:v>
                </c:pt>
                <c:pt idx="534">
                  <c:v>8.5133630738895599E-2</c:v>
                </c:pt>
                <c:pt idx="535">
                  <c:v>0.12770044610834341</c:v>
                </c:pt>
                <c:pt idx="536">
                  <c:v>0.11705874226598145</c:v>
                </c:pt>
                <c:pt idx="537">
                  <c:v>0.1826757540432678</c:v>
                </c:pt>
                <c:pt idx="538">
                  <c:v>0.2592591817785001</c:v>
                </c:pt>
                <c:pt idx="539">
                  <c:v>0.13222260725540019</c:v>
                </c:pt>
                <c:pt idx="540">
                  <c:v>0.15259010274726167</c:v>
                </c:pt>
                <c:pt idx="541">
                  <c:v>0.12207208219780932</c:v>
                </c:pt>
                <c:pt idx="542">
                  <c:v>0.15259010274726167</c:v>
                </c:pt>
                <c:pt idx="543">
                  <c:v>0.15259010274726167</c:v>
                </c:pt>
                <c:pt idx="544">
                  <c:v>0.12207208219780932</c:v>
                </c:pt>
                <c:pt idx="545">
                  <c:v>0.21607529898825717</c:v>
                </c:pt>
                <c:pt idx="546">
                  <c:v>0.15447227534026048</c:v>
                </c:pt>
                <c:pt idx="547">
                  <c:v>0.13602934657739038</c:v>
                </c:pt>
                <c:pt idx="548">
                  <c:v>0.22560619855401107</c:v>
                </c:pt>
                <c:pt idx="549">
                  <c:v>0.2474487125740942</c:v>
                </c:pt>
                <c:pt idx="550">
                  <c:v>0.14228026515269526</c:v>
                </c:pt>
                <c:pt idx="551">
                  <c:v>0.19224255739748847</c:v>
                </c:pt>
                <c:pt idx="552">
                  <c:v>0.15060017387484659</c:v>
                </c:pt>
                <c:pt idx="553">
                  <c:v>0.16247461532437843</c:v>
                </c:pt>
                <c:pt idx="554">
                  <c:v>0.1676789005308181</c:v>
                </c:pt>
                <c:pt idx="555">
                  <c:v>0.13414312042465448</c:v>
                </c:pt>
                <c:pt idx="556">
                  <c:v>0.12296452705593328</c:v>
                </c:pt>
                <c:pt idx="557">
                  <c:v>0.24355163890281292</c:v>
                </c:pt>
                <c:pt idx="558">
                  <c:v>9.6809458358888309E-2</c:v>
                </c:pt>
                <c:pt idx="559">
                  <c:v>0.22645275386812583</c:v>
                </c:pt>
                <c:pt idx="560">
                  <c:v>0.21250356043840846</c:v>
                </c:pt>
                <c:pt idx="561">
                  <c:v>0.15026270861228397</c:v>
                </c:pt>
                <c:pt idx="562">
                  <c:v>0.21168423549626514</c:v>
                </c:pt>
                <c:pt idx="563">
                  <c:v>0.15523510603059443</c:v>
                </c:pt>
                <c:pt idx="564">
                  <c:v>0.15549901532669791</c:v>
                </c:pt>
                <c:pt idx="565">
                  <c:v>0.18141551788114757</c:v>
                </c:pt>
                <c:pt idx="566">
                  <c:v>0.1570731597282905</c:v>
                </c:pt>
                <c:pt idx="567">
                  <c:v>0.19840035069654888</c:v>
                </c:pt>
                <c:pt idx="568">
                  <c:v>0.17536279170914862</c:v>
                </c:pt>
                <c:pt idx="569">
                  <c:v>0.16367193892853871</c:v>
                </c:pt>
                <c:pt idx="570">
                  <c:v>8.2572282384477044E-2</c:v>
                </c:pt>
                <c:pt idx="571">
                  <c:v>0.17890661183303358</c:v>
                </c:pt>
                <c:pt idx="572">
                  <c:v>0.18877844379983222</c:v>
                </c:pt>
                <c:pt idx="573">
                  <c:v>0.15973560629216571</c:v>
                </c:pt>
                <c:pt idx="574">
                  <c:v>0.17425702504599896</c:v>
                </c:pt>
                <c:pt idx="575">
                  <c:v>0.17606284555735902</c:v>
                </c:pt>
                <c:pt idx="576">
                  <c:v>0.11295013040613493</c:v>
                </c:pt>
                <c:pt idx="577">
                  <c:v>0.11295013040613493</c:v>
                </c:pt>
                <c:pt idx="578">
                  <c:v>0.12321832407941993</c:v>
                </c:pt>
                <c:pt idx="579">
                  <c:v>0.15402290509927491</c:v>
                </c:pt>
                <c:pt idx="580">
                  <c:v>0.35135132090673193</c:v>
                </c:pt>
                <c:pt idx="581">
                  <c:v>0.26535918140845094</c:v>
                </c:pt>
                <c:pt idx="582">
                  <c:v>0.20103993924002883</c:v>
                </c:pt>
                <c:pt idx="583">
                  <c:v>0.20711530850062174</c:v>
                </c:pt>
                <c:pt idx="584">
                  <c:v>0.14645263912833345</c:v>
                </c:pt>
                <c:pt idx="585">
                  <c:v>0.14645263912833345</c:v>
                </c:pt>
                <c:pt idx="586">
                  <c:v>0.11265587625256418</c:v>
                </c:pt>
                <c:pt idx="587">
                  <c:v>0.19853808091146835</c:v>
                </c:pt>
                <c:pt idx="588">
                  <c:v>0.1559942064304394</c:v>
                </c:pt>
                <c:pt idx="589">
                  <c:v>0.19910766256813381</c:v>
                </c:pt>
                <c:pt idx="590">
                  <c:v>0.1827238455944612</c:v>
                </c:pt>
                <c:pt idx="591">
                  <c:v>0.15836066618186637</c:v>
                </c:pt>
                <c:pt idx="592">
                  <c:v>0.2644895114285869</c:v>
                </c:pt>
                <c:pt idx="593">
                  <c:v>0.18246721085321352</c:v>
                </c:pt>
                <c:pt idx="594">
                  <c:v>0.16295460046262508</c:v>
                </c:pt>
                <c:pt idx="595">
                  <c:v>0.26607928905916239</c:v>
                </c:pt>
                <c:pt idx="596">
                  <c:v>0.19365924979116858</c:v>
                </c:pt>
                <c:pt idx="597">
                  <c:v>0.13832803556512041</c:v>
                </c:pt>
                <c:pt idx="598">
                  <c:v>0.20631244143933383</c:v>
                </c:pt>
                <c:pt idx="599">
                  <c:v>0.24371192298656766</c:v>
                </c:pt>
                <c:pt idx="600">
                  <c:v>7.576538541439333E-2</c:v>
                </c:pt>
                <c:pt idx="601">
                  <c:v>0.11905989136547523</c:v>
                </c:pt>
                <c:pt idx="602">
                  <c:v>0.22390348592431442</c:v>
                </c:pt>
                <c:pt idx="603">
                  <c:v>0.30589912334702735</c:v>
                </c:pt>
                <c:pt idx="604">
                  <c:v>0.16483687846199166</c:v>
                </c:pt>
                <c:pt idx="605">
                  <c:v>0.14128875296742144</c:v>
                </c:pt>
                <c:pt idx="606">
                  <c:v>0.14128875296742144</c:v>
                </c:pt>
                <c:pt idx="607">
                  <c:v>0.25052272748882709</c:v>
                </c:pt>
                <c:pt idx="608">
                  <c:v>0.1644930109166492</c:v>
                </c:pt>
                <c:pt idx="609">
                  <c:v>0.12127775675298644</c:v>
                </c:pt>
                <c:pt idx="610">
                  <c:v>0.18865428828242337</c:v>
                </c:pt>
                <c:pt idx="611">
                  <c:v>0.15674963073447792</c:v>
                </c:pt>
                <c:pt idx="612">
                  <c:v>0.19464479941201698</c:v>
                </c:pt>
                <c:pt idx="613">
                  <c:v>0.13108062627326908</c:v>
                </c:pt>
                <c:pt idx="614">
                  <c:v>0.15729675152792288</c:v>
                </c:pt>
                <c:pt idx="615">
                  <c:v>0.1704048141552498</c:v>
                </c:pt>
                <c:pt idx="616">
                  <c:v>0.18392204758437436</c:v>
                </c:pt>
                <c:pt idx="617">
                  <c:v>0.14713763806749949</c:v>
                </c:pt>
                <c:pt idx="618">
                  <c:v>0.13622298275594993</c:v>
                </c:pt>
                <c:pt idx="619">
                  <c:v>0.14507966765069369</c:v>
                </c:pt>
                <c:pt idx="620">
                  <c:v>0.12435400084345175</c:v>
                </c:pt>
                <c:pt idx="621">
                  <c:v>0.17674908041006729</c:v>
                </c:pt>
                <c:pt idx="622">
                  <c:v>0.25584772811431383</c:v>
                </c:pt>
                <c:pt idx="623">
                  <c:v>0.1575014318377069</c:v>
                </c:pt>
                <c:pt idx="624">
                  <c:v>0.15413695391541987</c:v>
                </c:pt>
                <c:pt idx="625">
                  <c:v>0.15413695391541987</c:v>
                </c:pt>
                <c:pt idx="626">
                  <c:v>0.17785033144086909</c:v>
                </c:pt>
                <c:pt idx="627">
                  <c:v>0.16370175981590077</c:v>
                </c:pt>
                <c:pt idx="628">
                  <c:v>0.20819661243234397</c:v>
                </c:pt>
                <c:pt idx="629">
                  <c:v>0.16193896011807571</c:v>
                </c:pt>
                <c:pt idx="630">
                  <c:v>0.15402290509927491</c:v>
                </c:pt>
                <c:pt idx="631">
                  <c:v>0.19562538395262113</c:v>
                </c:pt>
                <c:pt idx="632">
                  <c:v>0.18165214224171961</c:v>
                </c:pt>
                <c:pt idx="633">
                  <c:v>0.12844746159618323</c:v>
                </c:pt>
                <c:pt idx="634">
                  <c:v>8.8925165720434546E-2</c:v>
                </c:pt>
                <c:pt idx="635">
                  <c:v>8.8925165720434546E-2</c:v>
                </c:pt>
                <c:pt idx="636">
                  <c:v>0.11856688762724607</c:v>
                </c:pt>
                <c:pt idx="637">
                  <c:v>0.13832803556512041</c:v>
                </c:pt>
                <c:pt idx="638">
                  <c:v>0.15818795838517341</c:v>
                </c:pt>
                <c:pt idx="639">
                  <c:v>0.19648683394511945</c:v>
                </c:pt>
                <c:pt idx="640">
                  <c:v>0.13574916224988789</c:v>
                </c:pt>
                <c:pt idx="641">
                  <c:v>0.13574916224988789</c:v>
                </c:pt>
                <c:pt idx="642">
                  <c:v>0.13574916224988789</c:v>
                </c:pt>
                <c:pt idx="643">
                  <c:v>0.23556415628780439</c:v>
                </c:pt>
                <c:pt idx="644">
                  <c:v>0.18508612279756059</c:v>
                </c:pt>
                <c:pt idx="645">
                  <c:v>0.18702232708387062</c:v>
                </c:pt>
                <c:pt idx="646">
                  <c:v>0.13725109532444568</c:v>
                </c:pt>
                <c:pt idx="647">
                  <c:v>0.16012627787851996</c:v>
                </c:pt>
                <c:pt idx="648">
                  <c:v>0.13725109532444568</c:v>
                </c:pt>
                <c:pt idx="649">
                  <c:v>0.17705260727240263</c:v>
                </c:pt>
                <c:pt idx="650">
                  <c:v>0.19067203860104898</c:v>
                </c:pt>
                <c:pt idx="651">
                  <c:v>0.16266677933633639</c:v>
                </c:pt>
                <c:pt idx="652">
                  <c:v>0.16648693839471307</c:v>
                </c:pt>
                <c:pt idx="653">
                  <c:v>0.10456616612954475</c:v>
                </c:pt>
                <c:pt idx="654">
                  <c:v>0.13593601596840818</c:v>
                </c:pt>
                <c:pt idx="655">
                  <c:v>0.23805827690976922</c:v>
                </c:pt>
                <c:pt idx="656">
                  <c:v>0.18255814358394423</c:v>
                </c:pt>
                <c:pt idx="657">
                  <c:v>0.23961563254293392</c:v>
                </c:pt>
                <c:pt idx="658">
                  <c:v>9.5509943609735706E-2</c:v>
                </c:pt>
                <c:pt idx="659">
                  <c:v>0.17908114426825444</c:v>
                </c:pt>
                <c:pt idx="660">
                  <c:v>0.2435315959748357</c:v>
                </c:pt>
                <c:pt idx="661">
                  <c:v>0.35508259002055792</c:v>
                </c:pt>
                <c:pt idx="662">
                  <c:v>0.20235647063010653</c:v>
                </c:pt>
                <c:pt idx="663">
                  <c:v>0.20235647063010653</c:v>
                </c:pt>
                <c:pt idx="664">
                  <c:v>0.15559943446233485</c:v>
                </c:pt>
                <c:pt idx="665">
                  <c:v>0.16503812288566314</c:v>
                </c:pt>
                <c:pt idx="666">
                  <c:v>0.16503812288566314</c:v>
                </c:pt>
                <c:pt idx="667">
                  <c:v>0.23229227299615612</c:v>
                </c:pt>
                <c:pt idx="668">
                  <c:v>0.12419688896663611</c:v>
                </c:pt>
                <c:pt idx="669">
                  <c:v>0.12419688896663611</c:v>
                </c:pt>
                <c:pt idx="670">
                  <c:v>0.14903626675996334</c:v>
                </c:pt>
                <c:pt idx="671">
                  <c:v>0.17798202367027324</c:v>
                </c:pt>
                <c:pt idx="672">
                  <c:v>0.19309887592250949</c:v>
                </c:pt>
                <c:pt idx="673">
                  <c:v>0.1782451162361626</c:v>
                </c:pt>
                <c:pt idx="674">
                  <c:v>0.19118336169288161</c:v>
                </c:pt>
                <c:pt idx="675">
                  <c:v>0.19683928588407842</c:v>
                </c:pt>
                <c:pt idx="676">
                  <c:v>0.2684172080237433</c:v>
                </c:pt>
                <c:pt idx="677">
                  <c:v>0.22469129087470008</c:v>
                </c:pt>
                <c:pt idx="678">
                  <c:v>0.21340209958542211</c:v>
                </c:pt>
                <c:pt idx="679">
                  <c:v>0.18345967076342978</c:v>
                </c:pt>
                <c:pt idx="680">
                  <c:v>0.15523510603059443</c:v>
                </c:pt>
                <c:pt idx="681">
                  <c:v>0.16747500011600253</c:v>
                </c:pt>
                <c:pt idx="682">
                  <c:v>0.1152263030126667</c:v>
                </c:pt>
                <c:pt idx="683">
                  <c:v>0.10370367271140003</c:v>
                </c:pt>
                <c:pt idx="684">
                  <c:v>0.12972557727107259</c:v>
                </c:pt>
                <c:pt idx="685">
                  <c:v>8.9810015033819496E-2</c:v>
                </c:pt>
                <c:pt idx="686">
                  <c:v>0.13970446783038587</c:v>
                </c:pt>
                <c:pt idx="687">
                  <c:v>0.13970446783038587</c:v>
                </c:pt>
                <c:pt idx="688">
                  <c:v>0.19994434558355012</c:v>
                </c:pt>
                <c:pt idx="689">
                  <c:v>0.18661472254464678</c:v>
                </c:pt>
                <c:pt idx="690">
                  <c:v>0.21538744758532141</c:v>
                </c:pt>
                <c:pt idx="691">
                  <c:v>0.1682833183250548</c:v>
                </c:pt>
                <c:pt idx="692">
                  <c:v>0.30341889720155296</c:v>
                </c:pt>
                <c:pt idx="693">
                  <c:v>7.384696300892804E-2</c:v>
                </c:pt>
                <c:pt idx="694">
                  <c:v>0.1371443598737235</c:v>
                </c:pt>
                <c:pt idx="695">
                  <c:v>0.1371443598737235</c:v>
                </c:pt>
                <c:pt idx="696">
                  <c:v>0.15138251770487457</c:v>
                </c:pt>
                <c:pt idx="697">
                  <c:v>0.21209889649208075</c:v>
                </c:pt>
                <c:pt idx="698">
                  <c:v>0.22960379059598512</c:v>
                </c:pt>
                <c:pt idx="699">
                  <c:v>0.12498047332644495</c:v>
                </c:pt>
                <c:pt idx="700">
                  <c:v>0.12763162344308679</c:v>
                </c:pt>
                <c:pt idx="701">
                  <c:v>0.14418191804811634</c:v>
                </c:pt>
                <c:pt idx="702">
                  <c:v>9.9818250956388244E-2</c:v>
                </c:pt>
                <c:pt idx="703">
                  <c:v>0.13309100127518431</c:v>
                </c:pt>
                <c:pt idx="704">
                  <c:v>0.20467818249145106</c:v>
                </c:pt>
                <c:pt idx="705">
                  <c:v>0.12958251277224828</c:v>
                </c:pt>
                <c:pt idx="706">
                  <c:v>0.16845726660392274</c:v>
                </c:pt>
                <c:pt idx="707">
                  <c:v>0.12958251277224828</c:v>
                </c:pt>
                <c:pt idx="708">
                  <c:v>0.20631244143933383</c:v>
                </c:pt>
                <c:pt idx="709">
                  <c:v>0.20423889693886757</c:v>
                </c:pt>
                <c:pt idx="710">
                  <c:v>0.3015599088600433</c:v>
                </c:pt>
                <c:pt idx="711">
                  <c:v>0.17423461400802498</c:v>
                </c:pt>
                <c:pt idx="712">
                  <c:v>0.18763727662402691</c:v>
                </c:pt>
                <c:pt idx="713">
                  <c:v>0.174105694557145</c:v>
                </c:pt>
                <c:pt idx="714">
                  <c:v>0.16249864825333532</c:v>
                </c:pt>
                <c:pt idx="715">
                  <c:v>0.15089160194952567</c:v>
                </c:pt>
                <c:pt idx="716">
                  <c:v>0.13928455564571599</c:v>
                </c:pt>
                <c:pt idx="717">
                  <c:v>0.18057407846416768</c:v>
                </c:pt>
                <c:pt idx="718">
                  <c:v>0.16599364267814448</c:v>
                </c:pt>
                <c:pt idx="719">
                  <c:v>0.20749205334768062</c:v>
                </c:pt>
                <c:pt idx="720">
                  <c:v>0.27568394968235793</c:v>
                </c:pt>
                <c:pt idx="721">
                  <c:v>0.22247752958784153</c:v>
                </c:pt>
                <c:pt idx="722">
                  <c:v>0.18151773442291558</c:v>
                </c:pt>
                <c:pt idx="723">
                  <c:v>0.1852495635952921</c:v>
                </c:pt>
                <c:pt idx="724">
                  <c:v>0.13099122263007965</c:v>
                </c:pt>
                <c:pt idx="725">
                  <c:v>0.15114371841932267</c:v>
                </c:pt>
                <c:pt idx="726">
                  <c:v>0.13099122263007965</c:v>
                </c:pt>
                <c:pt idx="727">
                  <c:v>0.14106747052470114</c:v>
                </c:pt>
                <c:pt idx="728">
                  <c:v>0.14106747052470114</c:v>
                </c:pt>
                <c:pt idx="729">
                  <c:v>0.18863876309717037</c:v>
                </c:pt>
                <c:pt idx="730">
                  <c:v>0.1465525954401373</c:v>
                </c:pt>
                <c:pt idx="731">
                  <c:v>0.21982889316020593</c:v>
                </c:pt>
                <c:pt idx="732">
                  <c:v>0.18059570280751375</c:v>
                </c:pt>
                <c:pt idx="733">
                  <c:v>0.18520739913279186</c:v>
                </c:pt>
                <c:pt idx="734">
                  <c:v>0.18865428828242337</c:v>
                </c:pt>
                <c:pt idx="735">
                  <c:v>0.13414312042465448</c:v>
                </c:pt>
                <c:pt idx="736">
                  <c:v>0.1676789005308181</c:v>
                </c:pt>
                <c:pt idx="737">
                  <c:v>0.13414312042465448</c:v>
                </c:pt>
                <c:pt idx="738">
                  <c:v>0.25263373698086816</c:v>
                </c:pt>
                <c:pt idx="739">
                  <c:v>0.16683839949601456</c:v>
                </c:pt>
                <c:pt idx="740">
                  <c:v>0.19196304998247823</c:v>
                </c:pt>
                <c:pt idx="741">
                  <c:v>0.16175196704866129</c:v>
                </c:pt>
                <c:pt idx="742">
                  <c:v>0.14318311985246082</c:v>
                </c:pt>
                <c:pt idx="743">
                  <c:v>0.14029023336731888</c:v>
                </c:pt>
                <c:pt idx="744">
                  <c:v>0.16367193892853871</c:v>
                </c:pt>
                <c:pt idx="745">
                  <c:v>9.3526822244879265E-2</c:v>
                </c:pt>
                <c:pt idx="746">
                  <c:v>0.29147525740528157</c:v>
                </c:pt>
                <c:pt idx="747">
                  <c:v>0.19108120653640676</c:v>
                </c:pt>
                <c:pt idx="748">
                  <c:v>0.1827238455944612</c:v>
                </c:pt>
                <c:pt idx="749">
                  <c:v>0.1827238455944612</c:v>
                </c:pt>
                <c:pt idx="750">
                  <c:v>0.25625188107446512</c:v>
                </c:pt>
                <c:pt idx="751">
                  <c:v>0.1704048141552498</c:v>
                </c:pt>
                <c:pt idx="752">
                  <c:v>0.1704048141552498</c:v>
                </c:pt>
                <c:pt idx="753">
                  <c:v>0.1461189575849014</c:v>
                </c:pt>
                <c:pt idx="754">
                  <c:v>0.2073602705123177</c:v>
                </c:pt>
                <c:pt idx="755">
                  <c:v>0.17611828620034203</c:v>
                </c:pt>
                <c:pt idx="756">
                  <c:v>0.18966584667729142</c:v>
                </c:pt>
                <c:pt idx="757">
                  <c:v>0.18635820734086003</c:v>
                </c:pt>
                <c:pt idx="758">
                  <c:v>0.1537056588199166</c:v>
                </c:pt>
                <c:pt idx="759">
                  <c:v>0.19562538395262113</c:v>
                </c:pt>
                <c:pt idx="760">
                  <c:v>0.22905463593169084</c:v>
                </c:pt>
                <c:pt idx="761">
                  <c:v>0.18702232708387062</c:v>
                </c:pt>
                <c:pt idx="762">
                  <c:v>0.21579499278908149</c:v>
                </c:pt>
                <c:pt idx="763">
                  <c:v>0.13224475571429345</c:v>
                </c:pt>
                <c:pt idx="764">
                  <c:v>9.1554061648356999E-2</c:v>
                </c:pt>
                <c:pt idx="765">
                  <c:v>0.15259010274726167</c:v>
                </c:pt>
                <c:pt idx="766">
                  <c:v>0.13224475571429345</c:v>
                </c:pt>
                <c:pt idx="767">
                  <c:v>0.14241742923077755</c:v>
                </c:pt>
                <c:pt idx="768">
                  <c:v>0.11189940868132522</c:v>
                </c:pt>
                <c:pt idx="769">
                  <c:v>0.14241742923077755</c:v>
                </c:pt>
                <c:pt idx="770">
                  <c:v>0.11189940868132522</c:v>
                </c:pt>
                <c:pt idx="771">
                  <c:v>0.18568119729540045</c:v>
                </c:pt>
                <c:pt idx="772">
                  <c:v>0.31787205433017574</c:v>
                </c:pt>
                <c:pt idx="773">
                  <c:v>0.26026264579939334</c:v>
                </c:pt>
                <c:pt idx="774">
                  <c:v>0.13952965799712083</c:v>
                </c:pt>
                <c:pt idx="775">
                  <c:v>0.1287966073819577</c:v>
                </c:pt>
                <c:pt idx="776">
                  <c:v>0.1287966073819577</c:v>
                </c:pt>
                <c:pt idx="777">
                  <c:v>0.1239214638778206</c:v>
                </c:pt>
                <c:pt idx="778">
                  <c:v>0.14645263912833345</c:v>
                </c:pt>
                <c:pt idx="779">
                  <c:v>0.16898381437884627</c:v>
                </c:pt>
                <c:pt idx="780">
                  <c:v>0.16295460046262508</c:v>
                </c:pt>
                <c:pt idx="781">
                  <c:v>0.11774062747285119</c:v>
                </c:pt>
                <c:pt idx="782">
                  <c:v>0.1348761682285412</c:v>
                </c:pt>
                <c:pt idx="783">
                  <c:v>0.18003262573564854</c:v>
                </c:pt>
                <c:pt idx="784">
                  <c:v>0.11457206144324716</c:v>
                </c:pt>
                <c:pt idx="785">
                  <c:v>0.18455261811603563</c:v>
                </c:pt>
                <c:pt idx="786">
                  <c:v>0.15818795838517341</c:v>
                </c:pt>
                <c:pt idx="787">
                  <c:v>0.2274507269215294</c:v>
                </c:pt>
                <c:pt idx="788">
                  <c:v>0.17058804519114706</c:v>
                </c:pt>
                <c:pt idx="789">
                  <c:v>0.13619431328646356</c:v>
                </c:pt>
                <c:pt idx="790">
                  <c:v>0.16343317594375628</c:v>
                </c:pt>
                <c:pt idx="791">
                  <c:v>0.12257488195781721</c:v>
                </c:pt>
                <c:pt idx="792">
                  <c:v>0.14454033616436182</c:v>
                </c:pt>
                <c:pt idx="793">
                  <c:v>0.22864510669866656</c:v>
                </c:pt>
                <c:pt idx="794">
                  <c:v>0.21871582832127867</c:v>
                </c:pt>
                <c:pt idx="795">
                  <c:v>0.2714120112486676</c:v>
                </c:pt>
                <c:pt idx="796">
                  <c:v>0.21261838130786842</c:v>
                </c:pt>
                <c:pt idx="797">
                  <c:v>0.19863148631058444</c:v>
                </c:pt>
                <c:pt idx="798">
                  <c:v>0.16837611310372241</c:v>
                </c:pt>
                <c:pt idx="799">
                  <c:v>0.16411273470002763</c:v>
                </c:pt>
                <c:pt idx="800">
                  <c:v>0.21168423549626514</c:v>
                </c:pt>
                <c:pt idx="801">
                  <c:v>0.2053638734656999</c:v>
                </c:pt>
                <c:pt idx="802">
                  <c:v>0.12806687568824082</c:v>
                </c:pt>
                <c:pt idx="803">
                  <c:v>0.17277166104531189</c:v>
                </c:pt>
                <c:pt idx="804">
                  <c:v>0.1604308281135039</c:v>
                </c:pt>
                <c:pt idx="805">
                  <c:v>0.18511249397711987</c:v>
                </c:pt>
                <c:pt idx="806">
                  <c:v>0.18511249397711987</c:v>
                </c:pt>
                <c:pt idx="807">
                  <c:v>0.11351915229662494</c:v>
                </c:pt>
                <c:pt idx="808">
                  <c:v>6.8111491377974967E-2</c:v>
                </c:pt>
                <c:pt idx="809">
                  <c:v>9.7412638389934289E-2</c:v>
                </c:pt>
                <c:pt idx="810">
                  <c:v>0.16235439731655715</c:v>
                </c:pt>
                <c:pt idx="811">
                  <c:v>0.15153077082878666</c:v>
                </c:pt>
                <c:pt idx="812">
                  <c:v>9.7412638389934289E-2</c:v>
                </c:pt>
                <c:pt idx="813">
                  <c:v>0.12321832407941993</c:v>
                </c:pt>
                <c:pt idx="814">
                  <c:v>0.12321832407941993</c:v>
                </c:pt>
                <c:pt idx="815">
                  <c:v>0.11295013040613493</c:v>
                </c:pt>
                <c:pt idx="816">
                  <c:v>0.20949147008586741</c:v>
                </c:pt>
                <c:pt idx="817">
                  <c:v>0.19480022047769049</c:v>
                </c:pt>
                <c:pt idx="818">
                  <c:v>0.17890661183303358</c:v>
                </c:pt>
                <c:pt idx="819">
                  <c:v>0.14662585342793674</c:v>
                </c:pt>
                <c:pt idx="820">
                  <c:v>0.19324038474923369</c:v>
                </c:pt>
                <c:pt idx="821">
                  <c:v>0.19324038474923369</c:v>
                </c:pt>
                <c:pt idx="822">
                  <c:v>0.18629533344995416</c:v>
                </c:pt>
                <c:pt idx="823">
                  <c:v>0.14326491541460357</c:v>
                </c:pt>
                <c:pt idx="824">
                  <c:v>0.16012627787851996</c:v>
                </c:pt>
                <c:pt idx="825">
                  <c:v>0.13725109532444568</c:v>
                </c:pt>
                <c:pt idx="826">
                  <c:v>0.20064134906052453</c:v>
                </c:pt>
                <c:pt idx="827">
                  <c:v>0.15278830916150737</c:v>
                </c:pt>
                <c:pt idx="828">
                  <c:v>0.16370175981590077</c:v>
                </c:pt>
                <c:pt idx="829">
                  <c:v>0.23918337063015976</c:v>
                </c:pt>
                <c:pt idx="830">
                  <c:v>0.18059570280751375</c:v>
                </c:pt>
                <c:pt idx="831">
                  <c:v>0.19564534470813988</c:v>
                </c:pt>
                <c:pt idx="832">
                  <c:v>0.11724207635210983</c:v>
                </c:pt>
                <c:pt idx="833">
                  <c:v>0.12435400084345175</c:v>
                </c:pt>
                <c:pt idx="834">
                  <c:v>0.13471683424707273</c:v>
                </c:pt>
                <c:pt idx="835">
                  <c:v>0.13471683424707273</c:v>
                </c:pt>
                <c:pt idx="836">
                  <c:v>7.2539833825346844E-2</c:v>
                </c:pt>
                <c:pt idx="837">
                  <c:v>0.2274507269215294</c:v>
                </c:pt>
                <c:pt idx="838">
                  <c:v>0.20103993924002883</c:v>
                </c:pt>
                <c:pt idx="839">
                  <c:v>0.13402662616001923</c:v>
                </c:pt>
                <c:pt idx="840">
                  <c:v>0.34939810789511622</c:v>
                </c:pt>
                <c:pt idx="841">
                  <c:v>0.19482527677986855</c:v>
                </c:pt>
                <c:pt idx="842">
                  <c:v>0.23823455111156777</c:v>
                </c:pt>
                <c:pt idx="843">
                  <c:v>0.22218772511578461</c:v>
                </c:pt>
                <c:pt idx="844">
                  <c:v>0.14254076404947311</c:v>
                </c:pt>
                <c:pt idx="845">
                  <c:v>0.27872326852743956</c:v>
                </c:pt>
                <c:pt idx="846">
                  <c:v>0.194423988451074</c:v>
                </c:pt>
                <c:pt idx="847">
                  <c:v>0.22098936887526688</c:v>
                </c:pt>
                <c:pt idx="848">
                  <c:v>0.20610413105936909</c:v>
                </c:pt>
                <c:pt idx="849">
                  <c:v>0.16193896011807571</c:v>
                </c:pt>
                <c:pt idx="850">
                  <c:v>0.13222260725540019</c:v>
                </c:pt>
                <c:pt idx="851">
                  <c:v>0.15626308130183658</c:v>
                </c:pt>
                <c:pt idx="852">
                  <c:v>0.21646350987875168</c:v>
                </c:pt>
                <c:pt idx="853">
                  <c:v>0.1575014318377069</c:v>
                </c:pt>
                <c:pt idx="854">
                  <c:v>0.21477467977869125</c:v>
                </c:pt>
                <c:pt idx="855">
                  <c:v>0.16131682421773338</c:v>
                </c:pt>
                <c:pt idx="856">
                  <c:v>0.12674893331393339</c:v>
                </c:pt>
                <c:pt idx="857">
                  <c:v>0.17283945451900007</c:v>
                </c:pt>
                <c:pt idx="858">
                  <c:v>0.17283945451900007</c:v>
                </c:pt>
                <c:pt idx="859">
                  <c:v>0.13827156361520004</c:v>
                </c:pt>
                <c:pt idx="860">
                  <c:v>0.35103720105721786</c:v>
                </c:pt>
                <c:pt idx="861">
                  <c:v>0.26094818453872815</c:v>
                </c:pt>
                <c:pt idx="862">
                  <c:v>0.13475306305887383</c:v>
                </c:pt>
                <c:pt idx="863">
                  <c:v>0.18865428828242337</c:v>
                </c:pt>
                <c:pt idx="864">
                  <c:v>0.14303303983424137</c:v>
                </c:pt>
                <c:pt idx="865">
                  <c:v>0.14303303983424137</c:v>
                </c:pt>
                <c:pt idx="866">
                  <c:v>0.16503812288566314</c:v>
                </c:pt>
                <c:pt idx="867">
                  <c:v>0.14303303983424137</c:v>
                </c:pt>
                <c:pt idx="868">
                  <c:v>0.1826757540432678</c:v>
                </c:pt>
                <c:pt idx="869">
                  <c:v>0.23879121290669292</c:v>
                </c:pt>
                <c:pt idx="870">
                  <c:v>0.32199151845489421</c:v>
                </c:pt>
                <c:pt idx="871">
                  <c:v>0.27905931599424166</c:v>
                </c:pt>
                <c:pt idx="872">
                  <c:v>0.16943383864941255</c:v>
                </c:pt>
                <c:pt idx="873">
                  <c:v>0.25993985558651211</c:v>
                </c:pt>
                <c:pt idx="874">
                  <c:v>0.19922530373796532</c:v>
                </c:pt>
                <c:pt idx="875">
                  <c:v>0.14787889030576035</c:v>
                </c:pt>
                <c:pt idx="876">
                  <c:v>0.12547939935545371</c:v>
                </c:pt>
                <c:pt idx="877">
                  <c:v>0.13593601596840818</c:v>
                </c:pt>
                <c:pt idx="878">
                  <c:v>0.13593601596840818</c:v>
                </c:pt>
                <c:pt idx="879">
                  <c:v>0.27755796780498615</c:v>
                </c:pt>
                <c:pt idx="880">
                  <c:v>0.10060734031849086</c:v>
                </c:pt>
                <c:pt idx="881">
                  <c:v>0.27022963379840093</c:v>
                </c:pt>
                <c:pt idx="882">
                  <c:v>0.27964991838186559</c:v>
                </c:pt>
                <c:pt idx="883">
                  <c:v>0.1599310613745103</c:v>
                </c:pt>
                <c:pt idx="884">
                  <c:v>0.23361237610204055</c:v>
                </c:pt>
                <c:pt idx="885">
                  <c:v>0.36598158145340665</c:v>
                </c:pt>
                <c:pt idx="886">
                  <c:v>0.20309326915547304</c:v>
                </c:pt>
                <c:pt idx="887">
                  <c:v>0.13973241710901507</c:v>
                </c:pt>
                <c:pt idx="888">
                  <c:v>0.1537056588199166</c:v>
                </c:pt>
                <c:pt idx="889">
                  <c:v>0.1573153698331935</c:v>
                </c:pt>
                <c:pt idx="890">
                  <c:v>0.12844746159618323</c:v>
                </c:pt>
                <c:pt idx="891">
                  <c:v>9.8805739689371716E-2</c:v>
                </c:pt>
                <c:pt idx="892">
                  <c:v>0.12844746159618323</c:v>
                </c:pt>
                <c:pt idx="893">
                  <c:v>0.20121468063698172</c:v>
                </c:pt>
                <c:pt idx="894">
                  <c:v>0.20121468063698172</c:v>
                </c:pt>
                <c:pt idx="895">
                  <c:v>0.23475046074314534</c:v>
                </c:pt>
                <c:pt idx="896">
                  <c:v>0.18966584667729142</c:v>
                </c:pt>
                <c:pt idx="897">
                  <c:v>0.14902316524644324</c:v>
                </c:pt>
                <c:pt idx="898">
                  <c:v>0.25540089221668683</c:v>
                </c:pt>
                <c:pt idx="899">
                  <c:v>0.19697810762328158</c:v>
                </c:pt>
                <c:pt idx="900">
                  <c:v>0.11607046303809666</c:v>
                </c:pt>
                <c:pt idx="901">
                  <c:v>0.13928455564571599</c:v>
                </c:pt>
                <c:pt idx="902">
                  <c:v>0.13108062627326908</c:v>
                </c:pt>
                <c:pt idx="903">
                  <c:v>0.21681050424654272</c:v>
                </c:pt>
                <c:pt idx="904">
                  <c:v>0.14418191804811634</c:v>
                </c:pt>
                <c:pt idx="905">
                  <c:v>0.15183970238459926</c:v>
                </c:pt>
                <c:pt idx="906">
                  <c:v>0.17714631944869913</c:v>
                </c:pt>
                <c:pt idx="907">
                  <c:v>0.18979962798074906</c:v>
                </c:pt>
                <c:pt idx="908">
                  <c:v>0.17714631944869913</c:v>
                </c:pt>
                <c:pt idx="909">
                  <c:v>0.1644930109166492</c:v>
                </c:pt>
                <c:pt idx="910">
                  <c:v>0.18272384559446117</c:v>
                </c:pt>
                <c:pt idx="911">
                  <c:v>0.19395141373639627</c:v>
                </c:pt>
                <c:pt idx="912">
                  <c:v>0.1491933951818433</c:v>
                </c:pt>
                <c:pt idx="913">
                  <c:v>0.14617907647556894</c:v>
                </c:pt>
                <c:pt idx="914">
                  <c:v>0.12181589706297413</c:v>
                </c:pt>
                <c:pt idx="915">
                  <c:v>0.10549566144132577</c:v>
                </c:pt>
                <c:pt idx="916">
                  <c:v>0.1371443598737235</c:v>
                </c:pt>
                <c:pt idx="917">
                  <c:v>0.14769392601785608</c:v>
                </c:pt>
                <c:pt idx="918">
                  <c:v>0.1371443598737235</c:v>
                </c:pt>
                <c:pt idx="919">
                  <c:v>0.12659479372959093</c:v>
                </c:pt>
                <c:pt idx="920">
                  <c:v>0.179179244053354</c:v>
                </c:pt>
                <c:pt idx="921">
                  <c:v>0.27872326852743956</c:v>
                </c:pt>
                <c:pt idx="922">
                  <c:v>0.25325898298945831</c:v>
                </c:pt>
                <c:pt idx="923">
                  <c:v>0.20260718639156666</c:v>
                </c:pt>
                <c:pt idx="924">
                  <c:v>0.24235418583179158</c:v>
                </c:pt>
                <c:pt idx="925">
                  <c:v>0.17137028825060452</c:v>
                </c:pt>
                <c:pt idx="926">
                  <c:v>0.11864096878888006</c:v>
                </c:pt>
                <c:pt idx="927">
                  <c:v>0.16533362558045742</c:v>
                </c:pt>
                <c:pt idx="928">
                  <c:v>0.1519810861479288</c:v>
                </c:pt>
                <c:pt idx="929">
                  <c:v>0.19757195312984746</c:v>
                </c:pt>
                <c:pt idx="930">
                  <c:v>7.9831124474506215E-2</c:v>
                </c:pt>
                <c:pt idx="931">
                  <c:v>0.13970446783038587</c:v>
                </c:pt>
                <c:pt idx="932">
                  <c:v>0.11974668671175932</c:v>
                </c:pt>
                <c:pt idx="933">
                  <c:v>0.1654929776402459</c:v>
                </c:pt>
                <c:pt idx="934">
                  <c:v>0.10184183239399748</c:v>
                </c:pt>
                <c:pt idx="935">
                  <c:v>0.12730229049249686</c:v>
                </c:pt>
                <c:pt idx="936">
                  <c:v>0.17822320668949559</c:v>
                </c:pt>
                <c:pt idx="937">
                  <c:v>0.19662093940990361</c:v>
                </c:pt>
                <c:pt idx="938">
                  <c:v>0.21209889649208075</c:v>
                </c:pt>
                <c:pt idx="939">
                  <c:v>0.12296452705593328</c:v>
                </c:pt>
                <c:pt idx="940">
                  <c:v>0.10060734031849086</c:v>
                </c:pt>
                <c:pt idx="941">
                  <c:v>0.12296452705593328</c:v>
                </c:pt>
                <c:pt idx="942">
                  <c:v>0.1565003071620969</c:v>
                </c:pt>
                <c:pt idx="943">
                  <c:v>0.1676789005308181</c:v>
                </c:pt>
                <c:pt idx="944">
                  <c:v>0.16592305214011149</c:v>
                </c:pt>
                <c:pt idx="945">
                  <c:v>0.19910766256813381</c:v>
                </c:pt>
                <c:pt idx="946">
                  <c:v>0.11670794110792433</c:v>
                </c:pt>
                <c:pt idx="947">
                  <c:v>0.20423889693886757</c:v>
                </c:pt>
                <c:pt idx="948">
                  <c:v>0.18965040430037705</c:v>
                </c:pt>
                <c:pt idx="949">
                  <c:v>0.15939910790645778</c:v>
                </c:pt>
                <c:pt idx="950">
                  <c:v>0.19863148631058444</c:v>
                </c:pt>
                <c:pt idx="951">
                  <c:v>0.2435315959748357</c:v>
                </c:pt>
                <c:pt idx="952">
                  <c:v>0.1461189575849014</c:v>
                </c:pt>
                <c:pt idx="953">
                  <c:v>0.16235439731655713</c:v>
                </c:pt>
                <c:pt idx="954">
                  <c:v>0.17233035339981562</c:v>
                </c:pt>
                <c:pt idx="955">
                  <c:v>0.14581799133830553</c:v>
                </c:pt>
                <c:pt idx="956">
                  <c:v>0.23049072922228253</c:v>
                </c:pt>
                <c:pt idx="957">
                  <c:v>0.31017764055018876</c:v>
                </c:pt>
                <c:pt idx="958">
                  <c:v>0.2257446285093922</c:v>
                </c:pt>
                <c:pt idx="959">
                  <c:v>0.10641703842361949</c:v>
                </c:pt>
                <c:pt idx="960">
                  <c:v>0.12770044610834341</c:v>
                </c:pt>
                <c:pt idx="961">
                  <c:v>0.30589912334702735</c:v>
                </c:pt>
                <c:pt idx="962">
                  <c:v>0.19981247065730923</c:v>
                </c:pt>
                <c:pt idx="963">
                  <c:v>0.11774062747285119</c:v>
                </c:pt>
                <c:pt idx="964">
                  <c:v>0.17661094120927678</c:v>
                </c:pt>
                <c:pt idx="965">
                  <c:v>0.16483687846199166</c:v>
                </c:pt>
                <c:pt idx="966">
                  <c:v>0.17929362596353715</c:v>
                </c:pt>
                <c:pt idx="967">
                  <c:v>0.15368025082588899</c:v>
                </c:pt>
                <c:pt idx="968">
                  <c:v>0.18596489676916317</c:v>
                </c:pt>
                <c:pt idx="969">
                  <c:v>0.17990243459479197</c:v>
                </c:pt>
                <c:pt idx="970">
                  <c:v>0.25584772811431383</c:v>
                </c:pt>
                <c:pt idx="971">
                  <c:v>0.19197830633457727</c:v>
                </c:pt>
                <c:pt idx="972">
                  <c:v>0.15038610102480648</c:v>
                </c:pt>
                <c:pt idx="973">
                  <c:v>0.1662580902612549</c:v>
                </c:pt>
                <c:pt idx="974">
                  <c:v>0.18661472254464678</c:v>
                </c:pt>
                <c:pt idx="975">
                  <c:v>0.15995547646684011</c:v>
                </c:pt>
                <c:pt idx="976">
                  <c:v>9.8726663454463931E-2</c:v>
                </c:pt>
                <c:pt idx="977">
                  <c:v>0.13574916224988789</c:v>
                </c:pt>
                <c:pt idx="978">
                  <c:v>0.18511249397711987</c:v>
                </c:pt>
                <c:pt idx="979">
                  <c:v>0.13518705150307703</c:v>
                </c:pt>
                <c:pt idx="980">
                  <c:v>9.0124701002051347E-2</c:v>
                </c:pt>
                <c:pt idx="981">
                  <c:v>0.1239214638778206</c:v>
                </c:pt>
                <c:pt idx="982">
                  <c:v>0.16898381437884627</c:v>
                </c:pt>
                <c:pt idx="983">
                  <c:v>6.7593525751538514E-2</c:v>
                </c:pt>
                <c:pt idx="984">
                  <c:v>9.0686231051593597E-2</c:v>
                </c:pt>
                <c:pt idx="985">
                  <c:v>8.0609983156972084E-2</c:v>
                </c:pt>
                <c:pt idx="986">
                  <c:v>0.15114371841932267</c:v>
                </c:pt>
                <c:pt idx="987">
                  <c:v>0.17289028217912511</c:v>
                </c:pt>
                <c:pt idx="988">
                  <c:v>0.22082585470646687</c:v>
                </c:pt>
                <c:pt idx="989">
                  <c:v>0.13693776876683478</c:v>
                </c:pt>
                <c:pt idx="990">
                  <c:v>0.17982644623465652</c:v>
                </c:pt>
                <c:pt idx="991">
                  <c:v>0.19365924979116858</c:v>
                </c:pt>
                <c:pt idx="992">
                  <c:v>0.16599364267814448</c:v>
                </c:pt>
                <c:pt idx="993">
                  <c:v>0.17982644623465652</c:v>
                </c:pt>
                <c:pt idx="994">
                  <c:v>0.11594423084954021</c:v>
                </c:pt>
                <c:pt idx="995">
                  <c:v>0.12255895176320086</c:v>
                </c:pt>
                <c:pt idx="996">
                  <c:v>0.1844467905838999</c:v>
                </c:pt>
                <c:pt idx="997">
                  <c:v>0.17592416751196133</c:v>
                </c:pt>
                <c:pt idx="998">
                  <c:v>0.15026270861228397</c:v>
                </c:pt>
                <c:pt idx="999">
                  <c:v>0.13952965799712083</c:v>
                </c:pt>
                <c:pt idx="1000">
                  <c:v>0.28348811399753943</c:v>
                </c:pt>
                <c:pt idx="1001">
                  <c:v>0.1206239635440173</c:v>
                </c:pt>
                <c:pt idx="1002">
                  <c:v>0.16083195139202305</c:v>
                </c:pt>
                <c:pt idx="1003">
                  <c:v>0.20099623015390727</c:v>
                </c:pt>
                <c:pt idx="1004">
                  <c:v>0.18747070998966742</c:v>
                </c:pt>
                <c:pt idx="1005">
                  <c:v>0.23506630968067627</c:v>
                </c:pt>
                <c:pt idx="1006">
                  <c:v>0.13661657786329973</c:v>
                </c:pt>
                <c:pt idx="1007">
                  <c:v>0.17387564455329055</c:v>
                </c:pt>
                <c:pt idx="1008">
                  <c:v>0.17745466836691243</c:v>
                </c:pt>
                <c:pt idx="1009">
                  <c:v>0.16683839949601456</c:v>
                </c:pt>
                <c:pt idx="1010">
                  <c:v>0.20854799937001819</c:v>
                </c:pt>
                <c:pt idx="1011">
                  <c:v>9.0815321837299956E-2</c:v>
                </c:pt>
                <c:pt idx="1012">
                  <c:v>0.15892681321527491</c:v>
                </c:pt>
                <c:pt idx="1013">
                  <c:v>0.17027872844493741</c:v>
                </c:pt>
                <c:pt idx="1014">
                  <c:v>0.15892681321527491</c:v>
                </c:pt>
                <c:pt idx="1015">
                  <c:v>0.25841054060865432</c:v>
                </c:pt>
                <c:pt idx="1016">
                  <c:v>0.10366601021779862</c:v>
                </c:pt>
                <c:pt idx="1017">
                  <c:v>0.2141647171818884</c:v>
                </c:pt>
                <c:pt idx="1018">
                  <c:v>0.13224475571429345</c:v>
                </c:pt>
                <c:pt idx="1019">
                  <c:v>0.10172673516484111</c:v>
                </c:pt>
                <c:pt idx="1020">
                  <c:v>9.1554061648356999E-2</c:v>
                </c:pt>
                <c:pt idx="1021">
                  <c:v>7.1208714615388774E-2</c:v>
                </c:pt>
                <c:pt idx="1022">
                  <c:v>0.10172673516484111</c:v>
                </c:pt>
                <c:pt idx="1023">
                  <c:v>9.5509943609735706E-2</c:v>
                </c:pt>
                <c:pt idx="1024">
                  <c:v>0.11938742951216963</c:v>
                </c:pt>
                <c:pt idx="1025">
                  <c:v>0.17908114426825444</c:v>
                </c:pt>
                <c:pt idx="1026">
                  <c:v>0.23762318201787974</c:v>
                </c:pt>
                <c:pt idx="1027">
                  <c:v>0.14822836936476122</c:v>
                </c:pt>
                <c:pt idx="1028">
                  <c:v>0.16170367567064858</c:v>
                </c:pt>
                <c:pt idx="1029">
                  <c:v>0.20795263560885635</c:v>
                </c:pt>
                <c:pt idx="1030">
                  <c:v>0.16339135654981571</c:v>
                </c:pt>
                <c:pt idx="1031">
                  <c:v>0.21493371325459462</c:v>
                </c:pt>
                <c:pt idx="1032">
                  <c:v>0.18186698813850316</c:v>
                </c:pt>
                <c:pt idx="1033">
                  <c:v>0.23146707581264037</c:v>
                </c:pt>
                <c:pt idx="1034">
                  <c:v>0.12575917539811357</c:v>
                </c:pt>
                <c:pt idx="1035">
                  <c:v>0.13747852065908944</c:v>
                </c:pt>
                <c:pt idx="1036">
                  <c:v>0.14070714434101619</c:v>
                </c:pt>
                <c:pt idx="1037">
                  <c:v>0.26352807781631782</c:v>
                </c:pt>
                <c:pt idx="1038">
                  <c:v>0.22114393316403175</c:v>
                </c:pt>
                <c:pt idx="1039">
                  <c:v>0.16251667061775091</c:v>
                </c:pt>
                <c:pt idx="1040">
                  <c:v>0.18790243701367035</c:v>
                </c:pt>
                <c:pt idx="1041">
                  <c:v>0.15640046644561159</c:v>
                </c:pt>
                <c:pt idx="1042">
                  <c:v>0.19550058305701448</c:v>
                </c:pt>
                <c:pt idx="1043">
                  <c:v>0.19550058305701448</c:v>
                </c:pt>
                <c:pt idx="1044">
                  <c:v>0.15640046644561159</c:v>
                </c:pt>
                <c:pt idx="1045">
                  <c:v>0.19410236045839357</c:v>
                </c:pt>
                <c:pt idx="1046">
                  <c:v>0.13725109532444568</c:v>
                </c:pt>
                <c:pt idx="1047">
                  <c:v>0.14868868660148282</c:v>
                </c:pt>
                <c:pt idx="1048">
                  <c:v>0.14868868660148282</c:v>
                </c:pt>
                <c:pt idx="1049">
                  <c:v>0.24438796290656531</c:v>
                </c:pt>
                <c:pt idx="1050">
                  <c:v>0.2088707532545806</c:v>
                </c:pt>
                <c:pt idx="1051">
                  <c:v>0.19395141373639627</c:v>
                </c:pt>
                <c:pt idx="1052">
                  <c:v>0.2032134071542408</c:v>
                </c:pt>
                <c:pt idx="1053">
                  <c:v>0.12293276558644931</c:v>
                </c:pt>
                <c:pt idx="1054">
                  <c:v>0.14489112999124751</c:v>
                </c:pt>
                <c:pt idx="1055">
                  <c:v>0.21518792234788323</c:v>
                </c:pt>
                <c:pt idx="1056">
                  <c:v>0.25366341187282326</c:v>
                </c:pt>
                <c:pt idx="1057">
                  <c:v>0.14424284427861839</c:v>
                </c:pt>
                <c:pt idx="1058">
                  <c:v>0.15626308130183658</c:v>
                </c:pt>
                <c:pt idx="1059">
                  <c:v>0.30052541722456794</c:v>
                </c:pt>
                <c:pt idx="1060">
                  <c:v>0.10164993127683272</c:v>
                </c:pt>
                <c:pt idx="1061">
                  <c:v>0.16348692801754766</c:v>
                </c:pt>
                <c:pt idx="1062">
                  <c:v>9.2413743059564943E-2</c:v>
                </c:pt>
                <c:pt idx="1063">
                  <c:v>9.2413743059564943E-2</c:v>
                </c:pt>
                <c:pt idx="1064">
                  <c:v>8.2145549386279951E-2</c:v>
                </c:pt>
                <c:pt idx="1065">
                  <c:v>0.15402290509927491</c:v>
                </c:pt>
                <c:pt idx="1066">
                  <c:v>0.13348651775270493</c:v>
                </c:pt>
                <c:pt idx="1067">
                  <c:v>9.2413743059564943E-2</c:v>
                </c:pt>
                <c:pt idx="1068">
                  <c:v>0.144188688900596</c:v>
                </c:pt>
                <c:pt idx="1069">
                  <c:v>0.13108062627326908</c:v>
                </c:pt>
                <c:pt idx="1070">
                  <c:v>0.144188688900596</c:v>
                </c:pt>
                <c:pt idx="1071">
                  <c:v>0.18762166728383015</c:v>
                </c:pt>
                <c:pt idx="1072">
                  <c:v>9.8221055889540471E-2</c:v>
                </c:pt>
                <c:pt idx="1073">
                  <c:v>0.14187485850711401</c:v>
                </c:pt>
                <c:pt idx="1074">
                  <c:v>9.8221055889540471E-2</c:v>
                </c:pt>
                <c:pt idx="1075">
                  <c:v>9.8221055889540471E-2</c:v>
                </c:pt>
                <c:pt idx="1076">
                  <c:v>0.16343317594375628</c:v>
                </c:pt>
                <c:pt idx="1077">
                  <c:v>0.23191793003784697</c:v>
                </c:pt>
                <c:pt idx="1078">
                  <c:v>0.25506429471652386</c:v>
                </c:pt>
                <c:pt idx="1079">
                  <c:v>0.1497941939164667</c:v>
                </c:pt>
                <c:pt idx="1080">
                  <c:v>0.10370367271140003</c:v>
                </c:pt>
                <c:pt idx="1081">
                  <c:v>0.1152263030126667</c:v>
                </c:pt>
                <c:pt idx="1082">
                  <c:v>0.10370367271140003</c:v>
                </c:pt>
                <c:pt idx="1083">
                  <c:v>0.18568119729540045</c:v>
                </c:pt>
                <c:pt idx="1084">
                  <c:v>0.1750619116618865</c:v>
                </c:pt>
                <c:pt idx="1085">
                  <c:v>0.16047341902339596</c:v>
                </c:pt>
                <c:pt idx="1086">
                  <c:v>0.18825021734355821</c:v>
                </c:pt>
                <c:pt idx="1087">
                  <c:v>0.1573153698331935</c:v>
                </c:pt>
                <c:pt idx="1088">
                  <c:v>0.18151773442291558</c:v>
                </c:pt>
                <c:pt idx="1089">
                  <c:v>0.13311300524347142</c:v>
                </c:pt>
                <c:pt idx="1090">
                  <c:v>0.14521418753833246</c:v>
                </c:pt>
                <c:pt idx="1091">
                  <c:v>0.1644930109166492</c:v>
                </c:pt>
                <c:pt idx="1092">
                  <c:v>0.12653308532049937</c:v>
                </c:pt>
                <c:pt idx="1093">
                  <c:v>0.183108123296714</c:v>
                </c:pt>
                <c:pt idx="1094">
                  <c:v>0.22304725530836189</c:v>
                </c:pt>
                <c:pt idx="1095">
                  <c:v>0.23897920211610202</c:v>
                </c:pt>
                <c:pt idx="1096">
                  <c:v>0.19005663504225886</c:v>
                </c:pt>
                <c:pt idx="1097">
                  <c:v>0.12321832407941993</c:v>
                </c:pt>
                <c:pt idx="1098">
                  <c:v>0.19853808091146835</c:v>
                </c:pt>
                <c:pt idx="1099">
                  <c:v>0.24831909136033145</c:v>
                </c:pt>
                <c:pt idx="1100">
                  <c:v>0.21982889316020593</c:v>
                </c:pt>
                <c:pt idx="1101">
                  <c:v>0.11399116743983076</c:v>
                </c:pt>
                <c:pt idx="1102">
                  <c:v>0.13471683424707273</c:v>
                </c:pt>
                <c:pt idx="1103">
                  <c:v>0.11399116743983076</c:v>
                </c:pt>
                <c:pt idx="1104">
                  <c:v>0.21990881641067794</c:v>
                </c:pt>
                <c:pt idx="1105">
                  <c:v>0.26172892582867613</c:v>
                </c:pt>
                <c:pt idx="1106">
                  <c:v>7.7017790679976134E-2</c:v>
                </c:pt>
                <c:pt idx="1107">
                  <c:v>0.174105694557145</c:v>
                </c:pt>
                <c:pt idx="1108">
                  <c:v>0.174105694557145</c:v>
                </c:pt>
                <c:pt idx="1109">
                  <c:v>0.13399748676927153</c:v>
                </c:pt>
                <c:pt idx="1110">
                  <c:v>0.17054225588816377</c:v>
                </c:pt>
                <c:pt idx="1111">
                  <c:v>0.1827238455944612</c:v>
                </c:pt>
                <c:pt idx="1112">
                  <c:v>0.14617907647556894</c:v>
                </c:pt>
                <c:pt idx="1113">
                  <c:v>0.14095669903488667</c:v>
                </c:pt>
                <c:pt idx="1114">
                  <c:v>0.12730229049249686</c:v>
                </c:pt>
                <c:pt idx="1115">
                  <c:v>0.1654929776402459</c:v>
                </c:pt>
                <c:pt idx="1116">
                  <c:v>8.9111603344747797E-2</c:v>
                </c:pt>
                <c:pt idx="1117">
                  <c:v>0.19095343573874526</c:v>
                </c:pt>
                <c:pt idx="1118">
                  <c:v>0.1837892997882386</c:v>
                </c:pt>
                <c:pt idx="1119">
                  <c:v>0.29459026978847352</c:v>
                </c:pt>
                <c:pt idx="1120">
                  <c:v>0.10604944824604039</c:v>
                </c:pt>
                <c:pt idx="1121">
                  <c:v>0.18558653443057069</c:v>
                </c:pt>
                <c:pt idx="1122">
                  <c:v>0.19884271546132573</c:v>
                </c:pt>
                <c:pt idx="1123">
                  <c:v>0.12385842357671556</c:v>
                </c:pt>
                <c:pt idx="1124">
                  <c:v>0.19949953002569917</c:v>
                </c:pt>
                <c:pt idx="1125">
                  <c:v>0.20610413105936909</c:v>
                </c:pt>
                <c:pt idx="1126">
                  <c:v>0.17666068376517349</c:v>
                </c:pt>
                <c:pt idx="1127">
                  <c:v>0.15178825745600605</c:v>
                </c:pt>
                <c:pt idx="1128">
                  <c:v>0.12843225981358711</c:v>
                </c:pt>
                <c:pt idx="1129">
                  <c:v>0.18121629915390558</c:v>
                </c:pt>
                <c:pt idx="1130">
                  <c:v>0.19012339997090005</c:v>
                </c:pt>
                <c:pt idx="1131">
                  <c:v>0.23961563254293392</c:v>
                </c:pt>
                <c:pt idx="1132">
                  <c:v>0.27654312723040009</c:v>
                </c:pt>
                <c:pt idx="1133">
                  <c:v>0.1663637515939804</c:v>
                </c:pt>
                <c:pt idx="1134">
                  <c:v>0.26010505411325202</c:v>
                </c:pt>
                <c:pt idx="1135">
                  <c:v>0.12138235858618426</c:v>
                </c:pt>
                <c:pt idx="1136">
                  <c:v>0.13553324170244366</c:v>
                </c:pt>
                <c:pt idx="1137">
                  <c:v>0.16114728468143646</c:v>
                </c:pt>
                <c:pt idx="1138">
                  <c:v>0.18821909903318057</c:v>
                </c:pt>
                <c:pt idx="1139">
                  <c:v>0.20390402395261228</c:v>
                </c:pt>
                <c:pt idx="1140">
                  <c:v>0.17745466836691243</c:v>
                </c:pt>
                <c:pt idx="1141">
                  <c:v>0.15216083912163245</c:v>
                </c:pt>
                <c:pt idx="1142">
                  <c:v>0.16599364267814448</c:v>
                </c:pt>
                <c:pt idx="1143">
                  <c:v>0.11996660735013007</c:v>
                </c:pt>
                <c:pt idx="1144">
                  <c:v>0.17328509950574345</c:v>
                </c:pt>
                <c:pt idx="1145">
                  <c:v>0.16648693839471307</c:v>
                </c:pt>
                <c:pt idx="1146">
                  <c:v>0.15368025082588899</c:v>
                </c:pt>
                <c:pt idx="1147">
                  <c:v>0.19210031353236123</c:v>
                </c:pt>
                <c:pt idx="1148">
                  <c:v>8.5830288872708035E-2</c:v>
                </c:pt>
                <c:pt idx="1149">
                  <c:v>0.18392204758437436</c:v>
                </c:pt>
                <c:pt idx="1150">
                  <c:v>0.15939910790645778</c:v>
                </c:pt>
                <c:pt idx="1151">
                  <c:v>0.15939910790645778</c:v>
                </c:pt>
                <c:pt idx="1152">
                  <c:v>0.14029023336731888</c:v>
                </c:pt>
                <c:pt idx="1153">
                  <c:v>0.1663637515939804</c:v>
                </c:pt>
                <c:pt idx="1154">
                  <c:v>0.13309100127518431</c:v>
                </c:pt>
                <c:pt idx="1155">
                  <c:v>0.11090916772932027</c:v>
                </c:pt>
                <c:pt idx="1156">
                  <c:v>0.1663637515939804</c:v>
                </c:pt>
                <c:pt idx="1157">
                  <c:v>9.4109549516590285E-2</c:v>
                </c:pt>
                <c:pt idx="1158">
                  <c:v>9.4109549516590285E-2</c:v>
                </c:pt>
                <c:pt idx="1159">
                  <c:v>0.15684924919431714</c:v>
                </c:pt>
                <c:pt idx="1160">
                  <c:v>0.17321748044769053</c:v>
                </c:pt>
                <c:pt idx="1161">
                  <c:v>0.18368303247678808</c:v>
                </c:pt>
                <c:pt idx="1162">
                  <c:v>0.20140865993647605</c:v>
                </c:pt>
                <c:pt idx="1163">
                  <c:v>0.29570496200575774</c:v>
                </c:pt>
                <c:pt idx="1164">
                  <c:v>0.15293519953801335</c:v>
                </c:pt>
                <c:pt idx="1165">
                  <c:v>0.15293519953801335</c:v>
                </c:pt>
                <c:pt idx="1166">
                  <c:v>0.18763727662402691</c:v>
                </c:pt>
                <c:pt idx="1167">
                  <c:v>0.14575102555229935</c:v>
                </c:pt>
                <c:pt idx="1168">
                  <c:v>0.14575102555229935</c:v>
                </c:pt>
                <c:pt idx="1169">
                  <c:v>0.19324038474923369</c:v>
                </c:pt>
                <c:pt idx="1170">
                  <c:v>0.1604308281135039</c:v>
                </c:pt>
                <c:pt idx="1171">
                  <c:v>0.34164504545238444</c:v>
                </c:pt>
                <c:pt idx="1172">
                  <c:v>0.24121555133440456</c:v>
                </c:pt>
                <c:pt idx="1173">
                  <c:v>0.11774062747285119</c:v>
                </c:pt>
                <c:pt idx="1174">
                  <c:v>0.12951469022013631</c:v>
                </c:pt>
                <c:pt idx="1175">
                  <c:v>0.12951469022013631</c:v>
                </c:pt>
                <c:pt idx="1176">
                  <c:v>0.21106071651152425</c:v>
                </c:pt>
                <c:pt idx="1177">
                  <c:v>0.12296452705593328</c:v>
                </c:pt>
                <c:pt idx="1178">
                  <c:v>0.12296452705593328</c:v>
                </c:pt>
                <c:pt idx="1179">
                  <c:v>0.10060734031849086</c:v>
                </c:pt>
                <c:pt idx="1180">
                  <c:v>0.1565003071620969</c:v>
                </c:pt>
                <c:pt idx="1181">
                  <c:v>0.23910989004827959</c:v>
                </c:pt>
                <c:pt idx="1182">
                  <c:v>0.23562631315320415</c:v>
                </c:pt>
                <c:pt idx="1183">
                  <c:v>0.31040731673164107</c:v>
                </c:pt>
                <c:pt idx="1184">
                  <c:v>0.15824349216198866</c:v>
                </c:pt>
                <c:pt idx="1185">
                  <c:v>9.4946095297193195E-2</c:v>
                </c:pt>
                <c:pt idx="1186">
                  <c:v>0.10549566144132577</c:v>
                </c:pt>
                <c:pt idx="1187">
                  <c:v>0.1371443598737235</c:v>
                </c:pt>
                <c:pt idx="1188">
                  <c:v>0.14769392601785608</c:v>
                </c:pt>
                <c:pt idx="1189">
                  <c:v>0.17894480534916218</c:v>
                </c:pt>
                <c:pt idx="1190">
                  <c:v>0.21681050424654272</c:v>
                </c:pt>
                <c:pt idx="1191">
                  <c:v>0.21681050424654272</c:v>
                </c:pt>
                <c:pt idx="1192">
                  <c:v>0.27244596551189987</c:v>
                </c:pt>
                <c:pt idx="1193">
                  <c:v>0.12575917539811357</c:v>
                </c:pt>
                <c:pt idx="1194">
                  <c:v>0.20959862566352264</c:v>
                </c:pt>
                <c:pt idx="1195">
                  <c:v>0.10868631365830889</c:v>
                </c:pt>
                <c:pt idx="1196">
                  <c:v>0.12844746159618323</c:v>
                </c:pt>
                <c:pt idx="1197">
                  <c:v>0.10868631365830889</c:v>
                </c:pt>
                <c:pt idx="1198">
                  <c:v>0.12844746159618323</c:v>
                </c:pt>
                <c:pt idx="1199">
                  <c:v>0.17517898197653597</c:v>
                </c:pt>
                <c:pt idx="1200">
                  <c:v>0.13036368037010007</c:v>
                </c:pt>
                <c:pt idx="1201">
                  <c:v>0.12958251277224828</c:v>
                </c:pt>
                <c:pt idx="1202">
                  <c:v>0.1943737691583724</c:v>
                </c:pt>
                <c:pt idx="1203">
                  <c:v>0.15433949927732654</c:v>
                </c:pt>
                <c:pt idx="1204">
                  <c:v>0.23150924891598984</c:v>
                </c:pt>
                <c:pt idx="1205">
                  <c:v>0.18520739913279186</c:v>
                </c:pt>
                <c:pt idx="1206">
                  <c:v>0.22833320221551087</c:v>
                </c:pt>
                <c:pt idx="1207">
                  <c:v>9.9357511173308891E-2</c:v>
                </c:pt>
                <c:pt idx="1208">
                  <c:v>0.11987705875550184</c:v>
                </c:pt>
                <c:pt idx="1209">
                  <c:v>0.13486169109993956</c:v>
                </c:pt>
                <c:pt idx="1210">
                  <c:v>0.16483095578881501</c:v>
                </c:pt>
                <c:pt idx="1211">
                  <c:v>0.19480022047769049</c:v>
                </c:pt>
                <c:pt idx="1212">
                  <c:v>0.20329986255366544</c:v>
                </c:pt>
                <c:pt idx="1213">
                  <c:v>0.11856688762724607</c:v>
                </c:pt>
                <c:pt idx="1214">
                  <c:v>0.14228026515269526</c:v>
                </c:pt>
                <c:pt idx="1215">
                  <c:v>0.21890767847735468</c:v>
                </c:pt>
                <c:pt idx="1216">
                  <c:v>0.18255814358394423</c:v>
                </c:pt>
                <c:pt idx="1217">
                  <c:v>0.12745557446192107</c:v>
                </c:pt>
                <c:pt idx="1218">
                  <c:v>6.7593525751538514E-2</c:v>
                </c:pt>
                <c:pt idx="1219">
                  <c:v>0.13518705150307703</c:v>
                </c:pt>
                <c:pt idx="1220">
                  <c:v>0.11265587625256418</c:v>
                </c:pt>
                <c:pt idx="1221">
                  <c:v>0.14645263912833345</c:v>
                </c:pt>
                <c:pt idx="1222">
                  <c:v>0.13518705150307703</c:v>
                </c:pt>
                <c:pt idx="1223">
                  <c:v>0.21118556758219548</c:v>
                </c:pt>
                <c:pt idx="1224">
                  <c:v>0.16257072572339265</c:v>
                </c:pt>
                <c:pt idx="1225">
                  <c:v>0.17611828620034203</c:v>
                </c:pt>
                <c:pt idx="1226">
                  <c:v>0.16257072572339265</c:v>
                </c:pt>
                <c:pt idx="1227">
                  <c:v>0.2032134071542408</c:v>
                </c:pt>
                <c:pt idx="1228">
                  <c:v>0.24118317123474403</c:v>
                </c:pt>
                <c:pt idx="1229">
                  <c:v>0.179179244053354</c:v>
                </c:pt>
                <c:pt idx="1230">
                  <c:v>0.18431971734071839</c:v>
                </c:pt>
                <c:pt idx="1231">
                  <c:v>0.1346080893073168</c:v>
                </c:pt>
                <c:pt idx="1232">
                  <c:v>0.1346080893073168</c:v>
                </c:pt>
                <c:pt idx="1233">
                  <c:v>0.10534749330438302</c:v>
                </c:pt>
                <c:pt idx="1234">
                  <c:v>0.10534749330438302</c:v>
                </c:pt>
                <c:pt idx="1235">
                  <c:v>0.2257446285093922</c:v>
                </c:pt>
                <c:pt idx="1236">
                  <c:v>9.1233605426606759E-2</c:v>
                </c:pt>
                <c:pt idx="1237">
                  <c:v>8.5133630738895599E-2</c:v>
                </c:pt>
                <c:pt idx="1238">
                  <c:v>9.5775334581257546E-2</c:v>
                </c:pt>
                <c:pt idx="1239">
                  <c:v>8.5133630738895599E-2</c:v>
                </c:pt>
                <c:pt idx="1240">
                  <c:v>0.12770044610834341</c:v>
                </c:pt>
                <c:pt idx="1241">
                  <c:v>0.11705874226598145</c:v>
                </c:pt>
                <c:pt idx="1242">
                  <c:v>0.32909283355294677</c:v>
                </c:pt>
                <c:pt idx="1243">
                  <c:v>0.23052037623883348</c:v>
                </c:pt>
                <c:pt idx="1244">
                  <c:v>0.13747852065908944</c:v>
                </c:pt>
                <c:pt idx="1245">
                  <c:v>9.9984378661155962E-2</c:v>
                </c:pt>
                <c:pt idx="1246">
                  <c:v>0.16247461532437843</c:v>
                </c:pt>
                <c:pt idx="1247">
                  <c:v>0.22390348592431442</c:v>
                </c:pt>
                <c:pt idx="1248">
                  <c:v>0.19757195312984746</c:v>
                </c:pt>
                <c:pt idx="1249">
                  <c:v>0.10976779615244604</c:v>
                </c:pt>
                <c:pt idx="1250">
                  <c:v>6.9852233915192935E-2</c:v>
                </c:pt>
                <c:pt idx="1251">
                  <c:v>9.9788905593132776E-2</c:v>
                </c:pt>
                <c:pt idx="1252">
                  <c:v>0.12972557727107259</c:v>
                </c:pt>
                <c:pt idx="1253">
                  <c:v>0.13970446783038587</c:v>
                </c:pt>
                <c:pt idx="1254">
                  <c:v>0.11974668671175932</c:v>
                </c:pt>
                <c:pt idx="1255">
                  <c:v>9.9788905593132776E-2</c:v>
                </c:pt>
                <c:pt idx="1256">
                  <c:v>0.20227926480103528</c:v>
                </c:pt>
                <c:pt idx="1257">
                  <c:v>0.23637505079016111</c:v>
                </c:pt>
                <c:pt idx="1258">
                  <c:v>0.14326491541460357</c:v>
                </c:pt>
                <c:pt idx="1259">
                  <c:v>0.16714240131703748</c:v>
                </c:pt>
                <c:pt idx="1260">
                  <c:v>0.1313261724633866</c:v>
                </c:pt>
                <c:pt idx="1261">
                  <c:v>0.1313261724633866</c:v>
                </c:pt>
                <c:pt idx="1262">
                  <c:v>0.14981374461510991</c:v>
                </c:pt>
                <c:pt idx="1263">
                  <c:v>0.15114371841932264</c:v>
                </c:pt>
                <c:pt idx="1264">
                  <c:v>0.18351287678257672</c:v>
                </c:pt>
                <c:pt idx="1265">
                  <c:v>0.14757489798561244</c:v>
                </c:pt>
                <c:pt idx="1266">
                  <c:v>0.13622298275594993</c:v>
                </c:pt>
                <c:pt idx="1267">
                  <c:v>0.17027872844493741</c:v>
                </c:pt>
                <c:pt idx="1268">
                  <c:v>0.19311404254236417</c:v>
                </c:pt>
                <c:pt idx="1269">
                  <c:v>0.25431299913840744</c:v>
                </c:pt>
                <c:pt idx="1270">
                  <c:v>0.17184815082386182</c:v>
                </c:pt>
                <c:pt idx="1271">
                  <c:v>0.16348692801754766</c:v>
                </c:pt>
                <c:pt idx="1272">
                  <c:v>0.17606284555735902</c:v>
                </c:pt>
                <c:pt idx="1273">
                  <c:v>0.31422089425156774</c:v>
                </c:pt>
                <c:pt idx="1274">
                  <c:v>0.24167245681372237</c:v>
                </c:pt>
                <c:pt idx="1275">
                  <c:v>0.13952965799712083</c:v>
                </c:pt>
                <c:pt idx="1276">
                  <c:v>0.15656891072323686</c:v>
                </c:pt>
                <c:pt idx="1277">
                  <c:v>0.29626567819691124</c:v>
                </c:pt>
                <c:pt idx="1278">
                  <c:v>0.20949147008586741</c:v>
                </c:pt>
                <c:pt idx="1279">
                  <c:v>0.15204530803380709</c:v>
                </c:pt>
                <c:pt idx="1280">
                  <c:v>0.11899427554822063</c:v>
                </c:pt>
                <c:pt idx="1281">
                  <c:v>0.1682833183250548</c:v>
                </c:pt>
                <c:pt idx="1282">
                  <c:v>0.1682833183250548</c:v>
                </c:pt>
                <c:pt idx="1283">
                  <c:v>0.10818213320896379</c:v>
                </c:pt>
                <c:pt idx="1284">
                  <c:v>0.32678271309963142</c:v>
                </c:pt>
                <c:pt idx="1285">
                  <c:v>0.34248697633588943</c:v>
                </c:pt>
                <c:pt idx="1286">
                  <c:v>0.17137028825060452</c:v>
                </c:pt>
                <c:pt idx="1287">
                  <c:v>0.13099122263007965</c:v>
                </c:pt>
                <c:pt idx="1288">
                  <c:v>0.10076247894621511</c:v>
                </c:pt>
                <c:pt idx="1289">
                  <c:v>0.11083872684083662</c:v>
                </c:pt>
                <c:pt idx="1290">
                  <c:v>0.11083872684083662</c:v>
                </c:pt>
                <c:pt idx="1291">
                  <c:v>0.10076247894621511</c:v>
                </c:pt>
                <c:pt idx="1292">
                  <c:v>0.14106747052470114</c:v>
                </c:pt>
                <c:pt idx="1293">
                  <c:v>0.13099122263007965</c:v>
                </c:pt>
                <c:pt idx="1294">
                  <c:v>0.1715638691555571</c:v>
                </c:pt>
                <c:pt idx="1295">
                  <c:v>0.1143759127703714</c:v>
                </c:pt>
                <c:pt idx="1296">
                  <c:v>8.0063138939259981E-2</c:v>
                </c:pt>
                <c:pt idx="1297">
                  <c:v>0.1143759127703714</c:v>
                </c:pt>
                <c:pt idx="1298">
                  <c:v>0.13725109532444568</c:v>
                </c:pt>
                <c:pt idx="1299">
                  <c:v>0.14868868660148282</c:v>
                </c:pt>
                <c:pt idx="1300">
                  <c:v>0.14868868660148282</c:v>
                </c:pt>
                <c:pt idx="1301">
                  <c:v>0.14315584427932976</c:v>
                </c:pt>
                <c:pt idx="1302">
                  <c:v>0.15183970238459926</c:v>
                </c:pt>
                <c:pt idx="1303">
                  <c:v>0.18979962798074906</c:v>
                </c:pt>
                <c:pt idx="1304">
                  <c:v>0.15183970238459926</c:v>
                </c:pt>
                <c:pt idx="1305">
                  <c:v>0.1391863938525493</c:v>
                </c:pt>
                <c:pt idx="1306">
                  <c:v>0.1391863938525493</c:v>
                </c:pt>
                <c:pt idx="1307">
                  <c:v>0.17714631944869913</c:v>
                </c:pt>
                <c:pt idx="1308">
                  <c:v>0.30276503540974914</c:v>
                </c:pt>
                <c:pt idx="1309">
                  <c:v>0.17745466836691243</c:v>
                </c:pt>
                <c:pt idx="1310">
                  <c:v>0.18896452412475331</c:v>
                </c:pt>
                <c:pt idx="1311">
                  <c:v>0.2047115678018161</c:v>
                </c:pt>
                <c:pt idx="1312">
                  <c:v>0.17508421680457267</c:v>
                </c:pt>
                <c:pt idx="1313">
                  <c:v>0.19108120653640676</c:v>
                </c:pt>
                <c:pt idx="1314">
                  <c:v>0.19840035069654888</c:v>
                </c:pt>
                <c:pt idx="1315">
                  <c:v>0.22247752958784153</c:v>
                </c:pt>
                <c:pt idx="1316">
                  <c:v>0.17181974382295301</c:v>
                </c:pt>
                <c:pt idx="1317">
                  <c:v>0.17233035339981562</c:v>
                </c:pt>
                <c:pt idx="1318">
                  <c:v>0.16941655212805454</c:v>
                </c:pt>
                <c:pt idx="1319">
                  <c:v>0.16941655212805454</c:v>
                </c:pt>
                <c:pt idx="1320">
                  <c:v>0.18151773442291558</c:v>
                </c:pt>
                <c:pt idx="1321">
                  <c:v>0.11905989136547523</c:v>
                </c:pt>
                <c:pt idx="1322">
                  <c:v>0.16235439731655715</c:v>
                </c:pt>
                <c:pt idx="1323">
                  <c:v>0.1298835178532457</c:v>
                </c:pt>
                <c:pt idx="1324">
                  <c:v>0.16235439731655715</c:v>
                </c:pt>
                <c:pt idx="1325">
                  <c:v>0.11905989136547523</c:v>
                </c:pt>
                <c:pt idx="1326">
                  <c:v>6.494175892662285E-2</c:v>
                </c:pt>
                <c:pt idx="1327">
                  <c:v>0.21526503356714377</c:v>
                </c:pt>
                <c:pt idx="1328">
                  <c:v>0.20216822976706247</c:v>
                </c:pt>
                <c:pt idx="1329">
                  <c:v>0.24589729469362709</c:v>
                </c:pt>
                <c:pt idx="1330">
                  <c:v>0.16339135654981571</c:v>
                </c:pt>
                <c:pt idx="1331">
                  <c:v>0.19365924979116858</c:v>
                </c:pt>
                <c:pt idx="1332">
                  <c:v>0.16599364267814448</c:v>
                </c:pt>
                <c:pt idx="1333">
                  <c:v>0.19365924979116858</c:v>
                </c:pt>
                <c:pt idx="1334">
                  <c:v>0.24974213505257487</c:v>
                </c:pt>
                <c:pt idx="1335">
                  <c:v>0.14003251954174653</c:v>
                </c:pt>
                <c:pt idx="1336">
                  <c:v>0.12730229049249686</c:v>
                </c:pt>
                <c:pt idx="1337">
                  <c:v>0.12730229049249686</c:v>
                </c:pt>
                <c:pt idx="1338">
                  <c:v>0.14003251954174653</c:v>
                </c:pt>
                <c:pt idx="1339">
                  <c:v>0.1654929776402459</c:v>
                </c:pt>
                <c:pt idx="1340">
                  <c:v>0.26894043894530573</c:v>
                </c:pt>
                <c:pt idx="1341">
                  <c:v>0.1537056588199166</c:v>
                </c:pt>
                <c:pt idx="1342">
                  <c:v>6.1036041098904661E-2</c:v>
                </c:pt>
                <c:pt idx="1343">
                  <c:v>0.11189940868132522</c:v>
                </c:pt>
                <c:pt idx="1344">
                  <c:v>9.1554061648356999E-2</c:v>
                </c:pt>
                <c:pt idx="1345">
                  <c:v>0.10172673516484111</c:v>
                </c:pt>
                <c:pt idx="1346">
                  <c:v>0.12207208219780932</c:v>
                </c:pt>
                <c:pt idx="1347">
                  <c:v>0.15091101047773631</c:v>
                </c:pt>
                <c:pt idx="1348">
                  <c:v>0.2262112041952557</c:v>
                </c:pt>
                <c:pt idx="1349">
                  <c:v>0.17328509950574345</c:v>
                </c:pt>
                <c:pt idx="1350">
                  <c:v>0.1332962303890334</c:v>
                </c:pt>
                <c:pt idx="1351">
                  <c:v>0.17328509950574345</c:v>
                </c:pt>
                <c:pt idx="1352">
                  <c:v>0.15995547646684011</c:v>
                </c:pt>
                <c:pt idx="1353">
                  <c:v>0.14662585342793674</c:v>
                </c:pt>
                <c:pt idx="1354">
                  <c:v>0.1491933951818433</c:v>
                </c:pt>
                <c:pt idx="1355">
                  <c:v>0.1827238455944612</c:v>
                </c:pt>
                <c:pt idx="1356">
                  <c:v>0.19626312120726316</c:v>
                </c:pt>
                <c:pt idx="1357">
                  <c:v>0.15293519953801335</c:v>
                </c:pt>
                <c:pt idx="1358">
                  <c:v>0.16683839949601456</c:v>
                </c:pt>
                <c:pt idx="1359">
                  <c:v>0.19464479941201698</c:v>
                </c:pt>
                <c:pt idx="1360">
                  <c:v>0.33731706486523494</c:v>
                </c:pt>
                <c:pt idx="1361">
                  <c:v>0.2474487125740942</c:v>
                </c:pt>
                <c:pt idx="1362">
                  <c:v>0.35197594597032583</c:v>
                </c:pt>
                <c:pt idx="1363">
                  <c:v>0.18520739913279186</c:v>
                </c:pt>
                <c:pt idx="1364">
                  <c:v>7.6394154580753687E-2</c:v>
                </c:pt>
                <c:pt idx="1365">
                  <c:v>8.7307605235147079E-2</c:v>
                </c:pt>
                <c:pt idx="1366">
                  <c:v>0.16648693839471307</c:v>
                </c:pt>
                <c:pt idx="1367">
                  <c:v>0.24121555133440456</c:v>
                </c:pt>
                <c:pt idx="1368">
                  <c:v>0.1433875212696612</c:v>
                </c:pt>
                <c:pt idx="1369">
                  <c:v>0.1433875212696612</c:v>
                </c:pt>
                <c:pt idx="1370">
                  <c:v>0.18763727662402691</c:v>
                </c:pt>
                <c:pt idx="1371">
                  <c:v>0.104463416734287</c:v>
                </c:pt>
                <c:pt idx="1372">
                  <c:v>0.174105694557145</c:v>
                </c:pt>
                <c:pt idx="1373">
                  <c:v>0.11607046303809666</c:v>
                </c:pt>
                <c:pt idx="1374">
                  <c:v>0.20306923302672381</c:v>
                </c:pt>
                <c:pt idx="1375">
                  <c:v>0.15497074730763596</c:v>
                </c:pt>
                <c:pt idx="1376">
                  <c:v>0.21737262731661777</c:v>
                </c:pt>
                <c:pt idx="1377">
                  <c:v>0.11178593368721207</c:v>
                </c:pt>
                <c:pt idx="1378">
                  <c:v>0.20959862566352264</c:v>
                </c:pt>
                <c:pt idx="1379">
                  <c:v>0.18392204758437436</c:v>
                </c:pt>
                <c:pt idx="1380">
                  <c:v>0.22390348592431442</c:v>
                </c:pt>
                <c:pt idx="1381">
                  <c:v>0.30242950438639238</c:v>
                </c:pt>
                <c:pt idx="1382">
                  <c:v>0.14521418753833248</c:v>
                </c:pt>
                <c:pt idx="1383">
                  <c:v>0.11295013040613493</c:v>
                </c:pt>
                <c:pt idx="1384">
                  <c:v>0.12321832407941993</c:v>
                </c:pt>
                <c:pt idx="1385">
                  <c:v>0.12321832407941993</c:v>
                </c:pt>
                <c:pt idx="1386">
                  <c:v>0.10268193673284993</c:v>
                </c:pt>
                <c:pt idx="1387">
                  <c:v>0.24711313520987124</c:v>
                </c:pt>
                <c:pt idx="1388">
                  <c:v>0.14639263258136265</c:v>
                </c:pt>
                <c:pt idx="1389">
                  <c:v>0.14170961548277136</c:v>
                </c:pt>
                <c:pt idx="1390">
                  <c:v>0.18035769243261809</c:v>
                </c:pt>
                <c:pt idx="1391">
                  <c:v>0.15459230779938693</c:v>
                </c:pt>
                <c:pt idx="1392">
                  <c:v>9.0297851403756874E-2</c:v>
                </c:pt>
                <c:pt idx="1393">
                  <c:v>0.11434176560950576</c:v>
                </c:pt>
                <c:pt idx="1394">
                  <c:v>0.14822836936476122</c:v>
                </c:pt>
                <c:pt idx="1395">
                  <c:v>0.14822836936476122</c:v>
                </c:pt>
                <c:pt idx="1396">
                  <c:v>0.1320304983085305</c:v>
                </c:pt>
                <c:pt idx="1397">
                  <c:v>0.14303303983424137</c:v>
                </c:pt>
                <c:pt idx="1398">
                  <c:v>0.17659435724368228</c:v>
                </c:pt>
                <c:pt idx="1399">
                  <c:v>0.24800043837068611</c:v>
                </c:pt>
                <c:pt idx="1400">
                  <c:v>0.128599380586709</c:v>
                </c:pt>
                <c:pt idx="1401">
                  <c:v>0.11690852780609909</c:v>
                </c:pt>
                <c:pt idx="1402">
                  <c:v>0.1519810861479288</c:v>
                </c:pt>
                <c:pt idx="1403">
                  <c:v>0.14588492638490541</c:v>
                </c:pt>
                <c:pt idx="1404">
                  <c:v>0.18965040430037705</c:v>
                </c:pt>
                <c:pt idx="1405">
                  <c:v>0.21018932719004743</c:v>
                </c:pt>
                <c:pt idx="1406">
                  <c:v>0.1662580902612549</c:v>
                </c:pt>
                <c:pt idx="1407">
                  <c:v>0.1662580902612549</c:v>
                </c:pt>
                <c:pt idx="1408">
                  <c:v>0.11106749638627192</c:v>
                </c:pt>
                <c:pt idx="1409">
                  <c:v>0.14808999518169591</c:v>
                </c:pt>
                <c:pt idx="1410">
                  <c:v>0.1604308281135039</c:v>
                </c:pt>
                <c:pt idx="1411">
                  <c:v>0.1604308281135039</c:v>
                </c:pt>
                <c:pt idx="1412">
                  <c:v>0.2684172080237433</c:v>
                </c:pt>
                <c:pt idx="1413">
                  <c:v>0.17894480534916218</c:v>
                </c:pt>
                <c:pt idx="1414">
                  <c:v>0.16105032481424597</c:v>
                </c:pt>
                <c:pt idx="1415">
                  <c:v>0.16493161230800846</c:v>
                </c:pt>
                <c:pt idx="1416">
                  <c:v>0.27488602051334743</c:v>
                </c:pt>
                <c:pt idx="1417">
                  <c:v>0.27347601064330268</c:v>
                </c:pt>
                <c:pt idx="1418">
                  <c:v>0.16114728468143646</c:v>
                </c:pt>
                <c:pt idx="1419">
                  <c:v>0.18345967076342978</c:v>
                </c:pt>
                <c:pt idx="1420">
                  <c:v>0.19051837407217848</c:v>
                </c:pt>
                <c:pt idx="1421">
                  <c:v>0.12435400084345175</c:v>
                </c:pt>
                <c:pt idx="1422">
                  <c:v>7.2539833825346844E-2</c:v>
                </c:pt>
                <c:pt idx="1423">
                  <c:v>0.13471683424707273</c:v>
                </c:pt>
                <c:pt idx="1424">
                  <c:v>0.11399116743983076</c:v>
                </c:pt>
                <c:pt idx="1425">
                  <c:v>6.2177000421725873E-2</c:v>
                </c:pt>
                <c:pt idx="1426">
                  <c:v>0.16696708320160664</c:v>
                </c:pt>
                <c:pt idx="1427">
                  <c:v>0.21250356043840846</c:v>
                </c:pt>
                <c:pt idx="1428">
                  <c:v>8.8727334183456213E-2</c:v>
                </c:pt>
                <c:pt idx="1429">
                  <c:v>0.13309100127518431</c:v>
                </c:pt>
                <c:pt idx="1430">
                  <c:v>0.11090916772932027</c:v>
                </c:pt>
                <c:pt idx="1431">
                  <c:v>0.13309100127518431</c:v>
                </c:pt>
                <c:pt idx="1432">
                  <c:v>0.15527283482104837</c:v>
                </c:pt>
                <c:pt idx="1433">
                  <c:v>0.19410236045839357</c:v>
                </c:pt>
                <c:pt idx="1434">
                  <c:v>0.30872959752205381</c:v>
                </c:pt>
                <c:pt idx="1435">
                  <c:v>0.21646350987875168</c:v>
                </c:pt>
                <c:pt idx="1436">
                  <c:v>0.11774062747285119</c:v>
                </c:pt>
                <c:pt idx="1437">
                  <c:v>0.16483687846199166</c:v>
                </c:pt>
                <c:pt idx="1438">
                  <c:v>0.14128875296742144</c:v>
                </c:pt>
                <c:pt idx="1439">
                  <c:v>0.15402290509927491</c:v>
                </c:pt>
                <c:pt idx="1440">
                  <c:v>9.9357511173308891E-2</c:v>
                </c:pt>
                <c:pt idx="1441">
                  <c:v>0.14903626675996334</c:v>
                </c:pt>
                <c:pt idx="1442">
                  <c:v>0.13195653578056582</c:v>
                </c:pt>
                <c:pt idx="1443">
                  <c:v>0.2073602705123177</c:v>
                </c:pt>
                <c:pt idx="1444">
                  <c:v>0.14981374461510991</c:v>
                </c:pt>
                <c:pt idx="1445">
                  <c:v>0.30083062143484868</c:v>
                </c:pt>
                <c:pt idx="1446">
                  <c:v>0.22485199408496748</c:v>
                </c:pt>
                <c:pt idx="1447">
                  <c:v>0.13249551282388011</c:v>
                </c:pt>
                <c:pt idx="1448">
                  <c:v>0.22864510669866656</c:v>
                </c:pt>
                <c:pt idx="1449">
                  <c:v>0.15243007113244439</c:v>
                </c:pt>
                <c:pt idx="1450">
                  <c:v>0.1298835178532457</c:v>
                </c:pt>
                <c:pt idx="1451">
                  <c:v>0.34055745688987482</c:v>
                </c:pt>
                <c:pt idx="1452">
                  <c:v>0.26406099661706101</c:v>
                </c:pt>
                <c:pt idx="1453">
                  <c:v>0.14106747052470114</c:v>
                </c:pt>
                <c:pt idx="1454">
                  <c:v>0.25355947748468316</c:v>
                </c:pt>
                <c:pt idx="1455">
                  <c:v>0.10336421624346173</c:v>
                </c:pt>
                <c:pt idx="1456">
                  <c:v>0.17798202367027324</c:v>
                </c:pt>
                <c:pt idx="1457">
                  <c:v>0.19167294856798656</c:v>
                </c:pt>
                <c:pt idx="1458">
                  <c:v>0.1642910987725599</c:v>
                </c:pt>
                <c:pt idx="1459">
                  <c:v>0.15729675152792288</c:v>
                </c:pt>
                <c:pt idx="1460">
                  <c:v>0.11797256364594216</c:v>
                </c:pt>
                <c:pt idx="1461">
                  <c:v>0.12498047332644495</c:v>
                </c:pt>
                <c:pt idx="1462">
                  <c:v>0.13747852065908944</c:v>
                </c:pt>
                <c:pt idx="1463">
                  <c:v>0.14997656799173395</c:v>
                </c:pt>
                <c:pt idx="1464">
                  <c:v>0.14997656799173395</c:v>
                </c:pt>
                <c:pt idx="1465">
                  <c:v>0.18747070998966742</c:v>
                </c:pt>
                <c:pt idx="1466">
                  <c:v>0.14997656799173395</c:v>
                </c:pt>
                <c:pt idx="1467">
                  <c:v>0.18747070998966742</c:v>
                </c:pt>
                <c:pt idx="1468">
                  <c:v>0.15413695391541987</c:v>
                </c:pt>
                <c:pt idx="1469">
                  <c:v>6.7071560212327241E-2</c:v>
                </c:pt>
                <c:pt idx="1470">
                  <c:v>0.13414312042465448</c:v>
                </c:pt>
                <c:pt idx="1471">
                  <c:v>0.1565003071620969</c:v>
                </c:pt>
                <c:pt idx="1472">
                  <c:v>0.1676789005308181</c:v>
                </c:pt>
                <c:pt idx="1473">
                  <c:v>7.8250153581048448E-2</c:v>
                </c:pt>
                <c:pt idx="1474">
                  <c:v>0.12547939935545371</c:v>
                </c:pt>
                <c:pt idx="1475">
                  <c:v>7.3196316290681324E-2</c:v>
                </c:pt>
                <c:pt idx="1476">
                  <c:v>0.13593601596840818</c:v>
                </c:pt>
                <c:pt idx="1477">
                  <c:v>0.15684924919431714</c:v>
                </c:pt>
                <c:pt idx="1478">
                  <c:v>0.11502278274249923</c:v>
                </c:pt>
                <c:pt idx="1479">
                  <c:v>0.15684924919431714</c:v>
                </c:pt>
                <c:pt idx="1480">
                  <c:v>0.13593601596840818</c:v>
                </c:pt>
                <c:pt idx="1481">
                  <c:v>0.18863876309717037</c:v>
                </c:pt>
                <c:pt idx="1482">
                  <c:v>0.1330396445295812</c:v>
                </c:pt>
                <c:pt idx="1483">
                  <c:v>0.27885283478506429</c:v>
                </c:pt>
                <c:pt idx="1484">
                  <c:v>0.19503061703423905</c:v>
                </c:pt>
                <c:pt idx="1485">
                  <c:v>0.25442813715457063</c:v>
                </c:pt>
                <c:pt idx="1486">
                  <c:v>0.2063171733218</c:v>
                </c:pt>
                <c:pt idx="1487">
                  <c:v>0.30506502141588016</c:v>
                </c:pt>
                <c:pt idx="1488">
                  <c:v>0.25301215685249495</c:v>
                </c:pt>
                <c:pt idx="1489">
                  <c:v>0.15138251770487457</c:v>
                </c:pt>
                <c:pt idx="1490">
                  <c:v>0.23506630968067627</c:v>
                </c:pt>
                <c:pt idx="1491">
                  <c:v>0.15818795838517341</c:v>
                </c:pt>
                <c:pt idx="1492">
                  <c:v>0.18455261811603563</c:v>
                </c:pt>
                <c:pt idx="1493">
                  <c:v>0.18455261811603563</c:v>
                </c:pt>
                <c:pt idx="1494">
                  <c:v>0.24276471717236853</c:v>
                </c:pt>
                <c:pt idx="1495">
                  <c:v>0.16714240131703748</c:v>
                </c:pt>
                <c:pt idx="1496">
                  <c:v>0.3696074312474853</c:v>
                </c:pt>
                <c:pt idx="1497">
                  <c:v>0.1641484230194013</c:v>
                </c:pt>
                <c:pt idx="1498">
                  <c:v>0.13518705150307703</c:v>
                </c:pt>
                <c:pt idx="1499">
                  <c:v>0.15771822675358985</c:v>
                </c:pt>
                <c:pt idx="1500">
                  <c:v>0.14645263912833345</c:v>
                </c:pt>
                <c:pt idx="1501">
                  <c:v>9.0124701002051347E-2</c:v>
                </c:pt>
                <c:pt idx="1502">
                  <c:v>0.18694923273476868</c:v>
                </c:pt>
                <c:pt idx="1503">
                  <c:v>0.16411273470002763</c:v>
                </c:pt>
                <c:pt idx="1504">
                  <c:v>0.16411273470002763</c:v>
                </c:pt>
                <c:pt idx="1505">
                  <c:v>0.10549566144132577</c:v>
                </c:pt>
                <c:pt idx="1506">
                  <c:v>0.15824349216198866</c:v>
                </c:pt>
                <c:pt idx="1507">
                  <c:v>0.11604522758545835</c:v>
                </c:pt>
                <c:pt idx="1508">
                  <c:v>0.10549566144132577</c:v>
                </c:pt>
                <c:pt idx="1509">
                  <c:v>6.3297396864795463E-2</c:v>
                </c:pt>
                <c:pt idx="1510">
                  <c:v>0.30644437293245919</c:v>
                </c:pt>
                <c:pt idx="1511">
                  <c:v>0.2140780892657049</c:v>
                </c:pt>
                <c:pt idx="1512">
                  <c:v>0.13917236508732167</c:v>
                </c:pt>
                <c:pt idx="1513">
                  <c:v>0.17962003006763899</c:v>
                </c:pt>
                <c:pt idx="1514">
                  <c:v>0.17982644623465652</c:v>
                </c:pt>
                <c:pt idx="1515">
                  <c:v>0.20749205334768062</c:v>
                </c:pt>
                <c:pt idx="1516">
                  <c:v>0.17982644623465652</c:v>
                </c:pt>
                <c:pt idx="1517">
                  <c:v>0.15216083912163245</c:v>
                </c:pt>
                <c:pt idx="1518">
                  <c:v>0.18747070998966744</c:v>
                </c:pt>
                <c:pt idx="1519">
                  <c:v>0.15907417236906057</c:v>
                </c:pt>
                <c:pt idx="1520">
                  <c:v>0.15907417236906057</c:v>
                </c:pt>
                <c:pt idx="1521">
                  <c:v>0.24433602624400744</c:v>
                </c:pt>
                <c:pt idx="1522">
                  <c:v>0.17981558813325277</c:v>
                </c:pt>
                <c:pt idx="1523">
                  <c:v>0.24363179412594826</c:v>
                </c:pt>
                <c:pt idx="1524">
                  <c:v>0.19210031353236123</c:v>
                </c:pt>
                <c:pt idx="1525">
                  <c:v>0.16655728994587518</c:v>
                </c:pt>
                <c:pt idx="1526">
                  <c:v>0.135993457769395</c:v>
                </c:pt>
                <c:pt idx="1527">
                  <c:v>0.18699100443291813</c:v>
                </c:pt>
                <c:pt idx="1528">
                  <c:v>8.4141659162527402E-2</c:v>
                </c:pt>
                <c:pt idx="1529">
                  <c:v>0.14424284427861839</c:v>
                </c:pt>
                <c:pt idx="1530">
                  <c:v>7.2121422139309194E-2</c:v>
                </c:pt>
                <c:pt idx="1531">
                  <c:v>0.10818213320896379</c:v>
                </c:pt>
                <c:pt idx="1532">
                  <c:v>0.1682833183250548</c:v>
                </c:pt>
                <c:pt idx="1533">
                  <c:v>0.180303555348273</c:v>
                </c:pt>
                <c:pt idx="1534">
                  <c:v>0.33198728535628896</c:v>
                </c:pt>
                <c:pt idx="1535">
                  <c:v>0.11563226893148945</c:v>
                </c:pt>
                <c:pt idx="1536">
                  <c:v>0.14454033616436182</c:v>
                </c:pt>
                <c:pt idx="1537">
                  <c:v>0.15899436978079801</c:v>
                </c:pt>
                <c:pt idx="1538">
                  <c:v>0.20235647063010653</c:v>
                </c:pt>
                <c:pt idx="1539">
                  <c:v>0.25560722123287472</c:v>
                </c:pt>
                <c:pt idx="1540">
                  <c:v>0.22475645467377744</c:v>
                </c:pt>
                <c:pt idx="1541">
                  <c:v>0.22475645467377744</c:v>
                </c:pt>
                <c:pt idx="1542">
                  <c:v>0.1112255996640097</c:v>
                </c:pt>
                <c:pt idx="1543">
                  <c:v>0.18074159945401577</c:v>
                </c:pt>
                <c:pt idx="1544">
                  <c:v>0.14757489798561244</c:v>
                </c:pt>
                <c:pt idx="1545">
                  <c:v>0.11351915229662494</c:v>
                </c:pt>
                <c:pt idx="1546">
                  <c:v>0.13622298275594993</c:v>
                </c:pt>
                <c:pt idx="1547">
                  <c:v>0.15892681321527491</c:v>
                </c:pt>
                <c:pt idx="1548">
                  <c:v>0.11351915229662494</c:v>
                </c:pt>
                <c:pt idx="1549">
                  <c:v>0.10216723706696246</c:v>
                </c:pt>
                <c:pt idx="1550">
                  <c:v>0.13622298275594993</c:v>
                </c:pt>
                <c:pt idx="1551">
                  <c:v>0.11351915229662494</c:v>
                </c:pt>
                <c:pt idx="1552">
                  <c:v>0.27126449591062085</c:v>
                </c:pt>
                <c:pt idx="1553">
                  <c:v>0.1540862759742456</c:v>
                </c:pt>
                <c:pt idx="1554">
                  <c:v>0.24586553117289861</c:v>
                </c:pt>
                <c:pt idx="1555">
                  <c:v>0.1332962303890334</c:v>
                </c:pt>
                <c:pt idx="1556">
                  <c:v>0.18059570280751375</c:v>
                </c:pt>
                <c:pt idx="1557">
                  <c:v>6.3850223054171706E-2</c:v>
                </c:pt>
                <c:pt idx="1558">
                  <c:v>7.4491926896533653E-2</c:v>
                </c:pt>
                <c:pt idx="1559">
                  <c:v>0.12770044610834341</c:v>
                </c:pt>
                <c:pt idx="1560">
                  <c:v>0.11705874226598145</c:v>
                </c:pt>
                <c:pt idx="1561">
                  <c:v>0.11705874226598145</c:v>
                </c:pt>
                <c:pt idx="1562">
                  <c:v>0.19910766256813381</c:v>
                </c:pt>
                <c:pt idx="1563">
                  <c:v>0.1980358883092134</c:v>
                </c:pt>
                <c:pt idx="1564">
                  <c:v>0.15276274859099623</c:v>
                </c:pt>
                <c:pt idx="1565">
                  <c:v>0.20329986255366544</c:v>
                </c:pt>
                <c:pt idx="1566">
                  <c:v>0.10164993127683272</c:v>
                </c:pt>
                <c:pt idx="1567">
                  <c:v>0.27022963379840093</c:v>
                </c:pt>
                <c:pt idx="1568">
                  <c:v>0.19069251784911845</c:v>
                </c:pt>
                <c:pt idx="1569">
                  <c:v>0.38704870627729504</c:v>
                </c:pt>
                <c:pt idx="1570">
                  <c:v>0.24688784548337467</c:v>
                </c:pt>
                <c:pt idx="1571">
                  <c:v>0.12575917539811357</c:v>
                </c:pt>
                <c:pt idx="1572">
                  <c:v>0.1537056588199166</c:v>
                </c:pt>
                <c:pt idx="1573">
                  <c:v>0.10891064065374935</c:v>
                </c:pt>
                <c:pt idx="1574">
                  <c:v>9.6809458358888309E-2</c:v>
                </c:pt>
                <c:pt idx="1575">
                  <c:v>8.8925165720434546E-2</c:v>
                </c:pt>
                <c:pt idx="1576">
                  <c:v>8.8925165720434546E-2</c:v>
                </c:pt>
                <c:pt idx="1577">
                  <c:v>0.10868631365830889</c:v>
                </c:pt>
                <c:pt idx="1578">
                  <c:v>0.11856688762724607</c:v>
                </c:pt>
                <c:pt idx="1579">
                  <c:v>0.11856688762724607</c:v>
                </c:pt>
                <c:pt idx="1580">
                  <c:v>8.8925165720434546E-2</c:v>
                </c:pt>
                <c:pt idx="1581">
                  <c:v>9.8805739689371716E-2</c:v>
                </c:pt>
                <c:pt idx="1582">
                  <c:v>0.14820860953405757</c:v>
                </c:pt>
                <c:pt idx="1583">
                  <c:v>0.14742928877602116</c:v>
                </c:pt>
                <c:pt idx="1584">
                  <c:v>0.13725109532444568</c:v>
                </c:pt>
                <c:pt idx="1585">
                  <c:v>9.1500730216297121E-2</c:v>
                </c:pt>
                <c:pt idx="1586">
                  <c:v>0.16012627787851996</c:v>
                </c:pt>
                <c:pt idx="1587">
                  <c:v>0.20391359938401779</c:v>
                </c:pt>
                <c:pt idx="1588">
                  <c:v>0.22531175250512836</c:v>
                </c:pt>
                <c:pt idx="1589">
                  <c:v>0.219588948872044</c:v>
                </c:pt>
                <c:pt idx="1590">
                  <c:v>0.1408735632570649</c:v>
                </c:pt>
                <c:pt idx="1591">
                  <c:v>0.1408735632570649</c:v>
                </c:pt>
                <c:pt idx="1592">
                  <c:v>0.19210031353236123</c:v>
                </c:pt>
                <c:pt idx="1593">
                  <c:v>0.15204530803380709</c:v>
                </c:pt>
                <c:pt idx="1594">
                  <c:v>0.19732473469280784</c:v>
                </c:pt>
                <c:pt idx="1595">
                  <c:v>0.1287966073819577</c:v>
                </c:pt>
                <c:pt idx="1596">
                  <c:v>0.15026270861228397</c:v>
                </c:pt>
                <c:pt idx="1597">
                  <c:v>0.1287966073819577</c:v>
                </c:pt>
                <c:pt idx="1598">
                  <c:v>0.1298835178532457</c:v>
                </c:pt>
                <c:pt idx="1599">
                  <c:v>0.22327036605288286</c:v>
                </c:pt>
                <c:pt idx="1600">
                  <c:v>0.22395580186083375</c:v>
                </c:pt>
                <c:pt idx="1601">
                  <c:v>0.1827238455944612</c:v>
                </c:pt>
                <c:pt idx="1602">
                  <c:v>0.15836066618186637</c:v>
                </c:pt>
                <c:pt idx="1603">
                  <c:v>0.18165214224171961</c:v>
                </c:pt>
                <c:pt idx="1604">
                  <c:v>0.16170367567064858</c:v>
                </c:pt>
                <c:pt idx="1605">
                  <c:v>0.13475306305887383</c:v>
                </c:pt>
                <c:pt idx="1606">
                  <c:v>0.13189733589612357</c:v>
                </c:pt>
                <c:pt idx="1607">
                  <c:v>0.21982889316020593</c:v>
                </c:pt>
                <c:pt idx="1608">
                  <c:v>0.33838044817939855</c:v>
                </c:pt>
                <c:pt idx="1609">
                  <c:v>0.3117755582953714</c:v>
                </c:pt>
                <c:pt idx="1610">
                  <c:v>0.15747043677062778</c:v>
                </c:pt>
                <c:pt idx="1611">
                  <c:v>0.23415084172875994</c:v>
                </c:pt>
                <c:pt idx="1612">
                  <c:v>0.19108120653640676</c:v>
                </c:pt>
                <c:pt idx="1613">
                  <c:v>0.19815909247217769</c:v>
                </c:pt>
                <c:pt idx="1614">
                  <c:v>0.12701054129775907</c:v>
                </c:pt>
                <c:pt idx="1615">
                  <c:v>0.12882692316615579</c:v>
                </c:pt>
                <c:pt idx="1616">
                  <c:v>0.12882692316615579</c:v>
                </c:pt>
                <c:pt idx="1617">
                  <c:v>0.11594423084954021</c:v>
                </c:pt>
                <c:pt idx="1618">
                  <c:v>0.13827156361520004</c:v>
                </c:pt>
                <c:pt idx="1619">
                  <c:v>0.10370367271140003</c:v>
                </c:pt>
                <c:pt idx="1620">
                  <c:v>0.13970446783038587</c:v>
                </c:pt>
                <c:pt idx="1621">
                  <c:v>0.10976779615244604</c:v>
                </c:pt>
                <c:pt idx="1622">
                  <c:v>0.13970446783038587</c:v>
                </c:pt>
                <c:pt idx="1623">
                  <c:v>0.14968335838969915</c:v>
                </c:pt>
                <c:pt idx="1624">
                  <c:v>0.12972557727107259</c:v>
                </c:pt>
                <c:pt idx="1625">
                  <c:v>0.20393274889801821</c:v>
                </c:pt>
                <c:pt idx="1626">
                  <c:v>0.2187381451243898</c:v>
                </c:pt>
                <c:pt idx="1627">
                  <c:v>0.32322618088769739</c:v>
                </c:pt>
                <c:pt idx="1628">
                  <c:v>0.23713377525449214</c:v>
                </c:pt>
                <c:pt idx="1629">
                  <c:v>0.23713377525449214</c:v>
                </c:pt>
                <c:pt idx="1630">
                  <c:v>0.14902316524644324</c:v>
                </c:pt>
                <c:pt idx="1631">
                  <c:v>0.2032134071542408</c:v>
                </c:pt>
                <c:pt idx="1632">
                  <c:v>0.11035322855062461</c:v>
                </c:pt>
                <c:pt idx="1633">
                  <c:v>0.15939910790645778</c:v>
                </c:pt>
                <c:pt idx="1634">
                  <c:v>0.1348761682285412</c:v>
                </c:pt>
                <c:pt idx="1635">
                  <c:v>0.18392204758437436</c:v>
                </c:pt>
                <c:pt idx="1636">
                  <c:v>0.17990786110665791</c:v>
                </c:pt>
                <c:pt idx="1637">
                  <c:v>0.15306919373065675</c:v>
                </c:pt>
                <c:pt idx="1638">
                  <c:v>0.14070714434101619</c:v>
                </c:pt>
                <c:pt idx="1639">
                  <c:v>0.14070714434101619</c:v>
                </c:pt>
                <c:pt idx="1640">
                  <c:v>0.12763162344308679</c:v>
                </c:pt>
                <c:pt idx="1641">
                  <c:v>0.19853808091146835</c:v>
                </c:pt>
                <c:pt idx="1642">
                  <c:v>0.16493161230800846</c:v>
                </c:pt>
                <c:pt idx="1643">
                  <c:v>0.12177581945140646</c:v>
                </c:pt>
                <c:pt idx="1644">
                  <c:v>0.13309100127518431</c:v>
                </c:pt>
                <c:pt idx="1645">
                  <c:v>8.124932412666766E-2</c:v>
                </c:pt>
                <c:pt idx="1646">
                  <c:v>0.13928455564571599</c:v>
                </c:pt>
                <c:pt idx="1647">
                  <c:v>0.10895545062917085</c:v>
                </c:pt>
                <c:pt idx="1648">
                  <c:v>0.1185915864896382</c:v>
                </c:pt>
                <c:pt idx="1649">
                  <c:v>0.17710222577796039</c:v>
                </c:pt>
                <c:pt idx="1650">
                  <c:v>0.13574916224988789</c:v>
                </c:pt>
                <c:pt idx="1651">
                  <c:v>0.13574916224988789</c:v>
                </c:pt>
                <c:pt idx="1652">
                  <c:v>0.12340832931807991</c:v>
                </c:pt>
                <c:pt idx="1653">
                  <c:v>0.1604308281135039</c:v>
                </c:pt>
                <c:pt idx="1654">
                  <c:v>0.14106747052470114</c:v>
                </c:pt>
                <c:pt idx="1655">
                  <c:v>0.11083872684083662</c:v>
                </c:pt>
                <c:pt idx="1656">
                  <c:v>0.15114371841932267</c:v>
                </c:pt>
                <c:pt idx="1657">
                  <c:v>0.27501384475671864</c:v>
                </c:pt>
                <c:pt idx="1658">
                  <c:v>0.14359163172354761</c:v>
                </c:pt>
                <c:pt idx="1659">
                  <c:v>0.17948953965443451</c:v>
                </c:pt>
                <c:pt idx="1660">
                  <c:v>0.20795263560885635</c:v>
                </c:pt>
                <c:pt idx="1661">
                  <c:v>0.18059570280751377</c:v>
                </c:pt>
                <c:pt idx="1662">
                  <c:v>0.19550058305701448</c:v>
                </c:pt>
                <c:pt idx="1663">
                  <c:v>0.15640046644561159</c:v>
                </c:pt>
                <c:pt idx="1664">
                  <c:v>0.27846746099924125</c:v>
                </c:pt>
                <c:pt idx="1665">
                  <c:v>0.16977344920505921</c:v>
                </c:pt>
                <c:pt idx="1666">
                  <c:v>0.13096140785272062</c:v>
                </c:pt>
                <c:pt idx="1667">
                  <c:v>0.13096140785272062</c:v>
                </c:pt>
                <c:pt idx="1668">
                  <c:v>0.30827390783083974</c:v>
                </c:pt>
                <c:pt idx="1669">
                  <c:v>0.2129808083895543</c:v>
                </c:pt>
                <c:pt idx="1670">
                  <c:v>0.10952739918170661</c:v>
                </c:pt>
                <c:pt idx="1671">
                  <c:v>0.17798202367027324</c:v>
                </c:pt>
                <c:pt idx="1672">
                  <c:v>0.1599310613745103</c:v>
                </c:pt>
                <c:pt idx="1673">
                  <c:v>0.23146707581264037</c:v>
                </c:pt>
                <c:pt idx="1674">
                  <c:v>0.1519810861479288</c:v>
                </c:pt>
                <c:pt idx="1675">
                  <c:v>0.11939560645334646</c:v>
                </c:pt>
                <c:pt idx="1676">
                  <c:v>0.11939560645334646</c:v>
                </c:pt>
                <c:pt idx="1677">
                  <c:v>0.25235922116566584</c:v>
                </c:pt>
                <c:pt idx="1678">
                  <c:v>0.11177720006997251</c:v>
                </c:pt>
                <c:pt idx="1679">
                  <c:v>0.15887766312496537</c:v>
                </c:pt>
                <c:pt idx="1680">
                  <c:v>0.22245119932801943</c:v>
                </c:pt>
                <c:pt idx="1681">
                  <c:v>7.8648375763961442E-2</c:v>
                </c:pt>
                <c:pt idx="1682">
                  <c:v>0.15729675152792288</c:v>
                </c:pt>
                <c:pt idx="1683">
                  <c:v>0.10486450101861526</c:v>
                </c:pt>
                <c:pt idx="1684">
                  <c:v>0.1704048141552498</c:v>
                </c:pt>
                <c:pt idx="1685">
                  <c:v>0.15138251770487457</c:v>
                </c:pt>
                <c:pt idx="1686">
                  <c:v>0.15138251770487457</c:v>
                </c:pt>
                <c:pt idx="1687">
                  <c:v>0.10070432996823803</c:v>
                </c:pt>
                <c:pt idx="1688">
                  <c:v>7.1208714615388774E-2</c:v>
                </c:pt>
                <c:pt idx="1689">
                  <c:v>9.1554061648356999E-2</c:v>
                </c:pt>
                <c:pt idx="1690">
                  <c:v>0.15259010274726167</c:v>
                </c:pt>
                <c:pt idx="1691">
                  <c:v>7.1208714615388774E-2</c:v>
                </c:pt>
                <c:pt idx="1692">
                  <c:v>9.1554061648356999E-2</c:v>
                </c:pt>
                <c:pt idx="1693">
                  <c:v>0.17981558813325277</c:v>
                </c:pt>
                <c:pt idx="1694">
                  <c:v>0.22308226782805141</c:v>
                </c:pt>
                <c:pt idx="1695">
                  <c:v>0.15559943446233485</c:v>
                </c:pt>
                <c:pt idx="1696">
                  <c:v>0.11002541525710875</c:v>
                </c:pt>
                <c:pt idx="1697">
                  <c:v>8.8020332205687002E-2</c:v>
                </c:pt>
                <c:pt idx="1698">
                  <c:v>8.8020332205687002E-2</c:v>
                </c:pt>
                <c:pt idx="1699">
                  <c:v>0.16503812288566314</c:v>
                </c:pt>
                <c:pt idx="1700">
                  <c:v>0.34939810789511622</c:v>
                </c:pt>
                <c:pt idx="1701">
                  <c:v>0.14503255621329283</c:v>
                </c:pt>
                <c:pt idx="1702">
                  <c:v>0.33789251649345614</c:v>
                </c:pt>
                <c:pt idx="1703">
                  <c:v>0.25902938044027263</c:v>
                </c:pt>
                <c:pt idx="1704">
                  <c:v>0.28257750593484288</c:v>
                </c:pt>
                <c:pt idx="1705">
                  <c:v>0.19981247065730923</c:v>
                </c:pt>
                <c:pt idx="1706">
                  <c:v>0.16651039221442437</c:v>
                </c:pt>
                <c:pt idx="1707">
                  <c:v>0.12951469022013631</c:v>
                </c:pt>
                <c:pt idx="1708">
                  <c:v>9.4192501978280954E-2</c:v>
                </c:pt>
                <c:pt idx="1709">
                  <c:v>9.4192501978280954E-2</c:v>
                </c:pt>
                <c:pt idx="1710">
                  <c:v>8.241843923099583E-2</c:v>
                </c:pt>
                <c:pt idx="1711">
                  <c:v>0.15306281571470656</c:v>
                </c:pt>
                <c:pt idx="1712">
                  <c:v>0.25755910323429959</c:v>
                </c:pt>
                <c:pt idx="1713">
                  <c:v>0.13747852065908944</c:v>
                </c:pt>
                <c:pt idx="1714">
                  <c:v>0.11248242599380046</c:v>
                </c:pt>
                <c:pt idx="1715">
                  <c:v>0.33838044817939855</c:v>
                </c:pt>
                <c:pt idx="1716">
                  <c:v>0.13049840775558008</c:v>
                </c:pt>
                <c:pt idx="1717">
                  <c:v>7.9093979192586705E-2</c:v>
                </c:pt>
                <c:pt idx="1718">
                  <c:v>0.15818795838517341</c:v>
                </c:pt>
                <c:pt idx="1719">
                  <c:v>0.19773494798146676</c:v>
                </c:pt>
                <c:pt idx="1720">
                  <c:v>0.19562538395262113</c:v>
                </c:pt>
                <c:pt idx="1721">
                  <c:v>0.19562538395262113</c:v>
                </c:pt>
                <c:pt idx="1722">
                  <c:v>0.12449523200860836</c:v>
                </c:pt>
                <c:pt idx="1723">
                  <c:v>0.17982644623465652</c:v>
                </c:pt>
                <c:pt idx="1724">
                  <c:v>0.18005973704153758</c:v>
                </c:pt>
                <c:pt idx="1725">
                  <c:v>0.18790243701367035</c:v>
                </c:pt>
                <c:pt idx="1726">
                  <c:v>0.30460384954008568</c:v>
                </c:pt>
                <c:pt idx="1727">
                  <c:v>0.23433838748708427</c:v>
                </c:pt>
                <c:pt idx="1728">
                  <c:v>0.25064350170801081</c:v>
                </c:pt>
                <c:pt idx="1729">
                  <c:v>0.18950106311301315</c:v>
                </c:pt>
                <c:pt idx="1730">
                  <c:v>0.21573617272013351</c:v>
                </c:pt>
                <c:pt idx="1731">
                  <c:v>0.21573617272013351</c:v>
                </c:pt>
                <c:pt idx="1732">
                  <c:v>0.22060912238555569</c:v>
                </c:pt>
                <c:pt idx="1733">
                  <c:v>0.16391035411526575</c:v>
                </c:pt>
                <c:pt idx="1734">
                  <c:v>0.25498773331761565</c:v>
                </c:pt>
                <c:pt idx="1735">
                  <c:v>0.26677549716130361</c:v>
                </c:pt>
                <c:pt idx="1736">
                  <c:v>0.21160120578705172</c:v>
                </c:pt>
                <c:pt idx="1737">
                  <c:v>0.11617135003066598</c:v>
                </c:pt>
                <c:pt idx="1738">
                  <c:v>0.18558653443057069</c:v>
                </c:pt>
                <c:pt idx="1739">
                  <c:v>0.17233035339981562</c:v>
                </c:pt>
                <c:pt idx="1740">
                  <c:v>9.2793267215285344E-2</c:v>
                </c:pt>
                <c:pt idx="1741">
                  <c:v>0.17233035339981562</c:v>
                </c:pt>
                <c:pt idx="1742">
                  <c:v>0.16348692801754766</c:v>
                </c:pt>
                <c:pt idx="1743">
                  <c:v>0.18863876309717037</c:v>
                </c:pt>
                <c:pt idx="1744">
                  <c:v>0.11318325785830222</c:v>
                </c:pt>
                <c:pt idx="1745">
                  <c:v>0.11318325785830222</c:v>
                </c:pt>
                <c:pt idx="1746">
                  <c:v>0.11856688762724607</c:v>
                </c:pt>
                <c:pt idx="1747">
                  <c:v>0.13309100127518431</c:v>
                </c:pt>
                <c:pt idx="1748">
                  <c:v>0.11295013040613493</c:v>
                </c:pt>
                <c:pt idx="1749">
                  <c:v>0.13348651775270493</c:v>
                </c:pt>
                <c:pt idx="1750">
                  <c:v>8.2145549386279951E-2</c:v>
                </c:pt>
                <c:pt idx="1751">
                  <c:v>0.15402290509927491</c:v>
                </c:pt>
                <c:pt idx="1752">
                  <c:v>0.33926501406083448</c:v>
                </c:pt>
                <c:pt idx="1753">
                  <c:v>0.2570468870762227</c:v>
                </c:pt>
                <c:pt idx="1754">
                  <c:v>0.18325734700889829</c:v>
                </c:pt>
                <c:pt idx="1755">
                  <c:v>0.16504995315146706</c:v>
                </c:pt>
                <c:pt idx="1756">
                  <c:v>0.13129643374641486</c:v>
                </c:pt>
                <c:pt idx="1757">
                  <c:v>0.14588492638490541</c:v>
                </c:pt>
                <c:pt idx="1758">
                  <c:v>0.27665607113024082</c:v>
                </c:pt>
                <c:pt idx="1759">
                  <c:v>0.12575917539811357</c:v>
                </c:pt>
                <c:pt idx="1760">
                  <c:v>0.19994434558355012</c:v>
                </c:pt>
                <c:pt idx="1761">
                  <c:v>0.17328509950574345</c:v>
                </c:pt>
                <c:pt idx="1762">
                  <c:v>0.15183970238459926</c:v>
                </c:pt>
                <c:pt idx="1763">
                  <c:v>0.20678509370012585</c:v>
                </c:pt>
                <c:pt idx="1764">
                  <c:v>9.5509943609735706E-2</c:v>
                </c:pt>
                <c:pt idx="1765">
                  <c:v>0.15520365836582053</c:v>
                </c:pt>
                <c:pt idx="1766">
                  <c:v>0.17908114426825444</c:v>
                </c:pt>
                <c:pt idx="1767">
                  <c:v>0.25857294064874392</c:v>
                </c:pt>
                <c:pt idx="1768">
                  <c:v>0.21261838130786842</c:v>
                </c:pt>
                <c:pt idx="1769">
                  <c:v>0.1897070202035937</c:v>
                </c:pt>
                <c:pt idx="1770">
                  <c:v>8.9428746949769655E-2</c:v>
                </c:pt>
                <c:pt idx="1771">
                  <c:v>0.12296452705593328</c:v>
                </c:pt>
                <c:pt idx="1772">
                  <c:v>0.11341590611583094</c:v>
                </c:pt>
                <c:pt idx="1773">
                  <c:v>0.16767307824568881</c:v>
                </c:pt>
                <c:pt idx="1774">
                  <c:v>0.11059183040443105</c:v>
                </c:pt>
                <c:pt idx="1775">
                  <c:v>0.16154058568899105</c:v>
                </c:pt>
                <c:pt idx="1776">
                  <c:v>0.16120785498415102</c:v>
                </c:pt>
                <c:pt idx="1777">
                  <c:v>0.10362833403620979</c:v>
                </c:pt>
                <c:pt idx="1778">
                  <c:v>0.13471683424707273</c:v>
                </c:pt>
                <c:pt idx="1779">
                  <c:v>0.11399116743983076</c:v>
                </c:pt>
                <c:pt idx="1780">
                  <c:v>8.290266722896783E-2</c:v>
                </c:pt>
                <c:pt idx="1781">
                  <c:v>0.17452573303143387</c:v>
                </c:pt>
                <c:pt idx="1782">
                  <c:v>0.10471543981886033</c:v>
                </c:pt>
                <c:pt idx="1783">
                  <c:v>0.16851520946210236</c:v>
                </c:pt>
                <c:pt idx="1784">
                  <c:v>0.18255814358394423</c:v>
                </c:pt>
                <c:pt idx="1785">
                  <c:v>0.32403161184256329</c:v>
                </c:pt>
                <c:pt idx="1786">
                  <c:v>0.2084964996780686</c:v>
                </c:pt>
                <c:pt idx="1787">
                  <c:v>0.1641484230194013</c:v>
                </c:pt>
                <c:pt idx="1788">
                  <c:v>0.2133929499252217</c:v>
                </c:pt>
                <c:pt idx="1789">
                  <c:v>0.18056326532134145</c:v>
                </c:pt>
                <c:pt idx="1790">
                  <c:v>0.17423461400802498</c:v>
                </c:pt>
                <c:pt idx="1791">
                  <c:v>0.16083195139202305</c:v>
                </c:pt>
                <c:pt idx="1792">
                  <c:v>0.16618173751772822</c:v>
                </c:pt>
                <c:pt idx="1793">
                  <c:v>0.20333347417042047</c:v>
                </c:pt>
                <c:pt idx="1794">
                  <c:v>0.27004893860347279</c:v>
                </c:pt>
                <c:pt idx="1795">
                  <c:v>0.12730229049249686</c:v>
                </c:pt>
                <c:pt idx="1796">
                  <c:v>0.19095343573874526</c:v>
                </c:pt>
                <c:pt idx="1797">
                  <c:v>8.9111603344747797E-2</c:v>
                </c:pt>
                <c:pt idx="1798">
                  <c:v>0.17822320668949559</c:v>
                </c:pt>
                <c:pt idx="1799">
                  <c:v>0.14003251954174653</c:v>
                </c:pt>
                <c:pt idx="1800">
                  <c:v>0.16837611310372241</c:v>
                </c:pt>
                <c:pt idx="1801">
                  <c:v>0.29712776875499758</c:v>
                </c:pt>
                <c:pt idx="1802">
                  <c:v>0.23798855109644126</c:v>
                </c:pt>
                <c:pt idx="1803">
                  <c:v>0.11777378917678233</c:v>
                </c:pt>
                <c:pt idx="1804">
                  <c:v>9.6161896185745596E-2</c:v>
                </c:pt>
                <c:pt idx="1805">
                  <c:v>0.3408096283104996</c:v>
                </c:pt>
                <c:pt idx="1806">
                  <c:v>0.11531946309793992</c:v>
                </c:pt>
                <c:pt idx="1807">
                  <c:v>0.21692304539310231</c:v>
                </c:pt>
                <c:pt idx="1808">
                  <c:v>0.19863148631058444</c:v>
                </c:pt>
                <c:pt idx="1809">
                  <c:v>0.11152362765418095</c:v>
                </c:pt>
                <c:pt idx="1810">
                  <c:v>7.8859113376794923E-2</c:v>
                </c:pt>
                <c:pt idx="1811">
                  <c:v>0.15771822675358985</c:v>
                </c:pt>
                <c:pt idx="1812">
                  <c:v>0.26565333866694057</c:v>
                </c:pt>
                <c:pt idx="1813">
                  <c:v>0.14822836936476122</c:v>
                </c:pt>
                <c:pt idx="1814">
                  <c:v>0.18865428828242337</c:v>
                </c:pt>
                <c:pt idx="1815">
                  <c:v>0.16170367567064858</c:v>
                </c:pt>
                <c:pt idx="1816">
                  <c:v>0.13833509293792493</c:v>
                </c:pt>
                <c:pt idx="1817">
                  <c:v>0.18762166728383015</c:v>
                </c:pt>
                <c:pt idx="1818">
                  <c:v>0.18186698813850316</c:v>
                </c:pt>
                <c:pt idx="1819">
                  <c:v>0.19840035069654888</c:v>
                </c:pt>
                <c:pt idx="1820">
                  <c:v>0.20703044642806448</c:v>
                </c:pt>
                <c:pt idx="1821">
                  <c:v>0.14787889030576035</c:v>
                </c:pt>
                <c:pt idx="1822">
                  <c:v>0.1408735632570649</c:v>
                </c:pt>
                <c:pt idx="1823">
                  <c:v>0.11526018811941674</c:v>
                </c:pt>
                <c:pt idx="1824">
                  <c:v>0.19210031353236123</c:v>
                </c:pt>
                <c:pt idx="1825">
                  <c:v>0.14639263258136265</c:v>
                </c:pt>
                <c:pt idx="1826">
                  <c:v>0.10456616612954475</c:v>
                </c:pt>
                <c:pt idx="1827">
                  <c:v>9.4109549516590285E-2</c:v>
                </c:pt>
                <c:pt idx="1828">
                  <c:v>0.14639263258136265</c:v>
                </c:pt>
                <c:pt idx="1829">
                  <c:v>8.3652932903635804E-2</c:v>
                </c:pt>
                <c:pt idx="1830">
                  <c:v>7.3196316290681324E-2</c:v>
                </c:pt>
                <c:pt idx="1831">
                  <c:v>0.11502278274249923</c:v>
                </c:pt>
                <c:pt idx="1832">
                  <c:v>0.12547939935545371</c:v>
                </c:pt>
                <c:pt idx="1833">
                  <c:v>0.20488794264408219</c:v>
                </c:pt>
                <c:pt idx="1834">
                  <c:v>0.19381546117296916</c:v>
                </c:pt>
                <c:pt idx="1835">
                  <c:v>0.13311300524347142</c:v>
                </c:pt>
                <c:pt idx="1836">
                  <c:v>0.14521418753833246</c:v>
                </c:pt>
                <c:pt idx="1837">
                  <c:v>0.19612379338193955</c:v>
                </c:pt>
                <c:pt idx="1838">
                  <c:v>0.15433949927732654</c:v>
                </c:pt>
                <c:pt idx="1839">
                  <c:v>0.18251535735412266</c:v>
                </c:pt>
                <c:pt idx="1840">
                  <c:v>0.17695884546891325</c:v>
                </c:pt>
                <c:pt idx="1841">
                  <c:v>0.11351915229662494</c:v>
                </c:pt>
                <c:pt idx="1842">
                  <c:v>0.12487106752628743</c:v>
                </c:pt>
                <c:pt idx="1843">
                  <c:v>0.20583870386481562</c:v>
                </c:pt>
                <c:pt idx="1844">
                  <c:v>0.15674963073447792</c:v>
                </c:pt>
                <c:pt idx="1845">
                  <c:v>0.17046782203839955</c:v>
                </c:pt>
                <c:pt idx="1846">
                  <c:v>0.12397659784610877</c:v>
                </c:pt>
                <c:pt idx="1847">
                  <c:v>0.14985935299298192</c:v>
                </c:pt>
                <c:pt idx="1848">
                  <c:v>0.20621778098863419</c:v>
                </c:pt>
                <c:pt idx="1849">
                  <c:v>0.2118686294645877</c:v>
                </c:pt>
                <c:pt idx="1850">
                  <c:v>0.22395580186083375</c:v>
                </c:pt>
                <c:pt idx="1851">
                  <c:v>0.19067203860104898</c:v>
                </c:pt>
                <c:pt idx="1852">
                  <c:v>0.13399748676927153</c:v>
                </c:pt>
                <c:pt idx="1853">
                  <c:v>0.10963430735667672</c:v>
                </c:pt>
                <c:pt idx="1854">
                  <c:v>0.1827238455944612</c:v>
                </c:pt>
                <c:pt idx="1855">
                  <c:v>0.17054225588816377</c:v>
                </c:pt>
                <c:pt idx="1856">
                  <c:v>7.384696300892804E-2</c:v>
                </c:pt>
                <c:pt idx="1857">
                  <c:v>0.1371443598737235</c:v>
                </c:pt>
                <c:pt idx="1858">
                  <c:v>9.4946095297193195E-2</c:v>
                </c:pt>
                <c:pt idx="1859">
                  <c:v>0.11604522758545835</c:v>
                </c:pt>
                <c:pt idx="1860">
                  <c:v>0.12659479372959093</c:v>
                </c:pt>
                <c:pt idx="1861">
                  <c:v>0.16709566780534052</c:v>
                </c:pt>
                <c:pt idx="1862">
                  <c:v>0.12447954756986787</c:v>
                </c:pt>
                <c:pt idx="1863">
                  <c:v>0.18671932135480179</c:v>
                </c:pt>
                <c:pt idx="1864">
                  <c:v>9.3359660677400896E-2</c:v>
                </c:pt>
                <c:pt idx="1865">
                  <c:v>0.22645275386812583</c:v>
                </c:pt>
                <c:pt idx="1866">
                  <c:v>0.19410236045839357</c:v>
                </c:pt>
                <c:pt idx="1867">
                  <c:v>0.1143759127703714</c:v>
                </c:pt>
                <c:pt idx="1868">
                  <c:v>9.1500730216297121E-2</c:v>
                </c:pt>
                <c:pt idx="1869">
                  <c:v>0.16012627787851996</c:v>
                </c:pt>
                <c:pt idx="1870">
                  <c:v>0.10293832149333426</c:v>
                </c:pt>
                <c:pt idx="1871">
                  <c:v>0.1427187261771366</c:v>
                </c:pt>
                <c:pt idx="1872">
                  <c:v>0.34376730594589827</c:v>
                </c:pt>
                <c:pt idx="1873">
                  <c:v>0.14060303249225056</c:v>
                </c:pt>
                <c:pt idx="1874">
                  <c:v>0.15939910790645778</c:v>
                </c:pt>
                <c:pt idx="1875">
                  <c:v>8.5830288872708035E-2</c:v>
                </c:pt>
                <c:pt idx="1876">
                  <c:v>0.15939910790645778</c:v>
                </c:pt>
                <c:pt idx="1877">
                  <c:v>9.8091758711666324E-2</c:v>
                </c:pt>
                <c:pt idx="1878">
                  <c:v>0.12947699567344889</c:v>
                </c:pt>
                <c:pt idx="1879">
                  <c:v>0.19683928588407842</c:v>
                </c:pt>
                <c:pt idx="1880">
                  <c:v>0.21353472560171724</c:v>
                </c:pt>
                <c:pt idx="1881">
                  <c:v>0.12039713520500916</c:v>
                </c:pt>
                <c:pt idx="1882">
                  <c:v>0.1354467771056353</c:v>
                </c:pt>
                <c:pt idx="1883">
                  <c:v>0.14336709424181063</c:v>
                </c:pt>
                <c:pt idx="1884">
                  <c:v>0.14336709424181063</c:v>
                </c:pt>
                <c:pt idx="1885">
                  <c:v>0.11730034983420869</c:v>
                </c:pt>
                <c:pt idx="1886">
                  <c:v>0.10641703842361949</c:v>
                </c:pt>
                <c:pt idx="1887">
                  <c:v>0.15962555763542924</c:v>
                </c:pt>
                <c:pt idx="1888">
                  <c:v>0.13834214995070535</c:v>
                </c:pt>
                <c:pt idx="1889">
                  <c:v>9.5775334581257546E-2</c:v>
                </c:pt>
                <c:pt idx="1890">
                  <c:v>8.5133630738895599E-2</c:v>
                </c:pt>
                <c:pt idx="1891">
                  <c:v>0.23527387379147571</c:v>
                </c:pt>
                <c:pt idx="1892">
                  <c:v>0.16514456476895409</c:v>
                </c:pt>
                <c:pt idx="1893">
                  <c:v>0.1926686588971131</c:v>
                </c:pt>
                <c:pt idx="1894">
                  <c:v>0.17890661183303358</c:v>
                </c:pt>
                <c:pt idx="1895">
                  <c:v>0.13827156361520004</c:v>
                </c:pt>
                <c:pt idx="1896">
                  <c:v>0.16131682421773338</c:v>
                </c:pt>
                <c:pt idx="1897">
                  <c:v>0.13008630254792564</c:v>
                </c:pt>
                <c:pt idx="1898">
                  <c:v>0.15899436978079801</c:v>
                </c:pt>
                <c:pt idx="1899">
                  <c:v>0.14454033616436182</c:v>
                </c:pt>
                <c:pt idx="1900">
                  <c:v>0.15899436978079801</c:v>
                </c:pt>
                <c:pt idx="1901">
                  <c:v>0.1662580902612549</c:v>
                </c:pt>
                <c:pt idx="1902">
                  <c:v>0.12340832931807991</c:v>
                </c:pt>
                <c:pt idx="1903">
                  <c:v>0.13574916224988789</c:v>
                </c:pt>
                <c:pt idx="1904">
                  <c:v>0.14808999518169591</c:v>
                </c:pt>
                <c:pt idx="1905">
                  <c:v>0.11106749638627192</c:v>
                </c:pt>
                <c:pt idx="1906">
                  <c:v>0.33404524103075506</c:v>
                </c:pt>
                <c:pt idx="1907">
                  <c:v>0.10486450101861526</c:v>
                </c:pt>
                <c:pt idx="1908">
                  <c:v>0.15216083912163245</c:v>
                </c:pt>
                <c:pt idx="1909">
                  <c:v>0.16599364267814448</c:v>
                </c:pt>
                <c:pt idx="1910">
                  <c:v>0.17508421680457267</c:v>
                </c:pt>
                <c:pt idx="1911">
                  <c:v>0.18877844379983222</c:v>
                </c:pt>
                <c:pt idx="1912">
                  <c:v>0.13069276878449923</c:v>
                </c:pt>
                <c:pt idx="1913">
                  <c:v>0.18877844379983222</c:v>
                </c:pt>
                <c:pt idx="1914">
                  <c:v>0.3887475383167448</c:v>
                </c:pt>
                <c:pt idx="1915">
                  <c:v>0.13660943171040543</c:v>
                </c:pt>
                <c:pt idx="1916">
                  <c:v>0.19732473469280784</c:v>
                </c:pt>
                <c:pt idx="1917">
                  <c:v>0.13660943171040543</c:v>
                </c:pt>
                <c:pt idx="1918">
                  <c:v>0.10733050615163139</c:v>
                </c:pt>
                <c:pt idx="1919">
                  <c:v>0.15808918350299475</c:v>
                </c:pt>
                <c:pt idx="1920">
                  <c:v>0.19697810762328158</c:v>
                </c:pt>
                <c:pt idx="1921">
                  <c:v>0.2133929499252217</c:v>
                </c:pt>
                <c:pt idx="1922">
                  <c:v>0.11607046303809666</c:v>
                </c:pt>
                <c:pt idx="1923">
                  <c:v>0.174105694557145</c:v>
                </c:pt>
                <c:pt idx="1924">
                  <c:v>0.15089160194952567</c:v>
                </c:pt>
                <c:pt idx="1925">
                  <c:v>9.2856370430477328E-2</c:v>
                </c:pt>
                <c:pt idx="1926">
                  <c:v>0.15299263999056939</c:v>
                </c:pt>
                <c:pt idx="1927">
                  <c:v>0.16999182221174375</c:v>
                </c:pt>
                <c:pt idx="1928">
                  <c:v>0.27368654839594048</c:v>
                </c:pt>
                <c:pt idx="1929">
                  <c:v>0.35642724083166377</c:v>
                </c:pt>
                <c:pt idx="1930">
                  <c:v>0.11177720006997251</c:v>
                </c:pt>
                <c:pt idx="1931">
                  <c:v>0.12419688896663611</c:v>
                </c:pt>
                <c:pt idx="1932">
                  <c:v>0.17387564455329055</c:v>
                </c:pt>
                <c:pt idx="1933">
                  <c:v>0.14903626675996334</c:v>
                </c:pt>
                <c:pt idx="1934">
                  <c:v>0.13182329865431117</c:v>
                </c:pt>
                <c:pt idx="1935">
                  <c:v>0.15818795838517341</c:v>
                </c:pt>
                <c:pt idx="1936">
                  <c:v>0.10545863892344894</c:v>
                </c:pt>
                <c:pt idx="1937">
                  <c:v>0.13182329865431117</c:v>
                </c:pt>
                <c:pt idx="1938">
                  <c:v>0.20631244143933383</c:v>
                </c:pt>
                <c:pt idx="1939">
                  <c:v>0.21340209958542211</c:v>
                </c:pt>
                <c:pt idx="1940">
                  <c:v>0.16767307824568881</c:v>
                </c:pt>
                <c:pt idx="1941">
                  <c:v>0.19981735646589158</c:v>
                </c:pt>
                <c:pt idx="1942">
                  <c:v>0.18610658433011326</c:v>
                </c:pt>
                <c:pt idx="1943">
                  <c:v>0.24302998556384256</c:v>
                </c:pt>
                <c:pt idx="1944">
                  <c:v>0.16199320799859396</c:v>
                </c:pt>
                <c:pt idx="1945">
                  <c:v>0.2474487125740942</c:v>
                </c:pt>
                <c:pt idx="1946">
                  <c:v>0.194423988451074</c:v>
                </c:pt>
                <c:pt idx="1947">
                  <c:v>0.17113656122141657</c:v>
                </c:pt>
                <c:pt idx="1948">
                  <c:v>0.16533362558045742</c:v>
                </c:pt>
                <c:pt idx="1949">
                  <c:v>0.17525141488514148</c:v>
                </c:pt>
                <c:pt idx="1950">
                  <c:v>0.1676789005308181</c:v>
                </c:pt>
                <c:pt idx="1951">
                  <c:v>0.20959862566352264</c:v>
                </c:pt>
                <c:pt idx="1952">
                  <c:v>0.17233035339981562</c:v>
                </c:pt>
                <c:pt idx="1953">
                  <c:v>0.15907417236906057</c:v>
                </c:pt>
                <c:pt idx="1954">
                  <c:v>0.12498047332644495</c:v>
                </c:pt>
                <c:pt idx="1955">
                  <c:v>0.11248242599380046</c:v>
                </c:pt>
                <c:pt idx="1956">
                  <c:v>7.4988283995866975E-2</c:v>
                </c:pt>
                <c:pt idx="1957">
                  <c:v>0.13747852065908944</c:v>
                </c:pt>
                <c:pt idx="1958">
                  <c:v>0.11248242599380046</c:v>
                </c:pt>
                <c:pt idx="1959">
                  <c:v>0.18747070998966742</c:v>
                </c:pt>
                <c:pt idx="1960">
                  <c:v>0.10521767502548918</c:v>
                </c:pt>
                <c:pt idx="1961">
                  <c:v>0.10521767502548918</c:v>
                </c:pt>
                <c:pt idx="1962">
                  <c:v>9.3526822244879265E-2</c:v>
                </c:pt>
                <c:pt idx="1963">
                  <c:v>0.1519810861479288</c:v>
                </c:pt>
                <c:pt idx="1964">
                  <c:v>0.128599380586709</c:v>
                </c:pt>
                <c:pt idx="1965">
                  <c:v>7.0145116683659442E-2</c:v>
                </c:pt>
                <c:pt idx="1966">
                  <c:v>9.7412638389934289E-2</c:v>
                </c:pt>
                <c:pt idx="1967">
                  <c:v>7.576538541439333E-2</c:v>
                </c:pt>
                <c:pt idx="1968">
                  <c:v>0.1298835178532457</c:v>
                </c:pt>
                <c:pt idx="1969">
                  <c:v>6.494175892662285E-2</c:v>
                </c:pt>
                <c:pt idx="1970">
                  <c:v>0.1298835178532457</c:v>
                </c:pt>
                <c:pt idx="1971">
                  <c:v>9.7412638389934289E-2</c:v>
                </c:pt>
                <c:pt idx="1972">
                  <c:v>0.12844746159618323</c:v>
                </c:pt>
                <c:pt idx="1973">
                  <c:v>0.10868631365830889</c:v>
                </c:pt>
                <c:pt idx="1974">
                  <c:v>5.9283443813623035E-2</c:v>
                </c:pt>
                <c:pt idx="1975">
                  <c:v>0.12844746159618323</c:v>
                </c:pt>
                <c:pt idx="1976">
                  <c:v>0.12844746159618323</c:v>
                </c:pt>
                <c:pt idx="1977">
                  <c:v>0.11856688762724607</c:v>
                </c:pt>
                <c:pt idx="1978">
                  <c:v>7.9044591751497376E-2</c:v>
                </c:pt>
                <c:pt idx="1979">
                  <c:v>0.13832803556512041</c:v>
                </c:pt>
                <c:pt idx="1980">
                  <c:v>0.17380263828812775</c:v>
                </c:pt>
                <c:pt idx="1981">
                  <c:v>0.23173685105083702</c:v>
                </c:pt>
                <c:pt idx="1982">
                  <c:v>0.19311404254236417</c:v>
                </c:pt>
                <c:pt idx="1983">
                  <c:v>0.18887667570515304</c:v>
                </c:pt>
                <c:pt idx="1984">
                  <c:v>0.16592305214011149</c:v>
                </c:pt>
                <c:pt idx="1985">
                  <c:v>0.16592305214011149</c:v>
                </c:pt>
                <c:pt idx="1986">
                  <c:v>0.17666068376517349</c:v>
                </c:pt>
                <c:pt idx="1987">
                  <c:v>0.25112990523500522</c:v>
                </c:pt>
                <c:pt idx="1988">
                  <c:v>0.15447227534026048</c:v>
                </c:pt>
                <c:pt idx="1989">
                  <c:v>0.17425702504599896</c:v>
                </c:pt>
                <c:pt idx="1990">
                  <c:v>0.16965840314644176</c:v>
                </c:pt>
                <c:pt idx="1991">
                  <c:v>0.14662585342793674</c:v>
                </c:pt>
                <c:pt idx="1992">
                  <c:v>0.17328509950574345</c:v>
                </c:pt>
                <c:pt idx="1993">
                  <c:v>0.18128631986982985</c:v>
                </c:pt>
                <c:pt idx="1994">
                  <c:v>0.22225801544500767</c:v>
                </c:pt>
                <c:pt idx="1995">
                  <c:v>0.19563536458495598</c:v>
                </c:pt>
                <c:pt idx="1996">
                  <c:v>0.15091101047773631</c:v>
                </c:pt>
                <c:pt idx="1997">
                  <c:v>0.16348692801754766</c:v>
                </c:pt>
                <c:pt idx="1998">
                  <c:v>0.15091101047773631</c:v>
                </c:pt>
                <c:pt idx="1999">
                  <c:v>0.13833509293792493</c:v>
                </c:pt>
                <c:pt idx="2000">
                  <c:v>0.15091101047773631</c:v>
                </c:pt>
                <c:pt idx="2001">
                  <c:v>0.14930459443081642</c:v>
                </c:pt>
                <c:pt idx="2002">
                  <c:v>0.1378189549912823</c:v>
                </c:pt>
                <c:pt idx="2003">
                  <c:v>0.12951469022013631</c:v>
                </c:pt>
                <c:pt idx="2004">
                  <c:v>0.15306281571470656</c:v>
                </c:pt>
                <c:pt idx="2005">
                  <c:v>0.16483687846199166</c:v>
                </c:pt>
                <c:pt idx="2006">
                  <c:v>0.22475645467377744</c:v>
                </c:pt>
                <c:pt idx="2007">
                  <c:v>0.18902651019305158</c:v>
                </c:pt>
                <c:pt idx="2008">
                  <c:v>0.15433949927732654</c:v>
                </c:pt>
                <c:pt idx="2009">
                  <c:v>8.7307605235147079E-2</c:v>
                </c:pt>
                <c:pt idx="2010">
                  <c:v>7.6394154580753687E-2</c:v>
                </c:pt>
                <c:pt idx="2011">
                  <c:v>9.8221055889540471E-2</c:v>
                </c:pt>
                <c:pt idx="2012">
                  <c:v>6.5480703926360309E-2</c:v>
                </c:pt>
                <c:pt idx="2013">
                  <c:v>6.5480703926360309E-2</c:v>
                </c:pt>
                <c:pt idx="2014">
                  <c:v>0.25730501970353403</c:v>
                </c:pt>
                <c:pt idx="2015">
                  <c:v>0.23949337342351865</c:v>
                </c:pt>
                <c:pt idx="2016">
                  <c:v>0.20740734542280007</c:v>
                </c:pt>
                <c:pt idx="2017">
                  <c:v>7.9831124474506215E-2</c:v>
                </c:pt>
                <c:pt idx="2018">
                  <c:v>8.9810015033819496E-2</c:v>
                </c:pt>
                <c:pt idx="2019">
                  <c:v>0.13970446783038587</c:v>
                </c:pt>
                <c:pt idx="2020">
                  <c:v>0.12972557727107259</c:v>
                </c:pt>
                <c:pt idx="2021">
                  <c:v>0.14968335838969915</c:v>
                </c:pt>
                <c:pt idx="2022">
                  <c:v>6.9852233915192935E-2</c:v>
                </c:pt>
                <c:pt idx="2023">
                  <c:v>0.17058804519114706</c:v>
                </c:pt>
                <c:pt idx="2024">
                  <c:v>0.18763727662402691</c:v>
                </c:pt>
                <c:pt idx="2025">
                  <c:v>0.13402662616001923</c:v>
                </c:pt>
                <c:pt idx="2026">
                  <c:v>0.18763727662402691</c:v>
                </c:pt>
                <c:pt idx="2027">
                  <c:v>0.12526136374441355</c:v>
                </c:pt>
                <c:pt idx="2028">
                  <c:v>0.25052272748882709</c:v>
                </c:pt>
                <c:pt idx="2029">
                  <c:v>0.17046782203839955</c:v>
                </c:pt>
                <c:pt idx="2030">
                  <c:v>8.8573159724349565E-2</c:v>
                </c:pt>
                <c:pt idx="2031">
                  <c:v>7.5919851192299631E-2</c:v>
                </c:pt>
                <c:pt idx="2032">
                  <c:v>0.12653308532049937</c:v>
                </c:pt>
                <c:pt idx="2033">
                  <c:v>0.26010505411325202</c:v>
                </c:pt>
                <c:pt idx="2034">
                  <c:v>0.22400810557923651</c:v>
                </c:pt>
                <c:pt idx="2035">
                  <c:v>0.21342039772904292</c:v>
                </c:pt>
                <c:pt idx="2036">
                  <c:v>0.13414312042465448</c:v>
                </c:pt>
                <c:pt idx="2037">
                  <c:v>0.21798257069006355</c:v>
                </c:pt>
                <c:pt idx="2038">
                  <c:v>0.11856688762724607</c:v>
                </c:pt>
                <c:pt idx="2039">
                  <c:v>9.4853510101796851E-2</c:v>
                </c:pt>
                <c:pt idx="2040">
                  <c:v>0.1403876233362627</c:v>
                </c:pt>
                <c:pt idx="2041">
                  <c:v>0.1559942064304394</c:v>
                </c:pt>
                <c:pt idx="2042">
                  <c:v>0.21271937240514466</c:v>
                </c:pt>
                <c:pt idx="2043">
                  <c:v>0.12763162344308679</c:v>
                </c:pt>
                <c:pt idx="2044">
                  <c:v>0.16154058568899105</c:v>
                </c:pt>
                <c:pt idx="2045">
                  <c:v>0.19743849361987797</c:v>
                </c:pt>
                <c:pt idx="2046">
                  <c:v>0.18947530273565111</c:v>
                </c:pt>
                <c:pt idx="2047">
                  <c:v>0.17115937790856833</c:v>
                </c:pt>
                <c:pt idx="2048">
                  <c:v>0.14003949101610136</c:v>
                </c:pt>
                <c:pt idx="2049">
                  <c:v>0.13475306305887383</c:v>
                </c:pt>
                <c:pt idx="2050">
                  <c:v>0.20212959458831073</c:v>
                </c:pt>
                <c:pt idx="2051">
                  <c:v>0.12127775675298644</c:v>
                </c:pt>
                <c:pt idx="2052">
                  <c:v>0.14303303983424137</c:v>
                </c:pt>
                <c:pt idx="2053">
                  <c:v>0.12102795678281963</c:v>
                </c:pt>
                <c:pt idx="2054">
                  <c:v>0.1320304983085305</c:v>
                </c:pt>
                <c:pt idx="2055">
                  <c:v>0.29538785203571216</c:v>
                </c:pt>
                <c:pt idx="2056">
                  <c:v>0.2088707532545806</c:v>
                </c:pt>
                <c:pt idx="2057">
                  <c:v>0.1765114140437456</c:v>
                </c:pt>
                <c:pt idx="2058">
                  <c:v>0.14003251954174653</c:v>
                </c:pt>
                <c:pt idx="2059">
                  <c:v>0.1654929776402459</c:v>
                </c:pt>
                <c:pt idx="2060">
                  <c:v>0.10184183239399748</c:v>
                </c:pt>
                <c:pt idx="2061">
                  <c:v>0.14003251954174653</c:v>
                </c:pt>
                <c:pt idx="2062">
                  <c:v>0.19095343573874526</c:v>
                </c:pt>
                <c:pt idx="2063">
                  <c:v>0.11457206144324716</c:v>
                </c:pt>
                <c:pt idx="2064">
                  <c:v>0.19095343573874526</c:v>
                </c:pt>
                <c:pt idx="2065">
                  <c:v>9.7412638389934275E-2</c:v>
                </c:pt>
                <c:pt idx="2066">
                  <c:v>0.11464872392184405</c:v>
                </c:pt>
                <c:pt idx="2067">
                  <c:v>0.1852495635952921</c:v>
                </c:pt>
                <c:pt idx="2068">
                  <c:v>0.14249966430407085</c:v>
                </c:pt>
                <c:pt idx="2069">
                  <c:v>0.19949953002569917</c:v>
                </c:pt>
                <c:pt idx="2070">
                  <c:v>6.045748736772906E-2</c:v>
                </c:pt>
                <c:pt idx="2071">
                  <c:v>0.12091497473545812</c:v>
                </c:pt>
                <c:pt idx="2072">
                  <c:v>0.10076247894621511</c:v>
                </c:pt>
                <c:pt idx="2073">
                  <c:v>0.11083872684083662</c:v>
                </c:pt>
                <c:pt idx="2074">
                  <c:v>0.11083872684083662</c:v>
                </c:pt>
                <c:pt idx="2075">
                  <c:v>7.0533735262350572E-2</c:v>
                </c:pt>
                <c:pt idx="2076">
                  <c:v>0.10076247894621511</c:v>
                </c:pt>
                <c:pt idx="2077">
                  <c:v>0.29493140911485538</c:v>
                </c:pt>
                <c:pt idx="2078">
                  <c:v>0.15520365836582053</c:v>
                </c:pt>
                <c:pt idx="2079">
                  <c:v>0.1313261724633866</c:v>
                </c:pt>
                <c:pt idx="2080">
                  <c:v>9.5509943609735706E-2</c:v>
                </c:pt>
                <c:pt idx="2081">
                  <c:v>0.1313261724633866</c:v>
                </c:pt>
                <c:pt idx="2082">
                  <c:v>0.17908114426825444</c:v>
                </c:pt>
                <c:pt idx="2083">
                  <c:v>0.11938742951216963</c:v>
                </c:pt>
                <c:pt idx="2084">
                  <c:v>0.14902316524644324</c:v>
                </c:pt>
                <c:pt idx="2085">
                  <c:v>0.2032134071542408</c:v>
                </c:pt>
                <c:pt idx="2086">
                  <c:v>0.18180793082629867</c:v>
                </c:pt>
                <c:pt idx="2087">
                  <c:v>0.14665914041636258</c:v>
                </c:pt>
                <c:pt idx="2088">
                  <c:v>0.17508421680457267</c:v>
                </c:pt>
                <c:pt idx="2089">
                  <c:v>0.26099681551116016</c:v>
                </c:pt>
                <c:pt idx="2090">
                  <c:v>0.2354480862357772</c:v>
                </c:pt>
                <c:pt idx="2091">
                  <c:v>0.18635820734086003</c:v>
                </c:pt>
                <c:pt idx="2092">
                  <c:v>0.17181974382295301</c:v>
                </c:pt>
                <c:pt idx="2093">
                  <c:v>0.11454649588196866</c:v>
                </c:pt>
                <c:pt idx="2094">
                  <c:v>8.9646812981768575E-2</c:v>
                </c:pt>
                <c:pt idx="2095">
                  <c:v>0.11526018811941674</c:v>
                </c:pt>
                <c:pt idx="2096">
                  <c:v>0.16648693839471307</c:v>
                </c:pt>
                <c:pt idx="2097">
                  <c:v>0.13309100127518431</c:v>
                </c:pt>
                <c:pt idx="2098">
                  <c:v>0.14418191804811634</c:v>
                </c:pt>
                <c:pt idx="2099">
                  <c:v>0.11090916772932027</c:v>
                </c:pt>
                <c:pt idx="2100">
                  <c:v>0.14418191804811634</c:v>
                </c:pt>
                <c:pt idx="2101">
                  <c:v>0.14418191804811634</c:v>
                </c:pt>
                <c:pt idx="2102">
                  <c:v>9.9818250956388244E-2</c:v>
                </c:pt>
                <c:pt idx="2103">
                  <c:v>7.7636417410524183E-2</c:v>
                </c:pt>
                <c:pt idx="2104">
                  <c:v>0.1663637515939804</c:v>
                </c:pt>
                <c:pt idx="2105">
                  <c:v>0.22433907928172242</c:v>
                </c:pt>
                <c:pt idx="2106">
                  <c:v>0.20429146992969535</c:v>
                </c:pt>
                <c:pt idx="2107">
                  <c:v>0.17705260727240263</c:v>
                </c:pt>
                <c:pt idx="2108">
                  <c:v>0.20429146992969535</c:v>
                </c:pt>
                <c:pt idx="2109">
                  <c:v>0.19981735646589158</c:v>
                </c:pt>
                <c:pt idx="2110">
                  <c:v>0.27247821336257944</c:v>
                </c:pt>
                <c:pt idx="2111">
                  <c:v>0.23960340943824857</c:v>
                </c:pt>
                <c:pt idx="2112">
                  <c:v>0.120202370232182</c:v>
                </c:pt>
                <c:pt idx="2113">
                  <c:v>0.14424284427861839</c:v>
                </c:pt>
                <c:pt idx="2114">
                  <c:v>0.14424284427861839</c:v>
                </c:pt>
                <c:pt idx="2115">
                  <c:v>0.15626308130183658</c:v>
                </c:pt>
                <c:pt idx="2116">
                  <c:v>0.13648073697462179</c:v>
                </c:pt>
                <c:pt idx="2117">
                  <c:v>0.22379881736265045</c:v>
                </c:pt>
                <c:pt idx="2118">
                  <c:v>0.12947699567344889</c:v>
                </c:pt>
                <c:pt idx="2119">
                  <c:v>6.1036041098904661E-2</c:v>
                </c:pt>
                <c:pt idx="2120">
                  <c:v>8.1381388131872887E-2</c:v>
                </c:pt>
                <c:pt idx="2121">
                  <c:v>0.10172673516484111</c:v>
                </c:pt>
                <c:pt idx="2122">
                  <c:v>0.11189940868132522</c:v>
                </c:pt>
                <c:pt idx="2123">
                  <c:v>0.10172673516484111</c:v>
                </c:pt>
                <c:pt idx="2124">
                  <c:v>0.14241742923077755</c:v>
                </c:pt>
                <c:pt idx="2125">
                  <c:v>0.14241742923077755</c:v>
                </c:pt>
                <c:pt idx="2126">
                  <c:v>0.13224475571429345</c:v>
                </c:pt>
                <c:pt idx="2127">
                  <c:v>0.16747500011600253</c:v>
                </c:pt>
                <c:pt idx="2128">
                  <c:v>0.29948409248152819</c:v>
                </c:pt>
                <c:pt idx="2129">
                  <c:v>0.13602934657739038</c:v>
                </c:pt>
                <c:pt idx="2130">
                  <c:v>0.18762166728383015</c:v>
                </c:pt>
                <c:pt idx="2131">
                  <c:v>0.34608535116432509</c:v>
                </c:pt>
                <c:pt idx="2132">
                  <c:v>0.26512362061510092</c:v>
                </c:pt>
                <c:pt idx="2133">
                  <c:v>9.4853510101796851E-2</c:v>
                </c:pt>
                <c:pt idx="2134">
                  <c:v>0.13690924897713325</c:v>
                </c:pt>
                <c:pt idx="2135">
                  <c:v>8.9428746949769655E-2</c:v>
                </c:pt>
                <c:pt idx="2136">
                  <c:v>0.12296452705593328</c:v>
                </c:pt>
                <c:pt idx="2137">
                  <c:v>0.14532171379337569</c:v>
                </c:pt>
                <c:pt idx="2138">
                  <c:v>0.1676789005308181</c:v>
                </c:pt>
                <c:pt idx="2139">
                  <c:v>0.13414312042465448</c:v>
                </c:pt>
                <c:pt idx="2140">
                  <c:v>0.13414312042465448</c:v>
                </c:pt>
                <c:pt idx="2141">
                  <c:v>0.10117823531505327</c:v>
                </c:pt>
                <c:pt idx="2142">
                  <c:v>0.15080746946350379</c:v>
                </c:pt>
                <c:pt idx="2143">
                  <c:v>0.18850933682937973</c:v>
                </c:pt>
                <c:pt idx="2144">
                  <c:v>0.10891064065374935</c:v>
                </c:pt>
                <c:pt idx="2145">
                  <c:v>0.13311300524347142</c:v>
                </c:pt>
                <c:pt idx="2146">
                  <c:v>0.12101182294861039</c:v>
                </c:pt>
                <c:pt idx="2147">
                  <c:v>0.12101182294861039</c:v>
                </c:pt>
                <c:pt idx="2148">
                  <c:v>0.21353472560171724</c:v>
                </c:pt>
                <c:pt idx="2149">
                  <c:v>0.21990881641067794</c:v>
                </c:pt>
                <c:pt idx="2150">
                  <c:v>0.16845726660392274</c:v>
                </c:pt>
                <c:pt idx="2151">
                  <c:v>0.16845726660392274</c:v>
                </c:pt>
                <c:pt idx="2152">
                  <c:v>0.14704471880463743</c:v>
                </c:pt>
                <c:pt idx="2153">
                  <c:v>0.257198761173418</c:v>
                </c:pt>
                <c:pt idx="2154">
                  <c:v>0.17890661183303358</c:v>
                </c:pt>
                <c:pt idx="2155">
                  <c:v>0.11009637651263605</c:v>
                </c:pt>
                <c:pt idx="2156">
                  <c:v>0.17990243459479197</c:v>
                </c:pt>
                <c:pt idx="2157">
                  <c:v>0.12321832407941993</c:v>
                </c:pt>
                <c:pt idx="2158">
                  <c:v>0.14375471142598992</c:v>
                </c:pt>
                <c:pt idx="2159">
                  <c:v>0.12321832407941993</c:v>
                </c:pt>
                <c:pt idx="2160">
                  <c:v>0.12321832407941993</c:v>
                </c:pt>
                <c:pt idx="2161">
                  <c:v>7.1877355712994959E-2</c:v>
                </c:pt>
                <c:pt idx="2162">
                  <c:v>0.13348651775270493</c:v>
                </c:pt>
                <c:pt idx="2163">
                  <c:v>0.13348651775270493</c:v>
                </c:pt>
                <c:pt idx="2164">
                  <c:v>6.1609162039709967E-2</c:v>
                </c:pt>
                <c:pt idx="2165">
                  <c:v>6.1609162039709967E-2</c:v>
                </c:pt>
                <c:pt idx="2166">
                  <c:v>0.12321832407941993</c:v>
                </c:pt>
                <c:pt idx="2167">
                  <c:v>0.10268193673284993</c:v>
                </c:pt>
                <c:pt idx="2168">
                  <c:v>0.13348651775270493</c:v>
                </c:pt>
                <c:pt idx="2169">
                  <c:v>0.25730501970353403</c:v>
                </c:pt>
                <c:pt idx="2170">
                  <c:v>0.1219440569059555</c:v>
                </c:pt>
                <c:pt idx="2171">
                  <c:v>0.2274507269215294</c:v>
                </c:pt>
                <c:pt idx="2172">
                  <c:v>0.15931946807740133</c:v>
                </c:pt>
                <c:pt idx="2173">
                  <c:v>0.11265587625256418</c:v>
                </c:pt>
                <c:pt idx="2174">
                  <c:v>0.11265587625256418</c:v>
                </c:pt>
                <c:pt idx="2175">
                  <c:v>0.13518705150307703</c:v>
                </c:pt>
                <c:pt idx="2176">
                  <c:v>0.26759031502426034</c:v>
                </c:pt>
                <c:pt idx="2177">
                  <c:v>0.12181589706297413</c:v>
                </c:pt>
                <c:pt idx="2178">
                  <c:v>0.17054225588816377</c:v>
                </c:pt>
                <c:pt idx="2179">
                  <c:v>0.30781754354237978</c:v>
                </c:pt>
                <c:pt idx="2180">
                  <c:v>0.14336709424181063</c:v>
                </c:pt>
                <c:pt idx="2181">
                  <c:v>0.13033372203800966</c:v>
                </c:pt>
                <c:pt idx="2182">
                  <c:v>0.21518792234788323</c:v>
                </c:pt>
                <c:pt idx="2183">
                  <c:v>0.20749205334768062</c:v>
                </c:pt>
                <c:pt idx="2184">
                  <c:v>0.16599364267814448</c:v>
                </c:pt>
                <c:pt idx="2185">
                  <c:v>0.11066242845209633</c:v>
                </c:pt>
                <c:pt idx="2186">
                  <c:v>8.2996821339072241E-2</c:v>
                </c:pt>
                <c:pt idx="2187">
                  <c:v>0.14588492638490541</c:v>
                </c:pt>
                <c:pt idx="2188">
                  <c:v>0.1750619116618865</c:v>
                </c:pt>
                <c:pt idx="2189">
                  <c:v>0.11670794110792433</c:v>
                </c:pt>
                <c:pt idx="2190">
                  <c:v>0.12245535498452539</c:v>
                </c:pt>
                <c:pt idx="2191">
                  <c:v>0.18368303247678808</c:v>
                </c:pt>
                <c:pt idx="2192">
                  <c:v>0.14393795523705927</c:v>
                </c:pt>
                <c:pt idx="2193">
                  <c:v>0.30013859653857616</c:v>
                </c:pt>
                <c:pt idx="2194">
                  <c:v>0.16105032481424597</c:v>
                </c:pt>
                <c:pt idx="2195">
                  <c:v>0.240404740464364</c:v>
                </c:pt>
                <c:pt idx="2196">
                  <c:v>0.36124545919214207</c:v>
                </c:pt>
                <c:pt idx="2197">
                  <c:v>0.2123748873654914</c:v>
                </c:pt>
                <c:pt idx="2198">
                  <c:v>0.16683839949601456</c:v>
                </c:pt>
                <c:pt idx="2199">
                  <c:v>0.19264838972038067</c:v>
                </c:pt>
                <c:pt idx="2200">
                  <c:v>0.1112255996640097</c:v>
                </c:pt>
                <c:pt idx="2201">
                  <c:v>0.11797256364594216</c:v>
                </c:pt>
                <c:pt idx="2202">
                  <c:v>0.11797256364594216</c:v>
                </c:pt>
                <c:pt idx="2203">
                  <c:v>0.15729675152792288</c:v>
                </c:pt>
                <c:pt idx="2204">
                  <c:v>9.8091758711666324E-2</c:v>
                </c:pt>
                <c:pt idx="2205">
                  <c:v>0.11035322855062461</c:v>
                </c:pt>
                <c:pt idx="2206">
                  <c:v>0.14713763806749949</c:v>
                </c:pt>
                <c:pt idx="2207">
                  <c:v>7.9463406607637455E-2</c:v>
                </c:pt>
                <c:pt idx="2208">
                  <c:v>0.10216723706696246</c:v>
                </c:pt>
                <c:pt idx="2209">
                  <c:v>0.11351915229662494</c:v>
                </c:pt>
                <c:pt idx="2210">
                  <c:v>8.290266722896783E-2</c:v>
                </c:pt>
                <c:pt idx="2211">
                  <c:v>0.11399116743983076</c:v>
                </c:pt>
                <c:pt idx="2212">
                  <c:v>9.3265500632588816E-2</c:v>
                </c:pt>
                <c:pt idx="2213">
                  <c:v>0.15544250105431467</c:v>
                </c:pt>
                <c:pt idx="2214">
                  <c:v>0.11399116743983076</c:v>
                </c:pt>
                <c:pt idx="2215">
                  <c:v>8.290266722896783E-2</c:v>
                </c:pt>
                <c:pt idx="2216">
                  <c:v>0.12435400084345175</c:v>
                </c:pt>
                <c:pt idx="2217">
                  <c:v>0.12435400084345175</c:v>
                </c:pt>
                <c:pt idx="2218">
                  <c:v>0.20772717189716028</c:v>
                </c:pt>
                <c:pt idx="2219">
                  <c:v>0.19711683159574239</c:v>
                </c:pt>
                <c:pt idx="2220">
                  <c:v>0.21603915088277825</c:v>
                </c:pt>
                <c:pt idx="2221">
                  <c:v>0.25151835079622714</c:v>
                </c:pt>
                <c:pt idx="2222">
                  <c:v>0.17726201314958012</c:v>
                </c:pt>
                <c:pt idx="2223">
                  <c:v>0.18165214224171961</c:v>
                </c:pt>
                <c:pt idx="2224">
                  <c:v>0.10545863892344894</c:v>
                </c:pt>
                <c:pt idx="2225">
                  <c:v>0.13182329865431117</c:v>
                </c:pt>
                <c:pt idx="2226">
                  <c:v>0.14500562851974227</c:v>
                </c:pt>
                <c:pt idx="2227">
                  <c:v>0.17137028825060452</c:v>
                </c:pt>
                <c:pt idx="2228">
                  <c:v>0.29064342758675138</c:v>
                </c:pt>
                <c:pt idx="2229">
                  <c:v>0.23474630200341798</c:v>
                </c:pt>
                <c:pt idx="2230">
                  <c:v>0.31198841286087881</c:v>
                </c:pt>
                <c:pt idx="2231">
                  <c:v>0.17277166104531189</c:v>
                </c:pt>
                <c:pt idx="2232">
                  <c:v>0.13574916224988789</c:v>
                </c:pt>
                <c:pt idx="2233">
                  <c:v>0.14808999518169591</c:v>
                </c:pt>
                <c:pt idx="2234">
                  <c:v>0.1604308281135039</c:v>
                </c:pt>
                <c:pt idx="2235">
                  <c:v>0.25673906686285253</c:v>
                </c:pt>
                <c:pt idx="2236">
                  <c:v>9.1500730216297121E-2</c:v>
                </c:pt>
                <c:pt idx="2237">
                  <c:v>0.13725109532444568</c:v>
                </c:pt>
                <c:pt idx="2238">
                  <c:v>0.20146197149992676</c:v>
                </c:pt>
                <c:pt idx="2239">
                  <c:v>0.2430340025551993</c:v>
                </c:pt>
                <c:pt idx="2240">
                  <c:v>0.11830311224460828</c:v>
                </c:pt>
                <c:pt idx="2241">
                  <c:v>0.14787889030576035</c:v>
                </c:pt>
                <c:pt idx="2242">
                  <c:v>9.4109549516590285E-2</c:v>
                </c:pt>
                <c:pt idx="2243">
                  <c:v>0.11502278274249923</c:v>
                </c:pt>
                <c:pt idx="2244">
                  <c:v>0.15887766312496537</c:v>
                </c:pt>
                <c:pt idx="2245">
                  <c:v>9.8300538852893041E-2</c:v>
                </c:pt>
                <c:pt idx="2246">
                  <c:v>0.1123434729747349</c:v>
                </c:pt>
                <c:pt idx="2247">
                  <c:v>0.18255814358394423</c:v>
                </c:pt>
                <c:pt idx="2248">
                  <c:v>0.18255814358394423</c:v>
                </c:pt>
                <c:pt idx="2249">
                  <c:v>0.16851520946210236</c:v>
                </c:pt>
                <c:pt idx="2250">
                  <c:v>0.1123434729747349</c:v>
                </c:pt>
                <c:pt idx="2251">
                  <c:v>0.19884271546132573</c:v>
                </c:pt>
                <c:pt idx="2252">
                  <c:v>0.18558653443057069</c:v>
                </c:pt>
                <c:pt idx="2253">
                  <c:v>0.10604944824604039</c:v>
                </c:pt>
                <c:pt idx="2254">
                  <c:v>7.9537086184530287E-2</c:v>
                </c:pt>
                <c:pt idx="2255">
                  <c:v>0.33485671888222368</c:v>
                </c:pt>
                <c:pt idx="2256">
                  <c:v>0.17387564455329055</c:v>
                </c:pt>
                <c:pt idx="2257">
                  <c:v>0.17387564455329055</c:v>
                </c:pt>
                <c:pt idx="2258">
                  <c:v>0.14903626675996334</c:v>
                </c:pt>
                <c:pt idx="2259">
                  <c:v>0.13368383717712196</c:v>
                </c:pt>
                <c:pt idx="2260">
                  <c:v>0.13553324170244366</c:v>
                </c:pt>
                <c:pt idx="2261">
                  <c:v>0.10931326916422451</c:v>
                </c:pt>
                <c:pt idx="2262">
                  <c:v>0.21168423549626514</c:v>
                </c:pt>
                <c:pt idx="2263">
                  <c:v>8.4673694198506053E-2</c:v>
                </c:pt>
                <c:pt idx="2264">
                  <c:v>0.11289825893134141</c:v>
                </c:pt>
                <c:pt idx="2265">
                  <c:v>8.0658412108866692E-2</c:v>
                </c:pt>
                <c:pt idx="2266">
                  <c:v>0.10370367271140003</c:v>
                </c:pt>
                <c:pt idx="2267">
                  <c:v>9.2181042410133363E-2</c:v>
                </c:pt>
                <c:pt idx="2268">
                  <c:v>0.13827156361520004</c:v>
                </c:pt>
                <c:pt idx="2269">
                  <c:v>0.19381546117296916</c:v>
                </c:pt>
                <c:pt idx="2270">
                  <c:v>0.17328509950574345</c:v>
                </c:pt>
                <c:pt idx="2271">
                  <c:v>0.17328509950574345</c:v>
                </c:pt>
                <c:pt idx="2272">
                  <c:v>0.16999182221174375</c:v>
                </c:pt>
                <c:pt idx="2273">
                  <c:v>0.16999182221174375</c:v>
                </c:pt>
                <c:pt idx="2274">
                  <c:v>0.2000663744905973</c:v>
                </c:pt>
                <c:pt idx="2275">
                  <c:v>0.13427405566365896</c:v>
                </c:pt>
                <c:pt idx="2276">
                  <c:v>0.11604522758545835</c:v>
                </c:pt>
                <c:pt idx="2277">
                  <c:v>0.10549566144132577</c:v>
                </c:pt>
                <c:pt idx="2278">
                  <c:v>8.4396529153060618E-2</c:v>
                </c:pt>
                <c:pt idx="2279">
                  <c:v>0.12659479372959093</c:v>
                </c:pt>
                <c:pt idx="2280">
                  <c:v>9.4946095297193195E-2</c:v>
                </c:pt>
                <c:pt idx="2281">
                  <c:v>6.3297396864795463E-2</c:v>
                </c:pt>
                <c:pt idx="2282">
                  <c:v>0.12659479372959093</c:v>
                </c:pt>
                <c:pt idx="2283">
                  <c:v>9.4946095297193195E-2</c:v>
                </c:pt>
                <c:pt idx="2284">
                  <c:v>0.11604522758545835</c:v>
                </c:pt>
                <c:pt idx="2285">
                  <c:v>0.11604522758545835</c:v>
                </c:pt>
                <c:pt idx="2286">
                  <c:v>0.2289736414084737</c:v>
                </c:pt>
                <c:pt idx="2287">
                  <c:v>0.2597670357064914</c:v>
                </c:pt>
                <c:pt idx="2288">
                  <c:v>0.13747852065908944</c:v>
                </c:pt>
                <c:pt idx="2289">
                  <c:v>0.11248242599380046</c:v>
                </c:pt>
                <c:pt idx="2290">
                  <c:v>0.1418129149367631</c:v>
                </c:pt>
                <c:pt idx="2291">
                  <c:v>0.15684924919431714</c:v>
                </c:pt>
                <c:pt idx="2292">
                  <c:v>0.1705651520762092</c:v>
                </c:pt>
                <c:pt idx="2293">
                  <c:v>0.14660587760711863</c:v>
                </c:pt>
                <c:pt idx="2294">
                  <c:v>0.28549559008636699</c:v>
                </c:pt>
                <c:pt idx="2295">
                  <c:v>0.16083195139202308</c:v>
                </c:pt>
                <c:pt idx="2296">
                  <c:v>0.26135192101203752</c:v>
                </c:pt>
                <c:pt idx="2297">
                  <c:v>0.2084964996780686</c:v>
                </c:pt>
                <c:pt idx="2298">
                  <c:v>0.18056326532134145</c:v>
                </c:pt>
                <c:pt idx="2299">
                  <c:v>0.1206239635440173</c:v>
                </c:pt>
                <c:pt idx="2300">
                  <c:v>0.18763727662402691</c:v>
                </c:pt>
                <c:pt idx="2301">
                  <c:v>0.11607046303809666</c:v>
                </c:pt>
                <c:pt idx="2302">
                  <c:v>0.13928455564571599</c:v>
                </c:pt>
                <c:pt idx="2303">
                  <c:v>0.27296147394924358</c:v>
                </c:pt>
                <c:pt idx="2304">
                  <c:v>0.13690924897713325</c:v>
                </c:pt>
                <c:pt idx="2305">
                  <c:v>0.12575917539811357</c:v>
                </c:pt>
                <c:pt idx="2306">
                  <c:v>0.12575917539811357</c:v>
                </c:pt>
                <c:pt idx="2307">
                  <c:v>0.18121629915390558</c:v>
                </c:pt>
                <c:pt idx="2308">
                  <c:v>0.22118366080886209</c:v>
                </c:pt>
                <c:pt idx="2309">
                  <c:v>0.18059570280751375</c:v>
                </c:pt>
                <c:pt idx="2310">
                  <c:v>0.21069498660876604</c:v>
                </c:pt>
                <c:pt idx="2311">
                  <c:v>0.13834214995070535</c:v>
                </c:pt>
                <c:pt idx="2312">
                  <c:v>0.13834214995070535</c:v>
                </c:pt>
                <c:pt idx="2313">
                  <c:v>9.5775334581257546E-2</c:v>
                </c:pt>
                <c:pt idx="2314">
                  <c:v>9.5775334581257546E-2</c:v>
                </c:pt>
                <c:pt idx="2315">
                  <c:v>0.14898385379306731</c:v>
                </c:pt>
                <c:pt idx="2316">
                  <c:v>0.18180793082629867</c:v>
                </c:pt>
                <c:pt idx="2317">
                  <c:v>0.20212959458831073</c:v>
                </c:pt>
                <c:pt idx="2318">
                  <c:v>0.16170367567064858</c:v>
                </c:pt>
                <c:pt idx="2319">
                  <c:v>0.11090916772932026</c:v>
                </c:pt>
                <c:pt idx="2320">
                  <c:v>0.18484861288220045</c:v>
                </c:pt>
                <c:pt idx="2321">
                  <c:v>0.14880026302241167</c:v>
                </c:pt>
                <c:pt idx="2322">
                  <c:v>0.16533362558045742</c:v>
                </c:pt>
                <c:pt idx="2323">
                  <c:v>0.12886480786721474</c:v>
                </c:pt>
                <c:pt idx="2324">
                  <c:v>0.14318311985246082</c:v>
                </c:pt>
                <c:pt idx="2325">
                  <c:v>0.11454649588196866</c:v>
                </c:pt>
                <c:pt idx="2326">
                  <c:v>0.21477467977869125</c:v>
                </c:pt>
                <c:pt idx="2327">
                  <c:v>0.128599380586709</c:v>
                </c:pt>
                <c:pt idx="2328">
                  <c:v>7.0145116683659442E-2</c:v>
                </c:pt>
                <c:pt idx="2329">
                  <c:v>8.1835969464269354E-2</c:v>
                </c:pt>
                <c:pt idx="2330">
                  <c:v>0.10521767502548918</c:v>
                </c:pt>
                <c:pt idx="2331">
                  <c:v>0.17536279170914862</c:v>
                </c:pt>
                <c:pt idx="2332">
                  <c:v>0.2912105372530075</c:v>
                </c:pt>
                <c:pt idx="2333">
                  <c:v>0.12059158561737202</c:v>
                </c:pt>
                <c:pt idx="2334">
                  <c:v>0.18137246210318719</c:v>
                </c:pt>
                <c:pt idx="2335">
                  <c:v>0.21473376641899464</c:v>
                </c:pt>
                <c:pt idx="2336">
                  <c:v>0.17714631944869913</c:v>
                </c:pt>
                <c:pt idx="2337">
                  <c:v>0.12653308532049937</c:v>
                </c:pt>
                <c:pt idx="2338">
                  <c:v>0.12653308532049937</c:v>
                </c:pt>
                <c:pt idx="2339">
                  <c:v>0.1826757540432678</c:v>
                </c:pt>
                <c:pt idx="2340">
                  <c:v>0.4064268143084816</c:v>
                </c:pt>
                <c:pt idx="2341">
                  <c:v>0.16592305214011149</c:v>
                </c:pt>
                <c:pt idx="2342">
                  <c:v>0.11614613649807806</c:v>
                </c:pt>
                <c:pt idx="2343">
                  <c:v>0.10838048381559509</c:v>
                </c:pt>
                <c:pt idx="2344">
                  <c:v>0.18702232708387062</c:v>
                </c:pt>
                <c:pt idx="2345">
                  <c:v>0.20140865993647605</c:v>
                </c:pt>
                <c:pt idx="2346">
                  <c:v>0.12947699567344889</c:v>
                </c:pt>
                <c:pt idx="2347">
                  <c:v>0.29278526516272529</c:v>
                </c:pt>
                <c:pt idx="2348">
                  <c:v>0.12143060596480483</c:v>
                </c:pt>
                <c:pt idx="2349">
                  <c:v>9.6597455536468257E-2</c:v>
                </c:pt>
                <c:pt idx="2350">
                  <c:v>0.11806355676679454</c:v>
                </c:pt>
                <c:pt idx="2351">
                  <c:v>0.13952965799712083</c:v>
                </c:pt>
                <c:pt idx="2352">
                  <c:v>8.5864404921305121E-2</c:v>
                </c:pt>
                <c:pt idx="2353">
                  <c:v>7.5131354306141984E-2</c:v>
                </c:pt>
                <c:pt idx="2354">
                  <c:v>0.11806355676679454</c:v>
                </c:pt>
                <c:pt idx="2355">
                  <c:v>0.20711530850062174</c:v>
                </c:pt>
                <c:pt idx="2356">
                  <c:v>0.1433875212696612</c:v>
                </c:pt>
                <c:pt idx="2357">
                  <c:v>0.12951469022013631</c:v>
                </c:pt>
                <c:pt idx="2358">
                  <c:v>7.0644376483710719E-2</c:v>
                </c:pt>
                <c:pt idx="2359">
                  <c:v>0.2305584882298749</c:v>
                </c:pt>
                <c:pt idx="2360">
                  <c:v>0.13872269552706773</c:v>
                </c:pt>
                <c:pt idx="2361">
                  <c:v>0.22542438023148506</c:v>
                </c:pt>
                <c:pt idx="2362">
                  <c:v>0.12730229049249686</c:v>
                </c:pt>
                <c:pt idx="2363">
                  <c:v>0.11563226893148945</c:v>
                </c:pt>
                <c:pt idx="2364">
                  <c:v>0.11563226893148945</c:v>
                </c:pt>
                <c:pt idx="2365">
                  <c:v>0.21681050424654272</c:v>
                </c:pt>
                <c:pt idx="2366">
                  <c:v>0.19191727364941236</c:v>
                </c:pt>
                <c:pt idx="2367">
                  <c:v>0.28975530725398185</c:v>
                </c:pt>
                <c:pt idx="2368">
                  <c:v>0.25402108259551814</c:v>
                </c:pt>
                <c:pt idx="2369">
                  <c:v>0.25318958745918185</c:v>
                </c:pt>
                <c:pt idx="2370">
                  <c:v>0.15966224894901243</c:v>
                </c:pt>
                <c:pt idx="2371">
                  <c:v>0.23234270006133195</c:v>
                </c:pt>
                <c:pt idx="2372">
                  <c:v>0.11248242599380046</c:v>
                </c:pt>
                <c:pt idx="2373">
                  <c:v>0.15091101047773631</c:v>
                </c:pt>
                <c:pt idx="2374">
                  <c:v>9.6324194860190337E-2</c:v>
                </c:pt>
                <c:pt idx="2375">
                  <c:v>0.18877844379983222</c:v>
                </c:pt>
                <c:pt idx="2376">
                  <c:v>0.17798202367027324</c:v>
                </c:pt>
                <c:pt idx="2377">
                  <c:v>0.12806687568824082</c:v>
                </c:pt>
                <c:pt idx="2378">
                  <c:v>7.6840125412944493E-2</c:v>
                </c:pt>
                <c:pt idx="2379">
                  <c:v>0.12806687568824082</c:v>
                </c:pt>
                <c:pt idx="2380">
                  <c:v>9.4853510101796851E-2</c:v>
                </c:pt>
                <c:pt idx="2381">
                  <c:v>8.2996821339072241E-2</c:v>
                </c:pt>
                <c:pt idx="2382">
                  <c:v>7.1140132576347631E-2</c:v>
                </c:pt>
                <c:pt idx="2383">
                  <c:v>0.11856688762724607</c:v>
                </c:pt>
                <c:pt idx="2384">
                  <c:v>0.15153077082878666</c:v>
                </c:pt>
                <c:pt idx="2385">
                  <c:v>0.11905989136547523</c:v>
                </c:pt>
                <c:pt idx="2386">
                  <c:v>0.14532171379337569</c:v>
                </c:pt>
                <c:pt idx="2387">
                  <c:v>0.19337674161772378</c:v>
                </c:pt>
                <c:pt idx="2388">
                  <c:v>0.19337674161772378</c:v>
                </c:pt>
                <c:pt idx="2389">
                  <c:v>0.16047341902339596</c:v>
                </c:pt>
                <c:pt idx="2390">
                  <c:v>0.16514456476895409</c:v>
                </c:pt>
                <c:pt idx="2391">
                  <c:v>0.14170961548277136</c:v>
                </c:pt>
                <c:pt idx="2392">
                  <c:v>0.14170961548277136</c:v>
                </c:pt>
                <c:pt idx="2393">
                  <c:v>0.12882692316615579</c:v>
                </c:pt>
                <c:pt idx="2394">
                  <c:v>0.19320501725927841</c:v>
                </c:pt>
                <c:pt idx="2395">
                  <c:v>0.11818752539508055</c:v>
                </c:pt>
                <c:pt idx="2396">
                  <c:v>0.11818752539508055</c:v>
                </c:pt>
                <c:pt idx="2397">
                  <c:v>9.5509943609735706E-2</c:v>
                </c:pt>
                <c:pt idx="2398">
                  <c:v>9.5509943609735706E-2</c:v>
                </c:pt>
                <c:pt idx="2399">
                  <c:v>0.10744868656095267</c:v>
                </c:pt>
                <c:pt idx="2400">
                  <c:v>0.11938742951216963</c:v>
                </c:pt>
                <c:pt idx="2401">
                  <c:v>0.15520365836582053</c:v>
                </c:pt>
                <c:pt idx="2402">
                  <c:v>9.5509943609735706E-2</c:v>
                </c:pt>
                <c:pt idx="2403">
                  <c:v>7.1632457707301783E-2</c:v>
                </c:pt>
                <c:pt idx="2404">
                  <c:v>0.11322637693406291</c:v>
                </c:pt>
                <c:pt idx="2405">
                  <c:v>0.23415084172875994</c:v>
                </c:pt>
                <c:pt idx="2406">
                  <c:v>0.1389055493495939</c:v>
                </c:pt>
                <c:pt idx="2407">
                  <c:v>7.6394154580753687E-2</c:v>
                </c:pt>
                <c:pt idx="2408">
                  <c:v>6.5480703926360309E-2</c:v>
                </c:pt>
                <c:pt idx="2409">
                  <c:v>0.10913450654393385</c:v>
                </c:pt>
                <c:pt idx="2410">
                  <c:v>0.10913450654393385</c:v>
                </c:pt>
                <c:pt idx="2411">
                  <c:v>0.12004795719832723</c:v>
                </c:pt>
                <c:pt idx="2412">
                  <c:v>0.1702672614777912</c:v>
                </c:pt>
                <c:pt idx="2413">
                  <c:v>0.1465525954401373</c:v>
                </c:pt>
                <c:pt idx="2414">
                  <c:v>0.2032998625536655</c:v>
                </c:pt>
                <c:pt idx="2415">
                  <c:v>8.2996821339072241E-2</c:v>
                </c:pt>
                <c:pt idx="2416">
                  <c:v>9.682962489558429E-2</c:v>
                </c:pt>
                <c:pt idx="2417">
                  <c:v>0.24124792708803461</c:v>
                </c:pt>
                <c:pt idx="2418">
                  <c:v>0.17469905394755811</c:v>
                </c:pt>
                <c:pt idx="2419">
                  <c:v>0.16235439731655713</c:v>
                </c:pt>
                <c:pt idx="2420">
                  <c:v>0.1454090203280122</c:v>
                </c:pt>
                <c:pt idx="2421">
                  <c:v>0.22160697920725461</c:v>
                </c:pt>
                <c:pt idx="2422">
                  <c:v>0.18141551788114757</c:v>
                </c:pt>
                <c:pt idx="2423">
                  <c:v>0.18596489676916317</c:v>
                </c:pt>
                <c:pt idx="2424">
                  <c:v>0.194423988451074</c:v>
                </c:pt>
                <c:pt idx="2425">
                  <c:v>0.31681995336327795</c:v>
                </c:pt>
                <c:pt idx="2426">
                  <c:v>0.1881464696270293</c:v>
                </c:pt>
                <c:pt idx="2427">
                  <c:v>0.18699100443291813</c:v>
                </c:pt>
                <c:pt idx="2428">
                  <c:v>0.15626308130183658</c:v>
                </c:pt>
                <c:pt idx="2429">
                  <c:v>0.14424284427861839</c:v>
                </c:pt>
                <c:pt idx="2430">
                  <c:v>0.21628303335089397</c:v>
                </c:pt>
                <c:pt idx="2431">
                  <c:v>0.23049072922228253</c:v>
                </c:pt>
                <c:pt idx="2432">
                  <c:v>0.15559943446233485</c:v>
                </c:pt>
                <c:pt idx="2433">
                  <c:v>0.11002541525710875</c:v>
                </c:pt>
                <c:pt idx="2434">
                  <c:v>0.1320304983085305</c:v>
                </c:pt>
                <c:pt idx="2435">
                  <c:v>0.15350863686858829</c:v>
                </c:pt>
                <c:pt idx="2436">
                  <c:v>0.25759321476391539</c:v>
                </c:pt>
                <c:pt idx="2437">
                  <c:v>0.11059183040443105</c:v>
                </c:pt>
                <c:pt idx="2438">
                  <c:v>0.15640046644561159</c:v>
                </c:pt>
                <c:pt idx="2439">
                  <c:v>0.16266677933633639</c:v>
                </c:pt>
                <c:pt idx="2440">
                  <c:v>0.11830311224460828</c:v>
                </c:pt>
                <c:pt idx="2441">
                  <c:v>0.17209225746576343</c:v>
                </c:pt>
                <c:pt idx="2442">
                  <c:v>0.15832367322838942</c:v>
                </c:pt>
                <c:pt idx="2443">
                  <c:v>0.10935791416063934</c:v>
                </c:pt>
                <c:pt idx="2444">
                  <c:v>0.14060303249225056</c:v>
                </c:pt>
                <c:pt idx="2445">
                  <c:v>0.1537056588199166</c:v>
                </c:pt>
                <c:pt idx="2446">
                  <c:v>0.19562538395262113</c:v>
                </c:pt>
                <c:pt idx="2447">
                  <c:v>9.7812691976310567E-2</c:v>
                </c:pt>
                <c:pt idx="2448">
                  <c:v>0.12575917539811357</c:v>
                </c:pt>
                <c:pt idx="2449">
                  <c:v>0.1676789005308181</c:v>
                </c:pt>
                <c:pt idx="2450">
                  <c:v>0.10891064065374935</c:v>
                </c:pt>
                <c:pt idx="2451">
                  <c:v>0.10891064065374935</c:v>
                </c:pt>
                <c:pt idx="2452">
                  <c:v>0.14521418753833246</c:v>
                </c:pt>
                <c:pt idx="2453">
                  <c:v>9.6809458358888309E-2</c:v>
                </c:pt>
                <c:pt idx="2454">
                  <c:v>0.18151773442291558</c:v>
                </c:pt>
                <c:pt idx="2455">
                  <c:v>8.4708276064027269E-2</c:v>
                </c:pt>
                <c:pt idx="2456">
                  <c:v>0.10891064065374935</c:v>
                </c:pt>
                <c:pt idx="2457">
                  <c:v>5.9283443813623035E-2</c:v>
                </c:pt>
                <c:pt idx="2458">
                  <c:v>0.12844746159618323</c:v>
                </c:pt>
                <c:pt idx="2459">
                  <c:v>7.9044591751497376E-2</c:v>
                </c:pt>
                <c:pt idx="2460">
                  <c:v>0.10868631365830889</c:v>
                </c:pt>
                <c:pt idx="2461">
                  <c:v>9.8805739689371716E-2</c:v>
                </c:pt>
                <c:pt idx="2462">
                  <c:v>0.10868631365830889</c:v>
                </c:pt>
                <c:pt idx="2463">
                  <c:v>9.8805739689371716E-2</c:v>
                </c:pt>
                <c:pt idx="2464">
                  <c:v>0.2100638840066249</c:v>
                </c:pt>
                <c:pt idx="2465">
                  <c:v>0.19810489208034923</c:v>
                </c:pt>
                <c:pt idx="2466">
                  <c:v>9.1756438391288359E-2</c:v>
                </c:pt>
                <c:pt idx="2467">
                  <c:v>0.10486450101861526</c:v>
                </c:pt>
                <c:pt idx="2468">
                  <c:v>0.18351287678257672</c:v>
                </c:pt>
                <c:pt idx="2469">
                  <c:v>0.19662093940990361</c:v>
                </c:pt>
                <c:pt idx="2470">
                  <c:v>9.1756438391288359E-2</c:v>
                </c:pt>
                <c:pt idx="2471">
                  <c:v>0.27280048220775471</c:v>
                </c:pt>
                <c:pt idx="2472">
                  <c:v>0.12547939935545371</c:v>
                </c:pt>
                <c:pt idx="2473">
                  <c:v>9.9818250956388244E-2</c:v>
                </c:pt>
                <c:pt idx="2474">
                  <c:v>0.11090916772932027</c:v>
                </c:pt>
                <c:pt idx="2475">
                  <c:v>0.11090916772932027</c:v>
                </c:pt>
                <c:pt idx="2476">
                  <c:v>7.7636417410524183E-2</c:v>
                </c:pt>
                <c:pt idx="2477">
                  <c:v>7.7636417410524183E-2</c:v>
                </c:pt>
                <c:pt idx="2478">
                  <c:v>0.11090916772932027</c:v>
                </c:pt>
                <c:pt idx="2479">
                  <c:v>0.16851520946210236</c:v>
                </c:pt>
                <c:pt idx="2480">
                  <c:v>9.74527176503793E-2</c:v>
                </c:pt>
                <c:pt idx="2481">
                  <c:v>0.13399748676927153</c:v>
                </c:pt>
                <c:pt idx="2482">
                  <c:v>8.5271127944081884E-2</c:v>
                </c:pt>
                <c:pt idx="2483">
                  <c:v>8.5271127944081884E-2</c:v>
                </c:pt>
                <c:pt idx="2484">
                  <c:v>0.17054225588816377</c:v>
                </c:pt>
                <c:pt idx="2485">
                  <c:v>0.12181589706297413</c:v>
                </c:pt>
                <c:pt idx="2486">
                  <c:v>9.4482262062376657E-2</c:v>
                </c:pt>
                <c:pt idx="2487">
                  <c:v>0.18642629679368583</c:v>
                </c:pt>
                <c:pt idx="2488">
                  <c:v>0.15818795838517341</c:v>
                </c:pt>
                <c:pt idx="2489">
                  <c:v>0.14500562851974227</c:v>
                </c:pt>
                <c:pt idx="2490">
                  <c:v>0.14880026302241167</c:v>
                </c:pt>
                <c:pt idx="2491">
                  <c:v>0.13827156361520004</c:v>
                </c:pt>
                <c:pt idx="2492">
                  <c:v>0.2592591817785001</c:v>
                </c:pt>
                <c:pt idx="2493">
                  <c:v>9.878597656492373E-2</c:v>
                </c:pt>
                <c:pt idx="2494">
                  <c:v>0.21168423549626514</c:v>
                </c:pt>
                <c:pt idx="2495">
                  <c:v>0.14112282366417675</c:v>
                </c:pt>
                <c:pt idx="2496">
                  <c:v>0.13970446783038587</c:v>
                </c:pt>
                <c:pt idx="2497">
                  <c:v>0.13970446783038587</c:v>
                </c:pt>
                <c:pt idx="2498">
                  <c:v>9.9788905593132776E-2</c:v>
                </c:pt>
                <c:pt idx="2499">
                  <c:v>0.11974668671175932</c:v>
                </c:pt>
                <c:pt idx="2500">
                  <c:v>0.13970446783038587</c:v>
                </c:pt>
                <c:pt idx="2501">
                  <c:v>0.23713377525449214</c:v>
                </c:pt>
                <c:pt idx="2502">
                  <c:v>0.20551593855389316</c:v>
                </c:pt>
                <c:pt idx="2503">
                  <c:v>0.14228026515269526</c:v>
                </c:pt>
                <c:pt idx="2504">
                  <c:v>0.10060734031849086</c:v>
                </c:pt>
                <c:pt idx="2505">
                  <c:v>0.13414312042465448</c:v>
                </c:pt>
                <c:pt idx="2506">
                  <c:v>0.1676789005308181</c:v>
                </c:pt>
                <c:pt idx="2507">
                  <c:v>0.1565003071620969</c:v>
                </c:pt>
                <c:pt idx="2508">
                  <c:v>0.12296452705593328</c:v>
                </c:pt>
                <c:pt idx="2509">
                  <c:v>0.14933074692610035</c:v>
                </c:pt>
                <c:pt idx="2510">
                  <c:v>0.17166057774541607</c:v>
                </c:pt>
                <c:pt idx="2511">
                  <c:v>0.11035322855062461</c:v>
                </c:pt>
                <c:pt idx="2512">
                  <c:v>0.17233035339981562</c:v>
                </c:pt>
                <c:pt idx="2513">
                  <c:v>0.17471023003776864</c:v>
                </c:pt>
                <c:pt idx="2514">
                  <c:v>0.18435678941779204</c:v>
                </c:pt>
                <c:pt idx="2515">
                  <c:v>0.11345033194941048</c:v>
                </c:pt>
                <c:pt idx="2516">
                  <c:v>0.19853808091146835</c:v>
                </c:pt>
                <c:pt idx="2517">
                  <c:v>0.19853808091146835</c:v>
                </c:pt>
                <c:pt idx="2518">
                  <c:v>0.1354467771056353</c:v>
                </c:pt>
                <c:pt idx="2519">
                  <c:v>0.16554606090688762</c:v>
                </c:pt>
                <c:pt idx="2520">
                  <c:v>0.21069498660876604</c:v>
                </c:pt>
                <c:pt idx="2521">
                  <c:v>0.21329227775830917</c:v>
                </c:pt>
                <c:pt idx="2522">
                  <c:v>0.17990243459479197</c:v>
                </c:pt>
                <c:pt idx="2523">
                  <c:v>0.25349786662786677</c:v>
                </c:pt>
                <c:pt idx="2524">
                  <c:v>0.1662580902612549</c:v>
                </c:pt>
                <c:pt idx="2525">
                  <c:v>0.170999597164885</c:v>
                </c:pt>
                <c:pt idx="2526">
                  <c:v>0.11996660735013007</c:v>
                </c:pt>
                <c:pt idx="2527">
                  <c:v>0.1332962303890334</c:v>
                </c:pt>
                <c:pt idx="2528">
                  <c:v>0.14662585342793674</c:v>
                </c:pt>
                <c:pt idx="2529">
                  <c:v>8.6385830522655943E-2</c:v>
                </c:pt>
                <c:pt idx="2530">
                  <c:v>0.18511249397711987</c:v>
                </c:pt>
                <c:pt idx="2531">
                  <c:v>0.1604308281135039</c:v>
                </c:pt>
                <c:pt idx="2532">
                  <c:v>0.1604308281135039</c:v>
                </c:pt>
                <c:pt idx="2533">
                  <c:v>7.8859113376794923E-2</c:v>
                </c:pt>
                <c:pt idx="2534">
                  <c:v>0.1239214638778206</c:v>
                </c:pt>
                <c:pt idx="2535">
                  <c:v>0.1239214638778206</c:v>
                </c:pt>
                <c:pt idx="2536">
                  <c:v>9.0124701002051347E-2</c:v>
                </c:pt>
                <c:pt idx="2537">
                  <c:v>6.045748736772906E-2</c:v>
                </c:pt>
                <c:pt idx="2538">
                  <c:v>0.11083872684083662</c:v>
                </c:pt>
                <c:pt idx="2539">
                  <c:v>8.0609983156972084E-2</c:v>
                </c:pt>
                <c:pt idx="2540">
                  <c:v>8.0609983156972084E-2</c:v>
                </c:pt>
                <c:pt idx="2541">
                  <c:v>9.0686231051593597E-2</c:v>
                </c:pt>
                <c:pt idx="2542">
                  <c:v>0.13099122263007965</c:v>
                </c:pt>
                <c:pt idx="2543">
                  <c:v>0.12091497473545812</c:v>
                </c:pt>
                <c:pt idx="2544">
                  <c:v>9.0686231051593597E-2</c:v>
                </c:pt>
                <c:pt idx="2545">
                  <c:v>8.0609983156972084E-2</c:v>
                </c:pt>
                <c:pt idx="2546">
                  <c:v>0.12091497473545812</c:v>
                </c:pt>
                <c:pt idx="2547">
                  <c:v>9.0686231051593597E-2</c:v>
                </c:pt>
                <c:pt idx="2548">
                  <c:v>0.13099122263007965</c:v>
                </c:pt>
                <c:pt idx="2549">
                  <c:v>0.19804574746279574</c:v>
                </c:pt>
                <c:pt idx="2550">
                  <c:v>0.18737695118910958</c:v>
                </c:pt>
                <c:pt idx="2551">
                  <c:v>0.18902651019305158</c:v>
                </c:pt>
                <c:pt idx="2552">
                  <c:v>0.1206239635440173</c:v>
                </c:pt>
                <c:pt idx="2553">
                  <c:v>0.17423461400802498</c:v>
                </c:pt>
                <c:pt idx="2554">
                  <c:v>0.18763727662402691</c:v>
                </c:pt>
                <c:pt idx="2555">
                  <c:v>0.10722130092801538</c:v>
                </c:pt>
                <c:pt idx="2556">
                  <c:v>0.2266078998372873</c:v>
                </c:pt>
                <c:pt idx="2557">
                  <c:v>0.19360378964898387</c:v>
                </c:pt>
                <c:pt idx="2558">
                  <c:v>0.16145595565662696</c:v>
                </c:pt>
                <c:pt idx="2559">
                  <c:v>7.4518133379981671E-2</c:v>
                </c:pt>
                <c:pt idx="2560">
                  <c:v>0.18508612279756059</c:v>
                </c:pt>
                <c:pt idx="2561">
                  <c:v>0.19264838972038067</c:v>
                </c:pt>
                <c:pt idx="2562">
                  <c:v>0.10216723706696246</c:v>
                </c:pt>
                <c:pt idx="2563">
                  <c:v>0.15892681321527491</c:v>
                </c:pt>
                <c:pt idx="2564">
                  <c:v>0.227467894957703</c:v>
                </c:pt>
                <c:pt idx="2565">
                  <c:v>0.17263599423126519</c:v>
                </c:pt>
                <c:pt idx="2566">
                  <c:v>0.20140865993647605</c:v>
                </c:pt>
                <c:pt idx="2567">
                  <c:v>0.11189940868132522</c:v>
                </c:pt>
                <c:pt idx="2568">
                  <c:v>0.11189940868132522</c:v>
                </c:pt>
                <c:pt idx="2569">
                  <c:v>0.14241742923077755</c:v>
                </c:pt>
                <c:pt idx="2570">
                  <c:v>0.11189940868132522</c:v>
                </c:pt>
                <c:pt idx="2571">
                  <c:v>0.12207208219780932</c:v>
                </c:pt>
                <c:pt idx="2572">
                  <c:v>8.1381388131872887E-2</c:v>
                </c:pt>
                <c:pt idx="2573">
                  <c:v>0.12207208219780932</c:v>
                </c:pt>
                <c:pt idx="2574">
                  <c:v>0.16883932199297222</c:v>
                </c:pt>
                <c:pt idx="2575">
                  <c:v>0.20260718639156666</c:v>
                </c:pt>
                <c:pt idx="2576">
                  <c:v>0.14822836936476122</c:v>
                </c:pt>
                <c:pt idx="2577">
                  <c:v>0.16541036980941476</c:v>
                </c:pt>
                <c:pt idx="2578">
                  <c:v>0.15306919373065675</c:v>
                </c:pt>
                <c:pt idx="2579">
                  <c:v>0.11248242599380046</c:v>
                </c:pt>
                <c:pt idx="2580">
                  <c:v>0.13747852065908944</c:v>
                </c:pt>
                <c:pt idx="2581">
                  <c:v>0.15247489691524913</c:v>
                </c:pt>
                <c:pt idx="2582">
                  <c:v>0.13008630254792564</c:v>
                </c:pt>
                <c:pt idx="2583">
                  <c:v>0.14745577387257472</c:v>
                </c:pt>
                <c:pt idx="2584">
                  <c:v>0.21027755716325969</c:v>
                </c:pt>
                <c:pt idx="2585">
                  <c:v>0.13725109532444568</c:v>
                </c:pt>
                <c:pt idx="2586">
                  <c:v>6.8625547662222841E-2</c:v>
                </c:pt>
                <c:pt idx="2587">
                  <c:v>0.1715638691555571</c:v>
                </c:pt>
                <c:pt idx="2588">
                  <c:v>0.1063803365641304</c:v>
                </c:pt>
                <c:pt idx="2589">
                  <c:v>0.18966584667729142</c:v>
                </c:pt>
                <c:pt idx="2590">
                  <c:v>0.10838048381559509</c:v>
                </c:pt>
                <c:pt idx="2591">
                  <c:v>0.17611828620034203</c:v>
                </c:pt>
                <c:pt idx="2592">
                  <c:v>0.1844467905838999</c:v>
                </c:pt>
                <c:pt idx="2593">
                  <c:v>0.1537056588199166</c:v>
                </c:pt>
                <c:pt idx="2594">
                  <c:v>0.21518792234788323</c:v>
                </c:pt>
                <c:pt idx="2595">
                  <c:v>0.19482527677986855</c:v>
                </c:pt>
                <c:pt idx="2596">
                  <c:v>0.10060734031849086</c:v>
                </c:pt>
                <c:pt idx="2597">
                  <c:v>0.13833509293792493</c:v>
                </c:pt>
                <c:pt idx="2598">
                  <c:v>0.12575917539811357</c:v>
                </c:pt>
                <c:pt idx="2599">
                  <c:v>0.13833509293792493</c:v>
                </c:pt>
                <c:pt idx="2600">
                  <c:v>0.10268193673284993</c:v>
                </c:pt>
                <c:pt idx="2601">
                  <c:v>8.2145549386279951E-2</c:v>
                </c:pt>
                <c:pt idx="2602">
                  <c:v>7.1877355712994959E-2</c:v>
                </c:pt>
                <c:pt idx="2603">
                  <c:v>9.2413743059564943E-2</c:v>
                </c:pt>
                <c:pt idx="2604">
                  <c:v>0.13348651775270493</c:v>
                </c:pt>
                <c:pt idx="2605">
                  <c:v>0.12321832407941993</c:v>
                </c:pt>
                <c:pt idx="2606">
                  <c:v>0.12321832407941993</c:v>
                </c:pt>
                <c:pt idx="2607">
                  <c:v>0.11295013040613493</c:v>
                </c:pt>
                <c:pt idx="2608">
                  <c:v>0.13348651775270493</c:v>
                </c:pt>
                <c:pt idx="2609">
                  <c:v>9.2413743059564943E-2</c:v>
                </c:pt>
                <c:pt idx="2610">
                  <c:v>0.12321832407941993</c:v>
                </c:pt>
                <c:pt idx="2611">
                  <c:v>0.11295013040613493</c:v>
                </c:pt>
                <c:pt idx="2612">
                  <c:v>0.13348651775270493</c:v>
                </c:pt>
                <c:pt idx="2613">
                  <c:v>0.10268193673284993</c:v>
                </c:pt>
                <c:pt idx="2614">
                  <c:v>9.2413743059564943E-2</c:v>
                </c:pt>
                <c:pt idx="2615">
                  <c:v>0.10268193673284993</c:v>
                </c:pt>
                <c:pt idx="2616">
                  <c:v>0.11122559966400972</c:v>
                </c:pt>
                <c:pt idx="2617">
                  <c:v>0.11939560645334646</c:v>
                </c:pt>
                <c:pt idx="2618">
                  <c:v>0.1540862759742456</c:v>
                </c:pt>
                <c:pt idx="2619">
                  <c:v>0.10895545062917085</c:v>
                </c:pt>
                <c:pt idx="2620">
                  <c:v>0.14981374461510991</c:v>
                </c:pt>
                <c:pt idx="2621">
                  <c:v>0.1427187261771366</c:v>
                </c:pt>
                <c:pt idx="2622">
                  <c:v>0.13827156361520004</c:v>
                </c:pt>
                <c:pt idx="2623">
                  <c:v>9.2181042410133363E-2</c:v>
                </c:pt>
                <c:pt idx="2624">
                  <c:v>0.12674893331393339</c:v>
                </c:pt>
                <c:pt idx="2625">
                  <c:v>0.13129643374641486</c:v>
                </c:pt>
                <c:pt idx="2626">
                  <c:v>0.1702672614777912</c:v>
                </c:pt>
                <c:pt idx="2627">
                  <c:v>0.10736688320949732</c:v>
                </c:pt>
                <c:pt idx="2628">
                  <c:v>0.17046782203839955</c:v>
                </c:pt>
                <c:pt idx="2629">
                  <c:v>0.1391863938525493</c:v>
                </c:pt>
                <c:pt idx="2630">
                  <c:v>0.15183970238459926</c:v>
                </c:pt>
                <c:pt idx="2631">
                  <c:v>0.24784292775564121</c:v>
                </c:pt>
                <c:pt idx="2632">
                  <c:v>0.248142112440151</c:v>
                </c:pt>
                <c:pt idx="2633">
                  <c:v>0.24800043837068608</c:v>
                </c:pt>
                <c:pt idx="2634">
                  <c:v>9.8131560603631582E-2</c:v>
                </c:pt>
                <c:pt idx="2635">
                  <c:v>0.16355260100605262</c:v>
                </c:pt>
                <c:pt idx="2636">
                  <c:v>0.32253680507490734</c:v>
                </c:pt>
                <c:pt idx="2637">
                  <c:v>0.21342039772904292</c:v>
                </c:pt>
                <c:pt idx="2638">
                  <c:v>0.12321832407941993</c:v>
                </c:pt>
                <c:pt idx="2639">
                  <c:v>0.13690924897713325</c:v>
                </c:pt>
                <c:pt idx="2640">
                  <c:v>0.20725666807241958</c:v>
                </c:pt>
                <c:pt idx="2641">
                  <c:v>8.7931557264082374E-2</c:v>
                </c:pt>
                <c:pt idx="2642">
                  <c:v>0.21982889316020593</c:v>
                </c:pt>
                <c:pt idx="2643">
                  <c:v>0.10362833403620979</c:v>
                </c:pt>
                <c:pt idx="2644">
                  <c:v>0.10362833403620979</c:v>
                </c:pt>
                <c:pt idx="2645">
                  <c:v>7.2539833825346844E-2</c:v>
                </c:pt>
                <c:pt idx="2646">
                  <c:v>0.15544250105431467</c:v>
                </c:pt>
                <c:pt idx="2647">
                  <c:v>0.11399116743983076</c:v>
                </c:pt>
                <c:pt idx="2648">
                  <c:v>7.2539833825346844E-2</c:v>
                </c:pt>
                <c:pt idx="2649">
                  <c:v>0.14773358071746118</c:v>
                </c:pt>
                <c:pt idx="2650">
                  <c:v>9.2856370430477328E-2</c:v>
                </c:pt>
                <c:pt idx="2651">
                  <c:v>8.124932412666766E-2</c:v>
                </c:pt>
                <c:pt idx="2652">
                  <c:v>0.15089160194952567</c:v>
                </c:pt>
                <c:pt idx="2653">
                  <c:v>0.11607046303809666</c:v>
                </c:pt>
                <c:pt idx="2654">
                  <c:v>0.11607046303809666</c:v>
                </c:pt>
                <c:pt idx="2655">
                  <c:v>0.104463416734287</c:v>
                </c:pt>
                <c:pt idx="2656">
                  <c:v>0.13928455564571599</c:v>
                </c:pt>
                <c:pt idx="2657">
                  <c:v>0.12059158561737202</c:v>
                </c:pt>
                <c:pt idx="2658">
                  <c:v>0.19934287548247931</c:v>
                </c:pt>
                <c:pt idx="2659">
                  <c:v>0.12602283801495398</c:v>
                </c:pt>
                <c:pt idx="2660">
                  <c:v>0.14003251954174653</c:v>
                </c:pt>
                <c:pt idx="2661">
                  <c:v>0.15276274859099623</c:v>
                </c:pt>
                <c:pt idx="2662">
                  <c:v>0.10184183239399748</c:v>
                </c:pt>
                <c:pt idx="2663">
                  <c:v>0.11457206144324716</c:v>
                </c:pt>
                <c:pt idx="2664">
                  <c:v>0.20643070596119259</c:v>
                </c:pt>
                <c:pt idx="2665">
                  <c:v>9.6334329448556549E-2</c:v>
                </c:pt>
                <c:pt idx="2666">
                  <c:v>0.19319491107293651</c:v>
                </c:pt>
                <c:pt idx="2667">
                  <c:v>0.18747070998966742</c:v>
                </c:pt>
                <c:pt idx="2668">
                  <c:v>0.12498047332644495</c:v>
                </c:pt>
                <c:pt idx="2669">
                  <c:v>0.23339915169350228</c:v>
                </c:pt>
                <c:pt idx="2670">
                  <c:v>0.18705364448975853</c:v>
                </c:pt>
                <c:pt idx="2671">
                  <c:v>0.1595276728752599</c:v>
                </c:pt>
                <c:pt idx="2672">
                  <c:v>0.17982644623465652</c:v>
                </c:pt>
                <c:pt idx="2673">
                  <c:v>0.12449523200860836</c:v>
                </c:pt>
                <c:pt idx="2674">
                  <c:v>0.19365924979116858</c:v>
                </c:pt>
                <c:pt idx="2675">
                  <c:v>0.128599380586709</c:v>
                </c:pt>
                <c:pt idx="2676">
                  <c:v>0.10521767502548918</c:v>
                </c:pt>
                <c:pt idx="2677">
                  <c:v>0.16367193892853871</c:v>
                </c:pt>
                <c:pt idx="2678">
                  <c:v>0.10456616612954475</c:v>
                </c:pt>
                <c:pt idx="2679">
                  <c:v>6.2739699677726857E-2</c:v>
                </c:pt>
                <c:pt idx="2680">
                  <c:v>6.2739699677726857E-2</c:v>
                </c:pt>
                <c:pt idx="2681">
                  <c:v>9.4109549516590285E-2</c:v>
                </c:pt>
                <c:pt idx="2682">
                  <c:v>0.12547939935545371</c:v>
                </c:pt>
                <c:pt idx="2683">
                  <c:v>0.244826985942978</c:v>
                </c:pt>
                <c:pt idx="2684">
                  <c:v>0.27624289575850575</c:v>
                </c:pt>
                <c:pt idx="2685">
                  <c:v>0.16348692801754766</c:v>
                </c:pt>
                <c:pt idx="2686">
                  <c:v>0.16348692801754766</c:v>
                </c:pt>
                <c:pt idx="2687">
                  <c:v>0.17396545635915209</c:v>
                </c:pt>
                <c:pt idx="2688">
                  <c:v>0.12177581945140646</c:v>
                </c:pt>
                <c:pt idx="2689">
                  <c:v>0.18896452412475331</c:v>
                </c:pt>
                <c:pt idx="2690">
                  <c:v>0.10397631780442818</c:v>
                </c:pt>
                <c:pt idx="2691">
                  <c:v>0.3526686763117528</c:v>
                </c:pt>
                <c:pt idx="2692">
                  <c:v>0.13763465758693252</c:v>
                </c:pt>
                <c:pt idx="2693">
                  <c:v>0.12512879962201093</c:v>
                </c:pt>
                <c:pt idx="2694">
                  <c:v>0.18954227243460783</c:v>
                </c:pt>
                <c:pt idx="2695">
                  <c:v>0.19324038474923369</c:v>
                </c:pt>
                <c:pt idx="2696">
                  <c:v>0.18035769243261809</c:v>
                </c:pt>
                <c:pt idx="2697">
                  <c:v>0.20943087963772067</c:v>
                </c:pt>
                <c:pt idx="2698">
                  <c:v>9.4192501978280954E-2</c:v>
                </c:pt>
                <c:pt idx="2699">
                  <c:v>7.0644376483710719E-2</c:v>
                </c:pt>
                <c:pt idx="2700">
                  <c:v>9.4192501978280954E-2</c:v>
                </c:pt>
                <c:pt idx="2701">
                  <c:v>0.17661094120927678</c:v>
                </c:pt>
                <c:pt idx="2702">
                  <c:v>9.4192501978280954E-2</c:v>
                </c:pt>
                <c:pt idx="2703">
                  <c:v>0.20551593855389316</c:v>
                </c:pt>
                <c:pt idx="2704">
                  <c:v>0.14769392601785608</c:v>
                </c:pt>
                <c:pt idx="2705">
                  <c:v>0.15824349216198866</c:v>
                </c:pt>
                <c:pt idx="2706">
                  <c:v>0.10549566144132577</c:v>
                </c:pt>
                <c:pt idx="2707">
                  <c:v>0.1371443598737235</c:v>
                </c:pt>
                <c:pt idx="2708">
                  <c:v>0.10505053008274359</c:v>
                </c:pt>
                <c:pt idx="2709">
                  <c:v>9.7812691976310567E-2</c:v>
                </c:pt>
                <c:pt idx="2710">
                  <c:v>0.11696696746373837</c:v>
                </c:pt>
                <c:pt idx="2711">
                  <c:v>0.15549901532669791</c:v>
                </c:pt>
                <c:pt idx="2712">
                  <c:v>0.11662426149502345</c:v>
                </c:pt>
                <c:pt idx="2713">
                  <c:v>0.17829440287231429</c:v>
                </c:pt>
                <c:pt idx="2714">
                  <c:v>0.17981558813325277</c:v>
                </c:pt>
                <c:pt idx="2715">
                  <c:v>0.14984632344437729</c:v>
                </c:pt>
                <c:pt idx="2716">
                  <c:v>0.14984632344437729</c:v>
                </c:pt>
                <c:pt idx="2717">
                  <c:v>0.13486169109993956</c:v>
                </c:pt>
                <c:pt idx="2718">
                  <c:v>0.21798257069006355</c:v>
                </c:pt>
                <c:pt idx="2719">
                  <c:v>0.14228026515269526</c:v>
                </c:pt>
                <c:pt idx="2720">
                  <c:v>0.11856688762724607</c:v>
                </c:pt>
                <c:pt idx="2721">
                  <c:v>9.8300538852893041E-2</c:v>
                </c:pt>
                <c:pt idx="2722">
                  <c:v>0.15447227534026048</c:v>
                </c:pt>
                <c:pt idx="2723">
                  <c:v>0.23361237610204055</c:v>
                </c:pt>
                <c:pt idx="2724">
                  <c:v>0.15857628641424751</c:v>
                </c:pt>
                <c:pt idx="2725">
                  <c:v>0.30934245144324629</c:v>
                </c:pt>
                <c:pt idx="2726">
                  <c:v>9.0297851403756874E-2</c:v>
                </c:pt>
                <c:pt idx="2727">
                  <c:v>7.8200233222805796E-2</c:v>
                </c:pt>
                <c:pt idx="2728">
                  <c:v>0.14336709424181063</c:v>
                </c:pt>
                <c:pt idx="2729">
                  <c:v>0.18246721085321352</c:v>
                </c:pt>
                <c:pt idx="2730">
                  <c:v>0.15640046644561159</c:v>
                </c:pt>
                <c:pt idx="2731">
                  <c:v>0.12770044610834341</c:v>
                </c:pt>
                <c:pt idx="2732">
                  <c:v>0.11705874226598145</c:v>
                </c:pt>
                <c:pt idx="2733">
                  <c:v>0.10641703842361949</c:v>
                </c:pt>
                <c:pt idx="2734">
                  <c:v>0.12770044610834341</c:v>
                </c:pt>
                <c:pt idx="2735">
                  <c:v>0.14898385379306731</c:v>
                </c:pt>
                <c:pt idx="2736">
                  <c:v>9.5775334581257546E-2</c:v>
                </c:pt>
                <c:pt idx="2737">
                  <c:v>0.11705874226598145</c:v>
                </c:pt>
                <c:pt idx="2738">
                  <c:v>0.21733669498687125</c:v>
                </c:pt>
                <c:pt idx="2739">
                  <c:v>0.14139926432805383</c:v>
                </c:pt>
                <c:pt idx="2740">
                  <c:v>0.21209889649208075</c:v>
                </c:pt>
                <c:pt idx="2741">
                  <c:v>0.26220221204253785</c:v>
                </c:pt>
                <c:pt idx="2742">
                  <c:v>0.20355900843650071</c:v>
                </c:pt>
                <c:pt idx="2743">
                  <c:v>0.23989659206176545</c:v>
                </c:pt>
                <c:pt idx="2744">
                  <c:v>0.16934738839701211</c:v>
                </c:pt>
                <c:pt idx="2745">
                  <c:v>0.13507145759437778</c:v>
                </c:pt>
                <c:pt idx="2746">
                  <c:v>0.20260718639156666</c:v>
                </c:pt>
                <c:pt idx="2747">
                  <c:v>9.5509943609735706E-2</c:v>
                </c:pt>
                <c:pt idx="2748">
                  <c:v>0.15520365836582053</c:v>
                </c:pt>
                <c:pt idx="2749">
                  <c:v>0.30009956173589597</c:v>
                </c:pt>
                <c:pt idx="2750">
                  <c:v>0.11237822733688872</c:v>
                </c:pt>
                <c:pt idx="2751">
                  <c:v>0.17659435724368228</c:v>
                </c:pt>
                <c:pt idx="2752">
                  <c:v>0.19264838972038067</c:v>
                </c:pt>
                <c:pt idx="2753">
                  <c:v>0.10486450101861526</c:v>
                </c:pt>
                <c:pt idx="2754">
                  <c:v>0.13108062627326908</c:v>
                </c:pt>
                <c:pt idx="2755">
                  <c:v>0.18351287678257672</c:v>
                </c:pt>
                <c:pt idx="2756">
                  <c:v>0.18351287678257672</c:v>
                </c:pt>
                <c:pt idx="2757">
                  <c:v>0.13108062627326908</c:v>
                </c:pt>
                <c:pt idx="2758">
                  <c:v>0.30135588628200627</c:v>
                </c:pt>
                <c:pt idx="2759">
                  <c:v>0.13517982977965493</c:v>
                </c:pt>
                <c:pt idx="2760">
                  <c:v>0.18435678941779204</c:v>
                </c:pt>
                <c:pt idx="2761">
                  <c:v>0.11345033194941048</c:v>
                </c:pt>
                <c:pt idx="2762">
                  <c:v>0.12449523200860835</c:v>
                </c:pt>
                <c:pt idx="2763">
                  <c:v>0.12143060596480483</c:v>
                </c:pt>
                <c:pt idx="2764">
                  <c:v>7.5131354306141984E-2</c:v>
                </c:pt>
                <c:pt idx="2765">
                  <c:v>8.5864404921305121E-2</c:v>
                </c:pt>
                <c:pt idx="2766">
                  <c:v>0.10733050615163139</c:v>
                </c:pt>
                <c:pt idx="2767">
                  <c:v>0.13952965799712083</c:v>
                </c:pt>
                <c:pt idx="2768">
                  <c:v>0.1609957592274471</c:v>
                </c:pt>
                <c:pt idx="2769">
                  <c:v>0.23798855109644126</c:v>
                </c:pt>
                <c:pt idx="2770">
                  <c:v>0.20399018665409252</c:v>
                </c:pt>
                <c:pt idx="2771">
                  <c:v>0.10818213320896379</c:v>
                </c:pt>
                <c:pt idx="2772">
                  <c:v>0.10818213320896379</c:v>
                </c:pt>
                <c:pt idx="2773">
                  <c:v>0.120202370232182</c:v>
                </c:pt>
                <c:pt idx="2774">
                  <c:v>9.6161896185745596E-2</c:v>
                </c:pt>
                <c:pt idx="2775">
                  <c:v>0.10818213320896379</c:v>
                </c:pt>
                <c:pt idx="2776">
                  <c:v>7.2121422139309194E-2</c:v>
                </c:pt>
                <c:pt idx="2777">
                  <c:v>8.4141659162527402E-2</c:v>
                </c:pt>
                <c:pt idx="2778">
                  <c:v>8.4141659162527402E-2</c:v>
                </c:pt>
                <c:pt idx="2779">
                  <c:v>0.120202370232182</c:v>
                </c:pt>
                <c:pt idx="2780">
                  <c:v>0.15626308130183658</c:v>
                </c:pt>
                <c:pt idx="2781">
                  <c:v>0.15626308130183658</c:v>
                </c:pt>
                <c:pt idx="2782">
                  <c:v>0.21511532183220428</c:v>
                </c:pt>
                <c:pt idx="2783">
                  <c:v>0.18642629679368583</c:v>
                </c:pt>
                <c:pt idx="2784">
                  <c:v>7.9093979192586705E-2</c:v>
                </c:pt>
                <c:pt idx="2785">
                  <c:v>0.13182329865431117</c:v>
                </c:pt>
                <c:pt idx="2786">
                  <c:v>0.17471023003776864</c:v>
                </c:pt>
                <c:pt idx="2787">
                  <c:v>0.17471023003776864</c:v>
                </c:pt>
                <c:pt idx="2788">
                  <c:v>0.170999597164885</c:v>
                </c:pt>
                <c:pt idx="2789">
                  <c:v>9.9749765012849587E-2</c:v>
                </c:pt>
                <c:pt idx="2790">
                  <c:v>0.15243007113244439</c:v>
                </c:pt>
                <c:pt idx="2791">
                  <c:v>0.14557677034379518</c:v>
                </c:pt>
                <c:pt idx="2792">
                  <c:v>0.12526136374441355</c:v>
                </c:pt>
                <c:pt idx="2793">
                  <c:v>0.20621778098863419</c:v>
                </c:pt>
                <c:pt idx="2794">
                  <c:v>0.10714843561145972</c:v>
                </c:pt>
                <c:pt idx="2795">
                  <c:v>0.14318311985246082</c:v>
                </c:pt>
                <c:pt idx="2796">
                  <c:v>7.9537086184530287E-2</c:v>
                </c:pt>
                <c:pt idx="2797">
                  <c:v>0.15907417236906057</c:v>
                </c:pt>
                <c:pt idx="2798">
                  <c:v>0.11930562927679543</c:v>
                </c:pt>
                <c:pt idx="2799">
                  <c:v>7.2607093769166228E-2</c:v>
                </c:pt>
                <c:pt idx="2800">
                  <c:v>9.6809458358888309E-2</c:v>
                </c:pt>
                <c:pt idx="2801">
                  <c:v>9.6809458358888309E-2</c:v>
                </c:pt>
                <c:pt idx="2802">
                  <c:v>7.2607093769166228E-2</c:v>
                </c:pt>
                <c:pt idx="2803">
                  <c:v>0.12101182294861039</c:v>
                </c:pt>
                <c:pt idx="2804">
                  <c:v>6.494175892662285E-2</c:v>
                </c:pt>
                <c:pt idx="2805">
                  <c:v>0.1298835178532457</c:v>
                </c:pt>
                <c:pt idx="2806">
                  <c:v>0.14070714434101619</c:v>
                </c:pt>
                <c:pt idx="2807">
                  <c:v>6.494175892662285E-2</c:v>
                </c:pt>
                <c:pt idx="2808">
                  <c:v>7.576538541439333E-2</c:v>
                </c:pt>
                <c:pt idx="2809">
                  <c:v>0.15153077082878666</c:v>
                </c:pt>
                <c:pt idx="2810">
                  <c:v>9.7412638389934289E-2</c:v>
                </c:pt>
                <c:pt idx="2811">
                  <c:v>0.1298835178532457</c:v>
                </c:pt>
                <c:pt idx="2812">
                  <c:v>0.1826757540432678</c:v>
                </c:pt>
                <c:pt idx="2813">
                  <c:v>0.18799074069735794</c:v>
                </c:pt>
                <c:pt idx="2814">
                  <c:v>0.18887667570515304</c:v>
                </c:pt>
                <c:pt idx="2815">
                  <c:v>0.1537056588199166</c:v>
                </c:pt>
                <c:pt idx="2816">
                  <c:v>8.6317997115632594E-2</c:v>
                </c:pt>
                <c:pt idx="2817">
                  <c:v>0.15824966137865976</c:v>
                </c:pt>
                <c:pt idx="2818">
                  <c:v>0.3405230554092184</c:v>
                </c:pt>
                <c:pt idx="2819">
                  <c:v>0.17425702504599896</c:v>
                </c:pt>
                <c:pt idx="2820">
                  <c:v>0.10336421624346173</c:v>
                </c:pt>
                <c:pt idx="2821">
                  <c:v>0.14617907647556894</c:v>
                </c:pt>
                <c:pt idx="2822">
                  <c:v>0.17054225588816377</c:v>
                </c:pt>
                <c:pt idx="2823">
                  <c:v>0.13399748676927153</c:v>
                </c:pt>
                <c:pt idx="2824">
                  <c:v>0.15836066618186637</c:v>
                </c:pt>
                <c:pt idx="2825">
                  <c:v>0.10803764949412858</c:v>
                </c:pt>
                <c:pt idx="2826">
                  <c:v>0.10803764949412858</c:v>
                </c:pt>
                <c:pt idx="2827">
                  <c:v>7.6394154580753687E-2</c:v>
                </c:pt>
                <c:pt idx="2828">
                  <c:v>9.8221055889540471E-2</c:v>
                </c:pt>
                <c:pt idx="2829">
                  <c:v>0.13096140785272062</c:v>
                </c:pt>
                <c:pt idx="2830">
                  <c:v>0.13096140785272062</c:v>
                </c:pt>
                <c:pt idx="2831">
                  <c:v>9.8221055889540471E-2</c:v>
                </c:pt>
                <c:pt idx="2832">
                  <c:v>0.15278830916150737</c:v>
                </c:pt>
                <c:pt idx="2833">
                  <c:v>0.10913450654393385</c:v>
                </c:pt>
                <c:pt idx="2834">
                  <c:v>0.2141601586914782</c:v>
                </c:pt>
                <c:pt idx="2835">
                  <c:v>0.13008630254792564</c:v>
                </c:pt>
                <c:pt idx="2836">
                  <c:v>0.15163381794768627</c:v>
                </c:pt>
                <c:pt idx="2837">
                  <c:v>0.18056326532134145</c:v>
                </c:pt>
                <c:pt idx="2838">
                  <c:v>0.10722130092801538</c:v>
                </c:pt>
                <c:pt idx="2839">
                  <c:v>0.14742928877602116</c:v>
                </c:pt>
                <c:pt idx="2840">
                  <c:v>0.20488794264408219</c:v>
                </c:pt>
                <c:pt idx="2841">
                  <c:v>0.12397659784610877</c:v>
                </c:pt>
                <c:pt idx="2842">
                  <c:v>0.13832803556512041</c:v>
                </c:pt>
                <c:pt idx="2843">
                  <c:v>0.1226146983895829</c:v>
                </c:pt>
                <c:pt idx="2844">
                  <c:v>7.3568819033749747E-2</c:v>
                </c:pt>
                <c:pt idx="2845">
                  <c:v>8.5830288872708035E-2</c:v>
                </c:pt>
                <c:pt idx="2846">
                  <c:v>0.13069276878449923</c:v>
                </c:pt>
                <c:pt idx="2847">
                  <c:v>0.14521418753833248</c:v>
                </c:pt>
                <c:pt idx="2848">
                  <c:v>0.20394710985355857</c:v>
                </c:pt>
                <c:pt idx="2849">
                  <c:v>0.14003949101610136</c:v>
                </c:pt>
                <c:pt idx="2850">
                  <c:v>0.15403558135995227</c:v>
                </c:pt>
                <c:pt idx="2851">
                  <c:v>0.12102795678281963</c:v>
                </c:pt>
                <c:pt idx="2852">
                  <c:v>0.23794752636787866</c:v>
                </c:pt>
                <c:pt idx="2853">
                  <c:v>0.19108120653640676</c:v>
                </c:pt>
                <c:pt idx="2854">
                  <c:v>8.6385830522655943E-2</c:v>
                </c:pt>
                <c:pt idx="2855">
                  <c:v>7.4044997590847955E-2</c:v>
                </c:pt>
                <c:pt idx="2856">
                  <c:v>0.12340832931807991</c:v>
                </c:pt>
                <c:pt idx="2857">
                  <c:v>0.14808999518169591</c:v>
                </c:pt>
                <c:pt idx="2858">
                  <c:v>0.1604308281135039</c:v>
                </c:pt>
                <c:pt idx="2859">
                  <c:v>0.14060303249225056</c:v>
                </c:pt>
                <c:pt idx="2860">
                  <c:v>0.11495486258142923</c:v>
                </c:pt>
                <c:pt idx="2861">
                  <c:v>9.9553831284066904E-2</c:v>
                </c:pt>
                <c:pt idx="2862">
                  <c:v>0.14902316524644324</c:v>
                </c:pt>
                <c:pt idx="2863">
                  <c:v>0.10505053008274359</c:v>
                </c:pt>
                <c:pt idx="2864">
                  <c:v>0.2051736336161922</c:v>
                </c:pt>
                <c:pt idx="2865">
                  <c:v>6.6545500637592153E-2</c:v>
                </c:pt>
                <c:pt idx="2866">
                  <c:v>0.15527283482104837</c:v>
                </c:pt>
                <c:pt idx="2867">
                  <c:v>0.11090916772932027</c:v>
                </c:pt>
                <c:pt idx="2868">
                  <c:v>0.12200008450225229</c:v>
                </c:pt>
                <c:pt idx="2869">
                  <c:v>0.11090916772932027</c:v>
                </c:pt>
                <c:pt idx="2870">
                  <c:v>8.8727334183456213E-2</c:v>
                </c:pt>
                <c:pt idx="2871">
                  <c:v>9.9357511173308891E-2</c:v>
                </c:pt>
                <c:pt idx="2872">
                  <c:v>9.9357511173308891E-2</c:v>
                </c:pt>
                <c:pt idx="2873">
                  <c:v>0.15558061081150537</c:v>
                </c:pt>
                <c:pt idx="2874">
                  <c:v>0.11059183040443105</c:v>
                </c:pt>
                <c:pt idx="2875">
                  <c:v>0.12257488195781721</c:v>
                </c:pt>
                <c:pt idx="2876">
                  <c:v>0.19138240741227128</c:v>
                </c:pt>
                <c:pt idx="2877">
                  <c:v>0.18896452412475331</c:v>
                </c:pt>
                <c:pt idx="2878">
                  <c:v>0.20051480136640865</c:v>
                </c:pt>
                <c:pt idx="2879">
                  <c:v>0.15449123403389134</c:v>
                </c:pt>
                <c:pt idx="2880">
                  <c:v>0.25952639921602266</c:v>
                </c:pt>
                <c:pt idx="2881">
                  <c:v>0.10604944824604037</c:v>
                </c:pt>
                <c:pt idx="2882">
                  <c:v>0.1897070202035937</c:v>
                </c:pt>
                <c:pt idx="2883">
                  <c:v>0.20551593855389316</c:v>
                </c:pt>
                <c:pt idx="2884">
                  <c:v>0.11830311224460828</c:v>
                </c:pt>
                <c:pt idx="2885">
                  <c:v>0.14787889030576035</c:v>
                </c:pt>
                <c:pt idx="2886">
                  <c:v>0.2053638734656999</c:v>
                </c:pt>
                <c:pt idx="2887">
                  <c:v>9.9984378661155962E-2</c:v>
                </c:pt>
                <c:pt idx="2888">
                  <c:v>9.9984378661155962E-2</c:v>
                </c:pt>
                <c:pt idx="2889">
                  <c:v>7.4988283995866975E-2</c:v>
                </c:pt>
                <c:pt idx="2890">
                  <c:v>7.4988283995866975E-2</c:v>
                </c:pt>
                <c:pt idx="2891">
                  <c:v>0.1676789005308181</c:v>
                </c:pt>
                <c:pt idx="2892">
                  <c:v>0.12296452705593328</c:v>
                </c:pt>
                <c:pt idx="2893">
                  <c:v>6.7071560212327241E-2</c:v>
                </c:pt>
                <c:pt idx="2894">
                  <c:v>0.2305584882298749</c:v>
                </c:pt>
                <c:pt idx="2895">
                  <c:v>0.22220969323214282</c:v>
                </c:pt>
                <c:pt idx="2896">
                  <c:v>9.5223310763907693E-2</c:v>
                </c:pt>
                <c:pt idx="2897">
                  <c:v>0.17890661183303358</c:v>
                </c:pt>
                <c:pt idx="2898">
                  <c:v>0.17890661183303358</c:v>
                </c:pt>
                <c:pt idx="2899">
                  <c:v>0.17606284555735902</c:v>
                </c:pt>
                <c:pt idx="2900">
                  <c:v>0.11318325785830222</c:v>
                </c:pt>
                <c:pt idx="2901">
                  <c:v>0.16192087345245632</c:v>
                </c:pt>
                <c:pt idx="2902">
                  <c:v>7.8859113376794923E-2</c:v>
                </c:pt>
                <c:pt idx="2903">
                  <c:v>0.1239214638778206</c:v>
                </c:pt>
                <c:pt idx="2904">
                  <c:v>0.1239214638778206</c:v>
                </c:pt>
                <c:pt idx="2905">
                  <c:v>0.11265587625256418</c:v>
                </c:pt>
                <c:pt idx="2906">
                  <c:v>0.15771822675358985</c:v>
                </c:pt>
                <c:pt idx="2907">
                  <c:v>0.22433907928172242</c:v>
                </c:pt>
                <c:pt idx="2908">
                  <c:v>0.1185915864896382</c:v>
                </c:pt>
                <c:pt idx="2909">
                  <c:v>0.16599364267814448</c:v>
                </c:pt>
                <c:pt idx="2910">
                  <c:v>0.12449523200860836</c:v>
                </c:pt>
                <c:pt idx="2911">
                  <c:v>0.12687211014894384</c:v>
                </c:pt>
                <c:pt idx="2912">
                  <c:v>0.1687236389907007</c:v>
                </c:pt>
                <c:pt idx="2913">
                  <c:v>0.24642080167146477</c:v>
                </c:pt>
                <c:pt idx="2914">
                  <c:v>9.5958636824706178E-2</c:v>
                </c:pt>
                <c:pt idx="2915">
                  <c:v>0.12794484909960824</c:v>
                </c:pt>
                <c:pt idx="2916">
                  <c:v>0.23262824695391085</c:v>
                </c:pt>
                <c:pt idx="2917">
                  <c:v>0.17714631944869913</c:v>
                </c:pt>
                <c:pt idx="2918">
                  <c:v>0.11387977678844943</c:v>
                </c:pt>
                <c:pt idx="2919">
                  <c:v>0.11387977678844943</c:v>
                </c:pt>
                <c:pt idx="2920">
                  <c:v>0.17981558813325277</c:v>
                </c:pt>
                <c:pt idx="2921">
                  <c:v>0.20399018665409252</c:v>
                </c:pt>
                <c:pt idx="2922">
                  <c:v>0.16683839949601456</c:v>
                </c:pt>
                <c:pt idx="2923">
                  <c:v>0.13903199958001214</c:v>
                </c:pt>
                <c:pt idx="2924">
                  <c:v>0.10216723706696246</c:v>
                </c:pt>
                <c:pt idx="2925">
                  <c:v>0.17027872844493741</c:v>
                </c:pt>
                <c:pt idx="2926">
                  <c:v>0.11351915229662494</c:v>
                </c:pt>
                <c:pt idx="2927">
                  <c:v>0.10216723706696246</c:v>
                </c:pt>
                <c:pt idx="2928">
                  <c:v>0.26659246077806681</c:v>
                </c:pt>
                <c:pt idx="2929">
                  <c:v>0.20853395526081545</c:v>
                </c:pt>
                <c:pt idx="2930">
                  <c:v>0.15049641900626146</c:v>
                </c:pt>
                <c:pt idx="2931">
                  <c:v>0.1354467771056353</c:v>
                </c:pt>
                <c:pt idx="2932">
                  <c:v>0.2851157708924944</c:v>
                </c:pt>
                <c:pt idx="2933">
                  <c:v>0.14402610058851884</c:v>
                </c:pt>
                <c:pt idx="2934">
                  <c:v>0.12730229049249686</c:v>
                </c:pt>
                <c:pt idx="2935">
                  <c:v>0.19095343573874526</c:v>
                </c:pt>
                <c:pt idx="2936">
                  <c:v>0.10184183239399748</c:v>
                </c:pt>
                <c:pt idx="2937">
                  <c:v>0.10184183239399748</c:v>
                </c:pt>
                <c:pt idx="2938">
                  <c:v>7.6381374295498114E-2</c:v>
                </c:pt>
                <c:pt idx="2939">
                  <c:v>0.25857294064874392</c:v>
                </c:pt>
                <c:pt idx="2940">
                  <c:v>0.22247752958784153</c:v>
                </c:pt>
                <c:pt idx="2941">
                  <c:v>0.12844746159618323</c:v>
                </c:pt>
                <c:pt idx="2942">
                  <c:v>8.8925165720434546E-2</c:v>
                </c:pt>
                <c:pt idx="2943">
                  <c:v>0.12844746159618323</c:v>
                </c:pt>
                <c:pt idx="2944">
                  <c:v>5.9283443813623035E-2</c:v>
                </c:pt>
                <c:pt idx="2945">
                  <c:v>8.8925165720434546E-2</c:v>
                </c:pt>
                <c:pt idx="2946">
                  <c:v>8.8925165720434546E-2</c:v>
                </c:pt>
                <c:pt idx="2947">
                  <c:v>7.9044591751497376E-2</c:v>
                </c:pt>
                <c:pt idx="2948">
                  <c:v>9.8805739689371716E-2</c:v>
                </c:pt>
                <c:pt idx="2949">
                  <c:v>0.25280370984983475</c:v>
                </c:pt>
                <c:pt idx="2950">
                  <c:v>0.19237454681049565</c:v>
                </c:pt>
                <c:pt idx="2951">
                  <c:v>0.18137246210318719</c:v>
                </c:pt>
                <c:pt idx="2952">
                  <c:v>0.1143759127703714</c:v>
                </c:pt>
                <c:pt idx="2953">
                  <c:v>0.1143759127703714</c:v>
                </c:pt>
                <c:pt idx="2954">
                  <c:v>0.1143759127703714</c:v>
                </c:pt>
                <c:pt idx="2955">
                  <c:v>0.3408096283104996</c:v>
                </c:pt>
                <c:pt idx="2956">
                  <c:v>0.11526018811941674</c:v>
                </c:pt>
                <c:pt idx="2957">
                  <c:v>0.1123434729747349</c:v>
                </c:pt>
                <c:pt idx="2958">
                  <c:v>0.22729615624317998</c:v>
                </c:pt>
                <c:pt idx="2959">
                  <c:v>0.23684541652248645</c:v>
                </c:pt>
                <c:pt idx="2960">
                  <c:v>0.11406822032383757</c:v>
                </c:pt>
                <c:pt idx="2961">
                  <c:v>9.878597656492373E-2</c:v>
                </c:pt>
                <c:pt idx="2962">
                  <c:v>8.4673694198506053E-2</c:v>
                </c:pt>
                <c:pt idx="2963">
                  <c:v>0.14112282366417675</c:v>
                </c:pt>
                <c:pt idx="2964">
                  <c:v>0.12882692316615579</c:v>
                </c:pt>
                <c:pt idx="2965">
                  <c:v>7.7296153899693465E-2</c:v>
                </c:pt>
                <c:pt idx="2966">
                  <c:v>0.1152263030126667</c:v>
                </c:pt>
                <c:pt idx="2967">
                  <c:v>0.12674893331393339</c:v>
                </c:pt>
                <c:pt idx="2968">
                  <c:v>0.16131682421773338</c:v>
                </c:pt>
                <c:pt idx="2969">
                  <c:v>0.10370367271140003</c:v>
                </c:pt>
                <c:pt idx="2970">
                  <c:v>0.1152263030126667</c:v>
                </c:pt>
                <c:pt idx="2971">
                  <c:v>0.13827156361520004</c:v>
                </c:pt>
                <c:pt idx="2972">
                  <c:v>0.1152263030126667</c:v>
                </c:pt>
                <c:pt idx="2973">
                  <c:v>0.10370367271140003</c:v>
                </c:pt>
                <c:pt idx="2974">
                  <c:v>0.1152263030126667</c:v>
                </c:pt>
                <c:pt idx="2975">
                  <c:v>0.12674893331393339</c:v>
                </c:pt>
                <c:pt idx="2976">
                  <c:v>0.10370367271140003</c:v>
                </c:pt>
                <c:pt idx="2977">
                  <c:v>0.1152263030126667</c:v>
                </c:pt>
                <c:pt idx="2978">
                  <c:v>7.9831124474506215E-2</c:v>
                </c:pt>
                <c:pt idx="2979">
                  <c:v>5.9873343355879662E-2</c:v>
                </c:pt>
                <c:pt idx="2980">
                  <c:v>5.9873343355879662E-2</c:v>
                </c:pt>
                <c:pt idx="2981">
                  <c:v>7.9831124474506215E-2</c:v>
                </c:pt>
                <c:pt idx="2982">
                  <c:v>6.9852233915192935E-2</c:v>
                </c:pt>
                <c:pt idx="2983">
                  <c:v>8.9810015033819496E-2</c:v>
                </c:pt>
                <c:pt idx="2984">
                  <c:v>0.17281685964936708</c:v>
                </c:pt>
                <c:pt idx="2985">
                  <c:v>0.1560630324679512</c:v>
                </c:pt>
                <c:pt idx="2986">
                  <c:v>0.13872269552706773</c:v>
                </c:pt>
                <c:pt idx="2987">
                  <c:v>0.17990786110665791</c:v>
                </c:pt>
                <c:pt idx="2988">
                  <c:v>0.14719734090544737</c:v>
                </c:pt>
                <c:pt idx="2989">
                  <c:v>0.16837611310372241</c:v>
                </c:pt>
                <c:pt idx="2990">
                  <c:v>0.22106445645592532</c:v>
                </c:pt>
                <c:pt idx="2991">
                  <c:v>0.11526018811941674</c:v>
                </c:pt>
                <c:pt idx="2992">
                  <c:v>0.12958251277224828</c:v>
                </c:pt>
                <c:pt idx="2993">
                  <c:v>0.2261550932668977</c:v>
                </c:pt>
                <c:pt idx="2994">
                  <c:v>0.14639263258136265</c:v>
                </c:pt>
                <c:pt idx="2995">
                  <c:v>9.8489053811640789E-2</c:v>
                </c:pt>
                <c:pt idx="2996">
                  <c:v>8.124932412666766E-2</c:v>
                </c:pt>
                <c:pt idx="2997">
                  <c:v>0.11607046303809666</c:v>
                </c:pt>
                <c:pt idx="2998">
                  <c:v>0.12767750934190633</c:v>
                </c:pt>
                <c:pt idx="2999">
                  <c:v>0.12575917539811357</c:v>
                </c:pt>
                <c:pt idx="3000">
                  <c:v>0.14249966430407085</c:v>
                </c:pt>
                <c:pt idx="3001">
                  <c:v>0.13099122263007965</c:v>
                </c:pt>
                <c:pt idx="3002">
                  <c:v>9.0686231051593597E-2</c:v>
                </c:pt>
                <c:pt idx="3003">
                  <c:v>8.0609983156972084E-2</c:v>
                </c:pt>
                <c:pt idx="3004">
                  <c:v>8.0609983156972084E-2</c:v>
                </c:pt>
                <c:pt idx="3005">
                  <c:v>7.0533735262350572E-2</c:v>
                </c:pt>
                <c:pt idx="3006">
                  <c:v>7.0533735262350572E-2</c:v>
                </c:pt>
                <c:pt idx="3007">
                  <c:v>0.12091497473545812</c:v>
                </c:pt>
                <c:pt idx="3008">
                  <c:v>6.045748736772906E-2</c:v>
                </c:pt>
                <c:pt idx="3009">
                  <c:v>0.14106747052470114</c:v>
                </c:pt>
                <c:pt idx="3010">
                  <c:v>0.14826788112592273</c:v>
                </c:pt>
                <c:pt idx="3011">
                  <c:v>0.19776950537711105</c:v>
                </c:pt>
                <c:pt idx="3012">
                  <c:v>0.203170165658453</c:v>
                </c:pt>
                <c:pt idx="3013">
                  <c:v>7.8200233222805796E-2</c:v>
                </c:pt>
                <c:pt idx="3014">
                  <c:v>0.10426697763040772</c:v>
                </c:pt>
                <c:pt idx="3015">
                  <c:v>0.19644211177908094</c:v>
                </c:pt>
                <c:pt idx="3016">
                  <c:v>0.17508421680457267</c:v>
                </c:pt>
                <c:pt idx="3017">
                  <c:v>0.10505053008274359</c:v>
                </c:pt>
                <c:pt idx="3018">
                  <c:v>0.1968442454891508</c:v>
                </c:pt>
                <c:pt idx="3019">
                  <c:v>0.11573353790632018</c:v>
                </c:pt>
                <c:pt idx="3020">
                  <c:v>0.11454649588196866</c:v>
                </c:pt>
                <c:pt idx="3021">
                  <c:v>0.128599380586709</c:v>
                </c:pt>
                <c:pt idx="3022">
                  <c:v>0.14029023336731888</c:v>
                </c:pt>
                <c:pt idx="3023">
                  <c:v>8.1835969464269354E-2</c:v>
                </c:pt>
                <c:pt idx="3024">
                  <c:v>0.14029023336731888</c:v>
                </c:pt>
                <c:pt idx="3025">
                  <c:v>0.17536279170914862</c:v>
                </c:pt>
                <c:pt idx="3026">
                  <c:v>0.16879305830612124</c:v>
                </c:pt>
                <c:pt idx="3027">
                  <c:v>0.12294864734681354</c:v>
                </c:pt>
                <c:pt idx="3028">
                  <c:v>0.10486450101861526</c:v>
                </c:pt>
                <c:pt idx="3029">
                  <c:v>0.15729675152792288</c:v>
                </c:pt>
                <c:pt idx="3030">
                  <c:v>0.12947699567344889</c:v>
                </c:pt>
                <c:pt idx="3031">
                  <c:v>0.14386332852605432</c:v>
                </c:pt>
                <c:pt idx="3032">
                  <c:v>0.15824966137865976</c:v>
                </c:pt>
                <c:pt idx="3033">
                  <c:v>0.12207208219780932</c:v>
                </c:pt>
                <c:pt idx="3034">
                  <c:v>8.1381388131872887E-2</c:v>
                </c:pt>
                <c:pt idx="3035">
                  <c:v>0.14241742923077755</c:v>
                </c:pt>
                <c:pt idx="3036">
                  <c:v>8.1381388131872887E-2</c:v>
                </c:pt>
                <c:pt idx="3037">
                  <c:v>8.1381388131872887E-2</c:v>
                </c:pt>
                <c:pt idx="3038">
                  <c:v>0.21191470288678382</c:v>
                </c:pt>
                <c:pt idx="3039">
                  <c:v>7.0644376483710719E-2</c:v>
                </c:pt>
                <c:pt idx="3040">
                  <c:v>0.12951469022013631</c:v>
                </c:pt>
                <c:pt idx="3041">
                  <c:v>0.10545863892344894</c:v>
                </c:pt>
                <c:pt idx="3042">
                  <c:v>9.2276309058017814E-2</c:v>
                </c:pt>
                <c:pt idx="3043">
                  <c:v>0.20441090371360682</c:v>
                </c:pt>
                <c:pt idx="3044">
                  <c:v>0.10025740068320432</c:v>
                </c:pt>
                <c:pt idx="3045">
                  <c:v>0.19503061703423905</c:v>
                </c:pt>
                <c:pt idx="3046">
                  <c:v>0.17063382220664733</c:v>
                </c:pt>
                <c:pt idx="3047">
                  <c:v>0.17710222577796039</c:v>
                </c:pt>
                <c:pt idx="3048">
                  <c:v>0.21962895779081856</c:v>
                </c:pt>
                <c:pt idx="3049">
                  <c:v>0.11248242599380046</c:v>
                </c:pt>
                <c:pt idx="3050">
                  <c:v>0.21342039772904289</c:v>
                </c:pt>
                <c:pt idx="3051">
                  <c:v>0.1844467905838999</c:v>
                </c:pt>
                <c:pt idx="3052">
                  <c:v>0.10060734031849086</c:v>
                </c:pt>
                <c:pt idx="3053">
                  <c:v>0.12547939935545371</c:v>
                </c:pt>
                <c:pt idx="3054">
                  <c:v>0.15684924919431714</c:v>
                </c:pt>
                <c:pt idx="3055">
                  <c:v>0.10164993127683272</c:v>
                </c:pt>
                <c:pt idx="3056">
                  <c:v>0.10604944824604039</c:v>
                </c:pt>
                <c:pt idx="3057">
                  <c:v>9.2793267215285344E-2</c:v>
                </c:pt>
                <c:pt idx="3058">
                  <c:v>0.18558653443057069</c:v>
                </c:pt>
                <c:pt idx="3059">
                  <c:v>0.18558653443057069</c:v>
                </c:pt>
                <c:pt idx="3060">
                  <c:v>7.9537086184530287E-2</c:v>
                </c:pt>
                <c:pt idx="3061">
                  <c:v>0.15413695391541987</c:v>
                </c:pt>
                <c:pt idx="3062">
                  <c:v>0.11856688762724607</c:v>
                </c:pt>
                <c:pt idx="3063">
                  <c:v>8.2996821339072241E-2</c:v>
                </c:pt>
                <c:pt idx="3064">
                  <c:v>0.11856688762724607</c:v>
                </c:pt>
                <c:pt idx="3065">
                  <c:v>0.13042357638997068</c:v>
                </c:pt>
                <c:pt idx="3066">
                  <c:v>9.4853510101796851E-2</c:v>
                </c:pt>
                <c:pt idx="3067">
                  <c:v>0.17785033144086909</c:v>
                </c:pt>
                <c:pt idx="3068">
                  <c:v>6.1609162039709967E-2</c:v>
                </c:pt>
                <c:pt idx="3069">
                  <c:v>9.2413743059564943E-2</c:v>
                </c:pt>
                <c:pt idx="3070">
                  <c:v>0.14375471142598992</c:v>
                </c:pt>
                <c:pt idx="3071">
                  <c:v>0.10268193673284993</c:v>
                </c:pt>
                <c:pt idx="3072">
                  <c:v>0.11295013040613493</c:v>
                </c:pt>
                <c:pt idx="3073">
                  <c:v>0.14408709270537093</c:v>
                </c:pt>
                <c:pt idx="3074">
                  <c:v>0.19711683159574239</c:v>
                </c:pt>
                <c:pt idx="3075">
                  <c:v>0.16055856694927867</c:v>
                </c:pt>
                <c:pt idx="3076">
                  <c:v>0.1346080893073168</c:v>
                </c:pt>
                <c:pt idx="3077">
                  <c:v>0.15747043677062778</c:v>
                </c:pt>
                <c:pt idx="3078">
                  <c:v>0.14588492638490541</c:v>
                </c:pt>
                <c:pt idx="3079">
                  <c:v>0.1750619116618865</c:v>
                </c:pt>
                <c:pt idx="3080">
                  <c:v>0.22357186737442414</c:v>
                </c:pt>
                <c:pt idx="3081">
                  <c:v>0.1332962303890334</c:v>
                </c:pt>
                <c:pt idx="3082">
                  <c:v>0.16714240131703748</c:v>
                </c:pt>
                <c:pt idx="3083">
                  <c:v>7.1632457707301783E-2</c:v>
                </c:pt>
                <c:pt idx="3084">
                  <c:v>0.11938742951216963</c:v>
                </c:pt>
                <c:pt idx="3085">
                  <c:v>9.5509943609735706E-2</c:v>
                </c:pt>
                <c:pt idx="3086">
                  <c:v>0.15520365836582053</c:v>
                </c:pt>
                <c:pt idx="3087">
                  <c:v>9.5509943609735706E-2</c:v>
                </c:pt>
                <c:pt idx="3088">
                  <c:v>0.19743849361987797</c:v>
                </c:pt>
                <c:pt idx="3089">
                  <c:v>9.3265500632588816E-2</c:v>
                </c:pt>
                <c:pt idx="3090">
                  <c:v>9.3265500632588816E-2</c:v>
                </c:pt>
                <c:pt idx="3091">
                  <c:v>8.290266722896783E-2</c:v>
                </c:pt>
                <c:pt idx="3092">
                  <c:v>0.13471683424707273</c:v>
                </c:pt>
                <c:pt idx="3093">
                  <c:v>0.10362833403620979</c:v>
                </c:pt>
                <c:pt idx="3094">
                  <c:v>8.290266722896783E-2</c:v>
                </c:pt>
                <c:pt idx="3095">
                  <c:v>0.10362833403620979</c:v>
                </c:pt>
                <c:pt idx="3096">
                  <c:v>9.3265500632588816E-2</c:v>
                </c:pt>
                <c:pt idx="3097">
                  <c:v>0.14507966765069369</c:v>
                </c:pt>
                <c:pt idx="3098">
                  <c:v>7.2539833825346844E-2</c:v>
                </c:pt>
                <c:pt idx="3099">
                  <c:v>8.290266722896783E-2</c:v>
                </c:pt>
                <c:pt idx="3100">
                  <c:v>7.2539833825346844E-2</c:v>
                </c:pt>
                <c:pt idx="3101">
                  <c:v>6.2177000421725873E-2</c:v>
                </c:pt>
                <c:pt idx="3102">
                  <c:v>9.3265500632588816E-2</c:v>
                </c:pt>
                <c:pt idx="3103">
                  <c:v>0.14507966765069369</c:v>
                </c:pt>
                <c:pt idx="3104">
                  <c:v>0.11399116743983076</c:v>
                </c:pt>
                <c:pt idx="3105">
                  <c:v>0.15247489691524913</c:v>
                </c:pt>
                <c:pt idx="3106">
                  <c:v>0.1185915864896382</c:v>
                </c:pt>
                <c:pt idx="3107">
                  <c:v>0.15247489691524913</c:v>
                </c:pt>
                <c:pt idx="3108">
                  <c:v>8.0415975696011527E-2</c:v>
                </c:pt>
                <c:pt idx="3109">
                  <c:v>0.14742928877602116</c:v>
                </c:pt>
                <c:pt idx="3110">
                  <c:v>0.17423461400802498</c:v>
                </c:pt>
                <c:pt idx="3111">
                  <c:v>0.14283496614586152</c:v>
                </c:pt>
                <c:pt idx="3112">
                  <c:v>0.14283496614586152</c:v>
                </c:pt>
                <c:pt idx="3113">
                  <c:v>0.16193896011807571</c:v>
                </c:pt>
                <c:pt idx="3114">
                  <c:v>8.4141659162527402E-2</c:v>
                </c:pt>
                <c:pt idx="3115">
                  <c:v>0.10818213320896379</c:v>
                </c:pt>
                <c:pt idx="3116">
                  <c:v>0.10818213320896379</c:v>
                </c:pt>
                <c:pt idx="3117">
                  <c:v>9.6161896185745596E-2</c:v>
                </c:pt>
                <c:pt idx="3118">
                  <c:v>0.13970446783038587</c:v>
                </c:pt>
                <c:pt idx="3119">
                  <c:v>0.12745557446192107</c:v>
                </c:pt>
                <c:pt idx="3120">
                  <c:v>0.15245568747934102</c:v>
                </c:pt>
                <c:pt idx="3121">
                  <c:v>0.20212959458831073</c:v>
                </c:pt>
                <c:pt idx="3122">
                  <c:v>0.26008628683777651</c:v>
                </c:pt>
                <c:pt idx="3123">
                  <c:v>0.18059570280751377</c:v>
                </c:pt>
                <c:pt idx="3124">
                  <c:v>0.10351522321403224</c:v>
                </c:pt>
                <c:pt idx="3125">
                  <c:v>0.16266677933633639</c:v>
                </c:pt>
                <c:pt idx="3126">
                  <c:v>0.13309100127518431</c:v>
                </c:pt>
                <c:pt idx="3127">
                  <c:v>6.2739699677726857E-2</c:v>
                </c:pt>
                <c:pt idx="3128">
                  <c:v>6.2739699677726857E-2</c:v>
                </c:pt>
                <c:pt idx="3129">
                  <c:v>0.10456616612954475</c:v>
                </c:pt>
                <c:pt idx="3130">
                  <c:v>0.10456616612954475</c:v>
                </c:pt>
                <c:pt idx="3131">
                  <c:v>9.4109549516590285E-2</c:v>
                </c:pt>
                <c:pt idx="3132">
                  <c:v>7.3196316290681324E-2</c:v>
                </c:pt>
                <c:pt idx="3133">
                  <c:v>0.14393795523705927</c:v>
                </c:pt>
                <c:pt idx="3134">
                  <c:v>0.1599310613745103</c:v>
                </c:pt>
                <c:pt idx="3135">
                  <c:v>0.1804983728609092</c:v>
                </c:pt>
                <c:pt idx="3136">
                  <c:v>0.12101182294861039</c:v>
                </c:pt>
                <c:pt idx="3137">
                  <c:v>0.12101182294861039</c:v>
                </c:pt>
                <c:pt idx="3138">
                  <c:v>0.10891064065374935</c:v>
                </c:pt>
                <c:pt idx="3139">
                  <c:v>0.10891064065374935</c:v>
                </c:pt>
                <c:pt idx="3140">
                  <c:v>0.18165214224171961</c:v>
                </c:pt>
                <c:pt idx="3141">
                  <c:v>0.1915914376357154</c:v>
                </c:pt>
                <c:pt idx="3142">
                  <c:v>0.10838048381559509</c:v>
                </c:pt>
                <c:pt idx="3143">
                  <c:v>9.4832923338645708E-2</c:v>
                </c:pt>
                <c:pt idx="3144">
                  <c:v>9.4832923338645708E-2</c:v>
                </c:pt>
                <c:pt idx="3145">
                  <c:v>9.4832923338645708E-2</c:v>
                </c:pt>
                <c:pt idx="3146">
                  <c:v>0.18966584667729142</c:v>
                </c:pt>
                <c:pt idx="3147">
                  <c:v>0.20870242219707905</c:v>
                </c:pt>
                <c:pt idx="3148">
                  <c:v>0.23548125494570238</c:v>
                </c:pt>
                <c:pt idx="3149">
                  <c:v>0.12891782774514918</c:v>
                </c:pt>
                <c:pt idx="3150">
                  <c:v>8.1716587971878141E-2</c:v>
                </c:pt>
                <c:pt idx="3151">
                  <c:v>7.3089538237784468E-2</c:v>
                </c:pt>
                <c:pt idx="3152">
                  <c:v>0.10963430735667672</c:v>
                </c:pt>
                <c:pt idx="3153">
                  <c:v>6.3297396864795463E-2</c:v>
                </c:pt>
                <c:pt idx="3154">
                  <c:v>0.10549566144132577</c:v>
                </c:pt>
                <c:pt idx="3155">
                  <c:v>0.13486169109993956</c:v>
                </c:pt>
                <c:pt idx="3156">
                  <c:v>0.11617135003066598</c:v>
                </c:pt>
                <c:pt idx="3157">
                  <c:v>0.10952739918170661</c:v>
                </c:pt>
                <c:pt idx="3158">
                  <c:v>9.5836474283993278E-2</c:v>
                </c:pt>
                <c:pt idx="3159">
                  <c:v>0.22917820396393218</c:v>
                </c:pt>
                <c:pt idx="3160">
                  <c:v>0.1546554453588089</c:v>
                </c:pt>
                <c:pt idx="3161">
                  <c:v>7.3568819033749747E-2</c:v>
                </c:pt>
                <c:pt idx="3162">
                  <c:v>9.8091758711666324E-2</c:v>
                </c:pt>
                <c:pt idx="3163">
                  <c:v>9.8091758711666324E-2</c:v>
                </c:pt>
                <c:pt idx="3164">
                  <c:v>0.11364807812158999</c:v>
                </c:pt>
                <c:pt idx="3165">
                  <c:v>0.16554606090688762</c:v>
                </c:pt>
                <c:pt idx="3166">
                  <c:v>0.11705874226598145</c:v>
                </c:pt>
                <c:pt idx="3167">
                  <c:v>8.5133630738895599E-2</c:v>
                </c:pt>
                <c:pt idx="3168">
                  <c:v>0.10641703842361949</c:v>
                </c:pt>
                <c:pt idx="3169">
                  <c:v>9.5775334581257546E-2</c:v>
                </c:pt>
                <c:pt idx="3170">
                  <c:v>0.12770044610834341</c:v>
                </c:pt>
                <c:pt idx="3171">
                  <c:v>0.10641703842361949</c:v>
                </c:pt>
                <c:pt idx="3172">
                  <c:v>0.19136200199506731</c:v>
                </c:pt>
                <c:pt idx="3173">
                  <c:v>0.15569978883230459</c:v>
                </c:pt>
                <c:pt idx="3174">
                  <c:v>9.8726663454463931E-2</c:v>
                </c:pt>
                <c:pt idx="3175">
                  <c:v>0.12340832931807991</c:v>
                </c:pt>
                <c:pt idx="3176">
                  <c:v>0.24496651008922038</c:v>
                </c:pt>
                <c:pt idx="3177">
                  <c:v>0.19626312120726316</c:v>
                </c:pt>
                <c:pt idx="3178">
                  <c:v>0.2289736414084737</c:v>
                </c:pt>
                <c:pt idx="3179">
                  <c:v>0.2723671213587478</c:v>
                </c:pt>
                <c:pt idx="3180">
                  <c:v>0.12255895176320086</c:v>
                </c:pt>
                <c:pt idx="3181">
                  <c:v>6.4398303690978848E-2</c:v>
                </c:pt>
                <c:pt idx="3182">
                  <c:v>6.4398303690978848E-2</c:v>
                </c:pt>
                <c:pt idx="3183">
                  <c:v>9.6597455536468257E-2</c:v>
                </c:pt>
                <c:pt idx="3184">
                  <c:v>9.6597455536468257E-2</c:v>
                </c:pt>
                <c:pt idx="3185">
                  <c:v>7.5131354306141984E-2</c:v>
                </c:pt>
                <c:pt idx="3186">
                  <c:v>0.10733050615163139</c:v>
                </c:pt>
                <c:pt idx="3187">
                  <c:v>0.1287966073819577</c:v>
                </c:pt>
                <c:pt idx="3188">
                  <c:v>7.4518133379981671E-2</c:v>
                </c:pt>
                <c:pt idx="3189">
                  <c:v>0.11177720006997251</c:v>
                </c:pt>
                <c:pt idx="3190">
                  <c:v>7.4518133379981671E-2</c:v>
                </c:pt>
                <c:pt idx="3191">
                  <c:v>0.16767307824568881</c:v>
                </c:pt>
                <c:pt idx="3192">
                  <c:v>0.16767307824568881</c:v>
                </c:pt>
                <c:pt idx="3193">
                  <c:v>0.19769050816789699</c:v>
                </c:pt>
                <c:pt idx="3194">
                  <c:v>0.31770616475412328</c:v>
                </c:pt>
                <c:pt idx="3195">
                  <c:v>0.13776227435759106</c:v>
                </c:pt>
                <c:pt idx="3196">
                  <c:v>0.12575917539811357</c:v>
                </c:pt>
                <c:pt idx="3197">
                  <c:v>0.12575917539811357</c:v>
                </c:pt>
                <c:pt idx="3198">
                  <c:v>0.12575917539811357</c:v>
                </c:pt>
                <c:pt idx="3199">
                  <c:v>0.11248242599380046</c:v>
                </c:pt>
                <c:pt idx="3200">
                  <c:v>0.11248242599380046</c:v>
                </c:pt>
                <c:pt idx="3201">
                  <c:v>9.9984378661155962E-2</c:v>
                </c:pt>
                <c:pt idx="3202">
                  <c:v>8.6589011902163809E-2</c:v>
                </c:pt>
                <c:pt idx="3203">
                  <c:v>7.576538541439333E-2</c:v>
                </c:pt>
                <c:pt idx="3204">
                  <c:v>7.576538541439333E-2</c:v>
                </c:pt>
                <c:pt idx="3205">
                  <c:v>0.14070714434101619</c:v>
                </c:pt>
                <c:pt idx="3206">
                  <c:v>7.576538541439333E-2</c:v>
                </c:pt>
                <c:pt idx="3207">
                  <c:v>0.1454090203280122</c:v>
                </c:pt>
                <c:pt idx="3208">
                  <c:v>0.13273844171208921</c:v>
                </c:pt>
                <c:pt idx="3209">
                  <c:v>0.23831649468744806</c:v>
                </c:pt>
                <c:pt idx="3210">
                  <c:v>0.15862552988610112</c:v>
                </c:pt>
                <c:pt idx="3211">
                  <c:v>0.17785033144086909</c:v>
                </c:pt>
                <c:pt idx="3212">
                  <c:v>8.8031422778679508E-2</c:v>
                </c:pt>
                <c:pt idx="3213">
                  <c:v>0.16348692801754766</c:v>
                </c:pt>
                <c:pt idx="3214">
                  <c:v>0.28549559008636699</c:v>
                </c:pt>
                <c:pt idx="3215">
                  <c:v>0.1323185571351361</c:v>
                </c:pt>
                <c:pt idx="3216">
                  <c:v>0.21607529898825717</c:v>
                </c:pt>
                <c:pt idx="3217">
                  <c:v>9.8221055889540471E-2</c:v>
                </c:pt>
                <c:pt idx="3218">
                  <c:v>0.10913450654393385</c:v>
                </c:pt>
                <c:pt idx="3219">
                  <c:v>6.5480703926360309E-2</c:v>
                </c:pt>
                <c:pt idx="3220">
                  <c:v>0.11289825893134141</c:v>
                </c:pt>
                <c:pt idx="3221">
                  <c:v>0.12701054129775907</c:v>
                </c:pt>
                <c:pt idx="3222">
                  <c:v>0.16934738839701211</c:v>
                </c:pt>
                <c:pt idx="3223">
                  <c:v>0.18904716769928154</c:v>
                </c:pt>
                <c:pt idx="3224">
                  <c:v>0.15160806273426097</c:v>
                </c:pt>
                <c:pt idx="3225">
                  <c:v>0.13947367257687238</c:v>
                </c:pt>
                <c:pt idx="3226">
                  <c:v>0.13947367257687238</c:v>
                </c:pt>
                <c:pt idx="3227">
                  <c:v>7.5919851192299631E-2</c:v>
                </c:pt>
                <c:pt idx="3228">
                  <c:v>0.12653308532049937</c:v>
                </c:pt>
                <c:pt idx="3229">
                  <c:v>8.8573159724349565E-2</c:v>
                </c:pt>
                <c:pt idx="3230">
                  <c:v>0.12653308532049937</c:v>
                </c:pt>
                <c:pt idx="3231">
                  <c:v>0.11345033194941048</c:v>
                </c:pt>
                <c:pt idx="3232">
                  <c:v>0.18435678941779204</c:v>
                </c:pt>
                <c:pt idx="3233">
                  <c:v>0.15559943446233485</c:v>
                </c:pt>
                <c:pt idx="3234">
                  <c:v>9.902287373139787E-2</c:v>
                </c:pt>
                <c:pt idx="3235">
                  <c:v>8.8020332205687002E-2</c:v>
                </c:pt>
                <c:pt idx="3236">
                  <c:v>9.902287373139787E-2</c:v>
                </c:pt>
                <c:pt idx="3237">
                  <c:v>8.8020332205687002E-2</c:v>
                </c:pt>
                <c:pt idx="3238">
                  <c:v>0.15403558135995227</c:v>
                </c:pt>
                <c:pt idx="3239">
                  <c:v>9.902287373139787E-2</c:v>
                </c:pt>
                <c:pt idx="3240">
                  <c:v>0.14303303983424137</c:v>
                </c:pt>
                <c:pt idx="3241">
                  <c:v>0.11002541525710875</c:v>
                </c:pt>
                <c:pt idx="3242">
                  <c:v>0.12102795678281963</c:v>
                </c:pt>
                <c:pt idx="3243">
                  <c:v>0.22160697920725461</c:v>
                </c:pt>
                <c:pt idx="3244">
                  <c:v>0.1346080893073168</c:v>
                </c:pt>
                <c:pt idx="3245">
                  <c:v>0.28006503908349306</c:v>
                </c:pt>
                <c:pt idx="3246">
                  <c:v>0.12602283801495398</c:v>
                </c:pt>
                <c:pt idx="3247">
                  <c:v>0.14402610058851884</c:v>
                </c:pt>
                <c:pt idx="3248">
                  <c:v>8.9111603344747797E-2</c:v>
                </c:pt>
                <c:pt idx="3249">
                  <c:v>0.12730229049249686</c:v>
                </c:pt>
                <c:pt idx="3250">
                  <c:v>0.14003251954174653</c:v>
                </c:pt>
                <c:pt idx="3251">
                  <c:v>0.15674963073447792</c:v>
                </c:pt>
                <c:pt idx="3252">
                  <c:v>0.25537031077704936</c:v>
                </c:pt>
                <c:pt idx="3253">
                  <c:v>0.12640185492491737</c:v>
                </c:pt>
                <c:pt idx="3254">
                  <c:v>0.13852550609472747</c:v>
                </c:pt>
                <c:pt idx="3255">
                  <c:v>0.14866242115584399</c:v>
                </c:pt>
                <c:pt idx="3256">
                  <c:v>0.1185915864896382</c:v>
                </c:pt>
                <c:pt idx="3257">
                  <c:v>0.1185915864896382</c:v>
                </c:pt>
                <c:pt idx="3258">
                  <c:v>0.12886480786721474</c:v>
                </c:pt>
                <c:pt idx="3259">
                  <c:v>8.9646812981768575E-2</c:v>
                </c:pt>
                <c:pt idx="3260">
                  <c:v>0.1408735632570649</c:v>
                </c:pt>
                <c:pt idx="3261">
                  <c:v>7.7636417410524183E-2</c:v>
                </c:pt>
                <c:pt idx="3262">
                  <c:v>7.7636417410524183E-2</c:v>
                </c:pt>
                <c:pt idx="3263">
                  <c:v>9.9818250956388244E-2</c:v>
                </c:pt>
                <c:pt idx="3264">
                  <c:v>0.12200008450225229</c:v>
                </c:pt>
                <c:pt idx="3265">
                  <c:v>0.15299263999056939</c:v>
                </c:pt>
                <c:pt idx="3266">
                  <c:v>0.135993457769395</c:v>
                </c:pt>
                <c:pt idx="3267">
                  <c:v>0.13903199958001214</c:v>
                </c:pt>
                <c:pt idx="3268">
                  <c:v>0.15747043677062778</c:v>
                </c:pt>
                <c:pt idx="3269">
                  <c:v>0.17263599423126519</c:v>
                </c:pt>
                <c:pt idx="3270">
                  <c:v>0.10070432996823803</c:v>
                </c:pt>
                <c:pt idx="3271">
                  <c:v>9.0178846216309047E-2</c:v>
                </c:pt>
                <c:pt idx="3272">
                  <c:v>0.15459230779938693</c:v>
                </c:pt>
                <c:pt idx="3273">
                  <c:v>0.11594423084954021</c:v>
                </c:pt>
                <c:pt idx="3274">
                  <c:v>0.11594423084954021</c:v>
                </c:pt>
                <c:pt idx="3275">
                  <c:v>0.19237454681049565</c:v>
                </c:pt>
                <c:pt idx="3276">
                  <c:v>0.10233909124572553</c:v>
                </c:pt>
                <c:pt idx="3277">
                  <c:v>0.22173469769907198</c:v>
                </c:pt>
                <c:pt idx="3278">
                  <c:v>0.14275292422861274</c:v>
                </c:pt>
                <c:pt idx="3279">
                  <c:v>0.17425702504599896</c:v>
                </c:pt>
                <c:pt idx="3280">
                  <c:v>9.4853510101796851E-2</c:v>
                </c:pt>
                <c:pt idx="3281">
                  <c:v>0.10060734031849086</c:v>
                </c:pt>
                <c:pt idx="3282">
                  <c:v>0.1676789005308181</c:v>
                </c:pt>
                <c:pt idx="3283">
                  <c:v>0.18790243701367035</c:v>
                </c:pt>
                <c:pt idx="3284">
                  <c:v>0.10117823531505327</c:v>
                </c:pt>
                <c:pt idx="3285">
                  <c:v>0.2178212813074987</c:v>
                </c:pt>
                <c:pt idx="3286">
                  <c:v>0.15870551793984614</c:v>
                </c:pt>
                <c:pt idx="3287">
                  <c:v>0.15549901532669791</c:v>
                </c:pt>
                <c:pt idx="3288">
                  <c:v>0.14254076404947311</c:v>
                </c:pt>
                <c:pt idx="3289">
                  <c:v>0.12958251277224828</c:v>
                </c:pt>
                <c:pt idx="3290">
                  <c:v>0.12958251277224828</c:v>
                </c:pt>
                <c:pt idx="3291">
                  <c:v>0.13069276878449923</c:v>
                </c:pt>
                <c:pt idx="3292">
                  <c:v>0.14521418753833248</c:v>
                </c:pt>
                <c:pt idx="3293">
                  <c:v>0.16541036980941476</c:v>
                </c:pt>
                <c:pt idx="3294">
                  <c:v>7.8859113376794923E-2</c:v>
                </c:pt>
                <c:pt idx="3295">
                  <c:v>7.8859113376794923E-2</c:v>
                </c:pt>
                <c:pt idx="3296">
                  <c:v>0.13518705150307703</c:v>
                </c:pt>
                <c:pt idx="3297">
                  <c:v>0.10139028862730777</c:v>
                </c:pt>
                <c:pt idx="3298">
                  <c:v>0.11265587625256418</c:v>
                </c:pt>
                <c:pt idx="3299">
                  <c:v>0.11265587625256418</c:v>
                </c:pt>
                <c:pt idx="3300">
                  <c:v>6.7593525751538514E-2</c:v>
                </c:pt>
                <c:pt idx="3301">
                  <c:v>0.11265587625256418</c:v>
                </c:pt>
                <c:pt idx="3302">
                  <c:v>0.14617907647556894</c:v>
                </c:pt>
                <c:pt idx="3303">
                  <c:v>0.20853395526081545</c:v>
                </c:pt>
                <c:pt idx="3304">
                  <c:v>0.10426697763040772</c:v>
                </c:pt>
                <c:pt idx="3305">
                  <c:v>0.10426697763040772</c:v>
                </c:pt>
                <c:pt idx="3306">
                  <c:v>0.13033372203800966</c:v>
                </c:pt>
                <c:pt idx="3307">
                  <c:v>0.10426697763040772</c:v>
                </c:pt>
                <c:pt idx="3308">
                  <c:v>0.15160806273426097</c:v>
                </c:pt>
                <c:pt idx="3309">
                  <c:v>8.7530955830943252E-2</c:v>
                </c:pt>
                <c:pt idx="3310">
                  <c:v>0.19264838972038067</c:v>
                </c:pt>
                <c:pt idx="3311">
                  <c:v>0.11724207635210983</c:v>
                </c:pt>
                <c:pt idx="3312">
                  <c:v>0.1025868168080961</c:v>
                </c:pt>
                <c:pt idx="3313">
                  <c:v>0.11797256364594216</c:v>
                </c:pt>
                <c:pt idx="3314">
                  <c:v>9.1756438391288359E-2</c:v>
                </c:pt>
                <c:pt idx="3315">
                  <c:v>7.8648375763961442E-2</c:v>
                </c:pt>
                <c:pt idx="3316">
                  <c:v>6.8111491377974967E-2</c:v>
                </c:pt>
                <c:pt idx="3317">
                  <c:v>7.9463406607637455E-2</c:v>
                </c:pt>
                <c:pt idx="3318">
                  <c:v>0.10216723706696246</c:v>
                </c:pt>
                <c:pt idx="3319">
                  <c:v>7.9463406607637455E-2</c:v>
                </c:pt>
                <c:pt idx="3320">
                  <c:v>0.14757489798561244</c:v>
                </c:pt>
                <c:pt idx="3321">
                  <c:v>0.11351915229662494</c:v>
                </c:pt>
                <c:pt idx="3322">
                  <c:v>0.12487106752628743</c:v>
                </c:pt>
                <c:pt idx="3323">
                  <c:v>0.11351915229662494</c:v>
                </c:pt>
                <c:pt idx="3324">
                  <c:v>0.10216723706696246</c:v>
                </c:pt>
                <c:pt idx="3325">
                  <c:v>0.21304955401233475</c:v>
                </c:pt>
                <c:pt idx="3326">
                  <c:v>0.28919547129676271</c:v>
                </c:pt>
                <c:pt idx="3327">
                  <c:v>0.15656891072323686</c:v>
                </c:pt>
                <c:pt idx="3328">
                  <c:v>0.26099681551116016</c:v>
                </c:pt>
                <c:pt idx="3329">
                  <c:v>9.2276309058017814E-2</c:v>
                </c:pt>
                <c:pt idx="3330">
                  <c:v>0.13182329865431117</c:v>
                </c:pt>
                <c:pt idx="3331">
                  <c:v>6.8625547662222841E-2</c:v>
                </c:pt>
                <c:pt idx="3332">
                  <c:v>8.0063138939259981E-2</c:v>
                </c:pt>
                <c:pt idx="3333">
                  <c:v>0.13725109532444568</c:v>
                </c:pt>
                <c:pt idx="3334">
                  <c:v>0.14832712903283329</c:v>
                </c:pt>
                <c:pt idx="3335">
                  <c:v>0.13086446291433806</c:v>
                </c:pt>
                <c:pt idx="3336">
                  <c:v>8.8727334183456213E-2</c:v>
                </c:pt>
                <c:pt idx="3337">
                  <c:v>0.11830311224460828</c:v>
                </c:pt>
                <c:pt idx="3338">
                  <c:v>8.8727334183456213E-2</c:v>
                </c:pt>
                <c:pt idx="3339">
                  <c:v>0.20959862566352264</c:v>
                </c:pt>
                <c:pt idx="3340">
                  <c:v>0.14581799133830553</c:v>
                </c:pt>
                <c:pt idx="3341">
                  <c:v>0.10397631780442818</c:v>
                </c:pt>
                <c:pt idx="3342">
                  <c:v>0.24443190069393764</c:v>
                </c:pt>
                <c:pt idx="3343">
                  <c:v>6.9135781807600022E-2</c:v>
                </c:pt>
                <c:pt idx="3344">
                  <c:v>6.9135781807600022E-2</c:v>
                </c:pt>
                <c:pt idx="3345">
                  <c:v>0.1152263030126667</c:v>
                </c:pt>
                <c:pt idx="3346">
                  <c:v>0.1497941939164667</c:v>
                </c:pt>
                <c:pt idx="3347">
                  <c:v>0.17619587379360835</c:v>
                </c:pt>
                <c:pt idx="3348">
                  <c:v>0.24667422331105165</c:v>
                </c:pt>
                <c:pt idx="3349">
                  <c:v>0.17619587379360835</c:v>
                </c:pt>
                <c:pt idx="3350">
                  <c:v>0.13852550609472747</c:v>
                </c:pt>
                <c:pt idx="3351">
                  <c:v>0.15080746946350379</c:v>
                </c:pt>
                <c:pt idx="3352">
                  <c:v>0.14662585342793674</c:v>
                </c:pt>
                <c:pt idx="3353">
                  <c:v>0.1332962303890334</c:v>
                </c:pt>
                <c:pt idx="3354">
                  <c:v>0.1491933951818433</c:v>
                </c:pt>
                <c:pt idx="3355">
                  <c:v>0.11935471614547463</c:v>
                </c:pt>
                <c:pt idx="3356">
                  <c:v>0.11341590611583094</c:v>
                </c:pt>
                <c:pt idx="3357">
                  <c:v>0.14773358071746118</c:v>
                </c:pt>
                <c:pt idx="3358">
                  <c:v>0.10489242641106411</c:v>
                </c:pt>
                <c:pt idx="3359">
                  <c:v>0.11987705875550184</c:v>
                </c:pt>
                <c:pt idx="3360">
                  <c:v>0.13486169109993956</c:v>
                </c:pt>
                <c:pt idx="3361">
                  <c:v>9.3818638312013453E-2</c:v>
                </c:pt>
                <c:pt idx="3362">
                  <c:v>8.124932412666766E-2</c:v>
                </c:pt>
                <c:pt idx="3363">
                  <c:v>0.11607046303809666</c:v>
                </c:pt>
                <c:pt idx="3364">
                  <c:v>6.9642277822857993E-2</c:v>
                </c:pt>
                <c:pt idx="3365">
                  <c:v>0.19005663504225886</c:v>
                </c:pt>
                <c:pt idx="3366">
                  <c:v>0.18865428828242337</c:v>
                </c:pt>
                <c:pt idx="3367">
                  <c:v>0.12127775675298644</c:v>
                </c:pt>
                <c:pt idx="3368">
                  <c:v>0.11573353790632018</c:v>
                </c:pt>
                <c:pt idx="3369">
                  <c:v>7.0145116683659442E-2</c:v>
                </c:pt>
                <c:pt idx="3370">
                  <c:v>9.3526822244879265E-2</c:v>
                </c:pt>
                <c:pt idx="3371">
                  <c:v>0.11690852780609909</c:v>
                </c:pt>
                <c:pt idx="3372">
                  <c:v>0.10521767502548918</c:v>
                </c:pt>
                <c:pt idx="3373">
                  <c:v>7.0145116683659442E-2</c:v>
                </c:pt>
                <c:pt idx="3374">
                  <c:v>0.1519810861479288</c:v>
                </c:pt>
                <c:pt idx="3375">
                  <c:v>9.0686231051593597E-2</c:v>
                </c:pt>
                <c:pt idx="3376">
                  <c:v>0.25306617064099873</c:v>
                </c:pt>
                <c:pt idx="3377">
                  <c:v>0.16237844803846027</c:v>
                </c:pt>
                <c:pt idx="3378">
                  <c:v>0.11614613649807806</c:v>
                </c:pt>
                <c:pt idx="3379">
                  <c:v>0.10838048381559509</c:v>
                </c:pt>
                <c:pt idx="3380">
                  <c:v>0.14902316524644324</c:v>
                </c:pt>
                <c:pt idx="3381">
                  <c:v>9.4832923338645708E-2</c:v>
                </c:pt>
                <c:pt idx="3382">
                  <c:v>9.4832923338645708E-2</c:v>
                </c:pt>
                <c:pt idx="3383">
                  <c:v>0.13547560476949386</c:v>
                </c:pt>
                <c:pt idx="3384">
                  <c:v>9.4832923338645708E-2</c:v>
                </c:pt>
                <c:pt idx="3385">
                  <c:v>0.12207208219780932</c:v>
                </c:pt>
                <c:pt idx="3386">
                  <c:v>0.13660943171040543</c:v>
                </c:pt>
                <c:pt idx="3387">
                  <c:v>0.16651039221442437</c:v>
                </c:pt>
                <c:pt idx="3388">
                  <c:v>8.241843923099583E-2</c:v>
                </c:pt>
                <c:pt idx="3389">
                  <c:v>9.4192501978280954E-2</c:v>
                </c:pt>
                <c:pt idx="3390">
                  <c:v>0.10596656472556608</c:v>
                </c:pt>
                <c:pt idx="3391">
                  <c:v>0.1540862759742456</c:v>
                </c:pt>
                <c:pt idx="3392">
                  <c:v>9.5336019300524488E-2</c:v>
                </c:pt>
                <c:pt idx="3393">
                  <c:v>0.16343317594375628</c:v>
                </c:pt>
                <c:pt idx="3394">
                  <c:v>0.10895545062917085</c:v>
                </c:pt>
                <c:pt idx="3395">
                  <c:v>0.13619431328646356</c:v>
                </c:pt>
                <c:pt idx="3396">
                  <c:v>0.1219440569059555</c:v>
                </c:pt>
                <c:pt idx="3397">
                  <c:v>0.13718706401919994</c:v>
                </c:pt>
                <c:pt idx="3398">
                  <c:v>0.16709566780534052</c:v>
                </c:pt>
                <c:pt idx="3399">
                  <c:v>0.14445926277133414</c:v>
                </c:pt>
                <c:pt idx="3400">
                  <c:v>0.15091101047773631</c:v>
                </c:pt>
                <c:pt idx="3401">
                  <c:v>0.15306919373065675</c:v>
                </c:pt>
                <c:pt idx="3402">
                  <c:v>9.5836474283993278E-2</c:v>
                </c:pt>
                <c:pt idx="3403">
                  <c:v>0.17798202367027324</c:v>
                </c:pt>
                <c:pt idx="3404">
                  <c:v>0.10671019886452146</c:v>
                </c:pt>
                <c:pt idx="3405">
                  <c:v>9.4853510101796851E-2</c:v>
                </c:pt>
                <c:pt idx="3406">
                  <c:v>0.11856688762724607</c:v>
                </c:pt>
                <c:pt idx="3407">
                  <c:v>8.2996821339072241E-2</c:v>
                </c:pt>
                <c:pt idx="3408">
                  <c:v>0.20583870386481562</c:v>
                </c:pt>
                <c:pt idx="3409">
                  <c:v>0.10759396117394161</c:v>
                </c:pt>
                <c:pt idx="3410">
                  <c:v>0.10759396117394161</c:v>
                </c:pt>
                <c:pt idx="3411">
                  <c:v>0.21518792234788323</c:v>
                </c:pt>
                <c:pt idx="3412">
                  <c:v>7.1632457707301783E-2</c:v>
                </c:pt>
                <c:pt idx="3413">
                  <c:v>0.10744868656095267</c:v>
                </c:pt>
                <c:pt idx="3414">
                  <c:v>9.5509943609735706E-2</c:v>
                </c:pt>
                <c:pt idx="3415">
                  <c:v>9.5509943609735706E-2</c:v>
                </c:pt>
                <c:pt idx="3416">
                  <c:v>0.10744868656095267</c:v>
                </c:pt>
                <c:pt idx="3417">
                  <c:v>0.24878649561396018</c:v>
                </c:pt>
                <c:pt idx="3418">
                  <c:v>0.14507966765069369</c:v>
                </c:pt>
                <c:pt idx="3419">
                  <c:v>0.16941655212805456</c:v>
                </c:pt>
                <c:pt idx="3420">
                  <c:v>9.682962489558429E-2</c:v>
                </c:pt>
                <c:pt idx="3421">
                  <c:v>0.14660587760711863</c:v>
                </c:pt>
                <c:pt idx="3422">
                  <c:v>0.10847952311534517</c:v>
                </c:pt>
                <c:pt idx="3423">
                  <c:v>0.19612379338193955</c:v>
                </c:pt>
                <c:pt idx="3424">
                  <c:v>0.1765114140437456</c:v>
                </c:pt>
                <c:pt idx="3425">
                  <c:v>9.6161896185745596E-2</c:v>
                </c:pt>
                <c:pt idx="3426">
                  <c:v>0.120202370232182</c:v>
                </c:pt>
                <c:pt idx="3427">
                  <c:v>0.14424284427861839</c:v>
                </c:pt>
                <c:pt idx="3428">
                  <c:v>7.2121422139309194E-2</c:v>
                </c:pt>
                <c:pt idx="3429">
                  <c:v>0.120202370232182</c:v>
                </c:pt>
                <c:pt idx="3430">
                  <c:v>0.14424284427861839</c:v>
                </c:pt>
                <c:pt idx="3431">
                  <c:v>7.2121422139309194E-2</c:v>
                </c:pt>
                <c:pt idx="3432">
                  <c:v>0.13222260725540019</c:v>
                </c:pt>
                <c:pt idx="3433">
                  <c:v>0.18074159945401577</c:v>
                </c:pt>
                <c:pt idx="3434">
                  <c:v>0.15293519953801335</c:v>
                </c:pt>
                <c:pt idx="3435">
                  <c:v>0.14003949101610136</c:v>
                </c:pt>
                <c:pt idx="3436">
                  <c:v>0.12447954756986787</c:v>
                </c:pt>
                <c:pt idx="3437">
                  <c:v>0.15559943446233485</c:v>
                </c:pt>
                <c:pt idx="3438">
                  <c:v>0.12447954756986787</c:v>
                </c:pt>
                <c:pt idx="3439">
                  <c:v>8.4708276064027269E-2</c:v>
                </c:pt>
                <c:pt idx="3440">
                  <c:v>5.9283443813623035E-2</c:v>
                </c:pt>
                <c:pt idx="3441">
                  <c:v>7.9044591751497376E-2</c:v>
                </c:pt>
                <c:pt idx="3442">
                  <c:v>0.11856688762724607</c:v>
                </c:pt>
                <c:pt idx="3443">
                  <c:v>6.9164017782560205E-2</c:v>
                </c:pt>
                <c:pt idx="3444">
                  <c:v>7.9044591751497376E-2</c:v>
                </c:pt>
                <c:pt idx="3445">
                  <c:v>8.8925165720434546E-2</c:v>
                </c:pt>
                <c:pt idx="3446">
                  <c:v>8.8925165720434546E-2</c:v>
                </c:pt>
                <c:pt idx="3447">
                  <c:v>8.8925165720434546E-2</c:v>
                </c:pt>
                <c:pt idx="3448">
                  <c:v>9.8805739689371716E-2</c:v>
                </c:pt>
                <c:pt idx="3449">
                  <c:v>6.9164017782560205E-2</c:v>
                </c:pt>
                <c:pt idx="3450">
                  <c:v>5.9283443813623035E-2</c:v>
                </c:pt>
                <c:pt idx="3451">
                  <c:v>0.12844746159618323</c:v>
                </c:pt>
                <c:pt idx="3452">
                  <c:v>0.19426324101685258</c:v>
                </c:pt>
                <c:pt idx="3453">
                  <c:v>0.13736485505829313</c:v>
                </c:pt>
                <c:pt idx="3454">
                  <c:v>0.14116432427488543</c:v>
                </c:pt>
                <c:pt idx="3455">
                  <c:v>0.15447227534026048</c:v>
                </c:pt>
                <c:pt idx="3456">
                  <c:v>9.8300538852893041E-2</c:v>
                </c:pt>
                <c:pt idx="3457">
                  <c:v>0.1115411339140257</c:v>
                </c:pt>
                <c:pt idx="3458">
                  <c:v>8.5271127944081884E-2</c:v>
                </c:pt>
                <c:pt idx="3459">
                  <c:v>0.10963430735667672</c:v>
                </c:pt>
                <c:pt idx="3460">
                  <c:v>9.74527176503793E-2</c:v>
                </c:pt>
                <c:pt idx="3461">
                  <c:v>7.3089538237784468E-2</c:v>
                </c:pt>
                <c:pt idx="3462">
                  <c:v>9.74527176503793E-2</c:v>
                </c:pt>
                <c:pt idx="3463">
                  <c:v>0.18896452412475331</c:v>
                </c:pt>
                <c:pt idx="3464">
                  <c:v>9.4482262062376657E-2</c:v>
                </c:pt>
                <c:pt idx="3465">
                  <c:v>0.17283945451900007</c:v>
                </c:pt>
                <c:pt idx="3466">
                  <c:v>0.14112282366417675</c:v>
                </c:pt>
                <c:pt idx="3467">
                  <c:v>0.11289825893134141</c:v>
                </c:pt>
                <c:pt idx="3468">
                  <c:v>0.19757195312984746</c:v>
                </c:pt>
                <c:pt idx="3469">
                  <c:v>5.9873343355879662E-2</c:v>
                </c:pt>
                <c:pt idx="3470">
                  <c:v>8.9810015033819496E-2</c:v>
                </c:pt>
                <c:pt idx="3471">
                  <c:v>5.9873343355879662E-2</c:v>
                </c:pt>
                <c:pt idx="3472">
                  <c:v>6.9852233915192935E-2</c:v>
                </c:pt>
                <c:pt idx="3473">
                  <c:v>5.9873343355879662E-2</c:v>
                </c:pt>
                <c:pt idx="3474">
                  <c:v>0.10976779615244604</c:v>
                </c:pt>
                <c:pt idx="3475">
                  <c:v>6.9852233915192935E-2</c:v>
                </c:pt>
                <c:pt idx="3476">
                  <c:v>9.9788905593132776E-2</c:v>
                </c:pt>
                <c:pt idx="3477">
                  <c:v>7.9831124474506215E-2</c:v>
                </c:pt>
                <c:pt idx="3478">
                  <c:v>0.1264713468023958</c:v>
                </c:pt>
                <c:pt idx="3479">
                  <c:v>7.3568819033749747E-2</c:v>
                </c:pt>
                <c:pt idx="3480">
                  <c:v>0.1348761682285412</c:v>
                </c:pt>
                <c:pt idx="3481">
                  <c:v>0.15680567390546557</c:v>
                </c:pt>
                <c:pt idx="3482">
                  <c:v>0.26512362061510097</c:v>
                </c:pt>
                <c:pt idx="3483">
                  <c:v>9.9269040455734175E-2</c:v>
                </c:pt>
                <c:pt idx="3484">
                  <c:v>0.1559942064304394</c:v>
                </c:pt>
                <c:pt idx="3485">
                  <c:v>0.12696441435187691</c:v>
                </c:pt>
                <c:pt idx="3486">
                  <c:v>0.12696441435187691</c:v>
                </c:pt>
                <c:pt idx="3487">
                  <c:v>0.1206239635440173</c:v>
                </c:pt>
                <c:pt idx="3488">
                  <c:v>0.2123059232826971</c:v>
                </c:pt>
                <c:pt idx="3489">
                  <c:v>0.11152362765418095</c:v>
                </c:pt>
                <c:pt idx="3490">
                  <c:v>0.1433875212696612</c:v>
                </c:pt>
                <c:pt idx="3491">
                  <c:v>0.170999597164885</c:v>
                </c:pt>
                <c:pt idx="3492">
                  <c:v>0.170999597164885</c:v>
                </c:pt>
                <c:pt idx="3493">
                  <c:v>0.11106749638627192</c:v>
                </c:pt>
                <c:pt idx="3494">
                  <c:v>7.0533735262350572E-2</c:v>
                </c:pt>
                <c:pt idx="3495">
                  <c:v>7.0533735262350572E-2</c:v>
                </c:pt>
                <c:pt idx="3496">
                  <c:v>6.045748736772906E-2</c:v>
                </c:pt>
                <c:pt idx="3497">
                  <c:v>8.0609983156972084E-2</c:v>
                </c:pt>
                <c:pt idx="3498">
                  <c:v>0.10076247894621511</c:v>
                </c:pt>
                <c:pt idx="3499">
                  <c:v>9.0686231051593597E-2</c:v>
                </c:pt>
                <c:pt idx="3500">
                  <c:v>7.0533735262350572E-2</c:v>
                </c:pt>
                <c:pt idx="3501">
                  <c:v>0.11083872684083662</c:v>
                </c:pt>
                <c:pt idx="3502">
                  <c:v>0.14106747052470114</c:v>
                </c:pt>
                <c:pt idx="3503">
                  <c:v>9.0686231051593597E-2</c:v>
                </c:pt>
                <c:pt idx="3504">
                  <c:v>0.15114371841932267</c:v>
                </c:pt>
                <c:pt idx="3505">
                  <c:v>0.18180793082629867</c:v>
                </c:pt>
                <c:pt idx="3506">
                  <c:v>0.18902651019305158</c:v>
                </c:pt>
                <c:pt idx="3507">
                  <c:v>0.11454649588196866</c:v>
                </c:pt>
                <c:pt idx="3508">
                  <c:v>0.12294864734681354</c:v>
                </c:pt>
                <c:pt idx="3509">
                  <c:v>8.6317997115632594E-2</c:v>
                </c:pt>
                <c:pt idx="3510">
                  <c:v>0.11189940868132522</c:v>
                </c:pt>
                <c:pt idx="3511">
                  <c:v>9.1554061648356999E-2</c:v>
                </c:pt>
                <c:pt idx="3512">
                  <c:v>8.1381388131872887E-2</c:v>
                </c:pt>
                <c:pt idx="3513">
                  <c:v>7.1208714615388774E-2</c:v>
                </c:pt>
                <c:pt idx="3514">
                  <c:v>0.10172673516484111</c:v>
                </c:pt>
                <c:pt idx="3515">
                  <c:v>0.10172673516484111</c:v>
                </c:pt>
                <c:pt idx="3516">
                  <c:v>6.1036041098904661E-2</c:v>
                </c:pt>
                <c:pt idx="3517">
                  <c:v>0.11189940868132522</c:v>
                </c:pt>
                <c:pt idx="3518">
                  <c:v>6.1036041098904661E-2</c:v>
                </c:pt>
                <c:pt idx="3519">
                  <c:v>7.4988283995866975E-2</c:v>
                </c:pt>
                <c:pt idx="3520">
                  <c:v>0.18747070998966742</c:v>
                </c:pt>
                <c:pt idx="3521">
                  <c:v>0.23493752783852795</c:v>
                </c:pt>
                <c:pt idx="3522">
                  <c:v>0.19563536458495598</c:v>
                </c:pt>
                <c:pt idx="3523">
                  <c:v>0.14521418753833248</c:v>
                </c:pt>
                <c:pt idx="3524">
                  <c:v>0.11617135003066598</c:v>
                </c:pt>
                <c:pt idx="3525">
                  <c:v>0.13069276878449923</c:v>
                </c:pt>
                <c:pt idx="3526">
                  <c:v>0.13069276878449923</c:v>
                </c:pt>
                <c:pt idx="3527">
                  <c:v>0.14521418753833248</c:v>
                </c:pt>
                <c:pt idx="3528">
                  <c:v>0.15973560629216571</c:v>
                </c:pt>
                <c:pt idx="3529">
                  <c:v>7.5455505238868154E-2</c:v>
                </c:pt>
                <c:pt idx="3530">
                  <c:v>6.1609162039709967E-2</c:v>
                </c:pt>
                <c:pt idx="3531">
                  <c:v>8.2145549386279951E-2</c:v>
                </c:pt>
                <c:pt idx="3532">
                  <c:v>0.12321832407941993</c:v>
                </c:pt>
                <c:pt idx="3533">
                  <c:v>9.2413743059564943E-2</c:v>
                </c:pt>
                <c:pt idx="3534">
                  <c:v>9.2413743059564943E-2</c:v>
                </c:pt>
                <c:pt idx="3535">
                  <c:v>0.10268193673284993</c:v>
                </c:pt>
                <c:pt idx="3536">
                  <c:v>0.12321832407941993</c:v>
                </c:pt>
                <c:pt idx="3537">
                  <c:v>0.11295013040613493</c:v>
                </c:pt>
                <c:pt idx="3538">
                  <c:v>0.10268193673284993</c:v>
                </c:pt>
                <c:pt idx="3539">
                  <c:v>7.1877355712994959E-2</c:v>
                </c:pt>
                <c:pt idx="3540">
                  <c:v>0.13036368037010007</c:v>
                </c:pt>
                <c:pt idx="3541">
                  <c:v>0.17380263828812775</c:v>
                </c:pt>
                <c:pt idx="3542">
                  <c:v>0.21242544679660058</c:v>
                </c:pt>
                <c:pt idx="3543">
                  <c:v>8.8573159724349565E-2</c:v>
                </c:pt>
                <c:pt idx="3544">
                  <c:v>7.5919851192299631E-2</c:v>
                </c:pt>
                <c:pt idx="3545">
                  <c:v>0.11387977678844943</c:v>
                </c:pt>
                <c:pt idx="3546">
                  <c:v>8.8573159724349565E-2</c:v>
                </c:pt>
                <c:pt idx="3547">
                  <c:v>0.13553324170244366</c:v>
                </c:pt>
                <c:pt idx="3548">
                  <c:v>0.23234270006133195</c:v>
                </c:pt>
                <c:pt idx="3549">
                  <c:v>0.19361891671777665</c:v>
                </c:pt>
                <c:pt idx="3550">
                  <c:v>0.19764605836223836</c:v>
                </c:pt>
                <c:pt idx="3551">
                  <c:v>0.18537599944001618</c:v>
                </c:pt>
                <c:pt idx="3552">
                  <c:v>8.7931557264082374E-2</c:v>
                </c:pt>
                <c:pt idx="3553">
                  <c:v>6.2177000421725873E-2</c:v>
                </c:pt>
                <c:pt idx="3554">
                  <c:v>9.3265500632588816E-2</c:v>
                </c:pt>
                <c:pt idx="3555">
                  <c:v>6.2177000421725873E-2</c:v>
                </c:pt>
                <c:pt idx="3556">
                  <c:v>0.13471683424707273</c:v>
                </c:pt>
                <c:pt idx="3557">
                  <c:v>0.11399116743983076</c:v>
                </c:pt>
                <c:pt idx="3558">
                  <c:v>9.3265500632588816E-2</c:v>
                </c:pt>
                <c:pt idx="3559">
                  <c:v>6.2177000421725873E-2</c:v>
                </c:pt>
                <c:pt idx="3560">
                  <c:v>7.2539833825346844E-2</c:v>
                </c:pt>
                <c:pt idx="3561">
                  <c:v>9.3265500632588816E-2</c:v>
                </c:pt>
                <c:pt idx="3562">
                  <c:v>7.2539833825346844E-2</c:v>
                </c:pt>
                <c:pt idx="3563">
                  <c:v>0.13131873841552105</c:v>
                </c:pt>
                <c:pt idx="3564">
                  <c:v>0.1641484230194013</c:v>
                </c:pt>
                <c:pt idx="3565">
                  <c:v>0.1454090203280122</c:v>
                </c:pt>
                <c:pt idx="3566">
                  <c:v>0.17054225588816377</c:v>
                </c:pt>
                <c:pt idx="3567">
                  <c:v>0.11457206144324716</c:v>
                </c:pt>
                <c:pt idx="3568">
                  <c:v>0.10184183239399748</c:v>
                </c:pt>
                <c:pt idx="3569">
                  <c:v>0.15276274859099623</c:v>
                </c:pt>
                <c:pt idx="3570">
                  <c:v>0.19095343573874526</c:v>
                </c:pt>
                <c:pt idx="3571">
                  <c:v>8.8330341882586746E-2</c:v>
                </c:pt>
                <c:pt idx="3572">
                  <c:v>0.17666068376517349</c:v>
                </c:pt>
                <c:pt idx="3573">
                  <c:v>0.16193896011807571</c:v>
                </c:pt>
                <c:pt idx="3574">
                  <c:v>0.26549159250712867</c:v>
                </c:pt>
                <c:pt idx="3575">
                  <c:v>9.8845254083948494E-2</c:v>
                </c:pt>
                <c:pt idx="3576">
                  <c:v>0.19922530373796532</c:v>
                </c:pt>
                <c:pt idx="3577">
                  <c:v>9.9200175348274439E-2</c:v>
                </c:pt>
                <c:pt idx="3578">
                  <c:v>0.13226690046436593</c:v>
                </c:pt>
                <c:pt idx="3579">
                  <c:v>8.9646812981768575E-2</c:v>
                </c:pt>
                <c:pt idx="3580">
                  <c:v>0.12806687568824082</c:v>
                </c:pt>
                <c:pt idx="3581">
                  <c:v>9.4109549516590285E-2</c:v>
                </c:pt>
                <c:pt idx="3582">
                  <c:v>9.4109549516590285E-2</c:v>
                </c:pt>
                <c:pt idx="3583">
                  <c:v>0.12547939935545371</c:v>
                </c:pt>
                <c:pt idx="3584">
                  <c:v>0.11502278274249923</c:v>
                </c:pt>
                <c:pt idx="3585">
                  <c:v>7.3196316290681324E-2</c:v>
                </c:pt>
                <c:pt idx="3586">
                  <c:v>7.3196316290681324E-2</c:v>
                </c:pt>
                <c:pt idx="3587">
                  <c:v>7.3196316290681324E-2</c:v>
                </c:pt>
                <c:pt idx="3588">
                  <c:v>8.3652932903635804E-2</c:v>
                </c:pt>
                <c:pt idx="3589">
                  <c:v>7.3196316290681324E-2</c:v>
                </c:pt>
                <c:pt idx="3590">
                  <c:v>0.16396394975647491</c:v>
                </c:pt>
                <c:pt idx="3591">
                  <c:v>0.13273844171208921</c:v>
                </c:pt>
                <c:pt idx="3592">
                  <c:v>0.11614613649807806</c:v>
                </c:pt>
                <c:pt idx="3593">
                  <c:v>0.20042714461845301</c:v>
                </c:pt>
                <c:pt idx="3594">
                  <c:v>8.9122558118081299E-2</c:v>
                </c:pt>
                <c:pt idx="3595">
                  <c:v>0.16339135654981571</c:v>
                </c:pt>
                <c:pt idx="3596">
                  <c:v>0.18218878194037419</c:v>
                </c:pt>
                <c:pt idx="3597">
                  <c:v>0.21862653832844903</c:v>
                </c:pt>
                <c:pt idx="3598">
                  <c:v>0.21646350987875168</c:v>
                </c:pt>
                <c:pt idx="3599">
                  <c:v>0.14832712903283329</c:v>
                </c:pt>
                <c:pt idx="3600">
                  <c:v>0.1096343073566767</c:v>
                </c:pt>
                <c:pt idx="3601">
                  <c:v>0.13427405566365896</c:v>
                </c:pt>
                <c:pt idx="3602">
                  <c:v>0.10549566144132577</c:v>
                </c:pt>
                <c:pt idx="3603">
                  <c:v>7.384696300892804E-2</c:v>
                </c:pt>
                <c:pt idx="3604">
                  <c:v>6.3297396864795463E-2</c:v>
                </c:pt>
                <c:pt idx="3605">
                  <c:v>7.384696300892804E-2</c:v>
                </c:pt>
                <c:pt idx="3606">
                  <c:v>0.11604522758545835</c:v>
                </c:pt>
                <c:pt idx="3607">
                  <c:v>8.4396529153060618E-2</c:v>
                </c:pt>
                <c:pt idx="3608">
                  <c:v>9.4946095297193195E-2</c:v>
                </c:pt>
                <c:pt idx="3609">
                  <c:v>7.7749507663348955E-2</c:v>
                </c:pt>
                <c:pt idx="3610">
                  <c:v>7.7749507663348955E-2</c:v>
                </c:pt>
                <c:pt idx="3611">
                  <c:v>0.19480022047769049</c:v>
                </c:pt>
                <c:pt idx="3612">
                  <c:v>0.11027357987294317</c:v>
                </c:pt>
                <c:pt idx="3613">
                  <c:v>0.21704902220031558</c:v>
                </c:pt>
                <c:pt idx="3614">
                  <c:v>0.18508612279756059</c:v>
                </c:pt>
                <c:pt idx="3615">
                  <c:v>0.10426697763040772</c:v>
                </c:pt>
                <c:pt idx="3616">
                  <c:v>9.1233605426606759E-2</c:v>
                </c:pt>
                <c:pt idx="3617">
                  <c:v>0.10426697763040772</c:v>
                </c:pt>
                <c:pt idx="3618">
                  <c:v>0.13033372203800966</c:v>
                </c:pt>
                <c:pt idx="3619">
                  <c:v>0.11730034983420869</c:v>
                </c:pt>
                <c:pt idx="3620">
                  <c:v>0.11730034983420869</c:v>
                </c:pt>
                <c:pt idx="3621">
                  <c:v>7.4491926896533653E-2</c:v>
                </c:pt>
                <c:pt idx="3622">
                  <c:v>7.4491926896533653E-2</c:v>
                </c:pt>
                <c:pt idx="3623">
                  <c:v>0.11705874226598145</c:v>
                </c:pt>
                <c:pt idx="3624">
                  <c:v>7.4491926896533653E-2</c:v>
                </c:pt>
                <c:pt idx="3625">
                  <c:v>7.4491926896533653E-2</c:v>
                </c:pt>
                <c:pt idx="3626">
                  <c:v>8.5133630738895599E-2</c:v>
                </c:pt>
                <c:pt idx="3627">
                  <c:v>0.11705874226598145</c:v>
                </c:pt>
                <c:pt idx="3628">
                  <c:v>9.5775334581257546E-2</c:v>
                </c:pt>
                <c:pt idx="3629">
                  <c:v>0.11705874226598145</c:v>
                </c:pt>
                <c:pt idx="3630">
                  <c:v>0.31414631945658095</c:v>
                </c:pt>
                <c:pt idx="3631">
                  <c:v>0.18137246210318719</c:v>
                </c:pt>
                <c:pt idx="3632">
                  <c:v>0.10486450101861526</c:v>
                </c:pt>
                <c:pt idx="3633">
                  <c:v>0.13108062627326908</c:v>
                </c:pt>
                <c:pt idx="3634">
                  <c:v>0.15922752647039209</c:v>
                </c:pt>
                <c:pt idx="3635">
                  <c:v>9.1072954473603626E-2</c:v>
                </c:pt>
                <c:pt idx="3636">
                  <c:v>0.15178825745600605</c:v>
                </c:pt>
                <c:pt idx="3637">
                  <c:v>0.13660943171040543</c:v>
                </c:pt>
                <c:pt idx="3638">
                  <c:v>7.5131354306141984E-2</c:v>
                </c:pt>
                <c:pt idx="3639">
                  <c:v>8.5864404921305121E-2</c:v>
                </c:pt>
                <c:pt idx="3640">
                  <c:v>0.11806355676679454</c:v>
                </c:pt>
                <c:pt idx="3641">
                  <c:v>7.5131354306141984E-2</c:v>
                </c:pt>
                <c:pt idx="3642">
                  <c:v>0.10733050615163139</c:v>
                </c:pt>
                <c:pt idx="3643">
                  <c:v>0.26444521451080039</c:v>
                </c:pt>
                <c:pt idx="3644">
                  <c:v>0.25498773331761565</c:v>
                </c:pt>
                <c:pt idx="3645">
                  <c:v>0.18699100443291813</c:v>
                </c:pt>
                <c:pt idx="3646">
                  <c:v>7.9093979192586705E-2</c:v>
                </c:pt>
                <c:pt idx="3647">
                  <c:v>7.9093979192586705E-2</c:v>
                </c:pt>
                <c:pt idx="3648">
                  <c:v>0.10545863892344894</c:v>
                </c:pt>
                <c:pt idx="3649">
                  <c:v>0.10545863892344894</c:v>
                </c:pt>
                <c:pt idx="3650">
                  <c:v>0.10670104979271106</c:v>
                </c:pt>
                <c:pt idx="3651">
                  <c:v>0.16825430946129183</c:v>
                </c:pt>
                <c:pt idx="3652">
                  <c:v>0.14955938618781495</c:v>
                </c:pt>
                <c:pt idx="3653">
                  <c:v>0.19441896710553797</c:v>
                </c:pt>
                <c:pt idx="3654">
                  <c:v>0.21745794280382666</c:v>
                </c:pt>
                <c:pt idx="3655">
                  <c:v>0.15402290509927491</c:v>
                </c:pt>
                <c:pt idx="3656">
                  <c:v>0.22247752958784153</c:v>
                </c:pt>
                <c:pt idx="3657">
                  <c:v>0.17113656122141657</c:v>
                </c:pt>
                <c:pt idx="3658">
                  <c:v>0.15306919373065675</c:v>
                </c:pt>
                <c:pt idx="3659">
                  <c:v>0.14581799133830553</c:v>
                </c:pt>
                <c:pt idx="3660">
                  <c:v>7.576538541439333E-2</c:v>
                </c:pt>
                <c:pt idx="3661">
                  <c:v>0.16235439731655715</c:v>
                </c:pt>
                <c:pt idx="3662">
                  <c:v>0.11905989136547523</c:v>
                </c:pt>
                <c:pt idx="3663">
                  <c:v>7.576538541439333E-2</c:v>
                </c:pt>
                <c:pt idx="3664">
                  <c:v>0.15153077082878666</c:v>
                </c:pt>
                <c:pt idx="3665">
                  <c:v>0.10823626487770477</c:v>
                </c:pt>
                <c:pt idx="3666">
                  <c:v>7.576538541439333E-2</c:v>
                </c:pt>
                <c:pt idx="3667">
                  <c:v>9.7412638389934289E-2</c:v>
                </c:pt>
                <c:pt idx="3668">
                  <c:v>9.3307361272323391E-2</c:v>
                </c:pt>
                <c:pt idx="3669">
                  <c:v>8.7307605235147079E-2</c:v>
                </c:pt>
                <c:pt idx="3670">
                  <c:v>6.5480703926360309E-2</c:v>
                </c:pt>
                <c:pt idx="3671">
                  <c:v>7.6394154580753687E-2</c:v>
                </c:pt>
                <c:pt idx="3672">
                  <c:v>8.7307605235147079E-2</c:v>
                </c:pt>
                <c:pt idx="3673">
                  <c:v>0.10913450654393385</c:v>
                </c:pt>
                <c:pt idx="3674">
                  <c:v>0.10913450654393385</c:v>
                </c:pt>
                <c:pt idx="3675">
                  <c:v>6.5480703926360309E-2</c:v>
                </c:pt>
                <c:pt idx="3676">
                  <c:v>0.13096140785272062</c:v>
                </c:pt>
                <c:pt idx="3677">
                  <c:v>0.10913450654393385</c:v>
                </c:pt>
                <c:pt idx="3678">
                  <c:v>9.8221055889540471E-2</c:v>
                </c:pt>
                <c:pt idx="3679">
                  <c:v>0.23214092607619333</c:v>
                </c:pt>
                <c:pt idx="3680">
                  <c:v>0.17423461400802498</c:v>
                </c:pt>
                <c:pt idx="3681">
                  <c:v>9.2982448384581584E-2</c:v>
                </c:pt>
                <c:pt idx="3682">
                  <c:v>0.12397659784610877</c:v>
                </c:pt>
                <c:pt idx="3683">
                  <c:v>0.23339915169350228</c:v>
                </c:pt>
                <c:pt idx="3684">
                  <c:v>0.12350322231888938</c:v>
                </c:pt>
                <c:pt idx="3685">
                  <c:v>0.13917236508732167</c:v>
                </c:pt>
                <c:pt idx="3686">
                  <c:v>0.10437927381549125</c:v>
                </c:pt>
                <c:pt idx="3687">
                  <c:v>0.13475306305887383</c:v>
                </c:pt>
                <c:pt idx="3688">
                  <c:v>7.7017790679976134E-2</c:v>
                </c:pt>
                <c:pt idx="3689">
                  <c:v>0.11002541525710875</c:v>
                </c:pt>
                <c:pt idx="3690">
                  <c:v>8.8020332205687002E-2</c:v>
                </c:pt>
                <c:pt idx="3691">
                  <c:v>0.12102795678281963</c:v>
                </c:pt>
                <c:pt idx="3692">
                  <c:v>0.1320304983085305</c:v>
                </c:pt>
                <c:pt idx="3693">
                  <c:v>6.6015249154265251E-2</c:v>
                </c:pt>
                <c:pt idx="3694">
                  <c:v>0.1320304983085305</c:v>
                </c:pt>
                <c:pt idx="3695">
                  <c:v>7.7017790679976134E-2</c:v>
                </c:pt>
                <c:pt idx="3696">
                  <c:v>9.902287373139787E-2</c:v>
                </c:pt>
                <c:pt idx="3697">
                  <c:v>0.10471543981886033</c:v>
                </c:pt>
                <c:pt idx="3698">
                  <c:v>0.16396394975647491</c:v>
                </c:pt>
                <c:pt idx="3699">
                  <c:v>0.15622559165805619</c:v>
                </c:pt>
                <c:pt idx="3700">
                  <c:v>0.15622559165805619</c:v>
                </c:pt>
                <c:pt idx="3701">
                  <c:v>9.4832923338645708E-2</c:v>
                </c:pt>
                <c:pt idx="3702">
                  <c:v>0.12192804429254447</c:v>
                </c:pt>
                <c:pt idx="3703">
                  <c:v>0.17745466836691243</c:v>
                </c:pt>
                <c:pt idx="3704">
                  <c:v>0.20390402395261228</c:v>
                </c:pt>
                <c:pt idx="3705">
                  <c:v>0.17253417411374886</c:v>
                </c:pt>
                <c:pt idx="3706">
                  <c:v>7.7636417410524183E-2</c:v>
                </c:pt>
                <c:pt idx="3707">
                  <c:v>9.9818250956388244E-2</c:v>
                </c:pt>
                <c:pt idx="3708">
                  <c:v>6.6545500637592153E-2</c:v>
                </c:pt>
                <c:pt idx="3709">
                  <c:v>6.6545500637592153E-2</c:v>
                </c:pt>
                <c:pt idx="3710">
                  <c:v>0.14418191804811634</c:v>
                </c:pt>
                <c:pt idx="3711">
                  <c:v>8.1716587971878141E-2</c:v>
                </c:pt>
                <c:pt idx="3712">
                  <c:v>0.12597634941650221</c:v>
                </c:pt>
                <c:pt idx="3713">
                  <c:v>0.12333711165552583</c:v>
                </c:pt>
                <c:pt idx="3714">
                  <c:v>0.12333711165552583</c:v>
                </c:pt>
                <c:pt idx="3715">
                  <c:v>0.15857628641424751</c:v>
                </c:pt>
                <c:pt idx="3716">
                  <c:v>0.1565003071620969</c:v>
                </c:pt>
                <c:pt idx="3717">
                  <c:v>9.4853510101796851E-2</c:v>
                </c:pt>
                <c:pt idx="3718">
                  <c:v>9.4853510101796851E-2</c:v>
                </c:pt>
                <c:pt idx="3719">
                  <c:v>0.15808918350299475</c:v>
                </c:pt>
                <c:pt idx="3720">
                  <c:v>8.9428746949769655E-2</c:v>
                </c:pt>
                <c:pt idx="3721">
                  <c:v>6.7071560212327241E-2</c:v>
                </c:pt>
                <c:pt idx="3722">
                  <c:v>0.13414312042465448</c:v>
                </c:pt>
                <c:pt idx="3723">
                  <c:v>8.9428746949769655E-2</c:v>
                </c:pt>
                <c:pt idx="3724">
                  <c:v>0.11178593368721207</c:v>
                </c:pt>
                <c:pt idx="3725">
                  <c:v>6.7071560212327241E-2</c:v>
                </c:pt>
                <c:pt idx="3726">
                  <c:v>0.13414312042465448</c:v>
                </c:pt>
                <c:pt idx="3727">
                  <c:v>8.9428746949769655E-2</c:v>
                </c:pt>
                <c:pt idx="3728">
                  <c:v>0.12296452705593328</c:v>
                </c:pt>
                <c:pt idx="3729">
                  <c:v>0.14184044875217386</c:v>
                </c:pt>
                <c:pt idx="3730">
                  <c:v>0.17890661183303358</c:v>
                </c:pt>
                <c:pt idx="3731">
                  <c:v>8.2572282384477044E-2</c:v>
                </c:pt>
                <c:pt idx="3732">
                  <c:v>0.12385842357671556</c:v>
                </c:pt>
                <c:pt idx="3733">
                  <c:v>0.15931946807740133</c:v>
                </c:pt>
                <c:pt idx="3734">
                  <c:v>6.7593525751538514E-2</c:v>
                </c:pt>
                <c:pt idx="3735">
                  <c:v>6.7593525751538514E-2</c:v>
                </c:pt>
                <c:pt idx="3736">
                  <c:v>0.11265587625256418</c:v>
                </c:pt>
                <c:pt idx="3737">
                  <c:v>0.1239214638778206</c:v>
                </c:pt>
                <c:pt idx="3738">
                  <c:v>0.15771822675358985</c:v>
                </c:pt>
                <c:pt idx="3739">
                  <c:v>9.0124701002051347E-2</c:v>
                </c:pt>
                <c:pt idx="3740">
                  <c:v>0.13832803556512041</c:v>
                </c:pt>
                <c:pt idx="3741">
                  <c:v>0.19191727364941236</c:v>
                </c:pt>
                <c:pt idx="3742">
                  <c:v>0.21599847703305644</c:v>
                </c:pt>
                <c:pt idx="3743">
                  <c:v>0.13903199958001214</c:v>
                </c:pt>
                <c:pt idx="3744">
                  <c:v>7.9463406607637455E-2</c:v>
                </c:pt>
                <c:pt idx="3745">
                  <c:v>6.8111491377974967E-2</c:v>
                </c:pt>
                <c:pt idx="3746">
                  <c:v>0.16885088593408321</c:v>
                </c:pt>
                <c:pt idx="3747">
                  <c:v>0.25021468445347328</c:v>
                </c:pt>
                <c:pt idx="3748">
                  <c:v>0.13673800532165134</c:v>
                </c:pt>
                <c:pt idx="3749">
                  <c:v>0.17726201314958012</c:v>
                </c:pt>
                <c:pt idx="3750">
                  <c:v>0.15808918350299475</c:v>
                </c:pt>
                <c:pt idx="3751">
                  <c:v>6.8625547662222841E-2</c:v>
                </c:pt>
                <c:pt idx="3752">
                  <c:v>9.1500730216297121E-2</c:v>
                </c:pt>
                <c:pt idx="3753">
                  <c:v>0.1143759127703714</c:v>
                </c:pt>
                <c:pt idx="3754">
                  <c:v>8.0063138939259981E-2</c:v>
                </c:pt>
                <c:pt idx="3755">
                  <c:v>0.1143759127703714</c:v>
                </c:pt>
                <c:pt idx="3756">
                  <c:v>0.1123434729747349</c:v>
                </c:pt>
                <c:pt idx="3757">
                  <c:v>0.1123434729747349</c:v>
                </c:pt>
                <c:pt idx="3758">
                  <c:v>8.4257604731051178E-2</c:v>
                </c:pt>
                <c:pt idx="3759">
                  <c:v>0.17858983704821285</c:v>
                </c:pt>
                <c:pt idx="3760">
                  <c:v>0.25765384633231159</c:v>
                </c:pt>
                <c:pt idx="3761">
                  <c:v>0.16131682421773338</c:v>
                </c:pt>
                <c:pt idx="3762">
                  <c:v>8.4673694198506053E-2</c:v>
                </c:pt>
                <c:pt idx="3763">
                  <c:v>0.10370367271140003</c:v>
                </c:pt>
                <c:pt idx="3764">
                  <c:v>6.9135781807600022E-2</c:v>
                </c:pt>
                <c:pt idx="3765">
                  <c:v>6.9135781807600022E-2</c:v>
                </c:pt>
                <c:pt idx="3766">
                  <c:v>0.10370367271140003</c:v>
                </c:pt>
                <c:pt idx="3767">
                  <c:v>0.12674893331393339</c:v>
                </c:pt>
                <c:pt idx="3768">
                  <c:v>0.18272384559446117</c:v>
                </c:pt>
                <c:pt idx="3769">
                  <c:v>0.14719734090544737</c:v>
                </c:pt>
                <c:pt idx="3770">
                  <c:v>0.11345033194941048</c:v>
                </c:pt>
                <c:pt idx="3771">
                  <c:v>0.14072795746802019</c:v>
                </c:pt>
                <c:pt idx="3772">
                  <c:v>0.104463416734287</c:v>
                </c:pt>
                <c:pt idx="3773">
                  <c:v>0.12767750934190633</c:v>
                </c:pt>
                <c:pt idx="3774">
                  <c:v>0.16541036980941476</c:v>
                </c:pt>
                <c:pt idx="3775">
                  <c:v>0.14745577387257472</c:v>
                </c:pt>
                <c:pt idx="3776">
                  <c:v>0.11573353790632018</c:v>
                </c:pt>
                <c:pt idx="3777">
                  <c:v>0.14880026302241167</c:v>
                </c:pt>
                <c:pt idx="3778">
                  <c:v>0.1575014318377069</c:v>
                </c:pt>
                <c:pt idx="3779">
                  <c:v>0.10022818389672258</c:v>
                </c:pt>
                <c:pt idx="3780">
                  <c:v>9.3526822244879265E-2</c:v>
                </c:pt>
                <c:pt idx="3781">
                  <c:v>8.1835969464269354E-2</c:v>
                </c:pt>
                <c:pt idx="3782">
                  <c:v>9.3526822244879265E-2</c:v>
                </c:pt>
                <c:pt idx="3783">
                  <c:v>9.3526822244879265E-2</c:v>
                </c:pt>
                <c:pt idx="3784">
                  <c:v>0.10521767502548918</c:v>
                </c:pt>
                <c:pt idx="3785">
                  <c:v>8.1835969464269354E-2</c:v>
                </c:pt>
                <c:pt idx="3786">
                  <c:v>0.24839377793327222</c:v>
                </c:pt>
                <c:pt idx="3787">
                  <c:v>0.17532938609084206</c:v>
                </c:pt>
                <c:pt idx="3788">
                  <c:v>0.14830079955201295</c:v>
                </c:pt>
                <c:pt idx="3789">
                  <c:v>0.16592305214011149</c:v>
                </c:pt>
                <c:pt idx="3790">
                  <c:v>9.9553831284066904E-2</c:v>
                </c:pt>
                <c:pt idx="3791">
                  <c:v>0.14985935299298192</c:v>
                </c:pt>
                <c:pt idx="3792">
                  <c:v>0.14985935299298192</c:v>
                </c:pt>
                <c:pt idx="3793">
                  <c:v>8.241843923099583E-2</c:v>
                </c:pt>
                <c:pt idx="3794">
                  <c:v>0.10596656472556608</c:v>
                </c:pt>
                <c:pt idx="3795">
                  <c:v>9.4192501978280954E-2</c:v>
                </c:pt>
                <c:pt idx="3796">
                  <c:v>0.14128875296742144</c:v>
                </c:pt>
                <c:pt idx="3797">
                  <c:v>7.0644376483710719E-2</c:v>
                </c:pt>
                <c:pt idx="3798">
                  <c:v>0.10117823531505327</c:v>
                </c:pt>
                <c:pt idx="3799">
                  <c:v>0.15038610102480648</c:v>
                </c:pt>
                <c:pt idx="3800">
                  <c:v>0.15527283482104837</c:v>
                </c:pt>
                <c:pt idx="3801">
                  <c:v>0.1642910987725599</c:v>
                </c:pt>
                <c:pt idx="3802">
                  <c:v>0.11737523037157267</c:v>
                </c:pt>
                <c:pt idx="3803">
                  <c:v>8.7128512522999482E-2</c:v>
                </c:pt>
                <c:pt idx="3804">
                  <c:v>8.2996821339072241E-2</c:v>
                </c:pt>
                <c:pt idx="3805">
                  <c:v>8.2996821339072241E-2</c:v>
                </c:pt>
                <c:pt idx="3806">
                  <c:v>0.11778207814390219</c:v>
                </c:pt>
                <c:pt idx="3807">
                  <c:v>0.15143410047073139</c:v>
                </c:pt>
                <c:pt idx="3808">
                  <c:v>0.10211944846943379</c:v>
                </c:pt>
                <c:pt idx="3809">
                  <c:v>0.10211944846943379</c:v>
                </c:pt>
                <c:pt idx="3810">
                  <c:v>8.3571200658518738E-2</c:v>
                </c:pt>
                <c:pt idx="3811">
                  <c:v>0.1313261724633866</c:v>
                </c:pt>
                <c:pt idx="3812">
                  <c:v>8.3571200658518738E-2</c:v>
                </c:pt>
                <c:pt idx="3813">
                  <c:v>0.10744868656095267</c:v>
                </c:pt>
                <c:pt idx="3814">
                  <c:v>0.14326491541460357</c:v>
                </c:pt>
                <c:pt idx="3815">
                  <c:v>0.1313261724633866</c:v>
                </c:pt>
                <c:pt idx="3816">
                  <c:v>0.1323185571351361</c:v>
                </c:pt>
                <c:pt idx="3817">
                  <c:v>0.1465525954401373</c:v>
                </c:pt>
                <c:pt idx="3818">
                  <c:v>8.7931557264082374E-2</c:v>
                </c:pt>
                <c:pt idx="3819">
                  <c:v>0.13553324170244366</c:v>
                </c:pt>
                <c:pt idx="3820">
                  <c:v>0.22948895998585409</c:v>
                </c:pt>
                <c:pt idx="3821">
                  <c:v>0.13492682594609398</c:v>
                </c:pt>
                <c:pt idx="3822">
                  <c:v>0.11899427554822063</c:v>
                </c:pt>
                <c:pt idx="3823">
                  <c:v>0.11777378917678233</c:v>
                </c:pt>
                <c:pt idx="3824">
                  <c:v>0.11777378917678233</c:v>
                </c:pt>
                <c:pt idx="3825">
                  <c:v>0.120202370232182</c:v>
                </c:pt>
                <c:pt idx="3826">
                  <c:v>9.6161896185745596E-2</c:v>
                </c:pt>
                <c:pt idx="3827">
                  <c:v>9.6161896185745596E-2</c:v>
                </c:pt>
                <c:pt idx="3828">
                  <c:v>0.10818213320896379</c:v>
                </c:pt>
                <c:pt idx="3829">
                  <c:v>8.4141659162527402E-2</c:v>
                </c:pt>
                <c:pt idx="3830">
                  <c:v>0.11434176560950576</c:v>
                </c:pt>
                <c:pt idx="3831">
                  <c:v>0.16266677933633639</c:v>
                </c:pt>
                <c:pt idx="3832">
                  <c:v>0.11464872392184405</c:v>
                </c:pt>
                <c:pt idx="3833">
                  <c:v>8.4708276064027269E-2</c:v>
                </c:pt>
                <c:pt idx="3834">
                  <c:v>9.6809458358888309E-2</c:v>
                </c:pt>
                <c:pt idx="3835">
                  <c:v>0.18009226522119806</c:v>
                </c:pt>
                <c:pt idx="3836">
                  <c:v>0.19210031353236123</c:v>
                </c:pt>
                <c:pt idx="3837">
                  <c:v>0.1044353766272903</c:v>
                </c:pt>
                <c:pt idx="3838">
                  <c:v>0.13427405566365896</c:v>
                </c:pt>
                <c:pt idx="3839">
                  <c:v>0.11935471614547463</c:v>
                </c:pt>
                <c:pt idx="3840">
                  <c:v>7.3089538237784468E-2</c:v>
                </c:pt>
                <c:pt idx="3841">
                  <c:v>9.74527176503793E-2</c:v>
                </c:pt>
                <c:pt idx="3842">
                  <c:v>8.5271127944081884E-2</c:v>
                </c:pt>
                <c:pt idx="3843">
                  <c:v>9.74527176503793E-2</c:v>
                </c:pt>
                <c:pt idx="3844">
                  <c:v>9.74527176503793E-2</c:v>
                </c:pt>
                <c:pt idx="3845">
                  <c:v>0.10963430735667672</c:v>
                </c:pt>
                <c:pt idx="3846">
                  <c:v>0.13486169109993956</c:v>
                </c:pt>
                <c:pt idx="3847">
                  <c:v>0.11617135003066598</c:v>
                </c:pt>
                <c:pt idx="3848">
                  <c:v>0.17425702504599896</c:v>
                </c:pt>
                <c:pt idx="3849">
                  <c:v>0.31245118331611238</c:v>
                </c:pt>
                <c:pt idx="3850">
                  <c:v>0.11035322855062461</c:v>
                </c:pt>
                <c:pt idx="3851">
                  <c:v>8.5830288872708035E-2</c:v>
                </c:pt>
                <c:pt idx="3852">
                  <c:v>0.11035322855062461</c:v>
                </c:pt>
                <c:pt idx="3853">
                  <c:v>8.5830288872708035E-2</c:v>
                </c:pt>
                <c:pt idx="3854">
                  <c:v>7.3568819033749747E-2</c:v>
                </c:pt>
                <c:pt idx="3855">
                  <c:v>0.1226146983895829</c:v>
                </c:pt>
                <c:pt idx="3856">
                  <c:v>7.3568819033749747E-2</c:v>
                </c:pt>
                <c:pt idx="3857">
                  <c:v>9.8091758711666324E-2</c:v>
                </c:pt>
                <c:pt idx="3858">
                  <c:v>0.1226146983895829</c:v>
                </c:pt>
                <c:pt idx="3859">
                  <c:v>0.1348761682285412</c:v>
                </c:pt>
                <c:pt idx="3860">
                  <c:v>0.10580060289352586</c:v>
                </c:pt>
                <c:pt idx="3861">
                  <c:v>9.8726663454463931E-2</c:v>
                </c:pt>
                <c:pt idx="3862">
                  <c:v>0.11106749638627192</c:v>
                </c:pt>
                <c:pt idx="3863">
                  <c:v>7.4044997590847955E-2</c:v>
                </c:pt>
                <c:pt idx="3864">
                  <c:v>0.13574916224988789</c:v>
                </c:pt>
                <c:pt idx="3865">
                  <c:v>0.13574916224988789</c:v>
                </c:pt>
                <c:pt idx="3866">
                  <c:v>0.1980851791699984</c:v>
                </c:pt>
                <c:pt idx="3867">
                  <c:v>0.1575757951241154</c:v>
                </c:pt>
                <c:pt idx="3868">
                  <c:v>0.18214590894720725</c:v>
                </c:pt>
                <c:pt idx="3869">
                  <c:v>0.15807683230304598</c:v>
                </c:pt>
                <c:pt idx="3870">
                  <c:v>0.15807683230304598</c:v>
                </c:pt>
                <c:pt idx="3871">
                  <c:v>7.4518133379981671E-2</c:v>
                </c:pt>
                <c:pt idx="3872">
                  <c:v>8.6937822276645274E-2</c:v>
                </c:pt>
                <c:pt idx="3873">
                  <c:v>9.9357511173308891E-2</c:v>
                </c:pt>
                <c:pt idx="3874">
                  <c:v>0.11177720006997251</c:v>
                </c:pt>
                <c:pt idx="3875">
                  <c:v>0.17619587379360835</c:v>
                </c:pt>
                <c:pt idx="3876">
                  <c:v>0.12333711165552583</c:v>
                </c:pt>
                <c:pt idx="3877">
                  <c:v>0.105717524276165</c:v>
                </c:pt>
                <c:pt idx="3878">
                  <c:v>0.18705364448975853</c:v>
                </c:pt>
                <c:pt idx="3879">
                  <c:v>0.14139926432805383</c:v>
                </c:pt>
                <c:pt idx="3880">
                  <c:v>9.1841516238394039E-2</c:v>
                </c:pt>
                <c:pt idx="3881">
                  <c:v>9.9984378661155962E-2</c:v>
                </c:pt>
                <c:pt idx="3882">
                  <c:v>0.11248242599380046</c:v>
                </c:pt>
                <c:pt idx="3883">
                  <c:v>8.7486331328511469E-2</c:v>
                </c:pt>
                <c:pt idx="3884">
                  <c:v>0.12498047332644495</c:v>
                </c:pt>
                <c:pt idx="3885">
                  <c:v>0.17551860052860893</c:v>
                </c:pt>
                <c:pt idx="3886">
                  <c:v>9.222339529194995E-2</c:v>
                </c:pt>
                <c:pt idx="3887">
                  <c:v>0.10759396117394161</c:v>
                </c:pt>
                <c:pt idx="3888">
                  <c:v>0.23831649468744806</c:v>
                </c:pt>
                <c:pt idx="3889">
                  <c:v>8.8031422778679508E-2</c:v>
                </c:pt>
                <c:pt idx="3890">
                  <c:v>0.12487888540499453</c:v>
                </c:pt>
                <c:pt idx="3891">
                  <c:v>0.1427187261771366</c:v>
                </c:pt>
                <c:pt idx="3892">
                  <c:v>0.11387977678844943</c:v>
                </c:pt>
                <c:pt idx="3893">
                  <c:v>0.22810648379104964</c:v>
                </c:pt>
                <c:pt idx="3894">
                  <c:v>9.3359660677400896E-2</c:v>
                </c:pt>
                <c:pt idx="3895">
                  <c:v>0.17115937790856833</c:v>
                </c:pt>
                <c:pt idx="3896">
                  <c:v>0.12602283801495398</c:v>
                </c:pt>
                <c:pt idx="3897">
                  <c:v>0.18003262573564854</c:v>
                </c:pt>
                <c:pt idx="3898">
                  <c:v>0.10184183239399748</c:v>
                </c:pt>
                <c:pt idx="3899">
                  <c:v>8.9111603344747797E-2</c:v>
                </c:pt>
                <c:pt idx="3900">
                  <c:v>8.9111603344747797E-2</c:v>
                </c:pt>
                <c:pt idx="3901">
                  <c:v>7.6381374295498114E-2</c:v>
                </c:pt>
                <c:pt idx="3902">
                  <c:v>7.6381374295498114E-2</c:v>
                </c:pt>
                <c:pt idx="3903">
                  <c:v>0.25498773331761565</c:v>
                </c:pt>
                <c:pt idx="3904">
                  <c:v>0.15622559165805619</c:v>
                </c:pt>
                <c:pt idx="3905">
                  <c:v>0.12547939935545371</c:v>
                </c:pt>
                <c:pt idx="3906">
                  <c:v>9.4109549516590285E-2</c:v>
                </c:pt>
                <c:pt idx="3907">
                  <c:v>0.12806687568824082</c:v>
                </c:pt>
                <c:pt idx="3908">
                  <c:v>0.15747043677062778</c:v>
                </c:pt>
                <c:pt idx="3909">
                  <c:v>0.11022930573943943</c:v>
                </c:pt>
                <c:pt idx="3910">
                  <c:v>0.20581973168136922</c:v>
                </c:pt>
                <c:pt idx="3911">
                  <c:v>0.1685673410053331</c:v>
                </c:pt>
                <c:pt idx="3912">
                  <c:v>0.11594423084954021</c:v>
                </c:pt>
                <c:pt idx="3913">
                  <c:v>0.11066242845209633</c:v>
                </c:pt>
                <c:pt idx="3914">
                  <c:v>0.1110938625578923</c:v>
                </c:pt>
                <c:pt idx="3915">
                  <c:v>7.7749507663348955E-2</c:v>
                </c:pt>
                <c:pt idx="3916">
                  <c:v>0.14254076404947311</c:v>
                </c:pt>
                <c:pt idx="3917">
                  <c:v>9.0707758940573785E-2</c:v>
                </c:pt>
                <c:pt idx="3918">
                  <c:v>7.7749507663348955E-2</c:v>
                </c:pt>
                <c:pt idx="3919">
                  <c:v>0.14703143983059089</c:v>
                </c:pt>
                <c:pt idx="3920">
                  <c:v>0.1433875212696612</c:v>
                </c:pt>
                <c:pt idx="3921">
                  <c:v>0.10426697763040772</c:v>
                </c:pt>
                <c:pt idx="3922">
                  <c:v>0.17110233048575632</c:v>
                </c:pt>
                <c:pt idx="3923">
                  <c:v>0.15684924919431714</c:v>
                </c:pt>
                <c:pt idx="3924">
                  <c:v>0.14787889030576035</c:v>
                </c:pt>
                <c:pt idx="3925">
                  <c:v>0.1293940290175403</c:v>
                </c:pt>
                <c:pt idx="3926">
                  <c:v>0.14787889030576035</c:v>
                </c:pt>
                <c:pt idx="3927">
                  <c:v>0.16054032476698388</c:v>
                </c:pt>
                <c:pt idx="3928">
                  <c:v>9.6324194860190337E-2</c:v>
                </c:pt>
                <c:pt idx="3929">
                  <c:v>7.8648375763961442E-2</c:v>
                </c:pt>
                <c:pt idx="3930">
                  <c:v>9.1756438391288359E-2</c:v>
                </c:pt>
                <c:pt idx="3931">
                  <c:v>0.11797256364594216</c:v>
                </c:pt>
                <c:pt idx="3932">
                  <c:v>0.11864096878888006</c:v>
                </c:pt>
                <c:pt idx="3933">
                  <c:v>0.12940157363892904</c:v>
                </c:pt>
                <c:pt idx="3934">
                  <c:v>0.12940157363892904</c:v>
                </c:pt>
                <c:pt idx="3935">
                  <c:v>0.13036368037010007</c:v>
                </c:pt>
                <c:pt idx="3936">
                  <c:v>0.21871582832127867</c:v>
                </c:pt>
                <c:pt idx="3937">
                  <c:v>7.9977738233420054E-2</c:v>
                </c:pt>
                <c:pt idx="3938">
                  <c:v>7.9977738233420054E-2</c:v>
                </c:pt>
                <c:pt idx="3939">
                  <c:v>0.15995547646684011</c:v>
                </c:pt>
                <c:pt idx="3940">
                  <c:v>7.9977738233420054E-2</c:v>
                </c:pt>
                <c:pt idx="3941">
                  <c:v>0.11448682070423685</c:v>
                </c:pt>
                <c:pt idx="3942">
                  <c:v>0.13084208080484211</c:v>
                </c:pt>
                <c:pt idx="3943">
                  <c:v>0.2274507269215294</c:v>
                </c:pt>
                <c:pt idx="3944">
                  <c:v>9.8489053811640789E-2</c:v>
                </c:pt>
                <c:pt idx="3945">
                  <c:v>0.11490389611358093</c:v>
                </c:pt>
                <c:pt idx="3946">
                  <c:v>9.8489053811640789E-2</c:v>
                </c:pt>
                <c:pt idx="3947">
                  <c:v>8.0415975696011527E-2</c:v>
                </c:pt>
                <c:pt idx="3948">
                  <c:v>0.1206239635440173</c:v>
                </c:pt>
                <c:pt idx="3949">
                  <c:v>0.17243229387214384</c:v>
                </c:pt>
                <c:pt idx="3950">
                  <c:v>9.4832923338645708E-2</c:v>
                </c:pt>
                <c:pt idx="3951">
                  <c:v>0.14128875296742144</c:v>
                </c:pt>
                <c:pt idx="3952">
                  <c:v>0.13320831377153949</c:v>
                </c:pt>
                <c:pt idx="3953">
                  <c:v>0.12257488195781721</c:v>
                </c:pt>
                <c:pt idx="3954">
                  <c:v>0.16343317594375628</c:v>
                </c:pt>
                <c:pt idx="3955">
                  <c:v>8.1716587971878141E-2</c:v>
                </c:pt>
                <c:pt idx="3956">
                  <c:v>0.21798257069006355</c:v>
                </c:pt>
                <c:pt idx="3957">
                  <c:v>0.15569978883230459</c:v>
                </c:pt>
                <c:pt idx="3958">
                  <c:v>8.2572282384477044E-2</c:v>
                </c:pt>
                <c:pt idx="3959">
                  <c:v>0.12385842357671556</c:v>
                </c:pt>
                <c:pt idx="3960">
                  <c:v>0.20260718639156666</c:v>
                </c:pt>
                <c:pt idx="3961">
                  <c:v>0.15278830916150737</c:v>
                </c:pt>
                <c:pt idx="3962">
                  <c:v>0.21563206713898486</c:v>
                </c:pt>
                <c:pt idx="3963">
                  <c:v>0.11737523037157267</c:v>
                </c:pt>
                <c:pt idx="3964">
                  <c:v>0.19562538395262113</c:v>
                </c:pt>
                <c:pt idx="3965">
                  <c:v>0.15216083912163245</c:v>
                </c:pt>
                <c:pt idx="3966">
                  <c:v>0.20399018665409252</c:v>
                </c:pt>
                <c:pt idx="3967">
                  <c:v>7.9044591751497376E-2</c:v>
                </c:pt>
                <c:pt idx="3968">
                  <c:v>7.9044591751497376E-2</c:v>
                </c:pt>
                <c:pt idx="3969">
                  <c:v>6.9164017782560205E-2</c:v>
                </c:pt>
                <c:pt idx="3970">
                  <c:v>8.8925165720434546E-2</c:v>
                </c:pt>
                <c:pt idx="3971">
                  <c:v>5.9283443813623035E-2</c:v>
                </c:pt>
                <c:pt idx="3972">
                  <c:v>8.8925165720434546E-2</c:v>
                </c:pt>
                <c:pt idx="3973">
                  <c:v>0.11856688762724607</c:v>
                </c:pt>
                <c:pt idx="3974">
                  <c:v>5.9283443813623035E-2</c:v>
                </c:pt>
                <c:pt idx="3975">
                  <c:v>6.9164017782560205E-2</c:v>
                </c:pt>
                <c:pt idx="3976">
                  <c:v>0.10868631365830889</c:v>
                </c:pt>
                <c:pt idx="3977">
                  <c:v>0.10868631365830889</c:v>
                </c:pt>
                <c:pt idx="3978">
                  <c:v>0.18950106311301315</c:v>
                </c:pt>
                <c:pt idx="3979">
                  <c:v>0.16934738839701211</c:v>
                </c:pt>
                <c:pt idx="3980">
                  <c:v>0.15523510603059443</c:v>
                </c:pt>
                <c:pt idx="3981">
                  <c:v>8.4673694198506053E-2</c:v>
                </c:pt>
                <c:pt idx="3982">
                  <c:v>0.14112282366417675</c:v>
                </c:pt>
                <c:pt idx="3983">
                  <c:v>7.9831124474506215E-2</c:v>
                </c:pt>
                <c:pt idx="3984">
                  <c:v>7.9831124474506215E-2</c:v>
                </c:pt>
                <c:pt idx="3985">
                  <c:v>8.9810015033819496E-2</c:v>
                </c:pt>
                <c:pt idx="3986">
                  <c:v>8.9810015033819496E-2</c:v>
                </c:pt>
                <c:pt idx="3987">
                  <c:v>7.9831124474506215E-2</c:v>
                </c:pt>
                <c:pt idx="3988">
                  <c:v>0.1040420216453008</c:v>
                </c:pt>
                <c:pt idx="3989">
                  <c:v>0.13872269552706773</c:v>
                </c:pt>
                <c:pt idx="3990">
                  <c:v>0.16044299809858595</c:v>
                </c:pt>
                <c:pt idx="3991">
                  <c:v>0.12216801312200372</c:v>
                </c:pt>
                <c:pt idx="3992">
                  <c:v>0.17452573303143387</c:v>
                </c:pt>
                <c:pt idx="3993">
                  <c:v>0.14249966430407085</c:v>
                </c:pt>
                <c:pt idx="3994">
                  <c:v>9.0686231051593597E-2</c:v>
                </c:pt>
                <c:pt idx="3995">
                  <c:v>7.0533735262350572E-2</c:v>
                </c:pt>
                <c:pt idx="3996">
                  <c:v>6.045748736772906E-2</c:v>
                </c:pt>
                <c:pt idx="3997">
                  <c:v>0.12120528721753246</c:v>
                </c:pt>
                <c:pt idx="3998">
                  <c:v>0.1359647399023724</c:v>
                </c:pt>
                <c:pt idx="3999">
                  <c:v>0.12178383602884521</c:v>
                </c:pt>
                <c:pt idx="4000">
                  <c:v>0.105717524276165</c:v>
                </c:pt>
                <c:pt idx="4001">
                  <c:v>8.6317997115632594E-2</c:v>
                </c:pt>
                <c:pt idx="4002">
                  <c:v>0.11189940868132522</c:v>
                </c:pt>
                <c:pt idx="4003">
                  <c:v>0.10172673516484111</c:v>
                </c:pt>
                <c:pt idx="4004">
                  <c:v>8.1381388131872887E-2</c:v>
                </c:pt>
                <c:pt idx="4005">
                  <c:v>6.1036041098904661E-2</c:v>
                </c:pt>
                <c:pt idx="4006">
                  <c:v>7.1208714615388774E-2</c:v>
                </c:pt>
                <c:pt idx="4007">
                  <c:v>0.14241742923077755</c:v>
                </c:pt>
                <c:pt idx="4008">
                  <c:v>9.1554061648356999E-2</c:v>
                </c:pt>
                <c:pt idx="4009">
                  <c:v>6.1036041098904661E-2</c:v>
                </c:pt>
                <c:pt idx="4010">
                  <c:v>7.1208714615388774E-2</c:v>
                </c:pt>
                <c:pt idx="4011">
                  <c:v>0.21589449793660842</c:v>
                </c:pt>
                <c:pt idx="4012">
                  <c:v>0.15907417236906057</c:v>
                </c:pt>
                <c:pt idx="4013">
                  <c:v>0.14454033616436182</c:v>
                </c:pt>
                <c:pt idx="4014">
                  <c:v>0.1063803365641304</c:v>
                </c:pt>
                <c:pt idx="4015">
                  <c:v>0.15091101047773631</c:v>
                </c:pt>
                <c:pt idx="4016">
                  <c:v>8.7128512522999482E-2</c:v>
                </c:pt>
                <c:pt idx="4017">
                  <c:v>8.2145549386279951E-2</c:v>
                </c:pt>
                <c:pt idx="4018">
                  <c:v>0.10268193673284993</c:v>
                </c:pt>
                <c:pt idx="4019">
                  <c:v>7.1877355712994959E-2</c:v>
                </c:pt>
                <c:pt idx="4020">
                  <c:v>0.14375471142598992</c:v>
                </c:pt>
                <c:pt idx="4021">
                  <c:v>8.2145549386279951E-2</c:v>
                </c:pt>
                <c:pt idx="4022">
                  <c:v>7.1877355712994959E-2</c:v>
                </c:pt>
                <c:pt idx="4023">
                  <c:v>6.1609162039709967E-2</c:v>
                </c:pt>
                <c:pt idx="4024">
                  <c:v>8.2145549386279951E-2</c:v>
                </c:pt>
                <c:pt idx="4025">
                  <c:v>7.1877355712994959E-2</c:v>
                </c:pt>
                <c:pt idx="4026">
                  <c:v>6.1609162039709967E-2</c:v>
                </c:pt>
                <c:pt idx="4027">
                  <c:v>8.2145549386279951E-2</c:v>
                </c:pt>
                <c:pt idx="4028">
                  <c:v>9.2413743059564943E-2</c:v>
                </c:pt>
                <c:pt idx="4029">
                  <c:v>0.18402287186535266</c:v>
                </c:pt>
                <c:pt idx="4030">
                  <c:v>0.19067203860104898</c:v>
                </c:pt>
                <c:pt idx="4031">
                  <c:v>0.10703904463285245</c:v>
                </c:pt>
                <c:pt idx="4032">
                  <c:v>0.11670794110792433</c:v>
                </c:pt>
                <c:pt idx="4033">
                  <c:v>0.15183970238459926</c:v>
                </c:pt>
                <c:pt idx="4034">
                  <c:v>0.1465525954401373</c:v>
                </c:pt>
                <c:pt idx="4035">
                  <c:v>6.2177000421725873E-2</c:v>
                </c:pt>
                <c:pt idx="4036">
                  <c:v>6.2177000421725873E-2</c:v>
                </c:pt>
                <c:pt idx="4037">
                  <c:v>0.10362833403620979</c:v>
                </c:pt>
                <c:pt idx="4038">
                  <c:v>0.10362833403620979</c:v>
                </c:pt>
                <c:pt idx="4039">
                  <c:v>0.11399116743983076</c:v>
                </c:pt>
                <c:pt idx="4040">
                  <c:v>0.10362833403620979</c:v>
                </c:pt>
                <c:pt idx="4041">
                  <c:v>0.13471683424707273</c:v>
                </c:pt>
                <c:pt idx="4042">
                  <c:v>9.3265500632588816E-2</c:v>
                </c:pt>
                <c:pt idx="4043">
                  <c:v>8.290266722896783E-2</c:v>
                </c:pt>
                <c:pt idx="4044">
                  <c:v>0.18003262573564854</c:v>
                </c:pt>
                <c:pt idx="4045">
                  <c:v>0.12640185492491737</c:v>
                </c:pt>
                <c:pt idx="4046">
                  <c:v>0.13309100127518431</c:v>
                </c:pt>
                <c:pt idx="4047">
                  <c:v>0.17745466836691243</c:v>
                </c:pt>
                <c:pt idx="4048">
                  <c:v>0.17745466836691243</c:v>
                </c:pt>
                <c:pt idx="4049">
                  <c:v>0.11502278274249923</c:v>
                </c:pt>
                <c:pt idx="4050">
                  <c:v>6.2739699677726857E-2</c:v>
                </c:pt>
                <c:pt idx="4051">
                  <c:v>0.11502278274249923</c:v>
                </c:pt>
                <c:pt idx="4052">
                  <c:v>7.3196316290681324E-2</c:v>
                </c:pt>
                <c:pt idx="4053">
                  <c:v>0.12547939935545371</c:v>
                </c:pt>
                <c:pt idx="4054">
                  <c:v>0.2664789150827746</c:v>
                </c:pt>
                <c:pt idx="4055">
                  <c:v>0.12603833040397494</c:v>
                </c:pt>
                <c:pt idx="4056">
                  <c:v>8.9122558118081299E-2</c:v>
                </c:pt>
                <c:pt idx="4057">
                  <c:v>8.9122558118081299E-2</c:v>
                </c:pt>
                <c:pt idx="4058">
                  <c:v>0.10397631780442818</c:v>
                </c:pt>
                <c:pt idx="4059">
                  <c:v>0.14769392601785608</c:v>
                </c:pt>
                <c:pt idx="4060">
                  <c:v>8.9516037109105967E-2</c:v>
                </c:pt>
                <c:pt idx="4061">
                  <c:v>0.11935471614547463</c:v>
                </c:pt>
                <c:pt idx="4062">
                  <c:v>7.384696300892804E-2</c:v>
                </c:pt>
                <c:pt idx="4063">
                  <c:v>0.10549566144132577</c:v>
                </c:pt>
                <c:pt idx="4064">
                  <c:v>7.384696300892804E-2</c:v>
                </c:pt>
                <c:pt idx="4065">
                  <c:v>0.11604522758545835</c:v>
                </c:pt>
                <c:pt idx="4066">
                  <c:v>8.4396529153060618E-2</c:v>
                </c:pt>
                <c:pt idx="4067">
                  <c:v>0.1371443598737235</c:v>
                </c:pt>
                <c:pt idx="4068">
                  <c:v>8.4396529153060618E-2</c:v>
                </c:pt>
                <c:pt idx="4069">
                  <c:v>0.18937738134429755</c:v>
                </c:pt>
                <c:pt idx="4070">
                  <c:v>0.10489242641106411</c:v>
                </c:pt>
                <c:pt idx="4071">
                  <c:v>8.9907794066626384E-2</c:v>
                </c:pt>
                <c:pt idx="4072">
                  <c:v>0.14984632344437729</c:v>
                </c:pt>
                <c:pt idx="4073">
                  <c:v>0.11987705875550184</c:v>
                </c:pt>
                <c:pt idx="4074">
                  <c:v>0.14277343912765214</c:v>
                </c:pt>
                <c:pt idx="4075">
                  <c:v>0.10534749330438302</c:v>
                </c:pt>
                <c:pt idx="4076">
                  <c:v>6.3850223054171706E-2</c:v>
                </c:pt>
                <c:pt idx="4077">
                  <c:v>8.5133630738895599E-2</c:v>
                </c:pt>
                <c:pt idx="4078">
                  <c:v>6.3850223054171706E-2</c:v>
                </c:pt>
                <c:pt idx="4079">
                  <c:v>6.3850223054171706E-2</c:v>
                </c:pt>
                <c:pt idx="4080">
                  <c:v>0.12770044610834341</c:v>
                </c:pt>
                <c:pt idx="4081">
                  <c:v>9.5775334581257546E-2</c:v>
                </c:pt>
                <c:pt idx="4082">
                  <c:v>9.5775334581257546E-2</c:v>
                </c:pt>
                <c:pt idx="4083">
                  <c:v>0.1293940290175403</c:v>
                </c:pt>
                <c:pt idx="4084">
                  <c:v>0.10580060289352586</c:v>
                </c:pt>
                <c:pt idx="4085">
                  <c:v>0.10580060289352586</c:v>
                </c:pt>
                <c:pt idx="4086">
                  <c:v>0.19278516530716702</c:v>
                </c:pt>
                <c:pt idx="4087">
                  <c:v>0.10625178021920423</c:v>
                </c:pt>
                <c:pt idx="4088">
                  <c:v>6.4398303690978848E-2</c:v>
                </c:pt>
                <c:pt idx="4089">
                  <c:v>8.5864404921305121E-2</c:v>
                </c:pt>
                <c:pt idx="4090">
                  <c:v>6.4398303690978848E-2</c:v>
                </c:pt>
                <c:pt idx="4091">
                  <c:v>0.10733050615163139</c:v>
                </c:pt>
                <c:pt idx="4092">
                  <c:v>0.11806355676679454</c:v>
                </c:pt>
                <c:pt idx="4093">
                  <c:v>6.4398303690978848E-2</c:v>
                </c:pt>
                <c:pt idx="4094">
                  <c:v>0.11216953964086121</c:v>
                </c:pt>
                <c:pt idx="4095">
                  <c:v>8.6589011902163809E-2</c:v>
                </c:pt>
                <c:pt idx="4096">
                  <c:v>0.16235439731655715</c:v>
                </c:pt>
                <c:pt idx="4097">
                  <c:v>0.1298835178532457</c:v>
                </c:pt>
                <c:pt idx="4098">
                  <c:v>8.6589011902163809E-2</c:v>
                </c:pt>
                <c:pt idx="4099">
                  <c:v>8.6589011902163809E-2</c:v>
                </c:pt>
                <c:pt idx="4100">
                  <c:v>8.6589011902163809E-2</c:v>
                </c:pt>
                <c:pt idx="4101">
                  <c:v>6.494175892662285E-2</c:v>
                </c:pt>
                <c:pt idx="4102">
                  <c:v>0.15973560629216571</c:v>
                </c:pt>
                <c:pt idx="4103">
                  <c:v>0.16907622470190825</c:v>
                </c:pt>
                <c:pt idx="4104">
                  <c:v>9.8221055889540471E-2</c:v>
                </c:pt>
                <c:pt idx="4105">
                  <c:v>8.7307605235147079E-2</c:v>
                </c:pt>
                <c:pt idx="4106">
                  <c:v>0.15497074730763596</c:v>
                </c:pt>
                <c:pt idx="4107">
                  <c:v>9.2982448384581584E-2</c:v>
                </c:pt>
                <c:pt idx="4108">
                  <c:v>0.14003949101610136</c:v>
                </c:pt>
                <c:pt idx="4109">
                  <c:v>6.6015249154265251E-2</c:v>
                </c:pt>
                <c:pt idx="4110">
                  <c:v>7.7017790679976134E-2</c:v>
                </c:pt>
                <c:pt idx="4111">
                  <c:v>7.7017790679976134E-2</c:v>
                </c:pt>
                <c:pt idx="4112">
                  <c:v>0.12102795678281963</c:v>
                </c:pt>
                <c:pt idx="4113">
                  <c:v>0.15403558135995227</c:v>
                </c:pt>
                <c:pt idx="4114">
                  <c:v>6.6015249154265251E-2</c:v>
                </c:pt>
                <c:pt idx="4115">
                  <c:v>0.13447021947265286</c:v>
                </c:pt>
                <c:pt idx="4116">
                  <c:v>9.4109549516590285E-2</c:v>
                </c:pt>
                <c:pt idx="4117">
                  <c:v>0.15684924919431714</c:v>
                </c:pt>
                <c:pt idx="4118">
                  <c:v>6.6545500637592153E-2</c:v>
                </c:pt>
                <c:pt idx="4119">
                  <c:v>6.6545500637592153E-2</c:v>
                </c:pt>
                <c:pt idx="4120">
                  <c:v>8.8727334183456213E-2</c:v>
                </c:pt>
                <c:pt idx="4121">
                  <c:v>6.6545500637592153E-2</c:v>
                </c:pt>
                <c:pt idx="4122">
                  <c:v>9.9818250956388244E-2</c:v>
                </c:pt>
                <c:pt idx="4123">
                  <c:v>6.6545500637592153E-2</c:v>
                </c:pt>
                <c:pt idx="4124">
                  <c:v>0.11090916772932027</c:v>
                </c:pt>
                <c:pt idx="4125">
                  <c:v>0.12597634941650221</c:v>
                </c:pt>
                <c:pt idx="4126">
                  <c:v>0.12597634941650221</c:v>
                </c:pt>
                <c:pt idx="4127">
                  <c:v>8.9428746949769655E-2</c:v>
                </c:pt>
                <c:pt idx="4128">
                  <c:v>8.9428746949769655E-2</c:v>
                </c:pt>
                <c:pt idx="4129">
                  <c:v>6.7071560212327241E-2</c:v>
                </c:pt>
                <c:pt idx="4130">
                  <c:v>8.9428746949769655E-2</c:v>
                </c:pt>
                <c:pt idx="4131">
                  <c:v>0.12296452705593328</c:v>
                </c:pt>
                <c:pt idx="4132">
                  <c:v>0.11178593368721207</c:v>
                </c:pt>
                <c:pt idx="4133">
                  <c:v>7.8250153581048448E-2</c:v>
                </c:pt>
                <c:pt idx="4134">
                  <c:v>0.10060734031849086</c:v>
                </c:pt>
                <c:pt idx="4135">
                  <c:v>9.5223310763907693E-2</c:v>
                </c:pt>
                <c:pt idx="4136">
                  <c:v>0.14283496614586152</c:v>
                </c:pt>
                <c:pt idx="4137">
                  <c:v>6.7593525751538514E-2</c:v>
                </c:pt>
                <c:pt idx="4138">
                  <c:v>7.8859113376794923E-2</c:v>
                </c:pt>
                <c:pt idx="4139">
                  <c:v>9.0124701002051347E-2</c:v>
                </c:pt>
                <c:pt idx="4140">
                  <c:v>0.10139028862730777</c:v>
                </c:pt>
                <c:pt idx="4141">
                  <c:v>0.11265587625256418</c:v>
                </c:pt>
                <c:pt idx="4142">
                  <c:v>0.10139028862730777</c:v>
                </c:pt>
                <c:pt idx="4143">
                  <c:v>0.11767427602916372</c:v>
                </c:pt>
                <c:pt idx="4144">
                  <c:v>0.18128631986982985</c:v>
                </c:pt>
                <c:pt idx="4145">
                  <c:v>0.13622298275594993</c:v>
                </c:pt>
                <c:pt idx="4146">
                  <c:v>0.15729675152792288</c:v>
                </c:pt>
                <c:pt idx="4147">
                  <c:v>7.9463406607637455E-2</c:v>
                </c:pt>
                <c:pt idx="4148">
                  <c:v>0.11351915229662494</c:v>
                </c:pt>
                <c:pt idx="4149">
                  <c:v>0.12940157363892904</c:v>
                </c:pt>
                <c:pt idx="4150">
                  <c:v>0.16175196704866129</c:v>
                </c:pt>
                <c:pt idx="4151">
                  <c:v>9.1500730216297121E-2</c:v>
                </c:pt>
                <c:pt idx="4152">
                  <c:v>6.8625547662222841E-2</c:v>
                </c:pt>
                <c:pt idx="4153">
                  <c:v>9.1500730216297121E-2</c:v>
                </c:pt>
                <c:pt idx="4154">
                  <c:v>0.16102001288218357</c:v>
                </c:pt>
                <c:pt idx="4155">
                  <c:v>0.11406822032383757</c:v>
                </c:pt>
                <c:pt idx="4156">
                  <c:v>0.13036368037010007</c:v>
                </c:pt>
                <c:pt idx="4157">
                  <c:v>6.9135781807600022E-2</c:v>
                </c:pt>
                <c:pt idx="4158">
                  <c:v>0.10370367271140003</c:v>
                </c:pt>
                <c:pt idx="4159">
                  <c:v>8.0658412108866692E-2</c:v>
                </c:pt>
                <c:pt idx="4160">
                  <c:v>0.1152263030126667</c:v>
                </c:pt>
                <c:pt idx="4161">
                  <c:v>8.0658412108866692E-2</c:v>
                </c:pt>
                <c:pt idx="4162">
                  <c:v>0.20642597668122403</c:v>
                </c:pt>
                <c:pt idx="4163">
                  <c:v>0.1206239635440173</c:v>
                </c:pt>
                <c:pt idx="4164">
                  <c:v>0.11607046303809666</c:v>
                </c:pt>
                <c:pt idx="4165">
                  <c:v>6.9642277822857993E-2</c:v>
                </c:pt>
                <c:pt idx="4166">
                  <c:v>0.13179367211193133</c:v>
                </c:pt>
                <c:pt idx="4167">
                  <c:v>8.1835969464269354E-2</c:v>
                </c:pt>
                <c:pt idx="4168">
                  <c:v>0.11690852780609909</c:v>
                </c:pt>
                <c:pt idx="4169">
                  <c:v>9.3526822244879265E-2</c:v>
                </c:pt>
                <c:pt idx="4170">
                  <c:v>0.15707315972829047</c:v>
                </c:pt>
                <c:pt idx="4171">
                  <c:v>0.19910766256813381</c:v>
                </c:pt>
                <c:pt idx="4172">
                  <c:v>9.4192501978280954E-2</c:v>
                </c:pt>
                <c:pt idx="4173">
                  <c:v>9.4192501978280954E-2</c:v>
                </c:pt>
                <c:pt idx="4174">
                  <c:v>0.10025740068320432</c:v>
                </c:pt>
                <c:pt idx="4175">
                  <c:v>0.12293276558644931</c:v>
                </c:pt>
                <c:pt idx="4176">
                  <c:v>0.15091101047773631</c:v>
                </c:pt>
                <c:pt idx="4177">
                  <c:v>8.2996821339072241E-2</c:v>
                </c:pt>
                <c:pt idx="4178">
                  <c:v>9.4853510101796851E-2</c:v>
                </c:pt>
                <c:pt idx="4179">
                  <c:v>0.14252706545119539</c:v>
                </c:pt>
                <c:pt idx="4180">
                  <c:v>0.18508612279756059</c:v>
                </c:pt>
                <c:pt idx="4181">
                  <c:v>0.12378746486360029</c:v>
                </c:pt>
                <c:pt idx="4182">
                  <c:v>0.16542807496010067</c:v>
                </c:pt>
                <c:pt idx="4183">
                  <c:v>0.18572325419226943</c:v>
                </c:pt>
                <c:pt idx="4184">
                  <c:v>7.1632457707301783E-2</c:v>
                </c:pt>
                <c:pt idx="4185">
                  <c:v>8.3571200658518738E-2</c:v>
                </c:pt>
                <c:pt idx="4186">
                  <c:v>7.1632457707301783E-2</c:v>
                </c:pt>
                <c:pt idx="4187">
                  <c:v>9.5509943609735706E-2</c:v>
                </c:pt>
                <c:pt idx="4188">
                  <c:v>9.5509943609735706E-2</c:v>
                </c:pt>
                <c:pt idx="4189">
                  <c:v>9.5509943609735706E-2</c:v>
                </c:pt>
                <c:pt idx="4190">
                  <c:v>0.10164993127683275</c:v>
                </c:pt>
                <c:pt idx="4191">
                  <c:v>8.4141659162527402E-2</c:v>
                </c:pt>
                <c:pt idx="4192">
                  <c:v>0.20866499685432374</c:v>
                </c:pt>
                <c:pt idx="4193">
                  <c:v>0.14497196186921779</c:v>
                </c:pt>
                <c:pt idx="4194">
                  <c:v>7.2607093769166228E-2</c:v>
                </c:pt>
                <c:pt idx="4195">
                  <c:v>9.6809458358888309E-2</c:v>
                </c:pt>
                <c:pt idx="4196">
                  <c:v>0.12101182294861039</c:v>
                </c:pt>
                <c:pt idx="4197">
                  <c:v>0.16842249132057877</c:v>
                </c:pt>
                <c:pt idx="4198">
                  <c:v>0.10336421624346173</c:v>
                </c:pt>
                <c:pt idx="4199">
                  <c:v>0.15504632436519258</c:v>
                </c:pt>
                <c:pt idx="4200">
                  <c:v>0.10336421624346173</c:v>
                </c:pt>
                <c:pt idx="4201">
                  <c:v>7.3089538237784468E-2</c:v>
                </c:pt>
                <c:pt idx="4202">
                  <c:v>0.12181589706297413</c:v>
                </c:pt>
                <c:pt idx="4203">
                  <c:v>7.3089538237784468E-2</c:v>
                </c:pt>
                <c:pt idx="4204">
                  <c:v>0.12687211014894384</c:v>
                </c:pt>
                <c:pt idx="4205">
                  <c:v>0.12138235858618426</c:v>
                </c:pt>
                <c:pt idx="4206">
                  <c:v>0.11035322855062461</c:v>
                </c:pt>
                <c:pt idx="4207">
                  <c:v>7.3568819033749747E-2</c:v>
                </c:pt>
                <c:pt idx="4208">
                  <c:v>8.5830288872708035E-2</c:v>
                </c:pt>
                <c:pt idx="4209">
                  <c:v>7.3568819033749747E-2</c:v>
                </c:pt>
                <c:pt idx="4210">
                  <c:v>0.10437927381549125</c:v>
                </c:pt>
                <c:pt idx="4211">
                  <c:v>0.17063382220664733</c:v>
                </c:pt>
                <c:pt idx="4212">
                  <c:v>0.10471543981886033</c:v>
                </c:pt>
                <c:pt idx="4213">
                  <c:v>8.6385830522655943E-2</c:v>
                </c:pt>
                <c:pt idx="4214">
                  <c:v>7.4044997590847955E-2</c:v>
                </c:pt>
                <c:pt idx="4215">
                  <c:v>0.11106749638627192</c:v>
                </c:pt>
                <c:pt idx="4216">
                  <c:v>0.12419688896663611</c:v>
                </c:pt>
                <c:pt idx="4217">
                  <c:v>8.6937822276645274E-2</c:v>
                </c:pt>
                <c:pt idx="4218">
                  <c:v>9.9357511173308891E-2</c:v>
                </c:pt>
                <c:pt idx="4219">
                  <c:v>0.13661657786329973</c:v>
                </c:pt>
                <c:pt idx="4220">
                  <c:v>0.11177720006997251</c:v>
                </c:pt>
                <c:pt idx="4221">
                  <c:v>0.14139926432805383</c:v>
                </c:pt>
                <c:pt idx="4222">
                  <c:v>7.4988283995866975E-2</c:v>
                </c:pt>
                <c:pt idx="4223">
                  <c:v>0.15957050484619559</c:v>
                </c:pt>
                <c:pt idx="4224">
                  <c:v>0.17579093366450366</c:v>
                </c:pt>
                <c:pt idx="4225">
                  <c:v>0.11318325785830222</c:v>
                </c:pt>
                <c:pt idx="4226">
                  <c:v>0.1427187261771366</c:v>
                </c:pt>
                <c:pt idx="4227">
                  <c:v>7.5919851192299631E-2</c:v>
                </c:pt>
                <c:pt idx="4228">
                  <c:v>8.8573159724349565E-2</c:v>
                </c:pt>
                <c:pt idx="4229">
                  <c:v>7.5919851192299631E-2</c:v>
                </c:pt>
                <c:pt idx="4230">
                  <c:v>7.5919851192299631E-2</c:v>
                </c:pt>
                <c:pt idx="4231">
                  <c:v>0.12564267775810417</c:v>
                </c:pt>
                <c:pt idx="4232">
                  <c:v>0.17822320668949559</c:v>
                </c:pt>
                <c:pt idx="4233">
                  <c:v>7.6381374295498114E-2</c:v>
                </c:pt>
                <c:pt idx="4234">
                  <c:v>7.6381374295498114E-2</c:v>
                </c:pt>
                <c:pt idx="4235">
                  <c:v>7.6381374295498114E-2</c:v>
                </c:pt>
                <c:pt idx="4236">
                  <c:v>0.14003251954174653</c:v>
                </c:pt>
                <c:pt idx="4237">
                  <c:v>0.11457206144324716</c:v>
                </c:pt>
                <c:pt idx="4238">
                  <c:v>7.6381374295498114E-2</c:v>
                </c:pt>
                <c:pt idx="4239">
                  <c:v>0.11457206144324716</c:v>
                </c:pt>
                <c:pt idx="4240">
                  <c:v>7.6840125412944493E-2</c:v>
                </c:pt>
                <c:pt idx="4241">
                  <c:v>7.6840125412944493E-2</c:v>
                </c:pt>
                <c:pt idx="4242">
                  <c:v>0.10245350055059266</c:v>
                </c:pt>
                <c:pt idx="4243">
                  <c:v>7.7296153899693465E-2</c:v>
                </c:pt>
                <c:pt idx="4244">
                  <c:v>0.20853395526081545</c:v>
                </c:pt>
                <c:pt idx="4245">
                  <c:v>7.8200233222805796E-2</c:v>
                </c:pt>
                <c:pt idx="4246">
                  <c:v>7.8200233222805796E-2</c:v>
                </c:pt>
                <c:pt idx="4247">
                  <c:v>0.13108062627326908</c:v>
                </c:pt>
                <c:pt idx="4248">
                  <c:v>7.8648375763961442E-2</c:v>
                </c:pt>
                <c:pt idx="4249">
                  <c:v>0.10545863892344894</c:v>
                </c:pt>
                <c:pt idx="4250">
                  <c:v>0.11248242599380046</c:v>
                </c:pt>
                <c:pt idx="4251">
                  <c:v>7.9537086184530287E-2</c:v>
                </c:pt>
                <c:pt idx="4252">
                  <c:v>0.14662585342793674</c:v>
                </c:pt>
                <c:pt idx="4253">
                  <c:v>0.10663698431122673</c:v>
                </c:pt>
                <c:pt idx="4254">
                  <c:v>0.10663698431122673</c:v>
                </c:pt>
                <c:pt idx="4255">
                  <c:v>0.16220399951001416</c:v>
                </c:pt>
                <c:pt idx="4256">
                  <c:v>0.10722130092801538</c:v>
                </c:pt>
                <c:pt idx="4257">
                  <c:v>9.3818638312013453E-2</c:v>
                </c:pt>
                <c:pt idx="4258">
                  <c:v>0.11434176560950576</c:v>
                </c:pt>
                <c:pt idx="4259">
                  <c:v>0.12127775675298644</c:v>
                </c:pt>
                <c:pt idx="4260">
                  <c:v>8.0851837835324292E-2</c:v>
                </c:pt>
                <c:pt idx="4261">
                  <c:v>0.1528649652291254</c:v>
                </c:pt>
                <c:pt idx="4262">
                  <c:v>8.1285362861696325E-2</c:v>
                </c:pt>
                <c:pt idx="4263">
                  <c:v>0.13547560476949386</c:v>
                </c:pt>
                <c:pt idx="4264">
                  <c:v>0.18838500395656191</c:v>
                </c:pt>
                <c:pt idx="4265">
                  <c:v>0.12257488195781721</c:v>
                </c:pt>
                <c:pt idx="4266">
                  <c:v>8.2572282384477044E-2</c:v>
                </c:pt>
                <c:pt idx="4267">
                  <c:v>8.2572282384477044E-2</c:v>
                </c:pt>
                <c:pt idx="4268">
                  <c:v>0.14448629229028551</c:v>
                </c:pt>
                <c:pt idx="4269">
                  <c:v>9.7322399706008492E-2</c:v>
                </c:pt>
                <c:pt idx="4270">
                  <c:v>8.3419199748007281E-2</c:v>
                </c:pt>
                <c:pt idx="4271">
                  <c:v>0.11178593368721207</c:v>
                </c:pt>
                <c:pt idx="4272">
                  <c:v>8.3839450265409052E-2</c:v>
                </c:pt>
                <c:pt idx="4273">
                  <c:v>8.4257604731051178E-2</c:v>
                </c:pt>
                <c:pt idx="4274">
                  <c:v>0.11974668671175932</c:v>
                </c:pt>
                <c:pt idx="4275">
                  <c:v>0.11399973144325667</c:v>
                </c:pt>
                <c:pt idx="4276">
                  <c:v>8.5909871911476504E-2</c:v>
                </c:pt>
                <c:pt idx="4277">
                  <c:v>0.12207208219780932</c:v>
                </c:pt>
                <c:pt idx="4278">
                  <c:v>0.20488794264408219</c:v>
                </c:pt>
                <c:pt idx="4279">
                  <c:v>0.12293276558644931</c:v>
                </c:pt>
                <c:pt idx="4280">
                  <c:v>0.13069276878449923</c:v>
                </c:pt>
                <c:pt idx="4281">
                  <c:v>8.7530955830943252E-2</c:v>
                </c:pt>
                <c:pt idx="4282">
                  <c:v>0.11724207635210983</c:v>
                </c:pt>
                <c:pt idx="4283">
                  <c:v>8.7931557264082374E-2</c:v>
                </c:pt>
                <c:pt idx="4284">
                  <c:v>8.8330341882586746E-2</c:v>
                </c:pt>
                <c:pt idx="4285">
                  <c:v>0.11777378917678233</c:v>
                </c:pt>
                <c:pt idx="4286">
                  <c:v>0.10351522321403224</c:v>
                </c:pt>
                <c:pt idx="4287">
                  <c:v>0.11883007749077507</c:v>
                </c:pt>
                <c:pt idx="4288">
                  <c:v>0.1044353766272903</c:v>
                </c:pt>
                <c:pt idx="4289">
                  <c:v>0.11935471614547463</c:v>
                </c:pt>
                <c:pt idx="4290">
                  <c:v>8.9516037109105967E-2</c:v>
                </c:pt>
                <c:pt idx="4291">
                  <c:v>0.11987705875550184</c:v>
                </c:pt>
                <c:pt idx="4292">
                  <c:v>0.14898385379306731</c:v>
                </c:pt>
                <c:pt idx="4293">
                  <c:v>0.1354467771056353</c:v>
                </c:pt>
                <c:pt idx="4294">
                  <c:v>0.12797536665498549</c:v>
                </c:pt>
                <c:pt idx="4295">
                  <c:v>9.0686231051593597E-2</c:v>
                </c:pt>
                <c:pt idx="4296">
                  <c:v>0.18377336360891289</c:v>
                </c:pt>
                <c:pt idx="4297">
                  <c:v>0.10714843561145972</c:v>
                </c:pt>
                <c:pt idx="4298">
                  <c:v>9.222339529194995E-2</c:v>
                </c:pt>
                <c:pt idx="4299">
                  <c:v>0.1537056588199166</c:v>
                </c:pt>
                <c:pt idx="4300">
                  <c:v>9.222339529194995E-2</c:v>
                </c:pt>
                <c:pt idx="4301">
                  <c:v>0.10803764949412858</c:v>
                </c:pt>
                <c:pt idx="4302">
                  <c:v>0.16061328106466791</c:v>
                </c:pt>
                <c:pt idx="4303">
                  <c:v>0.15341321282948681</c:v>
                </c:pt>
                <c:pt idx="4304">
                  <c:v>0.24870800168690349</c:v>
                </c:pt>
                <c:pt idx="4305">
                  <c:v>9.3735354994833708E-2</c:v>
                </c:pt>
                <c:pt idx="4306">
                  <c:v>0.14172339309356499</c:v>
                </c:pt>
                <c:pt idx="4307">
                  <c:v>9.4482262062376657E-2</c:v>
                </c:pt>
                <c:pt idx="4308">
                  <c:v>0.11066242845209633</c:v>
                </c:pt>
                <c:pt idx="4309">
                  <c:v>0.14228026515269526</c:v>
                </c:pt>
                <c:pt idx="4310">
                  <c:v>0.17955479671518157</c:v>
                </c:pt>
                <c:pt idx="4311">
                  <c:v>0.12891782774514918</c:v>
                </c:pt>
                <c:pt idx="4312">
                  <c:v>0.11322637693406291</c:v>
                </c:pt>
                <c:pt idx="4313">
                  <c:v>9.7051180229196787E-2</c:v>
                </c:pt>
                <c:pt idx="4314">
                  <c:v>0.1461189575849014</c:v>
                </c:pt>
                <c:pt idx="4315">
                  <c:v>9.8131560603631582E-2</c:v>
                </c:pt>
                <c:pt idx="4316">
                  <c:v>0.11573353790632018</c:v>
                </c:pt>
                <c:pt idx="4317">
                  <c:v>9.9200175348274439E-2</c:v>
                </c:pt>
                <c:pt idx="4318">
                  <c:v>9.9553831284066904E-2</c:v>
                </c:pt>
                <c:pt idx="4319">
                  <c:v>9.9906235328654613E-2</c:v>
                </c:pt>
                <c:pt idx="4320">
                  <c:v>0.13367653424427242</c:v>
                </c:pt>
                <c:pt idx="4321">
                  <c:v>0.19036458550353619</c:v>
                </c:pt>
                <c:pt idx="4322">
                  <c:v>0.11778207814390219</c:v>
                </c:pt>
                <c:pt idx="4323">
                  <c:v>0.15195538979367501</c:v>
                </c:pt>
                <c:pt idx="4324">
                  <c:v>0.10130359319578333</c:v>
                </c:pt>
                <c:pt idx="4325">
                  <c:v>0.15247489691524913</c:v>
                </c:pt>
                <c:pt idx="4326">
                  <c:v>0.11939560645334646</c:v>
                </c:pt>
                <c:pt idx="4327">
                  <c:v>0.1705651520762092</c:v>
                </c:pt>
                <c:pt idx="4328">
                  <c:v>0.11979559285499158</c:v>
                </c:pt>
                <c:pt idx="4329">
                  <c:v>0.10336421624346173</c:v>
                </c:pt>
                <c:pt idx="4330">
                  <c:v>0.12059158561737202</c:v>
                </c:pt>
                <c:pt idx="4331">
                  <c:v>0.12098761816330003</c:v>
                </c:pt>
                <c:pt idx="4332">
                  <c:v>0.13917236508732167</c:v>
                </c:pt>
                <c:pt idx="4333">
                  <c:v>0.17564092478116219</c:v>
                </c:pt>
                <c:pt idx="4334">
                  <c:v>0.12333711165552583</c:v>
                </c:pt>
                <c:pt idx="4335">
                  <c:v>0.18368303247678808</c:v>
                </c:pt>
                <c:pt idx="4336">
                  <c:v>0.10736688320949732</c:v>
                </c:pt>
                <c:pt idx="4337">
                  <c:v>0.10801957544138913</c:v>
                </c:pt>
                <c:pt idx="4338">
                  <c:v>0.10834444707850061</c:v>
                </c:pt>
                <c:pt idx="4339">
                  <c:v>0.14445926277133414</c:v>
                </c:pt>
                <c:pt idx="4340">
                  <c:v>0.10866834749343562</c:v>
                </c:pt>
                <c:pt idx="4341">
                  <c:v>0.11059183040443105</c:v>
                </c:pt>
                <c:pt idx="4342">
                  <c:v>0.12976319960801133</c:v>
                </c:pt>
                <c:pt idx="4343">
                  <c:v>0.11122559966400972</c:v>
                </c:pt>
                <c:pt idx="4344">
                  <c:v>0.11216953964086121</c:v>
                </c:pt>
                <c:pt idx="4345">
                  <c:v>0.14955938618781495</c:v>
                </c:pt>
                <c:pt idx="4346">
                  <c:v>0.14997656799173395</c:v>
                </c:pt>
                <c:pt idx="4347">
                  <c:v>0.14997656799173395</c:v>
                </c:pt>
                <c:pt idx="4348">
                  <c:v>0.13195653578056582</c:v>
                </c:pt>
                <c:pt idx="4349">
                  <c:v>0.11464872392184405</c:v>
                </c:pt>
                <c:pt idx="4350">
                  <c:v>0.13447021947265286</c:v>
                </c:pt>
                <c:pt idx="4351">
                  <c:v>0.11737523037157267</c:v>
                </c:pt>
                <c:pt idx="4352">
                  <c:v>0.11856688762724607</c:v>
                </c:pt>
                <c:pt idx="4353">
                  <c:v>0.12207208219780932</c:v>
                </c:pt>
                <c:pt idx="4354">
                  <c:v>0.16391035411526575</c:v>
                </c:pt>
                <c:pt idx="4355">
                  <c:v>0.18695445470744423</c:v>
                </c:pt>
                <c:pt idx="4356">
                  <c:v>0.12547939935545371</c:v>
                </c:pt>
                <c:pt idx="4357">
                  <c:v>0.13776227435759109</c:v>
                </c:pt>
                <c:pt idx="4358">
                  <c:v>0.16279276369445211</c:v>
                </c:pt>
                <c:pt idx="4359">
                  <c:v>0.23256109099207445</c:v>
                </c:pt>
                <c:pt idx="4360">
                  <c:v>0.14424284427861839</c:v>
                </c:pt>
                <c:pt idx="4361">
                  <c:v>0.14375471142598992</c:v>
                </c:pt>
                <c:pt idx="4362">
                  <c:v>0.18805304774454101</c:v>
                </c:pt>
                <c:pt idx="4363">
                  <c:v>0.12906919309932258</c:v>
                </c:pt>
                <c:pt idx="4364">
                  <c:v>0.1206239635440173</c:v>
                </c:pt>
                <c:pt idx="4365">
                  <c:v>0.14703143983059089</c:v>
                </c:pt>
                <c:pt idx="4366">
                  <c:v>0.12715649956920372</c:v>
                </c:pt>
                <c:pt idx="4367">
                  <c:v>0.12411039265815213</c:v>
                </c:pt>
                <c:pt idx="4368">
                  <c:v>0.15907417236906057</c:v>
                </c:pt>
                <c:pt idx="4369">
                  <c:v>0.1396205864251471</c:v>
                </c:pt>
                <c:pt idx="4370">
                  <c:v>0.1396205864251471</c:v>
                </c:pt>
                <c:pt idx="4371">
                  <c:v>0.12138235858618426</c:v>
                </c:pt>
                <c:pt idx="4372">
                  <c:v>0.17283945451900007</c:v>
                </c:pt>
                <c:pt idx="4373">
                  <c:v>0.11737523037157267</c:v>
                </c:pt>
                <c:pt idx="4374">
                  <c:v>0.1676789005308181</c:v>
                </c:pt>
                <c:pt idx="4375">
                  <c:v>0.11406822032383757</c:v>
                </c:pt>
                <c:pt idx="4376">
                  <c:v>0.11364807812158999</c:v>
                </c:pt>
                <c:pt idx="4377">
                  <c:v>0.17726201314958012</c:v>
                </c:pt>
                <c:pt idx="4378">
                  <c:v>0.14448629229028551</c:v>
                </c:pt>
                <c:pt idx="4379">
                  <c:v>9.2982448384581584E-2</c:v>
                </c:pt>
                <c:pt idx="4380">
                  <c:v>9.2603699566395928E-2</c:v>
                </c:pt>
                <c:pt idx="4381">
                  <c:v>0.15433949927732654</c:v>
                </c:pt>
                <c:pt idx="4382">
                  <c:v>0.12296452705593328</c:v>
                </c:pt>
                <c:pt idx="4383">
                  <c:v>0.10714843561145972</c:v>
                </c:pt>
                <c:pt idx="4384">
                  <c:v>0.11987705875550184</c:v>
                </c:pt>
                <c:pt idx="4385">
                  <c:v>8.9122558118081299E-2</c:v>
                </c:pt>
                <c:pt idx="4386">
                  <c:v>0.11830311224460828</c:v>
                </c:pt>
                <c:pt idx="4387">
                  <c:v>0.11777378917678233</c:v>
                </c:pt>
                <c:pt idx="4388">
                  <c:v>0.1025868168080961</c:v>
                </c:pt>
                <c:pt idx="4389">
                  <c:v>0.11670794110792433</c:v>
                </c:pt>
                <c:pt idx="4390">
                  <c:v>0.10164993127683272</c:v>
                </c:pt>
                <c:pt idx="4391">
                  <c:v>8.6724201698617082E-2</c:v>
                </c:pt>
                <c:pt idx="4392">
                  <c:v>0.10117823531505327</c:v>
                </c:pt>
                <c:pt idx="4393">
                  <c:v>8.6724201698617082E-2</c:v>
                </c:pt>
                <c:pt idx="4394">
                  <c:v>8.5909871911476504E-2</c:v>
                </c:pt>
                <c:pt idx="4395">
                  <c:v>0.12763162344308679</c:v>
                </c:pt>
                <c:pt idx="4396">
                  <c:v>8.4673694198506053E-2</c:v>
                </c:pt>
                <c:pt idx="4397">
                  <c:v>9.878597656492373E-2</c:v>
                </c:pt>
                <c:pt idx="4398">
                  <c:v>0.1123434729747349</c:v>
                </c:pt>
                <c:pt idx="4399">
                  <c:v>8.3419199748007281E-2</c:v>
                </c:pt>
                <c:pt idx="4400">
                  <c:v>8.3419199748007281E-2</c:v>
                </c:pt>
                <c:pt idx="4401">
                  <c:v>8.3419199748007281E-2</c:v>
                </c:pt>
                <c:pt idx="4402">
                  <c:v>9.5836474283993278E-2</c:v>
                </c:pt>
                <c:pt idx="4403">
                  <c:v>0.10952739918170661</c:v>
                </c:pt>
                <c:pt idx="4404">
                  <c:v>0.10952739918170661</c:v>
                </c:pt>
                <c:pt idx="4405">
                  <c:v>9.5336019300524488E-2</c:v>
                </c:pt>
                <c:pt idx="4406">
                  <c:v>0.13619431328646356</c:v>
                </c:pt>
                <c:pt idx="4407">
                  <c:v>9.4327144141211683E-2</c:v>
                </c:pt>
                <c:pt idx="4408">
                  <c:v>8.0415975696011527E-2</c:v>
                </c:pt>
                <c:pt idx="4409">
                  <c:v>9.3307361272323391E-2</c:v>
                </c:pt>
                <c:pt idx="4410">
                  <c:v>0.10604944824604039</c:v>
                </c:pt>
                <c:pt idx="4411">
                  <c:v>0.10604944824604039</c:v>
                </c:pt>
                <c:pt idx="4412">
                  <c:v>7.9537086184530287E-2</c:v>
                </c:pt>
                <c:pt idx="4413">
                  <c:v>7.9537086184530287E-2</c:v>
                </c:pt>
                <c:pt idx="4414">
                  <c:v>9.2793267215285344E-2</c:v>
                </c:pt>
                <c:pt idx="4415">
                  <c:v>0.10545863892344894</c:v>
                </c:pt>
                <c:pt idx="4416">
                  <c:v>9.1756438391288359E-2</c:v>
                </c:pt>
                <c:pt idx="4417">
                  <c:v>9.1756438391288359E-2</c:v>
                </c:pt>
                <c:pt idx="4418">
                  <c:v>9.1756438391288359E-2</c:v>
                </c:pt>
                <c:pt idx="4419">
                  <c:v>0.11730034983420869</c:v>
                </c:pt>
                <c:pt idx="4420">
                  <c:v>7.7296153899693465E-2</c:v>
                </c:pt>
                <c:pt idx="4421">
                  <c:v>9.0178846216309047E-2</c:v>
                </c:pt>
                <c:pt idx="4422">
                  <c:v>9.0178846216309047E-2</c:v>
                </c:pt>
                <c:pt idx="4423">
                  <c:v>7.6840125412944493E-2</c:v>
                </c:pt>
                <c:pt idx="4424">
                  <c:v>0.11526018811941674</c:v>
                </c:pt>
                <c:pt idx="4425">
                  <c:v>0.11526018811941674</c:v>
                </c:pt>
                <c:pt idx="4426">
                  <c:v>8.9111603344747797E-2</c:v>
                </c:pt>
                <c:pt idx="4427">
                  <c:v>7.6381374295498114E-2</c:v>
                </c:pt>
                <c:pt idx="4428">
                  <c:v>7.6381374295498114E-2</c:v>
                </c:pt>
                <c:pt idx="4429">
                  <c:v>0.11387977678844943</c:v>
                </c:pt>
                <c:pt idx="4430">
                  <c:v>8.8031422778679508E-2</c:v>
                </c:pt>
                <c:pt idx="4431">
                  <c:v>7.5455505238868154E-2</c:v>
                </c:pt>
                <c:pt idx="4432">
                  <c:v>8.7486331328511469E-2</c:v>
                </c:pt>
                <c:pt idx="4433">
                  <c:v>7.4988283995866975E-2</c:v>
                </c:pt>
                <c:pt idx="4434">
                  <c:v>7.4988283995866975E-2</c:v>
                </c:pt>
                <c:pt idx="4435">
                  <c:v>7.4988283995866975E-2</c:v>
                </c:pt>
                <c:pt idx="4436">
                  <c:v>7.4518133379981671E-2</c:v>
                </c:pt>
                <c:pt idx="4437">
                  <c:v>8.6937822276645274E-2</c:v>
                </c:pt>
                <c:pt idx="4438">
                  <c:v>8.6937822276645274E-2</c:v>
                </c:pt>
                <c:pt idx="4439">
                  <c:v>8.6937822276645274E-2</c:v>
                </c:pt>
                <c:pt idx="4440">
                  <c:v>0.11177720006997251</c:v>
                </c:pt>
                <c:pt idx="4441">
                  <c:v>8.6385830522655943E-2</c:v>
                </c:pt>
                <c:pt idx="4442">
                  <c:v>8.5830288872708035E-2</c:v>
                </c:pt>
                <c:pt idx="4443">
                  <c:v>9.8091758711666324E-2</c:v>
                </c:pt>
                <c:pt idx="4444">
                  <c:v>8.5830288872708035E-2</c:v>
                </c:pt>
                <c:pt idx="4445">
                  <c:v>7.3089538237784468E-2</c:v>
                </c:pt>
                <c:pt idx="4446">
                  <c:v>7.2607093769166228E-2</c:v>
                </c:pt>
                <c:pt idx="4447">
                  <c:v>0.12101182294861039</c:v>
                </c:pt>
                <c:pt idx="4448">
                  <c:v>9.6809458358888309E-2</c:v>
                </c:pt>
                <c:pt idx="4449">
                  <c:v>7.1632457707301783E-2</c:v>
                </c:pt>
                <c:pt idx="4450">
                  <c:v>9.5509943609735706E-2</c:v>
                </c:pt>
                <c:pt idx="4451">
                  <c:v>9.4853510101796851E-2</c:v>
                </c:pt>
                <c:pt idx="4452">
                  <c:v>0.11856688762724607</c:v>
                </c:pt>
                <c:pt idx="4453">
                  <c:v>9.4853510101796851E-2</c:v>
                </c:pt>
                <c:pt idx="4454">
                  <c:v>0.11856688762724607</c:v>
                </c:pt>
                <c:pt idx="4455">
                  <c:v>7.1140132576347631E-2</c:v>
                </c:pt>
                <c:pt idx="4456">
                  <c:v>7.0644376483710719E-2</c:v>
                </c:pt>
                <c:pt idx="4457">
                  <c:v>0.12951469022013631</c:v>
                </c:pt>
                <c:pt idx="4458">
                  <c:v>8.241843923099583E-2</c:v>
                </c:pt>
                <c:pt idx="4459">
                  <c:v>0.11690852780609909</c:v>
                </c:pt>
                <c:pt idx="4460">
                  <c:v>9.3526822244879265E-2</c:v>
                </c:pt>
                <c:pt idx="4461">
                  <c:v>9.3526822244879265E-2</c:v>
                </c:pt>
                <c:pt idx="4462">
                  <c:v>0.11690852780609909</c:v>
                </c:pt>
                <c:pt idx="4463">
                  <c:v>8.1835969464269354E-2</c:v>
                </c:pt>
                <c:pt idx="4464">
                  <c:v>9.2856370430477328E-2</c:v>
                </c:pt>
                <c:pt idx="4465">
                  <c:v>0.104463416734287</c:v>
                </c:pt>
                <c:pt idx="4466">
                  <c:v>8.0658412108866692E-2</c:v>
                </c:pt>
                <c:pt idx="4467">
                  <c:v>8.0658412108866692E-2</c:v>
                </c:pt>
                <c:pt idx="4468">
                  <c:v>0.13827156361520004</c:v>
                </c:pt>
                <c:pt idx="4469">
                  <c:v>6.8625547662222841E-2</c:v>
                </c:pt>
                <c:pt idx="4470">
                  <c:v>9.1500730216297121E-2</c:v>
                </c:pt>
                <c:pt idx="4471">
                  <c:v>0.13725109532444568</c:v>
                </c:pt>
                <c:pt idx="4472">
                  <c:v>0.10293832149333426</c:v>
                </c:pt>
                <c:pt idx="4473">
                  <c:v>7.9463406607637455E-2</c:v>
                </c:pt>
                <c:pt idx="4474">
                  <c:v>6.8111491377974967E-2</c:v>
                </c:pt>
                <c:pt idx="4475">
                  <c:v>7.9463406607637455E-2</c:v>
                </c:pt>
                <c:pt idx="4476">
                  <c:v>6.8111491377974967E-2</c:v>
                </c:pt>
                <c:pt idx="4477">
                  <c:v>7.9463406607637455E-2</c:v>
                </c:pt>
                <c:pt idx="4478">
                  <c:v>9.0815321837299956E-2</c:v>
                </c:pt>
                <c:pt idx="4479">
                  <c:v>9.0124701002051347E-2</c:v>
                </c:pt>
                <c:pt idx="4480">
                  <c:v>7.8859113376794923E-2</c:v>
                </c:pt>
                <c:pt idx="4481">
                  <c:v>9.0124701002051347E-2</c:v>
                </c:pt>
                <c:pt idx="4482">
                  <c:v>9.0124701002051347E-2</c:v>
                </c:pt>
                <c:pt idx="4483">
                  <c:v>0.11265587625256418</c:v>
                </c:pt>
                <c:pt idx="4484">
                  <c:v>8.9428746949769655E-2</c:v>
                </c:pt>
                <c:pt idx="4485">
                  <c:v>6.7071560212327241E-2</c:v>
                </c:pt>
                <c:pt idx="4486">
                  <c:v>8.8727334183456213E-2</c:v>
                </c:pt>
                <c:pt idx="4487">
                  <c:v>6.6545500637592153E-2</c:v>
                </c:pt>
                <c:pt idx="4488">
                  <c:v>9.9818250956388244E-2</c:v>
                </c:pt>
                <c:pt idx="4489">
                  <c:v>6.6545500637592153E-2</c:v>
                </c:pt>
                <c:pt idx="4490">
                  <c:v>6.6015249154265251E-2</c:v>
                </c:pt>
                <c:pt idx="4491">
                  <c:v>6.6015249154265251E-2</c:v>
                </c:pt>
                <c:pt idx="4492">
                  <c:v>7.7017790679976134E-2</c:v>
                </c:pt>
                <c:pt idx="4493">
                  <c:v>9.902287373139787E-2</c:v>
                </c:pt>
                <c:pt idx="4494">
                  <c:v>9.902287373139787E-2</c:v>
                </c:pt>
                <c:pt idx="4495">
                  <c:v>6.5480703926360309E-2</c:v>
                </c:pt>
                <c:pt idx="4496">
                  <c:v>7.6394154580753687E-2</c:v>
                </c:pt>
                <c:pt idx="4497">
                  <c:v>0.11905989136547523</c:v>
                </c:pt>
                <c:pt idx="4498">
                  <c:v>6.494175892662285E-2</c:v>
                </c:pt>
                <c:pt idx="4499">
                  <c:v>6.494175892662285E-2</c:v>
                </c:pt>
                <c:pt idx="4500">
                  <c:v>7.5131354306141984E-2</c:v>
                </c:pt>
                <c:pt idx="4501">
                  <c:v>8.5864404921305121E-2</c:v>
                </c:pt>
                <c:pt idx="4502">
                  <c:v>6.4398303690978848E-2</c:v>
                </c:pt>
                <c:pt idx="4503">
                  <c:v>8.5864404921305121E-2</c:v>
                </c:pt>
                <c:pt idx="4504">
                  <c:v>6.4398303690978848E-2</c:v>
                </c:pt>
                <c:pt idx="4505">
                  <c:v>8.5864404921305121E-2</c:v>
                </c:pt>
                <c:pt idx="4506">
                  <c:v>6.3850223054171706E-2</c:v>
                </c:pt>
                <c:pt idx="4507">
                  <c:v>8.5133630738895599E-2</c:v>
                </c:pt>
                <c:pt idx="4508">
                  <c:v>6.3850223054171706E-2</c:v>
                </c:pt>
                <c:pt idx="4509">
                  <c:v>9.5775334581257546E-2</c:v>
                </c:pt>
                <c:pt idx="4510">
                  <c:v>9.4946095297193195E-2</c:v>
                </c:pt>
                <c:pt idx="4511">
                  <c:v>8.4396529153060618E-2</c:v>
                </c:pt>
                <c:pt idx="4512">
                  <c:v>9.4946095297193195E-2</c:v>
                </c:pt>
                <c:pt idx="4513">
                  <c:v>8.4396529153060618E-2</c:v>
                </c:pt>
                <c:pt idx="4514">
                  <c:v>6.3297396864795463E-2</c:v>
                </c:pt>
                <c:pt idx="4515">
                  <c:v>6.2739699677726857E-2</c:v>
                </c:pt>
                <c:pt idx="4516">
                  <c:v>7.3196316290681324E-2</c:v>
                </c:pt>
                <c:pt idx="4517">
                  <c:v>0.10456616612954475</c:v>
                </c:pt>
                <c:pt idx="4518">
                  <c:v>8.3652932903635804E-2</c:v>
                </c:pt>
                <c:pt idx="4519">
                  <c:v>8.290266722896783E-2</c:v>
                </c:pt>
                <c:pt idx="4520">
                  <c:v>8.290266722896783E-2</c:v>
                </c:pt>
                <c:pt idx="4521">
                  <c:v>7.2539833825346844E-2</c:v>
                </c:pt>
                <c:pt idx="4522">
                  <c:v>8.290266722896783E-2</c:v>
                </c:pt>
                <c:pt idx="4523">
                  <c:v>0.10362833403620979</c:v>
                </c:pt>
                <c:pt idx="4524">
                  <c:v>9.2413743059564943E-2</c:v>
                </c:pt>
                <c:pt idx="4525">
                  <c:v>9.2413743059564943E-2</c:v>
                </c:pt>
                <c:pt idx="4526">
                  <c:v>0.10268193673284993</c:v>
                </c:pt>
                <c:pt idx="4527">
                  <c:v>9.2413743059564943E-2</c:v>
                </c:pt>
                <c:pt idx="4528">
                  <c:v>6.1609162039709967E-2</c:v>
                </c:pt>
                <c:pt idx="4529">
                  <c:v>9.2413743059564943E-2</c:v>
                </c:pt>
                <c:pt idx="4530">
                  <c:v>9.2413743059564943E-2</c:v>
                </c:pt>
                <c:pt idx="4531">
                  <c:v>0.10172673516484111</c:v>
                </c:pt>
                <c:pt idx="4532">
                  <c:v>0.12207208219780932</c:v>
                </c:pt>
                <c:pt idx="4533">
                  <c:v>0.10172673516484111</c:v>
                </c:pt>
                <c:pt idx="4534">
                  <c:v>9.1554061648356999E-2</c:v>
                </c:pt>
                <c:pt idx="4535">
                  <c:v>0.13224475571429345</c:v>
                </c:pt>
                <c:pt idx="4536">
                  <c:v>7.0533735262350572E-2</c:v>
                </c:pt>
                <c:pt idx="4537">
                  <c:v>6.045748736772906E-2</c:v>
                </c:pt>
                <c:pt idx="4538">
                  <c:v>8.0609983156972084E-2</c:v>
                </c:pt>
                <c:pt idx="4539">
                  <c:v>6.045748736772906E-2</c:v>
                </c:pt>
                <c:pt idx="4540">
                  <c:v>6.045748736772906E-2</c:v>
                </c:pt>
                <c:pt idx="4541">
                  <c:v>6.045748736772906E-2</c:v>
                </c:pt>
                <c:pt idx="4542">
                  <c:v>5.9873343355879662E-2</c:v>
                </c:pt>
                <c:pt idx="4543">
                  <c:v>8.9810015033819496E-2</c:v>
                </c:pt>
                <c:pt idx="4544">
                  <c:v>5.9873343355879662E-2</c:v>
                </c:pt>
                <c:pt idx="4545">
                  <c:v>0.10976779615244604</c:v>
                </c:pt>
                <c:pt idx="4546">
                  <c:v>5.9873343355879662E-2</c:v>
                </c:pt>
                <c:pt idx="4547">
                  <c:v>7.9831124474506215E-2</c:v>
                </c:pt>
                <c:pt idx="4548">
                  <c:v>6.9852233915192935E-2</c:v>
                </c:pt>
                <c:pt idx="4549">
                  <c:v>7.9831124474506215E-2</c:v>
                </c:pt>
                <c:pt idx="4550">
                  <c:v>7.9831124474506215E-2</c:v>
                </c:pt>
                <c:pt idx="4551">
                  <c:v>7.9831124474506215E-2</c:v>
                </c:pt>
                <c:pt idx="4552">
                  <c:v>5.9873343355879662E-2</c:v>
                </c:pt>
                <c:pt idx="4553">
                  <c:v>6.9852233915192935E-2</c:v>
                </c:pt>
                <c:pt idx="4554">
                  <c:v>6.9164017782560205E-2</c:v>
                </c:pt>
                <c:pt idx="4555">
                  <c:v>9.8805739689371716E-2</c:v>
                </c:pt>
                <c:pt idx="4556">
                  <c:v>8.8925165720434546E-2</c:v>
                </c:pt>
                <c:pt idx="4557">
                  <c:v>6.9164017782560205E-2</c:v>
                </c:pt>
                <c:pt idx="4558">
                  <c:v>6.9164017782560205E-2</c:v>
                </c:pt>
                <c:pt idx="4559">
                  <c:v>5.9283443813623035E-2</c:v>
                </c:pt>
                <c:pt idx="4560">
                  <c:v>6.9164017782560205E-2</c:v>
                </c:pt>
                <c:pt idx="4561">
                  <c:v>6.9164017782560205E-2</c:v>
                </c:pt>
                <c:pt idx="4562">
                  <c:v>0.10868631365830889</c:v>
                </c:pt>
              </c:numCache>
            </c:numRef>
          </c:xVal>
          <c:yVal>
            <c:numRef>
              <c:f>'6-15yrs'!$S$27:$S$4589</c:f>
              <c:numCache>
                <c:formatCode>General</c:formatCode>
                <c:ptCount val="4563"/>
                <c:pt idx="0">
                  <c:v>3.1260041408181253E-3</c:v>
                </c:pt>
                <c:pt idx="1">
                  <c:v>2.780025408587559E-3</c:v>
                </c:pt>
                <c:pt idx="2">
                  <c:v>2.3271631826023717E-3</c:v>
                </c:pt>
                <c:pt idx="3">
                  <c:v>3.3138069490807761E-3</c:v>
                </c:pt>
                <c:pt idx="4">
                  <c:v>2.478689945460643E-3</c:v>
                </c:pt>
                <c:pt idx="5">
                  <c:v>2.8742659223525311E-3</c:v>
                </c:pt>
                <c:pt idx="6">
                  <c:v>2.3925919177511263E-3</c:v>
                </c:pt>
                <c:pt idx="7">
                  <c:v>2.0475392113775749E-3</c:v>
                </c:pt>
                <c:pt idx="8">
                  <c:v>2.935327554123836E-3</c:v>
                </c:pt>
                <c:pt idx="9">
                  <c:v>3.1534482995137043E-3</c:v>
                </c:pt>
                <c:pt idx="10">
                  <c:v>2.7973995240312965E-3</c:v>
                </c:pt>
                <c:pt idx="11">
                  <c:v>2.9779457806676369E-3</c:v>
                </c:pt>
                <c:pt idx="12">
                  <c:v>2.1612222469352535E-3</c:v>
                </c:pt>
                <c:pt idx="13">
                  <c:v>3.9211886880279887E-3</c:v>
                </c:pt>
                <c:pt idx="14">
                  <c:v>2.3623352018787825E-3</c:v>
                </c:pt>
                <c:pt idx="15">
                  <c:v>2.235183868001438E-3</c:v>
                </c:pt>
                <c:pt idx="16">
                  <c:v>2.0120134002647779E-3</c:v>
                </c:pt>
                <c:pt idx="17">
                  <c:v>1.6555826190426579E-3</c:v>
                </c:pt>
                <c:pt idx="18">
                  <c:v>2.0192257294250901E-3</c:v>
                </c:pt>
                <c:pt idx="19">
                  <c:v>1.9222590472358328E-3</c:v>
                </c:pt>
                <c:pt idx="20">
                  <c:v>1.9245191097608831E-3</c:v>
                </c:pt>
                <c:pt idx="21">
                  <c:v>2.9595150397531507E-3</c:v>
                </c:pt>
                <c:pt idx="22">
                  <c:v>2.3699537338214192E-3</c:v>
                </c:pt>
                <c:pt idx="23">
                  <c:v>1.939062621907529E-3</c:v>
                </c:pt>
                <c:pt idx="24">
                  <c:v>2.0245862586309267E-3</c:v>
                </c:pt>
                <c:pt idx="25">
                  <c:v>2.3219912190418283E-3</c:v>
                </c:pt>
                <c:pt idx="26">
                  <c:v>2.5023610091628149E-3</c:v>
                </c:pt>
                <c:pt idx="27">
                  <c:v>1.5199937053082225E-3</c:v>
                </c:pt>
                <c:pt idx="28">
                  <c:v>2.6025425188231253E-3</c:v>
                </c:pt>
                <c:pt idx="29">
                  <c:v>1.6232864134385137E-3</c:v>
                </c:pt>
                <c:pt idx="30">
                  <c:v>2.2701909061708953E-3</c:v>
                </c:pt>
                <c:pt idx="31">
                  <c:v>1.7299522585406254E-3</c:v>
                </c:pt>
                <c:pt idx="32">
                  <c:v>1.8260453094729803E-3</c:v>
                </c:pt>
                <c:pt idx="33">
                  <c:v>1.9766749623756938E-3</c:v>
                </c:pt>
                <c:pt idx="34">
                  <c:v>1.4765843764350146E-3</c:v>
                </c:pt>
                <c:pt idx="35">
                  <c:v>1.7631330041546281E-3</c:v>
                </c:pt>
                <c:pt idx="36">
                  <c:v>1.7377938131009907E-3</c:v>
                </c:pt>
                <c:pt idx="37">
                  <c:v>2.9627703944831193E-3</c:v>
                </c:pt>
                <c:pt idx="38">
                  <c:v>1.9578256968594472E-3</c:v>
                </c:pt>
                <c:pt idx="39">
                  <c:v>2.3008496744732721E-3</c:v>
                </c:pt>
                <c:pt idx="40">
                  <c:v>1.6705927651293384E-3</c:v>
                </c:pt>
                <c:pt idx="41">
                  <c:v>2.1752358394964365E-3</c:v>
                </c:pt>
                <c:pt idx="42">
                  <c:v>1.4461058859730482E-3</c:v>
                </c:pt>
                <c:pt idx="43">
                  <c:v>1.631777180820432E-3</c:v>
                </c:pt>
                <c:pt idx="44">
                  <c:v>1.3223908337919306E-3</c:v>
                </c:pt>
                <c:pt idx="45">
                  <c:v>1.2633923873629879E-3</c:v>
                </c:pt>
                <c:pt idx="46">
                  <c:v>1.6998038668257619E-3</c:v>
                </c:pt>
                <c:pt idx="47">
                  <c:v>1.472073330122131E-3</c:v>
                </c:pt>
                <c:pt idx="48">
                  <c:v>2.0142631824358347E-3</c:v>
                </c:pt>
                <c:pt idx="49">
                  <c:v>1.6827505289955867E-3</c:v>
                </c:pt>
                <c:pt idx="50">
                  <c:v>1.5485747903549126E-3</c:v>
                </c:pt>
                <c:pt idx="51">
                  <c:v>1.21872610629312E-3</c:v>
                </c:pt>
                <c:pt idx="52">
                  <c:v>1.5223290209889473E-3</c:v>
                </c:pt>
                <c:pt idx="53">
                  <c:v>2.4434081637949995E-3</c:v>
                </c:pt>
                <c:pt idx="54">
                  <c:v>2.5635413983747636E-3</c:v>
                </c:pt>
                <c:pt idx="55">
                  <c:v>2.3338626521247118E-3</c:v>
                </c:pt>
                <c:pt idx="56">
                  <c:v>1.7942812728701648E-3</c:v>
                </c:pt>
                <c:pt idx="57">
                  <c:v>1.2360048821646471E-3</c:v>
                </c:pt>
                <c:pt idx="58">
                  <c:v>2.1448450179987833E-3</c:v>
                </c:pt>
                <c:pt idx="59">
                  <c:v>2.76636091815097E-3</c:v>
                </c:pt>
                <c:pt idx="60">
                  <c:v>1.3443506133862674E-3</c:v>
                </c:pt>
                <c:pt idx="61">
                  <c:v>1.111454412130839E-3</c:v>
                </c:pt>
                <c:pt idx="62">
                  <c:v>1.6365726397849908E-3</c:v>
                </c:pt>
                <c:pt idx="63">
                  <c:v>2.596558152362068E-3</c:v>
                </c:pt>
                <c:pt idx="64">
                  <c:v>1.3777429495823667E-3</c:v>
                </c:pt>
                <c:pt idx="65">
                  <c:v>1.9114664157172815E-3</c:v>
                </c:pt>
                <c:pt idx="66">
                  <c:v>1.7417472268605465E-3</c:v>
                </c:pt>
                <c:pt idx="67">
                  <c:v>1.402308849147077E-3</c:v>
                </c:pt>
                <c:pt idx="68">
                  <c:v>1.3254134873369955E-3</c:v>
                </c:pt>
                <c:pt idx="69">
                  <c:v>2.264948208912381E-3</c:v>
                </c:pt>
                <c:pt idx="70">
                  <c:v>1.77642359571002E-3</c:v>
                </c:pt>
                <c:pt idx="71">
                  <c:v>1.5316872811715848E-3</c:v>
                </c:pt>
                <c:pt idx="72">
                  <c:v>1.4291238792094891E-3</c:v>
                </c:pt>
                <c:pt idx="73">
                  <c:v>2.031567236409126E-3</c:v>
                </c:pt>
                <c:pt idx="74">
                  <c:v>1.2180626087958972E-3</c:v>
                </c:pt>
                <c:pt idx="75">
                  <c:v>2.1288017904181073E-3</c:v>
                </c:pt>
                <c:pt idx="76">
                  <c:v>1.810597308632411E-3</c:v>
                </c:pt>
                <c:pt idx="77">
                  <c:v>2.1762146017397723E-3</c:v>
                </c:pt>
                <c:pt idx="78">
                  <c:v>1.9594805241588335E-3</c:v>
                </c:pt>
                <c:pt idx="79">
                  <c:v>1.2464561078522995E-3</c:v>
                </c:pt>
                <c:pt idx="80">
                  <c:v>1.4985345800983081E-3</c:v>
                </c:pt>
                <c:pt idx="81">
                  <c:v>1.4361448956439239E-3</c:v>
                </c:pt>
                <c:pt idx="82">
                  <c:v>2.2446267542732493E-3</c:v>
                </c:pt>
                <c:pt idx="83">
                  <c:v>2.0790122650999306E-3</c:v>
                </c:pt>
                <c:pt idx="84">
                  <c:v>1.7784535642843178E-3</c:v>
                </c:pt>
                <c:pt idx="85">
                  <c:v>1.3020225768810159E-3</c:v>
                </c:pt>
                <c:pt idx="86">
                  <c:v>1.1767535656675454E-3</c:v>
                </c:pt>
                <c:pt idx="87">
                  <c:v>1.4803564803633723E-3</c:v>
                </c:pt>
                <c:pt idx="88">
                  <c:v>1.8461035441160506E-3</c:v>
                </c:pt>
                <c:pt idx="89">
                  <c:v>1.6564710171588777E-3</c:v>
                </c:pt>
                <c:pt idx="90">
                  <c:v>1.9944704883340663E-3</c:v>
                </c:pt>
                <c:pt idx="91">
                  <c:v>2.0524057193686929E-3</c:v>
                </c:pt>
                <c:pt idx="92">
                  <c:v>1.7106572647020057E-3</c:v>
                </c:pt>
                <c:pt idx="93">
                  <c:v>2.4201752926964115E-3</c:v>
                </c:pt>
                <c:pt idx="94">
                  <c:v>1.355898250704803E-3</c:v>
                </c:pt>
                <c:pt idx="95">
                  <c:v>1.8771662539897828E-3</c:v>
                </c:pt>
                <c:pt idx="96">
                  <c:v>1.3337071721196887E-3</c:v>
                </c:pt>
                <c:pt idx="97">
                  <c:v>1.584244951704021E-3</c:v>
                </c:pt>
                <c:pt idx="98">
                  <c:v>1.6000089728345972E-3</c:v>
                </c:pt>
                <c:pt idx="99">
                  <c:v>1.1363392121839493E-3</c:v>
                </c:pt>
                <c:pt idx="100">
                  <c:v>1.1363392121839493E-3</c:v>
                </c:pt>
                <c:pt idx="101">
                  <c:v>1.1363392121839493E-3</c:v>
                </c:pt>
                <c:pt idx="102">
                  <c:v>1.3213451552313892E-3</c:v>
                </c:pt>
                <c:pt idx="103">
                  <c:v>1.4628904740333357E-3</c:v>
                </c:pt>
                <c:pt idx="104">
                  <c:v>1.4628904740333357E-3</c:v>
                </c:pt>
                <c:pt idx="105">
                  <c:v>1.7876783632181641E-3</c:v>
                </c:pt>
                <c:pt idx="106">
                  <c:v>1.8838123977585634E-3</c:v>
                </c:pt>
                <c:pt idx="107">
                  <c:v>3.136170176852528E-3</c:v>
                </c:pt>
                <c:pt idx="108">
                  <c:v>1.6082055333359602E-3</c:v>
                </c:pt>
                <c:pt idx="109">
                  <c:v>1.0836154588807091E-3</c:v>
                </c:pt>
                <c:pt idx="110">
                  <c:v>1.4671924248916253E-3</c:v>
                </c:pt>
                <c:pt idx="111">
                  <c:v>1.1308644585541019E-3</c:v>
                </c:pt>
                <c:pt idx="112">
                  <c:v>9.4208736441100558E-4</c:v>
                </c:pt>
                <c:pt idx="113">
                  <c:v>1.5645119357015633E-3</c:v>
                </c:pt>
                <c:pt idx="114">
                  <c:v>2.2796183246486332E-3</c:v>
                </c:pt>
                <c:pt idx="115">
                  <c:v>1.4505213700422188E-3</c:v>
                </c:pt>
                <c:pt idx="116">
                  <c:v>1.9928640526397879E-3</c:v>
                </c:pt>
                <c:pt idx="117">
                  <c:v>2.0820167548169055E-3</c:v>
                </c:pt>
                <c:pt idx="118">
                  <c:v>1.7971061192883311E-3</c:v>
                </c:pt>
                <c:pt idx="119">
                  <c:v>2.4669374271370126E-3</c:v>
                </c:pt>
                <c:pt idx="120">
                  <c:v>1.5977796685085087E-3</c:v>
                </c:pt>
                <c:pt idx="121">
                  <c:v>2.0082152261620863E-3</c:v>
                </c:pt>
                <c:pt idx="122">
                  <c:v>1.4200226045012871E-3</c:v>
                </c:pt>
                <c:pt idx="123">
                  <c:v>1.2332838109089255E-3</c:v>
                </c:pt>
                <c:pt idx="124">
                  <c:v>1.1727328302288064E-3</c:v>
                </c:pt>
                <c:pt idx="125">
                  <c:v>1.6237370568400827E-3</c:v>
                </c:pt>
                <c:pt idx="126">
                  <c:v>8.7206334582128888E-4</c:v>
                </c:pt>
                <c:pt idx="127">
                  <c:v>1.3230675724325651E-3</c:v>
                </c:pt>
                <c:pt idx="128">
                  <c:v>1.2141599022481436E-3</c:v>
                </c:pt>
                <c:pt idx="129">
                  <c:v>1.9704067834876576E-3</c:v>
                </c:pt>
                <c:pt idx="130">
                  <c:v>1.9704067834876576E-3</c:v>
                </c:pt>
                <c:pt idx="131">
                  <c:v>1.5030827551742851E-3</c:v>
                </c:pt>
                <c:pt idx="132">
                  <c:v>1.7235195488719667E-3</c:v>
                </c:pt>
                <c:pt idx="133">
                  <c:v>1.9081038110441112E-3</c:v>
                </c:pt>
                <c:pt idx="134">
                  <c:v>2.1847130251383849E-3</c:v>
                </c:pt>
                <c:pt idx="135">
                  <c:v>1.5448253950219278E-3</c:v>
                </c:pt>
                <c:pt idx="136">
                  <c:v>1.0385498965131668E-3</c:v>
                </c:pt>
                <c:pt idx="137">
                  <c:v>1.5052628190984764E-3</c:v>
                </c:pt>
                <c:pt idx="138">
                  <c:v>1.3644723434768076E-3</c:v>
                </c:pt>
                <c:pt idx="139">
                  <c:v>1.5190413773343071E-3</c:v>
                </c:pt>
                <c:pt idx="140">
                  <c:v>2.9527291171082973E-3</c:v>
                </c:pt>
                <c:pt idx="141">
                  <c:v>1.8541626986075233E-3</c:v>
                </c:pt>
                <c:pt idx="142">
                  <c:v>1.3356062274400365E-3</c:v>
                </c:pt>
                <c:pt idx="143">
                  <c:v>1.1293486627543688E-3</c:v>
                </c:pt>
                <c:pt idx="144">
                  <c:v>1.1055702383743135E-3</c:v>
                </c:pt>
                <c:pt idx="145">
                  <c:v>1.0905179181705685E-3</c:v>
                </c:pt>
                <c:pt idx="146">
                  <c:v>9.2210932181424165E-4</c:v>
                </c:pt>
                <c:pt idx="147">
                  <c:v>8.928285116922936E-4</c:v>
                </c:pt>
                <c:pt idx="148">
                  <c:v>1.4350008108232754E-3</c:v>
                </c:pt>
                <c:pt idx="149">
                  <c:v>1.2783866975261066E-3</c:v>
                </c:pt>
                <c:pt idx="150">
                  <c:v>1.6992665899497098E-3</c:v>
                </c:pt>
                <c:pt idx="151">
                  <c:v>1.0997462550682647E-3</c:v>
                </c:pt>
                <c:pt idx="152">
                  <c:v>1.1880180976338354E-3</c:v>
                </c:pt>
                <c:pt idx="153">
                  <c:v>1.3410694494050482E-3</c:v>
                </c:pt>
                <c:pt idx="154">
                  <c:v>1.3546403080358285E-3</c:v>
                </c:pt>
                <c:pt idx="155">
                  <c:v>1.1237875411508288E-3</c:v>
                </c:pt>
                <c:pt idx="156">
                  <c:v>1.614850829113662E-3</c:v>
                </c:pt>
                <c:pt idx="157">
                  <c:v>1.0556753837545692E-3</c:v>
                </c:pt>
                <c:pt idx="158">
                  <c:v>1.1843390434789435E-3</c:v>
                </c:pt>
                <c:pt idx="159">
                  <c:v>1.3007479444041897E-3</c:v>
                </c:pt>
                <c:pt idx="160">
                  <c:v>7.9114784005218696E-4</c:v>
                </c:pt>
                <c:pt idx="161">
                  <c:v>1.0976561119955736E-3</c:v>
                </c:pt>
                <c:pt idx="162">
                  <c:v>1.4966273935202493E-3</c:v>
                </c:pt>
                <c:pt idx="163">
                  <c:v>2.5678705431808071E-3</c:v>
                </c:pt>
                <c:pt idx="164">
                  <c:v>1.585362624260712E-3</c:v>
                </c:pt>
                <c:pt idx="165">
                  <c:v>8.8085892078045838E-4</c:v>
                </c:pt>
                <c:pt idx="166">
                  <c:v>1.8950494972506434E-3</c:v>
                </c:pt>
                <c:pt idx="167">
                  <c:v>1.481882140869186E-3</c:v>
                </c:pt>
                <c:pt idx="168">
                  <c:v>9.8461316070881351E-4</c:v>
                </c:pt>
                <c:pt idx="169">
                  <c:v>1.1905002094477189E-3</c:v>
                </c:pt>
                <c:pt idx="170">
                  <c:v>2.0575043996878431E-3</c:v>
                </c:pt>
                <c:pt idx="171">
                  <c:v>1.2670437175877113E-3</c:v>
                </c:pt>
                <c:pt idx="172">
                  <c:v>1.7480043396852633E-3</c:v>
                </c:pt>
                <c:pt idx="173">
                  <c:v>9.4640330285601063E-4</c:v>
                </c:pt>
                <c:pt idx="174">
                  <c:v>9.0662880323479859E-4</c:v>
                </c:pt>
                <c:pt idx="175">
                  <c:v>1.0613219767490493E-3</c:v>
                </c:pt>
                <c:pt idx="176">
                  <c:v>1.240549267221544E-3</c:v>
                </c:pt>
                <c:pt idx="177">
                  <c:v>1.1627921802246019E-3</c:v>
                </c:pt>
                <c:pt idx="178">
                  <c:v>8.6508502899043487E-4</c:v>
                </c:pt>
                <c:pt idx="179">
                  <c:v>7.1623145337335178E-4</c:v>
                </c:pt>
                <c:pt idx="180">
                  <c:v>8.4685500434605789E-4</c:v>
                </c:pt>
                <c:pt idx="181">
                  <c:v>1.3637187505842522E-3</c:v>
                </c:pt>
                <c:pt idx="182">
                  <c:v>1.1618039367836223E-3</c:v>
                </c:pt>
                <c:pt idx="183">
                  <c:v>1.2847340592389558E-3</c:v>
                </c:pt>
                <c:pt idx="184">
                  <c:v>9.8775149485846891E-4</c:v>
                </c:pt>
                <c:pt idx="185">
                  <c:v>8.1544102348441783E-4</c:v>
                </c:pt>
                <c:pt idx="186">
                  <c:v>1.4511931535947532E-3</c:v>
                </c:pt>
                <c:pt idx="187">
                  <c:v>1.117017705141529E-3</c:v>
                </c:pt>
                <c:pt idx="188">
                  <c:v>7.8284225668830447E-4</c:v>
                </c:pt>
                <c:pt idx="189">
                  <c:v>1.5033238748094748E-3</c:v>
                </c:pt>
                <c:pt idx="190">
                  <c:v>7.4891992794937339E-4</c:v>
                </c:pt>
                <c:pt idx="191">
                  <c:v>1.9624584325888079E-3</c:v>
                </c:pt>
                <c:pt idx="192">
                  <c:v>1.1818636966439986E-3</c:v>
                </c:pt>
                <c:pt idx="193">
                  <c:v>1.3379826438329606E-3</c:v>
                </c:pt>
                <c:pt idx="194">
                  <c:v>1.6555024099419824E-3</c:v>
                </c:pt>
                <c:pt idx="195">
                  <c:v>1.8410414740185504E-3</c:v>
                </c:pt>
                <c:pt idx="196">
                  <c:v>2.6406970552952033E-3</c:v>
                </c:pt>
                <c:pt idx="197">
                  <c:v>1.3018129107241938E-3</c:v>
                </c:pt>
                <c:pt idx="198">
                  <c:v>1.3018129107241938E-3</c:v>
                </c:pt>
                <c:pt idx="199">
                  <c:v>7.8103808744483518E-4</c:v>
                </c:pt>
                <c:pt idx="200">
                  <c:v>6.7639882505043936E-4</c:v>
                </c:pt>
                <c:pt idx="201">
                  <c:v>2.8650849867717185E-3</c:v>
                </c:pt>
                <c:pt idx="202">
                  <c:v>1.5733113464493744E-3</c:v>
                </c:pt>
                <c:pt idx="203">
                  <c:v>2.0771131628384513E-3</c:v>
                </c:pt>
                <c:pt idx="204">
                  <c:v>1.2381378349795502E-3</c:v>
                </c:pt>
                <c:pt idx="205">
                  <c:v>1.3646784259423361E-3</c:v>
                </c:pt>
                <c:pt idx="206">
                  <c:v>8.7549565915767073E-4</c:v>
                </c:pt>
                <c:pt idx="207">
                  <c:v>1.201617503680781E-3</c:v>
                </c:pt>
                <c:pt idx="208">
                  <c:v>1.5668547043524222E-3</c:v>
                </c:pt>
                <c:pt idx="209">
                  <c:v>1.056667847251926E-3</c:v>
                </c:pt>
                <c:pt idx="210">
                  <c:v>9.6024311716155861E-4</c:v>
                </c:pt>
                <c:pt idx="211">
                  <c:v>1.1920338900470199E-3</c:v>
                </c:pt>
                <c:pt idx="212">
                  <c:v>1.6237737840416786E-3</c:v>
                </c:pt>
                <c:pt idx="213">
                  <c:v>1.5201976351286212E-3</c:v>
                </c:pt>
                <c:pt idx="214">
                  <c:v>1.8329305063755214E-3</c:v>
                </c:pt>
                <c:pt idx="215">
                  <c:v>1.5294619942162494E-3</c:v>
                </c:pt>
                <c:pt idx="216">
                  <c:v>8.3336080932315927E-4</c:v>
                </c:pt>
                <c:pt idx="217">
                  <c:v>1.2428390573348395E-3</c:v>
                </c:pt>
                <c:pt idx="218">
                  <c:v>1.2717694085878513E-3</c:v>
                </c:pt>
                <c:pt idx="219">
                  <c:v>1.1935450952546187E-3</c:v>
                </c:pt>
                <c:pt idx="220">
                  <c:v>2.1398931097213443E-3</c:v>
                </c:pt>
                <c:pt idx="221">
                  <c:v>1.8472786449933516E-3</c:v>
                </c:pt>
                <c:pt idx="222">
                  <c:v>1.1524935303455696E-3</c:v>
                </c:pt>
                <c:pt idx="223">
                  <c:v>7.8065741763231732E-4</c:v>
                </c:pt>
                <c:pt idx="224">
                  <c:v>1.1524935303455696E-3</c:v>
                </c:pt>
                <c:pt idx="225">
                  <c:v>1.0928084844163961E-3</c:v>
                </c:pt>
                <c:pt idx="226">
                  <c:v>7.8920556972056919E-4</c:v>
                </c:pt>
                <c:pt idx="227">
                  <c:v>1.4075548401628114E-3</c:v>
                </c:pt>
                <c:pt idx="228">
                  <c:v>1.2189203312080888E-3</c:v>
                </c:pt>
                <c:pt idx="229">
                  <c:v>1.1532848584748226E-3</c:v>
                </c:pt>
                <c:pt idx="230">
                  <c:v>1.7050396055654318E-3</c:v>
                </c:pt>
                <c:pt idx="231">
                  <c:v>7.4788208657893549E-4</c:v>
                </c:pt>
                <c:pt idx="232">
                  <c:v>9.0350067503646922E-4</c:v>
                </c:pt>
                <c:pt idx="233">
                  <c:v>1.5924642190998663E-3</c:v>
                </c:pt>
                <c:pt idx="234">
                  <c:v>1.5889796158428727E-3</c:v>
                </c:pt>
                <c:pt idx="235">
                  <c:v>9.364722182844086E-4</c:v>
                </c:pt>
                <c:pt idx="236">
                  <c:v>2.1149119430169793E-3</c:v>
                </c:pt>
                <c:pt idx="237">
                  <c:v>1.480229900426241E-3</c:v>
                </c:pt>
                <c:pt idx="238">
                  <c:v>1.5335070598535628E-3</c:v>
                </c:pt>
                <c:pt idx="239">
                  <c:v>1.0233217471194767E-3</c:v>
                </c:pt>
                <c:pt idx="240">
                  <c:v>5.9921060389210839E-4</c:v>
                </c:pt>
                <c:pt idx="241">
                  <c:v>5.9921060389210839E-4</c:v>
                </c:pt>
                <c:pt idx="242">
                  <c:v>1.0589730118071884E-3</c:v>
                </c:pt>
                <c:pt idx="243">
                  <c:v>1.1034845633557202E-3</c:v>
                </c:pt>
                <c:pt idx="244">
                  <c:v>1.1386654669601716E-3</c:v>
                </c:pt>
                <c:pt idx="245">
                  <c:v>1.3044217936802956E-3</c:v>
                </c:pt>
                <c:pt idx="246">
                  <c:v>8.0715281351992308E-4</c:v>
                </c:pt>
                <c:pt idx="247">
                  <c:v>1.2932243445143107E-3</c:v>
                </c:pt>
                <c:pt idx="248">
                  <c:v>2.4245961455305123E-3</c:v>
                </c:pt>
                <c:pt idx="249">
                  <c:v>9.5272953474048478E-4</c:v>
                </c:pt>
                <c:pt idx="250">
                  <c:v>1.0908402147387377E-3</c:v>
                </c:pt>
                <c:pt idx="251">
                  <c:v>1.9095844931255907E-3</c:v>
                </c:pt>
                <c:pt idx="252">
                  <c:v>7.6292565040149266E-4</c:v>
                </c:pt>
                <c:pt idx="253">
                  <c:v>8.1704117729074319E-4</c:v>
                </c:pt>
                <c:pt idx="254">
                  <c:v>9.8935164866479426E-4</c:v>
                </c:pt>
                <c:pt idx="255">
                  <c:v>8.1704117729074319E-4</c:v>
                </c:pt>
                <c:pt idx="256">
                  <c:v>1.2348342265611286E-3</c:v>
                </c:pt>
                <c:pt idx="257">
                  <c:v>7.2166604219370788E-4</c:v>
                </c:pt>
                <c:pt idx="258">
                  <c:v>1.5497399996423468E-3</c:v>
                </c:pt>
                <c:pt idx="259">
                  <c:v>1.0866163596624477E-3</c:v>
                </c:pt>
                <c:pt idx="260">
                  <c:v>1.9308389471338512E-3</c:v>
                </c:pt>
                <c:pt idx="261">
                  <c:v>1.0546256892651853E-3</c:v>
                </c:pt>
                <c:pt idx="262">
                  <c:v>2.0173922722865104E-3</c:v>
                </c:pt>
                <c:pt idx="263">
                  <c:v>7.6065898972172427E-4</c:v>
                </c:pt>
                <c:pt idx="264">
                  <c:v>6.8804194426848103E-4</c:v>
                </c:pt>
                <c:pt idx="265">
                  <c:v>1.3631893290060267E-3</c:v>
                </c:pt>
                <c:pt idx="266">
                  <c:v>1.1080591313850914E-3</c:v>
                </c:pt>
                <c:pt idx="267">
                  <c:v>7.1647706854433045E-4</c:v>
                </c:pt>
                <c:pt idx="268">
                  <c:v>5.6178389503007973E-4</c:v>
                </c:pt>
                <c:pt idx="269">
                  <c:v>1.2132065696168629E-3</c:v>
                </c:pt>
                <c:pt idx="270">
                  <c:v>1.6231253515227857E-3</c:v>
                </c:pt>
                <c:pt idx="271">
                  <c:v>7.2920454403877779E-4</c:v>
                </c:pt>
                <c:pt idx="272">
                  <c:v>8.8743754086989621E-4</c:v>
                </c:pt>
                <c:pt idx="273">
                  <c:v>1.8468979616992043E-3</c:v>
                </c:pt>
                <c:pt idx="274">
                  <c:v>9.5877085735754765E-4</c:v>
                </c:pt>
                <c:pt idx="275">
                  <c:v>8.9039655927969277E-4</c:v>
                </c:pt>
                <c:pt idx="276">
                  <c:v>1.2137893027314231E-3</c:v>
                </c:pt>
                <c:pt idx="277">
                  <c:v>6.6747354961169169E-4</c:v>
                </c:pt>
                <c:pt idx="278">
                  <c:v>1.4117414276971093E-3</c:v>
                </c:pt>
                <c:pt idx="279">
                  <c:v>8.1632712522877564E-4</c:v>
                </c:pt>
                <c:pt idx="280">
                  <c:v>6.6747354961169169E-4</c:v>
                </c:pt>
                <c:pt idx="281">
                  <c:v>1.0393318072234718E-3</c:v>
                </c:pt>
                <c:pt idx="282">
                  <c:v>8.0586409648809518E-4</c:v>
                </c:pt>
                <c:pt idx="283">
                  <c:v>1.9923643924821479E-3</c:v>
                </c:pt>
                <c:pt idx="284">
                  <c:v>6.5798527947494127E-4</c:v>
                </c:pt>
                <c:pt idx="285">
                  <c:v>9.9739324595556327E-4</c:v>
                </c:pt>
                <c:pt idx="286">
                  <c:v>1.8758614516813817E-3</c:v>
                </c:pt>
                <c:pt idx="287">
                  <c:v>1.9707514620974876E-3</c:v>
                </c:pt>
                <c:pt idx="288">
                  <c:v>1.5832298571796647E-3</c:v>
                </c:pt>
                <c:pt idx="289">
                  <c:v>5.7277827904170394E-4</c:v>
                </c:pt>
                <c:pt idx="290">
                  <c:v>1.250095863788785E-3</c:v>
                </c:pt>
                <c:pt idx="291">
                  <c:v>8.5948483962943606E-4</c:v>
                </c:pt>
                <c:pt idx="292">
                  <c:v>8.3732959666192987E-4</c:v>
                </c:pt>
                <c:pt idx="293">
                  <c:v>1.3056864382288156E-3</c:v>
                </c:pt>
                <c:pt idx="294">
                  <c:v>1.2784147043655536E-3</c:v>
                </c:pt>
                <c:pt idx="295">
                  <c:v>1.4532780625173035E-3</c:v>
                </c:pt>
                <c:pt idx="296">
                  <c:v>1.2784147043655536E-3</c:v>
                </c:pt>
                <c:pt idx="297">
                  <c:v>9.4936105277462334E-4</c:v>
                </c:pt>
                <c:pt idx="298">
                  <c:v>5.32040962099948E-4</c:v>
                </c:pt>
                <c:pt idx="299">
                  <c:v>5.32040962099948E-4</c:v>
                </c:pt>
                <c:pt idx="300">
                  <c:v>5.32040962099948E-4</c:v>
                </c:pt>
                <c:pt idx="301">
                  <c:v>8.8144497326299309E-4</c:v>
                </c:pt>
                <c:pt idx="302">
                  <c:v>7.6653464158293666E-4</c:v>
                </c:pt>
                <c:pt idx="303">
                  <c:v>1.5302826982918644E-3</c:v>
                </c:pt>
                <c:pt idx="304">
                  <c:v>1.0820732730946248E-3</c:v>
                </c:pt>
                <c:pt idx="305">
                  <c:v>9.6636700967317989E-4</c:v>
                </c:pt>
                <c:pt idx="306">
                  <c:v>2.2355441143712203E-3</c:v>
                </c:pt>
                <c:pt idx="307">
                  <c:v>1.9173169419876253E-3</c:v>
                </c:pt>
                <c:pt idx="308">
                  <c:v>1.3330732599930164E-3</c:v>
                </c:pt>
                <c:pt idx="309">
                  <c:v>2.151441897531537E-3</c:v>
                </c:pt>
                <c:pt idx="310">
                  <c:v>1.8973934070244515E-3</c:v>
                </c:pt>
                <c:pt idx="311">
                  <c:v>5.4683455562017048E-4</c:v>
                </c:pt>
                <c:pt idx="312">
                  <c:v>1.0752123332303611E-3</c:v>
                </c:pt>
                <c:pt idx="313">
                  <c:v>1.4274641849704875E-3</c:v>
                </c:pt>
                <c:pt idx="314">
                  <c:v>4.8910369552503585E-4</c:v>
                </c:pt>
                <c:pt idx="315">
                  <c:v>1.2767627812161376E-3</c:v>
                </c:pt>
                <c:pt idx="316">
                  <c:v>1.2767627812161376E-3</c:v>
                </c:pt>
                <c:pt idx="317">
                  <c:v>4.8910369552503585E-4</c:v>
                </c:pt>
                <c:pt idx="318">
                  <c:v>6.4663551266325647E-4</c:v>
                </c:pt>
                <c:pt idx="319">
                  <c:v>6.4663551266325647E-4</c:v>
                </c:pt>
                <c:pt idx="320">
                  <c:v>1.2360871905194221E-3</c:v>
                </c:pt>
                <c:pt idx="321">
                  <c:v>1.1553492855145182E-3</c:v>
                </c:pt>
                <c:pt idx="322">
                  <c:v>1.1553492855145182E-3</c:v>
                </c:pt>
                <c:pt idx="323">
                  <c:v>9.9093513737553117E-4</c:v>
                </c:pt>
                <c:pt idx="324">
                  <c:v>9.9093513737553117E-4</c:v>
                </c:pt>
                <c:pt idx="325">
                  <c:v>1.0212877333191685E-3</c:v>
                </c:pt>
                <c:pt idx="326">
                  <c:v>1.164528325451406E-3</c:v>
                </c:pt>
                <c:pt idx="327">
                  <c:v>8.4844913007650472E-4</c:v>
                </c:pt>
                <c:pt idx="328">
                  <c:v>8.4844913007650472E-4</c:v>
                </c:pt>
                <c:pt idx="329">
                  <c:v>6.7742939201780061E-4</c:v>
                </c:pt>
                <c:pt idx="330">
                  <c:v>5.7010495611587667E-4</c:v>
                </c:pt>
                <c:pt idx="331">
                  <c:v>9.6877045434225727E-4</c:v>
                </c:pt>
                <c:pt idx="332">
                  <c:v>1.215166964684297E-3</c:v>
                </c:pt>
                <c:pt idx="333">
                  <c:v>3.0124806316691229E-3</c:v>
                </c:pt>
                <c:pt idx="334">
                  <c:v>1.0508359437908211E-3</c:v>
                </c:pt>
                <c:pt idx="335">
                  <c:v>8.990344864429076E-4</c:v>
                </c:pt>
                <c:pt idx="336">
                  <c:v>1.354438858486648E-3</c:v>
                </c:pt>
                <c:pt idx="337">
                  <c:v>8.6995027898311675E-4</c:v>
                </c:pt>
                <c:pt idx="338">
                  <c:v>7.7767701779551295E-4</c:v>
                </c:pt>
                <c:pt idx="339">
                  <c:v>1.0741299619627812E-3</c:v>
                </c:pt>
                <c:pt idx="340">
                  <c:v>1.611744580614818E-3</c:v>
                </c:pt>
                <c:pt idx="341">
                  <c:v>7.0751212510788888E-4</c:v>
                </c:pt>
                <c:pt idx="342">
                  <c:v>7.7165560132477122E-4</c:v>
                </c:pt>
                <c:pt idx="343">
                  <c:v>9.4712088264727783E-4</c:v>
                </c:pt>
                <c:pt idx="344">
                  <c:v>1.1944150153075871E-3</c:v>
                </c:pt>
                <c:pt idx="345">
                  <c:v>1.4350427710788077E-3</c:v>
                </c:pt>
                <c:pt idx="346">
                  <c:v>1.8252156830882266E-3</c:v>
                </c:pt>
                <c:pt idx="347">
                  <c:v>5.3278370303625096E-4</c:v>
                </c:pt>
                <c:pt idx="348">
                  <c:v>6.5610478071277982E-4</c:v>
                </c:pt>
                <c:pt idx="349">
                  <c:v>1.7374764715954111E-3</c:v>
                </c:pt>
                <c:pt idx="350">
                  <c:v>1.5941007764600809E-3</c:v>
                </c:pt>
                <c:pt idx="351">
                  <c:v>1.6196260144450425E-3</c:v>
                </c:pt>
                <c:pt idx="352">
                  <c:v>1.2717187720154282E-3</c:v>
                </c:pt>
                <c:pt idx="353">
                  <c:v>1.157733673156653E-3</c:v>
                </c:pt>
                <c:pt idx="354">
                  <c:v>9.9095180247113046E-4</c:v>
                </c:pt>
                <c:pt idx="355">
                  <c:v>9.9095180247113046E-4</c:v>
                </c:pt>
                <c:pt idx="356">
                  <c:v>1.7332364981743156E-3</c:v>
                </c:pt>
                <c:pt idx="357">
                  <c:v>7.8429282457338116E-4</c:v>
                </c:pt>
                <c:pt idx="358">
                  <c:v>1.523646313443784E-3</c:v>
                </c:pt>
                <c:pt idx="359">
                  <c:v>1.019888805449906E-3</c:v>
                </c:pt>
                <c:pt idx="360">
                  <c:v>5.6746995443269057E-4</c:v>
                </c:pt>
                <c:pt idx="361">
                  <c:v>9.9059131615984904E-4</c:v>
                </c:pt>
                <c:pt idx="362">
                  <c:v>6.7862741584510684E-4</c:v>
                </c:pt>
                <c:pt idx="363">
                  <c:v>1.2261737529828177E-3</c:v>
                </c:pt>
                <c:pt idx="364">
                  <c:v>7.9270559782094021E-4</c:v>
                </c:pt>
                <c:pt idx="365">
                  <c:v>8.6703577564710942E-4</c:v>
                </c:pt>
                <c:pt idx="366">
                  <c:v>5.6052750370372316E-4</c:v>
                </c:pt>
                <c:pt idx="367">
                  <c:v>1.1735440475904957E-3</c:v>
                </c:pt>
                <c:pt idx="368">
                  <c:v>7.1378163967541607E-4</c:v>
                </c:pt>
                <c:pt idx="369">
                  <c:v>5.6052750370372316E-4</c:v>
                </c:pt>
                <c:pt idx="370">
                  <c:v>2.5994033726604677E-3</c:v>
                </c:pt>
                <c:pt idx="371">
                  <c:v>1.4795364106256494E-3</c:v>
                </c:pt>
                <c:pt idx="372">
                  <c:v>7.3976820531282471E-4</c:v>
                </c:pt>
                <c:pt idx="373">
                  <c:v>1.9036980084401129E-3</c:v>
                </c:pt>
                <c:pt idx="374">
                  <c:v>9.3201283340204211E-4</c:v>
                </c:pt>
                <c:pt idx="375">
                  <c:v>1.0991005576286542E-3</c:v>
                </c:pt>
                <c:pt idx="376">
                  <c:v>9.3201283340204211E-4</c:v>
                </c:pt>
                <c:pt idx="377">
                  <c:v>7.6492510917543005E-4</c:v>
                </c:pt>
                <c:pt idx="378">
                  <c:v>5.9783738494881798E-4</c:v>
                </c:pt>
                <c:pt idx="379">
                  <c:v>7.5411069485591771E-4</c:v>
                </c:pt>
                <c:pt idx="380">
                  <c:v>1.5147550549492565E-3</c:v>
                </c:pt>
                <c:pt idx="381">
                  <c:v>4.532938094314919E-4</c:v>
                </c:pt>
                <c:pt idx="382">
                  <c:v>4.532938094314919E-4</c:v>
                </c:pt>
                <c:pt idx="383">
                  <c:v>1.0052296207353258E-3</c:v>
                </c:pt>
                <c:pt idx="384">
                  <c:v>1.4248631941405085E-3</c:v>
                </c:pt>
                <c:pt idx="385">
                  <c:v>6.488233897792451E-4</c:v>
                </c:pt>
                <c:pt idx="386">
                  <c:v>1.6518025703267745E-3</c:v>
                </c:pt>
                <c:pt idx="387">
                  <c:v>1.4338630971552657E-3</c:v>
                </c:pt>
                <c:pt idx="388">
                  <c:v>8.5850984793230155E-4</c:v>
                </c:pt>
                <c:pt idx="389">
                  <c:v>1.2420786807476108E-3</c:v>
                </c:pt>
                <c:pt idx="390">
                  <c:v>1.0778777461441431E-3</c:v>
                </c:pt>
                <c:pt idx="391">
                  <c:v>4.9575552427669331E-4</c:v>
                </c:pt>
                <c:pt idx="392">
                  <c:v>1.75624235032535E-3</c:v>
                </c:pt>
                <c:pt idx="393">
                  <c:v>9.2266232686968289E-4</c:v>
                </c:pt>
                <c:pt idx="394">
                  <c:v>9.2266232686968289E-4</c:v>
                </c:pt>
                <c:pt idx="395">
                  <c:v>7.1426732100576557E-4</c:v>
                </c:pt>
                <c:pt idx="396">
                  <c:v>1.6658405186631498E-3</c:v>
                </c:pt>
                <c:pt idx="397">
                  <c:v>6.8101850736812389E-4</c:v>
                </c:pt>
                <c:pt idx="398">
                  <c:v>1.4544843749393769E-3</c:v>
                </c:pt>
                <c:pt idx="399">
                  <c:v>8.357116808823744E-4</c:v>
                </c:pt>
                <c:pt idx="400">
                  <c:v>1.2271241306472812E-3</c:v>
                </c:pt>
                <c:pt idx="401">
                  <c:v>5.4678407543242834E-4</c:v>
                </c:pt>
                <c:pt idx="402">
                  <c:v>1.2578485908787003E-3</c:v>
                </c:pt>
                <c:pt idx="403">
                  <c:v>1.0717471430807422E-3</c:v>
                </c:pt>
                <c:pt idx="404">
                  <c:v>5.6652135401176191E-4</c:v>
                </c:pt>
                <c:pt idx="405">
                  <c:v>9.0333854672441558E-4</c:v>
                </c:pt>
                <c:pt idx="406">
                  <c:v>5.6652135401176191E-4</c:v>
                </c:pt>
                <c:pt idx="407">
                  <c:v>1.0034003043429803E-3</c:v>
                </c:pt>
                <c:pt idx="408">
                  <c:v>4.1074320938450353E-4</c:v>
                </c:pt>
                <c:pt idx="409">
                  <c:v>9.3533328383975465E-4</c:v>
                </c:pt>
                <c:pt idx="410">
                  <c:v>7.1857811738400886E-4</c:v>
                </c:pt>
                <c:pt idx="411">
                  <c:v>5.896146708992446E-4</c:v>
                </c:pt>
                <c:pt idx="412">
                  <c:v>1.6559652999588452E-3</c:v>
                </c:pt>
                <c:pt idx="413">
                  <c:v>1.1104223824149736E-3</c:v>
                </c:pt>
                <c:pt idx="414">
                  <c:v>1.3284517679456546E-3</c:v>
                </c:pt>
                <c:pt idx="415">
                  <c:v>4.3494367132611766E-4</c:v>
                </c:pt>
                <c:pt idx="416">
                  <c:v>1.0253755317405344E-3</c:v>
                </c:pt>
                <c:pt idx="417">
                  <c:v>6.3950296149846843E-4</c:v>
                </c:pt>
                <c:pt idx="418">
                  <c:v>1.5482668840564309E-3</c:v>
                </c:pt>
                <c:pt idx="419">
                  <c:v>7.050484962451615E-4</c:v>
                </c:pt>
                <c:pt idx="420">
                  <c:v>5.2084628492446872E-4</c:v>
                </c:pt>
                <c:pt idx="421">
                  <c:v>1.9747869728345691E-3</c:v>
                </c:pt>
                <c:pt idx="422">
                  <c:v>1.3479245675650426E-3</c:v>
                </c:pt>
                <c:pt idx="423">
                  <c:v>1.4119495213507083E-3</c:v>
                </c:pt>
                <c:pt idx="424">
                  <c:v>1.5699802806254633E-3</c:v>
                </c:pt>
                <c:pt idx="425">
                  <c:v>1.456360201006977E-3</c:v>
                </c:pt>
                <c:pt idx="426">
                  <c:v>5.9191041745592721E-4</c:v>
                </c:pt>
                <c:pt idx="427">
                  <c:v>1.3943587351015487E-3</c:v>
                </c:pt>
                <c:pt idx="428">
                  <c:v>4.8683348623091956E-4</c:v>
                </c:pt>
                <c:pt idx="429">
                  <c:v>9.1770360733908459E-4</c:v>
                </c:pt>
                <c:pt idx="430">
                  <c:v>6.4766016828490033E-4</c:v>
                </c:pt>
                <c:pt idx="431">
                  <c:v>4.4247967396201767E-4</c:v>
                </c:pt>
                <c:pt idx="432">
                  <c:v>1.2632016512535483E-3</c:v>
                </c:pt>
                <c:pt idx="433">
                  <c:v>1.5357664048434227E-3</c:v>
                </c:pt>
                <c:pt idx="434">
                  <c:v>4.0604719649921283E-4</c:v>
                </c:pt>
                <c:pt idx="435">
                  <c:v>5.5594829891009601E-4</c:v>
                </c:pt>
                <c:pt idx="436">
                  <c:v>7.0544437452254791E-4</c:v>
                </c:pt>
                <c:pt idx="437">
                  <c:v>1.6561345653962113E-3</c:v>
                </c:pt>
                <c:pt idx="438">
                  <c:v>8.408299540884354E-4</c:v>
                </c:pt>
                <c:pt idx="439">
                  <c:v>1.4295091798136325E-3</c:v>
                </c:pt>
                <c:pt idx="440">
                  <c:v>7.6756922146711511E-4</c:v>
                </c:pt>
                <c:pt idx="441">
                  <c:v>4.6986207023294807E-4</c:v>
                </c:pt>
                <c:pt idx="442">
                  <c:v>6.1871564585003203E-4</c:v>
                </c:pt>
                <c:pt idx="443">
                  <c:v>1.2180023676141055E-3</c:v>
                </c:pt>
                <c:pt idx="444">
                  <c:v>1.3107329251964102E-3</c:v>
                </c:pt>
                <c:pt idx="445">
                  <c:v>1.0904536317318221E-3</c:v>
                </c:pt>
                <c:pt idx="446">
                  <c:v>1.6086549752315812E-3</c:v>
                </c:pt>
                <c:pt idx="447">
                  <c:v>8.0539716563206559E-4</c:v>
                </c:pt>
                <c:pt idx="448">
                  <c:v>1.3669613969894451E-3</c:v>
                </c:pt>
                <c:pt idx="449">
                  <c:v>1.1717417627431321E-3</c:v>
                </c:pt>
                <c:pt idx="450">
                  <c:v>1.0697745004458938E-3</c:v>
                </c:pt>
                <c:pt idx="451">
                  <c:v>1.3248238163083462E-3</c:v>
                </c:pt>
                <c:pt idx="452">
                  <c:v>1.3155286819872469E-3</c:v>
                </c:pt>
                <c:pt idx="453">
                  <c:v>1.0977850895805994E-3</c:v>
                </c:pt>
                <c:pt idx="454">
                  <c:v>1.2813041027657894E-3</c:v>
                </c:pt>
                <c:pt idx="455">
                  <c:v>1.0977850895805994E-3</c:v>
                </c:pt>
                <c:pt idx="456">
                  <c:v>1.2700073123261793E-3</c:v>
                </c:pt>
                <c:pt idx="457">
                  <c:v>7.0411840930303883E-4</c:v>
                </c:pt>
                <c:pt idx="458">
                  <c:v>1.058877423300242E-3</c:v>
                </c:pt>
                <c:pt idx="459">
                  <c:v>8.8149791630164043E-4</c:v>
                </c:pt>
                <c:pt idx="460">
                  <c:v>7.1478691742812416E-4</c:v>
                </c:pt>
                <c:pt idx="461">
                  <c:v>6.7645041447555987E-4</c:v>
                </c:pt>
                <c:pt idx="462">
                  <c:v>1.3808950562669128E-3</c:v>
                </c:pt>
                <c:pt idx="463">
                  <c:v>1.3052685546712868E-3</c:v>
                </c:pt>
                <c:pt idx="464">
                  <c:v>6.4761196211533898E-4</c:v>
                </c:pt>
                <c:pt idx="465">
                  <c:v>6.4761196211533898E-4</c:v>
                </c:pt>
                <c:pt idx="466">
                  <c:v>6.4761196211533898E-4</c:v>
                </c:pt>
                <c:pt idx="467">
                  <c:v>1.5687996435647996E-3</c:v>
                </c:pt>
                <c:pt idx="468">
                  <c:v>1.6151471943139273E-3</c:v>
                </c:pt>
                <c:pt idx="469">
                  <c:v>4.5991021600335366E-4</c:v>
                </c:pt>
                <c:pt idx="470">
                  <c:v>6.1744203314157385E-4</c:v>
                </c:pt>
                <c:pt idx="471">
                  <c:v>9.3250566741801466E-4</c:v>
                </c:pt>
                <c:pt idx="472">
                  <c:v>4.155611727332956E-4</c:v>
                </c:pt>
                <c:pt idx="473">
                  <c:v>1.5043312141600916E-3</c:v>
                </c:pt>
                <c:pt idx="474">
                  <c:v>1.2977618084695289E-3</c:v>
                </c:pt>
                <c:pt idx="475">
                  <c:v>1.0409658480220779E-3</c:v>
                </c:pt>
                <c:pt idx="476">
                  <c:v>5.8573926791625781E-4</c:v>
                </c:pt>
                <c:pt idx="477">
                  <c:v>4.3540452571249905E-4</c:v>
                </c:pt>
                <c:pt idx="478">
                  <c:v>4.3540452571249905E-4</c:v>
                </c:pt>
                <c:pt idx="479">
                  <c:v>4.3540452571249905E-4</c:v>
                </c:pt>
                <c:pt idx="480">
                  <c:v>1.9898216810609742E-3</c:v>
                </c:pt>
                <c:pt idx="481">
                  <c:v>5.7907947521831059E-4</c:v>
                </c:pt>
                <c:pt idx="482">
                  <c:v>7.3061917335034672E-4</c:v>
                </c:pt>
                <c:pt idx="483">
                  <c:v>3.4936799820543081E-4</c:v>
                </c:pt>
                <c:pt idx="484">
                  <c:v>1.0735548361407356E-3</c:v>
                </c:pt>
                <c:pt idx="485">
                  <c:v>1.0735548361407356E-3</c:v>
                </c:pt>
                <c:pt idx="486">
                  <c:v>1.9979893328957608E-3</c:v>
                </c:pt>
                <c:pt idx="487">
                  <c:v>8.0541454584859176E-4</c:v>
                </c:pt>
                <c:pt idx="488">
                  <c:v>3.0331007078126322E-4</c:v>
                </c:pt>
                <c:pt idx="489">
                  <c:v>4.756205421553143E-4</c:v>
                </c:pt>
                <c:pt idx="490">
                  <c:v>9.9255195627746709E-4</c:v>
                </c:pt>
                <c:pt idx="491">
                  <c:v>8.2024148490341601E-4</c:v>
                </c:pt>
                <c:pt idx="492">
                  <c:v>1.1052238374226597E-3</c:v>
                </c:pt>
                <c:pt idx="493">
                  <c:v>1.4860735487514896E-3</c:v>
                </c:pt>
                <c:pt idx="494">
                  <c:v>9.5988739070026335E-4</c:v>
                </c:pt>
                <c:pt idx="495">
                  <c:v>1.11525742602265E-3</c:v>
                </c:pt>
                <c:pt idx="496">
                  <c:v>4.5223211914215307E-4</c:v>
                </c:pt>
                <c:pt idx="497">
                  <c:v>1.11525742602265E-3</c:v>
                </c:pt>
                <c:pt idx="498">
                  <c:v>2.2466656725211856E-3</c:v>
                </c:pt>
                <c:pt idx="499">
                  <c:v>1.7310217608070167E-3</c:v>
                </c:pt>
                <c:pt idx="500">
                  <c:v>1.5213522398450138E-3</c:v>
                </c:pt>
                <c:pt idx="501">
                  <c:v>9.3759332208297576E-4</c:v>
                </c:pt>
                <c:pt idx="502">
                  <c:v>1.7043454855751945E-3</c:v>
                </c:pt>
                <c:pt idx="503">
                  <c:v>1.0633718760204478E-3</c:v>
                </c:pt>
                <c:pt idx="504">
                  <c:v>1.0633718760204478E-3</c:v>
                </c:pt>
                <c:pt idx="505">
                  <c:v>9.0443974852462178E-4</c:v>
                </c:pt>
                <c:pt idx="506">
                  <c:v>8.9691801073452961E-4</c:v>
                </c:pt>
                <c:pt idx="507">
                  <c:v>4.3276348823110319E-4</c:v>
                </c:pt>
                <c:pt idx="508">
                  <c:v>4.9192805353478336E-4</c:v>
                </c:pt>
                <c:pt idx="509">
                  <c:v>4.9192805353478336E-4</c:v>
                </c:pt>
                <c:pt idx="510">
                  <c:v>3.060099971781572E-4</c:v>
                </c:pt>
                <c:pt idx="511">
                  <c:v>4.0165757377358261E-4</c:v>
                </c:pt>
                <c:pt idx="512">
                  <c:v>7.0526048846940954E-4</c:v>
                </c:pt>
                <c:pt idx="513">
                  <c:v>7.8982914933580558E-4</c:v>
                </c:pt>
                <c:pt idx="514">
                  <c:v>1.3240111959177455E-3</c:v>
                </c:pt>
                <c:pt idx="515">
                  <c:v>1.1771720884618522E-3</c:v>
                </c:pt>
                <c:pt idx="516">
                  <c:v>4.462191057084744E-4</c:v>
                </c:pt>
                <c:pt idx="517">
                  <c:v>1.3689121439513145E-3</c:v>
                </c:pt>
                <c:pt idx="518">
                  <c:v>8.293307646967678E-4</c:v>
                </c:pt>
                <c:pt idx="519">
                  <c:v>9.371395058175927E-4</c:v>
                </c:pt>
                <c:pt idx="520">
                  <c:v>1.4852704587157747E-3</c:v>
                </c:pt>
                <c:pt idx="521">
                  <c:v>1.3142363971829591E-3</c:v>
                </c:pt>
                <c:pt idx="522">
                  <c:v>2.7268675062424187E-4</c:v>
                </c:pt>
                <c:pt idx="523">
                  <c:v>1.2040100725575886E-3</c:v>
                </c:pt>
                <c:pt idx="524">
                  <c:v>9.402408645398006E-4</c:v>
                </c:pt>
                <c:pt idx="525">
                  <c:v>4.6211330382993875E-4</c:v>
                </c:pt>
                <c:pt idx="526">
                  <c:v>1.0052595075788178E-3</c:v>
                </c:pt>
                <c:pt idx="527">
                  <c:v>1.0052595075788178E-3</c:v>
                </c:pt>
                <c:pt idx="528">
                  <c:v>3.7309590533199334E-4</c:v>
                </c:pt>
                <c:pt idx="529">
                  <c:v>3.6020494996774838E-4</c:v>
                </c:pt>
                <c:pt idx="530">
                  <c:v>1.0901419838722165E-3</c:v>
                </c:pt>
                <c:pt idx="531">
                  <c:v>4.2179108696576871E-4</c:v>
                </c:pt>
                <c:pt idx="532">
                  <c:v>5.7849847926602074E-4</c:v>
                </c:pt>
                <c:pt idx="533">
                  <c:v>1.026156592450748E-3</c:v>
                </c:pt>
                <c:pt idx="534">
                  <c:v>1.3578915896875594E-3</c:v>
                </c:pt>
                <c:pt idx="535">
                  <c:v>7.1661076022415697E-4</c:v>
                </c:pt>
                <c:pt idx="536">
                  <c:v>8.7693096759000762E-4</c:v>
                </c:pt>
                <c:pt idx="537">
                  <c:v>2.2825125935295129E-3</c:v>
                </c:pt>
                <c:pt idx="538">
                  <c:v>3.8078838500189534E-4</c:v>
                </c:pt>
                <c:pt idx="539">
                  <c:v>9.8492794204385267E-4</c:v>
                </c:pt>
                <c:pt idx="540">
                  <c:v>2.153361315719506E-4</c:v>
                </c:pt>
                <c:pt idx="541">
                  <c:v>6.7509853948703063E-4</c:v>
                </c:pt>
                <c:pt idx="542">
                  <c:v>2.153361315719506E-4</c:v>
                </c:pt>
                <c:pt idx="543">
                  <c:v>2.153361315719506E-4</c:v>
                </c:pt>
                <c:pt idx="544">
                  <c:v>6.7509853948703063E-4</c:v>
                </c:pt>
                <c:pt idx="545">
                  <c:v>5.568371155414897E-4</c:v>
                </c:pt>
                <c:pt idx="546">
                  <c:v>1.1356347744841968E-3</c:v>
                </c:pt>
                <c:pt idx="547">
                  <c:v>1.6764059581118986E-3</c:v>
                </c:pt>
                <c:pt idx="548">
                  <c:v>5.7246045047634969E-4</c:v>
                </c:pt>
                <c:pt idx="549">
                  <c:v>6.1957847275913823E-4</c:v>
                </c:pt>
                <c:pt idx="550">
                  <c:v>1.7449964379306416E-3</c:v>
                </c:pt>
                <c:pt idx="551">
                  <c:v>7.4116017376075214E-4</c:v>
                </c:pt>
                <c:pt idx="552">
                  <c:v>1.098696115389956E-3</c:v>
                </c:pt>
                <c:pt idx="553">
                  <c:v>6.263946742892264E-4</c:v>
                </c:pt>
                <c:pt idx="554">
                  <c:v>2.2344723626916622E-4</c:v>
                </c:pt>
                <c:pt idx="555">
                  <c:v>7.2867302533814672E-4</c:v>
                </c:pt>
                <c:pt idx="556">
                  <c:v>8.9708162169447334E-4</c:v>
                </c:pt>
                <c:pt idx="557">
                  <c:v>6.0280598549068741E-4</c:v>
                </c:pt>
                <c:pt idx="558">
                  <c:v>1.5079579834663668E-3</c:v>
                </c:pt>
                <c:pt idx="559">
                  <c:v>5.5191859808863351E-4</c:v>
                </c:pt>
                <c:pt idx="560">
                  <c:v>5.1600122218989006E-4</c:v>
                </c:pt>
                <c:pt idx="561">
                  <c:v>3.6486796331101782E-4</c:v>
                </c:pt>
                <c:pt idx="562">
                  <c:v>2.6479384458614596E-4</c:v>
                </c:pt>
                <c:pt idx="563">
                  <c:v>1.1152155698678202E-3</c:v>
                </c:pt>
                <c:pt idx="564">
                  <c:v>8.2584478806397525E-4</c:v>
                </c:pt>
                <c:pt idx="565">
                  <c:v>4.3540551957134974E-4</c:v>
                </c:pt>
                <c:pt idx="566">
                  <c:v>1.8984550390766816E-3</c:v>
                </c:pt>
                <c:pt idx="567">
                  <c:v>1.0481980767124699E-3</c:v>
                </c:pt>
                <c:pt idx="568">
                  <c:v>2.1281019045989429E-4</c:v>
                </c:pt>
                <c:pt idx="569">
                  <c:v>3.889361163299577E-4</c:v>
                </c:pt>
                <c:pt idx="570">
                  <c:v>2.1144469698070548E-3</c:v>
                </c:pt>
                <c:pt idx="571">
                  <c:v>6.6314369145770808E-4</c:v>
                </c:pt>
                <c:pt idx="572">
                  <c:v>6.9419044723905213E-4</c:v>
                </c:pt>
                <c:pt idx="573">
                  <c:v>1.1317288152198277E-3</c:v>
                </c:pt>
                <c:pt idx="574">
                  <c:v>9.1295963122943989E-4</c:v>
                </c:pt>
                <c:pt idx="575">
                  <c:v>4.1172689147263254E-4</c:v>
                </c:pt>
                <c:pt idx="576">
                  <c:v>8.0025311970615743E-4</c:v>
                </c:pt>
                <c:pt idx="577">
                  <c:v>8.0025311970615743E-4</c:v>
                </c:pt>
                <c:pt idx="578">
                  <c:v>6.455599461919067E-4</c:v>
                </c:pt>
                <c:pt idx="579">
                  <c:v>1.8148042564915473E-4</c:v>
                </c:pt>
                <c:pt idx="580">
                  <c:v>4.1089908521079691E-4</c:v>
                </c:pt>
                <c:pt idx="581">
                  <c:v>6.1291783837758409E-4</c:v>
                </c:pt>
                <c:pt idx="582">
                  <c:v>2.3148354602635975E-4</c:v>
                </c:pt>
                <c:pt idx="583">
                  <c:v>7.5254212798436543E-4</c:v>
                </c:pt>
                <c:pt idx="584">
                  <c:v>5.3212764182629943E-4</c:v>
                </c:pt>
                <c:pt idx="585">
                  <c:v>5.3212764182629943E-4</c:v>
                </c:pt>
                <c:pt idx="586">
                  <c:v>1.0412852083965039E-3</c:v>
                </c:pt>
                <c:pt idx="587">
                  <c:v>4.5408703128120564E-4</c:v>
                </c:pt>
                <c:pt idx="588">
                  <c:v>1.0950222499248599E-3</c:v>
                </c:pt>
                <c:pt idx="589">
                  <c:v>1.030080880024908E-3</c:v>
                </c:pt>
                <c:pt idx="590">
                  <c:v>2.0342496175696726E-4</c:v>
                </c:pt>
                <c:pt idx="591">
                  <c:v>5.7046298812734762E-4</c:v>
                </c:pt>
                <c:pt idx="592">
                  <c:v>9.477201889506251E-4</c:v>
                </c:pt>
                <c:pt idx="593">
                  <c:v>4.100582119121567E-4</c:v>
                </c:pt>
                <c:pt idx="594">
                  <c:v>1.493295771888769E-3</c:v>
                </c:pt>
                <c:pt idx="595">
                  <c:v>5.9559778897710349E-4</c:v>
                </c:pt>
                <c:pt idx="596">
                  <c:v>4.3196520760756208E-4</c:v>
                </c:pt>
                <c:pt idx="597">
                  <c:v>1.2655452310632294E-3</c:v>
                </c:pt>
                <c:pt idx="598">
                  <c:v>1.8836629249616452E-3</c:v>
                </c:pt>
                <c:pt idx="599">
                  <c:v>8.6147921560480534E-4</c:v>
                </c:pt>
                <c:pt idx="600">
                  <c:v>1.475740790600033E-3</c:v>
                </c:pt>
                <c:pt idx="601">
                  <c:v>8.2349710155381231E-4</c:v>
                </c:pt>
                <c:pt idx="602">
                  <c:v>4.9195168652576117E-4</c:v>
                </c:pt>
                <c:pt idx="603">
                  <c:v>3.1787899897123316E-4</c:v>
                </c:pt>
                <c:pt idx="604">
                  <c:v>3.6090703262437189E-4</c:v>
                </c:pt>
                <c:pt idx="605">
                  <c:v>7.1566604662157466E-4</c:v>
                </c:pt>
                <c:pt idx="606">
                  <c:v>7.1566604662157466E-4</c:v>
                </c:pt>
                <c:pt idx="607">
                  <c:v>5.45440880224552E-4</c:v>
                </c:pt>
                <c:pt idx="608">
                  <c:v>5.7631053271559821E-4</c:v>
                </c:pt>
                <c:pt idx="609">
                  <c:v>1.4240192571238343E-3</c:v>
                </c:pt>
                <c:pt idx="610">
                  <c:v>4.0897320186793033E-4</c:v>
                </c:pt>
                <c:pt idx="611">
                  <c:v>1.0750497195840579E-3</c:v>
                </c:pt>
                <c:pt idx="612">
                  <c:v>4.0836908396732746E-4</c:v>
                </c:pt>
                <c:pt idx="613">
                  <c:v>1.1749203991064387E-3</c:v>
                </c:pt>
                <c:pt idx="614">
                  <c:v>7.7996723188670982E-4</c:v>
                </c:pt>
                <c:pt idx="615">
                  <c:v>5.8249064827684558E-4</c:v>
                </c:pt>
                <c:pt idx="616">
                  <c:v>1.754252503235851E-4</c:v>
                </c:pt>
                <c:pt idx="617">
                  <c:v>7.2959253865763308E-4</c:v>
                </c:pt>
                <c:pt idx="618">
                  <c:v>6.7547143693331871E-4</c:v>
                </c:pt>
                <c:pt idx="619">
                  <c:v>3.0438034388675494E-4</c:v>
                </c:pt>
                <c:pt idx="620">
                  <c:v>6.1661823826467815E-4</c:v>
                </c:pt>
                <c:pt idx="621">
                  <c:v>1.5742197815786986E-3</c:v>
                </c:pt>
                <c:pt idx="622">
                  <c:v>2.3362146168739301E-4</c:v>
                </c:pt>
                <c:pt idx="623">
                  <c:v>1.0552930490344598E-3</c:v>
                </c:pt>
                <c:pt idx="624">
                  <c:v>5.119120490781762E-4</c:v>
                </c:pt>
                <c:pt idx="625">
                  <c:v>5.119120490781762E-4</c:v>
                </c:pt>
                <c:pt idx="626">
                  <c:v>1.5466346759717559E-4</c:v>
                </c:pt>
                <c:pt idx="627">
                  <c:v>1.3987463871616016E-4</c:v>
                </c:pt>
                <c:pt idx="628">
                  <c:v>1.8320346682245278E-3</c:v>
                </c:pt>
                <c:pt idx="629">
                  <c:v>1.0736573047436357E-3</c:v>
                </c:pt>
                <c:pt idx="630">
                  <c:v>1.760661635035551E-3</c:v>
                </c:pt>
                <c:pt idx="631">
                  <c:v>3.8502047795010508E-4</c:v>
                </c:pt>
                <c:pt idx="632">
                  <c:v>5.9553122339551373E-4</c:v>
                </c:pt>
                <c:pt idx="633">
                  <c:v>4.2110416647128841E-4</c:v>
                </c:pt>
                <c:pt idx="634">
                  <c:v>1.0165184689396221E-3</c:v>
                </c:pt>
                <c:pt idx="635">
                  <c:v>1.0165184689396221E-3</c:v>
                </c:pt>
                <c:pt idx="636">
                  <c:v>5.699577420883715E-4</c:v>
                </c:pt>
                <c:pt idx="637">
                  <c:v>2.7225059085420446E-4</c:v>
                </c:pt>
                <c:pt idx="638">
                  <c:v>7.5745615125102179E-4</c:v>
                </c:pt>
                <c:pt idx="639">
                  <c:v>6.364145487087647E-4</c:v>
                </c:pt>
                <c:pt idx="640">
                  <c:v>8.9146641578662089E-4</c:v>
                </c:pt>
                <c:pt idx="641">
                  <c:v>8.9146641578662089E-4</c:v>
                </c:pt>
                <c:pt idx="642">
                  <c:v>8.9146641578662089E-4</c:v>
                </c:pt>
                <c:pt idx="643">
                  <c:v>4.5202190437085591E-4</c:v>
                </c:pt>
                <c:pt idx="644">
                  <c:v>1.2124874197107427E-3</c:v>
                </c:pt>
                <c:pt idx="645">
                  <c:v>6.0227931164889273E-4</c:v>
                </c:pt>
                <c:pt idx="646">
                  <c:v>6.4953116733569029E-4</c:v>
                </c:pt>
                <c:pt idx="647">
                  <c:v>3.0491022458758858E-4</c:v>
                </c:pt>
                <c:pt idx="648">
                  <c:v>6.4953116733569029E-4</c:v>
                </c:pt>
                <c:pt idx="649">
                  <c:v>5.6611579253102243E-4</c:v>
                </c:pt>
                <c:pt idx="650">
                  <c:v>3.6093529820813977E-4</c:v>
                </c:pt>
                <c:pt idx="651">
                  <c:v>1.054692714877771E-3</c:v>
                </c:pt>
                <c:pt idx="652">
                  <c:v>5.2751811402846206E-4</c:v>
                </c:pt>
                <c:pt idx="653">
                  <c:v>9.0331218789634234E-4</c:v>
                </c:pt>
                <c:pt idx="654">
                  <c:v>4.3071673648168124E-4</c:v>
                </c:pt>
                <c:pt idx="655">
                  <c:v>1.7113889794578667E-4</c:v>
                </c:pt>
                <c:pt idx="656">
                  <c:v>5.7347446105563077E-4</c:v>
                </c:pt>
                <c:pt idx="657">
                  <c:v>7.5166175725137991E-4</c:v>
                </c:pt>
                <c:pt idx="658">
                  <c:v>1.3852281797135599E-3</c:v>
                </c:pt>
                <c:pt idx="659">
                  <c:v>1.2620496145295153E-4</c:v>
                </c:pt>
                <c:pt idx="660">
                  <c:v>1.6668323136330909E-4</c:v>
                </c:pt>
                <c:pt idx="661">
                  <c:v>2.4120048625527173E-4</c:v>
                </c:pt>
                <c:pt idx="662">
                  <c:v>3.6314632837498471E-4</c:v>
                </c:pt>
                <c:pt idx="663">
                  <c:v>3.6314632837498471E-4</c:v>
                </c:pt>
                <c:pt idx="664">
                  <c:v>1.326245347640589E-3</c:v>
                </c:pt>
                <c:pt idx="665">
                  <c:v>1.0901544523314968E-4</c:v>
                </c:pt>
                <c:pt idx="666">
                  <c:v>1.0901544523314968E-4</c:v>
                </c:pt>
                <c:pt idx="667">
                  <c:v>4.1246963563805949E-4</c:v>
                </c:pt>
                <c:pt idx="668">
                  <c:v>1.0560513838395328E-3</c:v>
                </c:pt>
                <c:pt idx="669">
                  <c:v>1.0560513838395328E-3</c:v>
                </c:pt>
                <c:pt idx="670">
                  <c:v>6.8183929734896799E-4</c:v>
                </c:pt>
                <c:pt idx="671">
                  <c:v>5.4356718500076949E-4</c:v>
                </c:pt>
                <c:pt idx="672">
                  <c:v>5.8836564581325355E-4</c:v>
                </c:pt>
                <c:pt idx="673">
                  <c:v>8.1214163773646927E-4</c:v>
                </c:pt>
                <c:pt idx="674">
                  <c:v>8.700078696778986E-4</c:v>
                </c:pt>
                <c:pt idx="675">
                  <c:v>1.2450840678769647E-3</c:v>
                </c:pt>
                <c:pt idx="676">
                  <c:v>1.6674290275572401E-4</c:v>
                </c:pt>
                <c:pt idx="677">
                  <c:v>6.756292808054302E-4</c:v>
                </c:pt>
                <c:pt idx="678">
                  <c:v>3.6620890658473288E-4</c:v>
                </c:pt>
                <c:pt idx="679">
                  <c:v>5.5164899775229188E-4</c:v>
                </c:pt>
                <c:pt idx="680">
                  <c:v>9.768598603931292E-4</c:v>
                </c:pt>
                <c:pt idx="681">
                  <c:v>5.0358433315674531E-4</c:v>
                </c:pt>
                <c:pt idx="682">
                  <c:v>9.7119434381631167E-4</c:v>
                </c:pt>
                <c:pt idx="683">
                  <c:v>1.144785951576098E-3</c:v>
                </c:pt>
                <c:pt idx="684">
                  <c:v>3.9007474714540828E-4</c:v>
                </c:pt>
                <c:pt idx="685">
                  <c:v>9.9141371596044329E-4</c:v>
                </c:pt>
                <c:pt idx="686">
                  <c:v>2.3974000494164953E-4</c:v>
                </c:pt>
                <c:pt idx="687">
                  <c:v>2.3974000494164953E-4</c:v>
                </c:pt>
                <c:pt idx="688">
                  <c:v>1.1080951272454198E-4</c:v>
                </c:pt>
                <c:pt idx="689">
                  <c:v>3.1162396512442094E-4</c:v>
                </c:pt>
                <c:pt idx="690">
                  <c:v>9.5923257836352978E-4</c:v>
                </c:pt>
                <c:pt idx="691">
                  <c:v>2.7922773523625941E-4</c:v>
                </c:pt>
                <c:pt idx="692">
                  <c:v>8.9267341266252359E-4</c:v>
                </c:pt>
                <c:pt idx="693">
                  <c:v>1.355088150716124E-3</c:v>
                </c:pt>
                <c:pt idx="694">
                  <c:v>4.0149538574116815E-4</c:v>
                </c:pt>
                <c:pt idx="695">
                  <c:v>4.0149538574116815E-4</c:v>
                </c:pt>
                <c:pt idx="696">
                  <c:v>9.3592499712961009E-4</c:v>
                </c:pt>
                <c:pt idx="697">
                  <c:v>9.3119686428447994E-4</c:v>
                </c:pt>
                <c:pt idx="698">
                  <c:v>1.1463123712870124E-4</c:v>
                </c:pt>
                <c:pt idx="699">
                  <c:v>1.035028686803275E-3</c:v>
                </c:pt>
                <c:pt idx="700">
                  <c:v>1.3846299540011136E-3</c:v>
                </c:pt>
                <c:pt idx="701">
                  <c:v>4.1283251320934234E-4</c:v>
                </c:pt>
                <c:pt idx="702">
                  <c:v>1.0811834101157906E-3</c:v>
                </c:pt>
                <c:pt idx="703">
                  <c:v>5.7992023743595441E-4</c:v>
                </c:pt>
                <c:pt idx="704">
                  <c:v>8.9003154185709208E-4</c:v>
                </c:pt>
                <c:pt idx="705">
                  <c:v>1.0656067161237564E-3</c:v>
                </c:pt>
                <c:pt idx="706">
                  <c:v>4.7994781338481837E-4</c:v>
                </c:pt>
                <c:pt idx="707">
                  <c:v>1.0656067161237564E-3</c:v>
                </c:pt>
                <c:pt idx="708">
                  <c:v>1.6943854557512582E-3</c:v>
                </c:pt>
                <c:pt idx="709">
                  <c:v>3.1899276335784973E-4</c:v>
                </c:pt>
                <c:pt idx="710">
                  <c:v>1.2870364595255705E-4</c:v>
                </c:pt>
                <c:pt idx="711">
                  <c:v>4.8963205823629842E-4</c:v>
                </c:pt>
                <c:pt idx="712">
                  <c:v>2.8771724443566859E-4</c:v>
                </c:pt>
                <c:pt idx="713">
                  <c:v>7.4307084636395133E-5</c:v>
                </c:pt>
                <c:pt idx="714">
                  <c:v>2.4917044278814594E-4</c:v>
                </c:pt>
                <c:pt idx="715">
                  <c:v>4.2403380093989588E-4</c:v>
                </c:pt>
                <c:pt idx="716">
                  <c:v>5.9889715909164625E-4</c:v>
                </c:pt>
                <c:pt idx="717">
                  <c:v>1.4710995734610662E-3</c:v>
                </c:pt>
                <c:pt idx="718">
                  <c:v>7.0760416263629454E-4</c:v>
                </c:pt>
                <c:pt idx="719">
                  <c:v>8.2419145044543458E-5</c:v>
                </c:pt>
                <c:pt idx="720">
                  <c:v>1.084220044546085E-4</c:v>
                </c:pt>
                <c:pt idx="721">
                  <c:v>6.152827707929312E-4</c:v>
                </c:pt>
                <c:pt idx="722">
                  <c:v>7.0455312924283791E-5</c:v>
                </c:pt>
                <c:pt idx="723">
                  <c:v>5.0867145206052794E-4</c:v>
                </c:pt>
                <c:pt idx="724">
                  <c:v>3.5968503314800756E-4</c:v>
                </c:pt>
                <c:pt idx="725">
                  <c:v>5.6082118452180189E-5</c:v>
                </c:pt>
                <c:pt idx="726">
                  <c:v>3.5968503314800756E-4</c:v>
                </c:pt>
                <c:pt idx="727">
                  <c:v>2.0788357580009409E-4</c:v>
                </c:pt>
                <c:pt idx="728">
                  <c:v>2.0788357580009409E-4</c:v>
                </c:pt>
                <c:pt idx="729">
                  <c:v>6.7008979339534293E-5</c:v>
                </c:pt>
                <c:pt idx="730">
                  <c:v>1.1803713080582848E-3</c:v>
                </c:pt>
                <c:pt idx="731">
                  <c:v>7.6443645768091168E-5</c:v>
                </c:pt>
                <c:pt idx="732">
                  <c:v>7.5396407155794011E-4</c:v>
                </c:pt>
                <c:pt idx="733">
                  <c:v>7.688549792440704E-4</c:v>
                </c:pt>
                <c:pt idx="734">
                  <c:v>2.6407743513795837E-4</c:v>
                </c:pt>
                <c:pt idx="735">
                  <c:v>5.5400750395187786E-4</c:v>
                </c:pt>
                <c:pt idx="736">
                  <c:v>4.8781714882897365E-5</c:v>
                </c:pt>
                <c:pt idx="737">
                  <c:v>5.5400750395187786E-4</c:v>
                </c:pt>
                <c:pt idx="738">
                  <c:v>1.0419214653282598E-3</c:v>
                </c:pt>
                <c:pt idx="739">
                  <c:v>6.8684381494345725E-4</c:v>
                </c:pt>
                <c:pt idx="740">
                  <c:v>2.016770792927512E-3</c:v>
                </c:pt>
                <c:pt idx="741">
                  <c:v>1.2852329739716896E-3</c:v>
                </c:pt>
                <c:pt idx="742">
                  <c:v>1.1346374974129459E-3</c:v>
                </c:pt>
                <c:pt idx="743">
                  <c:v>5.7417578548993493E-4</c:v>
                </c:pt>
                <c:pt idx="744">
                  <c:v>2.2192393374980768E-4</c:v>
                </c:pt>
                <c:pt idx="745">
                  <c:v>1.2786794889701886E-3</c:v>
                </c:pt>
                <c:pt idx="746">
                  <c:v>3.8985436645917445E-4</c:v>
                </c:pt>
                <c:pt idx="747">
                  <c:v>1.5083611550886044E-3</c:v>
                </c:pt>
                <c:pt idx="748">
                  <c:v>4.3140886674107939E-5</c:v>
                </c:pt>
                <c:pt idx="749">
                  <c:v>4.3140886674107939E-5</c:v>
                </c:pt>
                <c:pt idx="750">
                  <c:v>6.5982246833027648E-4</c:v>
                </c:pt>
                <c:pt idx="751">
                  <c:v>4.3353539114812222E-4</c:v>
                </c:pt>
                <c:pt idx="752">
                  <c:v>4.3353539114812222E-4</c:v>
                </c:pt>
                <c:pt idx="753">
                  <c:v>1.5139690151865131E-3</c:v>
                </c:pt>
                <c:pt idx="754">
                  <c:v>1.1891098454552707E-3</c:v>
                </c:pt>
                <c:pt idx="755">
                  <c:v>4.447957981298426E-4</c:v>
                </c:pt>
                <c:pt idx="756">
                  <c:v>2.4069805803676172E-4</c:v>
                </c:pt>
                <c:pt idx="757">
                  <c:v>1.0642406062250122E-3</c:v>
                </c:pt>
                <c:pt idx="758">
                  <c:v>8.7682029717731568E-4</c:v>
                </c:pt>
                <c:pt idx="759">
                  <c:v>2.4528806084109017E-4</c:v>
                </c:pt>
                <c:pt idx="760">
                  <c:v>5.7141597564043653E-4</c:v>
                </c:pt>
                <c:pt idx="761">
                  <c:v>4.6655919039789717E-4</c:v>
                </c:pt>
                <c:pt idx="762">
                  <c:v>3.3091035236019247E-5</c:v>
                </c:pt>
                <c:pt idx="763">
                  <c:v>3.2990716735525872E-4</c:v>
                </c:pt>
                <c:pt idx="764">
                  <c:v>9.4292371124203155E-4</c:v>
                </c:pt>
                <c:pt idx="765">
                  <c:v>2.3398895411872031E-5</c:v>
                </c:pt>
                <c:pt idx="766">
                  <c:v>3.2990716735525872E-4</c:v>
                </c:pt>
                <c:pt idx="767">
                  <c:v>1.7665303138356581E-4</c:v>
                </c:pt>
                <c:pt idx="768">
                  <c:v>6.3641543929864497E-4</c:v>
                </c:pt>
                <c:pt idx="769">
                  <c:v>1.7665303138356581E-4</c:v>
                </c:pt>
                <c:pt idx="770">
                  <c:v>6.3641543929864497E-4</c:v>
                </c:pt>
                <c:pt idx="771">
                  <c:v>1.910562112023983E-3</c:v>
                </c:pt>
                <c:pt idx="772">
                  <c:v>4.3528727450575181E-5</c:v>
                </c:pt>
                <c:pt idx="773">
                  <c:v>3.1688190159917962E-4</c:v>
                </c:pt>
                <c:pt idx="774">
                  <c:v>3.4464822291547202E-4</c:v>
                </c:pt>
                <c:pt idx="775">
                  <c:v>5.0634459464133719E-4</c:v>
                </c:pt>
                <c:pt idx="776">
                  <c:v>5.0634459464133719E-4</c:v>
                </c:pt>
                <c:pt idx="777">
                  <c:v>6.9824928684350963E-4</c:v>
                </c:pt>
                <c:pt idx="778">
                  <c:v>3.5881090913003968E-4</c:v>
                </c:pt>
                <c:pt idx="779">
                  <c:v>1.937253141657061E-5</c:v>
                </c:pt>
                <c:pt idx="780">
                  <c:v>1.2536566535613822E-3</c:v>
                </c:pt>
                <c:pt idx="781">
                  <c:v>9.0459319093869994E-4</c:v>
                </c:pt>
                <c:pt idx="782">
                  <c:v>7.5507510006389642E-4</c:v>
                </c:pt>
                <c:pt idx="783">
                  <c:v>1.3770683045989955E-3</c:v>
                </c:pt>
                <c:pt idx="784">
                  <c:v>1.1655187527466666E-3</c:v>
                </c:pt>
                <c:pt idx="785">
                  <c:v>2.1214920522188117E-4</c:v>
                </c:pt>
                <c:pt idx="786">
                  <c:v>6.0934008534731156E-4</c:v>
                </c:pt>
                <c:pt idx="787">
                  <c:v>8.7498286086728182E-4</c:v>
                </c:pt>
                <c:pt idx="788">
                  <c:v>1.7316348652299488E-3</c:v>
                </c:pt>
                <c:pt idx="789">
                  <c:v>1.0382948404612834E-3</c:v>
                </c:pt>
                <c:pt idx="790">
                  <c:v>6.2793385181551808E-4</c:v>
                </c:pt>
                <c:pt idx="791">
                  <c:v>1.2434753347841661E-3</c:v>
                </c:pt>
                <c:pt idx="792">
                  <c:v>1.0990779351945925E-3</c:v>
                </c:pt>
                <c:pt idx="793">
                  <c:v>8.4762979246444728E-6</c:v>
                </c:pt>
                <c:pt idx="794">
                  <c:v>2.4299527072327992E-4</c:v>
                </c:pt>
                <c:pt idx="795">
                  <c:v>1.0318996625784242E-3</c:v>
                </c:pt>
                <c:pt idx="796">
                  <c:v>4.9887820115414273E-4</c:v>
                </c:pt>
                <c:pt idx="797">
                  <c:v>1.0909315465393343E-3</c:v>
                </c:pt>
                <c:pt idx="798">
                  <c:v>9.0948544670791699E-4</c:v>
                </c:pt>
                <c:pt idx="799">
                  <c:v>8.8645676086587842E-4</c:v>
                </c:pt>
                <c:pt idx="800">
                  <c:v>-1.1917574363221658E-5</c:v>
                </c:pt>
                <c:pt idx="801">
                  <c:v>-1.1561745388403988E-5</c:v>
                </c:pt>
                <c:pt idx="802">
                  <c:v>9.5386640309603446E-4</c:v>
                </c:pt>
                <c:pt idx="803">
                  <c:v>1.754964398986889E-4</c:v>
                </c:pt>
                <c:pt idx="804">
                  <c:v>3.6141449625531506E-4</c:v>
                </c:pt>
                <c:pt idx="805">
                  <c:v>-1.0421616457937256E-5</c:v>
                </c:pt>
                <c:pt idx="806">
                  <c:v>-1.0421616457937256E-5</c:v>
                </c:pt>
                <c:pt idx="807">
                  <c:v>8.4551219744978209E-4</c:v>
                </c:pt>
                <c:pt idx="808">
                  <c:v>1.5295911496845992E-3</c:v>
                </c:pt>
                <c:pt idx="809">
                  <c:v>9.6922517128075498E-4</c:v>
                </c:pt>
                <c:pt idx="810">
                  <c:v>-9.1403622885760216E-6</c:v>
                </c:pt>
                <c:pt idx="811">
                  <c:v>1.5392055997297933E-4</c:v>
                </c:pt>
                <c:pt idx="812">
                  <c:v>9.6922517128075498E-4</c:v>
                </c:pt>
                <c:pt idx="813">
                  <c:v>4.5540821150144898E-4</c:v>
                </c:pt>
                <c:pt idx="814">
                  <c:v>4.5540821150144898E-4</c:v>
                </c:pt>
                <c:pt idx="815">
                  <c:v>6.1010138501569971E-4</c:v>
                </c:pt>
                <c:pt idx="816">
                  <c:v>4.5174316952355286E-4</c:v>
                </c:pt>
                <c:pt idx="817">
                  <c:v>4.171241322685525E-4</c:v>
                </c:pt>
                <c:pt idx="818">
                  <c:v>3.7939014374472778E-4</c:v>
                </c:pt>
                <c:pt idx="819">
                  <c:v>7.6758794827017432E-4</c:v>
                </c:pt>
                <c:pt idx="820">
                  <c:v>-3.6139388195447712E-5</c:v>
                </c:pt>
                <c:pt idx="821">
                  <c:v>-3.6139388195447712E-5</c:v>
                </c:pt>
                <c:pt idx="822">
                  <c:v>-3.6690084243388987E-5</c:v>
                </c:pt>
                <c:pt idx="823">
                  <c:v>5.0224191671822786E-4</c:v>
                </c:pt>
                <c:pt idx="824">
                  <c:v>1.3419990701987392E-4</c:v>
                </c:pt>
                <c:pt idx="825">
                  <c:v>4.7882084976797563E-4</c:v>
                </c:pt>
                <c:pt idx="826">
                  <c:v>4.0983047480699529E-4</c:v>
                </c:pt>
                <c:pt idx="827">
                  <c:v>1.2537975973394232E-4</c:v>
                </c:pt>
                <c:pt idx="828">
                  <c:v>-3.9034388405044746E-5</c:v>
                </c:pt>
                <c:pt idx="829">
                  <c:v>1.7134560276807383E-3</c:v>
                </c:pt>
                <c:pt idx="830">
                  <c:v>6.2422577931116915E-4</c:v>
                </c:pt>
                <c:pt idx="831">
                  <c:v>3.9749876773191627E-4</c:v>
                </c:pt>
                <c:pt idx="832">
                  <c:v>1.4887127407560573E-3</c:v>
                </c:pt>
                <c:pt idx="833">
                  <c:v>4.2820308547157149E-4</c:v>
                </c:pt>
                <c:pt idx="834">
                  <c:v>2.7208413828260945E-4</c:v>
                </c:pt>
                <c:pt idx="835">
                  <c:v>2.7208413828260945E-4</c:v>
                </c:pt>
                <c:pt idx="836">
                  <c:v>1.2087978214163808E-3</c:v>
                </c:pt>
                <c:pt idx="837">
                  <c:v>7.7197075628326851E-4</c:v>
                </c:pt>
                <c:pt idx="838">
                  <c:v>-5.9878684756282247E-5</c:v>
                </c:pt>
                <c:pt idx="839">
                  <c:v>9.4969538424686693E-4</c:v>
                </c:pt>
                <c:pt idx="840">
                  <c:v>2.6363413650495448E-4</c:v>
                </c:pt>
                <c:pt idx="841">
                  <c:v>6.5993234847873828E-4</c:v>
                </c:pt>
                <c:pt idx="842">
                  <c:v>4.6565876853768475E-4</c:v>
                </c:pt>
                <c:pt idx="843">
                  <c:v>1.6417807721049891E-4</c:v>
                </c:pt>
                <c:pt idx="844">
                  <c:v>7.1970974144459909E-4</c:v>
                </c:pt>
                <c:pt idx="845">
                  <c:v>2.013915662377715E-4</c:v>
                </c:pt>
                <c:pt idx="846">
                  <c:v>9.7653788479085926E-4</c:v>
                </c:pt>
                <c:pt idx="847">
                  <c:v>4.2126634642141022E-4</c:v>
                </c:pt>
                <c:pt idx="848">
                  <c:v>1.4304052523362231E-4</c:v>
                </c:pt>
                <c:pt idx="849">
                  <c:v>8.084010228139463E-4</c:v>
                </c:pt>
                <c:pt idx="850">
                  <c:v>6.6005667114606387E-4</c:v>
                </c:pt>
                <c:pt idx="851">
                  <c:v>2.9788029024026079E-4</c:v>
                </c:pt>
                <c:pt idx="852">
                  <c:v>4.0946960601482684E-4</c:v>
                </c:pt>
                <c:pt idx="853">
                  <c:v>7.8256329693453469E-4</c:v>
                </c:pt>
                <c:pt idx="854">
                  <c:v>-8.0274000779287195E-5</c:v>
                </c:pt>
                <c:pt idx="855">
                  <c:v>1.0737746717030664E-4</c:v>
                </c:pt>
                <c:pt idx="856">
                  <c:v>6.2815229044966485E-4</c:v>
                </c:pt>
                <c:pt idx="857">
                  <c:v>-6.6214140589479714E-5</c:v>
                </c:pt>
                <c:pt idx="858">
                  <c:v>-6.6214140589479714E-5</c:v>
                </c:pt>
                <c:pt idx="859">
                  <c:v>4.5456068268987892E-4</c:v>
                </c:pt>
                <c:pt idx="860">
                  <c:v>2.2679034989110409E-4</c:v>
                </c:pt>
                <c:pt idx="861">
                  <c:v>-1.0822089220352766E-4</c:v>
                </c:pt>
                <c:pt idx="862">
                  <c:v>9.3121851261270981E-4</c:v>
                </c:pt>
                <c:pt idx="863">
                  <c:v>1.1918166840798683E-4</c:v>
                </c:pt>
                <c:pt idx="864">
                  <c:v>2.6306775148450773E-4</c:v>
                </c:pt>
                <c:pt idx="865">
                  <c:v>2.6306775148450773E-4</c:v>
                </c:pt>
                <c:pt idx="866">
                  <c:v>-6.8444901955740751E-5</c:v>
                </c:pt>
                <c:pt idx="867">
                  <c:v>2.6306775148450773E-4</c:v>
                </c:pt>
                <c:pt idx="868">
                  <c:v>1.7053380151937532E-3</c:v>
                </c:pt>
                <c:pt idx="869">
                  <c:v>1.4716280460533738E-4</c:v>
                </c:pt>
                <c:pt idx="870">
                  <c:v>-1.3940515319393713E-4</c:v>
                </c:pt>
                <c:pt idx="871">
                  <c:v>5.0738033370952267E-4</c:v>
                </c:pt>
                <c:pt idx="872">
                  <c:v>3.0679181185240762E-4</c:v>
                </c:pt>
                <c:pt idx="873">
                  <c:v>1.2663588356805647E-3</c:v>
                </c:pt>
                <c:pt idx="874">
                  <c:v>9.6831179256729946E-4</c:v>
                </c:pt>
                <c:pt idx="875">
                  <c:v>1.0134069002053466E-3</c:v>
                </c:pt>
                <c:pt idx="876">
                  <c:v>4.0152325695999884E-4</c:v>
                </c:pt>
                <c:pt idx="877">
                  <c:v>2.4399143982177865E-4</c:v>
                </c:pt>
                <c:pt idx="878">
                  <c:v>2.4399143982177865E-4</c:v>
                </c:pt>
                <c:pt idx="879">
                  <c:v>8.851467240316227E-4</c:v>
                </c:pt>
                <c:pt idx="880">
                  <c:v>1.2379684344133654E-3</c:v>
                </c:pt>
                <c:pt idx="881">
                  <c:v>1.8441291513617781E-3</c:v>
                </c:pt>
                <c:pt idx="882">
                  <c:v>4.9383929798550372E-4</c:v>
                </c:pt>
                <c:pt idx="883">
                  <c:v>1.0894595909760559E-3</c:v>
                </c:pt>
                <c:pt idx="884">
                  <c:v>1.1239540754854112E-3</c:v>
                </c:pt>
                <c:pt idx="885">
                  <c:v>1.9747652704289829E-4</c:v>
                </c:pt>
                <c:pt idx="886">
                  <c:v>3.5337296580187881E-4</c:v>
                </c:pt>
                <c:pt idx="887">
                  <c:v>9.4759862551370942E-4</c:v>
                </c:pt>
                <c:pt idx="888">
                  <c:v>7.3708788006830077E-4</c:v>
                </c:pt>
                <c:pt idx="889">
                  <c:v>2.7372152231011962E-4</c:v>
                </c:pt>
                <c:pt idx="890">
                  <c:v>2.2349268709254523E-4</c:v>
                </c:pt>
                <c:pt idx="891">
                  <c:v>6.7005341394379546E-4</c:v>
                </c:pt>
                <c:pt idx="892">
                  <c:v>2.2349268709254523E-4</c:v>
                </c:pt>
                <c:pt idx="893">
                  <c:v>6.2723481431049919E-4</c:v>
                </c:pt>
                <c:pt idx="894">
                  <c:v>6.2723481431049919E-4</c:v>
                </c:pt>
                <c:pt idx="895">
                  <c:v>1.2200902524151869E-4</c:v>
                </c:pt>
                <c:pt idx="896">
                  <c:v>9.6575074239419953E-5</c:v>
                </c:pt>
                <c:pt idx="897">
                  <c:v>7.0886829451866215E-4</c:v>
                </c:pt>
                <c:pt idx="898">
                  <c:v>7.9104973685751537E-4</c:v>
                </c:pt>
                <c:pt idx="899">
                  <c:v>6.090722196086043E-4</c:v>
                </c:pt>
                <c:pt idx="900">
                  <c:v>7.8040581302108651E-4</c:v>
                </c:pt>
                <c:pt idx="901">
                  <c:v>4.306790967175862E-4</c:v>
                </c:pt>
                <c:pt idx="902">
                  <c:v>8.7700988484900547E-4</c:v>
                </c:pt>
                <c:pt idx="903">
                  <c:v>-1.2477653255404605E-4</c:v>
                </c:pt>
                <c:pt idx="904">
                  <c:v>2.3678621522629285E-4</c:v>
                </c:pt>
                <c:pt idx="905">
                  <c:v>4.5831883901854527E-4</c:v>
                </c:pt>
                <c:pt idx="906">
                  <c:v>7.7067663873629354E-5</c:v>
                </c:pt>
                <c:pt idx="907">
                  <c:v>-1.135579236988286E-4</c:v>
                </c:pt>
                <c:pt idx="908">
                  <c:v>7.7067663873629354E-5</c:v>
                </c:pt>
                <c:pt idx="909">
                  <c:v>2.6769325144608731E-4</c:v>
                </c:pt>
                <c:pt idx="910">
                  <c:v>1.2006778162757985E-3</c:v>
                </c:pt>
                <c:pt idx="911">
                  <c:v>3.0605742118073719E-4</c:v>
                </c:pt>
                <c:pt idx="912">
                  <c:v>9.8034933178495773E-4</c:v>
                </c:pt>
                <c:pt idx="913">
                  <c:v>4.3341385114681916E-4</c:v>
                </c:pt>
                <c:pt idx="914">
                  <c:v>8.0045187751719908E-4</c:v>
                </c:pt>
                <c:pt idx="915">
                  <c:v>6.9321166043684432E-4</c:v>
                </c:pt>
                <c:pt idx="916">
                  <c:v>2.164152779493664E-4</c:v>
                </c:pt>
                <c:pt idx="917">
                  <c:v>5.7483150453540351E-5</c:v>
                </c:pt>
                <c:pt idx="918">
                  <c:v>2.164152779493664E-4</c:v>
                </c:pt>
                <c:pt idx="919">
                  <c:v>3.7534740544519223E-4</c:v>
                </c:pt>
                <c:pt idx="920">
                  <c:v>1.6029768560703482E-3</c:v>
                </c:pt>
                <c:pt idx="921">
                  <c:v>1.0331863572143624E-4</c:v>
                </c:pt>
                <c:pt idx="922">
                  <c:v>-1.6844934555866088E-4</c:v>
                </c:pt>
                <c:pt idx="923">
                  <c:v>5.9463395898709959E-4</c:v>
                </c:pt>
                <c:pt idx="924">
                  <c:v>3.7141289882720906E-4</c:v>
                </c:pt>
                <c:pt idx="925">
                  <c:v>2.626285793808727E-4</c:v>
                </c:pt>
                <c:pt idx="926">
                  <c:v>1.0570103396317343E-3</c:v>
                </c:pt>
                <c:pt idx="927">
                  <c:v>1.0739756354416516E-3</c:v>
                </c:pt>
                <c:pt idx="928">
                  <c:v>2.3103767703973278E-4</c:v>
                </c:pt>
                <c:pt idx="929">
                  <c:v>6.2332147482506255E-5</c:v>
                </c:pt>
                <c:pt idx="930">
                  <c:v>9.4608393739335241E-4</c:v>
                </c:pt>
                <c:pt idx="931">
                  <c:v>4.4075484170799997E-5</c:v>
                </c:pt>
                <c:pt idx="932">
                  <c:v>3.447449685783175E-4</c:v>
                </c:pt>
                <c:pt idx="933">
                  <c:v>2.4500483351062169E-4</c:v>
                </c:pt>
                <c:pt idx="934">
                  <c:v>1.2039269155488955E-3</c:v>
                </c:pt>
                <c:pt idx="935">
                  <c:v>8.2035808273358581E-4</c:v>
                </c:pt>
                <c:pt idx="936">
                  <c:v>5.3220417102966839E-5</c:v>
                </c:pt>
                <c:pt idx="937">
                  <c:v>1.2658630748972799E-3</c:v>
                </c:pt>
                <c:pt idx="938">
                  <c:v>5.9979233851560404E-4</c:v>
                </c:pt>
                <c:pt idx="939">
                  <c:v>5.4775057892193562E-4</c:v>
                </c:pt>
                <c:pt idx="940">
                  <c:v>8.8456777163458929E-4</c:v>
                </c:pt>
                <c:pt idx="941">
                  <c:v>5.4775057892193562E-4</c:v>
                </c:pt>
                <c:pt idx="942">
                  <c:v>4.252478985295534E-5</c:v>
                </c:pt>
                <c:pt idx="943">
                  <c:v>-1.2588380650337149E-4</c:v>
                </c:pt>
                <c:pt idx="944">
                  <c:v>1.0593125068936375E-3</c:v>
                </c:pt>
                <c:pt idx="945">
                  <c:v>5.5937718601040956E-4</c:v>
                </c:pt>
                <c:pt idx="946">
                  <c:v>1.3699920228704347E-3</c:v>
                </c:pt>
                <c:pt idx="947">
                  <c:v>5.1313999348848779E-5</c:v>
                </c:pt>
                <c:pt idx="948">
                  <c:v>2.7109366993577919E-4</c:v>
                </c:pt>
                <c:pt idx="949">
                  <c:v>2.2639037313611156E-4</c:v>
                </c:pt>
                <c:pt idx="950">
                  <c:v>8.7467516514511449E-4</c:v>
                </c:pt>
                <c:pt idx="951">
                  <c:v>-1.9410431822903694E-4</c:v>
                </c:pt>
                <c:pt idx="952">
                  <c:v>1.2734439821249599E-3</c:v>
                </c:pt>
                <c:pt idx="953">
                  <c:v>1.0288525987326271E-3</c:v>
                </c:pt>
                <c:pt idx="954">
                  <c:v>2.4093054435112915E-4</c:v>
                </c:pt>
                <c:pt idx="955">
                  <c:v>6.4034660087957393E-4</c:v>
                </c:pt>
                <c:pt idx="956">
                  <c:v>3.1734861397129466E-4</c:v>
                </c:pt>
                <c:pt idx="957">
                  <c:v>-2.5351868066957311E-4</c:v>
                </c:pt>
                <c:pt idx="958">
                  <c:v>-1.856935476733752E-4</c:v>
                </c:pt>
                <c:pt idx="959">
                  <c:v>6.7029587004682192E-4</c:v>
                </c:pt>
                <c:pt idx="960">
                  <c:v>3.4965545531512039E-4</c:v>
                </c:pt>
                <c:pt idx="961">
                  <c:v>-2.5657944862881709E-4</c:v>
                </c:pt>
                <c:pt idx="962">
                  <c:v>5.430612709116764E-4</c:v>
                </c:pt>
                <c:pt idx="963">
                  <c:v>7.3876132125863395E-4</c:v>
                </c:pt>
                <c:pt idx="964">
                  <c:v>-1.481362137343734E-4</c:v>
                </c:pt>
                <c:pt idx="965">
                  <c:v>2.9243293264227983E-5</c:v>
                </c:pt>
                <c:pt idx="966">
                  <c:v>2.96606963163771E-5</c:v>
                </c:pt>
                <c:pt idx="967">
                  <c:v>4.1553326655844312E-4</c:v>
                </c:pt>
                <c:pt idx="968">
                  <c:v>4.9832740880716197E-4</c:v>
                </c:pt>
                <c:pt idx="969">
                  <c:v>2.0775569091963544E-3</c:v>
                </c:pt>
                <c:pt idx="970">
                  <c:v>-2.2427156402054062E-4</c:v>
                </c:pt>
                <c:pt idx="971">
                  <c:v>8.132220160377865E-4</c:v>
                </c:pt>
                <c:pt idx="972">
                  <c:v>1.282069279431004E-3</c:v>
                </c:pt>
                <c:pt idx="973">
                  <c:v>7.0427092480551939E-4</c:v>
                </c:pt>
                <c:pt idx="974">
                  <c:v>1.8665217016654388E-5</c:v>
                </c:pt>
                <c:pt idx="975">
                  <c:v>4.202941218164123E-4</c:v>
                </c:pt>
                <c:pt idx="976">
                  <c:v>1.1327889712203925E-3</c:v>
                </c:pt>
                <c:pt idx="977">
                  <c:v>5.7503480215051451E-4</c:v>
                </c:pt>
                <c:pt idx="978">
                  <c:v>-1.6863742327599056E-4</c:v>
                </c:pt>
                <c:pt idx="979">
                  <c:v>3.5521336529052662E-4</c:v>
                </c:pt>
                <c:pt idx="980">
                  <c:v>1.0340901207174661E-3</c:v>
                </c:pt>
                <c:pt idx="981">
                  <c:v>5.2493255414726159E-4</c:v>
                </c:pt>
                <c:pt idx="982">
                  <c:v>-1.5394420127967743E-4</c:v>
                </c:pt>
                <c:pt idx="983">
                  <c:v>1.3735284984309356E-3</c:v>
                </c:pt>
                <c:pt idx="984">
                  <c:v>7.7311686456617323E-4</c:v>
                </c:pt>
                <c:pt idx="985">
                  <c:v>9.2491832191408669E-4</c:v>
                </c:pt>
                <c:pt idx="986">
                  <c:v>-1.3769187952130811E-4</c:v>
                </c:pt>
                <c:pt idx="987">
                  <c:v>1.4661030884997115E-3</c:v>
                </c:pt>
                <c:pt idx="988">
                  <c:v>-2.1137444825799698E-4</c:v>
                </c:pt>
                <c:pt idx="989">
                  <c:v>2.0750431442554378E-3</c:v>
                </c:pt>
                <c:pt idx="990">
                  <c:v>2.1690704337417482E-4</c:v>
                </c:pt>
                <c:pt idx="991">
                  <c:v>8.512037510257503E-6</c:v>
                </c:pt>
                <c:pt idx="992">
                  <c:v>4.2530204923809148E-4</c:v>
                </c:pt>
                <c:pt idx="993">
                  <c:v>2.1690704337417482E-4</c:v>
                </c:pt>
                <c:pt idx="994">
                  <c:v>9.7678743154980697E-4</c:v>
                </c:pt>
                <c:pt idx="995">
                  <c:v>1.8537444560685456E-3</c:v>
                </c:pt>
                <c:pt idx="996">
                  <c:v>7.6340402792081851E-4</c:v>
                </c:pt>
                <c:pt idx="997">
                  <c:v>7.2643425043189156E-4</c:v>
                </c:pt>
                <c:pt idx="998">
                  <c:v>1.0357390681967581E-6</c:v>
                </c:pt>
                <c:pt idx="999">
                  <c:v>1.6273211079406149E-4</c:v>
                </c:pt>
                <c:pt idx="1000">
                  <c:v>-1.3145856121491405E-6</c:v>
                </c:pt>
                <c:pt idx="1001">
                  <c:v>1.0059290826561619E-3</c:v>
                </c:pt>
                <c:pt idx="1002">
                  <c:v>4.0018464125427238E-4</c:v>
                </c:pt>
                <c:pt idx="1003">
                  <c:v>8.1854324644277821E-4</c:v>
                </c:pt>
                <c:pt idx="1004">
                  <c:v>4.6375066088047727E-4</c:v>
                </c:pt>
                <c:pt idx="1005">
                  <c:v>1.4047255832056516E-3</c:v>
                </c:pt>
                <c:pt idx="1006">
                  <c:v>5.5452283688124139E-4</c:v>
                </c:pt>
                <c:pt idx="1007">
                  <c:v>-6.7952928546051276E-6</c:v>
                </c:pt>
                <c:pt idx="1008">
                  <c:v>4.3580491211375272E-4</c:v>
                </c:pt>
                <c:pt idx="1009">
                  <c:v>4.0597108851919304E-4</c:v>
                </c:pt>
                <c:pt idx="1010">
                  <c:v>-2.2239555276320003E-4</c:v>
                </c:pt>
                <c:pt idx="1011">
                  <c:v>1.0155529579662457E-3</c:v>
                </c:pt>
                <c:pt idx="1012">
                  <c:v>-1.0565470385979873E-5</c:v>
                </c:pt>
                <c:pt idx="1013">
                  <c:v>-1.8158520844468442E-4</c:v>
                </c:pt>
                <c:pt idx="1014">
                  <c:v>-1.0565470385979873E-5</c:v>
                </c:pt>
                <c:pt idx="1015">
                  <c:v>-2.7900344219458726E-4</c:v>
                </c:pt>
                <c:pt idx="1016">
                  <c:v>1.1546913037506802E-3</c:v>
                </c:pt>
                <c:pt idx="1017">
                  <c:v>2.2567261041499687E-4</c:v>
                </c:pt>
                <c:pt idx="1018">
                  <c:v>1.3796993119518015E-4</c:v>
                </c:pt>
                <c:pt idx="1019">
                  <c:v>5.9773233911025964E-4</c:v>
                </c:pt>
                <c:pt idx="1020">
                  <c:v>7.5098647508195298E-4</c:v>
                </c:pt>
                <c:pt idx="1021">
                  <c:v>1.0574947470253396E-3</c:v>
                </c:pt>
                <c:pt idx="1022">
                  <c:v>5.9773233911025964E-4</c:v>
                </c:pt>
                <c:pt idx="1023">
                  <c:v>1.0581393317350084E-3</c:v>
                </c:pt>
                <c:pt idx="1024">
                  <c:v>6.9841841223197742E-4</c:v>
                </c:pt>
                <c:pt idx="1025">
                  <c:v>-2.008838865255999E-4</c:v>
                </c:pt>
                <c:pt idx="1026">
                  <c:v>9.3704694300047672E-4</c:v>
                </c:pt>
                <c:pt idx="1027">
                  <c:v>5.8331353483155688E-4</c:v>
                </c:pt>
                <c:pt idx="1028">
                  <c:v>3.8030432378037635E-4</c:v>
                </c:pt>
                <c:pt idx="1029">
                  <c:v>-2.97579484023619E-5</c:v>
                </c:pt>
                <c:pt idx="1030">
                  <c:v>6.4157002736728568E-4</c:v>
                </c:pt>
                <c:pt idx="1031">
                  <c:v>2.0864116944558373E-4</c:v>
                </c:pt>
                <c:pt idx="1032">
                  <c:v>7.0680051554750751E-4</c:v>
                </c:pt>
                <c:pt idx="1033">
                  <c:v>-4.0438503605378599E-5</c:v>
                </c:pt>
                <c:pt idx="1034">
                  <c:v>1.0183769538501023E-3</c:v>
                </c:pt>
                <c:pt idx="1035">
                  <c:v>5.3429096876312808E-4</c:v>
                </c:pt>
                <c:pt idx="1036">
                  <c:v>1.3658770743835624E-4</c:v>
                </c:pt>
                <c:pt idx="1037">
                  <c:v>6.0352871610259767E-4</c:v>
                </c:pt>
                <c:pt idx="1038">
                  <c:v>8.5458881078524611E-4</c:v>
                </c:pt>
                <c:pt idx="1039">
                  <c:v>1.3106266468972856E-3</c:v>
                </c:pt>
                <c:pt idx="1040">
                  <c:v>1.7564705769484426E-4</c:v>
                </c:pt>
                <c:pt idx="1041">
                  <c:v>3.5333428769841334E-4</c:v>
                </c:pt>
                <c:pt idx="1042">
                  <c:v>-2.3571976755687126E-4</c:v>
                </c:pt>
                <c:pt idx="1043">
                  <c:v>-2.3571976755687126E-4</c:v>
                </c:pt>
                <c:pt idx="1044">
                  <c:v>3.5333428769841334E-4</c:v>
                </c:pt>
                <c:pt idx="1045">
                  <c:v>4.3573409334760191E-4</c:v>
                </c:pt>
                <c:pt idx="1046">
                  <c:v>3.081105322002614E-4</c:v>
                </c:pt>
                <c:pt idx="1047">
                  <c:v>1.3580006082621076E-4</c:v>
                </c:pt>
                <c:pt idx="1048">
                  <c:v>1.3580006082621076E-4</c:v>
                </c:pt>
                <c:pt idx="1049">
                  <c:v>2.2165375354192118E-4</c:v>
                </c:pt>
                <c:pt idx="1050">
                  <c:v>-4.9577948302982882E-5</c:v>
                </c:pt>
                <c:pt idx="1051">
                  <c:v>1.751860218984244E-4</c:v>
                </c:pt>
                <c:pt idx="1052">
                  <c:v>-2.5164564965098881E-4</c:v>
                </c:pt>
                <c:pt idx="1053">
                  <c:v>2.3954175865696743E-3</c:v>
                </c:pt>
                <c:pt idx="1054">
                  <c:v>1.5712593252612253E-3</c:v>
                </c:pt>
                <c:pt idx="1055">
                  <c:v>-5.6648871229505928E-5</c:v>
                </c:pt>
                <c:pt idx="1056">
                  <c:v>2.2122087581422697E-4</c:v>
                </c:pt>
                <c:pt idx="1057">
                  <c:v>3.1653284524427389E-4</c:v>
                </c:pt>
                <c:pt idx="1058">
                  <c:v>1.3544465479137235E-4</c:v>
                </c:pt>
                <c:pt idx="1059">
                  <c:v>-8.8886577924305894E-5</c:v>
                </c:pt>
                <c:pt idx="1060">
                  <c:v>1.4689752269653323E-3</c:v>
                </c:pt>
                <c:pt idx="1061">
                  <c:v>1.354118386767834E-4</c:v>
                </c:pt>
                <c:pt idx="1062">
                  <c:v>7.2933599735373325E-4</c:v>
                </c:pt>
                <c:pt idx="1063">
                  <c:v>7.2933599735373325E-4</c:v>
                </c:pt>
                <c:pt idx="1064">
                  <c:v>8.8402917086798376E-4</c:v>
                </c:pt>
                <c:pt idx="1065">
                  <c:v>-1.9882304373177069E-4</c:v>
                </c:pt>
                <c:pt idx="1066">
                  <c:v>1.1056330329673077E-4</c:v>
                </c:pt>
                <c:pt idx="1067">
                  <c:v>7.2933599735373325E-4</c:v>
                </c:pt>
                <c:pt idx="1068">
                  <c:v>5.3057804411043089E-4</c:v>
                </c:pt>
                <c:pt idx="1069">
                  <c:v>7.2805462772029556E-4</c:v>
                </c:pt>
                <c:pt idx="1070">
                  <c:v>5.3057804411043089E-4</c:v>
                </c:pt>
                <c:pt idx="1071">
                  <c:v>6.8909962834803472E-4</c:v>
                </c:pt>
                <c:pt idx="1072">
                  <c:v>7.6854147330767211E-4</c:v>
                </c:pt>
                <c:pt idx="1073">
                  <c:v>1.1088488075172427E-4</c:v>
                </c:pt>
                <c:pt idx="1074">
                  <c:v>7.6854147330767211E-4</c:v>
                </c:pt>
                <c:pt idx="1075">
                  <c:v>7.6854147330767211E-4</c:v>
                </c:pt>
                <c:pt idx="1076">
                  <c:v>3.4120898173875796E-4</c:v>
                </c:pt>
                <c:pt idx="1077">
                  <c:v>1.7587705072991512E-4</c:v>
                </c:pt>
                <c:pt idx="1078">
                  <c:v>-9.8145996505014793E-5</c:v>
                </c:pt>
                <c:pt idx="1079">
                  <c:v>1.115186293232321E-4</c:v>
                </c:pt>
                <c:pt idx="1080">
                  <c:v>8.0588506036237656E-4</c:v>
                </c:pt>
                <c:pt idx="1081">
                  <c:v>6.3229345260259031E-4</c:v>
                </c:pt>
                <c:pt idx="1082">
                  <c:v>8.0588506036237656E-4</c:v>
                </c:pt>
                <c:pt idx="1083">
                  <c:v>1.4373684389979823E-3</c:v>
                </c:pt>
                <c:pt idx="1084">
                  <c:v>3.5703395851820283E-4</c:v>
                </c:pt>
                <c:pt idx="1085">
                  <c:v>5.7681362910513368E-4</c:v>
                </c:pt>
                <c:pt idx="1086">
                  <c:v>6.7456251925000006E-4</c:v>
                </c:pt>
                <c:pt idx="1087">
                  <c:v>1.1237242504530984E-4</c:v>
                </c:pt>
                <c:pt idx="1088">
                  <c:v>-2.52242881605336E-4</c:v>
                </c:pt>
                <c:pt idx="1089">
                  <c:v>4.7698773169595611E-4</c:v>
                </c:pt>
                <c:pt idx="1090">
                  <c:v>2.9468007837063297E-4</c:v>
                </c:pt>
                <c:pt idx="1091">
                  <c:v>1.1338461081132601E-4</c:v>
                </c:pt>
                <c:pt idx="1092">
                  <c:v>6.8526137352870032E-4</c:v>
                </c:pt>
                <c:pt idx="1093">
                  <c:v>1.4060043320838769E-3</c:v>
                </c:pt>
                <c:pt idx="1094">
                  <c:v>-1.0024423560488086E-4</c:v>
                </c:pt>
                <c:pt idx="1095">
                  <c:v>-3.4026341428103563E-4</c:v>
                </c:pt>
                <c:pt idx="1096">
                  <c:v>1.0217668536827433E-3</c:v>
                </c:pt>
                <c:pt idx="1097">
                  <c:v>9.4075604068989812E-4</c:v>
                </c:pt>
                <c:pt idx="1098">
                  <c:v>-9.6642735463510054E-5</c:v>
                </c:pt>
                <c:pt idx="1099">
                  <c:v>8.655912608875071E-4</c:v>
                </c:pt>
                <c:pt idx="1100">
                  <c:v>-3.2324525088683973E-4</c:v>
                </c:pt>
                <c:pt idx="1101">
                  <c:v>3.9590687986741646E-4</c:v>
                </c:pt>
                <c:pt idx="1102">
                  <c:v>8.3668985489492378E-5</c:v>
                </c:pt>
                <c:pt idx="1103">
                  <c:v>3.9590687986741646E-4</c:v>
                </c:pt>
                <c:pt idx="1104">
                  <c:v>4.2210611535666194E-4</c:v>
                </c:pt>
                <c:pt idx="1105">
                  <c:v>-1.3450018172530328E-4</c:v>
                </c:pt>
                <c:pt idx="1106">
                  <c:v>1.0801453646163734E-3</c:v>
                </c:pt>
                <c:pt idx="1107">
                  <c:v>-2.6212904011171326E-4</c:v>
                </c:pt>
                <c:pt idx="1108">
                  <c:v>-2.6212904011171326E-4</c:v>
                </c:pt>
                <c:pt idx="1109">
                  <c:v>4.5664878924914958E-4</c:v>
                </c:pt>
                <c:pt idx="1110">
                  <c:v>-9.3908250306420742E-5</c:v>
                </c:pt>
                <c:pt idx="1111">
                  <c:v>-2.7742726349161114E-4</c:v>
                </c:pt>
                <c:pt idx="1112">
                  <c:v>2.7312977606395962E-4</c:v>
                </c:pt>
                <c:pt idx="1113">
                  <c:v>1.455375665647502E-3</c:v>
                </c:pt>
                <c:pt idx="1114">
                  <c:v>6.6698182912817202E-4</c:v>
                </c:pt>
                <c:pt idx="1115">
                  <c:v>9.1628579905207903E-5</c:v>
                </c:pt>
                <c:pt idx="1116">
                  <c:v>1.2423350783511361E-3</c:v>
                </c:pt>
                <c:pt idx="1117">
                  <c:v>-2.9194025291010136E-4</c:v>
                </c:pt>
                <c:pt idx="1118">
                  <c:v>9.6165733681962827E-4</c:v>
                </c:pt>
                <c:pt idx="1119">
                  <c:v>1.6102973274802028E-4</c:v>
                </c:pt>
                <c:pt idx="1120">
                  <c:v>1.0921797853305059E-3</c:v>
                </c:pt>
                <c:pt idx="1121">
                  <c:v>-1.06068384254828E-4</c:v>
                </c:pt>
                <c:pt idx="1122">
                  <c:v>-3.0577641251905039E-4</c:v>
                </c:pt>
                <c:pt idx="1123">
                  <c:v>9.2495275508851704E-4</c:v>
                </c:pt>
                <c:pt idx="1124">
                  <c:v>-1.1706495166294425E-4</c:v>
                </c:pt>
                <c:pt idx="1125">
                  <c:v>-1.2221575669606752E-4</c:v>
                </c:pt>
                <c:pt idx="1126">
                  <c:v>3.2135790835748209E-4</c:v>
                </c:pt>
                <c:pt idx="1127">
                  <c:v>7.8752344727414832E-4</c:v>
                </c:pt>
                <c:pt idx="1128">
                  <c:v>1.3145873083071661E-3</c:v>
                </c:pt>
                <c:pt idx="1129">
                  <c:v>6.0353013825173267E-4</c:v>
                </c:pt>
                <c:pt idx="1130">
                  <c:v>6.3156928539525518E-4</c:v>
                </c:pt>
                <c:pt idx="1131">
                  <c:v>1.1607652504199957E-4</c:v>
                </c:pt>
                <c:pt idx="1132">
                  <c:v>4.8549525136258815E-4</c:v>
                </c:pt>
                <c:pt idx="1133">
                  <c:v>1.2151513569161521E-3</c:v>
                </c:pt>
                <c:pt idx="1134">
                  <c:v>-4.2750877496099604E-4</c:v>
                </c:pt>
                <c:pt idx="1135">
                  <c:v>1.6623869450004246E-3</c:v>
                </c:pt>
                <c:pt idx="1136">
                  <c:v>1.3689353294347663E-3</c:v>
                </c:pt>
                <c:pt idx="1137">
                  <c:v>8.1657155831076815E-4</c:v>
                </c:pt>
                <c:pt idx="1138">
                  <c:v>3.2219694045014426E-4</c:v>
                </c:pt>
                <c:pt idx="1139">
                  <c:v>8.5899214742813767E-5</c:v>
                </c:pt>
                <c:pt idx="1140">
                  <c:v>3.0377018862647303E-4</c:v>
                </c:pt>
                <c:pt idx="1141">
                  <c:v>4.9254599840290619E-4</c:v>
                </c:pt>
                <c:pt idx="1142">
                  <c:v>2.8415099253898952E-4</c:v>
                </c:pt>
                <c:pt idx="1143">
                  <c:v>8.7625810496216611E-4</c:v>
                </c:pt>
                <c:pt idx="1144">
                  <c:v>7.3000295362650501E-5</c:v>
                </c:pt>
                <c:pt idx="1145">
                  <c:v>7.0136415141883917E-5</c:v>
                </c:pt>
                <c:pt idx="1146">
                  <c:v>2.6307270026291693E-4</c:v>
                </c:pt>
                <c:pt idx="1147">
                  <c:v>-3.1573615510018188E-4</c:v>
                </c:pt>
                <c:pt idx="1148">
                  <c:v>1.1754850817657881E-3</c:v>
                </c:pt>
                <c:pt idx="1149">
                  <c:v>-3.0229435379167352E-4</c:v>
                </c:pt>
                <c:pt idx="1150">
                  <c:v>6.7150505097691949E-5</c:v>
                </c:pt>
                <c:pt idx="1151">
                  <c:v>6.7150505097691949E-5</c:v>
                </c:pt>
                <c:pt idx="1152">
                  <c:v>2.4015142032965831E-4</c:v>
                </c:pt>
                <c:pt idx="1153">
                  <c:v>-2.7343553120998121E-4</c:v>
                </c:pt>
                <c:pt idx="1154">
                  <c:v>2.2782764146985542E-4</c:v>
                </c:pt>
                <c:pt idx="1155">
                  <c:v>5.6200308992307912E-4</c:v>
                </c:pt>
                <c:pt idx="1156">
                  <c:v>-2.7343553120998121E-4</c:v>
                </c:pt>
                <c:pt idx="1157">
                  <c:v>6.8739341171475692E-4</c:v>
                </c:pt>
                <c:pt idx="1158">
                  <c:v>6.8739341171475692E-4</c:v>
                </c:pt>
                <c:pt idx="1159">
                  <c:v>-2.5779749111456518E-4</c:v>
                </c:pt>
                <c:pt idx="1160">
                  <c:v>5.4299332489205409E-4</c:v>
                </c:pt>
                <c:pt idx="1161">
                  <c:v>2.9620949462591962E-4</c:v>
                </c:pt>
                <c:pt idx="1162">
                  <c:v>-1.573352509360278E-4</c:v>
                </c:pt>
                <c:pt idx="1163">
                  <c:v>4.7223538136001919E-4</c:v>
                </c:pt>
                <c:pt idx="1164">
                  <c:v>4.7499027240117779E-4</c:v>
                </c:pt>
                <c:pt idx="1165">
                  <c:v>4.7499027240117779E-4</c:v>
                </c:pt>
                <c:pt idx="1166">
                  <c:v>-1.4932610173830851E-4</c:v>
                </c:pt>
                <c:pt idx="1167">
                  <c:v>1.4415187213997953E-3</c:v>
                </c:pt>
                <c:pt idx="1168">
                  <c:v>1.4415187213997953E-3</c:v>
                </c:pt>
                <c:pt idx="1169">
                  <c:v>-3.3926156035111012E-4</c:v>
                </c:pt>
                <c:pt idx="1170">
                  <c:v>4.498288261920824E-5</c:v>
                </c:pt>
                <c:pt idx="1171">
                  <c:v>-2.7971617923621978E-4</c:v>
                </c:pt>
                <c:pt idx="1172">
                  <c:v>1.1760422983421483E-3</c:v>
                </c:pt>
                <c:pt idx="1173">
                  <c:v>5.7292945157855625E-4</c:v>
                </c:pt>
                <c:pt idx="1174">
                  <c:v>3.9554994457995465E-4</c:v>
                </c:pt>
                <c:pt idx="1175">
                  <c:v>3.9554994457995465E-4</c:v>
                </c:pt>
                <c:pt idx="1176">
                  <c:v>5.4553415494060318E-5</c:v>
                </c:pt>
                <c:pt idx="1177">
                  <c:v>3.7308505753566677E-4</c:v>
                </c:pt>
                <c:pt idx="1178">
                  <c:v>3.7308505753566677E-4</c:v>
                </c:pt>
                <c:pt idx="1179">
                  <c:v>7.0990225024832043E-4</c:v>
                </c:pt>
                <c:pt idx="1180">
                  <c:v>-1.3214073153331352E-4</c:v>
                </c:pt>
                <c:pt idx="1181">
                  <c:v>7.2267319765164251E-4</c:v>
                </c:pt>
                <c:pt idx="1182">
                  <c:v>7.1063798309782197E-4</c:v>
                </c:pt>
                <c:pt idx="1183">
                  <c:v>7.2357429970968876E-5</c:v>
                </c:pt>
                <c:pt idx="1184">
                  <c:v>-2.8652908483408723E-4</c:v>
                </c:pt>
                <c:pt idx="1185">
                  <c:v>6.6706368014086861E-4</c:v>
                </c:pt>
                <c:pt idx="1186">
                  <c:v>5.0813155264504278E-4</c:v>
                </c:pt>
                <c:pt idx="1187">
                  <c:v>3.1335170157564861E-5</c:v>
                </c:pt>
                <c:pt idx="1188">
                  <c:v>-1.2759695733826119E-4</c:v>
                </c:pt>
                <c:pt idx="1189">
                  <c:v>8.5999324202618564E-4</c:v>
                </c:pt>
                <c:pt idx="1190">
                  <c:v>-3.9494538519771688E-4</c:v>
                </c:pt>
                <c:pt idx="1191">
                  <c:v>-3.9494538519771688E-4</c:v>
                </c:pt>
                <c:pt idx="1192">
                  <c:v>4.0494993806142188E-4</c:v>
                </c:pt>
                <c:pt idx="1193">
                  <c:v>8.7864453674108738E-4</c:v>
                </c:pt>
                <c:pt idx="1194">
                  <c:v>-3.8441993593136365E-4</c:v>
                </c:pt>
                <c:pt idx="1195">
                  <c:v>3.2358835894796844E-4</c:v>
                </c:pt>
                <c:pt idx="1196">
                  <c:v>2.5881207713801839E-5</c:v>
                </c:pt>
                <c:pt idx="1197">
                  <c:v>3.2358835894796844E-4</c:v>
                </c:pt>
                <c:pt idx="1198">
                  <c:v>2.5881207713801839E-5</c:v>
                </c:pt>
                <c:pt idx="1199">
                  <c:v>3.2399345999224293E-5</c:v>
                </c:pt>
                <c:pt idx="1200">
                  <c:v>1.2653696289226728E-3</c:v>
                </c:pt>
                <c:pt idx="1201">
                  <c:v>6.1357469482521037E-4</c:v>
                </c:pt>
                <c:pt idx="1202">
                  <c:v>-3.6252347640635361E-4</c:v>
                </c:pt>
                <c:pt idx="1203">
                  <c:v>7.2785727036085127E-4</c:v>
                </c:pt>
                <c:pt idx="1204">
                  <c:v>-4.3472632036002136E-4</c:v>
                </c:pt>
                <c:pt idx="1205">
                  <c:v>2.6282383407250239E-4</c:v>
                </c:pt>
                <c:pt idx="1206">
                  <c:v>3.2667624111053315E-5</c:v>
                </c:pt>
                <c:pt idx="1207">
                  <c:v>9.5862971476059014E-4</c:v>
                </c:pt>
                <c:pt idx="1208">
                  <c:v>1.1549588031110141E-3</c:v>
                </c:pt>
                <c:pt idx="1209">
                  <c:v>9.2921117844980343E-4</c:v>
                </c:pt>
                <c:pt idx="1210">
                  <c:v>4.7771592912738254E-4</c:v>
                </c:pt>
                <c:pt idx="1211">
                  <c:v>2.6220679804961431E-5</c:v>
                </c:pt>
                <c:pt idx="1212">
                  <c:v>-1.9686664202138871E-4</c:v>
                </c:pt>
                <c:pt idx="1213">
                  <c:v>5.5375622285281376E-4</c:v>
                </c:pt>
                <c:pt idx="1214">
                  <c:v>1.9650764137181358E-4</c:v>
                </c:pt>
                <c:pt idx="1215">
                  <c:v>1.4957321816380935E-3</c:v>
                </c:pt>
                <c:pt idx="1216">
                  <c:v>1.7318654250021021E-5</c:v>
                </c:pt>
                <c:pt idx="1217">
                  <c:v>1.2173173994694288E-3</c:v>
                </c:pt>
                <c:pt idx="1218">
                  <c:v>1.2002117657346758E-3</c:v>
                </c:pt>
                <c:pt idx="1219">
                  <c:v>1.8189663259426708E-4</c:v>
                </c:pt>
                <c:pt idx="1220">
                  <c:v>5.2133501030773659E-4</c:v>
                </c:pt>
                <c:pt idx="1221">
                  <c:v>1.2177443737532113E-5</c:v>
                </c:pt>
                <c:pt idx="1222">
                  <c:v>1.8189663259426708E-4</c:v>
                </c:pt>
                <c:pt idx="1223">
                  <c:v>1.4355545521326308E-3</c:v>
                </c:pt>
                <c:pt idx="1224">
                  <c:v>2.1652458683092506E-4</c:v>
                </c:pt>
                <c:pt idx="1225">
                  <c:v>1.2426846737844614E-5</c:v>
                </c:pt>
                <c:pt idx="1226">
                  <c:v>2.1652458683092506E-4</c:v>
                </c:pt>
                <c:pt idx="1227">
                  <c:v>-3.957686334483167E-4</c:v>
                </c:pt>
                <c:pt idx="1228">
                  <c:v>-2.4614427760937148E-4</c:v>
                </c:pt>
                <c:pt idx="1229">
                  <c:v>1.210685134004985E-3</c:v>
                </c:pt>
                <c:pt idx="1230">
                  <c:v>8.4319388692000912E-4</c:v>
                </c:pt>
                <c:pt idx="1231">
                  <c:v>1.2767041972541731E-3</c:v>
                </c:pt>
                <c:pt idx="1232">
                  <c:v>1.2767041972541731E-3</c:v>
                </c:pt>
                <c:pt idx="1233">
                  <c:v>1.3686459604671053E-3</c:v>
                </c:pt>
                <c:pt idx="1234">
                  <c:v>1.3686459604671053E-3</c:v>
                </c:pt>
                <c:pt idx="1235">
                  <c:v>-4.4517013216691667E-4</c:v>
                </c:pt>
                <c:pt idx="1236">
                  <c:v>1.1852821705514659E-3</c:v>
                </c:pt>
                <c:pt idx="1237">
                  <c:v>8.0745863232401503E-4</c:v>
                </c:pt>
                <c:pt idx="1238">
                  <c:v>6.4713842495816459E-4</c:v>
                </c:pt>
                <c:pt idx="1239">
                  <c:v>8.0745863232401503E-4</c:v>
                </c:pt>
                <c:pt idx="1240">
                  <c:v>1.6617780286061262E-4</c:v>
                </c:pt>
                <c:pt idx="1241">
                  <c:v>3.2649801022646328E-4</c:v>
                </c:pt>
                <c:pt idx="1242">
                  <c:v>-3.44059167739079E-4</c:v>
                </c:pt>
                <c:pt idx="1243">
                  <c:v>2.9296867286403077E-4</c:v>
                </c:pt>
                <c:pt idx="1244">
                  <c:v>3.7806537710507212E-4</c:v>
                </c:pt>
                <c:pt idx="1245">
                  <c:v>9.4292498127717685E-4</c:v>
                </c:pt>
                <c:pt idx="1246">
                  <c:v>1.4923076570017273E-6</c:v>
                </c:pt>
                <c:pt idx="1247">
                  <c:v>-2.4055699152542714E-4</c:v>
                </c:pt>
                <c:pt idx="1248">
                  <c:v>-2.1437927146686158E-4</c:v>
                </c:pt>
                <c:pt idx="1249">
                  <c:v>2.9941519001122673E-4</c:v>
                </c:pt>
                <c:pt idx="1250">
                  <c:v>9.0075415882626163E-4</c:v>
                </c:pt>
                <c:pt idx="1251">
                  <c:v>4.4974993221498537E-4</c:v>
                </c:pt>
                <c:pt idx="1252">
                  <c:v>-1.2542943962907775E-6</c:v>
                </c:pt>
                <c:pt idx="1253">
                  <c:v>-1.5158903660004953E-4</c:v>
                </c:pt>
                <c:pt idx="1254">
                  <c:v>1.4908044780746798E-4</c:v>
                </c:pt>
                <c:pt idx="1255">
                  <c:v>4.4974993221498537E-4</c:v>
                </c:pt>
                <c:pt idx="1256">
                  <c:v>-4.4162626945572214E-6</c:v>
                </c:pt>
                <c:pt idx="1257">
                  <c:v>-2.6101835772758932E-4</c:v>
                </c:pt>
                <c:pt idx="1258">
                  <c:v>1.7515306873967643E-4</c:v>
                </c:pt>
                <c:pt idx="1259">
                  <c:v>-1.8456785076335414E-4</c:v>
                </c:pt>
                <c:pt idx="1260">
                  <c:v>3.5501352849119238E-4</c:v>
                </c:pt>
                <c:pt idx="1261">
                  <c:v>3.5501352849119238E-4</c:v>
                </c:pt>
                <c:pt idx="1262">
                  <c:v>4.0302704102325318E-4</c:v>
                </c:pt>
                <c:pt idx="1263">
                  <c:v>6.7360778019606975E-4</c:v>
                </c:pt>
                <c:pt idx="1264">
                  <c:v>-2.1080696384788585E-4</c:v>
                </c:pt>
                <c:pt idx="1265">
                  <c:v>-1.1544447928232317E-5</c:v>
                </c:pt>
                <c:pt idx="1266">
                  <c:v>1.594752901304718E-4</c:v>
                </c:pt>
                <c:pt idx="1267">
                  <c:v>-3.5358392404564098E-4</c:v>
                </c:pt>
                <c:pt idx="1268">
                  <c:v>8.485602175182707E-4</c:v>
                </c:pt>
                <c:pt idx="1269">
                  <c:v>-2.9702302093324211E-4</c:v>
                </c:pt>
                <c:pt idx="1270">
                  <c:v>4.4914788263263105E-4</c:v>
                </c:pt>
                <c:pt idx="1271">
                  <c:v>-1.9846402555459899E-5</c:v>
                </c:pt>
                <c:pt idx="1272">
                  <c:v>-2.0930607345632721E-4</c:v>
                </c:pt>
                <c:pt idx="1273">
                  <c:v>-3.7677235798235474E-4</c:v>
                </c:pt>
                <c:pt idx="1274">
                  <c:v>-3.3227664991436739E-5</c:v>
                </c:pt>
                <c:pt idx="1275">
                  <c:v>-1.9184001327348819E-5</c:v>
                </c:pt>
                <c:pt idx="1276">
                  <c:v>1.0153385816674284E-3</c:v>
                </c:pt>
                <c:pt idx="1277">
                  <c:v>-4.6542218397239207E-5</c:v>
                </c:pt>
                <c:pt idx="1278">
                  <c:v>-3.2910318240153124E-5</c:v>
                </c:pt>
                <c:pt idx="1279">
                  <c:v>1.3889513603941497E-3</c:v>
                </c:pt>
                <c:pt idx="1280">
                  <c:v>1.498413238636946E-3</c:v>
                </c:pt>
                <c:pt idx="1281">
                  <c:v>-2.0807917111042998E-4</c:v>
                </c:pt>
                <c:pt idx="1282">
                  <c:v>-2.0807917111042998E-4</c:v>
                </c:pt>
                <c:pt idx="1283">
                  <c:v>6.9736178115407802E-4</c:v>
                </c:pt>
                <c:pt idx="1284">
                  <c:v>8.2306785206010414E-4</c:v>
                </c:pt>
                <c:pt idx="1285">
                  <c:v>-7.4615784479787608E-4</c:v>
                </c:pt>
                <c:pt idx="1286">
                  <c:v>-3.3603552426573991E-5</c:v>
                </c:pt>
                <c:pt idx="1287">
                  <c:v>-2.7862962798968832E-5</c:v>
                </c:pt>
                <c:pt idx="1288">
                  <c:v>4.2754140924477168E-4</c:v>
                </c:pt>
                <c:pt idx="1289">
                  <c:v>2.757399518968581E-4</c:v>
                </c:pt>
                <c:pt idx="1290">
                  <c:v>2.757399518968581E-4</c:v>
                </c:pt>
                <c:pt idx="1291">
                  <c:v>4.2754140924477168E-4</c:v>
                </c:pt>
                <c:pt idx="1292">
                  <c:v>-1.796644201468823E-4</c:v>
                </c:pt>
                <c:pt idx="1293">
                  <c:v>-2.7862962798968832E-5</c:v>
                </c:pt>
                <c:pt idx="1294">
                  <c:v>-3.7953119948961733E-4</c:v>
                </c:pt>
                <c:pt idx="1295">
                  <c:v>4.8202115738063761E-4</c:v>
                </c:pt>
                <c:pt idx="1296">
                  <c:v>9.9895257150279062E-4</c:v>
                </c:pt>
                <c:pt idx="1297">
                  <c:v>4.8202115738063761E-4</c:v>
                </c:pt>
                <c:pt idx="1298">
                  <c:v>1.3740021463253546E-4</c:v>
                </c:pt>
                <c:pt idx="1299">
                  <c:v>-3.4910256741515176E-5</c:v>
                </c:pt>
                <c:pt idx="1300">
                  <c:v>-3.4910256741515176E-5</c:v>
                </c:pt>
                <c:pt idx="1301">
                  <c:v>1.290051138398306E-3</c:v>
                </c:pt>
                <c:pt idx="1302">
                  <c:v>1.4970155774903524E-4</c:v>
                </c:pt>
                <c:pt idx="1303">
                  <c:v>-4.2217520496833864E-4</c:v>
                </c:pt>
                <c:pt idx="1304">
                  <c:v>1.4970155774903524E-4</c:v>
                </c:pt>
                <c:pt idx="1305">
                  <c:v>3.4032714532149407E-4</c:v>
                </c:pt>
                <c:pt idx="1306">
                  <c:v>3.4032714532149407E-4</c:v>
                </c:pt>
                <c:pt idx="1307">
                  <c:v>-2.3154961739588068E-4</c:v>
                </c:pt>
                <c:pt idx="1308">
                  <c:v>7.3683580340729721E-4</c:v>
                </c:pt>
                <c:pt idx="1309">
                  <c:v>1.7173546513917903E-4</c:v>
                </c:pt>
                <c:pt idx="1310">
                  <c:v>1.8176729304717615E-4</c:v>
                </c:pt>
                <c:pt idx="1311">
                  <c:v>-5.5466268899561581E-5</c:v>
                </c:pt>
                <c:pt idx="1312">
                  <c:v>7.2788100372617312E-4</c:v>
                </c:pt>
                <c:pt idx="1313">
                  <c:v>7.9308391136945211E-4</c:v>
                </c:pt>
                <c:pt idx="1314">
                  <c:v>1.767725238099439E-3</c:v>
                </c:pt>
                <c:pt idx="1315">
                  <c:v>-6.9263474092735519E-5</c:v>
                </c:pt>
                <c:pt idx="1316">
                  <c:v>1.57759344356185E-4</c:v>
                </c:pt>
                <c:pt idx="1317">
                  <c:v>-5.3651256332326721E-5</c:v>
                </c:pt>
                <c:pt idx="1318">
                  <c:v>-2.312843255448348E-4</c:v>
                </c:pt>
                <c:pt idx="1319">
                  <c:v>-2.312843255448348E-4</c:v>
                </c:pt>
                <c:pt idx="1320">
                  <c:v>-4.1359197887015794E-4</c:v>
                </c:pt>
                <c:pt idx="1321">
                  <c:v>2.823157771652885E-4</c:v>
                </c:pt>
                <c:pt idx="1322">
                  <c:v>-3.6992791188093224E-4</c:v>
                </c:pt>
                <c:pt idx="1323">
                  <c:v>1.1925485490373337E-4</c:v>
                </c:pt>
                <c:pt idx="1324">
                  <c:v>-3.6992791188093224E-4</c:v>
                </c:pt>
                <c:pt idx="1325">
                  <c:v>2.823157771652885E-4</c:v>
                </c:pt>
                <c:pt idx="1326">
                  <c:v>1.0976203884730644E-3</c:v>
                </c:pt>
                <c:pt idx="1327">
                  <c:v>1.3390994338719037E-3</c:v>
                </c:pt>
                <c:pt idx="1328">
                  <c:v>4.7230050192772393E-4</c:v>
                </c:pt>
                <c:pt idx="1329">
                  <c:v>-3.431054221149565E-4</c:v>
                </c:pt>
                <c:pt idx="1330">
                  <c:v>3.7867162583901876E-4</c:v>
                </c:pt>
                <c:pt idx="1331">
                  <c:v>-2.7379007588794577E-4</c:v>
                </c:pt>
                <c:pt idx="1332">
                  <c:v>1.4299993583988821E-4</c:v>
                </c:pt>
                <c:pt idx="1333">
                  <c:v>-2.7379007588794577E-4</c:v>
                </c:pt>
                <c:pt idx="1334">
                  <c:v>5.7499069857789784E-4</c:v>
                </c:pt>
                <c:pt idx="1335">
                  <c:v>3.218211591151036E-4</c:v>
                </c:pt>
                <c:pt idx="1336">
                  <c:v>5.1360557552275845E-4</c:v>
                </c:pt>
                <c:pt idx="1337">
                  <c:v>5.1360557552275845E-4</c:v>
                </c:pt>
                <c:pt idx="1338">
                  <c:v>3.218211591151036E-4</c:v>
                </c:pt>
                <c:pt idx="1339">
                  <c:v>-6.1747673700205665E-5</c:v>
                </c:pt>
                <c:pt idx="1340">
                  <c:v>-3.8748056002943206E-4</c:v>
                </c:pt>
                <c:pt idx="1341">
                  <c:v>6.1553946853209291E-4</c:v>
                </c:pt>
                <c:pt idx="1342">
                  <c:v>1.0188116468369539E-3</c:v>
                </c:pt>
                <c:pt idx="1343">
                  <c:v>2.5254096697848762E-4</c:v>
                </c:pt>
                <c:pt idx="1344">
                  <c:v>5.5904923892187419E-4</c:v>
                </c:pt>
                <c:pt idx="1345">
                  <c:v>4.0579510295018085E-4</c:v>
                </c:pt>
                <c:pt idx="1346">
                  <c:v>9.9286831006794706E-5</c:v>
                </c:pt>
                <c:pt idx="1347">
                  <c:v>9.1929877421724916E-4</c:v>
                </c:pt>
                <c:pt idx="1348">
                  <c:v>1.8007941246861447E-4</c:v>
                </c:pt>
                <c:pt idx="1349">
                  <c:v>-7.3479078691232342E-5</c:v>
                </c:pt>
                <c:pt idx="1350">
                  <c:v>5.2896427850840453E-4</c:v>
                </c:pt>
                <c:pt idx="1351">
                  <c:v>-7.3479078691232342E-5</c:v>
                </c:pt>
                <c:pt idx="1352">
                  <c:v>1.2733537370864662E-4</c:v>
                </c:pt>
                <c:pt idx="1353">
                  <c:v>3.2814982610852557E-4</c:v>
                </c:pt>
                <c:pt idx="1354">
                  <c:v>5.877351339380046E-4</c:v>
                </c:pt>
                <c:pt idx="1355">
                  <c:v>-4.3771133857447046E-4</c:v>
                </c:pt>
                <c:pt idx="1356">
                  <c:v>1.4836740855439252E-4</c:v>
                </c:pt>
                <c:pt idx="1357">
                  <c:v>3.345539091890459E-4</c:v>
                </c:pt>
                <c:pt idx="1358">
                  <c:v>1.2509836209491517E-4</c:v>
                </c:pt>
                <c:pt idx="1359">
                  <c:v>-2.9381273209334673E-4</c:v>
                </c:pt>
                <c:pt idx="1360">
                  <c:v>-8.1489096586419589E-4</c:v>
                </c:pt>
                <c:pt idx="1361">
                  <c:v>-3.7463510454749036E-4</c:v>
                </c:pt>
                <c:pt idx="1362">
                  <c:v>-8.5191026815821047E-4</c:v>
                </c:pt>
                <c:pt idx="1363">
                  <c:v>1.3631604777961819E-4</c:v>
                </c:pt>
                <c:pt idx="1364">
                  <c:v>9.1846074246445218E-4</c:v>
                </c:pt>
                <c:pt idx="1365">
                  <c:v>7.5404659432546511E-4</c:v>
                </c:pt>
                <c:pt idx="1366">
                  <c:v>-8.2324151153642059E-5</c:v>
                </c:pt>
                <c:pt idx="1367">
                  <c:v>9.3320785069008014E-4</c:v>
                </c:pt>
                <c:pt idx="1368">
                  <c:v>8.5474478381066801E-4</c:v>
                </c:pt>
                <c:pt idx="1369">
                  <c:v>8.5474478381066801E-4</c:v>
                </c:pt>
                <c:pt idx="1370">
                  <c:v>-2.9500721712962951E-4</c:v>
                </c:pt>
                <c:pt idx="1371">
                  <c:v>6.188330464247403E-4</c:v>
                </c:pt>
                <c:pt idx="1372">
                  <c:v>-4.3034710248576161E-4</c:v>
                </c:pt>
                <c:pt idx="1373">
                  <c:v>4.4396968827298982E-4</c:v>
                </c:pt>
                <c:pt idx="1374">
                  <c:v>1.7324043005865731E-3</c:v>
                </c:pt>
                <c:pt idx="1375">
                  <c:v>5.8728539782026664E-4</c:v>
                </c:pt>
                <c:pt idx="1376">
                  <c:v>4.4956523851719327E-4</c:v>
                </c:pt>
                <c:pt idx="1377">
                  <c:v>9.4942286507748057E-4</c:v>
                </c:pt>
                <c:pt idx="1378">
                  <c:v>-5.2415235304037878E-4</c:v>
                </c:pt>
                <c:pt idx="1379">
                  <c:v>-4.6153422183009313E-4</c:v>
                </c:pt>
                <c:pt idx="1380">
                  <c:v>-3.6264177120063322E-4</c:v>
                </c:pt>
                <c:pt idx="1381">
                  <c:v>-4.9120513564616334E-4</c:v>
                </c:pt>
                <c:pt idx="1382">
                  <c:v>5.437525128861539E-4</c:v>
                </c:pt>
                <c:pt idx="1383">
                  <c:v>2.297979156347745E-4</c:v>
                </c:pt>
                <c:pt idx="1384">
                  <c:v>7.510474212052377E-5</c:v>
                </c:pt>
                <c:pt idx="1385">
                  <c:v>7.510474212052377E-5</c:v>
                </c:pt>
                <c:pt idx="1386">
                  <c:v>3.8449108914902501E-4</c:v>
                </c:pt>
                <c:pt idx="1387">
                  <c:v>-6.2626287465888204E-4</c:v>
                </c:pt>
                <c:pt idx="1388">
                  <c:v>1.724826146992546E-3</c:v>
                </c:pt>
                <c:pt idx="1389">
                  <c:v>2.8550262411978296E-4</c:v>
                </c:pt>
                <c:pt idx="1390">
                  <c:v>-2.9674132879175977E-4</c:v>
                </c:pt>
                <c:pt idx="1391">
                  <c:v>9.1421306482602051E-5</c:v>
                </c:pt>
                <c:pt idx="1392">
                  <c:v>1.4656346797995716E-3</c:v>
                </c:pt>
                <c:pt idx="1393">
                  <c:v>1.8505946929708399E-3</c:v>
                </c:pt>
                <c:pt idx="1394">
                  <c:v>2.935220013716136E-4</c:v>
                </c:pt>
                <c:pt idx="1395">
                  <c:v>2.935220013716136E-4</c:v>
                </c:pt>
                <c:pt idx="1396">
                  <c:v>7.390338382686195E-5</c:v>
                </c:pt>
                <c:pt idx="1397">
                  <c:v>-9.1852942893262072E-5</c:v>
                </c:pt>
                <c:pt idx="1398">
                  <c:v>3.4576909300521519E-4</c:v>
                </c:pt>
                <c:pt idx="1399">
                  <c:v>-6.4380451718588482E-4</c:v>
                </c:pt>
                <c:pt idx="1400">
                  <c:v>2.4926516361958319E-4</c:v>
                </c:pt>
                <c:pt idx="1401">
                  <c:v>4.253910894896466E-4</c:v>
                </c:pt>
                <c:pt idx="1402">
                  <c:v>-1.0298668812054363E-4</c:v>
                </c:pt>
                <c:pt idx="1403">
                  <c:v>5.2891453568306422E-4</c:v>
                </c:pt>
                <c:pt idx="1404">
                  <c:v>-1.3042447607772918E-4</c:v>
                </c:pt>
                <c:pt idx="1405">
                  <c:v>4.0303233313411469E-4</c:v>
                </c:pt>
                <c:pt idx="1406">
                  <c:v>3.1672292885853302E-4</c:v>
                </c:pt>
                <c:pt idx="1407">
                  <c:v>3.1672292885853302E-4</c:v>
                </c:pt>
                <c:pt idx="1408">
                  <c:v>6.3043930122765979E-4</c:v>
                </c:pt>
                <c:pt idx="1409">
                  <c:v>7.2685132157781097E-5</c:v>
                </c:pt>
                <c:pt idx="1410">
                  <c:v>-1.1323292419884506E-4</c:v>
                </c:pt>
                <c:pt idx="1411">
                  <c:v>-1.1323292419884506E-4</c:v>
                </c:pt>
                <c:pt idx="1412">
                  <c:v>-7.0615858675238379E-4</c:v>
                </c:pt>
                <c:pt idx="1413">
                  <c:v>6.4176786964916768E-4</c:v>
                </c:pt>
                <c:pt idx="1414">
                  <c:v>9.1135316092947802E-4</c:v>
                </c:pt>
                <c:pt idx="1415">
                  <c:v>9.3071797096095916E-4</c:v>
                </c:pt>
                <c:pt idx="1416">
                  <c:v>-7.2577555539494456E-4</c:v>
                </c:pt>
                <c:pt idx="1417">
                  <c:v>1.2543953338993918E-4</c:v>
                </c:pt>
                <c:pt idx="1418">
                  <c:v>5.7424481442889955E-4</c:v>
                </c:pt>
                <c:pt idx="1419">
                  <c:v>-1.4012954962111979E-4</c:v>
                </c:pt>
                <c:pt idx="1420">
                  <c:v>-1.4813345040737237E-4</c:v>
                </c:pt>
                <c:pt idx="1421">
                  <c:v>5.137277988534754E-5</c:v>
                </c:pt>
                <c:pt idx="1422">
                  <c:v>8.3196751583015699E-4</c:v>
                </c:pt>
                <c:pt idx="1423">
                  <c:v>-1.047461673036145E-4</c:v>
                </c:pt>
                <c:pt idx="1424">
                  <c:v>2.0749172707430958E-4</c:v>
                </c:pt>
                <c:pt idx="1425">
                  <c:v>9.880864630191187E-4</c:v>
                </c:pt>
                <c:pt idx="1426">
                  <c:v>3.0158201241662556E-4</c:v>
                </c:pt>
                <c:pt idx="1427">
                  <c:v>-3.8443759322709403E-4</c:v>
                </c:pt>
                <c:pt idx="1428">
                  <c:v>7.201322403932543E-4</c:v>
                </c:pt>
                <c:pt idx="1429">
                  <c:v>5.1781343486806148E-5</c:v>
                </c:pt>
                <c:pt idx="1430">
                  <c:v>3.8595679194002985E-4</c:v>
                </c:pt>
                <c:pt idx="1431">
                  <c:v>5.1781343486806148E-5</c:v>
                </c:pt>
                <c:pt idx="1432">
                  <c:v>-2.8239410496641798E-4</c:v>
                </c:pt>
                <c:pt idx="1433">
                  <c:v>7.3602823835665788E-5</c:v>
                </c:pt>
                <c:pt idx="1434">
                  <c:v>1.1650264492090064E-4</c:v>
                </c:pt>
                <c:pt idx="1435">
                  <c:v>-1.7683459192329018E-4</c:v>
                </c:pt>
                <c:pt idx="1436">
                  <c:v>4.0709758189849026E-4</c:v>
                </c:pt>
                <c:pt idx="1437">
                  <c:v>-3.0242044609591571E-4</c:v>
                </c:pt>
                <c:pt idx="1438">
                  <c:v>5.2338567901287058E-5</c:v>
                </c:pt>
                <c:pt idx="1439">
                  <c:v>8.4793330852133537E-4</c:v>
                </c:pt>
                <c:pt idx="1440">
                  <c:v>8.0141846290409204E-4</c:v>
                </c:pt>
                <c:pt idx="1441">
                  <c:v>5.2994289922963025E-5</c:v>
                </c:pt>
                <c:pt idx="1442">
                  <c:v>1.4964754642933184E-3</c:v>
                </c:pt>
                <c:pt idx="1443">
                  <c:v>3.6049737587557848E-4</c:v>
                </c:pt>
                <c:pt idx="1444">
                  <c:v>2.5966460598486618E-4</c:v>
                </c:pt>
                <c:pt idx="1445">
                  <c:v>-8.2823797946660277E-4</c:v>
                </c:pt>
                <c:pt idx="1446">
                  <c:v>3.867082253151675E-4</c:v>
                </c:pt>
                <c:pt idx="1447">
                  <c:v>7.2146212400811603E-4</c:v>
                </c:pt>
                <c:pt idx="1448">
                  <c:v>-6.3198618582512066E-4</c:v>
                </c:pt>
                <c:pt idx="1449">
                  <c:v>5.1621437372554018E-4</c:v>
                </c:pt>
                <c:pt idx="1450">
                  <c:v>1.0369852993941543E-3</c:v>
                </c:pt>
                <c:pt idx="1451">
                  <c:v>-9.6516592149269382E-4</c:v>
                </c:pt>
                <c:pt idx="1452">
                  <c:v>5.9076594059284324E-5</c:v>
                </c:pt>
                <c:pt idx="1453">
                  <c:v>1.5721175646035261E-3</c:v>
                </c:pt>
                <c:pt idx="1454">
                  <c:v>-4.9708294245548847E-4</c:v>
                </c:pt>
                <c:pt idx="1455">
                  <c:v>1.603460428774603E-3</c:v>
                </c:pt>
                <c:pt idx="1456">
                  <c:v>-1.6950182008846162E-4</c:v>
                </c:pt>
                <c:pt idx="1457">
                  <c:v>-3.7575938477412926E-4</c:v>
                </c:pt>
                <c:pt idx="1458">
                  <c:v>3.6755744597206019E-5</c:v>
                </c:pt>
                <c:pt idx="1459">
                  <c:v>3.5190946243133158E-5</c:v>
                </c:pt>
                <c:pt idx="1460">
                  <c:v>6.2762069707272676E-4</c:v>
                </c:pt>
                <c:pt idx="1461">
                  <c:v>4.101263201710505E-4</c:v>
                </c:pt>
                <c:pt idx="1462">
                  <c:v>2.2183978544701574E-4</c:v>
                </c:pt>
                <c:pt idx="1463">
                  <c:v>3.3553250722980106E-5</c:v>
                </c:pt>
                <c:pt idx="1464">
                  <c:v>3.3553250722980106E-5</c:v>
                </c:pt>
                <c:pt idx="1465">
                  <c:v>-5.313063534491244E-4</c:v>
                </c:pt>
                <c:pt idx="1466">
                  <c:v>3.3553250722980106E-5</c:v>
                </c:pt>
                <c:pt idx="1467">
                  <c:v>-5.313063534491244E-4</c:v>
                </c:pt>
                <c:pt idx="1468">
                  <c:v>-1.4679288218430713E-4</c:v>
                </c:pt>
                <c:pt idx="1469">
                  <c:v>1.0404625179310319E-3</c:v>
                </c:pt>
                <c:pt idx="1470">
                  <c:v>3.0010939793071291E-5</c:v>
                </c:pt>
                <c:pt idx="1471">
                  <c:v>-3.0680625291958238E-4</c:v>
                </c:pt>
                <c:pt idx="1472">
                  <c:v>-4.7521484927590921E-4</c:v>
                </c:pt>
                <c:pt idx="1473">
                  <c:v>8.7205392157470502E-4</c:v>
                </c:pt>
                <c:pt idx="1474">
                  <c:v>2.8072663640193009E-5</c:v>
                </c:pt>
                <c:pt idx="1475">
                  <c:v>8.157317493312947E-4</c:v>
                </c:pt>
                <c:pt idx="1476">
                  <c:v>-1.2945915349802718E-4</c:v>
                </c:pt>
                <c:pt idx="1477">
                  <c:v>-4.4452278777446798E-4</c:v>
                </c:pt>
                <c:pt idx="1478">
                  <c:v>1.8560448077841363E-4</c:v>
                </c:pt>
                <c:pt idx="1479">
                  <c:v>-4.4452278777446798E-4</c:v>
                </c:pt>
                <c:pt idx="1480">
                  <c:v>-1.2945915349802718E-4</c:v>
                </c:pt>
                <c:pt idx="1481">
                  <c:v>9.9192449852391891E-4</c:v>
                </c:pt>
                <c:pt idx="1482">
                  <c:v>1.4698102975107918E-3</c:v>
                </c:pt>
                <c:pt idx="1483">
                  <c:v>-8.0341896005537957E-4</c:v>
                </c:pt>
                <c:pt idx="1484">
                  <c:v>3.0094213724488777E-4</c:v>
                </c:pt>
                <c:pt idx="1485">
                  <c:v>3.8944960737891283E-4</c:v>
                </c:pt>
                <c:pt idx="1486">
                  <c:v>-2.118653433849059E-4</c:v>
                </c:pt>
                <c:pt idx="1487">
                  <c:v>3.9448693306885947E-5</c:v>
                </c:pt>
                <c:pt idx="1488">
                  <c:v>-2.6603754437986519E-4</c:v>
                </c:pt>
                <c:pt idx="1489">
                  <c:v>2.2654112784716539E-4</c:v>
                </c:pt>
                <c:pt idx="1490">
                  <c:v>7.4022718128145771E-4</c:v>
                </c:pt>
                <c:pt idx="1491">
                  <c:v>1.6875821732430978E-5</c:v>
                </c:pt>
                <c:pt idx="1492">
                  <c:v>-3.8031505839299941E-4</c:v>
                </c:pt>
                <c:pt idx="1493">
                  <c:v>-3.8031505839299941E-4</c:v>
                </c:pt>
                <c:pt idx="1494">
                  <c:v>-5.0407058154147916E-4</c:v>
                </c:pt>
                <c:pt idx="1495">
                  <c:v>-3.4811227475262411E-4</c:v>
                </c:pt>
                <c:pt idx="1496">
                  <c:v>-4.0350301818074114E-4</c:v>
                </c:pt>
                <c:pt idx="1497">
                  <c:v>5.0891982181544993E-4</c:v>
                </c:pt>
                <c:pt idx="1498">
                  <c:v>8.5798998980188279E-6</c:v>
                </c:pt>
                <c:pt idx="1499">
                  <c:v>-3.3085847781545068E-4</c:v>
                </c:pt>
                <c:pt idx="1500">
                  <c:v>-1.6113928895871614E-4</c:v>
                </c:pt>
                <c:pt idx="1501">
                  <c:v>6.8745665532495817E-4</c:v>
                </c:pt>
                <c:pt idx="1502">
                  <c:v>5.7431289850381627E-4</c:v>
                </c:pt>
                <c:pt idx="1503">
                  <c:v>2.320997644542854E-4</c:v>
                </c:pt>
                <c:pt idx="1504">
                  <c:v>2.320997644542854E-4</c:v>
                </c:pt>
                <c:pt idx="1505">
                  <c:v>3.2305144485325166E-4</c:v>
                </c:pt>
                <c:pt idx="1506">
                  <c:v>-4.7160919262587836E-4</c:v>
                </c:pt>
                <c:pt idx="1507">
                  <c:v>1.6411931735742561E-4</c:v>
                </c:pt>
                <c:pt idx="1508">
                  <c:v>3.2305144485325166E-4</c:v>
                </c:pt>
                <c:pt idx="1509">
                  <c:v>9.5877995483655552E-4</c:v>
                </c:pt>
                <c:pt idx="1510">
                  <c:v>1.1215109651586605E-5</c:v>
                </c:pt>
                <c:pt idx="1511">
                  <c:v>6.8516752829970475E-6</c:v>
                </c:pt>
                <c:pt idx="1512">
                  <c:v>1.0529507895842764E-3</c:v>
                </c:pt>
                <c:pt idx="1513">
                  <c:v>9.0667256768121895E-4</c:v>
                </c:pt>
                <c:pt idx="1514">
                  <c:v>-2.065461267231302E-4</c:v>
                </c:pt>
                <c:pt idx="1515">
                  <c:v>-6.2333613845096461E-4</c:v>
                </c:pt>
                <c:pt idx="1516">
                  <c:v>-2.065461267231302E-4</c:v>
                </c:pt>
                <c:pt idx="1517">
                  <c:v>2.1024388500470313E-4</c:v>
                </c:pt>
                <c:pt idx="1518">
                  <c:v>5.6311428303721929E-4</c:v>
                </c:pt>
                <c:pt idx="1519">
                  <c:v>-1.2341284098256553E-6</c:v>
                </c:pt>
                <c:pt idx="1520">
                  <c:v>-1.2341284098256553E-6</c:v>
                </c:pt>
                <c:pt idx="1521">
                  <c:v>-5.3493884379069486E-4</c:v>
                </c:pt>
                <c:pt idx="1522">
                  <c:v>-8.6339971762223154E-6</c:v>
                </c:pt>
                <c:pt idx="1523">
                  <c:v>7.1934134207865931E-4</c:v>
                </c:pt>
                <c:pt idx="1524">
                  <c:v>5.6685639563607763E-4</c:v>
                </c:pt>
                <c:pt idx="1525">
                  <c:v>1.2401732091735149E-3</c:v>
                </c:pt>
                <c:pt idx="1526">
                  <c:v>1.0125971850483409E-3</c:v>
                </c:pt>
                <c:pt idx="1527">
                  <c:v>2.4430506027605433E-4</c:v>
                </c:pt>
                <c:pt idx="1528">
                  <c:v>8.9710252661099265E-4</c:v>
                </c:pt>
                <c:pt idx="1529">
                  <c:v>-8.3384256535149175E-6</c:v>
                </c:pt>
                <c:pt idx="1530">
                  <c:v>1.0781907170638945E-3</c:v>
                </c:pt>
                <c:pt idx="1531">
                  <c:v>5.3492614570518958E-4</c:v>
                </c:pt>
                <c:pt idx="1532">
                  <c:v>-3.7051480655931842E-4</c:v>
                </c:pt>
                <c:pt idx="1533">
                  <c:v>-5.5160299701221996E-4</c:v>
                </c:pt>
                <c:pt idx="1534">
                  <c:v>-7.3317246225741923E-4</c:v>
                </c:pt>
                <c:pt idx="1535">
                  <c:v>8.5916382015614116E-4</c:v>
                </c:pt>
                <c:pt idx="1536">
                  <c:v>4.2365580358542259E-4</c:v>
                </c:pt>
                <c:pt idx="1537">
                  <c:v>2.0590179530006352E-4</c:v>
                </c:pt>
                <c:pt idx="1538">
                  <c:v>-4.4736022955601347E-4</c:v>
                </c:pt>
                <c:pt idx="1539">
                  <c:v>-3.1790608461445928E-4</c:v>
                </c:pt>
                <c:pt idx="1540">
                  <c:v>-5.0142766413993948E-4</c:v>
                </c:pt>
                <c:pt idx="1541">
                  <c:v>-5.0142766413993948E-4</c:v>
                </c:pt>
                <c:pt idx="1542">
                  <c:v>8.2248418725930719E-4</c:v>
                </c:pt>
                <c:pt idx="1543">
                  <c:v>-2.247935482113481E-4</c:v>
                </c:pt>
                <c:pt idx="1544">
                  <c:v>-1.8354316352917738E-4</c:v>
                </c:pt>
                <c:pt idx="1545">
                  <c:v>3.295160506469354E-4</c:v>
                </c:pt>
                <c:pt idx="1546">
                  <c:v>-1.2523425470473267E-5</c:v>
                </c:pt>
                <c:pt idx="1547">
                  <c:v>-3.545629015878815E-4</c:v>
                </c:pt>
                <c:pt idx="1548">
                  <c:v>3.295160506469354E-4</c:v>
                </c:pt>
                <c:pt idx="1549">
                  <c:v>5.0053578870563973E-4</c:v>
                </c:pt>
                <c:pt idx="1550">
                  <c:v>-1.2523425470473267E-5</c:v>
                </c:pt>
                <c:pt idx="1551">
                  <c:v>3.295160506469354E-4</c:v>
                </c:pt>
                <c:pt idx="1552">
                  <c:v>-3.4021499691217014E-4</c:v>
                </c:pt>
                <c:pt idx="1553">
                  <c:v>1.136355770886514E-3</c:v>
                </c:pt>
                <c:pt idx="1554">
                  <c:v>-2.8378783093647129E-5</c:v>
                </c:pt>
                <c:pt idx="1555">
                  <c:v>3.8248490445452147E-4</c:v>
                </c:pt>
                <c:pt idx="1556">
                  <c:v>-2.4465681922715334E-5</c:v>
                </c:pt>
                <c:pt idx="1557">
                  <c:v>9.4462139460119762E-4</c:v>
                </c:pt>
                <c:pt idx="1558">
                  <c:v>7.8430118723534729E-4</c:v>
                </c:pt>
                <c:pt idx="1559">
                  <c:v>-1.7299849593905561E-5</c:v>
                </c:pt>
                <c:pt idx="1560">
                  <c:v>1.430203577719451E-4</c:v>
                </c:pt>
                <c:pt idx="1561">
                  <c:v>1.430203577719451E-4</c:v>
                </c:pt>
                <c:pt idx="1562">
                  <c:v>-2.9002431507709533E-5</c:v>
                </c:pt>
                <c:pt idx="1563">
                  <c:v>2.3821706988444023E-4</c:v>
                </c:pt>
                <c:pt idx="1564">
                  <c:v>-2.3339510897977611E-5</c:v>
                </c:pt>
                <c:pt idx="1565">
                  <c:v>-4.6578180412941883E-4</c:v>
                </c:pt>
                <c:pt idx="1566">
                  <c:v>1.0656024838032946E-3</c:v>
                </c:pt>
                <c:pt idx="1567">
                  <c:v>7.6032045965695495E-4</c:v>
                </c:pt>
                <c:pt idx="1568">
                  <c:v>1.3877814421255827E-3</c:v>
                </c:pt>
                <c:pt idx="1569">
                  <c:v>-1.2198883714771773E-3</c:v>
                </c:pt>
                <c:pt idx="1570">
                  <c:v>2.8964420522780776E-4</c:v>
                </c:pt>
                <c:pt idx="1571">
                  <c:v>5.991797025230569E-4</c:v>
                </c:pt>
                <c:pt idx="1572">
                  <c:v>1.7815821163224004E-4</c:v>
                </c:pt>
                <c:pt idx="1573">
                  <c:v>5.189048438169699E-4</c:v>
                </c:pt>
                <c:pt idx="1574">
                  <c:v>7.0121249714229304E-4</c:v>
                </c:pt>
                <c:pt idx="1575">
                  <c:v>4.2368403080339176E-4</c:v>
                </c:pt>
                <c:pt idx="1576">
                  <c:v>4.2368403080339176E-4</c:v>
                </c:pt>
                <c:pt idx="1577">
                  <c:v>1.2597687956922483E-4</c:v>
                </c:pt>
                <c:pt idx="1578">
                  <c:v>-2.2876696047858689E-5</c:v>
                </c:pt>
                <c:pt idx="1579">
                  <c:v>-2.2876696047858689E-5</c:v>
                </c:pt>
                <c:pt idx="1580">
                  <c:v>4.2368403080339176E-4</c:v>
                </c:pt>
                <c:pt idx="1581">
                  <c:v>2.7483045518630846E-4</c:v>
                </c:pt>
                <c:pt idx="1582">
                  <c:v>-4.6943742289910881E-4</c:v>
                </c:pt>
                <c:pt idx="1583">
                  <c:v>1.6505610888092534E-4</c:v>
                </c:pt>
                <c:pt idx="1584">
                  <c:v>-3.3310102935178981E-5</c:v>
                </c:pt>
                <c:pt idx="1585">
                  <c:v>6.559317825610251E-4</c:v>
                </c:pt>
                <c:pt idx="1586">
                  <c:v>-3.779310456832807E-4</c:v>
                </c:pt>
                <c:pt idx="1587">
                  <c:v>2.2371430383285977E-4</c:v>
                </c:pt>
                <c:pt idx="1588">
                  <c:v>6.0937818887484702E-4</c:v>
                </c:pt>
                <c:pt idx="1589">
                  <c:v>-5.2384910428432234E-4</c:v>
                </c:pt>
                <c:pt idx="1590">
                  <c:v>1.5108785279289755E-4</c:v>
                </c:pt>
                <c:pt idx="1591">
                  <c:v>1.5108785279289755E-4</c:v>
                </c:pt>
                <c:pt idx="1592">
                  <c:v>-6.2065728769123384E-4</c:v>
                </c:pt>
                <c:pt idx="1593">
                  <c:v>1.0807514116769768E-3</c:v>
                </c:pt>
                <c:pt idx="1594">
                  <c:v>-2.8439850783400287E-4</c:v>
                </c:pt>
                <c:pt idx="1595">
                  <c:v>-3.9403741722893963E-5</c:v>
                </c:pt>
                <c:pt idx="1596">
                  <c:v>-3.6279648517462387E-4</c:v>
                </c:pt>
                <c:pt idx="1597">
                  <c:v>-3.9403741722893963E-5</c:v>
                </c:pt>
                <c:pt idx="1598">
                  <c:v>9.1672278286337766E-4</c:v>
                </c:pt>
                <c:pt idx="1599">
                  <c:v>2.2800710651735756E-4</c:v>
                </c:pt>
                <c:pt idx="1600">
                  <c:v>-3.2662306943145999E-4</c:v>
                </c:pt>
                <c:pt idx="1601">
                  <c:v>-5.9799541365732978E-4</c:v>
                </c:pt>
                <c:pt idx="1602">
                  <c:v>-2.3095738728694942E-4</c:v>
                </c:pt>
                <c:pt idx="1603">
                  <c:v>4.7517343128515165E-4</c:v>
                </c:pt>
                <c:pt idx="1604">
                  <c:v>-5.4382976409538463E-5</c:v>
                </c:pt>
                <c:pt idx="1605">
                  <c:v>3.5163544569282302E-4</c:v>
                </c:pt>
                <c:pt idx="1606">
                  <c:v>6.0177904720647699E-4</c:v>
                </c:pt>
                <c:pt idx="1607">
                  <c:v>-7.2293414754175545E-4</c:v>
                </c:pt>
                <c:pt idx="1608">
                  <c:v>-5.0041202925903529E-4</c:v>
                </c:pt>
                <c:pt idx="1609">
                  <c:v>-7.6464373561129992E-4</c:v>
                </c:pt>
                <c:pt idx="1610">
                  <c:v>4.0824947714438679E-4</c:v>
                </c:pt>
                <c:pt idx="1611">
                  <c:v>-8.5203639730022269E-5</c:v>
                </c:pt>
                <c:pt idx="1612">
                  <c:v>4.8653652120407651E-4</c:v>
                </c:pt>
                <c:pt idx="1613">
                  <c:v>-3.0079845875481269E-4</c:v>
                </c:pt>
                <c:pt idx="1614">
                  <c:v>5.7193646618586367E-4</c:v>
                </c:pt>
                <c:pt idx="1615">
                  <c:v>3.2802285567913266E-4</c:v>
                </c:pt>
                <c:pt idx="1616">
                  <c:v>3.2802285567913266E-4</c:v>
                </c:pt>
                <c:pt idx="1617">
                  <c:v>5.2210417331631357E-4</c:v>
                </c:pt>
                <c:pt idx="1618">
                  <c:v>-5.3790654130715047E-5</c:v>
                </c:pt>
                <c:pt idx="1619">
                  <c:v>4.6698416914864348E-4</c:v>
                </c:pt>
                <c:pt idx="1620">
                  <c:v>-3.4725355737089906E-4</c:v>
                </c:pt>
                <c:pt idx="1621">
                  <c:v>1.037506692403772E-4</c:v>
                </c:pt>
                <c:pt idx="1622">
                  <c:v>-3.4725355737089906E-4</c:v>
                </c:pt>
                <c:pt idx="1623">
                  <c:v>-4.9758829957465781E-4</c:v>
                </c:pt>
                <c:pt idx="1624">
                  <c:v>-1.9691881516714031E-4</c:v>
                </c:pt>
                <c:pt idx="1625">
                  <c:v>5.1362754628658629E-4</c:v>
                </c:pt>
                <c:pt idx="1626">
                  <c:v>-3.3886269721054157E-4</c:v>
                </c:pt>
                <c:pt idx="1627">
                  <c:v>-8.1336995620023486E-4</c:v>
                </c:pt>
                <c:pt idx="1628">
                  <c:v>-7.9556245949879154E-4</c:v>
                </c:pt>
                <c:pt idx="1629">
                  <c:v>-7.9556245949879154E-4</c:v>
                </c:pt>
                <c:pt idx="1630">
                  <c:v>1.3237635932933606E-4</c:v>
                </c:pt>
                <c:pt idx="1631">
                  <c:v>-6.8401460104298658E-4</c:v>
                </c:pt>
                <c:pt idx="1632">
                  <c:v>4.8756048679958377E-4</c:v>
                </c:pt>
                <c:pt idx="1633">
                  <c:v>-2.5132923097914706E-4</c:v>
                </c:pt>
                <c:pt idx="1634">
                  <c:v>1.1811562791021841E-4</c:v>
                </c:pt>
                <c:pt idx="1635">
                  <c:v>-6.2077408986851252E-4</c:v>
                </c:pt>
                <c:pt idx="1636">
                  <c:v>1.5600099771970297E-4</c:v>
                </c:pt>
                <c:pt idx="1637">
                  <c:v>3.7474244580998979E-4</c:v>
                </c:pt>
                <c:pt idx="1638">
                  <c:v>-2.2419984215398935E-4</c:v>
                </c:pt>
                <c:pt idx="1639">
                  <c:v>-2.2419984215398935E-4</c:v>
                </c:pt>
                <c:pt idx="1640">
                  <c:v>5.5853530388404724E-4</c:v>
                </c:pt>
                <c:pt idx="1641">
                  <c:v>-5.0969006052204325E-4</c:v>
                </c:pt>
                <c:pt idx="1642">
                  <c:v>7.1762803257852266E-4</c:v>
                </c:pt>
                <c:pt idx="1643">
                  <c:v>1.2027987757973733E-3</c:v>
                </c:pt>
                <c:pt idx="1644">
                  <c:v>5.7601691507106812E-4</c:v>
                </c:pt>
                <c:pt idx="1645">
                  <c:v>8.0034170035418056E-4</c:v>
                </c:pt>
                <c:pt idx="1646">
                  <c:v>-7.3975090404570761E-5</c:v>
                </c:pt>
                <c:pt idx="1647">
                  <c:v>7.3184365391514082E-4</c:v>
                </c:pt>
                <c:pt idx="1648">
                  <c:v>1.1631686233335989E-3</c:v>
                </c:pt>
                <c:pt idx="1649">
                  <c:v>1.1840088003248199E-3</c:v>
                </c:pt>
                <c:pt idx="1650">
                  <c:v>1.0038738169635439E-4</c:v>
                </c:pt>
                <c:pt idx="1651">
                  <c:v>1.0038738169635439E-4</c:v>
                </c:pt>
                <c:pt idx="1652">
                  <c:v>2.8630543805298033E-4</c:v>
                </c:pt>
                <c:pt idx="1653">
                  <c:v>-2.7144873101689836E-4</c:v>
                </c:pt>
                <c:pt idx="1654">
                  <c:v>-3.7343841812038079E-4</c:v>
                </c:pt>
                <c:pt idx="1655">
                  <c:v>8.1965953923359607E-5</c:v>
                </c:pt>
                <c:pt idx="1656">
                  <c:v>-5.2523987546829469E-4</c:v>
                </c:pt>
                <c:pt idx="1657">
                  <c:v>-1.6211343942703271E-4</c:v>
                </c:pt>
                <c:pt idx="1658">
                  <c:v>9.5304098074024189E-4</c:v>
                </c:pt>
                <c:pt idx="1659">
                  <c:v>4.1222908362935329E-4</c:v>
                </c:pt>
                <c:pt idx="1660">
                  <c:v>-5.5555475145888057E-4</c:v>
                </c:pt>
                <c:pt idx="1661">
                  <c:v>1.1939252543446575E-3</c:v>
                </c:pt>
                <c:pt idx="1662">
                  <c:v>-6.8514639527415019E-4</c:v>
                </c:pt>
                <c:pt idx="1663">
                  <c:v>-9.609234001886559E-5</c:v>
                </c:pt>
                <c:pt idx="1664">
                  <c:v>-4.8168401126432022E-4</c:v>
                </c:pt>
                <c:pt idx="1665">
                  <c:v>1.1581719333800819E-4</c:v>
                </c:pt>
                <c:pt idx="1666">
                  <c:v>-8.2519025351687845E-5</c:v>
                </c:pt>
                <c:pt idx="1667">
                  <c:v>-8.2519025351687845E-5</c:v>
                </c:pt>
                <c:pt idx="1668">
                  <c:v>-5.4060011359205159E-4</c:v>
                </c:pt>
                <c:pt idx="1669">
                  <c:v>1.4198634624398333E-4</c:v>
                </c:pt>
                <c:pt idx="1670">
                  <c:v>7.1917220232202374E-4</c:v>
                </c:pt>
                <c:pt idx="1671">
                  <c:v>-3.1211562110631348E-4</c:v>
                </c:pt>
                <c:pt idx="1672">
                  <c:v>3.5695091292486762E-4</c:v>
                </c:pt>
                <c:pt idx="1673">
                  <c:v>-6.3091573782130244E-4</c:v>
                </c:pt>
                <c:pt idx="1674">
                  <c:v>-2.6999887070069343E-4</c:v>
                </c:pt>
                <c:pt idx="1675">
                  <c:v>1.1445777950086931E-3</c:v>
                </c:pt>
                <c:pt idx="1676">
                  <c:v>1.1445777950086931E-3</c:v>
                </c:pt>
                <c:pt idx="1677">
                  <c:v>-4.540711003006943E-4</c:v>
                </c:pt>
                <c:pt idx="1678">
                  <c:v>4.5710116780229941E-4</c:v>
                </c:pt>
                <c:pt idx="1679">
                  <c:v>1.0288752684475672E-3</c:v>
                </c:pt>
                <c:pt idx="1680">
                  <c:v>-1.6088703136841196E-4</c:v>
                </c:pt>
                <c:pt idx="1681">
                  <c:v>1.0710951907736098E-3</c:v>
                </c:pt>
                <c:pt idx="1682">
                  <c:v>-1.1376431088557697E-4</c:v>
                </c:pt>
                <c:pt idx="1683">
                  <c:v>6.7614202355388098E-4</c:v>
                </c:pt>
                <c:pt idx="1684">
                  <c:v>-3.1124089449544121E-4</c:v>
                </c:pt>
                <c:pt idx="1685">
                  <c:v>8.4664353990668295E-5</c:v>
                </c:pt>
                <c:pt idx="1686">
                  <c:v>8.4664353990668295E-5</c:v>
                </c:pt>
                <c:pt idx="1687">
                  <c:v>9.5264292837755806E-4</c:v>
                </c:pt>
                <c:pt idx="1688">
                  <c:v>6.7362027470518188E-4</c:v>
                </c:pt>
                <c:pt idx="1689">
                  <c:v>3.6711200276179541E-4</c:v>
                </c:pt>
                <c:pt idx="1690">
                  <c:v>-5.5241281306836411E-4</c:v>
                </c:pt>
                <c:pt idx="1691">
                  <c:v>6.7362027470518188E-4</c:v>
                </c:pt>
                <c:pt idx="1692">
                  <c:v>3.6711200276179541E-4</c:v>
                </c:pt>
                <c:pt idx="1693">
                  <c:v>-1.3893514799741941E-4</c:v>
                </c:pt>
                <c:pt idx="1694">
                  <c:v>-1.7327859897559375E-4</c:v>
                </c:pt>
                <c:pt idx="1695">
                  <c:v>3.2237802852875218E-4</c:v>
                </c:pt>
                <c:pt idx="1696">
                  <c:v>2.2795569007823106E-4</c:v>
                </c:pt>
                <c:pt idx="1697">
                  <c:v>5.5946834351847964E-4</c:v>
                </c:pt>
                <c:pt idx="1698">
                  <c:v>5.5946834351847964E-4</c:v>
                </c:pt>
                <c:pt idx="1699">
                  <c:v>-6.0082594352238992E-4</c:v>
                </c:pt>
                <c:pt idx="1700">
                  <c:v>-9.8812800552859582E-4</c:v>
                </c:pt>
                <c:pt idx="1701">
                  <c:v>5.746909054170446E-4</c:v>
                </c:pt>
                <c:pt idx="1702">
                  <c:v>-6.4105575731997298E-4</c:v>
                </c:pt>
                <c:pt idx="1703">
                  <c:v>1.2777241043962235E-4</c:v>
                </c:pt>
                <c:pt idx="1704">
                  <c:v>-2.2698660355758085E-4</c:v>
                </c:pt>
                <c:pt idx="1705">
                  <c:v>-1.6050376661406757E-4</c:v>
                </c:pt>
                <c:pt idx="1706">
                  <c:v>3.4120124235488308E-4</c:v>
                </c:pt>
                <c:pt idx="1707">
                  <c:v>6.3886205219811174E-5</c:v>
                </c:pt>
                <c:pt idx="1708">
                  <c:v>5.9602472621561554E-4</c:v>
                </c:pt>
                <c:pt idx="1709">
                  <c:v>5.9602472621561554E-4</c:v>
                </c:pt>
                <c:pt idx="1710">
                  <c:v>7.7340423321421714E-4</c:v>
                </c:pt>
                <c:pt idx="1711">
                  <c:v>-2.9087280877739203E-4</c:v>
                </c:pt>
                <c:pt idx="1712">
                  <c:v>-9.4315340725394515E-4</c:v>
                </c:pt>
                <c:pt idx="1713">
                  <c:v>6.5614193788959569E-5</c:v>
                </c:pt>
                <c:pt idx="1714">
                  <c:v>4.4218726323702932E-4</c:v>
                </c:pt>
                <c:pt idx="1715">
                  <c:v>-6.5043661280122286E-4</c:v>
                </c:pt>
                <c:pt idx="1716">
                  <c:v>1.2186800905745281E-3</c:v>
                </c:pt>
                <c:pt idx="1717">
                  <c:v>1.0603323962050004E-3</c:v>
                </c:pt>
                <c:pt idx="1718">
                  <c:v>-1.3124024417129226E-4</c:v>
                </c:pt>
                <c:pt idx="1719">
                  <c:v>-7.2702656435943871E-4</c:v>
                </c:pt>
                <c:pt idx="1720">
                  <c:v>3.9242705847606935E-4</c:v>
                </c:pt>
                <c:pt idx="1721">
                  <c:v>3.9242705847606935E-4</c:v>
                </c:pt>
                <c:pt idx="1722">
                  <c:v>4.8588284003343537E-4</c:v>
                </c:pt>
                <c:pt idx="1723">
                  <c:v>-3.4769718342223172E-4</c:v>
                </c:pt>
                <c:pt idx="1724">
                  <c:v>7.0174541109116191E-4</c:v>
                </c:pt>
                <c:pt idx="1725">
                  <c:v>-3.6469064759249718E-4</c:v>
                </c:pt>
                <c:pt idx="1726">
                  <c:v>-2.5876372273894981E-4</c:v>
                </c:pt>
                <c:pt idx="1727">
                  <c:v>-8.6722621096687854E-4</c:v>
                </c:pt>
                <c:pt idx="1728">
                  <c:v>-9.2943685460385259E-4</c:v>
                </c:pt>
                <c:pt idx="1729">
                  <c:v>7.9109128960882505E-5</c:v>
                </c:pt>
                <c:pt idx="1730">
                  <c:v>8.6786396985555694E-5</c:v>
                </c:pt>
                <c:pt idx="1731">
                  <c:v>8.6786396985555694E-5</c:v>
                </c:pt>
                <c:pt idx="1732">
                  <c:v>8.8252494444762512E-5</c:v>
                </c:pt>
                <c:pt idx="1733">
                  <c:v>1.0157051582953018E-3</c:v>
                </c:pt>
                <c:pt idx="1734">
                  <c:v>4.8259852769160774E-4</c:v>
                </c:pt>
                <c:pt idx="1735">
                  <c:v>-1.003076544721392E-3</c:v>
                </c:pt>
                <c:pt idx="1736">
                  <c:v>-6.2474895983839784E-4</c:v>
                </c:pt>
                <c:pt idx="1737">
                  <c:v>7.1237571875889909E-4</c:v>
                </c:pt>
                <c:pt idx="1738">
                  <c:v>-5.4794108527999176E-4</c:v>
                </c:pt>
                <c:pt idx="1739">
                  <c:v>-3.4823305701576937E-4</c:v>
                </c:pt>
                <c:pt idx="1740">
                  <c:v>8.5001511256956421E-4</c:v>
                </c:pt>
                <c:pt idx="1741">
                  <c:v>-3.4823305701576937E-4</c:v>
                </c:pt>
                <c:pt idx="1742">
                  <c:v>-3.3036288501993327E-4</c:v>
                </c:pt>
                <c:pt idx="1743">
                  <c:v>-7.0928222682166832E-4</c:v>
                </c:pt>
                <c:pt idx="1744">
                  <c:v>4.2747579858353781E-4</c:v>
                </c:pt>
                <c:pt idx="1745">
                  <c:v>4.2747579858353781E-4</c:v>
                </c:pt>
                <c:pt idx="1746">
                  <c:v>2.2440375722157209E-4</c:v>
                </c:pt>
                <c:pt idx="1747">
                  <c:v>-1.2426495449624356E-4</c:v>
                </c:pt>
                <c:pt idx="1748">
                  <c:v>3.9646180944306582E-5</c:v>
                </c:pt>
                <c:pt idx="1749">
                  <c:v>-2.6974016608419466E-4</c:v>
                </c:pt>
                <c:pt idx="1750">
                  <c:v>5.0372570148705833E-4</c:v>
                </c:pt>
                <c:pt idx="1751">
                  <c:v>-5.7912651311269612E-4</c:v>
                </c:pt>
                <c:pt idx="1752">
                  <c:v>-1.2852291979616151E-3</c:v>
                </c:pt>
                <c:pt idx="1753">
                  <c:v>-2.5012852766656112E-4</c:v>
                </c:pt>
                <c:pt idx="1754">
                  <c:v>3.3500080899465426E-4</c:v>
                </c:pt>
                <c:pt idx="1755">
                  <c:v>9.9107395303432038E-4</c:v>
                </c:pt>
                <c:pt idx="1756">
                  <c:v>4.8101544226099454E-4</c:v>
                </c:pt>
                <c:pt idx="1757">
                  <c:v>2.6123577167406369E-4</c:v>
                </c:pt>
                <c:pt idx="1758">
                  <c:v>-8.3877917394279463E-4</c:v>
                </c:pt>
                <c:pt idx="1759">
                  <c:v>4.5944728541404199E-4</c:v>
                </c:pt>
                <c:pt idx="1760">
                  <c:v>-7.6806673159875638E-4</c:v>
                </c:pt>
                <c:pt idx="1761">
                  <c:v>-3.6643782679899846E-4</c:v>
                </c:pt>
                <c:pt idx="1762">
                  <c:v>-1.5891572352047523E-4</c:v>
                </c:pt>
                <c:pt idx="1763">
                  <c:v>3.5989441999534355E-4</c:v>
                </c:pt>
                <c:pt idx="1764">
                  <c:v>5.6750605976718703E-4</c:v>
                </c:pt>
                <c:pt idx="1765">
                  <c:v>-3.3179623899039072E-4</c:v>
                </c:pt>
                <c:pt idx="1766">
                  <c:v>-6.9151715849342129E-4</c:v>
                </c:pt>
                <c:pt idx="1767">
                  <c:v>5.3844092823725209E-5</c:v>
                </c:pt>
                <c:pt idx="1768">
                  <c:v>-4.5617348355272394E-4</c:v>
                </c:pt>
                <c:pt idx="1769">
                  <c:v>-2.0457247114850571E-4</c:v>
                </c:pt>
                <c:pt idx="1770">
                  <c:v>5.2897980383210933E-4</c:v>
                </c:pt>
                <c:pt idx="1771">
                  <c:v>2.375401476312905E-5</c:v>
                </c:pt>
                <c:pt idx="1772">
                  <c:v>1.4624216288902192E-3</c:v>
                </c:pt>
                <c:pt idx="1773">
                  <c:v>3.0389268315511326E-5</c:v>
                </c:pt>
                <c:pt idx="1774">
                  <c:v>1.4242705052960561E-3</c:v>
                </c:pt>
                <c:pt idx="1775">
                  <c:v>5.7385349300029362E-4</c:v>
                </c:pt>
                <c:pt idx="1776">
                  <c:v>2.6978350072094561E-5</c:v>
                </c:pt>
                <c:pt idx="1777">
                  <c:v>1.7519552147016442E-4</c:v>
                </c:pt>
                <c:pt idx="1778">
                  <c:v>-2.9316132009672138E-4</c:v>
                </c:pt>
                <c:pt idx="1779">
                  <c:v>1.9076574281202702E-5</c:v>
                </c:pt>
                <c:pt idx="1780">
                  <c:v>4.8743341584808807E-4</c:v>
                </c:pt>
                <c:pt idx="1781">
                  <c:v>2.9302156358375678E-4</c:v>
                </c:pt>
                <c:pt idx="1782">
                  <c:v>1.3447329107421013E-3</c:v>
                </c:pt>
                <c:pt idx="1783">
                  <c:v>-1.8823751999061692E-4</c:v>
                </c:pt>
                <c:pt idx="1784">
                  <c:v>-3.9979820085419681E-4</c:v>
                </c:pt>
                <c:pt idx="1785">
                  <c:v>-1.2685737846813779E-3</c:v>
                </c:pt>
                <c:pt idx="1786">
                  <c:v>2.7400378563888477E-5</c:v>
                </c:pt>
                <c:pt idx="1787">
                  <c:v>2.7102355656994769E-4</c:v>
                </c:pt>
                <c:pt idx="1788">
                  <c:v>-4.7085884141097973E-4</c:v>
                </c:pt>
                <c:pt idx="1789">
                  <c:v>2.3729423909637972E-5</c:v>
                </c:pt>
                <c:pt idx="1790">
                  <c:v>-3.8445463411165555E-4</c:v>
                </c:pt>
                <c:pt idx="1791">
                  <c:v>-1.8253982031102571E-4</c:v>
                </c:pt>
                <c:pt idx="1792">
                  <c:v>9.6682601387460638E-4</c:v>
                </c:pt>
                <c:pt idx="1793">
                  <c:v>2.442560342181101E-5</c:v>
                </c:pt>
                <c:pt idx="1794">
                  <c:v>-1.0635861990523682E-3</c:v>
                </c:pt>
                <c:pt idx="1795">
                  <c:v>2.0685306831191852E-4</c:v>
                </c:pt>
                <c:pt idx="1796">
                  <c:v>-7.5206901372635486E-4</c:v>
                </c:pt>
                <c:pt idx="1797">
                  <c:v>7.8220631753488274E-4</c:v>
                </c:pt>
                <c:pt idx="1798">
                  <c:v>-5.6028459731870045E-4</c:v>
                </c:pt>
                <c:pt idx="1799">
                  <c:v>1.506865190426367E-5</c:v>
                </c:pt>
                <c:pt idx="1800">
                  <c:v>1.6581816612409525E-5</c:v>
                </c:pt>
                <c:pt idx="1801">
                  <c:v>-3.475173150167014E-4</c:v>
                </c:pt>
                <c:pt idx="1802">
                  <c:v>-7.5370574316075854E-4</c:v>
                </c:pt>
                <c:pt idx="1803">
                  <c:v>6.7799267460520068E-4</c:v>
                </c:pt>
                <c:pt idx="1804">
                  <c:v>5.5357870070919075E-4</c:v>
                </c:pt>
                <c:pt idx="1805">
                  <c:v>-7.7143704611961879E-4</c:v>
                </c:pt>
                <c:pt idx="1806">
                  <c:v>1.0036867259973084E-3</c:v>
                </c:pt>
                <c:pt idx="1807">
                  <c:v>3.4054855664963392E-4</c:v>
                </c:pt>
                <c:pt idx="1808">
                  <c:v>9.649639568271853E-6</c:v>
                </c:pt>
                <c:pt idx="1809">
                  <c:v>9.6712283021512999E-4</c:v>
                </c:pt>
                <c:pt idx="1810">
                  <c:v>6.8385911148544467E-4</c:v>
                </c:pt>
                <c:pt idx="1811">
                  <c:v>-5.0417521051169894E-4</c:v>
                </c:pt>
                <c:pt idx="1812">
                  <c:v>-3.264348102398249E-4</c:v>
                </c:pt>
                <c:pt idx="1813">
                  <c:v>3.7304679116703134E-6</c:v>
                </c:pt>
                <c:pt idx="1814">
                  <c:v>-6.052971652418717E-4</c:v>
                </c:pt>
                <c:pt idx="1815">
                  <c:v>-1.9927874313951021E-4</c:v>
                </c:pt>
                <c:pt idx="1816">
                  <c:v>4.6601287822472951E-4</c:v>
                </c:pt>
                <c:pt idx="1817">
                  <c:v>2.2600897861171487E-6</c:v>
                </c:pt>
                <c:pt idx="1818">
                  <c:v>-1.7721655115980617E-6</c:v>
                </c:pt>
                <c:pt idx="1819">
                  <c:v>-2.5085183856255995E-4</c:v>
                </c:pt>
                <c:pt idx="1820">
                  <c:v>-6.6993596992697356E-4</c:v>
                </c:pt>
                <c:pt idx="1821">
                  <c:v>2.2119855928162398E-4</c:v>
                </c:pt>
                <c:pt idx="1822">
                  <c:v>-1.3727135026284261E-6</c:v>
                </c:pt>
                <c:pt idx="1823">
                  <c:v>3.8449985673943759E-4</c:v>
                </c:pt>
                <c:pt idx="1824">
                  <c:v>-7.7311785398675981E-4</c:v>
                </c:pt>
                <c:pt idx="1825">
                  <c:v>-4.7371626729615017E-4</c:v>
                </c:pt>
                <c:pt idx="1826">
                  <c:v>1.5641100125673112E-4</c:v>
                </c:pt>
                <c:pt idx="1827">
                  <c:v>3.1394281839495131E-4</c:v>
                </c:pt>
                <c:pt idx="1828">
                  <c:v>-4.7371626729615017E-4</c:v>
                </c:pt>
                <c:pt idx="1829">
                  <c:v>4.7147463553317149E-4</c:v>
                </c:pt>
                <c:pt idx="1830">
                  <c:v>6.2900645267139189E-4</c:v>
                </c:pt>
                <c:pt idx="1831">
                  <c:v>-1.1208158814891758E-6</c:v>
                </c:pt>
                <c:pt idx="1832">
                  <c:v>-1.586526330197098E-4</c:v>
                </c:pt>
                <c:pt idx="1833">
                  <c:v>3.0306975258308309E-4</c:v>
                </c:pt>
                <c:pt idx="1834">
                  <c:v>-5.8462740588102573E-6</c:v>
                </c:pt>
                <c:pt idx="1835">
                  <c:v>-7.0595600984854016E-6</c:v>
                </c:pt>
                <c:pt idx="1836">
                  <c:v>-1.8936721342380854E-4</c:v>
                </c:pt>
                <c:pt idx="1837">
                  <c:v>2.8269708311229606E-4</c:v>
                </c:pt>
                <c:pt idx="1838">
                  <c:v>2.2182612518928326E-4</c:v>
                </c:pt>
                <c:pt idx="1839">
                  <c:v>-1.4386618073353044E-5</c:v>
                </c:pt>
                <c:pt idx="1840">
                  <c:v>5.6904290278730137E-4</c:v>
                </c:pt>
                <c:pt idx="1841">
                  <c:v>1.5751733504599011E-4</c:v>
                </c:pt>
                <c:pt idx="1842">
                  <c:v>-1.3502403012714001E-5</c:v>
                </c:pt>
                <c:pt idx="1843">
                  <c:v>2.841812274794347E-4</c:v>
                </c:pt>
                <c:pt idx="1844">
                  <c:v>-2.1101544293411056E-5</c:v>
                </c:pt>
                <c:pt idx="1845">
                  <c:v>-2.4159745372758033E-5</c:v>
                </c:pt>
                <c:pt idx="1846">
                  <c:v>6.7624338683337066E-4</c:v>
                </c:pt>
                <c:pt idx="1847">
                  <c:v>4.74792907251732E-4</c:v>
                </c:pt>
                <c:pt idx="1848">
                  <c:v>-3.1766702364933053E-5</c:v>
                </c:pt>
                <c:pt idx="1849">
                  <c:v>-3.8268992480154206E-5</c:v>
                </c:pt>
                <c:pt idx="1850">
                  <c:v>-5.5329898224606685E-4</c:v>
                </c:pt>
                <c:pt idx="1851">
                  <c:v>-6.4260174706054192E-4</c:v>
                </c:pt>
                <c:pt idx="1852">
                  <c:v>-2.4203435999428386E-5</c:v>
                </c:pt>
                <c:pt idx="1853">
                  <c:v>3.4283459037095165E-4</c:v>
                </c:pt>
                <c:pt idx="1854">
                  <c:v>-7.582794887401891E-4</c:v>
                </c:pt>
                <c:pt idx="1855">
                  <c:v>-5.7476047555499871E-4</c:v>
                </c:pt>
                <c:pt idx="1856">
                  <c:v>6.1476771954892782E-4</c:v>
                </c:pt>
                <c:pt idx="1857">
                  <c:v>-3.3882504542602802E-4</c:v>
                </c:pt>
                <c:pt idx="1858">
                  <c:v>2.9690346455727573E-4</c:v>
                </c:pt>
                <c:pt idx="1859">
                  <c:v>-2.0960790434376144E-5</c:v>
                </c:pt>
                <c:pt idx="1860">
                  <c:v>-1.7989291793020219E-4</c:v>
                </c:pt>
                <c:pt idx="1861">
                  <c:v>2.1238421968017588E-4</c:v>
                </c:pt>
                <c:pt idx="1862">
                  <c:v>6.6572430423325201E-4</c:v>
                </c:pt>
                <c:pt idx="1863">
                  <c:v>-2.7193507695372991E-4</c:v>
                </c:pt>
                <c:pt idx="1864">
                  <c:v>1.1345539948267431E-3</c:v>
                </c:pt>
                <c:pt idx="1865">
                  <c:v>-7.7589605678842107E-4</c:v>
                </c:pt>
                <c:pt idx="1866">
                  <c:v>-2.8852844567625342E-4</c:v>
                </c:pt>
                <c:pt idx="1867">
                  <c:v>1.4060052224520872E-4</c:v>
                </c:pt>
                <c:pt idx="1868">
                  <c:v>4.8522146499331066E-4</c:v>
                </c:pt>
                <c:pt idx="1869">
                  <c:v>-5.4864136325099514E-4</c:v>
                </c:pt>
                <c:pt idx="1870">
                  <c:v>3.129109936192598E-4</c:v>
                </c:pt>
                <c:pt idx="1871">
                  <c:v>7.5355956023062188E-4</c:v>
                </c:pt>
                <c:pt idx="1872">
                  <c:v>-1.4534923953342638E-3</c:v>
                </c:pt>
                <c:pt idx="1873">
                  <c:v>4.1994232613693904E-4</c:v>
                </c:pt>
                <c:pt idx="1874">
                  <c:v>-4.1056909901756645E-4</c:v>
                </c:pt>
                <c:pt idx="1875">
                  <c:v>6.9776547765052984E-4</c:v>
                </c:pt>
                <c:pt idx="1876">
                  <c:v>-4.1056909901756645E-4</c:v>
                </c:pt>
                <c:pt idx="1877">
                  <c:v>5.1304304820584711E-4</c:v>
                </c:pt>
                <c:pt idx="1878">
                  <c:v>3.8345465196468437E-4</c:v>
                </c:pt>
                <c:pt idx="1879">
                  <c:v>-6.426816638519634E-5</c:v>
                </c:pt>
                <c:pt idx="1880">
                  <c:v>-7.0332541695669864E-5</c:v>
                </c:pt>
                <c:pt idx="1881">
                  <c:v>6.2296577990073867E-4</c:v>
                </c:pt>
                <c:pt idx="1882">
                  <c:v>3.9623876832148622E-4</c:v>
                </c:pt>
                <c:pt idx="1883">
                  <c:v>-4.9549864172859651E-5</c:v>
                </c:pt>
                <c:pt idx="1884">
                  <c:v>-4.9549864172859651E-5</c:v>
                </c:pt>
                <c:pt idx="1885">
                  <c:v>3.4315283933066356E-4</c:v>
                </c:pt>
                <c:pt idx="1886">
                  <c:v>1.1986291268327779E-4</c:v>
                </c:pt>
                <c:pt idx="1887">
                  <c:v>-6.8173812414597484E-4</c:v>
                </c:pt>
                <c:pt idx="1888">
                  <c:v>-3.6109770941427396E-4</c:v>
                </c:pt>
                <c:pt idx="1889">
                  <c:v>2.8018312004912823E-4</c:v>
                </c:pt>
                <c:pt idx="1890">
                  <c:v>4.4050332741497867E-4</c:v>
                </c:pt>
                <c:pt idx="1891">
                  <c:v>-1.0091138922048567E-3</c:v>
                </c:pt>
                <c:pt idx="1892">
                  <c:v>-2.6454145963000818E-4</c:v>
                </c:pt>
                <c:pt idx="1893">
                  <c:v>-6.7919953915839297E-4</c:v>
                </c:pt>
                <c:pt idx="1894">
                  <c:v>-4.7187049939420014E-4</c:v>
                </c:pt>
                <c:pt idx="1895">
                  <c:v>-2.2324109973757573E-4</c:v>
                </c:pt>
                <c:pt idx="1896">
                  <c:v>-5.7042431525714801E-4</c:v>
                </c:pt>
                <c:pt idx="1897">
                  <c:v>3.7124095922711126E-4</c:v>
                </c:pt>
                <c:pt idx="1898">
                  <c:v>-6.4267057343607306E-5</c:v>
                </c:pt>
                <c:pt idx="1899">
                  <c:v>1.5348695094175176E-4</c:v>
                </c:pt>
                <c:pt idx="1900">
                  <c:v>-6.4267057343607306E-5</c:v>
                </c:pt>
                <c:pt idx="1901">
                  <c:v>-7.0825067088438375E-5</c:v>
                </c:pt>
                <c:pt idx="1902">
                  <c:v>1.2808963123493939E-4</c:v>
                </c:pt>
                <c:pt idx="1903">
                  <c:v>-5.7828425121686554E-5</c:v>
                </c:pt>
                <c:pt idx="1904">
                  <c:v>-2.4374648147831315E-4</c:v>
                </c:pt>
                <c:pt idx="1905">
                  <c:v>3.1400768759156554E-4</c:v>
                </c:pt>
                <c:pt idx="1906">
                  <c:v>-1.4508463214906058E-3</c:v>
                </c:pt>
                <c:pt idx="1907">
                  <c:v>5.2718676642515784E-4</c:v>
                </c:pt>
                <c:pt idx="1908">
                  <c:v>-7.205822839349992E-5</c:v>
                </c:pt>
                <c:pt idx="1909">
                  <c:v>-2.8045323425741659E-4</c:v>
                </c:pt>
                <c:pt idx="1910">
                  <c:v>1.7028795657786648E-4</c:v>
                </c:pt>
                <c:pt idx="1911">
                  <c:v>-5.1592778224704709E-4</c:v>
                </c:pt>
                <c:pt idx="1912">
                  <c:v>3.5914895371450353E-4</c:v>
                </c:pt>
                <c:pt idx="1913">
                  <c:v>-5.1592778224704709E-4</c:v>
                </c:pt>
                <c:pt idx="1914">
                  <c:v>-1.7044496656261959E-3</c:v>
                </c:pt>
                <c:pt idx="1915">
                  <c:v>3.7302606671467289E-4</c:v>
                </c:pt>
                <c:pt idx="1916">
                  <c:v>-5.4166674081028627E-4</c:v>
                </c:pt>
                <c:pt idx="1917">
                  <c:v>3.7302606671467289E-4</c:v>
                </c:pt>
                <c:pt idx="1918">
                  <c:v>1.0207288960742585E-4</c:v>
                </c:pt>
                <c:pt idx="1919">
                  <c:v>1.4825179621444687E-4</c:v>
                </c:pt>
                <c:pt idx="1920">
                  <c:v>-3.4251284137342222E-4</c:v>
                </c:pt>
                <c:pt idx="1921">
                  <c:v>-5.8980697403373107E-4</c:v>
                </c:pt>
                <c:pt idx="1922">
                  <c:v>1.0753356352488121E-4</c:v>
                </c:pt>
                <c:pt idx="1923">
                  <c:v>-7.6678322723387022E-4</c:v>
                </c:pt>
                <c:pt idx="1924">
                  <c:v>-4.1705651093036948E-4</c:v>
                </c:pt>
                <c:pt idx="1925">
                  <c:v>4.5726027982838184E-4</c:v>
                </c:pt>
                <c:pt idx="1926">
                  <c:v>4.1192179212745498E-4</c:v>
                </c:pt>
                <c:pt idx="1927">
                  <c:v>1.5582441720335947E-4</c:v>
                </c:pt>
                <c:pt idx="1928">
                  <c:v>-7.5914355485945731E-4</c:v>
                </c:pt>
                <c:pt idx="1929">
                  <c:v>-9.8927464879653261E-4</c:v>
                </c:pt>
                <c:pt idx="1930">
                  <c:v>2.9988991594580132E-4</c:v>
                </c:pt>
                <c:pt idx="1931">
                  <c:v>1.1278387270051925E-4</c:v>
                </c:pt>
                <c:pt idx="1932">
                  <c:v>-6.3564030028060987E-4</c:v>
                </c:pt>
                <c:pt idx="1933">
                  <c:v>-2.6142821379004553E-4</c:v>
                </c:pt>
                <c:pt idx="1934">
                  <c:v>1.1783457005041511E-4</c:v>
                </c:pt>
                <c:pt idx="1935">
                  <c:v>-2.7935631007501571E-4</c:v>
                </c:pt>
                <c:pt idx="1936">
                  <c:v>5.1502545017584605E-4</c:v>
                </c:pt>
                <c:pt idx="1937">
                  <c:v>1.1783457005041511E-4</c:v>
                </c:pt>
                <c:pt idx="1938">
                  <c:v>1.8016570206807439E-4</c:v>
                </c:pt>
                <c:pt idx="1939">
                  <c:v>-7.8662356416484133E-4</c:v>
                </c:pt>
                <c:pt idx="1940">
                  <c:v>-9.7703228434444737E-5</c:v>
                </c:pt>
                <c:pt idx="1941">
                  <c:v>-1.2094996189160974E-4</c:v>
                </c:pt>
                <c:pt idx="1942">
                  <c:v>4.8257704012833131E-4</c:v>
                </c:pt>
                <c:pt idx="1943">
                  <c:v>-1.6017983471507688E-4</c:v>
                </c:pt>
                <c:pt idx="1944">
                  <c:v>7.683699129337081E-4</c:v>
                </c:pt>
                <c:pt idx="1945">
                  <c:v>-9.2697598082895042E-4</c:v>
                </c:pt>
                <c:pt idx="1946">
                  <c:v>-1.2814386777206107E-4</c:v>
                </c:pt>
                <c:pt idx="1947">
                  <c:v>1.3374718940713454E-4</c:v>
                </c:pt>
                <c:pt idx="1948">
                  <c:v>1.2921206069618297E-4</c:v>
                </c:pt>
                <c:pt idx="1949">
                  <c:v>-1.1550732147211145E-4</c:v>
                </c:pt>
                <c:pt idx="1950">
                  <c:v>-3.1181736803119866E-4</c:v>
                </c:pt>
                <c:pt idx="1951">
                  <c:v>-9.4334960436742417E-4</c:v>
                </c:pt>
                <c:pt idx="1952">
                  <c:v>-4.9552395735749048E-4</c:v>
                </c:pt>
                <c:pt idx="1953">
                  <c:v>-2.9581592909326809E-4</c:v>
                </c:pt>
                <c:pt idx="1954">
                  <c:v>9.7675136854938165E-5</c:v>
                </c:pt>
                <c:pt idx="1955">
                  <c:v>2.8596167157897315E-4</c:v>
                </c:pt>
                <c:pt idx="1956">
                  <c:v>8.5082127575107809E-4</c:v>
                </c:pt>
                <c:pt idx="1957">
                  <c:v>-9.06113978690966E-5</c:v>
                </c:pt>
                <c:pt idx="1958">
                  <c:v>2.8596167157897315E-4</c:v>
                </c:pt>
                <c:pt idx="1959">
                  <c:v>-8.4375753676523674E-4</c:v>
                </c:pt>
                <c:pt idx="1960">
                  <c:v>2.6749265019942222E-4</c:v>
                </c:pt>
                <c:pt idx="1961">
                  <c:v>2.6749265019942222E-4</c:v>
                </c:pt>
                <c:pt idx="1962">
                  <c:v>4.4361857606948585E-4</c:v>
                </c:pt>
                <c:pt idx="1963">
                  <c:v>-4.3701105328083152E-4</c:v>
                </c:pt>
                <c:pt idx="1964">
                  <c:v>-8.4759201540704704E-5</c:v>
                </c:pt>
                <c:pt idx="1965">
                  <c:v>7.9587042780961288E-4</c:v>
                </c:pt>
                <c:pt idx="1966">
                  <c:v>2.4765007209605317E-4</c:v>
                </c:pt>
                <c:pt idx="1967">
                  <c:v>5.7377191661916365E-4</c:v>
                </c:pt>
                <c:pt idx="1968">
                  <c:v>-2.4153269468861222E-4</c:v>
                </c:pt>
                <c:pt idx="1969">
                  <c:v>7.3683283888071878E-4</c:v>
                </c:pt>
                <c:pt idx="1970">
                  <c:v>-2.4153269468861222E-4</c:v>
                </c:pt>
                <c:pt idx="1971">
                  <c:v>2.4765007209605317E-4</c:v>
                </c:pt>
                <c:pt idx="1972">
                  <c:v>-3.6934175104368517E-4</c:v>
                </c:pt>
                <c:pt idx="1973">
                  <c:v>-7.1634599809518567E-5</c:v>
                </c:pt>
                <c:pt idx="1974">
                  <c:v>6.726332782758987E-4</c:v>
                </c:pt>
                <c:pt idx="1975">
                  <c:v>-3.6934175104368517E-4</c:v>
                </c:pt>
                <c:pt idx="1976">
                  <c:v>-3.6934175104368517E-4</c:v>
                </c:pt>
                <c:pt idx="1977">
                  <c:v>-2.2048817542660209E-4</c:v>
                </c:pt>
                <c:pt idx="1978">
                  <c:v>3.7492612704173188E-4</c:v>
                </c:pt>
                <c:pt idx="1979">
                  <c:v>-5.1819532666076912E-4</c:v>
                </c:pt>
                <c:pt idx="1980">
                  <c:v>4.3174405605664171E-4</c:v>
                </c:pt>
                <c:pt idx="1981">
                  <c:v>-4.4105085923892948E-4</c:v>
                </c:pt>
                <c:pt idx="1982">
                  <c:v>1.4081241762478451E-4</c:v>
                </c:pt>
                <c:pt idx="1983">
                  <c:v>-1.3585892482462702E-4</c:v>
                </c:pt>
                <c:pt idx="1984">
                  <c:v>1.1790511886464053E-4</c:v>
                </c:pt>
                <c:pt idx="1985">
                  <c:v>1.1790511886464053E-4</c:v>
                </c:pt>
                <c:pt idx="1986">
                  <c:v>-3.4178279646674076E-4</c:v>
                </c:pt>
                <c:pt idx="1987">
                  <c:v>1.7293908293719703E-4</c:v>
                </c:pt>
                <c:pt idx="1988">
                  <c:v>-1.1571579082844305E-4</c:v>
                </c:pt>
                <c:pt idx="1989">
                  <c:v>4.2284127951349674E-4</c:v>
                </c:pt>
                <c:pt idx="1990">
                  <c:v>4.1060362659714857E-4</c:v>
                </c:pt>
                <c:pt idx="1991">
                  <c:v>-1.1128829605312491E-4</c:v>
                </c:pt>
                <c:pt idx="1992">
                  <c:v>-5.1291720085288282E-4</c:v>
                </c:pt>
                <c:pt idx="1993">
                  <c:v>8.3403263538225003E-4</c:v>
                </c:pt>
                <c:pt idx="1994">
                  <c:v>1.4734508544974765E-4</c:v>
                </c:pt>
                <c:pt idx="1995">
                  <c:v>-1.5089911069921642E-4</c:v>
                </c:pt>
                <c:pt idx="1996">
                  <c:v>-2.961614553513034E-4</c:v>
                </c:pt>
                <c:pt idx="1997">
                  <c:v>-4.8562112625217114E-4</c:v>
                </c:pt>
                <c:pt idx="1998">
                  <c:v>-2.961614553513034E-4</c:v>
                </c:pt>
                <c:pt idx="1999">
                  <c:v>-1.0670178445043523E-4</c:v>
                </c:pt>
                <c:pt idx="2000">
                  <c:v>-2.961614553513034E-4</c:v>
                </c:pt>
                <c:pt idx="2001">
                  <c:v>1.1032224551601113E-3</c:v>
                </c:pt>
                <c:pt idx="2002">
                  <c:v>6.3103844834574009E-4</c:v>
                </c:pt>
                <c:pt idx="2003">
                  <c:v>-1.0194566446025959E-4</c:v>
                </c:pt>
                <c:pt idx="2004">
                  <c:v>-4.5670467845746279E-4</c:v>
                </c:pt>
                <c:pt idx="2005">
                  <c:v>-6.3408418545606395E-4</c:v>
                </c:pt>
                <c:pt idx="2006">
                  <c:v>-8.6629203861035369E-4</c:v>
                </c:pt>
                <c:pt idx="2007">
                  <c:v>1.1674064671292794E-4</c:v>
                </c:pt>
                <c:pt idx="2008">
                  <c:v>9.5318338896397325E-5</c:v>
                </c:pt>
                <c:pt idx="2009">
                  <c:v>3.9622854008305379E-4</c:v>
                </c:pt>
                <c:pt idx="2010">
                  <c:v>5.6064268822204086E-4</c:v>
                </c:pt>
                <c:pt idx="2011">
                  <c:v>2.3181439194406672E-4</c:v>
                </c:pt>
                <c:pt idx="2012">
                  <c:v>7.2505683636102771E-4</c:v>
                </c:pt>
                <c:pt idx="2013">
                  <c:v>7.2505683636102771E-4</c:v>
                </c:pt>
                <c:pt idx="2014">
                  <c:v>-9.9577000274802337E-4</c:v>
                </c:pt>
                <c:pt idx="2015">
                  <c:v>-4.8449718746845219E-4</c:v>
                </c:pt>
                <c:pt idx="2016">
                  <c:v>-4.1958687240979155E-4</c:v>
                </c:pt>
                <c:pt idx="2017">
                  <c:v>3.5909037508080881E-4</c:v>
                </c:pt>
                <c:pt idx="2018">
                  <c:v>2.0875563287705006E-4</c:v>
                </c:pt>
                <c:pt idx="2019">
                  <c:v>-5.429180781417436E-4</c:v>
                </c:pt>
                <c:pt idx="2020">
                  <c:v>-3.9258333593798485E-4</c:v>
                </c:pt>
                <c:pt idx="2021">
                  <c:v>-6.9325282034550235E-4</c:v>
                </c:pt>
                <c:pt idx="2022">
                  <c:v>5.0942511728456757E-4</c:v>
                </c:pt>
                <c:pt idx="2023">
                  <c:v>3.9247750563761448E-4</c:v>
                </c:pt>
                <c:pt idx="2024">
                  <c:v>-7.320505633036105E-4</c:v>
                </c:pt>
                <c:pt idx="2025">
                  <c:v>7.5608691898908838E-5</c:v>
                </c:pt>
                <c:pt idx="2026">
                  <c:v>-7.320505633036105E-4</c:v>
                </c:pt>
                <c:pt idx="2027">
                  <c:v>9.0496031254752888E-4</c:v>
                </c:pt>
                <c:pt idx="2028">
                  <c:v>-9.8213672641464327E-4</c:v>
                </c:pt>
                <c:pt idx="2029">
                  <c:v>-1.5015222285863928E-4</c:v>
                </c:pt>
                <c:pt idx="2030">
                  <c:v>6.399035737070551E-4</c:v>
                </c:pt>
                <c:pt idx="2031">
                  <c:v>8.3052916127951306E-4</c:v>
                </c:pt>
                <c:pt idx="2032">
                  <c:v>6.8026810989680903E-5</c:v>
                </c:pt>
                <c:pt idx="2033">
                  <c:v>-1.2157059086375199E-3</c:v>
                </c:pt>
                <c:pt idx="2034">
                  <c:v>1.1405364594704523E-4</c:v>
                </c:pt>
                <c:pt idx="2035">
                  <c:v>4.7670363029290769E-4</c:v>
                </c:pt>
                <c:pt idx="2036">
                  <c:v>5.896932641308503E-4</c:v>
                </c:pt>
                <c:pt idx="2037">
                  <c:v>-6.7337120854160074E-4</c:v>
                </c:pt>
                <c:pt idx="2038">
                  <c:v>5.9727524405953645E-5</c:v>
                </c:pt>
                <c:pt idx="2039">
                  <c:v>4.1697610588695394E-4</c:v>
                </c:pt>
                <c:pt idx="2040">
                  <c:v>1.0047429683561417E-3</c:v>
                </c:pt>
                <c:pt idx="2041">
                  <c:v>-1.4411972525074407E-4</c:v>
                </c:pt>
                <c:pt idx="2042">
                  <c:v>-9.9870001677561685E-4</c:v>
                </c:pt>
                <c:pt idx="2043">
                  <c:v>2.8317042051169221E-4</c:v>
                </c:pt>
                <c:pt idx="2044">
                  <c:v>3.5629041463128416E-4</c:v>
                </c:pt>
                <c:pt idx="2045">
                  <c:v>-1.8452148247960487E-4</c:v>
                </c:pt>
                <c:pt idx="2046">
                  <c:v>4.1677845549627202E-4</c:v>
                </c:pt>
                <c:pt idx="2047">
                  <c:v>-1.6300364654595859E-4</c:v>
                </c:pt>
                <c:pt idx="2048">
                  <c:v>3.0582604404753226E-4</c:v>
                </c:pt>
                <c:pt idx="2049">
                  <c:v>6.1843912232880825E-5</c:v>
                </c:pt>
                <c:pt idx="2050">
                  <c:v>-9.5320214302302268E-4</c:v>
                </c:pt>
                <c:pt idx="2051">
                  <c:v>2.6485312328406179E-4</c:v>
                </c:pt>
                <c:pt idx="2052">
                  <c:v>-4.4677363727103079E-4</c:v>
                </c:pt>
                <c:pt idx="2053">
                  <c:v>-1.1526098383078274E-4</c:v>
                </c:pt>
                <c:pt idx="2054">
                  <c:v>-2.8101731055090676E-4</c:v>
                </c:pt>
                <c:pt idx="2055">
                  <c:v>-1.1805944536355116E-3</c:v>
                </c:pt>
                <c:pt idx="2056">
                  <c:v>-8.3480634399689738E-4</c:v>
                </c:pt>
                <c:pt idx="2057">
                  <c:v>3.7905254417203941E-4</c:v>
                </c:pt>
                <c:pt idx="2058">
                  <c:v>-1.3830760170115359E-4</c:v>
                </c:pt>
                <c:pt idx="2059">
                  <c:v>-5.2187643451646285E-4</c:v>
                </c:pt>
                <c:pt idx="2060">
                  <c:v>4.3704564752181086E-4</c:v>
                </c:pt>
                <c:pt idx="2061">
                  <c:v>-1.3830760170115359E-4</c:v>
                </c:pt>
                <c:pt idx="2062">
                  <c:v>-9.0544526733177212E-4</c:v>
                </c:pt>
                <c:pt idx="2063">
                  <c:v>2.4526123111415611E-4</c:v>
                </c:pt>
                <c:pt idx="2064">
                  <c:v>-9.0544526733177212E-4</c:v>
                </c:pt>
                <c:pt idx="2065">
                  <c:v>1.0451180000556866E-3</c:v>
                </c:pt>
                <c:pt idx="2066">
                  <c:v>1.2292831270377886E-3</c:v>
                </c:pt>
                <c:pt idx="2067">
                  <c:v>-5.8747981181693802E-4</c:v>
                </c:pt>
                <c:pt idx="2068">
                  <c:v>5.6559227491322951E-5</c:v>
                </c:pt>
                <c:pt idx="2069">
                  <c:v>-8.0215949158635776E-4</c:v>
                </c:pt>
                <c:pt idx="2070">
                  <c:v>6.4719924268944124E-4</c:v>
                </c:pt>
                <c:pt idx="2071">
                  <c:v>-2.6360950139803999E-4</c:v>
                </c:pt>
                <c:pt idx="2072">
                  <c:v>3.9993413297787048E-5</c:v>
                </c:pt>
                <c:pt idx="2073">
                  <c:v>-1.1180804405012653E-4</c:v>
                </c:pt>
                <c:pt idx="2074">
                  <c:v>-1.1180804405012653E-4</c:v>
                </c:pt>
                <c:pt idx="2075">
                  <c:v>4.9539778534152766E-4</c:v>
                </c:pt>
                <c:pt idx="2076">
                  <c:v>3.9993413297787048E-5</c:v>
                </c:pt>
                <c:pt idx="2077">
                  <c:v>-1.4068533592064294E-3</c:v>
                </c:pt>
                <c:pt idx="2078">
                  <c:v>-4.9534066297965938E-4</c:v>
                </c:pt>
                <c:pt idx="2079">
                  <c:v>-1.3561974347662794E-4</c:v>
                </c:pt>
                <c:pt idx="2080">
                  <c:v>4.0396163577791837E-4</c:v>
                </c:pt>
                <c:pt idx="2081">
                  <c:v>-1.3561974347662794E-4</c:v>
                </c:pt>
                <c:pt idx="2082">
                  <c:v>-8.5506158248268996E-4</c:v>
                </c:pt>
                <c:pt idx="2083">
                  <c:v>4.4240716274887354E-5</c:v>
                </c:pt>
                <c:pt idx="2084">
                  <c:v>-1.5586960826533642E-4</c:v>
                </c:pt>
                <c:pt idx="2085">
                  <c:v>-9.7226056863765906E-4</c:v>
                </c:pt>
                <c:pt idx="2086">
                  <c:v>3.7521698273726835E-4</c:v>
                </c:pt>
                <c:pt idx="2087">
                  <c:v>3.0095666793246477E-4</c:v>
                </c:pt>
                <c:pt idx="2088">
                  <c:v>5.8769347148197957E-5</c:v>
                </c:pt>
                <c:pt idx="2089">
                  <c:v>-1.0615160865700757E-3</c:v>
                </c:pt>
                <c:pt idx="2090">
                  <c:v>-7.6325933281897558E-4</c:v>
                </c:pt>
                <c:pt idx="2091">
                  <c:v>-2.035023008556628E-4</c:v>
                </c:pt>
                <c:pt idx="2092">
                  <c:v>-3.8770015984366146E-4</c:v>
                </c:pt>
                <c:pt idx="2093">
                  <c:v>4.751371378701601E-4</c:v>
                </c:pt>
                <c:pt idx="2094">
                  <c:v>6.1791186068598002E-4</c:v>
                </c:pt>
                <c:pt idx="2095">
                  <c:v>2.3203929044391422E-4</c:v>
                </c:pt>
                <c:pt idx="2096">
                  <c:v>-5.3970585004021738E-4</c:v>
                </c:pt>
                <c:pt idx="2097">
                  <c:v>-3.0031125247929067E-4</c:v>
                </c:pt>
                <c:pt idx="2098">
                  <c:v>-4.6739897670590273E-4</c:v>
                </c:pt>
                <c:pt idx="2099">
                  <c:v>3.3864195973933031E-5</c:v>
                </c:pt>
                <c:pt idx="2100">
                  <c:v>-4.6739897670590273E-4</c:v>
                </c:pt>
                <c:pt idx="2101">
                  <c:v>-4.6739897670590273E-4</c:v>
                </c:pt>
                <c:pt idx="2102">
                  <c:v>2.0095192020054542E-4</c:v>
                </c:pt>
                <c:pt idx="2103">
                  <c:v>5.3512736865376977E-4</c:v>
                </c:pt>
                <c:pt idx="2104">
                  <c:v>-8.015744251591273E-4</c:v>
                </c:pt>
                <c:pt idx="2105">
                  <c:v>-5.111800266070503E-4</c:v>
                </c:pt>
                <c:pt idx="2106">
                  <c:v>-9.9114467642180898E-4</c:v>
                </c:pt>
                <c:pt idx="2107">
                  <c:v>-5.8078368777604366E-4</c:v>
                </c:pt>
                <c:pt idx="2108">
                  <c:v>-9.9114467642180898E-4</c:v>
                </c:pt>
                <c:pt idx="2109">
                  <c:v>-2.2843643659084664E-4</c:v>
                </c:pt>
                <c:pt idx="2110">
                  <c:v>-1.3230923129069702E-3</c:v>
                </c:pt>
                <c:pt idx="2111">
                  <c:v>-2.7445129929575636E-4</c:v>
                </c:pt>
                <c:pt idx="2112">
                  <c:v>2.8966684354494576E-5</c:v>
                </c:pt>
                <c:pt idx="2113">
                  <c:v>-3.332096965513085E-4</c:v>
                </c:pt>
                <c:pt idx="2114">
                  <c:v>-3.332096965513085E-4</c:v>
                </c:pt>
                <c:pt idx="2115">
                  <c:v>-5.1429788700421003E-4</c:v>
                </c:pt>
                <c:pt idx="2116">
                  <c:v>1.4197626836612129E-3</c:v>
                </c:pt>
                <c:pt idx="2117">
                  <c:v>-2.6266701068333167E-4</c:v>
                </c:pt>
                <c:pt idx="2118">
                  <c:v>2.4773453071369488E-4</c:v>
                </c:pt>
                <c:pt idx="2119">
                  <c:v>6.3493717451680034E-4</c:v>
                </c:pt>
                <c:pt idx="2120">
                  <c:v>3.2842890257341387E-4</c:v>
                </c:pt>
                <c:pt idx="2121">
                  <c:v>2.1920630630027399E-5</c:v>
                </c:pt>
                <c:pt idx="2122">
                  <c:v>-1.3133350534166584E-4</c:v>
                </c:pt>
                <c:pt idx="2123">
                  <c:v>2.1920630630027399E-5</c:v>
                </c:pt>
                <c:pt idx="2124">
                  <c:v>-5.91095913256745E-4</c:v>
                </c:pt>
                <c:pt idx="2125">
                  <c:v>-5.91095913256745E-4</c:v>
                </c:pt>
                <c:pt idx="2126">
                  <c:v>-4.3784177728505209E-4</c:v>
                </c:pt>
                <c:pt idx="2127">
                  <c:v>-5.5734326938806575E-4</c:v>
                </c:pt>
                <c:pt idx="2128">
                  <c:v>-7.0557038154424627E-4</c:v>
                </c:pt>
                <c:pt idx="2129">
                  <c:v>2.5539663963963463E-4</c:v>
                </c:pt>
                <c:pt idx="2130">
                  <c:v>-2.266864230678462E-4</c:v>
                </c:pt>
                <c:pt idx="2131">
                  <c:v>-8.1960529699226211E-4</c:v>
                </c:pt>
                <c:pt idx="2132">
                  <c:v>-1.3037215271042052E-3</c:v>
                </c:pt>
                <c:pt idx="2133">
                  <c:v>9.7740750555206615E-4</c:v>
                </c:pt>
                <c:pt idx="2134">
                  <c:v>2.1429470914999379E-5</c:v>
                </c:pt>
                <c:pt idx="2135">
                  <c:v>3.5431428244584048E-4</c:v>
                </c:pt>
                <c:pt idx="2136">
                  <c:v>-1.5091150662313981E-4</c:v>
                </c:pt>
                <c:pt idx="2137">
                  <c:v>-4.8772869933579326E-4</c:v>
                </c:pt>
                <c:pt idx="2138">
                  <c:v>-8.2454589204844692E-4</c:v>
                </c:pt>
                <c:pt idx="2139">
                  <c:v>-3.1932010297946642E-4</c:v>
                </c:pt>
                <c:pt idx="2140">
                  <c:v>-3.1932010297946642E-4</c:v>
                </c:pt>
                <c:pt idx="2141">
                  <c:v>6.716645494759955E-4</c:v>
                </c:pt>
                <c:pt idx="2142">
                  <c:v>5.910215900041219E-4</c:v>
                </c:pt>
                <c:pt idx="2143">
                  <c:v>2.3032545795251746E-5</c:v>
                </c:pt>
                <c:pt idx="2144">
                  <c:v>1.9620664928734187E-4</c:v>
                </c:pt>
                <c:pt idx="2145">
                  <c:v>-1.6840865736330386E-4</c:v>
                </c:pt>
                <c:pt idx="2146">
                  <c:v>1.3898995962018839E-5</c:v>
                </c:pt>
                <c:pt idx="2147">
                  <c:v>1.3898995962018839E-5</c:v>
                </c:pt>
                <c:pt idx="2148">
                  <c:v>-2.7149573114617406E-4</c:v>
                </c:pt>
                <c:pt idx="2149">
                  <c:v>-5.3679860736431119E-4</c:v>
                </c:pt>
                <c:pt idx="2150">
                  <c:v>-5.7479356964511199E-4</c:v>
                </c:pt>
                <c:pt idx="2151">
                  <c:v>-5.7479356964511199E-4</c:v>
                </c:pt>
                <c:pt idx="2152">
                  <c:v>9.6485312861581017E-4</c:v>
                </c:pt>
                <c:pt idx="2153">
                  <c:v>-3.3653058566155032E-4</c:v>
                </c:pt>
                <c:pt idx="2154">
                  <c:v>-6.137472732506942E-4</c:v>
                </c:pt>
                <c:pt idx="2155">
                  <c:v>4.2289792557026788E-4</c:v>
                </c:pt>
                <c:pt idx="2156">
                  <c:v>6.8834892004739252E-4</c:v>
                </c:pt>
                <c:pt idx="2157">
                  <c:v>-3.0519872726040567E-4</c:v>
                </c:pt>
                <c:pt idx="2158">
                  <c:v>-6.1458507428890691E-4</c:v>
                </c:pt>
                <c:pt idx="2159">
                  <c:v>-3.0519872726040567E-4</c:v>
                </c:pt>
                <c:pt idx="2160">
                  <c:v>-3.0519872726040567E-4</c:v>
                </c:pt>
                <c:pt idx="2161">
                  <c:v>4.6826714031084733E-4</c:v>
                </c:pt>
                <c:pt idx="2162">
                  <c:v>-4.5989190077465618E-4</c:v>
                </c:pt>
                <c:pt idx="2163">
                  <c:v>-4.5989190077465618E-4</c:v>
                </c:pt>
                <c:pt idx="2164">
                  <c:v>6.2296031382509795E-4</c:v>
                </c:pt>
                <c:pt idx="2165">
                  <c:v>6.2296031382509795E-4</c:v>
                </c:pt>
                <c:pt idx="2166">
                  <c:v>-3.0519872726040567E-4</c:v>
                </c:pt>
                <c:pt idx="2167">
                  <c:v>4.1876197680955742E-6</c:v>
                </c:pt>
                <c:pt idx="2168">
                  <c:v>-4.5989190077465618E-4</c:v>
                </c:pt>
                <c:pt idx="2169">
                  <c:v>-1.1020065922209929E-3</c:v>
                </c:pt>
                <c:pt idx="2170">
                  <c:v>4.6312461054599568E-4</c:v>
                </c:pt>
                <c:pt idx="2171">
                  <c:v>-5.6718660330907751E-4</c:v>
                </c:pt>
                <c:pt idx="2172">
                  <c:v>1.9584202214273545E-6</c:v>
                </c:pt>
                <c:pt idx="2173">
                  <c:v>1.3848122189838007E-6</c:v>
                </c:pt>
                <c:pt idx="2174">
                  <c:v>1.3848122189838007E-6</c:v>
                </c:pt>
                <c:pt idx="2175">
                  <c:v>-3.3805356549448571E-4</c:v>
                </c:pt>
                <c:pt idx="2176">
                  <c:v>-9.3069348561533095E-4</c:v>
                </c:pt>
                <c:pt idx="2177">
                  <c:v>-9.6849789710164863E-7</c:v>
                </c:pt>
                <c:pt idx="2178">
                  <c:v>-7.3504455063786193E-4</c:v>
                </c:pt>
                <c:pt idx="2179">
                  <c:v>-7.7793676057959097E-4</c:v>
                </c:pt>
                <c:pt idx="2180">
                  <c:v>-1.9935874007861879E-4</c:v>
                </c:pt>
                <c:pt idx="2181">
                  <c:v>-3.0073883268573985E-6</c:v>
                </c:pt>
                <c:pt idx="2182">
                  <c:v>-3.0152346260183698E-4</c:v>
                </c:pt>
                <c:pt idx="2183">
                  <c:v>-1.0467893085482748E-3</c:v>
                </c:pt>
                <c:pt idx="2184">
                  <c:v>-4.2160429095652375E-4</c:v>
                </c:pt>
                <c:pt idx="2185">
                  <c:v>4.1197573249914334E-4</c:v>
                </c:pt>
                <c:pt idx="2186">
                  <c:v>8.2876574422697711E-4</c:v>
                </c:pt>
                <c:pt idx="2187">
                  <c:v>-6.4429923349370449E-6</c:v>
                </c:pt>
                <c:pt idx="2188">
                  <c:v>-4.4600233350879917E-4</c:v>
                </c:pt>
                <c:pt idx="2189">
                  <c:v>4.3311634883892497E-4</c:v>
                </c:pt>
                <c:pt idx="2190">
                  <c:v>4.5327539699405606E-4</c:v>
                </c:pt>
                <c:pt idx="2191">
                  <c:v>-4.6913647402736856E-4</c:v>
                </c:pt>
                <c:pt idx="2192">
                  <c:v>2.3163713476824759E-4</c:v>
                </c:pt>
                <c:pt idx="2193">
                  <c:v>-1.0575384640346772E-3</c:v>
                </c:pt>
                <c:pt idx="2194">
                  <c:v>2.5667704379839424E-4</c:v>
                </c:pt>
                <c:pt idx="2195">
                  <c:v>-2.3284449015458647E-5</c:v>
                </c:pt>
                <c:pt idx="2196">
                  <c:v>-1.5878487908156389E-3</c:v>
                </c:pt>
                <c:pt idx="2197">
                  <c:v>-2.7092182262067896E-5</c:v>
                </c:pt>
                <c:pt idx="2198">
                  <c:v>2.5562606737170534E-4</c:v>
                </c:pt>
                <c:pt idx="2199">
                  <c:v>-5.0419663077493244E-4</c:v>
                </c:pt>
                <c:pt idx="2200">
                  <c:v>4.0117509762290979E-4</c:v>
                </c:pt>
                <c:pt idx="2201">
                  <c:v>1.8075492568658206E-4</c:v>
                </c:pt>
                <c:pt idx="2202">
                  <c:v>1.8075492568658206E-4</c:v>
                </c:pt>
                <c:pt idx="2203">
                  <c:v>-4.1167482514301154E-4</c:v>
                </c:pt>
                <c:pt idx="2204">
                  <c:v>3.538031801674262E-4</c:v>
                </c:pt>
                <c:pt idx="2205">
                  <c:v>1.6908075072274347E-4</c:v>
                </c:pt>
                <c:pt idx="2206">
                  <c:v>-3.8508653761130484E-4</c:v>
                </c:pt>
                <c:pt idx="2207">
                  <c:v>4.9857783362115696E-4</c:v>
                </c:pt>
                <c:pt idx="2208">
                  <c:v>1.565383575037483E-4</c:v>
                </c:pt>
                <c:pt idx="2209">
                  <c:v>-1.4481380554956036E-5</c:v>
                </c:pt>
                <c:pt idx="2210">
                  <c:v>2.9901826305498021E-4</c:v>
                </c:pt>
                <c:pt idx="2211">
                  <c:v>-1.6933857851190515E-4</c:v>
                </c:pt>
                <c:pt idx="2212">
                  <c:v>1.4289931586601817E-4</c:v>
                </c:pt>
                <c:pt idx="2213">
                  <c:v>-7.9381436726775245E-4</c:v>
                </c:pt>
                <c:pt idx="2214">
                  <c:v>-1.6933857851190515E-4</c:v>
                </c:pt>
                <c:pt idx="2215">
                  <c:v>2.9901826305498021E-4</c:v>
                </c:pt>
                <c:pt idx="2216">
                  <c:v>-3.2545752570086719E-4</c:v>
                </c:pt>
                <c:pt idx="2217">
                  <c:v>-3.2545752570086719E-4</c:v>
                </c:pt>
                <c:pt idx="2218">
                  <c:v>-3.5044210607846184E-5</c:v>
                </c:pt>
                <c:pt idx="2219">
                  <c:v>-3.4150627108871495E-5</c:v>
                </c:pt>
                <c:pt idx="2220">
                  <c:v>-5.7527399783796097E-4</c:v>
                </c:pt>
                <c:pt idx="2221">
                  <c:v>-1.2950406785347593E-3</c:v>
                </c:pt>
                <c:pt idx="2222">
                  <c:v>-2.7434488014574073E-4</c:v>
                </c:pt>
                <c:pt idx="2223">
                  <c:v>-6.62060530585622E-4</c:v>
                </c:pt>
                <c:pt idx="2224">
                  <c:v>3.6690938427212541E-4</c:v>
                </c:pt>
                <c:pt idx="2225">
                  <c:v>-3.0281495853305522E-5</c:v>
                </c:pt>
                <c:pt idx="2226">
                  <c:v>-2.2887693591602072E-4</c:v>
                </c:pt>
                <c:pt idx="2227">
                  <c:v>-6.2606781604145154E-4</c:v>
                </c:pt>
                <c:pt idx="2228">
                  <c:v>-1.0627901593647207E-3</c:v>
                </c:pt>
                <c:pt idx="2229">
                  <c:v>-8.5881460497233726E-4</c:v>
                </c:pt>
                <c:pt idx="2230">
                  <c:v>-4.9476311303075322E-4</c:v>
                </c:pt>
                <c:pt idx="2231">
                  <c:v>-7.7379840100962266E-4</c:v>
                </c:pt>
                <c:pt idx="2232">
                  <c:v>-2.1604423193974376E-4</c:v>
                </c:pt>
                <c:pt idx="2233">
                  <c:v>-4.0196228829637035E-4</c:v>
                </c:pt>
                <c:pt idx="2234">
                  <c:v>-5.8788034465299651E-4</c:v>
                </c:pt>
                <c:pt idx="2235">
                  <c:v>-4.1181668967091084E-4</c:v>
                </c:pt>
                <c:pt idx="2236">
                  <c:v>3.1451114742558602E-4</c:v>
                </c:pt>
                <c:pt idx="2237">
                  <c:v>-3.7473073807061806E-4</c:v>
                </c:pt>
                <c:pt idx="2238">
                  <c:v>-7.4308012181527479E-4</c:v>
                </c:pt>
                <c:pt idx="2239">
                  <c:v>-8.9726512094898798E-4</c:v>
                </c:pt>
                <c:pt idx="2240">
                  <c:v>4.026963769113535E-4</c:v>
                </c:pt>
                <c:pt idx="2241">
                  <c:v>-4.2870887692945817E-5</c:v>
                </c:pt>
                <c:pt idx="2242">
                  <c:v>1.2721752173505154E-4</c:v>
                </c:pt>
                <c:pt idx="2243">
                  <c:v>-1.8784611254138894E-4</c:v>
                </c:pt>
                <c:pt idx="2244">
                  <c:v>5.3729834046190418E-4</c:v>
                </c:pt>
                <c:pt idx="2245">
                  <c:v>5.9148798092447036E-4</c:v>
                </c:pt>
                <c:pt idx="2246">
                  <c:v>3.7992730006089091E-4</c:v>
                </c:pt>
                <c:pt idx="2247">
                  <c:v>-6.7787610425700732E-4</c:v>
                </c:pt>
                <c:pt idx="2248">
                  <c:v>-6.7787610425700732E-4</c:v>
                </c:pt>
                <c:pt idx="2249">
                  <c:v>-4.6631542339342744E-4</c:v>
                </c:pt>
                <c:pt idx="2250">
                  <c:v>3.7992730006089091E-4</c:v>
                </c:pt>
                <c:pt idx="2251">
                  <c:v>-1.0422309142276579E-3</c:v>
                </c:pt>
                <c:pt idx="2252">
                  <c:v>-8.4252288596343549E-4</c:v>
                </c:pt>
                <c:pt idx="2253">
                  <c:v>3.5572528362189831E-4</c:v>
                </c:pt>
                <c:pt idx="2254">
                  <c:v>7.5514134015034287E-4</c:v>
                </c:pt>
                <c:pt idx="2255">
                  <c:v>-1.5238054798652478E-3</c:v>
                </c:pt>
                <c:pt idx="2256">
                  <c:v>-7.9285155213710927E-4</c:v>
                </c:pt>
                <c:pt idx="2257">
                  <c:v>-7.9285155213710927E-4</c:v>
                </c:pt>
                <c:pt idx="2258">
                  <c:v>-4.1863946564654492E-4</c:v>
                </c:pt>
                <c:pt idx="2259">
                  <c:v>1.6897760586479871E-4</c:v>
                </c:pt>
                <c:pt idx="2260">
                  <c:v>4.4694048792154242E-4</c:v>
                </c:pt>
                <c:pt idx="2261">
                  <c:v>1.0259347390445986E-3</c:v>
                </c:pt>
                <c:pt idx="2262">
                  <c:v>-1.1187632501606902E-3</c:v>
                </c:pt>
                <c:pt idx="2263">
                  <c:v>7.9468563172307635E-4</c:v>
                </c:pt>
                <c:pt idx="2264">
                  <c:v>3.6947476908223947E-4</c:v>
                </c:pt>
                <c:pt idx="2265">
                  <c:v>4.752664934544957E-4</c:v>
                </c:pt>
                <c:pt idx="2266">
                  <c:v>1.280832779349232E-4</c:v>
                </c:pt>
                <c:pt idx="2267">
                  <c:v>3.0167488569470956E-4</c:v>
                </c:pt>
                <c:pt idx="2268">
                  <c:v>-3.9269154534443533E-4</c:v>
                </c:pt>
                <c:pt idx="2269">
                  <c:v>-3.3829131895241646E-4</c:v>
                </c:pt>
                <c:pt idx="2270">
                  <c:v>-6.5939657490676567E-4</c:v>
                </c:pt>
                <c:pt idx="2271">
                  <c:v>-6.5939657490676567E-4</c:v>
                </c:pt>
                <c:pt idx="2272">
                  <c:v>-7.3894261461153639E-5</c:v>
                </c:pt>
                <c:pt idx="2273">
                  <c:v>-7.3894261461153639E-5</c:v>
                </c:pt>
                <c:pt idx="2274">
                  <c:v>-8.7626874477512258E-5</c:v>
                </c:pt>
                <c:pt idx="2275">
                  <c:v>1.5814210772781907E-4</c:v>
                </c:pt>
                <c:pt idx="2276">
                  <c:v>-2.0604089822617768E-4</c:v>
                </c:pt>
                <c:pt idx="2277">
                  <c:v>-4.7108770730351635E-5</c:v>
                </c:pt>
                <c:pt idx="2278">
                  <c:v>2.7075548426130024E-4</c:v>
                </c:pt>
                <c:pt idx="2279">
                  <c:v>-3.6497302572200373E-4</c:v>
                </c:pt>
                <c:pt idx="2280">
                  <c:v>1.1182335676547419E-4</c:v>
                </c:pt>
                <c:pt idx="2281">
                  <c:v>5.8861973925295223E-4</c:v>
                </c:pt>
                <c:pt idx="2282">
                  <c:v>-3.6497302572200373E-4</c:v>
                </c:pt>
                <c:pt idx="2283">
                  <c:v>1.1182335676547419E-4</c:v>
                </c:pt>
                <c:pt idx="2284">
                  <c:v>-2.0604089822617768E-4</c:v>
                </c:pt>
                <c:pt idx="2285">
                  <c:v>-2.0604089822617768E-4</c:v>
                </c:pt>
                <c:pt idx="2286">
                  <c:v>-1.0607143756598506E-3</c:v>
                </c:pt>
                <c:pt idx="2287">
                  <c:v>-7.5365605157148657E-4</c:v>
                </c:pt>
                <c:pt idx="2288">
                  <c:v>-2.4683698952715299E-4</c:v>
                </c:pt>
                <c:pt idx="2289">
                  <c:v>1.2973607992091676E-4</c:v>
                </c:pt>
                <c:pt idx="2290">
                  <c:v>-6.8157094055704094E-5</c:v>
                </c:pt>
                <c:pt idx="2291">
                  <c:v>-7.6592325881403786E-5</c:v>
                </c:pt>
                <c:pt idx="2292">
                  <c:v>-8.4198567295938696E-5</c:v>
                </c:pt>
                <c:pt idx="2293">
                  <c:v>4.6098544101507138E-4</c:v>
                </c:pt>
                <c:pt idx="2294">
                  <c:v>-5.2670102020846606E-4</c:v>
                </c:pt>
                <c:pt idx="2295">
                  <c:v>5.0063580616326563E-4</c:v>
                </c:pt>
                <c:pt idx="2296">
                  <c:v>-1.0137252973414594E-3</c:v>
                </c:pt>
                <c:pt idx="2297">
                  <c:v>-3.8464803977221506E-4</c:v>
                </c:pt>
                <c:pt idx="2298">
                  <c:v>-3.3311497395862558E-4</c:v>
                </c:pt>
                <c:pt idx="2299">
                  <c:v>1.3184239030821355E-4</c:v>
                </c:pt>
                <c:pt idx="2300">
                  <c:v>-8.7773167869493562E-4</c:v>
                </c:pt>
                <c:pt idx="2301">
                  <c:v>-6.0684498849174076E-5</c:v>
                </c:pt>
                <c:pt idx="2302">
                  <c:v>-4.1041121515267439E-4</c:v>
                </c:pt>
                <c:pt idx="2303">
                  <c:v>-8.0803119451994254E-4</c:v>
                </c:pt>
                <c:pt idx="2304">
                  <c:v>4.2120901949274821E-4</c:v>
                </c:pt>
                <c:pt idx="2305">
                  <c:v>-7.2500354781807096E-5</c:v>
                </c:pt>
                <c:pt idx="2306">
                  <c:v>-7.2500354781807096E-5</c:v>
                </c:pt>
                <c:pt idx="2307">
                  <c:v>-3.4462577622259433E-4</c:v>
                </c:pt>
                <c:pt idx="2308">
                  <c:v>-6.6554945066932248E-4</c:v>
                </c:pt>
                <c:pt idx="2309">
                  <c:v>-5.4341885090982756E-4</c:v>
                </c:pt>
                <c:pt idx="2310">
                  <c:v>-9.9687287406833311E-4</c:v>
                </c:pt>
                <c:pt idx="2311">
                  <c:v>-5.4457536186879117E-4</c:v>
                </c:pt>
                <c:pt idx="2312">
                  <c:v>-5.4457536186879117E-4</c:v>
                </c:pt>
                <c:pt idx="2313">
                  <c:v>9.6705467594611024E-5</c:v>
                </c:pt>
                <c:pt idx="2314">
                  <c:v>9.6705467594611024E-5</c:v>
                </c:pt>
                <c:pt idx="2315">
                  <c:v>-7.0489556923464161E-4</c:v>
                </c:pt>
                <c:pt idx="2316">
                  <c:v>1.8190711476672263E-4</c:v>
                </c:pt>
                <c:pt idx="2317">
                  <c:v>-1.0980979097529942E-3</c:v>
                </c:pt>
                <c:pt idx="2318">
                  <c:v>-4.890702765994522E-4</c:v>
                </c:pt>
                <c:pt idx="2319">
                  <c:v>9.9431219015092172E-4</c:v>
                </c:pt>
                <c:pt idx="2320">
                  <c:v>-1.1960597135982597E-4</c:v>
                </c:pt>
                <c:pt idx="2321">
                  <c:v>1.4210084006077684E-4</c:v>
                </c:pt>
                <c:pt idx="2322">
                  <c:v>-1.0697883299018505E-4</c:v>
                </c:pt>
                <c:pt idx="2323">
                  <c:v>1.2306293739174252E-4</c:v>
                </c:pt>
                <c:pt idx="2324">
                  <c:v>-9.2646387036712623E-5</c:v>
                </c:pt>
                <c:pt idx="2325">
                  <c:v>3.3877226182019778E-4</c:v>
                </c:pt>
                <c:pt idx="2326">
                  <c:v>-1.1711930091789901E-3</c:v>
                </c:pt>
                <c:pt idx="2327">
                  <c:v>-2.5177138412084648E-4</c:v>
                </c:pt>
                <c:pt idx="2328">
                  <c:v>6.288582452294711E-4</c:v>
                </c:pt>
                <c:pt idx="2329">
                  <c:v>4.5273231935940748E-4</c:v>
                </c:pt>
                <c:pt idx="2330">
                  <c:v>1.0048046761928044E-4</c:v>
                </c:pt>
                <c:pt idx="2331">
                  <c:v>-9.5627508760110012E-4</c:v>
                </c:pt>
                <c:pt idx="2332">
                  <c:v>-1.1598576078885275E-3</c:v>
                </c:pt>
                <c:pt idx="2333">
                  <c:v>6.6389761293095349E-4</c:v>
                </c:pt>
                <c:pt idx="2334">
                  <c:v>-5.5689258374163621E-4</c:v>
                </c:pt>
                <c:pt idx="2335">
                  <c:v>-6.6119151623104944E-4</c:v>
                </c:pt>
                <c:pt idx="2336">
                  <c:v>-8.487841799349066E-4</c:v>
                </c:pt>
                <c:pt idx="2337">
                  <c:v>-8.628182964507433E-5</c:v>
                </c:pt>
                <c:pt idx="2338">
                  <c:v>-8.628182964507433E-5</c:v>
                </c:pt>
                <c:pt idx="2339">
                  <c:v>1.6620580629839133E-4</c:v>
                </c:pt>
                <c:pt idx="2340">
                  <c:v>-2.2327671048699856E-3</c:v>
                </c:pt>
                <c:pt idx="2341">
                  <c:v>-1.1744672814261044E-4</c:v>
                </c:pt>
                <c:pt idx="2342">
                  <c:v>6.3245625318223136E-4</c:v>
                </c:pt>
                <c:pt idx="2343">
                  <c:v>3.1230062821657148E-4</c:v>
                </c:pt>
                <c:pt idx="2344">
                  <c:v>-7.5492190086105478E-4</c:v>
                </c:pt>
                <c:pt idx="2345">
                  <c:v>-9.7165597844199353E-4</c:v>
                </c:pt>
                <c:pt idx="2346">
                  <c:v>1.1201440946270085E-4</c:v>
                </c:pt>
                <c:pt idx="2347">
                  <c:v>-1.4142457762420502E-3</c:v>
                </c:pt>
                <c:pt idx="2348">
                  <c:v>3.4443103561963557E-4</c:v>
                </c:pt>
                <c:pt idx="2349">
                  <c:v>8.1853149211884497E-5</c:v>
                </c:pt>
                <c:pt idx="2350">
                  <c:v>-2.4153959423984551E-4</c:v>
                </c:pt>
                <c:pt idx="2351">
                  <c:v>-5.6493233769157585E-4</c:v>
                </c:pt>
                <c:pt idx="2352">
                  <c:v>2.4354952093774945E-4</c:v>
                </c:pt>
                <c:pt idx="2353">
                  <c:v>4.0524589266361462E-4</c:v>
                </c:pt>
                <c:pt idx="2354">
                  <c:v>-2.4153959423984551E-4</c:v>
                </c:pt>
                <c:pt idx="2355">
                  <c:v>-8.4065255278965422E-4</c:v>
                </c:pt>
                <c:pt idx="2356">
                  <c:v>1.1942416191496573E-4</c:v>
                </c:pt>
                <c:pt idx="2357">
                  <c:v>-2.6777753414033143E-4</c:v>
                </c:pt>
                <c:pt idx="2358">
                  <c:v>6.1912000085267592E-4</c:v>
                </c:pt>
                <c:pt idx="2359">
                  <c:v>-4.7800224046638806E-4</c:v>
                </c:pt>
                <c:pt idx="2360">
                  <c:v>3.8775366527828863E-4</c:v>
                </c:pt>
                <c:pt idx="2361">
                  <c:v>-9.1843115969759905E-4</c:v>
                </c:pt>
                <c:pt idx="2362">
                  <c:v>-9.9899438898916207E-5</c:v>
                </c:pt>
                <c:pt idx="2363">
                  <c:v>3.1882611486880384E-4</c:v>
                </c:pt>
                <c:pt idx="2364">
                  <c:v>3.1882611486880384E-4</c:v>
                </c:pt>
                <c:pt idx="2365">
                  <c:v>-1.2054519431287107E-3</c:v>
                </c:pt>
                <c:pt idx="2366">
                  <c:v>-6.1326932751387306E-4</c:v>
                </c:pt>
                <c:pt idx="2367">
                  <c:v>-2.4524419730540632E-4</c:v>
                </c:pt>
                <c:pt idx="2368">
                  <c:v>1.7538296604895651E-4</c:v>
                </c:pt>
                <c:pt idx="2369">
                  <c:v>-8.2248610533990725E-4</c:v>
                </c:pt>
                <c:pt idx="2370">
                  <c:v>4.2468396900534442E-4</c:v>
                </c:pt>
                <c:pt idx="2371">
                  <c:v>-7.5476501381957994E-4</c:v>
                </c:pt>
                <c:pt idx="2372">
                  <c:v>9.6378073031050458E-4</c:v>
                </c:pt>
                <c:pt idx="2373">
                  <c:v>1.0419300774800106E-4</c:v>
                </c:pt>
                <c:pt idx="2374">
                  <c:v>8.2533250904494391E-4</c:v>
                </c:pt>
                <c:pt idx="2375">
                  <c:v>-7.8484294435507288E-4</c:v>
                </c:pt>
                <c:pt idx="2376">
                  <c:v>-7.3995702415985062E-4</c:v>
                </c:pt>
                <c:pt idx="2377">
                  <c:v>-1.1335756097264347E-4</c:v>
                </c:pt>
                <c:pt idx="2378">
                  <c:v>6.5838757951148835E-4</c:v>
                </c:pt>
                <c:pt idx="2379">
                  <c:v>-1.1335756097264347E-4</c:v>
                </c:pt>
                <c:pt idx="2380">
                  <c:v>2.5229987307133419E-4</c:v>
                </c:pt>
                <c:pt idx="2381">
                  <c:v>4.309241638118345E-4</c:v>
                </c:pt>
                <c:pt idx="2382">
                  <c:v>6.0954845455233459E-4</c:v>
                </c:pt>
                <c:pt idx="2383">
                  <c:v>-1.049487084096661E-4</c:v>
                </c:pt>
                <c:pt idx="2384">
                  <c:v>-7.4804831400789745E-4</c:v>
                </c:pt>
                <c:pt idx="2385">
                  <c:v>-2.5886554722323206E-4</c:v>
                </c:pt>
                <c:pt idx="2386">
                  <c:v>3.7758252124776219E-4</c:v>
                </c:pt>
                <c:pt idx="2387">
                  <c:v>-6.3828108695666874E-4</c:v>
                </c:pt>
                <c:pt idx="2388">
                  <c:v>-6.3828108695666874E-4</c:v>
                </c:pt>
                <c:pt idx="2389">
                  <c:v>-3.6006204492636707E-4</c:v>
                </c:pt>
                <c:pt idx="2390">
                  <c:v>-5.4829500734299261E-4</c:v>
                </c:pt>
                <c:pt idx="2391">
                  <c:v>-3.2074172019153362E-4</c:v>
                </c:pt>
                <c:pt idx="2392">
                  <c:v>-3.2074172019153362E-4</c:v>
                </c:pt>
                <c:pt idx="2393">
                  <c:v>-1.2666040255435271E-4</c:v>
                </c:pt>
                <c:pt idx="2394">
                  <c:v>-4.3860284836908349E-4</c:v>
                </c:pt>
                <c:pt idx="2395">
                  <c:v>5.9436238305467974E-4</c:v>
                </c:pt>
                <c:pt idx="2396">
                  <c:v>5.9436238305467974E-4</c:v>
                </c:pt>
                <c:pt idx="2397">
                  <c:v>2.4041721178864493E-4</c:v>
                </c:pt>
                <c:pt idx="2398">
                  <c:v>2.4041721178864493E-4</c:v>
                </c:pt>
                <c:pt idx="2399">
                  <c:v>6.0556752037129423E-5</c:v>
                </c:pt>
                <c:pt idx="2400">
                  <c:v>-1.1930370771438608E-4</c:v>
                </c:pt>
                <c:pt idx="2401">
                  <c:v>-6.5888508696893282E-4</c:v>
                </c:pt>
                <c:pt idx="2402">
                  <c:v>2.4041721178864493E-4</c:v>
                </c:pt>
                <c:pt idx="2403">
                  <c:v>6.0013813129167594E-4</c:v>
                </c:pt>
                <c:pt idx="2404">
                  <c:v>5.6775931259222992E-4</c:v>
                </c:pt>
                <c:pt idx="2405">
                  <c:v>-7.8565487567075899E-4</c:v>
                </c:pt>
                <c:pt idx="2406">
                  <c:v>7.4819484454790794E-5</c:v>
                </c:pt>
                <c:pt idx="2407">
                  <c:v>3.8173366110083812E-4</c:v>
                </c:pt>
                <c:pt idx="2408">
                  <c:v>5.4614780923982497E-4</c:v>
                </c:pt>
                <c:pt idx="2409">
                  <c:v>-1.1150878331612287E-4</c:v>
                </c:pt>
                <c:pt idx="2410">
                  <c:v>-1.1150878331612287E-4</c:v>
                </c:pt>
                <c:pt idx="2411">
                  <c:v>-2.7592293145510972E-4</c:v>
                </c:pt>
                <c:pt idx="2412">
                  <c:v>4.2231252369366503E-4</c:v>
                </c:pt>
                <c:pt idx="2413">
                  <c:v>-1.51925014124786E-4</c:v>
                </c:pt>
                <c:pt idx="2414">
                  <c:v>-6.8923172588942041E-4</c:v>
                </c:pt>
                <c:pt idx="2415">
                  <c:v>6.8761468752787406E-4</c:v>
                </c:pt>
                <c:pt idx="2416">
                  <c:v>4.7921968166395718E-4</c:v>
                </c:pt>
                <c:pt idx="2417">
                  <c:v>1.1800366522510307E-4</c:v>
                </c:pt>
                <c:pt idx="2418">
                  <c:v>8.6141015106472947E-4</c:v>
                </c:pt>
                <c:pt idx="2419">
                  <c:v>-1.7377256657521013E-4</c:v>
                </c:pt>
                <c:pt idx="2420">
                  <c:v>7.1580756268720775E-4</c:v>
                </c:pt>
                <c:pt idx="2421">
                  <c:v>5.365858577297618E-4</c:v>
                </c:pt>
                <c:pt idx="2422">
                  <c:v>-9.206905443242719E-4</c:v>
                </c:pt>
                <c:pt idx="2423">
                  <c:v>-6.3560488856578162E-4</c:v>
                </c:pt>
                <c:pt idx="2424">
                  <c:v>-4.5954839354093741E-4</c:v>
                </c:pt>
                <c:pt idx="2425">
                  <c:v>-1.0846549593544214E-3</c:v>
                </c:pt>
                <c:pt idx="2426">
                  <c:v>9.1633086379267533E-4</c:v>
                </c:pt>
                <c:pt idx="2427">
                  <c:v>-4.4485097571750755E-4</c:v>
                </c:pt>
                <c:pt idx="2428">
                  <c:v>-6.7673352245310454E-4</c:v>
                </c:pt>
                <c:pt idx="2429">
                  <c:v>-4.9564533200020301E-4</c:v>
                </c:pt>
                <c:pt idx="2430">
                  <c:v>-5.1990437180467349E-4</c:v>
                </c:pt>
                <c:pt idx="2431">
                  <c:v>-1.0041462501793926E-3</c:v>
                </c:pt>
                <c:pt idx="2432">
                  <c:v>-1.7955563102717222E-4</c:v>
                </c:pt>
                <c:pt idx="2433">
                  <c:v>-1.2696500429954308E-4</c:v>
                </c:pt>
                <c:pt idx="2434">
                  <c:v>-4.5847765773979155E-4</c:v>
                </c:pt>
                <c:pt idx="2435">
                  <c:v>5.828928847596837E-5</c:v>
                </c:pt>
                <c:pt idx="2436">
                  <c:v>-8.9742998799212555E-4</c:v>
                </c:pt>
                <c:pt idx="2437">
                  <c:v>8.946161451215697E-4</c:v>
                </c:pt>
                <c:pt idx="2438">
                  <c:v>-5.4551896773613823E-4</c:v>
                </c:pt>
                <c:pt idx="2439">
                  <c:v>-3.9768924348238064E-4</c:v>
                </c:pt>
                <c:pt idx="2440">
                  <c:v>2.7066165342406795E-4</c:v>
                </c:pt>
                <c:pt idx="2441">
                  <c:v>3.8967195150475266E-4</c:v>
                </c:pt>
                <c:pt idx="2442">
                  <c:v>7.5008626858787185E-4</c:v>
                </c:pt>
                <c:pt idx="2443">
                  <c:v>5.157172429676916E-4</c:v>
                </c:pt>
                <c:pt idx="2444">
                  <c:v>4.5000906157604366E-5</c:v>
                </c:pt>
                <c:pt idx="2445">
                  <c:v>-3.8077145680382005E-4</c:v>
                </c:pt>
                <c:pt idx="2446">
                  <c:v>-1.0123036931400456E-3</c:v>
                </c:pt>
                <c:pt idx="2447">
                  <c:v>4.6127152497781358E-4</c:v>
                </c:pt>
                <c:pt idx="2448">
                  <c:v>4.0250034086996818E-5</c:v>
                </c:pt>
                <c:pt idx="2449">
                  <c:v>-5.912822022492287E-4</c:v>
                </c:pt>
                <c:pt idx="2450">
                  <c:v>3.48575520225285E-5</c:v>
                </c:pt>
                <c:pt idx="2451">
                  <c:v>3.48575520225285E-5</c:v>
                </c:pt>
                <c:pt idx="2452">
                  <c:v>-5.1206540795344037E-4</c:v>
                </c:pt>
                <c:pt idx="2453">
                  <c:v>2.1716520534785164E-4</c:v>
                </c:pt>
                <c:pt idx="2454">
                  <c:v>-1.0589883679294095E-3</c:v>
                </c:pt>
                <c:pt idx="2455">
                  <c:v>3.9947285867317477E-4</c:v>
                </c:pt>
                <c:pt idx="2456">
                  <c:v>3.48575520225285E-5</c:v>
                </c:pt>
                <c:pt idx="2457">
                  <c:v>4.750217988971553E-4</c:v>
                </c:pt>
                <c:pt idx="2458">
                  <c:v>-5.6695323042242857E-4</c:v>
                </c:pt>
                <c:pt idx="2459">
                  <c:v>1.7731464766298848E-4</c:v>
                </c:pt>
                <c:pt idx="2460">
                  <c:v>-2.6924607918826196E-4</c:v>
                </c:pt>
                <c:pt idx="2461">
                  <c:v>-1.2039250357117834E-4</c:v>
                </c:pt>
                <c:pt idx="2462">
                  <c:v>-2.6924607918826196E-4</c:v>
                </c:pt>
                <c:pt idx="2463">
                  <c:v>-1.2039250357117834E-4</c:v>
                </c:pt>
                <c:pt idx="2464">
                  <c:v>-2.6339386324371133E-4</c:v>
                </c:pt>
                <c:pt idx="2465">
                  <c:v>-2.4927099090643482E-4</c:v>
                </c:pt>
                <c:pt idx="2466">
                  <c:v>4.2675283577759532E-4</c:v>
                </c:pt>
                <c:pt idx="2467">
                  <c:v>2.2927625216773108E-4</c:v>
                </c:pt>
                <c:pt idx="2468">
                  <c:v>-9.5558324949145579E-4</c:v>
                </c:pt>
                <c:pt idx="2469">
                  <c:v>-1.15305983310132E-3</c:v>
                </c:pt>
                <c:pt idx="2470">
                  <c:v>4.2675283577759532E-4</c:v>
                </c:pt>
                <c:pt idx="2471">
                  <c:v>-6.9154835485263138E-4</c:v>
                </c:pt>
                <c:pt idx="2472">
                  <c:v>2.71519594426657E-4</c:v>
                </c:pt>
                <c:pt idx="2473">
                  <c:v>2.4905622217498207E-5</c:v>
                </c:pt>
                <c:pt idx="2474">
                  <c:v>-1.4218210200911418E-4</c:v>
                </c:pt>
                <c:pt idx="2475">
                  <c:v>-1.4218210200911418E-4</c:v>
                </c:pt>
                <c:pt idx="2476">
                  <c:v>3.5908107067072256E-4</c:v>
                </c:pt>
                <c:pt idx="2477">
                  <c:v>3.5908107067072256E-4</c:v>
                </c:pt>
                <c:pt idx="2478">
                  <c:v>-1.4218210200911418E-4</c:v>
                </c:pt>
                <c:pt idx="2479">
                  <c:v>-6.0535437509483215E-4</c:v>
                </c:pt>
                <c:pt idx="2480">
                  <c:v>2.0578545339041798E-4</c:v>
                </c:pt>
                <c:pt idx="2481">
                  <c:v>-3.4477158616515223E-4</c:v>
                </c:pt>
                <c:pt idx="2482">
                  <c:v>3.8930446657560816E-4</c:v>
                </c:pt>
                <c:pt idx="2483">
                  <c:v>3.8930446657560816E-4</c:v>
                </c:pt>
                <c:pt idx="2484">
                  <c:v>-8.9532862572072255E-4</c:v>
                </c:pt>
                <c:pt idx="2485">
                  <c:v>-1.6125257297996227E-4</c:v>
                </c:pt>
                <c:pt idx="2486">
                  <c:v>7.3722137544068454E-4</c:v>
                </c:pt>
                <c:pt idx="2487">
                  <c:v>-2.5229225133107844E-4</c:v>
                </c:pt>
                <c:pt idx="2488">
                  <c:v>-5.755884418824572E-4</c:v>
                </c:pt>
                <c:pt idx="2489">
                  <c:v>-3.7699300181974157E-4</c:v>
                </c:pt>
                <c:pt idx="2490">
                  <c:v>2.4005393217593589E-5</c:v>
                </c:pt>
                <c:pt idx="2491">
                  <c:v>2.8306188293520068E-4</c:v>
                </c:pt>
                <c:pt idx="2492">
                  <c:v>-1.5396499985425543E-3</c:v>
                </c:pt>
                <c:pt idx="2493">
                  <c:v>4.437244909279741E-4</c:v>
                </c:pt>
                <c:pt idx="2494">
                  <c:v>-1.257118959635374E-3</c:v>
                </c:pt>
                <c:pt idx="2495">
                  <c:v>-1.9409180303328133E-4</c:v>
                </c:pt>
                <c:pt idx="2496">
                  <c:v>-7.3858259891259204E-4</c:v>
                </c:pt>
                <c:pt idx="2497">
                  <c:v>-7.3858259891259204E-4</c:v>
                </c:pt>
                <c:pt idx="2498">
                  <c:v>-1.3724363009755714E-4</c:v>
                </c:pt>
                <c:pt idx="2499">
                  <c:v>-4.3791311450507454E-4</c:v>
                </c:pt>
                <c:pt idx="2500">
                  <c:v>-7.3858259891259204E-4</c:v>
                </c:pt>
                <c:pt idx="2501">
                  <c:v>-1.4130983325573649E-3</c:v>
                </c:pt>
                <c:pt idx="2502">
                  <c:v>-9.3676689058269712E-4</c:v>
                </c:pt>
                <c:pt idx="2503">
                  <c:v>1.5895993366636489E-5</c:v>
                </c:pt>
                <c:pt idx="2504">
                  <c:v>1.1240164703245001E-5</c:v>
                </c:pt>
                <c:pt idx="2505">
                  <c:v>-4.9398562436573528E-4</c:v>
                </c:pt>
                <c:pt idx="2506">
                  <c:v>-9.9921141343471578E-4</c:v>
                </c:pt>
                <c:pt idx="2507">
                  <c:v>-8.3080281707838895E-4</c:v>
                </c:pt>
                <c:pt idx="2508">
                  <c:v>-3.2557702800940867E-4</c:v>
                </c:pt>
                <c:pt idx="2509">
                  <c:v>1.484500879537793E-5</c:v>
                </c:pt>
                <c:pt idx="2510">
                  <c:v>-9.1377126453908971E-4</c:v>
                </c:pt>
                <c:pt idx="2511">
                  <c:v>9.8408826843240709E-6</c:v>
                </c:pt>
                <c:pt idx="2512">
                  <c:v>-7.9010575804093573E-4</c:v>
                </c:pt>
                <c:pt idx="2513">
                  <c:v>1.1661232733591997E-5</c:v>
                </c:pt>
                <c:pt idx="2514">
                  <c:v>-8.467747543855369E-4</c:v>
                </c:pt>
                <c:pt idx="2515">
                  <c:v>2.2145061002055381E-4</c:v>
                </c:pt>
                <c:pt idx="2516">
                  <c:v>-1.0604198272667548E-3</c:v>
                </c:pt>
                <c:pt idx="2517">
                  <c:v>-1.0604198272667548E-3</c:v>
                </c:pt>
                <c:pt idx="2518">
                  <c:v>7.0238915811538395E-6</c:v>
                </c:pt>
                <c:pt idx="2519">
                  <c:v>-4.4643013157735193E-4</c:v>
                </c:pt>
                <c:pt idx="2520">
                  <c:v>-1.1266111663151101E-3</c:v>
                </c:pt>
                <c:pt idx="2521">
                  <c:v>-3.1847841657007886E-4</c:v>
                </c:pt>
                <c:pt idx="2522">
                  <c:v>3.4104692276014804E-4</c:v>
                </c:pt>
                <c:pt idx="2523">
                  <c:v>-6.9237554357959373E-4</c:v>
                </c:pt>
                <c:pt idx="2524">
                  <c:v>-4.5837306303542669E-4</c:v>
                </c:pt>
                <c:pt idx="2525">
                  <c:v>-6.4683794801688541E-4</c:v>
                </c:pt>
                <c:pt idx="2526">
                  <c:v>-2.6181393611333318E-6</c:v>
                </c:pt>
                <c:pt idx="2527">
                  <c:v>-2.0343259176101207E-4</c:v>
                </c:pt>
                <c:pt idx="2528">
                  <c:v>-4.0424704416089103E-4</c:v>
                </c:pt>
                <c:pt idx="2529">
                  <c:v>3.6941218666870941E-4</c:v>
                </c:pt>
                <c:pt idx="2530">
                  <c:v>-1.1179322641842997E-3</c:v>
                </c:pt>
                <c:pt idx="2531">
                  <c:v>-7.4609615147104753E-4</c:v>
                </c:pt>
                <c:pt idx="2532">
                  <c:v>-7.4609615147104753E-4</c:v>
                </c:pt>
                <c:pt idx="2533">
                  <c:v>3.3722564609293569E-4</c:v>
                </c:pt>
                <c:pt idx="2534">
                  <c:v>-3.4165110933400344E-4</c:v>
                </c:pt>
                <c:pt idx="2535">
                  <c:v>-3.4165110933400344E-4</c:v>
                </c:pt>
                <c:pt idx="2536">
                  <c:v>1.6750645723620093E-4</c:v>
                </c:pt>
                <c:pt idx="2537">
                  <c:v>4.534252447159499E-4</c:v>
                </c:pt>
                <c:pt idx="2538">
                  <c:v>-3.0558204202361786E-4</c:v>
                </c:pt>
                <c:pt idx="2539">
                  <c:v>1.4982233002012264E-4</c:v>
                </c:pt>
                <c:pt idx="2540">
                  <c:v>1.4982233002012264E-4</c:v>
                </c:pt>
                <c:pt idx="2541">
                  <c:v>-1.9791273277908238E-6</c:v>
                </c:pt>
                <c:pt idx="2542">
                  <c:v>-6.091849567194448E-4</c:v>
                </c:pt>
                <c:pt idx="2543">
                  <c:v>-4.5738349937153133E-4</c:v>
                </c:pt>
                <c:pt idx="2544">
                  <c:v>-1.9791273277908238E-6</c:v>
                </c:pt>
                <c:pt idx="2545">
                  <c:v>1.4982233002012264E-4</c:v>
                </c:pt>
                <c:pt idx="2546">
                  <c:v>-4.5738349937153133E-4</c:v>
                </c:pt>
                <c:pt idx="2547">
                  <c:v>-1.9791273277908238E-6</c:v>
                </c:pt>
                <c:pt idx="2548">
                  <c:v>-6.091849567194448E-4</c:v>
                </c:pt>
                <c:pt idx="2549">
                  <c:v>-1.1147528753279639E-5</c:v>
                </c:pt>
                <c:pt idx="2550">
                  <c:v>-1.1303315865698882E-5</c:v>
                </c:pt>
                <c:pt idx="2551">
                  <c:v>-2.9643205316259337E-4</c:v>
                </c:pt>
                <c:pt idx="2552">
                  <c:v>-1.3838725083111783E-5</c:v>
                </c:pt>
                <c:pt idx="2553">
                  <c:v>-8.2149798028563112E-4</c:v>
                </c:pt>
                <c:pt idx="2554">
                  <c:v>-1.023412794086261E-3</c:v>
                </c:pt>
                <c:pt idx="2555">
                  <c:v>1.8807608871751838E-4</c:v>
                </c:pt>
                <c:pt idx="2556">
                  <c:v>-3.6572568089680195E-4</c:v>
                </c:pt>
                <c:pt idx="2557">
                  <c:v>-2.517118037824429E-5</c:v>
                </c:pt>
                <c:pt idx="2558">
                  <c:v>-7.6295676074832931E-4</c:v>
                </c:pt>
                <c:pt idx="2559">
                  <c:v>5.4678554196864687E-4</c:v>
                </c:pt>
                <c:pt idx="2560">
                  <c:v>-5.2813442478042024E-4</c:v>
                </c:pt>
                <c:pt idx="2561">
                  <c:v>-7.4743954708854365E-4</c:v>
                </c:pt>
                <c:pt idx="2562">
                  <c:v>-1.5460358097197963E-5</c:v>
                </c:pt>
                <c:pt idx="2563">
                  <c:v>-8.7055904839071919E-4</c:v>
                </c:pt>
                <c:pt idx="2564">
                  <c:v>-3.8016868726895893E-4</c:v>
                </c:pt>
                <c:pt idx="2565">
                  <c:v>-6.7390794453111138E-4</c:v>
                </c:pt>
                <c:pt idx="2566">
                  <c:v>-1.1073760996929889E-3</c:v>
                </c:pt>
                <c:pt idx="2567">
                  <c:v>-3.2327074150174343E-4</c:v>
                </c:pt>
                <c:pt idx="2568">
                  <c:v>-3.2327074150174343E-4</c:v>
                </c:pt>
                <c:pt idx="2569">
                  <c:v>-7.8303314941682259E-4</c:v>
                </c:pt>
                <c:pt idx="2570">
                  <c:v>-3.2327074150174343E-4</c:v>
                </c:pt>
                <c:pt idx="2571">
                  <c:v>-4.7652487747343634E-4</c:v>
                </c:pt>
                <c:pt idx="2572">
                  <c:v>1.3649166641333628E-4</c:v>
                </c:pt>
                <c:pt idx="2573">
                  <c:v>-4.7652487747343634E-4</c:v>
                </c:pt>
                <c:pt idx="2574">
                  <c:v>-2.8436429271914325E-4</c:v>
                </c:pt>
                <c:pt idx="2575">
                  <c:v>-7.9308649574965002E-4</c:v>
                </c:pt>
                <c:pt idx="2576">
                  <c:v>-4.3095683227824342E-4</c:v>
                </c:pt>
                <c:pt idx="2577">
                  <c:v>-3.6298080910039015E-5</c:v>
                </c:pt>
                <c:pt idx="2578">
                  <c:v>-2.6304586140108517E-4</c:v>
                </c:pt>
                <c:pt idx="2579">
                  <c:v>-2.64895117371393E-5</c:v>
                </c:pt>
                <c:pt idx="2580">
                  <c:v>-4.0306258118520905E-4</c:v>
                </c:pt>
                <c:pt idx="2581">
                  <c:v>-3.8788937112216489E-5</c:v>
                </c:pt>
                <c:pt idx="2582">
                  <c:v>-3.4012319738389342E-5</c:v>
                </c:pt>
                <c:pt idx="2583">
                  <c:v>2.3331978381141189E-4</c:v>
                </c:pt>
                <c:pt idx="2584">
                  <c:v>-1.0150539439149162E-3</c:v>
                </c:pt>
                <c:pt idx="2585">
                  <c:v>-5.4544105563833598E-4</c:v>
                </c:pt>
                <c:pt idx="2586">
                  <c:v>4.8842177260597004E-4</c:v>
                </c:pt>
                <c:pt idx="2587">
                  <c:v>-1.0623724697604888E-3</c:v>
                </c:pt>
                <c:pt idx="2588">
                  <c:v>7.5548651948537712E-4</c:v>
                </c:pt>
                <c:pt idx="2589">
                  <c:v>-1.0564087961392459E-3</c:v>
                </c:pt>
                <c:pt idx="2590">
                  <c:v>1.6817764441923796E-4</c:v>
                </c:pt>
                <c:pt idx="2591">
                  <c:v>-8.5231105604616502E-4</c:v>
                </c:pt>
                <c:pt idx="2592">
                  <c:v>-7.3679046214154245E-4</c:v>
                </c:pt>
                <c:pt idx="2593">
                  <c:v>-2.736668221616442E-4</c:v>
                </c:pt>
                <c:pt idx="2594">
                  <c:v>-1.1999141021214416E-3</c:v>
                </c:pt>
                <c:pt idx="2595">
                  <c:v>-7.8321784989065883E-4</c:v>
                </c:pt>
                <c:pt idx="2596">
                  <c:v>1.5116074578769019E-4</c:v>
                </c:pt>
                <c:pt idx="2597">
                  <c:v>-4.172182669149125E-4</c:v>
                </c:pt>
                <c:pt idx="2598">
                  <c:v>-2.2775859601404519E-4</c:v>
                </c:pt>
                <c:pt idx="2599">
                  <c:v>-4.172182669149125E-4</c:v>
                </c:pt>
                <c:pt idx="2600">
                  <c:v>-1.8596411492236714E-4</c:v>
                </c:pt>
                <c:pt idx="2601">
                  <c:v>1.234222321061341E-4</c:v>
                </c:pt>
                <c:pt idx="2602">
                  <c:v>2.7811540562038461E-4</c:v>
                </c:pt>
                <c:pt idx="2603">
                  <c:v>-3.127094140811641E-5</c:v>
                </c:pt>
                <c:pt idx="2604">
                  <c:v>-6.5004363546511889E-4</c:v>
                </c:pt>
                <c:pt idx="2605">
                  <c:v>-4.9535046195086838E-4</c:v>
                </c:pt>
                <c:pt idx="2606">
                  <c:v>-4.9535046195086838E-4</c:v>
                </c:pt>
                <c:pt idx="2607">
                  <c:v>-3.4065728843661765E-4</c:v>
                </c:pt>
                <c:pt idx="2608">
                  <c:v>-6.5004363546511889E-4</c:v>
                </c:pt>
                <c:pt idx="2609">
                  <c:v>-3.127094140811641E-5</c:v>
                </c:pt>
                <c:pt idx="2610">
                  <c:v>-4.9535046195086838E-4</c:v>
                </c:pt>
                <c:pt idx="2611">
                  <c:v>-3.4065728843661765E-4</c:v>
                </c:pt>
                <c:pt idx="2612">
                  <c:v>-6.5004363546511889E-4</c:v>
                </c:pt>
                <c:pt idx="2613">
                  <c:v>-1.8596411492236714E-4</c:v>
                </c:pt>
                <c:pt idx="2614">
                  <c:v>-3.127094140811641E-5</c:v>
                </c:pt>
                <c:pt idx="2615">
                  <c:v>-1.8596411492236714E-4</c:v>
                </c:pt>
                <c:pt idx="2616">
                  <c:v>7.7746643852092952E-4</c:v>
                </c:pt>
                <c:pt idx="2617">
                  <c:v>4.5773825644677057E-4</c:v>
                </c:pt>
                <c:pt idx="2618">
                  <c:v>2.2400282103901461E-4</c:v>
                </c:pt>
                <c:pt idx="2619">
                  <c:v>1.5839391376160365E-4</c:v>
                </c:pt>
                <c:pt idx="2620">
                  <c:v>-4.5714756920704432E-4</c:v>
                </c:pt>
                <c:pt idx="2621">
                  <c:v>2.0632518071706787E-4</c:v>
                </c:pt>
                <c:pt idx="2622">
                  <c:v>9.5881531121483734E-4</c:v>
                </c:pt>
                <c:pt idx="2623">
                  <c:v>1.3222444008784639E-4</c:v>
                </c:pt>
                <c:pt idx="2624">
                  <c:v>-3.8855038319151258E-4</c:v>
                </c:pt>
                <c:pt idx="2625">
                  <c:v>-5.4342085757006723E-5</c:v>
                </c:pt>
                <c:pt idx="2626">
                  <c:v>2.388348712391488E-4</c:v>
                </c:pt>
                <c:pt idx="2627">
                  <c:v>7.3809485907378554E-4</c:v>
                </c:pt>
                <c:pt idx="2628">
                  <c:v>-5.2812965531628779E-4</c:v>
                </c:pt>
                <c:pt idx="2629">
                  <c:v>-4.3121605785228709E-4</c:v>
                </c:pt>
                <c:pt idx="2630">
                  <c:v>-6.2184164542474591E-4</c:v>
                </c:pt>
                <c:pt idx="2631">
                  <c:v>-7.699605850161322E-4</c:v>
                </c:pt>
                <c:pt idx="2632">
                  <c:v>-1.0185398268466462E-3</c:v>
                </c:pt>
                <c:pt idx="2633">
                  <c:v>-4.7538944106710092E-4</c:v>
                </c:pt>
                <c:pt idx="2634">
                  <c:v>6.7169478589974591E-4</c:v>
                </c:pt>
                <c:pt idx="2635">
                  <c:v>-3.1389125546841157E-4</c:v>
                </c:pt>
                <c:pt idx="2636">
                  <c:v>-1.3262269287821677E-3</c:v>
                </c:pt>
                <c:pt idx="2637">
                  <c:v>-9.9663184561759374E-5</c:v>
                </c:pt>
                <c:pt idx="2638">
                  <c:v>-5.754056643502716E-5</c:v>
                </c:pt>
                <c:pt idx="2639">
                  <c:v>-2.6379813112069436E-4</c:v>
                </c:pt>
                <c:pt idx="2640">
                  <c:v>-4.0326956823210475E-4</c:v>
                </c:pt>
                <c:pt idx="2641">
                  <c:v>5.9798748348906293E-4</c:v>
                </c:pt>
                <c:pt idx="2642">
                  <c:v>-1.3890823086332863E-3</c:v>
                </c:pt>
                <c:pt idx="2643">
                  <c:v>-2.0163478411605238E-4</c:v>
                </c:pt>
                <c:pt idx="2644">
                  <c:v>-2.0163478411605238E-4</c:v>
                </c:pt>
                <c:pt idx="2645">
                  <c:v>2.6672205745083331E-4</c:v>
                </c:pt>
                <c:pt idx="2646">
                  <c:v>-9.8222952006086139E-4</c:v>
                </c:pt>
                <c:pt idx="2647">
                  <c:v>-3.5775373130501409E-4</c:v>
                </c:pt>
                <c:pt idx="2648">
                  <c:v>2.6672205745083331E-4</c:v>
                </c:pt>
                <c:pt idx="2649">
                  <c:v>-7.6422973883515967E-5</c:v>
                </c:pt>
                <c:pt idx="2650">
                  <c:v>1.2082415508027345E-4</c:v>
                </c:pt>
                <c:pt idx="2651">
                  <c:v>2.9568751323202382E-4</c:v>
                </c:pt>
                <c:pt idx="2652">
                  <c:v>-7.5349263567847788E-4</c:v>
                </c:pt>
                <c:pt idx="2653">
                  <c:v>-2.2890256122322719E-4</c:v>
                </c:pt>
                <c:pt idx="2654">
                  <c:v>-2.2890256122322719E-4</c:v>
                </c:pt>
                <c:pt idx="2655">
                  <c:v>-5.403920307147671E-5</c:v>
                </c:pt>
                <c:pt idx="2656">
                  <c:v>-5.786292775267275E-4</c:v>
                </c:pt>
                <c:pt idx="2657">
                  <c:v>4.3722170011634446E-4</c:v>
                </c:pt>
                <c:pt idx="2658">
                  <c:v>2.5597688831614025E-4</c:v>
                </c:pt>
                <c:pt idx="2659">
                  <c:v>4.5548644884747498E-4</c:v>
                </c:pt>
                <c:pt idx="2660">
                  <c:v>-4.4506010891198983E-4</c:v>
                </c:pt>
                <c:pt idx="2661">
                  <c:v>-6.3684452531964468E-4</c:v>
                </c:pt>
                <c:pt idx="2662">
                  <c:v>1.3029314031097461E-4</c:v>
                </c:pt>
                <c:pt idx="2663">
                  <c:v>-6.149127609668013E-5</c:v>
                </c:pt>
                <c:pt idx="2664">
                  <c:v>-1.3121589004920602E-3</c:v>
                </c:pt>
                <c:pt idx="2665">
                  <c:v>3.4647341762147953E-4</c:v>
                </c:pt>
                <c:pt idx="2666">
                  <c:v>-1.0916786975834333E-4</c:v>
                </c:pt>
                <c:pt idx="2667">
                  <c:v>-7.860540723839723E-4</c:v>
                </c:pt>
                <c:pt idx="2668">
                  <c:v>1.5537860123620271E-4</c:v>
                </c:pt>
                <c:pt idx="2669">
                  <c:v>-4.784724713557246E-4</c:v>
                </c:pt>
                <c:pt idx="2670">
                  <c:v>2.1918842181840458E-4</c:v>
                </c:pt>
                <c:pt idx="2671">
                  <c:v>5.5697108267163784E-4</c:v>
                </c:pt>
                <c:pt idx="2672">
                  <c:v>-9.1230141021864651E-4</c:v>
                </c:pt>
                <c:pt idx="2673">
                  <c:v>-7.8721386762979411E-5</c:v>
                </c:pt>
                <c:pt idx="2674">
                  <c:v>-1.1206964160825638E-3</c:v>
                </c:pt>
                <c:pt idx="2675">
                  <c:v>-4.1878356670098827E-4</c:v>
                </c:pt>
                <c:pt idx="2676">
                  <c:v>-6.6531714960861338E-5</c:v>
                </c:pt>
                <c:pt idx="2677">
                  <c:v>-9.4716134431117849E-4</c:v>
                </c:pt>
                <c:pt idx="2678">
                  <c:v>-2.1703959206307048E-4</c:v>
                </c:pt>
                <c:pt idx="2679">
                  <c:v>4.1308767648981048E-4</c:v>
                </c:pt>
                <c:pt idx="2680">
                  <c:v>4.1308767648981048E-4</c:v>
                </c:pt>
                <c:pt idx="2681">
                  <c:v>-5.9507774924850293E-5</c:v>
                </c:pt>
                <c:pt idx="2682">
                  <c:v>-5.3210322633951139E-4</c:v>
                </c:pt>
                <c:pt idx="2683">
                  <c:v>-1.5993694153459688E-4</c:v>
                </c:pt>
                <c:pt idx="2684">
                  <c:v>-9.0513782490329159E-4</c:v>
                </c:pt>
                <c:pt idx="2685">
                  <c:v>-1.110543972297534E-4</c:v>
                </c:pt>
                <c:pt idx="2686">
                  <c:v>-1.110543972297534E-4</c:v>
                </c:pt>
                <c:pt idx="2687">
                  <c:v>-3.6910296580415416E-4</c:v>
                </c:pt>
                <c:pt idx="2688">
                  <c:v>4.1714832772377542E-4</c:v>
                </c:pt>
                <c:pt idx="2689">
                  <c:v>-8.1017246613787315E-4</c:v>
                </c:pt>
                <c:pt idx="2690">
                  <c:v>3.5363118818296701E-4</c:v>
                </c:pt>
                <c:pt idx="2691">
                  <c:v>-2.0574852335471863E-3</c:v>
                </c:pt>
                <c:pt idx="2692">
                  <c:v>4.6634812034956007E-4</c:v>
                </c:pt>
                <c:pt idx="2693">
                  <c:v>-8.9153175895488081E-5</c:v>
                </c:pt>
                <c:pt idx="2694">
                  <c:v>-4.0813368540340306E-4</c:v>
                </c:pt>
                <c:pt idx="2695">
                  <c:v>-1.2486280768180887E-3</c:v>
                </c:pt>
                <c:pt idx="2696">
                  <c:v>-1.0545467591809073E-3</c:v>
                </c:pt>
                <c:pt idx="2697">
                  <c:v>-9.0408692934708487E-4</c:v>
                </c:pt>
                <c:pt idx="2698">
                  <c:v>9.8529117175400979E-5</c:v>
                </c:pt>
                <c:pt idx="2699">
                  <c:v>4.5328813117260396E-4</c:v>
                </c:pt>
                <c:pt idx="2700">
                  <c:v>9.8529117175400979E-5</c:v>
                </c:pt>
                <c:pt idx="2701">
                  <c:v>-1.143127431814809E-3</c:v>
                </c:pt>
                <c:pt idx="2702">
                  <c:v>9.8529117175400979E-5</c:v>
                </c:pt>
                <c:pt idx="2703">
                  <c:v>-1.0602740651944119E-3</c:v>
                </c:pt>
                <c:pt idx="2704">
                  <c:v>-8.679173885054553E-4</c:v>
                </c:pt>
                <c:pt idx="2705">
                  <c:v>-1.0268495160012815E-3</c:v>
                </c:pt>
                <c:pt idx="2706">
                  <c:v>-2.3218887852215133E-4</c:v>
                </c:pt>
                <c:pt idx="2707">
                  <c:v>-7.0898526100962925E-4</c:v>
                </c:pt>
                <c:pt idx="2708">
                  <c:v>6.6777174150069174E-4</c:v>
                </c:pt>
                <c:pt idx="2709">
                  <c:v>3.2153910786879845E-4</c:v>
                </c:pt>
                <c:pt idx="2710">
                  <c:v>3.8333634792646516E-4</c:v>
                </c:pt>
                <c:pt idx="2711">
                  <c:v>-6.8092861626449334E-4</c:v>
                </c:pt>
                <c:pt idx="2712">
                  <c:v>-9.5269713525554869E-5</c:v>
                </c:pt>
                <c:pt idx="2713">
                  <c:v>-1.479397954127729E-4</c:v>
                </c:pt>
                <c:pt idx="2714">
                  <c:v>-7.9044090210341486E-4</c:v>
                </c:pt>
                <c:pt idx="2715">
                  <c:v>-3.3894565278099354E-4</c:v>
                </c:pt>
                <c:pt idx="2716">
                  <c:v>-3.3894565278099354E-4</c:v>
                </c:pt>
                <c:pt idx="2717">
                  <c:v>-1.131980281197831E-4</c:v>
                </c:pt>
                <c:pt idx="2718">
                  <c:v>-1.1391459322383181E-3</c:v>
                </c:pt>
                <c:pt idx="2719">
                  <c:v>-6.2687352270628582E-4</c:v>
                </c:pt>
                <c:pt idx="2720">
                  <c:v>-2.6962494122528564E-4</c:v>
                </c:pt>
                <c:pt idx="2721">
                  <c:v>3.1341007752166126E-4</c:v>
                </c:pt>
                <c:pt idx="2722">
                  <c:v>-5.3283264593265666E-4</c:v>
                </c:pt>
                <c:pt idx="2723">
                  <c:v>-8.0672671874632397E-4</c:v>
                </c:pt>
                <c:pt idx="2724">
                  <c:v>-1.3984846389993402E-4</c:v>
                </c:pt>
                <c:pt idx="2725">
                  <c:v>-1.6279760312505429E-3</c:v>
                </c:pt>
                <c:pt idx="2726">
                  <c:v>5.5746663407213481E-4</c:v>
                </c:pt>
                <c:pt idx="2727">
                  <c:v>4.827802668686726E-4</c:v>
                </c:pt>
                <c:pt idx="2728">
                  <c:v>-4.9897649189013489E-4</c:v>
                </c:pt>
                <c:pt idx="2729">
                  <c:v>-1.0880305471454191E-3</c:v>
                </c:pt>
                <c:pt idx="2730">
                  <c:v>-6.9532784364189628E-4</c:v>
                </c:pt>
                <c:pt idx="2731">
                  <c:v>-5.6773280695745706E-4</c:v>
                </c:pt>
                <c:pt idx="2732">
                  <c:v>-4.0741259959160641E-4</c:v>
                </c:pt>
                <c:pt idx="2733">
                  <c:v>-2.4709239222575554E-4</c:v>
                </c:pt>
                <c:pt idx="2734">
                  <c:v>-5.6773280695745706E-4</c:v>
                </c:pt>
                <c:pt idx="2735">
                  <c:v>-8.8837322168915773E-4</c:v>
                </c:pt>
                <c:pt idx="2736">
                  <c:v>-8.6772184859905096E-5</c:v>
                </c:pt>
                <c:pt idx="2737">
                  <c:v>-4.0741259959160641E-4</c:v>
                </c:pt>
                <c:pt idx="2738">
                  <c:v>1.8280333202117969E-4</c:v>
                </c:pt>
                <c:pt idx="2739">
                  <c:v>1.1834736900336734E-4</c:v>
                </c:pt>
                <c:pt idx="2740">
                  <c:v>-9.4676211507248461E-4</c:v>
                </c:pt>
                <c:pt idx="2741">
                  <c:v>-9.1822075380956314E-4</c:v>
                </c:pt>
                <c:pt idx="2742">
                  <c:v>-1.9037747598949092E-4</c:v>
                </c:pt>
                <c:pt idx="2743">
                  <c:v>-1.5802605694711931E-3</c:v>
                </c:pt>
                <c:pt idx="2744">
                  <c:v>-7.5765837514880116E-4</c:v>
                </c:pt>
                <c:pt idx="2745">
                  <c:v>1.0871453908329991E-4</c:v>
                </c:pt>
                <c:pt idx="2746">
                  <c:v>-9.0872986697771384E-4</c:v>
                </c:pt>
                <c:pt idx="2747">
                  <c:v>7.6872787799371384E-5</c:v>
                </c:pt>
                <c:pt idx="2748">
                  <c:v>-8.2242951095820636E-4</c:v>
                </c:pt>
                <c:pt idx="2749">
                  <c:v>-1.98502788070984E-3</c:v>
                </c:pt>
                <c:pt idx="2750">
                  <c:v>3.4023115973521917E-4</c:v>
                </c:pt>
                <c:pt idx="2751">
                  <c:v>-6.2720257224923594E-4</c:v>
                </c:pt>
                <c:pt idx="2752">
                  <c:v>-8.6906100524534991E-4</c:v>
                </c:pt>
                <c:pt idx="2753">
                  <c:v>8.0320995039017155E-5</c:v>
                </c:pt>
                <c:pt idx="2754">
                  <c:v>-3.1463217218071187E-4</c:v>
                </c:pt>
                <c:pt idx="2755">
                  <c:v>-1.1045385066201698E-3</c:v>
                </c:pt>
                <c:pt idx="2756">
                  <c:v>-1.1045385066201698E-3</c:v>
                </c:pt>
                <c:pt idx="2757">
                  <c:v>-3.1463217218071187E-4</c:v>
                </c:pt>
                <c:pt idx="2758">
                  <c:v>-1.3612211594063064E-3</c:v>
                </c:pt>
                <c:pt idx="2759">
                  <c:v>4.0696636158308631E-4</c:v>
                </c:pt>
                <c:pt idx="2760">
                  <c:v>-9.8445719607171355E-4</c:v>
                </c:pt>
                <c:pt idx="2761">
                  <c:v>8.376816833437716E-5</c:v>
                </c:pt>
                <c:pt idx="2762">
                  <c:v>3.7192585769171946E-4</c:v>
                </c:pt>
                <c:pt idx="2763">
                  <c:v>8.7162802643353911E-5</c:v>
                </c:pt>
                <c:pt idx="2764">
                  <c:v>2.2332978054220528E-4</c:v>
                </c:pt>
                <c:pt idx="2765">
                  <c:v>6.1633408816340112E-5</c:v>
                </c:pt>
                <c:pt idx="2766">
                  <c:v>-2.6175933463538968E-4</c:v>
                </c:pt>
                <c:pt idx="2767">
                  <c:v>-7.4684844981298519E-4</c:v>
                </c:pt>
                <c:pt idx="2768">
                  <c:v>-1.070241193264715E-3</c:v>
                </c:pt>
                <c:pt idx="2769">
                  <c:v>-1.442861779154312E-3</c:v>
                </c:pt>
                <c:pt idx="2770">
                  <c:v>-9.3066702930612137E-4</c:v>
                </c:pt>
                <c:pt idx="2771">
                  <c:v>-1.1481639609039291E-4</c:v>
                </c:pt>
                <c:pt idx="2772">
                  <c:v>-1.1481639609039291E-4</c:v>
                </c:pt>
                <c:pt idx="2773">
                  <c:v>-2.9590458654329434E-4</c:v>
                </c:pt>
                <c:pt idx="2774">
                  <c:v>6.6271794362508622E-5</c:v>
                </c:pt>
                <c:pt idx="2775">
                  <c:v>-1.1481639609039291E-4</c:v>
                </c:pt>
                <c:pt idx="2776">
                  <c:v>4.2844817526831191E-4</c:v>
                </c:pt>
                <c:pt idx="2777">
                  <c:v>2.4735998481541016E-4</c:v>
                </c:pt>
                <c:pt idx="2778">
                  <c:v>2.4735998481541016E-4</c:v>
                </c:pt>
                <c:pt idx="2779">
                  <c:v>-2.9590458654329434E-4</c:v>
                </c:pt>
                <c:pt idx="2780">
                  <c:v>-8.3916915790199895E-4</c:v>
                </c:pt>
                <c:pt idx="2781">
                  <c:v>-8.3916915790199895E-4</c:v>
                </c:pt>
                <c:pt idx="2782">
                  <c:v>-5.3078027084023155E-4</c:v>
                </c:pt>
                <c:pt idx="2783">
                  <c:v>-4.6176000053746555E-4</c:v>
                </c:pt>
                <c:pt idx="2784">
                  <c:v>4.6786813259011605E-4</c:v>
                </c:pt>
                <c:pt idx="2785">
                  <c:v>-3.2651362766074571E-4</c:v>
                </c:pt>
                <c:pt idx="2786">
                  <c:v>-1.8950195671691783E-4</c:v>
                </c:pt>
                <c:pt idx="2787">
                  <c:v>-1.8950195671691783E-4</c:v>
                </c:pt>
                <c:pt idx="2788">
                  <c:v>-7.8385685600156866E-4</c:v>
                </c:pt>
                <c:pt idx="2789">
                  <c:v>2.8954154284553234E-4</c:v>
                </c:pt>
                <c:pt idx="2790">
                  <c:v>-3.8043310352412949E-4</c:v>
                </c:pt>
                <c:pt idx="2791">
                  <c:v>-1.6102914486122396E-4</c:v>
                </c:pt>
                <c:pt idx="2792">
                  <c:v>3.5939688160496058E-4</c:v>
                </c:pt>
                <c:pt idx="2793">
                  <c:v>-7.6081946343587001E-4</c:v>
                </c:pt>
                <c:pt idx="2794">
                  <c:v>3.0120538042277024E-4</c:v>
                </c:pt>
                <c:pt idx="2795">
                  <c:v>-3.6537613913663748E-4</c:v>
                </c:pt>
                <c:pt idx="2796">
                  <c:v>4.6055953946689751E-4</c:v>
                </c:pt>
                <c:pt idx="2797">
                  <c:v>-7.3768863011843607E-4</c:v>
                </c:pt>
                <c:pt idx="2798">
                  <c:v>-1.3856454532576933E-4</c:v>
                </c:pt>
                <c:pt idx="2799">
                  <c:v>4.2043141473368411E-4</c:v>
                </c:pt>
                <c:pt idx="2800">
                  <c:v>5.5816108083038053E-5</c:v>
                </c:pt>
                <c:pt idx="2801">
                  <c:v>5.5816108083038053E-5</c:v>
                </c:pt>
                <c:pt idx="2802">
                  <c:v>4.2043141473368411E-4</c:v>
                </c:pt>
                <c:pt idx="2803">
                  <c:v>-3.0879919856760811E-4</c:v>
                </c:pt>
                <c:pt idx="2804">
                  <c:v>3.7604528928836983E-4</c:v>
                </c:pt>
                <c:pt idx="2805">
                  <c:v>-6.0232024428096117E-4</c:v>
                </c:pt>
                <c:pt idx="2806">
                  <c:v>-7.6538116654251652E-4</c:v>
                </c:pt>
                <c:pt idx="2807">
                  <c:v>3.7604528928836983E-4</c:v>
                </c:pt>
                <c:pt idx="2808">
                  <c:v>2.1298436702681469E-4</c:v>
                </c:pt>
                <c:pt idx="2809">
                  <c:v>-9.2844208880407144E-4</c:v>
                </c:pt>
                <c:pt idx="2810">
                  <c:v>-1.1313747749629578E-4</c:v>
                </c:pt>
                <c:pt idx="2811">
                  <c:v>-6.0232024428096117E-4</c:v>
                </c:pt>
                <c:pt idx="2812">
                  <c:v>-2.1857724592544837E-4</c:v>
                </c:pt>
                <c:pt idx="2813">
                  <c:v>-4.8664083350202368E-4</c:v>
                </c:pt>
                <c:pt idx="2814">
                  <c:v>-7.0442206662219876E-4</c:v>
                </c:pt>
                <c:pt idx="2815">
                  <c:v>-4.0069629226074954E-4</c:v>
                </c:pt>
                <c:pt idx="2816">
                  <c:v>4.9077639970352804E-4</c:v>
                </c:pt>
                <c:pt idx="2817">
                  <c:v>-5.9289398820116634E-4</c:v>
                </c:pt>
                <c:pt idx="2818">
                  <c:v>-2.1024689352981234E-3</c:v>
                </c:pt>
                <c:pt idx="2819">
                  <c:v>8.2541317075600796E-5</c:v>
                </c:pt>
                <c:pt idx="2820">
                  <c:v>5.8341882110886172E-4</c:v>
                </c:pt>
                <c:pt idx="2821">
                  <c:v>-6.8857467443320282E-4</c:v>
                </c:pt>
                <c:pt idx="2822">
                  <c:v>-1.0556127008035832E-3</c:v>
                </c:pt>
                <c:pt idx="2823">
                  <c:v>-5.0505566124801286E-4</c:v>
                </c:pt>
                <c:pt idx="2824">
                  <c:v>-8.7209368761839321E-4</c:v>
                </c:pt>
                <c:pt idx="2825">
                  <c:v>2.8683734815735892E-4</c:v>
                </c:pt>
                <c:pt idx="2826">
                  <c:v>2.8683734815735892E-4</c:v>
                </c:pt>
                <c:pt idx="2827">
                  <c:v>2.0282463397963528E-4</c:v>
                </c:pt>
                <c:pt idx="2828">
                  <c:v>-1.2600366229833886E-4</c:v>
                </c:pt>
                <c:pt idx="2829">
                  <c:v>-6.1924610671529963E-4</c:v>
                </c:pt>
                <c:pt idx="2830">
                  <c:v>-6.1924610671529963E-4</c:v>
                </c:pt>
                <c:pt idx="2831">
                  <c:v>-1.2600366229833886E-4</c:v>
                </c:pt>
                <c:pt idx="2832">
                  <c:v>-9.4807440299327333E-4</c:v>
                </c:pt>
                <c:pt idx="2833">
                  <c:v>-2.9041781043732571E-4</c:v>
                </c:pt>
                <c:pt idx="2834">
                  <c:v>-2.7608220455100003E-4</c:v>
                </c:pt>
                <c:pt idx="2835">
                  <c:v>-1.6909674606022324E-4</c:v>
                </c:pt>
                <c:pt idx="2836">
                  <c:v>5.9955546254347953E-5</c:v>
                </c:pt>
                <c:pt idx="2837">
                  <c:v>-6.8995937182688935E-4</c:v>
                </c:pt>
                <c:pt idx="2838">
                  <c:v>4.239497332619315E-5</c:v>
                </c:pt>
                <c:pt idx="2839">
                  <c:v>-5.6334946807569668E-4</c:v>
                </c:pt>
                <c:pt idx="2840">
                  <c:v>-5.5460070499680479E-4</c:v>
                </c:pt>
                <c:pt idx="2841">
                  <c:v>4.6280999403958134E-5</c:v>
                </c:pt>
                <c:pt idx="2842">
                  <c:v>3.5591922749202837E-4</c:v>
                </c:pt>
                <c:pt idx="2843">
                  <c:v>-3.3412141479877838E-4</c:v>
                </c:pt>
                <c:pt idx="2844">
                  <c:v>4.0476830297995266E-4</c:v>
                </c:pt>
                <c:pt idx="2845">
                  <c:v>2.2004587353526993E-4</c:v>
                </c:pt>
                <c:pt idx="2846">
                  <c:v>-1.78681370501545E-4</c:v>
                </c:pt>
                <c:pt idx="2847">
                  <c:v>-3.9745055449193277E-4</c:v>
                </c:pt>
                <c:pt idx="2848">
                  <c:v>-2.8282272010469903E-4</c:v>
                </c:pt>
                <c:pt idx="2849">
                  <c:v>-1.9610761550838585E-4</c:v>
                </c:pt>
                <c:pt idx="2850">
                  <c:v>-9.6745065836892493E-4</c:v>
                </c:pt>
                <c:pt idx="2851">
                  <c:v>-4.7018167820855243E-4</c:v>
                </c:pt>
                <c:pt idx="2852">
                  <c:v>-3.4036230905206983E-4</c:v>
                </c:pt>
                <c:pt idx="2853">
                  <c:v>-5.3528811268044383E-4</c:v>
                </c:pt>
                <c:pt idx="2854">
                  <c:v>2.111963798506585E-4</c:v>
                </c:pt>
                <c:pt idx="2855">
                  <c:v>3.9711443620728466E-4</c:v>
                </c:pt>
                <c:pt idx="2856">
                  <c:v>-3.4655778921921976E-4</c:v>
                </c:pt>
                <c:pt idx="2857">
                  <c:v>-7.1839390193247229E-4</c:v>
                </c:pt>
                <c:pt idx="2858">
                  <c:v>-9.0431195828909845E-4</c:v>
                </c:pt>
                <c:pt idx="2859">
                  <c:v>-2.0496004049528564E-4</c:v>
                </c:pt>
                <c:pt idx="2860">
                  <c:v>6.1129401146844476E-4</c:v>
                </c:pt>
                <c:pt idx="2861">
                  <c:v>5.2939614311296897E-4</c:v>
                </c:pt>
                <c:pt idx="2862">
                  <c:v>-5.8823855965733842E-4</c:v>
                </c:pt>
                <c:pt idx="2863">
                  <c:v>5.5625313207102864E-4</c:v>
                </c:pt>
                <c:pt idx="2864">
                  <c:v>-1.3015264083935541E-3</c:v>
                </c:pt>
                <c:pt idx="2865">
                  <c:v>3.5012249691428632E-4</c:v>
                </c:pt>
                <c:pt idx="2866">
                  <c:v>-9.8657929689861031E-4</c:v>
                </c:pt>
                <c:pt idx="2867">
                  <c:v>-3.1822839999216248E-4</c:v>
                </c:pt>
                <c:pt idx="2868">
                  <c:v>-4.8531612421877411E-4</c:v>
                </c:pt>
                <c:pt idx="2869">
                  <c:v>-3.1822839999216248E-4</c:v>
                </c:pt>
                <c:pt idx="2870">
                  <c:v>1.5947048461061974E-5</c:v>
                </c:pt>
                <c:pt idx="2871">
                  <c:v>1.5362203621580527E-5</c:v>
                </c:pt>
                <c:pt idx="2872">
                  <c:v>1.5362203621580527E-5</c:v>
                </c:pt>
                <c:pt idx="2873">
                  <c:v>3.6121743927440986E-4</c:v>
                </c:pt>
                <c:pt idx="2874">
                  <c:v>5.7682352901688321E-4</c:v>
                </c:pt>
                <c:pt idx="2875">
                  <c:v>-1.9014901559966189E-4</c:v>
                </c:pt>
                <c:pt idx="2876">
                  <c:v>-1.0940821928528948E-3</c:v>
                </c:pt>
                <c:pt idx="2877">
                  <c:v>-9.3416493603600556E-4</c:v>
                </c:pt>
                <c:pt idx="2878">
                  <c:v>-9.9218496105034706E-4</c:v>
                </c:pt>
                <c:pt idx="2879">
                  <c:v>1.4927894595018589E-5</c:v>
                </c:pt>
                <c:pt idx="2880">
                  <c:v>-1.6673806086346689E-3</c:v>
                </c:pt>
                <c:pt idx="2881">
                  <c:v>5.4043393578500146E-4</c:v>
                </c:pt>
                <c:pt idx="2882">
                  <c:v>-9.4561551881879361E-4</c:v>
                </c:pt>
                <c:pt idx="2883">
                  <c:v>-1.1837812398061264E-3</c:v>
                </c:pt>
                <c:pt idx="2884">
                  <c:v>6.592206449495229E-6</c:v>
                </c:pt>
                <c:pt idx="2885">
                  <c:v>-4.3897505815480408E-4</c:v>
                </c:pt>
                <c:pt idx="2886">
                  <c:v>-1.4376997555668796E-3</c:v>
                </c:pt>
                <c:pt idx="2887">
                  <c:v>5.571431328839512E-6</c:v>
                </c:pt>
                <c:pt idx="2888">
                  <c:v>5.571431328839512E-6</c:v>
                </c:pt>
                <c:pt idx="2889">
                  <c:v>3.8214450077690947E-4</c:v>
                </c:pt>
                <c:pt idx="2890">
                  <c:v>3.8214450077690947E-4</c:v>
                </c:pt>
                <c:pt idx="2891">
                  <c:v>-1.1738769348209846E-3</c:v>
                </c:pt>
                <c:pt idx="2892">
                  <c:v>-5.0024254939567752E-4</c:v>
                </c:pt>
                <c:pt idx="2893">
                  <c:v>3.4180043238595643E-4</c:v>
                </c:pt>
                <c:pt idx="2894">
                  <c:v>-9.4377696416310473E-4</c:v>
                </c:pt>
                <c:pt idx="2895">
                  <c:v>-9.1003126379120476E-4</c:v>
                </c:pt>
                <c:pt idx="2896">
                  <c:v>4.7757411118826859E-4</c:v>
                </c:pt>
                <c:pt idx="2897">
                  <c:v>-1.0393775948201638E-3</c:v>
                </c:pt>
                <c:pt idx="2898">
                  <c:v>-1.0393775948201638E-3</c:v>
                </c:pt>
                <c:pt idx="2899">
                  <c:v>-1.1408555208497549E-3</c:v>
                </c:pt>
                <c:pt idx="2900">
                  <c:v>-1.9355716634541652E-4</c:v>
                </c:pt>
                <c:pt idx="2901">
                  <c:v>8.0254825734190076E-4</c:v>
                </c:pt>
                <c:pt idx="2902">
                  <c:v>1.6390891339668299E-4</c:v>
                </c:pt>
                <c:pt idx="2903">
                  <c:v>-5.1496784203025614E-4</c:v>
                </c:pt>
                <c:pt idx="2904">
                  <c:v>-5.1496784203025614E-4</c:v>
                </c:pt>
                <c:pt idx="2905">
                  <c:v>-3.452486531735216E-4</c:v>
                </c:pt>
                <c:pt idx="2906">
                  <c:v>-1.0241254086004606E-3</c:v>
                </c:pt>
                <c:pt idx="2907">
                  <c:v>-1.1378254994610217E-3</c:v>
                </c:pt>
                <c:pt idx="2908">
                  <c:v>2.411737818203833E-4</c:v>
                </c:pt>
                <c:pt idx="2909">
                  <c:v>-8.4505746105383137E-4</c:v>
                </c:pt>
                <c:pt idx="2910">
                  <c:v>-2.1987244346208094E-4</c:v>
                </c:pt>
                <c:pt idx="2911">
                  <c:v>6.1769183228255653E-4</c:v>
                </c:pt>
                <c:pt idx="2912">
                  <c:v>-3.0011025370246932E-4</c:v>
                </c:pt>
                <c:pt idx="2913">
                  <c:v>-7.6615974362028447E-4</c:v>
                </c:pt>
                <c:pt idx="2914">
                  <c:v>4.6611969867437462E-4</c:v>
                </c:pt>
                <c:pt idx="2915">
                  <c:v>-1.5761423063573527E-5</c:v>
                </c:pt>
                <c:pt idx="2916">
                  <c:v>-1.367227552265413E-3</c:v>
                </c:pt>
                <c:pt idx="2917">
                  <c:v>-1.1574014612044168E-3</c:v>
                </c:pt>
                <c:pt idx="2918">
                  <c:v>-2.042735233421264E-4</c:v>
                </c:pt>
                <c:pt idx="2919">
                  <c:v>-2.042735233421264E-4</c:v>
                </c:pt>
                <c:pt idx="2920">
                  <c:v>-9.2074205292461185E-4</c:v>
                </c:pt>
                <c:pt idx="2921">
                  <c:v>-1.0455263686383815E-3</c:v>
                </c:pt>
                <c:pt idx="2922">
                  <c:v>-8.5795618039001477E-4</c:v>
                </c:pt>
                <c:pt idx="2923">
                  <c:v>-4.3904508620175287E-4</c:v>
                </c:pt>
                <c:pt idx="2924">
                  <c:v>-1.8745907369814541E-4</c:v>
                </c:pt>
                <c:pt idx="2925">
                  <c:v>-1.2135775020503713E-3</c:v>
                </c:pt>
                <c:pt idx="2926">
                  <c:v>-3.5847881175684975E-4</c:v>
                </c:pt>
                <c:pt idx="2927">
                  <c:v>-1.8745907369814541E-4</c:v>
                </c:pt>
                <c:pt idx="2928">
                  <c:v>-8.4630330568367311E-4</c:v>
                </c:pt>
                <c:pt idx="2929">
                  <c:v>-4.4558187128337663E-5</c:v>
                </c:pt>
                <c:pt idx="2930">
                  <c:v>-4.791797044916531E-4</c:v>
                </c:pt>
                <c:pt idx="2931">
                  <c:v>-2.524526929124E-4</c:v>
                </c:pt>
                <c:pt idx="2932">
                  <c:v>-5.3247613078369034E-4</c:v>
                </c:pt>
                <c:pt idx="2933">
                  <c:v>-3.2644451882796015E-5</c:v>
                </c:pt>
                <c:pt idx="2934">
                  <c:v>-4.0665194610975234E-4</c:v>
                </c:pt>
                <c:pt idx="2935">
                  <c:v>-1.3655740281480256E-3</c:v>
                </c:pt>
                <c:pt idx="2936">
                  <c:v>-2.3083113294442752E-5</c:v>
                </c:pt>
                <c:pt idx="2937">
                  <c:v>-2.3083113294442752E-5</c:v>
                </c:pt>
                <c:pt idx="2938">
                  <c:v>3.6048571952086651E-4</c:v>
                </c:pt>
                <c:pt idx="2939">
                  <c:v>-1.1090281105435812E-3</c:v>
                </c:pt>
                <c:pt idx="2940">
                  <c:v>-1.3242649230497845E-3</c:v>
                </c:pt>
                <c:pt idx="2941">
                  <c:v>-7.6456470980117207E-4</c:v>
                </c:pt>
                <c:pt idx="2942">
                  <c:v>-1.6915040733283854E-4</c:v>
                </c:pt>
                <c:pt idx="2943">
                  <c:v>-7.6456470980117207E-4</c:v>
                </c:pt>
                <c:pt idx="2944">
                  <c:v>2.774103195184118E-4</c:v>
                </c:pt>
                <c:pt idx="2945">
                  <c:v>-1.6915040733283854E-4</c:v>
                </c:pt>
                <c:pt idx="2946">
                  <c:v>-1.6915040733283854E-4</c:v>
                </c:pt>
                <c:pt idx="2947">
                  <c:v>-2.0296831715755021E-5</c:v>
                </c:pt>
                <c:pt idx="2948">
                  <c:v>-3.1800398294992184E-4</c:v>
                </c:pt>
                <c:pt idx="2949">
                  <c:v>-1.6714953946825092E-3</c:v>
                </c:pt>
                <c:pt idx="2950">
                  <c:v>-3.6958211768876024E-4</c:v>
                </c:pt>
                <c:pt idx="2951">
                  <c:v>-9.4444057968861835E-4</c:v>
                </c:pt>
                <c:pt idx="2952">
                  <c:v>-3.7153043045795283E-4</c:v>
                </c:pt>
                <c:pt idx="2953">
                  <c:v>-3.7153043045795283E-4</c:v>
                </c:pt>
                <c:pt idx="2954">
                  <c:v>-3.7153043045795283E-4</c:v>
                </c:pt>
                <c:pt idx="2955">
                  <c:v>-2.0375567317136834E-3</c:v>
                </c:pt>
                <c:pt idx="2956">
                  <c:v>-2.2534240844266002E-4</c:v>
                </c:pt>
                <c:pt idx="2957">
                  <c:v>-3.7189555043322798E-5</c:v>
                </c:pt>
                <c:pt idx="2958">
                  <c:v>-1.5129256497368902E-3</c:v>
                </c:pt>
                <c:pt idx="2959">
                  <c:v>-1.4312216408437551E-3</c:v>
                </c:pt>
                <c:pt idx="2960">
                  <c:v>1.9285008413007113E-4</c:v>
                </c:pt>
                <c:pt idx="2961">
                  <c:v>1.6701307197860779E-4</c:v>
                </c:pt>
                <c:pt idx="2962">
                  <c:v>3.7961850329902623E-4</c:v>
                </c:pt>
                <c:pt idx="2963">
                  <c:v>-4.7080322198264765E-4</c:v>
                </c:pt>
                <c:pt idx="2964">
                  <c:v>-4.2978257471001371E-4</c:v>
                </c:pt>
                <c:pt idx="2965">
                  <c:v>3.4654269583871003E-4</c:v>
                </c:pt>
                <c:pt idx="2966">
                  <c:v>-3.8440922103858929E-4</c:v>
                </c:pt>
                <c:pt idx="2967">
                  <c:v>-5.5800082879837564E-4</c:v>
                </c:pt>
                <c:pt idx="2968">
                  <c:v>-1.078775652077734E-3</c:v>
                </c:pt>
                <c:pt idx="2969">
                  <c:v>-2.1081761327880304E-4</c:v>
                </c:pt>
                <c:pt idx="2970">
                  <c:v>-3.8440922103858929E-4</c:v>
                </c:pt>
                <c:pt idx="2971">
                  <c:v>-7.3159243655816157E-4</c:v>
                </c:pt>
                <c:pt idx="2972">
                  <c:v>-3.8440922103858929E-4</c:v>
                </c:pt>
                <c:pt idx="2973">
                  <c:v>-2.1081761327880304E-4</c:v>
                </c:pt>
                <c:pt idx="2974">
                  <c:v>-3.8440922103858929E-4</c:v>
                </c:pt>
                <c:pt idx="2975">
                  <c:v>-5.5800082879837564E-4</c:v>
                </c:pt>
                <c:pt idx="2976">
                  <c:v>-2.1081761327880304E-4</c:v>
                </c:pt>
                <c:pt idx="2977">
                  <c:v>-3.8440922103858929E-4</c:v>
                </c:pt>
                <c:pt idx="2978">
                  <c:v>-3.2238666460888184E-5</c:v>
                </c:pt>
                <c:pt idx="2979">
                  <c:v>2.6843081794662921E-4</c:v>
                </c:pt>
                <c:pt idx="2980">
                  <c:v>2.6843081794662921E-4</c:v>
                </c:pt>
                <c:pt idx="2981">
                  <c:v>-3.2238666460888184E-5</c:v>
                </c:pt>
                <c:pt idx="2982">
                  <c:v>1.1809607574287057E-4</c:v>
                </c:pt>
                <c:pt idx="2983">
                  <c:v>-1.8257340866464694E-4</c:v>
                </c:pt>
                <c:pt idx="2984">
                  <c:v>-7.5106423192300127E-5</c:v>
                </c:pt>
                <c:pt idx="2985">
                  <c:v>-3.2388166181775884E-4</c:v>
                </c:pt>
                <c:pt idx="2986">
                  <c:v>-6.2644696822581128E-5</c:v>
                </c:pt>
                <c:pt idx="2987">
                  <c:v>-7.9905068698717054E-4</c:v>
                </c:pt>
                <c:pt idx="2988">
                  <c:v>-3.0625766630309147E-4</c:v>
                </c:pt>
                <c:pt idx="2989">
                  <c:v>-7.4876415204086966E-4</c:v>
                </c:pt>
                <c:pt idx="2990">
                  <c:v>-4.6342638171550194E-4</c:v>
                </c:pt>
                <c:pt idx="2991">
                  <c:v>5.0478957599807092E-4</c:v>
                </c:pt>
                <c:pt idx="2992">
                  <c:v>-4.4116668820471489E-4</c:v>
                </c:pt>
                <c:pt idx="2993">
                  <c:v>-1.3798258159245381E-3</c:v>
                </c:pt>
                <c:pt idx="2994">
                  <c:v>2.3102377371332964E-4</c:v>
                </c:pt>
                <c:pt idx="2995">
                  <c:v>4.2756315885190185E-4</c:v>
                </c:pt>
                <c:pt idx="2996">
                  <c:v>1.274694508579707E-4</c:v>
                </c:pt>
                <c:pt idx="2997">
                  <c:v>-3.9712062359728031E-4</c:v>
                </c:pt>
                <c:pt idx="2998">
                  <c:v>-5.7198398174903024E-4</c:v>
                </c:pt>
                <c:pt idx="2999">
                  <c:v>5.4189868193811651E-4</c:v>
                </c:pt>
                <c:pt idx="3000">
                  <c:v>-4.9151640444741154E-4</c:v>
                </c:pt>
                <c:pt idx="3001">
                  <c:v>-8.0295895469293505E-4</c:v>
                </c:pt>
                <c:pt idx="3002">
                  <c:v>-1.9575312530128108E-4</c:v>
                </c:pt>
                <c:pt idx="3003">
                  <c:v>-4.3951667953367611E-5</c:v>
                </c:pt>
                <c:pt idx="3004">
                  <c:v>-4.3951667953367611E-5</c:v>
                </c:pt>
                <c:pt idx="3005">
                  <c:v>1.0784978939454607E-4</c:v>
                </c:pt>
                <c:pt idx="3006">
                  <c:v>1.0784978939454607E-4</c:v>
                </c:pt>
                <c:pt idx="3007">
                  <c:v>-6.5115749734502158E-4</c:v>
                </c:pt>
                <c:pt idx="3008">
                  <c:v>2.5965124674245965E-4</c:v>
                </c:pt>
                <c:pt idx="3009">
                  <c:v>-9.5476041204084852E-4</c:v>
                </c:pt>
                <c:pt idx="3010">
                  <c:v>-3.2232671631374015E-4</c:v>
                </c:pt>
                <c:pt idx="3011">
                  <c:v>-1.1238817357902783E-4</c:v>
                </c:pt>
                <c:pt idx="3012">
                  <c:v>-4.4354818549198873E-4</c:v>
                </c:pt>
                <c:pt idx="3013">
                  <c:v>3.3297139096291465E-4</c:v>
                </c:pt>
                <c:pt idx="3014">
                  <c:v>-5.9731312540608344E-5</c:v>
                </c:pt>
                <c:pt idx="3015">
                  <c:v>-4.3091635171788067E-4</c:v>
                </c:pt>
                <c:pt idx="3016">
                  <c:v>-6.1034230942978783E-4</c:v>
                </c:pt>
                <c:pt idx="3017">
                  <c:v>4.447345226413638E-4</c:v>
                </c:pt>
                <c:pt idx="3018">
                  <c:v>-4.3692062468513515E-4</c:v>
                </c:pt>
                <c:pt idx="3019">
                  <c:v>1.6787839878996535E-4</c:v>
                </c:pt>
                <c:pt idx="3020">
                  <c:v>-7.0322366329690807E-5</c:v>
                </c:pt>
                <c:pt idx="3021">
                  <c:v>-5.8579574928112994E-4</c:v>
                </c:pt>
                <c:pt idx="3022">
                  <c:v>-7.6192167515119291E-4</c:v>
                </c:pt>
                <c:pt idx="3023">
                  <c:v>1.1870795419912403E-4</c:v>
                </c:pt>
                <c:pt idx="3024">
                  <c:v>-7.6192167515119291E-4</c:v>
                </c:pt>
                <c:pt idx="3025">
                  <c:v>-1.2902994527613835E-3</c:v>
                </c:pt>
                <c:pt idx="3026">
                  <c:v>-1.0626940874869806E-4</c:v>
                </c:pt>
                <c:pt idx="3027">
                  <c:v>1.7516819840246336E-4</c:v>
                </c:pt>
                <c:pt idx="3028">
                  <c:v>-6.8634262089698286E-5</c:v>
                </c:pt>
                <c:pt idx="3029">
                  <c:v>-8.5854059652915623E-4</c:v>
                </c:pt>
                <c:pt idx="3030">
                  <c:v>-2.9514595429028267E-4</c:v>
                </c:pt>
                <c:pt idx="3031">
                  <c:v>-5.1188003187122163E-4</c:v>
                </c:pt>
                <c:pt idx="3032">
                  <c:v>-7.2861410945216038E-4</c:v>
                </c:pt>
                <c:pt idx="3033">
                  <c:v>-6.6846211363351307E-4</c:v>
                </c:pt>
                <c:pt idx="3034">
                  <c:v>-5.544556974674045E-5</c:v>
                </c:pt>
                <c:pt idx="3035">
                  <c:v>-9.7497038557689932E-4</c:v>
                </c:pt>
                <c:pt idx="3036">
                  <c:v>-5.544556974674045E-5</c:v>
                </c:pt>
                <c:pt idx="3037">
                  <c:v>-5.544556974674045E-5</c:v>
                </c:pt>
                <c:pt idx="3038">
                  <c:v>-7.5575202109652096E-4</c:v>
                </c:pt>
                <c:pt idx="3039">
                  <c:v>2.8745626149253212E-4</c:v>
                </c:pt>
                <c:pt idx="3040">
                  <c:v>-5.9944127350047523E-4</c:v>
                </c:pt>
                <c:pt idx="3041">
                  <c:v>-7.7438813439035517E-5</c:v>
                </c:pt>
                <c:pt idx="3042">
                  <c:v>1.2115662662368011E-4</c:v>
                </c:pt>
                <c:pt idx="3043">
                  <c:v>-7.3812781117951016E-4</c:v>
                </c:pt>
                <c:pt idx="3044">
                  <c:v>4.0137035155976661E-4</c:v>
                </c:pt>
                <c:pt idx="3045">
                  <c:v>-9.1042815489324278E-4</c:v>
                </c:pt>
                <c:pt idx="3046">
                  <c:v>-1.3352575300713799E-4</c:v>
                </c:pt>
                <c:pt idx="3047">
                  <c:v>-1.3896599383325745E-4</c:v>
                </c:pt>
                <c:pt idx="3048">
                  <c:v>-5.2178440217183117E-4</c:v>
                </c:pt>
                <c:pt idx="3049">
                  <c:v>4.4302875811698525E-4</c:v>
                </c:pt>
                <c:pt idx="3050">
                  <c:v>-1.1873246332828561E-3</c:v>
                </c:pt>
                <c:pt idx="3051">
                  <c:v>-8.6680750501769415E-4</c:v>
                </c:pt>
                <c:pt idx="3052">
                  <c:v>3.9625696765475623E-4</c:v>
                </c:pt>
                <c:pt idx="3053">
                  <c:v>-1.0193099889314557E-4</c:v>
                </c:pt>
                <c:pt idx="3054">
                  <c:v>-5.7452645030780657E-4</c:v>
                </c:pt>
                <c:pt idx="3055">
                  <c:v>1.2439941642521991E-4</c:v>
                </c:pt>
                <c:pt idx="3056">
                  <c:v>-8.6147417403269568E-5</c:v>
                </c:pt>
                <c:pt idx="3057">
                  <c:v>1.135606108609526E-4</c:v>
                </c:pt>
                <c:pt idx="3058">
                  <c:v>-1.2843955869886034E-3</c:v>
                </c:pt>
                <c:pt idx="3059">
                  <c:v>-1.2843955869886034E-3</c:v>
                </c:pt>
                <c:pt idx="3060">
                  <c:v>3.1326863912517499E-4</c:v>
                </c:pt>
                <c:pt idx="3061">
                  <c:v>-9.7017404626240425E-4</c:v>
                </c:pt>
                <c:pt idx="3062">
                  <c:v>-4.3430117404090419E-4</c:v>
                </c:pt>
                <c:pt idx="3063">
                  <c:v>1.0157169818059641E-4</c:v>
                </c:pt>
                <c:pt idx="3064">
                  <c:v>-4.3430117404090419E-4</c:v>
                </c:pt>
                <c:pt idx="3065">
                  <c:v>-6.129254647814045E-4</c:v>
                </c:pt>
                <c:pt idx="3066">
                  <c:v>-7.7052592559903902E-5</c:v>
                </c:pt>
                <c:pt idx="3067">
                  <c:v>-1.327422627743405E-3</c:v>
                </c:pt>
                <c:pt idx="3068">
                  <c:v>2.4265684444417263E-4</c:v>
                </c:pt>
                <c:pt idx="3069">
                  <c:v>-2.2142267609857901E-4</c:v>
                </c:pt>
                <c:pt idx="3070">
                  <c:v>-9.9488854366983222E-4</c:v>
                </c:pt>
                <c:pt idx="3071">
                  <c:v>-3.7611584961282974E-4</c:v>
                </c:pt>
                <c:pt idx="3072">
                  <c:v>-5.3080902312708025E-4</c:v>
                </c:pt>
                <c:pt idx="3073">
                  <c:v>1.7106430273668952E-4</c:v>
                </c:pt>
                <c:pt idx="3074">
                  <c:v>-7.2752641664163508E-4</c:v>
                </c:pt>
                <c:pt idx="3075">
                  <c:v>-3.9077757515500753E-4</c:v>
                </c:pt>
                <c:pt idx="3076">
                  <c:v>-1.157932783387649E-4</c:v>
                </c:pt>
                <c:pt idx="3077">
                  <c:v>-5.8369028204066252E-4</c:v>
                </c:pt>
                <c:pt idx="3078">
                  <c:v>-5.418005203529382E-4</c:v>
                </c:pt>
                <c:pt idx="3079">
                  <c:v>-9.8135986152680021E-4</c:v>
                </c:pt>
                <c:pt idx="3080">
                  <c:v>-1.9714052648026536E-4</c:v>
                </c:pt>
                <c:pt idx="3081">
                  <c:v>-4.9639133986877798E-4</c:v>
                </c:pt>
                <c:pt idx="3082">
                  <c:v>-1.165834394698995E-3</c:v>
                </c:pt>
                <c:pt idx="3083">
                  <c:v>2.7304928331312896E-4</c:v>
                </c:pt>
                <c:pt idx="3084">
                  <c:v>-4.4639255569293307E-4</c:v>
                </c:pt>
                <c:pt idx="3085">
                  <c:v>-8.6671636189902053E-5</c:v>
                </c:pt>
                <c:pt idx="3086">
                  <c:v>-9.8597393494747991E-4</c:v>
                </c:pt>
                <c:pt idx="3087">
                  <c:v>-8.6671636189902053E-5</c:v>
                </c:pt>
                <c:pt idx="3088">
                  <c:v>-9.4599225677114655E-4</c:v>
                </c:pt>
                <c:pt idx="3089">
                  <c:v>-2.339309897201996E-4</c:v>
                </c:pt>
                <c:pt idx="3090">
                  <c:v>-2.339309897201996E-4</c:v>
                </c:pt>
                <c:pt idx="3091">
                  <c:v>-7.7812042531237558E-5</c:v>
                </c:pt>
                <c:pt idx="3092">
                  <c:v>-8.5840677847604701E-4</c:v>
                </c:pt>
                <c:pt idx="3093">
                  <c:v>-3.9004993690916121E-4</c:v>
                </c:pt>
                <c:pt idx="3094">
                  <c:v>-7.7812042531237558E-5</c:v>
                </c:pt>
                <c:pt idx="3095">
                  <c:v>-3.9004993690916121E-4</c:v>
                </c:pt>
                <c:pt idx="3096">
                  <c:v>-2.339309897201996E-4</c:v>
                </c:pt>
                <c:pt idx="3097">
                  <c:v>-1.0145257256650082E-3</c:v>
                </c:pt>
                <c:pt idx="3098">
                  <c:v>7.8306904657724483E-5</c:v>
                </c:pt>
                <c:pt idx="3099">
                  <c:v>-7.7812042531237558E-5</c:v>
                </c:pt>
                <c:pt idx="3100">
                  <c:v>7.8306904657724483E-5</c:v>
                </c:pt>
                <c:pt idx="3101">
                  <c:v>2.3442585184668609E-4</c:v>
                </c:pt>
                <c:pt idx="3102">
                  <c:v>-2.339309897201996E-4</c:v>
                </c:pt>
                <c:pt idx="3103">
                  <c:v>-1.0145257256650082E-3</c:v>
                </c:pt>
                <c:pt idx="3104">
                  <c:v>-5.4616888409812292E-4</c:v>
                </c:pt>
                <c:pt idx="3105">
                  <c:v>-3.8453700267967442E-4</c:v>
                </c:pt>
                <c:pt idx="3106">
                  <c:v>1.2592442663123015E-4</c:v>
                </c:pt>
                <c:pt idx="3107">
                  <c:v>-3.8453700267967442E-4</c:v>
                </c:pt>
                <c:pt idx="3108">
                  <c:v>3.005434855361277E-4</c:v>
                </c:pt>
                <c:pt idx="3109">
                  <c:v>-7.090305834670218E-4</c:v>
                </c:pt>
                <c:pt idx="3110">
                  <c:v>-1.1128602110682816E-3</c:v>
                </c:pt>
                <c:pt idx="3111">
                  <c:v>-3.6273615961277342E-4</c:v>
                </c:pt>
                <c:pt idx="3112">
                  <c:v>-3.6273615961277342E-4</c:v>
                </c:pt>
                <c:pt idx="3113">
                  <c:v>-7.8313666876419043E-4</c:v>
                </c:pt>
                <c:pt idx="3114">
                  <c:v>8.4924349366515754E-5</c:v>
                </c:pt>
                <c:pt idx="3115">
                  <c:v>-2.7725203153928732E-4</c:v>
                </c:pt>
                <c:pt idx="3116">
                  <c:v>-2.7725203153928732E-4</c:v>
                </c:pt>
                <c:pt idx="3117">
                  <c:v>-9.6163841086385781E-5</c:v>
                </c:pt>
                <c:pt idx="3118">
                  <c:v>1.3835989110031724E-4</c:v>
                </c:pt>
                <c:pt idx="3119">
                  <c:v>-1.3077040733934368E-4</c:v>
                </c:pt>
                <c:pt idx="3120">
                  <c:v>-1.5799697521946148E-4</c:v>
                </c:pt>
                <c:pt idx="3121">
                  <c:v>-1.5327852099429095E-3</c:v>
                </c:pt>
                <c:pt idx="3122">
                  <c:v>-1.6749969039031268E-3</c:v>
                </c:pt>
                <c:pt idx="3123">
                  <c:v>-1.8994986295429507E-4</c:v>
                </c:pt>
                <c:pt idx="3124">
                  <c:v>9.7341115264359176E-5</c:v>
                </c:pt>
                <c:pt idx="3125">
                  <c:v>-7.9379341394423891E-4</c:v>
                </c:pt>
                <c:pt idx="3126">
                  <c:v>-3.4822614933993992E-4</c:v>
                </c:pt>
                <c:pt idx="3127">
                  <c:v>2.2636237982990985E-4</c:v>
                </c:pt>
                <c:pt idx="3128">
                  <c:v>2.2636237982990985E-4</c:v>
                </c:pt>
                <c:pt idx="3129">
                  <c:v>-4.0376488872297112E-4</c:v>
                </c:pt>
                <c:pt idx="3130">
                  <c:v>-4.0376488872297112E-4</c:v>
                </c:pt>
                <c:pt idx="3131">
                  <c:v>-2.4623307158475093E-4</c:v>
                </c:pt>
                <c:pt idx="3132">
                  <c:v>6.883056269168966E-5</c:v>
                </c:pt>
                <c:pt idx="3133">
                  <c:v>-3.7878676360774582E-4</c:v>
                </c:pt>
                <c:pt idx="3134">
                  <c:v>-6.1972732447671973E-4</c:v>
                </c:pt>
                <c:pt idx="3135">
                  <c:v>-4.7574224434903116E-4</c:v>
                </c:pt>
                <c:pt idx="3136">
                  <c:v>-4.7014829583242267E-4</c:v>
                </c:pt>
                <c:pt idx="3137">
                  <c:v>-4.7014829583242267E-4</c:v>
                </c:pt>
                <c:pt idx="3138">
                  <c:v>-2.8784064250709964E-4</c:v>
                </c:pt>
                <c:pt idx="3139">
                  <c:v>-2.8784064250709964E-4</c:v>
                </c:pt>
                <c:pt idx="3140">
                  <c:v>-7.0717779040651056E-4</c:v>
                </c:pt>
                <c:pt idx="3141">
                  <c:v>-7.4707783522475683E-4</c:v>
                </c:pt>
                <c:pt idx="3142">
                  <c:v>-1.200683231754304E-4</c:v>
                </c:pt>
                <c:pt idx="3143">
                  <c:v>8.4029416917650039E-5</c:v>
                </c:pt>
                <c:pt idx="3144">
                  <c:v>8.4029416917650039E-5</c:v>
                </c:pt>
                <c:pt idx="3145">
                  <c:v>8.4029416917650039E-5</c:v>
                </c:pt>
                <c:pt idx="3146">
                  <c:v>-1.3446547637339142E-3</c:v>
                </c:pt>
                <c:pt idx="3147">
                  <c:v>-1.3541623545550762E-3</c:v>
                </c:pt>
                <c:pt idx="3148">
                  <c:v>-9.2703946784378362E-4</c:v>
                </c:pt>
                <c:pt idx="3149">
                  <c:v>-1.5184323524039403E-4</c:v>
                </c:pt>
                <c:pt idx="3150">
                  <c:v>2.8203003233060321E-4</c:v>
                </c:pt>
                <c:pt idx="3151">
                  <c:v>2.5225532959507709E-4</c:v>
                </c:pt>
                <c:pt idx="3152">
                  <c:v>-2.9830170996049345E-4</c:v>
                </c:pt>
                <c:pt idx="3153">
                  <c:v>2.1845952366935306E-4</c:v>
                </c:pt>
                <c:pt idx="3154">
                  <c:v>-4.172689863139508E-4</c:v>
                </c:pt>
                <c:pt idx="3155">
                  <c:v>-3.7380032976217707E-4</c:v>
                </c:pt>
                <c:pt idx="3156">
                  <c:v>3.9032934336046942E-4</c:v>
                </c:pt>
                <c:pt idx="3157">
                  <c:v>-1.3651060378505489E-4</c:v>
                </c:pt>
                <c:pt idx="3158">
                  <c:v>6.974696090061253E-5</c:v>
                </c:pt>
                <c:pt idx="3159">
                  <c:v>-9.1992494415604558E-4</c:v>
                </c:pt>
                <c:pt idx="3160">
                  <c:v>1.1071253791933452E-4</c:v>
                </c:pt>
                <c:pt idx="3161">
                  <c:v>2.4552843494153446E-4</c:v>
                </c:pt>
                <c:pt idx="3162">
                  <c:v>-1.2391642394783101E-4</c:v>
                </c:pt>
                <c:pt idx="3163">
                  <c:v>-1.2391642394783101E-4</c:v>
                </c:pt>
                <c:pt idx="3164">
                  <c:v>7.8951517478656127E-5</c:v>
                </c:pt>
                <c:pt idx="3165">
                  <c:v>-8.3564500831768257E-4</c:v>
                </c:pt>
                <c:pt idx="3166">
                  <c:v>-5.9089025204612242E-4</c:v>
                </c:pt>
                <c:pt idx="3167">
                  <c:v>-1.0992962994857067E-4</c:v>
                </c:pt>
                <c:pt idx="3168">
                  <c:v>-4.3057004468027155E-4</c:v>
                </c:pt>
                <c:pt idx="3169">
                  <c:v>-2.7024983731442111E-4</c:v>
                </c:pt>
                <c:pt idx="3170">
                  <c:v>-7.5121045941197308E-4</c:v>
                </c:pt>
                <c:pt idx="3171">
                  <c:v>-4.3057004468027155E-4</c:v>
                </c:pt>
                <c:pt idx="3172">
                  <c:v>-9.6789406520214562E-4</c:v>
                </c:pt>
                <c:pt idx="3173">
                  <c:v>-2.0450824925343381E-4</c:v>
                </c:pt>
                <c:pt idx="3174">
                  <c:v>-1.3293748332401847E-4</c:v>
                </c:pt>
                <c:pt idx="3175">
                  <c:v>-5.0477359603727056E-4</c:v>
                </c:pt>
                <c:pt idx="3176">
                  <c:v>-1.2486375501234751E-3</c:v>
                </c:pt>
                <c:pt idx="3177">
                  <c:v>-1.1648286579175695E-3</c:v>
                </c:pt>
                <c:pt idx="3178">
                  <c:v>-1.6576216786016486E-3</c:v>
                </c:pt>
                <c:pt idx="3179">
                  <c:v>-1.3938914929133052E-3</c:v>
                </c:pt>
                <c:pt idx="3180">
                  <c:v>6.9446705193912731E-5</c:v>
                </c:pt>
                <c:pt idx="3181">
                  <c:v>2.0311004014666068E-4</c:v>
                </c:pt>
                <c:pt idx="3182">
                  <c:v>2.0311004014666068E-4</c:v>
                </c:pt>
                <c:pt idx="3183">
                  <c:v>-2.8197907503093428E-4</c:v>
                </c:pt>
                <c:pt idx="3184">
                  <c:v>-2.8197907503093428E-4</c:v>
                </c:pt>
                <c:pt idx="3185">
                  <c:v>4.1413668420795836E-5</c:v>
                </c:pt>
                <c:pt idx="3186">
                  <c:v>-4.4367544675679913E-4</c:v>
                </c:pt>
                <c:pt idx="3187">
                  <c:v>-7.6706819020852946E-4</c:v>
                </c:pt>
                <c:pt idx="3188">
                  <c:v>2.3236303825564439E-4</c:v>
                </c:pt>
                <c:pt idx="3189">
                  <c:v>-3.2895509148020234E-4</c:v>
                </c:pt>
                <c:pt idx="3190">
                  <c:v>2.3236303825564439E-4</c:v>
                </c:pt>
                <c:pt idx="3191">
                  <c:v>-8.6625820893416745E-4</c:v>
                </c:pt>
                <c:pt idx="3192">
                  <c:v>-8.6625820893416745E-4</c:v>
                </c:pt>
                <c:pt idx="3193">
                  <c:v>-1.1854117313420578E-3</c:v>
                </c:pt>
                <c:pt idx="3194">
                  <c:v>-1.9108978648660362E-3</c:v>
                </c:pt>
                <c:pt idx="3195">
                  <c:v>-4.1511587797237023E-4</c:v>
                </c:pt>
                <c:pt idx="3196">
                  <c:v>-3.7894721724004857E-4</c:v>
                </c:pt>
                <c:pt idx="3197">
                  <c:v>-3.7894721724004857E-4</c:v>
                </c:pt>
                <c:pt idx="3198">
                  <c:v>-3.7894721724004857E-4</c:v>
                </c:pt>
                <c:pt idx="3199">
                  <c:v>-3.3894069505325164E-4</c:v>
                </c:pt>
                <c:pt idx="3200">
                  <c:v>-3.3894069505325164E-4</c:v>
                </c:pt>
                <c:pt idx="3201">
                  <c:v>-1.5065416032921666E-4</c:v>
                </c:pt>
                <c:pt idx="3202">
                  <c:v>-1.3047033003091551E-4</c:v>
                </c:pt>
                <c:pt idx="3203">
                  <c:v>3.2590592230639839E-5</c:v>
                </c:pt>
                <c:pt idx="3204">
                  <c:v>3.2590592230639839E-5</c:v>
                </c:pt>
                <c:pt idx="3205">
                  <c:v>-9.4577494133869138E-4</c:v>
                </c:pt>
                <c:pt idx="3206">
                  <c:v>3.2590592230639839E-5</c:v>
                </c:pt>
                <c:pt idx="3207">
                  <c:v>5.7848194687152351E-5</c:v>
                </c:pt>
                <c:pt idx="3208">
                  <c:v>-2.058910247775081E-4</c:v>
                </c:pt>
                <c:pt idx="3209">
                  <c:v>-1.445992680883793E-3</c:v>
                </c:pt>
                <c:pt idx="3210">
                  <c:v>5.5308600595313723E-5</c:v>
                </c:pt>
                <c:pt idx="3211">
                  <c:v>-7.6123591627177034E-4</c:v>
                </c:pt>
                <c:pt idx="3212">
                  <c:v>3.0103934224079247E-5</c:v>
                </c:pt>
                <c:pt idx="3213">
                  <c:v>-1.1066540911811268E-3</c:v>
                </c:pt>
                <c:pt idx="3214">
                  <c:v>-1.504683278738839E-3</c:v>
                </c:pt>
                <c:pt idx="3215">
                  <c:v>4.1423046172647804E-5</c:v>
                </c:pt>
                <c:pt idx="3216">
                  <c:v>-1.5937952514376436E-3</c:v>
                </c:pt>
                <c:pt idx="3217">
                  <c:v>-3.049126894195417E-4</c:v>
                </c:pt>
                <c:pt idx="3218">
                  <c:v>-4.6932683755852855E-4</c:v>
                </c:pt>
                <c:pt idx="3219">
                  <c:v>1.8832975499741928E-4</c:v>
                </c:pt>
                <c:pt idx="3220">
                  <c:v>-1.8394806881649305E-4</c:v>
                </c:pt>
                <c:pt idx="3221">
                  <c:v>-3.965535001369116E-4</c:v>
                </c:pt>
                <c:pt idx="3222">
                  <c:v>-1.0343697940981673E-3</c:v>
                </c:pt>
                <c:pt idx="3223">
                  <c:v>-3.0963957391469377E-4</c:v>
                </c:pt>
                <c:pt idx="3224">
                  <c:v>4.2970778843377626E-4</c:v>
                </c:pt>
                <c:pt idx="3225">
                  <c:v>-4.3917166630318366E-4</c:v>
                </c:pt>
                <c:pt idx="3226">
                  <c:v>-4.3917166630318366E-4</c:v>
                </c:pt>
                <c:pt idx="3227">
                  <c:v>2.1329459874049235E-4</c:v>
                </c:pt>
                <c:pt idx="3228">
                  <c:v>-5.4920775154933981E-4</c:v>
                </c:pt>
                <c:pt idx="3229">
                  <c:v>2.2669011168034389E-5</c:v>
                </c:pt>
                <c:pt idx="3230">
                  <c:v>-5.4920775154933981E-4</c:v>
                </c:pt>
                <c:pt idx="3231">
                  <c:v>-1.9159671503797928E-4</c:v>
                </c:pt>
                <c:pt idx="3232">
                  <c:v>-1.2598220794440701E-3</c:v>
                </c:pt>
                <c:pt idx="3233">
                  <c:v>-6.8148929058309054E-4</c:v>
                </c:pt>
                <c:pt idx="3234">
                  <c:v>-3.1612937195718853E-4</c:v>
                </c:pt>
                <c:pt idx="3235">
                  <c:v>-1.5037304523706429E-4</c:v>
                </c:pt>
                <c:pt idx="3236">
                  <c:v>-3.1612937195718853E-4</c:v>
                </c:pt>
                <c:pt idx="3237">
                  <c:v>-1.5037304523706429E-4</c:v>
                </c:pt>
                <c:pt idx="3238">
                  <c:v>-1.1449110055578098E-3</c:v>
                </c:pt>
                <c:pt idx="3239">
                  <c:v>-3.1612937195718853E-4</c:v>
                </c:pt>
                <c:pt idx="3240">
                  <c:v>-9.7915467883768537E-4</c:v>
                </c:pt>
                <c:pt idx="3241">
                  <c:v>-4.8188569867731288E-4</c:v>
                </c:pt>
                <c:pt idx="3242">
                  <c:v>-6.4764202539743733E-4</c:v>
                </c:pt>
                <c:pt idx="3243">
                  <c:v>-3.7972798759285608E-4</c:v>
                </c:pt>
                <c:pt idx="3244">
                  <c:v>-2.318347346381771E-4</c:v>
                </c:pt>
                <c:pt idx="3245">
                  <c:v>-1.5036252322456517E-3</c:v>
                </c:pt>
                <c:pt idx="3246">
                  <c:v>2.1672892857960125E-5</c:v>
                </c:pt>
                <c:pt idx="3247">
                  <c:v>-2.4955122987755437E-4</c:v>
                </c:pt>
                <c:pt idx="3248">
                  <c:v>1.5325049507793217E-5</c:v>
                </c:pt>
                <c:pt idx="3249">
                  <c:v>-5.6002819971517101E-4</c:v>
                </c:pt>
                <c:pt idx="3250">
                  <c:v>-7.5181261612282586E-4</c:v>
                </c:pt>
                <c:pt idx="3251">
                  <c:v>-8.4321499220151508E-4</c:v>
                </c:pt>
                <c:pt idx="3252">
                  <c:v>-1.1307944605430287E-3</c:v>
                </c:pt>
                <c:pt idx="3253">
                  <c:v>1.6527077495762099E-5</c:v>
                </c:pt>
                <c:pt idx="3254">
                  <c:v>3.623685046314606E-4</c:v>
                </c:pt>
                <c:pt idx="3255">
                  <c:v>1.3381910248156173E-5</c:v>
                </c:pt>
                <c:pt idx="3256">
                  <c:v>1.0675071442077001E-5</c:v>
                </c:pt>
                <c:pt idx="3257">
                  <c:v>1.0675071442077001E-5</c:v>
                </c:pt>
                <c:pt idx="3258">
                  <c:v>-4.2239656680810838E-4</c:v>
                </c:pt>
                <c:pt idx="3259">
                  <c:v>8.0695955038811041E-6</c:v>
                </c:pt>
                <c:pt idx="3260">
                  <c:v>-7.6367554498025072E-4</c:v>
                </c:pt>
                <c:pt idx="3261">
                  <c:v>6.9884747046258496E-6</c:v>
                </c:pt>
                <c:pt idx="3262">
                  <c:v>6.9884747046258496E-6</c:v>
                </c:pt>
                <c:pt idx="3263">
                  <c:v>-3.271869737485985E-4</c:v>
                </c:pt>
                <c:pt idx="3264">
                  <c:v>-6.6136242220182252E-4</c:v>
                </c:pt>
                <c:pt idx="3265">
                  <c:v>-5.0695292253061328E-4</c:v>
                </c:pt>
                <c:pt idx="3266">
                  <c:v>-2.5085554760651777E-4</c:v>
                </c:pt>
                <c:pt idx="3267">
                  <c:v>3.5566850455792621E-4</c:v>
                </c:pt>
                <c:pt idx="3268">
                  <c:v>-7.0768275193879471E-4</c:v>
                </c:pt>
                <c:pt idx="3269">
                  <c:v>-1.081068308284095E-3</c:v>
                </c:pt>
                <c:pt idx="3270">
                  <c:v>2.6020796205998131E-6</c:v>
                </c:pt>
                <c:pt idx="3271">
                  <c:v>9.0029212369932988E-7</c:v>
                </c:pt>
                <c:pt idx="3272">
                  <c:v>-9.6950629606220532E-4</c:v>
                </c:pt>
                <c:pt idx="3273">
                  <c:v>-3.872623431506626E-4</c:v>
                </c:pt>
                <c:pt idx="3274">
                  <c:v>-3.872623431506626E-4</c:v>
                </c:pt>
                <c:pt idx="3275">
                  <c:v>-6.4361993365812673E-4</c:v>
                </c:pt>
                <c:pt idx="3276">
                  <c:v>2.5680634293772048E-4</c:v>
                </c:pt>
                <c:pt idx="3277">
                  <c:v>-1.541921442454536E-3</c:v>
                </c:pt>
                <c:pt idx="3278">
                  <c:v>-8.2761768424447543E-7</c:v>
                </c:pt>
                <c:pt idx="3279">
                  <c:v>-5.8559057839158938E-4</c:v>
                </c:pt>
                <c:pt idx="3280">
                  <c:v>2.3636445788177826E-4</c:v>
                </c:pt>
                <c:pt idx="3281">
                  <c:v>-3.3809087806929271E-4</c:v>
                </c:pt>
                <c:pt idx="3282">
                  <c:v>-1.3485424562072535E-3</c:v>
                </c:pt>
                <c:pt idx="3283">
                  <c:v>-1.3102816318453264E-3</c:v>
                </c:pt>
                <c:pt idx="3284">
                  <c:v>-3.7575821331714858E-6</c:v>
                </c:pt>
                <c:pt idx="3285">
                  <c:v>-7.3703038227901168E-4</c:v>
                </c:pt>
                <c:pt idx="3286">
                  <c:v>-7.2485793873758894E-4</c:v>
                </c:pt>
                <c:pt idx="3287">
                  <c:v>-9.8228329713018615E-4</c:v>
                </c:pt>
                <c:pt idx="3288">
                  <c:v>-7.8706366288387362E-4</c:v>
                </c:pt>
                <c:pt idx="3289">
                  <c:v>-5.9184402863756065E-4</c:v>
                </c:pt>
                <c:pt idx="3290">
                  <c:v>-5.9184402863756065E-4</c:v>
                </c:pt>
                <c:pt idx="3291">
                  <c:v>-4.4759653260956775E-4</c:v>
                </c:pt>
                <c:pt idx="3292">
                  <c:v>-6.6636571659995552E-4</c:v>
                </c:pt>
                <c:pt idx="3293">
                  <c:v>-5.6748102827488959E-4</c:v>
                </c:pt>
                <c:pt idx="3294">
                  <c:v>-9.40781929956874E-6</c:v>
                </c:pt>
                <c:pt idx="3295">
                  <c:v>-9.40781929956874E-6</c:v>
                </c:pt>
                <c:pt idx="3296">
                  <c:v>-8.5800376358324284E-4</c:v>
                </c:pt>
                <c:pt idx="3297">
                  <c:v>-3.4884619701303847E-4</c:v>
                </c:pt>
                <c:pt idx="3298">
                  <c:v>-5.1856538586977333E-4</c:v>
                </c:pt>
                <c:pt idx="3299">
                  <c:v>-5.1856538586977333E-4</c:v>
                </c:pt>
                <c:pt idx="3300">
                  <c:v>1.6031136955716601E-4</c:v>
                </c:pt>
                <c:pt idx="3301">
                  <c:v>-5.1856538586977333E-4</c:v>
                </c:pt>
                <c:pt idx="3302">
                  <c:v>3.4422658410729486E-4</c:v>
                </c:pt>
                <c:pt idx="3303">
                  <c:v>-4.1908037689273258E-4</c:v>
                </c:pt>
                <c:pt idx="3304">
                  <c:v>-2.0954018844636629E-4</c:v>
                </c:pt>
                <c:pt idx="3305">
                  <c:v>-2.0954018844636629E-4</c:v>
                </c:pt>
                <c:pt idx="3306">
                  <c:v>-6.0224289194988939E-4</c:v>
                </c:pt>
                <c:pt idx="3307">
                  <c:v>-2.0954018844636629E-4</c:v>
                </c:pt>
                <c:pt idx="3308">
                  <c:v>3.5243558520530404E-4</c:v>
                </c:pt>
                <c:pt idx="3309">
                  <c:v>2.0347877999028535E-4</c:v>
                </c:pt>
                <c:pt idx="3310">
                  <c:v>-1.2339253797157674E-3</c:v>
                </c:pt>
                <c:pt idx="3311">
                  <c:v>-2.4327247808193363E-4</c:v>
                </c:pt>
                <c:pt idx="3312">
                  <c:v>-2.2486945623894782E-5</c:v>
                </c:pt>
                <c:pt idx="3313">
                  <c:v>-4.1506610282827667E-4</c:v>
                </c:pt>
                <c:pt idx="3314">
                  <c:v>-2.0112935608548074E-5</c:v>
                </c:pt>
                <c:pt idx="3315">
                  <c:v>1.7736364800131639E-4</c:v>
                </c:pt>
                <c:pt idx="3316">
                  <c:v>1.53601424877021E-4</c:v>
                </c:pt>
                <c:pt idx="3317">
                  <c:v>-1.7418313181683117E-5</c:v>
                </c:pt>
                <c:pt idx="3318">
                  <c:v>-3.5945778929909178E-4</c:v>
                </c:pt>
                <c:pt idx="3319">
                  <c:v>-1.7418313181683117E-5</c:v>
                </c:pt>
                <c:pt idx="3320">
                  <c:v>-1.0435367415339088E-3</c:v>
                </c:pt>
                <c:pt idx="3321">
                  <c:v>-5.3047752735779611E-4</c:v>
                </c:pt>
                <c:pt idx="3322">
                  <c:v>-7.0149726541650023E-4</c:v>
                </c:pt>
                <c:pt idx="3323">
                  <c:v>-5.3047752735779611E-4</c:v>
                </c:pt>
                <c:pt idx="3324">
                  <c:v>-3.5945778929909178E-4</c:v>
                </c:pt>
                <c:pt idx="3325">
                  <c:v>-7.533272391724681E-4</c:v>
                </c:pt>
                <c:pt idx="3326">
                  <c:v>-1.6313859435060796E-3</c:v>
                </c:pt>
                <c:pt idx="3327">
                  <c:v>-5.5596231447975388E-4</c:v>
                </c:pt>
                <c:pt idx="3328">
                  <c:v>-2.0041209579988242E-3</c:v>
                </c:pt>
                <c:pt idx="3329">
                  <c:v>-2.695943928004063E-5</c:v>
                </c:pt>
                <c:pt idx="3330">
                  <c:v>-6.2274575946818719E-4</c:v>
                </c:pt>
                <c:pt idx="3331">
                  <c:v>1.4700113747053323E-4</c:v>
                </c:pt>
                <c:pt idx="3332">
                  <c:v>-2.5309333903517626E-5</c:v>
                </c:pt>
                <c:pt idx="3333">
                  <c:v>-8.8686169077377278E-4</c:v>
                </c:pt>
                <c:pt idx="3334">
                  <c:v>3.1654915339400318E-4</c:v>
                </c:pt>
                <c:pt idx="3335">
                  <c:v>-4.2927324889960425E-5</c:v>
                </c:pt>
                <c:pt idx="3336">
                  <c:v>1.8809002407922139E-4</c:v>
                </c:pt>
                <c:pt idx="3337">
                  <c:v>-2.5747724052507738E-4</c:v>
                </c:pt>
                <c:pt idx="3338">
                  <c:v>1.8809002407922139E-4</c:v>
                </c:pt>
                <c:pt idx="3339">
                  <c:v>-1.0006306249523663E-3</c:v>
                </c:pt>
                <c:pt idx="3340">
                  <c:v>-8.3256240253766023E-4</c:v>
                </c:pt>
                <c:pt idx="3341">
                  <c:v>-4.0716414109428383E-5</c:v>
                </c:pt>
                <c:pt idx="3342">
                  <c:v>-2.010753882261641E-3</c:v>
                </c:pt>
                <c:pt idx="3343">
                  <c:v>1.4050676439369253E-4</c:v>
                </c:pt>
                <c:pt idx="3344">
                  <c:v>1.4050676439369253E-4</c:v>
                </c:pt>
                <c:pt idx="3345">
                  <c:v>-5.5385966664545235E-4</c:v>
                </c:pt>
                <c:pt idx="3346">
                  <c:v>-1.0746344899248104E-3</c:v>
                </c:pt>
                <c:pt idx="3347">
                  <c:v>-8.4855247373110982E-4</c:v>
                </c:pt>
                <c:pt idx="3348">
                  <c:v>-1.9103282736232761E-3</c:v>
                </c:pt>
                <c:pt idx="3349">
                  <c:v>-8.4855247373110982E-4</c:v>
                </c:pt>
                <c:pt idx="3350">
                  <c:v>2.7779859859072484E-4</c:v>
                </c:pt>
                <c:pt idx="3351">
                  <c:v>-3.4116743827302949E-4</c:v>
                </c:pt>
                <c:pt idx="3352">
                  <c:v>-8.4368516632253858E-4</c:v>
                </c:pt>
                <c:pt idx="3353">
                  <c:v>-6.4287071392265963E-4</c:v>
                </c:pt>
                <c:pt idx="3354">
                  <c:v>-7.2097885888518134E-4</c:v>
                </c:pt>
                <c:pt idx="3355">
                  <c:v>-2.7145091848236721E-4</c:v>
                </c:pt>
                <c:pt idx="3356">
                  <c:v>2.2290352926364722E-4</c:v>
                </c:pt>
                <c:pt idx="3357">
                  <c:v>-5.5221550437453421E-4</c:v>
                </c:pt>
                <c:pt idx="3358">
                  <c:v>-5.2606231260954469E-5</c:v>
                </c:pt>
                <c:pt idx="3359">
                  <c:v>-2.7835385592216491E-4</c:v>
                </c:pt>
                <c:pt idx="3360">
                  <c:v>-5.0410148058337558E-4</c:v>
                </c:pt>
                <c:pt idx="3361">
                  <c:v>-4.7052443655827255E-5</c:v>
                </c:pt>
                <c:pt idx="3362">
                  <c:v>-4.0748611516082302E-5</c:v>
                </c:pt>
                <c:pt idx="3363">
                  <c:v>-5.6533868597133331E-4</c:v>
                </c:pt>
                <c:pt idx="3364">
                  <c:v>1.3411474663566785E-4</c:v>
                </c:pt>
                <c:pt idx="3365">
                  <c:v>-9.3016615485937669E-4</c:v>
                </c:pt>
                <c:pt idx="3366">
                  <c:v>-1.4746717656217005E-3</c:v>
                </c:pt>
                <c:pt idx="3367">
                  <c:v>-4.5962571036579664E-4</c:v>
                </c:pt>
                <c:pt idx="3368">
                  <c:v>-6.8312494896401047E-5</c:v>
                </c:pt>
                <c:pt idx="3369">
                  <c:v>1.2782169748904706E-4</c:v>
                </c:pt>
                <c:pt idx="3370">
                  <c:v>-2.2443015425107997E-4</c:v>
                </c:pt>
                <c:pt idx="3371">
                  <c:v>-5.7668200599120712E-4</c:v>
                </c:pt>
                <c:pt idx="3372">
                  <c:v>-4.005560801211436E-4</c:v>
                </c:pt>
                <c:pt idx="3373">
                  <c:v>1.2782169748904706E-4</c:v>
                </c:pt>
                <c:pt idx="3374">
                  <c:v>-1.1050597836013973E-3</c:v>
                </c:pt>
                <c:pt idx="3375">
                  <c:v>1.634072058112828E-4</c:v>
                </c:pt>
                <c:pt idx="3376">
                  <c:v>-1.2527241437334362E-3</c:v>
                </c:pt>
                <c:pt idx="3377">
                  <c:v>-3.9377154061886793E-4</c:v>
                </c:pt>
                <c:pt idx="3378">
                  <c:v>-7.3599287839519727E-5</c:v>
                </c:pt>
                <c:pt idx="3379">
                  <c:v>-2.6419130697276404E-4</c:v>
                </c:pt>
                <c:pt idx="3380">
                  <c:v>-8.7648452725200569E-4</c:v>
                </c:pt>
                <c:pt idx="3381">
                  <c:v>-6.0093566879683598E-5</c:v>
                </c:pt>
                <c:pt idx="3382">
                  <c:v>-6.0093566879683598E-5</c:v>
                </c:pt>
                <c:pt idx="3383">
                  <c:v>-6.7238678715892525E-4</c:v>
                </c:pt>
                <c:pt idx="3384">
                  <c:v>-6.0093566879683598E-5</c:v>
                </c:pt>
                <c:pt idx="3385">
                  <c:v>2.1421955015317397E-4</c:v>
                </c:pt>
                <c:pt idx="3386">
                  <c:v>-5.2741274870230772E-4</c:v>
                </c:pt>
                <c:pt idx="3387">
                  <c:v>-8.3140715352134152E-4</c:v>
                </c:pt>
                <c:pt idx="3388">
                  <c:v>-5.5755115186141113E-5</c:v>
                </c:pt>
                <c:pt idx="3389">
                  <c:v>-2.3313462218474271E-4</c:v>
                </c:pt>
                <c:pt idx="3390">
                  <c:v>-4.1051412918334431E-4</c:v>
                </c:pt>
                <c:pt idx="3391">
                  <c:v>-3.8423247885932402E-4</c:v>
                </c:pt>
                <c:pt idx="3392">
                  <c:v>-6.6512897030662223E-5</c:v>
                </c:pt>
                <c:pt idx="3393">
                  <c:v>-1.0924153686450756E-3</c:v>
                </c:pt>
                <c:pt idx="3394">
                  <c:v>-2.7169339135354488E-4</c:v>
                </c:pt>
                <c:pt idx="3395">
                  <c:v>-6.820543799993102E-4</c:v>
                </c:pt>
                <c:pt idx="3396">
                  <c:v>-3.0543036995372399E-4</c:v>
                </c:pt>
                <c:pt idx="3397">
                  <c:v>-5.3507048186385623E-4</c:v>
                </c:pt>
                <c:pt idx="3398">
                  <c:v>-8.3926683643735316E-4</c:v>
                </c:pt>
                <c:pt idx="3399">
                  <c:v>-3.636409494259847E-4</c:v>
                </c:pt>
                <c:pt idx="3400">
                  <c:v>-5.9446907779707318E-4</c:v>
                </c:pt>
                <c:pt idx="3401">
                  <c:v>-7.7327650716994031E-4</c:v>
                </c:pt>
                <c:pt idx="3402">
                  <c:v>-7.2866840117233691E-5</c:v>
                </c:pt>
                <c:pt idx="3403">
                  <c:v>-1.3104122282312383E-3</c:v>
                </c:pt>
                <c:pt idx="3404">
                  <c:v>-4.2035311611602363E-4</c:v>
                </c:pt>
                <c:pt idx="3405">
                  <c:v>-2.4172882537552354E-4</c:v>
                </c:pt>
                <c:pt idx="3406">
                  <c:v>-5.9897740685652383E-4</c:v>
                </c:pt>
                <c:pt idx="3407">
                  <c:v>-6.3104534635023235E-5</c:v>
                </c:pt>
                <c:pt idx="3408">
                  <c:v>-1.04381041035808E-3</c:v>
                </c:pt>
                <c:pt idx="3409">
                  <c:v>-8.7099242588214586E-5</c:v>
                </c:pt>
                <c:pt idx="3410">
                  <c:v>-8.7099242588214586E-5</c:v>
                </c:pt>
                <c:pt idx="3411">
                  <c:v>-1.7080319825178599E-3</c:v>
                </c:pt>
                <c:pt idx="3412">
                  <c:v>1.0950485932385552E-4</c:v>
                </c:pt>
                <c:pt idx="3413">
                  <c:v>-4.30076519930691E-4</c:v>
                </c:pt>
                <c:pt idx="3414">
                  <c:v>-2.5021606017917549E-4</c:v>
                </c:pt>
                <c:pt idx="3415">
                  <c:v>-2.5021606017917549E-4</c:v>
                </c:pt>
                <c:pt idx="3416">
                  <c:v>-4.30076519930691E-4</c:v>
                </c:pt>
                <c:pt idx="3417">
                  <c:v>-1.2731724664892018E-3</c:v>
                </c:pt>
                <c:pt idx="3418">
                  <c:v>-1.260089198742133E-4</c:v>
                </c:pt>
                <c:pt idx="3419">
                  <c:v>-8.7026642771343278E-4</c:v>
                </c:pt>
                <c:pt idx="3420">
                  <c:v>-8.5384545132453373E-5</c:v>
                </c:pt>
                <c:pt idx="3421">
                  <c:v>-3.913743125146873E-4</c:v>
                </c:pt>
                <c:pt idx="3422">
                  <c:v>-9.8228722318315521E-5</c:v>
                </c:pt>
                <c:pt idx="3423">
                  <c:v>-1.011520842758378E-3</c:v>
                </c:pt>
                <c:pt idx="3424">
                  <c:v>-7.1605493156467776E-4</c:v>
                </c:pt>
                <c:pt idx="3425">
                  <c:v>-2.5859947653528143E-4</c:v>
                </c:pt>
                <c:pt idx="3426">
                  <c:v>-6.2077585744108434E-4</c:v>
                </c:pt>
                <c:pt idx="3427">
                  <c:v>-9.8295223834688741E-4</c:v>
                </c:pt>
                <c:pt idx="3428">
                  <c:v>1.0357690437052186E-4</c:v>
                </c:pt>
                <c:pt idx="3429">
                  <c:v>-6.2077585744108434E-4</c:v>
                </c:pt>
                <c:pt idx="3430">
                  <c:v>-9.8295223834688741E-4</c:v>
                </c:pt>
                <c:pt idx="3431">
                  <c:v>1.0357690437052186E-4</c:v>
                </c:pt>
                <c:pt idx="3432">
                  <c:v>-8.0186404789398587E-4</c:v>
                </c:pt>
                <c:pt idx="3433">
                  <c:v>-1.3482844539084128E-3</c:v>
                </c:pt>
                <c:pt idx="3434">
                  <c:v>-9.2937335972015085E-4</c:v>
                </c:pt>
                <c:pt idx="3435">
                  <c:v>-5.7255786017532551E-4</c:v>
                </c:pt>
                <c:pt idx="3436">
                  <c:v>-3.3814301487857987E-4</c:v>
                </c:pt>
                <c:pt idx="3437">
                  <c:v>-8.0697270547207094E-4</c:v>
                </c:pt>
                <c:pt idx="3438">
                  <c:v>-3.3814301487857987E-4</c:v>
                </c:pt>
                <c:pt idx="3439">
                  <c:v>-8.4574433121266791E-5</c:v>
                </c:pt>
                <c:pt idx="3440">
                  <c:v>7.9798840139668403E-5</c:v>
                </c:pt>
                <c:pt idx="3441">
                  <c:v>-2.1790831109449842E-4</c:v>
                </c:pt>
                <c:pt idx="3442">
                  <c:v>-8.1332261356283238E-4</c:v>
                </c:pt>
                <c:pt idx="3443">
                  <c:v>-6.9054735477415115E-5</c:v>
                </c:pt>
                <c:pt idx="3444">
                  <c:v>-2.1790831109449842E-4</c:v>
                </c:pt>
                <c:pt idx="3445">
                  <c:v>-3.6676188671158193E-4</c:v>
                </c:pt>
                <c:pt idx="3446">
                  <c:v>-3.6676188671158193E-4</c:v>
                </c:pt>
                <c:pt idx="3447">
                  <c:v>-3.6676188671158193E-4</c:v>
                </c:pt>
                <c:pt idx="3448">
                  <c:v>-5.1561546232866524E-4</c:v>
                </c:pt>
                <c:pt idx="3449">
                  <c:v>-6.9054735477415115E-5</c:v>
                </c:pt>
                <c:pt idx="3450">
                  <c:v>7.9798840139668403E-5</c:v>
                </c:pt>
                <c:pt idx="3451">
                  <c:v>-9.6217618917991546E-4</c:v>
                </c:pt>
                <c:pt idx="3452">
                  <c:v>-5.4197298893940101E-4</c:v>
                </c:pt>
                <c:pt idx="3453">
                  <c:v>-3.8323277569899219E-4</c:v>
                </c:pt>
                <c:pt idx="3454">
                  <c:v>-5.8719578681367833E-4</c:v>
                </c:pt>
                <c:pt idx="3455">
                  <c:v>-9.4994950103687048E-4</c:v>
                </c:pt>
                <c:pt idx="3456">
                  <c:v>-1.0370677758255256E-4</c:v>
                </c:pt>
                <c:pt idx="3457">
                  <c:v>1.4173827645492143E-4</c:v>
                </c:pt>
                <c:pt idx="3458">
                  <c:v>-9.1547758672973711E-5</c:v>
                </c:pt>
                <c:pt idx="3459">
                  <c:v>-4.5858578504335407E-4</c:v>
                </c:pt>
                <c:pt idx="3460">
                  <c:v>-2.7506677185816389E-4</c:v>
                </c:pt>
                <c:pt idx="3461">
                  <c:v>9.1971254512216469E-5</c:v>
                </c:pt>
                <c:pt idx="3462">
                  <c:v>-2.7506677185816389E-4</c:v>
                </c:pt>
                <c:pt idx="3463">
                  <c:v>-1.3061423457304019E-3</c:v>
                </c:pt>
                <c:pt idx="3464">
                  <c:v>1.172590259500238E-4</c:v>
                </c:pt>
                <c:pt idx="3465">
                  <c:v>-9.1551472277160914E-4</c:v>
                </c:pt>
                <c:pt idx="3466">
                  <c:v>-7.4751464093201375E-4</c:v>
                </c:pt>
                <c:pt idx="3467">
                  <c:v>-3.2230377829117675E-4</c:v>
                </c:pt>
                <c:pt idx="3468">
                  <c:v>-1.597936366213688E-3</c:v>
                </c:pt>
                <c:pt idx="3469">
                  <c:v>7.2766297175780661E-5</c:v>
                </c:pt>
                <c:pt idx="3470">
                  <c:v>-3.7823792943549549E-4</c:v>
                </c:pt>
                <c:pt idx="3471">
                  <c:v>7.2766297175780661E-5</c:v>
                </c:pt>
                <c:pt idx="3472">
                  <c:v>-7.7568445027977983E-5</c:v>
                </c:pt>
                <c:pt idx="3473">
                  <c:v>7.2766297175780661E-5</c:v>
                </c:pt>
                <c:pt idx="3474">
                  <c:v>-6.7890741384301289E-4</c:v>
                </c:pt>
                <c:pt idx="3475">
                  <c:v>-7.7568445027977983E-5</c:v>
                </c:pt>
                <c:pt idx="3476">
                  <c:v>-5.2857267163925424E-4</c:v>
                </c:pt>
                <c:pt idx="3477">
                  <c:v>-2.2790318723173674E-4</c:v>
                </c:pt>
                <c:pt idx="3478">
                  <c:v>-3.634741587046033E-4</c:v>
                </c:pt>
                <c:pt idx="3479">
                  <c:v>8.6288566903114903E-5</c:v>
                </c:pt>
                <c:pt idx="3480">
                  <c:v>-8.373235803202986E-4</c:v>
                </c:pt>
                <c:pt idx="3481">
                  <c:v>-1.809634661419972E-4</c:v>
                </c:pt>
                <c:pt idx="3482">
                  <c:v>-1.4129996488885977E-3</c:v>
                </c:pt>
                <c:pt idx="3483">
                  <c:v>-1.1563408384293789E-4</c:v>
                </c:pt>
                <c:pt idx="3484">
                  <c:v>-9.7021437536781046E-4</c:v>
                </c:pt>
                <c:pt idx="3485">
                  <c:v>-3.6969698034806583E-4</c:v>
                </c:pt>
                <c:pt idx="3486">
                  <c:v>-3.6969698034806583E-4</c:v>
                </c:pt>
                <c:pt idx="3487">
                  <c:v>1.351728116229877E-4</c:v>
                </c:pt>
                <c:pt idx="3488">
                  <c:v>-9.0874013925545396E-4</c:v>
                </c:pt>
                <c:pt idx="3489">
                  <c:v>-1.3585810262842213E-4</c:v>
                </c:pt>
                <c:pt idx="3490">
                  <c:v>-6.15896459980732E-4</c:v>
                </c:pt>
                <c:pt idx="3491">
                  <c:v>-1.1949135799556186E-3</c:v>
                </c:pt>
                <c:pt idx="3492">
                  <c:v>-1.1949135799556186E-3</c:v>
                </c:pt>
                <c:pt idx="3493">
                  <c:v>-4.7707134649869538E-4</c:v>
                </c:pt>
                <c:pt idx="3494">
                  <c:v>-8.5924208578944236E-5</c:v>
                </c:pt>
                <c:pt idx="3495">
                  <c:v>-8.5924208578944236E-5</c:v>
                </c:pt>
                <c:pt idx="3496">
                  <c:v>6.5877248768969339E-5</c:v>
                </c:pt>
                <c:pt idx="3497">
                  <c:v>-2.3772566592685792E-4</c:v>
                </c:pt>
                <c:pt idx="3498">
                  <c:v>-5.4132858062268491E-4</c:v>
                </c:pt>
                <c:pt idx="3499">
                  <c:v>-3.8952712327477139E-4</c:v>
                </c:pt>
                <c:pt idx="3500">
                  <c:v>-8.5924208578944236E-5</c:v>
                </c:pt>
                <c:pt idx="3501">
                  <c:v>-6.9313003797059837E-4</c:v>
                </c:pt>
                <c:pt idx="3502">
                  <c:v>-1.1485344100143388E-3</c:v>
                </c:pt>
                <c:pt idx="3503">
                  <c:v>-3.8952712327477139E-4</c:v>
                </c:pt>
                <c:pt idx="3504">
                  <c:v>-1.3003358673622527E-3</c:v>
                </c:pt>
                <c:pt idx="3505">
                  <c:v>-7.8464222508600821E-4</c:v>
                </c:pt>
                <c:pt idx="3506">
                  <c:v>-1.0194842779447583E-3</c:v>
                </c:pt>
                <c:pt idx="3507">
                  <c:v>-3.4305211842961556E-4</c:v>
                </c:pt>
                <c:pt idx="3508">
                  <c:v>-1.5832722839721172E-4</c:v>
                </c:pt>
                <c:pt idx="3509">
                  <c:v>8.3616035950544523E-5</c:v>
                </c:pt>
                <c:pt idx="3510">
                  <c:v>-7.0714521382189786E-4</c:v>
                </c:pt>
                <c:pt idx="3511">
                  <c:v>-4.0063694187851128E-4</c:v>
                </c:pt>
                <c:pt idx="3512">
                  <c:v>-2.4738280590681815E-4</c:v>
                </c:pt>
                <c:pt idx="3513">
                  <c:v>-9.4128669935124808E-5</c:v>
                </c:pt>
                <c:pt idx="3514">
                  <c:v>-5.5389107785020462E-4</c:v>
                </c:pt>
                <c:pt idx="3515">
                  <c:v>-5.5389107785020462E-4</c:v>
                </c:pt>
                <c:pt idx="3516">
                  <c:v>5.9125466036568318E-5</c:v>
                </c:pt>
                <c:pt idx="3517">
                  <c:v>-7.0714521382189786E-4</c:v>
                </c:pt>
                <c:pt idx="3518">
                  <c:v>5.9125466036568318E-5</c:v>
                </c:pt>
                <c:pt idx="3519">
                  <c:v>6.9693317460797083E-5</c:v>
                </c:pt>
                <c:pt idx="3520">
                  <c:v>-1.6248854950555178E-3</c:v>
                </c:pt>
                <c:pt idx="3521">
                  <c:v>-1.040778687503864E-3</c:v>
                </c:pt>
                <c:pt idx="3522">
                  <c:v>-1.2487406628033464E-3</c:v>
                </c:pt>
                <c:pt idx="3523">
                  <c:v>-8.0082329765396776E-4</c:v>
                </c:pt>
                <c:pt idx="3524">
                  <c:v>-3.6328492967319223E-4</c:v>
                </c:pt>
                <c:pt idx="3525">
                  <c:v>-5.8205411366357999E-4</c:v>
                </c:pt>
                <c:pt idx="3526">
                  <c:v>-5.8205411366357999E-4</c:v>
                </c:pt>
                <c:pt idx="3527">
                  <c:v>-8.0082329765396776E-4</c:v>
                </c:pt>
                <c:pt idx="3528">
                  <c:v>-1.0195924816443552E-3</c:v>
                </c:pt>
                <c:pt idx="3529">
                  <c:v>6.430536389270754E-5</c:v>
                </c:pt>
                <c:pt idx="3530">
                  <c:v>5.2505109753708942E-5</c:v>
                </c:pt>
                <c:pt idx="3531">
                  <c:v>-2.5688123727479219E-4</c:v>
                </c:pt>
                <c:pt idx="3532">
                  <c:v>-8.7565393133179467E-4</c:v>
                </c:pt>
                <c:pt idx="3533">
                  <c:v>-4.115744107890427E-4</c:v>
                </c:pt>
                <c:pt idx="3534">
                  <c:v>-4.115744107890427E-4</c:v>
                </c:pt>
                <c:pt idx="3535">
                  <c:v>-5.6626758430329343E-4</c:v>
                </c:pt>
                <c:pt idx="3536">
                  <c:v>-8.7565393133179467E-4</c:v>
                </c:pt>
                <c:pt idx="3537">
                  <c:v>-7.2096075781754394E-4</c:v>
                </c:pt>
                <c:pt idx="3538">
                  <c:v>-5.6626758430329343E-4</c:v>
                </c:pt>
                <c:pt idx="3539">
                  <c:v>-1.0218806376054168E-4</c:v>
                </c:pt>
                <c:pt idx="3540">
                  <c:v>-4.1210419936905409E-4</c:v>
                </c:pt>
                <c:pt idx="3541">
                  <c:v>-7.8153788661789651E-4</c:v>
                </c:pt>
                <c:pt idx="3542">
                  <c:v>-1.3634011634816104E-3</c:v>
                </c:pt>
                <c:pt idx="3543">
                  <c:v>-1.3163962946672209E-4</c:v>
                </c:pt>
                <c:pt idx="3544">
                  <c:v>5.8985958105735867E-5</c:v>
                </c:pt>
                <c:pt idx="3545">
                  <c:v>-5.1289080461163795E-4</c:v>
                </c:pt>
                <c:pt idx="3546">
                  <c:v>-1.3163962946672209E-4</c:v>
                </c:pt>
                <c:pt idx="3547">
                  <c:v>-2.0389245933157365E-4</c:v>
                </c:pt>
                <c:pt idx="3548">
                  <c:v>-1.6623536859341579E-3</c:v>
                </c:pt>
                <c:pt idx="3549">
                  <c:v>-1.0789691952931243E-3</c:v>
                </c:pt>
                <c:pt idx="3550">
                  <c:v>-8.9340948701154064E-4</c:v>
                </c:pt>
                <c:pt idx="3551">
                  <c:v>-5.9530210620435046E-4</c:v>
                </c:pt>
                <c:pt idx="3552">
                  <c:v>6.5068954615837274E-5</c:v>
                </c:pt>
                <c:pt idx="3553">
                  <c:v>4.6010699053578236E-5</c:v>
                </c:pt>
                <c:pt idx="3554">
                  <c:v>-4.2234614251330745E-4</c:v>
                </c:pt>
                <c:pt idx="3555">
                  <c:v>4.6010699053578236E-5</c:v>
                </c:pt>
                <c:pt idx="3556">
                  <c:v>-1.046821931269155E-3</c:v>
                </c:pt>
                <c:pt idx="3557">
                  <c:v>-7.3458403689123078E-4</c:v>
                </c:pt>
                <c:pt idx="3558">
                  <c:v>-4.2234614251330745E-4</c:v>
                </c:pt>
                <c:pt idx="3559">
                  <c:v>4.6010699053578236E-5</c:v>
                </c:pt>
                <c:pt idx="3560">
                  <c:v>-1.1010824813538337E-4</c:v>
                </c:pt>
                <c:pt idx="3561">
                  <c:v>-4.2234614251330745E-4</c:v>
                </c:pt>
                <c:pt idx="3562">
                  <c:v>-1.1010824813538337E-4</c:v>
                </c:pt>
                <c:pt idx="3563">
                  <c:v>-4.2386950433697984E-4</c:v>
                </c:pt>
                <c:pt idx="3564">
                  <c:v>-9.1845776965759755E-4</c:v>
                </c:pt>
                <c:pt idx="3565">
                  <c:v>-2.2413439159858631E-4</c:v>
                </c:pt>
                <c:pt idx="3566">
                  <c:v>-2.6323755488737719E-4</c:v>
                </c:pt>
                <c:pt idx="3567">
                  <c:v>-5.2162003691293363E-4</c:v>
                </c:pt>
                <c:pt idx="3568">
                  <c:v>-3.2983562050527889E-4</c:v>
                </c:pt>
                <c:pt idx="3569">
                  <c:v>-1.0969732861358982E-3</c:v>
                </c:pt>
                <c:pt idx="3570">
                  <c:v>-1.6723265353588619E-3</c:v>
                </c:pt>
                <c:pt idx="3571">
                  <c:v>6.0541211939991275E-5</c:v>
                </c:pt>
                <c:pt idx="3572">
                  <c:v>-1.2701797832206561E-3</c:v>
                </c:pt>
                <c:pt idx="3573">
                  <c:v>-1.0483929506938817E-3</c:v>
                </c:pt>
                <c:pt idx="3574">
                  <c:v>-1.4913641851026444E-3</c:v>
                </c:pt>
                <c:pt idx="3575">
                  <c:v>6.6680341477412053E-5</c:v>
                </c:pt>
                <c:pt idx="3576">
                  <c:v>-1.2956121135459485E-3</c:v>
                </c:pt>
                <c:pt idx="3577">
                  <c:v>6.2671731311376294E-5</c:v>
                </c:pt>
                <c:pt idx="3578">
                  <c:v>-4.3548761479054792E-4</c:v>
                </c:pt>
                <c:pt idx="3579">
                  <c:v>-1.4439097079164362E-4</c:v>
                </c:pt>
                <c:pt idx="3580">
                  <c:v>-7.2319982615474238E-4</c:v>
                </c:pt>
                <c:pt idx="3581">
                  <c:v>-4.3295836824465281E-4</c:v>
                </c:pt>
                <c:pt idx="3582">
                  <c:v>-4.3295836824465281E-4</c:v>
                </c:pt>
                <c:pt idx="3583">
                  <c:v>-9.0555381965931386E-4</c:v>
                </c:pt>
                <c:pt idx="3584">
                  <c:v>-7.4802200252109324E-4</c:v>
                </c:pt>
                <c:pt idx="3585">
                  <c:v>-1.1789473396821222E-4</c:v>
                </c:pt>
                <c:pt idx="3586">
                  <c:v>-1.1789473396821222E-4</c:v>
                </c:pt>
                <c:pt idx="3587">
                  <c:v>-1.1789473396821222E-4</c:v>
                </c:pt>
                <c:pt idx="3588">
                  <c:v>-2.7542655110643263E-4</c:v>
                </c:pt>
                <c:pt idx="3589">
                  <c:v>-1.1789473396821222E-4</c:v>
                </c:pt>
                <c:pt idx="3590">
                  <c:v>-2.6706801990166156E-4</c:v>
                </c:pt>
                <c:pt idx="3591">
                  <c:v>-4.4124287178475908E-4</c:v>
                </c:pt>
                <c:pt idx="3592">
                  <c:v>-1.9127521134314522E-4</c:v>
                </c:pt>
                <c:pt idx="3593">
                  <c:v>-9.2834337373731886E-4</c:v>
                </c:pt>
                <c:pt idx="3594">
                  <c:v>5.1610377049655497E-5</c:v>
                </c:pt>
                <c:pt idx="3595">
                  <c:v>-1.0672695825664235E-3</c:v>
                </c:pt>
                <c:pt idx="3596">
                  <c:v>-1.0364838329450575E-3</c:v>
                </c:pt>
                <c:pt idx="3597">
                  <c:v>-1.5854286961565407E-3</c:v>
                </c:pt>
                <c:pt idx="3598">
                  <c:v>-1.7012255065623916E-3</c:v>
                </c:pt>
                <c:pt idx="3599">
                  <c:v>7.9604857814397686E-5</c:v>
                </c:pt>
                <c:pt idx="3600">
                  <c:v>5.7814844226894229E-5</c:v>
                </c:pt>
                <c:pt idx="3601">
                  <c:v>-6.2708628796609271E-4</c:v>
                </c:pt>
                <c:pt idx="3602">
                  <c:v>-6.0234909410575039E-4</c:v>
                </c:pt>
                <c:pt idx="3603">
                  <c:v>-1.2555271161827241E-4</c:v>
                </c:pt>
                <c:pt idx="3604">
                  <c:v>3.3379415877553525E-5</c:v>
                </c:pt>
                <c:pt idx="3605">
                  <c:v>-1.2555271161827241E-4</c:v>
                </c:pt>
                <c:pt idx="3606">
                  <c:v>-7.6128122160157644E-4</c:v>
                </c:pt>
                <c:pt idx="3607">
                  <c:v>-2.8448483911409846E-4</c:v>
                </c:pt>
                <c:pt idx="3608">
                  <c:v>-4.4341696660992451E-4</c:v>
                </c:pt>
                <c:pt idx="3609">
                  <c:v>3.835716791484369E-5</c:v>
                </c:pt>
                <c:pt idx="3610">
                  <c:v>3.835716791484369E-5</c:v>
                </c:pt>
                <c:pt idx="3611">
                  <c:v>-1.5373931300494146E-3</c:v>
                </c:pt>
                <c:pt idx="3612">
                  <c:v>5.0696760617089526E-5</c:v>
                </c:pt>
                <c:pt idx="3613">
                  <c:v>-7.4804472920178425E-4</c:v>
                </c:pt>
                <c:pt idx="3614">
                  <c:v>-1.224383162576885E-3</c:v>
                </c:pt>
                <c:pt idx="3615">
                  <c:v>-3.5934906435212429E-4</c:v>
                </c:pt>
                <c:pt idx="3616">
                  <c:v>-1.6299771260036268E-4</c:v>
                </c:pt>
                <c:pt idx="3617">
                  <c:v>-3.5934906435212429E-4</c:v>
                </c:pt>
                <c:pt idx="3618">
                  <c:v>-7.5205176785564745E-4</c:v>
                </c:pt>
                <c:pt idx="3619">
                  <c:v>-5.5570041610388562E-4</c:v>
                </c:pt>
                <c:pt idx="3620">
                  <c:v>-5.5570041610388562E-4</c:v>
                </c:pt>
                <c:pt idx="3621">
                  <c:v>-1.3308707503723629E-4</c:v>
                </c:pt>
                <c:pt idx="3622">
                  <c:v>-1.3308707503723629E-4</c:v>
                </c:pt>
                <c:pt idx="3623">
                  <c:v>-7.7436790450063843E-4</c:v>
                </c:pt>
                <c:pt idx="3624">
                  <c:v>-1.3308707503723629E-4</c:v>
                </c:pt>
                <c:pt idx="3625">
                  <c:v>-1.3308707503723629E-4</c:v>
                </c:pt>
                <c:pt idx="3626">
                  <c:v>-2.9340728240308673E-4</c:v>
                </c:pt>
                <c:pt idx="3627">
                  <c:v>-7.7436790450063843E-4</c:v>
                </c:pt>
                <c:pt idx="3628">
                  <c:v>-4.5372748976893717E-4</c:v>
                </c:pt>
                <c:pt idx="3629">
                  <c:v>-7.7436790450063843E-4</c:v>
                </c:pt>
                <c:pt idx="3630">
                  <c:v>-2.3070718881021569E-3</c:v>
                </c:pt>
                <c:pt idx="3631">
                  <c:v>-1.3319885756355987E-3</c:v>
                </c:pt>
                <c:pt idx="3632">
                  <c:v>-3.665447763471276E-4</c:v>
                </c:pt>
                <c:pt idx="3633">
                  <c:v>-7.6149794356685668E-4</c:v>
                </c:pt>
                <c:pt idx="3634">
                  <c:v>-2.9631504610005315E-4</c:v>
                </c:pt>
                <c:pt idx="3635">
                  <c:v>2.9972740453271252E-5</c:v>
                </c:pt>
                <c:pt idx="3636">
                  <c:v>-8.8472006707168791E-4</c:v>
                </c:pt>
                <c:pt idx="3637">
                  <c:v>-6.560468651904479E-4</c:v>
                </c:pt>
                <c:pt idx="3638">
                  <c:v>-1.4050244370061242E-4</c:v>
                </c:pt>
                <c:pt idx="3639">
                  <c:v>-3.0219881542647758E-4</c:v>
                </c:pt>
                <c:pt idx="3640">
                  <c:v>-7.8728793060407255E-4</c:v>
                </c:pt>
                <c:pt idx="3641">
                  <c:v>-1.4050244370061242E-4</c:v>
                </c:pt>
                <c:pt idx="3642">
                  <c:v>-6.2559155887820738E-4</c:v>
                </c:pt>
                <c:pt idx="3643">
                  <c:v>-1.7661637312368652E-3</c:v>
                </c:pt>
                <c:pt idx="3644">
                  <c:v>-2.2732558507397044E-3</c:v>
                </c:pt>
                <c:pt idx="3645">
                  <c:v>-1.2488663510433226E-3</c:v>
                </c:pt>
                <c:pt idx="3646">
                  <c:v>2.3519934878953768E-5</c:v>
                </c:pt>
                <c:pt idx="3647">
                  <c:v>2.3519934878953768E-5</c:v>
                </c:pt>
                <c:pt idx="3648">
                  <c:v>-3.7367094524647706E-4</c:v>
                </c:pt>
                <c:pt idx="3649">
                  <c:v>-3.7367094524647706E-4</c:v>
                </c:pt>
                <c:pt idx="3650">
                  <c:v>-2.0388275479354468E-4</c:v>
                </c:pt>
                <c:pt idx="3651">
                  <c:v>-8.1509751357383817E-4</c:v>
                </c:pt>
                <c:pt idx="3652">
                  <c:v>-5.33453331374228E-4</c:v>
                </c:pt>
                <c:pt idx="3653">
                  <c:v>-9.4286045907342306E-4</c:v>
                </c:pt>
                <c:pt idx="3654">
                  <c:v>-1.0552672434340528E-3</c:v>
                </c:pt>
                <c:pt idx="3655">
                  <c:v>-7.4934126287855914E-4</c:v>
                </c:pt>
                <c:pt idx="3656">
                  <c:v>-1.7806290863068958E-3</c:v>
                </c:pt>
                <c:pt idx="3657">
                  <c:v>-1.0071632187356433E-3</c:v>
                </c:pt>
                <c:pt idx="3658">
                  <c:v>-9.0083416861215537E-4</c:v>
                </c:pt>
                <c:pt idx="3659">
                  <c:v>-9.7985330287938275E-4</c:v>
                </c:pt>
                <c:pt idx="3660">
                  <c:v>-1.4780318256553513E-4</c:v>
                </c:pt>
                <c:pt idx="3661">
                  <c:v>-1.4522905606579766E-3</c:v>
                </c:pt>
                <c:pt idx="3662">
                  <c:v>-8.0004687161175586E-4</c:v>
                </c:pt>
                <c:pt idx="3663">
                  <c:v>-1.4780318256553513E-4</c:v>
                </c:pt>
                <c:pt idx="3664">
                  <c:v>-1.2892296383964213E-3</c:v>
                </c:pt>
                <c:pt idx="3665">
                  <c:v>-6.3698594935020095E-4</c:v>
                </c:pt>
                <c:pt idx="3666">
                  <c:v>-1.4780318256553513E-4</c:v>
                </c:pt>
                <c:pt idx="3667">
                  <c:v>-4.739250270886456E-4</c:v>
                </c:pt>
                <c:pt idx="3668">
                  <c:v>-1.8690673077690625E-4</c:v>
                </c:pt>
                <c:pt idx="3669">
                  <c:v>-3.1940756840175851E-4</c:v>
                </c:pt>
                <c:pt idx="3670">
                  <c:v>9.4207278762154108E-6</c:v>
                </c:pt>
                <c:pt idx="3671">
                  <c:v>-1.5499342026277144E-4</c:v>
                </c:pt>
                <c:pt idx="3672">
                  <c:v>-3.1940756840175851E-4</c:v>
                </c:pt>
                <c:pt idx="3673">
                  <c:v>-6.4823586467973237E-4</c:v>
                </c:pt>
                <c:pt idx="3674">
                  <c:v>-6.4823586467973237E-4</c:v>
                </c:pt>
                <c:pt idx="3675">
                  <c:v>9.4207278762154108E-6</c:v>
                </c:pt>
                <c:pt idx="3676">
                  <c:v>-9.7706416095770629E-4</c:v>
                </c:pt>
                <c:pt idx="3677">
                  <c:v>-6.4823586467973237E-4</c:v>
                </c:pt>
                <c:pt idx="3678">
                  <c:v>-4.8382171654074558E-4</c:v>
                </c:pt>
                <c:pt idx="3679">
                  <c:v>-1.3830044655037464E-3</c:v>
                </c:pt>
                <c:pt idx="3680">
                  <c:v>-1.4042224418509318E-3</c:v>
                </c:pt>
                <c:pt idx="3681">
                  <c:v>9.2465109311779805E-6</c:v>
                </c:pt>
                <c:pt idx="3682">
                  <c:v>-4.5768891053957433E-4</c:v>
                </c:pt>
                <c:pt idx="3683">
                  <c:v>-1.3986841805415772E-3</c:v>
                </c:pt>
                <c:pt idx="3684">
                  <c:v>6.8832670760082901E-6</c:v>
                </c:pt>
                <c:pt idx="3685">
                  <c:v>-5.1835010656289869E-4</c:v>
                </c:pt>
                <c:pt idx="3686">
                  <c:v>5.8174224557213132E-6</c:v>
                </c:pt>
                <c:pt idx="3687">
                  <c:v>-8.0753068814695076E-4</c:v>
                </c:pt>
                <c:pt idx="3688">
                  <c:v>-1.6207706570582636E-4</c:v>
                </c:pt>
                <c:pt idx="3689">
                  <c:v>-6.5934604586619897E-4</c:v>
                </c:pt>
                <c:pt idx="3690">
                  <c:v>-3.2783339242595038E-4</c:v>
                </c:pt>
                <c:pt idx="3691">
                  <c:v>-8.2510237258632342E-4</c:v>
                </c:pt>
                <c:pt idx="3692">
                  <c:v>-9.9085869930644744E-4</c:v>
                </c:pt>
                <c:pt idx="3693">
                  <c:v>3.6792610142978794E-6</c:v>
                </c:pt>
                <c:pt idx="3694">
                  <c:v>-9.9085869930644744E-4</c:v>
                </c:pt>
                <c:pt idx="3695">
                  <c:v>-1.6207706570582636E-4</c:v>
                </c:pt>
                <c:pt idx="3696">
                  <c:v>-4.9358971914607462E-4</c:v>
                </c:pt>
                <c:pt idx="3697">
                  <c:v>2.2272720387624383E-6</c:v>
                </c:pt>
                <c:pt idx="3698">
                  <c:v>-3.5042539140978145E-4</c:v>
                </c:pt>
                <c:pt idx="3699">
                  <c:v>-9.4024010220610942E-4</c:v>
                </c:pt>
                <c:pt idx="3700">
                  <c:v>-9.4024010220610942E-4</c:v>
                </c:pt>
                <c:pt idx="3701">
                  <c:v>-2.0421655067701707E-4</c:v>
                </c:pt>
                <c:pt idx="3702">
                  <c:v>-6.1241203086317779E-4</c:v>
                </c:pt>
                <c:pt idx="3703">
                  <c:v>-6.7229109501006946E-4</c:v>
                </c:pt>
                <c:pt idx="3704">
                  <c:v>-1.6568702207496017E-3</c:v>
                </c:pt>
                <c:pt idx="3705">
                  <c:v>-1.1842747693349412E-3</c:v>
                </c:pt>
                <c:pt idx="3706">
                  <c:v>-1.6905782327842245E-4</c:v>
                </c:pt>
                <c:pt idx="3707">
                  <c:v>-5.032332717316468E-4</c:v>
                </c:pt>
                <c:pt idx="3708">
                  <c:v>-1.9700990518103836E-6</c:v>
                </c:pt>
                <c:pt idx="3709">
                  <c:v>-1.9700990518103836E-6</c:v>
                </c:pt>
                <c:pt idx="3710">
                  <c:v>-1.1715841686380951E-3</c:v>
                </c:pt>
                <c:pt idx="3711">
                  <c:v>-4.6948377461611445E-6</c:v>
                </c:pt>
                <c:pt idx="3712">
                  <c:v>-4.8120056784158364E-4</c:v>
                </c:pt>
                <c:pt idx="3713">
                  <c:v>-2.7385065374105214E-4</c:v>
                </c:pt>
                <c:pt idx="3714">
                  <c:v>-2.7385065374105214E-4</c:v>
                </c:pt>
                <c:pt idx="3715">
                  <c:v>-8.0473855368713579E-4</c:v>
                </c:pt>
                <c:pt idx="3716">
                  <c:v>-3.5187841348581625E-4</c:v>
                </c:pt>
                <c:pt idx="3717">
                  <c:v>-1.0649891341651041E-5</c:v>
                </c:pt>
                <c:pt idx="3718">
                  <c:v>-1.0649891341651041E-5</c:v>
                </c:pt>
                <c:pt idx="3719">
                  <c:v>-9.6331277529098486E-4</c:v>
                </c:pt>
                <c:pt idx="3720">
                  <c:v>-3.4434780309923496E-4</c:v>
                </c:pt>
                <c:pt idx="3721">
                  <c:v>-7.5306103865812896E-6</c:v>
                </c:pt>
                <c:pt idx="3722">
                  <c:v>-1.0179821885245419E-3</c:v>
                </c:pt>
                <c:pt idx="3723">
                  <c:v>-3.4434780309923496E-4</c:v>
                </c:pt>
                <c:pt idx="3724">
                  <c:v>-6.8116499581188841E-4</c:v>
                </c:pt>
                <c:pt idx="3725">
                  <c:v>-7.5306103865812896E-6</c:v>
                </c:pt>
                <c:pt idx="3726">
                  <c:v>-1.0179821885245419E-3</c:v>
                </c:pt>
                <c:pt idx="3727">
                  <c:v>-3.4434780309923496E-4</c:v>
                </c:pt>
                <c:pt idx="3728">
                  <c:v>-8.4957359216821524E-4</c:v>
                </c:pt>
                <c:pt idx="3729">
                  <c:v>-5.496018679389033E-4</c:v>
                </c:pt>
                <c:pt idx="3730">
                  <c:v>-1.4650079163896332E-3</c:v>
                </c:pt>
                <c:pt idx="3731">
                  <c:v>-1.3704638040286312E-5</c:v>
                </c:pt>
                <c:pt idx="3732">
                  <c:v>-6.356917573328636E-4</c:v>
                </c:pt>
                <c:pt idx="3733">
                  <c:v>-9.7846907563950338E-4</c:v>
                </c:pt>
                <c:pt idx="3734">
                  <c:v>-1.3005363139086687E-5</c:v>
                </c:pt>
                <c:pt idx="3735">
                  <c:v>-1.3005363139086687E-5</c:v>
                </c:pt>
                <c:pt idx="3736">
                  <c:v>-6.9188211856602603E-4</c:v>
                </c:pt>
                <c:pt idx="3737">
                  <c:v>-8.6160130742276057E-4</c:v>
                </c:pt>
                <c:pt idx="3738">
                  <c:v>-1.3707588739929649E-3</c:v>
                </c:pt>
                <c:pt idx="3739">
                  <c:v>-3.524437408525562E-4</c:v>
                </c:pt>
                <c:pt idx="3740">
                  <c:v>-8.5172061942330565E-4</c:v>
                </c:pt>
                <c:pt idx="3741">
                  <c:v>-1.4678627852402642E-3</c:v>
                </c:pt>
                <c:pt idx="3742">
                  <c:v>-1.1186565314888143E-3</c:v>
                </c:pt>
                <c:pt idx="3743">
                  <c:v>-8.603541758381532E-4</c:v>
                </c:pt>
                <c:pt idx="3744">
                  <c:v>-1.8941702878263051E-4</c:v>
                </c:pt>
                <c:pt idx="3745">
                  <c:v>-1.8397290723926399E-5</c:v>
                </c:pt>
                <c:pt idx="3746">
                  <c:v>-4.0494295620833206E-4</c:v>
                </c:pt>
                <c:pt idx="3747">
                  <c:v>-1.752898651056334E-3</c:v>
                </c:pt>
                <c:pt idx="3748">
                  <c:v>-4.2126142918897823E-5</c:v>
                </c:pt>
                <c:pt idx="3749">
                  <c:v>-1.2436518556731778E-3</c:v>
                </c:pt>
                <c:pt idx="3750">
                  <c:v>-6.3342810156774034E-4</c:v>
                </c:pt>
                <c:pt idx="3751">
                  <c:v>-2.3709180097185767E-5</c:v>
                </c:pt>
                <c:pt idx="3752">
                  <c:v>-3.683301228452877E-4</c:v>
                </c:pt>
                <c:pt idx="3753">
                  <c:v>-7.1295106559338963E-4</c:v>
                </c:pt>
                <c:pt idx="3754">
                  <c:v>-1.9601965147123662E-4</c:v>
                </c:pt>
                <c:pt idx="3755">
                  <c:v>-7.1295106559338963E-4</c:v>
                </c:pt>
                <c:pt idx="3756">
                  <c:v>-4.5430641014753651E-4</c:v>
                </c:pt>
                <c:pt idx="3757">
                  <c:v>-4.5430641014753651E-4</c:v>
                </c:pt>
                <c:pt idx="3758">
                  <c:v>-3.1185048420377388E-5</c:v>
                </c:pt>
                <c:pt idx="3759">
                  <c:v>-1.2602015656830257E-3</c:v>
                </c:pt>
                <c:pt idx="3760">
                  <c:v>-1.6173705798091776E-3</c:v>
                </c:pt>
                <c:pt idx="3761">
                  <c:v>-4.0507057794591096E-4</c:v>
                </c:pt>
                <c:pt idx="3762">
                  <c:v>-3.544862512502232E-5</c:v>
                </c:pt>
                <c:pt idx="3763">
                  <c:v>-5.4971850449252798E-4</c:v>
                </c:pt>
                <c:pt idx="3764">
                  <c:v>-2.894368121316934E-5</c:v>
                </c:pt>
                <c:pt idx="3765">
                  <c:v>-2.894368121316934E-5</c:v>
                </c:pt>
                <c:pt idx="3766">
                  <c:v>-5.4971850449252798E-4</c:v>
                </c:pt>
                <c:pt idx="3767">
                  <c:v>-8.9690172001210058E-4</c:v>
                </c:pt>
                <c:pt idx="3768">
                  <c:v>-1.1501552849394873E-3</c:v>
                </c:pt>
                <c:pt idx="3769">
                  <c:v>-7.8378350865652979E-4</c:v>
                </c:pt>
                <c:pt idx="3770">
                  <c:v>-4.669615984103342E-4</c:v>
                </c:pt>
                <c:pt idx="3771">
                  <c:v>-3.6194089626639156E-4</c:v>
                </c:pt>
                <c:pt idx="3772">
                  <c:v>-5.5869339019363595E-4</c:v>
                </c:pt>
                <c:pt idx="3773">
                  <c:v>-9.0842010649713637E-4</c:v>
                </c:pt>
                <c:pt idx="3774">
                  <c:v>-8.8619079669380145E-4</c:v>
                </c:pt>
                <c:pt idx="3775">
                  <c:v>-6.1412719246775366E-4</c:v>
                </c:pt>
                <c:pt idx="3776">
                  <c:v>-3.0450338858276901E-4</c:v>
                </c:pt>
                <c:pt idx="3777">
                  <c:v>-8.026627346846935E-4</c:v>
                </c:pt>
                <c:pt idx="3778">
                  <c:v>-1.1265449677649439E-3</c:v>
                </c:pt>
                <c:pt idx="3779">
                  <c:v>-2.6370767005112229E-4</c:v>
                </c:pt>
                <c:pt idx="3780">
                  <c:v>-3.914423368312217E-4</c:v>
                </c:pt>
                <c:pt idx="3781">
                  <c:v>-2.1531641096115829E-4</c:v>
                </c:pt>
                <c:pt idx="3782">
                  <c:v>-3.914423368312217E-4</c:v>
                </c:pt>
                <c:pt idx="3783">
                  <c:v>-3.914423368312217E-4</c:v>
                </c:pt>
                <c:pt idx="3784">
                  <c:v>-5.6756826270128527E-4</c:v>
                </c:pt>
                <c:pt idx="3785">
                  <c:v>-2.1531641096115829E-4</c:v>
                </c:pt>
                <c:pt idx="3786">
                  <c:v>-1.5823616509487259E-3</c:v>
                </c:pt>
                <c:pt idx="3787">
                  <c:v>-7.3635999984159376E-4</c:v>
                </c:pt>
                <c:pt idx="3788">
                  <c:v>-6.2369986633622121E-4</c:v>
                </c:pt>
                <c:pt idx="3789">
                  <c:v>-1.0588541161716124E-3</c:v>
                </c:pt>
                <c:pt idx="3790">
                  <c:v>-5.898347440515668E-5</c:v>
                </c:pt>
                <c:pt idx="3791">
                  <c:v>-8.1507632821211273E-4</c:v>
                </c:pt>
                <c:pt idx="3792">
                  <c:v>-8.1507632821211273E-4</c:v>
                </c:pt>
                <c:pt idx="3793">
                  <c:v>-2.215869848662141E-4</c:v>
                </c:pt>
                <c:pt idx="3794">
                  <c:v>-5.7634599886341735E-4</c:v>
                </c:pt>
                <c:pt idx="3795">
                  <c:v>-3.989664918648157E-4</c:v>
                </c:pt>
                <c:pt idx="3796">
                  <c:v>-1.1084845198592217E-3</c:v>
                </c:pt>
                <c:pt idx="3797">
                  <c:v>-4.4207477867612714E-5</c:v>
                </c:pt>
                <c:pt idx="3798">
                  <c:v>-2.7392643477683798E-4</c:v>
                </c:pt>
                <c:pt idx="3799">
                  <c:v>-8.2123283280405367E-4</c:v>
                </c:pt>
                <c:pt idx="3800">
                  <c:v>-4.2613879554836748E-4</c:v>
                </c:pt>
                <c:pt idx="3801">
                  <c:v>-7.0391420924004601E-4</c:v>
                </c:pt>
                <c:pt idx="3802">
                  <c:v>-3.2213065057645133E-4</c:v>
                </c:pt>
                <c:pt idx="3803">
                  <c:v>-6.0204142746427534E-5</c:v>
                </c:pt>
                <c:pt idx="3804">
                  <c:v>-2.2778076745064293E-4</c:v>
                </c:pt>
                <c:pt idx="3805">
                  <c:v>-2.2778076745064293E-4</c:v>
                </c:pt>
                <c:pt idx="3806">
                  <c:v>-3.2647059842311492E-4</c:v>
                </c:pt>
                <c:pt idx="3807">
                  <c:v>-8.3344760864970579E-4</c:v>
                </c:pt>
                <c:pt idx="3808">
                  <c:v>-2.8397965460564607E-4</c:v>
                </c:pt>
                <c:pt idx="3809">
                  <c:v>-2.8397965460564607E-4</c:v>
                </c:pt>
                <c:pt idx="3810">
                  <c:v>-2.3390002441693326E-4</c:v>
                </c:pt>
                <c:pt idx="3811">
                  <c:v>-9.5334186342299534E-4</c:v>
                </c:pt>
                <c:pt idx="3812">
                  <c:v>-2.3390002441693326E-4</c:v>
                </c:pt>
                <c:pt idx="3813">
                  <c:v>-5.9362094391996454E-4</c:v>
                </c:pt>
                <c:pt idx="3814">
                  <c:v>-1.1332023231745113E-3</c:v>
                </c:pt>
                <c:pt idx="3815">
                  <c:v>-9.5334186342299534E-4</c:v>
                </c:pt>
                <c:pt idx="3816">
                  <c:v>-3.7174965370287557E-4</c:v>
                </c:pt>
                <c:pt idx="3817">
                  <c:v>-9.5130280743462503E-4</c:v>
                </c:pt>
                <c:pt idx="3818">
                  <c:v>-6.8160677602469412E-5</c:v>
                </c:pt>
                <c:pt idx="3819">
                  <c:v>-5.9030370878083321E-4</c:v>
                </c:pt>
                <c:pt idx="3820">
                  <c:v>-1.2772964107910876E-3</c:v>
                </c:pt>
                <c:pt idx="3821">
                  <c:v>-1.1011460295776729E-4</c:v>
                </c:pt>
                <c:pt idx="3822">
                  <c:v>-3.3933619067920081E-4</c:v>
                </c:pt>
                <c:pt idx="3823">
                  <c:v>-5.1566059407840282E-4</c:v>
                </c:pt>
                <c:pt idx="3824">
                  <c:v>-5.1566059407840282E-4</c:v>
                </c:pt>
                <c:pt idx="3825">
                  <c:v>-7.8321149288997885E-4</c:v>
                </c:pt>
                <c:pt idx="3826">
                  <c:v>-4.2103511198417584E-4</c:v>
                </c:pt>
                <c:pt idx="3827">
                  <c:v>-4.2103511198417584E-4</c:v>
                </c:pt>
                <c:pt idx="3828">
                  <c:v>-6.0212330243707732E-4</c:v>
                </c:pt>
                <c:pt idx="3829">
                  <c:v>-2.399469215312743E-4</c:v>
                </c:pt>
                <c:pt idx="3830">
                  <c:v>-9.608411220891574E-5</c:v>
                </c:pt>
                <c:pt idx="3831">
                  <c:v>-1.1898975844060972E-3</c:v>
                </c:pt>
                <c:pt idx="3832">
                  <c:v>-9.9088897012098061E-5</c:v>
                </c:pt>
                <c:pt idx="3833">
                  <c:v>-2.4592353038608027E-4</c:v>
                </c:pt>
                <c:pt idx="3834">
                  <c:v>-4.282311837114034E-4</c:v>
                </c:pt>
                <c:pt idx="3835">
                  <c:v>-5.2587628661514057E-4</c:v>
                </c:pt>
                <c:pt idx="3836">
                  <c:v>-1.2626703999102248E-3</c:v>
                </c:pt>
                <c:pt idx="3837">
                  <c:v>-3.0842974684559745E-4</c:v>
                </c:pt>
                <c:pt idx="3838">
                  <c:v>-7.5795768724841136E-4</c:v>
                </c:pt>
                <c:pt idx="3839">
                  <c:v>-5.3319371704700451E-4</c:v>
                </c:pt>
                <c:pt idx="3840">
                  <c:v>-6.8312820570644154E-5</c:v>
                </c:pt>
                <c:pt idx="3841">
                  <c:v>-4.3535084694102451E-4</c:v>
                </c:pt>
                <c:pt idx="3842">
                  <c:v>-2.5183183375583433E-4</c:v>
                </c:pt>
                <c:pt idx="3843">
                  <c:v>-4.3535084694102451E-4</c:v>
                </c:pt>
                <c:pt idx="3844">
                  <c:v>-4.3535084694102451E-4</c:v>
                </c:pt>
                <c:pt idx="3845">
                  <c:v>-6.1886986012621469E-4</c:v>
                </c:pt>
                <c:pt idx="3846">
                  <c:v>-7.6470378222577096E-4</c:v>
                </c:pt>
                <c:pt idx="3847">
                  <c:v>-1.1388658559207277E-4</c:v>
                </c:pt>
                <c:pt idx="3848">
                  <c:v>-9.8896332155362339E-4</c:v>
                </c:pt>
                <c:pt idx="3849">
                  <c:v>-2.0679509144018865E-3</c:v>
                </c:pt>
                <c:pt idx="3850">
                  <c:v>-6.2711858946935275E-4</c:v>
                </c:pt>
                <c:pt idx="3851">
                  <c:v>-2.5767373057998733E-4</c:v>
                </c:pt>
                <c:pt idx="3852">
                  <c:v>-6.2711858946935275E-4</c:v>
                </c:pt>
                <c:pt idx="3853">
                  <c:v>-2.5767373057998733E-4</c:v>
                </c:pt>
                <c:pt idx="3854">
                  <c:v>-7.2951301135304599E-5</c:v>
                </c:pt>
                <c:pt idx="3855">
                  <c:v>-8.118410189140357E-4</c:v>
                </c:pt>
                <c:pt idx="3856">
                  <c:v>-7.2951301135304599E-5</c:v>
                </c:pt>
                <c:pt idx="3857">
                  <c:v>-4.4239616002467007E-4</c:v>
                </c:pt>
                <c:pt idx="3858">
                  <c:v>-8.118410189140357E-4</c:v>
                </c:pt>
                <c:pt idx="3859">
                  <c:v>-9.9656344835871821E-4</c:v>
                </c:pt>
                <c:pt idx="3860">
                  <c:v>-3.2266031084190832E-4</c:v>
                </c:pt>
                <c:pt idx="3861">
                  <c:v>-4.493690969601216E-4</c:v>
                </c:pt>
                <c:pt idx="3862">
                  <c:v>-6.3528715331674754E-4</c:v>
                </c:pt>
                <c:pt idx="3863">
                  <c:v>-7.7532984246869285E-5</c:v>
                </c:pt>
                <c:pt idx="3864">
                  <c:v>-1.0071232660299996E-3</c:v>
                </c:pt>
                <c:pt idx="3865">
                  <c:v>-1.0071232660299996E-3</c:v>
                </c:pt>
                <c:pt idx="3866">
                  <c:v>-9.0565803861748664E-4</c:v>
                </c:pt>
                <c:pt idx="3867">
                  <c:v>-9.0416614856032071E-4</c:v>
                </c:pt>
                <c:pt idx="3868">
                  <c:v>-1.470700587322309E-3</c:v>
                </c:pt>
                <c:pt idx="3869">
                  <c:v>-9.09873320849219E-4</c:v>
                </c:pt>
                <c:pt idx="3870">
                  <c:v>-9.09873320849219E-4</c:v>
                </c:pt>
                <c:pt idx="3871">
                  <c:v>-8.2059465457359228E-5</c:v>
                </c:pt>
                <c:pt idx="3872">
                  <c:v>-2.691655087026414E-4</c:v>
                </c:pt>
                <c:pt idx="3873">
                  <c:v>-4.5627155194792379E-4</c:v>
                </c:pt>
                <c:pt idx="3874">
                  <c:v>-6.4337759519320602E-4</c:v>
                </c:pt>
                <c:pt idx="3875">
                  <c:v>-1.1809975186247107E-3</c:v>
                </c:pt>
                <c:pt idx="3876">
                  <c:v>-3.8466566870558517E-4</c:v>
                </c:pt>
                <c:pt idx="3877">
                  <c:v>-1.1922171873254356E-4</c:v>
                </c:pt>
                <c:pt idx="3878">
                  <c:v>-8.6639076495251472E-4</c:v>
                </c:pt>
                <c:pt idx="3879">
                  <c:v>-6.5492985779067709E-4</c:v>
                </c:pt>
                <c:pt idx="3880">
                  <c:v>-1.0597995903294347E-4</c:v>
                </c:pt>
                <c:pt idx="3881">
                  <c:v>-4.6310534364532905E-4</c:v>
                </c:pt>
                <c:pt idx="3882">
                  <c:v>-6.5139187836936409E-4</c:v>
                </c:pt>
                <c:pt idx="3883">
                  <c:v>-2.7481880892129407E-4</c:v>
                </c:pt>
                <c:pt idx="3884">
                  <c:v>-8.3967841309339907E-4</c:v>
                </c:pt>
                <c:pt idx="3885">
                  <c:v>-5.5524605155736874E-4</c:v>
                </c:pt>
                <c:pt idx="3886">
                  <c:v>-1.0959636279647401E-4</c:v>
                </c:pt>
                <c:pt idx="3887">
                  <c:v>-3.4115818278642357E-4</c:v>
                </c:pt>
                <c:pt idx="3888">
                  <c:v>-1.9375696088694523E-3</c:v>
                </c:pt>
                <c:pt idx="3889">
                  <c:v>-2.8041254824039802E-4</c:v>
                </c:pt>
                <c:pt idx="3890">
                  <c:v>-4.0048769834068952E-4</c:v>
                </c:pt>
                <c:pt idx="3891">
                  <c:v>-6.6924982650462908E-4</c:v>
                </c:pt>
                <c:pt idx="3892">
                  <c:v>-6.6719944524639319E-4</c:v>
                </c:pt>
                <c:pt idx="3893">
                  <c:v>-1.3383104377032195E-3</c:v>
                </c:pt>
                <c:pt idx="3894">
                  <c:v>-1.2028015406304797E-4</c:v>
                </c:pt>
                <c:pt idx="3895">
                  <c:v>-1.2923543805467754E-3</c:v>
                </c:pt>
                <c:pt idx="3896">
                  <c:v>-4.1214066313155316E-4</c:v>
                </c:pt>
                <c:pt idx="3897">
                  <c:v>-1.2258130313380963E-3</c:v>
                </c:pt>
                <c:pt idx="3898">
                  <c:v>-4.8321187411069625E-4</c:v>
                </c:pt>
                <c:pt idx="3899">
                  <c:v>-2.9142745770304162E-4</c:v>
                </c:pt>
                <c:pt idx="3900">
                  <c:v>-2.9142745770304162E-4</c:v>
                </c:pt>
                <c:pt idx="3901">
                  <c:v>-9.9643041295386986E-5</c:v>
                </c:pt>
                <c:pt idx="3902">
                  <c:v>-9.9643041295386986E-5</c:v>
                </c:pt>
                <c:pt idx="3903">
                  <c:v>-1.7380153660654031E-3</c:v>
                </c:pt>
                <c:pt idx="3904">
                  <c:v>-1.0652205755325543E-3</c:v>
                </c:pt>
                <c:pt idx="3905">
                  <c:v>-5.9986512331955009E-4</c:v>
                </c:pt>
                <c:pt idx="3906">
                  <c:v>-1.272696719048891E-4</c:v>
                </c:pt>
                <c:pt idx="3907">
                  <c:v>-8.7566039245026716E-4</c:v>
                </c:pt>
                <c:pt idx="3908">
                  <c:v>-1.0796601616331913E-3</c:v>
                </c:pt>
                <c:pt idx="3909">
                  <c:v>-3.6795947579297799E-4</c:v>
                </c:pt>
                <c:pt idx="3910">
                  <c:v>-9.8935990558620757E-4</c:v>
                </c:pt>
                <c:pt idx="3911">
                  <c:v>-5.6397614078229055E-4</c:v>
                </c:pt>
                <c:pt idx="3912">
                  <c:v>-6.9038451530632349E-4</c:v>
                </c:pt>
                <c:pt idx="3913">
                  <c:v>-3.7232278694069915E-4</c:v>
                </c:pt>
                <c:pt idx="3914">
                  <c:v>-3.7665780108335663E-4</c:v>
                </c:pt>
                <c:pt idx="3915">
                  <c:v>-1.1232017251800331E-4</c:v>
                </c:pt>
                <c:pt idx="3916">
                  <c:v>-1.0884183437495677E-3</c:v>
                </c:pt>
                <c:pt idx="3917">
                  <c:v>-3.0753980676431606E-4</c:v>
                </c:pt>
                <c:pt idx="3918">
                  <c:v>-1.1232017251800331E-4</c:v>
                </c:pt>
                <c:pt idx="3919">
                  <c:v>-7.1554373022079758E-4</c:v>
                </c:pt>
                <c:pt idx="3920">
                  <c:v>-8.6100333394596501E-4</c:v>
                </c:pt>
                <c:pt idx="3921">
                  <c:v>-5.0915794025788359E-4</c:v>
                </c:pt>
                <c:pt idx="3922">
                  <c:v>-5.8940164100532361E-4</c:v>
                </c:pt>
                <c:pt idx="3923">
                  <c:v>-2.3701282606280116E-4</c:v>
                </c:pt>
                <c:pt idx="3924">
                  <c:v>-7.2455245729256801E-4</c:v>
                </c:pt>
                <c:pt idx="3925">
                  <c:v>-4.4607291691488093E-4</c:v>
                </c:pt>
                <c:pt idx="3926">
                  <c:v>-7.2455245729256801E-4</c:v>
                </c:pt>
                <c:pt idx="3927">
                  <c:v>-1.1150728881939586E-3</c:v>
                </c:pt>
                <c:pt idx="3928">
                  <c:v>-1.4763915620950375E-4</c:v>
                </c:pt>
                <c:pt idx="3929">
                  <c:v>-1.2054686625611428E-4</c:v>
                </c:pt>
                <c:pt idx="3930">
                  <c:v>-3.1802344986597874E-4</c:v>
                </c:pt>
                <c:pt idx="3931">
                  <c:v>-7.1297661708570733E-4</c:v>
                </c:pt>
                <c:pt idx="3932">
                  <c:v>-7.2038245121291175E-4</c:v>
                </c:pt>
                <c:pt idx="3933">
                  <c:v>-6.4160787832899719E-4</c:v>
                </c:pt>
                <c:pt idx="3934">
                  <c:v>-6.4160787832899719E-4</c:v>
                </c:pt>
                <c:pt idx="3935">
                  <c:v>-6.517433176964427E-4</c:v>
                </c:pt>
                <c:pt idx="3936">
                  <c:v>-7.807823772980687E-4</c:v>
                </c:pt>
                <c:pt idx="3937">
                  <c:v>-1.325716524309103E-4</c:v>
                </c:pt>
                <c:pt idx="3938">
                  <c:v>-1.325716524309103E-4</c:v>
                </c:pt>
                <c:pt idx="3939">
                  <c:v>-1.3374583668301836E-3</c:v>
                </c:pt>
                <c:pt idx="3940">
                  <c:v>-1.325716524309103E-4</c:v>
                </c:pt>
                <c:pt idx="3941">
                  <c:v>-4.1037194856081066E-4</c:v>
                </c:pt>
                <c:pt idx="3942">
                  <c:v>-6.5676845890285003E-4</c:v>
                </c:pt>
                <c:pt idx="3943">
                  <c:v>-1.9063439629014157E-3</c:v>
                </c:pt>
                <c:pt idx="3944">
                  <c:v>-1.6717750426187083E-4</c:v>
                </c:pt>
                <c:pt idx="3945">
                  <c:v>-4.144716369221799E-4</c:v>
                </c:pt>
                <c:pt idx="3946">
                  <c:v>-1.6717750426187083E-4</c:v>
                </c:pt>
                <c:pt idx="3947">
                  <c:v>-1.3649986063784782E-4</c:v>
                </c:pt>
                <c:pt idx="3948">
                  <c:v>-7.422443020397376E-4</c:v>
                </c:pt>
                <c:pt idx="3949">
                  <c:v>-1.0699020781430259E-3</c:v>
                </c:pt>
                <c:pt idx="3950">
                  <c:v>-3.4833953447435206E-4</c:v>
                </c:pt>
                <c:pt idx="3951">
                  <c:v>-2.5424682541529619E-4</c:v>
                </c:pt>
                <c:pt idx="3952">
                  <c:v>-6.8148466331525884E-4</c:v>
                </c:pt>
                <c:pt idx="3953">
                  <c:v>-7.6359875575319211E-4</c:v>
                </c:pt>
                <c:pt idx="3954">
                  <c:v>-1.3791402387218401E-3</c:v>
                </c:pt>
                <c:pt idx="3955">
                  <c:v>-1.4805727278454408E-4</c:v>
                </c:pt>
                <c:pt idx="3956">
                  <c:v>-1.9542516987075724E-3</c:v>
                </c:pt>
                <c:pt idx="3957">
                  <c:v>-8.0644042257419922E-4</c:v>
                </c:pt>
                <c:pt idx="3958">
                  <c:v>-1.5558141189677657E-4</c:v>
                </c:pt>
                <c:pt idx="3959">
                  <c:v>-7.7756853118935386E-4</c:v>
                </c:pt>
                <c:pt idx="3960">
                  <c:v>-1.7182334655741567E-3</c:v>
                </c:pt>
                <c:pt idx="3961">
                  <c:v>-5.783503812073472E-4</c:v>
                </c:pt>
                <c:pt idx="3962">
                  <c:v>-1.358753450240164E-3</c:v>
                </c:pt>
                <c:pt idx="3963">
                  <c:v>-2.2527241557412995E-4</c:v>
                </c:pt>
                <c:pt idx="3964">
                  <c:v>-1.4041325900684173E-3</c:v>
                </c:pt>
                <c:pt idx="3965">
                  <c:v>-1.2012666819863254E-3</c:v>
                </c:pt>
                <c:pt idx="3966">
                  <c:v>-1.7346824046319364E-3</c:v>
                </c:pt>
                <c:pt idx="3967">
                  <c:v>-4.1551979047324187E-4</c:v>
                </c:pt>
                <c:pt idx="3968">
                  <c:v>-4.1551979047324187E-4</c:v>
                </c:pt>
                <c:pt idx="3969">
                  <c:v>-2.6666621485615856E-4</c:v>
                </c:pt>
                <c:pt idx="3970">
                  <c:v>-5.6437336609032533E-4</c:v>
                </c:pt>
                <c:pt idx="3971">
                  <c:v>-1.1781263923907505E-4</c:v>
                </c:pt>
                <c:pt idx="3972">
                  <c:v>-5.6437336609032533E-4</c:v>
                </c:pt>
                <c:pt idx="3973">
                  <c:v>-1.0109340929415759E-3</c:v>
                </c:pt>
                <c:pt idx="3974">
                  <c:v>-1.1781263923907505E-4</c:v>
                </c:pt>
                <c:pt idx="3975">
                  <c:v>-2.6666621485615856E-4</c:v>
                </c:pt>
                <c:pt idx="3976">
                  <c:v>-8.6208051732449237E-4</c:v>
                </c:pt>
                <c:pt idx="3977">
                  <c:v>-8.6208051732449237E-4</c:v>
                </c:pt>
                <c:pt idx="3978">
                  <c:v>-1.5076222607413822E-3</c:v>
                </c:pt>
                <c:pt idx="3979">
                  <c:v>-1.4494369225222172E-3</c:v>
                </c:pt>
                <c:pt idx="3980">
                  <c:v>-1.2368314912017983E-3</c:v>
                </c:pt>
                <c:pt idx="3981">
                  <c:v>-1.7380433459970607E-4</c:v>
                </c:pt>
                <c:pt idx="3982">
                  <c:v>-1.0242260598813798E-3</c:v>
                </c:pt>
                <c:pt idx="3983">
                  <c:v>-4.2356770800258529E-4</c:v>
                </c:pt>
                <c:pt idx="3984">
                  <c:v>-4.2356770800258529E-4</c:v>
                </c:pt>
                <c:pt idx="3985">
                  <c:v>-5.7390245020634404E-4</c:v>
                </c:pt>
                <c:pt idx="3986">
                  <c:v>-5.7390245020634404E-4</c:v>
                </c:pt>
                <c:pt idx="3987">
                  <c:v>-4.2356770800258529E-4</c:v>
                </c:pt>
                <c:pt idx="3988">
                  <c:v>-2.1576830998352883E-4</c:v>
                </c:pt>
                <c:pt idx="3989">
                  <c:v>-7.3824223997388404E-4</c:v>
                </c:pt>
                <c:pt idx="3990">
                  <c:v>-8.5509580191254933E-4</c:v>
                </c:pt>
                <c:pt idx="3991">
                  <c:v>-4.8445150453471284E-4</c:v>
                </c:pt>
                <c:pt idx="3992">
                  <c:v>-1.2732350149034714E-3</c:v>
                </c:pt>
                <c:pt idx="3993">
                  <c:v>-1.039592036386146E-3</c:v>
                </c:pt>
                <c:pt idx="3994">
                  <c:v>-5.8330112124826267E-4</c:v>
                </c:pt>
                <c:pt idx="3995">
                  <c:v>-2.7969820655243552E-4</c:v>
                </c:pt>
                <c:pt idx="3996">
                  <c:v>-1.2789674920452192E-4</c:v>
                </c:pt>
                <c:pt idx="3997">
                  <c:v>-2.5826639807976012E-4</c:v>
                </c:pt>
                <c:pt idx="3998">
                  <c:v>-2.9260193640210215E-4</c:v>
                </c:pt>
                <c:pt idx="3999">
                  <c:v>-2.6318131472591197E-4</c:v>
                </c:pt>
                <c:pt idx="4000">
                  <c:v>-2.300367336970766E-4</c:v>
                </c:pt>
                <c:pt idx="4001">
                  <c:v>-1.8782420655144496E-4</c:v>
                </c:pt>
                <c:pt idx="4002">
                  <c:v>-8.9908244998197556E-4</c:v>
                </c:pt>
                <c:pt idx="4003">
                  <c:v>-7.4582831401028232E-4</c:v>
                </c:pt>
                <c:pt idx="4004">
                  <c:v>-4.3932004206689585E-4</c:v>
                </c:pt>
                <c:pt idx="4005">
                  <c:v>-1.3281177012350938E-4</c:v>
                </c:pt>
                <c:pt idx="4006">
                  <c:v>-2.8606590609520251E-4</c:v>
                </c:pt>
                <c:pt idx="4007">
                  <c:v>-1.3588448578970547E-3</c:v>
                </c:pt>
                <c:pt idx="4008">
                  <c:v>-5.9257417803858898E-4</c:v>
                </c:pt>
                <c:pt idx="4009">
                  <c:v>-1.3281177012350938E-4</c:v>
                </c:pt>
                <c:pt idx="4010">
                  <c:v>-2.8606590609520251E-4</c:v>
                </c:pt>
                <c:pt idx="4011">
                  <c:v>-1.1681905507085772E-3</c:v>
                </c:pt>
                <c:pt idx="4012">
                  <c:v>-1.0316754040659323E-3</c:v>
                </c:pt>
                <c:pt idx="4013">
                  <c:v>-1.0622728859547498E-3</c:v>
                </c:pt>
                <c:pt idx="4014">
                  <c:v>-2.3563462862763869E-4</c:v>
                </c:pt>
                <c:pt idx="4015">
                  <c:v>-3.3716399591130142E-4</c:v>
                </c:pt>
                <c:pt idx="4016">
                  <c:v>-1.9466172380043972E-4</c:v>
                </c:pt>
                <c:pt idx="4017">
                  <c:v>-4.4703297196525485E-4</c:v>
                </c:pt>
                <c:pt idx="4018">
                  <c:v>-7.5641931899375603E-4</c:v>
                </c:pt>
                <c:pt idx="4019">
                  <c:v>-2.9233979845100434E-4</c:v>
                </c:pt>
                <c:pt idx="4020">
                  <c:v>-1.3751920130507585E-3</c:v>
                </c:pt>
                <c:pt idx="4021">
                  <c:v>-4.4703297196525485E-4</c:v>
                </c:pt>
                <c:pt idx="4022">
                  <c:v>-2.9233979845100434E-4</c:v>
                </c:pt>
                <c:pt idx="4023">
                  <c:v>-1.3764662493675372E-4</c:v>
                </c:pt>
                <c:pt idx="4024">
                  <c:v>-4.4703297196525485E-4</c:v>
                </c:pt>
                <c:pt idx="4025">
                  <c:v>-2.9233979845100434E-4</c:v>
                </c:pt>
                <c:pt idx="4026">
                  <c:v>-1.3764662493675372E-4</c:v>
                </c:pt>
                <c:pt idx="4027">
                  <c:v>-4.4703297196525485E-4</c:v>
                </c:pt>
                <c:pt idx="4028">
                  <c:v>-6.0172614547950531E-4</c:v>
                </c:pt>
                <c:pt idx="4029">
                  <c:v>-1.0030173843428595E-3</c:v>
                </c:pt>
                <c:pt idx="4030">
                  <c:v>-7.7815675173404698E-4</c:v>
                </c:pt>
                <c:pt idx="4031">
                  <c:v>-2.4117244607946227E-4</c:v>
                </c:pt>
                <c:pt idx="4032">
                  <c:v>-6.3759870719707745E-4</c:v>
                </c:pt>
                <c:pt idx="4033">
                  <c:v>-3.4495400569279256E-4</c:v>
                </c:pt>
                <c:pt idx="4034">
                  <c:v>-1.0845324396529317E-3</c:v>
                </c:pt>
                <c:pt idx="4035">
                  <c:v>-1.4240445373953065E-4</c:v>
                </c:pt>
                <c:pt idx="4036">
                  <c:v>-1.4240445373953065E-4</c:v>
                </c:pt>
                <c:pt idx="4037">
                  <c:v>-7.6688024249537789E-4</c:v>
                </c:pt>
                <c:pt idx="4038">
                  <c:v>-7.6688024249537789E-4</c:v>
                </c:pt>
                <c:pt idx="4039">
                  <c:v>-9.2299918968433972E-4</c:v>
                </c:pt>
                <c:pt idx="4040">
                  <c:v>-7.6688024249537789E-4</c:v>
                </c:pt>
                <c:pt idx="4041">
                  <c:v>-1.2352370840622638E-3</c:v>
                </c:pt>
                <c:pt idx="4042">
                  <c:v>-6.1076129530641629E-4</c:v>
                </c:pt>
                <c:pt idx="4043">
                  <c:v>-4.546423481174543E-4</c:v>
                </c:pt>
                <c:pt idx="4044">
                  <c:v>-1.3342664203354754E-3</c:v>
                </c:pt>
                <c:pt idx="4045">
                  <c:v>-5.2411387598977083E-4</c:v>
                </c:pt>
                <c:pt idx="4046">
                  <c:v>-8.7636504328908384E-4</c:v>
                </c:pt>
                <c:pt idx="4047">
                  <c:v>-1.5447159401955324E-3</c:v>
                </c:pt>
                <c:pt idx="4048">
                  <c:v>-1.5447159401955324E-3</c:v>
                </c:pt>
                <c:pt idx="4049">
                  <c:v>-9.3474729918099398E-4</c:v>
                </c:pt>
                <c:pt idx="4050">
                  <c:v>-1.4708821348989275E-4</c:v>
                </c:pt>
                <c:pt idx="4051">
                  <c:v>-9.3474729918099398E-4</c:v>
                </c:pt>
                <c:pt idx="4052">
                  <c:v>-3.0462003062811291E-4</c:v>
                </c:pt>
                <c:pt idx="4053">
                  <c:v>-1.0922791163192147E-3</c:v>
                </c:pt>
                <c:pt idx="4054">
                  <c:v>-1.7558627360949486E-3</c:v>
                </c:pt>
                <c:pt idx="4055">
                  <c:v>-2.9880638978466612E-4</c:v>
                </c:pt>
                <c:pt idx="4056">
                  <c:v>-2.1128802447860812E-4</c:v>
                </c:pt>
                <c:pt idx="4057">
                  <c:v>-2.1128802447860812E-4</c:v>
                </c:pt>
                <c:pt idx="4058">
                  <c:v>-4.3506401640182384E-4</c:v>
                </c:pt>
                <c:pt idx="4059">
                  <c:v>-6.2126563882014389E-4</c:v>
                </c:pt>
                <c:pt idx="4060">
                  <c:v>-2.1453717592650898E-4</c:v>
                </c:pt>
                <c:pt idx="4061">
                  <c:v>-6.6406511632932305E-4</c:v>
                </c:pt>
                <c:pt idx="4062">
                  <c:v>-3.1063281941007194E-4</c:v>
                </c:pt>
                <c:pt idx="4063">
                  <c:v>-7.8742920189754987E-4</c:v>
                </c:pt>
                <c:pt idx="4064">
                  <c:v>-3.1063281941007194E-4</c:v>
                </c:pt>
                <c:pt idx="4065">
                  <c:v>-9.4636132939337591E-4</c:v>
                </c:pt>
                <c:pt idx="4066">
                  <c:v>-4.6956494690589799E-4</c:v>
                </c:pt>
                <c:pt idx="4067">
                  <c:v>-1.2642255843850277E-3</c:v>
                </c:pt>
                <c:pt idx="4068">
                  <c:v>-4.6956494690589799E-4</c:v>
                </c:pt>
                <c:pt idx="4069">
                  <c:v>-1.0565509231899679E-3</c:v>
                </c:pt>
                <c:pt idx="4070">
                  <c:v>-4.4350968372454695E-4</c:v>
                </c:pt>
                <c:pt idx="4071">
                  <c:v>-2.177620590633365E-4</c:v>
                </c:pt>
                <c:pt idx="4072">
                  <c:v>-1.1207525577081785E-3</c:v>
                </c:pt>
                <c:pt idx="4073">
                  <c:v>-6.6925730838575739E-4</c:v>
                </c:pt>
                <c:pt idx="4074">
                  <c:v>-3.4937336811335289E-4</c:v>
                </c:pt>
                <c:pt idx="4075">
                  <c:v>-4.4769013098778067E-4</c:v>
                </c:pt>
                <c:pt idx="4076">
                  <c:v>-1.5624452012590314E-4</c:v>
                </c:pt>
                <c:pt idx="4077">
                  <c:v>-4.7688493485760388E-4</c:v>
                </c:pt>
                <c:pt idx="4078">
                  <c:v>-1.5624452012590314E-4</c:v>
                </c:pt>
                <c:pt idx="4079">
                  <c:v>-1.5624452012590314E-4</c:v>
                </c:pt>
                <c:pt idx="4080">
                  <c:v>-1.1181657643210064E-3</c:v>
                </c:pt>
                <c:pt idx="4081">
                  <c:v>-6.3720514222345432E-4</c:v>
                </c:pt>
                <c:pt idx="4082">
                  <c:v>-6.3720514222345432E-4</c:v>
                </c:pt>
                <c:pt idx="4083">
                  <c:v>-5.5170069570471131E-4</c:v>
                </c:pt>
                <c:pt idx="4084">
                  <c:v>-4.5184297615756796E-4</c:v>
                </c:pt>
                <c:pt idx="4085">
                  <c:v>-4.5184297615756796E-4</c:v>
                </c:pt>
                <c:pt idx="4086">
                  <c:v>-1.2873382663938706E-3</c:v>
                </c:pt>
                <c:pt idx="4087">
                  <c:v>-4.559686944042502E-4</c:v>
                </c:pt>
                <c:pt idx="4088">
                  <c:v>-1.6072218409615691E-4</c:v>
                </c:pt>
                <c:pt idx="4089">
                  <c:v>-4.8411492754788692E-4</c:v>
                </c:pt>
                <c:pt idx="4090">
                  <c:v>-1.6072218409615691E-4</c:v>
                </c:pt>
                <c:pt idx="4091">
                  <c:v>-8.0750767099961672E-4</c:v>
                </c:pt>
                <c:pt idx="4092">
                  <c:v>-9.6920404272548188E-4</c:v>
                </c:pt>
                <c:pt idx="4093">
                  <c:v>-1.6072218409615691E-4</c:v>
                </c:pt>
                <c:pt idx="4094">
                  <c:v>-2.8348770340199628E-4</c:v>
                </c:pt>
                <c:pt idx="4095">
                  <c:v>-4.9125787962326435E-4</c:v>
                </c:pt>
                <c:pt idx="4096">
                  <c:v>-1.6326843354541505E-3</c:v>
                </c:pt>
                <c:pt idx="4097">
                  <c:v>-1.1435015686694849E-3</c:v>
                </c:pt>
                <c:pt idx="4098">
                  <c:v>-4.9125787962326435E-4</c:v>
                </c:pt>
                <c:pt idx="4099">
                  <c:v>-4.9125787962326435E-4</c:v>
                </c:pt>
                <c:pt idx="4100">
                  <c:v>-4.9125787962326435E-4</c:v>
                </c:pt>
                <c:pt idx="4101">
                  <c:v>-1.6513603510015388E-4</c:v>
                </c:pt>
                <c:pt idx="4102">
                  <c:v>-4.0984796495844667E-4</c:v>
                </c:pt>
                <c:pt idx="4103">
                  <c:v>-1.3944349328453259E-3</c:v>
                </c:pt>
                <c:pt idx="4104">
                  <c:v>-6.6273074366194837E-4</c:v>
                </c:pt>
                <c:pt idx="4105">
                  <c:v>-4.983165955229613E-4</c:v>
                </c:pt>
                <c:pt idx="4106">
                  <c:v>-1.1766092869820925E-3</c:v>
                </c:pt>
                <c:pt idx="4107">
                  <c:v>-2.427384440405876E-4</c:v>
                </c:pt>
                <c:pt idx="4108">
                  <c:v>-9.4900810484226507E-4</c:v>
                </c:pt>
                <c:pt idx="4109">
                  <c:v>-1.7378108617458702E-4</c:v>
                </c:pt>
                <c:pt idx="4110">
                  <c:v>-3.3953741289471126E-4</c:v>
                </c:pt>
                <c:pt idx="4111">
                  <c:v>-3.3953741289471126E-4</c:v>
                </c:pt>
                <c:pt idx="4112">
                  <c:v>-1.0025627197752084E-3</c:v>
                </c:pt>
                <c:pt idx="4113">
                  <c:v>-1.4998316999355809E-3</c:v>
                </c:pt>
                <c:pt idx="4114">
                  <c:v>-1.7378108617458702E-4</c:v>
                </c:pt>
                <c:pt idx="4115">
                  <c:v>-5.9773787192627683E-4</c:v>
                </c:pt>
                <c:pt idx="4116">
                  <c:v>-2.5175320301148941E-4</c:v>
                </c:pt>
                <c:pt idx="4117">
                  <c:v>-1.1969441058408115E-3</c:v>
                </c:pt>
                <c:pt idx="4118">
                  <c:v>-1.7801639703485765E-4</c:v>
                </c:pt>
                <c:pt idx="4119">
                  <c:v>-1.7801639703485765E-4</c:v>
                </c:pt>
                <c:pt idx="4120">
                  <c:v>-5.1219184548808206E-4</c:v>
                </c:pt>
                <c:pt idx="4121">
                  <c:v>-1.7801639703485765E-4</c:v>
                </c:pt>
                <c:pt idx="4122">
                  <c:v>-6.7927956971469412E-4</c:v>
                </c:pt>
                <c:pt idx="4123">
                  <c:v>-1.7801639703485765E-4</c:v>
                </c:pt>
                <c:pt idx="4124">
                  <c:v>-8.463672939413064E-4</c:v>
                </c:pt>
                <c:pt idx="4125">
                  <c:v>-7.2918550763784791E-4</c:v>
                </c:pt>
                <c:pt idx="4126">
                  <c:v>-7.2918550763784791E-4</c:v>
                </c:pt>
                <c:pt idx="4127">
                  <c:v>-5.1901332448550381E-4</c:v>
                </c:pt>
                <c:pt idx="4128">
                  <c:v>-5.1901332448550381E-4</c:v>
                </c:pt>
                <c:pt idx="4129">
                  <c:v>-1.8219613177285015E-4</c:v>
                </c:pt>
                <c:pt idx="4130">
                  <c:v>-5.1901332448550381E-4</c:v>
                </c:pt>
                <c:pt idx="4131">
                  <c:v>-1.0242391135544841E-3</c:v>
                </c:pt>
                <c:pt idx="4132">
                  <c:v>-8.5583051719815726E-4</c:v>
                </c:pt>
                <c:pt idx="4133">
                  <c:v>-3.5060472812917698E-4</c:v>
                </c:pt>
                <c:pt idx="4134">
                  <c:v>-6.8742192084183043E-4</c:v>
                </c:pt>
                <c:pt idx="4135">
                  <c:v>-2.605910885319453E-4</c:v>
                </c:pt>
                <c:pt idx="4136">
                  <c:v>-9.7787382604628539E-4</c:v>
                </c:pt>
                <c:pt idx="4137">
                  <c:v>-1.8632209583533944E-4</c:v>
                </c:pt>
                <c:pt idx="4138">
                  <c:v>-3.560412846920742E-4</c:v>
                </c:pt>
                <c:pt idx="4139">
                  <c:v>-5.2576047354880901E-4</c:v>
                </c:pt>
                <c:pt idx="4140">
                  <c:v>-6.9547966240554398E-4</c:v>
                </c:pt>
                <c:pt idx="4141">
                  <c:v>-8.6519885126227873E-4</c:v>
                </c:pt>
                <c:pt idx="4142">
                  <c:v>-6.9547966240554398E-4</c:v>
                </c:pt>
                <c:pt idx="4143">
                  <c:v>-3.2743332331844864E-4</c:v>
                </c:pt>
                <c:pt idx="4144">
                  <c:v>-1.0615467548916353E-3</c:v>
                </c:pt>
                <c:pt idx="4145">
                  <c:v>-3.8079201264974542E-4</c:v>
                </c:pt>
                <c:pt idx="4146">
                  <c:v>-9.2220530734247823E-4</c:v>
                </c:pt>
                <c:pt idx="4147">
                  <c:v>-3.6141574438357683E-4</c:v>
                </c:pt>
                <c:pt idx="4148">
                  <c:v>-8.7447495855968982E-4</c:v>
                </c:pt>
                <c:pt idx="4149">
                  <c:v>-7.6231830149963862E-4</c:v>
                </c:pt>
                <c:pt idx="4150">
                  <c:v>-1.2496859126118059E-3</c:v>
                </c:pt>
                <c:pt idx="4151">
                  <c:v>-5.3904044041300551E-4</c:v>
                </c:pt>
                <c:pt idx="4152">
                  <c:v>-1.944194976649036E-4</c:v>
                </c:pt>
                <c:pt idx="4153">
                  <c:v>-5.3904044041300551E-4</c:v>
                </c:pt>
                <c:pt idx="4154">
                  <c:v>-7.4135435939118744E-4</c:v>
                </c:pt>
                <c:pt idx="4155">
                  <c:v>-5.2606727085209787E-4</c:v>
                </c:pt>
                <c:pt idx="4156">
                  <c:v>-7.7156287686013783E-4</c:v>
                </c:pt>
                <c:pt idx="4157">
                  <c:v>-1.9839412682003241E-4</c:v>
                </c:pt>
                <c:pt idx="4158">
                  <c:v>-7.1916895009939104E-4</c:v>
                </c:pt>
                <c:pt idx="4159">
                  <c:v>-3.7198573457981855E-4</c:v>
                </c:pt>
                <c:pt idx="4160">
                  <c:v>-8.9276055785917729E-4</c:v>
                </c:pt>
                <c:pt idx="4161">
                  <c:v>-3.7198573457981855E-4</c:v>
                </c:pt>
                <c:pt idx="4162">
                  <c:v>-1.2228535329601546E-3</c:v>
                </c:pt>
                <c:pt idx="4163">
                  <c:v>-3.5043090634809699E-4</c:v>
                </c:pt>
                <c:pt idx="4164">
                  <c:v>-9.0177481071943943E-4</c:v>
                </c:pt>
                <c:pt idx="4165">
                  <c:v>-2.0232137811243832E-4</c:v>
                </c:pt>
                <c:pt idx="4166">
                  <c:v>-7.8525514359647673E-4</c:v>
                </c:pt>
                <c:pt idx="4167">
                  <c:v>-3.8232859354130001E-4</c:v>
                </c:pt>
                <c:pt idx="4168">
                  <c:v>-9.1070637115149057E-4</c:v>
                </c:pt>
                <c:pt idx="4169">
                  <c:v>-5.5845451941136342E-4</c:v>
                </c:pt>
                <c:pt idx="4170">
                  <c:v>-4.6280688315829233E-4</c:v>
                </c:pt>
                <c:pt idx="4171">
                  <c:v>-1.7941412840620896E-3</c:v>
                </c:pt>
                <c:pt idx="4172">
                  <c:v>-5.647983615448876E-4</c:v>
                </c:pt>
                <c:pt idx="4173">
                  <c:v>-5.647983615448876E-4</c:v>
                </c:pt>
                <c:pt idx="4174">
                  <c:v>-2.9973035251858594E-4</c:v>
                </c:pt>
                <c:pt idx="4175">
                  <c:v>-3.6818722118772191E-4</c:v>
                </c:pt>
                <c:pt idx="4176">
                  <c:v>-1.0602438014937904E-3</c:v>
                </c:pt>
                <c:pt idx="4177">
                  <c:v>-3.9245700026626263E-4</c:v>
                </c:pt>
                <c:pt idx="4178">
                  <c:v>-5.7108129100676293E-4</c:v>
                </c:pt>
                <c:pt idx="4179">
                  <c:v>-4.2954885505956311E-4</c:v>
                </c:pt>
                <c:pt idx="4180">
                  <c:v>-1.5725075314751182E-3</c:v>
                </c:pt>
                <c:pt idx="4181">
                  <c:v>-3.7470869191899868E-4</c:v>
                </c:pt>
                <c:pt idx="4182">
                  <c:v>-9.9992143238805979E-4</c:v>
                </c:pt>
                <c:pt idx="4183">
                  <c:v>-1.5795157352869653E-3</c:v>
                </c:pt>
                <c:pt idx="4184">
                  <c:v>-2.1758398865469143E-4</c:v>
                </c:pt>
                <c:pt idx="4185">
                  <c:v>-3.9744444840620675E-4</c:v>
                </c:pt>
                <c:pt idx="4186">
                  <c:v>-2.1758398865469143E-4</c:v>
                </c:pt>
                <c:pt idx="4187">
                  <c:v>-5.7730490815772247E-4</c:v>
                </c:pt>
                <c:pt idx="4188">
                  <c:v>-5.7730490815772247E-4</c:v>
                </c:pt>
                <c:pt idx="4189">
                  <c:v>-5.7730490815772247E-4</c:v>
                </c:pt>
                <c:pt idx="4190">
                  <c:v>-3.1034098984823527E-4</c:v>
                </c:pt>
                <c:pt idx="4191">
                  <c:v>-4.0238255698016876E-4</c:v>
                </c:pt>
                <c:pt idx="4192">
                  <c:v>-1.6428581944040697E-3</c:v>
                </c:pt>
                <c:pt idx="4193">
                  <c:v>-4.4810198154642027E-4</c:v>
                </c:pt>
                <c:pt idx="4194">
                  <c:v>-2.2496497432557199E-4</c:v>
                </c:pt>
                <c:pt idx="4195">
                  <c:v>-5.8958028097621802E-4</c:v>
                </c:pt>
                <c:pt idx="4196">
                  <c:v>-9.5419558762686418E-4</c:v>
                </c:pt>
                <c:pt idx="4197">
                  <c:v>-1.0281847160672464E-3</c:v>
                </c:pt>
                <c:pt idx="4198">
                  <c:v>-3.2328483014957405E-4</c:v>
                </c:pt>
                <c:pt idx="4199">
                  <c:v>-1.1018900623490421E-3</c:v>
                </c:pt>
                <c:pt idx="4200">
                  <c:v>-3.2328483014957405E-4</c:v>
                </c:pt>
                <c:pt idx="4201">
                  <c:v>-2.2859689565350478E-4</c:v>
                </c:pt>
                <c:pt idx="4202">
                  <c:v>-9.6267294839426538E-4</c:v>
                </c:pt>
                <c:pt idx="4203">
                  <c:v>-2.2859689565350478E-4</c:v>
                </c:pt>
                <c:pt idx="4204">
                  <c:v>-3.9802375115149171E-4</c:v>
                </c:pt>
                <c:pt idx="4205">
                  <c:v>-5.8960486550392393E-4</c:v>
                </c:pt>
                <c:pt idx="4206">
                  <c:v>-7.8635845750777236E-4</c:v>
                </c:pt>
                <c:pt idx="4207">
                  <c:v>-2.3219116917372413E-4</c:v>
                </c:pt>
                <c:pt idx="4208">
                  <c:v>-4.1691359861840689E-4</c:v>
                </c:pt>
                <c:pt idx="4209">
                  <c:v>-2.3219116917372413E-4</c:v>
                </c:pt>
                <c:pt idx="4210">
                  <c:v>-3.3088991243295976E-4</c:v>
                </c:pt>
                <c:pt idx="4211">
                  <c:v>-1.0489432541157606E-3</c:v>
                </c:pt>
                <c:pt idx="4212">
                  <c:v>-3.3339913763707146E-4</c:v>
                </c:pt>
                <c:pt idx="4213">
                  <c:v>-4.2166684742154636E-4</c:v>
                </c:pt>
                <c:pt idx="4214">
                  <c:v>-2.357487910649202E-4</c:v>
                </c:pt>
                <c:pt idx="4215">
                  <c:v>-7.9350296013479846E-4</c:v>
                </c:pt>
                <c:pt idx="4216">
                  <c:v>-9.8769489029498867E-4</c:v>
                </c:pt>
                <c:pt idx="4217">
                  <c:v>-4.2637676055914199E-4</c:v>
                </c:pt>
                <c:pt idx="4218">
                  <c:v>-6.1348280380442433E-4</c:v>
                </c:pt>
                <c:pt idx="4219">
                  <c:v>-1.1748009335402713E-3</c:v>
                </c:pt>
                <c:pt idx="4220">
                  <c:v>-8.005888470497065E-4</c:v>
                </c:pt>
                <c:pt idx="4221">
                  <c:v>-8.7586620830326124E-4</c:v>
                </c:pt>
                <c:pt idx="4222">
                  <c:v>-2.4275786585531528E-4</c:v>
                </c:pt>
                <c:pt idx="4223">
                  <c:v>-1.1470837756447647E-3</c:v>
                </c:pt>
                <c:pt idx="4224">
                  <c:v>-8.6903601023647443E-4</c:v>
                </c:pt>
                <c:pt idx="4225">
                  <c:v>-8.1459013127437225E-4</c:v>
                </c:pt>
                <c:pt idx="4226">
                  <c:v>-8.8814357831005423E-4</c:v>
                </c:pt>
                <c:pt idx="4227">
                  <c:v>-2.4963132316377449E-4</c:v>
                </c:pt>
                <c:pt idx="4228">
                  <c:v>-4.4025691073623245E-4</c:v>
                </c:pt>
                <c:pt idx="4229">
                  <c:v>-2.4963132316377449E-4</c:v>
                </c:pt>
                <c:pt idx="4230">
                  <c:v>-2.4963132316377449E-4</c:v>
                </c:pt>
                <c:pt idx="4231">
                  <c:v>-6.2583923684090951E-4</c:v>
                </c:pt>
                <c:pt idx="4232">
                  <c:v>-8.8960742261692068E-4</c:v>
                </c:pt>
                <c:pt idx="4233">
                  <c:v>-2.530192949008057E-4</c:v>
                </c:pt>
                <c:pt idx="4234">
                  <c:v>-2.530192949008057E-4</c:v>
                </c:pt>
                <c:pt idx="4235">
                  <c:v>-2.530192949008057E-4</c:v>
                </c:pt>
                <c:pt idx="4236">
                  <c:v>-1.2119413769390794E-3</c:v>
                </c:pt>
                <c:pt idx="4237">
                  <c:v>-8.2837254412376966E-4</c:v>
                </c:pt>
                <c:pt idx="4238">
                  <c:v>-2.530192949008057E-4</c:v>
                </c:pt>
                <c:pt idx="4239">
                  <c:v>-8.2837254412376966E-4</c:v>
                </c:pt>
                <c:pt idx="4240">
                  <c:v>-2.5637581826166007E-4</c:v>
                </c:pt>
                <c:pt idx="4241">
                  <c:v>-2.5637581826166007E-4</c:v>
                </c:pt>
                <c:pt idx="4242">
                  <c:v>-6.4224838850372615E-4</c:v>
                </c:pt>
                <c:pt idx="4243">
                  <c:v>-2.5970164847261175E-4</c:v>
                </c:pt>
                <c:pt idx="4244">
                  <c:v>-1.3179336323272833E-3</c:v>
                </c:pt>
                <c:pt idx="4245">
                  <c:v>-2.6626411266011864E-4</c:v>
                </c:pt>
                <c:pt idx="4246">
                  <c:v>-2.6626411266011864E-4</c:v>
                </c:pt>
                <c:pt idx="4247">
                  <c:v>-1.059408457824286E-3</c:v>
                </c:pt>
                <c:pt idx="4248">
                  <c:v>-2.6950212338482831E-4</c:v>
                </c:pt>
                <c:pt idx="4249">
                  <c:v>-6.6990307705391719E-4</c:v>
                </c:pt>
                <c:pt idx="4250">
                  <c:v>-3.9017439739264881E-4</c:v>
                </c:pt>
                <c:pt idx="4251">
                  <c:v>-2.7589496224171681E-4</c:v>
                </c:pt>
                <c:pt idx="4252">
                  <c:v>-1.2831232884841877E-3</c:v>
                </c:pt>
                <c:pt idx="4253">
                  <c:v>-6.80679931284551E-4</c:v>
                </c:pt>
                <c:pt idx="4254">
                  <c:v>-6.80679931284551E-4</c:v>
                </c:pt>
                <c:pt idx="4255">
                  <c:v>-8.3604225320509399E-4</c:v>
                </c:pt>
                <c:pt idx="4256">
                  <c:v>-6.8601060363043267E-4</c:v>
                </c:pt>
                <c:pt idx="4257">
                  <c:v>-4.8409578982980283E-4</c:v>
                </c:pt>
                <c:pt idx="4258">
                  <c:v>-4.034544498688771E-4</c:v>
                </c:pt>
                <c:pt idx="4259">
                  <c:v>-8.9431301055571308E-4</c:v>
                </c:pt>
                <c:pt idx="4260">
                  <c:v>-2.8528537740217101E-4</c:v>
                </c:pt>
                <c:pt idx="4261">
                  <c:v>-9.8137451687121437E-4</c:v>
                </c:pt>
                <c:pt idx="4262">
                  <c:v>-2.8836477817860493E-4</c:v>
                </c:pt>
                <c:pt idx="4263">
                  <c:v>-1.1047557385509272E-3</c:v>
                </c:pt>
                <c:pt idx="4264">
                  <c:v>-1.2125126579298116E-3</c:v>
                </c:pt>
                <c:pt idx="4265">
                  <c:v>-9.06961190791575E-4</c:v>
                </c:pt>
                <c:pt idx="4266">
                  <c:v>-2.9745818575326543E-4</c:v>
                </c:pt>
                <c:pt idx="4267">
                  <c:v>-2.9745818575326543E-4</c:v>
                </c:pt>
                <c:pt idx="4268">
                  <c:v>-5.2551237970626969E-4</c:v>
                </c:pt>
                <c:pt idx="4269">
                  <c:v>-5.1286026098002662E-4</c:v>
                </c:pt>
                <c:pt idx="4270">
                  <c:v>-3.0340471388589572E-4</c:v>
                </c:pt>
                <c:pt idx="4271">
                  <c:v>-7.2736614023070055E-4</c:v>
                </c:pt>
                <c:pt idx="4272">
                  <c:v>-3.0634464933988368E-4</c:v>
                </c:pt>
                <c:pt idx="4273">
                  <c:v>-3.0926295182318655E-4</c:v>
                </c:pt>
                <c:pt idx="4274">
                  <c:v>-4.4146096796098433E-4</c:v>
                </c:pt>
                <c:pt idx="4275">
                  <c:v>-7.4725158483198893E-4</c:v>
                </c:pt>
                <c:pt idx="4276">
                  <c:v>-3.2072809772259276E-4</c:v>
                </c:pt>
                <c:pt idx="4277">
                  <c:v>-4.5756077640709669E-4</c:v>
                </c:pt>
                <c:pt idx="4278">
                  <c:v>-1.698161315103311E-3</c:v>
                </c:pt>
                <c:pt idx="4279">
                  <c:v>-4.6348393869659685E-4</c:v>
                </c:pt>
                <c:pt idx="4280">
                  <c:v>-9.8542685682561412E-4</c:v>
                </c:pt>
                <c:pt idx="4281">
                  <c:v>-3.3187874802771586E-4</c:v>
                </c:pt>
                <c:pt idx="4282">
                  <c:v>-7.7619100695516081E-4</c:v>
                </c:pt>
                <c:pt idx="4283">
                  <c:v>-3.3461994203908311E-4</c:v>
                </c:pt>
                <c:pt idx="4284">
                  <c:v>-3.3734321095454304E-4</c:v>
                </c:pt>
                <c:pt idx="4285">
                  <c:v>-7.8091687600809223E-4</c:v>
                </c:pt>
                <c:pt idx="4286">
                  <c:v>-5.6283250217207138E-4</c:v>
                </c:pt>
                <c:pt idx="4287">
                  <c:v>-7.9028920908917155E-4</c:v>
                </c:pt>
                <c:pt idx="4288">
                  <c:v>-5.7017254541023464E-4</c:v>
                </c:pt>
                <c:pt idx="4289">
                  <c:v>-7.949365156116417E-4</c:v>
                </c:pt>
                <c:pt idx="4290">
                  <c:v>-3.4540857520882757E-4</c:v>
                </c:pt>
                <c:pt idx="4291">
                  <c:v>-7.9955845920695525E-4</c:v>
                </c:pt>
                <c:pt idx="4292">
                  <c:v>-8.1660710743802279E-4</c:v>
                </c:pt>
                <c:pt idx="4293">
                  <c:v>-1.0308824463930628E-3</c:v>
                </c:pt>
                <c:pt idx="4294">
                  <c:v>-4.9782359010936935E-4</c:v>
                </c:pt>
                <c:pt idx="4295">
                  <c:v>-3.5332345545135817E-4</c:v>
                </c:pt>
                <c:pt idx="4296">
                  <c:v>-1.0105003155767094E-3</c:v>
                </c:pt>
                <c:pt idx="4297">
                  <c:v>-5.916982496727279E-4</c:v>
                </c:pt>
                <c:pt idx="4298">
                  <c:v>-3.6365530299468376E-4</c:v>
                </c:pt>
                <c:pt idx="4299">
                  <c:v>-1.2899025829544812E-3</c:v>
                </c:pt>
                <c:pt idx="4300">
                  <c:v>-3.6365530299468376E-4</c:v>
                </c:pt>
                <c:pt idx="4301">
                  <c:v>-5.9871715589287567E-4</c:v>
                </c:pt>
                <c:pt idx="4302">
                  <c:v>-6.3574153917102846E-4</c:v>
                </c:pt>
                <c:pt idx="4303">
                  <c:v>-8.5163747298723123E-4</c:v>
                </c:pt>
                <c:pt idx="4304">
                  <c:v>-1.6779522990075448E-3</c:v>
                </c:pt>
                <c:pt idx="4305">
                  <c:v>-3.7374884856526924E-4</c:v>
                </c:pt>
                <c:pt idx="4306">
                  <c:v>-1.0904115394827177E-3</c:v>
                </c:pt>
                <c:pt idx="4307">
                  <c:v>-3.7871085364250481E-4</c:v>
                </c:pt>
                <c:pt idx="4308">
                  <c:v>-6.1933713616412844E-4</c:v>
                </c:pt>
                <c:pt idx="4309">
                  <c:v>-1.0956685781387952E-3</c:v>
                </c:pt>
                <c:pt idx="4310">
                  <c:v>-1.218779308054062E-3</c:v>
                </c:pt>
                <c:pt idx="4311">
                  <c:v>-8.7882346688597176E-4</c:v>
                </c:pt>
                <c:pt idx="4312">
                  <c:v>-6.3934491911419819E-4</c:v>
                </c:pt>
                <c:pt idx="4313">
                  <c:v>-3.9566111355811431E-4</c:v>
                </c:pt>
                <c:pt idx="4314">
                  <c:v>-1.1318063484907083E-3</c:v>
                </c:pt>
                <c:pt idx="4315">
                  <c:v>-4.0273835939549029E-4</c:v>
                </c:pt>
                <c:pt idx="4316">
                  <c:v>-6.5878972911232109E-4</c:v>
                </c:pt>
                <c:pt idx="4317">
                  <c:v>-4.0971005606135898E-4</c:v>
                </c:pt>
                <c:pt idx="4318">
                  <c:v>-4.1201124491603173E-4</c:v>
                </c:pt>
                <c:pt idx="4319">
                  <c:v>-4.1430133352155391E-4</c:v>
                </c:pt>
                <c:pt idx="4320">
                  <c:v>-9.2004894651714604E-4</c:v>
                </c:pt>
                <c:pt idx="4321">
                  <c:v>-1.3125082337313888E-3</c:v>
                </c:pt>
                <c:pt idx="4322">
                  <c:v>-6.7459496732134763E-4</c:v>
                </c:pt>
                <c:pt idx="4323">
                  <c:v>-1.1864369034845219E-3</c:v>
                </c:pt>
                <c:pt idx="4324">
                  <c:v>-4.2335359893876144E-4</c:v>
                </c:pt>
                <c:pt idx="4325">
                  <c:v>-1.1912824890037441E-3</c:v>
                </c:pt>
                <c:pt idx="4326">
                  <c:v>-6.8699430782309006E-4</c:v>
                </c:pt>
                <c:pt idx="4327">
                  <c:v>-1.4578776444197715E-3</c:v>
                </c:pt>
                <c:pt idx="4328">
                  <c:v>-6.9006151442150025E-4</c:v>
                </c:pt>
                <c:pt idx="4329">
                  <c:v>-4.366227865568785E-4</c:v>
                </c:pt>
                <c:pt idx="4330">
                  <c:v>-6.9615786395670108E-4</c:v>
                </c:pt>
                <c:pt idx="4331">
                  <c:v>-6.9918730654211384E-4</c:v>
                </c:pt>
                <c:pt idx="4332">
                  <c:v>-9.6729321974780669E-4</c:v>
                </c:pt>
                <c:pt idx="4333">
                  <c:v>-1.5079766516083383E-3</c:v>
                </c:pt>
                <c:pt idx="4334">
                  <c:v>-7.1711071359918557E-4</c:v>
                </c:pt>
                <c:pt idx="4335">
                  <c:v>-7.8596939455584977E-4</c:v>
                </c:pt>
                <c:pt idx="4336">
                  <c:v>-4.6214468899986367E-4</c:v>
                </c:pt>
                <c:pt idx="4337">
                  <c:v>-4.6627670738817501E-4</c:v>
                </c:pt>
                <c:pt idx="4338">
                  <c:v>-4.6833042115934274E-4</c:v>
                </c:pt>
                <c:pt idx="4339">
                  <c:v>-1.0124100936086237E-3</c:v>
                </c:pt>
                <c:pt idx="4340">
                  <c:v>-4.7037605954124628E-4</c:v>
                </c:pt>
                <c:pt idx="4341">
                  <c:v>-4.8248519133207296E-4</c:v>
                </c:pt>
                <c:pt idx="4342">
                  <c:v>-7.6573489318044693E-4</c:v>
                </c:pt>
                <c:pt idx="4343">
                  <c:v>-4.8646083038827233E-4</c:v>
                </c:pt>
                <c:pt idx="4344">
                  <c:v>-4.9236952768665304E-4</c:v>
                </c:pt>
                <c:pt idx="4345">
                  <c:v>-1.0556578920858724E-3</c:v>
                </c:pt>
                <c:pt idx="4346">
                  <c:v>-1.059184396003458E-3</c:v>
                </c:pt>
                <c:pt idx="4347">
                  <c:v>-1.059184396003458E-3</c:v>
                </c:pt>
                <c:pt idx="4348">
                  <c:v>-7.8220882705082534E-4</c:v>
                </c:pt>
                <c:pt idx="4349">
                  <c:v>-5.0781875056590928E-4</c:v>
                </c:pt>
                <c:pt idx="4350">
                  <c:v>-8.0101862698697711E-4</c:v>
                </c:pt>
                <c:pt idx="4351">
                  <c:v>-5.2469902366487616E-4</c:v>
                </c:pt>
                <c:pt idx="4352">
                  <c:v>-5.320424975462653E-4</c:v>
                </c:pt>
                <c:pt idx="4353">
                  <c:v>-5.5352939448713543E-4</c:v>
                </c:pt>
                <c:pt idx="4354">
                  <c:v>-1.1761193444088294E-3</c:v>
                </c:pt>
                <c:pt idx="4355">
                  <c:v>-1.5079872023667821E-3</c:v>
                </c:pt>
                <c:pt idx="4356">
                  <c:v>-5.7426437196963858E-4</c:v>
                </c:pt>
                <c:pt idx="4357">
                  <c:v>-6.479409740779026E-4</c:v>
                </c:pt>
                <c:pt idx="4358">
                  <c:v>-1.0088228351049866E-3</c:v>
                </c:pt>
                <c:pt idx="4359">
                  <c:v>-2.059901954164623E-3</c:v>
                </c:pt>
                <c:pt idx="4360">
                  <c:v>-6.8624218622787545E-4</c:v>
                </c:pt>
                <c:pt idx="4361">
                  <c:v>-7.6486283913017143E-4</c:v>
                </c:pt>
                <c:pt idx="4362">
                  <c:v>-1.4586855521454732E-3</c:v>
                </c:pt>
                <c:pt idx="4363">
                  <c:v>-6.8672691488802376E-4</c:v>
                </c:pt>
                <c:pt idx="4364">
                  <c:v>-6.4179313713074739E-4</c:v>
                </c:pt>
                <c:pt idx="4365">
                  <c:v>-1.1404900881126789E-3</c:v>
                </c:pt>
                <c:pt idx="4366">
                  <c:v>-8.5356415546259919E-4</c:v>
                </c:pt>
                <c:pt idx="4367">
                  <c:v>-8.3311653633350025E-4</c:v>
                </c:pt>
                <c:pt idx="4368">
                  <c:v>-1.3630799298348084E-3</c:v>
                </c:pt>
                <c:pt idx="4369">
                  <c:v>-1.0830057510001327E-3</c:v>
                </c:pt>
                <c:pt idx="4370">
                  <c:v>-1.0830057510001327E-3</c:v>
                </c:pt>
                <c:pt idx="4371">
                  <c:v>-8.1480404655435881E-4</c:v>
                </c:pt>
                <c:pt idx="4372">
                  <c:v>-1.5933165051990603E-3</c:v>
                </c:pt>
                <c:pt idx="4373">
                  <c:v>-7.8790537427316865E-4</c:v>
                </c:pt>
                <c:pt idx="4374">
                  <c:v>-1.5457440578766392E-3</c:v>
                </c:pt>
                <c:pt idx="4375">
                  <c:v>-7.6570638917948812E-4</c:v>
                </c:pt>
                <c:pt idx="4376">
                  <c:v>-7.6288609823682606E-4</c:v>
                </c:pt>
                <c:pt idx="4377">
                  <c:v>-1.7283053434368964E-3</c:v>
                </c:pt>
                <c:pt idx="4378">
                  <c:v>-1.2380788296682626E-3</c:v>
                </c:pt>
                <c:pt idx="4379">
                  <c:v>-4.9472339901235319E-4</c:v>
                </c:pt>
                <c:pt idx="4380">
                  <c:v>-4.9270822404159161E-4</c:v>
                </c:pt>
                <c:pt idx="4381">
                  <c:v>-1.4227750966182898E-3</c:v>
                </c:pt>
                <c:pt idx="4382">
                  <c:v>-9.5380841307368734E-4</c:v>
                </c:pt>
                <c:pt idx="4383">
                  <c:v>-7.1925591111494176E-4</c:v>
                </c:pt>
                <c:pt idx="4384">
                  <c:v>-9.2985961002815289E-4</c:v>
                </c:pt>
                <c:pt idx="4385">
                  <c:v>-4.7418642600687174E-4</c:v>
                </c:pt>
                <c:pt idx="4386">
                  <c:v>-9.1765085796150696E-4</c:v>
                </c:pt>
                <c:pt idx="4387">
                  <c:v>-9.1354501697293725E-4</c:v>
                </c:pt>
                <c:pt idx="4388">
                  <c:v>-6.8863510671542854E-4</c:v>
                </c:pt>
                <c:pt idx="4389">
                  <c:v>-9.0527747120607808E-4</c:v>
                </c:pt>
                <c:pt idx="4390">
                  <c:v>-6.8234606989885007E-4</c:v>
                </c:pt>
                <c:pt idx="4391">
                  <c:v>-4.6142570545697941E-4</c:v>
                </c:pt>
                <c:pt idx="4392">
                  <c:v>-6.7917971374233848E-4</c:v>
                </c:pt>
                <c:pt idx="4393">
                  <c:v>-4.6142570545697941E-4</c:v>
                </c:pt>
                <c:pt idx="4394">
                  <c:v>-4.5709297377255541E-4</c:v>
                </c:pt>
                <c:pt idx="4395">
                  <c:v>-1.0936539963500855E-3</c:v>
                </c:pt>
                <c:pt idx="4396">
                  <c:v>-4.5051575354907228E-4</c:v>
                </c:pt>
                <c:pt idx="4397">
                  <c:v>-6.6312118486949072E-4</c:v>
                </c:pt>
                <c:pt idx="4398">
                  <c:v>-8.7142326525175022E-4</c:v>
                </c:pt>
                <c:pt idx="4399">
                  <c:v>-4.4384107709802918E-4</c:v>
                </c:pt>
                <c:pt idx="4400">
                  <c:v>-4.4384107709802918E-4</c:v>
                </c:pt>
                <c:pt idx="4401">
                  <c:v>-4.4384107709802918E-4</c:v>
                </c:pt>
                <c:pt idx="4402">
                  <c:v>-6.433220441886227E-4</c:v>
                </c:pt>
                <c:pt idx="4403">
                  <c:v>-8.4957960887429012E-4</c:v>
                </c:pt>
                <c:pt idx="4404">
                  <c:v>-8.4957960887429012E-4</c:v>
                </c:pt>
                <c:pt idx="4405">
                  <c:v>-6.3996263718419256E-4</c:v>
                </c:pt>
                <c:pt idx="4406">
                  <c:v>-1.2555041201528405E-3</c:v>
                </c:pt>
                <c:pt idx="4407">
                  <c:v>-6.3319035518332345E-4</c:v>
                </c:pt>
                <c:pt idx="4408">
                  <c:v>-4.2786209142049822E-4</c:v>
                </c:pt>
                <c:pt idx="4409">
                  <c:v>-6.2634485293855532E-4</c:v>
                </c:pt>
                <c:pt idx="4410">
                  <c:v>-8.2260191911188399E-4</c:v>
                </c:pt>
                <c:pt idx="4411">
                  <c:v>-8.2260191911188399E-4</c:v>
                </c:pt>
                <c:pt idx="4412">
                  <c:v>-4.2318586258343943E-4</c:v>
                </c:pt>
                <c:pt idx="4413">
                  <c:v>-4.2318586258343943E-4</c:v>
                </c:pt>
                <c:pt idx="4414">
                  <c:v>-6.2289389084766182E-4</c:v>
                </c:pt>
                <c:pt idx="4415">
                  <c:v>-8.1801914295763793E-4</c:v>
                </c:pt>
                <c:pt idx="4416">
                  <c:v>-6.159339641234081E-4</c:v>
                </c:pt>
                <c:pt idx="4417">
                  <c:v>-6.159339641234081E-4</c:v>
                </c:pt>
                <c:pt idx="4418">
                  <c:v>-6.159339641234081E-4</c:v>
                </c:pt>
                <c:pt idx="4419">
                  <c:v>-1.0051270438211609E-3</c:v>
                </c:pt>
                <c:pt idx="4420">
                  <c:v>-4.1126273455044154E-4</c:v>
                </c:pt>
                <c:pt idx="4421">
                  <c:v>-6.0534405218762245E-4</c:v>
                </c:pt>
                <c:pt idx="4422">
                  <c:v>-6.0534405218762245E-4</c:v>
                </c:pt>
                <c:pt idx="4423">
                  <c:v>-4.088363845571848E-4</c:v>
                </c:pt>
                <c:pt idx="4424">
                  <c:v>-9.8764523992028361E-4</c:v>
                </c:pt>
                <c:pt idx="4425">
                  <c:v>-9.8764523992028361E-4</c:v>
                </c:pt>
                <c:pt idx="4426">
                  <c:v>-5.9817996491387776E-4</c:v>
                </c:pt>
                <c:pt idx="4427">
                  <c:v>-4.0639554850622312E-4</c:v>
                </c:pt>
                <c:pt idx="4428">
                  <c:v>-4.0639554850622312E-4</c:v>
                </c:pt>
                <c:pt idx="4429">
                  <c:v>-9.7581672651590355E-4</c:v>
                </c:pt>
                <c:pt idx="4430">
                  <c:v>-5.9092903070487649E-4</c:v>
                </c:pt>
                <c:pt idx="4431">
                  <c:v>-4.0146935980400896E-4</c:v>
                </c:pt>
                <c:pt idx="4432">
                  <c:v>-5.8726999223740646E-4</c:v>
                </c:pt>
                <c:pt idx="4433">
                  <c:v>-3.9898345751337148E-4</c:v>
                </c:pt>
                <c:pt idx="4434">
                  <c:v>-3.9898345751337148E-4</c:v>
                </c:pt>
                <c:pt idx="4435">
                  <c:v>-3.9898345751337148E-4</c:v>
                </c:pt>
                <c:pt idx="4436">
                  <c:v>-3.9648196917036165E-4</c:v>
                </c:pt>
                <c:pt idx="4437">
                  <c:v>-5.8358801241564383E-4</c:v>
                </c:pt>
                <c:pt idx="4438">
                  <c:v>-5.8358801241564383E-4</c:v>
                </c:pt>
                <c:pt idx="4439">
                  <c:v>-5.8358801241564383E-4</c:v>
                </c:pt>
                <c:pt idx="4440">
                  <c:v>-9.5780009890620839E-4</c:v>
                </c:pt>
                <c:pt idx="4441">
                  <c:v>-5.7988265423959727E-4</c:v>
                </c:pt>
                <c:pt idx="4442">
                  <c:v>-5.7615346665682639E-4</c:v>
                </c:pt>
                <c:pt idx="4443">
                  <c:v>-7.6087589610150913E-4</c:v>
                </c:pt>
                <c:pt idx="4444">
                  <c:v>-5.7615346665682639E-4</c:v>
                </c:pt>
                <c:pt idx="4445">
                  <c:v>-3.888809707363654E-4</c:v>
                </c:pt>
                <c:pt idx="4446">
                  <c:v>-3.8631407159038544E-4</c:v>
                </c:pt>
                <c:pt idx="4447">
                  <c:v>-1.1155446848916777E-3</c:v>
                </c:pt>
                <c:pt idx="4448">
                  <c:v>-7.5092937824103149E-4</c:v>
                </c:pt>
                <c:pt idx="4449">
                  <c:v>-3.811284126439649E-4</c:v>
                </c:pt>
                <c:pt idx="4450">
                  <c:v>-7.4084933214699591E-4</c:v>
                </c:pt>
                <c:pt idx="4451">
                  <c:v>-7.3575752382238257E-4</c:v>
                </c:pt>
                <c:pt idx="4452">
                  <c:v>-1.0930061053033829E-3</c:v>
                </c:pt>
                <c:pt idx="4453">
                  <c:v>-7.3575752382238257E-4</c:v>
                </c:pt>
                <c:pt idx="4454">
                  <c:v>-1.0930061053033829E-3</c:v>
                </c:pt>
                <c:pt idx="4455">
                  <c:v>-3.7850894234138217E-4</c:v>
                </c:pt>
                <c:pt idx="4456">
                  <c:v>-3.7587121722775646E-4</c:v>
                </c:pt>
                <c:pt idx="4457">
                  <c:v>-1.2627687522207638E-3</c:v>
                </c:pt>
                <c:pt idx="4458">
                  <c:v>-5.5325072422635784E-4</c:v>
                </c:pt>
                <c:pt idx="4459">
                  <c:v>-1.0777185537316322E-3</c:v>
                </c:pt>
                <c:pt idx="4460">
                  <c:v>-7.254667019915051E-4</c:v>
                </c:pt>
                <c:pt idx="4461">
                  <c:v>-7.254667019915051E-4</c:v>
                </c:pt>
                <c:pt idx="4462">
                  <c:v>-1.0777185537316322E-3</c:v>
                </c:pt>
                <c:pt idx="4463">
                  <c:v>-5.4934077612144169E-4</c:v>
                </c:pt>
                <c:pt idx="4464">
                  <c:v>-7.2026615678999191E-4</c:v>
                </c:pt>
                <c:pt idx="4465">
                  <c:v>-8.9512951494174207E-4</c:v>
                </c:pt>
                <c:pt idx="4466">
                  <c:v>-5.4143618018668161E-4</c:v>
                </c:pt>
                <c:pt idx="4467">
                  <c:v>-5.4143618018668161E-4</c:v>
                </c:pt>
                <c:pt idx="4468">
                  <c:v>-1.4093942189856126E-3</c:v>
                </c:pt>
                <c:pt idx="4469">
                  <c:v>-3.6512981523262257E-4</c:v>
                </c:pt>
                <c:pt idx="4470">
                  <c:v>-7.097507579807245E-4</c:v>
                </c:pt>
                <c:pt idx="4471">
                  <c:v>-1.3989926434769286E-3</c:v>
                </c:pt>
                <c:pt idx="4472">
                  <c:v>-8.8206122935477536E-4</c:v>
                </c:pt>
                <c:pt idx="4473">
                  <c:v>-5.3341445998452428E-4</c:v>
                </c:pt>
                <c:pt idx="4474">
                  <c:v>-3.6239472192582016E-4</c:v>
                </c:pt>
                <c:pt idx="4475">
                  <c:v>-5.3341445998452428E-4</c:v>
                </c:pt>
                <c:pt idx="4476">
                  <c:v>-3.6239472192582016E-4</c:v>
                </c:pt>
                <c:pt idx="4477">
                  <c:v>-5.3341445998452428E-4</c:v>
                </c:pt>
                <c:pt idx="4478">
                  <c:v>-7.0443419804322861E-4</c:v>
                </c:pt>
                <c:pt idx="4479">
                  <c:v>-6.9907720624506171E-4</c:v>
                </c:pt>
                <c:pt idx="4480">
                  <c:v>-5.2935801738832695E-4</c:v>
                </c:pt>
                <c:pt idx="4481">
                  <c:v>-6.9907720624506171E-4</c:v>
                </c:pt>
                <c:pt idx="4482">
                  <c:v>-6.9907720624506171E-4</c:v>
                </c:pt>
                <c:pt idx="4483">
                  <c:v>-1.0385155839585315E-3</c:v>
                </c:pt>
                <c:pt idx="4484">
                  <c:v>-6.9367884587177267E-4</c:v>
                </c:pt>
                <c:pt idx="4485">
                  <c:v>-3.5686165315911901E-4</c:v>
                </c:pt>
                <c:pt idx="4486">
                  <c:v>-6.8823814347113035E-4</c:v>
                </c:pt>
                <c:pt idx="4487">
                  <c:v>-3.5406269501790601E-4</c:v>
                </c:pt>
                <c:pt idx="4488">
                  <c:v>-8.5532586769774242E-4</c:v>
                </c:pt>
                <c:pt idx="4489">
                  <c:v>-3.5406269501790601E-4</c:v>
                </c:pt>
                <c:pt idx="4490">
                  <c:v>-3.5124143336347192E-4</c:v>
                </c:pt>
                <c:pt idx="4491">
                  <c:v>-3.5124143336347192E-4</c:v>
                </c:pt>
                <c:pt idx="4492">
                  <c:v>-5.1699776008359616E-4</c:v>
                </c:pt>
                <c:pt idx="4493">
                  <c:v>-8.4851041352384442E-4</c:v>
                </c:pt>
                <c:pt idx="4494">
                  <c:v>-8.4851041352384442E-4</c:v>
                </c:pt>
                <c:pt idx="4495">
                  <c:v>-3.4839732636619022E-4</c:v>
                </c:pt>
                <c:pt idx="4496">
                  <c:v>-5.1281147450517707E-4</c:v>
                </c:pt>
                <c:pt idx="4497">
                  <c:v>-1.1608344212041047E-3</c:v>
                </c:pt>
                <c:pt idx="4498">
                  <c:v>-3.4552980989632884E-4</c:v>
                </c:pt>
                <c:pt idx="4499">
                  <c:v>-3.4552980989632884E-4</c:v>
                </c:pt>
                <c:pt idx="4500">
                  <c:v>-5.0433466794343109E-4</c:v>
                </c:pt>
                <c:pt idx="4501">
                  <c:v>-6.6603103966929626E-4</c:v>
                </c:pt>
                <c:pt idx="4502">
                  <c:v>-3.4263829621756624E-4</c:v>
                </c:pt>
                <c:pt idx="4503">
                  <c:v>-6.6603103966929626E-4</c:v>
                </c:pt>
                <c:pt idx="4504">
                  <c:v>-3.4263829621756624E-4</c:v>
                </c:pt>
                <c:pt idx="4505">
                  <c:v>-6.6603103966929626E-4</c:v>
                </c:pt>
                <c:pt idx="4506">
                  <c:v>-3.3972217258041923E-4</c:v>
                </c:pt>
                <c:pt idx="4507">
                  <c:v>-6.6036258731212E-4</c:v>
                </c:pt>
                <c:pt idx="4508">
                  <c:v>-3.3972217258041923E-4</c:v>
                </c:pt>
                <c:pt idx="4509">
                  <c:v>-8.2068279467797044E-4</c:v>
                </c:pt>
                <c:pt idx="4510">
                  <c:v>-8.1357718219352351E-4</c:v>
                </c:pt>
                <c:pt idx="4511">
                  <c:v>-6.5464505469769747E-4</c:v>
                </c:pt>
                <c:pt idx="4512">
                  <c:v>-8.1357718219352351E-4</c:v>
                </c:pt>
                <c:pt idx="4513">
                  <c:v>-6.5464505469769747E-4</c:v>
                </c:pt>
                <c:pt idx="4514">
                  <c:v>-3.3678079970604548E-4</c:v>
                </c:pt>
                <c:pt idx="4515">
                  <c:v>-3.3381351014979456E-4</c:v>
                </c:pt>
                <c:pt idx="4516">
                  <c:v>-4.9134532728801474E-4</c:v>
                </c:pt>
                <c:pt idx="4517">
                  <c:v>-9.6394077870267552E-4</c:v>
                </c:pt>
                <c:pt idx="4518">
                  <c:v>-6.4887714442623515E-4</c:v>
                </c:pt>
                <c:pt idx="4519">
                  <c:v>-6.4305750091056318E-4</c:v>
                </c:pt>
                <c:pt idx="4520">
                  <c:v>-6.4305750091056318E-4</c:v>
                </c:pt>
                <c:pt idx="4521">
                  <c:v>-4.8693855372160114E-4</c:v>
                </c:pt>
                <c:pt idx="4522">
                  <c:v>-6.4305750091056318E-4</c:v>
                </c:pt>
                <c:pt idx="4523">
                  <c:v>-9.5529539528848683E-4</c:v>
                </c:pt>
                <c:pt idx="4524">
                  <c:v>-7.9187788016996802E-4</c:v>
                </c:pt>
                <c:pt idx="4525">
                  <c:v>-7.9187788016996802E-4</c:v>
                </c:pt>
                <c:pt idx="4526">
                  <c:v>-9.4657105368421875E-4</c:v>
                </c:pt>
                <c:pt idx="4527">
                  <c:v>-7.9187788016996802E-4</c:v>
                </c:pt>
                <c:pt idx="4528">
                  <c:v>-3.2779835962721637E-4</c:v>
                </c:pt>
                <c:pt idx="4529">
                  <c:v>-7.9187788016996802E-4</c:v>
                </c:pt>
                <c:pt idx="4530">
                  <c:v>-7.9187788016996802E-4</c:v>
                </c:pt>
                <c:pt idx="4531">
                  <c:v>-9.3776555017036003E-4</c:v>
                </c:pt>
                <c:pt idx="4532">
                  <c:v>-1.2442738221137462E-3</c:v>
                </c:pt>
                <c:pt idx="4533">
                  <c:v>-9.3776555017036003E-4</c:v>
                </c:pt>
                <c:pt idx="4534">
                  <c:v>-7.8451141419866668E-4</c:v>
                </c:pt>
                <c:pt idx="4535">
                  <c:v>-1.3975279580854395E-3</c:v>
                </c:pt>
                <c:pt idx="4536">
                  <c:v>-4.7347220452592577E-4</c:v>
                </c:pt>
                <c:pt idx="4537">
                  <c:v>-3.216707471780122E-4</c:v>
                </c:pt>
                <c:pt idx="4538">
                  <c:v>-6.2527366187383946E-4</c:v>
                </c:pt>
                <c:pt idx="4539">
                  <c:v>-3.216707471780122E-4</c:v>
                </c:pt>
                <c:pt idx="4540">
                  <c:v>-3.216707471780122E-4</c:v>
                </c:pt>
                <c:pt idx="4541">
                  <c:v>-3.216707471780122E-4</c:v>
                </c:pt>
                <c:pt idx="4542">
                  <c:v>-3.1856274436591644E-4</c:v>
                </c:pt>
                <c:pt idx="4543">
                  <c:v>-7.6956697097719259E-4</c:v>
                </c:pt>
                <c:pt idx="4544">
                  <c:v>-3.1856274436591644E-4</c:v>
                </c:pt>
                <c:pt idx="4545">
                  <c:v>-1.07023645538471E-3</c:v>
                </c:pt>
                <c:pt idx="4546">
                  <c:v>-3.1856274436591644E-4</c:v>
                </c:pt>
                <c:pt idx="4547">
                  <c:v>-6.1923222877343384E-4</c:v>
                </c:pt>
                <c:pt idx="4548">
                  <c:v>-4.6889748656967509E-4</c:v>
                </c:pt>
                <c:pt idx="4549">
                  <c:v>-6.1923222877343384E-4</c:v>
                </c:pt>
                <c:pt idx="4550">
                  <c:v>-6.1923222877343384E-4</c:v>
                </c:pt>
                <c:pt idx="4551">
                  <c:v>-6.1923222877343384E-4</c:v>
                </c:pt>
                <c:pt idx="4552">
                  <c:v>-3.1856274436591644E-4</c:v>
                </c:pt>
                <c:pt idx="4553">
                  <c:v>-4.6889748656967509E-4</c:v>
                </c:pt>
                <c:pt idx="4554">
                  <c:v>-4.6427769423490201E-4</c:v>
                </c:pt>
                <c:pt idx="4555">
                  <c:v>-9.1083842108615214E-4</c:v>
                </c:pt>
                <c:pt idx="4556">
                  <c:v>-7.6198484546906883E-4</c:v>
                </c:pt>
                <c:pt idx="4557">
                  <c:v>-4.6427769423490201E-4</c:v>
                </c:pt>
                <c:pt idx="4558">
                  <c:v>-4.6427769423490201E-4</c:v>
                </c:pt>
                <c:pt idx="4559">
                  <c:v>-3.154241186178185E-4</c:v>
                </c:pt>
                <c:pt idx="4560">
                  <c:v>-4.6427769423490201E-4</c:v>
                </c:pt>
                <c:pt idx="4561">
                  <c:v>-4.6427769423490201E-4</c:v>
                </c:pt>
                <c:pt idx="4562">
                  <c:v>-1.0596919967032358E-3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A4-4540-9AAE-3D7CC6268C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872136"/>
        <c:axId val="660877384"/>
      </c:scatterChart>
      <c:valAx>
        <c:axId val="660872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 Variable 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0877384"/>
        <c:crosses val="autoZero"/>
        <c:crossBetween val="midCat"/>
      </c:valAx>
      <c:valAx>
        <c:axId val="66087738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0872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Normal Probability Plot (6-15 years)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06501860122797"/>
          <c:y val="0.19801117602235205"/>
          <c:w val="0.77735106415155208"/>
          <c:h val="0.57661882990432634"/>
        </c:manualLayout>
      </c:layout>
      <c:scatterChart>
        <c:scatterStyle val="smoothMarker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'6-15yrs'!$U$27:$U$4589</c:f>
              <c:numCache>
                <c:formatCode>General</c:formatCode>
                <c:ptCount val="4563"/>
                <c:pt idx="0">
                  <c:v>1.0957703265395573E-2</c:v>
                </c:pt>
                <c:pt idx="1">
                  <c:v>3.2873109796186718E-2</c:v>
                </c:pt>
                <c:pt idx="2">
                  <c:v>5.4788516326977864E-2</c:v>
                </c:pt>
                <c:pt idx="3">
                  <c:v>7.6703922857769002E-2</c:v>
                </c:pt>
                <c:pt idx="4">
                  <c:v>9.8619329388560162E-2</c:v>
                </c:pt>
                <c:pt idx="5">
                  <c:v>0.12053473591935129</c:v>
                </c:pt>
                <c:pt idx="6">
                  <c:v>0.14245014245014245</c:v>
                </c:pt>
                <c:pt idx="7">
                  <c:v>0.16436554898093358</c:v>
                </c:pt>
                <c:pt idx="8">
                  <c:v>0.18628095551172474</c:v>
                </c:pt>
                <c:pt idx="9">
                  <c:v>0.2081963620425159</c:v>
                </c:pt>
                <c:pt idx="10">
                  <c:v>0.23011176857330704</c:v>
                </c:pt>
                <c:pt idx="11">
                  <c:v>0.25202717510409817</c:v>
                </c:pt>
                <c:pt idx="12">
                  <c:v>0.27394258163488933</c:v>
                </c:pt>
                <c:pt idx="13">
                  <c:v>0.29585798816568049</c:v>
                </c:pt>
                <c:pt idx="14">
                  <c:v>0.31777339469647159</c:v>
                </c:pt>
                <c:pt idx="15">
                  <c:v>0.33968880122726275</c:v>
                </c:pt>
                <c:pt idx="16">
                  <c:v>0.36160420775805391</c:v>
                </c:pt>
                <c:pt idx="17">
                  <c:v>0.38351961428884507</c:v>
                </c:pt>
                <c:pt idx="18">
                  <c:v>0.40543502081963623</c:v>
                </c:pt>
                <c:pt idx="19">
                  <c:v>0.42735042735042733</c:v>
                </c:pt>
                <c:pt idx="20">
                  <c:v>0.44926583388121849</c:v>
                </c:pt>
                <c:pt idx="21">
                  <c:v>0.47118124041200965</c:v>
                </c:pt>
                <c:pt idx="22">
                  <c:v>0.49309664694280075</c:v>
                </c:pt>
                <c:pt idx="23">
                  <c:v>0.51501205347359191</c:v>
                </c:pt>
                <c:pt idx="24">
                  <c:v>0.53692746000438307</c:v>
                </c:pt>
                <c:pt idx="25">
                  <c:v>0.55884286653517423</c:v>
                </c:pt>
                <c:pt idx="26">
                  <c:v>0.58075827306596539</c:v>
                </c:pt>
                <c:pt idx="27">
                  <c:v>0.60267367959675655</c:v>
                </c:pt>
                <c:pt idx="28">
                  <c:v>0.6245890861275476</c:v>
                </c:pt>
                <c:pt idx="29">
                  <c:v>0.64650449265833876</c:v>
                </c:pt>
                <c:pt idx="30">
                  <c:v>0.66841989918912992</c:v>
                </c:pt>
                <c:pt idx="31">
                  <c:v>0.69033530571992108</c:v>
                </c:pt>
                <c:pt idx="32">
                  <c:v>0.71225071225071224</c:v>
                </c:pt>
                <c:pt idx="33">
                  <c:v>0.7341661187815034</c:v>
                </c:pt>
                <c:pt idx="34">
                  <c:v>0.75608152531229456</c:v>
                </c:pt>
                <c:pt idx="35">
                  <c:v>0.77799693184308572</c:v>
                </c:pt>
                <c:pt idx="36">
                  <c:v>0.79991233837387687</c:v>
                </c:pt>
                <c:pt idx="37">
                  <c:v>0.82182774490466792</c:v>
                </c:pt>
                <c:pt idx="38">
                  <c:v>0.84374315143545908</c:v>
                </c:pt>
                <c:pt idx="39">
                  <c:v>0.86565855796625024</c:v>
                </c:pt>
                <c:pt idx="40">
                  <c:v>0.8875739644970414</c:v>
                </c:pt>
                <c:pt idx="41">
                  <c:v>0.90948937102783256</c:v>
                </c:pt>
                <c:pt idx="42">
                  <c:v>0.93140477755862372</c:v>
                </c:pt>
                <c:pt idx="43">
                  <c:v>0.95332018408941488</c:v>
                </c:pt>
                <c:pt idx="44">
                  <c:v>0.97523559062020593</c:v>
                </c:pt>
                <c:pt idx="45">
                  <c:v>0.99715099715099709</c:v>
                </c:pt>
                <c:pt idx="46">
                  <c:v>1.0190664036817882</c:v>
                </c:pt>
                <c:pt idx="47">
                  <c:v>1.0409818102125794</c:v>
                </c:pt>
                <c:pt idx="48">
                  <c:v>1.0628972167433706</c:v>
                </c:pt>
                <c:pt idx="49">
                  <c:v>1.0848126232741617</c:v>
                </c:pt>
                <c:pt idx="50">
                  <c:v>1.1067280298049529</c:v>
                </c:pt>
                <c:pt idx="51">
                  <c:v>1.128643436335744</c:v>
                </c:pt>
                <c:pt idx="52">
                  <c:v>1.1505588428665352</c:v>
                </c:pt>
                <c:pt idx="53">
                  <c:v>1.1724742493973264</c:v>
                </c:pt>
                <c:pt idx="54">
                  <c:v>1.1943896559281175</c:v>
                </c:pt>
                <c:pt idx="55">
                  <c:v>1.2163050624589087</c:v>
                </c:pt>
                <c:pt idx="56">
                  <c:v>1.2382204689896996</c:v>
                </c:pt>
                <c:pt idx="57">
                  <c:v>1.2601358755204908</c:v>
                </c:pt>
                <c:pt idx="58">
                  <c:v>1.2820512820512819</c:v>
                </c:pt>
                <c:pt idx="59">
                  <c:v>1.3039666885820731</c:v>
                </c:pt>
                <c:pt idx="60">
                  <c:v>1.3258820951128643</c:v>
                </c:pt>
                <c:pt idx="61">
                  <c:v>1.3477975016436554</c:v>
                </c:pt>
                <c:pt idx="62">
                  <c:v>1.3697129081744466</c:v>
                </c:pt>
                <c:pt idx="63">
                  <c:v>1.3916283147052377</c:v>
                </c:pt>
                <c:pt idx="64">
                  <c:v>1.4135437212360289</c:v>
                </c:pt>
                <c:pt idx="65">
                  <c:v>1.4354591277668201</c:v>
                </c:pt>
                <c:pt idx="66">
                  <c:v>1.4573745342976112</c:v>
                </c:pt>
                <c:pt idx="67">
                  <c:v>1.4792899408284024</c:v>
                </c:pt>
                <c:pt idx="68">
                  <c:v>1.5012053473591935</c:v>
                </c:pt>
                <c:pt idx="69">
                  <c:v>1.5231207538899847</c:v>
                </c:pt>
                <c:pt idx="70">
                  <c:v>1.5450361604207759</c:v>
                </c:pt>
                <c:pt idx="71">
                  <c:v>1.566951566951567</c:v>
                </c:pt>
                <c:pt idx="72">
                  <c:v>1.5888669734823582</c:v>
                </c:pt>
                <c:pt idx="73">
                  <c:v>1.6107823800131491</c:v>
                </c:pt>
                <c:pt idx="74">
                  <c:v>1.6326977865439403</c:v>
                </c:pt>
                <c:pt idx="75">
                  <c:v>1.6546131930747314</c:v>
                </c:pt>
                <c:pt idx="76">
                  <c:v>1.6765285996055226</c:v>
                </c:pt>
                <c:pt idx="77">
                  <c:v>1.6984440061363137</c:v>
                </c:pt>
                <c:pt idx="78">
                  <c:v>1.7203594126671049</c:v>
                </c:pt>
                <c:pt idx="79">
                  <c:v>1.7422748191978961</c:v>
                </c:pt>
                <c:pt idx="80">
                  <c:v>1.7641902257286872</c:v>
                </c:pt>
                <c:pt idx="81">
                  <c:v>1.7861056322594784</c:v>
                </c:pt>
                <c:pt idx="82">
                  <c:v>1.8080210387902695</c:v>
                </c:pt>
                <c:pt idx="83">
                  <c:v>1.8299364453210607</c:v>
                </c:pt>
                <c:pt idx="84">
                  <c:v>1.8518518518518519</c:v>
                </c:pt>
                <c:pt idx="85">
                  <c:v>1.873767258382643</c:v>
                </c:pt>
                <c:pt idx="86">
                  <c:v>1.8956826649134342</c:v>
                </c:pt>
                <c:pt idx="87">
                  <c:v>1.9175980714442253</c:v>
                </c:pt>
                <c:pt idx="88">
                  <c:v>1.9395134779750163</c:v>
                </c:pt>
                <c:pt idx="89">
                  <c:v>1.9614288845058074</c:v>
                </c:pt>
                <c:pt idx="90">
                  <c:v>1.9833442910365986</c:v>
                </c:pt>
                <c:pt idx="91">
                  <c:v>2.0052596975673898</c:v>
                </c:pt>
                <c:pt idx="92">
                  <c:v>2.0271751040981809</c:v>
                </c:pt>
                <c:pt idx="93">
                  <c:v>2.0490905106289721</c:v>
                </c:pt>
                <c:pt idx="94">
                  <c:v>2.0710059171597632</c:v>
                </c:pt>
                <c:pt idx="95">
                  <c:v>2.0929213236905544</c:v>
                </c:pt>
                <c:pt idx="96">
                  <c:v>2.1148367302213456</c:v>
                </c:pt>
                <c:pt idx="97">
                  <c:v>2.1367521367521367</c:v>
                </c:pt>
                <c:pt idx="98">
                  <c:v>2.1586675432829279</c:v>
                </c:pt>
                <c:pt idx="99">
                  <c:v>2.180582949813719</c:v>
                </c:pt>
                <c:pt idx="100">
                  <c:v>2.2024983563445102</c:v>
                </c:pt>
                <c:pt idx="101">
                  <c:v>2.2244137628753013</c:v>
                </c:pt>
                <c:pt idx="102">
                  <c:v>2.2463291694060925</c:v>
                </c:pt>
                <c:pt idx="103">
                  <c:v>2.2682445759368837</c:v>
                </c:pt>
                <c:pt idx="104">
                  <c:v>2.2901599824676748</c:v>
                </c:pt>
                <c:pt idx="105">
                  <c:v>2.312075388998466</c:v>
                </c:pt>
                <c:pt idx="106">
                  <c:v>2.3339907955292571</c:v>
                </c:pt>
                <c:pt idx="107">
                  <c:v>2.3559062020600483</c:v>
                </c:pt>
                <c:pt idx="108">
                  <c:v>2.3778216085908395</c:v>
                </c:pt>
                <c:pt idx="109">
                  <c:v>2.3997370151216306</c:v>
                </c:pt>
                <c:pt idx="110">
                  <c:v>2.4216524216524218</c:v>
                </c:pt>
                <c:pt idx="111">
                  <c:v>2.4435678281832129</c:v>
                </c:pt>
                <c:pt idx="112">
                  <c:v>2.4654832347140037</c:v>
                </c:pt>
                <c:pt idx="113">
                  <c:v>2.4873986412447948</c:v>
                </c:pt>
                <c:pt idx="114">
                  <c:v>2.509314047775586</c:v>
                </c:pt>
                <c:pt idx="115">
                  <c:v>2.5312294543063771</c:v>
                </c:pt>
                <c:pt idx="116">
                  <c:v>2.5531448608371683</c:v>
                </c:pt>
                <c:pt idx="117">
                  <c:v>2.5750602673679595</c:v>
                </c:pt>
                <c:pt idx="118">
                  <c:v>2.5969756738987506</c:v>
                </c:pt>
                <c:pt idx="119">
                  <c:v>2.6188910804295418</c:v>
                </c:pt>
                <c:pt idx="120">
                  <c:v>2.6408064869603329</c:v>
                </c:pt>
                <c:pt idx="121">
                  <c:v>2.6627218934911241</c:v>
                </c:pt>
                <c:pt idx="122">
                  <c:v>2.6846373000219153</c:v>
                </c:pt>
                <c:pt idx="123">
                  <c:v>2.7065527065527064</c:v>
                </c:pt>
                <c:pt idx="124">
                  <c:v>2.7284681130834976</c:v>
                </c:pt>
                <c:pt idx="125">
                  <c:v>2.7503835196142887</c:v>
                </c:pt>
                <c:pt idx="126">
                  <c:v>2.7722989261450799</c:v>
                </c:pt>
                <c:pt idx="127">
                  <c:v>2.794214332675871</c:v>
                </c:pt>
                <c:pt idx="128">
                  <c:v>2.8161297392066622</c:v>
                </c:pt>
                <c:pt idx="129">
                  <c:v>2.8380451457374534</c:v>
                </c:pt>
                <c:pt idx="130">
                  <c:v>2.8599605522682445</c:v>
                </c:pt>
                <c:pt idx="131">
                  <c:v>2.8818759587990357</c:v>
                </c:pt>
                <c:pt idx="132">
                  <c:v>2.9037913653298268</c:v>
                </c:pt>
                <c:pt idx="133">
                  <c:v>2.925706771860618</c:v>
                </c:pt>
                <c:pt idx="134">
                  <c:v>2.9476221783914092</c:v>
                </c:pt>
                <c:pt idx="135">
                  <c:v>2.9695375849222003</c:v>
                </c:pt>
                <c:pt idx="136">
                  <c:v>2.9914529914529915</c:v>
                </c:pt>
                <c:pt idx="137">
                  <c:v>3.0133683979837826</c:v>
                </c:pt>
                <c:pt idx="138">
                  <c:v>3.0352838045145738</c:v>
                </c:pt>
                <c:pt idx="139">
                  <c:v>3.057199211045365</c:v>
                </c:pt>
                <c:pt idx="140">
                  <c:v>3.0791146175761561</c:v>
                </c:pt>
                <c:pt idx="141">
                  <c:v>3.1010300241069473</c:v>
                </c:pt>
                <c:pt idx="142">
                  <c:v>3.1229454306377384</c:v>
                </c:pt>
                <c:pt idx="143">
                  <c:v>3.1448608371685296</c:v>
                </c:pt>
                <c:pt idx="144">
                  <c:v>3.1667762436993208</c:v>
                </c:pt>
                <c:pt idx="145">
                  <c:v>3.1886916502301115</c:v>
                </c:pt>
                <c:pt idx="146">
                  <c:v>3.2106070567609026</c:v>
                </c:pt>
                <c:pt idx="147">
                  <c:v>3.2325224632916938</c:v>
                </c:pt>
                <c:pt idx="148">
                  <c:v>3.254437869822485</c:v>
                </c:pt>
                <c:pt idx="149">
                  <c:v>3.2763532763532761</c:v>
                </c:pt>
                <c:pt idx="150">
                  <c:v>3.2982686828840673</c:v>
                </c:pt>
                <c:pt idx="151">
                  <c:v>3.3201840894148584</c:v>
                </c:pt>
                <c:pt idx="152">
                  <c:v>3.3420994959456496</c:v>
                </c:pt>
                <c:pt idx="153">
                  <c:v>3.3640149024764407</c:v>
                </c:pt>
                <c:pt idx="154">
                  <c:v>3.3859303090072319</c:v>
                </c:pt>
                <c:pt idx="155">
                  <c:v>3.4078457155380231</c:v>
                </c:pt>
                <c:pt idx="156">
                  <c:v>3.4297611220688142</c:v>
                </c:pt>
                <c:pt idx="157">
                  <c:v>3.4516765285996054</c:v>
                </c:pt>
                <c:pt idx="158">
                  <c:v>3.4735919351303965</c:v>
                </c:pt>
                <c:pt idx="159">
                  <c:v>3.4955073416611877</c:v>
                </c:pt>
                <c:pt idx="160">
                  <c:v>3.5174227481919789</c:v>
                </c:pt>
                <c:pt idx="161">
                  <c:v>3.53933815472277</c:v>
                </c:pt>
                <c:pt idx="162">
                  <c:v>3.5612535612535612</c:v>
                </c:pt>
                <c:pt idx="163">
                  <c:v>3.5831689677843523</c:v>
                </c:pt>
                <c:pt idx="164">
                  <c:v>3.6050843743151435</c:v>
                </c:pt>
                <c:pt idx="165">
                  <c:v>3.6269997808459347</c:v>
                </c:pt>
                <c:pt idx="166">
                  <c:v>3.6489151873767258</c:v>
                </c:pt>
                <c:pt idx="167">
                  <c:v>3.670830593907517</c:v>
                </c:pt>
                <c:pt idx="168">
                  <c:v>3.6927460004383081</c:v>
                </c:pt>
                <c:pt idx="169">
                  <c:v>3.7146614069690993</c:v>
                </c:pt>
                <c:pt idx="170">
                  <c:v>3.7365768134998905</c:v>
                </c:pt>
                <c:pt idx="171">
                  <c:v>3.7584922200306816</c:v>
                </c:pt>
                <c:pt idx="172">
                  <c:v>3.7804076265614728</c:v>
                </c:pt>
                <c:pt idx="173">
                  <c:v>3.8023230330922639</c:v>
                </c:pt>
                <c:pt idx="174">
                  <c:v>3.8242384396230551</c:v>
                </c:pt>
                <c:pt idx="175">
                  <c:v>3.8461538461538463</c:v>
                </c:pt>
                <c:pt idx="176">
                  <c:v>3.868069252684637</c:v>
                </c:pt>
                <c:pt idx="177">
                  <c:v>3.8899846592154281</c:v>
                </c:pt>
                <c:pt idx="178">
                  <c:v>3.9119000657462193</c:v>
                </c:pt>
                <c:pt idx="179">
                  <c:v>3.9338154722770104</c:v>
                </c:pt>
                <c:pt idx="180">
                  <c:v>3.9557308788078016</c:v>
                </c:pt>
                <c:pt idx="181">
                  <c:v>3.9776462853385928</c:v>
                </c:pt>
                <c:pt idx="182">
                  <c:v>3.9995616918693839</c:v>
                </c:pt>
                <c:pt idx="183">
                  <c:v>4.0214770984001751</c:v>
                </c:pt>
                <c:pt idx="184">
                  <c:v>4.0433925049309662</c:v>
                </c:pt>
                <c:pt idx="185">
                  <c:v>4.0653079114617574</c:v>
                </c:pt>
                <c:pt idx="186">
                  <c:v>4.0872233179925486</c:v>
                </c:pt>
                <c:pt idx="187">
                  <c:v>4.1091387245233397</c:v>
                </c:pt>
                <c:pt idx="188">
                  <c:v>4.1310541310541309</c:v>
                </c:pt>
                <c:pt idx="189">
                  <c:v>4.152969537584922</c:v>
                </c:pt>
                <c:pt idx="190">
                  <c:v>4.1748849441157132</c:v>
                </c:pt>
                <c:pt idx="191">
                  <c:v>4.1968003506465044</c:v>
                </c:pt>
                <c:pt idx="192">
                  <c:v>4.2187157571772955</c:v>
                </c:pt>
                <c:pt idx="193">
                  <c:v>4.2406311637080867</c:v>
                </c:pt>
                <c:pt idx="194">
                  <c:v>4.2625465702388778</c:v>
                </c:pt>
                <c:pt idx="195">
                  <c:v>4.284461976769669</c:v>
                </c:pt>
                <c:pt idx="196">
                  <c:v>4.3063773833004602</c:v>
                </c:pt>
                <c:pt idx="197">
                  <c:v>4.3282927898312513</c:v>
                </c:pt>
                <c:pt idx="198">
                  <c:v>4.3502081963620425</c:v>
                </c:pt>
                <c:pt idx="199">
                  <c:v>4.3721236028928336</c:v>
                </c:pt>
                <c:pt idx="200">
                  <c:v>4.3940390094236248</c:v>
                </c:pt>
                <c:pt idx="201">
                  <c:v>4.415954415954416</c:v>
                </c:pt>
                <c:pt idx="202">
                  <c:v>4.4378698224852071</c:v>
                </c:pt>
                <c:pt idx="203">
                  <c:v>4.4597852290159983</c:v>
                </c:pt>
                <c:pt idx="204">
                  <c:v>4.4817006355467894</c:v>
                </c:pt>
                <c:pt idx="205">
                  <c:v>4.5036160420775806</c:v>
                </c:pt>
                <c:pt idx="206">
                  <c:v>4.5255314486083718</c:v>
                </c:pt>
                <c:pt idx="207">
                  <c:v>4.5474468551391629</c:v>
                </c:pt>
                <c:pt idx="208">
                  <c:v>4.5693622616699541</c:v>
                </c:pt>
                <c:pt idx="209">
                  <c:v>4.5912776682007452</c:v>
                </c:pt>
                <c:pt idx="210">
                  <c:v>4.6131930747315364</c:v>
                </c:pt>
                <c:pt idx="211">
                  <c:v>4.6351084812623276</c:v>
                </c:pt>
                <c:pt idx="212">
                  <c:v>4.6570238877931187</c:v>
                </c:pt>
                <c:pt idx="213">
                  <c:v>4.6789392943239099</c:v>
                </c:pt>
                <c:pt idx="214">
                  <c:v>4.700854700854701</c:v>
                </c:pt>
                <c:pt idx="215">
                  <c:v>4.7227701073854922</c:v>
                </c:pt>
                <c:pt idx="216">
                  <c:v>4.7446855139162833</c:v>
                </c:pt>
                <c:pt idx="217">
                  <c:v>4.7666009204470745</c:v>
                </c:pt>
                <c:pt idx="218">
                  <c:v>4.7885163269778657</c:v>
                </c:pt>
                <c:pt idx="219">
                  <c:v>4.8104317335086568</c:v>
                </c:pt>
                <c:pt idx="220">
                  <c:v>4.832347140039448</c:v>
                </c:pt>
                <c:pt idx="221">
                  <c:v>4.8542625465702391</c:v>
                </c:pt>
                <c:pt idx="222">
                  <c:v>4.8761779531010303</c:v>
                </c:pt>
                <c:pt idx="223">
                  <c:v>4.8980933596318215</c:v>
                </c:pt>
                <c:pt idx="224">
                  <c:v>4.9200087661626117</c:v>
                </c:pt>
                <c:pt idx="225">
                  <c:v>4.9419241726934029</c:v>
                </c:pt>
                <c:pt idx="226">
                  <c:v>4.9638395792241941</c:v>
                </c:pt>
                <c:pt idx="227">
                  <c:v>4.9857549857549852</c:v>
                </c:pt>
                <c:pt idx="228">
                  <c:v>5.0076703922857764</c:v>
                </c:pt>
                <c:pt idx="229">
                  <c:v>5.0295857988165675</c:v>
                </c:pt>
                <c:pt idx="230">
                  <c:v>5.0515012053473587</c:v>
                </c:pt>
                <c:pt idx="231">
                  <c:v>5.0734166118781499</c:v>
                </c:pt>
                <c:pt idx="232">
                  <c:v>5.095332018408941</c:v>
                </c:pt>
                <c:pt idx="233">
                  <c:v>5.1172474249397322</c:v>
                </c:pt>
                <c:pt idx="234">
                  <c:v>5.1391628314705233</c:v>
                </c:pt>
                <c:pt idx="235">
                  <c:v>5.1610782380013145</c:v>
                </c:pt>
                <c:pt idx="236">
                  <c:v>5.1829936445321056</c:v>
                </c:pt>
                <c:pt idx="237">
                  <c:v>5.2049090510628968</c:v>
                </c:pt>
                <c:pt idx="238">
                  <c:v>5.226824457593688</c:v>
                </c:pt>
                <c:pt idx="239">
                  <c:v>5.2487398641244791</c:v>
                </c:pt>
                <c:pt idx="240">
                  <c:v>5.2706552706552703</c:v>
                </c:pt>
                <c:pt idx="241">
                  <c:v>5.2925706771860614</c:v>
                </c:pt>
                <c:pt idx="242">
                  <c:v>5.3144860837168526</c:v>
                </c:pt>
                <c:pt idx="243">
                  <c:v>5.3364014902476438</c:v>
                </c:pt>
                <c:pt idx="244">
                  <c:v>5.3583168967784349</c:v>
                </c:pt>
                <c:pt idx="245">
                  <c:v>5.3802323033092261</c:v>
                </c:pt>
                <c:pt idx="246">
                  <c:v>5.4021477098400172</c:v>
                </c:pt>
                <c:pt idx="247">
                  <c:v>5.4240631163708084</c:v>
                </c:pt>
                <c:pt idx="248">
                  <c:v>5.4459785229015996</c:v>
                </c:pt>
                <c:pt idx="249">
                  <c:v>5.4678939294323907</c:v>
                </c:pt>
                <c:pt idx="250">
                  <c:v>5.4898093359631819</c:v>
                </c:pt>
                <c:pt idx="251">
                  <c:v>5.511724742493973</c:v>
                </c:pt>
                <c:pt idx="252">
                  <c:v>5.5336401490247642</c:v>
                </c:pt>
                <c:pt idx="253">
                  <c:v>5.5555555555555554</c:v>
                </c:pt>
                <c:pt idx="254">
                  <c:v>5.5774709620863465</c:v>
                </c:pt>
                <c:pt idx="255">
                  <c:v>5.5993863686171377</c:v>
                </c:pt>
                <c:pt idx="256">
                  <c:v>5.6213017751479288</c:v>
                </c:pt>
                <c:pt idx="257">
                  <c:v>5.64321718167872</c:v>
                </c:pt>
                <c:pt idx="258">
                  <c:v>5.6651325882095112</c:v>
                </c:pt>
                <c:pt idx="259">
                  <c:v>5.6870479947403023</c:v>
                </c:pt>
                <c:pt idx="260">
                  <c:v>5.7089634012710935</c:v>
                </c:pt>
                <c:pt idx="261">
                  <c:v>5.7308788078018846</c:v>
                </c:pt>
                <c:pt idx="262">
                  <c:v>5.7527942143326758</c:v>
                </c:pt>
                <c:pt idx="263">
                  <c:v>5.774709620863467</c:v>
                </c:pt>
                <c:pt idx="264">
                  <c:v>5.7966250273942581</c:v>
                </c:pt>
                <c:pt idx="265">
                  <c:v>5.8185404339250493</c:v>
                </c:pt>
                <c:pt idx="266">
                  <c:v>5.8404558404558404</c:v>
                </c:pt>
                <c:pt idx="267">
                  <c:v>5.8623712469866316</c:v>
                </c:pt>
                <c:pt idx="268">
                  <c:v>5.8842866535174227</c:v>
                </c:pt>
                <c:pt idx="269">
                  <c:v>5.9062020600482139</c:v>
                </c:pt>
                <c:pt idx="270">
                  <c:v>5.9281174665790051</c:v>
                </c:pt>
                <c:pt idx="271">
                  <c:v>5.9500328731097962</c:v>
                </c:pt>
                <c:pt idx="272">
                  <c:v>5.9719482796405874</c:v>
                </c:pt>
                <c:pt idx="273">
                  <c:v>5.9938636861713785</c:v>
                </c:pt>
                <c:pt idx="274">
                  <c:v>6.0157790927021697</c:v>
                </c:pt>
                <c:pt idx="275">
                  <c:v>6.0376944992329609</c:v>
                </c:pt>
                <c:pt idx="276">
                  <c:v>6.059609905763752</c:v>
                </c:pt>
                <c:pt idx="277">
                  <c:v>6.0815253122945432</c:v>
                </c:pt>
                <c:pt idx="278">
                  <c:v>6.1034407188253343</c:v>
                </c:pt>
                <c:pt idx="279">
                  <c:v>6.1253561253561255</c:v>
                </c:pt>
                <c:pt idx="280">
                  <c:v>6.1472715318869167</c:v>
                </c:pt>
                <c:pt idx="281">
                  <c:v>6.1691869384177078</c:v>
                </c:pt>
                <c:pt idx="282">
                  <c:v>6.191102344948499</c:v>
                </c:pt>
                <c:pt idx="283">
                  <c:v>6.2130177514792901</c:v>
                </c:pt>
                <c:pt idx="284">
                  <c:v>6.2349331580100813</c:v>
                </c:pt>
                <c:pt idx="285">
                  <c:v>6.2568485645408725</c:v>
                </c:pt>
                <c:pt idx="286">
                  <c:v>6.2787639710716636</c:v>
                </c:pt>
                <c:pt idx="287">
                  <c:v>6.3006793776024548</c:v>
                </c:pt>
                <c:pt idx="288">
                  <c:v>6.3225947841332459</c:v>
                </c:pt>
                <c:pt idx="289">
                  <c:v>6.3445101906640362</c:v>
                </c:pt>
                <c:pt idx="290">
                  <c:v>6.3664255971948274</c:v>
                </c:pt>
                <c:pt idx="291">
                  <c:v>6.3883410037256185</c:v>
                </c:pt>
                <c:pt idx="292">
                  <c:v>6.4102564102564097</c:v>
                </c:pt>
                <c:pt idx="293">
                  <c:v>6.4321718167872008</c:v>
                </c:pt>
                <c:pt idx="294">
                  <c:v>6.454087223317992</c:v>
                </c:pt>
                <c:pt idx="295">
                  <c:v>6.4760026298487832</c:v>
                </c:pt>
                <c:pt idx="296">
                  <c:v>6.4979180363795743</c:v>
                </c:pt>
                <c:pt idx="297">
                  <c:v>6.5198334429103655</c:v>
                </c:pt>
                <c:pt idx="298">
                  <c:v>6.5417488494411566</c:v>
                </c:pt>
                <c:pt idx="299">
                  <c:v>6.5636642559719478</c:v>
                </c:pt>
                <c:pt idx="300">
                  <c:v>6.585579662502739</c:v>
                </c:pt>
                <c:pt idx="301">
                  <c:v>6.6074950690335301</c:v>
                </c:pt>
                <c:pt idx="302">
                  <c:v>6.6294104755643213</c:v>
                </c:pt>
                <c:pt idx="303">
                  <c:v>6.6513258820951124</c:v>
                </c:pt>
                <c:pt idx="304">
                  <c:v>6.6732412886259036</c:v>
                </c:pt>
                <c:pt idx="305">
                  <c:v>6.6951566951566948</c:v>
                </c:pt>
                <c:pt idx="306">
                  <c:v>6.7170721016874859</c:v>
                </c:pt>
                <c:pt idx="307">
                  <c:v>6.7389875082182771</c:v>
                </c:pt>
                <c:pt idx="308">
                  <c:v>6.7609029147490682</c:v>
                </c:pt>
                <c:pt idx="309">
                  <c:v>6.7828183212798594</c:v>
                </c:pt>
                <c:pt idx="310">
                  <c:v>6.8047337278106506</c:v>
                </c:pt>
                <c:pt idx="311">
                  <c:v>6.8266491343414417</c:v>
                </c:pt>
                <c:pt idx="312">
                  <c:v>6.8485645408722329</c:v>
                </c:pt>
                <c:pt idx="313">
                  <c:v>6.870479947403024</c:v>
                </c:pt>
                <c:pt idx="314">
                  <c:v>6.8923953539338152</c:v>
                </c:pt>
                <c:pt idx="315">
                  <c:v>6.9143107604646064</c:v>
                </c:pt>
                <c:pt idx="316">
                  <c:v>6.9362261669953975</c:v>
                </c:pt>
                <c:pt idx="317">
                  <c:v>6.9581415735261887</c:v>
                </c:pt>
                <c:pt idx="318">
                  <c:v>6.9800569800569798</c:v>
                </c:pt>
                <c:pt idx="319">
                  <c:v>7.001972386587771</c:v>
                </c:pt>
                <c:pt idx="320">
                  <c:v>7.0238877931185622</c:v>
                </c:pt>
                <c:pt idx="321">
                  <c:v>7.0458031996493533</c:v>
                </c:pt>
                <c:pt idx="322">
                  <c:v>7.0677186061801445</c:v>
                </c:pt>
                <c:pt idx="323">
                  <c:v>7.0896340127109356</c:v>
                </c:pt>
                <c:pt idx="324">
                  <c:v>7.1115494192417268</c:v>
                </c:pt>
                <c:pt idx="325">
                  <c:v>7.1334648257725179</c:v>
                </c:pt>
                <c:pt idx="326">
                  <c:v>7.1553802323033091</c:v>
                </c:pt>
                <c:pt idx="327">
                  <c:v>7.1772956388341003</c:v>
                </c:pt>
                <c:pt idx="328">
                  <c:v>7.1992110453648914</c:v>
                </c:pt>
                <c:pt idx="329">
                  <c:v>7.2211264518956826</c:v>
                </c:pt>
                <c:pt idx="330">
                  <c:v>7.2430418584264737</c:v>
                </c:pt>
                <c:pt idx="331">
                  <c:v>7.2649572649572649</c:v>
                </c:pt>
                <c:pt idx="332">
                  <c:v>7.2868726714880561</c:v>
                </c:pt>
                <c:pt idx="333">
                  <c:v>7.3087880780188472</c:v>
                </c:pt>
                <c:pt idx="334">
                  <c:v>7.3307034845496384</c:v>
                </c:pt>
                <c:pt idx="335">
                  <c:v>7.3526188910804295</c:v>
                </c:pt>
                <c:pt idx="336">
                  <c:v>7.3745342976112207</c:v>
                </c:pt>
                <c:pt idx="337">
                  <c:v>7.3964497041420119</c:v>
                </c:pt>
                <c:pt idx="338">
                  <c:v>7.418365110672803</c:v>
                </c:pt>
                <c:pt idx="339">
                  <c:v>7.4402805172035942</c:v>
                </c:pt>
                <c:pt idx="340">
                  <c:v>7.4621959237343853</c:v>
                </c:pt>
                <c:pt idx="341">
                  <c:v>7.4841113302651765</c:v>
                </c:pt>
                <c:pt idx="342">
                  <c:v>7.5060267367959677</c:v>
                </c:pt>
                <c:pt idx="343">
                  <c:v>7.5279421433267588</c:v>
                </c:pt>
                <c:pt idx="344">
                  <c:v>7.54985754985755</c:v>
                </c:pt>
                <c:pt idx="345">
                  <c:v>7.5717729563883411</c:v>
                </c:pt>
                <c:pt idx="346">
                  <c:v>7.5936883629191323</c:v>
                </c:pt>
                <c:pt idx="347">
                  <c:v>7.6156037694499235</c:v>
                </c:pt>
                <c:pt idx="348">
                  <c:v>7.6375191759807146</c:v>
                </c:pt>
                <c:pt idx="349">
                  <c:v>7.6594345825115058</c:v>
                </c:pt>
                <c:pt idx="350">
                  <c:v>7.6813499890422969</c:v>
                </c:pt>
                <c:pt idx="351">
                  <c:v>7.7032653955730881</c:v>
                </c:pt>
                <c:pt idx="352">
                  <c:v>7.7251808021038784</c:v>
                </c:pt>
                <c:pt idx="353">
                  <c:v>7.7470962086346695</c:v>
                </c:pt>
                <c:pt idx="354">
                  <c:v>7.7690116151654607</c:v>
                </c:pt>
                <c:pt idx="355">
                  <c:v>7.7909270216962518</c:v>
                </c:pt>
                <c:pt idx="356">
                  <c:v>7.812842428227043</c:v>
                </c:pt>
                <c:pt idx="357">
                  <c:v>7.8347578347578342</c:v>
                </c:pt>
                <c:pt idx="358">
                  <c:v>7.8566732412886253</c:v>
                </c:pt>
                <c:pt idx="359">
                  <c:v>7.8785886478194165</c:v>
                </c:pt>
                <c:pt idx="360">
                  <c:v>7.9005040543502076</c:v>
                </c:pt>
                <c:pt idx="361">
                  <c:v>7.9224194608809988</c:v>
                </c:pt>
                <c:pt idx="362">
                  <c:v>7.94433486741179</c:v>
                </c:pt>
                <c:pt idx="363">
                  <c:v>7.9662502739425811</c:v>
                </c:pt>
                <c:pt idx="364">
                  <c:v>7.9881656804733723</c:v>
                </c:pt>
                <c:pt idx="365">
                  <c:v>8.0100810870041634</c:v>
                </c:pt>
                <c:pt idx="366">
                  <c:v>8.0319964935349546</c:v>
                </c:pt>
                <c:pt idx="367">
                  <c:v>8.0539119000657458</c:v>
                </c:pt>
                <c:pt idx="368">
                  <c:v>8.0758273065965369</c:v>
                </c:pt>
                <c:pt idx="369">
                  <c:v>8.0977427131273281</c:v>
                </c:pt>
                <c:pt idx="370">
                  <c:v>8.1196581196581192</c:v>
                </c:pt>
                <c:pt idx="371">
                  <c:v>8.1415735261889104</c:v>
                </c:pt>
                <c:pt idx="372">
                  <c:v>8.1634889327197016</c:v>
                </c:pt>
                <c:pt idx="373">
                  <c:v>8.1854043392504927</c:v>
                </c:pt>
                <c:pt idx="374">
                  <c:v>8.2073197457812839</c:v>
                </c:pt>
                <c:pt idx="375">
                  <c:v>8.229235152312075</c:v>
                </c:pt>
                <c:pt idx="376">
                  <c:v>8.2511505588428662</c:v>
                </c:pt>
                <c:pt idx="377">
                  <c:v>8.2730659653736573</c:v>
                </c:pt>
                <c:pt idx="378">
                  <c:v>8.2949813719044485</c:v>
                </c:pt>
                <c:pt idx="379">
                  <c:v>8.3168967784352397</c:v>
                </c:pt>
                <c:pt idx="380">
                  <c:v>8.3388121849660308</c:v>
                </c:pt>
                <c:pt idx="381">
                  <c:v>8.360727591496822</c:v>
                </c:pt>
                <c:pt idx="382">
                  <c:v>8.3826429980276131</c:v>
                </c:pt>
                <c:pt idx="383">
                  <c:v>8.4045584045584043</c:v>
                </c:pt>
                <c:pt idx="384">
                  <c:v>8.4264738110891955</c:v>
                </c:pt>
                <c:pt idx="385">
                  <c:v>8.4483892176199866</c:v>
                </c:pt>
                <c:pt idx="386">
                  <c:v>8.4703046241507778</c:v>
                </c:pt>
                <c:pt idx="387">
                  <c:v>8.4922200306815689</c:v>
                </c:pt>
                <c:pt idx="388">
                  <c:v>8.5141354372123601</c:v>
                </c:pt>
                <c:pt idx="389">
                  <c:v>8.5360508437431513</c:v>
                </c:pt>
                <c:pt idx="390">
                  <c:v>8.5579662502739424</c:v>
                </c:pt>
                <c:pt idx="391">
                  <c:v>8.5798816568047336</c:v>
                </c:pt>
                <c:pt idx="392">
                  <c:v>8.6017970633355247</c:v>
                </c:pt>
                <c:pt idx="393">
                  <c:v>8.6237124698663159</c:v>
                </c:pt>
                <c:pt idx="394">
                  <c:v>8.6456278763971071</c:v>
                </c:pt>
                <c:pt idx="395">
                  <c:v>8.6675432829278982</c:v>
                </c:pt>
                <c:pt idx="396">
                  <c:v>8.6894586894586894</c:v>
                </c:pt>
                <c:pt idx="397">
                  <c:v>8.7113740959894805</c:v>
                </c:pt>
                <c:pt idx="398">
                  <c:v>8.7332895025202717</c:v>
                </c:pt>
                <c:pt idx="399">
                  <c:v>8.7552049090510629</c:v>
                </c:pt>
                <c:pt idx="400">
                  <c:v>8.777120315581854</c:v>
                </c:pt>
                <c:pt idx="401">
                  <c:v>8.7990357221126452</c:v>
                </c:pt>
                <c:pt idx="402">
                  <c:v>8.8209511286434363</c:v>
                </c:pt>
                <c:pt idx="403">
                  <c:v>8.8428665351742275</c:v>
                </c:pt>
                <c:pt idx="404">
                  <c:v>8.8647819417050187</c:v>
                </c:pt>
                <c:pt idx="405">
                  <c:v>8.8866973482358098</c:v>
                </c:pt>
                <c:pt idx="406">
                  <c:v>8.908612754766601</c:v>
                </c:pt>
                <c:pt idx="407">
                  <c:v>8.9305281612973921</c:v>
                </c:pt>
                <c:pt idx="408">
                  <c:v>8.9524435678281833</c:v>
                </c:pt>
                <c:pt idx="409">
                  <c:v>8.9743589743589745</c:v>
                </c:pt>
                <c:pt idx="410">
                  <c:v>8.9962743808897656</c:v>
                </c:pt>
                <c:pt idx="411">
                  <c:v>9.0181897874205568</c:v>
                </c:pt>
                <c:pt idx="412">
                  <c:v>9.0401051939513479</c:v>
                </c:pt>
                <c:pt idx="413">
                  <c:v>9.0620206004821391</c:v>
                </c:pt>
                <c:pt idx="414">
                  <c:v>9.0839360070129302</c:v>
                </c:pt>
                <c:pt idx="415">
                  <c:v>9.1058514135437214</c:v>
                </c:pt>
                <c:pt idx="416">
                  <c:v>9.1277668200745126</c:v>
                </c:pt>
                <c:pt idx="417">
                  <c:v>9.1496822266053037</c:v>
                </c:pt>
                <c:pt idx="418">
                  <c:v>9.1715976331360949</c:v>
                </c:pt>
                <c:pt idx="419">
                  <c:v>9.193513039666886</c:v>
                </c:pt>
                <c:pt idx="420">
                  <c:v>9.2154284461976772</c:v>
                </c:pt>
                <c:pt idx="421">
                  <c:v>9.2373438527284684</c:v>
                </c:pt>
                <c:pt idx="422">
                  <c:v>9.2592592592592595</c:v>
                </c:pt>
                <c:pt idx="423">
                  <c:v>9.2811746657900507</c:v>
                </c:pt>
                <c:pt idx="424">
                  <c:v>9.3030900723208418</c:v>
                </c:pt>
                <c:pt idx="425">
                  <c:v>9.325005478851633</c:v>
                </c:pt>
                <c:pt idx="426">
                  <c:v>9.3469208853824242</c:v>
                </c:pt>
                <c:pt idx="427">
                  <c:v>9.3688362919132153</c:v>
                </c:pt>
                <c:pt idx="428">
                  <c:v>9.3907516984440065</c:v>
                </c:pt>
                <c:pt idx="429">
                  <c:v>9.4126671049747976</c:v>
                </c:pt>
                <c:pt idx="430">
                  <c:v>9.4345825115055888</c:v>
                </c:pt>
                <c:pt idx="431">
                  <c:v>9.45649791803638</c:v>
                </c:pt>
                <c:pt idx="432">
                  <c:v>9.4784133245671711</c:v>
                </c:pt>
                <c:pt idx="433">
                  <c:v>9.5003287310979623</c:v>
                </c:pt>
                <c:pt idx="434">
                  <c:v>9.5222441376287534</c:v>
                </c:pt>
                <c:pt idx="435">
                  <c:v>9.5441595441595446</c:v>
                </c:pt>
                <c:pt idx="436">
                  <c:v>9.5660749506903358</c:v>
                </c:pt>
                <c:pt idx="437">
                  <c:v>9.5879903572211269</c:v>
                </c:pt>
                <c:pt idx="438">
                  <c:v>9.6099057637519181</c:v>
                </c:pt>
                <c:pt idx="439">
                  <c:v>9.6318211702827092</c:v>
                </c:pt>
                <c:pt idx="440">
                  <c:v>9.6537365768135004</c:v>
                </c:pt>
                <c:pt idx="441">
                  <c:v>9.6756519833442916</c:v>
                </c:pt>
                <c:pt idx="442">
                  <c:v>9.6975673898750827</c:v>
                </c:pt>
                <c:pt idx="443">
                  <c:v>9.7194827964058739</c:v>
                </c:pt>
                <c:pt idx="444">
                  <c:v>9.741398202936665</c:v>
                </c:pt>
                <c:pt idx="445">
                  <c:v>9.7633136094674562</c:v>
                </c:pt>
                <c:pt idx="446">
                  <c:v>9.7852290159982473</c:v>
                </c:pt>
                <c:pt idx="447">
                  <c:v>9.8071444225290385</c:v>
                </c:pt>
                <c:pt idx="448">
                  <c:v>9.8290598290598279</c:v>
                </c:pt>
                <c:pt idx="449">
                  <c:v>9.8509752355906191</c:v>
                </c:pt>
                <c:pt idx="450">
                  <c:v>9.8728906421214102</c:v>
                </c:pt>
                <c:pt idx="451">
                  <c:v>9.8948060486522014</c:v>
                </c:pt>
                <c:pt idx="452">
                  <c:v>9.9167214551829925</c:v>
                </c:pt>
                <c:pt idx="453">
                  <c:v>9.9386368617137837</c:v>
                </c:pt>
                <c:pt idx="454">
                  <c:v>9.9605522682445748</c:v>
                </c:pt>
                <c:pt idx="455">
                  <c:v>9.982467674775366</c:v>
                </c:pt>
                <c:pt idx="456">
                  <c:v>10.004383081306157</c:v>
                </c:pt>
                <c:pt idx="457">
                  <c:v>10.026298487836948</c:v>
                </c:pt>
                <c:pt idx="458">
                  <c:v>10.048213894367739</c:v>
                </c:pt>
                <c:pt idx="459">
                  <c:v>10.070129300898531</c:v>
                </c:pt>
                <c:pt idx="460">
                  <c:v>10.092044707429322</c:v>
                </c:pt>
                <c:pt idx="461">
                  <c:v>10.113960113960113</c:v>
                </c:pt>
                <c:pt idx="462">
                  <c:v>10.135875520490904</c:v>
                </c:pt>
                <c:pt idx="463">
                  <c:v>10.157790927021695</c:v>
                </c:pt>
                <c:pt idx="464">
                  <c:v>10.179706333552486</c:v>
                </c:pt>
                <c:pt idx="465">
                  <c:v>10.201621740083278</c:v>
                </c:pt>
                <c:pt idx="466">
                  <c:v>10.223537146614069</c:v>
                </c:pt>
                <c:pt idx="467">
                  <c:v>10.24545255314486</c:v>
                </c:pt>
                <c:pt idx="468">
                  <c:v>10.267367959675651</c:v>
                </c:pt>
                <c:pt idx="469">
                  <c:v>10.289283366206442</c:v>
                </c:pt>
                <c:pt idx="470">
                  <c:v>10.311198772737233</c:v>
                </c:pt>
                <c:pt idx="471">
                  <c:v>10.333114179268025</c:v>
                </c:pt>
                <c:pt idx="472">
                  <c:v>10.355029585798816</c:v>
                </c:pt>
                <c:pt idx="473">
                  <c:v>10.376944992329607</c:v>
                </c:pt>
                <c:pt idx="474">
                  <c:v>10.398860398860398</c:v>
                </c:pt>
                <c:pt idx="475">
                  <c:v>10.420775805391189</c:v>
                </c:pt>
                <c:pt idx="476">
                  <c:v>10.44269121192198</c:v>
                </c:pt>
                <c:pt idx="477">
                  <c:v>10.464606618452772</c:v>
                </c:pt>
                <c:pt idx="478">
                  <c:v>10.486522024983563</c:v>
                </c:pt>
                <c:pt idx="479">
                  <c:v>10.508437431514354</c:v>
                </c:pt>
                <c:pt idx="480">
                  <c:v>10.530352838045145</c:v>
                </c:pt>
                <c:pt idx="481">
                  <c:v>10.552268244575936</c:v>
                </c:pt>
                <c:pt idx="482">
                  <c:v>10.574183651106727</c:v>
                </c:pt>
                <c:pt idx="483">
                  <c:v>10.596099057637518</c:v>
                </c:pt>
                <c:pt idx="484">
                  <c:v>10.61801446416831</c:v>
                </c:pt>
                <c:pt idx="485">
                  <c:v>10.639929870699101</c:v>
                </c:pt>
                <c:pt idx="486">
                  <c:v>10.661845277229892</c:v>
                </c:pt>
                <c:pt idx="487">
                  <c:v>10.683760683760683</c:v>
                </c:pt>
                <c:pt idx="488">
                  <c:v>10.705676090291474</c:v>
                </c:pt>
                <c:pt idx="489">
                  <c:v>10.727591496822265</c:v>
                </c:pt>
                <c:pt idx="490">
                  <c:v>10.749506903353057</c:v>
                </c:pt>
                <c:pt idx="491">
                  <c:v>10.771422309883848</c:v>
                </c:pt>
                <c:pt idx="492">
                  <c:v>10.793337716414639</c:v>
                </c:pt>
                <c:pt idx="493">
                  <c:v>10.81525312294543</c:v>
                </c:pt>
                <c:pt idx="494">
                  <c:v>10.837168529476221</c:v>
                </c:pt>
                <c:pt idx="495">
                  <c:v>10.859083936007012</c:v>
                </c:pt>
                <c:pt idx="496">
                  <c:v>10.880999342537804</c:v>
                </c:pt>
                <c:pt idx="497">
                  <c:v>10.902914749068595</c:v>
                </c:pt>
                <c:pt idx="498">
                  <c:v>10.924830155599386</c:v>
                </c:pt>
                <c:pt idx="499">
                  <c:v>10.946745562130177</c:v>
                </c:pt>
                <c:pt idx="500">
                  <c:v>10.968660968660968</c:v>
                </c:pt>
                <c:pt idx="501">
                  <c:v>10.990576375191759</c:v>
                </c:pt>
                <c:pt idx="502">
                  <c:v>11.01249178172255</c:v>
                </c:pt>
                <c:pt idx="503">
                  <c:v>11.034407188253342</c:v>
                </c:pt>
                <c:pt idx="504">
                  <c:v>11.056322594784133</c:v>
                </c:pt>
                <c:pt idx="505">
                  <c:v>11.078238001314924</c:v>
                </c:pt>
                <c:pt idx="506">
                  <c:v>11.100153407845715</c:v>
                </c:pt>
                <c:pt idx="507">
                  <c:v>11.122068814376506</c:v>
                </c:pt>
                <c:pt idx="508">
                  <c:v>11.143984220907297</c:v>
                </c:pt>
                <c:pt idx="509">
                  <c:v>11.165899627438089</c:v>
                </c:pt>
                <c:pt idx="510">
                  <c:v>11.18781503396888</c:v>
                </c:pt>
                <c:pt idx="511">
                  <c:v>11.209730440499671</c:v>
                </c:pt>
                <c:pt idx="512">
                  <c:v>11.231645847030462</c:v>
                </c:pt>
                <c:pt idx="513">
                  <c:v>11.253561253561253</c:v>
                </c:pt>
                <c:pt idx="514">
                  <c:v>11.275476660092044</c:v>
                </c:pt>
                <c:pt idx="515">
                  <c:v>11.297392066622836</c:v>
                </c:pt>
                <c:pt idx="516">
                  <c:v>11.319307473153627</c:v>
                </c:pt>
                <c:pt idx="517">
                  <c:v>11.341222879684418</c:v>
                </c:pt>
                <c:pt idx="518">
                  <c:v>11.363138286215209</c:v>
                </c:pt>
                <c:pt idx="519">
                  <c:v>11.385053692746</c:v>
                </c:pt>
                <c:pt idx="520">
                  <c:v>11.406969099276791</c:v>
                </c:pt>
                <c:pt idx="521">
                  <c:v>11.428884505807583</c:v>
                </c:pt>
                <c:pt idx="522">
                  <c:v>11.450799912338374</c:v>
                </c:pt>
                <c:pt idx="523">
                  <c:v>11.472715318869165</c:v>
                </c:pt>
                <c:pt idx="524">
                  <c:v>11.494630725399956</c:v>
                </c:pt>
                <c:pt idx="525">
                  <c:v>11.516546131930747</c:v>
                </c:pt>
                <c:pt idx="526">
                  <c:v>11.538461538461538</c:v>
                </c:pt>
                <c:pt idx="527">
                  <c:v>11.560376944992329</c:v>
                </c:pt>
                <c:pt idx="528">
                  <c:v>11.582292351523121</c:v>
                </c:pt>
                <c:pt idx="529">
                  <c:v>11.604207758053912</c:v>
                </c:pt>
                <c:pt idx="530">
                  <c:v>11.626123164584703</c:v>
                </c:pt>
                <c:pt idx="531">
                  <c:v>11.648038571115494</c:v>
                </c:pt>
                <c:pt idx="532">
                  <c:v>11.669953977646285</c:v>
                </c:pt>
                <c:pt idx="533">
                  <c:v>11.691869384177076</c:v>
                </c:pt>
                <c:pt idx="534">
                  <c:v>11.713784790707868</c:v>
                </c:pt>
                <c:pt idx="535">
                  <c:v>11.735700197238659</c:v>
                </c:pt>
                <c:pt idx="536">
                  <c:v>11.75761560376945</c:v>
                </c:pt>
                <c:pt idx="537">
                  <c:v>11.779531010300241</c:v>
                </c:pt>
                <c:pt idx="538">
                  <c:v>11.801446416831032</c:v>
                </c:pt>
                <c:pt idx="539">
                  <c:v>11.823361823361823</c:v>
                </c:pt>
                <c:pt idx="540">
                  <c:v>11.845277229892615</c:v>
                </c:pt>
                <c:pt idx="541">
                  <c:v>11.867192636423406</c:v>
                </c:pt>
                <c:pt idx="542">
                  <c:v>11.889108042954197</c:v>
                </c:pt>
                <c:pt idx="543">
                  <c:v>11.911023449484988</c:v>
                </c:pt>
                <c:pt idx="544">
                  <c:v>11.932938856015779</c:v>
                </c:pt>
                <c:pt idx="545">
                  <c:v>11.95485426254657</c:v>
                </c:pt>
                <c:pt idx="546">
                  <c:v>11.976769669077362</c:v>
                </c:pt>
                <c:pt idx="547">
                  <c:v>11.998685075608153</c:v>
                </c:pt>
                <c:pt idx="548">
                  <c:v>12.020600482138944</c:v>
                </c:pt>
                <c:pt idx="549">
                  <c:v>12.042515888669735</c:v>
                </c:pt>
                <c:pt idx="550">
                  <c:v>12.064431295200526</c:v>
                </c:pt>
                <c:pt idx="551">
                  <c:v>12.086346701731317</c:v>
                </c:pt>
                <c:pt idx="552">
                  <c:v>12.108262108262108</c:v>
                </c:pt>
                <c:pt idx="553">
                  <c:v>12.1301775147929</c:v>
                </c:pt>
                <c:pt idx="554">
                  <c:v>12.152092921323691</c:v>
                </c:pt>
                <c:pt idx="555">
                  <c:v>12.174008327854482</c:v>
                </c:pt>
                <c:pt idx="556">
                  <c:v>12.195923734385273</c:v>
                </c:pt>
                <c:pt idx="557">
                  <c:v>12.217839140916064</c:v>
                </c:pt>
                <c:pt idx="558">
                  <c:v>12.239754547446855</c:v>
                </c:pt>
                <c:pt idx="559">
                  <c:v>12.261669953977647</c:v>
                </c:pt>
                <c:pt idx="560">
                  <c:v>12.283585360508438</c:v>
                </c:pt>
                <c:pt idx="561">
                  <c:v>12.305500767039229</c:v>
                </c:pt>
                <c:pt idx="562">
                  <c:v>12.32741617357002</c:v>
                </c:pt>
                <c:pt idx="563">
                  <c:v>12.349331580100811</c:v>
                </c:pt>
                <c:pt idx="564">
                  <c:v>12.371246986631602</c:v>
                </c:pt>
                <c:pt idx="565">
                  <c:v>12.393162393162394</c:v>
                </c:pt>
                <c:pt idx="566">
                  <c:v>12.415077799693185</c:v>
                </c:pt>
                <c:pt idx="567">
                  <c:v>12.436993206223976</c:v>
                </c:pt>
                <c:pt idx="568">
                  <c:v>12.458908612754767</c:v>
                </c:pt>
                <c:pt idx="569">
                  <c:v>12.480824019285558</c:v>
                </c:pt>
                <c:pt idx="570">
                  <c:v>12.502739425816349</c:v>
                </c:pt>
                <c:pt idx="571">
                  <c:v>12.52465483234714</c:v>
                </c:pt>
                <c:pt idx="572">
                  <c:v>12.546570238877932</c:v>
                </c:pt>
                <c:pt idx="573">
                  <c:v>12.568485645408723</c:v>
                </c:pt>
                <c:pt idx="574">
                  <c:v>12.590401051939514</c:v>
                </c:pt>
                <c:pt idx="575">
                  <c:v>12.612316458470305</c:v>
                </c:pt>
                <c:pt idx="576">
                  <c:v>12.634231865001096</c:v>
                </c:pt>
                <c:pt idx="577">
                  <c:v>12.656147271531886</c:v>
                </c:pt>
                <c:pt idx="578">
                  <c:v>12.678062678062677</c:v>
                </c:pt>
                <c:pt idx="579">
                  <c:v>12.699978084593468</c:v>
                </c:pt>
                <c:pt idx="580">
                  <c:v>12.721893491124259</c:v>
                </c:pt>
                <c:pt idx="581">
                  <c:v>12.74380889765505</c:v>
                </c:pt>
                <c:pt idx="582">
                  <c:v>12.765724304185841</c:v>
                </c:pt>
                <c:pt idx="583">
                  <c:v>12.787639710716633</c:v>
                </c:pt>
                <c:pt idx="584">
                  <c:v>12.809555117247424</c:v>
                </c:pt>
                <c:pt idx="585">
                  <c:v>12.831470523778215</c:v>
                </c:pt>
                <c:pt idx="586">
                  <c:v>12.853385930309006</c:v>
                </c:pt>
                <c:pt idx="587">
                  <c:v>12.875301336839797</c:v>
                </c:pt>
                <c:pt idx="588">
                  <c:v>12.897216743370588</c:v>
                </c:pt>
                <c:pt idx="589">
                  <c:v>12.91913214990138</c:v>
                </c:pt>
                <c:pt idx="590">
                  <c:v>12.941047556432171</c:v>
                </c:pt>
                <c:pt idx="591">
                  <c:v>12.962962962962962</c:v>
                </c:pt>
                <c:pt idx="592">
                  <c:v>12.984878369493753</c:v>
                </c:pt>
                <c:pt idx="593">
                  <c:v>13.006793776024544</c:v>
                </c:pt>
                <c:pt idx="594">
                  <c:v>13.028709182555335</c:v>
                </c:pt>
                <c:pt idx="595">
                  <c:v>13.050624589086127</c:v>
                </c:pt>
                <c:pt idx="596">
                  <c:v>13.072539995616918</c:v>
                </c:pt>
                <c:pt idx="597">
                  <c:v>13.094455402147709</c:v>
                </c:pt>
                <c:pt idx="598">
                  <c:v>13.1163708086785</c:v>
                </c:pt>
                <c:pt idx="599">
                  <c:v>13.138286215209291</c:v>
                </c:pt>
                <c:pt idx="600">
                  <c:v>13.160201621740082</c:v>
                </c:pt>
                <c:pt idx="601">
                  <c:v>13.182117028270874</c:v>
                </c:pt>
                <c:pt idx="602">
                  <c:v>13.204032434801665</c:v>
                </c:pt>
                <c:pt idx="603">
                  <c:v>13.225947841332456</c:v>
                </c:pt>
                <c:pt idx="604">
                  <c:v>13.247863247863247</c:v>
                </c:pt>
                <c:pt idx="605">
                  <c:v>13.269778654394038</c:v>
                </c:pt>
                <c:pt idx="606">
                  <c:v>13.291694060924829</c:v>
                </c:pt>
                <c:pt idx="607">
                  <c:v>13.31360946745562</c:v>
                </c:pt>
                <c:pt idx="608">
                  <c:v>13.335524873986412</c:v>
                </c:pt>
                <c:pt idx="609">
                  <c:v>13.357440280517203</c:v>
                </c:pt>
                <c:pt idx="610">
                  <c:v>13.379355687047994</c:v>
                </c:pt>
                <c:pt idx="611">
                  <c:v>13.401271093578785</c:v>
                </c:pt>
                <c:pt idx="612">
                  <c:v>13.423186500109576</c:v>
                </c:pt>
                <c:pt idx="613">
                  <c:v>13.445101906640367</c:v>
                </c:pt>
                <c:pt idx="614">
                  <c:v>13.467017313171159</c:v>
                </c:pt>
                <c:pt idx="615">
                  <c:v>13.48893271970195</c:v>
                </c:pt>
                <c:pt idx="616">
                  <c:v>13.510848126232741</c:v>
                </c:pt>
                <c:pt idx="617">
                  <c:v>13.532763532763532</c:v>
                </c:pt>
                <c:pt idx="618">
                  <c:v>13.554678939294323</c:v>
                </c:pt>
                <c:pt idx="619">
                  <c:v>13.576594345825114</c:v>
                </c:pt>
                <c:pt idx="620">
                  <c:v>13.598509752355906</c:v>
                </c:pt>
                <c:pt idx="621">
                  <c:v>13.620425158886697</c:v>
                </c:pt>
                <c:pt idx="622">
                  <c:v>13.642340565417488</c:v>
                </c:pt>
                <c:pt idx="623">
                  <c:v>13.664255971948279</c:v>
                </c:pt>
                <c:pt idx="624">
                  <c:v>13.68617137847907</c:v>
                </c:pt>
                <c:pt idx="625">
                  <c:v>13.708086785009861</c:v>
                </c:pt>
                <c:pt idx="626">
                  <c:v>13.730002191540652</c:v>
                </c:pt>
                <c:pt idx="627">
                  <c:v>13.751917598071444</c:v>
                </c:pt>
                <c:pt idx="628">
                  <c:v>13.773833004602235</c:v>
                </c:pt>
                <c:pt idx="629">
                  <c:v>13.795748411133026</c:v>
                </c:pt>
                <c:pt idx="630">
                  <c:v>13.817663817663817</c:v>
                </c:pt>
                <c:pt idx="631">
                  <c:v>13.839579224194608</c:v>
                </c:pt>
                <c:pt idx="632">
                  <c:v>13.861494630725399</c:v>
                </c:pt>
                <c:pt idx="633">
                  <c:v>13.883410037256191</c:v>
                </c:pt>
                <c:pt idx="634">
                  <c:v>13.905325443786982</c:v>
                </c:pt>
                <c:pt idx="635">
                  <c:v>13.927240850317773</c:v>
                </c:pt>
                <c:pt idx="636">
                  <c:v>13.949156256848564</c:v>
                </c:pt>
                <c:pt idx="637">
                  <c:v>13.971071663379355</c:v>
                </c:pt>
                <c:pt idx="638">
                  <c:v>13.992987069910146</c:v>
                </c:pt>
                <c:pt idx="639">
                  <c:v>14.014902476440938</c:v>
                </c:pt>
                <c:pt idx="640">
                  <c:v>14.036817882971729</c:v>
                </c:pt>
                <c:pt idx="641">
                  <c:v>14.05873328950252</c:v>
                </c:pt>
                <c:pt idx="642">
                  <c:v>14.080648696033311</c:v>
                </c:pt>
                <c:pt idx="643">
                  <c:v>14.102564102564102</c:v>
                </c:pt>
                <c:pt idx="644">
                  <c:v>14.124479509094893</c:v>
                </c:pt>
                <c:pt idx="645">
                  <c:v>14.146394915625685</c:v>
                </c:pt>
                <c:pt idx="646">
                  <c:v>14.168310322156476</c:v>
                </c:pt>
                <c:pt idx="647">
                  <c:v>14.190225728687267</c:v>
                </c:pt>
                <c:pt idx="648">
                  <c:v>14.212141135218058</c:v>
                </c:pt>
                <c:pt idx="649">
                  <c:v>14.234056541748849</c:v>
                </c:pt>
                <c:pt idx="650">
                  <c:v>14.25597194827964</c:v>
                </c:pt>
                <c:pt idx="651">
                  <c:v>14.277887354810431</c:v>
                </c:pt>
                <c:pt idx="652">
                  <c:v>14.299802761341223</c:v>
                </c:pt>
                <c:pt idx="653">
                  <c:v>14.321718167872014</c:v>
                </c:pt>
                <c:pt idx="654">
                  <c:v>14.343633574402805</c:v>
                </c:pt>
                <c:pt idx="655">
                  <c:v>14.365548980933596</c:v>
                </c:pt>
                <c:pt idx="656">
                  <c:v>14.387464387464387</c:v>
                </c:pt>
                <c:pt idx="657">
                  <c:v>14.409379793995178</c:v>
                </c:pt>
                <c:pt idx="658">
                  <c:v>14.43129520052597</c:v>
                </c:pt>
                <c:pt idx="659">
                  <c:v>14.453210607056761</c:v>
                </c:pt>
                <c:pt idx="660">
                  <c:v>14.475126013587552</c:v>
                </c:pt>
                <c:pt idx="661">
                  <c:v>14.497041420118343</c:v>
                </c:pt>
                <c:pt idx="662">
                  <c:v>14.518956826649134</c:v>
                </c:pt>
                <c:pt idx="663">
                  <c:v>14.540872233179925</c:v>
                </c:pt>
                <c:pt idx="664">
                  <c:v>14.562787639710717</c:v>
                </c:pt>
                <c:pt idx="665">
                  <c:v>14.584703046241508</c:v>
                </c:pt>
                <c:pt idx="666">
                  <c:v>14.606618452772299</c:v>
                </c:pt>
                <c:pt idx="667">
                  <c:v>14.62853385930309</c:v>
                </c:pt>
                <c:pt idx="668">
                  <c:v>14.650449265833881</c:v>
                </c:pt>
                <c:pt idx="669">
                  <c:v>14.672364672364672</c:v>
                </c:pt>
                <c:pt idx="670">
                  <c:v>14.694280078895464</c:v>
                </c:pt>
                <c:pt idx="671">
                  <c:v>14.716195485426255</c:v>
                </c:pt>
                <c:pt idx="672">
                  <c:v>14.738110891957046</c:v>
                </c:pt>
                <c:pt idx="673">
                  <c:v>14.760026298487837</c:v>
                </c:pt>
                <c:pt idx="674">
                  <c:v>14.781941705018628</c:v>
                </c:pt>
                <c:pt idx="675">
                  <c:v>14.803857111549419</c:v>
                </c:pt>
                <c:pt idx="676">
                  <c:v>14.82577251808021</c:v>
                </c:pt>
                <c:pt idx="677">
                  <c:v>14.847687924611002</c:v>
                </c:pt>
                <c:pt idx="678">
                  <c:v>14.869603331141793</c:v>
                </c:pt>
                <c:pt idx="679">
                  <c:v>14.891518737672584</c:v>
                </c:pt>
                <c:pt idx="680">
                  <c:v>14.913434144203375</c:v>
                </c:pt>
                <c:pt idx="681">
                  <c:v>14.935349550734166</c:v>
                </c:pt>
                <c:pt idx="682">
                  <c:v>14.957264957264957</c:v>
                </c:pt>
                <c:pt idx="683">
                  <c:v>14.979180363795749</c:v>
                </c:pt>
                <c:pt idx="684">
                  <c:v>15.00109577032654</c:v>
                </c:pt>
                <c:pt idx="685">
                  <c:v>15.023011176857331</c:v>
                </c:pt>
                <c:pt idx="686">
                  <c:v>15.044926583388122</c:v>
                </c:pt>
                <c:pt idx="687">
                  <c:v>15.066841989918913</c:v>
                </c:pt>
                <c:pt idx="688">
                  <c:v>15.088757396449704</c:v>
                </c:pt>
                <c:pt idx="689">
                  <c:v>15.110672802980496</c:v>
                </c:pt>
                <c:pt idx="690">
                  <c:v>15.132588209511287</c:v>
                </c:pt>
                <c:pt idx="691">
                  <c:v>15.154503616042078</c:v>
                </c:pt>
                <c:pt idx="692">
                  <c:v>15.176419022572869</c:v>
                </c:pt>
                <c:pt idx="693">
                  <c:v>15.19833442910366</c:v>
                </c:pt>
                <c:pt idx="694">
                  <c:v>15.220249835634451</c:v>
                </c:pt>
                <c:pt idx="695">
                  <c:v>15.242165242165242</c:v>
                </c:pt>
                <c:pt idx="696">
                  <c:v>15.264080648696034</c:v>
                </c:pt>
                <c:pt idx="697">
                  <c:v>15.285996055226825</c:v>
                </c:pt>
                <c:pt idx="698">
                  <c:v>15.307911461757616</c:v>
                </c:pt>
                <c:pt idx="699">
                  <c:v>15.329826868288407</c:v>
                </c:pt>
                <c:pt idx="700">
                  <c:v>15.351742274819198</c:v>
                </c:pt>
                <c:pt idx="701">
                  <c:v>15.373657681349989</c:v>
                </c:pt>
                <c:pt idx="702">
                  <c:v>15.395573087880781</c:v>
                </c:pt>
                <c:pt idx="703">
                  <c:v>15.417488494411572</c:v>
                </c:pt>
                <c:pt idx="704">
                  <c:v>15.439403900942361</c:v>
                </c:pt>
                <c:pt idx="705">
                  <c:v>15.461319307473152</c:v>
                </c:pt>
                <c:pt idx="706">
                  <c:v>15.483234714003943</c:v>
                </c:pt>
                <c:pt idx="707">
                  <c:v>15.505150120534735</c:v>
                </c:pt>
                <c:pt idx="708">
                  <c:v>15.527065527065526</c:v>
                </c:pt>
                <c:pt idx="709">
                  <c:v>15.548980933596317</c:v>
                </c:pt>
                <c:pt idx="710">
                  <c:v>15.570896340127108</c:v>
                </c:pt>
                <c:pt idx="711">
                  <c:v>15.592811746657899</c:v>
                </c:pt>
                <c:pt idx="712">
                  <c:v>15.61472715318869</c:v>
                </c:pt>
                <c:pt idx="713">
                  <c:v>15.636642559719482</c:v>
                </c:pt>
                <c:pt idx="714">
                  <c:v>15.658557966250273</c:v>
                </c:pt>
                <c:pt idx="715">
                  <c:v>15.680473372781064</c:v>
                </c:pt>
                <c:pt idx="716">
                  <c:v>15.702388779311855</c:v>
                </c:pt>
                <c:pt idx="717">
                  <c:v>15.724304185842646</c:v>
                </c:pt>
                <c:pt idx="718">
                  <c:v>15.746219592373437</c:v>
                </c:pt>
                <c:pt idx="719">
                  <c:v>15.768134998904229</c:v>
                </c:pt>
                <c:pt idx="720">
                  <c:v>15.79005040543502</c:v>
                </c:pt>
                <c:pt idx="721">
                  <c:v>15.811965811965811</c:v>
                </c:pt>
                <c:pt idx="722">
                  <c:v>15.833881218496602</c:v>
                </c:pt>
                <c:pt idx="723">
                  <c:v>15.855796625027393</c:v>
                </c:pt>
                <c:pt idx="724">
                  <c:v>15.877712031558184</c:v>
                </c:pt>
                <c:pt idx="725">
                  <c:v>15.899627438088975</c:v>
                </c:pt>
                <c:pt idx="726">
                  <c:v>15.921542844619767</c:v>
                </c:pt>
                <c:pt idx="727">
                  <c:v>15.943458251150558</c:v>
                </c:pt>
                <c:pt idx="728">
                  <c:v>15.965373657681349</c:v>
                </c:pt>
                <c:pt idx="729">
                  <c:v>15.98728906421214</c:v>
                </c:pt>
                <c:pt idx="730">
                  <c:v>16.00920447074293</c:v>
                </c:pt>
                <c:pt idx="731">
                  <c:v>16.031119877273721</c:v>
                </c:pt>
                <c:pt idx="732">
                  <c:v>16.053035283804512</c:v>
                </c:pt>
                <c:pt idx="733">
                  <c:v>16.074950690335303</c:v>
                </c:pt>
                <c:pt idx="734">
                  <c:v>16.096866096866094</c:v>
                </c:pt>
                <c:pt idx="735">
                  <c:v>16.118781503396885</c:v>
                </c:pt>
                <c:pt idx="736">
                  <c:v>16.140696909927676</c:v>
                </c:pt>
                <c:pt idx="737">
                  <c:v>16.162612316458468</c:v>
                </c:pt>
                <c:pt idx="738">
                  <c:v>16.184527722989259</c:v>
                </c:pt>
                <c:pt idx="739">
                  <c:v>16.20644312952005</c:v>
                </c:pt>
                <c:pt idx="740">
                  <c:v>16.228358536050841</c:v>
                </c:pt>
                <c:pt idx="741">
                  <c:v>16.250273942581632</c:v>
                </c:pt>
                <c:pt idx="742">
                  <c:v>16.272189349112423</c:v>
                </c:pt>
                <c:pt idx="743">
                  <c:v>16.294104755643215</c:v>
                </c:pt>
                <c:pt idx="744">
                  <c:v>16.316020162174006</c:v>
                </c:pt>
                <c:pt idx="745">
                  <c:v>16.337935568704797</c:v>
                </c:pt>
                <c:pt idx="746">
                  <c:v>16.359850975235588</c:v>
                </c:pt>
                <c:pt idx="747">
                  <c:v>16.381766381766379</c:v>
                </c:pt>
                <c:pt idx="748">
                  <c:v>16.40368178829717</c:v>
                </c:pt>
                <c:pt idx="749">
                  <c:v>16.425597194827962</c:v>
                </c:pt>
                <c:pt idx="750">
                  <c:v>16.447512601358753</c:v>
                </c:pt>
                <c:pt idx="751">
                  <c:v>16.469428007889544</c:v>
                </c:pt>
                <c:pt idx="752">
                  <c:v>16.491343414420335</c:v>
                </c:pt>
                <c:pt idx="753">
                  <c:v>16.513258820951126</c:v>
                </c:pt>
                <c:pt idx="754">
                  <c:v>16.535174227481917</c:v>
                </c:pt>
                <c:pt idx="755">
                  <c:v>16.557089634012709</c:v>
                </c:pt>
                <c:pt idx="756">
                  <c:v>16.5790050405435</c:v>
                </c:pt>
                <c:pt idx="757">
                  <c:v>16.600920447074291</c:v>
                </c:pt>
                <c:pt idx="758">
                  <c:v>16.622835853605082</c:v>
                </c:pt>
                <c:pt idx="759">
                  <c:v>16.644751260135873</c:v>
                </c:pt>
                <c:pt idx="760">
                  <c:v>16.666666666666664</c:v>
                </c:pt>
                <c:pt idx="761">
                  <c:v>16.688582073197455</c:v>
                </c:pt>
                <c:pt idx="762">
                  <c:v>16.710497479728247</c:v>
                </c:pt>
                <c:pt idx="763">
                  <c:v>16.732412886259038</c:v>
                </c:pt>
                <c:pt idx="764">
                  <c:v>16.754328292789829</c:v>
                </c:pt>
                <c:pt idx="765">
                  <c:v>16.77624369932062</c:v>
                </c:pt>
                <c:pt idx="766">
                  <c:v>16.798159105851411</c:v>
                </c:pt>
                <c:pt idx="767">
                  <c:v>16.820074512382202</c:v>
                </c:pt>
                <c:pt idx="768">
                  <c:v>16.841989918912994</c:v>
                </c:pt>
                <c:pt idx="769">
                  <c:v>16.863905325443785</c:v>
                </c:pt>
                <c:pt idx="770">
                  <c:v>16.885820731974576</c:v>
                </c:pt>
                <c:pt idx="771">
                  <c:v>16.907736138505367</c:v>
                </c:pt>
                <c:pt idx="772">
                  <c:v>16.929651545036158</c:v>
                </c:pt>
                <c:pt idx="773">
                  <c:v>16.951566951566949</c:v>
                </c:pt>
                <c:pt idx="774">
                  <c:v>16.973482358097741</c:v>
                </c:pt>
                <c:pt idx="775">
                  <c:v>16.995397764628532</c:v>
                </c:pt>
                <c:pt idx="776">
                  <c:v>17.017313171159323</c:v>
                </c:pt>
                <c:pt idx="777">
                  <c:v>17.039228577690114</c:v>
                </c:pt>
                <c:pt idx="778">
                  <c:v>17.061143984220905</c:v>
                </c:pt>
                <c:pt idx="779">
                  <c:v>17.083059390751696</c:v>
                </c:pt>
                <c:pt idx="780">
                  <c:v>17.104974797282487</c:v>
                </c:pt>
                <c:pt idx="781">
                  <c:v>17.126890203813279</c:v>
                </c:pt>
                <c:pt idx="782">
                  <c:v>17.14880561034407</c:v>
                </c:pt>
                <c:pt idx="783">
                  <c:v>17.170721016874861</c:v>
                </c:pt>
                <c:pt idx="784">
                  <c:v>17.192636423405652</c:v>
                </c:pt>
                <c:pt idx="785">
                  <c:v>17.214551829936443</c:v>
                </c:pt>
                <c:pt idx="786">
                  <c:v>17.236467236467234</c:v>
                </c:pt>
                <c:pt idx="787">
                  <c:v>17.258382642998026</c:v>
                </c:pt>
                <c:pt idx="788">
                  <c:v>17.280298049528817</c:v>
                </c:pt>
                <c:pt idx="789">
                  <c:v>17.302213456059608</c:v>
                </c:pt>
                <c:pt idx="790">
                  <c:v>17.324128862590399</c:v>
                </c:pt>
                <c:pt idx="791">
                  <c:v>17.34604426912119</c:v>
                </c:pt>
                <c:pt idx="792">
                  <c:v>17.367959675651981</c:v>
                </c:pt>
                <c:pt idx="793">
                  <c:v>17.389875082182773</c:v>
                </c:pt>
                <c:pt idx="794">
                  <c:v>17.411790488713564</c:v>
                </c:pt>
                <c:pt idx="795">
                  <c:v>17.433705895244355</c:v>
                </c:pt>
                <c:pt idx="796">
                  <c:v>17.455621301775146</c:v>
                </c:pt>
                <c:pt idx="797">
                  <c:v>17.477536708305937</c:v>
                </c:pt>
                <c:pt idx="798">
                  <c:v>17.499452114836728</c:v>
                </c:pt>
                <c:pt idx="799">
                  <c:v>17.52136752136752</c:v>
                </c:pt>
                <c:pt idx="800">
                  <c:v>17.543282927898311</c:v>
                </c:pt>
                <c:pt idx="801">
                  <c:v>17.565198334429102</c:v>
                </c:pt>
                <c:pt idx="802">
                  <c:v>17.587113740959893</c:v>
                </c:pt>
                <c:pt idx="803">
                  <c:v>17.609029147490684</c:v>
                </c:pt>
                <c:pt idx="804">
                  <c:v>17.630944554021475</c:v>
                </c:pt>
                <c:pt idx="805">
                  <c:v>17.652859960552266</c:v>
                </c:pt>
                <c:pt idx="806">
                  <c:v>17.674775367083058</c:v>
                </c:pt>
                <c:pt idx="807">
                  <c:v>17.696690773613849</c:v>
                </c:pt>
                <c:pt idx="808">
                  <c:v>17.71860618014464</c:v>
                </c:pt>
                <c:pt idx="809">
                  <c:v>17.740521586675431</c:v>
                </c:pt>
                <c:pt idx="810">
                  <c:v>17.762436993206222</c:v>
                </c:pt>
                <c:pt idx="811">
                  <c:v>17.784352399737013</c:v>
                </c:pt>
                <c:pt idx="812">
                  <c:v>17.806267806267805</c:v>
                </c:pt>
                <c:pt idx="813">
                  <c:v>17.828183212798596</c:v>
                </c:pt>
                <c:pt idx="814">
                  <c:v>17.850098619329387</c:v>
                </c:pt>
                <c:pt idx="815">
                  <c:v>17.872014025860178</c:v>
                </c:pt>
                <c:pt idx="816">
                  <c:v>17.893929432390969</c:v>
                </c:pt>
                <c:pt idx="817">
                  <c:v>17.91584483892176</c:v>
                </c:pt>
                <c:pt idx="818">
                  <c:v>17.937760245452552</c:v>
                </c:pt>
                <c:pt idx="819">
                  <c:v>17.959675651983343</c:v>
                </c:pt>
                <c:pt idx="820">
                  <c:v>17.981591058514134</c:v>
                </c:pt>
                <c:pt idx="821">
                  <c:v>18.003506465044925</c:v>
                </c:pt>
                <c:pt idx="822">
                  <c:v>18.025421871575716</c:v>
                </c:pt>
                <c:pt idx="823">
                  <c:v>18.047337278106507</c:v>
                </c:pt>
                <c:pt idx="824">
                  <c:v>18.069252684637299</c:v>
                </c:pt>
                <c:pt idx="825">
                  <c:v>18.09116809116809</c:v>
                </c:pt>
                <c:pt idx="826">
                  <c:v>18.113083497698881</c:v>
                </c:pt>
                <c:pt idx="827">
                  <c:v>18.134998904229672</c:v>
                </c:pt>
                <c:pt idx="828">
                  <c:v>18.156914310760463</c:v>
                </c:pt>
                <c:pt idx="829">
                  <c:v>18.178829717291254</c:v>
                </c:pt>
                <c:pt idx="830">
                  <c:v>18.200745123822045</c:v>
                </c:pt>
                <c:pt idx="831">
                  <c:v>18.222660530352837</c:v>
                </c:pt>
                <c:pt idx="832">
                  <c:v>18.244575936883628</c:v>
                </c:pt>
                <c:pt idx="833">
                  <c:v>18.266491343414419</c:v>
                </c:pt>
                <c:pt idx="834">
                  <c:v>18.28840674994521</c:v>
                </c:pt>
                <c:pt idx="835">
                  <c:v>18.310322156476001</c:v>
                </c:pt>
                <c:pt idx="836">
                  <c:v>18.332237563006792</c:v>
                </c:pt>
                <c:pt idx="837">
                  <c:v>18.354152969537584</c:v>
                </c:pt>
                <c:pt idx="838">
                  <c:v>18.376068376068375</c:v>
                </c:pt>
                <c:pt idx="839">
                  <c:v>18.397983782599166</c:v>
                </c:pt>
                <c:pt idx="840">
                  <c:v>18.419899189129957</c:v>
                </c:pt>
                <c:pt idx="841">
                  <c:v>18.441814595660748</c:v>
                </c:pt>
                <c:pt idx="842">
                  <c:v>18.463730002191539</c:v>
                </c:pt>
                <c:pt idx="843">
                  <c:v>18.485645408722331</c:v>
                </c:pt>
                <c:pt idx="844">
                  <c:v>18.507560815253122</c:v>
                </c:pt>
                <c:pt idx="845">
                  <c:v>18.529476221783913</c:v>
                </c:pt>
                <c:pt idx="846">
                  <c:v>18.551391628314704</c:v>
                </c:pt>
                <c:pt idx="847">
                  <c:v>18.573307034845495</c:v>
                </c:pt>
                <c:pt idx="848">
                  <c:v>18.595222441376286</c:v>
                </c:pt>
                <c:pt idx="849">
                  <c:v>18.617137847907077</c:v>
                </c:pt>
                <c:pt idx="850">
                  <c:v>18.639053254437869</c:v>
                </c:pt>
                <c:pt idx="851">
                  <c:v>18.66096866096866</c:v>
                </c:pt>
                <c:pt idx="852">
                  <c:v>18.682884067499451</c:v>
                </c:pt>
                <c:pt idx="853">
                  <c:v>18.704799474030242</c:v>
                </c:pt>
                <c:pt idx="854">
                  <c:v>18.726714880561033</c:v>
                </c:pt>
                <c:pt idx="855">
                  <c:v>18.748630287091824</c:v>
                </c:pt>
                <c:pt idx="856">
                  <c:v>18.770545693622616</c:v>
                </c:pt>
                <c:pt idx="857">
                  <c:v>18.792461100153407</c:v>
                </c:pt>
                <c:pt idx="858">
                  <c:v>18.814376506684198</c:v>
                </c:pt>
                <c:pt idx="859">
                  <c:v>18.836291913214989</c:v>
                </c:pt>
                <c:pt idx="860">
                  <c:v>18.85820731974578</c:v>
                </c:pt>
                <c:pt idx="861">
                  <c:v>18.880122726276571</c:v>
                </c:pt>
                <c:pt idx="862">
                  <c:v>18.902038132807363</c:v>
                </c:pt>
                <c:pt idx="863">
                  <c:v>18.923953539338154</c:v>
                </c:pt>
                <c:pt idx="864">
                  <c:v>18.945868945868945</c:v>
                </c:pt>
                <c:pt idx="865">
                  <c:v>18.967784352399736</c:v>
                </c:pt>
                <c:pt idx="866">
                  <c:v>18.989699758930527</c:v>
                </c:pt>
                <c:pt idx="867">
                  <c:v>19.011615165461318</c:v>
                </c:pt>
                <c:pt idx="868">
                  <c:v>19.03353057199211</c:v>
                </c:pt>
                <c:pt idx="869">
                  <c:v>19.055445978522901</c:v>
                </c:pt>
                <c:pt idx="870">
                  <c:v>19.077361385053692</c:v>
                </c:pt>
                <c:pt idx="871">
                  <c:v>19.099276791584483</c:v>
                </c:pt>
                <c:pt idx="872">
                  <c:v>19.121192198115274</c:v>
                </c:pt>
                <c:pt idx="873">
                  <c:v>19.143107604646065</c:v>
                </c:pt>
                <c:pt idx="874">
                  <c:v>19.165023011176856</c:v>
                </c:pt>
                <c:pt idx="875">
                  <c:v>19.186938417707648</c:v>
                </c:pt>
                <c:pt idx="876">
                  <c:v>19.208853824238439</c:v>
                </c:pt>
                <c:pt idx="877">
                  <c:v>19.23076923076923</c:v>
                </c:pt>
                <c:pt idx="878">
                  <c:v>19.252684637300021</c:v>
                </c:pt>
                <c:pt idx="879">
                  <c:v>19.274600043830812</c:v>
                </c:pt>
                <c:pt idx="880">
                  <c:v>19.296515450361603</c:v>
                </c:pt>
                <c:pt idx="881">
                  <c:v>19.318430856892395</c:v>
                </c:pt>
                <c:pt idx="882">
                  <c:v>19.340346263423186</c:v>
                </c:pt>
                <c:pt idx="883">
                  <c:v>19.362261669953977</c:v>
                </c:pt>
                <c:pt idx="884">
                  <c:v>19.384177076484768</c:v>
                </c:pt>
                <c:pt idx="885">
                  <c:v>19.406092483015559</c:v>
                </c:pt>
                <c:pt idx="886">
                  <c:v>19.42800788954635</c:v>
                </c:pt>
                <c:pt idx="887">
                  <c:v>19.449923296077142</c:v>
                </c:pt>
                <c:pt idx="888">
                  <c:v>19.471838702607933</c:v>
                </c:pt>
                <c:pt idx="889">
                  <c:v>19.493754109138724</c:v>
                </c:pt>
                <c:pt idx="890">
                  <c:v>19.515669515669515</c:v>
                </c:pt>
                <c:pt idx="891">
                  <c:v>19.537584922200306</c:v>
                </c:pt>
                <c:pt idx="892">
                  <c:v>19.559500328731097</c:v>
                </c:pt>
                <c:pt idx="893">
                  <c:v>19.581415735261888</c:v>
                </c:pt>
                <c:pt idx="894">
                  <c:v>19.60333114179268</c:v>
                </c:pt>
                <c:pt idx="895">
                  <c:v>19.625246548323471</c:v>
                </c:pt>
                <c:pt idx="896">
                  <c:v>19.647161954854258</c:v>
                </c:pt>
                <c:pt idx="897">
                  <c:v>19.66907736138505</c:v>
                </c:pt>
                <c:pt idx="898">
                  <c:v>19.690992767915841</c:v>
                </c:pt>
                <c:pt idx="899">
                  <c:v>19.712908174446632</c:v>
                </c:pt>
                <c:pt idx="900">
                  <c:v>19.734823580977423</c:v>
                </c:pt>
                <c:pt idx="901">
                  <c:v>19.756738987508214</c:v>
                </c:pt>
                <c:pt idx="902">
                  <c:v>19.778654394039005</c:v>
                </c:pt>
                <c:pt idx="903">
                  <c:v>19.800569800569797</c:v>
                </c:pt>
                <c:pt idx="904">
                  <c:v>19.822485207100588</c:v>
                </c:pt>
                <c:pt idx="905">
                  <c:v>19.844400613631379</c:v>
                </c:pt>
                <c:pt idx="906">
                  <c:v>19.86631602016217</c:v>
                </c:pt>
                <c:pt idx="907">
                  <c:v>19.888231426692961</c:v>
                </c:pt>
                <c:pt idx="908">
                  <c:v>19.910146833223752</c:v>
                </c:pt>
                <c:pt idx="909">
                  <c:v>19.932062239754543</c:v>
                </c:pt>
                <c:pt idx="910">
                  <c:v>19.953977646285335</c:v>
                </c:pt>
                <c:pt idx="911">
                  <c:v>19.975893052816126</c:v>
                </c:pt>
                <c:pt idx="912">
                  <c:v>19.997808459346917</c:v>
                </c:pt>
                <c:pt idx="913">
                  <c:v>20.019723865877708</c:v>
                </c:pt>
                <c:pt idx="914">
                  <c:v>20.041639272408499</c:v>
                </c:pt>
                <c:pt idx="915">
                  <c:v>20.06355467893929</c:v>
                </c:pt>
                <c:pt idx="916">
                  <c:v>20.085470085470082</c:v>
                </c:pt>
                <c:pt idx="917">
                  <c:v>20.107385492000873</c:v>
                </c:pt>
                <c:pt idx="918">
                  <c:v>20.129300898531664</c:v>
                </c:pt>
                <c:pt idx="919">
                  <c:v>20.151216305062455</c:v>
                </c:pt>
                <c:pt idx="920">
                  <c:v>20.173131711593246</c:v>
                </c:pt>
                <c:pt idx="921">
                  <c:v>20.195047118124037</c:v>
                </c:pt>
                <c:pt idx="922">
                  <c:v>20.216962524654829</c:v>
                </c:pt>
                <c:pt idx="923">
                  <c:v>20.23887793118562</c:v>
                </c:pt>
                <c:pt idx="924">
                  <c:v>20.260793337716411</c:v>
                </c:pt>
                <c:pt idx="925">
                  <c:v>20.282708744247202</c:v>
                </c:pt>
                <c:pt idx="926">
                  <c:v>20.304624150777993</c:v>
                </c:pt>
                <c:pt idx="927">
                  <c:v>20.326539557308784</c:v>
                </c:pt>
                <c:pt idx="928">
                  <c:v>20.348454963839576</c:v>
                </c:pt>
                <c:pt idx="929">
                  <c:v>20.370370370370367</c:v>
                </c:pt>
                <c:pt idx="930">
                  <c:v>20.392285776901158</c:v>
                </c:pt>
                <c:pt idx="931">
                  <c:v>20.414201183431949</c:v>
                </c:pt>
                <c:pt idx="932">
                  <c:v>20.43611658996274</c:v>
                </c:pt>
                <c:pt idx="933">
                  <c:v>20.458031996493531</c:v>
                </c:pt>
                <c:pt idx="934">
                  <c:v>20.479947403024322</c:v>
                </c:pt>
                <c:pt idx="935">
                  <c:v>20.501862809555114</c:v>
                </c:pt>
                <c:pt idx="936">
                  <c:v>20.523778216085905</c:v>
                </c:pt>
                <c:pt idx="937">
                  <c:v>20.545693622616696</c:v>
                </c:pt>
                <c:pt idx="938">
                  <c:v>20.567609029147487</c:v>
                </c:pt>
                <c:pt idx="939">
                  <c:v>20.589524435678278</c:v>
                </c:pt>
                <c:pt idx="940">
                  <c:v>20.611439842209069</c:v>
                </c:pt>
                <c:pt idx="941">
                  <c:v>20.633355248739861</c:v>
                </c:pt>
                <c:pt idx="942">
                  <c:v>20.655270655270652</c:v>
                </c:pt>
                <c:pt idx="943">
                  <c:v>20.677186061801443</c:v>
                </c:pt>
                <c:pt idx="944">
                  <c:v>20.699101468332234</c:v>
                </c:pt>
                <c:pt idx="945">
                  <c:v>20.721016874863025</c:v>
                </c:pt>
                <c:pt idx="946">
                  <c:v>20.742932281393816</c:v>
                </c:pt>
                <c:pt idx="947">
                  <c:v>20.764847687924608</c:v>
                </c:pt>
                <c:pt idx="948">
                  <c:v>20.786763094455399</c:v>
                </c:pt>
                <c:pt idx="949">
                  <c:v>20.80867850098619</c:v>
                </c:pt>
                <c:pt idx="950">
                  <c:v>20.830593907516981</c:v>
                </c:pt>
                <c:pt idx="951">
                  <c:v>20.852509314047772</c:v>
                </c:pt>
                <c:pt idx="952">
                  <c:v>20.874424720578563</c:v>
                </c:pt>
                <c:pt idx="953">
                  <c:v>20.896340127109355</c:v>
                </c:pt>
                <c:pt idx="954">
                  <c:v>20.918255533640146</c:v>
                </c:pt>
                <c:pt idx="955">
                  <c:v>20.940170940170937</c:v>
                </c:pt>
                <c:pt idx="956">
                  <c:v>20.962086346701728</c:v>
                </c:pt>
                <c:pt idx="957">
                  <c:v>20.984001753232519</c:v>
                </c:pt>
                <c:pt idx="958">
                  <c:v>21.00591715976331</c:v>
                </c:pt>
                <c:pt idx="959">
                  <c:v>21.027832566294101</c:v>
                </c:pt>
                <c:pt idx="960">
                  <c:v>21.049747972824893</c:v>
                </c:pt>
                <c:pt idx="961">
                  <c:v>21.071663379355684</c:v>
                </c:pt>
                <c:pt idx="962">
                  <c:v>21.093578785886475</c:v>
                </c:pt>
                <c:pt idx="963">
                  <c:v>21.115494192417266</c:v>
                </c:pt>
                <c:pt idx="964">
                  <c:v>21.137409598948057</c:v>
                </c:pt>
                <c:pt idx="965">
                  <c:v>21.159325005478848</c:v>
                </c:pt>
                <c:pt idx="966">
                  <c:v>21.18124041200964</c:v>
                </c:pt>
                <c:pt idx="967">
                  <c:v>21.203155818540431</c:v>
                </c:pt>
                <c:pt idx="968">
                  <c:v>21.225071225071222</c:v>
                </c:pt>
                <c:pt idx="969">
                  <c:v>21.246986631602013</c:v>
                </c:pt>
                <c:pt idx="970">
                  <c:v>21.268902038132804</c:v>
                </c:pt>
                <c:pt idx="971">
                  <c:v>21.290817444663595</c:v>
                </c:pt>
                <c:pt idx="972">
                  <c:v>21.312732851194387</c:v>
                </c:pt>
                <c:pt idx="973">
                  <c:v>21.334648257725178</c:v>
                </c:pt>
                <c:pt idx="974">
                  <c:v>21.356563664255969</c:v>
                </c:pt>
                <c:pt idx="975">
                  <c:v>21.37847907078676</c:v>
                </c:pt>
                <c:pt idx="976">
                  <c:v>21.400394477317551</c:v>
                </c:pt>
                <c:pt idx="977">
                  <c:v>21.422309883848342</c:v>
                </c:pt>
                <c:pt idx="978">
                  <c:v>21.444225290379133</c:v>
                </c:pt>
                <c:pt idx="979">
                  <c:v>21.466140696909925</c:v>
                </c:pt>
                <c:pt idx="980">
                  <c:v>21.488056103440716</c:v>
                </c:pt>
                <c:pt idx="981">
                  <c:v>21.509971509971507</c:v>
                </c:pt>
                <c:pt idx="982">
                  <c:v>21.531886916502298</c:v>
                </c:pt>
                <c:pt idx="983">
                  <c:v>21.553802323033089</c:v>
                </c:pt>
                <c:pt idx="984">
                  <c:v>21.57571772956388</c:v>
                </c:pt>
                <c:pt idx="985">
                  <c:v>21.597633136094672</c:v>
                </c:pt>
                <c:pt idx="986">
                  <c:v>21.619548542625463</c:v>
                </c:pt>
                <c:pt idx="987">
                  <c:v>21.641463949156254</c:v>
                </c:pt>
                <c:pt idx="988">
                  <c:v>21.663379355687045</c:v>
                </c:pt>
                <c:pt idx="989">
                  <c:v>21.685294762217836</c:v>
                </c:pt>
                <c:pt idx="990">
                  <c:v>21.707210168748627</c:v>
                </c:pt>
                <c:pt idx="991">
                  <c:v>21.729125575279419</c:v>
                </c:pt>
                <c:pt idx="992">
                  <c:v>21.75104098181021</c:v>
                </c:pt>
                <c:pt idx="993">
                  <c:v>21.772956388341001</c:v>
                </c:pt>
                <c:pt idx="994">
                  <c:v>21.794871794871792</c:v>
                </c:pt>
                <c:pt idx="995">
                  <c:v>21.816787201402583</c:v>
                </c:pt>
                <c:pt idx="996">
                  <c:v>21.838702607933374</c:v>
                </c:pt>
                <c:pt idx="997">
                  <c:v>21.860618014464166</c:v>
                </c:pt>
                <c:pt idx="998">
                  <c:v>21.882533420994957</c:v>
                </c:pt>
                <c:pt idx="999">
                  <c:v>21.904448827525748</c:v>
                </c:pt>
                <c:pt idx="1000">
                  <c:v>21.926364234056539</c:v>
                </c:pt>
                <c:pt idx="1001">
                  <c:v>21.94827964058733</c:v>
                </c:pt>
                <c:pt idx="1002">
                  <c:v>21.970195047118121</c:v>
                </c:pt>
                <c:pt idx="1003">
                  <c:v>21.992110453648912</c:v>
                </c:pt>
                <c:pt idx="1004">
                  <c:v>22.014025860179704</c:v>
                </c:pt>
                <c:pt idx="1005">
                  <c:v>22.035941266710495</c:v>
                </c:pt>
                <c:pt idx="1006">
                  <c:v>22.057856673241286</c:v>
                </c:pt>
                <c:pt idx="1007">
                  <c:v>22.079772079772077</c:v>
                </c:pt>
                <c:pt idx="1008">
                  <c:v>22.101687486302868</c:v>
                </c:pt>
                <c:pt idx="1009">
                  <c:v>22.123602892833659</c:v>
                </c:pt>
                <c:pt idx="1010">
                  <c:v>22.145518299364451</c:v>
                </c:pt>
                <c:pt idx="1011">
                  <c:v>22.167433705895242</c:v>
                </c:pt>
                <c:pt idx="1012">
                  <c:v>22.189349112426033</c:v>
                </c:pt>
                <c:pt idx="1013">
                  <c:v>22.211264518956824</c:v>
                </c:pt>
                <c:pt idx="1014">
                  <c:v>22.233179925487615</c:v>
                </c:pt>
                <c:pt idx="1015">
                  <c:v>22.255095332018406</c:v>
                </c:pt>
                <c:pt idx="1016">
                  <c:v>22.277010738549198</c:v>
                </c:pt>
                <c:pt idx="1017">
                  <c:v>22.298926145079989</c:v>
                </c:pt>
                <c:pt idx="1018">
                  <c:v>22.32084155161078</c:v>
                </c:pt>
                <c:pt idx="1019">
                  <c:v>22.342756958141571</c:v>
                </c:pt>
                <c:pt idx="1020">
                  <c:v>22.364672364672362</c:v>
                </c:pt>
                <c:pt idx="1021">
                  <c:v>22.386587771203153</c:v>
                </c:pt>
                <c:pt idx="1022">
                  <c:v>22.408503177733945</c:v>
                </c:pt>
                <c:pt idx="1023">
                  <c:v>22.430418584264736</c:v>
                </c:pt>
                <c:pt idx="1024">
                  <c:v>22.452333990795527</c:v>
                </c:pt>
                <c:pt idx="1025">
                  <c:v>22.474249397326318</c:v>
                </c:pt>
                <c:pt idx="1026">
                  <c:v>22.496164803857109</c:v>
                </c:pt>
                <c:pt idx="1027">
                  <c:v>22.5180802103879</c:v>
                </c:pt>
                <c:pt idx="1028">
                  <c:v>22.539995616918691</c:v>
                </c:pt>
                <c:pt idx="1029">
                  <c:v>22.561911023449483</c:v>
                </c:pt>
                <c:pt idx="1030">
                  <c:v>22.583826429980274</c:v>
                </c:pt>
                <c:pt idx="1031">
                  <c:v>22.605741836511065</c:v>
                </c:pt>
                <c:pt idx="1032">
                  <c:v>22.627657243041856</c:v>
                </c:pt>
                <c:pt idx="1033">
                  <c:v>22.649572649572647</c:v>
                </c:pt>
                <c:pt idx="1034">
                  <c:v>22.671488056103438</c:v>
                </c:pt>
                <c:pt idx="1035">
                  <c:v>22.69340346263423</c:v>
                </c:pt>
                <c:pt idx="1036">
                  <c:v>22.715318869165021</c:v>
                </c:pt>
                <c:pt idx="1037">
                  <c:v>22.737234275695812</c:v>
                </c:pt>
                <c:pt idx="1038">
                  <c:v>22.759149682226603</c:v>
                </c:pt>
                <c:pt idx="1039">
                  <c:v>22.781065088757394</c:v>
                </c:pt>
                <c:pt idx="1040">
                  <c:v>22.802980495288185</c:v>
                </c:pt>
                <c:pt idx="1041">
                  <c:v>22.824895901818977</c:v>
                </c:pt>
                <c:pt idx="1042">
                  <c:v>22.846811308349768</c:v>
                </c:pt>
                <c:pt idx="1043">
                  <c:v>22.868726714880559</c:v>
                </c:pt>
                <c:pt idx="1044">
                  <c:v>22.89064212141135</c:v>
                </c:pt>
                <c:pt idx="1045">
                  <c:v>22.912557527942141</c:v>
                </c:pt>
                <c:pt idx="1046">
                  <c:v>22.934472934472932</c:v>
                </c:pt>
                <c:pt idx="1047">
                  <c:v>22.956388341003723</c:v>
                </c:pt>
                <c:pt idx="1048">
                  <c:v>22.978303747534515</c:v>
                </c:pt>
                <c:pt idx="1049">
                  <c:v>23.000219154065306</c:v>
                </c:pt>
                <c:pt idx="1050">
                  <c:v>23.022134560596097</c:v>
                </c:pt>
                <c:pt idx="1051">
                  <c:v>23.044049967126888</c:v>
                </c:pt>
                <c:pt idx="1052">
                  <c:v>23.065965373657679</c:v>
                </c:pt>
                <c:pt idx="1053">
                  <c:v>23.08788078018847</c:v>
                </c:pt>
                <c:pt idx="1054">
                  <c:v>23.109796186719262</c:v>
                </c:pt>
                <c:pt idx="1055">
                  <c:v>23.131711593250053</c:v>
                </c:pt>
                <c:pt idx="1056">
                  <c:v>23.153626999780844</c:v>
                </c:pt>
                <c:pt idx="1057">
                  <c:v>23.175542406311635</c:v>
                </c:pt>
                <c:pt idx="1058">
                  <c:v>23.197457812842426</c:v>
                </c:pt>
                <c:pt idx="1059">
                  <c:v>23.219373219373217</c:v>
                </c:pt>
                <c:pt idx="1060">
                  <c:v>23.241288625904009</c:v>
                </c:pt>
                <c:pt idx="1061">
                  <c:v>23.2632040324348</c:v>
                </c:pt>
                <c:pt idx="1062">
                  <c:v>23.285119438965591</c:v>
                </c:pt>
                <c:pt idx="1063">
                  <c:v>23.307034845496382</c:v>
                </c:pt>
                <c:pt idx="1064">
                  <c:v>23.328950252027173</c:v>
                </c:pt>
                <c:pt idx="1065">
                  <c:v>23.350865658557964</c:v>
                </c:pt>
                <c:pt idx="1066">
                  <c:v>23.372781065088756</c:v>
                </c:pt>
                <c:pt idx="1067">
                  <c:v>23.394696471619547</c:v>
                </c:pt>
                <c:pt idx="1068">
                  <c:v>23.416611878150338</c:v>
                </c:pt>
                <c:pt idx="1069">
                  <c:v>23.438527284681129</c:v>
                </c:pt>
                <c:pt idx="1070">
                  <c:v>23.46044269121192</c:v>
                </c:pt>
                <c:pt idx="1071">
                  <c:v>23.482358097742711</c:v>
                </c:pt>
                <c:pt idx="1072">
                  <c:v>23.504273504273502</c:v>
                </c:pt>
                <c:pt idx="1073">
                  <c:v>23.526188910804294</c:v>
                </c:pt>
                <c:pt idx="1074">
                  <c:v>23.548104317335085</c:v>
                </c:pt>
                <c:pt idx="1075">
                  <c:v>23.570019723865876</c:v>
                </c:pt>
                <c:pt idx="1076">
                  <c:v>23.591935130396667</c:v>
                </c:pt>
                <c:pt idx="1077">
                  <c:v>23.613850536927458</c:v>
                </c:pt>
                <c:pt idx="1078">
                  <c:v>23.635765943458249</c:v>
                </c:pt>
                <c:pt idx="1079">
                  <c:v>23.657681349989041</c:v>
                </c:pt>
                <c:pt idx="1080">
                  <c:v>23.679596756519832</c:v>
                </c:pt>
                <c:pt idx="1081">
                  <c:v>23.701512163050623</c:v>
                </c:pt>
                <c:pt idx="1082">
                  <c:v>23.723427569581414</c:v>
                </c:pt>
                <c:pt idx="1083">
                  <c:v>23.745342976112205</c:v>
                </c:pt>
                <c:pt idx="1084">
                  <c:v>23.767258382642996</c:v>
                </c:pt>
                <c:pt idx="1085">
                  <c:v>23.789173789173788</c:v>
                </c:pt>
                <c:pt idx="1086">
                  <c:v>23.811089195704579</c:v>
                </c:pt>
                <c:pt idx="1087">
                  <c:v>23.83300460223537</c:v>
                </c:pt>
                <c:pt idx="1088">
                  <c:v>23.854920008766161</c:v>
                </c:pt>
                <c:pt idx="1089">
                  <c:v>23.876835415296952</c:v>
                </c:pt>
                <c:pt idx="1090">
                  <c:v>23.898750821827743</c:v>
                </c:pt>
                <c:pt idx="1091">
                  <c:v>23.920666228358535</c:v>
                </c:pt>
                <c:pt idx="1092">
                  <c:v>23.942581634889326</c:v>
                </c:pt>
                <c:pt idx="1093">
                  <c:v>23.964497041420117</c:v>
                </c:pt>
                <c:pt idx="1094">
                  <c:v>23.986412447950908</c:v>
                </c:pt>
                <c:pt idx="1095">
                  <c:v>24.008327854481699</c:v>
                </c:pt>
                <c:pt idx="1096">
                  <c:v>24.03024326101249</c:v>
                </c:pt>
                <c:pt idx="1097">
                  <c:v>24.052158667543281</c:v>
                </c:pt>
                <c:pt idx="1098">
                  <c:v>24.074074074074073</c:v>
                </c:pt>
                <c:pt idx="1099">
                  <c:v>24.095989480604864</c:v>
                </c:pt>
                <c:pt idx="1100">
                  <c:v>24.117904887135655</c:v>
                </c:pt>
                <c:pt idx="1101">
                  <c:v>24.139820293666446</c:v>
                </c:pt>
                <c:pt idx="1102">
                  <c:v>24.161735700197237</c:v>
                </c:pt>
                <c:pt idx="1103">
                  <c:v>24.183651106728028</c:v>
                </c:pt>
                <c:pt idx="1104">
                  <c:v>24.20556651325882</c:v>
                </c:pt>
                <c:pt idx="1105">
                  <c:v>24.227481919789611</c:v>
                </c:pt>
                <c:pt idx="1106">
                  <c:v>24.249397326320402</c:v>
                </c:pt>
                <c:pt idx="1107">
                  <c:v>24.271312732851193</c:v>
                </c:pt>
                <c:pt idx="1108">
                  <c:v>24.293228139381984</c:v>
                </c:pt>
                <c:pt idx="1109">
                  <c:v>24.315143545912775</c:v>
                </c:pt>
                <c:pt idx="1110">
                  <c:v>24.337058952443567</c:v>
                </c:pt>
                <c:pt idx="1111">
                  <c:v>24.358974358974358</c:v>
                </c:pt>
                <c:pt idx="1112">
                  <c:v>24.380889765505149</c:v>
                </c:pt>
                <c:pt idx="1113">
                  <c:v>24.40280517203594</c:v>
                </c:pt>
                <c:pt idx="1114">
                  <c:v>24.424720578566731</c:v>
                </c:pt>
                <c:pt idx="1115">
                  <c:v>24.446635985097522</c:v>
                </c:pt>
                <c:pt idx="1116">
                  <c:v>24.468551391628313</c:v>
                </c:pt>
                <c:pt idx="1117">
                  <c:v>24.490466798159105</c:v>
                </c:pt>
                <c:pt idx="1118">
                  <c:v>24.512382204689896</c:v>
                </c:pt>
                <c:pt idx="1119">
                  <c:v>24.534297611220687</c:v>
                </c:pt>
                <c:pt idx="1120">
                  <c:v>24.556213017751478</c:v>
                </c:pt>
                <c:pt idx="1121">
                  <c:v>24.578128424282269</c:v>
                </c:pt>
                <c:pt idx="1122">
                  <c:v>24.60004383081306</c:v>
                </c:pt>
                <c:pt idx="1123">
                  <c:v>24.621959237343852</c:v>
                </c:pt>
                <c:pt idx="1124">
                  <c:v>24.643874643874643</c:v>
                </c:pt>
                <c:pt idx="1125">
                  <c:v>24.665790050405434</c:v>
                </c:pt>
                <c:pt idx="1126">
                  <c:v>24.687705456936225</c:v>
                </c:pt>
                <c:pt idx="1127">
                  <c:v>24.709620863467016</c:v>
                </c:pt>
                <c:pt idx="1128">
                  <c:v>24.731536269997807</c:v>
                </c:pt>
                <c:pt idx="1129">
                  <c:v>24.753451676528599</c:v>
                </c:pt>
                <c:pt idx="1130">
                  <c:v>24.77536708305939</c:v>
                </c:pt>
                <c:pt idx="1131">
                  <c:v>24.797282489590181</c:v>
                </c:pt>
                <c:pt idx="1132">
                  <c:v>24.819197896120972</c:v>
                </c:pt>
                <c:pt idx="1133">
                  <c:v>24.841113302651763</c:v>
                </c:pt>
                <c:pt idx="1134">
                  <c:v>24.863028709182554</c:v>
                </c:pt>
                <c:pt idx="1135">
                  <c:v>24.884944115713346</c:v>
                </c:pt>
                <c:pt idx="1136">
                  <c:v>24.906859522244137</c:v>
                </c:pt>
                <c:pt idx="1137">
                  <c:v>24.928774928774928</c:v>
                </c:pt>
                <c:pt idx="1138">
                  <c:v>24.950690335305719</c:v>
                </c:pt>
                <c:pt idx="1139">
                  <c:v>24.97260574183651</c:v>
                </c:pt>
                <c:pt idx="1140">
                  <c:v>24.994521148367301</c:v>
                </c:pt>
                <c:pt idx="1141">
                  <c:v>25.016436554898092</c:v>
                </c:pt>
                <c:pt idx="1142">
                  <c:v>25.038351961428884</c:v>
                </c:pt>
                <c:pt idx="1143">
                  <c:v>25.060267367959675</c:v>
                </c:pt>
                <c:pt idx="1144">
                  <c:v>25.082182774490466</c:v>
                </c:pt>
                <c:pt idx="1145">
                  <c:v>25.104098181021257</c:v>
                </c:pt>
                <c:pt idx="1146">
                  <c:v>25.126013587552048</c:v>
                </c:pt>
                <c:pt idx="1147">
                  <c:v>25.147928994082839</c:v>
                </c:pt>
                <c:pt idx="1148">
                  <c:v>25.169844400613631</c:v>
                </c:pt>
                <c:pt idx="1149">
                  <c:v>25.191759807144422</c:v>
                </c:pt>
                <c:pt idx="1150">
                  <c:v>25.213675213675213</c:v>
                </c:pt>
                <c:pt idx="1151">
                  <c:v>25.235590620206004</c:v>
                </c:pt>
                <c:pt idx="1152">
                  <c:v>25.257506026736795</c:v>
                </c:pt>
                <c:pt idx="1153">
                  <c:v>25.279421433267583</c:v>
                </c:pt>
                <c:pt idx="1154">
                  <c:v>25.301336839798374</c:v>
                </c:pt>
                <c:pt idx="1155">
                  <c:v>25.323252246329165</c:v>
                </c:pt>
                <c:pt idx="1156">
                  <c:v>25.345167652859956</c:v>
                </c:pt>
                <c:pt idx="1157">
                  <c:v>25.367083059390747</c:v>
                </c:pt>
                <c:pt idx="1158">
                  <c:v>25.388998465921539</c:v>
                </c:pt>
                <c:pt idx="1159">
                  <c:v>25.41091387245233</c:v>
                </c:pt>
                <c:pt idx="1160">
                  <c:v>25.432829278983121</c:v>
                </c:pt>
                <c:pt idx="1161">
                  <c:v>25.454744685513912</c:v>
                </c:pt>
                <c:pt idx="1162">
                  <c:v>25.476660092044703</c:v>
                </c:pt>
                <c:pt idx="1163">
                  <c:v>25.498575498575494</c:v>
                </c:pt>
                <c:pt idx="1164">
                  <c:v>25.520490905106286</c:v>
                </c:pt>
                <c:pt idx="1165">
                  <c:v>25.542406311637077</c:v>
                </c:pt>
                <c:pt idx="1166">
                  <c:v>25.564321718167868</c:v>
                </c:pt>
                <c:pt idx="1167">
                  <c:v>25.586237124698659</c:v>
                </c:pt>
                <c:pt idx="1168">
                  <c:v>25.60815253122945</c:v>
                </c:pt>
                <c:pt idx="1169">
                  <c:v>25.630067937760241</c:v>
                </c:pt>
                <c:pt idx="1170">
                  <c:v>25.651983344291033</c:v>
                </c:pt>
                <c:pt idx="1171">
                  <c:v>25.673898750821824</c:v>
                </c:pt>
                <c:pt idx="1172">
                  <c:v>25.695814157352615</c:v>
                </c:pt>
                <c:pt idx="1173">
                  <c:v>25.717729563883406</c:v>
                </c:pt>
                <c:pt idx="1174">
                  <c:v>25.739644970414197</c:v>
                </c:pt>
                <c:pt idx="1175">
                  <c:v>25.761560376944988</c:v>
                </c:pt>
                <c:pt idx="1176">
                  <c:v>25.78347578347578</c:v>
                </c:pt>
                <c:pt idx="1177">
                  <c:v>25.805391190006571</c:v>
                </c:pt>
                <c:pt idx="1178">
                  <c:v>25.827306596537362</c:v>
                </c:pt>
                <c:pt idx="1179">
                  <c:v>25.849222003068153</c:v>
                </c:pt>
                <c:pt idx="1180">
                  <c:v>25.871137409598944</c:v>
                </c:pt>
                <c:pt idx="1181">
                  <c:v>25.893052816129735</c:v>
                </c:pt>
                <c:pt idx="1182">
                  <c:v>25.914968222660526</c:v>
                </c:pt>
                <c:pt idx="1183">
                  <c:v>25.936883629191318</c:v>
                </c:pt>
                <c:pt idx="1184">
                  <c:v>25.958799035722109</c:v>
                </c:pt>
                <c:pt idx="1185">
                  <c:v>25.9807144422529</c:v>
                </c:pt>
                <c:pt idx="1186">
                  <c:v>26.002629848783691</c:v>
                </c:pt>
                <c:pt idx="1187">
                  <c:v>26.024545255314482</c:v>
                </c:pt>
                <c:pt idx="1188">
                  <c:v>26.046460661845273</c:v>
                </c:pt>
                <c:pt idx="1189">
                  <c:v>26.068376068376065</c:v>
                </c:pt>
                <c:pt idx="1190">
                  <c:v>26.090291474906856</c:v>
                </c:pt>
                <c:pt idx="1191">
                  <c:v>26.112206881437647</c:v>
                </c:pt>
                <c:pt idx="1192">
                  <c:v>26.134122287968438</c:v>
                </c:pt>
                <c:pt idx="1193">
                  <c:v>26.156037694499229</c:v>
                </c:pt>
                <c:pt idx="1194">
                  <c:v>26.17795310103002</c:v>
                </c:pt>
                <c:pt idx="1195">
                  <c:v>26.199868507560812</c:v>
                </c:pt>
                <c:pt idx="1196">
                  <c:v>26.221783914091603</c:v>
                </c:pt>
                <c:pt idx="1197">
                  <c:v>26.243699320622394</c:v>
                </c:pt>
                <c:pt idx="1198">
                  <c:v>26.265614727153185</c:v>
                </c:pt>
                <c:pt idx="1199">
                  <c:v>26.287530133683976</c:v>
                </c:pt>
                <c:pt idx="1200">
                  <c:v>26.309445540214767</c:v>
                </c:pt>
                <c:pt idx="1201">
                  <c:v>26.331360946745558</c:v>
                </c:pt>
                <c:pt idx="1202">
                  <c:v>26.35327635327635</c:v>
                </c:pt>
                <c:pt idx="1203">
                  <c:v>26.375191759807141</c:v>
                </c:pt>
                <c:pt idx="1204">
                  <c:v>26.397107166337932</c:v>
                </c:pt>
                <c:pt idx="1205">
                  <c:v>26.419022572868723</c:v>
                </c:pt>
                <c:pt idx="1206">
                  <c:v>26.440937979399514</c:v>
                </c:pt>
                <c:pt idx="1207">
                  <c:v>26.462853385930305</c:v>
                </c:pt>
                <c:pt idx="1208">
                  <c:v>26.484768792461097</c:v>
                </c:pt>
                <c:pt idx="1209">
                  <c:v>26.506684198991888</c:v>
                </c:pt>
                <c:pt idx="1210">
                  <c:v>26.528599605522679</c:v>
                </c:pt>
                <c:pt idx="1211">
                  <c:v>26.55051501205347</c:v>
                </c:pt>
                <c:pt idx="1212">
                  <c:v>26.572430418584261</c:v>
                </c:pt>
                <c:pt idx="1213">
                  <c:v>26.594345825115052</c:v>
                </c:pt>
                <c:pt idx="1214">
                  <c:v>26.616261231645844</c:v>
                </c:pt>
                <c:pt idx="1215">
                  <c:v>26.638176638176635</c:v>
                </c:pt>
                <c:pt idx="1216">
                  <c:v>26.660092044707426</c:v>
                </c:pt>
                <c:pt idx="1217">
                  <c:v>26.682007451238217</c:v>
                </c:pt>
                <c:pt idx="1218">
                  <c:v>26.703922857769008</c:v>
                </c:pt>
                <c:pt idx="1219">
                  <c:v>26.725838264299799</c:v>
                </c:pt>
                <c:pt idx="1220">
                  <c:v>26.747753670830591</c:v>
                </c:pt>
                <c:pt idx="1221">
                  <c:v>26.769669077361382</c:v>
                </c:pt>
                <c:pt idx="1222">
                  <c:v>26.791584483892173</c:v>
                </c:pt>
                <c:pt idx="1223">
                  <c:v>26.813499890422964</c:v>
                </c:pt>
                <c:pt idx="1224">
                  <c:v>26.835415296953755</c:v>
                </c:pt>
                <c:pt idx="1225">
                  <c:v>26.857330703484546</c:v>
                </c:pt>
                <c:pt idx="1226">
                  <c:v>26.879246110015337</c:v>
                </c:pt>
                <c:pt idx="1227">
                  <c:v>26.901161516546129</c:v>
                </c:pt>
                <c:pt idx="1228">
                  <c:v>26.92307692307692</c:v>
                </c:pt>
                <c:pt idx="1229">
                  <c:v>26.944992329607711</c:v>
                </c:pt>
                <c:pt idx="1230">
                  <c:v>26.966907736138502</c:v>
                </c:pt>
                <c:pt idx="1231">
                  <c:v>26.988823142669293</c:v>
                </c:pt>
                <c:pt idx="1232">
                  <c:v>27.010738549200084</c:v>
                </c:pt>
                <c:pt idx="1233">
                  <c:v>27.032653955730876</c:v>
                </c:pt>
                <c:pt idx="1234">
                  <c:v>27.054569362261667</c:v>
                </c:pt>
                <c:pt idx="1235">
                  <c:v>27.076484768792458</c:v>
                </c:pt>
                <c:pt idx="1236">
                  <c:v>27.098400175323249</c:v>
                </c:pt>
                <c:pt idx="1237">
                  <c:v>27.12031558185404</c:v>
                </c:pt>
                <c:pt idx="1238">
                  <c:v>27.142230988384831</c:v>
                </c:pt>
                <c:pt idx="1239">
                  <c:v>27.164146394915623</c:v>
                </c:pt>
                <c:pt idx="1240">
                  <c:v>27.186061801446414</c:v>
                </c:pt>
                <c:pt idx="1241">
                  <c:v>27.207977207977205</c:v>
                </c:pt>
                <c:pt idx="1242">
                  <c:v>27.229892614507996</c:v>
                </c:pt>
                <c:pt idx="1243">
                  <c:v>27.251808021038787</c:v>
                </c:pt>
                <c:pt idx="1244">
                  <c:v>27.273723427569578</c:v>
                </c:pt>
                <c:pt idx="1245">
                  <c:v>27.29563883410037</c:v>
                </c:pt>
                <c:pt idx="1246">
                  <c:v>27.317554240631161</c:v>
                </c:pt>
                <c:pt idx="1247">
                  <c:v>27.339469647161952</c:v>
                </c:pt>
                <c:pt idx="1248">
                  <c:v>27.361385053692743</c:v>
                </c:pt>
                <c:pt idx="1249">
                  <c:v>27.383300460223534</c:v>
                </c:pt>
                <c:pt idx="1250">
                  <c:v>27.405215866754325</c:v>
                </c:pt>
                <c:pt idx="1251">
                  <c:v>27.427131273285116</c:v>
                </c:pt>
                <c:pt idx="1252">
                  <c:v>27.449046679815908</c:v>
                </c:pt>
                <c:pt idx="1253">
                  <c:v>27.470962086346699</c:v>
                </c:pt>
                <c:pt idx="1254">
                  <c:v>27.49287749287749</c:v>
                </c:pt>
                <c:pt idx="1255">
                  <c:v>27.514792899408281</c:v>
                </c:pt>
                <c:pt idx="1256">
                  <c:v>27.536708305939072</c:v>
                </c:pt>
                <c:pt idx="1257">
                  <c:v>27.558623712469863</c:v>
                </c:pt>
                <c:pt idx="1258">
                  <c:v>27.580539119000655</c:v>
                </c:pt>
                <c:pt idx="1259">
                  <c:v>27.602454525531446</c:v>
                </c:pt>
                <c:pt idx="1260">
                  <c:v>27.624369932062237</c:v>
                </c:pt>
                <c:pt idx="1261">
                  <c:v>27.646285338593028</c:v>
                </c:pt>
                <c:pt idx="1262">
                  <c:v>27.668200745123819</c:v>
                </c:pt>
                <c:pt idx="1263">
                  <c:v>27.69011615165461</c:v>
                </c:pt>
                <c:pt idx="1264">
                  <c:v>27.712031558185402</c:v>
                </c:pt>
                <c:pt idx="1265">
                  <c:v>27.733946964716193</c:v>
                </c:pt>
                <c:pt idx="1266">
                  <c:v>27.755862371246984</c:v>
                </c:pt>
                <c:pt idx="1267">
                  <c:v>27.777777777777775</c:v>
                </c:pt>
                <c:pt idx="1268">
                  <c:v>27.799693184308566</c:v>
                </c:pt>
                <c:pt idx="1269">
                  <c:v>27.821608590839357</c:v>
                </c:pt>
                <c:pt idx="1270">
                  <c:v>27.843523997370148</c:v>
                </c:pt>
                <c:pt idx="1271">
                  <c:v>27.86543940390094</c:v>
                </c:pt>
                <c:pt idx="1272">
                  <c:v>27.887354810431731</c:v>
                </c:pt>
                <c:pt idx="1273">
                  <c:v>27.909270216962522</c:v>
                </c:pt>
                <c:pt idx="1274">
                  <c:v>27.931185623493313</c:v>
                </c:pt>
                <c:pt idx="1275">
                  <c:v>27.953101030024104</c:v>
                </c:pt>
                <c:pt idx="1276">
                  <c:v>27.975016436554895</c:v>
                </c:pt>
                <c:pt idx="1277">
                  <c:v>27.996931843085687</c:v>
                </c:pt>
                <c:pt idx="1278">
                  <c:v>28.018847249616478</c:v>
                </c:pt>
                <c:pt idx="1279">
                  <c:v>28.040762656147269</c:v>
                </c:pt>
                <c:pt idx="1280">
                  <c:v>28.06267806267806</c:v>
                </c:pt>
                <c:pt idx="1281">
                  <c:v>28.084593469208851</c:v>
                </c:pt>
                <c:pt idx="1282">
                  <c:v>28.106508875739642</c:v>
                </c:pt>
                <c:pt idx="1283">
                  <c:v>28.128424282270434</c:v>
                </c:pt>
                <c:pt idx="1284">
                  <c:v>28.150339688801225</c:v>
                </c:pt>
                <c:pt idx="1285">
                  <c:v>28.172255095332016</c:v>
                </c:pt>
                <c:pt idx="1286">
                  <c:v>28.194170501862807</c:v>
                </c:pt>
                <c:pt idx="1287">
                  <c:v>28.216085908393598</c:v>
                </c:pt>
                <c:pt idx="1288">
                  <c:v>28.238001314924389</c:v>
                </c:pt>
                <c:pt idx="1289">
                  <c:v>28.259916721455181</c:v>
                </c:pt>
                <c:pt idx="1290">
                  <c:v>28.281832127985972</c:v>
                </c:pt>
                <c:pt idx="1291">
                  <c:v>28.303747534516763</c:v>
                </c:pt>
                <c:pt idx="1292">
                  <c:v>28.325662941047554</c:v>
                </c:pt>
                <c:pt idx="1293">
                  <c:v>28.347578347578345</c:v>
                </c:pt>
                <c:pt idx="1294">
                  <c:v>28.369493754109136</c:v>
                </c:pt>
                <c:pt idx="1295">
                  <c:v>28.391409160639927</c:v>
                </c:pt>
                <c:pt idx="1296">
                  <c:v>28.413324567170719</c:v>
                </c:pt>
                <c:pt idx="1297">
                  <c:v>28.43523997370151</c:v>
                </c:pt>
                <c:pt idx="1298">
                  <c:v>28.457155380232301</c:v>
                </c:pt>
                <c:pt idx="1299">
                  <c:v>28.479070786763092</c:v>
                </c:pt>
                <c:pt idx="1300">
                  <c:v>28.500986193293883</c:v>
                </c:pt>
                <c:pt idx="1301">
                  <c:v>28.522901599824674</c:v>
                </c:pt>
                <c:pt idx="1302">
                  <c:v>28.544817006355466</c:v>
                </c:pt>
                <c:pt idx="1303">
                  <c:v>28.566732412886257</c:v>
                </c:pt>
                <c:pt idx="1304">
                  <c:v>28.588647819417048</c:v>
                </c:pt>
                <c:pt idx="1305">
                  <c:v>28.610563225947839</c:v>
                </c:pt>
                <c:pt idx="1306">
                  <c:v>28.63247863247863</c:v>
                </c:pt>
                <c:pt idx="1307">
                  <c:v>28.654394039009421</c:v>
                </c:pt>
                <c:pt idx="1308">
                  <c:v>28.676309445540213</c:v>
                </c:pt>
                <c:pt idx="1309">
                  <c:v>28.698224852071004</c:v>
                </c:pt>
                <c:pt idx="1310">
                  <c:v>28.720140258601795</c:v>
                </c:pt>
                <c:pt idx="1311">
                  <c:v>28.742055665132586</c:v>
                </c:pt>
                <c:pt idx="1312">
                  <c:v>28.763971071663377</c:v>
                </c:pt>
                <c:pt idx="1313">
                  <c:v>28.785886478194168</c:v>
                </c:pt>
                <c:pt idx="1314">
                  <c:v>28.80780188472496</c:v>
                </c:pt>
                <c:pt idx="1315">
                  <c:v>28.829717291255751</c:v>
                </c:pt>
                <c:pt idx="1316">
                  <c:v>28.851632697786542</c:v>
                </c:pt>
                <c:pt idx="1317">
                  <c:v>28.873548104317333</c:v>
                </c:pt>
                <c:pt idx="1318">
                  <c:v>28.895463510848124</c:v>
                </c:pt>
                <c:pt idx="1319">
                  <c:v>28.917378917378915</c:v>
                </c:pt>
                <c:pt idx="1320">
                  <c:v>28.939294323909706</c:v>
                </c:pt>
                <c:pt idx="1321">
                  <c:v>28.961209730440498</c:v>
                </c:pt>
                <c:pt idx="1322">
                  <c:v>28.983125136971289</c:v>
                </c:pt>
                <c:pt idx="1323">
                  <c:v>29.00504054350208</c:v>
                </c:pt>
                <c:pt idx="1324">
                  <c:v>29.026955950032871</c:v>
                </c:pt>
                <c:pt idx="1325">
                  <c:v>29.048871356563662</c:v>
                </c:pt>
                <c:pt idx="1326">
                  <c:v>29.070786763094453</c:v>
                </c:pt>
                <c:pt idx="1327">
                  <c:v>29.092702169625245</c:v>
                </c:pt>
                <c:pt idx="1328">
                  <c:v>29.114617576156036</c:v>
                </c:pt>
                <c:pt idx="1329">
                  <c:v>29.136532982686827</c:v>
                </c:pt>
                <c:pt idx="1330">
                  <c:v>29.158448389217618</c:v>
                </c:pt>
                <c:pt idx="1331">
                  <c:v>29.180363795748409</c:v>
                </c:pt>
                <c:pt idx="1332">
                  <c:v>29.2022792022792</c:v>
                </c:pt>
                <c:pt idx="1333">
                  <c:v>29.224194608809992</c:v>
                </c:pt>
                <c:pt idx="1334">
                  <c:v>29.246110015340783</c:v>
                </c:pt>
                <c:pt idx="1335">
                  <c:v>29.268025421871574</c:v>
                </c:pt>
                <c:pt idx="1336">
                  <c:v>29.289940828402365</c:v>
                </c:pt>
                <c:pt idx="1337">
                  <c:v>29.311856234933156</c:v>
                </c:pt>
                <c:pt idx="1338">
                  <c:v>29.333771641463947</c:v>
                </c:pt>
                <c:pt idx="1339">
                  <c:v>29.355687047994738</c:v>
                </c:pt>
                <c:pt idx="1340">
                  <c:v>29.37760245452553</c:v>
                </c:pt>
                <c:pt idx="1341">
                  <c:v>29.399517861056321</c:v>
                </c:pt>
                <c:pt idx="1342">
                  <c:v>29.421433267587112</c:v>
                </c:pt>
                <c:pt idx="1343">
                  <c:v>29.443348674117903</c:v>
                </c:pt>
                <c:pt idx="1344">
                  <c:v>29.465264080648694</c:v>
                </c:pt>
                <c:pt idx="1345">
                  <c:v>29.487179487179485</c:v>
                </c:pt>
                <c:pt idx="1346">
                  <c:v>29.509094893710277</c:v>
                </c:pt>
                <c:pt idx="1347">
                  <c:v>29.531010300241068</c:v>
                </c:pt>
                <c:pt idx="1348">
                  <c:v>29.552925706771859</c:v>
                </c:pt>
                <c:pt idx="1349">
                  <c:v>29.57484111330265</c:v>
                </c:pt>
                <c:pt idx="1350">
                  <c:v>29.596756519833441</c:v>
                </c:pt>
                <c:pt idx="1351">
                  <c:v>29.618671926364232</c:v>
                </c:pt>
                <c:pt idx="1352">
                  <c:v>29.640587332895024</c:v>
                </c:pt>
                <c:pt idx="1353">
                  <c:v>29.662502739425815</c:v>
                </c:pt>
                <c:pt idx="1354">
                  <c:v>29.684418145956606</c:v>
                </c:pt>
                <c:pt idx="1355">
                  <c:v>29.706333552487397</c:v>
                </c:pt>
                <c:pt idx="1356">
                  <c:v>29.728248959018188</c:v>
                </c:pt>
                <c:pt idx="1357">
                  <c:v>29.750164365548979</c:v>
                </c:pt>
                <c:pt idx="1358">
                  <c:v>29.772079772079771</c:v>
                </c:pt>
                <c:pt idx="1359">
                  <c:v>29.793995178610562</c:v>
                </c:pt>
                <c:pt idx="1360">
                  <c:v>29.815910585141353</c:v>
                </c:pt>
                <c:pt idx="1361">
                  <c:v>29.837825991672144</c:v>
                </c:pt>
                <c:pt idx="1362">
                  <c:v>29.859741398202935</c:v>
                </c:pt>
                <c:pt idx="1363">
                  <c:v>29.881656804733726</c:v>
                </c:pt>
                <c:pt idx="1364">
                  <c:v>29.903572211264517</c:v>
                </c:pt>
                <c:pt idx="1365">
                  <c:v>29.925487617795309</c:v>
                </c:pt>
                <c:pt idx="1366">
                  <c:v>29.9474030243261</c:v>
                </c:pt>
                <c:pt idx="1367">
                  <c:v>29.969318430856891</c:v>
                </c:pt>
                <c:pt idx="1368">
                  <c:v>29.991233837387682</c:v>
                </c:pt>
                <c:pt idx="1369">
                  <c:v>30.013149243918473</c:v>
                </c:pt>
                <c:pt idx="1370">
                  <c:v>30.035064650449264</c:v>
                </c:pt>
                <c:pt idx="1371">
                  <c:v>30.056980056980056</c:v>
                </c:pt>
                <c:pt idx="1372">
                  <c:v>30.078895463510847</c:v>
                </c:pt>
                <c:pt idx="1373">
                  <c:v>30.100810870041638</c:v>
                </c:pt>
                <c:pt idx="1374">
                  <c:v>30.122726276572429</c:v>
                </c:pt>
                <c:pt idx="1375">
                  <c:v>30.14464168310322</c:v>
                </c:pt>
                <c:pt idx="1376">
                  <c:v>30.166557089634011</c:v>
                </c:pt>
                <c:pt idx="1377">
                  <c:v>30.188472496164803</c:v>
                </c:pt>
                <c:pt idx="1378">
                  <c:v>30.210387902695594</c:v>
                </c:pt>
                <c:pt idx="1379">
                  <c:v>30.232303309226385</c:v>
                </c:pt>
                <c:pt idx="1380">
                  <c:v>30.254218715757176</c:v>
                </c:pt>
                <c:pt idx="1381">
                  <c:v>30.276134122287967</c:v>
                </c:pt>
                <c:pt idx="1382">
                  <c:v>30.298049528818758</c:v>
                </c:pt>
                <c:pt idx="1383">
                  <c:v>30.31996493534955</c:v>
                </c:pt>
                <c:pt idx="1384">
                  <c:v>30.341880341880341</c:v>
                </c:pt>
                <c:pt idx="1385">
                  <c:v>30.363795748411132</c:v>
                </c:pt>
                <c:pt idx="1386">
                  <c:v>30.385711154941923</c:v>
                </c:pt>
                <c:pt idx="1387">
                  <c:v>30.407626561472714</c:v>
                </c:pt>
                <c:pt idx="1388">
                  <c:v>30.429541968003505</c:v>
                </c:pt>
                <c:pt idx="1389">
                  <c:v>30.451457374534296</c:v>
                </c:pt>
                <c:pt idx="1390">
                  <c:v>30.473372781065088</c:v>
                </c:pt>
                <c:pt idx="1391">
                  <c:v>30.495288187595879</c:v>
                </c:pt>
                <c:pt idx="1392">
                  <c:v>30.51720359412667</c:v>
                </c:pt>
                <c:pt idx="1393">
                  <c:v>30.539119000657461</c:v>
                </c:pt>
                <c:pt idx="1394">
                  <c:v>30.561034407188252</c:v>
                </c:pt>
                <c:pt idx="1395">
                  <c:v>30.582949813719043</c:v>
                </c:pt>
                <c:pt idx="1396">
                  <c:v>30.604865220249835</c:v>
                </c:pt>
                <c:pt idx="1397">
                  <c:v>30.626780626780626</c:v>
                </c:pt>
                <c:pt idx="1398">
                  <c:v>30.648696033311417</c:v>
                </c:pt>
                <c:pt idx="1399">
                  <c:v>30.670611439842208</c:v>
                </c:pt>
                <c:pt idx="1400">
                  <c:v>30.692526846372999</c:v>
                </c:pt>
                <c:pt idx="1401">
                  <c:v>30.71444225290379</c:v>
                </c:pt>
                <c:pt idx="1402">
                  <c:v>30.736357659434582</c:v>
                </c:pt>
                <c:pt idx="1403">
                  <c:v>30.758273065965373</c:v>
                </c:pt>
                <c:pt idx="1404">
                  <c:v>30.780188472496164</c:v>
                </c:pt>
                <c:pt idx="1405">
                  <c:v>30.802103879026955</c:v>
                </c:pt>
                <c:pt idx="1406">
                  <c:v>30.824019285557746</c:v>
                </c:pt>
                <c:pt idx="1407">
                  <c:v>30.845934692088537</c:v>
                </c:pt>
                <c:pt idx="1408">
                  <c:v>30.867850098619325</c:v>
                </c:pt>
                <c:pt idx="1409">
                  <c:v>30.889765505150116</c:v>
                </c:pt>
                <c:pt idx="1410">
                  <c:v>30.911680911680907</c:v>
                </c:pt>
                <c:pt idx="1411">
                  <c:v>30.933596318211698</c:v>
                </c:pt>
                <c:pt idx="1412">
                  <c:v>30.95551172474249</c:v>
                </c:pt>
                <c:pt idx="1413">
                  <c:v>30.977427131273281</c:v>
                </c:pt>
                <c:pt idx="1414">
                  <c:v>30.999342537804072</c:v>
                </c:pt>
                <c:pt idx="1415">
                  <c:v>31.021257944334863</c:v>
                </c:pt>
                <c:pt idx="1416">
                  <c:v>31.043173350865654</c:v>
                </c:pt>
                <c:pt idx="1417">
                  <c:v>31.065088757396445</c:v>
                </c:pt>
                <c:pt idx="1418">
                  <c:v>31.087004163927237</c:v>
                </c:pt>
                <c:pt idx="1419">
                  <c:v>31.108919570458028</c:v>
                </c:pt>
                <c:pt idx="1420">
                  <c:v>31.130834976988819</c:v>
                </c:pt>
                <c:pt idx="1421">
                  <c:v>31.15275038351961</c:v>
                </c:pt>
                <c:pt idx="1422">
                  <c:v>31.174665790050401</c:v>
                </c:pt>
                <c:pt idx="1423">
                  <c:v>31.196581196581192</c:v>
                </c:pt>
                <c:pt idx="1424">
                  <c:v>31.218496603111983</c:v>
                </c:pt>
                <c:pt idx="1425">
                  <c:v>31.240412009642775</c:v>
                </c:pt>
                <c:pt idx="1426">
                  <c:v>31.262327416173566</c:v>
                </c:pt>
                <c:pt idx="1427">
                  <c:v>31.284242822704357</c:v>
                </c:pt>
                <c:pt idx="1428">
                  <c:v>31.306158229235148</c:v>
                </c:pt>
                <c:pt idx="1429">
                  <c:v>31.328073635765939</c:v>
                </c:pt>
                <c:pt idx="1430">
                  <c:v>31.34998904229673</c:v>
                </c:pt>
                <c:pt idx="1431">
                  <c:v>31.371904448827522</c:v>
                </c:pt>
                <c:pt idx="1432">
                  <c:v>31.393819855358313</c:v>
                </c:pt>
                <c:pt idx="1433">
                  <c:v>31.415735261889104</c:v>
                </c:pt>
                <c:pt idx="1434">
                  <c:v>31.437650668419895</c:v>
                </c:pt>
                <c:pt idx="1435">
                  <c:v>31.459566074950686</c:v>
                </c:pt>
                <c:pt idx="1436">
                  <c:v>31.481481481481477</c:v>
                </c:pt>
                <c:pt idx="1437">
                  <c:v>31.503396888012269</c:v>
                </c:pt>
                <c:pt idx="1438">
                  <c:v>31.52531229454306</c:v>
                </c:pt>
                <c:pt idx="1439">
                  <c:v>31.547227701073851</c:v>
                </c:pt>
                <c:pt idx="1440">
                  <c:v>31.569143107604642</c:v>
                </c:pt>
                <c:pt idx="1441">
                  <c:v>31.591058514135433</c:v>
                </c:pt>
                <c:pt idx="1442">
                  <c:v>31.612973920666224</c:v>
                </c:pt>
                <c:pt idx="1443">
                  <c:v>31.634889327197016</c:v>
                </c:pt>
                <c:pt idx="1444">
                  <c:v>31.656804733727807</c:v>
                </c:pt>
                <c:pt idx="1445">
                  <c:v>31.678720140258598</c:v>
                </c:pt>
                <c:pt idx="1446">
                  <c:v>31.700635546789389</c:v>
                </c:pt>
                <c:pt idx="1447">
                  <c:v>31.72255095332018</c:v>
                </c:pt>
                <c:pt idx="1448">
                  <c:v>31.744466359850971</c:v>
                </c:pt>
                <c:pt idx="1449">
                  <c:v>31.766381766381762</c:v>
                </c:pt>
                <c:pt idx="1450">
                  <c:v>31.788297172912554</c:v>
                </c:pt>
                <c:pt idx="1451">
                  <c:v>31.810212579443345</c:v>
                </c:pt>
                <c:pt idx="1452">
                  <c:v>31.832127985974136</c:v>
                </c:pt>
                <c:pt idx="1453">
                  <c:v>31.854043392504927</c:v>
                </c:pt>
                <c:pt idx="1454">
                  <c:v>31.875958799035718</c:v>
                </c:pt>
                <c:pt idx="1455">
                  <c:v>31.897874205566509</c:v>
                </c:pt>
                <c:pt idx="1456">
                  <c:v>31.919789612097301</c:v>
                </c:pt>
                <c:pt idx="1457">
                  <c:v>31.941705018628092</c:v>
                </c:pt>
                <c:pt idx="1458">
                  <c:v>31.963620425158883</c:v>
                </c:pt>
                <c:pt idx="1459">
                  <c:v>31.985535831689674</c:v>
                </c:pt>
                <c:pt idx="1460">
                  <c:v>32.007451238220469</c:v>
                </c:pt>
                <c:pt idx="1461">
                  <c:v>32.029366644751263</c:v>
                </c:pt>
                <c:pt idx="1462">
                  <c:v>32.051282051282051</c:v>
                </c:pt>
                <c:pt idx="1463">
                  <c:v>32.073197457812846</c:v>
                </c:pt>
                <c:pt idx="1464">
                  <c:v>32.095112864343633</c:v>
                </c:pt>
                <c:pt idx="1465">
                  <c:v>32.117028270874428</c:v>
                </c:pt>
                <c:pt idx="1466">
                  <c:v>32.138943677405216</c:v>
                </c:pt>
                <c:pt idx="1467">
                  <c:v>32.16085908393601</c:v>
                </c:pt>
                <c:pt idx="1468">
                  <c:v>32.182774490466798</c:v>
                </c:pt>
                <c:pt idx="1469">
                  <c:v>32.204689896997593</c:v>
                </c:pt>
                <c:pt idx="1470">
                  <c:v>32.22660530352838</c:v>
                </c:pt>
                <c:pt idx="1471">
                  <c:v>32.248520710059175</c:v>
                </c:pt>
                <c:pt idx="1472">
                  <c:v>32.270436116589963</c:v>
                </c:pt>
                <c:pt idx="1473">
                  <c:v>32.292351523120757</c:v>
                </c:pt>
                <c:pt idx="1474">
                  <c:v>32.314266929651545</c:v>
                </c:pt>
                <c:pt idx="1475">
                  <c:v>32.33618233618234</c:v>
                </c:pt>
                <c:pt idx="1476">
                  <c:v>32.358097742713127</c:v>
                </c:pt>
                <c:pt idx="1477">
                  <c:v>32.380013149243922</c:v>
                </c:pt>
                <c:pt idx="1478">
                  <c:v>32.40192855577471</c:v>
                </c:pt>
                <c:pt idx="1479">
                  <c:v>32.423843962305504</c:v>
                </c:pt>
                <c:pt idx="1480">
                  <c:v>32.445759368836292</c:v>
                </c:pt>
                <c:pt idx="1481">
                  <c:v>32.467674775367087</c:v>
                </c:pt>
                <c:pt idx="1482">
                  <c:v>32.489590181897874</c:v>
                </c:pt>
                <c:pt idx="1483">
                  <c:v>32.511505588428669</c:v>
                </c:pt>
                <c:pt idx="1484">
                  <c:v>32.533420994959457</c:v>
                </c:pt>
                <c:pt idx="1485">
                  <c:v>32.555336401490251</c:v>
                </c:pt>
                <c:pt idx="1486">
                  <c:v>32.577251808021039</c:v>
                </c:pt>
                <c:pt idx="1487">
                  <c:v>32.599167214551834</c:v>
                </c:pt>
                <c:pt idx="1488">
                  <c:v>32.621082621082621</c:v>
                </c:pt>
                <c:pt idx="1489">
                  <c:v>32.642998027613416</c:v>
                </c:pt>
                <c:pt idx="1490">
                  <c:v>32.664913434144204</c:v>
                </c:pt>
                <c:pt idx="1491">
                  <c:v>32.686828840674998</c:v>
                </c:pt>
                <c:pt idx="1492">
                  <c:v>32.708744247205786</c:v>
                </c:pt>
                <c:pt idx="1493">
                  <c:v>32.730659653736581</c:v>
                </c:pt>
                <c:pt idx="1494">
                  <c:v>32.752575060267368</c:v>
                </c:pt>
                <c:pt idx="1495">
                  <c:v>32.774490466798163</c:v>
                </c:pt>
                <c:pt idx="1496">
                  <c:v>32.796405873328951</c:v>
                </c:pt>
                <c:pt idx="1497">
                  <c:v>32.818321279859745</c:v>
                </c:pt>
                <c:pt idx="1498">
                  <c:v>32.840236686390533</c:v>
                </c:pt>
                <c:pt idx="1499">
                  <c:v>32.862152092921328</c:v>
                </c:pt>
                <c:pt idx="1500">
                  <c:v>32.884067499452115</c:v>
                </c:pt>
                <c:pt idx="1501">
                  <c:v>32.90598290598291</c:v>
                </c:pt>
                <c:pt idx="1502">
                  <c:v>32.927898312513697</c:v>
                </c:pt>
                <c:pt idx="1503">
                  <c:v>32.949813719044492</c:v>
                </c:pt>
                <c:pt idx="1504">
                  <c:v>32.97172912557528</c:v>
                </c:pt>
                <c:pt idx="1505">
                  <c:v>32.993644532106075</c:v>
                </c:pt>
                <c:pt idx="1506">
                  <c:v>33.015559938636862</c:v>
                </c:pt>
                <c:pt idx="1507">
                  <c:v>33.037475345167657</c:v>
                </c:pt>
                <c:pt idx="1508">
                  <c:v>33.059390751698444</c:v>
                </c:pt>
                <c:pt idx="1509">
                  <c:v>33.081306158229239</c:v>
                </c:pt>
                <c:pt idx="1510">
                  <c:v>33.103221564760027</c:v>
                </c:pt>
                <c:pt idx="1511">
                  <c:v>33.125136971290821</c:v>
                </c:pt>
                <c:pt idx="1512">
                  <c:v>33.147052377821609</c:v>
                </c:pt>
                <c:pt idx="1513">
                  <c:v>33.168967784352404</c:v>
                </c:pt>
                <c:pt idx="1514">
                  <c:v>33.190883190883191</c:v>
                </c:pt>
                <c:pt idx="1515">
                  <c:v>33.212798597413986</c:v>
                </c:pt>
                <c:pt idx="1516">
                  <c:v>33.234714003944774</c:v>
                </c:pt>
                <c:pt idx="1517">
                  <c:v>33.256629410475568</c:v>
                </c:pt>
                <c:pt idx="1518">
                  <c:v>33.278544817006356</c:v>
                </c:pt>
                <c:pt idx="1519">
                  <c:v>33.300460223537151</c:v>
                </c:pt>
                <c:pt idx="1520">
                  <c:v>33.322375630067938</c:v>
                </c:pt>
                <c:pt idx="1521">
                  <c:v>33.344291036598733</c:v>
                </c:pt>
                <c:pt idx="1522">
                  <c:v>33.366206443129521</c:v>
                </c:pt>
                <c:pt idx="1523">
                  <c:v>33.388121849660315</c:v>
                </c:pt>
                <c:pt idx="1524">
                  <c:v>33.410037256191103</c:v>
                </c:pt>
                <c:pt idx="1525">
                  <c:v>33.431952662721898</c:v>
                </c:pt>
                <c:pt idx="1526">
                  <c:v>33.453868069252685</c:v>
                </c:pt>
                <c:pt idx="1527">
                  <c:v>33.47578347578348</c:v>
                </c:pt>
                <c:pt idx="1528">
                  <c:v>33.497698882314268</c:v>
                </c:pt>
                <c:pt idx="1529">
                  <c:v>33.519614288845062</c:v>
                </c:pt>
                <c:pt idx="1530">
                  <c:v>33.54152969537585</c:v>
                </c:pt>
                <c:pt idx="1531">
                  <c:v>33.563445101906645</c:v>
                </c:pt>
                <c:pt idx="1532">
                  <c:v>33.585360508437432</c:v>
                </c:pt>
                <c:pt idx="1533">
                  <c:v>33.607275914968227</c:v>
                </c:pt>
                <c:pt idx="1534">
                  <c:v>33.629191321499015</c:v>
                </c:pt>
                <c:pt idx="1535">
                  <c:v>33.651106728029809</c:v>
                </c:pt>
                <c:pt idx="1536">
                  <c:v>33.673022134560597</c:v>
                </c:pt>
                <c:pt idx="1537">
                  <c:v>33.694937541091385</c:v>
                </c:pt>
                <c:pt idx="1538">
                  <c:v>33.716852947622179</c:v>
                </c:pt>
                <c:pt idx="1539">
                  <c:v>33.738768354152967</c:v>
                </c:pt>
                <c:pt idx="1540">
                  <c:v>33.760683760683762</c:v>
                </c:pt>
                <c:pt idx="1541">
                  <c:v>33.782599167214549</c:v>
                </c:pt>
                <c:pt idx="1542">
                  <c:v>33.804514573745344</c:v>
                </c:pt>
                <c:pt idx="1543">
                  <c:v>33.826429980276131</c:v>
                </c:pt>
                <c:pt idx="1544">
                  <c:v>33.848345386806926</c:v>
                </c:pt>
                <c:pt idx="1545">
                  <c:v>33.870260793337714</c:v>
                </c:pt>
                <c:pt idx="1546">
                  <c:v>33.892176199868508</c:v>
                </c:pt>
                <c:pt idx="1547">
                  <c:v>33.914091606399296</c:v>
                </c:pt>
                <c:pt idx="1548">
                  <c:v>33.936007012930091</c:v>
                </c:pt>
                <c:pt idx="1549">
                  <c:v>33.957922419460878</c:v>
                </c:pt>
                <c:pt idx="1550">
                  <c:v>33.979837825991673</c:v>
                </c:pt>
                <c:pt idx="1551">
                  <c:v>34.001753232522461</c:v>
                </c:pt>
                <c:pt idx="1552">
                  <c:v>34.023668639053255</c:v>
                </c:pt>
                <c:pt idx="1553">
                  <c:v>34.045584045584043</c:v>
                </c:pt>
                <c:pt idx="1554">
                  <c:v>34.067499452114838</c:v>
                </c:pt>
                <c:pt idx="1555">
                  <c:v>34.089414858645625</c:v>
                </c:pt>
                <c:pt idx="1556">
                  <c:v>34.11133026517642</c:v>
                </c:pt>
                <c:pt idx="1557">
                  <c:v>34.133245671707208</c:v>
                </c:pt>
                <c:pt idx="1558">
                  <c:v>34.155161078238002</c:v>
                </c:pt>
                <c:pt idx="1559">
                  <c:v>34.17707648476879</c:v>
                </c:pt>
                <c:pt idx="1560">
                  <c:v>34.198991891299585</c:v>
                </c:pt>
                <c:pt idx="1561">
                  <c:v>34.220907297830372</c:v>
                </c:pt>
                <c:pt idx="1562">
                  <c:v>34.242822704361167</c:v>
                </c:pt>
                <c:pt idx="1563">
                  <c:v>34.264738110891955</c:v>
                </c:pt>
                <c:pt idx="1564">
                  <c:v>34.286653517422749</c:v>
                </c:pt>
                <c:pt idx="1565">
                  <c:v>34.308568923953537</c:v>
                </c:pt>
                <c:pt idx="1566">
                  <c:v>34.330484330484332</c:v>
                </c:pt>
                <c:pt idx="1567">
                  <c:v>34.352399737015119</c:v>
                </c:pt>
                <c:pt idx="1568">
                  <c:v>34.374315143545914</c:v>
                </c:pt>
                <c:pt idx="1569">
                  <c:v>34.396230550076702</c:v>
                </c:pt>
                <c:pt idx="1570">
                  <c:v>34.418145956607496</c:v>
                </c:pt>
                <c:pt idx="1571">
                  <c:v>34.440061363138284</c:v>
                </c:pt>
                <c:pt idx="1572">
                  <c:v>34.461976769669079</c:v>
                </c:pt>
                <c:pt idx="1573">
                  <c:v>34.483892176199866</c:v>
                </c:pt>
                <c:pt idx="1574">
                  <c:v>34.505807582730661</c:v>
                </c:pt>
                <c:pt idx="1575">
                  <c:v>34.527722989261449</c:v>
                </c:pt>
                <c:pt idx="1576">
                  <c:v>34.549638395792243</c:v>
                </c:pt>
                <c:pt idx="1577">
                  <c:v>34.571553802323031</c:v>
                </c:pt>
                <c:pt idx="1578">
                  <c:v>34.593469208853826</c:v>
                </c:pt>
                <c:pt idx="1579">
                  <c:v>34.615384615384613</c:v>
                </c:pt>
                <c:pt idx="1580">
                  <c:v>34.637300021915408</c:v>
                </c:pt>
                <c:pt idx="1581">
                  <c:v>34.659215428446196</c:v>
                </c:pt>
                <c:pt idx="1582">
                  <c:v>34.68113083497699</c:v>
                </c:pt>
                <c:pt idx="1583">
                  <c:v>34.703046241507778</c:v>
                </c:pt>
                <c:pt idx="1584">
                  <c:v>34.724961648038573</c:v>
                </c:pt>
                <c:pt idx="1585">
                  <c:v>34.74687705456936</c:v>
                </c:pt>
                <c:pt idx="1586">
                  <c:v>34.768792461100155</c:v>
                </c:pt>
                <c:pt idx="1587">
                  <c:v>34.790707867630942</c:v>
                </c:pt>
                <c:pt idx="1588">
                  <c:v>34.812623274161737</c:v>
                </c:pt>
                <c:pt idx="1589">
                  <c:v>34.834538680692525</c:v>
                </c:pt>
                <c:pt idx="1590">
                  <c:v>34.85645408722332</c:v>
                </c:pt>
                <c:pt idx="1591">
                  <c:v>34.878369493754107</c:v>
                </c:pt>
                <c:pt idx="1592">
                  <c:v>34.900284900284902</c:v>
                </c:pt>
                <c:pt idx="1593">
                  <c:v>34.922200306815689</c:v>
                </c:pt>
                <c:pt idx="1594">
                  <c:v>34.944115713346484</c:v>
                </c:pt>
                <c:pt idx="1595">
                  <c:v>34.966031119877272</c:v>
                </c:pt>
                <c:pt idx="1596">
                  <c:v>34.987946526408066</c:v>
                </c:pt>
                <c:pt idx="1597">
                  <c:v>35.009861932938854</c:v>
                </c:pt>
                <c:pt idx="1598">
                  <c:v>35.031777339469649</c:v>
                </c:pt>
                <c:pt idx="1599">
                  <c:v>35.053692746000436</c:v>
                </c:pt>
                <c:pt idx="1600">
                  <c:v>35.075608152531231</c:v>
                </c:pt>
                <c:pt idx="1601">
                  <c:v>35.097523559062019</c:v>
                </c:pt>
                <c:pt idx="1602">
                  <c:v>35.119438965592813</c:v>
                </c:pt>
                <c:pt idx="1603">
                  <c:v>35.141354372123601</c:v>
                </c:pt>
                <c:pt idx="1604">
                  <c:v>35.163269778654396</c:v>
                </c:pt>
                <c:pt idx="1605">
                  <c:v>35.185185185185183</c:v>
                </c:pt>
                <c:pt idx="1606">
                  <c:v>35.207100591715978</c:v>
                </c:pt>
                <c:pt idx="1607">
                  <c:v>35.229015998246766</c:v>
                </c:pt>
                <c:pt idx="1608">
                  <c:v>35.25093140477756</c:v>
                </c:pt>
                <c:pt idx="1609">
                  <c:v>35.272846811308348</c:v>
                </c:pt>
                <c:pt idx="1610">
                  <c:v>35.294762217839143</c:v>
                </c:pt>
                <c:pt idx="1611">
                  <c:v>35.31667762436993</c:v>
                </c:pt>
                <c:pt idx="1612">
                  <c:v>35.338593030900725</c:v>
                </c:pt>
                <c:pt idx="1613">
                  <c:v>35.360508437431513</c:v>
                </c:pt>
                <c:pt idx="1614">
                  <c:v>35.382423843962307</c:v>
                </c:pt>
                <c:pt idx="1615">
                  <c:v>35.404339250493095</c:v>
                </c:pt>
                <c:pt idx="1616">
                  <c:v>35.42625465702389</c:v>
                </c:pt>
                <c:pt idx="1617">
                  <c:v>35.448170063554677</c:v>
                </c:pt>
                <c:pt idx="1618">
                  <c:v>35.470085470085472</c:v>
                </c:pt>
                <c:pt idx="1619">
                  <c:v>35.49200087661626</c:v>
                </c:pt>
                <c:pt idx="1620">
                  <c:v>35.513916283147054</c:v>
                </c:pt>
                <c:pt idx="1621">
                  <c:v>35.535831689677842</c:v>
                </c:pt>
                <c:pt idx="1622">
                  <c:v>35.557747096208637</c:v>
                </c:pt>
                <c:pt idx="1623">
                  <c:v>35.579662502739424</c:v>
                </c:pt>
                <c:pt idx="1624">
                  <c:v>35.601577909270219</c:v>
                </c:pt>
                <c:pt idx="1625">
                  <c:v>35.623493315801007</c:v>
                </c:pt>
                <c:pt idx="1626">
                  <c:v>35.645408722331801</c:v>
                </c:pt>
                <c:pt idx="1627">
                  <c:v>35.667324128862589</c:v>
                </c:pt>
                <c:pt idx="1628">
                  <c:v>35.689239535393384</c:v>
                </c:pt>
                <c:pt idx="1629">
                  <c:v>35.711154941924171</c:v>
                </c:pt>
                <c:pt idx="1630">
                  <c:v>35.733070348454966</c:v>
                </c:pt>
                <c:pt idx="1631">
                  <c:v>35.754985754985753</c:v>
                </c:pt>
                <c:pt idx="1632">
                  <c:v>35.776901161516548</c:v>
                </c:pt>
                <c:pt idx="1633">
                  <c:v>35.798816568047336</c:v>
                </c:pt>
                <c:pt idx="1634">
                  <c:v>35.820731974578131</c:v>
                </c:pt>
                <c:pt idx="1635">
                  <c:v>35.842647381108918</c:v>
                </c:pt>
                <c:pt idx="1636">
                  <c:v>35.864562787639713</c:v>
                </c:pt>
                <c:pt idx="1637">
                  <c:v>35.8864781941705</c:v>
                </c:pt>
                <c:pt idx="1638">
                  <c:v>35.908393600701295</c:v>
                </c:pt>
                <c:pt idx="1639">
                  <c:v>35.930309007232083</c:v>
                </c:pt>
                <c:pt idx="1640">
                  <c:v>35.952224413762877</c:v>
                </c:pt>
                <c:pt idx="1641">
                  <c:v>35.974139820293665</c:v>
                </c:pt>
                <c:pt idx="1642">
                  <c:v>35.99605522682446</c:v>
                </c:pt>
                <c:pt idx="1643">
                  <c:v>36.017970633355247</c:v>
                </c:pt>
                <c:pt idx="1644">
                  <c:v>36.039886039886042</c:v>
                </c:pt>
                <c:pt idx="1645">
                  <c:v>36.06180144641683</c:v>
                </c:pt>
                <c:pt idx="1646">
                  <c:v>36.083716852947624</c:v>
                </c:pt>
                <c:pt idx="1647">
                  <c:v>36.105632259478412</c:v>
                </c:pt>
                <c:pt idx="1648">
                  <c:v>36.127547666009207</c:v>
                </c:pt>
                <c:pt idx="1649">
                  <c:v>36.149463072539994</c:v>
                </c:pt>
                <c:pt idx="1650">
                  <c:v>36.171378479070789</c:v>
                </c:pt>
                <c:pt idx="1651">
                  <c:v>36.193293885601577</c:v>
                </c:pt>
                <c:pt idx="1652">
                  <c:v>36.215209292132371</c:v>
                </c:pt>
                <c:pt idx="1653">
                  <c:v>36.237124698663159</c:v>
                </c:pt>
                <c:pt idx="1654">
                  <c:v>36.259040105193954</c:v>
                </c:pt>
                <c:pt idx="1655">
                  <c:v>36.280955511724741</c:v>
                </c:pt>
                <c:pt idx="1656">
                  <c:v>36.302870918255536</c:v>
                </c:pt>
                <c:pt idx="1657">
                  <c:v>36.324786324786324</c:v>
                </c:pt>
                <c:pt idx="1658">
                  <c:v>36.346701731317118</c:v>
                </c:pt>
                <c:pt idx="1659">
                  <c:v>36.368617137847906</c:v>
                </c:pt>
                <c:pt idx="1660">
                  <c:v>36.390532544378701</c:v>
                </c:pt>
                <c:pt idx="1661">
                  <c:v>36.412447950909488</c:v>
                </c:pt>
                <c:pt idx="1662">
                  <c:v>36.434363357440283</c:v>
                </c:pt>
                <c:pt idx="1663">
                  <c:v>36.456278763971071</c:v>
                </c:pt>
                <c:pt idx="1664">
                  <c:v>36.478194170501865</c:v>
                </c:pt>
                <c:pt idx="1665">
                  <c:v>36.500109577032653</c:v>
                </c:pt>
                <c:pt idx="1666">
                  <c:v>36.522024983563448</c:v>
                </c:pt>
                <c:pt idx="1667">
                  <c:v>36.543940390094235</c:v>
                </c:pt>
                <c:pt idx="1668">
                  <c:v>36.56585579662503</c:v>
                </c:pt>
                <c:pt idx="1669">
                  <c:v>36.587771203155818</c:v>
                </c:pt>
                <c:pt idx="1670">
                  <c:v>36.609686609686612</c:v>
                </c:pt>
                <c:pt idx="1671">
                  <c:v>36.6316020162174</c:v>
                </c:pt>
                <c:pt idx="1672">
                  <c:v>36.653517422748195</c:v>
                </c:pt>
                <c:pt idx="1673">
                  <c:v>36.675432829278982</c:v>
                </c:pt>
                <c:pt idx="1674">
                  <c:v>36.697348235809777</c:v>
                </c:pt>
                <c:pt idx="1675">
                  <c:v>36.719263642340565</c:v>
                </c:pt>
                <c:pt idx="1676">
                  <c:v>36.741179048871359</c:v>
                </c:pt>
                <c:pt idx="1677">
                  <c:v>36.763094455402147</c:v>
                </c:pt>
                <c:pt idx="1678">
                  <c:v>36.785009861932942</c:v>
                </c:pt>
                <c:pt idx="1679">
                  <c:v>36.806925268463729</c:v>
                </c:pt>
                <c:pt idx="1680">
                  <c:v>36.828840674994524</c:v>
                </c:pt>
                <c:pt idx="1681">
                  <c:v>36.850756081525311</c:v>
                </c:pt>
                <c:pt idx="1682">
                  <c:v>36.872671488056106</c:v>
                </c:pt>
                <c:pt idx="1683">
                  <c:v>36.894586894586894</c:v>
                </c:pt>
                <c:pt idx="1684">
                  <c:v>36.916502301117688</c:v>
                </c:pt>
                <c:pt idx="1685">
                  <c:v>36.938417707648476</c:v>
                </c:pt>
                <c:pt idx="1686">
                  <c:v>36.960333114179271</c:v>
                </c:pt>
                <c:pt idx="1687">
                  <c:v>36.982248520710058</c:v>
                </c:pt>
                <c:pt idx="1688">
                  <c:v>37.004163927240853</c:v>
                </c:pt>
                <c:pt idx="1689">
                  <c:v>37.026079333771641</c:v>
                </c:pt>
                <c:pt idx="1690">
                  <c:v>37.047994740302435</c:v>
                </c:pt>
                <c:pt idx="1691">
                  <c:v>37.069910146833223</c:v>
                </c:pt>
                <c:pt idx="1692">
                  <c:v>37.091825553364018</c:v>
                </c:pt>
                <c:pt idx="1693">
                  <c:v>37.113740959894805</c:v>
                </c:pt>
                <c:pt idx="1694">
                  <c:v>37.1356563664256</c:v>
                </c:pt>
                <c:pt idx="1695">
                  <c:v>37.157571772956388</c:v>
                </c:pt>
                <c:pt idx="1696">
                  <c:v>37.179487179487182</c:v>
                </c:pt>
                <c:pt idx="1697">
                  <c:v>37.20140258601797</c:v>
                </c:pt>
                <c:pt idx="1698">
                  <c:v>37.223317992548765</c:v>
                </c:pt>
                <c:pt idx="1699">
                  <c:v>37.245233399079552</c:v>
                </c:pt>
                <c:pt idx="1700">
                  <c:v>37.267148805610347</c:v>
                </c:pt>
                <c:pt idx="1701">
                  <c:v>37.289064212141135</c:v>
                </c:pt>
                <c:pt idx="1702">
                  <c:v>37.310979618671929</c:v>
                </c:pt>
                <c:pt idx="1703">
                  <c:v>37.332895025202717</c:v>
                </c:pt>
                <c:pt idx="1704">
                  <c:v>37.354810431733512</c:v>
                </c:pt>
                <c:pt idx="1705">
                  <c:v>37.376725838264299</c:v>
                </c:pt>
                <c:pt idx="1706">
                  <c:v>37.398641244795094</c:v>
                </c:pt>
                <c:pt idx="1707">
                  <c:v>37.420556651325882</c:v>
                </c:pt>
                <c:pt idx="1708">
                  <c:v>37.442472057856676</c:v>
                </c:pt>
                <c:pt idx="1709">
                  <c:v>37.464387464387464</c:v>
                </c:pt>
                <c:pt idx="1710">
                  <c:v>37.486302870918259</c:v>
                </c:pt>
                <c:pt idx="1711">
                  <c:v>37.508218277449046</c:v>
                </c:pt>
                <c:pt idx="1712">
                  <c:v>37.530133683979841</c:v>
                </c:pt>
                <c:pt idx="1713">
                  <c:v>37.552049090510629</c:v>
                </c:pt>
                <c:pt idx="1714">
                  <c:v>37.573964497041423</c:v>
                </c:pt>
                <c:pt idx="1715">
                  <c:v>37.595879903572211</c:v>
                </c:pt>
                <c:pt idx="1716">
                  <c:v>37.617795310103006</c:v>
                </c:pt>
                <c:pt idx="1717">
                  <c:v>37.639710716633793</c:v>
                </c:pt>
                <c:pt idx="1718">
                  <c:v>37.661626123164588</c:v>
                </c:pt>
                <c:pt idx="1719">
                  <c:v>37.683541529695376</c:v>
                </c:pt>
                <c:pt idx="1720">
                  <c:v>37.70545693622617</c:v>
                </c:pt>
                <c:pt idx="1721">
                  <c:v>37.727372342756958</c:v>
                </c:pt>
                <c:pt idx="1722">
                  <c:v>37.749287749287753</c:v>
                </c:pt>
                <c:pt idx="1723">
                  <c:v>37.77120315581854</c:v>
                </c:pt>
                <c:pt idx="1724">
                  <c:v>37.793118562349335</c:v>
                </c:pt>
                <c:pt idx="1725">
                  <c:v>37.815033968880122</c:v>
                </c:pt>
                <c:pt idx="1726">
                  <c:v>37.836949375410917</c:v>
                </c:pt>
                <c:pt idx="1727">
                  <c:v>37.858864781941705</c:v>
                </c:pt>
                <c:pt idx="1728">
                  <c:v>37.8807801884725</c:v>
                </c:pt>
                <c:pt idx="1729">
                  <c:v>37.902695595003287</c:v>
                </c:pt>
                <c:pt idx="1730">
                  <c:v>37.924611001534082</c:v>
                </c:pt>
                <c:pt idx="1731">
                  <c:v>37.946526408064869</c:v>
                </c:pt>
                <c:pt idx="1732">
                  <c:v>37.968441814595664</c:v>
                </c:pt>
                <c:pt idx="1733">
                  <c:v>37.990357221126452</c:v>
                </c:pt>
                <c:pt idx="1734">
                  <c:v>38.012272627657246</c:v>
                </c:pt>
                <c:pt idx="1735">
                  <c:v>38.034188034188034</c:v>
                </c:pt>
                <c:pt idx="1736">
                  <c:v>38.056103440718829</c:v>
                </c:pt>
                <c:pt idx="1737">
                  <c:v>38.078018847249616</c:v>
                </c:pt>
                <c:pt idx="1738">
                  <c:v>38.099934253780411</c:v>
                </c:pt>
                <c:pt idx="1739">
                  <c:v>38.121849660311199</c:v>
                </c:pt>
                <c:pt idx="1740">
                  <c:v>38.143765066841993</c:v>
                </c:pt>
                <c:pt idx="1741">
                  <c:v>38.165680473372781</c:v>
                </c:pt>
                <c:pt idx="1742">
                  <c:v>38.187595879903576</c:v>
                </c:pt>
                <c:pt idx="1743">
                  <c:v>38.209511286434363</c:v>
                </c:pt>
                <c:pt idx="1744">
                  <c:v>38.231426692965158</c:v>
                </c:pt>
                <c:pt idx="1745">
                  <c:v>38.253342099495946</c:v>
                </c:pt>
                <c:pt idx="1746">
                  <c:v>38.27525750602674</c:v>
                </c:pt>
                <c:pt idx="1747">
                  <c:v>38.297172912557528</c:v>
                </c:pt>
                <c:pt idx="1748">
                  <c:v>38.319088319088323</c:v>
                </c:pt>
                <c:pt idx="1749">
                  <c:v>38.34100372561911</c:v>
                </c:pt>
                <c:pt idx="1750">
                  <c:v>38.362919132149905</c:v>
                </c:pt>
                <c:pt idx="1751">
                  <c:v>38.384834538680693</c:v>
                </c:pt>
                <c:pt idx="1752">
                  <c:v>38.406749945211487</c:v>
                </c:pt>
                <c:pt idx="1753">
                  <c:v>38.428665351742275</c:v>
                </c:pt>
                <c:pt idx="1754">
                  <c:v>38.45058075827307</c:v>
                </c:pt>
                <c:pt idx="1755">
                  <c:v>38.472496164803857</c:v>
                </c:pt>
                <c:pt idx="1756">
                  <c:v>38.494411571334652</c:v>
                </c:pt>
                <c:pt idx="1757">
                  <c:v>38.51632697786544</c:v>
                </c:pt>
                <c:pt idx="1758">
                  <c:v>38.538242384396234</c:v>
                </c:pt>
                <c:pt idx="1759">
                  <c:v>38.560157790927022</c:v>
                </c:pt>
                <c:pt idx="1760">
                  <c:v>38.582073197457817</c:v>
                </c:pt>
                <c:pt idx="1761">
                  <c:v>38.603988603988604</c:v>
                </c:pt>
                <c:pt idx="1762">
                  <c:v>38.625904010519399</c:v>
                </c:pt>
                <c:pt idx="1763">
                  <c:v>38.647819417050187</c:v>
                </c:pt>
                <c:pt idx="1764">
                  <c:v>38.669734823580981</c:v>
                </c:pt>
                <c:pt idx="1765">
                  <c:v>38.691650230111769</c:v>
                </c:pt>
                <c:pt idx="1766">
                  <c:v>38.713565636642564</c:v>
                </c:pt>
                <c:pt idx="1767">
                  <c:v>38.735481043173351</c:v>
                </c:pt>
                <c:pt idx="1768">
                  <c:v>38.757396449704146</c:v>
                </c:pt>
                <c:pt idx="1769">
                  <c:v>38.779311856234933</c:v>
                </c:pt>
                <c:pt idx="1770">
                  <c:v>38.801227262765728</c:v>
                </c:pt>
                <c:pt idx="1771">
                  <c:v>38.823142669296516</c:v>
                </c:pt>
                <c:pt idx="1772">
                  <c:v>38.845058075827311</c:v>
                </c:pt>
                <c:pt idx="1773">
                  <c:v>38.866973482358098</c:v>
                </c:pt>
                <c:pt idx="1774">
                  <c:v>38.888888888888893</c:v>
                </c:pt>
                <c:pt idx="1775">
                  <c:v>38.91080429541968</c:v>
                </c:pt>
                <c:pt idx="1776">
                  <c:v>38.932719701950475</c:v>
                </c:pt>
                <c:pt idx="1777">
                  <c:v>38.954635108481263</c:v>
                </c:pt>
                <c:pt idx="1778">
                  <c:v>38.976550515012057</c:v>
                </c:pt>
                <c:pt idx="1779">
                  <c:v>38.998465921542845</c:v>
                </c:pt>
                <c:pt idx="1780">
                  <c:v>39.02038132807364</c:v>
                </c:pt>
                <c:pt idx="1781">
                  <c:v>39.042296734604427</c:v>
                </c:pt>
                <c:pt idx="1782">
                  <c:v>39.064212141135222</c:v>
                </c:pt>
                <c:pt idx="1783">
                  <c:v>39.08612754766601</c:v>
                </c:pt>
                <c:pt idx="1784">
                  <c:v>39.108042954196804</c:v>
                </c:pt>
                <c:pt idx="1785">
                  <c:v>39.129958360727592</c:v>
                </c:pt>
                <c:pt idx="1786">
                  <c:v>39.151873767258387</c:v>
                </c:pt>
                <c:pt idx="1787">
                  <c:v>39.173789173789174</c:v>
                </c:pt>
                <c:pt idx="1788">
                  <c:v>39.195704580319969</c:v>
                </c:pt>
                <c:pt idx="1789">
                  <c:v>39.217619986850757</c:v>
                </c:pt>
                <c:pt idx="1790">
                  <c:v>39.239535393381551</c:v>
                </c:pt>
                <c:pt idx="1791">
                  <c:v>39.261450799912339</c:v>
                </c:pt>
                <c:pt idx="1792">
                  <c:v>39.283366206443127</c:v>
                </c:pt>
                <c:pt idx="1793">
                  <c:v>39.305281612973921</c:v>
                </c:pt>
                <c:pt idx="1794">
                  <c:v>39.327197019504709</c:v>
                </c:pt>
                <c:pt idx="1795">
                  <c:v>39.349112426035504</c:v>
                </c:pt>
                <c:pt idx="1796">
                  <c:v>39.371027832566291</c:v>
                </c:pt>
                <c:pt idx="1797">
                  <c:v>39.392943239097086</c:v>
                </c:pt>
                <c:pt idx="1798">
                  <c:v>39.414858645627874</c:v>
                </c:pt>
                <c:pt idx="1799">
                  <c:v>39.436774052158668</c:v>
                </c:pt>
                <c:pt idx="1800">
                  <c:v>39.458689458689456</c:v>
                </c:pt>
                <c:pt idx="1801">
                  <c:v>39.480604865220251</c:v>
                </c:pt>
                <c:pt idx="1802">
                  <c:v>39.502520271751038</c:v>
                </c:pt>
                <c:pt idx="1803">
                  <c:v>39.524435678281833</c:v>
                </c:pt>
                <c:pt idx="1804">
                  <c:v>39.546351084812621</c:v>
                </c:pt>
                <c:pt idx="1805">
                  <c:v>39.568266491343415</c:v>
                </c:pt>
                <c:pt idx="1806">
                  <c:v>39.590181897874203</c:v>
                </c:pt>
                <c:pt idx="1807">
                  <c:v>39.612097304404998</c:v>
                </c:pt>
                <c:pt idx="1808">
                  <c:v>39.634012710935785</c:v>
                </c:pt>
                <c:pt idx="1809">
                  <c:v>39.65592811746658</c:v>
                </c:pt>
                <c:pt idx="1810">
                  <c:v>39.677843523997367</c:v>
                </c:pt>
                <c:pt idx="1811">
                  <c:v>39.699758930528162</c:v>
                </c:pt>
                <c:pt idx="1812">
                  <c:v>39.72167433705895</c:v>
                </c:pt>
                <c:pt idx="1813">
                  <c:v>39.743589743589745</c:v>
                </c:pt>
                <c:pt idx="1814">
                  <c:v>39.765505150120532</c:v>
                </c:pt>
                <c:pt idx="1815">
                  <c:v>39.787420556651327</c:v>
                </c:pt>
                <c:pt idx="1816">
                  <c:v>39.809335963182114</c:v>
                </c:pt>
                <c:pt idx="1817">
                  <c:v>39.831251369712909</c:v>
                </c:pt>
                <c:pt idx="1818">
                  <c:v>39.853166776243697</c:v>
                </c:pt>
                <c:pt idx="1819">
                  <c:v>39.875082182774491</c:v>
                </c:pt>
                <c:pt idx="1820">
                  <c:v>39.896997589305279</c:v>
                </c:pt>
                <c:pt idx="1821">
                  <c:v>39.918912995836074</c:v>
                </c:pt>
                <c:pt idx="1822">
                  <c:v>39.940828402366861</c:v>
                </c:pt>
                <c:pt idx="1823">
                  <c:v>39.962743808897656</c:v>
                </c:pt>
                <c:pt idx="1824">
                  <c:v>39.984659215428444</c:v>
                </c:pt>
                <c:pt idx="1825">
                  <c:v>40.006574621959238</c:v>
                </c:pt>
                <c:pt idx="1826">
                  <c:v>40.028490028490026</c:v>
                </c:pt>
                <c:pt idx="1827">
                  <c:v>40.050405435020821</c:v>
                </c:pt>
                <c:pt idx="1828">
                  <c:v>40.072320841551608</c:v>
                </c:pt>
                <c:pt idx="1829">
                  <c:v>40.094236248082403</c:v>
                </c:pt>
                <c:pt idx="1830">
                  <c:v>40.116151654613191</c:v>
                </c:pt>
                <c:pt idx="1831">
                  <c:v>40.138067061143985</c:v>
                </c:pt>
                <c:pt idx="1832">
                  <c:v>40.159982467674773</c:v>
                </c:pt>
                <c:pt idx="1833">
                  <c:v>40.181897874205568</c:v>
                </c:pt>
                <c:pt idx="1834">
                  <c:v>40.203813280736355</c:v>
                </c:pt>
                <c:pt idx="1835">
                  <c:v>40.22572868726715</c:v>
                </c:pt>
                <c:pt idx="1836">
                  <c:v>40.247644093797938</c:v>
                </c:pt>
                <c:pt idx="1837">
                  <c:v>40.269559500328732</c:v>
                </c:pt>
                <c:pt idx="1838">
                  <c:v>40.29147490685952</c:v>
                </c:pt>
                <c:pt idx="1839">
                  <c:v>40.313390313390315</c:v>
                </c:pt>
                <c:pt idx="1840">
                  <c:v>40.335305719921102</c:v>
                </c:pt>
                <c:pt idx="1841">
                  <c:v>40.357221126451897</c:v>
                </c:pt>
                <c:pt idx="1842">
                  <c:v>40.379136532982685</c:v>
                </c:pt>
                <c:pt idx="1843">
                  <c:v>40.401051939513479</c:v>
                </c:pt>
                <c:pt idx="1844">
                  <c:v>40.422967346044267</c:v>
                </c:pt>
                <c:pt idx="1845">
                  <c:v>40.444882752575062</c:v>
                </c:pt>
                <c:pt idx="1846">
                  <c:v>40.466798159105849</c:v>
                </c:pt>
                <c:pt idx="1847">
                  <c:v>40.488713565636644</c:v>
                </c:pt>
                <c:pt idx="1848">
                  <c:v>40.510628972167432</c:v>
                </c:pt>
                <c:pt idx="1849">
                  <c:v>40.532544378698226</c:v>
                </c:pt>
                <c:pt idx="1850">
                  <c:v>40.554459785229014</c:v>
                </c:pt>
                <c:pt idx="1851">
                  <c:v>40.576375191759809</c:v>
                </c:pt>
                <c:pt idx="1852">
                  <c:v>40.598290598290596</c:v>
                </c:pt>
                <c:pt idx="1853">
                  <c:v>40.620206004821391</c:v>
                </c:pt>
                <c:pt idx="1854">
                  <c:v>40.642121411352178</c:v>
                </c:pt>
                <c:pt idx="1855">
                  <c:v>40.664036817882973</c:v>
                </c:pt>
                <c:pt idx="1856">
                  <c:v>40.685952224413761</c:v>
                </c:pt>
                <c:pt idx="1857">
                  <c:v>40.707867630944556</c:v>
                </c:pt>
                <c:pt idx="1858">
                  <c:v>40.729783037475343</c:v>
                </c:pt>
                <c:pt idx="1859">
                  <c:v>40.751698444006138</c:v>
                </c:pt>
                <c:pt idx="1860">
                  <c:v>40.773613850536925</c:v>
                </c:pt>
                <c:pt idx="1861">
                  <c:v>40.79552925706772</c:v>
                </c:pt>
                <c:pt idx="1862">
                  <c:v>40.817444663598508</c:v>
                </c:pt>
                <c:pt idx="1863">
                  <c:v>40.839360070129302</c:v>
                </c:pt>
                <c:pt idx="1864">
                  <c:v>40.86127547666009</c:v>
                </c:pt>
                <c:pt idx="1865">
                  <c:v>40.883190883190885</c:v>
                </c:pt>
                <c:pt idx="1866">
                  <c:v>40.905106289721672</c:v>
                </c:pt>
                <c:pt idx="1867">
                  <c:v>40.927021696252467</c:v>
                </c:pt>
                <c:pt idx="1868">
                  <c:v>40.948937102783255</c:v>
                </c:pt>
                <c:pt idx="1869">
                  <c:v>40.970852509314049</c:v>
                </c:pt>
                <c:pt idx="1870">
                  <c:v>40.992767915844837</c:v>
                </c:pt>
                <c:pt idx="1871">
                  <c:v>41.014683322375632</c:v>
                </c:pt>
                <c:pt idx="1872">
                  <c:v>41.036598728906419</c:v>
                </c:pt>
                <c:pt idx="1873">
                  <c:v>41.058514135437214</c:v>
                </c:pt>
                <c:pt idx="1874">
                  <c:v>41.080429541968002</c:v>
                </c:pt>
                <c:pt idx="1875">
                  <c:v>41.102344948498796</c:v>
                </c:pt>
                <c:pt idx="1876">
                  <c:v>41.124260355029584</c:v>
                </c:pt>
                <c:pt idx="1877">
                  <c:v>41.146175761560379</c:v>
                </c:pt>
                <c:pt idx="1878">
                  <c:v>41.168091168091166</c:v>
                </c:pt>
                <c:pt idx="1879">
                  <c:v>41.190006574621961</c:v>
                </c:pt>
                <c:pt idx="1880">
                  <c:v>41.211921981152749</c:v>
                </c:pt>
                <c:pt idx="1881">
                  <c:v>41.233837387683543</c:v>
                </c:pt>
                <c:pt idx="1882">
                  <c:v>41.255752794214331</c:v>
                </c:pt>
                <c:pt idx="1883">
                  <c:v>41.277668200745126</c:v>
                </c:pt>
                <c:pt idx="1884">
                  <c:v>41.299583607275913</c:v>
                </c:pt>
                <c:pt idx="1885">
                  <c:v>41.321499013806708</c:v>
                </c:pt>
                <c:pt idx="1886">
                  <c:v>41.343414420337496</c:v>
                </c:pt>
                <c:pt idx="1887">
                  <c:v>41.36532982686829</c:v>
                </c:pt>
                <c:pt idx="1888">
                  <c:v>41.387245233399078</c:v>
                </c:pt>
                <c:pt idx="1889">
                  <c:v>41.409160639929873</c:v>
                </c:pt>
                <c:pt idx="1890">
                  <c:v>41.43107604646066</c:v>
                </c:pt>
                <c:pt idx="1891">
                  <c:v>41.452991452991455</c:v>
                </c:pt>
                <c:pt idx="1892">
                  <c:v>41.474906859522243</c:v>
                </c:pt>
                <c:pt idx="1893">
                  <c:v>41.496822266053037</c:v>
                </c:pt>
                <c:pt idx="1894">
                  <c:v>41.518737672583825</c:v>
                </c:pt>
                <c:pt idx="1895">
                  <c:v>41.54065307911462</c:v>
                </c:pt>
                <c:pt idx="1896">
                  <c:v>41.562568485645407</c:v>
                </c:pt>
                <c:pt idx="1897">
                  <c:v>41.584483892176202</c:v>
                </c:pt>
                <c:pt idx="1898">
                  <c:v>41.606399298706989</c:v>
                </c:pt>
                <c:pt idx="1899">
                  <c:v>41.628314705237784</c:v>
                </c:pt>
                <c:pt idx="1900">
                  <c:v>41.650230111768572</c:v>
                </c:pt>
                <c:pt idx="1901">
                  <c:v>41.672145518299367</c:v>
                </c:pt>
                <c:pt idx="1902">
                  <c:v>41.694060924830154</c:v>
                </c:pt>
                <c:pt idx="1903">
                  <c:v>41.715976331360949</c:v>
                </c:pt>
                <c:pt idx="1904">
                  <c:v>41.737891737891736</c:v>
                </c:pt>
                <c:pt idx="1905">
                  <c:v>41.759807144422531</c:v>
                </c:pt>
                <c:pt idx="1906">
                  <c:v>41.781722550953319</c:v>
                </c:pt>
                <c:pt idx="1907">
                  <c:v>41.803637957484113</c:v>
                </c:pt>
                <c:pt idx="1908">
                  <c:v>41.825553364014901</c:v>
                </c:pt>
                <c:pt idx="1909">
                  <c:v>41.847468770545696</c:v>
                </c:pt>
                <c:pt idx="1910">
                  <c:v>41.869384177076483</c:v>
                </c:pt>
                <c:pt idx="1911">
                  <c:v>41.891299583607278</c:v>
                </c:pt>
                <c:pt idx="1912">
                  <c:v>41.913214990138066</c:v>
                </c:pt>
                <c:pt idx="1913">
                  <c:v>41.93513039666886</c:v>
                </c:pt>
                <c:pt idx="1914">
                  <c:v>41.957045803199648</c:v>
                </c:pt>
                <c:pt idx="1915">
                  <c:v>41.978961209730443</c:v>
                </c:pt>
                <c:pt idx="1916">
                  <c:v>42.00087661626123</c:v>
                </c:pt>
                <c:pt idx="1917">
                  <c:v>42.022792022792025</c:v>
                </c:pt>
                <c:pt idx="1918">
                  <c:v>42.044707429322813</c:v>
                </c:pt>
                <c:pt idx="1919">
                  <c:v>42.066622835853607</c:v>
                </c:pt>
                <c:pt idx="1920">
                  <c:v>42.088538242384395</c:v>
                </c:pt>
                <c:pt idx="1921">
                  <c:v>42.11045364891519</c:v>
                </c:pt>
                <c:pt idx="1922">
                  <c:v>42.132369055445977</c:v>
                </c:pt>
                <c:pt idx="1923">
                  <c:v>42.154284461976772</c:v>
                </c:pt>
                <c:pt idx="1924">
                  <c:v>42.17619986850756</c:v>
                </c:pt>
                <c:pt idx="1925">
                  <c:v>42.198115275038354</c:v>
                </c:pt>
                <c:pt idx="1926">
                  <c:v>42.220030681569142</c:v>
                </c:pt>
                <c:pt idx="1927">
                  <c:v>42.241946088099937</c:v>
                </c:pt>
                <c:pt idx="1928">
                  <c:v>42.263861494630724</c:v>
                </c:pt>
                <c:pt idx="1929">
                  <c:v>42.285776901161519</c:v>
                </c:pt>
                <c:pt idx="1930">
                  <c:v>42.307692307692307</c:v>
                </c:pt>
                <c:pt idx="1931">
                  <c:v>42.329607714223101</c:v>
                </c:pt>
                <c:pt idx="1932">
                  <c:v>42.351523120753889</c:v>
                </c:pt>
                <c:pt idx="1933">
                  <c:v>42.373438527284684</c:v>
                </c:pt>
                <c:pt idx="1934">
                  <c:v>42.395353933815471</c:v>
                </c:pt>
                <c:pt idx="1935">
                  <c:v>42.417269340346266</c:v>
                </c:pt>
                <c:pt idx="1936">
                  <c:v>42.439184746877054</c:v>
                </c:pt>
                <c:pt idx="1937">
                  <c:v>42.461100153407848</c:v>
                </c:pt>
                <c:pt idx="1938">
                  <c:v>42.483015559938636</c:v>
                </c:pt>
                <c:pt idx="1939">
                  <c:v>42.504930966469431</c:v>
                </c:pt>
                <c:pt idx="1940">
                  <c:v>42.526846373000218</c:v>
                </c:pt>
                <c:pt idx="1941">
                  <c:v>42.548761779531013</c:v>
                </c:pt>
                <c:pt idx="1942">
                  <c:v>42.570677186061801</c:v>
                </c:pt>
                <c:pt idx="1943">
                  <c:v>42.592592592592595</c:v>
                </c:pt>
                <c:pt idx="1944">
                  <c:v>42.614507999123383</c:v>
                </c:pt>
                <c:pt idx="1945">
                  <c:v>42.636423405654178</c:v>
                </c:pt>
                <c:pt idx="1946">
                  <c:v>42.658338812184965</c:v>
                </c:pt>
                <c:pt idx="1947">
                  <c:v>42.68025421871576</c:v>
                </c:pt>
                <c:pt idx="1948">
                  <c:v>42.702169625246547</c:v>
                </c:pt>
                <c:pt idx="1949">
                  <c:v>42.724085031777342</c:v>
                </c:pt>
                <c:pt idx="1950">
                  <c:v>42.74600043830813</c:v>
                </c:pt>
                <c:pt idx="1951">
                  <c:v>42.767915844838924</c:v>
                </c:pt>
                <c:pt idx="1952">
                  <c:v>42.789831251369712</c:v>
                </c:pt>
                <c:pt idx="1953">
                  <c:v>42.811746657900507</c:v>
                </c:pt>
                <c:pt idx="1954">
                  <c:v>42.833662064431294</c:v>
                </c:pt>
                <c:pt idx="1955">
                  <c:v>42.855577470962089</c:v>
                </c:pt>
                <c:pt idx="1956">
                  <c:v>42.877492877492877</c:v>
                </c:pt>
                <c:pt idx="1957">
                  <c:v>42.899408284023671</c:v>
                </c:pt>
                <c:pt idx="1958">
                  <c:v>42.921323690554459</c:v>
                </c:pt>
                <c:pt idx="1959">
                  <c:v>42.943239097085254</c:v>
                </c:pt>
                <c:pt idx="1960">
                  <c:v>42.965154503616041</c:v>
                </c:pt>
                <c:pt idx="1961">
                  <c:v>42.987069910146836</c:v>
                </c:pt>
                <c:pt idx="1962">
                  <c:v>43.008985316677624</c:v>
                </c:pt>
                <c:pt idx="1963">
                  <c:v>43.030900723208418</c:v>
                </c:pt>
                <c:pt idx="1964">
                  <c:v>43.052816129739206</c:v>
                </c:pt>
                <c:pt idx="1965">
                  <c:v>43.074731536270001</c:v>
                </c:pt>
                <c:pt idx="1966">
                  <c:v>43.096646942800788</c:v>
                </c:pt>
                <c:pt idx="1967">
                  <c:v>43.118562349331583</c:v>
                </c:pt>
                <c:pt idx="1968">
                  <c:v>43.140477755862371</c:v>
                </c:pt>
                <c:pt idx="1969">
                  <c:v>43.162393162393165</c:v>
                </c:pt>
                <c:pt idx="1970">
                  <c:v>43.184308568923953</c:v>
                </c:pt>
                <c:pt idx="1971">
                  <c:v>43.206223975454748</c:v>
                </c:pt>
                <c:pt idx="1972">
                  <c:v>43.228139381985535</c:v>
                </c:pt>
                <c:pt idx="1973">
                  <c:v>43.25005478851633</c:v>
                </c:pt>
                <c:pt idx="1974">
                  <c:v>43.271970195047118</c:v>
                </c:pt>
                <c:pt idx="1975">
                  <c:v>43.293885601577912</c:v>
                </c:pt>
                <c:pt idx="1976">
                  <c:v>43.3158010081087</c:v>
                </c:pt>
                <c:pt idx="1977">
                  <c:v>43.337716414639495</c:v>
                </c:pt>
                <c:pt idx="1978">
                  <c:v>43.359631821170282</c:v>
                </c:pt>
                <c:pt idx="1979">
                  <c:v>43.381547227701077</c:v>
                </c:pt>
                <c:pt idx="1980">
                  <c:v>43.403462634231865</c:v>
                </c:pt>
                <c:pt idx="1981">
                  <c:v>43.425378040762659</c:v>
                </c:pt>
                <c:pt idx="1982">
                  <c:v>43.447293447293447</c:v>
                </c:pt>
                <c:pt idx="1983">
                  <c:v>43.469208853824242</c:v>
                </c:pt>
                <c:pt idx="1984">
                  <c:v>43.491124260355029</c:v>
                </c:pt>
                <c:pt idx="1985">
                  <c:v>43.513039666885824</c:v>
                </c:pt>
                <c:pt idx="1986">
                  <c:v>43.534955073416612</c:v>
                </c:pt>
                <c:pt idx="1987">
                  <c:v>43.556870479947406</c:v>
                </c:pt>
                <c:pt idx="1988">
                  <c:v>43.578785886478194</c:v>
                </c:pt>
                <c:pt idx="1989">
                  <c:v>43.600701293008989</c:v>
                </c:pt>
                <c:pt idx="1990">
                  <c:v>43.622616699539776</c:v>
                </c:pt>
                <c:pt idx="1991">
                  <c:v>43.644532106070571</c:v>
                </c:pt>
                <c:pt idx="1992">
                  <c:v>43.666447512601358</c:v>
                </c:pt>
                <c:pt idx="1993">
                  <c:v>43.688362919132153</c:v>
                </c:pt>
                <c:pt idx="1994">
                  <c:v>43.710278325662941</c:v>
                </c:pt>
                <c:pt idx="1995">
                  <c:v>43.732193732193736</c:v>
                </c:pt>
                <c:pt idx="1996">
                  <c:v>43.754109138724523</c:v>
                </c:pt>
                <c:pt idx="1997">
                  <c:v>43.776024545255318</c:v>
                </c:pt>
                <c:pt idx="1998">
                  <c:v>43.797939951786105</c:v>
                </c:pt>
                <c:pt idx="1999">
                  <c:v>43.8198553583169</c:v>
                </c:pt>
                <c:pt idx="2000">
                  <c:v>43.841770764847688</c:v>
                </c:pt>
                <c:pt idx="2001">
                  <c:v>43.863686171378482</c:v>
                </c:pt>
                <c:pt idx="2002">
                  <c:v>43.88560157790927</c:v>
                </c:pt>
                <c:pt idx="2003">
                  <c:v>43.907516984440065</c:v>
                </c:pt>
                <c:pt idx="2004">
                  <c:v>43.929432390970852</c:v>
                </c:pt>
                <c:pt idx="2005">
                  <c:v>43.951347797501647</c:v>
                </c:pt>
                <c:pt idx="2006">
                  <c:v>43.973263204032435</c:v>
                </c:pt>
                <c:pt idx="2007">
                  <c:v>43.995178610563229</c:v>
                </c:pt>
                <c:pt idx="2008">
                  <c:v>44.017094017094017</c:v>
                </c:pt>
                <c:pt idx="2009">
                  <c:v>44.039009423624812</c:v>
                </c:pt>
                <c:pt idx="2010">
                  <c:v>44.060924830155599</c:v>
                </c:pt>
                <c:pt idx="2011">
                  <c:v>44.082840236686394</c:v>
                </c:pt>
                <c:pt idx="2012">
                  <c:v>44.104755643217182</c:v>
                </c:pt>
                <c:pt idx="2013">
                  <c:v>44.126671049747976</c:v>
                </c:pt>
                <c:pt idx="2014">
                  <c:v>44.148586456278764</c:v>
                </c:pt>
                <c:pt idx="2015">
                  <c:v>44.170501862809559</c:v>
                </c:pt>
                <c:pt idx="2016">
                  <c:v>44.192417269340346</c:v>
                </c:pt>
                <c:pt idx="2017">
                  <c:v>44.214332675871141</c:v>
                </c:pt>
                <c:pt idx="2018">
                  <c:v>44.236248082401929</c:v>
                </c:pt>
                <c:pt idx="2019">
                  <c:v>44.258163488932723</c:v>
                </c:pt>
                <c:pt idx="2020">
                  <c:v>44.280078895463511</c:v>
                </c:pt>
                <c:pt idx="2021">
                  <c:v>44.301994301994306</c:v>
                </c:pt>
                <c:pt idx="2022">
                  <c:v>44.323909708525093</c:v>
                </c:pt>
                <c:pt idx="2023">
                  <c:v>44.345825115055888</c:v>
                </c:pt>
                <c:pt idx="2024">
                  <c:v>44.367740521586676</c:v>
                </c:pt>
                <c:pt idx="2025">
                  <c:v>44.38965592811747</c:v>
                </c:pt>
                <c:pt idx="2026">
                  <c:v>44.411571334648258</c:v>
                </c:pt>
                <c:pt idx="2027">
                  <c:v>44.433486741179053</c:v>
                </c:pt>
                <c:pt idx="2028">
                  <c:v>44.45540214770984</c:v>
                </c:pt>
                <c:pt idx="2029">
                  <c:v>44.477317554240635</c:v>
                </c:pt>
                <c:pt idx="2030">
                  <c:v>44.499232960771423</c:v>
                </c:pt>
                <c:pt idx="2031">
                  <c:v>44.521148367302217</c:v>
                </c:pt>
                <c:pt idx="2032">
                  <c:v>44.543063773833005</c:v>
                </c:pt>
                <c:pt idx="2033">
                  <c:v>44.5649791803638</c:v>
                </c:pt>
                <c:pt idx="2034">
                  <c:v>44.586894586894587</c:v>
                </c:pt>
                <c:pt idx="2035">
                  <c:v>44.608809993425382</c:v>
                </c:pt>
                <c:pt idx="2036">
                  <c:v>44.630725399956169</c:v>
                </c:pt>
                <c:pt idx="2037">
                  <c:v>44.652640806486964</c:v>
                </c:pt>
                <c:pt idx="2038">
                  <c:v>44.674556213017752</c:v>
                </c:pt>
                <c:pt idx="2039">
                  <c:v>44.696471619548547</c:v>
                </c:pt>
                <c:pt idx="2040">
                  <c:v>44.718387026079334</c:v>
                </c:pt>
                <c:pt idx="2041">
                  <c:v>44.740302432610129</c:v>
                </c:pt>
                <c:pt idx="2042">
                  <c:v>44.762217839140916</c:v>
                </c:pt>
                <c:pt idx="2043">
                  <c:v>44.784133245671711</c:v>
                </c:pt>
                <c:pt idx="2044">
                  <c:v>44.806048652202499</c:v>
                </c:pt>
                <c:pt idx="2045">
                  <c:v>44.827964058733293</c:v>
                </c:pt>
                <c:pt idx="2046">
                  <c:v>44.849879465264081</c:v>
                </c:pt>
                <c:pt idx="2047">
                  <c:v>44.871794871794876</c:v>
                </c:pt>
                <c:pt idx="2048">
                  <c:v>44.893710278325663</c:v>
                </c:pt>
                <c:pt idx="2049">
                  <c:v>44.915625684856451</c:v>
                </c:pt>
                <c:pt idx="2050">
                  <c:v>44.937541091387246</c:v>
                </c:pt>
                <c:pt idx="2051">
                  <c:v>44.959456497918033</c:v>
                </c:pt>
                <c:pt idx="2052">
                  <c:v>44.981371904448828</c:v>
                </c:pt>
                <c:pt idx="2053">
                  <c:v>45.003287310979616</c:v>
                </c:pt>
                <c:pt idx="2054">
                  <c:v>45.02520271751041</c:v>
                </c:pt>
                <c:pt idx="2055">
                  <c:v>45.047118124041198</c:v>
                </c:pt>
                <c:pt idx="2056">
                  <c:v>45.069033530571993</c:v>
                </c:pt>
                <c:pt idx="2057">
                  <c:v>45.09094893710278</c:v>
                </c:pt>
                <c:pt idx="2058">
                  <c:v>45.112864343633575</c:v>
                </c:pt>
                <c:pt idx="2059">
                  <c:v>45.134779750164363</c:v>
                </c:pt>
                <c:pt idx="2060">
                  <c:v>45.156695156695157</c:v>
                </c:pt>
                <c:pt idx="2061">
                  <c:v>45.178610563225945</c:v>
                </c:pt>
                <c:pt idx="2062">
                  <c:v>45.20052596975674</c:v>
                </c:pt>
                <c:pt idx="2063">
                  <c:v>45.222441376287527</c:v>
                </c:pt>
                <c:pt idx="2064">
                  <c:v>45.244356782818322</c:v>
                </c:pt>
                <c:pt idx="2065">
                  <c:v>45.26627218934911</c:v>
                </c:pt>
                <c:pt idx="2066">
                  <c:v>45.288187595879904</c:v>
                </c:pt>
                <c:pt idx="2067">
                  <c:v>45.310103002410692</c:v>
                </c:pt>
                <c:pt idx="2068">
                  <c:v>45.332018408941487</c:v>
                </c:pt>
                <c:pt idx="2069">
                  <c:v>45.353933815472274</c:v>
                </c:pt>
                <c:pt idx="2070">
                  <c:v>45.375849222003069</c:v>
                </c:pt>
                <c:pt idx="2071">
                  <c:v>45.397764628533857</c:v>
                </c:pt>
                <c:pt idx="2072">
                  <c:v>45.419680035064651</c:v>
                </c:pt>
                <c:pt idx="2073">
                  <c:v>45.441595441595439</c:v>
                </c:pt>
                <c:pt idx="2074">
                  <c:v>45.463510848126234</c:v>
                </c:pt>
                <c:pt idx="2075">
                  <c:v>45.485426254657021</c:v>
                </c:pt>
                <c:pt idx="2076">
                  <c:v>45.507341661187816</c:v>
                </c:pt>
                <c:pt idx="2077">
                  <c:v>45.529257067718603</c:v>
                </c:pt>
                <c:pt idx="2078">
                  <c:v>45.551172474249398</c:v>
                </c:pt>
                <c:pt idx="2079">
                  <c:v>45.573087880780186</c:v>
                </c:pt>
                <c:pt idx="2080">
                  <c:v>45.595003287310981</c:v>
                </c:pt>
                <c:pt idx="2081">
                  <c:v>45.616918693841768</c:v>
                </c:pt>
                <c:pt idx="2082">
                  <c:v>45.638834100372563</c:v>
                </c:pt>
                <c:pt idx="2083">
                  <c:v>45.66074950690335</c:v>
                </c:pt>
                <c:pt idx="2084">
                  <c:v>45.682664913434145</c:v>
                </c:pt>
                <c:pt idx="2085">
                  <c:v>45.704580319964933</c:v>
                </c:pt>
                <c:pt idx="2086">
                  <c:v>45.726495726495727</c:v>
                </c:pt>
                <c:pt idx="2087">
                  <c:v>45.748411133026515</c:v>
                </c:pt>
                <c:pt idx="2088">
                  <c:v>45.77032653955731</c:v>
                </c:pt>
                <c:pt idx="2089">
                  <c:v>45.792241946088097</c:v>
                </c:pt>
                <c:pt idx="2090">
                  <c:v>45.814157352618892</c:v>
                </c:pt>
                <c:pt idx="2091">
                  <c:v>45.83607275914968</c:v>
                </c:pt>
                <c:pt idx="2092">
                  <c:v>45.857988165680474</c:v>
                </c:pt>
                <c:pt idx="2093">
                  <c:v>45.879903572211262</c:v>
                </c:pt>
                <c:pt idx="2094">
                  <c:v>45.901818978742057</c:v>
                </c:pt>
                <c:pt idx="2095">
                  <c:v>45.923734385272844</c:v>
                </c:pt>
                <c:pt idx="2096">
                  <c:v>45.945649791803639</c:v>
                </c:pt>
                <c:pt idx="2097">
                  <c:v>45.967565198334427</c:v>
                </c:pt>
                <c:pt idx="2098">
                  <c:v>45.989480604865221</c:v>
                </c:pt>
                <c:pt idx="2099">
                  <c:v>46.011396011396009</c:v>
                </c:pt>
                <c:pt idx="2100">
                  <c:v>46.033311417926804</c:v>
                </c:pt>
                <c:pt idx="2101">
                  <c:v>46.055226824457591</c:v>
                </c:pt>
                <c:pt idx="2102">
                  <c:v>46.077142230988386</c:v>
                </c:pt>
                <c:pt idx="2103">
                  <c:v>46.099057637519174</c:v>
                </c:pt>
                <c:pt idx="2104">
                  <c:v>46.120973044049968</c:v>
                </c:pt>
                <c:pt idx="2105">
                  <c:v>46.142888450580756</c:v>
                </c:pt>
                <c:pt idx="2106">
                  <c:v>46.164803857111551</c:v>
                </c:pt>
                <c:pt idx="2107">
                  <c:v>46.186719263642338</c:v>
                </c:pt>
                <c:pt idx="2108">
                  <c:v>46.208634670173133</c:v>
                </c:pt>
                <c:pt idx="2109">
                  <c:v>46.230550076703921</c:v>
                </c:pt>
                <c:pt idx="2110">
                  <c:v>46.252465483234715</c:v>
                </c:pt>
                <c:pt idx="2111">
                  <c:v>46.274380889765503</c:v>
                </c:pt>
                <c:pt idx="2112">
                  <c:v>46.296296296296298</c:v>
                </c:pt>
                <c:pt idx="2113">
                  <c:v>46.318211702827085</c:v>
                </c:pt>
                <c:pt idx="2114">
                  <c:v>46.34012710935788</c:v>
                </c:pt>
                <c:pt idx="2115">
                  <c:v>46.362042515888668</c:v>
                </c:pt>
                <c:pt idx="2116">
                  <c:v>46.383957922419462</c:v>
                </c:pt>
                <c:pt idx="2117">
                  <c:v>46.40587332895025</c:v>
                </c:pt>
                <c:pt idx="2118">
                  <c:v>46.427788735481045</c:v>
                </c:pt>
                <c:pt idx="2119">
                  <c:v>46.449704142011832</c:v>
                </c:pt>
                <c:pt idx="2120">
                  <c:v>46.471619548542627</c:v>
                </c:pt>
                <c:pt idx="2121">
                  <c:v>46.493534955073414</c:v>
                </c:pt>
                <c:pt idx="2122">
                  <c:v>46.515450361604209</c:v>
                </c:pt>
                <c:pt idx="2123">
                  <c:v>46.537365768134997</c:v>
                </c:pt>
                <c:pt idx="2124">
                  <c:v>46.559281174665792</c:v>
                </c:pt>
                <c:pt idx="2125">
                  <c:v>46.581196581196579</c:v>
                </c:pt>
                <c:pt idx="2126">
                  <c:v>46.603111987727374</c:v>
                </c:pt>
                <c:pt idx="2127">
                  <c:v>46.625027394258161</c:v>
                </c:pt>
                <c:pt idx="2128">
                  <c:v>46.646942800788956</c:v>
                </c:pt>
                <c:pt idx="2129">
                  <c:v>46.668858207319744</c:v>
                </c:pt>
                <c:pt idx="2130">
                  <c:v>46.690773613850538</c:v>
                </c:pt>
                <c:pt idx="2131">
                  <c:v>46.712689020381326</c:v>
                </c:pt>
                <c:pt idx="2132">
                  <c:v>46.734604426912121</c:v>
                </c:pt>
                <c:pt idx="2133">
                  <c:v>46.756519833442908</c:v>
                </c:pt>
                <c:pt idx="2134">
                  <c:v>46.778435239973703</c:v>
                </c:pt>
                <c:pt idx="2135">
                  <c:v>46.800350646504491</c:v>
                </c:pt>
                <c:pt idx="2136">
                  <c:v>46.822266053035285</c:v>
                </c:pt>
                <c:pt idx="2137">
                  <c:v>46.844181459566073</c:v>
                </c:pt>
                <c:pt idx="2138">
                  <c:v>46.866096866096868</c:v>
                </c:pt>
                <c:pt idx="2139">
                  <c:v>46.888012272627655</c:v>
                </c:pt>
                <c:pt idx="2140">
                  <c:v>46.90992767915845</c:v>
                </c:pt>
                <c:pt idx="2141">
                  <c:v>46.931843085689238</c:v>
                </c:pt>
                <c:pt idx="2142">
                  <c:v>46.953758492220032</c:v>
                </c:pt>
                <c:pt idx="2143">
                  <c:v>46.97567389875082</c:v>
                </c:pt>
                <c:pt idx="2144">
                  <c:v>46.997589305281615</c:v>
                </c:pt>
                <c:pt idx="2145">
                  <c:v>47.019504711812402</c:v>
                </c:pt>
                <c:pt idx="2146">
                  <c:v>47.041420118343197</c:v>
                </c:pt>
                <c:pt idx="2147">
                  <c:v>47.063335524873985</c:v>
                </c:pt>
                <c:pt idx="2148">
                  <c:v>47.085250931404779</c:v>
                </c:pt>
                <c:pt idx="2149">
                  <c:v>47.107166337935567</c:v>
                </c:pt>
                <c:pt idx="2150">
                  <c:v>47.129081744466362</c:v>
                </c:pt>
                <c:pt idx="2151">
                  <c:v>47.150997150997149</c:v>
                </c:pt>
                <c:pt idx="2152">
                  <c:v>47.172912557527944</c:v>
                </c:pt>
                <c:pt idx="2153">
                  <c:v>47.194827964058732</c:v>
                </c:pt>
                <c:pt idx="2154">
                  <c:v>47.216743370589526</c:v>
                </c:pt>
                <c:pt idx="2155">
                  <c:v>47.238658777120314</c:v>
                </c:pt>
                <c:pt idx="2156">
                  <c:v>47.260574183651109</c:v>
                </c:pt>
                <c:pt idx="2157">
                  <c:v>47.282489590181896</c:v>
                </c:pt>
                <c:pt idx="2158">
                  <c:v>47.304404996712691</c:v>
                </c:pt>
                <c:pt idx="2159">
                  <c:v>47.326320403243479</c:v>
                </c:pt>
                <c:pt idx="2160">
                  <c:v>47.348235809774273</c:v>
                </c:pt>
                <c:pt idx="2161">
                  <c:v>47.370151216305061</c:v>
                </c:pt>
                <c:pt idx="2162">
                  <c:v>47.392066622835856</c:v>
                </c:pt>
                <c:pt idx="2163">
                  <c:v>47.413982029366643</c:v>
                </c:pt>
                <c:pt idx="2164">
                  <c:v>47.435897435897438</c:v>
                </c:pt>
                <c:pt idx="2165">
                  <c:v>47.457812842428226</c:v>
                </c:pt>
                <c:pt idx="2166">
                  <c:v>47.47972824895902</c:v>
                </c:pt>
                <c:pt idx="2167">
                  <c:v>47.501643655489808</c:v>
                </c:pt>
                <c:pt idx="2168">
                  <c:v>47.523559062020603</c:v>
                </c:pt>
                <c:pt idx="2169">
                  <c:v>47.54547446855139</c:v>
                </c:pt>
                <c:pt idx="2170">
                  <c:v>47.567389875082185</c:v>
                </c:pt>
                <c:pt idx="2171">
                  <c:v>47.589305281612972</c:v>
                </c:pt>
                <c:pt idx="2172">
                  <c:v>47.611220688143767</c:v>
                </c:pt>
                <c:pt idx="2173">
                  <c:v>47.633136094674555</c:v>
                </c:pt>
                <c:pt idx="2174">
                  <c:v>47.655051501205349</c:v>
                </c:pt>
                <c:pt idx="2175">
                  <c:v>47.676966907736137</c:v>
                </c:pt>
                <c:pt idx="2176">
                  <c:v>47.698882314266932</c:v>
                </c:pt>
                <c:pt idx="2177">
                  <c:v>47.720797720797719</c:v>
                </c:pt>
                <c:pt idx="2178">
                  <c:v>47.742713127328514</c:v>
                </c:pt>
                <c:pt idx="2179">
                  <c:v>47.764628533859302</c:v>
                </c:pt>
                <c:pt idx="2180">
                  <c:v>47.786543940390096</c:v>
                </c:pt>
                <c:pt idx="2181">
                  <c:v>47.808459346920884</c:v>
                </c:pt>
                <c:pt idx="2182">
                  <c:v>47.830374753451679</c:v>
                </c:pt>
                <c:pt idx="2183">
                  <c:v>47.852290159982466</c:v>
                </c:pt>
                <c:pt idx="2184">
                  <c:v>47.874205566513261</c:v>
                </c:pt>
                <c:pt idx="2185">
                  <c:v>47.896120973044049</c:v>
                </c:pt>
                <c:pt idx="2186">
                  <c:v>47.918036379574843</c:v>
                </c:pt>
                <c:pt idx="2187">
                  <c:v>47.939951786105631</c:v>
                </c:pt>
                <c:pt idx="2188">
                  <c:v>47.961867192636426</c:v>
                </c:pt>
                <c:pt idx="2189">
                  <c:v>47.983782599167213</c:v>
                </c:pt>
                <c:pt idx="2190">
                  <c:v>48.005698005698008</c:v>
                </c:pt>
                <c:pt idx="2191">
                  <c:v>48.027613412228796</c:v>
                </c:pt>
                <c:pt idx="2192">
                  <c:v>48.04952881875959</c:v>
                </c:pt>
                <c:pt idx="2193">
                  <c:v>48.071444225290378</c:v>
                </c:pt>
                <c:pt idx="2194">
                  <c:v>48.093359631821173</c:v>
                </c:pt>
                <c:pt idx="2195">
                  <c:v>48.11527503835196</c:v>
                </c:pt>
                <c:pt idx="2196">
                  <c:v>48.137190444882755</c:v>
                </c:pt>
                <c:pt idx="2197">
                  <c:v>48.159105851413543</c:v>
                </c:pt>
                <c:pt idx="2198">
                  <c:v>48.181021257944337</c:v>
                </c:pt>
                <c:pt idx="2199">
                  <c:v>48.202936664475125</c:v>
                </c:pt>
                <c:pt idx="2200">
                  <c:v>48.22485207100592</c:v>
                </c:pt>
                <c:pt idx="2201">
                  <c:v>48.246767477536707</c:v>
                </c:pt>
                <c:pt idx="2202">
                  <c:v>48.268682884067502</c:v>
                </c:pt>
                <c:pt idx="2203">
                  <c:v>48.29059829059829</c:v>
                </c:pt>
                <c:pt idx="2204">
                  <c:v>48.312513697129084</c:v>
                </c:pt>
                <c:pt idx="2205">
                  <c:v>48.334429103659872</c:v>
                </c:pt>
                <c:pt idx="2206">
                  <c:v>48.356344510190667</c:v>
                </c:pt>
                <c:pt idx="2207">
                  <c:v>48.378259916721454</c:v>
                </c:pt>
                <c:pt idx="2208">
                  <c:v>48.400175323252249</c:v>
                </c:pt>
                <c:pt idx="2209">
                  <c:v>48.422090729783037</c:v>
                </c:pt>
                <c:pt idx="2210">
                  <c:v>48.444006136313831</c:v>
                </c:pt>
                <c:pt idx="2211">
                  <c:v>48.465921542844619</c:v>
                </c:pt>
                <c:pt idx="2212">
                  <c:v>48.487836949375414</c:v>
                </c:pt>
                <c:pt idx="2213">
                  <c:v>48.509752355906201</c:v>
                </c:pt>
                <c:pt idx="2214">
                  <c:v>48.531667762436996</c:v>
                </c:pt>
                <c:pt idx="2215">
                  <c:v>48.553583168967783</c:v>
                </c:pt>
                <c:pt idx="2216">
                  <c:v>48.575498575498578</c:v>
                </c:pt>
                <c:pt idx="2217">
                  <c:v>48.597413982029366</c:v>
                </c:pt>
                <c:pt idx="2218">
                  <c:v>48.619329388560161</c:v>
                </c:pt>
                <c:pt idx="2219">
                  <c:v>48.641244795090948</c:v>
                </c:pt>
                <c:pt idx="2220">
                  <c:v>48.663160201621743</c:v>
                </c:pt>
                <c:pt idx="2221">
                  <c:v>48.68507560815253</c:v>
                </c:pt>
                <c:pt idx="2222">
                  <c:v>48.706991014683325</c:v>
                </c:pt>
                <c:pt idx="2223">
                  <c:v>48.728906421214113</c:v>
                </c:pt>
                <c:pt idx="2224">
                  <c:v>48.750821827744907</c:v>
                </c:pt>
                <c:pt idx="2225">
                  <c:v>48.772737234275695</c:v>
                </c:pt>
                <c:pt idx="2226">
                  <c:v>48.79465264080649</c:v>
                </c:pt>
                <c:pt idx="2227">
                  <c:v>48.816568047337277</c:v>
                </c:pt>
                <c:pt idx="2228">
                  <c:v>48.838483453868072</c:v>
                </c:pt>
                <c:pt idx="2229">
                  <c:v>48.86039886039886</c:v>
                </c:pt>
                <c:pt idx="2230">
                  <c:v>48.882314266929654</c:v>
                </c:pt>
                <c:pt idx="2231">
                  <c:v>48.904229673460442</c:v>
                </c:pt>
                <c:pt idx="2232">
                  <c:v>48.926145079991237</c:v>
                </c:pt>
                <c:pt idx="2233">
                  <c:v>48.948060486522024</c:v>
                </c:pt>
                <c:pt idx="2234">
                  <c:v>48.969975893052819</c:v>
                </c:pt>
                <c:pt idx="2235">
                  <c:v>48.991891299583607</c:v>
                </c:pt>
                <c:pt idx="2236">
                  <c:v>49.013806706114401</c:v>
                </c:pt>
                <c:pt idx="2237">
                  <c:v>49.035722112645189</c:v>
                </c:pt>
                <c:pt idx="2238">
                  <c:v>49.057637519175984</c:v>
                </c:pt>
                <c:pt idx="2239">
                  <c:v>49.079552925706771</c:v>
                </c:pt>
                <c:pt idx="2240">
                  <c:v>49.101468332237566</c:v>
                </c:pt>
                <c:pt idx="2241">
                  <c:v>49.123383738768354</c:v>
                </c:pt>
                <c:pt idx="2242">
                  <c:v>49.145299145299148</c:v>
                </c:pt>
                <c:pt idx="2243">
                  <c:v>49.167214551829936</c:v>
                </c:pt>
                <c:pt idx="2244">
                  <c:v>49.189129958360731</c:v>
                </c:pt>
                <c:pt idx="2245">
                  <c:v>49.211045364891518</c:v>
                </c:pt>
                <c:pt idx="2246">
                  <c:v>49.232960771422313</c:v>
                </c:pt>
                <c:pt idx="2247">
                  <c:v>49.254876177953101</c:v>
                </c:pt>
                <c:pt idx="2248">
                  <c:v>49.276791584483895</c:v>
                </c:pt>
                <c:pt idx="2249">
                  <c:v>49.298706991014683</c:v>
                </c:pt>
                <c:pt idx="2250">
                  <c:v>49.320622397545478</c:v>
                </c:pt>
                <c:pt idx="2251">
                  <c:v>49.342537804076265</c:v>
                </c:pt>
                <c:pt idx="2252">
                  <c:v>49.36445321060706</c:v>
                </c:pt>
                <c:pt idx="2253">
                  <c:v>49.386368617137848</c:v>
                </c:pt>
                <c:pt idx="2254">
                  <c:v>49.408284023668642</c:v>
                </c:pt>
                <c:pt idx="2255">
                  <c:v>49.43019943019943</c:v>
                </c:pt>
                <c:pt idx="2256">
                  <c:v>49.452114836730225</c:v>
                </c:pt>
                <c:pt idx="2257">
                  <c:v>49.474030243261012</c:v>
                </c:pt>
                <c:pt idx="2258">
                  <c:v>49.495945649791807</c:v>
                </c:pt>
                <c:pt idx="2259">
                  <c:v>49.517861056322594</c:v>
                </c:pt>
                <c:pt idx="2260">
                  <c:v>49.539776462853389</c:v>
                </c:pt>
                <c:pt idx="2261">
                  <c:v>49.561691869384177</c:v>
                </c:pt>
                <c:pt idx="2262">
                  <c:v>49.583607275914972</c:v>
                </c:pt>
                <c:pt idx="2263">
                  <c:v>49.605522682445759</c:v>
                </c:pt>
                <c:pt idx="2264">
                  <c:v>49.627438088976554</c:v>
                </c:pt>
                <c:pt idx="2265">
                  <c:v>49.649353495507341</c:v>
                </c:pt>
                <c:pt idx="2266">
                  <c:v>49.671268902038136</c:v>
                </c:pt>
                <c:pt idx="2267">
                  <c:v>49.693184308568924</c:v>
                </c:pt>
                <c:pt idx="2268">
                  <c:v>49.715099715099718</c:v>
                </c:pt>
                <c:pt idx="2269">
                  <c:v>49.737015121630506</c:v>
                </c:pt>
                <c:pt idx="2270">
                  <c:v>49.758930528161301</c:v>
                </c:pt>
                <c:pt idx="2271">
                  <c:v>49.780845934692088</c:v>
                </c:pt>
                <c:pt idx="2272">
                  <c:v>49.802761341222883</c:v>
                </c:pt>
                <c:pt idx="2273">
                  <c:v>49.824676747753671</c:v>
                </c:pt>
                <c:pt idx="2274">
                  <c:v>49.846592154284465</c:v>
                </c:pt>
                <c:pt idx="2275">
                  <c:v>49.868507560815253</c:v>
                </c:pt>
                <c:pt idx="2276">
                  <c:v>49.890422967346048</c:v>
                </c:pt>
                <c:pt idx="2277">
                  <c:v>49.912338373876835</c:v>
                </c:pt>
                <c:pt idx="2278">
                  <c:v>49.93425378040763</c:v>
                </c:pt>
                <c:pt idx="2279">
                  <c:v>49.956169186938418</c:v>
                </c:pt>
                <c:pt idx="2280">
                  <c:v>49.978084593469212</c:v>
                </c:pt>
                <c:pt idx="2281">
                  <c:v>50</c:v>
                </c:pt>
                <c:pt idx="2282">
                  <c:v>50.021915406530795</c:v>
                </c:pt>
                <c:pt idx="2283">
                  <c:v>50.043830813061582</c:v>
                </c:pt>
                <c:pt idx="2284">
                  <c:v>50.065746219592377</c:v>
                </c:pt>
                <c:pt idx="2285">
                  <c:v>50.087661626123165</c:v>
                </c:pt>
                <c:pt idx="2286">
                  <c:v>50.109577032653959</c:v>
                </c:pt>
                <c:pt idx="2287">
                  <c:v>50.131492439184747</c:v>
                </c:pt>
                <c:pt idx="2288">
                  <c:v>50.153407845715542</c:v>
                </c:pt>
                <c:pt idx="2289">
                  <c:v>50.175323252246329</c:v>
                </c:pt>
                <c:pt idx="2290">
                  <c:v>50.197238658777124</c:v>
                </c:pt>
                <c:pt idx="2291">
                  <c:v>50.219154065307912</c:v>
                </c:pt>
                <c:pt idx="2292">
                  <c:v>50.241069471838706</c:v>
                </c:pt>
                <c:pt idx="2293">
                  <c:v>50.262984878369494</c:v>
                </c:pt>
                <c:pt idx="2294">
                  <c:v>50.284900284900289</c:v>
                </c:pt>
                <c:pt idx="2295">
                  <c:v>50.306815691431076</c:v>
                </c:pt>
                <c:pt idx="2296">
                  <c:v>50.328731097961871</c:v>
                </c:pt>
                <c:pt idx="2297">
                  <c:v>50.350646504492659</c:v>
                </c:pt>
                <c:pt idx="2298">
                  <c:v>50.372561911023453</c:v>
                </c:pt>
                <c:pt idx="2299">
                  <c:v>50.394477317554241</c:v>
                </c:pt>
                <c:pt idx="2300">
                  <c:v>50.416392724085036</c:v>
                </c:pt>
                <c:pt idx="2301">
                  <c:v>50.438308130615823</c:v>
                </c:pt>
                <c:pt idx="2302">
                  <c:v>50.460223537146618</c:v>
                </c:pt>
                <c:pt idx="2303">
                  <c:v>50.482138943677406</c:v>
                </c:pt>
                <c:pt idx="2304">
                  <c:v>50.5040543502082</c:v>
                </c:pt>
                <c:pt idx="2305">
                  <c:v>50.525969756738988</c:v>
                </c:pt>
                <c:pt idx="2306">
                  <c:v>50.547885163269775</c:v>
                </c:pt>
                <c:pt idx="2307">
                  <c:v>50.56980056980057</c:v>
                </c:pt>
                <c:pt idx="2308">
                  <c:v>50.591715976331358</c:v>
                </c:pt>
                <c:pt idx="2309">
                  <c:v>50.613631382862152</c:v>
                </c:pt>
                <c:pt idx="2310">
                  <c:v>50.63554678939294</c:v>
                </c:pt>
                <c:pt idx="2311">
                  <c:v>50.657462195923735</c:v>
                </c:pt>
                <c:pt idx="2312">
                  <c:v>50.679377602454522</c:v>
                </c:pt>
                <c:pt idx="2313">
                  <c:v>50.701293008985317</c:v>
                </c:pt>
                <c:pt idx="2314">
                  <c:v>50.723208415516105</c:v>
                </c:pt>
                <c:pt idx="2315">
                  <c:v>50.745123822046899</c:v>
                </c:pt>
                <c:pt idx="2316">
                  <c:v>50.767039228577687</c:v>
                </c:pt>
                <c:pt idx="2317">
                  <c:v>50.788954635108482</c:v>
                </c:pt>
                <c:pt idx="2318">
                  <c:v>50.810870041639269</c:v>
                </c:pt>
                <c:pt idx="2319">
                  <c:v>50.832785448170064</c:v>
                </c:pt>
                <c:pt idx="2320">
                  <c:v>50.854700854700852</c:v>
                </c:pt>
                <c:pt idx="2321">
                  <c:v>50.876616261231646</c:v>
                </c:pt>
                <c:pt idx="2322">
                  <c:v>50.898531667762434</c:v>
                </c:pt>
                <c:pt idx="2323">
                  <c:v>50.920447074293229</c:v>
                </c:pt>
                <c:pt idx="2324">
                  <c:v>50.942362480824016</c:v>
                </c:pt>
                <c:pt idx="2325">
                  <c:v>50.964277887354811</c:v>
                </c:pt>
                <c:pt idx="2326">
                  <c:v>50.986193293885599</c:v>
                </c:pt>
                <c:pt idx="2327">
                  <c:v>51.008108700416393</c:v>
                </c:pt>
                <c:pt idx="2328">
                  <c:v>51.030024106947181</c:v>
                </c:pt>
                <c:pt idx="2329">
                  <c:v>51.051939513477976</c:v>
                </c:pt>
                <c:pt idx="2330">
                  <c:v>51.073854920008763</c:v>
                </c:pt>
                <c:pt idx="2331">
                  <c:v>51.095770326539558</c:v>
                </c:pt>
                <c:pt idx="2332">
                  <c:v>51.117685733070346</c:v>
                </c:pt>
                <c:pt idx="2333">
                  <c:v>51.13960113960114</c:v>
                </c:pt>
                <c:pt idx="2334">
                  <c:v>51.161516546131928</c:v>
                </c:pt>
                <c:pt idx="2335">
                  <c:v>51.183431952662723</c:v>
                </c:pt>
                <c:pt idx="2336">
                  <c:v>51.20534735919351</c:v>
                </c:pt>
                <c:pt idx="2337">
                  <c:v>51.227262765724305</c:v>
                </c:pt>
                <c:pt idx="2338">
                  <c:v>51.249178172255093</c:v>
                </c:pt>
                <c:pt idx="2339">
                  <c:v>51.271093578785887</c:v>
                </c:pt>
                <c:pt idx="2340">
                  <c:v>51.293008985316675</c:v>
                </c:pt>
                <c:pt idx="2341">
                  <c:v>51.31492439184747</c:v>
                </c:pt>
                <c:pt idx="2342">
                  <c:v>51.336839798378257</c:v>
                </c:pt>
                <c:pt idx="2343">
                  <c:v>51.358755204909052</c:v>
                </c:pt>
                <c:pt idx="2344">
                  <c:v>51.380670611439839</c:v>
                </c:pt>
                <c:pt idx="2345">
                  <c:v>51.402586017970634</c:v>
                </c:pt>
                <c:pt idx="2346">
                  <c:v>51.424501424501422</c:v>
                </c:pt>
                <c:pt idx="2347">
                  <c:v>51.446416831032217</c:v>
                </c:pt>
                <c:pt idx="2348">
                  <c:v>51.468332237563004</c:v>
                </c:pt>
                <c:pt idx="2349">
                  <c:v>51.490247644093799</c:v>
                </c:pt>
                <c:pt idx="2350">
                  <c:v>51.512163050624586</c:v>
                </c:pt>
                <c:pt idx="2351">
                  <c:v>51.534078457155381</c:v>
                </c:pt>
                <c:pt idx="2352">
                  <c:v>51.555993863686169</c:v>
                </c:pt>
                <c:pt idx="2353">
                  <c:v>51.577909270216963</c:v>
                </c:pt>
                <c:pt idx="2354">
                  <c:v>51.599824676747751</c:v>
                </c:pt>
                <c:pt idx="2355">
                  <c:v>51.621740083278546</c:v>
                </c:pt>
                <c:pt idx="2356">
                  <c:v>51.643655489809333</c:v>
                </c:pt>
                <c:pt idx="2357">
                  <c:v>51.665570896340128</c:v>
                </c:pt>
                <c:pt idx="2358">
                  <c:v>51.687486302870916</c:v>
                </c:pt>
                <c:pt idx="2359">
                  <c:v>51.70940170940171</c:v>
                </c:pt>
                <c:pt idx="2360">
                  <c:v>51.731317115932498</c:v>
                </c:pt>
                <c:pt idx="2361">
                  <c:v>51.753232522463293</c:v>
                </c:pt>
                <c:pt idx="2362">
                  <c:v>51.77514792899408</c:v>
                </c:pt>
                <c:pt idx="2363">
                  <c:v>51.797063335524875</c:v>
                </c:pt>
                <c:pt idx="2364">
                  <c:v>51.818978742055663</c:v>
                </c:pt>
                <c:pt idx="2365">
                  <c:v>51.840894148586457</c:v>
                </c:pt>
                <c:pt idx="2366">
                  <c:v>51.862809555117245</c:v>
                </c:pt>
                <c:pt idx="2367">
                  <c:v>51.88472496164804</c:v>
                </c:pt>
                <c:pt idx="2368">
                  <c:v>51.906640368178827</c:v>
                </c:pt>
                <c:pt idx="2369">
                  <c:v>51.928555774709622</c:v>
                </c:pt>
                <c:pt idx="2370">
                  <c:v>51.95047118124041</c:v>
                </c:pt>
                <c:pt idx="2371">
                  <c:v>51.972386587771204</c:v>
                </c:pt>
                <c:pt idx="2372">
                  <c:v>51.994301994301992</c:v>
                </c:pt>
                <c:pt idx="2373">
                  <c:v>52.016217400832787</c:v>
                </c:pt>
                <c:pt idx="2374">
                  <c:v>52.038132807363574</c:v>
                </c:pt>
                <c:pt idx="2375">
                  <c:v>52.060048213894369</c:v>
                </c:pt>
                <c:pt idx="2376">
                  <c:v>52.081963620425157</c:v>
                </c:pt>
                <c:pt idx="2377">
                  <c:v>52.103879026955951</c:v>
                </c:pt>
                <c:pt idx="2378">
                  <c:v>52.125794433486739</c:v>
                </c:pt>
                <c:pt idx="2379">
                  <c:v>52.147709840017534</c:v>
                </c:pt>
                <c:pt idx="2380">
                  <c:v>52.169625246548321</c:v>
                </c:pt>
                <c:pt idx="2381">
                  <c:v>52.191540653079116</c:v>
                </c:pt>
                <c:pt idx="2382">
                  <c:v>52.213456059609904</c:v>
                </c:pt>
                <c:pt idx="2383">
                  <c:v>52.235371466140698</c:v>
                </c:pt>
                <c:pt idx="2384">
                  <c:v>52.257286872671486</c:v>
                </c:pt>
                <c:pt idx="2385">
                  <c:v>52.279202279202281</c:v>
                </c:pt>
                <c:pt idx="2386">
                  <c:v>52.301117685733068</c:v>
                </c:pt>
                <c:pt idx="2387">
                  <c:v>52.323033092263863</c:v>
                </c:pt>
                <c:pt idx="2388">
                  <c:v>52.344948498794651</c:v>
                </c:pt>
                <c:pt idx="2389">
                  <c:v>52.366863905325445</c:v>
                </c:pt>
                <c:pt idx="2390">
                  <c:v>52.388779311856233</c:v>
                </c:pt>
                <c:pt idx="2391">
                  <c:v>52.410694718387028</c:v>
                </c:pt>
                <c:pt idx="2392">
                  <c:v>52.432610124917815</c:v>
                </c:pt>
                <c:pt idx="2393">
                  <c:v>52.45452553144861</c:v>
                </c:pt>
                <c:pt idx="2394">
                  <c:v>52.476440937979397</c:v>
                </c:pt>
                <c:pt idx="2395">
                  <c:v>52.498356344510192</c:v>
                </c:pt>
                <c:pt idx="2396">
                  <c:v>52.52027175104098</c:v>
                </c:pt>
                <c:pt idx="2397">
                  <c:v>52.542187157571774</c:v>
                </c:pt>
                <c:pt idx="2398">
                  <c:v>52.564102564102562</c:v>
                </c:pt>
                <c:pt idx="2399">
                  <c:v>52.586017970633357</c:v>
                </c:pt>
                <c:pt idx="2400">
                  <c:v>52.607933377164144</c:v>
                </c:pt>
                <c:pt idx="2401">
                  <c:v>52.629848783694939</c:v>
                </c:pt>
                <c:pt idx="2402">
                  <c:v>52.651764190225727</c:v>
                </c:pt>
                <c:pt idx="2403">
                  <c:v>52.673679596756521</c:v>
                </c:pt>
                <c:pt idx="2404">
                  <c:v>52.695595003287309</c:v>
                </c:pt>
                <c:pt idx="2405">
                  <c:v>52.717510409818104</c:v>
                </c:pt>
                <c:pt idx="2406">
                  <c:v>52.739425816348891</c:v>
                </c:pt>
                <c:pt idx="2407">
                  <c:v>52.761341222879686</c:v>
                </c:pt>
                <c:pt idx="2408">
                  <c:v>52.783256629410474</c:v>
                </c:pt>
                <c:pt idx="2409">
                  <c:v>52.805172035941268</c:v>
                </c:pt>
                <c:pt idx="2410">
                  <c:v>52.827087442472056</c:v>
                </c:pt>
                <c:pt idx="2411">
                  <c:v>52.849002849002851</c:v>
                </c:pt>
                <c:pt idx="2412">
                  <c:v>52.870918255533638</c:v>
                </c:pt>
                <c:pt idx="2413">
                  <c:v>52.892833662064433</c:v>
                </c:pt>
                <c:pt idx="2414">
                  <c:v>52.914749068595221</c:v>
                </c:pt>
                <c:pt idx="2415">
                  <c:v>52.936664475126015</c:v>
                </c:pt>
                <c:pt idx="2416">
                  <c:v>52.958579881656803</c:v>
                </c:pt>
                <c:pt idx="2417">
                  <c:v>52.980495288187598</c:v>
                </c:pt>
                <c:pt idx="2418">
                  <c:v>53.002410694718385</c:v>
                </c:pt>
                <c:pt idx="2419">
                  <c:v>53.02432610124918</c:v>
                </c:pt>
                <c:pt idx="2420">
                  <c:v>53.046241507779968</c:v>
                </c:pt>
                <c:pt idx="2421">
                  <c:v>53.068156914310762</c:v>
                </c:pt>
                <c:pt idx="2422">
                  <c:v>53.09007232084155</c:v>
                </c:pt>
                <c:pt idx="2423">
                  <c:v>53.111987727372345</c:v>
                </c:pt>
                <c:pt idx="2424">
                  <c:v>53.133903133903132</c:v>
                </c:pt>
                <c:pt idx="2425">
                  <c:v>53.155818540433927</c:v>
                </c:pt>
                <c:pt idx="2426">
                  <c:v>53.177733946964715</c:v>
                </c:pt>
                <c:pt idx="2427">
                  <c:v>53.199649353495509</c:v>
                </c:pt>
                <c:pt idx="2428">
                  <c:v>53.221564760026297</c:v>
                </c:pt>
                <c:pt idx="2429">
                  <c:v>53.243480166557092</c:v>
                </c:pt>
                <c:pt idx="2430">
                  <c:v>53.265395573087879</c:v>
                </c:pt>
                <c:pt idx="2431">
                  <c:v>53.287310979618674</c:v>
                </c:pt>
                <c:pt idx="2432">
                  <c:v>53.309226386149462</c:v>
                </c:pt>
                <c:pt idx="2433">
                  <c:v>53.331141792680256</c:v>
                </c:pt>
                <c:pt idx="2434">
                  <c:v>53.353057199211044</c:v>
                </c:pt>
                <c:pt idx="2435">
                  <c:v>53.374972605741839</c:v>
                </c:pt>
                <c:pt idx="2436">
                  <c:v>53.396888012272626</c:v>
                </c:pt>
                <c:pt idx="2437">
                  <c:v>53.418803418803421</c:v>
                </c:pt>
                <c:pt idx="2438">
                  <c:v>53.440718825334208</c:v>
                </c:pt>
                <c:pt idx="2439">
                  <c:v>53.462634231865003</c:v>
                </c:pt>
                <c:pt idx="2440">
                  <c:v>53.484549638395791</c:v>
                </c:pt>
                <c:pt idx="2441">
                  <c:v>53.506465044926586</c:v>
                </c:pt>
                <c:pt idx="2442">
                  <c:v>53.528380451457373</c:v>
                </c:pt>
                <c:pt idx="2443">
                  <c:v>53.550295857988168</c:v>
                </c:pt>
                <c:pt idx="2444">
                  <c:v>53.572211264518955</c:v>
                </c:pt>
                <c:pt idx="2445">
                  <c:v>53.59412667104975</c:v>
                </c:pt>
                <c:pt idx="2446">
                  <c:v>53.616042077580538</c:v>
                </c:pt>
                <c:pt idx="2447">
                  <c:v>53.637957484111332</c:v>
                </c:pt>
                <c:pt idx="2448">
                  <c:v>53.65987289064212</c:v>
                </c:pt>
                <c:pt idx="2449">
                  <c:v>53.681788297172915</c:v>
                </c:pt>
                <c:pt idx="2450">
                  <c:v>53.703703703703702</c:v>
                </c:pt>
                <c:pt idx="2451">
                  <c:v>53.725619110234497</c:v>
                </c:pt>
                <c:pt idx="2452">
                  <c:v>53.747534516765285</c:v>
                </c:pt>
                <c:pt idx="2453">
                  <c:v>53.769449923296079</c:v>
                </c:pt>
                <c:pt idx="2454">
                  <c:v>53.791365329826867</c:v>
                </c:pt>
                <c:pt idx="2455">
                  <c:v>53.813280736357662</c:v>
                </c:pt>
                <c:pt idx="2456">
                  <c:v>53.835196142888449</c:v>
                </c:pt>
                <c:pt idx="2457">
                  <c:v>53.857111549419244</c:v>
                </c:pt>
                <c:pt idx="2458">
                  <c:v>53.879026955950032</c:v>
                </c:pt>
                <c:pt idx="2459">
                  <c:v>53.900942362480826</c:v>
                </c:pt>
                <c:pt idx="2460">
                  <c:v>53.922857769011614</c:v>
                </c:pt>
                <c:pt idx="2461">
                  <c:v>53.944773175542409</c:v>
                </c:pt>
                <c:pt idx="2462">
                  <c:v>53.966688582073196</c:v>
                </c:pt>
                <c:pt idx="2463">
                  <c:v>53.988603988603991</c:v>
                </c:pt>
                <c:pt idx="2464">
                  <c:v>54.010519395134779</c:v>
                </c:pt>
                <c:pt idx="2465">
                  <c:v>54.032434801665573</c:v>
                </c:pt>
                <c:pt idx="2466">
                  <c:v>54.054350208196361</c:v>
                </c:pt>
                <c:pt idx="2467">
                  <c:v>54.076265614727156</c:v>
                </c:pt>
                <c:pt idx="2468">
                  <c:v>54.098181021257943</c:v>
                </c:pt>
                <c:pt idx="2469">
                  <c:v>54.120096427788738</c:v>
                </c:pt>
                <c:pt idx="2470">
                  <c:v>54.142011834319526</c:v>
                </c:pt>
                <c:pt idx="2471">
                  <c:v>54.16392724085032</c:v>
                </c:pt>
                <c:pt idx="2472">
                  <c:v>54.185842647381108</c:v>
                </c:pt>
                <c:pt idx="2473">
                  <c:v>54.207758053911903</c:v>
                </c:pt>
                <c:pt idx="2474">
                  <c:v>54.22967346044269</c:v>
                </c:pt>
                <c:pt idx="2475">
                  <c:v>54.251588866973485</c:v>
                </c:pt>
                <c:pt idx="2476">
                  <c:v>54.273504273504273</c:v>
                </c:pt>
                <c:pt idx="2477">
                  <c:v>54.295419680035067</c:v>
                </c:pt>
                <c:pt idx="2478">
                  <c:v>54.317335086565855</c:v>
                </c:pt>
                <c:pt idx="2479">
                  <c:v>54.33925049309665</c:v>
                </c:pt>
                <c:pt idx="2480">
                  <c:v>54.361165899627437</c:v>
                </c:pt>
                <c:pt idx="2481">
                  <c:v>54.383081306158232</c:v>
                </c:pt>
                <c:pt idx="2482">
                  <c:v>54.404996712689019</c:v>
                </c:pt>
                <c:pt idx="2483">
                  <c:v>54.426912119219814</c:v>
                </c:pt>
                <c:pt idx="2484">
                  <c:v>54.448827525750602</c:v>
                </c:pt>
                <c:pt idx="2485">
                  <c:v>54.470742932281397</c:v>
                </c:pt>
                <c:pt idx="2486">
                  <c:v>54.492658338812184</c:v>
                </c:pt>
                <c:pt idx="2487">
                  <c:v>54.514573745342979</c:v>
                </c:pt>
                <c:pt idx="2488">
                  <c:v>54.536489151873766</c:v>
                </c:pt>
                <c:pt idx="2489">
                  <c:v>54.558404558404561</c:v>
                </c:pt>
                <c:pt idx="2490">
                  <c:v>54.580319964935349</c:v>
                </c:pt>
                <c:pt idx="2491">
                  <c:v>54.602235371466143</c:v>
                </c:pt>
                <c:pt idx="2492">
                  <c:v>54.624150777996931</c:v>
                </c:pt>
                <c:pt idx="2493">
                  <c:v>54.646066184527726</c:v>
                </c:pt>
                <c:pt idx="2494">
                  <c:v>54.667981591058513</c:v>
                </c:pt>
                <c:pt idx="2495">
                  <c:v>54.689896997589308</c:v>
                </c:pt>
                <c:pt idx="2496">
                  <c:v>54.711812404120096</c:v>
                </c:pt>
                <c:pt idx="2497">
                  <c:v>54.73372781065089</c:v>
                </c:pt>
                <c:pt idx="2498">
                  <c:v>54.755643217181678</c:v>
                </c:pt>
                <c:pt idx="2499">
                  <c:v>54.777558623712473</c:v>
                </c:pt>
                <c:pt idx="2500">
                  <c:v>54.79947403024326</c:v>
                </c:pt>
                <c:pt idx="2501">
                  <c:v>54.821389436774055</c:v>
                </c:pt>
                <c:pt idx="2502">
                  <c:v>54.843304843304843</c:v>
                </c:pt>
                <c:pt idx="2503">
                  <c:v>54.865220249835637</c:v>
                </c:pt>
                <c:pt idx="2504">
                  <c:v>54.887135656366425</c:v>
                </c:pt>
                <c:pt idx="2505">
                  <c:v>54.90905106289722</c:v>
                </c:pt>
                <c:pt idx="2506">
                  <c:v>54.930966469428007</c:v>
                </c:pt>
                <c:pt idx="2507">
                  <c:v>54.952881875958802</c:v>
                </c:pt>
                <c:pt idx="2508">
                  <c:v>54.97479728248959</c:v>
                </c:pt>
                <c:pt idx="2509">
                  <c:v>54.996712689020384</c:v>
                </c:pt>
                <c:pt idx="2510">
                  <c:v>55.018628095551172</c:v>
                </c:pt>
                <c:pt idx="2511">
                  <c:v>55.040543502081967</c:v>
                </c:pt>
                <c:pt idx="2512">
                  <c:v>55.062458908612754</c:v>
                </c:pt>
                <c:pt idx="2513">
                  <c:v>55.084374315143549</c:v>
                </c:pt>
                <c:pt idx="2514">
                  <c:v>55.106289721674337</c:v>
                </c:pt>
                <c:pt idx="2515">
                  <c:v>55.128205128205131</c:v>
                </c:pt>
                <c:pt idx="2516">
                  <c:v>55.150120534735919</c:v>
                </c:pt>
                <c:pt idx="2517">
                  <c:v>55.172035941266714</c:v>
                </c:pt>
                <c:pt idx="2518">
                  <c:v>55.193951347797501</c:v>
                </c:pt>
                <c:pt idx="2519">
                  <c:v>55.215866754328296</c:v>
                </c:pt>
                <c:pt idx="2520">
                  <c:v>55.237782160859084</c:v>
                </c:pt>
                <c:pt idx="2521">
                  <c:v>55.259697567389878</c:v>
                </c:pt>
                <c:pt idx="2522">
                  <c:v>55.281612973920666</c:v>
                </c:pt>
                <c:pt idx="2523">
                  <c:v>55.303528380451461</c:v>
                </c:pt>
                <c:pt idx="2524">
                  <c:v>55.325443786982248</c:v>
                </c:pt>
                <c:pt idx="2525">
                  <c:v>55.347359193513043</c:v>
                </c:pt>
                <c:pt idx="2526">
                  <c:v>55.369274600043831</c:v>
                </c:pt>
                <c:pt idx="2527">
                  <c:v>55.391190006574625</c:v>
                </c:pt>
                <c:pt idx="2528">
                  <c:v>55.413105413105413</c:v>
                </c:pt>
                <c:pt idx="2529">
                  <c:v>55.435020819636208</c:v>
                </c:pt>
                <c:pt idx="2530">
                  <c:v>55.456936226166995</c:v>
                </c:pt>
                <c:pt idx="2531">
                  <c:v>55.47885163269779</c:v>
                </c:pt>
                <c:pt idx="2532">
                  <c:v>55.500767039228577</c:v>
                </c:pt>
                <c:pt idx="2533">
                  <c:v>55.522682445759372</c:v>
                </c:pt>
                <c:pt idx="2534">
                  <c:v>55.54459785229016</c:v>
                </c:pt>
                <c:pt idx="2535">
                  <c:v>55.566513258820954</c:v>
                </c:pt>
                <c:pt idx="2536">
                  <c:v>55.588428665351742</c:v>
                </c:pt>
                <c:pt idx="2537">
                  <c:v>55.610344071882537</c:v>
                </c:pt>
                <c:pt idx="2538">
                  <c:v>55.632259478413324</c:v>
                </c:pt>
                <c:pt idx="2539">
                  <c:v>55.654174884944119</c:v>
                </c:pt>
                <c:pt idx="2540">
                  <c:v>55.676090291474907</c:v>
                </c:pt>
                <c:pt idx="2541">
                  <c:v>55.698005698005701</c:v>
                </c:pt>
                <c:pt idx="2542">
                  <c:v>55.719921104536489</c:v>
                </c:pt>
                <c:pt idx="2543">
                  <c:v>55.741836511067284</c:v>
                </c:pt>
                <c:pt idx="2544">
                  <c:v>55.763751917598071</c:v>
                </c:pt>
                <c:pt idx="2545">
                  <c:v>55.785667324128866</c:v>
                </c:pt>
                <c:pt idx="2546">
                  <c:v>55.807582730659654</c:v>
                </c:pt>
                <c:pt idx="2547">
                  <c:v>55.829498137190448</c:v>
                </c:pt>
                <c:pt idx="2548">
                  <c:v>55.851413543721236</c:v>
                </c:pt>
                <c:pt idx="2549">
                  <c:v>55.873328950252031</c:v>
                </c:pt>
                <c:pt idx="2550">
                  <c:v>55.895244356782818</c:v>
                </c:pt>
                <c:pt idx="2551">
                  <c:v>55.917159763313613</c:v>
                </c:pt>
                <c:pt idx="2552">
                  <c:v>55.939075169844401</c:v>
                </c:pt>
                <c:pt idx="2553">
                  <c:v>55.960990576375195</c:v>
                </c:pt>
                <c:pt idx="2554">
                  <c:v>55.982905982905983</c:v>
                </c:pt>
                <c:pt idx="2555">
                  <c:v>56.004821389436778</c:v>
                </c:pt>
                <c:pt idx="2556">
                  <c:v>56.026736795967565</c:v>
                </c:pt>
                <c:pt idx="2557">
                  <c:v>56.04865220249836</c:v>
                </c:pt>
                <c:pt idx="2558">
                  <c:v>56.070567609029148</c:v>
                </c:pt>
                <c:pt idx="2559">
                  <c:v>56.092483015559942</c:v>
                </c:pt>
                <c:pt idx="2560">
                  <c:v>56.11439842209073</c:v>
                </c:pt>
                <c:pt idx="2561">
                  <c:v>56.136313828621518</c:v>
                </c:pt>
                <c:pt idx="2562">
                  <c:v>56.158229235152312</c:v>
                </c:pt>
                <c:pt idx="2563">
                  <c:v>56.1801446416831</c:v>
                </c:pt>
                <c:pt idx="2564">
                  <c:v>56.202060048213895</c:v>
                </c:pt>
                <c:pt idx="2565">
                  <c:v>56.223975454744682</c:v>
                </c:pt>
                <c:pt idx="2566">
                  <c:v>56.245890861275477</c:v>
                </c:pt>
                <c:pt idx="2567">
                  <c:v>56.267806267806264</c:v>
                </c:pt>
                <c:pt idx="2568">
                  <c:v>56.289721674337059</c:v>
                </c:pt>
                <c:pt idx="2569">
                  <c:v>56.311637080867847</c:v>
                </c:pt>
                <c:pt idx="2570">
                  <c:v>56.333552487398642</c:v>
                </c:pt>
                <c:pt idx="2571">
                  <c:v>56.355467893929429</c:v>
                </c:pt>
                <c:pt idx="2572">
                  <c:v>56.377383300460224</c:v>
                </c:pt>
                <c:pt idx="2573">
                  <c:v>56.399298706991011</c:v>
                </c:pt>
                <c:pt idx="2574">
                  <c:v>56.421214113521806</c:v>
                </c:pt>
                <c:pt idx="2575">
                  <c:v>56.443129520052594</c:v>
                </c:pt>
                <c:pt idx="2576">
                  <c:v>56.465044926583388</c:v>
                </c:pt>
                <c:pt idx="2577">
                  <c:v>56.486960333114176</c:v>
                </c:pt>
                <c:pt idx="2578">
                  <c:v>56.508875739644971</c:v>
                </c:pt>
                <c:pt idx="2579">
                  <c:v>56.530791146175758</c:v>
                </c:pt>
                <c:pt idx="2580">
                  <c:v>56.552706552706553</c:v>
                </c:pt>
                <c:pt idx="2581">
                  <c:v>56.574621959237341</c:v>
                </c:pt>
                <c:pt idx="2582">
                  <c:v>56.596537365768135</c:v>
                </c:pt>
                <c:pt idx="2583">
                  <c:v>56.618452772298923</c:v>
                </c:pt>
                <c:pt idx="2584">
                  <c:v>56.640368178829718</c:v>
                </c:pt>
                <c:pt idx="2585">
                  <c:v>56.662283585360505</c:v>
                </c:pt>
                <c:pt idx="2586">
                  <c:v>56.6841989918913</c:v>
                </c:pt>
                <c:pt idx="2587">
                  <c:v>56.706114398422088</c:v>
                </c:pt>
                <c:pt idx="2588">
                  <c:v>56.728029804952882</c:v>
                </c:pt>
                <c:pt idx="2589">
                  <c:v>56.74994521148367</c:v>
                </c:pt>
                <c:pt idx="2590">
                  <c:v>56.771860618014465</c:v>
                </c:pt>
                <c:pt idx="2591">
                  <c:v>56.793776024545252</c:v>
                </c:pt>
                <c:pt idx="2592">
                  <c:v>56.815691431076047</c:v>
                </c:pt>
                <c:pt idx="2593">
                  <c:v>56.837606837606835</c:v>
                </c:pt>
                <c:pt idx="2594">
                  <c:v>56.859522244137629</c:v>
                </c:pt>
                <c:pt idx="2595">
                  <c:v>56.881437650668417</c:v>
                </c:pt>
                <c:pt idx="2596">
                  <c:v>56.903353057199212</c:v>
                </c:pt>
                <c:pt idx="2597">
                  <c:v>56.925268463729999</c:v>
                </c:pt>
                <c:pt idx="2598">
                  <c:v>56.947183870260794</c:v>
                </c:pt>
                <c:pt idx="2599">
                  <c:v>56.969099276791582</c:v>
                </c:pt>
                <c:pt idx="2600">
                  <c:v>56.991014683322376</c:v>
                </c:pt>
                <c:pt idx="2601">
                  <c:v>57.012930089853164</c:v>
                </c:pt>
                <c:pt idx="2602">
                  <c:v>57.034845496383959</c:v>
                </c:pt>
                <c:pt idx="2603">
                  <c:v>57.056760902914746</c:v>
                </c:pt>
                <c:pt idx="2604">
                  <c:v>57.078676309445541</c:v>
                </c:pt>
                <c:pt idx="2605">
                  <c:v>57.100591715976329</c:v>
                </c:pt>
                <c:pt idx="2606">
                  <c:v>57.122507122507123</c:v>
                </c:pt>
                <c:pt idx="2607">
                  <c:v>57.144422529037911</c:v>
                </c:pt>
                <c:pt idx="2608">
                  <c:v>57.166337935568706</c:v>
                </c:pt>
                <c:pt idx="2609">
                  <c:v>57.188253342099493</c:v>
                </c:pt>
                <c:pt idx="2610">
                  <c:v>57.210168748630288</c:v>
                </c:pt>
                <c:pt idx="2611">
                  <c:v>57.232084155161076</c:v>
                </c:pt>
                <c:pt idx="2612">
                  <c:v>57.25399956169187</c:v>
                </c:pt>
                <c:pt idx="2613">
                  <c:v>57.275914968222658</c:v>
                </c:pt>
                <c:pt idx="2614">
                  <c:v>57.297830374753453</c:v>
                </c:pt>
                <c:pt idx="2615">
                  <c:v>57.31974578128424</c:v>
                </c:pt>
                <c:pt idx="2616">
                  <c:v>57.341661187815035</c:v>
                </c:pt>
                <c:pt idx="2617">
                  <c:v>57.363576594345822</c:v>
                </c:pt>
                <c:pt idx="2618">
                  <c:v>57.385492000876617</c:v>
                </c:pt>
                <c:pt idx="2619">
                  <c:v>57.407407407407405</c:v>
                </c:pt>
                <c:pt idx="2620">
                  <c:v>57.429322813938199</c:v>
                </c:pt>
                <c:pt idx="2621">
                  <c:v>57.451238220468987</c:v>
                </c:pt>
                <c:pt idx="2622">
                  <c:v>57.473153626999782</c:v>
                </c:pt>
                <c:pt idx="2623">
                  <c:v>57.495069033530569</c:v>
                </c:pt>
                <c:pt idx="2624">
                  <c:v>57.516984440061364</c:v>
                </c:pt>
                <c:pt idx="2625">
                  <c:v>57.538899846592152</c:v>
                </c:pt>
                <c:pt idx="2626">
                  <c:v>57.560815253122946</c:v>
                </c:pt>
                <c:pt idx="2627">
                  <c:v>57.582730659653734</c:v>
                </c:pt>
                <c:pt idx="2628">
                  <c:v>57.604646066184529</c:v>
                </c:pt>
                <c:pt idx="2629">
                  <c:v>57.626561472715316</c:v>
                </c:pt>
                <c:pt idx="2630">
                  <c:v>57.648476879246111</c:v>
                </c:pt>
                <c:pt idx="2631">
                  <c:v>57.670392285776899</c:v>
                </c:pt>
                <c:pt idx="2632">
                  <c:v>57.692307692307693</c:v>
                </c:pt>
                <c:pt idx="2633">
                  <c:v>57.714223098838481</c:v>
                </c:pt>
                <c:pt idx="2634">
                  <c:v>57.736138505369276</c:v>
                </c:pt>
                <c:pt idx="2635">
                  <c:v>57.758053911900063</c:v>
                </c:pt>
                <c:pt idx="2636">
                  <c:v>57.779969318430858</c:v>
                </c:pt>
                <c:pt idx="2637">
                  <c:v>57.801884724961646</c:v>
                </c:pt>
                <c:pt idx="2638">
                  <c:v>57.82380013149244</c:v>
                </c:pt>
                <c:pt idx="2639">
                  <c:v>57.845715538023228</c:v>
                </c:pt>
                <c:pt idx="2640">
                  <c:v>57.867630944554023</c:v>
                </c:pt>
                <c:pt idx="2641">
                  <c:v>57.88954635108481</c:v>
                </c:pt>
                <c:pt idx="2642">
                  <c:v>57.911461757615605</c:v>
                </c:pt>
                <c:pt idx="2643">
                  <c:v>57.933377164146393</c:v>
                </c:pt>
                <c:pt idx="2644">
                  <c:v>57.955292570677187</c:v>
                </c:pt>
                <c:pt idx="2645">
                  <c:v>57.977207977207975</c:v>
                </c:pt>
                <c:pt idx="2646">
                  <c:v>57.99912338373877</c:v>
                </c:pt>
                <c:pt idx="2647">
                  <c:v>58.021038790269557</c:v>
                </c:pt>
                <c:pt idx="2648">
                  <c:v>58.042954196800352</c:v>
                </c:pt>
                <c:pt idx="2649">
                  <c:v>58.06486960333114</c:v>
                </c:pt>
                <c:pt idx="2650">
                  <c:v>58.086785009861934</c:v>
                </c:pt>
                <c:pt idx="2651">
                  <c:v>58.108700416392722</c:v>
                </c:pt>
                <c:pt idx="2652">
                  <c:v>58.130615822923517</c:v>
                </c:pt>
                <c:pt idx="2653">
                  <c:v>58.152531229454304</c:v>
                </c:pt>
                <c:pt idx="2654">
                  <c:v>58.174446635985099</c:v>
                </c:pt>
                <c:pt idx="2655">
                  <c:v>58.196362042515887</c:v>
                </c:pt>
                <c:pt idx="2656">
                  <c:v>58.218277449046681</c:v>
                </c:pt>
                <c:pt idx="2657">
                  <c:v>58.240192855577469</c:v>
                </c:pt>
                <c:pt idx="2658">
                  <c:v>58.262108262108264</c:v>
                </c:pt>
                <c:pt idx="2659">
                  <c:v>58.284023668639051</c:v>
                </c:pt>
                <c:pt idx="2660">
                  <c:v>58.305939075169846</c:v>
                </c:pt>
                <c:pt idx="2661">
                  <c:v>58.327854481700633</c:v>
                </c:pt>
                <c:pt idx="2662">
                  <c:v>58.349769888231428</c:v>
                </c:pt>
                <c:pt idx="2663">
                  <c:v>58.371685294762216</c:v>
                </c:pt>
                <c:pt idx="2664">
                  <c:v>58.393600701293011</c:v>
                </c:pt>
                <c:pt idx="2665">
                  <c:v>58.415516107823798</c:v>
                </c:pt>
                <c:pt idx="2666">
                  <c:v>58.437431514354593</c:v>
                </c:pt>
                <c:pt idx="2667">
                  <c:v>58.45934692088538</c:v>
                </c:pt>
                <c:pt idx="2668">
                  <c:v>58.481262327416175</c:v>
                </c:pt>
                <c:pt idx="2669">
                  <c:v>58.503177733946963</c:v>
                </c:pt>
                <c:pt idx="2670">
                  <c:v>58.525093140477757</c:v>
                </c:pt>
                <c:pt idx="2671">
                  <c:v>58.547008547008545</c:v>
                </c:pt>
                <c:pt idx="2672">
                  <c:v>58.56892395353934</c:v>
                </c:pt>
                <c:pt idx="2673">
                  <c:v>58.590839360070127</c:v>
                </c:pt>
                <c:pt idx="2674">
                  <c:v>58.612754766600922</c:v>
                </c:pt>
                <c:pt idx="2675">
                  <c:v>58.63467017313171</c:v>
                </c:pt>
                <c:pt idx="2676">
                  <c:v>58.656585579662504</c:v>
                </c:pt>
                <c:pt idx="2677">
                  <c:v>58.678500986193292</c:v>
                </c:pt>
                <c:pt idx="2678">
                  <c:v>58.700416392724087</c:v>
                </c:pt>
                <c:pt idx="2679">
                  <c:v>58.722331799254874</c:v>
                </c:pt>
                <c:pt idx="2680">
                  <c:v>58.744247205785669</c:v>
                </c:pt>
                <c:pt idx="2681">
                  <c:v>58.766162612316457</c:v>
                </c:pt>
                <c:pt idx="2682">
                  <c:v>58.788078018847251</c:v>
                </c:pt>
                <c:pt idx="2683">
                  <c:v>58.809993425378039</c:v>
                </c:pt>
                <c:pt idx="2684">
                  <c:v>58.831908831908834</c:v>
                </c:pt>
                <c:pt idx="2685">
                  <c:v>58.853824238439621</c:v>
                </c:pt>
                <c:pt idx="2686">
                  <c:v>58.875739644970416</c:v>
                </c:pt>
                <c:pt idx="2687">
                  <c:v>58.897655051501204</c:v>
                </c:pt>
                <c:pt idx="2688">
                  <c:v>58.919570458031998</c:v>
                </c:pt>
                <c:pt idx="2689">
                  <c:v>58.941485864562786</c:v>
                </c:pt>
                <c:pt idx="2690">
                  <c:v>58.963401271093581</c:v>
                </c:pt>
                <c:pt idx="2691">
                  <c:v>58.985316677624368</c:v>
                </c:pt>
                <c:pt idx="2692">
                  <c:v>59.007232084155163</c:v>
                </c:pt>
                <c:pt idx="2693">
                  <c:v>59.029147490685951</c:v>
                </c:pt>
                <c:pt idx="2694">
                  <c:v>59.051062897216745</c:v>
                </c:pt>
                <c:pt idx="2695">
                  <c:v>59.072978303747533</c:v>
                </c:pt>
                <c:pt idx="2696">
                  <c:v>59.094893710278328</c:v>
                </c:pt>
                <c:pt idx="2697">
                  <c:v>59.116809116809115</c:v>
                </c:pt>
                <c:pt idx="2698">
                  <c:v>59.13872452333991</c:v>
                </c:pt>
                <c:pt idx="2699">
                  <c:v>59.160639929870698</c:v>
                </c:pt>
                <c:pt idx="2700">
                  <c:v>59.182555336401492</c:v>
                </c:pt>
                <c:pt idx="2701">
                  <c:v>59.20447074293228</c:v>
                </c:pt>
                <c:pt idx="2702">
                  <c:v>59.226386149463075</c:v>
                </c:pt>
                <c:pt idx="2703">
                  <c:v>59.248301555993862</c:v>
                </c:pt>
                <c:pt idx="2704">
                  <c:v>59.270216962524657</c:v>
                </c:pt>
                <c:pt idx="2705">
                  <c:v>59.292132369055444</c:v>
                </c:pt>
                <c:pt idx="2706">
                  <c:v>59.314047775586239</c:v>
                </c:pt>
                <c:pt idx="2707">
                  <c:v>59.335963182117027</c:v>
                </c:pt>
                <c:pt idx="2708">
                  <c:v>59.357878588647822</c:v>
                </c:pt>
                <c:pt idx="2709">
                  <c:v>59.379793995178609</c:v>
                </c:pt>
                <c:pt idx="2710">
                  <c:v>59.401709401709404</c:v>
                </c:pt>
                <c:pt idx="2711">
                  <c:v>59.423624808240191</c:v>
                </c:pt>
                <c:pt idx="2712">
                  <c:v>59.445540214770986</c:v>
                </c:pt>
                <c:pt idx="2713">
                  <c:v>59.467455621301774</c:v>
                </c:pt>
                <c:pt idx="2714">
                  <c:v>59.489371027832568</c:v>
                </c:pt>
                <c:pt idx="2715">
                  <c:v>59.511286434363356</c:v>
                </c:pt>
                <c:pt idx="2716">
                  <c:v>59.533201840894151</c:v>
                </c:pt>
                <c:pt idx="2717">
                  <c:v>59.555117247424938</c:v>
                </c:pt>
                <c:pt idx="2718">
                  <c:v>59.577032653955733</c:v>
                </c:pt>
                <c:pt idx="2719">
                  <c:v>59.598948060486521</c:v>
                </c:pt>
                <c:pt idx="2720">
                  <c:v>59.620863467017315</c:v>
                </c:pt>
                <c:pt idx="2721">
                  <c:v>59.642778873548103</c:v>
                </c:pt>
                <c:pt idx="2722">
                  <c:v>59.664694280078898</c:v>
                </c:pt>
                <c:pt idx="2723">
                  <c:v>59.686609686609685</c:v>
                </c:pt>
                <c:pt idx="2724">
                  <c:v>59.70852509314048</c:v>
                </c:pt>
                <c:pt idx="2725">
                  <c:v>59.730440499671268</c:v>
                </c:pt>
                <c:pt idx="2726">
                  <c:v>59.752355906202062</c:v>
                </c:pt>
                <c:pt idx="2727">
                  <c:v>59.77427131273285</c:v>
                </c:pt>
                <c:pt idx="2728">
                  <c:v>59.796186719263645</c:v>
                </c:pt>
                <c:pt idx="2729">
                  <c:v>59.818102125794432</c:v>
                </c:pt>
                <c:pt idx="2730">
                  <c:v>59.840017532325227</c:v>
                </c:pt>
                <c:pt idx="2731">
                  <c:v>59.861932938856015</c:v>
                </c:pt>
                <c:pt idx="2732">
                  <c:v>59.883848345386809</c:v>
                </c:pt>
                <c:pt idx="2733">
                  <c:v>59.905763751917597</c:v>
                </c:pt>
                <c:pt idx="2734">
                  <c:v>59.927679158448392</c:v>
                </c:pt>
                <c:pt idx="2735">
                  <c:v>59.949594564979179</c:v>
                </c:pt>
                <c:pt idx="2736">
                  <c:v>59.971509971509974</c:v>
                </c:pt>
                <c:pt idx="2737">
                  <c:v>59.993425378040762</c:v>
                </c:pt>
                <c:pt idx="2738">
                  <c:v>60.015340784571556</c:v>
                </c:pt>
                <c:pt idx="2739">
                  <c:v>60.037256191102344</c:v>
                </c:pt>
                <c:pt idx="2740">
                  <c:v>60.059171597633139</c:v>
                </c:pt>
                <c:pt idx="2741">
                  <c:v>60.081087004163926</c:v>
                </c:pt>
                <c:pt idx="2742">
                  <c:v>60.103002410694721</c:v>
                </c:pt>
                <c:pt idx="2743">
                  <c:v>60.124917817225509</c:v>
                </c:pt>
                <c:pt idx="2744">
                  <c:v>60.146833223756303</c:v>
                </c:pt>
                <c:pt idx="2745">
                  <c:v>60.168748630287091</c:v>
                </c:pt>
                <c:pt idx="2746">
                  <c:v>60.190664036817886</c:v>
                </c:pt>
                <c:pt idx="2747">
                  <c:v>60.212579443348673</c:v>
                </c:pt>
                <c:pt idx="2748">
                  <c:v>60.234494849879468</c:v>
                </c:pt>
                <c:pt idx="2749">
                  <c:v>60.256410256410255</c:v>
                </c:pt>
                <c:pt idx="2750">
                  <c:v>60.27832566294105</c:v>
                </c:pt>
                <c:pt idx="2751">
                  <c:v>60.300241069471838</c:v>
                </c:pt>
                <c:pt idx="2752">
                  <c:v>60.322156476002633</c:v>
                </c:pt>
                <c:pt idx="2753">
                  <c:v>60.34407188253342</c:v>
                </c:pt>
                <c:pt idx="2754">
                  <c:v>60.365987289064215</c:v>
                </c:pt>
                <c:pt idx="2755">
                  <c:v>60.387902695595002</c:v>
                </c:pt>
                <c:pt idx="2756">
                  <c:v>60.409818102125797</c:v>
                </c:pt>
                <c:pt idx="2757">
                  <c:v>60.431733508656585</c:v>
                </c:pt>
                <c:pt idx="2758">
                  <c:v>60.453648915187379</c:v>
                </c:pt>
                <c:pt idx="2759">
                  <c:v>60.475564321718167</c:v>
                </c:pt>
                <c:pt idx="2760">
                  <c:v>60.497479728248962</c:v>
                </c:pt>
                <c:pt idx="2761">
                  <c:v>60.519395134779749</c:v>
                </c:pt>
                <c:pt idx="2762">
                  <c:v>60.541310541310544</c:v>
                </c:pt>
                <c:pt idx="2763">
                  <c:v>60.563225947841332</c:v>
                </c:pt>
                <c:pt idx="2764">
                  <c:v>60.585141354372126</c:v>
                </c:pt>
                <c:pt idx="2765">
                  <c:v>60.607056760902914</c:v>
                </c:pt>
                <c:pt idx="2766">
                  <c:v>60.628972167433709</c:v>
                </c:pt>
                <c:pt idx="2767">
                  <c:v>60.650887573964496</c:v>
                </c:pt>
                <c:pt idx="2768">
                  <c:v>60.672802980495291</c:v>
                </c:pt>
                <c:pt idx="2769">
                  <c:v>60.694718387026079</c:v>
                </c:pt>
                <c:pt idx="2770">
                  <c:v>60.716633793556873</c:v>
                </c:pt>
                <c:pt idx="2771">
                  <c:v>60.738549200087661</c:v>
                </c:pt>
                <c:pt idx="2772">
                  <c:v>60.760464606618456</c:v>
                </c:pt>
                <c:pt idx="2773">
                  <c:v>60.782380013149243</c:v>
                </c:pt>
                <c:pt idx="2774">
                  <c:v>60.804295419680038</c:v>
                </c:pt>
                <c:pt idx="2775">
                  <c:v>60.826210826210826</c:v>
                </c:pt>
                <c:pt idx="2776">
                  <c:v>60.84812623274162</c:v>
                </c:pt>
                <c:pt idx="2777">
                  <c:v>60.870041639272408</c:v>
                </c:pt>
                <c:pt idx="2778">
                  <c:v>60.891957045803203</c:v>
                </c:pt>
                <c:pt idx="2779">
                  <c:v>60.91387245233399</c:v>
                </c:pt>
                <c:pt idx="2780">
                  <c:v>60.935787858864785</c:v>
                </c:pt>
                <c:pt idx="2781">
                  <c:v>60.957703265395573</c:v>
                </c:pt>
                <c:pt idx="2782">
                  <c:v>60.979618671926367</c:v>
                </c:pt>
                <c:pt idx="2783">
                  <c:v>61.001534078457155</c:v>
                </c:pt>
                <c:pt idx="2784">
                  <c:v>61.02344948498795</c:v>
                </c:pt>
                <c:pt idx="2785">
                  <c:v>61.045364891518737</c:v>
                </c:pt>
                <c:pt idx="2786">
                  <c:v>61.067280298049532</c:v>
                </c:pt>
                <c:pt idx="2787">
                  <c:v>61.08919570458032</c:v>
                </c:pt>
                <c:pt idx="2788">
                  <c:v>61.111111111111114</c:v>
                </c:pt>
                <c:pt idx="2789">
                  <c:v>61.133026517641902</c:v>
                </c:pt>
                <c:pt idx="2790">
                  <c:v>61.154941924172697</c:v>
                </c:pt>
                <c:pt idx="2791">
                  <c:v>61.176857330703484</c:v>
                </c:pt>
                <c:pt idx="2792">
                  <c:v>61.198772737234279</c:v>
                </c:pt>
                <c:pt idx="2793">
                  <c:v>61.220688143765067</c:v>
                </c:pt>
                <c:pt idx="2794">
                  <c:v>61.242603550295861</c:v>
                </c:pt>
                <c:pt idx="2795">
                  <c:v>61.264518956826649</c:v>
                </c:pt>
                <c:pt idx="2796">
                  <c:v>61.286434363357444</c:v>
                </c:pt>
                <c:pt idx="2797">
                  <c:v>61.308349769888231</c:v>
                </c:pt>
                <c:pt idx="2798">
                  <c:v>61.330265176419026</c:v>
                </c:pt>
                <c:pt idx="2799">
                  <c:v>61.352180582949813</c:v>
                </c:pt>
                <c:pt idx="2800">
                  <c:v>61.374095989480608</c:v>
                </c:pt>
                <c:pt idx="2801">
                  <c:v>61.396011396011396</c:v>
                </c:pt>
                <c:pt idx="2802">
                  <c:v>61.417926802542191</c:v>
                </c:pt>
                <c:pt idx="2803">
                  <c:v>61.439842209072978</c:v>
                </c:pt>
                <c:pt idx="2804">
                  <c:v>61.461757615603773</c:v>
                </c:pt>
                <c:pt idx="2805">
                  <c:v>61.48367302213456</c:v>
                </c:pt>
                <c:pt idx="2806">
                  <c:v>61.505588428665355</c:v>
                </c:pt>
                <c:pt idx="2807">
                  <c:v>61.527503835196143</c:v>
                </c:pt>
                <c:pt idx="2808">
                  <c:v>61.549419241726937</c:v>
                </c:pt>
                <c:pt idx="2809">
                  <c:v>61.571334648257725</c:v>
                </c:pt>
                <c:pt idx="2810">
                  <c:v>61.59325005478852</c:v>
                </c:pt>
                <c:pt idx="2811">
                  <c:v>61.615165461319307</c:v>
                </c:pt>
                <c:pt idx="2812">
                  <c:v>61.637080867850102</c:v>
                </c:pt>
                <c:pt idx="2813">
                  <c:v>61.65899627438089</c:v>
                </c:pt>
                <c:pt idx="2814">
                  <c:v>61.680911680911684</c:v>
                </c:pt>
                <c:pt idx="2815">
                  <c:v>61.702827087442472</c:v>
                </c:pt>
                <c:pt idx="2816">
                  <c:v>61.72474249397326</c:v>
                </c:pt>
                <c:pt idx="2817">
                  <c:v>61.746657900504054</c:v>
                </c:pt>
                <c:pt idx="2818">
                  <c:v>61.768573307034842</c:v>
                </c:pt>
                <c:pt idx="2819">
                  <c:v>61.790488713565637</c:v>
                </c:pt>
                <c:pt idx="2820">
                  <c:v>61.812404120096424</c:v>
                </c:pt>
                <c:pt idx="2821">
                  <c:v>61.834319526627219</c:v>
                </c:pt>
                <c:pt idx="2822">
                  <c:v>61.856234933158007</c:v>
                </c:pt>
                <c:pt idx="2823">
                  <c:v>61.878150339688801</c:v>
                </c:pt>
                <c:pt idx="2824">
                  <c:v>61.900065746219589</c:v>
                </c:pt>
                <c:pt idx="2825">
                  <c:v>61.921981152750384</c:v>
                </c:pt>
                <c:pt idx="2826">
                  <c:v>61.943896559281171</c:v>
                </c:pt>
                <c:pt idx="2827">
                  <c:v>61.965811965811966</c:v>
                </c:pt>
                <c:pt idx="2828">
                  <c:v>61.987727372342754</c:v>
                </c:pt>
                <c:pt idx="2829">
                  <c:v>62.009642778873548</c:v>
                </c:pt>
                <c:pt idx="2830">
                  <c:v>62.031558185404336</c:v>
                </c:pt>
                <c:pt idx="2831">
                  <c:v>62.053473591935131</c:v>
                </c:pt>
                <c:pt idx="2832">
                  <c:v>62.075388998465918</c:v>
                </c:pt>
                <c:pt idx="2833">
                  <c:v>62.097304404996713</c:v>
                </c:pt>
                <c:pt idx="2834">
                  <c:v>62.1192198115275</c:v>
                </c:pt>
                <c:pt idx="2835">
                  <c:v>62.141135218058295</c:v>
                </c:pt>
                <c:pt idx="2836">
                  <c:v>62.163050624589083</c:v>
                </c:pt>
                <c:pt idx="2837">
                  <c:v>62.184966031119878</c:v>
                </c:pt>
                <c:pt idx="2838">
                  <c:v>62.206881437650665</c:v>
                </c:pt>
                <c:pt idx="2839">
                  <c:v>62.22879684418146</c:v>
                </c:pt>
                <c:pt idx="2840">
                  <c:v>62.250712250712247</c:v>
                </c:pt>
                <c:pt idx="2841">
                  <c:v>62.272627657243042</c:v>
                </c:pt>
                <c:pt idx="2842">
                  <c:v>62.29454306377383</c:v>
                </c:pt>
                <c:pt idx="2843">
                  <c:v>62.316458470304624</c:v>
                </c:pt>
                <c:pt idx="2844">
                  <c:v>62.338373876835412</c:v>
                </c:pt>
                <c:pt idx="2845">
                  <c:v>62.360289283366207</c:v>
                </c:pt>
                <c:pt idx="2846">
                  <c:v>62.382204689896994</c:v>
                </c:pt>
                <c:pt idx="2847">
                  <c:v>62.404120096427789</c:v>
                </c:pt>
                <c:pt idx="2848">
                  <c:v>62.426035502958577</c:v>
                </c:pt>
                <c:pt idx="2849">
                  <c:v>62.447950909489371</c:v>
                </c:pt>
                <c:pt idx="2850">
                  <c:v>62.469866316020159</c:v>
                </c:pt>
                <c:pt idx="2851">
                  <c:v>62.491781722550954</c:v>
                </c:pt>
                <c:pt idx="2852">
                  <c:v>62.513697129081741</c:v>
                </c:pt>
                <c:pt idx="2853">
                  <c:v>62.535612535612536</c:v>
                </c:pt>
                <c:pt idx="2854">
                  <c:v>62.557527942143324</c:v>
                </c:pt>
                <c:pt idx="2855">
                  <c:v>62.579443348674118</c:v>
                </c:pt>
                <c:pt idx="2856">
                  <c:v>62.601358755204906</c:v>
                </c:pt>
                <c:pt idx="2857">
                  <c:v>62.623274161735701</c:v>
                </c:pt>
                <c:pt idx="2858">
                  <c:v>62.645189568266488</c:v>
                </c:pt>
                <c:pt idx="2859">
                  <c:v>62.667104974797283</c:v>
                </c:pt>
                <c:pt idx="2860">
                  <c:v>62.689020381328071</c:v>
                </c:pt>
                <c:pt idx="2861">
                  <c:v>62.710935787858865</c:v>
                </c:pt>
                <c:pt idx="2862">
                  <c:v>62.732851194389653</c:v>
                </c:pt>
                <c:pt idx="2863">
                  <c:v>62.754766600920448</c:v>
                </c:pt>
                <c:pt idx="2864">
                  <c:v>62.776682007451235</c:v>
                </c:pt>
                <c:pt idx="2865">
                  <c:v>62.79859741398203</c:v>
                </c:pt>
                <c:pt idx="2866">
                  <c:v>62.820512820512818</c:v>
                </c:pt>
                <c:pt idx="2867">
                  <c:v>62.842428227043612</c:v>
                </c:pt>
                <c:pt idx="2868">
                  <c:v>62.8643436335744</c:v>
                </c:pt>
                <c:pt idx="2869">
                  <c:v>62.886259040105195</c:v>
                </c:pt>
                <c:pt idx="2870">
                  <c:v>62.908174446635982</c:v>
                </c:pt>
                <c:pt idx="2871">
                  <c:v>62.930089853166777</c:v>
                </c:pt>
                <c:pt idx="2872">
                  <c:v>62.952005259697565</c:v>
                </c:pt>
                <c:pt idx="2873">
                  <c:v>62.973920666228359</c:v>
                </c:pt>
                <c:pt idx="2874">
                  <c:v>62.995836072759147</c:v>
                </c:pt>
                <c:pt idx="2875">
                  <c:v>63.017751479289942</c:v>
                </c:pt>
                <c:pt idx="2876">
                  <c:v>63.039666885820729</c:v>
                </c:pt>
                <c:pt idx="2877">
                  <c:v>63.061582292351524</c:v>
                </c:pt>
                <c:pt idx="2878">
                  <c:v>63.083497698882312</c:v>
                </c:pt>
                <c:pt idx="2879">
                  <c:v>63.105413105413106</c:v>
                </c:pt>
                <c:pt idx="2880">
                  <c:v>63.127328511943894</c:v>
                </c:pt>
                <c:pt idx="2881">
                  <c:v>63.149243918474689</c:v>
                </c:pt>
                <c:pt idx="2882">
                  <c:v>63.171159325005476</c:v>
                </c:pt>
                <c:pt idx="2883">
                  <c:v>63.193074731536271</c:v>
                </c:pt>
                <c:pt idx="2884">
                  <c:v>63.214990138067058</c:v>
                </c:pt>
                <c:pt idx="2885">
                  <c:v>63.236905544597853</c:v>
                </c:pt>
                <c:pt idx="2886">
                  <c:v>63.258820951128641</c:v>
                </c:pt>
                <c:pt idx="2887">
                  <c:v>63.280736357659435</c:v>
                </c:pt>
                <c:pt idx="2888">
                  <c:v>63.302651764190223</c:v>
                </c:pt>
                <c:pt idx="2889">
                  <c:v>63.324567170721018</c:v>
                </c:pt>
                <c:pt idx="2890">
                  <c:v>63.346482577251805</c:v>
                </c:pt>
                <c:pt idx="2891">
                  <c:v>63.3683979837826</c:v>
                </c:pt>
                <c:pt idx="2892">
                  <c:v>63.390313390313388</c:v>
                </c:pt>
                <c:pt idx="2893">
                  <c:v>63.412228796844182</c:v>
                </c:pt>
                <c:pt idx="2894">
                  <c:v>63.43414420337497</c:v>
                </c:pt>
                <c:pt idx="2895">
                  <c:v>63.456059609905765</c:v>
                </c:pt>
                <c:pt idx="2896">
                  <c:v>63.477975016436552</c:v>
                </c:pt>
                <c:pt idx="2897">
                  <c:v>63.499890422967347</c:v>
                </c:pt>
                <c:pt idx="2898">
                  <c:v>63.521805829498135</c:v>
                </c:pt>
                <c:pt idx="2899">
                  <c:v>63.543721236028929</c:v>
                </c:pt>
                <c:pt idx="2900">
                  <c:v>63.565636642559717</c:v>
                </c:pt>
                <c:pt idx="2901">
                  <c:v>63.587552049090512</c:v>
                </c:pt>
                <c:pt idx="2902">
                  <c:v>63.609467455621299</c:v>
                </c:pt>
                <c:pt idx="2903">
                  <c:v>63.631382862152094</c:v>
                </c:pt>
                <c:pt idx="2904">
                  <c:v>63.653298268682882</c:v>
                </c:pt>
                <c:pt idx="2905">
                  <c:v>63.675213675213676</c:v>
                </c:pt>
                <c:pt idx="2906">
                  <c:v>63.697129081744464</c:v>
                </c:pt>
                <c:pt idx="2907">
                  <c:v>63.719044488275259</c:v>
                </c:pt>
                <c:pt idx="2908">
                  <c:v>63.740959894806046</c:v>
                </c:pt>
                <c:pt idx="2909">
                  <c:v>63.762875301336841</c:v>
                </c:pt>
                <c:pt idx="2910">
                  <c:v>63.784790707867629</c:v>
                </c:pt>
                <c:pt idx="2911">
                  <c:v>63.806706114398423</c:v>
                </c:pt>
                <c:pt idx="2912">
                  <c:v>63.828621520929211</c:v>
                </c:pt>
                <c:pt idx="2913">
                  <c:v>63.850536927460006</c:v>
                </c:pt>
                <c:pt idx="2914">
                  <c:v>63.872452333990793</c:v>
                </c:pt>
                <c:pt idx="2915">
                  <c:v>63.894367740521588</c:v>
                </c:pt>
                <c:pt idx="2916">
                  <c:v>63.916283147052376</c:v>
                </c:pt>
                <c:pt idx="2917">
                  <c:v>63.93819855358317</c:v>
                </c:pt>
                <c:pt idx="2918">
                  <c:v>63.960113960113958</c:v>
                </c:pt>
                <c:pt idx="2919">
                  <c:v>63.982029366644753</c:v>
                </c:pt>
                <c:pt idx="2920">
                  <c:v>64.003944773175533</c:v>
                </c:pt>
                <c:pt idx="2921">
                  <c:v>64.025860179706328</c:v>
                </c:pt>
                <c:pt idx="2922">
                  <c:v>64.047775586237123</c:v>
                </c:pt>
                <c:pt idx="2923">
                  <c:v>64.069690992767903</c:v>
                </c:pt>
                <c:pt idx="2924">
                  <c:v>64.091606399298698</c:v>
                </c:pt>
                <c:pt idx="2925">
                  <c:v>64.113521805829492</c:v>
                </c:pt>
                <c:pt idx="2926">
                  <c:v>64.135437212360287</c:v>
                </c:pt>
                <c:pt idx="2927">
                  <c:v>64.157352618891068</c:v>
                </c:pt>
                <c:pt idx="2928">
                  <c:v>64.179268025421862</c:v>
                </c:pt>
                <c:pt idx="2929">
                  <c:v>64.201183431952657</c:v>
                </c:pt>
                <c:pt idx="2930">
                  <c:v>64.223098838483452</c:v>
                </c:pt>
                <c:pt idx="2931">
                  <c:v>64.245014245014232</c:v>
                </c:pt>
                <c:pt idx="2932">
                  <c:v>64.266929651545027</c:v>
                </c:pt>
                <c:pt idx="2933">
                  <c:v>64.288845058075822</c:v>
                </c:pt>
                <c:pt idx="2934">
                  <c:v>64.310760464606616</c:v>
                </c:pt>
                <c:pt idx="2935">
                  <c:v>64.332675871137397</c:v>
                </c:pt>
                <c:pt idx="2936">
                  <c:v>64.354591277668192</c:v>
                </c:pt>
                <c:pt idx="2937">
                  <c:v>64.376506684198986</c:v>
                </c:pt>
                <c:pt idx="2938">
                  <c:v>64.398422090729781</c:v>
                </c:pt>
                <c:pt idx="2939">
                  <c:v>64.420337497260562</c:v>
                </c:pt>
                <c:pt idx="2940">
                  <c:v>64.442252903791356</c:v>
                </c:pt>
                <c:pt idx="2941">
                  <c:v>64.464168310322151</c:v>
                </c:pt>
                <c:pt idx="2942">
                  <c:v>64.486083716852946</c:v>
                </c:pt>
                <c:pt idx="2943">
                  <c:v>64.507999123383726</c:v>
                </c:pt>
                <c:pt idx="2944">
                  <c:v>64.529914529914521</c:v>
                </c:pt>
                <c:pt idx="2945">
                  <c:v>64.551829936445316</c:v>
                </c:pt>
                <c:pt idx="2946">
                  <c:v>64.57374534297611</c:v>
                </c:pt>
                <c:pt idx="2947">
                  <c:v>64.595660749506891</c:v>
                </c:pt>
                <c:pt idx="2948">
                  <c:v>64.617576156037686</c:v>
                </c:pt>
                <c:pt idx="2949">
                  <c:v>64.63949156256848</c:v>
                </c:pt>
                <c:pt idx="2950">
                  <c:v>64.661406969099275</c:v>
                </c:pt>
                <c:pt idx="2951">
                  <c:v>64.683322375630055</c:v>
                </c:pt>
                <c:pt idx="2952">
                  <c:v>64.70523778216085</c:v>
                </c:pt>
                <c:pt idx="2953">
                  <c:v>64.727153188691645</c:v>
                </c:pt>
                <c:pt idx="2954">
                  <c:v>64.74906859522244</c:v>
                </c:pt>
                <c:pt idx="2955">
                  <c:v>64.77098400175322</c:v>
                </c:pt>
                <c:pt idx="2956">
                  <c:v>64.792899408284015</c:v>
                </c:pt>
                <c:pt idx="2957">
                  <c:v>64.81481481481481</c:v>
                </c:pt>
                <c:pt idx="2958">
                  <c:v>64.836730221345604</c:v>
                </c:pt>
                <c:pt idx="2959">
                  <c:v>64.858645627876385</c:v>
                </c:pt>
                <c:pt idx="2960">
                  <c:v>64.880561034407179</c:v>
                </c:pt>
                <c:pt idx="2961">
                  <c:v>64.902476440937974</c:v>
                </c:pt>
                <c:pt idx="2962">
                  <c:v>64.924391847468769</c:v>
                </c:pt>
                <c:pt idx="2963">
                  <c:v>64.946307253999549</c:v>
                </c:pt>
                <c:pt idx="2964">
                  <c:v>64.968222660530344</c:v>
                </c:pt>
                <c:pt idx="2965">
                  <c:v>64.990138067061139</c:v>
                </c:pt>
                <c:pt idx="2966">
                  <c:v>65.012053473591934</c:v>
                </c:pt>
                <c:pt idx="2967">
                  <c:v>65.033968880122714</c:v>
                </c:pt>
                <c:pt idx="2968">
                  <c:v>65.055884286653509</c:v>
                </c:pt>
                <c:pt idx="2969">
                  <c:v>65.077799693184303</c:v>
                </c:pt>
                <c:pt idx="2970">
                  <c:v>65.099715099715098</c:v>
                </c:pt>
                <c:pt idx="2971">
                  <c:v>65.121630506245879</c:v>
                </c:pt>
                <c:pt idx="2972">
                  <c:v>65.143545912776673</c:v>
                </c:pt>
                <c:pt idx="2973">
                  <c:v>65.165461319307468</c:v>
                </c:pt>
                <c:pt idx="2974">
                  <c:v>65.187376725838263</c:v>
                </c:pt>
                <c:pt idx="2975">
                  <c:v>65.209292132369043</c:v>
                </c:pt>
                <c:pt idx="2976">
                  <c:v>65.231207538899838</c:v>
                </c:pt>
                <c:pt idx="2977">
                  <c:v>65.253122945430633</c:v>
                </c:pt>
                <c:pt idx="2978">
                  <c:v>65.275038351961427</c:v>
                </c:pt>
                <c:pt idx="2979">
                  <c:v>65.296953758492208</c:v>
                </c:pt>
                <c:pt idx="2980">
                  <c:v>65.318869165023003</c:v>
                </c:pt>
                <c:pt idx="2981">
                  <c:v>65.340784571553797</c:v>
                </c:pt>
                <c:pt idx="2982">
                  <c:v>65.362699978084592</c:v>
                </c:pt>
                <c:pt idx="2983">
                  <c:v>65.384615384615373</c:v>
                </c:pt>
                <c:pt idx="2984">
                  <c:v>65.406530791146167</c:v>
                </c:pt>
                <c:pt idx="2985">
                  <c:v>65.428446197676962</c:v>
                </c:pt>
                <c:pt idx="2986">
                  <c:v>65.450361604207757</c:v>
                </c:pt>
                <c:pt idx="2987">
                  <c:v>65.472277010738537</c:v>
                </c:pt>
                <c:pt idx="2988">
                  <c:v>65.494192417269332</c:v>
                </c:pt>
                <c:pt idx="2989">
                  <c:v>65.516107823800127</c:v>
                </c:pt>
                <c:pt idx="2990">
                  <c:v>65.538023230330921</c:v>
                </c:pt>
                <c:pt idx="2991">
                  <c:v>65.559938636861702</c:v>
                </c:pt>
                <c:pt idx="2992">
                  <c:v>65.581854043392497</c:v>
                </c:pt>
                <c:pt idx="2993">
                  <c:v>65.603769449923291</c:v>
                </c:pt>
                <c:pt idx="2994">
                  <c:v>65.625684856454086</c:v>
                </c:pt>
                <c:pt idx="2995">
                  <c:v>65.647600262984867</c:v>
                </c:pt>
                <c:pt idx="2996">
                  <c:v>65.669515669515661</c:v>
                </c:pt>
                <c:pt idx="2997">
                  <c:v>65.691431076046456</c:v>
                </c:pt>
                <c:pt idx="2998">
                  <c:v>65.713346482577251</c:v>
                </c:pt>
                <c:pt idx="2999">
                  <c:v>65.735261889108031</c:v>
                </c:pt>
                <c:pt idx="3000">
                  <c:v>65.757177295638826</c:v>
                </c:pt>
                <c:pt idx="3001">
                  <c:v>65.779092702169621</c:v>
                </c:pt>
                <c:pt idx="3002">
                  <c:v>65.801008108700415</c:v>
                </c:pt>
                <c:pt idx="3003">
                  <c:v>65.822923515231196</c:v>
                </c:pt>
                <c:pt idx="3004">
                  <c:v>65.84483892176199</c:v>
                </c:pt>
                <c:pt idx="3005">
                  <c:v>65.866754328292785</c:v>
                </c:pt>
                <c:pt idx="3006">
                  <c:v>65.88866973482358</c:v>
                </c:pt>
                <c:pt idx="3007">
                  <c:v>65.91058514135436</c:v>
                </c:pt>
                <c:pt idx="3008">
                  <c:v>65.932500547885155</c:v>
                </c:pt>
                <c:pt idx="3009">
                  <c:v>65.95441595441595</c:v>
                </c:pt>
                <c:pt idx="3010">
                  <c:v>65.976331360946745</c:v>
                </c:pt>
                <c:pt idx="3011">
                  <c:v>65.998246767477525</c:v>
                </c:pt>
                <c:pt idx="3012">
                  <c:v>66.02016217400832</c:v>
                </c:pt>
                <c:pt idx="3013">
                  <c:v>66.042077580539114</c:v>
                </c:pt>
                <c:pt idx="3014">
                  <c:v>66.063992987069909</c:v>
                </c:pt>
                <c:pt idx="3015">
                  <c:v>66.08590839360069</c:v>
                </c:pt>
                <c:pt idx="3016">
                  <c:v>66.107823800131484</c:v>
                </c:pt>
                <c:pt idx="3017">
                  <c:v>66.129739206662279</c:v>
                </c:pt>
                <c:pt idx="3018">
                  <c:v>66.151654613193074</c:v>
                </c:pt>
                <c:pt idx="3019">
                  <c:v>66.173570019723854</c:v>
                </c:pt>
                <c:pt idx="3020">
                  <c:v>66.195485426254649</c:v>
                </c:pt>
                <c:pt idx="3021">
                  <c:v>66.217400832785444</c:v>
                </c:pt>
                <c:pt idx="3022">
                  <c:v>66.239316239316238</c:v>
                </c:pt>
                <c:pt idx="3023">
                  <c:v>66.261231645847019</c:v>
                </c:pt>
                <c:pt idx="3024">
                  <c:v>66.283147052377814</c:v>
                </c:pt>
                <c:pt idx="3025">
                  <c:v>66.305062458908608</c:v>
                </c:pt>
                <c:pt idx="3026">
                  <c:v>66.326977865439403</c:v>
                </c:pt>
                <c:pt idx="3027">
                  <c:v>66.348893271970184</c:v>
                </c:pt>
                <c:pt idx="3028">
                  <c:v>66.370808678500978</c:v>
                </c:pt>
                <c:pt idx="3029">
                  <c:v>66.392724085031773</c:v>
                </c:pt>
                <c:pt idx="3030">
                  <c:v>66.414639491562568</c:v>
                </c:pt>
                <c:pt idx="3031">
                  <c:v>66.436554898093348</c:v>
                </c:pt>
                <c:pt idx="3032">
                  <c:v>66.458470304624143</c:v>
                </c:pt>
                <c:pt idx="3033">
                  <c:v>66.480385711154938</c:v>
                </c:pt>
                <c:pt idx="3034">
                  <c:v>66.502301117685732</c:v>
                </c:pt>
                <c:pt idx="3035">
                  <c:v>66.524216524216513</c:v>
                </c:pt>
                <c:pt idx="3036">
                  <c:v>66.546131930747308</c:v>
                </c:pt>
                <c:pt idx="3037">
                  <c:v>66.568047337278102</c:v>
                </c:pt>
                <c:pt idx="3038">
                  <c:v>66.589962743808897</c:v>
                </c:pt>
                <c:pt idx="3039">
                  <c:v>66.611878150339678</c:v>
                </c:pt>
                <c:pt idx="3040">
                  <c:v>66.633793556870472</c:v>
                </c:pt>
                <c:pt idx="3041">
                  <c:v>66.655708963401267</c:v>
                </c:pt>
                <c:pt idx="3042">
                  <c:v>66.677624369932062</c:v>
                </c:pt>
                <c:pt idx="3043">
                  <c:v>66.699539776462842</c:v>
                </c:pt>
                <c:pt idx="3044">
                  <c:v>66.721455182993637</c:v>
                </c:pt>
                <c:pt idx="3045">
                  <c:v>66.743370589524432</c:v>
                </c:pt>
                <c:pt idx="3046">
                  <c:v>66.765285996055226</c:v>
                </c:pt>
                <c:pt idx="3047">
                  <c:v>66.787201402586007</c:v>
                </c:pt>
                <c:pt idx="3048">
                  <c:v>66.809116809116802</c:v>
                </c:pt>
                <c:pt idx="3049">
                  <c:v>66.831032215647596</c:v>
                </c:pt>
                <c:pt idx="3050">
                  <c:v>66.852947622178391</c:v>
                </c:pt>
                <c:pt idx="3051">
                  <c:v>66.874863028709171</c:v>
                </c:pt>
                <c:pt idx="3052">
                  <c:v>66.896778435239966</c:v>
                </c:pt>
                <c:pt idx="3053">
                  <c:v>66.918693841770761</c:v>
                </c:pt>
                <c:pt idx="3054">
                  <c:v>66.940609248301556</c:v>
                </c:pt>
                <c:pt idx="3055">
                  <c:v>66.962524654832336</c:v>
                </c:pt>
                <c:pt idx="3056">
                  <c:v>66.984440061363131</c:v>
                </c:pt>
                <c:pt idx="3057">
                  <c:v>67.006355467893925</c:v>
                </c:pt>
                <c:pt idx="3058">
                  <c:v>67.02827087442472</c:v>
                </c:pt>
                <c:pt idx="3059">
                  <c:v>67.050186280955501</c:v>
                </c:pt>
                <c:pt idx="3060">
                  <c:v>67.072101687486295</c:v>
                </c:pt>
                <c:pt idx="3061">
                  <c:v>67.09401709401709</c:v>
                </c:pt>
                <c:pt idx="3062">
                  <c:v>67.115932500547885</c:v>
                </c:pt>
                <c:pt idx="3063">
                  <c:v>67.137847907078665</c:v>
                </c:pt>
                <c:pt idx="3064">
                  <c:v>67.15976331360946</c:v>
                </c:pt>
                <c:pt idx="3065">
                  <c:v>67.181678720140255</c:v>
                </c:pt>
                <c:pt idx="3066">
                  <c:v>67.203594126671049</c:v>
                </c:pt>
                <c:pt idx="3067">
                  <c:v>67.22550953320183</c:v>
                </c:pt>
                <c:pt idx="3068">
                  <c:v>67.247424939732625</c:v>
                </c:pt>
                <c:pt idx="3069">
                  <c:v>67.269340346263419</c:v>
                </c:pt>
                <c:pt idx="3070">
                  <c:v>67.291255752794214</c:v>
                </c:pt>
                <c:pt idx="3071">
                  <c:v>67.313171159324995</c:v>
                </c:pt>
                <c:pt idx="3072">
                  <c:v>67.335086565855789</c:v>
                </c:pt>
                <c:pt idx="3073">
                  <c:v>67.357001972386584</c:v>
                </c:pt>
                <c:pt idx="3074">
                  <c:v>67.378917378917365</c:v>
                </c:pt>
                <c:pt idx="3075">
                  <c:v>67.400832785448159</c:v>
                </c:pt>
                <c:pt idx="3076">
                  <c:v>67.422748191978954</c:v>
                </c:pt>
                <c:pt idx="3077">
                  <c:v>67.444663598509749</c:v>
                </c:pt>
                <c:pt idx="3078">
                  <c:v>67.466579005040529</c:v>
                </c:pt>
                <c:pt idx="3079">
                  <c:v>67.488494411571324</c:v>
                </c:pt>
                <c:pt idx="3080">
                  <c:v>67.510409818102119</c:v>
                </c:pt>
                <c:pt idx="3081">
                  <c:v>67.532325224632913</c:v>
                </c:pt>
                <c:pt idx="3082">
                  <c:v>67.554240631163694</c:v>
                </c:pt>
                <c:pt idx="3083">
                  <c:v>67.576156037694489</c:v>
                </c:pt>
                <c:pt idx="3084">
                  <c:v>67.598071444225283</c:v>
                </c:pt>
                <c:pt idx="3085">
                  <c:v>67.619986850756078</c:v>
                </c:pt>
                <c:pt idx="3086">
                  <c:v>67.641902257286858</c:v>
                </c:pt>
                <c:pt idx="3087">
                  <c:v>67.663817663817653</c:v>
                </c:pt>
                <c:pt idx="3088">
                  <c:v>67.685733070348448</c:v>
                </c:pt>
                <c:pt idx="3089">
                  <c:v>67.707648476879243</c:v>
                </c:pt>
                <c:pt idx="3090">
                  <c:v>67.729563883410023</c:v>
                </c:pt>
                <c:pt idx="3091">
                  <c:v>67.751479289940818</c:v>
                </c:pt>
                <c:pt idx="3092">
                  <c:v>67.773394696471613</c:v>
                </c:pt>
                <c:pt idx="3093">
                  <c:v>67.795310103002407</c:v>
                </c:pt>
                <c:pt idx="3094">
                  <c:v>67.817225509533188</c:v>
                </c:pt>
                <c:pt idx="3095">
                  <c:v>67.839140916063982</c:v>
                </c:pt>
                <c:pt idx="3096">
                  <c:v>67.861056322594777</c:v>
                </c:pt>
                <c:pt idx="3097">
                  <c:v>67.882971729125572</c:v>
                </c:pt>
                <c:pt idx="3098">
                  <c:v>67.904887135656352</c:v>
                </c:pt>
                <c:pt idx="3099">
                  <c:v>67.926802542187147</c:v>
                </c:pt>
                <c:pt idx="3100">
                  <c:v>67.948717948717942</c:v>
                </c:pt>
                <c:pt idx="3101">
                  <c:v>67.970633355248737</c:v>
                </c:pt>
                <c:pt idx="3102">
                  <c:v>67.992548761779517</c:v>
                </c:pt>
                <c:pt idx="3103">
                  <c:v>68.014464168310312</c:v>
                </c:pt>
                <c:pt idx="3104">
                  <c:v>68.036379574841106</c:v>
                </c:pt>
                <c:pt idx="3105">
                  <c:v>68.058294981371901</c:v>
                </c:pt>
                <c:pt idx="3106">
                  <c:v>68.080210387902682</c:v>
                </c:pt>
                <c:pt idx="3107">
                  <c:v>68.102125794433476</c:v>
                </c:pt>
                <c:pt idx="3108">
                  <c:v>68.124041200964271</c:v>
                </c:pt>
                <c:pt idx="3109">
                  <c:v>68.145956607495066</c:v>
                </c:pt>
                <c:pt idx="3110">
                  <c:v>68.167872014025846</c:v>
                </c:pt>
                <c:pt idx="3111">
                  <c:v>68.189787420556641</c:v>
                </c:pt>
                <c:pt idx="3112">
                  <c:v>68.211702827087436</c:v>
                </c:pt>
                <c:pt idx="3113">
                  <c:v>68.23361823361823</c:v>
                </c:pt>
                <c:pt idx="3114">
                  <c:v>68.255533640149011</c:v>
                </c:pt>
                <c:pt idx="3115">
                  <c:v>68.277449046679806</c:v>
                </c:pt>
                <c:pt idx="3116">
                  <c:v>68.2993644532106</c:v>
                </c:pt>
                <c:pt idx="3117">
                  <c:v>68.321279859741395</c:v>
                </c:pt>
                <c:pt idx="3118">
                  <c:v>68.343195266272176</c:v>
                </c:pt>
                <c:pt idx="3119">
                  <c:v>68.36511067280297</c:v>
                </c:pt>
                <c:pt idx="3120">
                  <c:v>68.387026079333765</c:v>
                </c:pt>
                <c:pt idx="3121">
                  <c:v>68.40894148586456</c:v>
                </c:pt>
                <c:pt idx="3122">
                  <c:v>68.43085689239534</c:v>
                </c:pt>
                <c:pt idx="3123">
                  <c:v>68.452772298926135</c:v>
                </c:pt>
                <c:pt idx="3124">
                  <c:v>68.47468770545693</c:v>
                </c:pt>
                <c:pt idx="3125">
                  <c:v>68.496603111987724</c:v>
                </c:pt>
                <c:pt idx="3126">
                  <c:v>68.518518518518505</c:v>
                </c:pt>
                <c:pt idx="3127">
                  <c:v>68.5404339250493</c:v>
                </c:pt>
                <c:pt idx="3128">
                  <c:v>68.562349331580094</c:v>
                </c:pt>
                <c:pt idx="3129">
                  <c:v>68.584264738110889</c:v>
                </c:pt>
                <c:pt idx="3130">
                  <c:v>68.606180144641669</c:v>
                </c:pt>
                <c:pt idx="3131">
                  <c:v>68.628095551172464</c:v>
                </c:pt>
                <c:pt idx="3132">
                  <c:v>68.650010957703259</c:v>
                </c:pt>
                <c:pt idx="3133">
                  <c:v>68.671926364234054</c:v>
                </c:pt>
                <c:pt idx="3134">
                  <c:v>68.693841770764834</c:v>
                </c:pt>
                <c:pt idx="3135">
                  <c:v>68.715757177295629</c:v>
                </c:pt>
                <c:pt idx="3136">
                  <c:v>68.737672583826424</c:v>
                </c:pt>
                <c:pt idx="3137">
                  <c:v>68.759587990357218</c:v>
                </c:pt>
                <c:pt idx="3138">
                  <c:v>68.781503396887999</c:v>
                </c:pt>
                <c:pt idx="3139">
                  <c:v>68.803418803418793</c:v>
                </c:pt>
                <c:pt idx="3140">
                  <c:v>68.825334209949588</c:v>
                </c:pt>
                <c:pt idx="3141">
                  <c:v>68.847249616480383</c:v>
                </c:pt>
                <c:pt idx="3142">
                  <c:v>68.869165023011163</c:v>
                </c:pt>
                <c:pt idx="3143">
                  <c:v>68.891080429541958</c:v>
                </c:pt>
                <c:pt idx="3144">
                  <c:v>68.912995836072753</c:v>
                </c:pt>
                <c:pt idx="3145">
                  <c:v>68.934911242603548</c:v>
                </c:pt>
                <c:pt idx="3146">
                  <c:v>68.956826649134328</c:v>
                </c:pt>
                <c:pt idx="3147">
                  <c:v>68.978742055665123</c:v>
                </c:pt>
                <c:pt idx="3148">
                  <c:v>69.000657462195917</c:v>
                </c:pt>
                <c:pt idx="3149">
                  <c:v>69.022572868726712</c:v>
                </c:pt>
                <c:pt idx="3150">
                  <c:v>69.044488275257493</c:v>
                </c:pt>
                <c:pt idx="3151">
                  <c:v>69.066403681788287</c:v>
                </c:pt>
                <c:pt idx="3152">
                  <c:v>69.088319088319082</c:v>
                </c:pt>
                <c:pt idx="3153">
                  <c:v>69.110234494849877</c:v>
                </c:pt>
                <c:pt idx="3154">
                  <c:v>69.132149901380657</c:v>
                </c:pt>
                <c:pt idx="3155">
                  <c:v>69.154065307911452</c:v>
                </c:pt>
                <c:pt idx="3156">
                  <c:v>69.175980714442247</c:v>
                </c:pt>
                <c:pt idx="3157">
                  <c:v>69.197896120973041</c:v>
                </c:pt>
                <c:pt idx="3158">
                  <c:v>69.219811527503822</c:v>
                </c:pt>
                <c:pt idx="3159">
                  <c:v>69.241726934034617</c:v>
                </c:pt>
                <c:pt idx="3160">
                  <c:v>69.263642340565411</c:v>
                </c:pt>
                <c:pt idx="3161">
                  <c:v>69.285557747096206</c:v>
                </c:pt>
                <c:pt idx="3162">
                  <c:v>69.307473153626987</c:v>
                </c:pt>
                <c:pt idx="3163">
                  <c:v>69.329388560157781</c:v>
                </c:pt>
                <c:pt idx="3164">
                  <c:v>69.351303966688576</c:v>
                </c:pt>
                <c:pt idx="3165">
                  <c:v>69.373219373219371</c:v>
                </c:pt>
                <c:pt idx="3166">
                  <c:v>69.395134779750151</c:v>
                </c:pt>
                <c:pt idx="3167">
                  <c:v>69.417050186280946</c:v>
                </c:pt>
                <c:pt idx="3168">
                  <c:v>69.438965592811741</c:v>
                </c:pt>
                <c:pt idx="3169">
                  <c:v>69.460880999342535</c:v>
                </c:pt>
                <c:pt idx="3170">
                  <c:v>69.482796405873316</c:v>
                </c:pt>
                <c:pt idx="3171">
                  <c:v>69.504711812404111</c:v>
                </c:pt>
                <c:pt idx="3172">
                  <c:v>69.526627218934905</c:v>
                </c:pt>
                <c:pt idx="3173">
                  <c:v>69.5485426254657</c:v>
                </c:pt>
                <c:pt idx="3174">
                  <c:v>69.57045803199648</c:v>
                </c:pt>
                <c:pt idx="3175">
                  <c:v>69.592373438527275</c:v>
                </c:pt>
                <c:pt idx="3176">
                  <c:v>69.61428884505807</c:v>
                </c:pt>
                <c:pt idx="3177">
                  <c:v>69.636204251588865</c:v>
                </c:pt>
                <c:pt idx="3178">
                  <c:v>69.658119658119645</c:v>
                </c:pt>
                <c:pt idx="3179">
                  <c:v>69.68003506465044</c:v>
                </c:pt>
                <c:pt idx="3180">
                  <c:v>69.701950471181235</c:v>
                </c:pt>
                <c:pt idx="3181">
                  <c:v>69.723865877712029</c:v>
                </c:pt>
                <c:pt idx="3182">
                  <c:v>69.74578128424281</c:v>
                </c:pt>
                <c:pt idx="3183">
                  <c:v>69.767696690773604</c:v>
                </c:pt>
                <c:pt idx="3184">
                  <c:v>69.789612097304399</c:v>
                </c:pt>
                <c:pt idx="3185">
                  <c:v>69.811527503835194</c:v>
                </c:pt>
                <c:pt idx="3186">
                  <c:v>69.833442910365974</c:v>
                </c:pt>
                <c:pt idx="3187">
                  <c:v>69.855358316896769</c:v>
                </c:pt>
                <c:pt idx="3188">
                  <c:v>69.877273723427564</c:v>
                </c:pt>
                <c:pt idx="3189">
                  <c:v>69.899189129958359</c:v>
                </c:pt>
                <c:pt idx="3190">
                  <c:v>69.921104536489139</c:v>
                </c:pt>
                <c:pt idx="3191">
                  <c:v>69.943019943019934</c:v>
                </c:pt>
                <c:pt idx="3192">
                  <c:v>69.964935349550728</c:v>
                </c:pt>
                <c:pt idx="3193">
                  <c:v>69.986850756081523</c:v>
                </c:pt>
                <c:pt idx="3194">
                  <c:v>70.008766162612304</c:v>
                </c:pt>
                <c:pt idx="3195">
                  <c:v>70.030681569143098</c:v>
                </c:pt>
                <c:pt idx="3196">
                  <c:v>70.052596975673893</c:v>
                </c:pt>
                <c:pt idx="3197">
                  <c:v>70.074512382204688</c:v>
                </c:pt>
                <c:pt idx="3198">
                  <c:v>70.096427788735468</c:v>
                </c:pt>
                <c:pt idx="3199">
                  <c:v>70.118343195266263</c:v>
                </c:pt>
                <c:pt idx="3200">
                  <c:v>70.140258601797058</c:v>
                </c:pt>
                <c:pt idx="3201">
                  <c:v>70.162174008327852</c:v>
                </c:pt>
                <c:pt idx="3202">
                  <c:v>70.184089414858633</c:v>
                </c:pt>
                <c:pt idx="3203">
                  <c:v>70.206004821389428</c:v>
                </c:pt>
                <c:pt idx="3204">
                  <c:v>70.227920227920222</c:v>
                </c:pt>
                <c:pt idx="3205">
                  <c:v>70.249835634451017</c:v>
                </c:pt>
                <c:pt idx="3206">
                  <c:v>70.271751040981798</c:v>
                </c:pt>
                <c:pt idx="3207">
                  <c:v>70.293666447512592</c:v>
                </c:pt>
                <c:pt idx="3208">
                  <c:v>70.315581854043387</c:v>
                </c:pt>
                <c:pt idx="3209">
                  <c:v>70.337497260574182</c:v>
                </c:pt>
                <c:pt idx="3210">
                  <c:v>70.359412667104962</c:v>
                </c:pt>
                <c:pt idx="3211">
                  <c:v>70.381328073635757</c:v>
                </c:pt>
                <c:pt idx="3212">
                  <c:v>70.403243480166552</c:v>
                </c:pt>
                <c:pt idx="3213">
                  <c:v>70.425158886697346</c:v>
                </c:pt>
                <c:pt idx="3214">
                  <c:v>70.447074293228127</c:v>
                </c:pt>
                <c:pt idx="3215">
                  <c:v>70.468989699758922</c:v>
                </c:pt>
                <c:pt idx="3216">
                  <c:v>70.490905106289716</c:v>
                </c:pt>
                <c:pt idx="3217">
                  <c:v>70.512820512820511</c:v>
                </c:pt>
                <c:pt idx="3218">
                  <c:v>70.534735919351291</c:v>
                </c:pt>
                <c:pt idx="3219">
                  <c:v>70.556651325882086</c:v>
                </c:pt>
                <c:pt idx="3220">
                  <c:v>70.578566732412881</c:v>
                </c:pt>
                <c:pt idx="3221">
                  <c:v>70.600482138943676</c:v>
                </c:pt>
                <c:pt idx="3222">
                  <c:v>70.622397545474456</c:v>
                </c:pt>
                <c:pt idx="3223">
                  <c:v>70.644312952005251</c:v>
                </c:pt>
                <c:pt idx="3224">
                  <c:v>70.666228358536046</c:v>
                </c:pt>
                <c:pt idx="3225">
                  <c:v>70.68814376506684</c:v>
                </c:pt>
                <c:pt idx="3226">
                  <c:v>70.710059171597621</c:v>
                </c:pt>
                <c:pt idx="3227">
                  <c:v>70.731974578128415</c:v>
                </c:pt>
                <c:pt idx="3228">
                  <c:v>70.75388998465921</c:v>
                </c:pt>
                <c:pt idx="3229">
                  <c:v>70.775805391190005</c:v>
                </c:pt>
                <c:pt idx="3230">
                  <c:v>70.797720797720785</c:v>
                </c:pt>
                <c:pt idx="3231">
                  <c:v>70.81963620425158</c:v>
                </c:pt>
                <c:pt idx="3232">
                  <c:v>70.841551610782375</c:v>
                </c:pt>
                <c:pt idx="3233">
                  <c:v>70.86346701731317</c:v>
                </c:pt>
                <c:pt idx="3234">
                  <c:v>70.88538242384395</c:v>
                </c:pt>
                <c:pt idx="3235">
                  <c:v>70.907297830374745</c:v>
                </c:pt>
                <c:pt idx="3236">
                  <c:v>70.929213236905539</c:v>
                </c:pt>
                <c:pt idx="3237">
                  <c:v>70.951128643436334</c:v>
                </c:pt>
                <c:pt idx="3238">
                  <c:v>70.973044049967115</c:v>
                </c:pt>
                <c:pt idx="3239">
                  <c:v>70.994959456497909</c:v>
                </c:pt>
                <c:pt idx="3240">
                  <c:v>71.016874863028704</c:v>
                </c:pt>
                <c:pt idx="3241">
                  <c:v>71.038790269559499</c:v>
                </c:pt>
                <c:pt idx="3242">
                  <c:v>71.060705676090279</c:v>
                </c:pt>
                <c:pt idx="3243">
                  <c:v>71.082621082621074</c:v>
                </c:pt>
                <c:pt idx="3244">
                  <c:v>71.104536489151869</c:v>
                </c:pt>
                <c:pt idx="3245">
                  <c:v>71.126451895682663</c:v>
                </c:pt>
                <c:pt idx="3246">
                  <c:v>71.148367302213444</c:v>
                </c:pt>
                <c:pt idx="3247">
                  <c:v>71.170282708744239</c:v>
                </c:pt>
                <c:pt idx="3248">
                  <c:v>71.192198115275033</c:v>
                </c:pt>
                <c:pt idx="3249">
                  <c:v>71.214113521805828</c:v>
                </c:pt>
                <c:pt idx="3250">
                  <c:v>71.236028928336609</c:v>
                </c:pt>
                <c:pt idx="3251">
                  <c:v>71.257944334867403</c:v>
                </c:pt>
                <c:pt idx="3252">
                  <c:v>71.279859741398198</c:v>
                </c:pt>
                <c:pt idx="3253">
                  <c:v>71.301775147928993</c:v>
                </c:pt>
                <c:pt idx="3254">
                  <c:v>71.323690554459773</c:v>
                </c:pt>
                <c:pt idx="3255">
                  <c:v>71.345605960990568</c:v>
                </c:pt>
                <c:pt idx="3256">
                  <c:v>71.367521367521363</c:v>
                </c:pt>
                <c:pt idx="3257">
                  <c:v>71.389436774052157</c:v>
                </c:pt>
                <c:pt idx="3258">
                  <c:v>71.411352180582938</c:v>
                </c:pt>
                <c:pt idx="3259">
                  <c:v>71.433267587113733</c:v>
                </c:pt>
                <c:pt idx="3260">
                  <c:v>71.455182993644527</c:v>
                </c:pt>
                <c:pt idx="3261">
                  <c:v>71.477098400175322</c:v>
                </c:pt>
                <c:pt idx="3262">
                  <c:v>71.499013806706103</c:v>
                </c:pt>
                <c:pt idx="3263">
                  <c:v>71.520929213236897</c:v>
                </c:pt>
                <c:pt idx="3264">
                  <c:v>71.542844619767692</c:v>
                </c:pt>
                <c:pt idx="3265">
                  <c:v>71.564760026298487</c:v>
                </c:pt>
                <c:pt idx="3266">
                  <c:v>71.586675432829267</c:v>
                </c:pt>
                <c:pt idx="3267">
                  <c:v>71.608590839360062</c:v>
                </c:pt>
                <c:pt idx="3268">
                  <c:v>71.630506245890857</c:v>
                </c:pt>
                <c:pt idx="3269">
                  <c:v>71.652421652421651</c:v>
                </c:pt>
                <c:pt idx="3270">
                  <c:v>71.674337058952432</c:v>
                </c:pt>
                <c:pt idx="3271">
                  <c:v>71.696252465483227</c:v>
                </c:pt>
                <c:pt idx="3272">
                  <c:v>71.718167872014021</c:v>
                </c:pt>
                <c:pt idx="3273">
                  <c:v>71.740083278544816</c:v>
                </c:pt>
                <c:pt idx="3274">
                  <c:v>71.761998685075596</c:v>
                </c:pt>
                <c:pt idx="3275">
                  <c:v>71.783914091606391</c:v>
                </c:pt>
                <c:pt idx="3276">
                  <c:v>71.805829498137186</c:v>
                </c:pt>
                <c:pt idx="3277">
                  <c:v>71.827744904667981</c:v>
                </c:pt>
                <c:pt idx="3278">
                  <c:v>71.849660311198761</c:v>
                </c:pt>
                <c:pt idx="3279">
                  <c:v>71.871575717729556</c:v>
                </c:pt>
                <c:pt idx="3280">
                  <c:v>71.89349112426035</c:v>
                </c:pt>
                <c:pt idx="3281">
                  <c:v>71.915406530791145</c:v>
                </c:pt>
                <c:pt idx="3282">
                  <c:v>71.937321937321926</c:v>
                </c:pt>
                <c:pt idx="3283">
                  <c:v>71.95923734385272</c:v>
                </c:pt>
                <c:pt idx="3284">
                  <c:v>71.981152750383515</c:v>
                </c:pt>
                <c:pt idx="3285">
                  <c:v>72.00306815691431</c:v>
                </c:pt>
                <c:pt idx="3286">
                  <c:v>72.02498356344509</c:v>
                </c:pt>
                <c:pt idx="3287">
                  <c:v>72.046898969975885</c:v>
                </c:pt>
                <c:pt idx="3288">
                  <c:v>72.06881437650668</c:v>
                </c:pt>
                <c:pt idx="3289">
                  <c:v>72.090729783037474</c:v>
                </c:pt>
                <c:pt idx="3290">
                  <c:v>72.112645189568255</c:v>
                </c:pt>
                <c:pt idx="3291">
                  <c:v>72.13456059609905</c:v>
                </c:pt>
                <c:pt idx="3292">
                  <c:v>72.156476002629844</c:v>
                </c:pt>
                <c:pt idx="3293">
                  <c:v>72.178391409160639</c:v>
                </c:pt>
                <c:pt idx="3294">
                  <c:v>72.20030681569142</c:v>
                </c:pt>
                <c:pt idx="3295">
                  <c:v>72.222222222222214</c:v>
                </c:pt>
                <c:pt idx="3296">
                  <c:v>72.244137628753009</c:v>
                </c:pt>
                <c:pt idx="3297">
                  <c:v>72.266053035283804</c:v>
                </c:pt>
                <c:pt idx="3298">
                  <c:v>72.287968441814584</c:v>
                </c:pt>
                <c:pt idx="3299">
                  <c:v>72.309883848345379</c:v>
                </c:pt>
                <c:pt idx="3300">
                  <c:v>72.331799254876174</c:v>
                </c:pt>
                <c:pt idx="3301">
                  <c:v>72.353714661406968</c:v>
                </c:pt>
                <c:pt idx="3302">
                  <c:v>72.375630067937749</c:v>
                </c:pt>
                <c:pt idx="3303">
                  <c:v>72.397545474468544</c:v>
                </c:pt>
                <c:pt idx="3304">
                  <c:v>72.419460880999338</c:v>
                </c:pt>
                <c:pt idx="3305">
                  <c:v>72.441376287530133</c:v>
                </c:pt>
                <c:pt idx="3306">
                  <c:v>72.463291694060914</c:v>
                </c:pt>
                <c:pt idx="3307">
                  <c:v>72.485207100591708</c:v>
                </c:pt>
                <c:pt idx="3308">
                  <c:v>72.507122507122503</c:v>
                </c:pt>
                <c:pt idx="3309">
                  <c:v>72.529037913653298</c:v>
                </c:pt>
                <c:pt idx="3310">
                  <c:v>72.550953320184078</c:v>
                </c:pt>
                <c:pt idx="3311">
                  <c:v>72.572868726714873</c:v>
                </c:pt>
                <c:pt idx="3312">
                  <c:v>72.594784133245668</c:v>
                </c:pt>
                <c:pt idx="3313">
                  <c:v>72.616699539776462</c:v>
                </c:pt>
                <c:pt idx="3314">
                  <c:v>72.638614946307243</c:v>
                </c:pt>
                <c:pt idx="3315">
                  <c:v>72.660530352838038</c:v>
                </c:pt>
                <c:pt idx="3316">
                  <c:v>72.682445759368832</c:v>
                </c:pt>
                <c:pt idx="3317">
                  <c:v>72.704361165899627</c:v>
                </c:pt>
                <c:pt idx="3318">
                  <c:v>72.726276572430407</c:v>
                </c:pt>
                <c:pt idx="3319">
                  <c:v>72.748191978961202</c:v>
                </c:pt>
                <c:pt idx="3320">
                  <c:v>72.770107385491997</c:v>
                </c:pt>
                <c:pt idx="3321">
                  <c:v>72.792022792022792</c:v>
                </c:pt>
                <c:pt idx="3322">
                  <c:v>72.813938198553572</c:v>
                </c:pt>
                <c:pt idx="3323">
                  <c:v>72.835853605084367</c:v>
                </c:pt>
                <c:pt idx="3324">
                  <c:v>72.857769011615162</c:v>
                </c:pt>
                <c:pt idx="3325">
                  <c:v>72.879684418145956</c:v>
                </c:pt>
                <c:pt idx="3326">
                  <c:v>72.901599824676737</c:v>
                </c:pt>
                <c:pt idx="3327">
                  <c:v>72.923515231207531</c:v>
                </c:pt>
                <c:pt idx="3328">
                  <c:v>72.945430637738326</c:v>
                </c:pt>
                <c:pt idx="3329">
                  <c:v>72.967346044269107</c:v>
                </c:pt>
                <c:pt idx="3330">
                  <c:v>72.989261450799901</c:v>
                </c:pt>
                <c:pt idx="3331">
                  <c:v>73.011176857330696</c:v>
                </c:pt>
                <c:pt idx="3332">
                  <c:v>73.033092263861491</c:v>
                </c:pt>
                <c:pt idx="3333">
                  <c:v>73.055007670392271</c:v>
                </c:pt>
                <c:pt idx="3334">
                  <c:v>73.076923076923066</c:v>
                </c:pt>
                <c:pt idx="3335">
                  <c:v>73.098838483453861</c:v>
                </c:pt>
                <c:pt idx="3336">
                  <c:v>73.120753889984655</c:v>
                </c:pt>
                <c:pt idx="3337">
                  <c:v>73.142669296515436</c:v>
                </c:pt>
                <c:pt idx="3338">
                  <c:v>73.164584703046231</c:v>
                </c:pt>
                <c:pt idx="3339">
                  <c:v>73.186500109577025</c:v>
                </c:pt>
                <c:pt idx="3340">
                  <c:v>73.20841551610782</c:v>
                </c:pt>
                <c:pt idx="3341">
                  <c:v>73.230330922638601</c:v>
                </c:pt>
                <c:pt idx="3342">
                  <c:v>73.252246329169395</c:v>
                </c:pt>
                <c:pt idx="3343">
                  <c:v>73.27416173570019</c:v>
                </c:pt>
                <c:pt idx="3344">
                  <c:v>73.296077142230985</c:v>
                </c:pt>
                <c:pt idx="3345">
                  <c:v>73.317992548761765</c:v>
                </c:pt>
                <c:pt idx="3346">
                  <c:v>73.33990795529256</c:v>
                </c:pt>
                <c:pt idx="3347">
                  <c:v>73.361823361823355</c:v>
                </c:pt>
                <c:pt idx="3348">
                  <c:v>73.383738768354149</c:v>
                </c:pt>
                <c:pt idx="3349">
                  <c:v>73.40565417488493</c:v>
                </c:pt>
                <c:pt idx="3350">
                  <c:v>73.427569581415725</c:v>
                </c:pt>
                <c:pt idx="3351">
                  <c:v>73.449484987946519</c:v>
                </c:pt>
                <c:pt idx="3352">
                  <c:v>73.471400394477314</c:v>
                </c:pt>
                <c:pt idx="3353">
                  <c:v>73.493315801008094</c:v>
                </c:pt>
                <c:pt idx="3354">
                  <c:v>73.515231207538889</c:v>
                </c:pt>
                <c:pt idx="3355">
                  <c:v>73.537146614069684</c:v>
                </c:pt>
                <c:pt idx="3356">
                  <c:v>73.559062020600479</c:v>
                </c:pt>
                <c:pt idx="3357">
                  <c:v>73.580977427131259</c:v>
                </c:pt>
                <c:pt idx="3358">
                  <c:v>73.602892833662054</c:v>
                </c:pt>
                <c:pt idx="3359">
                  <c:v>73.624808240192849</c:v>
                </c:pt>
                <c:pt idx="3360">
                  <c:v>73.646723646723643</c:v>
                </c:pt>
                <c:pt idx="3361">
                  <c:v>73.668639053254424</c:v>
                </c:pt>
                <c:pt idx="3362">
                  <c:v>73.690554459785218</c:v>
                </c:pt>
                <c:pt idx="3363">
                  <c:v>73.712469866316013</c:v>
                </c:pt>
                <c:pt idx="3364">
                  <c:v>73.734385272846808</c:v>
                </c:pt>
                <c:pt idx="3365">
                  <c:v>73.756300679377588</c:v>
                </c:pt>
                <c:pt idx="3366">
                  <c:v>73.778216085908383</c:v>
                </c:pt>
                <c:pt idx="3367">
                  <c:v>73.800131492439178</c:v>
                </c:pt>
                <c:pt idx="3368">
                  <c:v>73.822046898969973</c:v>
                </c:pt>
                <c:pt idx="3369">
                  <c:v>73.843962305500753</c:v>
                </c:pt>
                <c:pt idx="3370">
                  <c:v>73.865877712031548</c:v>
                </c:pt>
                <c:pt idx="3371">
                  <c:v>73.887793118562342</c:v>
                </c:pt>
                <c:pt idx="3372">
                  <c:v>73.909708525093137</c:v>
                </c:pt>
                <c:pt idx="3373">
                  <c:v>73.931623931623918</c:v>
                </c:pt>
                <c:pt idx="3374">
                  <c:v>73.953539338154712</c:v>
                </c:pt>
                <c:pt idx="3375">
                  <c:v>73.975454744685507</c:v>
                </c:pt>
                <c:pt idx="3376">
                  <c:v>73.997370151216302</c:v>
                </c:pt>
                <c:pt idx="3377">
                  <c:v>74.019285557747082</c:v>
                </c:pt>
                <c:pt idx="3378">
                  <c:v>74.041200964277877</c:v>
                </c:pt>
                <c:pt idx="3379">
                  <c:v>74.063116370808672</c:v>
                </c:pt>
                <c:pt idx="3380">
                  <c:v>74.085031777339466</c:v>
                </c:pt>
                <c:pt idx="3381">
                  <c:v>74.106947183870247</c:v>
                </c:pt>
                <c:pt idx="3382">
                  <c:v>74.128862590401042</c:v>
                </c:pt>
                <c:pt idx="3383">
                  <c:v>74.150777996931836</c:v>
                </c:pt>
                <c:pt idx="3384">
                  <c:v>74.172693403462631</c:v>
                </c:pt>
                <c:pt idx="3385">
                  <c:v>74.194608809993412</c:v>
                </c:pt>
                <c:pt idx="3386">
                  <c:v>74.216524216524206</c:v>
                </c:pt>
                <c:pt idx="3387">
                  <c:v>74.238439623055001</c:v>
                </c:pt>
                <c:pt idx="3388">
                  <c:v>74.260355029585796</c:v>
                </c:pt>
                <c:pt idx="3389">
                  <c:v>74.282270436116576</c:v>
                </c:pt>
                <c:pt idx="3390">
                  <c:v>74.304185842647371</c:v>
                </c:pt>
                <c:pt idx="3391">
                  <c:v>74.326101249178166</c:v>
                </c:pt>
                <c:pt idx="3392">
                  <c:v>74.34801665570896</c:v>
                </c:pt>
                <c:pt idx="3393">
                  <c:v>74.369932062239741</c:v>
                </c:pt>
                <c:pt idx="3394">
                  <c:v>74.391847468770536</c:v>
                </c:pt>
                <c:pt idx="3395">
                  <c:v>74.41376287530133</c:v>
                </c:pt>
                <c:pt idx="3396">
                  <c:v>74.435678281832125</c:v>
                </c:pt>
                <c:pt idx="3397">
                  <c:v>74.457593688362905</c:v>
                </c:pt>
                <c:pt idx="3398">
                  <c:v>74.4795090948937</c:v>
                </c:pt>
                <c:pt idx="3399">
                  <c:v>74.501424501424495</c:v>
                </c:pt>
                <c:pt idx="3400">
                  <c:v>74.52333990795529</c:v>
                </c:pt>
                <c:pt idx="3401">
                  <c:v>74.54525531448607</c:v>
                </c:pt>
                <c:pt idx="3402">
                  <c:v>74.567170721016865</c:v>
                </c:pt>
                <c:pt idx="3403">
                  <c:v>74.58908612754766</c:v>
                </c:pt>
                <c:pt idx="3404">
                  <c:v>74.611001534078454</c:v>
                </c:pt>
                <c:pt idx="3405">
                  <c:v>74.632916940609235</c:v>
                </c:pt>
                <c:pt idx="3406">
                  <c:v>74.654832347140029</c:v>
                </c:pt>
                <c:pt idx="3407">
                  <c:v>74.676747753670824</c:v>
                </c:pt>
                <c:pt idx="3408">
                  <c:v>74.698663160201619</c:v>
                </c:pt>
                <c:pt idx="3409">
                  <c:v>74.720578566732399</c:v>
                </c:pt>
                <c:pt idx="3410">
                  <c:v>74.742493973263194</c:v>
                </c:pt>
                <c:pt idx="3411">
                  <c:v>74.764409379793989</c:v>
                </c:pt>
                <c:pt idx="3412">
                  <c:v>74.786324786324784</c:v>
                </c:pt>
                <c:pt idx="3413">
                  <c:v>74.808240192855564</c:v>
                </c:pt>
                <c:pt idx="3414">
                  <c:v>74.830155599386359</c:v>
                </c:pt>
                <c:pt idx="3415">
                  <c:v>74.852071005917153</c:v>
                </c:pt>
                <c:pt idx="3416">
                  <c:v>74.873986412447948</c:v>
                </c:pt>
                <c:pt idx="3417">
                  <c:v>74.895901818978729</c:v>
                </c:pt>
                <c:pt idx="3418">
                  <c:v>74.917817225509523</c:v>
                </c:pt>
                <c:pt idx="3419">
                  <c:v>74.939732632040318</c:v>
                </c:pt>
                <c:pt idx="3420">
                  <c:v>74.961648038571113</c:v>
                </c:pt>
                <c:pt idx="3421">
                  <c:v>74.983563445101893</c:v>
                </c:pt>
                <c:pt idx="3422">
                  <c:v>75.005478851632688</c:v>
                </c:pt>
                <c:pt idx="3423">
                  <c:v>75.027394258163483</c:v>
                </c:pt>
                <c:pt idx="3424">
                  <c:v>75.049309664694277</c:v>
                </c:pt>
                <c:pt idx="3425">
                  <c:v>75.071225071225058</c:v>
                </c:pt>
                <c:pt idx="3426">
                  <c:v>75.093140477755853</c:v>
                </c:pt>
                <c:pt idx="3427">
                  <c:v>75.115055884286647</c:v>
                </c:pt>
                <c:pt idx="3428">
                  <c:v>75.136971290817442</c:v>
                </c:pt>
                <c:pt idx="3429">
                  <c:v>75.158886697348223</c:v>
                </c:pt>
                <c:pt idx="3430">
                  <c:v>75.180802103879017</c:v>
                </c:pt>
                <c:pt idx="3431">
                  <c:v>75.202717510409812</c:v>
                </c:pt>
                <c:pt idx="3432">
                  <c:v>75.224632916940607</c:v>
                </c:pt>
                <c:pt idx="3433">
                  <c:v>75.246548323471387</c:v>
                </c:pt>
                <c:pt idx="3434">
                  <c:v>75.268463730002182</c:v>
                </c:pt>
                <c:pt idx="3435">
                  <c:v>75.290379136532977</c:v>
                </c:pt>
                <c:pt idx="3436">
                  <c:v>75.312294543063771</c:v>
                </c:pt>
                <c:pt idx="3437">
                  <c:v>75.334209949594552</c:v>
                </c:pt>
                <c:pt idx="3438">
                  <c:v>75.356125356125347</c:v>
                </c:pt>
                <c:pt idx="3439">
                  <c:v>75.378040762656141</c:v>
                </c:pt>
                <c:pt idx="3440">
                  <c:v>75.399956169186936</c:v>
                </c:pt>
                <c:pt idx="3441">
                  <c:v>75.421871575717716</c:v>
                </c:pt>
                <c:pt idx="3442">
                  <c:v>75.443786982248511</c:v>
                </c:pt>
                <c:pt idx="3443">
                  <c:v>75.465702388779306</c:v>
                </c:pt>
                <c:pt idx="3444">
                  <c:v>75.487617795310101</c:v>
                </c:pt>
                <c:pt idx="3445">
                  <c:v>75.509533201840881</c:v>
                </c:pt>
                <c:pt idx="3446">
                  <c:v>75.531448608371676</c:v>
                </c:pt>
                <c:pt idx="3447">
                  <c:v>75.553364014902471</c:v>
                </c:pt>
                <c:pt idx="3448">
                  <c:v>75.575279421433265</c:v>
                </c:pt>
                <c:pt idx="3449">
                  <c:v>75.597194827964046</c:v>
                </c:pt>
                <c:pt idx="3450">
                  <c:v>75.61911023449484</c:v>
                </c:pt>
                <c:pt idx="3451">
                  <c:v>75.641025641025635</c:v>
                </c:pt>
                <c:pt idx="3452">
                  <c:v>75.66294104755643</c:v>
                </c:pt>
                <c:pt idx="3453">
                  <c:v>75.68485645408721</c:v>
                </c:pt>
                <c:pt idx="3454">
                  <c:v>75.706771860618005</c:v>
                </c:pt>
                <c:pt idx="3455">
                  <c:v>75.7286872671488</c:v>
                </c:pt>
                <c:pt idx="3456">
                  <c:v>75.750602673679595</c:v>
                </c:pt>
                <c:pt idx="3457">
                  <c:v>75.772518080210375</c:v>
                </c:pt>
                <c:pt idx="3458">
                  <c:v>75.79443348674117</c:v>
                </c:pt>
                <c:pt idx="3459">
                  <c:v>75.816348893271964</c:v>
                </c:pt>
                <c:pt idx="3460">
                  <c:v>75.838264299802759</c:v>
                </c:pt>
                <c:pt idx="3461">
                  <c:v>75.86017970633354</c:v>
                </c:pt>
                <c:pt idx="3462">
                  <c:v>75.882095112864334</c:v>
                </c:pt>
                <c:pt idx="3463">
                  <c:v>75.904010519395129</c:v>
                </c:pt>
                <c:pt idx="3464">
                  <c:v>75.925925925925924</c:v>
                </c:pt>
                <c:pt idx="3465">
                  <c:v>75.947841332456704</c:v>
                </c:pt>
                <c:pt idx="3466">
                  <c:v>75.969756738987499</c:v>
                </c:pt>
                <c:pt idx="3467">
                  <c:v>75.991672145518294</c:v>
                </c:pt>
                <c:pt idx="3468">
                  <c:v>76.013587552049088</c:v>
                </c:pt>
                <c:pt idx="3469">
                  <c:v>76.035502958579869</c:v>
                </c:pt>
                <c:pt idx="3470">
                  <c:v>76.057418365110664</c:v>
                </c:pt>
                <c:pt idx="3471">
                  <c:v>76.079333771641458</c:v>
                </c:pt>
                <c:pt idx="3472">
                  <c:v>76.101249178172253</c:v>
                </c:pt>
                <c:pt idx="3473">
                  <c:v>76.123164584703034</c:v>
                </c:pt>
                <c:pt idx="3474">
                  <c:v>76.145079991233828</c:v>
                </c:pt>
                <c:pt idx="3475">
                  <c:v>76.166995397764623</c:v>
                </c:pt>
                <c:pt idx="3476">
                  <c:v>76.188910804295418</c:v>
                </c:pt>
                <c:pt idx="3477">
                  <c:v>76.210826210826198</c:v>
                </c:pt>
                <c:pt idx="3478">
                  <c:v>76.232741617356993</c:v>
                </c:pt>
                <c:pt idx="3479">
                  <c:v>76.254657023887788</c:v>
                </c:pt>
                <c:pt idx="3480">
                  <c:v>76.276572430418582</c:v>
                </c:pt>
                <c:pt idx="3481">
                  <c:v>76.298487836949363</c:v>
                </c:pt>
                <c:pt idx="3482">
                  <c:v>76.320403243480158</c:v>
                </c:pt>
                <c:pt idx="3483">
                  <c:v>76.342318650010952</c:v>
                </c:pt>
                <c:pt idx="3484">
                  <c:v>76.364234056541747</c:v>
                </c:pt>
                <c:pt idx="3485">
                  <c:v>76.386149463072528</c:v>
                </c:pt>
                <c:pt idx="3486">
                  <c:v>76.408064869603322</c:v>
                </c:pt>
                <c:pt idx="3487">
                  <c:v>76.429980276134117</c:v>
                </c:pt>
                <c:pt idx="3488">
                  <c:v>76.451895682664912</c:v>
                </c:pt>
                <c:pt idx="3489">
                  <c:v>76.473811089195692</c:v>
                </c:pt>
                <c:pt idx="3490">
                  <c:v>76.495726495726487</c:v>
                </c:pt>
                <c:pt idx="3491">
                  <c:v>76.517641902257282</c:v>
                </c:pt>
                <c:pt idx="3492">
                  <c:v>76.539557308788076</c:v>
                </c:pt>
                <c:pt idx="3493">
                  <c:v>76.561472715318857</c:v>
                </c:pt>
                <c:pt idx="3494">
                  <c:v>76.583388121849651</c:v>
                </c:pt>
                <c:pt idx="3495">
                  <c:v>76.605303528380446</c:v>
                </c:pt>
                <c:pt idx="3496">
                  <c:v>76.627218934911241</c:v>
                </c:pt>
                <c:pt idx="3497">
                  <c:v>76.649134341442021</c:v>
                </c:pt>
                <c:pt idx="3498">
                  <c:v>76.671049747972816</c:v>
                </c:pt>
                <c:pt idx="3499">
                  <c:v>76.692965154503611</c:v>
                </c:pt>
                <c:pt idx="3500">
                  <c:v>76.714880561034406</c:v>
                </c:pt>
                <c:pt idx="3501">
                  <c:v>76.736795967565186</c:v>
                </c:pt>
                <c:pt idx="3502">
                  <c:v>76.758711374095981</c:v>
                </c:pt>
                <c:pt idx="3503">
                  <c:v>76.780626780626775</c:v>
                </c:pt>
                <c:pt idx="3504">
                  <c:v>76.80254218715757</c:v>
                </c:pt>
                <c:pt idx="3505">
                  <c:v>76.824457593688351</c:v>
                </c:pt>
                <c:pt idx="3506">
                  <c:v>76.846373000219145</c:v>
                </c:pt>
                <c:pt idx="3507">
                  <c:v>76.86828840674994</c:v>
                </c:pt>
                <c:pt idx="3508">
                  <c:v>76.890203813280735</c:v>
                </c:pt>
                <c:pt idx="3509">
                  <c:v>76.912119219811515</c:v>
                </c:pt>
                <c:pt idx="3510">
                  <c:v>76.93403462634231</c:v>
                </c:pt>
                <c:pt idx="3511">
                  <c:v>76.955950032873105</c:v>
                </c:pt>
                <c:pt idx="3512">
                  <c:v>76.977865439403899</c:v>
                </c:pt>
                <c:pt idx="3513">
                  <c:v>76.99978084593468</c:v>
                </c:pt>
                <c:pt idx="3514">
                  <c:v>77.021696252465475</c:v>
                </c:pt>
                <c:pt idx="3515">
                  <c:v>77.043611658996269</c:v>
                </c:pt>
                <c:pt idx="3516">
                  <c:v>77.065527065527064</c:v>
                </c:pt>
                <c:pt idx="3517">
                  <c:v>77.087442472057845</c:v>
                </c:pt>
                <c:pt idx="3518">
                  <c:v>77.109357878588639</c:v>
                </c:pt>
                <c:pt idx="3519">
                  <c:v>77.131273285119434</c:v>
                </c:pt>
                <c:pt idx="3520">
                  <c:v>77.153188691650229</c:v>
                </c:pt>
                <c:pt idx="3521">
                  <c:v>77.175104098181009</c:v>
                </c:pt>
                <c:pt idx="3522">
                  <c:v>77.197019504711804</c:v>
                </c:pt>
                <c:pt idx="3523">
                  <c:v>77.218934911242599</c:v>
                </c:pt>
                <c:pt idx="3524">
                  <c:v>77.240850317773393</c:v>
                </c:pt>
                <c:pt idx="3525">
                  <c:v>77.262765724304174</c:v>
                </c:pt>
                <c:pt idx="3526">
                  <c:v>77.284681130834969</c:v>
                </c:pt>
                <c:pt idx="3527">
                  <c:v>77.306596537365763</c:v>
                </c:pt>
                <c:pt idx="3528">
                  <c:v>77.328511943896558</c:v>
                </c:pt>
                <c:pt idx="3529">
                  <c:v>77.350427350427339</c:v>
                </c:pt>
                <c:pt idx="3530">
                  <c:v>77.372342756958133</c:v>
                </c:pt>
                <c:pt idx="3531">
                  <c:v>77.394258163488928</c:v>
                </c:pt>
                <c:pt idx="3532">
                  <c:v>77.416173570019723</c:v>
                </c:pt>
                <c:pt idx="3533">
                  <c:v>77.438088976550503</c:v>
                </c:pt>
                <c:pt idx="3534">
                  <c:v>77.460004383081298</c:v>
                </c:pt>
                <c:pt idx="3535">
                  <c:v>77.481919789612093</c:v>
                </c:pt>
                <c:pt idx="3536">
                  <c:v>77.503835196142887</c:v>
                </c:pt>
                <c:pt idx="3537">
                  <c:v>77.525750602673668</c:v>
                </c:pt>
                <c:pt idx="3538">
                  <c:v>77.547666009204463</c:v>
                </c:pt>
                <c:pt idx="3539">
                  <c:v>77.569581415735257</c:v>
                </c:pt>
                <c:pt idx="3540">
                  <c:v>77.591496822266052</c:v>
                </c:pt>
                <c:pt idx="3541">
                  <c:v>77.613412228796832</c:v>
                </c:pt>
                <c:pt idx="3542">
                  <c:v>77.635327635327627</c:v>
                </c:pt>
                <c:pt idx="3543">
                  <c:v>77.657243041858422</c:v>
                </c:pt>
                <c:pt idx="3544">
                  <c:v>77.679158448389217</c:v>
                </c:pt>
                <c:pt idx="3545">
                  <c:v>77.701073854919997</c:v>
                </c:pt>
                <c:pt idx="3546">
                  <c:v>77.722989261450792</c:v>
                </c:pt>
                <c:pt idx="3547">
                  <c:v>77.744904667981586</c:v>
                </c:pt>
                <c:pt idx="3548">
                  <c:v>77.766820074512381</c:v>
                </c:pt>
                <c:pt idx="3549">
                  <c:v>77.788735481043162</c:v>
                </c:pt>
                <c:pt idx="3550">
                  <c:v>77.810650887573956</c:v>
                </c:pt>
                <c:pt idx="3551">
                  <c:v>77.832566294104751</c:v>
                </c:pt>
                <c:pt idx="3552">
                  <c:v>77.854481700635546</c:v>
                </c:pt>
                <c:pt idx="3553">
                  <c:v>77.876397107166326</c:v>
                </c:pt>
                <c:pt idx="3554">
                  <c:v>77.898312513697121</c:v>
                </c:pt>
                <c:pt idx="3555">
                  <c:v>77.920227920227916</c:v>
                </c:pt>
                <c:pt idx="3556">
                  <c:v>77.94214332675871</c:v>
                </c:pt>
                <c:pt idx="3557">
                  <c:v>77.964058733289491</c:v>
                </c:pt>
                <c:pt idx="3558">
                  <c:v>77.985974139820286</c:v>
                </c:pt>
                <c:pt idx="3559">
                  <c:v>78.00788954635108</c:v>
                </c:pt>
                <c:pt idx="3560">
                  <c:v>78.029804952881875</c:v>
                </c:pt>
                <c:pt idx="3561">
                  <c:v>78.051720359412656</c:v>
                </c:pt>
                <c:pt idx="3562">
                  <c:v>78.07363576594345</c:v>
                </c:pt>
                <c:pt idx="3563">
                  <c:v>78.095551172474245</c:v>
                </c:pt>
                <c:pt idx="3564">
                  <c:v>78.11746657900504</c:v>
                </c:pt>
                <c:pt idx="3565">
                  <c:v>78.13938198553582</c:v>
                </c:pt>
                <c:pt idx="3566">
                  <c:v>78.161297392066615</c:v>
                </c:pt>
                <c:pt idx="3567">
                  <c:v>78.18321279859741</c:v>
                </c:pt>
                <c:pt idx="3568">
                  <c:v>78.205128205128204</c:v>
                </c:pt>
                <c:pt idx="3569">
                  <c:v>78.227043611658985</c:v>
                </c:pt>
                <c:pt idx="3570">
                  <c:v>78.24895901818978</c:v>
                </c:pt>
                <c:pt idx="3571">
                  <c:v>78.270874424720574</c:v>
                </c:pt>
                <c:pt idx="3572">
                  <c:v>78.292789831251369</c:v>
                </c:pt>
                <c:pt idx="3573">
                  <c:v>78.31470523778215</c:v>
                </c:pt>
                <c:pt idx="3574">
                  <c:v>78.336620644312944</c:v>
                </c:pt>
                <c:pt idx="3575">
                  <c:v>78.358536050843739</c:v>
                </c:pt>
                <c:pt idx="3576">
                  <c:v>78.380451457374534</c:v>
                </c:pt>
                <c:pt idx="3577">
                  <c:v>78.402366863905314</c:v>
                </c:pt>
                <c:pt idx="3578">
                  <c:v>78.424282270436109</c:v>
                </c:pt>
                <c:pt idx="3579">
                  <c:v>78.446197676966904</c:v>
                </c:pt>
                <c:pt idx="3580">
                  <c:v>78.468113083497698</c:v>
                </c:pt>
                <c:pt idx="3581">
                  <c:v>78.490028490028479</c:v>
                </c:pt>
                <c:pt idx="3582">
                  <c:v>78.511943896559274</c:v>
                </c:pt>
                <c:pt idx="3583">
                  <c:v>78.533859303090068</c:v>
                </c:pt>
                <c:pt idx="3584">
                  <c:v>78.555774709620849</c:v>
                </c:pt>
                <c:pt idx="3585">
                  <c:v>78.577690116151643</c:v>
                </c:pt>
                <c:pt idx="3586">
                  <c:v>78.599605522682438</c:v>
                </c:pt>
                <c:pt idx="3587">
                  <c:v>78.621520929213233</c:v>
                </c:pt>
                <c:pt idx="3588">
                  <c:v>78.643436335744013</c:v>
                </c:pt>
                <c:pt idx="3589">
                  <c:v>78.665351742274808</c:v>
                </c:pt>
                <c:pt idx="3590">
                  <c:v>78.687267148805603</c:v>
                </c:pt>
                <c:pt idx="3591">
                  <c:v>78.709182555336398</c:v>
                </c:pt>
                <c:pt idx="3592">
                  <c:v>78.731097961867178</c:v>
                </c:pt>
                <c:pt idx="3593">
                  <c:v>78.753013368397973</c:v>
                </c:pt>
                <c:pt idx="3594">
                  <c:v>78.774928774928767</c:v>
                </c:pt>
                <c:pt idx="3595">
                  <c:v>78.796844181459562</c:v>
                </c:pt>
                <c:pt idx="3596">
                  <c:v>78.818759587990343</c:v>
                </c:pt>
                <c:pt idx="3597">
                  <c:v>78.840674994521137</c:v>
                </c:pt>
                <c:pt idx="3598">
                  <c:v>78.862590401051932</c:v>
                </c:pt>
                <c:pt idx="3599">
                  <c:v>78.884505807582727</c:v>
                </c:pt>
                <c:pt idx="3600">
                  <c:v>78.906421214113507</c:v>
                </c:pt>
                <c:pt idx="3601">
                  <c:v>78.928336620644302</c:v>
                </c:pt>
                <c:pt idx="3602">
                  <c:v>78.950252027175097</c:v>
                </c:pt>
                <c:pt idx="3603">
                  <c:v>78.972167433705891</c:v>
                </c:pt>
                <c:pt idx="3604">
                  <c:v>78.994082840236672</c:v>
                </c:pt>
                <c:pt idx="3605">
                  <c:v>79.015998246767467</c:v>
                </c:pt>
                <c:pt idx="3606">
                  <c:v>79.037913653298261</c:v>
                </c:pt>
                <c:pt idx="3607">
                  <c:v>79.059829059829056</c:v>
                </c:pt>
                <c:pt idx="3608">
                  <c:v>79.081744466359837</c:v>
                </c:pt>
                <c:pt idx="3609">
                  <c:v>79.103659872890631</c:v>
                </c:pt>
                <c:pt idx="3610">
                  <c:v>79.125575279421426</c:v>
                </c:pt>
                <c:pt idx="3611">
                  <c:v>79.147490685952221</c:v>
                </c:pt>
                <c:pt idx="3612">
                  <c:v>79.169406092483001</c:v>
                </c:pt>
                <c:pt idx="3613">
                  <c:v>79.191321499013796</c:v>
                </c:pt>
                <c:pt idx="3614">
                  <c:v>79.213236905544591</c:v>
                </c:pt>
                <c:pt idx="3615">
                  <c:v>79.235152312075385</c:v>
                </c:pt>
                <c:pt idx="3616">
                  <c:v>79.257067718606166</c:v>
                </c:pt>
                <c:pt idx="3617">
                  <c:v>79.278983125136961</c:v>
                </c:pt>
                <c:pt idx="3618">
                  <c:v>79.300898531667755</c:v>
                </c:pt>
                <c:pt idx="3619">
                  <c:v>79.32281393819855</c:v>
                </c:pt>
                <c:pt idx="3620">
                  <c:v>79.34472934472933</c:v>
                </c:pt>
                <c:pt idx="3621">
                  <c:v>79.366644751260125</c:v>
                </c:pt>
                <c:pt idx="3622">
                  <c:v>79.38856015779092</c:v>
                </c:pt>
                <c:pt idx="3623">
                  <c:v>79.410475564321715</c:v>
                </c:pt>
                <c:pt idx="3624">
                  <c:v>79.432390970852495</c:v>
                </c:pt>
                <c:pt idx="3625">
                  <c:v>79.45430637738329</c:v>
                </c:pt>
                <c:pt idx="3626">
                  <c:v>79.476221783914085</c:v>
                </c:pt>
                <c:pt idx="3627">
                  <c:v>79.498137190444879</c:v>
                </c:pt>
                <c:pt idx="3628">
                  <c:v>79.52005259697566</c:v>
                </c:pt>
                <c:pt idx="3629">
                  <c:v>79.541968003506454</c:v>
                </c:pt>
                <c:pt idx="3630">
                  <c:v>79.563883410037249</c:v>
                </c:pt>
                <c:pt idx="3631">
                  <c:v>79.585798816568044</c:v>
                </c:pt>
                <c:pt idx="3632">
                  <c:v>79.607714223098824</c:v>
                </c:pt>
                <c:pt idx="3633">
                  <c:v>79.629629629629619</c:v>
                </c:pt>
                <c:pt idx="3634">
                  <c:v>79.651545036160414</c:v>
                </c:pt>
                <c:pt idx="3635">
                  <c:v>79.673460442691209</c:v>
                </c:pt>
                <c:pt idx="3636">
                  <c:v>79.695375849221989</c:v>
                </c:pt>
                <c:pt idx="3637">
                  <c:v>79.717291255752784</c:v>
                </c:pt>
                <c:pt idx="3638">
                  <c:v>79.739206662283578</c:v>
                </c:pt>
                <c:pt idx="3639">
                  <c:v>79.761122068814373</c:v>
                </c:pt>
                <c:pt idx="3640">
                  <c:v>79.783037475345154</c:v>
                </c:pt>
                <c:pt idx="3641">
                  <c:v>79.804952881875948</c:v>
                </c:pt>
                <c:pt idx="3642">
                  <c:v>79.826868288406743</c:v>
                </c:pt>
                <c:pt idx="3643">
                  <c:v>79.848783694937538</c:v>
                </c:pt>
                <c:pt idx="3644">
                  <c:v>79.870699101468318</c:v>
                </c:pt>
                <c:pt idx="3645">
                  <c:v>79.892614507999113</c:v>
                </c:pt>
                <c:pt idx="3646">
                  <c:v>79.914529914529908</c:v>
                </c:pt>
                <c:pt idx="3647">
                  <c:v>79.936445321060702</c:v>
                </c:pt>
                <c:pt idx="3648">
                  <c:v>79.958360727591483</c:v>
                </c:pt>
                <c:pt idx="3649">
                  <c:v>79.980276134122278</c:v>
                </c:pt>
                <c:pt idx="3650">
                  <c:v>80.002191540653072</c:v>
                </c:pt>
                <c:pt idx="3651">
                  <c:v>80.024106947183867</c:v>
                </c:pt>
                <c:pt idx="3652">
                  <c:v>80.046022353714648</c:v>
                </c:pt>
                <c:pt idx="3653">
                  <c:v>80.067937760245442</c:v>
                </c:pt>
                <c:pt idx="3654">
                  <c:v>80.089853166776237</c:v>
                </c:pt>
                <c:pt idx="3655">
                  <c:v>80.111768573307032</c:v>
                </c:pt>
                <c:pt idx="3656">
                  <c:v>80.133683979837812</c:v>
                </c:pt>
                <c:pt idx="3657">
                  <c:v>80.155599386368607</c:v>
                </c:pt>
                <c:pt idx="3658">
                  <c:v>80.177514792899402</c:v>
                </c:pt>
                <c:pt idx="3659">
                  <c:v>80.199430199430196</c:v>
                </c:pt>
                <c:pt idx="3660">
                  <c:v>80.221345605960977</c:v>
                </c:pt>
                <c:pt idx="3661">
                  <c:v>80.243261012491772</c:v>
                </c:pt>
                <c:pt idx="3662">
                  <c:v>80.265176419022566</c:v>
                </c:pt>
                <c:pt idx="3663">
                  <c:v>80.287091825553361</c:v>
                </c:pt>
                <c:pt idx="3664">
                  <c:v>80.309007232084141</c:v>
                </c:pt>
                <c:pt idx="3665">
                  <c:v>80.330922638614936</c:v>
                </c:pt>
                <c:pt idx="3666">
                  <c:v>80.352838045145731</c:v>
                </c:pt>
                <c:pt idx="3667">
                  <c:v>80.374753451676526</c:v>
                </c:pt>
                <c:pt idx="3668">
                  <c:v>80.396668858207306</c:v>
                </c:pt>
                <c:pt idx="3669">
                  <c:v>80.418584264738101</c:v>
                </c:pt>
                <c:pt idx="3670">
                  <c:v>80.440499671268896</c:v>
                </c:pt>
                <c:pt idx="3671">
                  <c:v>80.46241507779969</c:v>
                </c:pt>
                <c:pt idx="3672">
                  <c:v>80.484330484330471</c:v>
                </c:pt>
                <c:pt idx="3673">
                  <c:v>80.506245890861265</c:v>
                </c:pt>
                <c:pt idx="3674">
                  <c:v>80.52816129739206</c:v>
                </c:pt>
                <c:pt idx="3675">
                  <c:v>80.550076703922855</c:v>
                </c:pt>
                <c:pt idx="3676">
                  <c:v>80.571992110453635</c:v>
                </c:pt>
                <c:pt idx="3677">
                  <c:v>80.59390751698443</c:v>
                </c:pt>
                <c:pt idx="3678">
                  <c:v>80.615822923515225</c:v>
                </c:pt>
                <c:pt idx="3679">
                  <c:v>80.63773833004602</c:v>
                </c:pt>
                <c:pt idx="3680">
                  <c:v>80.6596537365768</c:v>
                </c:pt>
                <c:pt idx="3681">
                  <c:v>80.681569143107595</c:v>
                </c:pt>
                <c:pt idx="3682">
                  <c:v>80.703484549638389</c:v>
                </c:pt>
                <c:pt idx="3683">
                  <c:v>80.725399956169184</c:v>
                </c:pt>
                <c:pt idx="3684">
                  <c:v>80.747315362699965</c:v>
                </c:pt>
                <c:pt idx="3685">
                  <c:v>80.769230769230759</c:v>
                </c:pt>
                <c:pt idx="3686">
                  <c:v>80.791146175761554</c:v>
                </c:pt>
                <c:pt idx="3687">
                  <c:v>80.813061582292349</c:v>
                </c:pt>
                <c:pt idx="3688">
                  <c:v>80.834976988823129</c:v>
                </c:pt>
                <c:pt idx="3689">
                  <c:v>80.856892395353924</c:v>
                </c:pt>
                <c:pt idx="3690">
                  <c:v>80.878807801884719</c:v>
                </c:pt>
                <c:pt idx="3691">
                  <c:v>80.900723208415513</c:v>
                </c:pt>
                <c:pt idx="3692">
                  <c:v>80.922638614946294</c:v>
                </c:pt>
                <c:pt idx="3693">
                  <c:v>80.944554021477089</c:v>
                </c:pt>
                <c:pt idx="3694">
                  <c:v>80.966469428007883</c:v>
                </c:pt>
                <c:pt idx="3695">
                  <c:v>80.988384834538678</c:v>
                </c:pt>
                <c:pt idx="3696">
                  <c:v>81.010300241069459</c:v>
                </c:pt>
                <c:pt idx="3697">
                  <c:v>81.032215647600253</c:v>
                </c:pt>
                <c:pt idx="3698">
                  <c:v>81.054131054131048</c:v>
                </c:pt>
                <c:pt idx="3699">
                  <c:v>81.076046460661843</c:v>
                </c:pt>
                <c:pt idx="3700">
                  <c:v>81.097961867192623</c:v>
                </c:pt>
                <c:pt idx="3701">
                  <c:v>81.119877273723418</c:v>
                </c:pt>
                <c:pt idx="3702">
                  <c:v>81.141792680254213</c:v>
                </c:pt>
                <c:pt idx="3703">
                  <c:v>81.163708086785007</c:v>
                </c:pt>
                <c:pt idx="3704">
                  <c:v>81.185623493315788</c:v>
                </c:pt>
                <c:pt idx="3705">
                  <c:v>81.207538899846583</c:v>
                </c:pt>
                <c:pt idx="3706">
                  <c:v>81.229454306377377</c:v>
                </c:pt>
                <c:pt idx="3707">
                  <c:v>81.251369712908172</c:v>
                </c:pt>
                <c:pt idx="3708">
                  <c:v>81.273285119438953</c:v>
                </c:pt>
                <c:pt idx="3709">
                  <c:v>81.295200525969747</c:v>
                </c:pt>
                <c:pt idx="3710">
                  <c:v>81.317115932500542</c:v>
                </c:pt>
                <c:pt idx="3711">
                  <c:v>81.339031339031337</c:v>
                </c:pt>
                <c:pt idx="3712">
                  <c:v>81.360946745562117</c:v>
                </c:pt>
                <c:pt idx="3713">
                  <c:v>81.382862152092912</c:v>
                </c:pt>
                <c:pt idx="3714">
                  <c:v>81.404777558623707</c:v>
                </c:pt>
                <c:pt idx="3715">
                  <c:v>81.426692965154501</c:v>
                </c:pt>
                <c:pt idx="3716">
                  <c:v>81.448608371685282</c:v>
                </c:pt>
                <c:pt idx="3717">
                  <c:v>81.470523778216076</c:v>
                </c:pt>
                <c:pt idx="3718">
                  <c:v>81.492439184746871</c:v>
                </c:pt>
                <c:pt idx="3719">
                  <c:v>81.514354591277666</c:v>
                </c:pt>
                <c:pt idx="3720">
                  <c:v>81.536269997808446</c:v>
                </c:pt>
                <c:pt idx="3721">
                  <c:v>81.558185404339241</c:v>
                </c:pt>
                <c:pt idx="3722">
                  <c:v>81.580100810870036</c:v>
                </c:pt>
                <c:pt idx="3723">
                  <c:v>81.602016217400831</c:v>
                </c:pt>
                <c:pt idx="3724">
                  <c:v>81.623931623931611</c:v>
                </c:pt>
                <c:pt idx="3725">
                  <c:v>81.645847030462406</c:v>
                </c:pt>
                <c:pt idx="3726">
                  <c:v>81.6677624369932</c:v>
                </c:pt>
                <c:pt idx="3727">
                  <c:v>81.689677843523995</c:v>
                </c:pt>
                <c:pt idx="3728">
                  <c:v>81.711593250054776</c:v>
                </c:pt>
                <c:pt idx="3729">
                  <c:v>81.73350865658557</c:v>
                </c:pt>
                <c:pt idx="3730">
                  <c:v>81.755424063116365</c:v>
                </c:pt>
                <c:pt idx="3731">
                  <c:v>81.77733946964716</c:v>
                </c:pt>
                <c:pt idx="3732">
                  <c:v>81.79925487617794</c:v>
                </c:pt>
                <c:pt idx="3733">
                  <c:v>81.821170282708735</c:v>
                </c:pt>
                <c:pt idx="3734">
                  <c:v>81.84308568923953</c:v>
                </c:pt>
                <c:pt idx="3735">
                  <c:v>81.865001095770324</c:v>
                </c:pt>
                <c:pt idx="3736">
                  <c:v>81.886916502301105</c:v>
                </c:pt>
                <c:pt idx="3737">
                  <c:v>81.9088319088319</c:v>
                </c:pt>
                <c:pt idx="3738">
                  <c:v>81.930747315362694</c:v>
                </c:pt>
                <c:pt idx="3739">
                  <c:v>81.952662721893489</c:v>
                </c:pt>
                <c:pt idx="3740">
                  <c:v>81.97457812842427</c:v>
                </c:pt>
                <c:pt idx="3741">
                  <c:v>81.996493534955064</c:v>
                </c:pt>
                <c:pt idx="3742">
                  <c:v>82.018408941485859</c:v>
                </c:pt>
                <c:pt idx="3743">
                  <c:v>82.040324348016654</c:v>
                </c:pt>
                <c:pt idx="3744">
                  <c:v>82.062239754547434</c:v>
                </c:pt>
                <c:pt idx="3745">
                  <c:v>82.084155161078229</c:v>
                </c:pt>
                <c:pt idx="3746">
                  <c:v>82.106070567609024</c:v>
                </c:pt>
                <c:pt idx="3747">
                  <c:v>82.127985974139818</c:v>
                </c:pt>
                <c:pt idx="3748">
                  <c:v>82.149901380670599</c:v>
                </c:pt>
                <c:pt idx="3749">
                  <c:v>82.171816787201394</c:v>
                </c:pt>
                <c:pt idx="3750">
                  <c:v>82.193732193732188</c:v>
                </c:pt>
                <c:pt idx="3751">
                  <c:v>82.215647600262983</c:v>
                </c:pt>
                <c:pt idx="3752">
                  <c:v>82.237563006793764</c:v>
                </c:pt>
                <c:pt idx="3753">
                  <c:v>82.259478413324558</c:v>
                </c:pt>
                <c:pt idx="3754">
                  <c:v>82.281393819855353</c:v>
                </c:pt>
                <c:pt idx="3755">
                  <c:v>82.303309226386148</c:v>
                </c:pt>
                <c:pt idx="3756">
                  <c:v>82.325224632916928</c:v>
                </c:pt>
                <c:pt idx="3757">
                  <c:v>82.347140039447723</c:v>
                </c:pt>
                <c:pt idx="3758">
                  <c:v>82.369055445978518</c:v>
                </c:pt>
                <c:pt idx="3759">
                  <c:v>82.390970852509312</c:v>
                </c:pt>
                <c:pt idx="3760">
                  <c:v>82.412886259040093</c:v>
                </c:pt>
                <c:pt idx="3761">
                  <c:v>82.434801665570888</c:v>
                </c:pt>
                <c:pt idx="3762">
                  <c:v>82.456717072101682</c:v>
                </c:pt>
                <c:pt idx="3763">
                  <c:v>82.478632478632477</c:v>
                </c:pt>
                <c:pt idx="3764">
                  <c:v>82.500547885163257</c:v>
                </c:pt>
                <c:pt idx="3765">
                  <c:v>82.522463291694052</c:v>
                </c:pt>
                <c:pt idx="3766">
                  <c:v>82.544378698224847</c:v>
                </c:pt>
                <c:pt idx="3767">
                  <c:v>82.566294104755642</c:v>
                </c:pt>
                <c:pt idx="3768">
                  <c:v>82.588209511286422</c:v>
                </c:pt>
                <c:pt idx="3769">
                  <c:v>82.610124917817217</c:v>
                </c:pt>
                <c:pt idx="3770">
                  <c:v>82.632040324348011</c:v>
                </c:pt>
                <c:pt idx="3771">
                  <c:v>82.653955730878806</c:v>
                </c:pt>
                <c:pt idx="3772">
                  <c:v>82.675871137409587</c:v>
                </c:pt>
                <c:pt idx="3773">
                  <c:v>82.697786543940381</c:v>
                </c:pt>
                <c:pt idx="3774">
                  <c:v>82.719701950471176</c:v>
                </c:pt>
                <c:pt idx="3775">
                  <c:v>82.741617357001971</c:v>
                </c:pt>
                <c:pt idx="3776">
                  <c:v>82.763532763532751</c:v>
                </c:pt>
                <c:pt idx="3777">
                  <c:v>82.785448170063546</c:v>
                </c:pt>
                <c:pt idx="3778">
                  <c:v>82.807363576594341</c:v>
                </c:pt>
                <c:pt idx="3779">
                  <c:v>82.829278983125135</c:v>
                </c:pt>
                <c:pt idx="3780">
                  <c:v>82.851194389655916</c:v>
                </c:pt>
                <c:pt idx="3781">
                  <c:v>82.873109796186711</c:v>
                </c:pt>
                <c:pt idx="3782">
                  <c:v>82.895025202717505</c:v>
                </c:pt>
                <c:pt idx="3783">
                  <c:v>82.9169406092483</c:v>
                </c:pt>
                <c:pt idx="3784">
                  <c:v>82.938856015779081</c:v>
                </c:pt>
                <c:pt idx="3785">
                  <c:v>82.960771422309875</c:v>
                </c:pt>
                <c:pt idx="3786">
                  <c:v>82.98268682884067</c:v>
                </c:pt>
                <c:pt idx="3787">
                  <c:v>83.004602235371465</c:v>
                </c:pt>
                <c:pt idx="3788">
                  <c:v>83.026517641902245</c:v>
                </c:pt>
                <c:pt idx="3789">
                  <c:v>83.04843304843304</c:v>
                </c:pt>
                <c:pt idx="3790">
                  <c:v>83.070348454963835</c:v>
                </c:pt>
                <c:pt idx="3791">
                  <c:v>83.092263861494629</c:v>
                </c:pt>
                <c:pt idx="3792">
                  <c:v>83.11417926802541</c:v>
                </c:pt>
                <c:pt idx="3793">
                  <c:v>83.136094674556205</c:v>
                </c:pt>
                <c:pt idx="3794">
                  <c:v>83.158010081086999</c:v>
                </c:pt>
                <c:pt idx="3795">
                  <c:v>83.179925487617794</c:v>
                </c:pt>
                <c:pt idx="3796">
                  <c:v>83.201840894148575</c:v>
                </c:pt>
                <c:pt idx="3797">
                  <c:v>83.223756300679369</c:v>
                </c:pt>
                <c:pt idx="3798">
                  <c:v>83.245671707210164</c:v>
                </c:pt>
                <c:pt idx="3799">
                  <c:v>83.267587113740959</c:v>
                </c:pt>
                <c:pt idx="3800">
                  <c:v>83.289502520271739</c:v>
                </c:pt>
                <c:pt idx="3801">
                  <c:v>83.311417926802534</c:v>
                </c:pt>
                <c:pt idx="3802">
                  <c:v>83.333333333333329</c:v>
                </c:pt>
                <c:pt idx="3803">
                  <c:v>83.355248739864123</c:v>
                </c:pt>
                <c:pt idx="3804">
                  <c:v>83.377164146394904</c:v>
                </c:pt>
                <c:pt idx="3805">
                  <c:v>83.399079552925699</c:v>
                </c:pt>
                <c:pt idx="3806">
                  <c:v>83.420994959456493</c:v>
                </c:pt>
                <c:pt idx="3807">
                  <c:v>83.442910365987288</c:v>
                </c:pt>
                <c:pt idx="3808">
                  <c:v>83.464825772518068</c:v>
                </c:pt>
                <c:pt idx="3809">
                  <c:v>83.486741179048863</c:v>
                </c:pt>
                <c:pt idx="3810">
                  <c:v>83.508656585579658</c:v>
                </c:pt>
                <c:pt idx="3811">
                  <c:v>83.530571992110453</c:v>
                </c:pt>
                <c:pt idx="3812">
                  <c:v>83.552487398641233</c:v>
                </c:pt>
                <c:pt idx="3813">
                  <c:v>83.574402805172028</c:v>
                </c:pt>
                <c:pt idx="3814">
                  <c:v>83.596318211702823</c:v>
                </c:pt>
                <c:pt idx="3815">
                  <c:v>83.618233618233617</c:v>
                </c:pt>
                <c:pt idx="3816">
                  <c:v>83.640149024764398</c:v>
                </c:pt>
                <c:pt idx="3817">
                  <c:v>83.662064431295192</c:v>
                </c:pt>
                <c:pt idx="3818">
                  <c:v>83.683979837825987</c:v>
                </c:pt>
                <c:pt idx="3819">
                  <c:v>83.705895244356782</c:v>
                </c:pt>
                <c:pt idx="3820">
                  <c:v>83.727810650887562</c:v>
                </c:pt>
                <c:pt idx="3821">
                  <c:v>83.749726057418357</c:v>
                </c:pt>
                <c:pt idx="3822">
                  <c:v>83.771641463949152</c:v>
                </c:pt>
                <c:pt idx="3823">
                  <c:v>83.793556870479946</c:v>
                </c:pt>
                <c:pt idx="3824">
                  <c:v>83.815472277010727</c:v>
                </c:pt>
                <c:pt idx="3825">
                  <c:v>83.837387683541522</c:v>
                </c:pt>
                <c:pt idx="3826">
                  <c:v>83.859303090072316</c:v>
                </c:pt>
                <c:pt idx="3827">
                  <c:v>83.881218496603111</c:v>
                </c:pt>
                <c:pt idx="3828">
                  <c:v>83.903133903133892</c:v>
                </c:pt>
                <c:pt idx="3829">
                  <c:v>83.925049309664686</c:v>
                </c:pt>
                <c:pt idx="3830">
                  <c:v>83.946964716195481</c:v>
                </c:pt>
                <c:pt idx="3831">
                  <c:v>83.968880122726276</c:v>
                </c:pt>
                <c:pt idx="3832">
                  <c:v>83.990795529257056</c:v>
                </c:pt>
                <c:pt idx="3833">
                  <c:v>84.012710935787851</c:v>
                </c:pt>
                <c:pt idx="3834">
                  <c:v>84.034626342318646</c:v>
                </c:pt>
                <c:pt idx="3835">
                  <c:v>84.05654174884944</c:v>
                </c:pt>
                <c:pt idx="3836">
                  <c:v>84.078457155380221</c:v>
                </c:pt>
                <c:pt idx="3837">
                  <c:v>84.100372561911016</c:v>
                </c:pt>
                <c:pt idx="3838">
                  <c:v>84.12228796844181</c:v>
                </c:pt>
                <c:pt idx="3839">
                  <c:v>84.144203374972605</c:v>
                </c:pt>
                <c:pt idx="3840">
                  <c:v>84.166118781503386</c:v>
                </c:pt>
                <c:pt idx="3841">
                  <c:v>84.18803418803418</c:v>
                </c:pt>
                <c:pt idx="3842">
                  <c:v>84.209949594564975</c:v>
                </c:pt>
                <c:pt idx="3843">
                  <c:v>84.231865001095755</c:v>
                </c:pt>
                <c:pt idx="3844">
                  <c:v>84.25378040762655</c:v>
                </c:pt>
                <c:pt idx="3845">
                  <c:v>84.275695814157345</c:v>
                </c:pt>
                <c:pt idx="3846">
                  <c:v>84.29761122068814</c:v>
                </c:pt>
                <c:pt idx="3847">
                  <c:v>84.31952662721892</c:v>
                </c:pt>
                <c:pt idx="3848">
                  <c:v>84.341442033749715</c:v>
                </c:pt>
                <c:pt idx="3849">
                  <c:v>84.36335744028051</c:v>
                </c:pt>
                <c:pt idx="3850">
                  <c:v>84.385272846811304</c:v>
                </c:pt>
                <c:pt idx="3851">
                  <c:v>84.407188253342085</c:v>
                </c:pt>
                <c:pt idx="3852">
                  <c:v>84.429103659872879</c:v>
                </c:pt>
                <c:pt idx="3853">
                  <c:v>84.451019066403674</c:v>
                </c:pt>
                <c:pt idx="3854">
                  <c:v>84.472934472934469</c:v>
                </c:pt>
                <c:pt idx="3855">
                  <c:v>84.494849879465249</c:v>
                </c:pt>
                <c:pt idx="3856">
                  <c:v>84.516765285996044</c:v>
                </c:pt>
                <c:pt idx="3857">
                  <c:v>84.538680692526839</c:v>
                </c:pt>
                <c:pt idx="3858">
                  <c:v>84.560596099057634</c:v>
                </c:pt>
                <c:pt idx="3859">
                  <c:v>84.582511505588414</c:v>
                </c:pt>
                <c:pt idx="3860">
                  <c:v>84.604426912119209</c:v>
                </c:pt>
                <c:pt idx="3861">
                  <c:v>84.626342318650003</c:v>
                </c:pt>
                <c:pt idx="3862">
                  <c:v>84.648257725180798</c:v>
                </c:pt>
                <c:pt idx="3863">
                  <c:v>84.670173131711579</c:v>
                </c:pt>
                <c:pt idx="3864">
                  <c:v>84.692088538242373</c:v>
                </c:pt>
                <c:pt idx="3865">
                  <c:v>84.714003944773168</c:v>
                </c:pt>
                <c:pt idx="3866">
                  <c:v>84.735919351303963</c:v>
                </c:pt>
                <c:pt idx="3867">
                  <c:v>84.757834757834743</c:v>
                </c:pt>
                <c:pt idx="3868">
                  <c:v>84.779750164365538</c:v>
                </c:pt>
                <c:pt idx="3869">
                  <c:v>84.801665570896333</c:v>
                </c:pt>
                <c:pt idx="3870">
                  <c:v>84.823580977427127</c:v>
                </c:pt>
                <c:pt idx="3871">
                  <c:v>84.845496383957908</c:v>
                </c:pt>
                <c:pt idx="3872">
                  <c:v>84.867411790488703</c:v>
                </c:pt>
                <c:pt idx="3873">
                  <c:v>84.889327197019497</c:v>
                </c:pt>
                <c:pt idx="3874">
                  <c:v>84.911242603550292</c:v>
                </c:pt>
                <c:pt idx="3875">
                  <c:v>84.933158010081073</c:v>
                </c:pt>
                <c:pt idx="3876">
                  <c:v>84.955073416611867</c:v>
                </c:pt>
                <c:pt idx="3877">
                  <c:v>84.976988823142662</c:v>
                </c:pt>
                <c:pt idx="3878">
                  <c:v>84.998904229673457</c:v>
                </c:pt>
                <c:pt idx="3879">
                  <c:v>85.020819636204237</c:v>
                </c:pt>
                <c:pt idx="3880">
                  <c:v>85.042735042735032</c:v>
                </c:pt>
                <c:pt idx="3881">
                  <c:v>85.064650449265827</c:v>
                </c:pt>
                <c:pt idx="3882">
                  <c:v>85.086565855796621</c:v>
                </c:pt>
                <c:pt idx="3883">
                  <c:v>85.108481262327402</c:v>
                </c:pt>
                <c:pt idx="3884">
                  <c:v>85.130396668858197</c:v>
                </c:pt>
                <c:pt idx="3885">
                  <c:v>85.152312075388991</c:v>
                </c:pt>
                <c:pt idx="3886">
                  <c:v>85.174227481919786</c:v>
                </c:pt>
                <c:pt idx="3887">
                  <c:v>85.196142888450566</c:v>
                </c:pt>
                <c:pt idx="3888">
                  <c:v>85.218058294981361</c:v>
                </c:pt>
                <c:pt idx="3889">
                  <c:v>85.239973701512156</c:v>
                </c:pt>
                <c:pt idx="3890">
                  <c:v>85.261889108042951</c:v>
                </c:pt>
                <c:pt idx="3891">
                  <c:v>85.283804514573731</c:v>
                </c:pt>
                <c:pt idx="3892">
                  <c:v>85.305719921104526</c:v>
                </c:pt>
                <c:pt idx="3893">
                  <c:v>85.327635327635321</c:v>
                </c:pt>
                <c:pt idx="3894">
                  <c:v>85.349550734166115</c:v>
                </c:pt>
                <c:pt idx="3895">
                  <c:v>85.371466140696896</c:v>
                </c:pt>
                <c:pt idx="3896">
                  <c:v>85.39338154722769</c:v>
                </c:pt>
                <c:pt idx="3897">
                  <c:v>85.415296953758485</c:v>
                </c:pt>
                <c:pt idx="3898">
                  <c:v>85.43721236028928</c:v>
                </c:pt>
                <c:pt idx="3899">
                  <c:v>85.45912776682006</c:v>
                </c:pt>
                <c:pt idx="3900">
                  <c:v>85.481043173350855</c:v>
                </c:pt>
                <c:pt idx="3901">
                  <c:v>85.50295857988165</c:v>
                </c:pt>
                <c:pt idx="3902">
                  <c:v>85.524873986412445</c:v>
                </c:pt>
                <c:pt idx="3903">
                  <c:v>85.546789392943225</c:v>
                </c:pt>
                <c:pt idx="3904">
                  <c:v>85.56870479947402</c:v>
                </c:pt>
                <c:pt idx="3905">
                  <c:v>85.590620206004814</c:v>
                </c:pt>
                <c:pt idx="3906">
                  <c:v>85.612535612535609</c:v>
                </c:pt>
                <c:pt idx="3907">
                  <c:v>85.63445101906639</c:v>
                </c:pt>
                <c:pt idx="3908">
                  <c:v>85.656366425597184</c:v>
                </c:pt>
                <c:pt idx="3909">
                  <c:v>85.678281832127979</c:v>
                </c:pt>
                <c:pt idx="3910">
                  <c:v>85.700197238658774</c:v>
                </c:pt>
                <c:pt idx="3911">
                  <c:v>85.722112645189554</c:v>
                </c:pt>
                <c:pt idx="3912">
                  <c:v>85.744028051720349</c:v>
                </c:pt>
                <c:pt idx="3913">
                  <c:v>85.765943458251144</c:v>
                </c:pt>
                <c:pt idx="3914">
                  <c:v>85.787858864781938</c:v>
                </c:pt>
                <c:pt idx="3915">
                  <c:v>85.809774271312719</c:v>
                </c:pt>
                <c:pt idx="3916">
                  <c:v>85.831689677843514</c:v>
                </c:pt>
                <c:pt idx="3917">
                  <c:v>85.853605084374308</c:v>
                </c:pt>
                <c:pt idx="3918">
                  <c:v>85.875520490905103</c:v>
                </c:pt>
                <c:pt idx="3919">
                  <c:v>85.897435897435884</c:v>
                </c:pt>
                <c:pt idx="3920">
                  <c:v>85.919351303966678</c:v>
                </c:pt>
                <c:pt idx="3921">
                  <c:v>85.941266710497473</c:v>
                </c:pt>
                <c:pt idx="3922">
                  <c:v>85.963182117028268</c:v>
                </c:pt>
                <c:pt idx="3923">
                  <c:v>85.985097523559048</c:v>
                </c:pt>
                <c:pt idx="3924">
                  <c:v>86.007012930089843</c:v>
                </c:pt>
                <c:pt idx="3925">
                  <c:v>86.028928336620638</c:v>
                </c:pt>
                <c:pt idx="3926">
                  <c:v>86.050843743151432</c:v>
                </c:pt>
                <c:pt idx="3927">
                  <c:v>86.072759149682213</c:v>
                </c:pt>
                <c:pt idx="3928">
                  <c:v>86.094674556213008</c:v>
                </c:pt>
                <c:pt idx="3929">
                  <c:v>86.116589962743802</c:v>
                </c:pt>
                <c:pt idx="3930">
                  <c:v>86.138505369274597</c:v>
                </c:pt>
                <c:pt idx="3931">
                  <c:v>86.160420775805378</c:v>
                </c:pt>
                <c:pt idx="3932">
                  <c:v>86.182336182336172</c:v>
                </c:pt>
                <c:pt idx="3933">
                  <c:v>86.204251588866967</c:v>
                </c:pt>
                <c:pt idx="3934">
                  <c:v>86.226166995397762</c:v>
                </c:pt>
                <c:pt idx="3935">
                  <c:v>86.248082401928542</c:v>
                </c:pt>
                <c:pt idx="3936">
                  <c:v>86.269997808459337</c:v>
                </c:pt>
                <c:pt idx="3937">
                  <c:v>86.291913214990132</c:v>
                </c:pt>
                <c:pt idx="3938">
                  <c:v>86.313828621520926</c:v>
                </c:pt>
                <c:pt idx="3939">
                  <c:v>86.335744028051707</c:v>
                </c:pt>
                <c:pt idx="3940">
                  <c:v>86.357659434582501</c:v>
                </c:pt>
                <c:pt idx="3941">
                  <c:v>86.379574841113296</c:v>
                </c:pt>
                <c:pt idx="3942">
                  <c:v>86.401490247644091</c:v>
                </c:pt>
                <c:pt idx="3943">
                  <c:v>86.423405654174871</c:v>
                </c:pt>
                <c:pt idx="3944">
                  <c:v>86.445321060705666</c:v>
                </c:pt>
                <c:pt idx="3945">
                  <c:v>86.467236467236461</c:v>
                </c:pt>
                <c:pt idx="3946">
                  <c:v>86.489151873767256</c:v>
                </c:pt>
                <c:pt idx="3947">
                  <c:v>86.511067280298036</c:v>
                </c:pt>
                <c:pt idx="3948">
                  <c:v>86.532982686828831</c:v>
                </c:pt>
                <c:pt idx="3949">
                  <c:v>86.554898093359625</c:v>
                </c:pt>
                <c:pt idx="3950">
                  <c:v>86.57681349989042</c:v>
                </c:pt>
                <c:pt idx="3951">
                  <c:v>86.598728906421201</c:v>
                </c:pt>
                <c:pt idx="3952">
                  <c:v>86.620644312951995</c:v>
                </c:pt>
                <c:pt idx="3953">
                  <c:v>86.64255971948279</c:v>
                </c:pt>
                <c:pt idx="3954">
                  <c:v>86.664475126013585</c:v>
                </c:pt>
                <c:pt idx="3955">
                  <c:v>86.686390532544365</c:v>
                </c:pt>
                <c:pt idx="3956">
                  <c:v>86.70830593907516</c:v>
                </c:pt>
                <c:pt idx="3957">
                  <c:v>86.730221345605955</c:v>
                </c:pt>
                <c:pt idx="3958">
                  <c:v>86.752136752136749</c:v>
                </c:pt>
                <c:pt idx="3959">
                  <c:v>86.77405215866753</c:v>
                </c:pt>
                <c:pt idx="3960">
                  <c:v>86.795967565198325</c:v>
                </c:pt>
                <c:pt idx="3961">
                  <c:v>86.817882971729119</c:v>
                </c:pt>
                <c:pt idx="3962">
                  <c:v>86.839798378259914</c:v>
                </c:pt>
                <c:pt idx="3963">
                  <c:v>86.861713784790695</c:v>
                </c:pt>
                <c:pt idx="3964">
                  <c:v>86.883629191321489</c:v>
                </c:pt>
                <c:pt idx="3965">
                  <c:v>86.905544597852284</c:v>
                </c:pt>
                <c:pt idx="3966">
                  <c:v>86.927460004383079</c:v>
                </c:pt>
                <c:pt idx="3967">
                  <c:v>86.949375410913859</c:v>
                </c:pt>
                <c:pt idx="3968">
                  <c:v>86.971290817444654</c:v>
                </c:pt>
                <c:pt idx="3969">
                  <c:v>86.993206223975449</c:v>
                </c:pt>
                <c:pt idx="3970">
                  <c:v>87.015121630506243</c:v>
                </c:pt>
                <c:pt idx="3971">
                  <c:v>87.037037037037024</c:v>
                </c:pt>
                <c:pt idx="3972">
                  <c:v>87.058952443567819</c:v>
                </c:pt>
                <c:pt idx="3973">
                  <c:v>87.080867850098613</c:v>
                </c:pt>
                <c:pt idx="3974">
                  <c:v>87.102783256629408</c:v>
                </c:pt>
                <c:pt idx="3975">
                  <c:v>87.124698663160189</c:v>
                </c:pt>
                <c:pt idx="3976">
                  <c:v>87.146614069690983</c:v>
                </c:pt>
                <c:pt idx="3977">
                  <c:v>87.168529476221778</c:v>
                </c:pt>
                <c:pt idx="3978">
                  <c:v>87.190444882752573</c:v>
                </c:pt>
                <c:pt idx="3979">
                  <c:v>87.212360289283353</c:v>
                </c:pt>
                <c:pt idx="3980">
                  <c:v>87.234275695814148</c:v>
                </c:pt>
                <c:pt idx="3981">
                  <c:v>87.256191102344943</c:v>
                </c:pt>
                <c:pt idx="3982">
                  <c:v>87.278106508875737</c:v>
                </c:pt>
                <c:pt idx="3983">
                  <c:v>87.300021915406518</c:v>
                </c:pt>
                <c:pt idx="3984">
                  <c:v>87.321937321937313</c:v>
                </c:pt>
                <c:pt idx="3985">
                  <c:v>87.343852728468107</c:v>
                </c:pt>
                <c:pt idx="3986">
                  <c:v>87.365768134998902</c:v>
                </c:pt>
                <c:pt idx="3987">
                  <c:v>87.387683541529682</c:v>
                </c:pt>
                <c:pt idx="3988">
                  <c:v>87.409598948060477</c:v>
                </c:pt>
                <c:pt idx="3989">
                  <c:v>87.431514354591272</c:v>
                </c:pt>
                <c:pt idx="3990">
                  <c:v>87.453429761122067</c:v>
                </c:pt>
                <c:pt idx="3991">
                  <c:v>87.475345167652847</c:v>
                </c:pt>
                <c:pt idx="3992">
                  <c:v>87.497260574183642</c:v>
                </c:pt>
                <c:pt idx="3993">
                  <c:v>87.519175980714436</c:v>
                </c:pt>
                <c:pt idx="3994">
                  <c:v>87.541091387245231</c:v>
                </c:pt>
                <c:pt idx="3995">
                  <c:v>87.563006793776012</c:v>
                </c:pt>
                <c:pt idx="3996">
                  <c:v>87.584922200306806</c:v>
                </c:pt>
                <c:pt idx="3997">
                  <c:v>87.606837606837601</c:v>
                </c:pt>
                <c:pt idx="3998">
                  <c:v>87.628753013368396</c:v>
                </c:pt>
                <c:pt idx="3999">
                  <c:v>87.650668419899176</c:v>
                </c:pt>
                <c:pt idx="4000">
                  <c:v>87.672583826429971</c:v>
                </c:pt>
                <c:pt idx="4001">
                  <c:v>87.694499232960766</c:v>
                </c:pt>
                <c:pt idx="4002">
                  <c:v>87.71641463949156</c:v>
                </c:pt>
                <c:pt idx="4003">
                  <c:v>87.738330046022341</c:v>
                </c:pt>
                <c:pt idx="4004">
                  <c:v>87.760245452553136</c:v>
                </c:pt>
                <c:pt idx="4005">
                  <c:v>87.78216085908393</c:v>
                </c:pt>
                <c:pt idx="4006">
                  <c:v>87.804076265614725</c:v>
                </c:pt>
                <c:pt idx="4007">
                  <c:v>87.825991672145506</c:v>
                </c:pt>
                <c:pt idx="4008">
                  <c:v>87.8479070786763</c:v>
                </c:pt>
                <c:pt idx="4009">
                  <c:v>87.869822485207095</c:v>
                </c:pt>
                <c:pt idx="4010">
                  <c:v>87.89173789173789</c:v>
                </c:pt>
                <c:pt idx="4011">
                  <c:v>87.91365329826867</c:v>
                </c:pt>
                <c:pt idx="4012">
                  <c:v>87.935568704799465</c:v>
                </c:pt>
                <c:pt idx="4013">
                  <c:v>87.95748411133026</c:v>
                </c:pt>
                <c:pt idx="4014">
                  <c:v>87.979399517861054</c:v>
                </c:pt>
                <c:pt idx="4015">
                  <c:v>88.001314924391835</c:v>
                </c:pt>
                <c:pt idx="4016">
                  <c:v>88.02323033092263</c:v>
                </c:pt>
                <c:pt idx="4017">
                  <c:v>88.045145737453424</c:v>
                </c:pt>
                <c:pt idx="4018">
                  <c:v>88.067061143984219</c:v>
                </c:pt>
                <c:pt idx="4019">
                  <c:v>88.088976550515</c:v>
                </c:pt>
                <c:pt idx="4020">
                  <c:v>88.110891957045794</c:v>
                </c:pt>
                <c:pt idx="4021">
                  <c:v>88.132807363576589</c:v>
                </c:pt>
                <c:pt idx="4022">
                  <c:v>88.154722770107384</c:v>
                </c:pt>
                <c:pt idx="4023">
                  <c:v>88.176638176638164</c:v>
                </c:pt>
                <c:pt idx="4024">
                  <c:v>88.198553583168959</c:v>
                </c:pt>
                <c:pt idx="4025">
                  <c:v>88.220468989699754</c:v>
                </c:pt>
                <c:pt idx="4026">
                  <c:v>88.242384396230548</c:v>
                </c:pt>
                <c:pt idx="4027">
                  <c:v>88.264299802761329</c:v>
                </c:pt>
                <c:pt idx="4028">
                  <c:v>88.286215209292124</c:v>
                </c:pt>
                <c:pt idx="4029">
                  <c:v>88.308130615822918</c:v>
                </c:pt>
                <c:pt idx="4030">
                  <c:v>88.330046022353713</c:v>
                </c:pt>
                <c:pt idx="4031">
                  <c:v>88.351961428884493</c:v>
                </c:pt>
                <c:pt idx="4032">
                  <c:v>88.373876835415288</c:v>
                </c:pt>
                <c:pt idx="4033">
                  <c:v>88.395792241946083</c:v>
                </c:pt>
                <c:pt idx="4034">
                  <c:v>88.417707648476878</c:v>
                </c:pt>
                <c:pt idx="4035">
                  <c:v>88.439623055007658</c:v>
                </c:pt>
                <c:pt idx="4036">
                  <c:v>88.461538461538453</c:v>
                </c:pt>
                <c:pt idx="4037">
                  <c:v>88.483453868069248</c:v>
                </c:pt>
                <c:pt idx="4038">
                  <c:v>88.505369274600042</c:v>
                </c:pt>
                <c:pt idx="4039">
                  <c:v>88.527284681130823</c:v>
                </c:pt>
                <c:pt idx="4040">
                  <c:v>88.549200087661617</c:v>
                </c:pt>
                <c:pt idx="4041">
                  <c:v>88.571115494192412</c:v>
                </c:pt>
                <c:pt idx="4042">
                  <c:v>88.593030900723207</c:v>
                </c:pt>
                <c:pt idx="4043">
                  <c:v>88.614946307253987</c:v>
                </c:pt>
                <c:pt idx="4044">
                  <c:v>88.636861713784782</c:v>
                </c:pt>
                <c:pt idx="4045">
                  <c:v>88.658777120315577</c:v>
                </c:pt>
                <c:pt idx="4046">
                  <c:v>88.680692526846371</c:v>
                </c:pt>
                <c:pt idx="4047">
                  <c:v>88.702607933377152</c:v>
                </c:pt>
                <c:pt idx="4048">
                  <c:v>88.724523339907947</c:v>
                </c:pt>
                <c:pt idx="4049">
                  <c:v>88.746438746438741</c:v>
                </c:pt>
                <c:pt idx="4050">
                  <c:v>88.768354152969536</c:v>
                </c:pt>
                <c:pt idx="4051">
                  <c:v>88.790269559500317</c:v>
                </c:pt>
                <c:pt idx="4052">
                  <c:v>88.812184966031111</c:v>
                </c:pt>
                <c:pt idx="4053">
                  <c:v>88.834100372561906</c:v>
                </c:pt>
                <c:pt idx="4054">
                  <c:v>88.856015779092701</c:v>
                </c:pt>
                <c:pt idx="4055">
                  <c:v>88.877931185623481</c:v>
                </c:pt>
                <c:pt idx="4056">
                  <c:v>88.899846592154276</c:v>
                </c:pt>
                <c:pt idx="4057">
                  <c:v>88.921761998685071</c:v>
                </c:pt>
                <c:pt idx="4058">
                  <c:v>88.943677405215865</c:v>
                </c:pt>
                <c:pt idx="4059">
                  <c:v>88.965592811746646</c:v>
                </c:pt>
                <c:pt idx="4060">
                  <c:v>88.987508218277441</c:v>
                </c:pt>
                <c:pt idx="4061">
                  <c:v>89.009423624808235</c:v>
                </c:pt>
                <c:pt idx="4062">
                  <c:v>89.03133903133903</c:v>
                </c:pt>
                <c:pt idx="4063">
                  <c:v>89.053254437869811</c:v>
                </c:pt>
                <c:pt idx="4064">
                  <c:v>89.075169844400605</c:v>
                </c:pt>
                <c:pt idx="4065">
                  <c:v>89.0970852509314</c:v>
                </c:pt>
                <c:pt idx="4066">
                  <c:v>89.119000657462195</c:v>
                </c:pt>
                <c:pt idx="4067">
                  <c:v>89.140916063992975</c:v>
                </c:pt>
                <c:pt idx="4068">
                  <c:v>89.16283147052377</c:v>
                </c:pt>
                <c:pt idx="4069">
                  <c:v>89.184746877054565</c:v>
                </c:pt>
                <c:pt idx="4070">
                  <c:v>89.206662283585359</c:v>
                </c:pt>
                <c:pt idx="4071">
                  <c:v>89.22857769011614</c:v>
                </c:pt>
                <c:pt idx="4072">
                  <c:v>89.250493096646935</c:v>
                </c:pt>
                <c:pt idx="4073">
                  <c:v>89.272408503177729</c:v>
                </c:pt>
                <c:pt idx="4074">
                  <c:v>89.294323909708524</c:v>
                </c:pt>
                <c:pt idx="4075">
                  <c:v>89.316239316239304</c:v>
                </c:pt>
                <c:pt idx="4076">
                  <c:v>89.338154722770099</c:v>
                </c:pt>
                <c:pt idx="4077">
                  <c:v>89.360070129300894</c:v>
                </c:pt>
                <c:pt idx="4078">
                  <c:v>89.381985535831689</c:v>
                </c:pt>
                <c:pt idx="4079">
                  <c:v>89.403900942362469</c:v>
                </c:pt>
                <c:pt idx="4080">
                  <c:v>89.425816348893264</c:v>
                </c:pt>
                <c:pt idx="4081">
                  <c:v>89.447731755424059</c:v>
                </c:pt>
                <c:pt idx="4082">
                  <c:v>89.469647161954853</c:v>
                </c:pt>
                <c:pt idx="4083">
                  <c:v>89.491562568485634</c:v>
                </c:pt>
                <c:pt idx="4084">
                  <c:v>89.513477975016428</c:v>
                </c:pt>
                <c:pt idx="4085">
                  <c:v>89.535393381547223</c:v>
                </c:pt>
                <c:pt idx="4086">
                  <c:v>89.557308788078018</c:v>
                </c:pt>
                <c:pt idx="4087">
                  <c:v>89.579224194608798</c:v>
                </c:pt>
                <c:pt idx="4088">
                  <c:v>89.601139601139593</c:v>
                </c:pt>
                <c:pt idx="4089">
                  <c:v>89.623055007670388</c:v>
                </c:pt>
                <c:pt idx="4090">
                  <c:v>89.644970414201183</c:v>
                </c:pt>
                <c:pt idx="4091">
                  <c:v>89.666885820731963</c:v>
                </c:pt>
                <c:pt idx="4092">
                  <c:v>89.688801227262758</c:v>
                </c:pt>
                <c:pt idx="4093">
                  <c:v>89.710716633793552</c:v>
                </c:pt>
                <c:pt idx="4094">
                  <c:v>89.732632040324347</c:v>
                </c:pt>
                <c:pt idx="4095">
                  <c:v>89.754547446855128</c:v>
                </c:pt>
                <c:pt idx="4096">
                  <c:v>89.776462853385922</c:v>
                </c:pt>
                <c:pt idx="4097">
                  <c:v>89.798378259916717</c:v>
                </c:pt>
                <c:pt idx="4098">
                  <c:v>89.820293666447498</c:v>
                </c:pt>
                <c:pt idx="4099">
                  <c:v>89.842209072978292</c:v>
                </c:pt>
                <c:pt idx="4100">
                  <c:v>89.864124479509087</c:v>
                </c:pt>
                <c:pt idx="4101">
                  <c:v>89.886039886039882</c:v>
                </c:pt>
                <c:pt idx="4102">
                  <c:v>89.907955292570662</c:v>
                </c:pt>
                <c:pt idx="4103">
                  <c:v>89.929870699101457</c:v>
                </c:pt>
                <c:pt idx="4104">
                  <c:v>89.951786105632252</c:v>
                </c:pt>
                <c:pt idx="4105">
                  <c:v>89.973701512163046</c:v>
                </c:pt>
                <c:pt idx="4106">
                  <c:v>89.995616918693827</c:v>
                </c:pt>
                <c:pt idx="4107">
                  <c:v>90.017532325224622</c:v>
                </c:pt>
                <c:pt idx="4108">
                  <c:v>90.039447731755416</c:v>
                </c:pt>
                <c:pt idx="4109">
                  <c:v>90.061363138286211</c:v>
                </c:pt>
                <c:pt idx="4110">
                  <c:v>90.083278544816991</c:v>
                </c:pt>
                <c:pt idx="4111">
                  <c:v>90.105193951347786</c:v>
                </c:pt>
                <c:pt idx="4112">
                  <c:v>90.127109357878581</c:v>
                </c:pt>
                <c:pt idx="4113">
                  <c:v>90.149024764409376</c:v>
                </c:pt>
                <c:pt idx="4114">
                  <c:v>90.170940170940156</c:v>
                </c:pt>
                <c:pt idx="4115">
                  <c:v>90.192855577470951</c:v>
                </c:pt>
                <c:pt idx="4116">
                  <c:v>90.214770984001746</c:v>
                </c:pt>
                <c:pt idx="4117">
                  <c:v>90.23668639053254</c:v>
                </c:pt>
                <c:pt idx="4118">
                  <c:v>90.258601797063321</c:v>
                </c:pt>
                <c:pt idx="4119">
                  <c:v>90.280517203594115</c:v>
                </c:pt>
                <c:pt idx="4120">
                  <c:v>90.30243261012491</c:v>
                </c:pt>
                <c:pt idx="4121">
                  <c:v>90.324348016655705</c:v>
                </c:pt>
                <c:pt idx="4122">
                  <c:v>90.346263423186485</c:v>
                </c:pt>
                <c:pt idx="4123">
                  <c:v>90.36817882971728</c:v>
                </c:pt>
                <c:pt idx="4124">
                  <c:v>90.390094236248075</c:v>
                </c:pt>
                <c:pt idx="4125">
                  <c:v>90.41200964277887</c:v>
                </c:pt>
                <c:pt idx="4126">
                  <c:v>90.43392504930965</c:v>
                </c:pt>
                <c:pt idx="4127">
                  <c:v>90.455840455840445</c:v>
                </c:pt>
                <c:pt idx="4128">
                  <c:v>90.477755862371239</c:v>
                </c:pt>
                <c:pt idx="4129">
                  <c:v>90.499671268902034</c:v>
                </c:pt>
                <c:pt idx="4130">
                  <c:v>90.521586675432815</c:v>
                </c:pt>
                <c:pt idx="4131">
                  <c:v>90.543502081963609</c:v>
                </c:pt>
                <c:pt idx="4132">
                  <c:v>90.565417488494404</c:v>
                </c:pt>
                <c:pt idx="4133">
                  <c:v>90.587332895025199</c:v>
                </c:pt>
                <c:pt idx="4134">
                  <c:v>90.609248301555979</c:v>
                </c:pt>
                <c:pt idx="4135">
                  <c:v>90.631163708086774</c:v>
                </c:pt>
                <c:pt idx="4136">
                  <c:v>90.653079114617569</c:v>
                </c:pt>
                <c:pt idx="4137">
                  <c:v>90.674994521148363</c:v>
                </c:pt>
                <c:pt idx="4138">
                  <c:v>90.696909927679144</c:v>
                </c:pt>
                <c:pt idx="4139">
                  <c:v>90.718825334209939</c:v>
                </c:pt>
                <c:pt idx="4140">
                  <c:v>90.740740740740733</c:v>
                </c:pt>
                <c:pt idx="4141">
                  <c:v>90.762656147271528</c:v>
                </c:pt>
                <c:pt idx="4142">
                  <c:v>90.784571553802309</c:v>
                </c:pt>
                <c:pt idx="4143">
                  <c:v>90.806486960333103</c:v>
                </c:pt>
                <c:pt idx="4144">
                  <c:v>90.828402366863898</c:v>
                </c:pt>
                <c:pt idx="4145">
                  <c:v>90.850317773394693</c:v>
                </c:pt>
                <c:pt idx="4146">
                  <c:v>90.872233179925473</c:v>
                </c:pt>
                <c:pt idx="4147">
                  <c:v>90.894148586456268</c:v>
                </c:pt>
                <c:pt idx="4148">
                  <c:v>90.916063992987063</c:v>
                </c:pt>
                <c:pt idx="4149">
                  <c:v>90.937979399517857</c:v>
                </c:pt>
                <c:pt idx="4150">
                  <c:v>90.959894806048638</c:v>
                </c:pt>
                <c:pt idx="4151">
                  <c:v>90.981810212579433</c:v>
                </c:pt>
                <c:pt idx="4152">
                  <c:v>91.003725619110227</c:v>
                </c:pt>
                <c:pt idx="4153">
                  <c:v>91.025641025641022</c:v>
                </c:pt>
                <c:pt idx="4154">
                  <c:v>91.047556432171802</c:v>
                </c:pt>
                <c:pt idx="4155">
                  <c:v>91.069471838702597</c:v>
                </c:pt>
                <c:pt idx="4156">
                  <c:v>91.091387245233392</c:v>
                </c:pt>
                <c:pt idx="4157">
                  <c:v>91.113302651764187</c:v>
                </c:pt>
                <c:pt idx="4158">
                  <c:v>91.135218058294967</c:v>
                </c:pt>
                <c:pt idx="4159">
                  <c:v>91.157133464825762</c:v>
                </c:pt>
                <c:pt idx="4160">
                  <c:v>91.179048871356557</c:v>
                </c:pt>
                <c:pt idx="4161">
                  <c:v>91.200964277887351</c:v>
                </c:pt>
                <c:pt idx="4162">
                  <c:v>91.222879684418132</c:v>
                </c:pt>
                <c:pt idx="4163">
                  <c:v>91.244795090948926</c:v>
                </c:pt>
                <c:pt idx="4164">
                  <c:v>91.266710497479721</c:v>
                </c:pt>
                <c:pt idx="4165">
                  <c:v>91.288625904010516</c:v>
                </c:pt>
                <c:pt idx="4166">
                  <c:v>91.310541310541296</c:v>
                </c:pt>
                <c:pt idx="4167">
                  <c:v>91.332456717072091</c:v>
                </c:pt>
                <c:pt idx="4168">
                  <c:v>91.354372123602886</c:v>
                </c:pt>
                <c:pt idx="4169">
                  <c:v>91.376287530133681</c:v>
                </c:pt>
                <c:pt idx="4170">
                  <c:v>91.398202936664461</c:v>
                </c:pt>
                <c:pt idx="4171">
                  <c:v>91.420118343195256</c:v>
                </c:pt>
                <c:pt idx="4172">
                  <c:v>91.44203374972605</c:v>
                </c:pt>
                <c:pt idx="4173">
                  <c:v>91.463949156256845</c:v>
                </c:pt>
                <c:pt idx="4174">
                  <c:v>91.485864562787626</c:v>
                </c:pt>
                <c:pt idx="4175">
                  <c:v>91.50777996931842</c:v>
                </c:pt>
                <c:pt idx="4176">
                  <c:v>91.529695375849215</c:v>
                </c:pt>
                <c:pt idx="4177">
                  <c:v>91.55161078238001</c:v>
                </c:pt>
                <c:pt idx="4178">
                  <c:v>91.57352618891079</c:v>
                </c:pt>
                <c:pt idx="4179">
                  <c:v>91.595441595441585</c:v>
                </c:pt>
                <c:pt idx="4180">
                  <c:v>91.61735700197238</c:v>
                </c:pt>
                <c:pt idx="4181">
                  <c:v>91.639272408503174</c:v>
                </c:pt>
                <c:pt idx="4182">
                  <c:v>91.661187815033955</c:v>
                </c:pt>
                <c:pt idx="4183">
                  <c:v>91.68310322156475</c:v>
                </c:pt>
                <c:pt idx="4184">
                  <c:v>91.705018628095544</c:v>
                </c:pt>
                <c:pt idx="4185">
                  <c:v>91.726934034626339</c:v>
                </c:pt>
                <c:pt idx="4186">
                  <c:v>91.74884944115712</c:v>
                </c:pt>
                <c:pt idx="4187">
                  <c:v>91.770764847687914</c:v>
                </c:pt>
                <c:pt idx="4188">
                  <c:v>91.792680254218709</c:v>
                </c:pt>
                <c:pt idx="4189">
                  <c:v>91.814595660749504</c:v>
                </c:pt>
                <c:pt idx="4190">
                  <c:v>91.836511067280284</c:v>
                </c:pt>
                <c:pt idx="4191">
                  <c:v>91.858426473811079</c:v>
                </c:pt>
                <c:pt idx="4192">
                  <c:v>91.880341880341874</c:v>
                </c:pt>
                <c:pt idx="4193">
                  <c:v>91.902257286872668</c:v>
                </c:pt>
                <c:pt idx="4194">
                  <c:v>91.924172693403449</c:v>
                </c:pt>
                <c:pt idx="4195">
                  <c:v>91.946088099934244</c:v>
                </c:pt>
                <c:pt idx="4196">
                  <c:v>91.968003506465038</c:v>
                </c:pt>
                <c:pt idx="4197">
                  <c:v>91.989918912995833</c:v>
                </c:pt>
                <c:pt idx="4198">
                  <c:v>92.011834319526614</c:v>
                </c:pt>
                <c:pt idx="4199">
                  <c:v>92.033749726057408</c:v>
                </c:pt>
                <c:pt idx="4200">
                  <c:v>92.055665132588203</c:v>
                </c:pt>
                <c:pt idx="4201">
                  <c:v>92.077580539118998</c:v>
                </c:pt>
                <c:pt idx="4202">
                  <c:v>92.099495945649778</c:v>
                </c:pt>
                <c:pt idx="4203">
                  <c:v>92.121411352180573</c:v>
                </c:pt>
                <c:pt idx="4204">
                  <c:v>92.143326758711368</c:v>
                </c:pt>
                <c:pt idx="4205">
                  <c:v>92.165242165242162</c:v>
                </c:pt>
                <c:pt idx="4206">
                  <c:v>92.187157571772943</c:v>
                </c:pt>
                <c:pt idx="4207">
                  <c:v>92.209072978303738</c:v>
                </c:pt>
                <c:pt idx="4208">
                  <c:v>92.230988384834532</c:v>
                </c:pt>
                <c:pt idx="4209">
                  <c:v>92.252903791365327</c:v>
                </c:pt>
                <c:pt idx="4210">
                  <c:v>92.274819197896107</c:v>
                </c:pt>
                <c:pt idx="4211">
                  <c:v>92.296734604426902</c:v>
                </c:pt>
                <c:pt idx="4212">
                  <c:v>92.318650010957697</c:v>
                </c:pt>
                <c:pt idx="4213">
                  <c:v>92.340565417488492</c:v>
                </c:pt>
                <c:pt idx="4214">
                  <c:v>92.362480824019272</c:v>
                </c:pt>
                <c:pt idx="4215">
                  <c:v>92.384396230550067</c:v>
                </c:pt>
                <c:pt idx="4216">
                  <c:v>92.406311637080861</c:v>
                </c:pt>
                <c:pt idx="4217">
                  <c:v>92.428227043611656</c:v>
                </c:pt>
                <c:pt idx="4218">
                  <c:v>92.450142450142437</c:v>
                </c:pt>
                <c:pt idx="4219">
                  <c:v>92.472057856673231</c:v>
                </c:pt>
                <c:pt idx="4220">
                  <c:v>92.493973263204026</c:v>
                </c:pt>
                <c:pt idx="4221">
                  <c:v>92.515888669734821</c:v>
                </c:pt>
                <c:pt idx="4222">
                  <c:v>92.537804076265601</c:v>
                </c:pt>
                <c:pt idx="4223">
                  <c:v>92.559719482796396</c:v>
                </c:pt>
                <c:pt idx="4224">
                  <c:v>92.581634889327191</c:v>
                </c:pt>
                <c:pt idx="4225">
                  <c:v>92.603550295857985</c:v>
                </c:pt>
                <c:pt idx="4226">
                  <c:v>92.625465702388766</c:v>
                </c:pt>
                <c:pt idx="4227">
                  <c:v>92.647381108919561</c:v>
                </c:pt>
                <c:pt idx="4228">
                  <c:v>92.669296515450355</c:v>
                </c:pt>
                <c:pt idx="4229">
                  <c:v>92.69121192198115</c:v>
                </c:pt>
                <c:pt idx="4230">
                  <c:v>92.713127328511931</c:v>
                </c:pt>
                <c:pt idx="4231">
                  <c:v>92.735042735042725</c:v>
                </c:pt>
                <c:pt idx="4232">
                  <c:v>92.75695814157352</c:v>
                </c:pt>
                <c:pt idx="4233">
                  <c:v>92.778873548104315</c:v>
                </c:pt>
                <c:pt idx="4234">
                  <c:v>92.800788954635095</c:v>
                </c:pt>
                <c:pt idx="4235">
                  <c:v>92.82270436116589</c:v>
                </c:pt>
                <c:pt idx="4236">
                  <c:v>92.844619767696685</c:v>
                </c:pt>
                <c:pt idx="4237">
                  <c:v>92.866535174227479</c:v>
                </c:pt>
                <c:pt idx="4238">
                  <c:v>92.88845058075826</c:v>
                </c:pt>
                <c:pt idx="4239">
                  <c:v>92.910365987289055</c:v>
                </c:pt>
                <c:pt idx="4240">
                  <c:v>92.932281393819849</c:v>
                </c:pt>
                <c:pt idx="4241">
                  <c:v>92.954196800350644</c:v>
                </c:pt>
                <c:pt idx="4242">
                  <c:v>92.976112206881425</c:v>
                </c:pt>
                <c:pt idx="4243">
                  <c:v>92.998027613412219</c:v>
                </c:pt>
                <c:pt idx="4244">
                  <c:v>93.019943019943014</c:v>
                </c:pt>
                <c:pt idx="4245">
                  <c:v>93.041858426473809</c:v>
                </c:pt>
                <c:pt idx="4246">
                  <c:v>93.063773833004589</c:v>
                </c:pt>
                <c:pt idx="4247">
                  <c:v>93.085689239535384</c:v>
                </c:pt>
                <c:pt idx="4248">
                  <c:v>93.107604646066179</c:v>
                </c:pt>
                <c:pt idx="4249">
                  <c:v>93.129520052596973</c:v>
                </c:pt>
                <c:pt idx="4250">
                  <c:v>93.151435459127754</c:v>
                </c:pt>
                <c:pt idx="4251">
                  <c:v>93.173350865658549</c:v>
                </c:pt>
                <c:pt idx="4252">
                  <c:v>93.195266272189343</c:v>
                </c:pt>
                <c:pt idx="4253">
                  <c:v>93.217181678720138</c:v>
                </c:pt>
                <c:pt idx="4254">
                  <c:v>93.239097085250918</c:v>
                </c:pt>
                <c:pt idx="4255">
                  <c:v>93.261012491781713</c:v>
                </c:pt>
                <c:pt idx="4256">
                  <c:v>93.282927898312508</c:v>
                </c:pt>
                <c:pt idx="4257">
                  <c:v>93.304843304843303</c:v>
                </c:pt>
                <c:pt idx="4258">
                  <c:v>93.326758711374083</c:v>
                </c:pt>
                <c:pt idx="4259">
                  <c:v>93.348674117904878</c:v>
                </c:pt>
                <c:pt idx="4260">
                  <c:v>93.370589524435673</c:v>
                </c:pt>
                <c:pt idx="4261">
                  <c:v>93.392504930966467</c:v>
                </c:pt>
                <c:pt idx="4262">
                  <c:v>93.414420337497248</c:v>
                </c:pt>
                <c:pt idx="4263">
                  <c:v>93.436335744028042</c:v>
                </c:pt>
                <c:pt idx="4264">
                  <c:v>93.458251150558837</c:v>
                </c:pt>
                <c:pt idx="4265">
                  <c:v>93.480166557089632</c:v>
                </c:pt>
                <c:pt idx="4266">
                  <c:v>93.502081963620412</c:v>
                </c:pt>
                <c:pt idx="4267">
                  <c:v>93.523997370151207</c:v>
                </c:pt>
                <c:pt idx="4268">
                  <c:v>93.545912776682002</c:v>
                </c:pt>
                <c:pt idx="4269">
                  <c:v>93.567828183212796</c:v>
                </c:pt>
                <c:pt idx="4270">
                  <c:v>93.589743589743577</c:v>
                </c:pt>
                <c:pt idx="4271">
                  <c:v>93.611658996274372</c:v>
                </c:pt>
                <c:pt idx="4272">
                  <c:v>93.633574402805166</c:v>
                </c:pt>
                <c:pt idx="4273">
                  <c:v>93.655489809335961</c:v>
                </c:pt>
                <c:pt idx="4274">
                  <c:v>93.677405215866742</c:v>
                </c:pt>
                <c:pt idx="4275">
                  <c:v>93.699320622397536</c:v>
                </c:pt>
                <c:pt idx="4276">
                  <c:v>93.721236028928331</c:v>
                </c:pt>
                <c:pt idx="4277">
                  <c:v>93.743151435459126</c:v>
                </c:pt>
                <c:pt idx="4278">
                  <c:v>93.765066841989906</c:v>
                </c:pt>
                <c:pt idx="4279">
                  <c:v>93.786982248520701</c:v>
                </c:pt>
                <c:pt idx="4280">
                  <c:v>93.808897655051496</c:v>
                </c:pt>
                <c:pt idx="4281">
                  <c:v>93.83081306158229</c:v>
                </c:pt>
                <c:pt idx="4282">
                  <c:v>93.852728468113071</c:v>
                </c:pt>
                <c:pt idx="4283">
                  <c:v>93.874643874643866</c:v>
                </c:pt>
                <c:pt idx="4284">
                  <c:v>93.89655928117466</c:v>
                </c:pt>
                <c:pt idx="4285">
                  <c:v>93.918474687705455</c:v>
                </c:pt>
                <c:pt idx="4286">
                  <c:v>93.940390094236236</c:v>
                </c:pt>
                <c:pt idx="4287">
                  <c:v>93.96230550076703</c:v>
                </c:pt>
                <c:pt idx="4288">
                  <c:v>93.984220907297825</c:v>
                </c:pt>
                <c:pt idx="4289">
                  <c:v>94.00613631382862</c:v>
                </c:pt>
                <c:pt idx="4290">
                  <c:v>94.0280517203594</c:v>
                </c:pt>
                <c:pt idx="4291">
                  <c:v>94.049967126890195</c:v>
                </c:pt>
                <c:pt idx="4292">
                  <c:v>94.07188253342099</c:v>
                </c:pt>
                <c:pt idx="4293">
                  <c:v>94.093797939951784</c:v>
                </c:pt>
                <c:pt idx="4294">
                  <c:v>94.115713346482565</c:v>
                </c:pt>
                <c:pt idx="4295">
                  <c:v>94.13762875301336</c:v>
                </c:pt>
                <c:pt idx="4296">
                  <c:v>94.159544159544154</c:v>
                </c:pt>
                <c:pt idx="4297">
                  <c:v>94.181459566074949</c:v>
                </c:pt>
                <c:pt idx="4298">
                  <c:v>94.203374972605729</c:v>
                </c:pt>
                <c:pt idx="4299">
                  <c:v>94.225290379136524</c:v>
                </c:pt>
                <c:pt idx="4300">
                  <c:v>94.247205785667319</c:v>
                </c:pt>
                <c:pt idx="4301">
                  <c:v>94.269121192198114</c:v>
                </c:pt>
                <c:pt idx="4302">
                  <c:v>94.291036598728894</c:v>
                </c:pt>
                <c:pt idx="4303">
                  <c:v>94.312952005259689</c:v>
                </c:pt>
                <c:pt idx="4304">
                  <c:v>94.334867411790484</c:v>
                </c:pt>
                <c:pt idx="4305">
                  <c:v>94.356782818321278</c:v>
                </c:pt>
                <c:pt idx="4306">
                  <c:v>94.378698224852059</c:v>
                </c:pt>
                <c:pt idx="4307">
                  <c:v>94.400613631382853</c:v>
                </c:pt>
                <c:pt idx="4308">
                  <c:v>94.422529037913648</c:v>
                </c:pt>
                <c:pt idx="4309">
                  <c:v>94.444444444444443</c:v>
                </c:pt>
                <c:pt idx="4310">
                  <c:v>94.466359850975223</c:v>
                </c:pt>
                <c:pt idx="4311">
                  <c:v>94.488275257506018</c:v>
                </c:pt>
                <c:pt idx="4312">
                  <c:v>94.510190664036813</c:v>
                </c:pt>
                <c:pt idx="4313">
                  <c:v>94.532106070567608</c:v>
                </c:pt>
                <c:pt idx="4314">
                  <c:v>94.554021477098388</c:v>
                </c:pt>
                <c:pt idx="4315">
                  <c:v>94.575936883629183</c:v>
                </c:pt>
                <c:pt idx="4316">
                  <c:v>94.597852290159977</c:v>
                </c:pt>
                <c:pt idx="4317">
                  <c:v>94.619767696690772</c:v>
                </c:pt>
                <c:pt idx="4318">
                  <c:v>94.641683103221553</c:v>
                </c:pt>
                <c:pt idx="4319">
                  <c:v>94.663598509752347</c:v>
                </c:pt>
                <c:pt idx="4320">
                  <c:v>94.685513916283142</c:v>
                </c:pt>
                <c:pt idx="4321">
                  <c:v>94.707429322813937</c:v>
                </c:pt>
                <c:pt idx="4322">
                  <c:v>94.729344729344717</c:v>
                </c:pt>
                <c:pt idx="4323">
                  <c:v>94.751260135875512</c:v>
                </c:pt>
                <c:pt idx="4324">
                  <c:v>94.773175542406307</c:v>
                </c:pt>
                <c:pt idx="4325">
                  <c:v>94.795090948937101</c:v>
                </c:pt>
                <c:pt idx="4326">
                  <c:v>94.817006355467882</c:v>
                </c:pt>
                <c:pt idx="4327">
                  <c:v>94.838921761998677</c:v>
                </c:pt>
                <c:pt idx="4328">
                  <c:v>94.860837168529471</c:v>
                </c:pt>
                <c:pt idx="4329">
                  <c:v>94.882752575060266</c:v>
                </c:pt>
                <c:pt idx="4330">
                  <c:v>94.904667981591047</c:v>
                </c:pt>
                <c:pt idx="4331">
                  <c:v>94.926583388121841</c:v>
                </c:pt>
                <c:pt idx="4332">
                  <c:v>94.948498794652636</c:v>
                </c:pt>
                <c:pt idx="4333">
                  <c:v>94.970414201183431</c:v>
                </c:pt>
                <c:pt idx="4334">
                  <c:v>94.992329607714211</c:v>
                </c:pt>
                <c:pt idx="4335">
                  <c:v>95.014245014245006</c:v>
                </c:pt>
                <c:pt idx="4336">
                  <c:v>95.036160420775801</c:v>
                </c:pt>
                <c:pt idx="4337">
                  <c:v>95.058075827306595</c:v>
                </c:pt>
                <c:pt idx="4338">
                  <c:v>95.079991233837376</c:v>
                </c:pt>
                <c:pt idx="4339">
                  <c:v>95.101906640368171</c:v>
                </c:pt>
                <c:pt idx="4340">
                  <c:v>95.123822046898965</c:v>
                </c:pt>
                <c:pt idx="4341">
                  <c:v>95.14573745342976</c:v>
                </c:pt>
                <c:pt idx="4342">
                  <c:v>95.16765285996054</c:v>
                </c:pt>
                <c:pt idx="4343">
                  <c:v>95.189568266491335</c:v>
                </c:pt>
                <c:pt idx="4344">
                  <c:v>95.21148367302213</c:v>
                </c:pt>
                <c:pt idx="4345">
                  <c:v>95.233399079552925</c:v>
                </c:pt>
                <c:pt idx="4346">
                  <c:v>95.255314486083705</c:v>
                </c:pt>
                <c:pt idx="4347">
                  <c:v>95.2772298926145</c:v>
                </c:pt>
                <c:pt idx="4348">
                  <c:v>95.299145299145295</c:v>
                </c:pt>
                <c:pt idx="4349">
                  <c:v>95.321060705676089</c:v>
                </c:pt>
                <c:pt idx="4350">
                  <c:v>95.34297611220687</c:v>
                </c:pt>
                <c:pt idx="4351">
                  <c:v>95.364891518737664</c:v>
                </c:pt>
                <c:pt idx="4352">
                  <c:v>95.386806925268459</c:v>
                </c:pt>
                <c:pt idx="4353">
                  <c:v>95.40872233179924</c:v>
                </c:pt>
                <c:pt idx="4354">
                  <c:v>95.430637738330034</c:v>
                </c:pt>
                <c:pt idx="4355">
                  <c:v>95.452553144860829</c:v>
                </c:pt>
                <c:pt idx="4356">
                  <c:v>95.474468551391624</c:v>
                </c:pt>
                <c:pt idx="4357">
                  <c:v>95.496383957922404</c:v>
                </c:pt>
                <c:pt idx="4358">
                  <c:v>95.518299364453199</c:v>
                </c:pt>
                <c:pt idx="4359">
                  <c:v>95.540214770983994</c:v>
                </c:pt>
                <c:pt idx="4360">
                  <c:v>95.562130177514788</c:v>
                </c:pt>
                <c:pt idx="4361">
                  <c:v>95.584045584045569</c:v>
                </c:pt>
                <c:pt idx="4362">
                  <c:v>95.605960990576364</c:v>
                </c:pt>
                <c:pt idx="4363">
                  <c:v>95.627876397107158</c:v>
                </c:pt>
                <c:pt idx="4364">
                  <c:v>95.649791803637953</c:v>
                </c:pt>
                <c:pt idx="4365">
                  <c:v>95.671707210168734</c:v>
                </c:pt>
                <c:pt idx="4366">
                  <c:v>95.693622616699528</c:v>
                </c:pt>
                <c:pt idx="4367">
                  <c:v>95.715538023230323</c:v>
                </c:pt>
                <c:pt idx="4368">
                  <c:v>95.737453429761118</c:v>
                </c:pt>
                <c:pt idx="4369">
                  <c:v>95.759368836291898</c:v>
                </c:pt>
                <c:pt idx="4370">
                  <c:v>95.781284242822693</c:v>
                </c:pt>
                <c:pt idx="4371">
                  <c:v>95.803199649353488</c:v>
                </c:pt>
                <c:pt idx="4372">
                  <c:v>95.825115055884282</c:v>
                </c:pt>
                <c:pt idx="4373">
                  <c:v>95.847030462415063</c:v>
                </c:pt>
                <c:pt idx="4374">
                  <c:v>95.868945868945858</c:v>
                </c:pt>
                <c:pt idx="4375">
                  <c:v>95.890861275476652</c:v>
                </c:pt>
                <c:pt idx="4376">
                  <c:v>95.912776682007447</c:v>
                </c:pt>
                <c:pt idx="4377">
                  <c:v>95.934692088538227</c:v>
                </c:pt>
                <c:pt idx="4378">
                  <c:v>95.956607495069022</c:v>
                </c:pt>
                <c:pt idx="4379">
                  <c:v>95.978522901599817</c:v>
                </c:pt>
                <c:pt idx="4380">
                  <c:v>96.000438308130612</c:v>
                </c:pt>
                <c:pt idx="4381">
                  <c:v>96.022353714661392</c:v>
                </c:pt>
                <c:pt idx="4382">
                  <c:v>96.044269121192187</c:v>
                </c:pt>
                <c:pt idx="4383">
                  <c:v>96.066184527722982</c:v>
                </c:pt>
                <c:pt idx="4384">
                  <c:v>96.088099934253776</c:v>
                </c:pt>
                <c:pt idx="4385">
                  <c:v>96.110015340784557</c:v>
                </c:pt>
                <c:pt idx="4386">
                  <c:v>96.131930747315351</c:v>
                </c:pt>
                <c:pt idx="4387">
                  <c:v>96.153846153846146</c:v>
                </c:pt>
                <c:pt idx="4388">
                  <c:v>96.175761560376941</c:v>
                </c:pt>
                <c:pt idx="4389">
                  <c:v>96.197676966907721</c:v>
                </c:pt>
                <c:pt idx="4390">
                  <c:v>96.219592373438516</c:v>
                </c:pt>
                <c:pt idx="4391">
                  <c:v>96.241507779969311</c:v>
                </c:pt>
                <c:pt idx="4392">
                  <c:v>96.263423186500106</c:v>
                </c:pt>
                <c:pt idx="4393">
                  <c:v>96.285338593030886</c:v>
                </c:pt>
                <c:pt idx="4394">
                  <c:v>96.307253999561681</c:v>
                </c:pt>
                <c:pt idx="4395">
                  <c:v>96.329169406092475</c:v>
                </c:pt>
                <c:pt idx="4396">
                  <c:v>96.35108481262327</c:v>
                </c:pt>
                <c:pt idx="4397">
                  <c:v>96.373000219154051</c:v>
                </c:pt>
                <c:pt idx="4398">
                  <c:v>96.394915625684845</c:v>
                </c:pt>
                <c:pt idx="4399">
                  <c:v>96.41683103221564</c:v>
                </c:pt>
                <c:pt idx="4400">
                  <c:v>96.438746438746435</c:v>
                </c:pt>
                <c:pt idx="4401">
                  <c:v>96.460661845277215</c:v>
                </c:pt>
                <c:pt idx="4402">
                  <c:v>96.48257725180801</c:v>
                </c:pt>
                <c:pt idx="4403">
                  <c:v>96.504492658338805</c:v>
                </c:pt>
                <c:pt idx="4404">
                  <c:v>96.526408064869599</c:v>
                </c:pt>
                <c:pt idx="4405">
                  <c:v>96.54832347140038</c:v>
                </c:pt>
                <c:pt idx="4406">
                  <c:v>96.570238877931175</c:v>
                </c:pt>
                <c:pt idx="4407">
                  <c:v>96.592154284461969</c:v>
                </c:pt>
                <c:pt idx="4408">
                  <c:v>96.614069690992764</c:v>
                </c:pt>
                <c:pt idx="4409">
                  <c:v>96.635985097523545</c:v>
                </c:pt>
                <c:pt idx="4410">
                  <c:v>96.657900504054339</c:v>
                </c:pt>
                <c:pt idx="4411">
                  <c:v>96.679815910585134</c:v>
                </c:pt>
                <c:pt idx="4412">
                  <c:v>96.701731317115929</c:v>
                </c:pt>
                <c:pt idx="4413">
                  <c:v>96.723646723646709</c:v>
                </c:pt>
                <c:pt idx="4414">
                  <c:v>96.745562130177504</c:v>
                </c:pt>
                <c:pt idx="4415">
                  <c:v>96.767477536708299</c:v>
                </c:pt>
                <c:pt idx="4416">
                  <c:v>96.789392943239093</c:v>
                </c:pt>
                <c:pt idx="4417">
                  <c:v>96.811308349769874</c:v>
                </c:pt>
                <c:pt idx="4418">
                  <c:v>96.833223756300669</c:v>
                </c:pt>
                <c:pt idx="4419">
                  <c:v>96.855139162831463</c:v>
                </c:pt>
                <c:pt idx="4420">
                  <c:v>96.877054569362258</c:v>
                </c:pt>
                <c:pt idx="4421">
                  <c:v>96.898969975893039</c:v>
                </c:pt>
                <c:pt idx="4422">
                  <c:v>96.920885382423833</c:v>
                </c:pt>
                <c:pt idx="4423">
                  <c:v>96.942800788954628</c:v>
                </c:pt>
                <c:pt idx="4424">
                  <c:v>96.964716195485423</c:v>
                </c:pt>
                <c:pt idx="4425">
                  <c:v>96.986631602016203</c:v>
                </c:pt>
                <c:pt idx="4426">
                  <c:v>97.008547008546998</c:v>
                </c:pt>
                <c:pt idx="4427">
                  <c:v>97.030462415077793</c:v>
                </c:pt>
                <c:pt idx="4428">
                  <c:v>97.052377821608587</c:v>
                </c:pt>
                <c:pt idx="4429">
                  <c:v>97.074293228139368</c:v>
                </c:pt>
                <c:pt idx="4430">
                  <c:v>97.096208634670162</c:v>
                </c:pt>
                <c:pt idx="4431">
                  <c:v>97.118124041200957</c:v>
                </c:pt>
                <c:pt idx="4432">
                  <c:v>97.140039447731752</c:v>
                </c:pt>
                <c:pt idx="4433">
                  <c:v>97.161954854262532</c:v>
                </c:pt>
                <c:pt idx="4434">
                  <c:v>97.183870260793327</c:v>
                </c:pt>
                <c:pt idx="4435">
                  <c:v>97.205785667324122</c:v>
                </c:pt>
                <c:pt idx="4436">
                  <c:v>97.227701073854917</c:v>
                </c:pt>
                <c:pt idx="4437">
                  <c:v>97.249616480385697</c:v>
                </c:pt>
                <c:pt idx="4438">
                  <c:v>97.271531886916492</c:v>
                </c:pt>
                <c:pt idx="4439">
                  <c:v>97.293447293447286</c:v>
                </c:pt>
                <c:pt idx="4440">
                  <c:v>97.315362699978081</c:v>
                </c:pt>
                <c:pt idx="4441">
                  <c:v>97.337278106508862</c:v>
                </c:pt>
                <c:pt idx="4442">
                  <c:v>97.359193513039656</c:v>
                </c:pt>
                <c:pt idx="4443">
                  <c:v>97.381108919570451</c:v>
                </c:pt>
                <c:pt idx="4444">
                  <c:v>97.403024326101246</c:v>
                </c:pt>
                <c:pt idx="4445">
                  <c:v>97.424939732632026</c:v>
                </c:pt>
                <c:pt idx="4446">
                  <c:v>97.446855139162821</c:v>
                </c:pt>
                <c:pt idx="4447">
                  <c:v>97.468770545693616</c:v>
                </c:pt>
                <c:pt idx="4448">
                  <c:v>97.49068595222441</c:v>
                </c:pt>
                <c:pt idx="4449">
                  <c:v>97.512601358755191</c:v>
                </c:pt>
                <c:pt idx="4450">
                  <c:v>97.534516765285986</c:v>
                </c:pt>
                <c:pt idx="4451">
                  <c:v>97.55643217181678</c:v>
                </c:pt>
                <c:pt idx="4452">
                  <c:v>97.578347578347575</c:v>
                </c:pt>
                <c:pt idx="4453">
                  <c:v>97.600262984878356</c:v>
                </c:pt>
                <c:pt idx="4454">
                  <c:v>97.62217839140915</c:v>
                </c:pt>
                <c:pt idx="4455">
                  <c:v>97.644093797939945</c:v>
                </c:pt>
                <c:pt idx="4456">
                  <c:v>97.66600920447074</c:v>
                </c:pt>
                <c:pt idx="4457">
                  <c:v>97.68792461100152</c:v>
                </c:pt>
                <c:pt idx="4458">
                  <c:v>97.709840017532315</c:v>
                </c:pt>
                <c:pt idx="4459">
                  <c:v>97.73175542406311</c:v>
                </c:pt>
                <c:pt idx="4460">
                  <c:v>97.753670830593904</c:v>
                </c:pt>
                <c:pt idx="4461">
                  <c:v>97.775586237124685</c:v>
                </c:pt>
                <c:pt idx="4462">
                  <c:v>97.79750164365548</c:v>
                </c:pt>
                <c:pt idx="4463">
                  <c:v>97.819417050186274</c:v>
                </c:pt>
                <c:pt idx="4464">
                  <c:v>97.841332456717069</c:v>
                </c:pt>
                <c:pt idx="4465">
                  <c:v>97.86324786324785</c:v>
                </c:pt>
                <c:pt idx="4466">
                  <c:v>97.885163269778644</c:v>
                </c:pt>
                <c:pt idx="4467">
                  <c:v>97.907078676309439</c:v>
                </c:pt>
                <c:pt idx="4468">
                  <c:v>97.928994082840234</c:v>
                </c:pt>
                <c:pt idx="4469">
                  <c:v>97.950909489371014</c:v>
                </c:pt>
                <c:pt idx="4470">
                  <c:v>97.972824895901809</c:v>
                </c:pt>
                <c:pt idx="4471">
                  <c:v>97.994740302432604</c:v>
                </c:pt>
                <c:pt idx="4472">
                  <c:v>98.016655708963398</c:v>
                </c:pt>
                <c:pt idx="4473">
                  <c:v>98.038571115494179</c:v>
                </c:pt>
                <c:pt idx="4474">
                  <c:v>98.060486522024974</c:v>
                </c:pt>
                <c:pt idx="4475">
                  <c:v>98.082401928555768</c:v>
                </c:pt>
                <c:pt idx="4476">
                  <c:v>98.104317335086563</c:v>
                </c:pt>
                <c:pt idx="4477">
                  <c:v>98.126232741617343</c:v>
                </c:pt>
                <c:pt idx="4478">
                  <c:v>98.148148148148138</c:v>
                </c:pt>
                <c:pt idx="4479">
                  <c:v>98.170063554678933</c:v>
                </c:pt>
                <c:pt idx="4480">
                  <c:v>98.191978961209728</c:v>
                </c:pt>
                <c:pt idx="4481">
                  <c:v>98.213894367740508</c:v>
                </c:pt>
                <c:pt idx="4482">
                  <c:v>98.235809774271303</c:v>
                </c:pt>
                <c:pt idx="4483">
                  <c:v>98.257725180802097</c:v>
                </c:pt>
                <c:pt idx="4484">
                  <c:v>98.279640587332892</c:v>
                </c:pt>
                <c:pt idx="4485">
                  <c:v>98.301555993863673</c:v>
                </c:pt>
                <c:pt idx="4486">
                  <c:v>98.323471400394467</c:v>
                </c:pt>
                <c:pt idx="4487">
                  <c:v>98.345386806925262</c:v>
                </c:pt>
                <c:pt idx="4488">
                  <c:v>98.367302213456057</c:v>
                </c:pt>
                <c:pt idx="4489">
                  <c:v>98.389217619986837</c:v>
                </c:pt>
                <c:pt idx="4490">
                  <c:v>98.411133026517632</c:v>
                </c:pt>
                <c:pt idx="4491">
                  <c:v>98.433048433048427</c:v>
                </c:pt>
                <c:pt idx="4492">
                  <c:v>98.454963839579221</c:v>
                </c:pt>
                <c:pt idx="4493">
                  <c:v>98.476879246110002</c:v>
                </c:pt>
                <c:pt idx="4494">
                  <c:v>98.498794652640797</c:v>
                </c:pt>
                <c:pt idx="4495">
                  <c:v>98.520710059171591</c:v>
                </c:pt>
                <c:pt idx="4496">
                  <c:v>98.542625465702386</c:v>
                </c:pt>
                <c:pt idx="4497">
                  <c:v>98.564540872233167</c:v>
                </c:pt>
                <c:pt idx="4498">
                  <c:v>98.586456278763961</c:v>
                </c:pt>
                <c:pt idx="4499">
                  <c:v>98.608371685294756</c:v>
                </c:pt>
                <c:pt idx="4500">
                  <c:v>98.630287091825551</c:v>
                </c:pt>
                <c:pt idx="4501">
                  <c:v>98.652202498356331</c:v>
                </c:pt>
                <c:pt idx="4502">
                  <c:v>98.674117904887126</c:v>
                </c:pt>
                <c:pt idx="4503">
                  <c:v>98.696033311417921</c:v>
                </c:pt>
                <c:pt idx="4504">
                  <c:v>98.717948717948715</c:v>
                </c:pt>
                <c:pt idx="4505">
                  <c:v>98.739864124479496</c:v>
                </c:pt>
                <c:pt idx="4506">
                  <c:v>98.761779531010291</c:v>
                </c:pt>
                <c:pt idx="4507">
                  <c:v>98.783694937541085</c:v>
                </c:pt>
                <c:pt idx="4508">
                  <c:v>98.80561034407188</c:v>
                </c:pt>
                <c:pt idx="4509">
                  <c:v>98.827525750602661</c:v>
                </c:pt>
                <c:pt idx="4510">
                  <c:v>98.849441157133455</c:v>
                </c:pt>
                <c:pt idx="4511">
                  <c:v>98.87135656366425</c:v>
                </c:pt>
                <c:pt idx="4512">
                  <c:v>98.893271970195045</c:v>
                </c:pt>
                <c:pt idx="4513">
                  <c:v>98.915187376725825</c:v>
                </c:pt>
                <c:pt idx="4514">
                  <c:v>98.93710278325662</c:v>
                </c:pt>
                <c:pt idx="4515">
                  <c:v>98.959018189787415</c:v>
                </c:pt>
                <c:pt idx="4516">
                  <c:v>98.980933596318209</c:v>
                </c:pt>
                <c:pt idx="4517">
                  <c:v>99.00284900284899</c:v>
                </c:pt>
                <c:pt idx="4518">
                  <c:v>99.024764409379785</c:v>
                </c:pt>
                <c:pt idx="4519">
                  <c:v>99.046679815910579</c:v>
                </c:pt>
                <c:pt idx="4520">
                  <c:v>99.068595222441374</c:v>
                </c:pt>
                <c:pt idx="4521">
                  <c:v>99.090510628972154</c:v>
                </c:pt>
                <c:pt idx="4522">
                  <c:v>99.112426035502949</c:v>
                </c:pt>
                <c:pt idx="4523">
                  <c:v>99.134341442033744</c:v>
                </c:pt>
                <c:pt idx="4524">
                  <c:v>99.156256848564539</c:v>
                </c:pt>
                <c:pt idx="4525">
                  <c:v>99.178172255095319</c:v>
                </c:pt>
                <c:pt idx="4526">
                  <c:v>99.200087661626114</c:v>
                </c:pt>
                <c:pt idx="4527">
                  <c:v>99.222003068156909</c:v>
                </c:pt>
                <c:pt idx="4528">
                  <c:v>99.243918474687703</c:v>
                </c:pt>
                <c:pt idx="4529">
                  <c:v>99.265833881218484</c:v>
                </c:pt>
                <c:pt idx="4530">
                  <c:v>99.287749287749278</c:v>
                </c:pt>
                <c:pt idx="4531">
                  <c:v>99.309664694280073</c:v>
                </c:pt>
                <c:pt idx="4532">
                  <c:v>99.331580100810868</c:v>
                </c:pt>
                <c:pt idx="4533">
                  <c:v>99.353495507341648</c:v>
                </c:pt>
                <c:pt idx="4534">
                  <c:v>99.375410913872443</c:v>
                </c:pt>
                <c:pt idx="4535">
                  <c:v>99.397326320403238</c:v>
                </c:pt>
                <c:pt idx="4536">
                  <c:v>99.419241726934032</c:v>
                </c:pt>
                <c:pt idx="4537">
                  <c:v>99.441157133464813</c:v>
                </c:pt>
                <c:pt idx="4538">
                  <c:v>99.463072539995608</c:v>
                </c:pt>
                <c:pt idx="4539">
                  <c:v>99.484987946526402</c:v>
                </c:pt>
                <c:pt idx="4540">
                  <c:v>99.506903353057197</c:v>
                </c:pt>
                <c:pt idx="4541">
                  <c:v>99.528818759587978</c:v>
                </c:pt>
                <c:pt idx="4542">
                  <c:v>99.550734166118772</c:v>
                </c:pt>
                <c:pt idx="4543">
                  <c:v>99.572649572649567</c:v>
                </c:pt>
                <c:pt idx="4544">
                  <c:v>99.594564979180362</c:v>
                </c:pt>
                <c:pt idx="4545">
                  <c:v>99.616480385711142</c:v>
                </c:pt>
                <c:pt idx="4546">
                  <c:v>99.638395792241937</c:v>
                </c:pt>
                <c:pt idx="4547">
                  <c:v>99.660311198772732</c:v>
                </c:pt>
                <c:pt idx="4548">
                  <c:v>99.682226605303526</c:v>
                </c:pt>
                <c:pt idx="4549">
                  <c:v>99.704142011834307</c:v>
                </c:pt>
                <c:pt idx="4550">
                  <c:v>99.726057418365102</c:v>
                </c:pt>
                <c:pt idx="4551">
                  <c:v>99.747972824895896</c:v>
                </c:pt>
                <c:pt idx="4552">
                  <c:v>99.769888231426691</c:v>
                </c:pt>
                <c:pt idx="4553">
                  <c:v>99.791803637957472</c:v>
                </c:pt>
                <c:pt idx="4554">
                  <c:v>99.813719044488266</c:v>
                </c:pt>
                <c:pt idx="4555">
                  <c:v>99.835634451019061</c:v>
                </c:pt>
                <c:pt idx="4556">
                  <c:v>99.857549857549856</c:v>
                </c:pt>
                <c:pt idx="4557">
                  <c:v>99.879465264080636</c:v>
                </c:pt>
                <c:pt idx="4558">
                  <c:v>99.901380670611431</c:v>
                </c:pt>
                <c:pt idx="4559">
                  <c:v>99.923296077142226</c:v>
                </c:pt>
                <c:pt idx="4560">
                  <c:v>99.94521148367302</c:v>
                </c:pt>
                <c:pt idx="4561">
                  <c:v>99.967126890203801</c:v>
                </c:pt>
                <c:pt idx="4562">
                  <c:v>99.989042296734596</c:v>
                </c:pt>
              </c:numCache>
            </c:numRef>
          </c:xVal>
          <c:yVal>
            <c:numRef>
              <c:f>'6-15yrs'!$V$27:$V$4589</c:f>
              <c:numCache>
                <c:formatCode>General</c:formatCode>
                <c:ptCount val="45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8.1217817724447324E-5</c:v>
                </c:pt>
                <c:pt idx="203">
                  <c:v>8.3957072560315743E-5</c:v>
                </c:pt>
                <c:pt idx="204">
                  <c:v>8.3957072560315743E-5</c:v>
                </c:pt>
                <c:pt idx="205">
                  <c:v>8.5038440961475892E-5</c:v>
                </c:pt>
                <c:pt idx="206">
                  <c:v>9.3362648329950576E-5</c:v>
                </c:pt>
                <c:pt idx="207">
                  <c:v>9.3994195428579428E-5</c:v>
                </c:pt>
                <c:pt idx="208">
                  <c:v>9.529671750887556E-5</c:v>
                </c:pt>
                <c:pt idx="209">
                  <c:v>9.5968618080038742E-5</c:v>
                </c:pt>
                <c:pt idx="210">
                  <c:v>9.8805739689371725E-5</c:v>
                </c:pt>
                <c:pt idx="211">
                  <c:v>9.9808869363582199E-5</c:v>
                </c:pt>
                <c:pt idx="212">
                  <c:v>1.0164037753034983E-4</c:v>
                </c:pt>
                <c:pt idx="213">
                  <c:v>1.021824633884528E-4</c:v>
                </c:pt>
                <c:pt idx="214">
                  <c:v>1.035765586974613E-4</c:v>
                </c:pt>
                <c:pt idx="215">
                  <c:v>1.0415039443870422E-4</c:v>
                </c:pt>
                <c:pt idx="216">
                  <c:v>1.0415039443870422E-4</c:v>
                </c:pt>
                <c:pt idx="217">
                  <c:v>1.0444091214232888E-4</c:v>
                </c:pt>
                <c:pt idx="218">
                  <c:v>1.0444091214232888E-4</c:v>
                </c:pt>
                <c:pt idx="219">
                  <c:v>1.0532727240910007E-4</c:v>
                </c:pt>
                <c:pt idx="220">
                  <c:v>1.0532727240910007E-4</c:v>
                </c:pt>
                <c:pt idx="221">
                  <c:v>1.0593087203489565E-4</c:v>
                </c:pt>
                <c:pt idx="222">
                  <c:v>1.0780590029110674E-4</c:v>
                </c:pt>
                <c:pt idx="223">
                  <c:v>1.0812819069710641E-4</c:v>
                </c:pt>
                <c:pt idx="224">
                  <c:v>1.0812819069710641E-4</c:v>
                </c:pt>
                <c:pt idx="225">
                  <c:v>1.0845338899737866E-4</c:v>
                </c:pt>
                <c:pt idx="226">
                  <c:v>1.091126861885136E-4</c:v>
                </c:pt>
                <c:pt idx="227">
                  <c:v>1.1081501496453356E-4</c:v>
                </c:pt>
                <c:pt idx="228">
                  <c:v>1.1116514226655831E-4</c:v>
                </c:pt>
                <c:pt idx="229">
                  <c:v>1.1223577829622722E-4</c:v>
                </c:pt>
                <c:pt idx="230">
                  <c:v>1.1296696373790852E-4</c:v>
                </c:pt>
                <c:pt idx="231">
                  <c:v>1.1333795640730447E-4</c:v>
                </c:pt>
                <c:pt idx="232">
                  <c:v>1.1333795640730447E-4</c:v>
                </c:pt>
                <c:pt idx="233">
                  <c:v>1.1409104081427775E-4</c:v>
                </c:pt>
                <c:pt idx="234">
                  <c:v>1.1447325642698598E-4</c:v>
                </c:pt>
                <c:pt idx="235">
                  <c:v>1.1447325642698598E-4</c:v>
                </c:pt>
                <c:pt idx="236">
                  <c:v>1.152493551891527E-4</c:v>
                </c:pt>
                <c:pt idx="237">
                  <c:v>1.1564337122806316E-4</c:v>
                </c:pt>
                <c:pt idx="238">
                  <c:v>1.1564337122806316E-4</c:v>
                </c:pt>
                <c:pt idx="239">
                  <c:v>1.1604145629941101E-4</c:v>
                </c:pt>
                <c:pt idx="240">
                  <c:v>1.1685011734639193E-4</c:v>
                </c:pt>
                <c:pt idx="241">
                  <c:v>1.1726083958762279E-4</c:v>
                </c:pt>
                <c:pt idx="242">
                  <c:v>1.1767592350362512E-4</c:v>
                </c:pt>
                <c:pt idx="243">
                  <c:v>1.1809544684318382E-4</c:v>
                </c:pt>
                <c:pt idx="244">
                  <c:v>1.1809544684318382E-4</c:v>
                </c:pt>
                <c:pt idx="245">
                  <c:v>1.1938146058835957E-4</c:v>
                </c:pt>
                <c:pt idx="246">
                  <c:v>1.2026251653078311E-4</c:v>
                </c:pt>
                <c:pt idx="247">
                  <c:v>1.2071042317064277E-4</c:v>
                </c:pt>
                <c:pt idx="248">
                  <c:v>1.2071042317064277E-4</c:v>
                </c:pt>
                <c:pt idx="249">
                  <c:v>1.2116337194092963E-4</c:v>
                </c:pt>
                <c:pt idx="250">
                  <c:v>1.2350717461171465E-4</c:v>
                </c:pt>
                <c:pt idx="251">
                  <c:v>1.2350717461171465E-4</c:v>
                </c:pt>
                <c:pt idx="252">
                  <c:v>1.2399246989813214E-4</c:v>
                </c:pt>
                <c:pt idx="253">
                  <c:v>1.2399246989813214E-4</c:v>
                </c:pt>
                <c:pt idx="254">
                  <c:v>1.2498047332644495E-4</c:v>
                </c:pt>
                <c:pt idx="255">
                  <c:v>1.2650778629289062E-4</c:v>
                </c:pt>
                <c:pt idx="256">
                  <c:v>1.2702947009910471E-4</c:v>
                </c:pt>
                <c:pt idx="257">
                  <c:v>1.2702947009910471E-4</c:v>
                </c:pt>
                <c:pt idx="258">
                  <c:v>1.2702947009910471E-4</c:v>
                </c:pt>
                <c:pt idx="259">
                  <c:v>1.2755766144221389E-4</c:v>
                </c:pt>
                <c:pt idx="260">
                  <c:v>1.2918266531566043E-4</c:v>
                </c:pt>
                <c:pt idx="261">
                  <c:v>1.2973829224677705E-4</c:v>
                </c:pt>
                <c:pt idx="262">
                  <c:v>1.3030115082119761E-4</c:v>
                </c:pt>
                <c:pt idx="263">
                  <c:v>1.3087139928231862E-4</c:v>
                </c:pt>
                <c:pt idx="264">
                  <c:v>1.3087139928231862E-4</c:v>
                </c:pt>
                <c:pt idx="265">
                  <c:v>1.3087139928231862E-4</c:v>
                </c:pt>
                <c:pt idx="266">
                  <c:v>1.3144920076413181E-4</c:v>
                </c:pt>
                <c:pt idx="267">
                  <c:v>1.3203472348728603E-4</c:v>
                </c:pt>
                <c:pt idx="268">
                  <c:v>1.32628140964845E-4</c:v>
                </c:pt>
                <c:pt idx="269">
                  <c:v>1.32628140964845E-4</c:v>
                </c:pt>
                <c:pt idx="270">
                  <c:v>1.332296322183066E-4</c:v>
                </c:pt>
                <c:pt idx="271">
                  <c:v>1.332296322183066E-4</c:v>
                </c:pt>
                <c:pt idx="272">
                  <c:v>1.3383938200450032E-4</c:v>
                </c:pt>
                <c:pt idx="273">
                  <c:v>1.3445758105401156E-4</c:v>
                </c:pt>
                <c:pt idx="274">
                  <c:v>1.3636487604996262E-4</c:v>
                </c:pt>
                <c:pt idx="275">
                  <c:v>1.3701890798468357E-4</c:v>
                </c:pt>
                <c:pt idx="276">
                  <c:v>1.3903895170140455E-4</c:v>
                </c:pt>
                <c:pt idx="277">
                  <c:v>1.397324171090151E-4</c:v>
                </c:pt>
                <c:pt idx="278">
                  <c:v>1.397324171090151E-4</c:v>
                </c:pt>
                <c:pt idx="279">
                  <c:v>1.4043636321213346E-4</c:v>
                </c:pt>
                <c:pt idx="280">
                  <c:v>1.4043636321213346E-4</c:v>
                </c:pt>
                <c:pt idx="281">
                  <c:v>1.4187677385649026E-4</c:v>
                </c:pt>
                <c:pt idx="282">
                  <c:v>1.4187677385649026E-4</c:v>
                </c:pt>
                <c:pt idx="283">
                  <c:v>1.4336243503838291E-4</c:v>
                </c:pt>
                <c:pt idx="284">
                  <c:v>1.4412298379733353E-4</c:v>
                </c:pt>
                <c:pt idx="285">
                  <c:v>1.4412298379733353E-4</c:v>
                </c:pt>
                <c:pt idx="286">
                  <c:v>1.448957667299717E-4</c:v>
                </c:pt>
                <c:pt idx="287">
                  <c:v>1.448957667299717E-4</c:v>
                </c:pt>
                <c:pt idx="288">
                  <c:v>1.456811153913252E-4</c:v>
                </c:pt>
                <c:pt idx="289">
                  <c:v>1.456811153913252E-4</c:v>
                </c:pt>
                <c:pt idx="290">
                  <c:v>1.4647937405388303E-4</c:v>
                </c:pt>
                <c:pt idx="291">
                  <c:v>1.4647937405388303E-4</c:v>
                </c:pt>
                <c:pt idx="292">
                  <c:v>1.4647937405388303E-4</c:v>
                </c:pt>
                <c:pt idx="293">
                  <c:v>1.472909003417226E-4</c:v>
                </c:pt>
                <c:pt idx="294">
                  <c:v>1.4811606590372074E-4</c:v>
                </c:pt>
                <c:pt idx="295">
                  <c:v>1.4895525712871533E-4</c:v>
                </c:pt>
                <c:pt idx="296">
                  <c:v>1.4895525712871533E-4</c:v>
                </c:pt>
                <c:pt idx="297">
                  <c:v>1.4980887590575797E-4</c:v>
                </c:pt>
                <c:pt idx="298">
                  <c:v>1.4980887590575797E-4</c:v>
                </c:pt>
                <c:pt idx="299">
                  <c:v>1.5156108607782979E-4</c:v>
                </c:pt>
                <c:pt idx="300">
                  <c:v>1.5246056629552473E-4</c:v>
                </c:pt>
                <c:pt idx="301">
                  <c:v>1.5246056629552473E-4</c:v>
                </c:pt>
                <c:pt idx="302">
                  <c:v>1.5246056629552473E-4</c:v>
                </c:pt>
                <c:pt idx="303">
                  <c:v>1.5337625360541742E-4</c:v>
                </c:pt>
                <c:pt idx="304">
                  <c:v>1.5337625360541742E-4</c:v>
                </c:pt>
                <c:pt idx="305">
                  <c:v>1.5337625360541742E-4</c:v>
                </c:pt>
                <c:pt idx="306">
                  <c:v>1.5337625360541742E-4</c:v>
                </c:pt>
                <c:pt idx="307">
                  <c:v>1.5337625360541742E-4</c:v>
                </c:pt>
                <c:pt idx="308">
                  <c:v>1.5337625360541742E-4</c:v>
                </c:pt>
                <c:pt idx="309">
                  <c:v>1.5337625360541742E-4</c:v>
                </c:pt>
                <c:pt idx="310">
                  <c:v>1.5430864063475518E-4</c:v>
                </c:pt>
                <c:pt idx="311">
                  <c:v>1.5430864063475518E-4</c:v>
                </c:pt>
                <c:pt idx="312">
                  <c:v>1.5430864063475518E-4</c:v>
                </c:pt>
                <c:pt idx="313">
                  <c:v>1.5430864063475518E-4</c:v>
                </c:pt>
                <c:pt idx="314">
                  <c:v>1.5525824123223923E-4</c:v>
                </c:pt>
                <c:pt idx="315">
                  <c:v>1.562255916580562E-4</c:v>
                </c:pt>
                <c:pt idx="316">
                  <c:v>1.5721125185650184E-4</c:v>
                </c:pt>
                <c:pt idx="317">
                  <c:v>1.5721125185650184E-4</c:v>
                </c:pt>
                <c:pt idx="318">
                  <c:v>1.5721125185650184E-4</c:v>
                </c:pt>
                <c:pt idx="319">
                  <c:v>1.5721125185650184E-4</c:v>
                </c:pt>
                <c:pt idx="320">
                  <c:v>1.5721125185650184E-4</c:v>
                </c:pt>
                <c:pt idx="321">
                  <c:v>1.5821580681805092E-4</c:v>
                </c:pt>
                <c:pt idx="322">
                  <c:v>1.5821580681805092E-4</c:v>
                </c:pt>
                <c:pt idx="323">
                  <c:v>1.5821580681805092E-4</c:v>
                </c:pt>
                <c:pt idx="324">
                  <c:v>1.5923986803841953E-4</c:v>
                </c:pt>
                <c:pt idx="325">
                  <c:v>1.5923986803841953E-4</c:v>
                </c:pt>
                <c:pt idx="326">
                  <c:v>1.5923986803841953E-4</c:v>
                </c:pt>
                <c:pt idx="327">
                  <c:v>1.5923986803841953E-4</c:v>
                </c:pt>
                <c:pt idx="328">
                  <c:v>1.6028407508286062E-4</c:v>
                </c:pt>
                <c:pt idx="329">
                  <c:v>1.6028407508286062E-4</c:v>
                </c:pt>
                <c:pt idx="330">
                  <c:v>1.6028407508286062E-4</c:v>
                </c:pt>
                <c:pt idx="331">
                  <c:v>1.6134909726481345E-4</c:v>
                </c:pt>
                <c:pt idx="332">
                  <c:v>1.6134909726481345E-4</c:v>
                </c:pt>
                <c:pt idx="333">
                  <c:v>1.6134909726481345E-4</c:v>
                </c:pt>
                <c:pt idx="334">
                  <c:v>1.6243563544889443E-4</c:v>
                </c:pt>
                <c:pt idx="335">
                  <c:v>1.6354442398927346E-4</c:v>
                </c:pt>
                <c:pt idx="336">
                  <c:v>1.6354442398927346E-4</c:v>
                </c:pt>
                <c:pt idx="337">
                  <c:v>1.6354442398927346E-4</c:v>
                </c:pt>
                <c:pt idx="338">
                  <c:v>1.6354442398927346E-4</c:v>
                </c:pt>
                <c:pt idx="339">
                  <c:v>1.6354442398927346E-4</c:v>
                </c:pt>
                <c:pt idx="340">
                  <c:v>1.6354442398927346E-4</c:v>
                </c:pt>
                <c:pt idx="341">
                  <c:v>1.6410740129615186E-4</c:v>
                </c:pt>
                <c:pt idx="342">
                  <c:v>1.6467623281561967E-4</c:v>
                </c:pt>
                <c:pt idx="343">
                  <c:v>1.6467623281561967E-4</c:v>
                </c:pt>
                <c:pt idx="344">
                  <c:v>1.6583186968007187E-4</c:v>
                </c:pt>
                <c:pt idx="345">
                  <c:v>1.6583186968007187E-4</c:v>
                </c:pt>
                <c:pt idx="346">
                  <c:v>1.670121825801417E-4</c:v>
                </c:pt>
                <c:pt idx="347">
                  <c:v>1.670121825801417E-4</c:v>
                </c:pt>
                <c:pt idx="348">
                  <c:v>1.670121825801417E-4</c:v>
                </c:pt>
                <c:pt idx="349">
                  <c:v>1.6821806237405306E-4</c:v>
                </c:pt>
                <c:pt idx="350">
                  <c:v>1.6821806237405306E-4</c:v>
                </c:pt>
                <c:pt idx="351">
                  <c:v>1.6945044560686307E-4</c:v>
                </c:pt>
                <c:pt idx="352">
                  <c:v>1.6945044560686307E-4</c:v>
                </c:pt>
                <c:pt idx="353">
                  <c:v>1.6945044560686307E-4</c:v>
                </c:pt>
                <c:pt idx="354">
                  <c:v>1.6945044560686307E-4</c:v>
                </c:pt>
                <c:pt idx="355">
                  <c:v>1.6945044560686307E-4</c:v>
                </c:pt>
                <c:pt idx="356">
                  <c:v>1.7071031756771897E-4</c:v>
                </c:pt>
                <c:pt idx="357">
                  <c:v>1.7071031756771897E-4</c:v>
                </c:pt>
                <c:pt idx="358">
                  <c:v>1.7071031756771897E-4</c:v>
                </c:pt>
                <c:pt idx="359">
                  <c:v>1.7199871560094745E-4</c:v>
                </c:pt>
                <c:pt idx="360">
                  <c:v>1.7199871560094745E-4</c:v>
                </c:pt>
                <c:pt idx="361">
                  <c:v>1.7331673269625276E-4</c:v>
                </c:pt>
                <c:pt idx="362">
                  <c:v>1.7331673269625276E-4</c:v>
                </c:pt>
                <c:pt idx="363">
                  <c:v>1.7331673269625276E-4</c:v>
                </c:pt>
                <c:pt idx="364">
                  <c:v>1.7331673269625276E-4</c:v>
                </c:pt>
                <c:pt idx="365">
                  <c:v>1.7331673269625276E-4</c:v>
                </c:pt>
                <c:pt idx="366">
                  <c:v>1.7331673269625276E-4</c:v>
                </c:pt>
                <c:pt idx="367">
                  <c:v>1.7398720611936188E-4</c:v>
                </c:pt>
                <c:pt idx="368">
                  <c:v>1.7466552138626886E-4</c:v>
                </c:pt>
                <c:pt idx="369">
                  <c:v>1.7466552138626886E-4</c:v>
                </c:pt>
                <c:pt idx="370">
                  <c:v>1.7466552138626886E-4</c:v>
                </c:pt>
                <c:pt idx="371">
                  <c:v>1.7466552138626886E-4</c:v>
                </c:pt>
                <c:pt idx="372">
                  <c:v>1.7466552138626886E-4</c:v>
                </c:pt>
                <c:pt idx="373">
                  <c:v>1.7466552138626886E-4</c:v>
                </c:pt>
                <c:pt idx="374">
                  <c:v>1.7466552138626886E-4</c:v>
                </c:pt>
                <c:pt idx="375">
                  <c:v>1.7466552138626886E-4</c:v>
                </c:pt>
                <c:pt idx="376">
                  <c:v>1.7604629798304835E-4</c:v>
                </c:pt>
                <c:pt idx="377">
                  <c:v>1.7604629798304835E-4</c:v>
                </c:pt>
                <c:pt idx="378">
                  <c:v>1.7604629798304835E-4</c:v>
                </c:pt>
                <c:pt idx="379">
                  <c:v>1.7604629798304835E-4</c:v>
                </c:pt>
                <c:pt idx="380">
                  <c:v>1.7604629798304835E-4</c:v>
                </c:pt>
                <c:pt idx="381">
                  <c:v>1.7604629798304835E-4</c:v>
                </c:pt>
                <c:pt idx="382">
                  <c:v>1.7604629798304835E-4</c:v>
                </c:pt>
                <c:pt idx="383">
                  <c:v>1.774603471888849E-4</c:v>
                </c:pt>
                <c:pt idx="384">
                  <c:v>1.774603471888849E-4</c:v>
                </c:pt>
                <c:pt idx="385">
                  <c:v>1.774603471888849E-4</c:v>
                </c:pt>
                <c:pt idx="386">
                  <c:v>1.774603471888849E-4</c:v>
                </c:pt>
                <c:pt idx="387">
                  <c:v>1.774603471888849E-4</c:v>
                </c:pt>
                <c:pt idx="388">
                  <c:v>1.774603471888849E-4</c:v>
                </c:pt>
                <c:pt idx="389">
                  <c:v>1.7818027041752247E-4</c:v>
                </c:pt>
                <c:pt idx="390">
                  <c:v>1.7890902712120282E-4</c:v>
                </c:pt>
                <c:pt idx="391">
                  <c:v>1.7890902712120282E-4</c:v>
                </c:pt>
                <c:pt idx="392">
                  <c:v>1.8039377479617496E-4</c:v>
                </c:pt>
                <c:pt idx="393">
                  <c:v>1.8039377479617496E-4</c:v>
                </c:pt>
                <c:pt idx="394">
                  <c:v>1.8039377479617496E-4</c:v>
                </c:pt>
                <c:pt idx="395">
                  <c:v>1.8039377479617496E-4</c:v>
                </c:pt>
                <c:pt idx="396">
                  <c:v>1.8039377479617496E-4</c:v>
                </c:pt>
                <c:pt idx="397">
                  <c:v>1.8039377479617496E-4</c:v>
                </c:pt>
                <c:pt idx="398">
                  <c:v>1.8039377479617496E-4</c:v>
                </c:pt>
                <c:pt idx="399">
                  <c:v>1.8191611212140934E-4</c:v>
                </c:pt>
                <c:pt idx="400">
                  <c:v>1.8191611212140934E-4</c:v>
                </c:pt>
                <c:pt idx="401">
                  <c:v>1.8191611212140934E-4</c:v>
                </c:pt>
                <c:pt idx="402">
                  <c:v>1.8191611212140934E-4</c:v>
                </c:pt>
                <c:pt idx="403">
                  <c:v>1.8191611212140934E-4</c:v>
                </c:pt>
                <c:pt idx="404">
                  <c:v>1.8191611212140934E-4</c:v>
                </c:pt>
                <c:pt idx="405">
                  <c:v>1.8308350022172454E-4</c:v>
                </c:pt>
                <c:pt idx="406">
                  <c:v>1.8347765245451609E-4</c:v>
                </c:pt>
                <c:pt idx="407">
                  <c:v>1.8347765245451609E-4</c:v>
                </c:pt>
                <c:pt idx="408">
                  <c:v>1.8347765245451609E-4</c:v>
                </c:pt>
                <c:pt idx="409">
                  <c:v>1.8347765245451609E-4</c:v>
                </c:pt>
                <c:pt idx="410">
                  <c:v>1.8347765245451609E-4</c:v>
                </c:pt>
                <c:pt idx="411">
                  <c:v>1.8347765245451609E-4</c:v>
                </c:pt>
                <c:pt idx="412">
                  <c:v>1.8347765245451609E-4</c:v>
                </c:pt>
                <c:pt idx="413">
                  <c:v>1.8347765245451631E-4</c:v>
                </c:pt>
                <c:pt idx="414">
                  <c:v>1.850801077917995E-4</c:v>
                </c:pt>
                <c:pt idx="415">
                  <c:v>1.850801077917995E-4</c:v>
                </c:pt>
                <c:pt idx="416">
                  <c:v>1.850801077917995E-4</c:v>
                </c:pt>
                <c:pt idx="417">
                  <c:v>1.850801077917995E-4</c:v>
                </c:pt>
                <c:pt idx="418">
                  <c:v>1.850801077917995E-4</c:v>
                </c:pt>
                <c:pt idx="419">
                  <c:v>1.850801077917995E-4</c:v>
                </c:pt>
                <c:pt idx="420">
                  <c:v>1.850801077917995E-4</c:v>
                </c:pt>
                <c:pt idx="421">
                  <c:v>1.867252966599018E-4</c:v>
                </c:pt>
                <c:pt idx="422">
                  <c:v>1.867252966599018E-4</c:v>
                </c:pt>
                <c:pt idx="423">
                  <c:v>1.867252966599018E-4</c:v>
                </c:pt>
                <c:pt idx="424">
                  <c:v>1.867252966599018E-4</c:v>
                </c:pt>
                <c:pt idx="425">
                  <c:v>1.867252966599018E-4</c:v>
                </c:pt>
                <c:pt idx="426">
                  <c:v>1.8841515279310889E-4</c:v>
                </c:pt>
                <c:pt idx="427">
                  <c:v>1.8841515279310889E-4</c:v>
                </c:pt>
                <c:pt idx="428">
                  <c:v>1.8841515279310889E-4</c:v>
                </c:pt>
                <c:pt idx="429">
                  <c:v>1.8841515279310889E-4</c:v>
                </c:pt>
                <c:pt idx="430">
                  <c:v>1.8841515279310889E-4</c:v>
                </c:pt>
                <c:pt idx="431">
                  <c:v>1.8841515279310889E-4</c:v>
                </c:pt>
                <c:pt idx="432">
                  <c:v>1.8841515279310889E-4</c:v>
                </c:pt>
                <c:pt idx="433">
                  <c:v>1.8841515279310889E-4</c:v>
                </c:pt>
                <c:pt idx="434">
                  <c:v>1.8841515279310889E-4</c:v>
                </c:pt>
                <c:pt idx="435">
                  <c:v>1.9015173469046266E-4</c:v>
                </c:pt>
                <c:pt idx="436">
                  <c:v>1.9015173469046266E-4</c:v>
                </c:pt>
                <c:pt idx="437">
                  <c:v>1.9015173469046266E-4</c:v>
                </c:pt>
                <c:pt idx="438">
                  <c:v>1.9015173469046266E-4</c:v>
                </c:pt>
                <c:pt idx="439">
                  <c:v>1.9015173469046266E-4</c:v>
                </c:pt>
                <c:pt idx="440">
                  <c:v>1.9015173469046266E-4</c:v>
                </c:pt>
                <c:pt idx="441">
                  <c:v>1.9015173469046266E-4</c:v>
                </c:pt>
                <c:pt idx="442">
                  <c:v>1.9015173469046266E-4</c:v>
                </c:pt>
                <c:pt idx="443">
                  <c:v>1.9015173469046266E-4</c:v>
                </c:pt>
                <c:pt idx="444">
                  <c:v>1.9015173469046266E-4</c:v>
                </c:pt>
                <c:pt idx="445">
                  <c:v>1.9015173469046266E-4</c:v>
                </c:pt>
                <c:pt idx="446">
                  <c:v>1.9015173469046266E-4</c:v>
                </c:pt>
                <c:pt idx="447">
                  <c:v>1.905934350177509E-4</c:v>
                </c:pt>
                <c:pt idx="448">
                  <c:v>1.905934350177509E-4</c:v>
                </c:pt>
                <c:pt idx="449">
                  <c:v>1.9133649216332093E-4</c:v>
                </c:pt>
                <c:pt idx="450">
                  <c:v>1.9193723616007748E-4</c:v>
                </c:pt>
                <c:pt idx="451">
                  <c:v>1.919372361600777E-4</c:v>
                </c:pt>
                <c:pt idx="452">
                  <c:v>1.919372361600777E-4</c:v>
                </c:pt>
                <c:pt idx="453">
                  <c:v>1.919372361600777E-4</c:v>
                </c:pt>
                <c:pt idx="454">
                  <c:v>1.919372361600777E-4</c:v>
                </c:pt>
                <c:pt idx="455">
                  <c:v>1.919372361600777E-4</c:v>
                </c:pt>
                <c:pt idx="456">
                  <c:v>1.919372361600777E-4</c:v>
                </c:pt>
                <c:pt idx="457">
                  <c:v>1.919372361600777E-4</c:v>
                </c:pt>
                <c:pt idx="458">
                  <c:v>1.919372361600777E-4</c:v>
                </c:pt>
                <c:pt idx="459">
                  <c:v>1.919372361600777E-4</c:v>
                </c:pt>
                <c:pt idx="460">
                  <c:v>1.9377399797349028E-4</c:v>
                </c:pt>
                <c:pt idx="461">
                  <c:v>1.9377399797349028E-4</c:v>
                </c:pt>
                <c:pt idx="462">
                  <c:v>1.9377399797349028E-4</c:v>
                </c:pt>
                <c:pt idx="463">
                  <c:v>1.9566452077084855E-4</c:v>
                </c:pt>
                <c:pt idx="464">
                  <c:v>1.9566452077084855E-4</c:v>
                </c:pt>
                <c:pt idx="465">
                  <c:v>1.9566452077084855E-4</c:v>
                </c:pt>
                <c:pt idx="466">
                  <c:v>1.9566452077084855E-4</c:v>
                </c:pt>
                <c:pt idx="467">
                  <c:v>1.9566452077084855E-4</c:v>
                </c:pt>
                <c:pt idx="468">
                  <c:v>1.9566452077084855E-4</c:v>
                </c:pt>
                <c:pt idx="469">
                  <c:v>1.9761147937874345E-4</c:v>
                </c:pt>
                <c:pt idx="470">
                  <c:v>1.9761147937874345E-4</c:v>
                </c:pt>
                <c:pt idx="471">
                  <c:v>1.9761147937874345E-4</c:v>
                </c:pt>
                <c:pt idx="472">
                  <c:v>1.9761147937874345E-4</c:v>
                </c:pt>
                <c:pt idx="473">
                  <c:v>1.9761147937874345E-4</c:v>
                </c:pt>
                <c:pt idx="474">
                  <c:v>1.9761147937874345E-4</c:v>
                </c:pt>
                <c:pt idx="475">
                  <c:v>1.9761147937874345E-4</c:v>
                </c:pt>
                <c:pt idx="476">
                  <c:v>1.9761147937874345E-4</c:v>
                </c:pt>
                <c:pt idx="477">
                  <c:v>1.9761147937874345E-4</c:v>
                </c:pt>
                <c:pt idx="478">
                  <c:v>1.9761147937874345E-4</c:v>
                </c:pt>
                <c:pt idx="479">
                  <c:v>1.9761147937874345E-4</c:v>
                </c:pt>
                <c:pt idx="480">
                  <c:v>2.0436492677690561E-4</c:v>
                </c:pt>
                <c:pt idx="481">
                  <c:v>2.0491355843997428E-4</c:v>
                </c:pt>
                <c:pt idx="482">
                  <c:v>2.0830078887740805E-4</c:v>
                </c:pt>
                <c:pt idx="483">
                  <c:v>2.1756307836901114E-4</c:v>
                </c:pt>
                <c:pt idx="484">
                  <c:v>2.1881918401180921E-4</c:v>
                </c:pt>
                <c:pt idx="485">
                  <c:v>2.1889375180542337E-4</c:v>
                </c:pt>
                <c:pt idx="486">
                  <c:v>2.2024914402511461E-4</c:v>
                </c:pt>
                <c:pt idx="487">
                  <c:v>2.2093635051258413E-4</c:v>
                </c:pt>
                <c:pt idx="488">
                  <c:v>2.2311618406585943E-4</c:v>
                </c:pt>
                <c:pt idx="489">
                  <c:v>2.2375093978388921E-4</c:v>
                </c:pt>
                <c:pt idx="490">
                  <c:v>2.2447155659245411E-4</c:v>
                </c:pt>
                <c:pt idx="491">
                  <c:v>2.2519918105043485E-4</c:v>
                </c:pt>
                <c:pt idx="492">
                  <c:v>2.2667591281460894E-4</c:v>
                </c:pt>
                <c:pt idx="493">
                  <c:v>2.2667591281460894E-4</c:v>
                </c:pt>
                <c:pt idx="494">
                  <c:v>2.2667591281460894E-4</c:v>
                </c:pt>
                <c:pt idx="495">
                  <c:v>2.304987103783047E-4</c:v>
                </c:pt>
                <c:pt idx="496">
                  <c:v>2.3128674245612632E-4</c:v>
                </c:pt>
                <c:pt idx="497">
                  <c:v>2.320829125988227E-4</c:v>
                </c:pt>
                <c:pt idx="498">
                  <c:v>2.3288736184835866E-4</c:v>
                </c:pt>
                <c:pt idx="499">
                  <c:v>2.3370023469278418E-4</c:v>
                </c:pt>
                <c:pt idx="500">
                  <c:v>2.3535184700725089E-4</c:v>
                </c:pt>
                <c:pt idx="501">
                  <c:v>2.3703897861858161E-4</c:v>
                </c:pt>
                <c:pt idx="502">
                  <c:v>2.3963911832739022E-4</c:v>
                </c:pt>
                <c:pt idx="503">
                  <c:v>2.3963911832739022E-4</c:v>
                </c:pt>
                <c:pt idx="504">
                  <c:v>2.414208463412862E-4</c:v>
                </c:pt>
                <c:pt idx="505">
                  <c:v>2.414208463412862E-4</c:v>
                </c:pt>
                <c:pt idx="506">
                  <c:v>2.4324291631361194E-4</c:v>
                </c:pt>
                <c:pt idx="507">
                  <c:v>2.4605506657340571E-4</c:v>
                </c:pt>
                <c:pt idx="508">
                  <c:v>2.4605506657340571E-4</c:v>
                </c:pt>
                <c:pt idx="509">
                  <c:v>2.4798493979626428E-4</c:v>
                </c:pt>
                <c:pt idx="510">
                  <c:v>2.4798493979626428E-4</c:v>
                </c:pt>
                <c:pt idx="511">
                  <c:v>2.4874780452010723E-4</c:v>
                </c:pt>
                <c:pt idx="512">
                  <c:v>2.4896706221320226E-4</c:v>
                </c:pt>
                <c:pt idx="513">
                  <c:v>2.4896706221320226E-4</c:v>
                </c:pt>
                <c:pt idx="514">
                  <c:v>2.5096682977795916E-4</c:v>
                </c:pt>
                <c:pt idx="515">
                  <c:v>2.5122020372414495E-4</c:v>
                </c:pt>
                <c:pt idx="516">
                  <c:v>2.5198495497176558E-4</c:v>
                </c:pt>
                <c:pt idx="517">
                  <c:v>2.5198495497176558E-4</c:v>
                </c:pt>
                <c:pt idx="518">
                  <c:v>2.5278545378184001E-4</c:v>
                </c:pt>
                <c:pt idx="519">
                  <c:v>2.540589401982091E-4</c:v>
                </c:pt>
                <c:pt idx="520">
                  <c:v>2.5726823297628166E-4</c:v>
                </c:pt>
                <c:pt idx="521">
                  <c:v>2.5836533063132086E-4</c:v>
                </c:pt>
                <c:pt idx="522">
                  <c:v>2.5836533063132086E-4</c:v>
                </c:pt>
                <c:pt idx="523">
                  <c:v>2.5947658449355384E-4</c:v>
                </c:pt>
                <c:pt idx="524">
                  <c:v>2.6060230164239549E-4</c:v>
                </c:pt>
                <c:pt idx="525">
                  <c:v>2.6060230164239549E-4</c:v>
                </c:pt>
                <c:pt idx="526">
                  <c:v>2.6060230164239549E-4</c:v>
                </c:pt>
                <c:pt idx="527">
                  <c:v>2.6060230164239549E-4</c:v>
                </c:pt>
                <c:pt idx="528">
                  <c:v>2.6174279856463724E-4</c:v>
                </c:pt>
                <c:pt idx="529">
                  <c:v>2.6174279856463724E-4</c:v>
                </c:pt>
                <c:pt idx="530">
                  <c:v>2.6289840152826362E-4</c:v>
                </c:pt>
                <c:pt idx="531">
                  <c:v>2.6289840152826362E-4</c:v>
                </c:pt>
                <c:pt idx="532">
                  <c:v>2.6289840152826362E-4</c:v>
                </c:pt>
                <c:pt idx="533">
                  <c:v>2.6406944697457272E-4</c:v>
                </c:pt>
                <c:pt idx="534">
                  <c:v>2.6406944697457272E-4</c:v>
                </c:pt>
                <c:pt idx="535">
                  <c:v>2.6406944697457272E-4</c:v>
                </c:pt>
                <c:pt idx="536">
                  <c:v>2.6645926443661348E-4</c:v>
                </c:pt>
                <c:pt idx="537">
                  <c:v>2.6767876400900063E-4</c:v>
                </c:pt>
                <c:pt idx="538">
                  <c:v>2.689151621080228E-4</c:v>
                </c:pt>
                <c:pt idx="539">
                  <c:v>2.7016885264366655E-4</c:v>
                </c:pt>
                <c:pt idx="540">
                  <c:v>2.7144024250198948E-4</c:v>
                </c:pt>
                <c:pt idx="541">
                  <c:v>2.740378159693666E-4</c:v>
                </c:pt>
                <c:pt idx="542">
                  <c:v>2.7462525033258704E-4</c:v>
                </c:pt>
                <c:pt idx="543">
                  <c:v>2.7671141894936621E-4</c:v>
                </c:pt>
                <c:pt idx="544">
                  <c:v>2.7671141894936621E-4</c:v>
                </c:pt>
                <c:pt idx="545">
                  <c:v>2.7671141894936621E-4</c:v>
                </c:pt>
                <c:pt idx="546">
                  <c:v>2.7671141894936621E-4</c:v>
                </c:pt>
                <c:pt idx="547">
                  <c:v>2.7701334093655844E-4</c:v>
                </c:pt>
                <c:pt idx="548">
                  <c:v>2.7823098786439215E-4</c:v>
                </c:pt>
                <c:pt idx="549">
                  <c:v>2.8071524240492026E-4</c:v>
                </c:pt>
                <c:pt idx="550">
                  <c:v>2.8230211339820463E-4</c:v>
                </c:pt>
                <c:pt idx="551">
                  <c:v>2.8326725164400801E-4</c:v>
                </c:pt>
                <c:pt idx="552">
                  <c:v>2.8375354771297912E-4</c:v>
                </c:pt>
                <c:pt idx="553">
                  <c:v>2.8375354771297912E-4</c:v>
                </c:pt>
                <c:pt idx="554">
                  <c:v>2.8391620381559786E-4</c:v>
                </c:pt>
                <c:pt idx="555">
                  <c:v>2.8589015252662584E-4</c:v>
                </c:pt>
                <c:pt idx="556">
                  <c:v>2.8672487007676582E-4</c:v>
                </c:pt>
                <c:pt idx="557">
                  <c:v>2.8672487007676582E-4</c:v>
                </c:pt>
                <c:pt idx="558">
                  <c:v>2.8672487007676582E-4</c:v>
                </c:pt>
                <c:pt idx="559">
                  <c:v>2.8824596759466706E-4</c:v>
                </c:pt>
                <c:pt idx="560">
                  <c:v>2.913622307826504E-4</c:v>
                </c:pt>
                <c:pt idx="561">
                  <c:v>2.913622307826504E-4</c:v>
                </c:pt>
                <c:pt idx="562">
                  <c:v>2.913622307826504E-4</c:v>
                </c:pt>
                <c:pt idx="563">
                  <c:v>2.9295874810776607E-4</c:v>
                </c:pt>
                <c:pt idx="564">
                  <c:v>2.9295874810776607E-4</c:v>
                </c:pt>
                <c:pt idx="565">
                  <c:v>2.9295874810776607E-4</c:v>
                </c:pt>
                <c:pt idx="566">
                  <c:v>2.9295874810776607E-4</c:v>
                </c:pt>
                <c:pt idx="567">
                  <c:v>2.9623213180744149E-4</c:v>
                </c:pt>
                <c:pt idx="568">
                  <c:v>2.9791051425742936E-4</c:v>
                </c:pt>
                <c:pt idx="569">
                  <c:v>2.9791051425742936E-4</c:v>
                </c:pt>
                <c:pt idx="570">
                  <c:v>2.9791051425742936E-4</c:v>
                </c:pt>
                <c:pt idx="571">
                  <c:v>2.9791051425743066E-4</c:v>
                </c:pt>
                <c:pt idx="572">
                  <c:v>2.9866567520092343E-4</c:v>
                </c:pt>
                <c:pt idx="573">
                  <c:v>2.9961775181151594E-4</c:v>
                </c:pt>
                <c:pt idx="574">
                  <c:v>2.9961775181151594E-4</c:v>
                </c:pt>
                <c:pt idx="575">
                  <c:v>3.01354680865694E-4</c:v>
                </c:pt>
                <c:pt idx="576">
                  <c:v>3.01354680865694E-4</c:v>
                </c:pt>
                <c:pt idx="577">
                  <c:v>3.01354680865694E-4</c:v>
                </c:pt>
                <c:pt idx="578">
                  <c:v>3.01354680865694E-4</c:v>
                </c:pt>
                <c:pt idx="579">
                  <c:v>3.0312217215566089E-4</c:v>
                </c:pt>
                <c:pt idx="580">
                  <c:v>3.0492113259104946E-4</c:v>
                </c:pt>
                <c:pt idx="581">
                  <c:v>3.0492113259105011E-4</c:v>
                </c:pt>
                <c:pt idx="582">
                  <c:v>3.0675250721083484E-4</c:v>
                </c:pt>
                <c:pt idx="583">
                  <c:v>3.0675250721083614E-4</c:v>
                </c:pt>
                <c:pt idx="584">
                  <c:v>3.0675250721083614E-4</c:v>
                </c:pt>
                <c:pt idx="585">
                  <c:v>3.0675250721083614E-4</c:v>
                </c:pt>
                <c:pt idx="586">
                  <c:v>3.0675250721083614E-4</c:v>
                </c:pt>
                <c:pt idx="587">
                  <c:v>3.0675250721083614E-4</c:v>
                </c:pt>
                <c:pt idx="588">
                  <c:v>3.0861728126951036E-4</c:v>
                </c:pt>
                <c:pt idx="589">
                  <c:v>3.1051648246447846E-4</c:v>
                </c:pt>
                <c:pt idx="590">
                  <c:v>3.1099678666873787E-4</c:v>
                </c:pt>
                <c:pt idx="591">
                  <c:v>3.1245118331611239E-4</c:v>
                </c:pt>
                <c:pt idx="592">
                  <c:v>3.1245118331611239E-4</c:v>
                </c:pt>
                <c:pt idx="593">
                  <c:v>3.1245118331611239E-4</c:v>
                </c:pt>
                <c:pt idx="594">
                  <c:v>3.1245118331611239E-4</c:v>
                </c:pt>
                <c:pt idx="595">
                  <c:v>3.1332273642698568E-4</c:v>
                </c:pt>
                <c:pt idx="596">
                  <c:v>3.1442250371300243E-4</c:v>
                </c:pt>
                <c:pt idx="597">
                  <c:v>3.1442250371300243E-4</c:v>
                </c:pt>
                <c:pt idx="598">
                  <c:v>3.1442250371300243E-4</c:v>
                </c:pt>
                <c:pt idx="599">
                  <c:v>3.1442250371300243E-4</c:v>
                </c:pt>
                <c:pt idx="600">
                  <c:v>3.1643161363610183E-4</c:v>
                </c:pt>
                <c:pt idx="601">
                  <c:v>3.1643161363610183E-4</c:v>
                </c:pt>
                <c:pt idx="602">
                  <c:v>3.1643161363610183E-4</c:v>
                </c:pt>
                <c:pt idx="603">
                  <c:v>3.1643161363610183E-4</c:v>
                </c:pt>
                <c:pt idx="604">
                  <c:v>3.1643161363610183E-4</c:v>
                </c:pt>
                <c:pt idx="605">
                  <c:v>3.1688333636948566E-4</c:v>
                </c:pt>
                <c:pt idx="606">
                  <c:v>3.1847973607683906E-4</c:v>
                </c:pt>
                <c:pt idx="607">
                  <c:v>3.1847973607683906E-4</c:v>
                </c:pt>
                <c:pt idx="608">
                  <c:v>3.1847973607683906E-4</c:v>
                </c:pt>
                <c:pt idx="609">
                  <c:v>3.1847973607683906E-4</c:v>
                </c:pt>
                <c:pt idx="610">
                  <c:v>3.1847973607683906E-4</c:v>
                </c:pt>
                <c:pt idx="611">
                  <c:v>3.1847973607683906E-4</c:v>
                </c:pt>
                <c:pt idx="612">
                  <c:v>3.1847973607683906E-4</c:v>
                </c:pt>
                <c:pt idx="613">
                  <c:v>3.1847973607683906E-4</c:v>
                </c:pt>
                <c:pt idx="614">
                  <c:v>3.1847973607683906E-4</c:v>
                </c:pt>
                <c:pt idx="615">
                  <c:v>3.1847973607683906E-4</c:v>
                </c:pt>
                <c:pt idx="616">
                  <c:v>3.2056815016572125E-4</c:v>
                </c:pt>
                <c:pt idx="617">
                  <c:v>3.2056815016572125E-4</c:v>
                </c:pt>
                <c:pt idx="618">
                  <c:v>3.2056815016572125E-4</c:v>
                </c:pt>
                <c:pt idx="619">
                  <c:v>3.2056815016572125E-4</c:v>
                </c:pt>
                <c:pt idx="620">
                  <c:v>3.2056815016572125E-4</c:v>
                </c:pt>
                <c:pt idx="621">
                  <c:v>3.2056815016572125E-4</c:v>
                </c:pt>
                <c:pt idx="622">
                  <c:v>3.2269819452962809E-4</c:v>
                </c:pt>
                <c:pt idx="623">
                  <c:v>3.2269819452962809E-4</c:v>
                </c:pt>
                <c:pt idx="624">
                  <c:v>3.2323737317551386E-4</c:v>
                </c:pt>
                <c:pt idx="625">
                  <c:v>3.2438457209131875E-4</c:v>
                </c:pt>
                <c:pt idx="626">
                  <c:v>3.2487127089778886E-4</c:v>
                </c:pt>
                <c:pt idx="627">
                  <c:v>3.2487127089778886E-4</c:v>
                </c:pt>
                <c:pt idx="628">
                  <c:v>3.2487127089778886E-4</c:v>
                </c:pt>
                <c:pt idx="629">
                  <c:v>3.2487127089778886E-4</c:v>
                </c:pt>
                <c:pt idx="630">
                  <c:v>3.2487127089778886E-4</c:v>
                </c:pt>
                <c:pt idx="631">
                  <c:v>3.2536016699213579E-4</c:v>
                </c:pt>
                <c:pt idx="632">
                  <c:v>3.2708884797854693E-4</c:v>
                </c:pt>
                <c:pt idx="633">
                  <c:v>3.2708884797854693E-4</c:v>
                </c:pt>
                <c:pt idx="634">
                  <c:v>3.2708884797854693E-4</c:v>
                </c:pt>
                <c:pt idx="635">
                  <c:v>3.2708884797854693E-4</c:v>
                </c:pt>
                <c:pt idx="636">
                  <c:v>3.2708884797854693E-4</c:v>
                </c:pt>
                <c:pt idx="637">
                  <c:v>3.2708884797854693E-4</c:v>
                </c:pt>
                <c:pt idx="638">
                  <c:v>3.2834062770813595E-4</c:v>
                </c:pt>
                <c:pt idx="639">
                  <c:v>3.2878215790356518E-4</c:v>
                </c:pt>
                <c:pt idx="640">
                  <c:v>3.2935246563123934E-4</c:v>
                </c:pt>
                <c:pt idx="641">
                  <c:v>3.2935246563123934E-4</c:v>
                </c:pt>
                <c:pt idx="642">
                  <c:v>3.3037371603767193E-4</c:v>
                </c:pt>
                <c:pt idx="643">
                  <c:v>3.3140452576887618E-4</c:v>
                </c:pt>
                <c:pt idx="644">
                  <c:v>3.3166373936014375E-4</c:v>
                </c:pt>
                <c:pt idx="645">
                  <c:v>3.3166373936014375E-4</c:v>
                </c:pt>
                <c:pt idx="646">
                  <c:v>3.3166373936014375E-4</c:v>
                </c:pt>
                <c:pt idx="647">
                  <c:v>3.3166373936014375E-4</c:v>
                </c:pt>
                <c:pt idx="648">
                  <c:v>3.3166373936014375E-4</c:v>
                </c:pt>
                <c:pt idx="649">
                  <c:v>3.3244504489360089E-4</c:v>
                </c:pt>
                <c:pt idx="650">
                  <c:v>3.340243651602834E-4</c:v>
                </c:pt>
                <c:pt idx="651">
                  <c:v>3.340243651602834E-4</c:v>
                </c:pt>
                <c:pt idx="652">
                  <c:v>3.340243651602834E-4</c:v>
                </c:pt>
                <c:pt idx="653">
                  <c:v>3.340243651602834E-4</c:v>
                </c:pt>
                <c:pt idx="654">
                  <c:v>3.340243651602834E-4</c:v>
                </c:pt>
                <c:pt idx="655">
                  <c:v>3.340243651602834E-4</c:v>
                </c:pt>
                <c:pt idx="656">
                  <c:v>3.3562640967583384E-4</c:v>
                </c:pt>
                <c:pt idx="657">
                  <c:v>3.3562640967583384E-4</c:v>
                </c:pt>
                <c:pt idx="658">
                  <c:v>3.3643612474810612E-4</c:v>
                </c:pt>
                <c:pt idx="659">
                  <c:v>3.3643612474810612E-4</c:v>
                </c:pt>
                <c:pt idx="660">
                  <c:v>3.3779877157565227E-4</c:v>
                </c:pt>
                <c:pt idx="661">
                  <c:v>3.3779877157565227E-4</c:v>
                </c:pt>
                <c:pt idx="662">
                  <c:v>3.3890089121372613E-4</c:v>
                </c:pt>
                <c:pt idx="663">
                  <c:v>3.3890089121372613E-4</c:v>
                </c:pt>
                <c:pt idx="664">
                  <c:v>3.3890089121372613E-4</c:v>
                </c:pt>
                <c:pt idx="665">
                  <c:v>3.3890089121372613E-4</c:v>
                </c:pt>
                <c:pt idx="666">
                  <c:v>3.3890089121372613E-4</c:v>
                </c:pt>
                <c:pt idx="667">
                  <c:v>3.3952559384751378E-4</c:v>
                </c:pt>
                <c:pt idx="668">
                  <c:v>3.4001386922191429E-4</c:v>
                </c:pt>
                <c:pt idx="669">
                  <c:v>3.4142063513543681E-4</c:v>
                </c:pt>
                <c:pt idx="670">
                  <c:v>3.4142063513543681E-4</c:v>
                </c:pt>
                <c:pt idx="671">
                  <c:v>3.4142063513543681E-4</c:v>
                </c:pt>
                <c:pt idx="672">
                  <c:v>3.4142063513543681E-4</c:v>
                </c:pt>
                <c:pt idx="673">
                  <c:v>3.4142063513543681E-4</c:v>
                </c:pt>
                <c:pt idx="674">
                  <c:v>3.4399743120189376E-4</c:v>
                </c:pt>
                <c:pt idx="675">
                  <c:v>3.4399743120189376E-4</c:v>
                </c:pt>
                <c:pt idx="676">
                  <c:v>3.439974312018949E-4</c:v>
                </c:pt>
                <c:pt idx="677">
                  <c:v>3.4457801799677839E-4</c:v>
                </c:pt>
                <c:pt idx="678">
                  <c:v>3.4465079823161633E-4</c:v>
                </c:pt>
                <c:pt idx="679">
                  <c:v>3.4663346539250551E-4</c:v>
                </c:pt>
                <c:pt idx="680">
                  <c:v>3.4663346539250551E-4</c:v>
                </c:pt>
                <c:pt idx="681">
                  <c:v>3.4663346539250551E-4</c:v>
                </c:pt>
                <c:pt idx="682">
                  <c:v>3.4663346539250551E-4</c:v>
                </c:pt>
                <c:pt idx="683">
                  <c:v>3.4663346539250551E-4</c:v>
                </c:pt>
                <c:pt idx="684">
                  <c:v>3.4663346539250551E-4</c:v>
                </c:pt>
                <c:pt idx="685">
                  <c:v>3.469301136841886E-4</c:v>
                </c:pt>
                <c:pt idx="686">
                  <c:v>3.4933104277253717E-4</c:v>
                </c:pt>
                <c:pt idx="687">
                  <c:v>3.4933104277253772E-4</c:v>
                </c:pt>
                <c:pt idx="688">
                  <c:v>3.4933104277253772E-4</c:v>
                </c:pt>
                <c:pt idx="689">
                  <c:v>3.4933104277253772E-4</c:v>
                </c:pt>
                <c:pt idx="690">
                  <c:v>3.4933104277253772E-4</c:v>
                </c:pt>
                <c:pt idx="691">
                  <c:v>3.4933104277253772E-4</c:v>
                </c:pt>
                <c:pt idx="692">
                  <c:v>3.4933104277253772E-4</c:v>
                </c:pt>
                <c:pt idx="693">
                  <c:v>3.4933104277253772E-4</c:v>
                </c:pt>
                <c:pt idx="694">
                  <c:v>3.4933104277253772E-4</c:v>
                </c:pt>
                <c:pt idx="695">
                  <c:v>3.4933104277253772E-4</c:v>
                </c:pt>
                <c:pt idx="696">
                  <c:v>3.5178251876286868E-4</c:v>
                </c:pt>
                <c:pt idx="697">
                  <c:v>3.5209259596609562E-4</c:v>
                </c:pt>
                <c:pt idx="698">
                  <c:v>3.5209259596609562E-4</c:v>
                </c:pt>
                <c:pt idx="699">
                  <c:v>3.5209259596609562E-4</c:v>
                </c:pt>
                <c:pt idx="700">
                  <c:v>3.5209259596609562E-4</c:v>
                </c:pt>
                <c:pt idx="701">
                  <c:v>3.5209259596609562E-4</c:v>
                </c:pt>
                <c:pt idx="702">
                  <c:v>3.549206943777698E-4</c:v>
                </c:pt>
                <c:pt idx="703">
                  <c:v>3.549206943777698E-4</c:v>
                </c:pt>
                <c:pt idx="704">
                  <c:v>3.549206943777698E-4</c:v>
                </c:pt>
                <c:pt idx="705">
                  <c:v>3.549206943777698E-4</c:v>
                </c:pt>
                <c:pt idx="706">
                  <c:v>3.549206943777698E-4</c:v>
                </c:pt>
                <c:pt idx="707">
                  <c:v>3.549206943777698E-4</c:v>
                </c:pt>
                <c:pt idx="708">
                  <c:v>3.549206943777698E-4</c:v>
                </c:pt>
                <c:pt idx="709">
                  <c:v>3.549206943777698E-4</c:v>
                </c:pt>
                <c:pt idx="710">
                  <c:v>3.549206943777698E-4</c:v>
                </c:pt>
                <c:pt idx="711">
                  <c:v>3.568443978682636E-4</c:v>
                </c:pt>
                <c:pt idx="712">
                  <c:v>3.568443978682636E-4</c:v>
                </c:pt>
                <c:pt idx="713">
                  <c:v>3.568443978682636E-4</c:v>
                </c:pt>
                <c:pt idx="714">
                  <c:v>3.5781805424240563E-4</c:v>
                </c:pt>
                <c:pt idx="715">
                  <c:v>3.5781805424240563E-4</c:v>
                </c:pt>
                <c:pt idx="716">
                  <c:v>3.5781805424240563E-4</c:v>
                </c:pt>
                <c:pt idx="717">
                  <c:v>3.5781805424240563E-4</c:v>
                </c:pt>
                <c:pt idx="718">
                  <c:v>3.5781805424240563E-4</c:v>
                </c:pt>
                <c:pt idx="719">
                  <c:v>3.5781805424240563E-4</c:v>
                </c:pt>
                <c:pt idx="720">
                  <c:v>3.5781805424240563E-4</c:v>
                </c:pt>
                <c:pt idx="721">
                  <c:v>3.5781805424240563E-4</c:v>
                </c:pt>
                <c:pt idx="722">
                  <c:v>3.5781805424240563E-4</c:v>
                </c:pt>
                <c:pt idx="723">
                  <c:v>3.5781805424240563E-4</c:v>
                </c:pt>
                <c:pt idx="724">
                  <c:v>3.5814438176507872E-4</c:v>
                </c:pt>
                <c:pt idx="725">
                  <c:v>3.5814438176507872E-4</c:v>
                </c:pt>
                <c:pt idx="726">
                  <c:v>3.5945867749108537E-4</c:v>
                </c:pt>
                <c:pt idx="727">
                  <c:v>3.6078754959234884E-4</c:v>
                </c:pt>
                <c:pt idx="728">
                  <c:v>3.6078754959234884E-4</c:v>
                </c:pt>
                <c:pt idx="729">
                  <c:v>3.6078754959234884E-4</c:v>
                </c:pt>
                <c:pt idx="730">
                  <c:v>3.6078754959234884E-4</c:v>
                </c:pt>
                <c:pt idx="731">
                  <c:v>3.6078754959234884E-4</c:v>
                </c:pt>
                <c:pt idx="732">
                  <c:v>3.6078754959234884E-4</c:v>
                </c:pt>
                <c:pt idx="733">
                  <c:v>3.6078754959234884E-4</c:v>
                </c:pt>
                <c:pt idx="734">
                  <c:v>3.6078754959234884E-4</c:v>
                </c:pt>
                <c:pt idx="735">
                  <c:v>3.6213126951192771E-4</c:v>
                </c:pt>
                <c:pt idx="736">
                  <c:v>3.6213126951192771E-4</c:v>
                </c:pt>
                <c:pt idx="737">
                  <c:v>3.6383222424281867E-4</c:v>
                </c:pt>
                <c:pt idx="738">
                  <c:v>3.6383222424281867E-4</c:v>
                </c:pt>
                <c:pt idx="739">
                  <c:v>3.6383222424281867E-4</c:v>
                </c:pt>
                <c:pt idx="740">
                  <c:v>3.6383222424281867E-4</c:v>
                </c:pt>
                <c:pt idx="741">
                  <c:v>3.6383222424281867E-4</c:v>
                </c:pt>
                <c:pt idx="742">
                  <c:v>3.6460551358329503E-4</c:v>
                </c:pt>
                <c:pt idx="743">
                  <c:v>3.6486437447041747E-4</c:v>
                </c:pt>
                <c:pt idx="744">
                  <c:v>3.6486437447041747E-4</c:v>
                </c:pt>
                <c:pt idx="745">
                  <c:v>3.6695530490903327E-4</c:v>
                </c:pt>
                <c:pt idx="746">
                  <c:v>3.6695530490903327E-4</c:v>
                </c:pt>
                <c:pt idx="747">
                  <c:v>3.6695530490903327E-4</c:v>
                </c:pt>
                <c:pt idx="748">
                  <c:v>3.6695530490903327E-4</c:v>
                </c:pt>
                <c:pt idx="749">
                  <c:v>3.6695530490903327E-4</c:v>
                </c:pt>
                <c:pt idx="750">
                  <c:v>3.6695530490903327E-4</c:v>
                </c:pt>
                <c:pt idx="751">
                  <c:v>3.6695530490903327E-4</c:v>
                </c:pt>
                <c:pt idx="752">
                  <c:v>3.6695530490903327E-4</c:v>
                </c:pt>
                <c:pt idx="753">
                  <c:v>3.6695530490903327E-4</c:v>
                </c:pt>
                <c:pt idx="754">
                  <c:v>3.6766031094784962E-4</c:v>
                </c:pt>
                <c:pt idx="755">
                  <c:v>3.6908259986010773E-4</c:v>
                </c:pt>
                <c:pt idx="756">
                  <c:v>3.7016021558359901E-4</c:v>
                </c:pt>
                <c:pt idx="757">
                  <c:v>3.7016021558359901E-4</c:v>
                </c:pt>
                <c:pt idx="758">
                  <c:v>3.7016021558359901E-4</c:v>
                </c:pt>
                <c:pt idx="759">
                  <c:v>3.7016021558359901E-4</c:v>
                </c:pt>
                <c:pt idx="760">
                  <c:v>3.7016021558359901E-4</c:v>
                </c:pt>
                <c:pt idx="761">
                  <c:v>3.7016021558359901E-4</c:v>
                </c:pt>
                <c:pt idx="762">
                  <c:v>3.7016021558359901E-4</c:v>
                </c:pt>
                <c:pt idx="763">
                  <c:v>3.7016021558359901E-4</c:v>
                </c:pt>
                <c:pt idx="764">
                  <c:v>3.7052152383514395E-4</c:v>
                </c:pt>
                <c:pt idx="765">
                  <c:v>3.7179448496747801E-4</c:v>
                </c:pt>
                <c:pt idx="766">
                  <c:v>3.7197740969439647E-4</c:v>
                </c:pt>
                <c:pt idx="767">
                  <c:v>3.7197740969439647E-4</c:v>
                </c:pt>
                <c:pt idx="768">
                  <c:v>3.7291823297314812E-4</c:v>
                </c:pt>
                <c:pt idx="769">
                  <c:v>3.7345059331980252E-4</c:v>
                </c:pt>
                <c:pt idx="770">
                  <c:v>3.7345059331980252E-4</c:v>
                </c:pt>
                <c:pt idx="771">
                  <c:v>3.7345059331980252E-4</c:v>
                </c:pt>
                <c:pt idx="772">
                  <c:v>3.7345059331980252E-4</c:v>
                </c:pt>
                <c:pt idx="773">
                  <c:v>3.7345059331980252E-4</c:v>
                </c:pt>
                <c:pt idx="774">
                  <c:v>3.7345059331980252E-4</c:v>
                </c:pt>
                <c:pt idx="775">
                  <c:v>3.7345059331980252E-4</c:v>
                </c:pt>
                <c:pt idx="776">
                  <c:v>3.7345059331980252E-4</c:v>
                </c:pt>
                <c:pt idx="777">
                  <c:v>3.7345059331980252E-4</c:v>
                </c:pt>
                <c:pt idx="778">
                  <c:v>3.7345059331980257E-4</c:v>
                </c:pt>
                <c:pt idx="779">
                  <c:v>3.7345059331980257E-4</c:v>
                </c:pt>
                <c:pt idx="780">
                  <c:v>3.7494141997933484E-4</c:v>
                </c:pt>
                <c:pt idx="781">
                  <c:v>3.7645024466693956E-4</c:v>
                </c:pt>
                <c:pt idx="782">
                  <c:v>3.7645024466693956E-4</c:v>
                </c:pt>
                <c:pt idx="783">
                  <c:v>3.7683030558621777E-4</c:v>
                </c:pt>
                <c:pt idx="784">
                  <c:v>3.7683030558621777E-4</c:v>
                </c:pt>
                <c:pt idx="785">
                  <c:v>3.7683030558621777E-4</c:v>
                </c:pt>
                <c:pt idx="786">
                  <c:v>3.7683030558621777E-4</c:v>
                </c:pt>
                <c:pt idx="787">
                  <c:v>3.7683030558621777E-4</c:v>
                </c:pt>
                <c:pt idx="788">
                  <c:v>3.7683030558621777E-4</c:v>
                </c:pt>
                <c:pt idx="789">
                  <c:v>3.7683030558621777E-4</c:v>
                </c:pt>
                <c:pt idx="790">
                  <c:v>3.7683030558621777E-4</c:v>
                </c:pt>
                <c:pt idx="791">
                  <c:v>3.7683030558621777E-4</c:v>
                </c:pt>
                <c:pt idx="792">
                  <c:v>3.7683030558621777E-4</c:v>
                </c:pt>
                <c:pt idx="793">
                  <c:v>3.7834673145385717E-4</c:v>
                </c:pt>
                <c:pt idx="794">
                  <c:v>3.8030346938092532E-4</c:v>
                </c:pt>
                <c:pt idx="795">
                  <c:v>3.8030346938092532E-4</c:v>
                </c:pt>
                <c:pt idx="796">
                  <c:v>3.8030346938092532E-4</c:v>
                </c:pt>
                <c:pt idx="797">
                  <c:v>3.8030346938092532E-4</c:v>
                </c:pt>
                <c:pt idx="798">
                  <c:v>3.8030346938092532E-4</c:v>
                </c:pt>
                <c:pt idx="799">
                  <c:v>3.8030346938092532E-4</c:v>
                </c:pt>
                <c:pt idx="800">
                  <c:v>3.8030346938092532E-4</c:v>
                </c:pt>
                <c:pt idx="801">
                  <c:v>3.8030346938092532E-4</c:v>
                </c:pt>
                <c:pt idx="802">
                  <c:v>3.8030346938092532E-4</c:v>
                </c:pt>
                <c:pt idx="803">
                  <c:v>3.8030346938092532E-4</c:v>
                </c:pt>
                <c:pt idx="804">
                  <c:v>3.8108841029731443E-4</c:v>
                </c:pt>
                <c:pt idx="805">
                  <c:v>3.8108841029731443E-4</c:v>
                </c:pt>
                <c:pt idx="806">
                  <c:v>3.8267298432664187E-4</c:v>
                </c:pt>
                <c:pt idx="807">
                  <c:v>3.838744723201554E-4</c:v>
                </c:pt>
                <c:pt idx="808">
                  <c:v>3.838744723201554E-4</c:v>
                </c:pt>
                <c:pt idx="809">
                  <c:v>3.838744723201554E-4</c:v>
                </c:pt>
                <c:pt idx="810">
                  <c:v>3.838744723201554E-4</c:v>
                </c:pt>
                <c:pt idx="811">
                  <c:v>3.838744723201554E-4</c:v>
                </c:pt>
                <c:pt idx="812">
                  <c:v>3.838744723201554E-4</c:v>
                </c:pt>
                <c:pt idx="813">
                  <c:v>3.838744723201554E-4</c:v>
                </c:pt>
                <c:pt idx="814">
                  <c:v>3.838744723201554E-4</c:v>
                </c:pt>
                <c:pt idx="815">
                  <c:v>3.838744723201554E-4</c:v>
                </c:pt>
                <c:pt idx="816">
                  <c:v>3.8478305222383987E-4</c:v>
                </c:pt>
                <c:pt idx="817">
                  <c:v>3.8590234946442179E-4</c:v>
                </c:pt>
                <c:pt idx="818">
                  <c:v>3.8661973594109148E-4</c:v>
                </c:pt>
                <c:pt idx="819">
                  <c:v>3.8754799594698051E-4</c:v>
                </c:pt>
                <c:pt idx="820">
                  <c:v>3.8754799594698154E-4</c:v>
                </c:pt>
                <c:pt idx="821">
                  <c:v>3.8754799594698154E-4</c:v>
                </c:pt>
                <c:pt idx="822">
                  <c:v>3.8754799594698154E-4</c:v>
                </c:pt>
                <c:pt idx="823">
                  <c:v>3.8754799594698154E-4</c:v>
                </c:pt>
                <c:pt idx="824">
                  <c:v>3.8754799594698154E-4</c:v>
                </c:pt>
                <c:pt idx="825">
                  <c:v>3.8754799594698154E-4</c:v>
                </c:pt>
                <c:pt idx="826">
                  <c:v>3.8754799594698154E-4</c:v>
                </c:pt>
                <c:pt idx="827">
                  <c:v>3.8754799594698154E-4</c:v>
                </c:pt>
                <c:pt idx="828">
                  <c:v>3.8754799594698154E-4</c:v>
                </c:pt>
                <c:pt idx="829">
                  <c:v>3.8754799594698154E-4</c:v>
                </c:pt>
                <c:pt idx="830">
                  <c:v>3.8754799594698154E-4</c:v>
                </c:pt>
                <c:pt idx="831">
                  <c:v>3.8942475266646993E-4</c:v>
                </c:pt>
                <c:pt idx="832">
                  <c:v>3.9090345246359253E-4</c:v>
                </c:pt>
                <c:pt idx="833">
                  <c:v>3.913290415416971E-4</c:v>
                </c:pt>
                <c:pt idx="834">
                  <c:v>3.913290415416971E-4</c:v>
                </c:pt>
                <c:pt idx="835">
                  <c:v>3.913290415416971E-4</c:v>
                </c:pt>
                <c:pt idx="836">
                  <c:v>3.913290415416971E-4</c:v>
                </c:pt>
                <c:pt idx="837">
                  <c:v>3.913290415416971E-4</c:v>
                </c:pt>
                <c:pt idx="838">
                  <c:v>3.913290415416971E-4</c:v>
                </c:pt>
                <c:pt idx="839">
                  <c:v>3.913290415416971E-4</c:v>
                </c:pt>
                <c:pt idx="840">
                  <c:v>3.913290415416971E-4</c:v>
                </c:pt>
                <c:pt idx="841">
                  <c:v>3.913290415416971E-4</c:v>
                </c:pt>
                <c:pt idx="842">
                  <c:v>3.9261419784695584E-4</c:v>
                </c:pt>
                <c:pt idx="843">
                  <c:v>3.9261419784695584E-4</c:v>
                </c:pt>
                <c:pt idx="844">
                  <c:v>3.9261419784695584E-4</c:v>
                </c:pt>
                <c:pt idx="845">
                  <c:v>3.952229587574869E-4</c:v>
                </c:pt>
                <c:pt idx="846">
                  <c:v>3.952229587574869E-4</c:v>
                </c:pt>
                <c:pt idx="847">
                  <c:v>3.952229587574869E-4</c:v>
                </c:pt>
                <c:pt idx="848">
                  <c:v>3.952229587574869E-4</c:v>
                </c:pt>
                <c:pt idx="849">
                  <c:v>3.952229587574869E-4</c:v>
                </c:pt>
                <c:pt idx="850">
                  <c:v>3.952229587574869E-4</c:v>
                </c:pt>
                <c:pt idx="851">
                  <c:v>3.952229587574869E-4</c:v>
                </c:pt>
                <c:pt idx="852">
                  <c:v>3.952229587574869E-4</c:v>
                </c:pt>
                <c:pt idx="853">
                  <c:v>3.952229587574869E-4</c:v>
                </c:pt>
                <c:pt idx="854">
                  <c:v>3.952229587574869E-4</c:v>
                </c:pt>
                <c:pt idx="855">
                  <c:v>3.952229587574869E-4</c:v>
                </c:pt>
                <c:pt idx="856">
                  <c:v>3.952229587574869E-4</c:v>
                </c:pt>
                <c:pt idx="857">
                  <c:v>3.9610417046185832E-4</c:v>
                </c:pt>
                <c:pt idx="858">
                  <c:v>3.9788442289453448E-4</c:v>
                </c:pt>
                <c:pt idx="859">
                  <c:v>3.9788442289453448E-4</c:v>
                </c:pt>
                <c:pt idx="860">
                  <c:v>3.9923547745432836E-4</c:v>
                </c:pt>
                <c:pt idx="861">
                  <c:v>3.9923547745432836E-4</c:v>
                </c:pt>
                <c:pt idx="862">
                  <c:v>3.9968889665492027E-4</c:v>
                </c:pt>
                <c:pt idx="863">
                  <c:v>3.9968889665492027E-4</c:v>
                </c:pt>
                <c:pt idx="864">
                  <c:v>4.0128811554717624E-4</c:v>
                </c:pt>
                <c:pt idx="865">
                  <c:v>4.0151814601350095E-4</c:v>
                </c:pt>
                <c:pt idx="866">
                  <c:v>4.0151814601350095E-4</c:v>
                </c:pt>
                <c:pt idx="867">
                  <c:v>4.0337274316203499E-4</c:v>
                </c:pt>
                <c:pt idx="868">
                  <c:v>4.052532789655005E-4</c:v>
                </c:pt>
                <c:pt idx="869">
                  <c:v>4.0764135667173385E-4</c:v>
                </c:pt>
                <c:pt idx="870">
                  <c:v>4.0909462814988848E-4</c:v>
                </c:pt>
                <c:pt idx="871">
                  <c:v>4.0909462814988848E-4</c:v>
                </c:pt>
                <c:pt idx="872">
                  <c:v>4.1026850324037904E-4</c:v>
                </c:pt>
                <c:pt idx="873">
                  <c:v>4.1204841833610386E-4</c:v>
                </c:pt>
                <c:pt idx="874">
                  <c:v>4.1240718933862599E-4</c:v>
                </c:pt>
                <c:pt idx="875">
                  <c:v>4.130473250585332E-4</c:v>
                </c:pt>
                <c:pt idx="876">
                  <c:v>4.1506712842404996E-4</c:v>
                </c:pt>
                <c:pt idx="877">
                  <c:v>4.1711685510421371E-4</c:v>
                </c:pt>
                <c:pt idx="878">
                  <c:v>4.1711685510421371E-4</c:v>
                </c:pt>
                <c:pt idx="879">
                  <c:v>4.1711685510421371E-4</c:v>
                </c:pt>
                <c:pt idx="880">
                  <c:v>4.2130908963640033E-4</c:v>
                </c:pt>
                <c:pt idx="881">
                  <c:v>4.2251111515931604E-4</c:v>
                </c:pt>
                <c:pt idx="882">
                  <c:v>4.2251111515931604E-4</c:v>
                </c:pt>
                <c:pt idx="883">
                  <c:v>4.2251111515931604E-4</c:v>
                </c:pt>
                <c:pt idx="884">
                  <c:v>4.2345317009730762E-4</c:v>
                </c:pt>
                <c:pt idx="885">
                  <c:v>4.2440699230939226E-4</c:v>
                </c:pt>
                <c:pt idx="886">
                  <c:v>4.2494635789188127E-4</c:v>
                </c:pt>
                <c:pt idx="887">
                  <c:v>4.2563032156946938E-4</c:v>
                </c:pt>
                <c:pt idx="888">
                  <c:v>4.2563032156946938E-4</c:v>
                </c:pt>
                <c:pt idx="889">
                  <c:v>4.2563032156946938E-4</c:v>
                </c:pt>
                <c:pt idx="890">
                  <c:v>4.3008730511514875E-4</c:v>
                </c:pt>
                <c:pt idx="891">
                  <c:v>4.3081349778952043E-4</c:v>
                </c:pt>
                <c:pt idx="892">
                  <c:v>4.3236895139200205E-4</c:v>
                </c:pt>
                <c:pt idx="893">
                  <c:v>4.3236895139200205E-4</c:v>
                </c:pt>
                <c:pt idx="894">
                  <c:v>4.3381355598951502E-4</c:v>
                </c:pt>
                <c:pt idx="895">
                  <c:v>4.3381355598951502E-4</c:v>
                </c:pt>
                <c:pt idx="896">
                  <c:v>4.3468730018991509E-4</c:v>
                </c:pt>
                <c:pt idx="897">
                  <c:v>4.3704334617397552E-4</c:v>
                </c:pt>
                <c:pt idx="898">
                  <c:v>4.3778750361084853E-4</c:v>
                </c:pt>
                <c:pt idx="899">
                  <c:v>4.3778750361084853E-4</c:v>
                </c:pt>
                <c:pt idx="900">
                  <c:v>4.3943812216164907E-4</c:v>
                </c:pt>
                <c:pt idx="901">
                  <c:v>4.4004299254040119E-4</c:v>
                </c:pt>
                <c:pt idx="902">
                  <c:v>4.4187270102516782E-4</c:v>
                </c:pt>
                <c:pt idx="903">
                  <c:v>4.4187270102516825E-4</c:v>
                </c:pt>
                <c:pt idx="904">
                  <c:v>4.4326005985813392E-4</c:v>
                </c:pt>
                <c:pt idx="905">
                  <c:v>4.4326005985813392E-4</c:v>
                </c:pt>
                <c:pt idx="906">
                  <c:v>4.4326005985813392E-4</c:v>
                </c:pt>
                <c:pt idx="907">
                  <c:v>4.4434819771116087E-4</c:v>
                </c:pt>
                <c:pt idx="908">
                  <c:v>4.4434819771116087E-4</c:v>
                </c:pt>
                <c:pt idx="909">
                  <c:v>4.4434819771116087E-4</c:v>
                </c:pt>
                <c:pt idx="910">
                  <c:v>4.4434819771116087E-4</c:v>
                </c:pt>
                <c:pt idx="911">
                  <c:v>4.4466056906623287E-4</c:v>
                </c:pt>
                <c:pt idx="912">
                  <c:v>4.4466056906623287E-4</c:v>
                </c:pt>
                <c:pt idx="913">
                  <c:v>4.46074437718656E-4</c:v>
                </c:pt>
                <c:pt idx="914">
                  <c:v>4.4686577138614475E-4</c:v>
                </c:pt>
                <c:pt idx="915">
                  <c:v>4.4686577138614475E-4</c:v>
                </c:pt>
                <c:pt idx="916">
                  <c:v>4.47272567803007E-4</c:v>
                </c:pt>
                <c:pt idx="917">
                  <c:v>4.494266277172753E-4</c:v>
                </c:pt>
                <c:pt idx="918">
                  <c:v>4.494266277172753E-4</c:v>
                </c:pt>
                <c:pt idx="919">
                  <c:v>4.494266277172753E-4</c:v>
                </c:pt>
                <c:pt idx="920">
                  <c:v>4.494266277172753E-4</c:v>
                </c:pt>
                <c:pt idx="921">
                  <c:v>4.494266277172753E-4</c:v>
                </c:pt>
                <c:pt idx="922">
                  <c:v>4.494266277172753E-4</c:v>
                </c:pt>
                <c:pt idx="923">
                  <c:v>4.52032021298541E-4</c:v>
                </c:pt>
                <c:pt idx="924">
                  <c:v>4.52032021298541E-4</c:v>
                </c:pt>
                <c:pt idx="925">
                  <c:v>4.5738169888657419E-4</c:v>
                </c:pt>
                <c:pt idx="926">
                  <c:v>4.5738169888657419E-4</c:v>
                </c:pt>
                <c:pt idx="927">
                  <c:v>4.5943735732903673E-4</c:v>
                </c:pt>
                <c:pt idx="928">
                  <c:v>4.601287608162535E-4</c:v>
                </c:pt>
                <c:pt idx="929">
                  <c:v>4.601287608162535E-4</c:v>
                </c:pt>
                <c:pt idx="930">
                  <c:v>4.601287608162535E-4</c:v>
                </c:pt>
                <c:pt idx="931">
                  <c:v>4.601287608162535E-4</c:v>
                </c:pt>
                <c:pt idx="932">
                  <c:v>4.6099742075661113E-4</c:v>
                </c:pt>
                <c:pt idx="933">
                  <c:v>4.6292592190426554E-4</c:v>
                </c:pt>
                <c:pt idx="934">
                  <c:v>4.6292592190426554E-4</c:v>
                </c:pt>
                <c:pt idx="935">
                  <c:v>4.6292592190426554E-4</c:v>
                </c:pt>
                <c:pt idx="936">
                  <c:v>4.6292592190426554E-4</c:v>
                </c:pt>
                <c:pt idx="937">
                  <c:v>4.6292592190426678E-4</c:v>
                </c:pt>
                <c:pt idx="938">
                  <c:v>4.6416582519764372E-4</c:v>
                </c:pt>
                <c:pt idx="939">
                  <c:v>4.6416582519764372E-4</c:v>
                </c:pt>
                <c:pt idx="940">
                  <c:v>4.657747236967165E-4</c:v>
                </c:pt>
                <c:pt idx="941">
                  <c:v>4.657747236967165E-4</c:v>
                </c:pt>
                <c:pt idx="942">
                  <c:v>4.6577472369671732E-4</c:v>
                </c:pt>
                <c:pt idx="943">
                  <c:v>4.6740046938556837E-4</c:v>
                </c:pt>
                <c:pt idx="944">
                  <c:v>4.6867677497416856E-4</c:v>
                </c:pt>
                <c:pt idx="945">
                  <c:v>4.6867677497416856E-4</c:v>
                </c:pt>
                <c:pt idx="946">
                  <c:v>4.6904335835049049E-4</c:v>
                </c:pt>
                <c:pt idx="947">
                  <c:v>4.6904335835049049E-4</c:v>
                </c:pt>
                <c:pt idx="948">
                  <c:v>4.7070369401450016E-4</c:v>
                </c:pt>
                <c:pt idx="949">
                  <c:v>4.7070369401450016E-4</c:v>
                </c:pt>
                <c:pt idx="950">
                  <c:v>4.7238178737273587E-4</c:v>
                </c:pt>
                <c:pt idx="951">
                  <c:v>4.7238178737273587E-4</c:v>
                </c:pt>
                <c:pt idx="952">
                  <c:v>4.7464742045415399E-4</c:v>
                </c:pt>
                <c:pt idx="953">
                  <c:v>4.7752584235343827E-4</c:v>
                </c:pt>
                <c:pt idx="954">
                  <c:v>4.7771960411525856E-4</c:v>
                </c:pt>
                <c:pt idx="955">
                  <c:v>4.7771960411525856E-4</c:v>
                </c:pt>
                <c:pt idx="956">
                  <c:v>4.8085222524858187E-4</c:v>
                </c:pt>
                <c:pt idx="957">
                  <c:v>4.8085222524858187E-4</c:v>
                </c:pt>
                <c:pt idx="958">
                  <c:v>4.8085222524858187E-4</c:v>
                </c:pt>
                <c:pt idx="959">
                  <c:v>4.8085222524858187E-4</c:v>
                </c:pt>
                <c:pt idx="960">
                  <c:v>4.8085222524858187E-4</c:v>
                </c:pt>
                <c:pt idx="961">
                  <c:v>4.8105006612313172E-4</c:v>
                </c:pt>
                <c:pt idx="962">
                  <c:v>4.8404729179444156E-4</c:v>
                </c:pt>
                <c:pt idx="963">
                  <c:v>4.846534877637185E-4</c:v>
                </c:pt>
                <c:pt idx="964">
                  <c:v>4.8730690634668326E-4</c:v>
                </c:pt>
                <c:pt idx="965">
                  <c:v>4.8730690634668326E-4</c:v>
                </c:pt>
                <c:pt idx="966">
                  <c:v>4.8730690634668326E-4</c:v>
                </c:pt>
                <c:pt idx="967">
                  <c:v>4.8730690634668326E-4</c:v>
                </c:pt>
                <c:pt idx="968">
                  <c:v>4.8730690634668326E-4</c:v>
                </c:pt>
                <c:pt idx="969">
                  <c:v>4.8730690634668326E-4</c:v>
                </c:pt>
                <c:pt idx="970">
                  <c:v>4.8730690634668326E-4</c:v>
                </c:pt>
                <c:pt idx="971">
                  <c:v>4.8730690634668326E-4</c:v>
                </c:pt>
                <c:pt idx="972">
                  <c:v>4.8833911870079536E-4</c:v>
                </c:pt>
                <c:pt idx="973">
                  <c:v>4.8896160348976109E-4</c:v>
                </c:pt>
                <c:pt idx="974">
                  <c:v>4.9021374793046613E-4</c:v>
                </c:pt>
                <c:pt idx="975">
                  <c:v>4.9063327196782042E-4</c:v>
                </c:pt>
                <c:pt idx="976">
                  <c:v>4.9063327196782042E-4</c:v>
                </c:pt>
                <c:pt idx="977">
                  <c:v>4.9063327196782042E-4</c:v>
                </c:pt>
                <c:pt idx="978">
                  <c:v>4.9063327196782042E-4</c:v>
                </c:pt>
                <c:pt idx="979">
                  <c:v>4.9063327196782042E-4</c:v>
                </c:pt>
                <c:pt idx="980">
                  <c:v>4.9157692798566116E-4</c:v>
                </c:pt>
                <c:pt idx="981">
                  <c:v>4.940286984468586E-4</c:v>
                </c:pt>
                <c:pt idx="982">
                  <c:v>4.940286984468586E-4</c:v>
                </c:pt>
                <c:pt idx="983">
                  <c:v>4.940286984468586E-4</c:v>
                </c:pt>
                <c:pt idx="984">
                  <c:v>4.9402869844685903E-4</c:v>
                </c:pt>
                <c:pt idx="985">
                  <c:v>4.9402869844685903E-4</c:v>
                </c:pt>
                <c:pt idx="986">
                  <c:v>4.9402869844685903E-4</c:v>
                </c:pt>
                <c:pt idx="987">
                  <c:v>4.9402869844685903E-4</c:v>
                </c:pt>
                <c:pt idx="988">
                  <c:v>4.9596987959252855E-4</c:v>
                </c:pt>
                <c:pt idx="989">
                  <c:v>4.9749560904021673E-4</c:v>
                </c:pt>
                <c:pt idx="990">
                  <c:v>4.9749560904021673E-4</c:v>
                </c:pt>
                <c:pt idx="991">
                  <c:v>4.9749560904021673E-4</c:v>
                </c:pt>
                <c:pt idx="992">
                  <c:v>4.9749560904021673E-4</c:v>
                </c:pt>
                <c:pt idx="993">
                  <c:v>4.97934124426403E-4</c:v>
                </c:pt>
                <c:pt idx="994">
                  <c:v>4.97934124426403E-4</c:v>
                </c:pt>
                <c:pt idx="995">
                  <c:v>4.9992189330577978E-4</c:v>
                </c:pt>
                <c:pt idx="996">
                  <c:v>4.9992189330577978E-4</c:v>
                </c:pt>
                <c:pt idx="997">
                  <c:v>5.0103654774042512E-4</c:v>
                </c:pt>
                <c:pt idx="998">
                  <c:v>5.0103654774042512E-4</c:v>
                </c:pt>
                <c:pt idx="999">
                  <c:v>5.0103654774042512E-4</c:v>
                </c:pt>
                <c:pt idx="1000">
                  <c:v>5.0103654774042512E-4</c:v>
                </c:pt>
                <c:pt idx="1001">
                  <c:v>5.0103654774042512E-4</c:v>
                </c:pt>
                <c:pt idx="1002">
                  <c:v>5.0103654774042512E-4</c:v>
                </c:pt>
                <c:pt idx="1003">
                  <c:v>5.0176852263433813E-4</c:v>
                </c:pt>
                <c:pt idx="1004">
                  <c:v>5.0396990994353117E-4</c:v>
                </c:pt>
                <c:pt idx="1005">
                  <c:v>5.0396990994353117E-4</c:v>
                </c:pt>
                <c:pt idx="1006">
                  <c:v>5.0421592895254393E-4</c:v>
                </c:pt>
                <c:pt idx="1007">
                  <c:v>5.0421592895254393E-4</c:v>
                </c:pt>
                <c:pt idx="1008">
                  <c:v>5.0465418712215924E-4</c:v>
                </c:pt>
                <c:pt idx="1009">
                  <c:v>5.0465418712215924E-4</c:v>
                </c:pt>
                <c:pt idx="1010">
                  <c:v>5.0465418712215924E-4</c:v>
                </c:pt>
                <c:pt idx="1011">
                  <c:v>5.0645492143306314E-4</c:v>
                </c:pt>
                <c:pt idx="1012">
                  <c:v>5.0820188765175018E-4</c:v>
                </c:pt>
                <c:pt idx="1013">
                  <c:v>5.0835133682058801E-4</c:v>
                </c:pt>
                <c:pt idx="1014">
                  <c:v>5.0835133682058801E-4</c:v>
                </c:pt>
                <c:pt idx="1015">
                  <c:v>5.0835133682058801E-4</c:v>
                </c:pt>
                <c:pt idx="1016">
                  <c:v>5.0835133682058801E-4</c:v>
                </c:pt>
                <c:pt idx="1017">
                  <c:v>5.1023064576885525E-4</c:v>
                </c:pt>
                <c:pt idx="1018">
                  <c:v>5.1091231694226397E-4</c:v>
                </c:pt>
                <c:pt idx="1019">
                  <c:v>5.121309527031558E-4</c:v>
                </c:pt>
                <c:pt idx="1020">
                  <c:v>5.121309527031558E-4</c:v>
                </c:pt>
                <c:pt idx="1021">
                  <c:v>5.121309527031558E-4</c:v>
                </c:pt>
                <c:pt idx="1022">
                  <c:v>5.1228389609993567E-4</c:v>
                </c:pt>
                <c:pt idx="1023">
                  <c:v>5.1236998699981363E-4</c:v>
                </c:pt>
                <c:pt idx="1024">
                  <c:v>5.1453646595256333E-4</c:v>
                </c:pt>
                <c:pt idx="1025">
                  <c:v>5.1453646595256333E-4</c:v>
                </c:pt>
                <c:pt idx="1026">
                  <c:v>5.1453646595256333E-4</c:v>
                </c:pt>
                <c:pt idx="1027">
                  <c:v>5.1599614680284116E-4</c:v>
                </c:pt>
                <c:pt idx="1028">
                  <c:v>5.1599614680284116E-4</c:v>
                </c:pt>
                <c:pt idx="1029">
                  <c:v>5.1599614680284116E-4</c:v>
                </c:pt>
                <c:pt idx="1030">
                  <c:v>5.1599614680284116E-4</c:v>
                </c:pt>
                <c:pt idx="1031">
                  <c:v>5.1599614680284116E-4</c:v>
                </c:pt>
                <c:pt idx="1032">
                  <c:v>5.1599614680284116E-4</c:v>
                </c:pt>
                <c:pt idx="1033">
                  <c:v>5.1599614680284116E-4</c:v>
                </c:pt>
                <c:pt idx="1034">
                  <c:v>5.1599614680284116E-4</c:v>
                </c:pt>
                <c:pt idx="1035">
                  <c:v>5.1599614680284116E-4</c:v>
                </c:pt>
                <c:pt idx="1036">
                  <c:v>5.1646587484440322E-4</c:v>
                </c:pt>
                <c:pt idx="1037">
                  <c:v>5.1673066126264172E-4</c:v>
                </c:pt>
                <c:pt idx="1038">
                  <c:v>5.1995019808875821E-4</c:v>
                </c:pt>
                <c:pt idx="1039">
                  <c:v>5.1995019808875821E-4</c:v>
                </c:pt>
                <c:pt idx="1040">
                  <c:v>5.1995019808875821E-4</c:v>
                </c:pt>
                <c:pt idx="1041">
                  <c:v>5.1995019808875821E-4</c:v>
                </c:pt>
                <c:pt idx="1042">
                  <c:v>5.1995019808875821E-4</c:v>
                </c:pt>
                <c:pt idx="1043">
                  <c:v>5.1995019808875821E-4</c:v>
                </c:pt>
                <c:pt idx="1044">
                  <c:v>5.1995019808875821E-4</c:v>
                </c:pt>
                <c:pt idx="1045">
                  <c:v>5.1995019808875821E-4</c:v>
                </c:pt>
                <c:pt idx="1046">
                  <c:v>5.2120460328479098E-4</c:v>
                </c:pt>
                <c:pt idx="1047">
                  <c:v>5.2348559712927449E-4</c:v>
                </c:pt>
                <c:pt idx="1048">
                  <c:v>5.2399656415880657E-4</c:v>
                </c:pt>
                <c:pt idx="1049">
                  <c:v>5.2399656415880657E-4</c:v>
                </c:pt>
                <c:pt idx="1050">
                  <c:v>5.2579680305652723E-4</c:v>
                </c:pt>
                <c:pt idx="1051">
                  <c:v>5.2579680305652723E-4</c:v>
                </c:pt>
                <c:pt idx="1052">
                  <c:v>5.2663636204550038E-4</c:v>
                </c:pt>
                <c:pt idx="1053">
                  <c:v>5.2755043817426304E-4</c:v>
                </c:pt>
                <c:pt idx="1054">
                  <c:v>5.2813889394914392E-4</c:v>
                </c:pt>
                <c:pt idx="1055">
                  <c:v>5.2813889394914392E-4</c:v>
                </c:pt>
                <c:pt idx="1056">
                  <c:v>5.2813889394914392E-4</c:v>
                </c:pt>
                <c:pt idx="1057">
                  <c:v>5.2813889394914392E-4</c:v>
                </c:pt>
                <c:pt idx="1058">
                  <c:v>5.2965436017447733E-4</c:v>
                </c:pt>
                <c:pt idx="1059">
                  <c:v>5.3051256385937935E-4</c:v>
                </c:pt>
                <c:pt idx="1060">
                  <c:v>5.3051256385937935E-4</c:v>
                </c:pt>
                <c:pt idx="1061">
                  <c:v>5.3051256385937935E-4</c:v>
                </c:pt>
                <c:pt idx="1062">
                  <c:v>5.3118294736485068E-4</c:v>
                </c:pt>
                <c:pt idx="1063">
                  <c:v>5.3238104156665589E-4</c:v>
                </c:pt>
                <c:pt idx="1064">
                  <c:v>5.3238104156665589E-4</c:v>
                </c:pt>
                <c:pt idx="1065">
                  <c:v>5.3238104156665589E-4</c:v>
                </c:pt>
                <c:pt idx="1066">
                  <c:v>5.3238104156665589E-4</c:v>
                </c:pt>
                <c:pt idx="1067">
                  <c:v>5.3238104156665589E-4</c:v>
                </c:pt>
                <c:pt idx="1068">
                  <c:v>5.3238104156665589E-4</c:v>
                </c:pt>
                <c:pt idx="1069">
                  <c:v>5.3238104156665589E-4</c:v>
                </c:pt>
                <c:pt idx="1070">
                  <c:v>5.3238104156665589E-4</c:v>
                </c:pt>
                <c:pt idx="1071">
                  <c:v>5.3238104156665589E-4</c:v>
                </c:pt>
                <c:pt idx="1072">
                  <c:v>5.3291852887322696E-4</c:v>
                </c:pt>
                <c:pt idx="1073">
                  <c:v>5.3428025027620139E-4</c:v>
                </c:pt>
                <c:pt idx="1074">
                  <c:v>5.3672708136360951E-4</c:v>
                </c:pt>
                <c:pt idx="1075">
                  <c:v>5.3672708136360951E-4</c:v>
                </c:pt>
                <c:pt idx="1076">
                  <c:v>5.3672708136360951E-4</c:v>
                </c:pt>
                <c:pt idx="1077">
                  <c:v>5.378303242160456E-4</c:v>
                </c:pt>
                <c:pt idx="1078">
                  <c:v>5.378303242160456E-4</c:v>
                </c:pt>
                <c:pt idx="1079">
                  <c:v>5.378303242160456E-4</c:v>
                </c:pt>
                <c:pt idx="1080">
                  <c:v>5.378303242160456E-4</c:v>
                </c:pt>
                <c:pt idx="1081">
                  <c:v>5.378303242160456E-4</c:v>
                </c:pt>
                <c:pt idx="1082">
                  <c:v>5.378303242160456E-4</c:v>
                </c:pt>
                <c:pt idx="1083">
                  <c:v>5.4118132438852381E-4</c:v>
                </c:pt>
                <c:pt idx="1084">
                  <c:v>5.4118132438852381E-4</c:v>
                </c:pt>
                <c:pt idx="1085">
                  <c:v>5.4118132438852381E-4</c:v>
                </c:pt>
                <c:pt idx="1086">
                  <c:v>5.4118132438852381E-4</c:v>
                </c:pt>
                <c:pt idx="1087">
                  <c:v>5.4118132438852381E-4</c:v>
                </c:pt>
                <c:pt idx="1088">
                  <c:v>5.4288048500397896E-4</c:v>
                </c:pt>
                <c:pt idx="1089">
                  <c:v>5.454595041998508E-4</c:v>
                </c:pt>
                <c:pt idx="1090">
                  <c:v>5.4574833636422692E-4</c:v>
                </c:pt>
                <c:pt idx="1091">
                  <c:v>5.4574833636422692E-4</c:v>
                </c:pt>
                <c:pt idx="1092">
                  <c:v>5.4574833636422692E-4</c:v>
                </c:pt>
                <c:pt idx="1093">
                  <c:v>5.4574833636422692E-4</c:v>
                </c:pt>
                <c:pt idx="1094">
                  <c:v>5.4574833636422692E-4</c:v>
                </c:pt>
                <c:pt idx="1095">
                  <c:v>5.4574833636422692E-4</c:v>
                </c:pt>
                <c:pt idx="1096">
                  <c:v>5.4574833636422692E-4</c:v>
                </c:pt>
                <c:pt idx="1097">
                  <c:v>5.480756319387345E-4</c:v>
                </c:pt>
                <c:pt idx="1098">
                  <c:v>5.480756319387345E-4</c:v>
                </c:pt>
                <c:pt idx="1099">
                  <c:v>5.5043295736354934E-4</c:v>
                </c:pt>
                <c:pt idx="1100">
                  <c:v>5.5043295736354934E-4</c:v>
                </c:pt>
                <c:pt idx="1101">
                  <c:v>5.5043295736354934E-4</c:v>
                </c:pt>
                <c:pt idx="1102">
                  <c:v>5.5043295736354934E-4</c:v>
                </c:pt>
                <c:pt idx="1103">
                  <c:v>5.5043295736354934E-4</c:v>
                </c:pt>
                <c:pt idx="1104">
                  <c:v>5.5043295736354934E-4</c:v>
                </c:pt>
                <c:pt idx="1105">
                  <c:v>5.5062286006278657E-4</c:v>
                </c:pt>
                <c:pt idx="1106">
                  <c:v>5.5072976674471136E-4</c:v>
                </c:pt>
                <c:pt idx="1107">
                  <c:v>5.5072976674471136E-4</c:v>
                </c:pt>
                <c:pt idx="1108">
                  <c:v>5.5342283789873241E-4</c:v>
                </c:pt>
                <c:pt idx="1109">
                  <c:v>5.5342283789873241E-4</c:v>
                </c:pt>
                <c:pt idx="1110">
                  <c:v>5.5342283789873241E-4</c:v>
                </c:pt>
                <c:pt idx="1111">
                  <c:v>5.5407507482266695E-4</c:v>
                </c:pt>
                <c:pt idx="1112">
                  <c:v>5.5407507482266695E-4</c:v>
                </c:pt>
                <c:pt idx="1113">
                  <c:v>5.5407507482266695E-4</c:v>
                </c:pt>
                <c:pt idx="1114">
                  <c:v>5.5524032337539854E-4</c:v>
                </c:pt>
                <c:pt idx="1115">
                  <c:v>5.5524032337539854E-4</c:v>
                </c:pt>
                <c:pt idx="1116">
                  <c:v>5.5615580680561821E-4</c:v>
                </c:pt>
                <c:pt idx="1117">
                  <c:v>5.5615580680561821E-4</c:v>
                </c:pt>
                <c:pt idx="1118">
                  <c:v>5.5915794276390829E-4</c:v>
                </c:pt>
                <c:pt idx="1119">
                  <c:v>5.593773494597231E-4</c:v>
                </c:pt>
                <c:pt idx="1120">
                  <c:v>5.601758899797044E-4</c:v>
                </c:pt>
                <c:pt idx="1121">
                  <c:v>5.601758899797044E-4</c:v>
                </c:pt>
                <c:pt idx="1122">
                  <c:v>5.601758899797044E-4</c:v>
                </c:pt>
                <c:pt idx="1123">
                  <c:v>5.601758899797044E-4</c:v>
                </c:pt>
                <c:pt idx="1124">
                  <c:v>5.601758899797044E-4</c:v>
                </c:pt>
                <c:pt idx="1125">
                  <c:v>5.601758899797044E-4</c:v>
                </c:pt>
                <c:pt idx="1126">
                  <c:v>5.6117889148113518E-4</c:v>
                </c:pt>
                <c:pt idx="1127">
                  <c:v>5.6117889148113518E-4</c:v>
                </c:pt>
                <c:pt idx="1128">
                  <c:v>5.6174545284853384E-4</c:v>
                </c:pt>
                <c:pt idx="1129">
                  <c:v>5.6174545284853384E-4</c:v>
                </c:pt>
                <c:pt idx="1130">
                  <c:v>5.6460422679640925E-4</c:v>
                </c:pt>
                <c:pt idx="1131">
                  <c:v>5.6524545837932563E-4</c:v>
                </c:pt>
                <c:pt idx="1132">
                  <c:v>5.6524545837932563E-4</c:v>
                </c:pt>
                <c:pt idx="1133">
                  <c:v>5.6524545837932563E-4</c:v>
                </c:pt>
                <c:pt idx="1134">
                  <c:v>5.6524545837932563E-4</c:v>
                </c:pt>
                <c:pt idx="1135">
                  <c:v>5.6524545837932563E-4</c:v>
                </c:pt>
                <c:pt idx="1136">
                  <c:v>5.6524545837932563E-4</c:v>
                </c:pt>
                <c:pt idx="1137">
                  <c:v>5.6524545837932563E-4</c:v>
                </c:pt>
                <c:pt idx="1138">
                  <c:v>5.6524545837932563E-4</c:v>
                </c:pt>
                <c:pt idx="1139">
                  <c:v>5.6524545837932563E-4</c:v>
                </c:pt>
                <c:pt idx="1140">
                  <c:v>5.6524545837932563E-4</c:v>
                </c:pt>
                <c:pt idx="1141">
                  <c:v>5.6524545837932563E-4</c:v>
                </c:pt>
                <c:pt idx="1142">
                  <c:v>5.6524545837932563E-4</c:v>
                </c:pt>
                <c:pt idx="1143">
                  <c:v>5.6524545837932563E-4</c:v>
                </c:pt>
                <c:pt idx="1144">
                  <c:v>5.6524545837932563E-4</c:v>
                </c:pt>
                <c:pt idx="1145">
                  <c:v>5.6524545837932563E-4</c:v>
                </c:pt>
                <c:pt idx="1146">
                  <c:v>5.6524545837932563E-4</c:v>
                </c:pt>
                <c:pt idx="1147">
                  <c:v>5.6756680473176206E-4</c:v>
                </c:pt>
                <c:pt idx="1148">
                  <c:v>5.7045520407138792E-4</c:v>
                </c:pt>
                <c:pt idx="1149">
                  <c:v>5.7045520407138792E-4</c:v>
                </c:pt>
                <c:pt idx="1150">
                  <c:v>5.7045520407138792E-4</c:v>
                </c:pt>
                <c:pt idx="1151">
                  <c:v>5.70455204071389E-4</c:v>
                </c:pt>
                <c:pt idx="1152">
                  <c:v>5.70455204071389E-4</c:v>
                </c:pt>
                <c:pt idx="1153">
                  <c:v>5.70455204071389E-4</c:v>
                </c:pt>
                <c:pt idx="1154">
                  <c:v>5.70455204071389E-4</c:v>
                </c:pt>
                <c:pt idx="1155">
                  <c:v>5.70455204071389E-4</c:v>
                </c:pt>
                <c:pt idx="1156">
                  <c:v>5.70455204071389E-4</c:v>
                </c:pt>
                <c:pt idx="1157">
                  <c:v>5.70455204071389E-4</c:v>
                </c:pt>
                <c:pt idx="1158">
                  <c:v>5.70455204071389E-4</c:v>
                </c:pt>
                <c:pt idx="1159">
                  <c:v>5.7344974015353033E-4</c:v>
                </c:pt>
                <c:pt idx="1160">
                  <c:v>5.7344974015353033E-4</c:v>
                </c:pt>
                <c:pt idx="1161">
                  <c:v>5.7344974015353033E-4</c:v>
                </c:pt>
                <c:pt idx="1162">
                  <c:v>5.7344974015353033E-4</c:v>
                </c:pt>
                <c:pt idx="1163">
                  <c:v>5.7429669666129676E-4</c:v>
                </c:pt>
                <c:pt idx="1164">
                  <c:v>5.7429669666129676E-4</c:v>
                </c:pt>
                <c:pt idx="1165">
                  <c:v>5.7581170848023311E-4</c:v>
                </c:pt>
                <c:pt idx="1166">
                  <c:v>5.7581170848023311E-4</c:v>
                </c:pt>
                <c:pt idx="1167">
                  <c:v>5.7581170848023311E-4</c:v>
                </c:pt>
                <c:pt idx="1168">
                  <c:v>5.7581170848023311E-4</c:v>
                </c:pt>
                <c:pt idx="1169">
                  <c:v>5.7581170848023311E-4</c:v>
                </c:pt>
                <c:pt idx="1170">
                  <c:v>5.7649193518933552E-4</c:v>
                </c:pt>
                <c:pt idx="1171">
                  <c:v>5.7649193518933552E-4</c:v>
                </c:pt>
                <c:pt idx="1172">
                  <c:v>5.7649193518933552E-4</c:v>
                </c:pt>
                <c:pt idx="1173">
                  <c:v>5.7649193518933552E-4</c:v>
                </c:pt>
                <c:pt idx="1174">
                  <c:v>5.7649193518933552E-4</c:v>
                </c:pt>
                <c:pt idx="1175">
                  <c:v>5.7649193518933552E-4</c:v>
                </c:pt>
                <c:pt idx="1176">
                  <c:v>5.7958306691988819E-4</c:v>
                </c:pt>
                <c:pt idx="1177">
                  <c:v>5.7958306691988819E-4</c:v>
                </c:pt>
                <c:pt idx="1178">
                  <c:v>5.8020728149705593E-4</c:v>
                </c:pt>
                <c:pt idx="1179">
                  <c:v>5.8132199392047184E-4</c:v>
                </c:pt>
                <c:pt idx="1180">
                  <c:v>5.8132199392047184E-4</c:v>
                </c:pt>
                <c:pt idx="1181">
                  <c:v>5.8132199392047184E-4</c:v>
                </c:pt>
                <c:pt idx="1182">
                  <c:v>5.8132199392047184E-4</c:v>
                </c:pt>
                <c:pt idx="1183">
                  <c:v>5.8132199392047184E-4</c:v>
                </c:pt>
                <c:pt idx="1184">
                  <c:v>5.8132199392047184E-4</c:v>
                </c:pt>
                <c:pt idx="1185">
                  <c:v>5.8132199392047184E-4</c:v>
                </c:pt>
                <c:pt idx="1186">
                  <c:v>5.8132199392047184E-4</c:v>
                </c:pt>
                <c:pt idx="1187">
                  <c:v>5.8132199392047184E-4</c:v>
                </c:pt>
                <c:pt idx="1188">
                  <c:v>5.827244615653008E-4</c:v>
                </c:pt>
                <c:pt idx="1189">
                  <c:v>5.827244615653008E-4</c:v>
                </c:pt>
                <c:pt idx="1190">
                  <c:v>5.8454263903049547E-4</c:v>
                </c:pt>
                <c:pt idx="1191">
                  <c:v>5.8591749621553213E-4</c:v>
                </c:pt>
                <c:pt idx="1192">
                  <c:v>5.8591749621553213E-4</c:v>
                </c:pt>
                <c:pt idx="1193">
                  <c:v>5.8630419793811387E-4</c:v>
                </c:pt>
                <c:pt idx="1194">
                  <c:v>5.8699356231254566E-4</c:v>
                </c:pt>
                <c:pt idx="1195">
                  <c:v>5.8699356231254566E-4</c:v>
                </c:pt>
                <c:pt idx="1196">
                  <c:v>5.8699356231254566E-4</c:v>
                </c:pt>
                <c:pt idx="1197">
                  <c:v>5.8699356231254566E-4</c:v>
                </c:pt>
                <c:pt idx="1198">
                  <c:v>5.8699356231254566E-4</c:v>
                </c:pt>
                <c:pt idx="1199">
                  <c:v>5.8699356231254566E-4</c:v>
                </c:pt>
                <c:pt idx="1200">
                  <c:v>5.883796175181256E-4</c:v>
                </c:pt>
                <c:pt idx="1201">
                  <c:v>5.883796175181256E-4</c:v>
                </c:pt>
                <c:pt idx="1202">
                  <c:v>5.8916360136689039E-4</c:v>
                </c:pt>
                <c:pt idx="1203">
                  <c:v>5.9047723421591907E-4</c:v>
                </c:pt>
                <c:pt idx="1204">
                  <c:v>5.9047723421591907E-4</c:v>
                </c:pt>
                <c:pt idx="1205">
                  <c:v>5.9246426361488167E-4</c:v>
                </c:pt>
                <c:pt idx="1206">
                  <c:v>5.9246426361488167E-4</c:v>
                </c:pt>
                <c:pt idx="1207">
                  <c:v>5.9259744654645318E-4</c:v>
                </c:pt>
                <c:pt idx="1208">
                  <c:v>5.928344381362303E-4</c:v>
                </c:pt>
                <c:pt idx="1209">
                  <c:v>5.928344381362303E-4</c:v>
                </c:pt>
                <c:pt idx="1210">
                  <c:v>5.928344381362303E-4</c:v>
                </c:pt>
                <c:pt idx="1211">
                  <c:v>5.928344381362303E-4</c:v>
                </c:pt>
                <c:pt idx="1212">
                  <c:v>5.928344381362303E-4</c:v>
                </c:pt>
                <c:pt idx="1213">
                  <c:v>5.928344381362303E-4</c:v>
                </c:pt>
                <c:pt idx="1214">
                  <c:v>5.928344381362303E-4</c:v>
                </c:pt>
                <c:pt idx="1215">
                  <c:v>5.928344381362303E-4</c:v>
                </c:pt>
                <c:pt idx="1216">
                  <c:v>5.928344381362303E-4</c:v>
                </c:pt>
                <c:pt idx="1217">
                  <c:v>5.9474066311377273E-4</c:v>
                </c:pt>
                <c:pt idx="1218">
                  <c:v>5.9474066311377273E-4</c:v>
                </c:pt>
                <c:pt idx="1219">
                  <c:v>5.9582102851486003E-4</c:v>
                </c:pt>
                <c:pt idx="1220">
                  <c:v>5.9582102851486003E-4</c:v>
                </c:pt>
                <c:pt idx="1221">
                  <c:v>5.9582102851486003E-4</c:v>
                </c:pt>
                <c:pt idx="1222">
                  <c:v>5.975209493116854E-4</c:v>
                </c:pt>
                <c:pt idx="1223">
                  <c:v>5.9909779581847399E-4</c:v>
                </c:pt>
                <c:pt idx="1224">
                  <c:v>5.992355036230333E-4</c:v>
                </c:pt>
                <c:pt idx="1225">
                  <c:v>5.992355036230333E-4</c:v>
                </c:pt>
                <c:pt idx="1226">
                  <c:v>5.992355036230333E-4</c:v>
                </c:pt>
                <c:pt idx="1227">
                  <c:v>5.992355036230333E-4</c:v>
                </c:pt>
                <c:pt idx="1228">
                  <c:v>6.02709361731388E-4</c:v>
                </c:pt>
                <c:pt idx="1229">
                  <c:v>6.02709361731388E-4</c:v>
                </c:pt>
                <c:pt idx="1230">
                  <c:v>6.02709361731388E-4</c:v>
                </c:pt>
                <c:pt idx="1231">
                  <c:v>6.02709361731388E-4</c:v>
                </c:pt>
                <c:pt idx="1232">
                  <c:v>6.0624434431132178E-4</c:v>
                </c:pt>
                <c:pt idx="1233">
                  <c:v>6.0624434431132178E-4</c:v>
                </c:pt>
                <c:pt idx="1234">
                  <c:v>6.0624434431132178E-4</c:v>
                </c:pt>
                <c:pt idx="1235">
                  <c:v>6.0624434431132178E-4</c:v>
                </c:pt>
                <c:pt idx="1236">
                  <c:v>6.0713785156745956E-4</c:v>
                </c:pt>
                <c:pt idx="1237">
                  <c:v>6.0777849525267492E-4</c:v>
                </c:pt>
                <c:pt idx="1238">
                  <c:v>6.0984226518209892E-4</c:v>
                </c:pt>
                <c:pt idx="1239">
                  <c:v>6.0984226518209892E-4</c:v>
                </c:pt>
                <c:pt idx="1240">
                  <c:v>6.1258314310538235E-4</c:v>
                </c:pt>
                <c:pt idx="1241">
                  <c:v>6.1276718491308263E-4</c:v>
                </c:pt>
                <c:pt idx="1242">
                  <c:v>6.1276718491308263E-4</c:v>
                </c:pt>
                <c:pt idx="1243">
                  <c:v>6.1350501442167097E-4</c:v>
                </c:pt>
                <c:pt idx="1244">
                  <c:v>6.1350501442167097E-4</c:v>
                </c:pt>
                <c:pt idx="1245">
                  <c:v>6.1350501442167097E-4</c:v>
                </c:pt>
                <c:pt idx="1246">
                  <c:v>6.1513766643351187E-4</c:v>
                </c:pt>
                <c:pt idx="1247">
                  <c:v>6.1513766643351187E-4</c:v>
                </c:pt>
                <c:pt idx="1248">
                  <c:v>6.1616204294066867E-4</c:v>
                </c:pt>
                <c:pt idx="1249">
                  <c:v>6.1629580220479477E-4</c:v>
                </c:pt>
                <c:pt idx="1250">
                  <c:v>6.1723456253902202E-4</c:v>
                </c:pt>
                <c:pt idx="1251">
                  <c:v>6.1723456253902202E-4</c:v>
                </c:pt>
                <c:pt idx="1252">
                  <c:v>6.1723456253902202E-4</c:v>
                </c:pt>
                <c:pt idx="1253">
                  <c:v>6.1723456253902202E-4</c:v>
                </c:pt>
                <c:pt idx="1254">
                  <c:v>6.1753587305857325E-4</c:v>
                </c:pt>
                <c:pt idx="1255">
                  <c:v>6.1996234949066075E-4</c:v>
                </c:pt>
                <c:pt idx="1256">
                  <c:v>6.1996234949066075E-4</c:v>
                </c:pt>
                <c:pt idx="1257">
                  <c:v>6.2103296492895573E-4</c:v>
                </c:pt>
                <c:pt idx="1258">
                  <c:v>6.2103296492895573E-4</c:v>
                </c:pt>
                <c:pt idx="1259">
                  <c:v>6.2241765553300483E-4</c:v>
                </c:pt>
                <c:pt idx="1260">
                  <c:v>6.2295865316276439E-4</c:v>
                </c:pt>
                <c:pt idx="1261">
                  <c:v>6.2363094646132784E-4</c:v>
                </c:pt>
                <c:pt idx="1262">
                  <c:v>6.2490236663222478E-4</c:v>
                </c:pt>
                <c:pt idx="1263">
                  <c:v>6.2490236663222478E-4</c:v>
                </c:pt>
                <c:pt idx="1264">
                  <c:v>6.2490236663222478E-4</c:v>
                </c:pt>
                <c:pt idx="1265">
                  <c:v>6.2664547285397321E-4</c:v>
                </c:pt>
                <c:pt idx="1266">
                  <c:v>6.2664547285397321E-4</c:v>
                </c:pt>
                <c:pt idx="1267">
                  <c:v>6.2741707444489872E-4</c:v>
                </c:pt>
                <c:pt idx="1268">
                  <c:v>6.2741707444489872E-4</c:v>
                </c:pt>
                <c:pt idx="1269">
                  <c:v>6.2741707444489872E-4</c:v>
                </c:pt>
                <c:pt idx="1270">
                  <c:v>6.2741707444489872E-4</c:v>
                </c:pt>
                <c:pt idx="1271">
                  <c:v>6.2884500742600605E-4</c:v>
                </c:pt>
                <c:pt idx="1272">
                  <c:v>6.2884500742600605E-4</c:v>
                </c:pt>
                <c:pt idx="1273">
                  <c:v>6.2884500742600605E-4</c:v>
                </c:pt>
                <c:pt idx="1274">
                  <c:v>6.2996238742941382E-4</c:v>
                </c:pt>
                <c:pt idx="1275">
                  <c:v>6.3084451964967581E-4</c:v>
                </c:pt>
                <c:pt idx="1276">
                  <c:v>6.3286322727220496E-4</c:v>
                </c:pt>
                <c:pt idx="1277">
                  <c:v>6.3286322727220496E-4</c:v>
                </c:pt>
                <c:pt idx="1278">
                  <c:v>6.3514735049552342E-4</c:v>
                </c:pt>
                <c:pt idx="1279">
                  <c:v>6.3514735049552342E-4</c:v>
                </c:pt>
                <c:pt idx="1280">
                  <c:v>6.3514735049552342E-4</c:v>
                </c:pt>
                <c:pt idx="1281">
                  <c:v>6.3695947215367812E-4</c:v>
                </c:pt>
                <c:pt idx="1282">
                  <c:v>6.3695947215367812E-4</c:v>
                </c:pt>
                <c:pt idx="1283">
                  <c:v>6.3695947215367812E-4</c:v>
                </c:pt>
                <c:pt idx="1284">
                  <c:v>6.3741953683782199E-4</c:v>
                </c:pt>
                <c:pt idx="1285">
                  <c:v>6.377883072110703E-4</c:v>
                </c:pt>
                <c:pt idx="1286">
                  <c:v>6.4046248374976665E-4</c:v>
                </c:pt>
                <c:pt idx="1287">
                  <c:v>6.4046248374976665E-4</c:v>
                </c:pt>
                <c:pt idx="1288">
                  <c:v>6.4113630033144238E-4</c:v>
                </c:pt>
                <c:pt idx="1289">
                  <c:v>6.4113630033144249E-4</c:v>
                </c:pt>
                <c:pt idx="1290">
                  <c:v>6.4113630033144249E-4</c:v>
                </c:pt>
                <c:pt idx="1291">
                  <c:v>6.4301923037779084E-4</c:v>
                </c:pt>
                <c:pt idx="1292">
                  <c:v>6.4301923037779084E-4</c:v>
                </c:pt>
                <c:pt idx="1293">
                  <c:v>6.4317058244070351E-4</c:v>
                </c:pt>
                <c:pt idx="1294">
                  <c:v>6.4539638905925499E-4</c:v>
                </c:pt>
                <c:pt idx="1295">
                  <c:v>6.4539638905925499E-4</c:v>
                </c:pt>
                <c:pt idx="1296">
                  <c:v>6.4539638905925499E-4</c:v>
                </c:pt>
                <c:pt idx="1297">
                  <c:v>6.4539638905925499E-4</c:v>
                </c:pt>
                <c:pt idx="1298">
                  <c:v>6.4591332657830142E-4</c:v>
                </c:pt>
                <c:pt idx="1299">
                  <c:v>6.4683540174664041E-4</c:v>
                </c:pt>
                <c:pt idx="1300">
                  <c:v>6.4974254179557892E-4</c:v>
                </c:pt>
                <c:pt idx="1301">
                  <c:v>6.4974254179557892E-4</c:v>
                </c:pt>
                <c:pt idx="1302">
                  <c:v>6.4974254179557892E-4</c:v>
                </c:pt>
                <c:pt idx="1303">
                  <c:v>6.4974254179557892E-4</c:v>
                </c:pt>
                <c:pt idx="1304">
                  <c:v>6.5150575410598797E-4</c:v>
                </c:pt>
                <c:pt idx="1305">
                  <c:v>6.5150575410598797E-4</c:v>
                </c:pt>
                <c:pt idx="1306">
                  <c:v>6.5150575410598797E-4</c:v>
                </c:pt>
                <c:pt idx="1307">
                  <c:v>6.5417769595709386E-4</c:v>
                </c:pt>
                <c:pt idx="1308">
                  <c:v>6.5417769595709386E-4</c:v>
                </c:pt>
                <c:pt idx="1309">
                  <c:v>6.5417769595709386E-4</c:v>
                </c:pt>
                <c:pt idx="1310">
                  <c:v>6.5417769595709386E-4</c:v>
                </c:pt>
                <c:pt idx="1311">
                  <c:v>6.5417769595709386E-4</c:v>
                </c:pt>
                <c:pt idx="1312">
                  <c:v>6.5417769595709386E-4</c:v>
                </c:pt>
                <c:pt idx="1313">
                  <c:v>6.5435699641159314E-4</c:v>
                </c:pt>
                <c:pt idx="1314">
                  <c:v>6.5435699641159314E-4</c:v>
                </c:pt>
                <c:pt idx="1315">
                  <c:v>6.5724600382065907E-4</c:v>
                </c:pt>
                <c:pt idx="1316">
                  <c:v>6.5870493126247737E-4</c:v>
                </c:pt>
                <c:pt idx="1317">
                  <c:v>6.5870493126247867E-4</c:v>
                </c:pt>
                <c:pt idx="1318">
                  <c:v>6.5870493126247867E-4</c:v>
                </c:pt>
                <c:pt idx="1319">
                  <c:v>6.5870493126247867E-4</c:v>
                </c:pt>
                <c:pt idx="1320">
                  <c:v>6.5870493126247867E-4</c:v>
                </c:pt>
                <c:pt idx="1321">
                  <c:v>6.5870493126247867E-4</c:v>
                </c:pt>
                <c:pt idx="1322">
                  <c:v>6.5870493126247867E-4</c:v>
                </c:pt>
                <c:pt idx="1323">
                  <c:v>6.5870493126247867E-4</c:v>
                </c:pt>
                <c:pt idx="1324">
                  <c:v>6.6017361743642958E-4</c:v>
                </c:pt>
                <c:pt idx="1325">
                  <c:v>6.6017361743642958E-4</c:v>
                </c:pt>
                <c:pt idx="1326">
                  <c:v>6.6017361743642958E-4</c:v>
                </c:pt>
                <c:pt idx="1327">
                  <c:v>6.6332747872028858E-4</c:v>
                </c:pt>
                <c:pt idx="1328">
                  <c:v>6.6332747872028858E-4</c:v>
                </c:pt>
                <c:pt idx="1329">
                  <c:v>6.6399581891875932E-4</c:v>
                </c:pt>
                <c:pt idx="1330">
                  <c:v>6.6614816109153375E-4</c:v>
                </c:pt>
                <c:pt idx="1331">
                  <c:v>6.6614816109153375E-4</c:v>
                </c:pt>
                <c:pt idx="1332">
                  <c:v>6.6699085359935018E-4</c:v>
                </c:pt>
                <c:pt idx="1333">
                  <c:v>6.6804873032056571E-4</c:v>
                </c:pt>
                <c:pt idx="1334">
                  <c:v>6.6804873032056571E-4</c:v>
                </c:pt>
                <c:pt idx="1335">
                  <c:v>6.6804873032056571E-4</c:v>
                </c:pt>
                <c:pt idx="1336">
                  <c:v>6.6804873032056571E-4</c:v>
                </c:pt>
                <c:pt idx="1337">
                  <c:v>6.6804873032056571E-4</c:v>
                </c:pt>
                <c:pt idx="1338">
                  <c:v>6.6919691002250152E-4</c:v>
                </c:pt>
                <c:pt idx="1339">
                  <c:v>6.7228790527005785E-4</c:v>
                </c:pt>
                <c:pt idx="1340">
                  <c:v>6.7228790527005785E-4</c:v>
                </c:pt>
                <c:pt idx="1341">
                  <c:v>6.7287224949621224E-4</c:v>
                </c:pt>
                <c:pt idx="1342">
                  <c:v>6.7287224949621224E-4</c:v>
                </c:pt>
                <c:pt idx="1343">
                  <c:v>6.7287224949621224E-4</c:v>
                </c:pt>
                <c:pt idx="1344">
                  <c:v>6.7542213160916699E-4</c:v>
                </c:pt>
                <c:pt idx="1345">
                  <c:v>6.7542213160916699E-4</c:v>
                </c:pt>
                <c:pt idx="1346">
                  <c:v>6.7780178242745107E-4</c:v>
                </c:pt>
                <c:pt idx="1347">
                  <c:v>6.7780178242745107E-4</c:v>
                </c:pt>
                <c:pt idx="1348">
                  <c:v>6.7780178242745107E-4</c:v>
                </c:pt>
                <c:pt idx="1349">
                  <c:v>6.7780178242745107E-4</c:v>
                </c:pt>
                <c:pt idx="1350">
                  <c:v>6.7780178242745107E-4</c:v>
                </c:pt>
                <c:pt idx="1351">
                  <c:v>6.7780178242745107E-4</c:v>
                </c:pt>
                <c:pt idx="1352">
                  <c:v>6.7780178242745107E-4</c:v>
                </c:pt>
                <c:pt idx="1353">
                  <c:v>6.7780178242745107E-4</c:v>
                </c:pt>
                <c:pt idx="1354">
                  <c:v>6.7780178242745107E-4</c:v>
                </c:pt>
                <c:pt idx="1355">
                  <c:v>6.7780178242745107E-4</c:v>
                </c:pt>
                <c:pt idx="1356">
                  <c:v>6.7780178242745107E-4</c:v>
                </c:pt>
                <c:pt idx="1357">
                  <c:v>6.7780178242745107E-4</c:v>
                </c:pt>
                <c:pt idx="1358">
                  <c:v>6.7780178242745118E-4</c:v>
                </c:pt>
                <c:pt idx="1359">
                  <c:v>6.7780178242745227E-4</c:v>
                </c:pt>
                <c:pt idx="1360">
                  <c:v>6.78600606254973E-4</c:v>
                </c:pt>
                <c:pt idx="1361">
                  <c:v>6.78600606254973E-4</c:v>
                </c:pt>
                <c:pt idx="1362">
                  <c:v>6.8182438024981323E-4</c:v>
                </c:pt>
                <c:pt idx="1363">
                  <c:v>6.8227577015708425E-4</c:v>
                </c:pt>
                <c:pt idx="1364">
                  <c:v>6.8284127027087361E-4</c:v>
                </c:pt>
                <c:pt idx="1365">
                  <c:v>6.8284127027087361E-4</c:v>
                </c:pt>
                <c:pt idx="1366">
                  <c:v>6.8284127027087361E-4</c:v>
                </c:pt>
                <c:pt idx="1367">
                  <c:v>6.8303008301339385E-4</c:v>
                </c:pt>
                <c:pt idx="1368">
                  <c:v>6.8509453992341785E-4</c:v>
                </c:pt>
                <c:pt idx="1369">
                  <c:v>6.854035354468737E-4</c:v>
                </c:pt>
                <c:pt idx="1370">
                  <c:v>6.8669553194778213E-4</c:v>
                </c:pt>
                <c:pt idx="1371">
                  <c:v>6.8739260329544723E-4</c:v>
                </c:pt>
                <c:pt idx="1372">
                  <c:v>6.8799486240378753E-4</c:v>
                </c:pt>
                <c:pt idx="1373">
                  <c:v>6.8799486240378753E-4</c:v>
                </c:pt>
                <c:pt idx="1374">
                  <c:v>6.8799486240378753E-4</c:v>
                </c:pt>
                <c:pt idx="1375">
                  <c:v>6.8799486240378753E-4</c:v>
                </c:pt>
                <c:pt idx="1376">
                  <c:v>6.8841220843088812E-4</c:v>
                </c:pt>
                <c:pt idx="1377">
                  <c:v>6.8841220843088812E-4</c:v>
                </c:pt>
                <c:pt idx="1378">
                  <c:v>6.8915603599355515E-4</c:v>
                </c:pt>
                <c:pt idx="1379">
                  <c:v>6.9149613113491585E-4</c:v>
                </c:pt>
                <c:pt idx="1380">
                  <c:v>6.9177854737341611E-4</c:v>
                </c:pt>
                <c:pt idx="1381">
                  <c:v>6.9177854737341611E-4</c:v>
                </c:pt>
                <c:pt idx="1382">
                  <c:v>6.9177854737341611E-4</c:v>
                </c:pt>
                <c:pt idx="1383">
                  <c:v>6.9326693078500994E-4</c:v>
                </c:pt>
                <c:pt idx="1384">
                  <c:v>6.9326693078500994E-4</c:v>
                </c:pt>
                <c:pt idx="1385">
                  <c:v>6.9326693078500994E-4</c:v>
                </c:pt>
                <c:pt idx="1386">
                  <c:v>6.9326693078500994E-4</c:v>
                </c:pt>
                <c:pt idx="1387">
                  <c:v>6.9326693078500994E-4</c:v>
                </c:pt>
                <c:pt idx="1388">
                  <c:v>6.9866208554507543E-4</c:v>
                </c:pt>
                <c:pt idx="1389">
                  <c:v>6.9866208554507543E-4</c:v>
                </c:pt>
                <c:pt idx="1390">
                  <c:v>6.9866208554507543E-4</c:v>
                </c:pt>
                <c:pt idx="1391">
                  <c:v>6.9866208554507543E-4</c:v>
                </c:pt>
                <c:pt idx="1392">
                  <c:v>6.9866208554507543E-4</c:v>
                </c:pt>
                <c:pt idx="1393">
                  <c:v>6.9866208554507543E-4</c:v>
                </c:pt>
                <c:pt idx="1394">
                  <c:v>6.9866208554507543E-4</c:v>
                </c:pt>
                <c:pt idx="1395">
                  <c:v>6.9866208554507597E-4</c:v>
                </c:pt>
                <c:pt idx="1396">
                  <c:v>7.0110070407835255E-4</c:v>
                </c:pt>
                <c:pt idx="1397">
                  <c:v>7.0356503752573736E-4</c:v>
                </c:pt>
                <c:pt idx="1398">
                  <c:v>7.0418519193219124E-4</c:v>
                </c:pt>
                <c:pt idx="1399">
                  <c:v>7.0418519193219233E-4</c:v>
                </c:pt>
                <c:pt idx="1400">
                  <c:v>7.0418519193219233E-4</c:v>
                </c:pt>
                <c:pt idx="1401">
                  <c:v>7.0418519193219233E-4</c:v>
                </c:pt>
                <c:pt idx="1402">
                  <c:v>7.0418519193219233E-4</c:v>
                </c:pt>
                <c:pt idx="1403">
                  <c:v>7.0418519193219233E-4</c:v>
                </c:pt>
                <c:pt idx="1404">
                  <c:v>7.0418519193219233E-4</c:v>
                </c:pt>
                <c:pt idx="1405">
                  <c:v>7.0590230053356007E-4</c:v>
                </c:pt>
                <c:pt idx="1406">
                  <c:v>7.0590230053356007E-4</c:v>
                </c:pt>
                <c:pt idx="1407">
                  <c:v>7.0590230053356007E-4</c:v>
                </c:pt>
                <c:pt idx="1408">
                  <c:v>7.0605554102175108E-4</c:v>
                </c:pt>
                <c:pt idx="1409">
                  <c:v>7.0745063335425509E-4</c:v>
                </c:pt>
                <c:pt idx="1410">
                  <c:v>7.0774779989348196E-4</c:v>
                </c:pt>
                <c:pt idx="1411">
                  <c:v>7.0774779989348196E-4</c:v>
                </c:pt>
                <c:pt idx="1412">
                  <c:v>7.0857268105910384E-4</c:v>
                </c:pt>
                <c:pt idx="1413">
                  <c:v>7.0984138875554079E-4</c:v>
                </c:pt>
                <c:pt idx="1414">
                  <c:v>7.0984138875554079E-4</c:v>
                </c:pt>
                <c:pt idx="1415">
                  <c:v>7.1306900508923523E-4</c:v>
                </c:pt>
                <c:pt idx="1416">
                  <c:v>7.1306900508923523E-4</c:v>
                </c:pt>
                <c:pt idx="1417">
                  <c:v>7.1368879573652721E-4</c:v>
                </c:pt>
                <c:pt idx="1418">
                  <c:v>7.1563610848481235E-4</c:v>
                </c:pt>
                <c:pt idx="1419">
                  <c:v>7.1563610848481235E-4</c:v>
                </c:pt>
                <c:pt idx="1420">
                  <c:v>7.1563610848481235E-4</c:v>
                </c:pt>
                <c:pt idx="1421">
                  <c:v>7.1563610848481235E-4</c:v>
                </c:pt>
                <c:pt idx="1422">
                  <c:v>7.1563610848481235E-4</c:v>
                </c:pt>
                <c:pt idx="1423">
                  <c:v>7.1563610848481235E-4</c:v>
                </c:pt>
                <c:pt idx="1424">
                  <c:v>7.1563610848481235E-4</c:v>
                </c:pt>
                <c:pt idx="1425">
                  <c:v>7.1681217519191311E-4</c:v>
                </c:pt>
                <c:pt idx="1426">
                  <c:v>7.18917354982169E-4</c:v>
                </c:pt>
                <c:pt idx="1427">
                  <c:v>7.2061491898666916E-4</c:v>
                </c:pt>
                <c:pt idx="1428">
                  <c:v>7.2061491898666916E-4</c:v>
                </c:pt>
                <c:pt idx="1429">
                  <c:v>7.2061491898666916E-4</c:v>
                </c:pt>
                <c:pt idx="1430">
                  <c:v>7.2061491898666916E-4</c:v>
                </c:pt>
                <c:pt idx="1431">
                  <c:v>7.2061491898666916E-4</c:v>
                </c:pt>
                <c:pt idx="1432">
                  <c:v>7.2157509918469866E-4</c:v>
                </c:pt>
                <c:pt idx="1433">
                  <c:v>7.2157509918469866E-4</c:v>
                </c:pt>
                <c:pt idx="1434">
                  <c:v>7.2157509918469866E-4</c:v>
                </c:pt>
                <c:pt idx="1435">
                  <c:v>7.2157509918469866E-4</c:v>
                </c:pt>
                <c:pt idx="1436">
                  <c:v>7.2157509918469866E-4</c:v>
                </c:pt>
                <c:pt idx="1437">
                  <c:v>7.2157509918469866E-4</c:v>
                </c:pt>
                <c:pt idx="1438">
                  <c:v>7.2157509918469866E-4</c:v>
                </c:pt>
                <c:pt idx="1439">
                  <c:v>7.2157509918469866E-4</c:v>
                </c:pt>
                <c:pt idx="1440">
                  <c:v>7.2305222478216496E-4</c:v>
                </c:pt>
                <c:pt idx="1441">
                  <c:v>7.2308309476722544E-4</c:v>
                </c:pt>
                <c:pt idx="1442">
                  <c:v>7.2447883364985994E-4</c:v>
                </c:pt>
                <c:pt idx="1443">
                  <c:v>7.2766444848563637E-4</c:v>
                </c:pt>
                <c:pt idx="1444">
                  <c:v>7.2766444848563637E-4</c:v>
                </c:pt>
                <c:pt idx="1445">
                  <c:v>7.2766444848563637E-4</c:v>
                </c:pt>
                <c:pt idx="1446">
                  <c:v>7.2766444848563637E-4</c:v>
                </c:pt>
                <c:pt idx="1447">
                  <c:v>7.2766444848563637E-4</c:v>
                </c:pt>
                <c:pt idx="1448">
                  <c:v>7.2840557695662592E-4</c:v>
                </c:pt>
                <c:pt idx="1449">
                  <c:v>7.2840557695662592E-4</c:v>
                </c:pt>
                <c:pt idx="1450">
                  <c:v>7.2840557695662592E-4</c:v>
                </c:pt>
                <c:pt idx="1451">
                  <c:v>7.2850334295625555E-4</c:v>
                </c:pt>
                <c:pt idx="1452">
                  <c:v>7.2972874894083656E-4</c:v>
                </c:pt>
                <c:pt idx="1453">
                  <c:v>7.3219822723070017E-4</c:v>
                </c:pt>
                <c:pt idx="1454">
                  <c:v>7.3239687026941378E-4</c:v>
                </c:pt>
                <c:pt idx="1455">
                  <c:v>7.3391060981806535E-4</c:v>
                </c:pt>
                <c:pt idx="1456">
                  <c:v>7.3391060981806535E-4</c:v>
                </c:pt>
                <c:pt idx="1457">
                  <c:v>7.3391060981806535E-4</c:v>
                </c:pt>
                <c:pt idx="1458">
                  <c:v>7.3391060981806535E-4</c:v>
                </c:pt>
                <c:pt idx="1459">
                  <c:v>7.3391060981806535E-4</c:v>
                </c:pt>
                <c:pt idx="1460">
                  <c:v>7.3391060981806535E-4</c:v>
                </c:pt>
                <c:pt idx="1461">
                  <c:v>7.3391060981806535E-4</c:v>
                </c:pt>
                <c:pt idx="1462">
                  <c:v>7.3520521412258084E-4</c:v>
                </c:pt>
                <c:pt idx="1463">
                  <c:v>7.3645450170861443E-4</c:v>
                </c:pt>
                <c:pt idx="1464">
                  <c:v>7.3645450170861443E-4</c:v>
                </c:pt>
                <c:pt idx="1465">
                  <c:v>7.3645450170861443E-4</c:v>
                </c:pt>
                <c:pt idx="1466">
                  <c:v>7.3645450170861443E-4</c:v>
                </c:pt>
                <c:pt idx="1467">
                  <c:v>7.3645450170861443E-4</c:v>
                </c:pt>
                <c:pt idx="1468">
                  <c:v>7.3816519972021545E-4</c:v>
                </c:pt>
                <c:pt idx="1469">
                  <c:v>7.4032043116719801E-4</c:v>
                </c:pt>
                <c:pt idx="1470">
                  <c:v>7.4032043116719801E-4</c:v>
                </c:pt>
                <c:pt idx="1471">
                  <c:v>7.4032043116719801E-4</c:v>
                </c:pt>
                <c:pt idx="1472">
                  <c:v>7.4032043116719801E-4</c:v>
                </c:pt>
                <c:pt idx="1473">
                  <c:v>7.4058032951860241E-4</c:v>
                </c:pt>
                <c:pt idx="1474">
                  <c:v>7.4058032951860241E-4</c:v>
                </c:pt>
                <c:pt idx="1475">
                  <c:v>7.410430476702879E-4</c:v>
                </c:pt>
                <c:pt idx="1476">
                  <c:v>7.4395481938879294E-4</c:v>
                </c:pt>
                <c:pt idx="1477">
                  <c:v>7.4477628564357406E-4</c:v>
                </c:pt>
                <c:pt idx="1478">
                  <c:v>7.4477628564357406E-4</c:v>
                </c:pt>
                <c:pt idx="1479">
                  <c:v>7.4581478433854043E-4</c:v>
                </c:pt>
                <c:pt idx="1480">
                  <c:v>7.4690118663960504E-4</c:v>
                </c:pt>
                <c:pt idx="1481">
                  <c:v>7.4690118663960504E-4</c:v>
                </c:pt>
                <c:pt idx="1482">
                  <c:v>7.4690118663960504E-4</c:v>
                </c:pt>
                <c:pt idx="1483">
                  <c:v>7.4690118663960504E-4</c:v>
                </c:pt>
                <c:pt idx="1484">
                  <c:v>7.4690118663960504E-4</c:v>
                </c:pt>
                <c:pt idx="1485">
                  <c:v>7.4904437952879124E-4</c:v>
                </c:pt>
                <c:pt idx="1486">
                  <c:v>7.4904437952879124E-4</c:v>
                </c:pt>
                <c:pt idx="1487">
                  <c:v>7.5021634357309353E-4</c:v>
                </c:pt>
                <c:pt idx="1488">
                  <c:v>7.519535634286338E-4</c:v>
                </c:pt>
                <c:pt idx="1489">
                  <c:v>7.5290048933387749E-4</c:v>
                </c:pt>
                <c:pt idx="1490">
                  <c:v>7.5290048933387911E-4</c:v>
                </c:pt>
                <c:pt idx="1491">
                  <c:v>7.5338670216423375E-4</c:v>
                </c:pt>
                <c:pt idx="1492">
                  <c:v>7.5366061117243446E-4</c:v>
                </c:pt>
                <c:pt idx="1493">
                  <c:v>7.5366061117243446E-4</c:v>
                </c:pt>
                <c:pt idx="1494">
                  <c:v>7.5366061117243446E-4</c:v>
                </c:pt>
                <c:pt idx="1495">
                  <c:v>7.5366061117243446E-4</c:v>
                </c:pt>
                <c:pt idx="1496">
                  <c:v>7.5366061117243446E-4</c:v>
                </c:pt>
                <c:pt idx="1497">
                  <c:v>7.5366061117243446E-4</c:v>
                </c:pt>
                <c:pt idx="1498">
                  <c:v>7.5595486491529822E-4</c:v>
                </c:pt>
                <c:pt idx="1499">
                  <c:v>7.5595486491529822E-4</c:v>
                </c:pt>
                <c:pt idx="1500">
                  <c:v>7.5689733487974544E-4</c:v>
                </c:pt>
                <c:pt idx="1501">
                  <c:v>7.5698128068323869E-4</c:v>
                </c:pt>
                <c:pt idx="1502">
                  <c:v>7.5780543038915158E-4</c:v>
                </c:pt>
                <c:pt idx="1503">
                  <c:v>7.5780543038915158E-4</c:v>
                </c:pt>
                <c:pt idx="1504">
                  <c:v>7.5780543038915288E-4</c:v>
                </c:pt>
                <c:pt idx="1505">
                  <c:v>7.5904671775734432E-4</c:v>
                </c:pt>
                <c:pt idx="1506">
                  <c:v>7.6060693876185161E-4</c:v>
                </c:pt>
                <c:pt idx="1507">
                  <c:v>7.6060693876185161E-4</c:v>
                </c:pt>
                <c:pt idx="1508">
                  <c:v>7.6060693876185161E-4</c:v>
                </c:pt>
                <c:pt idx="1509">
                  <c:v>7.6060693876185161E-4</c:v>
                </c:pt>
                <c:pt idx="1510">
                  <c:v>7.6060693876185161E-4</c:v>
                </c:pt>
                <c:pt idx="1511">
                  <c:v>7.6060693876185161E-4</c:v>
                </c:pt>
                <c:pt idx="1512">
                  <c:v>7.6060693876185161E-4</c:v>
                </c:pt>
                <c:pt idx="1513">
                  <c:v>7.6060693876185161E-4</c:v>
                </c:pt>
                <c:pt idx="1514">
                  <c:v>7.6060693876185161E-4</c:v>
                </c:pt>
                <c:pt idx="1515">
                  <c:v>7.6060693876185161E-4</c:v>
                </c:pt>
                <c:pt idx="1516">
                  <c:v>7.6060693876185161E-4</c:v>
                </c:pt>
                <c:pt idx="1517">
                  <c:v>7.6060693876185161E-4</c:v>
                </c:pt>
                <c:pt idx="1518">
                  <c:v>7.6060693876185161E-4</c:v>
                </c:pt>
                <c:pt idx="1519">
                  <c:v>7.6060693876185161E-4</c:v>
                </c:pt>
                <c:pt idx="1520">
                  <c:v>7.6060693876185161E-4</c:v>
                </c:pt>
                <c:pt idx="1521">
                  <c:v>7.6060693876185161E-4</c:v>
                </c:pt>
                <c:pt idx="1522">
                  <c:v>7.6230283147762359E-4</c:v>
                </c:pt>
                <c:pt idx="1523">
                  <c:v>7.6534596865328374E-4</c:v>
                </c:pt>
                <c:pt idx="1524">
                  <c:v>7.6688126802708964E-4</c:v>
                </c:pt>
                <c:pt idx="1525">
                  <c:v>7.6688126802708964E-4</c:v>
                </c:pt>
                <c:pt idx="1526">
                  <c:v>7.6688126802708964E-4</c:v>
                </c:pt>
                <c:pt idx="1527">
                  <c:v>7.6688126802708964E-4</c:v>
                </c:pt>
                <c:pt idx="1528">
                  <c:v>7.6688126802708964E-4</c:v>
                </c:pt>
                <c:pt idx="1529">
                  <c:v>7.6774894464030983E-4</c:v>
                </c:pt>
                <c:pt idx="1530">
                  <c:v>7.6774894464030983E-4</c:v>
                </c:pt>
                <c:pt idx="1531">
                  <c:v>7.6774894464030983E-4</c:v>
                </c:pt>
                <c:pt idx="1532">
                  <c:v>7.6774894464030983E-4</c:v>
                </c:pt>
                <c:pt idx="1533">
                  <c:v>7.6774894464030983E-4</c:v>
                </c:pt>
                <c:pt idx="1534">
                  <c:v>7.6774894464030983E-4</c:v>
                </c:pt>
                <c:pt idx="1535">
                  <c:v>7.6774894464030983E-4</c:v>
                </c:pt>
                <c:pt idx="1536">
                  <c:v>7.6855498049971968E-4</c:v>
                </c:pt>
                <c:pt idx="1537">
                  <c:v>7.6855498049971968E-4</c:v>
                </c:pt>
                <c:pt idx="1538">
                  <c:v>7.7154320317377714E-4</c:v>
                </c:pt>
                <c:pt idx="1539">
                  <c:v>7.7154320317377714E-4</c:v>
                </c:pt>
                <c:pt idx="1540">
                  <c:v>7.7154320317377714E-4</c:v>
                </c:pt>
                <c:pt idx="1541">
                  <c:v>7.7253247344125564E-4</c:v>
                </c:pt>
                <c:pt idx="1542">
                  <c:v>7.7323947188218491E-4</c:v>
                </c:pt>
                <c:pt idx="1543">
                  <c:v>7.750959918939621E-4</c:v>
                </c:pt>
                <c:pt idx="1544">
                  <c:v>7.750959918939621E-4</c:v>
                </c:pt>
                <c:pt idx="1545">
                  <c:v>7.750959918939621E-4</c:v>
                </c:pt>
                <c:pt idx="1546">
                  <c:v>7.750959918939621E-4</c:v>
                </c:pt>
                <c:pt idx="1547">
                  <c:v>7.750959918939621E-4</c:v>
                </c:pt>
                <c:pt idx="1548">
                  <c:v>7.750959918939621E-4</c:v>
                </c:pt>
                <c:pt idx="1549">
                  <c:v>7.750959918939621E-4</c:v>
                </c:pt>
                <c:pt idx="1550">
                  <c:v>7.750959918939621E-4</c:v>
                </c:pt>
                <c:pt idx="1551">
                  <c:v>7.750959918939621E-4</c:v>
                </c:pt>
                <c:pt idx="1552">
                  <c:v>7.750959918939621E-4</c:v>
                </c:pt>
                <c:pt idx="1553">
                  <c:v>7.750959918939621E-4</c:v>
                </c:pt>
                <c:pt idx="1554">
                  <c:v>7.750959918939621E-4</c:v>
                </c:pt>
                <c:pt idx="1555">
                  <c:v>7.7570510475173475E-4</c:v>
                </c:pt>
                <c:pt idx="1556">
                  <c:v>7.7570510475173475E-4</c:v>
                </c:pt>
                <c:pt idx="1557">
                  <c:v>7.7570510475173475E-4</c:v>
                </c:pt>
                <c:pt idx="1558">
                  <c:v>7.7629120616119502E-4</c:v>
                </c:pt>
                <c:pt idx="1559">
                  <c:v>7.7629120616119502E-4</c:v>
                </c:pt>
                <c:pt idx="1560">
                  <c:v>7.7696594875373509E-4</c:v>
                </c:pt>
                <c:pt idx="1561">
                  <c:v>7.7842975348066303E-4</c:v>
                </c:pt>
                <c:pt idx="1562">
                  <c:v>7.8112795829028095E-4</c:v>
                </c:pt>
                <c:pt idx="1563">
                  <c:v>7.8112795829028095E-4</c:v>
                </c:pt>
                <c:pt idx="1564">
                  <c:v>7.8112795829028095E-4</c:v>
                </c:pt>
                <c:pt idx="1565">
                  <c:v>7.8112795829028095E-4</c:v>
                </c:pt>
                <c:pt idx="1566">
                  <c:v>7.8180690492718648E-4</c:v>
                </c:pt>
                <c:pt idx="1567">
                  <c:v>7.8265808308339421E-4</c:v>
                </c:pt>
                <c:pt idx="1568">
                  <c:v>7.8265808308339421E-4</c:v>
                </c:pt>
                <c:pt idx="1569">
                  <c:v>7.8265808308339421E-4</c:v>
                </c:pt>
                <c:pt idx="1570">
                  <c:v>7.8265808308339421E-4</c:v>
                </c:pt>
                <c:pt idx="1571">
                  <c:v>7.8265808308339421E-4</c:v>
                </c:pt>
                <c:pt idx="1572">
                  <c:v>7.8565044807358934E-4</c:v>
                </c:pt>
                <c:pt idx="1573">
                  <c:v>7.8605625928250674E-4</c:v>
                </c:pt>
                <c:pt idx="1574">
                  <c:v>7.8605625928250674E-4</c:v>
                </c:pt>
                <c:pt idx="1575">
                  <c:v>7.8908324652934186E-4</c:v>
                </c:pt>
                <c:pt idx="1576">
                  <c:v>7.904459175149738E-4</c:v>
                </c:pt>
                <c:pt idx="1577">
                  <c:v>7.904459175149738E-4</c:v>
                </c:pt>
                <c:pt idx="1578">
                  <c:v>7.904459175149738E-4</c:v>
                </c:pt>
                <c:pt idx="1579">
                  <c:v>7.904459175149738E-4</c:v>
                </c:pt>
                <c:pt idx="1580">
                  <c:v>7.904459175149738E-4</c:v>
                </c:pt>
                <c:pt idx="1581">
                  <c:v>7.904459175149738E-4</c:v>
                </c:pt>
                <c:pt idx="1582">
                  <c:v>7.904459175149738E-4</c:v>
                </c:pt>
                <c:pt idx="1583">
                  <c:v>7.9107903409025577E-4</c:v>
                </c:pt>
                <c:pt idx="1584">
                  <c:v>7.9107903409025577E-4</c:v>
                </c:pt>
                <c:pt idx="1585">
                  <c:v>7.9107903409025577E-4</c:v>
                </c:pt>
                <c:pt idx="1586">
                  <c:v>7.9107903409025577E-4</c:v>
                </c:pt>
                <c:pt idx="1587">
                  <c:v>7.9107903409025577E-4</c:v>
                </c:pt>
                <c:pt idx="1588">
                  <c:v>7.9220834092371664E-4</c:v>
                </c:pt>
                <c:pt idx="1589">
                  <c:v>7.9220834092371664E-4</c:v>
                </c:pt>
                <c:pt idx="1590">
                  <c:v>7.9220834092371664E-4</c:v>
                </c:pt>
                <c:pt idx="1591">
                  <c:v>7.9576884578907048E-4</c:v>
                </c:pt>
                <c:pt idx="1592">
                  <c:v>7.9619934019209632E-4</c:v>
                </c:pt>
                <c:pt idx="1593">
                  <c:v>7.9619934019209632E-4</c:v>
                </c:pt>
                <c:pt idx="1594">
                  <c:v>7.9619934019209632E-4</c:v>
                </c:pt>
                <c:pt idx="1595">
                  <c:v>7.9644180053579591E-4</c:v>
                </c:pt>
                <c:pt idx="1596">
                  <c:v>7.9644180053579591E-4</c:v>
                </c:pt>
                <c:pt idx="1597">
                  <c:v>8.0018647110218053E-4</c:v>
                </c:pt>
                <c:pt idx="1598">
                  <c:v>8.0131279498890271E-4</c:v>
                </c:pt>
                <c:pt idx="1599">
                  <c:v>8.0131279498890271E-4</c:v>
                </c:pt>
                <c:pt idx="1600">
                  <c:v>8.0142037541430311E-4</c:v>
                </c:pt>
                <c:pt idx="1601">
                  <c:v>8.0142037541430311E-4</c:v>
                </c:pt>
                <c:pt idx="1602">
                  <c:v>8.0142037541430311E-4</c:v>
                </c:pt>
                <c:pt idx="1603">
                  <c:v>8.0142037541430311E-4</c:v>
                </c:pt>
                <c:pt idx="1604">
                  <c:v>8.0303629202700189E-4</c:v>
                </c:pt>
                <c:pt idx="1605">
                  <c:v>8.0303629202700189E-4</c:v>
                </c:pt>
                <c:pt idx="1606">
                  <c:v>8.0401537532581507E-4</c:v>
                </c:pt>
                <c:pt idx="1607">
                  <c:v>8.0401537532581507E-4</c:v>
                </c:pt>
                <c:pt idx="1608">
                  <c:v>8.0674548632406911E-4</c:v>
                </c:pt>
                <c:pt idx="1609">
                  <c:v>8.0674548632406911E-4</c:v>
                </c:pt>
                <c:pt idx="1610">
                  <c:v>8.0674548632406955E-4</c:v>
                </c:pt>
                <c:pt idx="1611">
                  <c:v>8.0674548632406955E-4</c:v>
                </c:pt>
                <c:pt idx="1612">
                  <c:v>8.0674548632406955E-4</c:v>
                </c:pt>
                <c:pt idx="1613">
                  <c:v>8.0674548632406955E-4</c:v>
                </c:pt>
                <c:pt idx="1614">
                  <c:v>8.0674548632406955E-4</c:v>
                </c:pt>
                <c:pt idx="1615">
                  <c:v>8.0674548632406998E-4</c:v>
                </c:pt>
                <c:pt idx="1616">
                  <c:v>8.0809343293878342E-4</c:v>
                </c:pt>
                <c:pt idx="1617">
                  <c:v>8.1098039986444981E-4</c:v>
                </c:pt>
                <c:pt idx="1618">
                  <c:v>8.1217817724447332E-4</c:v>
                </c:pt>
                <c:pt idx="1619">
                  <c:v>8.1217817724447332E-4</c:v>
                </c:pt>
                <c:pt idx="1620">
                  <c:v>8.1217817724447332E-4</c:v>
                </c:pt>
                <c:pt idx="1621">
                  <c:v>8.1217817724447332E-4</c:v>
                </c:pt>
                <c:pt idx="1622">
                  <c:v>8.1217817724447332E-4</c:v>
                </c:pt>
                <c:pt idx="1623">
                  <c:v>8.1217817724447332E-4</c:v>
                </c:pt>
                <c:pt idx="1624">
                  <c:v>8.1217817724447332E-4</c:v>
                </c:pt>
                <c:pt idx="1625">
                  <c:v>8.1217817724447332E-4</c:v>
                </c:pt>
                <c:pt idx="1626">
                  <c:v>8.1217817724447332E-4</c:v>
                </c:pt>
                <c:pt idx="1627">
                  <c:v>8.1217817724447332E-4</c:v>
                </c:pt>
                <c:pt idx="1628">
                  <c:v>8.1217817724447332E-4</c:v>
                </c:pt>
                <c:pt idx="1629">
                  <c:v>8.1217817724447332E-4</c:v>
                </c:pt>
                <c:pt idx="1630">
                  <c:v>8.1229019409587697E-4</c:v>
                </c:pt>
                <c:pt idx="1631">
                  <c:v>8.1237307662189212E-4</c:v>
                </c:pt>
                <c:pt idx="1632">
                  <c:v>8.1432072750596844E-4</c:v>
                </c:pt>
                <c:pt idx="1633">
                  <c:v>8.1432072750596844E-4</c:v>
                </c:pt>
                <c:pt idx="1634">
                  <c:v>8.1432072750596844E-4</c:v>
                </c:pt>
                <c:pt idx="1635">
                  <c:v>8.1772211994636729E-4</c:v>
                </c:pt>
                <c:pt idx="1636">
                  <c:v>8.1772211994636729E-4</c:v>
                </c:pt>
                <c:pt idx="1637">
                  <c:v>8.1818925629977555E-4</c:v>
                </c:pt>
                <c:pt idx="1638">
                  <c:v>8.218665299124699E-4</c:v>
                </c:pt>
                <c:pt idx="1639">
                  <c:v>8.221134479081012E-4</c:v>
                </c:pt>
                <c:pt idx="1640">
                  <c:v>8.2338116407809723E-4</c:v>
                </c:pt>
                <c:pt idx="1641">
                  <c:v>8.2338116407809723E-4</c:v>
                </c:pt>
                <c:pt idx="1642">
                  <c:v>8.2373146452537657E-4</c:v>
                </c:pt>
                <c:pt idx="1643">
                  <c:v>8.263453997510448E-4</c:v>
                </c:pt>
                <c:pt idx="1644">
                  <c:v>8.2861246957969203E-4</c:v>
                </c:pt>
                <c:pt idx="1645">
                  <c:v>8.2915934840036042E-4</c:v>
                </c:pt>
                <c:pt idx="1646">
                  <c:v>8.2915934840036042E-4</c:v>
                </c:pt>
                <c:pt idx="1647">
                  <c:v>8.2915934840036042E-4</c:v>
                </c:pt>
                <c:pt idx="1648">
                  <c:v>8.2915934840036042E-4</c:v>
                </c:pt>
                <c:pt idx="1649">
                  <c:v>8.2915934840036042E-4</c:v>
                </c:pt>
                <c:pt idx="1650">
                  <c:v>8.2963642516503482E-4</c:v>
                </c:pt>
                <c:pt idx="1651">
                  <c:v>8.3013425684809851E-4</c:v>
                </c:pt>
                <c:pt idx="1652">
                  <c:v>8.3013425684809851E-4</c:v>
                </c:pt>
                <c:pt idx="1653">
                  <c:v>8.3013425684809851E-4</c:v>
                </c:pt>
                <c:pt idx="1654">
                  <c:v>8.3357371508121342E-4</c:v>
                </c:pt>
                <c:pt idx="1655">
                  <c:v>8.3423371020842742E-4</c:v>
                </c:pt>
                <c:pt idx="1656">
                  <c:v>8.3506091290070738E-4</c:v>
                </c:pt>
                <c:pt idx="1657">
                  <c:v>8.3506091290070738E-4</c:v>
                </c:pt>
                <c:pt idx="1658">
                  <c:v>8.3506091290070738E-4</c:v>
                </c:pt>
                <c:pt idx="1659">
                  <c:v>8.3552729713863105E-4</c:v>
                </c:pt>
                <c:pt idx="1660">
                  <c:v>8.3567022411851698E-4</c:v>
                </c:pt>
                <c:pt idx="1661">
                  <c:v>8.3567022411851698E-4</c:v>
                </c:pt>
                <c:pt idx="1662">
                  <c:v>8.3787099682555428E-4</c:v>
                </c:pt>
                <c:pt idx="1663">
                  <c:v>8.4109031187026536E-4</c:v>
                </c:pt>
                <c:pt idx="1664">
                  <c:v>8.4109031187026536E-4</c:v>
                </c:pt>
                <c:pt idx="1665">
                  <c:v>8.4109031187026536E-4</c:v>
                </c:pt>
                <c:pt idx="1666">
                  <c:v>8.4109031187026536E-4</c:v>
                </c:pt>
                <c:pt idx="1667">
                  <c:v>8.4109031187026536E-4</c:v>
                </c:pt>
                <c:pt idx="1668">
                  <c:v>8.4109031187026536E-4</c:v>
                </c:pt>
                <c:pt idx="1669">
                  <c:v>8.4109031187026536E-4</c:v>
                </c:pt>
                <c:pt idx="1670">
                  <c:v>8.4183761571548219E-4</c:v>
                </c:pt>
                <c:pt idx="1671">
                  <c:v>8.4261817927280065E-4</c:v>
                </c:pt>
                <c:pt idx="1672">
                  <c:v>8.4261817927280065E-4</c:v>
                </c:pt>
                <c:pt idx="1673">
                  <c:v>8.4261817927280152E-4</c:v>
                </c:pt>
                <c:pt idx="1674">
                  <c:v>8.4690634019461523E-4</c:v>
                </c:pt>
                <c:pt idx="1675">
                  <c:v>8.4690634019461523E-4</c:v>
                </c:pt>
                <c:pt idx="1676">
                  <c:v>8.4725222803431414E-4</c:v>
                </c:pt>
                <c:pt idx="1677">
                  <c:v>8.4725222803431414E-4</c:v>
                </c:pt>
                <c:pt idx="1678">
                  <c:v>8.4786818756898898E-4</c:v>
                </c:pt>
                <c:pt idx="1679">
                  <c:v>8.4814360358650737E-4</c:v>
                </c:pt>
                <c:pt idx="1680">
                  <c:v>8.4989271578376254E-4</c:v>
                </c:pt>
                <c:pt idx="1681">
                  <c:v>8.5126064313893876E-4</c:v>
                </c:pt>
                <c:pt idx="1682">
                  <c:v>8.5126064313893876E-4</c:v>
                </c:pt>
                <c:pt idx="1683">
                  <c:v>8.5135020709764129E-4</c:v>
                </c:pt>
                <c:pt idx="1684">
                  <c:v>8.5355158783859261E-4</c:v>
                </c:pt>
                <c:pt idx="1685">
                  <c:v>8.5355158783859261E-4</c:v>
                </c:pt>
                <c:pt idx="1686">
                  <c:v>8.5355158783859261E-4</c:v>
                </c:pt>
                <c:pt idx="1687">
                  <c:v>8.5370891003840607E-4</c:v>
                </c:pt>
                <c:pt idx="1688">
                  <c:v>8.5459345772639103E-4</c:v>
                </c:pt>
                <c:pt idx="1689">
                  <c:v>8.5459345772639103E-4</c:v>
                </c:pt>
                <c:pt idx="1690">
                  <c:v>8.5568280610708286E-4</c:v>
                </c:pt>
                <c:pt idx="1691">
                  <c:v>8.5787405887831575E-4</c:v>
                </c:pt>
                <c:pt idx="1692">
                  <c:v>8.5999357800473498E-4</c:v>
                </c:pt>
                <c:pt idx="1693">
                  <c:v>8.5999357800473498E-4</c:v>
                </c:pt>
                <c:pt idx="1694">
                  <c:v>8.6017461023029599E-4</c:v>
                </c:pt>
                <c:pt idx="1695">
                  <c:v>8.6119273300691763E-4</c:v>
                </c:pt>
                <c:pt idx="1696">
                  <c:v>8.6119273300691763E-4</c:v>
                </c:pt>
                <c:pt idx="1697">
                  <c:v>8.6371756272034814E-4</c:v>
                </c:pt>
                <c:pt idx="1698">
                  <c:v>8.647379027840028E-4</c:v>
                </c:pt>
                <c:pt idx="1699">
                  <c:v>8.6502552557685174E-4</c:v>
                </c:pt>
                <c:pt idx="1700">
                  <c:v>8.6576186750363983E-4</c:v>
                </c:pt>
                <c:pt idx="1701">
                  <c:v>8.6658366348126264E-4</c:v>
                </c:pt>
                <c:pt idx="1702">
                  <c:v>8.6658366348126264E-4</c:v>
                </c:pt>
                <c:pt idx="1703">
                  <c:v>8.6658366348126264E-4</c:v>
                </c:pt>
                <c:pt idx="1704">
                  <c:v>8.6658366348126264E-4</c:v>
                </c:pt>
                <c:pt idx="1705">
                  <c:v>8.6762711197902831E-4</c:v>
                </c:pt>
                <c:pt idx="1706">
                  <c:v>8.6762711197902831E-4</c:v>
                </c:pt>
                <c:pt idx="1707">
                  <c:v>8.6794728928692513E-4</c:v>
                </c:pt>
                <c:pt idx="1708">
                  <c:v>8.6879575045855457E-4</c:v>
                </c:pt>
                <c:pt idx="1709">
                  <c:v>8.7138471774620709E-4</c:v>
                </c:pt>
                <c:pt idx="1710">
                  <c:v>8.7138471774620709E-4</c:v>
                </c:pt>
                <c:pt idx="1711">
                  <c:v>8.7162686995811923E-4</c:v>
                </c:pt>
                <c:pt idx="1712">
                  <c:v>8.7332760693134429E-4</c:v>
                </c:pt>
                <c:pt idx="1713">
                  <c:v>8.7332760693134429E-4</c:v>
                </c:pt>
                <c:pt idx="1714">
                  <c:v>8.7332760693134429E-4</c:v>
                </c:pt>
                <c:pt idx="1715">
                  <c:v>8.7332760693134429E-4</c:v>
                </c:pt>
                <c:pt idx="1716">
                  <c:v>8.7332760693134429E-4</c:v>
                </c:pt>
                <c:pt idx="1717">
                  <c:v>8.7408669234795104E-4</c:v>
                </c:pt>
                <c:pt idx="1718">
                  <c:v>8.7408669234795104E-4</c:v>
                </c:pt>
                <c:pt idx="1719">
                  <c:v>8.7827324168330374E-4</c:v>
                </c:pt>
                <c:pt idx="1720">
                  <c:v>8.8023148991524063E-4</c:v>
                </c:pt>
                <c:pt idx="1721">
                  <c:v>8.8023148991524063E-4</c:v>
                </c:pt>
                <c:pt idx="1722">
                  <c:v>8.8023148991524063E-4</c:v>
                </c:pt>
                <c:pt idx="1723">
                  <c:v>8.8023148991524063E-4</c:v>
                </c:pt>
                <c:pt idx="1724">
                  <c:v>8.8023148991524063E-4</c:v>
                </c:pt>
                <c:pt idx="1725">
                  <c:v>8.8023148991524063E-4</c:v>
                </c:pt>
                <c:pt idx="1726">
                  <c:v>8.8156241295573397E-4</c:v>
                </c:pt>
                <c:pt idx="1727">
                  <c:v>8.8374540205033694E-4</c:v>
                </c:pt>
                <c:pt idx="1728">
                  <c:v>8.8374540205033694E-4</c:v>
                </c:pt>
                <c:pt idx="1729">
                  <c:v>8.8374540205033694E-4</c:v>
                </c:pt>
                <c:pt idx="1730">
                  <c:v>8.8730173594442569E-4</c:v>
                </c:pt>
                <c:pt idx="1731">
                  <c:v>8.8730173594442569E-4</c:v>
                </c:pt>
                <c:pt idx="1732">
                  <c:v>8.8869639542232316E-4</c:v>
                </c:pt>
                <c:pt idx="1733">
                  <c:v>8.8869639542232316E-4</c:v>
                </c:pt>
                <c:pt idx="1734">
                  <c:v>8.9214887543731373E-4</c:v>
                </c:pt>
                <c:pt idx="1735">
                  <c:v>8.9290363009549717E-4</c:v>
                </c:pt>
                <c:pt idx="1736">
                  <c:v>8.937315427722895E-4</c:v>
                </c:pt>
                <c:pt idx="1737">
                  <c:v>8.937315427722895E-4</c:v>
                </c:pt>
                <c:pt idx="1738">
                  <c:v>8.937315427722895E-4</c:v>
                </c:pt>
                <c:pt idx="1739">
                  <c:v>8.937315427722895E-4</c:v>
                </c:pt>
                <c:pt idx="1740">
                  <c:v>8.937315427722895E-4</c:v>
                </c:pt>
                <c:pt idx="1741">
                  <c:v>8.9454513560601519E-4</c:v>
                </c:pt>
                <c:pt idx="1742">
                  <c:v>8.9454513560601519E-4</c:v>
                </c:pt>
                <c:pt idx="1743">
                  <c:v>8.9454513560601519E-4</c:v>
                </c:pt>
                <c:pt idx="1744">
                  <c:v>8.9454513560601519E-4</c:v>
                </c:pt>
                <c:pt idx="1745">
                  <c:v>8.9454513560601519E-4</c:v>
                </c:pt>
                <c:pt idx="1746">
                  <c:v>8.9500375913555857E-4</c:v>
                </c:pt>
                <c:pt idx="1747">
                  <c:v>8.9788622636981805E-4</c:v>
                </c:pt>
                <c:pt idx="1748">
                  <c:v>8.9885325543454919E-4</c:v>
                </c:pt>
                <c:pt idx="1749">
                  <c:v>8.9885325543454919E-4</c:v>
                </c:pt>
                <c:pt idx="1750">
                  <c:v>8.9885325543454919E-4</c:v>
                </c:pt>
                <c:pt idx="1751">
                  <c:v>8.9885325543454919E-4</c:v>
                </c:pt>
                <c:pt idx="1752">
                  <c:v>9.0196887398087265E-4</c:v>
                </c:pt>
                <c:pt idx="1753">
                  <c:v>9.0196887398087265E-4</c:v>
                </c:pt>
                <c:pt idx="1754">
                  <c:v>9.0406404259708081E-4</c:v>
                </c:pt>
                <c:pt idx="1755">
                  <c:v>9.0406404259708081E-4</c:v>
                </c:pt>
                <c:pt idx="1756">
                  <c:v>9.0427865720962223E-4</c:v>
                </c:pt>
                <c:pt idx="1757">
                  <c:v>9.0758867211457794E-4</c:v>
                </c:pt>
                <c:pt idx="1758">
                  <c:v>9.0816804572743984E-4</c:v>
                </c:pt>
                <c:pt idx="1759">
                  <c:v>9.0816804572743984E-4</c:v>
                </c:pt>
                <c:pt idx="1760">
                  <c:v>9.0936651646698148E-4</c:v>
                </c:pt>
                <c:pt idx="1761">
                  <c:v>9.0936651646698148E-4</c:v>
                </c:pt>
                <c:pt idx="1762">
                  <c:v>9.0958056060704571E-4</c:v>
                </c:pt>
                <c:pt idx="1763">
                  <c:v>9.0958056060704571E-4</c:v>
                </c:pt>
                <c:pt idx="1764">
                  <c:v>9.0958056060704571E-4</c:v>
                </c:pt>
                <c:pt idx="1765">
                  <c:v>9.0958056060704571E-4</c:v>
                </c:pt>
                <c:pt idx="1766">
                  <c:v>9.0958056060704571E-4</c:v>
                </c:pt>
                <c:pt idx="1767">
                  <c:v>9.0958056060704571E-4</c:v>
                </c:pt>
                <c:pt idx="1768">
                  <c:v>9.1047374507199593E-4</c:v>
                </c:pt>
                <c:pt idx="1769">
                  <c:v>9.1210805574838346E-4</c:v>
                </c:pt>
                <c:pt idx="1770">
                  <c:v>9.1738826227258147E-4</c:v>
                </c:pt>
                <c:pt idx="1771">
                  <c:v>9.1738826227258147E-4</c:v>
                </c:pt>
                <c:pt idx="1772">
                  <c:v>9.1738826227258147E-4</c:v>
                </c:pt>
                <c:pt idx="1773">
                  <c:v>9.1738826227258147E-4</c:v>
                </c:pt>
                <c:pt idx="1774">
                  <c:v>9.1738826227258147E-4</c:v>
                </c:pt>
                <c:pt idx="1775">
                  <c:v>9.20257521632507E-4</c:v>
                </c:pt>
                <c:pt idx="1776">
                  <c:v>9.20257521632507E-4</c:v>
                </c:pt>
                <c:pt idx="1777">
                  <c:v>9.20257521632507E-4</c:v>
                </c:pt>
                <c:pt idx="1778">
                  <c:v>9.20257521632507E-4</c:v>
                </c:pt>
                <c:pt idx="1779">
                  <c:v>9.2199484151322226E-4</c:v>
                </c:pt>
                <c:pt idx="1780">
                  <c:v>9.2199484151322226E-4</c:v>
                </c:pt>
                <c:pt idx="1781">
                  <c:v>9.2199484151322226E-4</c:v>
                </c:pt>
                <c:pt idx="1782">
                  <c:v>9.2424306441100219E-4</c:v>
                </c:pt>
                <c:pt idx="1783">
                  <c:v>9.2424306441100219E-4</c:v>
                </c:pt>
                <c:pt idx="1784">
                  <c:v>9.2540053895899771E-4</c:v>
                </c:pt>
                <c:pt idx="1785">
                  <c:v>9.2540053895899771E-4</c:v>
                </c:pt>
                <c:pt idx="1786">
                  <c:v>9.2540053895899771E-4</c:v>
                </c:pt>
                <c:pt idx="1787">
                  <c:v>9.2540053895899771E-4</c:v>
                </c:pt>
                <c:pt idx="1788">
                  <c:v>9.2540053895899771E-4</c:v>
                </c:pt>
                <c:pt idx="1789">
                  <c:v>9.2540053895899771E-4</c:v>
                </c:pt>
                <c:pt idx="1790">
                  <c:v>9.2540053895899771E-4</c:v>
                </c:pt>
                <c:pt idx="1791">
                  <c:v>9.2540053895899771E-4</c:v>
                </c:pt>
                <c:pt idx="1792">
                  <c:v>9.2540053895899771E-4</c:v>
                </c:pt>
                <c:pt idx="1793">
                  <c:v>9.2540053895899771E-4</c:v>
                </c:pt>
                <c:pt idx="1794">
                  <c:v>9.2585184380853227E-4</c:v>
                </c:pt>
                <c:pt idx="1795">
                  <c:v>9.2585184380853227E-4</c:v>
                </c:pt>
                <c:pt idx="1796">
                  <c:v>9.2833165039528918E-4</c:v>
                </c:pt>
                <c:pt idx="1797">
                  <c:v>9.2839698675391529E-4</c:v>
                </c:pt>
                <c:pt idx="1798">
                  <c:v>9.2963857471992659E-4</c:v>
                </c:pt>
                <c:pt idx="1799">
                  <c:v>9.315494473934329E-4</c:v>
                </c:pt>
                <c:pt idx="1800">
                  <c:v>9.315494473934342E-4</c:v>
                </c:pt>
                <c:pt idx="1801">
                  <c:v>9.315494473934342E-4</c:v>
                </c:pt>
                <c:pt idx="1802">
                  <c:v>9.315494473934342E-4</c:v>
                </c:pt>
                <c:pt idx="1803">
                  <c:v>9.315494473934342E-4</c:v>
                </c:pt>
                <c:pt idx="1804">
                  <c:v>9.3154944739343463E-4</c:v>
                </c:pt>
                <c:pt idx="1805">
                  <c:v>9.3154944739343463E-4</c:v>
                </c:pt>
                <c:pt idx="1806">
                  <c:v>9.3260742552814583E-4</c:v>
                </c:pt>
                <c:pt idx="1807">
                  <c:v>9.3362648329950687E-4</c:v>
                </c:pt>
                <c:pt idx="1808">
                  <c:v>9.3362648329950687E-4</c:v>
                </c:pt>
                <c:pt idx="1809">
                  <c:v>9.3480093877113674E-4</c:v>
                </c:pt>
                <c:pt idx="1810">
                  <c:v>9.3555613017377534E-4</c:v>
                </c:pt>
                <c:pt idx="1811">
                  <c:v>9.3735354994833712E-4</c:v>
                </c:pt>
                <c:pt idx="1812">
                  <c:v>9.3735354994833712E-4</c:v>
                </c:pt>
                <c:pt idx="1813">
                  <c:v>9.4120306737808059E-4</c:v>
                </c:pt>
                <c:pt idx="1814">
                  <c:v>9.4120306737808059E-4</c:v>
                </c:pt>
                <c:pt idx="1815">
                  <c:v>9.420757639655434E-4</c:v>
                </c:pt>
                <c:pt idx="1816">
                  <c:v>9.420757639655434E-4</c:v>
                </c:pt>
                <c:pt idx="1817">
                  <c:v>9.420757639655434E-4</c:v>
                </c:pt>
                <c:pt idx="1818">
                  <c:v>9.420757639655434E-4</c:v>
                </c:pt>
                <c:pt idx="1819">
                  <c:v>9.420757639655434E-4</c:v>
                </c:pt>
                <c:pt idx="1820">
                  <c:v>9.420757639655434E-4</c:v>
                </c:pt>
                <c:pt idx="1821">
                  <c:v>9.420757639655434E-4</c:v>
                </c:pt>
                <c:pt idx="1822">
                  <c:v>9.420757639655434E-4</c:v>
                </c:pt>
                <c:pt idx="1823">
                  <c:v>9.4326751113900853E-4</c:v>
                </c:pt>
                <c:pt idx="1824">
                  <c:v>9.4326751113900853E-4</c:v>
                </c:pt>
                <c:pt idx="1825">
                  <c:v>9.4476357474547023E-4</c:v>
                </c:pt>
                <c:pt idx="1826">
                  <c:v>9.4559098425283359E-4</c:v>
                </c:pt>
                <c:pt idx="1827">
                  <c:v>9.4815591447432645E-4</c:v>
                </c:pt>
                <c:pt idx="1828">
                  <c:v>9.4929484090830669E-4</c:v>
                </c:pt>
                <c:pt idx="1829">
                  <c:v>9.4929484090830669E-4</c:v>
                </c:pt>
                <c:pt idx="1830">
                  <c:v>9.4929484090830669E-4</c:v>
                </c:pt>
                <c:pt idx="1831">
                  <c:v>9.4929484090830669E-4</c:v>
                </c:pt>
                <c:pt idx="1832">
                  <c:v>9.5004084875696248E-4</c:v>
                </c:pt>
                <c:pt idx="1833">
                  <c:v>9.5004084875696248E-4</c:v>
                </c:pt>
                <c:pt idx="1834">
                  <c:v>9.5075867345231432E-4</c:v>
                </c:pt>
                <c:pt idx="1835">
                  <c:v>9.5075867345231432E-4</c:v>
                </c:pt>
                <c:pt idx="1836">
                  <c:v>9.5075867345231432E-4</c:v>
                </c:pt>
                <c:pt idx="1837">
                  <c:v>9.5075867345231432E-4</c:v>
                </c:pt>
                <c:pt idx="1838">
                  <c:v>9.5075867345231432E-4</c:v>
                </c:pt>
                <c:pt idx="1839">
                  <c:v>9.5075867345231432E-4</c:v>
                </c:pt>
                <c:pt idx="1840">
                  <c:v>9.5075867345231432E-4</c:v>
                </c:pt>
                <c:pt idx="1841">
                  <c:v>9.5075867345231432E-4</c:v>
                </c:pt>
                <c:pt idx="1842">
                  <c:v>9.5075867345231432E-4</c:v>
                </c:pt>
                <c:pt idx="1843">
                  <c:v>9.5075867345231432E-4</c:v>
                </c:pt>
                <c:pt idx="1844">
                  <c:v>9.5075867345231432E-4</c:v>
                </c:pt>
                <c:pt idx="1845">
                  <c:v>9.5075867345231432E-4</c:v>
                </c:pt>
                <c:pt idx="1846">
                  <c:v>9.5158506098203628E-4</c:v>
                </c:pt>
                <c:pt idx="1847">
                  <c:v>9.5455413234973928E-4</c:v>
                </c:pt>
                <c:pt idx="1848">
                  <c:v>9.5505168470687654E-4</c:v>
                </c:pt>
                <c:pt idx="1849">
                  <c:v>9.5505168470687654E-4</c:v>
                </c:pt>
                <c:pt idx="1850">
                  <c:v>9.5543920823051593E-4</c:v>
                </c:pt>
                <c:pt idx="1851">
                  <c:v>9.5543920823051593E-4</c:v>
                </c:pt>
                <c:pt idx="1852">
                  <c:v>9.5606390653536722E-4</c:v>
                </c:pt>
                <c:pt idx="1853">
                  <c:v>9.5743074600008473E-4</c:v>
                </c:pt>
                <c:pt idx="1854">
                  <c:v>9.5855647330955925E-4</c:v>
                </c:pt>
                <c:pt idx="1855">
                  <c:v>9.5913235589278445E-4</c:v>
                </c:pt>
                <c:pt idx="1856">
                  <c:v>9.5913235589278445E-4</c:v>
                </c:pt>
                <c:pt idx="1857">
                  <c:v>9.5968618080038742E-4</c:v>
                </c:pt>
                <c:pt idx="1858">
                  <c:v>9.5968618080038742E-4</c:v>
                </c:pt>
                <c:pt idx="1859">
                  <c:v>9.5968618080038742E-4</c:v>
                </c:pt>
                <c:pt idx="1860">
                  <c:v>9.5968618080038742E-4</c:v>
                </c:pt>
                <c:pt idx="1861">
                  <c:v>9.5968618080038742E-4</c:v>
                </c:pt>
                <c:pt idx="1862">
                  <c:v>9.5968618080038742E-4</c:v>
                </c:pt>
                <c:pt idx="1863">
                  <c:v>9.5968618080038742E-4</c:v>
                </c:pt>
                <c:pt idx="1864">
                  <c:v>9.5968618080038742E-4</c:v>
                </c:pt>
                <c:pt idx="1865">
                  <c:v>9.6170445049716374E-4</c:v>
                </c:pt>
                <c:pt idx="1866">
                  <c:v>9.6170445049716374E-4</c:v>
                </c:pt>
                <c:pt idx="1867">
                  <c:v>9.6170445049716374E-4</c:v>
                </c:pt>
                <c:pt idx="1868">
                  <c:v>9.6170445049716374E-4</c:v>
                </c:pt>
                <c:pt idx="1869">
                  <c:v>9.6170445049716374E-4</c:v>
                </c:pt>
                <c:pt idx="1870">
                  <c:v>9.6170445049716374E-4</c:v>
                </c:pt>
                <c:pt idx="1871">
                  <c:v>9.6210013224626518E-4</c:v>
                </c:pt>
                <c:pt idx="1872">
                  <c:v>9.6377709180324456E-4</c:v>
                </c:pt>
                <c:pt idx="1873">
                  <c:v>9.6377709180324456E-4</c:v>
                </c:pt>
                <c:pt idx="1874">
                  <c:v>9.6488364743469715E-4</c:v>
                </c:pt>
                <c:pt idx="1875">
                  <c:v>9.6737827229318168E-4</c:v>
                </c:pt>
                <c:pt idx="1876">
                  <c:v>9.6809458358888313E-4</c:v>
                </c:pt>
                <c:pt idx="1877">
                  <c:v>9.6809458358888313E-4</c:v>
                </c:pt>
                <c:pt idx="1878">
                  <c:v>9.6809458358888313E-4</c:v>
                </c:pt>
                <c:pt idx="1879">
                  <c:v>9.6809458358888313E-4</c:v>
                </c:pt>
                <c:pt idx="1880">
                  <c:v>9.6809458358888313E-4</c:v>
                </c:pt>
                <c:pt idx="1881">
                  <c:v>9.6809458358888313E-4</c:v>
                </c:pt>
                <c:pt idx="1882">
                  <c:v>9.6809458358888313E-4</c:v>
                </c:pt>
                <c:pt idx="1883">
                  <c:v>9.6848996632278232E-4</c:v>
                </c:pt>
                <c:pt idx="1884">
                  <c:v>9.6886998986745344E-4</c:v>
                </c:pt>
                <c:pt idx="1885">
                  <c:v>9.6886998986745344E-4</c:v>
                </c:pt>
                <c:pt idx="1886">
                  <c:v>9.6886998986745344E-4</c:v>
                </c:pt>
                <c:pt idx="1887">
                  <c:v>9.6886998986745344E-4</c:v>
                </c:pt>
                <c:pt idx="1888">
                  <c:v>9.6886998986745344E-4</c:v>
                </c:pt>
                <c:pt idx="1889">
                  <c:v>9.6886998986745344E-4</c:v>
                </c:pt>
                <c:pt idx="1890">
                  <c:v>9.6886998986745344E-4</c:v>
                </c:pt>
                <c:pt idx="1891">
                  <c:v>9.7236162429190239E-4</c:v>
                </c:pt>
                <c:pt idx="1892">
                  <c:v>9.7327266190983203E-4</c:v>
                </c:pt>
                <c:pt idx="1893">
                  <c:v>9.7327266190983203E-4</c:v>
                </c:pt>
                <c:pt idx="1894">
                  <c:v>9.7461381269336772E-4</c:v>
                </c:pt>
                <c:pt idx="1895">
                  <c:v>9.7461381269336772E-4</c:v>
                </c:pt>
                <c:pt idx="1896">
                  <c:v>9.7667823740158898E-4</c:v>
                </c:pt>
                <c:pt idx="1897">
                  <c:v>9.7667823740158898E-4</c:v>
                </c:pt>
                <c:pt idx="1898">
                  <c:v>9.7812691976310569E-4</c:v>
                </c:pt>
                <c:pt idx="1899">
                  <c:v>9.7832260385424265E-4</c:v>
                </c:pt>
                <c:pt idx="1900">
                  <c:v>9.7832260385424265E-4</c:v>
                </c:pt>
                <c:pt idx="1901">
                  <c:v>9.7832260385424265E-4</c:v>
                </c:pt>
                <c:pt idx="1902">
                  <c:v>9.7832260385424265E-4</c:v>
                </c:pt>
                <c:pt idx="1903">
                  <c:v>9.7832260385424265E-4</c:v>
                </c:pt>
                <c:pt idx="1904">
                  <c:v>9.7832260385424265E-4</c:v>
                </c:pt>
                <c:pt idx="1905">
                  <c:v>9.7903385266055114E-4</c:v>
                </c:pt>
                <c:pt idx="1906">
                  <c:v>9.8126654393564084E-4</c:v>
                </c:pt>
                <c:pt idx="1907">
                  <c:v>9.8126654393564084E-4</c:v>
                </c:pt>
                <c:pt idx="1908">
                  <c:v>9.8126654393564084E-4</c:v>
                </c:pt>
                <c:pt idx="1909">
                  <c:v>9.8126654393564084E-4</c:v>
                </c:pt>
                <c:pt idx="1910">
                  <c:v>9.8126654393564084E-4</c:v>
                </c:pt>
                <c:pt idx="1911">
                  <c:v>9.8126654393564084E-4</c:v>
                </c:pt>
                <c:pt idx="1912">
                  <c:v>9.8126654393564084E-4</c:v>
                </c:pt>
                <c:pt idx="1913">
                  <c:v>9.8305454248493428E-4</c:v>
                </c:pt>
                <c:pt idx="1914">
                  <c:v>9.8315385597132036E-4</c:v>
                </c:pt>
                <c:pt idx="1915">
                  <c:v>9.8422026629361959E-4</c:v>
                </c:pt>
                <c:pt idx="1916">
                  <c:v>9.8502188312440974E-4</c:v>
                </c:pt>
                <c:pt idx="1917">
                  <c:v>9.8805739689371676E-4</c:v>
                </c:pt>
                <c:pt idx="1918">
                  <c:v>9.8805739689371676E-4</c:v>
                </c:pt>
                <c:pt idx="1919">
                  <c:v>9.8805739689371676E-4</c:v>
                </c:pt>
                <c:pt idx="1920">
                  <c:v>9.8805739689371676E-4</c:v>
                </c:pt>
                <c:pt idx="1921">
                  <c:v>9.8805739689371676E-4</c:v>
                </c:pt>
                <c:pt idx="1922">
                  <c:v>9.8805739689371676E-4</c:v>
                </c:pt>
                <c:pt idx="1923">
                  <c:v>9.8805739689371676E-4</c:v>
                </c:pt>
                <c:pt idx="1924">
                  <c:v>9.8805739689371719E-4</c:v>
                </c:pt>
                <c:pt idx="1925">
                  <c:v>9.8805739689371719E-4</c:v>
                </c:pt>
                <c:pt idx="1926">
                  <c:v>9.8805739689371719E-4</c:v>
                </c:pt>
                <c:pt idx="1927">
                  <c:v>9.8805739689371719E-4</c:v>
                </c:pt>
                <c:pt idx="1928">
                  <c:v>9.8805739689371719E-4</c:v>
                </c:pt>
                <c:pt idx="1929">
                  <c:v>9.8805739689371719E-4</c:v>
                </c:pt>
                <c:pt idx="1930">
                  <c:v>9.8805739689371719E-4</c:v>
                </c:pt>
                <c:pt idx="1931">
                  <c:v>9.8805739689371719E-4</c:v>
                </c:pt>
                <c:pt idx="1932">
                  <c:v>9.8805739689371719E-4</c:v>
                </c:pt>
                <c:pt idx="1933">
                  <c:v>9.8805739689371719E-4</c:v>
                </c:pt>
                <c:pt idx="1934">
                  <c:v>9.8805739689371785E-4</c:v>
                </c:pt>
                <c:pt idx="1935">
                  <c:v>9.9112114811301575E-4</c:v>
                </c:pt>
                <c:pt idx="1936">
                  <c:v>9.9193975918505711E-4</c:v>
                </c:pt>
                <c:pt idx="1937">
                  <c:v>9.9313741699542761E-4</c:v>
                </c:pt>
                <c:pt idx="1938">
                  <c:v>9.9313741699542761E-4</c:v>
                </c:pt>
                <c:pt idx="1939">
                  <c:v>9.9499121808043238E-4</c:v>
                </c:pt>
                <c:pt idx="1940">
                  <c:v>9.9499121808043238E-4</c:v>
                </c:pt>
                <c:pt idx="1941">
                  <c:v>9.9829660712493049E-4</c:v>
                </c:pt>
                <c:pt idx="1942">
                  <c:v>9.9829660712493049E-4</c:v>
                </c:pt>
                <c:pt idx="1943">
                  <c:v>9.9984378661155957E-4</c:v>
                </c:pt>
                <c:pt idx="1944">
                  <c:v>1.0004862803990253E-3</c:v>
                </c:pt>
                <c:pt idx="1945">
                  <c:v>1.0020730954808492E-3</c:v>
                </c:pt>
                <c:pt idx="1946">
                  <c:v>1.0020730954808492E-3</c:v>
                </c:pt>
                <c:pt idx="1947">
                  <c:v>1.0020730954808492E-3</c:v>
                </c:pt>
                <c:pt idx="1948">
                  <c:v>1.0020730954808492E-3</c:v>
                </c:pt>
                <c:pt idx="1949">
                  <c:v>1.0020730954808492E-3</c:v>
                </c:pt>
                <c:pt idx="1950">
                  <c:v>1.0032202888679417E-3</c:v>
                </c:pt>
                <c:pt idx="1951">
                  <c:v>1.0035370452686789E-3</c:v>
                </c:pt>
                <c:pt idx="1952">
                  <c:v>1.0035370452686789E-3</c:v>
                </c:pt>
                <c:pt idx="1953">
                  <c:v>1.0036674848669768E-3</c:v>
                </c:pt>
                <c:pt idx="1954">
                  <c:v>1.0036674848669768E-3</c:v>
                </c:pt>
                <c:pt idx="1955">
                  <c:v>1.0038673191118384E-3</c:v>
                </c:pt>
                <c:pt idx="1956">
                  <c:v>1.0048053252210123E-3</c:v>
                </c:pt>
                <c:pt idx="1957">
                  <c:v>1.0079398198870636E-3</c:v>
                </c:pt>
                <c:pt idx="1958">
                  <c:v>1.0084318579050861E-3</c:v>
                </c:pt>
                <c:pt idx="1959">
                  <c:v>1.0088608865813375E-3</c:v>
                </c:pt>
                <c:pt idx="1960">
                  <c:v>1.0088608865813375E-3</c:v>
                </c:pt>
                <c:pt idx="1961">
                  <c:v>1.0088608865813375E-3</c:v>
                </c:pt>
                <c:pt idx="1962">
                  <c:v>1.0093083742443185E-3</c:v>
                </c:pt>
                <c:pt idx="1963">
                  <c:v>1.0093083742443185E-3</c:v>
                </c:pt>
                <c:pt idx="1964">
                  <c:v>1.0101220046660451E-3</c:v>
                </c:pt>
                <c:pt idx="1965">
                  <c:v>1.0113089874547207E-3</c:v>
                </c:pt>
                <c:pt idx="1966">
                  <c:v>1.0120622903431252E-3</c:v>
                </c:pt>
                <c:pt idx="1967">
                  <c:v>1.0120622903431252E-3</c:v>
                </c:pt>
                <c:pt idx="1968">
                  <c:v>1.0133963147269552E-3</c:v>
                </c:pt>
                <c:pt idx="1969">
                  <c:v>1.0133963147269552E-3</c:v>
                </c:pt>
                <c:pt idx="1970">
                  <c:v>1.0142703671098033E-3</c:v>
                </c:pt>
                <c:pt idx="1971">
                  <c:v>1.0148388724888469E-3</c:v>
                </c:pt>
                <c:pt idx="1972">
                  <c:v>1.0162357607928364E-3</c:v>
                </c:pt>
                <c:pt idx="1973">
                  <c:v>1.0167026736411773E-3</c:v>
                </c:pt>
                <c:pt idx="1974">
                  <c:v>1.0167026736411773E-3</c:v>
                </c:pt>
                <c:pt idx="1975">
                  <c:v>1.0167026736411773E-3</c:v>
                </c:pt>
                <c:pt idx="1976">
                  <c:v>1.0167026736411773E-3</c:v>
                </c:pt>
                <c:pt idx="1977">
                  <c:v>1.0191033916793367E-3</c:v>
                </c:pt>
                <c:pt idx="1978">
                  <c:v>1.0197678077392763E-3</c:v>
                </c:pt>
                <c:pt idx="1979">
                  <c:v>1.0197678077392763E-3</c:v>
                </c:pt>
                <c:pt idx="1980">
                  <c:v>1.0197678077392763E-3</c:v>
                </c:pt>
                <c:pt idx="1981">
                  <c:v>1.0197678077392763E-3</c:v>
                </c:pt>
                <c:pt idx="1982">
                  <c:v>1.0202600766503105E-3</c:v>
                </c:pt>
                <c:pt idx="1983">
                  <c:v>1.020461291537712E-3</c:v>
                </c:pt>
                <c:pt idx="1984">
                  <c:v>1.0242619054063105E-3</c:v>
                </c:pt>
                <c:pt idx="1985">
                  <c:v>1.0242619054063105E-3</c:v>
                </c:pt>
                <c:pt idx="1986">
                  <c:v>1.0245677921998733E-3</c:v>
                </c:pt>
                <c:pt idx="1987">
                  <c:v>1.0247399739996257E-3</c:v>
                </c:pt>
                <c:pt idx="1988">
                  <c:v>1.0253556183771797E-3</c:v>
                </c:pt>
                <c:pt idx="1989">
                  <c:v>1.0253556183771797E-3</c:v>
                </c:pt>
                <c:pt idx="1990">
                  <c:v>1.0253556183771797E-3</c:v>
                </c:pt>
                <c:pt idx="1991">
                  <c:v>1.0268193673284992E-3</c:v>
                </c:pt>
                <c:pt idx="1992">
                  <c:v>1.0290729319051253E-3</c:v>
                </c:pt>
                <c:pt idx="1993">
                  <c:v>1.0310363023920597E-3</c:v>
                </c:pt>
                <c:pt idx="1994">
                  <c:v>1.0310363023920597E-3</c:v>
                </c:pt>
                <c:pt idx="1995">
                  <c:v>1.0319922936056812E-3</c:v>
                </c:pt>
                <c:pt idx="1996">
                  <c:v>1.0319922936056812E-3</c:v>
                </c:pt>
                <c:pt idx="1997">
                  <c:v>1.0319922936056812E-3</c:v>
                </c:pt>
                <c:pt idx="1998">
                  <c:v>1.0337340539903334E-3</c:v>
                </c:pt>
                <c:pt idx="1999">
                  <c:v>1.0339361497143725E-3</c:v>
                </c:pt>
                <c:pt idx="2000">
                  <c:v>1.0368124613260425E-3</c:v>
                </c:pt>
                <c:pt idx="2001">
                  <c:v>1.0368124613260425E-3</c:v>
                </c:pt>
                <c:pt idx="2002">
                  <c:v>1.0372441967023754E-3</c:v>
                </c:pt>
                <c:pt idx="2003">
                  <c:v>1.0379063379742167E-3</c:v>
                </c:pt>
                <c:pt idx="2004">
                  <c:v>1.0399003961775153E-3</c:v>
                </c:pt>
                <c:pt idx="2005">
                  <c:v>1.0399003961775153E-3</c:v>
                </c:pt>
                <c:pt idx="2006">
                  <c:v>1.0399003961775153E-3</c:v>
                </c:pt>
                <c:pt idx="2007">
                  <c:v>1.0415039443870421E-3</c:v>
                </c:pt>
                <c:pt idx="2008">
                  <c:v>1.0424092065695805E-3</c:v>
                </c:pt>
                <c:pt idx="2009">
                  <c:v>1.0424092065695805E-3</c:v>
                </c:pt>
                <c:pt idx="2010">
                  <c:v>1.0424092065695805E-3</c:v>
                </c:pt>
                <c:pt idx="2011">
                  <c:v>1.0424092065695805E-3</c:v>
                </c:pt>
                <c:pt idx="2012">
                  <c:v>1.0426867999010034E-3</c:v>
                </c:pt>
                <c:pt idx="2013">
                  <c:v>1.0426867999010034E-3</c:v>
                </c:pt>
                <c:pt idx="2014">
                  <c:v>1.0426867999010034E-3</c:v>
                </c:pt>
                <c:pt idx="2015">
                  <c:v>1.0426867999010034E-3</c:v>
                </c:pt>
                <c:pt idx="2016">
                  <c:v>1.0426867999010034E-3</c:v>
                </c:pt>
                <c:pt idx="2017">
                  <c:v>1.0479931283176131E-3</c:v>
                </c:pt>
                <c:pt idx="2018">
                  <c:v>1.0479931283176131E-3</c:v>
                </c:pt>
                <c:pt idx="2019">
                  <c:v>1.0479931283176131E-3</c:v>
                </c:pt>
                <c:pt idx="2020">
                  <c:v>1.0479931283176131E-3</c:v>
                </c:pt>
                <c:pt idx="2021">
                  <c:v>1.0479931283176131E-3</c:v>
                </c:pt>
                <c:pt idx="2022">
                  <c:v>1.0479931283176131E-3</c:v>
                </c:pt>
                <c:pt idx="2023">
                  <c:v>1.0486621313403072E-3</c:v>
                </c:pt>
                <c:pt idx="2024">
                  <c:v>1.0515936061130545E-3</c:v>
                </c:pt>
                <c:pt idx="2025">
                  <c:v>1.0516510561175271E-3</c:v>
                </c:pt>
                <c:pt idx="2026">
                  <c:v>1.0547413830299278E-3</c:v>
                </c:pt>
                <c:pt idx="2027">
                  <c:v>1.0562777878982878E-3</c:v>
                </c:pt>
                <c:pt idx="2028">
                  <c:v>1.0562777878982878E-3</c:v>
                </c:pt>
                <c:pt idx="2029">
                  <c:v>1.0562777878982878E-3</c:v>
                </c:pt>
                <c:pt idx="2030">
                  <c:v>1.0562777878982878E-3</c:v>
                </c:pt>
                <c:pt idx="2031">
                  <c:v>1.0562777878982878E-3</c:v>
                </c:pt>
                <c:pt idx="2032">
                  <c:v>1.0562777878982878E-3</c:v>
                </c:pt>
                <c:pt idx="2033">
                  <c:v>1.0562777878982878E-3</c:v>
                </c:pt>
                <c:pt idx="2034">
                  <c:v>1.0562777878982878E-3</c:v>
                </c:pt>
                <c:pt idx="2035">
                  <c:v>1.0590833115326258E-3</c:v>
                </c:pt>
                <c:pt idx="2036">
                  <c:v>1.0609276025448126E-3</c:v>
                </c:pt>
                <c:pt idx="2037">
                  <c:v>1.0609276025448126E-3</c:v>
                </c:pt>
                <c:pt idx="2038">
                  <c:v>1.0609276025448126E-3</c:v>
                </c:pt>
                <c:pt idx="2039">
                  <c:v>1.0647620831333105E-3</c:v>
                </c:pt>
                <c:pt idx="2040">
                  <c:v>1.0647620831333105E-3</c:v>
                </c:pt>
                <c:pt idx="2041">
                  <c:v>1.0647620831333105E-3</c:v>
                </c:pt>
                <c:pt idx="2042">
                  <c:v>1.0658370577464526E-3</c:v>
                </c:pt>
                <c:pt idx="2043">
                  <c:v>1.0658370577464526E-3</c:v>
                </c:pt>
                <c:pt idx="2044">
                  <c:v>1.0672239640686732E-3</c:v>
                </c:pt>
                <c:pt idx="2045">
                  <c:v>1.0672239640686732E-3</c:v>
                </c:pt>
                <c:pt idx="2046">
                  <c:v>1.0672239640686732E-3</c:v>
                </c:pt>
                <c:pt idx="2047">
                  <c:v>1.0705331936047907E-3</c:v>
                </c:pt>
                <c:pt idx="2048">
                  <c:v>1.0707150560360025E-3</c:v>
                </c:pt>
                <c:pt idx="2049">
                  <c:v>1.0709180698327948E-3</c:v>
                </c:pt>
                <c:pt idx="2050">
                  <c:v>1.0716987172963185E-3</c:v>
                </c:pt>
                <c:pt idx="2051">
                  <c:v>1.0722586922804313E-3</c:v>
                </c:pt>
                <c:pt idx="2052">
                  <c:v>1.0734541627272179E-3</c:v>
                </c:pt>
                <c:pt idx="2053">
                  <c:v>1.0734541627272179E-3</c:v>
                </c:pt>
                <c:pt idx="2054">
                  <c:v>1.0734541627272179E-3</c:v>
                </c:pt>
                <c:pt idx="2055">
                  <c:v>1.0734541627272179E-3</c:v>
                </c:pt>
                <c:pt idx="2056">
                  <c:v>1.0734541627272179E-3</c:v>
                </c:pt>
                <c:pt idx="2057">
                  <c:v>1.0735268875105232E-3</c:v>
                </c:pt>
                <c:pt idx="2058">
                  <c:v>1.0736337752379258E-3</c:v>
                </c:pt>
                <c:pt idx="2059">
                  <c:v>1.0761548642396674E-3</c:v>
                </c:pt>
                <c:pt idx="2060">
                  <c:v>1.0801604844432875E-3</c:v>
                </c:pt>
                <c:pt idx="2061">
                  <c:v>1.0801604844432875E-3</c:v>
                </c:pt>
                <c:pt idx="2062">
                  <c:v>1.0801604844432875E-3</c:v>
                </c:pt>
                <c:pt idx="2063">
                  <c:v>1.0801604844432875E-3</c:v>
                </c:pt>
                <c:pt idx="2064">
                  <c:v>1.0806754105746675E-3</c:v>
                </c:pt>
                <c:pt idx="2065">
                  <c:v>1.0812819069710641E-3</c:v>
                </c:pt>
                <c:pt idx="2066">
                  <c:v>1.0823626487770476E-3</c:v>
                </c:pt>
                <c:pt idx="2067">
                  <c:v>1.0823626487770476E-3</c:v>
                </c:pt>
                <c:pt idx="2068">
                  <c:v>1.0823626487770476E-3</c:v>
                </c:pt>
                <c:pt idx="2069">
                  <c:v>1.0823626487770476E-3</c:v>
                </c:pt>
                <c:pt idx="2070">
                  <c:v>1.0823626487770476E-3</c:v>
                </c:pt>
                <c:pt idx="2071">
                  <c:v>1.0823626487770476E-3</c:v>
                </c:pt>
                <c:pt idx="2072">
                  <c:v>1.0845338899737867E-3</c:v>
                </c:pt>
                <c:pt idx="2073">
                  <c:v>1.0857609700079566E-3</c:v>
                </c:pt>
                <c:pt idx="2074">
                  <c:v>1.0857609700079566E-3</c:v>
                </c:pt>
                <c:pt idx="2075">
                  <c:v>1.0863938085357847E-3</c:v>
                </c:pt>
                <c:pt idx="2076">
                  <c:v>1.0868076886256723E-3</c:v>
                </c:pt>
                <c:pt idx="2077">
                  <c:v>1.0868076886256723E-3</c:v>
                </c:pt>
                <c:pt idx="2078">
                  <c:v>1.0895905264086255E-3</c:v>
                </c:pt>
                <c:pt idx="2079">
                  <c:v>1.0911268618851362E-3</c:v>
                </c:pt>
                <c:pt idx="2080">
                  <c:v>1.0914966727284519E-3</c:v>
                </c:pt>
                <c:pt idx="2081">
                  <c:v>1.0935791416063932E-3</c:v>
                </c:pt>
                <c:pt idx="2082">
                  <c:v>1.0935791416063932E-3</c:v>
                </c:pt>
                <c:pt idx="2083">
                  <c:v>1.0945931234112541E-3</c:v>
                </c:pt>
                <c:pt idx="2084">
                  <c:v>1.0945931234112541E-3</c:v>
                </c:pt>
                <c:pt idx="2085">
                  <c:v>1.0945931234112541E-3</c:v>
                </c:pt>
                <c:pt idx="2086">
                  <c:v>1.0954036330546417E-3</c:v>
                </c:pt>
                <c:pt idx="2087">
                  <c:v>1.0961512638774677E-3</c:v>
                </c:pt>
                <c:pt idx="2088">
                  <c:v>1.0987630170767885E-3</c:v>
                </c:pt>
                <c:pt idx="2089">
                  <c:v>1.0994087785295827E-3</c:v>
                </c:pt>
                <c:pt idx="2090">
                  <c:v>1.1004787629955103E-3</c:v>
                </c:pt>
                <c:pt idx="2091">
                  <c:v>1.1004787629955103E-3</c:v>
                </c:pt>
                <c:pt idx="2092">
                  <c:v>1.1004787629955103E-3</c:v>
                </c:pt>
                <c:pt idx="2093">
                  <c:v>1.1008659147270987E-3</c:v>
                </c:pt>
                <c:pt idx="2094">
                  <c:v>1.1008659147270987E-3</c:v>
                </c:pt>
                <c:pt idx="2095">
                  <c:v>1.1008659147270987E-3</c:v>
                </c:pt>
                <c:pt idx="2096">
                  <c:v>1.1008659147270987E-3</c:v>
                </c:pt>
                <c:pt idx="2097">
                  <c:v>1.1008659147270987E-3</c:v>
                </c:pt>
                <c:pt idx="2098">
                  <c:v>1.1014595334894212E-3</c:v>
                </c:pt>
                <c:pt idx="2099">
                  <c:v>1.1014595334894212E-3</c:v>
                </c:pt>
                <c:pt idx="2100">
                  <c:v>1.1014595334894212E-3</c:v>
                </c:pt>
                <c:pt idx="2101">
                  <c:v>1.1014595334894212E-3</c:v>
                </c:pt>
                <c:pt idx="2102">
                  <c:v>1.1046817525629206E-3</c:v>
                </c:pt>
                <c:pt idx="2103">
                  <c:v>1.1057400460381601E-3</c:v>
                </c:pt>
                <c:pt idx="2104">
                  <c:v>1.1068456757974648E-3</c:v>
                </c:pt>
                <c:pt idx="2105">
                  <c:v>1.1068456757974648E-3</c:v>
                </c:pt>
                <c:pt idx="2106">
                  <c:v>1.1068456757974648E-3</c:v>
                </c:pt>
                <c:pt idx="2107">
                  <c:v>1.1075106477263577E-3</c:v>
                </c:pt>
                <c:pt idx="2108">
                  <c:v>1.1075106477263577E-3</c:v>
                </c:pt>
                <c:pt idx="2109">
                  <c:v>1.1075106477263577E-3</c:v>
                </c:pt>
                <c:pt idx="2110">
                  <c:v>1.1075106477263577E-3</c:v>
                </c:pt>
                <c:pt idx="2111">
                  <c:v>1.1104806467507992E-3</c:v>
                </c:pt>
                <c:pt idx="2112">
                  <c:v>1.1104806467507992E-3</c:v>
                </c:pt>
                <c:pt idx="2113">
                  <c:v>1.1104806467507992E-3</c:v>
                </c:pt>
                <c:pt idx="2114">
                  <c:v>1.1104806467507992E-3</c:v>
                </c:pt>
                <c:pt idx="2115">
                  <c:v>1.1104806467507992E-3</c:v>
                </c:pt>
                <c:pt idx="2116">
                  <c:v>1.1115645715054317E-3</c:v>
                </c:pt>
                <c:pt idx="2117">
                  <c:v>1.1123116136112364E-3</c:v>
                </c:pt>
                <c:pt idx="2118">
                  <c:v>1.1146790762689353E-3</c:v>
                </c:pt>
                <c:pt idx="2119">
                  <c:v>1.1146790762689353E-3</c:v>
                </c:pt>
                <c:pt idx="2120">
                  <c:v>1.1146790762689353E-3</c:v>
                </c:pt>
                <c:pt idx="2121">
                  <c:v>1.1151860942966417E-3</c:v>
                </c:pt>
                <c:pt idx="2122">
                  <c:v>1.1159322290831895E-3</c:v>
                </c:pt>
                <c:pt idx="2123">
                  <c:v>1.1178593368721208E-3</c:v>
                </c:pt>
                <c:pt idx="2124">
                  <c:v>1.1178593368721208E-3</c:v>
                </c:pt>
                <c:pt idx="2125">
                  <c:v>1.1178593368721208E-3</c:v>
                </c:pt>
                <c:pt idx="2126">
                  <c:v>1.1178593368721208E-3</c:v>
                </c:pt>
                <c:pt idx="2127">
                  <c:v>1.1178593368721208E-3</c:v>
                </c:pt>
                <c:pt idx="2128">
                  <c:v>1.1180441528338483E-3</c:v>
                </c:pt>
                <c:pt idx="2129">
                  <c:v>1.1201150942527509E-3</c:v>
                </c:pt>
                <c:pt idx="2130">
                  <c:v>1.1203517799594066E-3</c:v>
                </c:pt>
                <c:pt idx="2131">
                  <c:v>1.1203517799594066E-3</c:v>
                </c:pt>
                <c:pt idx="2132">
                  <c:v>1.1203517799594066E-3</c:v>
                </c:pt>
                <c:pt idx="2133">
                  <c:v>1.1203517799594066E-3</c:v>
                </c:pt>
                <c:pt idx="2134">
                  <c:v>1.1203517799594066E-3</c:v>
                </c:pt>
                <c:pt idx="2135">
                  <c:v>1.1203517799594066E-3</c:v>
                </c:pt>
                <c:pt idx="2136">
                  <c:v>1.1203517799594066E-3</c:v>
                </c:pt>
                <c:pt idx="2137">
                  <c:v>1.1203517799594066E-3</c:v>
                </c:pt>
                <c:pt idx="2138">
                  <c:v>1.1219885255800244E-3</c:v>
                </c:pt>
                <c:pt idx="2139">
                  <c:v>1.1219885255800244E-3</c:v>
                </c:pt>
                <c:pt idx="2140">
                  <c:v>1.1219885255800257E-3</c:v>
                </c:pt>
                <c:pt idx="2141">
                  <c:v>1.1248242599380045E-3</c:v>
                </c:pt>
                <c:pt idx="2142">
                  <c:v>1.1248242599380045E-3</c:v>
                </c:pt>
                <c:pt idx="2143">
                  <c:v>1.1292084535928198E-3</c:v>
                </c:pt>
                <c:pt idx="2144">
                  <c:v>1.1292084535928198E-3</c:v>
                </c:pt>
                <c:pt idx="2145">
                  <c:v>1.1294436808536965E-3</c:v>
                </c:pt>
                <c:pt idx="2146">
                  <c:v>1.1294436808536965E-3</c:v>
                </c:pt>
                <c:pt idx="2147">
                  <c:v>1.1294436808536965E-3</c:v>
                </c:pt>
                <c:pt idx="2148">
                  <c:v>1.1294436808536965E-3</c:v>
                </c:pt>
                <c:pt idx="2149">
                  <c:v>1.1294436808536976E-3</c:v>
                </c:pt>
                <c:pt idx="2150">
                  <c:v>1.1304909167586513E-3</c:v>
                </c:pt>
                <c:pt idx="2151">
                  <c:v>1.1304909167586513E-3</c:v>
                </c:pt>
                <c:pt idx="2152">
                  <c:v>1.1304909167586513E-3</c:v>
                </c:pt>
                <c:pt idx="2153">
                  <c:v>1.1304909167586513E-3</c:v>
                </c:pt>
                <c:pt idx="2154">
                  <c:v>1.1333795640730447E-3</c:v>
                </c:pt>
                <c:pt idx="2155">
                  <c:v>1.1339322973729464E-3</c:v>
                </c:pt>
                <c:pt idx="2156">
                  <c:v>1.135014190851918E-3</c:v>
                </c:pt>
                <c:pt idx="2157">
                  <c:v>1.1370494481422622E-3</c:v>
                </c:pt>
                <c:pt idx="2158">
                  <c:v>1.1370494481422622E-3</c:v>
                </c:pt>
                <c:pt idx="2159">
                  <c:v>1.1370494481422622E-3</c:v>
                </c:pt>
                <c:pt idx="2160">
                  <c:v>1.1370494481422622E-3</c:v>
                </c:pt>
                <c:pt idx="2161">
                  <c:v>1.1371262835951415E-3</c:v>
                </c:pt>
                <c:pt idx="2162">
                  <c:v>1.1382785467178743E-3</c:v>
                </c:pt>
                <c:pt idx="2163">
                  <c:v>1.1397869116534945E-3</c:v>
                </c:pt>
                <c:pt idx="2164">
                  <c:v>1.1409104081427758E-3</c:v>
                </c:pt>
                <c:pt idx="2165">
                  <c:v>1.1409104081427758E-3</c:v>
                </c:pt>
                <c:pt idx="2166">
                  <c:v>1.1409104081427758E-3</c:v>
                </c:pt>
                <c:pt idx="2167">
                  <c:v>1.1409104081427758E-3</c:v>
                </c:pt>
                <c:pt idx="2168">
                  <c:v>1.1409104081427767E-3</c:v>
                </c:pt>
                <c:pt idx="2169">
                  <c:v>1.1432652308919417E-3</c:v>
                </c:pt>
                <c:pt idx="2170">
                  <c:v>1.1432652308919417E-3</c:v>
                </c:pt>
                <c:pt idx="2171">
                  <c:v>1.1432652308919417E-3</c:v>
                </c:pt>
                <c:pt idx="2172">
                  <c:v>1.1448109679249143E-3</c:v>
                </c:pt>
                <c:pt idx="2173">
                  <c:v>1.1448109679249143E-3</c:v>
                </c:pt>
                <c:pt idx="2174">
                  <c:v>1.1448109679249143E-3</c:v>
                </c:pt>
                <c:pt idx="2175">
                  <c:v>1.1448109679249143E-3</c:v>
                </c:pt>
                <c:pt idx="2176">
                  <c:v>1.1448109679249143E-3</c:v>
                </c:pt>
                <c:pt idx="2177">
                  <c:v>1.1448109679249143E-3</c:v>
                </c:pt>
                <c:pt idx="2178">
                  <c:v>1.1456543388257453E-3</c:v>
                </c:pt>
                <c:pt idx="2179">
                  <c:v>1.1462293666183562E-3</c:v>
                </c:pt>
                <c:pt idx="2180">
                  <c:v>1.1480189529799254E-3</c:v>
                </c:pt>
                <c:pt idx="2181">
                  <c:v>1.1485933933225935E-3</c:v>
                </c:pt>
                <c:pt idx="2182">
                  <c:v>1.1485933933225935E-3</c:v>
                </c:pt>
                <c:pt idx="2183">
                  <c:v>1.1488500335656187E-3</c:v>
                </c:pt>
                <c:pt idx="2184">
                  <c:v>1.1488690226654375E-3</c:v>
                </c:pt>
                <c:pt idx="2185">
                  <c:v>1.1516234169604621E-3</c:v>
                </c:pt>
                <c:pt idx="2186">
                  <c:v>1.1516234169604621E-3</c:v>
                </c:pt>
                <c:pt idx="2187">
                  <c:v>1.1516234169604621E-3</c:v>
                </c:pt>
                <c:pt idx="2188">
                  <c:v>1.1516234169604621E-3</c:v>
                </c:pt>
                <c:pt idx="2189">
                  <c:v>1.1516234169604621E-3</c:v>
                </c:pt>
                <c:pt idx="2190">
                  <c:v>1.1527336297093365E-3</c:v>
                </c:pt>
                <c:pt idx="2191">
                  <c:v>1.1527336297093365E-3</c:v>
                </c:pt>
                <c:pt idx="2192">
                  <c:v>1.152983870378671E-3</c:v>
                </c:pt>
                <c:pt idx="2193">
                  <c:v>1.1564337122806315E-3</c:v>
                </c:pt>
                <c:pt idx="2194">
                  <c:v>1.1564337122806315E-3</c:v>
                </c:pt>
                <c:pt idx="2195">
                  <c:v>1.1567571450130875E-3</c:v>
                </c:pt>
                <c:pt idx="2196">
                  <c:v>1.1585999965001011E-3</c:v>
                </c:pt>
                <c:pt idx="2197">
                  <c:v>1.1590830484270712E-3</c:v>
                </c:pt>
                <c:pt idx="2198">
                  <c:v>1.1591661338397751E-3</c:v>
                </c:pt>
                <c:pt idx="2199">
                  <c:v>1.1591661338397751E-3</c:v>
                </c:pt>
                <c:pt idx="2200">
                  <c:v>1.1608230877605042E-3</c:v>
                </c:pt>
                <c:pt idx="2201">
                  <c:v>1.1608230877605042E-3</c:v>
                </c:pt>
                <c:pt idx="2202">
                  <c:v>1.1608230877605042E-3</c:v>
                </c:pt>
                <c:pt idx="2203">
                  <c:v>1.1626439878409396E-3</c:v>
                </c:pt>
                <c:pt idx="2204">
                  <c:v>1.1626439878409396E-3</c:v>
                </c:pt>
                <c:pt idx="2205">
                  <c:v>1.1626439878409396E-3</c:v>
                </c:pt>
                <c:pt idx="2206">
                  <c:v>1.162643987840943E-3</c:v>
                </c:pt>
                <c:pt idx="2207">
                  <c:v>1.1644368092417917E-3</c:v>
                </c:pt>
                <c:pt idx="2208">
                  <c:v>1.1652395923838518E-3</c:v>
                </c:pt>
                <c:pt idx="2209">
                  <c:v>1.1654489231306016E-3</c:v>
                </c:pt>
                <c:pt idx="2210">
                  <c:v>1.1654489231306016E-3</c:v>
                </c:pt>
                <c:pt idx="2211">
                  <c:v>1.1676446302209937E-3</c:v>
                </c:pt>
                <c:pt idx="2212">
                  <c:v>1.1676446302209937E-3</c:v>
                </c:pt>
                <c:pt idx="2213">
                  <c:v>1.1676446302209937E-3</c:v>
                </c:pt>
                <c:pt idx="2214">
                  <c:v>1.1685011734639192E-3</c:v>
                </c:pt>
                <c:pt idx="2215">
                  <c:v>1.1690852780609909E-3</c:v>
                </c:pt>
                <c:pt idx="2216">
                  <c:v>1.1690852780609909E-3</c:v>
                </c:pt>
                <c:pt idx="2217">
                  <c:v>1.1690852780609909E-3</c:v>
                </c:pt>
                <c:pt idx="2218">
                  <c:v>1.1690852780609909E-3</c:v>
                </c:pt>
                <c:pt idx="2219">
                  <c:v>1.1690852780609909E-3</c:v>
                </c:pt>
                <c:pt idx="2220">
                  <c:v>1.1690852780609909E-3</c:v>
                </c:pt>
                <c:pt idx="2221">
                  <c:v>1.171834992431063E-3</c:v>
                </c:pt>
                <c:pt idx="2222">
                  <c:v>1.171834992431063E-3</c:v>
                </c:pt>
                <c:pt idx="2223">
                  <c:v>1.1739871246250872E-3</c:v>
                </c:pt>
                <c:pt idx="2224">
                  <c:v>1.1739871246250872E-3</c:v>
                </c:pt>
                <c:pt idx="2225">
                  <c:v>1.1739871246250872E-3</c:v>
                </c:pt>
                <c:pt idx="2226">
                  <c:v>1.1739871246250872E-3</c:v>
                </c:pt>
                <c:pt idx="2227">
                  <c:v>1.1739871246250872E-3</c:v>
                </c:pt>
                <c:pt idx="2228">
                  <c:v>1.1775264366183738E-3</c:v>
                </c:pt>
                <c:pt idx="2229">
                  <c:v>1.1775264366183738E-3</c:v>
                </c:pt>
                <c:pt idx="2230">
                  <c:v>1.1775264366183738E-3</c:v>
                </c:pt>
                <c:pt idx="2231">
                  <c:v>1.1775264366183738E-3</c:v>
                </c:pt>
                <c:pt idx="2232">
                  <c:v>1.1783272027337823E-3</c:v>
                </c:pt>
                <c:pt idx="2233">
                  <c:v>1.1783272027337823E-3</c:v>
                </c:pt>
                <c:pt idx="2234">
                  <c:v>1.1783272027337823E-3</c:v>
                </c:pt>
                <c:pt idx="2235">
                  <c:v>1.1783272027337823E-3</c:v>
                </c:pt>
                <c:pt idx="2236">
                  <c:v>1.1849285272297633E-3</c:v>
                </c:pt>
                <c:pt idx="2237">
                  <c:v>1.1849285272297633E-3</c:v>
                </c:pt>
                <c:pt idx="2238">
                  <c:v>1.1849285272297633E-3</c:v>
                </c:pt>
                <c:pt idx="2239">
                  <c:v>1.1849285272297633E-3</c:v>
                </c:pt>
                <c:pt idx="2240">
                  <c:v>1.1856688762724606E-3</c:v>
                </c:pt>
                <c:pt idx="2241">
                  <c:v>1.1856688762724606E-3</c:v>
                </c:pt>
                <c:pt idx="2242">
                  <c:v>1.1856688762724606E-3</c:v>
                </c:pt>
                <c:pt idx="2243">
                  <c:v>1.1856688762724606E-3</c:v>
                </c:pt>
                <c:pt idx="2244">
                  <c:v>1.1856688762724606E-3</c:v>
                </c:pt>
                <c:pt idx="2245">
                  <c:v>1.1856688762724606E-3</c:v>
                </c:pt>
                <c:pt idx="2246">
                  <c:v>1.1856688762724606E-3</c:v>
                </c:pt>
                <c:pt idx="2247">
                  <c:v>1.1856688762724606E-3</c:v>
                </c:pt>
                <c:pt idx="2248">
                  <c:v>1.1861531192480369E-3</c:v>
                </c:pt>
                <c:pt idx="2249">
                  <c:v>1.1861531192480369E-3</c:v>
                </c:pt>
                <c:pt idx="2250">
                  <c:v>1.1882710685023647E-3</c:v>
                </c:pt>
                <c:pt idx="2251">
                  <c:v>1.1883125113855749E-3</c:v>
                </c:pt>
                <c:pt idx="2252">
                  <c:v>1.1883125113855749E-3</c:v>
                </c:pt>
                <c:pt idx="2253">
                  <c:v>1.1894813262275455E-3</c:v>
                </c:pt>
                <c:pt idx="2254">
                  <c:v>1.1900427514412097E-3</c:v>
                </c:pt>
                <c:pt idx="2255">
                  <c:v>1.1916420570297188E-3</c:v>
                </c:pt>
                <c:pt idx="2256">
                  <c:v>1.1916420570297188E-3</c:v>
                </c:pt>
                <c:pt idx="2257">
                  <c:v>1.1916420570297188E-3</c:v>
                </c:pt>
                <c:pt idx="2258">
                  <c:v>1.192749016912658E-3</c:v>
                </c:pt>
                <c:pt idx="2259">
                  <c:v>1.1938146058835958E-3</c:v>
                </c:pt>
                <c:pt idx="2260">
                  <c:v>1.1938146058835958E-3</c:v>
                </c:pt>
                <c:pt idx="2261">
                  <c:v>1.1949722229740352E-3</c:v>
                </c:pt>
                <c:pt idx="2262">
                  <c:v>1.1949722229740352E-3</c:v>
                </c:pt>
                <c:pt idx="2263">
                  <c:v>1.1949722229740352E-3</c:v>
                </c:pt>
                <c:pt idx="2264">
                  <c:v>1.1949722229740352E-3</c:v>
                </c:pt>
                <c:pt idx="2265">
                  <c:v>1.1977787554470396E-3</c:v>
                </c:pt>
                <c:pt idx="2266">
                  <c:v>1.1984710072460653E-3</c:v>
                </c:pt>
                <c:pt idx="2267">
                  <c:v>1.1984710072460653E-3</c:v>
                </c:pt>
                <c:pt idx="2268">
                  <c:v>1.1984710072460666E-3</c:v>
                </c:pt>
                <c:pt idx="2269">
                  <c:v>1.1990666899647593E-3</c:v>
                </c:pt>
                <c:pt idx="2270">
                  <c:v>1.2002395480736484E-3</c:v>
                </c:pt>
                <c:pt idx="2271">
                  <c:v>1.2026251653078309E-3</c:v>
                </c:pt>
                <c:pt idx="2272">
                  <c:v>1.2030207006466969E-3</c:v>
                </c:pt>
                <c:pt idx="2273">
                  <c:v>1.2039910092066274E-3</c:v>
                </c:pt>
                <c:pt idx="2274">
                  <c:v>1.2039910092066274E-3</c:v>
                </c:pt>
                <c:pt idx="2275">
                  <c:v>1.2045544380405043E-3</c:v>
                </c:pt>
                <c:pt idx="2276">
                  <c:v>1.2054187234627747E-3</c:v>
                </c:pt>
                <c:pt idx="2277">
                  <c:v>1.2054187234627747E-3</c:v>
                </c:pt>
                <c:pt idx="2278">
                  <c:v>1.2071042317064278E-3</c:v>
                </c:pt>
                <c:pt idx="2279">
                  <c:v>1.2076257073145426E-3</c:v>
                </c:pt>
                <c:pt idx="2280">
                  <c:v>1.2101182294861033E-3</c:v>
                </c:pt>
                <c:pt idx="2281">
                  <c:v>1.2108907276365862E-3</c:v>
                </c:pt>
                <c:pt idx="2282">
                  <c:v>1.2110142816114647E-3</c:v>
                </c:pt>
                <c:pt idx="2283">
                  <c:v>1.2124886886226423E-3</c:v>
                </c:pt>
                <c:pt idx="2284">
                  <c:v>1.2132171288737716E-3</c:v>
                </c:pt>
                <c:pt idx="2285">
                  <c:v>1.2132171288737716E-3</c:v>
                </c:pt>
                <c:pt idx="2286">
                  <c:v>1.2132819426745403E-3</c:v>
                </c:pt>
                <c:pt idx="2287">
                  <c:v>1.2137144282893591E-3</c:v>
                </c:pt>
                <c:pt idx="2288">
                  <c:v>1.2151499278192127E-3</c:v>
                </c:pt>
                <c:pt idx="2289">
                  <c:v>1.2151499278192127E-3</c:v>
                </c:pt>
                <c:pt idx="2290">
                  <c:v>1.2157598368965016E-3</c:v>
                </c:pt>
                <c:pt idx="2291">
                  <c:v>1.2157598368965016E-3</c:v>
                </c:pt>
                <c:pt idx="2292">
                  <c:v>1.2157598368965016E-3</c:v>
                </c:pt>
                <c:pt idx="2293">
                  <c:v>1.2162145815680604E-3</c:v>
                </c:pt>
                <c:pt idx="2294">
                  <c:v>1.2189651646098687E-3</c:v>
                </c:pt>
                <c:pt idx="2295">
                  <c:v>1.2196845303641978E-3</c:v>
                </c:pt>
                <c:pt idx="2296">
                  <c:v>1.2196845303641978E-3</c:v>
                </c:pt>
                <c:pt idx="2297">
                  <c:v>1.2196845303641978E-3</c:v>
                </c:pt>
                <c:pt idx="2298">
                  <c:v>1.221481091258952E-3</c:v>
                </c:pt>
                <c:pt idx="2299">
                  <c:v>1.221481091258952E-3</c:v>
                </c:pt>
                <c:pt idx="2300">
                  <c:v>1.221481091258952E-3</c:v>
                </c:pt>
                <c:pt idx="2301">
                  <c:v>1.222658649703882E-3</c:v>
                </c:pt>
                <c:pt idx="2302">
                  <c:v>1.222658649703882E-3</c:v>
                </c:pt>
                <c:pt idx="2303">
                  <c:v>1.2229240700152037E-3</c:v>
                </c:pt>
                <c:pt idx="2304">
                  <c:v>1.2233308300696982E-3</c:v>
                </c:pt>
                <c:pt idx="2305">
                  <c:v>1.2261895606614337E-3</c:v>
                </c:pt>
                <c:pt idx="2306">
                  <c:v>1.2267047037263048E-3</c:v>
                </c:pt>
                <c:pt idx="2307">
                  <c:v>1.2270100288433419E-3</c:v>
                </c:pt>
                <c:pt idx="2308">
                  <c:v>1.2270100288433432E-3</c:v>
                </c:pt>
                <c:pt idx="2309">
                  <c:v>1.2270100288433432E-3</c:v>
                </c:pt>
                <c:pt idx="2310">
                  <c:v>1.2270100288433432E-3</c:v>
                </c:pt>
                <c:pt idx="2311">
                  <c:v>1.2270100288433432E-3</c:v>
                </c:pt>
                <c:pt idx="2312">
                  <c:v>1.2270100288433432E-3</c:v>
                </c:pt>
                <c:pt idx="2313">
                  <c:v>1.2270100288433432E-3</c:v>
                </c:pt>
                <c:pt idx="2314">
                  <c:v>1.2270100288433432E-3</c:v>
                </c:pt>
                <c:pt idx="2315">
                  <c:v>1.2272838844496641E-3</c:v>
                </c:pt>
                <c:pt idx="2316">
                  <c:v>1.2272838844496641E-3</c:v>
                </c:pt>
                <c:pt idx="2317">
                  <c:v>1.2272838844496641E-3</c:v>
                </c:pt>
                <c:pt idx="2318">
                  <c:v>1.2272838844496641E-3</c:v>
                </c:pt>
                <c:pt idx="2319">
                  <c:v>1.2306301688113925E-3</c:v>
                </c:pt>
                <c:pt idx="2320">
                  <c:v>1.2323240858813349E-3</c:v>
                </c:pt>
                <c:pt idx="2321">
                  <c:v>1.2344691250780427E-3</c:v>
                </c:pt>
                <c:pt idx="2322">
                  <c:v>1.2344691250780427E-3</c:v>
                </c:pt>
                <c:pt idx="2323">
                  <c:v>1.2344691250780427E-3</c:v>
                </c:pt>
                <c:pt idx="2324">
                  <c:v>1.2345935612584993E-3</c:v>
                </c:pt>
                <c:pt idx="2325">
                  <c:v>1.2345935612584993E-3</c:v>
                </c:pt>
                <c:pt idx="2326">
                  <c:v>1.2347764745475329E-3</c:v>
                </c:pt>
                <c:pt idx="2327">
                  <c:v>1.2350717461171465E-3</c:v>
                </c:pt>
                <c:pt idx="2328">
                  <c:v>1.2350717461171465E-3</c:v>
                </c:pt>
                <c:pt idx="2329">
                  <c:v>1.2350717461171465E-3</c:v>
                </c:pt>
                <c:pt idx="2330">
                  <c:v>1.2361452550083115E-3</c:v>
                </c:pt>
                <c:pt idx="2331">
                  <c:v>1.2363552516555434E-3</c:v>
                </c:pt>
                <c:pt idx="2332">
                  <c:v>1.2391419751755996E-3</c:v>
                </c:pt>
                <c:pt idx="2333">
                  <c:v>1.2399246989813215E-3</c:v>
                </c:pt>
                <c:pt idx="2334">
                  <c:v>1.2420659298579115E-3</c:v>
                </c:pt>
                <c:pt idx="2335">
                  <c:v>1.2420659298579115E-3</c:v>
                </c:pt>
                <c:pt idx="2336">
                  <c:v>1.2420659298579115E-3</c:v>
                </c:pt>
                <c:pt idx="2337">
                  <c:v>1.2420659298579115E-3</c:v>
                </c:pt>
                <c:pt idx="2338">
                  <c:v>1.2420659298579115E-3</c:v>
                </c:pt>
                <c:pt idx="2339">
                  <c:v>1.2422224303221998E-3</c:v>
                </c:pt>
                <c:pt idx="2340">
                  <c:v>1.2422224303221998E-3</c:v>
                </c:pt>
                <c:pt idx="2341">
                  <c:v>1.2422224303221998E-3</c:v>
                </c:pt>
                <c:pt idx="2342">
                  <c:v>1.2422224303221998E-3</c:v>
                </c:pt>
                <c:pt idx="2343">
                  <c:v>1.2437390226005408E-3</c:v>
                </c:pt>
                <c:pt idx="2344">
                  <c:v>1.2448353110660097E-3</c:v>
                </c:pt>
                <c:pt idx="2345">
                  <c:v>1.2452013852721486E-3</c:v>
                </c:pt>
                <c:pt idx="2346">
                  <c:v>1.2452013852721486E-3</c:v>
                </c:pt>
                <c:pt idx="2347">
                  <c:v>1.2452013852721486E-3</c:v>
                </c:pt>
                <c:pt idx="2348">
                  <c:v>1.2463474521371804E-3</c:v>
                </c:pt>
                <c:pt idx="2349">
                  <c:v>1.2467175204803501E-3</c:v>
                </c:pt>
                <c:pt idx="2350">
                  <c:v>1.2498047332644487E-3</c:v>
                </c:pt>
                <c:pt idx="2351">
                  <c:v>1.2498047332644496E-3</c:v>
                </c:pt>
                <c:pt idx="2352">
                  <c:v>1.2498047332644496E-3</c:v>
                </c:pt>
                <c:pt idx="2353">
                  <c:v>1.2498047332644496E-3</c:v>
                </c:pt>
                <c:pt idx="2354">
                  <c:v>1.2498047332644496E-3</c:v>
                </c:pt>
                <c:pt idx="2355">
                  <c:v>1.2498047332644496E-3</c:v>
                </c:pt>
                <c:pt idx="2356">
                  <c:v>1.2498047332644496E-3</c:v>
                </c:pt>
                <c:pt idx="2357">
                  <c:v>1.2498047332644496E-3</c:v>
                </c:pt>
                <c:pt idx="2358">
                  <c:v>1.2498047332644496E-3</c:v>
                </c:pt>
                <c:pt idx="2359">
                  <c:v>1.24980473326445E-3</c:v>
                </c:pt>
                <c:pt idx="2360">
                  <c:v>1.2513505653126411E-3</c:v>
                </c:pt>
                <c:pt idx="2361">
                  <c:v>1.2513505653126411E-3</c:v>
                </c:pt>
                <c:pt idx="2362">
                  <c:v>1.2513505653126411E-3</c:v>
                </c:pt>
                <c:pt idx="2363">
                  <c:v>1.2513505653126411E-3</c:v>
                </c:pt>
                <c:pt idx="2364">
                  <c:v>1.2513505653126411E-3</c:v>
                </c:pt>
                <c:pt idx="2365">
                  <c:v>1.2513505653126411E-3</c:v>
                </c:pt>
                <c:pt idx="2366">
                  <c:v>1.2523631898484217E-3</c:v>
                </c:pt>
                <c:pt idx="2367">
                  <c:v>1.2523631898484241E-3</c:v>
                </c:pt>
                <c:pt idx="2368">
                  <c:v>1.2523631898484241E-3</c:v>
                </c:pt>
                <c:pt idx="2369">
                  <c:v>1.2548341488897974E-3</c:v>
                </c:pt>
                <c:pt idx="2370">
                  <c:v>1.2565141418085493E-3</c:v>
                </c:pt>
                <c:pt idx="2371">
                  <c:v>1.2568064952383324E-3</c:v>
                </c:pt>
                <c:pt idx="2372">
                  <c:v>1.2575917539811357E-3</c:v>
                </c:pt>
                <c:pt idx="2373">
                  <c:v>1.2576900148520097E-3</c:v>
                </c:pt>
                <c:pt idx="2374">
                  <c:v>1.2576900148520097E-3</c:v>
                </c:pt>
                <c:pt idx="2375">
                  <c:v>1.2576900148520097E-3</c:v>
                </c:pt>
                <c:pt idx="2376">
                  <c:v>1.2576900148520097E-3</c:v>
                </c:pt>
                <c:pt idx="2377">
                  <c:v>1.2592058206968466E-3</c:v>
                </c:pt>
                <c:pt idx="2378">
                  <c:v>1.2599247748588292E-3</c:v>
                </c:pt>
                <c:pt idx="2379">
                  <c:v>1.261689039299354E-3</c:v>
                </c:pt>
                <c:pt idx="2380">
                  <c:v>1.2627564235732258E-3</c:v>
                </c:pt>
                <c:pt idx="2381">
                  <c:v>1.2627564235732258E-3</c:v>
                </c:pt>
                <c:pt idx="2382">
                  <c:v>1.2639272689092011E-3</c:v>
                </c:pt>
                <c:pt idx="2383">
                  <c:v>1.2650778629289064E-3</c:v>
                </c:pt>
                <c:pt idx="2384">
                  <c:v>1.2653954158426462E-3</c:v>
                </c:pt>
                <c:pt idx="2385">
                  <c:v>1.2657264545444149E-3</c:v>
                </c:pt>
                <c:pt idx="2386">
                  <c:v>1.2657264545444149E-3</c:v>
                </c:pt>
                <c:pt idx="2387">
                  <c:v>1.2657264545444149E-3</c:v>
                </c:pt>
                <c:pt idx="2388">
                  <c:v>1.2657264545444149E-3</c:v>
                </c:pt>
                <c:pt idx="2389">
                  <c:v>1.2677429070806802E-3</c:v>
                </c:pt>
                <c:pt idx="2390">
                  <c:v>1.2703595102919229E-3</c:v>
                </c:pt>
                <c:pt idx="2391">
                  <c:v>1.2703595102919229E-3</c:v>
                </c:pt>
                <c:pt idx="2392">
                  <c:v>1.2703595102919229E-3</c:v>
                </c:pt>
                <c:pt idx="2393">
                  <c:v>1.2703595102919229E-3</c:v>
                </c:pt>
                <c:pt idx="2394">
                  <c:v>1.2720770835086953E-3</c:v>
                </c:pt>
                <c:pt idx="2395">
                  <c:v>1.2720770835086953E-3</c:v>
                </c:pt>
                <c:pt idx="2396">
                  <c:v>1.2734127848498624E-3</c:v>
                </c:pt>
                <c:pt idx="2397">
                  <c:v>1.2734127848498624E-3</c:v>
                </c:pt>
                <c:pt idx="2398">
                  <c:v>1.2734127848498624E-3</c:v>
                </c:pt>
                <c:pt idx="2399">
                  <c:v>1.2739189443073562E-3</c:v>
                </c:pt>
                <c:pt idx="2400">
                  <c:v>1.2739189443073562E-3</c:v>
                </c:pt>
                <c:pt idx="2401">
                  <c:v>1.2739189443073562E-3</c:v>
                </c:pt>
                <c:pt idx="2402">
                  <c:v>1.2739189443073562E-3</c:v>
                </c:pt>
                <c:pt idx="2403">
                  <c:v>1.2764560192935206E-3</c:v>
                </c:pt>
                <c:pt idx="2404">
                  <c:v>1.2768909647084084E-3</c:v>
                </c:pt>
                <c:pt idx="2405">
                  <c:v>1.2768909647084084E-3</c:v>
                </c:pt>
                <c:pt idx="2406">
                  <c:v>1.2788431411903788E-3</c:v>
                </c:pt>
                <c:pt idx="2407">
                  <c:v>1.278899876539721E-3</c:v>
                </c:pt>
                <c:pt idx="2408">
                  <c:v>1.2822726006628876E-3</c:v>
                </c:pt>
                <c:pt idx="2409">
                  <c:v>1.2822726006628876E-3</c:v>
                </c:pt>
                <c:pt idx="2410">
                  <c:v>1.2822726006628876E-3</c:v>
                </c:pt>
                <c:pt idx="2411">
                  <c:v>1.2822726006628876E-3</c:v>
                </c:pt>
                <c:pt idx="2412">
                  <c:v>1.2835242091606242E-3</c:v>
                </c:pt>
                <c:pt idx="2413">
                  <c:v>1.2843435671816169E-3</c:v>
                </c:pt>
                <c:pt idx="2414">
                  <c:v>1.2843435671816169E-3</c:v>
                </c:pt>
                <c:pt idx="2415">
                  <c:v>1.2843435671816169E-3</c:v>
                </c:pt>
                <c:pt idx="2416">
                  <c:v>1.2843435671816169E-3</c:v>
                </c:pt>
                <c:pt idx="2417">
                  <c:v>1.2843435671816169E-3</c:v>
                </c:pt>
                <c:pt idx="2418">
                  <c:v>1.2844746159618324E-3</c:v>
                </c:pt>
                <c:pt idx="2419">
                  <c:v>1.286341164881407E-3</c:v>
                </c:pt>
                <c:pt idx="2420">
                  <c:v>1.2898376963909083E-3</c:v>
                </c:pt>
                <c:pt idx="2421">
                  <c:v>1.2898376963909083E-3</c:v>
                </c:pt>
                <c:pt idx="2422">
                  <c:v>1.2902619153454449E-3</c:v>
                </c:pt>
                <c:pt idx="2423">
                  <c:v>1.2902619153454449E-3</c:v>
                </c:pt>
                <c:pt idx="2424">
                  <c:v>1.2902619153454449E-3</c:v>
                </c:pt>
                <c:pt idx="2425">
                  <c:v>1.290792778118515E-3</c:v>
                </c:pt>
                <c:pt idx="2426">
                  <c:v>1.290792778118515E-3</c:v>
                </c:pt>
                <c:pt idx="2427">
                  <c:v>1.2918266531566044E-3</c:v>
                </c:pt>
                <c:pt idx="2428">
                  <c:v>1.2927289243706067E-3</c:v>
                </c:pt>
                <c:pt idx="2429">
                  <c:v>1.2944351585398766E-3</c:v>
                </c:pt>
                <c:pt idx="2430">
                  <c:v>1.295560754542601E-3</c:v>
                </c:pt>
                <c:pt idx="2431">
                  <c:v>1.295560754542601E-3</c:v>
                </c:pt>
                <c:pt idx="2432">
                  <c:v>1.295560754542601E-3</c:v>
                </c:pt>
                <c:pt idx="2433">
                  <c:v>1.295560754542601E-3</c:v>
                </c:pt>
                <c:pt idx="2434">
                  <c:v>1.295560754542601E-3</c:v>
                </c:pt>
                <c:pt idx="2435">
                  <c:v>1.2971068541760048E-3</c:v>
                </c:pt>
                <c:pt idx="2436">
                  <c:v>1.2971068541760048E-3</c:v>
                </c:pt>
                <c:pt idx="2437">
                  <c:v>1.2973829224677707E-3</c:v>
                </c:pt>
                <c:pt idx="2438">
                  <c:v>1.2973829224677707E-3</c:v>
                </c:pt>
                <c:pt idx="2439">
                  <c:v>1.2973829224677716E-3</c:v>
                </c:pt>
                <c:pt idx="2440">
                  <c:v>1.2990499152750229E-3</c:v>
                </c:pt>
                <c:pt idx="2441">
                  <c:v>1.2994850835911554E-3</c:v>
                </c:pt>
                <c:pt idx="2442">
                  <c:v>1.3014406679685432E-3</c:v>
                </c:pt>
                <c:pt idx="2443">
                  <c:v>1.3040619005697466E-3</c:v>
                </c:pt>
                <c:pt idx="2444">
                  <c:v>1.3040619005697466E-3</c:v>
                </c:pt>
                <c:pt idx="2445">
                  <c:v>1.3040619005697466E-3</c:v>
                </c:pt>
                <c:pt idx="2446">
                  <c:v>1.304169226350807E-3</c:v>
                </c:pt>
                <c:pt idx="2447">
                  <c:v>1.3070770766193094E-3</c:v>
                </c:pt>
                <c:pt idx="2448">
                  <c:v>1.3070770766193094E-3</c:v>
                </c:pt>
                <c:pt idx="2449">
                  <c:v>1.3070770766193094E-3</c:v>
                </c:pt>
                <c:pt idx="2450">
                  <c:v>1.3070770766193094E-3</c:v>
                </c:pt>
                <c:pt idx="2451">
                  <c:v>1.3070770766193094E-3</c:v>
                </c:pt>
                <c:pt idx="2452">
                  <c:v>1.3070770766193094E-3</c:v>
                </c:pt>
                <c:pt idx="2453">
                  <c:v>1.3070770766193094E-3</c:v>
                </c:pt>
                <c:pt idx="2454">
                  <c:v>1.3075607314283211E-3</c:v>
                </c:pt>
                <c:pt idx="2455">
                  <c:v>1.3075607314283211E-3</c:v>
                </c:pt>
                <c:pt idx="2456">
                  <c:v>1.3083553919141829E-3</c:v>
                </c:pt>
                <c:pt idx="2457">
                  <c:v>1.3083553919141829E-3</c:v>
                </c:pt>
                <c:pt idx="2458">
                  <c:v>1.3083553919141829E-3</c:v>
                </c:pt>
                <c:pt idx="2459">
                  <c:v>1.3087139928231863E-3</c:v>
                </c:pt>
                <c:pt idx="2460">
                  <c:v>1.3093522342621628E-3</c:v>
                </c:pt>
                <c:pt idx="2461">
                  <c:v>1.3111300385219267E-3</c:v>
                </c:pt>
                <c:pt idx="2462">
                  <c:v>1.3111300385219267E-3</c:v>
                </c:pt>
                <c:pt idx="2463">
                  <c:v>1.3111300385219267E-3</c:v>
                </c:pt>
                <c:pt idx="2464">
                  <c:v>1.3133625108325455E-3</c:v>
                </c:pt>
                <c:pt idx="2465">
                  <c:v>1.3143887712307512E-3</c:v>
                </c:pt>
                <c:pt idx="2466">
                  <c:v>1.3144920076413181E-3</c:v>
                </c:pt>
                <c:pt idx="2467">
                  <c:v>1.317409862524955E-3</c:v>
                </c:pt>
                <c:pt idx="2468">
                  <c:v>1.3183143664849458E-3</c:v>
                </c:pt>
                <c:pt idx="2469">
                  <c:v>1.3183143664849458E-3</c:v>
                </c:pt>
                <c:pt idx="2470">
                  <c:v>1.3189060695517581E-3</c:v>
                </c:pt>
                <c:pt idx="2471">
                  <c:v>1.3189060695517581E-3</c:v>
                </c:pt>
                <c:pt idx="2472">
                  <c:v>1.3189060695517581E-3</c:v>
                </c:pt>
                <c:pt idx="2473">
                  <c:v>1.3189060695517581E-3</c:v>
                </c:pt>
                <c:pt idx="2474">
                  <c:v>1.3189060695517581E-3</c:v>
                </c:pt>
                <c:pt idx="2475">
                  <c:v>1.3203472348728605E-3</c:v>
                </c:pt>
                <c:pt idx="2476">
                  <c:v>1.3203472348728605E-3</c:v>
                </c:pt>
                <c:pt idx="2477">
                  <c:v>1.3214948641506877E-3</c:v>
                </c:pt>
                <c:pt idx="2478">
                  <c:v>1.322887681838614E-3</c:v>
                </c:pt>
                <c:pt idx="2479">
                  <c:v>1.3256181030755049E-3</c:v>
                </c:pt>
                <c:pt idx="2480">
                  <c:v>1.3256181030755049E-3</c:v>
                </c:pt>
                <c:pt idx="2481">
                  <c:v>1.326654957440575E-3</c:v>
                </c:pt>
                <c:pt idx="2482">
                  <c:v>1.326654957440575E-3</c:v>
                </c:pt>
                <c:pt idx="2483">
                  <c:v>1.326654957440575E-3</c:v>
                </c:pt>
                <c:pt idx="2484">
                  <c:v>1.326654957440575E-3</c:v>
                </c:pt>
                <c:pt idx="2485">
                  <c:v>1.326654957440575E-3</c:v>
                </c:pt>
                <c:pt idx="2486">
                  <c:v>1.3274630839308769E-3</c:v>
                </c:pt>
                <c:pt idx="2487">
                  <c:v>1.3278146548770708E-3</c:v>
                </c:pt>
                <c:pt idx="2488">
                  <c:v>1.3310621428332438E-3</c:v>
                </c:pt>
                <c:pt idx="2489">
                  <c:v>1.3310621428332438E-3</c:v>
                </c:pt>
                <c:pt idx="2490">
                  <c:v>1.3310621428332438E-3</c:v>
                </c:pt>
                <c:pt idx="2491">
                  <c:v>1.3310621428332438E-3</c:v>
                </c:pt>
                <c:pt idx="2492">
                  <c:v>1.3327970913502259E-3</c:v>
                </c:pt>
                <c:pt idx="2493">
                  <c:v>1.3327970913502259E-3</c:v>
                </c:pt>
                <c:pt idx="2494">
                  <c:v>1.333044593133484E-3</c:v>
                </c:pt>
                <c:pt idx="2495">
                  <c:v>1.333044593133484E-3</c:v>
                </c:pt>
                <c:pt idx="2496">
                  <c:v>1.333044593133484E-3</c:v>
                </c:pt>
                <c:pt idx="2497">
                  <c:v>1.333044593133484E-3</c:v>
                </c:pt>
                <c:pt idx="2498">
                  <c:v>1.3341540451242571E-3</c:v>
                </c:pt>
                <c:pt idx="2499">
                  <c:v>1.336097460641129E-3</c:v>
                </c:pt>
                <c:pt idx="2500">
                  <c:v>1.3378360397248651E-3</c:v>
                </c:pt>
                <c:pt idx="2501">
                  <c:v>1.338393820045003E-3</c:v>
                </c:pt>
                <c:pt idx="2502">
                  <c:v>1.338393820045003E-3</c:v>
                </c:pt>
                <c:pt idx="2503">
                  <c:v>1.338393820045003E-3</c:v>
                </c:pt>
                <c:pt idx="2504">
                  <c:v>1.3391573595923384E-3</c:v>
                </c:pt>
                <c:pt idx="2505">
                  <c:v>1.3392279277792114E-3</c:v>
                </c:pt>
                <c:pt idx="2506">
                  <c:v>1.3405973141584302E-3</c:v>
                </c:pt>
                <c:pt idx="2507">
                  <c:v>1.3429325764271864E-3</c:v>
                </c:pt>
                <c:pt idx="2508">
                  <c:v>1.3435606531205409E-3</c:v>
                </c:pt>
                <c:pt idx="2509">
                  <c:v>1.3435606531205409E-3</c:v>
                </c:pt>
                <c:pt idx="2510">
                  <c:v>1.3435606531205409E-3</c:v>
                </c:pt>
                <c:pt idx="2511">
                  <c:v>1.3435606531205409E-3</c:v>
                </c:pt>
                <c:pt idx="2512">
                  <c:v>1.3435606531205409E-3</c:v>
                </c:pt>
                <c:pt idx="2513">
                  <c:v>1.3457444989924221E-3</c:v>
                </c:pt>
                <c:pt idx="2514">
                  <c:v>1.3457444989924221E-3</c:v>
                </c:pt>
                <c:pt idx="2515">
                  <c:v>1.3467406827834376E-3</c:v>
                </c:pt>
                <c:pt idx="2516">
                  <c:v>1.3480878068087804E-3</c:v>
                </c:pt>
                <c:pt idx="2517">
                  <c:v>1.3480878068087804E-3</c:v>
                </c:pt>
                <c:pt idx="2518">
                  <c:v>1.3482798831518244E-3</c:v>
                </c:pt>
                <c:pt idx="2519">
                  <c:v>1.3482798831518244E-3</c:v>
                </c:pt>
                <c:pt idx="2520">
                  <c:v>1.3482798831518244E-3</c:v>
                </c:pt>
                <c:pt idx="2521">
                  <c:v>1.350844263218334E-3</c:v>
                </c:pt>
                <c:pt idx="2522">
                  <c:v>1.3556035648548976E-3</c:v>
                </c:pt>
                <c:pt idx="2523">
                  <c:v>1.3556035648548976E-3</c:v>
                </c:pt>
                <c:pt idx="2524">
                  <c:v>1.3556035648549024E-3</c:v>
                </c:pt>
                <c:pt idx="2525">
                  <c:v>1.3556035648549024E-3</c:v>
                </c:pt>
                <c:pt idx="2526">
                  <c:v>1.3564179858144381E-3</c:v>
                </c:pt>
                <c:pt idx="2527">
                  <c:v>1.3564179858144381E-3</c:v>
                </c:pt>
                <c:pt idx="2528">
                  <c:v>1.3564179858144381E-3</c:v>
                </c:pt>
                <c:pt idx="2529">
                  <c:v>1.3564179858144381E-3</c:v>
                </c:pt>
                <c:pt idx="2530">
                  <c:v>1.3564179858144381E-3</c:v>
                </c:pt>
                <c:pt idx="2531">
                  <c:v>1.3564179858144381E-3</c:v>
                </c:pt>
                <c:pt idx="2532">
                  <c:v>1.3564179858144381E-3</c:v>
                </c:pt>
                <c:pt idx="2533">
                  <c:v>1.357201212509946E-3</c:v>
                </c:pt>
                <c:pt idx="2534">
                  <c:v>1.3601793378666363E-3</c:v>
                </c:pt>
                <c:pt idx="2535">
                  <c:v>1.3636487604996265E-3</c:v>
                </c:pt>
                <c:pt idx="2536">
                  <c:v>1.3636487604996265E-3</c:v>
                </c:pt>
                <c:pt idx="2537">
                  <c:v>1.3656825405417496E-3</c:v>
                </c:pt>
                <c:pt idx="2538">
                  <c:v>1.3656825405417496E-3</c:v>
                </c:pt>
                <c:pt idx="2539">
                  <c:v>1.3656825405417496E-3</c:v>
                </c:pt>
                <c:pt idx="2540">
                  <c:v>1.3663069477406653E-3</c:v>
                </c:pt>
                <c:pt idx="2541">
                  <c:v>1.3692545413183019E-3</c:v>
                </c:pt>
                <c:pt idx="2542">
                  <c:v>1.3693188421726099E-3</c:v>
                </c:pt>
                <c:pt idx="2543">
                  <c:v>1.3696516453959367E-3</c:v>
                </c:pt>
                <c:pt idx="2544">
                  <c:v>1.3696516453959367E-3</c:v>
                </c:pt>
                <c:pt idx="2545">
                  <c:v>1.3696516453959367E-3</c:v>
                </c:pt>
                <c:pt idx="2546">
                  <c:v>1.3696516453959367E-3</c:v>
                </c:pt>
                <c:pt idx="2547">
                  <c:v>1.3696516453959367E-3</c:v>
                </c:pt>
                <c:pt idx="2548">
                  <c:v>1.3696516453959367E-3</c:v>
                </c:pt>
                <c:pt idx="2549">
                  <c:v>1.3696516453959367E-3</c:v>
                </c:pt>
                <c:pt idx="2550">
                  <c:v>1.3701890798468357E-3</c:v>
                </c:pt>
                <c:pt idx="2551">
                  <c:v>1.3701890798468357E-3</c:v>
                </c:pt>
                <c:pt idx="2552">
                  <c:v>1.3701890798468357E-3</c:v>
                </c:pt>
                <c:pt idx="2553">
                  <c:v>1.3721450966597212E-3</c:v>
                </c:pt>
                <c:pt idx="2554">
                  <c:v>1.3721450966597212E-3</c:v>
                </c:pt>
                <c:pt idx="2555">
                  <c:v>1.3721450966597212E-3</c:v>
                </c:pt>
                <c:pt idx="2556">
                  <c:v>1.3736790771238319E-3</c:v>
                </c:pt>
                <c:pt idx="2557">
                  <c:v>1.3759897248075727E-3</c:v>
                </c:pt>
                <c:pt idx="2558">
                  <c:v>1.3759897248075727E-3</c:v>
                </c:pt>
                <c:pt idx="2559">
                  <c:v>1.3759897248075727E-3</c:v>
                </c:pt>
                <c:pt idx="2560">
                  <c:v>1.3759897248075727E-3</c:v>
                </c:pt>
                <c:pt idx="2561">
                  <c:v>1.3759897248075727E-3</c:v>
                </c:pt>
                <c:pt idx="2562">
                  <c:v>1.3759897248075727E-3</c:v>
                </c:pt>
                <c:pt idx="2563">
                  <c:v>1.3759897248075727E-3</c:v>
                </c:pt>
                <c:pt idx="2564">
                  <c:v>1.3759897248075727E-3</c:v>
                </c:pt>
                <c:pt idx="2565">
                  <c:v>1.3768244168617778E-3</c:v>
                </c:pt>
                <c:pt idx="2566">
                  <c:v>1.3768244168617778E-3</c:v>
                </c:pt>
                <c:pt idx="2567">
                  <c:v>1.3768244168617778E-3</c:v>
                </c:pt>
                <c:pt idx="2568">
                  <c:v>1.3771013364536429E-3</c:v>
                </c:pt>
                <c:pt idx="2569">
                  <c:v>1.3783120719871118E-3</c:v>
                </c:pt>
                <c:pt idx="2570">
                  <c:v>1.3798350692163621E-3</c:v>
                </c:pt>
                <c:pt idx="2571">
                  <c:v>1.3803862824487605E-3</c:v>
                </c:pt>
                <c:pt idx="2572">
                  <c:v>1.3803862824487605E-3</c:v>
                </c:pt>
                <c:pt idx="2573">
                  <c:v>1.3803862824487605E-3</c:v>
                </c:pt>
                <c:pt idx="2574">
                  <c:v>1.3803862824487605E-3</c:v>
                </c:pt>
                <c:pt idx="2575">
                  <c:v>1.3803862824487605E-3</c:v>
                </c:pt>
                <c:pt idx="2576">
                  <c:v>1.3810756631486131E-3</c:v>
                </c:pt>
                <c:pt idx="2577">
                  <c:v>1.3829922622698334E-3</c:v>
                </c:pt>
                <c:pt idx="2578">
                  <c:v>1.3832803556512042E-3</c:v>
                </c:pt>
                <c:pt idx="2579">
                  <c:v>1.3832803556512042E-3</c:v>
                </c:pt>
                <c:pt idx="2580">
                  <c:v>1.3832803556512042E-3</c:v>
                </c:pt>
                <c:pt idx="2581">
                  <c:v>1.3832803556512042E-3</c:v>
                </c:pt>
                <c:pt idx="2582">
                  <c:v>1.3859172523447121E-3</c:v>
                </c:pt>
                <c:pt idx="2583">
                  <c:v>1.3865338615700199E-3</c:v>
                </c:pt>
                <c:pt idx="2584">
                  <c:v>1.3865338615700199E-3</c:v>
                </c:pt>
                <c:pt idx="2585">
                  <c:v>1.3865338615700199E-3</c:v>
                </c:pt>
                <c:pt idx="2586">
                  <c:v>1.3865338615700199E-3</c:v>
                </c:pt>
                <c:pt idx="2587">
                  <c:v>1.3877204547367579E-3</c:v>
                </c:pt>
                <c:pt idx="2588">
                  <c:v>1.3877204547367579E-3</c:v>
                </c:pt>
                <c:pt idx="2589">
                  <c:v>1.388777765712803E-3</c:v>
                </c:pt>
                <c:pt idx="2590">
                  <c:v>1.390249066534672E-3</c:v>
                </c:pt>
                <c:pt idx="2591">
                  <c:v>1.3903895170140456E-3</c:v>
                </c:pt>
                <c:pt idx="2592">
                  <c:v>1.3973241710901493E-3</c:v>
                </c:pt>
                <c:pt idx="2593">
                  <c:v>1.3973241710901493E-3</c:v>
                </c:pt>
                <c:pt idx="2594">
                  <c:v>1.3973241710901493E-3</c:v>
                </c:pt>
                <c:pt idx="2595">
                  <c:v>1.3973241710901493E-3</c:v>
                </c:pt>
                <c:pt idx="2596">
                  <c:v>1.3973241710901502E-3</c:v>
                </c:pt>
                <c:pt idx="2597">
                  <c:v>1.3973241710901509E-3</c:v>
                </c:pt>
                <c:pt idx="2598">
                  <c:v>1.3973241710901509E-3</c:v>
                </c:pt>
                <c:pt idx="2599">
                  <c:v>1.3973241710901509E-3</c:v>
                </c:pt>
                <c:pt idx="2600">
                  <c:v>1.3973241710901509E-3</c:v>
                </c:pt>
                <c:pt idx="2601">
                  <c:v>1.3973241710901509E-3</c:v>
                </c:pt>
                <c:pt idx="2602">
                  <c:v>1.3973241710901509E-3</c:v>
                </c:pt>
                <c:pt idx="2603">
                  <c:v>1.3973241710901509E-3</c:v>
                </c:pt>
                <c:pt idx="2604">
                  <c:v>1.403134275864354E-3</c:v>
                </c:pt>
                <c:pt idx="2605">
                  <c:v>1.403134275864354E-3</c:v>
                </c:pt>
                <c:pt idx="2606">
                  <c:v>1.4055842873992581E-3</c:v>
                </c:pt>
                <c:pt idx="2607">
                  <c:v>1.4060303249225057E-3</c:v>
                </c:pt>
                <c:pt idx="2608">
                  <c:v>1.4060303249225057E-3</c:v>
                </c:pt>
                <c:pt idx="2609">
                  <c:v>1.4083703838643847E-3</c:v>
                </c:pt>
                <c:pt idx="2610">
                  <c:v>1.4083703838643847E-3</c:v>
                </c:pt>
                <c:pt idx="2611">
                  <c:v>1.4083703838643847E-3</c:v>
                </c:pt>
                <c:pt idx="2612">
                  <c:v>1.4083703838643847E-3</c:v>
                </c:pt>
                <c:pt idx="2613">
                  <c:v>1.4083703838643847E-3</c:v>
                </c:pt>
                <c:pt idx="2614">
                  <c:v>1.4090174642494863E-3</c:v>
                </c:pt>
                <c:pt idx="2615">
                  <c:v>1.41151056699103E-3</c:v>
                </c:pt>
                <c:pt idx="2616">
                  <c:v>1.41151056699103E-3</c:v>
                </c:pt>
                <c:pt idx="2617">
                  <c:v>1.4120591040888686E-3</c:v>
                </c:pt>
                <c:pt idx="2618">
                  <c:v>1.4121110820435022E-3</c:v>
                </c:pt>
                <c:pt idx="2619">
                  <c:v>1.4121110820435022E-3</c:v>
                </c:pt>
                <c:pt idx="2620">
                  <c:v>1.4149012667085078E-3</c:v>
                </c:pt>
                <c:pt idx="2621">
                  <c:v>1.4171453621182062E-3</c:v>
                </c:pt>
                <c:pt idx="2622">
                  <c:v>1.4171453621182062E-3</c:v>
                </c:pt>
                <c:pt idx="2623">
                  <c:v>1.4187677385649024E-3</c:v>
                </c:pt>
                <c:pt idx="2624">
                  <c:v>1.4187677385649024E-3</c:v>
                </c:pt>
                <c:pt idx="2625">
                  <c:v>1.4187677385649024E-3</c:v>
                </c:pt>
                <c:pt idx="2626">
                  <c:v>1.4192156997627884E-3</c:v>
                </c:pt>
                <c:pt idx="2627">
                  <c:v>1.4196827775110792E-3</c:v>
                </c:pt>
                <c:pt idx="2628">
                  <c:v>1.4196827775110792E-3</c:v>
                </c:pt>
                <c:pt idx="2629">
                  <c:v>1.421009318472264E-3</c:v>
                </c:pt>
                <c:pt idx="2630">
                  <c:v>1.4216657734776358E-3</c:v>
                </c:pt>
                <c:pt idx="2631">
                  <c:v>1.4222338717114896E-3</c:v>
                </c:pt>
                <c:pt idx="2632">
                  <c:v>1.4239422613624559E-3</c:v>
                </c:pt>
                <c:pt idx="2633">
                  <c:v>1.4239422613624559E-3</c:v>
                </c:pt>
                <c:pt idx="2634">
                  <c:v>1.4239422613624559E-3</c:v>
                </c:pt>
                <c:pt idx="2635">
                  <c:v>1.4239422613624559E-3</c:v>
                </c:pt>
                <c:pt idx="2636">
                  <c:v>1.4273775914730544E-3</c:v>
                </c:pt>
                <c:pt idx="2637">
                  <c:v>1.4308379058635937E-3</c:v>
                </c:pt>
                <c:pt idx="2638">
                  <c:v>1.4312722169696293E-3</c:v>
                </c:pt>
                <c:pt idx="2639">
                  <c:v>1.4312722169696293E-3</c:v>
                </c:pt>
                <c:pt idx="2640">
                  <c:v>1.4316194361632449E-3</c:v>
                </c:pt>
                <c:pt idx="2641">
                  <c:v>1.4325775270603149E-3</c:v>
                </c:pt>
                <c:pt idx="2642">
                  <c:v>1.4331588123457756E-3</c:v>
                </c:pt>
                <c:pt idx="2643">
                  <c:v>1.4331588123457756E-3</c:v>
                </c:pt>
                <c:pt idx="2644">
                  <c:v>1.4331588123457756E-3</c:v>
                </c:pt>
                <c:pt idx="2645">
                  <c:v>1.4331588123457756E-3</c:v>
                </c:pt>
                <c:pt idx="2646">
                  <c:v>1.4336243503838293E-3</c:v>
                </c:pt>
                <c:pt idx="2647">
                  <c:v>1.4342141979094575E-3</c:v>
                </c:pt>
                <c:pt idx="2648">
                  <c:v>1.4360862783317967E-3</c:v>
                </c:pt>
                <c:pt idx="2649">
                  <c:v>1.4395853921055049E-3</c:v>
                </c:pt>
                <c:pt idx="2650">
                  <c:v>1.4425566757457469E-3</c:v>
                </c:pt>
                <c:pt idx="2651">
                  <c:v>1.4425566757457469E-3</c:v>
                </c:pt>
                <c:pt idx="2652">
                  <c:v>1.4431501983693932E-3</c:v>
                </c:pt>
                <c:pt idx="2653">
                  <c:v>1.4431501983693932E-3</c:v>
                </c:pt>
                <c:pt idx="2654">
                  <c:v>1.4431501983693932E-3</c:v>
                </c:pt>
                <c:pt idx="2655">
                  <c:v>1.4431501983693932E-3</c:v>
                </c:pt>
                <c:pt idx="2656">
                  <c:v>1.4431501983693932E-3</c:v>
                </c:pt>
                <c:pt idx="2657">
                  <c:v>1.4431501983693932E-3</c:v>
                </c:pt>
                <c:pt idx="2658">
                  <c:v>1.4451468494652581E-3</c:v>
                </c:pt>
                <c:pt idx="2659">
                  <c:v>1.4461044495643299E-3</c:v>
                </c:pt>
                <c:pt idx="2660">
                  <c:v>1.4489576672997171E-3</c:v>
                </c:pt>
                <c:pt idx="2661">
                  <c:v>1.4489576672997171E-3</c:v>
                </c:pt>
                <c:pt idx="2662">
                  <c:v>1.4489576672997171E-3</c:v>
                </c:pt>
                <c:pt idx="2663">
                  <c:v>1.4521418753833245E-3</c:v>
                </c:pt>
                <c:pt idx="2664">
                  <c:v>1.4521418753833245E-3</c:v>
                </c:pt>
                <c:pt idx="2665">
                  <c:v>1.4522553372638253E-3</c:v>
                </c:pt>
                <c:pt idx="2666">
                  <c:v>1.4539604632911557E-3</c:v>
                </c:pt>
                <c:pt idx="2667">
                  <c:v>1.4553288969712727E-3</c:v>
                </c:pt>
                <c:pt idx="2668">
                  <c:v>1.4568111539132518E-3</c:v>
                </c:pt>
                <c:pt idx="2669">
                  <c:v>1.4568111539132518E-3</c:v>
                </c:pt>
                <c:pt idx="2670">
                  <c:v>1.4589095506132945E-3</c:v>
                </c:pt>
                <c:pt idx="2671">
                  <c:v>1.4594574978816716E-3</c:v>
                </c:pt>
                <c:pt idx="2672">
                  <c:v>1.4619207190400558E-3</c:v>
                </c:pt>
                <c:pt idx="2673">
                  <c:v>1.4619207190400558E-3</c:v>
                </c:pt>
                <c:pt idx="2674">
                  <c:v>1.4619207190400558E-3</c:v>
                </c:pt>
                <c:pt idx="2675">
                  <c:v>1.4619207190400558E-3</c:v>
                </c:pt>
                <c:pt idx="2676">
                  <c:v>1.4619207190400558E-3</c:v>
                </c:pt>
                <c:pt idx="2677">
                  <c:v>1.4619207190400558E-3</c:v>
                </c:pt>
                <c:pt idx="2678">
                  <c:v>1.4637946768278249E-3</c:v>
                </c:pt>
                <c:pt idx="2679">
                  <c:v>1.4637946768278249E-3</c:v>
                </c:pt>
                <c:pt idx="2680">
                  <c:v>1.4647658924843673E-3</c:v>
                </c:pt>
                <c:pt idx="2681">
                  <c:v>1.4647937405388302E-3</c:v>
                </c:pt>
                <c:pt idx="2682">
                  <c:v>1.4647937405388302E-3</c:v>
                </c:pt>
                <c:pt idx="2683">
                  <c:v>1.4650173561023844E-3</c:v>
                </c:pt>
                <c:pt idx="2684">
                  <c:v>1.4662742444447195E-3</c:v>
                </c:pt>
                <c:pt idx="2685">
                  <c:v>1.467821219636135E-3</c:v>
                </c:pt>
                <c:pt idx="2686">
                  <c:v>1.467821219636135E-3</c:v>
                </c:pt>
                <c:pt idx="2687">
                  <c:v>1.467821219636135E-3</c:v>
                </c:pt>
                <c:pt idx="2688">
                  <c:v>1.467821219636135E-3</c:v>
                </c:pt>
                <c:pt idx="2689">
                  <c:v>1.467821219636135E-3</c:v>
                </c:pt>
                <c:pt idx="2690">
                  <c:v>1.4706412437913968E-3</c:v>
                </c:pt>
                <c:pt idx="2691">
                  <c:v>1.4709948908432314E-3</c:v>
                </c:pt>
                <c:pt idx="2692">
                  <c:v>1.4718998159034646E-3</c:v>
                </c:pt>
                <c:pt idx="2693">
                  <c:v>1.472909003417226E-3</c:v>
                </c:pt>
                <c:pt idx="2694">
                  <c:v>1.472909003417226E-3</c:v>
                </c:pt>
                <c:pt idx="2695">
                  <c:v>1.472909003417226E-3</c:v>
                </c:pt>
                <c:pt idx="2696">
                  <c:v>1.472909003417226E-3</c:v>
                </c:pt>
                <c:pt idx="2697">
                  <c:v>1.4733934332949591E-3</c:v>
                </c:pt>
                <c:pt idx="2698">
                  <c:v>1.4790333915941291E-3</c:v>
                </c:pt>
                <c:pt idx="2699">
                  <c:v>1.4790333915941291E-3</c:v>
                </c:pt>
                <c:pt idx="2700">
                  <c:v>1.4790333915941291E-3</c:v>
                </c:pt>
                <c:pt idx="2701">
                  <c:v>1.4806408623343921E-3</c:v>
                </c:pt>
                <c:pt idx="2702">
                  <c:v>1.4806408623343921E-3</c:v>
                </c:pt>
                <c:pt idx="2703">
                  <c:v>1.4806408623343921E-3</c:v>
                </c:pt>
                <c:pt idx="2704">
                  <c:v>1.4806408623343921E-3</c:v>
                </c:pt>
                <c:pt idx="2705">
                  <c:v>1.4806408623343921E-3</c:v>
                </c:pt>
                <c:pt idx="2706">
                  <c:v>1.4811606590372074E-3</c:v>
                </c:pt>
                <c:pt idx="2707">
                  <c:v>1.4811606590372074E-3</c:v>
                </c:pt>
                <c:pt idx="2708">
                  <c:v>1.4811606590372074E-3</c:v>
                </c:pt>
                <c:pt idx="2709">
                  <c:v>1.4820860953405758E-3</c:v>
                </c:pt>
                <c:pt idx="2710">
                  <c:v>1.4820860953405758E-3</c:v>
                </c:pt>
                <c:pt idx="2711">
                  <c:v>1.4830322084885383E-3</c:v>
                </c:pt>
                <c:pt idx="2712">
                  <c:v>1.4831835305856107E-3</c:v>
                </c:pt>
                <c:pt idx="2713">
                  <c:v>1.4859286895401681E-3</c:v>
                </c:pt>
                <c:pt idx="2714">
                  <c:v>1.4859286895401681E-3</c:v>
                </c:pt>
                <c:pt idx="2715">
                  <c:v>1.4859286895401681E-3</c:v>
                </c:pt>
                <c:pt idx="2716">
                  <c:v>1.4859286895401681E-3</c:v>
                </c:pt>
                <c:pt idx="2717">
                  <c:v>1.4881523335508187E-3</c:v>
                </c:pt>
                <c:pt idx="2718">
                  <c:v>1.4895525712871533E-3</c:v>
                </c:pt>
                <c:pt idx="2719">
                  <c:v>1.4895525712871533E-3</c:v>
                </c:pt>
                <c:pt idx="2720">
                  <c:v>1.4895525712871533E-3</c:v>
                </c:pt>
                <c:pt idx="2721">
                  <c:v>1.4895525712871533E-3</c:v>
                </c:pt>
                <c:pt idx="2722">
                  <c:v>1.4924868271206525E-3</c:v>
                </c:pt>
                <c:pt idx="2723">
                  <c:v>1.4924868271206525E-3</c:v>
                </c:pt>
                <c:pt idx="2724">
                  <c:v>1.4924868271206525E-3</c:v>
                </c:pt>
                <c:pt idx="2725">
                  <c:v>1.4929213337609355E-3</c:v>
                </c:pt>
                <c:pt idx="2726">
                  <c:v>1.4931714113193702E-3</c:v>
                </c:pt>
                <c:pt idx="2727">
                  <c:v>1.4931714113193702E-3</c:v>
                </c:pt>
                <c:pt idx="2728">
                  <c:v>1.4938023732792122E-3</c:v>
                </c:pt>
                <c:pt idx="2729">
                  <c:v>1.4938023732792122E-3</c:v>
                </c:pt>
                <c:pt idx="2730">
                  <c:v>1.4938023732792122E-3</c:v>
                </c:pt>
                <c:pt idx="2731">
                  <c:v>1.4980887590575799E-3</c:v>
                </c:pt>
                <c:pt idx="2732">
                  <c:v>1.4980887590575799E-3</c:v>
                </c:pt>
                <c:pt idx="2733">
                  <c:v>1.4982416174589867E-3</c:v>
                </c:pt>
                <c:pt idx="2734">
                  <c:v>1.5031096432212788E-3</c:v>
                </c:pt>
                <c:pt idx="2735">
                  <c:v>1.5031096432212788E-3</c:v>
                </c:pt>
                <c:pt idx="2736">
                  <c:v>1.5031096432212788E-3</c:v>
                </c:pt>
                <c:pt idx="2737">
                  <c:v>1.5048106457893925E-3</c:v>
                </c:pt>
                <c:pt idx="2738">
                  <c:v>1.5054647047452823E-3</c:v>
                </c:pt>
                <c:pt idx="2739">
                  <c:v>1.5058009786677565E-3</c:v>
                </c:pt>
                <c:pt idx="2740">
                  <c:v>1.5058009786677565E-3</c:v>
                </c:pt>
                <c:pt idx="2741">
                  <c:v>1.5072079878315219E-3</c:v>
                </c:pt>
                <c:pt idx="2742">
                  <c:v>1.507321222344865E-3</c:v>
                </c:pt>
                <c:pt idx="2743">
                  <c:v>1.507321222344865E-3</c:v>
                </c:pt>
                <c:pt idx="2744">
                  <c:v>1.507321222344865E-3</c:v>
                </c:pt>
                <c:pt idx="2745">
                  <c:v>1.5073212223448689E-3</c:v>
                </c:pt>
                <c:pt idx="2746">
                  <c:v>1.5087239208788309E-3</c:v>
                </c:pt>
                <c:pt idx="2747">
                  <c:v>1.5107586754347093E-3</c:v>
                </c:pt>
                <c:pt idx="2748">
                  <c:v>1.5119097298305949E-3</c:v>
                </c:pt>
                <c:pt idx="2749">
                  <c:v>1.5137678520143305E-3</c:v>
                </c:pt>
                <c:pt idx="2750">
                  <c:v>1.5139625613664824E-3</c:v>
                </c:pt>
                <c:pt idx="2751">
                  <c:v>1.5139625613664824E-3</c:v>
                </c:pt>
                <c:pt idx="2752">
                  <c:v>1.5139625613664824E-3</c:v>
                </c:pt>
                <c:pt idx="2753">
                  <c:v>1.5156108607782979E-3</c:v>
                </c:pt>
                <c:pt idx="2754">
                  <c:v>1.5156108607782979E-3</c:v>
                </c:pt>
                <c:pt idx="2755">
                  <c:v>1.5156108607782979E-3</c:v>
                </c:pt>
                <c:pt idx="2756">
                  <c:v>1.5180934355146871E-3</c:v>
                </c:pt>
                <c:pt idx="2757">
                  <c:v>1.5212138775237013E-3</c:v>
                </c:pt>
                <c:pt idx="2758">
                  <c:v>1.5212138775237013E-3</c:v>
                </c:pt>
                <c:pt idx="2759">
                  <c:v>1.5212138775237013E-3</c:v>
                </c:pt>
                <c:pt idx="2760">
                  <c:v>1.5212138775237013E-3</c:v>
                </c:pt>
                <c:pt idx="2761">
                  <c:v>1.5212138775237013E-3</c:v>
                </c:pt>
                <c:pt idx="2762">
                  <c:v>1.5212138775237013E-3</c:v>
                </c:pt>
                <c:pt idx="2763">
                  <c:v>1.5246056629552472E-3</c:v>
                </c:pt>
                <c:pt idx="2764">
                  <c:v>1.5246056629552472E-3</c:v>
                </c:pt>
                <c:pt idx="2765">
                  <c:v>1.5246056629552472E-3</c:v>
                </c:pt>
                <c:pt idx="2766">
                  <c:v>1.5275776066391899E-3</c:v>
                </c:pt>
                <c:pt idx="2767">
                  <c:v>1.5294284687154516E-3</c:v>
                </c:pt>
                <c:pt idx="2768">
                  <c:v>1.5294284687154516E-3</c:v>
                </c:pt>
                <c:pt idx="2769">
                  <c:v>1.5337625360541741E-3</c:v>
                </c:pt>
                <c:pt idx="2770">
                  <c:v>1.5354978892806197E-3</c:v>
                </c:pt>
                <c:pt idx="2771">
                  <c:v>1.5354978892806197E-3</c:v>
                </c:pt>
                <c:pt idx="2772">
                  <c:v>1.5354978892806197E-3</c:v>
                </c:pt>
                <c:pt idx="2773">
                  <c:v>1.5354978892806197E-3</c:v>
                </c:pt>
                <c:pt idx="2774">
                  <c:v>1.5354978892806197E-3</c:v>
                </c:pt>
                <c:pt idx="2775">
                  <c:v>1.5363928581094641E-3</c:v>
                </c:pt>
                <c:pt idx="2776">
                  <c:v>1.5363928581094641E-3</c:v>
                </c:pt>
                <c:pt idx="2777">
                  <c:v>1.5363928581094641E-3</c:v>
                </c:pt>
                <c:pt idx="2778">
                  <c:v>1.5363928581094641E-3</c:v>
                </c:pt>
                <c:pt idx="2779">
                  <c:v>1.5363928581094641E-3</c:v>
                </c:pt>
                <c:pt idx="2780">
                  <c:v>1.5363928581094641E-3</c:v>
                </c:pt>
                <c:pt idx="2781">
                  <c:v>1.5363928581094641E-3</c:v>
                </c:pt>
                <c:pt idx="2782">
                  <c:v>1.537056588199166E-3</c:v>
                </c:pt>
                <c:pt idx="2783">
                  <c:v>1.537056588199166E-3</c:v>
                </c:pt>
                <c:pt idx="2784">
                  <c:v>1.5371099609994424E-3</c:v>
                </c:pt>
                <c:pt idx="2785">
                  <c:v>1.5371099609994424E-3</c:v>
                </c:pt>
                <c:pt idx="2786">
                  <c:v>1.5436093978576841E-3</c:v>
                </c:pt>
                <c:pt idx="2787">
                  <c:v>1.5436093978576841E-3</c:v>
                </c:pt>
                <c:pt idx="2788">
                  <c:v>1.5436093978576841E-3</c:v>
                </c:pt>
                <c:pt idx="2789">
                  <c:v>1.5462869530319791E-3</c:v>
                </c:pt>
                <c:pt idx="2790">
                  <c:v>1.5479884404085177E-3</c:v>
                </c:pt>
                <c:pt idx="2791">
                  <c:v>1.5479884404085177E-3</c:v>
                </c:pt>
                <c:pt idx="2792">
                  <c:v>1.5479884404085177E-3</c:v>
                </c:pt>
                <c:pt idx="2793">
                  <c:v>1.5501919837879261E-3</c:v>
                </c:pt>
                <c:pt idx="2794">
                  <c:v>1.5501919837879261E-3</c:v>
                </c:pt>
                <c:pt idx="2795">
                  <c:v>1.5501919837879261E-3</c:v>
                </c:pt>
                <c:pt idx="2796">
                  <c:v>1.5501919837879314E-3</c:v>
                </c:pt>
                <c:pt idx="2797">
                  <c:v>1.5514102095034695E-3</c:v>
                </c:pt>
                <c:pt idx="2798">
                  <c:v>1.5526616236901315E-3</c:v>
                </c:pt>
                <c:pt idx="2799">
                  <c:v>1.5526616236901315E-3</c:v>
                </c:pt>
                <c:pt idx="2800">
                  <c:v>1.5538855605839751E-3</c:v>
                </c:pt>
                <c:pt idx="2801">
                  <c:v>1.5568595069613261E-3</c:v>
                </c:pt>
                <c:pt idx="2802">
                  <c:v>1.5568595069613261E-3</c:v>
                </c:pt>
                <c:pt idx="2803">
                  <c:v>1.5576542691280331E-3</c:v>
                </c:pt>
                <c:pt idx="2804">
                  <c:v>1.5590203123134444E-3</c:v>
                </c:pt>
                <c:pt idx="2805">
                  <c:v>1.5595600458633888E-3</c:v>
                </c:pt>
                <c:pt idx="2806">
                  <c:v>1.5598505942662681E-3</c:v>
                </c:pt>
                <c:pt idx="2807">
                  <c:v>1.5598505942662681E-3</c:v>
                </c:pt>
                <c:pt idx="2808">
                  <c:v>1.5598505942662681E-3</c:v>
                </c:pt>
                <c:pt idx="2809">
                  <c:v>1.5598505942662681E-3</c:v>
                </c:pt>
                <c:pt idx="2810">
                  <c:v>1.5598505942662681E-3</c:v>
                </c:pt>
                <c:pt idx="2811">
                  <c:v>1.5606445124213861E-3</c:v>
                </c:pt>
                <c:pt idx="2812">
                  <c:v>1.5606445124213861E-3</c:v>
                </c:pt>
                <c:pt idx="2813">
                  <c:v>1.5622559165805615E-3</c:v>
                </c:pt>
                <c:pt idx="2814">
                  <c:v>1.5622559165805619E-3</c:v>
                </c:pt>
                <c:pt idx="2815">
                  <c:v>1.5622559165805619E-3</c:v>
                </c:pt>
                <c:pt idx="2816">
                  <c:v>1.5622559165805619E-3</c:v>
                </c:pt>
                <c:pt idx="2817">
                  <c:v>1.5622559165805619E-3</c:v>
                </c:pt>
                <c:pt idx="2818">
                  <c:v>1.5622559165805619E-3</c:v>
                </c:pt>
                <c:pt idx="2819">
                  <c:v>1.5622559165805619E-3</c:v>
                </c:pt>
                <c:pt idx="2820">
                  <c:v>1.5622559165805619E-3</c:v>
                </c:pt>
                <c:pt idx="2821">
                  <c:v>1.5634127149001798E-3</c:v>
                </c:pt>
                <c:pt idx="2822">
                  <c:v>1.5640301998515057E-3</c:v>
                </c:pt>
                <c:pt idx="2823">
                  <c:v>1.5653161661667862E-3</c:v>
                </c:pt>
                <c:pt idx="2824">
                  <c:v>1.5653161661667862E-3</c:v>
                </c:pt>
                <c:pt idx="2825">
                  <c:v>1.5653161661667862E-3</c:v>
                </c:pt>
                <c:pt idx="2826">
                  <c:v>1.5687518111963139E-3</c:v>
                </c:pt>
                <c:pt idx="2827">
                  <c:v>1.5687518111963139E-3</c:v>
                </c:pt>
                <c:pt idx="2828">
                  <c:v>1.5719896924764197E-3</c:v>
                </c:pt>
                <c:pt idx="2829">
                  <c:v>1.5719896924764197E-3</c:v>
                </c:pt>
                <c:pt idx="2830">
                  <c:v>1.5719896924764197E-3</c:v>
                </c:pt>
                <c:pt idx="2831">
                  <c:v>1.5719896924764197E-3</c:v>
                </c:pt>
                <c:pt idx="2832">
                  <c:v>1.5721125185650183E-3</c:v>
                </c:pt>
                <c:pt idx="2833">
                  <c:v>1.5721125185650183E-3</c:v>
                </c:pt>
                <c:pt idx="2834">
                  <c:v>1.5729931970104615E-3</c:v>
                </c:pt>
                <c:pt idx="2835">
                  <c:v>1.5769543648186995E-3</c:v>
                </c:pt>
                <c:pt idx="2836">
                  <c:v>1.576986785422216E-3</c:v>
                </c:pt>
                <c:pt idx="2837">
                  <c:v>1.5808918350299476E-3</c:v>
                </c:pt>
                <c:pt idx="2838">
                  <c:v>1.5808918350299476E-3</c:v>
                </c:pt>
                <c:pt idx="2839">
                  <c:v>1.5808918350299476E-3</c:v>
                </c:pt>
                <c:pt idx="2840">
                  <c:v>1.5810789560384779E-3</c:v>
                </c:pt>
                <c:pt idx="2841">
                  <c:v>1.5821580681805092E-3</c:v>
                </c:pt>
                <c:pt idx="2842">
                  <c:v>1.5821580681805092E-3</c:v>
                </c:pt>
                <c:pt idx="2843">
                  <c:v>1.5821580681805092E-3</c:v>
                </c:pt>
                <c:pt idx="2844">
                  <c:v>1.5821580681805092E-3</c:v>
                </c:pt>
                <c:pt idx="2845">
                  <c:v>1.5844166818474302E-3</c:v>
                </c:pt>
                <c:pt idx="2846">
                  <c:v>1.5844166818474302E-3</c:v>
                </c:pt>
                <c:pt idx="2847">
                  <c:v>1.584416681847432E-3</c:v>
                </c:pt>
                <c:pt idx="2848">
                  <c:v>1.584416681847432E-3</c:v>
                </c:pt>
                <c:pt idx="2849">
                  <c:v>1.5844166818474339E-3</c:v>
                </c:pt>
                <c:pt idx="2850">
                  <c:v>1.5844166818474339E-3</c:v>
                </c:pt>
                <c:pt idx="2851">
                  <c:v>1.5844166818474339E-3</c:v>
                </c:pt>
                <c:pt idx="2852">
                  <c:v>1.5844166818474339E-3</c:v>
                </c:pt>
                <c:pt idx="2853">
                  <c:v>1.5853528217706773E-3</c:v>
                </c:pt>
                <c:pt idx="2854">
                  <c:v>1.5853528217706773E-3</c:v>
                </c:pt>
                <c:pt idx="2855">
                  <c:v>1.5888560760396249E-3</c:v>
                </c:pt>
                <c:pt idx="2856">
                  <c:v>1.5889630805234337E-3</c:v>
                </c:pt>
                <c:pt idx="2857">
                  <c:v>1.5915376915781379E-3</c:v>
                </c:pt>
                <c:pt idx="2858">
                  <c:v>1.592398680384195E-3</c:v>
                </c:pt>
                <c:pt idx="2859">
                  <c:v>1.5931946807740136E-3</c:v>
                </c:pt>
                <c:pt idx="2860">
                  <c:v>1.5938534340296888E-3</c:v>
                </c:pt>
                <c:pt idx="2861">
                  <c:v>1.5938534340296888E-3</c:v>
                </c:pt>
                <c:pt idx="2862">
                  <c:v>1.5942983834909229E-3</c:v>
                </c:pt>
                <c:pt idx="2863">
                  <c:v>1.5971431246999696E-3</c:v>
                </c:pt>
                <c:pt idx="2864">
                  <c:v>1.5981745378682991E-3</c:v>
                </c:pt>
                <c:pt idx="2865">
                  <c:v>1.5987555866196783E-3</c:v>
                </c:pt>
                <c:pt idx="2866">
                  <c:v>1.6010313964359643E-3</c:v>
                </c:pt>
                <c:pt idx="2867">
                  <c:v>1.6024922693045731E-3</c:v>
                </c:pt>
                <c:pt idx="2868">
                  <c:v>1.6026255899778054E-3</c:v>
                </c:pt>
                <c:pt idx="2869">
                  <c:v>1.6028407508286062E-3</c:v>
                </c:pt>
                <c:pt idx="2870">
                  <c:v>1.6054835238529862E-3</c:v>
                </c:pt>
                <c:pt idx="2871">
                  <c:v>1.6055932699522903E-3</c:v>
                </c:pt>
                <c:pt idx="2872">
                  <c:v>1.6060725840540038E-3</c:v>
                </c:pt>
                <c:pt idx="2873">
                  <c:v>1.6060725840540038E-3</c:v>
                </c:pt>
                <c:pt idx="2874">
                  <c:v>1.6075480759444791E-3</c:v>
                </c:pt>
                <c:pt idx="2875">
                  <c:v>1.6101812440908233E-3</c:v>
                </c:pt>
                <c:pt idx="2876">
                  <c:v>1.6101812440908233E-3</c:v>
                </c:pt>
                <c:pt idx="2877">
                  <c:v>1.6101812440908233E-3</c:v>
                </c:pt>
                <c:pt idx="2878">
                  <c:v>1.6101812440908233E-3</c:v>
                </c:pt>
                <c:pt idx="2879">
                  <c:v>1.6112731145927104E-3</c:v>
                </c:pt>
                <c:pt idx="2880">
                  <c:v>1.6112731145927132E-3</c:v>
                </c:pt>
                <c:pt idx="2881">
                  <c:v>1.6134909726481345E-3</c:v>
                </c:pt>
                <c:pt idx="2882">
                  <c:v>1.6134909726481345E-3</c:v>
                </c:pt>
                <c:pt idx="2883">
                  <c:v>1.6134909726481345E-3</c:v>
                </c:pt>
                <c:pt idx="2884">
                  <c:v>1.6134909726481369E-3</c:v>
                </c:pt>
                <c:pt idx="2885">
                  <c:v>1.613490972648138E-3</c:v>
                </c:pt>
                <c:pt idx="2886">
                  <c:v>1.6134909726481382E-3</c:v>
                </c:pt>
                <c:pt idx="2887">
                  <c:v>1.618285904385809E-3</c:v>
                </c:pt>
                <c:pt idx="2888">
                  <c:v>1.6201999037589474E-3</c:v>
                </c:pt>
                <c:pt idx="2889">
                  <c:v>1.6201999037589474E-3</c:v>
                </c:pt>
                <c:pt idx="2890">
                  <c:v>1.6210131158619961E-3</c:v>
                </c:pt>
                <c:pt idx="2891">
                  <c:v>1.6219228604565953E-3</c:v>
                </c:pt>
                <c:pt idx="2892">
                  <c:v>1.6235439731655714E-3</c:v>
                </c:pt>
                <c:pt idx="2893">
                  <c:v>1.6243563544889443E-3</c:v>
                </c:pt>
                <c:pt idx="2894">
                  <c:v>1.6243563544889443E-3</c:v>
                </c:pt>
                <c:pt idx="2895">
                  <c:v>1.6243563544889443E-3</c:v>
                </c:pt>
                <c:pt idx="2896">
                  <c:v>1.6247461532437842E-3</c:v>
                </c:pt>
                <c:pt idx="2897">
                  <c:v>1.626800834960679E-3</c:v>
                </c:pt>
                <c:pt idx="2898">
                  <c:v>1.6278333966863248E-3</c:v>
                </c:pt>
                <c:pt idx="2899">
                  <c:v>1.6286414550119312E-3</c:v>
                </c:pt>
                <c:pt idx="2900">
                  <c:v>1.6292767249409307E-3</c:v>
                </c:pt>
                <c:pt idx="2901">
                  <c:v>1.6292767249409307E-3</c:v>
                </c:pt>
                <c:pt idx="2902">
                  <c:v>1.6292767249409307E-3</c:v>
                </c:pt>
                <c:pt idx="2903">
                  <c:v>1.630211532938509E-3</c:v>
                </c:pt>
                <c:pt idx="2904">
                  <c:v>1.630211532938509E-3</c:v>
                </c:pt>
                <c:pt idx="2905">
                  <c:v>1.6312843935567306E-3</c:v>
                </c:pt>
                <c:pt idx="2906">
                  <c:v>1.6312843935567306E-3</c:v>
                </c:pt>
                <c:pt idx="2907">
                  <c:v>1.6312843935567306E-3</c:v>
                </c:pt>
                <c:pt idx="2908">
                  <c:v>1.6337872544218046E-3</c:v>
                </c:pt>
                <c:pt idx="2909">
                  <c:v>1.6354442398927346E-3</c:v>
                </c:pt>
                <c:pt idx="2910">
                  <c:v>1.6354442398927346E-3</c:v>
                </c:pt>
                <c:pt idx="2911">
                  <c:v>1.6354442398927346E-3</c:v>
                </c:pt>
                <c:pt idx="2912">
                  <c:v>1.6354442398927346E-3</c:v>
                </c:pt>
                <c:pt idx="2913">
                  <c:v>1.6366902928277023E-3</c:v>
                </c:pt>
                <c:pt idx="2914">
                  <c:v>1.637245009092683E-3</c:v>
                </c:pt>
                <c:pt idx="2915">
                  <c:v>1.637245009092683E-3</c:v>
                </c:pt>
                <c:pt idx="2916">
                  <c:v>1.6379022073164762E-3</c:v>
                </c:pt>
                <c:pt idx="2917">
                  <c:v>1.6379022073164762E-3</c:v>
                </c:pt>
                <c:pt idx="2918">
                  <c:v>1.6382518715560015E-3</c:v>
                </c:pt>
                <c:pt idx="2919">
                  <c:v>1.6385078284158635E-3</c:v>
                </c:pt>
                <c:pt idx="2920">
                  <c:v>1.6385078284158635E-3</c:v>
                </c:pt>
                <c:pt idx="2921">
                  <c:v>1.6410740129615185E-3</c:v>
                </c:pt>
                <c:pt idx="2922">
                  <c:v>1.6446012218075731E-3</c:v>
                </c:pt>
                <c:pt idx="2923">
                  <c:v>1.6465089606144E-3</c:v>
                </c:pt>
                <c:pt idx="2924">
                  <c:v>1.6467623281561966E-3</c:v>
                </c:pt>
                <c:pt idx="2925">
                  <c:v>1.6467623281561966E-3</c:v>
                </c:pt>
                <c:pt idx="2926">
                  <c:v>1.6474629290507531E-3</c:v>
                </c:pt>
                <c:pt idx="2927">
                  <c:v>1.6474629290507531E-3</c:v>
                </c:pt>
                <c:pt idx="2928">
                  <c:v>1.6477515019955222E-3</c:v>
                </c:pt>
                <c:pt idx="2929">
                  <c:v>1.6481936733444154E-3</c:v>
                </c:pt>
                <c:pt idx="2930">
                  <c:v>1.6512988720906428E-3</c:v>
                </c:pt>
                <c:pt idx="2931">
                  <c:v>1.6512988720906428E-3</c:v>
                </c:pt>
                <c:pt idx="2932">
                  <c:v>1.6513831112883659E-3</c:v>
                </c:pt>
                <c:pt idx="2933">
                  <c:v>1.6521893002341328E-3</c:v>
                </c:pt>
                <c:pt idx="2934">
                  <c:v>1.6521893002341328E-3</c:v>
                </c:pt>
                <c:pt idx="2935">
                  <c:v>1.6533362558045742E-3</c:v>
                </c:pt>
                <c:pt idx="2936">
                  <c:v>1.6570226288443808E-3</c:v>
                </c:pt>
                <c:pt idx="2937">
                  <c:v>1.6582495987487763E-3</c:v>
                </c:pt>
                <c:pt idx="2938">
                  <c:v>1.6583186968007185E-3</c:v>
                </c:pt>
                <c:pt idx="2939">
                  <c:v>1.6583186968007185E-3</c:v>
                </c:pt>
                <c:pt idx="2940">
                  <c:v>1.6583186968007185E-3</c:v>
                </c:pt>
                <c:pt idx="2941">
                  <c:v>1.6602685136961914E-3</c:v>
                </c:pt>
                <c:pt idx="2942">
                  <c:v>1.6631484265522121E-3</c:v>
                </c:pt>
                <c:pt idx="2943">
                  <c:v>1.6640661704229198E-3</c:v>
                </c:pt>
                <c:pt idx="2944">
                  <c:v>1.6652024577493985E-3</c:v>
                </c:pt>
                <c:pt idx="2945">
                  <c:v>1.6652738567185666E-3</c:v>
                </c:pt>
                <c:pt idx="2946">
                  <c:v>1.6652738567185666E-3</c:v>
                </c:pt>
                <c:pt idx="2947">
                  <c:v>1.6657209701261937E-3</c:v>
                </c:pt>
                <c:pt idx="2948">
                  <c:v>1.6657209701261937E-3</c:v>
                </c:pt>
                <c:pt idx="2949">
                  <c:v>1.6657209701261937E-3</c:v>
                </c:pt>
                <c:pt idx="2950">
                  <c:v>1.6657209701261937E-3</c:v>
                </c:pt>
                <c:pt idx="2951">
                  <c:v>1.6657209701261937E-3</c:v>
                </c:pt>
                <c:pt idx="2952">
                  <c:v>1.6671719468561292E-3</c:v>
                </c:pt>
                <c:pt idx="2953">
                  <c:v>1.6671719468561292E-3</c:v>
                </c:pt>
                <c:pt idx="2954">
                  <c:v>1.6671719468561292E-3</c:v>
                </c:pt>
                <c:pt idx="2955">
                  <c:v>1.6701218258014148E-3</c:v>
                </c:pt>
                <c:pt idx="2956">
                  <c:v>1.6701218258014169E-3</c:v>
                </c:pt>
                <c:pt idx="2957">
                  <c:v>1.6710545942772621E-3</c:v>
                </c:pt>
                <c:pt idx="2958">
                  <c:v>1.6727791414449626E-3</c:v>
                </c:pt>
                <c:pt idx="2959">
                  <c:v>1.6730751823536487E-3</c:v>
                </c:pt>
                <c:pt idx="2960">
                  <c:v>1.6731121985197302E-3</c:v>
                </c:pt>
                <c:pt idx="2961">
                  <c:v>1.6767890053081809E-3</c:v>
                </c:pt>
                <c:pt idx="2962">
                  <c:v>1.6767890053081809E-3</c:v>
                </c:pt>
                <c:pt idx="2963">
                  <c:v>1.6770662292507732E-3</c:v>
                </c:pt>
                <c:pt idx="2964">
                  <c:v>1.6793746491035831E-3</c:v>
                </c:pt>
                <c:pt idx="2965">
                  <c:v>1.6805276699391153E-3</c:v>
                </c:pt>
                <c:pt idx="2966">
                  <c:v>1.6805276699391153E-3</c:v>
                </c:pt>
                <c:pt idx="2967">
                  <c:v>1.6805276699391153E-3</c:v>
                </c:pt>
                <c:pt idx="2968">
                  <c:v>1.6821806237405307E-3</c:v>
                </c:pt>
                <c:pt idx="2969">
                  <c:v>1.6821806237405307E-3</c:v>
                </c:pt>
                <c:pt idx="2970">
                  <c:v>1.6852363585455985E-3</c:v>
                </c:pt>
                <c:pt idx="2971">
                  <c:v>1.6852363585455985E-3</c:v>
                </c:pt>
                <c:pt idx="2972">
                  <c:v>1.6852363585456015E-3</c:v>
                </c:pt>
                <c:pt idx="2973">
                  <c:v>1.6858732982944092E-3</c:v>
                </c:pt>
                <c:pt idx="2974">
                  <c:v>1.6871387896596004E-3</c:v>
                </c:pt>
                <c:pt idx="2975">
                  <c:v>1.6871387896596004E-3</c:v>
                </c:pt>
                <c:pt idx="2976">
                  <c:v>1.6871387896596004E-3</c:v>
                </c:pt>
                <c:pt idx="2977">
                  <c:v>1.6871387896596004E-3</c:v>
                </c:pt>
                <c:pt idx="2978">
                  <c:v>1.6871387896596004E-3</c:v>
                </c:pt>
                <c:pt idx="2979">
                  <c:v>1.6889938578782595E-3</c:v>
                </c:pt>
                <c:pt idx="2980">
                  <c:v>1.6899459243890067E-3</c:v>
                </c:pt>
                <c:pt idx="2981">
                  <c:v>1.6899459243890067E-3</c:v>
                </c:pt>
                <c:pt idx="2982">
                  <c:v>1.6918955177144279E-3</c:v>
                </c:pt>
                <c:pt idx="2983">
                  <c:v>1.6938126803892331E-3</c:v>
                </c:pt>
                <c:pt idx="2984">
                  <c:v>1.6938126803892331E-3</c:v>
                </c:pt>
                <c:pt idx="2985">
                  <c:v>1.6938126803892331E-3</c:v>
                </c:pt>
                <c:pt idx="2986">
                  <c:v>1.6938126803892331E-3</c:v>
                </c:pt>
                <c:pt idx="2987">
                  <c:v>1.6939149606755759E-3</c:v>
                </c:pt>
                <c:pt idx="2988">
                  <c:v>1.6945044560686276E-3</c:v>
                </c:pt>
                <c:pt idx="2989">
                  <c:v>1.6945044560686283E-3</c:v>
                </c:pt>
                <c:pt idx="2990">
                  <c:v>1.6945044560686307E-3</c:v>
                </c:pt>
                <c:pt idx="2991">
                  <c:v>1.6945044560686307E-3</c:v>
                </c:pt>
                <c:pt idx="2992">
                  <c:v>1.6945044560686307E-3</c:v>
                </c:pt>
                <c:pt idx="2993">
                  <c:v>1.6945044560686307E-3</c:v>
                </c:pt>
                <c:pt idx="2994">
                  <c:v>1.6957363751379821E-3</c:v>
                </c:pt>
                <c:pt idx="2995">
                  <c:v>1.6957363751379821E-3</c:v>
                </c:pt>
                <c:pt idx="2996">
                  <c:v>1.6957363751379821E-3</c:v>
                </c:pt>
                <c:pt idx="2997">
                  <c:v>1.6957363751379821E-3</c:v>
                </c:pt>
                <c:pt idx="2998">
                  <c:v>1.6973950469823134E-3</c:v>
                </c:pt>
                <c:pt idx="2999">
                  <c:v>1.6973950469823134E-3</c:v>
                </c:pt>
                <c:pt idx="3000">
                  <c:v>1.6973950469823134E-3</c:v>
                </c:pt>
                <c:pt idx="3001">
                  <c:v>1.6973950469823134E-3</c:v>
                </c:pt>
                <c:pt idx="3002">
                  <c:v>1.6973950469823134E-3</c:v>
                </c:pt>
                <c:pt idx="3003">
                  <c:v>1.6973950469823134E-3</c:v>
                </c:pt>
                <c:pt idx="3004">
                  <c:v>1.6985701758104304E-3</c:v>
                </c:pt>
                <c:pt idx="3005">
                  <c:v>1.6997854315675251E-3</c:v>
                </c:pt>
                <c:pt idx="3006">
                  <c:v>1.7000693461095681E-3</c:v>
                </c:pt>
                <c:pt idx="3007">
                  <c:v>1.7025212862778832E-3</c:v>
                </c:pt>
                <c:pt idx="3008">
                  <c:v>1.7047195070595191E-3</c:v>
                </c:pt>
                <c:pt idx="3009">
                  <c:v>1.7056894253927133E-3</c:v>
                </c:pt>
                <c:pt idx="3010">
                  <c:v>1.70710317567719E-3</c:v>
                </c:pt>
                <c:pt idx="3011">
                  <c:v>1.70710317567719E-3</c:v>
                </c:pt>
                <c:pt idx="3012">
                  <c:v>1.70710317567719E-3</c:v>
                </c:pt>
                <c:pt idx="3013">
                  <c:v>1.7078406535546227E-3</c:v>
                </c:pt>
                <c:pt idx="3014">
                  <c:v>1.7078406535546227E-3</c:v>
                </c:pt>
                <c:pt idx="3015">
                  <c:v>1.7088396099337179E-3</c:v>
                </c:pt>
                <c:pt idx="3016">
                  <c:v>1.7104823266780532E-3</c:v>
                </c:pt>
                <c:pt idx="3017">
                  <c:v>1.7113656122141657E-3</c:v>
                </c:pt>
                <c:pt idx="3018">
                  <c:v>1.7113656122141657E-3</c:v>
                </c:pt>
                <c:pt idx="3019">
                  <c:v>1.7113656122141657E-3</c:v>
                </c:pt>
                <c:pt idx="3020">
                  <c:v>1.7113656122141657E-3</c:v>
                </c:pt>
                <c:pt idx="3021">
                  <c:v>1.711365612214169E-3</c:v>
                </c:pt>
                <c:pt idx="3022">
                  <c:v>1.711365612214169E-3</c:v>
                </c:pt>
                <c:pt idx="3023">
                  <c:v>1.711365612214169E-3</c:v>
                </c:pt>
                <c:pt idx="3024">
                  <c:v>1.7157481177566348E-3</c:v>
                </c:pt>
                <c:pt idx="3025">
                  <c:v>1.7164514053347247E-3</c:v>
                </c:pt>
                <c:pt idx="3026">
                  <c:v>1.7167388298694555E-3</c:v>
                </c:pt>
                <c:pt idx="3027">
                  <c:v>1.7184815082386183E-3</c:v>
                </c:pt>
                <c:pt idx="3028">
                  <c:v>1.7184815082386183E-3</c:v>
                </c:pt>
                <c:pt idx="3029">
                  <c:v>1.7184815082386183E-3</c:v>
                </c:pt>
                <c:pt idx="3030">
                  <c:v>1.719783595187877E-3</c:v>
                </c:pt>
                <c:pt idx="3031">
                  <c:v>1.719783595187877E-3</c:v>
                </c:pt>
                <c:pt idx="3032">
                  <c:v>1.7199871560094743E-3</c:v>
                </c:pt>
                <c:pt idx="3033">
                  <c:v>1.7199871560094743E-3</c:v>
                </c:pt>
                <c:pt idx="3034">
                  <c:v>1.7199871560094743E-3</c:v>
                </c:pt>
                <c:pt idx="3035">
                  <c:v>1.7199871560094743E-3</c:v>
                </c:pt>
                <c:pt idx="3036">
                  <c:v>1.7203492204605894E-3</c:v>
                </c:pt>
                <c:pt idx="3037">
                  <c:v>1.7228900899838833E-3</c:v>
                </c:pt>
                <c:pt idx="3038">
                  <c:v>1.7228900899838833E-3</c:v>
                </c:pt>
                <c:pt idx="3039">
                  <c:v>1.7232539911580793E-3</c:v>
                </c:pt>
                <c:pt idx="3040">
                  <c:v>1.7245532130007934E-3</c:v>
                </c:pt>
                <c:pt idx="3041">
                  <c:v>1.7248944046577078E-3</c:v>
                </c:pt>
                <c:pt idx="3042">
                  <c:v>1.7274351254406982E-3</c:v>
                </c:pt>
                <c:pt idx="3043">
                  <c:v>1.7274351254406982E-3</c:v>
                </c:pt>
                <c:pt idx="3044">
                  <c:v>1.7274351254406982E-3</c:v>
                </c:pt>
                <c:pt idx="3045">
                  <c:v>1.7274351254406982E-3</c:v>
                </c:pt>
                <c:pt idx="3046">
                  <c:v>1.7274351254406982E-3</c:v>
                </c:pt>
                <c:pt idx="3047">
                  <c:v>1.7274351254406982E-3</c:v>
                </c:pt>
                <c:pt idx="3048">
                  <c:v>1.7274351254406982E-3</c:v>
                </c:pt>
                <c:pt idx="3049">
                  <c:v>1.7274351254406982E-3</c:v>
                </c:pt>
                <c:pt idx="3050">
                  <c:v>1.7282030651533872E-3</c:v>
                </c:pt>
                <c:pt idx="3051">
                  <c:v>1.7291004445640051E-3</c:v>
                </c:pt>
                <c:pt idx="3052">
                  <c:v>1.729100444564006E-3</c:v>
                </c:pt>
                <c:pt idx="3053">
                  <c:v>1.7293237704215164E-3</c:v>
                </c:pt>
                <c:pt idx="3054">
                  <c:v>1.7315237350072773E-3</c:v>
                </c:pt>
                <c:pt idx="3055">
                  <c:v>1.7319852188379834E-3</c:v>
                </c:pt>
                <c:pt idx="3056">
                  <c:v>1.7319852188379834E-3</c:v>
                </c:pt>
                <c:pt idx="3057">
                  <c:v>1.7331673269625277E-3</c:v>
                </c:pt>
                <c:pt idx="3058">
                  <c:v>1.7331673269625277E-3</c:v>
                </c:pt>
                <c:pt idx="3059">
                  <c:v>1.7331673269625277E-3</c:v>
                </c:pt>
                <c:pt idx="3060">
                  <c:v>1.7331673269625277E-3</c:v>
                </c:pt>
                <c:pt idx="3061">
                  <c:v>1.7331673269625277E-3</c:v>
                </c:pt>
                <c:pt idx="3062">
                  <c:v>1.7365099864362155E-3</c:v>
                </c:pt>
                <c:pt idx="3063">
                  <c:v>1.7387492007596604E-3</c:v>
                </c:pt>
                <c:pt idx="3064">
                  <c:v>1.7387492007596604E-3</c:v>
                </c:pt>
                <c:pt idx="3065">
                  <c:v>1.7397888117349158E-3</c:v>
                </c:pt>
                <c:pt idx="3066">
                  <c:v>1.7403738749985625E-3</c:v>
                </c:pt>
                <c:pt idx="3067">
                  <c:v>1.7405046269520928E-3</c:v>
                </c:pt>
                <c:pt idx="3068">
                  <c:v>1.7405046269520928E-3</c:v>
                </c:pt>
                <c:pt idx="3069">
                  <c:v>1.743037698317905E-3</c:v>
                </c:pt>
                <c:pt idx="3070">
                  <c:v>1.7439659817614145E-3</c:v>
                </c:pt>
                <c:pt idx="3071">
                  <c:v>1.7439659817614145E-3</c:v>
                </c:pt>
                <c:pt idx="3072">
                  <c:v>1.7439659817614145E-3</c:v>
                </c:pt>
                <c:pt idx="3073">
                  <c:v>1.7439659817614145E-3</c:v>
                </c:pt>
                <c:pt idx="3074">
                  <c:v>1.7439659817614145E-3</c:v>
                </c:pt>
                <c:pt idx="3075">
                  <c:v>1.7458029790162167E-3</c:v>
                </c:pt>
                <c:pt idx="3076">
                  <c:v>1.7458029790162167E-3</c:v>
                </c:pt>
                <c:pt idx="3077">
                  <c:v>1.7466552138626886E-3</c:v>
                </c:pt>
                <c:pt idx="3078">
                  <c:v>1.7466552138626886E-3</c:v>
                </c:pt>
                <c:pt idx="3079">
                  <c:v>1.7466552138626886E-3</c:v>
                </c:pt>
                <c:pt idx="3080">
                  <c:v>1.7466552138626886E-3</c:v>
                </c:pt>
                <c:pt idx="3081">
                  <c:v>1.7466552138626886E-3</c:v>
                </c:pt>
                <c:pt idx="3082">
                  <c:v>1.7479485537021447E-3</c:v>
                </c:pt>
                <c:pt idx="3083">
                  <c:v>1.7479485537021447E-3</c:v>
                </c:pt>
                <c:pt idx="3084">
                  <c:v>1.7481733846959025E-3</c:v>
                </c:pt>
                <c:pt idx="3085">
                  <c:v>1.7481733846959025E-3</c:v>
                </c:pt>
                <c:pt idx="3086">
                  <c:v>1.7481733846959077E-3</c:v>
                </c:pt>
                <c:pt idx="3087">
                  <c:v>1.7497266265702294E-3</c:v>
                </c:pt>
                <c:pt idx="3088">
                  <c:v>1.7512057779284422E-3</c:v>
                </c:pt>
                <c:pt idx="3089">
                  <c:v>1.7516385484226146E-3</c:v>
                </c:pt>
                <c:pt idx="3090">
                  <c:v>1.7516385484226146E-3</c:v>
                </c:pt>
                <c:pt idx="3091">
                  <c:v>1.7516385484226146E-3</c:v>
                </c:pt>
                <c:pt idx="3092">
                  <c:v>1.7516385484226146E-3</c:v>
                </c:pt>
                <c:pt idx="3093">
                  <c:v>1.7527517601958816E-3</c:v>
                </c:pt>
                <c:pt idx="3094">
                  <c:v>1.7560975421838389E-3</c:v>
                </c:pt>
                <c:pt idx="3095">
                  <c:v>1.7560975421838389E-3</c:v>
                </c:pt>
                <c:pt idx="3096">
                  <c:v>1.7560975421838389E-3</c:v>
                </c:pt>
                <c:pt idx="3097">
                  <c:v>1.7560975421838389E-3</c:v>
                </c:pt>
                <c:pt idx="3098">
                  <c:v>1.7565464833666075E-3</c:v>
                </c:pt>
                <c:pt idx="3099">
                  <c:v>1.7566803613808545E-3</c:v>
                </c:pt>
                <c:pt idx="3100">
                  <c:v>1.7567678084457218E-3</c:v>
                </c:pt>
                <c:pt idx="3101">
                  <c:v>1.7577524886465963E-3</c:v>
                </c:pt>
                <c:pt idx="3102">
                  <c:v>1.7577524886465963E-3</c:v>
                </c:pt>
                <c:pt idx="3103">
                  <c:v>1.7577524886465963E-3</c:v>
                </c:pt>
                <c:pt idx="3104">
                  <c:v>1.7577524886465963E-3</c:v>
                </c:pt>
                <c:pt idx="3105">
                  <c:v>1.7577524886465963E-3</c:v>
                </c:pt>
                <c:pt idx="3106">
                  <c:v>1.7582610240220956E-3</c:v>
                </c:pt>
                <c:pt idx="3107">
                  <c:v>1.7589125938143352E-3</c:v>
                </c:pt>
                <c:pt idx="3108">
                  <c:v>1.7604629798304834E-3</c:v>
                </c:pt>
                <c:pt idx="3109">
                  <c:v>1.7608014978568434E-3</c:v>
                </c:pt>
                <c:pt idx="3110">
                  <c:v>1.7608014978568434E-3</c:v>
                </c:pt>
                <c:pt idx="3111">
                  <c:v>1.7609806869376358E-3</c:v>
                </c:pt>
                <c:pt idx="3112">
                  <c:v>1.7609806869376358E-3</c:v>
                </c:pt>
                <c:pt idx="3113">
                  <c:v>1.7609806869376358E-3</c:v>
                </c:pt>
                <c:pt idx="3114">
                  <c:v>1.7609806869376358E-3</c:v>
                </c:pt>
                <c:pt idx="3115">
                  <c:v>1.7631248259114655E-3</c:v>
                </c:pt>
                <c:pt idx="3116">
                  <c:v>1.7631248259114655E-3</c:v>
                </c:pt>
                <c:pt idx="3117">
                  <c:v>1.7631248259114655E-3</c:v>
                </c:pt>
                <c:pt idx="3118">
                  <c:v>1.7631248259114655E-3</c:v>
                </c:pt>
                <c:pt idx="3119">
                  <c:v>1.7651388525543735E-3</c:v>
                </c:pt>
                <c:pt idx="3120">
                  <c:v>1.7674908041006687E-3</c:v>
                </c:pt>
                <c:pt idx="3121">
                  <c:v>1.767490804100673E-3</c:v>
                </c:pt>
                <c:pt idx="3122">
                  <c:v>1.767490804100673E-3</c:v>
                </c:pt>
                <c:pt idx="3123">
                  <c:v>1.7696769407483765E-3</c:v>
                </c:pt>
                <c:pt idx="3124">
                  <c:v>1.7699439500475237E-3</c:v>
                </c:pt>
                <c:pt idx="3125">
                  <c:v>1.7711090081004726E-3</c:v>
                </c:pt>
                <c:pt idx="3126">
                  <c:v>1.7714317026477555E-3</c:v>
                </c:pt>
                <c:pt idx="3127">
                  <c:v>1.7714317026477555E-3</c:v>
                </c:pt>
                <c:pt idx="3128">
                  <c:v>1.7738903182690634E-3</c:v>
                </c:pt>
                <c:pt idx="3129">
                  <c:v>1.774603471888849E-3</c:v>
                </c:pt>
                <c:pt idx="3130">
                  <c:v>1.774603471888849E-3</c:v>
                </c:pt>
                <c:pt idx="3131">
                  <c:v>1.774603471888849E-3</c:v>
                </c:pt>
                <c:pt idx="3132">
                  <c:v>1.774603471888849E-3</c:v>
                </c:pt>
                <c:pt idx="3133">
                  <c:v>1.7748400699129565E-3</c:v>
                </c:pt>
                <c:pt idx="3134">
                  <c:v>1.7748400699129565E-3</c:v>
                </c:pt>
                <c:pt idx="3135">
                  <c:v>1.7748400699129565E-3</c:v>
                </c:pt>
                <c:pt idx="3136">
                  <c:v>1.7748400699129565E-3</c:v>
                </c:pt>
                <c:pt idx="3137">
                  <c:v>1.7754955064195901E-3</c:v>
                </c:pt>
                <c:pt idx="3138">
                  <c:v>1.7773927908446409E-3</c:v>
                </c:pt>
                <c:pt idx="3139">
                  <c:v>1.7777923396393581E-3</c:v>
                </c:pt>
                <c:pt idx="3140">
                  <c:v>1.7785033144086908E-3</c:v>
                </c:pt>
                <c:pt idx="3141">
                  <c:v>1.7785033144086908E-3</c:v>
                </c:pt>
                <c:pt idx="3142">
                  <c:v>1.7785033144086908E-3</c:v>
                </c:pt>
                <c:pt idx="3143">
                  <c:v>1.7785033144086908E-3</c:v>
                </c:pt>
                <c:pt idx="3144">
                  <c:v>1.7785033144086908E-3</c:v>
                </c:pt>
                <c:pt idx="3145">
                  <c:v>1.7792296788720597E-3</c:v>
                </c:pt>
                <c:pt idx="3146">
                  <c:v>1.780475868254303E-3</c:v>
                </c:pt>
                <c:pt idx="3147">
                  <c:v>1.7827207813561141E-3</c:v>
                </c:pt>
                <c:pt idx="3148">
                  <c:v>1.7829663159413891E-3</c:v>
                </c:pt>
                <c:pt idx="3149">
                  <c:v>1.784221989341318E-3</c:v>
                </c:pt>
                <c:pt idx="3150">
                  <c:v>1.784221989341318E-3</c:v>
                </c:pt>
                <c:pt idx="3151">
                  <c:v>1.784221989341318E-3</c:v>
                </c:pt>
                <c:pt idx="3152">
                  <c:v>1.7842977508746311E-3</c:v>
                </c:pt>
                <c:pt idx="3153">
                  <c:v>1.7858072601910004E-3</c:v>
                </c:pt>
                <c:pt idx="3154">
                  <c:v>1.7867919899378446E-3</c:v>
                </c:pt>
                <c:pt idx="3155">
                  <c:v>1.7867919899378446E-3</c:v>
                </c:pt>
                <c:pt idx="3156">
                  <c:v>1.7874630855445734E-3</c:v>
                </c:pt>
                <c:pt idx="3157">
                  <c:v>1.7882315233452393E-3</c:v>
                </c:pt>
                <c:pt idx="3158">
                  <c:v>1.789090271212028E-3</c:v>
                </c:pt>
                <c:pt idx="3159">
                  <c:v>1.789090271212028E-3</c:v>
                </c:pt>
                <c:pt idx="3160">
                  <c:v>1.7907219088254018E-3</c:v>
                </c:pt>
                <c:pt idx="3161">
                  <c:v>1.7932949544993391E-3</c:v>
                </c:pt>
                <c:pt idx="3162">
                  <c:v>1.7965596485444806E-3</c:v>
                </c:pt>
                <c:pt idx="3163">
                  <c:v>1.7977065108691038E-3</c:v>
                </c:pt>
                <c:pt idx="3164">
                  <c:v>1.7986242231708821E-3</c:v>
                </c:pt>
                <c:pt idx="3165">
                  <c:v>1.7989886638820043E-3</c:v>
                </c:pt>
                <c:pt idx="3166">
                  <c:v>1.7989886638820043E-3</c:v>
                </c:pt>
                <c:pt idx="3167">
                  <c:v>1.7989886638820043E-3</c:v>
                </c:pt>
                <c:pt idx="3168">
                  <c:v>1.8008776308339675E-3</c:v>
                </c:pt>
                <c:pt idx="3169">
                  <c:v>1.8022351163903389E-3</c:v>
                </c:pt>
                <c:pt idx="3170">
                  <c:v>1.8039377479617494E-3</c:v>
                </c:pt>
                <c:pt idx="3171">
                  <c:v>1.8039377479617494E-3</c:v>
                </c:pt>
                <c:pt idx="3172">
                  <c:v>1.8039377479617494E-3</c:v>
                </c:pt>
                <c:pt idx="3173">
                  <c:v>1.8039377479617494E-3</c:v>
                </c:pt>
                <c:pt idx="3174">
                  <c:v>1.8060220210404947E-3</c:v>
                </c:pt>
                <c:pt idx="3175">
                  <c:v>1.808128085194159E-3</c:v>
                </c:pt>
                <c:pt idx="3176">
                  <c:v>1.808128085194159E-3</c:v>
                </c:pt>
                <c:pt idx="3177">
                  <c:v>1.8104687050545971E-3</c:v>
                </c:pt>
                <c:pt idx="3178">
                  <c:v>1.8107968515954855E-3</c:v>
                </c:pt>
                <c:pt idx="3179">
                  <c:v>1.8128664873479708E-3</c:v>
                </c:pt>
                <c:pt idx="3180">
                  <c:v>1.8134073025168752E-3</c:v>
                </c:pt>
                <c:pt idx="3181">
                  <c:v>1.8163360914548829E-3</c:v>
                </c:pt>
                <c:pt idx="3182">
                  <c:v>1.8165214224171963E-3</c:v>
                </c:pt>
                <c:pt idx="3183">
                  <c:v>1.8165214224171963E-3</c:v>
                </c:pt>
                <c:pt idx="3184">
                  <c:v>1.8174505791139445E-3</c:v>
                </c:pt>
                <c:pt idx="3185">
                  <c:v>1.8187330329339601E-3</c:v>
                </c:pt>
                <c:pt idx="3186">
                  <c:v>1.8191611212140936E-3</c:v>
                </c:pt>
                <c:pt idx="3187">
                  <c:v>1.8191611212140936E-3</c:v>
                </c:pt>
                <c:pt idx="3188">
                  <c:v>1.8191611212140936E-3</c:v>
                </c:pt>
                <c:pt idx="3189">
                  <c:v>1.8241505664807962E-3</c:v>
                </c:pt>
                <c:pt idx="3190">
                  <c:v>1.8241505664807962E-3</c:v>
                </c:pt>
                <c:pt idx="3191">
                  <c:v>1.8241505664807962E-3</c:v>
                </c:pt>
                <c:pt idx="3192">
                  <c:v>1.824216111496773E-3</c:v>
                </c:pt>
                <c:pt idx="3193">
                  <c:v>1.8256727217577306E-3</c:v>
                </c:pt>
                <c:pt idx="3194">
                  <c:v>1.8256727217577306E-3</c:v>
                </c:pt>
                <c:pt idx="3195">
                  <c:v>1.8256727217577306E-3</c:v>
                </c:pt>
                <c:pt idx="3196">
                  <c:v>1.8272700698871139E-3</c:v>
                </c:pt>
                <c:pt idx="3197">
                  <c:v>1.8295267955462991E-3</c:v>
                </c:pt>
                <c:pt idx="3198">
                  <c:v>1.8295267955462991E-3</c:v>
                </c:pt>
                <c:pt idx="3199">
                  <c:v>1.8295267955462991E-3</c:v>
                </c:pt>
                <c:pt idx="3200">
                  <c:v>1.8312716951279784E-3</c:v>
                </c:pt>
                <c:pt idx="3201">
                  <c:v>1.8315721028317688E-3</c:v>
                </c:pt>
                <c:pt idx="3202">
                  <c:v>1.8321995899524667E-3</c:v>
                </c:pt>
                <c:pt idx="3203">
                  <c:v>1.8321995899524667E-3</c:v>
                </c:pt>
                <c:pt idx="3204">
                  <c:v>1.8349637370883348E-3</c:v>
                </c:pt>
                <c:pt idx="3205">
                  <c:v>1.8349637370883348E-3</c:v>
                </c:pt>
                <c:pt idx="3206">
                  <c:v>1.8349637370883348E-3</c:v>
                </c:pt>
                <c:pt idx="3207">
                  <c:v>1.8371340083815552E-3</c:v>
                </c:pt>
                <c:pt idx="3208">
                  <c:v>1.8377494293161469E-3</c:v>
                </c:pt>
                <c:pt idx="3209">
                  <c:v>1.8392843409921506E-3</c:v>
                </c:pt>
                <c:pt idx="3210">
                  <c:v>1.840515043265014E-3</c:v>
                </c:pt>
                <c:pt idx="3211">
                  <c:v>1.840515043265014E-3</c:v>
                </c:pt>
                <c:pt idx="3212">
                  <c:v>1.840515043265014E-3</c:v>
                </c:pt>
                <c:pt idx="3213">
                  <c:v>1.840515043265014E-3</c:v>
                </c:pt>
                <c:pt idx="3214">
                  <c:v>1.8503986861145791E-3</c:v>
                </c:pt>
                <c:pt idx="3215">
                  <c:v>1.8503986861145791E-3</c:v>
                </c:pt>
                <c:pt idx="3216">
                  <c:v>1.8508010779179954E-3</c:v>
                </c:pt>
                <c:pt idx="3217">
                  <c:v>1.8508010779179954E-3</c:v>
                </c:pt>
                <c:pt idx="3218">
                  <c:v>1.8508010779179954E-3</c:v>
                </c:pt>
                <c:pt idx="3219">
                  <c:v>1.8517036876170621E-3</c:v>
                </c:pt>
                <c:pt idx="3220">
                  <c:v>1.8517036876170621E-3</c:v>
                </c:pt>
                <c:pt idx="3221">
                  <c:v>1.8526076191757198E-3</c:v>
                </c:pt>
                <c:pt idx="3222">
                  <c:v>1.8526076191757198E-3</c:v>
                </c:pt>
                <c:pt idx="3223">
                  <c:v>1.8542178825124672E-3</c:v>
                </c:pt>
                <c:pt idx="3224">
                  <c:v>1.8549156652047328E-3</c:v>
                </c:pt>
                <c:pt idx="3225">
                  <c:v>1.8567939735078278E-3</c:v>
                </c:pt>
                <c:pt idx="3226">
                  <c:v>1.8592771494398512E-3</c:v>
                </c:pt>
                <c:pt idx="3227">
                  <c:v>1.8598870484719744E-3</c:v>
                </c:pt>
                <c:pt idx="3228">
                  <c:v>1.8605968903460995E-3</c:v>
                </c:pt>
                <c:pt idx="3229">
                  <c:v>1.863098894786866E-3</c:v>
                </c:pt>
                <c:pt idx="3230">
                  <c:v>1.8637116554989764E-3</c:v>
                </c:pt>
                <c:pt idx="3231">
                  <c:v>1.8639549016754916E-3</c:v>
                </c:pt>
                <c:pt idx="3232">
                  <c:v>1.8639549016754916E-3</c:v>
                </c:pt>
                <c:pt idx="3233">
                  <c:v>1.8639549016754916E-3</c:v>
                </c:pt>
                <c:pt idx="3234">
                  <c:v>1.8639549016754916E-3</c:v>
                </c:pt>
                <c:pt idx="3235">
                  <c:v>1.8639549016754916E-3</c:v>
                </c:pt>
                <c:pt idx="3236">
                  <c:v>1.8643780565543049E-3</c:v>
                </c:pt>
                <c:pt idx="3237">
                  <c:v>1.8652148510562888E-3</c:v>
                </c:pt>
                <c:pt idx="3238">
                  <c:v>1.8672529665990129E-3</c:v>
                </c:pt>
                <c:pt idx="3239">
                  <c:v>1.8672529665990179E-3</c:v>
                </c:pt>
                <c:pt idx="3240">
                  <c:v>1.8672529665990179E-3</c:v>
                </c:pt>
                <c:pt idx="3241">
                  <c:v>1.8686356050458509E-3</c:v>
                </c:pt>
                <c:pt idx="3242">
                  <c:v>1.8696018775422735E-3</c:v>
                </c:pt>
                <c:pt idx="3243">
                  <c:v>1.8735987893653471E-3</c:v>
                </c:pt>
                <c:pt idx="3244">
                  <c:v>1.8735987893653471E-3</c:v>
                </c:pt>
                <c:pt idx="3245">
                  <c:v>1.8735987893653471E-3</c:v>
                </c:pt>
                <c:pt idx="3246">
                  <c:v>1.8735987893653471E-3</c:v>
                </c:pt>
                <c:pt idx="3247">
                  <c:v>1.8737513480630043E-3</c:v>
                </c:pt>
                <c:pt idx="3248">
                  <c:v>1.8737513480630043E-3</c:v>
                </c:pt>
                <c:pt idx="3249">
                  <c:v>1.8747070998966742E-3</c:v>
                </c:pt>
                <c:pt idx="3250">
                  <c:v>1.876173433401962E-3</c:v>
                </c:pt>
                <c:pt idx="3251">
                  <c:v>1.876173433401962E-3</c:v>
                </c:pt>
                <c:pt idx="3252">
                  <c:v>1.8778134932449042E-3</c:v>
                </c:pt>
                <c:pt idx="3253">
                  <c:v>1.8778134932449042E-3</c:v>
                </c:pt>
                <c:pt idx="3254">
                  <c:v>1.8798839085715864E-3</c:v>
                </c:pt>
                <c:pt idx="3255">
                  <c:v>1.8824061347561673E-3</c:v>
                </c:pt>
                <c:pt idx="3256">
                  <c:v>1.8836449674896321E-3</c:v>
                </c:pt>
                <c:pt idx="3257">
                  <c:v>1.8838552543970757E-3</c:v>
                </c:pt>
                <c:pt idx="3258">
                  <c:v>1.8841515279310887E-3</c:v>
                </c:pt>
                <c:pt idx="3259">
                  <c:v>1.8841515279310887E-3</c:v>
                </c:pt>
                <c:pt idx="3260">
                  <c:v>1.8865350222780145E-3</c:v>
                </c:pt>
                <c:pt idx="3261">
                  <c:v>1.8865350222780145E-3</c:v>
                </c:pt>
                <c:pt idx="3262">
                  <c:v>1.8867665902970554E-3</c:v>
                </c:pt>
                <c:pt idx="3263">
                  <c:v>1.8895271494909372E-3</c:v>
                </c:pt>
                <c:pt idx="3264">
                  <c:v>1.8915492762725131E-3</c:v>
                </c:pt>
                <c:pt idx="3265">
                  <c:v>1.8919858716104194E-3</c:v>
                </c:pt>
                <c:pt idx="3266">
                  <c:v>1.8919858716104194E-3</c:v>
                </c:pt>
                <c:pt idx="3267">
                  <c:v>1.8938545000872287E-3</c:v>
                </c:pt>
                <c:pt idx="3268">
                  <c:v>1.8941346353598331E-3</c:v>
                </c:pt>
                <c:pt idx="3269">
                  <c:v>1.897130911196457E-3</c:v>
                </c:pt>
                <c:pt idx="3270">
                  <c:v>1.898589681816616E-3</c:v>
                </c:pt>
                <c:pt idx="3271">
                  <c:v>1.898589681816616E-3</c:v>
                </c:pt>
                <c:pt idx="3272">
                  <c:v>1.898589681816616E-3</c:v>
                </c:pt>
                <c:pt idx="3273">
                  <c:v>1.9015173469046267E-3</c:v>
                </c:pt>
                <c:pt idx="3274">
                  <c:v>1.9015173469046267E-3</c:v>
                </c:pt>
                <c:pt idx="3275">
                  <c:v>1.9015173469046267E-3</c:v>
                </c:pt>
                <c:pt idx="3276">
                  <c:v>1.9015173469046267E-3</c:v>
                </c:pt>
                <c:pt idx="3277">
                  <c:v>1.9018829881630619E-3</c:v>
                </c:pt>
                <c:pt idx="3278">
                  <c:v>1.9018829881630619E-3</c:v>
                </c:pt>
                <c:pt idx="3279">
                  <c:v>1.9042318627004791E-3</c:v>
                </c:pt>
                <c:pt idx="3280">
                  <c:v>1.9042318627004791E-3</c:v>
                </c:pt>
                <c:pt idx="3281">
                  <c:v>1.9064840596587757E-3</c:v>
                </c:pt>
                <c:pt idx="3282">
                  <c:v>1.9064840596587757E-3</c:v>
                </c:pt>
                <c:pt idx="3283">
                  <c:v>1.9064840596587757E-3</c:v>
                </c:pt>
                <c:pt idx="3284">
                  <c:v>1.9091082646994729E-3</c:v>
                </c:pt>
                <c:pt idx="3285">
                  <c:v>1.91010336941375E-3</c:v>
                </c:pt>
                <c:pt idx="3286">
                  <c:v>1.9106331382765514E-3</c:v>
                </c:pt>
                <c:pt idx="3287">
                  <c:v>1.9108784164610342E-3</c:v>
                </c:pt>
                <c:pt idx="3288">
                  <c:v>1.9147817044423898E-3</c:v>
                </c:pt>
                <c:pt idx="3289">
                  <c:v>1.9147817044423898E-3</c:v>
                </c:pt>
                <c:pt idx="3290">
                  <c:v>1.9147817044423898E-3</c:v>
                </c:pt>
                <c:pt idx="3291">
                  <c:v>1.9160205300196641E-3</c:v>
                </c:pt>
                <c:pt idx="3292">
                  <c:v>1.9175791139078606E-3</c:v>
                </c:pt>
                <c:pt idx="3293">
                  <c:v>1.9193723616007748E-3</c:v>
                </c:pt>
                <c:pt idx="3294">
                  <c:v>1.9193723616007768E-3</c:v>
                </c:pt>
                <c:pt idx="3295">
                  <c:v>1.9193723616007768E-3</c:v>
                </c:pt>
                <c:pt idx="3296">
                  <c:v>1.9193723616007768E-3</c:v>
                </c:pt>
                <c:pt idx="3297">
                  <c:v>1.9193723616007768E-3</c:v>
                </c:pt>
                <c:pt idx="3298">
                  <c:v>1.9193723616007768E-3</c:v>
                </c:pt>
                <c:pt idx="3299">
                  <c:v>1.9210297425680202E-3</c:v>
                </c:pt>
                <c:pt idx="3300">
                  <c:v>1.9210297425680202E-3</c:v>
                </c:pt>
                <c:pt idx="3301">
                  <c:v>1.9210297425680202E-3</c:v>
                </c:pt>
                <c:pt idx="3302">
                  <c:v>1.9213207352489574E-3</c:v>
                </c:pt>
                <c:pt idx="3303">
                  <c:v>1.9213207352489574E-3</c:v>
                </c:pt>
                <c:pt idx="3304">
                  <c:v>1.9213207352489574E-3</c:v>
                </c:pt>
                <c:pt idx="3305">
                  <c:v>1.9213874512492954E-3</c:v>
                </c:pt>
                <c:pt idx="3306">
                  <c:v>1.9213874512492954E-3</c:v>
                </c:pt>
                <c:pt idx="3307">
                  <c:v>1.9234089009943251E-3</c:v>
                </c:pt>
                <c:pt idx="3308">
                  <c:v>1.9234089009943251E-3</c:v>
                </c:pt>
                <c:pt idx="3309">
                  <c:v>1.9242002644925366E-3</c:v>
                </c:pt>
                <c:pt idx="3310">
                  <c:v>1.9267452589241789E-3</c:v>
                </c:pt>
                <c:pt idx="3311">
                  <c:v>1.9295117473221164E-3</c:v>
                </c:pt>
                <c:pt idx="3312">
                  <c:v>1.9295117473221164E-3</c:v>
                </c:pt>
                <c:pt idx="3313">
                  <c:v>1.9306807942317398E-3</c:v>
                </c:pt>
                <c:pt idx="3314">
                  <c:v>1.9330986797054615E-3</c:v>
                </c:pt>
                <c:pt idx="3315">
                  <c:v>1.9331146821117472E-3</c:v>
                </c:pt>
                <c:pt idx="3316">
                  <c:v>1.9361891671777663E-3</c:v>
                </c:pt>
                <c:pt idx="3317">
                  <c:v>1.9364183426732969E-3</c:v>
                </c:pt>
                <c:pt idx="3318">
                  <c:v>1.9364183426732969E-3</c:v>
                </c:pt>
                <c:pt idx="3319">
                  <c:v>1.9364183426732969E-3</c:v>
                </c:pt>
                <c:pt idx="3320">
                  <c:v>1.9365092778135329E-3</c:v>
                </c:pt>
                <c:pt idx="3321">
                  <c:v>1.9365092778135329E-3</c:v>
                </c:pt>
                <c:pt idx="3322">
                  <c:v>1.9365092778135329E-3</c:v>
                </c:pt>
                <c:pt idx="3323">
                  <c:v>1.9369799326455588E-3</c:v>
                </c:pt>
                <c:pt idx="3324">
                  <c:v>1.9377399797349028E-3</c:v>
                </c:pt>
                <c:pt idx="3325">
                  <c:v>1.9377399797349028E-3</c:v>
                </c:pt>
                <c:pt idx="3326">
                  <c:v>1.937739979734903E-3</c:v>
                </c:pt>
                <c:pt idx="3327">
                  <c:v>1.937739979734903E-3</c:v>
                </c:pt>
                <c:pt idx="3328">
                  <c:v>1.9379444797597205E-3</c:v>
                </c:pt>
                <c:pt idx="3329">
                  <c:v>1.9459433305088921E-3</c:v>
                </c:pt>
                <c:pt idx="3330">
                  <c:v>1.9459433305088921E-3</c:v>
                </c:pt>
                <c:pt idx="3331">
                  <c:v>1.9460453592587692E-3</c:v>
                </c:pt>
                <c:pt idx="3332">
                  <c:v>1.9460453592587692E-3</c:v>
                </c:pt>
                <c:pt idx="3333">
                  <c:v>1.9460743837016535E-3</c:v>
                </c:pt>
                <c:pt idx="3334">
                  <c:v>1.9463074325479232E-3</c:v>
                </c:pt>
                <c:pt idx="3335">
                  <c:v>1.9465453238196695E-3</c:v>
                </c:pt>
                <c:pt idx="3336">
                  <c:v>1.9471237633323537E-3</c:v>
                </c:pt>
                <c:pt idx="3337">
                  <c:v>1.9475153867748588E-3</c:v>
                </c:pt>
                <c:pt idx="3338">
                  <c:v>1.9475153867748588E-3</c:v>
                </c:pt>
                <c:pt idx="3339">
                  <c:v>1.9475153867748588E-3</c:v>
                </c:pt>
                <c:pt idx="3340">
                  <c:v>1.9475153867748588E-3</c:v>
                </c:pt>
                <c:pt idx="3341">
                  <c:v>1.9492276253867331E-3</c:v>
                </c:pt>
                <c:pt idx="3342">
                  <c:v>1.9492276253867331E-3</c:v>
                </c:pt>
                <c:pt idx="3343">
                  <c:v>1.9519210460792584E-3</c:v>
                </c:pt>
                <c:pt idx="3344">
                  <c:v>1.9520638190777394E-3</c:v>
                </c:pt>
                <c:pt idx="3345">
                  <c:v>1.9520638190777394E-3</c:v>
                </c:pt>
                <c:pt idx="3346">
                  <c:v>1.9521610019528149E-3</c:v>
                </c:pt>
                <c:pt idx="3347">
                  <c:v>1.9562538395262114E-3</c:v>
                </c:pt>
                <c:pt idx="3348">
                  <c:v>1.9562538395262114E-3</c:v>
                </c:pt>
                <c:pt idx="3349">
                  <c:v>1.9566452077084853E-3</c:v>
                </c:pt>
                <c:pt idx="3350">
                  <c:v>1.9566452077084853E-3</c:v>
                </c:pt>
                <c:pt idx="3351">
                  <c:v>1.9566452077084853E-3</c:v>
                </c:pt>
                <c:pt idx="3352">
                  <c:v>1.9566452077084853E-3</c:v>
                </c:pt>
                <c:pt idx="3353">
                  <c:v>1.9566452077084853E-3</c:v>
                </c:pt>
                <c:pt idx="3354">
                  <c:v>1.9580677053211023E-3</c:v>
                </c:pt>
                <c:pt idx="3355">
                  <c:v>1.9588054256270034E-3</c:v>
                </c:pt>
                <c:pt idx="3356">
                  <c:v>1.9592390382155911E-3</c:v>
                </c:pt>
                <c:pt idx="3357">
                  <c:v>1.9613724632933562E-3</c:v>
                </c:pt>
                <c:pt idx="3358">
                  <c:v>1.962533087871286E-3</c:v>
                </c:pt>
                <c:pt idx="3359">
                  <c:v>1.9630709892347791E-3</c:v>
                </c:pt>
                <c:pt idx="3360">
                  <c:v>1.9661090849698625E-3</c:v>
                </c:pt>
                <c:pt idx="3361">
                  <c:v>1.9661090849698625E-3</c:v>
                </c:pt>
                <c:pt idx="3362">
                  <c:v>1.9679992983332329E-3</c:v>
                </c:pt>
                <c:pt idx="3363">
                  <c:v>1.9682574473863985E-3</c:v>
                </c:pt>
                <c:pt idx="3364">
                  <c:v>1.9684405325872392E-3</c:v>
                </c:pt>
                <c:pt idx="3365">
                  <c:v>1.9702941190117913E-3</c:v>
                </c:pt>
                <c:pt idx="3366">
                  <c:v>1.9717380114619696E-3</c:v>
                </c:pt>
                <c:pt idx="3367">
                  <c:v>1.9727047570899906E-3</c:v>
                </c:pt>
                <c:pt idx="3368">
                  <c:v>1.9742496543498755E-3</c:v>
                </c:pt>
                <c:pt idx="3369">
                  <c:v>1.9761147937874322E-3</c:v>
                </c:pt>
                <c:pt idx="3370">
                  <c:v>1.9761147937874344E-3</c:v>
                </c:pt>
                <c:pt idx="3371">
                  <c:v>1.9761147937874344E-3</c:v>
                </c:pt>
                <c:pt idx="3372">
                  <c:v>1.9761147937874344E-3</c:v>
                </c:pt>
                <c:pt idx="3373">
                  <c:v>1.9761147937874361E-3</c:v>
                </c:pt>
                <c:pt idx="3374">
                  <c:v>1.9761147937874361E-3</c:v>
                </c:pt>
                <c:pt idx="3375">
                  <c:v>1.978857494335387E-3</c:v>
                </c:pt>
                <c:pt idx="3376">
                  <c:v>1.9805208523092843E-3</c:v>
                </c:pt>
                <c:pt idx="3377">
                  <c:v>1.9819873618418253E-3</c:v>
                </c:pt>
                <c:pt idx="3378">
                  <c:v>1.9819873618418253E-3</c:v>
                </c:pt>
                <c:pt idx="3379">
                  <c:v>1.984331522757917E-3</c:v>
                </c:pt>
                <c:pt idx="3380">
                  <c:v>1.984331522757917E-3</c:v>
                </c:pt>
                <c:pt idx="3381">
                  <c:v>1.98627483399085E-3</c:v>
                </c:pt>
                <c:pt idx="3382">
                  <c:v>1.9899824361608622E-3</c:v>
                </c:pt>
                <c:pt idx="3383">
                  <c:v>1.9938912968704278E-3</c:v>
                </c:pt>
                <c:pt idx="3384">
                  <c:v>1.9938912968704278E-3</c:v>
                </c:pt>
                <c:pt idx="3385">
                  <c:v>1.9938912968704278E-3</c:v>
                </c:pt>
                <c:pt idx="3386">
                  <c:v>1.9938912968704278E-3</c:v>
                </c:pt>
                <c:pt idx="3387">
                  <c:v>1.9965932142498558E-3</c:v>
                </c:pt>
                <c:pt idx="3388">
                  <c:v>2.000490699561631E-3</c:v>
                </c:pt>
                <c:pt idx="3389">
                  <c:v>2.0010772333355041E-3</c:v>
                </c:pt>
                <c:pt idx="3390">
                  <c:v>2.0041461909616936E-3</c:v>
                </c:pt>
                <c:pt idx="3391">
                  <c:v>2.0041461909616936E-3</c:v>
                </c:pt>
                <c:pt idx="3392">
                  <c:v>2.0041461909616936E-3</c:v>
                </c:pt>
                <c:pt idx="3393">
                  <c:v>2.0060123282518235E-3</c:v>
                </c:pt>
                <c:pt idx="3394">
                  <c:v>2.0060123282518235E-3</c:v>
                </c:pt>
                <c:pt idx="3395">
                  <c:v>2.0060123282518235E-3</c:v>
                </c:pt>
                <c:pt idx="3396">
                  <c:v>2.0060123282518235E-3</c:v>
                </c:pt>
                <c:pt idx="3397">
                  <c:v>2.0060123282518235E-3</c:v>
                </c:pt>
                <c:pt idx="3398">
                  <c:v>2.0069277970067557E-3</c:v>
                </c:pt>
                <c:pt idx="3399">
                  <c:v>2.0070740905373638E-3</c:v>
                </c:pt>
                <c:pt idx="3400">
                  <c:v>2.0086534959420921E-3</c:v>
                </c:pt>
                <c:pt idx="3401">
                  <c:v>2.0116318945051013E-3</c:v>
                </c:pt>
                <c:pt idx="3402">
                  <c:v>2.0126865686630247E-3</c:v>
                </c:pt>
                <c:pt idx="3403">
                  <c:v>2.0158796397741247E-3</c:v>
                </c:pt>
                <c:pt idx="3404">
                  <c:v>2.0168637158101748E-3</c:v>
                </c:pt>
                <c:pt idx="3405">
                  <c:v>2.017721773162675E-3</c:v>
                </c:pt>
                <c:pt idx="3406">
                  <c:v>2.0182541769996794E-3</c:v>
                </c:pt>
                <c:pt idx="3407">
                  <c:v>2.0182541769996794E-3</c:v>
                </c:pt>
                <c:pt idx="3408">
                  <c:v>2.0182541769996794E-3</c:v>
                </c:pt>
                <c:pt idx="3409">
                  <c:v>2.0183571360191093E-3</c:v>
                </c:pt>
                <c:pt idx="3410">
                  <c:v>2.0186167484886391E-3</c:v>
                </c:pt>
                <c:pt idx="3411">
                  <c:v>2.0186167484886391E-3</c:v>
                </c:pt>
                <c:pt idx="3412">
                  <c:v>2.0186167484886391E-3</c:v>
                </c:pt>
                <c:pt idx="3413">
                  <c:v>2.0186167484886391E-3</c:v>
                </c:pt>
                <c:pt idx="3414">
                  <c:v>2.0202440093320972E-3</c:v>
                </c:pt>
                <c:pt idx="3415">
                  <c:v>2.0221182545868202E-3</c:v>
                </c:pt>
                <c:pt idx="3416">
                  <c:v>2.0241245806862569E-3</c:v>
                </c:pt>
                <c:pt idx="3417">
                  <c:v>2.0243544146331832E-3</c:v>
                </c:pt>
                <c:pt idx="3418">
                  <c:v>2.0249150999824246E-3</c:v>
                </c:pt>
                <c:pt idx="3419">
                  <c:v>2.0262663948274954E-3</c:v>
                </c:pt>
                <c:pt idx="3420">
                  <c:v>2.0262663948274954E-3</c:v>
                </c:pt>
                <c:pt idx="3421">
                  <c:v>2.0274509996611296E-3</c:v>
                </c:pt>
                <c:pt idx="3422">
                  <c:v>2.0285407342196036E-3</c:v>
                </c:pt>
                <c:pt idx="3423">
                  <c:v>2.0285407342196036E-3</c:v>
                </c:pt>
                <c:pt idx="3424">
                  <c:v>2.0324715215856788E-3</c:v>
                </c:pt>
                <c:pt idx="3425">
                  <c:v>2.033405347282352E-3</c:v>
                </c:pt>
                <c:pt idx="3426">
                  <c:v>2.033405347282352E-3</c:v>
                </c:pt>
                <c:pt idx="3427">
                  <c:v>2.0341134808045287E-3</c:v>
                </c:pt>
                <c:pt idx="3428">
                  <c:v>2.0358018187649177E-3</c:v>
                </c:pt>
                <c:pt idx="3429">
                  <c:v>2.035881185709795E-3</c:v>
                </c:pt>
                <c:pt idx="3430">
                  <c:v>2.0358811857097972E-3</c:v>
                </c:pt>
                <c:pt idx="3431">
                  <c:v>2.0358811857097972E-3</c:v>
                </c:pt>
                <c:pt idx="3432">
                  <c:v>2.0358811857097972E-3</c:v>
                </c:pt>
                <c:pt idx="3433">
                  <c:v>2.0395356154785499E-3</c:v>
                </c:pt>
                <c:pt idx="3434">
                  <c:v>2.0395356154785499E-3</c:v>
                </c:pt>
                <c:pt idx="3435">
                  <c:v>2.0400832153314821E-3</c:v>
                </c:pt>
                <c:pt idx="3436">
                  <c:v>2.0403605776722106E-3</c:v>
                </c:pt>
                <c:pt idx="3437">
                  <c:v>2.0437462741345128E-3</c:v>
                </c:pt>
                <c:pt idx="3438">
                  <c:v>2.0444627810233132E-3</c:v>
                </c:pt>
                <c:pt idx="3439">
                  <c:v>2.0485238108126189E-3</c:v>
                </c:pt>
                <c:pt idx="3440">
                  <c:v>2.0485238108126189E-3</c:v>
                </c:pt>
                <c:pt idx="3441">
                  <c:v>2.0485238108126189E-3</c:v>
                </c:pt>
                <c:pt idx="3442">
                  <c:v>2.050711236754362E-3</c:v>
                </c:pt>
                <c:pt idx="3443">
                  <c:v>2.050711236754362E-3</c:v>
                </c:pt>
                <c:pt idx="3444">
                  <c:v>2.0520771939009259E-3</c:v>
                </c:pt>
                <c:pt idx="3445">
                  <c:v>2.0539782632589105E-3</c:v>
                </c:pt>
                <c:pt idx="3446">
                  <c:v>2.0539782632589105E-3</c:v>
                </c:pt>
                <c:pt idx="3447">
                  <c:v>2.0539782632589105E-3</c:v>
                </c:pt>
                <c:pt idx="3448">
                  <c:v>2.0552836197702492E-3</c:v>
                </c:pt>
                <c:pt idx="3449">
                  <c:v>2.0568054886346693E-3</c:v>
                </c:pt>
                <c:pt idx="3450">
                  <c:v>2.0568054886346693E-3</c:v>
                </c:pt>
                <c:pt idx="3451">
                  <c:v>2.0568054886346693E-3</c:v>
                </c:pt>
                <c:pt idx="3452">
                  <c:v>2.0568054886346693E-3</c:v>
                </c:pt>
                <c:pt idx="3453">
                  <c:v>2.0597773229957973E-3</c:v>
                </c:pt>
                <c:pt idx="3454">
                  <c:v>2.060242091680519E-3</c:v>
                </c:pt>
                <c:pt idx="3455">
                  <c:v>2.0616829094948445E-3</c:v>
                </c:pt>
                <c:pt idx="3456">
                  <c:v>2.0620726047841246E-3</c:v>
                </c:pt>
                <c:pt idx="3457">
                  <c:v>2.0620726047841246E-3</c:v>
                </c:pt>
                <c:pt idx="3458">
                  <c:v>2.0639845872113646E-3</c:v>
                </c:pt>
                <c:pt idx="3459">
                  <c:v>2.065236625292666E-3</c:v>
                </c:pt>
                <c:pt idx="3460">
                  <c:v>2.0658634993776168E-3</c:v>
                </c:pt>
                <c:pt idx="3461">
                  <c:v>2.0668492445056067E-3</c:v>
                </c:pt>
                <c:pt idx="3462">
                  <c:v>2.0668492445056067E-3</c:v>
                </c:pt>
                <c:pt idx="3463">
                  <c:v>2.0669226450505695E-3</c:v>
                </c:pt>
                <c:pt idx="3464">
                  <c:v>2.0674681079806737E-3</c:v>
                </c:pt>
                <c:pt idx="3465">
                  <c:v>2.0674681079806737E-3</c:v>
                </c:pt>
                <c:pt idx="3466">
                  <c:v>2.0675647886657053E-3</c:v>
                </c:pt>
                <c:pt idx="3467">
                  <c:v>2.0701182844994536E-3</c:v>
                </c:pt>
                <c:pt idx="3468">
                  <c:v>2.0725666807241958E-3</c:v>
                </c:pt>
                <c:pt idx="3469">
                  <c:v>2.0736249226520876E-3</c:v>
                </c:pt>
                <c:pt idx="3470">
                  <c:v>2.0736249226520876E-3</c:v>
                </c:pt>
                <c:pt idx="3471">
                  <c:v>2.0754412544783745E-3</c:v>
                </c:pt>
                <c:pt idx="3472">
                  <c:v>2.0758126759484398E-3</c:v>
                </c:pt>
                <c:pt idx="3473">
                  <c:v>2.0758126759484398E-3</c:v>
                </c:pt>
                <c:pt idx="3474">
                  <c:v>2.0758126759484398E-3</c:v>
                </c:pt>
                <c:pt idx="3475">
                  <c:v>2.0772931787227211E-3</c:v>
                </c:pt>
                <c:pt idx="3476">
                  <c:v>2.0798007923550355E-3</c:v>
                </c:pt>
                <c:pt idx="3477">
                  <c:v>2.0798007923550355E-3</c:v>
                </c:pt>
                <c:pt idx="3478">
                  <c:v>2.0798007923550355E-3</c:v>
                </c:pt>
                <c:pt idx="3479">
                  <c:v>2.0820521613143872E-3</c:v>
                </c:pt>
                <c:pt idx="3480">
                  <c:v>2.0834084287044826E-3</c:v>
                </c:pt>
                <c:pt idx="3481">
                  <c:v>2.0834084287044826E-3</c:v>
                </c:pt>
                <c:pt idx="3482">
                  <c:v>2.0836929760771846E-3</c:v>
                </c:pt>
                <c:pt idx="3483">
                  <c:v>2.0836929760771846E-3</c:v>
                </c:pt>
                <c:pt idx="3484">
                  <c:v>2.08381198372346E-3</c:v>
                </c:pt>
                <c:pt idx="3485">
                  <c:v>2.084818413139167E-3</c:v>
                </c:pt>
                <c:pt idx="3486">
                  <c:v>2.084818413139167E-3</c:v>
                </c:pt>
                <c:pt idx="3487">
                  <c:v>2.084818413139167E-3</c:v>
                </c:pt>
                <c:pt idx="3488">
                  <c:v>2.084818413139167E-3</c:v>
                </c:pt>
                <c:pt idx="3489">
                  <c:v>2.0853735998020068E-3</c:v>
                </c:pt>
                <c:pt idx="3490">
                  <c:v>2.0853735998020068E-3</c:v>
                </c:pt>
                <c:pt idx="3491">
                  <c:v>2.0906597264064701E-3</c:v>
                </c:pt>
                <c:pt idx="3492">
                  <c:v>2.0913902481496621E-3</c:v>
                </c:pt>
                <c:pt idx="3493">
                  <c:v>2.0916690815950944E-3</c:v>
                </c:pt>
                <c:pt idx="3494">
                  <c:v>2.0916690815950944E-3</c:v>
                </c:pt>
                <c:pt idx="3495">
                  <c:v>2.0916690815950944E-3</c:v>
                </c:pt>
                <c:pt idx="3496">
                  <c:v>2.0946774920638902E-3</c:v>
                </c:pt>
                <c:pt idx="3497">
                  <c:v>2.0959862566352263E-3</c:v>
                </c:pt>
                <c:pt idx="3498">
                  <c:v>2.0959862566352263E-3</c:v>
                </c:pt>
                <c:pt idx="3499">
                  <c:v>2.0959862566352263E-3</c:v>
                </c:pt>
                <c:pt idx="3500">
                  <c:v>2.0959862566352263E-3</c:v>
                </c:pt>
                <c:pt idx="3501">
                  <c:v>2.0973242626806145E-3</c:v>
                </c:pt>
                <c:pt idx="3502">
                  <c:v>2.0975382644425763E-3</c:v>
                </c:pt>
                <c:pt idx="3503">
                  <c:v>2.1005863260645167E-3</c:v>
                </c:pt>
                <c:pt idx="3504">
                  <c:v>2.1054602525498321E-3</c:v>
                </c:pt>
                <c:pt idx="3505">
                  <c:v>2.1065454481820085E-3</c:v>
                </c:pt>
                <c:pt idx="3506">
                  <c:v>2.1065454481820085E-3</c:v>
                </c:pt>
                <c:pt idx="3507">
                  <c:v>2.1065454481820089E-3</c:v>
                </c:pt>
                <c:pt idx="3508">
                  <c:v>2.1078719882682388E-3</c:v>
                </c:pt>
                <c:pt idx="3509">
                  <c:v>2.1078719882682388E-3</c:v>
                </c:pt>
                <c:pt idx="3510">
                  <c:v>2.1094827660598607E-3</c:v>
                </c:pt>
                <c:pt idx="3511">
                  <c:v>2.1106951125772155E-3</c:v>
                </c:pt>
                <c:pt idx="3512">
                  <c:v>2.1113095977608556E-3</c:v>
                </c:pt>
                <c:pt idx="3513">
                  <c:v>2.1113095977608556E-3</c:v>
                </c:pt>
                <c:pt idx="3514">
                  <c:v>2.1113095977608556E-3</c:v>
                </c:pt>
                <c:pt idx="3515">
                  <c:v>2.1113095977608556E-3</c:v>
                </c:pt>
                <c:pt idx="3516">
                  <c:v>2.1113095977608556E-3</c:v>
                </c:pt>
                <c:pt idx="3517">
                  <c:v>2.1116632608356336E-3</c:v>
                </c:pt>
                <c:pt idx="3518">
                  <c:v>2.1125555757965713E-3</c:v>
                </c:pt>
                <c:pt idx="3519">
                  <c:v>2.1125555757965713E-3</c:v>
                </c:pt>
                <c:pt idx="3520">
                  <c:v>2.1125555757965783E-3</c:v>
                </c:pt>
                <c:pt idx="3521">
                  <c:v>2.1142476510184294E-3</c:v>
                </c:pt>
                <c:pt idx="3522">
                  <c:v>2.1172658504865381E-3</c:v>
                </c:pt>
                <c:pt idx="3523">
                  <c:v>2.1172658504865381E-3</c:v>
                </c:pt>
                <c:pt idx="3524">
                  <c:v>2.1172658504865381E-3</c:v>
                </c:pt>
                <c:pt idx="3525">
                  <c:v>2.1172658504865381E-3</c:v>
                </c:pt>
                <c:pt idx="3526">
                  <c:v>2.1218552050896226E-3</c:v>
                </c:pt>
                <c:pt idx="3527">
                  <c:v>2.1218552050896226E-3</c:v>
                </c:pt>
                <c:pt idx="3528">
                  <c:v>2.1220502554375174E-3</c:v>
                </c:pt>
                <c:pt idx="3529">
                  <c:v>2.1220502554375174E-3</c:v>
                </c:pt>
                <c:pt idx="3530">
                  <c:v>2.1224462922812808E-3</c:v>
                </c:pt>
                <c:pt idx="3531">
                  <c:v>2.1246680465495642E-3</c:v>
                </c:pt>
                <c:pt idx="3532">
                  <c:v>2.1256339279469546E-3</c:v>
                </c:pt>
                <c:pt idx="3533">
                  <c:v>2.1257180431773167E-3</c:v>
                </c:pt>
                <c:pt idx="3534">
                  <c:v>2.1260775118605558E-3</c:v>
                </c:pt>
                <c:pt idx="3535">
                  <c:v>2.1260775118605558E-3</c:v>
                </c:pt>
                <c:pt idx="3536">
                  <c:v>2.1295241662666188E-3</c:v>
                </c:pt>
                <c:pt idx="3537">
                  <c:v>2.1295241662666188E-3</c:v>
                </c:pt>
                <c:pt idx="3538">
                  <c:v>2.1295241662666188E-3</c:v>
                </c:pt>
                <c:pt idx="3539">
                  <c:v>2.130899383824401E-3</c:v>
                </c:pt>
                <c:pt idx="3540">
                  <c:v>2.131513977708401E-3</c:v>
                </c:pt>
                <c:pt idx="3541">
                  <c:v>2.131513977708401E-3</c:v>
                </c:pt>
                <c:pt idx="3542">
                  <c:v>2.131513977708401E-3</c:v>
                </c:pt>
                <c:pt idx="3543">
                  <c:v>2.1316741154928992E-3</c:v>
                </c:pt>
                <c:pt idx="3544">
                  <c:v>2.1324797876283103E-3</c:v>
                </c:pt>
                <c:pt idx="3545">
                  <c:v>2.1331042402936802E-3</c:v>
                </c:pt>
                <c:pt idx="3546">
                  <c:v>2.1332180531126489E-3</c:v>
                </c:pt>
                <c:pt idx="3547">
                  <c:v>2.1333508075672366E-3</c:v>
                </c:pt>
                <c:pt idx="3548">
                  <c:v>2.1344479281373511E-3</c:v>
                </c:pt>
                <c:pt idx="3549">
                  <c:v>2.1393922199791225E-3</c:v>
                </c:pt>
                <c:pt idx="3550">
                  <c:v>2.1407910266030591E-3</c:v>
                </c:pt>
                <c:pt idx="3551">
                  <c:v>2.1407910266030591E-3</c:v>
                </c:pt>
                <c:pt idx="3552">
                  <c:v>2.1407910266030591E-3</c:v>
                </c:pt>
                <c:pt idx="3553">
                  <c:v>2.141430112072005E-3</c:v>
                </c:pt>
                <c:pt idx="3554">
                  <c:v>2.141430112072005E-3</c:v>
                </c:pt>
                <c:pt idx="3555">
                  <c:v>2.1446728869129465E-3</c:v>
                </c:pt>
                <c:pt idx="3556">
                  <c:v>2.1459235373368201E-3</c:v>
                </c:pt>
                <c:pt idx="3557">
                  <c:v>2.146908325454438E-3</c:v>
                </c:pt>
                <c:pt idx="3558">
                  <c:v>2.146908325454438E-3</c:v>
                </c:pt>
                <c:pt idx="3559">
                  <c:v>2.146908325454438E-3</c:v>
                </c:pt>
                <c:pt idx="3560">
                  <c:v>2.146908325454438E-3</c:v>
                </c:pt>
                <c:pt idx="3561">
                  <c:v>2.1472675504758537E-3</c:v>
                </c:pt>
                <c:pt idx="3562">
                  <c:v>2.1488662905904789E-3</c:v>
                </c:pt>
                <c:pt idx="3563">
                  <c:v>2.1497294939848439E-3</c:v>
                </c:pt>
                <c:pt idx="3564">
                  <c:v>2.1506323669791411E-3</c:v>
                </c:pt>
                <c:pt idx="3565">
                  <c:v>2.1506323669791411E-3</c:v>
                </c:pt>
                <c:pt idx="3566">
                  <c:v>2.1506323669791411E-3</c:v>
                </c:pt>
                <c:pt idx="3567">
                  <c:v>2.1513212968641824E-3</c:v>
                </c:pt>
                <c:pt idx="3568">
                  <c:v>2.1523097284793348E-3</c:v>
                </c:pt>
                <c:pt idx="3569">
                  <c:v>2.1534211717387859E-3</c:v>
                </c:pt>
                <c:pt idx="3570">
                  <c:v>2.1558143058409401E-3</c:v>
                </c:pt>
                <c:pt idx="3571">
                  <c:v>2.1558143058409401E-3</c:v>
                </c:pt>
                <c:pt idx="3572">
                  <c:v>2.1558143058409401E-3</c:v>
                </c:pt>
                <c:pt idx="3573">
                  <c:v>2.1613508211493376E-3</c:v>
                </c:pt>
                <c:pt idx="3574">
                  <c:v>2.1618447569600034E-3</c:v>
                </c:pt>
                <c:pt idx="3575">
                  <c:v>2.1618447569600034E-3</c:v>
                </c:pt>
                <c:pt idx="3576">
                  <c:v>2.1647252975540952E-3</c:v>
                </c:pt>
                <c:pt idx="3577">
                  <c:v>2.1647252975540952E-3</c:v>
                </c:pt>
                <c:pt idx="3578">
                  <c:v>2.1677297754712824E-3</c:v>
                </c:pt>
                <c:pt idx="3579">
                  <c:v>2.1684802445176422E-3</c:v>
                </c:pt>
                <c:pt idx="3580">
                  <c:v>2.169067779947566E-3</c:v>
                </c:pt>
                <c:pt idx="3581">
                  <c:v>2.171158373541841E-3</c:v>
                </c:pt>
                <c:pt idx="3582">
                  <c:v>2.1711583735418436E-3</c:v>
                </c:pt>
                <c:pt idx="3583">
                  <c:v>2.1711583735418436E-3</c:v>
                </c:pt>
                <c:pt idx="3584">
                  <c:v>2.1734365009495756E-3</c:v>
                </c:pt>
                <c:pt idx="3585">
                  <c:v>2.1734365009495756E-3</c:v>
                </c:pt>
                <c:pt idx="3586">
                  <c:v>2.173615377251352E-3</c:v>
                </c:pt>
                <c:pt idx="3587">
                  <c:v>2.173726273166178E-3</c:v>
                </c:pt>
                <c:pt idx="3588">
                  <c:v>2.173726273166178E-3</c:v>
                </c:pt>
                <c:pt idx="3589">
                  <c:v>2.173726273166178E-3</c:v>
                </c:pt>
                <c:pt idx="3590">
                  <c:v>2.173726273166178E-3</c:v>
                </c:pt>
                <c:pt idx="3591">
                  <c:v>2.173726273166178E-3</c:v>
                </c:pt>
                <c:pt idx="3592">
                  <c:v>2.1790671748952973E-3</c:v>
                </c:pt>
                <c:pt idx="3593">
                  <c:v>2.1793027369926177E-3</c:v>
                </c:pt>
                <c:pt idx="3594">
                  <c:v>2.1809406949367398E-3</c:v>
                </c:pt>
                <c:pt idx="3595">
                  <c:v>2.1817005478759208E-3</c:v>
                </c:pt>
                <c:pt idx="3596">
                  <c:v>2.1829933454569146E-3</c:v>
                </c:pt>
                <c:pt idx="3597">
                  <c:v>2.1852167308698792E-3</c:v>
                </c:pt>
                <c:pt idx="3598">
                  <c:v>2.1852167308698848E-3</c:v>
                </c:pt>
                <c:pt idx="3599">
                  <c:v>2.1852167308698848E-3</c:v>
                </c:pt>
                <c:pt idx="3600">
                  <c:v>2.1867799802983996E-3</c:v>
                </c:pt>
                <c:pt idx="3601">
                  <c:v>2.1871582832127864E-3</c:v>
                </c:pt>
                <c:pt idx="3602">
                  <c:v>2.1889375180542338E-3</c:v>
                </c:pt>
                <c:pt idx="3603">
                  <c:v>2.1902149514734306E-3</c:v>
                </c:pt>
                <c:pt idx="3604">
                  <c:v>2.1902149514734306E-3</c:v>
                </c:pt>
                <c:pt idx="3605">
                  <c:v>2.191824502704145E-3</c:v>
                </c:pt>
                <c:pt idx="3606">
                  <c:v>2.1928810785600767E-3</c:v>
                </c:pt>
                <c:pt idx="3607">
                  <c:v>2.1957951259988151E-3</c:v>
                </c:pt>
                <c:pt idx="3608">
                  <c:v>2.1957951259988151E-3</c:v>
                </c:pt>
                <c:pt idx="3609">
                  <c:v>2.1962254490613415E-3</c:v>
                </c:pt>
                <c:pt idx="3610">
                  <c:v>2.197190610808245E-3</c:v>
                </c:pt>
                <c:pt idx="3611">
                  <c:v>2.1975260341535806E-3</c:v>
                </c:pt>
                <c:pt idx="3612">
                  <c:v>2.2009575259910232E-3</c:v>
                </c:pt>
                <c:pt idx="3613">
                  <c:v>2.2009575259910232E-3</c:v>
                </c:pt>
                <c:pt idx="3614">
                  <c:v>2.2009575259910232E-3</c:v>
                </c:pt>
                <c:pt idx="3615">
                  <c:v>2.2017318294541973E-3</c:v>
                </c:pt>
                <c:pt idx="3616">
                  <c:v>2.2024914402511463E-3</c:v>
                </c:pt>
                <c:pt idx="3617">
                  <c:v>2.2028557928892131E-3</c:v>
                </c:pt>
                <c:pt idx="3618">
                  <c:v>2.2028557928892131E-3</c:v>
                </c:pt>
                <c:pt idx="3619">
                  <c:v>2.2059618656870882E-3</c:v>
                </c:pt>
                <c:pt idx="3620">
                  <c:v>2.2093635051258415E-3</c:v>
                </c:pt>
                <c:pt idx="3621">
                  <c:v>2.2118727205911056E-3</c:v>
                </c:pt>
                <c:pt idx="3622">
                  <c:v>2.2124299375593983E-3</c:v>
                </c:pt>
                <c:pt idx="3623">
                  <c:v>2.2127950839556099E-3</c:v>
                </c:pt>
                <c:pt idx="3624">
                  <c:v>2.2136913515949266E-3</c:v>
                </c:pt>
                <c:pt idx="3625">
                  <c:v>2.2150212954527224E-3</c:v>
                </c:pt>
                <c:pt idx="3626">
                  <c:v>2.2150212954527224E-3</c:v>
                </c:pt>
                <c:pt idx="3627">
                  <c:v>2.2150212954527224E-3</c:v>
                </c:pt>
                <c:pt idx="3628">
                  <c:v>2.2185500873911843E-3</c:v>
                </c:pt>
                <c:pt idx="3629">
                  <c:v>2.2192341283803446E-3</c:v>
                </c:pt>
                <c:pt idx="3630">
                  <c:v>2.2192341283803446E-3</c:v>
                </c:pt>
                <c:pt idx="3631">
                  <c:v>2.2192341283803446E-3</c:v>
                </c:pt>
                <c:pt idx="3632">
                  <c:v>2.2192341283803446E-3</c:v>
                </c:pt>
                <c:pt idx="3633">
                  <c:v>2.2209612935015985E-3</c:v>
                </c:pt>
                <c:pt idx="3634">
                  <c:v>2.2217409885558113E-3</c:v>
                </c:pt>
                <c:pt idx="3635">
                  <c:v>2.2217409885558113E-3</c:v>
                </c:pt>
                <c:pt idx="3636">
                  <c:v>2.2248137877994194E-3</c:v>
                </c:pt>
                <c:pt idx="3637">
                  <c:v>2.2248137877994194E-3</c:v>
                </c:pt>
                <c:pt idx="3638">
                  <c:v>2.2293581525378733E-3</c:v>
                </c:pt>
                <c:pt idx="3639">
                  <c:v>2.2293581525378733E-3</c:v>
                </c:pt>
                <c:pt idx="3640">
                  <c:v>2.231864458166379E-3</c:v>
                </c:pt>
                <c:pt idx="3641">
                  <c:v>2.2343288569307168E-3</c:v>
                </c:pt>
                <c:pt idx="3642">
                  <c:v>2.2343288569307168E-3</c:v>
                </c:pt>
                <c:pt idx="3643">
                  <c:v>2.2346364129902365E-3</c:v>
                </c:pt>
                <c:pt idx="3644">
                  <c:v>2.2346364129902365E-3</c:v>
                </c:pt>
                <c:pt idx="3645">
                  <c:v>2.2357186737442416E-3</c:v>
                </c:pt>
                <c:pt idx="3646">
                  <c:v>2.2357186737442416E-3</c:v>
                </c:pt>
                <c:pt idx="3647">
                  <c:v>2.2359833028123099E-3</c:v>
                </c:pt>
                <c:pt idx="3648">
                  <c:v>2.2391923278322029E-3</c:v>
                </c:pt>
                <c:pt idx="3649">
                  <c:v>2.2402301885055017E-3</c:v>
                </c:pt>
                <c:pt idx="3650">
                  <c:v>2.2407035599188133E-3</c:v>
                </c:pt>
                <c:pt idx="3651">
                  <c:v>2.2407035599188133E-3</c:v>
                </c:pt>
                <c:pt idx="3652">
                  <c:v>2.2407035599188133E-3</c:v>
                </c:pt>
                <c:pt idx="3653">
                  <c:v>2.2407035599188133E-3</c:v>
                </c:pt>
                <c:pt idx="3654">
                  <c:v>2.2407035599188133E-3</c:v>
                </c:pt>
                <c:pt idx="3655">
                  <c:v>2.2407035599188133E-3</c:v>
                </c:pt>
                <c:pt idx="3656">
                  <c:v>2.2407035599188185E-3</c:v>
                </c:pt>
                <c:pt idx="3657">
                  <c:v>2.2407035599188185E-3</c:v>
                </c:pt>
                <c:pt idx="3658">
                  <c:v>2.2439770511600439E-3</c:v>
                </c:pt>
                <c:pt idx="3659">
                  <c:v>2.2439770511600439E-3</c:v>
                </c:pt>
                <c:pt idx="3660">
                  <c:v>2.244590299283858E-3</c:v>
                </c:pt>
                <c:pt idx="3661">
                  <c:v>2.2446471284311015E-3</c:v>
                </c:pt>
                <c:pt idx="3662">
                  <c:v>2.248014194545954E-3</c:v>
                </c:pt>
                <c:pt idx="3663">
                  <c:v>2.2531175250512839E-3</c:v>
                </c:pt>
                <c:pt idx="3664">
                  <c:v>2.2546783964023623E-3</c:v>
                </c:pt>
                <c:pt idx="3665">
                  <c:v>2.2555417731018293E-3</c:v>
                </c:pt>
                <c:pt idx="3666">
                  <c:v>2.2558606902858972E-3</c:v>
                </c:pt>
                <c:pt idx="3667">
                  <c:v>2.256882135070094E-3</c:v>
                </c:pt>
                <c:pt idx="3668">
                  <c:v>2.2588873617073982E-3</c:v>
                </c:pt>
                <c:pt idx="3669">
                  <c:v>2.2601329572592959E-3</c:v>
                </c:pt>
                <c:pt idx="3670">
                  <c:v>2.2601601064927051E-3</c:v>
                </c:pt>
                <c:pt idx="3671">
                  <c:v>2.2601601064927051E-3</c:v>
                </c:pt>
                <c:pt idx="3672">
                  <c:v>2.2601601064927051E-3</c:v>
                </c:pt>
                <c:pt idx="3673">
                  <c:v>2.2609818335173025E-3</c:v>
                </c:pt>
                <c:pt idx="3674">
                  <c:v>2.2609818335173025E-3</c:v>
                </c:pt>
                <c:pt idx="3675">
                  <c:v>2.2612538687340395E-3</c:v>
                </c:pt>
                <c:pt idx="3676">
                  <c:v>2.2639239061132423E-3</c:v>
                </c:pt>
                <c:pt idx="3677">
                  <c:v>2.2661380131520554E-3</c:v>
                </c:pt>
                <c:pt idx="3678">
                  <c:v>2.2700283817038303E-3</c:v>
                </c:pt>
                <c:pt idx="3679">
                  <c:v>2.2706517780214952E-3</c:v>
                </c:pt>
                <c:pt idx="3680">
                  <c:v>2.2706517780214952E-3</c:v>
                </c:pt>
                <c:pt idx="3681">
                  <c:v>2.2706517780214952E-3</c:v>
                </c:pt>
                <c:pt idx="3682">
                  <c:v>2.2706517780214952E-3</c:v>
                </c:pt>
                <c:pt idx="3683">
                  <c:v>2.2713296305247751E-3</c:v>
                </c:pt>
                <c:pt idx="3684">
                  <c:v>2.2734162911674533E-3</c:v>
                </c:pt>
                <c:pt idx="3685">
                  <c:v>2.2740988962845219E-3</c:v>
                </c:pt>
                <c:pt idx="3686">
                  <c:v>2.2752694940765127E-3</c:v>
                </c:pt>
                <c:pt idx="3687">
                  <c:v>2.2752694940765127E-3</c:v>
                </c:pt>
                <c:pt idx="3688">
                  <c:v>2.2752694940765127E-3</c:v>
                </c:pt>
                <c:pt idx="3689">
                  <c:v>2.2765716241102008E-3</c:v>
                </c:pt>
                <c:pt idx="3690">
                  <c:v>2.2795738233069799E-3</c:v>
                </c:pt>
                <c:pt idx="3691">
                  <c:v>2.2818208162855482E-3</c:v>
                </c:pt>
                <c:pt idx="3692">
                  <c:v>2.2818208162855517E-3</c:v>
                </c:pt>
                <c:pt idx="3693">
                  <c:v>2.2818208162855517E-3</c:v>
                </c:pt>
                <c:pt idx="3694">
                  <c:v>2.2818208162855586E-3</c:v>
                </c:pt>
                <c:pt idx="3695">
                  <c:v>2.2849878140848824E-3</c:v>
                </c:pt>
                <c:pt idx="3696">
                  <c:v>2.2865304617838774E-3</c:v>
                </c:pt>
                <c:pt idx="3697">
                  <c:v>2.2869084944328773E-3</c:v>
                </c:pt>
                <c:pt idx="3698">
                  <c:v>2.2871212202130067E-3</c:v>
                </c:pt>
                <c:pt idx="3699">
                  <c:v>2.2886018737796206E-3</c:v>
                </c:pt>
                <c:pt idx="3700">
                  <c:v>2.2886018737796206E-3</c:v>
                </c:pt>
                <c:pt idx="3701">
                  <c:v>2.2886018737796206E-3</c:v>
                </c:pt>
                <c:pt idx="3702">
                  <c:v>2.2886018737796206E-3</c:v>
                </c:pt>
                <c:pt idx="3703">
                  <c:v>2.2886018737796206E-3</c:v>
                </c:pt>
                <c:pt idx="3704">
                  <c:v>2.2896219358498259E-3</c:v>
                </c:pt>
                <c:pt idx="3705">
                  <c:v>2.2896219358498259E-3</c:v>
                </c:pt>
                <c:pt idx="3706">
                  <c:v>2.2913086776514867E-3</c:v>
                </c:pt>
                <c:pt idx="3707">
                  <c:v>2.2913664099587861E-3</c:v>
                </c:pt>
                <c:pt idx="3708">
                  <c:v>2.2913664099587861E-3</c:v>
                </c:pt>
                <c:pt idx="3709">
                  <c:v>2.2913664099587861E-3</c:v>
                </c:pt>
                <c:pt idx="3710">
                  <c:v>2.2937989606141239E-3</c:v>
                </c:pt>
                <c:pt idx="3711">
                  <c:v>2.2937989606141239E-3</c:v>
                </c:pt>
                <c:pt idx="3712">
                  <c:v>2.2937989606141239E-3</c:v>
                </c:pt>
                <c:pt idx="3713">
                  <c:v>2.2964352474711663E-3</c:v>
                </c:pt>
                <c:pt idx="3714">
                  <c:v>2.2971867866451836E-3</c:v>
                </c:pt>
                <c:pt idx="3715">
                  <c:v>2.2977000671312374E-3</c:v>
                </c:pt>
                <c:pt idx="3716">
                  <c:v>2.301482632376701E-3</c:v>
                </c:pt>
                <c:pt idx="3717">
                  <c:v>2.3021040668776659E-3</c:v>
                </c:pt>
                <c:pt idx="3718">
                  <c:v>2.3032468339209346E-3</c:v>
                </c:pt>
                <c:pt idx="3719">
                  <c:v>2.3032468339209346E-3</c:v>
                </c:pt>
                <c:pt idx="3720">
                  <c:v>2.3032468339209346E-3</c:v>
                </c:pt>
                <c:pt idx="3721">
                  <c:v>2.305467259418673E-3</c:v>
                </c:pt>
                <c:pt idx="3722">
                  <c:v>2.3059677407573421E-3</c:v>
                </c:pt>
                <c:pt idx="3723">
                  <c:v>2.3059677407573451E-3</c:v>
                </c:pt>
                <c:pt idx="3724">
                  <c:v>2.3059677407573451E-3</c:v>
                </c:pt>
                <c:pt idx="3725">
                  <c:v>2.310644958670957E-3</c:v>
                </c:pt>
                <c:pt idx="3726">
                  <c:v>2.3108077049793147E-3</c:v>
                </c:pt>
                <c:pt idx="3727">
                  <c:v>2.312867424561263E-3</c:v>
                </c:pt>
                <c:pt idx="3728">
                  <c:v>2.3146296095213344E-3</c:v>
                </c:pt>
                <c:pt idx="3729">
                  <c:v>2.318202892849367E-3</c:v>
                </c:pt>
                <c:pt idx="3730">
                  <c:v>2.318202892849367E-3</c:v>
                </c:pt>
                <c:pt idx="3731">
                  <c:v>2.3183322676795471E-3</c:v>
                </c:pt>
                <c:pt idx="3732">
                  <c:v>2.3198316803821331E-3</c:v>
                </c:pt>
                <c:pt idx="3733">
                  <c:v>2.3208291259882272E-3</c:v>
                </c:pt>
                <c:pt idx="3734">
                  <c:v>2.3208291259882272E-3</c:v>
                </c:pt>
                <c:pt idx="3735">
                  <c:v>2.3216461755210058E-3</c:v>
                </c:pt>
                <c:pt idx="3736">
                  <c:v>2.3216461755210058E-3</c:v>
                </c:pt>
                <c:pt idx="3737">
                  <c:v>2.3216461755210058E-3</c:v>
                </c:pt>
                <c:pt idx="3738">
                  <c:v>2.3252879756818891E-3</c:v>
                </c:pt>
                <c:pt idx="3739">
                  <c:v>2.3252879756818895E-3</c:v>
                </c:pt>
                <c:pt idx="3740">
                  <c:v>2.3252879756818895E-3</c:v>
                </c:pt>
                <c:pt idx="3741">
                  <c:v>2.3258173525756431E-3</c:v>
                </c:pt>
                <c:pt idx="3742">
                  <c:v>2.3258173525756431E-3</c:v>
                </c:pt>
                <c:pt idx="3743">
                  <c:v>2.3258173525756431E-3</c:v>
                </c:pt>
                <c:pt idx="3744">
                  <c:v>2.3258173525756431E-3</c:v>
                </c:pt>
                <c:pt idx="3745">
                  <c:v>2.3285153026697094E-3</c:v>
                </c:pt>
                <c:pt idx="3746">
                  <c:v>2.3285153026697094E-3</c:v>
                </c:pt>
                <c:pt idx="3747">
                  <c:v>2.3288736184835825E-3</c:v>
                </c:pt>
                <c:pt idx="3748">
                  <c:v>2.3308978462612058E-3</c:v>
                </c:pt>
                <c:pt idx="3749">
                  <c:v>2.3308978462612058E-3</c:v>
                </c:pt>
                <c:pt idx="3750">
                  <c:v>2.3315686496102879E-3</c:v>
                </c:pt>
                <c:pt idx="3751">
                  <c:v>2.3344679875977204E-3</c:v>
                </c:pt>
                <c:pt idx="3752">
                  <c:v>2.3352892604419813E-3</c:v>
                </c:pt>
                <c:pt idx="3753">
                  <c:v>2.3377286831980527E-3</c:v>
                </c:pt>
                <c:pt idx="3754">
                  <c:v>2.3381705561219819E-3</c:v>
                </c:pt>
                <c:pt idx="3755">
                  <c:v>2.3402486224982015E-3</c:v>
                </c:pt>
                <c:pt idx="3756">
                  <c:v>2.3418907980229378E-3</c:v>
                </c:pt>
                <c:pt idx="3757">
                  <c:v>2.343383874870843E-3</c:v>
                </c:pt>
                <c:pt idx="3758">
                  <c:v>2.3436699848621285E-3</c:v>
                </c:pt>
                <c:pt idx="3759">
                  <c:v>2.3436699848621285E-3</c:v>
                </c:pt>
                <c:pt idx="3760">
                  <c:v>2.3439893222068375E-3</c:v>
                </c:pt>
                <c:pt idx="3761">
                  <c:v>2.3439893222068375E-3</c:v>
                </c:pt>
                <c:pt idx="3762">
                  <c:v>2.3451190723502735E-3</c:v>
                </c:pt>
                <c:pt idx="3763">
                  <c:v>2.3451190723502735E-3</c:v>
                </c:pt>
                <c:pt idx="3764">
                  <c:v>2.3451190723502735E-3</c:v>
                </c:pt>
                <c:pt idx="3765">
                  <c:v>2.3457497350139094E-3</c:v>
                </c:pt>
                <c:pt idx="3766">
                  <c:v>2.3470540163129162E-3</c:v>
                </c:pt>
                <c:pt idx="3767">
                  <c:v>2.3479742492501844E-3</c:v>
                </c:pt>
                <c:pt idx="3768">
                  <c:v>2.3500200579934833E-3</c:v>
                </c:pt>
                <c:pt idx="3769">
                  <c:v>2.3520470610696119E-3</c:v>
                </c:pt>
                <c:pt idx="3770">
                  <c:v>2.3520470610696172E-3</c:v>
                </c:pt>
                <c:pt idx="3771">
                  <c:v>2.3550528732367475E-3</c:v>
                </c:pt>
                <c:pt idx="3772">
                  <c:v>2.3550528732367475E-3</c:v>
                </c:pt>
                <c:pt idx="3773">
                  <c:v>2.3556851870817322E-3</c:v>
                </c:pt>
                <c:pt idx="3774">
                  <c:v>2.3556851870817322E-3</c:v>
                </c:pt>
                <c:pt idx="3775">
                  <c:v>2.3569513442207716E-3</c:v>
                </c:pt>
                <c:pt idx="3776">
                  <c:v>2.3581687778475211E-3</c:v>
                </c:pt>
                <c:pt idx="3777">
                  <c:v>2.359630032100339E-3</c:v>
                </c:pt>
                <c:pt idx="3778">
                  <c:v>2.3628662734983472E-3</c:v>
                </c:pt>
                <c:pt idx="3779">
                  <c:v>2.3649094575783143E-3</c:v>
                </c:pt>
                <c:pt idx="3780">
                  <c:v>2.3649094575783143E-3</c:v>
                </c:pt>
                <c:pt idx="3781">
                  <c:v>2.3698570544595215E-3</c:v>
                </c:pt>
                <c:pt idx="3782">
                  <c:v>2.369935838291406E-3</c:v>
                </c:pt>
                <c:pt idx="3783">
                  <c:v>2.3703897861858166E-3</c:v>
                </c:pt>
                <c:pt idx="3784">
                  <c:v>2.3713377525449212E-3</c:v>
                </c:pt>
                <c:pt idx="3785">
                  <c:v>2.3713377525449212E-3</c:v>
                </c:pt>
                <c:pt idx="3786">
                  <c:v>2.3713377525449212E-3</c:v>
                </c:pt>
                <c:pt idx="3787">
                  <c:v>2.3732371022707637E-3</c:v>
                </c:pt>
                <c:pt idx="3788">
                  <c:v>2.3732371022707637E-3</c:v>
                </c:pt>
                <c:pt idx="3789">
                  <c:v>2.3732371022707637E-3</c:v>
                </c:pt>
                <c:pt idx="3790">
                  <c:v>2.374628993202454E-3</c:v>
                </c:pt>
                <c:pt idx="3791">
                  <c:v>2.3754510908532566E-3</c:v>
                </c:pt>
                <c:pt idx="3792">
                  <c:v>2.3754510908532566E-3</c:v>
                </c:pt>
                <c:pt idx="3793">
                  <c:v>2.3766250227711529E-3</c:v>
                </c:pt>
                <c:pt idx="3794">
                  <c:v>2.3800970845533932E-3</c:v>
                </c:pt>
                <c:pt idx="3795">
                  <c:v>2.3813546294845305E-3</c:v>
                </c:pt>
                <c:pt idx="3796">
                  <c:v>2.382260850041605E-3</c:v>
                </c:pt>
                <c:pt idx="3797">
                  <c:v>2.382260850041605E-3</c:v>
                </c:pt>
                <c:pt idx="3798">
                  <c:v>2.3832841140594332E-3</c:v>
                </c:pt>
                <c:pt idx="3799">
                  <c:v>2.3832841140594401E-3</c:v>
                </c:pt>
                <c:pt idx="3800">
                  <c:v>2.3832841140594401E-3</c:v>
                </c:pt>
                <c:pt idx="3801">
                  <c:v>2.3832841140594401E-3</c:v>
                </c:pt>
                <c:pt idx="3802">
                  <c:v>2.3852094819087157E-3</c:v>
                </c:pt>
                <c:pt idx="3803">
                  <c:v>2.385498033825316E-3</c:v>
                </c:pt>
                <c:pt idx="3804">
                  <c:v>2.3873065373672072E-3</c:v>
                </c:pt>
                <c:pt idx="3805">
                  <c:v>2.3873065373672072E-3</c:v>
                </c:pt>
                <c:pt idx="3806">
                  <c:v>2.3874181746062727E-3</c:v>
                </c:pt>
                <c:pt idx="3807">
                  <c:v>2.3885980205762929E-3</c:v>
                </c:pt>
                <c:pt idx="3808">
                  <c:v>2.3885980205762929E-3</c:v>
                </c:pt>
                <c:pt idx="3809">
                  <c:v>2.389944445948059E-3</c:v>
                </c:pt>
                <c:pt idx="3810">
                  <c:v>2.389944445948059E-3</c:v>
                </c:pt>
                <c:pt idx="3811">
                  <c:v>2.3935768650002066E-3</c:v>
                </c:pt>
                <c:pt idx="3812">
                  <c:v>2.3938570722317727E-3</c:v>
                </c:pt>
                <c:pt idx="3813">
                  <c:v>2.3969420144921249E-3</c:v>
                </c:pt>
                <c:pt idx="3814">
                  <c:v>2.3981333799295247E-3</c:v>
                </c:pt>
                <c:pt idx="3815">
                  <c:v>2.3995679638847411E-3</c:v>
                </c:pt>
                <c:pt idx="3816">
                  <c:v>2.3995679638847411E-3</c:v>
                </c:pt>
                <c:pt idx="3817">
                  <c:v>2.4004790961473042E-3</c:v>
                </c:pt>
                <c:pt idx="3818">
                  <c:v>2.4042611262429154E-3</c:v>
                </c:pt>
                <c:pt idx="3819">
                  <c:v>2.4042611262429154E-3</c:v>
                </c:pt>
                <c:pt idx="3820">
                  <c:v>2.4042611262429154E-3</c:v>
                </c:pt>
                <c:pt idx="3821">
                  <c:v>2.4048940763989994E-3</c:v>
                </c:pt>
                <c:pt idx="3822">
                  <c:v>2.4060414012933898E-3</c:v>
                </c:pt>
                <c:pt idx="3823">
                  <c:v>2.407728693283069E-3</c:v>
                </c:pt>
                <c:pt idx="3824">
                  <c:v>2.4079820184132548E-3</c:v>
                </c:pt>
                <c:pt idx="3825">
                  <c:v>2.4079820184132548E-3</c:v>
                </c:pt>
                <c:pt idx="3826">
                  <c:v>2.4079820184132548E-3</c:v>
                </c:pt>
                <c:pt idx="3827">
                  <c:v>2.4108374469255494E-3</c:v>
                </c:pt>
                <c:pt idx="3828">
                  <c:v>2.4108374469255494E-3</c:v>
                </c:pt>
                <c:pt idx="3829">
                  <c:v>2.4119051555603279E-3</c:v>
                </c:pt>
                <c:pt idx="3830">
                  <c:v>2.4142084634128621E-3</c:v>
                </c:pt>
                <c:pt idx="3831">
                  <c:v>2.4202364589722106E-3</c:v>
                </c:pt>
                <c:pt idx="3832">
                  <c:v>2.4244346173033968E-3</c:v>
                </c:pt>
                <c:pt idx="3833">
                  <c:v>2.4258583863124052E-3</c:v>
                </c:pt>
                <c:pt idx="3834">
                  <c:v>2.4274288565787161E-3</c:v>
                </c:pt>
                <c:pt idx="3835">
                  <c:v>2.4315196737930088E-3</c:v>
                </c:pt>
                <c:pt idx="3836">
                  <c:v>2.4365345317334222E-3</c:v>
                </c:pt>
                <c:pt idx="3837">
                  <c:v>2.4371613956525109E-3</c:v>
                </c:pt>
                <c:pt idx="3838">
                  <c:v>2.4371613956525109E-3</c:v>
                </c:pt>
                <c:pt idx="3839">
                  <c:v>2.4416955935039767E-3</c:v>
                </c:pt>
                <c:pt idx="3840">
                  <c:v>2.4429621825179039E-3</c:v>
                </c:pt>
                <c:pt idx="3841">
                  <c:v>2.4429621825179039E-3</c:v>
                </c:pt>
                <c:pt idx="3842">
                  <c:v>2.4434415578783223E-3</c:v>
                </c:pt>
                <c:pt idx="3843">
                  <c:v>2.445317299407764E-3</c:v>
                </c:pt>
                <c:pt idx="3844">
                  <c:v>2.445317299407764E-3</c:v>
                </c:pt>
                <c:pt idx="3845">
                  <c:v>2.4456331298642851E-3</c:v>
                </c:pt>
                <c:pt idx="3846">
                  <c:v>2.4458065096356041E-3</c:v>
                </c:pt>
                <c:pt idx="3847">
                  <c:v>2.4493969863104092E-3</c:v>
                </c:pt>
                <c:pt idx="3848">
                  <c:v>2.4493969863104092E-3</c:v>
                </c:pt>
                <c:pt idx="3849">
                  <c:v>2.4493969863104092E-3</c:v>
                </c:pt>
                <c:pt idx="3850">
                  <c:v>2.4523791213228708E-3</c:v>
                </c:pt>
                <c:pt idx="3851">
                  <c:v>2.4531663598390961E-3</c:v>
                </c:pt>
                <c:pt idx="3852">
                  <c:v>2.4531663598390961E-3</c:v>
                </c:pt>
                <c:pt idx="3853">
                  <c:v>2.4540200576866813E-3</c:v>
                </c:pt>
                <c:pt idx="3854">
                  <c:v>2.4545677688993226E-3</c:v>
                </c:pt>
                <c:pt idx="3855">
                  <c:v>2.4589627012796913E-3</c:v>
                </c:pt>
                <c:pt idx="3856">
                  <c:v>2.4610872166872474E-3</c:v>
                </c:pt>
                <c:pt idx="3857">
                  <c:v>2.4632280344095191E-3</c:v>
                </c:pt>
                <c:pt idx="3858">
                  <c:v>2.4632280344095191E-3</c:v>
                </c:pt>
                <c:pt idx="3859">
                  <c:v>2.4646481717626699E-3</c:v>
                </c:pt>
                <c:pt idx="3860">
                  <c:v>2.4650275526887674E-3</c:v>
                </c:pt>
                <c:pt idx="3861">
                  <c:v>2.4650275526887674E-3</c:v>
                </c:pt>
                <c:pt idx="3862">
                  <c:v>2.4663403437243017E-3</c:v>
                </c:pt>
                <c:pt idx="3863">
                  <c:v>2.4689382501560829E-3</c:v>
                </c:pt>
                <c:pt idx="3864">
                  <c:v>2.4689382501560829E-3</c:v>
                </c:pt>
                <c:pt idx="3865">
                  <c:v>2.4701434922342891E-3</c:v>
                </c:pt>
                <c:pt idx="3866">
                  <c:v>2.4719725509760198E-3</c:v>
                </c:pt>
                <c:pt idx="3867">
                  <c:v>2.4719725509760198E-3</c:v>
                </c:pt>
                <c:pt idx="3868">
                  <c:v>2.4721889180825741E-3</c:v>
                </c:pt>
                <c:pt idx="3869">
                  <c:v>2.475721865602758E-3</c:v>
                </c:pt>
                <c:pt idx="3870">
                  <c:v>2.4765789616525268E-3</c:v>
                </c:pt>
                <c:pt idx="3871">
                  <c:v>2.4771909915547834E-3</c:v>
                </c:pt>
                <c:pt idx="3872">
                  <c:v>2.4771909915547834E-3</c:v>
                </c:pt>
                <c:pt idx="3873">
                  <c:v>2.4777146552307709E-3</c:v>
                </c:pt>
                <c:pt idx="3874">
                  <c:v>2.4782839503511992E-3</c:v>
                </c:pt>
                <c:pt idx="3875">
                  <c:v>2.4800043837068611E-3</c:v>
                </c:pt>
                <c:pt idx="3876">
                  <c:v>2.4800043837068611E-3</c:v>
                </c:pt>
                <c:pt idx="3877">
                  <c:v>2.4800043837068611E-3</c:v>
                </c:pt>
                <c:pt idx="3878">
                  <c:v>2.4841318597158255E-3</c:v>
                </c:pt>
                <c:pt idx="3879">
                  <c:v>2.4844448606443888E-3</c:v>
                </c:pt>
                <c:pt idx="3880">
                  <c:v>2.4844448606443888E-3</c:v>
                </c:pt>
                <c:pt idx="3881">
                  <c:v>2.4844448606443888E-3</c:v>
                </c:pt>
                <c:pt idx="3882">
                  <c:v>2.4852732022339944E-3</c:v>
                </c:pt>
                <c:pt idx="3883">
                  <c:v>2.4858374087390763E-3</c:v>
                </c:pt>
                <c:pt idx="3884">
                  <c:v>2.4865565863640597E-3</c:v>
                </c:pt>
                <c:pt idx="3885">
                  <c:v>2.4874780452010838E-3</c:v>
                </c:pt>
                <c:pt idx="3886">
                  <c:v>2.4879742933498982E-3</c:v>
                </c:pt>
                <c:pt idx="3887">
                  <c:v>2.4889092754950977E-3</c:v>
                </c:pt>
                <c:pt idx="3888">
                  <c:v>2.4904027705442938E-3</c:v>
                </c:pt>
                <c:pt idx="3889">
                  <c:v>2.4904027705442938E-3</c:v>
                </c:pt>
                <c:pt idx="3890">
                  <c:v>2.4951840700810132E-3</c:v>
                </c:pt>
                <c:pt idx="3891">
                  <c:v>2.4951840700810132E-3</c:v>
                </c:pt>
                <c:pt idx="3892">
                  <c:v>2.4996094665288991E-3</c:v>
                </c:pt>
                <c:pt idx="3893">
                  <c:v>2.4996094665288991E-3</c:v>
                </c:pt>
                <c:pt idx="3894">
                  <c:v>2.4996094665288991E-3</c:v>
                </c:pt>
                <c:pt idx="3895">
                  <c:v>2.5027011306252792E-3</c:v>
                </c:pt>
                <c:pt idx="3896">
                  <c:v>2.5034822920519512E-3</c:v>
                </c:pt>
                <c:pt idx="3897">
                  <c:v>2.5051827387021198E-3</c:v>
                </c:pt>
                <c:pt idx="3898">
                  <c:v>2.5051827387021198E-3</c:v>
                </c:pt>
                <c:pt idx="3899">
                  <c:v>2.5051827387021198E-3</c:v>
                </c:pt>
                <c:pt idx="3900">
                  <c:v>2.509591782335804E-3</c:v>
                </c:pt>
                <c:pt idx="3901">
                  <c:v>2.5100028979141153E-3</c:v>
                </c:pt>
                <c:pt idx="3902">
                  <c:v>2.5151835079622715E-3</c:v>
                </c:pt>
                <c:pt idx="3903">
                  <c:v>2.5151835079622715E-3</c:v>
                </c:pt>
                <c:pt idx="3904">
                  <c:v>2.5153800297040194E-3</c:v>
                </c:pt>
                <c:pt idx="3905">
                  <c:v>2.5184116413936863E-3</c:v>
                </c:pt>
                <c:pt idx="3906">
                  <c:v>2.5190619736553776E-3</c:v>
                </c:pt>
                <c:pt idx="3907">
                  <c:v>2.5207035912774159E-3</c:v>
                </c:pt>
                <c:pt idx="3908">
                  <c:v>2.5232709356107961E-3</c:v>
                </c:pt>
                <c:pt idx="3909">
                  <c:v>2.5232709356107961E-3</c:v>
                </c:pt>
                <c:pt idx="3910">
                  <c:v>2.5232709356107961E-3</c:v>
                </c:pt>
                <c:pt idx="3911">
                  <c:v>2.5255128471464408E-3</c:v>
                </c:pt>
                <c:pt idx="3912">
                  <c:v>2.5255128471464408E-3</c:v>
                </c:pt>
                <c:pt idx="3913">
                  <c:v>2.5255128471464408E-3</c:v>
                </c:pt>
                <c:pt idx="3914">
                  <c:v>2.5255128471464512E-3</c:v>
                </c:pt>
                <c:pt idx="3915">
                  <c:v>2.5255128471464512E-3</c:v>
                </c:pt>
                <c:pt idx="3916">
                  <c:v>2.5255128471464512E-3</c:v>
                </c:pt>
                <c:pt idx="3917">
                  <c:v>2.5264371816442889E-3</c:v>
                </c:pt>
                <c:pt idx="3918">
                  <c:v>2.5278545378184048E-3</c:v>
                </c:pt>
                <c:pt idx="3919">
                  <c:v>2.5301557258578093E-3</c:v>
                </c:pt>
                <c:pt idx="3920">
                  <c:v>2.5312608923320659E-3</c:v>
                </c:pt>
                <c:pt idx="3921">
                  <c:v>2.5313630121478301E-3</c:v>
                </c:pt>
                <c:pt idx="3922">
                  <c:v>2.5313630121478301E-3</c:v>
                </c:pt>
                <c:pt idx="3923">
                  <c:v>2.5321209620150021E-3</c:v>
                </c:pt>
                <c:pt idx="3924">
                  <c:v>2.5322393711881505E-3</c:v>
                </c:pt>
                <c:pt idx="3925">
                  <c:v>2.5407190205838427E-3</c:v>
                </c:pt>
                <c:pt idx="3926">
                  <c:v>2.5407190205838427E-3</c:v>
                </c:pt>
                <c:pt idx="3927">
                  <c:v>2.5410094382587408E-3</c:v>
                </c:pt>
                <c:pt idx="3928">
                  <c:v>2.5417566841029462E-3</c:v>
                </c:pt>
                <c:pt idx="3929">
                  <c:v>2.5423409288375023E-3</c:v>
                </c:pt>
                <c:pt idx="3930">
                  <c:v>2.5429482580855136E-3</c:v>
                </c:pt>
                <c:pt idx="3931">
                  <c:v>2.5436387700210339E-3</c:v>
                </c:pt>
                <c:pt idx="3932">
                  <c:v>2.5436387700210339E-3</c:v>
                </c:pt>
                <c:pt idx="3933">
                  <c:v>2.5436387700210339E-3</c:v>
                </c:pt>
                <c:pt idx="3934">
                  <c:v>2.5436387700210339E-3</c:v>
                </c:pt>
                <c:pt idx="3935">
                  <c:v>2.5468255696997249E-3</c:v>
                </c:pt>
                <c:pt idx="3936">
                  <c:v>2.5471251711942904E-3</c:v>
                </c:pt>
                <c:pt idx="3937">
                  <c:v>2.5478378886147125E-3</c:v>
                </c:pt>
                <c:pt idx="3938">
                  <c:v>2.548745344184263E-3</c:v>
                </c:pt>
                <c:pt idx="3939">
                  <c:v>2.5511532288442838E-3</c:v>
                </c:pt>
                <c:pt idx="3940">
                  <c:v>2.5537819294168106E-3</c:v>
                </c:pt>
                <c:pt idx="3941">
                  <c:v>2.5537819294168106E-3</c:v>
                </c:pt>
                <c:pt idx="3942">
                  <c:v>2.5545615847113296E-3</c:v>
                </c:pt>
                <c:pt idx="3943">
                  <c:v>2.5577512687056103E-3</c:v>
                </c:pt>
                <c:pt idx="3944">
                  <c:v>2.5606547635157735E-3</c:v>
                </c:pt>
                <c:pt idx="3945">
                  <c:v>2.5606547635157735E-3</c:v>
                </c:pt>
                <c:pt idx="3946">
                  <c:v>2.5606547635157735E-3</c:v>
                </c:pt>
                <c:pt idx="3947">
                  <c:v>2.5615147873583937E-3</c:v>
                </c:pt>
                <c:pt idx="3948">
                  <c:v>2.5615147873583937E-3</c:v>
                </c:pt>
                <c:pt idx="3949">
                  <c:v>2.5617609803319473E-3</c:v>
                </c:pt>
                <c:pt idx="3950">
                  <c:v>2.5618499349990605E-3</c:v>
                </c:pt>
                <c:pt idx="3951">
                  <c:v>2.5637803731791667E-3</c:v>
                </c:pt>
                <c:pt idx="3952">
                  <c:v>2.5645452013257752E-3</c:v>
                </c:pt>
                <c:pt idx="3953">
                  <c:v>2.5666041001148371E-3</c:v>
                </c:pt>
                <c:pt idx="3954">
                  <c:v>2.5666041001148371E-3</c:v>
                </c:pt>
                <c:pt idx="3955">
                  <c:v>2.5670484183212485E-3</c:v>
                </c:pt>
                <c:pt idx="3956">
                  <c:v>2.5683329059764688E-3</c:v>
                </c:pt>
                <c:pt idx="3957">
                  <c:v>2.5686871343632337E-3</c:v>
                </c:pt>
                <c:pt idx="3958">
                  <c:v>2.5686871343632337E-3</c:v>
                </c:pt>
                <c:pt idx="3959">
                  <c:v>2.5686871343632337E-3</c:v>
                </c:pt>
                <c:pt idx="3960">
                  <c:v>2.5689492319236648E-3</c:v>
                </c:pt>
                <c:pt idx="3961">
                  <c:v>2.570702581620626E-3</c:v>
                </c:pt>
                <c:pt idx="3962">
                  <c:v>2.5720769215111594E-3</c:v>
                </c:pt>
                <c:pt idx="3963">
                  <c:v>2.5720769215111594E-3</c:v>
                </c:pt>
                <c:pt idx="3964">
                  <c:v>2.574931307456175E-3</c:v>
                </c:pt>
                <c:pt idx="3965">
                  <c:v>2.5786823037688995E-3</c:v>
                </c:pt>
                <c:pt idx="3966">
                  <c:v>2.5790160748912919E-3</c:v>
                </c:pt>
                <c:pt idx="3967">
                  <c:v>2.5797384709277059E-3</c:v>
                </c:pt>
                <c:pt idx="3968">
                  <c:v>2.5799807340142001E-3</c:v>
                </c:pt>
                <c:pt idx="3969">
                  <c:v>2.5835781990207573E-3</c:v>
                </c:pt>
                <c:pt idx="3970">
                  <c:v>2.5888703170797501E-3</c:v>
                </c:pt>
                <c:pt idx="3971">
                  <c:v>2.5888703170797501E-3</c:v>
                </c:pt>
                <c:pt idx="3972">
                  <c:v>2.5909326449492921E-3</c:v>
                </c:pt>
                <c:pt idx="3973">
                  <c:v>2.5911215090851912E-3</c:v>
                </c:pt>
                <c:pt idx="3974">
                  <c:v>2.5918296270239167E-3</c:v>
                </c:pt>
                <c:pt idx="3975">
                  <c:v>2.5918296270239167E-3</c:v>
                </c:pt>
                <c:pt idx="3976">
                  <c:v>2.5942137083520148E-3</c:v>
                </c:pt>
                <c:pt idx="3977">
                  <c:v>2.5947658449355384E-3</c:v>
                </c:pt>
                <c:pt idx="3978">
                  <c:v>2.5947658449355388E-3</c:v>
                </c:pt>
                <c:pt idx="3979">
                  <c:v>2.5980998305500428E-3</c:v>
                </c:pt>
                <c:pt idx="3980">
                  <c:v>2.5989701671823109E-3</c:v>
                </c:pt>
                <c:pt idx="3981">
                  <c:v>2.6033592517089909E-3</c:v>
                </c:pt>
                <c:pt idx="3982">
                  <c:v>2.6067729973680001E-3</c:v>
                </c:pt>
                <c:pt idx="3983">
                  <c:v>2.6073963112921076E-3</c:v>
                </c:pt>
                <c:pt idx="3984">
                  <c:v>2.6073963112921076E-3</c:v>
                </c:pt>
                <c:pt idx="3985">
                  <c:v>2.6073963112921076E-3</c:v>
                </c:pt>
                <c:pt idx="3986">
                  <c:v>2.6081238011394906E-3</c:v>
                </c:pt>
                <c:pt idx="3987">
                  <c:v>2.6083384527016053E-3</c:v>
                </c:pt>
                <c:pt idx="3988">
                  <c:v>2.6159663920373817E-3</c:v>
                </c:pt>
                <c:pt idx="3989">
                  <c:v>2.6159663920373817E-3</c:v>
                </c:pt>
                <c:pt idx="3990">
                  <c:v>2.6167107838283776E-3</c:v>
                </c:pt>
                <c:pt idx="3991">
                  <c:v>2.6168589177005932E-3</c:v>
                </c:pt>
                <c:pt idx="3992">
                  <c:v>2.6222600770438478E-3</c:v>
                </c:pt>
                <c:pt idx="3993">
                  <c:v>2.6245899398553442E-3</c:v>
                </c:pt>
                <c:pt idx="3994">
                  <c:v>2.6267250216650911E-3</c:v>
                </c:pt>
                <c:pt idx="3995">
                  <c:v>2.6287584800189848E-3</c:v>
                </c:pt>
                <c:pt idx="3996">
                  <c:v>2.6287584800189848E-3</c:v>
                </c:pt>
                <c:pt idx="3997">
                  <c:v>2.6287775424615064E-3</c:v>
                </c:pt>
                <c:pt idx="3998">
                  <c:v>2.6289840152826363E-3</c:v>
                </c:pt>
                <c:pt idx="3999">
                  <c:v>2.6289840152826363E-3</c:v>
                </c:pt>
                <c:pt idx="4000">
                  <c:v>2.6302774884311322E-3</c:v>
                </c:pt>
                <c:pt idx="4001">
                  <c:v>2.6328848978206866E-3</c:v>
                </c:pt>
                <c:pt idx="4002">
                  <c:v>2.6348197250499099E-3</c:v>
                </c:pt>
                <c:pt idx="4003">
                  <c:v>2.6366287329698942E-3</c:v>
                </c:pt>
                <c:pt idx="4004">
                  <c:v>2.6366287329698942E-3</c:v>
                </c:pt>
                <c:pt idx="4005">
                  <c:v>2.6368534575748294E-3</c:v>
                </c:pt>
                <c:pt idx="4006">
                  <c:v>2.6378121391035163E-3</c:v>
                </c:pt>
                <c:pt idx="4007">
                  <c:v>2.6393901009480686E-3</c:v>
                </c:pt>
                <c:pt idx="4008">
                  <c:v>2.6406944697457196E-3</c:v>
                </c:pt>
                <c:pt idx="4009">
                  <c:v>2.6406944697457196E-3</c:v>
                </c:pt>
                <c:pt idx="4010">
                  <c:v>2.6406944697457196E-3</c:v>
                </c:pt>
                <c:pt idx="4011">
                  <c:v>2.6406944697457231E-3</c:v>
                </c:pt>
                <c:pt idx="4012">
                  <c:v>2.6406944697457265E-3</c:v>
                </c:pt>
                <c:pt idx="4013">
                  <c:v>2.641087108878021E-3</c:v>
                </c:pt>
                <c:pt idx="4014">
                  <c:v>2.6417400823266855E-3</c:v>
                </c:pt>
                <c:pt idx="4015">
                  <c:v>2.6426498157891046E-3</c:v>
                </c:pt>
                <c:pt idx="4016">
                  <c:v>2.645775363677228E-3</c:v>
                </c:pt>
                <c:pt idx="4017">
                  <c:v>2.6482718008723864E-3</c:v>
                </c:pt>
                <c:pt idx="4018">
                  <c:v>2.6525628192968966E-3</c:v>
                </c:pt>
                <c:pt idx="4019">
                  <c:v>2.65330991488115E-3</c:v>
                </c:pt>
                <c:pt idx="4020">
                  <c:v>2.65330991488115E-3</c:v>
                </c:pt>
                <c:pt idx="4021">
                  <c:v>2.6559147368242536E-3</c:v>
                </c:pt>
                <c:pt idx="4022">
                  <c:v>2.6566635121507091E-3</c:v>
                </c:pt>
                <c:pt idx="4023">
                  <c:v>2.6597975382454449E-3</c:v>
                </c:pt>
                <c:pt idx="4024">
                  <c:v>2.6597975382454449E-3</c:v>
                </c:pt>
                <c:pt idx="4025">
                  <c:v>2.6619052078332792E-3</c:v>
                </c:pt>
                <c:pt idx="4026">
                  <c:v>2.6619052078332792E-3</c:v>
                </c:pt>
                <c:pt idx="4027">
                  <c:v>2.6621242856664775E-3</c:v>
                </c:pt>
                <c:pt idx="4028">
                  <c:v>2.6636242297804922E-3</c:v>
                </c:pt>
                <c:pt idx="4029">
                  <c:v>2.6655941827004458E-3</c:v>
                </c:pt>
                <c:pt idx="4030">
                  <c:v>2.6682909010305369E-3</c:v>
                </c:pt>
                <c:pt idx="4031">
                  <c:v>2.6725912815605177E-3</c:v>
                </c:pt>
                <c:pt idx="4032">
                  <c:v>2.6764466263119466E-3</c:v>
                </c:pt>
                <c:pt idx="4033">
                  <c:v>2.6782046612561184E-3</c:v>
                </c:pt>
                <c:pt idx="4034">
                  <c:v>2.6782046612561184E-3</c:v>
                </c:pt>
                <c:pt idx="4035">
                  <c:v>2.6782046612561184E-3</c:v>
                </c:pt>
                <c:pt idx="4036">
                  <c:v>2.6787108902864929E-3</c:v>
                </c:pt>
                <c:pt idx="4037">
                  <c:v>2.6792467932408009E-3</c:v>
                </c:pt>
                <c:pt idx="4038">
                  <c:v>2.6810892085111231E-3</c:v>
                </c:pt>
                <c:pt idx="4039">
                  <c:v>2.6811946283168734E-3</c:v>
                </c:pt>
                <c:pt idx="4040">
                  <c:v>2.6836354068180425E-3</c:v>
                </c:pt>
                <c:pt idx="4041">
                  <c:v>2.6850112774066777E-3</c:v>
                </c:pt>
                <c:pt idx="4042">
                  <c:v>2.6864093567919101E-3</c:v>
                </c:pt>
                <c:pt idx="4043">
                  <c:v>2.6871213062410818E-3</c:v>
                </c:pt>
                <c:pt idx="4044">
                  <c:v>2.6871213062410818E-3</c:v>
                </c:pt>
                <c:pt idx="4045">
                  <c:v>2.6871213062410818E-3</c:v>
                </c:pt>
                <c:pt idx="4046">
                  <c:v>2.6891516210802283E-3</c:v>
                </c:pt>
                <c:pt idx="4047">
                  <c:v>2.6891516210802283E-3</c:v>
                </c:pt>
                <c:pt idx="4048">
                  <c:v>2.6891516210802283E-3</c:v>
                </c:pt>
                <c:pt idx="4049">
                  <c:v>2.6899424317490166E-3</c:v>
                </c:pt>
                <c:pt idx="4050">
                  <c:v>2.6914889979848442E-3</c:v>
                </c:pt>
                <c:pt idx="4051">
                  <c:v>2.6951475072776727E-3</c:v>
                </c:pt>
                <c:pt idx="4052">
                  <c:v>2.6968016948501123E-3</c:v>
                </c:pt>
                <c:pt idx="4053">
                  <c:v>2.6969993105153325E-3</c:v>
                </c:pt>
                <c:pt idx="4054">
                  <c:v>2.703204767427656E-3</c:v>
                </c:pt>
                <c:pt idx="4055">
                  <c:v>2.705906621942619E-3</c:v>
                </c:pt>
                <c:pt idx="4056">
                  <c:v>2.7062369933035838E-3</c:v>
                </c:pt>
                <c:pt idx="4057">
                  <c:v>2.7075168015685755E-3</c:v>
                </c:pt>
                <c:pt idx="4058">
                  <c:v>2.7080230920526224E-3</c:v>
                </c:pt>
                <c:pt idx="4059">
                  <c:v>2.7112071297098065E-3</c:v>
                </c:pt>
                <c:pt idx="4060">
                  <c:v>2.7112071297098065E-3</c:v>
                </c:pt>
                <c:pt idx="4061">
                  <c:v>2.7112071297098065E-3</c:v>
                </c:pt>
                <c:pt idx="4062">
                  <c:v>2.7128359716288657E-3</c:v>
                </c:pt>
                <c:pt idx="4063">
                  <c:v>2.7128359716288657E-3</c:v>
                </c:pt>
                <c:pt idx="4064">
                  <c:v>2.7128359716288757E-3</c:v>
                </c:pt>
                <c:pt idx="4065">
                  <c:v>2.7154637157005565E-3</c:v>
                </c:pt>
                <c:pt idx="4066">
                  <c:v>2.7171578414577143E-3</c:v>
                </c:pt>
                <c:pt idx="4067">
                  <c:v>2.7238862657292715E-3</c:v>
                </c:pt>
                <c:pt idx="4068">
                  <c:v>2.7238862657292715E-3</c:v>
                </c:pt>
                <c:pt idx="4069">
                  <c:v>2.7238862657292715E-3</c:v>
                </c:pt>
                <c:pt idx="4070">
                  <c:v>2.7248292764086345E-3</c:v>
                </c:pt>
                <c:pt idx="4071">
                  <c:v>2.7280995494009469E-3</c:v>
                </c:pt>
                <c:pt idx="4072">
                  <c:v>2.7313650810834992E-3</c:v>
                </c:pt>
                <c:pt idx="4073">
                  <c:v>2.7313650810834992E-3</c:v>
                </c:pt>
                <c:pt idx="4074">
                  <c:v>2.7393032907918834E-3</c:v>
                </c:pt>
                <c:pt idx="4075">
                  <c:v>2.7457735935322684E-3</c:v>
                </c:pt>
                <c:pt idx="4076">
                  <c:v>2.7460420544575402E-3</c:v>
                </c:pt>
                <c:pt idx="4077">
                  <c:v>2.7473581542476703E-3</c:v>
                </c:pt>
                <c:pt idx="4078">
                  <c:v>2.7506353814277188E-3</c:v>
                </c:pt>
                <c:pt idx="4079">
                  <c:v>2.7521647868177413E-3</c:v>
                </c:pt>
                <c:pt idx="4080">
                  <c:v>2.7530195678694626E-3</c:v>
                </c:pt>
                <c:pt idx="4081">
                  <c:v>2.7531143003139322E-3</c:v>
                </c:pt>
                <c:pt idx="4082">
                  <c:v>2.7536488337235499E-3</c:v>
                </c:pt>
                <c:pt idx="4083">
                  <c:v>2.7558498607649909E-3</c:v>
                </c:pt>
                <c:pt idx="4084">
                  <c:v>2.7566241439742202E-3</c:v>
                </c:pt>
                <c:pt idx="4085">
                  <c:v>2.7606351275575587E-3</c:v>
                </c:pt>
                <c:pt idx="4086">
                  <c:v>2.7614058026312113E-3</c:v>
                </c:pt>
                <c:pt idx="4087">
                  <c:v>2.7617043814073014E-3</c:v>
                </c:pt>
                <c:pt idx="4088">
                  <c:v>2.7660378802080044E-3</c:v>
                </c:pt>
                <c:pt idx="4089">
                  <c:v>2.7665607113024084E-3</c:v>
                </c:pt>
                <c:pt idx="4090">
                  <c:v>2.7671141894936614E-3</c:v>
                </c:pt>
                <c:pt idx="4091">
                  <c:v>2.7727291932330067E-3</c:v>
                </c:pt>
                <c:pt idx="4092">
                  <c:v>2.7730677231400398E-3</c:v>
                </c:pt>
                <c:pt idx="4093">
                  <c:v>2.7737995384545899E-3</c:v>
                </c:pt>
                <c:pt idx="4094">
                  <c:v>2.7763397329247817E-3</c:v>
                </c:pt>
                <c:pt idx="4095">
                  <c:v>2.7773551233636054E-3</c:v>
                </c:pt>
                <c:pt idx="4096">
                  <c:v>2.7775555314255933E-3</c:v>
                </c:pt>
                <c:pt idx="4097">
                  <c:v>2.7775555314255933E-3</c:v>
                </c:pt>
                <c:pt idx="4098">
                  <c:v>2.7782573014362519E-3</c:v>
                </c:pt>
                <c:pt idx="4099">
                  <c:v>2.7802552078176473E-3</c:v>
                </c:pt>
                <c:pt idx="4100">
                  <c:v>2.7946483421802987E-3</c:v>
                </c:pt>
                <c:pt idx="4101">
                  <c:v>2.7946483421803017E-3</c:v>
                </c:pt>
                <c:pt idx="4102">
                  <c:v>2.7946483421803017E-3</c:v>
                </c:pt>
                <c:pt idx="4103">
                  <c:v>2.7978222765844404E-3</c:v>
                </c:pt>
                <c:pt idx="4104">
                  <c:v>2.7978222765844404E-3</c:v>
                </c:pt>
                <c:pt idx="4105">
                  <c:v>2.7985271064927307E-3</c:v>
                </c:pt>
                <c:pt idx="4106">
                  <c:v>2.8008794498985217E-3</c:v>
                </c:pt>
                <c:pt idx="4107">
                  <c:v>2.8019469922229952E-3</c:v>
                </c:pt>
                <c:pt idx="4108">
                  <c:v>2.8042817673086533E-3</c:v>
                </c:pt>
                <c:pt idx="4109">
                  <c:v>2.805894457405676E-3</c:v>
                </c:pt>
                <c:pt idx="4110">
                  <c:v>2.8113329581247659E-3</c:v>
                </c:pt>
                <c:pt idx="4111">
                  <c:v>2.8164648195755124E-3</c:v>
                </c:pt>
                <c:pt idx="4112">
                  <c:v>2.8187290506001784E-3</c:v>
                </c:pt>
                <c:pt idx="4113">
                  <c:v>2.8191417845612275E-3</c:v>
                </c:pt>
                <c:pt idx="4114">
                  <c:v>2.8230211339820462E-3</c:v>
                </c:pt>
                <c:pt idx="4115">
                  <c:v>2.8230211339820462E-3</c:v>
                </c:pt>
                <c:pt idx="4116">
                  <c:v>2.8230211339820462E-3</c:v>
                </c:pt>
                <c:pt idx="4117">
                  <c:v>2.8230211339820462E-3</c:v>
                </c:pt>
                <c:pt idx="4118">
                  <c:v>2.8262272918966333E-3</c:v>
                </c:pt>
                <c:pt idx="4119">
                  <c:v>2.8296332655941584E-3</c:v>
                </c:pt>
                <c:pt idx="4120">
                  <c:v>2.8298025334170282E-3</c:v>
                </c:pt>
                <c:pt idx="4121">
                  <c:v>2.8299505627391005E-3</c:v>
                </c:pt>
                <c:pt idx="4122">
                  <c:v>2.8301498854455703E-3</c:v>
                </c:pt>
                <c:pt idx="4123">
                  <c:v>2.8331970368623933E-3</c:v>
                </c:pt>
                <c:pt idx="4124">
                  <c:v>2.8367729527585079E-3</c:v>
                </c:pt>
                <c:pt idx="4125">
                  <c:v>2.8367729527585079E-3</c:v>
                </c:pt>
                <c:pt idx="4126">
                  <c:v>2.8379788074156236E-3</c:v>
                </c:pt>
                <c:pt idx="4127">
                  <c:v>2.8392071038624077E-3</c:v>
                </c:pt>
                <c:pt idx="4128">
                  <c:v>2.8392071038624077E-3</c:v>
                </c:pt>
                <c:pt idx="4129">
                  <c:v>2.8420186369445279E-3</c:v>
                </c:pt>
                <c:pt idx="4130">
                  <c:v>2.8460460689351411E-3</c:v>
                </c:pt>
                <c:pt idx="4131">
                  <c:v>2.8463686422094043E-3</c:v>
                </c:pt>
                <c:pt idx="4132">
                  <c:v>2.8478845227249239E-3</c:v>
                </c:pt>
                <c:pt idx="4133">
                  <c:v>2.8478845227249239E-3</c:v>
                </c:pt>
                <c:pt idx="4134">
                  <c:v>2.8478845227249239E-3</c:v>
                </c:pt>
                <c:pt idx="4135">
                  <c:v>2.8501225462708901E-3</c:v>
                </c:pt>
                <c:pt idx="4136">
                  <c:v>2.8597070603589045E-3</c:v>
                </c:pt>
                <c:pt idx="4137">
                  <c:v>2.8628694682240959E-3</c:v>
                </c:pt>
                <c:pt idx="4138">
                  <c:v>2.8666253180663487E-3</c:v>
                </c:pt>
                <c:pt idx="4139">
                  <c:v>2.8669407752229988E-3</c:v>
                </c:pt>
                <c:pt idx="4140">
                  <c:v>2.8672487007676585E-3</c:v>
                </c:pt>
                <c:pt idx="4141">
                  <c:v>2.8701249712194451E-3</c:v>
                </c:pt>
                <c:pt idx="4142">
                  <c:v>2.8721725566635934E-3</c:v>
                </c:pt>
                <c:pt idx="4143">
                  <c:v>2.877397067678355E-3</c:v>
                </c:pt>
                <c:pt idx="4144">
                  <c:v>2.8796606354787781E-3</c:v>
                </c:pt>
                <c:pt idx="4145">
                  <c:v>2.8812338797288132E-3</c:v>
                </c:pt>
                <c:pt idx="4146">
                  <c:v>2.8818340742733472E-3</c:v>
                </c:pt>
                <c:pt idx="4147">
                  <c:v>2.882459675946671E-3</c:v>
                </c:pt>
                <c:pt idx="4148">
                  <c:v>2.8851133514914873E-3</c:v>
                </c:pt>
                <c:pt idx="4149">
                  <c:v>2.8863003967387973E-3</c:v>
                </c:pt>
                <c:pt idx="4150">
                  <c:v>2.9018694060401924E-3</c:v>
                </c:pt>
                <c:pt idx="4151">
                  <c:v>2.9020753986512137E-3</c:v>
                </c:pt>
                <c:pt idx="4152">
                  <c:v>2.9054698989683381E-3</c:v>
                </c:pt>
                <c:pt idx="4153">
                  <c:v>2.9066099696023542E-3</c:v>
                </c:pt>
                <c:pt idx="4154">
                  <c:v>2.9066099696023542E-3</c:v>
                </c:pt>
                <c:pt idx="4155">
                  <c:v>2.9071805084182486E-3</c:v>
                </c:pt>
                <c:pt idx="4156">
                  <c:v>2.9096790847364775E-3</c:v>
                </c:pt>
                <c:pt idx="4157">
                  <c:v>2.9106577939425455E-3</c:v>
                </c:pt>
                <c:pt idx="4158">
                  <c:v>2.9106577939425455E-3</c:v>
                </c:pt>
                <c:pt idx="4159">
                  <c:v>2.9107593078598884E-3</c:v>
                </c:pt>
                <c:pt idx="4160">
                  <c:v>2.9129650256492037E-3</c:v>
                </c:pt>
                <c:pt idx="4161">
                  <c:v>2.9198179857294975E-3</c:v>
                </c:pt>
                <c:pt idx="4162">
                  <c:v>2.9198179857294975E-3</c:v>
                </c:pt>
                <c:pt idx="4163">
                  <c:v>2.921677812279404E-3</c:v>
                </c:pt>
                <c:pt idx="4164">
                  <c:v>2.9254793790726131E-3</c:v>
                </c:pt>
                <c:pt idx="4165">
                  <c:v>2.9297039002322695E-3</c:v>
                </c:pt>
                <c:pt idx="4166">
                  <c:v>2.9300347122047689E-3</c:v>
                </c:pt>
                <c:pt idx="4167">
                  <c:v>2.9310519088027458E-3</c:v>
                </c:pt>
                <c:pt idx="4168">
                  <c:v>2.9318641720603549E-3</c:v>
                </c:pt>
                <c:pt idx="4169">
                  <c:v>2.9325484888894425E-3</c:v>
                </c:pt>
                <c:pt idx="4170">
                  <c:v>2.9349678115627329E-3</c:v>
                </c:pt>
                <c:pt idx="4171">
                  <c:v>2.9412824875828E-3</c:v>
                </c:pt>
                <c:pt idx="4172">
                  <c:v>2.941898087590628E-3</c:v>
                </c:pt>
                <c:pt idx="4173">
                  <c:v>2.9437996318069175E-3</c:v>
                </c:pt>
                <c:pt idx="4174">
                  <c:v>2.9475709483801371E-3</c:v>
                </c:pt>
                <c:pt idx="4175">
                  <c:v>2.9520669769415612E-3</c:v>
                </c:pt>
                <c:pt idx="4176">
                  <c:v>2.9623213180744149E-3</c:v>
                </c:pt>
                <c:pt idx="4177">
                  <c:v>2.9641721906811477E-3</c:v>
                </c:pt>
                <c:pt idx="4178">
                  <c:v>2.9641721906811516E-3</c:v>
                </c:pt>
                <c:pt idx="4179">
                  <c:v>2.9652553890329113E-3</c:v>
                </c:pt>
                <c:pt idx="4180">
                  <c:v>2.9663670611712149E-3</c:v>
                </c:pt>
                <c:pt idx="4181">
                  <c:v>2.9750271604812102E-3</c:v>
                </c:pt>
                <c:pt idx="4182">
                  <c:v>2.9763046671016373E-3</c:v>
                </c:pt>
                <c:pt idx="4183">
                  <c:v>2.9794122509862885E-3</c:v>
                </c:pt>
                <c:pt idx="4184">
                  <c:v>2.9832591373541656E-3</c:v>
                </c:pt>
                <c:pt idx="4185">
                  <c:v>2.9849736542412932E-3</c:v>
                </c:pt>
                <c:pt idx="4186">
                  <c:v>2.9858426675218857E-3</c:v>
                </c:pt>
                <c:pt idx="4187">
                  <c:v>2.9858426675218857E-3</c:v>
                </c:pt>
                <c:pt idx="4188">
                  <c:v>2.9876047465584141E-3</c:v>
                </c:pt>
                <c:pt idx="4189">
                  <c:v>2.9876047465584245E-3</c:v>
                </c:pt>
                <c:pt idx="4190">
                  <c:v>2.9920054040424061E-3</c:v>
                </c:pt>
                <c:pt idx="4191">
                  <c:v>2.9927870657118186E-3</c:v>
                </c:pt>
                <c:pt idx="4192">
                  <c:v>2.994266080907468E-3</c:v>
                </c:pt>
                <c:pt idx="4193">
                  <c:v>2.9954889790923776E-3</c:v>
                </c:pt>
                <c:pt idx="4194">
                  <c:v>2.996926468887546E-3</c:v>
                </c:pt>
                <c:pt idx="4195">
                  <c:v>2.9995313598346787E-3</c:v>
                </c:pt>
                <c:pt idx="4196">
                  <c:v>3.0061003295429774E-3</c:v>
                </c:pt>
                <c:pt idx="4197">
                  <c:v>3.0079954870621886E-3</c:v>
                </c:pt>
                <c:pt idx="4198">
                  <c:v>3.0099775230165806E-3</c:v>
                </c:pt>
                <c:pt idx="4199">
                  <c:v>3.0106111358060316E-3</c:v>
                </c:pt>
                <c:pt idx="4200">
                  <c:v>3.0107430514207181E-3</c:v>
                </c:pt>
                <c:pt idx="4201">
                  <c:v>3.0135468086569402E-3</c:v>
                </c:pt>
                <c:pt idx="4202">
                  <c:v>3.0170778637846835E-3</c:v>
                </c:pt>
                <c:pt idx="4203">
                  <c:v>3.0170778637846835E-3</c:v>
                </c:pt>
                <c:pt idx="4204">
                  <c:v>3.0177605792660613E-3</c:v>
                </c:pt>
                <c:pt idx="4205">
                  <c:v>3.0255574927299709E-3</c:v>
                </c:pt>
                <c:pt idx="4206">
                  <c:v>3.0275893395189856E-3</c:v>
                </c:pt>
                <c:pt idx="4207">
                  <c:v>3.027925122732953E-3</c:v>
                </c:pt>
                <c:pt idx="4208">
                  <c:v>3.027925122732953E-3</c:v>
                </c:pt>
                <c:pt idx="4209">
                  <c:v>3.0284395073663663E-3</c:v>
                </c:pt>
                <c:pt idx="4210">
                  <c:v>3.0290842985232409E-3</c:v>
                </c:pt>
                <c:pt idx="4211">
                  <c:v>3.0361868710293773E-3</c:v>
                </c:pt>
                <c:pt idx="4212">
                  <c:v>3.0366948919266067E-3</c:v>
                </c:pt>
                <c:pt idx="4213">
                  <c:v>3.0367986402075804E-3</c:v>
                </c:pt>
                <c:pt idx="4214">
                  <c:v>3.0414534610604524E-3</c:v>
                </c:pt>
                <c:pt idx="4215">
                  <c:v>3.0424277550474025E-3</c:v>
                </c:pt>
                <c:pt idx="4216">
                  <c:v>3.0424277550474025E-3</c:v>
                </c:pt>
                <c:pt idx="4217">
                  <c:v>3.043825608443029E-3</c:v>
                </c:pt>
                <c:pt idx="4218">
                  <c:v>3.0447761070888308E-3</c:v>
                </c:pt>
                <c:pt idx="4219">
                  <c:v>3.0494949602840223E-3</c:v>
                </c:pt>
                <c:pt idx="4220">
                  <c:v>3.0501080209235283E-3</c:v>
                </c:pt>
                <c:pt idx="4221">
                  <c:v>3.052119491879975E-3</c:v>
                </c:pt>
                <c:pt idx="4222">
                  <c:v>3.0539955903987615E-3</c:v>
                </c:pt>
                <c:pt idx="4223">
                  <c:v>3.0595740110942486E-3</c:v>
                </c:pt>
                <c:pt idx="4224">
                  <c:v>3.0642815410210507E-3</c:v>
                </c:pt>
                <c:pt idx="4225">
                  <c:v>3.0656328480314593E-3</c:v>
                </c:pt>
                <c:pt idx="4226">
                  <c:v>3.0704816179227853E-3</c:v>
                </c:pt>
                <c:pt idx="4227">
                  <c:v>3.0727857162189281E-3</c:v>
                </c:pt>
                <c:pt idx="4228">
                  <c:v>3.0742199219988848E-3</c:v>
                </c:pt>
                <c:pt idx="4229">
                  <c:v>3.0755039626148006E-3</c:v>
                </c:pt>
                <c:pt idx="4230">
                  <c:v>3.0760668551315434E-3</c:v>
                </c:pt>
                <c:pt idx="4231">
                  <c:v>3.0783057861035147E-3</c:v>
                </c:pt>
                <c:pt idx="4232">
                  <c:v>3.0784086473267819E-3</c:v>
                </c:pt>
                <c:pt idx="4233">
                  <c:v>3.0785346187495607E-3</c:v>
                </c:pt>
                <c:pt idx="4234">
                  <c:v>3.0787494091966973E-3</c:v>
                </c:pt>
                <c:pt idx="4235">
                  <c:v>3.0804581019854981E-3</c:v>
                </c:pt>
                <c:pt idx="4236">
                  <c:v>3.0843159095109408E-3</c:v>
                </c:pt>
                <c:pt idx="4237">
                  <c:v>3.0855849142589248E-3</c:v>
                </c:pt>
                <c:pt idx="4238">
                  <c:v>3.0862770735290003E-3</c:v>
                </c:pt>
                <c:pt idx="4239">
                  <c:v>3.0895999906669328E-3</c:v>
                </c:pt>
                <c:pt idx="4240">
                  <c:v>3.0895999906669328E-3</c:v>
                </c:pt>
                <c:pt idx="4241">
                  <c:v>3.0903631375207882E-3</c:v>
                </c:pt>
                <c:pt idx="4242">
                  <c:v>3.0907779235286202E-3</c:v>
                </c:pt>
                <c:pt idx="4243">
                  <c:v>3.0931089071761773E-3</c:v>
                </c:pt>
                <c:pt idx="4244">
                  <c:v>3.1024431979216264E-3</c:v>
                </c:pt>
                <c:pt idx="4245">
                  <c:v>3.1051648246447853E-3</c:v>
                </c:pt>
                <c:pt idx="4246">
                  <c:v>3.107344055796199E-3</c:v>
                </c:pt>
                <c:pt idx="4247">
                  <c:v>3.1197011885325475E-3</c:v>
                </c:pt>
                <c:pt idx="4248">
                  <c:v>3.1197011885325475E-3</c:v>
                </c:pt>
                <c:pt idx="4249">
                  <c:v>3.1197011885325475E-3</c:v>
                </c:pt>
                <c:pt idx="4250">
                  <c:v>3.1212890248427721E-3</c:v>
                </c:pt>
                <c:pt idx="4251">
                  <c:v>3.1288484234967724E-3</c:v>
                </c:pt>
                <c:pt idx="4252">
                  <c:v>3.1347852520535978E-3</c:v>
                </c:pt>
                <c:pt idx="4253">
                  <c:v>3.1357175302160773E-3</c:v>
                </c:pt>
                <c:pt idx="4254">
                  <c:v>3.1383337765229034E-3</c:v>
                </c:pt>
                <c:pt idx="4255">
                  <c:v>3.1383337765229034E-3</c:v>
                </c:pt>
                <c:pt idx="4256">
                  <c:v>3.1489591837993713E-3</c:v>
                </c:pt>
                <c:pt idx="4257">
                  <c:v>3.1508055239213711E-3</c:v>
                </c:pt>
                <c:pt idx="4258">
                  <c:v>3.1508055239213711E-3</c:v>
                </c:pt>
                <c:pt idx="4259">
                  <c:v>3.1508055239213711E-3</c:v>
                </c:pt>
                <c:pt idx="4260">
                  <c:v>3.1508794890967749E-3</c:v>
                </c:pt>
                <c:pt idx="4261">
                  <c:v>3.1514348836477186E-3</c:v>
                </c:pt>
                <c:pt idx="4262">
                  <c:v>3.1546646363506715E-3</c:v>
                </c:pt>
                <c:pt idx="4263">
                  <c:v>3.1568478194771181E-3</c:v>
                </c:pt>
                <c:pt idx="4264">
                  <c:v>3.1595214618002879E-3</c:v>
                </c:pt>
                <c:pt idx="4265">
                  <c:v>3.1621579120769557E-3</c:v>
                </c:pt>
                <c:pt idx="4266">
                  <c:v>3.1642678994668939E-3</c:v>
                </c:pt>
                <c:pt idx="4267">
                  <c:v>3.1642678994668939E-3</c:v>
                </c:pt>
                <c:pt idx="4268">
                  <c:v>3.174204271555165E-3</c:v>
                </c:pt>
                <c:pt idx="4269">
                  <c:v>3.1743300432183273E-3</c:v>
                </c:pt>
                <c:pt idx="4270">
                  <c:v>3.1819762386175138E-3</c:v>
                </c:pt>
                <c:pt idx="4271">
                  <c:v>3.1835319621246667E-3</c:v>
                </c:pt>
                <c:pt idx="4272">
                  <c:v>3.1836694384219317E-3</c:v>
                </c:pt>
                <c:pt idx="4273">
                  <c:v>3.1847973607683901E-3</c:v>
                </c:pt>
                <c:pt idx="4274">
                  <c:v>3.1870976841891006E-3</c:v>
                </c:pt>
                <c:pt idx="4275">
                  <c:v>3.1933752421048015E-3</c:v>
                </c:pt>
                <c:pt idx="4276">
                  <c:v>3.1933752421048015E-3</c:v>
                </c:pt>
                <c:pt idx="4277">
                  <c:v>3.194286249399928E-3</c:v>
                </c:pt>
                <c:pt idx="4278">
                  <c:v>3.194286249399928E-3</c:v>
                </c:pt>
                <c:pt idx="4279">
                  <c:v>3.1961431851070129E-3</c:v>
                </c:pt>
                <c:pt idx="4280">
                  <c:v>3.1978958891323095E-3</c:v>
                </c:pt>
                <c:pt idx="4281">
                  <c:v>3.1978958891323095E-3</c:v>
                </c:pt>
                <c:pt idx="4282">
                  <c:v>3.1987158654542599E-3</c:v>
                </c:pt>
                <c:pt idx="4283">
                  <c:v>3.2030575974828475E-3</c:v>
                </c:pt>
                <c:pt idx="4284">
                  <c:v>3.2035770824324697E-3</c:v>
                </c:pt>
                <c:pt idx="4285">
                  <c:v>3.2049845386091596E-3</c:v>
                </c:pt>
                <c:pt idx="4286">
                  <c:v>3.2049845386091596E-3</c:v>
                </c:pt>
                <c:pt idx="4287">
                  <c:v>3.2103621852987486E-3</c:v>
                </c:pt>
                <c:pt idx="4288">
                  <c:v>3.2108733196212972E-3</c:v>
                </c:pt>
                <c:pt idx="4289">
                  <c:v>3.2195584665303894E-3</c:v>
                </c:pt>
                <c:pt idx="4290">
                  <c:v>3.2225462291854265E-3</c:v>
                </c:pt>
                <c:pt idx="4291">
                  <c:v>3.2300363538790649E-3</c:v>
                </c:pt>
                <c:pt idx="4292">
                  <c:v>3.2364067070392386E-3</c:v>
                </c:pt>
                <c:pt idx="4293">
                  <c:v>3.239429709380346E-3</c:v>
                </c:pt>
                <c:pt idx="4294">
                  <c:v>3.242026231724007E-3</c:v>
                </c:pt>
                <c:pt idx="4295">
                  <c:v>3.2443886268664008E-3</c:v>
                </c:pt>
                <c:pt idx="4296">
                  <c:v>3.24516829618032E-3</c:v>
                </c:pt>
                <c:pt idx="4297">
                  <c:v>3.2487127089778885E-3</c:v>
                </c:pt>
                <c:pt idx="4298">
                  <c:v>3.2491607763835079E-3</c:v>
                </c:pt>
                <c:pt idx="4299">
                  <c:v>3.2514260751144424E-3</c:v>
                </c:pt>
                <c:pt idx="4300">
                  <c:v>3.2538739264525293E-3</c:v>
                </c:pt>
                <c:pt idx="4301">
                  <c:v>3.2548375705905809E-3</c:v>
                </c:pt>
                <c:pt idx="4302">
                  <c:v>3.2625687871134768E-3</c:v>
                </c:pt>
                <c:pt idx="4303">
                  <c:v>3.2633659521750977E-3</c:v>
                </c:pt>
                <c:pt idx="4304">
                  <c:v>3.2679755964179925E-3</c:v>
                </c:pt>
                <c:pt idx="4305">
                  <c:v>3.2698388284304819E-3</c:v>
                </c:pt>
                <c:pt idx="4306">
                  <c:v>3.2706559439026391E-3</c:v>
                </c:pt>
                <c:pt idx="4307">
                  <c:v>3.2708884797854692E-3</c:v>
                </c:pt>
                <c:pt idx="4308">
                  <c:v>3.2717849820579656E-3</c:v>
                </c:pt>
                <c:pt idx="4309">
                  <c:v>3.273380585655412E-3</c:v>
                </c:pt>
                <c:pt idx="4310">
                  <c:v>3.2741825832003461E-3</c:v>
                </c:pt>
                <c:pt idx="4311">
                  <c:v>3.2744900181853661E-3</c:v>
                </c:pt>
                <c:pt idx="4312">
                  <c:v>3.276041948399352E-3</c:v>
                </c:pt>
                <c:pt idx="4313">
                  <c:v>3.2838570330817668E-3</c:v>
                </c:pt>
                <c:pt idx="4314">
                  <c:v>3.2867034035850258E-3</c:v>
                </c:pt>
                <c:pt idx="4315">
                  <c:v>3.2896554923089513E-3</c:v>
                </c:pt>
                <c:pt idx="4316">
                  <c:v>3.2957952699266832E-3</c:v>
                </c:pt>
                <c:pt idx="4317">
                  <c:v>3.302597744181296E-3</c:v>
                </c:pt>
                <c:pt idx="4318">
                  <c:v>3.3042836893338134E-3</c:v>
                </c:pt>
                <c:pt idx="4319">
                  <c:v>3.3066725116091397E-3</c:v>
                </c:pt>
                <c:pt idx="4320">
                  <c:v>3.3075670530867815E-3</c:v>
                </c:pt>
                <c:pt idx="4321">
                  <c:v>3.3086401836140479E-3</c:v>
                </c:pt>
                <c:pt idx="4322">
                  <c:v>3.3086401836140479E-3</c:v>
                </c:pt>
                <c:pt idx="4323">
                  <c:v>3.3140452576887617E-3</c:v>
                </c:pt>
                <c:pt idx="4324">
                  <c:v>3.3157035241211208E-3</c:v>
                </c:pt>
                <c:pt idx="4325">
                  <c:v>3.3166373936014369E-3</c:v>
                </c:pt>
                <c:pt idx="4326">
                  <c:v>3.3186449063391083E-3</c:v>
                </c:pt>
                <c:pt idx="4327">
                  <c:v>3.3217433987409602E-3</c:v>
                </c:pt>
                <c:pt idx="4328">
                  <c:v>3.3343438937122713E-3</c:v>
                </c:pt>
                <c:pt idx="4329">
                  <c:v>3.3422313004854332E-3</c:v>
                </c:pt>
                <c:pt idx="4330">
                  <c:v>3.3455582828899287E-3</c:v>
                </c:pt>
                <c:pt idx="4331">
                  <c:v>3.3455582828899287E-3</c:v>
                </c:pt>
                <c:pt idx="4332">
                  <c:v>3.3506656540004806E-3</c:v>
                </c:pt>
                <c:pt idx="4333">
                  <c:v>3.3526606917801162E-3</c:v>
                </c:pt>
                <c:pt idx="4334">
                  <c:v>3.3541324585015463E-3</c:v>
                </c:pt>
                <c:pt idx="4335">
                  <c:v>3.3562640967583386E-3</c:v>
                </c:pt>
                <c:pt idx="4336">
                  <c:v>3.3587492982071663E-3</c:v>
                </c:pt>
                <c:pt idx="4337">
                  <c:v>3.3610553398782197E-3</c:v>
                </c:pt>
                <c:pt idx="4338">
                  <c:v>3.3610553398782201E-3</c:v>
                </c:pt>
                <c:pt idx="4339">
                  <c:v>3.3659655767400722E-3</c:v>
                </c:pt>
                <c:pt idx="4340">
                  <c:v>3.3678252634448463E-3</c:v>
                </c:pt>
                <c:pt idx="4341">
                  <c:v>3.3715154000912803E-3</c:v>
                </c:pt>
                <c:pt idx="4342">
                  <c:v>3.379891848777997E-3</c:v>
                </c:pt>
                <c:pt idx="4343">
                  <c:v>3.3878299213511366E-3</c:v>
                </c:pt>
                <c:pt idx="4344">
                  <c:v>3.3886534030453707E-3</c:v>
                </c:pt>
                <c:pt idx="4345">
                  <c:v>3.3914727502759538E-3</c:v>
                </c:pt>
                <c:pt idx="4346">
                  <c:v>3.3943365704085602E-3</c:v>
                </c:pt>
                <c:pt idx="4347">
                  <c:v>3.3947900939646138E-3</c:v>
                </c:pt>
                <c:pt idx="4348">
                  <c:v>3.3996822671291862E-3</c:v>
                </c:pt>
                <c:pt idx="4349">
                  <c:v>3.4016756850749666E-3</c:v>
                </c:pt>
                <c:pt idx="4350">
                  <c:v>3.4017968921188349E-3</c:v>
                </c:pt>
                <c:pt idx="4351">
                  <c:v>3.4017968921188349E-3</c:v>
                </c:pt>
                <c:pt idx="4352">
                  <c:v>3.4026563813402784E-3</c:v>
                </c:pt>
                <c:pt idx="4353">
                  <c:v>3.4050425725557524E-3</c:v>
                </c:pt>
                <c:pt idx="4354">
                  <c:v>3.406669515785572E-3</c:v>
                </c:pt>
                <c:pt idx="4355">
                  <c:v>3.4142063513543687E-3</c:v>
                </c:pt>
                <c:pt idx="4356">
                  <c:v>3.415681307109258E-3</c:v>
                </c:pt>
                <c:pt idx="4357">
                  <c:v>3.417679219867421E-3</c:v>
                </c:pt>
                <c:pt idx="4358">
                  <c:v>3.4227312244283314E-3</c:v>
                </c:pt>
                <c:pt idx="4359">
                  <c:v>3.4227312244283314E-3</c:v>
                </c:pt>
                <c:pt idx="4360">
                  <c:v>3.429795692675831E-3</c:v>
                </c:pt>
                <c:pt idx="4361">
                  <c:v>3.429795692675831E-3</c:v>
                </c:pt>
                <c:pt idx="4362">
                  <c:v>3.4341976928095879E-3</c:v>
                </c:pt>
                <c:pt idx="4363">
                  <c:v>3.4344329037747385E-3</c:v>
                </c:pt>
                <c:pt idx="4364">
                  <c:v>3.4344329037747385E-3</c:v>
                </c:pt>
                <c:pt idx="4365">
                  <c:v>3.4369630164772301E-3</c:v>
                </c:pt>
                <c:pt idx="4366">
                  <c:v>3.4369630164772366E-3</c:v>
                </c:pt>
                <c:pt idx="4367">
                  <c:v>3.4404536193097246E-3</c:v>
                </c:pt>
                <c:pt idx="4368">
                  <c:v>3.4406984409211788E-3</c:v>
                </c:pt>
                <c:pt idx="4369">
                  <c:v>3.4457801799677836E-3</c:v>
                </c:pt>
                <c:pt idx="4370">
                  <c:v>3.4461194102633156E-3</c:v>
                </c:pt>
                <c:pt idx="4371">
                  <c:v>3.4491064260015868E-3</c:v>
                </c:pt>
                <c:pt idx="4372">
                  <c:v>3.4494958460598848E-3</c:v>
                </c:pt>
                <c:pt idx="4373">
                  <c:v>3.4494958460598848E-3</c:v>
                </c:pt>
                <c:pt idx="4374">
                  <c:v>3.4564061303067658E-3</c:v>
                </c:pt>
                <c:pt idx="4375">
                  <c:v>3.4564061303067658E-3</c:v>
                </c:pt>
                <c:pt idx="4376">
                  <c:v>3.457076892319587E-3</c:v>
                </c:pt>
                <c:pt idx="4377">
                  <c:v>3.4582008891280145E-3</c:v>
                </c:pt>
                <c:pt idx="4378">
                  <c:v>3.4589516111360112E-3</c:v>
                </c:pt>
                <c:pt idx="4379">
                  <c:v>3.4620623570624227E-3</c:v>
                </c:pt>
                <c:pt idx="4380">
                  <c:v>3.4620623570624227E-3</c:v>
                </c:pt>
                <c:pt idx="4381">
                  <c:v>3.4730199728724219E-3</c:v>
                </c:pt>
                <c:pt idx="4382">
                  <c:v>3.4747672157471516E-3</c:v>
                </c:pt>
                <c:pt idx="4383">
                  <c:v>3.4863393162522451E-3</c:v>
                </c:pt>
                <c:pt idx="4384">
                  <c:v>3.4876129793927116E-3</c:v>
                </c:pt>
                <c:pt idx="4385">
                  <c:v>3.4929327521280047E-3</c:v>
                </c:pt>
                <c:pt idx="4386">
                  <c:v>3.4963467693918089E-3</c:v>
                </c:pt>
                <c:pt idx="4387">
                  <c:v>3.5016331803923669E-3</c:v>
                </c:pt>
                <c:pt idx="4388">
                  <c:v>3.5024115558568714E-3</c:v>
                </c:pt>
                <c:pt idx="4389">
                  <c:v>3.5024115558568805E-3</c:v>
                </c:pt>
                <c:pt idx="4390">
                  <c:v>3.5130929667332184E-3</c:v>
                </c:pt>
                <c:pt idx="4391">
                  <c:v>3.5134766486264461E-3</c:v>
                </c:pt>
                <c:pt idx="4392">
                  <c:v>3.5159839833102564E-3</c:v>
                </c:pt>
                <c:pt idx="4393">
                  <c:v>3.5250914791449374E-3</c:v>
                </c:pt>
                <c:pt idx="4394">
                  <c:v>3.5250914791449374E-3</c:v>
                </c:pt>
                <c:pt idx="4395">
                  <c:v>3.5287764174775677E-3</c:v>
                </c:pt>
                <c:pt idx="4396">
                  <c:v>3.5325793098551213E-3</c:v>
                </c:pt>
                <c:pt idx="4397">
                  <c:v>3.5491284206315542E-3</c:v>
                </c:pt>
                <c:pt idx="4398">
                  <c:v>3.5568251627749303E-3</c:v>
                </c:pt>
                <c:pt idx="4399">
                  <c:v>3.5575947096065162E-3</c:v>
                </c:pt>
                <c:pt idx="4400">
                  <c:v>3.5606395193000305E-3</c:v>
                </c:pt>
                <c:pt idx="4401">
                  <c:v>3.5637257983914699E-3</c:v>
                </c:pt>
                <c:pt idx="4402">
                  <c:v>3.5716145203819856E-3</c:v>
                </c:pt>
                <c:pt idx="4403">
                  <c:v>3.5716789103424425E-3</c:v>
                </c:pt>
                <c:pt idx="4404">
                  <c:v>3.5865899089986939E-3</c:v>
                </c:pt>
                <c:pt idx="4405">
                  <c:v>3.5897907930886905E-3</c:v>
                </c:pt>
                <c:pt idx="4406">
                  <c:v>3.5933362663411101E-3</c:v>
                </c:pt>
                <c:pt idx="4407">
                  <c:v>3.5945867749108532E-3</c:v>
                </c:pt>
                <c:pt idx="4408">
                  <c:v>3.596271914997571E-3</c:v>
                </c:pt>
                <c:pt idx="4409">
                  <c:v>3.5972484463417643E-3</c:v>
                </c:pt>
                <c:pt idx="4410">
                  <c:v>3.5979773277640208E-3</c:v>
                </c:pt>
                <c:pt idx="4411">
                  <c:v>3.6007186442209476E-3</c:v>
                </c:pt>
                <c:pt idx="4412">
                  <c:v>3.6030745949333525E-3</c:v>
                </c:pt>
                <c:pt idx="4413">
                  <c:v>3.610022402091424E-3</c:v>
                </c:pt>
                <c:pt idx="4414">
                  <c:v>3.6128829591187961E-3</c:v>
                </c:pt>
                <c:pt idx="4415">
                  <c:v>3.617002842237098E-3</c:v>
                </c:pt>
                <c:pt idx="4416">
                  <c:v>3.6244337264669038E-3</c:v>
                </c:pt>
                <c:pt idx="4417">
                  <c:v>3.6303546884583118E-3</c:v>
                </c:pt>
                <c:pt idx="4418">
                  <c:v>3.6396513866213034E-3</c:v>
                </c:pt>
                <c:pt idx="4419">
                  <c:v>3.643775638807484E-3</c:v>
                </c:pt>
                <c:pt idx="4420">
                  <c:v>3.6616700044344863E-3</c:v>
                </c:pt>
                <c:pt idx="4421">
                  <c:v>3.6619843513470756E-3</c:v>
                </c:pt>
                <c:pt idx="4422">
                  <c:v>3.6619843513470756E-3</c:v>
                </c:pt>
                <c:pt idx="4423">
                  <c:v>3.681030086530028E-3</c:v>
                </c:pt>
                <c:pt idx="4424">
                  <c:v>3.6887961202687327E-3</c:v>
                </c:pt>
                <c:pt idx="4425">
                  <c:v>3.6991721818242099E-3</c:v>
                </c:pt>
                <c:pt idx="4426">
                  <c:v>3.7098313304094657E-3</c:v>
                </c:pt>
                <c:pt idx="4427">
                  <c:v>3.7142793745192698E-3</c:v>
                </c:pt>
                <c:pt idx="4428">
                  <c:v>3.7326612771540505E-3</c:v>
                </c:pt>
                <c:pt idx="4429">
                  <c:v>3.7339799094003381E-3</c:v>
                </c:pt>
                <c:pt idx="4430">
                  <c:v>3.7356041558164414E-3</c:v>
                </c:pt>
                <c:pt idx="4431">
                  <c:v>3.7427761051215041E-3</c:v>
                </c:pt>
                <c:pt idx="4432">
                  <c:v>3.7494141997933489E-3</c:v>
                </c:pt>
                <c:pt idx="4433">
                  <c:v>3.7512903140962841E-3</c:v>
                </c:pt>
                <c:pt idx="4434">
                  <c:v>3.7556269864898084E-3</c:v>
                </c:pt>
                <c:pt idx="4435">
                  <c:v>3.7560645301688155E-3</c:v>
                </c:pt>
                <c:pt idx="4436">
                  <c:v>3.7606939686229495E-3</c:v>
                </c:pt>
                <c:pt idx="4437">
                  <c:v>3.7640400003207146E-3</c:v>
                </c:pt>
                <c:pt idx="4438">
                  <c:v>3.7810553869161339E-3</c:v>
                </c:pt>
                <c:pt idx="4439">
                  <c:v>3.785549384207958E-3</c:v>
                </c:pt>
                <c:pt idx="4440">
                  <c:v>3.7927370358161205E-3</c:v>
                </c:pt>
                <c:pt idx="4441">
                  <c:v>3.7952705791872458E-3</c:v>
                </c:pt>
                <c:pt idx="4442">
                  <c:v>3.7952705791872458E-3</c:v>
                </c:pt>
                <c:pt idx="4443">
                  <c:v>3.797179363633232E-3</c:v>
                </c:pt>
                <c:pt idx="4444">
                  <c:v>3.7983869258719403E-3</c:v>
                </c:pt>
                <c:pt idx="4445">
                  <c:v>3.800773476471573E-3</c:v>
                </c:pt>
                <c:pt idx="4446">
                  <c:v>3.810884102973144E-3</c:v>
                </c:pt>
                <c:pt idx="4447">
                  <c:v>3.8141330026416585E-3</c:v>
                </c:pt>
                <c:pt idx="4448">
                  <c:v>3.8202067388275001E-3</c:v>
                </c:pt>
                <c:pt idx="4449">
                  <c:v>3.8217568329220685E-3</c:v>
                </c:pt>
                <c:pt idx="4450">
                  <c:v>3.8248442901372727E-3</c:v>
                </c:pt>
                <c:pt idx="4451">
                  <c:v>3.8287224129631542E-3</c:v>
                </c:pt>
                <c:pt idx="4452">
                  <c:v>3.8306406565949223E-3</c:v>
                </c:pt>
                <c:pt idx="4453">
                  <c:v>3.83422589323824E-3</c:v>
                </c:pt>
                <c:pt idx="4454">
                  <c:v>3.8343000382881479E-3</c:v>
                </c:pt>
                <c:pt idx="4455">
                  <c:v>3.8356188908839112E-3</c:v>
                </c:pt>
                <c:pt idx="4456">
                  <c:v>3.8412801993432605E-3</c:v>
                </c:pt>
                <c:pt idx="4457">
                  <c:v>3.8427749024985908E-3</c:v>
                </c:pt>
                <c:pt idx="4458">
                  <c:v>3.8478305222383988E-3</c:v>
                </c:pt>
                <c:pt idx="4459">
                  <c:v>3.8663861339702219E-3</c:v>
                </c:pt>
                <c:pt idx="4460">
                  <c:v>3.8696077063915509E-3</c:v>
                </c:pt>
                <c:pt idx="4461">
                  <c:v>3.8813420781305162E-3</c:v>
                </c:pt>
                <c:pt idx="4462">
                  <c:v>3.8829336087612141E-3</c:v>
                </c:pt>
                <c:pt idx="4463">
                  <c:v>3.8907799793295398E-3</c:v>
                </c:pt>
                <c:pt idx="4464">
                  <c:v>3.8950307735497176E-3</c:v>
                </c:pt>
                <c:pt idx="4465">
                  <c:v>3.9041276381554676E-3</c:v>
                </c:pt>
                <c:pt idx="4466">
                  <c:v>3.9183623857500663E-3</c:v>
                </c:pt>
                <c:pt idx="4467">
                  <c:v>3.9212312298579285E-3</c:v>
                </c:pt>
                <c:pt idx="4468">
                  <c:v>3.9226821942849686E-3</c:v>
                </c:pt>
                <c:pt idx="4469">
                  <c:v>3.9358835162788403E-3</c:v>
                </c:pt>
                <c:pt idx="4470">
                  <c:v>3.9358835162788403E-3</c:v>
                </c:pt>
                <c:pt idx="4471">
                  <c:v>3.9368810651744784E-3</c:v>
                </c:pt>
                <c:pt idx="4472">
                  <c:v>3.9405882380235827E-3</c:v>
                </c:pt>
                <c:pt idx="4473">
                  <c:v>3.9542875047086281E-3</c:v>
                </c:pt>
                <c:pt idx="4474">
                  <c:v>3.9590851514220921E-3</c:v>
                </c:pt>
                <c:pt idx="4475">
                  <c:v>3.9639747236836376E-3</c:v>
                </c:pt>
                <c:pt idx="4476">
                  <c:v>3.9851160721496529E-3</c:v>
                </c:pt>
                <c:pt idx="4477">
                  <c:v>3.9931864284997245E-3</c:v>
                </c:pt>
                <c:pt idx="4478">
                  <c:v>4.0019451215961045E-3</c:v>
                </c:pt>
                <c:pt idx="4479">
                  <c:v>4.0092006233060059E-3</c:v>
                </c:pt>
                <c:pt idx="4480">
                  <c:v>4.0111226758024008E-3</c:v>
                </c:pt>
                <c:pt idx="4481">
                  <c:v>4.0217919424753038E-3</c:v>
                </c:pt>
                <c:pt idx="4482">
                  <c:v>4.0309308094824145E-3</c:v>
                </c:pt>
                <c:pt idx="4483">
                  <c:v>4.0326370876535159E-3</c:v>
                </c:pt>
                <c:pt idx="4484">
                  <c:v>4.0482491613724981E-3</c:v>
                </c:pt>
                <c:pt idx="4485">
                  <c:v>4.0482491613724981E-3</c:v>
                </c:pt>
                <c:pt idx="4486">
                  <c:v>4.049231245557978E-3</c:v>
                </c:pt>
                <c:pt idx="4487">
                  <c:v>4.0682269616090627E-3</c:v>
                </c:pt>
                <c:pt idx="4488">
                  <c:v>4.0989208432219973E-3</c:v>
                </c:pt>
                <c:pt idx="4489">
                  <c:v>4.0991248863733332E-3</c:v>
                </c:pt>
                <c:pt idx="4490">
                  <c:v>4.101422473508724E-3</c:v>
                </c:pt>
                <c:pt idx="4491">
                  <c:v>4.1072774693139968E-3</c:v>
                </c:pt>
                <c:pt idx="4492">
                  <c:v>4.1149076237876709E-3</c:v>
                </c:pt>
                <c:pt idx="4493">
                  <c:v>4.1238453837354767E-3</c:v>
                </c:pt>
                <c:pt idx="4494">
                  <c:v>4.1266505774416613E-3</c:v>
                </c:pt>
                <c:pt idx="4495">
                  <c:v>4.1317269987552335E-3</c:v>
                </c:pt>
                <c:pt idx="4496">
                  <c:v>4.1349362159613309E-3</c:v>
                </c:pt>
                <c:pt idx="4497">
                  <c:v>4.1472498453041752E-3</c:v>
                </c:pt>
                <c:pt idx="4498">
                  <c:v>4.1490208421395168E-3</c:v>
                </c:pt>
                <c:pt idx="4499">
                  <c:v>4.1498410669536124E-3</c:v>
                </c:pt>
                <c:pt idx="4500">
                  <c:v>4.1552001140483866E-3</c:v>
                </c:pt>
                <c:pt idx="4501">
                  <c:v>4.1631846417964089E-3</c:v>
                </c:pt>
                <c:pt idx="4502">
                  <c:v>4.1672554787443453E-3</c:v>
                </c:pt>
                <c:pt idx="4503">
                  <c:v>4.1707471996040137E-3</c:v>
                </c:pt>
                <c:pt idx="4504">
                  <c:v>4.1736880046321992E-3</c:v>
                </c:pt>
                <c:pt idx="4505">
                  <c:v>4.1826466451817899E-3</c:v>
                </c:pt>
                <c:pt idx="4506">
                  <c:v>4.1863160911645627E-3</c:v>
                </c:pt>
                <c:pt idx="4507">
                  <c:v>4.1977906597390983E-3</c:v>
                </c:pt>
                <c:pt idx="4508">
                  <c:v>4.2065533312540026E-3</c:v>
                </c:pt>
                <c:pt idx="4509">
                  <c:v>4.2157439765364933E-3</c:v>
                </c:pt>
                <c:pt idx="4510">
                  <c:v>4.2213685101282813E-3</c:v>
                </c:pt>
                <c:pt idx="4511">
                  <c:v>4.2213902251544144E-3</c:v>
                </c:pt>
                <c:pt idx="4512">
                  <c:v>4.2372348813958186E-3</c:v>
                </c:pt>
                <c:pt idx="4513">
                  <c:v>4.2441005108750348E-3</c:v>
                </c:pt>
                <c:pt idx="4514">
                  <c:v>4.261798767648802E-3</c:v>
                </c:pt>
                <c:pt idx="4515">
                  <c:v>4.2630279554168021E-3</c:v>
                </c:pt>
                <c:pt idx="4516">
                  <c:v>4.2660000532124933E-3</c:v>
                </c:pt>
                <c:pt idx="4517">
                  <c:v>4.2664361062253135E-3</c:v>
                </c:pt>
                <c:pt idx="4518">
                  <c:v>4.2742420022096224E-3</c:v>
                </c:pt>
                <c:pt idx="4519">
                  <c:v>4.2916634623150094E-3</c:v>
                </c:pt>
                <c:pt idx="4520">
                  <c:v>4.3234543418165074E-3</c:v>
                </c:pt>
                <c:pt idx="4521">
                  <c:v>4.3345833184223123E-3</c:v>
                </c:pt>
                <c:pt idx="4522">
                  <c:v>4.3352347668192655E-3</c:v>
                </c:pt>
                <c:pt idx="4523">
                  <c:v>4.3444574012669835E-3</c:v>
                </c:pt>
                <c:pt idx="4524">
                  <c:v>4.3535272595761352E-3</c:v>
                </c:pt>
                <c:pt idx="4525">
                  <c:v>4.3695315331977987E-3</c:v>
                </c:pt>
                <c:pt idx="4526">
                  <c:v>4.3943812216164901E-3</c:v>
                </c:pt>
                <c:pt idx="4527">
                  <c:v>4.4034636589083947E-3</c:v>
                </c:pt>
                <c:pt idx="4528">
                  <c:v>4.4049828805022926E-3</c:v>
                </c:pt>
                <c:pt idx="4529">
                  <c:v>4.4175325982795223E-3</c:v>
                </c:pt>
                <c:pt idx="4530">
                  <c:v>4.4467722270827067E-3</c:v>
                </c:pt>
                <c:pt idx="4531">
                  <c:v>4.4496275755988388E-3</c:v>
                </c:pt>
                <c:pt idx="4532">
                  <c:v>4.4664175413953516E-3</c:v>
                </c:pt>
                <c:pt idx="4533">
                  <c:v>4.4787640012828216E-3</c:v>
                </c:pt>
                <c:pt idx="4534">
                  <c:v>4.5186785495163403E-3</c:v>
                </c:pt>
                <c:pt idx="4535">
                  <c:v>4.5200290396646787E-3</c:v>
                </c:pt>
                <c:pt idx="4536">
                  <c:v>4.5203202129854101E-3</c:v>
                </c:pt>
                <c:pt idx="4537">
                  <c:v>4.5261717626364929E-3</c:v>
                </c:pt>
                <c:pt idx="4538">
                  <c:v>4.5591263038385448E-3</c:v>
                </c:pt>
                <c:pt idx="4539">
                  <c:v>4.5681489340475964E-3</c:v>
                </c:pt>
                <c:pt idx="4540">
                  <c:v>4.6193287266213887E-3</c:v>
                </c:pt>
                <c:pt idx="4541">
                  <c:v>4.6372979956547542E-3</c:v>
                </c:pt>
                <c:pt idx="4542">
                  <c:v>4.7040941221392204E-3</c:v>
                </c:pt>
                <c:pt idx="4543">
                  <c:v>4.7650456434749416E-3</c:v>
                </c:pt>
                <c:pt idx="4544">
                  <c:v>4.8003168131307491E-3</c:v>
                </c:pt>
                <c:pt idx="4545">
                  <c:v>4.8429933413997421E-3</c:v>
                </c:pt>
                <c:pt idx="4546">
                  <c:v>4.8450545308185988E-3</c:v>
                </c:pt>
                <c:pt idx="4547">
                  <c:v>4.8735321255140894E-3</c:v>
                </c:pt>
                <c:pt idx="4548">
                  <c:v>4.9531579233050536E-3</c:v>
                </c:pt>
                <c:pt idx="4549">
                  <c:v>4.977818550990212E-3</c:v>
                </c:pt>
                <c:pt idx="4550">
                  <c:v>4.9904434681791194E-3</c:v>
                </c:pt>
                <c:pt idx="4551">
                  <c:v>5.0261852481913233E-3</c:v>
                </c:pt>
                <c:pt idx="4552">
                  <c:v>5.0510256942928817E-3</c:v>
                </c:pt>
                <c:pt idx="4553">
                  <c:v>5.074854377322472E-3</c:v>
                </c:pt>
                <c:pt idx="4554">
                  <c:v>5.081744882026713E-3</c:v>
                </c:pt>
                <c:pt idx="4555">
                  <c:v>5.1141585211785488E-3</c:v>
                </c:pt>
                <c:pt idx="4556">
                  <c:v>5.1526328808949315E-3</c:v>
                </c:pt>
                <c:pt idx="4557">
                  <c:v>5.2120460328479098E-3</c:v>
                </c:pt>
                <c:pt idx="4558">
                  <c:v>5.32918528873227E-3</c:v>
                </c:pt>
                <c:pt idx="4559">
                  <c:v>5.3335896056934716E-3</c:v>
                </c:pt>
                <c:pt idx="4560">
                  <c:v>5.6633706529277397E-3</c:v>
                </c:pt>
                <c:pt idx="4561">
                  <c:v>5.7402546093675618E-3</c:v>
                </c:pt>
                <c:pt idx="4562">
                  <c:v>5.7989676903425413E-3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DE2-4853-95B8-95B288E4F8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873120"/>
        <c:axId val="660874104"/>
      </c:scatterChart>
      <c:valAx>
        <c:axId val="660873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Sample Percentile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874104"/>
        <c:crosses val="autoZero"/>
        <c:crossBetween val="midCat"/>
      </c:valAx>
      <c:valAx>
        <c:axId val="66087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873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 Variable 1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'16-21yrs'!$N$3:$N$1007</c:f>
              <c:numCache>
                <c:formatCode>General</c:formatCode>
                <c:ptCount val="1005"/>
                <c:pt idx="0">
                  <c:v>2.5423598393661592E-2</c:v>
                </c:pt>
                <c:pt idx="1">
                  <c:v>3.3746460939976894E-2</c:v>
                </c:pt>
                <c:pt idx="2">
                  <c:v>2.6606716992492545E-2</c:v>
                </c:pt>
                <c:pt idx="3">
                  <c:v>3.2030723229528463E-2</c:v>
                </c:pt>
                <c:pt idx="4">
                  <c:v>2.9181377647457346E-2</c:v>
                </c:pt>
                <c:pt idx="5">
                  <c:v>2.4810891526988559E-2</c:v>
                </c:pt>
                <c:pt idx="6">
                  <c:v>2.375462011554089E-2</c:v>
                </c:pt>
                <c:pt idx="7">
                  <c:v>2.4603265353564881E-2</c:v>
                </c:pt>
                <c:pt idx="8">
                  <c:v>2.4393872053281324E-2</c:v>
                </c:pt>
                <c:pt idx="9">
                  <c:v>2.7178969922290859E-2</c:v>
                </c:pt>
                <c:pt idx="10">
                  <c:v>2.621827691719001E-2</c:v>
                </c:pt>
                <c:pt idx="11">
                  <c:v>2.5423598393661592E-2</c:v>
                </c:pt>
                <c:pt idx="12">
                  <c:v>4.1762953583664462E-2</c:v>
                </c:pt>
                <c:pt idx="13">
                  <c:v>2.882765090657562E-2</c:v>
                </c:pt>
                <c:pt idx="14">
                  <c:v>2.9876269690638911E-2</c:v>
                </c:pt>
                <c:pt idx="15">
                  <c:v>3.0555362538383594E-2</c:v>
                </c:pt>
                <c:pt idx="16">
                  <c:v>2.2649141601909048E-2</c:v>
                </c:pt>
                <c:pt idx="17">
                  <c:v>2.9356642752698912E-2</c:v>
                </c:pt>
                <c:pt idx="18">
                  <c:v>2.9356642752698912E-2</c:v>
                </c:pt>
                <c:pt idx="19">
                  <c:v>2.4182665722492072E-2</c:v>
                </c:pt>
                <c:pt idx="20">
                  <c:v>3.4349123936392507E-2</c:v>
                </c:pt>
                <c:pt idx="21">
                  <c:v>2.9005053509646498E-2</c:v>
                </c:pt>
                <c:pt idx="22">
                  <c:v>2.8469529539127566E-2</c:v>
                </c:pt>
                <c:pt idx="23">
                  <c:v>2.7367061923832047E-2</c:v>
                </c:pt>
                <c:pt idx="24">
                  <c:v>3.8436867875434155E-2</c:v>
                </c:pt>
                <c:pt idx="25">
                  <c:v>3.5954397652643057E-2</c:v>
                </c:pt>
                <c:pt idx="26">
                  <c:v>3.5523790530378158E-2</c:v>
                </c:pt>
                <c:pt idx="27">
                  <c:v>3.038701215233227E-2</c:v>
                </c:pt>
                <c:pt idx="28">
                  <c:v>3.1546603837631318E-2</c:v>
                </c:pt>
                <c:pt idx="29">
                  <c:v>2.7178969922290859E-2</c:v>
                </c:pt>
                <c:pt idx="30">
                  <c:v>2.953086768138817E-2</c:v>
                </c:pt>
                <c:pt idx="31">
                  <c:v>2.4182665722492072E-2</c:v>
                </c:pt>
                <c:pt idx="32">
                  <c:v>2.4182665722492072E-2</c:v>
                </c:pt>
                <c:pt idx="33">
                  <c:v>3.0217723859349871E-2</c:v>
                </c:pt>
                <c:pt idx="34">
                  <c:v>3.2821724393105663E-2</c:v>
                </c:pt>
                <c:pt idx="35">
                  <c:v>2.287451174581424E-2</c:v>
                </c:pt>
                <c:pt idx="36">
                  <c:v>2.4393872053281324E-2</c:v>
                </c:pt>
                <c:pt idx="37">
                  <c:v>3.7763665745571488E-2</c:v>
                </c:pt>
                <c:pt idx="38">
                  <c:v>2.5823994654087221E-2</c:v>
                </c:pt>
                <c:pt idx="39">
                  <c:v>2.4603265353564881E-2</c:v>
                </c:pt>
                <c:pt idx="40">
                  <c:v>3.0722790435735524E-2</c:v>
                </c:pt>
                <c:pt idx="41">
                  <c:v>2.7923737129207066E-2</c:v>
                </c:pt>
                <c:pt idx="42">
                  <c:v>2.9704070736545903E-2</c:v>
                </c:pt>
                <c:pt idx="43">
                  <c:v>2.9704070736545903E-2</c:v>
                </c:pt>
                <c:pt idx="44">
                  <c:v>2.4810891526988559E-2</c:v>
                </c:pt>
                <c:pt idx="45">
                  <c:v>2.2649141601909048E-2</c:v>
                </c:pt>
                <c:pt idx="46">
                  <c:v>2.621827691719001E-2</c:v>
                </c:pt>
                <c:pt idx="47">
                  <c:v>3.2665056556371072E-2</c:v>
                </c:pt>
                <c:pt idx="48">
                  <c:v>4.0261994788615654E-2</c:v>
                </c:pt>
                <c:pt idx="49">
                  <c:v>2.3537678401397054E-2</c:v>
                </c:pt>
                <c:pt idx="50">
                  <c:v>2.3537678401397054E-2</c:v>
                </c:pt>
                <c:pt idx="51">
                  <c:v>2.3537678401397054E-2</c:v>
                </c:pt>
                <c:pt idx="52">
                  <c:v>3.4349123936392507E-2</c:v>
                </c:pt>
                <c:pt idx="53">
                  <c:v>2.5823994654087221E-2</c:v>
                </c:pt>
                <c:pt idx="54">
                  <c:v>2.5823994654087221E-2</c:v>
                </c:pt>
                <c:pt idx="55">
                  <c:v>2.8469529539127566E-2</c:v>
                </c:pt>
                <c:pt idx="56">
                  <c:v>2.375462011554089E-2</c:v>
                </c:pt>
                <c:pt idx="57">
                  <c:v>2.9704070736545903E-2</c:v>
                </c:pt>
                <c:pt idx="58">
                  <c:v>3.3132837740663265E-2</c:v>
                </c:pt>
                <c:pt idx="59">
                  <c:v>2.9181377647457346E-2</c:v>
                </c:pt>
                <c:pt idx="60">
                  <c:v>3.038701215233227E-2</c:v>
                </c:pt>
                <c:pt idx="61">
                  <c:v>3.2665056556371072E-2</c:v>
                </c:pt>
                <c:pt idx="62">
                  <c:v>2.3097682998852079E-2</c:v>
                </c:pt>
                <c:pt idx="63">
                  <c:v>2.3097682998852079E-2</c:v>
                </c:pt>
                <c:pt idx="64">
                  <c:v>4.4383072029375983E-2</c:v>
                </c:pt>
                <c:pt idx="65">
                  <c:v>3.883518802570398E-2</c:v>
                </c:pt>
                <c:pt idx="66">
                  <c:v>3.4941393853450076E-2</c:v>
                </c:pt>
                <c:pt idx="67">
                  <c:v>3.170879824267267E-2</c:v>
                </c:pt>
                <c:pt idx="68">
                  <c:v>2.5423598393661592E-2</c:v>
                </c:pt>
                <c:pt idx="69">
                  <c:v>2.7553869975902191E-2</c:v>
                </c:pt>
                <c:pt idx="70">
                  <c:v>2.621827691719001E-2</c:v>
                </c:pt>
                <c:pt idx="71">
                  <c:v>2.3318718494409738E-2</c:v>
                </c:pt>
                <c:pt idx="72">
                  <c:v>3.7627580021005642E-2</c:v>
                </c:pt>
                <c:pt idx="73">
                  <c:v>2.8288768793872779E-2</c:v>
                </c:pt>
                <c:pt idx="74">
                  <c:v>2.4182665722492072E-2</c:v>
                </c:pt>
                <c:pt idx="75">
                  <c:v>2.4182665722492072E-2</c:v>
                </c:pt>
                <c:pt idx="76">
                  <c:v>3.3132837740663265E-2</c:v>
                </c:pt>
                <c:pt idx="77">
                  <c:v>3.680049924118943E-2</c:v>
                </c:pt>
                <c:pt idx="78">
                  <c:v>4.2007899693312992E-2</c:v>
                </c:pt>
                <c:pt idx="79">
                  <c:v>2.5016794572248046E-2</c:v>
                </c:pt>
                <c:pt idx="80">
                  <c:v>4.7832070039387165E-2</c:v>
                </c:pt>
                <c:pt idx="81">
                  <c:v>3.219047845113087E-2</c:v>
                </c:pt>
                <c:pt idx="82">
                  <c:v>2.9181377647457346E-2</c:v>
                </c:pt>
                <c:pt idx="83">
                  <c:v>3.8967056615785707E-2</c:v>
                </c:pt>
                <c:pt idx="84">
                  <c:v>2.5823994654087221E-2</c:v>
                </c:pt>
                <c:pt idx="85">
                  <c:v>2.4393872053281324E-2</c:v>
                </c:pt>
                <c:pt idx="86">
                  <c:v>2.4393872053281324E-2</c:v>
                </c:pt>
                <c:pt idx="87">
                  <c:v>3.2349444743593164E-2</c:v>
                </c:pt>
                <c:pt idx="88">
                  <c:v>2.287451174581424E-2</c:v>
                </c:pt>
                <c:pt idx="89">
                  <c:v>4.2007899693312992E-2</c:v>
                </c:pt>
                <c:pt idx="90">
                  <c:v>4.2007899693312992E-2</c:v>
                </c:pt>
                <c:pt idx="91">
                  <c:v>2.6021882564495443E-2</c:v>
                </c:pt>
                <c:pt idx="92">
                  <c:v>2.375462011554089E-2</c:v>
                </c:pt>
                <c:pt idx="93">
                  <c:v>2.375462011554089E-2</c:v>
                </c:pt>
                <c:pt idx="94">
                  <c:v>2.375462011554089E-2</c:v>
                </c:pt>
                <c:pt idx="95">
                  <c:v>3.7353921261696878E-2</c:v>
                </c:pt>
                <c:pt idx="96">
                  <c:v>2.6798825747122914E-2</c:v>
                </c:pt>
                <c:pt idx="97">
                  <c:v>2.4603265353564881E-2</c:v>
                </c:pt>
                <c:pt idx="98">
                  <c:v>2.7553869975902191E-2</c:v>
                </c:pt>
                <c:pt idx="99">
                  <c:v>2.5423598393661592E-2</c:v>
                </c:pt>
                <c:pt idx="100">
                  <c:v>2.5423598393661592E-2</c:v>
                </c:pt>
                <c:pt idx="101">
                  <c:v>3.4349123936392507E-2</c:v>
                </c:pt>
                <c:pt idx="102">
                  <c:v>3.2665056556371072E-2</c:v>
                </c:pt>
                <c:pt idx="103">
                  <c:v>2.3097682998852079E-2</c:v>
                </c:pt>
                <c:pt idx="104">
                  <c:v>3.0889310844759689E-2</c:v>
                </c:pt>
                <c:pt idx="105">
                  <c:v>3.7078242798343569E-2</c:v>
                </c:pt>
                <c:pt idx="106">
                  <c:v>2.9005053509646498E-2</c:v>
                </c:pt>
                <c:pt idx="107">
                  <c:v>4.1516562326608636E-2</c:v>
                </c:pt>
                <c:pt idx="108">
                  <c:v>2.3969598435095371E-2</c:v>
                </c:pt>
                <c:pt idx="109">
                  <c:v>2.69895671275166E-2</c:v>
                </c:pt>
                <c:pt idx="110">
                  <c:v>4.2007899693312992E-2</c:v>
                </c:pt>
                <c:pt idx="111">
                  <c:v>3.219047845113087E-2</c:v>
                </c:pt>
                <c:pt idx="112">
                  <c:v>3.6660838398688007E-2</c:v>
                </c:pt>
                <c:pt idx="113">
                  <c:v>3.038701215233227E-2</c:v>
                </c:pt>
                <c:pt idx="114">
                  <c:v>2.7739420018359988E-2</c:v>
                </c:pt>
                <c:pt idx="115">
                  <c:v>2.8469529539127566E-2</c:v>
                </c:pt>
                <c:pt idx="116">
                  <c:v>2.562457858362277E-2</c:v>
                </c:pt>
                <c:pt idx="117">
                  <c:v>3.4646524498278118E-2</c:v>
                </c:pt>
                <c:pt idx="118">
                  <c:v>3.2349444743593164E-2</c:v>
                </c:pt>
                <c:pt idx="119">
                  <c:v>2.3318718494409738E-2</c:v>
                </c:pt>
                <c:pt idx="120">
                  <c:v>3.0555362538383594E-2</c:v>
                </c:pt>
                <c:pt idx="121">
                  <c:v>3.4199453839083245E-2</c:v>
                </c:pt>
                <c:pt idx="122">
                  <c:v>2.4182665722492072E-2</c:v>
                </c:pt>
                <c:pt idx="123">
                  <c:v>2.4182665722492072E-2</c:v>
                </c:pt>
                <c:pt idx="124">
                  <c:v>3.9098480451341268E-2</c:v>
                </c:pt>
                <c:pt idx="125">
                  <c:v>2.5823994654087221E-2</c:v>
                </c:pt>
                <c:pt idx="126">
                  <c:v>3.8169011874313034E-2</c:v>
                </c:pt>
                <c:pt idx="127">
                  <c:v>4.7832070039387165E-2</c:v>
                </c:pt>
                <c:pt idx="128">
                  <c:v>2.2649141601909048E-2</c:v>
                </c:pt>
                <c:pt idx="129">
                  <c:v>2.2649141601909048E-2</c:v>
                </c:pt>
                <c:pt idx="130">
                  <c:v>2.2649141601909048E-2</c:v>
                </c:pt>
                <c:pt idx="131">
                  <c:v>2.3537678401397054E-2</c:v>
                </c:pt>
                <c:pt idx="132">
                  <c:v>2.3537678401397054E-2</c:v>
                </c:pt>
                <c:pt idx="133">
                  <c:v>2.3537678401397054E-2</c:v>
                </c:pt>
                <c:pt idx="134">
                  <c:v>3.3898131191548789E-2</c:v>
                </c:pt>
                <c:pt idx="135">
                  <c:v>2.4393872053281324E-2</c:v>
                </c:pt>
                <c:pt idx="136">
                  <c:v>3.0217723859349871E-2</c:v>
                </c:pt>
                <c:pt idx="137">
                  <c:v>3.0889310844759689E-2</c:v>
                </c:pt>
                <c:pt idx="138">
                  <c:v>3.1546603837631318E-2</c:v>
                </c:pt>
                <c:pt idx="139">
                  <c:v>3.3441056821835839E-2</c:v>
                </c:pt>
                <c:pt idx="140">
                  <c:v>3.3441056821835839E-2</c:v>
                </c:pt>
                <c:pt idx="141">
                  <c:v>2.8288768793872779E-2</c:v>
                </c:pt>
                <c:pt idx="142">
                  <c:v>2.9005053509646498E-2</c:v>
                </c:pt>
                <c:pt idx="143">
                  <c:v>2.9005053509646498E-2</c:v>
                </c:pt>
                <c:pt idx="144">
                  <c:v>3.8034376492265293E-2</c:v>
                </c:pt>
                <c:pt idx="145">
                  <c:v>2.375462011554089E-2</c:v>
                </c:pt>
                <c:pt idx="146">
                  <c:v>2.375462011554089E-2</c:v>
                </c:pt>
                <c:pt idx="147">
                  <c:v>3.4199453839083245E-2</c:v>
                </c:pt>
                <c:pt idx="148">
                  <c:v>2.4603265353564881E-2</c:v>
                </c:pt>
                <c:pt idx="149">
                  <c:v>3.6520643474460456E-2</c:v>
                </c:pt>
                <c:pt idx="150">
                  <c:v>2.621827691719001E-2</c:v>
                </c:pt>
                <c:pt idx="151">
                  <c:v>3.8169011874313034E-2</c:v>
                </c:pt>
                <c:pt idx="152">
                  <c:v>2.69895671275166E-2</c:v>
                </c:pt>
                <c:pt idx="153">
                  <c:v>2.9181377647457346E-2</c:v>
                </c:pt>
                <c:pt idx="154">
                  <c:v>2.9876269690638911E-2</c:v>
                </c:pt>
                <c:pt idx="155">
                  <c:v>3.1219687203370917E-2</c:v>
                </c:pt>
                <c:pt idx="156">
                  <c:v>3.2507633680796483E-2</c:v>
                </c:pt>
                <c:pt idx="157">
                  <c:v>3.2507633680796483E-2</c:v>
                </c:pt>
                <c:pt idx="158">
                  <c:v>3.7216337290482834E-2</c:v>
                </c:pt>
                <c:pt idx="159">
                  <c:v>4.1885605693810606E-2</c:v>
                </c:pt>
                <c:pt idx="160">
                  <c:v>3.2665056556371072E-2</c:v>
                </c:pt>
                <c:pt idx="161">
                  <c:v>3.0722790435735524E-2</c:v>
                </c:pt>
                <c:pt idx="162">
                  <c:v>3.0722790435735524E-2</c:v>
                </c:pt>
                <c:pt idx="163">
                  <c:v>2.562457858362277E-2</c:v>
                </c:pt>
                <c:pt idx="164">
                  <c:v>2.3097682998852079E-2</c:v>
                </c:pt>
                <c:pt idx="165">
                  <c:v>3.9098480451341268E-2</c:v>
                </c:pt>
                <c:pt idx="166">
                  <c:v>3.5233795552481309E-2</c:v>
                </c:pt>
                <c:pt idx="167">
                  <c:v>3.2821724393105663E-2</c:v>
                </c:pt>
                <c:pt idx="168">
                  <c:v>3.0889310844759689E-2</c:v>
                </c:pt>
                <c:pt idx="169">
                  <c:v>2.8106845564152588E-2</c:v>
                </c:pt>
                <c:pt idx="170">
                  <c:v>2.6606716992492545E-2</c:v>
                </c:pt>
                <c:pt idx="171">
                  <c:v>2.6606716992492545E-2</c:v>
                </c:pt>
                <c:pt idx="172">
                  <c:v>2.5823994654087221E-2</c:v>
                </c:pt>
                <c:pt idx="173">
                  <c:v>2.5016794572248046E-2</c:v>
                </c:pt>
                <c:pt idx="174">
                  <c:v>2.4182665722492072E-2</c:v>
                </c:pt>
                <c:pt idx="175">
                  <c:v>3.5523790530378158E-2</c:v>
                </c:pt>
                <c:pt idx="176">
                  <c:v>3.4941393853450076E-2</c:v>
                </c:pt>
                <c:pt idx="177">
                  <c:v>2.8288768793872779E-2</c:v>
                </c:pt>
                <c:pt idx="178">
                  <c:v>2.7553869975902191E-2</c:v>
                </c:pt>
                <c:pt idx="179">
                  <c:v>2.6021882564495443E-2</c:v>
                </c:pt>
                <c:pt idx="180">
                  <c:v>4.7832070039387165E-2</c:v>
                </c:pt>
                <c:pt idx="181">
                  <c:v>3.1219687203370917E-2</c:v>
                </c:pt>
                <c:pt idx="182">
                  <c:v>2.5221016691960016E-2</c:v>
                </c:pt>
                <c:pt idx="183">
                  <c:v>4.4267340223450406E-2</c:v>
                </c:pt>
                <c:pt idx="184">
                  <c:v>2.3537678401397054E-2</c:v>
                </c:pt>
                <c:pt idx="185">
                  <c:v>3.6939632059711291E-2</c:v>
                </c:pt>
                <c:pt idx="186">
                  <c:v>3.2030723229528463E-2</c:v>
                </c:pt>
                <c:pt idx="187">
                  <c:v>2.2649141601909048E-2</c:v>
                </c:pt>
                <c:pt idx="188">
                  <c:v>3.7627580021005642E-2</c:v>
                </c:pt>
                <c:pt idx="189">
                  <c:v>3.0722790435735524E-2</c:v>
                </c:pt>
                <c:pt idx="190">
                  <c:v>3.7078242798343569E-2</c:v>
                </c:pt>
                <c:pt idx="191">
                  <c:v>2.5423598393661592E-2</c:v>
                </c:pt>
                <c:pt idx="192">
                  <c:v>2.5423598393661592E-2</c:v>
                </c:pt>
                <c:pt idx="193">
                  <c:v>2.4603265353564881E-2</c:v>
                </c:pt>
                <c:pt idx="194">
                  <c:v>2.4603265353564881E-2</c:v>
                </c:pt>
                <c:pt idx="195">
                  <c:v>2.4603265353564881E-2</c:v>
                </c:pt>
                <c:pt idx="196">
                  <c:v>2.4603265353564881E-2</c:v>
                </c:pt>
                <c:pt idx="197">
                  <c:v>3.1546603837631318E-2</c:v>
                </c:pt>
                <c:pt idx="198">
                  <c:v>3.4199453839083245E-2</c:v>
                </c:pt>
                <c:pt idx="199">
                  <c:v>2.375462011554089E-2</c:v>
                </c:pt>
                <c:pt idx="200">
                  <c:v>2.375462011554089E-2</c:v>
                </c:pt>
                <c:pt idx="201">
                  <c:v>3.7353921261696878E-2</c:v>
                </c:pt>
                <c:pt idx="202">
                  <c:v>2.953086768138817E-2</c:v>
                </c:pt>
                <c:pt idx="203">
                  <c:v>2.6413211028054218E-2</c:v>
                </c:pt>
                <c:pt idx="204">
                  <c:v>2.287451174581424E-2</c:v>
                </c:pt>
                <c:pt idx="205">
                  <c:v>2.882765090657562E-2</c:v>
                </c:pt>
                <c:pt idx="206">
                  <c:v>2.882765090657562E-2</c:v>
                </c:pt>
                <c:pt idx="207">
                  <c:v>2.882765090657562E-2</c:v>
                </c:pt>
                <c:pt idx="208">
                  <c:v>3.1054938363652491E-2</c:v>
                </c:pt>
                <c:pt idx="209">
                  <c:v>2.8106845564152588E-2</c:v>
                </c:pt>
                <c:pt idx="210">
                  <c:v>2.4810891526988559E-2</c:v>
                </c:pt>
                <c:pt idx="211">
                  <c:v>2.7367061923832047E-2</c:v>
                </c:pt>
                <c:pt idx="212">
                  <c:v>2.7367061923832047E-2</c:v>
                </c:pt>
                <c:pt idx="213">
                  <c:v>3.6379908294037581E-2</c:v>
                </c:pt>
                <c:pt idx="214">
                  <c:v>2.3969598435095371E-2</c:v>
                </c:pt>
                <c:pt idx="215">
                  <c:v>2.3969598435095371E-2</c:v>
                </c:pt>
                <c:pt idx="216">
                  <c:v>2.6606716992492545E-2</c:v>
                </c:pt>
                <c:pt idx="217">
                  <c:v>4.1019340050699418E-2</c:v>
                </c:pt>
                <c:pt idx="218">
                  <c:v>3.3287304022031984E-2</c:v>
                </c:pt>
                <c:pt idx="219">
                  <c:v>2.3097682998852079E-2</c:v>
                </c:pt>
                <c:pt idx="220">
                  <c:v>2.3097682998852079E-2</c:v>
                </c:pt>
                <c:pt idx="221">
                  <c:v>2.3097682998852079E-2</c:v>
                </c:pt>
                <c:pt idx="222">
                  <c:v>3.2030723229528463E-2</c:v>
                </c:pt>
                <c:pt idx="223">
                  <c:v>2.9876269690638911E-2</c:v>
                </c:pt>
                <c:pt idx="224">
                  <c:v>2.7553869975902191E-2</c:v>
                </c:pt>
                <c:pt idx="225">
                  <c:v>2.5016794572248046E-2</c:v>
                </c:pt>
                <c:pt idx="226">
                  <c:v>2.5016794572248046E-2</c:v>
                </c:pt>
                <c:pt idx="227">
                  <c:v>2.4182665722492072E-2</c:v>
                </c:pt>
                <c:pt idx="228">
                  <c:v>3.680049924118943E-2</c:v>
                </c:pt>
                <c:pt idx="229">
                  <c:v>4.3566493737989868E-2</c:v>
                </c:pt>
                <c:pt idx="230">
                  <c:v>4.2007899693312992E-2</c:v>
                </c:pt>
                <c:pt idx="231">
                  <c:v>2.7739420018359988E-2</c:v>
                </c:pt>
                <c:pt idx="232">
                  <c:v>4.3092930828594667E-2</c:v>
                </c:pt>
                <c:pt idx="233">
                  <c:v>2.3318718494409738E-2</c:v>
                </c:pt>
                <c:pt idx="234">
                  <c:v>2.3318718494409738E-2</c:v>
                </c:pt>
                <c:pt idx="235">
                  <c:v>2.3318718494409738E-2</c:v>
                </c:pt>
                <c:pt idx="236">
                  <c:v>2.9356642752698912E-2</c:v>
                </c:pt>
                <c:pt idx="237">
                  <c:v>3.9877928825859478E-2</c:v>
                </c:pt>
                <c:pt idx="238">
                  <c:v>3.5667903862608069E-2</c:v>
                </c:pt>
                <c:pt idx="239">
                  <c:v>2.5221016691960016E-2</c:v>
                </c:pt>
                <c:pt idx="240">
                  <c:v>3.0217723859349871E-2</c:v>
                </c:pt>
                <c:pt idx="241">
                  <c:v>3.7627580021005642E-2</c:v>
                </c:pt>
                <c:pt idx="242">
                  <c:v>4.0006360491131668E-2</c:v>
                </c:pt>
                <c:pt idx="243">
                  <c:v>2.7923737129207066E-2</c:v>
                </c:pt>
                <c:pt idx="244">
                  <c:v>2.7923737129207066E-2</c:v>
                </c:pt>
                <c:pt idx="245">
                  <c:v>2.953086768138817E-2</c:v>
                </c:pt>
                <c:pt idx="246">
                  <c:v>2.953086768138817E-2</c:v>
                </c:pt>
                <c:pt idx="247">
                  <c:v>3.2507633680796483E-2</c:v>
                </c:pt>
                <c:pt idx="248">
                  <c:v>3.3898131191548789E-2</c:v>
                </c:pt>
                <c:pt idx="249">
                  <c:v>4.4034964129048372E-2</c:v>
                </c:pt>
                <c:pt idx="250">
                  <c:v>3.3287304022031984E-2</c:v>
                </c:pt>
                <c:pt idx="251">
                  <c:v>3.038701215233227E-2</c:v>
                </c:pt>
                <c:pt idx="252">
                  <c:v>2.7178969922290859E-2</c:v>
                </c:pt>
                <c:pt idx="253">
                  <c:v>2.7178969922290859E-2</c:v>
                </c:pt>
                <c:pt idx="254">
                  <c:v>2.7178969922290859E-2</c:v>
                </c:pt>
                <c:pt idx="255">
                  <c:v>2.7178969922290859E-2</c:v>
                </c:pt>
                <c:pt idx="256">
                  <c:v>2.5423598393661592E-2</c:v>
                </c:pt>
                <c:pt idx="257">
                  <c:v>2.5423598393661592E-2</c:v>
                </c:pt>
                <c:pt idx="258">
                  <c:v>2.3537678401397054E-2</c:v>
                </c:pt>
                <c:pt idx="259">
                  <c:v>3.1219687203370917E-2</c:v>
                </c:pt>
                <c:pt idx="260">
                  <c:v>2.8106845564152588E-2</c:v>
                </c:pt>
                <c:pt idx="261">
                  <c:v>2.6413211028054218E-2</c:v>
                </c:pt>
                <c:pt idx="262">
                  <c:v>2.6413211028054218E-2</c:v>
                </c:pt>
                <c:pt idx="263">
                  <c:v>2.4603265353564881E-2</c:v>
                </c:pt>
                <c:pt idx="264">
                  <c:v>2.4603265353564881E-2</c:v>
                </c:pt>
                <c:pt idx="265">
                  <c:v>2.4603265353564881E-2</c:v>
                </c:pt>
                <c:pt idx="266">
                  <c:v>5.1548570564771579E-2</c:v>
                </c:pt>
                <c:pt idx="267">
                  <c:v>2.2649141601909048E-2</c:v>
                </c:pt>
                <c:pt idx="268">
                  <c:v>2.9005053509646498E-2</c:v>
                </c:pt>
                <c:pt idx="269">
                  <c:v>3.6238626563054481E-2</c:v>
                </c:pt>
                <c:pt idx="270">
                  <c:v>2.562457858362277E-2</c:v>
                </c:pt>
                <c:pt idx="271">
                  <c:v>2.9876269690638911E-2</c:v>
                </c:pt>
                <c:pt idx="272">
                  <c:v>2.375462011554089E-2</c:v>
                </c:pt>
                <c:pt idx="273">
                  <c:v>2.8288768793872779E-2</c:v>
                </c:pt>
                <c:pt idx="274">
                  <c:v>4.2854186992473807E-2</c:v>
                </c:pt>
                <c:pt idx="275">
                  <c:v>3.5667903862608069E-2</c:v>
                </c:pt>
                <c:pt idx="276">
                  <c:v>2.6606716992492545E-2</c:v>
                </c:pt>
                <c:pt idx="277">
                  <c:v>2.6606716992492545E-2</c:v>
                </c:pt>
                <c:pt idx="278">
                  <c:v>2.6606716992492545E-2</c:v>
                </c:pt>
                <c:pt idx="279">
                  <c:v>4.2372663989435989E-2</c:v>
                </c:pt>
                <c:pt idx="280">
                  <c:v>4.4034964129048372E-2</c:v>
                </c:pt>
                <c:pt idx="281">
                  <c:v>2.7553869975902191E-2</c:v>
                </c:pt>
                <c:pt idx="282">
                  <c:v>2.7553869975902191E-2</c:v>
                </c:pt>
                <c:pt idx="283">
                  <c:v>4.6747301539149549E-2</c:v>
                </c:pt>
                <c:pt idx="284">
                  <c:v>2.287451174581424E-2</c:v>
                </c:pt>
                <c:pt idx="285">
                  <c:v>2.287451174581424E-2</c:v>
                </c:pt>
                <c:pt idx="286">
                  <c:v>2.287451174581424E-2</c:v>
                </c:pt>
                <c:pt idx="287">
                  <c:v>4.1392816709099577E-2</c:v>
                </c:pt>
                <c:pt idx="288">
                  <c:v>2.8469529539127566E-2</c:v>
                </c:pt>
                <c:pt idx="289">
                  <c:v>3.7216337290482834E-2</c:v>
                </c:pt>
                <c:pt idx="290">
                  <c:v>3.9098480451341268E-2</c:v>
                </c:pt>
                <c:pt idx="291">
                  <c:v>4.4843012521339848E-2</c:v>
                </c:pt>
                <c:pt idx="292">
                  <c:v>3.9749082192350654E-2</c:v>
                </c:pt>
                <c:pt idx="293">
                  <c:v>2.9356642752698912E-2</c:v>
                </c:pt>
                <c:pt idx="294">
                  <c:v>2.3969598435095371E-2</c:v>
                </c:pt>
                <c:pt idx="295">
                  <c:v>4.5972736432038808E-2</c:v>
                </c:pt>
                <c:pt idx="296">
                  <c:v>4.9518296428188079E-2</c:v>
                </c:pt>
                <c:pt idx="297">
                  <c:v>2.7739420018359988E-2</c:v>
                </c:pt>
                <c:pt idx="298">
                  <c:v>2.7739420018359988E-2</c:v>
                </c:pt>
                <c:pt idx="299">
                  <c:v>4.333035924164693E-2</c:v>
                </c:pt>
                <c:pt idx="300">
                  <c:v>3.680049924118943E-2</c:v>
                </c:pt>
                <c:pt idx="301">
                  <c:v>2.3097682998852079E-2</c:v>
                </c:pt>
                <c:pt idx="302">
                  <c:v>2.3097682998852079E-2</c:v>
                </c:pt>
                <c:pt idx="303">
                  <c:v>2.3097682998852079E-2</c:v>
                </c:pt>
                <c:pt idx="304">
                  <c:v>2.3097682998852079E-2</c:v>
                </c:pt>
                <c:pt idx="305">
                  <c:v>4.1885605693810606E-2</c:v>
                </c:pt>
                <c:pt idx="306">
                  <c:v>3.6939632059711291E-2</c:v>
                </c:pt>
                <c:pt idx="307">
                  <c:v>2.7923737129207066E-2</c:v>
                </c:pt>
                <c:pt idx="308">
                  <c:v>2.7923737129207066E-2</c:v>
                </c:pt>
                <c:pt idx="309">
                  <c:v>2.4182665722492072E-2</c:v>
                </c:pt>
                <c:pt idx="310">
                  <c:v>3.8303174016881623E-2</c:v>
                </c:pt>
                <c:pt idx="311">
                  <c:v>2.5221016691960016E-2</c:v>
                </c:pt>
                <c:pt idx="312">
                  <c:v>4.1392816709099577E-2</c:v>
                </c:pt>
                <c:pt idx="313">
                  <c:v>3.8967056615785707E-2</c:v>
                </c:pt>
                <c:pt idx="314">
                  <c:v>2.9704070736545903E-2</c:v>
                </c:pt>
                <c:pt idx="315">
                  <c:v>2.621827691719001E-2</c:v>
                </c:pt>
                <c:pt idx="316">
                  <c:v>3.219047845113087E-2</c:v>
                </c:pt>
                <c:pt idx="317">
                  <c:v>2.8106845564152588E-2</c:v>
                </c:pt>
                <c:pt idx="318">
                  <c:v>2.9005053509646498E-2</c:v>
                </c:pt>
                <c:pt idx="319">
                  <c:v>2.4393872053281324E-2</c:v>
                </c:pt>
                <c:pt idx="320">
                  <c:v>3.5233795552481309E-2</c:v>
                </c:pt>
                <c:pt idx="321">
                  <c:v>2.5423598393661592E-2</c:v>
                </c:pt>
                <c:pt idx="322">
                  <c:v>2.5423598393661592E-2</c:v>
                </c:pt>
                <c:pt idx="323">
                  <c:v>3.1546603837631318E-2</c:v>
                </c:pt>
                <c:pt idx="324">
                  <c:v>3.6660838398688007E-2</c:v>
                </c:pt>
                <c:pt idx="325">
                  <c:v>2.6413211028054218E-2</c:v>
                </c:pt>
                <c:pt idx="326">
                  <c:v>3.3132837740663265E-2</c:v>
                </c:pt>
                <c:pt idx="327">
                  <c:v>3.883518802570398E-2</c:v>
                </c:pt>
                <c:pt idx="328">
                  <c:v>2.3537678401397054E-2</c:v>
                </c:pt>
                <c:pt idx="329">
                  <c:v>3.4049125841723447E-2</c:v>
                </c:pt>
                <c:pt idx="330">
                  <c:v>4.9206530707129763E-2</c:v>
                </c:pt>
                <c:pt idx="331">
                  <c:v>3.4794271541675539E-2</c:v>
                </c:pt>
                <c:pt idx="332">
                  <c:v>3.5523790530378158E-2</c:v>
                </c:pt>
                <c:pt idx="333">
                  <c:v>2.6606716992492545E-2</c:v>
                </c:pt>
                <c:pt idx="334">
                  <c:v>3.8967056615785707E-2</c:v>
                </c:pt>
                <c:pt idx="335">
                  <c:v>2.9356642752698912E-2</c:v>
                </c:pt>
                <c:pt idx="336">
                  <c:v>2.9356642752698912E-2</c:v>
                </c:pt>
                <c:pt idx="337">
                  <c:v>3.2665056556371072E-2</c:v>
                </c:pt>
                <c:pt idx="338">
                  <c:v>3.2665056556371072E-2</c:v>
                </c:pt>
                <c:pt idx="339">
                  <c:v>3.2665056556371072E-2</c:v>
                </c:pt>
                <c:pt idx="340">
                  <c:v>3.5667903862608069E-2</c:v>
                </c:pt>
                <c:pt idx="341">
                  <c:v>3.6379908294037581E-2</c:v>
                </c:pt>
                <c:pt idx="342">
                  <c:v>4.4613634993989335E-2</c:v>
                </c:pt>
                <c:pt idx="343">
                  <c:v>4.4613634993989335E-2</c:v>
                </c:pt>
                <c:pt idx="344">
                  <c:v>3.5811437254853626E-2</c:v>
                </c:pt>
                <c:pt idx="345">
                  <c:v>3.2030723229528463E-2</c:v>
                </c:pt>
                <c:pt idx="346">
                  <c:v>3.1219687203370917E-2</c:v>
                </c:pt>
                <c:pt idx="347">
                  <c:v>3.038701215233227E-2</c:v>
                </c:pt>
                <c:pt idx="348">
                  <c:v>2.953086768138817E-2</c:v>
                </c:pt>
                <c:pt idx="349">
                  <c:v>2.7739420018359988E-2</c:v>
                </c:pt>
                <c:pt idx="350">
                  <c:v>2.7739420018359988E-2</c:v>
                </c:pt>
                <c:pt idx="351">
                  <c:v>2.4810891526988559E-2</c:v>
                </c:pt>
                <c:pt idx="352">
                  <c:v>2.2649141601909048E-2</c:v>
                </c:pt>
                <c:pt idx="353">
                  <c:v>4.8259150567297654E-2</c:v>
                </c:pt>
                <c:pt idx="354">
                  <c:v>3.3746460939976894E-2</c:v>
                </c:pt>
                <c:pt idx="355">
                  <c:v>3.297764795195457E-2</c:v>
                </c:pt>
                <c:pt idx="356">
                  <c:v>3.1383571201862741E-2</c:v>
                </c:pt>
                <c:pt idx="357">
                  <c:v>3.8169011874313034E-2</c:v>
                </c:pt>
                <c:pt idx="358">
                  <c:v>2.69895671275166E-2</c:v>
                </c:pt>
                <c:pt idx="359">
                  <c:v>2.6021882564495443E-2</c:v>
                </c:pt>
                <c:pt idx="360">
                  <c:v>2.6021882564495443E-2</c:v>
                </c:pt>
                <c:pt idx="361">
                  <c:v>2.6021882564495443E-2</c:v>
                </c:pt>
                <c:pt idx="362">
                  <c:v>2.6021882564495443E-2</c:v>
                </c:pt>
                <c:pt idx="363">
                  <c:v>2.6021882564495443E-2</c:v>
                </c:pt>
                <c:pt idx="364">
                  <c:v>2.6021882564495443E-2</c:v>
                </c:pt>
                <c:pt idx="365">
                  <c:v>2.6021882564495443E-2</c:v>
                </c:pt>
                <c:pt idx="366">
                  <c:v>2.5016794572248046E-2</c:v>
                </c:pt>
                <c:pt idx="367">
                  <c:v>2.5016794572248046E-2</c:v>
                </c:pt>
                <c:pt idx="368">
                  <c:v>2.5016794572248046E-2</c:v>
                </c:pt>
                <c:pt idx="369">
                  <c:v>2.3969598435095371E-2</c:v>
                </c:pt>
                <c:pt idx="370">
                  <c:v>3.3132837740663265E-2</c:v>
                </c:pt>
                <c:pt idx="371">
                  <c:v>2.287451174581424E-2</c:v>
                </c:pt>
                <c:pt idx="372">
                  <c:v>2.287451174581424E-2</c:v>
                </c:pt>
                <c:pt idx="373">
                  <c:v>4.4613634993989335E-2</c:v>
                </c:pt>
                <c:pt idx="374">
                  <c:v>3.1546603837631318E-2</c:v>
                </c:pt>
                <c:pt idx="375">
                  <c:v>3.7627580021005642E-2</c:v>
                </c:pt>
                <c:pt idx="376">
                  <c:v>3.0722790435735524E-2</c:v>
                </c:pt>
                <c:pt idx="377">
                  <c:v>2.9876269690638911E-2</c:v>
                </c:pt>
                <c:pt idx="378">
                  <c:v>3.6238626563054481E-2</c:v>
                </c:pt>
                <c:pt idx="379">
                  <c:v>2.8106845564152588E-2</c:v>
                </c:pt>
                <c:pt idx="380">
                  <c:v>2.8106845564152588E-2</c:v>
                </c:pt>
                <c:pt idx="381">
                  <c:v>5.0847196787323183E-2</c:v>
                </c:pt>
                <c:pt idx="382">
                  <c:v>3.3287304022031984E-2</c:v>
                </c:pt>
                <c:pt idx="383">
                  <c:v>3.7763665745571488E-2</c:v>
                </c:pt>
                <c:pt idx="384">
                  <c:v>3.170879824267267E-2</c:v>
                </c:pt>
                <c:pt idx="385">
                  <c:v>2.5221016691960016E-2</c:v>
                </c:pt>
                <c:pt idx="386">
                  <c:v>3.9229464002328428E-2</c:v>
                </c:pt>
                <c:pt idx="387">
                  <c:v>2.4182665722492072E-2</c:v>
                </c:pt>
                <c:pt idx="388">
                  <c:v>2.4182665722492072E-2</c:v>
                </c:pt>
                <c:pt idx="389">
                  <c:v>2.9181377647457346E-2</c:v>
                </c:pt>
                <c:pt idx="390">
                  <c:v>2.9181377647457346E-2</c:v>
                </c:pt>
                <c:pt idx="391">
                  <c:v>3.2665056556371072E-2</c:v>
                </c:pt>
                <c:pt idx="392">
                  <c:v>2.8288768793872779E-2</c:v>
                </c:pt>
                <c:pt idx="393">
                  <c:v>2.8288768793872779E-2</c:v>
                </c:pt>
                <c:pt idx="394">
                  <c:v>2.7367061923832047E-2</c:v>
                </c:pt>
                <c:pt idx="395">
                  <c:v>3.508789929203493E-2</c:v>
                </c:pt>
                <c:pt idx="396">
                  <c:v>3.508789929203493E-2</c:v>
                </c:pt>
                <c:pt idx="397">
                  <c:v>3.1054938363652491E-2</c:v>
                </c:pt>
                <c:pt idx="398">
                  <c:v>2.9356642752698912E-2</c:v>
                </c:pt>
                <c:pt idx="399">
                  <c:v>3.5233795552481309E-2</c:v>
                </c:pt>
                <c:pt idx="400">
                  <c:v>4.5298283203818096E-2</c:v>
                </c:pt>
                <c:pt idx="401">
                  <c:v>2.8469529539127566E-2</c:v>
                </c:pt>
                <c:pt idx="402">
                  <c:v>2.8469529539127566E-2</c:v>
                </c:pt>
                <c:pt idx="403">
                  <c:v>2.4393872053281324E-2</c:v>
                </c:pt>
                <c:pt idx="404">
                  <c:v>2.7553869975902191E-2</c:v>
                </c:pt>
                <c:pt idx="405">
                  <c:v>3.038701215233227E-2</c:v>
                </c:pt>
                <c:pt idx="406">
                  <c:v>5.4168868176610735E-2</c:v>
                </c:pt>
                <c:pt idx="407">
                  <c:v>2.3318718494409738E-2</c:v>
                </c:pt>
                <c:pt idx="408">
                  <c:v>2.3318718494409738E-2</c:v>
                </c:pt>
                <c:pt idx="409">
                  <c:v>2.3318718494409738E-2</c:v>
                </c:pt>
                <c:pt idx="410">
                  <c:v>4.4267340223450406E-2</c:v>
                </c:pt>
                <c:pt idx="411">
                  <c:v>2.6606716992492545E-2</c:v>
                </c:pt>
                <c:pt idx="412">
                  <c:v>2.953086768138817E-2</c:v>
                </c:pt>
                <c:pt idx="413">
                  <c:v>2.953086768138817E-2</c:v>
                </c:pt>
                <c:pt idx="414">
                  <c:v>3.219047845113087E-2</c:v>
                </c:pt>
                <c:pt idx="415">
                  <c:v>4.11442089546145E-2</c:v>
                </c:pt>
                <c:pt idx="416">
                  <c:v>3.1383571201862741E-2</c:v>
                </c:pt>
                <c:pt idx="417">
                  <c:v>2.562457858362277E-2</c:v>
                </c:pt>
                <c:pt idx="418">
                  <c:v>2.562457858362277E-2</c:v>
                </c:pt>
                <c:pt idx="419">
                  <c:v>2.562457858362277E-2</c:v>
                </c:pt>
                <c:pt idx="420">
                  <c:v>3.3132837740663265E-2</c:v>
                </c:pt>
                <c:pt idx="421">
                  <c:v>2.4603265353564881E-2</c:v>
                </c:pt>
                <c:pt idx="422">
                  <c:v>3.2349444743593164E-2</c:v>
                </c:pt>
                <c:pt idx="423">
                  <c:v>2.6798825747122914E-2</c:v>
                </c:pt>
                <c:pt idx="424">
                  <c:v>3.1546603837631318E-2</c:v>
                </c:pt>
                <c:pt idx="425">
                  <c:v>3.7216337290482834E-2</c:v>
                </c:pt>
                <c:pt idx="426">
                  <c:v>3.3287304022031984E-2</c:v>
                </c:pt>
                <c:pt idx="427">
                  <c:v>2.882765090657562E-2</c:v>
                </c:pt>
                <c:pt idx="428">
                  <c:v>2.882765090657562E-2</c:v>
                </c:pt>
                <c:pt idx="429">
                  <c:v>2.3537678401397054E-2</c:v>
                </c:pt>
                <c:pt idx="430">
                  <c:v>3.6520643474460456E-2</c:v>
                </c:pt>
                <c:pt idx="431">
                  <c:v>2.5823994654087221E-2</c:v>
                </c:pt>
                <c:pt idx="432">
                  <c:v>5.0033589144496092E-2</c:v>
                </c:pt>
                <c:pt idx="433">
                  <c:v>4.4151305056052914E-2</c:v>
                </c:pt>
                <c:pt idx="434">
                  <c:v>3.4199453839083245E-2</c:v>
                </c:pt>
                <c:pt idx="435">
                  <c:v>2.7923737129207066E-2</c:v>
                </c:pt>
                <c:pt idx="436">
                  <c:v>2.4810891526988559E-2</c:v>
                </c:pt>
                <c:pt idx="437">
                  <c:v>2.4810891526988559E-2</c:v>
                </c:pt>
                <c:pt idx="438">
                  <c:v>2.4810891526988559E-2</c:v>
                </c:pt>
                <c:pt idx="439">
                  <c:v>2.9005053509646498E-2</c:v>
                </c:pt>
                <c:pt idx="440">
                  <c:v>2.9005053509646498E-2</c:v>
                </c:pt>
                <c:pt idx="441">
                  <c:v>2.9005053509646498E-2</c:v>
                </c:pt>
                <c:pt idx="442">
                  <c:v>2.9005053509646498E-2</c:v>
                </c:pt>
                <c:pt idx="443">
                  <c:v>3.4349123936392507E-2</c:v>
                </c:pt>
                <c:pt idx="444">
                  <c:v>4.1762953583664462E-2</c:v>
                </c:pt>
                <c:pt idx="445">
                  <c:v>4.2493556286426669E-2</c:v>
                </c:pt>
                <c:pt idx="446">
                  <c:v>3.5233795552481309E-2</c:v>
                </c:pt>
                <c:pt idx="447">
                  <c:v>3.5233795552481309E-2</c:v>
                </c:pt>
                <c:pt idx="448">
                  <c:v>3.0047481806864545E-2</c:v>
                </c:pt>
                <c:pt idx="449">
                  <c:v>2.375462011554089E-2</c:v>
                </c:pt>
                <c:pt idx="450">
                  <c:v>2.375462011554089E-2</c:v>
                </c:pt>
                <c:pt idx="451">
                  <c:v>2.375462011554089E-2</c:v>
                </c:pt>
                <c:pt idx="452">
                  <c:v>2.375462011554089E-2</c:v>
                </c:pt>
                <c:pt idx="453">
                  <c:v>3.4498144696544469E-2</c:v>
                </c:pt>
                <c:pt idx="454">
                  <c:v>3.2821724393105663E-2</c:v>
                </c:pt>
                <c:pt idx="455">
                  <c:v>3.1054938363652491E-2</c:v>
                </c:pt>
                <c:pt idx="456">
                  <c:v>3.8436867875434155E-2</c:v>
                </c:pt>
                <c:pt idx="457">
                  <c:v>3.6939632059711291E-2</c:v>
                </c:pt>
                <c:pt idx="458">
                  <c:v>2.5016794572248046E-2</c:v>
                </c:pt>
                <c:pt idx="459">
                  <c:v>2.5016794572248046E-2</c:v>
                </c:pt>
                <c:pt idx="460">
                  <c:v>4.2007899693312992E-2</c:v>
                </c:pt>
                <c:pt idx="461">
                  <c:v>4.0642431537454962E-2</c:v>
                </c:pt>
                <c:pt idx="462">
                  <c:v>2.2649141601909048E-2</c:v>
                </c:pt>
                <c:pt idx="463">
                  <c:v>3.0217723859349871E-2</c:v>
                </c:pt>
                <c:pt idx="464">
                  <c:v>4.4728470795266137E-2</c:v>
                </c:pt>
                <c:pt idx="465">
                  <c:v>2.621827691719001E-2</c:v>
                </c:pt>
                <c:pt idx="466">
                  <c:v>3.1219687203370917E-2</c:v>
                </c:pt>
                <c:pt idx="467">
                  <c:v>2.7367061923832047E-2</c:v>
                </c:pt>
                <c:pt idx="468">
                  <c:v>2.7367061923832047E-2</c:v>
                </c:pt>
                <c:pt idx="469">
                  <c:v>2.7367061923832047E-2</c:v>
                </c:pt>
                <c:pt idx="470">
                  <c:v>4.9828111524199907E-2</c:v>
                </c:pt>
                <c:pt idx="471">
                  <c:v>3.8034376492265293E-2</c:v>
                </c:pt>
                <c:pt idx="472">
                  <c:v>2.8469529539127566E-2</c:v>
                </c:pt>
                <c:pt idx="473">
                  <c:v>2.287451174581424E-2</c:v>
                </c:pt>
                <c:pt idx="474">
                  <c:v>2.287451174581424E-2</c:v>
                </c:pt>
                <c:pt idx="475">
                  <c:v>2.287451174581424E-2</c:v>
                </c:pt>
                <c:pt idx="476">
                  <c:v>2.287451174581424E-2</c:v>
                </c:pt>
                <c:pt idx="477">
                  <c:v>2.7553869975902191E-2</c:v>
                </c:pt>
                <c:pt idx="478">
                  <c:v>2.4182665722492072E-2</c:v>
                </c:pt>
                <c:pt idx="479">
                  <c:v>4.333035924164693E-2</c:v>
                </c:pt>
                <c:pt idx="480">
                  <c:v>4.1268700037765262E-2</c:v>
                </c:pt>
                <c:pt idx="481">
                  <c:v>2.6606716992492545E-2</c:v>
                </c:pt>
                <c:pt idx="482">
                  <c:v>3.5233795552481309E-2</c:v>
                </c:pt>
                <c:pt idx="483">
                  <c:v>2.7739420018359988E-2</c:v>
                </c:pt>
                <c:pt idx="484">
                  <c:v>3.2665056556371072E-2</c:v>
                </c:pt>
                <c:pt idx="485">
                  <c:v>2.9876269690638911E-2</c:v>
                </c:pt>
                <c:pt idx="486">
                  <c:v>3.0889310844759689E-2</c:v>
                </c:pt>
                <c:pt idx="487">
                  <c:v>2.562457858362277E-2</c:v>
                </c:pt>
                <c:pt idx="488">
                  <c:v>2.562457858362277E-2</c:v>
                </c:pt>
                <c:pt idx="489">
                  <c:v>5.3020281137148198E-2</c:v>
                </c:pt>
                <c:pt idx="490">
                  <c:v>2.6798825747122914E-2</c:v>
                </c:pt>
                <c:pt idx="491">
                  <c:v>2.6798825747122914E-2</c:v>
                </c:pt>
                <c:pt idx="492">
                  <c:v>2.7923737129207066E-2</c:v>
                </c:pt>
                <c:pt idx="493">
                  <c:v>3.4646524498278118E-2</c:v>
                </c:pt>
                <c:pt idx="494">
                  <c:v>3.2030723229528463E-2</c:v>
                </c:pt>
                <c:pt idx="495">
                  <c:v>3.297764795195457E-2</c:v>
                </c:pt>
                <c:pt idx="496">
                  <c:v>2.3318718494409738E-2</c:v>
                </c:pt>
                <c:pt idx="497">
                  <c:v>2.3318718494409738E-2</c:v>
                </c:pt>
                <c:pt idx="498">
                  <c:v>2.3318718494409738E-2</c:v>
                </c:pt>
                <c:pt idx="499">
                  <c:v>2.4603265353564881E-2</c:v>
                </c:pt>
                <c:pt idx="500">
                  <c:v>4.4728470795266137E-2</c:v>
                </c:pt>
                <c:pt idx="501">
                  <c:v>4.4728470795266137E-2</c:v>
                </c:pt>
                <c:pt idx="502">
                  <c:v>2.69895671275166E-2</c:v>
                </c:pt>
                <c:pt idx="503">
                  <c:v>2.69895671275166E-2</c:v>
                </c:pt>
                <c:pt idx="504">
                  <c:v>3.8967056615785707E-2</c:v>
                </c:pt>
                <c:pt idx="505">
                  <c:v>2.8106845564152588E-2</c:v>
                </c:pt>
                <c:pt idx="506">
                  <c:v>3.4941393853450076E-2</c:v>
                </c:pt>
                <c:pt idx="507">
                  <c:v>3.5811437254853626E-2</c:v>
                </c:pt>
                <c:pt idx="508">
                  <c:v>4.2251425789617783E-2</c:v>
                </c:pt>
                <c:pt idx="509">
                  <c:v>3.8436867875434155E-2</c:v>
                </c:pt>
                <c:pt idx="510">
                  <c:v>3.3287304022031984E-2</c:v>
                </c:pt>
                <c:pt idx="511">
                  <c:v>3.2349444743593164E-2</c:v>
                </c:pt>
                <c:pt idx="512">
                  <c:v>3.038701215233227E-2</c:v>
                </c:pt>
                <c:pt idx="513">
                  <c:v>2.8288768793872779E-2</c:v>
                </c:pt>
                <c:pt idx="514">
                  <c:v>2.7178969922290859E-2</c:v>
                </c:pt>
                <c:pt idx="515">
                  <c:v>2.7178969922290859E-2</c:v>
                </c:pt>
                <c:pt idx="516">
                  <c:v>2.6021882564495443E-2</c:v>
                </c:pt>
                <c:pt idx="517">
                  <c:v>2.6021882564495443E-2</c:v>
                </c:pt>
                <c:pt idx="518">
                  <c:v>2.4810891526988559E-2</c:v>
                </c:pt>
                <c:pt idx="519">
                  <c:v>2.4810891526988559E-2</c:v>
                </c:pt>
                <c:pt idx="520">
                  <c:v>2.4810891526988559E-2</c:v>
                </c:pt>
                <c:pt idx="521">
                  <c:v>2.4810891526988559E-2</c:v>
                </c:pt>
                <c:pt idx="522">
                  <c:v>2.3537678401397054E-2</c:v>
                </c:pt>
                <c:pt idx="523">
                  <c:v>2.3537678401397054E-2</c:v>
                </c:pt>
                <c:pt idx="524">
                  <c:v>2.3537678401397054E-2</c:v>
                </c:pt>
                <c:pt idx="525">
                  <c:v>2.3537678401397054E-2</c:v>
                </c:pt>
                <c:pt idx="526">
                  <c:v>4.5184895583670906E-2</c:v>
                </c:pt>
                <c:pt idx="527">
                  <c:v>3.7763665745571488E-2</c:v>
                </c:pt>
                <c:pt idx="528">
                  <c:v>3.6939632059711291E-2</c:v>
                </c:pt>
                <c:pt idx="529">
                  <c:v>3.6096791863965569E-2</c:v>
                </c:pt>
                <c:pt idx="530">
                  <c:v>3.6096791863965569E-2</c:v>
                </c:pt>
                <c:pt idx="531">
                  <c:v>3.3441056821835839E-2</c:v>
                </c:pt>
                <c:pt idx="532">
                  <c:v>3.2507633680796483E-2</c:v>
                </c:pt>
                <c:pt idx="533">
                  <c:v>4.3211808105008881E-2</c:v>
                </c:pt>
                <c:pt idx="534">
                  <c:v>3.0555362538383594E-2</c:v>
                </c:pt>
                <c:pt idx="535">
                  <c:v>3.0555362538383594E-2</c:v>
                </c:pt>
                <c:pt idx="536">
                  <c:v>4.2493556286426669E-2</c:v>
                </c:pt>
                <c:pt idx="537">
                  <c:v>4.0261994788615654E-2</c:v>
                </c:pt>
                <c:pt idx="538">
                  <c:v>2.8469529539127566E-2</c:v>
                </c:pt>
                <c:pt idx="539">
                  <c:v>2.8469529539127566E-2</c:v>
                </c:pt>
                <c:pt idx="540">
                  <c:v>3.9490127760265788E-2</c:v>
                </c:pt>
                <c:pt idx="541">
                  <c:v>2.7367061923832047E-2</c:v>
                </c:pt>
                <c:pt idx="542">
                  <c:v>3.7899262827254518E-2</c:v>
                </c:pt>
                <c:pt idx="543">
                  <c:v>2.621827691719001E-2</c:v>
                </c:pt>
                <c:pt idx="544">
                  <c:v>3.0722790435735524E-2</c:v>
                </c:pt>
                <c:pt idx="545">
                  <c:v>3.0722790435735524E-2</c:v>
                </c:pt>
                <c:pt idx="546">
                  <c:v>4.0516016203109691E-2</c:v>
                </c:pt>
                <c:pt idx="547">
                  <c:v>2.8649149803882897E-2</c:v>
                </c:pt>
                <c:pt idx="548">
                  <c:v>3.3746460939976894E-2</c:v>
                </c:pt>
                <c:pt idx="549">
                  <c:v>2.6413211028054218E-2</c:v>
                </c:pt>
                <c:pt idx="550">
                  <c:v>2.3969598435095371E-2</c:v>
                </c:pt>
                <c:pt idx="551">
                  <c:v>2.3969598435095371E-2</c:v>
                </c:pt>
                <c:pt idx="552">
                  <c:v>5.3020281137148198E-2</c:v>
                </c:pt>
                <c:pt idx="553">
                  <c:v>2.882765090657562E-2</c:v>
                </c:pt>
                <c:pt idx="554">
                  <c:v>2.882765090657562E-2</c:v>
                </c:pt>
                <c:pt idx="555">
                  <c:v>2.2649141601909048E-2</c:v>
                </c:pt>
                <c:pt idx="556">
                  <c:v>2.2649141601909048E-2</c:v>
                </c:pt>
                <c:pt idx="557">
                  <c:v>4.0134381171913529E-2</c:v>
                </c:pt>
                <c:pt idx="558">
                  <c:v>3.0047481806864545E-2</c:v>
                </c:pt>
                <c:pt idx="559">
                  <c:v>3.0047481806864545E-2</c:v>
                </c:pt>
                <c:pt idx="560">
                  <c:v>2.9005053509646498E-2</c:v>
                </c:pt>
                <c:pt idx="561">
                  <c:v>2.9005053509646498E-2</c:v>
                </c:pt>
                <c:pt idx="562">
                  <c:v>2.9005053509646498E-2</c:v>
                </c:pt>
                <c:pt idx="563">
                  <c:v>3.219047845113087E-2</c:v>
                </c:pt>
                <c:pt idx="564">
                  <c:v>3.508789929203493E-2</c:v>
                </c:pt>
                <c:pt idx="565">
                  <c:v>2.4182665722492072E-2</c:v>
                </c:pt>
                <c:pt idx="566">
                  <c:v>3.0217723859349871E-2</c:v>
                </c:pt>
                <c:pt idx="567">
                  <c:v>2.6798825747122914E-2</c:v>
                </c:pt>
                <c:pt idx="568">
                  <c:v>2.6798825747122914E-2</c:v>
                </c:pt>
                <c:pt idx="569">
                  <c:v>2.6798825747122914E-2</c:v>
                </c:pt>
                <c:pt idx="570">
                  <c:v>2.287451174581424E-2</c:v>
                </c:pt>
                <c:pt idx="571">
                  <c:v>2.287451174581424E-2</c:v>
                </c:pt>
                <c:pt idx="572">
                  <c:v>2.287451174581424E-2</c:v>
                </c:pt>
                <c:pt idx="573">
                  <c:v>2.287451174581424E-2</c:v>
                </c:pt>
                <c:pt idx="574">
                  <c:v>4.1268700037765262E-2</c:v>
                </c:pt>
                <c:pt idx="575">
                  <c:v>2.9181377647457346E-2</c:v>
                </c:pt>
                <c:pt idx="576">
                  <c:v>2.9181377647457346E-2</c:v>
                </c:pt>
                <c:pt idx="577">
                  <c:v>3.4349123936392507E-2</c:v>
                </c:pt>
                <c:pt idx="578">
                  <c:v>2.562457858362277E-2</c:v>
                </c:pt>
                <c:pt idx="579">
                  <c:v>2.562457858362277E-2</c:v>
                </c:pt>
                <c:pt idx="580">
                  <c:v>2.8106845564152588E-2</c:v>
                </c:pt>
                <c:pt idx="581">
                  <c:v>3.2507633680796483E-2</c:v>
                </c:pt>
                <c:pt idx="582">
                  <c:v>2.4393872053281324E-2</c:v>
                </c:pt>
                <c:pt idx="583">
                  <c:v>2.69895671275166E-2</c:v>
                </c:pt>
                <c:pt idx="584">
                  <c:v>3.9877928825859478E-2</c:v>
                </c:pt>
                <c:pt idx="585">
                  <c:v>3.1546603837631318E-2</c:v>
                </c:pt>
                <c:pt idx="586">
                  <c:v>4.4728470795266137E-2</c:v>
                </c:pt>
                <c:pt idx="587">
                  <c:v>2.8288768793872779E-2</c:v>
                </c:pt>
                <c:pt idx="588">
                  <c:v>2.5823994654087221E-2</c:v>
                </c:pt>
                <c:pt idx="589">
                  <c:v>2.5823994654087221E-2</c:v>
                </c:pt>
                <c:pt idx="590">
                  <c:v>2.3097682998852079E-2</c:v>
                </c:pt>
                <c:pt idx="591">
                  <c:v>2.3097682998852079E-2</c:v>
                </c:pt>
                <c:pt idx="592">
                  <c:v>3.3746460939976894E-2</c:v>
                </c:pt>
                <c:pt idx="593">
                  <c:v>2.7178969922290859E-2</c:v>
                </c:pt>
                <c:pt idx="594">
                  <c:v>2.4603265353564881E-2</c:v>
                </c:pt>
                <c:pt idx="595">
                  <c:v>2.4603265353564881E-2</c:v>
                </c:pt>
                <c:pt idx="596">
                  <c:v>2.4603265353564881E-2</c:v>
                </c:pt>
                <c:pt idx="597">
                  <c:v>4.1019340050699418E-2</c:v>
                </c:pt>
                <c:pt idx="598">
                  <c:v>3.2821724393105663E-2</c:v>
                </c:pt>
                <c:pt idx="599">
                  <c:v>2.8469529539127566E-2</c:v>
                </c:pt>
                <c:pt idx="600">
                  <c:v>2.3318718494409738E-2</c:v>
                </c:pt>
                <c:pt idx="601">
                  <c:v>2.7367061923832047E-2</c:v>
                </c:pt>
                <c:pt idx="602">
                  <c:v>2.4810891526988559E-2</c:v>
                </c:pt>
                <c:pt idx="603">
                  <c:v>3.5233795552481309E-2</c:v>
                </c:pt>
                <c:pt idx="604">
                  <c:v>4.7724702743409231E-2</c:v>
                </c:pt>
                <c:pt idx="605">
                  <c:v>3.6238626563054481E-2</c:v>
                </c:pt>
                <c:pt idx="606">
                  <c:v>3.7216337290482834E-2</c:v>
                </c:pt>
                <c:pt idx="607">
                  <c:v>3.7216337290482834E-2</c:v>
                </c:pt>
                <c:pt idx="608">
                  <c:v>2.3537678401397054E-2</c:v>
                </c:pt>
                <c:pt idx="609">
                  <c:v>2.5016794572248046E-2</c:v>
                </c:pt>
                <c:pt idx="610">
                  <c:v>4.0894089865026302E-2</c:v>
                </c:pt>
                <c:pt idx="611">
                  <c:v>2.6413211028054218E-2</c:v>
                </c:pt>
                <c:pt idx="612">
                  <c:v>2.6413211028054218E-2</c:v>
                </c:pt>
                <c:pt idx="613">
                  <c:v>2.6413211028054218E-2</c:v>
                </c:pt>
                <c:pt idx="614">
                  <c:v>2.7739420018359988E-2</c:v>
                </c:pt>
                <c:pt idx="615">
                  <c:v>3.0217723859349871E-2</c:v>
                </c:pt>
                <c:pt idx="616">
                  <c:v>3.8436867875434155E-2</c:v>
                </c:pt>
                <c:pt idx="617">
                  <c:v>4.0261994788615654E-2</c:v>
                </c:pt>
                <c:pt idx="618">
                  <c:v>3.4646524498278118E-2</c:v>
                </c:pt>
                <c:pt idx="619">
                  <c:v>2.5221016691960016E-2</c:v>
                </c:pt>
                <c:pt idx="620">
                  <c:v>3.7627580021005642E-2</c:v>
                </c:pt>
                <c:pt idx="621">
                  <c:v>2.7923737129207066E-2</c:v>
                </c:pt>
                <c:pt idx="622">
                  <c:v>2.9181377647457346E-2</c:v>
                </c:pt>
                <c:pt idx="623">
                  <c:v>3.1546603837631318E-2</c:v>
                </c:pt>
                <c:pt idx="624">
                  <c:v>3.2665056556371072E-2</c:v>
                </c:pt>
                <c:pt idx="625">
                  <c:v>3.4794271541675539E-2</c:v>
                </c:pt>
                <c:pt idx="626">
                  <c:v>2.6798825747122914E-2</c:v>
                </c:pt>
                <c:pt idx="627">
                  <c:v>2.6798825747122914E-2</c:v>
                </c:pt>
                <c:pt idx="628">
                  <c:v>2.5423598393661592E-2</c:v>
                </c:pt>
                <c:pt idx="629">
                  <c:v>2.3969598435095371E-2</c:v>
                </c:pt>
                <c:pt idx="630">
                  <c:v>3.6096791863965569E-2</c:v>
                </c:pt>
                <c:pt idx="631">
                  <c:v>3.297764795195457E-2</c:v>
                </c:pt>
                <c:pt idx="632">
                  <c:v>4.3448586908163583E-2</c:v>
                </c:pt>
                <c:pt idx="633">
                  <c:v>2.953086768138817E-2</c:v>
                </c:pt>
                <c:pt idx="634">
                  <c:v>2.8288768793872779E-2</c:v>
                </c:pt>
                <c:pt idx="635">
                  <c:v>2.8288768793872779E-2</c:v>
                </c:pt>
                <c:pt idx="636">
                  <c:v>2.562457858362277E-2</c:v>
                </c:pt>
                <c:pt idx="637">
                  <c:v>2.4182665722492072E-2</c:v>
                </c:pt>
                <c:pt idx="638">
                  <c:v>2.4182665722492072E-2</c:v>
                </c:pt>
                <c:pt idx="639">
                  <c:v>3.2030723229528463E-2</c:v>
                </c:pt>
                <c:pt idx="640">
                  <c:v>2.2649141601909048E-2</c:v>
                </c:pt>
                <c:pt idx="641">
                  <c:v>2.2649141601909048E-2</c:v>
                </c:pt>
                <c:pt idx="642">
                  <c:v>2.8469529539127566E-2</c:v>
                </c:pt>
                <c:pt idx="643">
                  <c:v>3.3287304022031984E-2</c:v>
                </c:pt>
                <c:pt idx="644">
                  <c:v>2.5823994654087221E-2</c:v>
                </c:pt>
                <c:pt idx="645">
                  <c:v>3.1054938363652491E-2</c:v>
                </c:pt>
                <c:pt idx="646">
                  <c:v>3.5523790530378158E-2</c:v>
                </c:pt>
                <c:pt idx="647">
                  <c:v>4.6416927777201869E-2</c:v>
                </c:pt>
                <c:pt idx="648">
                  <c:v>3.4498144696544469E-2</c:v>
                </c:pt>
                <c:pt idx="649">
                  <c:v>2.9876269690638911E-2</c:v>
                </c:pt>
                <c:pt idx="650">
                  <c:v>2.4393872053281324E-2</c:v>
                </c:pt>
                <c:pt idx="651">
                  <c:v>2.4393872053281324E-2</c:v>
                </c:pt>
                <c:pt idx="652">
                  <c:v>3.3441056821835839E-2</c:v>
                </c:pt>
                <c:pt idx="653">
                  <c:v>3.3441056821835839E-2</c:v>
                </c:pt>
                <c:pt idx="654">
                  <c:v>4.9621783053977117E-2</c:v>
                </c:pt>
                <c:pt idx="655">
                  <c:v>4.0516016203109691E-2</c:v>
                </c:pt>
                <c:pt idx="656">
                  <c:v>2.8649149803882897E-2</c:v>
                </c:pt>
                <c:pt idx="657">
                  <c:v>2.8649149803882897E-2</c:v>
                </c:pt>
                <c:pt idx="658">
                  <c:v>3.9619816542081326E-2</c:v>
                </c:pt>
                <c:pt idx="659">
                  <c:v>3.2349444743593164E-2</c:v>
                </c:pt>
                <c:pt idx="660">
                  <c:v>2.287451174581424E-2</c:v>
                </c:pt>
                <c:pt idx="661">
                  <c:v>2.7367061923832047E-2</c:v>
                </c:pt>
                <c:pt idx="662">
                  <c:v>3.1219687203370917E-2</c:v>
                </c:pt>
                <c:pt idx="663">
                  <c:v>2.882765090657562E-2</c:v>
                </c:pt>
                <c:pt idx="664">
                  <c:v>2.4603265353564881E-2</c:v>
                </c:pt>
                <c:pt idx="665">
                  <c:v>2.4603265353564881E-2</c:v>
                </c:pt>
                <c:pt idx="666">
                  <c:v>2.4603265353564881E-2</c:v>
                </c:pt>
                <c:pt idx="667">
                  <c:v>3.6939632059711291E-2</c:v>
                </c:pt>
                <c:pt idx="668">
                  <c:v>5.0033589144496092E-2</c:v>
                </c:pt>
                <c:pt idx="669">
                  <c:v>2.7553869975902191E-2</c:v>
                </c:pt>
                <c:pt idx="670">
                  <c:v>2.3097682998852079E-2</c:v>
                </c:pt>
                <c:pt idx="671">
                  <c:v>4.7832070039387165E-2</c:v>
                </c:pt>
                <c:pt idx="672">
                  <c:v>2.621827691719001E-2</c:v>
                </c:pt>
                <c:pt idx="673">
                  <c:v>3.3898131191548789E-2</c:v>
                </c:pt>
                <c:pt idx="674">
                  <c:v>2.4810891526988559E-2</c:v>
                </c:pt>
                <c:pt idx="675">
                  <c:v>4.1268700037765262E-2</c:v>
                </c:pt>
                <c:pt idx="676">
                  <c:v>2.3318718494409738E-2</c:v>
                </c:pt>
                <c:pt idx="677">
                  <c:v>3.0555362538383594E-2</c:v>
                </c:pt>
                <c:pt idx="678">
                  <c:v>3.1870167214820007E-2</c:v>
                </c:pt>
                <c:pt idx="679">
                  <c:v>5.3788731071766002E-2</c:v>
                </c:pt>
                <c:pt idx="680">
                  <c:v>2.5016794572248046E-2</c:v>
                </c:pt>
                <c:pt idx="681">
                  <c:v>2.5016794572248046E-2</c:v>
                </c:pt>
                <c:pt idx="682">
                  <c:v>2.6606716992492545E-2</c:v>
                </c:pt>
                <c:pt idx="683">
                  <c:v>2.6606716992492545E-2</c:v>
                </c:pt>
                <c:pt idx="684">
                  <c:v>2.8106845564152588E-2</c:v>
                </c:pt>
                <c:pt idx="685">
                  <c:v>2.3537678401397054E-2</c:v>
                </c:pt>
                <c:pt idx="686">
                  <c:v>2.3537678401397054E-2</c:v>
                </c:pt>
                <c:pt idx="687">
                  <c:v>2.953086768138817E-2</c:v>
                </c:pt>
                <c:pt idx="688">
                  <c:v>2.953086768138817E-2</c:v>
                </c:pt>
                <c:pt idx="689">
                  <c:v>5.3501855793912097E-2</c:v>
                </c:pt>
                <c:pt idx="690">
                  <c:v>3.0889310844759689E-2</c:v>
                </c:pt>
                <c:pt idx="691">
                  <c:v>2.5221016691960016E-2</c:v>
                </c:pt>
                <c:pt idx="692">
                  <c:v>4.0894089865026302E-2</c:v>
                </c:pt>
                <c:pt idx="693">
                  <c:v>4.5524211204868145E-2</c:v>
                </c:pt>
                <c:pt idx="694">
                  <c:v>3.3441056821835839E-2</c:v>
                </c:pt>
                <c:pt idx="695">
                  <c:v>2.8288768793872779E-2</c:v>
                </c:pt>
                <c:pt idx="696">
                  <c:v>2.9704070736545903E-2</c:v>
                </c:pt>
                <c:pt idx="697">
                  <c:v>2.9704070736545903E-2</c:v>
                </c:pt>
                <c:pt idx="698">
                  <c:v>4.740114170596077E-2</c:v>
                </c:pt>
                <c:pt idx="699">
                  <c:v>4.8259150567297654E-2</c:v>
                </c:pt>
                <c:pt idx="700">
                  <c:v>5.3788731071766002E-2</c:v>
                </c:pt>
                <c:pt idx="701">
                  <c:v>3.2349444743593164E-2</c:v>
                </c:pt>
                <c:pt idx="702">
                  <c:v>3.3594105936418664E-2</c:v>
                </c:pt>
                <c:pt idx="703">
                  <c:v>2.375462011554089E-2</c:v>
                </c:pt>
                <c:pt idx="704">
                  <c:v>3.9229464002328428E-2</c:v>
                </c:pt>
                <c:pt idx="705">
                  <c:v>2.8469529539127566E-2</c:v>
                </c:pt>
                <c:pt idx="706">
                  <c:v>2.9876269690638911E-2</c:v>
                </c:pt>
                <c:pt idx="707">
                  <c:v>5.4357939844581718E-2</c:v>
                </c:pt>
                <c:pt idx="708">
                  <c:v>4.4383072029375983E-2</c:v>
                </c:pt>
                <c:pt idx="709">
                  <c:v>4.0516016203109691E-2</c:v>
                </c:pt>
                <c:pt idx="710">
                  <c:v>2.7178969922290859E-2</c:v>
                </c:pt>
                <c:pt idx="711">
                  <c:v>2.562457858362277E-2</c:v>
                </c:pt>
                <c:pt idx="712">
                  <c:v>2.3969598435095371E-2</c:v>
                </c:pt>
                <c:pt idx="713">
                  <c:v>2.3969598435095371E-2</c:v>
                </c:pt>
                <c:pt idx="714">
                  <c:v>2.3969598435095371E-2</c:v>
                </c:pt>
                <c:pt idx="715">
                  <c:v>2.3969598435095371E-2</c:v>
                </c:pt>
                <c:pt idx="716">
                  <c:v>5.3020281137148198E-2</c:v>
                </c:pt>
                <c:pt idx="717">
                  <c:v>3.0217723859349871E-2</c:v>
                </c:pt>
                <c:pt idx="718">
                  <c:v>4.1762953583664462E-2</c:v>
                </c:pt>
                <c:pt idx="719">
                  <c:v>2.882765090657562E-2</c:v>
                </c:pt>
                <c:pt idx="720">
                  <c:v>2.5823994654087221E-2</c:v>
                </c:pt>
                <c:pt idx="721">
                  <c:v>4.4843012521339848E-2</c:v>
                </c:pt>
                <c:pt idx="722">
                  <c:v>3.038701215233227E-2</c:v>
                </c:pt>
                <c:pt idx="723">
                  <c:v>4.1019340050699418E-2</c:v>
                </c:pt>
                <c:pt idx="724">
                  <c:v>2.9005053509646498E-2</c:v>
                </c:pt>
                <c:pt idx="725">
                  <c:v>2.7553869975902191E-2</c:v>
                </c:pt>
                <c:pt idx="726">
                  <c:v>4.9518296428188079E-2</c:v>
                </c:pt>
                <c:pt idx="727">
                  <c:v>2.6021882564495443E-2</c:v>
                </c:pt>
                <c:pt idx="728">
                  <c:v>3.0555362538383594E-2</c:v>
                </c:pt>
                <c:pt idx="729">
                  <c:v>2.4393872053281324E-2</c:v>
                </c:pt>
                <c:pt idx="730">
                  <c:v>2.4393872053281324E-2</c:v>
                </c:pt>
                <c:pt idx="731">
                  <c:v>2.4393872053281324E-2</c:v>
                </c:pt>
                <c:pt idx="732">
                  <c:v>2.9181377647457346E-2</c:v>
                </c:pt>
                <c:pt idx="733">
                  <c:v>3.3287304022031984E-2</c:v>
                </c:pt>
                <c:pt idx="734">
                  <c:v>3.9229464002328428E-2</c:v>
                </c:pt>
                <c:pt idx="735">
                  <c:v>3.2030723229528463E-2</c:v>
                </c:pt>
                <c:pt idx="736">
                  <c:v>2.2649141601909048E-2</c:v>
                </c:pt>
                <c:pt idx="737">
                  <c:v>3.4646524498278118E-2</c:v>
                </c:pt>
                <c:pt idx="738">
                  <c:v>3.3441056821835839E-2</c:v>
                </c:pt>
                <c:pt idx="739">
                  <c:v>3.219047845113087E-2</c:v>
                </c:pt>
                <c:pt idx="740">
                  <c:v>2.4603265353564881E-2</c:v>
                </c:pt>
                <c:pt idx="741">
                  <c:v>2.4603265353564881E-2</c:v>
                </c:pt>
                <c:pt idx="742">
                  <c:v>4.5749023491628481E-2</c:v>
                </c:pt>
                <c:pt idx="743">
                  <c:v>3.2349444743593164E-2</c:v>
                </c:pt>
                <c:pt idx="744">
                  <c:v>3.2349444743593164E-2</c:v>
                </c:pt>
                <c:pt idx="745">
                  <c:v>2.6413211028054218E-2</c:v>
                </c:pt>
                <c:pt idx="746">
                  <c:v>2.287451174581424E-2</c:v>
                </c:pt>
                <c:pt idx="747">
                  <c:v>2.287451174581424E-2</c:v>
                </c:pt>
                <c:pt idx="748">
                  <c:v>3.8570098319548642E-2</c:v>
                </c:pt>
                <c:pt idx="749">
                  <c:v>5.0442033383920032E-2</c:v>
                </c:pt>
                <c:pt idx="750">
                  <c:v>3.7491000332494688E-2</c:v>
                </c:pt>
                <c:pt idx="751">
                  <c:v>3.508789929203493E-2</c:v>
                </c:pt>
                <c:pt idx="752">
                  <c:v>2.9704070736545903E-2</c:v>
                </c:pt>
                <c:pt idx="753">
                  <c:v>2.9704070736545903E-2</c:v>
                </c:pt>
                <c:pt idx="754">
                  <c:v>3.9877928825859478E-2</c:v>
                </c:pt>
                <c:pt idx="755">
                  <c:v>2.6606716992492545E-2</c:v>
                </c:pt>
                <c:pt idx="756">
                  <c:v>2.6606716992492545E-2</c:v>
                </c:pt>
                <c:pt idx="757">
                  <c:v>2.6606716992492545E-2</c:v>
                </c:pt>
                <c:pt idx="758">
                  <c:v>3.1219687203370917E-2</c:v>
                </c:pt>
                <c:pt idx="759">
                  <c:v>4.9828111524199907E-2</c:v>
                </c:pt>
                <c:pt idx="760">
                  <c:v>3.6520643474460456E-2</c:v>
                </c:pt>
                <c:pt idx="761">
                  <c:v>2.3097682998852079E-2</c:v>
                </c:pt>
                <c:pt idx="762">
                  <c:v>2.3097682998852079E-2</c:v>
                </c:pt>
                <c:pt idx="763">
                  <c:v>2.3097682998852079E-2</c:v>
                </c:pt>
                <c:pt idx="764">
                  <c:v>2.3097682998852079E-2</c:v>
                </c:pt>
                <c:pt idx="765">
                  <c:v>2.9876269690638911E-2</c:v>
                </c:pt>
                <c:pt idx="766">
                  <c:v>2.5016794572248046E-2</c:v>
                </c:pt>
                <c:pt idx="767">
                  <c:v>2.5016794572248046E-2</c:v>
                </c:pt>
                <c:pt idx="768">
                  <c:v>2.6798825747122914E-2</c:v>
                </c:pt>
                <c:pt idx="769">
                  <c:v>2.6798825747122914E-2</c:v>
                </c:pt>
                <c:pt idx="770">
                  <c:v>2.6798825747122914E-2</c:v>
                </c:pt>
                <c:pt idx="771">
                  <c:v>3.4199453839083245E-2</c:v>
                </c:pt>
                <c:pt idx="772">
                  <c:v>3.5523790530378158E-2</c:v>
                </c:pt>
                <c:pt idx="773">
                  <c:v>5.1148963215758035E-2</c:v>
                </c:pt>
                <c:pt idx="774">
                  <c:v>3.0047481806864545E-2</c:v>
                </c:pt>
                <c:pt idx="775">
                  <c:v>2.3318718494409738E-2</c:v>
                </c:pt>
                <c:pt idx="776">
                  <c:v>2.3318718494409738E-2</c:v>
                </c:pt>
                <c:pt idx="777">
                  <c:v>2.5221016691960016E-2</c:v>
                </c:pt>
                <c:pt idx="778">
                  <c:v>2.8649149803882897E-2</c:v>
                </c:pt>
                <c:pt idx="779">
                  <c:v>3.4646524498278118E-2</c:v>
                </c:pt>
                <c:pt idx="780">
                  <c:v>2.3537678401397054E-2</c:v>
                </c:pt>
                <c:pt idx="781">
                  <c:v>2.3537678401397054E-2</c:v>
                </c:pt>
                <c:pt idx="782">
                  <c:v>5.3693276283019821E-2</c:v>
                </c:pt>
                <c:pt idx="783">
                  <c:v>4.3211808105008881E-2</c:v>
                </c:pt>
                <c:pt idx="784">
                  <c:v>3.0555362538383594E-2</c:v>
                </c:pt>
                <c:pt idx="785">
                  <c:v>3.8702870134987605E-2</c:v>
                </c:pt>
                <c:pt idx="786">
                  <c:v>2.7367061923832047E-2</c:v>
                </c:pt>
                <c:pt idx="787">
                  <c:v>3.7491000332494688E-2</c:v>
                </c:pt>
                <c:pt idx="788">
                  <c:v>2.562457858362277E-2</c:v>
                </c:pt>
                <c:pt idx="789">
                  <c:v>2.9181377647457346E-2</c:v>
                </c:pt>
                <c:pt idx="790">
                  <c:v>5.1548570564771579E-2</c:v>
                </c:pt>
                <c:pt idx="791">
                  <c:v>2.3969598435095371E-2</c:v>
                </c:pt>
                <c:pt idx="792">
                  <c:v>5.6304873168976789E-2</c:v>
                </c:pt>
                <c:pt idx="793">
                  <c:v>2.7739420018359988E-2</c:v>
                </c:pt>
                <c:pt idx="794">
                  <c:v>4.4957262419937326E-2</c:v>
                </c:pt>
                <c:pt idx="795">
                  <c:v>5.4640320653024765E-2</c:v>
                </c:pt>
                <c:pt idx="796">
                  <c:v>2.6021882564495443E-2</c:v>
                </c:pt>
                <c:pt idx="797">
                  <c:v>2.6021882564495443E-2</c:v>
                </c:pt>
                <c:pt idx="798">
                  <c:v>3.4199453839083245E-2</c:v>
                </c:pt>
                <c:pt idx="799">
                  <c:v>3.4199453839083245E-2</c:v>
                </c:pt>
                <c:pt idx="800">
                  <c:v>3.1219687203370917E-2</c:v>
                </c:pt>
                <c:pt idx="801">
                  <c:v>2.9704070736545903E-2</c:v>
                </c:pt>
                <c:pt idx="802">
                  <c:v>4.652731301698005E-2</c:v>
                </c:pt>
                <c:pt idx="803">
                  <c:v>2.8106845564152588E-2</c:v>
                </c:pt>
                <c:pt idx="804">
                  <c:v>2.8106845564152588E-2</c:v>
                </c:pt>
                <c:pt idx="805">
                  <c:v>2.8106845564152588E-2</c:v>
                </c:pt>
                <c:pt idx="806">
                  <c:v>2.8106845564152588E-2</c:v>
                </c:pt>
                <c:pt idx="807">
                  <c:v>3.297764795195457E-2</c:v>
                </c:pt>
                <c:pt idx="808">
                  <c:v>3.4498144696544469E-2</c:v>
                </c:pt>
                <c:pt idx="809">
                  <c:v>2.9876269690638911E-2</c:v>
                </c:pt>
                <c:pt idx="810">
                  <c:v>2.6413211028054218E-2</c:v>
                </c:pt>
                <c:pt idx="811">
                  <c:v>2.6413211028054218E-2</c:v>
                </c:pt>
                <c:pt idx="812">
                  <c:v>2.8288768793872779E-2</c:v>
                </c:pt>
                <c:pt idx="813">
                  <c:v>3.0047481806864545E-2</c:v>
                </c:pt>
                <c:pt idx="814">
                  <c:v>3.0047481806864545E-2</c:v>
                </c:pt>
                <c:pt idx="815">
                  <c:v>3.0047481806864545E-2</c:v>
                </c:pt>
                <c:pt idx="816">
                  <c:v>3.170879824267267E-2</c:v>
                </c:pt>
                <c:pt idx="817">
                  <c:v>3.170879824267267E-2</c:v>
                </c:pt>
                <c:pt idx="818">
                  <c:v>2.4603265353564881E-2</c:v>
                </c:pt>
                <c:pt idx="819">
                  <c:v>2.6606716992492545E-2</c:v>
                </c:pt>
                <c:pt idx="820">
                  <c:v>2.8469529539127566E-2</c:v>
                </c:pt>
                <c:pt idx="821">
                  <c:v>3.4941393853450076E-2</c:v>
                </c:pt>
                <c:pt idx="822">
                  <c:v>3.9098480451341268E-2</c:v>
                </c:pt>
                <c:pt idx="823">
                  <c:v>4.5184895583670906E-2</c:v>
                </c:pt>
                <c:pt idx="824">
                  <c:v>3.038701215233227E-2</c:v>
                </c:pt>
                <c:pt idx="825">
                  <c:v>3.038701215233227E-2</c:v>
                </c:pt>
                <c:pt idx="826">
                  <c:v>2.8649149803882897E-2</c:v>
                </c:pt>
                <c:pt idx="827">
                  <c:v>2.4810891526988559E-2</c:v>
                </c:pt>
                <c:pt idx="828">
                  <c:v>2.2649141601909048E-2</c:v>
                </c:pt>
                <c:pt idx="829">
                  <c:v>3.5233795552481309E-2</c:v>
                </c:pt>
                <c:pt idx="830">
                  <c:v>2.69895671275166E-2</c:v>
                </c:pt>
                <c:pt idx="831">
                  <c:v>2.69895671275166E-2</c:v>
                </c:pt>
                <c:pt idx="832">
                  <c:v>3.680049924118943E-2</c:v>
                </c:pt>
                <c:pt idx="833">
                  <c:v>2.5016794572248046E-2</c:v>
                </c:pt>
                <c:pt idx="834">
                  <c:v>2.5016794572248046E-2</c:v>
                </c:pt>
                <c:pt idx="835">
                  <c:v>2.287451174581424E-2</c:v>
                </c:pt>
                <c:pt idx="836">
                  <c:v>2.287451174581424E-2</c:v>
                </c:pt>
                <c:pt idx="837">
                  <c:v>2.287451174581424E-2</c:v>
                </c:pt>
                <c:pt idx="838">
                  <c:v>2.287451174581424E-2</c:v>
                </c:pt>
                <c:pt idx="839">
                  <c:v>3.0722790435735524E-2</c:v>
                </c:pt>
                <c:pt idx="840">
                  <c:v>3.8436867875434155E-2</c:v>
                </c:pt>
                <c:pt idx="841">
                  <c:v>2.7178969922290859E-2</c:v>
                </c:pt>
                <c:pt idx="842">
                  <c:v>3.0889310844759689E-2</c:v>
                </c:pt>
                <c:pt idx="843">
                  <c:v>3.4199453839083245E-2</c:v>
                </c:pt>
                <c:pt idx="844">
                  <c:v>3.7216337290482834E-2</c:v>
                </c:pt>
                <c:pt idx="845">
                  <c:v>2.3097682998852079E-2</c:v>
                </c:pt>
                <c:pt idx="846">
                  <c:v>2.3097682998852079E-2</c:v>
                </c:pt>
                <c:pt idx="847">
                  <c:v>2.3097682998852079E-2</c:v>
                </c:pt>
                <c:pt idx="848">
                  <c:v>2.3097682998852079E-2</c:v>
                </c:pt>
                <c:pt idx="849">
                  <c:v>2.7367061923832047E-2</c:v>
                </c:pt>
                <c:pt idx="850">
                  <c:v>5.1747217044816697E-2</c:v>
                </c:pt>
                <c:pt idx="851">
                  <c:v>2.9356642752698912E-2</c:v>
                </c:pt>
                <c:pt idx="852">
                  <c:v>2.5423598393661592E-2</c:v>
                </c:pt>
                <c:pt idx="853">
                  <c:v>3.1219687203370917E-2</c:v>
                </c:pt>
                <c:pt idx="854">
                  <c:v>3.1219687203370917E-2</c:v>
                </c:pt>
                <c:pt idx="855">
                  <c:v>4.1639940198387002E-2</c:v>
                </c:pt>
                <c:pt idx="856">
                  <c:v>4.1639940198387002E-2</c:v>
                </c:pt>
                <c:pt idx="857">
                  <c:v>2.562457858362277E-2</c:v>
                </c:pt>
                <c:pt idx="858">
                  <c:v>2.562457858362277E-2</c:v>
                </c:pt>
                <c:pt idx="859">
                  <c:v>2.562457858362277E-2</c:v>
                </c:pt>
                <c:pt idx="860">
                  <c:v>2.7739420018359988E-2</c:v>
                </c:pt>
                <c:pt idx="861">
                  <c:v>3.1546603837631318E-2</c:v>
                </c:pt>
                <c:pt idx="862">
                  <c:v>2.5823994654087221E-2</c:v>
                </c:pt>
                <c:pt idx="863">
                  <c:v>2.5823994654087221E-2</c:v>
                </c:pt>
                <c:pt idx="864">
                  <c:v>2.9876269690638911E-2</c:v>
                </c:pt>
                <c:pt idx="865">
                  <c:v>4.750924023108178E-2</c:v>
                </c:pt>
                <c:pt idx="866">
                  <c:v>3.680049924118943E-2</c:v>
                </c:pt>
                <c:pt idx="867">
                  <c:v>3.0047481806864545E-2</c:v>
                </c:pt>
                <c:pt idx="868">
                  <c:v>3.0047481806864545E-2</c:v>
                </c:pt>
                <c:pt idx="869">
                  <c:v>2.6021882564495443E-2</c:v>
                </c:pt>
                <c:pt idx="870">
                  <c:v>2.375462011554089E-2</c:v>
                </c:pt>
                <c:pt idx="871">
                  <c:v>2.375462011554089E-2</c:v>
                </c:pt>
                <c:pt idx="872">
                  <c:v>2.375462011554089E-2</c:v>
                </c:pt>
                <c:pt idx="873">
                  <c:v>3.2030723229528463E-2</c:v>
                </c:pt>
                <c:pt idx="874">
                  <c:v>3.0217723859349871E-2</c:v>
                </c:pt>
                <c:pt idx="875">
                  <c:v>4.1392816709099577E-2</c:v>
                </c:pt>
                <c:pt idx="876">
                  <c:v>2.8288768793872779E-2</c:v>
                </c:pt>
                <c:pt idx="877">
                  <c:v>2.8288768793872779E-2</c:v>
                </c:pt>
                <c:pt idx="878">
                  <c:v>3.5523790530378158E-2</c:v>
                </c:pt>
                <c:pt idx="879">
                  <c:v>2.3969598435095371E-2</c:v>
                </c:pt>
                <c:pt idx="880">
                  <c:v>2.3969598435095371E-2</c:v>
                </c:pt>
                <c:pt idx="881">
                  <c:v>3.219047845113087E-2</c:v>
                </c:pt>
                <c:pt idx="882">
                  <c:v>3.7216337290482834E-2</c:v>
                </c:pt>
                <c:pt idx="883">
                  <c:v>2.4182665722492072E-2</c:v>
                </c:pt>
                <c:pt idx="884">
                  <c:v>2.8649149803882897E-2</c:v>
                </c:pt>
                <c:pt idx="885">
                  <c:v>3.0722790435735524E-2</c:v>
                </c:pt>
                <c:pt idx="886">
                  <c:v>2.6606716992492545E-2</c:v>
                </c:pt>
                <c:pt idx="887">
                  <c:v>2.6606716992492545E-2</c:v>
                </c:pt>
                <c:pt idx="888">
                  <c:v>2.6606716992492545E-2</c:v>
                </c:pt>
                <c:pt idx="889">
                  <c:v>4.2129838700729817E-2</c:v>
                </c:pt>
                <c:pt idx="890">
                  <c:v>3.9229464002328428E-2</c:v>
                </c:pt>
                <c:pt idx="891">
                  <c:v>2.882765090657562E-2</c:v>
                </c:pt>
                <c:pt idx="892">
                  <c:v>2.4393872053281324E-2</c:v>
                </c:pt>
                <c:pt idx="893">
                  <c:v>2.4393872053281324E-2</c:v>
                </c:pt>
                <c:pt idx="894">
                  <c:v>2.4393872053281324E-2</c:v>
                </c:pt>
                <c:pt idx="895">
                  <c:v>2.4393872053281324E-2</c:v>
                </c:pt>
                <c:pt idx="896">
                  <c:v>2.4393872053281324E-2</c:v>
                </c:pt>
                <c:pt idx="897">
                  <c:v>3.6238626563054481E-2</c:v>
                </c:pt>
                <c:pt idx="898">
                  <c:v>4.0894089865026302E-2</c:v>
                </c:pt>
                <c:pt idx="899">
                  <c:v>3.7899262827254518E-2</c:v>
                </c:pt>
                <c:pt idx="900">
                  <c:v>3.2821724393105663E-2</c:v>
                </c:pt>
                <c:pt idx="901">
                  <c:v>2.6798825747122914E-2</c:v>
                </c:pt>
                <c:pt idx="902">
                  <c:v>2.4603265353564881E-2</c:v>
                </c:pt>
                <c:pt idx="903">
                  <c:v>2.69895671275166E-2</c:v>
                </c:pt>
                <c:pt idx="904">
                  <c:v>3.1383571201862741E-2</c:v>
                </c:pt>
                <c:pt idx="905">
                  <c:v>2.9356642752698912E-2</c:v>
                </c:pt>
                <c:pt idx="906">
                  <c:v>3.6939632059711291E-2</c:v>
                </c:pt>
                <c:pt idx="907">
                  <c:v>3.5233795552481309E-2</c:v>
                </c:pt>
                <c:pt idx="908">
                  <c:v>3.1546603837631318E-2</c:v>
                </c:pt>
                <c:pt idx="909">
                  <c:v>2.7367061923832047E-2</c:v>
                </c:pt>
                <c:pt idx="910">
                  <c:v>3.3594105936418664E-2</c:v>
                </c:pt>
                <c:pt idx="911">
                  <c:v>4.4957262419937326E-2</c:v>
                </c:pt>
                <c:pt idx="912">
                  <c:v>2.7553869975902191E-2</c:v>
                </c:pt>
                <c:pt idx="913">
                  <c:v>3.1870167214820007E-2</c:v>
                </c:pt>
                <c:pt idx="914">
                  <c:v>2.5221016691960016E-2</c:v>
                </c:pt>
                <c:pt idx="915">
                  <c:v>3.2030723229528463E-2</c:v>
                </c:pt>
                <c:pt idx="916">
                  <c:v>2.7739420018359988E-2</c:v>
                </c:pt>
                <c:pt idx="917">
                  <c:v>2.7739420018359988E-2</c:v>
                </c:pt>
                <c:pt idx="918">
                  <c:v>2.7739420018359988E-2</c:v>
                </c:pt>
                <c:pt idx="919">
                  <c:v>2.2649141601909048E-2</c:v>
                </c:pt>
                <c:pt idx="920">
                  <c:v>3.7627580021005642E-2</c:v>
                </c:pt>
                <c:pt idx="921">
                  <c:v>3.7763665745571488E-2</c:v>
                </c:pt>
                <c:pt idx="922">
                  <c:v>2.287451174581424E-2</c:v>
                </c:pt>
                <c:pt idx="923">
                  <c:v>5.7566258822851199E-2</c:v>
                </c:pt>
                <c:pt idx="924">
                  <c:v>2.8288768793872779E-2</c:v>
                </c:pt>
                <c:pt idx="925">
                  <c:v>2.5823994654087221E-2</c:v>
                </c:pt>
                <c:pt idx="926">
                  <c:v>2.5823994654087221E-2</c:v>
                </c:pt>
                <c:pt idx="927">
                  <c:v>2.3097682998852079E-2</c:v>
                </c:pt>
                <c:pt idx="928">
                  <c:v>2.3097682998852079E-2</c:v>
                </c:pt>
                <c:pt idx="929">
                  <c:v>2.6021882564495443E-2</c:v>
                </c:pt>
                <c:pt idx="930">
                  <c:v>2.6021882564495443E-2</c:v>
                </c:pt>
                <c:pt idx="931">
                  <c:v>2.6021882564495443E-2</c:v>
                </c:pt>
                <c:pt idx="932">
                  <c:v>3.297764795195457E-2</c:v>
                </c:pt>
                <c:pt idx="933">
                  <c:v>2.3318718494409738E-2</c:v>
                </c:pt>
                <c:pt idx="934">
                  <c:v>4.3684082329017479E-2</c:v>
                </c:pt>
                <c:pt idx="935">
                  <c:v>4.0516016203109691E-2</c:v>
                </c:pt>
                <c:pt idx="936">
                  <c:v>2.621827691719001E-2</c:v>
                </c:pt>
                <c:pt idx="937">
                  <c:v>3.7216337290482834E-2</c:v>
                </c:pt>
                <c:pt idx="938">
                  <c:v>2.3537678401397054E-2</c:v>
                </c:pt>
                <c:pt idx="939">
                  <c:v>3.1219687203370917E-2</c:v>
                </c:pt>
                <c:pt idx="940">
                  <c:v>2.6413211028054218E-2</c:v>
                </c:pt>
                <c:pt idx="941">
                  <c:v>2.6413211028054218E-2</c:v>
                </c:pt>
                <c:pt idx="942">
                  <c:v>3.9229464002328428E-2</c:v>
                </c:pt>
                <c:pt idx="943">
                  <c:v>3.7491000332494688E-2</c:v>
                </c:pt>
                <c:pt idx="944">
                  <c:v>2.375462011554089E-2</c:v>
                </c:pt>
                <c:pt idx="945">
                  <c:v>2.375462011554089E-2</c:v>
                </c:pt>
                <c:pt idx="946">
                  <c:v>2.6606716992492545E-2</c:v>
                </c:pt>
                <c:pt idx="947">
                  <c:v>2.6606716992492545E-2</c:v>
                </c:pt>
                <c:pt idx="948">
                  <c:v>2.9181377647457346E-2</c:v>
                </c:pt>
                <c:pt idx="949">
                  <c:v>3.7899262827254518E-2</c:v>
                </c:pt>
                <c:pt idx="950">
                  <c:v>2.9356642752698912E-2</c:v>
                </c:pt>
                <c:pt idx="951">
                  <c:v>2.6798825747122914E-2</c:v>
                </c:pt>
                <c:pt idx="952">
                  <c:v>3.8034376492265293E-2</c:v>
                </c:pt>
                <c:pt idx="953">
                  <c:v>3.6379908294037581E-2</c:v>
                </c:pt>
                <c:pt idx="954">
                  <c:v>2.9704070736545903E-2</c:v>
                </c:pt>
                <c:pt idx="955">
                  <c:v>2.7367061923832047E-2</c:v>
                </c:pt>
                <c:pt idx="956">
                  <c:v>2.7367061923832047E-2</c:v>
                </c:pt>
                <c:pt idx="957">
                  <c:v>4.0642431537454962E-2</c:v>
                </c:pt>
                <c:pt idx="958">
                  <c:v>2.4603265353564881E-2</c:v>
                </c:pt>
                <c:pt idx="959">
                  <c:v>2.4810891526988559E-2</c:v>
                </c:pt>
                <c:pt idx="960">
                  <c:v>2.7923737129207066E-2</c:v>
                </c:pt>
                <c:pt idx="961">
                  <c:v>3.9749082192350654E-2</c:v>
                </c:pt>
                <c:pt idx="962">
                  <c:v>2.5221016691960016E-2</c:v>
                </c:pt>
                <c:pt idx="963">
                  <c:v>3.1219687203370917E-2</c:v>
                </c:pt>
                <c:pt idx="964">
                  <c:v>4.2493556286426669E-2</c:v>
                </c:pt>
                <c:pt idx="965">
                  <c:v>2.562457858362277E-2</c:v>
                </c:pt>
                <c:pt idx="966">
                  <c:v>3.2030723229528463E-2</c:v>
                </c:pt>
                <c:pt idx="967">
                  <c:v>2.953086768138817E-2</c:v>
                </c:pt>
                <c:pt idx="968">
                  <c:v>2.6413211028054218E-2</c:v>
                </c:pt>
                <c:pt idx="969">
                  <c:v>4.5861016372771783E-2</c:v>
                </c:pt>
                <c:pt idx="970">
                  <c:v>2.3097682998852079E-2</c:v>
                </c:pt>
                <c:pt idx="971">
                  <c:v>3.5667903862608069E-2</c:v>
                </c:pt>
                <c:pt idx="972">
                  <c:v>2.3537678401397054E-2</c:v>
                </c:pt>
                <c:pt idx="973">
                  <c:v>3.6096791863965569E-2</c:v>
                </c:pt>
                <c:pt idx="974">
                  <c:v>3.0722790435735524E-2</c:v>
                </c:pt>
                <c:pt idx="975">
                  <c:v>2.3969598435095371E-2</c:v>
                </c:pt>
                <c:pt idx="976">
                  <c:v>2.3969598435095371E-2</c:v>
                </c:pt>
                <c:pt idx="977">
                  <c:v>3.6660838398688007E-2</c:v>
                </c:pt>
                <c:pt idx="978">
                  <c:v>3.4199453839083245E-2</c:v>
                </c:pt>
                <c:pt idx="979">
                  <c:v>3.4349123936392507E-2</c:v>
                </c:pt>
                <c:pt idx="980">
                  <c:v>2.8469529539127566E-2</c:v>
                </c:pt>
                <c:pt idx="981">
                  <c:v>2.5016794572248046E-2</c:v>
                </c:pt>
                <c:pt idx="982">
                  <c:v>2.9005053509646498E-2</c:v>
                </c:pt>
                <c:pt idx="983">
                  <c:v>2.5423598393661592E-2</c:v>
                </c:pt>
                <c:pt idx="984">
                  <c:v>3.9749082192350654E-2</c:v>
                </c:pt>
                <c:pt idx="985">
                  <c:v>2.6021882564495443E-2</c:v>
                </c:pt>
                <c:pt idx="986">
                  <c:v>2.6021882564495443E-2</c:v>
                </c:pt>
                <c:pt idx="987">
                  <c:v>3.0217723859349871E-2</c:v>
                </c:pt>
                <c:pt idx="988">
                  <c:v>2.6606716992492545E-2</c:v>
                </c:pt>
                <c:pt idx="989">
                  <c:v>3.0889310844759689E-2</c:v>
                </c:pt>
                <c:pt idx="990">
                  <c:v>3.0889310844759689E-2</c:v>
                </c:pt>
                <c:pt idx="991">
                  <c:v>2.7367061923832047E-2</c:v>
                </c:pt>
                <c:pt idx="992">
                  <c:v>2.2649141601909048E-2</c:v>
                </c:pt>
                <c:pt idx="993">
                  <c:v>2.287451174581424E-2</c:v>
                </c:pt>
                <c:pt idx="994">
                  <c:v>2.287451174581424E-2</c:v>
                </c:pt>
                <c:pt idx="995">
                  <c:v>2.882765090657562E-2</c:v>
                </c:pt>
                <c:pt idx="996">
                  <c:v>2.4182665722492072E-2</c:v>
                </c:pt>
                <c:pt idx="997">
                  <c:v>2.5016794572248046E-2</c:v>
                </c:pt>
                <c:pt idx="998">
                  <c:v>3.5811437254853626E-2</c:v>
                </c:pt>
                <c:pt idx="999">
                  <c:v>2.6798825747122914E-2</c:v>
                </c:pt>
                <c:pt idx="1000">
                  <c:v>2.9005053509646498E-2</c:v>
                </c:pt>
                <c:pt idx="1001">
                  <c:v>2.9356642752698912E-2</c:v>
                </c:pt>
                <c:pt idx="1002">
                  <c:v>3.2030723229528463E-2</c:v>
                </c:pt>
                <c:pt idx="1003">
                  <c:v>2.4182665722492072E-2</c:v>
                </c:pt>
                <c:pt idx="1004">
                  <c:v>3.1054938363652491E-2</c:v>
                </c:pt>
              </c:numCache>
            </c:numRef>
          </c:xVal>
          <c:yVal>
            <c:numRef>
              <c:f>'16-21yrs'!$S$27:$S$1031</c:f>
              <c:numCache>
                <c:formatCode>General</c:formatCode>
                <c:ptCount val="1005"/>
                <c:pt idx="0">
                  <c:v>7.7236139429001874E-3</c:v>
                </c:pt>
                <c:pt idx="1">
                  <c:v>1.0029468326019298E-2</c:v>
                </c:pt>
                <c:pt idx="2">
                  <c:v>6.2101052715297445E-3</c:v>
                </c:pt>
                <c:pt idx="3">
                  <c:v>7.2904028566001811E-3</c:v>
                </c:pt>
                <c:pt idx="4">
                  <c:v>6.5496595174476136E-3</c:v>
                </c:pt>
                <c:pt idx="5">
                  <c:v>5.2615331621427234E-3</c:v>
                </c:pt>
                <c:pt idx="6">
                  <c:v>4.983717729461286E-3</c:v>
                </c:pt>
                <c:pt idx="7">
                  <c:v>4.9418883455905286E-3</c:v>
                </c:pt>
                <c:pt idx="8">
                  <c:v>4.6452251776617779E-3</c:v>
                </c:pt>
                <c:pt idx="9">
                  <c:v>5.1087575655635702E-3</c:v>
                </c:pt>
                <c:pt idx="10">
                  <c:v>4.8717627384349382E-3</c:v>
                </c:pt>
                <c:pt idx="11">
                  <c:v>4.5238363877627159E-3</c:v>
                </c:pt>
                <c:pt idx="12">
                  <c:v>7.3102114334569531E-3</c:v>
                </c:pt>
                <c:pt idx="13">
                  <c:v>4.9954161019409946E-3</c:v>
                </c:pt>
                <c:pt idx="14">
                  <c:v>5.1628983950213871E-3</c:v>
                </c:pt>
                <c:pt idx="15">
                  <c:v>5.1528897268050483E-3</c:v>
                </c:pt>
                <c:pt idx="16">
                  <c:v>3.813140176364659E-3</c:v>
                </c:pt>
                <c:pt idx="17">
                  <c:v>4.7576978560972052E-3</c:v>
                </c:pt>
                <c:pt idx="18">
                  <c:v>4.7466835942554433E-3</c:v>
                </c:pt>
                <c:pt idx="19">
                  <c:v>3.9191748808551485E-3</c:v>
                </c:pt>
                <c:pt idx="20">
                  <c:v>5.4156944204493546E-3</c:v>
                </c:pt>
                <c:pt idx="21">
                  <c:v>4.5719283118203346E-3</c:v>
                </c:pt>
                <c:pt idx="22">
                  <c:v>4.4617585638481927E-3</c:v>
                </c:pt>
                <c:pt idx="23">
                  <c:v>4.2589527934267235E-3</c:v>
                </c:pt>
                <c:pt idx="24">
                  <c:v>5.9191028759785404E-3</c:v>
                </c:pt>
                <c:pt idx="25">
                  <c:v>5.501144704454659E-3</c:v>
                </c:pt>
                <c:pt idx="26">
                  <c:v>5.4417119976573804E-3</c:v>
                </c:pt>
                <c:pt idx="27">
                  <c:v>4.5300474593258731E-3</c:v>
                </c:pt>
                <c:pt idx="28">
                  <c:v>4.6671487076220689E-3</c:v>
                </c:pt>
                <c:pt idx="29">
                  <c:v>4.027286610454415E-3</c:v>
                </c:pt>
                <c:pt idx="30">
                  <c:v>4.3227044026088041E-3</c:v>
                </c:pt>
                <c:pt idx="31">
                  <c:v>3.4949175874781149E-3</c:v>
                </c:pt>
                <c:pt idx="32">
                  <c:v>3.4949175874781149E-3</c:v>
                </c:pt>
                <c:pt idx="33">
                  <c:v>4.2860250676379601E-3</c:v>
                </c:pt>
                <c:pt idx="34">
                  <c:v>4.6940922085933626E-3</c:v>
                </c:pt>
                <c:pt idx="35">
                  <c:v>3.2500662210608452E-3</c:v>
                </c:pt>
                <c:pt idx="36">
                  <c:v>3.3926254644368057E-3</c:v>
                </c:pt>
                <c:pt idx="37">
                  <c:v>5.2145824222637749E-3</c:v>
                </c:pt>
                <c:pt idx="38">
                  <c:v>3.5230239025645137E-3</c:v>
                </c:pt>
                <c:pt idx="39">
                  <c:v>3.2461778013271898E-3</c:v>
                </c:pt>
                <c:pt idx="40">
                  <c:v>4.0309534253323027E-3</c:v>
                </c:pt>
                <c:pt idx="41">
                  <c:v>3.6681656260467111E-3</c:v>
                </c:pt>
                <c:pt idx="42">
                  <c:v>3.8818028630206716E-3</c:v>
                </c:pt>
                <c:pt idx="43">
                  <c:v>3.848369025001663E-3</c:v>
                </c:pt>
                <c:pt idx="44">
                  <c:v>3.1753413677105E-3</c:v>
                </c:pt>
                <c:pt idx="45">
                  <c:v>2.9156721997860135E-3</c:v>
                </c:pt>
                <c:pt idx="46">
                  <c:v>3.3360028280794256E-3</c:v>
                </c:pt>
                <c:pt idx="47">
                  <c:v>4.117713752658069E-3</c:v>
                </c:pt>
                <c:pt idx="48">
                  <c:v>5.0810831730414008E-3</c:v>
                </c:pt>
                <c:pt idx="49">
                  <c:v>2.907554622692511E-3</c:v>
                </c:pt>
                <c:pt idx="50">
                  <c:v>2.9428788462754468E-3</c:v>
                </c:pt>
                <c:pt idx="51">
                  <c:v>2.907554622692511E-3</c:v>
                </c:pt>
                <c:pt idx="52">
                  <c:v>4.2209422835313253E-3</c:v>
                </c:pt>
                <c:pt idx="53">
                  <c:v>3.0966651137517912E-3</c:v>
                </c:pt>
                <c:pt idx="54">
                  <c:v>3.0869762592967212E-3</c:v>
                </c:pt>
                <c:pt idx="55">
                  <c:v>3.4126814716131607E-3</c:v>
                </c:pt>
                <c:pt idx="56">
                  <c:v>2.8331192597032488E-3</c:v>
                </c:pt>
                <c:pt idx="57">
                  <c:v>3.5252620789924909E-3</c:v>
                </c:pt>
                <c:pt idx="58">
                  <c:v>3.8624875312357164E-3</c:v>
                </c:pt>
                <c:pt idx="59">
                  <c:v>3.4182592618470491E-3</c:v>
                </c:pt>
                <c:pt idx="60">
                  <c:v>3.5627504307996112E-3</c:v>
                </c:pt>
                <c:pt idx="61">
                  <c:v>3.8036266703852578E-3</c:v>
                </c:pt>
                <c:pt idx="62">
                  <c:v>2.7069021614799351E-3</c:v>
                </c:pt>
                <c:pt idx="63">
                  <c:v>2.7069021614799351E-3</c:v>
                </c:pt>
                <c:pt idx="64">
                  <c:v>5.112506550290644E-3</c:v>
                </c:pt>
                <c:pt idx="65">
                  <c:v>4.4299775034644193E-3</c:v>
                </c:pt>
                <c:pt idx="66">
                  <c:v>3.9858076291023146E-3</c:v>
                </c:pt>
                <c:pt idx="67">
                  <c:v>3.581371197675029E-3</c:v>
                </c:pt>
                <c:pt idx="68">
                  <c:v>2.8905624032378426E-3</c:v>
                </c:pt>
                <c:pt idx="69">
                  <c:v>3.1002488083753769E-3</c:v>
                </c:pt>
                <c:pt idx="70">
                  <c:v>2.944685262151225E-3</c:v>
                </c:pt>
                <c:pt idx="71">
                  <c:v>2.5971411147981335E-3</c:v>
                </c:pt>
                <c:pt idx="72">
                  <c:v>4.1894857582203812E-3</c:v>
                </c:pt>
                <c:pt idx="73">
                  <c:v>3.080858236717921E-3</c:v>
                </c:pt>
                <c:pt idx="74">
                  <c:v>2.6101108109742215E-3</c:v>
                </c:pt>
                <c:pt idx="75">
                  <c:v>2.6191838584116653E-3</c:v>
                </c:pt>
                <c:pt idx="76">
                  <c:v>3.577696932297419E-3</c:v>
                </c:pt>
                <c:pt idx="77">
                  <c:v>3.998741158974712E-3</c:v>
                </c:pt>
                <c:pt idx="78">
                  <c:v>4.4970094931084765E-3</c:v>
                </c:pt>
                <c:pt idx="79">
                  <c:v>2.6779344004595716E-3</c:v>
                </c:pt>
                <c:pt idx="80">
                  <c:v>5.1065055919197709E-3</c:v>
                </c:pt>
                <c:pt idx="81">
                  <c:v>3.3867433323340876E-3</c:v>
                </c:pt>
                <c:pt idx="82">
                  <c:v>3.0776249030916277E-3</c:v>
                </c:pt>
                <c:pt idx="83">
                  <c:v>4.0626430909574025E-3</c:v>
                </c:pt>
                <c:pt idx="84">
                  <c:v>2.7187505972144461E-3</c:v>
                </c:pt>
                <c:pt idx="85">
                  <c:v>2.5423051730685637E-3</c:v>
                </c:pt>
                <c:pt idx="86">
                  <c:v>2.5514574625995108E-3</c:v>
                </c:pt>
                <c:pt idx="87">
                  <c:v>3.3398191776302221E-3</c:v>
                </c:pt>
                <c:pt idx="88">
                  <c:v>2.3186975700152787E-3</c:v>
                </c:pt>
                <c:pt idx="89">
                  <c:v>4.2685383805369142E-3</c:v>
                </c:pt>
                <c:pt idx="90">
                  <c:v>4.2842992429264698E-3</c:v>
                </c:pt>
                <c:pt idx="91">
                  <c:v>2.6304015157473373E-3</c:v>
                </c:pt>
                <c:pt idx="92">
                  <c:v>2.4101295256209188E-3</c:v>
                </c:pt>
                <c:pt idx="93">
                  <c:v>2.4101295256209188E-3</c:v>
                </c:pt>
                <c:pt idx="94">
                  <c:v>2.4012170757843274E-3</c:v>
                </c:pt>
                <c:pt idx="95">
                  <c:v>3.7649372739163725E-3</c:v>
                </c:pt>
                <c:pt idx="96">
                  <c:v>2.6841891354278296E-3</c:v>
                </c:pt>
                <c:pt idx="97">
                  <c:v>2.4583230632763478E-3</c:v>
                </c:pt>
                <c:pt idx="98">
                  <c:v>2.6968855650432349E-3</c:v>
                </c:pt>
                <c:pt idx="99">
                  <c:v>2.4870132223860685E-3</c:v>
                </c:pt>
                <c:pt idx="100">
                  <c:v>2.4965518529449678E-3</c:v>
                </c:pt>
                <c:pt idx="101">
                  <c:v>3.3764277055289647E-3</c:v>
                </c:pt>
                <c:pt idx="102">
                  <c:v>3.1754525058396666E-3</c:v>
                </c:pt>
                <c:pt idx="103">
                  <c:v>2.2540499750892994E-3</c:v>
                </c:pt>
                <c:pt idx="104">
                  <c:v>2.9668744511612477E-3</c:v>
                </c:pt>
                <c:pt idx="105">
                  <c:v>3.5414506558099591E-3</c:v>
                </c:pt>
                <c:pt idx="106">
                  <c:v>2.7597980890383764E-3</c:v>
                </c:pt>
                <c:pt idx="107">
                  <c:v>4.0100544909524262E-3</c:v>
                </c:pt>
                <c:pt idx="108">
                  <c:v>2.3062129326812094E-3</c:v>
                </c:pt>
                <c:pt idx="109">
                  <c:v>2.579862167196841E-3</c:v>
                </c:pt>
                <c:pt idx="110">
                  <c:v>4.0243064055757944E-3</c:v>
                </c:pt>
                <c:pt idx="111">
                  <c:v>3.0801032070667906E-3</c:v>
                </c:pt>
                <c:pt idx="112">
                  <c:v>3.4885472987210278E-3</c:v>
                </c:pt>
                <c:pt idx="113">
                  <c:v>2.8532809616675205E-3</c:v>
                </c:pt>
                <c:pt idx="114">
                  <c:v>2.6358997402201115E-3</c:v>
                </c:pt>
                <c:pt idx="115">
                  <c:v>2.6812524607879393E-3</c:v>
                </c:pt>
                <c:pt idx="116">
                  <c:v>2.4178616458852284E-3</c:v>
                </c:pt>
                <c:pt idx="117">
                  <c:v>3.2070149675057303E-3</c:v>
                </c:pt>
                <c:pt idx="118">
                  <c:v>2.9741192569169113E-3</c:v>
                </c:pt>
                <c:pt idx="119">
                  <c:v>2.1309185798898331E-3</c:v>
                </c:pt>
                <c:pt idx="120">
                  <c:v>2.7680852022746432E-3</c:v>
                </c:pt>
                <c:pt idx="121">
                  <c:v>3.1297573701611061E-3</c:v>
                </c:pt>
                <c:pt idx="122">
                  <c:v>2.2221457073469389E-3</c:v>
                </c:pt>
                <c:pt idx="123">
                  <c:v>2.2221457073469389E-3</c:v>
                </c:pt>
                <c:pt idx="124">
                  <c:v>3.4641705001326514E-3</c:v>
                </c:pt>
                <c:pt idx="125">
                  <c:v>2.2923918084017504E-3</c:v>
                </c:pt>
                <c:pt idx="126">
                  <c:v>3.3653596501169152E-3</c:v>
                </c:pt>
                <c:pt idx="127">
                  <c:v>4.2305852198748616E-3</c:v>
                </c:pt>
                <c:pt idx="128">
                  <c:v>1.9842134732164988E-3</c:v>
                </c:pt>
                <c:pt idx="129">
                  <c:v>2.0012088482119343E-3</c:v>
                </c:pt>
                <c:pt idx="130">
                  <c:v>2.009706535709652E-3</c:v>
                </c:pt>
                <c:pt idx="131">
                  <c:v>2.0534508677655704E-3</c:v>
                </c:pt>
                <c:pt idx="132">
                  <c:v>2.0534508677655704E-3</c:v>
                </c:pt>
                <c:pt idx="133">
                  <c:v>2.0622819236613046E-3</c:v>
                </c:pt>
                <c:pt idx="134">
                  <c:v>2.9079430251650181E-3</c:v>
                </c:pt>
                <c:pt idx="135">
                  <c:v>2.1125688826189679E-3</c:v>
                </c:pt>
                <c:pt idx="136">
                  <c:v>2.5770628025277775E-3</c:v>
                </c:pt>
                <c:pt idx="137">
                  <c:v>2.6579099250178557E-3</c:v>
                </c:pt>
                <c:pt idx="138">
                  <c:v>2.6803046604906939E-3</c:v>
                </c:pt>
                <c:pt idx="139">
                  <c:v>2.8629845868855478E-3</c:v>
                </c:pt>
                <c:pt idx="140">
                  <c:v>2.8629845868855478E-3</c:v>
                </c:pt>
                <c:pt idx="141">
                  <c:v>2.3979596238525832E-3</c:v>
                </c:pt>
                <c:pt idx="142">
                  <c:v>2.4604896730653697E-3</c:v>
                </c:pt>
                <c:pt idx="143">
                  <c:v>2.4604896730653697E-3</c:v>
                </c:pt>
                <c:pt idx="144">
                  <c:v>3.1682978305043168E-3</c:v>
                </c:pt>
                <c:pt idx="145">
                  <c:v>1.9604024420287929E-3</c:v>
                </c:pt>
                <c:pt idx="146">
                  <c:v>1.9336650925190187E-3</c:v>
                </c:pt>
                <c:pt idx="147">
                  <c:v>2.8297621610463555E-3</c:v>
                </c:pt>
                <c:pt idx="148">
                  <c:v>2.0413185657582955E-3</c:v>
                </c:pt>
                <c:pt idx="149">
                  <c:v>3.0158119964849876E-3</c:v>
                </c:pt>
                <c:pt idx="150">
                  <c:v>2.1522133458423522E-3</c:v>
                </c:pt>
                <c:pt idx="151">
                  <c:v>3.110884349363378E-3</c:v>
                </c:pt>
                <c:pt idx="152">
                  <c:v>2.2199797455822179E-3</c:v>
                </c:pt>
                <c:pt idx="153">
                  <c:v>2.3306651587790819E-3</c:v>
                </c:pt>
                <c:pt idx="154">
                  <c:v>2.4380736444066077E-3</c:v>
                </c:pt>
                <c:pt idx="155">
                  <c:v>2.5401494861157156E-3</c:v>
                </c:pt>
                <c:pt idx="156">
                  <c:v>2.5773148250948247E-3</c:v>
                </c:pt>
                <c:pt idx="157">
                  <c:v>2.6382972051701929E-3</c:v>
                </c:pt>
                <c:pt idx="158">
                  <c:v>2.9711143301721366E-3</c:v>
                </c:pt>
                <c:pt idx="159">
                  <c:v>3.3432641627310581E-3</c:v>
                </c:pt>
                <c:pt idx="160">
                  <c:v>2.5350228020957211E-3</c:v>
                </c:pt>
                <c:pt idx="161">
                  <c:v>2.3958170262467224E-3</c:v>
                </c:pt>
                <c:pt idx="162">
                  <c:v>2.3958170262467224E-3</c:v>
                </c:pt>
                <c:pt idx="163">
                  <c:v>2.0078635695896579E-3</c:v>
                </c:pt>
                <c:pt idx="164">
                  <c:v>1.8011977886986628E-3</c:v>
                </c:pt>
                <c:pt idx="165">
                  <c:v>2.9833665310793744E-3</c:v>
                </c:pt>
                <c:pt idx="166">
                  <c:v>2.6483574117401971E-3</c:v>
                </c:pt>
                <c:pt idx="167">
                  <c:v>2.4444056535526002E-3</c:v>
                </c:pt>
                <c:pt idx="168">
                  <c:v>2.3373560982646582E-3</c:v>
                </c:pt>
                <c:pt idx="169">
                  <c:v>2.1111104226450121E-3</c:v>
                </c:pt>
                <c:pt idx="170">
                  <c:v>1.9584722139639986E-3</c:v>
                </c:pt>
                <c:pt idx="171">
                  <c:v>1.9684547364947139E-3</c:v>
                </c:pt>
                <c:pt idx="172">
                  <c:v>1.8950995829542386E-3</c:v>
                </c:pt>
                <c:pt idx="173">
                  <c:v>1.8577116275989708E-3</c:v>
                </c:pt>
                <c:pt idx="174">
                  <c:v>1.7888153665324364E-3</c:v>
                </c:pt>
                <c:pt idx="175">
                  <c:v>2.5802551505112233E-3</c:v>
                </c:pt>
                <c:pt idx="176">
                  <c:v>2.5045722431678531E-3</c:v>
                </c:pt>
                <c:pt idx="177">
                  <c:v>1.9928286677228279E-3</c:v>
                </c:pt>
                <c:pt idx="178">
                  <c:v>1.941848493484279E-3</c:v>
                </c:pt>
                <c:pt idx="179">
                  <c:v>1.8516227194897861E-3</c:v>
                </c:pt>
                <c:pt idx="180">
                  <c:v>3.3726108693925665E-3</c:v>
                </c:pt>
                <c:pt idx="181">
                  <c:v>2.1646681842650362E-3</c:v>
                </c:pt>
                <c:pt idx="182">
                  <c:v>1.7728463987084072E-3</c:v>
                </c:pt>
                <c:pt idx="183">
                  <c:v>3.0298453584464051E-3</c:v>
                </c:pt>
                <c:pt idx="184">
                  <c:v>1.6263989903021114E-3</c:v>
                </c:pt>
                <c:pt idx="185">
                  <c:v>2.5472995441890682E-3</c:v>
                </c:pt>
                <c:pt idx="186">
                  <c:v>2.1775046847837074E-3</c:v>
                </c:pt>
                <c:pt idx="187">
                  <c:v>1.5397283286760358E-3</c:v>
                </c:pt>
                <c:pt idx="188">
                  <c:v>2.5535040181766675E-3</c:v>
                </c:pt>
                <c:pt idx="189">
                  <c:v>2.0849273002264586E-3</c:v>
                </c:pt>
                <c:pt idx="190">
                  <c:v>2.4485487519317747E-3</c:v>
                </c:pt>
                <c:pt idx="191">
                  <c:v>1.6989921218003188E-3</c:v>
                </c:pt>
                <c:pt idx="192">
                  <c:v>1.6799148606825203E-3</c:v>
                </c:pt>
                <c:pt idx="193">
                  <c:v>1.6150832168431916E-3</c:v>
                </c:pt>
                <c:pt idx="194">
                  <c:v>1.5966215140490866E-3</c:v>
                </c:pt>
                <c:pt idx="195">
                  <c:v>1.5781598112549824E-3</c:v>
                </c:pt>
                <c:pt idx="196">
                  <c:v>1.5966215140490866E-3</c:v>
                </c:pt>
                <c:pt idx="197">
                  <c:v>2.065366947817446E-3</c:v>
                </c:pt>
                <c:pt idx="198">
                  <c:v>2.2426029695549049E-3</c:v>
                </c:pt>
                <c:pt idx="199">
                  <c:v>1.537412707946462E-3</c:v>
                </c:pt>
                <c:pt idx="200">
                  <c:v>1.537412707946462E-3</c:v>
                </c:pt>
                <c:pt idx="201">
                  <c:v>2.3495871094256172E-3</c:v>
                </c:pt>
                <c:pt idx="202">
                  <c:v>1.8907505935533246E-3</c:v>
                </c:pt>
                <c:pt idx="203">
                  <c:v>1.6713188994666762E-3</c:v>
                </c:pt>
                <c:pt idx="204">
                  <c:v>1.4559868684479779E-3</c:v>
                </c:pt>
                <c:pt idx="205">
                  <c:v>1.7707121981536053E-3</c:v>
                </c:pt>
                <c:pt idx="206">
                  <c:v>1.792343778988151E-3</c:v>
                </c:pt>
                <c:pt idx="207">
                  <c:v>1.8031595694054233E-3</c:v>
                </c:pt>
                <c:pt idx="208">
                  <c:v>1.9028580923734877E-3</c:v>
                </c:pt>
                <c:pt idx="209">
                  <c:v>1.756631807138624E-3</c:v>
                </c:pt>
                <c:pt idx="210">
                  <c:v>1.5398994330944396E-3</c:v>
                </c:pt>
                <c:pt idx="211">
                  <c:v>1.6552495685535282E-3</c:v>
                </c:pt>
                <c:pt idx="212">
                  <c:v>1.6757851582943611E-3</c:v>
                </c:pt>
                <c:pt idx="213">
                  <c:v>2.2160850114444396E-3</c:v>
                </c:pt>
                <c:pt idx="214">
                  <c:v>1.4591489528487525E-3</c:v>
                </c:pt>
                <c:pt idx="215">
                  <c:v>1.4501558457135112E-3</c:v>
                </c:pt>
                <c:pt idx="216">
                  <c:v>1.6127977099927486E-3</c:v>
                </c:pt>
                <c:pt idx="217">
                  <c:v>2.4484062239441984E-3</c:v>
                </c:pt>
                <c:pt idx="218">
                  <c:v>2.0043487309511733E-3</c:v>
                </c:pt>
                <c:pt idx="219">
                  <c:v>1.3743435269307925E-3</c:v>
                </c:pt>
                <c:pt idx="220">
                  <c:v>1.3396796274337715E-3</c:v>
                </c:pt>
                <c:pt idx="221">
                  <c:v>1.3483456023080272E-3</c:v>
                </c:pt>
                <c:pt idx="222">
                  <c:v>1.8211448177641813E-3</c:v>
                </c:pt>
                <c:pt idx="223">
                  <c:v>1.7064259682625649E-3</c:v>
                </c:pt>
                <c:pt idx="224">
                  <c:v>1.5798367822364044E-3</c:v>
                </c:pt>
                <c:pt idx="225">
                  <c:v>1.4194422333016106E-3</c:v>
                </c:pt>
                <c:pt idx="226">
                  <c:v>1.4194422333016106E-3</c:v>
                </c:pt>
                <c:pt idx="227">
                  <c:v>1.3645580731553777E-3</c:v>
                </c:pt>
                <c:pt idx="228">
                  <c:v>2.0333924246315888E-3</c:v>
                </c:pt>
                <c:pt idx="229">
                  <c:v>2.3965396294817476E-3</c:v>
                </c:pt>
                <c:pt idx="230">
                  <c:v>2.3304434432375237E-3</c:v>
                </c:pt>
                <c:pt idx="231">
                  <c:v>1.5055079411226743E-3</c:v>
                </c:pt>
                <c:pt idx="232">
                  <c:v>2.348611661513845E-3</c:v>
                </c:pt>
                <c:pt idx="233">
                  <c:v>1.2509669385913705E-3</c:v>
                </c:pt>
                <c:pt idx="234">
                  <c:v>1.2422180338383512E-3</c:v>
                </c:pt>
                <c:pt idx="235">
                  <c:v>1.2597158433443898E-3</c:v>
                </c:pt>
                <c:pt idx="236">
                  <c:v>1.568286228083849E-3</c:v>
                </c:pt>
                <c:pt idx="237">
                  <c:v>2.1000769893477021E-3</c:v>
                </c:pt>
                <c:pt idx="238">
                  <c:v>1.9318946490801629E-3</c:v>
                </c:pt>
                <c:pt idx="239">
                  <c:v>1.3565931825793376E-3</c:v>
                </c:pt>
                <c:pt idx="240">
                  <c:v>1.6151744869349061E-3</c:v>
                </c:pt>
                <c:pt idx="241">
                  <c:v>1.9658245152465057E-3</c:v>
                </c:pt>
                <c:pt idx="242">
                  <c:v>2.0789520605702331E-3</c:v>
                </c:pt>
                <c:pt idx="243">
                  <c:v>1.4636600632145927E-3</c:v>
                </c:pt>
                <c:pt idx="244">
                  <c:v>1.4427067576930786E-3</c:v>
                </c:pt>
                <c:pt idx="245">
                  <c:v>1.5433286208311097E-3</c:v>
                </c:pt>
                <c:pt idx="246">
                  <c:v>1.5322489918763536E-3</c:v>
                </c:pt>
                <c:pt idx="247">
                  <c:v>1.6426870191449542E-3</c:v>
                </c:pt>
                <c:pt idx="248">
                  <c:v>1.7354500048453259E-3</c:v>
                </c:pt>
                <c:pt idx="249">
                  <c:v>2.1611660282161117E-3</c:v>
                </c:pt>
                <c:pt idx="250">
                  <c:v>1.6586659559159386E-3</c:v>
                </c:pt>
                <c:pt idx="251">
                  <c:v>1.536949620644117E-3</c:v>
                </c:pt>
                <c:pt idx="252">
                  <c:v>1.3542950819065824E-3</c:v>
                </c:pt>
                <c:pt idx="253">
                  <c:v>1.3746895319011049E-3</c:v>
                </c:pt>
                <c:pt idx="254">
                  <c:v>1.3644923069038436E-3</c:v>
                </c:pt>
                <c:pt idx="255">
                  <c:v>1.3440978569093211E-3</c:v>
                </c:pt>
                <c:pt idx="256">
                  <c:v>1.2859043103896446E-3</c:v>
                </c:pt>
                <c:pt idx="257">
                  <c:v>1.2668270492718452E-3</c:v>
                </c:pt>
                <c:pt idx="258">
                  <c:v>1.1728539451514265E-3</c:v>
                </c:pt>
                <c:pt idx="259">
                  <c:v>1.5425513731870417E-3</c:v>
                </c:pt>
                <c:pt idx="260">
                  <c:v>1.3599717801953161E-3</c:v>
                </c:pt>
                <c:pt idx="261">
                  <c:v>1.3027091683313558E-3</c:v>
                </c:pt>
                <c:pt idx="262">
                  <c:v>1.2828893255247076E-3</c:v>
                </c:pt>
                <c:pt idx="263">
                  <c:v>1.1980787193251402E-3</c:v>
                </c:pt>
                <c:pt idx="264">
                  <c:v>1.2073095707221928E-3</c:v>
                </c:pt>
                <c:pt idx="265">
                  <c:v>1.2073095707221928E-3</c:v>
                </c:pt>
                <c:pt idx="266">
                  <c:v>2.4967117244958127E-3</c:v>
                </c:pt>
                <c:pt idx="267">
                  <c:v>1.0782478091401373E-3</c:v>
                </c:pt>
                <c:pt idx="268">
                  <c:v>1.3666821295427378E-3</c:v>
                </c:pt>
                <c:pt idx="269">
                  <c:v>1.7070908114130978E-3</c:v>
                </c:pt>
                <c:pt idx="270">
                  <c:v>1.2167095247779111E-3</c:v>
                </c:pt>
                <c:pt idx="271">
                  <c:v>1.4078574481776697E-3</c:v>
                </c:pt>
                <c:pt idx="272">
                  <c:v>1.1055105240275415E-3</c:v>
                </c:pt>
                <c:pt idx="273">
                  <c:v>1.30993005485749E-3</c:v>
                </c:pt>
                <c:pt idx="274">
                  <c:v>1.9652436058261846E-3</c:v>
                </c:pt>
                <c:pt idx="275">
                  <c:v>1.6576324347449814E-3</c:v>
                </c:pt>
                <c:pt idx="276">
                  <c:v>1.1772805032450881E-3</c:v>
                </c:pt>
                <c:pt idx="277">
                  <c:v>1.2271931158986645E-3</c:v>
                </c:pt>
                <c:pt idx="278">
                  <c:v>1.1972455483065187E-3</c:v>
                </c:pt>
                <c:pt idx="279">
                  <c:v>1.9279476208618005E-3</c:v>
                </c:pt>
                <c:pt idx="280">
                  <c:v>2.0107837638333173E-3</c:v>
                </c:pt>
                <c:pt idx="281">
                  <c:v>1.2281629540095628E-3</c:v>
                </c:pt>
                <c:pt idx="282">
                  <c:v>1.2385008370306228E-3</c:v>
                </c:pt>
                <c:pt idx="283">
                  <c:v>2.0893505171635813E-3</c:v>
                </c:pt>
                <c:pt idx="284">
                  <c:v>1.0160492739795411E-3</c:v>
                </c:pt>
                <c:pt idx="285">
                  <c:v>9.9030254292518331E-4</c:v>
                </c:pt>
                <c:pt idx="286">
                  <c:v>1.0160492739795411E-3</c:v>
                </c:pt>
                <c:pt idx="287">
                  <c:v>1.7871525060176256E-3</c:v>
                </c:pt>
                <c:pt idx="288">
                  <c:v>1.2504387218059921E-3</c:v>
                </c:pt>
                <c:pt idx="289">
                  <c:v>1.5648052167868852E-3</c:v>
                </c:pt>
                <c:pt idx="290">
                  <c:v>1.7006755517893568E-3</c:v>
                </c:pt>
                <c:pt idx="291">
                  <c:v>1.92904964817678E-3</c:v>
                </c:pt>
                <c:pt idx="292">
                  <c:v>1.6502662316363933E-3</c:v>
                </c:pt>
                <c:pt idx="293">
                  <c:v>1.2628594331568601E-3</c:v>
                </c:pt>
                <c:pt idx="294">
                  <c:v>1.0221273022296608E-3</c:v>
                </c:pt>
                <c:pt idx="295">
                  <c:v>1.9285182796770842E-3</c:v>
                </c:pt>
                <c:pt idx="296">
                  <c:v>2.0300364987223523E-3</c:v>
                </c:pt>
                <c:pt idx="297">
                  <c:v>1.1148340091814875E-3</c:v>
                </c:pt>
                <c:pt idx="298">
                  <c:v>1.135649007544523E-3</c:v>
                </c:pt>
                <c:pt idx="299">
                  <c:v>1.8132404421152366E-3</c:v>
                </c:pt>
                <c:pt idx="300">
                  <c:v>1.448194886962571E-3</c:v>
                </c:pt>
                <c:pt idx="301">
                  <c:v>9.041593907916463E-4</c:v>
                </c:pt>
                <c:pt idx="302">
                  <c:v>9.041593907916463E-4</c:v>
                </c:pt>
                <c:pt idx="303">
                  <c:v>9.2149134054015681E-4</c:v>
                </c:pt>
                <c:pt idx="304">
                  <c:v>9.3015731541441164E-4</c:v>
                </c:pt>
                <c:pt idx="305">
                  <c:v>1.6286487249727241E-3</c:v>
                </c:pt>
                <c:pt idx="306">
                  <c:v>1.3947552397874071E-3</c:v>
                </c:pt>
                <c:pt idx="307">
                  <c:v>1.0857658166484822E-3</c:v>
                </c:pt>
                <c:pt idx="308">
                  <c:v>1.0857658166484822E-3</c:v>
                </c:pt>
                <c:pt idx="309">
                  <c:v>9.3122773234089948E-4</c:v>
                </c:pt>
                <c:pt idx="310">
                  <c:v>1.4467860275777667E-3</c:v>
                </c:pt>
                <c:pt idx="311">
                  <c:v>9.4033996645029143E-4</c:v>
                </c:pt>
                <c:pt idx="312">
                  <c:v>1.585881599912773E-3</c:v>
                </c:pt>
                <c:pt idx="313">
                  <c:v>1.4735937832848853E-3</c:v>
                </c:pt>
                <c:pt idx="314">
                  <c:v>1.1186334921791784E-3</c:v>
                </c:pt>
                <c:pt idx="315">
                  <c:v>9.8809743251017379E-4</c:v>
                </c:pt>
                <c:pt idx="316">
                  <c:v>1.1436425901850851E-3</c:v>
                </c:pt>
                <c:pt idx="317">
                  <c:v>1.026583870407387E-3</c:v>
                </c:pt>
                <c:pt idx="318">
                  <c:v>1.0456090140582254E-3</c:v>
                </c:pt>
                <c:pt idx="319">
                  <c:v>8.6912145892494366E-4</c:v>
                </c:pt>
                <c:pt idx="320">
                  <c:v>1.2320733449582896E-3</c:v>
                </c:pt>
                <c:pt idx="321">
                  <c:v>8.9189376009676975E-4</c:v>
                </c:pt>
                <c:pt idx="322">
                  <c:v>8.7281649897897121E-4</c:v>
                </c:pt>
                <c:pt idx="323">
                  <c:v>1.0541910606127686E-3</c:v>
                </c:pt>
                <c:pt idx="324">
                  <c:v>1.2359627640111046E-3</c:v>
                </c:pt>
                <c:pt idx="325">
                  <c:v>9.0436967298603618E-4</c:v>
                </c:pt>
                <c:pt idx="326">
                  <c:v>1.1253375092035653E-3</c:v>
                </c:pt>
                <c:pt idx="327">
                  <c:v>1.2451875739405626E-3</c:v>
                </c:pt>
                <c:pt idx="328">
                  <c:v>7.2813995589650089E-4</c:v>
                </c:pt>
                <c:pt idx="329">
                  <c:v>1.0860569016015835E-3</c:v>
                </c:pt>
                <c:pt idx="330">
                  <c:v>1.5621484436142263E-3</c:v>
                </c:pt>
                <c:pt idx="331">
                  <c:v>1.1176601529375926E-3</c:v>
                </c:pt>
                <c:pt idx="332">
                  <c:v>1.1228705228340493E-3</c:v>
                </c:pt>
                <c:pt idx="333">
                  <c:v>8.3160599927386593E-4</c:v>
                </c:pt>
                <c:pt idx="334">
                  <c:v>1.224922834579892E-3</c:v>
                </c:pt>
                <c:pt idx="335">
                  <c:v>9.1337559086282234E-4</c:v>
                </c:pt>
                <c:pt idx="336">
                  <c:v>8.803328053375364E-4</c:v>
                </c:pt>
                <c:pt idx="337">
                  <c:v>9.8909846912844258E-4</c:v>
                </c:pt>
                <c:pt idx="338">
                  <c:v>1.0013540083267988E-3</c:v>
                </c:pt>
                <c:pt idx="339">
                  <c:v>9.6458739073173021E-4</c:v>
                </c:pt>
                <c:pt idx="340">
                  <c:v>1.0421971478066618E-3</c:v>
                </c:pt>
                <c:pt idx="341">
                  <c:v>1.1016751467511857E-3</c:v>
                </c:pt>
                <c:pt idx="342">
                  <c:v>1.3110996140458936E-3</c:v>
                </c:pt>
                <c:pt idx="343">
                  <c:v>1.2608841045604205E-3</c:v>
                </c:pt>
                <c:pt idx="344">
                  <c:v>1.0289388053932921E-3</c:v>
                </c:pt>
                <c:pt idx="345">
                  <c:v>9.2031084541873039E-4</c:v>
                </c:pt>
                <c:pt idx="346">
                  <c:v>8.7358154660965078E-4</c:v>
                </c:pt>
                <c:pt idx="347">
                  <c:v>8.2748015151202538E-4</c:v>
                </c:pt>
                <c:pt idx="348">
                  <c:v>8.4848467538667892E-4</c:v>
                </c:pt>
                <c:pt idx="349">
                  <c:v>7.7619757314791819E-4</c:v>
                </c:pt>
                <c:pt idx="350">
                  <c:v>7.8660507232943683E-4</c:v>
                </c:pt>
                <c:pt idx="351">
                  <c:v>6.75634714495125E-4</c:v>
                </c:pt>
                <c:pt idx="352">
                  <c:v>6.2526497710195658E-4</c:v>
                </c:pt>
                <c:pt idx="353">
                  <c:v>1.2291249207025956E-3</c:v>
                </c:pt>
                <c:pt idx="354">
                  <c:v>9.0880320710660153E-4</c:v>
                </c:pt>
                <c:pt idx="355">
                  <c:v>8.6055039113393846E-4</c:v>
                </c:pt>
                <c:pt idx="356">
                  <c:v>8.1278486801762435E-4</c:v>
                </c:pt>
                <c:pt idx="357">
                  <c:v>9.1755581065605055E-4</c:v>
                </c:pt>
                <c:pt idx="358">
                  <c:v>6.9944075248269417E-4</c:v>
                </c:pt>
                <c:pt idx="359">
                  <c:v>6.6880987564909601E-4</c:v>
                </c:pt>
                <c:pt idx="360">
                  <c:v>6.5904677601282772E-4</c:v>
                </c:pt>
                <c:pt idx="361">
                  <c:v>6.3952057674029113E-4</c:v>
                </c:pt>
                <c:pt idx="362">
                  <c:v>6.6880987564909601E-4</c:v>
                </c:pt>
                <c:pt idx="363">
                  <c:v>6.3952057674029113E-4</c:v>
                </c:pt>
                <c:pt idx="364">
                  <c:v>6.2975747710402197E-4</c:v>
                </c:pt>
                <c:pt idx="365">
                  <c:v>6.4928367637655943E-4</c:v>
                </c:pt>
                <c:pt idx="366">
                  <c:v>6.3676347093044681E-4</c:v>
                </c:pt>
                <c:pt idx="367">
                  <c:v>6.2737746830809384E-4</c:v>
                </c:pt>
                <c:pt idx="368">
                  <c:v>6.3676347093044681E-4</c:v>
                </c:pt>
                <c:pt idx="369">
                  <c:v>5.9409875874581221E-4</c:v>
                </c:pt>
                <c:pt idx="370">
                  <c:v>8.0325377492511656E-4</c:v>
                </c:pt>
                <c:pt idx="371">
                  <c:v>5.6752943582631839E-4</c:v>
                </c:pt>
                <c:pt idx="372">
                  <c:v>5.6752943582631839E-4</c:v>
                </c:pt>
                <c:pt idx="373">
                  <c:v>1.0309169138697427E-3</c:v>
                </c:pt>
                <c:pt idx="374">
                  <c:v>7.5264015882248007E-4</c:v>
                </c:pt>
                <c:pt idx="375">
                  <c:v>8.6105260313438289E-4</c:v>
                </c:pt>
                <c:pt idx="376">
                  <c:v>7.4915380302054135E-4</c:v>
                </c:pt>
                <c:pt idx="377">
                  <c:v>7.2104665069173089E-4</c:v>
                </c:pt>
                <c:pt idx="378">
                  <c:v>8.4415170134516035E-4</c:v>
                </c:pt>
                <c:pt idx="379">
                  <c:v>6.6155990204176847E-4</c:v>
                </c:pt>
                <c:pt idx="380">
                  <c:v>6.5101454918253896E-4</c:v>
                </c:pt>
                <c:pt idx="381">
                  <c:v>1.1784637489158766E-3</c:v>
                </c:pt>
                <c:pt idx="382">
                  <c:v>7.4650762098841996E-4</c:v>
                </c:pt>
                <c:pt idx="383">
                  <c:v>8.5351716930648271E-4</c:v>
                </c:pt>
                <c:pt idx="384">
                  <c:v>7.0502899349140797E-4</c:v>
                </c:pt>
                <c:pt idx="385">
                  <c:v>5.4301199896772488E-4</c:v>
                </c:pt>
                <c:pt idx="386">
                  <c:v>8.2146094851844216E-4</c:v>
                </c:pt>
                <c:pt idx="387">
                  <c:v>4.7975129665150853E-4</c:v>
                </c:pt>
                <c:pt idx="388">
                  <c:v>5.0697043896384079E-4</c:v>
                </c:pt>
                <c:pt idx="389">
                  <c:v>6.2749336500190957E-4</c:v>
                </c:pt>
                <c:pt idx="390">
                  <c:v>5.8369934713412876E-4</c:v>
                </c:pt>
                <c:pt idx="391">
                  <c:v>6.6275584765727522E-4</c:v>
                </c:pt>
                <c:pt idx="392">
                  <c:v>5.8457700886074219E-4</c:v>
                </c:pt>
                <c:pt idx="393">
                  <c:v>5.8457700886074219E-4</c:v>
                </c:pt>
                <c:pt idx="394">
                  <c:v>5.100402011209643E-4</c:v>
                </c:pt>
                <c:pt idx="395">
                  <c:v>6.7625717654610975E-4</c:v>
                </c:pt>
                <c:pt idx="396">
                  <c:v>7.0258629827405807E-4</c:v>
                </c:pt>
                <c:pt idx="397">
                  <c:v>6.1632567972657974E-4</c:v>
                </c:pt>
                <c:pt idx="398">
                  <c:v>5.3084896304349868E-4</c:v>
                </c:pt>
                <c:pt idx="399">
                  <c:v>6.4969655896685279E-4</c:v>
                </c:pt>
                <c:pt idx="400">
                  <c:v>8.4853324715203696E-4</c:v>
                </c:pt>
                <c:pt idx="401">
                  <c:v>5.2969113853695501E-4</c:v>
                </c:pt>
                <c:pt idx="402">
                  <c:v>5.2969113853695501E-4</c:v>
                </c:pt>
                <c:pt idx="403">
                  <c:v>4.485374580062958E-4</c:v>
                </c:pt>
                <c:pt idx="404">
                  <c:v>4.9380164849272684E-4</c:v>
                </c:pt>
                <c:pt idx="405">
                  <c:v>4.7844583901491319E-4</c:v>
                </c:pt>
                <c:pt idx="406">
                  <c:v>9.5030162528987258E-4</c:v>
                </c:pt>
                <c:pt idx="407">
                  <c:v>3.7976420204590376E-4</c:v>
                </c:pt>
                <c:pt idx="408">
                  <c:v>4.0601091630496078E-4</c:v>
                </c:pt>
                <c:pt idx="409">
                  <c:v>3.8851310679892306E-4</c:v>
                </c:pt>
                <c:pt idx="410">
                  <c:v>7.2879214414137659E-4</c:v>
                </c:pt>
                <c:pt idx="411">
                  <c:v>4.3601888264903962E-4</c:v>
                </c:pt>
                <c:pt idx="412">
                  <c:v>4.7890344475495089E-4</c:v>
                </c:pt>
                <c:pt idx="413">
                  <c:v>5.0106270266446311E-4</c:v>
                </c:pt>
                <c:pt idx="414">
                  <c:v>5.3036233965049126E-4</c:v>
                </c:pt>
                <c:pt idx="415">
                  <c:v>6.8344300110880028E-4</c:v>
                </c:pt>
                <c:pt idx="416">
                  <c:v>5.0942215038683389E-4</c:v>
                </c:pt>
                <c:pt idx="417">
                  <c:v>3.7748530033384145E-4</c:v>
                </c:pt>
                <c:pt idx="418">
                  <c:v>3.7748530033384145E-4</c:v>
                </c:pt>
                <c:pt idx="419">
                  <c:v>4.1594144403969951E-4</c:v>
                </c:pt>
                <c:pt idx="420">
                  <c:v>4.8117004064663401E-4</c:v>
                </c:pt>
                <c:pt idx="421">
                  <c:v>3.2714631870085168E-4</c:v>
                </c:pt>
                <c:pt idx="422">
                  <c:v>4.6118215530747964E-4</c:v>
                </c:pt>
                <c:pt idx="423">
                  <c:v>3.6703772964825996E-4</c:v>
                </c:pt>
                <c:pt idx="424">
                  <c:v>4.5108925703216032E-4</c:v>
                </c:pt>
                <c:pt idx="425">
                  <c:v>4.6209892669849158E-4</c:v>
                </c:pt>
                <c:pt idx="426">
                  <c:v>4.5078084202447317E-4</c:v>
                </c:pt>
                <c:pt idx="427">
                  <c:v>3.9038766073253364E-4</c:v>
                </c:pt>
                <c:pt idx="428">
                  <c:v>4.012034511498069E-4</c:v>
                </c:pt>
                <c:pt idx="429">
                  <c:v>3.2758124612022096E-4</c:v>
                </c:pt>
                <c:pt idx="430">
                  <c:v>4.8745975594542516E-4</c:v>
                </c:pt>
                <c:pt idx="431">
                  <c:v>3.2530839007440925E-4</c:v>
                </c:pt>
                <c:pt idx="432">
                  <c:v>6.58359862215456E-4</c:v>
                </c:pt>
                <c:pt idx="433">
                  <c:v>5.2173995925877074E-4</c:v>
                </c:pt>
                <c:pt idx="434">
                  <c:v>4.4263171486629352E-4</c:v>
                </c:pt>
                <c:pt idx="435">
                  <c:v>3.509306290377474E-4</c:v>
                </c:pt>
                <c:pt idx="436">
                  <c:v>2.9935485674501081E-4</c:v>
                </c:pt>
                <c:pt idx="437">
                  <c:v>2.8073735622849254E-4</c:v>
                </c:pt>
                <c:pt idx="438">
                  <c:v>2.8073735622849254E-4</c:v>
                </c:pt>
                <c:pt idx="439">
                  <c:v>3.164039850431467E-4</c:v>
                </c:pt>
                <c:pt idx="440">
                  <c:v>2.8375693577588693E-4</c:v>
                </c:pt>
                <c:pt idx="441">
                  <c:v>3.0552163528739344E-4</c:v>
                </c:pt>
                <c:pt idx="442">
                  <c:v>3.2728633479889996E-4</c:v>
                </c:pt>
                <c:pt idx="443">
                  <c:v>3.8954736323397812E-4</c:v>
                </c:pt>
                <c:pt idx="444">
                  <c:v>4.3160731379458025E-4</c:v>
                </c:pt>
                <c:pt idx="445">
                  <c:v>4.4832019160081973E-4</c:v>
                </c:pt>
                <c:pt idx="446">
                  <c:v>3.7172746537003989E-4</c:v>
                </c:pt>
                <c:pt idx="447">
                  <c:v>3.5850816597115132E-4</c:v>
                </c:pt>
                <c:pt idx="448">
                  <c:v>2.7191642199879407E-4</c:v>
                </c:pt>
                <c:pt idx="449">
                  <c:v>2.3279370635310818E-4</c:v>
                </c:pt>
                <c:pt idx="450">
                  <c:v>2.1496880667992539E-4</c:v>
                </c:pt>
                <c:pt idx="451">
                  <c:v>2.1496880667992539E-4</c:v>
                </c:pt>
                <c:pt idx="452">
                  <c:v>2.06056356843334E-4</c:v>
                </c:pt>
                <c:pt idx="453">
                  <c:v>3.2398666525529796E-4</c:v>
                </c:pt>
                <c:pt idx="454">
                  <c:v>3.0554797041253828E-4</c:v>
                </c:pt>
                <c:pt idx="455">
                  <c:v>2.509996687749547E-4</c:v>
                </c:pt>
                <c:pt idx="456">
                  <c:v>3.569894724801629E-4</c:v>
                </c:pt>
                <c:pt idx="457">
                  <c:v>3.1150747982906356E-4</c:v>
                </c:pt>
                <c:pt idx="458">
                  <c:v>2.0788007925544045E-4</c:v>
                </c:pt>
                <c:pt idx="459">
                  <c:v>2.0788007925544045E-4</c:v>
                </c:pt>
                <c:pt idx="460">
                  <c:v>3.7658764354853679E-4</c:v>
                </c:pt>
                <c:pt idx="461">
                  <c:v>3.4469511581021375E-4</c:v>
                </c:pt>
                <c:pt idx="462">
                  <c:v>1.8927752005921039E-4</c:v>
                </c:pt>
                <c:pt idx="463">
                  <c:v>2.4573720900840541E-4</c:v>
                </c:pt>
                <c:pt idx="464">
                  <c:v>3.3407388642825962E-4</c:v>
                </c:pt>
                <c:pt idx="465">
                  <c:v>1.9562551620130181E-4</c:v>
                </c:pt>
                <c:pt idx="466">
                  <c:v>2.3975148165682972E-4</c:v>
                </c:pt>
                <c:pt idx="467">
                  <c:v>1.7622012137206294E-4</c:v>
                </c:pt>
                <c:pt idx="468">
                  <c:v>1.8648791624247939E-4</c:v>
                </c:pt>
                <c:pt idx="469">
                  <c:v>1.6595232650164649E-4</c:v>
                </c:pt>
                <c:pt idx="470">
                  <c:v>3.1980073574278817E-4</c:v>
                </c:pt>
                <c:pt idx="471">
                  <c:v>2.0107696940561016E-4</c:v>
                </c:pt>
                <c:pt idx="472">
                  <c:v>1.4795449179006836E-4</c:v>
                </c:pt>
                <c:pt idx="473">
                  <c:v>1.0184511030352384E-4</c:v>
                </c:pt>
                <c:pt idx="474">
                  <c:v>1.1900959767309569E-4</c:v>
                </c:pt>
                <c:pt idx="475">
                  <c:v>1.1900959767309569E-4</c:v>
                </c:pt>
                <c:pt idx="476">
                  <c:v>1.1900959767309569E-4</c:v>
                </c:pt>
                <c:pt idx="477">
                  <c:v>1.2145205422379231E-4</c:v>
                </c:pt>
                <c:pt idx="478">
                  <c:v>1.0085924046167056E-4</c:v>
                </c:pt>
                <c:pt idx="479">
                  <c:v>1.3953797322049412E-4</c:v>
                </c:pt>
                <c:pt idx="480">
                  <c:v>1.2610622337941996E-4</c:v>
                </c:pt>
                <c:pt idx="481">
                  <c:v>5.0414288554955465E-5</c:v>
                </c:pt>
                <c:pt idx="482">
                  <c:v>6.7319772975415158E-5</c:v>
                </c:pt>
                <c:pt idx="483">
                  <c:v>4.6887205173161244E-5</c:v>
                </c:pt>
                <c:pt idx="484">
                  <c:v>1.0070604714971718E-5</c:v>
                </c:pt>
                <c:pt idx="485">
                  <c:v>6.0819421220711239E-7</c:v>
                </c:pt>
                <c:pt idx="486">
                  <c:v>2.3943507333415957E-5</c:v>
                </c:pt>
                <c:pt idx="487">
                  <c:v>-3.6706681823348714E-6</c:v>
                </c:pt>
                <c:pt idx="488">
                  <c:v>5.9433677441289925E-6</c:v>
                </c:pt>
                <c:pt idx="489">
                  <c:v>-2.5736109576155602E-5</c:v>
                </c:pt>
                <c:pt idx="490">
                  <c:v>-5.7480387261315408E-6</c:v>
                </c:pt>
                <c:pt idx="491">
                  <c:v>-5.7480387261315408E-6</c:v>
                </c:pt>
                <c:pt idx="492">
                  <c:v>-6.0103120068481786E-6</c:v>
                </c:pt>
                <c:pt idx="493">
                  <c:v>-6.3349545925816576E-5</c:v>
                </c:pt>
                <c:pt idx="494">
                  <c:v>-7.6663486191365197E-5</c:v>
                </c:pt>
                <c:pt idx="495">
                  <c:v>-7.2779267883649537E-5</c:v>
                </c:pt>
                <c:pt idx="496">
                  <c:v>-3.3964904344282662E-5</c:v>
                </c:pt>
                <c:pt idx="497">
                  <c:v>-3.3964904344282662E-5</c:v>
                </c:pt>
                <c:pt idx="498">
                  <c:v>-3.3964904344282662E-5</c:v>
                </c:pt>
                <c:pt idx="499">
                  <c:v>-8.9858178817199715E-5</c:v>
                </c:pt>
                <c:pt idx="500">
                  <c:v>-9.1116483823245817E-5</c:v>
                </c:pt>
                <c:pt idx="501">
                  <c:v>-9.1116483823245817E-5</c:v>
                </c:pt>
                <c:pt idx="502">
                  <c:v>-6.0828744067068126E-5</c:v>
                </c:pt>
                <c:pt idx="503">
                  <c:v>-6.0828744067068126E-5</c:v>
                </c:pt>
                <c:pt idx="504">
                  <c:v>-1.6463165269133256E-4</c:v>
                </c:pt>
                <c:pt idx="505">
                  <c:v>-7.9033387548698049E-5</c:v>
                </c:pt>
                <c:pt idx="506">
                  <c:v>-1.118349951779599E-4</c:v>
                </c:pt>
                <c:pt idx="507">
                  <c:v>-1.170271867620247E-4</c:v>
                </c:pt>
                <c:pt idx="508">
                  <c:v>-2.7366863059010739E-4</c:v>
                </c:pt>
                <c:pt idx="509">
                  <c:v>-1.7685591467864973E-4</c:v>
                </c:pt>
                <c:pt idx="510">
                  <c:v>-1.5316171492124348E-4</c:v>
                </c:pt>
                <c:pt idx="511">
                  <c:v>-1.488464319729637E-4</c:v>
                </c:pt>
                <c:pt idx="512">
                  <c:v>-1.7401940942783894E-4</c:v>
                </c:pt>
                <c:pt idx="513">
                  <c:v>-1.4077603713597876E-4</c:v>
                </c:pt>
                <c:pt idx="514">
                  <c:v>-1.3525324155948346E-4</c:v>
                </c:pt>
                <c:pt idx="515">
                  <c:v>-1.2505601656222221E-4</c:v>
                </c:pt>
                <c:pt idx="516">
                  <c:v>-1.6854751842603974E-4</c:v>
                </c:pt>
                <c:pt idx="517">
                  <c:v>-1.3925821951723399E-4</c:v>
                </c:pt>
                <c:pt idx="518">
                  <c:v>-1.2346875229637434E-4</c:v>
                </c:pt>
                <c:pt idx="519">
                  <c:v>-1.6070375332941089E-4</c:v>
                </c:pt>
                <c:pt idx="520">
                  <c:v>-1.1416000203811477E-4</c:v>
                </c:pt>
                <c:pt idx="521">
                  <c:v>-1.3277750255463305E-4</c:v>
                </c:pt>
                <c:pt idx="522">
                  <c:v>-1.43625910821908E-4</c:v>
                </c:pt>
                <c:pt idx="523">
                  <c:v>-1.3479485492617471E-4</c:v>
                </c:pt>
                <c:pt idx="524">
                  <c:v>-1.3479485492617471E-4</c:v>
                </c:pt>
                <c:pt idx="525">
                  <c:v>-1.3479485492617471E-4</c:v>
                </c:pt>
                <c:pt idx="526">
                  <c:v>-2.9660677064420864E-4</c:v>
                </c:pt>
                <c:pt idx="527">
                  <c:v>-2.7571245427654434E-4</c:v>
                </c:pt>
                <c:pt idx="528">
                  <c:v>-2.5783501792746733E-4</c:v>
                </c:pt>
                <c:pt idx="529">
                  <c:v>-2.811752893529789E-4</c:v>
                </c:pt>
                <c:pt idx="530">
                  <c:v>-2.4054603342069884E-4</c:v>
                </c:pt>
                <c:pt idx="531">
                  <c:v>-2.1754896273555504E-4</c:v>
                </c:pt>
                <c:pt idx="532">
                  <c:v>-2.1437211673971685E-4</c:v>
                </c:pt>
                <c:pt idx="533">
                  <c:v>-3.1039400887494187E-4</c:v>
                </c:pt>
                <c:pt idx="534">
                  <c:v>-2.4240972290036269E-4</c:v>
                </c:pt>
                <c:pt idx="535">
                  <c:v>-2.5387373009296953E-4</c:v>
                </c:pt>
                <c:pt idx="536">
                  <c:v>-3.2383101538781874E-4</c:v>
                </c:pt>
                <c:pt idx="537">
                  <c:v>-3.4572371389624424E-4</c:v>
                </c:pt>
                <c:pt idx="538">
                  <c:v>-2.2310072740066352E-4</c:v>
                </c:pt>
                <c:pt idx="539">
                  <c:v>-1.9105644473211073E-4</c:v>
                </c:pt>
                <c:pt idx="540">
                  <c:v>-2.9793578570626051E-4</c:v>
                </c:pt>
                <c:pt idx="541">
                  <c:v>-2.1920672759933799E-4</c:v>
                </c:pt>
                <c:pt idx="542">
                  <c:v>-2.7883797451820971E-4</c:v>
                </c:pt>
                <c:pt idx="543">
                  <c:v>-2.1536561863179024E-4</c:v>
                </c:pt>
                <c:pt idx="544">
                  <c:v>-2.8725679230564866E-4</c:v>
                </c:pt>
                <c:pt idx="545">
                  <c:v>-2.5267631988384887E-4</c:v>
                </c:pt>
                <c:pt idx="546">
                  <c:v>-4.3124486445107052E-4</c:v>
                </c:pt>
                <c:pt idx="547">
                  <c:v>-3.0493616800522476E-4</c:v>
                </c:pt>
                <c:pt idx="548">
                  <c:v>-3.0728547541508753E-4</c:v>
                </c:pt>
                <c:pt idx="549">
                  <c:v>-2.5100912743654738E-4</c:v>
                </c:pt>
                <c:pt idx="550">
                  <c:v>-2.9793075676282912E-4</c:v>
                </c:pt>
                <c:pt idx="551">
                  <c:v>-2.5296522108662163E-4</c:v>
                </c:pt>
                <c:pt idx="552">
                  <c:v>-5.8635756020604911E-4</c:v>
                </c:pt>
                <c:pt idx="553">
                  <c:v>-3.6466935048162352E-4</c:v>
                </c:pt>
                <c:pt idx="554">
                  <c:v>-3.1059039839525984E-4</c:v>
                </c:pt>
                <c:pt idx="555">
                  <c:v>-2.8070068697440579E-4</c:v>
                </c:pt>
                <c:pt idx="556">
                  <c:v>-2.8070068697440579E-4</c:v>
                </c:pt>
                <c:pt idx="557">
                  <c:v>-4.8290502288960042E-4</c:v>
                </c:pt>
                <c:pt idx="558">
                  <c:v>-3.6588706616859194E-4</c:v>
                </c:pt>
                <c:pt idx="559">
                  <c:v>-3.6588706616859194E-4</c:v>
                </c:pt>
                <c:pt idx="560">
                  <c:v>-3.692716449489198E-4</c:v>
                </c:pt>
                <c:pt idx="561">
                  <c:v>-4.0191869421617957E-4</c:v>
                </c:pt>
                <c:pt idx="562">
                  <c:v>-3.8015399470467306E-4</c:v>
                </c:pt>
                <c:pt idx="563">
                  <c:v>-4.2579048563063347E-4</c:v>
                </c:pt>
                <c:pt idx="564">
                  <c:v>-4.5384578392982256E-4</c:v>
                </c:pt>
                <c:pt idx="565">
                  <c:v>-3.6876329010260885E-4</c:v>
                </c:pt>
                <c:pt idx="566">
                  <c:v>-4.5598742374228576E-4</c:v>
                </c:pt>
                <c:pt idx="567">
                  <c:v>-4.086976054255044E-4</c:v>
                </c:pt>
                <c:pt idx="568">
                  <c:v>-4.1875220486717324E-4</c:v>
                </c:pt>
                <c:pt idx="569">
                  <c:v>-3.986430059838347E-4</c:v>
                </c:pt>
                <c:pt idx="570">
                  <c:v>-3.5525697153448478E-4</c:v>
                </c:pt>
                <c:pt idx="571">
                  <c:v>-3.3809248416491293E-4</c:v>
                </c:pt>
                <c:pt idx="572">
                  <c:v>-3.3809248416491293E-4</c:v>
                </c:pt>
                <c:pt idx="573">
                  <c:v>-3.6383921521927071E-4</c:v>
                </c:pt>
                <c:pt idx="574">
                  <c:v>-6.5068070383089097E-4</c:v>
                </c:pt>
                <c:pt idx="575">
                  <c:v>-4.4915223359911268E-4</c:v>
                </c:pt>
                <c:pt idx="576">
                  <c:v>-4.2725522466522271E-4</c:v>
                </c:pt>
                <c:pt idx="577">
                  <c:v>-5.1940412062605103E-4</c:v>
                </c:pt>
                <c:pt idx="578">
                  <c:v>-3.9444067262497679E-4</c:v>
                </c:pt>
                <c:pt idx="579">
                  <c:v>-4.0405470855144066E-4</c:v>
                </c:pt>
                <c:pt idx="580">
                  <c:v>-4.7569341449200421E-4</c:v>
                </c:pt>
                <c:pt idx="581">
                  <c:v>-5.6656963877323076E-4</c:v>
                </c:pt>
                <c:pt idx="582">
                  <c:v>-4.3839199148573574E-4</c:v>
                </c:pt>
                <c:pt idx="583">
                  <c:v>-4.7134198233234406E-4</c:v>
                </c:pt>
                <c:pt idx="584">
                  <c:v>-7.0004612698350635E-4</c:v>
                </c:pt>
                <c:pt idx="585">
                  <c:v>-5.3641481198720819E-4</c:v>
                </c:pt>
                <c:pt idx="586">
                  <c:v>-8.1280998011704162E-4</c:v>
                </c:pt>
                <c:pt idx="587">
                  <c:v>-5.0345256013435268E-4</c:v>
                </c:pt>
                <c:pt idx="588">
                  <c:v>-4.8865376973072742E-4</c:v>
                </c:pt>
                <c:pt idx="589">
                  <c:v>-4.7896491527565747E-4</c:v>
                </c:pt>
                <c:pt idx="590">
                  <c:v>-4.3706521863177495E-4</c:v>
                </c:pt>
                <c:pt idx="591">
                  <c:v>-4.1973326888326444E-4</c:v>
                </c:pt>
                <c:pt idx="592">
                  <c:v>-6.1130764604550979E-4</c:v>
                </c:pt>
                <c:pt idx="593">
                  <c:v>-5.2293615992189853E-4</c:v>
                </c:pt>
                <c:pt idx="594">
                  <c:v>-4.7917012214409487E-4</c:v>
                </c:pt>
                <c:pt idx="595">
                  <c:v>-4.7917012214409487E-4</c:v>
                </c:pt>
                <c:pt idx="596">
                  <c:v>-4.7917012214409487E-4</c:v>
                </c:pt>
                <c:pt idx="597">
                  <c:v>-8.0312682885515154E-4</c:v>
                </c:pt>
                <c:pt idx="598">
                  <c:v>-6.3221558367620913E-4</c:v>
                </c:pt>
                <c:pt idx="599">
                  <c:v>-5.6211166392281312E-4</c:v>
                </c:pt>
                <c:pt idx="600">
                  <c:v>-4.8268962974654453E-4</c:v>
                </c:pt>
                <c:pt idx="601">
                  <c:v>-6.146335765707658E-4</c:v>
                </c:pt>
                <c:pt idx="602">
                  <c:v>-5.6490986185430293E-4</c:v>
                </c:pt>
                <c:pt idx="603">
                  <c:v>-8.0624540601172134E-4</c:v>
                </c:pt>
                <c:pt idx="604">
                  <c:v>-1.1511186568444525E-3</c:v>
                </c:pt>
                <c:pt idx="605">
                  <c:v>-8.2734131880532209E-4</c:v>
                </c:pt>
                <c:pt idx="606">
                  <c:v>-8.6043143436242715E-4</c:v>
                </c:pt>
                <c:pt idx="607">
                  <c:v>-9.1628393591198284E-4</c:v>
                </c:pt>
                <c:pt idx="608">
                  <c:v>-5.441846205981875E-4</c:v>
                </c:pt>
                <c:pt idx="609">
                  <c:v>-6.405007014722193E-4</c:v>
                </c:pt>
                <c:pt idx="610">
                  <c:v>-1.0286569784142136E-3</c:v>
                </c:pt>
                <c:pt idx="611">
                  <c:v>-6.4934862278184053E-4</c:v>
                </c:pt>
                <c:pt idx="612">
                  <c:v>-6.5925854418516462E-4</c:v>
                </c:pt>
                <c:pt idx="613">
                  <c:v>-6.7907838699181279E-4</c:v>
                </c:pt>
                <c:pt idx="614">
                  <c:v>-6.9283066198308658E-4</c:v>
                </c:pt>
                <c:pt idx="615">
                  <c:v>-7.6150042335105649E-4</c:v>
                </c:pt>
                <c:pt idx="616">
                  <c:v>-1.0064661031962789E-3</c:v>
                </c:pt>
                <c:pt idx="617">
                  <c:v>-1.0346628707989447E-3</c:v>
                </c:pt>
                <c:pt idx="618">
                  <c:v>-9.6472093126998438E-4</c:v>
                </c:pt>
                <c:pt idx="619">
                  <c:v>-6.8682240077293363E-4</c:v>
                </c:pt>
                <c:pt idx="620">
                  <c:v>-1.0334753415003122E-3</c:v>
                </c:pt>
                <c:pt idx="621">
                  <c:v>-7.5132215237831181E-4</c:v>
                </c:pt>
                <c:pt idx="622">
                  <c:v>-8.226321057553717E-4</c:v>
                </c:pt>
                <c:pt idx="623">
                  <c:v>-8.9714525924072114E-4</c:v>
                </c:pt>
                <c:pt idx="624">
                  <c:v>-9.3219064210342886E-4</c:v>
                </c:pt>
                <c:pt idx="625">
                  <c:v>-9.7251559340043748E-4</c:v>
                </c:pt>
                <c:pt idx="626">
                  <c:v>-7.8148337379986858E-4</c:v>
                </c:pt>
                <c:pt idx="627">
                  <c:v>-7.9153797324153828E-4</c:v>
                </c:pt>
                <c:pt idx="628">
                  <c:v>-7.5091885498700236E-4</c:v>
                </c:pt>
                <c:pt idx="629">
                  <c:v>-6.8099376457047113E-4</c:v>
                </c:pt>
                <c:pt idx="630">
                  <c:v>-1.1067692415022813E-3</c:v>
                </c:pt>
                <c:pt idx="631">
                  <c:v>-1.0184817466588666E-3</c:v>
                </c:pt>
                <c:pt idx="632">
                  <c:v>-1.3344755585352874E-3</c:v>
                </c:pt>
                <c:pt idx="633">
                  <c:v>-9.1078444613391148E-4</c:v>
                </c:pt>
                <c:pt idx="634">
                  <c:v>-8.767426914155791E-4</c:v>
                </c:pt>
                <c:pt idx="635">
                  <c:v>-8.555154748498741E-4</c:v>
                </c:pt>
                <c:pt idx="636">
                  <c:v>-7.8521067706761784E-4</c:v>
                </c:pt>
                <c:pt idx="637">
                  <c:v>-7.7487448860477908E-4</c:v>
                </c:pt>
                <c:pt idx="638">
                  <c:v>-7.4765534629244682E-4</c:v>
                </c:pt>
                <c:pt idx="639">
                  <c:v>-1.025567638169138E-3</c:v>
                </c:pt>
                <c:pt idx="640">
                  <c:v>-7.4218120651030426E-4</c:v>
                </c:pt>
                <c:pt idx="641">
                  <c:v>-7.1668814401715112E-4</c:v>
                </c:pt>
                <c:pt idx="642">
                  <c:v>-9.1180402800114784E-4</c:v>
                </c:pt>
                <c:pt idx="643">
                  <c:v>-1.0902980478844047E-3</c:v>
                </c:pt>
                <c:pt idx="644">
                  <c:v>-8.568794318130294E-4</c:v>
                </c:pt>
                <c:pt idx="645">
                  <c:v>-1.047184185949253E-3</c:v>
                </c:pt>
                <c:pt idx="646">
                  <c:v>-1.1742918161141052E-3</c:v>
                </c:pt>
                <c:pt idx="647">
                  <c:v>-1.5571868210242472E-3</c:v>
                </c:pt>
                <c:pt idx="648">
                  <c:v>-1.1630023302854091E-3</c:v>
                </c:pt>
                <c:pt idx="649">
                  <c:v>-9.9598034302314595E-4</c:v>
                </c:pt>
                <c:pt idx="650">
                  <c:v>-8.4067141334246386E-4</c:v>
                </c:pt>
                <c:pt idx="651">
                  <c:v>-8.4067141334246386E-4</c:v>
                </c:pt>
                <c:pt idx="652">
                  <c:v>-1.1630383925171133E-3</c:v>
                </c:pt>
                <c:pt idx="653">
                  <c:v>-1.1253983368196248E-3</c:v>
                </c:pt>
                <c:pt idx="654">
                  <c:v>-1.7314745113667998E-3</c:v>
                </c:pt>
                <c:pt idx="655">
                  <c:v>-1.413743018494497E-3</c:v>
                </c:pt>
                <c:pt idx="656">
                  <c:v>-9.7816963736289692E-4</c:v>
                </c:pt>
                <c:pt idx="657">
                  <c:v>-9.7816963736289692E-4</c:v>
                </c:pt>
                <c:pt idx="658">
                  <c:v>-1.362452508114757E-3</c:v>
                </c:pt>
                <c:pt idx="659">
                  <c:v>-1.1609863162105639E-3</c:v>
                </c:pt>
                <c:pt idx="660">
                  <c:v>-7.8661232231813562E-4</c:v>
                </c:pt>
                <c:pt idx="661">
                  <c:v>-9.5872145119008404E-4</c:v>
                </c:pt>
                <c:pt idx="662">
                  <c:v>-1.1099014253728402E-3</c:v>
                </c:pt>
                <c:pt idx="663">
                  <c:v>-1.0440158287749017E-3</c:v>
                </c:pt>
                <c:pt idx="664">
                  <c:v>-8.8694376826509418E-4</c:v>
                </c:pt>
                <c:pt idx="665">
                  <c:v>-8.8694376826509418E-4</c:v>
                </c:pt>
                <c:pt idx="666">
                  <c:v>-8.7771291686804167E-4</c:v>
                </c:pt>
                <c:pt idx="667">
                  <c:v>-1.3272234689971039E-3</c:v>
                </c:pt>
                <c:pt idx="668">
                  <c:v>-1.8023084563663456E-3</c:v>
                </c:pt>
                <c:pt idx="669">
                  <c:v>-1.0059346116041258E-3</c:v>
                </c:pt>
                <c:pt idx="670">
                  <c:v>-8.8125143014815581E-4</c:v>
                </c:pt>
                <c:pt idx="671">
                  <c:v>-1.7752352335011082E-3</c:v>
                </c:pt>
                <c:pt idx="672">
                  <c:v>-9.980007504882156E-4</c:v>
                </c:pt>
                <c:pt idx="673">
                  <c:v>-1.2784506774644504E-3</c:v>
                </c:pt>
                <c:pt idx="674">
                  <c:v>-9.6911597037919409E-4</c:v>
                </c:pt>
                <c:pt idx="675">
                  <c:v>-1.5986566402503965E-3</c:v>
                </c:pt>
                <c:pt idx="676">
                  <c:v>-9.5766106940786385E-4</c:v>
                </c:pt>
                <c:pt idx="677">
                  <c:v>-1.2153373454450792E-3</c:v>
                </c:pt>
                <c:pt idx="678">
                  <c:v>-1.2733642610882898E-3</c:v>
                </c:pt>
                <c:pt idx="679">
                  <c:v>-2.215437466817234E-3</c:v>
                </c:pt>
                <c:pt idx="680">
                  <c:v>-1.0130680774130818E-3</c:v>
                </c:pt>
                <c:pt idx="681">
                  <c:v>-1.0318400826577886E-3</c:v>
                </c:pt>
                <c:pt idx="682">
                  <c:v>-1.0864344486658925E-3</c:v>
                </c:pt>
                <c:pt idx="683">
                  <c:v>-1.0864344486658925E-3</c:v>
                </c:pt>
                <c:pt idx="684">
                  <c:v>-1.1741052926455531E-3</c:v>
                </c:pt>
                <c:pt idx="685">
                  <c:v>-1.0242228334360498E-3</c:v>
                </c:pt>
                <c:pt idx="686">
                  <c:v>-1.0242228334360498E-3</c:v>
                </c:pt>
                <c:pt idx="687">
                  <c:v>-1.2360471609466142E-3</c:v>
                </c:pt>
                <c:pt idx="688">
                  <c:v>-1.2360471609466142E-3</c:v>
                </c:pt>
                <c:pt idx="689">
                  <c:v>-2.2596837166973215E-3</c:v>
                </c:pt>
                <c:pt idx="690">
                  <c:v>-1.3625755051676521E-3</c:v>
                </c:pt>
                <c:pt idx="691">
                  <c:v>-1.1030756169020045E-3</c:v>
                </c:pt>
                <c:pt idx="692">
                  <c:v>-1.7506229906384145E-3</c:v>
                </c:pt>
                <c:pt idx="693">
                  <c:v>-2.0226835346575153E-3</c:v>
                </c:pt>
                <c:pt idx="694">
                  <c:v>-1.4447437084909986E-3</c:v>
                </c:pt>
                <c:pt idx="695">
                  <c:v>-1.2500328226968055E-3</c:v>
                </c:pt>
                <c:pt idx="696">
                  <c:v>-1.332573545326116E-3</c:v>
                </c:pt>
                <c:pt idx="697">
                  <c:v>-1.2991397073071074E-3</c:v>
                </c:pt>
                <c:pt idx="698">
                  <c:v>-2.1112257450318604E-3</c:v>
                </c:pt>
                <c:pt idx="699">
                  <c:v>-2.1180823392404052E-3</c:v>
                </c:pt>
                <c:pt idx="700">
                  <c:v>-2.3456349789447925E-3</c:v>
                </c:pt>
                <c:pt idx="701">
                  <c:v>-1.4295892336069248E-3</c:v>
                </c:pt>
                <c:pt idx="702">
                  <c:v>-1.503185761590458E-3</c:v>
                </c:pt>
                <c:pt idx="703">
                  <c:v>-1.0540003955670871E-3</c:v>
                </c:pt>
                <c:pt idx="704">
                  <c:v>-1.7643997986509794E-3</c:v>
                </c:pt>
                <c:pt idx="705">
                  <c:v>-1.2721778196356664E-3</c:v>
                </c:pt>
                <c:pt idx="706">
                  <c:v>-1.3842226204242203E-3</c:v>
                </c:pt>
                <c:pt idx="707">
                  <c:v>-2.5150261933153673E-3</c:v>
                </c:pt>
                <c:pt idx="708">
                  <c:v>-2.070162286476101E-3</c:v>
                </c:pt>
                <c:pt idx="709">
                  <c:v>-1.9201932210333684E-3</c:v>
                </c:pt>
                <c:pt idx="710">
                  <c:v>-1.2881047716494674E-3</c:v>
                </c:pt>
                <c:pt idx="711">
                  <c:v>-1.2048227892896522E-3</c:v>
                </c:pt>
                <c:pt idx="712">
                  <c:v>-1.1090223080543202E-3</c:v>
                </c:pt>
                <c:pt idx="713">
                  <c:v>-1.1449947365952864E-3</c:v>
                </c:pt>
                <c:pt idx="714">
                  <c:v>-1.1090223080543202E-3</c:v>
                </c:pt>
                <c:pt idx="715">
                  <c:v>-1.1539878437305277E-3</c:v>
                </c:pt>
                <c:pt idx="716">
                  <c:v>-2.5015117406170769E-3</c:v>
                </c:pt>
                <c:pt idx="717">
                  <c:v>-1.4745623852933949E-3</c:v>
                </c:pt>
                <c:pt idx="718">
                  <c:v>-2.0407059761901603E-3</c:v>
                </c:pt>
                <c:pt idx="719">
                  <c:v>-1.3782811727128742E-3</c:v>
                </c:pt>
                <c:pt idx="720">
                  <c:v>-1.2735493661706551E-3</c:v>
                </c:pt>
                <c:pt idx="721">
                  <c:v>-2.2228353213623398E-3</c:v>
                </c:pt>
                <c:pt idx="722">
                  <c:v>-1.4903507504512416E-3</c:v>
                </c:pt>
                <c:pt idx="723">
                  <c:v>-2.0229365313170688E-3</c:v>
                </c:pt>
                <c:pt idx="724">
                  <c:v>-1.4304321392042923E-3</c:v>
                </c:pt>
                <c:pt idx="725">
                  <c:v>-1.3989599719151807E-3</c:v>
                </c:pt>
                <c:pt idx="726">
                  <c:v>-2.50955437339845E-3</c:v>
                </c:pt>
                <c:pt idx="727">
                  <c:v>-1.3123079637216819E-3</c:v>
                </c:pt>
                <c:pt idx="728">
                  <c:v>-1.5396465529599851E-3</c:v>
                </c:pt>
                <c:pt idx="729">
                  <c:v>-1.2429508351992176E-3</c:v>
                </c:pt>
                <c:pt idx="730">
                  <c:v>-1.2429508351992176E-3</c:v>
                </c:pt>
                <c:pt idx="731">
                  <c:v>-1.2795599933230067E-3</c:v>
                </c:pt>
                <c:pt idx="732">
                  <c:v>-1.4929523187993E-3</c:v>
                </c:pt>
                <c:pt idx="733">
                  <c:v>-1.6942406048301552E-3</c:v>
                </c:pt>
                <c:pt idx="734">
                  <c:v>-2.0406479851594059E-3</c:v>
                </c:pt>
                <c:pt idx="735">
                  <c:v>-1.6661821027597079E-3</c:v>
                </c:pt>
                <c:pt idx="736">
                  <c:v>-1.1611732885576146E-3</c:v>
                </c:pt>
                <c:pt idx="737">
                  <c:v>-1.814096467368586E-3</c:v>
                </c:pt>
                <c:pt idx="738">
                  <c:v>-1.78918245062733E-3</c:v>
                </c:pt>
                <c:pt idx="739">
                  <c:v>-1.7006609193387671E-3</c:v>
                </c:pt>
                <c:pt idx="740">
                  <c:v>-1.3316408199743036E-3</c:v>
                </c:pt>
                <c:pt idx="741">
                  <c:v>-1.3131791171801985E-3</c:v>
                </c:pt>
                <c:pt idx="742">
                  <c:v>-2.4702643209427166E-3</c:v>
                </c:pt>
                <c:pt idx="743">
                  <c:v>-1.795289154320237E-3</c:v>
                </c:pt>
                <c:pt idx="744">
                  <c:v>-1.7346035272471625E-3</c:v>
                </c:pt>
                <c:pt idx="745">
                  <c:v>-1.4460276134724533E-3</c:v>
                </c:pt>
                <c:pt idx="746">
                  <c:v>-1.2608788915257161E-3</c:v>
                </c:pt>
                <c:pt idx="747">
                  <c:v>-1.2437144041561442E-3</c:v>
                </c:pt>
                <c:pt idx="748">
                  <c:v>-2.0982781684519844E-3</c:v>
                </c:pt>
                <c:pt idx="749">
                  <c:v>-2.7595613755731887E-3</c:v>
                </c:pt>
                <c:pt idx="750">
                  <c:v>-2.0424928517416476E-3</c:v>
                </c:pt>
                <c:pt idx="751">
                  <c:v>-1.9290061486285622E-3</c:v>
                </c:pt>
                <c:pt idx="752">
                  <c:v>-1.6556804913352898E-3</c:v>
                </c:pt>
                <c:pt idx="753">
                  <c:v>-1.6556804913352898E-3</c:v>
                </c:pt>
                <c:pt idx="754">
                  <c:v>-2.2437078879844856E-3</c:v>
                </c:pt>
                <c:pt idx="755">
                  <c:v>-1.4820215652907188E-3</c:v>
                </c:pt>
                <c:pt idx="756">
                  <c:v>-1.4820215652907188E-3</c:v>
                </c:pt>
                <c:pt idx="757">
                  <c:v>-1.4920040878214341E-3</c:v>
                </c:pt>
                <c:pt idx="758">
                  <c:v>-1.7320182364508035E-3</c:v>
                </c:pt>
                <c:pt idx="759">
                  <c:v>-2.7874134861034152E-3</c:v>
                </c:pt>
                <c:pt idx="760">
                  <c:v>-2.0682967033426106E-3</c:v>
                </c:pt>
                <c:pt idx="761">
                  <c:v>-1.3254376416645592E-3</c:v>
                </c:pt>
                <c:pt idx="762">
                  <c:v>-1.3081056919160487E-3</c:v>
                </c:pt>
                <c:pt idx="763">
                  <c:v>-1.299439717041793E-3</c:v>
                </c:pt>
                <c:pt idx="764">
                  <c:v>-1.3081056919160487E-3</c:v>
                </c:pt>
                <c:pt idx="765">
                  <c:v>-1.6827911405091151E-3</c:v>
                </c:pt>
                <c:pt idx="766">
                  <c:v>-1.4607234743327954E-3</c:v>
                </c:pt>
                <c:pt idx="767">
                  <c:v>-1.4231794638433827E-3</c:v>
                </c:pt>
                <c:pt idx="768">
                  <c:v>-1.5672733083153018E-3</c:v>
                </c:pt>
                <c:pt idx="769">
                  <c:v>-1.5371095099902944E-3</c:v>
                </c:pt>
                <c:pt idx="770">
                  <c:v>-1.5270549105486247E-3</c:v>
                </c:pt>
                <c:pt idx="771">
                  <c:v>-2.0214860917422595E-3</c:v>
                </c:pt>
                <c:pt idx="772">
                  <c:v>-2.0673819355932783E-3</c:v>
                </c:pt>
                <c:pt idx="773">
                  <c:v>-2.9816141217623464E-3</c:v>
                </c:pt>
                <c:pt idx="774">
                  <c:v>-1.7880489757845781E-3</c:v>
                </c:pt>
                <c:pt idx="775">
                  <c:v>-1.3626412710450305E-3</c:v>
                </c:pt>
                <c:pt idx="776">
                  <c:v>-1.3888879853040876E-3</c:v>
                </c:pt>
                <c:pt idx="777">
                  <c:v>-1.4720157114147909E-3</c:v>
                </c:pt>
                <c:pt idx="778">
                  <c:v>-1.7266448392645201E-3</c:v>
                </c:pt>
                <c:pt idx="779">
                  <c:v>-2.1102206083795263E-3</c:v>
                </c:pt>
                <c:pt idx="780">
                  <c:v>-1.4424436550037989E-3</c:v>
                </c:pt>
                <c:pt idx="781">
                  <c:v>-1.4247815432123305E-3</c:v>
                </c:pt>
                <c:pt idx="782">
                  <c:v>-3.2926207104983576E-3</c:v>
                </c:pt>
                <c:pt idx="783">
                  <c:v>-2.7008817339307543E-3</c:v>
                </c:pt>
                <c:pt idx="784">
                  <c:v>-1.8983477820527115E-3</c:v>
                </c:pt>
                <c:pt idx="785">
                  <c:v>-2.3871477757262489E-3</c:v>
                </c:pt>
                <c:pt idx="786">
                  <c:v>-1.7187717645216634E-3</c:v>
                </c:pt>
                <c:pt idx="787">
                  <c:v>-2.3161497884751593E-3</c:v>
                </c:pt>
                <c:pt idx="788">
                  <c:v>-1.605206829658758E-3</c:v>
                </c:pt>
                <c:pt idx="789">
                  <c:v>-1.8445351820216681E-3</c:v>
                </c:pt>
                <c:pt idx="790">
                  <c:v>-3.2751359449187667E-3</c:v>
                </c:pt>
                <c:pt idx="791">
                  <c:v>-1.546043958673411E-3</c:v>
                </c:pt>
                <c:pt idx="792">
                  <c:v>-3.6300740061942886E-3</c:v>
                </c:pt>
                <c:pt idx="793">
                  <c:v>-1.8232224610805234E-3</c:v>
                </c:pt>
                <c:pt idx="794">
                  <c:v>-2.9073361255960248E-3</c:v>
                </c:pt>
                <c:pt idx="795">
                  <c:v>-3.5373412613349149E-3</c:v>
                </c:pt>
                <c:pt idx="796">
                  <c:v>-1.6968158120323103E-3</c:v>
                </c:pt>
                <c:pt idx="797">
                  <c:v>-1.7065789116685786E-3</c:v>
                </c:pt>
                <c:pt idx="798">
                  <c:v>-2.295818847380835E-3</c:v>
                </c:pt>
                <c:pt idx="799">
                  <c:v>-2.295818847380835E-3</c:v>
                </c:pt>
                <c:pt idx="800">
                  <c:v>-2.0723597766769426E-3</c:v>
                </c:pt>
                <c:pt idx="801">
                  <c:v>-1.9899320500174661E-3</c:v>
                </c:pt>
                <c:pt idx="802">
                  <c:v>-3.1349013394421027E-3</c:v>
                </c:pt>
                <c:pt idx="803">
                  <c:v>-1.9357892879544782E-3</c:v>
                </c:pt>
                <c:pt idx="804">
                  <c:v>-1.8936078765175602E-3</c:v>
                </c:pt>
                <c:pt idx="805">
                  <c:v>-1.9252439350952487E-3</c:v>
                </c:pt>
                <c:pt idx="806">
                  <c:v>-1.8936078765175602E-3</c:v>
                </c:pt>
                <c:pt idx="807">
                  <c:v>-2.2381756525003912E-3</c:v>
                </c:pt>
                <c:pt idx="808">
                  <c:v>-2.3914234026622821E-3</c:v>
                </c:pt>
                <c:pt idx="809">
                  <c:v>-2.0486149785811218E-3</c:v>
                </c:pt>
                <c:pt idx="810">
                  <c:v>-1.8542770302210705E-3</c:v>
                </c:pt>
                <c:pt idx="811">
                  <c:v>-1.8443671088177464E-3</c:v>
                </c:pt>
                <c:pt idx="812">
                  <c:v>-1.9435450438449677E-3</c:v>
                </c:pt>
                <c:pt idx="813">
                  <c:v>-2.0731303506495375E-3</c:v>
                </c:pt>
                <c:pt idx="814">
                  <c:v>-2.1294976326807847E-3</c:v>
                </c:pt>
                <c:pt idx="815">
                  <c:v>-2.0731303506495375E-3</c:v>
                </c:pt>
                <c:pt idx="816">
                  <c:v>-2.2307970231762045E-3</c:v>
                </c:pt>
                <c:pt idx="817">
                  <c:v>-2.1951067356857897E-3</c:v>
                </c:pt>
                <c:pt idx="818">
                  <c:v>-1.7486453174923554E-3</c:v>
                </c:pt>
                <c:pt idx="819">
                  <c:v>-1.9075562495076636E-3</c:v>
                </c:pt>
                <c:pt idx="820">
                  <c:v>-2.0249696855732845E-3</c:v>
                </c:pt>
                <c:pt idx="821">
                  <c:v>-2.4608362626367701E-3</c:v>
                </c:pt>
                <c:pt idx="822">
                  <c:v>-2.7748941854190412E-3</c:v>
                </c:pt>
                <c:pt idx="823">
                  <c:v>-3.2483838690749644E-3</c:v>
                </c:pt>
                <c:pt idx="824">
                  <c:v>-2.1884193754454656E-3</c:v>
                </c:pt>
                <c:pt idx="825">
                  <c:v>-2.2112210637212017E-3</c:v>
                </c:pt>
                <c:pt idx="826">
                  <c:v>-2.0525127550085061E-3</c:v>
                </c:pt>
                <c:pt idx="827">
                  <c:v>-1.8054544382037309E-3</c:v>
                </c:pt>
                <c:pt idx="828">
                  <c:v>-1.6396491830889485E-3</c:v>
                </c:pt>
                <c:pt idx="829">
                  <c:v>-2.6062529615815417E-3</c:v>
                </c:pt>
                <c:pt idx="830">
                  <c:v>-1.9716286487716072E-3</c:v>
                </c:pt>
                <c:pt idx="831">
                  <c:v>-1.9615024854414713E-3</c:v>
                </c:pt>
                <c:pt idx="832">
                  <c:v>-2.7060658109761293E-3</c:v>
                </c:pt>
                <c:pt idx="833">
                  <c:v>-1.861448858140745E-3</c:v>
                </c:pt>
                <c:pt idx="834">
                  <c:v>-1.8239048476513323E-3</c:v>
                </c:pt>
                <c:pt idx="835">
                  <c:v>-1.7093987296789271E-3</c:v>
                </c:pt>
                <c:pt idx="836">
                  <c:v>-1.6836519986245693E-3</c:v>
                </c:pt>
                <c:pt idx="837">
                  <c:v>-1.6750697549397834E-3</c:v>
                </c:pt>
                <c:pt idx="838">
                  <c:v>-1.6836519986245693E-3</c:v>
                </c:pt>
                <c:pt idx="839">
                  <c:v>-2.2563365656927022E-3</c:v>
                </c:pt>
                <c:pt idx="840">
                  <c:v>-2.889346012141792E-3</c:v>
                </c:pt>
                <c:pt idx="841">
                  <c:v>-2.0226817083852473E-3</c:v>
                </c:pt>
                <c:pt idx="842">
                  <c:v>-2.3358262860370543E-3</c:v>
                </c:pt>
                <c:pt idx="843">
                  <c:v>-2.5958140564956073E-3</c:v>
                </c:pt>
                <c:pt idx="844">
                  <c:v>-2.7901674420170871E-3</c:v>
                </c:pt>
                <c:pt idx="845">
                  <c:v>-1.7609578783066801E-3</c:v>
                </c:pt>
                <c:pt idx="846">
                  <c:v>-1.7609578783066801E-3</c:v>
                </c:pt>
                <c:pt idx="847">
                  <c:v>-1.7522919034324252E-3</c:v>
                </c:pt>
                <c:pt idx="848">
                  <c:v>-1.7349599536839147E-3</c:v>
                </c:pt>
                <c:pt idx="849">
                  <c:v>-2.0731274340113955E-3</c:v>
                </c:pt>
                <c:pt idx="850">
                  <c:v>-3.9060057509156965E-3</c:v>
                </c:pt>
                <c:pt idx="851">
                  <c:v>-2.2429932516252415E-3</c:v>
                </c:pt>
                <c:pt idx="852">
                  <c:v>-1.9329505058656216E-3</c:v>
                </c:pt>
                <c:pt idx="853">
                  <c:v>-2.4009880630282191E-3</c:v>
                </c:pt>
                <c:pt idx="854">
                  <c:v>-2.4244145707779329E-3</c:v>
                </c:pt>
                <c:pt idx="855">
                  <c:v>-3.251832315136185E-3</c:v>
                </c:pt>
                <c:pt idx="856">
                  <c:v>-3.189341081614166E-3</c:v>
                </c:pt>
                <c:pt idx="857">
                  <c:v>-1.9959768341013999E-3</c:v>
                </c:pt>
                <c:pt idx="858">
                  <c:v>-2.0248189418807933E-3</c:v>
                </c:pt>
                <c:pt idx="859">
                  <c:v>-1.9959768341013999E-3</c:v>
                </c:pt>
                <c:pt idx="860">
                  <c:v>-2.1930813946586672E-3</c:v>
                </c:pt>
                <c:pt idx="861">
                  <c:v>-2.5232588591186074E-3</c:v>
                </c:pt>
                <c:pt idx="862">
                  <c:v>-2.0487561081555051E-3</c:v>
                </c:pt>
                <c:pt idx="863">
                  <c:v>-2.0487561081555051E-3</c:v>
                </c:pt>
                <c:pt idx="864">
                  <c:v>-2.4144388166531376E-3</c:v>
                </c:pt>
                <c:pt idx="865">
                  <c:v>-3.8177846271366805E-3</c:v>
                </c:pt>
                <c:pt idx="866">
                  <c:v>-3.0124716877270529E-3</c:v>
                </c:pt>
                <c:pt idx="867">
                  <c:v>-2.4258524639519676E-3</c:v>
                </c:pt>
                <c:pt idx="868">
                  <c:v>-2.414579007545718E-3</c:v>
                </c:pt>
                <c:pt idx="869">
                  <c:v>-2.0910867599792096E-3</c:v>
                </c:pt>
                <c:pt idx="870">
                  <c:v>-1.9356296630781136E-3</c:v>
                </c:pt>
                <c:pt idx="871">
                  <c:v>-1.9356296630781136E-3</c:v>
                </c:pt>
                <c:pt idx="872">
                  <c:v>-1.9356296630781136E-3</c:v>
                </c:pt>
                <c:pt idx="873">
                  <c:v>-2.6631564343698043E-3</c:v>
                </c:pt>
                <c:pt idx="874">
                  <c:v>-2.4931373468445282E-3</c:v>
                </c:pt>
                <c:pt idx="875">
                  <c:v>-3.3713419580632138E-3</c:v>
                </c:pt>
                <c:pt idx="876">
                  <c:v>-2.3380623916919078E-3</c:v>
                </c:pt>
                <c:pt idx="877">
                  <c:v>-2.3592896082576128E-3</c:v>
                </c:pt>
                <c:pt idx="878">
                  <c:v>-2.9738001571244961E-3</c:v>
                </c:pt>
                <c:pt idx="879">
                  <c:v>-2.001051823562978E-3</c:v>
                </c:pt>
                <c:pt idx="880">
                  <c:v>-1.9830656092924945E-3</c:v>
                </c:pt>
                <c:pt idx="881">
                  <c:v>-2.6930461940991215E-3</c:v>
                </c:pt>
                <c:pt idx="882">
                  <c:v>-3.1216965160887375E-3</c:v>
                </c:pt>
                <c:pt idx="883">
                  <c:v>-2.0295002738610428E-3</c:v>
                </c:pt>
                <c:pt idx="884">
                  <c:v>-2.3998783086221923E-3</c:v>
                </c:pt>
                <c:pt idx="885">
                  <c:v>-2.6018067641347749E-3</c:v>
                </c:pt>
                <c:pt idx="886">
                  <c:v>-2.2831783210710485E-3</c:v>
                </c:pt>
                <c:pt idx="887">
                  <c:v>-2.2532307534789027E-3</c:v>
                </c:pt>
                <c:pt idx="888">
                  <c:v>-2.2432482309481874E-3</c:v>
                </c:pt>
                <c:pt idx="889">
                  <c:v>-3.5784182390634295E-3</c:v>
                </c:pt>
                <c:pt idx="890">
                  <c:v>-3.3188599322512393E-3</c:v>
                </c:pt>
                <c:pt idx="891">
                  <c:v>-2.467603527865043E-3</c:v>
                </c:pt>
                <c:pt idx="892">
                  <c:v>-2.0841188370365107E-3</c:v>
                </c:pt>
                <c:pt idx="893">
                  <c:v>-2.0749665475055636E-3</c:v>
                </c:pt>
                <c:pt idx="894">
                  <c:v>-2.0841188370365107E-3</c:v>
                </c:pt>
                <c:pt idx="895">
                  <c:v>-2.0749665475055636E-3</c:v>
                </c:pt>
                <c:pt idx="896">
                  <c:v>-2.0841188370365107E-3</c:v>
                </c:pt>
                <c:pt idx="897">
                  <c:v>-3.1194480789889234E-3</c:v>
                </c:pt>
                <c:pt idx="898">
                  <c:v>-3.5374968474342345E-3</c:v>
                </c:pt>
                <c:pt idx="899">
                  <c:v>-3.2566371966596262E-3</c:v>
                </c:pt>
                <c:pt idx="900">
                  <c:v>-2.8449591814167373E-3</c:v>
                </c:pt>
                <c:pt idx="901">
                  <c:v>-2.3329540439473778E-3</c:v>
                </c:pt>
                <c:pt idx="902">
                  <c:v>-2.1471881122162922E-3</c:v>
                </c:pt>
                <c:pt idx="903">
                  <c:v>-2.3720157237067602E-3</c:v>
                </c:pt>
                <c:pt idx="904">
                  <c:v>-2.759699849807202E-3</c:v>
                </c:pt>
                <c:pt idx="905">
                  <c:v>-2.5924770939192762E-3</c:v>
                </c:pt>
                <c:pt idx="906">
                  <c:v>-3.2714146300345543E-3</c:v>
                </c:pt>
                <c:pt idx="907">
                  <c:v>-3.1357525499774129E-3</c:v>
                </c:pt>
                <c:pt idx="908">
                  <c:v>-2.8011379427236353E-3</c:v>
                </c:pt>
                <c:pt idx="909">
                  <c:v>-2.4377508983715549E-3</c:v>
                </c:pt>
                <c:pt idx="910">
                  <c:v>-3.0049823620164526E-3</c:v>
                </c:pt>
                <c:pt idx="911">
                  <c:v>-4.0821182512758413E-3</c:v>
                </c:pt>
                <c:pt idx="912">
                  <c:v>-2.4849951056588556E-3</c:v>
                </c:pt>
                <c:pt idx="913">
                  <c:v>-2.882968665877169E-3</c:v>
                </c:pt>
                <c:pt idx="914">
                  <c:v>-2.3045221436729167E-3</c:v>
                </c:pt>
                <c:pt idx="915">
                  <c:v>-2.9233759421246849E-3</c:v>
                </c:pt>
                <c:pt idx="916">
                  <c:v>-2.5525328290552807E-3</c:v>
                </c:pt>
                <c:pt idx="917">
                  <c:v>-2.5317178306922443E-3</c:v>
                </c:pt>
                <c:pt idx="918">
                  <c:v>-2.5317178306922443E-3</c:v>
                </c:pt>
                <c:pt idx="919">
                  <c:v>-2.1096273901225655E-3</c:v>
                </c:pt>
                <c:pt idx="920">
                  <c:v>-3.5015653703155294E-3</c:v>
                </c:pt>
                <c:pt idx="921">
                  <c:v>-3.5075480836508108E-3</c:v>
                </c:pt>
                <c:pt idx="922">
                  <c:v>-2.1235895930930035E-3</c:v>
                </c:pt>
                <c:pt idx="923">
                  <c:v>-5.4252560222484304E-3</c:v>
                </c:pt>
                <c:pt idx="924">
                  <c:v>-2.6688980898417185E-3</c:v>
                </c:pt>
                <c:pt idx="925">
                  <c:v>-2.4848037514232806E-3</c:v>
                </c:pt>
                <c:pt idx="926">
                  <c:v>-2.4460483336030008E-3</c:v>
                </c:pt>
                <c:pt idx="927">
                  <c:v>-2.1964781149488126E-3</c:v>
                </c:pt>
                <c:pt idx="928">
                  <c:v>-2.2051440898230674E-3</c:v>
                </c:pt>
                <c:pt idx="929">
                  <c:v>-2.5048839071986455E-3</c:v>
                </c:pt>
                <c:pt idx="930">
                  <c:v>-2.5048839071986455E-3</c:v>
                </c:pt>
                <c:pt idx="931">
                  <c:v>-2.5048839071986455E-3</c:v>
                </c:pt>
                <c:pt idx="932">
                  <c:v>-3.1591324917603311E-3</c:v>
                </c:pt>
                <c:pt idx="933">
                  <c:v>-2.2775885313555812E-3</c:v>
                </c:pt>
                <c:pt idx="934">
                  <c:v>-4.2427998437927356E-3</c:v>
                </c:pt>
                <c:pt idx="935">
                  <c:v>-3.9307929056716954E-3</c:v>
                </c:pt>
                <c:pt idx="936">
                  <c:v>-2.5731077986534926E-3</c:v>
                </c:pt>
                <c:pt idx="937">
                  <c:v>-3.6451234103581495E-3</c:v>
                </c:pt>
                <c:pt idx="938">
                  <c:v>-2.2877163540350022E-3</c:v>
                </c:pt>
                <c:pt idx="939">
                  <c:v>-3.0933843973553368E-3</c:v>
                </c:pt>
                <c:pt idx="940">
                  <c:v>-2.6113163352983635E-3</c:v>
                </c:pt>
                <c:pt idx="941">
                  <c:v>-2.5815865710883913E-3</c:v>
                </c:pt>
                <c:pt idx="942">
                  <c:v>-3.8566378787751772E-3</c:v>
                </c:pt>
                <c:pt idx="943">
                  <c:v>-3.7125668235054032E-3</c:v>
                </c:pt>
                <c:pt idx="944">
                  <c:v>-2.3853567466702221E-3</c:v>
                </c:pt>
                <c:pt idx="945">
                  <c:v>-2.3853567466702221E-3</c:v>
                </c:pt>
                <c:pt idx="946">
                  <c:v>-2.6588003926344278E-3</c:v>
                </c:pt>
                <c:pt idx="947">
                  <c:v>-2.6787654376958583E-3</c:v>
                </c:pt>
                <c:pt idx="948">
                  <c:v>-2.8883352672218559E-3</c:v>
                </c:pt>
                <c:pt idx="949">
                  <c:v>-3.7838358861543389E-3</c:v>
                </c:pt>
                <c:pt idx="950">
                  <c:v>-2.9529751980550724E-3</c:v>
                </c:pt>
                <c:pt idx="951">
                  <c:v>-2.7258490112050896E-3</c:v>
                </c:pt>
                <c:pt idx="952">
                  <c:v>-3.8451332957289931E-3</c:v>
                </c:pt>
                <c:pt idx="953">
                  <c:v>-3.6925763338584105E-3</c:v>
                </c:pt>
                <c:pt idx="954">
                  <c:v>-3.0261205640830309E-3</c:v>
                </c:pt>
                <c:pt idx="955">
                  <c:v>-2.8126421576021307E-3</c:v>
                </c:pt>
                <c:pt idx="956">
                  <c:v>-2.8229099524725472E-3</c:v>
                </c:pt>
                <c:pt idx="957">
                  <c:v>-4.1839306625286246E-3</c:v>
                </c:pt>
                <c:pt idx="958">
                  <c:v>-2.573423461131394E-3</c:v>
                </c:pt>
                <c:pt idx="959">
                  <c:v>-2.6045579049952376E-3</c:v>
                </c:pt>
                <c:pt idx="960">
                  <c:v>-2.9977343262534736E-3</c:v>
                </c:pt>
                <c:pt idx="961">
                  <c:v>-4.2415448617829027E-3</c:v>
                </c:pt>
                <c:pt idx="962">
                  <c:v>-2.7207753598019746E-3</c:v>
                </c:pt>
                <c:pt idx="963">
                  <c:v>-3.3868729220820392E-3</c:v>
                </c:pt>
                <c:pt idx="964">
                  <c:v>-4.6697629083178073E-3</c:v>
                </c:pt>
                <c:pt idx="965">
                  <c:v>-2.8063589507660754E-3</c:v>
                </c:pt>
                <c:pt idx="966">
                  <c:v>-3.5880254965314157E-3</c:v>
                </c:pt>
                <c:pt idx="967">
                  <c:v>-3.3427382551893987E-3</c:v>
                </c:pt>
                <c:pt idx="968">
                  <c:v>-2.9997459092403378E-3</c:v>
                </c:pt>
                <c:pt idx="969">
                  <c:v>-5.1871778797163686E-3</c:v>
                </c:pt>
                <c:pt idx="970">
                  <c:v>-2.6233323767166877E-3</c:v>
                </c:pt>
                <c:pt idx="971">
                  <c:v>-4.1086374566840986E-3</c:v>
                </c:pt>
                <c:pt idx="972">
                  <c:v>-2.741261399185675E-3</c:v>
                </c:pt>
                <c:pt idx="973">
                  <c:v>-4.2468061103061241E-3</c:v>
                </c:pt>
                <c:pt idx="974">
                  <c:v>-3.6151637111797941E-3</c:v>
                </c:pt>
                <c:pt idx="975">
                  <c:v>-2.8211364819897031E-3</c:v>
                </c:pt>
                <c:pt idx="976">
                  <c:v>-2.8301295891249444E-3</c:v>
                </c:pt>
                <c:pt idx="977">
                  <c:v>-4.3198476741665263E-3</c:v>
                </c:pt>
                <c:pt idx="978">
                  <c:v>-4.1214525555456089E-3</c:v>
                </c:pt>
                <c:pt idx="979">
                  <c:v>-4.1552100560661919E-3</c:v>
                </c:pt>
                <c:pt idx="980">
                  <c:v>-3.4451019969990162E-3</c:v>
                </c:pt>
                <c:pt idx="981">
                  <c:v>-3.0730110121869247E-3</c:v>
                </c:pt>
                <c:pt idx="982">
                  <c:v>-3.5527531277150066E-3</c:v>
                </c:pt>
                <c:pt idx="983">
                  <c:v>-3.1817525706565328E-3</c:v>
                </c:pt>
                <c:pt idx="984">
                  <c:v>-5.0606177748643531E-3</c:v>
                </c:pt>
                <c:pt idx="985">
                  <c:v>-3.2934258030924467E-3</c:v>
                </c:pt>
                <c:pt idx="986">
                  <c:v>-3.2836627034561784E-3</c:v>
                </c:pt>
                <c:pt idx="987">
                  <c:v>-3.8285626371960596E-3</c:v>
                </c:pt>
                <c:pt idx="988">
                  <c:v>-3.4200270582919021E-3</c:v>
                </c:pt>
                <c:pt idx="989">
                  <c:v>-3.9849526222422819E-3</c:v>
                </c:pt>
                <c:pt idx="990">
                  <c:v>-3.973363321632473E-3</c:v>
                </c:pt>
                <c:pt idx="991">
                  <c:v>-3.5726924709336993E-3</c:v>
                </c:pt>
                <c:pt idx="992">
                  <c:v>-2.9731046167103385E-3</c:v>
                </c:pt>
                <c:pt idx="993">
                  <c:v>-3.0206292693994441E-3</c:v>
                </c:pt>
                <c:pt idx="994">
                  <c:v>-3.0206292693994441E-3</c:v>
                </c:pt>
                <c:pt idx="995">
                  <c:v>-3.8695596461206512E-3</c:v>
                </c:pt>
                <c:pt idx="996">
                  <c:v>-3.311345201429648E-3</c:v>
                </c:pt>
                <c:pt idx="997">
                  <c:v>-3.5018944038619293E-3</c:v>
                </c:pt>
                <c:pt idx="998">
                  <c:v>-5.05456277176493E-3</c:v>
                </c:pt>
                <c:pt idx="999">
                  <c:v>-3.8743701146532129E-3</c:v>
                </c:pt>
                <c:pt idx="1000">
                  <c:v>-4.292840506485842E-3</c:v>
                </c:pt>
                <c:pt idx="1001">
                  <c:v>-4.3398963053894483E-3</c:v>
                </c:pt>
                <c:pt idx="1002">
                  <c:v>-4.8692544257125537E-3</c:v>
                </c:pt>
                <c:pt idx="1003">
                  <c:v>-3.7174563999318134E-3</c:v>
                </c:pt>
                <c:pt idx="1004">
                  <c:v>-4.9883415184311568E-3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9C-41C3-A77F-C60D8FF171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881320"/>
        <c:axId val="660880992"/>
      </c:scatterChart>
      <c:valAx>
        <c:axId val="660881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 Variable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0880992"/>
        <c:crosses val="autoZero"/>
        <c:crossBetween val="midCat"/>
      </c:valAx>
      <c:valAx>
        <c:axId val="6608809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0881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 Variable 2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'16-21yrs'!$O$3:$O$1007</c:f>
              <c:numCache>
                <c:formatCode>General</c:formatCode>
                <c:ptCount val="1005"/>
                <c:pt idx="0">
                  <c:v>0.48304836947957025</c:v>
                </c:pt>
                <c:pt idx="1">
                  <c:v>0.5399433750396303</c:v>
                </c:pt>
                <c:pt idx="2">
                  <c:v>0.50552762285735842</c:v>
                </c:pt>
                <c:pt idx="3">
                  <c:v>0.60858374136104076</c:v>
                </c:pt>
                <c:pt idx="4">
                  <c:v>0.61280893059660424</c:v>
                </c:pt>
                <c:pt idx="5">
                  <c:v>0.39697426443181694</c:v>
                </c:pt>
                <c:pt idx="6">
                  <c:v>0.42758316207973601</c:v>
                </c:pt>
                <c:pt idx="7">
                  <c:v>0.44285877636416787</c:v>
                </c:pt>
                <c:pt idx="8">
                  <c:v>0.4146958249057825</c:v>
                </c:pt>
                <c:pt idx="9">
                  <c:v>0.570758368368108</c:v>
                </c:pt>
                <c:pt idx="10">
                  <c:v>0.4981472614266102</c:v>
                </c:pt>
                <c:pt idx="11">
                  <c:v>0.40677757429858546</c:v>
                </c:pt>
                <c:pt idx="12">
                  <c:v>0.75173316450596028</c:v>
                </c:pt>
                <c:pt idx="13">
                  <c:v>0.54772536722493681</c:v>
                </c:pt>
                <c:pt idx="14">
                  <c:v>0.53777285443150036</c:v>
                </c:pt>
                <c:pt idx="15">
                  <c:v>0.54999652569090474</c:v>
                </c:pt>
                <c:pt idx="16">
                  <c:v>0.38503540723245383</c:v>
                </c:pt>
                <c:pt idx="17">
                  <c:v>0.4697062840431826</c:v>
                </c:pt>
                <c:pt idx="18">
                  <c:v>0.49906292679588149</c:v>
                </c:pt>
                <c:pt idx="19">
                  <c:v>0.38692265155987315</c:v>
                </c:pt>
                <c:pt idx="20">
                  <c:v>0.68698247872785012</c:v>
                </c:pt>
                <c:pt idx="21">
                  <c:v>0.49308590966399046</c:v>
                </c:pt>
                <c:pt idx="22">
                  <c:v>0.54092106124342376</c:v>
                </c:pt>
                <c:pt idx="23">
                  <c:v>0.57470830040047294</c:v>
                </c:pt>
                <c:pt idx="24">
                  <c:v>0.73030048963324901</c:v>
                </c:pt>
                <c:pt idx="25">
                  <c:v>0.68313355540021803</c:v>
                </c:pt>
                <c:pt idx="26">
                  <c:v>0.63942822954680678</c:v>
                </c:pt>
                <c:pt idx="27">
                  <c:v>0.63812725519897762</c:v>
                </c:pt>
                <c:pt idx="28">
                  <c:v>0.53629226523973239</c:v>
                </c:pt>
                <c:pt idx="29">
                  <c:v>0.43486351875665374</c:v>
                </c:pt>
                <c:pt idx="30">
                  <c:v>0.47249388290221073</c:v>
                </c:pt>
                <c:pt idx="31">
                  <c:v>0.38692265155987315</c:v>
                </c:pt>
                <c:pt idx="32">
                  <c:v>0.38692265155987315</c:v>
                </c:pt>
                <c:pt idx="33">
                  <c:v>0.60435447718699742</c:v>
                </c:pt>
                <c:pt idx="34">
                  <c:v>0.5251475902896906</c:v>
                </c:pt>
                <c:pt idx="35">
                  <c:v>0.38886669967884208</c:v>
                </c:pt>
                <c:pt idx="36">
                  <c:v>0.39030195285250119</c:v>
                </c:pt>
                <c:pt idx="37">
                  <c:v>0.60421865192914381</c:v>
                </c:pt>
                <c:pt idx="38">
                  <c:v>0.41318391446539554</c:v>
                </c:pt>
                <c:pt idx="39">
                  <c:v>0.51666857242486253</c:v>
                </c:pt>
                <c:pt idx="40">
                  <c:v>0.64517859915044595</c:v>
                </c:pt>
                <c:pt idx="41">
                  <c:v>0.44677979406731305</c:v>
                </c:pt>
                <c:pt idx="42">
                  <c:v>0.5049692025212803</c:v>
                </c:pt>
                <c:pt idx="43">
                  <c:v>0.59408141473091802</c:v>
                </c:pt>
                <c:pt idx="44">
                  <c:v>0.44659604748579407</c:v>
                </c:pt>
                <c:pt idx="45">
                  <c:v>0.36238626563054477</c:v>
                </c:pt>
                <c:pt idx="46">
                  <c:v>0.41949243067504016</c:v>
                </c:pt>
                <c:pt idx="47">
                  <c:v>0.58797101801467933</c:v>
                </c:pt>
                <c:pt idx="48">
                  <c:v>0.64419191661785047</c:v>
                </c:pt>
                <c:pt idx="49">
                  <c:v>0.47075356802794111</c:v>
                </c:pt>
                <c:pt idx="50">
                  <c:v>0.37660285442235286</c:v>
                </c:pt>
                <c:pt idx="51">
                  <c:v>0.47075356802794111</c:v>
                </c:pt>
                <c:pt idx="52">
                  <c:v>0.68698247872785012</c:v>
                </c:pt>
                <c:pt idx="53">
                  <c:v>0.49065589842765722</c:v>
                </c:pt>
                <c:pt idx="54">
                  <c:v>0.51647989308174447</c:v>
                </c:pt>
                <c:pt idx="55">
                  <c:v>0.45551247262604105</c:v>
                </c:pt>
                <c:pt idx="56">
                  <c:v>0.40382854196419515</c:v>
                </c:pt>
                <c:pt idx="57">
                  <c:v>0.53467327325782621</c:v>
                </c:pt>
                <c:pt idx="58">
                  <c:v>0.69578959255392858</c:v>
                </c:pt>
                <c:pt idx="59">
                  <c:v>0.52526479765423217</c:v>
                </c:pt>
                <c:pt idx="60">
                  <c:v>0.51657920658964862</c:v>
                </c:pt>
                <c:pt idx="61">
                  <c:v>0.58797101801467933</c:v>
                </c:pt>
                <c:pt idx="62">
                  <c:v>0.36956292798163326</c:v>
                </c:pt>
                <c:pt idx="63">
                  <c:v>0.36956292798163326</c:v>
                </c:pt>
                <c:pt idx="64">
                  <c:v>0.71012915247001573</c:v>
                </c:pt>
                <c:pt idx="65">
                  <c:v>0.66019819643696764</c:v>
                </c:pt>
                <c:pt idx="66">
                  <c:v>0.59400369550865129</c:v>
                </c:pt>
                <c:pt idx="67">
                  <c:v>0.6341759648534534</c:v>
                </c:pt>
                <c:pt idx="68">
                  <c:v>0.45762477108590865</c:v>
                </c:pt>
                <c:pt idx="69">
                  <c:v>0.44086191961443505</c:v>
                </c:pt>
                <c:pt idx="70">
                  <c:v>0.41949243067504016</c:v>
                </c:pt>
                <c:pt idx="71">
                  <c:v>0.39641821440496555</c:v>
                </c:pt>
                <c:pt idx="72">
                  <c:v>0.60204128033609028</c:v>
                </c:pt>
                <c:pt idx="73">
                  <c:v>0.5940641446713284</c:v>
                </c:pt>
                <c:pt idx="74">
                  <c:v>0.48365331444984144</c:v>
                </c:pt>
                <c:pt idx="75">
                  <c:v>0.45947064872734938</c:v>
                </c:pt>
                <c:pt idx="76">
                  <c:v>0.62952391707260202</c:v>
                </c:pt>
                <c:pt idx="77">
                  <c:v>0.62560848710022032</c:v>
                </c:pt>
                <c:pt idx="78">
                  <c:v>0.75614219447963382</c:v>
                </c:pt>
                <c:pt idx="79">
                  <c:v>0.42528550772821677</c:v>
                </c:pt>
                <c:pt idx="80">
                  <c:v>0.76531312063019463</c:v>
                </c:pt>
                <c:pt idx="81">
                  <c:v>0.57942861212035568</c:v>
                </c:pt>
                <c:pt idx="82">
                  <c:v>0.49608342000677486</c:v>
                </c:pt>
                <c:pt idx="83">
                  <c:v>0.77934113231571411</c:v>
                </c:pt>
                <c:pt idx="84">
                  <c:v>0.43900790911948279</c:v>
                </c:pt>
                <c:pt idx="85">
                  <c:v>0.4146958249057825</c:v>
                </c:pt>
                <c:pt idx="86">
                  <c:v>0.39030195285250119</c:v>
                </c:pt>
                <c:pt idx="87">
                  <c:v>0.51759111589749063</c:v>
                </c:pt>
                <c:pt idx="88">
                  <c:v>0.48036474666209905</c:v>
                </c:pt>
                <c:pt idx="89">
                  <c:v>0.71413429478632084</c:v>
                </c:pt>
                <c:pt idx="90">
                  <c:v>0.67212639509300787</c:v>
                </c:pt>
                <c:pt idx="91">
                  <c:v>0.44237200359642254</c:v>
                </c:pt>
                <c:pt idx="92">
                  <c:v>0.38007392184865424</c:v>
                </c:pt>
                <c:pt idx="93">
                  <c:v>0.38007392184865424</c:v>
                </c:pt>
                <c:pt idx="94">
                  <c:v>0.40382854196419515</c:v>
                </c:pt>
                <c:pt idx="95">
                  <c:v>0.59766274018715004</c:v>
                </c:pt>
                <c:pt idx="96">
                  <c:v>0.42878121195396662</c:v>
                </c:pt>
                <c:pt idx="97">
                  <c:v>0.3936522456570381</c:v>
                </c:pt>
                <c:pt idx="98">
                  <c:v>0.52352352954214165</c:v>
                </c:pt>
                <c:pt idx="99">
                  <c:v>0.45762477108590865</c:v>
                </c:pt>
                <c:pt idx="100">
                  <c:v>0.43220117269224706</c:v>
                </c:pt>
                <c:pt idx="101">
                  <c:v>0.54958598298228012</c:v>
                </c:pt>
                <c:pt idx="102">
                  <c:v>0.58797101801467933</c:v>
                </c:pt>
                <c:pt idx="103">
                  <c:v>0.39266061098048533</c:v>
                </c:pt>
                <c:pt idx="104">
                  <c:v>0.61778621689519375</c:v>
                </c:pt>
                <c:pt idx="105">
                  <c:v>0.77864309876521498</c:v>
                </c:pt>
                <c:pt idx="106">
                  <c:v>0.60910612370257644</c:v>
                </c:pt>
                <c:pt idx="107">
                  <c:v>0.66426499722573817</c:v>
                </c:pt>
                <c:pt idx="108">
                  <c:v>0.40748317339662132</c:v>
                </c:pt>
                <c:pt idx="109">
                  <c:v>0.48581220829529881</c:v>
                </c:pt>
                <c:pt idx="110">
                  <c:v>0.71413429478632084</c:v>
                </c:pt>
                <c:pt idx="111">
                  <c:v>0.5472381336692248</c:v>
                </c:pt>
                <c:pt idx="112">
                  <c:v>0.65989509117638412</c:v>
                </c:pt>
                <c:pt idx="113">
                  <c:v>0.60774024304664542</c:v>
                </c:pt>
                <c:pt idx="114">
                  <c:v>0.4715701403121198</c:v>
                </c:pt>
                <c:pt idx="115">
                  <c:v>0.48398200216516862</c:v>
                </c:pt>
                <c:pt idx="116">
                  <c:v>0.40999325733796432</c:v>
                </c:pt>
                <c:pt idx="117">
                  <c:v>0.65828396546728429</c:v>
                </c:pt>
                <c:pt idx="118">
                  <c:v>0.64698889487186328</c:v>
                </c:pt>
                <c:pt idx="119">
                  <c:v>0.46637436988819475</c:v>
                </c:pt>
                <c:pt idx="120">
                  <c:v>0.64166261330605545</c:v>
                </c:pt>
                <c:pt idx="121">
                  <c:v>0.58139071526441521</c:v>
                </c:pt>
                <c:pt idx="122">
                  <c:v>0.38692265155987315</c:v>
                </c:pt>
                <c:pt idx="123">
                  <c:v>0.38692265155987315</c:v>
                </c:pt>
                <c:pt idx="124">
                  <c:v>0.82106808947816667</c:v>
                </c:pt>
                <c:pt idx="125">
                  <c:v>0.51647989308174447</c:v>
                </c:pt>
                <c:pt idx="126">
                  <c:v>0.72521122561194762</c:v>
                </c:pt>
                <c:pt idx="127">
                  <c:v>0.8131451906695818</c:v>
                </c:pt>
                <c:pt idx="128">
                  <c:v>0.4303336904362719</c:v>
                </c:pt>
                <c:pt idx="129">
                  <c:v>0.38503540723245383</c:v>
                </c:pt>
                <c:pt idx="130">
                  <c:v>0.36238626563054477</c:v>
                </c:pt>
                <c:pt idx="131">
                  <c:v>0.42367821122514698</c:v>
                </c:pt>
                <c:pt idx="132">
                  <c:v>0.42367821122514698</c:v>
                </c:pt>
                <c:pt idx="133">
                  <c:v>0.40014053282374989</c:v>
                </c:pt>
                <c:pt idx="134">
                  <c:v>0.71186075502252455</c:v>
                </c:pt>
                <c:pt idx="135">
                  <c:v>0.43908969695906386</c:v>
                </c:pt>
                <c:pt idx="136">
                  <c:v>0.63457220104634726</c:v>
                </c:pt>
                <c:pt idx="137">
                  <c:v>0.55600759520567444</c:v>
                </c:pt>
                <c:pt idx="138">
                  <c:v>0.6309320767526263</c:v>
                </c:pt>
                <c:pt idx="139">
                  <c:v>0.53505690914937343</c:v>
                </c:pt>
                <c:pt idx="140">
                  <c:v>0.53505690914937343</c:v>
                </c:pt>
                <c:pt idx="141">
                  <c:v>0.48090906949583723</c:v>
                </c:pt>
                <c:pt idx="142">
                  <c:v>0.46408085615434397</c:v>
                </c:pt>
                <c:pt idx="143">
                  <c:v>0.46408085615434397</c:v>
                </c:pt>
                <c:pt idx="144">
                  <c:v>0.68461877686077521</c:v>
                </c:pt>
                <c:pt idx="145">
                  <c:v>0.42758316207973601</c:v>
                </c:pt>
                <c:pt idx="146">
                  <c:v>0.4988470224263587</c:v>
                </c:pt>
                <c:pt idx="147">
                  <c:v>0.58139071526441521</c:v>
                </c:pt>
                <c:pt idx="148">
                  <c:v>0.3936522456570381</c:v>
                </c:pt>
                <c:pt idx="149">
                  <c:v>0.58433029559136729</c:v>
                </c:pt>
                <c:pt idx="150">
                  <c:v>0.44571070759223019</c:v>
                </c:pt>
                <c:pt idx="151">
                  <c:v>0.68704221373763463</c:v>
                </c:pt>
                <c:pt idx="152">
                  <c:v>0.43183307404026561</c:v>
                </c:pt>
                <c:pt idx="153">
                  <c:v>0.61280893059660424</c:v>
                </c:pt>
                <c:pt idx="154">
                  <c:v>0.47802031505022258</c:v>
                </c:pt>
                <c:pt idx="155">
                  <c:v>0.49951499525393467</c:v>
                </c:pt>
                <c:pt idx="156">
                  <c:v>0.68266030729672611</c:v>
                </c:pt>
                <c:pt idx="157">
                  <c:v>0.52012213889274372</c:v>
                </c:pt>
                <c:pt idx="158">
                  <c:v>0.66989407122869105</c:v>
                </c:pt>
                <c:pt idx="159">
                  <c:v>0.7120552967947803</c:v>
                </c:pt>
                <c:pt idx="160">
                  <c:v>0.62063607457105041</c:v>
                </c:pt>
                <c:pt idx="161">
                  <c:v>0.55301022784323939</c:v>
                </c:pt>
                <c:pt idx="162">
                  <c:v>0.55301022784323939</c:v>
                </c:pt>
                <c:pt idx="163">
                  <c:v>0.43561783592158709</c:v>
                </c:pt>
                <c:pt idx="164">
                  <c:v>0.41575829397933739</c:v>
                </c:pt>
                <c:pt idx="165">
                  <c:v>0.70377264812414286</c:v>
                </c:pt>
                <c:pt idx="166">
                  <c:v>0.70467591104962612</c:v>
                </c:pt>
                <c:pt idx="167">
                  <c:v>0.68925621225521894</c:v>
                </c:pt>
                <c:pt idx="168">
                  <c:v>0.52511828436091468</c:v>
                </c:pt>
                <c:pt idx="169">
                  <c:v>0.47781637459059401</c:v>
                </c:pt>
                <c:pt idx="170">
                  <c:v>0.53213433984985092</c:v>
                </c:pt>
                <c:pt idx="171">
                  <c:v>0.50552762285735842</c:v>
                </c:pt>
                <c:pt idx="172">
                  <c:v>0.51647989308174447</c:v>
                </c:pt>
                <c:pt idx="173">
                  <c:v>0.42528550772821677</c:v>
                </c:pt>
                <c:pt idx="174">
                  <c:v>0.41110531728236521</c:v>
                </c:pt>
                <c:pt idx="175">
                  <c:v>0.56838064848605052</c:v>
                </c:pt>
                <c:pt idx="176">
                  <c:v>0.62894508936210136</c:v>
                </c:pt>
                <c:pt idx="177">
                  <c:v>0.5940641446713284</c:v>
                </c:pt>
                <c:pt idx="178">
                  <c:v>0.5510773995180438</c:v>
                </c:pt>
                <c:pt idx="179">
                  <c:v>0.41635012103192709</c:v>
                </c:pt>
                <c:pt idx="180">
                  <c:v>0.8131451906695818</c:v>
                </c:pt>
                <c:pt idx="181">
                  <c:v>0.62439374406741832</c:v>
                </c:pt>
                <c:pt idx="182">
                  <c:v>0.42875728376332028</c:v>
                </c:pt>
                <c:pt idx="183">
                  <c:v>0.84107946424555768</c:v>
                </c:pt>
                <c:pt idx="184">
                  <c:v>0.40014053282374989</c:v>
                </c:pt>
                <c:pt idx="185">
                  <c:v>0.62797374501509196</c:v>
                </c:pt>
                <c:pt idx="186">
                  <c:v>0.57655301813151238</c:v>
                </c:pt>
                <c:pt idx="187">
                  <c:v>0.40768454883436289</c:v>
                </c:pt>
                <c:pt idx="188">
                  <c:v>0.60204128033609028</c:v>
                </c:pt>
                <c:pt idx="189">
                  <c:v>0.49156464697176838</c:v>
                </c:pt>
                <c:pt idx="190">
                  <c:v>0.74156485596687138</c:v>
                </c:pt>
                <c:pt idx="191">
                  <c:v>0.40677757429858546</c:v>
                </c:pt>
                <c:pt idx="192">
                  <c:v>0.45762477108590865</c:v>
                </c:pt>
                <c:pt idx="193">
                  <c:v>0.41825551101060299</c:v>
                </c:pt>
                <c:pt idx="194">
                  <c:v>0.46746204171773276</c:v>
                </c:pt>
                <c:pt idx="195">
                  <c:v>0.51666857242486253</c:v>
                </c:pt>
                <c:pt idx="196">
                  <c:v>0.46746204171773276</c:v>
                </c:pt>
                <c:pt idx="197">
                  <c:v>0.53629226523973239</c:v>
                </c:pt>
                <c:pt idx="198">
                  <c:v>0.54719126142533192</c:v>
                </c:pt>
                <c:pt idx="199">
                  <c:v>0.40382854196419515</c:v>
                </c:pt>
                <c:pt idx="200">
                  <c:v>0.40382854196419515</c:v>
                </c:pt>
                <c:pt idx="201">
                  <c:v>0.70972450397224063</c:v>
                </c:pt>
                <c:pt idx="202">
                  <c:v>0.47249388290221073</c:v>
                </c:pt>
                <c:pt idx="203">
                  <c:v>0.47543779850497592</c:v>
                </c:pt>
                <c:pt idx="204">
                  <c:v>0.38886669967884208</c:v>
                </c:pt>
                <c:pt idx="205">
                  <c:v>0.60538066903808807</c:v>
                </c:pt>
                <c:pt idx="206">
                  <c:v>0.54772536722493681</c:v>
                </c:pt>
                <c:pt idx="207">
                  <c:v>0.51889771631836112</c:v>
                </c:pt>
                <c:pt idx="208">
                  <c:v>0.6210987672730498</c:v>
                </c:pt>
                <c:pt idx="209">
                  <c:v>0.4497095290264414</c:v>
                </c:pt>
                <c:pt idx="210">
                  <c:v>0.39697426443181694</c:v>
                </c:pt>
                <c:pt idx="211">
                  <c:v>0.51997417655280886</c:v>
                </c:pt>
                <c:pt idx="212">
                  <c:v>0.46524005270514479</c:v>
                </c:pt>
                <c:pt idx="213">
                  <c:v>0.61845844099863889</c:v>
                </c:pt>
                <c:pt idx="214">
                  <c:v>0.38351357496152594</c:v>
                </c:pt>
                <c:pt idx="215">
                  <c:v>0.40748317339662132</c:v>
                </c:pt>
                <c:pt idx="216">
                  <c:v>0.42570747187988073</c:v>
                </c:pt>
                <c:pt idx="217">
                  <c:v>0.7383481209125895</c:v>
                </c:pt>
                <c:pt idx="218">
                  <c:v>0.53259686435251175</c:v>
                </c:pt>
                <c:pt idx="219">
                  <c:v>0.36956292798163326</c:v>
                </c:pt>
                <c:pt idx="220">
                  <c:v>0.46195365997704158</c:v>
                </c:pt>
                <c:pt idx="221">
                  <c:v>0.43885597697818951</c:v>
                </c:pt>
                <c:pt idx="222">
                  <c:v>0.67264518782009775</c:v>
                </c:pt>
                <c:pt idx="223">
                  <c:v>0.59752539381277825</c:v>
                </c:pt>
                <c:pt idx="224">
                  <c:v>0.52352352954214165</c:v>
                </c:pt>
                <c:pt idx="225">
                  <c:v>0.50033589144496093</c:v>
                </c:pt>
                <c:pt idx="226">
                  <c:v>0.50033589144496093</c:v>
                </c:pt>
                <c:pt idx="227">
                  <c:v>0.41110531728236521</c:v>
                </c:pt>
                <c:pt idx="228">
                  <c:v>0.66240898634140977</c:v>
                </c:pt>
                <c:pt idx="229">
                  <c:v>0.78419688728381765</c:v>
                </c:pt>
                <c:pt idx="230">
                  <c:v>0.67212639509300787</c:v>
                </c:pt>
                <c:pt idx="231">
                  <c:v>0.52704898034883974</c:v>
                </c:pt>
                <c:pt idx="232">
                  <c:v>0.775672754914704</c:v>
                </c:pt>
                <c:pt idx="233">
                  <c:v>0.46637436988819475</c:v>
                </c:pt>
                <c:pt idx="234">
                  <c:v>0.4896930883826045</c:v>
                </c:pt>
                <c:pt idx="235">
                  <c:v>0.443055651393785</c:v>
                </c:pt>
                <c:pt idx="236">
                  <c:v>0.58713285505397828</c:v>
                </c:pt>
                <c:pt idx="237">
                  <c:v>0.83743650534304903</c:v>
                </c:pt>
                <c:pt idx="238">
                  <c:v>0.6063543656643372</c:v>
                </c:pt>
                <c:pt idx="239">
                  <c:v>0.45397830045528031</c:v>
                </c:pt>
                <c:pt idx="240">
                  <c:v>0.48348358174959793</c:v>
                </c:pt>
                <c:pt idx="241">
                  <c:v>0.71492402039910719</c:v>
                </c:pt>
                <c:pt idx="242">
                  <c:v>0.7601208493315017</c:v>
                </c:pt>
                <c:pt idx="243">
                  <c:v>0.44677979406731305</c:v>
                </c:pt>
                <c:pt idx="244">
                  <c:v>0.50262726832572713</c:v>
                </c:pt>
                <c:pt idx="245">
                  <c:v>0.47249388290221073</c:v>
                </c:pt>
                <c:pt idx="246">
                  <c:v>0.50202475058359886</c:v>
                </c:pt>
                <c:pt idx="247">
                  <c:v>0.65015267361592965</c:v>
                </c:pt>
                <c:pt idx="248">
                  <c:v>0.61016636144787817</c:v>
                </c:pt>
                <c:pt idx="249">
                  <c:v>0.92473424671001581</c:v>
                </c:pt>
                <c:pt idx="250">
                  <c:v>0.6324587764186077</c:v>
                </c:pt>
                <c:pt idx="251">
                  <c:v>0.51657920658964862</c:v>
                </c:pt>
                <c:pt idx="252">
                  <c:v>0.5164004285235263</c:v>
                </c:pt>
                <c:pt idx="253">
                  <c:v>0.4620424886789446</c:v>
                </c:pt>
                <c:pt idx="254">
                  <c:v>0.48922145860123545</c:v>
                </c:pt>
                <c:pt idx="255">
                  <c:v>0.54357939844581715</c:v>
                </c:pt>
                <c:pt idx="256">
                  <c:v>0.43220117269224706</c:v>
                </c:pt>
                <c:pt idx="257">
                  <c:v>0.48304836947957025</c:v>
                </c:pt>
                <c:pt idx="258">
                  <c:v>0.44721588962654402</c:v>
                </c:pt>
                <c:pt idx="259">
                  <c:v>0.5307346824573056</c:v>
                </c:pt>
                <c:pt idx="260">
                  <c:v>0.53403006571889922</c:v>
                </c:pt>
                <c:pt idx="261">
                  <c:v>0.42261137644886748</c:v>
                </c:pt>
                <c:pt idx="262">
                  <c:v>0.47543779850497592</c:v>
                </c:pt>
                <c:pt idx="263">
                  <c:v>0.41825551101060299</c:v>
                </c:pt>
                <c:pt idx="264">
                  <c:v>0.3936522456570381</c:v>
                </c:pt>
                <c:pt idx="265">
                  <c:v>0.3936522456570381</c:v>
                </c:pt>
                <c:pt idx="266">
                  <c:v>0.87632569960111684</c:v>
                </c:pt>
                <c:pt idx="267">
                  <c:v>0.4303336904362719</c:v>
                </c:pt>
                <c:pt idx="268">
                  <c:v>0.55109601668328345</c:v>
                </c:pt>
                <c:pt idx="269">
                  <c:v>0.61605665157192613</c:v>
                </c:pt>
                <c:pt idx="270">
                  <c:v>0.40999325733796432</c:v>
                </c:pt>
                <c:pt idx="271">
                  <c:v>0.47802031505022258</c:v>
                </c:pt>
                <c:pt idx="272">
                  <c:v>0.40382854196419515</c:v>
                </c:pt>
                <c:pt idx="273">
                  <c:v>0.48090906949583723</c:v>
                </c:pt>
                <c:pt idx="274">
                  <c:v>0.77137536586452848</c:v>
                </c:pt>
                <c:pt idx="275">
                  <c:v>0.57068646180172911</c:v>
                </c:pt>
                <c:pt idx="276">
                  <c:v>0.55874105684234343</c:v>
                </c:pt>
                <c:pt idx="277">
                  <c:v>0.42570747187988073</c:v>
                </c:pt>
                <c:pt idx="278">
                  <c:v>0.50552762285735842</c:v>
                </c:pt>
                <c:pt idx="279">
                  <c:v>0.72033528782041178</c:v>
                </c:pt>
                <c:pt idx="280">
                  <c:v>0.70455942606477395</c:v>
                </c:pt>
                <c:pt idx="281">
                  <c:v>0.46841578959033725</c:v>
                </c:pt>
                <c:pt idx="282">
                  <c:v>0.44086191961443505</c:v>
                </c:pt>
                <c:pt idx="283">
                  <c:v>0.74795682462639279</c:v>
                </c:pt>
                <c:pt idx="284">
                  <c:v>0.36599218793302785</c:v>
                </c:pt>
                <c:pt idx="285">
                  <c:v>0.43461572317047059</c:v>
                </c:pt>
                <c:pt idx="286">
                  <c:v>0.36599218793302785</c:v>
                </c:pt>
                <c:pt idx="287">
                  <c:v>0.786463517472892</c:v>
                </c:pt>
                <c:pt idx="288">
                  <c:v>0.45551247262604105</c:v>
                </c:pt>
                <c:pt idx="289">
                  <c:v>0.74432674580965674</c:v>
                </c:pt>
                <c:pt idx="290">
                  <c:v>0.62557568722146029</c:v>
                </c:pt>
                <c:pt idx="291">
                  <c:v>0.71748820034143757</c:v>
                </c:pt>
                <c:pt idx="292">
                  <c:v>0.79498164384701309</c:v>
                </c:pt>
                <c:pt idx="293">
                  <c:v>0.4697062840431826</c:v>
                </c:pt>
                <c:pt idx="294">
                  <c:v>0.40748317339662132</c:v>
                </c:pt>
                <c:pt idx="295">
                  <c:v>0.78153651934465973</c:v>
                </c:pt>
                <c:pt idx="296">
                  <c:v>0.94084763213557354</c:v>
                </c:pt>
                <c:pt idx="297">
                  <c:v>0.58252782038555972</c:v>
                </c:pt>
                <c:pt idx="298">
                  <c:v>0.52704898034883974</c:v>
                </c:pt>
                <c:pt idx="299">
                  <c:v>0.69328574786635089</c:v>
                </c:pt>
                <c:pt idx="300">
                  <c:v>0.73600998482378865</c:v>
                </c:pt>
                <c:pt idx="301">
                  <c:v>0.43885597697818951</c:v>
                </c:pt>
                <c:pt idx="302">
                  <c:v>0.43885597697818951</c:v>
                </c:pt>
                <c:pt idx="303">
                  <c:v>0.39266061098048533</c:v>
                </c:pt>
                <c:pt idx="304">
                  <c:v>0.36956292798163326</c:v>
                </c:pt>
                <c:pt idx="305">
                  <c:v>0.7120552967947803</c:v>
                </c:pt>
                <c:pt idx="306">
                  <c:v>0.73879264119422583</c:v>
                </c:pt>
                <c:pt idx="307">
                  <c:v>0.47470353119652009</c:v>
                </c:pt>
                <c:pt idx="308">
                  <c:v>0.47470353119652009</c:v>
                </c:pt>
                <c:pt idx="309">
                  <c:v>0.43528798300485727</c:v>
                </c:pt>
                <c:pt idx="310">
                  <c:v>0.68945713230386918</c:v>
                </c:pt>
                <c:pt idx="311">
                  <c:v>0.47919931714724029</c:v>
                </c:pt>
                <c:pt idx="312">
                  <c:v>0.66228506734559323</c:v>
                </c:pt>
                <c:pt idx="313">
                  <c:v>0.66243996246835701</c:v>
                </c:pt>
                <c:pt idx="314">
                  <c:v>0.5049692025212803</c:v>
                </c:pt>
                <c:pt idx="315">
                  <c:v>0.41949243067504016</c:v>
                </c:pt>
                <c:pt idx="316">
                  <c:v>0.61161909057148656</c:v>
                </c:pt>
                <c:pt idx="317">
                  <c:v>0.4497095290264414</c:v>
                </c:pt>
                <c:pt idx="318">
                  <c:v>0.46408085615434397</c:v>
                </c:pt>
                <c:pt idx="319">
                  <c:v>0.39030195285250119</c:v>
                </c:pt>
                <c:pt idx="320">
                  <c:v>0.59897452439218224</c:v>
                </c:pt>
                <c:pt idx="321">
                  <c:v>0.40677757429858546</c:v>
                </c:pt>
                <c:pt idx="322">
                  <c:v>0.45762477108590865</c:v>
                </c:pt>
                <c:pt idx="323">
                  <c:v>0.6309320767526263</c:v>
                </c:pt>
                <c:pt idx="324">
                  <c:v>0.69655592957507217</c:v>
                </c:pt>
                <c:pt idx="325">
                  <c:v>0.4490245874769217</c:v>
                </c:pt>
                <c:pt idx="326">
                  <c:v>0.56325824159127547</c:v>
                </c:pt>
                <c:pt idx="327">
                  <c:v>0.6990333844626716</c:v>
                </c:pt>
                <c:pt idx="328">
                  <c:v>0.47075356802794111</c:v>
                </c:pt>
                <c:pt idx="329">
                  <c:v>0.57883513930929864</c:v>
                </c:pt>
                <c:pt idx="330">
                  <c:v>0.83651102202120597</c:v>
                </c:pt>
                <c:pt idx="331">
                  <c:v>0.55670834466680863</c:v>
                </c:pt>
                <c:pt idx="332">
                  <c:v>0.60390443901642865</c:v>
                </c:pt>
                <c:pt idx="333">
                  <c:v>0.45231418887237329</c:v>
                </c:pt>
                <c:pt idx="334">
                  <c:v>0.62347290585257131</c:v>
                </c:pt>
                <c:pt idx="335">
                  <c:v>0.4697062840431826</c:v>
                </c:pt>
                <c:pt idx="336">
                  <c:v>0.55777621230127938</c:v>
                </c:pt>
                <c:pt idx="337">
                  <c:v>0.55530596145830824</c:v>
                </c:pt>
                <c:pt idx="338">
                  <c:v>0.52264090490193715</c:v>
                </c:pt>
                <c:pt idx="339">
                  <c:v>0.62063607457105041</c:v>
                </c:pt>
                <c:pt idx="340">
                  <c:v>0.67769017338955329</c:v>
                </c:pt>
                <c:pt idx="341">
                  <c:v>0.5820785327046013</c:v>
                </c:pt>
                <c:pt idx="342">
                  <c:v>0.75843179489781865</c:v>
                </c:pt>
                <c:pt idx="343">
                  <c:v>0.89227269987978675</c:v>
                </c:pt>
                <c:pt idx="344">
                  <c:v>0.57298299607765801</c:v>
                </c:pt>
                <c:pt idx="345">
                  <c:v>0.5124915716724554</c:v>
                </c:pt>
                <c:pt idx="346">
                  <c:v>0.56195436966067647</c:v>
                </c:pt>
                <c:pt idx="347">
                  <c:v>0.60774024304664542</c:v>
                </c:pt>
                <c:pt idx="348">
                  <c:v>0.47249388290221073</c:v>
                </c:pt>
                <c:pt idx="349">
                  <c:v>0.4993095603304798</c:v>
                </c:pt>
                <c:pt idx="350">
                  <c:v>0.4715701403121198</c:v>
                </c:pt>
                <c:pt idx="351">
                  <c:v>0.4962178305397712</c:v>
                </c:pt>
                <c:pt idx="352">
                  <c:v>0.4303336904362719</c:v>
                </c:pt>
                <c:pt idx="353">
                  <c:v>0.96518301134595308</c:v>
                </c:pt>
                <c:pt idx="354">
                  <c:v>0.5399433750396303</c:v>
                </c:pt>
                <c:pt idx="355">
                  <c:v>0.59359766313518225</c:v>
                </c:pt>
                <c:pt idx="356">
                  <c:v>0.56490428163352935</c:v>
                </c:pt>
                <c:pt idx="357">
                  <c:v>0.8015492493605737</c:v>
                </c:pt>
                <c:pt idx="358">
                  <c:v>0.43183307404026561</c:v>
                </c:pt>
                <c:pt idx="359">
                  <c:v>0.41635012103192709</c:v>
                </c:pt>
                <c:pt idx="360">
                  <c:v>0.44237200359642254</c:v>
                </c:pt>
                <c:pt idx="361">
                  <c:v>0.49441576872541343</c:v>
                </c:pt>
                <c:pt idx="362">
                  <c:v>0.41635012103192709</c:v>
                </c:pt>
                <c:pt idx="363">
                  <c:v>0.49441576872541343</c:v>
                </c:pt>
                <c:pt idx="364">
                  <c:v>0.52043765128990882</c:v>
                </c:pt>
                <c:pt idx="365">
                  <c:v>0.46839388616091798</c:v>
                </c:pt>
                <c:pt idx="366">
                  <c:v>0.40026871315596874</c:v>
                </c:pt>
                <c:pt idx="367">
                  <c:v>0.42528550772821677</c:v>
                </c:pt>
                <c:pt idx="368">
                  <c:v>0.40026871315596874</c:v>
                </c:pt>
                <c:pt idx="369">
                  <c:v>0.40748317339662132</c:v>
                </c:pt>
                <c:pt idx="370">
                  <c:v>0.5963910793319388</c:v>
                </c:pt>
                <c:pt idx="371">
                  <c:v>0.36599218793302785</c:v>
                </c:pt>
                <c:pt idx="372">
                  <c:v>0.36599218793302785</c:v>
                </c:pt>
                <c:pt idx="373">
                  <c:v>0.89227269987978675</c:v>
                </c:pt>
                <c:pt idx="374">
                  <c:v>0.56783886907736369</c:v>
                </c:pt>
                <c:pt idx="375">
                  <c:v>0.75255160042011282</c:v>
                </c:pt>
                <c:pt idx="376">
                  <c:v>0.49156464697176838</c:v>
                </c:pt>
                <c:pt idx="377">
                  <c:v>0.47802031505022258</c:v>
                </c:pt>
                <c:pt idx="378">
                  <c:v>0.65229527813498067</c:v>
                </c:pt>
                <c:pt idx="379">
                  <c:v>0.4497095290264414</c:v>
                </c:pt>
                <c:pt idx="380">
                  <c:v>0.47781637459059401</c:v>
                </c:pt>
                <c:pt idx="381">
                  <c:v>0.81355514859717093</c:v>
                </c:pt>
                <c:pt idx="382">
                  <c:v>0.59917147239657575</c:v>
                </c:pt>
                <c:pt idx="383">
                  <c:v>0.64198231767471525</c:v>
                </c:pt>
                <c:pt idx="384">
                  <c:v>0.53904957012543542</c:v>
                </c:pt>
                <c:pt idx="385">
                  <c:v>0.45397830045528031</c:v>
                </c:pt>
                <c:pt idx="386">
                  <c:v>0.74535981604424018</c:v>
                </c:pt>
                <c:pt idx="387">
                  <c:v>0.50783598017233356</c:v>
                </c:pt>
                <c:pt idx="388">
                  <c:v>0.43528798300485727</c:v>
                </c:pt>
                <c:pt idx="389">
                  <c:v>0.46690204235931754</c:v>
                </c:pt>
                <c:pt idx="390">
                  <c:v>0.58362755294914692</c:v>
                </c:pt>
                <c:pt idx="391">
                  <c:v>0.58797101801467933</c:v>
                </c:pt>
                <c:pt idx="392">
                  <c:v>0.48090906949583723</c:v>
                </c:pt>
                <c:pt idx="393">
                  <c:v>0.48090906949583723</c:v>
                </c:pt>
                <c:pt idx="394">
                  <c:v>0.57470830040047294</c:v>
                </c:pt>
                <c:pt idx="395">
                  <c:v>0.66667008654866367</c:v>
                </c:pt>
                <c:pt idx="396">
                  <c:v>0.59649428796459381</c:v>
                </c:pt>
                <c:pt idx="397">
                  <c:v>0.52793395218209238</c:v>
                </c:pt>
                <c:pt idx="398">
                  <c:v>0.55777621230127938</c:v>
                </c:pt>
                <c:pt idx="399">
                  <c:v>0.59897452439218224</c:v>
                </c:pt>
                <c:pt idx="400">
                  <c:v>0.72477253126108954</c:v>
                </c:pt>
                <c:pt idx="401">
                  <c:v>0.45551247262604105</c:v>
                </c:pt>
                <c:pt idx="402">
                  <c:v>0.45551247262604105</c:v>
                </c:pt>
                <c:pt idx="403">
                  <c:v>0.39030195285250119</c:v>
                </c:pt>
                <c:pt idx="404">
                  <c:v>0.44086191961443505</c:v>
                </c:pt>
                <c:pt idx="405">
                  <c:v>0.63812725519897762</c:v>
                </c:pt>
                <c:pt idx="406">
                  <c:v>0.86670189082577176</c:v>
                </c:pt>
                <c:pt idx="407">
                  <c:v>0.443055651393785</c:v>
                </c:pt>
                <c:pt idx="408">
                  <c:v>0.3730994959105558</c:v>
                </c:pt>
                <c:pt idx="409">
                  <c:v>0.4197369328993753</c:v>
                </c:pt>
                <c:pt idx="410">
                  <c:v>0.79681212402210733</c:v>
                </c:pt>
                <c:pt idx="411">
                  <c:v>0.4789209058648658</c:v>
                </c:pt>
                <c:pt idx="412">
                  <c:v>0.5315556182649871</c:v>
                </c:pt>
                <c:pt idx="413">
                  <c:v>0.47249388290221073</c:v>
                </c:pt>
                <c:pt idx="414">
                  <c:v>0.5472381336692248</c:v>
                </c:pt>
                <c:pt idx="415">
                  <c:v>0.658307343273832</c:v>
                </c:pt>
                <c:pt idx="416">
                  <c:v>0.50213713922980385</c:v>
                </c:pt>
                <c:pt idx="417">
                  <c:v>0.5124915716724554</c:v>
                </c:pt>
                <c:pt idx="418">
                  <c:v>0.5124915716724554</c:v>
                </c:pt>
                <c:pt idx="419">
                  <c:v>0.40999325733796432</c:v>
                </c:pt>
                <c:pt idx="420">
                  <c:v>0.62952391707260202</c:v>
                </c:pt>
                <c:pt idx="421">
                  <c:v>0.51666857242486253</c:v>
                </c:pt>
                <c:pt idx="422">
                  <c:v>0.5822900053846769</c:v>
                </c:pt>
                <c:pt idx="423">
                  <c:v>0.48237886344821246</c:v>
                </c:pt>
                <c:pt idx="424">
                  <c:v>0.50474566140210109</c:v>
                </c:pt>
                <c:pt idx="425">
                  <c:v>0.74432674580965674</c:v>
                </c:pt>
                <c:pt idx="426">
                  <c:v>0.56588416837454369</c:v>
                </c:pt>
                <c:pt idx="427">
                  <c:v>0.49007006541178555</c:v>
                </c:pt>
                <c:pt idx="428">
                  <c:v>0.46124241450520992</c:v>
                </c:pt>
                <c:pt idx="429">
                  <c:v>0.37660285442235286</c:v>
                </c:pt>
                <c:pt idx="430">
                  <c:v>0.58433029559136729</c:v>
                </c:pt>
                <c:pt idx="431">
                  <c:v>0.46483190377356998</c:v>
                </c:pt>
                <c:pt idx="432">
                  <c:v>0.80053742631193747</c:v>
                </c:pt>
                <c:pt idx="433">
                  <c:v>0.83887479606500537</c:v>
                </c:pt>
                <c:pt idx="434">
                  <c:v>0.54719126142533192</c:v>
                </c:pt>
                <c:pt idx="435">
                  <c:v>0.47470353119652009</c:v>
                </c:pt>
                <c:pt idx="436">
                  <c:v>0.39697426443181694</c:v>
                </c:pt>
                <c:pt idx="437">
                  <c:v>0.44659604748579407</c:v>
                </c:pt>
                <c:pt idx="438">
                  <c:v>0.44659604748579407</c:v>
                </c:pt>
                <c:pt idx="439">
                  <c:v>0.52209096317363701</c:v>
                </c:pt>
                <c:pt idx="440">
                  <c:v>0.60910612370257644</c:v>
                </c:pt>
                <c:pt idx="441">
                  <c:v>0.55109601668328345</c:v>
                </c:pt>
                <c:pt idx="442">
                  <c:v>0.49308590966399046</c:v>
                </c:pt>
                <c:pt idx="443">
                  <c:v>0.54958598298228012</c:v>
                </c:pt>
                <c:pt idx="444">
                  <c:v>0.75173316450596028</c:v>
                </c:pt>
                <c:pt idx="445">
                  <c:v>0.6798969005828267</c:v>
                </c:pt>
                <c:pt idx="446">
                  <c:v>0.56374072883970094</c:v>
                </c:pt>
                <c:pt idx="447">
                  <c:v>0.59897452439218224</c:v>
                </c:pt>
                <c:pt idx="448">
                  <c:v>0.60094963613729091</c:v>
                </c:pt>
                <c:pt idx="449">
                  <c:v>0.42758316207973601</c:v>
                </c:pt>
                <c:pt idx="450">
                  <c:v>0.47509240231081779</c:v>
                </c:pt>
                <c:pt idx="451">
                  <c:v>0.47509240231081779</c:v>
                </c:pt>
                <c:pt idx="452">
                  <c:v>0.4988470224263587</c:v>
                </c:pt>
                <c:pt idx="453">
                  <c:v>0.58646845984125595</c:v>
                </c:pt>
                <c:pt idx="454">
                  <c:v>0.55796931468279631</c:v>
                </c:pt>
                <c:pt idx="455">
                  <c:v>0.6210987672730498</c:v>
                </c:pt>
                <c:pt idx="456">
                  <c:v>0.61498988600694648</c:v>
                </c:pt>
                <c:pt idx="457">
                  <c:v>0.66491337707480325</c:v>
                </c:pt>
                <c:pt idx="458">
                  <c:v>0.45030230230046481</c:v>
                </c:pt>
                <c:pt idx="459">
                  <c:v>0.45030230230046481</c:v>
                </c:pt>
                <c:pt idx="460">
                  <c:v>0.67212639509300787</c:v>
                </c:pt>
                <c:pt idx="461">
                  <c:v>0.69092133613673434</c:v>
                </c:pt>
                <c:pt idx="462">
                  <c:v>0.38503540723245383</c:v>
                </c:pt>
                <c:pt idx="463">
                  <c:v>0.51370130560894778</c:v>
                </c:pt>
                <c:pt idx="464">
                  <c:v>0.80511247431479049</c:v>
                </c:pt>
                <c:pt idx="465">
                  <c:v>0.44571070759223019</c:v>
                </c:pt>
                <c:pt idx="466">
                  <c:v>0.49951499525393467</c:v>
                </c:pt>
                <c:pt idx="467">
                  <c:v>0.46524005270514479</c:v>
                </c:pt>
                <c:pt idx="468">
                  <c:v>0.43787299078131275</c:v>
                </c:pt>
                <c:pt idx="469">
                  <c:v>0.49260711462897683</c:v>
                </c:pt>
                <c:pt idx="470">
                  <c:v>0.79724978438719851</c:v>
                </c:pt>
                <c:pt idx="471">
                  <c:v>0.68461877686077521</c:v>
                </c:pt>
                <c:pt idx="472">
                  <c:v>0.51245153170429614</c:v>
                </c:pt>
                <c:pt idx="473">
                  <c:v>0.41174121142465631</c:v>
                </c:pt>
                <c:pt idx="474">
                  <c:v>0.36599218793302785</c:v>
                </c:pt>
                <c:pt idx="475">
                  <c:v>0.36599218793302785</c:v>
                </c:pt>
                <c:pt idx="476">
                  <c:v>0.36599218793302785</c:v>
                </c:pt>
                <c:pt idx="477">
                  <c:v>0.44086191961443505</c:v>
                </c:pt>
                <c:pt idx="478">
                  <c:v>0.38692265155987315</c:v>
                </c:pt>
                <c:pt idx="479">
                  <c:v>0.73661610710799785</c:v>
                </c:pt>
                <c:pt idx="480">
                  <c:v>0.70156790064200947</c:v>
                </c:pt>
                <c:pt idx="481">
                  <c:v>0.4789209058648658</c:v>
                </c:pt>
                <c:pt idx="482">
                  <c:v>0.59897452439218224</c:v>
                </c:pt>
                <c:pt idx="483">
                  <c:v>0.4715701403121198</c:v>
                </c:pt>
                <c:pt idx="484">
                  <c:v>0.6533011311274215</c:v>
                </c:pt>
                <c:pt idx="485">
                  <c:v>0.5676491241221393</c:v>
                </c:pt>
                <c:pt idx="486">
                  <c:v>0.49422897351615502</c:v>
                </c:pt>
                <c:pt idx="487">
                  <c:v>0.46124241450520986</c:v>
                </c:pt>
                <c:pt idx="488">
                  <c:v>0.43561783592158709</c:v>
                </c:pt>
                <c:pt idx="489">
                  <c:v>0.95436506046866754</c:v>
                </c:pt>
                <c:pt idx="490">
                  <c:v>0.45558003770108951</c:v>
                </c:pt>
                <c:pt idx="491">
                  <c:v>0.45558003770108951</c:v>
                </c:pt>
                <c:pt idx="492">
                  <c:v>0.44677979406731305</c:v>
                </c:pt>
                <c:pt idx="493">
                  <c:v>0.69293048996556239</c:v>
                </c:pt>
                <c:pt idx="494">
                  <c:v>0.60858374136104076</c:v>
                </c:pt>
                <c:pt idx="495">
                  <c:v>0.59359766313518225</c:v>
                </c:pt>
                <c:pt idx="496">
                  <c:v>0.3730994959105558</c:v>
                </c:pt>
                <c:pt idx="497">
                  <c:v>0.3730994959105558</c:v>
                </c:pt>
                <c:pt idx="498">
                  <c:v>0.3730994959105558</c:v>
                </c:pt>
                <c:pt idx="499">
                  <c:v>0.51666857242486253</c:v>
                </c:pt>
                <c:pt idx="500">
                  <c:v>0.71565553272425819</c:v>
                </c:pt>
                <c:pt idx="501">
                  <c:v>0.71565553272425819</c:v>
                </c:pt>
                <c:pt idx="502">
                  <c:v>0.43183307404026561</c:v>
                </c:pt>
                <c:pt idx="503">
                  <c:v>0.43183307404026561</c:v>
                </c:pt>
                <c:pt idx="504">
                  <c:v>0.81830818893149981</c:v>
                </c:pt>
                <c:pt idx="505">
                  <c:v>0.47781637459059401</c:v>
                </c:pt>
                <c:pt idx="506">
                  <c:v>0.55906230165520121</c:v>
                </c:pt>
                <c:pt idx="507">
                  <c:v>0.57298299607765801</c:v>
                </c:pt>
                <c:pt idx="508">
                  <c:v>0.88727994158197343</c:v>
                </c:pt>
                <c:pt idx="509">
                  <c:v>0.61498988600694648</c:v>
                </c:pt>
                <c:pt idx="510">
                  <c:v>0.53259686435251175</c:v>
                </c:pt>
                <c:pt idx="511">
                  <c:v>0.51759111589749063</c:v>
                </c:pt>
                <c:pt idx="512">
                  <c:v>0.57735323089431312</c:v>
                </c:pt>
                <c:pt idx="513">
                  <c:v>0.48090906949583723</c:v>
                </c:pt>
                <c:pt idx="514">
                  <c:v>0.4620424886789446</c:v>
                </c:pt>
                <c:pt idx="515">
                  <c:v>0.43486351875665374</c:v>
                </c:pt>
                <c:pt idx="516">
                  <c:v>0.54645953385440427</c:v>
                </c:pt>
                <c:pt idx="517">
                  <c:v>0.46839388616091798</c:v>
                </c:pt>
                <c:pt idx="518">
                  <c:v>0.4217851559588055</c:v>
                </c:pt>
                <c:pt idx="519">
                  <c:v>0.52102872206675976</c:v>
                </c:pt>
                <c:pt idx="520">
                  <c:v>0.39697426443181694</c:v>
                </c:pt>
                <c:pt idx="521">
                  <c:v>0.44659604748579407</c:v>
                </c:pt>
                <c:pt idx="522">
                  <c:v>0.47075356802794111</c:v>
                </c:pt>
                <c:pt idx="523">
                  <c:v>0.44721588962654402</c:v>
                </c:pt>
                <c:pt idx="524">
                  <c:v>0.44721588962654402</c:v>
                </c:pt>
                <c:pt idx="525">
                  <c:v>0.44721588962654402</c:v>
                </c:pt>
                <c:pt idx="526">
                  <c:v>0.85851301608974717</c:v>
                </c:pt>
                <c:pt idx="527">
                  <c:v>0.75527331491142979</c:v>
                </c:pt>
                <c:pt idx="528">
                  <c:v>0.70185300913451454</c:v>
                </c:pt>
                <c:pt idx="529">
                  <c:v>0.75803262914327696</c:v>
                </c:pt>
                <c:pt idx="530">
                  <c:v>0.64974225355138027</c:v>
                </c:pt>
                <c:pt idx="531">
                  <c:v>0.56849796597120927</c:v>
                </c:pt>
                <c:pt idx="532">
                  <c:v>0.55262977257354018</c:v>
                </c:pt>
                <c:pt idx="533">
                  <c:v>0.77781254589015991</c:v>
                </c:pt>
                <c:pt idx="534">
                  <c:v>0.61110725076767192</c:v>
                </c:pt>
                <c:pt idx="535">
                  <c:v>0.64166261330605545</c:v>
                </c:pt>
                <c:pt idx="536">
                  <c:v>0.8073775694421067</c:v>
                </c:pt>
                <c:pt idx="537">
                  <c:v>0.84550189056092873</c:v>
                </c:pt>
                <c:pt idx="538">
                  <c:v>0.54092106124342376</c:v>
                </c:pt>
                <c:pt idx="539">
                  <c:v>0.45551247262604105</c:v>
                </c:pt>
                <c:pt idx="540">
                  <c:v>0.71082229968478416</c:v>
                </c:pt>
                <c:pt idx="541">
                  <c:v>0.51997417655280886</c:v>
                </c:pt>
                <c:pt idx="542">
                  <c:v>0.64428746806332682</c:v>
                </c:pt>
                <c:pt idx="543">
                  <c:v>0.4981472614266102</c:v>
                </c:pt>
                <c:pt idx="544">
                  <c:v>0.58373301827897495</c:v>
                </c:pt>
                <c:pt idx="545">
                  <c:v>0.49156464697176838</c:v>
                </c:pt>
                <c:pt idx="546">
                  <c:v>0.85083634026530353</c:v>
                </c:pt>
                <c:pt idx="547">
                  <c:v>0.60163214588154079</c:v>
                </c:pt>
                <c:pt idx="548">
                  <c:v>0.5399433750396303</c:v>
                </c:pt>
                <c:pt idx="549">
                  <c:v>0.42261137644886748</c:v>
                </c:pt>
                <c:pt idx="550">
                  <c:v>0.50336156713700275</c:v>
                </c:pt>
                <c:pt idx="551">
                  <c:v>0.38351357496152594</c:v>
                </c:pt>
                <c:pt idx="552">
                  <c:v>0.90134477933151935</c:v>
                </c:pt>
                <c:pt idx="553">
                  <c:v>0.60538066903808807</c:v>
                </c:pt>
                <c:pt idx="554">
                  <c:v>0.46124241450520992</c:v>
                </c:pt>
                <c:pt idx="555">
                  <c:v>0.4303336904362719</c:v>
                </c:pt>
                <c:pt idx="556">
                  <c:v>0.4303336904362719</c:v>
                </c:pt>
                <c:pt idx="557">
                  <c:v>0.64215009875061646</c:v>
                </c:pt>
                <c:pt idx="558">
                  <c:v>0.48075970890983272</c:v>
                </c:pt>
                <c:pt idx="559">
                  <c:v>0.48075970890983272</c:v>
                </c:pt>
                <c:pt idx="560">
                  <c:v>0.46408085615434397</c:v>
                </c:pt>
                <c:pt idx="561">
                  <c:v>0.55109601668328345</c:v>
                </c:pt>
                <c:pt idx="562">
                  <c:v>0.49308590966399046</c:v>
                </c:pt>
                <c:pt idx="563">
                  <c:v>0.5472381336692248</c:v>
                </c:pt>
                <c:pt idx="564">
                  <c:v>0.56140638867255888</c:v>
                </c:pt>
                <c:pt idx="565">
                  <c:v>0.50783598017233356</c:v>
                </c:pt>
                <c:pt idx="566">
                  <c:v>0.57413675332764758</c:v>
                </c:pt>
                <c:pt idx="567">
                  <c:v>0.50917768919533535</c:v>
                </c:pt>
                <c:pt idx="568">
                  <c:v>0.53597651494245824</c:v>
                </c:pt>
                <c:pt idx="569">
                  <c:v>0.48237886344821246</c:v>
                </c:pt>
                <c:pt idx="570">
                  <c:v>0.43461572317047059</c:v>
                </c:pt>
                <c:pt idx="571">
                  <c:v>0.38886669967884208</c:v>
                </c:pt>
                <c:pt idx="572">
                  <c:v>0.38886669967884208</c:v>
                </c:pt>
                <c:pt idx="573">
                  <c:v>0.45749023491628482</c:v>
                </c:pt>
                <c:pt idx="574">
                  <c:v>0.78410530071753992</c:v>
                </c:pt>
                <c:pt idx="575">
                  <c:v>0.52526479765423217</c:v>
                </c:pt>
                <c:pt idx="576">
                  <c:v>0.46690204235931754</c:v>
                </c:pt>
                <c:pt idx="577">
                  <c:v>0.58393510691867268</c:v>
                </c:pt>
                <c:pt idx="578">
                  <c:v>0.43561783592158709</c:v>
                </c:pt>
                <c:pt idx="579">
                  <c:v>0.46124241450520986</c:v>
                </c:pt>
                <c:pt idx="580">
                  <c:v>0.56213691128305177</c:v>
                </c:pt>
                <c:pt idx="581">
                  <c:v>0.65015267361592965</c:v>
                </c:pt>
                <c:pt idx="582">
                  <c:v>0.51227131311890783</c:v>
                </c:pt>
                <c:pt idx="583">
                  <c:v>0.51280177542281535</c:v>
                </c:pt>
                <c:pt idx="584">
                  <c:v>0.75768064769133003</c:v>
                </c:pt>
                <c:pt idx="585">
                  <c:v>0.53629226523973239</c:v>
                </c:pt>
                <c:pt idx="586">
                  <c:v>0.80511247431479049</c:v>
                </c:pt>
                <c:pt idx="587">
                  <c:v>0.48090906949583723</c:v>
                </c:pt>
                <c:pt idx="588">
                  <c:v>0.51647989308174447</c:v>
                </c:pt>
                <c:pt idx="589">
                  <c:v>0.49065589842765722</c:v>
                </c:pt>
                <c:pt idx="590">
                  <c:v>0.46195365997704158</c:v>
                </c:pt>
                <c:pt idx="591">
                  <c:v>0.41575829397933739</c:v>
                </c:pt>
                <c:pt idx="592">
                  <c:v>0.5399433750396303</c:v>
                </c:pt>
                <c:pt idx="593">
                  <c:v>0.48922145860123545</c:v>
                </c:pt>
                <c:pt idx="594">
                  <c:v>0.44285877636416787</c:v>
                </c:pt>
                <c:pt idx="595">
                  <c:v>0.44285877636416787</c:v>
                </c:pt>
                <c:pt idx="596">
                  <c:v>0.44285877636416787</c:v>
                </c:pt>
                <c:pt idx="597">
                  <c:v>0.7383481209125895</c:v>
                </c:pt>
                <c:pt idx="598">
                  <c:v>0.55796931468279631</c:v>
                </c:pt>
                <c:pt idx="599">
                  <c:v>0.48398200216516862</c:v>
                </c:pt>
                <c:pt idx="600">
                  <c:v>0.39641821440496555</c:v>
                </c:pt>
                <c:pt idx="601">
                  <c:v>0.57470830040047294</c:v>
                </c:pt>
                <c:pt idx="602">
                  <c:v>0.4962178305397712</c:v>
                </c:pt>
                <c:pt idx="603">
                  <c:v>0.59897452439218224</c:v>
                </c:pt>
                <c:pt idx="604">
                  <c:v>0.95449405486818462</c:v>
                </c:pt>
                <c:pt idx="605">
                  <c:v>0.5798180250088717</c:v>
                </c:pt>
                <c:pt idx="606">
                  <c:v>0.59546139664772535</c:v>
                </c:pt>
                <c:pt idx="607">
                  <c:v>0.74432674580965674</c:v>
                </c:pt>
                <c:pt idx="608">
                  <c:v>0.37660285442235286</c:v>
                </c:pt>
                <c:pt idx="609">
                  <c:v>0.52535268601720897</c:v>
                </c:pt>
                <c:pt idx="610">
                  <c:v>0.77698770743549972</c:v>
                </c:pt>
                <c:pt idx="611">
                  <c:v>0.4490245874769217</c:v>
                </c:pt>
                <c:pt idx="612">
                  <c:v>0.47543779850497592</c:v>
                </c:pt>
                <c:pt idx="613">
                  <c:v>0.52826422056108435</c:v>
                </c:pt>
                <c:pt idx="614">
                  <c:v>0.4715701403121198</c:v>
                </c:pt>
                <c:pt idx="615">
                  <c:v>0.48348358174959793</c:v>
                </c:pt>
                <c:pt idx="616">
                  <c:v>0.6918636217578148</c:v>
                </c:pt>
                <c:pt idx="617">
                  <c:v>0.64419191661785047</c:v>
                </c:pt>
                <c:pt idx="618">
                  <c:v>0.72757701446384049</c:v>
                </c:pt>
                <c:pt idx="619">
                  <c:v>0.47919931714724029</c:v>
                </c:pt>
                <c:pt idx="620">
                  <c:v>0.71492402039910719</c:v>
                </c:pt>
                <c:pt idx="621">
                  <c:v>0.47470353119652009</c:v>
                </c:pt>
                <c:pt idx="622">
                  <c:v>0.58362755294914692</c:v>
                </c:pt>
                <c:pt idx="623">
                  <c:v>0.6309320767526263</c:v>
                </c:pt>
                <c:pt idx="624">
                  <c:v>0.6533011311274215</c:v>
                </c:pt>
                <c:pt idx="625">
                  <c:v>0.62629688775015968</c:v>
                </c:pt>
                <c:pt idx="626">
                  <c:v>0.48237886344821246</c:v>
                </c:pt>
                <c:pt idx="627">
                  <c:v>0.50917768919533535</c:v>
                </c:pt>
                <c:pt idx="628">
                  <c:v>0.48304836947957025</c:v>
                </c:pt>
                <c:pt idx="629">
                  <c:v>0.38351357496152594</c:v>
                </c:pt>
                <c:pt idx="630">
                  <c:v>0.68583904541534579</c:v>
                </c:pt>
                <c:pt idx="631">
                  <c:v>0.62657531108713682</c:v>
                </c:pt>
                <c:pt idx="632">
                  <c:v>0.78207456434694445</c:v>
                </c:pt>
                <c:pt idx="633">
                  <c:v>0.5315556182649871</c:v>
                </c:pt>
                <c:pt idx="634">
                  <c:v>0.50919783828970999</c:v>
                </c:pt>
                <c:pt idx="635">
                  <c:v>0.45262030070196446</c:v>
                </c:pt>
                <c:pt idx="636">
                  <c:v>0.40999325733796432</c:v>
                </c:pt>
                <c:pt idx="637">
                  <c:v>0.45947064872734938</c:v>
                </c:pt>
                <c:pt idx="638">
                  <c:v>0.38692265155987315</c:v>
                </c:pt>
                <c:pt idx="639">
                  <c:v>0.57655301813151238</c:v>
                </c:pt>
                <c:pt idx="640">
                  <c:v>0.45298283203818096</c:v>
                </c:pt>
                <c:pt idx="641">
                  <c:v>0.38503540723245383</c:v>
                </c:pt>
                <c:pt idx="642">
                  <c:v>0.45551247262604105</c:v>
                </c:pt>
                <c:pt idx="643">
                  <c:v>0.56588416837454369</c:v>
                </c:pt>
                <c:pt idx="644">
                  <c:v>0.43900790911948279</c:v>
                </c:pt>
                <c:pt idx="645">
                  <c:v>0.55898889054574485</c:v>
                </c:pt>
                <c:pt idx="646">
                  <c:v>0.56838064848605052</c:v>
                </c:pt>
                <c:pt idx="647">
                  <c:v>0.78908777221243176</c:v>
                </c:pt>
                <c:pt idx="648">
                  <c:v>0.58646845984125595</c:v>
                </c:pt>
                <c:pt idx="649">
                  <c:v>0.47802031505022258</c:v>
                </c:pt>
                <c:pt idx="650">
                  <c:v>0.46348356901234516</c:v>
                </c:pt>
                <c:pt idx="651">
                  <c:v>0.46348356901234516</c:v>
                </c:pt>
                <c:pt idx="652">
                  <c:v>0.63538007961488097</c:v>
                </c:pt>
                <c:pt idx="653">
                  <c:v>0.53505690914937343</c:v>
                </c:pt>
                <c:pt idx="654">
                  <c:v>0.94281387802556527</c:v>
                </c:pt>
                <c:pt idx="655">
                  <c:v>0.76980430785908416</c:v>
                </c:pt>
                <c:pt idx="656">
                  <c:v>0.48703554666600923</c:v>
                </c:pt>
                <c:pt idx="657">
                  <c:v>0.48703554666600923</c:v>
                </c:pt>
                <c:pt idx="658">
                  <c:v>0.67353688121538258</c:v>
                </c:pt>
                <c:pt idx="659">
                  <c:v>0.67933833961545642</c:v>
                </c:pt>
                <c:pt idx="660">
                  <c:v>0.38886669967884208</c:v>
                </c:pt>
                <c:pt idx="661">
                  <c:v>0.49260711462897683</c:v>
                </c:pt>
                <c:pt idx="662">
                  <c:v>0.59317405686404745</c:v>
                </c:pt>
                <c:pt idx="663">
                  <c:v>0.51889771631836112</c:v>
                </c:pt>
                <c:pt idx="664">
                  <c:v>0.41825551101060299</c:v>
                </c:pt>
                <c:pt idx="665">
                  <c:v>0.41825551101060299</c:v>
                </c:pt>
                <c:pt idx="666">
                  <c:v>0.3936522456570381</c:v>
                </c:pt>
                <c:pt idx="667">
                  <c:v>0.59103411295538066</c:v>
                </c:pt>
                <c:pt idx="668">
                  <c:v>0.80053742631193747</c:v>
                </c:pt>
                <c:pt idx="669">
                  <c:v>0.46841578959033725</c:v>
                </c:pt>
                <c:pt idx="670">
                  <c:v>0.46195365997704158</c:v>
                </c:pt>
                <c:pt idx="671">
                  <c:v>0.8131451906695818</c:v>
                </c:pt>
                <c:pt idx="672">
                  <c:v>0.4981472614266102</c:v>
                </c:pt>
                <c:pt idx="673">
                  <c:v>0.57626823025632945</c:v>
                </c:pt>
                <c:pt idx="674">
                  <c:v>0.47140693901278263</c:v>
                </c:pt>
                <c:pt idx="675">
                  <c:v>0.66029920060424419</c:v>
                </c:pt>
                <c:pt idx="676">
                  <c:v>0.4896930883826045</c:v>
                </c:pt>
                <c:pt idx="677">
                  <c:v>0.51944116315252109</c:v>
                </c:pt>
                <c:pt idx="678">
                  <c:v>0.50992267543712011</c:v>
                </c:pt>
                <c:pt idx="679">
                  <c:v>1.0219858903635541</c:v>
                </c:pt>
                <c:pt idx="680">
                  <c:v>0.42528550772821677</c:v>
                </c:pt>
                <c:pt idx="681">
                  <c:v>0.4753190968727129</c:v>
                </c:pt>
                <c:pt idx="682">
                  <c:v>0.42570747187988073</c:v>
                </c:pt>
                <c:pt idx="683">
                  <c:v>0.42570747187988073</c:v>
                </c:pt>
                <c:pt idx="684">
                  <c:v>0.47781637459059401</c:v>
                </c:pt>
                <c:pt idx="685">
                  <c:v>0.49429124642933814</c:v>
                </c:pt>
                <c:pt idx="686">
                  <c:v>0.49429124642933814</c:v>
                </c:pt>
                <c:pt idx="687">
                  <c:v>0.47249388290221073</c:v>
                </c:pt>
                <c:pt idx="688">
                  <c:v>0.47249388290221073</c:v>
                </c:pt>
                <c:pt idx="689">
                  <c:v>0.85602969270259355</c:v>
                </c:pt>
                <c:pt idx="690">
                  <c:v>0.64867552773995352</c:v>
                </c:pt>
                <c:pt idx="691">
                  <c:v>0.50442033383920037</c:v>
                </c:pt>
                <c:pt idx="692">
                  <c:v>0.69519952770544713</c:v>
                </c:pt>
                <c:pt idx="693">
                  <c:v>0.95600843530223101</c:v>
                </c:pt>
                <c:pt idx="694">
                  <c:v>0.56849796597120927</c:v>
                </c:pt>
                <c:pt idx="695">
                  <c:v>0.53748660708358276</c:v>
                </c:pt>
                <c:pt idx="696">
                  <c:v>0.59408141473091802</c:v>
                </c:pt>
                <c:pt idx="697">
                  <c:v>0.5049692025212803</c:v>
                </c:pt>
                <c:pt idx="698">
                  <c:v>0.90062169241325463</c:v>
                </c:pt>
                <c:pt idx="699">
                  <c:v>0.82040555964406014</c:v>
                </c:pt>
                <c:pt idx="700">
                  <c:v>0.86061969714825604</c:v>
                </c:pt>
                <c:pt idx="701">
                  <c:v>0.54994056064108376</c:v>
                </c:pt>
                <c:pt idx="702">
                  <c:v>0.60469390685553592</c:v>
                </c:pt>
                <c:pt idx="703">
                  <c:v>0.40382854196419515</c:v>
                </c:pt>
                <c:pt idx="704">
                  <c:v>0.66690088803958325</c:v>
                </c:pt>
                <c:pt idx="705">
                  <c:v>0.45551247262604105</c:v>
                </c:pt>
                <c:pt idx="706">
                  <c:v>0.59752539381277825</c:v>
                </c:pt>
                <c:pt idx="707">
                  <c:v>0.86972703751330749</c:v>
                </c:pt>
                <c:pt idx="708">
                  <c:v>0.7545122244993917</c:v>
                </c:pt>
                <c:pt idx="709">
                  <c:v>0.76980430785908416</c:v>
                </c:pt>
                <c:pt idx="710">
                  <c:v>0.5164004285235263</c:v>
                </c:pt>
                <c:pt idx="711">
                  <c:v>0.46124241450520986</c:v>
                </c:pt>
                <c:pt idx="712">
                  <c:v>0.38351357496152594</c:v>
                </c:pt>
                <c:pt idx="713">
                  <c:v>0.47939196870190742</c:v>
                </c:pt>
                <c:pt idx="714">
                  <c:v>0.38351357496152594</c:v>
                </c:pt>
                <c:pt idx="715">
                  <c:v>0.50336156713700275</c:v>
                </c:pt>
                <c:pt idx="716">
                  <c:v>0.84832449819437117</c:v>
                </c:pt>
                <c:pt idx="717">
                  <c:v>0.57413675332764758</c:v>
                </c:pt>
                <c:pt idx="718">
                  <c:v>0.79349611808962484</c:v>
                </c:pt>
                <c:pt idx="719">
                  <c:v>0.46124241450520992</c:v>
                </c:pt>
                <c:pt idx="720">
                  <c:v>0.49065589842765722</c:v>
                </c:pt>
                <c:pt idx="721">
                  <c:v>0.80717422538411721</c:v>
                </c:pt>
                <c:pt idx="722">
                  <c:v>0.48619219443731632</c:v>
                </c:pt>
                <c:pt idx="723">
                  <c:v>0.65630944081119069</c:v>
                </c:pt>
                <c:pt idx="724">
                  <c:v>0.46408085615434397</c:v>
                </c:pt>
                <c:pt idx="725">
                  <c:v>0.52352352954214165</c:v>
                </c:pt>
                <c:pt idx="726">
                  <c:v>0.89132933570738537</c:v>
                </c:pt>
                <c:pt idx="727">
                  <c:v>0.44237200359642254</c:v>
                </c:pt>
                <c:pt idx="728">
                  <c:v>0.4888858006141375</c:v>
                </c:pt>
                <c:pt idx="729">
                  <c:v>0.4146958249057825</c:v>
                </c:pt>
                <c:pt idx="730">
                  <c:v>0.4146958249057825</c:v>
                </c:pt>
                <c:pt idx="731">
                  <c:v>0.51227131311890783</c:v>
                </c:pt>
                <c:pt idx="732">
                  <c:v>0.49608342000677486</c:v>
                </c:pt>
                <c:pt idx="733">
                  <c:v>0.53259686435251175</c:v>
                </c:pt>
                <c:pt idx="734">
                  <c:v>0.70613035204191166</c:v>
                </c:pt>
                <c:pt idx="735">
                  <c:v>0.57655301813151238</c:v>
                </c:pt>
                <c:pt idx="736">
                  <c:v>0.36238626563054477</c:v>
                </c:pt>
                <c:pt idx="737">
                  <c:v>0.62363744096900608</c:v>
                </c:pt>
                <c:pt idx="738">
                  <c:v>0.66882113643671681</c:v>
                </c:pt>
                <c:pt idx="739">
                  <c:v>0.5472381336692248</c:v>
                </c:pt>
                <c:pt idx="740">
                  <c:v>0.49206530707129764</c:v>
                </c:pt>
                <c:pt idx="741">
                  <c:v>0.44285877636416787</c:v>
                </c:pt>
                <c:pt idx="742">
                  <c:v>0.77773339935768415</c:v>
                </c:pt>
                <c:pt idx="743">
                  <c:v>0.67933833961545642</c:v>
                </c:pt>
                <c:pt idx="744">
                  <c:v>0.51759111589749063</c:v>
                </c:pt>
                <c:pt idx="745">
                  <c:v>0.50185100953303019</c:v>
                </c:pt>
                <c:pt idx="746">
                  <c:v>0.45749023491628482</c:v>
                </c:pt>
                <c:pt idx="747">
                  <c:v>0.41174121142465631</c:v>
                </c:pt>
                <c:pt idx="748">
                  <c:v>0.65569167143232687</c:v>
                </c:pt>
                <c:pt idx="749">
                  <c:v>0.85751456752664057</c:v>
                </c:pt>
                <c:pt idx="750">
                  <c:v>0.59985600531991501</c:v>
                </c:pt>
                <c:pt idx="751">
                  <c:v>0.59649428796459381</c:v>
                </c:pt>
                <c:pt idx="752">
                  <c:v>0.53467327325782621</c:v>
                </c:pt>
                <c:pt idx="753">
                  <c:v>0.53467327325782621</c:v>
                </c:pt>
                <c:pt idx="754">
                  <c:v>0.75768064769133003</c:v>
                </c:pt>
                <c:pt idx="755">
                  <c:v>0.45231418887237329</c:v>
                </c:pt>
                <c:pt idx="756">
                  <c:v>0.45231418887237329</c:v>
                </c:pt>
                <c:pt idx="757">
                  <c:v>0.4789209058648658</c:v>
                </c:pt>
                <c:pt idx="758">
                  <c:v>0.49951499525393467</c:v>
                </c:pt>
                <c:pt idx="759">
                  <c:v>0.84707789591139837</c:v>
                </c:pt>
                <c:pt idx="760">
                  <c:v>0.65737158254028816</c:v>
                </c:pt>
                <c:pt idx="761">
                  <c:v>0.46195365997704158</c:v>
                </c:pt>
                <c:pt idx="762">
                  <c:v>0.41575829397933739</c:v>
                </c:pt>
                <c:pt idx="763">
                  <c:v>0.39266061098048533</c:v>
                </c:pt>
                <c:pt idx="764">
                  <c:v>0.41575829397933739</c:v>
                </c:pt>
                <c:pt idx="765">
                  <c:v>0.47802031505022258</c:v>
                </c:pt>
                <c:pt idx="766">
                  <c:v>0.52535268601720897</c:v>
                </c:pt>
                <c:pt idx="767">
                  <c:v>0.42528550772821677</c:v>
                </c:pt>
                <c:pt idx="768">
                  <c:v>0.53597651494245824</c:v>
                </c:pt>
                <c:pt idx="769">
                  <c:v>0.45558003770108951</c:v>
                </c:pt>
                <c:pt idx="770">
                  <c:v>0.42878121195396662</c:v>
                </c:pt>
                <c:pt idx="771">
                  <c:v>0.71818853062074817</c:v>
                </c:pt>
                <c:pt idx="772">
                  <c:v>0.63942822954680678</c:v>
                </c:pt>
                <c:pt idx="773">
                  <c:v>0.92068133788364459</c:v>
                </c:pt>
                <c:pt idx="774">
                  <c:v>0.63099711794415547</c:v>
                </c:pt>
                <c:pt idx="775">
                  <c:v>0.39641821440496555</c:v>
                </c:pt>
                <c:pt idx="776">
                  <c:v>0.46637436988819475</c:v>
                </c:pt>
                <c:pt idx="777">
                  <c:v>0.40353626707136026</c:v>
                </c:pt>
                <c:pt idx="778">
                  <c:v>0.5729829960776579</c:v>
                </c:pt>
                <c:pt idx="779">
                  <c:v>0.62363744096900608</c:v>
                </c:pt>
                <c:pt idx="780">
                  <c:v>0.44721588962654402</c:v>
                </c:pt>
                <c:pt idx="781">
                  <c:v>0.40014053282374989</c:v>
                </c:pt>
                <c:pt idx="782">
                  <c:v>0.91278569681133692</c:v>
                </c:pt>
                <c:pt idx="783">
                  <c:v>0.82102435399516871</c:v>
                </c:pt>
                <c:pt idx="784">
                  <c:v>0.54999652569090474</c:v>
                </c:pt>
                <c:pt idx="785">
                  <c:v>0.61924592215980168</c:v>
                </c:pt>
                <c:pt idx="786">
                  <c:v>0.51997417655280886</c:v>
                </c:pt>
                <c:pt idx="787">
                  <c:v>0.59985600531991501</c:v>
                </c:pt>
                <c:pt idx="788">
                  <c:v>0.46124241450520986</c:v>
                </c:pt>
                <c:pt idx="789">
                  <c:v>0.49608342000677486</c:v>
                </c:pt>
                <c:pt idx="790">
                  <c:v>0.87632569960111684</c:v>
                </c:pt>
                <c:pt idx="791">
                  <c:v>0.40748317339662132</c:v>
                </c:pt>
                <c:pt idx="792">
                  <c:v>0.90087797070362863</c:v>
                </c:pt>
                <c:pt idx="793">
                  <c:v>0.52704898034883974</c:v>
                </c:pt>
                <c:pt idx="794">
                  <c:v>0.71931619871899721</c:v>
                </c:pt>
                <c:pt idx="795">
                  <c:v>0.87424513044839625</c:v>
                </c:pt>
                <c:pt idx="796">
                  <c:v>0.41635012103192709</c:v>
                </c:pt>
                <c:pt idx="797">
                  <c:v>0.44237200359642254</c:v>
                </c:pt>
                <c:pt idx="798">
                  <c:v>0.64978962294258169</c:v>
                </c:pt>
                <c:pt idx="799">
                  <c:v>0.64978962294258169</c:v>
                </c:pt>
                <c:pt idx="800">
                  <c:v>0.5307346824573056</c:v>
                </c:pt>
                <c:pt idx="801">
                  <c:v>0.5049692025212803</c:v>
                </c:pt>
                <c:pt idx="802">
                  <c:v>0.7909643212886609</c:v>
                </c:pt>
                <c:pt idx="803">
                  <c:v>0.56213691128305177</c:v>
                </c:pt>
                <c:pt idx="804">
                  <c:v>0.4497095290264414</c:v>
                </c:pt>
                <c:pt idx="805">
                  <c:v>0.53403006571889922</c:v>
                </c:pt>
                <c:pt idx="806">
                  <c:v>0.4497095290264414</c:v>
                </c:pt>
                <c:pt idx="807">
                  <c:v>0.56062001518322768</c:v>
                </c:pt>
                <c:pt idx="808">
                  <c:v>0.68996289393088939</c:v>
                </c:pt>
                <c:pt idx="809">
                  <c:v>0.53777285443150036</c:v>
                </c:pt>
                <c:pt idx="810">
                  <c:v>0.55467743158913851</c:v>
                </c:pt>
                <c:pt idx="811">
                  <c:v>0.52826422056108435</c:v>
                </c:pt>
                <c:pt idx="812">
                  <c:v>0.45262030070196446</c:v>
                </c:pt>
                <c:pt idx="813">
                  <c:v>0.48075970890983272</c:v>
                </c:pt>
                <c:pt idx="814">
                  <c:v>0.63099711794415547</c:v>
                </c:pt>
                <c:pt idx="815">
                  <c:v>0.48075970890983272</c:v>
                </c:pt>
                <c:pt idx="816">
                  <c:v>0.6024671666107807</c:v>
                </c:pt>
                <c:pt idx="817">
                  <c:v>0.50734077188276272</c:v>
                </c:pt>
                <c:pt idx="818">
                  <c:v>0.49206530707129764</c:v>
                </c:pt>
                <c:pt idx="819">
                  <c:v>0.55874105684234343</c:v>
                </c:pt>
                <c:pt idx="820">
                  <c:v>0.54092106124342376</c:v>
                </c:pt>
                <c:pt idx="821">
                  <c:v>0.55906230165520121</c:v>
                </c:pt>
                <c:pt idx="822">
                  <c:v>0.66467416767280152</c:v>
                </c:pt>
                <c:pt idx="823">
                  <c:v>0.85851301608974717</c:v>
                </c:pt>
                <c:pt idx="824">
                  <c:v>0.54696621874198081</c:v>
                </c:pt>
                <c:pt idx="825">
                  <c:v>0.60774024304664542</c:v>
                </c:pt>
                <c:pt idx="826">
                  <c:v>0.48703554666600923</c:v>
                </c:pt>
                <c:pt idx="827">
                  <c:v>0.4962178305397712</c:v>
                </c:pt>
                <c:pt idx="828">
                  <c:v>0.4303336904362719</c:v>
                </c:pt>
                <c:pt idx="829">
                  <c:v>0.73990970660210753</c:v>
                </c:pt>
                <c:pt idx="830">
                  <c:v>0.45882264116778221</c:v>
                </c:pt>
                <c:pt idx="831">
                  <c:v>0.43183307404026561</c:v>
                </c:pt>
                <c:pt idx="832">
                  <c:v>0.66240898634140977</c:v>
                </c:pt>
                <c:pt idx="833">
                  <c:v>0.50033589144496093</c:v>
                </c:pt>
                <c:pt idx="834">
                  <c:v>0.40026871315596874</c:v>
                </c:pt>
                <c:pt idx="835">
                  <c:v>0.45749023491628482</c:v>
                </c:pt>
                <c:pt idx="836">
                  <c:v>0.38886669967884208</c:v>
                </c:pt>
                <c:pt idx="837">
                  <c:v>0.36599218793302785</c:v>
                </c:pt>
                <c:pt idx="838">
                  <c:v>0.38886669967884208</c:v>
                </c:pt>
                <c:pt idx="839">
                  <c:v>0.49156464697176838</c:v>
                </c:pt>
                <c:pt idx="840">
                  <c:v>0.73030048963324901</c:v>
                </c:pt>
                <c:pt idx="841">
                  <c:v>0.4620424886789446</c:v>
                </c:pt>
                <c:pt idx="842">
                  <c:v>0.5868969060504341</c:v>
                </c:pt>
                <c:pt idx="843">
                  <c:v>0.64978962294258169</c:v>
                </c:pt>
                <c:pt idx="844">
                  <c:v>0.59546139664772535</c:v>
                </c:pt>
                <c:pt idx="845">
                  <c:v>0.43885597697818951</c:v>
                </c:pt>
                <c:pt idx="846">
                  <c:v>0.43885597697818951</c:v>
                </c:pt>
                <c:pt idx="847">
                  <c:v>0.41575829397933739</c:v>
                </c:pt>
                <c:pt idx="848">
                  <c:v>0.36956292798163326</c:v>
                </c:pt>
                <c:pt idx="849">
                  <c:v>0.46524005270514479</c:v>
                </c:pt>
                <c:pt idx="850">
                  <c:v>0.82795547271706715</c:v>
                </c:pt>
                <c:pt idx="851">
                  <c:v>0.49906292679588149</c:v>
                </c:pt>
                <c:pt idx="852">
                  <c:v>0.40677757429858546</c:v>
                </c:pt>
                <c:pt idx="853">
                  <c:v>0.5307346824573056</c:v>
                </c:pt>
                <c:pt idx="854">
                  <c:v>0.59317405686404745</c:v>
                </c:pt>
                <c:pt idx="855">
                  <c:v>0.83279880396774009</c:v>
                </c:pt>
                <c:pt idx="856">
                  <c:v>0.66623904317419202</c:v>
                </c:pt>
                <c:pt idx="857">
                  <c:v>0.43561783592158709</c:v>
                </c:pt>
                <c:pt idx="858">
                  <c:v>0.5124915716724554</c:v>
                </c:pt>
                <c:pt idx="859">
                  <c:v>0.43561783592158709</c:v>
                </c:pt>
                <c:pt idx="860">
                  <c:v>0.52704898034883974</c:v>
                </c:pt>
                <c:pt idx="861">
                  <c:v>0.6309320767526263</c:v>
                </c:pt>
                <c:pt idx="862">
                  <c:v>0.43900790911948279</c:v>
                </c:pt>
                <c:pt idx="863">
                  <c:v>0.43900790911948279</c:v>
                </c:pt>
                <c:pt idx="864">
                  <c:v>0.59752539381277825</c:v>
                </c:pt>
                <c:pt idx="865">
                  <c:v>0.76014784369730848</c:v>
                </c:pt>
                <c:pt idx="866">
                  <c:v>0.73600998482378865</c:v>
                </c:pt>
                <c:pt idx="867">
                  <c:v>0.51080719071669722</c:v>
                </c:pt>
                <c:pt idx="868">
                  <c:v>0.48075970890983272</c:v>
                </c:pt>
                <c:pt idx="869">
                  <c:v>0.41635012103192709</c:v>
                </c:pt>
                <c:pt idx="870">
                  <c:v>0.45133778219527693</c:v>
                </c:pt>
                <c:pt idx="871">
                  <c:v>0.45133778219527693</c:v>
                </c:pt>
                <c:pt idx="872">
                  <c:v>0.45133778219527693</c:v>
                </c:pt>
                <c:pt idx="873">
                  <c:v>0.67264518782009775</c:v>
                </c:pt>
                <c:pt idx="874">
                  <c:v>0.57413675332764758</c:v>
                </c:pt>
                <c:pt idx="875">
                  <c:v>0.66228506734559323</c:v>
                </c:pt>
                <c:pt idx="876">
                  <c:v>0.53748660708358276</c:v>
                </c:pt>
                <c:pt idx="877">
                  <c:v>0.5940641446713284</c:v>
                </c:pt>
                <c:pt idx="878">
                  <c:v>0.74599960113794128</c:v>
                </c:pt>
                <c:pt idx="879">
                  <c:v>0.47939196870190742</c:v>
                </c:pt>
                <c:pt idx="880">
                  <c:v>0.43145277183171671</c:v>
                </c:pt>
                <c:pt idx="881">
                  <c:v>0.64380956902261743</c:v>
                </c:pt>
                <c:pt idx="882">
                  <c:v>0.74432674580965674</c:v>
                </c:pt>
                <c:pt idx="883">
                  <c:v>0.41110531728236521</c:v>
                </c:pt>
                <c:pt idx="884">
                  <c:v>0.45838639686212634</c:v>
                </c:pt>
                <c:pt idx="885">
                  <c:v>0.52228743740750394</c:v>
                </c:pt>
                <c:pt idx="886">
                  <c:v>0.53213433984985092</c:v>
                </c:pt>
                <c:pt idx="887">
                  <c:v>0.45231418887237329</c:v>
                </c:pt>
                <c:pt idx="888">
                  <c:v>0.42570747187988073</c:v>
                </c:pt>
                <c:pt idx="889">
                  <c:v>0.71620725791240691</c:v>
                </c:pt>
                <c:pt idx="890">
                  <c:v>0.62767142403725484</c:v>
                </c:pt>
                <c:pt idx="891">
                  <c:v>0.51889771631836112</c:v>
                </c:pt>
                <c:pt idx="892">
                  <c:v>0.4146958249057825</c:v>
                </c:pt>
                <c:pt idx="893">
                  <c:v>0.39030195285250119</c:v>
                </c:pt>
                <c:pt idx="894">
                  <c:v>0.4146958249057825</c:v>
                </c:pt>
                <c:pt idx="895">
                  <c:v>0.39030195285250119</c:v>
                </c:pt>
                <c:pt idx="896">
                  <c:v>0.4146958249057825</c:v>
                </c:pt>
                <c:pt idx="897">
                  <c:v>0.65229527813498067</c:v>
                </c:pt>
                <c:pt idx="898">
                  <c:v>0.77698770743549972</c:v>
                </c:pt>
                <c:pt idx="899">
                  <c:v>0.64428746806332682</c:v>
                </c:pt>
                <c:pt idx="900">
                  <c:v>0.62361276346900762</c:v>
                </c:pt>
                <c:pt idx="901">
                  <c:v>0.53597651494245824</c:v>
                </c:pt>
                <c:pt idx="902">
                  <c:v>0.44285877636416787</c:v>
                </c:pt>
                <c:pt idx="903">
                  <c:v>0.51280177542281535</c:v>
                </c:pt>
                <c:pt idx="904">
                  <c:v>0.50213713922980385</c:v>
                </c:pt>
                <c:pt idx="905">
                  <c:v>0.49906292679588149</c:v>
                </c:pt>
                <c:pt idx="906">
                  <c:v>0.59103411295538066</c:v>
                </c:pt>
                <c:pt idx="907">
                  <c:v>0.59897452439218224</c:v>
                </c:pt>
                <c:pt idx="908">
                  <c:v>0.50474566140210109</c:v>
                </c:pt>
                <c:pt idx="909">
                  <c:v>0.43787299078131275</c:v>
                </c:pt>
                <c:pt idx="910">
                  <c:v>0.53750569498269862</c:v>
                </c:pt>
                <c:pt idx="911">
                  <c:v>0.80923072355887182</c:v>
                </c:pt>
                <c:pt idx="912">
                  <c:v>0.44086191961443505</c:v>
                </c:pt>
                <c:pt idx="913">
                  <c:v>0.50992267543712011</c:v>
                </c:pt>
                <c:pt idx="914">
                  <c:v>0.45397830045528031</c:v>
                </c:pt>
                <c:pt idx="915">
                  <c:v>0.5124915716724554</c:v>
                </c:pt>
                <c:pt idx="916">
                  <c:v>0.4993095603304798</c:v>
                </c:pt>
                <c:pt idx="917">
                  <c:v>0.44383072029375981</c:v>
                </c:pt>
                <c:pt idx="918">
                  <c:v>0.44383072029375981</c:v>
                </c:pt>
                <c:pt idx="919">
                  <c:v>0.47563197364009002</c:v>
                </c:pt>
                <c:pt idx="920">
                  <c:v>0.75255160042011282</c:v>
                </c:pt>
                <c:pt idx="921">
                  <c:v>0.6797459834202868</c:v>
                </c:pt>
                <c:pt idx="922">
                  <c:v>0.36599218793302785</c:v>
                </c:pt>
                <c:pt idx="923">
                  <c:v>0.97862639998847034</c:v>
                </c:pt>
                <c:pt idx="924">
                  <c:v>0.45262030070196446</c:v>
                </c:pt>
                <c:pt idx="925">
                  <c:v>0.5423038877358316</c:v>
                </c:pt>
                <c:pt idx="926">
                  <c:v>0.43900790911948279</c:v>
                </c:pt>
                <c:pt idx="927">
                  <c:v>0.41575829397933739</c:v>
                </c:pt>
                <c:pt idx="928">
                  <c:v>0.43885597697818951</c:v>
                </c:pt>
                <c:pt idx="929">
                  <c:v>0.46839388616091798</c:v>
                </c:pt>
                <c:pt idx="930">
                  <c:v>0.46839388616091798</c:v>
                </c:pt>
                <c:pt idx="931">
                  <c:v>0.46839388616091798</c:v>
                </c:pt>
                <c:pt idx="932">
                  <c:v>0.52764236723127311</c:v>
                </c:pt>
                <c:pt idx="933">
                  <c:v>0.4896930883826045</c:v>
                </c:pt>
                <c:pt idx="934">
                  <c:v>0.82999756425133209</c:v>
                </c:pt>
                <c:pt idx="935">
                  <c:v>0.72928829165597442</c:v>
                </c:pt>
                <c:pt idx="936">
                  <c:v>0.52436553834380017</c:v>
                </c:pt>
                <c:pt idx="937">
                  <c:v>0.66989407122869105</c:v>
                </c:pt>
                <c:pt idx="938">
                  <c:v>0.37660285442235286</c:v>
                </c:pt>
                <c:pt idx="939">
                  <c:v>0.62439374406741832</c:v>
                </c:pt>
                <c:pt idx="940">
                  <c:v>0.50185100953303019</c:v>
                </c:pt>
                <c:pt idx="941">
                  <c:v>0.42261137644886748</c:v>
                </c:pt>
                <c:pt idx="942">
                  <c:v>0.66690088803958325</c:v>
                </c:pt>
                <c:pt idx="943">
                  <c:v>0.6748380059849044</c:v>
                </c:pt>
                <c:pt idx="944">
                  <c:v>0.4988470224263587</c:v>
                </c:pt>
                <c:pt idx="945">
                  <c:v>0.4988470224263587</c:v>
                </c:pt>
                <c:pt idx="946">
                  <c:v>0.50552762285735842</c:v>
                </c:pt>
                <c:pt idx="947">
                  <c:v>0.55874105684234343</c:v>
                </c:pt>
                <c:pt idx="948">
                  <c:v>0.46690204235931754</c:v>
                </c:pt>
                <c:pt idx="949">
                  <c:v>0.60638820523607229</c:v>
                </c:pt>
                <c:pt idx="950">
                  <c:v>0.52841956954858038</c:v>
                </c:pt>
                <c:pt idx="951">
                  <c:v>0.56277534068958124</c:v>
                </c:pt>
                <c:pt idx="952">
                  <c:v>0.68461877686077521</c:v>
                </c:pt>
                <c:pt idx="953">
                  <c:v>0.5820785327046013</c:v>
                </c:pt>
                <c:pt idx="954">
                  <c:v>0.5049692025212803</c:v>
                </c:pt>
                <c:pt idx="955">
                  <c:v>0.43787299078131275</c:v>
                </c:pt>
                <c:pt idx="956">
                  <c:v>0.46524005270514479</c:v>
                </c:pt>
                <c:pt idx="957">
                  <c:v>0.65027890459927939</c:v>
                </c:pt>
                <c:pt idx="958">
                  <c:v>0.46746204171773276</c:v>
                </c:pt>
                <c:pt idx="959">
                  <c:v>0.4217851559588055</c:v>
                </c:pt>
                <c:pt idx="960">
                  <c:v>0.58639847971334835</c:v>
                </c:pt>
                <c:pt idx="961">
                  <c:v>0.6757343972699611</c:v>
                </c:pt>
                <c:pt idx="962">
                  <c:v>0.47919931714724029</c:v>
                </c:pt>
                <c:pt idx="963">
                  <c:v>0.5307346824573056</c:v>
                </c:pt>
                <c:pt idx="964">
                  <c:v>0.8073775694421067</c:v>
                </c:pt>
                <c:pt idx="965">
                  <c:v>0.46124241450520986</c:v>
                </c:pt>
                <c:pt idx="966">
                  <c:v>0.57655301813151238</c:v>
                </c:pt>
                <c:pt idx="967">
                  <c:v>0.5315556182649871</c:v>
                </c:pt>
                <c:pt idx="968">
                  <c:v>0.50185100953303019</c:v>
                </c:pt>
                <c:pt idx="969">
                  <c:v>0.77963727833712027</c:v>
                </c:pt>
                <c:pt idx="970">
                  <c:v>0.36956292798163326</c:v>
                </c:pt>
                <c:pt idx="971">
                  <c:v>0.6063543656643372</c:v>
                </c:pt>
                <c:pt idx="972">
                  <c:v>0.42367821122514698</c:v>
                </c:pt>
                <c:pt idx="973">
                  <c:v>0.72193583727931143</c:v>
                </c:pt>
                <c:pt idx="974">
                  <c:v>0.55301022784323939</c:v>
                </c:pt>
                <c:pt idx="975">
                  <c:v>0.38351357496152594</c:v>
                </c:pt>
                <c:pt idx="976">
                  <c:v>0.40748317339662132</c:v>
                </c:pt>
                <c:pt idx="977">
                  <c:v>0.58657341437900812</c:v>
                </c:pt>
                <c:pt idx="978">
                  <c:v>0.71818853062074817</c:v>
                </c:pt>
                <c:pt idx="979">
                  <c:v>0.72133160266424268</c:v>
                </c:pt>
                <c:pt idx="980">
                  <c:v>0.48398200216516862</c:v>
                </c:pt>
                <c:pt idx="981">
                  <c:v>0.45030230230046481</c:v>
                </c:pt>
                <c:pt idx="982">
                  <c:v>0.46408085615434397</c:v>
                </c:pt>
                <c:pt idx="983">
                  <c:v>0.50847196787323179</c:v>
                </c:pt>
                <c:pt idx="984">
                  <c:v>0.79498164384701309</c:v>
                </c:pt>
                <c:pt idx="985">
                  <c:v>0.46839388616091798</c:v>
                </c:pt>
                <c:pt idx="986">
                  <c:v>0.44237200359642254</c:v>
                </c:pt>
                <c:pt idx="987">
                  <c:v>0.51370130560894778</c:v>
                </c:pt>
                <c:pt idx="988">
                  <c:v>0.4789209058648658</c:v>
                </c:pt>
                <c:pt idx="989">
                  <c:v>0.55600759520567444</c:v>
                </c:pt>
                <c:pt idx="990">
                  <c:v>0.52511828436091468</c:v>
                </c:pt>
                <c:pt idx="991">
                  <c:v>0.46524005270514479</c:v>
                </c:pt>
                <c:pt idx="992">
                  <c:v>0.36238626563054477</c:v>
                </c:pt>
                <c:pt idx="993">
                  <c:v>0.36599218793302785</c:v>
                </c:pt>
                <c:pt idx="994">
                  <c:v>0.36599218793302785</c:v>
                </c:pt>
                <c:pt idx="995">
                  <c:v>0.46124241450520992</c:v>
                </c:pt>
                <c:pt idx="996">
                  <c:v>0.43528798300485727</c:v>
                </c:pt>
                <c:pt idx="997">
                  <c:v>0.50033589144496093</c:v>
                </c:pt>
                <c:pt idx="998">
                  <c:v>0.75204018235192616</c:v>
                </c:pt>
                <c:pt idx="999">
                  <c:v>0.56277534068958124</c:v>
                </c:pt>
                <c:pt idx="1000">
                  <c:v>0.55109601668328345</c:v>
                </c:pt>
                <c:pt idx="1001">
                  <c:v>0.49906292679588149</c:v>
                </c:pt>
                <c:pt idx="1002">
                  <c:v>0.57655301813151238</c:v>
                </c:pt>
                <c:pt idx="1003">
                  <c:v>0.38692265155987315</c:v>
                </c:pt>
                <c:pt idx="1004">
                  <c:v>0.49687901381843985</c:v>
                </c:pt>
              </c:numCache>
            </c:numRef>
          </c:xVal>
          <c:yVal>
            <c:numRef>
              <c:f>'16-21yrs'!$S$27:$S$1031</c:f>
              <c:numCache>
                <c:formatCode>General</c:formatCode>
                <c:ptCount val="1005"/>
                <c:pt idx="0">
                  <c:v>7.7236139429001874E-3</c:v>
                </c:pt>
                <c:pt idx="1">
                  <c:v>1.0029468326019298E-2</c:v>
                </c:pt>
                <c:pt idx="2">
                  <c:v>6.2101052715297445E-3</c:v>
                </c:pt>
                <c:pt idx="3">
                  <c:v>7.2904028566001811E-3</c:v>
                </c:pt>
                <c:pt idx="4">
                  <c:v>6.5496595174476136E-3</c:v>
                </c:pt>
                <c:pt idx="5">
                  <c:v>5.2615331621427234E-3</c:v>
                </c:pt>
                <c:pt idx="6">
                  <c:v>4.983717729461286E-3</c:v>
                </c:pt>
                <c:pt idx="7">
                  <c:v>4.9418883455905286E-3</c:v>
                </c:pt>
                <c:pt idx="8">
                  <c:v>4.6452251776617779E-3</c:v>
                </c:pt>
                <c:pt idx="9">
                  <c:v>5.1087575655635702E-3</c:v>
                </c:pt>
                <c:pt idx="10">
                  <c:v>4.8717627384349382E-3</c:v>
                </c:pt>
                <c:pt idx="11">
                  <c:v>4.5238363877627159E-3</c:v>
                </c:pt>
                <c:pt idx="12">
                  <c:v>7.3102114334569531E-3</c:v>
                </c:pt>
                <c:pt idx="13">
                  <c:v>4.9954161019409946E-3</c:v>
                </c:pt>
                <c:pt idx="14">
                  <c:v>5.1628983950213871E-3</c:v>
                </c:pt>
                <c:pt idx="15">
                  <c:v>5.1528897268050483E-3</c:v>
                </c:pt>
                <c:pt idx="16">
                  <c:v>3.813140176364659E-3</c:v>
                </c:pt>
                <c:pt idx="17">
                  <c:v>4.7576978560972052E-3</c:v>
                </c:pt>
                <c:pt idx="18">
                  <c:v>4.7466835942554433E-3</c:v>
                </c:pt>
                <c:pt idx="19">
                  <c:v>3.9191748808551485E-3</c:v>
                </c:pt>
                <c:pt idx="20">
                  <c:v>5.4156944204493546E-3</c:v>
                </c:pt>
                <c:pt idx="21">
                  <c:v>4.5719283118203346E-3</c:v>
                </c:pt>
                <c:pt idx="22">
                  <c:v>4.4617585638481927E-3</c:v>
                </c:pt>
                <c:pt idx="23">
                  <c:v>4.2589527934267235E-3</c:v>
                </c:pt>
                <c:pt idx="24">
                  <c:v>5.9191028759785404E-3</c:v>
                </c:pt>
                <c:pt idx="25">
                  <c:v>5.501144704454659E-3</c:v>
                </c:pt>
                <c:pt idx="26">
                  <c:v>5.4417119976573804E-3</c:v>
                </c:pt>
                <c:pt idx="27">
                  <c:v>4.5300474593258731E-3</c:v>
                </c:pt>
                <c:pt idx="28">
                  <c:v>4.6671487076220689E-3</c:v>
                </c:pt>
                <c:pt idx="29">
                  <c:v>4.027286610454415E-3</c:v>
                </c:pt>
                <c:pt idx="30">
                  <c:v>4.3227044026088041E-3</c:v>
                </c:pt>
                <c:pt idx="31">
                  <c:v>3.4949175874781149E-3</c:v>
                </c:pt>
                <c:pt idx="32">
                  <c:v>3.4949175874781149E-3</c:v>
                </c:pt>
                <c:pt idx="33">
                  <c:v>4.2860250676379601E-3</c:v>
                </c:pt>
                <c:pt idx="34">
                  <c:v>4.6940922085933626E-3</c:v>
                </c:pt>
                <c:pt idx="35">
                  <c:v>3.2500662210608452E-3</c:v>
                </c:pt>
                <c:pt idx="36">
                  <c:v>3.3926254644368057E-3</c:v>
                </c:pt>
                <c:pt idx="37">
                  <c:v>5.2145824222637749E-3</c:v>
                </c:pt>
                <c:pt idx="38">
                  <c:v>3.5230239025645137E-3</c:v>
                </c:pt>
                <c:pt idx="39">
                  <c:v>3.2461778013271898E-3</c:v>
                </c:pt>
                <c:pt idx="40">
                  <c:v>4.0309534253323027E-3</c:v>
                </c:pt>
                <c:pt idx="41">
                  <c:v>3.6681656260467111E-3</c:v>
                </c:pt>
                <c:pt idx="42">
                  <c:v>3.8818028630206716E-3</c:v>
                </c:pt>
                <c:pt idx="43">
                  <c:v>3.848369025001663E-3</c:v>
                </c:pt>
                <c:pt idx="44">
                  <c:v>3.1753413677105E-3</c:v>
                </c:pt>
                <c:pt idx="45">
                  <c:v>2.9156721997860135E-3</c:v>
                </c:pt>
                <c:pt idx="46">
                  <c:v>3.3360028280794256E-3</c:v>
                </c:pt>
                <c:pt idx="47">
                  <c:v>4.117713752658069E-3</c:v>
                </c:pt>
                <c:pt idx="48">
                  <c:v>5.0810831730414008E-3</c:v>
                </c:pt>
                <c:pt idx="49">
                  <c:v>2.907554622692511E-3</c:v>
                </c:pt>
                <c:pt idx="50">
                  <c:v>2.9428788462754468E-3</c:v>
                </c:pt>
                <c:pt idx="51">
                  <c:v>2.907554622692511E-3</c:v>
                </c:pt>
                <c:pt idx="52">
                  <c:v>4.2209422835313253E-3</c:v>
                </c:pt>
                <c:pt idx="53">
                  <c:v>3.0966651137517912E-3</c:v>
                </c:pt>
                <c:pt idx="54">
                  <c:v>3.0869762592967212E-3</c:v>
                </c:pt>
                <c:pt idx="55">
                  <c:v>3.4126814716131607E-3</c:v>
                </c:pt>
                <c:pt idx="56">
                  <c:v>2.8331192597032488E-3</c:v>
                </c:pt>
                <c:pt idx="57">
                  <c:v>3.5252620789924909E-3</c:v>
                </c:pt>
                <c:pt idx="58">
                  <c:v>3.8624875312357164E-3</c:v>
                </c:pt>
                <c:pt idx="59">
                  <c:v>3.4182592618470491E-3</c:v>
                </c:pt>
                <c:pt idx="60">
                  <c:v>3.5627504307996112E-3</c:v>
                </c:pt>
                <c:pt idx="61">
                  <c:v>3.8036266703852578E-3</c:v>
                </c:pt>
                <c:pt idx="62">
                  <c:v>2.7069021614799351E-3</c:v>
                </c:pt>
                <c:pt idx="63">
                  <c:v>2.7069021614799351E-3</c:v>
                </c:pt>
                <c:pt idx="64">
                  <c:v>5.112506550290644E-3</c:v>
                </c:pt>
                <c:pt idx="65">
                  <c:v>4.4299775034644193E-3</c:v>
                </c:pt>
                <c:pt idx="66">
                  <c:v>3.9858076291023146E-3</c:v>
                </c:pt>
                <c:pt idx="67">
                  <c:v>3.581371197675029E-3</c:v>
                </c:pt>
                <c:pt idx="68">
                  <c:v>2.8905624032378426E-3</c:v>
                </c:pt>
                <c:pt idx="69">
                  <c:v>3.1002488083753769E-3</c:v>
                </c:pt>
                <c:pt idx="70">
                  <c:v>2.944685262151225E-3</c:v>
                </c:pt>
                <c:pt idx="71">
                  <c:v>2.5971411147981335E-3</c:v>
                </c:pt>
                <c:pt idx="72">
                  <c:v>4.1894857582203812E-3</c:v>
                </c:pt>
                <c:pt idx="73">
                  <c:v>3.080858236717921E-3</c:v>
                </c:pt>
                <c:pt idx="74">
                  <c:v>2.6101108109742215E-3</c:v>
                </c:pt>
                <c:pt idx="75">
                  <c:v>2.6191838584116653E-3</c:v>
                </c:pt>
                <c:pt idx="76">
                  <c:v>3.577696932297419E-3</c:v>
                </c:pt>
                <c:pt idx="77">
                  <c:v>3.998741158974712E-3</c:v>
                </c:pt>
                <c:pt idx="78">
                  <c:v>4.4970094931084765E-3</c:v>
                </c:pt>
                <c:pt idx="79">
                  <c:v>2.6779344004595716E-3</c:v>
                </c:pt>
                <c:pt idx="80">
                  <c:v>5.1065055919197709E-3</c:v>
                </c:pt>
                <c:pt idx="81">
                  <c:v>3.3867433323340876E-3</c:v>
                </c:pt>
                <c:pt idx="82">
                  <c:v>3.0776249030916277E-3</c:v>
                </c:pt>
                <c:pt idx="83">
                  <c:v>4.0626430909574025E-3</c:v>
                </c:pt>
                <c:pt idx="84">
                  <c:v>2.7187505972144461E-3</c:v>
                </c:pt>
                <c:pt idx="85">
                  <c:v>2.5423051730685637E-3</c:v>
                </c:pt>
                <c:pt idx="86">
                  <c:v>2.5514574625995108E-3</c:v>
                </c:pt>
                <c:pt idx="87">
                  <c:v>3.3398191776302221E-3</c:v>
                </c:pt>
                <c:pt idx="88">
                  <c:v>2.3186975700152787E-3</c:v>
                </c:pt>
                <c:pt idx="89">
                  <c:v>4.2685383805369142E-3</c:v>
                </c:pt>
                <c:pt idx="90">
                  <c:v>4.2842992429264698E-3</c:v>
                </c:pt>
                <c:pt idx="91">
                  <c:v>2.6304015157473373E-3</c:v>
                </c:pt>
                <c:pt idx="92">
                  <c:v>2.4101295256209188E-3</c:v>
                </c:pt>
                <c:pt idx="93">
                  <c:v>2.4101295256209188E-3</c:v>
                </c:pt>
                <c:pt idx="94">
                  <c:v>2.4012170757843274E-3</c:v>
                </c:pt>
                <c:pt idx="95">
                  <c:v>3.7649372739163725E-3</c:v>
                </c:pt>
                <c:pt idx="96">
                  <c:v>2.6841891354278296E-3</c:v>
                </c:pt>
                <c:pt idx="97">
                  <c:v>2.4583230632763478E-3</c:v>
                </c:pt>
                <c:pt idx="98">
                  <c:v>2.6968855650432349E-3</c:v>
                </c:pt>
                <c:pt idx="99">
                  <c:v>2.4870132223860685E-3</c:v>
                </c:pt>
                <c:pt idx="100">
                  <c:v>2.4965518529449678E-3</c:v>
                </c:pt>
                <c:pt idx="101">
                  <c:v>3.3764277055289647E-3</c:v>
                </c:pt>
                <c:pt idx="102">
                  <c:v>3.1754525058396666E-3</c:v>
                </c:pt>
                <c:pt idx="103">
                  <c:v>2.2540499750892994E-3</c:v>
                </c:pt>
                <c:pt idx="104">
                  <c:v>2.9668744511612477E-3</c:v>
                </c:pt>
                <c:pt idx="105">
                  <c:v>3.5414506558099591E-3</c:v>
                </c:pt>
                <c:pt idx="106">
                  <c:v>2.7597980890383764E-3</c:v>
                </c:pt>
                <c:pt idx="107">
                  <c:v>4.0100544909524262E-3</c:v>
                </c:pt>
                <c:pt idx="108">
                  <c:v>2.3062129326812094E-3</c:v>
                </c:pt>
                <c:pt idx="109">
                  <c:v>2.579862167196841E-3</c:v>
                </c:pt>
                <c:pt idx="110">
                  <c:v>4.0243064055757944E-3</c:v>
                </c:pt>
                <c:pt idx="111">
                  <c:v>3.0801032070667906E-3</c:v>
                </c:pt>
                <c:pt idx="112">
                  <c:v>3.4885472987210278E-3</c:v>
                </c:pt>
                <c:pt idx="113">
                  <c:v>2.8532809616675205E-3</c:v>
                </c:pt>
                <c:pt idx="114">
                  <c:v>2.6358997402201115E-3</c:v>
                </c:pt>
                <c:pt idx="115">
                  <c:v>2.6812524607879393E-3</c:v>
                </c:pt>
                <c:pt idx="116">
                  <c:v>2.4178616458852284E-3</c:v>
                </c:pt>
                <c:pt idx="117">
                  <c:v>3.2070149675057303E-3</c:v>
                </c:pt>
                <c:pt idx="118">
                  <c:v>2.9741192569169113E-3</c:v>
                </c:pt>
                <c:pt idx="119">
                  <c:v>2.1309185798898331E-3</c:v>
                </c:pt>
                <c:pt idx="120">
                  <c:v>2.7680852022746432E-3</c:v>
                </c:pt>
                <c:pt idx="121">
                  <c:v>3.1297573701611061E-3</c:v>
                </c:pt>
                <c:pt idx="122">
                  <c:v>2.2221457073469389E-3</c:v>
                </c:pt>
                <c:pt idx="123">
                  <c:v>2.2221457073469389E-3</c:v>
                </c:pt>
                <c:pt idx="124">
                  <c:v>3.4641705001326514E-3</c:v>
                </c:pt>
                <c:pt idx="125">
                  <c:v>2.2923918084017504E-3</c:v>
                </c:pt>
                <c:pt idx="126">
                  <c:v>3.3653596501169152E-3</c:v>
                </c:pt>
                <c:pt idx="127">
                  <c:v>4.2305852198748616E-3</c:v>
                </c:pt>
                <c:pt idx="128">
                  <c:v>1.9842134732164988E-3</c:v>
                </c:pt>
                <c:pt idx="129">
                  <c:v>2.0012088482119343E-3</c:v>
                </c:pt>
                <c:pt idx="130">
                  <c:v>2.009706535709652E-3</c:v>
                </c:pt>
                <c:pt idx="131">
                  <c:v>2.0534508677655704E-3</c:v>
                </c:pt>
                <c:pt idx="132">
                  <c:v>2.0534508677655704E-3</c:v>
                </c:pt>
                <c:pt idx="133">
                  <c:v>2.0622819236613046E-3</c:v>
                </c:pt>
                <c:pt idx="134">
                  <c:v>2.9079430251650181E-3</c:v>
                </c:pt>
                <c:pt idx="135">
                  <c:v>2.1125688826189679E-3</c:v>
                </c:pt>
                <c:pt idx="136">
                  <c:v>2.5770628025277775E-3</c:v>
                </c:pt>
                <c:pt idx="137">
                  <c:v>2.6579099250178557E-3</c:v>
                </c:pt>
                <c:pt idx="138">
                  <c:v>2.6803046604906939E-3</c:v>
                </c:pt>
                <c:pt idx="139">
                  <c:v>2.8629845868855478E-3</c:v>
                </c:pt>
                <c:pt idx="140">
                  <c:v>2.8629845868855478E-3</c:v>
                </c:pt>
                <c:pt idx="141">
                  <c:v>2.3979596238525832E-3</c:v>
                </c:pt>
                <c:pt idx="142">
                  <c:v>2.4604896730653697E-3</c:v>
                </c:pt>
                <c:pt idx="143">
                  <c:v>2.4604896730653697E-3</c:v>
                </c:pt>
                <c:pt idx="144">
                  <c:v>3.1682978305043168E-3</c:v>
                </c:pt>
                <c:pt idx="145">
                  <c:v>1.9604024420287929E-3</c:v>
                </c:pt>
                <c:pt idx="146">
                  <c:v>1.9336650925190187E-3</c:v>
                </c:pt>
                <c:pt idx="147">
                  <c:v>2.8297621610463555E-3</c:v>
                </c:pt>
                <c:pt idx="148">
                  <c:v>2.0413185657582955E-3</c:v>
                </c:pt>
                <c:pt idx="149">
                  <c:v>3.0158119964849876E-3</c:v>
                </c:pt>
                <c:pt idx="150">
                  <c:v>2.1522133458423522E-3</c:v>
                </c:pt>
                <c:pt idx="151">
                  <c:v>3.110884349363378E-3</c:v>
                </c:pt>
                <c:pt idx="152">
                  <c:v>2.2199797455822179E-3</c:v>
                </c:pt>
                <c:pt idx="153">
                  <c:v>2.3306651587790819E-3</c:v>
                </c:pt>
                <c:pt idx="154">
                  <c:v>2.4380736444066077E-3</c:v>
                </c:pt>
                <c:pt idx="155">
                  <c:v>2.5401494861157156E-3</c:v>
                </c:pt>
                <c:pt idx="156">
                  <c:v>2.5773148250948247E-3</c:v>
                </c:pt>
                <c:pt idx="157">
                  <c:v>2.6382972051701929E-3</c:v>
                </c:pt>
                <c:pt idx="158">
                  <c:v>2.9711143301721366E-3</c:v>
                </c:pt>
                <c:pt idx="159">
                  <c:v>3.3432641627310581E-3</c:v>
                </c:pt>
                <c:pt idx="160">
                  <c:v>2.5350228020957211E-3</c:v>
                </c:pt>
                <c:pt idx="161">
                  <c:v>2.3958170262467224E-3</c:v>
                </c:pt>
                <c:pt idx="162">
                  <c:v>2.3958170262467224E-3</c:v>
                </c:pt>
                <c:pt idx="163">
                  <c:v>2.0078635695896579E-3</c:v>
                </c:pt>
                <c:pt idx="164">
                  <c:v>1.8011977886986628E-3</c:v>
                </c:pt>
                <c:pt idx="165">
                  <c:v>2.9833665310793744E-3</c:v>
                </c:pt>
                <c:pt idx="166">
                  <c:v>2.6483574117401971E-3</c:v>
                </c:pt>
                <c:pt idx="167">
                  <c:v>2.4444056535526002E-3</c:v>
                </c:pt>
                <c:pt idx="168">
                  <c:v>2.3373560982646582E-3</c:v>
                </c:pt>
                <c:pt idx="169">
                  <c:v>2.1111104226450121E-3</c:v>
                </c:pt>
                <c:pt idx="170">
                  <c:v>1.9584722139639986E-3</c:v>
                </c:pt>
                <c:pt idx="171">
                  <c:v>1.9684547364947139E-3</c:v>
                </c:pt>
                <c:pt idx="172">
                  <c:v>1.8950995829542386E-3</c:v>
                </c:pt>
                <c:pt idx="173">
                  <c:v>1.8577116275989708E-3</c:v>
                </c:pt>
                <c:pt idx="174">
                  <c:v>1.7888153665324364E-3</c:v>
                </c:pt>
                <c:pt idx="175">
                  <c:v>2.5802551505112233E-3</c:v>
                </c:pt>
                <c:pt idx="176">
                  <c:v>2.5045722431678531E-3</c:v>
                </c:pt>
                <c:pt idx="177">
                  <c:v>1.9928286677228279E-3</c:v>
                </c:pt>
                <c:pt idx="178">
                  <c:v>1.941848493484279E-3</c:v>
                </c:pt>
                <c:pt idx="179">
                  <c:v>1.8516227194897861E-3</c:v>
                </c:pt>
                <c:pt idx="180">
                  <c:v>3.3726108693925665E-3</c:v>
                </c:pt>
                <c:pt idx="181">
                  <c:v>2.1646681842650362E-3</c:v>
                </c:pt>
                <c:pt idx="182">
                  <c:v>1.7728463987084072E-3</c:v>
                </c:pt>
                <c:pt idx="183">
                  <c:v>3.0298453584464051E-3</c:v>
                </c:pt>
                <c:pt idx="184">
                  <c:v>1.6263989903021114E-3</c:v>
                </c:pt>
                <c:pt idx="185">
                  <c:v>2.5472995441890682E-3</c:v>
                </c:pt>
                <c:pt idx="186">
                  <c:v>2.1775046847837074E-3</c:v>
                </c:pt>
                <c:pt idx="187">
                  <c:v>1.5397283286760358E-3</c:v>
                </c:pt>
                <c:pt idx="188">
                  <c:v>2.5535040181766675E-3</c:v>
                </c:pt>
                <c:pt idx="189">
                  <c:v>2.0849273002264586E-3</c:v>
                </c:pt>
                <c:pt idx="190">
                  <c:v>2.4485487519317747E-3</c:v>
                </c:pt>
                <c:pt idx="191">
                  <c:v>1.6989921218003188E-3</c:v>
                </c:pt>
                <c:pt idx="192">
                  <c:v>1.6799148606825203E-3</c:v>
                </c:pt>
                <c:pt idx="193">
                  <c:v>1.6150832168431916E-3</c:v>
                </c:pt>
                <c:pt idx="194">
                  <c:v>1.5966215140490866E-3</c:v>
                </c:pt>
                <c:pt idx="195">
                  <c:v>1.5781598112549824E-3</c:v>
                </c:pt>
                <c:pt idx="196">
                  <c:v>1.5966215140490866E-3</c:v>
                </c:pt>
                <c:pt idx="197">
                  <c:v>2.065366947817446E-3</c:v>
                </c:pt>
                <c:pt idx="198">
                  <c:v>2.2426029695549049E-3</c:v>
                </c:pt>
                <c:pt idx="199">
                  <c:v>1.537412707946462E-3</c:v>
                </c:pt>
                <c:pt idx="200">
                  <c:v>1.537412707946462E-3</c:v>
                </c:pt>
                <c:pt idx="201">
                  <c:v>2.3495871094256172E-3</c:v>
                </c:pt>
                <c:pt idx="202">
                  <c:v>1.8907505935533246E-3</c:v>
                </c:pt>
                <c:pt idx="203">
                  <c:v>1.6713188994666762E-3</c:v>
                </c:pt>
                <c:pt idx="204">
                  <c:v>1.4559868684479779E-3</c:v>
                </c:pt>
                <c:pt idx="205">
                  <c:v>1.7707121981536053E-3</c:v>
                </c:pt>
                <c:pt idx="206">
                  <c:v>1.792343778988151E-3</c:v>
                </c:pt>
                <c:pt idx="207">
                  <c:v>1.8031595694054233E-3</c:v>
                </c:pt>
                <c:pt idx="208">
                  <c:v>1.9028580923734877E-3</c:v>
                </c:pt>
                <c:pt idx="209">
                  <c:v>1.756631807138624E-3</c:v>
                </c:pt>
                <c:pt idx="210">
                  <c:v>1.5398994330944396E-3</c:v>
                </c:pt>
                <c:pt idx="211">
                  <c:v>1.6552495685535282E-3</c:v>
                </c:pt>
                <c:pt idx="212">
                  <c:v>1.6757851582943611E-3</c:v>
                </c:pt>
                <c:pt idx="213">
                  <c:v>2.2160850114444396E-3</c:v>
                </c:pt>
                <c:pt idx="214">
                  <c:v>1.4591489528487525E-3</c:v>
                </c:pt>
                <c:pt idx="215">
                  <c:v>1.4501558457135112E-3</c:v>
                </c:pt>
                <c:pt idx="216">
                  <c:v>1.6127977099927486E-3</c:v>
                </c:pt>
                <c:pt idx="217">
                  <c:v>2.4484062239441984E-3</c:v>
                </c:pt>
                <c:pt idx="218">
                  <c:v>2.0043487309511733E-3</c:v>
                </c:pt>
                <c:pt idx="219">
                  <c:v>1.3743435269307925E-3</c:v>
                </c:pt>
                <c:pt idx="220">
                  <c:v>1.3396796274337715E-3</c:v>
                </c:pt>
                <c:pt idx="221">
                  <c:v>1.3483456023080272E-3</c:v>
                </c:pt>
                <c:pt idx="222">
                  <c:v>1.8211448177641813E-3</c:v>
                </c:pt>
                <c:pt idx="223">
                  <c:v>1.7064259682625649E-3</c:v>
                </c:pt>
                <c:pt idx="224">
                  <c:v>1.5798367822364044E-3</c:v>
                </c:pt>
                <c:pt idx="225">
                  <c:v>1.4194422333016106E-3</c:v>
                </c:pt>
                <c:pt idx="226">
                  <c:v>1.4194422333016106E-3</c:v>
                </c:pt>
                <c:pt idx="227">
                  <c:v>1.3645580731553777E-3</c:v>
                </c:pt>
                <c:pt idx="228">
                  <c:v>2.0333924246315888E-3</c:v>
                </c:pt>
                <c:pt idx="229">
                  <c:v>2.3965396294817476E-3</c:v>
                </c:pt>
                <c:pt idx="230">
                  <c:v>2.3304434432375237E-3</c:v>
                </c:pt>
                <c:pt idx="231">
                  <c:v>1.5055079411226743E-3</c:v>
                </c:pt>
                <c:pt idx="232">
                  <c:v>2.348611661513845E-3</c:v>
                </c:pt>
                <c:pt idx="233">
                  <c:v>1.2509669385913705E-3</c:v>
                </c:pt>
                <c:pt idx="234">
                  <c:v>1.2422180338383512E-3</c:v>
                </c:pt>
                <c:pt idx="235">
                  <c:v>1.2597158433443898E-3</c:v>
                </c:pt>
                <c:pt idx="236">
                  <c:v>1.568286228083849E-3</c:v>
                </c:pt>
                <c:pt idx="237">
                  <c:v>2.1000769893477021E-3</c:v>
                </c:pt>
                <c:pt idx="238">
                  <c:v>1.9318946490801629E-3</c:v>
                </c:pt>
                <c:pt idx="239">
                  <c:v>1.3565931825793376E-3</c:v>
                </c:pt>
                <c:pt idx="240">
                  <c:v>1.6151744869349061E-3</c:v>
                </c:pt>
                <c:pt idx="241">
                  <c:v>1.9658245152465057E-3</c:v>
                </c:pt>
                <c:pt idx="242">
                  <c:v>2.0789520605702331E-3</c:v>
                </c:pt>
                <c:pt idx="243">
                  <c:v>1.4636600632145927E-3</c:v>
                </c:pt>
                <c:pt idx="244">
                  <c:v>1.4427067576930786E-3</c:v>
                </c:pt>
                <c:pt idx="245">
                  <c:v>1.5433286208311097E-3</c:v>
                </c:pt>
                <c:pt idx="246">
                  <c:v>1.5322489918763536E-3</c:v>
                </c:pt>
                <c:pt idx="247">
                  <c:v>1.6426870191449542E-3</c:v>
                </c:pt>
                <c:pt idx="248">
                  <c:v>1.7354500048453259E-3</c:v>
                </c:pt>
                <c:pt idx="249">
                  <c:v>2.1611660282161117E-3</c:v>
                </c:pt>
                <c:pt idx="250">
                  <c:v>1.6586659559159386E-3</c:v>
                </c:pt>
                <c:pt idx="251">
                  <c:v>1.536949620644117E-3</c:v>
                </c:pt>
                <c:pt idx="252">
                  <c:v>1.3542950819065824E-3</c:v>
                </c:pt>
                <c:pt idx="253">
                  <c:v>1.3746895319011049E-3</c:v>
                </c:pt>
                <c:pt idx="254">
                  <c:v>1.3644923069038436E-3</c:v>
                </c:pt>
                <c:pt idx="255">
                  <c:v>1.3440978569093211E-3</c:v>
                </c:pt>
                <c:pt idx="256">
                  <c:v>1.2859043103896446E-3</c:v>
                </c:pt>
                <c:pt idx="257">
                  <c:v>1.2668270492718452E-3</c:v>
                </c:pt>
                <c:pt idx="258">
                  <c:v>1.1728539451514265E-3</c:v>
                </c:pt>
                <c:pt idx="259">
                  <c:v>1.5425513731870417E-3</c:v>
                </c:pt>
                <c:pt idx="260">
                  <c:v>1.3599717801953161E-3</c:v>
                </c:pt>
                <c:pt idx="261">
                  <c:v>1.3027091683313558E-3</c:v>
                </c:pt>
                <c:pt idx="262">
                  <c:v>1.2828893255247076E-3</c:v>
                </c:pt>
                <c:pt idx="263">
                  <c:v>1.1980787193251402E-3</c:v>
                </c:pt>
                <c:pt idx="264">
                  <c:v>1.2073095707221928E-3</c:v>
                </c:pt>
                <c:pt idx="265">
                  <c:v>1.2073095707221928E-3</c:v>
                </c:pt>
                <c:pt idx="266">
                  <c:v>2.4967117244958127E-3</c:v>
                </c:pt>
                <c:pt idx="267">
                  <c:v>1.0782478091401373E-3</c:v>
                </c:pt>
                <c:pt idx="268">
                  <c:v>1.3666821295427378E-3</c:v>
                </c:pt>
                <c:pt idx="269">
                  <c:v>1.7070908114130978E-3</c:v>
                </c:pt>
                <c:pt idx="270">
                  <c:v>1.2167095247779111E-3</c:v>
                </c:pt>
                <c:pt idx="271">
                  <c:v>1.4078574481776697E-3</c:v>
                </c:pt>
                <c:pt idx="272">
                  <c:v>1.1055105240275415E-3</c:v>
                </c:pt>
                <c:pt idx="273">
                  <c:v>1.30993005485749E-3</c:v>
                </c:pt>
                <c:pt idx="274">
                  <c:v>1.9652436058261846E-3</c:v>
                </c:pt>
                <c:pt idx="275">
                  <c:v>1.6576324347449814E-3</c:v>
                </c:pt>
                <c:pt idx="276">
                  <c:v>1.1772805032450881E-3</c:v>
                </c:pt>
                <c:pt idx="277">
                  <c:v>1.2271931158986645E-3</c:v>
                </c:pt>
                <c:pt idx="278">
                  <c:v>1.1972455483065187E-3</c:v>
                </c:pt>
                <c:pt idx="279">
                  <c:v>1.9279476208618005E-3</c:v>
                </c:pt>
                <c:pt idx="280">
                  <c:v>2.0107837638333173E-3</c:v>
                </c:pt>
                <c:pt idx="281">
                  <c:v>1.2281629540095628E-3</c:v>
                </c:pt>
                <c:pt idx="282">
                  <c:v>1.2385008370306228E-3</c:v>
                </c:pt>
                <c:pt idx="283">
                  <c:v>2.0893505171635813E-3</c:v>
                </c:pt>
                <c:pt idx="284">
                  <c:v>1.0160492739795411E-3</c:v>
                </c:pt>
                <c:pt idx="285">
                  <c:v>9.9030254292518331E-4</c:v>
                </c:pt>
                <c:pt idx="286">
                  <c:v>1.0160492739795411E-3</c:v>
                </c:pt>
                <c:pt idx="287">
                  <c:v>1.7871525060176256E-3</c:v>
                </c:pt>
                <c:pt idx="288">
                  <c:v>1.2504387218059921E-3</c:v>
                </c:pt>
                <c:pt idx="289">
                  <c:v>1.5648052167868852E-3</c:v>
                </c:pt>
                <c:pt idx="290">
                  <c:v>1.7006755517893568E-3</c:v>
                </c:pt>
                <c:pt idx="291">
                  <c:v>1.92904964817678E-3</c:v>
                </c:pt>
                <c:pt idx="292">
                  <c:v>1.6502662316363933E-3</c:v>
                </c:pt>
                <c:pt idx="293">
                  <c:v>1.2628594331568601E-3</c:v>
                </c:pt>
                <c:pt idx="294">
                  <c:v>1.0221273022296608E-3</c:v>
                </c:pt>
                <c:pt idx="295">
                  <c:v>1.9285182796770842E-3</c:v>
                </c:pt>
                <c:pt idx="296">
                  <c:v>2.0300364987223523E-3</c:v>
                </c:pt>
                <c:pt idx="297">
                  <c:v>1.1148340091814875E-3</c:v>
                </c:pt>
                <c:pt idx="298">
                  <c:v>1.135649007544523E-3</c:v>
                </c:pt>
                <c:pt idx="299">
                  <c:v>1.8132404421152366E-3</c:v>
                </c:pt>
                <c:pt idx="300">
                  <c:v>1.448194886962571E-3</c:v>
                </c:pt>
                <c:pt idx="301">
                  <c:v>9.041593907916463E-4</c:v>
                </c:pt>
                <c:pt idx="302">
                  <c:v>9.041593907916463E-4</c:v>
                </c:pt>
                <c:pt idx="303">
                  <c:v>9.2149134054015681E-4</c:v>
                </c:pt>
                <c:pt idx="304">
                  <c:v>9.3015731541441164E-4</c:v>
                </c:pt>
                <c:pt idx="305">
                  <c:v>1.6286487249727241E-3</c:v>
                </c:pt>
                <c:pt idx="306">
                  <c:v>1.3947552397874071E-3</c:v>
                </c:pt>
                <c:pt idx="307">
                  <c:v>1.0857658166484822E-3</c:v>
                </c:pt>
                <c:pt idx="308">
                  <c:v>1.0857658166484822E-3</c:v>
                </c:pt>
                <c:pt idx="309">
                  <c:v>9.3122773234089948E-4</c:v>
                </c:pt>
                <c:pt idx="310">
                  <c:v>1.4467860275777667E-3</c:v>
                </c:pt>
                <c:pt idx="311">
                  <c:v>9.4033996645029143E-4</c:v>
                </c:pt>
                <c:pt idx="312">
                  <c:v>1.585881599912773E-3</c:v>
                </c:pt>
                <c:pt idx="313">
                  <c:v>1.4735937832848853E-3</c:v>
                </c:pt>
                <c:pt idx="314">
                  <c:v>1.1186334921791784E-3</c:v>
                </c:pt>
                <c:pt idx="315">
                  <c:v>9.8809743251017379E-4</c:v>
                </c:pt>
                <c:pt idx="316">
                  <c:v>1.1436425901850851E-3</c:v>
                </c:pt>
                <c:pt idx="317">
                  <c:v>1.026583870407387E-3</c:v>
                </c:pt>
                <c:pt idx="318">
                  <c:v>1.0456090140582254E-3</c:v>
                </c:pt>
                <c:pt idx="319">
                  <c:v>8.6912145892494366E-4</c:v>
                </c:pt>
                <c:pt idx="320">
                  <c:v>1.2320733449582896E-3</c:v>
                </c:pt>
                <c:pt idx="321">
                  <c:v>8.9189376009676975E-4</c:v>
                </c:pt>
                <c:pt idx="322">
                  <c:v>8.7281649897897121E-4</c:v>
                </c:pt>
                <c:pt idx="323">
                  <c:v>1.0541910606127686E-3</c:v>
                </c:pt>
                <c:pt idx="324">
                  <c:v>1.2359627640111046E-3</c:v>
                </c:pt>
                <c:pt idx="325">
                  <c:v>9.0436967298603618E-4</c:v>
                </c:pt>
                <c:pt idx="326">
                  <c:v>1.1253375092035653E-3</c:v>
                </c:pt>
                <c:pt idx="327">
                  <c:v>1.2451875739405626E-3</c:v>
                </c:pt>
                <c:pt idx="328">
                  <c:v>7.2813995589650089E-4</c:v>
                </c:pt>
                <c:pt idx="329">
                  <c:v>1.0860569016015835E-3</c:v>
                </c:pt>
                <c:pt idx="330">
                  <c:v>1.5621484436142263E-3</c:v>
                </c:pt>
                <c:pt idx="331">
                  <c:v>1.1176601529375926E-3</c:v>
                </c:pt>
                <c:pt idx="332">
                  <c:v>1.1228705228340493E-3</c:v>
                </c:pt>
                <c:pt idx="333">
                  <c:v>8.3160599927386593E-4</c:v>
                </c:pt>
                <c:pt idx="334">
                  <c:v>1.224922834579892E-3</c:v>
                </c:pt>
                <c:pt idx="335">
                  <c:v>9.1337559086282234E-4</c:v>
                </c:pt>
                <c:pt idx="336">
                  <c:v>8.803328053375364E-4</c:v>
                </c:pt>
                <c:pt idx="337">
                  <c:v>9.8909846912844258E-4</c:v>
                </c:pt>
                <c:pt idx="338">
                  <c:v>1.0013540083267988E-3</c:v>
                </c:pt>
                <c:pt idx="339">
                  <c:v>9.6458739073173021E-4</c:v>
                </c:pt>
                <c:pt idx="340">
                  <c:v>1.0421971478066618E-3</c:v>
                </c:pt>
                <c:pt idx="341">
                  <c:v>1.1016751467511857E-3</c:v>
                </c:pt>
                <c:pt idx="342">
                  <c:v>1.3110996140458936E-3</c:v>
                </c:pt>
                <c:pt idx="343">
                  <c:v>1.2608841045604205E-3</c:v>
                </c:pt>
                <c:pt idx="344">
                  <c:v>1.0289388053932921E-3</c:v>
                </c:pt>
                <c:pt idx="345">
                  <c:v>9.2031084541873039E-4</c:v>
                </c:pt>
                <c:pt idx="346">
                  <c:v>8.7358154660965078E-4</c:v>
                </c:pt>
                <c:pt idx="347">
                  <c:v>8.2748015151202538E-4</c:v>
                </c:pt>
                <c:pt idx="348">
                  <c:v>8.4848467538667892E-4</c:v>
                </c:pt>
                <c:pt idx="349">
                  <c:v>7.7619757314791819E-4</c:v>
                </c:pt>
                <c:pt idx="350">
                  <c:v>7.8660507232943683E-4</c:v>
                </c:pt>
                <c:pt idx="351">
                  <c:v>6.75634714495125E-4</c:v>
                </c:pt>
                <c:pt idx="352">
                  <c:v>6.2526497710195658E-4</c:v>
                </c:pt>
                <c:pt idx="353">
                  <c:v>1.2291249207025956E-3</c:v>
                </c:pt>
                <c:pt idx="354">
                  <c:v>9.0880320710660153E-4</c:v>
                </c:pt>
                <c:pt idx="355">
                  <c:v>8.6055039113393846E-4</c:v>
                </c:pt>
                <c:pt idx="356">
                  <c:v>8.1278486801762435E-4</c:v>
                </c:pt>
                <c:pt idx="357">
                  <c:v>9.1755581065605055E-4</c:v>
                </c:pt>
                <c:pt idx="358">
                  <c:v>6.9944075248269417E-4</c:v>
                </c:pt>
                <c:pt idx="359">
                  <c:v>6.6880987564909601E-4</c:v>
                </c:pt>
                <c:pt idx="360">
                  <c:v>6.5904677601282772E-4</c:v>
                </c:pt>
                <c:pt idx="361">
                  <c:v>6.3952057674029113E-4</c:v>
                </c:pt>
                <c:pt idx="362">
                  <c:v>6.6880987564909601E-4</c:v>
                </c:pt>
                <c:pt idx="363">
                  <c:v>6.3952057674029113E-4</c:v>
                </c:pt>
                <c:pt idx="364">
                  <c:v>6.2975747710402197E-4</c:v>
                </c:pt>
                <c:pt idx="365">
                  <c:v>6.4928367637655943E-4</c:v>
                </c:pt>
                <c:pt idx="366">
                  <c:v>6.3676347093044681E-4</c:v>
                </c:pt>
                <c:pt idx="367">
                  <c:v>6.2737746830809384E-4</c:v>
                </c:pt>
                <c:pt idx="368">
                  <c:v>6.3676347093044681E-4</c:v>
                </c:pt>
                <c:pt idx="369">
                  <c:v>5.9409875874581221E-4</c:v>
                </c:pt>
                <c:pt idx="370">
                  <c:v>8.0325377492511656E-4</c:v>
                </c:pt>
                <c:pt idx="371">
                  <c:v>5.6752943582631839E-4</c:v>
                </c:pt>
                <c:pt idx="372">
                  <c:v>5.6752943582631839E-4</c:v>
                </c:pt>
                <c:pt idx="373">
                  <c:v>1.0309169138697427E-3</c:v>
                </c:pt>
                <c:pt idx="374">
                  <c:v>7.5264015882248007E-4</c:v>
                </c:pt>
                <c:pt idx="375">
                  <c:v>8.6105260313438289E-4</c:v>
                </c:pt>
                <c:pt idx="376">
                  <c:v>7.4915380302054135E-4</c:v>
                </c:pt>
                <c:pt idx="377">
                  <c:v>7.2104665069173089E-4</c:v>
                </c:pt>
                <c:pt idx="378">
                  <c:v>8.4415170134516035E-4</c:v>
                </c:pt>
                <c:pt idx="379">
                  <c:v>6.6155990204176847E-4</c:v>
                </c:pt>
                <c:pt idx="380">
                  <c:v>6.5101454918253896E-4</c:v>
                </c:pt>
                <c:pt idx="381">
                  <c:v>1.1784637489158766E-3</c:v>
                </c:pt>
                <c:pt idx="382">
                  <c:v>7.4650762098841996E-4</c:v>
                </c:pt>
                <c:pt idx="383">
                  <c:v>8.5351716930648271E-4</c:v>
                </c:pt>
                <c:pt idx="384">
                  <c:v>7.0502899349140797E-4</c:v>
                </c:pt>
                <c:pt idx="385">
                  <c:v>5.4301199896772488E-4</c:v>
                </c:pt>
                <c:pt idx="386">
                  <c:v>8.2146094851844216E-4</c:v>
                </c:pt>
                <c:pt idx="387">
                  <c:v>4.7975129665150853E-4</c:v>
                </c:pt>
                <c:pt idx="388">
                  <c:v>5.0697043896384079E-4</c:v>
                </c:pt>
                <c:pt idx="389">
                  <c:v>6.2749336500190957E-4</c:v>
                </c:pt>
                <c:pt idx="390">
                  <c:v>5.8369934713412876E-4</c:v>
                </c:pt>
                <c:pt idx="391">
                  <c:v>6.6275584765727522E-4</c:v>
                </c:pt>
                <c:pt idx="392">
                  <c:v>5.8457700886074219E-4</c:v>
                </c:pt>
                <c:pt idx="393">
                  <c:v>5.8457700886074219E-4</c:v>
                </c:pt>
                <c:pt idx="394">
                  <c:v>5.100402011209643E-4</c:v>
                </c:pt>
                <c:pt idx="395">
                  <c:v>6.7625717654610975E-4</c:v>
                </c:pt>
                <c:pt idx="396">
                  <c:v>7.0258629827405807E-4</c:v>
                </c:pt>
                <c:pt idx="397">
                  <c:v>6.1632567972657974E-4</c:v>
                </c:pt>
                <c:pt idx="398">
                  <c:v>5.3084896304349868E-4</c:v>
                </c:pt>
                <c:pt idx="399">
                  <c:v>6.4969655896685279E-4</c:v>
                </c:pt>
                <c:pt idx="400">
                  <c:v>8.4853324715203696E-4</c:v>
                </c:pt>
                <c:pt idx="401">
                  <c:v>5.2969113853695501E-4</c:v>
                </c:pt>
                <c:pt idx="402">
                  <c:v>5.2969113853695501E-4</c:v>
                </c:pt>
                <c:pt idx="403">
                  <c:v>4.485374580062958E-4</c:v>
                </c:pt>
                <c:pt idx="404">
                  <c:v>4.9380164849272684E-4</c:v>
                </c:pt>
                <c:pt idx="405">
                  <c:v>4.7844583901491319E-4</c:v>
                </c:pt>
                <c:pt idx="406">
                  <c:v>9.5030162528987258E-4</c:v>
                </c:pt>
                <c:pt idx="407">
                  <c:v>3.7976420204590376E-4</c:v>
                </c:pt>
                <c:pt idx="408">
                  <c:v>4.0601091630496078E-4</c:v>
                </c:pt>
                <c:pt idx="409">
                  <c:v>3.8851310679892306E-4</c:v>
                </c:pt>
                <c:pt idx="410">
                  <c:v>7.2879214414137659E-4</c:v>
                </c:pt>
                <c:pt idx="411">
                  <c:v>4.3601888264903962E-4</c:v>
                </c:pt>
                <c:pt idx="412">
                  <c:v>4.7890344475495089E-4</c:v>
                </c:pt>
                <c:pt idx="413">
                  <c:v>5.0106270266446311E-4</c:v>
                </c:pt>
                <c:pt idx="414">
                  <c:v>5.3036233965049126E-4</c:v>
                </c:pt>
                <c:pt idx="415">
                  <c:v>6.8344300110880028E-4</c:v>
                </c:pt>
                <c:pt idx="416">
                  <c:v>5.0942215038683389E-4</c:v>
                </c:pt>
                <c:pt idx="417">
                  <c:v>3.7748530033384145E-4</c:v>
                </c:pt>
                <c:pt idx="418">
                  <c:v>3.7748530033384145E-4</c:v>
                </c:pt>
                <c:pt idx="419">
                  <c:v>4.1594144403969951E-4</c:v>
                </c:pt>
                <c:pt idx="420">
                  <c:v>4.8117004064663401E-4</c:v>
                </c:pt>
                <c:pt idx="421">
                  <c:v>3.2714631870085168E-4</c:v>
                </c:pt>
                <c:pt idx="422">
                  <c:v>4.6118215530747964E-4</c:v>
                </c:pt>
                <c:pt idx="423">
                  <c:v>3.6703772964825996E-4</c:v>
                </c:pt>
                <c:pt idx="424">
                  <c:v>4.5108925703216032E-4</c:v>
                </c:pt>
                <c:pt idx="425">
                  <c:v>4.6209892669849158E-4</c:v>
                </c:pt>
                <c:pt idx="426">
                  <c:v>4.5078084202447317E-4</c:v>
                </c:pt>
                <c:pt idx="427">
                  <c:v>3.9038766073253364E-4</c:v>
                </c:pt>
                <c:pt idx="428">
                  <c:v>4.012034511498069E-4</c:v>
                </c:pt>
                <c:pt idx="429">
                  <c:v>3.2758124612022096E-4</c:v>
                </c:pt>
                <c:pt idx="430">
                  <c:v>4.8745975594542516E-4</c:v>
                </c:pt>
                <c:pt idx="431">
                  <c:v>3.2530839007440925E-4</c:v>
                </c:pt>
                <c:pt idx="432">
                  <c:v>6.58359862215456E-4</c:v>
                </c:pt>
                <c:pt idx="433">
                  <c:v>5.2173995925877074E-4</c:v>
                </c:pt>
                <c:pt idx="434">
                  <c:v>4.4263171486629352E-4</c:v>
                </c:pt>
                <c:pt idx="435">
                  <c:v>3.509306290377474E-4</c:v>
                </c:pt>
                <c:pt idx="436">
                  <c:v>2.9935485674501081E-4</c:v>
                </c:pt>
                <c:pt idx="437">
                  <c:v>2.8073735622849254E-4</c:v>
                </c:pt>
                <c:pt idx="438">
                  <c:v>2.8073735622849254E-4</c:v>
                </c:pt>
                <c:pt idx="439">
                  <c:v>3.164039850431467E-4</c:v>
                </c:pt>
                <c:pt idx="440">
                  <c:v>2.8375693577588693E-4</c:v>
                </c:pt>
                <c:pt idx="441">
                  <c:v>3.0552163528739344E-4</c:v>
                </c:pt>
                <c:pt idx="442">
                  <c:v>3.2728633479889996E-4</c:v>
                </c:pt>
                <c:pt idx="443">
                  <c:v>3.8954736323397812E-4</c:v>
                </c:pt>
                <c:pt idx="444">
                  <c:v>4.3160731379458025E-4</c:v>
                </c:pt>
                <c:pt idx="445">
                  <c:v>4.4832019160081973E-4</c:v>
                </c:pt>
                <c:pt idx="446">
                  <c:v>3.7172746537003989E-4</c:v>
                </c:pt>
                <c:pt idx="447">
                  <c:v>3.5850816597115132E-4</c:v>
                </c:pt>
                <c:pt idx="448">
                  <c:v>2.7191642199879407E-4</c:v>
                </c:pt>
                <c:pt idx="449">
                  <c:v>2.3279370635310818E-4</c:v>
                </c:pt>
                <c:pt idx="450">
                  <c:v>2.1496880667992539E-4</c:v>
                </c:pt>
                <c:pt idx="451">
                  <c:v>2.1496880667992539E-4</c:v>
                </c:pt>
                <c:pt idx="452">
                  <c:v>2.06056356843334E-4</c:v>
                </c:pt>
                <c:pt idx="453">
                  <c:v>3.2398666525529796E-4</c:v>
                </c:pt>
                <c:pt idx="454">
                  <c:v>3.0554797041253828E-4</c:v>
                </c:pt>
                <c:pt idx="455">
                  <c:v>2.509996687749547E-4</c:v>
                </c:pt>
                <c:pt idx="456">
                  <c:v>3.569894724801629E-4</c:v>
                </c:pt>
                <c:pt idx="457">
                  <c:v>3.1150747982906356E-4</c:v>
                </c:pt>
                <c:pt idx="458">
                  <c:v>2.0788007925544045E-4</c:v>
                </c:pt>
                <c:pt idx="459">
                  <c:v>2.0788007925544045E-4</c:v>
                </c:pt>
                <c:pt idx="460">
                  <c:v>3.7658764354853679E-4</c:v>
                </c:pt>
                <c:pt idx="461">
                  <c:v>3.4469511581021375E-4</c:v>
                </c:pt>
                <c:pt idx="462">
                  <c:v>1.8927752005921039E-4</c:v>
                </c:pt>
                <c:pt idx="463">
                  <c:v>2.4573720900840541E-4</c:v>
                </c:pt>
                <c:pt idx="464">
                  <c:v>3.3407388642825962E-4</c:v>
                </c:pt>
                <c:pt idx="465">
                  <c:v>1.9562551620130181E-4</c:v>
                </c:pt>
                <c:pt idx="466">
                  <c:v>2.3975148165682972E-4</c:v>
                </c:pt>
                <c:pt idx="467">
                  <c:v>1.7622012137206294E-4</c:v>
                </c:pt>
                <c:pt idx="468">
                  <c:v>1.8648791624247939E-4</c:v>
                </c:pt>
                <c:pt idx="469">
                  <c:v>1.6595232650164649E-4</c:v>
                </c:pt>
                <c:pt idx="470">
                  <c:v>3.1980073574278817E-4</c:v>
                </c:pt>
                <c:pt idx="471">
                  <c:v>2.0107696940561016E-4</c:v>
                </c:pt>
                <c:pt idx="472">
                  <c:v>1.4795449179006836E-4</c:v>
                </c:pt>
                <c:pt idx="473">
                  <c:v>1.0184511030352384E-4</c:v>
                </c:pt>
                <c:pt idx="474">
                  <c:v>1.1900959767309569E-4</c:v>
                </c:pt>
                <c:pt idx="475">
                  <c:v>1.1900959767309569E-4</c:v>
                </c:pt>
                <c:pt idx="476">
                  <c:v>1.1900959767309569E-4</c:v>
                </c:pt>
                <c:pt idx="477">
                  <c:v>1.2145205422379231E-4</c:v>
                </c:pt>
                <c:pt idx="478">
                  <c:v>1.0085924046167056E-4</c:v>
                </c:pt>
                <c:pt idx="479">
                  <c:v>1.3953797322049412E-4</c:v>
                </c:pt>
                <c:pt idx="480">
                  <c:v>1.2610622337941996E-4</c:v>
                </c:pt>
                <c:pt idx="481">
                  <c:v>5.0414288554955465E-5</c:v>
                </c:pt>
                <c:pt idx="482">
                  <c:v>6.7319772975415158E-5</c:v>
                </c:pt>
                <c:pt idx="483">
                  <c:v>4.6887205173161244E-5</c:v>
                </c:pt>
                <c:pt idx="484">
                  <c:v>1.0070604714971718E-5</c:v>
                </c:pt>
                <c:pt idx="485">
                  <c:v>6.0819421220711239E-7</c:v>
                </c:pt>
                <c:pt idx="486">
                  <c:v>2.3943507333415957E-5</c:v>
                </c:pt>
                <c:pt idx="487">
                  <c:v>-3.6706681823348714E-6</c:v>
                </c:pt>
                <c:pt idx="488">
                  <c:v>5.9433677441289925E-6</c:v>
                </c:pt>
                <c:pt idx="489">
                  <c:v>-2.5736109576155602E-5</c:v>
                </c:pt>
                <c:pt idx="490">
                  <c:v>-5.7480387261315408E-6</c:v>
                </c:pt>
                <c:pt idx="491">
                  <c:v>-5.7480387261315408E-6</c:v>
                </c:pt>
                <c:pt idx="492">
                  <c:v>-6.0103120068481786E-6</c:v>
                </c:pt>
                <c:pt idx="493">
                  <c:v>-6.3349545925816576E-5</c:v>
                </c:pt>
                <c:pt idx="494">
                  <c:v>-7.6663486191365197E-5</c:v>
                </c:pt>
                <c:pt idx="495">
                  <c:v>-7.2779267883649537E-5</c:v>
                </c:pt>
                <c:pt idx="496">
                  <c:v>-3.3964904344282662E-5</c:v>
                </c:pt>
                <c:pt idx="497">
                  <c:v>-3.3964904344282662E-5</c:v>
                </c:pt>
                <c:pt idx="498">
                  <c:v>-3.3964904344282662E-5</c:v>
                </c:pt>
                <c:pt idx="499">
                  <c:v>-8.9858178817199715E-5</c:v>
                </c:pt>
                <c:pt idx="500">
                  <c:v>-9.1116483823245817E-5</c:v>
                </c:pt>
                <c:pt idx="501">
                  <c:v>-9.1116483823245817E-5</c:v>
                </c:pt>
                <c:pt idx="502">
                  <c:v>-6.0828744067068126E-5</c:v>
                </c:pt>
                <c:pt idx="503">
                  <c:v>-6.0828744067068126E-5</c:v>
                </c:pt>
                <c:pt idx="504">
                  <c:v>-1.6463165269133256E-4</c:v>
                </c:pt>
                <c:pt idx="505">
                  <c:v>-7.9033387548698049E-5</c:v>
                </c:pt>
                <c:pt idx="506">
                  <c:v>-1.118349951779599E-4</c:v>
                </c:pt>
                <c:pt idx="507">
                  <c:v>-1.170271867620247E-4</c:v>
                </c:pt>
                <c:pt idx="508">
                  <c:v>-2.7366863059010739E-4</c:v>
                </c:pt>
                <c:pt idx="509">
                  <c:v>-1.7685591467864973E-4</c:v>
                </c:pt>
                <c:pt idx="510">
                  <c:v>-1.5316171492124348E-4</c:v>
                </c:pt>
                <c:pt idx="511">
                  <c:v>-1.488464319729637E-4</c:v>
                </c:pt>
                <c:pt idx="512">
                  <c:v>-1.7401940942783894E-4</c:v>
                </c:pt>
                <c:pt idx="513">
                  <c:v>-1.4077603713597876E-4</c:v>
                </c:pt>
                <c:pt idx="514">
                  <c:v>-1.3525324155948346E-4</c:v>
                </c:pt>
                <c:pt idx="515">
                  <c:v>-1.2505601656222221E-4</c:v>
                </c:pt>
                <c:pt idx="516">
                  <c:v>-1.6854751842603974E-4</c:v>
                </c:pt>
                <c:pt idx="517">
                  <c:v>-1.3925821951723399E-4</c:v>
                </c:pt>
                <c:pt idx="518">
                  <c:v>-1.2346875229637434E-4</c:v>
                </c:pt>
                <c:pt idx="519">
                  <c:v>-1.6070375332941089E-4</c:v>
                </c:pt>
                <c:pt idx="520">
                  <c:v>-1.1416000203811477E-4</c:v>
                </c:pt>
                <c:pt idx="521">
                  <c:v>-1.3277750255463305E-4</c:v>
                </c:pt>
                <c:pt idx="522">
                  <c:v>-1.43625910821908E-4</c:v>
                </c:pt>
                <c:pt idx="523">
                  <c:v>-1.3479485492617471E-4</c:v>
                </c:pt>
                <c:pt idx="524">
                  <c:v>-1.3479485492617471E-4</c:v>
                </c:pt>
                <c:pt idx="525">
                  <c:v>-1.3479485492617471E-4</c:v>
                </c:pt>
                <c:pt idx="526">
                  <c:v>-2.9660677064420864E-4</c:v>
                </c:pt>
                <c:pt idx="527">
                  <c:v>-2.7571245427654434E-4</c:v>
                </c:pt>
                <c:pt idx="528">
                  <c:v>-2.5783501792746733E-4</c:v>
                </c:pt>
                <c:pt idx="529">
                  <c:v>-2.811752893529789E-4</c:v>
                </c:pt>
                <c:pt idx="530">
                  <c:v>-2.4054603342069884E-4</c:v>
                </c:pt>
                <c:pt idx="531">
                  <c:v>-2.1754896273555504E-4</c:v>
                </c:pt>
                <c:pt idx="532">
                  <c:v>-2.1437211673971685E-4</c:v>
                </c:pt>
                <c:pt idx="533">
                  <c:v>-3.1039400887494187E-4</c:v>
                </c:pt>
                <c:pt idx="534">
                  <c:v>-2.4240972290036269E-4</c:v>
                </c:pt>
                <c:pt idx="535">
                  <c:v>-2.5387373009296953E-4</c:v>
                </c:pt>
                <c:pt idx="536">
                  <c:v>-3.2383101538781874E-4</c:v>
                </c:pt>
                <c:pt idx="537">
                  <c:v>-3.4572371389624424E-4</c:v>
                </c:pt>
                <c:pt idx="538">
                  <c:v>-2.2310072740066352E-4</c:v>
                </c:pt>
                <c:pt idx="539">
                  <c:v>-1.9105644473211073E-4</c:v>
                </c:pt>
                <c:pt idx="540">
                  <c:v>-2.9793578570626051E-4</c:v>
                </c:pt>
                <c:pt idx="541">
                  <c:v>-2.1920672759933799E-4</c:v>
                </c:pt>
                <c:pt idx="542">
                  <c:v>-2.7883797451820971E-4</c:v>
                </c:pt>
                <c:pt idx="543">
                  <c:v>-2.1536561863179024E-4</c:v>
                </c:pt>
                <c:pt idx="544">
                  <c:v>-2.8725679230564866E-4</c:v>
                </c:pt>
                <c:pt idx="545">
                  <c:v>-2.5267631988384887E-4</c:v>
                </c:pt>
                <c:pt idx="546">
                  <c:v>-4.3124486445107052E-4</c:v>
                </c:pt>
                <c:pt idx="547">
                  <c:v>-3.0493616800522476E-4</c:v>
                </c:pt>
                <c:pt idx="548">
                  <c:v>-3.0728547541508753E-4</c:v>
                </c:pt>
                <c:pt idx="549">
                  <c:v>-2.5100912743654738E-4</c:v>
                </c:pt>
                <c:pt idx="550">
                  <c:v>-2.9793075676282912E-4</c:v>
                </c:pt>
                <c:pt idx="551">
                  <c:v>-2.5296522108662163E-4</c:v>
                </c:pt>
                <c:pt idx="552">
                  <c:v>-5.8635756020604911E-4</c:v>
                </c:pt>
                <c:pt idx="553">
                  <c:v>-3.6466935048162352E-4</c:v>
                </c:pt>
                <c:pt idx="554">
                  <c:v>-3.1059039839525984E-4</c:v>
                </c:pt>
                <c:pt idx="555">
                  <c:v>-2.8070068697440579E-4</c:v>
                </c:pt>
                <c:pt idx="556">
                  <c:v>-2.8070068697440579E-4</c:v>
                </c:pt>
                <c:pt idx="557">
                  <c:v>-4.8290502288960042E-4</c:v>
                </c:pt>
                <c:pt idx="558">
                  <c:v>-3.6588706616859194E-4</c:v>
                </c:pt>
                <c:pt idx="559">
                  <c:v>-3.6588706616859194E-4</c:v>
                </c:pt>
                <c:pt idx="560">
                  <c:v>-3.692716449489198E-4</c:v>
                </c:pt>
                <c:pt idx="561">
                  <c:v>-4.0191869421617957E-4</c:v>
                </c:pt>
                <c:pt idx="562">
                  <c:v>-3.8015399470467306E-4</c:v>
                </c:pt>
                <c:pt idx="563">
                  <c:v>-4.2579048563063347E-4</c:v>
                </c:pt>
                <c:pt idx="564">
                  <c:v>-4.5384578392982256E-4</c:v>
                </c:pt>
                <c:pt idx="565">
                  <c:v>-3.6876329010260885E-4</c:v>
                </c:pt>
                <c:pt idx="566">
                  <c:v>-4.5598742374228576E-4</c:v>
                </c:pt>
                <c:pt idx="567">
                  <c:v>-4.086976054255044E-4</c:v>
                </c:pt>
                <c:pt idx="568">
                  <c:v>-4.1875220486717324E-4</c:v>
                </c:pt>
                <c:pt idx="569">
                  <c:v>-3.986430059838347E-4</c:v>
                </c:pt>
                <c:pt idx="570">
                  <c:v>-3.5525697153448478E-4</c:v>
                </c:pt>
                <c:pt idx="571">
                  <c:v>-3.3809248416491293E-4</c:v>
                </c:pt>
                <c:pt idx="572">
                  <c:v>-3.3809248416491293E-4</c:v>
                </c:pt>
                <c:pt idx="573">
                  <c:v>-3.6383921521927071E-4</c:v>
                </c:pt>
                <c:pt idx="574">
                  <c:v>-6.5068070383089097E-4</c:v>
                </c:pt>
                <c:pt idx="575">
                  <c:v>-4.4915223359911268E-4</c:v>
                </c:pt>
                <c:pt idx="576">
                  <c:v>-4.2725522466522271E-4</c:v>
                </c:pt>
                <c:pt idx="577">
                  <c:v>-5.1940412062605103E-4</c:v>
                </c:pt>
                <c:pt idx="578">
                  <c:v>-3.9444067262497679E-4</c:v>
                </c:pt>
                <c:pt idx="579">
                  <c:v>-4.0405470855144066E-4</c:v>
                </c:pt>
                <c:pt idx="580">
                  <c:v>-4.7569341449200421E-4</c:v>
                </c:pt>
                <c:pt idx="581">
                  <c:v>-5.6656963877323076E-4</c:v>
                </c:pt>
                <c:pt idx="582">
                  <c:v>-4.3839199148573574E-4</c:v>
                </c:pt>
                <c:pt idx="583">
                  <c:v>-4.7134198233234406E-4</c:v>
                </c:pt>
                <c:pt idx="584">
                  <c:v>-7.0004612698350635E-4</c:v>
                </c:pt>
                <c:pt idx="585">
                  <c:v>-5.3641481198720819E-4</c:v>
                </c:pt>
                <c:pt idx="586">
                  <c:v>-8.1280998011704162E-4</c:v>
                </c:pt>
                <c:pt idx="587">
                  <c:v>-5.0345256013435268E-4</c:v>
                </c:pt>
                <c:pt idx="588">
                  <c:v>-4.8865376973072742E-4</c:v>
                </c:pt>
                <c:pt idx="589">
                  <c:v>-4.7896491527565747E-4</c:v>
                </c:pt>
                <c:pt idx="590">
                  <c:v>-4.3706521863177495E-4</c:v>
                </c:pt>
                <c:pt idx="591">
                  <c:v>-4.1973326888326444E-4</c:v>
                </c:pt>
                <c:pt idx="592">
                  <c:v>-6.1130764604550979E-4</c:v>
                </c:pt>
                <c:pt idx="593">
                  <c:v>-5.2293615992189853E-4</c:v>
                </c:pt>
                <c:pt idx="594">
                  <c:v>-4.7917012214409487E-4</c:v>
                </c:pt>
                <c:pt idx="595">
                  <c:v>-4.7917012214409487E-4</c:v>
                </c:pt>
                <c:pt idx="596">
                  <c:v>-4.7917012214409487E-4</c:v>
                </c:pt>
                <c:pt idx="597">
                  <c:v>-8.0312682885515154E-4</c:v>
                </c:pt>
                <c:pt idx="598">
                  <c:v>-6.3221558367620913E-4</c:v>
                </c:pt>
                <c:pt idx="599">
                  <c:v>-5.6211166392281312E-4</c:v>
                </c:pt>
                <c:pt idx="600">
                  <c:v>-4.8268962974654453E-4</c:v>
                </c:pt>
                <c:pt idx="601">
                  <c:v>-6.146335765707658E-4</c:v>
                </c:pt>
                <c:pt idx="602">
                  <c:v>-5.6490986185430293E-4</c:v>
                </c:pt>
                <c:pt idx="603">
                  <c:v>-8.0624540601172134E-4</c:v>
                </c:pt>
                <c:pt idx="604">
                  <c:v>-1.1511186568444525E-3</c:v>
                </c:pt>
                <c:pt idx="605">
                  <c:v>-8.2734131880532209E-4</c:v>
                </c:pt>
                <c:pt idx="606">
                  <c:v>-8.6043143436242715E-4</c:v>
                </c:pt>
                <c:pt idx="607">
                  <c:v>-9.1628393591198284E-4</c:v>
                </c:pt>
                <c:pt idx="608">
                  <c:v>-5.441846205981875E-4</c:v>
                </c:pt>
                <c:pt idx="609">
                  <c:v>-6.405007014722193E-4</c:v>
                </c:pt>
                <c:pt idx="610">
                  <c:v>-1.0286569784142136E-3</c:v>
                </c:pt>
                <c:pt idx="611">
                  <c:v>-6.4934862278184053E-4</c:v>
                </c:pt>
                <c:pt idx="612">
                  <c:v>-6.5925854418516462E-4</c:v>
                </c:pt>
                <c:pt idx="613">
                  <c:v>-6.7907838699181279E-4</c:v>
                </c:pt>
                <c:pt idx="614">
                  <c:v>-6.9283066198308658E-4</c:v>
                </c:pt>
                <c:pt idx="615">
                  <c:v>-7.6150042335105649E-4</c:v>
                </c:pt>
                <c:pt idx="616">
                  <c:v>-1.0064661031962789E-3</c:v>
                </c:pt>
                <c:pt idx="617">
                  <c:v>-1.0346628707989447E-3</c:v>
                </c:pt>
                <c:pt idx="618">
                  <c:v>-9.6472093126998438E-4</c:v>
                </c:pt>
                <c:pt idx="619">
                  <c:v>-6.8682240077293363E-4</c:v>
                </c:pt>
                <c:pt idx="620">
                  <c:v>-1.0334753415003122E-3</c:v>
                </c:pt>
                <c:pt idx="621">
                  <c:v>-7.5132215237831181E-4</c:v>
                </c:pt>
                <c:pt idx="622">
                  <c:v>-8.226321057553717E-4</c:v>
                </c:pt>
                <c:pt idx="623">
                  <c:v>-8.9714525924072114E-4</c:v>
                </c:pt>
                <c:pt idx="624">
                  <c:v>-9.3219064210342886E-4</c:v>
                </c:pt>
                <c:pt idx="625">
                  <c:v>-9.7251559340043748E-4</c:v>
                </c:pt>
                <c:pt idx="626">
                  <c:v>-7.8148337379986858E-4</c:v>
                </c:pt>
                <c:pt idx="627">
                  <c:v>-7.9153797324153828E-4</c:v>
                </c:pt>
                <c:pt idx="628">
                  <c:v>-7.5091885498700236E-4</c:v>
                </c:pt>
                <c:pt idx="629">
                  <c:v>-6.8099376457047113E-4</c:v>
                </c:pt>
                <c:pt idx="630">
                  <c:v>-1.1067692415022813E-3</c:v>
                </c:pt>
                <c:pt idx="631">
                  <c:v>-1.0184817466588666E-3</c:v>
                </c:pt>
                <c:pt idx="632">
                  <c:v>-1.3344755585352874E-3</c:v>
                </c:pt>
                <c:pt idx="633">
                  <c:v>-9.1078444613391148E-4</c:v>
                </c:pt>
                <c:pt idx="634">
                  <c:v>-8.767426914155791E-4</c:v>
                </c:pt>
                <c:pt idx="635">
                  <c:v>-8.555154748498741E-4</c:v>
                </c:pt>
                <c:pt idx="636">
                  <c:v>-7.8521067706761784E-4</c:v>
                </c:pt>
                <c:pt idx="637">
                  <c:v>-7.7487448860477908E-4</c:v>
                </c:pt>
                <c:pt idx="638">
                  <c:v>-7.4765534629244682E-4</c:v>
                </c:pt>
                <c:pt idx="639">
                  <c:v>-1.025567638169138E-3</c:v>
                </c:pt>
                <c:pt idx="640">
                  <c:v>-7.4218120651030426E-4</c:v>
                </c:pt>
                <c:pt idx="641">
                  <c:v>-7.1668814401715112E-4</c:v>
                </c:pt>
                <c:pt idx="642">
                  <c:v>-9.1180402800114784E-4</c:v>
                </c:pt>
                <c:pt idx="643">
                  <c:v>-1.0902980478844047E-3</c:v>
                </c:pt>
                <c:pt idx="644">
                  <c:v>-8.568794318130294E-4</c:v>
                </c:pt>
                <c:pt idx="645">
                  <c:v>-1.047184185949253E-3</c:v>
                </c:pt>
                <c:pt idx="646">
                  <c:v>-1.1742918161141052E-3</c:v>
                </c:pt>
                <c:pt idx="647">
                  <c:v>-1.5571868210242472E-3</c:v>
                </c:pt>
                <c:pt idx="648">
                  <c:v>-1.1630023302854091E-3</c:v>
                </c:pt>
                <c:pt idx="649">
                  <c:v>-9.9598034302314595E-4</c:v>
                </c:pt>
                <c:pt idx="650">
                  <c:v>-8.4067141334246386E-4</c:v>
                </c:pt>
                <c:pt idx="651">
                  <c:v>-8.4067141334246386E-4</c:v>
                </c:pt>
                <c:pt idx="652">
                  <c:v>-1.1630383925171133E-3</c:v>
                </c:pt>
                <c:pt idx="653">
                  <c:v>-1.1253983368196248E-3</c:v>
                </c:pt>
                <c:pt idx="654">
                  <c:v>-1.7314745113667998E-3</c:v>
                </c:pt>
                <c:pt idx="655">
                  <c:v>-1.413743018494497E-3</c:v>
                </c:pt>
                <c:pt idx="656">
                  <c:v>-9.7816963736289692E-4</c:v>
                </c:pt>
                <c:pt idx="657">
                  <c:v>-9.7816963736289692E-4</c:v>
                </c:pt>
                <c:pt idx="658">
                  <c:v>-1.362452508114757E-3</c:v>
                </c:pt>
                <c:pt idx="659">
                  <c:v>-1.1609863162105639E-3</c:v>
                </c:pt>
                <c:pt idx="660">
                  <c:v>-7.8661232231813562E-4</c:v>
                </c:pt>
                <c:pt idx="661">
                  <c:v>-9.5872145119008404E-4</c:v>
                </c:pt>
                <c:pt idx="662">
                  <c:v>-1.1099014253728402E-3</c:v>
                </c:pt>
                <c:pt idx="663">
                  <c:v>-1.0440158287749017E-3</c:v>
                </c:pt>
                <c:pt idx="664">
                  <c:v>-8.8694376826509418E-4</c:v>
                </c:pt>
                <c:pt idx="665">
                  <c:v>-8.8694376826509418E-4</c:v>
                </c:pt>
                <c:pt idx="666">
                  <c:v>-8.7771291686804167E-4</c:v>
                </c:pt>
                <c:pt idx="667">
                  <c:v>-1.3272234689971039E-3</c:v>
                </c:pt>
                <c:pt idx="668">
                  <c:v>-1.8023084563663456E-3</c:v>
                </c:pt>
                <c:pt idx="669">
                  <c:v>-1.0059346116041258E-3</c:v>
                </c:pt>
                <c:pt idx="670">
                  <c:v>-8.8125143014815581E-4</c:v>
                </c:pt>
                <c:pt idx="671">
                  <c:v>-1.7752352335011082E-3</c:v>
                </c:pt>
                <c:pt idx="672">
                  <c:v>-9.980007504882156E-4</c:v>
                </c:pt>
                <c:pt idx="673">
                  <c:v>-1.2784506774644504E-3</c:v>
                </c:pt>
                <c:pt idx="674">
                  <c:v>-9.6911597037919409E-4</c:v>
                </c:pt>
                <c:pt idx="675">
                  <c:v>-1.5986566402503965E-3</c:v>
                </c:pt>
                <c:pt idx="676">
                  <c:v>-9.5766106940786385E-4</c:v>
                </c:pt>
                <c:pt idx="677">
                  <c:v>-1.2153373454450792E-3</c:v>
                </c:pt>
                <c:pt idx="678">
                  <c:v>-1.2733642610882898E-3</c:v>
                </c:pt>
                <c:pt idx="679">
                  <c:v>-2.215437466817234E-3</c:v>
                </c:pt>
                <c:pt idx="680">
                  <c:v>-1.0130680774130818E-3</c:v>
                </c:pt>
                <c:pt idx="681">
                  <c:v>-1.0318400826577886E-3</c:v>
                </c:pt>
                <c:pt idx="682">
                  <c:v>-1.0864344486658925E-3</c:v>
                </c:pt>
                <c:pt idx="683">
                  <c:v>-1.0864344486658925E-3</c:v>
                </c:pt>
                <c:pt idx="684">
                  <c:v>-1.1741052926455531E-3</c:v>
                </c:pt>
                <c:pt idx="685">
                  <c:v>-1.0242228334360498E-3</c:v>
                </c:pt>
                <c:pt idx="686">
                  <c:v>-1.0242228334360498E-3</c:v>
                </c:pt>
                <c:pt idx="687">
                  <c:v>-1.2360471609466142E-3</c:v>
                </c:pt>
                <c:pt idx="688">
                  <c:v>-1.2360471609466142E-3</c:v>
                </c:pt>
                <c:pt idx="689">
                  <c:v>-2.2596837166973215E-3</c:v>
                </c:pt>
                <c:pt idx="690">
                  <c:v>-1.3625755051676521E-3</c:v>
                </c:pt>
                <c:pt idx="691">
                  <c:v>-1.1030756169020045E-3</c:v>
                </c:pt>
                <c:pt idx="692">
                  <c:v>-1.7506229906384145E-3</c:v>
                </c:pt>
                <c:pt idx="693">
                  <c:v>-2.0226835346575153E-3</c:v>
                </c:pt>
                <c:pt idx="694">
                  <c:v>-1.4447437084909986E-3</c:v>
                </c:pt>
                <c:pt idx="695">
                  <c:v>-1.2500328226968055E-3</c:v>
                </c:pt>
                <c:pt idx="696">
                  <c:v>-1.332573545326116E-3</c:v>
                </c:pt>
                <c:pt idx="697">
                  <c:v>-1.2991397073071074E-3</c:v>
                </c:pt>
                <c:pt idx="698">
                  <c:v>-2.1112257450318604E-3</c:v>
                </c:pt>
                <c:pt idx="699">
                  <c:v>-2.1180823392404052E-3</c:v>
                </c:pt>
                <c:pt idx="700">
                  <c:v>-2.3456349789447925E-3</c:v>
                </c:pt>
                <c:pt idx="701">
                  <c:v>-1.4295892336069248E-3</c:v>
                </c:pt>
                <c:pt idx="702">
                  <c:v>-1.503185761590458E-3</c:v>
                </c:pt>
                <c:pt idx="703">
                  <c:v>-1.0540003955670871E-3</c:v>
                </c:pt>
                <c:pt idx="704">
                  <c:v>-1.7643997986509794E-3</c:v>
                </c:pt>
                <c:pt idx="705">
                  <c:v>-1.2721778196356664E-3</c:v>
                </c:pt>
                <c:pt idx="706">
                  <c:v>-1.3842226204242203E-3</c:v>
                </c:pt>
                <c:pt idx="707">
                  <c:v>-2.5150261933153673E-3</c:v>
                </c:pt>
                <c:pt idx="708">
                  <c:v>-2.070162286476101E-3</c:v>
                </c:pt>
                <c:pt idx="709">
                  <c:v>-1.9201932210333684E-3</c:v>
                </c:pt>
                <c:pt idx="710">
                  <c:v>-1.2881047716494674E-3</c:v>
                </c:pt>
                <c:pt idx="711">
                  <c:v>-1.2048227892896522E-3</c:v>
                </c:pt>
                <c:pt idx="712">
                  <c:v>-1.1090223080543202E-3</c:v>
                </c:pt>
                <c:pt idx="713">
                  <c:v>-1.1449947365952864E-3</c:v>
                </c:pt>
                <c:pt idx="714">
                  <c:v>-1.1090223080543202E-3</c:v>
                </c:pt>
                <c:pt idx="715">
                  <c:v>-1.1539878437305277E-3</c:v>
                </c:pt>
                <c:pt idx="716">
                  <c:v>-2.5015117406170769E-3</c:v>
                </c:pt>
                <c:pt idx="717">
                  <c:v>-1.4745623852933949E-3</c:v>
                </c:pt>
                <c:pt idx="718">
                  <c:v>-2.0407059761901603E-3</c:v>
                </c:pt>
                <c:pt idx="719">
                  <c:v>-1.3782811727128742E-3</c:v>
                </c:pt>
                <c:pt idx="720">
                  <c:v>-1.2735493661706551E-3</c:v>
                </c:pt>
                <c:pt idx="721">
                  <c:v>-2.2228353213623398E-3</c:v>
                </c:pt>
                <c:pt idx="722">
                  <c:v>-1.4903507504512416E-3</c:v>
                </c:pt>
                <c:pt idx="723">
                  <c:v>-2.0229365313170688E-3</c:v>
                </c:pt>
                <c:pt idx="724">
                  <c:v>-1.4304321392042923E-3</c:v>
                </c:pt>
                <c:pt idx="725">
                  <c:v>-1.3989599719151807E-3</c:v>
                </c:pt>
                <c:pt idx="726">
                  <c:v>-2.50955437339845E-3</c:v>
                </c:pt>
                <c:pt idx="727">
                  <c:v>-1.3123079637216819E-3</c:v>
                </c:pt>
                <c:pt idx="728">
                  <c:v>-1.5396465529599851E-3</c:v>
                </c:pt>
                <c:pt idx="729">
                  <c:v>-1.2429508351992176E-3</c:v>
                </c:pt>
                <c:pt idx="730">
                  <c:v>-1.2429508351992176E-3</c:v>
                </c:pt>
                <c:pt idx="731">
                  <c:v>-1.2795599933230067E-3</c:v>
                </c:pt>
                <c:pt idx="732">
                  <c:v>-1.4929523187993E-3</c:v>
                </c:pt>
                <c:pt idx="733">
                  <c:v>-1.6942406048301552E-3</c:v>
                </c:pt>
                <c:pt idx="734">
                  <c:v>-2.0406479851594059E-3</c:v>
                </c:pt>
                <c:pt idx="735">
                  <c:v>-1.6661821027597079E-3</c:v>
                </c:pt>
                <c:pt idx="736">
                  <c:v>-1.1611732885576146E-3</c:v>
                </c:pt>
                <c:pt idx="737">
                  <c:v>-1.814096467368586E-3</c:v>
                </c:pt>
                <c:pt idx="738">
                  <c:v>-1.78918245062733E-3</c:v>
                </c:pt>
                <c:pt idx="739">
                  <c:v>-1.7006609193387671E-3</c:v>
                </c:pt>
                <c:pt idx="740">
                  <c:v>-1.3316408199743036E-3</c:v>
                </c:pt>
                <c:pt idx="741">
                  <c:v>-1.3131791171801985E-3</c:v>
                </c:pt>
                <c:pt idx="742">
                  <c:v>-2.4702643209427166E-3</c:v>
                </c:pt>
                <c:pt idx="743">
                  <c:v>-1.795289154320237E-3</c:v>
                </c:pt>
                <c:pt idx="744">
                  <c:v>-1.7346035272471625E-3</c:v>
                </c:pt>
                <c:pt idx="745">
                  <c:v>-1.4460276134724533E-3</c:v>
                </c:pt>
                <c:pt idx="746">
                  <c:v>-1.2608788915257161E-3</c:v>
                </c:pt>
                <c:pt idx="747">
                  <c:v>-1.2437144041561442E-3</c:v>
                </c:pt>
                <c:pt idx="748">
                  <c:v>-2.0982781684519844E-3</c:v>
                </c:pt>
                <c:pt idx="749">
                  <c:v>-2.7595613755731887E-3</c:v>
                </c:pt>
                <c:pt idx="750">
                  <c:v>-2.0424928517416476E-3</c:v>
                </c:pt>
                <c:pt idx="751">
                  <c:v>-1.9290061486285622E-3</c:v>
                </c:pt>
                <c:pt idx="752">
                  <c:v>-1.6556804913352898E-3</c:v>
                </c:pt>
                <c:pt idx="753">
                  <c:v>-1.6556804913352898E-3</c:v>
                </c:pt>
                <c:pt idx="754">
                  <c:v>-2.2437078879844856E-3</c:v>
                </c:pt>
                <c:pt idx="755">
                  <c:v>-1.4820215652907188E-3</c:v>
                </c:pt>
                <c:pt idx="756">
                  <c:v>-1.4820215652907188E-3</c:v>
                </c:pt>
                <c:pt idx="757">
                  <c:v>-1.4920040878214341E-3</c:v>
                </c:pt>
                <c:pt idx="758">
                  <c:v>-1.7320182364508035E-3</c:v>
                </c:pt>
                <c:pt idx="759">
                  <c:v>-2.7874134861034152E-3</c:v>
                </c:pt>
                <c:pt idx="760">
                  <c:v>-2.0682967033426106E-3</c:v>
                </c:pt>
                <c:pt idx="761">
                  <c:v>-1.3254376416645592E-3</c:v>
                </c:pt>
                <c:pt idx="762">
                  <c:v>-1.3081056919160487E-3</c:v>
                </c:pt>
                <c:pt idx="763">
                  <c:v>-1.299439717041793E-3</c:v>
                </c:pt>
                <c:pt idx="764">
                  <c:v>-1.3081056919160487E-3</c:v>
                </c:pt>
                <c:pt idx="765">
                  <c:v>-1.6827911405091151E-3</c:v>
                </c:pt>
                <c:pt idx="766">
                  <c:v>-1.4607234743327954E-3</c:v>
                </c:pt>
                <c:pt idx="767">
                  <c:v>-1.4231794638433827E-3</c:v>
                </c:pt>
                <c:pt idx="768">
                  <c:v>-1.5672733083153018E-3</c:v>
                </c:pt>
                <c:pt idx="769">
                  <c:v>-1.5371095099902944E-3</c:v>
                </c:pt>
                <c:pt idx="770">
                  <c:v>-1.5270549105486247E-3</c:v>
                </c:pt>
                <c:pt idx="771">
                  <c:v>-2.0214860917422595E-3</c:v>
                </c:pt>
                <c:pt idx="772">
                  <c:v>-2.0673819355932783E-3</c:v>
                </c:pt>
                <c:pt idx="773">
                  <c:v>-2.9816141217623464E-3</c:v>
                </c:pt>
                <c:pt idx="774">
                  <c:v>-1.7880489757845781E-3</c:v>
                </c:pt>
                <c:pt idx="775">
                  <c:v>-1.3626412710450305E-3</c:v>
                </c:pt>
                <c:pt idx="776">
                  <c:v>-1.3888879853040876E-3</c:v>
                </c:pt>
                <c:pt idx="777">
                  <c:v>-1.4720157114147909E-3</c:v>
                </c:pt>
                <c:pt idx="778">
                  <c:v>-1.7266448392645201E-3</c:v>
                </c:pt>
                <c:pt idx="779">
                  <c:v>-2.1102206083795263E-3</c:v>
                </c:pt>
                <c:pt idx="780">
                  <c:v>-1.4424436550037989E-3</c:v>
                </c:pt>
                <c:pt idx="781">
                  <c:v>-1.4247815432123305E-3</c:v>
                </c:pt>
                <c:pt idx="782">
                  <c:v>-3.2926207104983576E-3</c:v>
                </c:pt>
                <c:pt idx="783">
                  <c:v>-2.7008817339307543E-3</c:v>
                </c:pt>
                <c:pt idx="784">
                  <c:v>-1.8983477820527115E-3</c:v>
                </c:pt>
                <c:pt idx="785">
                  <c:v>-2.3871477757262489E-3</c:v>
                </c:pt>
                <c:pt idx="786">
                  <c:v>-1.7187717645216634E-3</c:v>
                </c:pt>
                <c:pt idx="787">
                  <c:v>-2.3161497884751593E-3</c:v>
                </c:pt>
                <c:pt idx="788">
                  <c:v>-1.605206829658758E-3</c:v>
                </c:pt>
                <c:pt idx="789">
                  <c:v>-1.8445351820216681E-3</c:v>
                </c:pt>
                <c:pt idx="790">
                  <c:v>-3.2751359449187667E-3</c:v>
                </c:pt>
                <c:pt idx="791">
                  <c:v>-1.546043958673411E-3</c:v>
                </c:pt>
                <c:pt idx="792">
                  <c:v>-3.6300740061942886E-3</c:v>
                </c:pt>
                <c:pt idx="793">
                  <c:v>-1.8232224610805234E-3</c:v>
                </c:pt>
                <c:pt idx="794">
                  <c:v>-2.9073361255960248E-3</c:v>
                </c:pt>
                <c:pt idx="795">
                  <c:v>-3.5373412613349149E-3</c:v>
                </c:pt>
                <c:pt idx="796">
                  <c:v>-1.6968158120323103E-3</c:v>
                </c:pt>
                <c:pt idx="797">
                  <c:v>-1.7065789116685786E-3</c:v>
                </c:pt>
                <c:pt idx="798">
                  <c:v>-2.295818847380835E-3</c:v>
                </c:pt>
                <c:pt idx="799">
                  <c:v>-2.295818847380835E-3</c:v>
                </c:pt>
                <c:pt idx="800">
                  <c:v>-2.0723597766769426E-3</c:v>
                </c:pt>
                <c:pt idx="801">
                  <c:v>-1.9899320500174661E-3</c:v>
                </c:pt>
                <c:pt idx="802">
                  <c:v>-3.1349013394421027E-3</c:v>
                </c:pt>
                <c:pt idx="803">
                  <c:v>-1.9357892879544782E-3</c:v>
                </c:pt>
                <c:pt idx="804">
                  <c:v>-1.8936078765175602E-3</c:v>
                </c:pt>
                <c:pt idx="805">
                  <c:v>-1.9252439350952487E-3</c:v>
                </c:pt>
                <c:pt idx="806">
                  <c:v>-1.8936078765175602E-3</c:v>
                </c:pt>
                <c:pt idx="807">
                  <c:v>-2.2381756525003912E-3</c:v>
                </c:pt>
                <c:pt idx="808">
                  <c:v>-2.3914234026622821E-3</c:v>
                </c:pt>
                <c:pt idx="809">
                  <c:v>-2.0486149785811218E-3</c:v>
                </c:pt>
                <c:pt idx="810">
                  <c:v>-1.8542770302210705E-3</c:v>
                </c:pt>
                <c:pt idx="811">
                  <c:v>-1.8443671088177464E-3</c:v>
                </c:pt>
                <c:pt idx="812">
                  <c:v>-1.9435450438449677E-3</c:v>
                </c:pt>
                <c:pt idx="813">
                  <c:v>-2.0731303506495375E-3</c:v>
                </c:pt>
                <c:pt idx="814">
                  <c:v>-2.1294976326807847E-3</c:v>
                </c:pt>
                <c:pt idx="815">
                  <c:v>-2.0731303506495375E-3</c:v>
                </c:pt>
                <c:pt idx="816">
                  <c:v>-2.2307970231762045E-3</c:v>
                </c:pt>
                <c:pt idx="817">
                  <c:v>-2.1951067356857897E-3</c:v>
                </c:pt>
                <c:pt idx="818">
                  <c:v>-1.7486453174923554E-3</c:v>
                </c:pt>
                <c:pt idx="819">
                  <c:v>-1.9075562495076636E-3</c:v>
                </c:pt>
                <c:pt idx="820">
                  <c:v>-2.0249696855732845E-3</c:v>
                </c:pt>
                <c:pt idx="821">
                  <c:v>-2.4608362626367701E-3</c:v>
                </c:pt>
                <c:pt idx="822">
                  <c:v>-2.7748941854190412E-3</c:v>
                </c:pt>
                <c:pt idx="823">
                  <c:v>-3.2483838690749644E-3</c:v>
                </c:pt>
                <c:pt idx="824">
                  <c:v>-2.1884193754454656E-3</c:v>
                </c:pt>
                <c:pt idx="825">
                  <c:v>-2.2112210637212017E-3</c:v>
                </c:pt>
                <c:pt idx="826">
                  <c:v>-2.0525127550085061E-3</c:v>
                </c:pt>
                <c:pt idx="827">
                  <c:v>-1.8054544382037309E-3</c:v>
                </c:pt>
                <c:pt idx="828">
                  <c:v>-1.6396491830889485E-3</c:v>
                </c:pt>
                <c:pt idx="829">
                  <c:v>-2.6062529615815417E-3</c:v>
                </c:pt>
                <c:pt idx="830">
                  <c:v>-1.9716286487716072E-3</c:v>
                </c:pt>
                <c:pt idx="831">
                  <c:v>-1.9615024854414713E-3</c:v>
                </c:pt>
                <c:pt idx="832">
                  <c:v>-2.7060658109761293E-3</c:v>
                </c:pt>
                <c:pt idx="833">
                  <c:v>-1.861448858140745E-3</c:v>
                </c:pt>
                <c:pt idx="834">
                  <c:v>-1.8239048476513323E-3</c:v>
                </c:pt>
                <c:pt idx="835">
                  <c:v>-1.7093987296789271E-3</c:v>
                </c:pt>
                <c:pt idx="836">
                  <c:v>-1.6836519986245693E-3</c:v>
                </c:pt>
                <c:pt idx="837">
                  <c:v>-1.6750697549397834E-3</c:v>
                </c:pt>
                <c:pt idx="838">
                  <c:v>-1.6836519986245693E-3</c:v>
                </c:pt>
                <c:pt idx="839">
                  <c:v>-2.2563365656927022E-3</c:v>
                </c:pt>
                <c:pt idx="840">
                  <c:v>-2.889346012141792E-3</c:v>
                </c:pt>
                <c:pt idx="841">
                  <c:v>-2.0226817083852473E-3</c:v>
                </c:pt>
                <c:pt idx="842">
                  <c:v>-2.3358262860370543E-3</c:v>
                </c:pt>
                <c:pt idx="843">
                  <c:v>-2.5958140564956073E-3</c:v>
                </c:pt>
                <c:pt idx="844">
                  <c:v>-2.7901674420170871E-3</c:v>
                </c:pt>
                <c:pt idx="845">
                  <c:v>-1.7609578783066801E-3</c:v>
                </c:pt>
                <c:pt idx="846">
                  <c:v>-1.7609578783066801E-3</c:v>
                </c:pt>
                <c:pt idx="847">
                  <c:v>-1.7522919034324252E-3</c:v>
                </c:pt>
                <c:pt idx="848">
                  <c:v>-1.7349599536839147E-3</c:v>
                </c:pt>
                <c:pt idx="849">
                  <c:v>-2.0731274340113955E-3</c:v>
                </c:pt>
                <c:pt idx="850">
                  <c:v>-3.9060057509156965E-3</c:v>
                </c:pt>
                <c:pt idx="851">
                  <c:v>-2.2429932516252415E-3</c:v>
                </c:pt>
                <c:pt idx="852">
                  <c:v>-1.9329505058656216E-3</c:v>
                </c:pt>
                <c:pt idx="853">
                  <c:v>-2.4009880630282191E-3</c:v>
                </c:pt>
                <c:pt idx="854">
                  <c:v>-2.4244145707779329E-3</c:v>
                </c:pt>
                <c:pt idx="855">
                  <c:v>-3.251832315136185E-3</c:v>
                </c:pt>
                <c:pt idx="856">
                  <c:v>-3.189341081614166E-3</c:v>
                </c:pt>
                <c:pt idx="857">
                  <c:v>-1.9959768341013999E-3</c:v>
                </c:pt>
                <c:pt idx="858">
                  <c:v>-2.0248189418807933E-3</c:v>
                </c:pt>
                <c:pt idx="859">
                  <c:v>-1.9959768341013999E-3</c:v>
                </c:pt>
                <c:pt idx="860">
                  <c:v>-2.1930813946586672E-3</c:v>
                </c:pt>
                <c:pt idx="861">
                  <c:v>-2.5232588591186074E-3</c:v>
                </c:pt>
                <c:pt idx="862">
                  <c:v>-2.0487561081555051E-3</c:v>
                </c:pt>
                <c:pt idx="863">
                  <c:v>-2.0487561081555051E-3</c:v>
                </c:pt>
                <c:pt idx="864">
                  <c:v>-2.4144388166531376E-3</c:v>
                </c:pt>
                <c:pt idx="865">
                  <c:v>-3.8177846271366805E-3</c:v>
                </c:pt>
                <c:pt idx="866">
                  <c:v>-3.0124716877270529E-3</c:v>
                </c:pt>
                <c:pt idx="867">
                  <c:v>-2.4258524639519676E-3</c:v>
                </c:pt>
                <c:pt idx="868">
                  <c:v>-2.414579007545718E-3</c:v>
                </c:pt>
                <c:pt idx="869">
                  <c:v>-2.0910867599792096E-3</c:v>
                </c:pt>
                <c:pt idx="870">
                  <c:v>-1.9356296630781136E-3</c:v>
                </c:pt>
                <c:pt idx="871">
                  <c:v>-1.9356296630781136E-3</c:v>
                </c:pt>
                <c:pt idx="872">
                  <c:v>-1.9356296630781136E-3</c:v>
                </c:pt>
                <c:pt idx="873">
                  <c:v>-2.6631564343698043E-3</c:v>
                </c:pt>
                <c:pt idx="874">
                  <c:v>-2.4931373468445282E-3</c:v>
                </c:pt>
                <c:pt idx="875">
                  <c:v>-3.3713419580632138E-3</c:v>
                </c:pt>
                <c:pt idx="876">
                  <c:v>-2.3380623916919078E-3</c:v>
                </c:pt>
                <c:pt idx="877">
                  <c:v>-2.3592896082576128E-3</c:v>
                </c:pt>
                <c:pt idx="878">
                  <c:v>-2.9738001571244961E-3</c:v>
                </c:pt>
                <c:pt idx="879">
                  <c:v>-2.001051823562978E-3</c:v>
                </c:pt>
                <c:pt idx="880">
                  <c:v>-1.9830656092924945E-3</c:v>
                </c:pt>
                <c:pt idx="881">
                  <c:v>-2.6930461940991215E-3</c:v>
                </c:pt>
                <c:pt idx="882">
                  <c:v>-3.1216965160887375E-3</c:v>
                </c:pt>
                <c:pt idx="883">
                  <c:v>-2.0295002738610428E-3</c:v>
                </c:pt>
                <c:pt idx="884">
                  <c:v>-2.3998783086221923E-3</c:v>
                </c:pt>
                <c:pt idx="885">
                  <c:v>-2.6018067641347749E-3</c:v>
                </c:pt>
                <c:pt idx="886">
                  <c:v>-2.2831783210710485E-3</c:v>
                </c:pt>
                <c:pt idx="887">
                  <c:v>-2.2532307534789027E-3</c:v>
                </c:pt>
                <c:pt idx="888">
                  <c:v>-2.2432482309481874E-3</c:v>
                </c:pt>
                <c:pt idx="889">
                  <c:v>-3.5784182390634295E-3</c:v>
                </c:pt>
                <c:pt idx="890">
                  <c:v>-3.3188599322512393E-3</c:v>
                </c:pt>
                <c:pt idx="891">
                  <c:v>-2.467603527865043E-3</c:v>
                </c:pt>
                <c:pt idx="892">
                  <c:v>-2.0841188370365107E-3</c:v>
                </c:pt>
                <c:pt idx="893">
                  <c:v>-2.0749665475055636E-3</c:v>
                </c:pt>
                <c:pt idx="894">
                  <c:v>-2.0841188370365107E-3</c:v>
                </c:pt>
                <c:pt idx="895">
                  <c:v>-2.0749665475055636E-3</c:v>
                </c:pt>
                <c:pt idx="896">
                  <c:v>-2.0841188370365107E-3</c:v>
                </c:pt>
                <c:pt idx="897">
                  <c:v>-3.1194480789889234E-3</c:v>
                </c:pt>
                <c:pt idx="898">
                  <c:v>-3.5374968474342345E-3</c:v>
                </c:pt>
                <c:pt idx="899">
                  <c:v>-3.2566371966596262E-3</c:v>
                </c:pt>
                <c:pt idx="900">
                  <c:v>-2.8449591814167373E-3</c:v>
                </c:pt>
                <c:pt idx="901">
                  <c:v>-2.3329540439473778E-3</c:v>
                </c:pt>
                <c:pt idx="902">
                  <c:v>-2.1471881122162922E-3</c:v>
                </c:pt>
                <c:pt idx="903">
                  <c:v>-2.3720157237067602E-3</c:v>
                </c:pt>
                <c:pt idx="904">
                  <c:v>-2.759699849807202E-3</c:v>
                </c:pt>
                <c:pt idx="905">
                  <c:v>-2.5924770939192762E-3</c:v>
                </c:pt>
                <c:pt idx="906">
                  <c:v>-3.2714146300345543E-3</c:v>
                </c:pt>
                <c:pt idx="907">
                  <c:v>-3.1357525499774129E-3</c:v>
                </c:pt>
                <c:pt idx="908">
                  <c:v>-2.8011379427236353E-3</c:v>
                </c:pt>
                <c:pt idx="909">
                  <c:v>-2.4377508983715549E-3</c:v>
                </c:pt>
                <c:pt idx="910">
                  <c:v>-3.0049823620164526E-3</c:v>
                </c:pt>
                <c:pt idx="911">
                  <c:v>-4.0821182512758413E-3</c:v>
                </c:pt>
                <c:pt idx="912">
                  <c:v>-2.4849951056588556E-3</c:v>
                </c:pt>
                <c:pt idx="913">
                  <c:v>-2.882968665877169E-3</c:v>
                </c:pt>
                <c:pt idx="914">
                  <c:v>-2.3045221436729167E-3</c:v>
                </c:pt>
                <c:pt idx="915">
                  <c:v>-2.9233759421246849E-3</c:v>
                </c:pt>
                <c:pt idx="916">
                  <c:v>-2.5525328290552807E-3</c:v>
                </c:pt>
                <c:pt idx="917">
                  <c:v>-2.5317178306922443E-3</c:v>
                </c:pt>
                <c:pt idx="918">
                  <c:v>-2.5317178306922443E-3</c:v>
                </c:pt>
                <c:pt idx="919">
                  <c:v>-2.1096273901225655E-3</c:v>
                </c:pt>
                <c:pt idx="920">
                  <c:v>-3.5015653703155294E-3</c:v>
                </c:pt>
                <c:pt idx="921">
                  <c:v>-3.5075480836508108E-3</c:v>
                </c:pt>
                <c:pt idx="922">
                  <c:v>-2.1235895930930035E-3</c:v>
                </c:pt>
                <c:pt idx="923">
                  <c:v>-5.4252560222484304E-3</c:v>
                </c:pt>
                <c:pt idx="924">
                  <c:v>-2.6688980898417185E-3</c:v>
                </c:pt>
                <c:pt idx="925">
                  <c:v>-2.4848037514232806E-3</c:v>
                </c:pt>
                <c:pt idx="926">
                  <c:v>-2.4460483336030008E-3</c:v>
                </c:pt>
                <c:pt idx="927">
                  <c:v>-2.1964781149488126E-3</c:v>
                </c:pt>
                <c:pt idx="928">
                  <c:v>-2.2051440898230674E-3</c:v>
                </c:pt>
                <c:pt idx="929">
                  <c:v>-2.5048839071986455E-3</c:v>
                </c:pt>
                <c:pt idx="930">
                  <c:v>-2.5048839071986455E-3</c:v>
                </c:pt>
                <c:pt idx="931">
                  <c:v>-2.5048839071986455E-3</c:v>
                </c:pt>
                <c:pt idx="932">
                  <c:v>-3.1591324917603311E-3</c:v>
                </c:pt>
                <c:pt idx="933">
                  <c:v>-2.2775885313555812E-3</c:v>
                </c:pt>
                <c:pt idx="934">
                  <c:v>-4.2427998437927356E-3</c:v>
                </c:pt>
                <c:pt idx="935">
                  <c:v>-3.9307929056716954E-3</c:v>
                </c:pt>
                <c:pt idx="936">
                  <c:v>-2.5731077986534926E-3</c:v>
                </c:pt>
                <c:pt idx="937">
                  <c:v>-3.6451234103581495E-3</c:v>
                </c:pt>
                <c:pt idx="938">
                  <c:v>-2.2877163540350022E-3</c:v>
                </c:pt>
                <c:pt idx="939">
                  <c:v>-3.0933843973553368E-3</c:v>
                </c:pt>
                <c:pt idx="940">
                  <c:v>-2.6113163352983635E-3</c:v>
                </c:pt>
                <c:pt idx="941">
                  <c:v>-2.5815865710883913E-3</c:v>
                </c:pt>
                <c:pt idx="942">
                  <c:v>-3.8566378787751772E-3</c:v>
                </c:pt>
                <c:pt idx="943">
                  <c:v>-3.7125668235054032E-3</c:v>
                </c:pt>
                <c:pt idx="944">
                  <c:v>-2.3853567466702221E-3</c:v>
                </c:pt>
                <c:pt idx="945">
                  <c:v>-2.3853567466702221E-3</c:v>
                </c:pt>
                <c:pt idx="946">
                  <c:v>-2.6588003926344278E-3</c:v>
                </c:pt>
                <c:pt idx="947">
                  <c:v>-2.6787654376958583E-3</c:v>
                </c:pt>
                <c:pt idx="948">
                  <c:v>-2.8883352672218559E-3</c:v>
                </c:pt>
                <c:pt idx="949">
                  <c:v>-3.7838358861543389E-3</c:v>
                </c:pt>
                <c:pt idx="950">
                  <c:v>-2.9529751980550724E-3</c:v>
                </c:pt>
                <c:pt idx="951">
                  <c:v>-2.7258490112050896E-3</c:v>
                </c:pt>
                <c:pt idx="952">
                  <c:v>-3.8451332957289931E-3</c:v>
                </c:pt>
                <c:pt idx="953">
                  <c:v>-3.6925763338584105E-3</c:v>
                </c:pt>
                <c:pt idx="954">
                  <c:v>-3.0261205640830309E-3</c:v>
                </c:pt>
                <c:pt idx="955">
                  <c:v>-2.8126421576021307E-3</c:v>
                </c:pt>
                <c:pt idx="956">
                  <c:v>-2.8229099524725472E-3</c:v>
                </c:pt>
                <c:pt idx="957">
                  <c:v>-4.1839306625286246E-3</c:v>
                </c:pt>
                <c:pt idx="958">
                  <c:v>-2.573423461131394E-3</c:v>
                </c:pt>
                <c:pt idx="959">
                  <c:v>-2.6045579049952376E-3</c:v>
                </c:pt>
                <c:pt idx="960">
                  <c:v>-2.9977343262534736E-3</c:v>
                </c:pt>
                <c:pt idx="961">
                  <c:v>-4.2415448617829027E-3</c:v>
                </c:pt>
                <c:pt idx="962">
                  <c:v>-2.7207753598019746E-3</c:v>
                </c:pt>
                <c:pt idx="963">
                  <c:v>-3.3868729220820392E-3</c:v>
                </c:pt>
                <c:pt idx="964">
                  <c:v>-4.6697629083178073E-3</c:v>
                </c:pt>
                <c:pt idx="965">
                  <c:v>-2.8063589507660754E-3</c:v>
                </c:pt>
                <c:pt idx="966">
                  <c:v>-3.5880254965314157E-3</c:v>
                </c:pt>
                <c:pt idx="967">
                  <c:v>-3.3427382551893987E-3</c:v>
                </c:pt>
                <c:pt idx="968">
                  <c:v>-2.9997459092403378E-3</c:v>
                </c:pt>
                <c:pt idx="969">
                  <c:v>-5.1871778797163686E-3</c:v>
                </c:pt>
                <c:pt idx="970">
                  <c:v>-2.6233323767166877E-3</c:v>
                </c:pt>
                <c:pt idx="971">
                  <c:v>-4.1086374566840986E-3</c:v>
                </c:pt>
                <c:pt idx="972">
                  <c:v>-2.741261399185675E-3</c:v>
                </c:pt>
                <c:pt idx="973">
                  <c:v>-4.2468061103061241E-3</c:v>
                </c:pt>
                <c:pt idx="974">
                  <c:v>-3.6151637111797941E-3</c:v>
                </c:pt>
                <c:pt idx="975">
                  <c:v>-2.8211364819897031E-3</c:v>
                </c:pt>
                <c:pt idx="976">
                  <c:v>-2.8301295891249444E-3</c:v>
                </c:pt>
                <c:pt idx="977">
                  <c:v>-4.3198476741665263E-3</c:v>
                </c:pt>
                <c:pt idx="978">
                  <c:v>-4.1214525555456089E-3</c:v>
                </c:pt>
                <c:pt idx="979">
                  <c:v>-4.1552100560661919E-3</c:v>
                </c:pt>
                <c:pt idx="980">
                  <c:v>-3.4451019969990162E-3</c:v>
                </c:pt>
                <c:pt idx="981">
                  <c:v>-3.0730110121869247E-3</c:v>
                </c:pt>
                <c:pt idx="982">
                  <c:v>-3.5527531277150066E-3</c:v>
                </c:pt>
                <c:pt idx="983">
                  <c:v>-3.1817525706565328E-3</c:v>
                </c:pt>
                <c:pt idx="984">
                  <c:v>-5.0606177748643531E-3</c:v>
                </c:pt>
                <c:pt idx="985">
                  <c:v>-3.2934258030924467E-3</c:v>
                </c:pt>
                <c:pt idx="986">
                  <c:v>-3.2836627034561784E-3</c:v>
                </c:pt>
                <c:pt idx="987">
                  <c:v>-3.8285626371960596E-3</c:v>
                </c:pt>
                <c:pt idx="988">
                  <c:v>-3.4200270582919021E-3</c:v>
                </c:pt>
                <c:pt idx="989">
                  <c:v>-3.9849526222422819E-3</c:v>
                </c:pt>
                <c:pt idx="990">
                  <c:v>-3.973363321632473E-3</c:v>
                </c:pt>
                <c:pt idx="991">
                  <c:v>-3.5726924709336993E-3</c:v>
                </c:pt>
                <c:pt idx="992">
                  <c:v>-2.9731046167103385E-3</c:v>
                </c:pt>
                <c:pt idx="993">
                  <c:v>-3.0206292693994441E-3</c:v>
                </c:pt>
                <c:pt idx="994">
                  <c:v>-3.0206292693994441E-3</c:v>
                </c:pt>
                <c:pt idx="995">
                  <c:v>-3.8695596461206512E-3</c:v>
                </c:pt>
                <c:pt idx="996">
                  <c:v>-3.311345201429648E-3</c:v>
                </c:pt>
                <c:pt idx="997">
                  <c:v>-3.5018944038619293E-3</c:v>
                </c:pt>
                <c:pt idx="998">
                  <c:v>-5.05456277176493E-3</c:v>
                </c:pt>
                <c:pt idx="999">
                  <c:v>-3.8743701146532129E-3</c:v>
                </c:pt>
                <c:pt idx="1000">
                  <c:v>-4.292840506485842E-3</c:v>
                </c:pt>
                <c:pt idx="1001">
                  <c:v>-4.3398963053894483E-3</c:v>
                </c:pt>
                <c:pt idx="1002">
                  <c:v>-4.8692544257125537E-3</c:v>
                </c:pt>
                <c:pt idx="1003">
                  <c:v>-3.7174563999318134E-3</c:v>
                </c:pt>
                <c:pt idx="1004">
                  <c:v>-4.9883415184311568E-3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05-449F-BE82-91434B96B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958488"/>
        <c:axId val="765961440"/>
      </c:scatterChart>
      <c:valAx>
        <c:axId val="765958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 Variable 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5961440"/>
        <c:crosses val="autoZero"/>
        <c:crossBetween val="midCat"/>
      </c:valAx>
      <c:valAx>
        <c:axId val="7659614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5958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'16-21yrs'!$U$27:$U$1031</c:f>
              <c:numCache>
                <c:formatCode>General</c:formatCode>
                <c:ptCount val="1005"/>
                <c:pt idx="0">
                  <c:v>4.975124378109453E-2</c:v>
                </c:pt>
                <c:pt idx="1">
                  <c:v>0.1492537313432836</c:v>
                </c:pt>
                <c:pt idx="2">
                  <c:v>0.24875621890547264</c:v>
                </c:pt>
                <c:pt idx="3">
                  <c:v>0.34825870646766172</c:v>
                </c:pt>
                <c:pt idx="4">
                  <c:v>0.44776119402985076</c:v>
                </c:pt>
                <c:pt idx="5">
                  <c:v>0.54726368159203986</c:v>
                </c:pt>
                <c:pt idx="6">
                  <c:v>0.64676616915422891</c:v>
                </c:pt>
                <c:pt idx="7">
                  <c:v>0.74626865671641796</c:v>
                </c:pt>
                <c:pt idx="8">
                  <c:v>0.845771144278607</c:v>
                </c:pt>
                <c:pt idx="9">
                  <c:v>0.94527363184079605</c:v>
                </c:pt>
                <c:pt idx="10">
                  <c:v>1.0447761194029852</c:v>
                </c:pt>
                <c:pt idx="11">
                  <c:v>1.1442786069651742</c:v>
                </c:pt>
                <c:pt idx="12">
                  <c:v>1.2437810945273633</c:v>
                </c:pt>
                <c:pt idx="13">
                  <c:v>1.3432835820895523</c:v>
                </c:pt>
                <c:pt idx="14">
                  <c:v>1.4427860696517414</c:v>
                </c:pt>
                <c:pt idx="15">
                  <c:v>1.5422885572139304</c:v>
                </c:pt>
                <c:pt idx="16">
                  <c:v>1.6417910447761195</c:v>
                </c:pt>
                <c:pt idx="17">
                  <c:v>1.7412935323383085</c:v>
                </c:pt>
                <c:pt idx="18">
                  <c:v>1.8407960199004976</c:v>
                </c:pt>
                <c:pt idx="19">
                  <c:v>1.9402985074626866</c:v>
                </c:pt>
                <c:pt idx="20">
                  <c:v>2.0398009950248759</c:v>
                </c:pt>
                <c:pt idx="21">
                  <c:v>2.1393034825870649</c:v>
                </c:pt>
                <c:pt idx="22">
                  <c:v>2.238805970149254</c:v>
                </c:pt>
                <c:pt idx="23">
                  <c:v>2.338308457711443</c:v>
                </c:pt>
                <c:pt idx="24">
                  <c:v>2.4378109452736321</c:v>
                </c:pt>
                <c:pt idx="25">
                  <c:v>2.5373134328358211</c:v>
                </c:pt>
                <c:pt idx="26">
                  <c:v>2.6368159203980102</c:v>
                </c:pt>
                <c:pt idx="27">
                  <c:v>2.7363184079601992</c:v>
                </c:pt>
                <c:pt idx="28">
                  <c:v>2.8358208955223883</c:v>
                </c:pt>
                <c:pt idx="29">
                  <c:v>2.9353233830845773</c:v>
                </c:pt>
                <c:pt idx="30">
                  <c:v>3.0348258706467663</c:v>
                </c:pt>
                <c:pt idx="31">
                  <c:v>3.1343283582089554</c:v>
                </c:pt>
                <c:pt idx="32">
                  <c:v>3.2338308457711444</c:v>
                </c:pt>
                <c:pt idx="33">
                  <c:v>3.3333333333333335</c:v>
                </c:pt>
                <c:pt idx="34">
                  <c:v>3.4328358208955225</c:v>
                </c:pt>
                <c:pt idx="35">
                  <c:v>3.5323383084577116</c:v>
                </c:pt>
                <c:pt idx="36">
                  <c:v>3.6318407960199006</c:v>
                </c:pt>
                <c:pt idx="37">
                  <c:v>3.7313432835820897</c:v>
                </c:pt>
                <c:pt idx="38">
                  <c:v>3.8308457711442787</c:v>
                </c:pt>
                <c:pt idx="39">
                  <c:v>3.9303482587064678</c:v>
                </c:pt>
                <c:pt idx="40">
                  <c:v>4.0298507462686572</c:v>
                </c:pt>
                <c:pt idx="41">
                  <c:v>4.1293532338308463</c:v>
                </c:pt>
                <c:pt idx="42">
                  <c:v>4.2288557213930353</c:v>
                </c:pt>
                <c:pt idx="43">
                  <c:v>4.3283582089552244</c:v>
                </c:pt>
                <c:pt idx="44">
                  <c:v>4.4278606965174134</c:v>
                </c:pt>
                <c:pt idx="45">
                  <c:v>4.5273631840796025</c:v>
                </c:pt>
                <c:pt idx="46">
                  <c:v>4.6268656716417915</c:v>
                </c:pt>
                <c:pt idx="47">
                  <c:v>4.7263681592039806</c:v>
                </c:pt>
                <c:pt idx="48">
                  <c:v>4.8258706467661696</c:v>
                </c:pt>
                <c:pt idx="49">
                  <c:v>4.9253731343283587</c:v>
                </c:pt>
                <c:pt idx="50">
                  <c:v>5.0248756218905477</c:v>
                </c:pt>
                <c:pt idx="51">
                  <c:v>5.1243781094527368</c:v>
                </c:pt>
                <c:pt idx="52">
                  <c:v>5.2238805970149258</c:v>
                </c:pt>
                <c:pt idx="53">
                  <c:v>5.3233830845771148</c:v>
                </c:pt>
                <c:pt idx="54">
                  <c:v>5.4228855721393039</c:v>
                </c:pt>
                <c:pt idx="55">
                  <c:v>5.5223880597014929</c:v>
                </c:pt>
                <c:pt idx="56">
                  <c:v>5.621890547263682</c:v>
                </c:pt>
                <c:pt idx="57">
                  <c:v>5.721393034825871</c:v>
                </c:pt>
                <c:pt idx="58">
                  <c:v>5.8208955223880601</c:v>
                </c:pt>
                <c:pt idx="59">
                  <c:v>5.9203980099502491</c:v>
                </c:pt>
                <c:pt idx="60">
                  <c:v>6.0199004975124382</c:v>
                </c:pt>
                <c:pt idx="61">
                  <c:v>6.1194029850746272</c:v>
                </c:pt>
                <c:pt idx="62">
                  <c:v>6.2189054726368163</c:v>
                </c:pt>
                <c:pt idx="63">
                  <c:v>6.3184079601990053</c:v>
                </c:pt>
                <c:pt idx="64">
                  <c:v>6.4179104477611943</c:v>
                </c:pt>
                <c:pt idx="65">
                  <c:v>6.5174129353233834</c:v>
                </c:pt>
                <c:pt idx="66">
                  <c:v>6.6169154228855724</c:v>
                </c:pt>
                <c:pt idx="67">
                  <c:v>6.7164179104477615</c:v>
                </c:pt>
                <c:pt idx="68">
                  <c:v>6.8159203980099505</c:v>
                </c:pt>
                <c:pt idx="69">
                  <c:v>6.9154228855721396</c:v>
                </c:pt>
                <c:pt idx="70">
                  <c:v>7.0149253731343286</c:v>
                </c:pt>
                <c:pt idx="71">
                  <c:v>7.1144278606965177</c:v>
                </c:pt>
                <c:pt idx="72">
                  <c:v>7.2139303482587067</c:v>
                </c:pt>
                <c:pt idx="73">
                  <c:v>7.3134328358208958</c:v>
                </c:pt>
                <c:pt idx="74">
                  <c:v>7.4129353233830848</c:v>
                </c:pt>
                <c:pt idx="75">
                  <c:v>7.5124378109452739</c:v>
                </c:pt>
                <c:pt idx="76">
                  <c:v>7.6119402985074629</c:v>
                </c:pt>
                <c:pt idx="77">
                  <c:v>7.7114427860696519</c:v>
                </c:pt>
                <c:pt idx="78">
                  <c:v>7.810945273631841</c:v>
                </c:pt>
                <c:pt idx="79">
                  <c:v>7.91044776119403</c:v>
                </c:pt>
                <c:pt idx="80">
                  <c:v>8.0099502487562191</c:v>
                </c:pt>
                <c:pt idx="81">
                  <c:v>8.1094527363184099</c:v>
                </c:pt>
                <c:pt idx="82">
                  <c:v>8.208955223880599</c:v>
                </c:pt>
                <c:pt idx="83">
                  <c:v>8.308457711442788</c:v>
                </c:pt>
                <c:pt idx="84">
                  <c:v>8.407960199004977</c:v>
                </c:pt>
                <c:pt idx="85">
                  <c:v>8.5074626865671661</c:v>
                </c:pt>
                <c:pt idx="86">
                  <c:v>8.6069651741293551</c:v>
                </c:pt>
                <c:pt idx="87">
                  <c:v>8.7064676616915442</c:v>
                </c:pt>
                <c:pt idx="88">
                  <c:v>8.8059701492537332</c:v>
                </c:pt>
                <c:pt idx="89">
                  <c:v>8.9054726368159223</c:v>
                </c:pt>
                <c:pt idx="90">
                  <c:v>9.0049751243781113</c:v>
                </c:pt>
                <c:pt idx="91">
                  <c:v>9.1044776119403004</c:v>
                </c:pt>
                <c:pt idx="92">
                  <c:v>9.2039800995024894</c:v>
                </c:pt>
                <c:pt idx="93">
                  <c:v>9.3034825870646785</c:v>
                </c:pt>
                <c:pt idx="94">
                  <c:v>9.4029850746268675</c:v>
                </c:pt>
                <c:pt idx="95">
                  <c:v>9.5024875621890565</c:v>
                </c:pt>
                <c:pt idx="96">
                  <c:v>9.6019900497512456</c:v>
                </c:pt>
                <c:pt idx="97">
                  <c:v>9.7014925373134346</c:v>
                </c:pt>
                <c:pt idx="98">
                  <c:v>9.8009950248756237</c:v>
                </c:pt>
                <c:pt idx="99">
                  <c:v>9.9004975124378127</c:v>
                </c:pt>
                <c:pt idx="100">
                  <c:v>10.000000000000002</c:v>
                </c:pt>
                <c:pt idx="101">
                  <c:v>10.099502487562191</c:v>
                </c:pt>
                <c:pt idx="102">
                  <c:v>10.19900497512438</c:v>
                </c:pt>
                <c:pt idx="103">
                  <c:v>10.298507462686569</c:v>
                </c:pt>
                <c:pt idx="104">
                  <c:v>10.398009950248758</c:v>
                </c:pt>
                <c:pt idx="105">
                  <c:v>10.497512437810947</c:v>
                </c:pt>
                <c:pt idx="106">
                  <c:v>10.597014925373136</c:v>
                </c:pt>
                <c:pt idx="107">
                  <c:v>10.696517412935325</c:v>
                </c:pt>
                <c:pt idx="108">
                  <c:v>10.796019900497514</c:v>
                </c:pt>
                <c:pt idx="109">
                  <c:v>10.895522388059703</c:v>
                </c:pt>
                <c:pt idx="110">
                  <c:v>10.995024875621892</c:v>
                </c:pt>
                <c:pt idx="111">
                  <c:v>11.094527363184081</c:v>
                </c:pt>
                <c:pt idx="112">
                  <c:v>11.19402985074627</c:v>
                </c:pt>
                <c:pt idx="113">
                  <c:v>11.293532338308459</c:v>
                </c:pt>
                <c:pt idx="114">
                  <c:v>11.393034825870648</c:v>
                </c:pt>
                <c:pt idx="115">
                  <c:v>11.492537313432837</c:v>
                </c:pt>
                <c:pt idx="116">
                  <c:v>11.592039800995027</c:v>
                </c:pt>
                <c:pt idx="117">
                  <c:v>11.691542288557216</c:v>
                </c:pt>
                <c:pt idx="118">
                  <c:v>11.791044776119405</c:v>
                </c:pt>
                <c:pt idx="119">
                  <c:v>11.890547263681594</c:v>
                </c:pt>
                <c:pt idx="120">
                  <c:v>11.990049751243783</c:v>
                </c:pt>
                <c:pt idx="121">
                  <c:v>12.089552238805972</c:v>
                </c:pt>
                <c:pt idx="122">
                  <c:v>12.189054726368161</c:v>
                </c:pt>
                <c:pt idx="123">
                  <c:v>12.28855721393035</c:v>
                </c:pt>
                <c:pt idx="124">
                  <c:v>12.388059701492539</c:v>
                </c:pt>
                <c:pt idx="125">
                  <c:v>12.487562189054728</c:v>
                </c:pt>
                <c:pt idx="126">
                  <c:v>12.587064676616917</c:v>
                </c:pt>
                <c:pt idx="127">
                  <c:v>12.686567164179106</c:v>
                </c:pt>
                <c:pt idx="128">
                  <c:v>12.786069651741295</c:v>
                </c:pt>
                <c:pt idx="129">
                  <c:v>12.885572139303484</c:v>
                </c:pt>
                <c:pt idx="130">
                  <c:v>12.985074626865673</c:v>
                </c:pt>
                <c:pt idx="131">
                  <c:v>13.084577114427862</c:v>
                </c:pt>
                <c:pt idx="132">
                  <c:v>13.184079601990051</c:v>
                </c:pt>
                <c:pt idx="133">
                  <c:v>13.28358208955224</c:v>
                </c:pt>
                <c:pt idx="134">
                  <c:v>13.383084577114429</c:v>
                </c:pt>
                <c:pt idx="135">
                  <c:v>13.482587064676618</c:v>
                </c:pt>
                <c:pt idx="136">
                  <c:v>13.582089552238807</c:v>
                </c:pt>
                <c:pt idx="137">
                  <c:v>13.681592039800996</c:v>
                </c:pt>
                <c:pt idx="138">
                  <c:v>13.781094527363186</c:v>
                </c:pt>
                <c:pt idx="139">
                  <c:v>13.880597014925375</c:v>
                </c:pt>
                <c:pt idx="140">
                  <c:v>13.980099502487564</c:v>
                </c:pt>
                <c:pt idx="141">
                  <c:v>14.079601990049753</c:v>
                </c:pt>
                <c:pt idx="142">
                  <c:v>14.179104477611942</c:v>
                </c:pt>
                <c:pt idx="143">
                  <c:v>14.278606965174131</c:v>
                </c:pt>
                <c:pt idx="144">
                  <c:v>14.37810945273632</c:v>
                </c:pt>
                <c:pt idx="145">
                  <c:v>14.477611940298509</c:v>
                </c:pt>
                <c:pt idx="146">
                  <c:v>14.577114427860698</c:v>
                </c:pt>
                <c:pt idx="147">
                  <c:v>14.676616915422887</c:v>
                </c:pt>
                <c:pt idx="148">
                  <c:v>14.776119402985076</c:v>
                </c:pt>
                <c:pt idx="149">
                  <c:v>14.875621890547265</c:v>
                </c:pt>
                <c:pt idx="150">
                  <c:v>14.975124378109454</c:v>
                </c:pt>
                <c:pt idx="151">
                  <c:v>15.074626865671643</c:v>
                </c:pt>
                <c:pt idx="152">
                  <c:v>15.174129353233832</c:v>
                </c:pt>
                <c:pt idx="153">
                  <c:v>15.273631840796021</c:v>
                </c:pt>
                <c:pt idx="154">
                  <c:v>15.37313432835821</c:v>
                </c:pt>
                <c:pt idx="155">
                  <c:v>15.472636815920399</c:v>
                </c:pt>
                <c:pt idx="156">
                  <c:v>15.572139303482588</c:v>
                </c:pt>
                <c:pt idx="157">
                  <c:v>15.671641791044777</c:v>
                </c:pt>
                <c:pt idx="158">
                  <c:v>15.771144278606966</c:v>
                </c:pt>
                <c:pt idx="159">
                  <c:v>15.870646766169155</c:v>
                </c:pt>
                <c:pt idx="160">
                  <c:v>15.970149253731345</c:v>
                </c:pt>
                <c:pt idx="161">
                  <c:v>16.069651741293534</c:v>
                </c:pt>
                <c:pt idx="162">
                  <c:v>16.169154228855724</c:v>
                </c:pt>
                <c:pt idx="163">
                  <c:v>16.268656716417912</c:v>
                </c:pt>
                <c:pt idx="164">
                  <c:v>16.368159203980102</c:v>
                </c:pt>
                <c:pt idx="165">
                  <c:v>16.46766169154229</c:v>
                </c:pt>
                <c:pt idx="166">
                  <c:v>16.567164179104481</c:v>
                </c:pt>
                <c:pt idx="167">
                  <c:v>16.666666666666668</c:v>
                </c:pt>
                <c:pt idx="168">
                  <c:v>16.766169154228859</c:v>
                </c:pt>
                <c:pt idx="169">
                  <c:v>16.865671641791046</c:v>
                </c:pt>
                <c:pt idx="170">
                  <c:v>16.965174129353237</c:v>
                </c:pt>
                <c:pt idx="171">
                  <c:v>17.064676616915424</c:v>
                </c:pt>
                <c:pt idx="172">
                  <c:v>17.164179104477615</c:v>
                </c:pt>
                <c:pt idx="173">
                  <c:v>17.263681592039802</c:v>
                </c:pt>
                <c:pt idx="174">
                  <c:v>17.363184079601993</c:v>
                </c:pt>
                <c:pt idx="175">
                  <c:v>17.46268656716418</c:v>
                </c:pt>
                <c:pt idx="176">
                  <c:v>17.562189054726371</c:v>
                </c:pt>
                <c:pt idx="177">
                  <c:v>17.661691542288558</c:v>
                </c:pt>
                <c:pt idx="178">
                  <c:v>17.761194029850749</c:v>
                </c:pt>
                <c:pt idx="179">
                  <c:v>17.860696517412936</c:v>
                </c:pt>
                <c:pt idx="180">
                  <c:v>17.960199004975127</c:v>
                </c:pt>
                <c:pt idx="181">
                  <c:v>18.059701492537314</c:v>
                </c:pt>
                <c:pt idx="182">
                  <c:v>18.159203980099505</c:v>
                </c:pt>
                <c:pt idx="183">
                  <c:v>18.258706467661693</c:v>
                </c:pt>
                <c:pt idx="184">
                  <c:v>18.358208955223883</c:v>
                </c:pt>
                <c:pt idx="185">
                  <c:v>18.457711442786071</c:v>
                </c:pt>
                <c:pt idx="186">
                  <c:v>18.557213930348261</c:v>
                </c:pt>
                <c:pt idx="187">
                  <c:v>18.656716417910449</c:v>
                </c:pt>
                <c:pt idx="188">
                  <c:v>18.75621890547264</c:v>
                </c:pt>
                <c:pt idx="189">
                  <c:v>18.855721393034827</c:v>
                </c:pt>
                <c:pt idx="190">
                  <c:v>18.955223880597018</c:v>
                </c:pt>
                <c:pt idx="191">
                  <c:v>19.054726368159205</c:v>
                </c:pt>
                <c:pt idx="192">
                  <c:v>19.154228855721396</c:v>
                </c:pt>
                <c:pt idx="193">
                  <c:v>19.253731343283583</c:v>
                </c:pt>
                <c:pt idx="194">
                  <c:v>19.353233830845774</c:v>
                </c:pt>
                <c:pt idx="195">
                  <c:v>19.452736318407961</c:v>
                </c:pt>
                <c:pt idx="196">
                  <c:v>19.552238805970152</c:v>
                </c:pt>
                <c:pt idx="197">
                  <c:v>19.651741293532339</c:v>
                </c:pt>
                <c:pt idx="198">
                  <c:v>19.75124378109453</c:v>
                </c:pt>
                <c:pt idx="199">
                  <c:v>19.850746268656717</c:v>
                </c:pt>
                <c:pt idx="200">
                  <c:v>19.950248756218908</c:v>
                </c:pt>
                <c:pt idx="201">
                  <c:v>20.049751243781095</c:v>
                </c:pt>
                <c:pt idx="202">
                  <c:v>20.149253731343286</c:v>
                </c:pt>
                <c:pt idx="203">
                  <c:v>20.248756218905474</c:v>
                </c:pt>
                <c:pt idx="204">
                  <c:v>20.348258706467664</c:v>
                </c:pt>
                <c:pt idx="205">
                  <c:v>20.447761194029852</c:v>
                </c:pt>
                <c:pt idx="206">
                  <c:v>20.547263681592042</c:v>
                </c:pt>
                <c:pt idx="207">
                  <c:v>20.64676616915423</c:v>
                </c:pt>
                <c:pt idx="208">
                  <c:v>20.746268656716421</c:v>
                </c:pt>
                <c:pt idx="209">
                  <c:v>20.845771144278608</c:v>
                </c:pt>
                <c:pt idx="210">
                  <c:v>20.945273631840799</c:v>
                </c:pt>
                <c:pt idx="211">
                  <c:v>21.044776119402986</c:v>
                </c:pt>
                <c:pt idx="212">
                  <c:v>21.144278606965177</c:v>
                </c:pt>
                <c:pt idx="213">
                  <c:v>21.243781094527364</c:v>
                </c:pt>
                <c:pt idx="214">
                  <c:v>21.343283582089555</c:v>
                </c:pt>
                <c:pt idx="215">
                  <c:v>21.442786069651742</c:v>
                </c:pt>
                <c:pt idx="216">
                  <c:v>21.542288557213933</c:v>
                </c:pt>
                <c:pt idx="217">
                  <c:v>21.64179104477612</c:v>
                </c:pt>
                <c:pt idx="218">
                  <c:v>21.741293532338311</c:v>
                </c:pt>
                <c:pt idx="219">
                  <c:v>21.840796019900498</c:v>
                </c:pt>
                <c:pt idx="220">
                  <c:v>21.940298507462689</c:v>
                </c:pt>
                <c:pt idx="221">
                  <c:v>22.039800995024876</c:v>
                </c:pt>
                <c:pt idx="222">
                  <c:v>22.139303482587067</c:v>
                </c:pt>
                <c:pt idx="223">
                  <c:v>22.238805970149254</c:v>
                </c:pt>
                <c:pt idx="224">
                  <c:v>22.338308457711445</c:v>
                </c:pt>
                <c:pt idx="225">
                  <c:v>22.437810945273633</c:v>
                </c:pt>
                <c:pt idx="226">
                  <c:v>22.537313432835823</c:v>
                </c:pt>
                <c:pt idx="227">
                  <c:v>22.636815920398011</c:v>
                </c:pt>
                <c:pt idx="228">
                  <c:v>22.736318407960201</c:v>
                </c:pt>
                <c:pt idx="229">
                  <c:v>22.835820895522389</c:v>
                </c:pt>
                <c:pt idx="230">
                  <c:v>22.93532338308458</c:v>
                </c:pt>
                <c:pt idx="231">
                  <c:v>23.034825870646767</c:v>
                </c:pt>
                <c:pt idx="232">
                  <c:v>23.134328358208958</c:v>
                </c:pt>
                <c:pt idx="233">
                  <c:v>23.233830845771145</c:v>
                </c:pt>
                <c:pt idx="234">
                  <c:v>23.333333333333336</c:v>
                </c:pt>
                <c:pt idx="235">
                  <c:v>23.432835820895523</c:v>
                </c:pt>
                <c:pt idx="236">
                  <c:v>23.532338308457714</c:v>
                </c:pt>
                <c:pt idx="237">
                  <c:v>23.631840796019901</c:v>
                </c:pt>
                <c:pt idx="238">
                  <c:v>23.731343283582092</c:v>
                </c:pt>
                <c:pt idx="239">
                  <c:v>23.830845771144279</c:v>
                </c:pt>
                <c:pt idx="240">
                  <c:v>23.93034825870647</c:v>
                </c:pt>
                <c:pt idx="241">
                  <c:v>24.029850746268657</c:v>
                </c:pt>
                <c:pt idx="242">
                  <c:v>24.129353233830848</c:v>
                </c:pt>
                <c:pt idx="243">
                  <c:v>24.228855721393035</c:v>
                </c:pt>
                <c:pt idx="244">
                  <c:v>24.328358208955226</c:v>
                </c:pt>
                <c:pt idx="245">
                  <c:v>24.427860696517413</c:v>
                </c:pt>
                <c:pt idx="246">
                  <c:v>24.527363184079604</c:v>
                </c:pt>
                <c:pt idx="247">
                  <c:v>24.626865671641792</c:v>
                </c:pt>
                <c:pt idx="248">
                  <c:v>24.726368159203982</c:v>
                </c:pt>
                <c:pt idx="249">
                  <c:v>24.82587064676617</c:v>
                </c:pt>
                <c:pt idx="250">
                  <c:v>24.92537313432836</c:v>
                </c:pt>
                <c:pt idx="251">
                  <c:v>25.024875621890548</c:v>
                </c:pt>
                <c:pt idx="252">
                  <c:v>25.124378109452739</c:v>
                </c:pt>
                <c:pt idx="253">
                  <c:v>25.223880597014926</c:v>
                </c:pt>
                <c:pt idx="254">
                  <c:v>25.323383084577117</c:v>
                </c:pt>
                <c:pt idx="255">
                  <c:v>25.422885572139304</c:v>
                </c:pt>
                <c:pt idx="256">
                  <c:v>25.522388059701495</c:v>
                </c:pt>
                <c:pt idx="257">
                  <c:v>25.621890547263686</c:v>
                </c:pt>
                <c:pt idx="258">
                  <c:v>25.721393034825873</c:v>
                </c:pt>
                <c:pt idx="259">
                  <c:v>25.820895522388064</c:v>
                </c:pt>
                <c:pt idx="260">
                  <c:v>25.920398009950251</c:v>
                </c:pt>
                <c:pt idx="261">
                  <c:v>26.019900497512442</c:v>
                </c:pt>
                <c:pt idx="262">
                  <c:v>26.119402985074629</c:v>
                </c:pt>
                <c:pt idx="263">
                  <c:v>26.21890547263682</c:v>
                </c:pt>
                <c:pt idx="264">
                  <c:v>26.318407960199007</c:v>
                </c:pt>
                <c:pt idx="265">
                  <c:v>26.417910447761198</c:v>
                </c:pt>
                <c:pt idx="266">
                  <c:v>26.517412935323385</c:v>
                </c:pt>
                <c:pt idx="267">
                  <c:v>26.616915422885576</c:v>
                </c:pt>
                <c:pt idx="268">
                  <c:v>26.716417910447763</c:v>
                </c:pt>
                <c:pt idx="269">
                  <c:v>26.815920398009954</c:v>
                </c:pt>
                <c:pt idx="270">
                  <c:v>26.915422885572141</c:v>
                </c:pt>
                <c:pt idx="271">
                  <c:v>27.014925373134332</c:v>
                </c:pt>
                <c:pt idx="272">
                  <c:v>27.114427860696519</c:v>
                </c:pt>
                <c:pt idx="273">
                  <c:v>27.21393034825871</c:v>
                </c:pt>
                <c:pt idx="274">
                  <c:v>27.313432835820898</c:v>
                </c:pt>
                <c:pt idx="275">
                  <c:v>27.412935323383088</c:v>
                </c:pt>
                <c:pt idx="276">
                  <c:v>27.512437810945276</c:v>
                </c:pt>
                <c:pt idx="277">
                  <c:v>27.611940298507466</c:v>
                </c:pt>
                <c:pt idx="278">
                  <c:v>27.711442786069654</c:v>
                </c:pt>
                <c:pt idx="279">
                  <c:v>27.810945273631845</c:v>
                </c:pt>
                <c:pt idx="280">
                  <c:v>27.910447761194032</c:v>
                </c:pt>
                <c:pt idx="281">
                  <c:v>28.009950248756223</c:v>
                </c:pt>
                <c:pt idx="282">
                  <c:v>28.10945273631841</c:v>
                </c:pt>
                <c:pt idx="283">
                  <c:v>28.208955223880601</c:v>
                </c:pt>
                <c:pt idx="284">
                  <c:v>28.308457711442788</c:v>
                </c:pt>
                <c:pt idx="285">
                  <c:v>28.407960199004979</c:v>
                </c:pt>
                <c:pt idx="286">
                  <c:v>28.507462686567166</c:v>
                </c:pt>
                <c:pt idx="287">
                  <c:v>28.606965174129357</c:v>
                </c:pt>
                <c:pt idx="288">
                  <c:v>28.706467661691544</c:v>
                </c:pt>
                <c:pt idx="289">
                  <c:v>28.805970149253735</c:v>
                </c:pt>
                <c:pt idx="290">
                  <c:v>28.905472636815922</c:v>
                </c:pt>
                <c:pt idx="291">
                  <c:v>29.004975124378113</c:v>
                </c:pt>
                <c:pt idx="292">
                  <c:v>29.1044776119403</c:v>
                </c:pt>
                <c:pt idx="293">
                  <c:v>29.203980099502491</c:v>
                </c:pt>
                <c:pt idx="294">
                  <c:v>29.303482587064678</c:v>
                </c:pt>
                <c:pt idx="295">
                  <c:v>29.402985074626869</c:v>
                </c:pt>
                <c:pt idx="296">
                  <c:v>29.502487562189057</c:v>
                </c:pt>
                <c:pt idx="297">
                  <c:v>29.601990049751247</c:v>
                </c:pt>
                <c:pt idx="298">
                  <c:v>29.701492537313435</c:v>
                </c:pt>
                <c:pt idx="299">
                  <c:v>29.800995024875625</c:v>
                </c:pt>
                <c:pt idx="300">
                  <c:v>29.900497512437813</c:v>
                </c:pt>
                <c:pt idx="301">
                  <c:v>30.000000000000004</c:v>
                </c:pt>
                <c:pt idx="302">
                  <c:v>30.099502487562191</c:v>
                </c:pt>
                <c:pt idx="303">
                  <c:v>30.199004975124382</c:v>
                </c:pt>
                <c:pt idx="304">
                  <c:v>30.298507462686569</c:v>
                </c:pt>
                <c:pt idx="305">
                  <c:v>30.39800995024876</c:v>
                </c:pt>
                <c:pt idx="306">
                  <c:v>30.497512437810947</c:v>
                </c:pt>
                <c:pt idx="307">
                  <c:v>30.597014925373138</c:v>
                </c:pt>
                <c:pt idx="308">
                  <c:v>30.696517412935325</c:v>
                </c:pt>
                <c:pt idx="309">
                  <c:v>30.796019900497516</c:v>
                </c:pt>
                <c:pt idx="310">
                  <c:v>30.895522388059703</c:v>
                </c:pt>
                <c:pt idx="311">
                  <c:v>30.995024875621894</c:v>
                </c:pt>
                <c:pt idx="312">
                  <c:v>31.094527363184081</c:v>
                </c:pt>
                <c:pt idx="313">
                  <c:v>31.194029850746272</c:v>
                </c:pt>
                <c:pt idx="314">
                  <c:v>31.293532338308459</c:v>
                </c:pt>
                <c:pt idx="315">
                  <c:v>31.39303482587065</c:v>
                </c:pt>
                <c:pt idx="316">
                  <c:v>31.492537313432837</c:v>
                </c:pt>
                <c:pt idx="317">
                  <c:v>31.592039800995028</c:v>
                </c:pt>
                <c:pt idx="318">
                  <c:v>31.691542288557216</c:v>
                </c:pt>
                <c:pt idx="319">
                  <c:v>31.791044776119406</c:v>
                </c:pt>
                <c:pt idx="320">
                  <c:v>31.890547263681594</c:v>
                </c:pt>
                <c:pt idx="321">
                  <c:v>31.990049751243784</c:v>
                </c:pt>
                <c:pt idx="322">
                  <c:v>32.089552238805972</c:v>
                </c:pt>
                <c:pt idx="323">
                  <c:v>32.189054726368163</c:v>
                </c:pt>
                <c:pt idx="324">
                  <c:v>32.288557213930353</c:v>
                </c:pt>
                <c:pt idx="325">
                  <c:v>32.388059701492537</c:v>
                </c:pt>
                <c:pt idx="326">
                  <c:v>32.487562189054728</c:v>
                </c:pt>
                <c:pt idx="327">
                  <c:v>32.587064676616919</c:v>
                </c:pt>
                <c:pt idx="328">
                  <c:v>32.68656716417911</c:v>
                </c:pt>
                <c:pt idx="329">
                  <c:v>32.786069651741293</c:v>
                </c:pt>
                <c:pt idx="330">
                  <c:v>32.885572139303484</c:v>
                </c:pt>
                <c:pt idx="331">
                  <c:v>32.985074626865675</c:v>
                </c:pt>
                <c:pt idx="332">
                  <c:v>33.084577114427866</c:v>
                </c:pt>
                <c:pt idx="333">
                  <c:v>33.184079601990049</c:v>
                </c:pt>
                <c:pt idx="334">
                  <c:v>33.28358208955224</c:v>
                </c:pt>
                <c:pt idx="335">
                  <c:v>33.383084577114431</c:v>
                </c:pt>
                <c:pt idx="336">
                  <c:v>33.482587064676622</c:v>
                </c:pt>
                <c:pt idx="337">
                  <c:v>33.582089552238806</c:v>
                </c:pt>
                <c:pt idx="338">
                  <c:v>33.681592039800996</c:v>
                </c:pt>
                <c:pt idx="339">
                  <c:v>33.781094527363187</c:v>
                </c:pt>
                <c:pt idx="340">
                  <c:v>33.880597014925378</c:v>
                </c:pt>
                <c:pt idx="341">
                  <c:v>33.980099502487562</c:v>
                </c:pt>
                <c:pt idx="342">
                  <c:v>34.079601990049753</c:v>
                </c:pt>
                <c:pt idx="343">
                  <c:v>34.179104477611943</c:v>
                </c:pt>
                <c:pt idx="344">
                  <c:v>34.278606965174134</c:v>
                </c:pt>
                <c:pt idx="345">
                  <c:v>34.378109452736318</c:v>
                </c:pt>
                <c:pt idx="346">
                  <c:v>34.477611940298509</c:v>
                </c:pt>
                <c:pt idx="347">
                  <c:v>34.5771144278607</c:v>
                </c:pt>
                <c:pt idx="348">
                  <c:v>34.67661691542289</c:v>
                </c:pt>
                <c:pt idx="349">
                  <c:v>34.776119402985074</c:v>
                </c:pt>
                <c:pt idx="350">
                  <c:v>34.875621890547265</c:v>
                </c:pt>
                <c:pt idx="351">
                  <c:v>34.975124378109456</c:v>
                </c:pt>
                <c:pt idx="352">
                  <c:v>35.074626865671647</c:v>
                </c:pt>
                <c:pt idx="353">
                  <c:v>35.17412935323383</c:v>
                </c:pt>
                <c:pt idx="354">
                  <c:v>35.273631840796021</c:v>
                </c:pt>
                <c:pt idx="355">
                  <c:v>35.373134328358212</c:v>
                </c:pt>
                <c:pt idx="356">
                  <c:v>35.472636815920403</c:v>
                </c:pt>
                <c:pt idx="357">
                  <c:v>35.572139303482587</c:v>
                </c:pt>
                <c:pt idx="358">
                  <c:v>35.671641791044777</c:v>
                </c:pt>
                <c:pt idx="359">
                  <c:v>35.771144278606968</c:v>
                </c:pt>
                <c:pt idx="360">
                  <c:v>35.870646766169159</c:v>
                </c:pt>
                <c:pt idx="361">
                  <c:v>35.970149253731343</c:v>
                </c:pt>
                <c:pt idx="362">
                  <c:v>36.069651741293534</c:v>
                </c:pt>
                <c:pt idx="363">
                  <c:v>36.169154228855724</c:v>
                </c:pt>
                <c:pt idx="364">
                  <c:v>36.268656716417915</c:v>
                </c:pt>
                <c:pt idx="365">
                  <c:v>36.368159203980099</c:v>
                </c:pt>
                <c:pt idx="366">
                  <c:v>36.46766169154229</c:v>
                </c:pt>
                <c:pt idx="367">
                  <c:v>36.567164179104481</c:v>
                </c:pt>
                <c:pt idx="368">
                  <c:v>36.666666666666671</c:v>
                </c:pt>
                <c:pt idx="369">
                  <c:v>36.766169154228855</c:v>
                </c:pt>
                <c:pt idx="370">
                  <c:v>36.865671641791046</c:v>
                </c:pt>
                <c:pt idx="371">
                  <c:v>36.965174129353237</c:v>
                </c:pt>
                <c:pt idx="372">
                  <c:v>37.064676616915428</c:v>
                </c:pt>
                <c:pt idx="373">
                  <c:v>37.164179104477611</c:v>
                </c:pt>
                <c:pt idx="374">
                  <c:v>37.263681592039802</c:v>
                </c:pt>
                <c:pt idx="375">
                  <c:v>37.363184079601993</c:v>
                </c:pt>
                <c:pt idx="376">
                  <c:v>37.462686567164184</c:v>
                </c:pt>
                <c:pt idx="377">
                  <c:v>37.562189054726367</c:v>
                </c:pt>
                <c:pt idx="378">
                  <c:v>37.661691542288558</c:v>
                </c:pt>
                <c:pt idx="379">
                  <c:v>37.761194029850749</c:v>
                </c:pt>
                <c:pt idx="380">
                  <c:v>37.86069651741294</c:v>
                </c:pt>
                <c:pt idx="381">
                  <c:v>37.960199004975124</c:v>
                </c:pt>
                <c:pt idx="382">
                  <c:v>38.059701492537314</c:v>
                </c:pt>
                <c:pt idx="383">
                  <c:v>38.159203980099505</c:v>
                </c:pt>
                <c:pt idx="384">
                  <c:v>38.258706467661696</c:v>
                </c:pt>
                <c:pt idx="385">
                  <c:v>38.358208955223887</c:v>
                </c:pt>
                <c:pt idx="386">
                  <c:v>38.457711442786071</c:v>
                </c:pt>
                <c:pt idx="387">
                  <c:v>38.557213930348261</c:v>
                </c:pt>
                <c:pt idx="388">
                  <c:v>38.656716417910452</c:v>
                </c:pt>
                <c:pt idx="389">
                  <c:v>38.756218905472643</c:v>
                </c:pt>
                <c:pt idx="390">
                  <c:v>38.855721393034827</c:v>
                </c:pt>
                <c:pt idx="391">
                  <c:v>38.955223880597018</c:v>
                </c:pt>
                <c:pt idx="392">
                  <c:v>39.054726368159209</c:v>
                </c:pt>
                <c:pt idx="393">
                  <c:v>39.154228855721399</c:v>
                </c:pt>
                <c:pt idx="394">
                  <c:v>39.253731343283583</c:v>
                </c:pt>
                <c:pt idx="395">
                  <c:v>39.353233830845774</c:v>
                </c:pt>
                <c:pt idx="396">
                  <c:v>39.452736318407965</c:v>
                </c:pt>
                <c:pt idx="397">
                  <c:v>39.552238805970156</c:v>
                </c:pt>
                <c:pt idx="398">
                  <c:v>39.651741293532339</c:v>
                </c:pt>
                <c:pt idx="399">
                  <c:v>39.75124378109453</c:v>
                </c:pt>
                <c:pt idx="400">
                  <c:v>39.850746268656721</c:v>
                </c:pt>
                <c:pt idx="401">
                  <c:v>39.950248756218912</c:v>
                </c:pt>
                <c:pt idx="402">
                  <c:v>40.049751243781095</c:v>
                </c:pt>
                <c:pt idx="403">
                  <c:v>40.149253731343286</c:v>
                </c:pt>
                <c:pt idx="404">
                  <c:v>40.248756218905477</c:v>
                </c:pt>
                <c:pt idx="405">
                  <c:v>40.348258706467668</c:v>
                </c:pt>
                <c:pt idx="406">
                  <c:v>40.447761194029852</c:v>
                </c:pt>
                <c:pt idx="407">
                  <c:v>40.547263681592042</c:v>
                </c:pt>
                <c:pt idx="408">
                  <c:v>40.646766169154233</c:v>
                </c:pt>
                <c:pt idx="409">
                  <c:v>40.746268656716424</c:v>
                </c:pt>
                <c:pt idx="410">
                  <c:v>40.845771144278608</c:v>
                </c:pt>
                <c:pt idx="411">
                  <c:v>40.945273631840799</c:v>
                </c:pt>
                <c:pt idx="412">
                  <c:v>41.044776119402989</c:v>
                </c:pt>
                <c:pt idx="413">
                  <c:v>41.14427860696518</c:v>
                </c:pt>
                <c:pt idx="414">
                  <c:v>41.243781094527364</c:v>
                </c:pt>
                <c:pt idx="415">
                  <c:v>41.343283582089555</c:v>
                </c:pt>
                <c:pt idx="416">
                  <c:v>41.442786069651746</c:v>
                </c:pt>
                <c:pt idx="417">
                  <c:v>41.542288557213936</c:v>
                </c:pt>
                <c:pt idx="418">
                  <c:v>41.64179104477612</c:v>
                </c:pt>
                <c:pt idx="419">
                  <c:v>41.741293532338311</c:v>
                </c:pt>
                <c:pt idx="420">
                  <c:v>41.840796019900502</c:v>
                </c:pt>
                <c:pt idx="421">
                  <c:v>41.940298507462693</c:v>
                </c:pt>
                <c:pt idx="422">
                  <c:v>42.039800995024876</c:v>
                </c:pt>
                <c:pt idx="423">
                  <c:v>42.139303482587067</c:v>
                </c:pt>
                <c:pt idx="424">
                  <c:v>42.238805970149258</c:v>
                </c:pt>
                <c:pt idx="425">
                  <c:v>42.338308457711449</c:v>
                </c:pt>
                <c:pt idx="426">
                  <c:v>42.437810945273633</c:v>
                </c:pt>
                <c:pt idx="427">
                  <c:v>42.537313432835823</c:v>
                </c:pt>
                <c:pt idx="428">
                  <c:v>42.636815920398014</c:v>
                </c:pt>
                <c:pt idx="429">
                  <c:v>42.736318407960205</c:v>
                </c:pt>
                <c:pt idx="430">
                  <c:v>42.835820895522389</c:v>
                </c:pt>
                <c:pt idx="431">
                  <c:v>42.93532338308458</c:v>
                </c:pt>
                <c:pt idx="432">
                  <c:v>43.03482587064677</c:v>
                </c:pt>
                <c:pt idx="433">
                  <c:v>43.134328358208961</c:v>
                </c:pt>
                <c:pt idx="434">
                  <c:v>43.233830845771145</c:v>
                </c:pt>
                <c:pt idx="435">
                  <c:v>43.333333333333336</c:v>
                </c:pt>
                <c:pt idx="436">
                  <c:v>43.432835820895527</c:v>
                </c:pt>
                <c:pt idx="437">
                  <c:v>43.532338308457717</c:v>
                </c:pt>
                <c:pt idx="438">
                  <c:v>43.631840796019901</c:v>
                </c:pt>
                <c:pt idx="439">
                  <c:v>43.731343283582092</c:v>
                </c:pt>
                <c:pt idx="440">
                  <c:v>43.830845771144283</c:v>
                </c:pt>
                <c:pt idx="441">
                  <c:v>43.930348258706474</c:v>
                </c:pt>
                <c:pt idx="442">
                  <c:v>44.029850746268657</c:v>
                </c:pt>
                <c:pt idx="443">
                  <c:v>44.129353233830848</c:v>
                </c:pt>
                <c:pt idx="444">
                  <c:v>44.228855721393039</c:v>
                </c:pt>
                <c:pt idx="445">
                  <c:v>44.32835820895523</c:v>
                </c:pt>
                <c:pt idx="446">
                  <c:v>44.427860696517413</c:v>
                </c:pt>
                <c:pt idx="447">
                  <c:v>44.527363184079604</c:v>
                </c:pt>
                <c:pt idx="448">
                  <c:v>44.626865671641795</c:v>
                </c:pt>
                <c:pt idx="449">
                  <c:v>44.726368159203986</c:v>
                </c:pt>
                <c:pt idx="450">
                  <c:v>44.82587064676617</c:v>
                </c:pt>
                <c:pt idx="451">
                  <c:v>44.92537313432836</c:v>
                </c:pt>
                <c:pt idx="452">
                  <c:v>45.024875621890551</c:v>
                </c:pt>
                <c:pt idx="453">
                  <c:v>45.124378109452742</c:v>
                </c:pt>
                <c:pt idx="454">
                  <c:v>45.223880597014926</c:v>
                </c:pt>
                <c:pt idx="455">
                  <c:v>45.323383084577117</c:v>
                </c:pt>
                <c:pt idx="456">
                  <c:v>45.422885572139307</c:v>
                </c:pt>
                <c:pt idx="457">
                  <c:v>45.522388059701498</c:v>
                </c:pt>
                <c:pt idx="458">
                  <c:v>45.621890547263682</c:v>
                </c:pt>
                <c:pt idx="459">
                  <c:v>45.721393034825873</c:v>
                </c:pt>
                <c:pt idx="460">
                  <c:v>45.820895522388064</c:v>
                </c:pt>
                <c:pt idx="461">
                  <c:v>45.920398009950254</c:v>
                </c:pt>
                <c:pt idx="462">
                  <c:v>46.019900497512438</c:v>
                </c:pt>
                <c:pt idx="463">
                  <c:v>46.119402985074629</c:v>
                </c:pt>
                <c:pt idx="464">
                  <c:v>46.21890547263682</c:v>
                </c:pt>
                <c:pt idx="465">
                  <c:v>46.318407960199011</c:v>
                </c:pt>
                <c:pt idx="466">
                  <c:v>46.417910447761194</c:v>
                </c:pt>
                <c:pt idx="467">
                  <c:v>46.517412935323385</c:v>
                </c:pt>
                <c:pt idx="468">
                  <c:v>46.616915422885576</c:v>
                </c:pt>
                <c:pt idx="469">
                  <c:v>46.716417910447767</c:v>
                </c:pt>
                <c:pt idx="470">
                  <c:v>46.815920398009951</c:v>
                </c:pt>
                <c:pt idx="471">
                  <c:v>46.915422885572141</c:v>
                </c:pt>
                <c:pt idx="472">
                  <c:v>47.014925373134332</c:v>
                </c:pt>
                <c:pt idx="473">
                  <c:v>47.114427860696523</c:v>
                </c:pt>
                <c:pt idx="474">
                  <c:v>47.213930348258707</c:v>
                </c:pt>
                <c:pt idx="475">
                  <c:v>47.313432835820898</c:v>
                </c:pt>
                <c:pt idx="476">
                  <c:v>47.412935323383088</c:v>
                </c:pt>
                <c:pt idx="477">
                  <c:v>47.512437810945279</c:v>
                </c:pt>
                <c:pt idx="478">
                  <c:v>47.611940298507463</c:v>
                </c:pt>
                <c:pt idx="479">
                  <c:v>47.711442786069654</c:v>
                </c:pt>
                <c:pt idx="480">
                  <c:v>47.810945273631845</c:v>
                </c:pt>
                <c:pt idx="481">
                  <c:v>47.910447761194035</c:v>
                </c:pt>
                <c:pt idx="482">
                  <c:v>48.009950248756219</c:v>
                </c:pt>
                <c:pt idx="483">
                  <c:v>48.10945273631841</c:v>
                </c:pt>
                <c:pt idx="484">
                  <c:v>48.208955223880601</c:v>
                </c:pt>
                <c:pt idx="485">
                  <c:v>48.308457711442792</c:v>
                </c:pt>
                <c:pt idx="486">
                  <c:v>48.407960199004975</c:v>
                </c:pt>
                <c:pt idx="487">
                  <c:v>48.507462686567166</c:v>
                </c:pt>
                <c:pt idx="488">
                  <c:v>48.606965174129357</c:v>
                </c:pt>
                <c:pt idx="489">
                  <c:v>48.706467661691548</c:v>
                </c:pt>
                <c:pt idx="490">
                  <c:v>48.805970149253731</c:v>
                </c:pt>
                <c:pt idx="491">
                  <c:v>48.905472636815922</c:v>
                </c:pt>
                <c:pt idx="492">
                  <c:v>49.004975124378113</c:v>
                </c:pt>
                <c:pt idx="493">
                  <c:v>49.104477611940304</c:v>
                </c:pt>
                <c:pt idx="494">
                  <c:v>49.203980099502488</c:v>
                </c:pt>
                <c:pt idx="495">
                  <c:v>49.303482587064678</c:v>
                </c:pt>
                <c:pt idx="496">
                  <c:v>49.402985074626869</c:v>
                </c:pt>
                <c:pt idx="497">
                  <c:v>49.50248756218906</c:v>
                </c:pt>
                <c:pt idx="498">
                  <c:v>49.601990049751244</c:v>
                </c:pt>
                <c:pt idx="499">
                  <c:v>49.701492537313435</c:v>
                </c:pt>
                <c:pt idx="500">
                  <c:v>49.800995024875625</c:v>
                </c:pt>
                <c:pt idx="501">
                  <c:v>49.900497512437816</c:v>
                </c:pt>
                <c:pt idx="502">
                  <c:v>50</c:v>
                </c:pt>
                <c:pt idx="503">
                  <c:v>50.099502487562191</c:v>
                </c:pt>
                <c:pt idx="504">
                  <c:v>50.199004975124382</c:v>
                </c:pt>
                <c:pt idx="505">
                  <c:v>50.298507462686572</c:v>
                </c:pt>
                <c:pt idx="506">
                  <c:v>50.398009950248756</c:v>
                </c:pt>
                <c:pt idx="507">
                  <c:v>50.497512437810947</c:v>
                </c:pt>
                <c:pt idx="508">
                  <c:v>50.597014925373138</c:v>
                </c:pt>
                <c:pt idx="509">
                  <c:v>50.696517412935329</c:v>
                </c:pt>
                <c:pt idx="510">
                  <c:v>50.796019900497512</c:v>
                </c:pt>
                <c:pt idx="511">
                  <c:v>50.895522388059703</c:v>
                </c:pt>
                <c:pt idx="512">
                  <c:v>50.995024875621894</c:v>
                </c:pt>
                <c:pt idx="513">
                  <c:v>51.094527363184085</c:v>
                </c:pt>
                <c:pt idx="514">
                  <c:v>51.194029850746276</c:v>
                </c:pt>
                <c:pt idx="515">
                  <c:v>51.293532338308459</c:v>
                </c:pt>
                <c:pt idx="516">
                  <c:v>51.39303482587065</c:v>
                </c:pt>
                <c:pt idx="517">
                  <c:v>51.492537313432841</c:v>
                </c:pt>
                <c:pt idx="518">
                  <c:v>51.592039800995032</c:v>
                </c:pt>
                <c:pt idx="519">
                  <c:v>51.691542288557216</c:v>
                </c:pt>
                <c:pt idx="520">
                  <c:v>51.791044776119406</c:v>
                </c:pt>
                <c:pt idx="521">
                  <c:v>51.890547263681597</c:v>
                </c:pt>
                <c:pt idx="522">
                  <c:v>51.990049751243788</c:v>
                </c:pt>
                <c:pt idx="523">
                  <c:v>52.089552238805972</c:v>
                </c:pt>
                <c:pt idx="524">
                  <c:v>52.189054726368163</c:v>
                </c:pt>
                <c:pt idx="525">
                  <c:v>52.288557213930353</c:v>
                </c:pt>
                <c:pt idx="526">
                  <c:v>52.388059701492544</c:v>
                </c:pt>
                <c:pt idx="527">
                  <c:v>52.487562189054728</c:v>
                </c:pt>
                <c:pt idx="528">
                  <c:v>52.587064676616919</c:v>
                </c:pt>
                <c:pt idx="529">
                  <c:v>52.68656716417911</c:v>
                </c:pt>
                <c:pt idx="530">
                  <c:v>52.7860696517413</c:v>
                </c:pt>
                <c:pt idx="531">
                  <c:v>52.885572139303484</c:v>
                </c:pt>
                <c:pt idx="532">
                  <c:v>52.985074626865675</c:v>
                </c:pt>
                <c:pt idx="533">
                  <c:v>53.084577114427866</c:v>
                </c:pt>
                <c:pt idx="534">
                  <c:v>53.184079601990057</c:v>
                </c:pt>
                <c:pt idx="535">
                  <c:v>53.28358208955224</c:v>
                </c:pt>
                <c:pt idx="536">
                  <c:v>53.383084577114431</c:v>
                </c:pt>
                <c:pt idx="537">
                  <c:v>53.482587064676622</c:v>
                </c:pt>
                <c:pt idx="538">
                  <c:v>53.582089552238813</c:v>
                </c:pt>
                <c:pt idx="539">
                  <c:v>53.681592039800996</c:v>
                </c:pt>
                <c:pt idx="540">
                  <c:v>53.781094527363187</c:v>
                </c:pt>
                <c:pt idx="541">
                  <c:v>53.880597014925378</c:v>
                </c:pt>
                <c:pt idx="542">
                  <c:v>53.980099502487569</c:v>
                </c:pt>
                <c:pt idx="543">
                  <c:v>54.079601990049753</c:v>
                </c:pt>
                <c:pt idx="544">
                  <c:v>54.179104477611943</c:v>
                </c:pt>
                <c:pt idx="545">
                  <c:v>54.278606965174134</c:v>
                </c:pt>
                <c:pt idx="546">
                  <c:v>54.378109452736325</c:v>
                </c:pt>
                <c:pt idx="547">
                  <c:v>54.477611940298509</c:v>
                </c:pt>
                <c:pt idx="548">
                  <c:v>54.5771144278607</c:v>
                </c:pt>
                <c:pt idx="549">
                  <c:v>54.67661691542289</c:v>
                </c:pt>
                <c:pt idx="550">
                  <c:v>54.776119402985081</c:v>
                </c:pt>
                <c:pt idx="551">
                  <c:v>54.875621890547265</c:v>
                </c:pt>
                <c:pt idx="552">
                  <c:v>54.975124378109456</c:v>
                </c:pt>
                <c:pt idx="553">
                  <c:v>55.074626865671647</c:v>
                </c:pt>
                <c:pt idx="554">
                  <c:v>55.174129353233837</c:v>
                </c:pt>
                <c:pt idx="555">
                  <c:v>55.273631840796021</c:v>
                </c:pt>
                <c:pt idx="556">
                  <c:v>55.373134328358212</c:v>
                </c:pt>
                <c:pt idx="557">
                  <c:v>55.472636815920403</c:v>
                </c:pt>
                <c:pt idx="558">
                  <c:v>55.572139303482594</c:v>
                </c:pt>
                <c:pt idx="559">
                  <c:v>55.671641791044777</c:v>
                </c:pt>
                <c:pt idx="560">
                  <c:v>55.771144278606968</c:v>
                </c:pt>
                <c:pt idx="561">
                  <c:v>55.870646766169159</c:v>
                </c:pt>
                <c:pt idx="562">
                  <c:v>55.97014925373135</c:v>
                </c:pt>
                <c:pt idx="563">
                  <c:v>56.069651741293534</c:v>
                </c:pt>
                <c:pt idx="564">
                  <c:v>56.169154228855724</c:v>
                </c:pt>
                <c:pt idx="565">
                  <c:v>56.268656716417915</c:v>
                </c:pt>
                <c:pt idx="566">
                  <c:v>56.368159203980106</c:v>
                </c:pt>
                <c:pt idx="567">
                  <c:v>56.46766169154229</c:v>
                </c:pt>
                <c:pt idx="568">
                  <c:v>56.567164179104481</c:v>
                </c:pt>
                <c:pt idx="569">
                  <c:v>56.666666666666671</c:v>
                </c:pt>
                <c:pt idx="570">
                  <c:v>56.766169154228862</c:v>
                </c:pt>
                <c:pt idx="571">
                  <c:v>56.865671641791046</c:v>
                </c:pt>
                <c:pt idx="572">
                  <c:v>56.965174129353237</c:v>
                </c:pt>
                <c:pt idx="573">
                  <c:v>57.064676616915428</c:v>
                </c:pt>
                <c:pt idx="574">
                  <c:v>57.164179104477618</c:v>
                </c:pt>
                <c:pt idx="575">
                  <c:v>57.263681592039802</c:v>
                </c:pt>
                <c:pt idx="576">
                  <c:v>57.363184079601993</c:v>
                </c:pt>
                <c:pt idx="577">
                  <c:v>57.462686567164184</c:v>
                </c:pt>
                <c:pt idx="578">
                  <c:v>57.562189054726375</c:v>
                </c:pt>
                <c:pt idx="579">
                  <c:v>57.661691542288558</c:v>
                </c:pt>
                <c:pt idx="580">
                  <c:v>57.761194029850749</c:v>
                </c:pt>
                <c:pt idx="581">
                  <c:v>57.86069651741294</c:v>
                </c:pt>
                <c:pt idx="582">
                  <c:v>57.960199004975131</c:v>
                </c:pt>
                <c:pt idx="583">
                  <c:v>58.059701492537314</c:v>
                </c:pt>
                <c:pt idx="584">
                  <c:v>58.159203980099505</c:v>
                </c:pt>
                <c:pt idx="585">
                  <c:v>58.258706467661696</c:v>
                </c:pt>
                <c:pt idx="586">
                  <c:v>58.358208955223887</c:v>
                </c:pt>
                <c:pt idx="587">
                  <c:v>58.457711442786071</c:v>
                </c:pt>
                <c:pt idx="588">
                  <c:v>58.557213930348261</c:v>
                </c:pt>
                <c:pt idx="589">
                  <c:v>58.656716417910452</c:v>
                </c:pt>
                <c:pt idx="590">
                  <c:v>58.756218905472643</c:v>
                </c:pt>
                <c:pt idx="591">
                  <c:v>58.855721393034827</c:v>
                </c:pt>
                <c:pt idx="592">
                  <c:v>58.955223880597018</c:v>
                </c:pt>
                <c:pt idx="593">
                  <c:v>59.054726368159209</c:v>
                </c:pt>
                <c:pt idx="594">
                  <c:v>59.154228855721399</c:v>
                </c:pt>
                <c:pt idx="595">
                  <c:v>59.253731343283583</c:v>
                </c:pt>
                <c:pt idx="596">
                  <c:v>59.353233830845774</c:v>
                </c:pt>
                <c:pt idx="597">
                  <c:v>59.452736318407965</c:v>
                </c:pt>
                <c:pt idx="598">
                  <c:v>59.552238805970156</c:v>
                </c:pt>
                <c:pt idx="599">
                  <c:v>59.651741293532339</c:v>
                </c:pt>
                <c:pt idx="600">
                  <c:v>59.75124378109453</c:v>
                </c:pt>
                <c:pt idx="601">
                  <c:v>59.850746268656721</c:v>
                </c:pt>
                <c:pt idx="602">
                  <c:v>59.950248756218912</c:v>
                </c:pt>
                <c:pt idx="603">
                  <c:v>60.049751243781095</c:v>
                </c:pt>
                <c:pt idx="604">
                  <c:v>60.149253731343286</c:v>
                </c:pt>
                <c:pt idx="605">
                  <c:v>60.248756218905477</c:v>
                </c:pt>
                <c:pt idx="606">
                  <c:v>60.348258706467668</c:v>
                </c:pt>
                <c:pt idx="607">
                  <c:v>60.447761194029852</c:v>
                </c:pt>
                <c:pt idx="608">
                  <c:v>60.547263681592042</c:v>
                </c:pt>
                <c:pt idx="609">
                  <c:v>60.646766169154233</c:v>
                </c:pt>
                <c:pt idx="610">
                  <c:v>60.746268656716424</c:v>
                </c:pt>
                <c:pt idx="611">
                  <c:v>60.845771144278608</c:v>
                </c:pt>
                <c:pt idx="612">
                  <c:v>60.945273631840799</c:v>
                </c:pt>
                <c:pt idx="613">
                  <c:v>61.044776119402989</c:v>
                </c:pt>
                <c:pt idx="614">
                  <c:v>61.14427860696518</c:v>
                </c:pt>
                <c:pt idx="615">
                  <c:v>61.243781094527364</c:v>
                </c:pt>
                <c:pt idx="616">
                  <c:v>61.343283582089555</c:v>
                </c:pt>
                <c:pt idx="617">
                  <c:v>61.442786069651746</c:v>
                </c:pt>
                <c:pt idx="618">
                  <c:v>61.542288557213936</c:v>
                </c:pt>
                <c:pt idx="619">
                  <c:v>61.64179104477612</c:v>
                </c:pt>
                <c:pt idx="620">
                  <c:v>61.741293532338311</c:v>
                </c:pt>
                <c:pt idx="621">
                  <c:v>61.840796019900502</c:v>
                </c:pt>
                <c:pt idx="622">
                  <c:v>61.940298507462693</c:v>
                </c:pt>
                <c:pt idx="623">
                  <c:v>62.039800995024876</c:v>
                </c:pt>
                <c:pt idx="624">
                  <c:v>62.139303482587067</c:v>
                </c:pt>
                <c:pt idx="625">
                  <c:v>62.238805970149258</c:v>
                </c:pt>
                <c:pt idx="626">
                  <c:v>62.338308457711449</c:v>
                </c:pt>
                <c:pt idx="627">
                  <c:v>62.437810945273633</c:v>
                </c:pt>
                <c:pt idx="628">
                  <c:v>62.537313432835823</c:v>
                </c:pt>
                <c:pt idx="629">
                  <c:v>62.636815920398014</c:v>
                </c:pt>
                <c:pt idx="630">
                  <c:v>62.736318407960205</c:v>
                </c:pt>
                <c:pt idx="631">
                  <c:v>62.835820895522389</c:v>
                </c:pt>
                <c:pt idx="632">
                  <c:v>62.93532338308458</c:v>
                </c:pt>
                <c:pt idx="633">
                  <c:v>63.03482587064677</c:v>
                </c:pt>
                <c:pt idx="634">
                  <c:v>63.134328358208961</c:v>
                </c:pt>
                <c:pt idx="635">
                  <c:v>63.233830845771145</c:v>
                </c:pt>
                <c:pt idx="636">
                  <c:v>63.333333333333336</c:v>
                </c:pt>
                <c:pt idx="637">
                  <c:v>63.432835820895527</c:v>
                </c:pt>
                <c:pt idx="638">
                  <c:v>63.532338308457717</c:v>
                </c:pt>
                <c:pt idx="639">
                  <c:v>63.631840796019901</c:v>
                </c:pt>
                <c:pt idx="640">
                  <c:v>63.731343283582092</c:v>
                </c:pt>
                <c:pt idx="641">
                  <c:v>63.830845771144283</c:v>
                </c:pt>
                <c:pt idx="642">
                  <c:v>63.930348258706474</c:v>
                </c:pt>
                <c:pt idx="643">
                  <c:v>64.029850746268664</c:v>
                </c:pt>
                <c:pt idx="644">
                  <c:v>64.129353233830841</c:v>
                </c:pt>
                <c:pt idx="645">
                  <c:v>64.228855721393032</c:v>
                </c:pt>
                <c:pt idx="646">
                  <c:v>64.328358208955223</c:v>
                </c:pt>
                <c:pt idx="647">
                  <c:v>64.427860696517413</c:v>
                </c:pt>
                <c:pt idx="648">
                  <c:v>64.527363184079604</c:v>
                </c:pt>
                <c:pt idx="649">
                  <c:v>64.626865671641795</c:v>
                </c:pt>
                <c:pt idx="650">
                  <c:v>64.726368159203972</c:v>
                </c:pt>
                <c:pt idx="651">
                  <c:v>64.825870646766163</c:v>
                </c:pt>
                <c:pt idx="652">
                  <c:v>64.925373134328353</c:v>
                </c:pt>
                <c:pt idx="653">
                  <c:v>65.024875621890544</c:v>
                </c:pt>
                <c:pt idx="654">
                  <c:v>65.124378109452735</c:v>
                </c:pt>
                <c:pt idx="655">
                  <c:v>65.223880597014926</c:v>
                </c:pt>
                <c:pt idx="656">
                  <c:v>65.323383084577117</c:v>
                </c:pt>
                <c:pt idx="657">
                  <c:v>65.422885572139307</c:v>
                </c:pt>
                <c:pt idx="658">
                  <c:v>65.522388059701484</c:v>
                </c:pt>
                <c:pt idx="659">
                  <c:v>65.621890547263675</c:v>
                </c:pt>
                <c:pt idx="660">
                  <c:v>65.721393034825866</c:v>
                </c:pt>
                <c:pt idx="661">
                  <c:v>65.820895522388057</c:v>
                </c:pt>
                <c:pt idx="662">
                  <c:v>65.920398009950247</c:v>
                </c:pt>
                <c:pt idx="663">
                  <c:v>66.019900497512438</c:v>
                </c:pt>
                <c:pt idx="664">
                  <c:v>66.119402985074629</c:v>
                </c:pt>
                <c:pt idx="665">
                  <c:v>66.21890547263682</c:v>
                </c:pt>
                <c:pt idx="666">
                  <c:v>66.318407960198996</c:v>
                </c:pt>
                <c:pt idx="667">
                  <c:v>66.417910447761187</c:v>
                </c:pt>
                <c:pt idx="668">
                  <c:v>66.517412935323378</c:v>
                </c:pt>
                <c:pt idx="669">
                  <c:v>66.616915422885569</c:v>
                </c:pt>
                <c:pt idx="670">
                  <c:v>66.71641791044776</c:v>
                </c:pt>
                <c:pt idx="671">
                  <c:v>66.815920398009951</c:v>
                </c:pt>
                <c:pt idx="672">
                  <c:v>66.915422885572141</c:v>
                </c:pt>
                <c:pt idx="673">
                  <c:v>67.014925373134332</c:v>
                </c:pt>
                <c:pt idx="674">
                  <c:v>67.114427860696509</c:v>
                </c:pt>
                <c:pt idx="675">
                  <c:v>67.2139303482587</c:v>
                </c:pt>
                <c:pt idx="676">
                  <c:v>67.31343283582089</c:v>
                </c:pt>
                <c:pt idx="677">
                  <c:v>67.412935323383081</c:v>
                </c:pt>
                <c:pt idx="678">
                  <c:v>67.512437810945272</c:v>
                </c:pt>
                <c:pt idx="679">
                  <c:v>67.611940298507463</c:v>
                </c:pt>
                <c:pt idx="680">
                  <c:v>67.711442786069654</c:v>
                </c:pt>
                <c:pt idx="681">
                  <c:v>67.810945273631845</c:v>
                </c:pt>
                <c:pt idx="682">
                  <c:v>67.910447761194021</c:v>
                </c:pt>
                <c:pt idx="683">
                  <c:v>68.009950248756212</c:v>
                </c:pt>
                <c:pt idx="684">
                  <c:v>68.109452736318403</c:v>
                </c:pt>
                <c:pt idx="685">
                  <c:v>68.208955223880594</c:v>
                </c:pt>
                <c:pt idx="686">
                  <c:v>68.308457711442784</c:v>
                </c:pt>
                <c:pt idx="687">
                  <c:v>68.407960199004975</c:v>
                </c:pt>
                <c:pt idx="688">
                  <c:v>68.507462686567166</c:v>
                </c:pt>
                <c:pt idx="689">
                  <c:v>68.606965174129357</c:v>
                </c:pt>
                <c:pt idx="690">
                  <c:v>68.706467661691534</c:v>
                </c:pt>
                <c:pt idx="691">
                  <c:v>68.805970149253724</c:v>
                </c:pt>
                <c:pt idx="692">
                  <c:v>68.905472636815915</c:v>
                </c:pt>
                <c:pt idx="693">
                  <c:v>69.004975124378106</c:v>
                </c:pt>
                <c:pt idx="694">
                  <c:v>69.104477611940297</c:v>
                </c:pt>
                <c:pt idx="695">
                  <c:v>69.203980099502488</c:v>
                </c:pt>
                <c:pt idx="696">
                  <c:v>69.303482587064678</c:v>
                </c:pt>
                <c:pt idx="697">
                  <c:v>69.402985074626869</c:v>
                </c:pt>
                <c:pt idx="698">
                  <c:v>69.502487562189046</c:v>
                </c:pt>
                <c:pt idx="699">
                  <c:v>69.601990049751237</c:v>
                </c:pt>
                <c:pt idx="700">
                  <c:v>69.701492537313428</c:v>
                </c:pt>
                <c:pt idx="701">
                  <c:v>69.800995024875618</c:v>
                </c:pt>
                <c:pt idx="702">
                  <c:v>69.900497512437809</c:v>
                </c:pt>
                <c:pt idx="703">
                  <c:v>70</c:v>
                </c:pt>
                <c:pt idx="704">
                  <c:v>70.099502487562191</c:v>
                </c:pt>
                <c:pt idx="705">
                  <c:v>70.199004975124382</c:v>
                </c:pt>
                <c:pt idx="706">
                  <c:v>70.298507462686558</c:v>
                </c:pt>
                <c:pt idx="707">
                  <c:v>70.398009950248749</c:v>
                </c:pt>
                <c:pt idx="708">
                  <c:v>70.49751243781094</c:v>
                </c:pt>
                <c:pt idx="709">
                  <c:v>70.597014925373131</c:v>
                </c:pt>
                <c:pt idx="710">
                  <c:v>70.696517412935322</c:v>
                </c:pt>
                <c:pt idx="711">
                  <c:v>70.796019900497512</c:v>
                </c:pt>
                <c:pt idx="712">
                  <c:v>70.895522388059703</c:v>
                </c:pt>
                <c:pt idx="713">
                  <c:v>70.995024875621894</c:v>
                </c:pt>
                <c:pt idx="714">
                  <c:v>71.094527363184071</c:v>
                </c:pt>
                <c:pt idx="715">
                  <c:v>71.194029850746261</c:v>
                </c:pt>
                <c:pt idx="716">
                  <c:v>71.293532338308452</c:v>
                </c:pt>
                <c:pt idx="717">
                  <c:v>71.393034825870643</c:v>
                </c:pt>
                <c:pt idx="718">
                  <c:v>71.492537313432834</c:v>
                </c:pt>
                <c:pt idx="719">
                  <c:v>71.592039800995025</c:v>
                </c:pt>
                <c:pt idx="720">
                  <c:v>71.691542288557216</c:v>
                </c:pt>
                <c:pt idx="721">
                  <c:v>71.791044776119406</c:v>
                </c:pt>
                <c:pt idx="722">
                  <c:v>71.890547263681583</c:v>
                </c:pt>
                <c:pt idx="723">
                  <c:v>71.990049751243774</c:v>
                </c:pt>
                <c:pt idx="724">
                  <c:v>72.089552238805965</c:v>
                </c:pt>
                <c:pt idx="725">
                  <c:v>72.189054726368155</c:v>
                </c:pt>
                <c:pt idx="726">
                  <c:v>72.288557213930346</c:v>
                </c:pt>
                <c:pt idx="727">
                  <c:v>72.388059701492537</c:v>
                </c:pt>
                <c:pt idx="728">
                  <c:v>72.487562189054728</c:v>
                </c:pt>
                <c:pt idx="729">
                  <c:v>72.587064676616919</c:v>
                </c:pt>
                <c:pt idx="730">
                  <c:v>72.686567164179095</c:v>
                </c:pt>
                <c:pt idx="731">
                  <c:v>72.786069651741286</c:v>
                </c:pt>
                <c:pt idx="732">
                  <c:v>72.885572139303477</c:v>
                </c:pt>
                <c:pt idx="733">
                  <c:v>72.985074626865668</c:v>
                </c:pt>
                <c:pt idx="734">
                  <c:v>73.084577114427859</c:v>
                </c:pt>
                <c:pt idx="735">
                  <c:v>73.184079601990049</c:v>
                </c:pt>
                <c:pt idx="736">
                  <c:v>73.28358208955224</c:v>
                </c:pt>
                <c:pt idx="737">
                  <c:v>73.383084577114431</c:v>
                </c:pt>
                <c:pt idx="738">
                  <c:v>73.482587064676608</c:v>
                </c:pt>
                <c:pt idx="739">
                  <c:v>73.582089552238799</c:v>
                </c:pt>
                <c:pt idx="740">
                  <c:v>73.681592039800989</c:v>
                </c:pt>
                <c:pt idx="741">
                  <c:v>73.78109452736318</c:v>
                </c:pt>
                <c:pt idx="742">
                  <c:v>73.880597014925371</c:v>
                </c:pt>
                <c:pt idx="743">
                  <c:v>73.980099502487562</c:v>
                </c:pt>
                <c:pt idx="744">
                  <c:v>74.079601990049753</c:v>
                </c:pt>
                <c:pt idx="745">
                  <c:v>74.179104477611943</c:v>
                </c:pt>
                <c:pt idx="746">
                  <c:v>74.27860696517412</c:v>
                </c:pt>
                <c:pt idx="747">
                  <c:v>74.378109452736311</c:v>
                </c:pt>
                <c:pt idx="748">
                  <c:v>74.477611940298502</c:v>
                </c:pt>
                <c:pt idx="749">
                  <c:v>74.577114427860693</c:v>
                </c:pt>
                <c:pt idx="750">
                  <c:v>74.676616915422883</c:v>
                </c:pt>
                <c:pt idx="751">
                  <c:v>74.776119402985074</c:v>
                </c:pt>
                <c:pt idx="752">
                  <c:v>74.875621890547265</c:v>
                </c:pt>
                <c:pt idx="753">
                  <c:v>74.975124378109456</c:v>
                </c:pt>
                <c:pt idx="754">
                  <c:v>75.074626865671632</c:v>
                </c:pt>
                <c:pt idx="755">
                  <c:v>75.174129353233823</c:v>
                </c:pt>
                <c:pt idx="756">
                  <c:v>75.273631840796014</c:v>
                </c:pt>
                <c:pt idx="757">
                  <c:v>75.373134328358205</c:v>
                </c:pt>
                <c:pt idx="758">
                  <c:v>75.472636815920396</c:v>
                </c:pt>
                <c:pt idx="759">
                  <c:v>75.572139303482587</c:v>
                </c:pt>
                <c:pt idx="760">
                  <c:v>75.671641791044777</c:v>
                </c:pt>
                <c:pt idx="761">
                  <c:v>75.771144278606968</c:v>
                </c:pt>
                <c:pt idx="762">
                  <c:v>75.870646766169145</c:v>
                </c:pt>
                <c:pt idx="763">
                  <c:v>75.970149253731336</c:v>
                </c:pt>
                <c:pt idx="764">
                  <c:v>76.069651741293526</c:v>
                </c:pt>
                <c:pt idx="765">
                  <c:v>76.169154228855717</c:v>
                </c:pt>
                <c:pt idx="766">
                  <c:v>76.268656716417908</c:v>
                </c:pt>
                <c:pt idx="767">
                  <c:v>76.368159203980099</c:v>
                </c:pt>
                <c:pt idx="768">
                  <c:v>76.46766169154229</c:v>
                </c:pt>
                <c:pt idx="769">
                  <c:v>76.567164179104481</c:v>
                </c:pt>
                <c:pt idx="770">
                  <c:v>76.666666666666671</c:v>
                </c:pt>
                <c:pt idx="771">
                  <c:v>76.766169154228848</c:v>
                </c:pt>
                <c:pt idx="772">
                  <c:v>76.865671641791039</c:v>
                </c:pt>
                <c:pt idx="773">
                  <c:v>76.96517412935323</c:v>
                </c:pt>
                <c:pt idx="774">
                  <c:v>77.06467661691542</c:v>
                </c:pt>
                <c:pt idx="775">
                  <c:v>77.164179104477611</c:v>
                </c:pt>
                <c:pt idx="776">
                  <c:v>77.263681592039802</c:v>
                </c:pt>
                <c:pt idx="777">
                  <c:v>77.363184079601993</c:v>
                </c:pt>
                <c:pt idx="778">
                  <c:v>77.462686567164184</c:v>
                </c:pt>
                <c:pt idx="779">
                  <c:v>77.56218905472636</c:v>
                </c:pt>
                <c:pt idx="780">
                  <c:v>77.661691542288551</c:v>
                </c:pt>
                <c:pt idx="781">
                  <c:v>77.761194029850742</c:v>
                </c:pt>
                <c:pt idx="782">
                  <c:v>77.860696517412933</c:v>
                </c:pt>
                <c:pt idx="783">
                  <c:v>77.960199004975124</c:v>
                </c:pt>
                <c:pt idx="784">
                  <c:v>78.059701492537314</c:v>
                </c:pt>
                <c:pt idx="785">
                  <c:v>78.159203980099505</c:v>
                </c:pt>
                <c:pt idx="786">
                  <c:v>78.258706467661696</c:v>
                </c:pt>
                <c:pt idx="787">
                  <c:v>78.358208955223873</c:v>
                </c:pt>
                <c:pt idx="788">
                  <c:v>78.457711442786064</c:v>
                </c:pt>
                <c:pt idx="789">
                  <c:v>78.557213930348254</c:v>
                </c:pt>
                <c:pt idx="790">
                  <c:v>78.656716417910445</c:v>
                </c:pt>
                <c:pt idx="791">
                  <c:v>78.756218905472636</c:v>
                </c:pt>
                <c:pt idx="792">
                  <c:v>78.855721393034827</c:v>
                </c:pt>
                <c:pt idx="793">
                  <c:v>78.955223880597018</c:v>
                </c:pt>
                <c:pt idx="794">
                  <c:v>79.054726368159209</c:v>
                </c:pt>
                <c:pt idx="795">
                  <c:v>79.154228855721385</c:v>
                </c:pt>
                <c:pt idx="796">
                  <c:v>79.253731343283576</c:v>
                </c:pt>
                <c:pt idx="797">
                  <c:v>79.353233830845767</c:v>
                </c:pt>
                <c:pt idx="798">
                  <c:v>79.452736318407958</c:v>
                </c:pt>
                <c:pt idx="799">
                  <c:v>79.552238805970148</c:v>
                </c:pt>
                <c:pt idx="800">
                  <c:v>79.651741293532339</c:v>
                </c:pt>
                <c:pt idx="801">
                  <c:v>79.75124378109453</c:v>
                </c:pt>
                <c:pt idx="802">
                  <c:v>79.850746268656721</c:v>
                </c:pt>
                <c:pt idx="803">
                  <c:v>79.950248756218897</c:v>
                </c:pt>
                <c:pt idx="804">
                  <c:v>80.049751243781088</c:v>
                </c:pt>
                <c:pt idx="805">
                  <c:v>80.149253731343279</c:v>
                </c:pt>
                <c:pt idx="806">
                  <c:v>80.24875621890547</c:v>
                </c:pt>
                <c:pt idx="807">
                  <c:v>80.348258706467661</c:v>
                </c:pt>
                <c:pt idx="808">
                  <c:v>80.447761194029852</c:v>
                </c:pt>
                <c:pt idx="809">
                  <c:v>80.547263681592042</c:v>
                </c:pt>
                <c:pt idx="810">
                  <c:v>80.646766169154233</c:v>
                </c:pt>
                <c:pt idx="811">
                  <c:v>80.74626865671641</c:v>
                </c:pt>
                <c:pt idx="812">
                  <c:v>80.845771144278601</c:v>
                </c:pt>
                <c:pt idx="813">
                  <c:v>80.945273631840791</c:v>
                </c:pt>
                <c:pt idx="814">
                  <c:v>81.044776119402982</c:v>
                </c:pt>
                <c:pt idx="815">
                  <c:v>81.144278606965173</c:v>
                </c:pt>
                <c:pt idx="816">
                  <c:v>81.243781094527364</c:v>
                </c:pt>
                <c:pt idx="817">
                  <c:v>81.343283582089555</c:v>
                </c:pt>
                <c:pt idx="818">
                  <c:v>81.442786069651746</c:v>
                </c:pt>
                <c:pt idx="819">
                  <c:v>81.542288557213922</c:v>
                </c:pt>
                <c:pt idx="820">
                  <c:v>81.641791044776113</c:v>
                </c:pt>
                <c:pt idx="821">
                  <c:v>81.741293532338304</c:v>
                </c:pt>
                <c:pt idx="822">
                  <c:v>81.840796019900495</c:v>
                </c:pt>
                <c:pt idx="823">
                  <c:v>81.940298507462686</c:v>
                </c:pt>
                <c:pt idx="824">
                  <c:v>82.039800995024876</c:v>
                </c:pt>
                <c:pt idx="825">
                  <c:v>82.139303482587067</c:v>
                </c:pt>
                <c:pt idx="826">
                  <c:v>82.238805970149258</c:v>
                </c:pt>
                <c:pt idx="827">
                  <c:v>82.338308457711435</c:v>
                </c:pt>
                <c:pt idx="828">
                  <c:v>82.437810945273625</c:v>
                </c:pt>
                <c:pt idx="829">
                  <c:v>82.537313432835816</c:v>
                </c:pt>
                <c:pt idx="830">
                  <c:v>82.636815920398007</c:v>
                </c:pt>
                <c:pt idx="831">
                  <c:v>82.736318407960198</c:v>
                </c:pt>
                <c:pt idx="832">
                  <c:v>82.835820895522389</c:v>
                </c:pt>
                <c:pt idx="833">
                  <c:v>82.93532338308458</c:v>
                </c:pt>
                <c:pt idx="834">
                  <c:v>83.03482587064677</c:v>
                </c:pt>
                <c:pt idx="835">
                  <c:v>83.134328358208947</c:v>
                </c:pt>
                <c:pt idx="836">
                  <c:v>83.233830845771138</c:v>
                </c:pt>
                <c:pt idx="837">
                  <c:v>83.333333333333329</c:v>
                </c:pt>
                <c:pt idx="838">
                  <c:v>83.432835820895519</c:v>
                </c:pt>
                <c:pt idx="839">
                  <c:v>83.53233830845771</c:v>
                </c:pt>
                <c:pt idx="840">
                  <c:v>83.631840796019901</c:v>
                </c:pt>
                <c:pt idx="841">
                  <c:v>83.731343283582092</c:v>
                </c:pt>
                <c:pt idx="842">
                  <c:v>83.830845771144283</c:v>
                </c:pt>
                <c:pt idx="843">
                  <c:v>83.930348258706459</c:v>
                </c:pt>
                <c:pt idx="844">
                  <c:v>84.02985074626865</c:v>
                </c:pt>
                <c:pt idx="845">
                  <c:v>84.129353233830841</c:v>
                </c:pt>
                <c:pt idx="846">
                  <c:v>84.228855721393032</c:v>
                </c:pt>
                <c:pt idx="847">
                  <c:v>84.328358208955223</c:v>
                </c:pt>
                <c:pt idx="848">
                  <c:v>84.427860696517413</c:v>
                </c:pt>
                <c:pt idx="849">
                  <c:v>84.527363184079604</c:v>
                </c:pt>
                <c:pt idx="850">
                  <c:v>84.626865671641795</c:v>
                </c:pt>
                <c:pt idx="851">
                  <c:v>84.726368159203972</c:v>
                </c:pt>
                <c:pt idx="852">
                  <c:v>84.825870646766163</c:v>
                </c:pt>
                <c:pt idx="853">
                  <c:v>84.925373134328353</c:v>
                </c:pt>
                <c:pt idx="854">
                  <c:v>85.024875621890544</c:v>
                </c:pt>
                <c:pt idx="855">
                  <c:v>85.124378109452735</c:v>
                </c:pt>
                <c:pt idx="856">
                  <c:v>85.223880597014926</c:v>
                </c:pt>
                <c:pt idx="857">
                  <c:v>85.323383084577117</c:v>
                </c:pt>
                <c:pt idx="858">
                  <c:v>85.422885572139307</c:v>
                </c:pt>
                <c:pt idx="859">
                  <c:v>85.522388059701484</c:v>
                </c:pt>
                <c:pt idx="860">
                  <c:v>85.621890547263675</c:v>
                </c:pt>
                <c:pt idx="861">
                  <c:v>85.721393034825866</c:v>
                </c:pt>
                <c:pt idx="862">
                  <c:v>85.820895522388057</c:v>
                </c:pt>
                <c:pt idx="863">
                  <c:v>85.920398009950247</c:v>
                </c:pt>
                <c:pt idx="864">
                  <c:v>86.019900497512438</c:v>
                </c:pt>
                <c:pt idx="865">
                  <c:v>86.119402985074629</c:v>
                </c:pt>
                <c:pt idx="866">
                  <c:v>86.21890547263682</c:v>
                </c:pt>
                <c:pt idx="867">
                  <c:v>86.318407960198996</c:v>
                </c:pt>
                <c:pt idx="868">
                  <c:v>86.417910447761187</c:v>
                </c:pt>
                <c:pt idx="869">
                  <c:v>86.517412935323378</c:v>
                </c:pt>
                <c:pt idx="870">
                  <c:v>86.616915422885569</c:v>
                </c:pt>
                <c:pt idx="871">
                  <c:v>86.71641791044776</c:v>
                </c:pt>
                <c:pt idx="872">
                  <c:v>86.815920398009951</c:v>
                </c:pt>
                <c:pt idx="873">
                  <c:v>86.915422885572141</c:v>
                </c:pt>
                <c:pt idx="874">
                  <c:v>87.014925373134332</c:v>
                </c:pt>
                <c:pt idx="875">
                  <c:v>87.114427860696509</c:v>
                </c:pt>
                <c:pt idx="876">
                  <c:v>87.2139303482587</c:v>
                </c:pt>
                <c:pt idx="877">
                  <c:v>87.31343283582089</c:v>
                </c:pt>
                <c:pt idx="878">
                  <c:v>87.412935323383081</c:v>
                </c:pt>
                <c:pt idx="879">
                  <c:v>87.512437810945272</c:v>
                </c:pt>
                <c:pt idx="880">
                  <c:v>87.611940298507463</c:v>
                </c:pt>
                <c:pt idx="881">
                  <c:v>87.711442786069654</c:v>
                </c:pt>
                <c:pt idx="882">
                  <c:v>87.810945273631845</c:v>
                </c:pt>
                <c:pt idx="883">
                  <c:v>87.910447761194021</c:v>
                </c:pt>
                <c:pt idx="884">
                  <c:v>88.009950248756212</c:v>
                </c:pt>
                <c:pt idx="885">
                  <c:v>88.109452736318403</c:v>
                </c:pt>
                <c:pt idx="886">
                  <c:v>88.208955223880594</c:v>
                </c:pt>
                <c:pt idx="887">
                  <c:v>88.308457711442784</c:v>
                </c:pt>
                <c:pt idx="888">
                  <c:v>88.407960199004975</c:v>
                </c:pt>
                <c:pt idx="889">
                  <c:v>88.507462686567166</c:v>
                </c:pt>
                <c:pt idx="890">
                  <c:v>88.606965174129357</c:v>
                </c:pt>
                <c:pt idx="891">
                  <c:v>88.706467661691534</c:v>
                </c:pt>
                <c:pt idx="892">
                  <c:v>88.805970149253724</c:v>
                </c:pt>
                <c:pt idx="893">
                  <c:v>88.905472636815915</c:v>
                </c:pt>
                <c:pt idx="894">
                  <c:v>89.004975124378106</c:v>
                </c:pt>
                <c:pt idx="895">
                  <c:v>89.104477611940297</c:v>
                </c:pt>
                <c:pt idx="896">
                  <c:v>89.203980099502488</c:v>
                </c:pt>
                <c:pt idx="897">
                  <c:v>89.303482587064678</c:v>
                </c:pt>
                <c:pt idx="898">
                  <c:v>89.402985074626869</c:v>
                </c:pt>
                <c:pt idx="899">
                  <c:v>89.50248756218906</c:v>
                </c:pt>
                <c:pt idx="900">
                  <c:v>89.601990049751237</c:v>
                </c:pt>
                <c:pt idx="901">
                  <c:v>89.701492537313428</c:v>
                </c:pt>
                <c:pt idx="902">
                  <c:v>89.800995024875618</c:v>
                </c:pt>
                <c:pt idx="903">
                  <c:v>89.900497512437809</c:v>
                </c:pt>
                <c:pt idx="904">
                  <c:v>90</c:v>
                </c:pt>
                <c:pt idx="905">
                  <c:v>90.099502487562191</c:v>
                </c:pt>
                <c:pt idx="906">
                  <c:v>90.199004975124382</c:v>
                </c:pt>
                <c:pt idx="907">
                  <c:v>90.298507462686572</c:v>
                </c:pt>
                <c:pt idx="908">
                  <c:v>90.398009950248749</c:v>
                </c:pt>
                <c:pt idx="909">
                  <c:v>90.49751243781094</c:v>
                </c:pt>
                <c:pt idx="910">
                  <c:v>90.597014925373131</c:v>
                </c:pt>
                <c:pt idx="911">
                  <c:v>90.696517412935322</c:v>
                </c:pt>
                <c:pt idx="912">
                  <c:v>90.796019900497512</c:v>
                </c:pt>
                <c:pt idx="913">
                  <c:v>90.895522388059703</c:v>
                </c:pt>
                <c:pt idx="914">
                  <c:v>90.995024875621894</c:v>
                </c:pt>
                <c:pt idx="915">
                  <c:v>91.094527363184085</c:v>
                </c:pt>
                <c:pt idx="916">
                  <c:v>91.194029850746261</c:v>
                </c:pt>
                <c:pt idx="917">
                  <c:v>91.293532338308452</c:v>
                </c:pt>
                <c:pt idx="918">
                  <c:v>91.393034825870643</c:v>
                </c:pt>
                <c:pt idx="919">
                  <c:v>91.492537313432834</c:v>
                </c:pt>
                <c:pt idx="920">
                  <c:v>91.592039800995025</c:v>
                </c:pt>
                <c:pt idx="921">
                  <c:v>91.691542288557216</c:v>
                </c:pt>
                <c:pt idx="922">
                  <c:v>91.791044776119406</c:v>
                </c:pt>
                <c:pt idx="923">
                  <c:v>91.890547263681597</c:v>
                </c:pt>
                <c:pt idx="924">
                  <c:v>91.990049751243774</c:v>
                </c:pt>
                <c:pt idx="925">
                  <c:v>92.089552238805965</c:v>
                </c:pt>
                <c:pt idx="926">
                  <c:v>92.189054726368155</c:v>
                </c:pt>
                <c:pt idx="927">
                  <c:v>92.288557213930346</c:v>
                </c:pt>
                <c:pt idx="928">
                  <c:v>92.388059701492537</c:v>
                </c:pt>
                <c:pt idx="929">
                  <c:v>92.487562189054728</c:v>
                </c:pt>
                <c:pt idx="930">
                  <c:v>92.587064676616919</c:v>
                </c:pt>
                <c:pt idx="931">
                  <c:v>92.68656716417911</c:v>
                </c:pt>
                <c:pt idx="932">
                  <c:v>92.786069651741286</c:v>
                </c:pt>
                <c:pt idx="933">
                  <c:v>92.885572139303477</c:v>
                </c:pt>
                <c:pt idx="934">
                  <c:v>92.985074626865668</c:v>
                </c:pt>
                <c:pt idx="935">
                  <c:v>93.084577114427859</c:v>
                </c:pt>
                <c:pt idx="936">
                  <c:v>93.184079601990049</c:v>
                </c:pt>
                <c:pt idx="937">
                  <c:v>93.28358208955224</c:v>
                </c:pt>
                <c:pt idx="938">
                  <c:v>93.383084577114431</c:v>
                </c:pt>
                <c:pt idx="939">
                  <c:v>93.482587064676622</c:v>
                </c:pt>
                <c:pt idx="940">
                  <c:v>93.582089552238799</c:v>
                </c:pt>
                <c:pt idx="941">
                  <c:v>93.681592039800989</c:v>
                </c:pt>
                <c:pt idx="942">
                  <c:v>93.78109452736318</c:v>
                </c:pt>
                <c:pt idx="943">
                  <c:v>93.880597014925371</c:v>
                </c:pt>
                <c:pt idx="944">
                  <c:v>93.980099502487562</c:v>
                </c:pt>
                <c:pt idx="945">
                  <c:v>94.079601990049753</c:v>
                </c:pt>
                <c:pt idx="946">
                  <c:v>94.179104477611943</c:v>
                </c:pt>
                <c:pt idx="947">
                  <c:v>94.278606965174134</c:v>
                </c:pt>
                <c:pt idx="948">
                  <c:v>94.378109452736311</c:v>
                </c:pt>
                <c:pt idx="949">
                  <c:v>94.477611940298502</c:v>
                </c:pt>
                <c:pt idx="950">
                  <c:v>94.577114427860693</c:v>
                </c:pt>
                <c:pt idx="951">
                  <c:v>94.676616915422883</c:v>
                </c:pt>
                <c:pt idx="952">
                  <c:v>94.776119402985074</c:v>
                </c:pt>
                <c:pt idx="953">
                  <c:v>94.875621890547265</c:v>
                </c:pt>
                <c:pt idx="954">
                  <c:v>94.975124378109456</c:v>
                </c:pt>
                <c:pt idx="955">
                  <c:v>95.074626865671647</c:v>
                </c:pt>
                <c:pt idx="956">
                  <c:v>95.174129353233823</c:v>
                </c:pt>
                <c:pt idx="957">
                  <c:v>95.273631840796014</c:v>
                </c:pt>
                <c:pt idx="958">
                  <c:v>95.373134328358205</c:v>
                </c:pt>
                <c:pt idx="959">
                  <c:v>95.472636815920396</c:v>
                </c:pt>
                <c:pt idx="960">
                  <c:v>95.572139303482587</c:v>
                </c:pt>
                <c:pt idx="961">
                  <c:v>95.671641791044777</c:v>
                </c:pt>
                <c:pt idx="962">
                  <c:v>95.771144278606968</c:v>
                </c:pt>
                <c:pt idx="963">
                  <c:v>95.870646766169159</c:v>
                </c:pt>
                <c:pt idx="964">
                  <c:v>95.970149253731336</c:v>
                </c:pt>
                <c:pt idx="965">
                  <c:v>96.069651741293526</c:v>
                </c:pt>
                <c:pt idx="966">
                  <c:v>96.169154228855717</c:v>
                </c:pt>
                <c:pt idx="967">
                  <c:v>96.268656716417908</c:v>
                </c:pt>
                <c:pt idx="968">
                  <c:v>96.368159203980099</c:v>
                </c:pt>
                <c:pt idx="969">
                  <c:v>96.46766169154229</c:v>
                </c:pt>
                <c:pt idx="970">
                  <c:v>96.567164179104481</c:v>
                </c:pt>
                <c:pt idx="971">
                  <c:v>96.666666666666671</c:v>
                </c:pt>
                <c:pt idx="972">
                  <c:v>96.766169154228848</c:v>
                </c:pt>
                <c:pt idx="973">
                  <c:v>96.865671641791039</c:v>
                </c:pt>
                <c:pt idx="974">
                  <c:v>96.96517412935323</c:v>
                </c:pt>
                <c:pt idx="975">
                  <c:v>97.06467661691542</c:v>
                </c:pt>
                <c:pt idx="976">
                  <c:v>97.164179104477611</c:v>
                </c:pt>
                <c:pt idx="977">
                  <c:v>97.263681592039802</c:v>
                </c:pt>
                <c:pt idx="978">
                  <c:v>97.363184079601993</c:v>
                </c:pt>
                <c:pt idx="979">
                  <c:v>97.462686567164184</c:v>
                </c:pt>
                <c:pt idx="980">
                  <c:v>97.56218905472636</c:v>
                </c:pt>
                <c:pt idx="981">
                  <c:v>97.661691542288551</c:v>
                </c:pt>
                <c:pt idx="982">
                  <c:v>97.761194029850742</c:v>
                </c:pt>
                <c:pt idx="983">
                  <c:v>97.860696517412933</c:v>
                </c:pt>
                <c:pt idx="984">
                  <c:v>97.960199004975124</c:v>
                </c:pt>
                <c:pt idx="985">
                  <c:v>98.059701492537314</c:v>
                </c:pt>
                <c:pt idx="986">
                  <c:v>98.159203980099505</c:v>
                </c:pt>
                <c:pt idx="987">
                  <c:v>98.258706467661696</c:v>
                </c:pt>
                <c:pt idx="988">
                  <c:v>98.358208955223873</c:v>
                </c:pt>
                <c:pt idx="989">
                  <c:v>98.457711442786064</c:v>
                </c:pt>
                <c:pt idx="990">
                  <c:v>98.557213930348254</c:v>
                </c:pt>
                <c:pt idx="991">
                  <c:v>98.656716417910445</c:v>
                </c:pt>
                <c:pt idx="992">
                  <c:v>98.756218905472636</c:v>
                </c:pt>
                <c:pt idx="993">
                  <c:v>98.855721393034827</c:v>
                </c:pt>
                <c:pt idx="994">
                  <c:v>98.955223880597018</c:v>
                </c:pt>
                <c:pt idx="995">
                  <c:v>99.054726368159209</c:v>
                </c:pt>
                <c:pt idx="996">
                  <c:v>99.154228855721385</c:v>
                </c:pt>
                <c:pt idx="997">
                  <c:v>99.253731343283576</c:v>
                </c:pt>
                <c:pt idx="998">
                  <c:v>99.353233830845767</c:v>
                </c:pt>
                <c:pt idx="999">
                  <c:v>99.452736318407958</c:v>
                </c:pt>
                <c:pt idx="1000">
                  <c:v>99.552238805970148</c:v>
                </c:pt>
                <c:pt idx="1001">
                  <c:v>99.651741293532339</c:v>
                </c:pt>
                <c:pt idx="1002">
                  <c:v>99.75124378109453</c:v>
                </c:pt>
                <c:pt idx="1003">
                  <c:v>99.850746268656721</c:v>
                </c:pt>
                <c:pt idx="1004">
                  <c:v>99.950248756218897</c:v>
                </c:pt>
              </c:numCache>
            </c:numRef>
          </c:xVal>
          <c:yVal>
            <c:numRef>
              <c:f>'16-21yrs'!$V$27:$V$1031</c:f>
              <c:numCache>
                <c:formatCode>General</c:formatCode>
                <c:ptCount val="1005"/>
                <c:pt idx="0">
                  <c:v>3.3037168471970654E-4</c:v>
                </c:pt>
                <c:pt idx="1">
                  <c:v>4.242572933770537E-4</c:v>
                </c:pt>
                <c:pt idx="2">
                  <c:v>6.4061446459056932E-4</c:v>
                </c:pt>
                <c:pt idx="3">
                  <c:v>6.9896768458806906E-4</c:v>
                </c:pt>
                <c:pt idx="4">
                  <c:v>7.0744032950357247E-4</c:v>
                </c:pt>
                <c:pt idx="5">
                  <c:v>7.6568073563208392E-4</c:v>
                </c:pt>
                <c:pt idx="6">
                  <c:v>8.2022277286059064E-4</c:v>
                </c:pt>
                <c:pt idx="7">
                  <c:v>8.4851458675410741E-4</c:v>
                </c:pt>
                <c:pt idx="8">
                  <c:v>8.9703967630644084E-4</c:v>
                </c:pt>
                <c:pt idx="9">
                  <c:v>8.9703967630644084E-4</c:v>
                </c:pt>
                <c:pt idx="10">
                  <c:v>9.0596566407636194E-4</c:v>
                </c:pt>
                <c:pt idx="11">
                  <c:v>1.0676907743176144E-3</c:v>
                </c:pt>
                <c:pt idx="12">
                  <c:v>1.1246737776917279E-3</c:v>
                </c:pt>
                <c:pt idx="13">
                  <c:v>1.1459659921553161E-3</c:v>
                </c:pt>
                <c:pt idx="14">
                  <c:v>1.1568137822822841E-3</c:v>
                </c:pt>
                <c:pt idx="15">
                  <c:v>1.1828128438407031E-3</c:v>
                </c:pt>
                <c:pt idx="16">
                  <c:v>1.1828128438407031E-3</c:v>
                </c:pt>
                <c:pt idx="17">
                  <c:v>1.2106475425553134E-3</c:v>
                </c:pt>
                <c:pt idx="18">
                  <c:v>1.2303341592908885E-3</c:v>
                </c:pt>
                <c:pt idx="19">
                  <c:v>1.2840856304515385E-3</c:v>
                </c:pt>
                <c:pt idx="20">
                  <c:v>1.2840856304515385E-3</c:v>
                </c:pt>
                <c:pt idx="21">
                  <c:v>1.3076488000776151E-3</c:v>
                </c:pt>
                <c:pt idx="22">
                  <c:v>1.3285725094520314E-3</c:v>
                </c:pt>
                <c:pt idx="23">
                  <c:v>1.3285725094520314E-3</c:v>
                </c:pt>
                <c:pt idx="24">
                  <c:v>1.3325586345491586E-3</c:v>
                </c:pt>
                <c:pt idx="25">
                  <c:v>1.3580999487348257E-3</c:v>
                </c:pt>
                <c:pt idx="26">
                  <c:v>1.4148806590071478E-3</c:v>
                </c:pt>
                <c:pt idx="27">
                  <c:v>1.4414951665381057E-3</c:v>
                </c:pt>
                <c:pt idx="28">
                  <c:v>1.5537182957678949E-3</c:v>
                </c:pt>
                <c:pt idx="29">
                  <c:v>1.6015361614764231E-3</c:v>
                </c:pt>
                <c:pt idx="30">
                  <c:v>1.6271623672232279E-3</c:v>
                </c:pt>
                <c:pt idx="31">
                  <c:v>1.6540594351325713E-3</c:v>
                </c:pt>
                <c:pt idx="32">
                  <c:v>1.6680179900721947E-3</c:v>
                </c:pt>
                <c:pt idx="33">
                  <c:v>1.6697168715073647E-3</c:v>
                </c:pt>
                <c:pt idx="34">
                  <c:v>1.7276087356757003E-3</c:v>
                </c:pt>
                <c:pt idx="35">
                  <c:v>1.7276087356757003E-3</c:v>
                </c:pt>
                <c:pt idx="36">
                  <c:v>1.7371098636110686E-3</c:v>
                </c:pt>
                <c:pt idx="37">
                  <c:v>1.7435317334368193E-3</c:v>
                </c:pt>
                <c:pt idx="38">
                  <c:v>1.7599032825969603E-3</c:v>
                </c:pt>
                <c:pt idx="39">
                  <c:v>1.776744846065544E-3</c:v>
                </c:pt>
                <c:pt idx="40">
                  <c:v>1.776744846065544E-3</c:v>
                </c:pt>
                <c:pt idx="41">
                  <c:v>1.7921282053770017E-3</c:v>
                </c:pt>
                <c:pt idx="42">
                  <c:v>1.7940793526128817E-3</c:v>
                </c:pt>
                <c:pt idx="43">
                  <c:v>1.799971254688591E-3</c:v>
                </c:pt>
                <c:pt idx="44">
                  <c:v>1.8067764632886678E-3</c:v>
                </c:pt>
                <c:pt idx="45">
                  <c:v>1.8119313281527239E-3</c:v>
                </c:pt>
                <c:pt idx="46">
                  <c:v>1.8370879690267797E-3</c:v>
                </c:pt>
                <c:pt idx="47">
                  <c:v>1.8744562961528798E-3</c:v>
                </c:pt>
                <c:pt idx="48">
                  <c:v>1.8744562961528798E-3</c:v>
                </c:pt>
                <c:pt idx="49">
                  <c:v>1.9142018390802074E-3</c:v>
                </c:pt>
                <c:pt idx="50">
                  <c:v>1.9218433937717076E-3</c:v>
                </c:pt>
                <c:pt idx="51">
                  <c:v>1.9280229704704737E-3</c:v>
                </c:pt>
                <c:pt idx="52">
                  <c:v>1.9280229704704737E-3</c:v>
                </c:pt>
                <c:pt idx="53">
                  <c:v>1.9421478697098694E-3</c:v>
                </c:pt>
                <c:pt idx="54">
                  <c:v>1.9421478697098694E-3</c:v>
                </c:pt>
                <c:pt idx="55">
                  <c:v>1.9565878296410456E-3</c:v>
                </c:pt>
                <c:pt idx="56">
                  <c:v>1.9589760976398175E-3</c:v>
                </c:pt>
                <c:pt idx="57">
                  <c:v>1.9713547397345044E-3</c:v>
                </c:pt>
                <c:pt idx="58">
                  <c:v>1.9713547397345044E-3</c:v>
                </c:pt>
                <c:pt idx="59">
                  <c:v>1.9713547397345044E-3</c:v>
                </c:pt>
                <c:pt idx="60">
                  <c:v>1.9717697181076367E-3</c:v>
                </c:pt>
                <c:pt idx="61">
                  <c:v>1.9864611272374781E-3</c:v>
                </c:pt>
                <c:pt idx="62">
                  <c:v>1.9864611272374781E-3</c:v>
                </c:pt>
                <c:pt idx="63">
                  <c:v>1.9895869531319616E-3</c:v>
                </c:pt>
                <c:pt idx="64">
                  <c:v>2.0135107019214229E-3</c:v>
                </c:pt>
                <c:pt idx="65">
                  <c:v>2.033952959029034E-3</c:v>
                </c:pt>
                <c:pt idx="66">
                  <c:v>2.0723770281311092E-3</c:v>
                </c:pt>
                <c:pt idx="67">
                  <c:v>2.085022487590244E-3</c:v>
                </c:pt>
                <c:pt idx="68">
                  <c:v>2.0969030537642073E-3</c:v>
                </c:pt>
                <c:pt idx="69">
                  <c:v>2.1029200045932167E-3</c:v>
                </c:pt>
                <c:pt idx="70">
                  <c:v>2.1029200045932167E-3</c:v>
                </c:pt>
                <c:pt idx="71">
                  <c:v>2.1029200045932167E-3</c:v>
                </c:pt>
                <c:pt idx="72">
                  <c:v>2.1029200045932167E-3</c:v>
                </c:pt>
                <c:pt idx="73">
                  <c:v>2.1029200045932167E-3</c:v>
                </c:pt>
                <c:pt idx="74">
                  <c:v>2.109497179334265E-3</c:v>
                </c:pt>
                <c:pt idx="75">
                  <c:v>2.1212864668852687E-3</c:v>
                </c:pt>
                <c:pt idx="76">
                  <c:v>2.1401427174192298E-3</c:v>
                </c:pt>
                <c:pt idx="77">
                  <c:v>2.1401427174192298E-3</c:v>
                </c:pt>
                <c:pt idx="78">
                  <c:v>2.159510919594626E-3</c:v>
                </c:pt>
                <c:pt idx="79">
                  <c:v>2.159510919594626E-3</c:v>
                </c:pt>
                <c:pt idx="80">
                  <c:v>2.159510919594626E-3</c:v>
                </c:pt>
                <c:pt idx="81">
                  <c:v>2.1760591379902132E-3</c:v>
                </c:pt>
                <c:pt idx="82">
                  <c:v>2.219153601468799E-3</c:v>
                </c:pt>
                <c:pt idx="83">
                  <c:v>2.219153601468799E-3</c:v>
                </c:pt>
                <c:pt idx="84">
                  <c:v>2.219153601468799E-3</c:v>
                </c:pt>
                <c:pt idx="85">
                  <c:v>2.2209310575819316E-3</c:v>
                </c:pt>
                <c:pt idx="86">
                  <c:v>2.2209310575819316E-3</c:v>
                </c:pt>
                <c:pt idx="87">
                  <c:v>2.2209310575819316E-3</c:v>
                </c:pt>
                <c:pt idx="88">
                  <c:v>2.2209310575819316E-3</c:v>
                </c:pt>
                <c:pt idx="89">
                  <c:v>2.2340975656136917E-3</c:v>
                </c:pt>
                <c:pt idx="90">
                  <c:v>2.2425991907661018E-3</c:v>
                </c:pt>
                <c:pt idx="91">
                  <c:v>2.2425991907661018E-3</c:v>
                </c:pt>
                <c:pt idx="92">
                  <c:v>2.2425991907661018E-3</c:v>
                </c:pt>
                <c:pt idx="93">
                  <c:v>2.2425991907661018E-3</c:v>
                </c:pt>
                <c:pt idx="94">
                  <c:v>2.2493475553834559E-3</c:v>
                </c:pt>
                <c:pt idx="95">
                  <c:v>2.2649141601909051E-3</c:v>
                </c:pt>
                <c:pt idx="96">
                  <c:v>2.2808084896492895E-3</c:v>
                </c:pt>
                <c:pt idx="97">
                  <c:v>2.2970422068962493E-3</c:v>
                </c:pt>
                <c:pt idx="98">
                  <c:v>2.3003980044589097E-3</c:v>
                </c:pt>
                <c:pt idx="99">
                  <c:v>2.3136275645645682E-3</c:v>
                </c:pt>
                <c:pt idx="100">
                  <c:v>2.3136275645645682E-3</c:v>
                </c:pt>
                <c:pt idx="101">
                  <c:v>2.3136275645645682E-3</c:v>
                </c:pt>
                <c:pt idx="102">
                  <c:v>2.3656256876814037E-3</c:v>
                </c:pt>
                <c:pt idx="103">
                  <c:v>2.3837533526849738E-3</c:v>
                </c:pt>
                <c:pt idx="104">
                  <c:v>2.3837533526849738E-3</c:v>
                </c:pt>
                <c:pt idx="105">
                  <c:v>2.4023042422146347E-3</c:v>
                </c:pt>
                <c:pt idx="106">
                  <c:v>2.4023042422146347E-3</c:v>
                </c:pt>
                <c:pt idx="107">
                  <c:v>2.4023042422146347E-3</c:v>
                </c:pt>
                <c:pt idx="108">
                  <c:v>2.4212950851106268E-3</c:v>
                </c:pt>
                <c:pt idx="109">
                  <c:v>2.4463868960582415E-3</c:v>
                </c:pt>
                <c:pt idx="110">
                  <c:v>2.4606683185817747E-3</c:v>
                </c:pt>
                <c:pt idx="111">
                  <c:v>2.4606683185817747E-3</c:v>
                </c:pt>
                <c:pt idx="112">
                  <c:v>2.4810891526988559E-3</c:v>
                </c:pt>
                <c:pt idx="113">
                  <c:v>2.4888790907135511E-3</c:v>
                </c:pt>
                <c:pt idx="114">
                  <c:v>2.4912784734077683E-3</c:v>
                </c:pt>
                <c:pt idx="115">
                  <c:v>2.5020269851082858E-3</c:v>
                </c:pt>
                <c:pt idx="116">
                  <c:v>2.5068006078397534E-3</c:v>
                </c:pt>
                <c:pt idx="117">
                  <c:v>2.538133136793319E-3</c:v>
                </c:pt>
                <c:pt idx="118">
                  <c:v>2.5387356609885814E-3</c:v>
                </c:pt>
                <c:pt idx="119">
                  <c:v>2.5387356609885814E-3</c:v>
                </c:pt>
                <c:pt idx="120">
                  <c:v>2.5624578583622773E-3</c:v>
                </c:pt>
                <c:pt idx="121">
                  <c:v>2.5681712609030719E-3</c:v>
                </c:pt>
                <c:pt idx="122">
                  <c:v>2.5753670476622225E-3</c:v>
                </c:pt>
                <c:pt idx="123">
                  <c:v>2.5811092332695216E-3</c:v>
                </c:pt>
                <c:pt idx="124">
                  <c:v>2.5890125350469312E-3</c:v>
                </c:pt>
                <c:pt idx="125">
                  <c:v>2.6017817598046442E-3</c:v>
                </c:pt>
                <c:pt idx="126">
                  <c:v>2.6152976001552254E-3</c:v>
                </c:pt>
                <c:pt idx="127">
                  <c:v>2.6152976001552254E-3</c:v>
                </c:pt>
                <c:pt idx="128">
                  <c:v>2.6152976001552275E-3</c:v>
                </c:pt>
                <c:pt idx="129">
                  <c:v>2.6242388146140317E-3</c:v>
                </c:pt>
                <c:pt idx="130">
                  <c:v>2.6398549238954346E-3</c:v>
                </c:pt>
                <c:pt idx="131">
                  <c:v>2.6398549238954346E-3</c:v>
                </c:pt>
                <c:pt idx="132">
                  <c:v>2.642399853556055E-3</c:v>
                </c:pt>
                <c:pt idx="133">
                  <c:v>2.6558472679016668E-3</c:v>
                </c:pt>
                <c:pt idx="134">
                  <c:v>2.6609432379241706E-3</c:v>
                </c:pt>
                <c:pt idx="135">
                  <c:v>2.6609432379241706E-3</c:v>
                </c:pt>
                <c:pt idx="136">
                  <c:v>2.6651172690983081E-3</c:v>
                </c:pt>
                <c:pt idx="137">
                  <c:v>2.6651172690983081E-3</c:v>
                </c:pt>
                <c:pt idx="138">
                  <c:v>2.6651172690983081E-3</c:v>
                </c:pt>
                <c:pt idx="139">
                  <c:v>2.6651172690983081E-3</c:v>
                </c:pt>
                <c:pt idx="140">
                  <c:v>2.6715469944117837E-3</c:v>
                </c:pt>
                <c:pt idx="141">
                  <c:v>2.6845472998695695E-3</c:v>
                </c:pt>
                <c:pt idx="142">
                  <c:v>2.6911190289193128E-3</c:v>
                </c:pt>
                <c:pt idx="143">
                  <c:v>2.6911190289193128E-3</c:v>
                </c:pt>
                <c:pt idx="144">
                  <c:v>2.6974735100897358E-3</c:v>
                </c:pt>
                <c:pt idx="145">
                  <c:v>2.6992321586586684E-3</c:v>
                </c:pt>
                <c:pt idx="146">
                  <c:v>2.7070902019467502E-3</c:v>
                </c:pt>
                <c:pt idx="147">
                  <c:v>2.7161998974696514E-3</c:v>
                </c:pt>
                <c:pt idx="148">
                  <c:v>2.7178969922290858E-3</c:v>
                </c:pt>
                <c:pt idx="149">
                  <c:v>2.7190070175938104E-3</c:v>
                </c:pt>
                <c:pt idx="150">
                  <c:v>2.7190070175938104E-3</c:v>
                </c:pt>
                <c:pt idx="151">
                  <c:v>2.7315892551695036E-3</c:v>
                </c:pt>
                <c:pt idx="152">
                  <c:v>2.7315892551695036E-3</c:v>
                </c:pt>
                <c:pt idx="153">
                  <c:v>2.7365693673353786E-3</c:v>
                </c:pt>
                <c:pt idx="154">
                  <c:v>2.7472431899438067E-3</c:v>
                </c:pt>
                <c:pt idx="155">
                  <c:v>2.7486086675251628E-3</c:v>
                </c:pt>
                <c:pt idx="156">
                  <c:v>2.7567657252209514E-3</c:v>
                </c:pt>
                <c:pt idx="157">
                  <c:v>2.759896635628303E-3</c:v>
                </c:pt>
                <c:pt idx="158">
                  <c:v>2.759896635628303E-3</c:v>
                </c:pt>
                <c:pt idx="159">
                  <c:v>2.7768120926211456E-3</c:v>
                </c:pt>
                <c:pt idx="160">
                  <c:v>2.7958707383522762E-3</c:v>
                </c:pt>
                <c:pt idx="161">
                  <c:v>2.8026882825837405E-3</c:v>
                </c:pt>
                <c:pt idx="162">
                  <c:v>2.8132906622661993E-3</c:v>
                </c:pt>
                <c:pt idx="163">
                  <c:v>2.8475341426406568E-3</c:v>
                </c:pt>
                <c:pt idx="164">
                  <c:v>2.8649149803882897E-3</c:v>
                </c:pt>
                <c:pt idx="165">
                  <c:v>2.8684584758433447E-3</c:v>
                </c:pt>
                <c:pt idx="166">
                  <c:v>2.8707797050120773E-3</c:v>
                </c:pt>
                <c:pt idx="167">
                  <c:v>2.8707797050120773E-3</c:v>
                </c:pt>
                <c:pt idx="168">
                  <c:v>2.8768273601707502E-3</c:v>
                </c:pt>
                <c:pt idx="169">
                  <c:v>2.8827650906575616E-3</c:v>
                </c:pt>
                <c:pt idx="170">
                  <c:v>2.8829903330762057E-3</c:v>
                </c:pt>
                <c:pt idx="171">
                  <c:v>2.901412183986964E-3</c:v>
                </c:pt>
                <c:pt idx="172">
                  <c:v>2.9118839299571344E-3</c:v>
                </c:pt>
                <c:pt idx="173">
                  <c:v>2.9190314826263376E-3</c:v>
                </c:pt>
                <c:pt idx="174">
                  <c:v>2.9190314826263376E-3</c:v>
                </c:pt>
                <c:pt idx="175">
                  <c:v>2.9201917469249472E-3</c:v>
                </c:pt>
                <c:pt idx="176">
                  <c:v>2.9201917469249472E-3</c:v>
                </c:pt>
                <c:pt idx="177">
                  <c:v>2.9201917469249472E-3</c:v>
                </c:pt>
                <c:pt idx="178">
                  <c:v>2.9201917469249472E-3</c:v>
                </c:pt>
                <c:pt idx="179">
                  <c:v>2.9270044797802264E-3</c:v>
                </c:pt>
                <c:pt idx="180">
                  <c:v>2.9440880064305099E-3</c:v>
                </c:pt>
                <c:pt idx="181">
                  <c:v>2.9440880064305099E-3</c:v>
                </c:pt>
                <c:pt idx="182">
                  <c:v>2.9440880064305099E-3</c:v>
                </c:pt>
                <c:pt idx="183">
                  <c:v>2.9576545771614567E-3</c:v>
                </c:pt>
                <c:pt idx="184">
                  <c:v>2.9576545771614567E-3</c:v>
                </c:pt>
                <c:pt idx="185">
                  <c:v>2.958871468625075E-3</c:v>
                </c:pt>
                <c:pt idx="186">
                  <c:v>2.9884915338222033E-3</c:v>
                </c:pt>
                <c:pt idx="187">
                  <c:v>2.9892881462670667E-3</c:v>
                </c:pt>
                <c:pt idx="188">
                  <c:v>2.9961998043869214E-3</c:v>
                </c:pt>
                <c:pt idx="189">
                  <c:v>2.9961998043869214E-3</c:v>
                </c:pt>
                <c:pt idx="190">
                  <c:v>2.9961998043869214E-3</c:v>
                </c:pt>
                <c:pt idx="191">
                  <c:v>2.9961998043869214E-3</c:v>
                </c:pt>
                <c:pt idx="192">
                  <c:v>2.9991300738445967E-3</c:v>
                </c:pt>
                <c:pt idx="193">
                  <c:v>2.9992998567468254E-3</c:v>
                </c:pt>
                <c:pt idx="194">
                  <c:v>3.0054903687132565E-3</c:v>
                </c:pt>
                <c:pt idx="195">
                  <c:v>3.0233152874324706E-3</c:v>
                </c:pt>
                <c:pt idx="196">
                  <c:v>3.0387012152332266E-3</c:v>
                </c:pt>
                <c:pt idx="197">
                  <c:v>3.0387012152332271E-3</c:v>
                </c:pt>
                <c:pt idx="198">
                  <c:v>3.0387012152332271E-3</c:v>
                </c:pt>
                <c:pt idx="199">
                  <c:v>3.051180533514442E-3</c:v>
                </c:pt>
                <c:pt idx="200">
                  <c:v>3.051180533514442E-3</c:v>
                </c:pt>
                <c:pt idx="201">
                  <c:v>3.0551575387731131E-3</c:v>
                </c:pt>
                <c:pt idx="202">
                  <c:v>3.0627229425283253E-3</c:v>
                </c:pt>
                <c:pt idx="203">
                  <c:v>3.0627229425283253E-3</c:v>
                </c:pt>
                <c:pt idx="204">
                  <c:v>3.0627229425283253E-3</c:v>
                </c:pt>
                <c:pt idx="205">
                  <c:v>3.0730379120656841E-3</c:v>
                </c:pt>
                <c:pt idx="206">
                  <c:v>3.0730379120656841E-3</c:v>
                </c:pt>
                <c:pt idx="207">
                  <c:v>3.0730379120656841E-3</c:v>
                </c:pt>
                <c:pt idx="208">
                  <c:v>3.0798307445446776E-3</c:v>
                </c:pt>
                <c:pt idx="209">
                  <c:v>3.0848367527527521E-3</c:v>
                </c:pt>
                <c:pt idx="210">
                  <c:v>3.0848367527527521E-3</c:v>
                </c:pt>
                <c:pt idx="211">
                  <c:v>3.0848367527527521E-3</c:v>
                </c:pt>
                <c:pt idx="212">
                  <c:v>3.0906485886867852E-3</c:v>
                </c:pt>
                <c:pt idx="213">
                  <c:v>3.1074365915357794E-3</c:v>
                </c:pt>
                <c:pt idx="214">
                  <c:v>3.108565542196674E-3</c:v>
                </c:pt>
                <c:pt idx="215">
                  <c:v>3.1093034806147116E-3</c:v>
                </c:pt>
                <c:pt idx="216">
                  <c:v>3.1142569702624946E-3</c:v>
                </c:pt>
                <c:pt idx="217">
                  <c:v>3.1396388670725354E-3</c:v>
                </c:pt>
                <c:pt idx="218">
                  <c:v>3.1541675835751997E-3</c:v>
                </c:pt>
                <c:pt idx="219">
                  <c:v>3.1642457690013977E-3</c:v>
                </c:pt>
                <c:pt idx="220">
                  <c:v>3.170879824267267E-3</c:v>
                </c:pt>
                <c:pt idx="221">
                  <c:v>3.170879824267267E-3</c:v>
                </c:pt>
                <c:pt idx="222">
                  <c:v>3.1769243563752828E-3</c:v>
                </c:pt>
                <c:pt idx="223">
                  <c:v>3.1783378035799637E-3</c:v>
                </c:pt>
                <c:pt idx="224">
                  <c:v>3.2030723229528463E-3</c:v>
                </c:pt>
                <c:pt idx="225">
                  <c:v>3.2230293529368261E-3</c:v>
                </c:pt>
                <c:pt idx="226">
                  <c:v>3.2355916574155911E-3</c:v>
                </c:pt>
                <c:pt idx="227">
                  <c:v>3.2355916574155911E-3</c:v>
                </c:pt>
                <c:pt idx="228">
                  <c:v>3.2485082423361011E-3</c:v>
                </c:pt>
                <c:pt idx="229">
                  <c:v>3.2543247344464501E-3</c:v>
                </c:pt>
                <c:pt idx="230">
                  <c:v>3.2808910914423782E-3</c:v>
                </c:pt>
                <c:pt idx="231">
                  <c:v>3.2808910914423782E-3</c:v>
                </c:pt>
                <c:pt idx="232">
                  <c:v>3.2862828635127333E-3</c:v>
                </c:pt>
                <c:pt idx="233">
                  <c:v>3.2880492075604566E-3</c:v>
                </c:pt>
                <c:pt idx="234">
                  <c:v>3.299947300262417E-3</c:v>
                </c:pt>
                <c:pt idx="235">
                  <c:v>3.308118870265133E-3</c:v>
                </c:pt>
                <c:pt idx="236">
                  <c:v>3.3081188702651413E-3</c:v>
                </c:pt>
                <c:pt idx="237">
                  <c:v>3.3360359801443895E-3</c:v>
                </c:pt>
                <c:pt idx="238">
                  <c:v>3.3360359801443895E-3</c:v>
                </c:pt>
                <c:pt idx="239">
                  <c:v>3.3360359801443895E-3</c:v>
                </c:pt>
                <c:pt idx="240">
                  <c:v>3.3454999310172204E-3</c:v>
                </c:pt>
                <c:pt idx="241">
                  <c:v>3.3511463484205473E-3</c:v>
                </c:pt>
                <c:pt idx="242">
                  <c:v>3.3577321470751233E-3</c:v>
                </c:pt>
                <c:pt idx="243">
                  <c:v>3.3646720073491577E-3</c:v>
                </c:pt>
                <c:pt idx="244">
                  <c:v>3.3646720073491577E-3</c:v>
                </c:pt>
                <c:pt idx="245">
                  <c:v>3.3940583470164201E-3</c:v>
                </c:pt>
                <c:pt idx="246">
                  <c:v>3.3940583470164201E-3</c:v>
                </c:pt>
                <c:pt idx="247">
                  <c:v>3.3973712402863574E-3</c:v>
                </c:pt>
                <c:pt idx="248">
                  <c:v>3.3998868802017981E-3</c:v>
                </c:pt>
                <c:pt idx="249">
                  <c:v>3.4144865689618906E-3</c:v>
                </c:pt>
                <c:pt idx="250">
                  <c:v>3.4222087497311217E-3</c:v>
                </c:pt>
                <c:pt idx="251">
                  <c:v>3.4242283478707705E-3</c:v>
                </c:pt>
                <c:pt idx="252">
                  <c:v>3.4340539874297546E-3</c:v>
                </c:pt>
                <c:pt idx="253">
                  <c:v>3.4539617135518532E-3</c:v>
                </c:pt>
                <c:pt idx="254">
                  <c:v>3.4539617135518532E-3</c:v>
                </c:pt>
                <c:pt idx="255">
                  <c:v>3.4704413468468632E-3</c:v>
                </c:pt>
                <c:pt idx="256">
                  <c:v>3.4704413468468632E-3</c:v>
                </c:pt>
                <c:pt idx="257">
                  <c:v>3.4870634668736343E-3</c:v>
                </c:pt>
                <c:pt idx="258">
                  <c:v>3.4942607159485608E-3</c:v>
                </c:pt>
                <c:pt idx="259">
                  <c:v>3.5123758166280242E-3</c:v>
                </c:pt>
                <c:pt idx="260">
                  <c:v>3.5158286322237659E-3</c:v>
                </c:pt>
                <c:pt idx="261">
                  <c:v>3.5198065651939206E-3</c:v>
                </c:pt>
                <c:pt idx="262">
                  <c:v>3.521858093353876E-3</c:v>
                </c:pt>
                <c:pt idx="263">
                  <c:v>3.5235019011882508E-3</c:v>
                </c:pt>
                <c:pt idx="264">
                  <c:v>3.537201647517862E-3</c:v>
                </c:pt>
                <c:pt idx="265">
                  <c:v>3.5534896921310924E-3</c:v>
                </c:pt>
                <c:pt idx="266">
                  <c:v>3.5534896921310924E-3</c:v>
                </c:pt>
                <c:pt idx="267">
                  <c:v>3.5589692477253914E-3</c:v>
                </c:pt>
                <c:pt idx="268">
                  <c:v>3.5687735892977052E-3</c:v>
                </c:pt>
                <c:pt idx="269">
                  <c:v>3.5756300290274495E-3</c:v>
                </c:pt>
                <c:pt idx="270">
                  <c:v>3.583795442787236E-3</c:v>
                </c:pt>
                <c:pt idx="271">
                  <c:v>3.5881587052257581E-3</c:v>
                </c:pt>
                <c:pt idx="272">
                  <c:v>3.5881587052257581E-3</c:v>
                </c:pt>
                <c:pt idx="273">
                  <c:v>3.5881587052257581E-3</c:v>
                </c:pt>
                <c:pt idx="274">
                  <c:v>3.5881587052257581E-3</c:v>
                </c:pt>
                <c:pt idx="275">
                  <c:v>3.5999425093771894E-3</c:v>
                </c:pt>
                <c:pt idx="276">
                  <c:v>3.5999425093771894E-3</c:v>
                </c:pt>
                <c:pt idx="277">
                  <c:v>3.6034563633219521E-3</c:v>
                </c:pt>
                <c:pt idx="278">
                  <c:v>3.603737916345271E-3</c:v>
                </c:pt>
                <c:pt idx="279">
                  <c:v>3.6149111498640155E-3</c:v>
                </c:pt>
                <c:pt idx="280">
                  <c:v>3.6238626563054478E-3</c:v>
                </c:pt>
                <c:pt idx="281">
                  <c:v>3.6238626563054478E-3</c:v>
                </c:pt>
                <c:pt idx="282">
                  <c:v>3.6242915919353232E-3</c:v>
                </c:pt>
                <c:pt idx="283">
                  <c:v>3.6267652299836837E-3</c:v>
                </c:pt>
                <c:pt idx="284">
                  <c:v>3.6319426276659448E-3</c:v>
                </c:pt>
                <c:pt idx="285">
                  <c:v>3.6502396836561837E-3</c:v>
                </c:pt>
                <c:pt idx="286">
                  <c:v>3.6513512625329799E-3</c:v>
                </c:pt>
                <c:pt idx="287">
                  <c:v>3.6528761879245494E-3</c:v>
                </c:pt>
                <c:pt idx="288">
                  <c:v>3.6611153262522691E-3</c:v>
                </c:pt>
                <c:pt idx="289">
                  <c:v>3.6910024778726534E-3</c:v>
                </c:pt>
                <c:pt idx="290">
                  <c:v>3.6935053617826361E-3</c:v>
                </c:pt>
                <c:pt idx="291">
                  <c:v>3.7139681519517149E-3</c:v>
                </c:pt>
                <c:pt idx="292">
                  <c:v>3.7179176684819966E-3</c:v>
                </c:pt>
                <c:pt idx="293">
                  <c:v>3.7216337290482838E-3</c:v>
                </c:pt>
                <c:pt idx="294">
                  <c:v>3.7234959426894814E-3</c:v>
                </c:pt>
                <c:pt idx="295">
                  <c:v>3.7347748590207848E-3</c:v>
                </c:pt>
                <c:pt idx="296">
                  <c:v>3.7369177101116528E-3</c:v>
                </c:pt>
                <c:pt idx="297">
                  <c:v>3.7489125923057596E-3</c:v>
                </c:pt>
                <c:pt idx="298">
                  <c:v>3.7530404776624413E-3</c:v>
                </c:pt>
                <c:pt idx="299">
                  <c:v>3.7530404776624413E-3</c:v>
                </c:pt>
                <c:pt idx="300">
                  <c:v>3.7530404776624413E-3</c:v>
                </c:pt>
                <c:pt idx="301">
                  <c:v>3.7774593861727239E-3</c:v>
                </c:pt>
                <c:pt idx="302">
                  <c:v>3.7852560082677809E-3</c:v>
                </c:pt>
                <c:pt idx="303">
                  <c:v>3.7993578849070328E-3</c:v>
                </c:pt>
                <c:pt idx="304">
                  <c:v>3.7993578849070328E-3</c:v>
                </c:pt>
                <c:pt idx="305">
                  <c:v>3.8058170286580056E-3</c:v>
                </c:pt>
                <c:pt idx="306">
                  <c:v>3.8058170286580056E-3</c:v>
                </c:pt>
                <c:pt idx="307">
                  <c:v>3.8183156403934788E-3</c:v>
                </c:pt>
                <c:pt idx="308">
                  <c:v>3.821641699944341E-3</c:v>
                </c:pt>
                <c:pt idx="309">
                  <c:v>3.821641699944341E-3</c:v>
                </c:pt>
                <c:pt idx="310">
                  <c:v>3.824611301124466E-3</c:v>
                </c:pt>
                <c:pt idx="311">
                  <c:v>3.8284036781604199E-3</c:v>
                </c:pt>
                <c:pt idx="312">
                  <c:v>3.8284036781604199E-3</c:v>
                </c:pt>
                <c:pt idx="313">
                  <c:v>3.8436867875434153E-3</c:v>
                </c:pt>
                <c:pt idx="314">
                  <c:v>3.8496138331420089E-3</c:v>
                </c:pt>
                <c:pt idx="315">
                  <c:v>3.85225689135462E-3</c:v>
                </c:pt>
                <c:pt idx="316">
                  <c:v>3.85225689135462E-3</c:v>
                </c:pt>
                <c:pt idx="317">
                  <c:v>3.884295739419744E-3</c:v>
                </c:pt>
                <c:pt idx="318">
                  <c:v>3.884295739419744E-3</c:v>
                </c:pt>
                <c:pt idx="319">
                  <c:v>3.884295739419744E-3</c:v>
                </c:pt>
                <c:pt idx="320">
                  <c:v>3.8999377184919409E-3</c:v>
                </c:pt>
                <c:pt idx="321">
                  <c:v>3.9148661724979095E-3</c:v>
                </c:pt>
                <c:pt idx="322">
                  <c:v>3.9229464002328495E-3</c:v>
                </c:pt>
                <c:pt idx="323">
                  <c:v>3.9229464002328495E-3</c:v>
                </c:pt>
                <c:pt idx="324">
                  <c:v>3.9229464002328495E-3</c:v>
                </c:pt>
                <c:pt idx="325">
                  <c:v>3.9229464002328495E-3</c:v>
                </c:pt>
                <c:pt idx="326">
                  <c:v>3.9360886360410548E-3</c:v>
                </c:pt>
                <c:pt idx="327">
                  <c:v>3.9392580980338989E-3</c:v>
                </c:pt>
                <c:pt idx="328">
                  <c:v>3.9392580980338989E-3</c:v>
                </c:pt>
                <c:pt idx="329">
                  <c:v>3.942242859018885E-3</c:v>
                </c:pt>
                <c:pt idx="330">
                  <c:v>3.942242859018885E-3</c:v>
                </c:pt>
                <c:pt idx="331">
                  <c:v>3.9597823858431632E-3</c:v>
                </c:pt>
                <c:pt idx="332">
                  <c:v>3.9597823858431632E-3</c:v>
                </c:pt>
                <c:pt idx="333">
                  <c:v>3.9597823858431632E-3</c:v>
                </c:pt>
                <c:pt idx="334">
                  <c:v>3.9641117079797896E-3</c:v>
                </c:pt>
                <c:pt idx="335">
                  <c:v>3.9729222544749613E-3</c:v>
                </c:pt>
                <c:pt idx="336">
                  <c:v>3.9729222544749613E-3</c:v>
                </c:pt>
                <c:pt idx="337">
                  <c:v>3.9857175283560843E-3</c:v>
                </c:pt>
                <c:pt idx="338">
                  <c:v>3.9883829237052065E-3</c:v>
                </c:pt>
                <c:pt idx="339">
                  <c:v>3.9894417529820576E-3</c:v>
                </c:pt>
                <c:pt idx="340">
                  <c:v>3.9894417529820576E-3</c:v>
                </c:pt>
                <c:pt idx="341">
                  <c:v>4.0038404036910578E-3</c:v>
                </c:pt>
                <c:pt idx="342">
                  <c:v>4.0038404036910578E-3</c:v>
                </c:pt>
                <c:pt idx="343">
                  <c:v>4.0068051137630966E-3</c:v>
                </c:pt>
                <c:pt idx="344">
                  <c:v>4.0292785764901489E-3</c:v>
                </c:pt>
                <c:pt idx="345">
                  <c:v>4.0366785433789808E-3</c:v>
                </c:pt>
                <c:pt idx="346">
                  <c:v>4.0366785433789808E-3</c:v>
                </c:pt>
                <c:pt idx="347">
                  <c:v>4.0366785433789808E-3</c:v>
                </c:pt>
                <c:pt idx="348">
                  <c:v>4.0366785433789808E-3</c:v>
                </c:pt>
                <c:pt idx="349">
                  <c:v>4.0415935318589133E-3</c:v>
                </c:pt>
                <c:pt idx="350">
                  <c:v>4.0433582717503552E-3</c:v>
                </c:pt>
                <c:pt idx="351">
                  <c:v>4.0684482693594745E-3</c:v>
                </c:pt>
                <c:pt idx="352">
                  <c:v>4.0768454883436285E-3</c:v>
                </c:pt>
                <c:pt idx="353">
                  <c:v>4.09358825073742E-3</c:v>
                </c:pt>
                <c:pt idx="354">
                  <c:v>4.1048540510030861E-3</c:v>
                </c:pt>
                <c:pt idx="355">
                  <c:v>4.1208647849157237E-3</c:v>
                </c:pt>
                <c:pt idx="356">
                  <c:v>4.1229684477128584E-3</c:v>
                </c:pt>
                <c:pt idx="357">
                  <c:v>4.1238038515363272E-3</c:v>
                </c:pt>
                <c:pt idx="358">
                  <c:v>4.1351485878314345E-3</c:v>
                </c:pt>
                <c:pt idx="359">
                  <c:v>4.1351485878314345E-3</c:v>
                </c:pt>
                <c:pt idx="360">
                  <c:v>4.1351485878314345E-3</c:v>
                </c:pt>
                <c:pt idx="361">
                  <c:v>4.1351485878314345E-3</c:v>
                </c:pt>
                <c:pt idx="362">
                  <c:v>4.1457379741529493E-3</c:v>
                </c:pt>
                <c:pt idx="363">
                  <c:v>4.152342627016665E-3</c:v>
                </c:pt>
                <c:pt idx="364">
                  <c:v>4.1690636726665559E-3</c:v>
                </c:pt>
                <c:pt idx="365">
                  <c:v>4.1700449751804931E-3</c:v>
                </c:pt>
                <c:pt idx="366">
                  <c:v>4.1814822310237056E-3</c:v>
                </c:pt>
                <c:pt idx="367">
                  <c:v>4.1849714524511018E-3</c:v>
                </c:pt>
                <c:pt idx="368">
                  <c:v>4.2112440459764538E-3</c:v>
                </c:pt>
                <c:pt idx="369">
                  <c:v>4.2112440459764538E-3</c:v>
                </c:pt>
                <c:pt idx="370">
                  <c:v>4.2112440459764538E-3</c:v>
                </c:pt>
                <c:pt idx="371">
                  <c:v>4.213920400899269E-3</c:v>
                </c:pt>
                <c:pt idx="372">
                  <c:v>4.21899435866853E-3</c:v>
                </c:pt>
                <c:pt idx="373">
                  <c:v>4.2414104257520501E-3</c:v>
                </c:pt>
                <c:pt idx="374">
                  <c:v>4.2425729337705375E-3</c:v>
                </c:pt>
                <c:pt idx="375">
                  <c:v>4.2721677225665495E-3</c:v>
                </c:pt>
                <c:pt idx="376">
                  <c:v>4.2727253133617131E-3</c:v>
                </c:pt>
                <c:pt idx="377">
                  <c:v>4.2756134828169116E-3</c:v>
                </c:pt>
                <c:pt idx="378">
                  <c:v>4.29483190135621E-3</c:v>
                </c:pt>
                <c:pt idx="379">
                  <c:v>4.2951816101440502E-3</c:v>
                </c:pt>
                <c:pt idx="380">
                  <c:v>4.3044932252103013E-3</c:v>
                </c:pt>
                <c:pt idx="381">
                  <c:v>4.3190218391892521E-3</c:v>
                </c:pt>
                <c:pt idx="382">
                  <c:v>4.3190218391892564E-3</c:v>
                </c:pt>
                <c:pt idx="383">
                  <c:v>4.3190218391892564E-3</c:v>
                </c:pt>
                <c:pt idx="384">
                  <c:v>4.3190218391892564E-3</c:v>
                </c:pt>
                <c:pt idx="385">
                  <c:v>4.3190218391892564E-3</c:v>
                </c:pt>
                <c:pt idx="386">
                  <c:v>4.3244854996143086E-3</c:v>
                </c:pt>
                <c:pt idx="387">
                  <c:v>4.3369804274159159E-3</c:v>
                </c:pt>
                <c:pt idx="388">
                  <c:v>4.3369804274159159E-3</c:v>
                </c:pt>
                <c:pt idx="389">
                  <c:v>4.3521182759804315E-3</c:v>
                </c:pt>
                <c:pt idx="390">
                  <c:v>4.3588293335920427E-3</c:v>
                </c:pt>
                <c:pt idx="391">
                  <c:v>4.3785109877365978E-3</c:v>
                </c:pt>
                <c:pt idx="392">
                  <c:v>4.3802876203874212E-3</c:v>
                </c:pt>
                <c:pt idx="393">
                  <c:v>4.3997582064924066E-3</c:v>
                </c:pt>
                <c:pt idx="394">
                  <c:v>4.3997582064924066E-3</c:v>
                </c:pt>
                <c:pt idx="395">
                  <c:v>4.3997582064924066E-3</c:v>
                </c:pt>
                <c:pt idx="396">
                  <c:v>4.4042244440601636E-3</c:v>
                </c:pt>
                <c:pt idx="397">
                  <c:v>4.4042244440601636E-3</c:v>
                </c:pt>
                <c:pt idx="398">
                  <c:v>4.4138248333881807E-3</c:v>
                </c:pt>
                <c:pt idx="399">
                  <c:v>4.4401198667676786E-3</c:v>
                </c:pt>
                <c:pt idx="400">
                  <c:v>4.4555927881463793E-3</c:v>
                </c:pt>
                <c:pt idx="401">
                  <c:v>4.4843012521339851E-3</c:v>
                </c:pt>
                <c:pt idx="402">
                  <c:v>4.4851983815322035E-3</c:v>
                </c:pt>
                <c:pt idx="403">
                  <c:v>4.4851983815322035E-3</c:v>
                </c:pt>
                <c:pt idx="404">
                  <c:v>4.4986951107669221E-3</c:v>
                </c:pt>
                <c:pt idx="405">
                  <c:v>4.5112252507332534E-3</c:v>
                </c:pt>
                <c:pt idx="406">
                  <c:v>4.5112252507332534E-3</c:v>
                </c:pt>
                <c:pt idx="407">
                  <c:v>4.5220115271195028E-3</c:v>
                </c:pt>
                <c:pt idx="408">
                  <c:v>4.5298283203818101E-3</c:v>
                </c:pt>
                <c:pt idx="409">
                  <c:v>4.5298283203818188E-3</c:v>
                </c:pt>
                <c:pt idx="410">
                  <c:v>4.5298283203818188E-3</c:v>
                </c:pt>
                <c:pt idx="411">
                  <c:v>4.5399282845824127E-3</c:v>
                </c:pt>
                <c:pt idx="412">
                  <c:v>4.5411955360473242E-3</c:v>
                </c:pt>
                <c:pt idx="413">
                  <c:v>4.5486634466145601E-3</c:v>
                </c:pt>
                <c:pt idx="414">
                  <c:v>4.5486634466145601E-3</c:v>
                </c:pt>
                <c:pt idx="415">
                  <c:v>4.5486634466145601E-3</c:v>
                </c:pt>
                <c:pt idx="416">
                  <c:v>4.5531180796581127E-3</c:v>
                </c:pt>
                <c:pt idx="417">
                  <c:v>4.5616169792985738E-3</c:v>
                </c:pt>
                <c:pt idx="418">
                  <c:v>4.5616169792985738E-3</c:v>
                </c:pt>
                <c:pt idx="419">
                  <c:v>4.5705772218908982E-3</c:v>
                </c:pt>
                <c:pt idx="420">
                  <c:v>4.5705772218908982E-3</c:v>
                </c:pt>
                <c:pt idx="421">
                  <c:v>4.5870494726985445E-3</c:v>
                </c:pt>
                <c:pt idx="422">
                  <c:v>4.5940844137924881E-3</c:v>
                </c:pt>
                <c:pt idx="423">
                  <c:v>4.5940844137924881E-3</c:v>
                </c:pt>
                <c:pt idx="424">
                  <c:v>4.5983621417732346E-3</c:v>
                </c:pt>
                <c:pt idx="425">
                  <c:v>4.5983621417732346E-3</c:v>
                </c:pt>
                <c:pt idx="426">
                  <c:v>4.5983621417732346E-3</c:v>
                </c:pt>
                <c:pt idx="427">
                  <c:v>4.6019802965829278E-3</c:v>
                </c:pt>
                <c:pt idx="428">
                  <c:v>4.6019802965829278E-3</c:v>
                </c:pt>
                <c:pt idx="429">
                  <c:v>4.6232366697266684E-3</c:v>
                </c:pt>
                <c:pt idx="430">
                  <c:v>4.6264240101050761E-3</c:v>
                </c:pt>
                <c:pt idx="431">
                  <c:v>4.6266600220430058E-3</c:v>
                </c:pt>
                <c:pt idx="432">
                  <c:v>4.6266600220430058E-3</c:v>
                </c:pt>
                <c:pt idx="433">
                  <c:v>4.6272551291291417E-3</c:v>
                </c:pt>
                <c:pt idx="434">
                  <c:v>4.6309852830030548E-3</c:v>
                </c:pt>
                <c:pt idx="435">
                  <c:v>4.6554868431309708E-3</c:v>
                </c:pt>
                <c:pt idx="436">
                  <c:v>4.6666482950879062E-3</c:v>
                </c:pt>
                <c:pt idx="437">
                  <c:v>4.6668302271475962E-3</c:v>
                </c:pt>
                <c:pt idx="438">
                  <c:v>4.6668302271475962E-3</c:v>
                </c:pt>
                <c:pt idx="439">
                  <c:v>4.6848592912488267E-3</c:v>
                </c:pt>
                <c:pt idx="440">
                  <c:v>4.6848592912488267E-3</c:v>
                </c:pt>
                <c:pt idx="441">
                  <c:v>4.6958107911385018E-3</c:v>
                </c:pt>
                <c:pt idx="442">
                  <c:v>4.7075356802794115E-3</c:v>
                </c:pt>
                <c:pt idx="443">
                  <c:v>4.7083139783222951E-3</c:v>
                </c:pt>
                <c:pt idx="444">
                  <c:v>4.7113062340919743E-3</c:v>
                </c:pt>
                <c:pt idx="445">
                  <c:v>4.7147947989788054E-3</c:v>
                </c:pt>
                <c:pt idx="446">
                  <c:v>4.7453115887530388E-3</c:v>
                </c:pt>
                <c:pt idx="447">
                  <c:v>4.7485503412097721E-3</c:v>
                </c:pt>
                <c:pt idx="448">
                  <c:v>4.7533498205718939E-3</c:v>
                </c:pt>
                <c:pt idx="449">
                  <c:v>4.7583647857302848E-3</c:v>
                </c:pt>
                <c:pt idx="450">
                  <c:v>4.7675067053699581E-3</c:v>
                </c:pt>
                <c:pt idx="451">
                  <c:v>4.7764287194696194E-3</c:v>
                </c:pt>
                <c:pt idx="452">
                  <c:v>4.7802811965466296E-3</c:v>
                </c:pt>
                <c:pt idx="453">
                  <c:v>4.7802811965466296E-3</c:v>
                </c:pt>
                <c:pt idx="454">
                  <c:v>4.7923985320745552E-3</c:v>
                </c:pt>
                <c:pt idx="455">
                  <c:v>4.7947122669512584E-3</c:v>
                </c:pt>
                <c:pt idx="456">
                  <c:v>4.8046084844292694E-3</c:v>
                </c:pt>
                <c:pt idx="457">
                  <c:v>4.8046084844292694E-3</c:v>
                </c:pt>
                <c:pt idx="458">
                  <c:v>4.8046084844292694E-3</c:v>
                </c:pt>
                <c:pt idx="459">
                  <c:v>4.8081661365157223E-3</c:v>
                </c:pt>
                <c:pt idx="460">
                  <c:v>4.8405447254963397E-3</c:v>
                </c:pt>
                <c:pt idx="461">
                  <c:v>4.8511890349457925E-3</c:v>
                </c:pt>
                <c:pt idx="462">
                  <c:v>4.8735863699974902E-3</c:v>
                </c:pt>
                <c:pt idx="463">
                  <c:v>4.8735863699974902E-3</c:v>
                </c:pt>
                <c:pt idx="464">
                  <c:v>4.8735863699974902E-3</c:v>
                </c:pt>
                <c:pt idx="465">
                  <c:v>4.87834079963371E-3</c:v>
                </c:pt>
                <c:pt idx="466">
                  <c:v>4.8814871016696756E-3</c:v>
                </c:pt>
                <c:pt idx="467">
                  <c:v>4.886048326680258E-3</c:v>
                </c:pt>
                <c:pt idx="468">
                  <c:v>4.886048326680258E-3</c:v>
                </c:pt>
                <c:pt idx="469">
                  <c:v>4.886048326680258E-3</c:v>
                </c:pt>
                <c:pt idx="470">
                  <c:v>4.886048326680258E-3</c:v>
                </c:pt>
                <c:pt idx="471">
                  <c:v>4.909792187125432E-3</c:v>
                </c:pt>
                <c:pt idx="472">
                  <c:v>4.9213366371635538E-3</c:v>
                </c:pt>
                <c:pt idx="473">
                  <c:v>4.9213366371635538E-3</c:v>
                </c:pt>
                <c:pt idx="474">
                  <c:v>4.9213366371635538E-3</c:v>
                </c:pt>
                <c:pt idx="475">
                  <c:v>4.9337182196854262E-3</c:v>
                </c:pt>
                <c:pt idx="476">
                  <c:v>4.9337182196854262E-3</c:v>
                </c:pt>
                <c:pt idx="477">
                  <c:v>4.9337182196854262E-3</c:v>
                </c:pt>
                <c:pt idx="478">
                  <c:v>4.9566299851356976E-3</c:v>
                </c:pt>
                <c:pt idx="479">
                  <c:v>4.9621783053977117E-3</c:v>
                </c:pt>
                <c:pt idx="480">
                  <c:v>4.969065440294948E-3</c:v>
                </c:pt>
                <c:pt idx="481">
                  <c:v>4.9769247816085485E-3</c:v>
                </c:pt>
                <c:pt idx="482">
                  <c:v>4.9828111524199909E-3</c:v>
                </c:pt>
                <c:pt idx="483">
                  <c:v>4.9993486998105635E-3</c:v>
                </c:pt>
                <c:pt idx="484">
                  <c:v>5.001405621806565E-3</c:v>
                </c:pt>
                <c:pt idx="485">
                  <c:v>5.0023585427682168E-3</c:v>
                </c:pt>
                <c:pt idx="486">
                  <c:v>5.0091506145221098E-3</c:v>
                </c:pt>
                <c:pt idx="487">
                  <c:v>5.0091506145221098E-3</c:v>
                </c:pt>
                <c:pt idx="488">
                  <c:v>5.012734035665138E-3</c:v>
                </c:pt>
                <c:pt idx="489">
                  <c:v>5.0128597232232258E-3</c:v>
                </c:pt>
                <c:pt idx="490">
                  <c:v>5.0341103971856989E-3</c:v>
                </c:pt>
                <c:pt idx="491">
                  <c:v>5.036598220612685E-3</c:v>
                </c:pt>
                <c:pt idx="492">
                  <c:v>5.036598220612685E-3</c:v>
                </c:pt>
                <c:pt idx="493">
                  <c:v>5.0452330828833743E-3</c:v>
                </c:pt>
                <c:pt idx="494">
                  <c:v>5.047008011023724E-3</c:v>
                </c:pt>
                <c:pt idx="495">
                  <c:v>5.0497295038130557E-3</c:v>
                </c:pt>
                <c:pt idx="496">
                  <c:v>5.0645020253887113E-3</c:v>
                </c:pt>
                <c:pt idx="497">
                  <c:v>5.0645020253887217E-3</c:v>
                </c:pt>
                <c:pt idx="498">
                  <c:v>5.0910875205246548E-3</c:v>
                </c:pt>
                <c:pt idx="499">
                  <c:v>5.0994817348325996E-3</c:v>
                </c:pt>
                <c:pt idx="500">
                  <c:v>5.1160807366250442E-3</c:v>
                </c:pt>
                <c:pt idx="501">
                  <c:v>5.1255223233097093E-3</c:v>
                </c:pt>
                <c:pt idx="502">
                  <c:v>5.1255223233097093E-3</c:v>
                </c:pt>
                <c:pt idx="503">
                  <c:v>5.1255223233097093E-3</c:v>
                </c:pt>
                <c:pt idx="504">
                  <c:v>5.1255223233097093E-3</c:v>
                </c:pt>
                <c:pt idx="505">
                  <c:v>5.1255223233097093E-3</c:v>
                </c:pt>
                <c:pt idx="506">
                  <c:v>5.1255223233097093E-3</c:v>
                </c:pt>
                <c:pt idx="507">
                  <c:v>5.1255223233097093E-3</c:v>
                </c:pt>
                <c:pt idx="508">
                  <c:v>5.1363425218061438E-3</c:v>
                </c:pt>
                <c:pt idx="509">
                  <c:v>5.1438463132749725E-3</c:v>
                </c:pt>
                <c:pt idx="510">
                  <c:v>5.1510809811446323E-3</c:v>
                </c:pt>
                <c:pt idx="511">
                  <c:v>5.1589530897467916E-3</c:v>
                </c:pt>
                <c:pt idx="512">
                  <c:v>5.1683769007171768E-3</c:v>
                </c:pt>
                <c:pt idx="513">
                  <c:v>5.1828262070270992E-3</c:v>
                </c:pt>
                <c:pt idx="514">
                  <c:v>5.2128943197652742E-3</c:v>
                </c:pt>
                <c:pt idx="515">
                  <c:v>5.2305952003104507E-3</c:v>
                </c:pt>
                <c:pt idx="516">
                  <c:v>5.241391073922826E-3</c:v>
                </c:pt>
                <c:pt idx="517">
                  <c:v>5.2461393510730182E-3</c:v>
                </c:pt>
                <c:pt idx="518">
                  <c:v>5.2461393510730182E-3</c:v>
                </c:pt>
                <c:pt idx="519">
                  <c:v>5.2484776292280573E-3</c:v>
                </c:pt>
                <c:pt idx="520">
                  <c:v>5.2685637249420452E-3</c:v>
                </c:pt>
                <c:pt idx="521">
                  <c:v>5.2797098477908927E-3</c:v>
                </c:pt>
                <c:pt idx="522">
                  <c:v>5.2797098477908927E-3</c:v>
                </c:pt>
                <c:pt idx="523">
                  <c:v>5.2797098477908927E-3</c:v>
                </c:pt>
                <c:pt idx="524">
                  <c:v>5.2882776934754941E-3</c:v>
                </c:pt>
                <c:pt idx="525">
                  <c:v>5.3058024712768076E-3</c:v>
                </c:pt>
                <c:pt idx="526">
                  <c:v>5.3058024712768076E-3</c:v>
                </c:pt>
                <c:pt idx="527">
                  <c:v>5.3058024712768076E-3</c:v>
                </c:pt>
                <c:pt idx="528">
                  <c:v>5.3058024712768076E-3</c:v>
                </c:pt>
                <c:pt idx="529">
                  <c:v>5.3142900378081127E-3</c:v>
                </c:pt>
                <c:pt idx="530">
                  <c:v>5.3218864758483361E-3</c:v>
                </c:pt>
                <c:pt idx="531">
                  <c:v>5.3302345381966388E-3</c:v>
                </c:pt>
                <c:pt idx="532">
                  <c:v>5.3302345381966388E-3</c:v>
                </c:pt>
                <c:pt idx="533">
                  <c:v>5.3302345381966388E-3</c:v>
                </c:pt>
                <c:pt idx="534">
                  <c:v>5.3384538715880725E-3</c:v>
                </c:pt>
                <c:pt idx="535">
                  <c:v>5.3384538715880725E-3</c:v>
                </c:pt>
                <c:pt idx="536">
                  <c:v>5.3653375978013488E-3</c:v>
                </c:pt>
                <c:pt idx="537">
                  <c:v>5.3763846161310079E-3</c:v>
                </c:pt>
                <c:pt idx="538">
                  <c:v>5.3791711304533993E-3</c:v>
                </c:pt>
                <c:pt idx="539">
                  <c:v>5.3822380578386255E-3</c:v>
                </c:pt>
                <c:pt idx="540">
                  <c:v>5.3822380578386489E-3</c:v>
                </c:pt>
                <c:pt idx="541">
                  <c:v>5.3915741239322044E-3</c:v>
                </c:pt>
                <c:pt idx="542">
                  <c:v>5.3984643173173369E-3</c:v>
                </c:pt>
                <c:pt idx="543">
                  <c:v>5.4056068745178924E-3</c:v>
                </c:pt>
                <c:pt idx="544">
                  <c:v>5.4056068745178924E-3</c:v>
                </c:pt>
                <c:pt idx="545">
                  <c:v>5.4210584677346239E-3</c:v>
                </c:pt>
                <c:pt idx="546">
                  <c:v>5.4210584677346239E-3</c:v>
                </c:pt>
                <c:pt idx="547">
                  <c:v>5.4210584677346239E-3</c:v>
                </c:pt>
                <c:pt idx="548">
                  <c:v>5.4323997949392907E-3</c:v>
                </c:pt>
                <c:pt idx="549">
                  <c:v>5.4357939844581716E-3</c:v>
                </c:pt>
                <c:pt idx="550">
                  <c:v>5.4380140351876207E-3</c:v>
                </c:pt>
                <c:pt idx="551">
                  <c:v>5.4380140351876207E-3</c:v>
                </c:pt>
                <c:pt idx="552">
                  <c:v>5.4401478449755264E-3</c:v>
                </c:pt>
                <c:pt idx="553">
                  <c:v>5.4401478449755264E-3</c:v>
                </c:pt>
                <c:pt idx="554">
                  <c:v>5.4452229490198388E-3</c:v>
                </c:pt>
                <c:pt idx="555">
                  <c:v>5.4532724668124102E-3</c:v>
                </c:pt>
                <c:pt idx="556">
                  <c:v>5.4631785103390132E-3</c:v>
                </c:pt>
                <c:pt idx="557">
                  <c:v>5.4693457881375765E-3</c:v>
                </c:pt>
                <c:pt idx="558">
                  <c:v>5.472399071347599E-3</c:v>
                </c:pt>
                <c:pt idx="559">
                  <c:v>5.4753595254842758E-3</c:v>
                </c:pt>
                <c:pt idx="560">
                  <c:v>5.4753595254842758E-3</c:v>
                </c:pt>
                <c:pt idx="561">
                  <c:v>5.4784459229949272E-3</c:v>
                </c:pt>
                <c:pt idx="562">
                  <c:v>5.4909811250620335E-3</c:v>
                </c:pt>
                <c:pt idx="563">
                  <c:v>5.5135314504418959E-3</c:v>
                </c:pt>
                <c:pt idx="564">
                  <c:v>5.5135314504418959E-3</c:v>
                </c:pt>
                <c:pt idx="565">
                  <c:v>5.5153448139016892E-3</c:v>
                </c:pt>
                <c:pt idx="566">
                  <c:v>5.5223763558994938E-3</c:v>
                </c:pt>
                <c:pt idx="567">
                  <c:v>5.5478840036719979E-3</c:v>
                </c:pt>
                <c:pt idx="568">
                  <c:v>5.5478840036719979E-3</c:v>
                </c:pt>
                <c:pt idx="569">
                  <c:v>5.5478840036719979E-3</c:v>
                </c:pt>
                <c:pt idx="570">
                  <c:v>5.5478840036720083E-3</c:v>
                </c:pt>
                <c:pt idx="571">
                  <c:v>5.555584054572185E-3</c:v>
                </c:pt>
                <c:pt idx="572">
                  <c:v>5.5587515635554183E-3</c:v>
                </c:pt>
                <c:pt idx="573">
                  <c:v>5.5587515635554183E-3</c:v>
                </c:pt>
                <c:pt idx="574">
                  <c:v>5.5643710652899941E-3</c:v>
                </c:pt>
                <c:pt idx="575">
                  <c:v>5.5643710652899941E-3</c:v>
                </c:pt>
                <c:pt idx="576">
                  <c:v>5.5709522279275827E-3</c:v>
                </c:pt>
                <c:pt idx="577">
                  <c:v>5.5728184394347596E-3</c:v>
                </c:pt>
                <c:pt idx="578">
                  <c:v>5.5866808679716487E-3</c:v>
                </c:pt>
                <c:pt idx="579">
                  <c:v>5.5917414767045403E-3</c:v>
                </c:pt>
                <c:pt idx="580">
                  <c:v>5.5999779541054933E-3</c:v>
                </c:pt>
                <c:pt idx="581">
                  <c:v>5.6053765651674688E-3</c:v>
                </c:pt>
                <c:pt idx="582">
                  <c:v>5.605376565167481E-3</c:v>
                </c:pt>
                <c:pt idx="583">
                  <c:v>5.6147283909460197E-3</c:v>
                </c:pt>
                <c:pt idx="584">
                  <c:v>5.6147283909460197E-3</c:v>
                </c:pt>
                <c:pt idx="585">
                  <c:v>5.6163186402350173E-3</c:v>
                </c:pt>
                <c:pt idx="586">
                  <c:v>5.6253258115580304E-3</c:v>
                </c:pt>
                <c:pt idx="587">
                  <c:v>5.6253258115580304E-3</c:v>
                </c:pt>
                <c:pt idx="588">
                  <c:v>5.6496885319247923E-3</c:v>
                </c:pt>
                <c:pt idx="589">
                  <c:v>5.6496885319247923E-3</c:v>
                </c:pt>
                <c:pt idx="590">
                  <c:v>5.6535674809103749E-3</c:v>
                </c:pt>
                <c:pt idx="591">
                  <c:v>5.6664781336696673E-3</c:v>
                </c:pt>
                <c:pt idx="592">
                  <c:v>5.6950682852812884E-3</c:v>
                </c:pt>
                <c:pt idx="593">
                  <c:v>5.73976896210721E-3</c:v>
                </c:pt>
                <c:pt idx="594">
                  <c:v>5.7415594100241303E-3</c:v>
                </c:pt>
                <c:pt idx="595">
                  <c:v>5.7415594100241303E-3</c:v>
                </c:pt>
                <c:pt idx="596">
                  <c:v>5.7652360441223047E-3</c:v>
                </c:pt>
                <c:pt idx="597">
                  <c:v>5.7744207497130197E-3</c:v>
                </c:pt>
                <c:pt idx="598">
                  <c:v>5.7840689114114201E-3</c:v>
                </c:pt>
                <c:pt idx="599">
                  <c:v>5.7840689114114201E-3</c:v>
                </c:pt>
                <c:pt idx="600">
                  <c:v>5.7840689114114201E-3</c:v>
                </c:pt>
                <c:pt idx="601">
                  <c:v>5.7892080229639889E-3</c:v>
                </c:pt>
                <c:pt idx="602">
                  <c:v>5.8169409147332445E-3</c:v>
                </c:pt>
                <c:pt idx="603">
                  <c:v>5.8207901726589888E-3</c:v>
                </c:pt>
                <c:pt idx="604">
                  <c:v>5.8264436091296163E-3</c:v>
                </c:pt>
                <c:pt idx="605">
                  <c:v>5.8264436091296163E-3</c:v>
                </c:pt>
                <c:pt idx="606">
                  <c:v>5.8378917786306005E-3</c:v>
                </c:pt>
                <c:pt idx="607">
                  <c:v>5.8380629652526753E-3</c:v>
                </c:pt>
                <c:pt idx="608">
                  <c:v>5.8380629652526753E-3</c:v>
                </c:pt>
                <c:pt idx="609">
                  <c:v>5.8380629652526753E-3</c:v>
                </c:pt>
                <c:pt idx="610">
                  <c:v>5.8380629652526753E-3</c:v>
                </c:pt>
                <c:pt idx="611">
                  <c:v>5.8403834938498943E-3</c:v>
                </c:pt>
                <c:pt idx="612">
                  <c:v>5.8540089595604397E-3</c:v>
                </c:pt>
                <c:pt idx="613">
                  <c:v>5.8595519372602687E-3</c:v>
                </c:pt>
                <c:pt idx="614">
                  <c:v>5.8609232920136889E-3</c:v>
                </c:pt>
                <c:pt idx="615">
                  <c:v>5.872503168647061E-3</c:v>
                </c:pt>
                <c:pt idx="616">
                  <c:v>5.8786815008857072E-3</c:v>
                </c:pt>
                <c:pt idx="617">
                  <c:v>5.8786815008857072E-3</c:v>
                </c:pt>
                <c:pt idx="618">
                  <c:v>5.8844196003492635E-3</c:v>
                </c:pt>
                <c:pt idx="619">
                  <c:v>5.8887768164963524E-3</c:v>
                </c:pt>
                <c:pt idx="620">
                  <c:v>5.8887768164963524E-3</c:v>
                </c:pt>
                <c:pt idx="621">
                  <c:v>5.8887768164963524E-3</c:v>
                </c:pt>
                <c:pt idx="622">
                  <c:v>5.8984635811842106E-3</c:v>
                </c:pt>
                <c:pt idx="623">
                  <c:v>5.9061735362776341E-3</c:v>
                </c:pt>
                <c:pt idx="624">
                  <c:v>5.9177429372501214E-3</c:v>
                </c:pt>
                <c:pt idx="625">
                  <c:v>5.9177429372501214E-3</c:v>
                </c:pt>
                <c:pt idx="626">
                  <c:v>5.922482820218484E-3</c:v>
                </c:pt>
                <c:pt idx="627">
                  <c:v>5.9234575258847542E-3</c:v>
                </c:pt>
                <c:pt idx="628">
                  <c:v>5.9391691758953124E-3</c:v>
                </c:pt>
                <c:pt idx="629">
                  <c:v>5.9396021072787479E-3</c:v>
                </c:pt>
                <c:pt idx="630">
                  <c:v>5.9412253189985781E-3</c:v>
                </c:pt>
                <c:pt idx="631">
                  <c:v>5.9412253189985781E-3</c:v>
                </c:pt>
                <c:pt idx="632">
                  <c:v>5.9466903249547429E-3</c:v>
                </c:pt>
                <c:pt idx="633">
                  <c:v>5.9575935083031701E-3</c:v>
                </c:pt>
                <c:pt idx="634">
                  <c:v>5.9575935083031701E-3</c:v>
                </c:pt>
                <c:pt idx="635">
                  <c:v>5.968760859395867E-3</c:v>
                </c:pt>
                <c:pt idx="636">
                  <c:v>5.968760859395867E-3</c:v>
                </c:pt>
                <c:pt idx="637">
                  <c:v>6.008496219319882E-3</c:v>
                </c:pt>
                <c:pt idx="638">
                  <c:v>6.0109807374265E-3</c:v>
                </c:pt>
                <c:pt idx="639">
                  <c:v>6.0131417947450732E-3</c:v>
                </c:pt>
                <c:pt idx="640">
                  <c:v>6.0132428007803797E-3</c:v>
                </c:pt>
                <c:pt idx="641">
                  <c:v>6.0163214588154091E-3</c:v>
                </c:pt>
                <c:pt idx="642">
                  <c:v>6.0212156856480452E-3</c:v>
                </c:pt>
                <c:pt idx="643">
                  <c:v>6.0258769620418779E-3</c:v>
                </c:pt>
                <c:pt idx="644">
                  <c:v>6.0397710938424071E-3</c:v>
                </c:pt>
                <c:pt idx="645">
                  <c:v>6.0397710938424071E-3</c:v>
                </c:pt>
                <c:pt idx="646">
                  <c:v>6.0397710938424071E-3</c:v>
                </c:pt>
                <c:pt idx="647">
                  <c:v>6.0397710938424071E-3</c:v>
                </c:pt>
                <c:pt idx="648">
                  <c:v>6.0466305748649411E-3</c:v>
                </c:pt>
                <c:pt idx="649">
                  <c:v>6.0466305748649411E-3</c:v>
                </c:pt>
                <c:pt idx="650">
                  <c:v>6.0532377127765673E-3</c:v>
                </c:pt>
                <c:pt idx="651">
                  <c:v>6.0532377127765673E-3</c:v>
                </c:pt>
                <c:pt idx="652">
                  <c:v>6.0556345601137243E-3</c:v>
                </c:pt>
                <c:pt idx="653">
                  <c:v>6.0604199441411117E-3</c:v>
                </c:pt>
                <c:pt idx="654">
                  <c:v>6.0774024304664541E-3</c:v>
                </c:pt>
                <c:pt idx="655">
                  <c:v>6.1018588770871069E-3</c:v>
                </c:pt>
                <c:pt idx="656">
                  <c:v>6.1023610670288605E-3</c:v>
                </c:pt>
                <c:pt idx="657">
                  <c:v>6.1023610670288605E-3</c:v>
                </c:pt>
                <c:pt idx="658">
                  <c:v>6.1023610670288605E-3</c:v>
                </c:pt>
                <c:pt idx="659">
                  <c:v>6.1103150775462124E-3</c:v>
                </c:pt>
                <c:pt idx="660">
                  <c:v>6.1149562529099625E-3</c:v>
                </c:pt>
                <c:pt idx="661">
                  <c:v>6.1263544577869295E-3</c:v>
                </c:pt>
                <c:pt idx="662">
                  <c:v>6.1394742370231171E-3</c:v>
                </c:pt>
                <c:pt idx="663">
                  <c:v>6.1476241490895939E-3</c:v>
                </c:pt>
                <c:pt idx="664">
                  <c:v>6.1516707964544308E-3</c:v>
                </c:pt>
                <c:pt idx="665">
                  <c:v>6.1596614890893553E-3</c:v>
                </c:pt>
                <c:pt idx="666">
                  <c:v>6.1643155596355463E-3</c:v>
                </c:pt>
                <c:pt idx="667">
                  <c:v>6.1652659315050012E-3</c:v>
                </c:pt>
                <c:pt idx="668">
                  <c:v>6.1655008909722742E-3</c:v>
                </c:pt>
                <c:pt idx="669">
                  <c:v>6.1696735055055043E-3</c:v>
                </c:pt>
                <c:pt idx="670">
                  <c:v>6.174647044004034E-3</c:v>
                </c:pt>
                <c:pt idx="671">
                  <c:v>6.1792316795360371E-3</c:v>
                </c:pt>
                <c:pt idx="672">
                  <c:v>6.1930537833015352E-3</c:v>
                </c:pt>
                <c:pt idx="673">
                  <c:v>6.205407462215512E-3</c:v>
                </c:pt>
                <c:pt idx="674">
                  <c:v>6.2113318003686772E-3</c:v>
                </c:pt>
                <c:pt idx="675">
                  <c:v>6.2148731830715849E-3</c:v>
                </c:pt>
                <c:pt idx="676">
                  <c:v>6.2171310843933186E-3</c:v>
                </c:pt>
                <c:pt idx="677">
                  <c:v>6.2186069612294005E-3</c:v>
                </c:pt>
                <c:pt idx="678">
                  <c:v>6.2263074644775176E-3</c:v>
                </c:pt>
                <c:pt idx="679">
                  <c:v>6.2439374406741835E-3</c:v>
                </c:pt>
                <c:pt idx="680">
                  <c:v>6.2453537812709918E-3</c:v>
                </c:pt>
                <c:pt idx="681">
                  <c:v>6.2460990946910603E-3</c:v>
                </c:pt>
                <c:pt idx="682">
                  <c:v>6.2460990946910603E-3</c:v>
                </c:pt>
                <c:pt idx="683">
                  <c:v>6.2486641161737149E-3</c:v>
                </c:pt>
                <c:pt idx="684">
                  <c:v>6.2529481784602816E-3</c:v>
                </c:pt>
                <c:pt idx="685">
                  <c:v>6.2550674627707267E-3</c:v>
                </c:pt>
                <c:pt idx="686">
                  <c:v>6.2724487188195038E-3</c:v>
                </c:pt>
                <c:pt idx="687">
                  <c:v>6.2792777341450935E-3</c:v>
                </c:pt>
                <c:pt idx="688">
                  <c:v>6.281741645455966E-3</c:v>
                </c:pt>
                <c:pt idx="689">
                  <c:v>6.2876018708282726E-3</c:v>
                </c:pt>
                <c:pt idx="690">
                  <c:v>6.2907091612926158E-3</c:v>
                </c:pt>
                <c:pt idx="691">
                  <c:v>6.2998993914100548E-3</c:v>
                </c:pt>
                <c:pt idx="692">
                  <c:v>6.3083351671503994E-3</c:v>
                </c:pt>
                <c:pt idx="693">
                  <c:v>6.3087600137796424E-3</c:v>
                </c:pt>
                <c:pt idx="694">
                  <c:v>6.3299431025721324E-3</c:v>
                </c:pt>
                <c:pt idx="695">
                  <c:v>6.3566756071599274E-3</c:v>
                </c:pt>
                <c:pt idx="696">
                  <c:v>6.3638594006558058E-3</c:v>
                </c:pt>
                <c:pt idx="697">
                  <c:v>6.3638594006558058E-3</c:v>
                </c:pt>
                <c:pt idx="698">
                  <c:v>6.3669629655321519E-3</c:v>
                </c:pt>
                <c:pt idx="699">
                  <c:v>6.3731514069197883E-3</c:v>
                </c:pt>
                <c:pt idx="700">
                  <c:v>6.3731514069197883E-3</c:v>
                </c:pt>
                <c:pt idx="701">
                  <c:v>6.3908250273747684E-3</c:v>
                </c:pt>
                <c:pt idx="702">
                  <c:v>6.4061446459056925E-3</c:v>
                </c:pt>
                <c:pt idx="703">
                  <c:v>6.4061446459056925E-3</c:v>
                </c:pt>
                <c:pt idx="704">
                  <c:v>6.4061446459056986E-3</c:v>
                </c:pt>
                <c:pt idx="705">
                  <c:v>6.4061446459056986E-3</c:v>
                </c:pt>
                <c:pt idx="706">
                  <c:v>6.4061446459057047E-3</c:v>
                </c:pt>
                <c:pt idx="707">
                  <c:v>6.409956693042158E-3</c:v>
                </c:pt>
                <c:pt idx="708">
                  <c:v>6.4204281522576923E-3</c:v>
                </c:pt>
                <c:pt idx="709">
                  <c:v>6.4348076286171183E-3</c:v>
                </c:pt>
                <c:pt idx="710">
                  <c:v>6.4637722950716516E-3</c:v>
                </c:pt>
                <c:pt idx="711">
                  <c:v>6.4725313376173153E-3</c:v>
                </c:pt>
                <c:pt idx="712">
                  <c:v>6.4785327587838851E-3</c:v>
                </c:pt>
                <c:pt idx="713">
                  <c:v>6.4785327587838851E-3</c:v>
                </c:pt>
                <c:pt idx="714">
                  <c:v>6.4785327587838851E-3</c:v>
                </c:pt>
                <c:pt idx="715">
                  <c:v>6.495086802675281E-3</c:v>
                </c:pt>
                <c:pt idx="716">
                  <c:v>6.502706472466634E-3</c:v>
                </c:pt>
                <c:pt idx="717">
                  <c:v>6.5044543995116024E-3</c:v>
                </c:pt>
                <c:pt idx="718">
                  <c:v>6.5247025761165393E-3</c:v>
                </c:pt>
                <c:pt idx="719">
                  <c:v>6.5333076131230813E-3</c:v>
                </c:pt>
                <c:pt idx="720">
                  <c:v>6.5552780995996153E-3</c:v>
                </c:pt>
                <c:pt idx="721">
                  <c:v>6.5552780995996153E-3</c:v>
                </c:pt>
                <c:pt idx="722">
                  <c:v>6.5704314305811314E-3</c:v>
                </c:pt>
                <c:pt idx="723">
                  <c:v>6.579158973222774E-3</c:v>
                </c:pt>
                <c:pt idx="724">
                  <c:v>6.5822730769908317E-3</c:v>
                </c:pt>
                <c:pt idx="725">
                  <c:v>6.5838526330053247E-3</c:v>
                </c:pt>
                <c:pt idx="726">
                  <c:v>6.5958287277287772E-3</c:v>
                </c:pt>
                <c:pt idx="727">
                  <c:v>6.5958287277287772E-3</c:v>
                </c:pt>
                <c:pt idx="728">
                  <c:v>6.5958287277287772E-3</c:v>
                </c:pt>
                <c:pt idx="729">
                  <c:v>6.5996373097385987E-3</c:v>
                </c:pt>
                <c:pt idx="730">
                  <c:v>6.6010174817220648E-3</c:v>
                </c:pt>
                <c:pt idx="731">
                  <c:v>6.6010174817220648E-3</c:v>
                </c:pt>
                <c:pt idx="732">
                  <c:v>6.6253915474936967E-3</c:v>
                </c:pt>
                <c:pt idx="733">
                  <c:v>6.6401930035866535E-3</c:v>
                </c:pt>
                <c:pt idx="734">
                  <c:v>6.6523986207795522E-3</c:v>
                </c:pt>
                <c:pt idx="735">
                  <c:v>6.6627931727457814E-3</c:v>
                </c:pt>
                <c:pt idx="736">
                  <c:v>6.6627931727457814E-3</c:v>
                </c:pt>
                <c:pt idx="737">
                  <c:v>6.6657982664140728E-3</c:v>
                </c:pt>
                <c:pt idx="738">
                  <c:v>6.672071960288779E-3</c:v>
                </c:pt>
                <c:pt idx="739">
                  <c:v>6.6884877538692881E-3</c:v>
                </c:pt>
                <c:pt idx="740">
                  <c:v>6.6930697769678072E-3</c:v>
                </c:pt>
                <c:pt idx="741">
                  <c:v>6.6973330389014001E-3</c:v>
                </c:pt>
                <c:pt idx="742">
                  <c:v>6.7022926968410669E-3</c:v>
                </c:pt>
                <c:pt idx="743">
                  <c:v>6.7251806976400402E-3</c:v>
                </c:pt>
                <c:pt idx="744">
                  <c:v>6.7251806976400402E-3</c:v>
                </c:pt>
                <c:pt idx="745">
                  <c:v>6.7293440146982911E-3</c:v>
                </c:pt>
                <c:pt idx="746">
                  <c:v>6.7293440146982911E-3</c:v>
                </c:pt>
                <c:pt idx="747">
                  <c:v>6.742272641438867E-3</c:v>
                </c:pt>
                <c:pt idx="748">
                  <c:v>6.743683775224339E-3</c:v>
                </c:pt>
                <c:pt idx="749">
                  <c:v>6.7526693671849415E-3</c:v>
                </c:pt>
                <c:pt idx="750">
                  <c:v>6.7539678326074392E-3</c:v>
                </c:pt>
                <c:pt idx="751">
                  <c:v>6.7620415706782346E-3</c:v>
                </c:pt>
                <c:pt idx="752">
                  <c:v>6.7620415706782346E-3</c:v>
                </c:pt>
                <c:pt idx="753">
                  <c:v>6.7620415706782346E-3</c:v>
                </c:pt>
                <c:pt idx="754">
                  <c:v>6.7668378760998684E-3</c:v>
                </c:pt>
                <c:pt idx="755">
                  <c:v>6.7881166940328645E-3</c:v>
                </c:pt>
                <c:pt idx="756">
                  <c:v>6.7881166940328645E-3</c:v>
                </c:pt>
                <c:pt idx="757">
                  <c:v>6.7904997436741433E-3</c:v>
                </c:pt>
                <c:pt idx="758">
                  <c:v>6.7947424805727139E-3</c:v>
                </c:pt>
                <c:pt idx="759">
                  <c:v>6.7947424805727148E-3</c:v>
                </c:pt>
                <c:pt idx="760">
                  <c:v>6.8065286862747983E-3</c:v>
                </c:pt>
                <c:pt idx="761">
                  <c:v>6.8123591616316989E-3</c:v>
                </c:pt>
                <c:pt idx="762">
                  <c:v>6.8229951699218545E-3</c:v>
                </c:pt>
                <c:pt idx="763">
                  <c:v>6.8424254689478598E-3</c:v>
                </c:pt>
                <c:pt idx="764">
                  <c:v>6.8603360744801155E-3</c:v>
                </c:pt>
                <c:pt idx="765">
                  <c:v>6.8603360744801155E-3</c:v>
                </c:pt>
                <c:pt idx="766">
                  <c:v>6.8666465197999103E-3</c:v>
                </c:pt>
                <c:pt idx="767">
                  <c:v>6.8681079748595091E-3</c:v>
                </c:pt>
                <c:pt idx="768">
                  <c:v>6.8813031992717199E-3</c:v>
                </c:pt>
                <c:pt idx="769">
                  <c:v>6.8908539369690221E-3</c:v>
                </c:pt>
                <c:pt idx="770">
                  <c:v>6.8919143130523703E-3</c:v>
                </c:pt>
                <c:pt idx="771">
                  <c:v>6.9011940133767175E-3</c:v>
                </c:pt>
                <c:pt idx="772">
                  <c:v>6.9034652637305852E-3</c:v>
                </c:pt>
                <c:pt idx="773">
                  <c:v>6.9104349427028065E-3</c:v>
                </c:pt>
                <c:pt idx="774">
                  <c:v>6.9303530474304513E-3</c:v>
                </c:pt>
                <c:pt idx="775">
                  <c:v>6.935455398946749E-3</c:v>
                </c:pt>
                <c:pt idx="776">
                  <c:v>6.9399900330645173E-3</c:v>
                </c:pt>
                <c:pt idx="777">
                  <c:v>6.9484394544442798E-3</c:v>
                </c:pt>
                <c:pt idx="778">
                  <c:v>6.9718935693150316E-3</c:v>
                </c:pt>
                <c:pt idx="779">
                  <c:v>6.9741269337472685E-3</c:v>
                </c:pt>
                <c:pt idx="780">
                  <c:v>6.9741269337472685E-3</c:v>
                </c:pt>
                <c:pt idx="781">
                  <c:v>6.9741269337472685E-3</c:v>
                </c:pt>
                <c:pt idx="782">
                  <c:v>7.0017791608316549E-3</c:v>
                </c:pt>
                <c:pt idx="783">
                  <c:v>7.0419042982696441E-3</c:v>
                </c:pt>
                <c:pt idx="784">
                  <c:v>7.0573867009054549E-3</c:v>
                </c:pt>
                <c:pt idx="785">
                  <c:v>7.0768009915272434E-3</c:v>
                </c:pt>
                <c:pt idx="786">
                  <c:v>7.0778567505965784E-3</c:v>
                </c:pt>
                <c:pt idx="787">
                  <c:v>7.0942125699662529E-3</c:v>
                </c:pt>
                <c:pt idx="788">
                  <c:v>7.0968770630442189E-3</c:v>
                </c:pt>
                <c:pt idx="789">
                  <c:v>7.1228255118146577E-3</c:v>
                </c:pt>
                <c:pt idx="790">
                  <c:v>7.151260058054925E-3</c:v>
                </c:pt>
                <c:pt idx="791">
                  <c:v>7.1622874509707259E-3</c:v>
                </c:pt>
                <c:pt idx="792">
                  <c:v>7.1763174104515163E-3</c:v>
                </c:pt>
                <c:pt idx="793">
                  <c:v>7.1911096497193523E-3</c:v>
                </c:pt>
                <c:pt idx="794">
                  <c:v>7.2095921752722497E-3</c:v>
                </c:pt>
                <c:pt idx="795">
                  <c:v>7.2202826281256346E-3</c:v>
                </c:pt>
                <c:pt idx="796">
                  <c:v>7.2225602172227548E-3</c:v>
                </c:pt>
                <c:pt idx="797">
                  <c:v>7.2535304599673674E-3</c:v>
                </c:pt>
                <c:pt idx="798">
                  <c:v>7.2589861617312406E-3</c:v>
                </c:pt>
                <c:pt idx="799">
                  <c:v>7.2638852553318896E-3</c:v>
                </c:pt>
                <c:pt idx="800">
                  <c:v>7.2681770638335502E-3</c:v>
                </c:pt>
                <c:pt idx="801">
                  <c:v>7.2739669885047795E-3</c:v>
                </c:pt>
                <c:pt idx="802">
                  <c:v>7.2797098248928369E-3</c:v>
                </c:pt>
                <c:pt idx="803">
                  <c:v>7.3206864260011856E-3</c:v>
                </c:pt>
                <c:pt idx="804">
                  <c:v>7.3323846174029152E-3</c:v>
                </c:pt>
                <c:pt idx="805">
                  <c:v>7.3353883102908737E-3</c:v>
                </c:pt>
                <c:pt idx="806">
                  <c:v>7.3467542346324173E-3</c:v>
                </c:pt>
                <c:pt idx="807">
                  <c:v>7.3619178301967377E-3</c:v>
                </c:pt>
                <c:pt idx="808">
                  <c:v>7.3670663427915471E-3</c:v>
                </c:pt>
                <c:pt idx="809">
                  <c:v>7.3832401276699286E-3</c:v>
                </c:pt>
                <c:pt idx="810">
                  <c:v>7.3971786715626552E-3</c:v>
                </c:pt>
                <c:pt idx="811">
                  <c:v>7.3971786715626726E-3</c:v>
                </c:pt>
                <c:pt idx="812">
                  <c:v>7.428123459787524E-3</c:v>
                </c:pt>
                <c:pt idx="813">
                  <c:v>7.428123459787524E-3</c:v>
                </c:pt>
                <c:pt idx="814">
                  <c:v>7.4350337526359785E-3</c:v>
                </c:pt>
                <c:pt idx="815">
                  <c:v>7.4432674580965676E-3</c:v>
                </c:pt>
                <c:pt idx="816">
                  <c:v>7.4469918853789629E-3</c:v>
                </c:pt>
                <c:pt idx="817">
                  <c:v>7.4801225594383642E-3</c:v>
                </c:pt>
                <c:pt idx="818">
                  <c:v>7.49297263447808E-3</c:v>
                </c:pt>
                <c:pt idx="819">
                  <c:v>7.5060809553248826E-3</c:v>
                </c:pt>
                <c:pt idx="820">
                  <c:v>7.5262840315546715E-3</c:v>
                </c:pt>
                <c:pt idx="821">
                  <c:v>7.54855228350241E-3</c:v>
                </c:pt>
                <c:pt idx="822">
                  <c:v>7.54855228350241E-3</c:v>
                </c:pt>
                <c:pt idx="823">
                  <c:v>7.5549187723454774E-3</c:v>
                </c:pt>
                <c:pt idx="824">
                  <c:v>7.5560506623250229E-3</c:v>
                </c:pt>
                <c:pt idx="825">
                  <c:v>7.5584505860792827E-3</c:v>
                </c:pt>
                <c:pt idx="826">
                  <c:v>7.5665471409707219E-3</c:v>
                </c:pt>
                <c:pt idx="827">
                  <c:v>7.567849624325061E-3</c:v>
                </c:pt>
                <c:pt idx="828">
                  <c:v>7.5694335191988735E-3</c:v>
                </c:pt>
                <c:pt idx="829">
                  <c:v>7.5694335191988735E-3</c:v>
                </c:pt>
                <c:pt idx="830">
                  <c:v>7.570512016535586E-3</c:v>
                </c:pt>
                <c:pt idx="831">
                  <c:v>7.5711912237947888E-3</c:v>
                </c:pt>
                <c:pt idx="832">
                  <c:v>7.576893419304378E-3</c:v>
                </c:pt>
                <c:pt idx="833">
                  <c:v>7.5843630404501495E-3</c:v>
                </c:pt>
                <c:pt idx="834">
                  <c:v>7.6155974181976544E-3</c:v>
                </c:pt>
                <c:pt idx="835">
                  <c:v>7.6366312807869818E-3</c:v>
                </c:pt>
                <c:pt idx="836">
                  <c:v>7.6366312807869818E-3</c:v>
                </c:pt>
                <c:pt idx="837">
                  <c:v>7.639291929349163E-3</c:v>
                </c:pt>
                <c:pt idx="838">
                  <c:v>7.680697608933881E-3</c:v>
                </c:pt>
                <c:pt idx="839">
                  <c:v>7.680697608933881E-3</c:v>
                </c:pt>
                <c:pt idx="840">
                  <c:v>7.6873735750868305E-3</c:v>
                </c:pt>
                <c:pt idx="841">
                  <c:v>7.7007081446490771E-3</c:v>
                </c:pt>
                <c:pt idx="842">
                  <c:v>7.7053944495444251E-3</c:v>
                </c:pt>
                <c:pt idx="843">
                  <c:v>7.7261011429866746E-3</c:v>
                </c:pt>
                <c:pt idx="844">
                  <c:v>7.7301241066245474E-3</c:v>
                </c:pt>
                <c:pt idx="845">
                  <c:v>7.7663984216969194E-3</c:v>
                </c:pt>
                <c:pt idx="846">
                  <c:v>7.7767646441497572E-3</c:v>
                </c:pt>
                <c:pt idx="847">
                  <c:v>7.7818436245392971E-3</c:v>
                </c:pt>
                <c:pt idx="848">
                  <c:v>7.8061665057068443E-3</c:v>
                </c:pt>
                <c:pt idx="849">
                  <c:v>7.8090747052252532E-3</c:v>
                </c:pt>
                <c:pt idx="850">
                  <c:v>7.8193414796479243E-3</c:v>
                </c:pt>
                <c:pt idx="851">
                  <c:v>7.826351318564179E-3</c:v>
                </c:pt>
                <c:pt idx="852">
                  <c:v>7.8870788724305346E-3</c:v>
                </c:pt>
                <c:pt idx="853">
                  <c:v>7.8987276923890067E-3</c:v>
                </c:pt>
                <c:pt idx="854">
                  <c:v>7.9255485766742736E-3</c:v>
                </c:pt>
                <c:pt idx="855">
                  <c:v>7.9271995606681675E-3</c:v>
                </c:pt>
                <c:pt idx="856">
                  <c:v>7.9458445089499227E-3</c:v>
                </c:pt>
                <c:pt idx="857">
                  <c:v>7.9714350567121686E-3</c:v>
                </c:pt>
                <c:pt idx="858">
                  <c:v>7.9788835059641152E-3</c:v>
                </c:pt>
                <c:pt idx="859">
                  <c:v>7.9946206031407639E-3</c:v>
                </c:pt>
                <c:pt idx="860">
                  <c:v>8.0281870658170211E-3</c:v>
                </c:pt>
                <c:pt idx="861">
                  <c:v>8.0356309126325166E-3</c:v>
                </c:pt>
                <c:pt idx="862">
                  <c:v>8.0540428076856848E-3</c:v>
                </c:pt>
                <c:pt idx="863">
                  <c:v>8.0585571529802977E-3</c:v>
                </c:pt>
                <c:pt idx="864">
                  <c:v>8.0608885741640154E-3</c:v>
                </c:pt>
                <c:pt idx="865">
                  <c:v>8.0864058541146935E-3</c:v>
                </c:pt>
                <c:pt idx="866">
                  <c:v>8.0998706460986662E-3</c:v>
                </c:pt>
                <c:pt idx="867">
                  <c:v>8.1032032406219492E-3</c:v>
                </c:pt>
                <c:pt idx="868">
                  <c:v>8.1272841354356994E-3</c:v>
                </c:pt>
                <c:pt idx="869">
                  <c:v>8.1305679993895277E-3</c:v>
                </c:pt>
                <c:pt idx="870">
                  <c:v>8.1331351419044635E-3</c:v>
                </c:pt>
                <c:pt idx="871">
                  <c:v>8.1620186154686102E-3</c:v>
                </c:pt>
                <c:pt idx="872">
                  <c:v>8.166264139092768E-3</c:v>
                </c:pt>
                <c:pt idx="873">
                  <c:v>8.2058104436961848E-3</c:v>
                </c:pt>
                <c:pt idx="874">
                  <c:v>8.2058104436961848E-3</c:v>
                </c:pt>
                <c:pt idx="875">
                  <c:v>8.2885972075940981E-3</c:v>
                </c:pt>
                <c:pt idx="876">
                  <c:v>8.3035781840751759E-3</c:v>
                </c:pt>
                <c:pt idx="877">
                  <c:v>8.3435824504932629E-3</c:v>
                </c:pt>
                <c:pt idx="878">
                  <c:v>8.3637498275430412E-3</c:v>
                </c:pt>
                <c:pt idx="879">
                  <c:v>8.3969890902209458E-3</c:v>
                </c:pt>
                <c:pt idx="880">
                  <c:v>8.43798871733706E-3</c:v>
                </c:pt>
                <c:pt idx="881">
                  <c:v>8.4506046575231787E-3</c:v>
                </c:pt>
                <c:pt idx="882">
                  <c:v>8.4525723235592282E-3</c:v>
                </c:pt>
                <c:pt idx="883">
                  <c:v>8.4604437893110746E-3</c:v>
                </c:pt>
                <c:pt idx="884">
                  <c:v>8.5142057300529733E-3</c:v>
                </c:pt>
                <c:pt idx="885">
                  <c:v>8.5151295945382656E-3</c:v>
                </c:pt>
                <c:pt idx="886">
                  <c:v>8.5176604697894138E-3</c:v>
                </c:pt>
                <c:pt idx="887">
                  <c:v>8.5630883144805388E-3</c:v>
                </c:pt>
                <c:pt idx="888">
                  <c:v>8.5903632202881004E-3</c:v>
                </c:pt>
                <c:pt idx="889">
                  <c:v>8.5903632202881004E-3</c:v>
                </c:pt>
                <c:pt idx="890">
                  <c:v>8.6053754275300237E-3</c:v>
                </c:pt>
                <c:pt idx="891">
                  <c:v>8.6066738087254378E-3</c:v>
                </c:pt>
                <c:pt idx="892">
                  <c:v>8.6349042838796339E-3</c:v>
                </c:pt>
                <c:pt idx="893">
                  <c:v>8.6643391537507605E-3</c:v>
                </c:pt>
                <c:pt idx="894">
                  <c:v>8.6751412264579834E-3</c:v>
                </c:pt>
                <c:pt idx="895">
                  <c:v>8.682170947398456E-3</c:v>
                </c:pt>
                <c:pt idx="896">
                  <c:v>8.6998610643282039E-3</c:v>
                </c:pt>
                <c:pt idx="897">
                  <c:v>8.7356517898714101E-3</c:v>
                </c:pt>
                <c:pt idx="898">
                  <c:v>8.738753246245342E-3</c:v>
                </c:pt>
                <c:pt idx="899">
                  <c:v>8.7771946835260121E-3</c:v>
                </c:pt>
                <c:pt idx="900">
                  <c:v>8.7784701773404358E-3</c:v>
                </c:pt>
                <c:pt idx="901">
                  <c:v>8.789157943928684E-3</c:v>
                </c:pt>
                <c:pt idx="902">
                  <c:v>8.7944383036383574E-3</c:v>
                </c:pt>
                <c:pt idx="903">
                  <c:v>8.8180222513285621E-3</c:v>
                </c:pt>
                <c:pt idx="904">
                  <c:v>8.8322640192915053E-3</c:v>
                </c:pt>
                <c:pt idx="905">
                  <c:v>8.8537553534735296E-3</c:v>
                </c:pt>
                <c:pt idx="906">
                  <c:v>8.8545057428880275E-3</c:v>
                </c:pt>
                <c:pt idx="907">
                  <c:v>8.8780819787389643E-3</c:v>
                </c:pt>
                <c:pt idx="908">
                  <c:v>8.8802397335353903E-3</c:v>
                </c:pt>
                <c:pt idx="909">
                  <c:v>8.8877310218854061E-3</c:v>
                </c:pt>
                <c:pt idx="910">
                  <c:v>8.9230024043567904E-3</c:v>
                </c:pt>
                <c:pt idx="911">
                  <c:v>8.9240930359570647E-3</c:v>
                </c:pt>
                <c:pt idx="912">
                  <c:v>8.9687204369360198E-3</c:v>
                </c:pt>
                <c:pt idx="913">
                  <c:v>8.9687204369360198E-3</c:v>
                </c:pt>
                <c:pt idx="914">
                  <c:v>8.9757860076256808E-3</c:v>
                </c:pt>
                <c:pt idx="915">
                  <c:v>8.9803004552348117E-3</c:v>
                </c:pt>
                <c:pt idx="916">
                  <c:v>8.9803004552348117E-3</c:v>
                </c:pt>
                <c:pt idx="917">
                  <c:v>8.9973902215338165E-3</c:v>
                </c:pt>
                <c:pt idx="918">
                  <c:v>8.9978995702404922E-3</c:v>
                </c:pt>
                <c:pt idx="919">
                  <c:v>8.9998562734429546E-3</c:v>
                </c:pt>
                <c:pt idx="920">
                  <c:v>9.0046936058392271E-3</c:v>
                </c:pt>
                <c:pt idx="921">
                  <c:v>9.0596566407636289E-3</c:v>
                </c:pt>
                <c:pt idx="922">
                  <c:v>9.0699458622974342E-3</c:v>
                </c:pt>
                <c:pt idx="923">
                  <c:v>9.0947197571020384E-3</c:v>
                </c:pt>
                <c:pt idx="924">
                  <c:v>9.1740989453970648E-3</c:v>
                </c:pt>
                <c:pt idx="925">
                  <c:v>9.1798483713386482E-3</c:v>
                </c:pt>
                <c:pt idx="926">
                  <c:v>9.2009213234203798E-3</c:v>
                </c:pt>
                <c:pt idx="927">
                  <c:v>9.22750619468167E-3</c:v>
                </c:pt>
                <c:pt idx="928">
                  <c:v>9.2343388547772298E-3</c:v>
                </c:pt>
                <c:pt idx="929">
                  <c:v>9.2593290611144904E-3</c:v>
                </c:pt>
                <c:pt idx="930">
                  <c:v>9.2706248819784294E-3</c:v>
                </c:pt>
                <c:pt idx="931">
                  <c:v>9.2895806749523201E-3</c:v>
                </c:pt>
                <c:pt idx="932">
                  <c:v>9.3369457693099345E-3</c:v>
                </c:pt>
                <c:pt idx="933">
                  <c:v>9.350414480441261E-3</c:v>
                </c:pt>
                <c:pt idx="934">
                  <c:v>9.3697185824976829E-3</c:v>
                </c:pt>
                <c:pt idx="935">
                  <c:v>9.3730034657512375E-3</c:v>
                </c:pt>
                <c:pt idx="936">
                  <c:v>9.3803932634997592E-3</c:v>
                </c:pt>
                <c:pt idx="937">
                  <c:v>9.3916215822770297E-3</c:v>
                </c:pt>
                <c:pt idx="938">
                  <c:v>9.4226124681839486E-3</c:v>
                </c:pt>
                <c:pt idx="939">
                  <c:v>9.5044812312596316E-3</c:v>
                </c:pt>
                <c:pt idx="940">
                  <c:v>9.5066996411437878E-3</c:v>
                </c:pt>
                <c:pt idx="941">
                  <c:v>9.5108417520122727E-3</c:v>
                </c:pt>
                <c:pt idx="942">
                  <c:v>9.5250470234837757E-3</c:v>
                </c:pt>
                <c:pt idx="943">
                  <c:v>9.5504444482982422E-3</c:v>
                </c:pt>
                <c:pt idx="944">
                  <c:v>9.5525583560369508E-3</c:v>
                </c:pt>
                <c:pt idx="945">
                  <c:v>9.566791962680149E-3</c:v>
                </c:pt>
                <c:pt idx="946">
                  <c:v>9.5992333641173842E-3</c:v>
                </c:pt>
                <c:pt idx="947">
                  <c:v>9.6092169688585267E-3</c:v>
                </c:pt>
                <c:pt idx="948">
                  <c:v>9.6766508977131488E-3</c:v>
                </c:pt>
                <c:pt idx="949">
                  <c:v>9.7090186355679765E-3</c:v>
                </c:pt>
                <c:pt idx="950">
                  <c:v>9.7109046363230457E-3</c:v>
                </c:pt>
                <c:pt idx="951">
                  <c:v>9.7366995504567597E-3</c:v>
                </c:pt>
                <c:pt idx="952">
                  <c:v>9.7613821213943901E-3</c:v>
                </c:pt>
                <c:pt idx="953">
                  <c:v>9.785547584232961E-3</c:v>
                </c:pt>
                <c:pt idx="954">
                  <c:v>9.785547584232961E-3</c:v>
                </c:pt>
                <c:pt idx="955">
                  <c:v>9.785547584232961E-3</c:v>
                </c:pt>
                <c:pt idx="956">
                  <c:v>9.7913705824181699E-3</c:v>
                </c:pt>
                <c:pt idx="957">
                  <c:v>9.7948804881990877E-3</c:v>
                </c:pt>
                <c:pt idx="958">
                  <c:v>9.8146280274939175E-3</c:v>
                </c:pt>
                <c:pt idx="959">
                  <c:v>9.8194194320859705E-3</c:v>
                </c:pt>
                <c:pt idx="960">
                  <c:v>9.8869549308683736E-3</c:v>
                </c:pt>
                <c:pt idx="961">
                  <c:v>9.8907715513274295E-3</c:v>
                </c:pt>
                <c:pt idx="962">
                  <c:v>9.9454467559829691E-3</c:v>
                </c:pt>
                <c:pt idx="963">
                  <c:v>9.9613189607490014E-3</c:v>
                </c:pt>
                <c:pt idx="964">
                  <c:v>9.9651138936310783E-3</c:v>
                </c:pt>
                <c:pt idx="965">
                  <c:v>9.9832553867000313E-3</c:v>
                </c:pt>
                <c:pt idx="966">
                  <c:v>1.0008107940433194E-2</c:v>
                </c:pt>
                <c:pt idx="967">
                  <c:v>1.0081904319242987E-2</c:v>
                </c:pt>
                <c:pt idx="968">
                  <c:v>1.0095661365262345E-2</c:v>
                </c:pt>
                <c:pt idx="969">
                  <c:v>1.0155393163802985E-2</c:v>
                </c:pt>
                <c:pt idx="970">
                  <c:v>1.0162463872667542E-2</c:v>
                </c:pt>
                <c:pt idx="971">
                  <c:v>1.0227688396982456E-2</c:v>
                </c:pt>
                <c:pt idx="972">
                  <c:v>1.0233830453706773E-2</c:v>
                </c:pt>
                <c:pt idx="973">
                  <c:v>1.0302161962289294E-2</c:v>
                </c:pt>
                <c:pt idx="974">
                  <c:v>1.0315291453969753E-2</c:v>
                </c:pt>
                <c:pt idx="975">
                  <c:v>1.0315399094976056E-2</c:v>
                </c:pt>
                <c:pt idx="976">
                  <c:v>1.0408969655932883E-2</c:v>
                </c:pt>
                <c:pt idx="977">
                  <c:v>1.0532637689086896E-2</c:v>
                </c:pt>
                <c:pt idx="978">
                  <c:v>1.0566665765010839E-2</c:v>
                </c:pt>
                <c:pt idx="979">
                  <c:v>1.0633881310284206E-2</c:v>
                </c:pt>
                <c:pt idx="980">
                  <c:v>1.0661244242296978E-2</c:v>
                </c:pt>
                <c:pt idx="981">
                  <c:v>1.0794927846264957E-2</c:v>
                </c:pt>
                <c:pt idx="982">
                  <c:v>1.0796928634634646E-2</c:v>
                </c:pt>
                <c:pt idx="983">
                  <c:v>1.1095768007344005E-2</c:v>
                </c:pt>
                <c:pt idx="984">
                  <c:v>1.1120507766055891E-2</c:v>
                </c:pt>
                <c:pt idx="985">
                  <c:v>1.1234670848211602E-2</c:v>
                </c:pt>
                <c:pt idx="986">
                  <c:v>1.1344666108849339E-2</c:v>
                </c:pt>
                <c:pt idx="987">
                  <c:v>1.1350145300721015E-2</c:v>
                </c:pt>
                <c:pt idx="988">
                  <c:v>1.1478902823172722E-2</c:v>
                </c:pt>
                <c:pt idx="989">
                  <c:v>1.1478902823172722E-2</c:v>
                </c:pt>
                <c:pt idx="990">
                  <c:v>1.1552452205001014E-2</c:v>
                </c:pt>
                <c:pt idx="991">
                  <c:v>1.1582653731510793E-2</c:v>
                </c:pt>
                <c:pt idx="992">
                  <c:v>1.160223448633846E-2</c:v>
                </c:pt>
                <c:pt idx="993">
                  <c:v>1.1682285086759543E-2</c:v>
                </c:pt>
                <c:pt idx="994">
                  <c:v>1.1699446855225108E-2</c:v>
                </c:pt>
                <c:pt idx="995">
                  <c:v>1.172313479813384E-2</c:v>
                </c:pt>
                <c:pt idx="996">
                  <c:v>1.1976669335854034E-2</c:v>
                </c:pt>
                <c:pt idx="997">
                  <c:v>1.2106475425553135E-2</c:v>
                </c:pt>
                <c:pt idx="998">
                  <c:v>1.2440628081993088E-2</c:v>
                </c:pt>
                <c:pt idx="999">
                  <c:v>1.2545366598231985E-2</c:v>
                </c:pt>
                <c:pt idx="1000">
                  <c:v>1.2713900841748314E-2</c:v>
                </c:pt>
                <c:pt idx="1001">
                  <c:v>1.2812289291811385E-2</c:v>
                </c:pt>
                <c:pt idx="1002">
                  <c:v>1.3298602432475335E-2</c:v>
                </c:pt>
                <c:pt idx="1003">
                  <c:v>1.4494201537860027E-2</c:v>
                </c:pt>
                <c:pt idx="1004">
                  <c:v>1.5809152872781985E-2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DA-40C4-BE07-3DD0CE470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956848"/>
        <c:axId val="765953896"/>
      </c:scatterChart>
      <c:valAx>
        <c:axId val="765956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5953896"/>
        <c:crosses val="autoZero"/>
        <c:crossBetween val="midCat"/>
      </c:valAx>
      <c:valAx>
        <c:axId val="7659538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5956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 Variable 1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'&gt;21yrs'!$N$3:$N$224</c:f>
              <c:numCache>
                <c:formatCode>General</c:formatCode>
                <c:ptCount val="222"/>
                <c:pt idx="0">
                  <c:v>6.6284787928457337E-2</c:v>
                </c:pt>
                <c:pt idx="1">
                  <c:v>6.8029422629420619E-2</c:v>
                </c:pt>
                <c:pt idx="2">
                  <c:v>5.7785738414834052E-2</c:v>
                </c:pt>
                <c:pt idx="3">
                  <c:v>6.5395018880910802E-2</c:v>
                </c:pt>
                <c:pt idx="4">
                  <c:v>6.3115742518962542E-2</c:v>
                </c:pt>
                <c:pt idx="5">
                  <c:v>6.0751011621250163E-2</c:v>
                </c:pt>
                <c:pt idx="6">
                  <c:v>5.8290426935222975E-2</c:v>
                </c:pt>
                <c:pt idx="7">
                  <c:v>5.4121302711104817E-2</c:v>
                </c:pt>
                <c:pt idx="8">
                  <c:v>8.2789673587495671E-2</c:v>
                </c:pt>
                <c:pt idx="9">
                  <c:v>6.5841406444407169E-2</c:v>
                </c:pt>
                <c:pt idx="10">
                  <c:v>5.6762901157901946E-2</c:v>
                </c:pt>
                <c:pt idx="11">
                  <c:v>5.8290426935222975E-2</c:v>
                </c:pt>
                <c:pt idx="12">
                  <c:v>6.0266932100965051E-2</c:v>
                </c:pt>
                <c:pt idx="13">
                  <c:v>6.4492975417085527E-2</c:v>
                </c:pt>
                <c:pt idx="14">
                  <c:v>7.3413706820665003E-2</c:v>
                </c:pt>
                <c:pt idx="15">
                  <c:v>7.3811616005162076E-2</c:v>
                </c:pt>
                <c:pt idx="16">
                  <c:v>5.7785738414834052E-2</c:v>
                </c:pt>
                <c:pt idx="17">
                  <c:v>5.6762901157901946E-2</c:v>
                </c:pt>
                <c:pt idx="18">
                  <c:v>8.06389248679968E-2</c:v>
                </c:pt>
                <c:pt idx="19">
                  <c:v>6.4945563253325789E-2</c:v>
                </c:pt>
                <c:pt idx="20">
                  <c:v>6.4945563253325789E-2</c:v>
                </c:pt>
                <c:pt idx="21">
                  <c:v>6.3578135092678817E-2</c:v>
                </c:pt>
                <c:pt idx="22">
                  <c:v>7.0565545361387025E-2</c:v>
                </c:pt>
                <c:pt idx="23">
                  <c:v>7.8429218758118369E-2</c:v>
                </c:pt>
                <c:pt idx="24">
                  <c:v>7.0979423076641804E-2</c:v>
                </c:pt>
                <c:pt idx="25">
                  <c:v>6.5841406444407169E-2</c:v>
                </c:pt>
                <c:pt idx="26">
                  <c:v>5.5193115724997112E-2</c:v>
                </c:pt>
                <c:pt idx="27">
                  <c:v>6.6284787928457337E-2</c:v>
                </c:pt>
                <c:pt idx="28">
                  <c:v>6.4945563253325789E-2</c:v>
                </c:pt>
                <c:pt idx="29">
                  <c:v>6.2180642787238012E-2</c:v>
                </c:pt>
                <c:pt idx="30">
                  <c:v>8.06389248679968E-2</c:v>
                </c:pt>
                <c:pt idx="31">
                  <c:v>5.624450764046926E-2</c:v>
                </c:pt>
                <c:pt idx="32">
                  <c:v>7.8429218758118369E-2</c:v>
                </c:pt>
                <c:pt idx="33">
                  <c:v>5.4659836400139203E-2</c:v>
                </c:pt>
                <c:pt idx="34">
                  <c:v>8.6594084337767704E-2</c:v>
                </c:pt>
                <c:pt idx="35">
                  <c:v>5.5193115724997112E-2</c:v>
                </c:pt>
                <c:pt idx="36">
                  <c:v>6.4037188960836322E-2</c:v>
                </c:pt>
                <c:pt idx="37">
                  <c:v>5.5721291546193222E-2</c:v>
                </c:pt>
                <c:pt idx="38">
                  <c:v>5.5721291546193222E-2</c:v>
                </c:pt>
                <c:pt idx="39">
                  <c:v>7.7678682653112147E-2</c:v>
                </c:pt>
                <c:pt idx="40">
                  <c:v>6.9309085030183085E-2</c:v>
                </c:pt>
                <c:pt idx="41">
                  <c:v>5.4121302711104817E-2</c:v>
                </c:pt>
                <c:pt idx="42">
                  <c:v>5.9778932716462833E-2</c:v>
                </c:pt>
                <c:pt idx="43">
                  <c:v>6.4945563253325789E-2</c:v>
                </c:pt>
                <c:pt idx="44">
                  <c:v>6.6725223258251476E-2</c:v>
                </c:pt>
                <c:pt idx="45">
                  <c:v>5.8290426935222975E-2</c:v>
                </c:pt>
                <c:pt idx="46">
                  <c:v>6.3578135092678817E-2</c:v>
                </c:pt>
                <c:pt idx="47">
                  <c:v>7.3013629145575382E-2</c:v>
                </c:pt>
                <c:pt idx="48">
                  <c:v>8.8930375009312834E-2</c:v>
                </c:pt>
                <c:pt idx="49">
                  <c:v>6.5395018880910802E-2</c:v>
                </c:pt>
                <c:pt idx="50">
                  <c:v>6.2180642787238012E-2</c:v>
                </c:pt>
                <c:pt idx="51">
                  <c:v>8.5573293251268556E-2</c:v>
                </c:pt>
                <c:pt idx="52">
                  <c:v>6.0751011621250163E-2</c:v>
                </c:pt>
                <c:pt idx="53">
                  <c:v>5.5193115724997112E-2</c:v>
                </c:pt>
                <c:pt idx="54">
                  <c:v>5.5193115724997112E-2</c:v>
                </c:pt>
                <c:pt idx="55">
                  <c:v>7.576982379554674E-2</c:v>
                </c:pt>
                <c:pt idx="56">
                  <c:v>6.3115742518962542E-2</c:v>
                </c:pt>
                <c:pt idx="57">
                  <c:v>6.3115742518962542E-2</c:v>
                </c:pt>
                <c:pt idx="58">
                  <c:v>6.4945563253325789E-2</c:v>
                </c:pt>
                <c:pt idx="59">
                  <c:v>5.9778932716462833E-2</c:v>
                </c:pt>
                <c:pt idx="60">
                  <c:v>7.9172640295083432E-2</c:v>
                </c:pt>
                <c:pt idx="61">
                  <c:v>5.4121302711104817E-2</c:v>
                </c:pt>
                <c:pt idx="62">
                  <c:v>5.8290426935222975E-2</c:v>
                </c:pt>
                <c:pt idx="63">
                  <c:v>7.8429218758118369E-2</c:v>
                </c:pt>
                <c:pt idx="64">
                  <c:v>5.4659836400139203E-2</c:v>
                </c:pt>
                <c:pt idx="65">
                  <c:v>5.8790783124853079E-2</c:v>
                </c:pt>
                <c:pt idx="66">
                  <c:v>6.0751011621250163E-2</c:v>
                </c:pt>
                <c:pt idx="67">
                  <c:v>6.0751011621250163E-2</c:v>
                </c:pt>
                <c:pt idx="68">
                  <c:v>7.3013629145575382E-2</c:v>
                </c:pt>
                <c:pt idx="69">
                  <c:v>7.9172640295083432E-2</c:v>
                </c:pt>
                <c:pt idx="70">
                  <c:v>6.3115742518962542E-2</c:v>
                </c:pt>
                <c:pt idx="71">
                  <c:v>5.9286916672875223E-2</c:v>
                </c:pt>
                <c:pt idx="72">
                  <c:v>5.7276603041771658E-2</c:v>
                </c:pt>
                <c:pt idx="73">
                  <c:v>7.0565545361387025E-2</c:v>
                </c:pt>
                <c:pt idx="74">
                  <c:v>6.3578135092678817E-2</c:v>
                </c:pt>
                <c:pt idx="75">
                  <c:v>6.1707779325553061E-2</c:v>
                </c:pt>
                <c:pt idx="76">
                  <c:v>5.9778932716462833E-2</c:v>
                </c:pt>
                <c:pt idx="77">
                  <c:v>5.7785738414834052E-2</c:v>
                </c:pt>
                <c:pt idx="78">
                  <c:v>6.4037188960836322E-2</c:v>
                </c:pt>
                <c:pt idx="79">
                  <c:v>8.6594084337767704E-2</c:v>
                </c:pt>
                <c:pt idx="80">
                  <c:v>6.0266932100965051E-2</c:v>
                </c:pt>
                <c:pt idx="81">
                  <c:v>7.8054852807918657E-2</c:v>
                </c:pt>
                <c:pt idx="82">
                  <c:v>7.6539080307344187E-2</c:v>
                </c:pt>
                <c:pt idx="83">
                  <c:v>6.4492975417085527E-2</c:v>
                </c:pt>
                <c:pt idx="84">
                  <c:v>6.3115742518962542E-2</c:v>
                </c:pt>
                <c:pt idx="85">
                  <c:v>6.8885172276609771E-2</c:v>
                </c:pt>
                <c:pt idx="86">
                  <c:v>7.4601067509650149E-2</c:v>
                </c:pt>
                <c:pt idx="87">
                  <c:v>5.7785738414834052E-2</c:v>
                </c:pt>
                <c:pt idx="88">
                  <c:v>5.5721291546193222E-2</c:v>
                </c:pt>
                <c:pt idx="89">
                  <c:v>5.5721291546193222E-2</c:v>
                </c:pt>
                <c:pt idx="90">
                  <c:v>7.0149225826141734E-2</c:v>
                </c:pt>
                <c:pt idx="91">
                  <c:v>6.0266932100965051E-2</c:v>
                </c:pt>
                <c:pt idx="92">
                  <c:v>9.8017848045354974E-2</c:v>
                </c:pt>
                <c:pt idx="93">
                  <c:v>7.7300681954171432E-2</c:v>
                </c:pt>
                <c:pt idx="94">
                  <c:v>7.9172640295083432E-2</c:v>
                </c:pt>
                <c:pt idx="95">
                  <c:v>6.6725223258251476E-2</c:v>
                </c:pt>
                <c:pt idx="96">
                  <c:v>7.2611347135724424E-2</c:v>
                </c:pt>
                <c:pt idx="97">
                  <c:v>6.4945563253325789E-2</c:v>
                </c:pt>
                <c:pt idx="98">
                  <c:v>6.0751011621250163E-2</c:v>
                </c:pt>
                <c:pt idx="99">
                  <c:v>7.4601067509650149E-2</c:v>
                </c:pt>
                <c:pt idx="100">
                  <c:v>6.3115742518962542E-2</c:v>
                </c:pt>
                <c:pt idx="101">
                  <c:v>5.8790783124853079E-2</c:v>
                </c:pt>
                <c:pt idx="102">
                  <c:v>5.9286916672875223E-2</c:v>
                </c:pt>
                <c:pt idx="103">
                  <c:v>6.5841406444407169E-2</c:v>
                </c:pt>
                <c:pt idx="104">
                  <c:v>5.4659836400139203E-2</c:v>
                </c:pt>
                <c:pt idx="105">
                  <c:v>5.4659836400139203E-2</c:v>
                </c:pt>
                <c:pt idx="106">
                  <c:v>6.8029422629420619E-2</c:v>
                </c:pt>
                <c:pt idx="107">
                  <c:v>6.6284787928457337E-2</c:v>
                </c:pt>
                <c:pt idx="108">
                  <c:v>7.8054852807918657E-2</c:v>
                </c:pt>
                <c:pt idx="109">
                  <c:v>6.6725223258251476E-2</c:v>
                </c:pt>
                <c:pt idx="110">
                  <c:v>5.5721291546193222E-2</c:v>
                </c:pt>
                <c:pt idx="111">
                  <c:v>7.3413706820665003E-2</c:v>
                </c:pt>
                <c:pt idx="112">
                  <c:v>7.3413706820665003E-2</c:v>
                </c:pt>
                <c:pt idx="113">
                  <c:v>5.624450764046926E-2</c:v>
                </c:pt>
                <c:pt idx="114">
                  <c:v>6.3578135092678817E-2</c:v>
                </c:pt>
                <c:pt idx="115">
                  <c:v>6.3578135092678817E-2</c:v>
                </c:pt>
                <c:pt idx="116">
                  <c:v>6.3578135092678817E-2</c:v>
                </c:pt>
                <c:pt idx="117">
                  <c:v>9.8017848045354974E-2</c:v>
                </c:pt>
                <c:pt idx="118">
                  <c:v>8.5573293251268556E-2</c:v>
                </c:pt>
                <c:pt idx="119">
                  <c:v>7.8429218758118369E-2</c:v>
                </c:pt>
                <c:pt idx="120">
                  <c:v>7.4601067509650149E-2</c:v>
                </c:pt>
                <c:pt idx="121">
                  <c:v>5.9286916672875223E-2</c:v>
                </c:pt>
                <c:pt idx="122">
                  <c:v>5.9286916672875223E-2</c:v>
                </c:pt>
                <c:pt idx="123">
                  <c:v>5.6762901157901946E-2</c:v>
                </c:pt>
                <c:pt idx="124">
                  <c:v>5.4121302711104817E-2</c:v>
                </c:pt>
                <c:pt idx="125">
                  <c:v>5.4121302711104817E-2</c:v>
                </c:pt>
                <c:pt idx="126">
                  <c:v>5.4121302711104817E-2</c:v>
                </c:pt>
                <c:pt idx="127">
                  <c:v>6.6725223258251476E-2</c:v>
                </c:pt>
                <c:pt idx="128">
                  <c:v>6.4492975417085527E-2</c:v>
                </c:pt>
                <c:pt idx="129">
                  <c:v>8.6594084337767704E-2</c:v>
                </c:pt>
                <c:pt idx="130">
                  <c:v>6.7162770394069093E-2</c:v>
                </c:pt>
                <c:pt idx="131">
                  <c:v>6.4945563253325789E-2</c:v>
                </c:pt>
                <c:pt idx="132">
                  <c:v>6.0266932100965051E-2</c:v>
                </c:pt>
                <c:pt idx="133">
                  <c:v>6.9730420734885071E-2</c:v>
                </c:pt>
                <c:pt idx="134">
                  <c:v>5.5193115724997112E-2</c:v>
                </c:pt>
                <c:pt idx="135">
                  <c:v>7.4207391582216647E-2</c:v>
                </c:pt>
                <c:pt idx="136">
                  <c:v>7.0149225826141734E-2</c:v>
                </c:pt>
                <c:pt idx="137">
                  <c:v>5.8290426935222975E-2</c:v>
                </c:pt>
                <c:pt idx="138">
                  <c:v>9.4673613778443813E-2</c:v>
                </c:pt>
                <c:pt idx="139">
                  <c:v>5.5721291546193222E-2</c:v>
                </c:pt>
                <c:pt idx="140">
                  <c:v>5.5721291546193222E-2</c:v>
                </c:pt>
                <c:pt idx="141">
                  <c:v>5.5721291546193222E-2</c:v>
                </c:pt>
                <c:pt idx="142">
                  <c:v>7.3013629145575382E-2</c:v>
                </c:pt>
                <c:pt idx="143">
                  <c:v>5.8790783124853079E-2</c:v>
                </c:pt>
                <c:pt idx="144">
                  <c:v>7.7300681954171432E-2</c:v>
                </c:pt>
                <c:pt idx="145">
                  <c:v>7.0979423076641804E-2</c:v>
                </c:pt>
                <c:pt idx="146">
                  <c:v>6.6725223258251476E-2</c:v>
                </c:pt>
                <c:pt idx="147">
                  <c:v>6.6725223258251476E-2</c:v>
                </c:pt>
                <c:pt idx="148">
                  <c:v>8.0274864657148393E-2</c:v>
                </c:pt>
                <c:pt idx="149">
                  <c:v>9.3427854054870516E-2</c:v>
                </c:pt>
                <c:pt idx="150">
                  <c:v>5.9778932716462833E-2</c:v>
                </c:pt>
                <c:pt idx="151">
                  <c:v>5.9778932716462833E-2</c:v>
                </c:pt>
                <c:pt idx="152">
                  <c:v>5.7276603041771658E-2</c:v>
                </c:pt>
                <c:pt idx="153">
                  <c:v>5.7785738414834052E-2</c:v>
                </c:pt>
                <c:pt idx="154">
                  <c:v>5.7785738414834052E-2</c:v>
                </c:pt>
                <c:pt idx="155">
                  <c:v>6.0751011621250163E-2</c:v>
                </c:pt>
                <c:pt idx="156">
                  <c:v>6.9309085030183085E-2</c:v>
                </c:pt>
                <c:pt idx="157">
                  <c:v>6.4492975417085527E-2</c:v>
                </c:pt>
                <c:pt idx="158">
                  <c:v>9.7418344879988669E-2</c:v>
                </c:pt>
                <c:pt idx="159">
                  <c:v>7.0149225826141734E-2</c:v>
                </c:pt>
                <c:pt idx="160">
                  <c:v>0.10154056447133621</c:v>
                </c:pt>
                <c:pt idx="161">
                  <c:v>5.6762901157901946E-2</c:v>
                </c:pt>
                <c:pt idx="162">
                  <c:v>6.0266932100965051E-2</c:v>
                </c:pt>
                <c:pt idx="163">
                  <c:v>5.7276603041771658E-2</c:v>
                </c:pt>
                <c:pt idx="164">
                  <c:v>6.6284787928457337E-2</c:v>
                </c:pt>
                <c:pt idx="165">
                  <c:v>8.4192988338078617E-2</c:v>
                </c:pt>
                <c:pt idx="166">
                  <c:v>5.4659836400139203E-2</c:v>
                </c:pt>
                <c:pt idx="167">
                  <c:v>5.4659836400139203E-2</c:v>
                </c:pt>
                <c:pt idx="168">
                  <c:v>6.1231264245875355E-2</c:v>
                </c:pt>
                <c:pt idx="169">
                  <c:v>5.8290426935222975E-2</c:v>
                </c:pt>
                <c:pt idx="170">
                  <c:v>8.6931684387450858E-2</c:v>
                </c:pt>
                <c:pt idx="171">
                  <c:v>6.2649937315028784E-2</c:v>
                </c:pt>
                <c:pt idx="172">
                  <c:v>5.624450764046926E-2</c:v>
                </c:pt>
                <c:pt idx="173">
                  <c:v>8.207901946562346E-2</c:v>
                </c:pt>
                <c:pt idx="174">
                  <c:v>5.9778932716462833E-2</c:v>
                </c:pt>
                <c:pt idx="175">
                  <c:v>9.9500804399547449E-2</c:v>
                </c:pt>
                <c:pt idx="176">
                  <c:v>5.7785738414834052E-2</c:v>
                </c:pt>
                <c:pt idx="177">
                  <c:v>5.7785738414834052E-2</c:v>
                </c:pt>
                <c:pt idx="178">
                  <c:v>5.7785738414834052E-2</c:v>
                </c:pt>
                <c:pt idx="179">
                  <c:v>8.9259139069565049E-2</c:v>
                </c:pt>
                <c:pt idx="180">
                  <c:v>6.8029422629420619E-2</c:v>
                </c:pt>
                <c:pt idx="181">
                  <c:v>8.24351123283103E-2</c:v>
                </c:pt>
                <c:pt idx="182">
                  <c:v>5.8290426935222975E-2</c:v>
                </c:pt>
                <c:pt idx="183">
                  <c:v>5.8290426935222975E-2</c:v>
                </c:pt>
                <c:pt idx="184">
                  <c:v>9.4982500777842691E-2</c:v>
                </c:pt>
                <c:pt idx="185">
                  <c:v>5.5721291546193222E-2</c:v>
                </c:pt>
                <c:pt idx="186">
                  <c:v>5.9778932716462833E-2</c:v>
                </c:pt>
                <c:pt idx="187">
                  <c:v>7.0149225826141734E-2</c:v>
                </c:pt>
                <c:pt idx="188">
                  <c:v>5.624450764046926E-2</c:v>
                </c:pt>
                <c:pt idx="189">
                  <c:v>6.8029422629420619E-2</c:v>
                </c:pt>
                <c:pt idx="190">
                  <c:v>7.4601067509650149E-2</c:v>
                </c:pt>
                <c:pt idx="191">
                  <c:v>7.2206823948445034E-2</c:v>
                </c:pt>
                <c:pt idx="192">
                  <c:v>5.7785738414834052E-2</c:v>
                </c:pt>
                <c:pt idx="193">
                  <c:v>6.5841406444407169E-2</c:v>
                </c:pt>
                <c:pt idx="194">
                  <c:v>5.8290426935222975E-2</c:v>
                </c:pt>
                <c:pt idx="195">
                  <c:v>7.6539080307344187E-2</c:v>
                </c:pt>
                <c:pt idx="196">
                  <c:v>6.6284787928457337E-2</c:v>
                </c:pt>
                <c:pt idx="197">
                  <c:v>6.6725223258251476E-2</c:v>
                </c:pt>
                <c:pt idx="198">
                  <c:v>8.0274864657148393E-2</c:v>
                </c:pt>
                <c:pt idx="199">
                  <c:v>6.7597485420312672E-2</c:v>
                </c:pt>
                <c:pt idx="200">
                  <c:v>5.5193115724997112E-2</c:v>
                </c:pt>
                <c:pt idx="201">
                  <c:v>7.1390901440140486E-2</c:v>
                </c:pt>
                <c:pt idx="202">
                  <c:v>5.9778932716462833E-2</c:v>
                </c:pt>
                <c:pt idx="203">
                  <c:v>7.880180621757174E-2</c:v>
                </c:pt>
                <c:pt idx="204">
                  <c:v>5.5721291546193222E-2</c:v>
                </c:pt>
                <c:pt idx="205">
                  <c:v>6.0266932100965051E-2</c:v>
                </c:pt>
                <c:pt idx="206">
                  <c:v>5.6762901157901946E-2</c:v>
                </c:pt>
                <c:pt idx="207">
                  <c:v>5.6762901157901946E-2</c:v>
                </c:pt>
                <c:pt idx="208">
                  <c:v>6.2649937315028784E-2</c:v>
                </c:pt>
                <c:pt idx="209">
                  <c:v>5.4121302711104817E-2</c:v>
                </c:pt>
                <c:pt idx="210">
                  <c:v>6.5841406444407169E-2</c:v>
                </c:pt>
                <c:pt idx="211">
                  <c:v>5.624450764046926E-2</c:v>
                </c:pt>
                <c:pt idx="212">
                  <c:v>5.8290426935222975E-2</c:v>
                </c:pt>
                <c:pt idx="213">
                  <c:v>5.4659836400139203E-2</c:v>
                </c:pt>
                <c:pt idx="214">
                  <c:v>8.1362158403967585E-2</c:v>
                </c:pt>
                <c:pt idx="215">
                  <c:v>5.8290426935222975E-2</c:v>
                </c:pt>
                <c:pt idx="216">
                  <c:v>6.6725223258251476E-2</c:v>
                </c:pt>
                <c:pt idx="217">
                  <c:v>5.7785738414834052E-2</c:v>
                </c:pt>
                <c:pt idx="218">
                  <c:v>7.5382251822728549E-2</c:v>
                </c:pt>
                <c:pt idx="219">
                  <c:v>7.3413706820665003E-2</c:v>
                </c:pt>
                <c:pt idx="220">
                  <c:v>5.7276603041771658E-2</c:v>
                </c:pt>
                <c:pt idx="221">
                  <c:v>6.6725223258251476E-2</c:v>
                </c:pt>
              </c:numCache>
            </c:numRef>
          </c:xVal>
          <c:yVal>
            <c:numRef>
              <c:f>'&gt;21yrs'!$S$27:$S$248</c:f>
              <c:numCache>
                <c:formatCode>General</c:formatCode>
                <c:ptCount val="222"/>
                <c:pt idx="0">
                  <c:v>1.4153327726533676E-2</c:v>
                </c:pt>
                <c:pt idx="1">
                  <c:v>1.3963241191303715E-2</c:v>
                </c:pt>
                <c:pt idx="2">
                  <c:v>6.881899207737352E-3</c:v>
                </c:pt>
                <c:pt idx="3">
                  <c:v>8.0644570741039076E-3</c:v>
                </c:pt>
                <c:pt idx="4">
                  <c:v>7.7070905219590903E-3</c:v>
                </c:pt>
                <c:pt idx="5">
                  <c:v>1.1738826864405574E-2</c:v>
                </c:pt>
                <c:pt idx="6">
                  <c:v>1.0162649428070408E-2</c:v>
                </c:pt>
                <c:pt idx="7">
                  <c:v>8.6696742195387574E-3</c:v>
                </c:pt>
                <c:pt idx="8">
                  <c:v>1.2176506643631634E-2</c:v>
                </c:pt>
                <c:pt idx="9">
                  <c:v>6.7945223355750893E-3</c:v>
                </c:pt>
                <c:pt idx="10">
                  <c:v>7.5811275340412088E-3</c:v>
                </c:pt>
                <c:pt idx="11">
                  <c:v>7.7485947761585516E-3</c:v>
                </c:pt>
                <c:pt idx="12">
                  <c:v>7.6426256528951027E-3</c:v>
                </c:pt>
                <c:pt idx="13">
                  <c:v>5.79611894797449E-3</c:v>
                </c:pt>
                <c:pt idx="14">
                  <c:v>3.8572394862137378E-3</c:v>
                </c:pt>
                <c:pt idx="15">
                  <c:v>5.3949517724532041E-3</c:v>
                </c:pt>
                <c:pt idx="16">
                  <c:v>7.0173022229229887E-3</c:v>
                </c:pt>
                <c:pt idx="17">
                  <c:v>5.1769521867091762E-3</c:v>
                </c:pt>
                <c:pt idx="18">
                  <c:v>6.1421259822134512E-3</c:v>
                </c:pt>
                <c:pt idx="19">
                  <c:v>8.5546662044460875E-3</c:v>
                </c:pt>
                <c:pt idx="20">
                  <c:v>2.274981887592422E-3</c:v>
                </c:pt>
                <c:pt idx="21">
                  <c:v>6.0308555918282894E-3</c:v>
                </c:pt>
                <c:pt idx="22">
                  <c:v>6.609441600493933E-3</c:v>
                </c:pt>
                <c:pt idx="23">
                  <c:v>8.9782158235493376E-3</c:v>
                </c:pt>
                <c:pt idx="24">
                  <c:v>2.9544858315556366E-3</c:v>
                </c:pt>
                <c:pt idx="25">
                  <c:v>2.5336999423419791E-3</c:v>
                </c:pt>
                <c:pt idx="26">
                  <c:v>1.951813980683172E-3</c:v>
                </c:pt>
                <c:pt idx="27">
                  <c:v>5.4806563556181204E-3</c:v>
                </c:pt>
                <c:pt idx="28">
                  <c:v>7.6526444925944029E-3</c:v>
                </c:pt>
                <c:pt idx="29">
                  <c:v>4.0594496576525085E-4</c:v>
                </c:pt>
                <c:pt idx="30">
                  <c:v>4.9373329660087478E-3</c:v>
                </c:pt>
                <c:pt idx="31">
                  <c:v>3.38741898549429E-3</c:v>
                </c:pt>
                <c:pt idx="32">
                  <c:v>5.5884661240535038E-3</c:v>
                </c:pt>
                <c:pt idx="33">
                  <c:v>5.154823126001299E-3</c:v>
                </c:pt>
                <c:pt idx="34">
                  <c:v>8.7753249463605638E-3</c:v>
                </c:pt>
                <c:pt idx="35">
                  <c:v>3.5587606482851922E-3</c:v>
                </c:pt>
                <c:pt idx="36">
                  <c:v>3.1791039630005638E-3</c:v>
                </c:pt>
                <c:pt idx="37">
                  <c:v>5.3099597660437592E-3</c:v>
                </c:pt>
                <c:pt idx="38">
                  <c:v>5.3099597660437592E-3</c:v>
                </c:pt>
                <c:pt idx="39">
                  <c:v>5.4108361005674802E-3</c:v>
                </c:pt>
                <c:pt idx="40">
                  <c:v>5.5916827325112571E-3</c:v>
                </c:pt>
                <c:pt idx="41">
                  <c:v>1.0693010876224249E-3</c:v>
                </c:pt>
                <c:pt idx="42">
                  <c:v>5.4377693267032897E-3</c:v>
                </c:pt>
                <c:pt idx="43">
                  <c:v>3.4937194500707681E-3</c:v>
                </c:pt>
                <c:pt idx="44">
                  <c:v>5.1048446014618186E-3</c:v>
                </c:pt>
                <c:pt idx="45">
                  <c:v>-1.9076238314891074E-3</c:v>
                </c:pt>
                <c:pt idx="46">
                  <c:v>4.8034552558430289E-3</c:v>
                </c:pt>
                <c:pt idx="47">
                  <c:v>2.8223886394202237E-3</c:v>
                </c:pt>
                <c:pt idx="48">
                  <c:v>7.6791550789071447E-3</c:v>
                </c:pt>
                <c:pt idx="49">
                  <c:v>3.2690582343786381E-3</c:v>
                </c:pt>
                <c:pt idx="50">
                  <c:v>1.5278530596757149E-3</c:v>
                </c:pt>
                <c:pt idx="51">
                  <c:v>6.1775087465809411E-3</c:v>
                </c:pt>
                <c:pt idx="52">
                  <c:v>4.2544511117080779E-3</c:v>
                </c:pt>
                <c:pt idx="53">
                  <c:v>4.4986191310781055E-3</c:v>
                </c:pt>
                <c:pt idx="54">
                  <c:v>4.9609002222317927E-4</c:v>
                </c:pt>
                <c:pt idx="55">
                  <c:v>4.0468181945885751E-3</c:v>
                </c:pt>
                <c:pt idx="56">
                  <c:v>2.8170904913992975E-4</c:v>
                </c:pt>
                <c:pt idx="57">
                  <c:v>4.0959316706386962E-3</c:v>
                </c:pt>
                <c:pt idx="58">
                  <c:v>2.5916977382190141E-3</c:v>
                </c:pt>
                <c:pt idx="59">
                  <c:v>1.5677293084206383E-3</c:v>
                </c:pt>
                <c:pt idx="60">
                  <c:v>3.9416483590896008E-3</c:v>
                </c:pt>
                <c:pt idx="61">
                  <c:v>-6.6725874960526198E-4</c:v>
                </c:pt>
                <c:pt idx="62">
                  <c:v>3.4280816168777914E-3</c:v>
                </c:pt>
                <c:pt idx="63">
                  <c:v>5.4444760894227177E-3</c:v>
                </c:pt>
                <c:pt idx="64">
                  <c:v>1.0293719183730697E-3</c:v>
                </c:pt>
                <c:pt idx="65">
                  <c:v>2.4892329721232179E-3</c:v>
                </c:pt>
                <c:pt idx="66">
                  <c:v>3.2901493399421951E-3</c:v>
                </c:pt>
                <c:pt idx="67">
                  <c:v>-1.1154307620760504E-3</c:v>
                </c:pt>
                <c:pt idx="68">
                  <c:v>2.1001682131408794E-3</c:v>
                </c:pt>
                <c:pt idx="69">
                  <c:v>3.3097145830371724E-4</c:v>
                </c:pt>
                <c:pt idx="70">
                  <c:v>-6.4646363496245057E-4</c:v>
                </c:pt>
                <c:pt idx="71">
                  <c:v>2.2590237813517738E-3</c:v>
                </c:pt>
                <c:pt idx="72">
                  <c:v>7.9788406174572356E-4</c:v>
                </c:pt>
                <c:pt idx="73">
                  <c:v>2.4812303871655332E-3</c:v>
                </c:pt>
                <c:pt idx="74">
                  <c:v>2.1921775568157116E-3</c:v>
                </c:pt>
                <c:pt idx="75">
                  <c:v>2.859756150132205E-3</c:v>
                </c:pt>
                <c:pt idx="76">
                  <c:v>2.7552899409226082E-3</c:v>
                </c:pt>
                <c:pt idx="77">
                  <c:v>1.9483778005691295E-3</c:v>
                </c:pt>
                <c:pt idx="78">
                  <c:v>-3.4352546415456989E-3</c:v>
                </c:pt>
                <c:pt idx="79">
                  <c:v>3.6696131902187561E-3</c:v>
                </c:pt>
                <c:pt idx="80">
                  <c:v>2.5387544542971544E-3</c:v>
                </c:pt>
                <c:pt idx="81">
                  <c:v>1.2802104198177296E-3</c:v>
                </c:pt>
                <c:pt idx="82">
                  <c:v>4.0011660932797143E-3</c:v>
                </c:pt>
                <c:pt idx="83">
                  <c:v>3.3351084062754766E-3</c:v>
                </c:pt>
                <c:pt idx="84">
                  <c:v>3.0024308267336906E-3</c:v>
                </c:pt>
                <c:pt idx="85">
                  <c:v>-1.0344709844713196E-4</c:v>
                </c:pt>
                <c:pt idx="86">
                  <c:v>3.2716347891912669E-3</c:v>
                </c:pt>
                <c:pt idx="87">
                  <c:v>2.3314404337879385E-3</c:v>
                </c:pt>
                <c:pt idx="88">
                  <c:v>2.155924395504558E-3</c:v>
                </c:pt>
                <c:pt idx="89">
                  <c:v>8.089804969945158E-4</c:v>
                </c:pt>
                <c:pt idx="90">
                  <c:v>1.5483903600653492E-4</c:v>
                </c:pt>
                <c:pt idx="91">
                  <c:v>-6.1853049697895186E-4</c:v>
                </c:pt>
                <c:pt idx="92">
                  <c:v>2.5288053104134192E-3</c:v>
                </c:pt>
                <c:pt idx="93">
                  <c:v>2.9193619336699388E-3</c:v>
                </c:pt>
                <c:pt idx="94">
                  <c:v>1.9388387159370128E-3</c:v>
                </c:pt>
                <c:pt idx="95">
                  <c:v>7.8652045540945556E-4</c:v>
                </c:pt>
                <c:pt idx="96">
                  <c:v>1.6273584887887237E-3</c:v>
                </c:pt>
                <c:pt idx="97">
                  <c:v>6.7059314227045815E-4</c:v>
                </c:pt>
                <c:pt idx="98">
                  <c:v>2.0958091467467993E-3</c:v>
                </c:pt>
                <c:pt idx="99">
                  <c:v>1.5846991988189944E-3</c:v>
                </c:pt>
                <c:pt idx="100">
                  <c:v>2.074258142631312E-3</c:v>
                </c:pt>
                <c:pt idx="101">
                  <c:v>-2.1424610008099858E-4</c:v>
                </c:pt>
                <c:pt idx="102">
                  <c:v>9.9936088274598517E-4</c:v>
                </c:pt>
                <c:pt idx="103">
                  <c:v>-2.102965021777219E-3</c:v>
                </c:pt>
                <c:pt idx="104">
                  <c:v>8.677771338334965E-4</c:v>
                </c:pt>
                <c:pt idx="105">
                  <c:v>1.5284198710149386E-3</c:v>
                </c:pt>
                <c:pt idx="106">
                  <c:v>-1.4204380355108716E-3</c:v>
                </c:pt>
                <c:pt idx="107">
                  <c:v>1.6975171367822842E-3</c:v>
                </c:pt>
                <c:pt idx="108">
                  <c:v>9.1543844379358974E-4</c:v>
                </c:pt>
                <c:pt idx="109">
                  <c:v>-4.1237944602896277E-3</c:v>
                </c:pt>
                <c:pt idx="110">
                  <c:v>4.3110732273644869E-4</c:v>
                </c:pt>
                <c:pt idx="111">
                  <c:v>-3.9460000009340634E-4</c:v>
                </c:pt>
                <c:pt idx="112">
                  <c:v>-3.9460000009340634E-4</c:v>
                </c:pt>
                <c:pt idx="113">
                  <c:v>-1.8204057960306101E-3</c:v>
                </c:pt>
                <c:pt idx="114">
                  <c:v>-2.1089555935189033E-3</c:v>
                </c:pt>
                <c:pt idx="115">
                  <c:v>-2.1089555935189033E-3</c:v>
                </c:pt>
                <c:pt idx="116">
                  <c:v>9.6477722083045808E-4</c:v>
                </c:pt>
                <c:pt idx="117">
                  <c:v>1.3228127571914931E-3</c:v>
                </c:pt>
                <c:pt idx="118">
                  <c:v>1.0505079568696139E-3</c:v>
                </c:pt>
                <c:pt idx="119">
                  <c:v>-4.7247730090648025E-3</c:v>
                </c:pt>
                <c:pt idx="120">
                  <c:v>-8.8751078639165079E-4</c:v>
                </c:pt>
                <c:pt idx="121">
                  <c:v>7.2781326202141748E-4</c:v>
                </c:pt>
                <c:pt idx="122">
                  <c:v>-1.4218897094486881E-3</c:v>
                </c:pt>
                <c:pt idx="123">
                  <c:v>1.0766846940592906E-5</c:v>
                </c:pt>
                <c:pt idx="124">
                  <c:v>1.0265785761989082E-5</c:v>
                </c:pt>
                <c:pt idx="125">
                  <c:v>-2.6062693462603724E-3</c:v>
                </c:pt>
                <c:pt idx="126">
                  <c:v>1.0265785761989082E-5</c:v>
                </c:pt>
                <c:pt idx="127">
                  <c:v>6.4353410827063667E-4</c:v>
                </c:pt>
                <c:pt idx="128">
                  <c:v>6.1005310696197503E-4</c:v>
                </c:pt>
                <c:pt idx="129">
                  <c:v>6.5712953969484025E-4</c:v>
                </c:pt>
                <c:pt idx="130">
                  <c:v>-1.9596753570213683E-3</c:v>
                </c:pt>
                <c:pt idx="131">
                  <c:v>-2.7033713606464654E-3</c:v>
                </c:pt>
                <c:pt idx="132">
                  <c:v>-2.5626250808810491E-3</c:v>
                </c:pt>
                <c:pt idx="133">
                  <c:v>-1.3336412149601903E-3</c:v>
                </c:pt>
                <c:pt idx="134">
                  <c:v>2.5299484453986283E-4</c:v>
                </c:pt>
                <c:pt idx="135">
                  <c:v>-2.4112826440036185E-3</c:v>
                </c:pt>
                <c:pt idx="136">
                  <c:v>-2.3504904577842621E-3</c:v>
                </c:pt>
                <c:pt idx="137">
                  <c:v>-5.5236133452899148E-3</c:v>
                </c:pt>
                <c:pt idx="138">
                  <c:v>1.7217371428938921E-4</c:v>
                </c:pt>
                <c:pt idx="139">
                  <c:v>-6.2023780077663689E-4</c:v>
                </c:pt>
                <c:pt idx="140">
                  <c:v>-3.3141255977967177E-3</c:v>
                </c:pt>
                <c:pt idx="141">
                  <c:v>-3.3141255977967177E-3</c:v>
                </c:pt>
                <c:pt idx="142">
                  <c:v>-6.6493065697151646E-5</c:v>
                </c:pt>
                <c:pt idx="143">
                  <c:v>-7.5440493617911705E-5</c:v>
                </c:pt>
                <c:pt idx="144">
                  <c:v>-1.0463272774557265E-3</c:v>
                </c:pt>
                <c:pt idx="145">
                  <c:v>-9.7694710275021517E-4</c:v>
                </c:pt>
                <c:pt idx="146">
                  <c:v>-2.3442935565378548E-4</c:v>
                </c:pt>
                <c:pt idx="147">
                  <c:v>-3.4603105170735692E-3</c:v>
                </c:pt>
                <c:pt idx="148">
                  <c:v>-1.4443163727989369E-3</c:v>
                </c:pt>
                <c:pt idx="149">
                  <c:v>-6.087597347926646E-4</c:v>
                </c:pt>
                <c:pt idx="150">
                  <c:v>-1.8871544519551767E-3</c:v>
                </c:pt>
                <c:pt idx="151">
                  <c:v>-4.4212569458814202E-4</c:v>
                </c:pt>
                <c:pt idx="152">
                  <c:v>-5.2422136741148324E-4</c:v>
                </c:pt>
                <c:pt idx="153">
                  <c:v>-1.408337978469152E-3</c:v>
                </c:pt>
                <c:pt idx="154">
                  <c:v>-1.408337978469152E-3</c:v>
                </c:pt>
                <c:pt idx="155">
                  <c:v>-4.4684129202326589E-3</c:v>
                </c:pt>
                <c:pt idx="156">
                  <c:v>-1.1777119898261496E-3</c:v>
                </c:pt>
                <c:pt idx="157">
                  <c:v>-1.9861407905868139E-3</c:v>
                </c:pt>
                <c:pt idx="158">
                  <c:v>-2.051358938884619E-3</c:v>
                </c:pt>
                <c:pt idx="159">
                  <c:v>-4.0207101203113896E-3</c:v>
                </c:pt>
                <c:pt idx="160">
                  <c:v>-2.3304730742460707E-3</c:v>
                </c:pt>
                <c:pt idx="161">
                  <c:v>-4.7975838477234724E-3</c:v>
                </c:pt>
                <c:pt idx="162">
                  <c:v>-3.0498945585664579E-3</c:v>
                </c:pt>
                <c:pt idx="163">
                  <c:v>-5.0083684782976316E-3</c:v>
                </c:pt>
                <c:pt idx="164">
                  <c:v>-1.8376715527354173E-3</c:v>
                </c:pt>
                <c:pt idx="165">
                  <c:v>-3.6022412542761079E-3</c:v>
                </c:pt>
                <c:pt idx="166">
                  <c:v>-4.9900783090181255E-3</c:v>
                </c:pt>
                <c:pt idx="167">
                  <c:v>-1.6868646231109116E-3</c:v>
                </c:pt>
                <c:pt idx="168">
                  <c:v>-6.3675928701263304E-3</c:v>
                </c:pt>
                <c:pt idx="169">
                  <c:v>-3.3064861943148238E-3</c:v>
                </c:pt>
                <c:pt idx="170">
                  <c:v>-2.8413726237901324E-3</c:v>
                </c:pt>
                <c:pt idx="171">
                  <c:v>-4.6817962410844668E-3</c:v>
                </c:pt>
                <c:pt idx="172">
                  <c:v>-6.3046922014810894E-3</c:v>
                </c:pt>
                <c:pt idx="173">
                  <c:v>-4.2668147893396794E-3</c:v>
                </c:pt>
                <c:pt idx="174">
                  <c:v>-2.4020907016853044E-3</c:v>
                </c:pt>
                <c:pt idx="175">
                  <c:v>-5.7509957133723699E-3</c:v>
                </c:pt>
                <c:pt idx="176">
                  <c:v>-4.1343315062555164E-3</c:v>
                </c:pt>
                <c:pt idx="177">
                  <c:v>-6.2296027827899014E-3</c:v>
                </c:pt>
                <c:pt idx="178">
                  <c:v>-3.4359077474107203E-3</c:v>
                </c:pt>
                <c:pt idx="179">
                  <c:v>-6.4436953367716602E-3</c:v>
                </c:pt>
                <c:pt idx="180">
                  <c:v>-3.2982959655590179E-3</c:v>
                </c:pt>
                <c:pt idx="181">
                  <c:v>-4.1046788710422388E-3</c:v>
                </c:pt>
                <c:pt idx="182">
                  <c:v>-2.9024462643071087E-3</c:v>
                </c:pt>
                <c:pt idx="183">
                  <c:v>-5.0160172007467866E-3</c:v>
                </c:pt>
                <c:pt idx="184">
                  <c:v>-6.0263245776960139E-3</c:v>
                </c:pt>
                <c:pt idx="185">
                  <c:v>-3.1008012220608717E-3</c:v>
                </c:pt>
                <c:pt idx="186">
                  <c:v>-3.3820732052338258E-3</c:v>
                </c:pt>
                <c:pt idx="187">
                  <c:v>-3.9824767562654951E-3</c:v>
                </c:pt>
                <c:pt idx="188">
                  <c:v>-4.6270740847150459E-3</c:v>
                </c:pt>
                <c:pt idx="189">
                  <c:v>-4.1594278975769818E-3</c:v>
                </c:pt>
                <c:pt idx="190">
                  <c:v>-6.3844315502606264E-3</c:v>
                </c:pt>
                <c:pt idx="191">
                  <c:v>-4.6305062896278767E-3</c:v>
                </c:pt>
                <c:pt idx="192">
                  <c:v>-5.1481163907262434E-3</c:v>
                </c:pt>
                <c:pt idx="193">
                  <c:v>-5.1480537998689017E-3</c:v>
                </c:pt>
                <c:pt idx="194">
                  <c:v>-6.0210245616989164E-3</c:v>
                </c:pt>
                <c:pt idx="195">
                  <c:v>-5.183523543601588E-3</c:v>
                </c:pt>
                <c:pt idx="196">
                  <c:v>-6.0913570617538628E-3</c:v>
                </c:pt>
                <c:pt idx="197">
                  <c:v>-5.430716965630503E-3</c:v>
                </c:pt>
                <c:pt idx="198">
                  <c:v>-8.4931912397348229E-3</c:v>
                </c:pt>
                <c:pt idx="199">
                  <c:v>-4.8899524324545777E-3</c:v>
                </c:pt>
                <c:pt idx="200">
                  <c:v>-3.9926294419983807E-3</c:v>
                </c:pt>
                <c:pt idx="201">
                  <c:v>-6.0587880463246636E-3</c:v>
                </c:pt>
                <c:pt idx="202">
                  <c:v>-4.3620557087824087E-3</c:v>
                </c:pt>
                <c:pt idx="203">
                  <c:v>-7.7768880038971665E-3</c:v>
                </c:pt>
                <c:pt idx="204">
                  <c:v>-8.192978041104082E-3</c:v>
                </c:pt>
                <c:pt idx="205">
                  <c:v>-7.4228615406362591E-3</c:v>
                </c:pt>
                <c:pt idx="206">
                  <c:v>-4.4634355951835855E-3</c:v>
                </c:pt>
                <c:pt idx="207">
                  <c:v>-5.8355581941901399E-3</c:v>
                </c:pt>
                <c:pt idx="208">
                  <c:v>-5.2153735194883566E-3</c:v>
                </c:pt>
                <c:pt idx="209">
                  <c:v>-5.4018644853484933E-3</c:v>
                </c:pt>
                <c:pt idx="210">
                  <c:v>-6.1317631783256643E-3</c:v>
                </c:pt>
                <c:pt idx="211">
                  <c:v>-6.710203997325039E-3</c:v>
                </c:pt>
                <c:pt idx="212">
                  <c:v>-5.9174683471634936E-3</c:v>
                </c:pt>
                <c:pt idx="213">
                  <c:v>-6.6345533524601224E-3</c:v>
                </c:pt>
                <c:pt idx="214">
                  <c:v>-9.5134673103383603E-3</c:v>
                </c:pt>
                <c:pt idx="215">
                  <c:v>-7.6269993535955068E-3</c:v>
                </c:pt>
                <c:pt idx="216">
                  <c:v>-9.8205342852523154E-3</c:v>
                </c:pt>
                <c:pt idx="217">
                  <c:v>-7.8064084109197643E-3</c:v>
                </c:pt>
                <c:pt idx="218">
                  <c:v>-1.0265365764401055E-2</c:v>
                </c:pt>
                <c:pt idx="219">
                  <c:v>-1.0589605644376778E-2</c:v>
                </c:pt>
                <c:pt idx="220">
                  <c:v>-9.3988633561212162E-3</c:v>
                </c:pt>
                <c:pt idx="221">
                  <c:v>-1.1576461213101037E-2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6E9-494E-9006-186C1E6D60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700064"/>
        <c:axId val="660707280"/>
      </c:scatterChart>
      <c:valAx>
        <c:axId val="660700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 Variable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0707280"/>
        <c:crosses val="autoZero"/>
        <c:crossBetween val="midCat"/>
      </c:valAx>
      <c:valAx>
        <c:axId val="6607072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0700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 Variable 2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'&gt;21yrs'!$O$3:$O$224</c:f>
              <c:numCache>
                <c:formatCode>General</c:formatCode>
                <c:ptCount val="222"/>
                <c:pt idx="0">
                  <c:v>1.5245501223545188</c:v>
                </c:pt>
                <c:pt idx="1">
                  <c:v>1.5646767204766743</c:v>
                </c:pt>
                <c:pt idx="2">
                  <c:v>1.7335721524450216</c:v>
                </c:pt>
                <c:pt idx="3">
                  <c:v>1.8310605286655024</c:v>
                </c:pt>
                <c:pt idx="4">
                  <c:v>1.7672407905309511</c:v>
                </c:pt>
                <c:pt idx="5">
                  <c:v>1.3365222556675036</c:v>
                </c:pt>
                <c:pt idx="6">
                  <c:v>1.2823893925749055</c:v>
                </c:pt>
                <c:pt idx="7">
                  <c:v>1.2447899623554108</c:v>
                </c:pt>
                <c:pt idx="8">
                  <c:v>1.9869521660998961</c:v>
                </c:pt>
                <c:pt idx="9">
                  <c:v>1.7777179739989935</c:v>
                </c:pt>
                <c:pt idx="10">
                  <c:v>1.3623096277896467</c:v>
                </c:pt>
                <c:pt idx="11">
                  <c:v>1.3989702464453515</c:v>
                </c:pt>
                <c:pt idx="12">
                  <c:v>1.4464063704231611</c:v>
                </c:pt>
                <c:pt idx="13">
                  <c:v>1.7413103362613092</c:v>
                </c:pt>
                <c:pt idx="14">
                  <c:v>2.20241120461995</c:v>
                </c:pt>
                <c:pt idx="15">
                  <c:v>2.0667252481445382</c:v>
                </c:pt>
                <c:pt idx="16">
                  <c:v>1.3868577219560172</c:v>
                </c:pt>
                <c:pt idx="17">
                  <c:v>1.4758354301054506</c:v>
                </c:pt>
                <c:pt idx="18">
                  <c:v>2.1772509714359134</c:v>
                </c:pt>
                <c:pt idx="19">
                  <c:v>1.4288023915731674</c:v>
                </c:pt>
                <c:pt idx="20">
                  <c:v>1.9483668975997737</c:v>
                </c:pt>
                <c:pt idx="21">
                  <c:v>1.5894533773169703</c:v>
                </c:pt>
                <c:pt idx="22">
                  <c:v>1.7641386340346756</c:v>
                </c:pt>
                <c:pt idx="23">
                  <c:v>1.8038720314367225</c:v>
                </c:pt>
                <c:pt idx="24">
                  <c:v>2.0584032692226124</c:v>
                </c:pt>
                <c:pt idx="25">
                  <c:v>1.909400786887808</c:v>
                </c:pt>
                <c:pt idx="26">
                  <c:v>1.6006003560249162</c:v>
                </c:pt>
                <c:pt idx="27">
                  <c:v>1.6571196982114333</c:v>
                </c:pt>
                <c:pt idx="28">
                  <c:v>1.4288023915731674</c:v>
                </c:pt>
                <c:pt idx="29">
                  <c:v>1.9275999264043784</c:v>
                </c:pt>
                <c:pt idx="30">
                  <c:v>2.096612046567917</c:v>
                </c:pt>
                <c:pt idx="31">
                  <c:v>1.4623571986522008</c:v>
                </c:pt>
                <c:pt idx="32">
                  <c:v>1.9607304689529592</c:v>
                </c:pt>
                <c:pt idx="33">
                  <c:v>1.2571762372032016</c:v>
                </c:pt>
                <c:pt idx="34">
                  <c:v>1.9050698554308896</c:v>
                </c:pt>
                <c:pt idx="35">
                  <c:v>1.3798278931249277</c:v>
                </c:pt>
                <c:pt idx="36">
                  <c:v>1.6649669129817444</c:v>
                </c:pt>
                <c:pt idx="37">
                  <c:v>1.2258684140162508</c:v>
                </c:pt>
                <c:pt idx="38">
                  <c:v>1.2258684140162508</c:v>
                </c:pt>
                <c:pt idx="39">
                  <c:v>1.8642883836746915</c:v>
                </c:pt>
                <c:pt idx="40">
                  <c:v>1.594108955694211</c:v>
                </c:pt>
                <c:pt idx="41">
                  <c:v>1.5153964759109348</c:v>
                </c:pt>
                <c:pt idx="42">
                  <c:v>1.3151365197621823</c:v>
                </c:pt>
                <c:pt idx="43">
                  <c:v>1.6236390813331447</c:v>
                </c:pt>
                <c:pt idx="44">
                  <c:v>1.5346801349397841</c:v>
                </c:pt>
                <c:pt idx="45">
                  <c:v>1.8652936619271352</c:v>
                </c:pt>
                <c:pt idx="46">
                  <c:v>1.4622971071316129</c:v>
                </c:pt>
                <c:pt idx="47">
                  <c:v>1.89835435778496</c:v>
                </c:pt>
                <c:pt idx="48">
                  <c:v>1.9564682502048822</c:v>
                </c:pt>
                <c:pt idx="49">
                  <c:v>1.6348754720227701</c:v>
                </c:pt>
                <c:pt idx="50">
                  <c:v>1.6788773552554264</c:v>
                </c:pt>
                <c:pt idx="51">
                  <c:v>1.9681857447791768</c:v>
                </c:pt>
                <c:pt idx="52">
                  <c:v>1.3972732672887538</c:v>
                </c:pt>
                <c:pt idx="53">
                  <c:v>1.2142485459499364</c:v>
                </c:pt>
                <c:pt idx="54">
                  <c:v>1.545407240299919</c:v>
                </c:pt>
                <c:pt idx="55">
                  <c:v>1.8184757710931216</c:v>
                </c:pt>
                <c:pt idx="56">
                  <c:v>1.7672407905309511</c:v>
                </c:pt>
                <c:pt idx="57">
                  <c:v>1.4516620779361384</c:v>
                </c:pt>
                <c:pt idx="58">
                  <c:v>1.6236390813331447</c:v>
                </c:pt>
                <c:pt idx="59">
                  <c:v>1.5542522506280336</c:v>
                </c:pt>
                <c:pt idx="60">
                  <c:v>1.9001433670820025</c:v>
                </c:pt>
                <c:pt idx="61">
                  <c:v>1.5695177786220398</c:v>
                </c:pt>
                <c:pt idx="62">
                  <c:v>1.3406798195101284</c:v>
                </c:pt>
                <c:pt idx="63">
                  <c:v>1.7254428126786041</c:v>
                </c:pt>
                <c:pt idx="64">
                  <c:v>1.4211557464036193</c:v>
                </c:pt>
                <c:pt idx="65">
                  <c:v>1.4109787949964738</c:v>
                </c:pt>
                <c:pt idx="66">
                  <c:v>1.3972732672887538</c:v>
                </c:pt>
                <c:pt idx="67">
                  <c:v>1.7617793370162547</c:v>
                </c:pt>
                <c:pt idx="68">
                  <c:v>1.8253407286393846</c:v>
                </c:pt>
                <c:pt idx="69">
                  <c:v>2.1376612879672527</c:v>
                </c:pt>
                <c:pt idx="70">
                  <c:v>1.7672407905309511</c:v>
                </c:pt>
                <c:pt idx="71">
                  <c:v>1.4228860001490053</c:v>
                </c:pt>
                <c:pt idx="72">
                  <c:v>1.4891916790860631</c:v>
                </c:pt>
                <c:pt idx="73">
                  <c:v>1.6935730886732885</c:v>
                </c:pt>
                <c:pt idx="74">
                  <c:v>1.5258752422242916</c:v>
                </c:pt>
                <c:pt idx="75">
                  <c:v>1.4192789244877204</c:v>
                </c:pt>
                <c:pt idx="76">
                  <c:v>1.3749154524786451</c:v>
                </c:pt>
                <c:pt idx="77">
                  <c:v>1.3868577219560172</c:v>
                </c:pt>
                <c:pt idx="78">
                  <c:v>1.9851528577859261</c:v>
                </c:pt>
                <c:pt idx="79">
                  <c:v>1.9916639397686573</c:v>
                </c:pt>
                <c:pt idx="80">
                  <c:v>1.3861394383221961</c:v>
                </c:pt>
                <c:pt idx="81">
                  <c:v>1.9513713201979663</c:v>
                </c:pt>
                <c:pt idx="82">
                  <c:v>1.683859766761572</c:v>
                </c:pt>
                <c:pt idx="83">
                  <c:v>1.4188454591758817</c:v>
                </c:pt>
                <c:pt idx="84">
                  <c:v>1.3885463354171759</c:v>
                </c:pt>
                <c:pt idx="85">
                  <c:v>1.7910144791918541</c:v>
                </c:pt>
                <c:pt idx="86">
                  <c:v>1.6412234852123033</c:v>
                </c:pt>
                <c:pt idx="87">
                  <c:v>1.2712862451263491</c:v>
                </c:pt>
                <c:pt idx="88">
                  <c:v>1.2258684140162508</c:v>
                </c:pt>
                <c:pt idx="89">
                  <c:v>1.3373109971086374</c:v>
                </c:pt>
                <c:pt idx="90">
                  <c:v>1.7537306456535433</c:v>
                </c:pt>
                <c:pt idx="91">
                  <c:v>1.5669402346250914</c:v>
                </c:pt>
                <c:pt idx="92">
                  <c:v>2.2544105050431642</c:v>
                </c:pt>
                <c:pt idx="93">
                  <c:v>1.7006150029917715</c:v>
                </c:pt>
                <c:pt idx="94">
                  <c:v>1.8209707267869188</c:v>
                </c:pt>
                <c:pt idx="95">
                  <c:v>1.6014053581980354</c:v>
                </c:pt>
                <c:pt idx="96">
                  <c:v>1.6700609841216618</c:v>
                </c:pt>
                <c:pt idx="97">
                  <c:v>1.5586935180798189</c:v>
                </c:pt>
                <c:pt idx="98">
                  <c:v>1.3365222556675036</c:v>
                </c:pt>
                <c:pt idx="99">
                  <c:v>1.7158245527219533</c:v>
                </c:pt>
                <c:pt idx="100">
                  <c:v>1.3885463354171759</c:v>
                </c:pt>
                <c:pt idx="101">
                  <c:v>1.4697695781213269</c:v>
                </c:pt>
                <c:pt idx="102">
                  <c:v>1.3635990834761302</c:v>
                </c:pt>
                <c:pt idx="103">
                  <c:v>1.7777179739989935</c:v>
                </c:pt>
                <c:pt idx="104">
                  <c:v>1.2571762372032016</c:v>
                </c:pt>
                <c:pt idx="105">
                  <c:v>1.2025164008030624</c:v>
                </c:pt>
                <c:pt idx="106">
                  <c:v>1.7687649883649361</c:v>
                </c:pt>
                <c:pt idx="107">
                  <c:v>1.4582653344260614</c:v>
                </c:pt>
                <c:pt idx="108">
                  <c:v>1.7952616145821292</c:v>
                </c:pt>
                <c:pt idx="109">
                  <c:v>1.9350314744892927</c:v>
                </c:pt>
                <c:pt idx="110">
                  <c:v>1.2815897055624441</c:v>
                </c:pt>
                <c:pt idx="111">
                  <c:v>1.7619289636959601</c:v>
                </c:pt>
                <c:pt idx="112">
                  <c:v>1.7619289636959601</c:v>
                </c:pt>
                <c:pt idx="113">
                  <c:v>1.4623571986522008</c:v>
                </c:pt>
                <c:pt idx="114">
                  <c:v>1.6530315124096493</c:v>
                </c:pt>
                <c:pt idx="115">
                  <c:v>1.6530315124096493</c:v>
                </c:pt>
                <c:pt idx="116">
                  <c:v>1.3987189720389339</c:v>
                </c:pt>
                <c:pt idx="117">
                  <c:v>2.1563926569978094</c:v>
                </c:pt>
                <c:pt idx="118">
                  <c:v>1.8826124515279083</c:v>
                </c:pt>
                <c:pt idx="119">
                  <c:v>2.1960181252273143</c:v>
                </c:pt>
                <c:pt idx="120">
                  <c:v>1.7904256202316036</c:v>
                </c:pt>
                <c:pt idx="121">
                  <c:v>1.3043121668032549</c:v>
                </c:pt>
                <c:pt idx="122">
                  <c:v>1.4821729168218805</c:v>
                </c:pt>
                <c:pt idx="123">
                  <c:v>1.3055467266317446</c:v>
                </c:pt>
                <c:pt idx="124">
                  <c:v>1.2447899623554108</c:v>
                </c:pt>
                <c:pt idx="125">
                  <c:v>1.4612751731998301</c:v>
                </c:pt>
                <c:pt idx="126">
                  <c:v>1.2447899623554108</c:v>
                </c:pt>
                <c:pt idx="127">
                  <c:v>1.4679549116815325</c:v>
                </c:pt>
                <c:pt idx="128">
                  <c:v>1.4188454591758817</c:v>
                </c:pt>
                <c:pt idx="129">
                  <c:v>1.9050698554308896</c:v>
                </c:pt>
                <c:pt idx="130">
                  <c:v>1.6790692598517274</c:v>
                </c:pt>
                <c:pt idx="131">
                  <c:v>1.6885846445864705</c:v>
                </c:pt>
                <c:pt idx="132">
                  <c:v>1.5669402346250914</c:v>
                </c:pt>
                <c:pt idx="133">
                  <c:v>1.6735300976372418</c:v>
                </c:pt>
                <c:pt idx="134">
                  <c:v>1.2142485459499364</c:v>
                </c:pt>
                <c:pt idx="135">
                  <c:v>1.8551847895554161</c:v>
                </c:pt>
                <c:pt idx="136">
                  <c:v>1.7537306456535433</c:v>
                </c:pt>
                <c:pt idx="137">
                  <c:v>1.7487128080566892</c:v>
                </c:pt>
                <c:pt idx="138">
                  <c:v>2.0828195031257639</c:v>
                </c:pt>
                <c:pt idx="139">
                  <c:v>1.2815897055624441</c:v>
                </c:pt>
                <c:pt idx="140">
                  <c:v>1.5044748717472169</c:v>
                </c:pt>
                <c:pt idx="141">
                  <c:v>1.5044748717472169</c:v>
                </c:pt>
                <c:pt idx="142">
                  <c:v>1.6062998412026583</c:v>
                </c:pt>
                <c:pt idx="143">
                  <c:v>1.2933972287467677</c:v>
                </c:pt>
                <c:pt idx="144">
                  <c:v>1.777915684945943</c:v>
                </c:pt>
                <c:pt idx="145">
                  <c:v>1.6325267307627616</c:v>
                </c:pt>
                <c:pt idx="146">
                  <c:v>1.4679549116815325</c:v>
                </c:pt>
                <c:pt idx="147">
                  <c:v>1.7348558047145384</c:v>
                </c:pt>
                <c:pt idx="148">
                  <c:v>1.8463218871144131</c:v>
                </c:pt>
                <c:pt idx="149">
                  <c:v>2.0554127892071512</c:v>
                </c:pt>
                <c:pt idx="150">
                  <c:v>1.4346943851951079</c:v>
                </c:pt>
                <c:pt idx="151">
                  <c:v>1.3151365197621823</c:v>
                </c:pt>
                <c:pt idx="152">
                  <c:v>1.2600852669189764</c:v>
                </c:pt>
                <c:pt idx="153">
                  <c:v>1.3290719835411833</c:v>
                </c:pt>
                <c:pt idx="154">
                  <c:v>1.3290719835411833</c:v>
                </c:pt>
                <c:pt idx="155">
                  <c:v>1.6402773137737543</c:v>
                </c:pt>
                <c:pt idx="156">
                  <c:v>1.5247998706640278</c:v>
                </c:pt>
                <c:pt idx="157">
                  <c:v>1.4833384345929672</c:v>
                </c:pt>
                <c:pt idx="158">
                  <c:v>2.1432035873597508</c:v>
                </c:pt>
                <c:pt idx="159">
                  <c:v>1.7537306456535433</c:v>
                </c:pt>
                <c:pt idx="160">
                  <c:v>2.2338924183693964</c:v>
                </c:pt>
                <c:pt idx="161">
                  <c:v>1.5325983312633524</c:v>
                </c:pt>
                <c:pt idx="162">
                  <c:v>1.4464063704231611</c:v>
                </c:pt>
                <c:pt idx="163">
                  <c:v>1.5464682821278348</c:v>
                </c:pt>
                <c:pt idx="164">
                  <c:v>1.4582653344260614</c:v>
                </c:pt>
                <c:pt idx="165">
                  <c:v>1.9364387317758083</c:v>
                </c:pt>
                <c:pt idx="166">
                  <c:v>1.4758155828037585</c:v>
                </c:pt>
                <c:pt idx="167">
                  <c:v>1.2025164008030624</c:v>
                </c:pt>
                <c:pt idx="168">
                  <c:v>1.7144753988845101</c:v>
                </c:pt>
                <c:pt idx="169">
                  <c:v>1.3989702464453515</c:v>
                </c:pt>
                <c:pt idx="170">
                  <c:v>1.912497056523919</c:v>
                </c:pt>
                <c:pt idx="171">
                  <c:v>1.5662484328757196</c:v>
                </c:pt>
                <c:pt idx="172">
                  <c:v>1.5748462139331392</c:v>
                </c:pt>
                <c:pt idx="173">
                  <c:v>1.8878174477093395</c:v>
                </c:pt>
                <c:pt idx="174">
                  <c:v>1.3151365197621823</c:v>
                </c:pt>
                <c:pt idx="175">
                  <c:v>2.2885185011895914</c:v>
                </c:pt>
                <c:pt idx="176">
                  <c:v>1.3868577219560172</c:v>
                </c:pt>
                <c:pt idx="177">
                  <c:v>1.5602149372005194</c:v>
                </c:pt>
                <c:pt idx="178">
                  <c:v>1.3290719835411833</c:v>
                </c:pt>
                <c:pt idx="179">
                  <c:v>2.1422193376695611</c:v>
                </c:pt>
                <c:pt idx="180">
                  <c:v>1.4966472978472536</c:v>
                </c:pt>
                <c:pt idx="181">
                  <c:v>1.8135724712228267</c:v>
                </c:pt>
                <c:pt idx="182">
                  <c:v>1.2823893925749055</c:v>
                </c:pt>
                <c:pt idx="183">
                  <c:v>1.4572606733805744</c:v>
                </c:pt>
                <c:pt idx="184">
                  <c:v>2.1845975178903818</c:v>
                </c:pt>
                <c:pt idx="185">
                  <c:v>1.2258684140162508</c:v>
                </c:pt>
                <c:pt idx="186">
                  <c:v>1.3151365197621823</c:v>
                </c:pt>
                <c:pt idx="187">
                  <c:v>1.5432829681751181</c:v>
                </c:pt>
                <c:pt idx="188">
                  <c:v>1.3498681833712622</c:v>
                </c:pt>
                <c:pt idx="189">
                  <c:v>1.4966472978472536</c:v>
                </c:pt>
                <c:pt idx="190">
                  <c:v>1.7904256202316036</c:v>
                </c:pt>
                <c:pt idx="191">
                  <c:v>1.5885501268657907</c:v>
                </c:pt>
                <c:pt idx="192">
                  <c:v>1.3868577219560172</c:v>
                </c:pt>
                <c:pt idx="193">
                  <c:v>1.5143523482213648</c:v>
                </c:pt>
                <c:pt idx="194">
                  <c:v>1.4572606733805744</c:v>
                </c:pt>
                <c:pt idx="195">
                  <c:v>1.683859766761572</c:v>
                </c:pt>
                <c:pt idx="196">
                  <c:v>1.5908349102829762</c:v>
                </c:pt>
                <c:pt idx="197">
                  <c:v>1.5346801349397841</c:v>
                </c:pt>
                <c:pt idx="198">
                  <c:v>2.0068716164287097</c:v>
                </c:pt>
                <c:pt idx="199">
                  <c:v>1.4871446792468788</c:v>
                </c:pt>
                <c:pt idx="200">
                  <c:v>1.2142485459499364</c:v>
                </c:pt>
                <c:pt idx="201">
                  <c:v>1.6419907331232313</c:v>
                </c:pt>
                <c:pt idx="202">
                  <c:v>1.3151365197621823</c:v>
                </c:pt>
                <c:pt idx="203">
                  <c:v>1.8912433492217218</c:v>
                </c:pt>
                <c:pt idx="204">
                  <c:v>1.5601961632934103</c:v>
                </c:pt>
                <c:pt idx="205">
                  <c:v>1.5669402346250914</c:v>
                </c:pt>
                <c:pt idx="206">
                  <c:v>1.2487838254738428</c:v>
                </c:pt>
                <c:pt idx="207">
                  <c:v>1.3623096277896467</c:v>
                </c:pt>
                <c:pt idx="208">
                  <c:v>1.3782986209306332</c:v>
                </c:pt>
                <c:pt idx="209">
                  <c:v>1.2447899623554108</c:v>
                </c:pt>
                <c:pt idx="210">
                  <c:v>1.4485109417769577</c:v>
                </c:pt>
                <c:pt idx="211">
                  <c:v>1.3498681833712622</c:v>
                </c:pt>
                <c:pt idx="212">
                  <c:v>1.2823893925749055</c:v>
                </c:pt>
                <c:pt idx="213">
                  <c:v>1.2571762372032016</c:v>
                </c:pt>
                <c:pt idx="214">
                  <c:v>1.7899674848872869</c:v>
                </c:pt>
                <c:pt idx="215">
                  <c:v>1.3406798195101284</c:v>
                </c:pt>
                <c:pt idx="216">
                  <c:v>1.5346801349397841</c:v>
                </c:pt>
                <c:pt idx="217">
                  <c:v>1.2712862451263491</c:v>
                </c:pt>
                <c:pt idx="218">
                  <c:v>1.6584095401000281</c:v>
                </c:pt>
                <c:pt idx="219">
                  <c:v>1.61510155005463</c:v>
                </c:pt>
                <c:pt idx="220">
                  <c:v>1.3173618699607481</c:v>
                </c:pt>
                <c:pt idx="221">
                  <c:v>1.5346801349397841</c:v>
                </c:pt>
              </c:numCache>
            </c:numRef>
          </c:xVal>
          <c:yVal>
            <c:numRef>
              <c:f>'&gt;21yrs'!$S$27:$S$248</c:f>
              <c:numCache>
                <c:formatCode>General</c:formatCode>
                <c:ptCount val="222"/>
                <c:pt idx="0">
                  <c:v>1.4153327726533676E-2</c:v>
                </c:pt>
                <c:pt idx="1">
                  <c:v>1.3963241191303715E-2</c:v>
                </c:pt>
                <c:pt idx="2">
                  <c:v>6.881899207737352E-3</c:v>
                </c:pt>
                <c:pt idx="3">
                  <c:v>8.0644570741039076E-3</c:v>
                </c:pt>
                <c:pt idx="4">
                  <c:v>7.7070905219590903E-3</c:v>
                </c:pt>
                <c:pt idx="5">
                  <c:v>1.1738826864405574E-2</c:v>
                </c:pt>
                <c:pt idx="6">
                  <c:v>1.0162649428070408E-2</c:v>
                </c:pt>
                <c:pt idx="7">
                  <c:v>8.6696742195387574E-3</c:v>
                </c:pt>
                <c:pt idx="8">
                  <c:v>1.2176506643631634E-2</c:v>
                </c:pt>
                <c:pt idx="9">
                  <c:v>6.7945223355750893E-3</c:v>
                </c:pt>
                <c:pt idx="10">
                  <c:v>7.5811275340412088E-3</c:v>
                </c:pt>
                <c:pt idx="11">
                  <c:v>7.7485947761585516E-3</c:v>
                </c:pt>
                <c:pt idx="12">
                  <c:v>7.6426256528951027E-3</c:v>
                </c:pt>
                <c:pt idx="13">
                  <c:v>5.79611894797449E-3</c:v>
                </c:pt>
                <c:pt idx="14">
                  <c:v>3.8572394862137378E-3</c:v>
                </c:pt>
                <c:pt idx="15">
                  <c:v>5.3949517724532041E-3</c:v>
                </c:pt>
                <c:pt idx="16">
                  <c:v>7.0173022229229887E-3</c:v>
                </c:pt>
                <c:pt idx="17">
                  <c:v>5.1769521867091762E-3</c:v>
                </c:pt>
                <c:pt idx="18">
                  <c:v>6.1421259822134512E-3</c:v>
                </c:pt>
                <c:pt idx="19">
                  <c:v>8.5546662044460875E-3</c:v>
                </c:pt>
                <c:pt idx="20">
                  <c:v>2.274981887592422E-3</c:v>
                </c:pt>
                <c:pt idx="21">
                  <c:v>6.0308555918282894E-3</c:v>
                </c:pt>
                <c:pt idx="22">
                  <c:v>6.609441600493933E-3</c:v>
                </c:pt>
                <c:pt idx="23">
                  <c:v>8.9782158235493376E-3</c:v>
                </c:pt>
                <c:pt idx="24">
                  <c:v>2.9544858315556366E-3</c:v>
                </c:pt>
                <c:pt idx="25">
                  <c:v>2.5336999423419791E-3</c:v>
                </c:pt>
                <c:pt idx="26">
                  <c:v>1.951813980683172E-3</c:v>
                </c:pt>
                <c:pt idx="27">
                  <c:v>5.4806563556181204E-3</c:v>
                </c:pt>
                <c:pt idx="28">
                  <c:v>7.6526444925944029E-3</c:v>
                </c:pt>
                <c:pt idx="29">
                  <c:v>4.0594496576525085E-4</c:v>
                </c:pt>
                <c:pt idx="30">
                  <c:v>4.9373329660087478E-3</c:v>
                </c:pt>
                <c:pt idx="31">
                  <c:v>3.38741898549429E-3</c:v>
                </c:pt>
                <c:pt idx="32">
                  <c:v>5.5884661240535038E-3</c:v>
                </c:pt>
                <c:pt idx="33">
                  <c:v>5.154823126001299E-3</c:v>
                </c:pt>
                <c:pt idx="34">
                  <c:v>8.7753249463605638E-3</c:v>
                </c:pt>
                <c:pt idx="35">
                  <c:v>3.5587606482851922E-3</c:v>
                </c:pt>
                <c:pt idx="36">
                  <c:v>3.1791039630005638E-3</c:v>
                </c:pt>
                <c:pt idx="37">
                  <c:v>5.3099597660437592E-3</c:v>
                </c:pt>
                <c:pt idx="38">
                  <c:v>5.3099597660437592E-3</c:v>
                </c:pt>
                <c:pt idx="39">
                  <c:v>5.4108361005674802E-3</c:v>
                </c:pt>
                <c:pt idx="40">
                  <c:v>5.5916827325112571E-3</c:v>
                </c:pt>
                <c:pt idx="41">
                  <c:v>1.0693010876224249E-3</c:v>
                </c:pt>
                <c:pt idx="42">
                  <c:v>5.4377693267032897E-3</c:v>
                </c:pt>
                <c:pt idx="43">
                  <c:v>3.4937194500707681E-3</c:v>
                </c:pt>
                <c:pt idx="44">
                  <c:v>5.1048446014618186E-3</c:v>
                </c:pt>
                <c:pt idx="45">
                  <c:v>-1.9076238314891074E-3</c:v>
                </c:pt>
                <c:pt idx="46">
                  <c:v>4.8034552558430289E-3</c:v>
                </c:pt>
                <c:pt idx="47">
                  <c:v>2.8223886394202237E-3</c:v>
                </c:pt>
                <c:pt idx="48">
                  <c:v>7.6791550789071447E-3</c:v>
                </c:pt>
                <c:pt idx="49">
                  <c:v>3.2690582343786381E-3</c:v>
                </c:pt>
                <c:pt idx="50">
                  <c:v>1.5278530596757149E-3</c:v>
                </c:pt>
                <c:pt idx="51">
                  <c:v>6.1775087465809411E-3</c:v>
                </c:pt>
                <c:pt idx="52">
                  <c:v>4.2544511117080779E-3</c:v>
                </c:pt>
                <c:pt idx="53">
                  <c:v>4.4986191310781055E-3</c:v>
                </c:pt>
                <c:pt idx="54">
                  <c:v>4.9609002222317927E-4</c:v>
                </c:pt>
                <c:pt idx="55">
                  <c:v>4.0468181945885751E-3</c:v>
                </c:pt>
                <c:pt idx="56">
                  <c:v>2.8170904913992975E-4</c:v>
                </c:pt>
                <c:pt idx="57">
                  <c:v>4.0959316706386962E-3</c:v>
                </c:pt>
                <c:pt idx="58">
                  <c:v>2.5916977382190141E-3</c:v>
                </c:pt>
                <c:pt idx="59">
                  <c:v>1.5677293084206383E-3</c:v>
                </c:pt>
                <c:pt idx="60">
                  <c:v>3.9416483590896008E-3</c:v>
                </c:pt>
                <c:pt idx="61">
                  <c:v>-6.6725874960526198E-4</c:v>
                </c:pt>
                <c:pt idx="62">
                  <c:v>3.4280816168777914E-3</c:v>
                </c:pt>
                <c:pt idx="63">
                  <c:v>5.4444760894227177E-3</c:v>
                </c:pt>
                <c:pt idx="64">
                  <c:v>1.0293719183730697E-3</c:v>
                </c:pt>
                <c:pt idx="65">
                  <c:v>2.4892329721232179E-3</c:v>
                </c:pt>
                <c:pt idx="66">
                  <c:v>3.2901493399421951E-3</c:v>
                </c:pt>
                <c:pt idx="67">
                  <c:v>-1.1154307620760504E-3</c:v>
                </c:pt>
                <c:pt idx="68">
                  <c:v>2.1001682131408794E-3</c:v>
                </c:pt>
                <c:pt idx="69">
                  <c:v>3.3097145830371724E-4</c:v>
                </c:pt>
                <c:pt idx="70">
                  <c:v>-6.4646363496245057E-4</c:v>
                </c:pt>
                <c:pt idx="71">
                  <c:v>2.2590237813517738E-3</c:v>
                </c:pt>
                <c:pt idx="72">
                  <c:v>7.9788406174572356E-4</c:v>
                </c:pt>
                <c:pt idx="73">
                  <c:v>2.4812303871655332E-3</c:v>
                </c:pt>
                <c:pt idx="74">
                  <c:v>2.1921775568157116E-3</c:v>
                </c:pt>
                <c:pt idx="75">
                  <c:v>2.859756150132205E-3</c:v>
                </c:pt>
                <c:pt idx="76">
                  <c:v>2.7552899409226082E-3</c:v>
                </c:pt>
                <c:pt idx="77">
                  <c:v>1.9483778005691295E-3</c:v>
                </c:pt>
                <c:pt idx="78">
                  <c:v>-3.4352546415456989E-3</c:v>
                </c:pt>
                <c:pt idx="79">
                  <c:v>3.6696131902187561E-3</c:v>
                </c:pt>
                <c:pt idx="80">
                  <c:v>2.5387544542971544E-3</c:v>
                </c:pt>
                <c:pt idx="81">
                  <c:v>1.2802104198177296E-3</c:v>
                </c:pt>
                <c:pt idx="82">
                  <c:v>4.0011660932797143E-3</c:v>
                </c:pt>
                <c:pt idx="83">
                  <c:v>3.3351084062754766E-3</c:v>
                </c:pt>
                <c:pt idx="84">
                  <c:v>3.0024308267336906E-3</c:v>
                </c:pt>
                <c:pt idx="85">
                  <c:v>-1.0344709844713196E-4</c:v>
                </c:pt>
                <c:pt idx="86">
                  <c:v>3.2716347891912669E-3</c:v>
                </c:pt>
                <c:pt idx="87">
                  <c:v>2.3314404337879385E-3</c:v>
                </c:pt>
                <c:pt idx="88">
                  <c:v>2.155924395504558E-3</c:v>
                </c:pt>
                <c:pt idx="89">
                  <c:v>8.089804969945158E-4</c:v>
                </c:pt>
                <c:pt idx="90">
                  <c:v>1.5483903600653492E-4</c:v>
                </c:pt>
                <c:pt idx="91">
                  <c:v>-6.1853049697895186E-4</c:v>
                </c:pt>
                <c:pt idx="92">
                  <c:v>2.5288053104134192E-3</c:v>
                </c:pt>
                <c:pt idx="93">
                  <c:v>2.9193619336699388E-3</c:v>
                </c:pt>
                <c:pt idx="94">
                  <c:v>1.9388387159370128E-3</c:v>
                </c:pt>
                <c:pt idx="95">
                  <c:v>7.8652045540945556E-4</c:v>
                </c:pt>
                <c:pt idx="96">
                  <c:v>1.6273584887887237E-3</c:v>
                </c:pt>
                <c:pt idx="97">
                  <c:v>6.7059314227045815E-4</c:v>
                </c:pt>
                <c:pt idx="98">
                  <c:v>2.0958091467467993E-3</c:v>
                </c:pt>
                <c:pt idx="99">
                  <c:v>1.5846991988189944E-3</c:v>
                </c:pt>
                <c:pt idx="100">
                  <c:v>2.074258142631312E-3</c:v>
                </c:pt>
                <c:pt idx="101">
                  <c:v>-2.1424610008099858E-4</c:v>
                </c:pt>
                <c:pt idx="102">
                  <c:v>9.9936088274598517E-4</c:v>
                </c:pt>
                <c:pt idx="103">
                  <c:v>-2.102965021777219E-3</c:v>
                </c:pt>
                <c:pt idx="104">
                  <c:v>8.677771338334965E-4</c:v>
                </c:pt>
                <c:pt idx="105">
                  <c:v>1.5284198710149386E-3</c:v>
                </c:pt>
                <c:pt idx="106">
                  <c:v>-1.4204380355108716E-3</c:v>
                </c:pt>
                <c:pt idx="107">
                  <c:v>1.6975171367822842E-3</c:v>
                </c:pt>
                <c:pt idx="108">
                  <c:v>9.1543844379358974E-4</c:v>
                </c:pt>
                <c:pt idx="109">
                  <c:v>-4.1237944602896277E-3</c:v>
                </c:pt>
                <c:pt idx="110">
                  <c:v>4.3110732273644869E-4</c:v>
                </c:pt>
                <c:pt idx="111">
                  <c:v>-3.9460000009340634E-4</c:v>
                </c:pt>
                <c:pt idx="112">
                  <c:v>-3.9460000009340634E-4</c:v>
                </c:pt>
                <c:pt idx="113">
                  <c:v>-1.8204057960306101E-3</c:v>
                </c:pt>
                <c:pt idx="114">
                  <c:v>-2.1089555935189033E-3</c:v>
                </c:pt>
                <c:pt idx="115">
                  <c:v>-2.1089555935189033E-3</c:v>
                </c:pt>
                <c:pt idx="116">
                  <c:v>9.6477722083045808E-4</c:v>
                </c:pt>
                <c:pt idx="117">
                  <c:v>1.3228127571914931E-3</c:v>
                </c:pt>
                <c:pt idx="118">
                  <c:v>1.0505079568696139E-3</c:v>
                </c:pt>
                <c:pt idx="119">
                  <c:v>-4.7247730090648025E-3</c:v>
                </c:pt>
                <c:pt idx="120">
                  <c:v>-8.8751078639165079E-4</c:v>
                </c:pt>
                <c:pt idx="121">
                  <c:v>7.2781326202141748E-4</c:v>
                </c:pt>
                <c:pt idx="122">
                  <c:v>-1.4218897094486881E-3</c:v>
                </c:pt>
                <c:pt idx="123">
                  <c:v>1.0766846940592906E-5</c:v>
                </c:pt>
                <c:pt idx="124">
                  <c:v>1.0265785761989082E-5</c:v>
                </c:pt>
                <c:pt idx="125">
                  <c:v>-2.6062693462603724E-3</c:v>
                </c:pt>
                <c:pt idx="126">
                  <c:v>1.0265785761989082E-5</c:v>
                </c:pt>
                <c:pt idx="127">
                  <c:v>6.4353410827063667E-4</c:v>
                </c:pt>
                <c:pt idx="128">
                  <c:v>6.1005310696197503E-4</c:v>
                </c:pt>
                <c:pt idx="129">
                  <c:v>6.5712953969484025E-4</c:v>
                </c:pt>
                <c:pt idx="130">
                  <c:v>-1.9596753570213683E-3</c:v>
                </c:pt>
                <c:pt idx="131">
                  <c:v>-2.7033713606464654E-3</c:v>
                </c:pt>
                <c:pt idx="132">
                  <c:v>-2.5626250808810491E-3</c:v>
                </c:pt>
                <c:pt idx="133">
                  <c:v>-1.3336412149601903E-3</c:v>
                </c:pt>
                <c:pt idx="134">
                  <c:v>2.5299484453986283E-4</c:v>
                </c:pt>
                <c:pt idx="135">
                  <c:v>-2.4112826440036185E-3</c:v>
                </c:pt>
                <c:pt idx="136">
                  <c:v>-2.3504904577842621E-3</c:v>
                </c:pt>
                <c:pt idx="137">
                  <c:v>-5.5236133452899148E-3</c:v>
                </c:pt>
                <c:pt idx="138">
                  <c:v>1.7217371428938921E-4</c:v>
                </c:pt>
                <c:pt idx="139">
                  <c:v>-6.2023780077663689E-4</c:v>
                </c:pt>
                <c:pt idx="140">
                  <c:v>-3.3141255977967177E-3</c:v>
                </c:pt>
                <c:pt idx="141">
                  <c:v>-3.3141255977967177E-3</c:v>
                </c:pt>
                <c:pt idx="142">
                  <c:v>-6.6493065697151646E-5</c:v>
                </c:pt>
                <c:pt idx="143">
                  <c:v>-7.5440493617911705E-5</c:v>
                </c:pt>
                <c:pt idx="144">
                  <c:v>-1.0463272774557265E-3</c:v>
                </c:pt>
                <c:pt idx="145">
                  <c:v>-9.7694710275021517E-4</c:v>
                </c:pt>
                <c:pt idx="146">
                  <c:v>-2.3442935565378548E-4</c:v>
                </c:pt>
                <c:pt idx="147">
                  <c:v>-3.4603105170735692E-3</c:v>
                </c:pt>
                <c:pt idx="148">
                  <c:v>-1.4443163727989369E-3</c:v>
                </c:pt>
                <c:pt idx="149">
                  <c:v>-6.087597347926646E-4</c:v>
                </c:pt>
                <c:pt idx="150">
                  <c:v>-1.8871544519551767E-3</c:v>
                </c:pt>
                <c:pt idx="151">
                  <c:v>-4.4212569458814202E-4</c:v>
                </c:pt>
                <c:pt idx="152">
                  <c:v>-5.2422136741148324E-4</c:v>
                </c:pt>
                <c:pt idx="153">
                  <c:v>-1.408337978469152E-3</c:v>
                </c:pt>
                <c:pt idx="154">
                  <c:v>-1.408337978469152E-3</c:v>
                </c:pt>
                <c:pt idx="155">
                  <c:v>-4.4684129202326589E-3</c:v>
                </c:pt>
                <c:pt idx="156">
                  <c:v>-1.1777119898261496E-3</c:v>
                </c:pt>
                <c:pt idx="157">
                  <c:v>-1.9861407905868139E-3</c:v>
                </c:pt>
                <c:pt idx="158">
                  <c:v>-2.051358938884619E-3</c:v>
                </c:pt>
                <c:pt idx="159">
                  <c:v>-4.0207101203113896E-3</c:v>
                </c:pt>
                <c:pt idx="160">
                  <c:v>-2.3304730742460707E-3</c:v>
                </c:pt>
                <c:pt idx="161">
                  <c:v>-4.7975838477234724E-3</c:v>
                </c:pt>
                <c:pt idx="162">
                  <c:v>-3.0498945585664579E-3</c:v>
                </c:pt>
                <c:pt idx="163">
                  <c:v>-5.0083684782976316E-3</c:v>
                </c:pt>
                <c:pt idx="164">
                  <c:v>-1.8376715527354173E-3</c:v>
                </c:pt>
                <c:pt idx="165">
                  <c:v>-3.6022412542761079E-3</c:v>
                </c:pt>
                <c:pt idx="166">
                  <c:v>-4.9900783090181255E-3</c:v>
                </c:pt>
                <c:pt idx="167">
                  <c:v>-1.6868646231109116E-3</c:v>
                </c:pt>
                <c:pt idx="168">
                  <c:v>-6.3675928701263304E-3</c:v>
                </c:pt>
                <c:pt idx="169">
                  <c:v>-3.3064861943148238E-3</c:v>
                </c:pt>
                <c:pt idx="170">
                  <c:v>-2.8413726237901324E-3</c:v>
                </c:pt>
                <c:pt idx="171">
                  <c:v>-4.6817962410844668E-3</c:v>
                </c:pt>
                <c:pt idx="172">
                  <c:v>-6.3046922014810894E-3</c:v>
                </c:pt>
                <c:pt idx="173">
                  <c:v>-4.2668147893396794E-3</c:v>
                </c:pt>
                <c:pt idx="174">
                  <c:v>-2.4020907016853044E-3</c:v>
                </c:pt>
                <c:pt idx="175">
                  <c:v>-5.7509957133723699E-3</c:v>
                </c:pt>
                <c:pt idx="176">
                  <c:v>-4.1343315062555164E-3</c:v>
                </c:pt>
                <c:pt idx="177">
                  <c:v>-6.2296027827899014E-3</c:v>
                </c:pt>
                <c:pt idx="178">
                  <c:v>-3.4359077474107203E-3</c:v>
                </c:pt>
                <c:pt idx="179">
                  <c:v>-6.4436953367716602E-3</c:v>
                </c:pt>
                <c:pt idx="180">
                  <c:v>-3.2982959655590179E-3</c:v>
                </c:pt>
                <c:pt idx="181">
                  <c:v>-4.1046788710422388E-3</c:v>
                </c:pt>
                <c:pt idx="182">
                  <c:v>-2.9024462643071087E-3</c:v>
                </c:pt>
                <c:pt idx="183">
                  <c:v>-5.0160172007467866E-3</c:v>
                </c:pt>
                <c:pt idx="184">
                  <c:v>-6.0263245776960139E-3</c:v>
                </c:pt>
                <c:pt idx="185">
                  <c:v>-3.1008012220608717E-3</c:v>
                </c:pt>
                <c:pt idx="186">
                  <c:v>-3.3820732052338258E-3</c:v>
                </c:pt>
                <c:pt idx="187">
                  <c:v>-3.9824767562654951E-3</c:v>
                </c:pt>
                <c:pt idx="188">
                  <c:v>-4.6270740847150459E-3</c:v>
                </c:pt>
                <c:pt idx="189">
                  <c:v>-4.1594278975769818E-3</c:v>
                </c:pt>
                <c:pt idx="190">
                  <c:v>-6.3844315502606264E-3</c:v>
                </c:pt>
                <c:pt idx="191">
                  <c:v>-4.6305062896278767E-3</c:v>
                </c:pt>
                <c:pt idx="192">
                  <c:v>-5.1481163907262434E-3</c:v>
                </c:pt>
                <c:pt idx="193">
                  <c:v>-5.1480537998689017E-3</c:v>
                </c:pt>
                <c:pt idx="194">
                  <c:v>-6.0210245616989164E-3</c:v>
                </c:pt>
                <c:pt idx="195">
                  <c:v>-5.183523543601588E-3</c:v>
                </c:pt>
                <c:pt idx="196">
                  <c:v>-6.0913570617538628E-3</c:v>
                </c:pt>
                <c:pt idx="197">
                  <c:v>-5.430716965630503E-3</c:v>
                </c:pt>
                <c:pt idx="198">
                  <c:v>-8.4931912397348229E-3</c:v>
                </c:pt>
                <c:pt idx="199">
                  <c:v>-4.8899524324545777E-3</c:v>
                </c:pt>
                <c:pt idx="200">
                  <c:v>-3.9926294419983807E-3</c:v>
                </c:pt>
                <c:pt idx="201">
                  <c:v>-6.0587880463246636E-3</c:v>
                </c:pt>
                <c:pt idx="202">
                  <c:v>-4.3620557087824087E-3</c:v>
                </c:pt>
                <c:pt idx="203">
                  <c:v>-7.7768880038971665E-3</c:v>
                </c:pt>
                <c:pt idx="204">
                  <c:v>-8.192978041104082E-3</c:v>
                </c:pt>
                <c:pt idx="205">
                  <c:v>-7.4228615406362591E-3</c:v>
                </c:pt>
                <c:pt idx="206">
                  <c:v>-4.4634355951835855E-3</c:v>
                </c:pt>
                <c:pt idx="207">
                  <c:v>-5.8355581941901399E-3</c:v>
                </c:pt>
                <c:pt idx="208">
                  <c:v>-5.2153735194883566E-3</c:v>
                </c:pt>
                <c:pt idx="209">
                  <c:v>-5.4018644853484933E-3</c:v>
                </c:pt>
                <c:pt idx="210">
                  <c:v>-6.1317631783256643E-3</c:v>
                </c:pt>
                <c:pt idx="211">
                  <c:v>-6.710203997325039E-3</c:v>
                </c:pt>
                <c:pt idx="212">
                  <c:v>-5.9174683471634936E-3</c:v>
                </c:pt>
                <c:pt idx="213">
                  <c:v>-6.6345533524601224E-3</c:v>
                </c:pt>
                <c:pt idx="214">
                  <c:v>-9.5134673103383603E-3</c:v>
                </c:pt>
                <c:pt idx="215">
                  <c:v>-7.6269993535955068E-3</c:v>
                </c:pt>
                <c:pt idx="216">
                  <c:v>-9.8205342852523154E-3</c:v>
                </c:pt>
                <c:pt idx="217">
                  <c:v>-7.8064084109197643E-3</c:v>
                </c:pt>
                <c:pt idx="218">
                  <c:v>-1.0265365764401055E-2</c:v>
                </c:pt>
                <c:pt idx="219">
                  <c:v>-1.0589605644376778E-2</c:v>
                </c:pt>
                <c:pt idx="220">
                  <c:v>-9.3988633561212162E-3</c:v>
                </c:pt>
                <c:pt idx="221">
                  <c:v>-1.1576461213101037E-2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D59-4798-B2F4-5845220D9C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705312"/>
        <c:axId val="660711544"/>
      </c:scatterChart>
      <c:valAx>
        <c:axId val="660705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 Variable 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0711544"/>
        <c:crosses val="autoZero"/>
        <c:crossBetween val="midCat"/>
      </c:valAx>
      <c:valAx>
        <c:axId val="6607115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0705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'&gt;21yrs'!$U$27:$U$248</c:f>
              <c:numCache>
                <c:formatCode>General</c:formatCode>
                <c:ptCount val="222"/>
                <c:pt idx="0">
                  <c:v>0.22522522522522523</c:v>
                </c:pt>
                <c:pt idx="1">
                  <c:v>0.67567567567567566</c:v>
                </c:pt>
                <c:pt idx="2">
                  <c:v>1.1261261261261262</c:v>
                </c:pt>
                <c:pt idx="3">
                  <c:v>1.5765765765765765</c:v>
                </c:pt>
                <c:pt idx="4">
                  <c:v>2.0270270270270272</c:v>
                </c:pt>
                <c:pt idx="5">
                  <c:v>2.4774774774774775</c:v>
                </c:pt>
                <c:pt idx="6">
                  <c:v>2.9279279279279278</c:v>
                </c:pt>
                <c:pt idx="7">
                  <c:v>3.3783783783783785</c:v>
                </c:pt>
                <c:pt idx="8">
                  <c:v>3.8288288288288288</c:v>
                </c:pt>
                <c:pt idx="9">
                  <c:v>4.2792792792792795</c:v>
                </c:pt>
                <c:pt idx="10">
                  <c:v>4.7297297297297298</c:v>
                </c:pt>
                <c:pt idx="11">
                  <c:v>5.1801801801801801</c:v>
                </c:pt>
                <c:pt idx="12">
                  <c:v>5.6306306306306304</c:v>
                </c:pt>
                <c:pt idx="13">
                  <c:v>6.0810810810810807</c:v>
                </c:pt>
                <c:pt idx="14">
                  <c:v>6.5315315315315319</c:v>
                </c:pt>
                <c:pt idx="15">
                  <c:v>6.9819819819819822</c:v>
                </c:pt>
                <c:pt idx="16">
                  <c:v>7.4324324324324325</c:v>
                </c:pt>
                <c:pt idx="17">
                  <c:v>7.8828828828828827</c:v>
                </c:pt>
                <c:pt idx="18">
                  <c:v>8.3333333333333339</c:v>
                </c:pt>
                <c:pt idx="19">
                  <c:v>8.7837837837837842</c:v>
                </c:pt>
                <c:pt idx="20">
                  <c:v>9.2342342342342345</c:v>
                </c:pt>
                <c:pt idx="21">
                  <c:v>9.6846846846846848</c:v>
                </c:pt>
                <c:pt idx="22">
                  <c:v>10.135135135135135</c:v>
                </c:pt>
                <c:pt idx="23">
                  <c:v>10.585585585585585</c:v>
                </c:pt>
                <c:pt idx="24">
                  <c:v>11.036036036036036</c:v>
                </c:pt>
                <c:pt idx="25">
                  <c:v>11.486486486486486</c:v>
                </c:pt>
                <c:pt idx="26">
                  <c:v>11.936936936936936</c:v>
                </c:pt>
                <c:pt idx="27">
                  <c:v>12.387387387387388</c:v>
                </c:pt>
                <c:pt idx="28">
                  <c:v>12.837837837837839</c:v>
                </c:pt>
                <c:pt idx="29">
                  <c:v>13.288288288288289</c:v>
                </c:pt>
                <c:pt idx="30">
                  <c:v>13.738738738738739</c:v>
                </c:pt>
                <c:pt idx="31">
                  <c:v>14.189189189189189</c:v>
                </c:pt>
                <c:pt idx="32">
                  <c:v>14.63963963963964</c:v>
                </c:pt>
                <c:pt idx="33">
                  <c:v>15.09009009009009</c:v>
                </c:pt>
                <c:pt idx="34">
                  <c:v>15.54054054054054</c:v>
                </c:pt>
                <c:pt idx="35">
                  <c:v>15.990990990990991</c:v>
                </c:pt>
                <c:pt idx="36">
                  <c:v>16.441441441441444</c:v>
                </c:pt>
                <c:pt idx="37">
                  <c:v>16.891891891891895</c:v>
                </c:pt>
                <c:pt idx="38">
                  <c:v>17.342342342342345</c:v>
                </c:pt>
                <c:pt idx="39">
                  <c:v>17.792792792792795</c:v>
                </c:pt>
                <c:pt idx="40">
                  <c:v>18.243243243243246</c:v>
                </c:pt>
                <c:pt idx="41">
                  <c:v>18.693693693693696</c:v>
                </c:pt>
                <c:pt idx="42">
                  <c:v>19.144144144144146</c:v>
                </c:pt>
                <c:pt idx="43">
                  <c:v>19.594594594594597</c:v>
                </c:pt>
                <c:pt idx="44">
                  <c:v>20.045045045045047</c:v>
                </c:pt>
                <c:pt idx="45">
                  <c:v>20.495495495495497</c:v>
                </c:pt>
                <c:pt idx="46">
                  <c:v>20.945945945945947</c:v>
                </c:pt>
                <c:pt idx="47">
                  <c:v>21.396396396396398</c:v>
                </c:pt>
                <c:pt idx="48">
                  <c:v>21.846846846846848</c:v>
                </c:pt>
                <c:pt idx="49">
                  <c:v>22.297297297297298</c:v>
                </c:pt>
                <c:pt idx="50">
                  <c:v>22.747747747747749</c:v>
                </c:pt>
                <c:pt idx="51">
                  <c:v>23.198198198198199</c:v>
                </c:pt>
                <c:pt idx="52">
                  <c:v>23.648648648648649</c:v>
                </c:pt>
                <c:pt idx="53">
                  <c:v>24.099099099099099</c:v>
                </c:pt>
                <c:pt idx="54">
                  <c:v>24.549549549549553</c:v>
                </c:pt>
                <c:pt idx="55">
                  <c:v>25.000000000000004</c:v>
                </c:pt>
                <c:pt idx="56">
                  <c:v>25.450450450450454</c:v>
                </c:pt>
                <c:pt idx="57">
                  <c:v>25.900900900900904</c:v>
                </c:pt>
                <c:pt idx="58">
                  <c:v>26.351351351351354</c:v>
                </c:pt>
                <c:pt idx="59">
                  <c:v>26.801801801801805</c:v>
                </c:pt>
                <c:pt idx="60">
                  <c:v>27.252252252252255</c:v>
                </c:pt>
                <c:pt idx="61">
                  <c:v>27.702702702702705</c:v>
                </c:pt>
                <c:pt idx="62">
                  <c:v>28.153153153153156</c:v>
                </c:pt>
                <c:pt idx="63">
                  <c:v>28.603603603603606</c:v>
                </c:pt>
                <c:pt idx="64">
                  <c:v>29.054054054054056</c:v>
                </c:pt>
                <c:pt idx="65">
                  <c:v>29.504504504504506</c:v>
                </c:pt>
                <c:pt idx="66">
                  <c:v>29.954954954954957</c:v>
                </c:pt>
                <c:pt idx="67">
                  <c:v>30.405405405405407</c:v>
                </c:pt>
                <c:pt idx="68">
                  <c:v>30.855855855855857</c:v>
                </c:pt>
                <c:pt idx="69">
                  <c:v>31.306306306306308</c:v>
                </c:pt>
                <c:pt idx="70">
                  <c:v>31.756756756756758</c:v>
                </c:pt>
                <c:pt idx="71">
                  <c:v>32.207207207207205</c:v>
                </c:pt>
                <c:pt idx="72">
                  <c:v>32.657657657657658</c:v>
                </c:pt>
                <c:pt idx="73">
                  <c:v>33.108108108108105</c:v>
                </c:pt>
                <c:pt idx="74">
                  <c:v>33.558558558558559</c:v>
                </c:pt>
                <c:pt idx="75">
                  <c:v>34.009009009009006</c:v>
                </c:pt>
                <c:pt idx="76">
                  <c:v>34.45945945945946</c:v>
                </c:pt>
                <c:pt idx="77">
                  <c:v>34.909909909909906</c:v>
                </c:pt>
                <c:pt idx="78">
                  <c:v>35.36036036036036</c:v>
                </c:pt>
                <c:pt idx="79">
                  <c:v>35.810810810810807</c:v>
                </c:pt>
                <c:pt idx="80">
                  <c:v>36.261261261261261</c:v>
                </c:pt>
                <c:pt idx="81">
                  <c:v>36.711711711711708</c:v>
                </c:pt>
                <c:pt idx="82">
                  <c:v>37.162162162162161</c:v>
                </c:pt>
                <c:pt idx="83">
                  <c:v>37.612612612612608</c:v>
                </c:pt>
                <c:pt idx="84">
                  <c:v>38.063063063063062</c:v>
                </c:pt>
                <c:pt idx="85">
                  <c:v>38.513513513513509</c:v>
                </c:pt>
                <c:pt idx="86">
                  <c:v>38.963963963963963</c:v>
                </c:pt>
                <c:pt idx="87">
                  <c:v>39.414414414414416</c:v>
                </c:pt>
                <c:pt idx="88">
                  <c:v>39.864864864864863</c:v>
                </c:pt>
                <c:pt idx="89">
                  <c:v>40.315315315315317</c:v>
                </c:pt>
                <c:pt idx="90">
                  <c:v>40.765765765765764</c:v>
                </c:pt>
                <c:pt idx="91">
                  <c:v>41.216216216216218</c:v>
                </c:pt>
                <c:pt idx="92">
                  <c:v>41.666666666666664</c:v>
                </c:pt>
                <c:pt idx="93">
                  <c:v>42.117117117117118</c:v>
                </c:pt>
                <c:pt idx="94">
                  <c:v>42.567567567567565</c:v>
                </c:pt>
                <c:pt idx="95">
                  <c:v>43.018018018018019</c:v>
                </c:pt>
                <c:pt idx="96">
                  <c:v>43.468468468468465</c:v>
                </c:pt>
                <c:pt idx="97">
                  <c:v>43.918918918918919</c:v>
                </c:pt>
                <c:pt idx="98">
                  <c:v>44.369369369369366</c:v>
                </c:pt>
                <c:pt idx="99">
                  <c:v>44.81981981981982</c:v>
                </c:pt>
                <c:pt idx="100">
                  <c:v>45.270270270270267</c:v>
                </c:pt>
                <c:pt idx="101">
                  <c:v>45.72072072072072</c:v>
                </c:pt>
                <c:pt idx="102">
                  <c:v>46.171171171171167</c:v>
                </c:pt>
                <c:pt idx="103">
                  <c:v>46.621621621621621</c:v>
                </c:pt>
                <c:pt idx="104">
                  <c:v>47.072072072072068</c:v>
                </c:pt>
                <c:pt idx="105">
                  <c:v>47.522522522522522</c:v>
                </c:pt>
                <c:pt idx="106">
                  <c:v>47.972972972972968</c:v>
                </c:pt>
                <c:pt idx="107">
                  <c:v>48.423423423423422</c:v>
                </c:pt>
                <c:pt idx="108">
                  <c:v>48.873873873873876</c:v>
                </c:pt>
                <c:pt idx="109">
                  <c:v>49.324324324324323</c:v>
                </c:pt>
                <c:pt idx="110">
                  <c:v>49.774774774774777</c:v>
                </c:pt>
                <c:pt idx="111">
                  <c:v>50.225225225225223</c:v>
                </c:pt>
                <c:pt idx="112">
                  <c:v>50.675675675675677</c:v>
                </c:pt>
                <c:pt idx="113">
                  <c:v>51.126126126126124</c:v>
                </c:pt>
                <c:pt idx="114">
                  <c:v>51.576576576576578</c:v>
                </c:pt>
                <c:pt idx="115">
                  <c:v>52.027027027027025</c:v>
                </c:pt>
                <c:pt idx="116">
                  <c:v>52.477477477477478</c:v>
                </c:pt>
                <c:pt idx="117">
                  <c:v>52.927927927927925</c:v>
                </c:pt>
                <c:pt idx="118">
                  <c:v>53.378378378378379</c:v>
                </c:pt>
                <c:pt idx="119">
                  <c:v>53.828828828828826</c:v>
                </c:pt>
                <c:pt idx="120">
                  <c:v>54.27927927927928</c:v>
                </c:pt>
                <c:pt idx="121">
                  <c:v>54.729729729729726</c:v>
                </c:pt>
                <c:pt idx="122">
                  <c:v>55.18018018018018</c:v>
                </c:pt>
                <c:pt idx="123">
                  <c:v>55.630630630630627</c:v>
                </c:pt>
                <c:pt idx="124">
                  <c:v>56.081081081081081</c:v>
                </c:pt>
                <c:pt idx="125">
                  <c:v>56.531531531531527</c:v>
                </c:pt>
                <c:pt idx="126">
                  <c:v>56.981981981981981</c:v>
                </c:pt>
                <c:pt idx="127">
                  <c:v>57.432432432432428</c:v>
                </c:pt>
                <c:pt idx="128">
                  <c:v>57.882882882882882</c:v>
                </c:pt>
                <c:pt idx="129">
                  <c:v>58.333333333333336</c:v>
                </c:pt>
                <c:pt idx="130">
                  <c:v>58.783783783783782</c:v>
                </c:pt>
                <c:pt idx="131">
                  <c:v>59.234234234234236</c:v>
                </c:pt>
                <c:pt idx="132">
                  <c:v>59.684684684684683</c:v>
                </c:pt>
                <c:pt idx="133">
                  <c:v>60.135135135135137</c:v>
                </c:pt>
                <c:pt idx="134">
                  <c:v>60.585585585585584</c:v>
                </c:pt>
                <c:pt idx="135">
                  <c:v>61.036036036036037</c:v>
                </c:pt>
                <c:pt idx="136">
                  <c:v>61.486486486486484</c:v>
                </c:pt>
                <c:pt idx="137">
                  <c:v>61.936936936936938</c:v>
                </c:pt>
                <c:pt idx="138">
                  <c:v>62.387387387387385</c:v>
                </c:pt>
                <c:pt idx="139">
                  <c:v>62.837837837837839</c:v>
                </c:pt>
                <c:pt idx="140">
                  <c:v>63.288288288288285</c:v>
                </c:pt>
                <c:pt idx="141">
                  <c:v>63.738738738738739</c:v>
                </c:pt>
                <c:pt idx="142">
                  <c:v>64.189189189189193</c:v>
                </c:pt>
                <c:pt idx="143">
                  <c:v>64.63963963963964</c:v>
                </c:pt>
                <c:pt idx="144">
                  <c:v>65.090090090090101</c:v>
                </c:pt>
                <c:pt idx="145">
                  <c:v>65.540540540540547</c:v>
                </c:pt>
                <c:pt idx="146">
                  <c:v>65.990990990990994</c:v>
                </c:pt>
                <c:pt idx="147">
                  <c:v>66.441441441441441</c:v>
                </c:pt>
                <c:pt idx="148">
                  <c:v>66.891891891891902</c:v>
                </c:pt>
                <c:pt idx="149">
                  <c:v>67.342342342342349</c:v>
                </c:pt>
                <c:pt idx="150">
                  <c:v>67.792792792792795</c:v>
                </c:pt>
                <c:pt idx="151">
                  <c:v>68.243243243243256</c:v>
                </c:pt>
                <c:pt idx="152">
                  <c:v>68.693693693693703</c:v>
                </c:pt>
                <c:pt idx="153">
                  <c:v>69.14414414414415</c:v>
                </c:pt>
                <c:pt idx="154">
                  <c:v>69.594594594594597</c:v>
                </c:pt>
                <c:pt idx="155">
                  <c:v>70.045045045045057</c:v>
                </c:pt>
                <c:pt idx="156">
                  <c:v>70.495495495495504</c:v>
                </c:pt>
                <c:pt idx="157">
                  <c:v>70.945945945945951</c:v>
                </c:pt>
                <c:pt idx="158">
                  <c:v>71.396396396396398</c:v>
                </c:pt>
                <c:pt idx="159">
                  <c:v>71.846846846846859</c:v>
                </c:pt>
                <c:pt idx="160">
                  <c:v>72.297297297297305</c:v>
                </c:pt>
                <c:pt idx="161">
                  <c:v>72.747747747747752</c:v>
                </c:pt>
                <c:pt idx="162">
                  <c:v>73.198198198198199</c:v>
                </c:pt>
                <c:pt idx="163">
                  <c:v>73.64864864864866</c:v>
                </c:pt>
                <c:pt idx="164">
                  <c:v>74.099099099099107</c:v>
                </c:pt>
                <c:pt idx="165">
                  <c:v>74.549549549549553</c:v>
                </c:pt>
                <c:pt idx="166">
                  <c:v>75</c:v>
                </c:pt>
                <c:pt idx="167">
                  <c:v>75.450450450450461</c:v>
                </c:pt>
                <c:pt idx="168">
                  <c:v>75.900900900900908</c:v>
                </c:pt>
                <c:pt idx="169">
                  <c:v>76.351351351351354</c:v>
                </c:pt>
                <c:pt idx="170">
                  <c:v>76.801801801801801</c:v>
                </c:pt>
                <c:pt idx="171">
                  <c:v>77.252252252252262</c:v>
                </c:pt>
                <c:pt idx="172">
                  <c:v>77.702702702702709</c:v>
                </c:pt>
                <c:pt idx="173">
                  <c:v>78.153153153153156</c:v>
                </c:pt>
                <c:pt idx="174">
                  <c:v>78.603603603603617</c:v>
                </c:pt>
                <c:pt idx="175">
                  <c:v>79.054054054054063</c:v>
                </c:pt>
                <c:pt idx="176">
                  <c:v>79.50450450450451</c:v>
                </c:pt>
                <c:pt idx="177">
                  <c:v>79.954954954954957</c:v>
                </c:pt>
                <c:pt idx="178">
                  <c:v>80.405405405405418</c:v>
                </c:pt>
                <c:pt idx="179">
                  <c:v>80.855855855855864</c:v>
                </c:pt>
                <c:pt idx="180">
                  <c:v>81.306306306306311</c:v>
                </c:pt>
                <c:pt idx="181">
                  <c:v>81.756756756756758</c:v>
                </c:pt>
                <c:pt idx="182">
                  <c:v>82.207207207207219</c:v>
                </c:pt>
                <c:pt idx="183">
                  <c:v>82.657657657657666</c:v>
                </c:pt>
                <c:pt idx="184">
                  <c:v>83.108108108108112</c:v>
                </c:pt>
                <c:pt idx="185">
                  <c:v>83.558558558558559</c:v>
                </c:pt>
                <c:pt idx="186">
                  <c:v>84.00900900900902</c:v>
                </c:pt>
                <c:pt idx="187">
                  <c:v>84.459459459459467</c:v>
                </c:pt>
                <c:pt idx="188">
                  <c:v>84.909909909909913</c:v>
                </c:pt>
                <c:pt idx="189">
                  <c:v>85.36036036036036</c:v>
                </c:pt>
                <c:pt idx="190">
                  <c:v>85.810810810810821</c:v>
                </c:pt>
                <c:pt idx="191">
                  <c:v>86.261261261261268</c:v>
                </c:pt>
                <c:pt idx="192">
                  <c:v>86.711711711711715</c:v>
                </c:pt>
                <c:pt idx="193">
                  <c:v>87.162162162162176</c:v>
                </c:pt>
                <c:pt idx="194">
                  <c:v>87.612612612612622</c:v>
                </c:pt>
                <c:pt idx="195">
                  <c:v>88.063063063063069</c:v>
                </c:pt>
                <c:pt idx="196">
                  <c:v>88.513513513513516</c:v>
                </c:pt>
                <c:pt idx="197">
                  <c:v>88.963963963963977</c:v>
                </c:pt>
                <c:pt idx="198">
                  <c:v>89.414414414414424</c:v>
                </c:pt>
                <c:pt idx="199">
                  <c:v>89.86486486486487</c:v>
                </c:pt>
                <c:pt idx="200">
                  <c:v>90.315315315315317</c:v>
                </c:pt>
                <c:pt idx="201">
                  <c:v>90.765765765765778</c:v>
                </c:pt>
                <c:pt idx="202">
                  <c:v>91.216216216216225</c:v>
                </c:pt>
                <c:pt idx="203">
                  <c:v>91.666666666666671</c:v>
                </c:pt>
                <c:pt idx="204">
                  <c:v>92.117117117117118</c:v>
                </c:pt>
                <c:pt idx="205">
                  <c:v>92.567567567567579</c:v>
                </c:pt>
                <c:pt idx="206">
                  <c:v>93.018018018018026</c:v>
                </c:pt>
                <c:pt idx="207">
                  <c:v>93.468468468468473</c:v>
                </c:pt>
                <c:pt idx="208">
                  <c:v>93.918918918918919</c:v>
                </c:pt>
                <c:pt idx="209">
                  <c:v>94.36936936936938</c:v>
                </c:pt>
                <c:pt idx="210">
                  <c:v>94.819819819819827</c:v>
                </c:pt>
                <c:pt idx="211">
                  <c:v>95.270270270270274</c:v>
                </c:pt>
                <c:pt idx="212">
                  <c:v>95.72072072072072</c:v>
                </c:pt>
                <c:pt idx="213">
                  <c:v>96.171171171171181</c:v>
                </c:pt>
                <c:pt idx="214">
                  <c:v>96.621621621621628</c:v>
                </c:pt>
                <c:pt idx="215">
                  <c:v>97.072072072072075</c:v>
                </c:pt>
                <c:pt idx="216">
                  <c:v>97.522522522522536</c:v>
                </c:pt>
                <c:pt idx="217">
                  <c:v>97.972972972972983</c:v>
                </c:pt>
                <c:pt idx="218">
                  <c:v>98.423423423423429</c:v>
                </c:pt>
                <c:pt idx="219">
                  <c:v>98.873873873873876</c:v>
                </c:pt>
                <c:pt idx="220">
                  <c:v>99.324324324324337</c:v>
                </c:pt>
                <c:pt idx="221">
                  <c:v>99.774774774774784</c:v>
                </c:pt>
              </c:numCache>
            </c:numRef>
          </c:xVal>
          <c:yVal>
            <c:numRef>
              <c:f>'&gt;21yrs'!$V$27:$V$248</c:f>
              <c:numCache>
                <c:formatCode>General</c:formatCode>
                <c:ptCount val="222"/>
                <c:pt idx="0">
                  <c:v>1.7559269278487222E-3</c:v>
                </c:pt>
                <c:pt idx="1">
                  <c:v>2.0455929657775583E-3</c:v>
                </c:pt>
                <c:pt idx="2">
                  <c:v>3.0413546534123173E-3</c:v>
                </c:pt>
                <c:pt idx="3">
                  <c:v>3.1919002965506513E-3</c:v>
                </c:pt>
                <c:pt idx="4">
                  <c:v>3.5118538556974444E-3</c:v>
                </c:pt>
                <c:pt idx="5">
                  <c:v>3.8856830836458004E-3</c:v>
                </c:pt>
                <c:pt idx="6">
                  <c:v>4.02002944380848E-3</c:v>
                </c:pt>
                <c:pt idx="7">
                  <c:v>4.2870459921677808E-3</c:v>
                </c:pt>
                <c:pt idx="8">
                  <c:v>5.0250368047605994E-3</c:v>
                </c:pt>
                <c:pt idx="9">
                  <c:v>5.2078247815249322E-3</c:v>
                </c:pt>
                <c:pt idx="10">
                  <c:v>5.4121302711104824E-3</c:v>
                </c:pt>
                <c:pt idx="11">
                  <c:v>5.7601528073605414E-3</c:v>
                </c:pt>
                <c:pt idx="12">
                  <c:v>6.1923164899529348E-3</c:v>
                </c:pt>
                <c:pt idx="13">
                  <c:v>6.1923164899529348E-3</c:v>
                </c:pt>
                <c:pt idx="14">
                  <c:v>6.2282411501466241E-3</c:v>
                </c:pt>
                <c:pt idx="15">
                  <c:v>6.3080707410784606E-3</c:v>
                </c:pt>
                <c:pt idx="16">
                  <c:v>6.368436429807338E-3</c:v>
                </c:pt>
                <c:pt idx="17">
                  <c:v>6.5455158388836353E-3</c:v>
                </c:pt>
                <c:pt idx="18">
                  <c:v>6.8043310436573679E-3</c:v>
                </c:pt>
                <c:pt idx="19">
                  <c:v>6.8598775248400129E-3</c:v>
                </c:pt>
                <c:pt idx="20">
                  <c:v>7.0350515266648546E-3</c:v>
                </c:pt>
                <c:pt idx="21">
                  <c:v>7.0964941912954301E-3</c:v>
                </c:pt>
                <c:pt idx="22">
                  <c:v>7.2909546941349254E-3</c:v>
                </c:pt>
                <c:pt idx="23">
                  <c:v>7.359415864591547E-3</c:v>
                </c:pt>
                <c:pt idx="24">
                  <c:v>7.7997098561898978E-3</c:v>
                </c:pt>
                <c:pt idx="25">
                  <c:v>7.8398600283885959E-3</c:v>
                </c:pt>
                <c:pt idx="26">
                  <c:v>7.9016711753192564E-3</c:v>
                </c:pt>
                <c:pt idx="27">
                  <c:v>7.9541745514148804E-3</c:v>
                </c:pt>
                <c:pt idx="28">
                  <c:v>8.007738621617114E-3</c:v>
                </c:pt>
                <c:pt idx="29">
                  <c:v>8.0400588876169844E-3</c:v>
                </c:pt>
                <c:pt idx="30">
                  <c:v>8.0400588876169844E-3</c:v>
                </c:pt>
                <c:pt idx="31">
                  <c:v>8.110279075766157E-3</c:v>
                </c:pt>
                <c:pt idx="32">
                  <c:v>8.110279075766157E-3</c:v>
                </c:pt>
                <c:pt idx="33">
                  <c:v>8.110279075766157E-3</c:v>
                </c:pt>
                <c:pt idx="34">
                  <c:v>8.2058507402460196E-3</c:v>
                </c:pt>
                <c:pt idx="35">
                  <c:v>8.3325196504398825E-3</c:v>
                </c:pt>
                <c:pt idx="36">
                  <c:v>8.5740919843355495E-3</c:v>
                </c:pt>
                <c:pt idx="37">
                  <c:v>8.5740919843355495E-3</c:v>
                </c:pt>
                <c:pt idx="38">
                  <c:v>8.6113193201798489E-3</c:v>
                </c:pt>
                <c:pt idx="39">
                  <c:v>8.8198425319371172E-3</c:v>
                </c:pt>
                <c:pt idx="40">
                  <c:v>8.9209591944420588E-3</c:v>
                </c:pt>
                <c:pt idx="41">
                  <c:v>8.9244389149763861E-3</c:v>
                </c:pt>
                <c:pt idx="42">
                  <c:v>9.0450662485690569E-3</c:v>
                </c:pt>
                <c:pt idx="43">
                  <c:v>9.1846896368813023E-3</c:v>
                </c:pt>
                <c:pt idx="44">
                  <c:v>9.1862081438995151E-3</c:v>
                </c:pt>
                <c:pt idx="45">
                  <c:v>9.2051683459990329E-3</c:v>
                </c:pt>
                <c:pt idx="46">
                  <c:v>9.2884747349294295E-3</c:v>
                </c:pt>
                <c:pt idx="47">
                  <c:v>9.35073691269089E-3</c:v>
                </c:pt>
                <c:pt idx="48">
                  <c:v>9.4232927380610548E-3</c:v>
                </c:pt>
                <c:pt idx="49">
                  <c:v>9.4724512521978128E-3</c:v>
                </c:pt>
                <c:pt idx="50">
                  <c:v>9.487029459481159E-3</c:v>
                </c:pt>
                <c:pt idx="51">
                  <c:v>9.5673850384180234E-3</c:v>
                </c:pt>
                <c:pt idx="52">
                  <c:v>9.7204729195104825E-3</c:v>
                </c:pt>
                <c:pt idx="53">
                  <c:v>1.0137848844707725E-2</c:v>
                </c:pt>
                <c:pt idx="54">
                  <c:v>1.0137848844707725E-2</c:v>
                </c:pt>
                <c:pt idx="55">
                  <c:v>1.022796482888782E-2</c:v>
                </c:pt>
                <c:pt idx="56">
                  <c:v>1.0513451235130804E-2</c:v>
                </c:pt>
                <c:pt idx="57">
                  <c:v>1.0513451235130804E-2</c:v>
                </c:pt>
                <c:pt idx="58">
                  <c:v>1.0513451235130804E-2</c:v>
                </c:pt>
                <c:pt idx="59">
                  <c:v>1.0605566068553174E-2</c:v>
                </c:pt>
                <c:pt idx="60">
                  <c:v>1.0607319489424656E-2</c:v>
                </c:pt>
                <c:pt idx="61">
                  <c:v>1.0614060716345582E-2</c:v>
                </c:pt>
                <c:pt idx="62">
                  <c:v>1.077980753903428E-2</c:v>
                </c:pt>
                <c:pt idx="63">
                  <c:v>1.077980753903428E-2</c:v>
                </c:pt>
                <c:pt idx="64">
                  <c:v>1.0824260542220965E-2</c:v>
                </c:pt>
                <c:pt idx="65">
                  <c:v>1.0824260542220965E-2</c:v>
                </c:pt>
                <c:pt idx="66">
                  <c:v>1.0824260542220965E-2</c:v>
                </c:pt>
                <c:pt idx="67">
                  <c:v>1.0900221197253876E-2</c:v>
                </c:pt>
                <c:pt idx="68">
                  <c:v>1.0960993463955676E-2</c:v>
                </c:pt>
                <c:pt idx="69">
                  <c:v>1.1055080970473318E-2</c:v>
                </c:pt>
                <c:pt idx="70">
                  <c:v>1.135258023158039E-2</c:v>
                </c:pt>
                <c:pt idx="71">
                  <c:v>1.1370360321146281E-2</c:v>
                </c:pt>
                <c:pt idx="72">
                  <c:v>1.1457214519354865E-2</c:v>
                </c:pt>
                <c:pt idx="73">
                  <c:v>1.1564796358643889E-2</c:v>
                </c:pt>
                <c:pt idx="74">
                  <c:v>1.1664567503412578E-2</c:v>
                </c:pt>
                <c:pt idx="75">
                  <c:v>1.1691537637690312E-2</c:v>
                </c:pt>
                <c:pt idx="76">
                  <c:v>1.17893764784614E-2</c:v>
                </c:pt>
                <c:pt idx="77">
                  <c:v>1.17893764784614E-2</c:v>
                </c:pt>
                <c:pt idx="78">
                  <c:v>1.1833258419787343E-2</c:v>
                </c:pt>
                <c:pt idx="79">
                  <c:v>1.1857383334575046E-2</c:v>
                </c:pt>
                <c:pt idx="80">
                  <c:v>1.1857383334575046E-2</c:v>
                </c:pt>
                <c:pt idx="81">
                  <c:v>1.2133420268831316E-2</c:v>
                </c:pt>
                <c:pt idx="82">
                  <c:v>1.2291488494941029E-2</c:v>
                </c:pt>
                <c:pt idx="83">
                  <c:v>1.2291488494941029E-2</c:v>
                </c:pt>
                <c:pt idx="84">
                  <c:v>1.2470026781777456E-2</c:v>
                </c:pt>
                <c:pt idx="85">
                  <c:v>1.2616141482156977E-2</c:v>
                </c:pt>
                <c:pt idx="86">
                  <c:v>1.2616141482156977E-2</c:v>
                </c:pt>
                <c:pt idx="87">
                  <c:v>1.2628303965924429E-2</c:v>
                </c:pt>
                <c:pt idx="88">
                  <c:v>1.2716924730129522E-2</c:v>
                </c:pt>
                <c:pt idx="89">
                  <c:v>1.2845498612456319E-2</c:v>
                </c:pt>
                <c:pt idx="90">
                  <c:v>1.289991146807978E-2</c:v>
                </c:pt>
                <c:pt idx="91">
                  <c:v>1.289991146807978E-2</c:v>
                </c:pt>
                <c:pt idx="92">
                  <c:v>1.289991146807978E-2</c:v>
                </c:pt>
                <c:pt idx="93">
                  <c:v>1.2952159196978513E-2</c:v>
                </c:pt>
                <c:pt idx="94">
                  <c:v>1.2953901366493025E-2</c:v>
                </c:pt>
                <c:pt idx="95">
                  <c:v>1.3083656570273213E-2</c:v>
                </c:pt>
                <c:pt idx="96">
                  <c:v>1.3169451958865451E-2</c:v>
                </c:pt>
                <c:pt idx="97">
                  <c:v>1.317920349812002E-2</c:v>
                </c:pt>
                <c:pt idx="98">
                  <c:v>1.3205474060770569E-2</c:v>
                </c:pt>
                <c:pt idx="99">
                  <c:v>1.3220386598541292E-2</c:v>
                </c:pt>
                <c:pt idx="100">
                  <c:v>1.336175730021744E-2</c:v>
                </c:pt>
                <c:pt idx="101">
                  <c:v>1.3442008816363359E-2</c:v>
                </c:pt>
                <c:pt idx="102">
                  <c:v>1.3477780525186226E-2</c:v>
                </c:pt>
                <c:pt idx="103">
                  <c:v>1.3500224804722244E-2</c:v>
                </c:pt>
                <c:pt idx="104">
                  <c:v>1.3608662087314675E-2</c:v>
                </c:pt>
                <c:pt idx="105">
                  <c:v>1.3639908741481129E-2</c:v>
                </c:pt>
                <c:pt idx="106">
                  <c:v>1.3922590261535877E-2</c:v>
                </c:pt>
                <c:pt idx="107">
                  <c:v>1.3932899474545301E-2</c:v>
                </c:pt>
                <c:pt idx="108">
                  <c:v>1.4047415422789805E-2</c:v>
                </c:pt>
                <c:pt idx="109">
                  <c:v>1.4071538704887252E-2</c:v>
                </c:pt>
                <c:pt idx="110">
                  <c:v>1.4130291749048195E-2</c:v>
                </c:pt>
                <c:pt idx="111">
                  <c:v>1.4140754758070875E-2</c:v>
                </c:pt>
                <c:pt idx="112">
                  <c:v>1.4192988382590803E-2</c:v>
                </c:pt>
                <c:pt idx="113">
                  <c:v>1.4209926047658531E-2</c:v>
                </c:pt>
                <c:pt idx="114">
                  <c:v>1.4235979771763699E-2</c:v>
                </c:pt>
                <c:pt idx="115">
                  <c:v>1.4319150760442914E-2</c:v>
                </c:pt>
                <c:pt idx="116">
                  <c:v>1.4399146638522162E-2</c:v>
                </c:pt>
                <c:pt idx="117">
                  <c:v>1.4432347389627937E-2</c:v>
                </c:pt>
                <c:pt idx="118">
                  <c:v>1.4580709379265753E-2</c:v>
                </c:pt>
                <c:pt idx="119">
                  <c:v>1.4595429937663358E-2</c:v>
                </c:pt>
                <c:pt idx="120">
                  <c:v>1.4639242844305667E-2</c:v>
                </c:pt>
                <c:pt idx="121">
                  <c:v>1.4699737553228549E-2</c:v>
                </c:pt>
                <c:pt idx="122">
                  <c:v>1.4821729168218806E-2</c:v>
                </c:pt>
                <c:pt idx="123">
                  <c:v>1.4850762945638255E-2</c:v>
                </c:pt>
                <c:pt idx="124">
                  <c:v>1.4859685002883824E-2</c:v>
                </c:pt>
                <c:pt idx="125">
                  <c:v>1.4859685002883824E-2</c:v>
                </c:pt>
                <c:pt idx="126">
                  <c:v>1.492021350193003E-2</c:v>
                </c:pt>
                <c:pt idx="127">
                  <c:v>1.492537888671416E-2</c:v>
                </c:pt>
                <c:pt idx="128">
                  <c:v>1.494680926903043E-2</c:v>
                </c:pt>
                <c:pt idx="129">
                  <c:v>1.5075110414281778E-2</c:v>
                </c:pt>
                <c:pt idx="130">
                  <c:v>1.5153964759109351E-2</c:v>
                </c:pt>
                <c:pt idx="131">
                  <c:v>1.5161526408615615E-2</c:v>
                </c:pt>
                <c:pt idx="132">
                  <c:v>1.5161526408615615E-2</c:v>
                </c:pt>
                <c:pt idx="133">
                  <c:v>1.5189607218597667E-2</c:v>
                </c:pt>
                <c:pt idx="134">
                  <c:v>1.5428828348254013E-2</c:v>
                </c:pt>
                <c:pt idx="135">
                  <c:v>1.5428828348254013E-2</c:v>
                </c:pt>
                <c:pt idx="136">
                  <c:v>1.5441980029443024E-2</c:v>
                </c:pt>
                <c:pt idx="137">
                  <c:v>1.5551888747631687E-2</c:v>
                </c:pt>
                <c:pt idx="138">
                  <c:v>1.5664178211239714E-2</c:v>
                </c:pt>
                <c:pt idx="139">
                  <c:v>1.5679720056777129E-2</c:v>
                </c:pt>
                <c:pt idx="140">
                  <c:v>1.5685843751623674E-2</c:v>
                </c:pt>
                <c:pt idx="141">
                  <c:v>1.5770176852696178E-2</c:v>
                </c:pt>
                <c:pt idx="142">
                  <c:v>1.5770176852696178E-2</c:v>
                </c:pt>
                <c:pt idx="143">
                  <c:v>1.5778935629740636E-2</c:v>
                </c:pt>
                <c:pt idx="144">
                  <c:v>1.5867086794008237E-2</c:v>
                </c:pt>
                <c:pt idx="145">
                  <c:v>1.5921091074518372E-2</c:v>
                </c:pt>
                <c:pt idx="146">
                  <c:v>1.6076422470629202E-2</c:v>
                </c:pt>
                <c:pt idx="147">
                  <c:v>1.608011777523391E-2</c:v>
                </c:pt>
                <c:pt idx="148">
                  <c:v>1.6135854919049855E-2</c:v>
                </c:pt>
                <c:pt idx="149">
                  <c:v>1.6158250287106001E-2</c:v>
                </c:pt>
                <c:pt idx="150">
                  <c:v>1.6236390813331475E-2</c:v>
                </c:pt>
                <c:pt idx="151">
                  <c:v>1.6393130120019896E-2</c:v>
                </c:pt>
                <c:pt idx="152">
                  <c:v>1.6490762291606849E-2</c:v>
                </c:pt>
                <c:pt idx="153">
                  <c:v>1.6511603478598213E-2</c:v>
                </c:pt>
                <c:pt idx="154">
                  <c:v>1.6659702560325711E-2</c:v>
                </c:pt>
                <c:pt idx="155">
                  <c:v>1.6665039300879765E-2</c:v>
                </c:pt>
                <c:pt idx="156">
                  <c:v>1.6707108313843016E-2</c:v>
                </c:pt>
                <c:pt idx="157">
                  <c:v>1.6707108313843016E-2</c:v>
                </c:pt>
                <c:pt idx="158">
                  <c:v>1.6731115736754232E-2</c:v>
                </c:pt>
                <c:pt idx="159">
                  <c:v>1.6912907097220254E-2</c:v>
                </c:pt>
                <c:pt idx="160">
                  <c:v>1.692987959383558E-2</c:v>
                </c:pt>
                <c:pt idx="161">
                  <c:v>1.6958357123792202E-2</c:v>
                </c:pt>
                <c:pt idx="162">
                  <c:v>1.6982497146152974E-2</c:v>
                </c:pt>
                <c:pt idx="163">
                  <c:v>1.7114658650253713E-2</c:v>
                </c:pt>
                <c:pt idx="164">
                  <c:v>1.7138412525183201E-2</c:v>
                </c:pt>
                <c:pt idx="165">
                  <c:v>1.7276036686445295E-2</c:v>
                </c:pt>
                <c:pt idx="166">
                  <c:v>1.7430545930842548E-2</c:v>
                </c:pt>
                <c:pt idx="167">
                  <c:v>1.7433840618695635E-2</c:v>
                </c:pt>
                <c:pt idx="168">
                  <c:v>1.7507022706679691E-2</c:v>
                </c:pt>
                <c:pt idx="169">
                  <c:v>1.7758349225065462E-2</c:v>
                </c:pt>
                <c:pt idx="170">
                  <c:v>1.7916443529016658E-2</c:v>
                </c:pt>
                <c:pt idx="171">
                  <c:v>1.7944671892646237E-2</c:v>
                </c:pt>
                <c:pt idx="172">
                  <c:v>1.8040434237034955E-2</c:v>
                </c:pt>
                <c:pt idx="173">
                  <c:v>1.8296339703096107E-2</c:v>
                </c:pt>
                <c:pt idx="174">
                  <c:v>1.8369379273762605E-2</c:v>
                </c:pt>
                <c:pt idx="175">
                  <c:v>1.8437232742411578E-2</c:v>
                </c:pt>
                <c:pt idx="176">
                  <c:v>1.8453994179650941E-2</c:v>
                </c:pt>
                <c:pt idx="177">
                  <c:v>1.8576949469858803E-2</c:v>
                </c:pt>
                <c:pt idx="178">
                  <c:v>1.8763185771134262E-2</c:v>
                </c:pt>
                <c:pt idx="179">
                  <c:v>1.8842619026435758E-2</c:v>
                </c:pt>
                <c:pt idx="180">
                  <c:v>1.9261912804944662E-2</c:v>
                </c:pt>
                <c:pt idx="181">
                  <c:v>1.9440353118222099E-2</c:v>
                </c:pt>
                <c:pt idx="182">
                  <c:v>1.9483668975997733E-2</c:v>
                </c:pt>
                <c:pt idx="183">
                  <c:v>1.9609002218184284E-2</c:v>
                </c:pt>
                <c:pt idx="184">
                  <c:v>1.9723103570101919E-2</c:v>
                </c:pt>
                <c:pt idx="185">
                  <c:v>1.9844477660738467E-2</c:v>
                </c:pt>
                <c:pt idx="186">
                  <c:v>1.9978142878198633E-2</c:v>
                </c:pt>
                <c:pt idx="187">
                  <c:v>2.0058689325707545E-2</c:v>
                </c:pt>
                <c:pt idx="188">
                  <c:v>2.0100147219042432E-2</c:v>
                </c:pt>
                <c:pt idx="189">
                  <c:v>2.0102198149838962E-2</c:v>
                </c:pt>
                <c:pt idx="190">
                  <c:v>2.0167513394944714E-2</c:v>
                </c:pt>
                <c:pt idx="191">
                  <c:v>2.0271289449839629E-2</c:v>
                </c:pt>
                <c:pt idx="192">
                  <c:v>2.0327334964726936E-2</c:v>
                </c:pt>
                <c:pt idx="193">
                  <c:v>2.0412993130972043E-2</c:v>
                </c:pt>
                <c:pt idx="194">
                  <c:v>2.0464220921910352E-2</c:v>
                </c:pt>
                <c:pt idx="195">
                  <c:v>2.0718074095909669E-2</c:v>
                </c:pt>
                <c:pt idx="196">
                  <c:v>2.0746499372590151E-2</c:v>
                </c:pt>
                <c:pt idx="197">
                  <c:v>2.0746499372590151E-2</c:v>
                </c:pt>
                <c:pt idx="198">
                  <c:v>2.0972004800553116E-2</c:v>
                </c:pt>
                <c:pt idx="199">
                  <c:v>2.1105154579994501E-2</c:v>
                </c:pt>
                <c:pt idx="200">
                  <c:v>2.1800442394507753E-2</c:v>
                </c:pt>
                <c:pt idx="201">
                  <c:v>2.187069705767232E-2</c:v>
                </c:pt>
                <c:pt idx="202">
                  <c:v>2.2113782790720331E-2</c:v>
                </c:pt>
                <c:pt idx="203">
                  <c:v>2.2284237477550334E-2</c:v>
                </c:pt>
                <c:pt idx="204">
                  <c:v>2.2414937938322908E-2</c:v>
                </c:pt>
                <c:pt idx="205">
                  <c:v>2.3133467129116007E-2</c:v>
                </c:pt>
                <c:pt idx="206">
                  <c:v>2.3143242522381018E-2</c:v>
                </c:pt>
                <c:pt idx="207">
                  <c:v>2.3155293157158738E-2</c:v>
                </c:pt>
                <c:pt idx="208">
                  <c:v>2.327593576434505E-2</c:v>
                </c:pt>
                <c:pt idx="209">
                  <c:v>2.3317052342827799E-2</c:v>
                </c:pt>
                <c:pt idx="210">
                  <c:v>2.3973734420215241E-2</c:v>
                </c:pt>
                <c:pt idx="211">
                  <c:v>2.4132489786662176E-2</c:v>
                </c:pt>
                <c:pt idx="212">
                  <c:v>2.4373510187737587E-2</c:v>
                </c:pt>
                <c:pt idx="213">
                  <c:v>2.4603872001720668E-2</c:v>
                </c:pt>
                <c:pt idx="214">
                  <c:v>2.464918303826575E-2</c:v>
                </c:pt>
                <c:pt idx="215">
                  <c:v>2.4737227298267522E-2</c:v>
                </c:pt>
                <c:pt idx="216">
                  <c:v>2.5031102503885978E-2</c:v>
                </c:pt>
                <c:pt idx="217">
                  <c:v>2.5083020940623292E-2</c:v>
                </c:pt>
                <c:pt idx="218">
                  <c:v>2.6153164822052991E-2</c:v>
                </c:pt>
                <c:pt idx="219">
                  <c:v>2.7397712343762343E-2</c:v>
                </c:pt>
                <c:pt idx="220">
                  <c:v>2.7556221824575473E-2</c:v>
                </c:pt>
                <c:pt idx="221">
                  <c:v>2.9719370005767676E-2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DF6-4AAD-89F5-EF2BEB3F8F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705312"/>
        <c:axId val="660701376"/>
      </c:scatterChart>
      <c:valAx>
        <c:axId val="660705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0701376"/>
        <c:crosses val="autoZero"/>
        <c:crossBetween val="midCat"/>
      </c:valAx>
      <c:valAx>
        <c:axId val="6607013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0705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558800</xdr:colOff>
      <xdr:row>1</xdr:row>
      <xdr:rowOff>19050</xdr:rowOff>
    </xdr:from>
    <xdr:to>
      <xdr:col>17</xdr:col>
      <xdr:colOff>6350</xdr:colOff>
      <xdr:row>13</xdr:row>
      <xdr:rowOff>12700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A870D83-7111-4D61-AEA3-7F050C662BC5}"/>
            </a:ext>
          </a:extLst>
        </xdr:cNvPr>
        <xdr:cNvSpPr txBox="1"/>
      </xdr:nvSpPr>
      <xdr:spPr>
        <a:xfrm>
          <a:off x="8775700" y="203200"/>
          <a:ext cx="4324350" cy="2203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Thi</a:t>
          </a:r>
          <a:r>
            <a:rPr lang="en-US" sz="1100" baseline="0"/>
            <a:t>s is a reduced dataset that only includes make/model/year combinations for which there were 50 or more records.</a:t>
          </a:r>
        </a:p>
        <a:p>
          <a:endParaRPr lang="en-US" sz="1100" baseline="0"/>
        </a:p>
        <a:p>
          <a:r>
            <a:rPr lang="en-US" sz="1100" baseline="0"/>
            <a:t>The dataset includes records for 2014-2017, representing 822,763 individual reports.</a:t>
          </a:r>
        </a:p>
        <a:p>
          <a:endParaRPr lang="en-US" sz="1100" baseline="0"/>
        </a:p>
        <a:p>
          <a:r>
            <a:rPr lang="en-US" sz="1100" baseline="0"/>
            <a:t>For the purpose of this analysis, this sheet contains the "population" data even though it's a subset of the original dataset.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311150</xdr:colOff>
      <xdr:row>10</xdr:row>
      <xdr:rowOff>101600</xdr:rowOff>
    </xdr:from>
    <xdr:to>
      <xdr:col>22</xdr:col>
      <xdr:colOff>463550</xdr:colOff>
      <xdr:row>26</xdr:row>
      <xdr:rowOff>120650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C8EB635-88B6-4E8C-963D-6D6D5A01D5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311150</xdr:colOff>
      <xdr:row>34</xdr:row>
      <xdr:rowOff>38100</xdr:rowOff>
    </xdr:from>
    <xdr:to>
      <xdr:col>22</xdr:col>
      <xdr:colOff>463550</xdr:colOff>
      <xdr:row>50</xdr:row>
      <xdr:rowOff>57150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F4E1A7D-8313-464C-9EB7-4992CC3D1E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69850</xdr:colOff>
      <xdr:row>79</xdr:row>
      <xdr:rowOff>114300</xdr:rowOff>
    </xdr:from>
    <xdr:to>
      <xdr:col>23</xdr:col>
      <xdr:colOff>222250</xdr:colOff>
      <xdr:row>95</xdr:row>
      <xdr:rowOff>133350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C4DD56E-7990-4DAF-8B05-FD28E32E79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455385</xdr:colOff>
      <xdr:row>39</xdr:row>
      <xdr:rowOff>18142</xdr:rowOff>
    </xdr:from>
    <xdr:to>
      <xdr:col>20</xdr:col>
      <xdr:colOff>74385</xdr:colOff>
      <xdr:row>63</xdr:row>
      <xdr:rowOff>170542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58C9927-98FD-4E92-86D7-FABAE739BA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419100</xdr:colOff>
      <xdr:row>12</xdr:row>
      <xdr:rowOff>171448</xdr:rowOff>
    </xdr:from>
    <xdr:to>
      <xdr:col>20</xdr:col>
      <xdr:colOff>38100</xdr:colOff>
      <xdr:row>37</xdr:row>
      <xdr:rowOff>139698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2731770-6168-46B8-A4CC-EDE9D32CFA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958563</xdr:colOff>
      <xdr:row>10</xdr:row>
      <xdr:rowOff>165100</xdr:rowOff>
    </xdr:from>
    <xdr:to>
      <xdr:col>19</xdr:col>
      <xdr:colOff>113410</xdr:colOff>
      <xdr:row>31</xdr:row>
      <xdr:rowOff>51950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BA7657-CF46-44D1-B62D-E1FA54D948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234950</xdr:colOff>
      <xdr:row>2</xdr:row>
      <xdr:rowOff>6350</xdr:rowOff>
    </xdr:from>
    <xdr:to>
      <xdr:col>9</xdr:col>
      <xdr:colOff>639110</xdr:colOff>
      <xdr:row>3</xdr:row>
      <xdr:rowOff>66488</xdr:rowOff>
    </xdr:to>
    <xdr:sp macro="" textlink="">
      <xdr:nvSpPr>
        <xdr:cNvPr id="4" name="Speech Bubble: Rectangle 3">
          <a:extLst>
            <a:ext uri="{FF2B5EF4-FFF2-40B4-BE49-F238E27FC236}">
              <a16:creationId xmlns:a16="http://schemas.microsoft.com/office/drawing/2014/main" id="{3DDED678-2204-44F2-92F7-38011DFC9E6E}"/>
            </a:ext>
          </a:extLst>
        </xdr:cNvPr>
        <xdr:cNvSpPr/>
      </xdr:nvSpPr>
      <xdr:spPr>
        <a:xfrm>
          <a:off x="5429250" y="374650"/>
          <a:ext cx="1013760" cy="244288"/>
        </a:xfrm>
        <a:prstGeom prst="wedgeRectCallout">
          <a:avLst>
            <a:gd name="adj1" fmla="val 19075"/>
            <a:gd name="adj2" fmla="val 160061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100" b="1">
              <a:solidFill>
                <a:sysClr val="windowText" lastClr="000000"/>
              </a:solidFill>
            </a:rPr>
            <a:t>choose model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82550</xdr:colOff>
      <xdr:row>3</xdr:row>
      <xdr:rowOff>171450</xdr:rowOff>
    </xdr:from>
    <xdr:to>
      <xdr:col>28</xdr:col>
      <xdr:colOff>82550</xdr:colOff>
      <xdr:row>38</xdr:row>
      <xdr:rowOff>127000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FD7C4E-F4F8-4690-A7DB-4E90511279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9</xdr:col>
      <xdr:colOff>365125</xdr:colOff>
      <xdr:row>14</xdr:row>
      <xdr:rowOff>88900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673F2039-CB6B-4617-90FB-AE8BE953EA1E}"/>
            </a:ext>
          </a:extLst>
        </xdr:cNvPr>
        <xdr:cNvSpPr txBox="1"/>
      </xdr:nvSpPr>
      <xdr:spPr>
        <a:xfrm>
          <a:off x="7445375" y="26670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17</xdr:col>
      <xdr:colOff>31747</xdr:colOff>
      <xdr:row>11</xdr:row>
      <xdr:rowOff>38100</xdr:rowOff>
    </xdr:from>
    <xdr:to>
      <xdr:col>29</xdr:col>
      <xdr:colOff>31747</xdr:colOff>
      <xdr:row>45</xdr:row>
      <xdr:rowOff>177800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04462F0-2F58-4C9A-B6CD-F0EE287927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177800</xdr:colOff>
      <xdr:row>13</xdr:row>
      <xdr:rowOff>25400</xdr:rowOff>
    </xdr:from>
    <xdr:to>
      <xdr:col>28</xdr:col>
      <xdr:colOff>177800</xdr:colOff>
      <xdr:row>23</xdr:row>
      <xdr:rowOff>25400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74533BE-75D8-49E5-BF1D-144A1F9072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311150</xdr:colOff>
      <xdr:row>24</xdr:row>
      <xdr:rowOff>114300</xdr:rowOff>
    </xdr:from>
    <xdr:to>
      <xdr:col>28</xdr:col>
      <xdr:colOff>311150</xdr:colOff>
      <xdr:row>34</xdr:row>
      <xdr:rowOff>120650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10F0B19-715E-42BA-B163-C229CB6685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412750</xdr:colOff>
      <xdr:row>4</xdr:row>
      <xdr:rowOff>57150</xdr:rowOff>
    </xdr:from>
    <xdr:to>
      <xdr:col>33</xdr:col>
      <xdr:colOff>412750</xdr:colOff>
      <xdr:row>24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8924222-643B-44C1-A89D-127F5EC1D9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158750</xdr:colOff>
      <xdr:row>17</xdr:row>
      <xdr:rowOff>101600</xdr:rowOff>
    </xdr:from>
    <xdr:to>
      <xdr:col>28</xdr:col>
      <xdr:colOff>158750</xdr:colOff>
      <xdr:row>27</xdr:row>
      <xdr:rowOff>107950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0E5AAC-3371-4EE3-8B09-ABD1BE70B6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279400</xdr:colOff>
      <xdr:row>28</xdr:row>
      <xdr:rowOff>50800</xdr:rowOff>
    </xdr:from>
    <xdr:to>
      <xdr:col>28</xdr:col>
      <xdr:colOff>279400</xdr:colOff>
      <xdr:row>38</xdr:row>
      <xdr:rowOff>63500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F35EC8D-96EA-4F55-B616-68C508108B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425450</xdr:colOff>
      <xdr:row>14</xdr:row>
      <xdr:rowOff>38100</xdr:rowOff>
    </xdr:from>
    <xdr:to>
      <xdr:col>37</xdr:col>
      <xdr:colOff>508000</xdr:colOff>
      <xdr:row>26</xdr:row>
      <xdr:rowOff>165100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2DE6330-B72C-4F12-916A-7EF29BFA59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171450</xdr:colOff>
      <xdr:row>12</xdr:row>
      <xdr:rowOff>152400</xdr:rowOff>
    </xdr:from>
    <xdr:to>
      <xdr:col>28</xdr:col>
      <xdr:colOff>171450</xdr:colOff>
      <xdr:row>22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E430B9-0E43-4A56-9FE2-48246FFA9F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254000</xdr:colOff>
      <xdr:row>23</xdr:row>
      <xdr:rowOff>114300</xdr:rowOff>
    </xdr:from>
    <xdr:to>
      <xdr:col>28</xdr:col>
      <xdr:colOff>254000</xdr:colOff>
      <xdr:row>33</xdr:row>
      <xdr:rowOff>120650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465653A-1FDE-4859-8B8A-A6D134E2AF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69850</xdr:colOff>
      <xdr:row>7</xdr:row>
      <xdr:rowOff>63500</xdr:rowOff>
    </xdr:from>
    <xdr:to>
      <xdr:col>35</xdr:col>
      <xdr:colOff>69850</xdr:colOff>
      <xdr:row>27</xdr:row>
      <xdr:rowOff>139700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4136A61-85C5-4E00-B379-4A123BDB08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165100</xdr:colOff>
      <xdr:row>19</xdr:row>
      <xdr:rowOff>158750</xdr:rowOff>
    </xdr:from>
    <xdr:to>
      <xdr:col>28</xdr:col>
      <xdr:colOff>165100</xdr:colOff>
      <xdr:row>29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7CEBF18-8C34-418F-9575-CCD8008BD6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158750</xdr:colOff>
      <xdr:row>30</xdr:row>
      <xdr:rowOff>177800</xdr:rowOff>
    </xdr:from>
    <xdr:to>
      <xdr:col>28</xdr:col>
      <xdr:colOff>158750</xdr:colOff>
      <xdr:row>41</xdr:row>
      <xdr:rowOff>6350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97A1936-AF9B-48EB-972B-8688D0F8B9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31750</xdr:colOff>
      <xdr:row>4</xdr:row>
      <xdr:rowOff>158750</xdr:rowOff>
    </xdr:from>
    <xdr:to>
      <xdr:col>28</xdr:col>
      <xdr:colOff>228600</xdr:colOff>
      <xdr:row>27</xdr:row>
      <xdr:rowOff>95250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A2ABF3E-FC23-40E7-A111-E067D9D3F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28A10BA-3FBC-4D3E-B0C3-BA857DA85FA9}" name="data_filtered" displayName="data_filtered" ref="A1:I7555" totalsRowShown="0" headerRowDxfId="13" dataDxfId="11" headerRowBorderDxfId="12" tableBorderDxfId="10" totalsRowBorderDxfId="9">
  <autoFilter ref="A1:I7555" xr:uid="{58FADDEF-255D-4A08-B650-6411735022FA}"/>
  <sortState xmlns:xlrd2="http://schemas.microsoft.com/office/spreadsheetml/2017/richdata2" ref="A2:I7555">
    <sortCondition descending="1" ref="I1:I7555"/>
  </sortState>
  <tableColumns count="9">
    <tableColumn id="1" xr3:uid="{7EE77E82-4CAB-4618-85EE-631F9DD67520}" name="test_year" dataDxfId="8"/>
    <tableColumn id="2" xr3:uid="{FD317EEE-3F25-4380-AD44-435DF238796D}" name="make" dataDxfId="7"/>
    <tableColumn id="3" xr3:uid="{84AE6EE3-39ED-47B8-9D05-7D18368814BD}" name="model" dataDxfId="6"/>
    <tableColumn id="4" xr3:uid="{F285DF98-9A1B-4F41-AEA0-445D6649250B}" name="model_year" dataDxfId="5"/>
    <tableColumn id="5" xr3:uid="{66C14D19-CD96-4F4C-AE0D-B2823A8A077A}" name="model_age" dataDxfId="4">
      <calculatedColumnFormula>data_filtered[[#This Row],[test_year]]-data_filtered[[#This Row],[model_year]]</calculatedColumnFormula>
    </tableColumn>
    <tableColumn id="6" xr3:uid="{3846C93A-ECDD-47F3-8181-7C6B4CCEDFBD}" name="pass_count" dataDxfId="3"/>
    <tableColumn id="7" xr3:uid="{A5049D1C-C58E-4247-AABF-D7D4B37D82EF}" name="fail_count" dataDxfId="2"/>
    <tableColumn id="8" xr3:uid="{B87398E3-877D-4469-AA04-196212D28079}" name="total_count" dataDxfId="1"/>
    <tableColumn id="10" xr3:uid="{8A884A5E-5FE1-4E4C-94FF-E375A1CD0F9C}" name="failure_rat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72B04-AE82-429F-B3DA-71470732EBEA}">
  <dimension ref="A1:I7555"/>
  <sheetViews>
    <sheetView workbookViewId="0">
      <selection activeCell="C1486" sqref="C1486"/>
    </sheetView>
  </sheetViews>
  <sheetFormatPr defaultRowHeight="14.5" x14ac:dyDescent="0.35"/>
  <cols>
    <col min="1" max="1" width="10.7265625" customWidth="1"/>
    <col min="3" max="3" width="24.6328125" bestFit="1" customWidth="1"/>
    <col min="4" max="4" width="12.7265625" customWidth="1"/>
    <col min="5" max="5" width="12" customWidth="1"/>
    <col min="6" max="6" width="12.36328125" customWidth="1"/>
    <col min="7" max="7" width="11.1796875" customWidth="1"/>
    <col min="8" max="9" width="12.6328125" customWidth="1"/>
  </cols>
  <sheetData>
    <row r="1" spans="1:9" x14ac:dyDescent="0.35">
      <c r="A1" s="15" t="s">
        <v>15</v>
      </c>
      <c r="B1" s="15" t="s">
        <v>16</v>
      </c>
      <c r="C1" s="15" t="s">
        <v>17</v>
      </c>
      <c r="D1" s="15" t="s">
        <v>18</v>
      </c>
      <c r="E1" s="15" t="s">
        <v>19</v>
      </c>
      <c r="F1" s="15" t="s">
        <v>20</v>
      </c>
      <c r="G1" s="15" t="s">
        <v>21</v>
      </c>
      <c r="H1" s="15" t="s">
        <v>22</v>
      </c>
      <c r="I1" s="15" t="s">
        <v>1</v>
      </c>
    </row>
    <row r="2" spans="1:9" x14ac:dyDescent="0.35">
      <c r="A2" s="14">
        <v>2016</v>
      </c>
      <c r="B2" s="14" t="s">
        <v>33</v>
      </c>
      <c r="C2" s="14" t="s">
        <v>109</v>
      </c>
      <c r="D2" s="14">
        <v>1997</v>
      </c>
      <c r="E2" s="14">
        <f>data_filtered[[#This Row],[test_year]]-data_filtered[[#This Row],[model_year]]</f>
        <v>19</v>
      </c>
      <c r="F2" s="14">
        <v>33</v>
      </c>
      <c r="G2" s="14">
        <v>30</v>
      </c>
      <c r="H2" s="14">
        <v>63</v>
      </c>
      <c r="I2" s="14">
        <v>0.476190476190476</v>
      </c>
    </row>
    <row r="3" spans="1:9" x14ac:dyDescent="0.35">
      <c r="A3" s="14">
        <v>2013</v>
      </c>
      <c r="B3" s="14" t="s">
        <v>33</v>
      </c>
      <c r="C3" s="14" t="s">
        <v>109</v>
      </c>
      <c r="D3" s="14">
        <v>1997</v>
      </c>
      <c r="E3" s="14">
        <f>data_filtered[[#This Row],[test_year]]-data_filtered[[#This Row],[model_year]]</f>
        <v>16</v>
      </c>
      <c r="F3" s="14">
        <v>59</v>
      </c>
      <c r="G3" s="14">
        <v>52</v>
      </c>
      <c r="H3" s="14">
        <v>111</v>
      </c>
      <c r="I3" s="14">
        <v>0.46846846846846901</v>
      </c>
    </row>
    <row r="4" spans="1:9" x14ac:dyDescent="0.35">
      <c r="A4" s="14">
        <v>2014</v>
      </c>
      <c r="B4" s="14" t="s">
        <v>42</v>
      </c>
      <c r="C4" s="14" t="s">
        <v>43</v>
      </c>
      <c r="D4" s="14">
        <v>1991</v>
      </c>
      <c r="E4" s="14">
        <f>data_filtered[[#This Row],[test_year]]-data_filtered[[#This Row],[model_year]]</f>
        <v>23</v>
      </c>
      <c r="F4" s="14">
        <v>44</v>
      </c>
      <c r="G4" s="14">
        <v>31</v>
      </c>
      <c r="H4" s="14">
        <v>75</v>
      </c>
      <c r="I4" s="14">
        <v>0.413333333333333</v>
      </c>
    </row>
    <row r="5" spans="1:9" x14ac:dyDescent="0.35">
      <c r="A5" s="13">
        <v>2013</v>
      </c>
      <c r="B5" s="13" t="s">
        <v>30</v>
      </c>
      <c r="C5" s="13" t="s">
        <v>56</v>
      </c>
      <c r="D5" s="13">
        <v>1994</v>
      </c>
      <c r="E5" s="14">
        <f>data_filtered[[#This Row],[test_year]]-data_filtered[[#This Row],[model_year]]</f>
        <v>19</v>
      </c>
      <c r="F5" s="13">
        <v>41</v>
      </c>
      <c r="G5" s="13">
        <v>28</v>
      </c>
      <c r="H5" s="13">
        <v>69</v>
      </c>
      <c r="I5" s="13">
        <v>0.405797101449275</v>
      </c>
    </row>
    <row r="6" spans="1:9" x14ac:dyDescent="0.35">
      <c r="A6" s="14">
        <v>2013</v>
      </c>
      <c r="B6" s="14" t="s">
        <v>42</v>
      </c>
      <c r="C6" s="14" t="s">
        <v>43</v>
      </c>
      <c r="D6" s="14">
        <v>1990</v>
      </c>
      <c r="E6" s="14">
        <f>data_filtered[[#This Row],[test_year]]-data_filtered[[#This Row],[model_year]]</f>
        <v>23</v>
      </c>
      <c r="F6" s="14">
        <v>47</v>
      </c>
      <c r="G6" s="14">
        <v>32</v>
      </c>
      <c r="H6" s="14">
        <v>79</v>
      </c>
      <c r="I6" s="14">
        <v>0.405063291139241</v>
      </c>
    </row>
    <row r="7" spans="1:9" x14ac:dyDescent="0.35">
      <c r="A7" s="14">
        <v>2015</v>
      </c>
      <c r="B7" s="14" t="s">
        <v>30</v>
      </c>
      <c r="C7" s="14" t="s">
        <v>260</v>
      </c>
      <c r="D7" s="14">
        <v>1985</v>
      </c>
      <c r="E7" s="14">
        <f>data_filtered[[#This Row],[test_year]]-data_filtered[[#This Row],[model_year]]</f>
        <v>30</v>
      </c>
      <c r="F7" s="14">
        <v>34</v>
      </c>
      <c r="G7" s="14">
        <v>23</v>
      </c>
      <c r="H7" s="14">
        <v>57</v>
      </c>
      <c r="I7" s="14">
        <v>0.40350877192982498</v>
      </c>
    </row>
    <row r="8" spans="1:9" x14ac:dyDescent="0.35">
      <c r="A8" s="13">
        <v>2016</v>
      </c>
      <c r="B8" s="13" t="s">
        <v>33</v>
      </c>
      <c r="C8" s="13" t="s">
        <v>198</v>
      </c>
      <c r="D8" s="13">
        <v>1997</v>
      </c>
      <c r="E8" s="14">
        <f>data_filtered[[#This Row],[test_year]]-data_filtered[[#This Row],[model_year]]</f>
        <v>19</v>
      </c>
      <c r="F8" s="13">
        <v>60</v>
      </c>
      <c r="G8" s="13">
        <v>40</v>
      </c>
      <c r="H8" s="13">
        <v>100</v>
      </c>
      <c r="I8" s="13">
        <v>0.4</v>
      </c>
    </row>
    <row r="9" spans="1:9" x14ac:dyDescent="0.35">
      <c r="A9" s="13">
        <v>2017</v>
      </c>
      <c r="B9" s="13" t="s">
        <v>30</v>
      </c>
      <c r="C9" s="13" t="s">
        <v>162</v>
      </c>
      <c r="D9" s="13">
        <v>1996</v>
      </c>
      <c r="E9" s="14">
        <f>data_filtered[[#This Row],[test_year]]-data_filtered[[#This Row],[model_year]]</f>
        <v>21</v>
      </c>
      <c r="F9" s="13">
        <v>50</v>
      </c>
      <c r="G9" s="13">
        <v>33</v>
      </c>
      <c r="H9" s="13">
        <v>83</v>
      </c>
      <c r="I9" s="13">
        <v>0.39759036144578302</v>
      </c>
    </row>
    <row r="10" spans="1:9" x14ac:dyDescent="0.35">
      <c r="A10" s="14">
        <v>2014</v>
      </c>
      <c r="B10" s="14" t="s">
        <v>79</v>
      </c>
      <c r="C10" s="14" t="s">
        <v>125</v>
      </c>
      <c r="D10" s="14">
        <v>2001</v>
      </c>
      <c r="E10" s="14">
        <f>data_filtered[[#This Row],[test_year]]-data_filtered[[#This Row],[model_year]]</f>
        <v>13</v>
      </c>
      <c r="F10" s="14">
        <v>49</v>
      </c>
      <c r="G10" s="14">
        <v>31</v>
      </c>
      <c r="H10" s="14">
        <v>80</v>
      </c>
      <c r="I10" s="14">
        <v>0.38750000000000001</v>
      </c>
    </row>
    <row r="11" spans="1:9" x14ac:dyDescent="0.35">
      <c r="A11" s="13">
        <v>2014</v>
      </c>
      <c r="B11" s="13" t="s">
        <v>30</v>
      </c>
      <c r="C11" s="13" t="s">
        <v>260</v>
      </c>
      <c r="D11" s="13">
        <v>1986</v>
      </c>
      <c r="E11" s="14">
        <f>data_filtered[[#This Row],[test_year]]-data_filtered[[#This Row],[model_year]]</f>
        <v>28</v>
      </c>
      <c r="F11" s="13">
        <v>45</v>
      </c>
      <c r="G11" s="13">
        <v>28</v>
      </c>
      <c r="H11" s="13">
        <v>73</v>
      </c>
      <c r="I11" s="13">
        <v>0.38356164383561597</v>
      </c>
    </row>
    <row r="12" spans="1:9" x14ac:dyDescent="0.35">
      <c r="A12" s="14">
        <v>2013</v>
      </c>
      <c r="B12" s="14" t="s">
        <v>52</v>
      </c>
      <c r="C12" s="14" t="s">
        <v>200</v>
      </c>
      <c r="D12" s="14">
        <v>1997</v>
      </c>
      <c r="E12" s="14">
        <f>data_filtered[[#This Row],[test_year]]-data_filtered[[#This Row],[model_year]]</f>
        <v>16</v>
      </c>
      <c r="F12" s="14">
        <v>37</v>
      </c>
      <c r="G12" s="14">
        <v>23</v>
      </c>
      <c r="H12" s="14">
        <v>60</v>
      </c>
      <c r="I12" s="14">
        <v>0.38333333333333303</v>
      </c>
    </row>
    <row r="13" spans="1:9" x14ac:dyDescent="0.35">
      <c r="A13" s="13">
        <v>2013</v>
      </c>
      <c r="B13" s="13" t="s">
        <v>30</v>
      </c>
      <c r="C13" s="13" t="s">
        <v>260</v>
      </c>
      <c r="D13" s="13">
        <v>1985</v>
      </c>
      <c r="E13" s="14">
        <f>data_filtered[[#This Row],[test_year]]-data_filtered[[#This Row],[model_year]]</f>
        <v>28</v>
      </c>
      <c r="F13" s="13">
        <v>42</v>
      </c>
      <c r="G13" s="13">
        <v>26</v>
      </c>
      <c r="H13" s="13">
        <v>68</v>
      </c>
      <c r="I13" s="13">
        <v>0.38235294117647101</v>
      </c>
    </row>
    <row r="14" spans="1:9" x14ac:dyDescent="0.35">
      <c r="A14" s="14">
        <v>2015</v>
      </c>
      <c r="B14" s="14" t="s">
        <v>33</v>
      </c>
      <c r="C14" s="14" t="s">
        <v>109</v>
      </c>
      <c r="D14" s="14">
        <v>1997</v>
      </c>
      <c r="E14" s="14">
        <f>data_filtered[[#This Row],[test_year]]-data_filtered[[#This Row],[model_year]]</f>
        <v>18</v>
      </c>
      <c r="F14" s="14">
        <v>34</v>
      </c>
      <c r="G14" s="14">
        <v>21</v>
      </c>
      <c r="H14" s="14">
        <v>55</v>
      </c>
      <c r="I14" s="14">
        <v>0.381818181818182</v>
      </c>
    </row>
    <row r="15" spans="1:9" x14ac:dyDescent="0.35">
      <c r="A15" s="13">
        <v>2016</v>
      </c>
      <c r="B15" s="13" t="s">
        <v>24</v>
      </c>
      <c r="C15" s="13" t="s">
        <v>319</v>
      </c>
      <c r="D15" s="13">
        <v>1994</v>
      </c>
      <c r="E15" s="14">
        <f>data_filtered[[#This Row],[test_year]]-data_filtered[[#This Row],[model_year]]</f>
        <v>22</v>
      </c>
      <c r="F15" s="13">
        <v>39</v>
      </c>
      <c r="G15" s="13">
        <v>24</v>
      </c>
      <c r="H15" s="13">
        <v>63</v>
      </c>
      <c r="I15" s="13">
        <v>0.38095238095238099</v>
      </c>
    </row>
    <row r="16" spans="1:9" x14ac:dyDescent="0.35">
      <c r="A16" s="14">
        <v>2014</v>
      </c>
      <c r="B16" s="14" t="s">
        <v>30</v>
      </c>
      <c r="C16" s="14" t="s">
        <v>284</v>
      </c>
      <c r="D16" s="14">
        <v>2002</v>
      </c>
      <c r="E16" s="14">
        <f>data_filtered[[#This Row],[test_year]]-data_filtered[[#This Row],[model_year]]</f>
        <v>12</v>
      </c>
      <c r="F16" s="14">
        <v>38</v>
      </c>
      <c r="G16" s="14">
        <v>23</v>
      </c>
      <c r="H16" s="14">
        <v>61</v>
      </c>
      <c r="I16" s="14">
        <v>0.37704918032786899</v>
      </c>
    </row>
    <row r="17" spans="1:9" x14ac:dyDescent="0.35">
      <c r="A17" s="14">
        <v>2017</v>
      </c>
      <c r="B17" s="14" t="s">
        <v>190</v>
      </c>
      <c r="C17" s="14" t="s">
        <v>219</v>
      </c>
      <c r="D17" s="14">
        <v>2003</v>
      </c>
      <c r="E17" s="14">
        <f>data_filtered[[#This Row],[test_year]]-data_filtered[[#This Row],[model_year]]</f>
        <v>14</v>
      </c>
      <c r="F17" s="14">
        <v>35</v>
      </c>
      <c r="G17" s="14">
        <v>21</v>
      </c>
      <c r="H17" s="14">
        <v>56</v>
      </c>
      <c r="I17" s="14">
        <v>0.375</v>
      </c>
    </row>
    <row r="18" spans="1:9" x14ac:dyDescent="0.35">
      <c r="A18" s="13">
        <v>2013</v>
      </c>
      <c r="B18" s="13" t="s">
        <v>24</v>
      </c>
      <c r="C18" s="13" t="s">
        <v>101</v>
      </c>
      <c r="D18" s="13">
        <v>1995</v>
      </c>
      <c r="E18" s="14">
        <f>data_filtered[[#This Row],[test_year]]-data_filtered[[#This Row],[model_year]]</f>
        <v>18</v>
      </c>
      <c r="F18" s="13">
        <v>37</v>
      </c>
      <c r="G18" s="13">
        <v>22</v>
      </c>
      <c r="H18" s="13">
        <v>59</v>
      </c>
      <c r="I18" s="13">
        <v>0.37288135593220301</v>
      </c>
    </row>
    <row r="19" spans="1:9" x14ac:dyDescent="0.35">
      <c r="A19" s="14">
        <v>2013</v>
      </c>
      <c r="B19" s="14" t="s">
        <v>52</v>
      </c>
      <c r="C19" s="14" t="s">
        <v>90</v>
      </c>
      <c r="D19" s="14">
        <v>2001</v>
      </c>
      <c r="E19" s="14">
        <f>data_filtered[[#This Row],[test_year]]-data_filtered[[#This Row],[model_year]]</f>
        <v>12</v>
      </c>
      <c r="F19" s="14">
        <v>58</v>
      </c>
      <c r="G19" s="14">
        <v>34</v>
      </c>
      <c r="H19" s="14">
        <v>92</v>
      </c>
      <c r="I19" s="14">
        <v>0.36956521739130399</v>
      </c>
    </row>
    <row r="20" spans="1:9" x14ac:dyDescent="0.35">
      <c r="A20" s="14">
        <v>2017</v>
      </c>
      <c r="B20" s="14" t="s">
        <v>79</v>
      </c>
      <c r="C20" s="14" t="s">
        <v>125</v>
      </c>
      <c r="D20" s="14">
        <v>2002</v>
      </c>
      <c r="E20" s="14">
        <f>data_filtered[[#This Row],[test_year]]-data_filtered[[#This Row],[model_year]]</f>
        <v>15</v>
      </c>
      <c r="F20" s="14">
        <v>50</v>
      </c>
      <c r="G20" s="14">
        <v>29</v>
      </c>
      <c r="H20" s="14">
        <v>79</v>
      </c>
      <c r="I20" s="14">
        <v>0.367088607594937</v>
      </c>
    </row>
    <row r="21" spans="1:9" x14ac:dyDescent="0.35">
      <c r="A21" s="14">
        <v>2016</v>
      </c>
      <c r="B21" s="14" t="s">
        <v>24</v>
      </c>
      <c r="C21" s="14" t="s">
        <v>29</v>
      </c>
      <c r="D21" s="14">
        <v>2001</v>
      </c>
      <c r="E21" s="14">
        <f>data_filtered[[#This Row],[test_year]]-data_filtered[[#This Row],[model_year]]</f>
        <v>15</v>
      </c>
      <c r="F21" s="14">
        <v>70</v>
      </c>
      <c r="G21" s="14">
        <v>40</v>
      </c>
      <c r="H21" s="14">
        <v>110</v>
      </c>
      <c r="I21" s="14">
        <v>0.36363636363636398</v>
      </c>
    </row>
    <row r="22" spans="1:9" x14ac:dyDescent="0.35">
      <c r="A22" s="13">
        <v>2014</v>
      </c>
      <c r="B22" s="13" t="s">
        <v>52</v>
      </c>
      <c r="C22" s="13" t="s">
        <v>200</v>
      </c>
      <c r="D22" s="13">
        <v>1997</v>
      </c>
      <c r="E22" s="14">
        <f>data_filtered[[#This Row],[test_year]]-data_filtered[[#This Row],[model_year]]</f>
        <v>17</v>
      </c>
      <c r="F22" s="13">
        <v>37</v>
      </c>
      <c r="G22" s="13">
        <v>21</v>
      </c>
      <c r="H22" s="13">
        <v>58</v>
      </c>
      <c r="I22" s="13">
        <v>0.36206896551724099</v>
      </c>
    </row>
    <row r="23" spans="1:9" x14ac:dyDescent="0.35">
      <c r="A23" s="14">
        <v>2017</v>
      </c>
      <c r="B23" s="14" t="s">
        <v>24</v>
      </c>
      <c r="C23" s="14" t="s">
        <v>292</v>
      </c>
      <c r="D23" s="14">
        <v>1995</v>
      </c>
      <c r="E23" s="14">
        <f>data_filtered[[#This Row],[test_year]]-data_filtered[[#This Row],[model_year]]</f>
        <v>22</v>
      </c>
      <c r="F23" s="14">
        <v>37</v>
      </c>
      <c r="G23" s="14">
        <v>21</v>
      </c>
      <c r="H23" s="14">
        <v>58</v>
      </c>
      <c r="I23" s="14">
        <v>0.36206896551724099</v>
      </c>
    </row>
    <row r="24" spans="1:9" x14ac:dyDescent="0.35">
      <c r="A24" s="14">
        <v>2013</v>
      </c>
      <c r="B24" s="14" t="s">
        <v>98</v>
      </c>
      <c r="C24" s="14" t="s">
        <v>277</v>
      </c>
      <c r="D24" s="14">
        <v>1992</v>
      </c>
      <c r="E24" s="14">
        <f>data_filtered[[#This Row],[test_year]]-data_filtered[[#This Row],[model_year]]</f>
        <v>21</v>
      </c>
      <c r="F24" s="14">
        <v>46</v>
      </c>
      <c r="G24" s="14">
        <v>26</v>
      </c>
      <c r="H24" s="14">
        <v>72</v>
      </c>
      <c r="I24" s="14">
        <v>0.36111111111111099</v>
      </c>
    </row>
    <row r="25" spans="1:9" x14ac:dyDescent="0.35">
      <c r="A25" s="14">
        <v>2015</v>
      </c>
      <c r="B25" s="14" t="s">
        <v>26</v>
      </c>
      <c r="C25" s="14" t="s">
        <v>35</v>
      </c>
      <c r="D25" s="14">
        <v>1992</v>
      </c>
      <c r="E25" s="14">
        <f>data_filtered[[#This Row],[test_year]]-data_filtered[[#This Row],[model_year]]</f>
        <v>23</v>
      </c>
      <c r="F25" s="14">
        <v>32</v>
      </c>
      <c r="G25" s="14">
        <v>18</v>
      </c>
      <c r="H25" s="14">
        <v>50</v>
      </c>
      <c r="I25" s="14">
        <v>0.36</v>
      </c>
    </row>
    <row r="26" spans="1:9" x14ac:dyDescent="0.35">
      <c r="A26" s="14">
        <v>2013</v>
      </c>
      <c r="B26" s="14" t="s">
        <v>26</v>
      </c>
      <c r="C26" s="14" t="s">
        <v>69</v>
      </c>
      <c r="D26" s="14">
        <v>1989</v>
      </c>
      <c r="E26" s="14">
        <f>data_filtered[[#This Row],[test_year]]-data_filtered[[#This Row],[model_year]]</f>
        <v>24</v>
      </c>
      <c r="F26" s="14">
        <v>75</v>
      </c>
      <c r="G26" s="14">
        <v>42</v>
      </c>
      <c r="H26" s="14">
        <v>117</v>
      </c>
      <c r="I26" s="14">
        <v>0.35897435897435898</v>
      </c>
    </row>
    <row r="27" spans="1:9" x14ac:dyDescent="0.35">
      <c r="A27" s="13">
        <v>2016</v>
      </c>
      <c r="B27" s="13" t="s">
        <v>30</v>
      </c>
      <c r="C27" s="13" t="s">
        <v>226</v>
      </c>
      <c r="D27" s="13">
        <v>1997</v>
      </c>
      <c r="E27" s="14">
        <f>data_filtered[[#This Row],[test_year]]-data_filtered[[#This Row],[model_year]]</f>
        <v>19</v>
      </c>
      <c r="F27" s="13">
        <v>43</v>
      </c>
      <c r="G27" s="13">
        <v>24</v>
      </c>
      <c r="H27" s="13">
        <v>67</v>
      </c>
      <c r="I27" s="13">
        <v>0.35820895522388102</v>
      </c>
    </row>
    <row r="28" spans="1:9" x14ac:dyDescent="0.35">
      <c r="A28" s="14">
        <v>2013</v>
      </c>
      <c r="B28" s="14" t="s">
        <v>33</v>
      </c>
      <c r="C28" s="14" t="s">
        <v>86</v>
      </c>
      <c r="D28" s="14">
        <v>2000</v>
      </c>
      <c r="E28" s="14">
        <f>data_filtered[[#This Row],[test_year]]-data_filtered[[#This Row],[model_year]]</f>
        <v>13</v>
      </c>
      <c r="F28" s="14">
        <v>40</v>
      </c>
      <c r="G28" s="14">
        <v>22</v>
      </c>
      <c r="H28" s="14">
        <v>62</v>
      </c>
      <c r="I28" s="14">
        <v>0.35483870967741898</v>
      </c>
    </row>
    <row r="29" spans="1:9" x14ac:dyDescent="0.35">
      <c r="A29" s="13">
        <v>2016</v>
      </c>
      <c r="B29" s="13" t="s">
        <v>30</v>
      </c>
      <c r="C29" s="13" t="s">
        <v>284</v>
      </c>
      <c r="D29" s="13">
        <v>2002</v>
      </c>
      <c r="E29" s="14">
        <f>data_filtered[[#This Row],[test_year]]-data_filtered[[#This Row],[model_year]]</f>
        <v>14</v>
      </c>
      <c r="F29" s="13">
        <v>35</v>
      </c>
      <c r="G29" s="13">
        <v>19</v>
      </c>
      <c r="H29" s="13">
        <v>54</v>
      </c>
      <c r="I29" s="13">
        <v>0.35185185185185203</v>
      </c>
    </row>
    <row r="30" spans="1:9" x14ac:dyDescent="0.35">
      <c r="A30" s="13">
        <v>2017</v>
      </c>
      <c r="B30" s="13" t="s">
        <v>30</v>
      </c>
      <c r="C30" s="13" t="s">
        <v>250</v>
      </c>
      <c r="D30" s="13">
        <v>1990</v>
      </c>
      <c r="E30" s="14">
        <f>data_filtered[[#This Row],[test_year]]-data_filtered[[#This Row],[model_year]]</f>
        <v>27</v>
      </c>
      <c r="F30" s="13">
        <v>48</v>
      </c>
      <c r="G30" s="13">
        <v>26</v>
      </c>
      <c r="H30" s="13">
        <v>74</v>
      </c>
      <c r="I30" s="13">
        <v>0.35135135135135098</v>
      </c>
    </row>
    <row r="31" spans="1:9" x14ac:dyDescent="0.35">
      <c r="A31" s="14">
        <v>2016</v>
      </c>
      <c r="B31" s="14" t="s">
        <v>30</v>
      </c>
      <c r="C31" s="14" t="s">
        <v>284</v>
      </c>
      <c r="D31" s="14">
        <v>2000</v>
      </c>
      <c r="E31" s="14">
        <f>data_filtered[[#This Row],[test_year]]-data_filtered[[#This Row],[model_year]]</f>
        <v>16</v>
      </c>
      <c r="F31" s="14">
        <v>41</v>
      </c>
      <c r="G31" s="14">
        <v>22</v>
      </c>
      <c r="H31" s="14">
        <v>63</v>
      </c>
      <c r="I31" s="14">
        <v>0.34920634920634902</v>
      </c>
    </row>
    <row r="32" spans="1:9" x14ac:dyDescent="0.35">
      <c r="A32" s="13">
        <v>2013</v>
      </c>
      <c r="B32" s="13" t="s">
        <v>24</v>
      </c>
      <c r="C32" s="13" t="s">
        <v>220</v>
      </c>
      <c r="D32" s="13">
        <v>2001</v>
      </c>
      <c r="E32" s="14">
        <f>data_filtered[[#This Row],[test_year]]-data_filtered[[#This Row],[model_year]]</f>
        <v>12</v>
      </c>
      <c r="F32" s="13">
        <v>56</v>
      </c>
      <c r="G32" s="13">
        <v>30</v>
      </c>
      <c r="H32" s="13">
        <v>86</v>
      </c>
      <c r="I32" s="13">
        <v>0.34883720930232598</v>
      </c>
    </row>
    <row r="33" spans="1:9" x14ac:dyDescent="0.35">
      <c r="A33" s="14">
        <v>2014</v>
      </c>
      <c r="B33" s="14" t="s">
        <v>24</v>
      </c>
      <c r="C33" s="14" t="s">
        <v>46</v>
      </c>
      <c r="D33" s="14">
        <v>2001</v>
      </c>
      <c r="E33" s="14">
        <f>data_filtered[[#This Row],[test_year]]-data_filtered[[#This Row],[model_year]]</f>
        <v>13</v>
      </c>
      <c r="F33" s="14">
        <v>75</v>
      </c>
      <c r="G33" s="14">
        <v>40</v>
      </c>
      <c r="H33" s="14">
        <v>115</v>
      </c>
      <c r="I33" s="14">
        <v>0.34782608695652201</v>
      </c>
    </row>
    <row r="34" spans="1:9" x14ac:dyDescent="0.35">
      <c r="A34" s="13">
        <v>2015</v>
      </c>
      <c r="B34" s="13" t="s">
        <v>30</v>
      </c>
      <c r="C34" s="13" t="s">
        <v>60</v>
      </c>
      <c r="D34" s="13">
        <v>1997</v>
      </c>
      <c r="E34" s="14">
        <f>data_filtered[[#This Row],[test_year]]-data_filtered[[#This Row],[model_year]]</f>
        <v>18</v>
      </c>
      <c r="F34" s="13">
        <v>111</v>
      </c>
      <c r="G34" s="13">
        <v>59</v>
      </c>
      <c r="H34" s="13">
        <v>170</v>
      </c>
      <c r="I34" s="13">
        <v>0.34705882352941197</v>
      </c>
    </row>
    <row r="35" spans="1:9" x14ac:dyDescent="0.35">
      <c r="A35" s="14">
        <v>2015</v>
      </c>
      <c r="B35" s="14" t="s">
        <v>30</v>
      </c>
      <c r="C35" s="14" t="s">
        <v>162</v>
      </c>
      <c r="D35" s="14">
        <v>1996</v>
      </c>
      <c r="E35" s="14">
        <f>data_filtered[[#This Row],[test_year]]-data_filtered[[#This Row],[model_year]]</f>
        <v>19</v>
      </c>
      <c r="F35" s="14">
        <v>53</v>
      </c>
      <c r="G35" s="14">
        <v>28</v>
      </c>
      <c r="H35" s="14">
        <v>81</v>
      </c>
      <c r="I35" s="14">
        <v>0.34567901234567899</v>
      </c>
    </row>
    <row r="36" spans="1:9" x14ac:dyDescent="0.35">
      <c r="A36" s="13">
        <v>2013</v>
      </c>
      <c r="B36" s="13" t="s">
        <v>67</v>
      </c>
      <c r="C36" s="13" t="s">
        <v>145</v>
      </c>
      <c r="D36" s="13">
        <v>1989</v>
      </c>
      <c r="E36" s="14">
        <f>data_filtered[[#This Row],[test_year]]-data_filtered[[#This Row],[model_year]]</f>
        <v>24</v>
      </c>
      <c r="F36" s="13">
        <v>36</v>
      </c>
      <c r="G36" s="13">
        <v>19</v>
      </c>
      <c r="H36" s="13">
        <v>55</v>
      </c>
      <c r="I36" s="13">
        <v>0.34545454545454501</v>
      </c>
    </row>
    <row r="37" spans="1:9" x14ac:dyDescent="0.35">
      <c r="A37" s="14">
        <v>2014</v>
      </c>
      <c r="B37" s="14" t="s">
        <v>30</v>
      </c>
      <c r="C37" s="14" t="s">
        <v>162</v>
      </c>
      <c r="D37" s="14">
        <v>1996</v>
      </c>
      <c r="E37" s="14">
        <f>data_filtered[[#This Row],[test_year]]-data_filtered[[#This Row],[model_year]]</f>
        <v>18</v>
      </c>
      <c r="F37" s="14">
        <v>57</v>
      </c>
      <c r="G37" s="14">
        <v>30</v>
      </c>
      <c r="H37" s="14">
        <v>87</v>
      </c>
      <c r="I37" s="14">
        <v>0.34482758620689702</v>
      </c>
    </row>
    <row r="38" spans="1:9" x14ac:dyDescent="0.35">
      <c r="A38" s="13">
        <v>2014</v>
      </c>
      <c r="B38" s="13" t="s">
        <v>42</v>
      </c>
      <c r="C38" s="13" t="s">
        <v>43</v>
      </c>
      <c r="D38" s="13">
        <v>1990</v>
      </c>
      <c r="E38" s="14">
        <f>data_filtered[[#This Row],[test_year]]-data_filtered[[#This Row],[model_year]]</f>
        <v>24</v>
      </c>
      <c r="F38" s="13">
        <v>38</v>
      </c>
      <c r="G38" s="13">
        <v>20</v>
      </c>
      <c r="H38" s="13">
        <v>58</v>
      </c>
      <c r="I38" s="13">
        <v>0.34482758620689702</v>
      </c>
    </row>
    <row r="39" spans="1:9" x14ac:dyDescent="0.35">
      <c r="A39" s="14">
        <v>2014</v>
      </c>
      <c r="B39" s="14" t="s">
        <v>30</v>
      </c>
      <c r="C39" s="14" t="s">
        <v>124</v>
      </c>
      <c r="D39" s="14">
        <v>1996</v>
      </c>
      <c r="E39" s="14">
        <f>data_filtered[[#This Row],[test_year]]-data_filtered[[#This Row],[model_year]]</f>
        <v>18</v>
      </c>
      <c r="F39" s="14">
        <v>60</v>
      </c>
      <c r="G39" s="14">
        <v>31</v>
      </c>
      <c r="H39" s="14">
        <v>91</v>
      </c>
      <c r="I39" s="14">
        <v>0.340659340659341</v>
      </c>
    </row>
    <row r="40" spans="1:9" x14ac:dyDescent="0.35">
      <c r="A40" s="13">
        <v>2013</v>
      </c>
      <c r="B40" s="13" t="s">
        <v>106</v>
      </c>
      <c r="C40" s="13" t="s">
        <v>281</v>
      </c>
      <c r="D40" s="13">
        <v>1996</v>
      </c>
      <c r="E40" s="14">
        <f>data_filtered[[#This Row],[test_year]]-data_filtered[[#This Row],[model_year]]</f>
        <v>17</v>
      </c>
      <c r="F40" s="13">
        <v>33</v>
      </c>
      <c r="G40" s="13">
        <v>17</v>
      </c>
      <c r="H40" s="13">
        <v>50</v>
      </c>
      <c r="I40" s="13">
        <v>0.34</v>
      </c>
    </row>
    <row r="41" spans="1:9" x14ac:dyDescent="0.35">
      <c r="A41" s="14">
        <v>2016</v>
      </c>
      <c r="B41" s="14" t="s">
        <v>79</v>
      </c>
      <c r="C41" s="14" t="s">
        <v>81</v>
      </c>
      <c r="D41" s="14">
        <v>2002</v>
      </c>
      <c r="E41" s="14">
        <f>data_filtered[[#This Row],[test_year]]-data_filtered[[#This Row],[model_year]]</f>
        <v>14</v>
      </c>
      <c r="F41" s="14">
        <v>76</v>
      </c>
      <c r="G41" s="14">
        <v>39</v>
      </c>
      <c r="H41" s="14">
        <v>115</v>
      </c>
      <c r="I41" s="14">
        <v>0.33913043478260901</v>
      </c>
    </row>
    <row r="42" spans="1:9" x14ac:dyDescent="0.35">
      <c r="A42" s="14">
        <v>2013</v>
      </c>
      <c r="B42" s="14" t="s">
        <v>26</v>
      </c>
      <c r="C42" s="14" t="s">
        <v>27</v>
      </c>
      <c r="D42" s="14">
        <v>1989</v>
      </c>
      <c r="E42" s="14">
        <f>data_filtered[[#This Row],[test_year]]-data_filtered[[#This Row],[model_year]]</f>
        <v>24</v>
      </c>
      <c r="F42" s="14">
        <v>41</v>
      </c>
      <c r="G42" s="14">
        <v>21</v>
      </c>
      <c r="H42" s="14">
        <v>62</v>
      </c>
      <c r="I42" s="14">
        <v>0.33870967741935498</v>
      </c>
    </row>
    <row r="43" spans="1:9" x14ac:dyDescent="0.35">
      <c r="A43" s="14">
        <v>2013</v>
      </c>
      <c r="B43" s="14" t="s">
        <v>33</v>
      </c>
      <c r="C43" s="14" t="s">
        <v>69</v>
      </c>
      <c r="D43" s="14">
        <v>1986</v>
      </c>
      <c r="E43" s="14">
        <f>data_filtered[[#This Row],[test_year]]-data_filtered[[#This Row],[model_year]]</f>
        <v>27</v>
      </c>
      <c r="F43" s="14">
        <v>47</v>
      </c>
      <c r="G43" s="14">
        <v>24</v>
      </c>
      <c r="H43" s="14">
        <v>71</v>
      </c>
      <c r="I43" s="14">
        <v>0.338028169014084</v>
      </c>
    </row>
    <row r="44" spans="1:9" x14ac:dyDescent="0.35">
      <c r="A44" s="14">
        <v>2016</v>
      </c>
      <c r="B44" s="14" t="s">
        <v>26</v>
      </c>
      <c r="C44" s="14" t="s">
        <v>69</v>
      </c>
      <c r="D44" s="14">
        <v>1986</v>
      </c>
      <c r="E44" s="14">
        <f>data_filtered[[#This Row],[test_year]]-data_filtered[[#This Row],[model_year]]</f>
        <v>30</v>
      </c>
      <c r="F44" s="14">
        <v>61</v>
      </c>
      <c r="G44" s="14">
        <v>31</v>
      </c>
      <c r="H44" s="14">
        <v>92</v>
      </c>
      <c r="I44" s="14">
        <v>0.33695652173912999</v>
      </c>
    </row>
    <row r="45" spans="1:9" x14ac:dyDescent="0.35">
      <c r="A45" s="14">
        <v>2014</v>
      </c>
      <c r="B45" s="14" t="s">
        <v>79</v>
      </c>
      <c r="C45" s="14" t="s">
        <v>125</v>
      </c>
      <c r="D45" s="14">
        <v>2002</v>
      </c>
      <c r="E45" s="14">
        <f>data_filtered[[#This Row],[test_year]]-data_filtered[[#This Row],[model_year]]</f>
        <v>12</v>
      </c>
      <c r="F45" s="14">
        <v>68</v>
      </c>
      <c r="G45" s="14">
        <v>34</v>
      </c>
      <c r="H45" s="14">
        <v>102</v>
      </c>
      <c r="I45" s="14">
        <v>0.33333333333333298</v>
      </c>
    </row>
    <row r="46" spans="1:9" x14ac:dyDescent="0.35">
      <c r="A46" s="14">
        <v>2015</v>
      </c>
      <c r="B46" s="14" t="s">
        <v>26</v>
      </c>
      <c r="C46" s="14" t="s">
        <v>69</v>
      </c>
      <c r="D46" s="14">
        <v>1987</v>
      </c>
      <c r="E46" s="14">
        <f>data_filtered[[#This Row],[test_year]]-data_filtered[[#This Row],[model_year]]</f>
        <v>28</v>
      </c>
      <c r="F46" s="14">
        <v>62</v>
      </c>
      <c r="G46" s="14">
        <v>31</v>
      </c>
      <c r="H46" s="14">
        <v>93</v>
      </c>
      <c r="I46" s="14">
        <v>0.33333333333333298</v>
      </c>
    </row>
    <row r="47" spans="1:9" x14ac:dyDescent="0.35">
      <c r="A47" s="14">
        <v>2013</v>
      </c>
      <c r="B47" s="14" t="s">
        <v>30</v>
      </c>
      <c r="C47" s="14" t="s">
        <v>229</v>
      </c>
      <c r="D47" s="14">
        <v>1998</v>
      </c>
      <c r="E47" s="14">
        <f>data_filtered[[#This Row],[test_year]]-data_filtered[[#This Row],[model_year]]</f>
        <v>15</v>
      </c>
      <c r="F47" s="14">
        <v>58</v>
      </c>
      <c r="G47" s="14">
        <v>29</v>
      </c>
      <c r="H47" s="14">
        <v>87</v>
      </c>
      <c r="I47" s="14">
        <v>0.33333333333333298</v>
      </c>
    </row>
    <row r="48" spans="1:9" x14ac:dyDescent="0.35">
      <c r="A48" s="14">
        <v>2013</v>
      </c>
      <c r="B48" s="14" t="s">
        <v>24</v>
      </c>
      <c r="C48" s="14" t="s">
        <v>177</v>
      </c>
      <c r="D48" s="14">
        <v>1997</v>
      </c>
      <c r="E48" s="14">
        <f>data_filtered[[#This Row],[test_year]]-data_filtered[[#This Row],[model_year]]</f>
        <v>16</v>
      </c>
      <c r="F48" s="14">
        <v>56</v>
      </c>
      <c r="G48" s="14">
        <v>28</v>
      </c>
      <c r="H48" s="14">
        <v>84</v>
      </c>
      <c r="I48" s="14">
        <v>0.33333333333333298</v>
      </c>
    </row>
    <row r="49" spans="1:9" x14ac:dyDescent="0.35">
      <c r="A49" s="14">
        <v>2014</v>
      </c>
      <c r="B49" s="14" t="s">
        <v>33</v>
      </c>
      <c r="C49" s="14" t="s">
        <v>109</v>
      </c>
      <c r="D49" s="14">
        <v>1997</v>
      </c>
      <c r="E49" s="14">
        <f>data_filtered[[#This Row],[test_year]]-data_filtered[[#This Row],[model_year]]</f>
        <v>17</v>
      </c>
      <c r="F49" s="14">
        <v>56</v>
      </c>
      <c r="G49" s="14">
        <v>28</v>
      </c>
      <c r="H49" s="14">
        <v>84</v>
      </c>
      <c r="I49" s="14">
        <v>0.33333333333333298</v>
      </c>
    </row>
    <row r="50" spans="1:9" x14ac:dyDescent="0.35">
      <c r="A50" s="13">
        <v>2015</v>
      </c>
      <c r="B50" s="13" t="s">
        <v>26</v>
      </c>
      <c r="C50" s="13" t="s">
        <v>27</v>
      </c>
      <c r="D50" s="13">
        <v>1991</v>
      </c>
      <c r="E50" s="14">
        <f>data_filtered[[#This Row],[test_year]]-data_filtered[[#This Row],[model_year]]</f>
        <v>24</v>
      </c>
      <c r="F50" s="13">
        <v>38</v>
      </c>
      <c r="G50" s="13">
        <v>19</v>
      </c>
      <c r="H50" s="13">
        <v>57</v>
      </c>
      <c r="I50" s="13">
        <v>0.33333333333333298</v>
      </c>
    </row>
    <row r="51" spans="1:9" x14ac:dyDescent="0.35">
      <c r="A51" s="14">
        <v>2017</v>
      </c>
      <c r="B51" s="14" t="s">
        <v>24</v>
      </c>
      <c r="C51" s="14" t="s">
        <v>46</v>
      </c>
      <c r="D51" s="14">
        <v>2001</v>
      </c>
      <c r="E51" s="14">
        <f>data_filtered[[#This Row],[test_year]]-data_filtered[[#This Row],[model_year]]</f>
        <v>16</v>
      </c>
      <c r="F51" s="14">
        <v>38</v>
      </c>
      <c r="G51" s="14">
        <v>19</v>
      </c>
      <c r="H51" s="14">
        <v>57</v>
      </c>
      <c r="I51" s="14">
        <v>0.33333333333333298</v>
      </c>
    </row>
    <row r="52" spans="1:9" x14ac:dyDescent="0.35">
      <c r="A52" s="13">
        <v>2016</v>
      </c>
      <c r="B52" s="13" t="s">
        <v>42</v>
      </c>
      <c r="C52" s="13" t="s">
        <v>135</v>
      </c>
      <c r="D52" s="13">
        <v>2005</v>
      </c>
      <c r="E52" s="14">
        <f>data_filtered[[#This Row],[test_year]]-data_filtered[[#This Row],[model_year]]</f>
        <v>11</v>
      </c>
      <c r="F52" s="13">
        <v>105</v>
      </c>
      <c r="G52" s="13">
        <v>52</v>
      </c>
      <c r="H52" s="13">
        <v>157</v>
      </c>
      <c r="I52" s="13">
        <v>0.33121019108280297</v>
      </c>
    </row>
    <row r="53" spans="1:9" x14ac:dyDescent="0.35">
      <c r="A53" s="14">
        <v>2014</v>
      </c>
      <c r="B53" s="14" t="s">
        <v>42</v>
      </c>
      <c r="C53" s="14" t="s">
        <v>43</v>
      </c>
      <c r="D53" s="14">
        <v>1994</v>
      </c>
      <c r="E53" s="14">
        <f>data_filtered[[#This Row],[test_year]]-data_filtered[[#This Row],[model_year]]</f>
        <v>20</v>
      </c>
      <c r="F53" s="14">
        <v>77</v>
      </c>
      <c r="G53" s="14">
        <v>38</v>
      </c>
      <c r="H53" s="14">
        <v>115</v>
      </c>
      <c r="I53" s="14">
        <v>0.33043478260869602</v>
      </c>
    </row>
    <row r="54" spans="1:9" x14ac:dyDescent="0.35">
      <c r="A54" s="14">
        <v>2014</v>
      </c>
      <c r="B54" s="14" t="s">
        <v>79</v>
      </c>
      <c r="C54" s="14" t="s">
        <v>125</v>
      </c>
      <c r="D54" s="14">
        <v>2000</v>
      </c>
      <c r="E54" s="14">
        <f>data_filtered[[#This Row],[test_year]]-data_filtered[[#This Row],[model_year]]</f>
        <v>14</v>
      </c>
      <c r="F54" s="14">
        <v>61</v>
      </c>
      <c r="G54" s="14">
        <v>30</v>
      </c>
      <c r="H54" s="14">
        <v>91</v>
      </c>
      <c r="I54" s="14">
        <v>0.32967032967033</v>
      </c>
    </row>
    <row r="55" spans="1:9" x14ac:dyDescent="0.35">
      <c r="A55" s="14">
        <v>2017</v>
      </c>
      <c r="B55" s="14" t="s">
        <v>24</v>
      </c>
      <c r="C55" s="14" t="s">
        <v>49</v>
      </c>
      <c r="D55" s="14">
        <v>2000</v>
      </c>
      <c r="E55" s="14">
        <f>data_filtered[[#This Row],[test_year]]-data_filtered[[#This Row],[model_year]]</f>
        <v>17</v>
      </c>
      <c r="F55" s="14">
        <v>55</v>
      </c>
      <c r="G55" s="14">
        <v>27</v>
      </c>
      <c r="H55" s="14">
        <v>82</v>
      </c>
      <c r="I55" s="14">
        <v>0.32926829268292701</v>
      </c>
    </row>
    <row r="56" spans="1:9" x14ac:dyDescent="0.35">
      <c r="A56" s="13">
        <v>2015</v>
      </c>
      <c r="B56" s="13" t="s">
        <v>30</v>
      </c>
      <c r="C56" s="13" t="s">
        <v>124</v>
      </c>
      <c r="D56" s="13">
        <v>1996</v>
      </c>
      <c r="E56" s="14">
        <f>data_filtered[[#This Row],[test_year]]-data_filtered[[#This Row],[model_year]]</f>
        <v>19</v>
      </c>
      <c r="F56" s="13">
        <v>53</v>
      </c>
      <c r="G56" s="13">
        <v>26</v>
      </c>
      <c r="H56" s="13">
        <v>79</v>
      </c>
      <c r="I56" s="13">
        <v>0.329113924050633</v>
      </c>
    </row>
    <row r="57" spans="1:9" x14ac:dyDescent="0.35">
      <c r="A57" s="13">
        <v>2017</v>
      </c>
      <c r="B57" s="13" t="s">
        <v>30</v>
      </c>
      <c r="C57" s="13" t="s">
        <v>124</v>
      </c>
      <c r="D57" s="13">
        <v>1996</v>
      </c>
      <c r="E57" s="14">
        <f>data_filtered[[#This Row],[test_year]]-data_filtered[[#This Row],[model_year]]</f>
        <v>21</v>
      </c>
      <c r="F57" s="13">
        <v>49</v>
      </c>
      <c r="G57" s="13">
        <v>24</v>
      </c>
      <c r="H57" s="13">
        <v>73</v>
      </c>
      <c r="I57" s="13">
        <v>0.32876712328767099</v>
      </c>
    </row>
    <row r="58" spans="1:9" x14ac:dyDescent="0.35">
      <c r="A58" s="14">
        <v>2015</v>
      </c>
      <c r="B58" s="14" t="s">
        <v>186</v>
      </c>
      <c r="C58" s="14" t="s">
        <v>236</v>
      </c>
      <c r="D58" s="14">
        <v>2002</v>
      </c>
      <c r="E58" s="14">
        <f>data_filtered[[#This Row],[test_year]]-data_filtered[[#This Row],[model_year]]</f>
        <v>13</v>
      </c>
      <c r="F58" s="14">
        <v>47</v>
      </c>
      <c r="G58" s="14">
        <v>23</v>
      </c>
      <c r="H58" s="14">
        <v>70</v>
      </c>
      <c r="I58" s="14">
        <v>0.32857142857142901</v>
      </c>
    </row>
    <row r="59" spans="1:9" x14ac:dyDescent="0.35">
      <c r="A59" s="13">
        <v>2015</v>
      </c>
      <c r="B59" s="13" t="s">
        <v>128</v>
      </c>
      <c r="C59" s="13" t="s">
        <v>173</v>
      </c>
      <c r="D59" s="13">
        <v>2001</v>
      </c>
      <c r="E59" s="14">
        <f>data_filtered[[#This Row],[test_year]]-data_filtered[[#This Row],[model_year]]</f>
        <v>14</v>
      </c>
      <c r="F59" s="13">
        <v>45</v>
      </c>
      <c r="G59" s="13">
        <v>22</v>
      </c>
      <c r="H59" s="13">
        <v>67</v>
      </c>
      <c r="I59" s="13">
        <v>0.328358208955224</v>
      </c>
    </row>
    <row r="60" spans="1:9" x14ac:dyDescent="0.35">
      <c r="A60" s="14">
        <v>2013</v>
      </c>
      <c r="B60" s="14" t="s">
        <v>136</v>
      </c>
      <c r="C60" s="14" t="s">
        <v>301</v>
      </c>
      <c r="D60" s="14">
        <v>1998</v>
      </c>
      <c r="E60" s="14">
        <f>data_filtered[[#This Row],[test_year]]-data_filtered[[#This Row],[model_year]]</f>
        <v>15</v>
      </c>
      <c r="F60" s="14">
        <v>37</v>
      </c>
      <c r="G60" s="14">
        <v>18</v>
      </c>
      <c r="H60" s="14">
        <v>55</v>
      </c>
      <c r="I60" s="14">
        <v>0.32727272727272699</v>
      </c>
    </row>
    <row r="61" spans="1:9" x14ac:dyDescent="0.35">
      <c r="A61" s="14">
        <v>2016</v>
      </c>
      <c r="B61" s="14" t="s">
        <v>106</v>
      </c>
      <c r="C61" s="14" t="s">
        <v>336</v>
      </c>
      <c r="D61" s="14">
        <v>1990</v>
      </c>
      <c r="E61" s="14">
        <f>data_filtered[[#This Row],[test_year]]-data_filtered[[#This Row],[model_year]]</f>
        <v>26</v>
      </c>
      <c r="F61" s="14">
        <v>37</v>
      </c>
      <c r="G61" s="14">
        <v>18</v>
      </c>
      <c r="H61" s="14">
        <v>55</v>
      </c>
      <c r="I61" s="14">
        <v>0.32727272727272699</v>
      </c>
    </row>
    <row r="62" spans="1:9" x14ac:dyDescent="0.35">
      <c r="A62" s="13">
        <v>2016</v>
      </c>
      <c r="B62" s="13" t="s">
        <v>30</v>
      </c>
      <c r="C62" s="13" t="s">
        <v>60</v>
      </c>
      <c r="D62" s="13">
        <v>1997</v>
      </c>
      <c r="E62" s="14">
        <f>data_filtered[[#This Row],[test_year]]-data_filtered[[#This Row],[model_year]]</f>
        <v>19</v>
      </c>
      <c r="F62" s="13">
        <v>97</v>
      </c>
      <c r="G62" s="13">
        <v>47</v>
      </c>
      <c r="H62" s="13">
        <v>144</v>
      </c>
      <c r="I62" s="13">
        <v>0.32638888888888901</v>
      </c>
    </row>
    <row r="63" spans="1:9" x14ac:dyDescent="0.35">
      <c r="A63" s="13">
        <v>2013</v>
      </c>
      <c r="B63" s="13" t="s">
        <v>42</v>
      </c>
      <c r="C63" s="13" t="s">
        <v>43</v>
      </c>
      <c r="D63" s="13">
        <v>1994</v>
      </c>
      <c r="E63" s="14">
        <f>data_filtered[[#This Row],[test_year]]-data_filtered[[#This Row],[model_year]]</f>
        <v>19</v>
      </c>
      <c r="F63" s="13">
        <v>85</v>
      </c>
      <c r="G63" s="13">
        <v>41</v>
      </c>
      <c r="H63" s="13">
        <v>126</v>
      </c>
      <c r="I63" s="13">
        <v>0.32539682539682502</v>
      </c>
    </row>
    <row r="64" spans="1:9" x14ac:dyDescent="0.35">
      <c r="A64" s="13">
        <v>2015</v>
      </c>
      <c r="B64" s="13" t="s">
        <v>30</v>
      </c>
      <c r="C64" s="13" t="s">
        <v>127</v>
      </c>
      <c r="D64" s="13">
        <v>1997</v>
      </c>
      <c r="E64" s="14">
        <f>data_filtered[[#This Row],[test_year]]-data_filtered[[#This Row],[model_year]]</f>
        <v>18</v>
      </c>
      <c r="F64" s="13">
        <v>83</v>
      </c>
      <c r="G64" s="13">
        <v>40</v>
      </c>
      <c r="H64" s="13">
        <v>123</v>
      </c>
      <c r="I64" s="13">
        <v>0.32520325203251998</v>
      </c>
    </row>
    <row r="65" spans="1:9" x14ac:dyDescent="0.35">
      <c r="A65" s="13">
        <v>2014</v>
      </c>
      <c r="B65" s="13" t="s">
        <v>26</v>
      </c>
      <c r="C65" s="13" t="s">
        <v>69</v>
      </c>
      <c r="D65" s="13">
        <v>1987</v>
      </c>
      <c r="E65" s="14">
        <f>data_filtered[[#This Row],[test_year]]-data_filtered[[#This Row],[model_year]]</f>
        <v>27</v>
      </c>
      <c r="F65" s="13">
        <v>75</v>
      </c>
      <c r="G65" s="13">
        <v>36</v>
      </c>
      <c r="H65" s="13">
        <v>111</v>
      </c>
      <c r="I65" s="13">
        <v>0.32432432432432401</v>
      </c>
    </row>
    <row r="66" spans="1:9" x14ac:dyDescent="0.35">
      <c r="A66" s="14">
        <v>2015</v>
      </c>
      <c r="B66" s="14" t="s">
        <v>24</v>
      </c>
      <c r="C66" s="14" t="s">
        <v>220</v>
      </c>
      <c r="D66" s="14">
        <v>2001</v>
      </c>
      <c r="E66" s="14">
        <f>data_filtered[[#This Row],[test_year]]-data_filtered[[#This Row],[model_year]]</f>
        <v>14</v>
      </c>
      <c r="F66" s="14">
        <v>48</v>
      </c>
      <c r="G66" s="14">
        <v>23</v>
      </c>
      <c r="H66" s="14">
        <v>71</v>
      </c>
      <c r="I66" s="14">
        <v>0.323943661971831</v>
      </c>
    </row>
    <row r="67" spans="1:9" x14ac:dyDescent="0.35">
      <c r="A67" s="14">
        <v>2013</v>
      </c>
      <c r="B67" s="14" t="s">
        <v>30</v>
      </c>
      <c r="C67" s="14" t="s">
        <v>280</v>
      </c>
      <c r="D67" s="14">
        <v>1999</v>
      </c>
      <c r="E67" s="14">
        <f>data_filtered[[#This Row],[test_year]]-data_filtered[[#This Row],[model_year]]</f>
        <v>14</v>
      </c>
      <c r="F67" s="14">
        <v>44</v>
      </c>
      <c r="G67" s="14">
        <v>21</v>
      </c>
      <c r="H67" s="14">
        <v>65</v>
      </c>
      <c r="I67" s="14">
        <v>0.32307692307692298</v>
      </c>
    </row>
    <row r="68" spans="1:9" x14ac:dyDescent="0.35">
      <c r="A68" s="13">
        <v>2017</v>
      </c>
      <c r="B68" s="13" t="s">
        <v>30</v>
      </c>
      <c r="C68" s="13" t="s">
        <v>40</v>
      </c>
      <c r="D68" s="13">
        <v>1996</v>
      </c>
      <c r="E68" s="14">
        <f>data_filtered[[#This Row],[test_year]]-data_filtered[[#This Row],[model_year]]</f>
        <v>21</v>
      </c>
      <c r="F68" s="13">
        <v>61</v>
      </c>
      <c r="G68" s="13">
        <v>29</v>
      </c>
      <c r="H68" s="13">
        <v>90</v>
      </c>
      <c r="I68" s="13">
        <v>0.32222222222222202</v>
      </c>
    </row>
    <row r="69" spans="1:9" x14ac:dyDescent="0.35">
      <c r="A69" s="14">
        <v>2013</v>
      </c>
      <c r="B69" s="14" t="s">
        <v>136</v>
      </c>
      <c r="C69" s="14" t="s">
        <v>301</v>
      </c>
      <c r="D69" s="14">
        <v>2000</v>
      </c>
      <c r="E69" s="14">
        <f>data_filtered[[#This Row],[test_year]]-data_filtered[[#This Row],[model_year]]</f>
        <v>13</v>
      </c>
      <c r="F69" s="14">
        <v>38</v>
      </c>
      <c r="G69" s="14">
        <v>18</v>
      </c>
      <c r="H69" s="14">
        <v>56</v>
      </c>
      <c r="I69" s="14">
        <v>0.32142857142857101</v>
      </c>
    </row>
    <row r="70" spans="1:9" x14ac:dyDescent="0.35">
      <c r="A70" s="13">
        <v>2013</v>
      </c>
      <c r="B70" s="13" t="s">
        <v>30</v>
      </c>
      <c r="C70" s="13" t="s">
        <v>47</v>
      </c>
      <c r="D70" s="13">
        <v>1996</v>
      </c>
      <c r="E70" s="14">
        <f>data_filtered[[#This Row],[test_year]]-data_filtered[[#This Row],[model_year]]</f>
        <v>17</v>
      </c>
      <c r="F70" s="13">
        <v>66</v>
      </c>
      <c r="G70" s="13">
        <v>31</v>
      </c>
      <c r="H70" s="13">
        <v>97</v>
      </c>
      <c r="I70" s="13">
        <v>0.31958762886597902</v>
      </c>
    </row>
    <row r="71" spans="1:9" x14ac:dyDescent="0.35">
      <c r="A71" s="13">
        <v>2013</v>
      </c>
      <c r="B71" s="13" t="s">
        <v>33</v>
      </c>
      <c r="C71" s="13" t="s">
        <v>34</v>
      </c>
      <c r="D71" s="13">
        <v>1997</v>
      </c>
      <c r="E71" s="14">
        <f>data_filtered[[#This Row],[test_year]]-data_filtered[[#This Row],[model_year]]</f>
        <v>16</v>
      </c>
      <c r="F71" s="13">
        <v>49</v>
      </c>
      <c r="G71" s="13">
        <v>23</v>
      </c>
      <c r="H71" s="13">
        <v>72</v>
      </c>
      <c r="I71" s="13">
        <v>0.31944444444444398</v>
      </c>
    </row>
    <row r="72" spans="1:9" x14ac:dyDescent="0.35">
      <c r="A72" s="13">
        <v>2016</v>
      </c>
      <c r="B72" s="13" t="s">
        <v>33</v>
      </c>
      <c r="C72" s="13" t="s">
        <v>198</v>
      </c>
      <c r="D72" s="13">
        <v>1994</v>
      </c>
      <c r="E72" s="14">
        <f>data_filtered[[#This Row],[test_year]]-data_filtered[[#This Row],[model_year]]</f>
        <v>22</v>
      </c>
      <c r="F72" s="13">
        <v>49</v>
      </c>
      <c r="G72" s="13">
        <v>23</v>
      </c>
      <c r="H72" s="13">
        <v>72</v>
      </c>
      <c r="I72" s="13">
        <v>0.31944444444444398</v>
      </c>
    </row>
    <row r="73" spans="1:9" x14ac:dyDescent="0.35">
      <c r="A73" s="14">
        <v>2017</v>
      </c>
      <c r="B73" s="14" t="s">
        <v>26</v>
      </c>
      <c r="C73" s="14" t="s">
        <v>69</v>
      </c>
      <c r="D73" s="14">
        <v>1987</v>
      </c>
      <c r="E73" s="14">
        <f>data_filtered[[#This Row],[test_year]]-data_filtered[[#This Row],[model_year]]</f>
        <v>30</v>
      </c>
      <c r="F73" s="14">
        <v>49</v>
      </c>
      <c r="G73" s="14">
        <v>23</v>
      </c>
      <c r="H73" s="14">
        <v>72</v>
      </c>
      <c r="I73" s="14">
        <v>0.31944444444444398</v>
      </c>
    </row>
    <row r="74" spans="1:9" x14ac:dyDescent="0.35">
      <c r="A74" s="14">
        <v>2015</v>
      </c>
      <c r="B74" s="14" t="s">
        <v>52</v>
      </c>
      <c r="C74" s="14" t="s">
        <v>150</v>
      </c>
      <c r="D74" s="14">
        <v>2003</v>
      </c>
      <c r="E74" s="14">
        <f>data_filtered[[#This Row],[test_year]]-data_filtered[[#This Row],[model_year]]</f>
        <v>12</v>
      </c>
      <c r="F74" s="14">
        <v>79</v>
      </c>
      <c r="G74" s="14">
        <v>37</v>
      </c>
      <c r="H74" s="14">
        <v>116</v>
      </c>
      <c r="I74" s="14">
        <v>0.318965517241379</v>
      </c>
    </row>
    <row r="75" spans="1:9" x14ac:dyDescent="0.35">
      <c r="A75" s="14">
        <v>2013</v>
      </c>
      <c r="B75" s="14" t="s">
        <v>30</v>
      </c>
      <c r="C75" s="14" t="s">
        <v>260</v>
      </c>
      <c r="D75" s="14">
        <v>1988</v>
      </c>
      <c r="E75" s="14">
        <f>data_filtered[[#This Row],[test_year]]-data_filtered[[#This Row],[model_year]]</f>
        <v>25</v>
      </c>
      <c r="F75" s="14">
        <v>47</v>
      </c>
      <c r="G75" s="14">
        <v>22</v>
      </c>
      <c r="H75" s="14">
        <v>69</v>
      </c>
      <c r="I75" s="14">
        <v>0.31884057971014501</v>
      </c>
    </row>
    <row r="76" spans="1:9" x14ac:dyDescent="0.35">
      <c r="A76" s="13">
        <v>2014</v>
      </c>
      <c r="B76" s="13" t="s">
        <v>58</v>
      </c>
      <c r="C76" s="13" t="s">
        <v>142</v>
      </c>
      <c r="D76" s="13">
        <v>2001</v>
      </c>
      <c r="E76" s="14">
        <f>data_filtered[[#This Row],[test_year]]-data_filtered[[#This Row],[model_year]]</f>
        <v>13</v>
      </c>
      <c r="F76" s="13">
        <v>60</v>
      </c>
      <c r="G76" s="13">
        <v>28</v>
      </c>
      <c r="H76" s="13">
        <v>88</v>
      </c>
      <c r="I76" s="13">
        <v>0.31818181818181801</v>
      </c>
    </row>
    <row r="77" spans="1:9" x14ac:dyDescent="0.35">
      <c r="A77" s="14">
        <v>2014</v>
      </c>
      <c r="B77" s="14" t="s">
        <v>24</v>
      </c>
      <c r="C77" s="14" t="s">
        <v>29</v>
      </c>
      <c r="D77" s="14">
        <v>1998</v>
      </c>
      <c r="E77" s="14">
        <f>data_filtered[[#This Row],[test_year]]-data_filtered[[#This Row],[model_year]]</f>
        <v>16</v>
      </c>
      <c r="F77" s="14">
        <v>58</v>
      </c>
      <c r="G77" s="14">
        <v>27</v>
      </c>
      <c r="H77" s="14">
        <v>85</v>
      </c>
      <c r="I77" s="14">
        <v>0.317647058823529</v>
      </c>
    </row>
    <row r="78" spans="1:9" x14ac:dyDescent="0.35">
      <c r="A78" s="13">
        <v>2014</v>
      </c>
      <c r="B78" s="13" t="s">
        <v>26</v>
      </c>
      <c r="C78" s="13" t="s">
        <v>69</v>
      </c>
      <c r="D78" s="13">
        <v>1989</v>
      </c>
      <c r="E78" s="14">
        <f>data_filtered[[#This Row],[test_year]]-data_filtered[[#This Row],[model_year]]</f>
        <v>25</v>
      </c>
      <c r="F78" s="13">
        <v>58</v>
      </c>
      <c r="G78" s="13">
        <v>27</v>
      </c>
      <c r="H78" s="13">
        <v>85</v>
      </c>
      <c r="I78" s="13">
        <v>0.317647058823529</v>
      </c>
    </row>
    <row r="79" spans="1:9" x14ac:dyDescent="0.35">
      <c r="A79" s="13">
        <v>2014</v>
      </c>
      <c r="B79" s="13" t="s">
        <v>269</v>
      </c>
      <c r="C79" s="13" t="s">
        <v>324</v>
      </c>
      <c r="D79" s="13">
        <v>1998</v>
      </c>
      <c r="E79" s="14">
        <f>data_filtered[[#This Row],[test_year]]-data_filtered[[#This Row],[model_year]]</f>
        <v>16</v>
      </c>
      <c r="F79" s="13">
        <v>39</v>
      </c>
      <c r="G79" s="13">
        <v>18</v>
      </c>
      <c r="H79" s="13">
        <v>57</v>
      </c>
      <c r="I79" s="13">
        <v>0.31578947368421101</v>
      </c>
    </row>
    <row r="80" spans="1:9" x14ac:dyDescent="0.35">
      <c r="A80" s="13">
        <v>2014</v>
      </c>
      <c r="B80" s="13" t="s">
        <v>33</v>
      </c>
      <c r="C80" s="13" t="s">
        <v>109</v>
      </c>
      <c r="D80" s="13">
        <v>1998</v>
      </c>
      <c r="E80" s="14">
        <f>data_filtered[[#This Row],[test_year]]-data_filtered[[#This Row],[model_year]]</f>
        <v>16</v>
      </c>
      <c r="F80" s="13">
        <v>39</v>
      </c>
      <c r="G80" s="13">
        <v>18</v>
      </c>
      <c r="H80" s="13">
        <v>57</v>
      </c>
      <c r="I80" s="13">
        <v>0.31578947368421101</v>
      </c>
    </row>
    <row r="81" spans="1:9" x14ac:dyDescent="0.35">
      <c r="A81" s="13">
        <v>2016</v>
      </c>
      <c r="B81" s="13" t="s">
        <v>52</v>
      </c>
      <c r="C81" s="13" t="s">
        <v>53</v>
      </c>
      <c r="D81" s="13">
        <v>2001</v>
      </c>
      <c r="E81" s="14">
        <f>data_filtered[[#This Row],[test_year]]-data_filtered[[#This Row],[model_year]]</f>
        <v>15</v>
      </c>
      <c r="F81" s="13">
        <v>61</v>
      </c>
      <c r="G81" s="13">
        <v>28</v>
      </c>
      <c r="H81" s="13">
        <v>89</v>
      </c>
      <c r="I81" s="13">
        <v>0.31460674157303398</v>
      </c>
    </row>
    <row r="82" spans="1:9" x14ac:dyDescent="0.35">
      <c r="A82" s="13">
        <v>2017</v>
      </c>
      <c r="B82" s="13" t="s">
        <v>30</v>
      </c>
      <c r="C82" s="13" t="s">
        <v>194</v>
      </c>
      <c r="D82" s="13">
        <v>1997</v>
      </c>
      <c r="E82" s="14">
        <f>data_filtered[[#This Row],[test_year]]-data_filtered[[#This Row],[model_year]]</f>
        <v>20</v>
      </c>
      <c r="F82" s="13">
        <v>61</v>
      </c>
      <c r="G82" s="13">
        <v>28</v>
      </c>
      <c r="H82" s="13">
        <v>89</v>
      </c>
      <c r="I82" s="13">
        <v>0.31460674157303398</v>
      </c>
    </row>
    <row r="83" spans="1:9" x14ac:dyDescent="0.35">
      <c r="A83" s="14">
        <v>2015</v>
      </c>
      <c r="B83" s="14" t="s">
        <v>24</v>
      </c>
      <c r="C83" s="14" t="s">
        <v>70</v>
      </c>
      <c r="D83" s="14">
        <v>1992</v>
      </c>
      <c r="E83" s="14">
        <f>data_filtered[[#This Row],[test_year]]-data_filtered[[#This Row],[model_year]]</f>
        <v>23</v>
      </c>
      <c r="F83" s="14">
        <v>72</v>
      </c>
      <c r="G83" s="14">
        <v>33</v>
      </c>
      <c r="H83" s="14">
        <v>105</v>
      </c>
      <c r="I83" s="14">
        <v>0.314285714285714</v>
      </c>
    </row>
    <row r="84" spans="1:9" x14ac:dyDescent="0.35">
      <c r="A84" s="13">
        <v>2017</v>
      </c>
      <c r="B84" s="13" t="s">
        <v>118</v>
      </c>
      <c r="C84" s="13" t="s">
        <v>119</v>
      </c>
      <c r="D84" s="13">
        <v>2001</v>
      </c>
      <c r="E84" s="14">
        <f>data_filtered[[#This Row],[test_year]]-data_filtered[[#This Row],[model_year]]</f>
        <v>16</v>
      </c>
      <c r="F84" s="13">
        <v>72</v>
      </c>
      <c r="G84" s="13">
        <v>33</v>
      </c>
      <c r="H84" s="13">
        <v>105</v>
      </c>
      <c r="I84" s="13">
        <v>0.314285714285714</v>
      </c>
    </row>
    <row r="85" spans="1:9" x14ac:dyDescent="0.35">
      <c r="A85" s="14">
        <v>2014</v>
      </c>
      <c r="B85" s="14" t="s">
        <v>26</v>
      </c>
      <c r="C85" s="14" t="s">
        <v>69</v>
      </c>
      <c r="D85" s="14">
        <v>1985</v>
      </c>
      <c r="E85" s="14">
        <f>data_filtered[[#This Row],[test_year]]-data_filtered[[#This Row],[model_year]]</f>
        <v>29</v>
      </c>
      <c r="F85" s="14">
        <v>59</v>
      </c>
      <c r="G85" s="14">
        <v>27</v>
      </c>
      <c r="H85" s="14">
        <v>86</v>
      </c>
      <c r="I85" s="14">
        <v>0.31395348837209303</v>
      </c>
    </row>
    <row r="86" spans="1:9" x14ac:dyDescent="0.35">
      <c r="A86" s="13">
        <v>2016</v>
      </c>
      <c r="B86" s="13" t="s">
        <v>98</v>
      </c>
      <c r="C86" s="13" t="s">
        <v>99</v>
      </c>
      <c r="D86" s="13">
        <v>1999</v>
      </c>
      <c r="E86" s="14">
        <f>data_filtered[[#This Row],[test_year]]-data_filtered[[#This Row],[model_year]]</f>
        <v>17</v>
      </c>
      <c r="F86" s="13">
        <v>35</v>
      </c>
      <c r="G86" s="13">
        <v>16</v>
      </c>
      <c r="H86" s="13">
        <v>51</v>
      </c>
      <c r="I86" s="13">
        <v>0.31372549019607798</v>
      </c>
    </row>
    <row r="87" spans="1:9" x14ac:dyDescent="0.35">
      <c r="A87" s="13">
        <v>2013</v>
      </c>
      <c r="B87" s="13" t="s">
        <v>30</v>
      </c>
      <c r="C87" s="13" t="s">
        <v>166</v>
      </c>
      <c r="D87" s="13">
        <v>1998</v>
      </c>
      <c r="E87" s="14">
        <f>data_filtered[[#This Row],[test_year]]-data_filtered[[#This Row],[model_year]]</f>
        <v>15</v>
      </c>
      <c r="F87" s="13">
        <v>68</v>
      </c>
      <c r="G87" s="13">
        <v>31</v>
      </c>
      <c r="H87" s="13">
        <v>99</v>
      </c>
      <c r="I87" s="13">
        <v>0.31313131313131298</v>
      </c>
    </row>
    <row r="88" spans="1:9" x14ac:dyDescent="0.35">
      <c r="A88" s="13">
        <v>2013</v>
      </c>
      <c r="B88" s="13" t="s">
        <v>52</v>
      </c>
      <c r="C88" s="13" t="s">
        <v>84</v>
      </c>
      <c r="D88" s="13">
        <v>2001</v>
      </c>
      <c r="E88" s="14">
        <f>data_filtered[[#This Row],[test_year]]-data_filtered[[#This Row],[model_year]]</f>
        <v>12</v>
      </c>
      <c r="F88" s="13">
        <v>53</v>
      </c>
      <c r="G88" s="13">
        <v>24</v>
      </c>
      <c r="H88" s="13">
        <v>77</v>
      </c>
      <c r="I88" s="13">
        <v>0.31168831168831201</v>
      </c>
    </row>
    <row r="89" spans="1:9" x14ac:dyDescent="0.35">
      <c r="A89" s="13">
        <v>2014</v>
      </c>
      <c r="B89" s="13" t="s">
        <v>128</v>
      </c>
      <c r="C89" s="13" t="s">
        <v>129</v>
      </c>
      <c r="D89" s="13">
        <v>2001</v>
      </c>
      <c r="E89" s="14">
        <f>data_filtered[[#This Row],[test_year]]-data_filtered[[#This Row],[model_year]]</f>
        <v>13</v>
      </c>
      <c r="F89" s="13">
        <v>73</v>
      </c>
      <c r="G89" s="13">
        <v>33</v>
      </c>
      <c r="H89" s="13">
        <v>106</v>
      </c>
      <c r="I89" s="13">
        <v>0.31132075471698101</v>
      </c>
    </row>
    <row r="90" spans="1:9" x14ac:dyDescent="0.35">
      <c r="A90" s="14">
        <v>2016</v>
      </c>
      <c r="B90" s="14" t="s">
        <v>26</v>
      </c>
      <c r="C90" s="14" t="s">
        <v>69</v>
      </c>
      <c r="D90" s="14">
        <v>1987</v>
      </c>
      <c r="E90" s="14">
        <f>data_filtered[[#This Row],[test_year]]-data_filtered[[#This Row],[model_year]]</f>
        <v>29</v>
      </c>
      <c r="F90" s="14">
        <v>51</v>
      </c>
      <c r="G90" s="14">
        <v>23</v>
      </c>
      <c r="H90" s="14">
        <v>74</v>
      </c>
      <c r="I90" s="14">
        <v>0.31081081081081102</v>
      </c>
    </row>
    <row r="91" spans="1:9" x14ac:dyDescent="0.35">
      <c r="A91" s="13">
        <v>2014</v>
      </c>
      <c r="B91" s="13" t="s">
        <v>190</v>
      </c>
      <c r="C91" s="13" t="s">
        <v>259</v>
      </c>
      <c r="D91" s="13">
        <v>1998</v>
      </c>
      <c r="E91" s="14">
        <f>data_filtered[[#This Row],[test_year]]-data_filtered[[#This Row],[model_year]]</f>
        <v>16</v>
      </c>
      <c r="F91" s="13">
        <v>40</v>
      </c>
      <c r="G91" s="13">
        <v>18</v>
      </c>
      <c r="H91" s="13">
        <v>58</v>
      </c>
      <c r="I91" s="13">
        <v>0.31034482758620702</v>
      </c>
    </row>
    <row r="92" spans="1:9" x14ac:dyDescent="0.35">
      <c r="A92" s="14">
        <v>2016</v>
      </c>
      <c r="B92" s="14" t="s">
        <v>58</v>
      </c>
      <c r="C92" s="14" t="s">
        <v>228</v>
      </c>
      <c r="D92" s="14">
        <v>2001</v>
      </c>
      <c r="E92" s="14">
        <f>data_filtered[[#This Row],[test_year]]-data_filtered[[#This Row],[model_year]]</f>
        <v>15</v>
      </c>
      <c r="F92" s="14">
        <v>40</v>
      </c>
      <c r="G92" s="14">
        <v>18</v>
      </c>
      <c r="H92" s="14">
        <v>58</v>
      </c>
      <c r="I92" s="14">
        <v>0.31034482758620702</v>
      </c>
    </row>
    <row r="93" spans="1:9" x14ac:dyDescent="0.35">
      <c r="A93" s="13">
        <v>2014</v>
      </c>
      <c r="B93" s="13" t="s">
        <v>24</v>
      </c>
      <c r="C93" s="13" t="s">
        <v>49</v>
      </c>
      <c r="D93" s="13">
        <v>1999</v>
      </c>
      <c r="E93" s="14">
        <f>data_filtered[[#This Row],[test_year]]-data_filtered[[#This Row],[model_year]]</f>
        <v>15</v>
      </c>
      <c r="F93" s="13">
        <v>118</v>
      </c>
      <c r="G93" s="13">
        <v>53</v>
      </c>
      <c r="H93" s="13">
        <v>171</v>
      </c>
      <c r="I93" s="13">
        <v>0.30994152046783602</v>
      </c>
    </row>
    <row r="94" spans="1:9" x14ac:dyDescent="0.35">
      <c r="A94" s="14">
        <v>2013</v>
      </c>
      <c r="B94" s="14" t="s">
        <v>30</v>
      </c>
      <c r="C94" s="14" t="s">
        <v>47</v>
      </c>
      <c r="D94" s="14">
        <v>1997</v>
      </c>
      <c r="E94" s="14">
        <f>data_filtered[[#This Row],[test_year]]-data_filtered[[#This Row],[model_year]]</f>
        <v>16</v>
      </c>
      <c r="F94" s="14">
        <v>96</v>
      </c>
      <c r="G94" s="14">
        <v>43</v>
      </c>
      <c r="H94" s="14">
        <v>139</v>
      </c>
      <c r="I94" s="14">
        <v>0.30935251798561197</v>
      </c>
    </row>
    <row r="95" spans="1:9" x14ac:dyDescent="0.35">
      <c r="A95" s="14">
        <v>2015</v>
      </c>
      <c r="B95" s="14" t="s">
        <v>190</v>
      </c>
      <c r="C95" s="14" t="s">
        <v>259</v>
      </c>
      <c r="D95" s="14">
        <v>2001</v>
      </c>
      <c r="E95" s="14">
        <f>data_filtered[[#This Row],[test_year]]-data_filtered[[#This Row],[model_year]]</f>
        <v>14</v>
      </c>
      <c r="F95" s="14">
        <v>38</v>
      </c>
      <c r="G95" s="14">
        <v>17</v>
      </c>
      <c r="H95" s="14">
        <v>55</v>
      </c>
      <c r="I95" s="14">
        <v>0.30909090909090903</v>
      </c>
    </row>
    <row r="96" spans="1:9" x14ac:dyDescent="0.35">
      <c r="A96" s="13">
        <v>2015</v>
      </c>
      <c r="B96" s="13" t="s">
        <v>79</v>
      </c>
      <c r="C96" s="13" t="s">
        <v>125</v>
      </c>
      <c r="D96" s="13">
        <v>2002</v>
      </c>
      <c r="E96" s="14">
        <f>data_filtered[[#This Row],[test_year]]-data_filtered[[#This Row],[model_year]]</f>
        <v>13</v>
      </c>
      <c r="F96" s="13">
        <v>63</v>
      </c>
      <c r="G96" s="13">
        <v>28</v>
      </c>
      <c r="H96" s="13">
        <v>91</v>
      </c>
      <c r="I96" s="13">
        <v>0.30769230769230799</v>
      </c>
    </row>
    <row r="97" spans="1:9" x14ac:dyDescent="0.35">
      <c r="A97" s="13">
        <v>2016</v>
      </c>
      <c r="B97" s="13" t="s">
        <v>24</v>
      </c>
      <c r="C97" s="13" t="s">
        <v>46</v>
      </c>
      <c r="D97" s="13">
        <v>2001</v>
      </c>
      <c r="E97" s="14">
        <f>data_filtered[[#This Row],[test_year]]-data_filtered[[#This Row],[model_year]]</f>
        <v>15</v>
      </c>
      <c r="F97" s="13">
        <v>54</v>
      </c>
      <c r="G97" s="13">
        <v>24</v>
      </c>
      <c r="H97" s="13">
        <v>78</v>
      </c>
      <c r="I97" s="13">
        <v>0.30769230769230799</v>
      </c>
    </row>
    <row r="98" spans="1:9" x14ac:dyDescent="0.35">
      <c r="A98" s="13">
        <v>2017</v>
      </c>
      <c r="B98" s="13" t="s">
        <v>52</v>
      </c>
      <c r="C98" s="13" t="s">
        <v>53</v>
      </c>
      <c r="D98" s="13">
        <v>2001</v>
      </c>
      <c r="E98" s="14">
        <f>data_filtered[[#This Row],[test_year]]-data_filtered[[#This Row],[model_year]]</f>
        <v>16</v>
      </c>
      <c r="F98" s="13">
        <v>45</v>
      </c>
      <c r="G98" s="13">
        <v>20</v>
      </c>
      <c r="H98" s="13">
        <v>65</v>
      </c>
      <c r="I98" s="13">
        <v>0.30769230769230799</v>
      </c>
    </row>
    <row r="99" spans="1:9" x14ac:dyDescent="0.35">
      <c r="A99" s="14">
        <v>2016</v>
      </c>
      <c r="B99" s="14" t="s">
        <v>30</v>
      </c>
      <c r="C99" s="14" t="s">
        <v>260</v>
      </c>
      <c r="D99" s="14">
        <v>1987</v>
      </c>
      <c r="E99" s="14">
        <f>data_filtered[[#This Row],[test_year]]-data_filtered[[#This Row],[model_year]]</f>
        <v>29</v>
      </c>
      <c r="F99" s="14">
        <v>36</v>
      </c>
      <c r="G99" s="14">
        <v>16</v>
      </c>
      <c r="H99" s="14">
        <v>52</v>
      </c>
      <c r="I99" s="14">
        <v>0.30769230769230799</v>
      </c>
    </row>
    <row r="100" spans="1:9" x14ac:dyDescent="0.35">
      <c r="A100" s="13">
        <v>2015</v>
      </c>
      <c r="B100" s="13" t="s">
        <v>24</v>
      </c>
      <c r="C100" s="13" t="s">
        <v>29</v>
      </c>
      <c r="D100" s="13">
        <v>2000</v>
      </c>
      <c r="E100" s="14">
        <f>data_filtered[[#This Row],[test_year]]-data_filtered[[#This Row],[model_year]]</f>
        <v>15</v>
      </c>
      <c r="F100" s="13">
        <v>61</v>
      </c>
      <c r="G100" s="13">
        <v>27</v>
      </c>
      <c r="H100" s="13">
        <v>88</v>
      </c>
      <c r="I100" s="13">
        <v>0.30681818181818199</v>
      </c>
    </row>
    <row r="101" spans="1:9" x14ac:dyDescent="0.35">
      <c r="A101" s="14">
        <v>2016</v>
      </c>
      <c r="B101" s="14" t="s">
        <v>24</v>
      </c>
      <c r="C101" s="14" t="s">
        <v>70</v>
      </c>
      <c r="D101" s="14">
        <v>1991</v>
      </c>
      <c r="E101" s="14">
        <f>data_filtered[[#This Row],[test_year]]-data_filtered[[#This Row],[model_year]]</f>
        <v>25</v>
      </c>
      <c r="F101" s="14">
        <v>52</v>
      </c>
      <c r="G101" s="14">
        <v>23</v>
      </c>
      <c r="H101" s="14">
        <v>75</v>
      </c>
      <c r="I101" s="14">
        <v>0.30666666666666698</v>
      </c>
    </row>
    <row r="102" spans="1:9" x14ac:dyDescent="0.35">
      <c r="A102" s="13">
        <v>2013</v>
      </c>
      <c r="B102" s="13" t="s">
        <v>30</v>
      </c>
      <c r="C102" s="13" t="s">
        <v>166</v>
      </c>
      <c r="D102" s="13">
        <v>1999</v>
      </c>
      <c r="E102" s="14">
        <f>data_filtered[[#This Row],[test_year]]-data_filtered[[#This Row],[model_year]]</f>
        <v>14</v>
      </c>
      <c r="F102" s="13">
        <v>59</v>
      </c>
      <c r="G102" s="13">
        <v>26</v>
      </c>
      <c r="H102" s="13">
        <v>85</v>
      </c>
      <c r="I102" s="13">
        <v>0.30588235294117599</v>
      </c>
    </row>
    <row r="103" spans="1:9" x14ac:dyDescent="0.35">
      <c r="A103" s="13">
        <v>2016</v>
      </c>
      <c r="B103" s="13" t="s">
        <v>42</v>
      </c>
      <c r="C103" s="13" t="s">
        <v>43</v>
      </c>
      <c r="D103" s="13">
        <v>1994</v>
      </c>
      <c r="E103" s="14">
        <f>data_filtered[[#This Row],[test_year]]-data_filtered[[#This Row],[model_year]]</f>
        <v>22</v>
      </c>
      <c r="F103" s="13">
        <v>50</v>
      </c>
      <c r="G103" s="13">
        <v>22</v>
      </c>
      <c r="H103" s="13">
        <v>72</v>
      </c>
      <c r="I103" s="13">
        <v>0.30555555555555602</v>
      </c>
    </row>
    <row r="104" spans="1:9" x14ac:dyDescent="0.35">
      <c r="A104" s="14">
        <v>2014</v>
      </c>
      <c r="B104" s="14" t="s">
        <v>26</v>
      </c>
      <c r="C104" s="14" t="s">
        <v>88</v>
      </c>
      <c r="D104" s="14">
        <v>1993</v>
      </c>
      <c r="E104" s="14">
        <f>data_filtered[[#This Row],[test_year]]-data_filtered[[#This Row],[model_year]]</f>
        <v>21</v>
      </c>
      <c r="F104" s="14">
        <v>41</v>
      </c>
      <c r="G104" s="14">
        <v>18</v>
      </c>
      <c r="H104" s="14">
        <v>59</v>
      </c>
      <c r="I104" s="14">
        <v>0.305084745762712</v>
      </c>
    </row>
    <row r="105" spans="1:9" x14ac:dyDescent="0.35">
      <c r="A105" s="13">
        <v>2016</v>
      </c>
      <c r="B105" s="13" t="s">
        <v>24</v>
      </c>
      <c r="C105" s="13" t="s">
        <v>220</v>
      </c>
      <c r="D105" s="13">
        <v>2001</v>
      </c>
      <c r="E105" s="14">
        <f>data_filtered[[#This Row],[test_year]]-data_filtered[[#This Row],[model_year]]</f>
        <v>15</v>
      </c>
      <c r="F105" s="13">
        <v>41</v>
      </c>
      <c r="G105" s="13">
        <v>18</v>
      </c>
      <c r="H105" s="13">
        <v>59</v>
      </c>
      <c r="I105" s="13">
        <v>0.305084745762712</v>
      </c>
    </row>
    <row r="106" spans="1:9" x14ac:dyDescent="0.35">
      <c r="A106" s="14">
        <v>2017</v>
      </c>
      <c r="B106" s="14" t="s">
        <v>24</v>
      </c>
      <c r="C106" s="14" t="s">
        <v>121</v>
      </c>
      <c r="D106" s="14">
        <v>1996</v>
      </c>
      <c r="E106" s="14">
        <f>data_filtered[[#This Row],[test_year]]-data_filtered[[#This Row],[model_year]]</f>
        <v>21</v>
      </c>
      <c r="F106" s="14">
        <v>64</v>
      </c>
      <c r="G106" s="14">
        <v>28</v>
      </c>
      <c r="H106" s="14">
        <v>92</v>
      </c>
      <c r="I106" s="14">
        <v>0.30434782608695699</v>
      </c>
    </row>
    <row r="107" spans="1:9" x14ac:dyDescent="0.35">
      <c r="A107" s="13">
        <v>2017</v>
      </c>
      <c r="B107" s="13" t="s">
        <v>52</v>
      </c>
      <c r="C107" s="13" t="s">
        <v>84</v>
      </c>
      <c r="D107" s="13">
        <v>2003</v>
      </c>
      <c r="E107" s="14">
        <f>data_filtered[[#This Row],[test_year]]-data_filtered[[#This Row],[model_year]]</f>
        <v>14</v>
      </c>
      <c r="F107" s="13">
        <v>48</v>
      </c>
      <c r="G107" s="13">
        <v>21</v>
      </c>
      <c r="H107" s="13">
        <v>69</v>
      </c>
      <c r="I107" s="13">
        <v>0.30434782608695699</v>
      </c>
    </row>
    <row r="108" spans="1:9" x14ac:dyDescent="0.35">
      <c r="A108" s="14">
        <v>2013</v>
      </c>
      <c r="B108" s="14" t="s">
        <v>190</v>
      </c>
      <c r="C108" s="14" t="s">
        <v>259</v>
      </c>
      <c r="D108" s="14">
        <v>2000</v>
      </c>
      <c r="E108" s="14">
        <f>data_filtered[[#This Row],[test_year]]-data_filtered[[#This Row],[model_year]]</f>
        <v>13</v>
      </c>
      <c r="F108" s="14">
        <v>39</v>
      </c>
      <c r="G108" s="14">
        <v>17</v>
      </c>
      <c r="H108" s="14">
        <v>56</v>
      </c>
      <c r="I108" s="14">
        <v>0.30357142857142899</v>
      </c>
    </row>
    <row r="109" spans="1:9" x14ac:dyDescent="0.35">
      <c r="A109" s="13">
        <v>2016</v>
      </c>
      <c r="B109" s="13" t="s">
        <v>26</v>
      </c>
      <c r="C109" s="13" t="s">
        <v>69</v>
      </c>
      <c r="D109" s="13">
        <v>1985</v>
      </c>
      <c r="E109" s="14">
        <f>data_filtered[[#This Row],[test_year]]-data_filtered[[#This Row],[model_year]]</f>
        <v>31</v>
      </c>
      <c r="F109" s="13">
        <v>46</v>
      </c>
      <c r="G109" s="13">
        <v>20</v>
      </c>
      <c r="H109" s="13">
        <v>66</v>
      </c>
      <c r="I109" s="13">
        <v>0.30303030303030298</v>
      </c>
    </row>
    <row r="110" spans="1:9" x14ac:dyDescent="0.35">
      <c r="A110" s="14">
        <v>2017</v>
      </c>
      <c r="B110" s="14" t="s">
        <v>24</v>
      </c>
      <c r="C110" s="14" t="s">
        <v>134</v>
      </c>
      <c r="D110" s="14">
        <v>2001</v>
      </c>
      <c r="E110" s="14">
        <f>data_filtered[[#This Row],[test_year]]-data_filtered[[#This Row],[model_year]]</f>
        <v>16</v>
      </c>
      <c r="F110" s="14">
        <v>53</v>
      </c>
      <c r="G110" s="14">
        <v>23</v>
      </c>
      <c r="H110" s="14">
        <v>76</v>
      </c>
      <c r="I110" s="14">
        <v>0.30263157894736797</v>
      </c>
    </row>
    <row r="111" spans="1:9" x14ac:dyDescent="0.35">
      <c r="A111" s="14">
        <v>2013</v>
      </c>
      <c r="B111" s="14" t="s">
        <v>30</v>
      </c>
      <c r="C111" s="14" t="s">
        <v>162</v>
      </c>
      <c r="D111" s="14">
        <v>1996</v>
      </c>
      <c r="E111" s="14">
        <f>data_filtered[[#This Row],[test_year]]-data_filtered[[#This Row],[model_year]]</f>
        <v>17</v>
      </c>
      <c r="F111" s="14">
        <v>60</v>
      </c>
      <c r="G111" s="14">
        <v>26</v>
      </c>
      <c r="H111" s="14">
        <v>86</v>
      </c>
      <c r="I111" s="14">
        <v>0.30232558139534899</v>
      </c>
    </row>
    <row r="112" spans="1:9" x14ac:dyDescent="0.35">
      <c r="A112" s="14">
        <v>2016</v>
      </c>
      <c r="B112" s="14" t="s">
        <v>30</v>
      </c>
      <c r="C112" s="14" t="s">
        <v>162</v>
      </c>
      <c r="D112" s="14">
        <v>1996</v>
      </c>
      <c r="E112" s="14">
        <f>data_filtered[[#This Row],[test_year]]-data_filtered[[#This Row],[model_year]]</f>
        <v>20</v>
      </c>
      <c r="F112" s="14">
        <v>60</v>
      </c>
      <c r="G112" s="14">
        <v>26</v>
      </c>
      <c r="H112" s="14">
        <v>86</v>
      </c>
      <c r="I112" s="14">
        <v>0.30232558139534899</v>
      </c>
    </row>
    <row r="113" spans="1:9" x14ac:dyDescent="0.35">
      <c r="A113" s="13">
        <v>2013</v>
      </c>
      <c r="B113" s="13" t="s">
        <v>24</v>
      </c>
      <c r="C113" s="13" t="s">
        <v>46</v>
      </c>
      <c r="D113" s="13">
        <v>2001</v>
      </c>
      <c r="E113" s="14">
        <f>data_filtered[[#This Row],[test_year]]-data_filtered[[#This Row],[model_year]]</f>
        <v>12</v>
      </c>
      <c r="F113" s="13">
        <v>97</v>
      </c>
      <c r="G113" s="13">
        <v>42</v>
      </c>
      <c r="H113" s="13">
        <v>139</v>
      </c>
      <c r="I113" s="13">
        <v>0.30215827338129497</v>
      </c>
    </row>
    <row r="114" spans="1:9" x14ac:dyDescent="0.35">
      <c r="A114" s="13">
        <v>2013</v>
      </c>
      <c r="B114" s="13" t="s">
        <v>128</v>
      </c>
      <c r="C114" s="13" t="s">
        <v>129</v>
      </c>
      <c r="D114" s="13">
        <v>2000</v>
      </c>
      <c r="E114" s="14">
        <f>data_filtered[[#This Row],[test_year]]-data_filtered[[#This Row],[model_year]]</f>
        <v>13</v>
      </c>
      <c r="F114" s="13">
        <v>51</v>
      </c>
      <c r="G114" s="13">
        <v>22</v>
      </c>
      <c r="H114" s="13">
        <v>73</v>
      </c>
      <c r="I114" s="13">
        <v>0.301369863013699</v>
      </c>
    </row>
    <row r="115" spans="1:9" x14ac:dyDescent="0.35">
      <c r="A115" s="14">
        <v>2017</v>
      </c>
      <c r="B115" s="14" t="s">
        <v>98</v>
      </c>
      <c r="C115" s="14" t="s">
        <v>99</v>
      </c>
      <c r="D115" s="14">
        <v>1999</v>
      </c>
      <c r="E115" s="14">
        <f>data_filtered[[#This Row],[test_year]]-data_filtered[[#This Row],[model_year]]</f>
        <v>18</v>
      </c>
      <c r="F115" s="14">
        <v>42</v>
      </c>
      <c r="G115" s="14">
        <v>18</v>
      </c>
      <c r="H115" s="14">
        <v>60</v>
      </c>
      <c r="I115" s="14">
        <v>0.3</v>
      </c>
    </row>
    <row r="116" spans="1:9" x14ac:dyDescent="0.35">
      <c r="A116" s="14">
        <v>2013</v>
      </c>
      <c r="B116" s="14" t="s">
        <v>79</v>
      </c>
      <c r="C116" s="14" t="s">
        <v>81</v>
      </c>
      <c r="D116" s="14">
        <v>1997</v>
      </c>
      <c r="E116" s="14">
        <f>data_filtered[[#This Row],[test_year]]-data_filtered[[#This Row],[model_year]]</f>
        <v>16</v>
      </c>
      <c r="F116" s="14">
        <v>35</v>
      </c>
      <c r="G116" s="14">
        <v>15</v>
      </c>
      <c r="H116" s="14">
        <v>50</v>
      </c>
      <c r="I116" s="14">
        <v>0.3</v>
      </c>
    </row>
    <row r="117" spans="1:9" x14ac:dyDescent="0.35">
      <c r="A117" s="13">
        <v>2013</v>
      </c>
      <c r="B117" s="13" t="s">
        <v>58</v>
      </c>
      <c r="C117" s="13" t="s">
        <v>228</v>
      </c>
      <c r="D117" s="13">
        <v>2001</v>
      </c>
      <c r="E117" s="14">
        <f>data_filtered[[#This Row],[test_year]]-data_filtered[[#This Row],[model_year]]</f>
        <v>12</v>
      </c>
      <c r="F117" s="13">
        <v>61</v>
      </c>
      <c r="G117" s="13">
        <v>26</v>
      </c>
      <c r="H117" s="13">
        <v>87</v>
      </c>
      <c r="I117" s="13">
        <v>0.29885057471264398</v>
      </c>
    </row>
    <row r="118" spans="1:9" x14ac:dyDescent="0.35">
      <c r="A118" s="14">
        <v>2015</v>
      </c>
      <c r="B118" s="14" t="s">
        <v>136</v>
      </c>
      <c r="C118" s="14" t="s">
        <v>301</v>
      </c>
      <c r="D118" s="14">
        <v>2001</v>
      </c>
      <c r="E118" s="14">
        <f>data_filtered[[#This Row],[test_year]]-data_filtered[[#This Row],[model_year]]</f>
        <v>14</v>
      </c>
      <c r="F118" s="14">
        <v>47</v>
      </c>
      <c r="G118" s="14">
        <v>20</v>
      </c>
      <c r="H118" s="14">
        <v>67</v>
      </c>
      <c r="I118" s="14">
        <v>0.29850746268656703</v>
      </c>
    </row>
    <row r="119" spans="1:9" x14ac:dyDescent="0.35">
      <c r="A119" s="13">
        <v>2016</v>
      </c>
      <c r="B119" s="13" t="s">
        <v>79</v>
      </c>
      <c r="C119" s="13" t="s">
        <v>125</v>
      </c>
      <c r="D119" s="13">
        <v>2000</v>
      </c>
      <c r="E119" s="14">
        <f>data_filtered[[#This Row],[test_year]]-data_filtered[[#This Row],[model_year]]</f>
        <v>16</v>
      </c>
      <c r="F119" s="13">
        <v>47</v>
      </c>
      <c r="G119" s="13">
        <v>20</v>
      </c>
      <c r="H119" s="13">
        <v>67</v>
      </c>
      <c r="I119" s="13">
        <v>0.29850746268656703</v>
      </c>
    </row>
    <row r="120" spans="1:9" x14ac:dyDescent="0.35">
      <c r="A120" s="14">
        <v>2017</v>
      </c>
      <c r="B120" s="14" t="s">
        <v>24</v>
      </c>
      <c r="C120" s="14" t="s">
        <v>46</v>
      </c>
      <c r="D120" s="14">
        <v>2003</v>
      </c>
      <c r="E120" s="14">
        <f>data_filtered[[#This Row],[test_year]]-data_filtered[[#This Row],[model_year]]</f>
        <v>14</v>
      </c>
      <c r="F120" s="14">
        <v>80</v>
      </c>
      <c r="G120" s="14">
        <v>34</v>
      </c>
      <c r="H120" s="14">
        <v>114</v>
      </c>
      <c r="I120" s="14">
        <v>0.29824561403508798</v>
      </c>
    </row>
    <row r="121" spans="1:9" x14ac:dyDescent="0.35">
      <c r="A121" s="13">
        <v>2015</v>
      </c>
      <c r="B121" s="13" t="s">
        <v>30</v>
      </c>
      <c r="C121" s="13" t="s">
        <v>132</v>
      </c>
      <c r="D121" s="13">
        <v>1997</v>
      </c>
      <c r="E121" s="14">
        <f>data_filtered[[#This Row],[test_year]]-data_filtered[[#This Row],[model_year]]</f>
        <v>18</v>
      </c>
      <c r="F121" s="13">
        <v>73</v>
      </c>
      <c r="G121" s="13">
        <v>31</v>
      </c>
      <c r="H121" s="13">
        <v>104</v>
      </c>
      <c r="I121" s="13">
        <v>0.29807692307692302</v>
      </c>
    </row>
    <row r="122" spans="1:9" x14ac:dyDescent="0.35">
      <c r="A122" s="13">
        <v>2013</v>
      </c>
      <c r="B122" s="13" t="s">
        <v>30</v>
      </c>
      <c r="C122" s="13" t="s">
        <v>127</v>
      </c>
      <c r="D122" s="13">
        <v>1997</v>
      </c>
      <c r="E122" s="14">
        <f>data_filtered[[#This Row],[test_year]]-data_filtered[[#This Row],[model_year]]</f>
        <v>16</v>
      </c>
      <c r="F122" s="13">
        <v>111</v>
      </c>
      <c r="G122" s="13">
        <v>47</v>
      </c>
      <c r="H122" s="13">
        <v>158</v>
      </c>
      <c r="I122" s="13">
        <v>0.29746835443038</v>
      </c>
    </row>
    <row r="123" spans="1:9" x14ac:dyDescent="0.35">
      <c r="A123" s="13">
        <v>2013</v>
      </c>
      <c r="B123" s="13" t="s">
        <v>26</v>
      </c>
      <c r="C123" s="13" t="s">
        <v>69</v>
      </c>
      <c r="D123" s="13">
        <v>1987</v>
      </c>
      <c r="E123" s="14">
        <f>data_filtered[[#This Row],[test_year]]-data_filtered[[#This Row],[model_year]]</f>
        <v>26</v>
      </c>
      <c r="F123" s="13">
        <v>78</v>
      </c>
      <c r="G123" s="13">
        <v>33</v>
      </c>
      <c r="H123" s="13">
        <v>111</v>
      </c>
      <c r="I123" s="13">
        <v>0.29729729729729698</v>
      </c>
    </row>
    <row r="124" spans="1:9" x14ac:dyDescent="0.35">
      <c r="A124" s="13">
        <v>2013</v>
      </c>
      <c r="B124" s="13" t="s">
        <v>98</v>
      </c>
      <c r="C124" s="13" t="s">
        <v>41</v>
      </c>
      <c r="D124" s="13">
        <v>1998</v>
      </c>
      <c r="E124" s="14">
        <f>data_filtered[[#This Row],[test_year]]-data_filtered[[#This Row],[model_year]]</f>
        <v>15</v>
      </c>
      <c r="F124" s="13">
        <v>45</v>
      </c>
      <c r="G124" s="13">
        <v>19</v>
      </c>
      <c r="H124" s="13">
        <v>64</v>
      </c>
      <c r="I124" s="13">
        <v>0.296875</v>
      </c>
    </row>
    <row r="125" spans="1:9" x14ac:dyDescent="0.35">
      <c r="A125" s="14">
        <v>2013</v>
      </c>
      <c r="B125" s="14" t="s">
        <v>30</v>
      </c>
      <c r="C125" s="14" t="s">
        <v>162</v>
      </c>
      <c r="D125" s="14">
        <v>1993</v>
      </c>
      <c r="E125" s="14">
        <f>data_filtered[[#This Row],[test_year]]-data_filtered[[#This Row],[model_year]]</f>
        <v>20</v>
      </c>
      <c r="F125" s="14">
        <v>38</v>
      </c>
      <c r="G125" s="14">
        <v>16</v>
      </c>
      <c r="H125" s="14">
        <v>54</v>
      </c>
      <c r="I125" s="14">
        <v>0.296296296296296</v>
      </c>
    </row>
    <row r="126" spans="1:9" x14ac:dyDescent="0.35">
      <c r="A126" s="13">
        <v>2014</v>
      </c>
      <c r="B126" s="13" t="s">
        <v>24</v>
      </c>
      <c r="C126" s="13" t="s">
        <v>121</v>
      </c>
      <c r="D126" s="13">
        <v>1988</v>
      </c>
      <c r="E126" s="14">
        <f>data_filtered[[#This Row],[test_year]]-data_filtered[[#This Row],[model_year]]</f>
        <v>26</v>
      </c>
      <c r="F126" s="13">
        <v>38</v>
      </c>
      <c r="G126" s="13">
        <v>16</v>
      </c>
      <c r="H126" s="13">
        <v>54</v>
      </c>
      <c r="I126" s="13">
        <v>0.296296296296296</v>
      </c>
    </row>
    <row r="127" spans="1:9" x14ac:dyDescent="0.35">
      <c r="A127" s="14">
        <v>2015</v>
      </c>
      <c r="B127" s="14" t="s">
        <v>52</v>
      </c>
      <c r="C127" s="14" t="s">
        <v>131</v>
      </c>
      <c r="D127" s="14">
        <v>2002</v>
      </c>
      <c r="E127" s="14">
        <f>data_filtered[[#This Row],[test_year]]-data_filtered[[#This Row],[model_year]]</f>
        <v>13</v>
      </c>
      <c r="F127" s="14">
        <v>38</v>
      </c>
      <c r="G127" s="14">
        <v>16</v>
      </c>
      <c r="H127" s="14">
        <v>54</v>
      </c>
      <c r="I127" s="14">
        <v>0.296296296296296</v>
      </c>
    </row>
    <row r="128" spans="1:9" x14ac:dyDescent="0.35">
      <c r="A128" s="14">
        <v>2015</v>
      </c>
      <c r="B128" s="14" t="s">
        <v>30</v>
      </c>
      <c r="C128" s="14" t="s">
        <v>166</v>
      </c>
      <c r="D128" s="14">
        <v>1999</v>
      </c>
      <c r="E128" s="14">
        <f>data_filtered[[#This Row],[test_year]]-data_filtered[[#This Row],[model_year]]</f>
        <v>16</v>
      </c>
      <c r="F128" s="14">
        <v>38</v>
      </c>
      <c r="G128" s="14">
        <v>16</v>
      </c>
      <c r="H128" s="14">
        <v>54</v>
      </c>
      <c r="I128" s="14">
        <v>0.296296296296296</v>
      </c>
    </row>
    <row r="129" spans="1:9" x14ac:dyDescent="0.35">
      <c r="A129" s="13">
        <v>2016</v>
      </c>
      <c r="B129" s="13" t="s">
        <v>30</v>
      </c>
      <c r="C129" s="13" t="s">
        <v>280</v>
      </c>
      <c r="D129" s="13">
        <v>1996</v>
      </c>
      <c r="E129" s="14">
        <f>data_filtered[[#This Row],[test_year]]-data_filtered[[#This Row],[model_year]]</f>
        <v>20</v>
      </c>
      <c r="F129" s="13">
        <v>38</v>
      </c>
      <c r="G129" s="13">
        <v>16</v>
      </c>
      <c r="H129" s="13">
        <v>54</v>
      </c>
      <c r="I129" s="13">
        <v>0.296296296296296</v>
      </c>
    </row>
    <row r="130" spans="1:9" x14ac:dyDescent="0.35">
      <c r="A130" s="14">
        <v>2017</v>
      </c>
      <c r="B130" s="14" t="s">
        <v>252</v>
      </c>
      <c r="C130" s="14" t="s">
        <v>287</v>
      </c>
      <c r="D130" s="14">
        <v>2002</v>
      </c>
      <c r="E130" s="14">
        <f>data_filtered[[#This Row],[test_year]]-data_filtered[[#This Row],[model_year]]</f>
        <v>15</v>
      </c>
      <c r="F130" s="14">
        <v>38</v>
      </c>
      <c r="G130" s="14">
        <v>16</v>
      </c>
      <c r="H130" s="14">
        <v>54</v>
      </c>
      <c r="I130" s="14">
        <v>0.296296296296296</v>
      </c>
    </row>
    <row r="131" spans="1:9" x14ac:dyDescent="0.35">
      <c r="A131" s="13">
        <v>2017</v>
      </c>
      <c r="B131" s="13" t="s">
        <v>30</v>
      </c>
      <c r="C131" s="13" t="s">
        <v>50</v>
      </c>
      <c r="D131" s="13">
        <v>1997</v>
      </c>
      <c r="E131" s="14">
        <f>data_filtered[[#This Row],[test_year]]-data_filtered[[#This Row],[model_year]]</f>
        <v>20</v>
      </c>
      <c r="F131" s="13">
        <v>81</v>
      </c>
      <c r="G131" s="13">
        <v>34</v>
      </c>
      <c r="H131" s="13">
        <v>115</v>
      </c>
      <c r="I131" s="13">
        <v>0.29565217391304299</v>
      </c>
    </row>
    <row r="132" spans="1:9" x14ac:dyDescent="0.35">
      <c r="A132" s="14">
        <v>2016</v>
      </c>
      <c r="B132" s="14" t="s">
        <v>24</v>
      </c>
      <c r="C132" s="14" t="s">
        <v>121</v>
      </c>
      <c r="D132" s="14">
        <v>1991</v>
      </c>
      <c r="E132" s="14">
        <f>data_filtered[[#This Row],[test_year]]-data_filtered[[#This Row],[model_year]]</f>
        <v>25</v>
      </c>
      <c r="F132" s="14">
        <v>74</v>
      </c>
      <c r="G132" s="14">
        <v>31</v>
      </c>
      <c r="H132" s="14">
        <v>105</v>
      </c>
      <c r="I132" s="14">
        <v>0.29523809523809502</v>
      </c>
    </row>
    <row r="133" spans="1:9" x14ac:dyDescent="0.35">
      <c r="A133" s="13">
        <v>2016</v>
      </c>
      <c r="B133" s="13" t="s">
        <v>118</v>
      </c>
      <c r="C133" s="13" t="s">
        <v>377</v>
      </c>
      <c r="D133" s="13">
        <v>2001</v>
      </c>
      <c r="E133" s="14">
        <f>data_filtered[[#This Row],[test_year]]-data_filtered[[#This Row],[model_year]]</f>
        <v>15</v>
      </c>
      <c r="F133" s="13">
        <v>36</v>
      </c>
      <c r="G133" s="13">
        <v>15</v>
      </c>
      <c r="H133" s="13">
        <v>51</v>
      </c>
      <c r="I133" s="13">
        <v>0.29411764705882398</v>
      </c>
    </row>
    <row r="134" spans="1:9" x14ac:dyDescent="0.35">
      <c r="A134" s="14">
        <v>2017</v>
      </c>
      <c r="B134" s="14" t="s">
        <v>42</v>
      </c>
      <c r="C134" s="14" t="s">
        <v>43</v>
      </c>
      <c r="D134" s="14">
        <v>1994</v>
      </c>
      <c r="E134" s="14">
        <f>data_filtered[[#This Row],[test_year]]-data_filtered[[#This Row],[model_year]]</f>
        <v>23</v>
      </c>
      <c r="F134" s="14">
        <v>36</v>
      </c>
      <c r="G134" s="14">
        <v>15</v>
      </c>
      <c r="H134" s="14">
        <v>51</v>
      </c>
      <c r="I134" s="14">
        <v>0.29411764705882398</v>
      </c>
    </row>
    <row r="135" spans="1:9" x14ac:dyDescent="0.35">
      <c r="A135" s="14">
        <v>2015</v>
      </c>
      <c r="B135" s="14" t="s">
        <v>30</v>
      </c>
      <c r="C135" s="14" t="s">
        <v>127</v>
      </c>
      <c r="D135" s="14">
        <v>1996</v>
      </c>
      <c r="E135" s="14">
        <f>data_filtered[[#This Row],[test_year]]-data_filtered[[#This Row],[model_year]]</f>
        <v>19</v>
      </c>
      <c r="F135" s="14">
        <v>46</v>
      </c>
      <c r="G135" s="14">
        <v>19</v>
      </c>
      <c r="H135" s="14">
        <v>65</v>
      </c>
      <c r="I135" s="14">
        <v>0.29230769230769199</v>
      </c>
    </row>
    <row r="136" spans="1:9" x14ac:dyDescent="0.35">
      <c r="A136" s="14">
        <v>2017</v>
      </c>
      <c r="B136" s="14" t="s">
        <v>30</v>
      </c>
      <c r="C136" s="14" t="s">
        <v>47</v>
      </c>
      <c r="D136" s="14">
        <v>1997</v>
      </c>
      <c r="E136" s="14">
        <f>data_filtered[[#This Row],[test_year]]-data_filtered[[#This Row],[model_year]]</f>
        <v>20</v>
      </c>
      <c r="F136" s="14">
        <v>46</v>
      </c>
      <c r="G136" s="14">
        <v>19</v>
      </c>
      <c r="H136" s="14">
        <v>65</v>
      </c>
      <c r="I136" s="14">
        <v>0.29230769230769199</v>
      </c>
    </row>
    <row r="137" spans="1:9" x14ac:dyDescent="0.35">
      <c r="A137" s="14">
        <v>2015</v>
      </c>
      <c r="B137" s="14" t="s">
        <v>24</v>
      </c>
      <c r="C137" s="14" t="s">
        <v>49</v>
      </c>
      <c r="D137" s="14">
        <v>2000</v>
      </c>
      <c r="E137" s="14">
        <f>data_filtered[[#This Row],[test_year]]-data_filtered[[#This Row],[model_year]]</f>
        <v>15</v>
      </c>
      <c r="F137" s="14">
        <v>68</v>
      </c>
      <c r="G137" s="14">
        <v>28</v>
      </c>
      <c r="H137" s="14">
        <v>96</v>
      </c>
      <c r="I137" s="14">
        <v>0.29166666666666702</v>
      </c>
    </row>
    <row r="138" spans="1:9" x14ac:dyDescent="0.35">
      <c r="A138" s="13">
        <v>2017</v>
      </c>
      <c r="B138" s="13" t="s">
        <v>24</v>
      </c>
      <c r="C138" s="13" t="s">
        <v>29</v>
      </c>
      <c r="D138" s="13">
        <v>2002</v>
      </c>
      <c r="E138" s="14">
        <f>data_filtered[[#This Row],[test_year]]-data_filtered[[#This Row],[model_year]]</f>
        <v>15</v>
      </c>
      <c r="F138" s="13">
        <v>51</v>
      </c>
      <c r="G138" s="13">
        <v>21</v>
      </c>
      <c r="H138" s="13">
        <v>72</v>
      </c>
      <c r="I138" s="13">
        <v>0.29166666666666702</v>
      </c>
    </row>
    <row r="139" spans="1:9" x14ac:dyDescent="0.35">
      <c r="A139" s="14">
        <v>2013</v>
      </c>
      <c r="B139" s="14" t="s">
        <v>30</v>
      </c>
      <c r="C139" s="14" t="s">
        <v>56</v>
      </c>
      <c r="D139" s="14">
        <v>1997</v>
      </c>
      <c r="E139" s="14">
        <f>data_filtered[[#This Row],[test_year]]-data_filtered[[#This Row],[model_year]]</f>
        <v>16</v>
      </c>
      <c r="F139" s="14">
        <v>56</v>
      </c>
      <c r="G139" s="14">
        <v>23</v>
      </c>
      <c r="H139" s="14">
        <v>79</v>
      </c>
      <c r="I139" s="14">
        <v>0.291139240506329</v>
      </c>
    </row>
    <row r="140" spans="1:9" x14ac:dyDescent="0.35">
      <c r="A140" s="14">
        <v>2017</v>
      </c>
      <c r="B140" s="14" t="s">
        <v>94</v>
      </c>
      <c r="C140" s="14" t="s">
        <v>95</v>
      </c>
      <c r="D140" s="14">
        <v>2000</v>
      </c>
      <c r="E140" s="14">
        <f>data_filtered[[#This Row],[test_year]]-data_filtered[[#This Row],[model_year]]</f>
        <v>17</v>
      </c>
      <c r="F140" s="14">
        <v>39</v>
      </c>
      <c r="G140" s="14">
        <v>16</v>
      </c>
      <c r="H140" s="14">
        <v>55</v>
      </c>
      <c r="I140" s="14">
        <v>0.29090909090909101</v>
      </c>
    </row>
    <row r="141" spans="1:9" x14ac:dyDescent="0.35">
      <c r="A141" s="14">
        <v>2015</v>
      </c>
      <c r="B141" s="14" t="s">
        <v>33</v>
      </c>
      <c r="C141" s="14" t="s">
        <v>198</v>
      </c>
      <c r="D141" s="14">
        <v>1997</v>
      </c>
      <c r="E141" s="14">
        <f>data_filtered[[#This Row],[test_year]]-data_filtered[[#This Row],[model_year]]</f>
        <v>18</v>
      </c>
      <c r="F141" s="14">
        <v>61</v>
      </c>
      <c r="G141" s="14">
        <v>25</v>
      </c>
      <c r="H141" s="14">
        <v>86</v>
      </c>
      <c r="I141" s="14">
        <v>0.290697674418605</v>
      </c>
    </row>
    <row r="142" spans="1:9" x14ac:dyDescent="0.35">
      <c r="A142" s="14">
        <v>2014</v>
      </c>
      <c r="B142" s="14" t="s">
        <v>92</v>
      </c>
      <c r="C142" s="14" t="s">
        <v>167</v>
      </c>
      <c r="D142" s="14">
        <v>2003</v>
      </c>
      <c r="E142" s="14">
        <f>data_filtered[[#This Row],[test_year]]-data_filtered[[#This Row],[model_year]]</f>
        <v>11</v>
      </c>
      <c r="F142" s="14">
        <v>44</v>
      </c>
      <c r="G142" s="14">
        <v>18</v>
      </c>
      <c r="H142" s="14">
        <v>62</v>
      </c>
      <c r="I142" s="14">
        <v>0.29032258064516098</v>
      </c>
    </row>
    <row r="143" spans="1:9" x14ac:dyDescent="0.35">
      <c r="A143" s="14">
        <v>2016</v>
      </c>
      <c r="B143" s="14" t="s">
        <v>52</v>
      </c>
      <c r="C143" s="14" t="s">
        <v>150</v>
      </c>
      <c r="D143" s="14">
        <v>2003</v>
      </c>
      <c r="E143" s="14">
        <f>data_filtered[[#This Row],[test_year]]-data_filtered[[#This Row],[model_year]]</f>
        <v>13</v>
      </c>
      <c r="F143" s="14">
        <v>44</v>
      </c>
      <c r="G143" s="14">
        <v>18</v>
      </c>
      <c r="H143" s="14">
        <v>62</v>
      </c>
      <c r="I143" s="14">
        <v>0.29032258064516098</v>
      </c>
    </row>
    <row r="144" spans="1:9" x14ac:dyDescent="0.35">
      <c r="A144" s="14">
        <v>2016</v>
      </c>
      <c r="B144" s="14" t="s">
        <v>42</v>
      </c>
      <c r="C144" s="14" t="s">
        <v>43</v>
      </c>
      <c r="D144" s="14">
        <v>1995</v>
      </c>
      <c r="E144" s="14">
        <f>data_filtered[[#This Row],[test_year]]-data_filtered[[#This Row],[model_year]]</f>
        <v>21</v>
      </c>
      <c r="F144" s="14">
        <v>76</v>
      </c>
      <c r="G144" s="14">
        <v>31</v>
      </c>
      <c r="H144" s="14">
        <v>107</v>
      </c>
      <c r="I144" s="14">
        <v>0.289719626168224</v>
      </c>
    </row>
    <row r="145" spans="1:9" x14ac:dyDescent="0.35">
      <c r="A145" s="14">
        <v>2016</v>
      </c>
      <c r="B145" s="14" t="s">
        <v>30</v>
      </c>
      <c r="C145" s="14" t="s">
        <v>194</v>
      </c>
      <c r="D145" s="14">
        <v>1998</v>
      </c>
      <c r="E145" s="14">
        <f>data_filtered[[#This Row],[test_year]]-data_filtered[[#This Row],[model_year]]</f>
        <v>18</v>
      </c>
      <c r="F145" s="14">
        <v>59</v>
      </c>
      <c r="G145" s="14">
        <v>24</v>
      </c>
      <c r="H145" s="14">
        <v>83</v>
      </c>
      <c r="I145" s="14">
        <v>0.28915662650602397</v>
      </c>
    </row>
    <row r="146" spans="1:9" x14ac:dyDescent="0.35">
      <c r="A146" s="13">
        <v>2017</v>
      </c>
      <c r="B146" s="13" t="s">
        <v>24</v>
      </c>
      <c r="C146" s="13" t="s">
        <v>46</v>
      </c>
      <c r="D146" s="13">
        <v>2002</v>
      </c>
      <c r="E146" s="14">
        <f>data_filtered[[#This Row],[test_year]]-data_filtered[[#This Row],[model_year]]</f>
        <v>15</v>
      </c>
      <c r="F146" s="13">
        <v>59</v>
      </c>
      <c r="G146" s="13">
        <v>24</v>
      </c>
      <c r="H146" s="13">
        <v>83</v>
      </c>
      <c r="I146" s="13">
        <v>0.28915662650602397</v>
      </c>
    </row>
    <row r="147" spans="1:9" x14ac:dyDescent="0.35">
      <c r="A147" s="14">
        <v>2015</v>
      </c>
      <c r="B147" s="14" t="s">
        <v>24</v>
      </c>
      <c r="C147" s="14" t="s">
        <v>70</v>
      </c>
      <c r="D147" s="14">
        <v>1993</v>
      </c>
      <c r="E147" s="14">
        <f>data_filtered[[#This Row],[test_year]]-data_filtered[[#This Row],[model_year]]</f>
        <v>22</v>
      </c>
      <c r="F147" s="14">
        <v>91</v>
      </c>
      <c r="G147" s="14">
        <v>37</v>
      </c>
      <c r="H147" s="14">
        <v>128</v>
      </c>
      <c r="I147" s="14">
        <v>0.2890625</v>
      </c>
    </row>
    <row r="148" spans="1:9" x14ac:dyDescent="0.35">
      <c r="A148" s="13">
        <v>2013</v>
      </c>
      <c r="B148" s="13" t="s">
        <v>30</v>
      </c>
      <c r="C148" s="13" t="s">
        <v>124</v>
      </c>
      <c r="D148" s="13">
        <v>1996</v>
      </c>
      <c r="E148" s="14">
        <f>data_filtered[[#This Row],[test_year]]-data_filtered[[#This Row],[model_year]]</f>
        <v>17</v>
      </c>
      <c r="F148" s="13">
        <v>64</v>
      </c>
      <c r="G148" s="13">
        <v>26</v>
      </c>
      <c r="H148" s="13">
        <v>90</v>
      </c>
      <c r="I148" s="13">
        <v>0.28888888888888897</v>
      </c>
    </row>
    <row r="149" spans="1:9" x14ac:dyDescent="0.35">
      <c r="A149" s="13">
        <v>2017</v>
      </c>
      <c r="B149" s="13" t="s">
        <v>24</v>
      </c>
      <c r="C149" s="13" t="s">
        <v>49</v>
      </c>
      <c r="D149" s="13">
        <v>1999</v>
      </c>
      <c r="E149" s="14">
        <f>data_filtered[[#This Row],[test_year]]-data_filtered[[#This Row],[model_year]]</f>
        <v>18</v>
      </c>
      <c r="F149" s="13">
        <v>74</v>
      </c>
      <c r="G149" s="13">
        <v>30</v>
      </c>
      <c r="H149" s="13">
        <v>104</v>
      </c>
      <c r="I149" s="13">
        <v>0.28846153846153799</v>
      </c>
    </row>
    <row r="150" spans="1:9" x14ac:dyDescent="0.35">
      <c r="A150" s="13">
        <v>2013</v>
      </c>
      <c r="B150" s="13" t="s">
        <v>269</v>
      </c>
      <c r="C150" s="13" t="s">
        <v>324</v>
      </c>
      <c r="D150" s="13">
        <v>1998</v>
      </c>
      <c r="E150" s="14">
        <f>data_filtered[[#This Row],[test_year]]-data_filtered[[#This Row],[model_year]]</f>
        <v>15</v>
      </c>
      <c r="F150" s="13">
        <v>37</v>
      </c>
      <c r="G150" s="13">
        <v>15</v>
      </c>
      <c r="H150" s="13">
        <v>52</v>
      </c>
      <c r="I150" s="13">
        <v>0.28846153846153799</v>
      </c>
    </row>
    <row r="151" spans="1:9" x14ac:dyDescent="0.35">
      <c r="A151" s="13">
        <v>2014</v>
      </c>
      <c r="B151" s="13" t="s">
        <v>24</v>
      </c>
      <c r="C151" s="13" t="s">
        <v>293</v>
      </c>
      <c r="D151" s="13">
        <v>1998</v>
      </c>
      <c r="E151" s="14">
        <f>data_filtered[[#This Row],[test_year]]-data_filtered[[#This Row],[model_year]]</f>
        <v>16</v>
      </c>
      <c r="F151" s="13">
        <v>37</v>
      </c>
      <c r="G151" s="13">
        <v>15</v>
      </c>
      <c r="H151" s="13">
        <v>52</v>
      </c>
      <c r="I151" s="13">
        <v>0.28846153846153799</v>
      </c>
    </row>
    <row r="152" spans="1:9" x14ac:dyDescent="0.35">
      <c r="A152" s="14">
        <v>2015</v>
      </c>
      <c r="B152" s="14" t="s">
        <v>24</v>
      </c>
      <c r="C152" s="14" t="s">
        <v>220</v>
      </c>
      <c r="D152" s="14">
        <v>2002</v>
      </c>
      <c r="E152" s="14">
        <f>data_filtered[[#This Row],[test_year]]-data_filtered[[#This Row],[model_year]]</f>
        <v>13</v>
      </c>
      <c r="F152" s="14">
        <v>37</v>
      </c>
      <c r="G152" s="14">
        <v>15</v>
      </c>
      <c r="H152" s="14">
        <v>52</v>
      </c>
      <c r="I152" s="14">
        <v>0.28846153846153799</v>
      </c>
    </row>
    <row r="153" spans="1:9" x14ac:dyDescent="0.35">
      <c r="A153" s="13">
        <v>2015</v>
      </c>
      <c r="B153" s="13" t="s">
        <v>113</v>
      </c>
      <c r="C153" s="13" t="s">
        <v>309</v>
      </c>
      <c r="D153" s="13">
        <v>1999</v>
      </c>
      <c r="E153" s="14">
        <f>data_filtered[[#This Row],[test_year]]-data_filtered[[#This Row],[model_year]]</f>
        <v>16</v>
      </c>
      <c r="F153" s="13">
        <v>37</v>
      </c>
      <c r="G153" s="13">
        <v>15</v>
      </c>
      <c r="H153" s="13">
        <v>52</v>
      </c>
      <c r="I153" s="13">
        <v>0.28846153846153799</v>
      </c>
    </row>
    <row r="154" spans="1:9" x14ac:dyDescent="0.35">
      <c r="A154" s="14">
        <v>2016</v>
      </c>
      <c r="B154" s="14" t="s">
        <v>42</v>
      </c>
      <c r="C154" s="14" t="s">
        <v>43</v>
      </c>
      <c r="D154" s="14">
        <v>1991</v>
      </c>
      <c r="E154" s="14">
        <f>data_filtered[[#This Row],[test_year]]-data_filtered[[#This Row],[model_year]]</f>
        <v>25</v>
      </c>
      <c r="F154" s="14">
        <v>37</v>
      </c>
      <c r="G154" s="14">
        <v>15</v>
      </c>
      <c r="H154" s="14">
        <v>52</v>
      </c>
      <c r="I154" s="14">
        <v>0.28846153846153799</v>
      </c>
    </row>
    <row r="155" spans="1:9" x14ac:dyDescent="0.35">
      <c r="A155" s="13">
        <v>2014</v>
      </c>
      <c r="B155" s="13" t="s">
        <v>24</v>
      </c>
      <c r="C155" s="13" t="s">
        <v>46</v>
      </c>
      <c r="D155" s="13">
        <v>2002</v>
      </c>
      <c r="E155" s="14">
        <f>data_filtered[[#This Row],[test_year]]-data_filtered[[#This Row],[model_year]]</f>
        <v>12</v>
      </c>
      <c r="F155" s="13">
        <v>79</v>
      </c>
      <c r="G155" s="13">
        <v>32</v>
      </c>
      <c r="H155" s="13">
        <v>111</v>
      </c>
      <c r="I155" s="13">
        <v>0.28828828828828801</v>
      </c>
    </row>
    <row r="156" spans="1:9" x14ac:dyDescent="0.35">
      <c r="A156" s="13">
        <v>2013</v>
      </c>
      <c r="B156" s="13" t="s">
        <v>102</v>
      </c>
      <c r="C156" s="13" t="s">
        <v>103</v>
      </c>
      <c r="D156" s="13">
        <v>2005</v>
      </c>
      <c r="E156" s="14">
        <f>data_filtered[[#This Row],[test_year]]-data_filtered[[#This Row],[model_year]]</f>
        <v>8</v>
      </c>
      <c r="F156" s="13">
        <v>47</v>
      </c>
      <c r="G156" s="13">
        <v>19</v>
      </c>
      <c r="H156" s="13">
        <v>66</v>
      </c>
      <c r="I156" s="13">
        <v>0.28787878787878801</v>
      </c>
    </row>
    <row r="157" spans="1:9" x14ac:dyDescent="0.35">
      <c r="A157" s="14">
        <v>2013</v>
      </c>
      <c r="B157" s="14" t="s">
        <v>190</v>
      </c>
      <c r="C157" s="14" t="s">
        <v>259</v>
      </c>
      <c r="D157" s="14">
        <v>2003</v>
      </c>
      <c r="E157" s="14">
        <f>data_filtered[[#This Row],[test_year]]-data_filtered[[#This Row],[model_year]]</f>
        <v>10</v>
      </c>
      <c r="F157" s="14">
        <v>52</v>
      </c>
      <c r="G157" s="14">
        <v>21</v>
      </c>
      <c r="H157" s="14">
        <v>73</v>
      </c>
      <c r="I157" s="14">
        <v>0.28767123287671198</v>
      </c>
    </row>
    <row r="158" spans="1:9" x14ac:dyDescent="0.35">
      <c r="A158" s="13">
        <v>2014</v>
      </c>
      <c r="B158" s="13" t="s">
        <v>190</v>
      </c>
      <c r="C158" s="13" t="s">
        <v>259</v>
      </c>
      <c r="D158" s="13">
        <v>2001</v>
      </c>
      <c r="E158" s="14">
        <f>data_filtered[[#This Row],[test_year]]-data_filtered[[#This Row],[model_year]]</f>
        <v>13</v>
      </c>
      <c r="F158" s="13">
        <v>52</v>
      </c>
      <c r="G158" s="13">
        <v>21</v>
      </c>
      <c r="H158" s="13">
        <v>73</v>
      </c>
      <c r="I158" s="13">
        <v>0.28767123287671198</v>
      </c>
    </row>
    <row r="159" spans="1:9" x14ac:dyDescent="0.35">
      <c r="A159" s="14">
        <v>2015</v>
      </c>
      <c r="B159" s="14" t="s">
        <v>30</v>
      </c>
      <c r="C159" s="14" t="s">
        <v>60</v>
      </c>
      <c r="D159" s="14">
        <v>1999</v>
      </c>
      <c r="E159" s="14">
        <f>data_filtered[[#This Row],[test_year]]-data_filtered[[#This Row],[model_year]]</f>
        <v>16</v>
      </c>
      <c r="F159" s="14">
        <v>137</v>
      </c>
      <c r="G159" s="14">
        <v>55</v>
      </c>
      <c r="H159" s="14">
        <v>192</v>
      </c>
      <c r="I159" s="14">
        <v>0.28645833333333298</v>
      </c>
    </row>
    <row r="160" spans="1:9" x14ac:dyDescent="0.35">
      <c r="A160" s="13">
        <v>2013</v>
      </c>
      <c r="B160" s="13" t="s">
        <v>30</v>
      </c>
      <c r="C160" s="13" t="s">
        <v>40</v>
      </c>
      <c r="D160" s="13">
        <v>1996</v>
      </c>
      <c r="E160" s="14">
        <f>data_filtered[[#This Row],[test_year]]-data_filtered[[#This Row],[model_year]]</f>
        <v>17</v>
      </c>
      <c r="F160" s="13">
        <v>105</v>
      </c>
      <c r="G160" s="13">
        <v>42</v>
      </c>
      <c r="H160" s="13">
        <v>147</v>
      </c>
      <c r="I160" s="13">
        <v>0.28571428571428598</v>
      </c>
    </row>
    <row r="161" spans="1:9" x14ac:dyDescent="0.35">
      <c r="A161" s="13">
        <v>2016</v>
      </c>
      <c r="B161" s="13" t="s">
        <v>24</v>
      </c>
      <c r="C161" s="13" t="s">
        <v>49</v>
      </c>
      <c r="D161" s="13">
        <v>1999</v>
      </c>
      <c r="E161" s="14">
        <f>data_filtered[[#This Row],[test_year]]-data_filtered[[#This Row],[model_year]]</f>
        <v>17</v>
      </c>
      <c r="F161" s="13">
        <v>85</v>
      </c>
      <c r="G161" s="13">
        <v>34</v>
      </c>
      <c r="H161" s="13">
        <v>119</v>
      </c>
      <c r="I161" s="13">
        <v>0.28571428571428598</v>
      </c>
    </row>
    <row r="162" spans="1:9" x14ac:dyDescent="0.35">
      <c r="A162" s="14">
        <v>2016</v>
      </c>
      <c r="B162" s="14" t="s">
        <v>42</v>
      </c>
      <c r="C162" s="14" t="s">
        <v>73</v>
      </c>
      <c r="D162" s="14">
        <v>2013</v>
      </c>
      <c r="E162" s="14">
        <f>data_filtered[[#This Row],[test_year]]-data_filtered[[#This Row],[model_year]]</f>
        <v>3</v>
      </c>
      <c r="F162" s="14">
        <v>85</v>
      </c>
      <c r="G162" s="14">
        <v>34</v>
      </c>
      <c r="H162" s="14">
        <v>119</v>
      </c>
      <c r="I162" s="14">
        <v>0.28571428571428598</v>
      </c>
    </row>
    <row r="163" spans="1:9" x14ac:dyDescent="0.35">
      <c r="A163" s="13">
        <v>2014</v>
      </c>
      <c r="B163" s="13" t="s">
        <v>26</v>
      </c>
      <c r="C163" s="13" t="s">
        <v>35</v>
      </c>
      <c r="D163" s="13">
        <v>1994</v>
      </c>
      <c r="E163" s="14">
        <f>data_filtered[[#This Row],[test_year]]-data_filtered[[#This Row],[model_year]]</f>
        <v>20</v>
      </c>
      <c r="F163" s="13">
        <v>70</v>
      </c>
      <c r="G163" s="13">
        <v>28</v>
      </c>
      <c r="H163" s="13">
        <v>98</v>
      </c>
      <c r="I163" s="13">
        <v>0.28571428571428598</v>
      </c>
    </row>
    <row r="164" spans="1:9" x14ac:dyDescent="0.35">
      <c r="A164" s="14">
        <v>2015</v>
      </c>
      <c r="B164" s="14" t="s">
        <v>24</v>
      </c>
      <c r="C164" s="14" t="s">
        <v>70</v>
      </c>
      <c r="D164" s="14">
        <v>1989</v>
      </c>
      <c r="E164" s="14">
        <f>data_filtered[[#This Row],[test_year]]-data_filtered[[#This Row],[model_year]]</f>
        <v>26</v>
      </c>
      <c r="F164" s="14">
        <v>50</v>
      </c>
      <c r="G164" s="14">
        <v>20</v>
      </c>
      <c r="H164" s="14">
        <v>70</v>
      </c>
      <c r="I164" s="14">
        <v>0.28571428571428598</v>
      </c>
    </row>
    <row r="165" spans="1:9" x14ac:dyDescent="0.35">
      <c r="A165" s="13">
        <v>2016</v>
      </c>
      <c r="B165" s="13" t="s">
        <v>42</v>
      </c>
      <c r="C165" s="13" t="s">
        <v>182</v>
      </c>
      <c r="D165" s="13">
        <v>1998</v>
      </c>
      <c r="E165" s="14">
        <f>data_filtered[[#This Row],[test_year]]-data_filtered[[#This Row],[model_year]]</f>
        <v>18</v>
      </c>
      <c r="F165" s="13">
        <v>45</v>
      </c>
      <c r="G165" s="13">
        <v>18</v>
      </c>
      <c r="H165" s="13">
        <v>63</v>
      </c>
      <c r="I165" s="13">
        <v>0.28571428571428598</v>
      </c>
    </row>
    <row r="166" spans="1:9" x14ac:dyDescent="0.35">
      <c r="A166" s="14">
        <v>2016</v>
      </c>
      <c r="B166" s="14" t="s">
        <v>52</v>
      </c>
      <c r="C166" s="14" t="s">
        <v>131</v>
      </c>
      <c r="D166" s="14">
        <v>2001</v>
      </c>
      <c r="E166" s="14">
        <f>data_filtered[[#This Row],[test_year]]-data_filtered[[#This Row],[model_year]]</f>
        <v>15</v>
      </c>
      <c r="F166" s="14">
        <v>40</v>
      </c>
      <c r="G166" s="14">
        <v>16</v>
      </c>
      <c r="H166" s="14">
        <v>56</v>
      </c>
      <c r="I166" s="14">
        <v>0.28571428571428598</v>
      </c>
    </row>
    <row r="167" spans="1:9" x14ac:dyDescent="0.35">
      <c r="A167" s="13">
        <v>2015</v>
      </c>
      <c r="B167" s="13" t="s">
        <v>24</v>
      </c>
      <c r="C167" s="13" t="s">
        <v>29</v>
      </c>
      <c r="D167" s="13">
        <v>2002</v>
      </c>
      <c r="E167" s="14">
        <f>data_filtered[[#This Row],[test_year]]-data_filtered[[#This Row],[model_year]]</f>
        <v>13</v>
      </c>
      <c r="F167" s="13">
        <v>78</v>
      </c>
      <c r="G167" s="13">
        <v>31</v>
      </c>
      <c r="H167" s="13">
        <v>109</v>
      </c>
      <c r="I167" s="13">
        <v>0.28440366972477099</v>
      </c>
    </row>
    <row r="168" spans="1:9" x14ac:dyDescent="0.35">
      <c r="A168" s="14">
        <v>2017</v>
      </c>
      <c r="B168" s="14" t="s">
        <v>102</v>
      </c>
      <c r="C168" s="14" t="s">
        <v>103</v>
      </c>
      <c r="D168" s="14">
        <v>2001</v>
      </c>
      <c r="E168" s="14">
        <f>data_filtered[[#This Row],[test_year]]-data_filtered[[#This Row],[model_year]]</f>
        <v>16</v>
      </c>
      <c r="F168" s="14">
        <v>53</v>
      </c>
      <c r="G168" s="14">
        <v>21</v>
      </c>
      <c r="H168" s="14">
        <v>74</v>
      </c>
      <c r="I168" s="14">
        <v>0.28378378378378399</v>
      </c>
    </row>
    <row r="169" spans="1:9" x14ac:dyDescent="0.35">
      <c r="A169" s="14">
        <v>2013</v>
      </c>
      <c r="B169" s="14" t="s">
        <v>33</v>
      </c>
      <c r="C169" s="14" t="s">
        <v>86</v>
      </c>
      <c r="D169" s="14">
        <v>1997</v>
      </c>
      <c r="E169" s="14">
        <f>data_filtered[[#This Row],[test_year]]-data_filtered[[#This Row],[model_year]]</f>
        <v>16</v>
      </c>
      <c r="F169" s="14">
        <v>48</v>
      </c>
      <c r="G169" s="14">
        <v>19</v>
      </c>
      <c r="H169" s="14">
        <v>67</v>
      </c>
      <c r="I169" s="14">
        <v>0.28358208955223901</v>
      </c>
    </row>
    <row r="170" spans="1:9" x14ac:dyDescent="0.35">
      <c r="A170" s="14">
        <v>2013</v>
      </c>
      <c r="B170" s="14" t="s">
        <v>30</v>
      </c>
      <c r="C170" s="14" t="s">
        <v>127</v>
      </c>
      <c r="D170" s="14">
        <v>1996</v>
      </c>
      <c r="E170" s="14">
        <f>data_filtered[[#This Row],[test_year]]-data_filtered[[#This Row],[model_year]]</f>
        <v>17</v>
      </c>
      <c r="F170" s="14">
        <v>38</v>
      </c>
      <c r="G170" s="14">
        <v>15</v>
      </c>
      <c r="H170" s="14">
        <v>53</v>
      </c>
      <c r="I170" s="14">
        <v>0.28301886792452802</v>
      </c>
    </row>
    <row r="171" spans="1:9" x14ac:dyDescent="0.35">
      <c r="A171" s="14">
        <v>2014</v>
      </c>
      <c r="B171" s="14" t="s">
        <v>30</v>
      </c>
      <c r="C171" s="14" t="s">
        <v>124</v>
      </c>
      <c r="D171" s="14">
        <v>1992</v>
      </c>
      <c r="E171" s="14">
        <f>data_filtered[[#This Row],[test_year]]-data_filtered[[#This Row],[model_year]]</f>
        <v>22</v>
      </c>
      <c r="F171" s="14">
        <v>38</v>
      </c>
      <c r="G171" s="14">
        <v>15</v>
      </c>
      <c r="H171" s="14">
        <v>53</v>
      </c>
      <c r="I171" s="14">
        <v>0.28301886792452802</v>
      </c>
    </row>
    <row r="172" spans="1:9" x14ac:dyDescent="0.35">
      <c r="A172" s="14">
        <v>2015</v>
      </c>
      <c r="B172" s="14" t="s">
        <v>67</v>
      </c>
      <c r="C172" s="14" t="s">
        <v>68</v>
      </c>
      <c r="D172" s="14">
        <v>1993</v>
      </c>
      <c r="E172" s="14">
        <f>data_filtered[[#This Row],[test_year]]-data_filtered[[#This Row],[model_year]]</f>
        <v>22</v>
      </c>
      <c r="F172" s="14">
        <v>38</v>
      </c>
      <c r="G172" s="14">
        <v>15</v>
      </c>
      <c r="H172" s="14">
        <v>53</v>
      </c>
      <c r="I172" s="14">
        <v>0.28301886792452802</v>
      </c>
    </row>
    <row r="173" spans="1:9" x14ac:dyDescent="0.35">
      <c r="A173" s="13">
        <v>2015</v>
      </c>
      <c r="B173" s="13" t="s">
        <v>24</v>
      </c>
      <c r="C173" s="13" t="s">
        <v>46</v>
      </c>
      <c r="D173" s="13">
        <v>2003</v>
      </c>
      <c r="E173" s="14">
        <f>data_filtered[[#This Row],[test_year]]-data_filtered[[#This Row],[model_year]]</f>
        <v>12</v>
      </c>
      <c r="F173" s="13">
        <v>109</v>
      </c>
      <c r="G173" s="13">
        <v>43</v>
      </c>
      <c r="H173" s="13">
        <v>152</v>
      </c>
      <c r="I173" s="13">
        <v>0.28289473684210498</v>
      </c>
    </row>
    <row r="174" spans="1:9" x14ac:dyDescent="0.35">
      <c r="A174" s="13">
        <v>2016</v>
      </c>
      <c r="B174" s="13" t="s">
        <v>33</v>
      </c>
      <c r="C174" s="13" t="s">
        <v>109</v>
      </c>
      <c r="D174" s="13">
        <v>2000</v>
      </c>
      <c r="E174" s="14">
        <f>data_filtered[[#This Row],[test_year]]-data_filtered[[#This Row],[model_year]]</f>
        <v>16</v>
      </c>
      <c r="F174" s="13">
        <v>99</v>
      </c>
      <c r="G174" s="13">
        <v>39</v>
      </c>
      <c r="H174" s="13">
        <v>138</v>
      </c>
      <c r="I174" s="13">
        <v>0.282608695652174</v>
      </c>
    </row>
    <row r="175" spans="1:9" x14ac:dyDescent="0.35">
      <c r="A175" s="14">
        <v>2013</v>
      </c>
      <c r="B175" s="14" t="s">
        <v>42</v>
      </c>
      <c r="C175" s="14" t="s">
        <v>43</v>
      </c>
      <c r="D175" s="14">
        <v>1992</v>
      </c>
      <c r="E175" s="14">
        <f>data_filtered[[#This Row],[test_year]]-data_filtered[[#This Row],[model_year]]</f>
        <v>21</v>
      </c>
      <c r="F175" s="14">
        <v>56</v>
      </c>
      <c r="G175" s="14">
        <v>22</v>
      </c>
      <c r="H175" s="14">
        <v>78</v>
      </c>
      <c r="I175" s="14">
        <v>0.28205128205128199</v>
      </c>
    </row>
    <row r="176" spans="1:9" x14ac:dyDescent="0.35">
      <c r="A176" s="13">
        <v>2015</v>
      </c>
      <c r="B176" s="13" t="s">
        <v>52</v>
      </c>
      <c r="C176" s="13" t="s">
        <v>84</v>
      </c>
      <c r="D176" s="13">
        <v>2000</v>
      </c>
      <c r="E176" s="14">
        <f>data_filtered[[#This Row],[test_year]]-data_filtered[[#This Row],[model_year]]</f>
        <v>15</v>
      </c>
      <c r="F176" s="13">
        <v>51</v>
      </c>
      <c r="G176" s="13">
        <v>20</v>
      </c>
      <c r="H176" s="13">
        <v>71</v>
      </c>
      <c r="I176" s="13">
        <v>0.28169014084506999</v>
      </c>
    </row>
    <row r="177" spans="1:9" x14ac:dyDescent="0.35">
      <c r="A177" s="13">
        <v>2015</v>
      </c>
      <c r="B177" s="13" t="s">
        <v>24</v>
      </c>
      <c r="C177" s="13" t="s">
        <v>121</v>
      </c>
      <c r="D177" s="13">
        <v>1991</v>
      </c>
      <c r="E177" s="14">
        <f>data_filtered[[#This Row],[test_year]]-data_filtered[[#This Row],[model_year]]</f>
        <v>24</v>
      </c>
      <c r="F177" s="13">
        <v>74</v>
      </c>
      <c r="G177" s="13">
        <v>29</v>
      </c>
      <c r="H177" s="13">
        <v>103</v>
      </c>
      <c r="I177" s="13">
        <v>0.28155339805825202</v>
      </c>
    </row>
    <row r="178" spans="1:9" x14ac:dyDescent="0.35">
      <c r="A178" s="14">
        <v>2014</v>
      </c>
      <c r="B178" s="14" t="s">
        <v>24</v>
      </c>
      <c r="C178" s="14" t="s">
        <v>101</v>
      </c>
      <c r="D178" s="14">
        <v>1994</v>
      </c>
      <c r="E178" s="14">
        <f>data_filtered[[#This Row],[test_year]]-data_filtered[[#This Row],[model_year]]</f>
        <v>20</v>
      </c>
      <c r="F178" s="14">
        <v>41</v>
      </c>
      <c r="G178" s="14">
        <v>16</v>
      </c>
      <c r="H178" s="14">
        <v>57</v>
      </c>
      <c r="I178" s="14">
        <v>0.28070175438596501</v>
      </c>
    </row>
    <row r="179" spans="1:9" x14ac:dyDescent="0.35">
      <c r="A179" s="13">
        <v>2015</v>
      </c>
      <c r="B179" s="13" t="s">
        <v>24</v>
      </c>
      <c r="C179" s="13" t="s">
        <v>273</v>
      </c>
      <c r="D179" s="13">
        <v>1996</v>
      </c>
      <c r="E179" s="14">
        <f>data_filtered[[#This Row],[test_year]]-data_filtered[[#This Row],[model_year]]</f>
        <v>19</v>
      </c>
      <c r="F179" s="13">
        <v>41</v>
      </c>
      <c r="G179" s="13">
        <v>16</v>
      </c>
      <c r="H179" s="13">
        <v>57</v>
      </c>
      <c r="I179" s="13">
        <v>0.28070175438596501</v>
      </c>
    </row>
    <row r="180" spans="1:9" x14ac:dyDescent="0.35">
      <c r="A180" s="13">
        <v>2013</v>
      </c>
      <c r="B180" s="13" t="s">
        <v>30</v>
      </c>
      <c r="C180" s="13" t="s">
        <v>250</v>
      </c>
      <c r="D180" s="13">
        <v>1990</v>
      </c>
      <c r="E180" s="14">
        <f>data_filtered[[#This Row],[test_year]]-data_filtered[[#This Row],[model_year]]</f>
        <v>23</v>
      </c>
      <c r="F180" s="13">
        <v>59</v>
      </c>
      <c r="G180" s="13">
        <v>23</v>
      </c>
      <c r="H180" s="13">
        <v>82</v>
      </c>
      <c r="I180" s="13">
        <v>0.28048780487804897</v>
      </c>
    </row>
    <row r="181" spans="1:9" x14ac:dyDescent="0.35">
      <c r="A181" s="13">
        <v>2016</v>
      </c>
      <c r="B181" s="13" t="s">
        <v>30</v>
      </c>
      <c r="C181" s="13" t="s">
        <v>47</v>
      </c>
      <c r="D181" s="13">
        <v>1997</v>
      </c>
      <c r="E181" s="14">
        <f>data_filtered[[#This Row],[test_year]]-data_filtered[[#This Row],[model_year]]</f>
        <v>19</v>
      </c>
      <c r="F181" s="13">
        <v>77</v>
      </c>
      <c r="G181" s="13">
        <v>30</v>
      </c>
      <c r="H181" s="13">
        <v>107</v>
      </c>
      <c r="I181" s="13">
        <v>0.28037383177570102</v>
      </c>
    </row>
    <row r="182" spans="1:9" x14ac:dyDescent="0.35">
      <c r="A182" s="13">
        <v>2014</v>
      </c>
      <c r="B182" s="13" t="s">
        <v>30</v>
      </c>
      <c r="C182" s="13" t="s">
        <v>127</v>
      </c>
      <c r="D182" s="13">
        <v>1997</v>
      </c>
      <c r="E182" s="14">
        <f>data_filtered[[#This Row],[test_year]]-data_filtered[[#This Row],[model_year]]</f>
        <v>17</v>
      </c>
      <c r="F182" s="13">
        <v>95</v>
      </c>
      <c r="G182" s="13">
        <v>37</v>
      </c>
      <c r="H182" s="13">
        <v>132</v>
      </c>
      <c r="I182" s="13">
        <v>0.28030303030303</v>
      </c>
    </row>
    <row r="183" spans="1:9" x14ac:dyDescent="0.35">
      <c r="A183" s="14">
        <v>2013</v>
      </c>
      <c r="B183" s="14" t="s">
        <v>42</v>
      </c>
      <c r="C183" s="14" t="s">
        <v>66</v>
      </c>
      <c r="D183" s="14">
        <v>1998</v>
      </c>
      <c r="E183" s="14">
        <f>data_filtered[[#This Row],[test_year]]-data_filtered[[#This Row],[model_year]]</f>
        <v>15</v>
      </c>
      <c r="F183" s="14">
        <v>36</v>
      </c>
      <c r="G183" s="14">
        <v>14</v>
      </c>
      <c r="H183" s="14">
        <v>50</v>
      </c>
      <c r="I183" s="14">
        <v>0.28000000000000003</v>
      </c>
    </row>
    <row r="184" spans="1:9" x14ac:dyDescent="0.35">
      <c r="A184" s="13">
        <v>2017</v>
      </c>
      <c r="B184" s="13" t="s">
        <v>26</v>
      </c>
      <c r="C184" s="13" t="s">
        <v>69</v>
      </c>
      <c r="D184" s="13">
        <v>1989</v>
      </c>
      <c r="E184" s="14">
        <f>data_filtered[[#This Row],[test_year]]-data_filtered[[#This Row],[model_year]]</f>
        <v>28</v>
      </c>
      <c r="F184" s="13">
        <v>36</v>
      </c>
      <c r="G184" s="13">
        <v>14</v>
      </c>
      <c r="H184" s="13">
        <v>50</v>
      </c>
      <c r="I184" s="13">
        <v>0.28000000000000003</v>
      </c>
    </row>
    <row r="185" spans="1:9" x14ac:dyDescent="0.35">
      <c r="A185" s="14">
        <v>2014</v>
      </c>
      <c r="B185" s="14" t="s">
        <v>58</v>
      </c>
      <c r="C185" s="14" t="s">
        <v>228</v>
      </c>
      <c r="D185" s="14">
        <v>2001</v>
      </c>
      <c r="E185" s="14">
        <f>data_filtered[[#This Row],[test_year]]-data_filtered[[#This Row],[model_year]]</f>
        <v>13</v>
      </c>
      <c r="F185" s="14">
        <v>49</v>
      </c>
      <c r="G185" s="14">
        <v>19</v>
      </c>
      <c r="H185" s="14">
        <v>68</v>
      </c>
      <c r="I185" s="14">
        <v>0.27941176470588203</v>
      </c>
    </row>
    <row r="186" spans="1:9" x14ac:dyDescent="0.35">
      <c r="A186" s="14">
        <v>2015</v>
      </c>
      <c r="B186" s="14" t="s">
        <v>30</v>
      </c>
      <c r="C186" s="14" t="s">
        <v>72</v>
      </c>
      <c r="D186" s="14">
        <v>1997</v>
      </c>
      <c r="E186" s="14">
        <f>data_filtered[[#This Row],[test_year]]-data_filtered[[#This Row],[model_year]]</f>
        <v>18</v>
      </c>
      <c r="F186" s="14">
        <v>124</v>
      </c>
      <c r="G186" s="14">
        <v>48</v>
      </c>
      <c r="H186" s="14">
        <v>172</v>
      </c>
      <c r="I186" s="14">
        <v>0.27906976744186002</v>
      </c>
    </row>
    <row r="187" spans="1:9" x14ac:dyDescent="0.35">
      <c r="A187" s="14">
        <v>2017</v>
      </c>
      <c r="B187" s="14" t="s">
        <v>24</v>
      </c>
      <c r="C187" s="14" t="s">
        <v>46</v>
      </c>
      <c r="D187" s="14">
        <v>2004</v>
      </c>
      <c r="E187" s="14">
        <f>data_filtered[[#This Row],[test_year]]-data_filtered[[#This Row],[model_year]]</f>
        <v>13</v>
      </c>
      <c r="F187" s="14">
        <v>124</v>
      </c>
      <c r="G187" s="14">
        <v>48</v>
      </c>
      <c r="H187" s="14">
        <v>172</v>
      </c>
      <c r="I187" s="14">
        <v>0.27906976744186002</v>
      </c>
    </row>
    <row r="188" spans="1:9" x14ac:dyDescent="0.35">
      <c r="A188" s="13">
        <v>2014</v>
      </c>
      <c r="B188" s="13" t="s">
        <v>269</v>
      </c>
      <c r="C188" s="13" t="s">
        <v>270</v>
      </c>
      <c r="D188" s="13">
        <v>1997</v>
      </c>
      <c r="E188" s="14">
        <f>data_filtered[[#This Row],[test_year]]-data_filtered[[#This Row],[model_year]]</f>
        <v>17</v>
      </c>
      <c r="F188" s="13">
        <v>44</v>
      </c>
      <c r="G188" s="13">
        <v>17</v>
      </c>
      <c r="H188" s="13">
        <v>61</v>
      </c>
      <c r="I188" s="13">
        <v>0.27868852459016402</v>
      </c>
    </row>
    <row r="189" spans="1:9" x14ac:dyDescent="0.35">
      <c r="A189" s="13">
        <v>2016</v>
      </c>
      <c r="B189" s="13" t="s">
        <v>58</v>
      </c>
      <c r="C189" s="13" t="s">
        <v>228</v>
      </c>
      <c r="D189" s="13">
        <v>2002</v>
      </c>
      <c r="E189" s="14">
        <f>data_filtered[[#This Row],[test_year]]-data_filtered[[#This Row],[model_year]]</f>
        <v>14</v>
      </c>
      <c r="F189" s="13">
        <v>44</v>
      </c>
      <c r="G189" s="13">
        <v>17</v>
      </c>
      <c r="H189" s="13">
        <v>61</v>
      </c>
      <c r="I189" s="13">
        <v>0.27868852459016402</v>
      </c>
    </row>
    <row r="190" spans="1:9" x14ac:dyDescent="0.35">
      <c r="A190" s="13">
        <v>2016</v>
      </c>
      <c r="B190" s="13" t="s">
        <v>26</v>
      </c>
      <c r="C190" s="13" t="s">
        <v>88</v>
      </c>
      <c r="D190" s="13">
        <v>1994</v>
      </c>
      <c r="E190" s="14">
        <f>data_filtered[[#This Row],[test_year]]-data_filtered[[#This Row],[model_year]]</f>
        <v>22</v>
      </c>
      <c r="F190" s="13">
        <v>44</v>
      </c>
      <c r="G190" s="13">
        <v>17</v>
      </c>
      <c r="H190" s="13">
        <v>61</v>
      </c>
      <c r="I190" s="13">
        <v>0.27868852459016402</v>
      </c>
    </row>
    <row r="191" spans="1:9" x14ac:dyDescent="0.35">
      <c r="A191" s="14">
        <v>2013</v>
      </c>
      <c r="B191" s="14" t="s">
        <v>30</v>
      </c>
      <c r="C191" s="14" t="s">
        <v>60</v>
      </c>
      <c r="D191" s="14">
        <v>1997</v>
      </c>
      <c r="E191" s="14">
        <f>data_filtered[[#This Row],[test_year]]-data_filtered[[#This Row],[model_year]]</f>
        <v>16</v>
      </c>
      <c r="F191" s="14">
        <v>161</v>
      </c>
      <c r="G191" s="14">
        <v>62</v>
      </c>
      <c r="H191" s="14">
        <v>223</v>
      </c>
      <c r="I191" s="14">
        <v>0.27802690582959599</v>
      </c>
    </row>
    <row r="192" spans="1:9" x14ac:dyDescent="0.35">
      <c r="A192" s="14">
        <v>2016</v>
      </c>
      <c r="B192" s="14" t="s">
        <v>30</v>
      </c>
      <c r="C192" s="14" t="s">
        <v>250</v>
      </c>
      <c r="D192" s="14">
        <v>1991</v>
      </c>
      <c r="E192" s="14">
        <f>data_filtered[[#This Row],[test_year]]-data_filtered[[#This Row],[model_year]]</f>
        <v>25</v>
      </c>
      <c r="F192" s="14">
        <v>52</v>
      </c>
      <c r="G192" s="14">
        <v>20</v>
      </c>
      <c r="H192" s="14">
        <v>72</v>
      </c>
      <c r="I192" s="14">
        <v>0.27777777777777801</v>
      </c>
    </row>
    <row r="193" spans="1:9" x14ac:dyDescent="0.35">
      <c r="A193" s="14">
        <v>2015</v>
      </c>
      <c r="B193" s="14" t="s">
        <v>30</v>
      </c>
      <c r="C193" s="14" t="s">
        <v>47</v>
      </c>
      <c r="D193" s="14">
        <v>1997</v>
      </c>
      <c r="E193" s="14">
        <f>data_filtered[[#This Row],[test_year]]-data_filtered[[#This Row],[model_year]]</f>
        <v>18</v>
      </c>
      <c r="F193" s="14">
        <v>73</v>
      </c>
      <c r="G193" s="14">
        <v>28</v>
      </c>
      <c r="H193" s="14">
        <v>101</v>
      </c>
      <c r="I193" s="14">
        <v>0.27722772277227697</v>
      </c>
    </row>
    <row r="194" spans="1:9" x14ac:dyDescent="0.35">
      <c r="A194" s="13">
        <v>2013</v>
      </c>
      <c r="B194" s="13" t="s">
        <v>30</v>
      </c>
      <c r="C194" s="13" t="s">
        <v>56</v>
      </c>
      <c r="D194" s="13">
        <v>1996</v>
      </c>
      <c r="E194" s="14">
        <f>data_filtered[[#This Row],[test_year]]-data_filtered[[#This Row],[model_year]]</f>
        <v>17</v>
      </c>
      <c r="F194" s="13">
        <v>60</v>
      </c>
      <c r="G194" s="13">
        <v>23</v>
      </c>
      <c r="H194" s="13">
        <v>83</v>
      </c>
      <c r="I194" s="13">
        <v>0.27710843373493999</v>
      </c>
    </row>
    <row r="195" spans="1:9" x14ac:dyDescent="0.35">
      <c r="A195" s="13">
        <v>2017</v>
      </c>
      <c r="B195" s="13" t="s">
        <v>30</v>
      </c>
      <c r="C195" s="13" t="s">
        <v>72</v>
      </c>
      <c r="D195" s="13">
        <v>1997</v>
      </c>
      <c r="E195" s="14">
        <f>data_filtered[[#This Row],[test_year]]-data_filtered[[#This Row],[model_year]]</f>
        <v>20</v>
      </c>
      <c r="F195" s="13">
        <v>107</v>
      </c>
      <c r="G195" s="13">
        <v>41</v>
      </c>
      <c r="H195" s="13">
        <v>148</v>
      </c>
      <c r="I195" s="13">
        <v>0.27702702702702697</v>
      </c>
    </row>
    <row r="196" spans="1:9" x14ac:dyDescent="0.35">
      <c r="A196" s="14">
        <v>2013</v>
      </c>
      <c r="B196" s="14" t="s">
        <v>24</v>
      </c>
      <c r="C196" s="14" t="s">
        <v>257</v>
      </c>
      <c r="D196" s="14">
        <v>2002</v>
      </c>
      <c r="E196" s="14">
        <f>data_filtered[[#This Row],[test_year]]-data_filtered[[#This Row],[model_year]]</f>
        <v>11</v>
      </c>
      <c r="F196" s="14">
        <v>47</v>
      </c>
      <c r="G196" s="14">
        <v>18</v>
      </c>
      <c r="H196" s="14">
        <v>65</v>
      </c>
      <c r="I196" s="14">
        <v>0.27692307692307699</v>
      </c>
    </row>
    <row r="197" spans="1:9" x14ac:dyDescent="0.35">
      <c r="A197" s="13">
        <v>2013</v>
      </c>
      <c r="B197" s="13" t="s">
        <v>30</v>
      </c>
      <c r="C197" s="13" t="s">
        <v>280</v>
      </c>
      <c r="D197" s="13">
        <v>1996</v>
      </c>
      <c r="E197" s="14">
        <f>data_filtered[[#This Row],[test_year]]-data_filtered[[#This Row],[model_year]]</f>
        <v>17</v>
      </c>
      <c r="F197" s="13">
        <v>47</v>
      </c>
      <c r="G197" s="13">
        <v>18</v>
      </c>
      <c r="H197" s="13">
        <v>65</v>
      </c>
      <c r="I197" s="13">
        <v>0.27692307692307699</v>
      </c>
    </row>
    <row r="198" spans="1:9" x14ac:dyDescent="0.35">
      <c r="A198" s="13">
        <v>2014</v>
      </c>
      <c r="B198" s="13" t="s">
        <v>30</v>
      </c>
      <c r="C198" s="13" t="s">
        <v>162</v>
      </c>
      <c r="D198" s="13">
        <v>2002</v>
      </c>
      <c r="E198" s="14">
        <f>data_filtered[[#This Row],[test_year]]-data_filtered[[#This Row],[model_year]]</f>
        <v>12</v>
      </c>
      <c r="F198" s="13">
        <v>47</v>
      </c>
      <c r="G198" s="13">
        <v>18</v>
      </c>
      <c r="H198" s="13">
        <v>65</v>
      </c>
      <c r="I198" s="13">
        <v>0.27692307692307699</v>
      </c>
    </row>
    <row r="199" spans="1:9" x14ac:dyDescent="0.35">
      <c r="A199" s="13">
        <v>2015</v>
      </c>
      <c r="B199" s="13" t="s">
        <v>79</v>
      </c>
      <c r="C199" s="13" t="s">
        <v>125</v>
      </c>
      <c r="D199" s="13">
        <v>2001</v>
      </c>
      <c r="E199" s="14">
        <f>data_filtered[[#This Row],[test_year]]-data_filtered[[#This Row],[model_year]]</f>
        <v>14</v>
      </c>
      <c r="F199" s="13">
        <v>47</v>
      </c>
      <c r="G199" s="13">
        <v>18</v>
      </c>
      <c r="H199" s="13">
        <v>65</v>
      </c>
      <c r="I199" s="13">
        <v>0.27692307692307699</v>
      </c>
    </row>
    <row r="200" spans="1:9" x14ac:dyDescent="0.35">
      <c r="A200" s="14">
        <v>2014</v>
      </c>
      <c r="B200" s="14" t="s">
        <v>30</v>
      </c>
      <c r="C200" s="14" t="s">
        <v>250</v>
      </c>
      <c r="D200" s="14">
        <v>1991</v>
      </c>
      <c r="E200" s="14">
        <f>data_filtered[[#This Row],[test_year]]-data_filtered[[#This Row],[model_year]]</f>
        <v>23</v>
      </c>
      <c r="F200" s="14">
        <v>55</v>
      </c>
      <c r="G200" s="14">
        <v>21</v>
      </c>
      <c r="H200" s="14">
        <v>76</v>
      </c>
      <c r="I200" s="14">
        <v>0.27631578947368401</v>
      </c>
    </row>
    <row r="201" spans="1:9" x14ac:dyDescent="0.35">
      <c r="A201" s="13">
        <v>2015</v>
      </c>
      <c r="B201" s="13" t="s">
        <v>102</v>
      </c>
      <c r="C201" s="13" t="s">
        <v>103</v>
      </c>
      <c r="D201" s="13">
        <v>2000</v>
      </c>
      <c r="E201" s="14">
        <f>data_filtered[[#This Row],[test_year]]-data_filtered[[#This Row],[model_year]]</f>
        <v>15</v>
      </c>
      <c r="F201" s="13">
        <v>55</v>
      </c>
      <c r="G201" s="13">
        <v>21</v>
      </c>
      <c r="H201" s="13">
        <v>76</v>
      </c>
      <c r="I201" s="13">
        <v>0.27631578947368401</v>
      </c>
    </row>
    <row r="202" spans="1:9" x14ac:dyDescent="0.35">
      <c r="A202" s="14">
        <v>2015</v>
      </c>
      <c r="B202" s="14" t="s">
        <v>24</v>
      </c>
      <c r="C202" s="14" t="s">
        <v>293</v>
      </c>
      <c r="D202" s="14">
        <v>1998</v>
      </c>
      <c r="E202" s="14">
        <f>data_filtered[[#This Row],[test_year]]-data_filtered[[#This Row],[model_year]]</f>
        <v>17</v>
      </c>
      <c r="F202" s="14">
        <v>42</v>
      </c>
      <c r="G202" s="14">
        <v>16</v>
      </c>
      <c r="H202" s="14">
        <v>58</v>
      </c>
      <c r="I202" s="14">
        <v>0.27586206896551702</v>
      </c>
    </row>
    <row r="203" spans="1:9" x14ac:dyDescent="0.35">
      <c r="A203" s="14">
        <v>2015</v>
      </c>
      <c r="B203" s="14" t="s">
        <v>98</v>
      </c>
      <c r="C203" s="14" t="s">
        <v>99</v>
      </c>
      <c r="D203" s="14">
        <v>1999</v>
      </c>
      <c r="E203" s="14">
        <f>data_filtered[[#This Row],[test_year]]-data_filtered[[#This Row],[model_year]]</f>
        <v>16</v>
      </c>
      <c r="F203" s="14">
        <v>42</v>
      </c>
      <c r="G203" s="14">
        <v>16</v>
      </c>
      <c r="H203" s="14">
        <v>58</v>
      </c>
      <c r="I203" s="14">
        <v>0.27586206896551702</v>
      </c>
    </row>
    <row r="204" spans="1:9" x14ac:dyDescent="0.35">
      <c r="A204" s="14">
        <v>2017</v>
      </c>
      <c r="B204" s="14" t="s">
        <v>26</v>
      </c>
      <c r="C204" s="14" t="s">
        <v>69</v>
      </c>
      <c r="D204" s="14">
        <v>1985</v>
      </c>
      <c r="E204" s="14">
        <f>data_filtered[[#This Row],[test_year]]-data_filtered[[#This Row],[model_year]]</f>
        <v>32</v>
      </c>
      <c r="F204" s="14">
        <v>42</v>
      </c>
      <c r="G204" s="14">
        <v>16</v>
      </c>
      <c r="H204" s="14">
        <v>58</v>
      </c>
      <c r="I204" s="14">
        <v>0.27586206896551702</v>
      </c>
    </row>
    <row r="205" spans="1:9" x14ac:dyDescent="0.35">
      <c r="A205" s="14">
        <v>2013</v>
      </c>
      <c r="B205" s="14" t="s">
        <v>24</v>
      </c>
      <c r="C205" s="14" t="s">
        <v>46</v>
      </c>
      <c r="D205" s="14">
        <v>2000</v>
      </c>
      <c r="E205" s="14">
        <f>data_filtered[[#This Row],[test_year]]-data_filtered[[#This Row],[model_year]]</f>
        <v>13</v>
      </c>
      <c r="F205" s="14">
        <v>100</v>
      </c>
      <c r="G205" s="14">
        <v>38</v>
      </c>
      <c r="H205" s="14">
        <v>138</v>
      </c>
      <c r="I205" s="14">
        <v>0.27536231884057999</v>
      </c>
    </row>
    <row r="206" spans="1:9" x14ac:dyDescent="0.35">
      <c r="A206" s="14">
        <v>2013</v>
      </c>
      <c r="B206" s="14" t="s">
        <v>30</v>
      </c>
      <c r="C206" s="14" t="s">
        <v>260</v>
      </c>
      <c r="D206" s="14">
        <v>1990</v>
      </c>
      <c r="E206" s="14">
        <f>data_filtered[[#This Row],[test_year]]-data_filtered[[#This Row],[model_year]]</f>
        <v>23</v>
      </c>
      <c r="F206" s="14">
        <v>50</v>
      </c>
      <c r="G206" s="14">
        <v>19</v>
      </c>
      <c r="H206" s="14">
        <v>69</v>
      </c>
      <c r="I206" s="14">
        <v>0.27536231884057999</v>
      </c>
    </row>
    <row r="207" spans="1:9" x14ac:dyDescent="0.35">
      <c r="A207" s="13">
        <v>2013</v>
      </c>
      <c r="B207" s="13" t="s">
        <v>128</v>
      </c>
      <c r="C207" s="13" t="s">
        <v>173</v>
      </c>
      <c r="D207" s="13">
        <v>2001</v>
      </c>
      <c r="E207" s="14">
        <f>data_filtered[[#This Row],[test_year]]-data_filtered[[#This Row],[model_year]]</f>
        <v>12</v>
      </c>
      <c r="F207" s="13">
        <v>50</v>
      </c>
      <c r="G207" s="13">
        <v>19</v>
      </c>
      <c r="H207" s="13">
        <v>69</v>
      </c>
      <c r="I207" s="13">
        <v>0.27536231884057999</v>
      </c>
    </row>
    <row r="208" spans="1:9" x14ac:dyDescent="0.35">
      <c r="A208" s="14">
        <v>2014</v>
      </c>
      <c r="B208" s="14" t="s">
        <v>98</v>
      </c>
      <c r="C208" s="14" t="s">
        <v>99</v>
      </c>
      <c r="D208" s="14">
        <v>2000</v>
      </c>
      <c r="E208" s="14">
        <f>data_filtered[[#This Row],[test_year]]-data_filtered[[#This Row],[model_year]]</f>
        <v>14</v>
      </c>
      <c r="F208" s="14">
        <v>58</v>
      </c>
      <c r="G208" s="14">
        <v>22</v>
      </c>
      <c r="H208" s="14">
        <v>80</v>
      </c>
      <c r="I208" s="14">
        <v>0.27500000000000002</v>
      </c>
    </row>
    <row r="209" spans="1:9" x14ac:dyDescent="0.35">
      <c r="A209" s="13">
        <v>2013</v>
      </c>
      <c r="B209" s="13" t="s">
        <v>104</v>
      </c>
      <c r="C209" s="13" t="s">
        <v>221</v>
      </c>
      <c r="D209" s="13">
        <v>1998</v>
      </c>
      <c r="E209" s="14">
        <f>data_filtered[[#This Row],[test_year]]-data_filtered[[#This Row],[model_year]]</f>
        <v>15</v>
      </c>
      <c r="F209" s="13">
        <v>66</v>
      </c>
      <c r="G209" s="13">
        <v>25</v>
      </c>
      <c r="H209" s="13">
        <v>91</v>
      </c>
      <c r="I209" s="13">
        <v>0.27472527472527503</v>
      </c>
    </row>
    <row r="210" spans="1:9" x14ac:dyDescent="0.35">
      <c r="A210" s="14">
        <v>2014</v>
      </c>
      <c r="B210" s="14" t="s">
        <v>26</v>
      </c>
      <c r="C210" s="14" t="s">
        <v>69</v>
      </c>
      <c r="D210" s="14">
        <v>1988</v>
      </c>
      <c r="E210" s="14">
        <f>data_filtered[[#This Row],[test_year]]-data_filtered[[#This Row],[model_year]]</f>
        <v>26</v>
      </c>
      <c r="F210" s="14">
        <v>66</v>
      </c>
      <c r="G210" s="14">
        <v>25</v>
      </c>
      <c r="H210" s="14">
        <v>91</v>
      </c>
      <c r="I210" s="14">
        <v>0.27472527472527503</v>
      </c>
    </row>
    <row r="211" spans="1:9" x14ac:dyDescent="0.35">
      <c r="A211" s="14">
        <v>2016</v>
      </c>
      <c r="B211" s="14" t="s">
        <v>24</v>
      </c>
      <c r="C211" s="14" t="s">
        <v>189</v>
      </c>
      <c r="D211" s="14">
        <v>2004</v>
      </c>
      <c r="E211" s="14">
        <f>data_filtered[[#This Row],[test_year]]-data_filtered[[#This Row],[model_year]]</f>
        <v>12</v>
      </c>
      <c r="F211" s="14">
        <v>66</v>
      </c>
      <c r="G211" s="14">
        <v>25</v>
      </c>
      <c r="H211" s="14">
        <v>91</v>
      </c>
      <c r="I211" s="14">
        <v>0.27472527472527503</v>
      </c>
    </row>
    <row r="212" spans="1:9" x14ac:dyDescent="0.35">
      <c r="A212" s="13">
        <v>2013</v>
      </c>
      <c r="B212" s="13" t="s">
        <v>33</v>
      </c>
      <c r="C212" s="13" t="s">
        <v>198</v>
      </c>
      <c r="D212" s="13">
        <v>1997</v>
      </c>
      <c r="E212" s="14">
        <f>data_filtered[[#This Row],[test_year]]-data_filtered[[#This Row],[model_year]]</f>
        <v>16</v>
      </c>
      <c r="F212" s="13">
        <v>74</v>
      </c>
      <c r="G212" s="13">
        <v>28</v>
      </c>
      <c r="H212" s="13">
        <v>102</v>
      </c>
      <c r="I212" s="13">
        <v>0.27450980392156898</v>
      </c>
    </row>
    <row r="213" spans="1:9" x14ac:dyDescent="0.35">
      <c r="A213" s="14">
        <v>2014</v>
      </c>
      <c r="B213" s="14" t="s">
        <v>30</v>
      </c>
      <c r="C213" s="14" t="s">
        <v>229</v>
      </c>
      <c r="D213" s="14">
        <v>2000</v>
      </c>
      <c r="E213" s="14">
        <f>data_filtered[[#This Row],[test_year]]-data_filtered[[#This Row],[model_year]]</f>
        <v>14</v>
      </c>
      <c r="F213" s="14">
        <v>37</v>
      </c>
      <c r="G213" s="14">
        <v>14</v>
      </c>
      <c r="H213" s="14">
        <v>51</v>
      </c>
      <c r="I213" s="14">
        <v>0.27450980392156898</v>
      </c>
    </row>
    <row r="214" spans="1:9" x14ac:dyDescent="0.35">
      <c r="A214" s="14">
        <v>2015</v>
      </c>
      <c r="B214" s="14" t="s">
        <v>24</v>
      </c>
      <c r="C214" s="14" t="s">
        <v>319</v>
      </c>
      <c r="D214" s="14">
        <v>1994</v>
      </c>
      <c r="E214" s="14">
        <f>data_filtered[[#This Row],[test_year]]-data_filtered[[#This Row],[model_year]]</f>
        <v>21</v>
      </c>
      <c r="F214" s="14">
        <v>37</v>
      </c>
      <c r="G214" s="14">
        <v>14</v>
      </c>
      <c r="H214" s="14">
        <v>51</v>
      </c>
      <c r="I214" s="14">
        <v>0.27450980392156898</v>
      </c>
    </row>
    <row r="215" spans="1:9" x14ac:dyDescent="0.35">
      <c r="A215" s="13">
        <v>2016</v>
      </c>
      <c r="B215" s="13" t="s">
        <v>24</v>
      </c>
      <c r="C215" s="13" t="s">
        <v>46</v>
      </c>
      <c r="D215" s="13">
        <v>2003</v>
      </c>
      <c r="E215" s="14">
        <f>data_filtered[[#This Row],[test_year]]-data_filtered[[#This Row],[model_year]]</f>
        <v>13</v>
      </c>
      <c r="F215" s="13">
        <v>90</v>
      </c>
      <c r="G215" s="13">
        <v>34</v>
      </c>
      <c r="H215" s="13">
        <v>124</v>
      </c>
      <c r="I215" s="13">
        <v>0.27419354838709697</v>
      </c>
    </row>
    <row r="216" spans="1:9" x14ac:dyDescent="0.35">
      <c r="A216" s="14">
        <v>2013</v>
      </c>
      <c r="B216" s="14" t="s">
        <v>24</v>
      </c>
      <c r="C216" s="14" t="s">
        <v>121</v>
      </c>
      <c r="D216" s="14">
        <v>1991</v>
      </c>
      <c r="E216" s="14">
        <f>data_filtered[[#This Row],[test_year]]-data_filtered[[#This Row],[model_year]]</f>
        <v>22</v>
      </c>
      <c r="F216" s="14">
        <v>98</v>
      </c>
      <c r="G216" s="14">
        <v>37</v>
      </c>
      <c r="H216" s="14">
        <v>135</v>
      </c>
      <c r="I216" s="14">
        <v>0.27407407407407403</v>
      </c>
    </row>
    <row r="217" spans="1:9" x14ac:dyDescent="0.35">
      <c r="A217" s="13">
        <v>2014</v>
      </c>
      <c r="B217" s="13" t="s">
        <v>52</v>
      </c>
      <c r="C217" s="13" t="s">
        <v>90</v>
      </c>
      <c r="D217" s="13">
        <v>2002</v>
      </c>
      <c r="E217" s="14">
        <f>data_filtered[[#This Row],[test_year]]-data_filtered[[#This Row],[model_year]]</f>
        <v>12</v>
      </c>
      <c r="F217" s="13">
        <v>53</v>
      </c>
      <c r="G217" s="13">
        <v>20</v>
      </c>
      <c r="H217" s="13">
        <v>73</v>
      </c>
      <c r="I217" s="13">
        <v>0.27397260273972601</v>
      </c>
    </row>
    <row r="218" spans="1:9" x14ac:dyDescent="0.35">
      <c r="A218" s="14">
        <v>2015</v>
      </c>
      <c r="B218" s="14" t="s">
        <v>26</v>
      </c>
      <c r="C218" s="14" t="s">
        <v>69</v>
      </c>
      <c r="D218" s="14">
        <v>1990</v>
      </c>
      <c r="E218" s="14">
        <f>data_filtered[[#This Row],[test_year]]-data_filtered[[#This Row],[model_year]]</f>
        <v>25</v>
      </c>
      <c r="F218" s="14">
        <v>53</v>
      </c>
      <c r="G218" s="14">
        <v>20</v>
      </c>
      <c r="H218" s="14">
        <v>73</v>
      </c>
      <c r="I218" s="14">
        <v>0.27397260273972601</v>
      </c>
    </row>
    <row r="219" spans="1:9" x14ac:dyDescent="0.35">
      <c r="A219" s="14">
        <v>2013</v>
      </c>
      <c r="B219" s="14" t="s">
        <v>33</v>
      </c>
      <c r="C219" s="14" t="s">
        <v>109</v>
      </c>
      <c r="D219" s="14">
        <v>2001</v>
      </c>
      <c r="E219" s="14">
        <f>data_filtered[[#This Row],[test_year]]-data_filtered[[#This Row],[model_year]]</f>
        <v>12</v>
      </c>
      <c r="F219" s="14">
        <v>77</v>
      </c>
      <c r="G219" s="14">
        <v>29</v>
      </c>
      <c r="H219" s="14">
        <v>106</v>
      </c>
      <c r="I219" s="14">
        <v>0.27358490566037702</v>
      </c>
    </row>
    <row r="220" spans="1:9" x14ac:dyDescent="0.35">
      <c r="A220" s="13">
        <v>2014</v>
      </c>
      <c r="B220" s="13" t="s">
        <v>33</v>
      </c>
      <c r="C220" s="13" t="s">
        <v>109</v>
      </c>
      <c r="D220" s="13">
        <v>2001</v>
      </c>
      <c r="E220" s="14">
        <f>data_filtered[[#This Row],[test_year]]-data_filtered[[#This Row],[model_year]]</f>
        <v>13</v>
      </c>
      <c r="F220" s="13">
        <v>77</v>
      </c>
      <c r="G220" s="13">
        <v>29</v>
      </c>
      <c r="H220" s="13">
        <v>106</v>
      </c>
      <c r="I220" s="13">
        <v>0.27358490566037702</v>
      </c>
    </row>
    <row r="221" spans="1:9" x14ac:dyDescent="0.35">
      <c r="A221" s="13">
        <v>2016</v>
      </c>
      <c r="B221" s="13" t="s">
        <v>30</v>
      </c>
      <c r="C221" s="13" t="s">
        <v>60</v>
      </c>
      <c r="D221" s="13">
        <v>1999</v>
      </c>
      <c r="E221" s="14">
        <f>data_filtered[[#This Row],[test_year]]-data_filtered[[#This Row],[model_year]]</f>
        <v>17</v>
      </c>
      <c r="F221" s="13">
        <v>125</v>
      </c>
      <c r="G221" s="13">
        <v>47</v>
      </c>
      <c r="H221" s="13">
        <v>172</v>
      </c>
      <c r="I221" s="13">
        <v>0.27325581395348802</v>
      </c>
    </row>
    <row r="222" spans="1:9" x14ac:dyDescent="0.35">
      <c r="A222" s="14">
        <v>2016</v>
      </c>
      <c r="B222" s="14" t="s">
        <v>30</v>
      </c>
      <c r="C222" s="14" t="s">
        <v>60</v>
      </c>
      <c r="D222" s="14">
        <v>2000</v>
      </c>
      <c r="E222" s="14">
        <f>data_filtered[[#This Row],[test_year]]-data_filtered[[#This Row],[model_year]]</f>
        <v>16</v>
      </c>
      <c r="F222" s="14">
        <v>125</v>
      </c>
      <c r="G222" s="14">
        <v>47</v>
      </c>
      <c r="H222" s="14">
        <v>172</v>
      </c>
      <c r="I222" s="14">
        <v>0.27325581395348802</v>
      </c>
    </row>
    <row r="223" spans="1:9" x14ac:dyDescent="0.35">
      <c r="A223" s="14">
        <v>2016</v>
      </c>
      <c r="B223" s="14" t="s">
        <v>24</v>
      </c>
      <c r="C223" s="14" t="s">
        <v>121</v>
      </c>
      <c r="D223" s="14">
        <v>1989</v>
      </c>
      <c r="E223" s="14">
        <f>data_filtered[[#This Row],[test_year]]-data_filtered[[#This Row],[model_year]]</f>
        <v>27</v>
      </c>
      <c r="F223" s="14">
        <v>48</v>
      </c>
      <c r="G223" s="14">
        <v>18</v>
      </c>
      <c r="H223" s="14">
        <v>66</v>
      </c>
      <c r="I223" s="14">
        <v>0.27272727272727298</v>
      </c>
    </row>
    <row r="224" spans="1:9" x14ac:dyDescent="0.35">
      <c r="A224" s="13">
        <v>2016</v>
      </c>
      <c r="B224" s="13" t="s">
        <v>113</v>
      </c>
      <c r="C224" s="13" t="s">
        <v>161</v>
      </c>
      <c r="D224" s="13">
        <v>1999</v>
      </c>
      <c r="E224" s="14">
        <f>data_filtered[[#This Row],[test_year]]-data_filtered[[#This Row],[model_year]]</f>
        <v>17</v>
      </c>
      <c r="F224" s="13">
        <v>48</v>
      </c>
      <c r="G224" s="13">
        <v>18</v>
      </c>
      <c r="H224" s="13">
        <v>66</v>
      </c>
      <c r="I224" s="13">
        <v>0.27272727272727298</v>
      </c>
    </row>
    <row r="225" spans="1:9" x14ac:dyDescent="0.35">
      <c r="A225" s="13">
        <v>2013</v>
      </c>
      <c r="B225" s="13" t="s">
        <v>128</v>
      </c>
      <c r="C225" s="13" t="s">
        <v>129</v>
      </c>
      <c r="D225" s="13">
        <v>1999</v>
      </c>
      <c r="E225" s="14">
        <f>data_filtered[[#This Row],[test_year]]-data_filtered[[#This Row],[model_year]]</f>
        <v>14</v>
      </c>
      <c r="F225" s="13">
        <v>40</v>
      </c>
      <c r="G225" s="13">
        <v>15</v>
      </c>
      <c r="H225" s="13">
        <v>55</v>
      </c>
      <c r="I225" s="13">
        <v>0.27272727272727298</v>
      </c>
    </row>
    <row r="226" spans="1:9" x14ac:dyDescent="0.35">
      <c r="A226" s="14">
        <v>2014</v>
      </c>
      <c r="B226" s="14" t="s">
        <v>359</v>
      </c>
      <c r="C226" s="14" t="s">
        <v>360</v>
      </c>
      <c r="D226" s="14">
        <v>1998</v>
      </c>
      <c r="E226" s="14">
        <f>data_filtered[[#This Row],[test_year]]-data_filtered[[#This Row],[model_year]]</f>
        <v>16</v>
      </c>
      <c r="F226" s="14">
        <v>40</v>
      </c>
      <c r="G226" s="14">
        <v>15</v>
      </c>
      <c r="H226" s="14">
        <v>55</v>
      </c>
      <c r="I226" s="14">
        <v>0.27272727272727298</v>
      </c>
    </row>
    <row r="227" spans="1:9" x14ac:dyDescent="0.35">
      <c r="A227" s="13">
        <v>2016</v>
      </c>
      <c r="B227" s="13" t="s">
        <v>33</v>
      </c>
      <c r="C227" s="13" t="s">
        <v>34</v>
      </c>
      <c r="D227" s="13">
        <v>2000</v>
      </c>
      <c r="E227" s="14">
        <f>data_filtered[[#This Row],[test_year]]-data_filtered[[#This Row],[model_year]]</f>
        <v>16</v>
      </c>
      <c r="F227" s="13">
        <v>40</v>
      </c>
      <c r="G227" s="13">
        <v>15</v>
      </c>
      <c r="H227" s="13">
        <v>55</v>
      </c>
      <c r="I227" s="13">
        <v>0.27272727272727298</v>
      </c>
    </row>
    <row r="228" spans="1:9" x14ac:dyDescent="0.35">
      <c r="A228" s="13">
        <v>2017</v>
      </c>
      <c r="B228" s="13" t="s">
        <v>30</v>
      </c>
      <c r="C228" s="13" t="s">
        <v>284</v>
      </c>
      <c r="D228" s="13">
        <v>2000</v>
      </c>
      <c r="E228" s="14">
        <f>data_filtered[[#This Row],[test_year]]-data_filtered[[#This Row],[model_year]]</f>
        <v>17</v>
      </c>
      <c r="F228" s="13">
        <v>40</v>
      </c>
      <c r="G228" s="13">
        <v>15</v>
      </c>
      <c r="H228" s="13">
        <v>55</v>
      </c>
      <c r="I228" s="13">
        <v>0.27272727272727298</v>
      </c>
    </row>
    <row r="229" spans="1:9" x14ac:dyDescent="0.35">
      <c r="A229" s="13">
        <v>2017</v>
      </c>
      <c r="B229" s="13" t="s">
        <v>30</v>
      </c>
      <c r="C229" s="13" t="s">
        <v>56</v>
      </c>
      <c r="D229" s="13">
        <v>2001</v>
      </c>
      <c r="E229" s="14">
        <f>data_filtered[[#This Row],[test_year]]-data_filtered[[#This Row],[model_year]]</f>
        <v>16</v>
      </c>
      <c r="F229" s="13">
        <v>99</v>
      </c>
      <c r="G229" s="13">
        <v>37</v>
      </c>
      <c r="H229" s="13">
        <v>136</v>
      </c>
      <c r="I229" s="13">
        <v>0.27205882352941202</v>
      </c>
    </row>
    <row r="230" spans="1:9" x14ac:dyDescent="0.35">
      <c r="A230" s="13">
        <v>2016</v>
      </c>
      <c r="B230" s="13" t="s">
        <v>24</v>
      </c>
      <c r="C230" s="13" t="s">
        <v>70</v>
      </c>
      <c r="D230" s="13">
        <v>1993</v>
      </c>
      <c r="E230" s="14">
        <f>data_filtered[[#This Row],[test_year]]-data_filtered[[#This Row],[model_year]]</f>
        <v>23</v>
      </c>
      <c r="F230" s="13">
        <v>91</v>
      </c>
      <c r="G230" s="13">
        <v>34</v>
      </c>
      <c r="H230" s="13">
        <v>125</v>
      </c>
      <c r="I230" s="13">
        <v>0.27200000000000002</v>
      </c>
    </row>
    <row r="231" spans="1:9" x14ac:dyDescent="0.35">
      <c r="A231" s="13">
        <v>2013</v>
      </c>
      <c r="B231" s="13" t="s">
        <v>98</v>
      </c>
      <c r="C231" s="13" t="s">
        <v>99</v>
      </c>
      <c r="D231" s="13">
        <v>1999</v>
      </c>
      <c r="E231" s="14">
        <f>data_filtered[[#This Row],[test_year]]-data_filtered[[#This Row],[model_year]]</f>
        <v>14</v>
      </c>
      <c r="F231" s="13">
        <v>59</v>
      </c>
      <c r="G231" s="13">
        <v>22</v>
      </c>
      <c r="H231" s="13">
        <v>81</v>
      </c>
      <c r="I231" s="13">
        <v>0.27160493827160498</v>
      </c>
    </row>
    <row r="232" spans="1:9" x14ac:dyDescent="0.35">
      <c r="A232" s="13">
        <v>2015</v>
      </c>
      <c r="B232" s="13" t="s">
        <v>113</v>
      </c>
      <c r="C232" s="13" t="s">
        <v>161</v>
      </c>
      <c r="D232" s="13">
        <v>1999</v>
      </c>
      <c r="E232" s="14">
        <f>data_filtered[[#This Row],[test_year]]-data_filtered[[#This Row],[model_year]]</f>
        <v>16</v>
      </c>
      <c r="F232" s="13">
        <v>51</v>
      </c>
      <c r="G232" s="13">
        <v>19</v>
      </c>
      <c r="H232" s="13">
        <v>70</v>
      </c>
      <c r="I232" s="13">
        <v>0.27142857142857102</v>
      </c>
    </row>
    <row r="233" spans="1:9" x14ac:dyDescent="0.35">
      <c r="A233" s="14">
        <v>2014</v>
      </c>
      <c r="B233" s="14" t="s">
        <v>24</v>
      </c>
      <c r="C233" s="14" t="s">
        <v>220</v>
      </c>
      <c r="D233" s="14">
        <v>2001</v>
      </c>
      <c r="E233" s="14">
        <f>data_filtered[[#This Row],[test_year]]-data_filtered[[#This Row],[model_year]]</f>
        <v>13</v>
      </c>
      <c r="F233" s="14">
        <v>43</v>
      </c>
      <c r="G233" s="14">
        <v>16</v>
      </c>
      <c r="H233" s="14">
        <v>59</v>
      </c>
      <c r="I233" s="14">
        <v>0.27118644067796599</v>
      </c>
    </row>
    <row r="234" spans="1:9" x14ac:dyDescent="0.35">
      <c r="A234" s="14">
        <v>2014</v>
      </c>
      <c r="B234" s="14" t="s">
        <v>58</v>
      </c>
      <c r="C234" s="14" t="s">
        <v>329</v>
      </c>
      <c r="D234" s="14">
        <v>2006</v>
      </c>
      <c r="E234" s="14">
        <f>data_filtered[[#This Row],[test_year]]-data_filtered[[#This Row],[model_year]]</f>
        <v>8</v>
      </c>
      <c r="F234" s="14">
        <v>43</v>
      </c>
      <c r="G234" s="14">
        <v>16</v>
      </c>
      <c r="H234" s="14">
        <v>59</v>
      </c>
      <c r="I234" s="14">
        <v>0.27118644067796599</v>
      </c>
    </row>
    <row r="235" spans="1:9" x14ac:dyDescent="0.35">
      <c r="A235" s="13">
        <v>2017</v>
      </c>
      <c r="B235" s="13" t="s">
        <v>33</v>
      </c>
      <c r="C235" s="13" t="s">
        <v>34</v>
      </c>
      <c r="D235" s="13">
        <v>2001</v>
      </c>
      <c r="E235" s="14">
        <f>data_filtered[[#This Row],[test_year]]-data_filtered[[#This Row],[model_year]]</f>
        <v>16</v>
      </c>
      <c r="F235" s="13">
        <v>43</v>
      </c>
      <c r="G235" s="13">
        <v>16</v>
      </c>
      <c r="H235" s="13">
        <v>59</v>
      </c>
      <c r="I235" s="13">
        <v>0.27118644067796599</v>
      </c>
    </row>
    <row r="236" spans="1:9" x14ac:dyDescent="0.35">
      <c r="A236" s="13">
        <v>2013</v>
      </c>
      <c r="B236" s="13" t="s">
        <v>30</v>
      </c>
      <c r="C236" s="13" t="s">
        <v>132</v>
      </c>
      <c r="D236" s="13">
        <v>1999</v>
      </c>
      <c r="E236" s="14">
        <f>data_filtered[[#This Row],[test_year]]-data_filtered[[#This Row],[model_year]]</f>
        <v>14</v>
      </c>
      <c r="F236" s="13">
        <v>116</v>
      </c>
      <c r="G236" s="13">
        <v>43</v>
      </c>
      <c r="H236" s="13">
        <v>159</v>
      </c>
      <c r="I236" s="13">
        <v>0.27044025157232698</v>
      </c>
    </row>
    <row r="237" spans="1:9" x14ac:dyDescent="0.35">
      <c r="A237" s="14">
        <v>2016</v>
      </c>
      <c r="B237" s="14" t="s">
        <v>128</v>
      </c>
      <c r="C237" s="14" t="s">
        <v>129</v>
      </c>
      <c r="D237" s="14">
        <v>2004</v>
      </c>
      <c r="E237" s="14">
        <f>data_filtered[[#This Row],[test_year]]-data_filtered[[#This Row],[model_year]]</f>
        <v>12</v>
      </c>
      <c r="F237" s="14">
        <v>54</v>
      </c>
      <c r="G237" s="14">
        <v>20</v>
      </c>
      <c r="H237" s="14">
        <v>74</v>
      </c>
      <c r="I237" s="14">
        <v>0.27027027027027001</v>
      </c>
    </row>
    <row r="238" spans="1:9" x14ac:dyDescent="0.35">
      <c r="A238" s="14">
        <v>2017</v>
      </c>
      <c r="B238" s="14" t="s">
        <v>30</v>
      </c>
      <c r="C238" s="14" t="s">
        <v>47</v>
      </c>
      <c r="D238" s="14">
        <v>1998</v>
      </c>
      <c r="E238" s="14">
        <f>data_filtered[[#This Row],[test_year]]-data_filtered[[#This Row],[model_year]]</f>
        <v>19</v>
      </c>
      <c r="F238" s="14">
        <v>54</v>
      </c>
      <c r="G238" s="14">
        <v>20</v>
      </c>
      <c r="H238" s="14">
        <v>74</v>
      </c>
      <c r="I238" s="14">
        <v>0.27027027027027001</v>
      </c>
    </row>
    <row r="239" spans="1:9" x14ac:dyDescent="0.35">
      <c r="A239" s="13">
        <v>2014</v>
      </c>
      <c r="B239" s="13" t="s">
        <v>30</v>
      </c>
      <c r="C239" s="13" t="s">
        <v>47</v>
      </c>
      <c r="D239" s="13">
        <v>1996</v>
      </c>
      <c r="E239" s="14">
        <f>data_filtered[[#This Row],[test_year]]-data_filtered[[#This Row],[model_year]]</f>
        <v>18</v>
      </c>
      <c r="F239" s="13">
        <v>46</v>
      </c>
      <c r="G239" s="13">
        <v>17</v>
      </c>
      <c r="H239" s="13">
        <v>63</v>
      </c>
      <c r="I239" s="13">
        <v>0.26984126984126999</v>
      </c>
    </row>
    <row r="240" spans="1:9" x14ac:dyDescent="0.35">
      <c r="A240" s="14">
        <v>2014</v>
      </c>
      <c r="B240" s="14" t="s">
        <v>33</v>
      </c>
      <c r="C240" s="14" t="s">
        <v>86</v>
      </c>
      <c r="D240" s="14">
        <v>1997</v>
      </c>
      <c r="E240" s="14">
        <f>data_filtered[[#This Row],[test_year]]-data_filtered[[#This Row],[model_year]]</f>
        <v>17</v>
      </c>
      <c r="F240" s="14">
        <v>46</v>
      </c>
      <c r="G240" s="14">
        <v>17</v>
      </c>
      <c r="H240" s="14">
        <v>63</v>
      </c>
      <c r="I240" s="14">
        <v>0.26984126984126999</v>
      </c>
    </row>
    <row r="241" spans="1:9" x14ac:dyDescent="0.35">
      <c r="A241" s="14">
        <v>2015</v>
      </c>
      <c r="B241" s="14" t="s">
        <v>30</v>
      </c>
      <c r="C241" s="14" t="s">
        <v>204</v>
      </c>
      <c r="D241" s="14">
        <v>2001</v>
      </c>
      <c r="E241" s="14">
        <f>data_filtered[[#This Row],[test_year]]-data_filtered[[#This Row],[model_year]]</f>
        <v>14</v>
      </c>
      <c r="F241" s="14">
        <v>46</v>
      </c>
      <c r="G241" s="14">
        <v>17</v>
      </c>
      <c r="H241" s="14">
        <v>63</v>
      </c>
      <c r="I241" s="14">
        <v>0.26984126984126999</v>
      </c>
    </row>
    <row r="242" spans="1:9" x14ac:dyDescent="0.35">
      <c r="A242" s="13">
        <v>2016</v>
      </c>
      <c r="B242" s="13" t="s">
        <v>33</v>
      </c>
      <c r="C242" s="13" t="s">
        <v>69</v>
      </c>
      <c r="D242" s="13">
        <v>1993</v>
      </c>
      <c r="E242" s="14">
        <f>data_filtered[[#This Row],[test_year]]-data_filtered[[#This Row],[model_year]]</f>
        <v>23</v>
      </c>
      <c r="F242" s="13">
        <v>46</v>
      </c>
      <c r="G242" s="13">
        <v>17</v>
      </c>
      <c r="H242" s="13">
        <v>63</v>
      </c>
      <c r="I242" s="13">
        <v>0.26984126984126999</v>
      </c>
    </row>
    <row r="243" spans="1:9" x14ac:dyDescent="0.35">
      <c r="A243" s="14">
        <v>2015</v>
      </c>
      <c r="B243" s="14" t="s">
        <v>24</v>
      </c>
      <c r="C243" s="14" t="s">
        <v>155</v>
      </c>
      <c r="D243" s="14">
        <v>1999</v>
      </c>
      <c r="E243" s="14">
        <f>data_filtered[[#This Row],[test_year]]-data_filtered[[#This Row],[model_year]]</f>
        <v>16</v>
      </c>
      <c r="F243" s="14">
        <v>84</v>
      </c>
      <c r="G243" s="14">
        <v>31</v>
      </c>
      <c r="H243" s="14">
        <v>115</v>
      </c>
      <c r="I243" s="14">
        <v>0.26956521739130401</v>
      </c>
    </row>
    <row r="244" spans="1:9" x14ac:dyDescent="0.35">
      <c r="A244" s="14">
        <v>2017</v>
      </c>
      <c r="B244" s="14" t="s">
        <v>30</v>
      </c>
      <c r="C244" s="14" t="s">
        <v>47</v>
      </c>
      <c r="D244" s="14">
        <v>1999</v>
      </c>
      <c r="E244" s="14">
        <f>data_filtered[[#This Row],[test_year]]-data_filtered[[#This Row],[model_year]]</f>
        <v>18</v>
      </c>
      <c r="F244" s="14">
        <v>76</v>
      </c>
      <c r="G244" s="14">
        <v>28</v>
      </c>
      <c r="H244" s="14">
        <v>104</v>
      </c>
      <c r="I244" s="14">
        <v>0.269230769230769</v>
      </c>
    </row>
    <row r="245" spans="1:9" x14ac:dyDescent="0.35">
      <c r="A245" s="13">
        <v>2013</v>
      </c>
      <c r="B245" s="13" t="s">
        <v>30</v>
      </c>
      <c r="C245" s="13" t="s">
        <v>194</v>
      </c>
      <c r="D245" s="13">
        <v>1999</v>
      </c>
      <c r="E245" s="14">
        <f>data_filtered[[#This Row],[test_year]]-data_filtered[[#This Row],[model_year]]</f>
        <v>14</v>
      </c>
      <c r="F245" s="13">
        <v>38</v>
      </c>
      <c r="G245" s="13">
        <v>14</v>
      </c>
      <c r="H245" s="13">
        <v>52</v>
      </c>
      <c r="I245" s="13">
        <v>0.269230769230769</v>
      </c>
    </row>
    <row r="246" spans="1:9" x14ac:dyDescent="0.35">
      <c r="A246" s="13">
        <v>2013</v>
      </c>
      <c r="B246" s="13" t="s">
        <v>186</v>
      </c>
      <c r="C246" s="13" t="s">
        <v>343</v>
      </c>
      <c r="D246" s="13">
        <v>2001</v>
      </c>
      <c r="E246" s="14">
        <f>data_filtered[[#This Row],[test_year]]-data_filtered[[#This Row],[model_year]]</f>
        <v>12</v>
      </c>
      <c r="F246" s="13">
        <v>38</v>
      </c>
      <c r="G246" s="13">
        <v>14</v>
      </c>
      <c r="H246" s="13">
        <v>52</v>
      </c>
      <c r="I246" s="13">
        <v>0.269230769230769</v>
      </c>
    </row>
    <row r="247" spans="1:9" x14ac:dyDescent="0.35">
      <c r="A247" s="14">
        <v>2014</v>
      </c>
      <c r="B247" s="14" t="s">
        <v>42</v>
      </c>
      <c r="C247" s="14" t="s">
        <v>43</v>
      </c>
      <c r="D247" s="14">
        <v>1992</v>
      </c>
      <c r="E247" s="14">
        <f>data_filtered[[#This Row],[test_year]]-data_filtered[[#This Row],[model_year]]</f>
        <v>22</v>
      </c>
      <c r="F247" s="14">
        <v>38</v>
      </c>
      <c r="G247" s="14">
        <v>14</v>
      </c>
      <c r="H247" s="14">
        <v>52</v>
      </c>
      <c r="I247" s="14">
        <v>0.269230769230769</v>
      </c>
    </row>
    <row r="248" spans="1:9" x14ac:dyDescent="0.35">
      <c r="A248" s="13">
        <v>2016</v>
      </c>
      <c r="B248" s="13" t="s">
        <v>24</v>
      </c>
      <c r="C248" s="13" t="s">
        <v>29</v>
      </c>
      <c r="D248" s="13">
        <v>1999</v>
      </c>
      <c r="E248" s="14">
        <f>data_filtered[[#This Row],[test_year]]-data_filtered[[#This Row],[model_year]]</f>
        <v>17</v>
      </c>
      <c r="F248" s="13">
        <v>38</v>
      </c>
      <c r="G248" s="13">
        <v>14</v>
      </c>
      <c r="H248" s="13">
        <v>52</v>
      </c>
      <c r="I248" s="13">
        <v>0.269230769230769</v>
      </c>
    </row>
    <row r="249" spans="1:9" x14ac:dyDescent="0.35">
      <c r="A249" s="13">
        <v>2016</v>
      </c>
      <c r="B249" s="13" t="s">
        <v>30</v>
      </c>
      <c r="C249" s="13" t="s">
        <v>250</v>
      </c>
      <c r="D249" s="13">
        <v>1988</v>
      </c>
      <c r="E249" s="14">
        <f>data_filtered[[#This Row],[test_year]]-data_filtered[[#This Row],[model_year]]</f>
        <v>28</v>
      </c>
      <c r="F249" s="13">
        <v>38</v>
      </c>
      <c r="G249" s="13">
        <v>14</v>
      </c>
      <c r="H249" s="13">
        <v>52</v>
      </c>
      <c r="I249" s="13">
        <v>0.269230769230769</v>
      </c>
    </row>
    <row r="250" spans="1:9" x14ac:dyDescent="0.35">
      <c r="A250" s="14">
        <v>2016</v>
      </c>
      <c r="B250" s="14" t="s">
        <v>30</v>
      </c>
      <c r="C250" s="14" t="s">
        <v>40</v>
      </c>
      <c r="D250" s="14">
        <v>1996</v>
      </c>
      <c r="E250" s="14">
        <f>data_filtered[[#This Row],[test_year]]-data_filtered[[#This Row],[model_year]]</f>
        <v>20</v>
      </c>
      <c r="F250" s="14">
        <v>68</v>
      </c>
      <c r="G250" s="14">
        <v>25</v>
      </c>
      <c r="H250" s="14">
        <v>93</v>
      </c>
      <c r="I250" s="14">
        <v>0.26881720430107497</v>
      </c>
    </row>
    <row r="251" spans="1:9" x14ac:dyDescent="0.35">
      <c r="A251" s="14">
        <v>2014</v>
      </c>
      <c r="B251" s="14" t="s">
        <v>24</v>
      </c>
      <c r="C251" s="14" t="s">
        <v>70</v>
      </c>
      <c r="D251" s="14">
        <v>1993</v>
      </c>
      <c r="E251" s="14">
        <f>data_filtered[[#This Row],[test_year]]-data_filtered[[#This Row],[model_year]]</f>
        <v>21</v>
      </c>
      <c r="F251" s="14">
        <v>98</v>
      </c>
      <c r="G251" s="14">
        <v>36</v>
      </c>
      <c r="H251" s="14">
        <v>134</v>
      </c>
      <c r="I251" s="14">
        <v>0.26865671641791</v>
      </c>
    </row>
    <row r="252" spans="1:9" x14ac:dyDescent="0.35">
      <c r="A252" s="13">
        <v>2013</v>
      </c>
      <c r="B252" s="13" t="s">
        <v>52</v>
      </c>
      <c r="C252" s="13" t="s">
        <v>131</v>
      </c>
      <c r="D252" s="13">
        <v>2002</v>
      </c>
      <c r="E252" s="14">
        <f>data_filtered[[#This Row],[test_year]]-data_filtered[[#This Row],[model_year]]</f>
        <v>11</v>
      </c>
      <c r="F252" s="13">
        <v>49</v>
      </c>
      <c r="G252" s="13">
        <v>18</v>
      </c>
      <c r="H252" s="13">
        <v>67</v>
      </c>
      <c r="I252" s="13">
        <v>0.26865671641791</v>
      </c>
    </row>
    <row r="253" spans="1:9" x14ac:dyDescent="0.35">
      <c r="A253" s="13">
        <v>2013</v>
      </c>
      <c r="B253" s="13" t="s">
        <v>113</v>
      </c>
      <c r="C253" s="13" t="s">
        <v>161</v>
      </c>
      <c r="D253" s="13">
        <v>2000</v>
      </c>
      <c r="E253" s="14">
        <f>data_filtered[[#This Row],[test_year]]-data_filtered[[#This Row],[model_year]]</f>
        <v>13</v>
      </c>
      <c r="F253" s="13">
        <v>60</v>
      </c>
      <c r="G253" s="13">
        <v>22</v>
      </c>
      <c r="H253" s="13">
        <v>82</v>
      </c>
      <c r="I253" s="13">
        <v>0.26829268292682901</v>
      </c>
    </row>
    <row r="254" spans="1:9" x14ac:dyDescent="0.35">
      <c r="A254" s="13">
        <v>2015</v>
      </c>
      <c r="B254" s="13" t="s">
        <v>26</v>
      </c>
      <c r="C254" s="13" t="s">
        <v>35</v>
      </c>
      <c r="D254" s="13">
        <v>1994</v>
      </c>
      <c r="E254" s="14">
        <f>data_filtered[[#This Row],[test_year]]-data_filtered[[#This Row],[model_year]]</f>
        <v>21</v>
      </c>
      <c r="F254" s="13">
        <v>60</v>
      </c>
      <c r="G254" s="13">
        <v>22</v>
      </c>
      <c r="H254" s="13">
        <v>82</v>
      </c>
      <c r="I254" s="13">
        <v>0.26829268292682901</v>
      </c>
    </row>
    <row r="255" spans="1:9" x14ac:dyDescent="0.35">
      <c r="A255" s="14">
        <v>2014</v>
      </c>
      <c r="B255" s="14" t="s">
        <v>30</v>
      </c>
      <c r="C255" s="14" t="s">
        <v>60</v>
      </c>
      <c r="D255" s="14">
        <v>1998</v>
      </c>
      <c r="E255" s="14">
        <f>data_filtered[[#This Row],[test_year]]-data_filtered[[#This Row],[model_year]]</f>
        <v>16</v>
      </c>
      <c r="F255" s="14">
        <v>123</v>
      </c>
      <c r="G255" s="14">
        <v>45</v>
      </c>
      <c r="H255" s="14">
        <v>168</v>
      </c>
      <c r="I255" s="14">
        <v>0.26785714285714302</v>
      </c>
    </row>
    <row r="256" spans="1:9" x14ac:dyDescent="0.35">
      <c r="A256" s="13">
        <v>2017</v>
      </c>
      <c r="B256" s="13" t="s">
        <v>30</v>
      </c>
      <c r="C256" s="13" t="s">
        <v>163</v>
      </c>
      <c r="D256" s="13">
        <v>2008</v>
      </c>
      <c r="E256" s="14">
        <f>data_filtered[[#This Row],[test_year]]-data_filtered[[#This Row],[model_year]]</f>
        <v>9</v>
      </c>
      <c r="F256" s="13">
        <v>41</v>
      </c>
      <c r="G256" s="13">
        <v>15</v>
      </c>
      <c r="H256" s="13">
        <v>56</v>
      </c>
      <c r="I256" s="13">
        <v>0.26785714285714302</v>
      </c>
    </row>
    <row r="257" spans="1:9" x14ac:dyDescent="0.35">
      <c r="A257" s="14">
        <v>2017</v>
      </c>
      <c r="B257" s="14" t="s">
        <v>30</v>
      </c>
      <c r="C257" s="14" t="s">
        <v>352</v>
      </c>
      <c r="D257" s="14">
        <v>2000</v>
      </c>
      <c r="E257" s="14">
        <f>data_filtered[[#This Row],[test_year]]-data_filtered[[#This Row],[model_year]]</f>
        <v>17</v>
      </c>
      <c r="F257" s="14">
        <v>41</v>
      </c>
      <c r="G257" s="14">
        <v>15</v>
      </c>
      <c r="H257" s="14">
        <v>56</v>
      </c>
      <c r="I257" s="14">
        <v>0.26785714285714302</v>
      </c>
    </row>
    <row r="258" spans="1:9" x14ac:dyDescent="0.35">
      <c r="A258" s="13">
        <v>2015</v>
      </c>
      <c r="B258" s="13" t="s">
        <v>30</v>
      </c>
      <c r="C258" s="13" t="s">
        <v>143</v>
      </c>
      <c r="D258" s="13">
        <v>2002</v>
      </c>
      <c r="E258" s="14">
        <f>data_filtered[[#This Row],[test_year]]-data_filtered[[#This Row],[model_year]]</f>
        <v>13</v>
      </c>
      <c r="F258" s="13">
        <v>93</v>
      </c>
      <c r="G258" s="13">
        <v>34</v>
      </c>
      <c r="H258" s="13">
        <v>127</v>
      </c>
      <c r="I258" s="13">
        <v>0.267716535433071</v>
      </c>
    </row>
    <row r="259" spans="1:9" x14ac:dyDescent="0.35">
      <c r="A259" s="13">
        <v>2013</v>
      </c>
      <c r="B259" s="13" t="s">
        <v>186</v>
      </c>
      <c r="C259" s="13" t="s">
        <v>187</v>
      </c>
      <c r="D259" s="13">
        <v>2001</v>
      </c>
      <c r="E259" s="14">
        <f>data_filtered[[#This Row],[test_year]]-data_filtered[[#This Row],[model_year]]</f>
        <v>12</v>
      </c>
      <c r="F259" s="13">
        <v>52</v>
      </c>
      <c r="G259" s="13">
        <v>19</v>
      </c>
      <c r="H259" s="13">
        <v>71</v>
      </c>
      <c r="I259" s="13">
        <v>0.26760563380281699</v>
      </c>
    </row>
    <row r="260" spans="1:9" x14ac:dyDescent="0.35">
      <c r="A260" s="13">
        <v>2014</v>
      </c>
      <c r="B260" s="13" t="s">
        <v>24</v>
      </c>
      <c r="C260" s="13" t="s">
        <v>267</v>
      </c>
      <c r="D260" s="13">
        <v>2006</v>
      </c>
      <c r="E260" s="14">
        <f>data_filtered[[#This Row],[test_year]]-data_filtered[[#This Row],[model_year]]</f>
        <v>8</v>
      </c>
      <c r="F260" s="13">
        <v>52</v>
      </c>
      <c r="G260" s="13">
        <v>19</v>
      </c>
      <c r="H260" s="13">
        <v>71</v>
      </c>
      <c r="I260" s="13">
        <v>0.26760563380281699</v>
      </c>
    </row>
    <row r="261" spans="1:9" x14ac:dyDescent="0.35">
      <c r="A261" s="13">
        <v>2014</v>
      </c>
      <c r="B261" s="13" t="s">
        <v>30</v>
      </c>
      <c r="C261" s="13" t="s">
        <v>56</v>
      </c>
      <c r="D261" s="13">
        <v>1996</v>
      </c>
      <c r="E261" s="14">
        <f>data_filtered[[#This Row],[test_year]]-data_filtered[[#This Row],[model_year]]</f>
        <v>18</v>
      </c>
      <c r="F261" s="13">
        <v>52</v>
      </c>
      <c r="G261" s="13">
        <v>19</v>
      </c>
      <c r="H261" s="13">
        <v>71</v>
      </c>
      <c r="I261" s="13">
        <v>0.26760563380281699</v>
      </c>
    </row>
    <row r="262" spans="1:9" x14ac:dyDescent="0.35">
      <c r="A262" s="13">
        <v>2014</v>
      </c>
      <c r="B262" s="13" t="s">
        <v>30</v>
      </c>
      <c r="C262" s="13" t="s">
        <v>284</v>
      </c>
      <c r="D262" s="13">
        <v>2000</v>
      </c>
      <c r="E262" s="14">
        <f>data_filtered[[#This Row],[test_year]]-data_filtered[[#This Row],[model_year]]</f>
        <v>14</v>
      </c>
      <c r="F262" s="13">
        <v>52</v>
      </c>
      <c r="G262" s="13">
        <v>19</v>
      </c>
      <c r="H262" s="13">
        <v>71</v>
      </c>
      <c r="I262" s="13">
        <v>0.26760563380281699</v>
      </c>
    </row>
    <row r="263" spans="1:9" x14ac:dyDescent="0.35">
      <c r="A263" s="14">
        <v>2014</v>
      </c>
      <c r="B263" s="14" t="s">
        <v>30</v>
      </c>
      <c r="C263" s="14" t="s">
        <v>50</v>
      </c>
      <c r="D263" s="14">
        <v>1997</v>
      </c>
      <c r="E263" s="14">
        <f>data_filtered[[#This Row],[test_year]]-data_filtered[[#This Row],[model_year]]</f>
        <v>17</v>
      </c>
      <c r="F263" s="14">
        <v>126</v>
      </c>
      <c r="G263" s="14">
        <v>46</v>
      </c>
      <c r="H263" s="14">
        <v>172</v>
      </c>
      <c r="I263" s="14">
        <v>0.26744186046511598</v>
      </c>
    </row>
    <row r="264" spans="1:9" x14ac:dyDescent="0.35">
      <c r="A264" s="13">
        <v>2014</v>
      </c>
      <c r="B264" s="13" t="s">
        <v>30</v>
      </c>
      <c r="C264" s="13" t="s">
        <v>132</v>
      </c>
      <c r="D264" s="13">
        <v>1997</v>
      </c>
      <c r="E264" s="14">
        <f>data_filtered[[#This Row],[test_year]]-data_filtered[[#This Row],[model_year]]</f>
        <v>17</v>
      </c>
      <c r="F264" s="13">
        <v>74</v>
      </c>
      <c r="G264" s="13">
        <v>27</v>
      </c>
      <c r="H264" s="13">
        <v>101</v>
      </c>
      <c r="I264" s="13">
        <v>0.26732673267326701</v>
      </c>
    </row>
    <row r="265" spans="1:9" x14ac:dyDescent="0.35">
      <c r="A265" s="13">
        <v>2015</v>
      </c>
      <c r="B265" s="13" t="s">
        <v>30</v>
      </c>
      <c r="C265" s="13" t="s">
        <v>50</v>
      </c>
      <c r="D265" s="13">
        <v>1997</v>
      </c>
      <c r="E265" s="14">
        <f>data_filtered[[#This Row],[test_year]]-data_filtered[[#This Row],[model_year]]</f>
        <v>18</v>
      </c>
      <c r="F265" s="13">
        <v>96</v>
      </c>
      <c r="G265" s="13">
        <v>35</v>
      </c>
      <c r="H265" s="13">
        <v>131</v>
      </c>
      <c r="I265" s="13">
        <v>0.26717557251908403</v>
      </c>
    </row>
    <row r="266" spans="1:9" x14ac:dyDescent="0.35">
      <c r="A266" s="14">
        <v>2013</v>
      </c>
      <c r="B266" s="14" t="s">
        <v>42</v>
      </c>
      <c r="C266" s="14" t="s">
        <v>43</v>
      </c>
      <c r="D266" s="14">
        <v>1993</v>
      </c>
      <c r="E266" s="14">
        <f>data_filtered[[#This Row],[test_year]]-data_filtered[[#This Row],[model_year]]</f>
        <v>20</v>
      </c>
      <c r="F266" s="14">
        <v>66</v>
      </c>
      <c r="G266" s="14">
        <v>24</v>
      </c>
      <c r="H266" s="14">
        <v>90</v>
      </c>
      <c r="I266" s="14">
        <v>0.266666666666667</v>
      </c>
    </row>
    <row r="267" spans="1:9" x14ac:dyDescent="0.35">
      <c r="A267" s="13">
        <v>2015</v>
      </c>
      <c r="B267" s="13" t="s">
        <v>33</v>
      </c>
      <c r="C267" s="13" t="s">
        <v>271</v>
      </c>
      <c r="D267" s="13">
        <v>1998</v>
      </c>
      <c r="E267" s="14">
        <f>data_filtered[[#This Row],[test_year]]-data_filtered[[#This Row],[model_year]]</f>
        <v>17</v>
      </c>
      <c r="F267" s="13">
        <v>55</v>
      </c>
      <c r="G267" s="13">
        <v>20</v>
      </c>
      <c r="H267" s="13">
        <v>75</v>
      </c>
      <c r="I267" s="13">
        <v>0.266666666666667</v>
      </c>
    </row>
    <row r="268" spans="1:9" x14ac:dyDescent="0.35">
      <c r="A268" s="13">
        <v>2014</v>
      </c>
      <c r="B268" s="13" t="s">
        <v>52</v>
      </c>
      <c r="C268" s="13" t="s">
        <v>53</v>
      </c>
      <c r="D268" s="13">
        <v>2001</v>
      </c>
      <c r="E268" s="14">
        <f>data_filtered[[#This Row],[test_year]]-data_filtered[[#This Row],[model_year]]</f>
        <v>13</v>
      </c>
      <c r="F268" s="13">
        <v>80</v>
      </c>
      <c r="G268" s="13">
        <v>29</v>
      </c>
      <c r="H268" s="13">
        <v>109</v>
      </c>
      <c r="I268" s="13">
        <v>0.26605504587155998</v>
      </c>
    </row>
    <row r="269" spans="1:9" x14ac:dyDescent="0.35">
      <c r="A269" s="14">
        <v>2015</v>
      </c>
      <c r="B269" s="14" t="s">
        <v>24</v>
      </c>
      <c r="C269" s="14" t="s">
        <v>46</v>
      </c>
      <c r="D269" s="14">
        <v>2000</v>
      </c>
      <c r="E269" s="14">
        <f>data_filtered[[#This Row],[test_year]]-data_filtered[[#This Row],[model_year]]</f>
        <v>15</v>
      </c>
      <c r="F269" s="14">
        <v>69</v>
      </c>
      <c r="G269" s="14">
        <v>25</v>
      </c>
      <c r="H269" s="14">
        <v>94</v>
      </c>
      <c r="I269" s="14">
        <v>0.26595744680851102</v>
      </c>
    </row>
    <row r="270" spans="1:9" x14ac:dyDescent="0.35">
      <c r="A270" s="13">
        <v>2015</v>
      </c>
      <c r="B270" s="13" t="s">
        <v>52</v>
      </c>
      <c r="C270" s="13" t="s">
        <v>200</v>
      </c>
      <c r="D270" s="13">
        <v>1998</v>
      </c>
      <c r="E270" s="14">
        <f>data_filtered[[#This Row],[test_year]]-data_filtered[[#This Row],[model_year]]</f>
        <v>17</v>
      </c>
      <c r="F270" s="13">
        <v>58</v>
      </c>
      <c r="G270" s="13">
        <v>21</v>
      </c>
      <c r="H270" s="13">
        <v>79</v>
      </c>
      <c r="I270" s="13">
        <v>0.265822784810127</v>
      </c>
    </row>
    <row r="271" spans="1:9" x14ac:dyDescent="0.35">
      <c r="A271" s="14">
        <v>2014</v>
      </c>
      <c r="B271" s="14" t="s">
        <v>42</v>
      </c>
      <c r="C271" s="14" t="s">
        <v>182</v>
      </c>
      <c r="D271" s="14">
        <v>1998</v>
      </c>
      <c r="E271" s="14">
        <f>data_filtered[[#This Row],[test_year]]-data_filtered[[#This Row],[model_year]]</f>
        <v>16</v>
      </c>
      <c r="F271" s="14">
        <v>47</v>
      </c>
      <c r="G271" s="14">
        <v>17</v>
      </c>
      <c r="H271" s="14">
        <v>64</v>
      </c>
      <c r="I271" s="14">
        <v>0.265625</v>
      </c>
    </row>
    <row r="272" spans="1:9" x14ac:dyDescent="0.35">
      <c r="A272" s="14">
        <v>2017</v>
      </c>
      <c r="B272" s="14" t="s">
        <v>24</v>
      </c>
      <c r="C272" s="14" t="s">
        <v>70</v>
      </c>
      <c r="D272" s="14">
        <v>1993</v>
      </c>
      <c r="E272" s="14">
        <f>data_filtered[[#This Row],[test_year]]-data_filtered[[#This Row],[model_year]]</f>
        <v>24</v>
      </c>
      <c r="F272" s="14">
        <v>72</v>
      </c>
      <c r="G272" s="14">
        <v>26</v>
      </c>
      <c r="H272" s="14">
        <v>98</v>
      </c>
      <c r="I272" s="14">
        <v>0.26530612244898</v>
      </c>
    </row>
    <row r="273" spans="1:9" x14ac:dyDescent="0.35">
      <c r="A273" s="14">
        <v>2015</v>
      </c>
      <c r="B273" s="14" t="s">
        <v>30</v>
      </c>
      <c r="C273" s="14" t="s">
        <v>40</v>
      </c>
      <c r="D273" s="14">
        <v>1996</v>
      </c>
      <c r="E273" s="14">
        <f>data_filtered[[#This Row],[test_year]]-data_filtered[[#This Row],[model_year]]</f>
        <v>19</v>
      </c>
      <c r="F273" s="14">
        <v>86</v>
      </c>
      <c r="G273" s="14">
        <v>31</v>
      </c>
      <c r="H273" s="14">
        <v>117</v>
      </c>
      <c r="I273" s="14">
        <v>0.26495726495726502</v>
      </c>
    </row>
    <row r="274" spans="1:9" x14ac:dyDescent="0.35">
      <c r="A274" s="14">
        <v>2015</v>
      </c>
      <c r="B274" s="14" t="s">
        <v>26</v>
      </c>
      <c r="C274" s="14" t="s">
        <v>35</v>
      </c>
      <c r="D274" s="14">
        <v>1995</v>
      </c>
      <c r="E274" s="14">
        <f>data_filtered[[#This Row],[test_year]]-data_filtered[[#This Row],[model_year]]</f>
        <v>20</v>
      </c>
      <c r="F274" s="14">
        <v>75</v>
      </c>
      <c r="G274" s="14">
        <v>27</v>
      </c>
      <c r="H274" s="14">
        <v>102</v>
      </c>
      <c r="I274" s="14">
        <v>0.26470588235294101</v>
      </c>
    </row>
    <row r="275" spans="1:9" x14ac:dyDescent="0.35">
      <c r="A275" s="14">
        <v>2016</v>
      </c>
      <c r="B275" s="14" t="s">
        <v>113</v>
      </c>
      <c r="C275" s="14" t="s">
        <v>161</v>
      </c>
      <c r="D275" s="14">
        <v>2002</v>
      </c>
      <c r="E275" s="14">
        <f>data_filtered[[#This Row],[test_year]]-data_filtered[[#This Row],[model_year]]</f>
        <v>14</v>
      </c>
      <c r="F275" s="14">
        <v>75</v>
      </c>
      <c r="G275" s="14">
        <v>27</v>
      </c>
      <c r="H275" s="14">
        <v>102</v>
      </c>
      <c r="I275" s="14">
        <v>0.26470588235294101</v>
      </c>
    </row>
    <row r="276" spans="1:9" x14ac:dyDescent="0.35">
      <c r="A276" s="13">
        <v>2013</v>
      </c>
      <c r="B276" s="13" t="s">
        <v>26</v>
      </c>
      <c r="C276" s="13" t="s">
        <v>69</v>
      </c>
      <c r="D276" s="13">
        <v>1985</v>
      </c>
      <c r="E276" s="14">
        <f>data_filtered[[#This Row],[test_year]]-data_filtered[[#This Row],[model_year]]</f>
        <v>28</v>
      </c>
      <c r="F276" s="13">
        <v>50</v>
      </c>
      <c r="G276" s="13">
        <v>18</v>
      </c>
      <c r="H276" s="13">
        <v>68</v>
      </c>
      <c r="I276" s="13">
        <v>0.26470588235294101</v>
      </c>
    </row>
    <row r="277" spans="1:9" x14ac:dyDescent="0.35">
      <c r="A277" s="14">
        <v>2013</v>
      </c>
      <c r="B277" s="14" t="s">
        <v>26</v>
      </c>
      <c r="C277" s="14" t="s">
        <v>69</v>
      </c>
      <c r="D277" s="14">
        <v>1990</v>
      </c>
      <c r="E277" s="14">
        <f>data_filtered[[#This Row],[test_year]]-data_filtered[[#This Row],[model_year]]</f>
        <v>23</v>
      </c>
      <c r="F277" s="14">
        <v>50</v>
      </c>
      <c r="G277" s="14">
        <v>18</v>
      </c>
      <c r="H277" s="14">
        <v>68</v>
      </c>
      <c r="I277" s="14">
        <v>0.26470588235294101</v>
      </c>
    </row>
    <row r="278" spans="1:9" x14ac:dyDescent="0.35">
      <c r="A278" s="13">
        <v>2013</v>
      </c>
      <c r="B278" s="13" t="s">
        <v>30</v>
      </c>
      <c r="C278" s="13" t="s">
        <v>127</v>
      </c>
      <c r="D278" s="13">
        <v>1998</v>
      </c>
      <c r="E278" s="14">
        <f>data_filtered[[#This Row],[test_year]]-data_filtered[[#This Row],[model_year]]</f>
        <v>15</v>
      </c>
      <c r="F278" s="13">
        <v>103</v>
      </c>
      <c r="G278" s="13">
        <v>37</v>
      </c>
      <c r="H278" s="13">
        <v>140</v>
      </c>
      <c r="I278" s="13">
        <v>0.26428571428571401</v>
      </c>
    </row>
    <row r="279" spans="1:9" x14ac:dyDescent="0.35">
      <c r="A279" s="14">
        <v>2013</v>
      </c>
      <c r="B279" s="14" t="s">
        <v>252</v>
      </c>
      <c r="C279" s="14" t="s">
        <v>287</v>
      </c>
      <c r="D279" s="14">
        <v>1999</v>
      </c>
      <c r="E279" s="14">
        <f>data_filtered[[#This Row],[test_year]]-data_filtered[[#This Row],[model_year]]</f>
        <v>14</v>
      </c>
      <c r="F279" s="14">
        <v>39</v>
      </c>
      <c r="G279" s="14">
        <v>14</v>
      </c>
      <c r="H279" s="14">
        <v>53</v>
      </c>
      <c r="I279" s="14">
        <v>0.26415094339622602</v>
      </c>
    </row>
    <row r="280" spans="1:9" x14ac:dyDescent="0.35">
      <c r="A280" s="14">
        <v>2015</v>
      </c>
      <c r="B280" s="14" t="s">
        <v>30</v>
      </c>
      <c r="C280" s="14" t="s">
        <v>284</v>
      </c>
      <c r="D280" s="14">
        <v>2001</v>
      </c>
      <c r="E280" s="14">
        <f>data_filtered[[#This Row],[test_year]]-data_filtered[[#This Row],[model_year]]</f>
        <v>14</v>
      </c>
      <c r="F280" s="14">
        <v>39</v>
      </c>
      <c r="G280" s="14">
        <v>14</v>
      </c>
      <c r="H280" s="14">
        <v>53</v>
      </c>
      <c r="I280" s="14">
        <v>0.26415094339622602</v>
      </c>
    </row>
    <row r="281" spans="1:9" x14ac:dyDescent="0.35">
      <c r="A281" s="13">
        <v>2015</v>
      </c>
      <c r="B281" s="13" t="s">
        <v>33</v>
      </c>
      <c r="C281" s="13" t="s">
        <v>86</v>
      </c>
      <c r="D281" s="13">
        <v>2001</v>
      </c>
      <c r="E281" s="14">
        <f>data_filtered[[#This Row],[test_year]]-data_filtered[[#This Row],[model_year]]</f>
        <v>14</v>
      </c>
      <c r="F281" s="13">
        <v>39</v>
      </c>
      <c r="G281" s="13">
        <v>14</v>
      </c>
      <c r="H281" s="13">
        <v>53</v>
      </c>
      <c r="I281" s="13">
        <v>0.26415094339622602</v>
      </c>
    </row>
    <row r="282" spans="1:9" x14ac:dyDescent="0.35">
      <c r="A282" s="14">
        <v>2017</v>
      </c>
      <c r="B282" s="14" t="s">
        <v>102</v>
      </c>
      <c r="C282" s="14" t="s">
        <v>184</v>
      </c>
      <c r="D282" s="14">
        <v>1997</v>
      </c>
      <c r="E282" s="14">
        <f>data_filtered[[#This Row],[test_year]]-data_filtered[[#This Row],[model_year]]</f>
        <v>20</v>
      </c>
      <c r="F282" s="14">
        <v>39</v>
      </c>
      <c r="G282" s="14">
        <v>14</v>
      </c>
      <c r="H282" s="14">
        <v>53</v>
      </c>
      <c r="I282" s="14">
        <v>0.26415094339622602</v>
      </c>
    </row>
    <row r="283" spans="1:9" x14ac:dyDescent="0.35">
      <c r="A283" s="13">
        <v>2015</v>
      </c>
      <c r="B283" s="13" t="s">
        <v>24</v>
      </c>
      <c r="C283" s="13" t="s">
        <v>70</v>
      </c>
      <c r="D283" s="13">
        <v>1990</v>
      </c>
      <c r="E283" s="14">
        <f>data_filtered[[#This Row],[test_year]]-data_filtered[[#This Row],[model_year]]</f>
        <v>25</v>
      </c>
      <c r="F283" s="13">
        <v>53</v>
      </c>
      <c r="G283" s="13">
        <v>19</v>
      </c>
      <c r="H283" s="13">
        <v>72</v>
      </c>
      <c r="I283" s="13">
        <v>0.26388888888888901</v>
      </c>
    </row>
    <row r="284" spans="1:9" x14ac:dyDescent="0.35">
      <c r="A284" s="13">
        <v>2017</v>
      </c>
      <c r="B284" s="13" t="s">
        <v>67</v>
      </c>
      <c r="C284" s="13" t="s">
        <v>77</v>
      </c>
      <c r="D284" s="13">
        <v>2003</v>
      </c>
      <c r="E284" s="14">
        <f>data_filtered[[#This Row],[test_year]]-data_filtered[[#This Row],[model_year]]</f>
        <v>14</v>
      </c>
      <c r="F284" s="13">
        <v>53</v>
      </c>
      <c r="G284" s="13">
        <v>19</v>
      </c>
      <c r="H284" s="13">
        <v>72</v>
      </c>
      <c r="I284" s="13">
        <v>0.26388888888888901</v>
      </c>
    </row>
    <row r="285" spans="1:9" x14ac:dyDescent="0.35">
      <c r="A285" s="14">
        <v>2016</v>
      </c>
      <c r="B285" s="14" t="s">
        <v>26</v>
      </c>
      <c r="C285" s="14" t="s">
        <v>88</v>
      </c>
      <c r="D285" s="14">
        <v>1995</v>
      </c>
      <c r="E285" s="14">
        <f>data_filtered[[#This Row],[test_year]]-data_filtered[[#This Row],[model_year]]</f>
        <v>21</v>
      </c>
      <c r="F285" s="14">
        <v>67</v>
      </c>
      <c r="G285" s="14">
        <v>24</v>
      </c>
      <c r="H285" s="14">
        <v>91</v>
      </c>
      <c r="I285" s="14">
        <v>0.26373626373626402</v>
      </c>
    </row>
    <row r="286" spans="1:9" x14ac:dyDescent="0.35">
      <c r="A286" s="13">
        <v>2015</v>
      </c>
      <c r="B286" s="13" t="s">
        <v>30</v>
      </c>
      <c r="C286" s="13" t="s">
        <v>127</v>
      </c>
      <c r="D286" s="13">
        <v>1998</v>
      </c>
      <c r="E286" s="14">
        <f>data_filtered[[#This Row],[test_year]]-data_filtered[[#This Row],[model_year]]</f>
        <v>17</v>
      </c>
      <c r="F286" s="13">
        <v>84</v>
      </c>
      <c r="G286" s="13">
        <v>30</v>
      </c>
      <c r="H286" s="13">
        <v>114</v>
      </c>
      <c r="I286" s="13">
        <v>0.26315789473684198</v>
      </c>
    </row>
    <row r="287" spans="1:9" x14ac:dyDescent="0.35">
      <c r="A287" s="13">
        <v>2013</v>
      </c>
      <c r="B287" s="13" t="s">
        <v>30</v>
      </c>
      <c r="C287" s="13" t="s">
        <v>280</v>
      </c>
      <c r="D287" s="13">
        <v>1997</v>
      </c>
      <c r="E287" s="14">
        <f>data_filtered[[#This Row],[test_year]]-data_filtered[[#This Row],[model_year]]</f>
        <v>16</v>
      </c>
      <c r="F287" s="13">
        <v>42</v>
      </c>
      <c r="G287" s="13">
        <v>15</v>
      </c>
      <c r="H287" s="13">
        <v>57</v>
      </c>
      <c r="I287" s="13">
        <v>0.26315789473684198</v>
      </c>
    </row>
    <row r="288" spans="1:9" x14ac:dyDescent="0.35">
      <c r="A288" s="13">
        <v>2017</v>
      </c>
      <c r="B288" s="13" t="s">
        <v>26</v>
      </c>
      <c r="C288" s="13" t="s">
        <v>133</v>
      </c>
      <c r="D288" s="13">
        <v>2001</v>
      </c>
      <c r="E288" s="14">
        <f>data_filtered[[#This Row],[test_year]]-data_filtered[[#This Row],[model_year]]</f>
        <v>16</v>
      </c>
      <c r="F288" s="13">
        <v>42</v>
      </c>
      <c r="G288" s="13">
        <v>15</v>
      </c>
      <c r="H288" s="13">
        <v>57</v>
      </c>
      <c r="I288" s="13">
        <v>0.26315789473684198</v>
      </c>
    </row>
    <row r="289" spans="1:9" x14ac:dyDescent="0.35">
      <c r="A289" s="14">
        <v>2013</v>
      </c>
      <c r="B289" s="14" t="s">
        <v>24</v>
      </c>
      <c r="C289" s="14" t="s">
        <v>71</v>
      </c>
      <c r="D289" s="14">
        <v>1998</v>
      </c>
      <c r="E289" s="14">
        <f>data_filtered[[#This Row],[test_year]]-data_filtered[[#This Row],[model_year]]</f>
        <v>15</v>
      </c>
      <c r="F289" s="14">
        <v>90</v>
      </c>
      <c r="G289" s="14">
        <v>32</v>
      </c>
      <c r="H289" s="14">
        <v>122</v>
      </c>
      <c r="I289" s="14">
        <v>0.26229508196721302</v>
      </c>
    </row>
    <row r="290" spans="1:9" x14ac:dyDescent="0.35">
      <c r="A290" s="14">
        <v>2017</v>
      </c>
      <c r="B290" s="14" t="s">
        <v>52</v>
      </c>
      <c r="C290" s="14" t="s">
        <v>53</v>
      </c>
      <c r="D290" s="14">
        <v>2002</v>
      </c>
      <c r="E290" s="14">
        <f>data_filtered[[#This Row],[test_year]]-data_filtered[[#This Row],[model_year]]</f>
        <v>15</v>
      </c>
      <c r="F290" s="14">
        <v>90</v>
      </c>
      <c r="G290" s="14">
        <v>32</v>
      </c>
      <c r="H290" s="14">
        <v>122</v>
      </c>
      <c r="I290" s="14">
        <v>0.26229508196721302</v>
      </c>
    </row>
    <row r="291" spans="1:9" x14ac:dyDescent="0.35">
      <c r="A291" s="13">
        <v>2013</v>
      </c>
      <c r="B291" s="13" t="s">
        <v>30</v>
      </c>
      <c r="C291" s="13" t="s">
        <v>260</v>
      </c>
      <c r="D291" s="13">
        <v>1987</v>
      </c>
      <c r="E291" s="14">
        <f>data_filtered[[#This Row],[test_year]]-data_filtered[[#This Row],[model_year]]</f>
        <v>26</v>
      </c>
      <c r="F291" s="13">
        <v>45</v>
      </c>
      <c r="G291" s="13">
        <v>16</v>
      </c>
      <c r="H291" s="13">
        <v>61</v>
      </c>
      <c r="I291" s="13">
        <v>0.26229508196721302</v>
      </c>
    </row>
    <row r="292" spans="1:9" x14ac:dyDescent="0.35">
      <c r="A292" s="14">
        <v>2013</v>
      </c>
      <c r="B292" s="14" t="s">
        <v>52</v>
      </c>
      <c r="C292" s="14" t="s">
        <v>131</v>
      </c>
      <c r="D292" s="14">
        <v>2001</v>
      </c>
      <c r="E292" s="14">
        <f>data_filtered[[#This Row],[test_year]]-data_filtered[[#This Row],[model_year]]</f>
        <v>12</v>
      </c>
      <c r="F292" s="14">
        <v>62</v>
      </c>
      <c r="G292" s="14">
        <v>22</v>
      </c>
      <c r="H292" s="14">
        <v>84</v>
      </c>
      <c r="I292" s="14">
        <v>0.26190476190476197</v>
      </c>
    </row>
    <row r="293" spans="1:9" x14ac:dyDescent="0.35">
      <c r="A293" s="14">
        <v>2013</v>
      </c>
      <c r="B293" s="14" t="s">
        <v>24</v>
      </c>
      <c r="C293" s="14" t="s">
        <v>70</v>
      </c>
      <c r="D293" s="14">
        <v>1992</v>
      </c>
      <c r="E293" s="14">
        <f>data_filtered[[#This Row],[test_year]]-data_filtered[[#This Row],[model_year]]</f>
        <v>21</v>
      </c>
      <c r="F293" s="14">
        <v>110</v>
      </c>
      <c r="G293" s="14">
        <v>39</v>
      </c>
      <c r="H293" s="14">
        <v>149</v>
      </c>
      <c r="I293" s="14">
        <v>0.26174496644295298</v>
      </c>
    </row>
    <row r="294" spans="1:9" x14ac:dyDescent="0.35">
      <c r="A294" s="13">
        <v>2016</v>
      </c>
      <c r="B294" s="13" t="s">
        <v>42</v>
      </c>
      <c r="C294" s="13" t="s">
        <v>66</v>
      </c>
      <c r="D294" s="13">
        <v>1992</v>
      </c>
      <c r="E294" s="14">
        <f>data_filtered[[#This Row],[test_year]]-data_filtered[[#This Row],[model_year]]</f>
        <v>24</v>
      </c>
      <c r="F294" s="13">
        <v>79</v>
      </c>
      <c r="G294" s="13">
        <v>28</v>
      </c>
      <c r="H294" s="13">
        <v>107</v>
      </c>
      <c r="I294" s="13">
        <v>0.26168224299065401</v>
      </c>
    </row>
    <row r="295" spans="1:9" x14ac:dyDescent="0.35">
      <c r="A295" s="13">
        <v>2015</v>
      </c>
      <c r="B295" s="13" t="s">
        <v>24</v>
      </c>
      <c r="C295" s="13" t="s">
        <v>292</v>
      </c>
      <c r="D295" s="13">
        <v>1995</v>
      </c>
      <c r="E295" s="14">
        <f>data_filtered[[#This Row],[test_year]]-data_filtered[[#This Row],[model_year]]</f>
        <v>20</v>
      </c>
      <c r="F295" s="13">
        <v>48</v>
      </c>
      <c r="G295" s="13">
        <v>17</v>
      </c>
      <c r="H295" s="13">
        <v>65</v>
      </c>
      <c r="I295" s="13">
        <v>0.261538461538462</v>
      </c>
    </row>
    <row r="296" spans="1:9" x14ac:dyDescent="0.35">
      <c r="A296" s="13">
        <v>2014</v>
      </c>
      <c r="B296" s="13" t="s">
        <v>79</v>
      </c>
      <c r="C296" s="13" t="s">
        <v>81</v>
      </c>
      <c r="D296" s="13">
        <v>2000</v>
      </c>
      <c r="E296" s="14">
        <f>data_filtered[[#This Row],[test_year]]-data_filtered[[#This Row],[model_year]]</f>
        <v>14</v>
      </c>
      <c r="F296" s="13">
        <v>113</v>
      </c>
      <c r="G296" s="13">
        <v>40</v>
      </c>
      <c r="H296" s="13">
        <v>153</v>
      </c>
      <c r="I296" s="13">
        <v>0.26143790849673199</v>
      </c>
    </row>
    <row r="297" spans="1:9" x14ac:dyDescent="0.35">
      <c r="A297" s="14">
        <v>2013</v>
      </c>
      <c r="B297" s="14" t="s">
        <v>24</v>
      </c>
      <c r="C297" s="14" t="s">
        <v>46</v>
      </c>
      <c r="D297" s="14">
        <v>2003</v>
      </c>
      <c r="E297" s="14">
        <f>data_filtered[[#This Row],[test_year]]-data_filtered[[#This Row],[model_year]]</f>
        <v>10</v>
      </c>
      <c r="F297" s="14">
        <v>130</v>
      </c>
      <c r="G297" s="14">
        <v>46</v>
      </c>
      <c r="H297" s="14">
        <v>176</v>
      </c>
      <c r="I297" s="14">
        <v>0.26136363636363602</v>
      </c>
    </row>
    <row r="298" spans="1:9" x14ac:dyDescent="0.35">
      <c r="A298" s="13">
        <v>2014</v>
      </c>
      <c r="B298" s="13" t="s">
        <v>186</v>
      </c>
      <c r="C298" s="13" t="s">
        <v>236</v>
      </c>
      <c r="D298" s="13">
        <v>2002</v>
      </c>
      <c r="E298" s="14">
        <f>data_filtered[[#This Row],[test_year]]-data_filtered[[#This Row],[model_year]]</f>
        <v>12</v>
      </c>
      <c r="F298" s="13">
        <v>51</v>
      </c>
      <c r="G298" s="13">
        <v>18</v>
      </c>
      <c r="H298" s="13">
        <v>69</v>
      </c>
      <c r="I298" s="13">
        <v>0.26086956521739102</v>
      </c>
    </row>
    <row r="299" spans="1:9" x14ac:dyDescent="0.35">
      <c r="A299" s="13">
        <v>2017</v>
      </c>
      <c r="B299" s="13" t="s">
        <v>118</v>
      </c>
      <c r="C299" s="13" t="s">
        <v>119</v>
      </c>
      <c r="D299" s="13">
        <v>2002</v>
      </c>
      <c r="E299" s="14">
        <f>data_filtered[[#This Row],[test_year]]-data_filtered[[#This Row],[model_year]]</f>
        <v>15</v>
      </c>
      <c r="F299" s="13">
        <v>51</v>
      </c>
      <c r="G299" s="13">
        <v>18</v>
      </c>
      <c r="H299" s="13">
        <v>69</v>
      </c>
      <c r="I299" s="13">
        <v>0.26086956521739102</v>
      </c>
    </row>
    <row r="300" spans="1:9" x14ac:dyDescent="0.35">
      <c r="A300" s="13">
        <v>2017</v>
      </c>
      <c r="B300" s="13" t="s">
        <v>24</v>
      </c>
      <c r="C300" s="13" t="s">
        <v>41</v>
      </c>
      <c r="D300" s="13">
        <v>1998</v>
      </c>
      <c r="E300" s="14">
        <f>data_filtered[[#This Row],[test_year]]-data_filtered[[#This Row],[model_year]]</f>
        <v>19</v>
      </c>
      <c r="F300" s="13">
        <v>105</v>
      </c>
      <c r="G300" s="13">
        <v>37</v>
      </c>
      <c r="H300" s="13">
        <v>142</v>
      </c>
      <c r="I300" s="13">
        <v>0.26056338028169002</v>
      </c>
    </row>
    <row r="301" spans="1:9" x14ac:dyDescent="0.35">
      <c r="A301" s="13">
        <v>2014</v>
      </c>
      <c r="B301" s="13" t="s">
        <v>52</v>
      </c>
      <c r="C301" s="13" t="s">
        <v>131</v>
      </c>
      <c r="D301" s="13">
        <v>2001</v>
      </c>
      <c r="E301" s="14">
        <f>data_filtered[[#This Row],[test_year]]-data_filtered[[#This Row],[model_year]]</f>
        <v>13</v>
      </c>
      <c r="F301" s="13">
        <v>54</v>
      </c>
      <c r="G301" s="13">
        <v>19</v>
      </c>
      <c r="H301" s="13">
        <v>73</v>
      </c>
      <c r="I301" s="13">
        <v>0.26027397260273999</v>
      </c>
    </row>
    <row r="302" spans="1:9" x14ac:dyDescent="0.35">
      <c r="A302" s="14">
        <v>2015</v>
      </c>
      <c r="B302" s="14" t="s">
        <v>30</v>
      </c>
      <c r="C302" s="14" t="s">
        <v>60</v>
      </c>
      <c r="D302" s="14">
        <v>1998</v>
      </c>
      <c r="E302" s="14">
        <f>data_filtered[[#This Row],[test_year]]-data_filtered[[#This Row],[model_year]]</f>
        <v>17</v>
      </c>
      <c r="F302" s="14">
        <v>165</v>
      </c>
      <c r="G302" s="14">
        <v>58</v>
      </c>
      <c r="H302" s="14">
        <v>223</v>
      </c>
      <c r="I302" s="14">
        <v>0.26008968609865502</v>
      </c>
    </row>
    <row r="303" spans="1:9" x14ac:dyDescent="0.35">
      <c r="A303" s="14">
        <v>2015</v>
      </c>
      <c r="B303" s="14" t="s">
        <v>52</v>
      </c>
      <c r="C303" s="14" t="s">
        <v>200</v>
      </c>
      <c r="D303" s="14">
        <v>1996</v>
      </c>
      <c r="E303" s="14">
        <f>data_filtered[[#This Row],[test_year]]-data_filtered[[#This Row],[model_year]]</f>
        <v>19</v>
      </c>
      <c r="F303" s="14">
        <v>37</v>
      </c>
      <c r="G303" s="14">
        <v>13</v>
      </c>
      <c r="H303" s="14">
        <v>50</v>
      </c>
      <c r="I303" s="14">
        <v>0.26</v>
      </c>
    </row>
    <row r="304" spans="1:9" x14ac:dyDescent="0.35">
      <c r="A304" s="13">
        <v>2015</v>
      </c>
      <c r="B304" s="13" t="s">
        <v>30</v>
      </c>
      <c r="C304" s="13" t="s">
        <v>260</v>
      </c>
      <c r="D304" s="13">
        <v>1986</v>
      </c>
      <c r="E304" s="14">
        <f>data_filtered[[#This Row],[test_year]]-data_filtered[[#This Row],[model_year]]</f>
        <v>29</v>
      </c>
      <c r="F304" s="13">
        <v>37</v>
      </c>
      <c r="G304" s="13">
        <v>13</v>
      </c>
      <c r="H304" s="13">
        <v>50</v>
      </c>
      <c r="I304" s="13">
        <v>0.26</v>
      </c>
    </row>
    <row r="305" spans="1:9" x14ac:dyDescent="0.35">
      <c r="A305" s="13">
        <v>2015</v>
      </c>
      <c r="B305" s="13" t="s">
        <v>113</v>
      </c>
      <c r="C305" s="13" t="s">
        <v>161</v>
      </c>
      <c r="D305" s="13">
        <v>1998</v>
      </c>
      <c r="E305" s="14">
        <f>data_filtered[[#This Row],[test_year]]-data_filtered[[#This Row],[model_year]]</f>
        <v>17</v>
      </c>
      <c r="F305" s="13">
        <v>37</v>
      </c>
      <c r="G305" s="13">
        <v>13</v>
      </c>
      <c r="H305" s="13">
        <v>50</v>
      </c>
      <c r="I305" s="13">
        <v>0.26</v>
      </c>
    </row>
    <row r="306" spans="1:9" x14ac:dyDescent="0.35">
      <c r="A306" s="14">
        <v>2017</v>
      </c>
      <c r="B306" s="14" t="s">
        <v>113</v>
      </c>
      <c r="C306" s="14" t="s">
        <v>161</v>
      </c>
      <c r="D306" s="14">
        <v>2001</v>
      </c>
      <c r="E306" s="14">
        <f>data_filtered[[#This Row],[test_year]]-data_filtered[[#This Row],[model_year]]</f>
        <v>16</v>
      </c>
      <c r="F306" s="14">
        <v>37</v>
      </c>
      <c r="G306" s="14">
        <v>13</v>
      </c>
      <c r="H306" s="14">
        <v>50</v>
      </c>
      <c r="I306" s="14">
        <v>0.26</v>
      </c>
    </row>
    <row r="307" spans="1:9" x14ac:dyDescent="0.35">
      <c r="A307" s="13">
        <v>2016</v>
      </c>
      <c r="B307" s="13" t="s">
        <v>67</v>
      </c>
      <c r="C307" s="13" t="s">
        <v>193</v>
      </c>
      <c r="D307" s="13">
        <v>2001</v>
      </c>
      <c r="E307" s="14">
        <f>data_filtered[[#This Row],[test_year]]-data_filtered[[#This Row],[model_year]]</f>
        <v>15</v>
      </c>
      <c r="F307" s="13">
        <v>57</v>
      </c>
      <c r="G307" s="13">
        <v>20</v>
      </c>
      <c r="H307" s="13">
        <v>77</v>
      </c>
      <c r="I307" s="13">
        <v>0.25974025974025999</v>
      </c>
    </row>
    <row r="308" spans="1:9" x14ac:dyDescent="0.35">
      <c r="A308" s="13">
        <v>2013</v>
      </c>
      <c r="B308" s="13" t="s">
        <v>98</v>
      </c>
      <c r="C308" s="13" t="s">
        <v>363</v>
      </c>
      <c r="D308" s="13">
        <v>1998</v>
      </c>
      <c r="E308" s="14">
        <f>data_filtered[[#This Row],[test_year]]-data_filtered[[#This Row],[model_year]]</f>
        <v>15</v>
      </c>
      <c r="F308" s="13">
        <v>40</v>
      </c>
      <c r="G308" s="13">
        <v>14</v>
      </c>
      <c r="H308" s="13">
        <v>54</v>
      </c>
      <c r="I308" s="13">
        <v>0.25925925925925902</v>
      </c>
    </row>
    <row r="309" spans="1:9" x14ac:dyDescent="0.35">
      <c r="A309" s="13">
        <v>2015</v>
      </c>
      <c r="B309" s="13" t="s">
        <v>30</v>
      </c>
      <c r="C309" s="13" t="s">
        <v>280</v>
      </c>
      <c r="D309" s="13">
        <v>1997</v>
      </c>
      <c r="E309" s="14">
        <f>data_filtered[[#This Row],[test_year]]-data_filtered[[#This Row],[model_year]]</f>
        <v>18</v>
      </c>
      <c r="F309" s="13">
        <v>40</v>
      </c>
      <c r="G309" s="13">
        <v>14</v>
      </c>
      <c r="H309" s="13">
        <v>54</v>
      </c>
      <c r="I309" s="13">
        <v>0.25925925925925902</v>
      </c>
    </row>
    <row r="310" spans="1:9" x14ac:dyDescent="0.35">
      <c r="A310" s="14">
        <v>2016</v>
      </c>
      <c r="B310" s="14" t="s">
        <v>30</v>
      </c>
      <c r="C310" s="14" t="s">
        <v>166</v>
      </c>
      <c r="D310" s="14">
        <v>1998</v>
      </c>
      <c r="E310" s="14">
        <f>data_filtered[[#This Row],[test_year]]-data_filtered[[#This Row],[model_year]]</f>
        <v>18</v>
      </c>
      <c r="F310" s="14">
        <v>40</v>
      </c>
      <c r="G310" s="14">
        <v>14</v>
      </c>
      <c r="H310" s="14">
        <v>54</v>
      </c>
      <c r="I310" s="14">
        <v>0.25925925925925902</v>
      </c>
    </row>
    <row r="311" spans="1:9" x14ac:dyDescent="0.35">
      <c r="A311" s="13">
        <v>2017</v>
      </c>
      <c r="B311" s="13" t="s">
        <v>24</v>
      </c>
      <c r="C311" s="13" t="s">
        <v>29</v>
      </c>
      <c r="D311" s="13">
        <v>2000</v>
      </c>
      <c r="E311" s="14">
        <f>data_filtered[[#This Row],[test_year]]-data_filtered[[#This Row],[model_year]]</f>
        <v>17</v>
      </c>
      <c r="F311" s="13">
        <v>40</v>
      </c>
      <c r="G311" s="13">
        <v>14</v>
      </c>
      <c r="H311" s="13">
        <v>54</v>
      </c>
      <c r="I311" s="13">
        <v>0.25925925925925902</v>
      </c>
    </row>
    <row r="312" spans="1:9" x14ac:dyDescent="0.35">
      <c r="A312" s="14">
        <v>2017</v>
      </c>
      <c r="B312" s="14" t="s">
        <v>24</v>
      </c>
      <c r="C312" s="14" t="s">
        <v>70</v>
      </c>
      <c r="D312" s="14">
        <v>1996</v>
      </c>
      <c r="E312" s="14">
        <f>data_filtered[[#This Row],[test_year]]-data_filtered[[#This Row],[model_year]]</f>
        <v>21</v>
      </c>
      <c r="F312" s="14">
        <v>83</v>
      </c>
      <c r="G312" s="14">
        <v>29</v>
      </c>
      <c r="H312" s="14">
        <v>112</v>
      </c>
      <c r="I312" s="14">
        <v>0.25892857142857101</v>
      </c>
    </row>
    <row r="313" spans="1:9" x14ac:dyDescent="0.35">
      <c r="A313" s="14">
        <v>2017</v>
      </c>
      <c r="B313" s="14" t="s">
        <v>24</v>
      </c>
      <c r="C313" s="14" t="s">
        <v>189</v>
      </c>
      <c r="D313" s="14">
        <v>2004</v>
      </c>
      <c r="E313" s="14">
        <f>data_filtered[[#This Row],[test_year]]-data_filtered[[#This Row],[model_year]]</f>
        <v>13</v>
      </c>
      <c r="F313" s="14">
        <v>63</v>
      </c>
      <c r="G313" s="14">
        <v>22</v>
      </c>
      <c r="H313" s="14">
        <v>85</v>
      </c>
      <c r="I313" s="14">
        <v>0.25882352941176501</v>
      </c>
    </row>
    <row r="314" spans="1:9" x14ac:dyDescent="0.35">
      <c r="A314" s="14">
        <v>2013</v>
      </c>
      <c r="B314" s="14" t="s">
        <v>67</v>
      </c>
      <c r="C314" s="14" t="s">
        <v>77</v>
      </c>
      <c r="D314" s="14">
        <v>2001</v>
      </c>
      <c r="E314" s="14">
        <f>data_filtered[[#This Row],[test_year]]-data_filtered[[#This Row],[model_year]]</f>
        <v>12</v>
      </c>
      <c r="F314" s="14">
        <v>106</v>
      </c>
      <c r="G314" s="14">
        <v>37</v>
      </c>
      <c r="H314" s="14">
        <v>143</v>
      </c>
      <c r="I314" s="14">
        <v>0.25874125874125897</v>
      </c>
    </row>
    <row r="315" spans="1:9" x14ac:dyDescent="0.35">
      <c r="A315" s="13">
        <v>2014</v>
      </c>
      <c r="B315" s="13" t="s">
        <v>33</v>
      </c>
      <c r="C315" s="13" t="s">
        <v>69</v>
      </c>
      <c r="D315" s="13">
        <v>1991</v>
      </c>
      <c r="E315" s="14">
        <f>data_filtered[[#This Row],[test_year]]-data_filtered[[#This Row],[model_year]]</f>
        <v>23</v>
      </c>
      <c r="F315" s="13">
        <v>43</v>
      </c>
      <c r="G315" s="13">
        <v>15</v>
      </c>
      <c r="H315" s="13">
        <v>58</v>
      </c>
      <c r="I315" s="13">
        <v>0.25862068965517199</v>
      </c>
    </row>
    <row r="316" spans="1:9" x14ac:dyDescent="0.35">
      <c r="A316" s="13">
        <v>2015</v>
      </c>
      <c r="B316" s="13" t="s">
        <v>79</v>
      </c>
      <c r="C316" s="13" t="s">
        <v>125</v>
      </c>
      <c r="D316" s="13">
        <v>2003</v>
      </c>
      <c r="E316" s="14">
        <f>data_filtered[[#This Row],[test_year]]-data_filtered[[#This Row],[model_year]]</f>
        <v>12</v>
      </c>
      <c r="F316" s="13">
        <v>43</v>
      </c>
      <c r="G316" s="13">
        <v>15</v>
      </c>
      <c r="H316" s="13">
        <v>58</v>
      </c>
      <c r="I316" s="13">
        <v>0.25862068965517199</v>
      </c>
    </row>
    <row r="317" spans="1:9" x14ac:dyDescent="0.35">
      <c r="A317" s="14">
        <v>2016</v>
      </c>
      <c r="B317" s="14" t="s">
        <v>33</v>
      </c>
      <c r="C317" s="14" t="s">
        <v>271</v>
      </c>
      <c r="D317" s="14">
        <v>1998</v>
      </c>
      <c r="E317" s="14">
        <f>data_filtered[[#This Row],[test_year]]-data_filtered[[#This Row],[model_year]]</f>
        <v>18</v>
      </c>
      <c r="F317" s="14">
        <v>43</v>
      </c>
      <c r="G317" s="14">
        <v>15</v>
      </c>
      <c r="H317" s="14">
        <v>58</v>
      </c>
      <c r="I317" s="14">
        <v>0.25862068965517199</v>
      </c>
    </row>
    <row r="318" spans="1:9" x14ac:dyDescent="0.35">
      <c r="A318" s="14">
        <v>2013</v>
      </c>
      <c r="B318" s="14" t="s">
        <v>79</v>
      </c>
      <c r="C318" s="14" t="s">
        <v>125</v>
      </c>
      <c r="D318" s="14">
        <v>2002</v>
      </c>
      <c r="E318" s="14">
        <f>data_filtered[[#This Row],[test_year]]-data_filtered[[#This Row],[model_year]]</f>
        <v>11</v>
      </c>
      <c r="F318" s="14">
        <v>66</v>
      </c>
      <c r="G318" s="14">
        <v>23</v>
      </c>
      <c r="H318" s="14">
        <v>89</v>
      </c>
      <c r="I318" s="14">
        <v>0.25842696629213502</v>
      </c>
    </row>
    <row r="319" spans="1:9" x14ac:dyDescent="0.35">
      <c r="A319" s="14">
        <v>2014</v>
      </c>
      <c r="B319" s="14" t="s">
        <v>42</v>
      </c>
      <c r="C319" s="14" t="s">
        <v>43</v>
      </c>
      <c r="D319" s="14">
        <v>1993</v>
      </c>
      <c r="E319" s="14">
        <f>data_filtered[[#This Row],[test_year]]-data_filtered[[#This Row],[model_year]]</f>
        <v>21</v>
      </c>
      <c r="F319" s="14">
        <v>66</v>
      </c>
      <c r="G319" s="14">
        <v>23</v>
      </c>
      <c r="H319" s="14">
        <v>89</v>
      </c>
      <c r="I319" s="14">
        <v>0.25842696629213502</v>
      </c>
    </row>
    <row r="320" spans="1:9" x14ac:dyDescent="0.35">
      <c r="A320" s="14">
        <v>2014</v>
      </c>
      <c r="B320" s="14" t="s">
        <v>118</v>
      </c>
      <c r="C320" s="14" t="s">
        <v>119</v>
      </c>
      <c r="D320" s="14">
        <v>2002</v>
      </c>
      <c r="E320" s="14">
        <f>data_filtered[[#This Row],[test_year]]-data_filtered[[#This Row],[model_year]]</f>
        <v>12</v>
      </c>
      <c r="F320" s="14">
        <v>89</v>
      </c>
      <c r="G320" s="14">
        <v>31</v>
      </c>
      <c r="H320" s="14">
        <v>120</v>
      </c>
      <c r="I320" s="14">
        <v>0.25833333333333303</v>
      </c>
    </row>
    <row r="321" spans="1:9" x14ac:dyDescent="0.35">
      <c r="A321" s="13">
        <v>2016</v>
      </c>
      <c r="B321" s="13" t="s">
        <v>30</v>
      </c>
      <c r="C321" s="13" t="s">
        <v>47</v>
      </c>
      <c r="D321" s="13">
        <v>1998</v>
      </c>
      <c r="E321" s="14">
        <f>data_filtered[[#This Row],[test_year]]-data_filtered[[#This Row],[model_year]]</f>
        <v>18</v>
      </c>
      <c r="F321" s="13">
        <v>69</v>
      </c>
      <c r="G321" s="13">
        <v>24</v>
      </c>
      <c r="H321" s="13">
        <v>93</v>
      </c>
      <c r="I321" s="13">
        <v>0.25806451612903197</v>
      </c>
    </row>
    <row r="322" spans="1:9" x14ac:dyDescent="0.35">
      <c r="A322" s="13">
        <v>2016</v>
      </c>
      <c r="B322" s="13" t="s">
        <v>24</v>
      </c>
      <c r="C322" s="13" t="s">
        <v>121</v>
      </c>
      <c r="D322" s="13">
        <v>1996</v>
      </c>
      <c r="E322" s="14">
        <f>data_filtered[[#This Row],[test_year]]-data_filtered[[#This Row],[model_year]]</f>
        <v>20</v>
      </c>
      <c r="F322" s="13">
        <v>72</v>
      </c>
      <c r="G322" s="13">
        <v>25</v>
      </c>
      <c r="H322" s="13">
        <v>97</v>
      </c>
      <c r="I322" s="13">
        <v>0.25773195876288701</v>
      </c>
    </row>
    <row r="323" spans="1:9" x14ac:dyDescent="0.35">
      <c r="A323" s="14">
        <v>2014</v>
      </c>
      <c r="B323" s="14" t="s">
        <v>24</v>
      </c>
      <c r="C323" s="14" t="s">
        <v>70</v>
      </c>
      <c r="D323" s="14">
        <v>1992</v>
      </c>
      <c r="E323" s="14">
        <f>data_filtered[[#This Row],[test_year]]-data_filtered[[#This Row],[model_year]]</f>
        <v>22</v>
      </c>
      <c r="F323" s="14">
        <v>78</v>
      </c>
      <c r="G323" s="14">
        <v>27</v>
      </c>
      <c r="H323" s="14">
        <v>105</v>
      </c>
      <c r="I323" s="14">
        <v>0.25714285714285701</v>
      </c>
    </row>
    <row r="324" spans="1:9" x14ac:dyDescent="0.35">
      <c r="A324" s="14">
        <v>2013</v>
      </c>
      <c r="B324" s="14" t="s">
        <v>30</v>
      </c>
      <c r="C324" s="14" t="s">
        <v>124</v>
      </c>
      <c r="D324" s="14">
        <v>1997</v>
      </c>
      <c r="E324" s="14">
        <f>data_filtered[[#This Row],[test_year]]-data_filtered[[#This Row],[model_year]]</f>
        <v>16</v>
      </c>
      <c r="F324" s="14">
        <v>81</v>
      </c>
      <c r="G324" s="14">
        <v>28</v>
      </c>
      <c r="H324" s="14">
        <v>109</v>
      </c>
      <c r="I324" s="14">
        <v>0.25688073394495398</v>
      </c>
    </row>
    <row r="325" spans="1:9" x14ac:dyDescent="0.35">
      <c r="A325" s="13">
        <v>2015</v>
      </c>
      <c r="B325" s="13" t="s">
        <v>30</v>
      </c>
      <c r="C325" s="13" t="s">
        <v>127</v>
      </c>
      <c r="D325" s="13">
        <v>1999</v>
      </c>
      <c r="E325" s="14">
        <f>data_filtered[[#This Row],[test_year]]-data_filtered[[#This Row],[model_year]]</f>
        <v>16</v>
      </c>
      <c r="F325" s="13">
        <v>81</v>
      </c>
      <c r="G325" s="13">
        <v>28</v>
      </c>
      <c r="H325" s="13">
        <v>109</v>
      </c>
      <c r="I325" s="13">
        <v>0.25688073394495398</v>
      </c>
    </row>
    <row r="326" spans="1:9" x14ac:dyDescent="0.35">
      <c r="A326" s="13">
        <v>2013</v>
      </c>
      <c r="B326" s="13" t="s">
        <v>186</v>
      </c>
      <c r="C326" s="13" t="s">
        <v>236</v>
      </c>
      <c r="D326" s="13">
        <v>2002</v>
      </c>
      <c r="E326" s="14">
        <f>data_filtered[[#This Row],[test_year]]-data_filtered[[#This Row],[model_year]]</f>
        <v>11</v>
      </c>
      <c r="F326" s="13">
        <v>55</v>
      </c>
      <c r="G326" s="13">
        <v>19</v>
      </c>
      <c r="H326" s="13">
        <v>74</v>
      </c>
      <c r="I326" s="13">
        <v>0.25675675675675702</v>
      </c>
    </row>
    <row r="327" spans="1:9" x14ac:dyDescent="0.35">
      <c r="A327" s="14">
        <v>2016</v>
      </c>
      <c r="B327" s="14" t="s">
        <v>30</v>
      </c>
      <c r="C327" s="14" t="s">
        <v>222</v>
      </c>
      <c r="D327" s="14">
        <v>1999</v>
      </c>
      <c r="E327" s="14">
        <f>data_filtered[[#This Row],[test_year]]-data_filtered[[#This Row],[model_year]]</f>
        <v>17</v>
      </c>
      <c r="F327" s="14">
        <v>58</v>
      </c>
      <c r="G327" s="14">
        <v>20</v>
      </c>
      <c r="H327" s="14">
        <v>78</v>
      </c>
      <c r="I327" s="14">
        <v>0.256410256410256</v>
      </c>
    </row>
    <row r="328" spans="1:9" x14ac:dyDescent="0.35">
      <c r="A328" s="13">
        <v>2016</v>
      </c>
      <c r="B328" s="13" t="s">
        <v>24</v>
      </c>
      <c r="C328" s="13" t="s">
        <v>29</v>
      </c>
      <c r="D328" s="13">
        <v>2000</v>
      </c>
      <c r="E328" s="14">
        <f>data_filtered[[#This Row],[test_year]]-data_filtered[[#This Row],[model_year]]</f>
        <v>16</v>
      </c>
      <c r="F328" s="13">
        <v>61</v>
      </c>
      <c r="G328" s="13">
        <v>21</v>
      </c>
      <c r="H328" s="13">
        <v>82</v>
      </c>
      <c r="I328" s="13">
        <v>0.25609756097560998</v>
      </c>
    </row>
    <row r="329" spans="1:9" x14ac:dyDescent="0.35">
      <c r="A329" s="13">
        <v>2017</v>
      </c>
      <c r="B329" s="13" t="s">
        <v>67</v>
      </c>
      <c r="C329" s="13" t="s">
        <v>77</v>
      </c>
      <c r="D329" s="13">
        <v>2001</v>
      </c>
      <c r="E329" s="14">
        <f>data_filtered[[#This Row],[test_year]]-data_filtered[[#This Row],[model_year]]</f>
        <v>16</v>
      </c>
      <c r="F329" s="13">
        <v>61</v>
      </c>
      <c r="G329" s="13">
        <v>21</v>
      </c>
      <c r="H329" s="13">
        <v>82</v>
      </c>
      <c r="I329" s="13">
        <v>0.25609756097560998</v>
      </c>
    </row>
    <row r="330" spans="1:9" x14ac:dyDescent="0.35">
      <c r="A330" s="14">
        <v>2014</v>
      </c>
      <c r="B330" s="14" t="s">
        <v>52</v>
      </c>
      <c r="C330" s="14" t="s">
        <v>74</v>
      </c>
      <c r="D330" s="14">
        <v>2001</v>
      </c>
      <c r="E330" s="14">
        <f>data_filtered[[#This Row],[test_year]]-data_filtered[[#This Row],[model_year]]</f>
        <v>13</v>
      </c>
      <c r="F330" s="14">
        <v>166</v>
      </c>
      <c r="G330" s="14">
        <v>57</v>
      </c>
      <c r="H330" s="14">
        <v>223</v>
      </c>
      <c r="I330" s="14">
        <v>0.25560538116591902</v>
      </c>
    </row>
    <row r="331" spans="1:9" x14ac:dyDescent="0.35">
      <c r="A331" s="14">
        <v>2016</v>
      </c>
      <c r="B331" s="14" t="s">
        <v>24</v>
      </c>
      <c r="C331" s="14" t="s">
        <v>116</v>
      </c>
      <c r="D331" s="14">
        <v>1998</v>
      </c>
      <c r="E331" s="14">
        <f>data_filtered[[#This Row],[test_year]]-data_filtered[[#This Row],[model_year]]</f>
        <v>18</v>
      </c>
      <c r="F331" s="14">
        <v>105</v>
      </c>
      <c r="G331" s="14">
        <v>36</v>
      </c>
      <c r="H331" s="14">
        <v>141</v>
      </c>
      <c r="I331" s="14">
        <v>0.25531914893617003</v>
      </c>
    </row>
    <row r="332" spans="1:9" x14ac:dyDescent="0.35">
      <c r="A332" s="14">
        <v>2017</v>
      </c>
      <c r="B332" s="14" t="s">
        <v>24</v>
      </c>
      <c r="C332" s="14" t="s">
        <v>122</v>
      </c>
      <c r="D332" s="14">
        <v>2004</v>
      </c>
      <c r="E332" s="14">
        <f>data_filtered[[#This Row],[test_year]]-data_filtered[[#This Row],[model_year]]</f>
        <v>13</v>
      </c>
      <c r="F332" s="14">
        <v>70</v>
      </c>
      <c r="G332" s="14">
        <v>24</v>
      </c>
      <c r="H332" s="14">
        <v>94</v>
      </c>
      <c r="I332" s="14">
        <v>0.25531914893617003</v>
      </c>
    </row>
    <row r="333" spans="1:9" x14ac:dyDescent="0.35">
      <c r="A333" s="13">
        <v>2014</v>
      </c>
      <c r="B333" s="13" t="s">
        <v>30</v>
      </c>
      <c r="C333" s="13" t="s">
        <v>60</v>
      </c>
      <c r="D333" s="13">
        <v>2000</v>
      </c>
      <c r="E333" s="14">
        <f>data_filtered[[#This Row],[test_year]]-data_filtered[[#This Row],[model_year]]</f>
        <v>14</v>
      </c>
      <c r="F333" s="13">
        <v>146</v>
      </c>
      <c r="G333" s="13">
        <v>50</v>
      </c>
      <c r="H333" s="13">
        <v>196</v>
      </c>
      <c r="I333" s="13">
        <v>0.25510204081632698</v>
      </c>
    </row>
    <row r="334" spans="1:9" x14ac:dyDescent="0.35">
      <c r="A334" s="13">
        <v>2016</v>
      </c>
      <c r="B334" s="13" t="s">
        <v>24</v>
      </c>
      <c r="C334" s="13" t="s">
        <v>46</v>
      </c>
      <c r="D334" s="13">
        <v>2002</v>
      </c>
      <c r="E334" s="14">
        <f>data_filtered[[#This Row],[test_year]]-data_filtered[[#This Row],[model_year]]</f>
        <v>14</v>
      </c>
      <c r="F334" s="13">
        <v>73</v>
      </c>
      <c r="G334" s="13">
        <v>25</v>
      </c>
      <c r="H334" s="13">
        <v>98</v>
      </c>
      <c r="I334" s="13">
        <v>0.25510204081632698</v>
      </c>
    </row>
    <row r="335" spans="1:9" x14ac:dyDescent="0.35">
      <c r="A335" s="13">
        <v>2014</v>
      </c>
      <c r="B335" s="13" t="s">
        <v>30</v>
      </c>
      <c r="C335" s="13" t="s">
        <v>56</v>
      </c>
      <c r="D335" s="13">
        <v>1999</v>
      </c>
      <c r="E335" s="14">
        <f>data_filtered[[#This Row],[test_year]]-data_filtered[[#This Row],[model_year]]</f>
        <v>15</v>
      </c>
      <c r="F335" s="13">
        <v>76</v>
      </c>
      <c r="G335" s="13">
        <v>26</v>
      </c>
      <c r="H335" s="13">
        <v>102</v>
      </c>
      <c r="I335" s="13">
        <v>0.25490196078431399</v>
      </c>
    </row>
    <row r="336" spans="1:9" x14ac:dyDescent="0.35">
      <c r="A336" s="14">
        <v>2013</v>
      </c>
      <c r="B336" s="14" t="s">
        <v>24</v>
      </c>
      <c r="C336" s="14" t="s">
        <v>101</v>
      </c>
      <c r="D336" s="14">
        <v>2000</v>
      </c>
      <c r="E336" s="14">
        <f>data_filtered[[#This Row],[test_year]]-data_filtered[[#This Row],[model_year]]</f>
        <v>13</v>
      </c>
      <c r="F336" s="14">
        <v>38</v>
      </c>
      <c r="G336" s="14">
        <v>13</v>
      </c>
      <c r="H336" s="14">
        <v>51</v>
      </c>
      <c r="I336" s="14">
        <v>0.25490196078431399</v>
      </c>
    </row>
    <row r="337" spans="1:9" x14ac:dyDescent="0.35">
      <c r="A337" s="14">
        <v>2013</v>
      </c>
      <c r="B337" s="14" t="s">
        <v>24</v>
      </c>
      <c r="C337" s="14" t="s">
        <v>121</v>
      </c>
      <c r="D337" s="14">
        <v>1987</v>
      </c>
      <c r="E337" s="14">
        <f>data_filtered[[#This Row],[test_year]]-data_filtered[[#This Row],[model_year]]</f>
        <v>26</v>
      </c>
      <c r="F337" s="14">
        <v>38</v>
      </c>
      <c r="G337" s="14">
        <v>13</v>
      </c>
      <c r="H337" s="14">
        <v>51</v>
      </c>
      <c r="I337" s="14">
        <v>0.25490196078431399</v>
      </c>
    </row>
    <row r="338" spans="1:9" x14ac:dyDescent="0.35">
      <c r="A338" s="14">
        <v>2016</v>
      </c>
      <c r="B338" s="14" t="s">
        <v>128</v>
      </c>
      <c r="C338" s="14" t="s">
        <v>212</v>
      </c>
      <c r="D338" s="14">
        <v>2006</v>
      </c>
      <c r="E338" s="14">
        <f>data_filtered[[#This Row],[test_year]]-data_filtered[[#This Row],[model_year]]</f>
        <v>10</v>
      </c>
      <c r="F338" s="14">
        <v>38</v>
      </c>
      <c r="G338" s="14">
        <v>13</v>
      </c>
      <c r="H338" s="14">
        <v>51</v>
      </c>
      <c r="I338" s="14">
        <v>0.25490196078431399</v>
      </c>
    </row>
    <row r="339" spans="1:9" x14ac:dyDescent="0.35">
      <c r="A339" s="14">
        <v>2017</v>
      </c>
      <c r="B339" s="14" t="s">
        <v>186</v>
      </c>
      <c r="C339" s="14" t="s">
        <v>187</v>
      </c>
      <c r="D339" s="14">
        <v>2002</v>
      </c>
      <c r="E339" s="14">
        <f>data_filtered[[#This Row],[test_year]]-data_filtered[[#This Row],[model_year]]</f>
        <v>15</v>
      </c>
      <c r="F339" s="14">
        <v>38</v>
      </c>
      <c r="G339" s="14">
        <v>13</v>
      </c>
      <c r="H339" s="14">
        <v>51</v>
      </c>
      <c r="I339" s="14">
        <v>0.25490196078431399</v>
      </c>
    </row>
    <row r="340" spans="1:9" x14ac:dyDescent="0.35">
      <c r="A340" s="13">
        <v>2017</v>
      </c>
      <c r="B340" s="13" t="s">
        <v>128</v>
      </c>
      <c r="C340" s="13" t="s">
        <v>129</v>
      </c>
      <c r="D340" s="13">
        <v>2005</v>
      </c>
      <c r="E340" s="14">
        <f>data_filtered[[#This Row],[test_year]]-data_filtered[[#This Row],[model_year]]</f>
        <v>12</v>
      </c>
      <c r="F340" s="13">
        <v>38</v>
      </c>
      <c r="G340" s="13">
        <v>13</v>
      </c>
      <c r="H340" s="13">
        <v>51</v>
      </c>
      <c r="I340" s="13">
        <v>0.25490196078431399</v>
      </c>
    </row>
    <row r="341" spans="1:9" x14ac:dyDescent="0.35">
      <c r="A341" s="14">
        <v>2013</v>
      </c>
      <c r="B341" s="14" t="s">
        <v>113</v>
      </c>
      <c r="C341" s="14" t="s">
        <v>314</v>
      </c>
      <c r="D341" s="14">
        <v>2000</v>
      </c>
      <c r="E341" s="14">
        <f>data_filtered[[#This Row],[test_year]]-data_filtered[[#This Row],[model_year]]</f>
        <v>13</v>
      </c>
      <c r="F341" s="14">
        <v>41</v>
      </c>
      <c r="G341" s="14">
        <v>14</v>
      </c>
      <c r="H341" s="14">
        <v>55</v>
      </c>
      <c r="I341" s="14">
        <v>0.25454545454545402</v>
      </c>
    </row>
    <row r="342" spans="1:9" x14ac:dyDescent="0.35">
      <c r="A342" s="14">
        <v>2015</v>
      </c>
      <c r="B342" s="14" t="s">
        <v>24</v>
      </c>
      <c r="C342" s="14" t="s">
        <v>177</v>
      </c>
      <c r="D342" s="14">
        <v>1997</v>
      </c>
      <c r="E342" s="14">
        <f>data_filtered[[#This Row],[test_year]]-data_filtered[[#This Row],[model_year]]</f>
        <v>18</v>
      </c>
      <c r="F342" s="14">
        <v>41</v>
      </c>
      <c r="G342" s="14">
        <v>14</v>
      </c>
      <c r="H342" s="14">
        <v>55</v>
      </c>
      <c r="I342" s="14">
        <v>0.25454545454545402</v>
      </c>
    </row>
    <row r="343" spans="1:9" x14ac:dyDescent="0.35">
      <c r="A343" s="13">
        <v>2017</v>
      </c>
      <c r="B343" s="13" t="s">
        <v>30</v>
      </c>
      <c r="C343" s="13" t="s">
        <v>256</v>
      </c>
      <c r="D343" s="13">
        <v>1996</v>
      </c>
      <c r="E343" s="14">
        <f>data_filtered[[#This Row],[test_year]]-data_filtered[[#This Row],[model_year]]</f>
        <v>21</v>
      </c>
      <c r="F343" s="13">
        <v>41</v>
      </c>
      <c r="G343" s="13">
        <v>14</v>
      </c>
      <c r="H343" s="13">
        <v>55</v>
      </c>
      <c r="I343" s="13">
        <v>0.25454545454545402</v>
      </c>
    </row>
    <row r="344" spans="1:9" x14ac:dyDescent="0.35">
      <c r="A344" s="13">
        <v>2014</v>
      </c>
      <c r="B344" s="13" t="s">
        <v>52</v>
      </c>
      <c r="C344" s="13" t="s">
        <v>62</v>
      </c>
      <c r="D344" s="13">
        <v>2002</v>
      </c>
      <c r="E344" s="14">
        <f>data_filtered[[#This Row],[test_year]]-data_filtered[[#This Row],[model_year]]</f>
        <v>12</v>
      </c>
      <c r="F344" s="13">
        <v>85</v>
      </c>
      <c r="G344" s="13">
        <v>29</v>
      </c>
      <c r="H344" s="13">
        <v>114</v>
      </c>
      <c r="I344" s="13">
        <v>0.25438596491228099</v>
      </c>
    </row>
    <row r="345" spans="1:9" x14ac:dyDescent="0.35">
      <c r="A345" s="14">
        <v>2017</v>
      </c>
      <c r="B345" s="14" t="s">
        <v>106</v>
      </c>
      <c r="C345" s="14" t="s">
        <v>107</v>
      </c>
      <c r="D345" s="14">
        <v>2005</v>
      </c>
      <c r="E345" s="14">
        <f>data_filtered[[#This Row],[test_year]]-data_filtered[[#This Row],[model_year]]</f>
        <v>12</v>
      </c>
      <c r="F345" s="14">
        <v>85</v>
      </c>
      <c r="G345" s="14">
        <v>29</v>
      </c>
      <c r="H345" s="14">
        <v>114</v>
      </c>
      <c r="I345" s="14">
        <v>0.25438596491228099</v>
      </c>
    </row>
    <row r="346" spans="1:9" x14ac:dyDescent="0.35">
      <c r="A346" s="14">
        <v>2017</v>
      </c>
      <c r="B346" s="14" t="s">
        <v>33</v>
      </c>
      <c r="C346" s="14" t="s">
        <v>109</v>
      </c>
      <c r="D346" s="14">
        <v>2000</v>
      </c>
      <c r="E346" s="14">
        <f>data_filtered[[#This Row],[test_year]]-data_filtered[[#This Row],[model_year]]</f>
        <v>17</v>
      </c>
      <c r="F346" s="14">
        <v>85</v>
      </c>
      <c r="G346" s="14">
        <v>29</v>
      </c>
      <c r="H346" s="14">
        <v>114</v>
      </c>
      <c r="I346" s="14">
        <v>0.25438596491228099</v>
      </c>
    </row>
    <row r="347" spans="1:9" x14ac:dyDescent="0.35">
      <c r="A347" s="14">
        <v>2017</v>
      </c>
      <c r="B347" s="14" t="s">
        <v>33</v>
      </c>
      <c r="C347" s="14" t="s">
        <v>69</v>
      </c>
      <c r="D347" s="14">
        <v>1993</v>
      </c>
      <c r="E347" s="14">
        <f>data_filtered[[#This Row],[test_year]]-data_filtered[[#This Row],[model_year]]</f>
        <v>24</v>
      </c>
      <c r="F347" s="14">
        <v>44</v>
      </c>
      <c r="G347" s="14">
        <v>15</v>
      </c>
      <c r="H347" s="14">
        <v>59</v>
      </c>
      <c r="I347" s="14">
        <v>0.25423728813559299</v>
      </c>
    </row>
    <row r="348" spans="1:9" x14ac:dyDescent="0.35">
      <c r="A348" s="14">
        <v>2017</v>
      </c>
      <c r="B348" s="14" t="s">
        <v>128</v>
      </c>
      <c r="C348" s="14" t="s">
        <v>129</v>
      </c>
      <c r="D348" s="14">
        <v>2001</v>
      </c>
      <c r="E348" s="14">
        <f>data_filtered[[#This Row],[test_year]]-data_filtered[[#This Row],[model_year]]</f>
        <v>16</v>
      </c>
      <c r="F348" s="14">
        <v>44</v>
      </c>
      <c r="G348" s="14">
        <v>15</v>
      </c>
      <c r="H348" s="14">
        <v>59</v>
      </c>
      <c r="I348" s="14">
        <v>0.25423728813559299</v>
      </c>
    </row>
    <row r="349" spans="1:9" x14ac:dyDescent="0.35">
      <c r="A349" s="13">
        <v>2017</v>
      </c>
      <c r="B349" s="13" t="s">
        <v>26</v>
      </c>
      <c r="C349" s="13" t="s">
        <v>35</v>
      </c>
      <c r="D349" s="13">
        <v>1994</v>
      </c>
      <c r="E349" s="14">
        <f>data_filtered[[#This Row],[test_year]]-data_filtered[[#This Row],[model_year]]</f>
        <v>23</v>
      </c>
      <c r="F349" s="13">
        <v>47</v>
      </c>
      <c r="G349" s="13">
        <v>16</v>
      </c>
      <c r="H349" s="13">
        <v>63</v>
      </c>
      <c r="I349" s="13">
        <v>0.25396825396825401</v>
      </c>
    </row>
    <row r="350" spans="1:9" x14ac:dyDescent="0.35">
      <c r="A350" s="13">
        <v>2017</v>
      </c>
      <c r="B350" s="13" t="s">
        <v>26</v>
      </c>
      <c r="C350" s="13" t="s">
        <v>69</v>
      </c>
      <c r="D350" s="13">
        <v>1988</v>
      </c>
      <c r="E350" s="14">
        <f>data_filtered[[#This Row],[test_year]]-data_filtered[[#This Row],[model_year]]</f>
        <v>29</v>
      </c>
      <c r="F350" s="13">
        <v>47</v>
      </c>
      <c r="G350" s="13">
        <v>16</v>
      </c>
      <c r="H350" s="13">
        <v>63</v>
      </c>
      <c r="I350" s="13">
        <v>0.25396825396825401</v>
      </c>
    </row>
    <row r="351" spans="1:9" x14ac:dyDescent="0.35">
      <c r="A351" s="14">
        <v>2017</v>
      </c>
      <c r="B351" s="14" t="s">
        <v>98</v>
      </c>
      <c r="C351" s="14" t="s">
        <v>99</v>
      </c>
      <c r="D351" s="14">
        <v>2001</v>
      </c>
      <c r="E351" s="14">
        <f>data_filtered[[#This Row],[test_year]]-data_filtered[[#This Row],[model_year]]</f>
        <v>16</v>
      </c>
      <c r="F351" s="14">
        <v>97</v>
      </c>
      <c r="G351" s="14">
        <v>33</v>
      </c>
      <c r="H351" s="14">
        <v>130</v>
      </c>
      <c r="I351" s="14">
        <v>0.253846153846154</v>
      </c>
    </row>
    <row r="352" spans="1:9" x14ac:dyDescent="0.35">
      <c r="A352" s="14">
        <v>2016</v>
      </c>
      <c r="B352" s="14" t="s">
        <v>24</v>
      </c>
      <c r="C352" s="14" t="s">
        <v>257</v>
      </c>
      <c r="D352" s="14">
        <v>2004</v>
      </c>
      <c r="E352" s="14">
        <f>data_filtered[[#This Row],[test_year]]-data_filtered[[#This Row],[model_year]]</f>
        <v>12</v>
      </c>
      <c r="F352" s="14">
        <v>50</v>
      </c>
      <c r="G352" s="14">
        <v>17</v>
      </c>
      <c r="H352" s="14">
        <v>67</v>
      </c>
      <c r="I352" s="14">
        <v>0.25373134328358199</v>
      </c>
    </row>
    <row r="353" spans="1:9" x14ac:dyDescent="0.35">
      <c r="A353" s="14">
        <v>2017</v>
      </c>
      <c r="B353" s="14" t="s">
        <v>118</v>
      </c>
      <c r="C353" s="14" t="s">
        <v>119</v>
      </c>
      <c r="D353" s="14">
        <v>2000</v>
      </c>
      <c r="E353" s="14">
        <f>data_filtered[[#This Row],[test_year]]-data_filtered[[#This Row],[model_year]]</f>
        <v>17</v>
      </c>
      <c r="F353" s="14">
        <v>50</v>
      </c>
      <c r="G353" s="14">
        <v>17</v>
      </c>
      <c r="H353" s="14">
        <v>67</v>
      </c>
      <c r="I353" s="14">
        <v>0.25373134328358199</v>
      </c>
    </row>
    <row r="354" spans="1:9" x14ac:dyDescent="0.35">
      <c r="A354" s="13">
        <v>2013</v>
      </c>
      <c r="B354" s="13" t="s">
        <v>24</v>
      </c>
      <c r="C354" s="13" t="s">
        <v>41</v>
      </c>
      <c r="D354" s="13">
        <v>1998</v>
      </c>
      <c r="E354" s="14">
        <f>data_filtered[[#This Row],[test_year]]-data_filtered[[#This Row],[model_year]]</f>
        <v>15</v>
      </c>
      <c r="F354" s="13">
        <v>153</v>
      </c>
      <c r="G354" s="13">
        <v>52</v>
      </c>
      <c r="H354" s="13">
        <v>205</v>
      </c>
      <c r="I354" s="13">
        <v>0.25365853658536602</v>
      </c>
    </row>
    <row r="355" spans="1:9" x14ac:dyDescent="0.35">
      <c r="A355" s="13">
        <v>2014</v>
      </c>
      <c r="B355" s="13" t="s">
        <v>30</v>
      </c>
      <c r="C355" s="13" t="s">
        <v>148</v>
      </c>
      <c r="D355" s="13">
        <v>2001</v>
      </c>
      <c r="E355" s="14">
        <f>data_filtered[[#This Row],[test_year]]-data_filtered[[#This Row],[model_year]]</f>
        <v>13</v>
      </c>
      <c r="F355" s="13">
        <v>103</v>
      </c>
      <c r="G355" s="13">
        <v>35</v>
      </c>
      <c r="H355" s="13">
        <v>138</v>
      </c>
      <c r="I355" s="13">
        <v>0.25362318840579701</v>
      </c>
    </row>
    <row r="356" spans="1:9" x14ac:dyDescent="0.35">
      <c r="A356" s="13">
        <v>2013</v>
      </c>
      <c r="B356" s="13" t="s">
        <v>30</v>
      </c>
      <c r="C356" s="13" t="s">
        <v>127</v>
      </c>
      <c r="D356" s="13">
        <v>2001</v>
      </c>
      <c r="E356" s="14">
        <f>data_filtered[[#This Row],[test_year]]-data_filtered[[#This Row],[model_year]]</f>
        <v>12</v>
      </c>
      <c r="F356" s="13">
        <v>106</v>
      </c>
      <c r="G356" s="13">
        <v>36</v>
      </c>
      <c r="H356" s="13">
        <v>142</v>
      </c>
      <c r="I356" s="13">
        <v>0.25352112676056299</v>
      </c>
    </row>
    <row r="357" spans="1:9" x14ac:dyDescent="0.35">
      <c r="A357" s="14">
        <v>2013</v>
      </c>
      <c r="B357" s="14" t="s">
        <v>26</v>
      </c>
      <c r="C357" s="14" t="s">
        <v>35</v>
      </c>
      <c r="D357" s="14">
        <v>1995</v>
      </c>
      <c r="E357" s="14">
        <f>data_filtered[[#This Row],[test_year]]-data_filtered[[#This Row],[model_year]]</f>
        <v>18</v>
      </c>
      <c r="F357" s="14">
        <v>106</v>
      </c>
      <c r="G357" s="14">
        <v>36</v>
      </c>
      <c r="H357" s="14">
        <v>142</v>
      </c>
      <c r="I357" s="14">
        <v>0.25352112676056299</v>
      </c>
    </row>
    <row r="358" spans="1:9" x14ac:dyDescent="0.35">
      <c r="A358" s="13">
        <v>2014</v>
      </c>
      <c r="B358" s="13" t="s">
        <v>52</v>
      </c>
      <c r="C358" s="13" t="s">
        <v>84</v>
      </c>
      <c r="D358" s="13">
        <v>2002</v>
      </c>
      <c r="E358" s="14">
        <f>data_filtered[[#This Row],[test_year]]-data_filtered[[#This Row],[model_year]]</f>
        <v>12</v>
      </c>
      <c r="F358" s="13">
        <v>53</v>
      </c>
      <c r="G358" s="13">
        <v>18</v>
      </c>
      <c r="H358" s="13">
        <v>71</v>
      </c>
      <c r="I358" s="13">
        <v>0.25352112676056299</v>
      </c>
    </row>
    <row r="359" spans="1:9" x14ac:dyDescent="0.35">
      <c r="A359" s="13">
        <v>2017</v>
      </c>
      <c r="B359" s="13" t="s">
        <v>58</v>
      </c>
      <c r="C359" s="13" t="s">
        <v>228</v>
      </c>
      <c r="D359" s="13">
        <v>2001</v>
      </c>
      <c r="E359" s="14">
        <f>data_filtered[[#This Row],[test_year]]-data_filtered[[#This Row],[model_year]]</f>
        <v>16</v>
      </c>
      <c r="F359" s="13">
        <v>53</v>
      </c>
      <c r="G359" s="13">
        <v>18</v>
      </c>
      <c r="H359" s="13">
        <v>71</v>
      </c>
      <c r="I359" s="13">
        <v>0.25352112676056299</v>
      </c>
    </row>
    <row r="360" spans="1:9" x14ac:dyDescent="0.35">
      <c r="A360" s="13">
        <v>2017</v>
      </c>
      <c r="B360" s="13" t="s">
        <v>67</v>
      </c>
      <c r="C360" s="13" t="s">
        <v>77</v>
      </c>
      <c r="D360" s="13">
        <v>2002</v>
      </c>
      <c r="E360" s="14">
        <f>data_filtered[[#This Row],[test_year]]-data_filtered[[#This Row],[model_year]]</f>
        <v>15</v>
      </c>
      <c r="F360" s="13">
        <v>56</v>
      </c>
      <c r="G360" s="13">
        <v>19</v>
      </c>
      <c r="H360" s="13">
        <v>75</v>
      </c>
      <c r="I360" s="13">
        <v>0.25333333333333302</v>
      </c>
    </row>
    <row r="361" spans="1:9" x14ac:dyDescent="0.35">
      <c r="A361" s="13">
        <v>2015</v>
      </c>
      <c r="B361" s="13" t="s">
        <v>42</v>
      </c>
      <c r="C361" s="13" t="s">
        <v>43</v>
      </c>
      <c r="D361" s="13">
        <v>1994</v>
      </c>
      <c r="E361" s="14">
        <f>data_filtered[[#This Row],[test_year]]-data_filtered[[#This Row],[model_year]]</f>
        <v>21</v>
      </c>
      <c r="F361" s="13">
        <v>62</v>
      </c>
      <c r="G361" s="13">
        <v>21</v>
      </c>
      <c r="H361" s="13">
        <v>83</v>
      </c>
      <c r="I361" s="13">
        <v>0.25301204819277101</v>
      </c>
    </row>
    <row r="362" spans="1:9" x14ac:dyDescent="0.35">
      <c r="A362" s="14">
        <v>2016</v>
      </c>
      <c r="B362" s="14" t="s">
        <v>24</v>
      </c>
      <c r="C362" s="14" t="s">
        <v>49</v>
      </c>
      <c r="D362" s="14">
        <v>2000</v>
      </c>
      <c r="E362" s="14">
        <f>data_filtered[[#This Row],[test_year]]-data_filtered[[#This Row],[model_year]]</f>
        <v>16</v>
      </c>
      <c r="F362" s="14">
        <v>65</v>
      </c>
      <c r="G362" s="14">
        <v>22</v>
      </c>
      <c r="H362" s="14">
        <v>87</v>
      </c>
      <c r="I362" s="14">
        <v>0.252873563218391</v>
      </c>
    </row>
    <row r="363" spans="1:9" x14ac:dyDescent="0.35">
      <c r="A363" s="14">
        <v>2017</v>
      </c>
      <c r="B363" s="14" t="s">
        <v>118</v>
      </c>
      <c r="C363" s="14" t="s">
        <v>119</v>
      </c>
      <c r="D363" s="14">
        <v>2004</v>
      </c>
      <c r="E363" s="14">
        <f>data_filtered[[#This Row],[test_year]]-data_filtered[[#This Row],[model_year]]</f>
        <v>13</v>
      </c>
      <c r="F363" s="14">
        <v>65</v>
      </c>
      <c r="G363" s="14">
        <v>22</v>
      </c>
      <c r="H363" s="14">
        <v>87</v>
      </c>
      <c r="I363" s="14">
        <v>0.252873563218391</v>
      </c>
    </row>
    <row r="364" spans="1:9" x14ac:dyDescent="0.35">
      <c r="A364" s="13">
        <v>2017</v>
      </c>
      <c r="B364" s="13" t="s">
        <v>24</v>
      </c>
      <c r="C364" s="13" t="s">
        <v>70</v>
      </c>
      <c r="D364" s="13">
        <v>1992</v>
      </c>
      <c r="E364" s="14">
        <f>data_filtered[[#This Row],[test_year]]-data_filtered[[#This Row],[model_year]]</f>
        <v>25</v>
      </c>
      <c r="F364" s="13">
        <v>68</v>
      </c>
      <c r="G364" s="13">
        <v>23</v>
      </c>
      <c r="H364" s="13">
        <v>91</v>
      </c>
      <c r="I364" s="13">
        <v>0.25274725274725302</v>
      </c>
    </row>
    <row r="365" spans="1:9" x14ac:dyDescent="0.35">
      <c r="A365" s="13">
        <v>2015</v>
      </c>
      <c r="B365" s="13" t="s">
        <v>102</v>
      </c>
      <c r="C365" s="13" t="s">
        <v>103</v>
      </c>
      <c r="D365" s="13">
        <v>2001</v>
      </c>
      <c r="E365" s="14">
        <f>data_filtered[[#This Row],[test_year]]-data_filtered[[#This Row],[model_year]]</f>
        <v>14</v>
      </c>
      <c r="F365" s="13">
        <v>71</v>
      </c>
      <c r="G365" s="13">
        <v>24</v>
      </c>
      <c r="H365" s="13">
        <v>95</v>
      </c>
      <c r="I365" s="13">
        <v>0.25263157894736799</v>
      </c>
    </row>
    <row r="366" spans="1:9" x14ac:dyDescent="0.35">
      <c r="A366" s="14">
        <v>2015</v>
      </c>
      <c r="B366" s="14" t="s">
        <v>79</v>
      </c>
      <c r="C366" s="14" t="s">
        <v>81</v>
      </c>
      <c r="D366" s="14">
        <v>1999</v>
      </c>
      <c r="E366" s="14">
        <f>data_filtered[[#This Row],[test_year]]-data_filtered[[#This Row],[model_year]]</f>
        <v>16</v>
      </c>
      <c r="F366" s="14">
        <v>71</v>
      </c>
      <c r="G366" s="14">
        <v>24</v>
      </c>
      <c r="H366" s="14">
        <v>95</v>
      </c>
      <c r="I366" s="14">
        <v>0.25263157894736799</v>
      </c>
    </row>
    <row r="367" spans="1:9" x14ac:dyDescent="0.35">
      <c r="A367" s="14">
        <v>2016</v>
      </c>
      <c r="B367" s="14" t="s">
        <v>24</v>
      </c>
      <c r="C367" s="14" t="s">
        <v>121</v>
      </c>
      <c r="D367" s="14">
        <v>1995</v>
      </c>
      <c r="E367" s="14">
        <f>data_filtered[[#This Row],[test_year]]-data_filtered[[#This Row],[model_year]]</f>
        <v>21</v>
      </c>
      <c r="F367" s="14">
        <v>77</v>
      </c>
      <c r="G367" s="14">
        <v>26</v>
      </c>
      <c r="H367" s="14">
        <v>103</v>
      </c>
      <c r="I367" s="14">
        <v>0.25242718446601897</v>
      </c>
    </row>
    <row r="368" spans="1:9" x14ac:dyDescent="0.35">
      <c r="A368" s="14">
        <v>2017</v>
      </c>
      <c r="B368" s="14" t="s">
        <v>30</v>
      </c>
      <c r="C368" s="14" t="s">
        <v>127</v>
      </c>
      <c r="D368" s="14">
        <v>2001</v>
      </c>
      <c r="E368" s="14">
        <f>data_filtered[[#This Row],[test_year]]-data_filtered[[#This Row],[model_year]]</f>
        <v>16</v>
      </c>
      <c r="F368" s="14">
        <v>77</v>
      </c>
      <c r="G368" s="14">
        <v>26</v>
      </c>
      <c r="H368" s="14">
        <v>103</v>
      </c>
      <c r="I368" s="14">
        <v>0.25242718446601897</v>
      </c>
    </row>
    <row r="369" spans="1:9" x14ac:dyDescent="0.35">
      <c r="A369" s="14">
        <v>2013</v>
      </c>
      <c r="B369" s="14" t="s">
        <v>26</v>
      </c>
      <c r="C369" s="14" t="s">
        <v>69</v>
      </c>
      <c r="D369" s="14">
        <v>1986</v>
      </c>
      <c r="E369" s="14">
        <f>data_filtered[[#This Row],[test_year]]-data_filtered[[#This Row],[model_year]]</f>
        <v>27</v>
      </c>
      <c r="F369" s="14">
        <v>80</v>
      </c>
      <c r="G369" s="14">
        <v>27</v>
      </c>
      <c r="H369" s="14">
        <v>107</v>
      </c>
      <c r="I369" s="14">
        <v>0.25233644859813098</v>
      </c>
    </row>
    <row r="370" spans="1:9" x14ac:dyDescent="0.35">
      <c r="A370" s="14">
        <v>2014</v>
      </c>
      <c r="B370" s="14" t="s">
        <v>24</v>
      </c>
      <c r="C370" s="14" t="s">
        <v>46</v>
      </c>
      <c r="D370" s="14">
        <v>2000</v>
      </c>
      <c r="E370" s="14">
        <f>data_filtered[[#This Row],[test_year]]-data_filtered[[#This Row],[model_year]]</f>
        <v>14</v>
      </c>
      <c r="F370" s="14">
        <v>89</v>
      </c>
      <c r="G370" s="14">
        <v>30</v>
      </c>
      <c r="H370" s="14">
        <v>119</v>
      </c>
      <c r="I370" s="14">
        <v>0.252100840336134</v>
      </c>
    </row>
    <row r="371" spans="1:9" x14ac:dyDescent="0.35">
      <c r="A371" s="13">
        <v>2013</v>
      </c>
      <c r="B371" s="13" t="s">
        <v>30</v>
      </c>
      <c r="C371" s="13" t="s">
        <v>47</v>
      </c>
      <c r="D371" s="13">
        <v>2001</v>
      </c>
      <c r="E371" s="14">
        <f>data_filtered[[#This Row],[test_year]]-data_filtered[[#This Row],[model_year]]</f>
        <v>12</v>
      </c>
      <c r="F371" s="13">
        <v>199</v>
      </c>
      <c r="G371" s="13">
        <v>67</v>
      </c>
      <c r="H371" s="13">
        <v>266</v>
      </c>
      <c r="I371" s="13">
        <v>0.25187969924811998</v>
      </c>
    </row>
    <row r="372" spans="1:9" x14ac:dyDescent="0.35">
      <c r="A372" s="13">
        <v>2014</v>
      </c>
      <c r="B372" s="13" t="s">
        <v>30</v>
      </c>
      <c r="C372" s="13" t="s">
        <v>40</v>
      </c>
      <c r="D372" s="13">
        <v>1996</v>
      </c>
      <c r="E372" s="14">
        <f>data_filtered[[#This Row],[test_year]]-data_filtered[[#This Row],[model_year]]</f>
        <v>18</v>
      </c>
      <c r="F372" s="13">
        <v>101</v>
      </c>
      <c r="G372" s="13">
        <v>34</v>
      </c>
      <c r="H372" s="13">
        <v>135</v>
      </c>
      <c r="I372" s="13">
        <v>0.25185185185185199</v>
      </c>
    </row>
    <row r="373" spans="1:9" x14ac:dyDescent="0.35">
      <c r="A373" s="13">
        <v>2017</v>
      </c>
      <c r="B373" s="13" t="s">
        <v>30</v>
      </c>
      <c r="C373" s="13" t="s">
        <v>60</v>
      </c>
      <c r="D373" s="13">
        <v>2000</v>
      </c>
      <c r="E373" s="14">
        <f>data_filtered[[#This Row],[test_year]]-data_filtered[[#This Row],[model_year]]</f>
        <v>17</v>
      </c>
      <c r="F373" s="13">
        <v>128</v>
      </c>
      <c r="G373" s="13">
        <v>43</v>
      </c>
      <c r="H373" s="13">
        <v>171</v>
      </c>
      <c r="I373" s="13">
        <v>0.251461988304094</v>
      </c>
    </row>
    <row r="374" spans="1:9" x14ac:dyDescent="0.35">
      <c r="A374" s="14">
        <v>2013</v>
      </c>
      <c r="B374" s="14" t="s">
        <v>52</v>
      </c>
      <c r="C374" s="14" t="s">
        <v>53</v>
      </c>
      <c r="D374" s="14">
        <v>2001</v>
      </c>
      <c r="E374" s="14">
        <f>data_filtered[[#This Row],[test_year]]-data_filtered[[#This Row],[model_year]]</f>
        <v>12</v>
      </c>
      <c r="F374" s="14">
        <v>81</v>
      </c>
      <c r="G374" s="14">
        <v>27</v>
      </c>
      <c r="H374" s="14">
        <v>108</v>
      </c>
      <c r="I374" s="14">
        <v>0.25</v>
      </c>
    </row>
    <row r="375" spans="1:9" x14ac:dyDescent="0.35">
      <c r="A375" s="14">
        <v>2016</v>
      </c>
      <c r="B375" s="14" t="s">
        <v>30</v>
      </c>
      <c r="C375" s="14" t="s">
        <v>124</v>
      </c>
      <c r="D375" s="14">
        <v>1997</v>
      </c>
      <c r="E375" s="14">
        <f>data_filtered[[#This Row],[test_year]]-data_filtered[[#This Row],[model_year]]</f>
        <v>19</v>
      </c>
      <c r="F375" s="14">
        <v>78</v>
      </c>
      <c r="G375" s="14">
        <v>26</v>
      </c>
      <c r="H375" s="14">
        <v>104</v>
      </c>
      <c r="I375" s="14">
        <v>0.25</v>
      </c>
    </row>
    <row r="376" spans="1:9" x14ac:dyDescent="0.35">
      <c r="A376" s="13">
        <v>2013</v>
      </c>
      <c r="B376" s="13" t="s">
        <v>94</v>
      </c>
      <c r="C376" s="13" t="s">
        <v>95</v>
      </c>
      <c r="D376" s="13">
        <v>1999</v>
      </c>
      <c r="E376" s="14">
        <f>data_filtered[[#This Row],[test_year]]-data_filtered[[#This Row],[model_year]]</f>
        <v>14</v>
      </c>
      <c r="F376" s="13">
        <v>72</v>
      </c>
      <c r="G376" s="13">
        <v>24</v>
      </c>
      <c r="H376" s="13">
        <v>96</v>
      </c>
      <c r="I376" s="13">
        <v>0.25</v>
      </c>
    </row>
    <row r="377" spans="1:9" x14ac:dyDescent="0.35">
      <c r="A377" s="14">
        <v>2014</v>
      </c>
      <c r="B377" s="14" t="s">
        <v>113</v>
      </c>
      <c r="C377" s="14" t="s">
        <v>161</v>
      </c>
      <c r="D377" s="14">
        <v>1999</v>
      </c>
      <c r="E377" s="14">
        <f>data_filtered[[#This Row],[test_year]]-data_filtered[[#This Row],[model_year]]</f>
        <v>15</v>
      </c>
      <c r="F377" s="14">
        <v>72</v>
      </c>
      <c r="G377" s="14">
        <v>24</v>
      </c>
      <c r="H377" s="14">
        <v>96</v>
      </c>
      <c r="I377" s="14">
        <v>0.25</v>
      </c>
    </row>
    <row r="378" spans="1:9" x14ac:dyDescent="0.35">
      <c r="A378" s="14">
        <v>2017</v>
      </c>
      <c r="B378" s="14" t="s">
        <v>30</v>
      </c>
      <c r="C378" s="14" t="s">
        <v>127</v>
      </c>
      <c r="D378" s="14">
        <v>1999</v>
      </c>
      <c r="E378" s="14">
        <f>data_filtered[[#This Row],[test_year]]-data_filtered[[#This Row],[model_year]]</f>
        <v>18</v>
      </c>
      <c r="F378" s="14">
        <v>69</v>
      </c>
      <c r="G378" s="14">
        <v>23</v>
      </c>
      <c r="H378" s="14">
        <v>92</v>
      </c>
      <c r="I378" s="14">
        <v>0.25</v>
      </c>
    </row>
    <row r="379" spans="1:9" x14ac:dyDescent="0.35">
      <c r="A379" s="14">
        <v>2017</v>
      </c>
      <c r="B379" s="14" t="s">
        <v>98</v>
      </c>
      <c r="C379" s="14" t="s">
        <v>41</v>
      </c>
      <c r="D379" s="14">
        <v>1999</v>
      </c>
      <c r="E379" s="14">
        <f>data_filtered[[#This Row],[test_year]]-data_filtered[[#This Row],[model_year]]</f>
        <v>18</v>
      </c>
      <c r="F379" s="14">
        <v>69</v>
      </c>
      <c r="G379" s="14">
        <v>23</v>
      </c>
      <c r="H379" s="14">
        <v>92</v>
      </c>
      <c r="I379" s="14">
        <v>0.25</v>
      </c>
    </row>
    <row r="380" spans="1:9" x14ac:dyDescent="0.35">
      <c r="A380" s="13">
        <v>2017</v>
      </c>
      <c r="B380" s="13" t="s">
        <v>113</v>
      </c>
      <c r="C380" s="13" t="s">
        <v>161</v>
      </c>
      <c r="D380" s="13">
        <v>2002</v>
      </c>
      <c r="E380" s="14">
        <f>data_filtered[[#This Row],[test_year]]-data_filtered[[#This Row],[model_year]]</f>
        <v>15</v>
      </c>
      <c r="F380" s="13">
        <v>69</v>
      </c>
      <c r="G380" s="13">
        <v>23</v>
      </c>
      <c r="H380" s="13">
        <v>92</v>
      </c>
      <c r="I380" s="13">
        <v>0.25</v>
      </c>
    </row>
    <row r="381" spans="1:9" x14ac:dyDescent="0.35">
      <c r="A381" s="13">
        <v>2017</v>
      </c>
      <c r="B381" s="13" t="s">
        <v>24</v>
      </c>
      <c r="C381" s="13" t="s">
        <v>121</v>
      </c>
      <c r="D381" s="13">
        <v>1989</v>
      </c>
      <c r="E381" s="14">
        <f>data_filtered[[#This Row],[test_year]]-data_filtered[[#This Row],[model_year]]</f>
        <v>28</v>
      </c>
      <c r="F381" s="13">
        <v>51</v>
      </c>
      <c r="G381" s="13">
        <v>17</v>
      </c>
      <c r="H381" s="13">
        <v>68</v>
      </c>
      <c r="I381" s="13">
        <v>0.25</v>
      </c>
    </row>
    <row r="382" spans="1:9" x14ac:dyDescent="0.35">
      <c r="A382" s="13">
        <v>2014</v>
      </c>
      <c r="B382" s="13" t="s">
        <v>118</v>
      </c>
      <c r="C382" s="13" t="s">
        <v>119</v>
      </c>
      <c r="D382" s="13">
        <v>2000</v>
      </c>
      <c r="E382" s="14">
        <f>data_filtered[[#This Row],[test_year]]-data_filtered[[#This Row],[model_year]]</f>
        <v>14</v>
      </c>
      <c r="F382" s="13">
        <v>48</v>
      </c>
      <c r="G382" s="13">
        <v>16</v>
      </c>
      <c r="H382" s="13">
        <v>64</v>
      </c>
      <c r="I382" s="13">
        <v>0.25</v>
      </c>
    </row>
    <row r="383" spans="1:9" x14ac:dyDescent="0.35">
      <c r="A383" s="13">
        <v>2014</v>
      </c>
      <c r="B383" s="13" t="s">
        <v>30</v>
      </c>
      <c r="C383" s="13" t="s">
        <v>280</v>
      </c>
      <c r="D383" s="13">
        <v>1997</v>
      </c>
      <c r="E383" s="14">
        <f>data_filtered[[#This Row],[test_year]]-data_filtered[[#This Row],[model_year]]</f>
        <v>17</v>
      </c>
      <c r="F383" s="13">
        <v>48</v>
      </c>
      <c r="G383" s="13">
        <v>16</v>
      </c>
      <c r="H383" s="13">
        <v>64</v>
      </c>
      <c r="I383" s="13">
        <v>0.25</v>
      </c>
    </row>
    <row r="384" spans="1:9" x14ac:dyDescent="0.35">
      <c r="A384" s="13">
        <v>2015</v>
      </c>
      <c r="B384" s="13" t="s">
        <v>79</v>
      </c>
      <c r="C384" s="13" t="s">
        <v>125</v>
      </c>
      <c r="D384" s="13">
        <v>2000</v>
      </c>
      <c r="E384" s="14">
        <f>data_filtered[[#This Row],[test_year]]-data_filtered[[#This Row],[model_year]]</f>
        <v>15</v>
      </c>
      <c r="F384" s="13">
        <v>48</v>
      </c>
      <c r="G384" s="13">
        <v>16</v>
      </c>
      <c r="H384" s="13">
        <v>64</v>
      </c>
      <c r="I384" s="13">
        <v>0.25</v>
      </c>
    </row>
    <row r="385" spans="1:9" x14ac:dyDescent="0.35">
      <c r="A385" s="14">
        <v>2014</v>
      </c>
      <c r="B385" s="14" t="s">
        <v>30</v>
      </c>
      <c r="C385" s="14" t="s">
        <v>194</v>
      </c>
      <c r="D385" s="14">
        <v>1999</v>
      </c>
      <c r="E385" s="14">
        <f>data_filtered[[#This Row],[test_year]]-data_filtered[[#This Row],[model_year]]</f>
        <v>15</v>
      </c>
      <c r="F385" s="14">
        <v>45</v>
      </c>
      <c r="G385" s="14">
        <v>15</v>
      </c>
      <c r="H385" s="14">
        <v>60</v>
      </c>
      <c r="I385" s="14">
        <v>0.25</v>
      </c>
    </row>
    <row r="386" spans="1:9" x14ac:dyDescent="0.35">
      <c r="A386" s="13">
        <v>2014</v>
      </c>
      <c r="B386" s="13" t="s">
        <v>30</v>
      </c>
      <c r="C386" s="13" t="s">
        <v>250</v>
      </c>
      <c r="D386" s="13">
        <v>1990</v>
      </c>
      <c r="E386" s="14">
        <f>data_filtered[[#This Row],[test_year]]-data_filtered[[#This Row],[model_year]]</f>
        <v>24</v>
      </c>
      <c r="F386" s="13">
        <v>45</v>
      </c>
      <c r="G386" s="13">
        <v>15</v>
      </c>
      <c r="H386" s="13">
        <v>60</v>
      </c>
      <c r="I386" s="13">
        <v>0.25</v>
      </c>
    </row>
    <row r="387" spans="1:9" x14ac:dyDescent="0.35">
      <c r="A387" s="14">
        <v>2017</v>
      </c>
      <c r="B387" s="14" t="s">
        <v>30</v>
      </c>
      <c r="C387" s="14" t="s">
        <v>250</v>
      </c>
      <c r="D387" s="14">
        <v>1991</v>
      </c>
      <c r="E387" s="14">
        <f>data_filtered[[#This Row],[test_year]]-data_filtered[[#This Row],[model_year]]</f>
        <v>26</v>
      </c>
      <c r="F387" s="14">
        <v>42</v>
      </c>
      <c r="G387" s="14">
        <v>14</v>
      </c>
      <c r="H387" s="14">
        <v>56</v>
      </c>
      <c r="I387" s="14">
        <v>0.25</v>
      </c>
    </row>
    <row r="388" spans="1:9" x14ac:dyDescent="0.35">
      <c r="A388" s="14">
        <v>2017</v>
      </c>
      <c r="B388" s="14" t="s">
        <v>113</v>
      </c>
      <c r="C388" s="14" t="s">
        <v>161</v>
      </c>
      <c r="D388" s="14">
        <v>1999</v>
      </c>
      <c r="E388" s="14">
        <f>data_filtered[[#This Row],[test_year]]-data_filtered[[#This Row],[model_year]]</f>
        <v>18</v>
      </c>
      <c r="F388" s="14">
        <v>39</v>
      </c>
      <c r="G388" s="14">
        <v>13</v>
      </c>
      <c r="H388" s="14">
        <v>52</v>
      </c>
      <c r="I388" s="14">
        <v>0.25</v>
      </c>
    </row>
    <row r="389" spans="1:9" x14ac:dyDescent="0.35">
      <c r="A389" s="14">
        <v>2016</v>
      </c>
      <c r="B389" s="14" t="s">
        <v>24</v>
      </c>
      <c r="C389" s="14" t="s">
        <v>49</v>
      </c>
      <c r="D389" s="14">
        <v>2001</v>
      </c>
      <c r="E389" s="14">
        <f>data_filtered[[#This Row],[test_year]]-data_filtered[[#This Row],[model_year]]</f>
        <v>15</v>
      </c>
      <c r="F389" s="14">
        <v>121</v>
      </c>
      <c r="G389" s="14">
        <v>40</v>
      </c>
      <c r="H389" s="14">
        <v>161</v>
      </c>
      <c r="I389" s="14">
        <v>0.24844720496894401</v>
      </c>
    </row>
    <row r="390" spans="1:9" x14ac:dyDescent="0.35">
      <c r="A390" s="14">
        <v>2014</v>
      </c>
      <c r="B390" s="14" t="s">
        <v>24</v>
      </c>
      <c r="C390" s="14" t="s">
        <v>70</v>
      </c>
      <c r="D390" s="14">
        <v>1996</v>
      </c>
      <c r="E390" s="14">
        <f>data_filtered[[#This Row],[test_year]]-data_filtered[[#This Row],[model_year]]</f>
        <v>18</v>
      </c>
      <c r="F390" s="14">
        <v>112</v>
      </c>
      <c r="G390" s="14">
        <v>37</v>
      </c>
      <c r="H390" s="14">
        <v>149</v>
      </c>
      <c r="I390" s="14">
        <v>0.24832214765100699</v>
      </c>
    </row>
    <row r="391" spans="1:9" x14ac:dyDescent="0.35">
      <c r="A391" s="14">
        <v>2014</v>
      </c>
      <c r="B391" s="14" t="s">
        <v>79</v>
      </c>
      <c r="C391" s="14" t="s">
        <v>81</v>
      </c>
      <c r="D391" s="14">
        <v>1999</v>
      </c>
      <c r="E391" s="14">
        <f>data_filtered[[#This Row],[test_year]]-data_filtered[[#This Row],[model_year]]</f>
        <v>15</v>
      </c>
      <c r="F391" s="14">
        <v>97</v>
      </c>
      <c r="G391" s="14">
        <v>32</v>
      </c>
      <c r="H391" s="14">
        <v>129</v>
      </c>
      <c r="I391" s="14">
        <v>0.24806201550387599</v>
      </c>
    </row>
    <row r="392" spans="1:9" x14ac:dyDescent="0.35">
      <c r="A392" s="14">
        <v>2013</v>
      </c>
      <c r="B392" s="14" t="s">
        <v>24</v>
      </c>
      <c r="C392" s="14" t="s">
        <v>29</v>
      </c>
      <c r="D392" s="14">
        <v>2000</v>
      </c>
      <c r="E392" s="14">
        <f>data_filtered[[#This Row],[test_year]]-data_filtered[[#This Row],[model_year]]</f>
        <v>13</v>
      </c>
      <c r="F392" s="14">
        <v>91</v>
      </c>
      <c r="G392" s="14">
        <v>30</v>
      </c>
      <c r="H392" s="14">
        <v>121</v>
      </c>
      <c r="I392" s="14">
        <v>0.247933884297521</v>
      </c>
    </row>
    <row r="393" spans="1:9" x14ac:dyDescent="0.35">
      <c r="A393" s="13">
        <v>2017</v>
      </c>
      <c r="B393" s="13" t="s">
        <v>30</v>
      </c>
      <c r="C393" s="13" t="s">
        <v>60</v>
      </c>
      <c r="D393" s="13">
        <v>1997</v>
      </c>
      <c r="E393" s="14">
        <f>data_filtered[[#This Row],[test_year]]-data_filtered[[#This Row],[model_year]]</f>
        <v>20</v>
      </c>
      <c r="F393" s="13">
        <v>91</v>
      </c>
      <c r="G393" s="13">
        <v>30</v>
      </c>
      <c r="H393" s="13">
        <v>121</v>
      </c>
      <c r="I393" s="13">
        <v>0.247933884297521</v>
      </c>
    </row>
    <row r="394" spans="1:9" x14ac:dyDescent="0.35">
      <c r="A394" s="13">
        <v>2017</v>
      </c>
      <c r="B394" s="13" t="s">
        <v>67</v>
      </c>
      <c r="C394" s="13" t="s">
        <v>145</v>
      </c>
      <c r="D394" s="13">
        <v>1996</v>
      </c>
      <c r="E394" s="14">
        <f>data_filtered[[#This Row],[test_year]]-data_filtered[[#This Row],[model_year]]</f>
        <v>21</v>
      </c>
      <c r="F394" s="13">
        <v>79</v>
      </c>
      <c r="G394" s="13">
        <v>26</v>
      </c>
      <c r="H394" s="13">
        <v>105</v>
      </c>
      <c r="I394" s="13">
        <v>0.24761904761904799</v>
      </c>
    </row>
    <row r="395" spans="1:9" x14ac:dyDescent="0.35">
      <c r="A395" s="13">
        <v>2017</v>
      </c>
      <c r="B395" s="13" t="s">
        <v>30</v>
      </c>
      <c r="C395" s="13" t="s">
        <v>143</v>
      </c>
      <c r="D395" s="13">
        <v>2002</v>
      </c>
      <c r="E395" s="14">
        <f>data_filtered[[#This Row],[test_year]]-data_filtered[[#This Row],[model_year]]</f>
        <v>15</v>
      </c>
      <c r="F395" s="13">
        <v>73</v>
      </c>
      <c r="G395" s="13">
        <v>24</v>
      </c>
      <c r="H395" s="13">
        <v>97</v>
      </c>
      <c r="I395" s="13">
        <v>0.247422680412371</v>
      </c>
    </row>
    <row r="396" spans="1:9" x14ac:dyDescent="0.35">
      <c r="A396" s="14">
        <v>2014</v>
      </c>
      <c r="B396" s="14" t="s">
        <v>98</v>
      </c>
      <c r="C396" s="14" t="s">
        <v>41</v>
      </c>
      <c r="D396" s="14">
        <v>1997</v>
      </c>
      <c r="E396" s="14">
        <f>data_filtered[[#This Row],[test_year]]-data_filtered[[#This Row],[model_year]]</f>
        <v>17</v>
      </c>
      <c r="F396" s="14">
        <v>70</v>
      </c>
      <c r="G396" s="14">
        <v>23</v>
      </c>
      <c r="H396" s="14">
        <v>93</v>
      </c>
      <c r="I396" s="14">
        <v>0.247311827956989</v>
      </c>
    </row>
    <row r="397" spans="1:9" x14ac:dyDescent="0.35">
      <c r="A397" s="13">
        <v>2015</v>
      </c>
      <c r="B397" s="13" t="s">
        <v>24</v>
      </c>
      <c r="C397" s="13" t="s">
        <v>70</v>
      </c>
      <c r="D397" s="13">
        <v>1991</v>
      </c>
      <c r="E397" s="14">
        <f>data_filtered[[#This Row],[test_year]]-data_filtered[[#This Row],[model_year]]</f>
        <v>24</v>
      </c>
      <c r="F397" s="13">
        <v>64</v>
      </c>
      <c r="G397" s="13">
        <v>21</v>
      </c>
      <c r="H397" s="13">
        <v>85</v>
      </c>
      <c r="I397" s="13">
        <v>0.247058823529412</v>
      </c>
    </row>
    <row r="398" spans="1:9" x14ac:dyDescent="0.35">
      <c r="A398" s="13">
        <v>2013</v>
      </c>
      <c r="B398" s="13" t="s">
        <v>30</v>
      </c>
      <c r="C398" s="13" t="s">
        <v>162</v>
      </c>
      <c r="D398" s="13">
        <v>1999</v>
      </c>
      <c r="E398" s="14">
        <f>data_filtered[[#This Row],[test_year]]-data_filtered[[#This Row],[model_year]]</f>
        <v>14</v>
      </c>
      <c r="F398" s="13">
        <v>61</v>
      </c>
      <c r="G398" s="13">
        <v>20</v>
      </c>
      <c r="H398" s="13">
        <v>81</v>
      </c>
      <c r="I398" s="13">
        <v>0.24691358024691401</v>
      </c>
    </row>
    <row r="399" spans="1:9" x14ac:dyDescent="0.35">
      <c r="A399" s="13">
        <v>2014</v>
      </c>
      <c r="B399" s="13" t="s">
        <v>33</v>
      </c>
      <c r="C399" s="13" t="s">
        <v>198</v>
      </c>
      <c r="D399" s="13">
        <v>1997</v>
      </c>
      <c r="E399" s="14">
        <f>data_filtered[[#This Row],[test_year]]-data_filtered[[#This Row],[model_year]]</f>
        <v>17</v>
      </c>
      <c r="F399" s="13">
        <v>58</v>
      </c>
      <c r="G399" s="13">
        <v>19</v>
      </c>
      <c r="H399" s="13">
        <v>77</v>
      </c>
      <c r="I399" s="13">
        <v>0.246753246753247</v>
      </c>
    </row>
    <row r="400" spans="1:9" x14ac:dyDescent="0.35">
      <c r="A400" s="13">
        <v>2016</v>
      </c>
      <c r="B400" s="13" t="s">
        <v>30</v>
      </c>
      <c r="C400" s="13" t="s">
        <v>166</v>
      </c>
      <c r="D400" s="13">
        <v>2003</v>
      </c>
      <c r="E400" s="14">
        <f>data_filtered[[#This Row],[test_year]]-data_filtered[[#This Row],[model_year]]</f>
        <v>13</v>
      </c>
      <c r="F400" s="13">
        <v>58</v>
      </c>
      <c r="G400" s="13">
        <v>19</v>
      </c>
      <c r="H400" s="13">
        <v>77</v>
      </c>
      <c r="I400" s="13">
        <v>0.246753246753247</v>
      </c>
    </row>
    <row r="401" spans="1:9" x14ac:dyDescent="0.35">
      <c r="A401" s="13">
        <v>2015</v>
      </c>
      <c r="B401" s="13" t="s">
        <v>24</v>
      </c>
      <c r="C401" s="13" t="s">
        <v>134</v>
      </c>
      <c r="D401" s="13">
        <v>2000</v>
      </c>
      <c r="E401" s="14">
        <f>data_filtered[[#This Row],[test_year]]-data_filtered[[#This Row],[model_year]]</f>
        <v>15</v>
      </c>
      <c r="F401" s="13">
        <v>113</v>
      </c>
      <c r="G401" s="13">
        <v>37</v>
      </c>
      <c r="H401" s="13">
        <v>150</v>
      </c>
      <c r="I401" s="13">
        <v>0.24666666666666701</v>
      </c>
    </row>
    <row r="402" spans="1:9" x14ac:dyDescent="0.35">
      <c r="A402" s="13">
        <v>2013</v>
      </c>
      <c r="B402" s="13" t="s">
        <v>79</v>
      </c>
      <c r="C402" s="13" t="s">
        <v>125</v>
      </c>
      <c r="D402" s="13">
        <v>1999</v>
      </c>
      <c r="E402" s="14">
        <f>data_filtered[[#This Row],[test_year]]-data_filtered[[#This Row],[model_year]]</f>
        <v>14</v>
      </c>
      <c r="F402" s="13">
        <v>55</v>
      </c>
      <c r="G402" s="13">
        <v>18</v>
      </c>
      <c r="H402" s="13">
        <v>73</v>
      </c>
      <c r="I402" s="13">
        <v>0.24657534246575299</v>
      </c>
    </row>
    <row r="403" spans="1:9" x14ac:dyDescent="0.35">
      <c r="A403" s="13">
        <v>2013</v>
      </c>
      <c r="B403" s="13" t="s">
        <v>30</v>
      </c>
      <c r="C403" s="13" t="s">
        <v>260</v>
      </c>
      <c r="D403" s="13">
        <v>1989</v>
      </c>
      <c r="E403" s="14">
        <f>data_filtered[[#This Row],[test_year]]-data_filtered[[#This Row],[model_year]]</f>
        <v>24</v>
      </c>
      <c r="F403" s="13">
        <v>52</v>
      </c>
      <c r="G403" s="13">
        <v>17</v>
      </c>
      <c r="H403" s="13">
        <v>69</v>
      </c>
      <c r="I403" s="13">
        <v>0.24637681159420299</v>
      </c>
    </row>
    <row r="404" spans="1:9" x14ac:dyDescent="0.35">
      <c r="A404" s="14">
        <v>2013</v>
      </c>
      <c r="B404" s="14" t="s">
        <v>30</v>
      </c>
      <c r="C404" s="14" t="s">
        <v>284</v>
      </c>
      <c r="D404" s="14">
        <v>2002</v>
      </c>
      <c r="E404" s="14">
        <f>data_filtered[[#This Row],[test_year]]-data_filtered[[#This Row],[model_year]]</f>
        <v>11</v>
      </c>
      <c r="F404" s="14">
        <v>52</v>
      </c>
      <c r="G404" s="14">
        <v>17</v>
      </c>
      <c r="H404" s="14">
        <v>69</v>
      </c>
      <c r="I404" s="14">
        <v>0.24637681159420299</v>
      </c>
    </row>
    <row r="405" spans="1:9" x14ac:dyDescent="0.35">
      <c r="A405" s="13">
        <v>2013</v>
      </c>
      <c r="B405" s="13" t="s">
        <v>26</v>
      </c>
      <c r="C405" s="13" t="s">
        <v>88</v>
      </c>
      <c r="D405" s="13">
        <v>1993</v>
      </c>
      <c r="E405" s="14">
        <f>data_filtered[[#This Row],[test_year]]-data_filtered[[#This Row],[model_year]]</f>
        <v>20</v>
      </c>
      <c r="F405" s="13">
        <v>52</v>
      </c>
      <c r="G405" s="13">
        <v>17</v>
      </c>
      <c r="H405" s="13">
        <v>69</v>
      </c>
      <c r="I405" s="13">
        <v>0.24637681159420299</v>
      </c>
    </row>
    <row r="406" spans="1:9" x14ac:dyDescent="0.35">
      <c r="A406" s="14">
        <v>2015</v>
      </c>
      <c r="B406" s="14" t="s">
        <v>30</v>
      </c>
      <c r="C406" s="14" t="s">
        <v>56</v>
      </c>
      <c r="D406" s="14">
        <v>1996</v>
      </c>
      <c r="E406" s="14">
        <f>data_filtered[[#This Row],[test_year]]-data_filtered[[#This Row],[model_year]]</f>
        <v>19</v>
      </c>
      <c r="F406" s="14">
        <v>52</v>
      </c>
      <c r="G406" s="14">
        <v>17</v>
      </c>
      <c r="H406" s="14">
        <v>69</v>
      </c>
      <c r="I406" s="14">
        <v>0.24637681159420299</v>
      </c>
    </row>
    <row r="407" spans="1:9" x14ac:dyDescent="0.35">
      <c r="A407" s="14">
        <v>2016</v>
      </c>
      <c r="B407" s="14" t="s">
        <v>94</v>
      </c>
      <c r="C407" s="14" t="s">
        <v>95</v>
      </c>
      <c r="D407" s="14">
        <v>2002</v>
      </c>
      <c r="E407" s="14">
        <f>data_filtered[[#This Row],[test_year]]-data_filtered[[#This Row],[model_year]]</f>
        <v>14</v>
      </c>
      <c r="F407" s="14">
        <v>49</v>
      </c>
      <c r="G407" s="14">
        <v>16</v>
      </c>
      <c r="H407" s="14">
        <v>65</v>
      </c>
      <c r="I407" s="14">
        <v>0.246153846153846</v>
      </c>
    </row>
    <row r="408" spans="1:9" x14ac:dyDescent="0.35">
      <c r="A408" s="14">
        <v>2016</v>
      </c>
      <c r="B408" s="14" t="s">
        <v>26</v>
      </c>
      <c r="C408" s="14" t="s">
        <v>35</v>
      </c>
      <c r="D408" s="14">
        <v>1993</v>
      </c>
      <c r="E408" s="14">
        <f>data_filtered[[#This Row],[test_year]]-data_filtered[[#This Row],[model_year]]</f>
        <v>23</v>
      </c>
      <c r="F408" s="14">
        <v>49</v>
      </c>
      <c r="G408" s="14">
        <v>16</v>
      </c>
      <c r="H408" s="14">
        <v>65</v>
      </c>
      <c r="I408" s="14">
        <v>0.246153846153846</v>
      </c>
    </row>
    <row r="409" spans="1:9" x14ac:dyDescent="0.35">
      <c r="A409" s="14">
        <v>2017</v>
      </c>
      <c r="B409" s="14" t="s">
        <v>33</v>
      </c>
      <c r="C409" s="14" t="s">
        <v>198</v>
      </c>
      <c r="D409" s="14">
        <v>1997</v>
      </c>
      <c r="E409" s="14">
        <f>data_filtered[[#This Row],[test_year]]-data_filtered[[#This Row],[model_year]]</f>
        <v>20</v>
      </c>
      <c r="F409" s="14">
        <v>49</v>
      </c>
      <c r="G409" s="14">
        <v>16</v>
      </c>
      <c r="H409" s="14">
        <v>65</v>
      </c>
      <c r="I409" s="14">
        <v>0.246153846153846</v>
      </c>
    </row>
    <row r="410" spans="1:9" x14ac:dyDescent="0.35">
      <c r="A410" s="13">
        <v>2014</v>
      </c>
      <c r="B410" s="13" t="s">
        <v>24</v>
      </c>
      <c r="C410" s="13" t="s">
        <v>177</v>
      </c>
      <c r="D410" s="13">
        <v>1997</v>
      </c>
      <c r="E410" s="14">
        <f>data_filtered[[#This Row],[test_year]]-data_filtered[[#This Row],[model_year]]</f>
        <v>17</v>
      </c>
      <c r="F410" s="13">
        <v>46</v>
      </c>
      <c r="G410" s="13">
        <v>15</v>
      </c>
      <c r="H410" s="13">
        <v>61</v>
      </c>
      <c r="I410" s="13">
        <v>0.24590163934426201</v>
      </c>
    </row>
    <row r="411" spans="1:9" x14ac:dyDescent="0.35">
      <c r="A411" s="14">
        <v>2015</v>
      </c>
      <c r="B411" s="14" t="s">
        <v>24</v>
      </c>
      <c r="C411" s="14" t="s">
        <v>121</v>
      </c>
      <c r="D411" s="14">
        <v>1992</v>
      </c>
      <c r="E411" s="14">
        <f>data_filtered[[#This Row],[test_year]]-data_filtered[[#This Row],[model_year]]</f>
        <v>23</v>
      </c>
      <c r="F411" s="14">
        <v>46</v>
      </c>
      <c r="G411" s="14">
        <v>15</v>
      </c>
      <c r="H411" s="14">
        <v>61</v>
      </c>
      <c r="I411" s="14">
        <v>0.24590163934426201</v>
      </c>
    </row>
    <row r="412" spans="1:9" x14ac:dyDescent="0.35">
      <c r="A412" s="13">
        <v>2016</v>
      </c>
      <c r="B412" s="13" t="s">
        <v>190</v>
      </c>
      <c r="C412" s="13" t="s">
        <v>259</v>
      </c>
      <c r="D412" s="13">
        <v>2003</v>
      </c>
      <c r="E412" s="14">
        <f>data_filtered[[#This Row],[test_year]]-data_filtered[[#This Row],[model_year]]</f>
        <v>13</v>
      </c>
      <c r="F412" s="13">
        <v>46</v>
      </c>
      <c r="G412" s="13">
        <v>15</v>
      </c>
      <c r="H412" s="13">
        <v>61</v>
      </c>
      <c r="I412" s="13">
        <v>0.24590163934426201</v>
      </c>
    </row>
    <row r="413" spans="1:9" x14ac:dyDescent="0.35">
      <c r="A413" s="14">
        <v>2014</v>
      </c>
      <c r="B413" s="14" t="s">
        <v>24</v>
      </c>
      <c r="C413" s="14" t="s">
        <v>346</v>
      </c>
      <c r="D413" s="14">
        <v>1997</v>
      </c>
      <c r="E413" s="14">
        <f>data_filtered[[#This Row],[test_year]]-data_filtered[[#This Row],[model_year]]</f>
        <v>17</v>
      </c>
      <c r="F413" s="14">
        <v>43</v>
      </c>
      <c r="G413" s="14">
        <v>14</v>
      </c>
      <c r="H413" s="14">
        <v>57</v>
      </c>
      <c r="I413" s="14">
        <v>0.24561403508771901</v>
      </c>
    </row>
    <row r="414" spans="1:9" x14ac:dyDescent="0.35">
      <c r="A414" s="14">
        <v>2017</v>
      </c>
      <c r="B414" s="14" t="s">
        <v>42</v>
      </c>
      <c r="C414" s="14" t="s">
        <v>43</v>
      </c>
      <c r="D414" s="14">
        <v>1993</v>
      </c>
      <c r="E414" s="14">
        <f>data_filtered[[#This Row],[test_year]]-data_filtered[[#This Row],[model_year]]</f>
        <v>24</v>
      </c>
      <c r="F414" s="14">
        <v>43</v>
      </c>
      <c r="G414" s="14">
        <v>14</v>
      </c>
      <c r="H414" s="14">
        <v>57</v>
      </c>
      <c r="I414" s="14">
        <v>0.24561403508771901</v>
      </c>
    </row>
    <row r="415" spans="1:9" x14ac:dyDescent="0.35">
      <c r="A415" s="13">
        <v>2017</v>
      </c>
      <c r="B415" s="13" t="s">
        <v>33</v>
      </c>
      <c r="C415" s="13" t="s">
        <v>235</v>
      </c>
      <c r="D415" s="13">
        <v>2005</v>
      </c>
      <c r="E415" s="14">
        <f>data_filtered[[#This Row],[test_year]]-data_filtered[[#This Row],[model_year]]</f>
        <v>12</v>
      </c>
      <c r="F415" s="13">
        <v>43</v>
      </c>
      <c r="G415" s="13">
        <v>14</v>
      </c>
      <c r="H415" s="13">
        <v>57</v>
      </c>
      <c r="I415" s="13">
        <v>0.24561403508771901</v>
      </c>
    </row>
    <row r="416" spans="1:9" x14ac:dyDescent="0.35">
      <c r="A416" s="13">
        <v>2014</v>
      </c>
      <c r="B416" s="13" t="s">
        <v>94</v>
      </c>
      <c r="C416" s="13" t="s">
        <v>306</v>
      </c>
      <c r="D416" s="13">
        <v>1999</v>
      </c>
      <c r="E416" s="14">
        <f>data_filtered[[#This Row],[test_year]]-data_filtered[[#This Row],[model_year]]</f>
        <v>15</v>
      </c>
      <c r="F416" s="13">
        <v>40</v>
      </c>
      <c r="G416" s="13">
        <v>13</v>
      </c>
      <c r="H416" s="13">
        <v>53</v>
      </c>
      <c r="I416" s="13">
        <v>0.245283018867925</v>
      </c>
    </row>
    <row r="417" spans="1:9" x14ac:dyDescent="0.35">
      <c r="A417" s="13">
        <v>2017</v>
      </c>
      <c r="B417" s="13" t="s">
        <v>24</v>
      </c>
      <c r="C417" s="13" t="s">
        <v>267</v>
      </c>
      <c r="D417" s="13">
        <v>2004</v>
      </c>
      <c r="E417" s="14">
        <f>data_filtered[[#This Row],[test_year]]-data_filtered[[#This Row],[model_year]]</f>
        <v>13</v>
      </c>
      <c r="F417" s="13">
        <v>40</v>
      </c>
      <c r="G417" s="13">
        <v>13</v>
      </c>
      <c r="H417" s="13">
        <v>53</v>
      </c>
      <c r="I417" s="13">
        <v>0.245283018867925</v>
      </c>
    </row>
    <row r="418" spans="1:9" x14ac:dyDescent="0.35">
      <c r="A418" s="14">
        <v>2013</v>
      </c>
      <c r="B418" s="14" t="s">
        <v>30</v>
      </c>
      <c r="C418" s="14" t="s">
        <v>132</v>
      </c>
      <c r="D418" s="14">
        <v>1997</v>
      </c>
      <c r="E418" s="14">
        <f>data_filtered[[#This Row],[test_year]]-data_filtered[[#This Row],[model_year]]</f>
        <v>16</v>
      </c>
      <c r="F418" s="14">
        <v>93</v>
      </c>
      <c r="G418" s="14">
        <v>30</v>
      </c>
      <c r="H418" s="14">
        <v>123</v>
      </c>
      <c r="I418" s="14">
        <v>0.24390243902438999</v>
      </c>
    </row>
    <row r="419" spans="1:9" x14ac:dyDescent="0.35">
      <c r="A419" s="13">
        <v>2017</v>
      </c>
      <c r="B419" s="13" t="s">
        <v>67</v>
      </c>
      <c r="C419" s="13" t="s">
        <v>77</v>
      </c>
      <c r="D419" s="13">
        <v>1999</v>
      </c>
      <c r="E419" s="14">
        <f>data_filtered[[#This Row],[test_year]]-data_filtered[[#This Row],[model_year]]</f>
        <v>18</v>
      </c>
      <c r="F419" s="13">
        <v>90</v>
      </c>
      <c r="G419" s="13">
        <v>29</v>
      </c>
      <c r="H419" s="13">
        <v>119</v>
      </c>
      <c r="I419" s="13">
        <v>0.24369747899159699</v>
      </c>
    </row>
    <row r="420" spans="1:9" x14ac:dyDescent="0.35">
      <c r="A420" s="13">
        <v>2013</v>
      </c>
      <c r="B420" s="13" t="s">
        <v>79</v>
      </c>
      <c r="C420" s="13" t="s">
        <v>125</v>
      </c>
      <c r="D420" s="13">
        <v>2001</v>
      </c>
      <c r="E420" s="14">
        <f>data_filtered[[#This Row],[test_year]]-data_filtered[[#This Row],[model_year]]</f>
        <v>12</v>
      </c>
      <c r="F420" s="13">
        <v>59</v>
      </c>
      <c r="G420" s="13">
        <v>19</v>
      </c>
      <c r="H420" s="13">
        <v>78</v>
      </c>
      <c r="I420" s="13">
        <v>0.243589743589744</v>
      </c>
    </row>
    <row r="421" spans="1:9" x14ac:dyDescent="0.35">
      <c r="A421" s="13">
        <v>2015</v>
      </c>
      <c r="B421" s="13" t="s">
        <v>26</v>
      </c>
      <c r="C421" s="13" t="s">
        <v>88</v>
      </c>
      <c r="D421" s="13">
        <v>1994</v>
      </c>
      <c r="E421" s="14">
        <f>data_filtered[[#This Row],[test_year]]-data_filtered[[#This Row],[model_year]]</f>
        <v>21</v>
      </c>
      <c r="F421" s="13">
        <v>59</v>
      </c>
      <c r="G421" s="13">
        <v>19</v>
      </c>
      <c r="H421" s="13">
        <v>78</v>
      </c>
      <c r="I421" s="13">
        <v>0.243589743589744</v>
      </c>
    </row>
    <row r="422" spans="1:9" x14ac:dyDescent="0.35">
      <c r="A422" s="14">
        <v>2013</v>
      </c>
      <c r="B422" s="14" t="s">
        <v>52</v>
      </c>
      <c r="C422" s="14" t="s">
        <v>84</v>
      </c>
      <c r="D422" s="14">
        <v>2003</v>
      </c>
      <c r="E422" s="14">
        <f>data_filtered[[#This Row],[test_year]]-data_filtered[[#This Row],[model_year]]</f>
        <v>10</v>
      </c>
      <c r="F422" s="14">
        <v>112</v>
      </c>
      <c r="G422" s="14">
        <v>36</v>
      </c>
      <c r="H422" s="14">
        <v>148</v>
      </c>
      <c r="I422" s="14">
        <v>0.24324324324324301</v>
      </c>
    </row>
    <row r="423" spans="1:9" x14ac:dyDescent="0.35">
      <c r="A423" s="14">
        <v>2014</v>
      </c>
      <c r="B423" s="14" t="s">
        <v>33</v>
      </c>
      <c r="C423" s="14" t="s">
        <v>198</v>
      </c>
      <c r="D423" s="14">
        <v>1994</v>
      </c>
      <c r="E423" s="14">
        <f>data_filtered[[#This Row],[test_year]]-data_filtered[[#This Row],[model_year]]</f>
        <v>20</v>
      </c>
      <c r="F423" s="14">
        <v>56</v>
      </c>
      <c r="G423" s="14">
        <v>18</v>
      </c>
      <c r="H423" s="14">
        <v>74</v>
      </c>
      <c r="I423" s="14">
        <v>0.24324324324324301</v>
      </c>
    </row>
    <row r="424" spans="1:9" x14ac:dyDescent="0.35">
      <c r="A424" s="14">
        <v>2013</v>
      </c>
      <c r="B424" s="14" t="s">
        <v>190</v>
      </c>
      <c r="C424" s="14" t="s">
        <v>259</v>
      </c>
      <c r="D424" s="14">
        <v>2002</v>
      </c>
      <c r="E424" s="14">
        <f>data_filtered[[#This Row],[test_year]]-data_filtered[[#This Row],[model_year]]</f>
        <v>11</v>
      </c>
      <c r="F424" s="14">
        <v>53</v>
      </c>
      <c r="G424" s="14">
        <v>17</v>
      </c>
      <c r="H424" s="14">
        <v>70</v>
      </c>
      <c r="I424" s="14">
        <v>0.24285714285714299</v>
      </c>
    </row>
    <row r="425" spans="1:9" x14ac:dyDescent="0.35">
      <c r="A425" s="14">
        <v>2016</v>
      </c>
      <c r="B425" s="14" t="s">
        <v>102</v>
      </c>
      <c r="C425" s="14" t="s">
        <v>184</v>
      </c>
      <c r="D425" s="14">
        <v>2001</v>
      </c>
      <c r="E425" s="14">
        <f>data_filtered[[#This Row],[test_year]]-data_filtered[[#This Row],[model_year]]</f>
        <v>15</v>
      </c>
      <c r="F425" s="14">
        <v>53</v>
      </c>
      <c r="G425" s="14">
        <v>17</v>
      </c>
      <c r="H425" s="14">
        <v>70</v>
      </c>
      <c r="I425" s="14">
        <v>0.24285714285714299</v>
      </c>
    </row>
    <row r="426" spans="1:9" x14ac:dyDescent="0.35">
      <c r="A426" s="14">
        <v>2017</v>
      </c>
      <c r="B426" s="14" t="s">
        <v>26</v>
      </c>
      <c r="C426" s="14" t="s">
        <v>69</v>
      </c>
      <c r="D426" s="14">
        <v>1986</v>
      </c>
      <c r="E426" s="14">
        <f>data_filtered[[#This Row],[test_year]]-data_filtered[[#This Row],[model_year]]</f>
        <v>31</v>
      </c>
      <c r="F426" s="14">
        <v>53</v>
      </c>
      <c r="G426" s="14">
        <v>17</v>
      </c>
      <c r="H426" s="14">
        <v>70</v>
      </c>
      <c r="I426" s="14">
        <v>0.24285714285714299</v>
      </c>
    </row>
    <row r="427" spans="1:9" x14ac:dyDescent="0.35">
      <c r="A427" s="14">
        <v>2015</v>
      </c>
      <c r="B427" s="14" t="s">
        <v>24</v>
      </c>
      <c r="C427" s="14" t="s">
        <v>220</v>
      </c>
      <c r="D427" s="14">
        <v>1999</v>
      </c>
      <c r="E427" s="14">
        <f>data_filtered[[#This Row],[test_year]]-data_filtered[[#This Row],[model_year]]</f>
        <v>16</v>
      </c>
      <c r="F427" s="14">
        <v>50</v>
      </c>
      <c r="G427" s="14">
        <v>16</v>
      </c>
      <c r="H427" s="14">
        <v>66</v>
      </c>
      <c r="I427" s="14">
        <v>0.24242424242424199</v>
      </c>
    </row>
    <row r="428" spans="1:9" x14ac:dyDescent="0.35">
      <c r="A428" s="13">
        <v>2013</v>
      </c>
      <c r="B428" s="13" t="s">
        <v>30</v>
      </c>
      <c r="C428" s="13" t="s">
        <v>117</v>
      </c>
      <c r="D428" s="13">
        <v>2001</v>
      </c>
      <c r="E428" s="14">
        <f>data_filtered[[#This Row],[test_year]]-data_filtered[[#This Row],[model_year]]</f>
        <v>12</v>
      </c>
      <c r="F428" s="13">
        <v>97</v>
      </c>
      <c r="G428" s="13">
        <v>31</v>
      </c>
      <c r="H428" s="13">
        <v>128</v>
      </c>
      <c r="I428" s="13">
        <v>0.2421875</v>
      </c>
    </row>
    <row r="429" spans="1:9" x14ac:dyDescent="0.35">
      <c r="A429" s="13">
        <v>2017</v>
      </c>
      <c r="B429" s="13" t="s">
        <v>24</v>
      </c>
      <c r="C429" s="13" t="s">
        <v>121</v>
      </c>
      <c r="D429" s="13">
        <v>1994</v>
      </c>
      <c r="E429" s="14">
        <f>data_filtered[[#This Row],[test_year]]-data_filtered[[#This Row],[model_year]]</f>
        <v>23</v>
      </c>
      <c r="F429" s="13">
        <v>97</v>
      </c>
      <c r="G429" s="13">
        <v>31</v>
      </c>
      <c r="H429" s="13">
        <v>128</v>
      </c>
      <c r="I429" s="13">
        <v>0.2421875</v>
      </c>
    </row>
    <row r="430" spans="1:9" x14ac:dyDescent="0.35">
      <c r="A430" s="13">
        <v>2014</v>
      </c>
      <c r="B430" s="13" t="s">
        <v>30</v>
      </c>
      <c r="C430" s="13" t="s">
        <v>72</v>
      </c>
      <c r="D430" s="13">
        <v>1997</v>
      </c>
      <c r="E430" s="14">
        <f>data_filtered[[#This Row],[test_year]]-data_filtered[[#This Row],[model_year]]</f>
        <v>17</v>
      </c>
      <c r="F430" s="13">
        <v>169</v>
      </c>
      <c r="G430" s="13">
        <v>54</v>
      </c>
      <c r="H430" s="13">
        <v>223</v>
      </c>
      <c r="I430" s="13">
        <v>0.24215246636771301</v>
      </c>
    </row>
    <row r="431" spans="1:9" x14ac:dyDescent="0.35">
      <c r="A431" s="13">
        <v>2017</v>
      </c>
      <c r="B431" s="13" t="s">
        <v>30</v>
      </c>
      <c r="C431" s="13" t="s">
        <v>162</v>
      </c>
      <c r="D431" s="13">
        <v>1997</v>
      </c>
      <c r="E431" s="14">
        <f>data_filtered[[#This Row],[test_year]]-data_filtered[[#This Row],[model_year]]</f>
        <v>20</v>
      </c>
      <c r="F431" s="13">
        <v>72</v>
      </c>
      <c r="G431" s="13">
        <v>23</v>
      </c>
      <c r="H431" s="13">
        <v>95</v>
      </c>
      <c r="I431" s="13">
        <v>0.24210526315789499</v>
      </c>
    </row>
    <row r="432" spans="1:9" x14ac:dyDescent="0.35">
      <c r="A432" s="13">
        <v>2013</v>
      </c>
      <c r="B432" s="13" t="s">
        <v>30</v>
      </c>
      <c r="C432" s="13" t="s">
        <v>226</v>
      </c>
      <c r="D432" s="13">
        <v>1996</v>
      </c>
      <c r="E432" s="14">
        <f>data_filtered[[#This Row],[test_year]]-data_filtered[[#This Row],[model_year]]</f>
        <v>17</v>
      </c>
      <c r="F432" s="13">
        <v>47</v>
      </c>
      <c r="G432" s="13">
        <v>15</v>
      </c>
      <c r="H432" s="13">
        <v>62</v>
      </c>
      <c r="I432" s="13">
        <v>0.241935483870968</v>
      </c>
    </row>
    <row r="433" spans="1:9" x14ac:dyDescent="0.35">
      <c r="A433" s="14">
        <v>2016</v>
      </c>
      <c r="B433" s="14" t="s">
        <v>24</v>
      </c>
      <c r="C433" s="14" t="s">
        <v>267</v>
      </c>
      <c r="D433" s="14">
        <v>2005</v>
      </c>
      <c r="E433" s="14">
        <f>data_filtered[[#This Row],[test_year]]-data_filtered[[#This Row],[model_year]]</f>
        <v>11</v>
      </c>
      <c r="F433" s="14">
        <v>47</v>
      </c>
      <c r="G433" s="14">
        <v>15</v>
      </c>
      <c r="H433" s="14">
        <v>62</v>
      </c>
      <c r="I433" s="14">
        <v>0.241935483870968</v>
      </c>
    </row>
    <row r="434" spans="1:9" x14ac:dyDescent="0.35">
      <c r="A434" s="13">
        <v>2016</v>
      </c>
      <c r="B434" s="13" t="s">
        <v>42</v>
      </c>
      <c r="C434" s="13" t="s">
        <v>43</v>
      </c>
      <c r="D434" s="13">
        <v>1993</v>
      </c>
      <c r="E434" s="14">
        <f>data_filtered[[#This Row],[test_year]]-data_filtered[[#This Row],[model_year]]</f>
        <v>23</v>
      </c>
      <c r="F434" s="13">
        <v>47</v>
      </c>
      <c r="G434" s="13">
        <v>15</v>
      </c>
      <c r="H434" s="13">
        <v>62</v>
      </c>
      <c r="I434" s="13">
        <v>0.241935483870968</v>
      </c>
    </row>
    <row r="435" spans="1:9" x14ac:dyDescent="0.35">
      <c r="A435" s="13">
        <v>2017</v>
      </c>
      <c r="B435" s="13" t="s">
        <v>128</v>
      </c>
      <c r="C435" s="13" t="s">
        <v>173</v>
      </c>
      <c r="D435" s="13">
        <v>2003</v>
      </c>
      <c r="E435" s="14">
        <f>data_filtered[[#This Row],[test_year]]-data_filtered[[#This Row],[model_year]]</f>
        <v>14</v>
      </c>
      <c r="F435" s="13">
        <v>47</v>
      </c>
      <c r="G435" s="13">
        <v>15</v>
      </c>
      <c r="H435" s="13">
        <v>62</v>
      </c>
      <c r="I435" s="13">
        <v>0.241935483870968</v>
      </c>
    </row>
    <row r="436" spans="1:9" x14ac:dyDescent="0.35">
      <c r="A436" s="13">
        <v>2015</v>
      </c>
      <c r="B436" s="13" t="s">
        <v>33</v>
      </c>
      <c r="C436" s="13" t="s">
        <v>109</v>
      </c>
      <c r="D436" s="13">
        <v>2001</v>
      </c>
      <c r="E436" s="14">
        <f>data_filtered[[#This Row],[test_year]]-data_filtered[[#This Row],[model_year]]</f>
        <v>14</v>
      </c>
      <c r="F436" s="13">
        <v>69</v>
      </c>
      <c r="G436" s="13">
        <v>22</v>
      </c>
      <c r="H436" s="13">
        <v>91</v>
      </c>
      <c r="I436" s="13">
        <v>0.24175824175824201</v>
      </c>
    </row>
    <row r="437" spans="1:9" x14ac:dyDescent="0.35">
      <c r="A437" s="14">
        <v>2013</v>
      </c>
      <c r="B437" s="14" t="s">
        <v>24</v>
      </c>
      <c r="C437" s="14" t="s">
        <v>46</v>
      </c>
      <c r="D437" s="14">
        <v>2002</v>
      </c>
      <c r="E437" s="14">
        <f>data_filtered[[#This Row],[test_year]]-data_filtered[[#This Row],[model_year]]</f>
        <v>11</v>
      </c>
      <c r="F437" s="14">
        <v>91</v>
      </c>
      <c r="G437" s="14">
        <v>29</v>
      </c>
      <c r="H437" s="14">
        <v>120</v>
      </c>
      <c r="I437" s="14">
        <v>0.241666666666667</v>
      </c>
    </row>
    <row r="438" spans="1:9" x14ac:dyDescent="0.35">
      <c r="A438" s="13">
        <v>2013</v>
      </c>
      <c r="B438" s="13" t="s">
        <v>30</v>
      </c>
      <c r="C438" s="13" t="s">
        <v>284</v>
      </c>
      <c r="D438" s="13">
        <v>2001</v>
      </c>
      <c r="E438" s="14">
        <f>data_filtered[[#This Row],[test_year]]-data_filtered[[#This Row],[model_year]]</f>
        <v>12</v>
      </c>
      <c r="F438" s="13">
        <v>44</v>
      </c>
      <c r="G438" s="13">
        <v>14</v>
      </c>
      <c r="H438" s="13">
        <v>58</v>
      </c>
      <c r="I438" s="13">
        <v>0.24137931034482801</v>
      </c>
    </row>
    <row r="439" spans="1:9" x14ac:dyDescent="0.35">
      <c r="A439" s="13">
        <v>2015</v>
      </c>
      <c r="B439" s="13" t="s">
        <v>24</v>
      </c>
      <c r="C439" s="13" t="s">
        <v>267</v>
      </c>
      <c r="D439" s="13">
        <v>2006</v>
      </c>
      <c r="E439" s="14">
        <f>data_filtered[[#This Row],[test_year]]-data_filtered[[#This Row],[model_year]]</f>
        <v>9</v>
      </c>
      <c r="F439" s="13">
        <v>44</v>
      </c>
      <c r="G439" s="13">
        <v>14</v>
      </c>
      <c r="H439" s="13">
        <v>58</v>
      </c>
      <c r="I439" s="13">
        <v>0.24137931034482801</v>
      </c>
    </row>
    <row r="440" spans="1:9" x14ac:dyDescent="0.35">
      <c r="A440" s="13">
        <v>2016</v>
      </c>
      <c r="B440" s="13" t="s">
        <v>24</v>
      </c>
      <c r="C440" s="13" t="s">
        <v>189</v>
      </c>
      <c r="D440" s="13">
        <v>2002</v>
      </c>
      <c r="E440" s="14">
        <f>data_filtered[[#This Row],[test_year]]-data_filtered[[#This Row],[model_year]]</f>
        <v>14</v>
      </c>
      <c r="F440" s="13">
        <v>44</v>
      </c>
      <c r="G440" s="13">
        <v>14</v>
      </c>
      <c r="H440" s="13">
        <v>58</v>
      </c>
      <c r="I440" s="13">
        <v>0.24137931034482801</v>
      </c>
    </row>
    <row r="441" spans="1:9" x14ac:dyDescent="0.35">
      <c r="A441" s="14">
        <v>2017</v>
      </c>
      <c r="B441" s="14" t="s">
        <v>30</v>
      </c>
      <c r="C441" s="14" t="s">
        <v>50</v>
      </c>
      <c r="D441" s="14">
        <v>1998</v>
      </c>
      <c r="E441" s="14">
        <f>data_filtered[[#This Row],[test_year]]-data_filtered[[#This Row],[model_year]]</f>
        <v>19</v>
      </c>
      <c r="F441" s="14">
        <v>145</v>
      </c>
      <c r="G441" s="14">
        <v>46</v>
      </c>
      <c r="H441" s="14">
        <v>191</v>
      </c>
      <c r="I441" s="14">
        <v>0.24083769633507901</v>
      </c>
    </row>
    <row r="442" spans="1:9" x14ac:dyDescent="0.35">
      <c r="A442" s="14">
        <v>2014</v>
      </c>
      <c r="B442" s="14" t="s">
        <v>186</v>
      </c>
      <c r="C442" s="14" t="s">
        <v>195</v>
      </c>
      <c r="D442" s="14">
        <v>2000</v>
      </c>
      <c r="E442" s="14">
        <f>data_filtered[[#This Row],[test_year]]-data_filtered[[#This Row],[model_year]]</f>
        <v>14</v>
      </c>
      <c r="F442" s="14">
        <v>41</v>
      </c>
      <c r="G442" s="14">
        <v>13</v>
      </c>
      <c r="H442" s="14">
        <v>54</v>
      </c>
      <c r="I442" s="14">
        <v>0.240740740740741</v>
      </c>
    </row>
    <row r="443" spans="1:9" x14ac:dyDescent="0.35">
      <c r="A443" s="14">
        <v>2015</v>
      </c>
      <c r="B443" s="14" t="s">
        <v>98</v>
      </c>
      <c r="C443" s="14" t="s">
        <v>333</v>
      </c>
      <c r="D443" s="14">
        <v>1998</v>
      </c>
      <c r="E443" s="14">
        <f>data_filtered[[#This Row],[test_year]]-data_filtered[[#This Row],[model_year]]</f>
        <v>17</v>
      </c>
      <c r="F443" s="14">
        <v>41</v>
      </c>
      <c r="G443" s="14">
        <v>13</v>
      </c>
      <c r="H443" s="14">
        <v>54</v>
      </c>
      <c r="I443" s="14">
        <v>0.240740740740741</v>
      </c>
    </row>
    <row r="444" spans="1:9" x14ac:dyDescent="0.35">
      <c r="A444" s="13">
        <v>2015</v>
      </c>
      <c r="B444" s="13" t="s">
        <v>113</v>
      </c>
      <c r="C444" s="13" t="s">
        <v>309</v>
      </c>
      <c r="D444" s="13">
        <v>2002</v>
      </c>
      <c r="E444" s="14">
        <f>data_filtered[[#This Row],[test_year]]-data_filtered[[#This Row],[model_year]]</f>
        <v>13</v>
      </c>
      <c r="F444" s="13">
        <v>41</v>
      </c>
      <c r="G444" s="13">
        <v>13</v>
      </c>
      <c r="H444" s="13">
        <v>54</v>
      </c>
      <c r="I444" s="13">
        <v>0.240740740740741</v>
      </c>
    </row>
    <row r="445" spans="1:9" x14ac:dyDescent="0.35">
      <c r="A445" s="13">
        <v>2017</v>
      </c>
      <c r="B445" s="13" t="s">
        <v>30</v>
      </c>
      <c r="C445" s="13" t="s">
        <v>47</v>
      </c>
      <c r="D445" s="13">
        <v>2000</v>
      </c>
      <c r="E445" s="14">
        <f>data_filtered[[#This Row],[test_year]]-data_filtered[[#This Row],[model_year]]</f>
        <v>17</v>
      </c>
      <c r="F445" s="13">
        <v>101</v>
      </c>
      <c r="G445" s="13">
        <v>32</v>
      </c>
      <c r="H445" s="13">
        <v>133</v>
      </c>
      <c r="I445" s="13">
        <v>0.24060150375939801</v>
      </c>
    </row>
    <row r="446" spans="1:9" x14ac:dyDescent="0.35">
      <c r="A446" s="14">
        <v>2013</v>
      </c>
      <c r="B446" s="14" t="s">
        <v>26</v>
      </c>
      <c r="C446" s="14" t="s">
        <v>69</v>
      </c>
      <c r="D446" s="14">
        <v>1988</v>
      </c>
      <c r="E446" s="14">
        <f>data_filtered[[#This Row],[test_year]]-data_filtered[[#This Row],[model_year]]</f>
        <v>25</v>
      </c>
      <c r="F446" s="14">
        <v>79</v>
      </c>
      <c r="G446" s="14">
        <v>25</v>
      </c>
      <c r="H446" s="14">
        <v>104</v>
      </c>
      <c r="I446" s="14">
        <v>0.240384615384615</v>
      </c>
    </row>
    <row r="447" spans="1:9" x14ac:dyDescent="0.35">
      <c r="A447" s="14">
        <v>2013</v>
      </c>
      <c r="B447" s="14" t="s">
        <v>30</v>
      </c>
      <c r="C447" s="14" t="s">
        <v>47</v>
      </c>
      <c r="D447" s="14">
        <v>1998</v>
      </c>
      <c r="E447" s="14">
        <f>data_filtered[[#This Row],[test_year]]-data_filtered[[#This Row],[model_year]]</f>
        <v>15</v>
      </c>
      <c r="F447" s="14">
        <v>114</v>
      </c>
      <c r="G447" s="14">
        <v>36</v>
      </c>
      <c r="H447" s="14">
        <v>150</v>
      </c>
      <c r="I447" s="14">
        <v>0.24</v>
      </c>
    </row>
    <row r="448" spans="1:9" x14ac:dyDescent="0.35">
      <c r="A448" s="14">
        <v>2013</v>
      </c>
      <c r="B448" s="14" t="s">
        <v>24</v>
      </c>
      <c r="C448" s="14" t="s">
        <v>70</v>
      </c>
      <c r="D448" s="14">
        <v>1991</v>
      </c>
      <c r="E448" s="14">
        <f>data_filtered[[#This Row],[test_year]]-data_filtered[[#This Row],[model_year]]</f>
        <v>22</v>
      </c>
      <c r="F448" s="14">
        <v>76</v>
      </c>
      <c r="G448" s="14">
        <v>24</v>
      </c>
      <c r="H448" s="14">
        <v>100</v>
      </c>
      <c r="I448" s="14">
        <v>0.24</v>
      </c>
    </row>
    <row r="449" spans="1:9" x14ac:dyDescent="0.35">
      <c r="A449" s="14">
        <v>2014</v>
      </c>
      <c r="B449" s="14" t="s">
        <v>24</v>
      </c>
      <c r="C449" s="14" t="s">
        <v>121</v>
      </c>
      <c r="D449" s="14">
        <v>1996</v>
      </c>
      <c r="E449" s="14">
        <f>data_filtered[[#This Row],[test_year]]-data_filtered[[#This Row],[model_year]]</f>
        <v>18</v>
      </c>
      <c r="F449" s="14">
        <v>76</v>
      </c>
      <c r="G449" s="14">
        <v>24</v>
      </c>
      <c r="H449" s="14">
        <v>100</v>
      </c>
      <c r="I449" s="14">
        <v>0.24</v>
      </c>
    </row>
    <row r="450" spans="1:9" x14ac:dyDescent="0.35">
      <c r="A450" s="13">
        <v>2014</v>
      </c>
      <c r="B450" s="13" t="s">
        <v>52</v>
      </c>
      <c r="C450" s="13" t="s">
        <v>131</v>
      </c>
      <c r="D450" s="13">
        <v>2002</v>
      </c>
      <c r="E450" s="14">
        <f>data_filtered[[#This Row],[test_year]]-data_filtered[[#This Row],[model_year]]</f>
        <v>12</v>
      </c>
      <c r="F450" s="13">
        <v>38</v>
      </c>
      <c r="G450" s="13">
        <v>12</v>
      </c>
      <c r="H450" s="13">
        <v>50</v>
      </c>
      <c r="I450" s="13">
        <v>0.24</v>
      </c>
    </row>
    <row r="451" spans="1:9" x14ac:dyDescent="0.35">
      <c r="A451" s="14">
        <v>2016</v>
      </c>
      <c r="B451" s="14" t="s">
        <v>52</v>
      </c>
      <c r="C451" s="14" t="s">
        <v>84</v>
      </c>
      <c r="D451" s="14">
        <v>2002</v>
      </c>
      <c r="E451" s="14">
        <f>data_filtered[[#This Row],[test_year]]-data_filtered[[#This Row],[model_year]]</f>
        <v>14</v>
      </c>
      <c r="F451" s="14">
        <v>38</v>
      </c>
      <c r="G451" s="14">
        <v>12</v>
      </c>
      <c r="H451" s="14">
        <v>50</v>
      </c>
      <c r="I451" s="14">
        <v>0.24</v>
      </c>
    </row>
    <row r="452" spans="1:9" x14ac:dyDescent="0.35">
      <c r="A452" s="13">
        <v>2016</v>
      </c>
      <c r="B452" s="13" t="s">
        <v>30</v>
      </c>
      <c r="C452" s="13" t="s">
        <v>280</v>
      </c>
      <c r="D452" s="13">
        <v>1998</v>
      </c>
      <c r="E452" s="14">
        <f>data_filtered[[#This Row],[test_year]]-data_filtered[[#This Row],[model_year]]</f>
        <v>18</v>
      </c>
      <c r="F452" s="13">
        <v>38</v>
      </c>
      <c r="G452" s="13">
        <v>12</v>
      </c>
      <c r="H452" s="13">
        <v>50</v>
      </c>
      <c r="I452" s="13">
        <v>0.24</v>
      </c>
    </row>
    <row r="453" spans="1:9" x14ac:dyDescent="0.35">
      <c r="A453" s="14">
        <v>2016</v>
      </c>
      <c r="B453" s="14" t="s">
        <v>128</v>
      </c>
      <c r="C453" s="14" t="s">
        <v>173</v>
      </c>
      <c r="D453" s="14">
        <v>2001</v>
      </c>
      <c r="E453" s="14">
        <f>data_filtered[[#This Row],[test_year]]-data_filtered[[#This Row],[model_year]]</f>
        <v>15</v>
      </c>
      <c r="F453" s="14">
        <v>38</v>
      </c>
      <c r="G453" s="14">
        <v>12</v>
      </c>
      <c r="H453" s="14">
        <v>50</v>
      </c>
      <c r="I453" s="14">
        <v>0.24</v>
      </c>
    </row>
    <row r="454" spans="1:9" x14ac:dyDescent="0.35">
      <c r="A454" s="14">
        <v>2013</v>
      </c>
      <c r="B454" s="14" t="s">
        <v>42</v>
      </c>
      <c r="C454" s="14" t="s">
        <v>43</v>
      </c>
      <c r="D454" s="14">
        <v>1991</v>
      </c>
      <c r="E454" s="14">
        <f>data_filtered[[#This Row],[test_year]]-data_filtered[[#This Row],[model_year]]</f>
        <v>22</v>
      </c>
      <c r="F454" s="14">
        <v>54</v>
      </c>
      <c r="G454" s="14">
        <v>17</v>
      </c>
      <c r="H454" s="14">
        <v>71</v>
      </c>
      <c r="I454" s="14">
        <v>0.23943661971831001</v>
      </c>
    </row>
    <row r="455" spans="1:9" x14ac:dyDescent="0.35">
      <c r="A455" s="14">
        <v>2014</v>
      </c>
      <c r="B455" s="14" t="s">
        <v>252</v>
      </c>
      <c r="C455" s="14" t="s">
        <v>287</v>
      </c>
      <c r="D455" s="14">
        <v>1999</v>
      </c>
      <c r="E455" s="14">
        <f>data_filtered[[#This Row],[test_year]]-data_filtered[[#This Row],[model_year]]</f>
        <v>15</v>
      </c>
      <c r="F455" s="14">
        <v>54</v>
      </c>
      <c r="G455" s="14">
        <v>17</v>
      </c>
      <c r="H455" s="14">
        <v>71</v>
      </c>
      <c r="I455" s="14">
        <v>0.23943661971831001</v>
      </c>
    </row>
    <row r="456" spans="1:9" x14ac:dyDescent="0.35">
      <c r="A456" s="13">
        <v>2015</v>
      </c>
      <c r="B456" s="13" t="s">
        <v>30</v>
      </c>
      <c r="C456" s="13" t="s">
        <v>47</v>
      </c>
      <c r="D456" s="13">
        <v>1999</v>
      </c>
      <c r="E456" s="14">
        <f>data_filtered[[#This Row],[test_year]]-data_filtered[[#This Row],[model_year]]</f>
        <v>16</v>
      </c>
      <c r="F456" s="13">
        <v>105</v>
      </c>
      <c r="G456" s="13">
        <v>33</v>
      </c>
      <c r="H456" s="13">
        <v>138</v>
      </c>
      <c r="I456" s="13">
        <v>0.23913043478260901</v>
      </c>
    </row>
    <row r="457" spans="1:9" x14ac:dyDescent="0.35">
      <c r="A457" s="13">
        <v>2015</v>
      </c>
      <c r="B457" s="13" t="s">
        <v>24</v>
      </c>
      <c r="C457" s="13" t="s">
        <v>46</v>
      </c>
      <c r="D457" s="13">
        <v>2002</v>
      </c>
      <c r="E457" s="14">
        <f>data_filtered[[#This Row],[test_year]]-data_filtered[[#This Row],[model_year]]</f>
        <v>13</v>
      </c>
      <c r="F457" s="13">
        <v>70</v>
      </c>
      <c r="G457" s="13">
        <v>22</v>
      </c>
      <c r="H457" s="13">
        <v>92</v>
      </c>
      <c r="I457" s="13">
        <v>0.23913043478260901</v>
      </c>
    </row>
    <row r="458" spans="1:9" x14ac:dyDescent="0.35">
      <c r="A458" s="14">
        <v>2015</v>
      </c>
      <c r="B458" s="14" t="s">
        <v>113</v>
      </c>
      <c r="C458" s="14" t="s">
        <v>161</v>
      </c>
      <c r="D458" s="14">
        <v>2001</v>
      </c>
      <c r="E458" s="14">
        <f>data_filtered[[#This Row],[test_year]]-data_filtered[[#This Row],[model_year]]</f>
        <v>14</v>
      </c>
      <c r="F458" s="14">
        <v>70</v>
      </c>
      <c r="G458" s="14">
        <v>22</v>
      </c>
      <c r="H458" s="14">
        <v>92</v>
      </c>
      <c r="I458" s="14">
        <v>0.23913043478260901</v>
      </c>
    </row>
    <row r="459" spans="1:9" x14ac:dyDescent="0.35">
      <c r="A459" s="13">
        <v>2016</v>
      </c>
      <c r="B459" s="13" t="s">
        <v>98</v>
      </c>
      <c r="C459" s="13" t="s">
        <v>41</v>
      </c>
      <c r="D459" s="13">
        <v>2000</v>
      </c>
      <c r="E459" s="14">
        <f>data_filtered[[#This Row],[test_year]]-data_filtered[[#This Row],[model_year]]</f>
        <v>16</v>
      </c>
      <c r="F459" s="13">
        <v>70</v>
      </c>
      <c r="G459" s="13">
        <v>22</v>
      </c>
      <c r="H459" s="13">
        <v>92</v>
      </c>
      <c r="I459" s="13">
        <v>0.23913043478260901</v>
      </c>
    </row>
    <row r="460" spans="1:9" x14ac:dyDescent="0.35">
      <c r="A460" s="13">
        <v>2017</v>
      </c>
      <c r="B460" s="13" t="s">
        <v>24</v>
      </c>
      <c r="C460" s="13" t="s">
        <v>29</v>
      </c>
      <c r="D460" s="13">
        <v>2003</v>
      </c>
      <c r="E460" s="14">
        <f>data_filtered[[#This Row],[test_year]]-data_filtered[[#This Row],[model_year]]</f>
        <v>14</v>
      </c>
      <c r="F460" s="13">
        <v>86</v>
      </c>
      <c r="G460" s="13">
        <v>27</v>
      </c>
      <c r="H460" s="13">
        <v>113</v>
      </c>
      <c r="I460" s="13">
        <v>0.238938053097345</v>
      </c>
    </row>
    <row r="461" spans="1:9" x14ac:dyDescent="0.35">
      <c r="A461" s="13">
        <v>2013</v>
      </c>
      <c r="B461" s="13" t="s">
        <v>24</v>
      </c>
      <c r="C461" s="13" t="s">
        <v>70</v>
      </c>
      <c r="D461" s="13">
        <v>1993</v>
      </c>
      <c r="E461" s="14">
        <f>data_filtered[[#This Row],[test_year]]-data_filtered[[#This Row],[model_year]]</f>
        <v>20</v>
      </c>
      <c r="F461" s="13">
        <v>102</v>
      </c>
      <c r="G461" s="13">
        <v>32</v>
      </c>
      <c r="H461" s="13">
        <v>134</v>
      </c>
      <c r="I461" s="13">
        <v>0.238805970149254</v>
      </c>
    </row>
    <row r="462" spans="1:9" x14ac:dyDescent="0.35">
      <c r="A462" s="13">
        <v>2017</v>
      </c>
      <c r="B462" s="13" t="s">
        <v>30</v>
      </c>
      <c r="C462" s="13" t="s">
        <v>225</v>
      </c>
      <c r="D462" s="13">
        <v>2003</v>
      </c>
      <c r="E462" s="14">
        <f>data_filtered[[#This Row],[test_year]]-data_filtered[[#This Row],[model_year]]</f>
        <v>14</v>
      </c>
      <c r="F462" s="13">
        <v>51</v>
      </c>
      <c r="G462" s="13">
        <v>16</v>
      </c>
      <c r="H462" s="13">
        <v>67</v>
      </c>
      <c r="I462" s="13">
        <v>0.238805970149254</v>
      </c>
    </row>
    <row r="463" spans="1:9" x14ac:dyDescent="0.35">
      <c r="A463" s="14">
        <v>2017</v>
      </c>
      <c r="B463" s="14" t="s">
        <v>30</v>
      </c>
      <c r="C463" s="14" t="s">
        <v>162</v>
      </c>
      <c r="D463" s="14">
        <v>2002</v>
      </c>
      <c r="E463" s="14">
        <f>data_filtered[[#This Row],[test_year]]-data_filtered[[#This Row],[model_year]]</f>
        <v>15</v>
      </c>
      <c r="F463" s="14">
        <v>51</v>
      </c>
      <c r="G463" s="14">
        <v>16</v>
      </c>
      <c r="H463" s="14">
        <v>67</v>
      </c>
      <c r="I463" s="14">
        <v>0.238805970149254</v>
      </c>
    </row>
    <row r="464" spans="1:9" x14ac:dyDescent="0.35">
      <c r="A464" s="14">
        <v>2013</v>
      </c>
      <c r="B464" s="14" t="s">
        <v>37</v>
      </c>
      <c r="C464" s="14" t="s">
        <v>39</v>
      </c>
      <c r="D464" s="14">
        <v>2002</v>
      </c>
      <c r="E464" s="14">
        <f>data_filtered[[#This Row],[test_year]]-data_filtered[[#This Row],[model_year]]</f>
        <v>11</v>
      </c>
      <c r="F464" s="14">
        <v>48</v>
      </c>
      <c r="G464" s="14">
        <v>15</v>
      </c>
      <c r="H464" s="14">
        <v>63</v>
      </c>
      <c r="I464" s="14">
        <v>0.238095238095238</v>
      </c>
    </row>
    <row r="465" spans="1:9" x14ac:dyDescent="0.35">
      <c r="A465" s="13">
        <v>2014</v>
      </c>
      <c r="B465" s="13" t="s">
        <v>30</v>
      </c>
      <c r="C465" s="13" t="s">
        <v>229</v>
      </c>
      <c r="D465" s="13">
        <v>1998</v>
      </c>
      <c r="E465" s="14">
        <f>data_filtered[[#This Row],[test_year]]-data_filtered[[#This Row],[model_year]]</f>
        <v>16</v>
      </c>
      <c r="F465" s="13">
        <v>48</v>
      </c>
      <c r="G465" s="13">
        <v>15</v>
      </c>
      <c r="H465" s="13">
        <v>63</v>
      </c>
      <c r="I465" s="13">
        <v>0.238095238095238</v>
      </c>
    </row>
    <row r="466" spans="1:9" x14ac:dyDescent="0.35">
      <c r="A466" s="13">
        <v>2014</v>
      </c>
      <c r="B466" s="13" t="s">
        <v>30</v>
      </c>
      <c r="C466" s="13" t="s">
        <v>289</v>
      </c>
      <c r="D466" s="13">
        <v>2001</v>
      </c>
      <c r="E466" s="14">
        <f>data_filtered[[#This Row],[test_year]]-data_filtered[[#This Row],[model_year]]</f>
        <v>13</v>
      </c>
      <c r="F466" s="13">
        <v>48</v>
      </c>
      <c r="G466" s="13">
        <v>15</v>
      </c>
      <c r="H466" s="13">
        <v>63</v>
      </c>
      <c r="I466" s="13">
        <v>0.238095238095238</v>
      </c>
    </row>
    <row r="467" spans="1:9" x14ac:dyDescent="0.35">
      <c r="A467" s="14">
        <v>2014</v>
      </c>
      <c r="B467" s="14" t="s">
        <v>30</v>
      </c>
      <c r="C467" s="14" t="s">
        <v>226</v>
      </c>
      <c r="D467" s="14">
        <v>1996</v>
      </c>
      <c r="E467" s="14">
        <f>data_filtered[[#This Row],[test_year]]-data_filtered[[#This Row],[model_year]]</f>
        <v>18</v>
      </c>
      <c r="F467" s="14">
        <v>48</v>
      </c>
      <c r="G467" s="14">
        <v>15</v>
      </c>
      <c r="H467" s="14">
        <v>63</v>
      </c>
      <c r="I467" s="14">
        <v>0.238095238095238</v>
      </c>
    </row>
    <row r="468" spans="1:9" x14ac:dyDescent="0.35">
      <c r="A468" s="13">
        <v>2016</v>
      </c>
      <c r="B468" s="13" t="s">
        <v>30</v>
      </c>
      <c r="C468" s="13" t="s">
        <v>194</v>
      </c>
      <c r="D468" s="13">
        <v>2001</v>
      </c>
      <c r="E468" s="14">
        <f>data_filtered[[#This Row],[test_year]]-data_filtered[[#This Row],[model_year]]</f>
        <v>15</v>
      </c>
      <c r="F468" s="13">
        <v>48</v>
      </c>
      <c r="G468" s="13">
        <v>15</v>
      </c>
      <c r="H468" s="13">
        <v>63</v>
      </c>
      <c r="I468" s="13">
        <v>0.238095238095238</v>
      </c>
    </row>
    <row r="469" spans="1:9" x14ac:dyDescent="0.35">
      <c r="A469" s="14">
        <v>2013</v>
      </c>
      <c r="B469" s="14" t="s">
        <v>24</v>
      </c>
      <c r="C469" s="14" t="s">
        <v>49</v>
      </c>
      <c r="D469" s="14">
        <v>1999</v>
      </c>
      <c r="E469" s="14">
        <f>data_filtered[[#This Row],[test_year]]-data_filtered[[#This Row],[model_year]]</f>
        <v>14</v>
      </c>
      <c r="F469" s="14">
        <v>122</v>
      </c>
      <c r="G469" s="14">
        <v>38</v>
      </c>
      <c r="H469" s="14">
        <v>160</v>
      </c>
      <c r="I469" s="14">
        <v>0.23749999999999999</v>
      </c>
    </row>
    <row r="470" spans="1:9" x14ac:dyDescent="0.35">
      <c r="A470" s="14">
        <v>2013</v>
      </c>
      <c r="B470" s="14" t="s">
        <v>52</v>
      </c>
      <c r="C470" s="14" t="s">
        <v>200</v>
      </c>
      <c r="D470" s="14">
        <v>1996</v>
      </c>
      <c r="E470" s="14">
        <f>data_filtered[[#This Row],[test_year]]-data_filtered[[#This Row],[model_year]]</f>
        <v>17</v>
      </c>
      <c r="F470" s="14">
        <v>45</v>
      </c>
      <c r="G470" s="14">
        <v>14</v>
      </c>
      <c r="H470" s="14">
        <v>59</v>
      </c>
      <c r="I470" s="14">
        <v>0.23728813559322001</v>
      </c>
    </row>
    <row r="471" spans="1:9" x14ac:dyDescent="0.35">
      <c r="A471" s="13">
        <v>2013</v>
      </c>
      <c r="B471" s="13" t="s">
        <v>67</v>
      </c>
      <c r="C471" s="13" t="s">
        <v>68</v>
      </c>
      <c r="D471" s="13">
        <v>1994</v>
      </c>
      <c r="E471" s="14">
        <f>data_filtered[[#This Row],[test_year]]-data_filtered[[#This Row],[model_year]]</f>
        <v>19</v>
      </c>
      <c r="F471" s="13">
        <v>45</v>
      </c>
      <c r="G471" s="13">
        <v>14</v>
      </c>
      <c r="H471" s="13">
        <v>59</v>
      </c>
      <c r="I471" s="13">
        <v>0.23728813559322001</v>
      </c>
    </row>
    <row r="472" spans="1:9" x14ac:dyDescent="0.35">
      <c r="A472" s="14">
        <v>2014</v>
      </c>
      <c r="B472" s="14" t="s">
        <v>98</v>
      </c>
      <c r="C472" s="14" t="s">
        <v>99</v>
      </c>
      <c r="D472" s="14">
        <v>1999</v>
      </c>
      <c r="E472" s="14">
        <f>data_filtered[[#This Row],[test_year]]-data_filtered[[#This Row],[model_year]]</f>
        <v>15</v>
      </c>
      <c r="F472" s="14">
        <v>45</v>
      </c>
      <c r="G472" s="14">
        <v>14</v>
      </c>
      <c r="H472" s="14">
        <v>59</v>
      </c>
      <c r="I472" s="14">
        <v>0.23728813559322001</v>
      </c>
    </row>
    <row r="473" spans="1:9" x14ac:dyDescent="0.35">
      <c r="A473" s="14">
        <v>2015</v>
      </c>
      <c r="B473" s="14" t="s">
        <v>33</v>
      </c>
      <c r="C473" s="14" t="s">
        <v>198</v>
      </c>
      <c r="D473" s="14">
        <v>1994</v>
      </c>
      <c r="E473" s="14">
        <f>data_filtered[[#This Row],[test_year]]-data_filtered[[#This Row],[model_year]]</f>
        <v>21</v>
      </c>
      <c r="F473" s="14">
        <v>45</v>
      </c>
      <c r="G473" s="14">
        <v>14</v>
      </c>
      <c r="H473" s="14">
        <v>59</v>
      </c>
      <c r="I473" s="14">
        <v>0.23728813559322001</v>
      </c>
    </row>
    <row r="474" spans="1:9" x14ac:dyDescent="0.35">
      <c r="A474" s="13">
        <v>2017</v>
      </c>
      <c r="B474" s="13" t="s">
        <v>30</v>
      </c>
      <c r="C474" s="13" t="s">
        <v>162</v>
      </c>
      <c r="D474" s="13">
        <v>1998</v>
      </c>
      <c r="E474" s="14">
        <f>data_filtered[[#This Row],[test_year]]-data_filtered[[#This Row],[model_year]]</f>
        <v>19</v>
      </c>
      <c r="F474" s="13">
        <v>45</v>
      </c>
      <c r="G474" s="13">
        <v>14</v>
      </c>
      <c r="H474" s="13">
        <v>59</v>
      </c>
      <c r="I474" s="13">
        <v>0.23728813559322001</v>
      </c>
    </row>
    <row r="475" spans="1:9" x14ac:dyDescent="0.35">
      <c r="A475" s="14">
        <v>2017</v>
      </c>
      <c r="B475" s="14" t="s">
        <v>24</v>
      </c>
      <c r="C475" s="14" t="s">
        <v>134</v>
      </c>
      <c r="D475" s="14">
        <v>2000</v>
      </c>
      <c r="E475" s="14">
        <f>data_filtered[[#This Row],[test_year]]-data_filtered[[#This Row],[model_year]]</f>
        <v>17</v>
      </c>
      <c r="F475" s="14">
        <v>74</v>
      </c>
      <c r="G475" s="14">
        <v>23</v>
      </c>
      <c r="H475" s="14">
        <v>97</v>
      </c>
      <c r="I475" s="14">
        <v>0.23711340206185599</v>
      </c>
    </row>
    <row r="476" spans="1:9" x14ac:dyDescent="0.35">
      <c r="A476" s="14">
        <v>2014</v>
      </c>
      <c r="B476" s="14" t="s">
        <v>24</v>
      </c>
      <c r="C476" s="14" t="s">
        <v>177</v>
      </c>
      <c r="D476" s="14">
        <v>1998</v>
      </c>
      <c r="E476" s="14">
        <f>data_filtered[[#This Row],[test_year]]-data_filtered[[#This Row],[model_year]]</f>
        <v>16</v>
      </c>
      <c r="F476" s="14">
        <v>87</v>
      </c>
      <c r="G476" s="14">
        <v>27</v>
      </c>
      <c r="H476" s="14">
        <v>114</v>
      </c>
      <c r="I476" s="14">
        <v>0.23684210526315799</v>
      </c>
    </row>
    <row r="477" spans="1:9" x14ac:dyDescent="0.35">
      <c r="A477" s="14">
        <v>2013</v>
      </c>
      <c r="B477" s="14" t="s">
        <v>92</v>
      </c>
      <c r="C477" s="14" t="s">
        <v>93</v>
      </c>
      <c r="D477" s="14">
        <v>2006</v>
      </c>
      <c r="E477" s="14">
        <f>data_filtered[[#This Row],[test_year]]-data_filtered[[#This Row],[model_year]]</f>
        <v>7</v>
      </c>
      <c r="F477" s="14">
        <v>42</v>
      </c>
      <c r="G477" s="14">
        <v>13</v>
      </c>
      <c r="H477" s="14">
        <v>55</v>
      </c>
      <c r="I477" s="14">
        <v>0.236363636363636</v>
      </c>
    </row>
    <row r="478" spans="1:9" x14ac:dyDescent="0.35">
      <c r="A478" s="13">
        <v>2013</v>
      </c>
      <c r="B478" s="13" t="s">
        <v>94</v>
      </c>
      <c r="C478" s="13" t="s">
        <v>179</v>
      </c>
      <c r="D478" s="13">
        <v>1996</v>
      </c>
      <c r="E478" s="14">
        <f>data_filtered[[#This Row],[test_year]]-data_filtered[[#This Row],[model_year]]</f>
        <v>17</v>
      </c>
      <c r="F478" s="13">
        <v>42</v>
      </c>
      <c r="G478" s="13">
        <v>13</v>
      </c>
      <c r="H478" s="13">
        <v>55</v>
      </c>
      <c r="I478" s="13">
        <v>0.236363636363636</v>
      </c>
    </row>
    <row r="479" spans="1:9" x14ac:dyDescent="0.35">
      <c r="A479" s="14">
        <v>2014</v>
      </c>
      <c r="B479" s="14" t="s">
        <v>24</v>
      </c>
      <c r="C479" s="14" t="s">
        <v>257</v>
      </c>
      <c r="D479" s="14">
        <v>2002</v>
      </c>
      <c r="E479" s="14">
        <f>data_filtered[[#This Row],[test_year]]-data_filtered[[#This Row],[model_year]]</f>
        <v>12</v>
      </c>
      <c r="F479" s="14">
        <v>42</v>
      </c>
      <c r="G479" s="14">
        <v>13</v>
      </c>
      <c r="H479" s="14">
        <v>55</v>
      </c>
      <c r="I479" s="14">
        <v>0.236363636363636</v>
      </c>
    </row>
    <row r="480" spans="1:9" x14ac:dyDescent="0.35">
      <c r="A480" s="13">
        <v>2015</v>
      </c>
      <c r="B480" s="13" t="s">
        <v>24</v>
      </c>
      <c r="C480" s="13" t="s">
        <v>331</v>
      </c>
      <c r="D480" s="13">
        <v>2004</v>
      </c>
      <c r="E480" s="14">
        <f>data_filtered[[#This Row],[test_year]]-data_filtered[[#This Row],[model_year]]</f>
        <v>11</v>
      </c>
      <c r="F480" s="13">
        <v>42</v>
      </c>
      <c r="G480" s="13">
        <v>13</v>
      </c>
      <c r="H480" s="13">
        <v>55</v>
      </c>
      <c r="I480" s="13">
        <v>0.236363636363636</v>
      </c>
    </row>
    <row r="481" spans="1:9" x14ac:dyDescent="0.35">
      <c r="A481" s="14">
        <v>2017</v>
      </c>
      <c r="B481" s="14" t="s">
        <v>24</v>
      </c>
      <c r="C481" s="14" t="s">
        <v>220</v>
      </c>
      <c r="D481" s="14">
        <v>2000</v>
      </c>
      <c r="E481" s="14">
        <f>data_filtered[[#This Row],[test_year]]-data_filtered[[#This Row],[model_year]]</f>
        <v>17</v>
      </c>
      <c r="F481" s="14">
        <v>42</v>
      </c>
      <c r="G481" s="14">
        <v>13</v>
      </c>
      <c r="H481" s="14">
        <v>55</v>
      </c>
      <c r="I481" s="14">
        <v>0.236363636363636</v>
      </c>
    </row>
    <row r="482" spans="1:9" x14ac:dyDescent="0.35">
      <c r="A482" s="13">
        <v>2014</v>
      </c>
      <c r="B482" s="13" t="s">
        <v>30</v>
      </c>
      <c r="C482" s="13" t="s">
        <v>127</v>
      </c>
      <c r="D482" s="13">
        <v>2001</v>
      </c>
      <c r="E482" s="14">
        <f>data_filtered[[#This Row],[test_year]]-data_filtered[[#This Row],[model_year]]</f>
        <v>13</v>
      </c>
      <c r="F482" s="13">
        <v>110</v>
      </c>
      <c r="G482" s="13">
        <v>34</v>
      </c>
      <c r="H482" s="13">
        <v>144</v>
      </c>
      <c r="I482" s="13">
        <v>0.23611111111111099</v>
      </c>
    </row>
    <row r="483" spans="1:9" x14ac:dyDescent="0.35">
      <c r="A483" s="14">
        <v>2013</v>
      </c>
      <c r="B483" s="14" t="s">
        <v>118</v>
      </c>
      <c r="C483" s="14" t="s">
        <v>119</v>
      </c>
      <c r="D483" s="14">
        <v>2001</v>
      </c>
      <c r="E483" s="14">
        <f>data_filtered[[#This Row],[test_year]]-data_filtered[[#This Row],[model_year]]</f>
        <v>12</v>
      </c>
      <c r="F483" s="14">
        <v>104</v>
      </c>
      <c r="G483" s="14">
        <v>32</v>
      </c>
      <c r="H483" s="14">
        <v>136</v>
      </c>
      <c r="I483" s="14">
        <v>0.23529411764705899</v>
      </c>
    </row>
    <row r="484" spans="1:9" x14ac:dyDescent="0.35">
      <c r="A484" s="14">
        <v>2017</v>
      </c>
      <c r="B484" s="14" t="s">
        <v>30</v>
      </c>
      <c r="C484" s="14" t="s">
        <v>60</v>
      </c>
      <c r="D484" s="14">
        <v>1998</v>
      </c>
      <c r="E484" s="14">
        <f>data_filtered[[#This Row],[test_year]]-data_filtered[[#This Row],[model_year]]</f>
        <v>19</v>
      </c>
      <c r="F484" s="14">
        <v>104</v>
      </c>
      <c r="G484" s="14">
        <v>32</v>
      </c>
      <c r="H484" s="14">
        <v>136</v>
      </c>
      <c r="I484" s="14">
        <v>0.23529411764705899</v>
      </c>
    </row>
    <row r="485" spans="1:9" x14ac:dyDescent="0.35">
      <c r="A485" s="13">
        <v>2013</v>
      </c>
      <c r="B485" s="13" t="s">
        <v>24</v>
      </c>
      <c r="C485" s="13" t="s">
        <v>65</v>
      </c>
      <c r="D485" s="13">
        <v>2005</v>
      </c>
      <c r="E485" s="14">
        <f>data_filtered[[#This Row],[test_year]]-data_filtered[[#This Row],[model_year]]</f>
        <v>8</v>
      </c>
      <c r="F485" s="13">
        <v>91</v>
      </c>
      <c r="G485" s="13">
        <v>28</v>
      </c>
      <c r="H485" s="13">
        <v>119</v>
      </c>
      <c r="I485" s="13">
        <v>0.23529411764705899</v>
      </c>
    </row>
    <row r="486" spans="1:9" x14ac:dyDescent="0.35">
      <c r="A486" s="13">
        <v>2014</v>
      </c>
      <c r="B486" s="13" t="s">
        <v>30</v>
      </c>
      <c r="C486" s="13" t="s">
        <v>166</v>
      </c>
      <c r="D486" s="13">
        <v>1998</v>
      </c>
      <c r="E486" s="14">
        <f>data_filtered[[#This Row],[test_year]]-data_filtered[[#This Row],[model_year]]</f>
        <v>16</v>
      </c>
      <c r="F486" s="13">
        <v>65</v>
      </c>
      <c r="G486" s="13">
        <v>20</v>
      </c>
      <c r="H486" s="13">
        <v>85</v>
      </c>
      <c r="I486" s="13">
        <v>0.23529411764705899</v>
      </c>
    </row>
    <row r="487" spans="1:9" x14ac:dyDescent="0.35">
      <c r="A487" s="14">
        <v>2013</v>
      </c>
      <c r="B487" s="14" t="s">
        <v>26</v>
      </c>
      <c r="C487" s="14" t="s">
        <v>27</v>
      </c>
      <c r="D487" s="14">
        <v>1991</v>
      </c>
      <c r="E487" s="14">
        <f>data_filtered[[#This Row],[test_year]]-data_filtered[[#This Row],[model_year]]</f>
        <v>22</v>
      </c>
      <c r="F487" s="14">
        <v>52</v>
      </c>
      <c r="G487" s="14">
        <v>16</v>
      </c>
      <c r="H487" s="14">
        <v>68</v>
      </c>
      <c r="I487" s="14">
        <v>0.23529411764705899</v>
      </c>
    </row>
    <row r="488" spans="1:9" x14ac:dyDescent="0.35">
      <c r="A488" s="14">
        <v>2016</v>
      </c>
      <c r="B488" s="14" t="s">
        <v>52</v>
      </c>
      <c r="C488" s="14" t="s">
        <v>200</v>
      </c>
      <c r="D488" s="14">
        <v>1998</v>
      </c>
      <c r="E488" s="14">
        <f>data_filtered[[#This Row],[test_year]]-data_filtered[[#This Row],[model_year]]</f>
        <v>18</v>
      </c>
      <c r="F488" s="14">
        <v>52</v>
      </c>
      <c r="G488" s="14">
        <v>16</v>
      </c>
      <c r="H488" s="14">
        <v>68</v>
      </c>
      <c r="I488" s="14">
        <v>0.23529411764705899</v>
      </c>
    </row>
    <row r="489" spans="1:9" x14ac:dyDescent="0.35">
      <c r="A489" s="13">
        <v>2016</v>
      </c>
      <c r="B489" s="13" t="s">
        <v>98</v>
      </c>
      <c r="C489" s="13" t="s">
        <v>276</v>
      </c>
      <c r="D489" s="13">
        <v>2004</v>
      </c>
      <c r="E489" s="14">
        <f>data_filtered[[#This Row],[test_year]]-data_filtered[[#This Row],[model_year]]</f>
        <v>12</v>
      </c>
      <c r="F489" s="13">
        <v>52</v>
      </c>
      <c r="G489" s="13">
        <v>16</v>
      </c>
      <c r="H489" s="13">
        <v>68</v>
      </c>
      <c r="I489" s="13">
        <v>0.23529411764705899</v>
      </c>
    </row>
    <row r="490" spans="1:9" x14ac:dyDescent="0.35">
      <c r="A490" s="14">
        <v>2017</v>
      </c>
      <c r="B490" s="14" t="s">
        <v>58</v>
      </c>
      <c r="C490" s="14" t="s">
        <v>142</v>
      </c>
      <c r="D490" s="14">
        <v>2005</v>
      </c>
      <c r="E490" s="14">
        <f>data_filtered[[#This Row],[test_year]]-data_filtered[[#This Row],[model_year]]</f>
        <v>12</v>
      </c>
      <c r="F490" s="14">
        <v>52</v>
      </c>
      <c r="G490" s="14">
        <v>16</v>
      </c>
      <c r="H490" s="14">
        <v>68</v>
      </c>
      <c r="I490" s="14">
        <v>0.23529411764705899</v>
      </c>
    </row>
    <row r="491" spans="1:9" x14ac:dyDescent="0.35">
      <c r="A491" s="13">
        <v>2017</v>
      </c>
      <c r="B491" s="13" t="s">
        <v>79</v>
      </c>
      <c r="C491" s="13" t="s">
        <v>81</v>
      </c>
      <c r="D491" s="13">
        <v>2002</v>
      </c>
      <c r="E491" s="14">
        <f>data_filtered[[#This Row],[test_year]]-data_filtered[[#This Row],[model_year]]</f>
        <v>15</v>
      </c>
      <c r="F491" s="13">
        <v>52</v>
      </c>
      <c r="G491" s="13">
        <v>16</v>
      </c>
      <c r="H491" s="13">
        <v>68</v>
      </c>
      <c r="I491" s="13">
        <v>0.23529411764705899</v>
      </c>
    </row>
    <row r="492" spans="1:9" x14ac:dyDescent="0.35">
      <c r="A492" s="13">
        <v>2017</v>
      </c>
      <c r="B492" s="13" t="s">
        <v>98</v>
      </c>
      <c r="C492" s="13" t="s">
        <v>351</v>
      </c>
      <c r="D492" s="13">
        <v>2000</v>
      </c>
      <c r="E492" s="14">
        <f>data_filtered[[#This Row],[test_year]]-data_filtered[[#This Row],[model_year]]</f>
        <v>17</v>
      </c>
      <c r="F492" s="13">
        <v>39</v>
      </c>
      <c r="G492" s="13">
        <v>12</v>
      </c>
      <c r="H492" s="13">
        <v>51</v>
      </c>
      <c r="I492" s="13">
        <v>0.23529411764705899</v>
      </c>
    </row>
    <row r="493" spans="1:9" x14ac:dyDescent="0.35">
      <c r="A493" s="13">
        <v>2017</v>
      </c>
      <c r="B493" s="13" t="s">
        <v>33</v>
      </c>
      <c r="C493" s="13" t="s">
        <v>86</v>
      </c>
      <c r="D493" s="13">
        <v>2002</v>
      </c>
      <c r="E493" s="14">
        <f>data_filtered[[#This Row],[test_year]]-data_filtered[[#This Row],[model_year]]</f>
        <v>15</v>
      </c>
      <c r="F493" s="13">
        <v>39</v>
      </c>
      <c r="G493" s="13">
        <v>12</v>
      </c>
      <c r="H493" s="13">
        <v>51</v>
      </c>
      <c r="I493" s="13">
        <v>0.23529411764705899</v>
      </c>
    </row>
    <row r="494" spans="1:9" x14ac:dyDescent="0.35">
      <c r="A494" s="14">
        <v>2014</v>
      </c>
      <c r="B494" s="14" t="s">
        <v>33</v>
      </c>
      <c r="C494" s="14" t="s">
        <v>69</v>
      </c>
      <c r="D494" s="14">
        <v>1993</v>
      </c>
      <c r="E494" s="14">
        <f>data_filtered[[#This Row],[test_year]]-data_filtered[[#This Row],[model_year]]</f>
        <v>21</v>
      </c>
      <c r="F494" s="14">
        <v>62</v>
      </c>
      <c r="G494" s="14">
        <v>19</v>
      </c>
      <c r="H494" s="14">
        <v>81</v>
      </c>
      <c r="I494" s="14">
        <v>0.234567901234568</v>
      </c>
    </row>
    <row r="495" spans="1:9" x14ac:dyDescent="0.35">
      <c r="A495" s="13">
        <v>2015</v>
      </c>
      <c r="B495" s="13" t="s">
        <v>30</v>
      </c>
      <c r="C495" s="13" t="s">
        <v>256</v>
      </c>
      <c r="D495" s="13">
        <v>1996</v>
      </c>
      <c r="E495" s="14">
        <f>data_filtered[[#This Row],[test_year]]-data_filtered[[#This Row],[model_year]]</f>
        <v>19</v>
      </c>
      <c r="F495" s="13">
        <v>62</v>
      </c>
      <c r="G495" s="13">
        <v>19</v>
      </c>
      <c r="H495" s="13">
        <v>81</v>
      </c>
      <c r="I495" s="13">
        <v>0.234567901234568</v>
      </c>
    </row>
    <row r="496" spans="1:9" x14ac:dyDescent="0.35">
      <c r="A496" s="13">
        <v>2016</v>
      </c>
      <c r="B496" s="13" t="s">
        <v>30</v>
      </c>
      <c r="C496" s="13" t="s">
        <v>162</v>
      </c>
      <c r="D496" s="13">
        <v>1998</v>
      </c>
      <c r="E496" s="14">
        <f>data_filtered[[#This Row],[test_year]]-data_filtered[[#This Row],[model_year]]</f>
        <v>18</v>
      </c>
      <c r="F496" s="13">
        <v>62</v>
      </c>
      <c r="G496" s="13">
        <v>19</v>
      </c>
      <c r="H496" s="13">
        <v>81</v>
      </c>
      <c r="I496" s="13">
        <v>0.234567901234568</v>
      </c>
    </row>
    <row r="497" spans="1:9" x14ac:dyDescent="0.35">
      <c r="A497" s="14">
        <v>2017</v>
      </c>
      <c r="B497" s="14" t="s">
        <v>24</v>
      </c>
      <c r="C497" s="14" t="s">
        <v>121</v>
      </c>
      <c r="D497" s="14">
        <v>1991</v>
      </c>
      <c r="E497" s="14">
        <f>data_filtered[[#This Row],[test_year]]-data_filtered[[#This Row],[model_year]]</f>
        <v>26</v>
      </c>
      <c r="F497" s="14">
        <v>62</v>
      </c>
      <c r="G497" s="14">
        <v>19</v>
      </c>
      <c r="H497" s="14">
        <v>81</v>
      </c>
      <c r="I497" s="14">
        <v>0.234567901234568</v>
      </c>
    </row>
    <row r="498" spans="1:9" x14ac:dyDescent="0.35">
      <c r="A498" s="13">
        <v>2015</v>
      </c>
      <c r="B498" s="13" t="s">
        <v>26</v>
      </c>
      <c r="C498" s="13" t="s">
        <v>88</v>
      </c>
      <c r="D498" s="13">
        <v>1995</v>
      </c>
      <c r="E498" s="14">
        <f>data_filtered[[#This Row],[test_year]]-data_filtered[[#This Row],[model_year]]</f>
        <v>20</v>
      </c>
      <c r="F498" s="13">
        <v>72</v>
      </c>
      <c r="G498" s="13">
        <v>22</v>
      </c>
      <c r="H498" s="13">
        <v>94</v>
      </c>
      <c r="I498" s="13">
        <v>0.23404255319148901</v>
      </c>
    </row>
    <row r="499" spans="1:9" x14ac:dyDescent="0.35">
      <c r="A499" s="13">
        <v>2014</v>
      </c>
      <c r="B499" s="13" t="s">
        <v>30</v>
      </c>
      <c r="C499" s="13" t="s">
        <v>47</v>
      </c>
      <c r="D499" s="13">
        <v>2005</v>
      </c>
      <c r="E499" s="14">
        <f>data_filtered[[#This Row],[test_year]]-data_filtered[[#This Row],[model_year]]</f>
        <v>9</v>
      </c>
      <c r="F499" s="13">
        <v>131</v>
      </c>
      <c r="G499" s="13">
        <v>40</v>
      </c>
      <c r="H499" s="13">
        <v>171</v>
      </c>
      <c r="I499" s="13">
        <v>0.233918128654971</v>
      </c>
    </row>
    <row r="500" spans="1:9" x14ac:dyDescent="0.35">
      <c r="A500" s="13">
        <v>2017</v>
      </c>
      <c r="B500" s="13" t="s">
        <v>30</v>
      </c>
      <c r="C500" s="13" t="s">
        <v>215</v>
      </c>
      <c r="D500" s="13">
        <v>2001</v>
      </c>
      <c r="E500" s="14">
        <f>data_filtered[[#This Row],[test_year]]-data_filtered[[#This Row],[model_year]]</f>
        <v>16</v>
      </c>
      <c r="F500" s="13">
        <v>59</v>
      </c>
      <c r="G500" s="13">
        <v>18</v>
      </c>
      <c r="H500" s="13">
        <v>77</v>
      </c>
      <c r="I500" s="13">
        <v>0.23376623376623401</v>
      </c>
    </row>
    <row r="501" spans="1:9" x14ac:dyDescent="0.35">
      <c r="A501" s="13">
        <v>2015</v>
      </c>
      <c r="B501" s="13" t="s">
        <v>52</v>
      </c>
      <c r="C501" s="13" t="s">
        <v>53</v>
      </c>
      <c r="D501" s="13">
        <v>2002</v>
      </c>
      <c r="E501" s="14">
        <f>data_filtered[[#This Row],[test_year]]-data_filtered[[#This Row],[model_year]]</f>
        <v>13</v>
      </c>
      <c r="F501" s="13">
        <v>105</v>
      </c>
      <c r="G501" s="13">
        <v>32</v>
      </c>
      <c r="H501" s="13">
        <v>137</v>
      </c>
      <c r="I501" s="13">
        <v>0.233576642335766</v>
      </c>
    </row>
    <row r="502" spans="1:9" x14ac:dyDescent="0.35">
      <c r="A502" s="14">
        <v>2013</v>
      </c>
      <c r="B502" s="14" t="s">
        <v>30</v>
      </c>
      <c r="C502" s="14" t="s">
        <v>60</v>
      </c>
      <c r="D502" s="14">
        <v>2000</v>
      </c>
      <c r="E502" s="14">
        <f>data_filtered[[#This Row],[test_year]]-data_filtered[[#This Row],[model_year]]</f>
        <v>13</v>
      </c>
      <c r="F502" s="14">
        <v>184</v>
      </c>
      <c r="G502" s="14">
        <v>56</v>
      </c>
      <c r="H502" s="14">
        <v>240</v>
      </c>
      <c r="I502" s="14">
        <v>0.233333333333333</v>
      </c>
    </row>
    <row r="503" spans="1:9" x14ac:dyDescent="0.35">
      <c r="A503" s="14">
        <v>2016</v>
      </c>
      <c r="B503" s="14" t="s">
        <v>33</v>
      </c>
      <c r="C503" s="14" t="s">
        <v>34</v>
      </c>
      <c r="D503" s="14">
        <v>2002</v>
      </c>
      <c r="E503" s="14">
        <f>data_filtered[[#This Row],[test_year]]-data_filtered[[#This Row],[model_year]]</f>
        <v>14</v>
      </c>
      <c r="F503" s="14">
        <v>92</v>
      </c>
      <c r="G503" s="14">
        <v>28</v>
      </c>
      <c r="H503" s="14">
        <v>120</v>
      </c>
      <c r="I503" s="14">
        <v>0.233333333333333</v>
      </c>
    </row>
    <row r="504" spans="1:9" x14ac:dyDescent="0.35">
      <c r="A504" s="14">
        <v>2013</v>
      </c>
      <c r="B504" s="14" t="s">
        <v>30</v>
      </c>
      <c r="C504" s="14" t="s">
        <v>226</v>
      </c>
      <c r="D504" s="14">
        <v>1997</v>
      </c>
      <c r="E504" s="14">
        <f>data_filtered[[#This Row],[test_year]]-data_filtered[[#This Row],[model_year]]</f>
        <v>16</v>
      </c>
      <c r="F504" s="14">
        <v>46</v>
      </c>
      <c r="G504" s="14">
        <v>14</v>
      </c>
      <c r="H504" s="14">
        <v>60</v>
      </c>
      <c r="I504" s="14">
        <v>0.233333333333333</v>
      </c>
    </row>
    <row r="505" spans="1:9" x14ac:dyDescent="0.35">
      <c r="A505" s="13">
        <v>2014</v>
      </c>
      <c r="B505" s="13" t="s">
        <v>24</v>
      </c>
      <c r="C505" s="13" t="s">
        <v>331</v>
      </c>
      <c r="D505" s="13">
        <v>2003</v>
      </c>
      <c r="E505" s="14">
        <f>data_filtered[[#This Row],[test_year]]-data_filtered[[#This Row],[model_year]]</f>
        <v>11</v>
      </c>
      <c r="F505" s="13">
        <v>46</v>
      </c>
      <c r="G505" s="13">
        <v>14</v>
      </c>
      <c r="H505" s="13">
        <v>60</v>
      </c>
      <c r="I505" s="13">
        <v>0.233333333333333</v>
      </c>
    </row>
    <row r="506" spans="1:9" x14ac:dyDescent="0.35">
      <c r="A506" s="13">
        <v>2014</v>
      </c>
      <c r="B506" s="13" t="s">
        <v>52</v>
      </c>
      <c r="C506" s="13" t="s">
        <v>90</v>
      </c>
      <c r="D506" s="13">
        <v>2000</v>
      </c>
      <c r="E506" s="14">
        <f>data_filtered[[#This Row],[test_year]]-data_filtered[[#This Row],[model_year]]</f>
        <v>14</v>
      </c>
      <c r="F506" s="13">
        <v>46</v>
      </c>
      <c r="G506" s="13">
        <v>14</v>
      </c>
      <c r="H506" s="13">
        <v>60</v>
      </c>
      <c r="I506" s="13">
        <v>0.233333333333333</v>
      </c>
    </row>
    <row r="507" spans="1:9" x14ac:dyDescent="0.35">
      <c r="A507" s="14">
        <v>2014</v>
      </c>
      <c r="B507" s="14" t="s">
        <v>113</v>
      </c>
      <c r="C507" s="14" t="s">
        <v>309</v>
      </c>
      <c r="D507" s="14">
        <v>2002</v>
      </c>
      <c r="E507" s="14">
        <f>data_filtered[[#This Row],[test_year]]-data_filtered[[#This Row],[model_year]]</f>
        <v>12</v>
      </c>
      <c r="F507" s="14">
        <v>46</v>
      </c>
      <c r="G507" s="14">
        <v>14</v>
      </c>
      <c r="H507" s="14">
        <v>60</v>
      </c>
      <c r="I507" s="14">
        <v>0.233333333333333</v>
      </c>
    </row>
    <row r="508" spans="1:9" x14ac:dyDescent="0.35">
      <c r="A508" s="13">
        <v>2013</v>
      </c>
      <c r="B508" s="13" t="s">
        <v>30</v>
      </c>
      <c r="C508" s="13" t="s">
        <v>47</v>
      </c>
      <c r="D508" s="13">
        <v>1999</v>
      </c>
      <c r="E508" s="14">
        <f>data_filtered[[#This Row],[test_year]]-data_filtered[[#This Row],[model_year]]</f>
        <v>14</v>
      </c>
      <c r="F508" s="13">
        <v>148</v>
      </c>
      <c r="G508" s="13">
        <v>45</v>
      </c>
      <c r="H508" s="13">
        <v>193</v>
      </c>
      <c r="I508" s="13">
        <v>0.233160621761658</v>
      </c>
    </row>
    <row r="509" spans="1:9" x14ac:dyDescent="0.35">
      <c r="A509" s="14">
        <v>2015</v>
      </c>
      <c r="B509" s="14" t="s">
        <v>79</v>
      </c>
      <c r="C509" s="14" t="s">
        <v>81</v>
      </c>
      <c r="D509" s="14">
        <v>2000</v>
      </c>
      <c r="E509" s="14">
        <f>data_filtered[[#This Row],[test_year]]-data_filtered[[#This Row],[model_year]]</f>
        <v>15</v>
      </c>
      <c r="F509" s="14">
        <v>102</v>
      </c>
      <c r="G509" s="14">
        <v>31</v>
      </c>
      <c r="H509" s="14">
        <v>133</v>
      </c>
      <c r="I509" s="14">
        <v>0.233082706766917</v>
      </c>
    </row>
    <row r="510" spans="1:9" x14ac:dyDescent="0.35">
      <c r="A510" s="13">
        <v>2013</v>
      </c>
      <c r="B510" s="13" t="s">
        <v>33</v>
      </c>
      <c r="C510" s="13" t="s">
        <v>109</v>
      </c>
      <c r="D510" s="13">
        <v>1999</v>
      </c>
      <c r="E510" s="14">
        <f>data_filtered[[#This Row],[test_year]]-data_filtered[[#This Row],[model_year]]</f>
        <v>14</v>
      </c>
      <c r="F510" s="13">
        <v>56</v>
      </c>
      <c r="G510" s="13">
        <v>17</v>
      </c>
      <c r="H510" s="13">
        <v>73</v>
      </c>
      <c r="I510" s="13">
        <v>0.232876712328767</v>
      </c>
    </row>
    <row r="511" spans="1:9" x14ac:dyDescent="0.35">
      <c r="A511" s="14">
        <v>2013</v>
      </c>
      <c r="B511" s="14" t="s">
        <v>33</v>
      </c>
      <c r="C511" s="14" t="s">
        <v>198</v>
      </c>
      <c r="D511" s="14">
        <v>1994</v>
      </c>
      <c r="E511" s="14">
        <f>data_filtered[[#This Row],[test_year]]-data_filtered[[#This Row],[model_year]]</f>
        <v>19</v>
      </c>
      <c r="F511" s="14">
        <v>56</v>
      </c>
      <c r="G511" s="14">
        <v>17</v>
      </c>
      <c r="H511" s="14">
        <v>73</v>
      </c>
      <c r="I511" s="14">
        <v>0.232876712328767</v>
      </c>
    </row>
    <row r="512" spans="1:9" x14ac:dyDescent="0.35">
      <c r="A512" s="13">
        <v>2016</v>
      </c>
      <c r="B512" s="13" t="s">
        <v>30</v>
      </c>
      <c r="C512" s="13" t="s">
        <v>194</v>
      </c>
      <c r="D512" s="13">
        <v>1999</v>
      </c>
      <c r="E512" s="14">
        <f>data_filtered[[#This Row],[test_year]]-data_filtered[[#This Row],[model_year]]</f>
        <v>17</v>
      </c>
      <c r="F512" s="13">
        <v>56</v>
      </c>
      <c r="G512" s="13">
        <v>17</v>
      </c>
      <c r="H512" s="13">
        <v>73</v>
      </c>
      <c r="I512" s="13">
        <v>0.232876712328767</v>
      </c>
    </row>
    <row r="513" spans="1:9" x14ac:dyDescent="0.35">
      <c r="A513" s="14">
        <v>2013</v>
      </c>
      <c r="B513" s="14" t="s">
        <v>24</v>
      </c>
      <c r="C513" s="14" t="s">
        <v>116</v>
      </c>
      <c r="D513" s="14">
        <v>1998</v>
      </c>
      <c r="E513" s="14">
        <f>data_filtered[[#This Row],[test_year]]-data_filtered[[#This Row],[model_year]]</f>
        <v>15</v>
      </c>
      <c r="F513" s="14">
        <v>132</v>
      </c>
      <c r="G513" s="14">
        <v>40</v>
      </c>
      <c r="H513" s="14">
        <v>172</v>
      </c>
      <c r="I513" s="14">
        <v>0.232558139534884</v>
      </c>
    </row>
    <row r="514" spans="1:9" x14ac:dyDescent="0.35">
      <c r="A514" s="14">
        <v>2016</v>
      </c>
      <c r="B514" s="14" t="s">
        <v>24</v>
      </c>
      <c r="C514" s="14" t="s">
        <v>155</v>
      </c>
      <c r="D514" s="14">
        <v>1999</v>
      </c>
      <c r="E514" s="14">
        <f>data_filtered[[#This Row],[test_year]]-data_filtered[[#This Row],[model_year]]</f>
        <v>17</v>
      </c>
      <c r="F514" s="14">
        <v>99</v>
      </c>
      <c r="G514" s="14">
        <v>30</v>
      </c>
      <c r="H514" s="14">
        <v>129</v>
      </c>
      <c r="I514" s="14">
        <v>0.232558139534884</v>
      </c>
    </row>
    <row r="515" spans="1:9" x14ac:dyDescent="0.35">
      <c r="A515" s="13">
        <v>2015</v>
      </c>
      <c r="B515" s="13" t="s">
        <v>52</v>
      </c>
      <c r="C515" s="13" t="s">
        <v>165</v>
      </c>
      <c r="D515" s="13">
        <v>2004</v>
      </c>
      <c r="E515" s="14">
        <f>data_filtered[[#This Row],[test_year]]-data_filtered[[#This Row],[model_year]]</f>
        <v>11</v>
      </c>
      <c r="F515" s="13">
        <v>66</v>
      </c>
      <c r="G515" s="13">
        <v>20</v>
      </c>
      <c r="H515" s="13">
        <v>86</v>
      </c>
      <c r="I515" s="13">
        <v>0.232558139534884</v>
      </c>
    </row>
    <row r="516" spans="1:9" x14ac:dyDescent="0.35">
      <c r="A516" s="13">
        <v>2016</v>
      </c>
      <c r="B516" s="13" t="s">
        <v>30</v>
      </c>
      <c r="C516" s="13" t="s">
        <v>47</v>
      </c>
      <c r="D516" s="13">
        <v>2002</v>
      </c>
      <c r="E516" s="14">
        <f>data_filtered[[#This Row],[test_year]]-data_filtered[[#This Row],[model_year]]</f>
        <v>14</v>
      </c>
      <c r="F516" s="13">
        <v>142</v>
      </c>
      <c r="G516" s="13">
        <v>43</v>
      </c>
      <c r="H516" s="13">
        <v>185</v>
      </c>
      <c r="I516" s="13">
        <v>0.232432432432432</v>
      </c>
    </row>
    <row r="517" spans="1:9" x14ac:dyDescent="0.35">
      <c r="A517" s="14">
        <v>2017</v>
      </c>
      <c r="B517" s="14" t="s">
        <v>30</v>
      </c>
      <c r="C517" s="14" t="s">
        <v>47</v>
      </c>
      <c r="D517" s="14">
        <v>2005</v>
      </c>
      <c r="E517" s="14">
        <f>data_filtered[[#This Row],[test_year]]-data_filtered[[#This Row],[model_year]]</f>
        <v>12</v>
      </c>
      <c r="F517" s="14">
        <v>109</v>
      </c>
      <c r="G517" s="14">
        <v>33</v>
      </c>
      <c r="H517" s="14">
        <v>142</v>
      </c>
      <c r="I517" s="14">
        <v>0.23239436619718301</v>
      </c>
    </row>
    <row r="518" spans="1:9" x14ac:dyDescent="0.35">
      <c r="A518" s="14">
        <v>2013</v>
      </c>
      <c r="B518" s="14" t="s">
        <v>67</v>
      </c>
      <c r="C518" s="14" t="s">
        <v>193</v>
      </c>
      <c r="D518" s="14">
        <v>2001</v>
      </c>
      <c r="E518" s="14">
        <f>data_filtered[[#This Row],[test_year]]-data_filtered[[#This Row],[model_year]]</f>
        <v>12</v>
      </c>
      <c r="F518" s="14">
        <v>76</v>
      </c>
      <c r="G518" s="14">
        <v>23</v>
      </c>
      <c r="H518" s="14">
        <v>99</v>
      </c>
      <c r="I518" s="14">
        <v>0.23232323232323199</v>
      </c>
    </row>
    <row r="519" spans="1:9" x14ac:dyDescent="0.35">
      <c r="A519" s="13">
        <v>2014</v>
      </c>
      <c r="B519" s="13" t="s">
        <v>98</v>
      </c>
      <c r="C519" s="13" t="s">
        <v>351</v>
      </c>
      <c r="D519" s="13">
        <v>2000</v>
      </c>
      <c r="E519" s="14">
        <f>data_filtered[[#This Row],[test_year]]-data_filtered[[#This Row],[model_year]]</f>
        <v>14</v>
      </c>
      <c r="F519" s="13">
        <v>43</v>
      </c>
      <c r="G519" s="13">
        <v>13</v>
      </c>
      <c r="H519" s="13">
        <v>56</v>
      </c>
      <c r="I519" s="13">
        <v>0.23214285714285701</v>
      </c>
    </row>
    <row r="520" spans="1:9" x14ac:dyDescent="0.35">
      <c r="A520" s="14">
        <v>2015</v>
      </c>
      <c r="B520" s="14" t="s">
        <v>30</v>
      </c>
      <c r="C520" s="14" t="s">
        <v>229</v>
      </c>
      <c r="D520" s="14">
        <v>1999</v>
      </c>
      <c r="E520" s="14">
        <f>data_filtered[[#This Row],[test_year]]-data_filtered[[#This Row],[model_year]]</f>
        <v>16</v>
      </c>
      <c r="F520" s="14">
        <v>43</v>
      </c>
      <c r="G520" s="14">
        <v>13</v>
      </c>
      <c r="H520" s="14">
        <v>56</v>
      </c>
      <c r="I520" s="14">
        <v>0.23214285714285701</v>
      </c>
    </row>
    <row r="521" spans="1:9" x14ac:dyDescent="0.35">
      <c r="A521" s="13">
        <v>2017</v>
      </c>
      <c r="B521" s="13" t="s">
        <v>113</v>
      </c>
      <c r="C521" s="13" t="s">
        <v>161</v>
      </c>
      <c r="D521" s="13">
        <v>2000</v>
      </c>
      <c r="E521" s="14">
        <f>data_filtered[[#This Row],[test_year]]-data_filtered[[#This Row],[model_year]]</f>
        <v>17</v>
      </c>
      <c r="F521" s="13">
        <v>43</v>
      </c>
      <c r="G521" s="13">
        <v>13</v>
      </c>
      <c r="H521" s="13">
        <v>56</v>
      </c>
      <c r="I521" s="13">
        <v>0.23214285714285701</v>
      </c>
    </row>
    <row r="522" spans="1:9" x14ac:dyDescent="0.35">
      <c r="A522" s="13">
        <v>2015</v>
      </c>
      <c r="B522" s="13" t="s">
        <v>79</v>
      </c>
      <c r="C522" s="13" t="s">
        <v>81</v>
      </c>
      <c r="D522" s="13">
        <v>2001</v>
      </c>
      <c r="E522" s="14">
        <f>data_filtered[[#This Row],[test_year]]-data_filtered[[#This Row],[model_year]]</f>
        <v>14</v>
      </c>
      <c r="F522" s="13">
        <v>96</v>
      </c>
      <c r="G522" s="13">
        <v>29</v>
      </c>
      <c r="H522" s="13">
        <v>125</v>
      </c>
      <c r="I522" s="13">
        <v>0.23200000000000001</v>
      </c>
    </row>
    <row r="523" spans="1:9" x14ac:dyDescent="0.35">
      <c r="A523" s="14">
        <v>2013</v>
      </c>
      <c r="B523" s="14" t="s">
        <v>30</v>
      </c>
      <c r="C523" s="14" t="s">
        <v>132</v>
      </c>
      <c r="D523" s="14">
        <v>2001</v>
      </c>
      <c r="E523" s="14">
        <f>data_filtered[[#This Row],[test_year]]-data_filtered[[#This Row],[model_year]]</f>
        <v>12</v>
      </c>
      <c r="F523" s="14">
        <v>53</v>
      </c>
      <c r="G523" s="14">
        <v>16</v>
      </c>
      <c r="H523" s="14">
        <v>69</v>
      </c>
      <c r="I523" s="14">
        <v>0.231884057971014</v>
      </c>
    </row>
    <row r="524" spans="1:9" x14ac:dyDescent="0.35">
      <c r="A524" s="13">
        <v>2015</v>
      </c>
      <c r="B524" s="13" t="s">
        <v>30</v>
      </c>
      <c r="C524" s="13" t="s">
        <v>222</v>
      </c>
      <c r="D524" s="13">
        <v>1999</v>
      </c>
      <c r="E524" s="14">
        <f>data_filtered[[#This Row],[test_year]]-data_filtered[[#This Row],[model_year]]</f>
        <v>16</v>
      </c>
      <c r="F524" s="13">
        <v>53</v>
      </c>
      <c r="G524" s="13">
        <v>16</v>
      </c>
      <c r="H524" s="13">
        <v>69</v>
      </c>
      <c r="I524" s="13">
        <v>0.231884057971014</v>
      </c>
    </row>
    <row r="525" spans="1:9" x14ac:dyDescent="0.35">
      <c r="A525" s="13">
        <v>2017</v>
      </c>
      <c r="B525" s="13" t="s">
        <v>30</v>
      </c>
      <c r="C525" s="13" t="s">
        <v>60</v>
      </c>
      <c r="D525" s="13">
        <v>1999</v>
      </c>
      <c r="E525" s="14">
        <f>data_filtered[[#This Row],[test_year]]-data_filtered[[#This Row],[model_year]]</f>
        <v>18</v>
      </c>
      <c r="F525" s="13">
        <v>126</v>
      </c>
      <c r="G525" s="13">
        <v>38</v>
      </c>
      <c r="H525" s="13">
        <v>164</v>
      </c>
      <c r="I525" s="13">
        <v>0.23170731707317099</v>
      </c>
    </row>
    <row r="526" spans="1:9" x14ac:dyDescent="0.35">
      <c r="A526" s="14">
        <v>2014</v>
      </c>
      <c r="B526" s="14" t="s">
        <v>128</v>
      </c>
      <c r="C526" s="14" t="s">
        <v>212</v>
      </c>
      <c r="D526" s="14">
        <v>2001</v>
      </c>
      <c r="E526" s="14">
        <f>data_filtered[[#This Row],[test_year]]-data_filtered[[#This Row],[model_year]]</f>
        <v>13</v>
      </c>
      <c r="F526" s="14">
        <v>63</v>
      </c>
      <c r="G526" s="14">
        <v>19</v>
      </c>
      <c r="H526" s="14">
        <v>82</v>
      </c>
      <c r="I526" s="14">
        <v>0.23170731707317099</v>
      </c>
    </row>
    <row r="527" spans="1:9" x14ac:dyDescent="0.35">
      <c r="A527" s="14">
        <v>2017</v>
      </c>
      <c r="B527" s="14" t="s">
        <v>24</v>
      </c>
      <c r="C527" s="14" t="s">
        <v>121</v>
      </c>
      <c r="D527" s="14">
        <v>1995</v>
      </c>
      <c r="E527" s="14">
        <f>data_filtered[[#This Row],[test_year]]-data_filtered[[#This Row],[model_year]]</f>
        <v>22</v>
      </c>
      <c r="F527" s="14">
        <v>73</v>
      </c>
      <c r="G527" s="14">
        <v>22</v>
      </c>
      <c r="H527" s="14">
        <v>95</v>
      </c>
      <c r="I527" s="14">
        <v>0.231578947368421</v>
      </c>
    </row>
    <row r="528" spans="1:9" x14ac:dyDescent="0.35">
      <c r="A528" s="14">
        <v>2015</v>
      </c>
      <c r="B528" s="14" t="s">
        <v>30</v>
      </c>
      <c r="C528" s="14" t="s">
        <v>132</v>
      </c>
      <c r="D528" s="14">
        <v>1999</v>
      </c>
      <c r="E528" s="14">
        <f>data_filtered[[#This Row],[test_year]]-data_filtered[[#This Row],[model_year]]</f>
        <v>16</v>
      </c>
      <c r="F528" s="14">
        <v>83</v>
      </c>
      <c r="G528" s="14">
        <v>25</v>
      </c>
      <c r="H528" s="14">
        <v>108</v>
      </c>
      <c r="I528" s="14">
        <v>0.23148148148148101</v>
      </c>
    </row>
    <row r="529" spans="1:9" x14ac:dyDescent="0.35">
      <c r="A529" s="13">
        <v>2013</v>
      </c>
      <c r="B529" s="13" t="s">
        <v>30</v>
      </c>
      <c r="C529" s="13" t="s">
        <v>166</v>
      </c>
      <c r="D529" s="13">
        <v>2003</v>
      </c>
      <c r="E529" s="14">
        <f>data_filtered[[#This Row],[test_year]]-data_filtered[[#This Row],[model_year]]</f>
        <v>10</v>
      </c>
      <c r="F529" s="13">
        <v>93</v>
      </c>
      <c r="G529" s="13">
        <v>28</v>
      </c>
      <c r="H529" s="13">
        <v>121</v>
      </c>
      <c r="I529" s="13">
        <v>0.23140495867768601</v>
      </c>
    </row>
    <row r="530" spans="1:9" x14ac:dyDescent="0.35">
      <c r="A530" s="14">
        <v>2013</v>
      </c>
      <c r="B530" s="14" t="s">
        <v>190</v>
      </c>
      <c r="C530" s="14" t="s">
        <v>219</v>
      </c>
      <c r="D530" s="14">
        <v>2003</v>
      </c>
      <c r="E530" s="14">
        <f>data_filtered[[#This Row],[test_year]]-data_filtered[[#This Row],[model_year]]</f>
        <v>10</v>
      </c>
      <c r="F530" s="14">
        <v>70</v>
      </c>
      <c r="G530" s="14">
        <v>21</v>
      </c>
      <c r="H530" s="14">
        <v>91</v>
      </c>
      <c r="I530" s="14">
        <v>0.230769230769231</v>
      </c>
    </row>
    <row r="531" spans="1:9" x14ac:dyDescent="0.35">
      <c r="A531" s="13">
        <v>2013</v>
      </c>
      <c r="B531" s="13" t="s">
        <v>106</v>
      </c>
      <c r="C531" s="13" t="s">
        <v>217</v>
      </c>
      <c r="D531" s="13">
        <v>2000</v>
      </c>
      <c r="E531" s="14">
        <f>data_filtered[[#This Row],[test_year]]-data_filtered[[#This Row],[model_year]]</f>
        <v>13</v>
      </c>
      <c r="F531" s="13">
        <v>60</v>
      </c>
      <c r="G531" s="13">
        <v>18</v>
      </c>
      <c r="H531" s="13">
        <v>78</v>
      </c>
      <c r="I531" s="13">
        <v>0.230769230769231</v>
      </c>
    </row>
    <row r="532" spans="1:9" x14ac:dyDescent="0.35">
      <c r="A532" s="14">
        <v>2013</v>
      </c>
      <c r="B532" s="14" t="s">
        <v>113</v>
      </c>
      <c r="C532" s="14" t="s">
        <v>161</v>
      </c>
      <c r="D532" s="14">
        <v>1998</v>
      </c>
      <c r="E532" s="14">
        <f>data_filtered[[#This Row],[test_year]]-data_filtered[[#This Row],[model_year]]</f>
        <v>15</v>
      </c>
      <c r="F532" s="14">
        <v>60</v>
      </c>
      <c r="G532" s="14">
        <v>18</v>
      </c>
      <c r="H532" s="14">
        <v>78</v>
      </c>
      <c r="I532" s="14">
        <v>0.230769230769231</v>
      </c>
    </row>
    <row r="533" spans="1:9" x14ac:dyDescent="0.35">
      <c r="A533" s="14">
        <v>2014</v>
      </c>
      <c r="B533" s="14" t="s">
        <v>26</v>
      </c>
      <c r="C533" s="14" t="s">
        <v>133</v>
      </c>
      <c r="D533" s="14">
        <v>2001</v>
      </c>
      <c r="E533" s="14">
        <f>data_filtered[[#This Row],[test_year]]-data_filtered[[#This Row],[model_year]]</f>
        <v>13</v>
      </c>
      <c r="F533" s="14">
        <v>60</v>
      </c>
      <c r="G533" s="14">
        <v>18</v>
      </c>
      <c r="H533" s="14">
        <v>78</v>
      </c>
      <c r="I533" s="14">
        <v>0.230769230769231</v>
      </c>
    </row>
    <row r="534" spans="1:9" x14ac:dyDescent="0.35">
      <c r="A534" s="14">
        <v>2013</v>
      </c>
      <c r="B534" s="14" t="s">
        <v>252</v>
      </c>
      <c r="C534" s="14" t="s">
        <v>287</v>
      </c>
      <c r="D534" s="14">
        <v>2001</v>
      </c>
      <c r="E534" s="14">
        <f>data_filtered[[#This Row],[test_year]]-data_filtered[[#This Row],[model_year]]</f>
        <v>12</v>
      </c>
      <c r="F534" s="14">
        <v>40</v>
      </c>
      <c r="G534" s="14">
        <v>12</v>
      </c>
      <c r="H534" s="14">
        <v>52</v>
      </c>
      <c r="I534" s="14">
        <v>0.230769230769231</v>
      </c>
    </row>
    <row r="535" spans="1:9" x14ac:dyDescent="0.35">
      <c r="A535" s="13">
        <v>2017</v>
      </c>
      <c r="B535" s="13" t="s">
        <v>52</v>
      </c>
      <c r="C535" s="13" t="s">
        <v>131</v>
      </c>
      <c r="D535" s="13">
        <v>2001</v>
      </c>
      <c r="E535" s="14">
        <f>data_filtered[[#This Row],[test_year]]-data_filtered[[#This Row],[model_year]]</f>
        <v>16</v>
      </c>
      <c r="F535" s="13">
        <v>40</v>
      </c>
      <c r="G535" s="13">
        <v>12</v>
      </c>
      <c r="H535" s="13">
        <v>52</v>
      </c>
      <c r="I535" s="13">
        <v>0.230769230769231</v>
      </c>
    </row>
    <row r="536" spans="1:9" x14ac:dyDescent="0.35">
      <c r="A536" s="13">
        <v>2017</v>
      </c>
      <c r="B536" s="13" t="s">
        <v>30</v>
      </c>
      <c r="C536" s="13" t="s">
        <v>132</v>
      </c>
      <c r="D536" s="13">
        <v>1997</v>
      </c>
      <c r="E536" s="14">
        <f>data_filtered[[#This Row],[test_year]]-data_filtered[[#This Row],[model_year]]</f>
        <v>20</v>
      </c>
      <c r="F536" s="13">
        <v>40</v>
      </c>
      <c r="G536" s="13">
        <v>12</v>
      </c>
      <c r="H536" s="13">
        <v>52</v>
      </c>
      <c r="I536" s="13">
        <v>0.230769230769231</v>
      </c>
    </row>
    <row r="537" spans="1:9" x14ac:dyDescent="0.35">
      <c r="A537" s="13">
        <v>2017</v>
      </c>
      <c r="B537" s="13" t="s">
        <v>79</v>
      </c>
      <c r="C537" s="13" t="s">
        <v>266</v>
      </c>
      <c r="D537" s="13">
        <v>2003</v>
      </c>
      <c r="E537" s="14">
        <f>data_filtered[[#This Row],[test_year]]-data_filtered[[#This Row],[model_year]]</f>
        <v>14</v>
      </c>
      <c r="F537" s="13">
        <v>40</v>
      </c>
      <c r="G537" s="13">
        <v>12</v>
      </c>
      <c r="H537" s="13">
        <v>52</v>
      </c>
      <c r="I537" s="13">
        <v>0.230769230769231</v>
      </c>
    </row>
    <row r="538" spans="1:9" x14ac:dyDescent="0.35">
      <c r="A538" s="13">
        <v>2017</v>
      </c>
      <c r="B538" s="13" t="s">
        <v>104</v>
      </c>
      <c r="C538" s="13" t="s">
        <v>221</v>
      </c>
      <c r="D538" s="13">
        <v>1998</v>
      </c>
      <c r="E538" s="14">
        <f>data_filtered[[#This Row],[test_year]]-data_filtered[[#This Row],[model_year]]</f>
        <v>19</v>
      </c>
      <c r="F538" s="13">
        <v>40</v>
      </c>
      <c r="G538" s="13">
        <v>12</v>
      </c>
      <c r="H538" s="13">
        <v>52</v>
      </c>
      <c r="I538" s="13">
        <v>0.230769230769231</v>
      </c>
    </row>
    <row r="539" spans="1:9" x14ac:dyDescent="0.35">
      <c r="A539" s="13">
        <v>2013</v>
      </c>
      <c r="B539" s="13" t="s">
        <v>30</v>
      </c>
      <c r="C539" s="13" t="s">
        <v>60</v>
      </c>
      <c r="D539" s="13">
        <v>1998</v>
      </c>
      <c r="E539" s="14">
        <f>data_filtered[[#This Row],[test_year]]-data_filtered[[#This Row],[model_year]]</f>
        <v>15</v>
      </c>
      <c r="F539" s="13">
        <v>197</v>
      </c>
      <c r="G539" s="13">
        <v>59</v>
      </c>
      <c r="H539" s="13">
        <v>256</v>
      </c>
      <c r="I539" s="13">
        <v>0.23046875</v>
      </c>
    </row>
    <row r="540" spans="1:9" x14ac:dyDescent="0.35">
      <c r="A540" s="14">
        <v>2013</v>
      </c>
      <c r="B540" s="14" t="s">
        <v>113</v>
      </c>
      <c r="C540" s="14" t="s">
        <v>161</v>
      </c>
      <c r="D540" s="14">
        <v>1999</v>
      </c>
      <c r="E540" s="14">
        <f>data_filtered[[#This Row],[test_year]]-data_filtered[[#This Row],[model_year]]</f>
        <v>14</v>
      </c>
      <c r="F540" s="14">
        <v>97</v>
      </c>
      <c r="G540" s="14">
        <v>29</v>
      </c>
      <c r="H540" s="14">
        <v>126</v>
      </c>
      <c r="I540" s="14">
        <v>0.23015873015873001</v>
      </c>
    </row>
    <row r="541" spans="1:9" x14ac:dyDescent="0.35">
      <c r="A541" s="13">
        <v>2014</v>
      </c>
      <c r="B541" s="13" t="s">
        <v>98</v>
      </c>
      <c r="C541" s="13" t="s">
        <v>41</v>
      </c>
      <c r="D541" s="13">
        <v>2000</v>
      </c>
      <c r="E541" s="14">
        <f>data_filtered[[#This Row],[test_year]]-data_filtered[[#This Row],[model_year]]</f>
        <v>14</v>
      </c>
      <c r="F541" s="13">
        <v>87</v>
      </c>
      <c r="G541" s="13">
        <v>26</v>
      </c>
      <c r="H541" s="13">
        <v>113</v>
      </c>
      <c r="I541" s="13">
        <v>0.23008849557522101</v>
      </c>
    </row>
    <row r="542" spans="1:9" x14ac:dyDescent="0.35">
      <c r="A542" s="14">
        <v>2017</v>
      </c>
      <c r="B542" s="14" t="s">
        <v>42</v>
      </c>
      <c r="C542" s="14" t="s">
        <v>66</v>
      </c>
      <c r="D542" s="14">
        <v>1996</v>
      </c>
      <c r="E542" s="14">
        <f>data_filtered[[#This Row],[test_year]]-data_filtered[[#This Row],[model_year]]</f>
        <v>21</v>
      </c>
      <c r="F542" s="14">
        <v>77</v>
      </c>
      <c r="G542" s="14">
        <v>23</v>
      </c>
      <c r="H542" s="14">
        <v>100</v>
      </c>
      <c r="I542" s="14">
        <v>0.23</v>
      </c>
    </row>
    <row r="543" spans="1:9" x14ac:dyDescent="0.35">
      <c r="A543" s="13">
        <v>2014</v>
      </c>
      <c r="B543" s="13" t="s">
        <v>30</v>
      </c>
      <c r="C543" s="13" t="s">
        <v>56</v>
      </c>
      <c r="D543" s="13">
        <v>2001</v>
      </c>
      <c r="E543" s="14">
        <f>data_filtered[[#This Row],[test_year]]-data_filtered[[#This Row],[model_year]]</f>
        <v>13</v>
      </c>
      <c r="F543" s="13">
        <v>134</v>
      </c>
      <c r="G543" s="13">
        <v>40</v>
      </c>
      <c r="H543" s="13">
        <v>174</v>
      </c>
      <c r="I543" s="13">
        <v>0.229885057471264</v>
      </c>
    </row>
    <row r="544" spans="1:9" x14ac:dyDescent="0.35">
      <c r="A544" s="13">
        <v>2014</v>
      </c>
      <c r="B544" s="13" t="s">
        <v>26</v>
      </c>
      <c r="C544" s="13" t="s">
        <v>88</v>
      </c>
      <c r="D544" s="13">
        <v>1994</v>
      </c>
      <c r="E544" s="14">
        <f>data_filtered[[#This Row],[test_year]]-data_filtered[[#This Row],[model_year]]</f>
        <v>20</v>
      </c>
      <c r="F544" s="13">
        <v>67</v>
      </c>
      <c r="G544" s="13">
        <v>20</v>
      </c>
      <c r="H544" s="13">
        <v>87</v>
      </c>
      <c r="I544" s="13">
        <v>0.229885057471264</v>
      </c>
    </row>
    <row r="545" spans="1:9" x14ac:dyDescent="0.35">
      <c r="A545" s="14">
        <v>2013</v>
      </c>
      <c r="B545" s="14" t="s">
        <v>30</v>
      </c>
      <c r="C545" s="14" t="s">
        <v>162</v>
      </c>
      <c r="D545" s="14">
        <v>1998</v>
      </c>
      <c r="E545" s="14">
        <f>data_filtered[[#This Row],[test_year]]-data_filtered[[#This Row],[model_year]]</f>
        <v>15</v>
      </c>
      <c r="F545" s="14">
        <v>57</v>
      </c>
      <c r="G545" s="14">
        <v>17</v>
      </c>
      <c r="H545" s="14">
        <v>74</v>
      </c>
      <c r="I545" s="14">
        <v>0.22972972972972999</v>
      </c>
    </row>
    <row r="546" spans="1:9" x14ac:dyDescent="0.35">
      <c r="A546" s="14">
        <v>2016</v>
      </c>
      <c r="B546" s="14" t="s">
        <v>98</v>
      </c>
      <c r="C546" s="14" t="s">
        <v>41</v>
      </c>
      <c r="D546" s="14">
        <v>1997</v>
      </c>
      <c r="E546" s="14">
        <f>data_filtered[[#This Row],[test_year]]-data_filtered[[#This Row],[model_year]]</f>
        <v>19</v>
      </c>
      <c r="F546" s="14">
        <v>57</v>
      </c>
      <c r="G546" s="14">
        <v>17</v>
      </c>
      <c r="H546" s="14">
        <v>74</v>
      </c>
      <c r="I546" s="14">
        <v>0.22972972972972999</v>
      </c>
    </row>
    <row r="547" spans="1:9" x14ac:dyDescent="0.35">
      <c r="A547" s="13">
        <v>2016</v>
      </c>
      <c r="B547" s="13" t="s">
        <v>30</v>
      </c>
      <c r="C547" s="13" t="s">
        <v>124</v>
      </c>
      <c r="D547" s="13">
        <v>1996</v>
      </c>
      <c r="E547" s="14">
        <f>data_filtered[[#This Row],[test_year]]-data_filtered[[#This Row],[model_year]]</f>
        <v>20</v>
      </c>
      <c r="F547" s="13">
        <v>47</v>
      </c>
      <c r="G547" s="13">
        <v>14</v>
      </c>
      <c r="H547" s="13">
        <v>61</v>
      </c>
      <c r="I547" s="13">
        <v>0.22950819672131101</v>
      </c>
    </row>
    <row r="548" spans="1:9" x14ac:dyDescent="0.35">
      <c r="A548" s="14">
        <v>2016</v>
      </c>
      <c r="B548" s="14" t="s">
        <v>104</v>
      </c>
      <c r="C548" s="14" t="s">
        <v>140</v>
      </c>
      <c r="D548" s="14">
        <v>1996</v>
      </c>
      <c r="E548" s="14">
        <f>data_filtered[[#This Row],[test_year]]-data_filtered[[#This Row],[model_year]]</f>
        <v>20</v>
      </c>
      <c r="F548" s="14">
        <v>47</v>
      </c>
      <c r="G548" s="14">
        <v>14</v>
      </c>
      <c r="H548" s="14">
        <v>61</v>
      </c>
      <c r="I548" s="14">
        <v>0.22950819672131101</v>
      </c>
    </row>
    <row r="549" spans="1:9" x14ac:dyDescent="0.35">
      <c r="A549" s="13">
        <v>2016</v>
      </c>
      <c r="B549" s="13" t="s">
        <v>30</v>
      </c>
      <c r="C549" s="13" t="s">
        <v>127</v>
      </c>
      <c r="D549" s="13">
        <v>2001</v>
      </c>
      <c r="E549" s="14">
        <f>data_filtered[[#This Row],[test_year]]-data_filtered[[#This Row],[model_year]]</f>
        <v>15</v>
      </c>
      <c r="F549" s="13">
        <v>88</v>
      </c>
      <c r="G549" s="13">
        <v>26</v>
      </c>
      <c r="H549" s="13">
        <v>114</v>
      </c>
      <c r="I549" s="13">
        <v>0.22807017543859601</v>
      </c>
    </row>
    <row r="550" spans="1:9" x14ac:dyDescent="0.35">
      <c r="A550" s="14">
        <v>2013</v>
      </c>
      <c r="B550" s="14" t="s">
        <v>98</v>
      </c>
      <c r="C550" s="14" t="s">
        <v>276</v>
      </c>
      <c r="D550" s="14">
        <v>2004</v>
      </c>
      <c r="E550" s="14">
        <f>data_filtered[[#This Row],[test_year]]-data_filtered[[#This Row],[model_year]]</f>
        <v>9</v>
      </c>
      <c r="F550" s="14">
        <v>44</v>
      </c>
      <c r="G550" s="14">
        <v>13</v>
      </c>
      <c r="H550" s="14">
        <v>57</v>
      </c>
      <c r="I550" s="14">
        <v>0.22807017543859601</v>
      </c>
    </row>
    <row r="551" spans="1:9" x14ac:dyDescent="0.35">
      <c r="A551" s="13">
        <v>2017</v>
      </c>
      <c r="B551" s="13" t="s">
        <v>98</v>
      </c>
      <c r="C551" s="13" t="s">
        <v>99</v>
      </c>
      <c r="D551" s="13">
        <v>2000</v>
      </c>
      <c r="E551" s="14">
        <f>data_filtered[[#This Row],[test_year]]-data_filtered[[#This Row],[model_year]]</f>
        <v>17</v>
      </c>
      <c r="F551" s="13">
        <v>44</v>
      </c>
      <c r="G551" s="13">
        <v>13</v>
      </c>
      <c r="H551" s="13">
        <v>57</v>
      </c>
      <c r="I551" s="13">
        <v>0.22807017543859601</v>
      </c>
    </row>
    <row r="552" spans="1:9" x14ac:dyDescent="0.35">
      <c r="A552" s="14">
        <v>2017</v>
      </c>
      <c r="B552" s="14" t="s">
        <v>26</v>
      </c>
      <c r="C552" s="14" t="s">
        <v>35</v>
      </c>
      <c r="D552" s="14">
        <v>1995</v>
      </c>
      <c r="E552" s="14">
        <f>data_filtered[[#This Row],[test_year]]-data_filtered[[#This Row],[model_year]]</f>
        <v>22</v>
      </c>
      <c r="F552" s="14">
        <v>44</v>
      </c>
      <c r="G552" s="14">
        <v>13</v>
      </c>
      <c r="H552" s="14">
        <v>57</v>
      </c>
      <c r="I552" s="14">
        <v>0.22807017543859601</v>
      </c>
    </row>
    <row r="553" spans="1:9" x14ac:dyDescent="0.35">
      <c r="A553" s="13">
        <v>2013</v>
      </c>
      <c r="B553" s="13" t="s">
        <v>24</v>
      </c>
      <c r="C553" s="13" t="s">
        <v>71</v>
      </c>
      <c r="D553" s="13">
        <v>2000</v>
      </c>
      <c r="E553" s="14">
        <f>data_filtered[[#This Row],[test_year]]-data_filtered[[#This Row],[model_year]]</f>
        <v>13</v>
      </c>
      <c r="F553" s="13">
        <v>122</v>
      </c>
      <c r="G553" s="13">
        <v>36</v>
      </c>
      <c r="H553" s="13">
        <v>158</v>
      </c>
      <c r="I553" s="13">
        <v>0.227848101265823</v>
      </c>
    </row>
    <row r="554" spans="1:9" x14ac:dyDescent="0.35">
      <c r="A554" s="14">
        <v>2013</v>
      </c>
      <c r="B554" s="14" t="s">
        <v>190</v>
      </c>
      <c r="C554" s="14" t="s">
        <v>259</v>
      </c>
      <c r="D554" s="14">
        <v>1999</v>
      </c>
      <c r="E554" s="14">
        <f>data_filtered[[#This Row],[test_year]]-data_filtered[[#This Row],[model_year]]</f>
        <v>14</v>
      </c>
      <c r="F554" s="14">
        <v>61</v>
      </c>
      <c r="G554" s="14">
        <v>18</v>
      </c>
      <c r="H554" s="14">
        <v>79</v>
      </c>
      <c r="I554" s="14">
        <v>0.227848101265823</v>
      </c>
    </row>
    <row r="555" spans="1:9" x14ac:dyDescent="0.35">
      <c r="A555" s="13">
        <v>2014</v>
      </c>
      <c r="B555" s="13" t="s">
        <v>106</v>
      </c>
      <c r="C555" s="13" t="s">
        <v>107</v>
      </c>
      <c r="D555" s="13">
        <v>2005</v>
      </c>
      <c r="E555" s="14">
        <f>data_filtered[[#This Row],[test_year]]-data_filtered[[#This Row],[model_year]]</f>
        <v>9</v>
      </c>
      <c r="F555" s="13">
        <v>78</v>
      </c>
      <c r="G555" s="13">
        <v>23</v>
      </c>
      <c r="H555" s="13">
        <v>101</v>
      </c>
      <c r="I555" s="13">
        <v>0.22772277227722801</v>
      </c>
    </row>
    <row r="556" spans="1:9" x14ac:dyDescent="0.35">
      <c r="A556" s="14">
        <v>2016</v>
      </c>
      <c r="B556" s="14" t="s">
        <v>118</v>
      </c>
      <c r="C556" s="14" t="s">
        <v>119</v>
      </c>
      <c r="D556" s="14">
        <v>2004</v>
      </c>
      <c r="E556" s="14">
        <f>data_filtered[[#This Row],[test_year]]-data_filtered[[#This Row],[model_year]]</f>
        <v>12</v>
      </c>
      <c r="F556" s="14">
        <v>78</v>
      </c>
      <c r="G556" s="14">
        <v>23</v>
      </c>
      <c r="H556" s="14">
        <v>101</v>
      </c>
      <c r="I556" s="14">
        <v>0.22772277227722801</v>
      </c>
    </row>
    <row r="557" spans="1:9" x14ac:dyDescent="0.35">
      <c r="A557" s="14">
        <v>2016</v>
      </c>
      <c r="B557" s="14" t="s">
        <v>30</v>
      </c>
      <c r="C557" s="14" t="s">
        <v>60</v>
      </c>
      <c r="D557" s="14">
        <v>1998</v>
      </c>
      <c r="E557" s="14">
        <f>data_filtered[[#This Row],[test_year]]-data_filtered[[#This Row],[model_year]]</f>
        <v>18</v>
      </c>
      <c r="F557" s="14">
        <v>102</v>
      </c>
      <c r="G557" s="14">
        <v>30</v>
      </c>
      <c r="H557" s="14">
        <v>132</v>
      </c>
      <c r="I557" s="14">
        <v>0.22727272727272699</v>
      </c>
    </row>
    <row r="558" spans="1:9" x14ac:dyDescent="0.35">
      <c r="A558" s="14">
        <v>2013</v>
      </c>
      <c r="B558" s="14" t="s">
        <v>128</v>
      </c>
      <c r="C558" s="14" t="s">
        <v>212</v>
      </c>
      <c r="D558" s="14">
        <v>2003</v>
      </c>
      <c r="E558" s="14">
        <f>data_filtered[[#This Row],[test_year]]-data_filtered[[#This Row],[model_year]]</f>
        <v>10</v>
      </c>
      <c r="F558" s="14">
        <v>51</v>
      </c>
      <c r="G558" s="14">
        <v>15</v>
      </c>
      <c r="H558" s="14">
        <v>66</v>
      </c>
      <c r="I558" s="14">
        <v>0.22727272727272699</v>
      </c>
    </row>
    <row r="559" spans="1:9" x14ac:dyDescent="0.35">
      <c r="A559" s="14">
        <v>2017</v>
      </c>
      <c r="B559" s="14" t="s">
        <v>24</v>
      </c>
      <c r="C559" s="14" t="s">
        <v>41</v>
      </c>
      <c r="D559" s="14">
        <v>1999</v>
      </c>
      <c r="E559" s="14">
        <f>data_filtered[[#This Row],[test_year]]-data_filtered[[#This Row],[model_year]]</f>
        <v>18</v>
      </c>
      <c r="F559" s="14">
        <v>143</v>
      </c>
      <c r="G559" s="14">
        <v>42</v>
      </c>
      <c r="H559" s="14">
        <v>185</v>
      </c>
      <c r="I559" s="14">
        <v>0.22702702702702701</v>
      </c>
    </row>
    <row r="560" spans="1:9" x14ac:dyDescent="0.35">
      <c r="A560" s="14">
        <v>2014</v>
      </c>
      <c r="B560" s="14" t="s">
        <v>94</v>
      </c>
      <c r="C560" s="14" t="s">
        <v>95</v>
      </c>
      <c r="D560" s="14">
        <v>2000</v>
      </c>
      <c r="E560" s="14">
        <f>data_filtered[[#This Row],[test_year]]-data_filtered[[#This Row],[model_year]]</f>
        <v>14</v>
      </c>
      <c r="F560" s="14">
        <v>75</v>
      </c>
      <c r="G560" s="14">
        <v>22</v>
      </c>
      <c r="H560" s="14">
        <v>97</v>
      </c>
      <c r="I560" s="14">
        <v>0.22680412371134001</v>
      </c>
    </row>
    <row r="561" spans="1:9" x14ac:dyDescent="0.35">
      <c r="A561" s="13">
        <v>2014</v>
      </c>
      <c r="B561" s="13" t="s">
        <v>24</v>
      </c>
      <c r="C561" s="13" t="s">
        <v>41</v>
      </c>
      <c r="D561" s="13">
        <v>1998</v>
      </c>
      <c r="E561" s="14">
        <f>data_filtered[[#This Row],[test_year]]-data_filtered[[#This Row],[model_year]]</f>
        <v>16</v>
      </c>
      <c r="F561" s="13">
        <v>133</v>
      </c>
      <c r="G561" s="13">
        <v>39</v>
      </c>
      <c r="H561" s="13">
        <v>172</v>
      </c>
      <c r="I561" s="13">
        <v>0.226744186046512</v>
      </c>
    </row>
    <row r="562" spans="1:9" x14ac:dyDescent="0.35">
      <c r="A562" s="13">
        <v>2017</v>
      </c>
      <c r="B562" s="13" t="s">
        <v>24</v>
      </c>
      <c r="C562" s="13" t="s">
        <v>155</v>
      </c>
      <c r="D562" s="13">
        <v>1998</v>
      </c>
      <c r="E562" s="14">
        <f>data_filtered[[#This Row],[test_year]]-data_filtered[[#This Row],[model_year]]</f>
        <v>19</v>
      </c>
      <c r="F562" s="13">
        <v>58</v>
      </c>
      <c r="G562" s="13">
        <v>17</v>
      </c>
      <c r="H562" s="13">
        <v>75</v>
      </c>
      <c r="I562" s="13">
        <v>0.22666666666666699</v>
      </c>
    </row>
    <row r="563" spans="1:9" x14ac:dyDescent="0.35">
      <c r="A563" s="13">
        <v>2015</v>
      </c>
      <c r="B563" s="13" t="s">
        <v>42</v>
      </c>
      <c r="C563" s="13" t="s">
        <v>66</v>
      </c>
      <c r="D563" s="13">
        <v>1997</v>
      </c>
      <c r="E563" s="14">
        <f>data_filtered[[#This Row],[test_year]]-data_filtered[[#This Row],[model_year]]</f>
        <v>18</v>
      </c>
      <c r="F563" s="13">
        <v>140</v>
      </c>
      <c r="G563" s="13">
        <v>41</v>
      </c>
      <c r="H563" s="13">
        <v>181</v>
      </c>
      <c r="I563" s="13">
        <v>0.22651933701657501</v>
      </c>
    </row>
    <row r="564" spans="1:9" x14ac:dyDescent="0.35">
      <c r="A564" s="13">
        <v>2013</v>
      </c>
      <c r="B564" s="13" t="s">
        <v>307</v>
      </c>
      <c r="C564" s="13" t="s">
        <v>308</v>
      </c>
      <c r="D564" s="13">
        <v>1998</v>
      </c>
      <c r="E564" s="14">
        <f>data_filtered[[#This Row],[test_year]]-data_filtered[[#This Row],[model_year]]</f>
        <v>15</v>
      </c>
      <c r="F564" s="13">
        <v>41</v>
      </c>
      <c r="G564" s="13">
        <v>12</v>
      </c>
      <c r="H564" s="13">
        <v>53</v>
      </c>
      <c r="I564" s="13">
        <v>0.22641509433962301</v>
      </c>
    </row>
    <row r="565" spans="1:9" x14ac:dyDescent="0.35">
      <c r="A565" s="14">
        <v>2014</v>
      </c>
      <c r="B565" s="14" t="s">
        <v>24</v>
      </c>
      <c r="C565" s="14" t="s">
        <v>319</v>
      </c>
      <c r="D565" s="14">
        <v>1994</v>
      </c>
      <c r="E565" s="14">
        <f>data_filtered[[#This Row],[test_year]]-data_filtered[[#This Row],[model_year]]</f>
        <v>20</v>
      </c>
      <c r="F565" s="14">
        <v>41</v>
      </c>
      <c r="G565" s="14">
        <v>12</v>
      </c>
      <c r="H565" s="14">
        <v>53</v>
      </c>
      <c r="I565" s="14">
        <v>0.22641509433962301</v>
      </c>
    </row>
    <row r="566" spans="1:9" x14ac:dyDescent="0.35">
      <c r="A566" s="13">
        <v>2014</v>
      </c>
      <c r="B566" s="13" t="s">
        <v>30</v>
      </c>
      <c r="C566" s="13" t="s">
        <v>280</v>
      </c>
      <c r="D566" s="13">
        <v>1993</v>
      </c>
      <c r="E566" s="14">
        <f>data_filtered[[#This Row],[test_year]]-data_filtered[[#This Row],[model_year]]</f>
        <v>21</v>
      </c>
      <c r="F566" s="13">
        <v>41</v>
      </c>
      <c r="G566" s="13">
        <v>12</v>
      </c>
      <c r="H566" s="13">
        <v>53</v>
      </c>
      <c r="I566" s="13">
        <v>0.22641509433962301</v>
      </c>
    </row>
    <row r="567" spans="1:9" x14ac:dyDescent="0.35">
      <c r="A567" s="14">
        <v>2015</v>
      </c>
      <c r="B567" s="14" t="s">
        <v>136</v>
      </c>
      <c r="C567" s="14" t="s">
        <v>301</v>
      </c>
      <c r="D567" s="14">
        <v>2000</v>
      </c>
      <c r="E567" s="14">
        <f>data_filtered[[#This Row],[test_year]]-data_filtered[[#This Row],[model_year]]</f>
        <v>15</v>
      </c>
      <c r="F567" s="14">
        <v>41</v>
      </c>
      <c r="G567" s="14">
        <v>12</v>
      </c>
      <c r="H567" s="14">
        <v>53</v>
      </c>
      <c r="I567" s="14">
        <v>0.22641509433962301</v>
      </c>
    </row>
    <row r="568" spans="1:9" x14ac:dyDescent="0.35">
      <c r="A568" s="14">
        <v>2015</v>
      </c>
      <c r="B568" s="14" t="s">
        <v>26</v>
      </c>
      <c r="C568" s="14" t="s">
        <v>88</v>
      </c>
      <c r="D568" s="14">
        <v>1993</v>
      </c>
      <c r="E568" s="14">
        <f>data_filtered[[#This Row],[test_year]]-data_filtered[[#This Row],[model_year]]</f>
        <v>22</v>
      </c>
      <c r="F568" s="14">
        <v>41</v>
      </c>
      <c r="G568" s="14">
        <v>12</v>
      </c>
      <c r="H568" s="14">
        <v>53</v>
      </c>
      <c r="I568" s="14">
        <v>0.22641509433962301</v>
      </c>
    </row>
    <row r="569" spans="1:9" x14ac:dyDescent="0.35">
      <c r="A569" s="14">
        <v>2017</v>
      </c>
      <c r="B569" s="14" t="s">
        <v>42</v>
      </c>
      <c r="C569" s="14" t="s">
        <v>182</v>
      </c>
      <c r="D569" s="14">
        <v>1998</v>
      </c>
      <c r="E569" s="14">
        <f>data_filtered[[#This Row],[test_year]]-data_filtered[[#This Row],[model_year]]</f>
        <v>19</v>
      </c>
      <c r="F569" s="14">
        <v>41</v>
      </c>
      <c r="G569" s="14">
        <v>12</v>
      </c>
      <c r="H569" s="14">
        <v>53</v>
      </c>
      <c r="I569" s="14">
        <v>0.22641509433962301</v>
      </c>
    </row>
    <row r="570" spans="1:9" x14ac:dyDescent="0.35">
      <c r="A570" s="13">
        <v>2017</v>
      </c>
      <c r="B570" s="13" t="s">
        <v>67</v>
      </c>
      <c r="C570" s="13" t="s">
        <v>68</v>
      </c>
      <c r="D570" s="13">
        <v>1993</v>
      </c>
      <c r="E570" s="14">
        <f>data_filtered[[#This Row],[test_year]]-data_filtered[[#This Row],[model_year]]</f>
        <v>24</v>
      </c>
      <c r="F570" s="13">
        <v>41</v>
      </c>
      <c r="G570" s="13">
        <v>12</v>
      </c>
      <c r="H570" s="13">
        <v>53</v>
      </c>
      <c r="I570" s="13">
        <v>0.22641509433962301</v>
      </c>
    </row>
    <row r="571" spans="1:9" x14ac:dyDescent="0.35">
      <c r="A571" s="14">
        <v>2017</v>
      </c>
      <c r="B571" s="14" t="s">
        <v>113</v>
      </c>
      <c r="C571" s="14" t="s">
        <v>258</v>
      </c>
      <c r="D571" s="14">
        <v>2005</v>
      </c>
      <c r="E571" s="14">
        <f>data_filtered[[#This Row],[test_year]]-data_filtered[[#This Row],[model_year]]</f>
        <v>12</v>
      </c>
      <c r="F571" s="14">
        <v>41</v>
      </c>
      <c r="G571" s="14">
        <v>12</v>
      </c>
      <c r="H571" s="14">
        <v>53</v>
      </c>
      <c r="I571" s="14">
        <v>0.22641509433962301</v>
      </c>
    </row>
    <row r="572" spans="1:9" x14ac:dyDescent="0.35">
      <c r="A572" s="14">
        <v>2013</v>
      </c>
      <c r="B572" s="14" t="s">
        <v>33</v>
      </c>
      <c r="C572" s="14" t="s">
        <v>69</v>
      </c>
      <c r="D572" s="14">
        <v>1993</v>
      </c>
      <c r="E572" s="14">
        <f>data_filtered[[#This Row],[test_year]]-data_filtered[[#This Row],[model_year]]</f>
        <v>20</v>
      </c>
      <c r="F572" s="14">
        <v>65</v>
      </c>
      <c r="G572" s="14">
        <v>19</v>
      </c>
      <c r="H572" s="14">
        <v>84</v>
      </c>
      <c r="I572" s="14">
        <v>0.226190476190476</v>
      </c>
    </row>
    <row r="573" spans="1:9" x14ac:dyDescent="0.35">
      <c r="A573" s="13">
        <v>2014</v>
      </c>
      <c r="B573" s="13" t="s">
        <v>24</v>
      </c>
      <c r="C573" s="13" t="s">
        <v>70</v>
      </c>
      <c r="D573" s="13">
        <v>1989</v>
      </c>
      <c r="E573" s="14">
        <f>data_filtered[[#This Row],[test_year]]-data_filtered[[#This Row],[model_year]]</f>
        <v>25</v>
      </c>
      <c r="F573" s="13">
        <v>65</v>
      </c>
      <c r="G573" s="13">
        <v>19</v>
      </c>
      <c r="H573" s="13">
        <v>84</v>
      </c>
      <c r="I573" s="13">
        <v>0.226190476190476</v>
      </c>
    </row>
    <row r="574" spans="1:9" x14ac:dyDescent="0.35">
      <c r="A574" s="14">
        <v>2014</v>
      </c>
      <c r="B574" s="14" t="s">
        <v>24</v>
      </c>
      <c r="C574" s="14" t="s">
        <v>29</v>
      </c>
      <c r="D574" s="14">
        <v>2000</v>
      </c>
      <c r="E574" s="14">
        <f>data_filtered[[#This Row],[test_year]]-data_filtered[[#This Row],[model_year]]</f>
        <v>14</v>
      </c>
      <c r="F574" s="14">
        <v>89</v>
      </c>
      <c r="G574" s="14">
        <v>26</v>
      </c>
      <c r="H574" s="14">
        <v>115</v>
      </c>
      <c r="I574" s="14">
        <v>0.22608695652173899</v>
      </c>
    </row>
    <row r="575" spans="1:9" x14ac:dyDescent="0.35">
      <c r="A575" s="14">
        <v>2015</v>
      </c>
      <c r="B575" s="14" t="s">
        <v>24</v>
      </c>
      <c r="C575" s="14" t="s">
        <v>121</v>
      </c>
      <c r="D575" s="14">
        <v>1994</v>
      </c>
      <c r="E575" s="14">
        <f>data_filtered[[#This Row],[test_year]]-data_filtered[[#This Row],[model_year]]</f>
        <v>21</v>
      </c>
      <c r="F575" s="14">
        <v>120</v>
      </c>
      <c r="G575" s="14">
        <v>35</v>
      </c>
      <c r="H575" s="14">
        <v>155</v>
      </c>
      <c r="I575" s="14">
        <v>0.225806451612903</v>
      </c>
    </row>
    <row r="576" spans="1:9" x14ac:dyDescent="0.35">
      <c r="A576" s="13">
        <v>2017</v>
      </c>
      <c r="B576" s="13" t="s">
        <v>30</v>
      </c>
      <c r="C576" s="13" t="s">
        <v>56</v>
      </c>
      <c r="D576" s="13">
        <v>2000</v>
      </c>
      <c r="E576" s="14">
        <f>data_filtered[[#This Row],[test_year]]-data_filtered[[#This Row],[model_year]]</f>
        <v>17</v>
      </c>
      <c r="F576" s="13">
        <v>96</v>
      </c>
      <c r="G576" s="13">
        <v>28</v>
      </c>
      <c r="H576" s="13">
        <v>124</v>
      </c>
      <c r="I576" s="13">
        <v>0.225806451612903</v>
      </c>
    </row>
    <row r="577" spans="1:9" x14ac:dyDescent="0.35">
      <c r="A577" s="13">
        <v>2014</v>
      </c>
      <c r="B577" s="13" t="s">
        <v>52</v>
      </c>
      <c r="C577" s="13" t="s">
        <v>296</v>
      </c>
      <c r="D577" s="13">
        <v>2002</v>
      </c>
      <c r="E577" s="14">
        <f>data_filtered[[#This Row],[test_year]]-data_filtered[[#This Row],[model_year]]</f>
        <v>12</v>
      </c>
      <c r="F577" s="13">
        <v>48</v>
      </c>
      <c r="G577" s="13">
        <v>14</v>
      </c>
      <c r="H577" s="13">
        <v>62</v>
      </c>
      <c r="I577" s="13">
        <v>0.225806451612903</v>
      </c>
    </row>
    <row r="578" spans="1:9" x14ac:dyDescent="0.35">
      <c r="A578" s="14">
        <v>2014</v>
      </c>
      <c r="B578" s="14" t="s">
        <v>67</v>
      </c>
      <c r="C578" s="14" t="s">
        <v>77</v>
      </c>
      <c r="D578" s="14">
        <v>2003</v>
      </c>
      <c r="E578" s="14">
        <f>data_filtered[[#This Row],[test_year]]-data_filtered[[#This Row],[model_year]]</f>
        <v>11</v>
      </c>
      <c r="F578" s="14">
        <v>48</v>
      </c>
      <c r="G578" s="14">
        <v>14</v>
      </c>
      <c r="H578" s="14">
        <v>62</v>
      </c>
      <c r="I578" s="14">
        <v>0.225806451612903</v>
      </c>
    </row>
    <row r="579" spans="1:9" x14ac:dyDescent="0.35">
      <c r="A579" s="13">
        <v>2014</v>
      </c>
      <c r="B579" s="13" t="s">
        <v>33</v>
      </c>
      <c r="C579" s="13" t="s">
        <v>109</v>
      </c>
      <c r="D579" s="13">
        <v>1996</v>
      </c>
      <c r="E579" s="14">
        <f>data_filtered[[#This Row],[test_year]]-data_filtered[[#This Row],[model_year]]</f>
        <v>18</v>
      </c>
      <c r="F579" s="13">
        <v>48</v>
      </c>
      <c r="G579" s="13">
        <v>14</v>
      </c>
      <c r="H579" s="13">
        <v>62</v>
      </c>
      <c r="I579" s="13">
        <v>0.225806451612903</v>
      </c>
    </row>
    <row r="580" spans="1:9" x14ac:dyDescent="0.35">
      <c r="A580" s="13">
        <v>2015</v>
      </c>
      <c r="B580" s="13" t="s">
        <v>52</v>
      </c>
      <c r="C580" s="13" t="s">
        <v>53</v>
      </c>
      <c r="D580" s="13">
        <v>2001</v>
      </c>
      <c r="E580" s="14">
        <f>data_filtered[[#This Row],[test_year]]-data_filtered[[#This Row],[model_year]]</f>
        <v>14</v>
      </c>
      <c r="F580" s="13">
        <v>48</v>
      </c>
      <c r="G580" s="13">
        <v>14</v>
      </c>
      <c r="H580" s="13">
        <v>62</v>
      </c>
      <c r="I580" s="13">
        <v>0.225806451612903</v>
      </c>
    </row>
    <row r="581" spans="1:9" x14ac:dyDescent="0.35">
      <c r="A581" s="14">
        <v>2017</v>
      </c>
      <c r="B581" s="14" t="s">
        <v>24</v>
      </c>
      <c r="C581" s="14" t="s">
        <v>70</v>
      </c>
      <c r="D581" s="14">
        <v>1991</v>
      </c>
      <c r="E581" s="14">
        <f>data_filtered[[#This Row],[test_year]]-data_filtered[[#This Row],[model_year]]</f>
        <v>26</v>
      </c>
      <c r="F581" s="14">
        <v>48</v>
      </c>
      <c r="G581" s="14">
        <v>14</v>
      </c>
      <c r="H581" s="14">
        <v>62</v>
      </c>
      <c r="I581" s="14">
        <v>0.225806451612903</v>
      </c>
    </row>
    <row r="582" spans="1:9" x14ac:dyDescent="0.35">
      <c r="A582" s="13">
        <v>2017</v>
      </c>
      <c r="B582" s="13" t="s">
        <v>24</v>
      </c>
      <c r="C582" s="13" t="s">
        <v>70</v>
      </c>
      <c r="D582" s="13">
        <v>1994</v>
      </c>
      <c r="E582" s="14">
        <f>data_filtered[[#This Row],[test_year]]-data_filtered[[#This Row],[model_year]]</f>
        <v>23</v>
      </c>
      <c r="F582" s="13">
        <v>127</v>
      </c>
      <c r="G582" s="13">
        <v>37</v>
      </c>
      <c r="H582" s="13">
        <v>164</v>
      </c>
      <c r="I582" s="13">
        <v>0.22560975609756101</v>
      </c>
    </row>
    <row r="583" spans="1:9" x14ac:dyDescent="0.35">
      <c r="A583" s="13">
        <v>2013</v>
      </c>
      <c r="B583" s="13" t="s">
        <v>26</v>
      </c>
      <c r="C583" s="13" t="s">
        <v>69</v>
      </c>
      <c r="D583" s="13">
        <v>1991</v>
      </c>
      <c r="E583" s="14">
        <f>data_filtered[[#This Row],[test_year]]-data_filtered[[#This Row],[model_year]]</f>
        <v>22</v>
      </c>
      <c r="F583" s="13">
        <v>79</v>
      </c>
      <c r="G583" s="13">
        <v>23</v>
      </c>
      <c r="H583" s="13">
        <v>102</v>
      </c>
      <c r="I583" s="13">
        <v>0.22549019607843099</v>
      </c>
    </row>
    <row r="584" spans="1:9" x14ac:dyDescent="0.35">
      <c r="A584" s="14">
        <v>2013</v>
      </c>
      <c r="B584" s="14" t="s">
        <v>24</v>
      </c>
      <c r="C584" s="14" t="s">
        <v>49</v>
      </c>
      <c r="D584" s="14">
        <v>2000</v>
      </c>
      <c r="E584" s="14">
        <f>data_filtered[[#This Row],[test_year]]-data_filtered[[#This Row],[model_year]]</f>
        <v>13</v>
      </c>
      <c r="F584" s="14">
        <v>86</v>
      </c>
      <c r="G584" s="14">
        <v>25</v>
      </c>
      <c r="H584" s="14">
        <v>111</v>
      </c>
      <c r="I584" s="14">
        <v>0.22522522522522501</v>
      </c>
    </row>
    <row r="585" spans="1:9" x14ac:dyDescent="0.35">
      <c r="A585" s="13">
        <v>2015</v>
      </c>
      <c r="B585" s="13" t="s">
        <v>24</v>
      </c>
      <c r="C585" s="13" t="s">
        <v>46</v>
      </c>
      <c r="D585" s="13">
        <v>2004</v>
      </c>
      <c r="E585" s="14">
        <f>data_filtered[[#This Row],[test_year]]-data_filtered[[#This Row],[model_year]]</f>
        <v>11</v>
      </c>
      <c r="F585" s="13">
        <v>169</v>
      </c>
      <c r="G585" s="13">
        <v>49</v>
      </c>
      <c r="H585" s="13">
        <v>218</v>
      </c>
      <c r="I585" s="13">
        <v>0.22477064220183501</v>
      </c>
    </row>
    <row r="586" spans="1:9" x14ac:dyDescent="0.35">
      <c r="A586" s="13">
        <v>2013</v>
      </c>
      <c r="B586" s="13" t="s">
        <v>30</v>
      </c>
      <c r="C586" s="13" t="s">
        <v>194</v>
      </c>
      <c r="D586" s="13">
        <v>1997</v>
      </c>
      <c r="E586" s="14">
        <f>data_filtered[[#This Row],[test_year]]-data_filtered[[#This Row],[model_year]]</f>
        <v>16</v>
      </c>
      <c r="F586" s="13">
        <v>69</v>
      </c>
      <c r="G586" s="13">
        <v>20</v>
      </c>
      <c r="H586" s="13">
        <v>89</v>
      </c>
      <c r="I586" s="13">
        <v>0.224719101123596</v>
      </c>
    </row>
    <row r="587" spans="1:9" x14ac:dyDescent="0.35">
      <c r="A587" s="14">
        <v>2016</v>
      </c>
      <c r="B587" s="14" t="s">
        <v>104</v>
      </c>
      <c r="C587" s="14" t="s">
        <v>211</v>
      </c>
      <c r="D587" s="14">
        <v>2002</v>
      </c>
      <c r="E587" s="14">
        <f>data_filtered[[#This Row],[test_year]]-data_filtered[[#This Row],[model_year]]</f>
        <v>14</v>
      </c>
      <c r="F587" s="14">
        <v>69</v>
      </c>
      <c r="G587" s="14">
        <v>20</v>
      </c>
      <c r="H587" s="14">
        <v>89</v>
      </c>
      <c r="I587" s="14">
        <v>0.224719101123596</v>
      </c>
    </row>
    <row r="588" spans="1:9" x14ac:dyDescent="0.35">
      <c r="A588" s="14">
        <v>2014</v>
      </c>
      <c r="B588" s="14" t="s">
        <v>42</v>
      </c>
      <c r="C588" s="14" t="s">
        <v>43</v>
      </c>
      <c r="D588" s="14">
        <v>1995</v>
      </c>
      <c r="E588" s="14">
        <f>data_filtered[[#This Row],[test_year]]-data_filtered[[#This Row],[model_year]]</f>
        <v>19</v>
      </c>
      <c r="F588" s="14">
        <v>107</v>
      </c>
      <c r="G588" s="14">
        <v>31</v>
      </c>
      <c r="H588" s="14">
        <v>138</v>
      </c>
      <c r="I588" s="14">
        <v>0.22463768115942001</v>
      </c>
    </row>
    <row r="589" spans="1:9" x14ac:dyDescent="0.35">
      <c r="A589" s="14">
        <v>2016</v>
      </c>
      <c r="B589" s="14" t="s">
        <v>30</v>
      </c>
      <c r="C589" s="14" t="s">
        <v>47</v>
      </c>
      <c r="D589" s="14">
        <v>2001</v>
      </c>
      <c r="E589" s="14">
        <f>data_filtered[[#This Row],[test_year]]-data_filtered[[#This Row],[model_year]]</f>
        <v>15</v>
      </c>
      <c r="F589" s="14">
        <v>145</v>
      </c>
      <c r="G589" s="14">
        <v>42</v>
      </c>
      <c r="H589" s="14">
        <v>187</v>
      </c>
      <c r="I589" s="14">
        <v>0.22459893048128299</v>
      </c>
    </row>
    <row r="590" spans="1:9" x14ac:dyDescent="0.35">
      <c r="A590" s="13">
        <v>2016</v>
      </c>
      <c r="B590" s="13" t="s">
        <v>30</v>
      </c>
      <c r="C590" s="13" t="s">
        <v>72</v>
      </c>
      <c r="D590" s="13">
        <v>1997</v>
      </c>
      <c r="E590" s="14">
        <f>data_filtered[[#This Row],[test_year]]-data_filtered[[#This Row],[model_year]]</f>
        <v>19</v>
      </c>
      <c r="F590" s="13">
        <v>121</v>
      </c>
      <c r="G590" s="13">
        <v>35</v>
      </c>
      <c r="H590" s="13">
        <v>156</v>
      </c>
      <c r="I590" s="13">
        <v>0.22435897435897401</v>
      </c>
    </row>
    <row r="591" spans="1:9" x14ac:dyDescent="0.35">
      <c r="A591" s="14">
        <v>2013</v>
      </c>
      <c r="B591" s="14" t="s">
        <v>128</v>
      </c>
      <c r="C591" s="14" t="s">
        <v>173</v>
      </c>
      <c r="D591" s="14">
        <v>2003</v>
      </c>
      <c r="E591" s="14">
        <f>data_filtered[[#This Row],[test_year]]-data_filtered[[#This Row],[model_year]]</f>
        <v>10</v>
      </c>
      <c r="F591" s="14">
        <v>83</v>
      </c>
      <c r="G591" s="14">
        <v>24</v>
      </c>
      <c r="H591" s="14">
        <v>107</v>
      </c>
      <c r="I591" s="14">
        <v>0.22429906542056099</v>
      </c>
    </row>
    <row r="592" spans="1:9" x14ac:dyDescent="0.35">
      <c r="A592" s="13">
        <v>2014</v>
      </c>
      <c r="B592" s="13" t="s">
        <v>42</v>
      </c>
      <c r="C592" s="13" t="s">
        <v>66</v>
      </c>
      <c r="D592" s="13">
        <v>1991</v>
      </c>
      <c r="E592" s="14">
        <f>data_filtered[[#This Row],[test_year]]-data_filtered[[#This Row],[model_year]]</f>
        <v>23</v>
      </c>
      <c r="F592" s="13">
        <v>83</v>
      </c>
      <c r="G592" s="13">
        <v>24</v>
      </c>
      <c r="H592" s="13">
        <v>107</v>
      </c>
      <c r="I592" s="13">
        <v>0.22429906542056099</v>
      </c>
    </row>
    <row r="593" spans="1:9" x14ac:dyDescent="0.35">
      <c r="A593" s="14">
        <v>2014</v>
      </c>
      <c r="B593" s="14" t="s">
        <v>30</v>
      </c>
      <c r="C593" s="14" t="s">
        <v>194</v>
      </c>
      <c r="D593" s="14">
        <v>2000</v>
      </c>
      <c r="E593" s="14">
        <f>data_filtered[[#This Row],[test_year]]-data_filtered[[#This Row],[model_year]]</f>
        <v>14</v>
      </c>
      <c r="F593" s="14">
        <v>45</v>
      </c>
      <c r="G593" s="14">
        <v>13</v>
      </c>
      <c r="H593" s="14">
        <v>58</v>
      </c>
      <c r="I593" s="14">
        <v>0.22413793103448301</v>
      </c>
    </row>
    <row r="594" spans="1:9" x14ac:dyDescent="0.35">
      <c r="A594" s="14">
        <v>2013</v>
      </c>
      <c r="B594" s="14" t="s">
        <v>136</v>
      </c>
      <c r="C594" s="14" t="s">
        <v>301</v>
      </c>
      <c r="D594" s="14">
        <v>1999</v>
      </c>
      <c r="E594" s="14">
        <f>data_filtered[[#This Row],[test_year]]-data_filtered[[#This Row],[model_year]]</f>
        <v>14</v>
      </c>
      <c r="F594" s="14">
        <v>52</v>
      </c>
      <c r="G594" s="14">
        <v>15</v>
      </c>
      <c r="H594" s="14">
        <v>67</v>
      </c>
      <c r="I594" s="14">
        <v>0.22388059701492499</v>
      </c>
    </row>
    <row r="595" spans="1:9" x14ac:dyDescent="0.35">
      <c r="A595" s="14">
        <v>2014</v>
      </c>
      <c r="B595" s="14" t="s">
        <v>33</v>
      </c>
      <c r="C595" s="14" t="s">
        <v>86</v>
      </c>
      <c r="D595" s="14">
        <v>2001</v>
      </c>
      <c r="E595" s="14">
        <f>data_filtered[[#This Row],[test_year]]-data_filtered[[#This Row],[model_year]]</f>
        <v>13</v>
      </c>
      <c r="F595" s="14">
        <v>52</v>
      </c>
      <c r="G595" s="14">
        <v>15</v>
      </c>
      <c r="H595" s="14">
        <v>67</v>
      </c>
      <c r="I595" s="14">
        <v>0.22388059701492499</v>
      </c>
    </row>
    <row r="596" spans="1:9" x14ac:dyDescent="0.35">
      <c r="A596" s="14">
        <v>2016</v>
      </c>
      <c r="B596" s="14" t="s">
        <v>79</v>
      </c>
      <c r="C596" s="14" t="s">
        <v>125</v>
      </c>
      <c r="D596" s="14">
        <v>2002</v>
      </c>
      <c r="E596" s="14">
        <f>data_filtered[[#This Row],[test_year]]-data_filtered[[#This Row],[model_year]]</f>
        <v>14</v>
      </c>
      <c r="F596" s="14">
        <v>52</v>
      </c>
      <c r="G596" s="14">
        <v>15</v>
      </c>
      <c r="H596" s="14">
        <v>67</v>
      </c>
      <c r="I596" s="14">
        <v>0.22388059701492499</v>
      </c>
    </row>
    <row r="597" spans="1:9" x14ac:dyDescent="0.35">
      <c r="A597" s="13">
        <v>2013</v>
      </c>
      <c r="B597" s="13" t="s">
        <v>24</v>
      </c>
      <c r="C597" s="13" t="s">
        <v>121</v>
      </c>
      <c r="D597" s="13">
        <v>1989</v>
      </c>
      <c r="E597" s="14">
        <f>data_filtered[[#This Row],[test_year]]-data_filtered[[#This Row],[model_year]]</f>
        <v>24</v>
      </c>
      <c r="F597" s="13">
        <v>59</v>
      </c>
      <c r="G597" s="13">
        <v>17</v>
      </c>
      <c r="H597" s="13">
        <v>76</v>
      </c>
      <c r="I597" s="13">
        <v>0.22368421052631601</v>
      </c>
    </row>
    <row r="598" spans="1:9" x14ac:dyDescent="0.35">
      <c r="A598" s="14">
        <v>2013</v>
      </c>
      <c r="B598" s="14" t="s">
        <v>30</v>
      </c>
      <c r="C598" s="14" t="s">
        <v>75</v>
      </c>
      <c r="D598" s="14">
        <v>1997</v>
      </c>
      <c r="E598" s="14">
        <f>data_filtered[[#This Row],[test_year]]-data_filtered[[#This Row],[model_year]]</f>
        <v>16</v>
      </c>
      <c r="F598" s="14">
        <v>59</v>
      </c>
      <c r="G598" s="14">
        <v>17</v>
      </c>
      <c r="H598" s="14">
        <v>76</v>
      </c>
      <c r="I598" s="14">
        <v>0.22368421052631601</v>
      </c>
    </row>
    <row r="599" spans="1:9" x14ac:dyDescent="0.35">
      <c r="A599" s="13">
        <v>2015</v>
      </c>
      <c r="B599" s="13" t="s">
        <v>30</v>
      </c>
      <c r="C599" s="13" t="s">
        <v>166</v>
      </c>
      <c r="D599" s="13">
        <v>2003</v>
      </c>
      <c r="E599" s="14">
        <f>data_filtered[[#This Row],[test_year]]-data_filtered[[#This Row],[model_year]]</f>
        <v>12</v>
      </c>
      <c r="F599" s="13">
        <v>59</v>
      </c>
      <c r="G599" s="13">
        <v>17</v>
      </c>
      <c r="H599" s="13">
        <v>76</v>
      </c>
      <c r="I599" s="13">
        <v>0.22368421052631601</v>
      </c>
    </row>
    <row r="600" spans="1:9" x14ac:dyDescent="0.35">
      <c r="A600" s="13">
        <v>2016</v>
      </c>
      <c r="B600" s="13" t="s">
        <v>24</v>
      </c>
      <c r="C600" s="13" t="s">
        <v>177</v>
      </c>
      <c r="D600" s="13">
        <v>1998</v>
      </c>
      <c r="E600" s="14">
        <f>data_filtered[[#This Row],[test_year]]-data_filtered[[#This Row],[model_year]]</f>
        <v>18</v>
      </c>
      <c r="F600" s="13">
        <v>59</v>
      </c>
      <c r="G600" s="13">
        <v>17</v>
      </c>
      <c r="H600" s="13">
        <v>76</v>
      </c>
      <c r="I600" s="13">
        <v>0.22368421052631601</v>
      </c>
    </row>
    <row r="601" spans="1:9" x14ac:dyDescent="0.35">
      <c r="A601" s="14">
        <v>2013</v>
      </c>
      <c r="B601" s="14" t="s">
        <v>24</v>
      </c>
      <c r="C601" s="14" t="s">
        <v>29</v>
      </c>
      <c r="D601" s="14">
        <v>1998</v>
      </c>
      <c r="E601" s="14">
        <f>data_filtered[[#This Row],[test_year]]-data_filtered[[#This Row],[model_year]]</f>
        <v>15</v>
      </c>
      <c r="F601" s="14">
        <v>66</v>
      </c>
      <c r="G601" s="14">
        <v>19</v>
      </c>
      <c r="H601" s="14">
        <v>85</v>
      </c>
      <c r="I601" s="14">
        <v>0.223529411764706</v>
      </c>
    </row>
    <row r="602" spans="1:9" x14ac:dyDescent="0.35">
      <c r="A602" s="14">
        <v>2014</v>
      </c>
      <c r="B602" s="14" t="s">
        <v>30</v>
      </c>
      <c r="C602" s="14" t="s">
        <v>222</v>
      </c>
      <c r="D602" s="14">
        <v>1998</v>
      </c>
      <c r="E602" s="14">
        <f>data_filtered[[#This Row],[test_year]]-data_filtered[[#This Row],[model_year]]</f>
        <v>16</v>
      </c>
      <c r="F602" s="14">
        <v>66</v>
      </c>
      <c r="G602" s="14">
        <v>19</v>
      </c>
      <c r="H602" s="14">
        <v>85</v>
      </c>
      <c r="I602" s="14">
        <v>0.223529411764706</v>
      </c>
    </row>
    <row r="603" spans="1:9" x14ac:dyDescent="0.35">
      <c r="A603" s="14">
        <v>2015</v>
      </c>
      <c r="B603" s="14" t="s">
        <v>24</v>
      </c>
      <c r="C603" s="14" t="s">
        <v>177</v>
      </c>
      <c r="D603" s="14">
        <v>1998</v>
      </c>
      <c r="E603" s="14">
        <f>data_filtered[[#This Row],[test_year]]-data_filtered[[#This Row],[model_year]]</f>
        <v>17</v>
      </c>
      <c r="F603" s="14">
        <v>66</v>
      </c>
      <c r="G603" s="14">
        <v>19</v>
      </c>
      <c r="H603" s="14">
        <v>85</v>
      </c>
      <c r="I603" s="14">
        <v>0.223529411764706</v>
      </c>
    </row>
    <row r="604" spans="1:9" x14ac:dyDescent="0.35">
      <c r="A604" s="14">
        <v>2017</v>
      </c>
      <c r="B604" s="14" t="s">
        <v>24</v>
      </c>
      <c r="C604" s="14" t="s">
        <v>116</v>
      </c>
      <c r="D604" s="14">
        <v>1997</v>
      </c>
      <c r="E604" s="14">
        <f>data_filtered[[#This Row],[test_year]]-data_filtered[[#This Row],[model_year]]</f>
        <v>20</v>
      </c>
      <c r="F604" s="14">
        <v>80</v>
      </c>
      <c r="G604" s="14">
        <v>23</v>
      </c>
      <c r="H604" s="14">
        <v>103</v>
      </c>
      <c r="I604" s="14">
        <v>0.223300970873786</v>
      </c>
    </row>
    <row r="605" spans="1:9" x14ac:dyDescent="0.35">
      <c r="A605" s="13">
        <v>2016</v>
      </c>
      <c r="B605" s="13" t="s">
        <v>30</v>
      </c>
      <c r="C605" s="13" t="s">
        <v>127</v>
      </c>
      <c r="D605" s="13">
        <v>1998</v>
      </c>
      <c r="E605" s="14">
        <f>data_filtered[[#This Row],[test_year]]-data_filtered[[#This Row],[model_year]]</f>
        <v>18</v>
      </c>
      <c r="F605" s="13">
        <v>87</v>
      </c>
      <c r="G605" s="13">
        <v>25</v>
      </c>
      <c r="H605" s="13">
        <v>112</v>
      </c>
      <c r="I605" s="13">
        <v>0.223214285714286</v>
      </c>
    </row>
    <row r="606" spans="1:9" x14ac:dyDescent="0.35">
      <c r="A606" s="13">
        <v>2014</v>
      </c>
      <c r="B606" s="13" t="s">
        <v>113</v>
      </c>
      <c r="C606" s="13" t="s">
        <v>161</v>
      </c>
      <c r="D606" s="13">
        <v>2002</v>
      </c>
      <c r="E606" s="14">
        <f>data_filtered[[#This Row],[test_year]]-data_filtered[[#This Row],[model_year]]</f>
        <v>12</v>
      </c>
      <c r="F606" s="13">
        <v>94</v>
      </c>
      <c r="G606" s="13">
        <v>27</v>
      </c>
      <c r="H606" s="13">
        <v>121</v>
      </c>
      <c r="I606" s="13">
        <v>0.22314049586776899</v>
      </c>
    </row>
    <row r="607" spans="1:9" x14ac:dyDescent="0.35">
      <c r="A607" s="13">
        <v>2015</v>
      </c>
      <c r="B607" s="13" t="s">
        <v>30</v>
      </c>
      <c r="C607" s="13" t="s">
        <v>127</v>
      </c>
      <c r="D607" s="13">
        <v>2001</v>
      </c>
      <c r="E607" s="14">
        <f>data_filtered[[#This Row],[test_year]]-data_filtered[[#This Row],[model_year]]</f>
        <v>14</v>
      </c>
      <c r="F607" s="13">
        <v>94</v>
      </c>
      <c r="G607" s="13">
        <v>27</v>
      </c>
      <c r="H607" s="13">
        <v>121</v>
      </c>
      <c r="I607" s="13">
        <v>0.22314049586776899</v>
      </c>
    </row>
    <row r="608" spans="1:9" x14ac:dyDescent="0.35">
      <c r="A608" s="14">
        <v>2013</v>
      </c>
      <c r="B608" s="14" t="s">
        <v>30</v>
      </c>
      <c r="C608" s="14" t="s">
        <v>47</v>
      </c>
      <c r="D608" s="14">
        <v>2000</v>
      </c>
      <c r="E608" s="14">
        <f>data_filtered[[#This Row],[test_year]]-data_filtered[[#This Row],[model_year]]</f>
        <v>13</v>
      </c>
      <c r="F608" s="14">
        <v>202</v>
      </c>
      <c r="G608" s="14">
        <v>58</v>
      </c>
      <c r="H608" s="14">
        <v>260</v>
      </c>
      <c r="I608" s="14">
        <v>0.22307692307692301</v>
      </c>
    </row>
    <row r="609" spans="1:9" x14ac:dyDescent="0.35">
      <c r="A609" s="13">
        <v>2015</v>
      </c>
      <c r="B609" s="13" t="s">
        <v>24</v>
      </c>
      <c r="C609" s="13" t="s">
        <v>70</v>
      </c>
      <c r="D609" s="13">
        <v>1994</v>
      </c>
      <c r="E609" s="14">
        <f>data_filtered[[#This Row],[test_year]]-data_filtered[[#This Row],[model_year]]</f>
        <v>21</v>
      </c>
      <c r="F609" s="13">
        <v>147</v>
      </c>
      <c r="G609" s="13">
        <v>42</v>
      </c>
      <c r="H609" s="13">
        <v>189</v>
      </c>
      <c r="I609" s="13">
        <v>0.22222222222222199</v>
      </c>
    </row>
    <row r="610" spans="1:9" x14ac:dyDescent="0.35">
      <c r="A610" s="14">
        <v>2016</v>
      </c>
      <c r="B610" s="14" t="s">
        <v>52</v>
      </c>
      <c r="C610" s="14" t="s">
        <v>53</v>
      </c>
      <c r="D610" s="14">
        <v>2002</v>
      </c>
      <c r="E610" s="14">
        <f>data_filtered[[#This Row],[test_year]]-data_filtered[[#This Row],[model_year]]</f>
        <v>14</v>
      </c>
      <c r="F610" s="14">
        <v>91</v>
      </c>
      <c r="G610" s="14">
        <v>26</v>
      </c>
      <c r="H610" s="14">
        <v>117</v>
      </c>
      <c r="I610" s="14">
        <v>0.22222222222222199</v>
      </c>
    </row>
    <row r="611" spans="1:9" x14ac:dyDescent="0.35">
      <c r="A611" s="13">
        <v>2016</v>
      </c>
      <c r="B611" s="13" t="s">
        <v>30</v>
      </c>
      <c r="C611" s="13" t="s">
        <v>194</v>
      </c>
      <c r="D611" s="13">
        <v>1997</v>
      </c>
      <c r="E611" s="14">
        <f>data_filtered[[#This Row],[test_year]]-data_filtered[[#This Row],[model_year]]</f>
        <v>19</v>
      </c>
      <c r="F611" s="13">
        <v>84</v>
      </c>
      <c r="G611" s="13">
        <v>24</v>
      </c>
      <c r="H611" s="13">
        <v>108</v>
      </c>
      <c r="I611" s="13">
        <v>0.22222222222222199</v>
      </c>
    </row>
    <row r="612" spans="1:9" x14ac:dyDescent="0.35">
      <c r="A612" s="13">
        <v>2014</v>
      </c>
      <c r="B612" s="13" t="s">
        <v>24</v>
      </c>
      <c r="C612" s="13" t="s">
        <v>65</v>
      </c>
      <c r="D612" s="13">
        <v>2005</v>
      </c>
      <c r="E612" s="14">
        <f>data_filtered[[#This Row],[test_year]]-data_filtered[[#This Row],[model_year]]</f>
        <v>9</v>
      </c>
      <c r="F612" s="13">
        <v>77</v>
      </c>
      <c r="G612" s="13">
        <v>22</v>
      </c>
      <c r="H612" s="13">
        <v>99</v>
      </c>
      <c r="I612" s="13">
        <v>0.22222222222222199</v>
      </c>
    </row>
    <row r="613" spans="1:9" x14ac:dyDescent="0.35">
      <c r="A613" s="14">
        <v>2017</v>
      </c>
      <c r="B613" s="14" t="s">
        <v>102</v>
      </c>
      <c r="C613" s="14" t="s">
        <v>103</v>
      </c>
      <c r="D613" s="14">
        <v>2002</v>
      </c>
      <c r="E613" s="14">
        <f>data_filtered[[#This Row],[test_year]]-data_filtered[[#This Row],[model_year]]</f>
        <v>15</v>
      </c>
      <c r="F613" s="14">
        <v>77</v>
      </c>
      <c r="G613" s="14">
        <v>22</v>
      </c>
      <c r="H613" s="14">
        <v>99</v>
      </c>
      <c r="I613" s="14">
        <v>0.22222222222222199</v>
      </c>
    </row>
    <row r="614" spans="1:9" x14ac:dyDescent="0.35">
      <c r="A614" s="14">
        <v>2014</v>
      </c>
      <c r="B614" s="14" t="s">
        <v>24</v>
      </c>
      <c r="C614" s="14" t="s">
        <v>70</v>
      </c>
      <c r="D614" s="14">
        <v>1991</v>
      </c>
      <c r="E614" s="14">
        <f>data_filtered[[#This Row],[test_year]]-data_filtered[[#This Row],[model_year]]</f>
        <v>23</v>
      </c>
      <c r="F614" s="14">
        <v>70</v>
      </c>
      <c r="G614" s="14">
        <v>20</v>
      </c>
      <c r="H614" s="14">
        <v>90</v>
      </c>
      <c r="I614" s="14">
        <v>0.22222222222222199</v>
      </c>
    </row>
    <row r="615" spans="1:9" x14ac:dyDescent="0.35">
      <c r="A615" s="14">
        <v>2014</v>
      </c>
      <c r="B615" s="14" t="s">
        <v>30</v>
      </c>
      <c r="C615" s="14" t="s">
        <v>162</v>
      </c>
      <c r="D615" s="14">
        <v>1997</v>
      </c>
      <c r="E615" s="14">
        <f>data_filtered[[#This Row],[test_year]]-data_filtered[[#This Row],[model_year]]</f>
        <v>17</v>
      </c>
      <c r="F615" s="14">
        <v>70</v>
      </c>
      <c r="G615" s="14">
        <v>20</v>
      </c>
      <c r="H615" s="14">
        <v>90</v>
      </c>
      <c r="I615" s="14">
        <v>0.22222222222222199</v>
      </c>
    </row>
    <row r="616" spans="1:9" x14ac:dyDescent="0.35">
      <c r="A616" s="14">
        <v>2013</v>
      </c>
      <c r="B616" s="14" t="s">
        <v>24</v>
      </c>
      <c r="C616" s="14" t="s">
        <v>155</v>
      </c>
      <c r="D616" s="14">
        <v>1998</v>
      </c>
      <c r="E616" s="14">
        <f>data_filtered[[#This Row],[test_year]]-data_filtered[[#This Row],[model_year]]</f>
        <v>15</v>
      </c>
      <c r="F616" s="14">
        <v>63</v>
      </c>
      <c r="G616" s="14">
        <v>18</v>
      </c>
      <c r="H616" s="14">
        <v>81</v>
      </c>
      <c r="I616" s="14">
        <v>0.22222222222222199</v>
      </c>
    </row>
    <row r="617" spans="1:9" x14ac:dyDescent="0.35">
      <c r="A617" s="13">
        <v>2014</v>
      </c>
      <c r="B617" s="13" t="s">
        <v>24</v>
      </c>
      <c r="C617" s="13" t="s">
        <v>70</v>
      </c>
      <c r="D617" s="13">
        <v>1990</v>
      </c>
      <c r="E617" s="14">
        <f>data_filtered[[#This Row],[test_year]]-data_filtered[[#This Row],[model_year]]</f>
        <v>24</v>
      </c>
      <c r="F617" s="13">
        <v>56</v>
      </c>
      <c r="G617" s="13">
        <v>16</v>
      </c>
      <c r="H617" s="13">
        <v>72</v>
      </c>
      <c r="I617" s="13">
        <v>0.22222222222222199</v>
      </c>
    </row>
    <row r="618" spans="1:9" x14ac:dyDescent="0.35">
      <c r="A618" s="14">
        <v>2014</v>
      </c>
      <c r="B618" s="14" t="s">
        <v>52</v>
      </c>
      <c r="C618" s="14" t="s">
        <v>150</v>
      </c>
      <c r="D618" s="14">
        <v>2003</v>
      </c>
      <c r="E618" s="14">
        <f>data_filtered[[#This Row],[test_year]]-data_filtered[[#This Row],[model_year]]</f>
        <v>11</v>
      </c>
      <c r="F618" s="14">
        <v>56</v>
      </c>
      <c r="G618" s="14">
        <v>16</v>
      </c>
      <c r="H618" s="14">
        <v>72</v>
      </c>
      <c r="I618" s="14">
        <v>0.22222222222222199</v>
      </c>
    </row>
    <row r="619" spans="1:9" x14ac:dyDescent="0.35">
      <c r="A619" s="13">
        <v>2015</v>
      </c>
      <c r="B619" s="13" t="s">
        <v>30</v>
      </c>
      <c r="C619" s="13" t="s">
        <v>226</v>
      </c>
      <c r="D619" s="13">
        <v>1996</v>
      </c>
      <c r="E619" s="14">
        <f>data_filtered[[#This Row],[test_year]]-data_filtered[[#This Row],[model_year]]</f>
        <v>19</v>
      </c>
      <c r="F619" s="13">
        <v>56</v>
      </c>
      <c r="G619" s="13">
        <v>16</v>
      </c>
      <c r="H619" s="13">
        <v>72</v>
      </c>
      <c r="I619" s="13">
        <v>0.22222222222222199</v>
      </c>
    </row>
    <row r="620" spans="1:9" x14ac:dyDescent="0.35">
      <c r="A620" s="14">
        <v>2015</v>
      </c>
      <c r="B620" s="14" t="s">
        <v>30</v>
      </c>
      <c r="C620" s="14" t="s">
        <v>166</v>
      </c>
      <c r="D620" s="14">
        <v>1998</v>
      </c>
      <c r="E620" s="14">
        <f>data_filtered[[#This Row],[test_year]]-data_filtered[[#This Row],[model_year]]</f>
        <v>17</v>
      </c>
      <c r="F620" s="14">
        <v>56</v>
      </c>
      <c r="G620" s="14">
        <v>16</v>
      </c>
      <c r="H620" s="14">
        <v>72</v>
      </c>
      <c r="I620" s="14">
        <v>0.22222222222222199</v>
      </c>
    </row>
    <row r="621" spans="1:9" x14ac:dyDescent="0.35">
      <c r="A621" s="14">
        <v>2015</v>
      </c>
      <c r="B621" s="14" t="s">
        <v>98</v>
      </c>
      <c r="C621" s="14" t="s">
        <v>41</v>
      </c>
      <c r="D621" s="14">
        <v>1997</v>
      </c>
      <c r="E621" s="14">
        <f>data_filtered[[#This Row],[test_year]]-data_filtered[[#This Row],[model_year]]</f>
        <v>18</v>
      </c>
      <c r="F621" s="14">
        <v>56</v>
      </c>
      <c r="G621" s="14">
        <v>16</v>
      </c>
      <c r="H621" s="14">
        <v>72</v>
      </c>
      <c r="I621" s="14">
        <v>0.22222222222222199</v>
      </c>
    </row>
    <row r="622" spans="1:9" x14ac:dyDescent="0.35">
      <c r="A622" s="13">
        <v>2017</v>
      </c>
      <c r="B622" s="13" t="s">
        <v>30</v>
      </c>
      <c r="C622" s="13" t="s">
        <v>127</v>
      </c>
      <c r="D622" s="13">
        <v>1997</v>
      </c>
      <c r="E622" s="14">
        <f>data_filtered[[#This Row],[test_year]]-data_filtered[[#This Row],[model_year]]</f>
        <v>20</v>
      </c>
      <c r="F622" s="13">
        <v>56</v>
      </c>
      <c r="G622" s="13">
        <v>16</v>
      </c>
      <c r="H622" s="13">
        <v>72</v>
      </c>
      <c r="I622" s="13">
        <v>0.22222222222222199</v>
      </c>
    </row>
    <row r="623" spans="1:9" x14ac:dyDescent="0.35">
      <c r="A623" s="13">
        <v>2013</v>
      </c>
      <c r="B623" s="13" t="s">
        <v>26</v>
      </c>
      <c r="C623" s="13" t="s">
        <v>201</v>
      </c>
      <c r="D623" s="13">
        <v>1996</v>
      </c>
      <c r="E623" s="14">
        <f>data_filtered[[#This Row],[test_year]]-data_filtered[[#This Row],[model_year]]</f>
        <v>17</v>
      </c>
      <c r="F623" s="13">
        <v>49</v>
      </c>
      <c r="G623" s="13">
        <v>14</v>
      </c>
      <c r="H623" s="13">
        <v>63</v>
      </c>
      <c r="I623" s="13">
        <v>0.22222222222222199</v>
      </c>
    </row>
    <row r="624" spans="1:9" x14ac:dyDescent="0.35">
      <c r="A624" s="14">
        <v>2014</v>
      </c>
      <c r="B624" s="14" t="s">
        <v>24</v>
      </c>
      <c r="C624" s="14" t="s">
        <v>121</v>
      </c>
      <c r="D624" s="14">
        <v>1992</v>
      </c>
      <c r="E624" s="14">
        <f>data_filtered[[#This Row],[test_year]]-data_filtered[[#This Row],[model_year]]</f>
        <v>22</v>
      </c>
      <c r="F624" s="14">
        <v>49</v>
      </c>
      <c r="G624" s="14">
        <v>14</v>
      </c>
      <c r="H624" s="14">
        <v>63</v>
      </c>
      <c r="I624" s="14">
        <v>0.22222222222222199</v>
      </c>
    </row>
    <row r="625" spans="1:9" x14ac:dyDescent="0.35">
      <c r="A625" s="13">
        <v>2014</v>
      </c>
      <c r="B625" s="13" t="s">
        <v>128</v>
      </c>
      <c r="C625" s="13" t="s">
        <v>212</v>
      </c>
      <c r="D625" s="13">
        <v>2002</v>
      </c>
      <c r="E625" s="14">
        <f>data_filtered[[#This Row],[test_year]]-data_filtered[[#This Row],[model_year]]</f>
        <v>12</v>
      </c>
      <c r="F625" s="13">
        <v>49</v>
      </c>
      <c r="G625" s="13">
        <v>14</v>
      </c>
      <c r="H625" s="13">
        <v>63</v>
      </c>
      <c r="I625" s="13">
        <v>0.22222222222222199</v>
      </c>
    </row>
    <row r="626" spans="1:9" x14ac:dyDescent="0.35">
      <c r="A626" s="14">
        <v>2016</v>
      </c>
      <c r="B626" s="14" t="s">
        <v>30</v>
      </c>
      <c r="C626" s="14" t="s">
        <v>132</v>
      </c>
      <c r="D626" s="14">
        <v>1997</v>
      </c>
      <c r="E626" s="14">
        <f>data_filtered[[#This Row],[test_year]]-data_filtered[[#This Row],[model_year]]</f>
        <v>19</v>
      </c>
      <c r="F626" s="14">
        <v>49</v>
      </c>
      <c r="G626" s="14">
        <v>14</v>
      </c>
      <c r="H626" s="14">
        <v>63</v>
      </c>
      <c r="I626" s="14">
        <v>0.22222222222222199</v>
      </c>
    </row>
    <row r="627" spans="1:9" x14ac:dyDescent="0.35">
      <c r="A627" s="13">
        <v>2014</v>
      </c>
      <c r="B627" s="13" t="s">
        <v>30</v>
      </c>
      <c r="C627" s="13" t="s">
        <v>226</v>
      </c>
      <c r="D627" s="13">
        <v>1995</v>
      </c>
      <c r="E627" s="14">
        <f>data_filtered[[#This Row],[test_year]]-data_filtered[[#This Row],[model_year]]</f>
        <v>19</v>
      </c>
      <c r="F627" s="13">
        <v>42</v>
      </c>
      <c r="G627" s="13">
        <v>12</v>
      </c>
      <c r="H627" s="13">
        <v>54</v>
      </c>
      <c r="I627" s="13">
        <v>0.22222222222222199</v>
      </c>
    </row>
    <row r="628" spans="1:9" x14ac:dyDescent="0.35">
      <c r="A628" s="13">
        <v>2016</v>
      </c>
      <c r="B628" s="13" t="s">
        <v>113</v>
      </c>
      <c r="C628" s="13" t="s">
        <v>309</v>
      </c>
      <c r="D628" s="13">
        <v>2002</v>
      </c>
      <c r="E628" s="14">
        <f>data_filtered[[#This Row],[test_year]]-data_filtered[[#This Row],[model_year]]</f>
        <v>14</v>
      </c>
      <c r="F628" s="13">
        <v>42</v>
      </c>
      <c r="G628" s="13">
        <v>12</v>
      </c>
      <c r="H628" s="13">
        <v>54</v>
      </c>
      <c r="I628" s="13">
        <v>0.22222222222222199</v>
      </c>
    </row>
    <row r="629" spans="1:9" x14ac:dyDescent="0.35">
      <c r="A629" s="13">
        <v>2017</v>
      </c>
      <c r="B629" s="13" t="s">
        <v>128</v>
      </c>
      <c r="C629" s="13" t="s">
        <v>173</v>
      </c>
      <c r="D629" s="13">
        <v>2002</v>
      </c>
      <c r="E629" s="14">
        <f>data_filtered[[#This Row],[test_year]]-data_filtered[[#This Row],[model_year]]</f>
        <v>15</v>
      </c>
      <c r="F629" s="13">
        <v>42</v>
      </c>
      <c r="G629" s="13">
        <v>12</v>
      </c>
      <c r="H629" s="13">
        <v>54</v>
      </c>
      <c r="I629" s="13">
        <v>0.22222222222222199</v>
      </c>
    </row>
    <row r="630" spans="1:9" x14ac:dyDescent="0.35">
      <c r="A630" s="14">
        <v>2014</v>
      </c>
      <c r="B630" s="14" t="s">
        <v>24</v>
      </c>
      <c r="C630" s="14" t="s">
        <v>134</v>
      </c>
      <c r="D630" s="14">
        <v>2000</v>
      </c>
      <c r="E630" s="14">
        <f>data_filtered[[#This Row],[test_year]]-data_filtered[[#This Row],[model_year]]</f>
        <v>14</v>
      </c>
      <c r="F630" s="14">
        <v>123</v>
      </c>
      <c r="G630" s="14">
        <v>35</v>
      </c>
      <c r="H630" s="14">
        <v>158</v>
      </c>
      <c r="I630" s="14">
        <v>0.221518987341772</v>
      </c>
    </row>
    <row r="631" spans="1:9" x14ac:dyDescent="0.35">
      <c r="A631" s="14">
        <v>2015</v>
      </c>
      <c r="B631" s="14" t="s">
        <v>52</v>
      </c>
      <c r="C631" s="14" t="s">
        <v>84</v>
      </c>
      <c r="D631" s="14">
        <v>2004</v>
      </c>
      <c r="E631" s="14">
        <f>data_filtered[[#This Row],[test_year]]-data_filtered[[#This Row],[model_year]]</f>
        <v>11</v>
      </c>
      <c r="F631" s="14">
        <v>81</v>
      </c>
      <c r="G631" s="14">
        <v>23</v>
      </c>
      <c r="H631" s="14">
        <v>104</v>
      </c>
      <c r="I631" s="14">
        <v>0.22115384615384601</v>
      </c>
    </row>
    <row r="632" spans="1:9" x14ac:dyDescent="0.35">
      <c r="A632" s="13">
        <v>2013</v>
      </c>
      <c r="B632" s="13" t="s">
        <v>24</v>
      </c>
      <c r="C632" s="13" t="s">
        <v>70</v>
      </c>
      <c r="D632" s="13">
        <v>1990</v>
      </c>
      <c r="E632" s="14">
        <f>data_filtered[[#This Row],[test_year]]-data_filtered[[#This Row],[model_year]]</f>
        <v>23</v>
      </c>
      <c r="F632" s="13">
        <v>74</v>
      </c>
      <c r="G632" s="13">
        <v>21</v>
      </c>
      <c r="H632" s="13">
        <v>95</v>
      </c>
      <c r="I632" s="13">
        <v>0.221052631578947</v>
      </c>
    </row>
    <row r="633" spans="1:9" x14ac:dyDescent="0.35">
      <c r="A633" s="13">
        <v>2016</v>
      </c>
      <c r="B633" s="13" t="s">
        <v>33</v>
      </c>
      <c r="C633" s="13" t="s">
        <v>109</v>
      </c>
      <c r="D633" s="13">
        <v>2001</v>
      </c>
      <c r="E633" s="14">
        <f>data_filtered[[#This Row],[test_year]]-data_filtered[[#This Row],[model_year]]</f>
        <v>15</v>
      </c>
      <c r="F633" s="13">
        <v>74</v>
      </c>
      <c r="G633" s="13">
        <v>21</v>
      </c>
      <c r="H633" s="13">
        <v>95</v>
      </c>
      <c r="I633" s="13">
        <v>0.221052631578947</v>
      </c>
    </row>
    <row r="634" spans="1:9" x14ac:dyDescent="0.35">
      <c r="A634" s="14">
        <v>2017</v>
      </c>
      <c r="B634" s="14" t="s">
        <v>79</v>
      </c>
      <c r="C634" s="14" t="s">
        <v>81</v>
      </c>
      <c r="D634" s="14">
        <v>2000</v>
      </c>
      <c r="E634" s="14">
        <f>data_filtered[[#This Row],[test_year]]-data_filtered[[#This Row],[model_year]]</f>
        <v>17</v>
      </c>
      <c r="F634" s="14">
        <v>74</v>
      </c>
      <c r="G634" s="14">
        <v>21</v>
      </c>
      <c r="H634" s="14">
        <v>95</v>
      </c>
      <c r="I634" s="14">
        <v>0.221052631578947</v>
      </c>
    </row>
    <row r="635" spans="1:9" x14ac:dyDescent="0.35">
      <c r="A635" s="13">
        <v>2017</v>
      </c>
      <c r="B635" s="13" t="s">
        <v>79</v>
      </c>
      <c r="C635" s="13" t="s">
        <v>81</v>
      </c>
      <c r="D635" s="13">
        <v>2003</v>
      </c>
      <c r="E635" s="14">
        <f>data_filtered[[#This Row],[test_year]]-data_filtered[[#This Row],[model_year]]</f>
        <v>14</v>
      </c>
      <c r="F635" s="13">
        <v>67</v>
      </c>
      <c r="G635" s="13">
        <v>19</v>
      </c>
      <c r="H635" s="13">
        <v>86</v>
      </c>
      <c r="I635" s="13">
        <v>0.22093023255814001</v>
      </c>
    </row>
    <row r="636" spans="1:9" x14ac:dyDescent="0.35">
      <c r="A636" s="13">
        <v>2017</v>
      </c>
      <c r="B636" s="13" t="s">
        <v>30</v>
      </c>
      <c r="C636" s="13" t="s">
        <v>132</v>
      </c>
      <c r="D636" s="13">
        <v>1998</v>
      </c>
      <c r="E636" s="14">
        <f>data_filtered[[#This Row],[test_year]]-data_filtered[[#This Row],[model_year]]</f>
        <v>19</v>
      </c>
      <c r="F636" s="13">
        <v>60</v>
      </c>
      <c r="G636" s="13">
        <v>17</v>
      </c>
      <c r="H636" s="13">
        <v>77</v>
      </c>
      <c r="I636" s="13">
        <v>0.22077922077922099</v>
      </c>
    </row>
    <row r="637" spans="1:9" x14ac:dyDescent="0.35">
      <c r="A637" s="14">
        <v>2015</v>
      </c>
      <c r="B637" s="14" t="s">
        <v>79</v>
      </c>
      <c r="C637" s="14" t="s">
        <v>125</v>
      </c>
      <c r="D637" s="14">
        <v>2004</v>
      </c>
      <c r="E637" s="14">
        <f>data_filtered[[#This Row],[test_year]]-data_filtered[[#This Row],[model_year]]</f>
        <v>11</v>
      </c>
      <c r="F637" s="14">
        <v>106</v>
      </c>
      <c r="G637" s="14">
        <v>30</v>
      </c>
      <c r="H637" s="14">
        <v>136</v>
      </c>
      <c r="I637" s="14">
        <v>0.220588235294118</v>
      </c>
    </row>
    <row r="638" spans="1:9" x14ac:dyDescent="0.35">
      <c r="A638" s="13">
        <v>2015</v>
      </c>
      <c r="B638" s="13" t="s">
        <v>102</v>
      </c>
      <c r="C638" s="13" t="s">
        <v>103</v>
      </c>
      <c r="D638" s="13">
        <v>1999</v>
      </c>
      <c r="E638" s="14">
        <f>data_filtered[[#This Row],[test_year]]-data_filtered[[#This Row],[model_year]]</f>
        <v>16</v>
      </c>
      <c r="F638" s="13">
        <v>53</v>
      </c>
      <c r="G638" s="13">
        <v>15</v>
      </c>
      <c r="H638" s="13">
        <v>68</v>
      </c>
      <c r="I638" s="13">
        <v>0.220588235294118</v>
      </c>
    </row>
    <row r="639" spans="1:9" x14ac:dyDescent="0.35">
      <c r="A639" s="13">
        <v>2015</v>
      </c>
      <c r="B639" s="13" t="s">
        <v>30</v>
      </c>
      <c r="C639" s="13" t="s">
        <v>75</v>
      </c>
      <c r="D639" s="13">
        <v>1997</v>
      </c>
      <c r="E639" s="14">
        <f>data_filtered[[#This Row],[test_year]]-data_filtered[[#This Row],[model_year]]</f>
        <v>18</v>
      </c>
      <c r="F639" s="13">
        <v>53</v>
      </c>
      <c r="G639" s="13">
        <v>15</v>
      </c>
      <c r="H639" s="13">
        <v>68</v>
      </c>
      <c r="I639" s="13">
        <v>0.220588235294118</v>
      </c>
    </row>
    <row r="640" spans="1:9" x14ac:dyDescent="0.35">
      <c r="A640" s="14">
        <v>2016</v>
      </c>
      <c r="B640" s="14" t="s">
        <v>30</v>
      </c>
      <c r="C640" s="14" t="s">
        <v>226</v>
      </c>
      <c r="D640" s="14">
        <v>1994</v>
      </c>
      <c r="E640" s="14">
        <f>data_filtered[[#This Row],[test_year]]-data_filtered[[#This Row],[model_year]]</f>
        <v>22</v>
      </c>
      <c r="F640" s="14">
        <v>53</v>
      </c>
      <c r="G640" s="14">
        <v>15</v>
      </c>
      <c r="H640" s="14">
        <v>68</v>
      </c>
      <c r="I640" s="14">
        <v>0.220588235294118</v>
      </c>
    </row>
    <row r="641" spans="1:9" x14ac:dyDescent="0.35">
      <c r="A641" s="13">
        <v>2017</v>
      </c>
      <c r="B641" s="13" t="s">
        <v>52</v>
      </c>
      <c r="C641" s="13" t="s">
        <v>84</v>
      </c>
      <c r="D641" s="13">
        <v>2004</v>
      </c>
      <c r="E641" s="14">
        <f>data_filtered[[#This Row],[test_year]]-data_filtered[[#This Row],[model_year]]</f>
        <v>13</v>
      </c>
      <c r="F641" s="13">
        <v>53</v>
      </c>
      <c r="G641" s="13">
        <v>15</v>
      </c>
      <c r="H641" s="13">
        <v>68</v>
      </c>
      <c r="I641" s="13">
        <v>0.220588235294118</v>
      </c>
    </row>
    <row r="642" spans="1:9" x14ac:dyDescent="0.35">
      <c r="A642" s="13">
        <v>2013</v>
      </c>
      <c r="B642" s="13" t="s">
        <v>30</v>
      </c>
      <c r="C642" s="13" t="s">
        <v>194</v>
      </c>
      <c r="D642" s="13">
        <v>2000</v>
      </c>
      <c r="E642" s="14">
        <f>data_filtered[[#This Row],[test_year]]-data_filtered[[#This Row],[model_year]]</f>
        <v>13</v>
      </c>
      <c r="F642" s="13">
        <v>46</v>
      </c>
      <c r="G642" s="13">
        <v>13</v>
      </c>
      <c r="H642" s="13">
        <v>59</v>
      </c>
      <c r="I642" s="13">
        <v>0.22033898305084701</v>
      </c>
    </row>
    <row r="643" spans="1:9" x14ac:dyDescent="0.35">
      <c r="A643" s="13">
        <v>2015</v>
      </c>
      <c r="B643" s="13" t="s">
        <v>24</v>
      </c>
      <c r="C643" s="13" t="s">
        <v>257</v>
      </c>
      <c r="D643" s="13">
        <v>2004</v>
      </c>
      <c r="E643" s="14">
        <f>data_filtered[[#This Row],[test_year]]-data_filtered[[#This Row],[model_year]]</f>
        <v>11</v>
      </c>
      <c r="F643" s="13">
        <v>46</v>
      </c>
      <c r="G643" s="13">
        <v>13</v>
      </c>
      <c r="H643" s="13">
        <v>59</v>
      </c>
      <c r="I643" s="13">
        <v>0.22033898305084701</v>
      </c>
    </row>
    <row r="644" spans="1:9" x14ac:dyDescent="0.35">
      <c r="A644" s="14">
        <v>2015</v>
      </c>
      <c r="B644" s="14" t="s">
        <v>30</v>
      </c>
      <c r="C644" s="14" t="s">
        <v>250</v>
      </c>
      <c r="D644" s="14">
        <v>1990</v>
      </c>
      <c r="E644" s="14">
        <f>data_filtered[[#This Row],[test_year]]-data_filtered[[#This Row],[model_year]]</f>
        <v>25</v>
      </c>
      <c r="F644" s="14">
        <v>46</v>
      </c>
      <c r="G644" s="14">
        <v>13</v>
      </c>
      <c r="H644" s="14">
        <v>59</v>
      </c>
      <c r="I644" s="14">
        <v>0.22033898305084701</v>
      </c>
    </row>
    <row r="645" spans="1:9" x14ac:dyDescent="0.35">
      <c r="A645" s="14">
        <v>2016</v>
      </c>
      <c r="B645" s="14" t="s">
        <v>24</v>
      </c>
      <c r="C645" s="14" t="s">
        <v>220</v>
      </c>
      <c r="D645" s="14">
        <v>1999</v>
      </c>
      <c r="E645" s="14">
        <f>data_filtered[[#This Row],[test_year]]-data_filtered[[#This Row],[model_year]]</f>
        <v>17</v>
      </c>
      <c r="F645" s="14">
        <v>46</v>
      </c>
      <c r="G645" s="14">
        <v>13</v>
      </c>
      <c r="H645" s="14">
        <v>59</v>
      </c>
      <c r="I645" s="14">
        <v>0.22033898305084701</v>
      </c>
    </row>
    <row r="646" spans="1:9" x14ac:dyDescent="0.35">
      <c r="A646" s="13">
        <v>2017</v>
      </c>
      <c r="B646" s="13" t="s">
        <v>30</v>
      </c>
      <c r="C646" s="13" t="s">
        <v>185</v>
      </c>
      <c r="D646" s="13">
        <v>2001</v>
      </c>
      <c r="E646" s="14">
        <f>data_filtered[[#This Row],[test_year]]-data_filtered[[#This Row],[model_year]]</f>
        <v>16</v>
      </c>
      <c r="F646" s="13">
        <v>46</v>
      </c>
      <c r="G646" s="13">
        <v>13</v>
      </c>
      <c r="H646" s="13">
        <v>59</v>
      </c>
      <c r="I646" s="13">
        <v>0.22033898305084701</v>
      </c>
    </row>
    <row r="647" spans="1:9" x14ac:dyDescent="0.35">
      <c r="A647" s="13">
        <v>2017</v>
      </c>
      <c r="B647" s="13" t="s">
        <v>79</v>
      </c>
      <c r="C647" s="13" t="s">
        <v>81</v>
      </c>
      <c r="D647" s="13">
        <v>2001</v>
      </c>
      <c r="E647" s="14">
        <f>data_filtered[[#This Row],[test_year]]-data_filtered[[#This Row],[model_year]]</f>
        <v>16</v>
      </c>
      <c r="F647" s="13">
        <v>46</v>
      </c>
      <c r="G647" s="13">
        <v>13</v>
      </c>
      <c r="H647" s="13">
        <v>59</v>
      </c>
      <c r="I647" s="13">
        <v>0.22033898305084701</v>
      </c>
    </row>
    <row r="648" spans="1:9" x14ac:dyDescent="0.35">
      <c r="A648" s="14">
        <v>2017</v>
      </c>
      <c r="B648" s="14" t="s">
        <v>24</v>
      </c>
      <c r="C648" s="14" t="s">
        <v>41</v>
      </c>
      <c r="D648" s="14">
        <v>2000</v>
      </c>
      <c r="E648" s="14">
        <f>data_filtered[[#This Row],[test_year]]-data_filtered[[#This Row],[model_year]]</f>
        <v>17</v>
      </c>
      <c r="F648" s="14">
        <v>202</v>
      </c>
      <c r="G648" s="14">
        <v>57</v>
      </c>
      <c r="H648" s="14">
        <v>259</v>
      </c>
      <c r="I648" s="14">
        <v>0.22007722007722</v>
      </c>
    </row>
    <row r="649" spans="1:9" x14ac:dyDescent="0.35">
      <c r="A649" s="14">
        <v>2013</v>
      </c>
      <c r="B649" s="14" t="s">
        <v>24</v>
      </c>
      <c r="C649" s="14" t="s">
        <v>293</v>
      </c>
      <c r="D649" s="14">
        <v>1999</v>
      </c>
      <c r="E649" s="14">
        <f>data_filtered[[#This Row],[test_year]]-data_filtered[[#This Row],[model_year]]</f>
        <v>14</v>
      </c>
      <c r="F649" s="14">
        <v>39</v>
      </c>
      <c r="G649" s="14">
        <v>11</v>
      </c>
      <c r="H649" s="14">
        <v>50</v>
      </c>
      <c r="I649" s="14">
        <v>0.22</v>
      </c>
    </row>
    <row r="650" spans="1:9" x14ac:dyDescent="0.35">
      <c r="A650" s="13">
        <v>2014</v>
      </c>
      <c r="B650" s="13" t="s">
        <v>24</v>
      </c>
      <c r="C650" s="13" t="s">
        <v>101</v>
      </c>
      <c r="D650" s="13">
        <v>1995</v>
      </c>
      <c r="E650" s="14">
        <f>data_filtered[[#This Row],[test_year]]-data_filtered[[#This Row],[model_year]]</f>
        <v>19</v>
      </c>
      <c r="F650" s="13">
        <v>39</v>
      </c>
      <c r="G650" s="13">
        <v>11</v>
      </c>
      <c r="H650" s="13">
        <v>50</v>
      </c>
      <c r="I650" s="13">
        <v>0.22</v>
      </c>
    </row>
    <row r="651" spans="1:9" x14ac:dyDescent="0.35">
      <c r="A651" s="13">
        <v>2014</v>
      </c>
      <c r="B651" s="13" t="s">
        <v>186</v>
      </c>
      <c r="C651" s="13" t="s">
        <v>187</v>
      </c>
      <c r="D651" s="13">
        <v>2005</v>
      </c>
      <c r="E651" s="14">
        <f>data_filtered[[#This Row],[test_year]]-data_filtered[[#This Row],[model_year]]</f>
        <v>9</v>
      </c>
      <c r="F651" s="13">
        <v>39</v>
      </c>
      <c r="G651" s="13">
        <v>11</v>
      </c>
      <c r="H651" s="13">
        <v>50</v>
      </c>
      <c r="I651" s="13">
        <v>0.22</v>
      </c>
    </row>
    <row r="652" spans="1:9" x14ac:dyDescent="0.35">
      <c r="A652" s="13">
        <v>2016</v>
      </c>
      <c r="B652" s="13" t="s">
        <v>52</v>
      </c>
      <c r="C652" s="13" t="s">
        <v>131</v>
      </c>
      <c r="D652" s="13">
        <v>2003</v>
      </c>
      <c r="E652" s="14">
        <f>data_filtered[[#This Row],[test_year]]-data_filtered[[#This Row],[model_year]]</f>
        <v>13</v>
      </c>
      <c r="F652" s="13">
        <v>39</v>
      </c>
      <c r="G652" s="13">
        <v>11</v>
      </c>
      <c r="H652" s="13">
        <v>50</v>
      </c>
      <c r="I652" s="13">
        <v>0.22</v>
      </c>
    </row>
    <row r="653" spans="1:9" x14ac:dyDescent="0.35">
      <c r="A653" s="14">
        <v>2017</v>
      </c>
      <c r="B653" s="14" t="s">
        <v>98</v>
      </c>
      <c r="C653" s="14" t="s">
        <v>276</v>
      </c>
      <c r="D653" s="14">
        <v>2003</v>
      </c>
      <c r="E653" s="14">
        <f>data_filtered[[#This Row],[test_year]]-data_filtered[[#This Row],[model_year]]</f>
        <v>14</v>
      </c>
      <c r="F653" s="14">
        <v>39</v>
      </c>
      <c r="G653" s="14">
        <v>11</v>
      </c>
      <c r="H653" s="14">
        <v>50</v>
      </c>
      <c r="I653" s="14">
        <v>0.22</v>
      </c>
    </row>
    <row r="654" spans="1:9" x14ac:dyDescent="0.35">
      <c r="A654" s="13">
        <v>2013</v>
      </c>
      <c r="B654" s="13" t="s">
        <v>30</v>
      </c>
      <c r="C654" s="13" t="s">
        <v>127</v>
      </c>
      <c r="D654" s="13">
        <v>1999</v>
      </c>
      <c r="E654" s="14">
        <f>data_filtered[[#This Row],[test_year]]-data_filtered[[#This Row],[model_year]]</f>
        <v>14</v>
      </c>
      <c r="F654" s="13">
        <v>96</v>
      </c>
      <c r="G654" s="13">
        <v>27</v>
      </c>
      <c r="H654" s="13">
        <v>123</v>
      </c>
      <c r="I654" s="13">
        <v>0.219512195121951</v>
      </c>
    </row>
    <row r="655" spans="1:9" x14ac:dyDescent="0.35">
      <c r="A655" s="14">
        <v>2017</v>
      </c>
      <c r="B655" s="14" t="s">
        <v>30</v>
      </c>
      <c r="C655" s="14" t="s">
        <v>124</v>
      </c>
      <c r="D655" s="14">
        <v>2002</v>
      </c>
      <c r="E655" s="14">
        <f>data_filtered[[#This Row],[test_year]]-data_filtered[[#This Row],[model_year]]</f>
        <v>15</v>
      </c>
      <c r="F655" s="14">
        <v>96</v>
      </c>
      <c r="G655" s="14">
        <v>27</v>
      </c>
      <c r="H655" s="14">
        <v>123</v>
      </c>
      <c r="I655" s="14">
        <v>0.219512195121951</v>
      </c>
    </row>
    <row r="656" spans="1:9" x14ac:dyDescent="0.35">
      <c r="A656" s="14">
        <v>2013</v>
      </c>
      <c r="B656" s="14" t="s">
        <v>24</v>
      </c>
      <c r="C656" s="14" t="s">
        <v>189</v>
      </c>
      <c r="D656" s="14">
        <v>2005</v>
      </c>
      <c r="E656" s="14">
        <f>data_filtered[[#This Row],[test_year]]-data_filtered[[#This Row],[model_year]]</f>
        <v>8</v>
      </c>
      <c r="F656" s="14">
        <v>64</v>
      </c>
      <c r="G656" s="14">
        <v>18</v>
      </c>
      <c r="H656" s="14">
        <v>82</v>
      </c>
      <c r="I656" s="14">
        <v>0.219512195121951</v>
      </c>
    </row>
    <row r="657" spans="1:9" x14ac:dyDescent="0.35">
      <c r="A657" s="13">
        <v>2016</v>
      </c>
      <c r="B657" s="13" t="s">
        <v>30</v>
      </c>
      <c r="C657" s="13" t="s">
        <v>162</v>
      </c>
      <c r="D657" s="13">
        <v>2001</v>
      </c>
      <c r="E657" s="14">
        <f>data_filtered[[#This Row],[test_year]]-data_filtered[[#This Row],[model_year]]</f>
        <v>15</v>
      </c>
      <c r="F657" s="13">
        <v>64</v>
      </c>
      <c r="G657" s="13">
        <v>18</v>
      </c>
      <c r="H657" s="13">
        <v>82</v>
      </c>
      <c r="I657" s="13">
        <v>0.219512195121951</v>
      </c>
    </row>
    <row r="658" spans="1:9" x14ac:dyDescent="0.35">
      <c r="A658" s="13">
        <v>2017</v>
      </c>
      <c r="B658" s="13" t="s">
        <v>30</v>
      </c>
      <c r="C658" s="13" t="s">
        <v>56</v>
      </c>
      <c r="D658" s="13">
        <v>1998</v>
      </c>
      <c r="E658" s="14">
        <f>data_filtered[[#This Row],[test_year]]-data_filtered[[#This Row],[model_year]]</f>
        <v>19</v>
      </c>
      <c r="F658" s="13">
        <v>64</v>
      </c>
      <c r="G658" s="13">
        <v>18</v>
      </c>
      <c r="H658" s="13">
        <v>82</v>
      </c>
      <c r="I658" s="13">
        <v>0.219512195121951</v>
      </c>
    </row>
    <row r="659" spans="1:9" x14ac:dyDescent="0.35">
      <c r="A659" s="13">
        <v>2014</v>
      </c>
      <c r="B659" s="13" t="s">
        <v>113</v>
      </c>
      <c r="C659" s="13" t="s">
        <v>161</v>
      </c>
      <c r="D659" s="13">
        <v>2000</v>
      </c>
      <c r="E659" s="14">
        <f>data_filtered[[#This Row],[test_year]]-data_filtered[[#This Row],[model_year]]</f>
        <v>14</v>
      </c>
      <c r="F659" s="13">
        <v>89</v>
      </c>
      <c r="G659" s="13">
        <v>25</v>
      </c>
      <c r="H659" s="13">
        <v>114</v>
      </c>
      <c r="I659" s="13">
        <v>0.21929824561403499</v>
      </c>
    </row>
    <row r="660" spans="1:9" x14ac:dyDescent="0.35">
      <c r="A660" s="14">
        <v>2016</v>
      </c>
      <c r="B660" s="14" t="s">
        <v>33</v>
      </c>
      <c r="C660" s="14" t="s">
        <v>203</v>
      </c>
      <c r="D660" s="14">
        <v>2008</v>
      </c>
      <c r="E660" s="14">
        <f>data_filtered[[#This Row],[test_year]]-data_filtered[[#This Row],[model_year]]</f>
        <v>8</v>
      </c>
      <c r="F660" s="14">
        <v>57</v>
      </c>
      <c r="G660" s="14">
        <v>16</v>
      </c>
      <c r="H660" s="14">
        <v>73</v>
      </c>
      <c r="I660" s="14">
        <v>0.219178082191781</v>
      </c>
    </row>
    <row r="661" spans="1:9" x14ac:dyDescent="0.35">
      <c r="A661" s="14">
        <v>2014</v>
      </c>
      <c r="B661" s="14" t="s">
        <v>24</v>
      </c>
      <c r="C661" s="14" t="s">
        <v>46</v>
      </c>
      <c r="D661" s="14">
        <v>2003</v>
      </c>
      <c r="E661" s="14">
        <f>data_filtered[[#This Row],[test_year]]-data_filtered[[#This Row],[model_year]]</f>
        <v>11</v>
      </c>
      <c r="F661" s="14">
        <v>125</v>
      </c>
      <c r="G661" s="14">
        <v>35</v>
      </c>
      <c r="H661" s="14">
        <v>160</v>
      </c>
      <c r="I661" s="14">
        <v>0.21875</v>
      </c>
    </row>
    <row r="662" spans="1:9" x14ac:dyDescent="0.35">
      <c r="A662" s="14">
        <v>2014</v>
      </c>
      <c r="B662" s="14" t="s">
        <v>30</v>
      </c>
      <c r="C662" s="14" t="s">
        <v>47</v>
      </c>
      <c r="D662" s="14">
        <v>1997</v>
      </c>
      <c r="E662" s="14">
        <f>data_filtered[[#This Row],[test_year]]-data_filtered[[#This Row],[model_year]]</f>
        <v>17</v>
      </c>
      <c r="F662" s="14">
        <v>100</v>
      </c>
      <c r="G662" s="14">
        <v>28</v>
      </c>
      <c r="H662" s="14">
        <v>128</v>
      </c>
      <c r="I662" s="14">
        <v>0.21875</v>
      </c>
    </row>
    <row r="663" spans="1:9" x14ac:dyDescent="0.35">
      <c r="A663" s="14">
        <v>2013</v>
      </c>
      <c r="B663" s="14" t="s">
        <v>24</v>
      </c>
      <c r="C663" s="14" t="s">
        <v>267</v>
      </c>
      <c r="D663" s="14">
        <v>2004</v>
      </c>
      <c r="E663" s="14">
        <f>data_filtered[[#This Row],[test_year]]-data_filtered[[#This Row],[model_year]]</f>
        <v>9</v>
      </c>
      <c r="F663" s="14">
        <v>50</v>
      </c>
      <c r="G663" s="14">
        <v>14</v>
      </c>
      <c r="H663" s="14">
        <v>64</v>
      </c>
      <c r="I663" s="14">
        <v>0.21875</v>
      </c>
    </row>
    <row r="664" spans="1:9" x14ac:dyDescent="0.35">
      <c r="A664" s="14">
        <v>2015</v>
      </c>
      <c r="B664" s="14" t="s">
        <v>79</v>
      </c>
      <c r="C664" s="14" t="s">
        <v>251</v>
      </c>
      <c r="D664" s="14">
        <v>2000</v>
      </c>
      <c r="E664" s="14">
        <f>data_filtered[[#This Row],[test_year]]-data_filtered[[#This Row],[model_year]]</f>
        <v>15</v>
      </c>
      <c r="F664" s="14">
        <v>50</v>
      </c>
      <c r="G664" s="14">
        <v>14</v>
      </c>
      <c r="H664" s="14">
        <v>64</v>
      </c>
      <c r="I664" s="14">
        <v>0.21875</v>
      </c>
    </row>
    <row r="665" spans="1:9" x14ac:dyDescent="0.35">
      <c r="A665" s="13">
        <v>2017</v>
      </c>
      <c r="B665" s="13" t="s">
        <v>102</v>
      </c>
      <c r="C665" s="13" t="s">
        <v>184</v>
      </c>
      <c r="D665" s="13">
        <v>2001</v>
      </c>
      <c r="E665" s="14">
        <f>data_filtered[[#This Row],[test_year]]-data_filtered[[#This Row],[model_year]]</f>
        <v>16</v>
      </c>
      <c r="F665" s="13">
        <v>50</v>
      </c>
      <c r="G665" s="13">
        <v>14</v>
      </c>
      <c r="H665" s="13">
        <v>64</v>
      </c>
      <c r="I665" s="13">
        <v>0.21875</v>
      </c>
    </row>
    <row r="666" spans="1:9" x14ac:dyDescent="0.35">
      <c r="A666" s="14">
        <v>2013</v>
      </c>
      <c r="B666" s="14" t="s">
        <v>30</v>
      </c>
      <c r="C666" s="14" t="s">
        <v>40</v>
      </c>
      <c r="D666" s="14">
        <v>1999</v>
      </c>
      <c r="E666" s="14">
        <f>data_filtered[[#This Row],[test_year]]-data_filtered[[#This Row],[model_year]]</f>
        <v>14</v>
      </c>
      <c r="F666" s="14">
        <v>143</v>
      </c>
      <c r="G666" s="14">
        <v>40</v>
      </c>
      <c r="H666" s="14">
        <v>183</v>
      </c>
      <c r="I666" s="14">
        <v>0.218579234972678</v>
      </c>
    </row>
    <row r="667" spans="1:9" x14ac:dyDescent="0.35">
      <c r="A667" s="14">
        <v>2015</v>
      </c>
      <c r="B667" s="14" t="s">
        <v>52</v>
      </c>
      <c r="C667" s="14" t="s">
        <v>131</v>
      </c>
      <c r="D667" s="14">
        <v>2001</v>
      </c>
      <c r="E667" s="14">
        <f>data_filtered[[#This Row],[test_year]]-data_filtered[[#This Row],[model_year]]</f>
        <v>14</v>
      </c>
      <c r="F667" s="14">
        <v>68</v>
      </c>
      <c r="G667" s="14">
        <v>19</v>
      </c>
      <c r="H667" s="14">
        <v>87</v>
      </c>
      <c r="I667" s="14">
        <v>0.21839080459770099</v>
      </c>
    </row>
    <row r="668" spans="1:9" x14ac:dyDescent="0.35">
      <c r="A668" s="14">
        <v>2017</v>
      </c>
      <c r="B668" s="14" t="s">
        <v>30</v>
      </c>
      <c r="C668" s="14" t="s">
        <v>148</v>
      </c>
      <c r="D668" s="14">
        <v>2001</v>
      </c>
      <c r="E668" s="14">
        <f>data_filtered[[#This Row],[test_year]]-data_filtered[[#This Row],[model_year]]</f>
        <v>16</v>
      </c>
      <c r="F668" s="14">
        <v>68</v>
      </c>
      <c r="G668" s="14">
        <v>19</v>
      </c>
      <c r="H668" s="14">
        <v>87</v>
      </c>
      <c r="I668" s="14">
        <v>0.21839080459770099</v>
      </c>
    </row>
    <row r="669" spans="1:9" x14ac:dyDescent="0.35">
      <c r="A669" s="14">
        <v>2014</v>
      </c>
      <c r="B669" s="14" t="s">
        <v>136</v>
      </c>
      <c r="C669" s="14" t="s">
        <v>313</v>
      </c>
      <c r="D669" s="14">
        <v>2001</v>
      </c>
      <c r="E669" s="14">
        <f>data_filtered[[#This Row],[test_year]]-data_filtered[[#This Row],[model_year]]</f>
        <v>13</v>
      </c>
      <c r="F669" s="14">
        <v>43</v>
      </c>
      <c r="G669" s="14">
        <v>12</v>
      </c>
      <c r="H669" s="14">
        <v>55</v>
      </c>
      <c r="I669" s="14">
        <v>0.218181818181818</v>
      </c>
    </row>
    <row r="670" spans="1:9" x14ac:dyDescent="0.35">
      <c r="A670" s="13">
        <v>2014</v>
      </c>
      <c r="B670" s="13" t="s">
        <v>33</v>
      </c>
      <c r="C670" s="13" t="s">
        <v>34</v>
      </c>
      <c r="D670" s="13">
        <v>1997</v>
      </c>
      <c r="E670" s="14">
        <f>data_filtered[[#This Row],[test_year]]-data_filtered[[#This Row],[model_year]]</f>
        <v>17</v>
      </c>
      <c r="F670" s="13">
        <v>43</v>
      </c>
      <c r="G670" s="13">
        <v>12</v>
      </c>
      <c r="H670" s="13">
        <v>55</v>
      </c>
      <c r="I670" s="13">
        <v>0.218181818181818</v>
      </c>
    </row>
    <row r="671" spans="1:9" x14ac:dyDescent="0.35">
      <c r="A671" s="13">
        <v>2016</v>
      </c>
      <c r="B671" s="13" t="s">
        <v>290</v>
      </c>
      <c r="C671" s="13" t="s">
        <v>291</v>
      </c>
      <c r="D671" s="13">
        <v>2006</v>
      </c>
      <c r="E671" s="14">
        <f>data_filtered[[#This Row],[test_year]]-data_filtered[[#This Row],[model_year]]</f>
        <v>10</v>
      </c>
      <c r="F671" s="13">
        <v>43</v>
      </c>
      <c r="G671" s="13">
        <v>12</v>
      </c>
      <c r="H671" s="13">
        <v>55</v>
      </c>
      <c r="I671" s="13">
        <v>0.218181818181818</v>
      </c>
    </row>
    <row r="672" spans="1:9" x14ac:dyDescent="0.35">
      <c r="A672" s="13">
        <v>2013</v>
      </c>
      <c r="B672" s="13" t="s">
        <v>33</v>
      </c>
      <c r="C672" s="13" t="s">
        <v>109</v>
      </c>
      <c r="D672" s="13">
        <v>1996</v>
      </c>
      <c r="E672" s="14">
        <f>data_filtered[[#This Row],[test_year]]-data_filtered[[#This Row],[model_year]]</f>
        <v>17</v>
      </c>
      <c r="F672" s="13">
        <v>61</v>
      </c>
      <c r="G672" s="13">
        <v>17</v>
      </c>
      <c r="H672" s="13">
        <v>78</v>
      </c>
      <c r="I672" s="13">
        <v>0.21794871794871801</v>
      </c>
    </row>
    <row r="673" spans="1:9" x14ac:dyDescent="0.35">
      <c r="A673" s="13">
        <v>2016</v>
      </c>
      <c r="B673" s="13" t="s">
        <v>30</v>
      </c>
      <c r="C673" s="13" t="s">
        <v>50</v>
      </c>
      <c r="D673" s="13">
        <v>1998</v>
      </c>
      <c r="E673" s="14">
        <f>data_filtered[[#This Row],[test_year]]-data_filtered[[#This Row],[model_year]]</f>
        <v>18</v>
      </c>
      <c r="F673" s="13">
        <v>140</v>
      </c>
      <c r="G673" s="13">
        <v>39</v>
      </c>
      <c r="H673" s="13">
        <v>179</v>
      </c>
      <c r="I673" s="13">
        <v>0.217877094972067</v>
      </c>
    </row>
    <row r="674" spans="1:9" x14ac:dyDescent="0.35">
      <c r="A674" s="13">
        <v>2013</v>
      </c>
      <c r="B674" s="13" t="s">
        <v>30</v>
      </c>
      <c r="C674" s="13" t="s">
        <v>162</v>
      </c>
      <c r="D674" s="13">
        <v>1997</v>
      </c>
      <c r="E674" s="14">
        <f>data_filtered[[#This Row],[test_year]]-data_filtered[[#This Row],[model_year]]</f>
        <v>16</v>
      </c>
      <c r="F674" s="13">
        <v>97</v>
      </c>
      <c r="G674" s="13">
        <v>27</v>
      </c>
      <c r="H674" s="13">
        <v>124</v>
      </c>
      <c r="I674" s="13">
        <v>0.217741935483871</v>
      </c>
    </row>
    <row r="675" spans="1:9" x14ac:dyDescent="0.35">
      <c r="A675" s="13">
        <v>2013</v>
      </c>
      <c r="B675" s="13" t="s">
        <v>252</v>
      </c>
      <c r="C675" s="13" t="s">
        <v>287</v>
      </c>
      <c r="D675" s="13">
        <v>2002</v>
      </c>
      <c r="E675" s="14">
        <f>data_filtered[[#This Row],[test_year]]-data_filtered[[#This Row],[model_year]]</f>
        <v>11</v>
      </c>
      <c r="F675" s="13">
        <v>54</v>
      </c>
      <c r="G675" s="13">
        <v>15</v>
      </c>
      <c r="H675" s="13">
        <v>69</v>
      </c>
      <c r="I675" s="13">
        <v>0.217391304347826</v>
      </c>
    </row>
    <row r="676" spans="1:9" x14ac:dyDescent="0.35">
      <c r="A676" s="14">
        <v>2014</v>
      </c>
      <c r="B676" s="14" t="s">
        <v>24</v>
      </c>
      <c r="C676" s="14" t="s">
        <v>121</v>
      </c>
      <c r="D676" s="14">
        <v>1993</v>
      </c>
      <c r="E676" s="14">
        <f>data_filtered[[#This Row],[test_year]]-data_filtered[[#This Row],[model_year]]</f>
        <v>21</v>
      </c>
      <c r="F676" s="14">
        <v>54</v>
      </c>
      <c r="G676" s="14">
        <v>15</v>
      </c>
      <c r="H676" s="14">
        <v>69</v>
      </c>
      <c r="I676" s="14">
        <v>0.217391304347826</v>
      </c>
    </row>
    <row r="677" spans="1:9" x14ac:dyDescent="0.35">
      <c r="A677" s="13">
        <v>2014</v>
      </c>
      <c r="B677" s="13" t="s">
        <v>98</v>
      </c>
      <c r="C677" s="13" t="s">
        <v>276</v>
      </c>
      <c r="D677" s="13">
        <v>2004</v>
      </c>
      <c r="E677" s="14">
        <f>data_filtered[[#This Row],[test_year]]-data_filtered[[#This Row],[model_year]]</f>
        <v>10</v>
      </c>
      <c r="F677" s="13">
        <v>54</v>
      </c>
      <c r="G677" s="13">
        <v>15</v>
      </c>
      <c r="H677" s="13">
        <v>69</v>
      </c>
      <c r="I677" s="13">
        <v>0.217391304347826</v>
      </c>
    </row>
    <row r="678" spans="1:9" x14ac:dyDescent="0.35">
      <c r="A678" s="14">
        <v>2017</v>
      </c>
      <c r="B678" s="14" t="s">
        <v>24</v>
      </c>
      <c r="C678" s="14" t="s">
        <v>29</v>
      </c>
      <c r="D678" s="14">
        <v>2001</v>
      </c>
      <c r="E678" s="14">
        <f>data_filtered[[#This Row],[test_year]]-data_filtered[[#This Row],[model_year]]</f>
        <v>16</v>
      </c>
      <c r="F678" s="14">
        <v>54</v>
      </c>
      <c r="G678" s="14">
        <v>15</v>
      </c>
      <c r="H678" s="14">
        <v>69</v>
      </c>
      <c r="I678" s="14">
        <v>0.217391304347826</v>
      </c>
    </row>
    <row r="679" spans="1:9" x14ac:dyDescent="0.35">
      <c r="A679" s="13">
        <v>2017</v>
      </c>
      <c r="B679" s="13" t="s">
        <v>30</v>
      </c>
      <c r="C679" s="13" t="s">
        <v>194</v>
      </c>
      <c r="D679" s="13">
        <v>1998</v>
      </c>
      <c r="E679" s="14">
        <f>data_filtered[[#This Row],[test_year]]-data_filtered[[#This Row],[model_year]]</f>
        <v>19</v>
      </c>
      <c r="F679" s="13">
        <v>54</v>
      </c>
      <c r="G679" s="13">
        <v>15</v>
      </c>
      <c r="H679" s="13">
        <v>69</v>
      </c>
      <c r="I679" s="13">
        <v>0.217391304347826</v>
      </c>
    </row>
    <row r="680" spans="1:9" x14ac:dyDescent="0.35">
      <c r="A680" s="13">
        <v>2017</v>
      </c>
      <c r="B680" s="13" t="s">
        <v>106</v>
      </c>
      <c r="C680" s="13" t="s">
        <v>174</v>
      </c>
      <c r="D680" s="13">
        <v>2006</v>
      </c>
      <c r="E680" s="14">
        <f>data_filtered[[#This Row],[test_year]]-data_filtered[[#This Row],[model_year]]</f>
        <v>11</v>
      </c>
      <c r="F680" s="13">
        <v>54</v>
      </c>
      <c r="G680" s="13">
        <v>15</v>
      </c>
      <c r="H680" s="13">
        <v>69</v>
      </c>
      <c r="I680" s="13">
        <v>0.217391304347826</v>
      </c>
    </row>
    <row r="681" spans="1:9" x14ac:dyDescent="0.35">
      <c r="A681" s="14">
        <v>2014</v>
      </c>
      <c r="B681" s="14" t="s">
        <v>30</v>
      </c>
      <c r="C681" s="14" t="s">
        <v>60</v>
      </c>
      <c r="D681" s="14">
        <v>1997</v>
      </c>
      <c r="E681" s="14">
        <f>data_filtered[[#This Row],[test_year]]-data_filtered[[#This Row],[model_year]]</f>
        <v>17</v>
      </c>
      <c r="F681" s="14">
        <v>137</v>
      </c>
      <c r="G681" s="14">
        <v>38</v>
      </c>
      <c r="H681" s="14">
        <v>175</v>
      </c>
      <c r="I681" s="14">
        <v>0.217142857142857</v>
      </c>
    </row>
    <row r="682" spans="1:9" x14ac:dyDescent="0.35">
      <c r="A682" s="13">
        <v>2013</v>
      </c>
      <c r="B682" s="13" t="s">
        <v>30</v>
      </c>
      <c r="C682" s="13" t="s">
        <v>50</v>
      </c>
      <c r="D682" s="13">
        <v>1997</v>
      </c>
      <c r="E682" s="14">
        <f>data_filtered[[#This Row],[test_year]]-data_filtered[[#This Row],[model_year]]</f>
        <v>16</v>
      </c>
      <c r="F682" s="13">
        <v>148</v>
      </c>
      <c r="G682" s="13">
        <v>41</v>
      </c>
      <c r="H682" s="13">
        <v>189</v>
      </c>
      <c r="I682" s="13">
        <v>0.216931216931217</v>
      </c>
    </row>
    <row r="683" spans="1:9" x14ac:dyDescent="0.35">
      <c r="A683" s="14">
        <v>2014</v>
      </c>
      <c r="B683" s="14" t="s">
        <v>30</v>
      </c>
      <c r="C683" s="14" t="s">
        <v>47</v>
      </c>
      <c r="D683" s="14">
        <v>1999</v>
      </c>
      <c r="E683" s="14">
        <f>data_filtered[[#This Row],[test_year]]-data_filtered[[#This Row],[model_year]]</f>
        <v>15</v>
      </c>
      <c r="F683" s="14">
        <v>148</v>
      </c>
      <c r="G683" s="14">
        <v>41</v>
      </c>
      <c r="H683" s="14">
        <v>189</v>
      </c>
      <c r="I683" s="14">
        <v>0.216931216931217</v>
      </c>
    </row>
    <row r="684" spans="1:9" x14ac:dyDescent="0.35">
      <c r="A684" s="13">
        <v>2014</v>
      </c>
      <c r="B684" s="13" t="s">
        <v>33</v>
      </c>
      <c r="C684" s="13" t="s">
        <v>109</v>
      </c>
      <c r="D684" s="13">
        <v>1999</v>
      </c>
      <c r="E684" s="14">
        <f>data_filtered[[#This Row],[test_year]]-data_filtered[[#This Row],[model_year]]</f>
        <v>15</v>
      </c>
      <c r="F684" s="13">
        <v>47</v>
      </c>
      <c r="G684" s="13">
        <v>13</v>
      </c>
      <c r="H684" s="13">
        <v>60</v>
      </c>
      <c r="I684" s="13">
        <v>0.21666666666666701</v>
      </c>
    </row>
    <row r="685" spans="1:9" x14ac:dyDescent="0.35">
      <c r="A685" s="13">
        <v>2014</v>
      </c>
      <c r="B685" s="13" t="s">
        <v>79</v>
      </c>
      <c r="C685" s="13" t="s">
        <v>125</v>
      </c>
      <c r="D685" s="13">
        <v>1999</v>
      </c>
      <c r="E685" s="14">
        <f>data_filtered[[#This Row],[test_year]]-data_filtered[[#This Row],[model_year]]</f>
        <v>15</v>
      </c>
      <c r="F685" s="13">
        <v>47</v>
      </c>
      <c r="G685" s="13">
        <v>13</v>
      </c>
      <c r="H685" s="13">
        <v>60</v>
      </c>
      <c r="I685" s="13">
        <v>0.21666666666666701</v>
      </c>
    </row>
    <row r="686" spans="1:9" x14ac:dyDescent="0.35">
      <c r="A686" s="13">
        <v>2015</v>
      </c>
      <c r="B686" s="13" t="s">
        <v>30</v>
      </c>
      <c r="C686" s="13" t="s">
        <v>284</v>
      </c>
      <c r="D686" s="13">
        <v>2000</v>
      </c>
      <c r="E686" s="14">
        <f>data_filtered[[#This Row],[test_year]]-data_filtered[[#This Row],[model_year]]</f>
        <v>15</v>
      </c>
      <c r="F686" s="13">
        <v>47</v>
      </c>
      <c r="G686" s="13">
        <v>13</v>
      </c>
      <c r="H686" s="13">
        <v>60</v>
      </c>
      <c r="I686" s="13">
        <v>0.21666666666666701</v>
      </c>
    </row>
    <row r="687" spans="1:9" x14ac:dyDescent="0.35">
      <c r="A687" s="14">
        <v>2016</v>
      </c>
      <c r="B687" s="14" t="s">
        <v>24</v>
      </c>
      <c r="C687" s="14" t="s">
        <v>121</v>
      </c>
      <c r="D687" s="14">
        <v>1993</v>
      </c>
      <c r="E687" s="14">
        <f>data_filtered[[#This Row],[test_year]]-data_filtered[[#This Row],[model_year]]</f>
        <v>23</v>
      </c>
      <c r="F687" s="14">
        <v>47</v>
      </c>
      <c r="G687" s="14">
        <v>13</v>
      </c>
      <c r="H687" s="14">
        <v>60</v>
      </c>
      <c r="I687" s="14">
        <v>0.21666666666666701</v>
      </c>
    </row>
    <row r="688" spans="1:9" x14ac:dyDescent="0.35">
      <c r="A688" s="14">
        <v>2015</v>
      </c>
      <c r="B688" s="14" t="s">
        <v>67</v>
      </c>
      <c r="C688" s="14" t="s">
        <v>193</v>
      </c>
      <c r="D688" s="14">
        <v>2001</v>
      </c>
      <c r="E688" s="14">
        <f>data_filtered[[#This Row],[test_year]]-data_filtered[[#This Row],[model_year]]</f>
        <v>14</v>
      </c>
      <c r="F688" s="14">
        <v>76</v>
      </c>
      <c r="G688" s="14">
        <v>21</v>
      </c>
      <c r="H688" s="14">
        <v>97</v>
      </c>
      <c r="I688" s="14">
        <v>0.216494845360825</v>
      </c>
    </row>
    <row r="689" spans="1:9" x14ac:dyDescent="0.35">
      <c r="A689" s="14">
        <v>2014</v>
      </c>
      <c r="B689" s="14" t="s">
        <v>24</v>
      </c>
      <c r="C689" s="14" t="s">
        <v>71</v>
      </c>
      <c r="D689" s="14">
        <v>1997</v>
      </c>
      <c r="E689" s="14">
        <f>data_filtered[[#This Row],[test_year]]-data_filtered[[#This Row],[model_year]]</f>
        <v>17</v>
      </c>
      <c r="F689" s="14">
        <v>58</v>
      </c>
      <c r="G689" s="14">
        <v>16</v>
      </c>
      <c r="H689" s="14">
        <v>74</v>
      </c>
      <c r="I689" s="14">
        <v>0.21621621621621601</v>
      </c>
    </row>
    <row r="690" spans="1:9" x14ac:dyDescent="0.35">
      <c r="A690" s="13">
        <v>2015</v>
      </c>
      <c r="B690" s="13" t="s">
        <v>58</v>
      </c>
      <c r="C690" s="13" t="s">
        <v>228</v>
      </c>
      <c r="D690" s="13">
        <v>2001</v>
      </c>
      <c r="E690" s="14">
        <f>data_filtered[[#This Row],[test_year]]-data_filtered[[#This Row],[model_year]]</f>
        <v>14</v>
      </c>
      <c r="F690" s="13">
        <v>58</v>
      </c>
      <c r="G690" s="13">
        <v>16</v>
      </c>
      <c r="H690" s="13">
        <v>74</v>
      </c>
      <c r="I690" s="13">
        <v>0.21621621621621601</v>
      </c>
    </row>
    <row r="691" spans="1:9" x14ac:dyDescent="0.35">
      <c r="A691" s="14">
        <v>2015</v>
      </c>
      <c r="B691" s="14" t="s">
        <v>26</v>
      </c>
      <c r="C691" s="14" t="s">
        <v>69</v>
      </c>
      <c r="D691" s="14">
        <v>1988</v>
      </c>
      <c r="E691" s="14">
        <f>data_filtered[[#This Row],[test_year]]-data_filtered[[#This Row],[model_year]]</f>
        <v>27</v>
      </c>
      <c r="F691" s="14">
        <v>58</v>
      </c>
      <c r="G691" s="14">
        <v>16</v>
      </c>
      <c r="H691" s="14">
        <v>74</v>
      </c>
      <c r="I691" s="14">
        <v>0.21621621621621601</v>
      </c>
    </row>
    <row r="692" spans="1:9" x14ac:dyDescent="0.35">
      <c r="A692" s="13">
        <v>2016</v>
      </c>
      <c r="B692" s="13" t="s">
        <v>30</v>
      </c>
      <c r="C692" s="13" t="s">
        <v>162</v>
      </c>
      <c r="D692" s="13">
        <v>2000</v>
      </c>
      <c r="E692" s="14">
        <f>data_filtered[[#This Row],[test_year]]-data_filtered[[#This Row],[model_year]]</f>
        <v>16</v>
      </c>
      <c r="F692" s="13">
        <v>58</v>
      </c>
      <c r="G692" s="13">
        <v>16</v>
      </c>
      <c r="H692" s="13">
        <v>74</v>
      </c>
      <c r="I692" s="13">
        <v>0.21621621621621601</v>
      </c>
    </row>
    <row r="693" spans="1:9" x14ac:dyDescent="0.35">
      <c r="A693" s="14">
        <v>2014</v>
      </c>
      <c r="B693" s="14" t="s">
        <v>30</v>
      </c>
      <c r="C693" s="14" t="s">
        <v>50</v>
      </c>
      <c r="D693" s="14">
        <v>1998</v>
      </c>
      <c r="E693" s="14">
        <f>data_filtered[[#This Row],[test_year]]-data_filtered[[#This Row],[model_year]]</f>
        <v>16</v>
      </c>
      <c r="F693" s="14">
        <v>167</v>
      </c>
      <c r="G693" s="14">
        <v>46</v>
      </c>
      <c r="H693" s="14">
        <v>213</v>
      </c>
      <c r="I693" s="14">
        <v>0.215962441314554</v>
      </c>
    </row>
    <row r="694" spans="1:9" x14ac:dyDescent="0.35">
      <c r="A694" s="14">
        <v>2013</v>
      </c>
      <c r="B694" s="14" t="s">
        <v>94</v>
      </c>
      <c r="C694" s="14" t="s">
        <v>95</v>
      </c>
      <c r="D694" s="14">
        <v>2002</v>
      </c>
      <c r="E694" s="14">
        <f>data_filtered[[#This Row],[test_year]]-data_filtered[[#This Row],[model_year]]</f>
        <v>11</v>
      </c>
      <c r="F694" s="14">
        <v>80</v>
      </c>
      <c r="G694" s="14">
        <v>22</v>
      </c>
      <c r="H694" s="14">
        <v>102</v>
      </c>
      <c r="I694" s="14">
        <v>0.21568627450980399</v>
      </c>
    </row>
    <row r="695" spans="1:9" x14ac:dyDescent="0.35">
      <c r="A695" s="14">
        <v>2013</v>
      </c>
      <c r="B695" s="14" t="s">
        <v>26</v>
      </c>
      <c r="C695" s="14" t="s">
        <v>27</v>
      </c>
      <c r="D695" s="14">
        <v>1990</v>
      </c>
      <c r="E695" s="14">
        <f>data_filtered[[#This Row],[test_year]]-data_filtered[[#This Row],[model_year]]</f>
        <v>23</v>
      </c>
      <c r="F695" s="14">
        <v>40</v>
      </c>
      <c r="G695" s="14">
        <v>11</v>
      </c>
      <c r="H695" s="14">
        <v>51</v>
      </c>
      <c r="I695" s="14">
        <v>0.21568627450980399</v>
      </c>
    </row>
    <row r="696" spans="1:9" x14ac:dyDescent="0.35">
      <c r="A696" s="14">
        <v>2014</v>
      </c>
      <c r="B696" s="14" t="s">
        <v>33</v>
      </c>
      <c r="C696" s="14" t="s">
        <v>86</v>
      </c>
      <c r="D696" s="14">
        <v>1998</v>
      </c>
      <c r="E696" s="14">
        <f>data_filtered[[#This Row],[test_year]]-data_filtered[[#This Row],[model_year]]</f>
        <v>16</v>
      </c>
      <c r="F696" s="14">
        <v>40</v>
      </c>
      <c r="G696" s="14">
        <v>11</v>
      </c>
      <c r="H696" s="14">
        <v>51</v>
      </c>
      <c r="I696" s="14">
        <v>0.21568627450980399</v>
      </c>
    </row>
    <row r="697" spans="1:9" x14ac:dyDescent="0.35">
      <c r="A697" s="14">
        <v>2015</v>
      </c>
      <c r="B697" s="14" t="s">
        <v>30</v>
      </c>
      <c r="C697" s="14" t="s">
        <v>376</v>
      </c>
      <c r="D697" s="14">
        <v>2013</v>
      </c>
      <c r="E697" s="14">
        <f>data_filtered[[#This Row],[test_year]]-data_filtered[[#This Row],[model_year]]</f>
        <v>2</v>
      </c>
      <c r="F697" s="14">
        <v>40</v>
      </c>
      <c r="G697" s="14">
        <v>11</v>
      </c>
      <c r="H697" s="14">
        <v>51</v>
      </c>
      <c r="I697" s="14">
        <v>0.21568627450980399</v>
      </c>
    </row>
    <row r="698" spans="1:9" x14ac:dyDescent="0.35">
      <c r="A698" s="14">
        <v>2015</v>
      </c>
      <c r="B698" s="14" t="s">
        <v>92</v>
      </c>
      <c r="C698" s="14" t="s">
        <v>167</v>
      </c>
      <c r="D698" s="14">
        <v>2004</v>
      </c>
      <c r="E698" s="14">
        <f>data_filtered[[#This Row],[test_year]]-data_filtered[[#This Row],[model_year]]</f>
        <v>11</v>
      </c>
      <c r="F698" s="14">
        <v>40</v>
      </c>
      <c r="G698" s="14">
        <v>11</v>
      </c>
      <c r="H698" s="14">
        <v>51</v>
      </c>
      <c r="I698" s="14">
        <v>0.21568627450980399</v>
      </c>
    </row>
    <row r="699" spans="1:9" x14ac:dyDescent="0.35">
      <c r="A699" s="13">
        <v>2015</v>
      </c>
      <c r="B699" s="13" t="s">
        <v>33</v>
      </c>
      <c r="C699" s="13" t="s">
        <v>198</v>
      </c>
      <c r="D699" s="13">
        <v>1996</v>
      </c>
      <c r="E699" s="14">
        <f>data_filtered[[#This Row],[test_year]]-data_filtered[[#This Row],[model_year]]</f>
        <v>19</v>
      </c>
      <c r="F699" s="13">
        <v>40</v>
      </c>
      <c r="G699" s="13">
        <v>11</v>
      </c>
      <c r="H699" s="13">
        <v>51</v>
      </c>
      <c r="I699" s="13">
        <v>0.21568627450980399</v>
      </c>
    </row>
    <row r="700" spans="1:9" x14ac:dyDescent="0.35">
      <c r="A700" s="14">
        <v>2016</v>
      </c>
      <c r="B700" s="14" t="s">
        <v>67</v>
      </c>
      <c r="C700" s="14" t="s">
        <v>145</v>
      </c>
      <c r="D700" s="14">
        <v>1994</v>
      </c>
      <c r="E700" s="14">
        <f>data_filtered[[#This Row],[test_year]]-data_filtered[[#This Row],[model_year]]</f>
        <v>22</v>
      </c>
      <c r="F700" s="14">
        <v>40</v>
      </c>
      <c r="G700" s="14">
        <v>11</v>
      </c>
      <c r="H700" s="14">
        <v>51</v>
      </c>
      <c r="I700" s="14">
        <v>0.21568627450980399</v>
      </c>
    </row>
    <row r="701" spans="1:9" x14ac:dyDescent="0.35">
      <c r="A701" s="14">
        <v>2017</v>
      </c>
      <c r="B701" s="14" t="s">
        <v>30</v>
      </c>
      <c r="C701" s="14" t="s">
        <v>378</v>
      </c>
      <c r="D701" s="14">
        <v>2001</v>
      </c>
      <c r="E701" s="14">
        <f>data_filtered[[#This Row],[test_year]]-data_filtered[[#This Row],[model_year]]</f>
        <v>16</v>
      </c>
      <c r="F701" s="14">
        <v>40</v>
      </c>
      <c r="G701" s="14">
        <v>11</v>
      </c>
      <c r="H701" s="14">
        <v>51</v>
      </c>
      <c r="I701" s="14">
        <v>0.21568627450980399</v>
      </c>
    </row>
    <row r="702" spans="1:9" x14ac:dyDescent="0.35">
      <c r="A702" s="14">
        <v>2016</v>
      </c>
      <c r="B702" s="14" t="s">
        <v>24</v>
      </c>
      <c r="C702" s="14" t="s">
        <v>41</v>
      </c>
      <c r="D702" s="14">
        <v>1997</v>
      </c>
      <c r="E702" s="14">
        <f>data_filtered[[#This Row],[test_year]]-data_filtered[[#This Row],[model_year]]</f>
        <v>19</v>
      </c>
      <c r="F702" s="14">
        <v>131</v>
      </c>
      <c r="G702" s="14">
        <v>36</v>
      </c>
      <c r="H702" s="14">
        <v>167</v>
      </c>
      <c r="I702" s="14">
        <v>0.215568862275449</v>
      </c>
    </row>
    <row r="703" spans="1:9" x14ac:dyDescent="0.35">
      <c r="A703" s="13">
        <v>2014</v>
      </c>
      <c r="B703" s="13" t="s">
        <v>24</v>
      </c>
      <c r="C703" s="13" t="s">
        <v>155</v>
      </c>
      <c r="D703" s="13">
        <v>1998</v>
      </c>
      <c r="E703" s="14">
        <f>data_filtered[[#This Row],[test_year]]-data_filtered[[#This Row],[model_year]]</f>
        <v>16</v>
      </c>
      <c r="F703" s="13">
        <v>62</v>
      </c>
      <c r="G703" s="13">
        <v>17</v>
      </c>
      <c r="H703" s="13">
        <v>79</v>
      </c>
      <c r="I703" s="13">
        <v>0.215189873417721</v>
      </c>
    </row>
    <row r="704" spans="1:9" x14ac:dyDescent="0.35">
      <c r="A704" s="13">
        <v>2014</v>
      </c>
      <c r="B704" s="13" t="s">
        <v>52</v>
      </c>
      <c r="C704" s="13" t="s">
        <v>84</v>
      </c>
      <c r="D704" s="13">
        <v>2001</v>
      </c>
      <c r="E704" s="14">
        <f>data_filtered[[#This Row],[test_year]]-data_filtered[[#This Row],[model_year]]</f>
        <v>13</v>
      </c>
      <c r="F704" s="13">
        <v>62</v>
      </c>
      <c r="G704" s="13">
        <v>17</v>
      </c>
      <c r="H704" s="13">
        <v>79</v>
      </c>
      <c r="I704" s="13">
        <v>0.215189873417721</v>
      </c>
    </row>
    <row r="705" spans="1:9" x14ac:dyDescent="0.35">
      <c r="A705" s="13">
        <v>2014</v>
      </c>
      <c r="B705" s="13" t="s">
        <v>30</v>
      </c>
      <c r="C705" s="13" t="s">
        <v>260</v>
      </c>
      <c r="D705" s="13">
        <v>1988</v>
      </c>
      <c r="E705" s="14">
        <f>data_filtered[[#This Row],[test_year]]-data_filtered[[#This Row],[model_year]]</f>
        <v>26</v>
      </c>
      <c r="F705" s="13">
        <v>62</v>
      </c>
      <c r="G705" s="13">
        <v>17</v>
      </c>
      <c r="H705" s="13">
        <v>79</v>
      </c>
      <c r="I705" s="13">
        <v>0.215189873417721</v>
      </c>
    </row>
    <row r="706" spans="1:9" x14ac:dyDescent="0.35">
      <c r="A706" s="13">
        <v>2013</v>
      </c>
      <c r="B706" s="13" t="s">
        <v>24</v>
      </c>
      <c r="C706" s="13" t="s">
        <v>122</v>
      </c>
      <c r="D706" s="13">
        <v>2004</v>
      </c>
      <c r="E706" s="14">
        <f>data_filtered[[#This Row],[test_year]]-data_filtered[[#This Row],[model_year]]</f>
        <v>9</v>
      </c>
      <c r="F706" s="13">
        <v>106</v>
      </c>
      <c r="G706" s="13">
        <v>29</v>
      </c>
      <c r="H706" s="13">
        <v>135</v>
      </c>
      <c r="I706" s="13">
        <v>0.21481481481481501</v>
      </c>
    </row>
    <row r="707" spans="1:9" x14ac:dyDescent="0.35">
      <c r="A707" s="13">
        <v>2017</v>
      </c>
      <c r="B707" s="13" t="s">
        <v>24</v>
      </c>
      <c r="C707" s="13" t="s">
        <v>41</v>
      </c>
      <c r="D707" s="13">
        <v>1997</v>
      </c>
      <c r="E707" s="14">
        <f>data_filtered[[#This Row],[test_year]]-data_filtered[[#This Row],[model_year]]</f>
        <v>20</v>
      </c>
      <c r="F707" s="13">
        <v>106</v>
      </c>
      <c r="G707" s="13">
        <v>29</v>
      </c>
      <c r="H707" s="13">
        <v>135</v>
      </c>
      <c r="I707" s="13">
        <v>0.21481481481481501</v>
      </c>
    </row>
    <row r="708" spans="1:9" x14ac:dyDescent="0.35">
      <c r="A708" s="13">
        <v>2017</v>
      </c>
      <c r="B708" s="13" t="s">
        <v>30</v>
      </c>
      <c r="C708" s="13" t="s">
        <v>47</v>
      </c>
      <c r="D708" s="13">
        <v>2001</v>
      </c>
      <c r="E708" s="14">
        <f>data_filtered[[#This Row],[test_year]]-data_filtered[[#This Row],[model_year]]</f>
        <v>16</v>
      </c>
      <c r="F708" s="13">
        <v>117</v>
      </c>
      <c r="G708" s="13">
        <v>32</v>
      </c>
      <c r="H708" s="13">
        <v>149</v>
      </c>
      <c r="I708" s="13">
        <v>0.21476510067114099</v>
      </c>
    </row>
    <row r="709" spans="1:9" x14ac:dyDescent="0.35">
      <c r="A709" s="13">
        <v>2013</v>
      </c>
      <c r="B709" s="13" t="s">
        <v>30</v>
      </c>
      <c r="C709" s="13" t="s">
        <v>127</v>
      </c>
      <c r="D709" s="13">
        <v>2002</v>
      </c>
      <c r="E709" s="14">
        <f>data_filtered[[#This Row],[test_year]]-data_filtered[[#This Row],[model_year]]</f>
        <v>11</v>
      </c>
      <c r="F709" s="13">
        <v>128</v>
      </c>
      <c r="G709" s="13">
        <v>35</v>
      </c>
      <c r="H709" s="13">
        <v>163</v>
      </c>
      <c r="I709" s="13">
        <v>0.214723926380368</v>
      </c>
    </row>
    <row r="710" spans="1:9" x14ac:dyDescent="0.35">
      <c r="A710" s="13">
        <v>2013</v>
      </c>
      <c r="B710" s="13" t="s">
        <v>30</v>
      </c>
      <c r="C710" s="13" t="s">
        <v>60</v>
      </c>
      <c r="D710" s="13">
        <v>1999</v>
      </c>
      <c r="E710" s="14">
        <f>data_filtered[[#This Row],[test_year]]-data_filtered[[#This Row],[model_year]]</f>
        <v>14</v>
      </c>
      <c r="F710" s="13">
        <v>187</v>
      </c>
      <c r="G710" s="13">
        <v>51</v>
      </c>
      <c r="H710" s="13">
        <v>238</v>
      </c>
      <c r="I710" s="13">
        <v>0.214285714285714</v>
      </c>
    </row>
    <row r="711" spans="1:9" x14ac:dyDescent="0.35">
      <c r="A711" s="13">
        <v>2013</v>
      </c>
      <c r="B711" s="13" t="s">
        <v>30</v>
      </c>
      <c r="C711" s="13" t="s">
        <v>72</v>
      </c>
      <c r="D711" s="13">
        <v>1997</v>
      </c>
      <c r="E711" s="14">
        <f>data_filtered[[#This Row],[test_year]]-data_filtered[[#This Row],[model_year]]</f>
        <v>16</v>
      </c>
      <c r="F711" s="13">
        <v>154</v>
      </c>
      <c r="G711" s="13">
        <v>42</v>
      </c>
      <c r="H711" s="13">
        <v>196</v>
      </c>
      <c r="I711" s="13">
        <v>0.214285714285714</v>
      </c>
    </row>
    <row r="712" spans="1:9" x14ac:dyDescent="0.35">
      <c r="A712" s="13">
        <v>2015</v>
      </c>
      <c r="B712" s="13" t="s">
        <v>24</v>
      </c>
      <c r="C712" s="13" t="s">
        <v>70</v>
      </c>
      <c r="D712" s="13">
        <v>1995</v>
      </c>
      <c r="E712" s="14">
        <f>data_filtered[[#This Row],[test_year]]-data_filtered[[#This Row],[model_year]]</f>
        <v>20</v>
      </c>
      <c r="F712" s="13">
        <v>121</v>
      </c>
      <c r="G712" s="13">
        <v>33</v>
      </c>
      <c r="H712" s="13">
        <v>154</v>
      </c>
      <c r="I712" s="13">
        <v>0.214285714285714</v>
      </c>
    </row>
    <row r="713" spans="1:9" x14ac:dyDescent="0.35">
      <c r="A713" s="13">
        <v>2014</v>
      </c>
      <c r="B713" s="13" t="s">
        <v>24</v>
      </c>
      <c r="C713" s="13" t="s">
        <v>57</v>
      </c>
      <c r="D713" s="13">
        <v>2005</v>
      </c>
      <c r="E713" s="14">
        <f>data_filtered[[#This Row],[test_year]]-data_filtered[[#This Row],[model_year]]</f>
        <v>9</v>
      </c>
      <c r="F713" s="13">
        <v>99</v>
      </c>
      <c r="G713" s="13">
        <v>27</v>
      </c>
      <c r="H713" s="13">
        <v>126</v>
      </c>
      <c r="I713" s="13">
        <v>0.214285714285714</v>
      </c>
    </row>
    <row r="714" spans="1:9" x14ac:dyDescent="0.35">
      <c r="A714" s="14">
        <v>2013</v>
      </c>
      <c r="B714" s="14" t="s">
        <v>128</v>
      </c>
      <c r="C714" s="14" t="s">
        <v>129</v>
      </c>
      <c r="D714" s="14">
        <v>2004</v>
      </c>
      <c r="E714" s="14">
        <f>data_filtered[[#This Row],[test_year]]-data_filtered[[#This Row],[model_year]]</f>
        <v>9</v>
      </c>
      <c r="F714" s="14">
        <v>77</v>
      </c>
      <c r="G714" s="14">
        <v>21</v>
      </c>
      <c r="H714" s="14">
        <v>98</v>
      </c>
      <c r="I714" s="14">
        <v>0.214285714285714</v>
      </c>
    </row>
    <row r="715" spans="1:9" x14ac:dyDescent="0.35">
      <c r="A715" s="14">
        <v>2014</v>
      </c>
      <c r="B715" s="14" t="s">
        <v>52</v>
      </c>
      <c r="C715" s="14" t="s">
        <v>200</v>
      </c>
      <c r="D715" s="14">
        <v>1998</v>
      </c>
      <c r="E715" s="14">
        <f>data_filtered[[#This Row],[test_year]]-data_filtered[[#This Row],[model_year]]</f>
        <v>16</v>
      </c>
      <c r="F715" s="14">
        <v>66</v>
      </c>
      <c r="G715" s="14">
        <v>18</v>
      </c>
      <c r="H715" s="14">
        <v>84</v>
      </c>
      <c r="I715" s="14">
        <v>0.214285714285714</v>
      </c>
    </row>
    <row r="716" spans="1:9" x14ac:dyDescent="0.35">
      <c r="A716" s="13">
        <v>2013</v>
      </c>
      <c r="B716" s="13" t="s">
        <v>30</v>
      </c>
      <c r="C716" s="13" t="s">
        <v>194</v>
      </c>
      <c r="D716" s="13">
        <v>1998</v>
      </c>
      <c r="E716" s="14">
        <f>data_filtered[[#This Row],[test_year]]-data_filtered[[#This Row],[model_year]]</f>
        <v>15</v>
      </c>
      <c r="F716" s="13">
        <v>55</v>
      </c>
      <c r="G716" s="13">
        <v>15</v>
      </c>
      <c r="H716" s="13">
        <v>70</v>
      </c>
      <c r="I716" s="13">
        <v>0.214285714285714</v>
      </c>
    </row>
    <row r="717" spans="1:9" x14ac:dyDescent="0.35">
      <c r="A717" s="14">
        <v>2013</v>
      </c>
      <c r="B717" s="14" t="s">
        <v>33</v>
      </c>
      <c r="C717" s="14" t="s">
        <v>86</v>
      </c>
      <c r="D717" s="14">
        <v>2001</v>
      </c>
      <c r="E717" s="14">
        <f>data_filtered[[#This Row],[test_year]]-data_filtered[[#This Row],[model_year]]</f>
        <v>12</v>
      </c>
      <c r="F717" s="14">
        <v>55</v>
      </c>
      <c r="G717" s="14">
        <v>15</v>
      </c>
      <c r="H717" s="14">
        <v>70</v>
      </c>
      <c r="I717" s="14">
        <v>0.214285714285714</v>
      </c>
    </row>
    <row r="718" spans="1:9" x14ac:dyDescent="0.35">
      <c r="A718" s="13">
        <v>2015</v>
      </c>
      <c r="B718" s="13" t="s">
        <v>24</v>
      </c>
      <c r="C718" s="13" t="s">
        <v>267</v>
      </c>
      <c r="D718" s="13">
        <v>2005</v>
      </c>
      <c r="E718" s="14">
        <f>data_filtered[[#This Row],[test_year]]-data_filtered[[#This Row],[model_year]]</f>
        <v>10</v>
      </c>
      <c r="F718" s="13">
        <v>55</v>
      </c>
      <c r="G718" s="13">
        <v>15</v>
      </c>
      <c r="H718" s="13">
        <v>70</v>
      </c>
      <c r="I718" s="13">
        <v>0.214285714285714</v>
      </c>
    </row>
    <row r="719" spans="1:9" x14ac:dyDescent="0.35">
      <c r="A719" s="13">
        <v>2013</v>
      </c>
      <c r="B719" s="13" t="s">
        <v>190</v>
      </c>
      <c r="C719" s="13" t="s">
        <v>259</v>
      </c>
      <c r="D719" s="13">
        <v>1998</v>
      </c>
      <c r="E719" s="14">
        <f>data_filtered[[#This Row],[test_year]]-data_filtered[[#This Row],[model_year]]</f>
        <v>15</v>
      </c>
      <c r="F719" s="13">
        <v>44</v>
      </c>
      <c r="G719" s="13">
        <v>12</v>
      </c>
      <c r="H719" s="13">
        <v>56</v>
      </c>
      <c r="I719" s="13">
        <v>0.214285714285714</v>
      </c>
    </row>
    <row r="720" spans="1:9" x14ac:dyDescent="0.35">
      <c r="A720" s="14">
        <v>2013</v>
      </c>
      <c r="B720" s="14" t="s">
        <v>98</v>
      </c>
      <c r="C720" s="14" t="s">
        <v>333</v>
      </c>
      <c r="D720" s="14">
        <v>2003</v>
      </c>
      <c r="E720" s="14">
        <f>data_filtered[[#This Row],[test_year]]-data_filtered[[#This Row],[model_year]]</f>
        <v>10</v>
      </c>
      <c r="F720" s="14">
        <v>44</v>
      </c>
      <c r="G720" s="14">
        <v>12</v>
      </c>
      <c r="H720" s="14">
        <v>56</v>
      </c>
      <c r="I720" s="14">
        <v>0.214285714285714</v>
      </c>
    </row>
    <row r="721" spans="1:9" x14ac:dyDescent="0.35">
      <c r="A721" s="14">
        <v>2015</v>
      </c>
      <c r="B721" s="14" t="s">
        <v>58</v>
      </c>
      <c r="C721" s="14" t="s">
        <v>329</v>
      </c>
      <c r="D721" s="14">
        <v>2005</v>
      </c>
      <c r="E721" s="14">
        <f>data_filtered[[#This Row],[test_year]]-data_filtered[[#This Row],[model_year]]</f>
        <v>10</v>
      </c>
      <c r="F721" s="14">
        <v>44</v>
      </c>
      <c r="G721" s="14">
        <v>12</v>
      </c>
      <c r="H721" s="14">
        <v>56</v>
      </c>
      <c r="I721" s="14">
        <v>0.214285714285714</v>
      </c>
    </row>
    <row r="722" spans="1:9" x14ac:dyDescent="0.35">
      <c r="A722" s="14">
        <v>2015</v>
      </c>
      <c r="B722" s="14" t="s">
        <v>42</v>
      </c>
      <c r="C722" s="14" t="s">
        <v>182</v>
      </c>
      <c r="D722" s="14">
        <v>2000</v>
      </c>
      <c r="E722" s="14">
        <f>data_filtered[[#This Row],[test_year]]-data_filtered[[#This Row],[model_year]]</f>
        <v>15</v>
      </c>
      <c r="F722" s="14">
        <v>44</v>
      </c>
      <c r="G722" s="14">
        <v>12</v>
      </c>
      <c r="H722" s="14">
        <v>56</v>
      </c>
      <c r="I722" s="14">
        <v>0.214285714285714</v>
      </c>
    </row>
    <row r="723" spans="1:9" x14ac:dyDescent="0.35">
      <c r="A723" s="14">
        <v>2015</v>
      </c>
      <c r="B723" s="14" t="s">
        <v>186</v>
      </c>
      <c r="C723" s="14" t="s">
        <v>195</v>
      </c>
      <c r="D723" s="14">
        <v>2001</v>
      </c>
      <c r="E723" s="14">
        <f>data_filtered[[#This Row],[test_year]]-data_filtered[[#This Row],[model_year]]</f>
        <v>14</v>
      </c>
      <c r="F723" s="14">
        <v>44</v>
      </c>
      <c r="G723" s="14">
        <v>12</v>
      </c>
      <c r="H723" s="14">
        <v>56</v>
      </c>
      <c r="I723" s="14">
        <v>0.214285714285714</v>
      </c>
    </row>
    <row r="724" spans="1:9" x14ac:dyDescent="0.35">
      <c r="A724" s="14">
        <v>2016</v>
      </c>
      <c r="B724" s="14" t="s">
        <v>30</v>
      </c>
      <c r="C724" s="14" t="s">
        <v>229</v>
      </c>
      <c r="D724" s="14">
        <v>1999</v>
      </c>
      <c r="E724" s="14">
        <f>data_filtered[[#This Row],[test_year]]-data_filtered[[#This Row],[model_year]]</f>
        <v>17</v>
      </c>
      <c r="F724" s="14">
        <v>44</v>
      </c>
      <c r="G724" s="14">
        <v>12</v>
      </c>
      <c r="H724" s="14">
        <v>56</v>
      </c>
      <c r="I724" s="14">
        <v>0.214285714285714</v>
      </c>
    </row>
    <row r="725" spans="1:9" x14ac:dyDescent="0.35">
      <c r="A725" s="13">
        <v>2016</v>
      </c>
      <c r="B725" s="13" t="s">
        <v>37</v>
      </c>
      <c r="C725" s="13" t="s">
        <v>157</v>
      </c>
      <c r="D725" s="13">
        <v>2002</v>
      </c>
      <c r="E725" s="14">
        <f>data_filtered[[#This Row],[test_year]]-data_filtered[[#This Row],[model_year]]</f>
        <v>14</v>
      </c>
      <c r="F725" s="13">
        <v>44</v>
      </c>
      <c r="G725" s="13">
        <v>12</v>
      </c>
      <c r="H725" s="13">
        <v>56</v>
      </c>
      <c r="I725" s="13">
        <v>0.214285714285714</v>
      </c>
    </row>
    <row r="726" spans="1:9" x14ac:dyDescent="0.35">
      <c r="A726" s="13">
        <v>2014</v>
      </c>
      <c r="B726" s="13" t="s">
        <v>24</v>
      </c>
      <c r="C726" s="13" t="s">
        <v>41</v>
      </c>
      <c r="D726" s="13">
        <v>1997</v>
      </c>
      <c r="E726" s="14">
        <f>data_filtered[[#This Row],[test_year]]-data_filtered[[#This Row],[model_year]]</f>
        <v>17</v>
      </c>
      <c r="F726" s="13">
        <v>162</v>
      </c>
      <c r="G726" s="13">
        <v>44</v>
      </c>
      <c r="H726" s="13">
        <v>206</v>
      </c>
      <c r="I726" s="13">
        <v>0.213592233009709</v>
      </c>
    </row>
    <row r="727" spans="1:9" x14ac:dyDescent="0.35">
      <c r="A727" s="14">
        <v>2013</v>
      </c>
      <c r="B727" s="14" t="s">
        <v>24</v>
      </c>
      <c r="C727" s="14" t="s">
        <v>70</v>
      </c>
      <c r="D727" s="14">
        <v>1994</v>
      </c>
      <c r="E727" s="14">
        <f>data_filtered[[#This Row],[test_year]]-data_filtered[[#This Row],[model_year]]</f>
        <v>19</v>
      </c>
      <c r="F727" s="14">
        <v>188</v>
      </c>
      <c r="G727" s="14">
        <v>51</v>
      </c>
      <c r="H727" s="14">
        <v>239</v>
      </c>
      <c r="I727" s="14">
        <v>0.213389121338912</v>
      </c>
    </row>
    <row r="728" spans="1:9" x14ac:dyDescent="0.35">
      <c r="A728" s="13">
        <v>2013</v>
      </c>
      <c r="B728" s="13" t="s">
        <v>30</v>
      </c>
      <c r="C728" s="13" t="s">
        <v>250</v>
      </c>
      <c r="D728" s="13">
        <v>1991</v>
      </c>
      <c r="E728" s="14">
        <f>data_filtered[[#This Row],[test_year]]-data_filtered[[#This Row],[model_year]]</f>
        <v>22</v>
      </c>
      <c r="F728" s="13">
        <v>59</v>
      </c>
      <c r="G728" s="13">
        <v>16</v>
      </c>
      <c r="H728" s="13">
        <v>75</v>
      </c>
      <c r="I728" s="13">
        <v>0.21333333333333299</v>
      </c>
    </row>
    <row r="729" spans="1:9" x14ac:dyDescent="0.35">
      <c r="A729" s="13">
        <v>2013</v>
      </c>
      <c r="B729" s="13" t="s">
        <v>26</v>
      </c>
      <c r="C729" s="13" t="s">
        <v>35</v>
      </c>
      <c r="D729" s="13">
        <v>1992</v>
      </c>
      <c r="E729" s="14">
        <f>data_filtered[[#This Row],[test_year]]-data_filtered[[#This Row],[model_year]]</f>
        <v>21</v>
      </c>
      <c r="F729" s="13">
        <v>59</v>
      </c>
      <c r="G729" s="13">
        <v>16</v>
      </c>
      <c r="H729" s="13">
        <v>75</v>
      </c>
      <c r="I729" s="13">
        <v>0.21333333333333299</v>
      </c>
    </row>
    <row r="730" spans="1:9" x14ac:dyDescent="0.35">
      <c r="A730" s="13">
        <v>2017</v>
      </c>
      <c r="B730" s="13" t="s">
        <v>30</v>
      </c>
      <c r="C730" s="13" t="s">
        <v>124</v>
      </c>
      <c r="D730" s="13">
        <v>1998</v>
      </c>
      <c r="E730" s="14">
        <f>data_filtered[[#This Row],[test_year]]-data_filtered[[#This Row],[model_year]]</f>
        <v>19</v>
      </c>
      <c r="F730" s="13">
        <v>59</v>
      </c>
      <c r="G730" s="13">
        <v>16</v>
      </c>
      <c r="H730" s="13">
        <v>75</v>
      </c>
      <c r="I730" s="13">
        <v>0.21333333333333299</v>
      </c>
    </row>
    <row r="731" spans="1:9" x14ac:dyDescent="0.35">
      <c r="A731" s="14">
        <v>2014</v>
      </c>
      <c r="B731" s="14" t="s">
        <v>104</v>
      </c>
      <c r="C731" s="14" t="s">
        <v>115</v>
      </c>
      <c r="D731" s="14">
        <v>2001</v>
      </c>
      <c r="E731" s="14">
        <f>data_filtered[[#This Row],[test_year]]-data_filtered[[#This Row],[model_year]]</f>
        <v>13</v>
      </c>
      <c r="F731" s="14">
        <v>107</v>
      </c>
      <c r="G731" s="14">
        <v>29</v>
      </c>
      <c r="H731" s="14">
        <v>136</v>
      </c>
      <c r="I731" s="14">
        <v>0.213235294117647</v>
      </c>
    </row>
    <row r="732" spans="1:9" x14ac:dyDescent="0.35">
      <c r="A732" s="13">
        <v>2017</v>
      </c>
      <c r="B732" s="13" t="s">
        <v>30</v>
      </c>
      <c r="C732" s="13" t="s">
        <v>72</v>
      </c>
      <c r="D732" s="13">
        <v>2001</v>
      </c>
      <c r="E732" s="14">
        <f>data_filtered[[#This Row],[test_year]]-data_filtered[[#This Row],[model_year]]</f>
        <v>16</v>
      </c>
      <c r="F732" s="13">
        <v>144</v>
      </c>
      <c r="G732" s="13">
        <v>39</v>
      </c>
      <c r="H732" s="13">
        <v>183</v>
      </c>
      <c r="I732" s="13">
        <v>0.213114754098361</v>
      </c>
    </row>
    <row r="733" spans="1:9" x14ac:dyDescent="0.35">
      <c r="A733" s="14">
        <v>2014</v>
      </c>
      <c r="B733" s="14" t="s">
        <v>269</v>
      </c>
      <c r="C733" s="14" t="s">
        <v>324</v>
      </c>
      <c r="D733" s="14">
        <v>2003</v>
      </c>
      <c r="E733" s="14">
        <f>data_filtered[[#This Row],[test_year]]-data_filtered[[#This Row],[model_year]]</f>
        <v>11</v>
      </c>
      <c r="F733" s="14">
        <v>48</v>
      </c>
      <c r="G733" s="14">
        <v>13</v>
      </c>
      <c r="H733" s="14">
        <v>61</v>
      </c>
      <c r="I733" s="14">
        <v>0.213114754098361</v>
      </c>
    </row>
    <row r="734" spans="1:9" x14ac:dyDescent="0.35">
      <c r="A734" s="14">
        <v>2014</v>
      </c>
      <c r="B734" s="14" t="s">
        <v>106</v>
      </c>
      <c r="C734" s="14" t="s">
        <v>174</v>
      </c>
      <c r="D734" s="14">
        <v>2003</v>
      </c>
      <c r="E734" s="14">
        <f>data_filtered[[#This Row],[test_year]]-data_filtered[[#This Row],[model_year]]</f>
        <v>11</v>
      </c>
      <c r="F734" s="14">
        <v>48</v>
      </c>
      <c r="G734" s="14">
        <v>13</v>
      </c>
      <c r="H734" s="14">
        <v>61</v>
      </c>
      <c r="I734" s="14">
        <v>0.213114754098361</v>
      </c>
    </row>
    <row r="735" spans="1:9" x14ac:dyDescent="0.35">
      <c r="A735" s="14">
        <v>2015</v>
      </c>
      <c r="B735" s="14" t="s">
        <v>128</v>
      </c>
      <c r="C735" s="14" t="s">
        <v>212</v>
      </c>
      <c r="D735" s="14">
        <v>2003</v>
      </c>
      <c r="E735" s="14">
        <f>data_filtered[[#This Row],[test_year]]-data_filtered[[#This Row],[model_year]]</f>
        <v>12</v>
      </c>
      <c r="F735" s="14">
        <v>48</v>
      </c>
      <c r="G735" s="14">
        <v>13</v>
      </c>
      <c r="H735" s="14">
        <v>61</v>
      </c>
      <c r="I735" s="14">
        <v>0.213114754098361</v>
      </c>
    </row>
    <row r="736" spans="1:9" x14ac:dyDescent="0.35">
      <c r="A736" s="13">
        <v>2017</v>
      </c>
      <c r="B736" s="13" t="s">
        <v>102</v>
      </c>
      <c r="C736" s="13" t="s">
        <v>272</v>
      </c>
      <c r="D736" s="13">
        <v>2005</v>
      </c>
      <c r="E736" s="14">
        <f>data_filtered[[#This Row],[test_year]]-data_filtered[[#This Row],[model_year]]</f>
        <v>12</v>
      </c>
      <c r="F736" s="13">
        <v>48</v>
      </c>
      <c r="G736" s="13">
        <v>13</v>
      </c>
      <c r="H736" s="13">
        <v>61</v>
      </c>
      <c r="I736" s="13">
        <v>0.213114754098361</v>
      </c>
    </row>
    <row r="737" spans="1:9" x14ac:dyDescent="0.35">
      <c r="A737" s="14">
        <v>2014</v>
      </c>
      <c r="B737" s="14" t="s">
        <v>30</v>
      </c>
      <c r="C737" s="14" t="s">
        <v>40</v>
      </c>
      <c r="D737" s="14">
        <v>2001</v>
      </c>
      <c r="E737" s="14">
        <f>data_filtered[[#This Row],[test_year]]-data_filtered[[#This Row],[model_year]]</f>
        <v>13</v>
      </c>
      <c r="F737" s="14">
        <v>74</v>
      </c>
      <c r="G737" s="14">
        <v>20</v>
      </c>
      <c r="H737" s="14">
        <v>94</v>
      </c>
      <c r="I737" s="14">
        <v>0.21276595744680801</v>
      </c>
    </row>
    <row r="738" spans="1:9" x14ac:dyDescent="0.35">
      <c r="A738" s="14">
        <v>2017</v>
      </c>
      <c r="B738" s="14" t="s">
        <v>104</v>
      </c>
      <c r="C738" s="14" t="s">
        <v>140</v>
      </c>
      <c r="D738" s="14">
        <v>2016</v>
      </c>
      <c r="E738" s="14">
        <f>data_filtered[[#This Row],[test_year]]-data_filtered[[#This Row],[model_year]]</f>
        <v>1</v>
      </c>
      <c r="F738" s="14">
        <v>74</v>
      </c>
      <c r="G738" s="14">
        <v>20</v>
      </c>
      <c r="H738" s="14">
        <v>94</v>
      </c>
      <c r="I738" s="14">
        <v>0.21276595744680801</v>
      </c>
    </row>
    <row r="739" spans="1:9" x14ac:dyDescent="0.35">
      <c r="A739" s="13">
        <v>2017</v>
      </c>
      <c r="B739" s="13" t="s">
        <v>30</v>
      </c>
      <c r="C739" s="13" t="s">
        <v>47</v>
      </c>
      <c r="D739" s="13">
        <v>2003</v>
      </c>
      <c r="E739" s="14">
        <f>data_filtered[[#This Row],[test_year]]-data_filtered[[#This Row],[model_year]]</f>
        <v>14</v>
      </c>
      <c r="F739" s="13">
        <v>152</v>
      </c>
      <c r="G739" s="13">
        <v>41</v>
      </c>
      <c r="H739" s="13">
        <v>193</v>
      </c>
      <c r="I739" s="13">
        <v>0.21243523316062199</v>
      </c>
    </row>
    <row r="740" spans="1:9" x14ac:dyDescent="0.35">
      <c r="A740" s="14">
        <v>2015</v>
      </c>
      <c r="B740" s="14" t="s">
        <v>42</v>
      </c>
      <c r="C740" s="14" t="s">
        <v>66</v>
      </c>
      <c r="D740" s="14">
        <v>1995</v>
      </c>
      <c r="E740" s="14">
        <f>data_filtered[[#This Row],[test_year]]-data_filtered[[#This Row],[model_year]]</f>
        <v>20</v>
      </c>
      <c r="F740" s="14">
        <v>104</v>
      </c>
      <c r="G740" s="14">
        <v>28</v>
      </c>
      <c r="H740" s="14">
        <v>132</v>
      </c>
      <c r="I740" s="14">
        <v>0.21212121212121199</v>
      </c>
    </row>
    <row r="741" spans="1:9" x14ac:dyDescent="0.35">
      <c r="A741" s="13">
        <v>2013</v>
      </c>
      <c r="B741" s="13" t="s">
        <v>52</v>
      </c>
      <c r="C741" s="13" t="s">
        <v>90</v>
      </c>
      <c r="D741" s="13">
        <v>2000</v>
      </c>
      <c r="E741" s="14">
        <f>data_filtered[[#This Row],[test_year]]-data_filtered[[#This Row],[model_year]]</f>
        <v>13</v>
      </c>
      <c r="F741" s="13">
        <v>52</v>
      </c>
      <c r="G741" s="13">
        <v>14</v>
      </c>
      <c r="H741" s="13">
        <v>66</v>
      </c>
      <c r="I741" s="13">
        <v>0.21212121212121199</v>
      </c>
    </row>
    <row r="742" spans="1:9" x14ac:dyDescent="0.35">
      <c r="A742" s="14">
        <v>2014</v>
      </c>
      <c r="B742" s="14" t="s">
        <v>186</v>
      </c>
      <c r="C742" s="14" t="s">
        <v>187</v>
      </c>
      <c r="D742" s="14">
        <v>2001</v>
      </c>
      <c r="E742" s="14">
        <f>data_filtered[[#This Row],[test_year]]-data_filtered[[#This Row],[model_year]]</f>
        <v>13</v>
      </c>
      <c r="F742" s="14">
        <v>52</v>
      </c>
      <c r="G742" s="14">
        <v>14</v>
      </c>
      <c r="H742" s="14">
        <v>66</v>
      </c>
      <c r="I742" s="14">
        <v>0.21212121212121199</v>
      </c>
    </row>
    <row r="743" spans="1:9" x14ac:dyDescent="0.35">
      <c r="A743" s="13">
        <v>2014</v>
      </c>
      <c r="B743" s="13" t="s">
        <v>94</v>
      </c>
      <c r="C743" s="13" t="s">
        <v>306</v>
      </c>
      <c r="D743" s="13">
        <v>2000</v>
      </c>
      <c r="E743" s="14">
        <f>data_filtered[[#This Row],[test_year]]-data_filtered[[#This Row],[model_year]]</f>
        <v>14</v>
      </c>
      <c r="F743" s="13">
        <v>52</v>
      </c>
      <c r="G743" s="13">
        <v>14</v>
      </c>
      <c r="H743" s="13">
        <v>66</v>
      </c>
      <c r="I743" s="13">
        <v>0.21212121212121199</v>
      </c>
    </row>
    <row r="744" spans="1:9" x14ac:dyDescent="0.35">
      <c r="A744" s="14">
        <v>2016</v>
      </c>
      <c r="B744" s="14" t="s">
        <v>79</v>
      </c>
      <c r="C744" s="14" t="s">
        <v>81</v>
      </c>
      <c r="D744" s="14">
        <v>2001</v>
      </c>
      <c r="E744" s="14">
        <f>data_filtered[[#This Row],[test_year]]-data_filtered[[#This Row],[model_year]]</f>
        <v>15</v>
      </c>
      <c r="F744" s="14">
        <v>67</v>
      </c>
      <c r="G744" s="14">
        <v>18</v>
      </c>
      <c r="H744" s="14">
        <v>85</v>
      </c>
      <c r="I744" s="14">
        <v>0.21176470588235299</v>
      </c>
    </row>
    <row r="745" spans="1:9" x14ac:dyDescent="0.35">
      <c r="A745" s="14">
        <v>2014</v>
      </c>
      <c r="B745" s="14" t="s">
        <v>52</v>
      </c>
      <c r="C745" s="14" t="s">
        <v>131</v>
      </c>
      <c r="D745" s="14">
        <v>2000</v>
      </c>
      <c r="E745" s="14">
        <f>data_filtered[[#This Row],[test_year]]-data_filtered[[#This Row],[model_year]]</f>
        <v>14</v>
      </c>
      <c r="F745" s="14">
        <v>108</v>
      </c>
      <c r="G745" s="14">
        <v>29</v>
      </c>
      <c r="H745" s="14">
        <v>137</v>
      </c>
      <c r="I745" s="14">
        <v>0.21167883211678801</v>
      </c>
    </row>
    <row r="746" spans="1:9" x14ac:dyDescent="0.35">
      <c r="A746" s="13">
        <v>2014</v>
      </c>
      <c r="B746" s="13" t="s">
        <v>79</v>
      </c>
      <c r="C746" s="13" t="s">
        <v>81</v>
      </c>
      <c r="D746" s="13">
        <v>2001</v>
      </c>
      <c r="E746" s="14">
        <f>data_filtered[[#This Row],[test_year]]-data_filtered[[#This Row],[model_year]]</f>
        <v>13</v>
      </c>
      <c r="F746" s="13">
        <v>108</v>
      </c>
      <c r="G746" s="13">
        <v>29</v>
      </c>
      <c r="H746" s="13">
        <v>137</v>
      </c>
      <c r="I746" s="13">
        <v>0.21167883211678801</v>
      </c>
    </row>
    <row r="747" spans="1:9" x14ac:dyDescent="0.35">
      <c r="A747" s="14">
        <v>2013</v>
      </c>
      <c r="B747" s="14" t="s">
        <v>30</v>
      </c>
      <c r="C747" s="14" t="s">
        <v>47</v>
      </c>
      <c r="D747" s="14">
        <v>2005</v>
      </c>
      <c r="E747" s="14">
        <f>data_filtered[[#This Row],[test_year]]-data_filtered[[#This Row],[model_year]]</f>
        <v>8</v>
      </c>
      <c r="F747" s="14">
        <v>164</v>
      </c>
      <c r="G747" s="14">
        <v>44</v>
      </c>
      <c r="H747" s="14">
        <v>208</v>
      </c>
      <c r="I747" s="14">
        <v>0.21153846153846201</v>
      </c>
    </row>
    <row r="748" spans="1:9" x14ac:dyDescent="0.35">
      <c r="A748" s="14">
        <v>2013</v>
      </c>
      <c r="B748" s="14" t="s">
        <v>42</v>
      </c>
      <c r="C748" s="14" t="s">
        <v>66</v>
      </c>
      <c r="D748" s="14">
        <v>1990</v>
      </c>
      <c r="E748" s="14">
        <f>data_filtered[[#This Row],[test_year]]-data_filtered[[#This Row],[model_year]]</f>
        <v>23</v>
      </c>
      <c r="F748" s="14">
        <v>82</v>
      </c>
      <c r="G748" s="14">
        <v>22</v>
      </c>
      <c r="H748" s="14">
        <v>104</v>
      </c>
      <c r="I748" s="14">
        <v>0.21153846153846201</v>
      </c>
    </row>
    <row r="749" spans="1:9" x14ac:dyDescent="0.35">
      <c r="A749" s="13">
        <v>2014</v>
      </c>
      <c r="B749" s="13" t="s">
        <v>190</v>
      </c>
      <c r="C749" s="13" t="s">
        <v>259</v>
      </c>
      <c r="D749" s="13">
        <v>2003</v>
      </c>
      <c r="E749" s="14">
        <f>data_filtered[[#This Row],[test_year]]-data_filtered[[#This Row],[model_year]]</f>
        <v>11</v>
      </c>
      <c r="F749" s="13">
        <v>41</v>
      </c>
      <c r="G749" s="13">
        <v>11</v>
      </c>
      <c r="H749" s="13">
        <v>52</v>
      </c>
      <c r="I749" s="13">
        <v>0.21153846153846201</v>
      </c>
    </row>
    <row r="750" spans="1:9" x14ac:dyDescent="0.35">
      <c r="A750" s="14">
        <v>2015</v>
      </c>
      <c r="B750" s="14" t="s">
        <v>30</v>
      </c>
      <c r="C750" s="14" t="s">
        <v>47</v>
      </c>
      <c r="D750" s="14">
        <v>1996</v>
      </c>
      <c r="E750" s="14">
        <f>data_filtered[[#This Row],[test_year]]-data_filtered[[#This Row],[model_year]]</f>
        <v>19</v>
      </c>
      <c r="F750" s="14">
        <v>41</v>
      </c>
      <c r="G750" s="14">
        <v>11</v>
      </c>
      <c r="H750" s="14">
        <v>52</v>
      </c>
      <c r="I750" s="14">
        <v>0.21153846153846201</v>
      </c>
    </row>
    <row r="751" spans="1:9" x14ac:dyDescent="0.35">
      <c r="A751" s="14">
        <v>2016</v>
      </c>
      <c r="B751" s="14" t="s">
        <v>190</v>
      </c>
      <c r="C751" s="14" t="s">
        <v>259</v>
      </c>
      <c r="D751" s="14">
        <v>2004</v>
      </c>
      <c r="E751" s="14">
        <f>data_filtered[[#This Row],[test_year]]-data_filtered[[#This Row],[model_year]]</f>
        <v>12</v>
      </c>
      <c r="F751" s="14">
        <v>41</v>
      </c>
      <c r="G751" s="14">
        <v>11</v>
      </c>
      <c r="H751" s="14">
        <v>52</v>
      </c>
      <c r="I751" s="14">
        <v>0.21153846153846201</v>
      </c>
    </row>
    <row r="752" spans="1:9" x14ac:dyDescent="0.35">
      <c r="A752" s="14">
        <v>2016</v>
      </c>
      <c r="B752" s="14" t="s">
        <v>24</v>
      </c>
      <c r="C752" s="14" t="s">
        <v>65</v>
      </c>
      <c r="D752" s="14">
        <v>2007</v>
      </c>
      <c r="E752" s="14">
        <f>data_filtered[[#This Row],[test_year]]-data_filtered[[#This Row],[model_year]]</f>
        <v>9</v>
      </c>
      <c r="F752" s="14">
        <v>41</v>
      </c>
      <c r="G752" s="14">
        <v>11</v>
      </c>
      <c r="H752" s="14">
        <v>52</v>
      </c>
      <c r="I752" s="14">
        <v>0.21153846153846201</v>
      </c>
    </row>
    <row r="753" spans="1:9" x14ac:dyDescent="0.35">
      <c r="A753" s="14">
        <v>2016</v>
      </c>
      <c r="B753" s="14" t="s">
        <v>24</v>
      </c>
      <c r="C753" s="14" t="s">
        <v>49</v>
      </c>
      <c r="D753" s="14">
        <v>1997</v>
      </c>
      <c r="E753" s="14">
        <f>data_filtered[[#This Row],[test_year]]-data_filtered[[#This Row],[model_year]]</f>
        <v>19</v>
      </c>
      <c r="F753" s="14">
        <v>41</v>
      </c>
      <c r="G753" s="14">
        <v>11</v>
      </c>
      <c r="H753" s="14">
        <v>52</v>
      </c>
      <c r="I753" s="14">
        <v>0.21153846153846201</v>
      </c>
    </row>
    <row r="754" spans="1:9" x14ac:dyDescent="0.35">
      <c r="A754" s="14">
        <v>2016</v>
      </c>
      <c r="B754" s="14" t="s">
        <v>136</v>
      </c>
      <c r="C754" s="14" t="s">
        <v>313</v>
      </c>
      <c r="D754" s="14">
        <v>1999</v>
      </c>
      <c r="E754" s="14">
        <f>data_filtered[[#This Row],[test_year]]-data_filtered[[#This Row],[model_year]]</f>
        <v>17</v>
      </c>
      <c r="F754" s="14">
        <v>41</v>
      </c>
      <c r="G754" s="14">
        <v>11</v>
      </c>
      <c r="H754" s="14">
        <v>52</v>
      </c>
      <c r="I754" s="14">
        <v>0.21153846153846201</v>
      </c>
    </row>
    <row r="755" spans="1:9" x14ac:dyDescent="0.35">
      <c r="A755" s="13">
        <v>2017</v>
      </c>
      <c r="B755" s="13" t="s">
        <v>37</v>
      </c>
      <c r="C755" s="13" t="s">
        <v>38</v>
      </c>
      <c r="D755" s="13">
        <v>2001</v>
      </c>
      <c r="E755" s="14">
        <f>data_filtered[[#This Row],[test_year]]-data_filtered[[#This Row],[model_year]]</f>
        <v>16</v>
      </c>
      <c r="F755" s="13">
        <v>41</v>
      </c>
      <c r="G755" s="13">
        <v>11</v>
      </c>
      <c r="H755" s="13">
        <v>52</v>
      </c>
      <c r="I755" s="13">
        <v>0.21153846153846201</v>
      </c>
    </row>
    <row r="756" spans="1:9" x14ac:dyDescent="0.35">
      <c r="A756" s="13">
        <v>2013</v>
      </c>
      <c r="B756" s="13" t="s">
        <v>30</v>
      </c>
      <c r="C756" s="13" t="s">
        <v>286</v>
      </c>
      <c r="D756" s="13">
        <v>2000</v>
      </c>
      <c r="E756" s="14">
        <f>data_filtered[[#This Row],[test_year]]-data_filtered[[#This Row],[model_year]]</f>
        <v>13</v>
      </c>
      <c r="F756" s="13">
        <v>56</v>
      </c>
      <c r="G756" s="13">
        <v>15</v>
      </c>
      <c r="H756" s="13">
        <v>71</v>
      </c>
      <c r="I756" s="13">
        <v>0.21126760563380301</v>
      </c>
    </row>
    <row r="757" spans="1:9" x14ac:dyDescent="0.35">
      <c r="A757" s="14">
        <v>2015</v>
      </c>
      <c r="B757" s="14" t="s">
        <v>24</v>
      </c>
      <c r="C757" s="14" t="s">
        <v>46</v>
      </c>
      <c r="D757" s="14">
        <v>2001</v>
      </c>
      <c r="E757" s="14">
        <f>data_filtered[[#This Row],[test_year]]-data_filtered[[#This Row],[model_year]]</f>
        <v>14</v>
      </c>
      <c r="F757" s="14">
        <v>71</v>
      </c>
      <c r="G757" s="14">
        <v>19</v>
      </c>
      <c r="H757" s="14">
        <v>90</v>
      </c>
      <c r="I757" s="14">
        <v>0.211111111111111</v>
      </c>
    </row>
    <row r="758" spans="1:9" x14ac:dyDescent="0.35">
      <c r="A758" s="13">
        <v>2013</v>
      </c>
      <c r="B758" s="13" t="s">
        <v>102</v>
      </c>
      <c r="C758" s="13" t="s">
        <v>103</v>
      </c>
      <c r="D758" s="13">
        <v>2000</v>
      </c>
      <c r="E758" s="14">
        <f>data_filtered[[#This Row],[test_year]]-data_filtered[[#This Row],[model_year]]</f>
        <v>13</v>
      </c>
      <c r="F758" s="13">
        <v>86</v>
      </c>
      <c r="G758" s="13">
        <v>23</v>
      </c>
      <c r="H758" s="13">
        <v>109</v>
      </c>
      <c r="I758" s="13">
        <v>0.21100917431192701</v>
      </c>
    </row>
    <row r="759" spans="1:9" x14ac:dyDescent="0.35">
      <c r="A759" s="14">
        <v>2015</v>
      </c>
      <c r="B759" s="14" t="s">
        <v>24</v>
      </c>
      <c r="C759" s="14" t="s">
        <v>41</v>
      </c>
      <c r="D759" s="14">
        <v>1998</v>
      </c>
      <c r="E759" s="14">
        <f>data_filtered[[#This Row],[test_year]]-data_filtered[[#This Row],[model_year]]</f>
        <v>17</v>
      </c>
      <c r="F759" s="14">
        <v>135</v>
      </c>
      <c r="G759" s="14">
        <v>36</v>
      </c>
      <c r="H759" s="14">
        <v>171</v>
      </c>
      <c r="I759" s="14">
        <v>0.21052631578947401</v>
      </c>
    </row>
    <row r="760" spans="1:9" x14ac:dyDescent="0.35">
      <c r="A760" s="14">
        <v>2015</v>
      </c>
      <c r="B760" s="14" t="s">
        <v>42</v>
      </c>
      <c r="C760" s="14" t="s">
        <v>43</v>
      </c>
      <c r="D760" s="14">
        <v>1995</v>
      </c>
      <c r="E760" s="14">
        <f>data_filtered[[#This Row],[test_year]]-data_filtered[[#This Row],[model_year]]</f>
        <v>20</v>
      </c>
      <c r="F760" s="14">
        <v>105</v>
      </c>
      <c r="G760" s="14">
        <v>28</v>
      </c>
      <c r="H760" s="14">
        <v>133</v>
      </c>
      <c r="I760" s="14">
        <v>0.21052631578947401</v>
      </c>
    </row>
    <row r="761" spans="1:9" x14ac:dyDescent="0.35">
      <c r="A761" s="13">
        <v>2015</v>
      </c>
      <c r="B761" s="13" t="s">
        <v>106</v>
      </c>
      <c r="C761" s="13" t="s">
        <v>107</v>
      </c>
      <c r="D761" s="13">
        <v>2005</v>
      </c>
      <c r="E761" s="14">
        <f>data_filtered[[#This Row],[test_year]]-data_filtered[[#This Row],[model_year]]</f>
        <v>10</v>
      </c>
      <c r="F761" s="13">
        <v>75</v>
      </c>
      <c r="G761" s="13">
        <v>20</v>
      </c>
      <c r="H761" s="13">
        <v>95</v>
      </c>
      <c r="I761" s="13">
        <v>0.21052631578947401</v>
      </c>
    </row>
    <row r="762" spans="1:9" x14ac:dyDescent="0.35">
      <c r="A762" s="14">
        <v>2013</v>
      </c>
      <c r="B762" s="14" t="s">
        <v>24</v>
      </c>
      <c r="C762" s="14" t="s">
        <v>273</v>
      </c>
      <c r="D762" s="14">
        <v>1996</v>
      </c>
      <c r="E762" s="14">
        <f>data_filtered[[#This Row],[test_year]]-data_filtered[[#This Row],[model_year]]</f>
        <v>17</v>
      </c>
      <c r="F762" s="14">
        <v>60</v>
      </c>
      <c r="G762" s="14">
        <v>16</v>
      </c>
      <c r="H762" s="14">
        <v>76</v>
      </c>
      <c r="I762" s="14">
        <v>0.21052631578947401</v>
      </c>
    </row>
    <row r="763" spans="1:9" x14ac:dyDescent="0.35">
      <c r="A763" s="14">
        <v>2015</v>
      </c>
      <c r="B763" s="14" t="s">
        <v>26</v>
      </c>
      <c r="C763" s="14" t="s">
        <v>69</v>
      </c>
      <c r="D763" s="14">
        <v>1986</v>
      </c>
      <c r="E763" s="14">
        <f>data_filtered[[#This Row],[test_year]]-data_filtered[[#This Row],[model_year]]</f>
        <v>29</v>
      </c>
      <c r="F763" s="14">
        <v>60</v>
      </c>
      <c r="G763" s="14">
        <v>16</v>
      </c>
      <c r="H763" s="14">
        <v>76</v>
      </c>
      <c r="I763" s="14">
        <v>0.21052631578947401</v>
      </c>
    </row>
    <row r="764" spans="1:9" x14ac:dyDescent="0.35">
      <c r="A764" s="14">
        <v>2017</v>
      </c>
      <c r="B764" s="14" t="s">
        <v>106</v>
      </c>
      <c r="C764" s="14" t="s">
        <v>217</v>
      </c>
      <c r="D764" s="14">
        <v>2003</v>
      </c>
      <c r="E764" s="14">
        <f>data_filtered[[#This Row],[test_year]]-data_filtered[[#This Row],[model_year]]</f>
        <v>14</v>
      </c>
      <c r="F764" s="14">
        <v>60</v>
      </c>
      <c r="G764" s="14">
        <v>16</v>
      </c>
      <c r="H764" s="14">
        <v>76</v>
      </c>
      <c r="I764" s="14">
        <v>0.21052631578947401</v>
      </c>
    </row>
    <row r="765" spans="1:9" x14ac:dyDescent="0.35">
      <c r="A765" s="14">
        <v>2017</v>
      </c>
      <c r="B765" s="14" t="s">
        <v>104</v>
      </c>
      <c r="C765" s="14" t="s">
        <v>105</v>
      </c>
      <c r="D765" s="14">
        <v>2000</v>
      </c>
      <c r="E765" s="14">
        <f>data_filtered[[#This Row],[test_year]]-data_filtered[[#This Row],[model_year]]</f>
        <v>17</v>
      </c>
      <c r="F765" s="14">
        <v>60</v>
      </c>
      <c r="G765" s="14">
        <v>16</v>
      </c>
      <c r="H765" s="14">
        <v>76</v>
      </c>
      <c r="I765" s="14">
        <v>0.21052631578947401</v>
      </c>
    </row>
    <row r="766" spans="1:9" x14ac:dyDescent="0.35">
      <c r="A766" s="14">
        <v>2015</v>
      </c>
      <c r="B766" s="14" t="s">
        <v>30</v>
      </c>
      <c r="C766" s="14" t="s">
        <v>132</v>
      </c>
      <c r="D766" s="14">
        <v>2002</v>
      </c>
      <c r="E766" s="14">
        <f>data_filtered[[#This Row],[test_year]]-data_filtered[[#This Row],[model_year]]</f>
        <v>13</v>
      </c>
      <c r="F766" s="14">
        <v>45</v>
      </c>
      <c r="G766" s="14">
        <v>12</v>
      </c>
      <c r="H766" s="14">
        <v>57</v>
      </c>
      <c r="I766" s="14">
        <v>0.21052631578947401</v>
      </c>
    </row>
    <row r="767" spans="1:9" x14ac:dyDescent="0.35">
      <c r="A767" s="13">
        <v>2017</v>
      </c>
      <c r="B767" s="13" t="s">
        <v>30</v>
      </c>
      <c r="C767" s="13" t="s">
        <v>56</v>
      </c>
      <c r="D767" s="13">
        <v>1999</v>
      </c>
      <c r="E767" s="14">
        <f>data_filtered[[#This Row],[test_year]]-data_filtered[[#This Row],[model_year]]</f>
        <v>18</v>
      </c>
      <c r="F767" s="13">
        <v>45</v>
      </c>
      <c r="G767" s="13">
        <v>12</v>
      </c>
      <c r="H767" s="13">
        <v>57</v>
      </c>
      <c r="I767" s="13">
        <v>0.21052631578947401</v>
      </c>
    </row>
    <row r="768" spans="1:9" x14ac:dyDescent="0.35">
      <c r="A768" s="14">
        <v>2013</v>
      </c>
      <c r="B768" s="14" t="s">
        <v>24</v>
      </c>
      <c r="C768" s="14" t="s">
        <v>134</v>
      </c>
      <c r="D768" s="14">
        <v>1999</v>
      </c>
      <c r="E768" s="14">
        <f>data_filtered[[#This Row],[test_year]]-data_filtered[[#This Row],[model_year]]</f>
        <v>14</v>
      </c>
      <c r="F768" s="14">
        <v>109</v>
      </c>
      <c r="G768" s="14">
        <v>29</v>
      </c>
      <c r="H768" s="14">
        <v>138</v>
      </c>
      <c r="I768" s="14">
        <v>0.21014492753623201</v>
      </c>
    </row>
    <row r="769" spans="1:9" x14ac:dyDescent="0.35">
      <c r="A769" s="13">
        <v>2015</v>
      </c>
      <c r="B769" s="13" t="s">
        <v>33</v>
      </c>
      <c r="C769" s="13" t="s">
        <v>34</v>
      </c>
      <c r="D769" s="13">
        <v>2002</v>
      </c>
      <c r="E769" s="14">
        <f>data_filtered[[#This Row],[test_year]]-data_filtered[[#This Row],[model_year]]</f>
        <v>13</v>
      </c>
      <c r="F769" s="13">
        <v>109</v>
      </c>
      <c r="G769" s="13">
        <v>29</v>
      </c>
      <c r="H769" s="13">
        <v>138</v>
      </c>
      <c r="I769" s="13">
        <v>0.21014492753623201</v>
      </c>
    </row>
    <row r="770" spans="1:9" x14ac:dyDescent="0.35">
      <c r="A770" s="14">
        <v>2017</v>
      </c>
      <c r="B770" s="14" t="s">
        <v>52</v>
      </c>
      <c r="C770" s="14" t="s">
        <v>74</v>
      </c>
      <c r="D770" s="14">
        <v>2004</v>
      </c>
      <c r="E770" s="14">
        <f>data_filtered[[#This Row],[test_year]]-data_filtered[[#This Row],[model_year]]</f>
        <v>13</v>
      </c>
      <c r="F770" s="14">
        <v>158</v>
      </c>
      <c r="G770" s="14">
        <v>42</v>
      </c>
      <c r="H770" s="14">
        <v>200</v>
      </c>
      <c r="I770" s="14">
        <v>0.21</v>
      </c>
    </row>
    <row r="771" spans="1:9" x14ac:dyDescent="0.35">
      <c r="A771" s="14">
        <v>2014</v>
      </c>
      <c r="B771" s="14" t="s">
        <v>24</v>
      </c>
      <c r="C771" s="14" t="s">
        <v>29</v>
      </c>
      <c r="D771" s="14">
        <v>2003</v>
      </c>
      <c r="E771" s="14">
        <f>data_filtered[[#This Row],[test_year]]-data_filtered[[#This Row],[model_year]]</f>
        <v>11</v>
      </c>
      <c r="F771" s="14">
        <v>128</v>
      </c>
      <c r="G771" s="14">
        <v>34</v>
      </c>
      <c r="H771" s="14">
        <v>162</v>
      </c>
      <c r="I771" s="14">
        <v>0.209876543209877</v>
      </c>
    </row>
    <row r="772" spans="1:9" x14ac:dyDescent="0.35">
      <c r="A772" s="13">
        <v>2015</v>
      </c>
      <c r="B772" s="13" t="s">
        <v>24</v>
      </c>
      <c r="C772" s="13" t="s">
        <v>220</v>
      </c>
      <c r="D772" s="13">
        <v>2000</v>
      </c>
      <c r="E772" s="14">
        <f>data_filtered[[#This Row],[test_year]]-data_filtered[[#This Row],[model_year]]</f>
        <v>15</v>
      </c>
      <c r="F772" s="13">
        <v>64</v>
      </c>
      <c r="G772" s="13">
        <v>17</v>
      </c>
      <c r="H772" s="13">
        <v>81</v>
      </c>
      <c r="I772" s="13">
        <v>0.209876543209877</v>
      </c>
    </row>
    <row r="773" spans="1:9" x14ac:dyDescent="0.35">
      <c r="A773" s="13">
        <v>2016</v>
      </c>
      <c r="B773" s="13" t="s">
        <v>30</v>
      </c>
      <c r="C773" s="13" t="s">
        <v>72</v>
      </c>
      <c r="D773" s="13">
        <v>1998</v>
      </c>
      <c r="E773" s="14">
        <f>data_filtered[[#This Row],[test_year]]-data_filtered[[#This Row],[model_year]]</f>
        <v>18</v>
      </c>
      <c r="F773" s="13">
        <v>113</v>
      </c>
      <c r="G773" s="13">
        <v>30</v>
      </c>
      <c r="H773" s="13">
        <v>143</v>
      </c>
      <c r="I773" s="13">
        <v>0.20979020979021001</v>
      </c>
    </row>
    <row r="774" spans="1:9" x14ac:dyDescent="0.35">
      <c r="A774" s="14">
        <v>2014</v>
      </c>
      <c r="B774" s="14" t="s">
        <v>30</v>
      </c>
      <c r="C774" s="14" t="s">
        <v>132</v>
      </c>
      <c r="D774" s="14">
        <v>1999</v>
      </c>
      <c r="E774" s="14">
        <f>data_filtered[[#This Row],[test_year]]-data_filtered[[#This Row],[model_year]]</f>
        <v>15</v>
      </c>
      <c r="F774" s="14">
        <v>98</v>
      </c>
      <c r="G774" s="14">
        <v>26</v>
      </c>
      <c r="H774" s="14">
        <v>124</v>
      </c>
      <c r="I774" s="14">
        <v>0.209677419354839</v>
      </c>
    </row>
    <row r="775" spans="1:9" x14ac:dyDescent="0.35">
      <c r="A775" s="14">
        <v>2014</v>
      </c>
      <c r="B775" s="14" t="s">
        <v>30</v>
      </c>
      <c r="C775" s="14" t="s">
        <v>56</v>
      </c>
      <c r="D775" s="14">
        <v>1995</v>
      </c>
      <c r="E775" s="14">
        <f>data_filtered[[#This Row],[test_year]]-data_filtered[[#This Row],[model_year]]</f>
        <v>19</v>
      </c>
      <c r="F775" s="14">
        <v>49</v>
      </c>
      <c r="G775" s="14">
        <v>13</v>
      </c>
      <c r="H775" s="14">
        <v>62</v>
      </c>
      <c r="I775" s="14">
        <v>0.209677419354839</v>
      </c>
    </row>
    <row r="776" spans="1:9" x14ac:dyDescent="0.35">
      <c r="A776" s="13">
        <v>2017</v>
      </c>
      <c r="B776" s="13" t="s">
        <v>52</v>
      </c>
      <c r="C776" s="13" t="s">
        <v>74</v>
      </c>
      <c r="D776" s="13">
        <v>2001</v>
      </c>
      <c r="E776" s="14">
        <f>data_filtered[[#This Row],[test_year]]-data_filtered[[#This Row],[model_year]]</f>
        <v>16</v>
      </c>
      <c r="F776" s="13">
        <v>132</v>
      </c>
      <c r="G776" s="13">
        <v>35</v>
      </c>
      <c r="H776" s="13">
        <v>167</v>
      </c>
      <c r="I776" s="13">
        <v>0.209580838323353</v>
      </c>
    </row>
    <row r="777" spans="1:9" x14ac:dyDescent="0.35">
      <c r="A777" s="13">
        <v>2013</v>
      </c>
      <c r="B777" s="13" t="s">
        <v>24</v>
      </c>
      <c r="C777" s="13" t="s">
        <v>29</v>
      </c>
      <c r="D777" s="13">
        <v>2002</v>
      </c>
      <c r="E777" s="14">
        <f>data_filtered[[#This Row],[test_year]]-data_filtered[[#This Row],[model_year]]</f>
        <v>11</v>
      </c>
      <c r="F777" s="13">
        <v>117</v>
      </c>
      <c r="G777" s="13">
        <v>31</v>
      </c>
      <c r="H777" s="13">
        <v>148</v>
      </c>
      <c r="I777" s="13">
        <v>0.20945945945945901</v>
      </c>
    </row>
    <row r="778" spans="1:9" x14ac:dyDescent="0.35">
      <c r="A778" s="13">
        <v>2017</v>
      </c>
      <c r="B778" s="13" t="s">
        <v>30</v>
      </c>
      <c r="C778" s="13" t="s">
        <v>40</v>
      </c>
      <c r="D778" s="13">
        <v>2000</v>
      </c>
      <c r="E778" s="14">
        <f>data_filtered[[#This Row],[test_year]]-data_filtered[[#This Row],[model_year]]</f>
        <v>17</v>
      </c>
      <c r="F778" s="13">
        <v>117</v>
      </c>
      <c r="G778" s="13">
        <v>31</v>
      </c>
      <c r="H778" s="13">
        <v>148</v>
      </c>
      <c r="I778" s="13">
        <v>0.20945945945945901</v>
      </c>
    </row>
    <row r="779" spans="1:9" x14ac:dyDescent="0.35">
      <c r="A779" s="14">
        <v>2013</v>
      </c>
      <c r="B779" s="14" t="s">
        <v>79</v>
      </c>
      <c r="C779" s="14" t="s">
        <v>81</v>
      </c>
      <c r="D779" s="14">
        <v>2001</v>
      </c>
      <c r="E779" s="14">
        <f>data_filtered[[#This Row],[test_year]]-data_filtered[[#This Row],[model_year]]</f>
        <v>12</v>
      </c>
      <c r="F779" s="14">
        <v>136</v>
      </c>
      <c r="G779" s="14">
        <v>36</v>
      </c>
      <c r="H779" s="14">
        <v>172</v>
      </c>
      <c r="I779" s="14">
        <v>0.209302325581395</v>
      </c>
    </row>
    <row r="780" spans="1:9" x14ac:dyDescent="0.35">
      <c r="A780" s="13">
        <v>2016</v>
      </c>
      <c r="B780" s="13" t="s">
        <v>30</v>
      </c>
      <c r="C780" s="13" t="s">
        <v>47</v>
      </c>
      <c r="D780" s="13">
        <v>2005</v>
      </c>
      <c r="E780" s="14">
        <f>data_filtered[[#This Row],[test_year]]-data_filtered[[#This Row],[model_year]]</f>
        <v>11</v>
      </c>
      <c r="F780" s="13">
        <v>102</v>
      </c>
      <c r="G780" s="13">
        <v>27</v>
      </c>
      <c r="H780" s="13">
        <v>129</v>
      </c>
      <c r="I780" s="13">
        <v>0.209302325581395</v>
      </c>
    </row>
    <row r="781" spans="1:9" x14ac:dyDescent="0.35">
      <c r="A781" s="13">
        <v>2017</v>
      </c>
      <c r="B781" s="13" t="s">
        <v>26</v>
      </c>
      <c r="C781" s="13" t="s">
        <v>201</v>
      </c>
      <c r="D781" s="13">
        <v>2000</v>
      </c>
      <c r="E781" s="14">
        <f>data_filtered[[#This Row],[test_year]]-data_filtered[[#This Row],[model_year]]</f>
        <v>17</v>
      </c>
      <c r="F781" s="13">
        <v>68</v>
      </c>
      <c r="G781" s="13">
        <v>18</v>
      </c>
      <c r="H781" s="13">
        <v>86</v>
      </c>
      <c r="I781" s="13">
        <v>0.209302325581395</v>
      </c>
    </row>
    <row r="782" spans="1:9" x14ac:dyDescent="0.35">
      <c r="A782" s="13">
        <v>2014</v>
      </c>
      <c r="B782" s="13" t="s">
        <v>67</v>
      </c>
      <c r="C782" s="13" t="s">
        <v>77</v>
      </c>
      <c r="D782" s="13">
        <v>2002</v>
      </c>
      <c r="E782" s="14">
        <f>data_filtered[[#This Row],[test_year]]-data_filtered[[#This Row],[model_year]]</f>
        <v>12</v>
      </c>
      <c r="F782" s="13">
        <v>87</v>
      </c>
      <c r="G782" s="13">
        <v>23</v>
      </c>
      <c r="H782" s="13">
        <v>110</v>
      </c>
      <c r="I782" s="13">
        <v>0.20909090909090899</v>
      </c>
    </row>
    <row r="783" spans="1:9" x14ac:dyDescent="0.35">
      <c r="A783" s="13">
        <v>2014</v>
      </c>
      <c r="B783" s="13" t="s">
        <v>24</v>
      </c>
      <c r="C783" s="13" t="s">
        <v>29</v>
      </c>
      <c r="D783" s="13">
        <v>2001</v>
      </c>
      <c r="E783" s="14">
        <f>data_filtered[[#This Row],[test_year]]-data_filtered[[#This Row],[model_year]]</f>
        <v>13</v>
      </c>
      <c r="F783" s="13">
        <v>106</v>
      </c>
      <c r="G783" s="13">
        <v>28</v>
      </c>
      <c r="H783" s="13">
        <v>134</v>
      </c>
      <c r="I783" s="13">
        <v>0.20895522388059701</v>
      </c>
    </row>
    <row r="784" spans="1:9" x14ac:dyDescent="0.35">
      <c r="A784" s="14">
        <v>2013</v>
      </c>
      <c r="B784" s="14" t="s">
        <v>186</v>
      </c>
      <c r="C784" s="14" t="s">
        <v>195</v>
      </c>
      <c r="D784" s="14">
        <v>2001</v>
      </c>
      <c r="E784" s="14">
        <f>data_filtered[[#This Row],[test_year]]-data_filtered[[#This Row],[model_year]]</f>
        <v>12</v>
      </c>
      <c r="F784" s="14">
        <v>53</v>
      </c>
      <c r="G784" s="14">
        <v>14</v>
      </c>
      <c r="H784" s="14">
        <v>67</v>
      </c>
      <c r="I784" s="14">
        <v>0.20895522388059701</v>
      </c>
    </row>
    <row r="785" spans="1:9" x14ac:dyDescent="0.35">
      <c r="A785" s="13">
        <v>2015</v>
      </c>
      <c r="B785" s="13" t="s">
        <v>52</v>
      </c>
      <c r="C785" s="13" t="s">
        <v>90</v>
      </c>
      <c r="D785" s="13">
        <v>2003</v>
      </c>
      <c r="E785" s="14">
        <f>data_filtered[[#This Row],[test_year]]-data_filtered[[#This Row],[model_year]]</f>
        <v>12</v>
      </c>
      <c r="F785" s="13">
        <v>53</v>
      </c>
      <c r="G785" s="13">
        <v>14</v>
      </c>
      <c r="H785" s="13">
        <v>67</v>
      </c>
      <c r="I785" s="13">
        <v>0.20895522388059701</v>
      </c>
    </row>
    <row r="786" spans="1:9" x14ac:dyDescent="0.35">
      <c r="A786" s="13">
        <v>2016</v>
      </c>
      <c r="B786" s="13" t="s">
        <v>94</v>
      </c>
      <c r="C786" s="13" t="s">
        <v>95</v>
      </c>
      <c r="D786" s="13">
        <v>2000</v>
      </c>
      <c r="E786" s="14">
        <f>data_filtered[[#This Row],[test_year]]-data_filtered[[#This Row],[model_year]]</f>
        <v>16</v>
      </c>
      <c r="F786" s="13">
        <v>53</v>
      </c>
      <c r="G786" s="13">
        <v>14</v>
      </c>
      <c r="H786" s="13">
        <v>67</v>
      </c>
      <c r="I786" s="13">
        <v>0.20895522388059701</v>
      </c>
    </row>
    <row r="787" spans="1:9" x14ac:dyDescent="0.35">
      <c r="A787" s="13">
        <v>2013</v>
      </c>
      <c r="B787" s="13" t="s">
        <v>52</v>
      </c>
      <c r="C787" s="13" t="s">
        <v>74</v>
      </c>
      <c r="D787" s="13">
        <v>2001</v>
      </c>
      <c r="E787" s="14">
        <f>data_filtered[[#This Row],[test_year]]-data_filtered[[#This Row],[model_year]]</f>
        <v>12</v>
      </c>
      <c r="F787" s="13">
        <v>163</v>
      </c>
      <c r="G787" s="13">
        <v>43</v>
      </c>
      <c r="H787" s="13">
        <v>206</v>
      </c>
      <c r="I787" s="13">
        <v>0.20873786407767</v>
      </c>
    </row>
    <row r="788" spans="1:9" x14ac:dyDescent="0.35">
      <c r="A788" s="14">
        <v>2015</v>
      </c>
      <c r="B788" s="14" t="s">
        <v>30</v>
      </c>
      <c r="C788" s="14" t="s">
        <v>47</v>
      </c>
      <c r="D788" s="14">
        <v>2000</v>
      </c>
      <c r="E788" s="14">
        <f>data_filtered[[#This Row],[test_year]]-data_filtered[[#This Row],[model_year]]</f>
        <v>15</v>
      </c>
      <c r="F788" s="14">
        <v>148</v>
      </c>
      <c r="G788" s="14">
        <v>39</v>
      </c>
      <c r="H788" s="14">
        <v>187</v>
      </c>
      <c r="I788" s="14">
        <v>0.20855614973261999</v>
      </c>
    </row>
    <row r="789" spans="1:9" x14ac:dyDescent="0.35">
      <c r="A789" s="14">
        <v>2013</v>
      </c>
      <c r="B789" s="14" t="s">
        <v>30</v>
      </c>
      <c r="C789" s="14" t="s">
        <v>40</v>
      </c>
      <c r="D789" s="14">
        <v>2000</v>
      </c>
      <c r="E789" s="14">
        <f>data_filtered[[#This Row],[test_year]]-data_filtered[[#This Row],[model_year]]</f>
        <v>13</v>
      </c>
      <c r="F789" s="14">
        <v>186</v>
      </c>
      <c r="G789" s="14">
        <v>49</v>
      </c>
      <c r="H789" s="14">
        <v>235</v>
      </c>
      <c r="I789" s="14">
        <v>0.208510638297872</v>
      </c>
    </row>
    <row r="790" spans="1:9" x14ac:dyDescent="0.35">
      <c r="A790" s="13">
        <v>2015</v>
      </c>
      <c r="B790" s="13" t="s">
        <v>30</v>
      </c>
      <c r="C790" s="13" t="s">
        <v>163</v>
      </c>
      <c r="D790" s="13">
        <v>2003</v>
      </c>
      <c r="E790" s="14">
        <f>data_filtered[[#This Row],[test_year]]-data_filtered[[#This Row],[model_year]]</f>
        <v>12</v>
      </c>
      <c r="F790" s="13">
        <v>57</v>
      </c>
      <c r="G790" s="13">
        <v>15</v>
      </c>
      <c r="H790" s="13">
        <v>72</v>
      </c>
      <c r="I790" s="13">
        <v>0.20833333333333301</v>
      </c>
    </row>
    <row r="791" spans="1:9" x14ac:dyDescent="0.35">
      <c r="A791" s="13">
        <v>2013</v>
      </c>
      <c r="B791" s="13" t="s">
        <v>52</v>
      </c>
      <c r="C791" s="13" t="s">
        <v>200</v>
      </c>
      <c r="D791" s="13">
        <v>1998</v>
      </c>
      <c r="E791" s="14">
        <f>data_filtered[[#This Row],[test_year]]-data_filtered[[#This Row],[model_year]]</f>
        <v>15</v>
      </c>
      <c r="F791" s="13">
        <v>80</v>
      </c>
      <c r="G791" s="13">
        <v>21</v>
      </c>
      <c r="H791" s="13">
        <v>101</v>
      </c>
      <c r="I791" s="13">
        <v>0.20792079207920799</v>
      </c>
    </row>
    <row r="792" spans="1:9" x14ac:dyDescent="0.35">
      <c r="A792" s="14">
        <v>2014</v>
      </c>
      <c r="B792" s="14" t="s">
        <v>67</v>
      </c>
      <c r="C792" s="14" t="s">
        <v>193</v>
      </c>
      <c r="D792" s="14">
        <v>2001</v>
      </c>
      <c r="E792" s="14">
        <f>data_filtered[[#This Row],[test_year]]-data_filtered[[#This Row],[model_year]]</f>
        <v>13</v>
      </c>
      <c r="F792" s="14">
        <v>80</v>
      </c>
      <c r="G792" s="14">
        <v>21</v>
      </c>
      <c r="H792" s="14">
        <v>101</v>
      </c>
      <c r="I792" s="14">
        <v>0.20792079207920799</v>
      </c>
    </row>
    <row r="793" spans="1:9" x14ac:dyDescent="0.35">
      <c r="A793" s="13">
        <v>2016</v>
      </c>
      <c r="B793" s="13" t="s">
        <v>30</v>
      </c>
      <c r="C793" s="13" t="s">
        <v>127</v>
      </c>
      <c r="D793" s="13">
        <v>1997</v>
      </c>
      <c r="E793" s="14">
        <f>data_filtered[[#This Row],[test_year]]-data_filtered[[#This Row],[model_year]]</f>
        <v>19</v>
      </c>
      <c r="F793" s="13">
        <v>80</v>
      </c>
      <c r="G793" s="13">
        <v>21</v>
      </c>
      <c r="H793" s="13">
        <v>101</v>
      </c>
      <c r="I793" s="13">
        <v>0.20792079207920799</v>
      </c>
    </row>
    <row r="794" spans="1:9" x14ac:dyDescent="0.35">
      <c r="A794" s="13">
        <v>2013</v>
      </c>
      <c r="B794" s="13" t="s">
        <v>269</v>
      </c>
      <c r="C794" s="13" t="s">
        <v>270</v>
      </c>
      <c r="D794" s="13">
        <v>1997</v>
      </c>
      <c r="E794" s="14">
        <f>data_filtered[[#This Row],[test_year]]-data_filtered[[#This Row],[model_year]]</f>
        <v>16</v>
      </c>
      <c r="F794" s="13">
        <v>61</v>
      </c>
      <c r="G794" s="13">
        <v>16</v>
      </c>
      <c r="H794" s="13">
        <v>77</v>
      </c>
      <c r="I794" s="13">
        <v>0.207792207792208</v>
      </c>
    </row>
    <row r="795" spans="1:9" x14ac:dyDescent="0.35">
      <c r="A795" s="13">
        <v>2015</v>
      </c>
      <c r="B795" s="13" t="s">
        <v>128</v>
      </c>
      <c r="C795" s="13" t="s">
        <v>212</v>
      </c>
      <c r="D795" s="13">
        <v>2001</v>
      </c>
      <c r="E795" s="14">
        <f>data_filtered[[#This Row],[test_year]]-data_filtered[[#This Row],[model_year]]</f>
        <v>14</v>
      </c>
      <c r="F795" s="13">
        <v>61</v>
      </c>
      <c r="G795" s="13">
        <v>16</v>
      </c>
      <c r="H795" s="13">
        <v>77</v>
      </c>
      <c r="I795" s="13">
        <v>0.207792207792208</v>
      </c>
    </row>
    <row r="796" spans="1:9" x14ac:dyDescent="0.35">
      <c r="A796" s="14">
        <v>2013</v>
      </c>
      <c r="B796" s="14" t="s">
        <v>30</v>
      </c>
      <c r="C796" s="14" t="s">
        <v>196</v>
      </c>
      <c r="D796" s="14">
        <v>2001</v>
      </c>
      <c r="E796" s="14">
        <f>data_filtered[[#This Row],[test_year]]-data_filtered[[#This Row],[model_year]]</f>
        <v>12</v>
      </c>
      <c r="F796" s="14">
        <v>84</v>
      </c>
      <c r="G796" s="14">
        <v>22</v>
      </c>
      <c r="H796" s="14">
        <v>106</v>
      </c>
      <c r="I796" s="14">
        <v>0.20754716981132099</v>
      </c>
    </row>
    <row r="797" spans="1:9" x14ac:dyDescent="0.35">
      <c r="A797" s="13">
        <v>2016</v>
      </c>
      <c r="B797" s="13" t="s">
        <v>30</v>
      </c>
      <c r="C797" s="13" t="s">
        <v>143</v>
      </c>
      <c r="D797" s="13">
        <v>2002</v>
      </c>
      <c r="E797" s="14">
        <f>data_filtered[[#This Row],[test_year]]-data_filtered[[#This Row],[model_year]]</f>
        <v>14</v>
      </c>
      <c r="F797" s="13">
        <v>84</v>
      </c>
      <c r="G797" s="13">
        <v>22</v>
      </c>
      <c r="H797" s="13">
        <v>106</v>
      </c>
      <c r="I797" s="13">
        <v>0.20754716981132099</v>
      </c>
    </row>
    <row r="798" spans="1:9" x14ac:dyDescent="0.35">
      <c r="A798" s="14">
        <v>2013</v>
      </c>
      <c r="B798" s="14" t="s">
        <v>106</v>
      </c>
      <c r="C798" s="14">
        <v>626</v>
      </c>
      <c r="D798" s="14">
        <v>2001</v>
      </c>
      <c r="E798" s="14">
        <f>data_filtered[[#This Row],[test_year]]-data_filtered[[#This Row],[model_year]]</f>
        <v>12</v>
      </c>
      <c r="F798" s="14">
        <v>42</v>
      </c>
      <c r="G798" s="14">
        <v>11</v>
      </c>
      <c r="H798" s="14">
        <v>53</v>
      </c>
      <c r="I798" s="14">
        <v>0.20754716981132099</v>
      </c>
    </row>
    <row r="799" spans="1:9" x14ac:dyDescent="0.35">
      <c r="A799" s="14">
        <v>2014</v>
      </c>
      <c r="B799" s="14" t="s">
        <v>190</v>
      </c>
      <c r="C799" s="14" t="s">
        <v>259</v>
      </c>
      <c r="D799" s="14">
        <v>2000</v>
      </c>
      <c r="E799" s="14">
        <f>data_filtered[[#This Row],[test_year]]-data_filtered[[#This Row],[model_year]]</f>
        <v>14</v>
      </c>
      <c r="F799" s="14">
        <v>42</v>
      </c>
      <c r="G799" s="14">
        <v>11</v>
      </c>
      <c r="H799" s="14">
        <v>53</v>
      </c>
      <c r="I799" s="14">
        <v>0.20754716981132099</v>
      </c>
    </row>
    <row r="800" spans="1:9" x14ac:dyDescent="0.35">
      <c r="A800" s="14">
        <v>2016</v>
      </c>
      <c r="B800" s="14" t="s">
        <v>67</v>
      </c>
      <c r="C800" s="14" t="s">
        <v>68</v>
      </c>
      <c r="D800" s="14">
        <v>1993</v>
      </c>
      <c r="E800" s="14">
        <f>data_filtered[[#This Row],[test_year]]-data_filtered[[#This Row],[model_year]]</f>
        <v>23</v>
      </c>
      <c r="F800" s="14">
        <v>42</v>
      </c>
      <c r="G800" s="14">
        <v>11</v>
      </c>
      <c r="H800" s="14">
        <v>53</v>
      </c>
      <c r="I800" s="14">
        <v>0.20754716981132099</v>
      </c>
    </row>
    <row r="801" spans="1:9" x14ac:dyDescent="0.35">
      <c r="A801" s="14">
        <v>2016</v>
      </c>
      <c r="B801" s="14" t="s">
        <v>33</v>
      </c>
      <c r="C801" s="14" t="s">
        <v>227</v>
      </c>
      <c r="D801" s="14">
        <v>2006</v>
      </c>
      <c r="E801" s="14">
        <f>data_filtered[[#This Row],[test_year]]-data_filtered[[#This Row],[model_year]]</f>
        <v>10</v>
      </c>
      <c r="F801" s="14">
        <v>42</v>
      </c>
      <c r="G801" s="14">
        <v>11</v>
      </c>
      <c r="H801" s="14">
        <v>53</v>
      </c>
      <c r="I801" s="14">
        <v>0.20754716981132099</v>
      </c>
    </row>
    <row r="802" spans="1:9" x14ac:dyDescent="0.35">
      <c r="A802" s="13">
        <v>2017</v>
      </c>
      <c r="B802" s="13" t="s">
        <v>24</v>
      </c>
      <c r="C802" s="13" t="s">
        <v>257</v>
      </c>
      <c r="D802" s="13">
        <v>2004</v>
      </c>
      <c r="E802" s="14">
        <f>data_filtered[[#This Row],[test_year]]-data_filtered[[#This Row],[model_year]]</f>
        <v>13</v>
      </c>
      <c r="F802" s="13">
        <v>42</v>
      </c>
      <c r="G802" s="13">
        <v>11</v>
      </c>
      <c r="H802" s="13">
        <v>53</v>
      </c>
      <c r="I802" s="13">
        <v>0.20754716981132099</v>
      </c>
    </row>
    <row r="803" spans="1:9" x14ac:dyDescent="0.35">
      <c r="A803" s="13">
        <v>2017</v>
      </c>
      <c r="B803" s="13" t="s">
        <v>186</v>
      </c>
      <c r="C803" s="13" t="s">
        <v>236</v>
      </c>
      <c r="D803" s="13">
        <v>2003</v>
      </c>
      <c r="E803" s="14">
        <f>data_filtered[[#This Row],[test_year]]-data_filtered[[#This Row],[model_year]]</f>
        <v>14</v>
      </c>
      <c r="F803" s="13">
        <v>42</v>
      </c>
      <c r="G803" s="13">
        <v>11</v>
      </c>
      <c r="H803" s="13">
        <v>53</v>
      </c>
      <c r="I803" s="13">
        <v>0.20754716981132099</v>
      </c>
    </row>
    <row r="804" spans="1:9" x14ac:dyDescent="0.35">
      <c r="A804" s="14">
        <v>2013</v>
      </c>
      <c r="B804" s="14" t="s">
        <v>24</v>
      </c>
      <c r="C804" s="14" t="s">
        <v>122</v>
      </c>
      <c r="D804" s="14">
        <v>2005</v>
      </c>
      <c r="E804" s="14">
        <f>data_filtered[[#This Row],[test_year]]-data_filtered[[#This Row],[model_year]]</f>
        <v>8</v>
      </c>
      <c r="F804" s="14">
        <v>130</v>
      </c>
      <c r="G804" s="14">
        <v>34</v>
      </c>
      <c r="H804" s="14">
        <v>164</v>
      </c>
      <c r="I804" s="14">
        <v>0.207317073170732</v>
      </c>
    </row>
    <row r="805" spans="1:9" x14ac:dyDescent="0.35">
      <c r="A805" s="14">
        <v>2017</v>
      </c>
      <c r="B805" s="14" t="s">
        <v>33</v>
      </c>
      <c r="C805" s="14" t="s">
        <v>203</v>
      </c>
      <c r="D805" s="14">
        <v>2001</v>
      </c>
      <c r="E805" s="14">
        <f>data_filtered[[#This Row],[test_year]]-data_filtered[[#This Row],[model_year]]</f>
        <v>16</v>
      </c>
      <c r="F805" s="14">
        <v>65</v>
      </c>
      <c r="G805" s="14">
        <v>17</v>
      </c>
      <c r="H805" s="14">
        <v>82</v>
      </c>
      <c r="I805" s="14">
        <v>0.207317073170732</v>
      </c>
    </row>
    <row r="806" spans="1:9" x14ac:dyDescent="0.35">
      <c r="A806" s="14">
        <v>2014</v>
      </c>
      <c r="B806" s="14" t="s">
        <v>30</v>
      </c>
      <c r="C806" s="14" t="s">
        <v>47</v>
      </c>
      <c r="D806" s="14">
        <v>2001</v>
      </c>
      <c r="E806" s="14">
        <f>data_filtered[[#This Row],[test_year]]-data_filtered[[#This Row],[model_year]]</f>
        <v>13</v>
      </c>
      <c r="F806" s="14">
        <v>184</v>
      </c>
      <c r="G806" s="14">
        <v>48</v>
      </c>
      <c r="H806" s="14">
        <v>232</v>
      </c>
      <c r="I806" s="14">
        <v>0.20689655172413801</v>
      </c>
    </row>
    <row r="807" spans="1:9" x14ac:dyDescent="0.35">
      <c r="A807" s="14">
        <v>2013</v>
      </c>
      <c r="B807" s="14" t="s">
        <v>37</v>
      </c>
      <c r="C807" s="14" t="s">
        <v>157</v>
      </c>
      <c r="D807" s="14">
        <v>2000</v>
      </c>
      <c r="E807" s="14">
        <f>data_filtered[[#This Row],[test_year]]-data_filtered[[#This Row],[model_year]]</f>
        <v>13</v>
      </c>
      <c r="F807" s="14">
        <v>46</v>
      </c>
      <c r="G807" s="14">
        <v>12</v>
      </c>
      <c r="H807" s="14">
        <v>58</v>
      </c>
      <c r="I807" s="14">
        <v>0.20689655172413801</v>
      </c>
    </row>
    <row r="808" spans="1:9" x14ac:dyDescent="0.35">
      <c r="A808" s="14">
        <v>2016</v>
      </c>
      <c r="B808" s="14" t="s">
        <v>52</v>
      </c>
      <c r="C808" s="14" t="s">
        <v>84</v>
      </c>
      <c r="D808" s="14">
        <v>2000</v>
      </c>
      <c r="E808" s="14">
        <f>data_filtered[[#This Row],[test_year]]-data_filtered[[#This Row],[model_year]]</f>
        <v>16</v>
      </c>
      <c r="F808" s="14">
        <v>46</v>
      </c>
      <c r="G808" s="14">
        <v>12</v>
      </c>
      <c r="H808" s="14">
        <v>58</v>
      </c>
      <c r="I808" s="14">
        <v>0.20689655172413801</v>
      </c>
    </row>
    <row r="809" spans="1:9" x14ac:dyDescent="0.35">
      <c r="A809" s="13">
        <v>2013</v>
      </c>
      <c r="B809" s="13" t="s">
        <v>24</v>
      </c>
      <c r="C809" s="13" t="s">
        <v>121</v>
      </c>
      <c r="D809" s="13">
        <v>1996</v>
      </c>
      <c r="E809" s="14">
        <f>data_filtered[[#This Row],[test_year]]-data_filtered[[#This Row],[model_year]]</f>
        <v>17</v>
      </c>
      <c r="F809" s="13">
        <v>96</v>
      </c>
      <c r="G809" s="13">
        <v>25</v>
      </c>
      <c r="H809" s="13">
        <v>121</v>
      </c>
      <c r="I809" s="13">
        <v>0.206611570247934</v>
      </c>
    </row>
    <row r="810" spans="1:9" x14ac:dyDescent="0.35">
      <c r="A810" s="14">
        <v>2013</v>
      </c>
      <c r="B810" s="14" t="s">
        <v>24</v>
      </c>
      <c r="C810" s="14" t="s">
        <v>70</v>
      </c>
      <c r="D810" s="14">
        <v>1989</v>
      </c>
      <c r="E810" s="14">
        <f>data_filtered[[#This Row],[test_year]]-data_filtered[[#This Row],[model_year]]</f>
        <v>24</v>
      </c>
      <c r="F810" s="14">
        <v>73</v>
      </c>
      <c r="G810" s="14">
        <v>19</v>
      </c>
      <c r="H810" s="14">
        <v>92</v>
      </c>
      <c r="I810" s="14">
        <v>0.20652173913043501</v>
      </c>
    </row>
    <row r="811" spans="1:9" x14ac:dyDescent="0.35">
      <c r="A811" s="14">
        <v>2016</v>
      </c>
      <c r="B811" s="14" t="s">
        <v>24</v>
      </c>
      <c r="C811" s="14" t="s">
        <v>70</v>
      </c>
      <c r="D811" s="14">
        <v>1992</v>
      </c>
      <c r="E811" s="14">
        <f>data_filtered[[#This Row],[test_year]]-data_filtered[[#This Row],[model_year]]</f>
        <v>24</v>
      </c>
      <c r="F811" s="14">
        <v>73</v>
      </c>
      <c r="G811" s="14">
        <v>19</v>
      </c>
      <c r="H811" s="14">
        <v>92</v>
      </c>
      <c r="I811" s="14">
        <v>0.20652173913043501</v>
      </c>
    </row>
    <row r="812" spans="1:9" x14ac:dyDescent="0.35">
      <c r="A812" s="13">
        <v>2013</v>
      </c>
      <c r="B812" s="13" t="s">
        <v>79</v>
      </c>
      <c r="C812" s="13" t="s">
        <v>81</v>
      </c>
      <c r="D812" s="13">
        <v>2002</v>
      </c>
      <c r="E812" s="14">
        <f>data_filtered[[#This Row],[test_year]]-data_filtered[[#This Row],[model_year]]</f>
        <v>11</v>
      </c>
      <c r="F812" s="13">
        <v>150</v>
      </c>
      <c r="G812" s="13">
        <v>39</v>
      </c>
      <c r="H812" s="13">
        <v>189</v>
      </c>
      <c r="I812" s="13">
        <v>0.206349206349206</v>
      </c>
    </row>
    <row r="813" spans="1:9" x14ac:dyDescent="0.35">
      <c r="A813" s="13">
        <v>2013</v>
      </c>
      <c r="B813" s="13" t="s">
        <v>24</v>
      </c>
      <c r="C813" s="13" t="s">
        <v>49</v>
      </c>
      <c r="D813" s="13">
        <v>1997</v>
      </c>
      <c r="E813" s="14">
        <f>data_filtered[[#This Row],[test_year]]-data_filtered[[#This Row],[model_year]]</f>
        <v>16</v>
      </c>
      <c r="F813" s="13">
        <v>50</v>
      </c>
      <c r="G813" s="13">
        <v>13</v>
      </c>
      <c r="H813" s="13">
        <v>63</v>
      </c>
      <c r="I813" s="13">
        <v>0.206349206349206</v>
      </c>
    </row>
    <row r="814" spans="1:9" x14ac:dyDescent="0.35">
      <c r="A814" s="14">
        <v>2013</v>
      </c>
      <c r="B814" s="14" t="s">
        <v>113</v>
      </c>
      <c r="C814" s="14" t="s">
        <v>309</v>
      </c>
      <c r="D814" s="14">
        <v>2001</v>
      </c>
      <c r="E814" s="14">
        <f>data_filtered[[#This Row],[test_year]]-data_filtered[[#This Row],[model_year]]</f>
        <v>12</v>
      </c>
      <c r="F814" s="14">
        <v>50</v>
      </c>
      <c r="G814" s="14">
        <v>13</v>
      </c>
      <c r="H814" s="14">
        <v>63</v>
      </c>
      <c r="I814" s="14">
        <v>0.206349206349206</v>
      </c>
    </row>
    <row r="815" spans="1:9" x14ac:dyDescent="0.35">
      <c r="A815" s="14">
        <v>2014</v>
      </c>
      <c r="B815" s="14" t="s">
        <v>52</v>
      </c>
      <c r="C815" s="14" t="s">
        <v>318</v>
      </c>
      <c r="D815" s="14">
        <v>2003</v>
      </c>
      <c r="E815" s="14">
        <f>data_filtered[[#This Row],[test_year]]-data_filtered[[#This Row],[model_year]]</f>
        <v>11</v>
      </c>
      <c r="F815" s="14">
        <v>50</v>
      </c>
      <c r="G815" s="14">
        <v>13</v>
      </c>
      <c r="H815" s="14">
        <v>63</v>
      </c>
      <c r="I815" s="14">
        <v>0.206349206349206</v>
      </c>
    </row>
    <row r="816" spans="1:9" x14ac:dyDescent="0.35">
      <c r="A816" s="13">
        <v>2014</v>
      </c>
      <c r="B816" s="13" t="s">
        <v>30</v>
      </c>
      <c r="C816" s="13" t="s">
        <v>132</v>
      </c>
      <c r="D816" s="13">
        <v>2002</v>
      </c>
      <c r="E816" s="14">
        <f>data_filtered[[#This Row],[test_year]]-data_filtered[[#This Row],[model_year]]</f>
        <v>12</v>
      </c>
      <c r="F816" s="13">
        <v>50</v>
      </c>
      <c r="G816" s="13">
        <v>13</v>
      </c>
      <c r="H816" s="13">
        <v>63</v>
      </c>
      <c r="I816" s="13">
        <v>0.206349206349206</v>
      </c>
    </row>
    <row r="817" spans="1:9" x14ac:dyDescent="0.35">
      <c r="A817" s="13">
        <v>2016</v>
      </c>
      <c r="B817" s="13" t="s">
        <v>128</v>
      </c>
      <c r="C817" s="13" t="s">
        <v>212</v>
      </c>
      <c r="D817" s="13">
        <v>2003</v>
      </c>
      <c r="E817" s="14">
        <f>data_filtered[[#This Row],[test_year]]-data_filtered[[#This Row],[model_year]]</f>
        <v>13</v>
      </c>
      <c r="F817" s="13">
        <v>50</v>
      </c>
      <c r="G817" s="13">
        <v>13</v>
      </c>
      <c r="H817" s="13">
        <v>63</v>
      </c>
      <c r="I817" s="13">
        <v>0.206349206349206</v>
      </c>
    </row>
    <row r="818" spans="1:9" x14ac:dyDescent="0.35">
      <c r="A818" s="14">
        <v>2017</v>
      </c>
      <c r="B818" s="14" t="s">
        <v>79</v>
      </c>
      <c r="C818" s="14" t="s">
        <v>81</v>
      </c>
      <c r="D818" s="14">
        <v>1999</v>
      </c>
      <c r="E818" s="14">
        <f>data_filtered[[#This Row],[test_year]]-data_filtered[[#This Row],[model_year]]</f>
        <v>18</v>
      </c>
      <c r="F818" s="14">
        <v>50</v>
      </c>
      <c r="G818" s="14">
        <v>13</v>
      </c>
      <c r="H818" s="14">
        <v>63</v>
      </c>
      <c r="I818" s="14">
        <v>0.206349206349206</v>
      </c>
    </row>
    <row r="819" spans="1:9" x14ac:dyDescent="0.35">
      <c r="A819" s="14">
        <v>2017</v>
      </c>
      <c r="B819" s="14" t="s">
        <v>26</v>
      </c>
      <c r="C819" s="14" t="s">
        <v>223</v>
      </c>
      <c r="D819" s="14">
        <v>2003</v>
      </c>
      <c r="E819" s="14">
        <f>data_filtered[[#This Row],[test_year]]-data_filtered[[#This Row],[model_year]]</f>
        <v>14</v>
      </c>
      <c r="F819" s="14">
        <v>50</v>
      </c>
      <c r="G819" s="14">
        <v>13</v>
      </c>
      <c r="H819" s="14">
        <v>63</v>
      </c>
      <c r="I819" s="14">
        <v>0.206349206349206</v>
      </c>
    </row>
    <row r="820" spans="1:9" x14ac:dyDescent="0.35">
      <c r="A820" s="14">
        <v>2017</v>
      </c>
      <c r="B820" s="14" t="s">
        <v>30</v>
      </c>
      <c r="C820" s="14" t="s">
        <v>124</v>
      </c>
      <c r="D820" s="14">
        <v>1997</v>
      </c>
      <c r="E820" s="14">
        <f>data_filtered[[#This Row],[test_year]]-data_filtered[[#This Row],[model_year]]</f>
        <v>20</v>
      </c>
      <c r="F820" s="14">
        <v>77</v>
      </c>
      <c r="G820" s="14">
        <v>20</v>
      </c>
      <c r="H820" s="14">
        <v>97</v>
      </c>
      <c r="I820" s="14">
        <v>0.20618556701030899</v>
      </c>
    </row>
    <row r="821" spans="1:9" x14ac:dyDescent="0.35">
      <c r="A821" s="14">
        <v>2017</v>
      </c>
      <c r="B821" s="14" t="s">
        <v>24</v>
      </c>
      <c r="C821" s="14" t="s">
        <v>116</v>
      </c>
      <c r="D821" s="14">
        <v>1998</v>
      </c>
      <c r="E821" s="14">
        <f>data_filtered[[#This Row],[test_year]]-data_filtered[[#This Row],[model_year]]</f>
        <v>19</v>
      </c>
      <c r="F821" s="14">
        <v>104</v>
      </c>
      <c r="G821" s="14">
        <v>27</v>
      </c>
      <c r="H821" s="14">
        <v>131</v>
      </c>
      <c r="I821" s="14">
        <v>0.206106870229008</v>
      </c>
    </row>
    <row r="822" spans="1:9" x14ac:dyDescent="0.35">
      <c r="A822" s="14">
        <v>2015</v>
      </c>
      <c r="B822" s="14" t="s">
        <v>24</v>
      </c>
      <c r="C822" s="14" t="s">
        <v>29</v>
      </c>
      <c r="D822" s="14">
        <v>2001</v>
      </c>
      <c r="E822" s="14">
        <f>data_filtered[[#This Row],[test_year]]-data_filtered[[#This Row],[model_year]]</f>
        <v>14</v>
      </c>
      <c r="F822" s="14">
        <v>81</v>
      </c>
      <c r="G822" s="14">
        <v>21</v>
      </c>
      <c r="H822" s="14">
        <v>102</v>
      </c>
      <c r="I822" s="14">
        <v>0.20588235294117599</v>
      </c>
    </row>
    <row r="823" spans="1:9" x14ac:dyDescent="0.35">
      <c r="A823" s="14">
        <v>2016</v>
      </c>
      <c r="B823" s="14" t="s">
        <v>42</v>
      </c>
      <c r="C823" s="14" t="s">
        <v>182</v>
      </c>
      <c r="D823" s="14">
        <v>1999</v>
      </c>
      <c r="E823" s="14">
        <f>data_filtered[[#This Row],[test_year]]-data_filtered[[#This Row],[model_year]]</f>
        <v>17</v>
      </c>
      <c r="F823" s="14">
        <v>54</v>
      </c>
      <c r="G823" s="14">
        <v>14</v>
      </c>
      <c r="H823" s="14">
        <v>68</v>
      </c>
      <c r="I823" s="14">
        <v>0.20588235294117599</v>
      </c>
    </row>
    <row r="824" spans="1:9" x14ac:dyDescent="0.35">
      <c r="A824" s="13">
        <v>2015</v>
      </c>
      <c r="B824" s="13" t="s">
        <v>104</v>
      </c>
      <c r="C824" s="13" t="s">
        <v>140</v>
      </c>
      <c r="D824" s="13">
        <v>1998</v>
      </c>
      <c r="E824" s="14">
        <f>data_filtered[[#This Row],[test_year]]-data_filtered[[#This Row],[model_year]]</f>
        <v>17</v>
      </c>
      <c r="F824" s="13">
        <v>85</v>
      </c>
      <c r="G824" s="13">
        <v>22</v>
      </c>
      <c r="H824" s="13">
        <v>107</v>
      </c>
      <c r="I824" s="13">
        <v>0.20560747663551401</v>
      </c>
    </row>
    <row r="825" spans="1:9" x14ac:dyDescent="0.35">
      <c r="A825" s="14">
        <v>2014</v>
      </c>
      <c r="B825" s="14" t="s">
        <v>24</v>
      </c>
      <c r="C825" s="14" t="s">
        <v>41</v>
      </c>
      <c r="D825" s="14">
        <v>2001</v>
      </c>
      <c r="E825" s="14">
        <f>data_filtered[[#This Row],[test_year]]-data_filtered[[#This Row],[model_year]]</f>
        <v>13</v>
      </c>
      <c r="F825" s="14">
        <v>201</v>
      </c>
      <c r="G825" s="14">
        <v>52</v>
      </c>
      <c r="H825" s="14">
        <v>253</v>
      </c>
      <c r="I825" s="14">
        <v>0.205533596837945</v>
      </c>
    </row>
    <row r="826" spans="1:9" x14ac:dyDescent="0.35">
      <c r="A826" s="13">
        <v>2017</v>
      </c>
      <c r="B826" s="13" t="s">
        <v>102</v>
      </c>
      <c r="C826" s="13" t="s">
        <v>184</v>
      </c>
      <c r="D826" s="13">
        <v>2002</v>
      </c>
      <c r="E826" s="14">
        <f>data_filtered[[#This Row],[test_year]]-data_filtered[[#This Row],[model_year]]</f>
        <v>15</v>
      </c>
      <c r="F826" s="13">
        <v>58</v>
      </c>
      <c r="G826" s="13">
        <v>15</v>
      </c>
      <c r="H826" s="13">
        <v>73</v>
      </c>
      <c r="I826" s="13">
        <v>0.20547945205479401</v>
      </c>
    </row>
    <row r="827" spans="1:9" x14ac:dyDescent="0.35">
      <c r="A827" s="14">
        <v>2017</v>
      </c>
      <c r="B827" s="14" t="s">
        <v>106</v>
      </c>
      <c r="C827" s="14" t="s">
        <v>217</v>
      </c>
      <c r="D827" s="14">
        <v>2002</v>
      </c>
      <c r="E827" s="14">
        <f>data_filtered[[#This Row],[test_year]]-data_filtered[[#This Row],[model_year]]</f>
        <v>15</v>
      </c>
      <c r="F827" s="14">
        <v>58</v>
      </c>
      <c r="G827" s="14">
        <v>15</v>
      </c>
      <c r="H827" s="14">
        <v>73</v>
      </c>
      <c r="I827" s="14">
        <v>0.20547945205479401</v>
      </c>
    </row>
    <row r="828" spans="1:9" x14ac:dyDescent="0.35">
      <c r="A828" s="13">
        <v>2017</v>
      </c>
      <c r="B828" s="13" t="s">
        <v>24</v>
      </c>
      <c r="C828" s="13" t="s">
        <v>29</v>
      </c>
      <c r="D828" s="13">
        <v>2004</v>
      </c>
      <c r="E828" s="14">
        <f>data_filtered[[#This Row],[test_year]]-data_filtered[[#This Row],[model_year]]</f>
        <v>13</v>
      </c>
      <c r="F828" s="13">
        <v>89</v>
      </c>
      <c r="G828" s="13">
        <v>23</v>
      </c>
      <c r="H828" s="13">
        <v>112</v>
      </c>
      <c r="I828" s="13">
        <v>0.20535714285714299</v>
      </c>
    </row>
    <row r="829" spans="1:9" x14ac:dyDescent="0.35">
      <c r="A829" s="13">
        <v>2013</v>
      </c>
      <c r="B829" s="13" t="s">
        <v>98</v>
      </c>
      <c r="C829" s="13" t="s">
        <v>99</v>
      </c>
      <c r="D829" s="13">
        <v>2001</v>
      </c>
      <c r="E829" s="14">
        <f>data_filtered[[#This Row],[test_year]]-data_filtered[[#This Row],[model_year]]</f>
        <v>12</v>
      </c>
      <c r="F829" s="13">
        <v>120</v>
      </c>
      <c r="G829" s="13">
        <v>31</v>
      </c>
      <c r="H829" s="13">
        <v>151</v>
      </c>
      <c r="I829" s="13">
        <v>0.205298013245033</v>
      </c>
    </row>
    <row r="830" spans="1:9" x14ac:dyDescent="0.35">
      <c r="A830" s="13">
        <v>2013</v>
      </c>
      <c r="B830" s="13" t="s">
        <v>104</v>
      </c>
      <c r="C830" s="13" t="s">
        <v>140</v>
      </c>
      <c r="D830" s="13">
        <v>1998</v>
      </c>
      <c r="E830" s="14">
        <f>data_filtered[[#This Row],[test_year]]-data_filtered[[#This Row],[model_year]]</f>
        <v>15</v>
      </c>
      <c r="F830" s="13">
        <v>120</v>
      </c>
      <c r="G830" s="13">
        <v>31</v>
      </c>
      <c r="H830" s="13">
        <v>151</v>
      </c>
      <c r="I830" s="13">
        <v>0.205298013245033</v>
      </c>
    </row>
    <row r="831" spans="1:9" x14ac:dyDescent="0.35">
      <c r="A831" s="13">
        <v>2014</v>
      </c>
      <c r="B831" s="13" t="s">
        <v>30</v>
      </c>
      <c r="C831" s="13" t="s">
        <v>72</v>
      </c>
      <c r="D831" s="13">
        <v>2002</v>
      </c>
      <c r="E831" s="14">
        <f>data_filtered[[#This Row],[test_year]]-data_filtered[[#This Row],[model_year]]</f>
        <v>12</v>
      </c>
      <c r="F831" s="13">
        <v>163</v>
      </c>
      <c r="G831" s="13">
        <v>42</v>
      </c>
      <c r="H831" s="13">
        <v>205</v>
      </c>
      <c r="I831" s="13">
        <v>0.20487804878048799</v>
      </c>
    </row>
    <row r="832" spans="1:9" x14ac:dyDescent="0.35">
      <c r="A832" s="13">
        <v>2013</v>
      </c>
      <c r="B832" s="13" t="s">
        <v>52</v>
      </c>
      <c r="C832" s="13" t="s">
        <v>165</v>
      </c>
      <c r="D832" s="13">
        <v>2003</v>
      </c>
      <c r="E832" s="14">
        <f>data_filtered[[#This Row],[test_year]]-data_filtered[[#This Row],[model_year]]</f>
        <v>10</v>
      </c>
      <c r="F832" s="13">
        <v>66</v>
      </c>
      <c r="G832" s="13">
        <v>17</v>
      </c>
      <c r="H832" s="13">
        <v>83</v>
      </c>
      <c r="I832" s="13">
        <v>0.20481927710843401</v>
      </c>
    </row>
    <row r="833" spans="1:9" x14ac:dyDescent="0.35">
      <c r="A833" s="14">
        <v>2016</v>
      </c>
      <c r="B833" s="14" t="s">
        <v>24</v>
      </c>
      <c r="C833" s="14" t="s">
        <v>189</v>
      </c>
      <c r="D833" s="14">
        <v>2003</v>
      </c>
      <c r="E833" s="14">
        <f>data_filtered[[#This Row],[test_year]]-data_filtered[[#This Row],[model_year]]</f>
        <v>13</v>
      </c>
      <c r="F833" s="14">
        <v>66</v>
      </c>
      <c r="G833" s="14">
        <v>17</v>
      </c>
      <c r="H833" s="14">
        <v>83</v>
      </c>
      <c r="I833" s="14">
        <v>0.20481927710843401</v>
      </c>
    </row>
    <row r="834" spans="1:9" x14ac:dyDescent="0.35">
      <c r="A834" s="14">
        <v>2017</v>
      </c>
      <c r="B834" s="14" t="s">
        <v>79</v>
      </c>
      <c r="C834" s="14" t="s">
        <v>125</v>
      </c>
      <c r="D834" s="14">
        <v>2006</v>
      </c>
      <c r="E834" s="14">
        <f>data_filtered[[#This Row],[test_year]]-data_filtered[[#This Row],[model_year]]</f>
        <v>11</v>
      </c>
      <c r="F834" s="14">
        <v>66</v>
      </c>
      <c r="G834" s="14">
        <v>17</v>
      </c>
      <c r="H834" s="14">
        <v>83</v>
      </c>
      <c r="I834" s="14">
        <v>0.20481927710843401</v>
      </c>
    </row>
    <row r="835" spans="1:9" x14ac:dyDescent="0.35">
      <c r="A835" s="13">
        <v>2015</v>
      </c>
      <c r="B835" s="13" t="s">
        <v>52</v>
      </c>
      <c r="C835" s="13" t="s">
        <v>84</v>
      </c>
      <c r="D835" s="13">
        <v>2003</v>
      </c>
      <c r="E835" s="14">
        <f>data_filtered[[#This Row],[test_year]]-data_filtered[[#This Row],[model_year]]</f>
        <v>12</v>
      </c>
      <c r="F835" s="13">
        <v>70</v>
      </c>
      <c r="G835" s="13">
        <v>18</v>
      </c>
      <c r="H835" s="13">
        <v>88</v>
      </c>
      <c r="I835" s="13">
        <v>0.204545454545455</v>
      </c>
    </row>
    <row r="836" spans="1:9" x14ac:dyDescent="0.35">
      <c r="A836" s="14">
        <v>2015</v>
      </c>
      <c r="B836" s="14" t="s">
        <v>30</v>
      </c>
      <c r="C836" s="14" t="s">
        <v>185</v>
      </c>
      <c r="D836" s="14">
        <v>2000</v>
      </c>
      <c r="E836" s="14">
        <f>data_filtered[[#This Row],[test_year]]-data_filtered[[#This Row],[model_year]]</f>
        <v>15</v>
      </c>
      <c r="F836" s="14">
        <v>74</v>
      </c>
      <c r="G836" s="14">
        <v>19</v>
      </c>
      <c r="H836" s="14">
        <v>93</v>
      </c>
      <c r="I836" s="14">
        <v>0.204301075268817</v>
      </c>
    </row>
    <row r="837" spans="1:9" x14ac:dyDescent="0.35">
      <c r="A837" s="13">
        <v>2016</v>
      </c>
      <c r="B837" s="13" t="s">
        <v>24</v>
      </c>
      <c r="C837" s="13" t="s">
        <v>41</v>
      </c>
      <c r="D837" s="13">
        <v>1998</v>
      </c>
      <c r="E837" s="14">
        <f>data_filtered[[#This Row],[test_year]]-data_filtered[[#This Row],[model_year]]</f>
        <v>18</v>
      </c>
      <c r="F837" s="13">
        <v>117</v>
      </c>
      <c r="G837" s="13">
        <v>30</v>
      </c>
      <c r="H837" s="13">
        <v>147</v>
      </c>
      <c r="I837" s="13">
        <v>0.20408163265306101</v>
      </c>
    </row>
    <row r="838" spans="1:9" x14ac:dyDescent="0.35">
      <c r="A838" s="13">
        <v>2013</v>
      </c>
      <c r="B838" s="13" t="s">
        <v>106</v>
      </c>
      <c r="C838" s="13" t="s">
        <v>107</v>
      </c>
      <c r="D838" s="13">
        <v>2004</v>
      </c>
      <c r="E838" s="14">
        <f>data_filtered[[#This Row],[test_year]]-data_filtered[[#This Row],[model_year]]</f>
        <v>9</v>
      </c>
      <c r="F838" s="13">
        <v>78</v>
      </c>
      <c r="G838" s="13">
        <v>20</v>
      </c>
      <c r="H838" s="13">
        <v>98</v>
      </c>
      <c r="I838" s="13">
        <v>0.20408163265306101</v>
      </c>
    </row>
    <row r="839" spans="1:9" x14ac:dyDescent="0.35">
      <c r="A839" s="13">
        <v>2013</v>
      </c>
      <c r="B839" s="13" t="s">
        <v>79</v>
      </c>
      <c r="C839" s="13" t="s">
        <v>125</v>
      </c>
      <c r="D839" s="13">
        <v>2000</v>
      </c>
      <c r="E839" s="14">
        <f>data_filtered[[#This Row],[test_year]]-data_filtered[[#This Row],[model_year]]</f>
        <v>13</v>
      </c>
      <c r="F839" s="13">
        <v>78</v>
      </c>
      <c r="G839" s="13">
        <v>20</v>
      </c>
      <c r="H839" s="13">
        <v>98</v>
      </c>
      <c r="I839" s="13">
        <v>0.20408163265306101</v>
      </c>
    </row>
    <row r="840" spans="1:9" x14ac:dyDescent="0.35">
      <c r="A840" s="14">
        <v>2015</v>
      </c>
      <c r="B840" s="14" t="s">
        <v>118</v>
      </c>
      <c r="C840" s="14" t="s">
        <v>119</v>
      </c>
      <c r="D840" s="14">
        <v>2002</v>
      </c>
      <c r="E840" s="14">
        <f>data_filtered[[#This Row],[test_year]]-data_filtered[[#This Row],[model_year]]</f>
        <v>13</v>
      </c>
      <c r="F840" s="14">
        <v>78</v>
      </c>
      <c r="G840" s="14">
        <v>20</v>
      </c>
      <c r="H840" s="14">
        <v>98</v>
      </c>
      <c r="I840" s="14">
        <v>0.20408163265306101</v>
      </c>
    </row>
    <row r="841" spans="1:9" x14ac:dyDescent="0.35">
      <c r="A841" s="14">
        <v>2017</v>
      </c>
      <c r="B841" s="14" t="s">
        <v>128</v>
      </c>
      <c r="C841" s="14" t="s">
        <v>129</v>
      </c>
      <c r="D841" s="14">
        <v>2003</v>
      </c>
      <c r="E841" s="14">
        <f>data_filtered[[#This Row],[test_year]]-data_filtered[[#This Row],[model_year]]</f>
        <v>14</v>
      </c>
      <c r="F841" s="14">
        <v>78</v>
      </c>
      <c r="G841" s="14">
        <v>20</v>
      </c>
      <c r="H841" s="14">
        <v>98</v>
      </c>
      <c r="I841" s="14">
        <v>0.20408163265306101</v>
      </c>
    </row>
    <row r="842" spans="1:9" x14ac:dyDescent="0.35">
      <c r="A842" s="13">
        <v>2013</v>
      </c>
      <c r="B842" s="13" t="s">
        <v>52</v>
      </c>
      <c r="C842" s="13" t="s">
        <v>53</v>
      </c>
      <c r="D842" s="13">
        <v>2002</v>
      </c>
      <c r="E842" s="14">
        <f>data_filtered[[#This Row],[test_year]]-data_filtered[[#This Row],[model_year]]</f>
        <v>11</v>
      </c>
      <c r="F842" s="13">
        <v>121</v>
      </c>
      <c r="G842" s="13">
        <v>31</v>
      </c>
      <c r="H842" s="13">
        <v>152</v>
      </c>
      <c r="I842" s="13">
        <v>0.20394736842105299</v>
      </c>
    </row>
    <row r="843" spans="1:9" x14ac:dyDescent="0.35">
      <c r="A843" s="13">
        <v>2015</v>
      </c>
      <c r="B843" s="13" t="s">
        <v>98</v>
      </c>
      <c r="C843" s="13" t="s">
        <v>333</v>
      </c>
      <c r="D843" s="13">
        <v>2002</v>
      </c>
      <c r="E843" s="14">
        <f>data_filtered[[#This Row],[test_year]]-data_filtered[[#This Row],[model_year]]</f>
        <v>13</v>
      </c>
      <c r="F843" s="13">
        <v>43</v>
      </c>
      <c r="G843" s="13">
        <v>11</v>
      </c>
      <c r="H843" s="13">
        <v>54</v>
      </c>
      <c r="I843" s="13">
        <v>0.203703703703704</v>
      </c>
    </row>
    <row r="844" spans="1:9" x14ac:dyDescent="0.35">
      <c r="A844" s="14">
        <v>2016</v>
      </c>
      <c r="B844" s="14" t="s">
        <v>30</v>
      </c>
      <c r="C844" s="14" t="s">
        <v>260</v>
      </c>
      <c r="D844" s="14">
        <v>1990</v>
      </c>
      <c r="E844" s="14">
        <f>data_filtered[[#This Row],[test_year]]-data_filtered[[#This Row],[model_year]]</f>
        <v>26</v>
      </c>
      <c r="F844" s="14">
        <v>43</v>
      </c>
      <c r="G844" s="14">
        <v>11</v>
      </c>
      <c r="H844" s="14">
        <v>54</v>
      </c>
      <c r="I844" s="14">
        <v>0.203703703703704</v>
      </c>
    </row>
    <row r="845" spans="1:9" x14ac:dyDescent="0.35">
      <c r="A845" s="13">
        <v>2016</v>
      </c>
      <c r="B845" s="13" t="s">
        <v>79</v>
      </c>
      <c r="C845" s="13" t="s">
        <v>125</v>
      </c>
      <c r="D845" s="13">
        <v>2008</v>
      </c>
      <c r="E845" s="14">
        <f>data_filtered[[#This Row],[test_year]]-data_filtered[[#This Row],[model_year]]</f>
        <v>8</v>
      </c>
      <c r="F845" s="13">
        <v>43</v>
      </c>
      <c r="G845" s="13">
        <v>11</v>
      </c>
      <c r="H845" s="13">
        <v>54</v>
      </c>
      <c r="I845" s="13">
        <v>0.203703703703704</v>
      </c>
    </row>
    <row r="846" spans="1:9" x14ac:dyDescent="0.35">
      <c r="A846" s="14">
        <v>2017</v>
      </c>
      <c r="B846" s="14" t="s">
        <v>24</v>
      </c>
      <c r="C846" s="14" t="s">
        <v>65</v>
      </c>
      <c r="D846" s="14">
        <v>2005</v>
      </c>
      <c r="E846" s="14">
        <f>data_filtered[[#This Row],[test_year]]-data_filtered[[#This Row],[model_year]]</f>
        <v>12</v>
      </c>
      <c r="F846" s="14">
        <v>43</v>
      </c>
      <c r="G846" s="14">
        <v>11</v>
      </c>
      <c r="H846" s="14">
        <v>54</v>
      </c>
      <c r="I846" s="14">
        <v>0.203703703703704</v>
      </c>
    </row>
    <row r="847" spans="1:9" x14ac:dyDescent="0.35">
      <c r="A847" s="14">
        <v>2017</v>
      </c>
      <c r="B847" s="14" t="s">
        <v>269</v>
      </c>
      <c r="C847" s="14" t="s">
        <v>270</v>
      </c>
      <c r="D847" s="14">
        <v>1997</v>
      </c>
      <c r="E847" s="14">
        <f>data_filtered[[#This Row],[test_year]]-data_filtered[[#This Row],[model_year]]</f>
        <v>20</v>
      </c>
      <c r="F847" s="14">
        <v>43</v>
      </c>
      <c r="G847" s="14">
        <v>11</v>
      </c>
      <c r="H847" s="14">
        <v>54</v>
      </c>
      <c r="I847" s="14">
        <v>0.203703703703704</v>
      </c>
    </row>
    <row r="848" spans="1:9" x14ac:dyDescent="0.35">
      <c r="A848" s="14">
        <v>2015</v>
      </c>
      <c r="B848" s="14" t="s">
        <v>30</v>
      </c>
      <c r="C848" s="14" t="s">
        <v>47</v>
      </c>
      <c r="D848" s="14">
        <v>1998</v>
      </c>
      <c r="E848" s="14">
        <f>data_filtered[[#This Row],[test_year]]-data_filtered[[#This Row],[model_year]]</f>
        <v>17</v>
      </c>
      <c r="F848" s="14">
        <v>90</v>
      </c>
      <c r="G848" s="14">
        <v>23</v>
      </c>
      <c r="H848" s="14">
        <v>113</v>
      </c>
      <c r="I848" s="14">
        <v>0.20353982300885001</v>
      </c>
    </row>
    <row r="849" spans="1:9" x14ac:dyDescent="0.35">
      <c r="A849" s="13">
        <v>2015</v>
      </c>
      <c r="B849" s="13" t="s">
        <v>30</v>
      </c>
      <c r="C849" s="13" t="s">
        <v>50</v>
      </c>
      <c r="D849" s="13">
        <v>1998</v>
      </c>
      <c r="E849" s="14">
        <f>data_filtered[[#This Row],[test_year]]-data_filtered[[#This Row],[model_year]]</f>
        <v>17</v>
      </c>
      <c r="F849" s="13">
        <v>188</v>
      </c>
      <c r="G849" s="13">
        <v>48</v>
      </c>
      <c r="H849" s="13">
        <v>236</v>
      </c>
      <c r="I849" s="13">
        <v>0.20338983050847501</v>
      </c>
    </row>
    <row r="850" spans="1:9" x14ac:dyDescent="0.35">
      <c r="A850" s="14">
        <v>2014</v>
      </c>
      <c r="B850" s="14" t="s">
        <v>24</v>
      </c>
      <c r="C850" s="14" t="s">
        <v>49</v>
      </c>
      <c r="D850" s="14">
        <v>2001</v>
      </c>
      <c r="E850" s="14">
        <f>data_filtered[[#This Row],[test_year]]-data_filtered[[#This Row],[model_year]]</f>
        <v>13</v>
      </c>
      <c r="F850" s="14">
        <v>141</v>
      </c>
      <c r="G850" s="14">
        <v>36</v>
      </c>
      <c r="H850" s="14">
        <v>177</v>
      </c>
      <c r="I850" s="14">
        <v>0.20338983050847501</v>
      </c>
    </row>
    <row r="851" spans="1:9" x14ac:dyDescent="0.35">
      <c r="A851" s="13">
        <v>2013</v>
      </c>
      <c r="B851" s="13" t="s">
        <v>104</v>
      </c>
      <c r="C851" s="13" t="s">
        <v>140</v>
      </c>
      <c r="D851" s="13">
        <v>1997</v>
      </c>
      <c r="E851" s="14">
        <f>data_filtered[[#This Row],[test_year]]-data_filtered[[#This Row],[model_year]]</f>
        <v>16</v>
      </c>
      <c r="F851" s="13">
        <v>94</v>
      </c>
      <c r="G851" s="13">
        <v>24</v>
      </c>
      <c r="H851" s="13">
        <v>118</v>
      </c>
      <c r="I851" s="13">
        <v>0.20338983050847501</v>
      </c>
    </row>
    <row r="852" spans="1:9" x14ac:dyDescent="0.35">
      <c r="A852" s="14">
        <v>2016</v>
      </c>
      <c r="B852" s="14" t="s">
        <v>30</v>
      </c>
      <c r="C852" s="14" t="s">
        <v>162</v>
      </c>
      <c r="D852" s="14">
        <v>2002</v>
      </c>
      <c r="E852" s="14">
        <f>data_filtered[[#This Row],[test_year]]-data_filtered[[#This Row],[model_year]]</f>
        <v>14</v>
      </c>
      <c r="F852" s="14">
        <v>47</v>
      </c>
      <c r="G852" s="14">
        <v>12</v>
      </c>
      <c r="H852" s="14">
        <v>59</v>
      </c>
      <c r="I852" s="14">
        <v>0.20338983050847501</v>
      </c>
    </row>
    <row r="853" spans="1:9" x14ac:dyDescent="0.35">
      <c r="A853" s="13">
        <v>2014</v>
      </c>
      <c r="B853" s="13" t="s">
        <v>24</v>
      </c>
      <c r="C853" s="13" t="s">
        <v>116</v>
      </c>
      <c r="D853" s="13">
        <v>1997</v>
      </c>
      <c r="E853" s="14">
        <f>data_filtered[[#This Row],[test_year]]-data_filtered[[#This Row],[model_year]]</f>
        <v>17</v>
      </c>
      <c r="F853" s="13">
        <v>98</v>
      </c>
      <c r="G853" s="13">
        <v>25</v>
      </c>
      <c r="H853" s="13">
        <v>123</v>
      </c>
      <c r="I853" s="13">
        <v>0.203252032520325</v>
      </c>
    </row>
    <row r="854" spans="1:9" x14ac:dyDescent="0.35">
      <c r="A854" s="14">
        <v>2013</v>
      </c>
      <c r="B854" s="14" t="s">
        <v>79</v>
      </c>
      <c r="C854" s="14" t="s">
        <v>81</v>
      </c>
      <c r="D854" s="14">
        <v>2000</v>
      </c>
      <c r="E854" s="14">
        <f>data_filtered[[#This Row],[test_year]]-data_filtered[[#This Row],[model_year]]</f>
        <v>13</v>
      </c>
      <c r="F854" s="14">
        <v>149</v>
      </c>
      <c r="G854" s="14">
        <v>38</v>
      </c>
      <c r="H854" s="14">
        <v>187</v>
      </c>
      <c r="I854" s="14">
        <v>0.20320855614973299</v>
      </c>
    </row>
    <row r="855" spans="1:9" x14ac:dyDescent="0.35">
      <c r="A855" s="14">
        <v>2013</v>
      </c>
      <c r="B855" s="14" t="s">
        <v>24</v>
      </c>
      <c r="C855" s="14" t="s">
        <v>261</v>
      </c>
      <c r="D855" s="14">
        <v>2012</v>
      </c>
      <c r="E855" s="14">
        <f>data_filtered[[#This Row],[test_year]]-data_filtered[[#This Row],[model_year]]</f>
        <v>1</v>
      </c>
      <c r="F855" s="14">
        <v>51</v>
      </c>
      <c r="G855" s="14">
        <v>13</v>
      </c>
      <c r="H855" s="14">
        <v>64</v>
      </c>
      <c r="I855" s="14">
        <v>0.203125</v>
      </c>
    </row>
    <row r="856" spans="1:9" x14ac:dyDescent="0.35">
      <c r="A856" s="13">
        <v>2014</v>
      </c>
      <c r="B856" s="13" t="s">
        <v>186</v>
      </c>
      <c r="C856" s="13" t="s">
        <v>236</v>
      </c>
      <c r="D856" s="13">
        <v>2003</v>
      </c>
      <c r="E856" s="14">
        <f>data_filtered[[#This Row],[test_year]]-data_filtered[[#This Row],[model_year]]</f>
        <v>11</v>
      </c>
      <c r="F856" s="13">
        <v>51</v>
      </c>
      <c r="G856" s="13">
        <v>13</v>
      </c>
      <c r="H856" s="13">
        <v>64</v>
      </c>
      <c r="I856" s="13">
        <v>0.203125</v>
      </c>
    </row>
    <row r="857" spans="1:9" x14ac:dyDescent="0.35">
      <c r="A857" s="13">
        <v>2015</v>
      </c>
      <c r="B857" s="13" t="s">
        <v>30</v>
      </c>
      <c r="C857" s="13" t="s">
        <v>163</v>
      </c>
      <c r="D857" s="13">
        <v>2001</v>
      </c>
      <c r="E857" s="14">
        <f>data_filtered[[#This Row],[test_year]]-data_filtered[[#This Row],[model_year]]</f>
        <v>14</v>
      </c>
      <c r="F857" s="13">
        <v>51</v>
      </c>
      <c r="G857" s="13">
        <v>13</v>
      </c>
      <c r="H857" s="13">
        <v>64</v>
      </c>
      <c r="I857" s="13">
        <v>0.203125</v>
      </c>
    </row>
    <row r="858" spans="1:9" x14ac:dyDescent="0.35">
      <c r="A858" s="14">
        <v>2015</v>
      </c>
      <c r="B858" s="14" t="s">
        <v>67</v>
      </c>
      <c r="C858" s="14" t="s">
        <v>77</v>
      </c>
      <c r="D858" s="14">
        <v>2003</v>
      </c>
      <c r="E858" s="14">
        <f>data_filtered[[#This Row],[test_year]]-data_filtered[[#This Row],[model_year]]</f>
        <v>12</v>
      </c>
      <c r="F858" s="14">
        <v>51</v>
      </c>
      <c r="G858" s="14">
        <v>13</v>
      </c>
      <c r="H858" s="14">
        <v>64</v>
      </c>
      <c r="I858" s="14">
        <v>0.203125</v>
      </c>
    </row>
    <row r="859" spans="1:9" x14ac:dyDescent="0.35">
      <c r="A859" s="13">
        <v>2016</v>
      </c>
      <c r="B859" s="13" t="s">
        <v>128</v>
      </c>
      <c r="C859" s="13" t="s">
        <v>129</v>
      </c>
      <c r="D859" s="13">
        <v>2002</v>
      </c>
      <c r="E859" s="14">
        <f>data_filtered[[#This Row],[test_year]]-data_filtered[[#This Row],[model_year]]</f>
        <v>14</v>
      </c>
      <c r="F859" s="13">
        <v>51</v>
      </c>
      <c r="G859" s="13">
        <v>13</v>
      </c>
      <c r="H859" s="13">
        <v>64</v>
      </c>
      <c r="I859" s="13">
        <v>0.203125</v>
      </c>
    </row>
    <row r="860" spans="1:9" x14ac:dyDescent="0.35">
      <c r="A860" s="13">
        <v>2014</v>
      </c>
      <c r="B860" s="13" t="s">
        <v>30</v>
      </c>
      <c r="C860" s="13" t="s">
        <v>47</v>
      </c>
      <c r="D860" s="13">
        <v>2000</v>
      </c>
      <c r="E860" s="14">
        <f>data_filtered[[#This Row],[test_year]]-data_filtered[[#This Row],[model_year]]</f>
        <v>14</v>
      </c>
      <c r="F860" s="13">
        <v>161</v>
      </c>
      <c r="G860" s="13">
        <v>41</v>
      </c>
      <c r="H860" s="13">
        <v>202</v>
      </c>
      <c r="I860" s="13">
        <v>0.20297029702970301</v>
      </c>
    </row>
    <row r="861" spans="1:9" x14ac:dyDescent="0.35">
      <c r="A861" s="13">
        <v>2013</v>
      </c>
      <c r="B861" s="13" t="s">
        <v>24</v>
      </c>
      <c r="C861" s="13" t="s">
        <v>293</v>
      </c>
      <c r="D861" s="13">
        <v>1998</v>
      </c>
      <c r="E861" s="14">
        <f>data_filtered[[#This Row],[test_year]]-data_filtered[[#This Row],[model_year]]</f>
        <v>15</v>
      </c>
      <c r="F861" s="13">
        <v>55</v>
      </c>
      <c r="G861" s="13">
        <v>14</v>
      </c>
      <c r="H861" s="13">
        <v>69</v>
      </c>
      <c r="I861" s="13">
        <v>0.202898550724638</v>
      </c>
    </row>
    <row r="862" spans="1:9" x14ac:dyDescent="0.35">
      <c r="A862" s="14">
        <v>2014</v>
      </c>
      <c r="B862" s="14" t="s">
        <v>252</v>
      </c>
      <c r="C862" s="14" t="s">
        <v>287</v>
      </c>
      <c r="D862" s="14">
        <v>2002</v>
      </c>
      <c r="E862" s="14">
        <f>data_filtered[[#This Row],[test_year]]-data_filtered[[#This Row],[model_year]]</f>
        <v>12</v>
      </c>
      <c r="F862" s="14">
        <v>55</v>
      </c>
      <c r="G862" s="14">
        <v>14</v>
      </c>
      <c r="H862" s="14">
        <v>69</v>
      </c>
      <c r="I862" s="14">
        <v>0.202898550724638</v>
      </c>
    </row>
    <row r="863" spans="1:9" x14ac:dyDescent="0.35">
      <c r="A863" s="13">
        <v>2015</v>
      </c>
      <c r="B863" s="13" t="s">
        <v>24</v>
      </c>
      <c r="C863" s="13" t="s">
        <v>121</v>
      </c>
      <c r="D863" s="13">
        <v>1989</v>
      </c>
      <c r="E863" s="14">
        <f>data_filtered[[#This Row],[test_year]]-data_filtered[[#This Row],[model_year]]</f>
        <v>26</v>
      </c>
      <c r="F863" s="13">
        <v>55</v>
      </c>
      <c r="G863" s="13">
        <v>14</v>
      </c>
      <c r="H863" s="13">
        <v>69</v>
      </c>
      <c r="I863" s="13">
        <v>0.202898550724638</v>
      </c>
    </row>
    <row r="864" spans="1:9" x14ac:dyDescent="0.35">
      <c r="A864" s="13">
        <v>2015</v>
      </c>
      <c r="B864" s="13" t="s">
        <v>30</v>
      </c>
      <c r="C864" s="13" t="s">
        <v>194</v>
      </c>
      <c r="D864" s="13">
        <v>1998</v>
      </c>
      <c r="E864" s="14">
        <f>data_filtered[[#This Row],[test_year]]-data_filtered[[#This Row],[model_year]]</f>
        <v>17</v>
      </c>
      <c r="F864" s="13">
        <v>55</v>
      </c>
      <c r="G864" s="13">
        <v>14</v>
      </c>
      <c r="H864" s="13">
        <v>69</v>
      </c>
      <c r="I864" s="13">
        <v>0.202898550724638</v>
      </c>
    </row>
    <row r="865" spans="1:9" x14ac:dyDescent="0.35">
      <c r="A865" s="13">
        <v>2016</v>
      </c>
      <c r="B865" s="13" t="s">
        <v>24</v>
      </c>
      <c r="C865" s="13" t="s">
        <v>70</v>
      </c>
      <c r="D865" s="13">
        <v>1990</v>
      </c>
      <c r="E865" s="14">
        <f>data_filtered[[#This Row],[test_year]]-data_filtered[[#This Row],[model_year]]</f>
        <v>26</v>
      </c>
      <c r="F865" s="13">
        <v>55</v>
      </c>
      <c r="G865" s="13">
        <v>14</v>
      </c>
      <c r="H865" s="13">
        <v>69</v>
      </c>
      <c r="I865" s="13">
        <v>0.202898550724638</v>
      </c>
    </row>
    <row r="866" spans="1:9" x14ac:dyDescent="0.35">
      <c r="A866" s="14">
        <v>2017</v>
      </c>
      <c r="B866" s="14" t="s">
        <v>26</v>
      </c>
      <c r="C866" s="14" t="s">
        <v>88</v>
      </c>
      <c r="D866" s="14">
        <v>1995</v>
      </c>
      <c r="E866" s="14">
        <f>data_filtered[[#This Row],[test_year]]-data_filtered[[#This Row],[model_year]]</f>
        <v>22</v>
      </c>
      <c r="F866" s="14">
        <v>55</v>
      </c>
      <c r="G866" s="14">
        <v>14</v>
      </c>
      <c r="H866" s="14">
        <v>69</v>
      </c>
      <c r="I866" s="14">
        <v>0.202898550724638</v>
      </c>
    </row>
    <row r="867" spans="1:9" x14ac:dyDescent="0.35">
      <c r="A867" s="13">
        <v>2017</v>
      </c>
      <c r="B867" s="13" t="s">
        <v>30</v>
      </c>
      <c r="C867" s="13" t="s">
        <v>72</v>
      </c>
      <c r="D867" s="13">
        <v>2002</v>
      </c>
      <c r="E867" s="14">
        <f>data_filtered[[#This Row],[test_year]]-data_filtered[[#This Row],[model_year]]</f>
        <v>15</v>
      </c>
      <c r="F867" s="13">
        <v>169</v>
      </c>
      <c r="G867" s="13">
        <v>43</v>
      </c>
      <c r="H867" s="13">
        <v>212</v>
      </c>
      <c r="I867" s="13">
        <v>0.20283018867924499</v>
      </c>
    </row>
    <row r="868" spans="1:9" x14ac:dyDescent="0.35">
      <c r="A868" s="14">
        <v>2016</v>
      </c>
      <c r="B868" s="14" t="s">
        <v>30</v>
      </c>
      <c r="C868" s="14" t="s">
        <v>56</v>
      </c>
      <c r="D868" s="14">
        <v>2001</v>
      </c>
      <c r="E868" s="14">
        <f>data_filtered[[#This Row],[test_year]]-data_filtered[[#This Row],[model_year]]</f>
        <v>15</v>
      </c>
      <c r="F868" s="14">
        <v>114</v>
      </c>
      <c r="G868" s="14">
        <v>29</v>
      </c>
      <c r="H868" s="14">
        <v>143</v>
      </c>
      <c r="I868" s="14">
        <v>0.20279720279720301</v>
      </c>
    </row>
    <row r="869" spans="1:9" x14ac:dyDescent="0.35">
      <c r="A869" s="13">
        <v>2017</v>
      </c>
      <c r="B869" s="13" t="s">
        <v>52</v>
      </c>
      <c r="C869" s="13" t="s">
        <v>74</v>
      </c>
      <c r="D869" s="13">
        <v>2005</v>
      </c>
      <c r="E869" s="14">
        <f>data_filtered[[#This Row],[test_year]]-data_filtered[[#This Row],[model_year]]</f>
        <v>12</v>
      </c>
      <c r="F869" s="13">
        <v>173</v>
      </c>
      <c r="G869" s="13">
        <v>44</v>
      </c>
      <c r="H869" s="13">
        <v>217</v>
      </c>
      <c r="I869" s="13">
        <v>0.202764976958525</v>
      </c>
    </row>
    <row r="870" spans="1:9" x14ac:dyDescent="0.35">
      <c r="A870" s="14">
        <v>2014</v>
      </c>
      <c r="B870" s="14" t="s">
        <v>67</v>
      </c>
      <c r="C870" s="14" t="s">
        <v>77</v>
      </c>
      <c r="D870" s="14">
        <v>2001</v>
      </c>
      <c r="E870" s="14">
        <f>data_filtered[[#This Row],[test_year]]-data_filtered[[#This Row],[model_year]]</f>
        <v>13</v>
      </c>
      <c r="F870" s="14">
        <v>118</v>
      </c>
      <c r="G870" s="14">
        <v>30</v>
      </c>
      <c r="H870" s="14">
        <v>148</v>
      </c>
      <c r="I870" s="14">
        <v>0.20270270270270299</v>
      </c>
    </row>
    <row r="871" spans="1:9" x14ac:dyDescent="0.35">
      <c r="A871" s="14">
        <v>2016</v>
      </c>
      <c r="B871" s="14" t="s">
        <v>30</v>
      </c>
      <c r="C871" s="14" t="s">
        <v>47</v>
      </c>
      <c r="D871" s="14">
        <v>2000</v>
      </c>
      <c r="E871" s="14">
        <f>data_filtered[[#This Row],[test_year]]-data_filtered[[#This Row],[model_year]]</f>
        <v>16</v>
      </c>
      <c r="F871" s="14">
        <v>118</v>
      </c>
      <c r="G871" s="14">
        <v>30</v>
      </c>
      <c r="H871" s="14">
        <v>148</v>
      </c>
      <c r="I871" s="14">
        <v>0.20270270270270299</v>
      </c>
    </row>
    <row r="872" spans="1:9" x14ac:dyDescent="0.35">
      <c r="A872" s="14">
        <v>2013</v>
      </c>
      <c r="B872" s="14" t="s">
        <v>79</v>
      </c>
      <c r="C872" s="14" t="s">
        <v>125</v>
      </c>
      <c r="D872" s="14">
        <v>2003</v>
      </c>
      <c r="E872" s="14">
        <f>data_filtered[[#This Row],[test_year]]-data_filtered[[#This Row],[model_year]]</f>
        <v>10</v>
      </c>
      <c r="F872" s="14">
        <v>59</v>
      </c>
      <c r="G872" s="14">
        <v>15</v>
      </c>
      <c r="H872" s="14">
        <v>74</v>
      </c>
      <c r="I872" s="14">
        <v>0.20270270270270299</v>
      </c>
    </row>
    <row r="873" spans="1:9" x14ac:dyDescent="0.35">
      <c r="A873" s="14">
        <v>2016</v>
      </c>
      <c r="B873" s="14" t="s">
        <v>37</v>
      </c>
      <c r="C873" s="14" t="s">
        <v>38</v>
      </c>
      <c r="D873" s="14">
        <v>2001</v>
      </c>
      <c r="E873" s="14">
        <f>data_filtered[[#This Row],[test_year]]-data_filtered[[#This Row],[model_year]]</f>
        <v>15</v>
      </c>
      <c r="F873" s="14">
        <v>63</v>
      </c>
      <c r="G873" s="14">
        <v>16</v>
      </c>
      <c r="H873" s="14">
        <v>79</v>
      </c>
      <c r="I873" s="14">
        <v>0.20253164556962</v>
      </c>
    </row>
    <row r="874" spans="1:9" x14ac:dyDescent="0.35">
      <c r="A874" s="14">
        <v>2014</v>
      </c>
      <c r="B874" s="14" t="s">
        <v>52</v>
      </c>
      <c r="C874" s="14" t="s">
        <v>208</v>
      </c>
      <c r="D874" s="14">
        <v>1998</v>
      </c>
      <c r="E874" s="14">
        <f>data_filtered[[#This Row],[test_year]]-data_filtered[[#This Row],[model_year]]</f>
        <v>16</v>
      </c>
      <c r="F874" s="14">
        <v>67</v>
      </c>
      <c r="G874" s="14">
        <v>17</v>
      </c>
      <c r="H874" s="14">
        <v>84</v>
      </c>
      <c r="I874" s="14">
        <v>0.202380952380952</v>
      </c>
    </row>
    <row r="875" spans="1:9" x14ac:dyDescent="0.35">
      <c r="A875" s="13">
        <v>2015</v>
      </c>
      <c r="B875" s="13" t="s">
        <v>128</v>
      </c>
      <c r="C875" s="13" t="s">
        <v>173</v>
      </c>
      <c r="D875" s="13">
        <v>2003</v>
      </c>
      <c r="E875" s="14">
        <f>data_filtered[[#This Row],[test_year]]-data_filtered[[#This Row],[model_year]]</f>
        <v>12</v>
      </c>
      <c r="F875" s="13">
        <v>67</v>
      </c>
      <c r="G875" s="13">
        <v>17</v>
      </c>
      <c r="H875" s="13">
        <v>84</v>
      </c>
      <c r="I875" s="13">
        <v>0.202380952380952</v>
      </c>
    </row>
    <row r="876" spans="1:9" x14ac:dyDescent="0.35">
      <c r="A876" s="14">
        <v>2017</v>
      </c>
      <c r="B876" s="14" t="s">
        <v>186</v>
      </c>
      <c r="C876" s="14" t="s">
        <v>195</v>
      </c>
      <c r="D876" s="14">
        <v>2003</v>
      </c>
      <c r="E876" s="14">
        <f>data_filtered[[#This Row],[test_year]]-data_filtered[[#This Row],[model_year]]</f>
        <v>14</v>
      </c>
      <c r="F876" s="14">
        <v>67</v>
      </c>
      <c r="G876" s="14">
        <v>17</v>
      </c>
      <c r="H876" s="14">
        <v>84</v>
      </c>
      <c r="I876" s="14">
        <v>0.202380952380952</v>
      </c>
    </row>
    <row r="877" spans="1:9" x14ac:dyDescent="0.35">
      <c r="A877" s="14">
        <v>2017</v>
      </c>
      <c r="B877" s="14" t="s">
        <v>104</v>
      </c>
      <c r="C877" s="14" t="s">
        <v>140</v>
      </c>
      <c r="D877" s="14">
        <v>1998</v>
      </c>
      <c r="E877" s="14">
        <f>data_filtered[[#This Row],[test_year]]-data_filtered[[#This Row],[model_year]]</f>
        <v>19</v>
      </c>
      <c r="F877" s="14">
        <v>67</v>
      </c>
      <c r="G877" s="14">
        <v>17</v>
      </c>
      <c r="H877" s="14">
        <v>84</v>
      </c>
      <c r="I877" s="14">
        <v>0.202380952380952</v>
      </c>
    </row>
    <row r="878" spans="1:9" x14ac:dyDescent="0.35">
      <c r="A878" s="14">
        <v>2016</v>
      </c>
      <c r="B878" s="14" t="s">
        <v>24</v>
      </c>
      <c r="C878" s="14" t="s">
        <v>46</v>
      </c>
      <c r="D878" s="14">
        <v>2004</v>
      </c>
      <c r="E878" s="14">
        <f>data_filtered[[#This Row],[test_year]]-data_filtered[[#This Row],[model_year]]</f>
        <v>12</v>
      </c>
      <c r="F878" s="14">
        <v>154</v>
      </c>
      <c r="G878" s="14">
        <v>39</v>
      </c>
      <c r="H878" s="14">
        <v>193</v>
      </c>
      <c r="I878" s="14">
        <v>0.20207253886010401</v>
      </c>
    </row>
    <row r="879" spans="1:9" x14ac:dyDescent="0.35">
      <c r="A879" s="14">
        <v>2015</v>
      </c>
      <c r="B879" s="14" t="s">
        <v>30</v>
      </c>
      <c r="C879" s="14" t="s">
        <v>132</v>
      </c>
      <c r="D879" s="14">
        <v>1998</v>
      </c>
      <c r="E879" s="14">
        <f>data_filtered[[#This Row],[test_year]]-data_filtered[[#This Row],[model_year]]</f>
        <v>17</v>
      </c>
      <c r="F879" s="14">
        <v>83</v>
      </c>
      <c r="G879" s="14">
        <v>21</v>
      </c>
      <c r="H879" s="14">
        <v>104</v>
      </c>
      <c r="I879" s="14">
        <v>0.20192307692307701</v>
      </c>
    </row>
    <row r="880" spans="1:9" x14ac:dyDescent="0.35">
      <c r="A880" s="13">
        <v>2015</v>
      </c>
      <c r="B880" s="13" t="s">
        <v>30</v>
      </c>
      <c r="C880" s="13" t="s">
        <v>185</v>
      </c>
      <c r="D880" s="13">
        <v>2001</v>
      </c>
      <c r="E880" s="14">
        <f>data_filtered[[#This Row],[test_year]]-data_filtered[[#This Row],[model_year]]</f>
        <v>14</v>
      </c>
      <c r="F880" s="13">
        <v>83</v>
      </c>
      <c r="G880" s="13">
        <v>21</v>
      </c>
      <c r="H880" s="13">
        <v>104</v>
      </c>
      <c r="I880" s="13">
        <v>0.20192307692307701</v>
      </c>
    </row>
    <row r="881" spans="1:9" x14ac:dyDescent="0.35">
      <c r="A881" s="13">
        <v>2016</v>
      </c>
      <c r="B881" s="13" t="s">
        <v>30</v>
      </c>
      <c r="C881" s="13" t="s">
        <v>185</v>
      </c>
      <c r="D881" s="13">
        <v>2000</v>
      </c>
      <c r="E881" s="14">
        <f>data_filtered[[#This Row],[test_year]]-data_filtered[[#This Row],[model_year]]</f>
        <v>16</v>
      </c>
      <c r="F881" s="13">
        <v>83</v>
      </c>
      <c r="G881" s="13">
        <v>21</v>
      </c>
      <c r="H881" s="13">
        <v>104</v>
      </c>
      <c r="I881" s="13">
        <v>0.20192307692307701</v>
      </c>
    </row>
    <row r="882" spans="1:9" x14ac:dyDescent="0.35">
      <c r="A882" s="13">
        <v>2017</v>
      </c>
      <c r="B882" s="13" t="s">
        <v>30</v>
      </c>
      <c r="C882" s="13" t="s">
        <v>72</v>
      </c>
      <c r="D882" s="13">
        <v>1998</v>
      </c>
      <c r="E882" s="14">
        <f>data_filtered[[#This Row],[test_year]]-data_filtered[[#This Row],[model_year]]</f>
        <v>19</v>
      </c>
      <c r="F882" s="13">
        <v>83</v>
      </c>
      <c r="G882" s="13">
        <v>21</v>
      </c>
      <c r="H882" s="13">
        <v>104</v>
      </c>
      <c r="I882" s="13">
        <v>0.20192307692307701</v>
      </c>
    </row>
    <row r="883" spans="1:9" x14ac:dyDescent="0.35">
      <c r="A883" s="13">
        <v>2014</v>
      </c>
      <c r="B883" s="13" t="s">
        <v>24</v>
      </c>
      <c r="C883" s="13" t="s">
        <v>134</v>
      </c>
      <c r="D883" s="13">
        <v>1999</v>
      </c>
      <c r="E883" s="14">
        <f>data_filtered[[#This Row],[test_year]]-data_filtered[[#This Row],[model_year]]</f>
        <v>15</v>
      </c>
      <c r="F883" s="13">
        <v>95</v>
      </c>
      <c r="G883" s="13">
        <v>24</v>
      </c>
      <c r="H883" s="13">
        <v>119</v>
      </c>
      <c r="I883" s="13">
        <v>0.20168067226890801</v>
      </c>
    </row>
    <row r="884" spans="1:9" x14ac:dyDescent="0.35">
      <c r="A884" s="14">
        <v>2016</v>
      </c>
      <c r="B884" s="14" t="s">
        <v>30</v>
      </c>
      <c r="C884" s="14" t="s">
        <v>50</v>
      </c>
      <c r="D884" s="14">
        <v>1997</v>
      </c>
      <c r="E884" s="14">
        <f>data_filtered[[#This Row],[test_year]]-data_filtered[[#This Row],[model_year]]</f>
        <v>19</v>
      </c>
      <c r="F884" s="14">
        <v>99</v>
      </c>
      <c r="G884" s="14">
        <v>25</v>
      </c>
      <c r="H884" s="14">
        <v>124</v>
      </c>
      <c r="I884" s="14">
        <v>0.20161290322580599</v>
      </c>
    </row>
    <row r="885" spans="1:9" x14ac:dyDescent="0.35">
      <c r="A885" s="13">
        <v>2013</v>
      </c>
      <c r="B885" s="13" t="s">
        <v>52</v>
      </c>
      <c r="C885" s="13" t="s">
        <v>84</v>
      </c>
      <c r="D885" s="13">
        <v>2004</v>
      </c>
      <c r="E885" s="14">
        <f>data_filtered[[#This Row],[test_year]]-data_filtered[[#This Row],[model_year]]</f>
        <v>9</v>
      </c>
      <c r="F885" s="13">
        <v>103</v>
      </c>
      <c r="G885" s="13">
        <v>26</v>
      </c>
      <c r="H885" s="13">
        <v>129</v>
      </c>
      <c r="I885" s="13">
        <v>0.201550387596899</v>
      </c>
    </row>
    <row r="886" spans="1:9" x14ac:dyDescent="0.35">
      <c r="A886" s="13">
        <v>2014</v>
      </c>
      <c r="B886" s="13" t="s">
        <v>30</v>
      </c>
      <c r="C886" s="13" t="s">
        <v>127</v>
      </c>
      <c r="D886" s="13">
        <v>1998</v>
      </c>
      <c r="E886" s="14">
        <f>data_filtered[[#This Row],[test_year]]-data_filtered[[#This Row],[model_year]]</f>
        <v>16</v>
      </c>
      <c r="F886" s="13">
        <v>103</v>
      </c>
      <c r="G886" s="13">
        <v>26</v>
      </c>
      <c r="H886" s="13">
        <v>129</v>
      </c>
      <c r="I886" s="13">
        <v>0.201550387596899</v>
      </c>
    </row>
    <row r="887" spans="1:9" x14ac:dyDescent="0.35">
      <c r="A887" s="13">
        <v>2013</v>
      </c>
      <c r="B887" s="13" t="s">
        <v>52</v>
      </c>
      <c r="C887" s="13" t="s">
        <v>62</v>
      </c>
      <c r="D887" s="13">
        <v>2001</v>
      </c>
      <c r="E887" s="14">
        <f>data_filtered[[#This Row],[test_year]]-data_filtered[[#This Row],[model_year]]</f>
        <v>12</v>
      </c>
      <c r="F887" s="13">
        <v>119</v>
      </c>
      <c r="G887" s="13">
        <v>30</v>
      </c>
      <c r="H887" s="13">
        <v>149</v>
      </c>
      <c r="I887" s="13">
        <v>0.20134228187919501</v>
      </c>
    </row>
    <row r="888" spans="1:9" x14ac:dyDescent="0.35">
      <c r="A888" s="13">
        <v>2014</v>
      </c>
      <c r="B888" s="13" t="s">
        <v>30</v>
      </c>
      <c r="C888" s="13" t="s">
        <v>124</v>
      </c>
      <c r="D888" s="13">
        <v>2002</v>
      </c>
      <c r="E888" s="14">
        <f>data_filtered[[#This Row],[test_year]]-data_filtered[[#This Row],[model_year]]</f>
        <v>12</v>
      </c>
      <c r="F888" s="13">
        <v>131</v>
      </c>
      <c r="G888" s="13">
        <v>33</v>
      </c>
      <c r="H888" s="13">
        <v>164</v>
      </c>
      <c r="I888" s="13">
        <v>0.20121951219512199</v>
      </c>
    </row>
    <row r="889" spans="1:9" x14ac:dyDescent="0.35">
      <c r="A889" s="13">
        <v>2016</v>
      </c>
      <c r="B889" s="13" t="s">
        <v>24</v>
      </c>
      <c r="C889" s="13" t="s">
        <v>70</v>
      </c>
      <c r="D889" s="13">
        <v>1994</v>
      </c>
      <c r="E889" s="14">
        <f>data_filtered[[#This Row],[test_year]]-data_filtered[[#This Row],[model_year]]</f>
        <v>22</v>
      </c>
      <c r="F889" s="13">
        <v>131</v>
      </c>
      <c r="G889" s="13">
        <v>33</v>
      </c>
      <c r="H889" s="13">
        <v>164</v>
      </c>
      <c r="I889" s="13">
        <v>0.20121951219512199</v>
      </c>
    </row>
    <row r="890" spans="1:9" x14ac:dyDescent="0.35">
      <c r="A890" s="13">
        <v>2016</v>
      </c>
      <c r="B890" s="13" t="s">
        <v>24</v>
      </c>
      <c r="C890" s="13" t="s">
        <v>41</v>
      </c>
      <c r="D890" s="13">
        <v>1999</v>
      </c>
      <c r="E890" s="14">
        <f>data_filtered[[#This Row],[test_year]]-data_filtered[[#This Row],[model_year]]</f>
        <v>17</v>
      </c>
      <c r="F890" s="13">
        <v>155</v>
      </c>
      <c r="G890" s="13">
        <v>39</v>
      </c>
      <c r="H890" s="13">
        <v>194</v>
      </c>
      <c r="I890" s="13">
        <v>0.201030927835052</v>
      </c>
    </row>
    <row r="891" spans="1:9" x14ac:dyDescent="0.35">
      <c r="A891" s="14">
        <v>2017</v>
      </c>
      <c r="B891" s="14" t="s">
        <v>26</v>
      </c>
      <c r="C891" s="14" t="s">
        <v>27</v>
      </c>
      <c r="D891" s="14">
        <v>1997</v>
      </c>
      <c r="E891" s="14">
        <f>data_filtered[[#This Row],[test_year]]-data_filtered[[#This Row],[model_year]]</f>
        <v>20</v>
      </c>
      <c r="F891" s="14">
        <v>155</v>
      </c>
      <c r="G891" s="14">
        <v>39</v>
      </c>
      <c r="H891" s="14">
        <v>194</v>
      </c>
      <c r="I891" s="14">
        <v>0.201030927835052</v>
      </c>
    </row>
    <row r="892" spans="1:9" x14ac:dyDescent="0.35">
      <c r="A892" s="13">
        <v>2016</v>
      </c>
      <c r="B892" s="13" t="s">
        <v>67</v>
      </c>
      <c r="C892" s="13" t="s">
        <v>77</v>
      </c>
      <c r="D892" s="13">
        <v>2004</v>
      </c>
      <c r="E892" s="14">
        <f>data_filtered[[#This Row],[test_year]]-data_filtered[[#This Row],[model_year]]</f>
        <v>12</v>
      </c>
      <c r="F892" s="13">
        <v>163</v>
      </c>
      <c r="G892" s="13">
        <v>41</v>
      </c>
      <c r="H892" s="13">
        <v>204</v>
      </c>
      <c r="I892" s="13">
        <v>0.200980392156863</v>
      </c>
    </row>
    <row r="893" spans="1:9" x14ac:dyDescent="0.35">
      <c r="A893" s="13">
        <v>2014</v>
      </c>
      <c r="B893" s="13" t="s">
        <v>24</v>
      </c>
      <c r="C893" s="13" t="s">
        <v>49</v>
      </c>
      <c r="D893" s="13">
        <v>2002</v>
      </c>
      <c r="E893" s="14">
        <f>data_filtered[[#This Row],[test_year]]-data_filtered[[#This Row],[model_year]]</f>
        <v>12</v>
      </c>
      <c r="F893" s="13">
        <v>144</v>
      </c>
      <c r="G893" s="13">
        <v>36</v>
      </c>
      <c r="H893" s="13">
        <v>180</v>
      </c>
      <c r="I893" s="13">
        <v>0.2</v>
      </c>
    </row>
    <row r="894" spans="1:9" x14ac:dyDescent="0.35">
      <c r="A894" s="14">
        <v>2017</v>
      </c>
      <c r="B894" s="14" t="s">
        <v>30</v>
      </c>
      <c r="C894" s="14" t="s">
        <v>47</v>
      </c>
      <c r="D894" s="14">
        <v>2002</v>
      </c>
      <c r="E894" s="14">
        <f>data_filtered[[#This Row],[test_year]]-data_filtered[[#This Row],[model_year]]</f>
        <v>15</v>
      </c>
      <c r="F894" s="14">
        <v>136</v>
      </c>
      <c r="G894" s="14">
        <v>34</v>
      </c>
      <c r="H894" s="14">
        <v>170</v>
      </c>
      <c r="I894" s="14">
        <v>0.2</v>
      </c>
    </row>
    <row r="895" spans="1:9" x14ac:dyDescent="0.35">
      <c r="A895" s="14">
        <v>2017</v>
      </c>
      <c r="B895" s="14" t="s">
        <v>24</v>
      </c>
      <c r="C895" s="14" t="s">
        <v>46</v>
      </c>
      <c r="D895" s="14">
        <v>2005</v>
      </c>
      <c r="E895" s="14">
        <f>data_filtered[[#This Row],[test_year]]-data_filtered[[#This Row],[model_year]]</f>
        <v>12</v>
      </c>
      <c r="F895" s="14">
        <v>132</v>
      </c>
      <c r="G895" s="14">
        <v>33</v>
      </c>
      <c r="H895" s="14">
        <v>165</v>
      </c>
      <c r="I895" s="14">
        <v>0.2</v>
      </c>
    </row>
    <row r="896" spans="1:9" x14ac:dyDescent="0.35">
      <c r="A896" s="13">
        <v>2014</v>
      </c>
      <c r="B896" s="13" t="s">
        <v>104</v>
      </c>
      <c r="C896" s="13" t="s">
        <v>140</v>
      </c>
      <c r="D896" s="13">
        <v>1998</v>
      </c>
      <c r="E896" s="14">
        <f>data_filtered[[#This Row],[test_year]]-data_filtered[[#This Row],[model_year]]</f>
        <v>16</v>
      </c>
      <c r="F896" s="13">
        <v>100</v>
      </c>
      <c r="G896" s="13">
        <v>25</v>
      </c>
      <c r="H896" s="13">
        <v>125</v>
      </c>
      <c r="I896" s="13">
        <v>0.2</v>
      </c>
    </row>
    <row r="897" spans="1:9" x14ac:dyDescent="0.35">
      <c r="A897" s="13">
        <v>2017</v>
      </c>
      <c r="B897" s="13" t="s">
        <v>24</v>
      </c>
      <c r="C897" s="13" t="s">
        <v>70</v>
      </c>
      <c r="D897" s="13">
        <v>1995</v>
      </c>
      <c r="E897" s="14">
        <f>data_filtered[[#This Row],[test_year]]-data_filtered[[#This Row],[model_year]]</f>
        <v>22</v>
      </c>
      <c r="F897" s="13">
        <v>100</v>
      </c>
      <c r="G897" s="13">
        <v>25</v>
      </c>
      <c r="H897" s="13">
        <v>125</v>
      </c>
      <c r="I897" s="13">
        <v>0.2</v>
      </c>
    </row>
    <row r="898" spans="1:9" x14ac:dyDescent="0.35">
      <c r="A898" s="13">
        <v>2013</v>
      </c>
      <c r="B898" s="13" t="s">
        <v>30</v>
      </c>
      <c r="C898" s="13" t="s">
        <v>124</v>
      </c>
      <c r="D898" s="13">
        <v>1998</v>
      </c>
      <c r="E898" s="14">
        <f>data_filtered[[#This Row],[test_year]]-data_filtered[[#This Row],[model_year]]</f>
        <v>15</v>
      </c>
      <c r="F898" s="13">
        <v>92</v>
      </c>
      <c r="G898" s="13">
        <v>23</v>
      </c>
      <c r="H898" s="13">
        <v>115</v>
      </c>
      <c r="I898" s="13">
        <v>0.2</v>
      </c>
    </row>
    <row r="899" spans="1:9" x14ac:dyDescent="0.35">
      <c r="A899" s="14">
        <v>2014</v>
      </c>
      <c r="B899" s="14" t="s">
        <v>118</v>
      </c>
      <c r="C899" s="14" t="s">
        <v>119</v>
      </c>
      <c r="D899" s="14">
        <v>2001</v>
      </c>
      <c r="E899" s="14">
        <f>data_filtered[[#This Row],[test_year]]-data_filtered[[#This Row],[model_year]]</f>
        <v>13</v>
      </c>
      <c r="F899" s="14">
        <v>88</v>
      </c>
      <c r="G899" s="14">
        <v>22</v>
      </c>
      <c r="H899" s="14">
        <v>110</v>
      </c>
      <c r="I899" s="14">
        <v>0.2</v>
      </c>
    </row>
    <row r="900" spans="1:9" x14ac:dyDescent="0.35">
      <c r="A900" s="14">
        <v>2014</v>
      </c>
      <c r="B900" s="14" t="s">
        <v>26</v>
      </c>
      <c r="C900" s="14" t="s">
        <v>69</v>
      </c>
      <c r="D900" s="14">
        <v>1986</v>
      </c>
      <c r="E900" s="14">
        <f>data_filtered[[#This Row],[test_year]]-data_filtered[[#This Row],[model_year]]</f>
        <v>28</v>
      </c>
      <c r="F900" s="14">
        <v>84</v>
      </c>
      <c r="G900" s="14">
        <v>21</v>
      </c>
      <c r="H900" s="14">
        <v>105</v>
      </c>
      <c r="I900" s="14">
        <v>0.2</v>
      </c>
    </row>
    <row r="901" spans="1:9" x14ac:dyDescent="0.35">
      <c r="A901" s="13">
        <v>2017</v>
      </c>
      <c r="B901" s="13" t="s">
        <v>58</v>
      </c>
      <c r="C901" s="13" t="s">
        <v>64</v>
      </c>
      <c r="D901" s="13">
        <v>2001</v>
      </c>
      <c r="E901" s="14">
        <f>data_filtered[[#This Row],[test_year]]-data_filtered[[#This Row],[model_year]]</f>
        <v>16</v>
      </c>
      <c r="F901" s="13">
        <v>80</v>
      </c>
      <c r="G901" s="13">
        <v>20</v>
      </c>
      <c r="H901" s="13">
        <v>100</v>
      </c>
      <c r="I901" s="13">
        <v>0.2</v>
      </c>
    </row>
    <row r="902" spans="1:9" x14ac:dyDescent="0.35">
      <c r="A902" s="13">
        <v>2014</v>
      </c>
      <c r="B902" s="13" t="s">
        <v>128</v>
      </c>
      <c r="C902" s="13" t="s">
        <v>212</v>
      </c>
      <c r="D902" s="13">
        <v>2000</v>
      </c>
      <c r="E902" s="14">
        <f>data_filtered[[#This Row],[test_year]]-data_filtered[[#This Row],[model_year]]</f>
        <v>14</v>
      </c>
      <c r="F902" s="13">
        <v>76</v>
      </c>
      <c r="G902" s="13">
        <v>19</v>
      </c>
      <c r="H902" s="13">
        <v>95</v>
      </c>
      <c r="I902" s="13">
        <v>0.2</v>
      </c>
    </row>
    <row r="903" spans="1:9" x14ac:dyDescent="0.35">
      <c r="A903" s="14">
        <v>2015</v>
      </c>
      <c r="B903" s="14" t="s">
        <v>24</v>
      </c>
      <c r="C903" s="14" t="s">
        <v>155</v>
      </c>
      <c r="D903" s="14">
        <v>2000</v>
      </c>
      <c r="E903" s="14">
        <f>data_filtered[[#This Row],[test_year]]-data_filtered[[#This Row],[model_year]]</f>
        <v>15</v>
      </c>
      <c r="F903" s="14">
        <v>76</v>
      </c>
      <c r="G903" s="14">
        <v>19</v>
      </c>
      <c r="H903" s="14">
        <v>95</v>
      </c>
      <c r="I903" s="14">
        <v>0.2</v>
      </c>
    </row>
    <row r="904" spans="1:9" x14ac:dyDescent="0.35">
      <c r="A904" s="14">
        <v>2015</v>
      </c>
      <c r="B904" s="14" t="s">
        <v>42</v>
      </c>
      <c r="C904" s="14" t="s">
        <v>66</v>
      </c>
      <c r="D904" s="14">
        <v>1991</v>
      </c>
      <c r="E904" s="14">
        <f>data_filtered[[#This Row],[test_year]]-data_filtered[[#This Row],[model_year]]</f>
        <v>24</v>
      </c>
      <c r="F904" s="14">
        <v>76</v>
      </c>
      <c r="G904" s="14">
        <v>19</v>
      </c>
      <c r="H904" s="14">
        <v>95</v>
      </c>
      <c r="I904" s="14">
        <v>0.2</v>
      </c>
    </row>
    <row r="905" spans="1:9" x14ac:dyDescent="0.35">
      <c r="A905" s="13">
        <v>2016</v>
      </c>
      <c r="B905" s="13" t="s">
        <v>30</v>
      </c>
      <c r="C905" s="13" t="s">
        <v>132</v>
      </c>
      <c r="D905" s="13">
        <v>1998</v>
      </c>
      <c r="E905" s="14">
        <f>data_filtered[[#This Row],[test_year]]-data_filtered[[#This Row],[model_year]]</f>
        <v>18</v>
      </c>
      <c r="F905" s="13">
        <v>76</v>
      </c>
      <c r="G905" s="13">
        <v>19</v>
      </c>
      <c r="H905" s="13">
        <v>95</v>
      </c>
      <c r="I905" s="13">
        <v>0.2</v>
      </c>
    </row>
    <row r="906" spans="1:9" x14ac:dyDescent="0.35">
      <c r="A906" s="14">
        <v>2016</v>
      </c>
      <c r="B906" s="14" t="s">
        <v>106</v>
      </c>
      <c r="C906" s="14" t="s">
        <v>107</v>
      </c>
      <c r="D906" s="14">
        <v>2005</v>
      </c>
      <c r="E906" s="14">
        <f>data_filtered[[#This Row],[test_year]]-data_filtered[[#This Row],[model_year]]</f>
        <v>11</v>
      </c>
      <c r="F906" s="14">
        <v>76</v>
      </c>
      <c r="G906" s="14">
        <v>19</v>
      </c>
      <c r="H906" s="14">
        <v>95</v>
      </c>
      <c r="I906" s="14">
        <v>0.2</v>
      </c>
    </row>
    <row r="907" spans="1:9" x14ac:dyDescent="0.35">
      <c r="A907" s="13">
        <v>2013</v>
      </c>
      <c r="B907" s="13" t="s">
        <v>24</v>
      </c>
      <c r="C907" s="13" t="s">
        <v>121</v>
      </c>
      <c r="D907" s="13">
        <v>1993</v>
      </c>
      <c r="E907" s="14">
        <f>data_filtered[[#This Row],[test_year]]-data_filtered[[#This Row],[model_year]]</f>
        <v>20</v>
      </c>
      <c r="F907" s="13">
        <v>72</v>
      </c>
      <c r="G907" s="13">
        <v>18</v>
      </c>
      <c r="H907" s="13">
        <v>90</v>
      </c>
      <c r="I907" s="13">
        <v>0.2</v>
      </c>
    </row>
    <row r="908" spans="1:9" x14ac:dyDescent="0.35">
      <c r="A908" s="13">
        <v>2017</v>
      </c>
      <c r="B908" s="13" t="s">
        <v>67</v>
      </c>
      <c r="C908" s="13" t="s">
        <v>193</v>
      </c>
      <c r="D908" s="13">
        <v>2001</v>
      </c>
      <c r="E908" s="14">
        <f>data_filtered[[#This Row],[test_year]]-data_filtered[[#This Row],[model_year]]</f>
        <v>16</v>
      </c>
      <c r="F908" s="13">
        <v>68</v>
      </c>
      <c r="G908" s="13">
        <v>17</v>
      </c>
      <c r="H908" s="13">
        <v>85</v>
      </c>
      <c r="I908" s="13">
        <v>0.2</v>
      </c>
    </row>
    <row r="909" spans="1:9" x14ac:dyDescent="0.35">
      <c r="A909" s="13">
        <v>2013</v>
      </c>
      <c r="B909" s="13" t="s">
        <v>24</v>
      </c>
      <c r="C909" s="13" t="s">
        <v>257</v>
      </c>
      <c r="D909" s="13">
        <v>2004</v>
      </c>
      <c r="E909" s="14">
        <f>data_filtered[[#This Row],[test_year]]-data_filtered[[#This Row],[model_year]]</f>
        <v>9</v>
      </c>
      <c r="F909" s="13">
        <v>64</v>
      </c>
      <c r="G909" s="13">
        <v>16</v>
      </c>
      <c r="H909" s="13">
        <v>80</v>
      </c>
      <c r="I909" s="13">
        <v>0.2</v>
      </c>
    </row>
    <row r="910" spans="1:9" x14ac:dyDescent="0.35">
      <c r="A910" s="13">
        <v>2015</v>
      </c>
      <c r="B910" s="13" t="s">
        <v>94</v>
      </c>
      <c r="C910" s="13" t="s">
        <v>95</v>
      </c>
      <c r="D910" s="13">
        <v>2000</v>
      </c>
      <c r="E910" s="14">
        <f>data_filtered[[#This Row],[test_year]]-data_filtered[[#This Row],[model_year]]</f>
        <v>15</v>
      </c>
      <c r="F910" s="13">
        <v>64</v>
      </c>
      <c r="G910" s="13">
        <v>16</v>
      </c>
      <c r="H910" s="13">
        <v>80</v>
      </c>
      <c r="I910" s="13">
        <v>0.2</v>
      </c>
    </row>
    <row r="911" spans="1:9" x14ac:dyDescent="0.35">
      <c r="A911" s="14">
        <v>2013</v>
      </c>
      <c r="B911" s="14" t="s">
        <v>113</v>
      </c>
      <c r="C911" s="14" t="s">
        <v>161</v>
      </c>
      <c r="D911" s="14">
        <v>1995</v>
      </c>
      <c r="E911" s="14">
        <f>data_filtered[[#This Row],[test_year]]-data_filtered[[#This Row],[model_year]]</f>
        <v>18</v>
      </c>
      <c r="F911" s="14">
        <v>60</v>
      </c>
      <c r="G911" s="14">
        <v>15</v>
      </c>
      <c r="H911" s="14">
        <v>75</v>
      </c>
      <c r="I911" s="14">
        <v>0.2</v>
      </c>
    </row>
    <row r="912" spans="1:9" x14ac:dyDescent="0.35">
      <c r="A912" s="14">
        <v>2014</v>
      </c>
      <c r="B912" s="14" t="s">
        <v>30</v>
      </c>
      <c r="C912" s="14" t="s">
        <v>75</v>
      </c>
      <c r="D912" s="14">
        <v>1997</v>
      </c>
      <c r="E912" s="14">
        <f>data_filtered[[#This Row],[test_year]]-data_filtered[[#This Row],[model_year]]</f>
        <v>17</v>
      </c>
      <c r="F912" s="14">
        <v>60</v>
      </c>
      <c r="G912" s="14">
        <v>15</v>
      </c>
      <c r="H912" s="14">
        <v>75</v>
      </c>
      <c r="I912" s="14">
        <v>0.2</v>
      </c>
    </row>
    <row r="913" spans="1:9" x14ac:dyDescent="0.35">
      <c r="A913" s="13">
        <v>2016</v>
      </c>
      <c r="B913" s="13" t="s">
        <v>33</v>
      </c>
      <c r="C913" s="13" t="s">
        <v>86</v>
      </c>
      <c r="D913" s="13">
        <v>2002</v>
      </c>
      <c r="E913" s="14">
        <f>data_filtered[[#This Row],[test_year]]-data_filtered[[#This Row],[model_year]]</f>
        <v>14</v>
      </c>
      <c r="F913" s="13">
        <v>56</v>
      </c>
      <c r="G913" s="13">
        <v>14</v>
      </c>
      <c r="H913" s="13">
        <v>70</v>
      </c>
      <c r="I913" s="13">
        <v>0.2</v>
      </c>
    </row>
    <row r="914" spans="1:9" x14ac:dyDescent="0.35">
      <c r="A914" s="13">
        <v>2014</v>
      </c>
      <c r="B914" s="13" t="s">
        <v>52</v>
      </c>
      <c r="C914" s="13" t="s">
        <v>90</v>
      </c>
      <c r="D914" s="13">
        <v>2001</v>
      </c>
      <c r="E914" s="14">
        <f>data_filtered[[#This Row],[test_year]]-data_filtered[[#This Row],[model_year]]</f>
        <v>13</v>
      </c>
      <c r="F914" s="13">
        <v>52</v>
      </c>
      <c r="G914" s="13">
        <v>13</v>
      </c>
      <c r="H914" s="13">
        <v>65</v>
      </c>
      <c r="I914" s="13">
        <v>0.2</v>
      </c>
    </row>
    <row r="915" spans="1:9" x14ac:dyDescent="0.35">
      <c r="A915" s="13">
        <v>2013</v>
      </c>
      <c r="B915" s="13" t="s">
        <v>58</v>
      </c>
      <c r="C915" s="13" t="s">
        <v>329</v>
      </c>
      <c r="D915" s="13">
        <v>2006</v>
      </c>
      <c r="E915" s="14">
        <f>data_filtered[[#This Row],[test_year]]-data_filtered[[#This Row],[model_year]]</f>
        <v>7</v>
      </c>
      <c r="F915" s="13">
        <v>48</v>
      </c>
      <c r="G915" s="13">
        <v>12</v>
      </c>
      <c r="H915" s="13">
        <v>60</v>
      </c>
      <c r="I915" s="13">
        <v>0.2</v>
      </c>
    </row>
    <row r="916" spans="1:9" x14ac:dyDescent="0.35">
      <c r="A916" s="14">
        <v>2014</v>
      </c>
      <c r="B916" s="14" t="s">
        <v>98</v>
      </c>
      <c r="C916" s="14" t="s">
        <v>333</v>
      </c>
      <c r="D916" s="14">
        <v>2002</v>
      </c>
      <c r="E916" s="14">
        <f>data_filtered[[#This Row],[test_year]]-data_filtered[[#This Row],[model_year]]</f>
        <v>12</v>
      </c>
      <c r="F916" s="14">
        <v>48</v>
      </c>
      <c r="G916" s="14">
        <v>12</v>
      </c>
      <c r="H916" s="14">
        <v>60</v>
      </c>
      <c r="I916" s="14">
        <v>0.2</v>
      </c>
    </row>
    <row r="917" spans="1:9" x14ac:dyDescent="0.35">
      <c r="A917" s="14">
        <v>2015</v>
      </c>
      <c r="B917" s="14" t="s">
        <v>24</v>
      </c>
      <c r="C917" s="14" t="s">
        <v>121</v>
      </c>
      <c r="D917" s="14">
        <v>1993</v>
      </c>
      <c r="E917" s="14">
        <f>data_filtered[[#This Row],[test_year]]-data_filtered[[#This Row],[model_year]]</f>
        <v>22</v>
      </c>
      <c r="F917" s="14">
        <v>48</v>
      </c>
      <c r="G917" s="14">
        <v>12</v>
      </c>
      <c r="H917" s="14">
        <v>60</v>
      </c>
      <c r="I917" s="14">
        <v>0.2</v>
      </c>
    </row>
    <row r="918" spans="1:9" x14ac:dyDescent="0.35">
      <c r="A918" s="14">
        <v>2017</v>
      </c>
      <c r="B918" s="14" t="s">
        <v>30</v>
      </c>
      <c r="C918" s="14" t="s">
        <v>75</v>
      </c>
      <c r="D918" s="14">
        <v>1997</v>
      </c>
      <c r="E918" s="14">
        <f>data_filtered[[#This Row],[test_year]]-data_filtered[[#This Row],[model_year]]</f>
        <v>20</v>
      </c>
      <c r="F918" s="14">
        <v>48</v>
      </c>
      <c r="G918" s="14">
        <v>12</v>
      </c>
      <c r="H918" s="14">
        <v>60</v>
      </c>
      <c r="I918" s="14">
        <v>0.2</v>
      </c>
    </row>
    <row r="919" spans="1:9" x14ac:dyDescent="0.35">
      <c r="A919" s="13">
        <v>2017</v>
      </c>
      <c r="B919" s="13" t="s">
        <v>67</v>
      </c>
      <c r="C919" s="13" t="s">
        <v>145</v>
      </c>
      <c r="D919" s="13">
        <v>1992</v>
      </c>
      <c r="E919" s="14">
        <f>data_filtered[[#This Row],[test_year]]-data_filtered[[#This Row],[model_year]]</f>
        <v>25</v>
      </c>
      <c r="F919" s="13">
        <v>48</v>
      </c>
      <c r="G919" s="13">
        <v>12</v>
      </c>
      <c r="H919" s="13">
        <v>60</v>
      </c>
      <c r="I919" s="13">
        <v>0.2</v>
      </c>
    </row>
    <row r="920" spans="1:9" x14ac:dyDescent="0.35">
      <c r="A920" s="14">
        <v>2013</v>
      </c>
      <c r="B920" s="14" t="s">
        <v>30</v>
      </c>
      <c r="C920" s="14" t="s">
        <v>349</v>
      </c>
      <c r="D920" s="14">
        <v>2005</v>
      </c>
      <c r="E920" s="14">
        <f>data_filtered[[#This Row],[test_year]]-data_filtered[[#This Row],[model_year]]</f>
        <v>8</v>
      </c>
      <c r="F920" s="14">
        <v>44</v>
      </c>
      <c r="G920" s="14">
        <v>11</v>
      </c>
      <c r="H920" s="14">
        <v>55</v>
      </c>
      <c r="I920" s="14">
        <v>0.2</v>
      </c>
    </row>
    <row r="921" spans="1:9" x14ac:dyDescent="0.35">
      <c r="A921" s="13">
        <v>2014</v>
      </c>
      <c r="B921" s="13" t="s">
        <v>26</v>
      </c>
      <c r="C921" s="13" t="s">
        <v>27</v>
      </c>
      <c r="D921" s="13">
        <v>1991</v>
      </c>
      <c r="E921" s="14">
        <f>data_filtered[[#This Row],[test_year]]-data_filtered[[#This Row],[model_year]]</f>
        <v>23</v>
      </c>
      <c r="F921" s="13">
        <v>44</v>
      </c>
      <c r="G921" s="13">
        <v>11</v>
      </c>
      <c r="H921" s="13">
        <v>55</v>
      </c>
      <c r="I921" s="13">
        <v>0.2</v>
      </c>
    </row>
    <row r="922" spans="1:9" x14ac:dyDescent="0.35">
      <c r="A922" s="13">
        <v>2013</v>
      </c>
      <c r="B922" s="13" t="s">
        <v>102</v>
      </c>
      <c r="C922" s="13" t="s">
        <v>380</v>
      </c>
      <c r="D922" s="13">
        <v>2001</v>
      </c>
      <c r="E922" s="14">
        <f>data_filtered[[#This Row],[test_year]]-data_filtered[[#This Row],[model_year]]</f>
        <v>12</v>
      </c>
      <c r="F922" s="13">
        <v>40</v>
      </c>
      <c r="G922" s="13">
        <v>10</v>
      </c>
      <c r="H922" s="13">
        <v>50</v>
      </c>
      <c r="I922" s="13">
        <v>0.2</v>
      </c>
    </row>
    <row r="923" spans="1:9" x14ac:dyDescent="0.35">
      <c r="A923" s="14">
        <v>2014</v>
      </c>
      <c r="B923" s="14" t="s">
        <v>67</v>
      </c>
      <c r="C923" s="14" t="s">
        <v>145</v>
      </c>
      <c r="D923" s="14">
        <v>1991</v>
      </c>
      <c r="E923" s="14">
        <f>data_filtered[[#This Row],[test_year]]-data_filtered[[#This Row],[model_year]]</f>
        <v>23</v>
      </c>
      <c r="F923" s="14">
        <v>40</v>
      </c>
      <c r="G923" s="14">
        <v>10</v>
      </c>
      <c r="H923" s="14">
        <v>50</v>
      </c>
      <c r="I923" s="14">
        <v>0.2</v>
      </c>
    </row>
    <row r="924" spans="1:9" x14ac:dyDescent="0.35">
      <c r="A924" s="13">
        <v>2015</v>
      </c>
      <c r="B924" s="13" t="s">
        <v>52</v>
      </c>
      <c r="C924" s="13" t="s">
        <v>84</v>
      </c>
      <c r="D924" s="13">
        <v>2001</v>
      </c>
      <c r="E924" s="14">
        <f>data_filtered[[#This Row],[test_year]]-data_filtered[[#This Row],[model_year]]</f>
        <v>14</v>
      </c>
      <c r="F924" s="13">
        <v>40</v>
      </c>
      <c r="G924" s="13">
        <v>10</v>
      </c>
      <c r="H924" s="13">
        <v>50</v>
      </c>
      <c r="I924" s="13">
        <v>0.2</v>
      </c>
    </row>
    <row r="925" spans="1:9" x14ac:dyDescent="0.35">
      <c r="A925" s="13">
        <v>2015</v>
      </c>
      <c r="B925" s="13" t="s">
        <v>128</v>
      </c>
      <c r="C925" s="13" t="s">
        <v>212</v>
      </c>
      <c r="D925" s="13">
        <v>2002</v>
      </c>
      <c r="E925" s="14">
        <f>data_filtered[[#This Row],[test_year]]-data_filtered[[#This Row],[model_year]]</f>
        <v>13</v>
      </c>
      <c r="F925" s="13">
        <v>40</v>
      </c>
      <c r="G925" s="13">
        <v>10</v>
      </c>
      <c r="H925" s="13">
        <v>50</v>
      </c>
      <c r="I925" s="13">
        <v>0.2</v>
      </c>
    </row>
    <row r="926" spans="1:9" x14ac:dyDescent="0.35">
      <c r="A926" s="14">
        <v>2016</v>
      </c>
      <c r="B926" s="14" t="s">
        <v>30</v>
      </c>
      <c r="C926" s="14" t="s">
        <v>250</v>
      </c>
      <c r="D926" s="14">
        <v>1989</v>
      </c>
      <c r="E926" s="14">
        <f>data_filtered[[#This Row],[test_year]]-data_filtered[[#This Row],[model_year]]</f>
        <v>27</v>
      </c>
      <c r="F926" s="14">
        <v>40</v>
      </c>
      <c r="G926" s="14">
        <v>10</v>
      </c>
      <c r="H926" s="14">
        <v>50</v>
      </c>
      <c r="I926" s="14">
        <v>0.2</v>
      </c>
    </row>
    <row r="927" spans="1:9" x14ac:dyDescent="0.35">
      <c r="A927" s="14">
        <v>2016</v>
      </c>
      <c r="B927" s="14" t="s">
        <v>67</v>
      </c>
      <c r="C927" s="14" t="s">
        <v>145</v>
      </c>
      <c r="D927" s="14">
        <v>1993</v>
      </c>
      <c r="E927" s="14">
        <f>data_filtered[[#This Row],[test_year]]-data_filtered[[#This Row],[model_year]]</f>
        <v>23</v>
      </c>
      <c r="F927" s="14">
        <v>40</v>
      </c>
      <c r="G927" s="14">
        <v>10</v>
      </c>
      <c r="H927" s="14">
        <v>50</v>
      </c>
      <c r="I927" s="14">
        <v>0.2</v>
      </c>
    </row>
    <row r="928" spans="1:9" x14ac:dyDescent="0.35">
      <c r="A928" s="13">
        <v>2017</v>
      </c>
      <c r="B928" s="13" t="s">
        <v>30</v>
      </c>
      <c r="C928" s="13" t="s">
        <v>280</v>
      </c>
      <c r="D928" s="13">
        <v>1998</v>
      </c>
      <c r="E928" s="14">
        <f>data_filtered[[#This Row],[test_year]]-data_filtered[[#This Row],[model_year]]</f>
        <v>19</v>
      </c>
      <c r="F928" s="13">
        <v>40</v>
      </c>
      <c r="G928" s="13">
        <v>10</v>
      </c>
      <c r="H928" s="13">
        <v>50</v>
      </c>
      <c r="I928" s="13">
        <v>0.2</v>
      </c>
    </row>
    <row r="929" spans="1:9" x14ac:dyDescent="0.35">
      <c r="A929" s="14">
        <v>2013</v>
      </c>
      <c r="B929" s="14" t="s">
        <v>24</v>
      </c>
      <c r="C929" s="14" t="s">
        <v>29</v>
      </c>
      <c r="D929" s="14">
        <v>2001</v>
      </c>
      <c r="E929" s="14">
        <f>data_filtered[[#This Row],[test_year]]-data_filtered[[#This Row],[model_year]]</f>
        <v>12</v>
      </c>
      <c r="F929" s="14">
        <v>105</v>
      </c>
      <c r="G929" s="14">
        <v>26</v>
      </c>
      <c r="H929" s="14">
        <v>131</v>
      </c>
      <c r="I929" s="14">
        <v>0.19847328244274801</v>
      </c>
    </row>
    <row r="930" spans="1:9" x14ac:dyDescent="0.35">
      <c r="A930" s="14">
        <v>2014</v>
      </c>
      <c r="B930" s="14" t="s">
        <v>30</v>
      </c>
      <c r="C930" s="14" t="s">
        <v>72</v>
      </c>
      <c r="D930" s="14">
        <v>2001</v>
      </c>
      <c r="E930" s="14">
        <f>data_filtered[[#This Row],[test_year]]-data_filtered[[#This Row],[model_year]]</f>
        <v>13</v>
      </c>
      <c r="F930" s="14">
        <v>190</v>
      </c>
      <c r="G930" s="14">
        <v>47</v>
      </c>
      <c r="H930" s="14">
        <v>237</v>
      </c>
      <c r="I930" s="14">
        <v>0.19831223628691999</v>
      </c>
    </row>
    <row r="931" spans="1:9" x14ac:dyDescent="0.35">
      <c r="A931" s="14">
        <v>2014</v>
      </c>
      <c r="B931" s="14" t="s">
        <v>24</v>
      </c>
      <c r="C931" s="14" t="s">
        <v>70</v>
      </c>
      <c r="D931" s="14">
        <v>1994</v>
      </c>
      <c r="E931" s="14">
        <f>data_filtered[[#This Row],[test_year]]-data_filtered[[#This Row],[model_year]]</f>
        <v>20</v>
      </c>
      <c r="F931" s="14">
        <v>182</v>
      </c>
      <c r="G931" s="14">
        <v>45</v>
      </c>
      <c r="H931" s="14">
        <v>227</v>
      </c>
      <c r="I931" s="14">
        <v>0.198237885462555</v>
      </c>
    </row>
    <row r="932" spans="1:9" x14ac:dyDescent="0.35">
      <c r="A932" s="14">
        <v>2014</v>
      </c>
      <c r="B932" s="14" t="s">
        <v>30</v>
      </c>
      <c r="C932" s="14" t="s">
        <v>47</v>
      </c>
      <c r="D932" s="14">
        <v>1998</v>
      </c>
      <c r="E932" s="14">
        <f>data_filtered[[#This Row],[test_year]]-data_filtered[[#This Row],[model_year]]</f>
        <v>16</v>
      </c>
      <c r="F932" s="14">
        <v>89</v>
      </c>
      <c r="G932" s="14">
        <v>22</v>
      </c>
      <c r="H932" s="14">
        <v>111</v>
      </c>
      <c r="I932" s="14">
        <v>0.19819819819819801</v>
      </c>
    </row>
    <row r="933" spans="1:9" x14ac:dyDescent="0.35">
      <c r="A933" s="14">
        <v>2017</v>
      </c>
      <c r="B933" s="14" t="s">
        <v>24</v>
      </c>
      <c r="C933" s="14" t="s">
        <v>155</v>
      </c>
      <c r="D933" s="14">
        <v>1999</v>
      </c>
      <c r="E933" s="14">
        <f>data_filtered[[#This Row],[test_year]]-data_filtered[[#This Row],[model_year]]</f>
        <v>18</v>
      </c>
      <c r="F933" s="14">
        <v>85</v>
      </c>
      <c r="G933" s="14">
        <v>21</v>
      </c>
      <c r="H933" s="14">
        <v>106</v>
      </c>
      <c r="I933" s="14">
        <v>0.19811320754716999</v>
      </c>
    </row>
    <row r="934" spans="1:9" x14ac:dyDescent="0.35">
      <c r="A934" s="14">
        <v>2017</v>
      </c>
      <c r="B934" s="14" t="s">
        <v>52</v>
      </c>
      <c r="C934" s="14" t="s">
        <v>62</v>
      </c>
      <c r="D934" s="14">
        <v>2005</v>
      </c>
      <c r="E934" s="14">
        <f>data_filtered[[#This Row],[test_year]]-data_filtered[[#This Row],[model_year]]</f>
        <v>12</v>
      </c>
      <c r="F934" s="14">
        <v>85</v>
      </c>
      <c r="G934" s="14">
        <v>21</v>
      </c>
      <c r="H934" s="14">
        <v>106</v>
      </c>
      <c r="I934" s="14">
        <v>0.19811320754716999</v>
      </c>
    </row>
    <row r="935" spans="1:9" x14ac:dyDescent="0.35">
      <c r="A935" s="14">
        <v>2015</v>
      </c>
      <c r="B935" s="14" t="s">
        <v>30</v>
      </c>
      <c r="C935" s="14" t="s">
        <v>194</v>
      </c>
      <c r="D935" s="14">
        <v>1997</v>
      </c>
      <c r="E935" s="14">
        <f>data_filtered[[#This Row],[test_year]]-data_filtered[[#This Row],[model_year]]</f>
        <v>18</v>
      </c>
      <c r="F935" s="14">
        <v>77</v>
      </c>
      <c r="G935" s="14">
        <v>19</v>
      </c>
      <c r="H935" s="14">
        <v>96</v>
      </c>
      <c r="I935" s="14">
        <v>0.19791666666666699</v>
      </c>
    </row>
    <row r="936" spans="1:9" x14ac:dyDescent="0.35">
      <c r="A936" s="14">
        <v>2014</v>
      </c>
      <c r="B936" s="14" t="s">
        <v>106</v>
      </c>
      <c r="C936" s="14" t="s">
        <v>174</v>
      </c>
      <c r="D936" s="14">
        <v>2005</v>
      </c>
      <c r="E936" s="14">
        <f>data_filtered[[#This Row],[test_year]]-data_filtered[[#This Row],[model_year]]</f>
        <v>9</v>
      </c>
      <c r="F936" s="14">
        <v>73</v>
      </c>
      <c r="G936" s="14">
        <v>18</v>
      </c>
      <c r="H936" s="14">
        <v>91</v>
      </c>
      <c r="I936" s="14">
        <v>0.19780219780219799</v>
      </c>
    </row>
    <row r="937" spans="1:9" x14ac:dyDescent="0.35">
      <c r="A937" s="14">
        <v>2015</v>
      </c>
      <c r="B937" s="14" t="s">
        <v>128</v>
      </c>
      <c r="C937" s="14" t="s">
        <v>129</v>
      </c>
      <c r="D937" s="14">
        <v>2002</v>
      </c>
      <c r="E937" s="14">
        <f>data_filtered[[#This Row],[test_year]]-data_filtered[[#This Row],[model_year]]</f>
        <v>13</v>
      </c>
      <c r="F937" s="14">
        <v>73</v>
      </c>
      <c r="G937" s="14">
        <v>18</v>
      </c>
      <c r="H937" s="14">
        <v>91</v>
      </c>
      <c r="I937" s="14">
        <v>0.19780219780219799</v>
      </c>
    </row>
    <row r="938" spans="1:9" x14ac:dyDescent="0.35">
      <c r="A938" s="14">
        <v>2013</v>
      </c>
      <c r="B938" s="14" t="s">
        <v>52</v>
      </c>
      <c r="C938" s="14" t="s">
        <v>131</v>
      </c>
      <c r="D938" s="14">
        <v>2003</v>
      </c>
      <c r="E938" s="14">
        <f>data_filtered[[#This Row],[test_year]]-data_filtered[[#This Row],[model_year]]</f>
        <v>10</v>
      </c>
      <c r="F938" s="14">
        <v>69</v>
      </c>
      <c r="G938" s="14">
        <v>17</v>
      </c>
      <c r="H938" s="14">
        <v>86</v>
      </c>
      <c r="I938" s="14">
        <v>0.19767441860465099</v>
      </c>
    </row>
    <row r="939" spans="1:9" x14ac:dyDescent="0.35">
      <c r="A939" s="13">
        <v>2014</v>
      </c>
      <c r="B939" s="13" t="s">
        <v>24</v>
      </c>
      <c r="C939" s="13" t="s">
        <v>122</v>
      </c>
      <c r="D939" s="13">
        <v>2003</v>
      </c>
      <c r="E939" s="14">
        <f>data_filtered[[#This Row],[test_year]]-data_filtered[[#This Row],[model_year]]</f>
        <v>11</v>
      </c>
      <c r="F939" s="13">
        <v>69</v>
      </c>
      <c r="G939" s="13">
        <v>17</v>
      </c>
      <c r="H939" s="13">
        <v>86</v>
      </c>
      <c r="I939" s="13">
        <v>0.19767441860465099</v>
      </c>
    </row>
    <row r="940" spans="1:9" x14ac:dyDescent="0.35">
      <c r="A940" s="14">
        <v>2014</v>
      </c>
      <c r="B940" s="14" t="s">
        <v>52</v>
      </c>
      <c r="C940" s="14" t="s">
        <v>62</v>
      </c>
      <c r="D940" s="14">
        <v>2001</v>
      </c>
      <c r="E940" s="14">
        <f>data_filtered[[#This Row],[test_year]]-data_filtered[[#This Row],[model_year]]</f>
        <v>13</v>
      </c>
      <c r="F940" s="14">
        <v>130</v>
      </c>
      <c r="G940" s="14">
        <v>32</v>
      </c>
      <c r="H940" s="14">
        <v>162</v>
      </c>
      <c r="I940" s="14">
        <v>0.19753086419753099</v>
      </c>
    </row>
    <row r="941" spans="1:9" x14ac:dyDescent="0.35">
      <c r="A941" s="14">
        <v>2014</v>
      </c>
      <c r="B941" s="14" t="s">
        <v>106</v>
      </c>
      <c r="C941" s="14" t="s">
        <v>174</v>
      </c>
      <c r="D941" s="14">
        <v>2004</v>
      </c>
      <c r="E941" s="14">
        <f>data_filtered[[#This Row],[test_year]]-data_filtered[[#This Row],[model_year]]</f>
        <v>10</v>
      </c>
      <c r="F941" s="14">
        <v>65</v>
      </c>
      <c r="G941" s="14">
        <v>16</v>
      </c>
      <c r="H941" s="14">
        <v>81</v>
      </c>
      <c r="I941" s="14">
        <v>0.19753086419753099</v>
      </c>
    </row>
    <row r="942" spans="1:9" x14ac:dyDescent="0.35">
      <c r="A942" s="14">
        <v>2014</v>
      </c>
      <c r="B942" s="14" t="s">
        <v>33</v>
      </c>
      <c r="C942" s="14" t="s">
        <v>34</v>
      </c>
      <c r="D942" s="14">
        <v>2002</v>
      </c>
      <c r="E942" s="14">
        <f>data_filtered[[#This Row],[test_year]]-data_filtered[[#This Row],[model_year]]</f>
        <v>12</v>
      </c>
      <c r="F942" s="14">
        <v>126</v>
      </c>
      <c r="G942" s="14">
        <v>31</v>
      </c>
      <c r="H942" s="14">
        <v>157</v>
      </c>
      <c r="I942" s="14">
        <v>0.19745222929936301</v>
      </c>
    </row>
    <row r="943" spans="1:9" x14ac:dyDescent="0.35">
      <c r="A943" s="14">
        <v>2013</v>
      </c>
      <c r="B943" s="14" t="s">
        <v>58</v>
      </c>
      <c r="C943" s="14" t="s">
        <v>142</v>
      </c>
      <c r="D943" s="14">
        <v>2002</v>
      </c>
      <c r="E943" s="14">
        <f>data_filtered[[#This Row],[test_year]]-data_filtered[[#This Row],[model_year]]</f>
        <v>11</v>
      </c>
      <c r="F943" s="14">
        <v>61</v>
      </c>
      <c r="G943" s="14">
        <v>15</v>
      </c>
      <c r="H943" s="14">
        <v>76</v>
      </c>
      <c r="I943" s="14">
        <v>0.197368421052632</v>
      </c>
    </row>
    <row r="944" spans="1:9" x14ac:dyDescent="0.35">
      <c r="A944" s="13">
        <v>2015</v>
      </c>
      <c r="B944" s="13" t="s">
        <v>79</v>
      </c>
      <c r="C944" s="13" t="s">
        <v>80</v>
      </c>
      <c r="D944" s="13">
        <v>2005</v>
      </c>
      <c r="E944" s="14">
        <f>data_filtered[[#This Row],[test_year]]-data_filtered[[#This Row],[model_year]]</f>
        <v>10</v>
      </c>
      <c r="F944" s="13">
        <v>61</v>
      </c>
      <c r="G944" s="13">
        <v>15</v>
      </c>
      <c r="H944" s="13">
        <v>76</v>
      </c>
      <c r="I944" s="13">
        <v>0.197368421052632</v>
      </c>
    </row>
    <row r="945" spans="1:9" x14ac:dyDescent="0.35">
      <c r="A945" s="14">
        <v>2016</v>
      </c>
      <c r="B945" s="14" t="s">
        <v>30</v>
      </c>
      <c r="C945" s="14" t="s">
        <v>162</v>
      </c>
      <c r="D945" s="14">
        <v>1994</v>
      </c>
      <c r="E945" s="14">
        <f>data_filtered[[#This Row],[test_year]]-data_filtered[[#This Row],[model_year]]</f>
        <v>22</v>
      </c>
      <c r="F945" s="14">
        <v>61</v>
      </c>
      <c r="G945" s="14">
        <v>15</v>
      </c>
      <c r="H945" s="14">
        <v>76</v>
      </c>
      <c r="I945" s="14">
        <v>0.197368421052632</v>
      </c>
    </row>
    <row r="946" spans="1:9" x14ac:dyDescent="0.35">
      <c r="A946" s="14">
        <v>2017</v>
      </c>
      <c r="B946" s="14" t="s">
        <v>52</v>
      </c>
      <c r="C946" s="14" t="s">
        <v>90</v>
      </c>
      <c r="D946" s="14">
        <v>2006</v>
      </c>
      <c r="E946" s="14">
        <f>data_filtered[[#This Row],[test_year]]-data_filtered[[#This Row],[model_year]]</f>
        <v>11</v>
      </c>
      <c r="F946" s="14">
        <v>61</v>
      </c>
      <c r="G946" s="14">
        <v>15</v>
      </c>
      <c r="H946" s="14">
        <v>76</v>
      </c>
      <c r="I946" s="14">
        <v>0.197368421052632</v>
      </c>
    </row>
    <row r="947" spans="1:9" x14ac:dyDescent="0.35">
      <c r="A947" s="13">
        <v>2014</v>
      </c>
      <c r="B947" s="13" t="s">
        <v>52</v>
      </c>
      <c r="C947" s="13" t="s">
        <v>53</v>
      </c>
      <c r="D947" s="13">
        <v>2002</v>
      </c>
      <c r="E947" s="14">
        <f>data_filtered[[#This Row],[test_year]]-data_filtered[[#This Row],[model_year]]</f>
        <v>12</v>
      </c>
      <c r="F947" s="13">
        <v>118</v>
      </c>
      <c r="G947" s="13">
        <v>29</v>
      </c>
      <c r="H947" s="13">
        <v>147</v>
      </c>
      <c r="I947" s="13">
        <v>0.19727891156462601</v>
      </c>
    </row>
    <row r="948" spans="1:9" x14ac:dyDescent="0.35">
      <c r="A948" s="14">
        <v>2017</v>
      </c>
      <c r="B948" s="14" t="s">
        <v>26</v>
      </c>
      <c r="C948" s="14" t="s">
        <v>27</v>
      </c>
      <c r="D948" s="14">
        <v>1996</v>
      </c>
      <c r="E948" s="14">
        <f>data_filtered[[#This Row],[test_year]]-data_filtered[[#This Row],[model_year]]</f>
        <v>21</v>
      </c>
      <c r="F948" s="14">
        <v>114</v>
      </c>
      <c r="G948" s="14">
        <v>28</v>
      </c>
      <c r="H948" s="14">
        <v>142</v>
      </c>
      <c r="I948" s="14">
        <v>0.19718309859154901</v>
      </c>
    </row>
    <row r="949" spans="1:9" x14ac:dyDescent="0.35">
      <c r="A949" s="14">
        <v>2013</v>
      </c>
      <c r="B949" s="14" t="s">
        <v>98</v>
      </c>
      <c r="C949" s="14" t="s">
        <v>99</v>
      </c>
      <c r="D949" s="14">
        <v>2000</v>
      </c>
      <c r="E949" s="14">
        <f>data_filtered[[#This Row],[test_year]]-data_filtered[[#This Row],[model_year]]</f>
        <v>13</v>
      </c>
      <c r="F949" s="14">
        <v>57</v>
      </c>
      <c r="G949" s="14">
        <v>14</v>
      </c>
      <c r="H949" s="14">
        <v>71</v>
      </c>
      <c r="I949" s="14">
        <v>0.19718309859154901</v>
      </c>
    </row>
    <row r="950" spans="1:9" x14ac:dyDescent="0.35">
      <c r="A950" s="14">
        <v>2016</v>
      </c>
      <c r="B950" s="14" t="s">
        <v>102</v>
      </c>
      <c r="C950" s="14" t="s">
        <v>103</v>
      </c>
      <c r="D950" s="14">
        <v>2000</v>
      </c>
      <c r="E950" s="14">
        <f>data_filtered[[#This Row],[test_year]]-data_filtered[[#This Row],[model_year]]</f>
        <v>16</v>
      </c>
      <c r="F950" s="14">
        <v>57</v>
      </c>
      <c r="G950" s="14">
        <v>14</v>
      </c>
      <c r="H950" s="14">
        <v>71</v>
      </c>
      <c r="I950" s="14">
        <v>0.19718309859154901</v>
      </c>
    </row>
    <row r="951" spans="1:9" x14ac:dyDescent="0.35">
      <c r="A951" s="13">
        <v>2016</v>
      </c>
      <c r="B951" s="13" t="s">
        <v>190</v>
      </c>
      <c r="C951" s="13" t="s">
        <v>219</v>
      </c>
      <c r="D951" s="13">
        <v>2005</v>
      </c>
      <c r="E951" s="14">
        <f>data_filtered[[#This Row],[test_year]]-data_filtered[[#This Row],[model_year]]</f>
        <v>11</v>
      </c>
      <c r="F951" s="13">
        <v>57</v>
      </c>
      <c r="G951" s="13">
        <v>14</v>
      </c>
      <c r="H951" s="13">
        <v>71</v>
      </c>
      <c r="I951" s="13">
        <v>0.19718309859154901</v>
      </c>
    </row>
    <row r="952" spans="1:9" x14ac:dyDescent="0.35">
      <c r="A952" s="13">
        <v>2016</v>
      </c>
      <c r="B952" s="13" t="s">
        <v>24</v>
      </c>
      <c r="C952" s="13" t="s">
        <v>183</v>
      </c>
      <c r="D952" s="13">
        <v>2004</v>
      </c>
      <c r="E952" s="14">
        <f>data_filtered[[#This Row],[test_year]]-data_filtered[[#This Row],[model_year]]</f>
        <v>12</v>
      </c>
      <c r="F952" s="13">
        <v>57</v>
      </c>
      <c r="G952" s="13">
        <v>14</v>
      </c>
      <c r="H952" s="13">
        <v>71</v>
      </c>
      <c r="I952" s="13">
        <v>0.19718309859154901</v>
      </c>
    </row>
    <row r="953" spans="1:9" x14ac:dyDescent="0.35">
      <c r="A953" s="14">
        <v>2017</v>
      </c>
      <c r="B953" s="14" t="s">
        <v>42</v>
      </c>
      <c r="C953" s="14" t="s">
        <v>43</v>
      </c>
      <c r="D953" s="14">
        <v>1995</v>
      </c>
      <c r="E953" s="14">
        <f>data_filtered[[#This Row],[test_year]]-data_filtered[[#This Row],[model_year]]</f>
        <v>22</v>
      </c>
      <c r="F953" s="14">
        <v>57</v>
      </c>
      <c r="G953" s="14">
        <v>14</v>
      </c>
      <c r="H953" s="14">
        <v>71</v>
      </c>
      <c r="I953" s="14">
        <v>0.19718309859154901</v>
      </c>
    </row>
    <row r="954" spans="1:9" x14ac:dyDescent="0.35">
      <c r="A954" s="14">
        <v>2014</v>
      </c>
      <c r="B954" s="14" t="s">
        <v>52</v>
      </c>
      <c r="C954" s="14" t="s">
        <v>53</v>
      </c>
      <c r="D954" s="14">
        <v>2000</v>
      </c>
      <c r="E954" s="14">
        <f>data_filtered[[#This Row],[test_year]]-data_filtered[[#This Row],[model_year]]</f>
        <v>14</v>
      </c>
      <c r="F954" s="14">
        <v>106</v>
      </c>
      <c r="G954" s="14">
        <v>26</v>
      </c>
      <c r="H954" s="14">
        <v>132</v>
      </c>
      <c r="I954" s="14">
        <v>0.19696969696969699</v>
      </c>
    </row>
    <row r="955" spans="1:9" x14ac:dyDescent="0.35">
      <c r="A955" s="13">
        <v>2014</v>
      </c>
      <c r="B955" s="13" t="s">
        <v>307</v>
      </c>
      <c r="C955" s="13" t="s">
        <v>308</v>
      </c>
      <c r="D955" s="13">
        <v>1998</v>
      </c>
      <c r="E955" s="14">
        <f>data_filtered[[#This Row],[test_year]]-data_filtered[[#This Row],[model_year]]</f>
        <v>16</v>
      </c>
      <c r="F955" s="13">
        <v>53</v>
      </c>
      <c r="G955" s="13">
        <v>13</v>
      </c>
      <c r="H955" s="13">
        <v>66</v>
      </c>
      <c r="I955" s="13">
        <v>0.19696969696969699</v>
      </c>
    </row>
    <row r="956" spans="1:9" x14ac:dyDescent="0.35">
      <c r="A956" s="13">
        <v>2015</v>
      </c>
      <c r="B956" s="13" t="s">
        <v>30</v>
      </c>
      <c r="C956" s="13" t="s">
        <v>162</v>
      </c>
      <c r="D956" s="13">
        <v>1998</v>
      </c>
      <c r="E956" s="14">
        <f>data_filtered[[#This Row],[test_year]]-data_filtered[[#This Row],[model_year]]</f>
        <v>17</v>
      </c>
      <c r="F956" s="13">
        <v>53</v>
      </c>
      <c r="G956" s="13">
        <v>13</v>
      </c>
      <c r="H956" s="13">
        <v>66</v>
      </c>
      <c r="I956" s="13">
        <v>0.19696969696969699</v>
      </c>
    </row>
    <row r="957" spans="1:9" x14ac:dyDescent="0.35">
      <c r="A957" s="13">
        <v>2015</v>
      </c>
      <c r="B957" s="13" t="s">
        <v>26</v>
      </c>
      <c r="C957" s="13" t="s">
        <v>78</v>
      </c>
      <c r="D957" s="13">
        <v>1996</v>
      </c>
      <c r="E957" s="14">
        <f>data_filtered[[#This Row],[test_year]]-data_filtered[[#This Row],[model_year]]</f>
        <v>19</v>
      </c>
      <c r="F957" s="13">
        <v>53</v>
      </c>
      <c r="G957" s="13">
        <v>13</v>
      </c>
      <c r="H957" s="13">
        <v>66</v>
      </c>
      <c r="I957" s="13">
        <v>0.19696969696969699</v>
      </c>
    </row>
    <row r="958" spans="1:9" x14ac:dyDescent="0.35">
      <c r="A958" s="13">
        <v>2016</v>
      </c>
      <c r="B958" s="13" t="s">
        <v>24</v>
      </c>
      <c r="C958" s="13" t="s">
        <v>155</v>
      </c>
      <c r="D958" s="13">
        <v>2000</v>
      </c>
      <c r="E958" s="14">
        <f>data_filtered[[#This Row],[test_year]]-data_filtered[[#This Row],[model_year]]</f>
        <v>16</v>
      </c>
      <c r="F958" s="13">
        <v>53</v>
      </c>
      <c r="G958" s="13">
        <v>13</v>
      </c>
      <c r="H958" s="13">
        <v>66</v>
      </c>
      <c r="I958" s="13">
        <v>0.19696969696969699</v>
      </c>
    </row>
    <row r="959" spans="1:9" x14ac:dyDescent="0.35">
      <c r="A959" s="13">
        <v>2016</v>
      </c>
      <c r="B959" s="13" t="s">
        <v>186</v>
      </c>
      <c r="C959" s="13" t="s">
        <v>195</v>
      </c>
      <c r="D959" s="13">
        <v>2003</v>
      </c>
      <c r="E959" s="14">
        <f>data_filtered[[#This Row],[test_year]]-data_filtered[[#This Row],[model_year]]</f>
        <v>13</v>
      </c>
      <c r="F959" s="13">
        <v>53</v>
      </c>
      <c r="G959" s="13">
        <v>13</v>
      </c>
      <c r="H959" s="13">
        <v>66</v>
      </c>
      <c r="I959" s="13">
        <v>0.19696969696969699</v>
      </c>
    </row>
    <row r="960" spans="1:9" x14ac:dyDescent="0.35">
      <c r="A960" s="14">
        <v>2016</v>
      </c>
      <c r="B960" s="14" t="s">
        <v>113</v>
      </c>
      <c r="C960" s="14" t="s">
        <v>161</v>
      </c>
      <c r="D960" s="14">
        <v>1997</v>
      </c>
      <c r="E960" s="14">
        <f>data_filtered[[#This Row],[test_year]]-data_filtered[[#This Row],[model_year]]</f>
        <v>19</v>
      </c>
      <c r="F960" s="14">
        <v>53</v>
      </c>
      <c r="G960" s="14">
        <v>13</v>
      </c>
      <c r="H960" s="14">
        <v>66</v>
      </c>
      <c r="I960" s="14">
        <v>0.19696969696969699</v>
      </c>
    </row>
    <row r="961" spans="1:9" x14ac:dyDescent="0.35">
      <c r="A961" s="13">
        <v>2017</v>
      </c>
      <c r="B961" s="13" t="s">
        <v>98</v>
      </c>
      <c r="C961" s="13" t="s">
        <v>41</v>
      </c>
      <c r="D961" s="13">
        <v>1997</v>
      </c>
      <c r="E961" s="14">
        <f>data_filtered[[#This Row],[test_year]]-data_filtered[[#This Row],[model_year]]</f>
        <v>20</v>
      </c>
      <c r="F961" s="13">
        <v>53</v>
      </c>
      <c r="G961" s="13">
        <v>13</v>
      </c>
      <c r="H961" s="13">
        <v>66</v>
      </c>
      <c r="I961" s="13">
        <v>0.19696969696969699</v>
      </c>
    </row>
    <row r="962" spans="1:9" x14ac:dyDescent="0.35">
      <c r="A962" s="14">
        <v>2017</v>
      </c>
      <c r="B962" s="14" t="s">
        <v>104</v>
      </c>
      <c r="C962" s="14" t="s">
        <v>140</v>
      </c>
      <c r="D962" s="14">
        <v>1999</v>
      </c>
      <c r="E962" s="14">
        <f>data_filtered[[#This Row],[test_year]]-data_filtered[[#This Row],[model_year]]</f>
        <v>18</v>
      </c>
      <c r="F962" s="14">
        <v>53</v>
      </c>
      <c r="G962" s="14">
        <v>13</v>
      </c>
      <c r="H962" s="14">
        <v>66</v>
      </c>
      <c r="I962" s="14">
        <v>0.19696969696969699</v>
      </c>
    </row>
    <row r="963" spans="1:9" x14ac:dyDescent="0.35">
      <c r="A963" s="14">
        <v>2013</v>
      </c>
      <c r="B963" s="14" t="s">
        <v>128</v>
      </c>
      <c r="C963" s="14" t="s">
        <v>129</v>
      </c>
      <c r="D963" s="14">
        <v>2002</v>
      </c>
      <c r="E963" s="14">
        <f>data_filtered[[#This Row],[test_year]]-data_filtered[[#This Row],[model_year]]</f>
        <v>11</v>
      </c>
      <c r="F963" s="14">
        <v>98</v>
      </c>
      <c r="G963" s="14">
        <v>24</v>
      </c>
      <c r="H963" s="14">
        <v>122</v>
      </c>
      <c r="I963" s="14">
        <v>0.19672131147541</v>
      </c>
    </row>
    <row r="964" spans="1:9" x14ac:dyDescent="0.35">
      <c r="A964" s="13">
        <v>2013</v>
      </c>
      <c r="B964" s="13" t="s">
        <v>113</v>
      </c>
      <c r="C964" s="13" t="s">
        <v>258</v>
      </c>
      <c r="D964" s="13">
        <v>2004</v>
      </c>
      <c r="E964" s="14">
        <f>data_filtered[[#This Row],[test_year]]-data_filtered[[#This Row],[model_year]]</f>
        <v>9</v>
      </c>
      <c r="F964" s="13">
        <v>49</v>
      </c>
      <c r="G964" s="13">
        <v>12</v>
      </c>
      <c r="H964" s="13">
        <v>61</v>
      </c>
      <c r="I964" s="13">
        <v>0.19672131147541</v>
      </c>
    </row>
    <row r="965" spans="1:9" x14ac:dyDescent="0.35">
      <c r="A965" s="13">
        <v>2014</v>
      </c>
      <c r="B965" s="13" t="s">
        <v>98</v>
      </c>
      <c r="C965" s="13" t="s">
        <v>41</v>
      </c>
      <c r="D965" s="13">
        <v>1998</v>
      </c>
      <c r="E965" s="14">
        <f>data_filtered[[#This Row],[test_year]]-data_filtered[[#This Row],[model_year]]</f>
        <v>16</v>
      </c>
      <c r="F965" s="13">
        <v>49</v>
      </c>
      <c r="G965" s="13">
        <v>12</v>
      </c>
      <c r="H965" s="13">
        <v>61</v>
      </c>
      <c r="I965" s="13">
        <v>0.19672131147541</v>
      </c>
    </row>
    <row r="966" spans="1:9" x14ac:dyDescent="0.35">
      <c r="A966" s="14">
        <v>2015</v>
      </c>
      <c r="B966" s="14" t="s">
        <v>186</v>
      </c>
      <c r="C966" s="14" t="s">
        <v>187</v>
      </c>
      <c r="D966" s="14">
        <v>2002</v>
      </c>
      <c r="E966" s="14">
        <f>data_filtered[[#This Row],[test_year]]-data_filtered[[#This Row],[model_year]]</f>
        <v>13</v>
      </c>
      <c r="F966" s="14">
        <v>49</v>
      </c>
      <c r="G966" s="14">
        <v>12</v>
      </c>
      <c r="H966" s="14">
        <v>61</v>
      </c>
      <c r="I966" s="14">
        <v>0.19672131147541</v>
      </c>
    </row>
    <row r="967" spans="1:9" x14ac:dyDescent="0.35">
      <c r="A967" s="13">
        <v>2015</v>
      </c>
      <c r="B967" s="13" t="s">
        <v>33</v>
      </c>
      <c r="C967" s="13" t="s">
        <v>109</v>
      </c>
      <c r="D967" s="13">
        <v>1998</v>
      </c>
      <c r="E967" s="14">
        <f>data_filtered[[#This Row],[test_year]]-data_filtered[[#This Row],[model_year]]</f>
        <v>17</v>
      </c>
      <c r="F967" s="13">
        <v>49</v>
      </c>
      <c r="G967" s="13">
        <v>12</v>
      </c>
      <c r="H967" s="13">
        <v>61</v>
      </c>
      <c r="I967" s="13">
        <v>0.19672131147541</v>
      </c>
    </row>
    <row r="968" spans="1:9" x14ac:dyDescent="0.35">
      <c r="A968" s="14">
        <v>2017</v>
      </c>
      <c r="B968" s="14" t="s">
        <v>24</v>
      </c>
      <c r="C968" s="14" t="s">
        <v>155</v>
      </c>
      <c r="D968" s="14">
        <v>2004</v>
      </c>
      <c r="E968" s="14">
        <f>data_filtered[[#This Row],[test_year]]-data_filtered[[#This Row],[model_year]]</f>
        <v>13</v>
      </c>
      <c r="F968" s="14">
        <v>49</v>
      </c>
      <c r="G968" s="14">
        <v>12</v>
      </c>
      <c r="H968" s="14">
        <v>61</v>
      </c>
      <c r="I968" s="14">
        <v>0.19672131147541</v>
      </c>
    </row>
    <row r="969" spans="1:9" x14ac:dyDescent="0.35">
      <c r="A969" s="13">
        <v>2017</v>
      </c>
      <c r="B969" s="13" t="s">
        <v>52</v>
      </c>
      <c r="C969" s="13" t="s">
        <v>131</v>
      </c>
      <c r="D969" s="13">
        <v>2004</v>
      </c>
      <c r="E969" s="14">
        <f>data_filtered[[#This Row],[test_year]]-data_filtered[[#This Row],[model_year]]</f>
        <v>13</v>
      </c>
      <c r="F969" s="13">
        <v>49</v>
      </c>
      <c r="G969" s="13">
        <v>12</v>
      </c>
      <c r="H969" s="13">
        <v>61</v>
      </c>
      <c r="I969" s="13">
        <v>0.19672131147541</v>
      </c>
    </row>
    <row r="970" spans="1:9" x14ac:dyDescent="0.35">
      <c r="A970" s="14">
        <v>2017</v>
      </c>
      <c r="B970" s="14" t="s">
        <v>33</v>
      </c>
      <c r="C970" s="14" t="s">
        <v>109</v>
      </c>
      <c r="D970" s="14">
        <v>2001</v>
      </c>
      <c r="E970" s="14">
        <f>data_filtered[[#This Row],[test_year]]-data_filtered[[#This Row],[model_year]]</f>
        <v>16</v>
      </c>
      <c r="F970" s="14">
        <v>49</v>
      </c>
      <c r="G970" s="14">
        <v>12</v>
      </c>
      <c r="H970" s="14">
        <v>61</v>
      </c>
      <c r="I970" s="14">
        <v>0.19672131147541</v>
      </c>
    </row>
    <row r="971" spans="1:9" x14ac:dyDescent="0.35">
      <c r="A971" s="13">
        <v>2013</v>
      </c>
      <c r="B971" s="13" t="s">
        <v>30</v>
      </c>
      <c r="C971" s="13" t="s">
        <v>72</v>
      </c>
      <c r="D971" s="13">
        <v>2001</v>
      </c>
      <c r="E971" s="14">
        <f>data_filtered[[#This Row],[test_year]]-data_filtered[[#This Row],[model_year]]</f>
        <v>12</v>
      </c>
      <c r="F971" s="13">
        <v>184</v>
      </c>
      <c r="G971" s="13">
        <v>45</v>
      </c>
      <c r="H971" s="13">
        <v>229</v>
      </c>
      <c r="I971" s="13">
        <v>0.19650655021834099</v>
      </c>
    </row>
    <row r="972" spans="1:9" x14ac:dyDescent="0.35">
      <c r="A972" s="13">
        <v>2017</v>
      </c>
      <c r="B972" s="13" t="s">
        <v>79</v>
      </c>
      <c r="C972" s="13" t="s">
        <v>80</v>
      </c>
      <c r="D972" s="13">
        <v>2006</v>
      </c>
      <c r="E972" s="14">
        <f>data_filtered[[#This Row],[test_year]]-data_filtered[[#This Row],[model_year]]</f>
        <v>11</v>
      </c>
      <c r="F972" s="13">
        <v>135</v>
      </c>
      <c r="G972" s="13">
        <v>33</v>
      </c>
      <c r="H972" s="13">
        <v>168</v>
      </c>
      <c r="I972" s="13">
        <v>0.19642857142857101</v>
      </c>
    </row>
    <row r="973" spans="1:9" x14ac:dyDescent="0.35">
      <c r="A973" s="13">
        <v>2013</v>
      </c>
      <c r="B973" s="13" t="s">
        <v>128</v>
      </c>
      <c r="C973" s="13" t="s">
        <v>212</v>
      </c>
      <c r="D973" s="13">
        <v>1999</v>
      </c>
      <c r="E973" s="14">
        <f>data_filtered[[#This Row],[test_year]]-data_filtered[[#This Row],[model_year]]</f>
        <v>14</v>
      </c>
      <c r="F973" s="13">
        <v>45</v>
      </c>
      <c r="G973" s="13">
        <v>11</v>
      </c>
      <c r="H973" s="13">
        <v>56</v>
      </c>
      <c r="I973" s="13">
        <v>0.19642857142857101</v>
      </c>
    </row>
    <row r="974" spans="1:9" x14ac:dyDescent="0.35">
      <c r="A974" s="13">
        <v>2015</v>
      </c>
      <c r="B974" s="13" t="s">
        <v>58</v>
      </c>
      <c r="C974" s="13" t="s">
        <v>142</v>
      </c>
      <c r="D974" s="13">
        <v>2002</v>
      </c>
      <c r="E974" s="14">
        <f>data_filtered[[#This Row],[test_year]]-data_filtered[[#This Row],[model_year]]</f>
        <v>13</v>
      </c>
      <c r="F974" s="13">
        <v>45</v>
      </c>
      <c r="G974" s="13">
        <v>11</v>
      </c>
      <c r="H974" s="13">
        <v>56</v>
      </c>
      <c r="I974" s="13">
        <v>0.19642857142857101</v>
      </c>
    </row>
    <row r="975" spans="1:9" x14ac:dyDescent="0.35">
      <c r="A975" s="14">
        <v>2017</v>
      </c>
      <c r="B975" s="14" t="s">
        <v>58</v>
      </c>
      <c r="C975" s="14" t="s">
        <v>142</v>
      </c>
      <c r="D975" s="14">
        <v>2006</v>
      </c>
      <c r="E975" s="14">
        <f>data_filtered[[#This Row],[test_year]]-data_filtered[[#This Row],[model_year]]</f>
        <v>11</v>
      </c>
      <c r="F975" s="14">
        <v>45</v>
      </c>
      <c r="G975" s="14">
        <v>11</v>
      </c>
      <c r="H975" s="14">
        <v>56</v>
      </c>
      <c r="I975" s="14">
        <v>0.19642857142857101</v>
      </c>
    </row>
    <row r="976" spans="1:9" x14ac:dyDescent="0.35">
      <c r="A976" s="13">
        <v>2017</v>
      </c>
      <c r="B976" s="13" t="s">
        <v>106</v>
      </c>
      <c r="C976" s="13" t="s">
        <v>217</v>
      </c>
      <c r="D976" s="13">
        <v>2000</v>
      </c>
      <c r="E976" s="14">
        <f>data_filtered[[#This Row],[test_year]]-data_filtered[[#This Row],[model_year]]</f>
        <v>17</v>
      </c>
      <c r="F976" s="13">
        <v>45</v>
      </c>
      <c r="G976" s="13">
        <v>11</v>
      </c>
      <c r="H976" s="13">
        <v>56</v>
      </c>
      <c r="I976" s="13">
        <v>0.19642857142857101</v>
      </c>
    </row>
    <row r="977" spans="1:9" x14ac:dyDescent="0.35">
      <c r="A977" s="13">
        <v>2013</v>
      </c>
      <c r="B977" s="13" t="s">
        <v>24</v>
      </c>
      <c r="C977" s="13" t="s">
        <v>177</v>
      </c>
      <c r="D977" s="13">
        <v>1998</v>
      </c>
      <c r="E977" s="14">
        <f>data_filtered[[#This Row],[test_year]]-data_filtered[[#This Row],[model_year]]</f>
        <v>15</v>
      </c>
      <c r="F977" s="13">
        <v>86</v>
      </c>
      <c r="G977" s="13">
        <v>21</v>
      </c>
      <c r="H977" s="13">
        <v>107</v>
      </c>
      <c r="I977" s="13">
        <v>0.19626168224299101</v>
      </c>
    </row>
    <row r="978" spans="1:9" x14ac:dyDescent="0.35">
      <c r="A978" s="14">
        <v>2014</v>
      </c>
      <c r="B978" s="14" t="s">
        <v>33</v>
      </c>
      <c r="C978" s="14" t="s">
        <v>34</v>
      </c>
      <c r="D978" s="14">
        <v>2004</v>
      </c>
      <c r="E978" s="14">
        <f>data_filtered[[#This Row],[test_year]]-data_filtered[[#This Row],[model_year]]</f>
        <v>10</v>
      </c>
      <c r="F978" s="14">
        <v>86</v>
      </c>
      <c r="G978" s="14">
        <v>21</v>
      </c>
      <c r="H978" s="14">
        <v>107</v>
      </c>
      <c r="I978" s="14">
        <v>0.19626168224299101</v>
      </c>
    </row>
    <row r="979" spans="1:9" x14ac:dyDescent="0.35">
      <c r="A979" s="13">
        <v>2017</v>
      </c>
      <c r="B979" s="13" t="s">
        <v>24</v>
      </c>
      <c r="C979" s="13" t="s">
        <v>134</v>
      </c>
      <c r="D979" s="13">
        <v>1999</v>
      </c>
      <c r="E979" s="14">
        <f>data_filtered[[#This Row],[test_year]]-data_filtered[[#This Row],[model_year]]</f>
        <v>18</v>
      </c>
      <c r="F979" s="13">
        <v>86</v>
      </c>
      <c r="G979" s="13">
        <v>21</v>
      </c>
      <c r="H979" s="13">
        <v>107</v>
      </c>
      <c r="I979" s="13">
        <v>0.19626168224299101</v>
      </c>
    </row>
    <row r="980" spans="1:9" x14ac:dyDescent="0.35">
      <c r="A980" s="14">
        <v>2016</v>
      </c>
      <c r="B980" s="14" t="s">
        <v>79</v>
      </c>
      <c r="C980" s="14" t="s">
        <v>81</v>
      </c>
      <c r="D980" s="14">
        <v>2004</v>
      </c>
      <c r="E980" s="14">
        <f>data_filtered[[#This Row],[test_year]]-data_filtered[[#This Row],[model_year]]</f>
        <v>12</v>
      </c>
      <c r="F980" s="14">
        <v>127</v>
      </c>
      <c r="G980" s="14">
        <v>31</v>
      </c>
      <c r="H980" s="14">
        <v>158</v>
      </c>
      <c r="I980" s="14">
        <v>0.19620253164557</v>
      </c>
    </row>
    <row r="981" spans="1:9" x14ac:dyDescent="0.35">
      <c r="A981" s="14">
        <v>2015</v>
      </c>
      <c r="B981" s="14" t="s">
        <v>118</v>
      </c>
      <c r="C981" s="14" t="s">
        <v>119</v>
      </c>
      <c r="D981" s="14">
        <v>2003</v>
      </c>
      <c r="E981" s="14">
        <f>data_filtered[[#This Row],[test_year]]-data_filtered[[#This Row],[model_year]]</f>
        <v>12</v>
      </c>
      <c r="F981" s="14">
        <v>82</v>
      </c>
      <c r="G981" s="14">
        <v>20</v>
      </c>
      <c r="H981" s="14">
        <v>102</v>
      </c>
      <c r="I981" s="14">
        <v>0.19607843137254899</v>
      </c>
    </row>
    <row r="982" spans="1:9" x14ac:dyDescent="0.35">
      <c r="A982" s="13">
        <v>2013</v>
      </c>
      <c r="B982" s="13" t="s">
        <v>30</v>
      </c>
      <c r="C982" s="13" t="s">
        <v>352</v>
      </c>
      <c r="D982" s="13">
        <v>2000</v>
      </c>
      <c r="E982" s="14">
        <f>data_filtered[[#This Row],[test_year]]-data_filtered[[#This Row],[model_year]]</f>
        <v>13</v>
      </c>
      <c r="F982" s="13">
        <v>41</v>
      </c>
      <c r="G982" s="13">
        <v>10</v>
      </c>
      <c r="H982" s="13">
        <v>51</v>
      </c>
      <c r="I982" s="13">
        <v>0.19607843137254899</v>
      </c>
    </row>
    <row r="983" spans="1:9" x14ac:dyDescent="0.35">
      <c r="A983" s="13">
        <v>2013</v>
      </c>
      <c r="B983" s="13" t="s">
        <v>98</v>
      </c>
      <c r="C983" s="13" t="s">
        <v>155</v>
      </c>
      <c r="D983" s="13">
        <v>1999</v>
      </c>
      <c r="E983" s="14">
        <f>data_filtered[[#This Row],[test_year]]-data_filtered[[#This Row],[model_year]]</f>
        <v>14</v>
      </c>
      <c r="F983" s="13">
        <v>41</v>
      </c>
      <c r="G983" s="13">
        <v>10</v>
      </c>
      <c r="H983" s="13">
        <v>51</v>
      </c>
      <c r="I983" s="13">
        <v>0.19607843137254899</v>
      </c>
    </row>
    <row r="984" spans="1:9" x14ac:dyDescent="0.35">
      <c r="A984" s="13">
        <v>2013</v>
      </c>
      <c r="B984" s="13" t="s">
        <v>269</v>
      </c>
      <c r="C984" s="13" t="s">
        <v>270</v>
      </c>
      <c r="D984" s="13">
        <v>1999</v>
      </c>
      <c r="E984" s="14">
        <f>data_filtered[[#This Row],[test_year]]-data_filtered[[#This Row],[model_year]]</f>
        <v>14</v>
      </c>
      <c r="F984" s="13">
        <v>41</v>
      </c>
      <c r="G984" s="13">
        <v>10</v>
      </c>
      <c r="H984" s="13">
        <v>51</v>
      </c>
      <c r="I984" s="13">
        <v>0.19607843137254899</v>
      </c>
    </row>
    <row r="985" spans="1:9" x14ac:dyDescent="0.35">
      <c r="A985" s="13">
        <v>2015</v>
      </c>
      <c r="B985" s="13" t="s">
        <v>136</v>
      </c>
      <c r="C985" s="13" t="s">
        <v>313</v>
      </c>
      <c r="D985" s="13">
        <v>1999</v>
      </c>
      <c r="E985" s="14">
        <f>data_filtered[[#This Row],[test_year]]-data_filtered[[#This Row],[model_year]]</f>
        <v>16</v>
      </c>
      <c r="F985" s="13">
        <v>41</v>
      </c>
      <c r="G985" s="13">
        <v>10</v>
      </c>
      <c r="H985" s="13">
        <v>51</v>
      </c>
      <c r="I985" s="13">
        <v>0.19607843137254899</v>
      </c>
    </row>
    <row r="986" spans="1:9" x14ac:dyDescent="0.35">
      <c r="A986" s="14">
        <v>2016</v>
      </c>
      <c r="B986" s="14" t="s">
        <v>113</v>
      </c>
      <c r="C986" s="14" t="s">
        <v>320</v>
      </c>
      <c r="D986" s="14">
        <v>2002</v>
      </c>
      <c r="E986" s="14">
        <f>data_filtered[[#This Row],[test_year]]-data_filtered[[#This Row],[model_year]]</f>
        <v>14</v>
      </c>
      <c r="F986" s="14">
        <v>41</v>
      </c>
      <c r="G986" s="14">
        <v>10</v>
      </c>
      <c r="H986" s="14">
        <v>51</v>
      </c>
      <c r="I986" s="14">
        <v>0.19607843137254899</v>
      </c>
    </row>
    <row r="987" spans="1:9" x14ac:dyDescent="0.35">
      <c r="A987" s="13">
        <v>2016</v>
      </c>
      <c r="B987" s="13" t="s">
        <v>128</v>
      </c>
      <c r="C987" s="13" t="s">
        <v>212</v>
      </c>
      <c r="D987" s="13">
        <v>2000</v>
      </c>
      <c r="E987" s="14">
        <f>data_filtered[[#This Row],[test_year]]-data_filtered[[#This Row],[model_year]]</f>
        <v>16</v>
      </c>
      <c r="F987" s="13">
        <v>41</v>
      </c>
      <c r="G987" s="13">
        <v>10</v>
      </c>
      <c r="H987" s="13">
        <v>51</v>
      </c>
      <c r="I987" s="13">
        <v>0.19607843137254899</v>
      </c>
    </row>
    <row r="988" spans="1:9" x14ac:dyDescent="0.35">
      <c r="A988" s="14">
        <v>2013</v>
      </c>
      <c r="B988" s="14" t="s">
        <v>26</v>
      </c>
      <c r="C988" s="14" t="s">
        <v>69</v>
      </c>
      <c r="D988" s="14">
        <v>1993</v>
      </c>
      <c r="E988" s="14">
        <f>data_filtered[[#This Row],[test_year]]-data_filtered[[#This Row],[model_year]]</f>
        <v>20</v>
      </c>
      <c r="F988" s="14">
        <v>156</v>
      </c>
      <c r="G988" s="14">
        <v>38</v>
      </c>
      <c r="H988" s="14">
        <v>194</v>
      </c>
      <c r="I988" s="14">
        <v>0.19587628865979401</v>
      </c>
    </row>
    <row r="989" spans="1:9" x14ac:dyDescent="0.35">
      <c r="A989" s="13">
        <v>2015</v>
      </c>
      <c r="B989" s="13" t="s">
        <v>24</v>
      </c>
      <c r="C989" s="13" t="s">
        <v>116</v>
      </c>
      <c r="D989" s="13">
        <v>1997</v>
      </c>
      <c r="E989" s="14">
        <f>data_filtered[[#This Row],[test_year]]-data_filtered[[#This Row],[model_year]]</f>
        <v>18</v>
      </c>
      <c r="F989" s="13">
        <v>78</v>
      </c>
      <c r="G989" s="13">
        <v>19</v>
      </c>
      <c r="H989" s="13">
        <v>97</v>
      </c>
      <c r="I989" s="13">
        <v>0.19587628865979401</v>
      </c>
    </row>
    <row r="990" spans="1:9" x14ac:dyDescent="0.35">
      <c r="A990" s="13">
        <v>2014</v>
      </c>
      <c r="B990" s="13" t="s">
        <v>30</v>
      </c>
      <c r="C990" s="13" t="s">
        <v>47</v>
      </c>
      <c r="D990" s="13">
        <v>2004</v>
      </c>
      <c r="E990" s="14">
        <f>data_filtered[[#This Row],[test_year]]-data_filtered[[#This Row],[model_year]]</f>
        <v>10</v>
      </c>
      <c r="F990" s="13">
        <v>152</v>
      </c>
      <c r="G990" s="13">
        <v>37</v>
      </c>
      <c r="H990" s="13">
        <v>189</v>
      </c>
      <c r="I990" s="13">
        <v>0.19576719576719601</v>
      </c>
    </row>
    <row r="991" spans="1:9" x14ac:dyDescent="0.35">
      <c r="A991" s="13">
        <v>2014</v>
      </c>
      <c r="B991" s="13" t="s">
        <v>24</v>
      </c>
      <c r="C991" s="13" t="s">
        <v>121</v>
      </c>
      <c r="D991" s="13">
        <v>1994</v>
      </c>
      <c r="E991" s="14">
        <f>data_filtered[[#This Row],[test_year]]-data_filtered[[#This Row],[model_year]]</f>
        <v>20</v>
      </c>
      <c r="F991" s="13">
        <v>111</v>
      </c>
      <c r="G991" s="13">
        <v>27</v>
      </c>
      <c r="H991" s="13">
        <v>138</v>
      </c>
      <c r="I991" s="13">
        <v>0.19565217391304299</v>
      </c>
    </row>
    <row r="992" spans="1:9" x14ac:dyDescent="0.35">
      <c r="A992" s="13">
        <v>2014</v>
      </c>
      <c r="B992" s="13" t="s">
        <v>30</v>
      </c>
      <c r="C992" s="13" t="s">
        <v>185</v>
      </c>
      <c r="D992" s="13">
        <v>2000</v>
      </c>
      <c r="E992" s="14">
        <f>data_filtered[[#This Row],[test_year]]-data_filtered[[#This Row],[model_year]]</f>
        <v>14</v>
      </c>
      <c r="F992" s="13">
        <v>74</v>
      </c>
      <c r="G992" s="13">
        <v>18</v>
      </c>
      <c r="H992" s="13">
        <v>92</v>
      </c>
      <c r="I992" s="13">
        <v>0.19565217391304299</v>
      </c>
    </row>
    <row r="993" spans="1:9" x14ac:dyDescent="0.35">
      <c r="A993" s="14">
        <v>2016</v>
      </c>
      <c r="B993" s="14" t="s">
        <v>30</v>
      </c>
      <c r="C993" s="14" t="s">
        <v>117</v>
      </c>
      <c r="D993" s="14">
        <v>2000</v>
      </c>
      <c r="E993" s="14">
        <f>data_filtered[[#This Row],[test_year]]-data_filtered[[#This Row],[model_year]]</f>
        <v>16</v>
      </c>
      <c r="F993" s="14">
        <v>74</v>
      </c>
      <c r="G993" s="14">
        <v>18</v>
      </c>
      <c r="H993" s="14">
        <v>92</v>
      </c>
      <c r="I993" s="14">
        <v>0.19565217391304299</v>
      </c>
    </row>
    <row r="994" spans="1:9" x14ac:dyDescent="0.35">
      <c r="A994" s="14">
        <v>2016</v>
      </c>
      <c r="B994" s="14" t="s">
        <v>26</v>
      </c>
      <c r="C994" s="14" t="s">
        <v>201</v>
      </c>
      <c r="D994" s="14">
        <v>2000</v>
      </c>
      <c r="E994" s="14">
        <f>data_filtered[[#This Row],[test_year]]-data_filtered[[#This Row],[model_year]]</f>
        <v>16</v>
      </c>
      <c r="F994" s="14">
        <v>70</v>
      </c>
      <c r="G994" s="14">
        <v>17</v>
      </c>
      <c r="H994" s="14">
        <v>87</v>
      </c>
      <c r="I994" s="14">
        <v>0.195402298850575</v>
      </c>
    </row>
    <row r="995" spans="1:9" x14ac:dyDescent="0.35">
      <c r="A995" s="14">
        <v>2013</v>
      </c>
      <c r="B995" s="14" t="s">
        <v>42</v>
      </c>
      <c r="C995" s="14" t="s">
        <v>66</v>
      </c>
      <c r="D995" s="14">
        <v>1991</v>
      </c>
      <c r="E995" s="14">
        <f>data_filtered[[#This Row],[test_year]]-data_filtered[[#This Row],[model_year]]</f>
        <v>22</v>
      </c>
      <c r="F995" s="14">
        <v>103</v>
      </c>
      <c r="G995" s="14">
        <v>25</v>
      </c>
      <c r="H995" s="14">
        <v>128</v>
      </c>
      <c r="I995" s="14">
        <v>0.1953125</v>
      </c>
    </row>
    <row r="996" spans="1:9" x14ac:dyDescent="0.35">
      <c r="A996" s="14">
        <v>2016</v>
      </c>
      <c r="B996" s="14" t="s">
        <v>42</v>
      </c>
      <c r="C996" s="14" t="s">
        <v>73</v>
      </c>
      <c r="D996" s="14">
        <v>1998</v>
      </c>
      <c r="E996" s="14">
        <f>data_filtered[[#This Row],[test_year]]-data_filtered[[#This Row],[model_year]]</f>
        <v>18</v>
      </c>
      <c r="F996" s="14">
        <v>103</v>
      </c>
      <c r="G996" s="14">
        <v>25</v>
      </c>
      <c r="H996" s="14">
        <v>128</v>
      </c>
      <c r="I996" s="14">
        <v>0.1953125</v>
      </c>
    </row>
    <row r="997" spans="1:9" x14ac:dyDescent="0.35">
      <c r="A997" s="13">
        <v>2014</v>
      </c>
      <c r="B997" s="13" t="s">
        <v>30</v>
      </c>
      <c r="C997" s="13" t="s">
        <v>204</v>
      </c>
      <c r="D997" s="13">
        <v>2001</v>
      </c>
      <c r="E997" s="14">
        <f>data_filtered[[#This Row],[test_year]]-data_filtered[[#This Row],[model_year]]</f>
        <v>13</v>
      </c>
      <c r="F997" s="13">
        <v>66</v>
      </c>
      <c r="G997" s="13">
        <v>16</v>
      </c>
      <c r="H997" s="13">
        <v>82</v>
      </c>
      <c r="I997" s="13">
        <v>0.19512195121951201</v>
      </c>
    </row>
    <row r="998" spans="1:9" x14ac:dyDescent="0.35">
      <c r="A998" s="13">
        <v>2017</v>
      </c>
      <c r="B998" s="13" t="s">
        <v>52</v>
      </c>
      <c r="C998" s="13" t="s">
        <v>62</v>
      </c>
      <c r="D998" s="13">
        <v>2002</v>
      </c>
      <c r="E998" s="14">
        <f>data_filtered[[#This Row],[test_year]]-data_filtered[[#This Row],[model_year]]</f>
        <v>15</v>
      </c>
      <c r="F998" s="13">
        <v>66</v>
      </c>
      <c r="G998" s="13">
        <v>16</v>
      </c>
      <c r="H998" s="13">
        <v>82</v>
      </c>
      <c r="I998" s="13">
        <v>0.19512195121951201</v>
      </c>
    </row>
    <row r="999" spans="1:9" x14ac:dyDescent="0.35">
      <c r="A999" s="14">
        <v>2013</v>
      </c>
      <c r="B999" s="14" t="s">
        <v>30</v>
      </c>
      <c r="C999" s="14" t="s">
        <v>162</v>
      </c>
      <c r="D999" s="14">
        <v>2002</v>
      </c>
      <c r="E999" s="14">
        <f>data_filtered[[#This Row],[test_year]]-data_filtered[[#This Row],[model_year]]</f>
        <v>11</v>
      </c>
      <c r="F999" s="14">
        <v>62</v>
      </c>
      <c r="G999" s="14">
        <v>15</v>
      </c>
      <c r="H999" s="14">
        <v>77</v>
      </c>
      <c r="I999" s="14">
        <v>0.19480519480519501</v>
      </c>
    </row>
    <row r="1000" spans="1:9" x14ac:dyDescent="0.35">
      <c r="A1000" s="13">
        <v>2014</v>
      </c>
      <c r="B1000" s="13" t="s">
        <v>190</v>
      </c>
      <c r="C1000" s="13" t="s">
        <v>219</v>
      </c>
      <c r="D1000" s="13">
        <v>2003</v>
      </c>
      <c r="E1000" s="14">
        <f>data_filtered[[#This Row],[test_year]]-data_filtered[[#This Row],[model_year]]</f>
        <v>11</v>
      </c>
      <c r="F1000" s="13">
        <v>62</v>
      </c>
      <c r="G1000" s="13">
        <v>15</v>
      </c>
      <c r="H1000" s="13">
        <v>77</v>
      </c>
      <c r="I1000" s="13">
        <v>0.19480519480519501</v>
      </c>
    </row>
    <row r="1001" spans="1:9" x14ac:dyDescent="0.35">
      <c r="A1001" s="14">
        <v>2016</v>
      </c>
      <c r="B1001" s="14" t="s">
        <v>42</v>
      </c>
      <c r="C1001" s="14" t="s">
        <v>66</v>
      </c>
      <c r="D1001" s="14">
        <v>1991</v>
      </c>
      <c r="E1001" s="14">
        <f>data_filtered[[#This Row],[test_year]]-data_filtered[[#This Row],[model_year]]</f>
        <v>25</v>
      </c>
      <c r="F1001" s="14">
        <v>62</v>
      </c>
      <c r="G1001" s="14">
        <v>15</v>
      </c>
      <c r="H1001" s="14">
        <v>77</v>
      </c>
      <c r="I1001" s="14">
        <v>0.19480519480519501</v>
      </c>
    </row>
    <row r="1002" spans="1:9" x14ac:dyDescent="0.35">
      <c r="A1002" s="14">
        <v>2017</v>
      </c>
      <c r="B1002" s="14" t="s">
        <v>24</v>
      </c>
      <c r="C1002" s="14" t="s">
        <v>155</v>
      </c>
      <c r="D1002" s="14">
        <v>2001</v>
      </c>
      <c r="E1002" s="14">
        <f>data_filtered[[#This Row],[test_year]]-data_filtered[[#This Row],[model_year]]</f>
        <v>16</v>
      </c>
      <c r="F1002" s="14">
        <v>62</v>
      </c>
      <c r="G1002" s="14">
        <v>15</v>
      </c>
      <c r="H1002" s="14">
        <v>77</v>
      </c>
      <c r="I1002" s="14">
        <v>0.19480519480519501</v>
      </c>
    </row>
    <row r="1003" spans="1:9" x14ac:dyDescent="0.35">
      <c r="A1003" s="14">
        <v>2017</v>
      </c>
      <c r="B1003" s="14" t="s">
        <v>30</v>
      </c>
      <c r="C1003" s="14" t="s">
        <v>162</v>
      </c>
      <c r="D1003" s="14">
        <v>2000</v>
      </c>
      <c r="E1003" s="14">
        <f>data_filtered[[#This Row],[test_year]]-data_filtered[[#This Row],[model_year]]</f>
        <v>17</v>
      </c>
      <c r="F1003" s="14">
        <v>62</v>
      </c>
      <c r="G1003" s="14">
        <v>15</v>
      </c>
      <c r="H1003" s="14">
        <v>77</v>
      </c>
      <c r="I1003" s="14">
        <v>0.19480519480519501</v>
      </c>
    </row>
    <row r="1004" spans="1:9" x14ac:dyDescent="0.35">
      <c r="A1004" s="13">
        <v>2016</v>
      </c>
      <c r="B1004" s="13" t="s">
        <v>24</v>
      </c>
      <c r="C1004" s="13" t="s">
        <v>29</v>
      </c>
      <c r="D1004" s="13">
        <v>2005</v>
      </c>
      <c r="E1004" s="14">
        <f>data_filtered[[#This Row],[test_year]]-data_filtered[[#This Row],[model_year]]</f>
        <v>11</v>
      </c>
      <c r="F1004" s="13">
        <v>215</v>
      </c>
      <c r="G1004" s="13">
        <v>52</v>
      </c>
      <c r="H1004" s="13">
        <v>267</v>
      </c>
      <c r="I1004" s="13">
        <v>0.194756554307116</v>
      </c>
    </row>
    <row r="1005" spans="1:9" x14ac:dyDescent="0.35">
      <c r="A1005" s="13">
        <v>2017</v>
      </c>
      <c r="B1005" s="13" t="s">
        <v>24</v>
      </c>
      <c r="C1005" s="13" t="s">
        <v>41</v>
      </c>
      <c r="D1005" s="13">
        <v>2001</v>
      </c>
      <c r="E1005" s="14">
        <f>data_filtered[[#This Row],[test_year]]-data_filtered[[#This Row],[model_year]]</f>
        <v>16</v>
      </c>
      <c r="F1005" s="13">
        <v>203</v>
      </c>
      <c r="G1005" s="13">
        <v>49</v>
      </c>
      <c r="H1005" s="13">
        <v>252</v>
      </c>
      <c r="I1005" s="13">
        <v>0.194444444444444</v>
      </c>
    </row>
    <row r="1006" spans="1:9" x14ac:dyDescent="0.35">
      <c r="A1006" s="13">
        <v>2015</v>
      </c>
      <c r="B1006" s="13" t="s">
        <v>30</v>
      </c>
      <c r="C1006" s="13" t="s">
        <v>124</v>
      </c>
      <c r="D1006" s="13">
        <v>1997</v>
      </c>
      <c r="E1006" s="14">
        <f>data_filtered[[#This Row],[test_year]]-data_filtered[[#This Row],[model_year]]</f>
        <v>18</v>
      </c>
      <c r="F1006" s="13">
        <v>87</v>
      </c>
      <c r="G1006" s="13">
        <v>21</v>
      </c>
      <c r="H1006" s="13">
        <v>108</v>
      </c>
      <c r="I1006" s="13">
        <v>0.194444444444444</v>
      </c>
    </row>
    <row r="1007" spans="1:9" x14ac:dyDescent="0.35">
      <c r="A1007" s="14">
        <v>2016</v>
      </c>
      <c r="B1007" s="14" t="s">
        <v>26</v>
      </c>
      <c r="C1007" s="14" t="s">
        <v>69</v>
      </c>
      <c r="D1007" s="14">
        <v>1990</v>
      </c>
      <c r="E1007" s="14">
        <f>data_filtered[[#This Row],[test_year]]-data_filtered[[#This Row],[model_year]]</f>
        <v>26</v>
      </c>
      <c r="F1007" s="14">
        <v>58</v>
      </c>
      <c r="G1007" s="14">
        <v>14</v>
      </c>
      <c r="H1007" s="14">
        <v>72</v>
      </c>
      <c r="I1007" s="14">
        <v>0.194444444444444</v>
      </c>
    </row>
    <row r="1008" spans="1:9" x14ac:dyDescent="0.35">
      <c r="A1008" s="14">
        <v>2016</v>
      </c>
      <c r="B1008" s="14" t="s">
        <v>42</v>
      </c>
      <c r="C1008" s="14" t="s">
        <v>73</v>
      </c>
      <c r="D1008" s="14">
        <v>1999</v>
      </c>
      <c r="E1008" s="14">
        <f>data_filtered[[#This Row],[test_year]]-data_filtered[[#This Row],[model_year]]</f>
        <v>17</v>
      </c>
      <c r="F1008" s="14">
        <v>112</v>
      </c>
      <c r="G1008" s="14">
        <v>27</v>
      </c>
      <c r="H1008" s="14">
        <v>139</v>
      </c>
      <c r="I1008" s="14">
        <v>0.194244604316547</v>
      </c>
    </row>
    <row r="1009" spans="1:9" x14ac:dyDescent="0.35">
      <c r="A1009" s="14">
        <v>2015</v>
      </c>
      <c r="B1009" s="14" t="s">
        <v>67</v>
      </c>
      <c r="C1009" s="14" t="s">
        <v>77</v>
      </c>
      <c r="D1009" s="14">
        <v>2002</v>
      </c>
      <c r="E1009" s="14">
        <f>data_filtered[[#This Row],[test_year]]-data_filtered[[#This Row],[model_year]]</f>
        <v>13</v>
      </c>
      <c r="F1009" s="14">
        <v>83</v>
      </c>
      <c r="G1009" s="14">
        <v>20</v>
      </c>
      <c r="H1009" s="14">
        <v>103</v>
      </c>
      <c r="I1009" s="14">
        <v>0.19417475728155301</v>
      </c>
    </row>
    <row r="1010" spans="1:9" x14ac:dyDescent="0.35">
      <c r="A1010" s="14">
        <v>2014</v>
      </c>
      <c r="B1010" s="14" t="s">
        <v>24</v>
      </c>
      <c r="C1010" s="14" t="s">
        <v>220</v>
      </c>
      <c r="D1010" s="14">
        <v>1999</v>
      </c>
      <c r="E1010" s="14">
        <f>data_filtered[[#This Row],[test_year]]-data_filtered[[#This Row],[model_year]]</f>
        <v>15</v>
      </c>
      <c r="F1010" s="14">
        <v>54</v>
      </c>
      <c r="G1010" s="14">
        <v>13</v>
      </c>
      <c r="H1010" s="14">
        <v>67</v>
      </c>
      <c r="I1010" s="14">
        <v>0.19402985074626899</v>
      </c>
    </row>
    <row r="1011" spans="1:9" x14ac:dyDescent="0.35">
      <c r="A1011" s="13">
        <v>2014</v>
      </c>
      <c r="B1011" s="13" t="s">
        <v>37</v>
      </c>
      <c r="C1011" s="13" t="s">
        <v>38</v>
      </c>
      <c r="D1011" s="13">
        <v>2000</v>
      </c>
      <c r="E1011" s="14">
        <f>data_filtered[[#This Row],[test_year]]-data_filtered[[#This Row],[model_year]]</f>
        <v>14</v>
      </c>
      <c r="F1011" s="13">
        <v>54</v>
      </c>
      <c r="G1011" s="13">
        <v>13</v>
      </c>
      <c r="H1011" s="13">
        <v>67</v>
      </c>
      <c r="I1011" s="13">
        <v>0.19402985074626899</v>
      </c>
    </row>
    <row r="1012" spans="1:9" x14ac:dyDescent="0.35">
      <c r="A1012" s="14">
        <v>2016</v>
      </c>
      <c r="B1012" s="14" t="s">
        <v>79</v>
      </c>
      <c r="C1012" s="14" t="s">
        <v>80</v>
      </c>
      <c r="D1012" s="14">
        <v>2005</v>
      </c>
      <c r="E1012" s="14">
        <f>data_filtered[[#This Row],[test_year]]-data_filtered[[#This Row],[model_year]]</f>
        <v>11</v>
      </c>
      <c r="F1012" s="14">
        <v>54</v>
      </c>
      <c r="G1012" s="14">
        <v>13</v>
      </c>
      <c r="H1012" s="14">
        <v>67</v>
      </c>
      <c r="I1012" s="14">
        <v>0.19402985074626899</v>
      </c>
    </row>
    <row r="1013" spans="1:9" x14ac:dyDescent="0.35">
      <c r="A1013" s="13">
        <v>2017</v>
      </c>
      <c r="B1013" s="13" t="s">
        <v>79</v>
      </c>
      <c r="C1013" s="13" t="s">
        <v>80</v>
      </c>
      <c r="D1013" s="13">
        <v>2005</v>
      </c>
      <c r="E1013" s="14">
        <f>data_filtered[[#This Row],[test_year]]-data_filtered[[#This Row],[model_year]]</f>
        <v>12</v>
      </c>
      <c r="F1013" s="13">
        <v>54</v>
      </c>
      <c r="G1013" s="13">
        <v>13</v>
      </c>
      <c r="H1013" s="13">
        <v>67</v>
      </c>
      <c r="I1013" s="13">
        <v>0.19402985074626899</v>
      </c>
    </row>
    <row r="1014" spans="1:9" x14ac:dyDescent="0.35">
      <c r="A1014" s="14">
        <v>2015</v>
      </c>
      <c r="B1014" s="14" t="s">
        <v>52</v>
      </c>
      <c r="C1014" s="14" t="s">
        <v>74</v>
      </c>
      <c r="D1014" s="14">
        <v>2002</v>
      </c>
      <c r="E1014" s="14">
        <f>data_filtered[[#This Row],[test_year]]-data_filtered[[#This Row],[model_year]]</f>
        <v>13</v>
      </c>
      <c r="F1014" s="14">
        <v>158</v>
      </c>
      <c r="G1014" s="14">
        <v>38</v>
      </c>
      <c r="H1014" s="14">
        <v>196</v>
      </c>
      <c r="I1014" s="14">
        <v>0.19387755102040799</v>
      </c>
    </row>
    <row r="1015" spans="1:9" x14ac:dyDescent="0.35">
      <c r="A1015" s="14">
        <v>2014</v>
      </c>
      <c r="B1015" s="14" t="s">
        <v>113</v>
      </c>
      <c r="C1015" s="14" t="s">
        <v>161</v>
      </c>
      <c r="D1015" s="14">
        <v>1997</v>
      </c>
      <c r="E1015" s="14">
        <f>data_filtered[[#This Row],[test_year]]-data_filtered[[#This Row],[model_year]]</f>
        <v>17</v>
      </c>
      <c r="F1015" s="14">
        <v>79</v>
      </c>
      <c r="G1015" s="14">
        <v>19</v>
      </c>
      <c r="H1015" s="14">
        <v>98</v>
      </c>
      <c r="I1015" s="14">
        <v>0.19387755102040799</v>
      </c>
    </row>
    <row r="1016" spans="1:9" x14ac:dyDescent="0.35">
      <c r="A1016" s="14">
        <v>2014</v>
      </c>
      <c r="B1016" s="14" t="s">
        <v>52</v>
      </c>
      <c r="C1016" s="14" t="s">
        <v>74</v>
      </c>
      <c r="D1016" s="14">
        <v>2002</v>
      </c>
      <c r="E1016" s="14">
        <f>data_filtered[[#This Row],[test_year]]-data_filtered[[#This Row],[model_year]]</f>
        <v>12</v>
      </c>
      <c r="F1016" s="14">
        <v>179</v>
      </c>
      <c r="G1016" s="14">
        <v>43</v>
      </c>
      <c r="H1016" s="14">
        <v>222</v>
      </c>
      <c r="I1016" s="14">
        <v>0.19369369369369399</v>
      </c>
    </row>
    <row r="1017" spans="1:9" x14ac:dyDescent="0.35">
      <c r="A1017" s="14">
        <v>2013</v>
      </c>
      <c r="B1017" s="14" t="s">
        <v>30</v>
      </c>
      <c r="C1017" s="14" t="s">
        <v>215</v>
      </c>
      <c r="D1017" s="14">
        <v>2001</v>
      </c>
      <c r="E1017" s="14">
        <f>data_filtered[[#This Row],[test_year]]-data_filtered[[#This Row],[model_year]]</f>
        <v>12</v>
      </c>
      <c r="F1017" s="14">
        <v>75</v>
      </c>
      <c r="G1017" s="14">
        <v>18</v>
      </c>
      <c r="H1017" s="14">
        <v>93</v>
      </c>
      <c r="I1017" s="14">
        <v>0.19354838709677399</v>
      </c>
    </row>
    <row r="1018" spans="1:9" x14ac:dyDescent="0.35">
      <c r="A1018" s="13">
        <v>2013</v>
      </c>
      <c r="B1018" s="13" t="s">
        <v>52</v>
      </c>
      <c r="C1018" s="13" t="s">
        <v>318</v>
      </c>
      <c r="D1018" s="13">
        <v>2003</v>
      </c>
      <c r="E1018" s="14">
        <f>data_filtered[[#This Row],[test_year]]-data_filtered[[#This Row],[model_year]]</f>
        <v>10</v>
      </c>
      <c r="F1018" s="13">
        <v>50</v>
      </c>
      <c r="G1018" s="13">
        <v>12</v>
      </c>
      <c r="H1018" s="13">
        <v>62</v>
      </c>
      <c r="I1018" s="13">
        <v>0.19354838709677399</v>
      </c>
    </row>
    <row r="1019" spans="1:9" x14ac:dyDescent="0.35">
      <c r="A1019" s="14">
        <v>2015</v>
      </c>
      <c r="B1019" s="14" t="s">
        <v>67</v>
      </c>
      <c r="C1019" s="14" t="s">
        <v>145</v>
      </c>
      <c r="D1019" s="14">
        <v>1997</v>
      </c>
      <c r="E1019" s="14">
        <f>data_filtered[[#This Row],[test_year]]-data_filtered[[#This Row],[model_year]]</f>
        <v>18</v>
      </c>
      <c r="F1019" s="14">
        <v>50</v>
      </c>
      <c r="G1019" s="14">
        <v>12</v>
      </c>
      <c r="H1019" s="14">
        <v>62</v>
      </c>
      <c r="I1019" s="14">
        <v>0.19354838709677399</v>
      </c>
    </row>
    <row r="1020" spans="1:9" x14ac:dyDescent="0.35">
      <c r="A1020" s="14">
        <v>2015</v>
      </c>
      <c r="B1020" s="14" t="s">
        <v>26</v>
      </c>
      <c r="C1020" s="14" t="s">
        <v>133</v>
      </c>
      <c r="D1020" s="14">
        <v>2001</v>
      </c>
      <c r="E1020" s="14">
        <f>data_filtered[[#This Row],[test_year]]-data_filtered[[#This Row],[model_year]]</f>
        <v>14</v>
      </c>
      <c r="F1020" s="14">
        <v>50</v>
      </c>
      <c r="G1020" s="14">
        <v>12</v>
      </c>
      <c r="H1020" s="14">
        <v>62</v>
      </c>
      <c r="I1020" s="14">
        <v>0.19354838709677399</v>
      </c>
    </row>
    <row r="1021" spans="1:9" x14ac:dyDescent="0.35">
      <c r="A1021" s="13">
        <v>2016</v>
      </c>
      <c r="B1021" s="13" t="s">
        <v>24</v>
      </c>
      <c r="C1021" s="13" t="s">
        <v>268</v>
      </c>
      <c r="D1021" s="13">
        <v>2006</v>
      </c>
      <c r="E1021" s="14">
        <f>data_filtered[[#This Row],[test_year]]-data_filtered[[#This Row],[model_year]]</f>
        <v>10</v>
      </c>
      <c r="F1021" s="13">
        <v>50</v>
      </c>
      <c r="G1021" s="13">
        <v>12</v>
      </c>
      <c r="H1021" s="13">
        <v>62</v>
      </c>
      <c r="I1021" s="13">
        <v>0.19354838709677399</v>
      </c>
    </row>
    <row r="1022" spans="1:9" x14ac:dyDescent="0.35">
      <c r="A1022" s="13">
        <v>2017</v>
      </c>
      <c r="B1022" s="13" t="s">
        <v>42</v>
      </c>
      <c r="C1022" s="13" t="s">
        <v>66</v>
      </c>
      <c r="D1022" s="13">
        <v>1991</v>
      </c>
      <c r="E1022" s="14">
        <f>data_filtered[[#This Row],[test_year]]-data_filtered[[#This Row],[model_year]]</f>
        <v>26</v>
      </c>
      <c r="F1022" s="13">
        <v>50</v>
      </c>
      <c r="G1022" s="13">
        <v>12</v>
      </c>
      <c r="H1022" s="13">
        <v>62</v>
      </c>
      <c r="I1022" s="13">
        <v>0.19354838709677399</v>
      </c>
    </row>
    <row r="1023" spans="1:9" x14ac:dyDescent="0.35">
      <c r="A1023" s="14">
        <v>2014</v>
      </c>
      <c r="B1023" s="14" t="s">
        <v>106</v>
      </c>
      <c r="C1023" s="14" t="s">
        <v>107</v>
      </c>
      <c r="D1023" s="14">
        <v>2006</v>
      </c>
      <c r="E1023" s="14">
        <f>data_filtered[[#This Row],[test_year]]-data_filtered[[#This Row],[model_year]]</f>
        <v>8</v>
      </c>
      <c r="F1023" s="14">
        <v>121</v>
      </c>
      <c r="G1023" s="14">
        <v>29</v>
      </c>
      <c r="H1023" s="14">
        <v>150</v>
      </c>
      <c r="I1023" s="14">
        <v>0.193333333333333</v>
      </c>
    </row>
    <row r="1024" spans="1:9" x14ac:dyDescent="0.35">
      <c r="A1024" s="13">
        <v>2015</v>
      </c>
      <c r="B1024" s="13" t="s">
        <v>24</v>
      </c>
      <c r="C1024" s="13" t="s">
        <v>70</v>
      </c>
      <c r="D1024" s="13">
        <v>1996</v>
      </c>
      <c r="E1024" s="14">
        <f>data_filtered[[#This Row],[test_year]]-data_filtered[[#This Row],[model_year]]</f>
        <v>19</v>
      </c>
      <c r="F1024" s="13">
        <v>121</v>
      </c>
      <c r="G1024" s="13">
        <v>29</v>
      </c>
      <c r="H1024" s="13">
        <v>150</v>
      </c>
      <c r="I1024" s="13">
        <v>0.193333333333333</v>
      </c>
    </row>
    <row r="1025" spans="1:9" x14ac:dyDescent="0.35">
      <c r="A1025" s="13">
        <v>2016</v>
      </c>
      <c r="B1025" s="13" t="s">
        <v>79</v>
      </c>
      <c r="C1025" s="13" t="s">
        <v>125</v>
      </c>
      <c r="D1025" s="13">
        <v>2006</v>
      </c>
      <c r="E1025" s="14">
        <f>data_filtered[[#This Row],[test_year]]-data_filtered[[#This Row],[model_year]]</f>
        <v>10</v>
      </c>
      <c r="F1025" s="13">
        <v>121</v>
      </c>
      <c r="G1025" s="13">
        <v>29</v>
      </c>
      <c r="H1025" s="13">
        <v>150</v>
      </c>
      <c r="I1025" s="13">
        <v>0.193333333333333</v>
      </c>
    </row>
    <row r="1026" spans="1:9" x14ac:dyDescent="0.35">
      <c r="A1026" s="14">
        <v>2014</v>
      </c>
      <c r="B1026" s="14" t="s">
        <v>79</v>
      </c>
      <c r="C1026" s="14" t="s">
        <v>80</v>
      </c>
      <c r="D1026" s="14">
        <v>2005</v>
      </c>
      <c r="E1026" s="14">
        <f>data_filtered[[#This Row],[test_year]]-data_filtered[[#This Row],[model_year]]</f>
        <v>9</v>
      </c>
      <c r="F1026" s="14">
        <v>71</v>
      </c>
      <c r="G1026" s="14">
        <v>17</v>
      </c>
      <c r="H1026" s="14">
        <v>88</v>
      </c>
      <c r="I1026" s="14">
        <v>0.19318181818181801</v>
      </c>
    </row>
    <row r="1027" spans="1:9" x14ac:dyDescent="0.35">
      <c r="A1027" s="13">
        <v>2017</v>
      </c>
      <c r="B1027" s="13" t="s">
        <v>30</v>
      </c>
      <c r="C1027" s="13" t="s">
        <v>47</v>
      </c>
      <c r="D1027" s="13">
        <v>2004</v>
      </c>
      <c r="E1027" s="14">
        <f>data_filtered[[#This Row],[test_year]]-data_filtered[[#This Row],[model_year]]</f>
        <v>13</v>
      </c>
      <c r="F1027" s="13">
        <v>117</v>
      </c>
      <c r="G1027" s="13">
        <v>28</v>
      </c>
      <c r="H1027" s="13">
        <v>145</v>
      </c>
      <c r="I1027" s="13">
        <v>0.19310344827586201</v>
      </c>
    </row>
    <row r="1028" spans="1:9" x14ac:dyDescent="0.35">
      <c r="A1028" s="13">
        <v>2016</v>
      </c>
      <c r="B1028" s="13" t="s">
        <v>24</v>
      </c>
      <c r="C1028" s="13" t="s">
        <v>46</v>
      </c>
      <c r="D1028" s="13">
        <v>2005</v>
      </c>
      <c r="E1028" s="14">
        <f>data_filtered[[#This Row],[test_year]]-data_filtered[[#This Row],[model_year]]</f>
        <v>11</v>
      </c>
      <c r="F1028" s="13">
        <v>163</v>
      </c>
      <c r="G1028" s="13">
        <v>39</v>
      </c>
      <c r="H1028" s="13">
        <v>202</v>
      </c>
      <c r="I1028" s="13">
        <v>0.19306930693069299</v>
      </c>
    </row>
    <row r="1029" spans="1:9" x14ac:dyDescent="0.35">
      <c r="A1029" s="13">
        <v>2014</v>
      </c>
      <c r="B1029" s="13" t="s">
        <v>24</v>
      </c>
      <c r="C1029" s="13" t="s">
        <v>257</v>
      </c>
      <c r="D1029" s="13">
        <v>2004</v>
      </c>
      <c r="E1029" s="14">
        <f>data_filtered[[#This Row],[test_year]]-data_filtered[[#This Row],[model_year]]</f>
        <v>10</v>
      </c>
      <c r="F1029" s="13">
        <v>46</v>
      </c>
      <c r="G1029" s="13">
        <v>11</v>
      </c>
      <c r="H1029" s="13">
        <v>57</v>
      </c>
      <c r="I1029" s="13">
        <v>0.19298245614035101</v>
      </c>
    </row>
    <row r="1030" spans="1:9" x14ac:dyDescent="0.35">
      <c r="A1030" s="13">
        <v>2015</v>
      </c>
      <c r="B1030" s="13" t="s">
        <v>67</v>
      </c>
      <c r="C1030" s="13" t="s">
        <v>68</v>
      </c>
      <c r="D1030" s="13">
        <v>1994</v>
      </c>
      <c r="E1030" s="14">
        <f>data_filtered[[#This Row],[test_year]]-data_filtered[[#This Row],[model_year]]</f>
        <v>21</v>
      </c>
      <c r="F1030" s="13">
        <v>46</v>
      </c>
      <c r="G1030" s="13">
        <v>11</v>
      </c>
      <c r="H1030" s="13">
        <v>57</v>
      </c>
      <c r="I1030" s="13">
        <v>0.19298245614035101</v>
      </c>
    </row>
    <row r="1031" spans="1:9" x14ac:dyDescent="0.35">
      <c r="A1031" s="13">
        <v>2015</v>
      </c>
      <c r="B1031" s="13" t="s">
        <v>26</v>
      </c>
      <c r="C1031" s="13" t="s">
        <v>279</v>
      </c>
      <c r="D1031" s="13">
        <v>1997</v>
      </c>
      <c r="E1031" s="14">
        <f>data_filtered[[#This Row],[test_year]]-data_filtered[[#This Row],[model_year]]</f>
        <v>18</v>
      </c>
      <c r="F1031" s="13">
        <v>46</v>
      </c>
      <c r="G1031" s="13">
        <v>11</v>
      </c>
      <c r="H1031" s="13">
        <v>57</v>
      </c>
      <c r="I1031" s="13">
        <v>0.19298245614035101</v>
      </c>
    </row>
    <row r="1032" spans="1:9" x14ac:dyDescent="0.35">
      <c r="A1032" s="14">
        <v>2016</v>
      </c>
      <c r="B1032" s="14" t="s">
        <v>58</v>
      </c>
      <c r="C1032" s="14" t="s">
        <v>329</v>
      </c>
      <c r="D1032" s="14">
        <v>2006</v>
      </c>
      <c r="E1032" s="14">
        <f>data_filtered[[#This Row],[test_year]]-data_filtered[[#This Row],[model_year]]</f>
        <v>10</v>
      </c>
      <c r="F1032" s="14">
        <v>46</v>
      </c>
      <c r="G1032" s="14">
        <v>11</v>
      </c>
      <c r="H1032" s="14">
        <v>57</v>
      </c>
      <c r="I1032" s="14">
        <v>0.19298245614035101</v>
      </c>
    </row>
    <row r="1033" spans="1:9" x14ac:dyDescent="0.35">
      <c r="A1033" s="14">
        <v>2016</v>
      </c>
      <c r="B1033" s="14" t="s">
        <v>113</v>
      </c>
      <c r="C1033" s="14" t="s">
        <v>258</v>
      </c>
      <c r="D1033" s="14">
        <v>2005</v>
      </c>
      <c r="E1033" s="14">
        <f>data_filtered[[#This Row],[test_year]]-data_filtered[[#This Row],[model_year]]</f>
        <v>11</v>
      </c>
      <c r="F1033" s="14">
        <v>46</v>
      </c>
      <c r="G1033" s="14">
        <v>11</v>
      </c>
      <c r="H1033" s="14">
        <v>57</v>
      </c>
      <c r="I1033" s="14">
        <v>0.19298245614035101</v>
      </c>
    </row>
    <row r="1034" spans="1:9" x14ac:dyDescent="0.35">
      <c r="A1034" s="14">
        <v>2013</v>
      </c>
      <c r="B1034" s="14" t="s">
        <v>30</v>
      </c>
      <c r="C1034" s="14" t="s">
        <v>162</v>
      </c>
      <c r="D1034" s="14">
        <v>2001</v>
      </c>
      <c r="E1034" s="14">
        <f>data_filtered[[#This Row],[test_year]]-data_filtered[[#This Row],[model_year]]</f>
        <v>12</v>
      </c>
      <c r="F1034" s="14">
        <v>67</v>
      </c>
      <c r="G1034" s="14">
        <v>16</v>
      </c>
      <c r="H1034" s="14">
        <v>83</v>
      </c>
      <c r="I1034" s="14">
        <v>0.19277108433734899</v>
      </c>
    </row>
    <row r="1035" spans="1:9" x14ac:dyDescent="0.35">
      <c r="A1035" s="13">
        <v>2014</v>
      </c>
      <c r="B1035" s="13" t="s">
        <v>42</v>
      </c>
      <c r="C1035" s="13" t="s">
        <v>66</v>
      </c>
      <c r="D1035" s="13">
        <v>1990</v>
      </c>
      <c r="E1035" s="14">
        <f>data_filtered[[#This Row],[test_year]]-data_filtered[[#This Row],[model_year]]</f>
        <v>24</v>
      </c>
      <c r="F1035" s="13">
        <v>67</v>
      </c>
      <c r="G1035" s="13">
        <v>16</v>
      </c>
      <c r="H1035" s="13">
        <v>83</v>
      </c>
      <c r="I1035" s="13">
        <v>0.19277108433734899</v>
      </c>
    </row>
    <row r="1036" spans="1:9" x14ac:dyDescent="0.35">
      <c r="A1036" s="14">
        <v>2016</v>
      </c>
      <c r="B1036" s="14" t="s">
        <v>24</v>
      </c>
      <c r="C1036" s="14" t="s">
        <v>71</v>
      </c>
      <c r="D1036" s="14">
        <v>2000</v>
      </c>
      <c r="E1036" s="14">
        <f>data_filtered[[#This Row],[test_year]]-data_filtered[[#This Row],[model_year]]</f>
        <v>16</v>
      </c>
      <c r="F1036" s="14">
        <v>67</v>
      </c>
      <c r="G1036" s="14">
        <v>16</v>
      </c>
      <c r="H1036" s="14">
        <v>83</v>
      </c>
      <c r="I1036" s="14">
        <v>0.19277108433734899</v>
      </c>
    </row>
    <row r="1037" spans="1:9" x14ac:dyDescent="0.35">
      <c r="A1037" s="13">
        <v>2016</v>
      </c>
      <c r="B1037" s="13" t="s">
        <v>67</v>
      </c>
      <c r="C1037" s="13" t="s">
        <v>138</v>
      </c>
      <c r="D1037" s="13">
        <v>1996</v>
      </c>
      <c r="E1037" s="14">
        <f>data_filtered[[#This Row],[test_year]]-data_filtered[[#This Row],[model_year]]</f>
        <v>20</v>
      </c>
      <c r="F1037" s="13">
        <v>67</v>
      </c>
      <c r="G1037" s="13">
        <v>16</v>
      </c>
      <c r="H1037" s="13">
        <v>83</v>
      </c>
      <c r="I1037" s="13">
        <v>0.19277108433734899</v>
      </c>
    </row>
    <row r="1038" spans="1:9" x14ac:dyDescent="0.35">
      <c r="A1038" s="14">
        <v>2013</v>
      </c>
      <c r="B1038" s="14" t="s">
        <v>30</v>
      </c>
      <c r="C1038" s="14" t="s">
        <v>132</v>
      </c>
      <c r="D1038" s="14">
        <v>1998</v>
      </c>
      <c r="E1038" s="14">
        <f>data_filtered[[#This Row],[test_year]]-data_filtered[[#This Row],[model_year]]</f>
        <v>15</v>
      </c>
      <c r="F1038" s="14">
        <v>126</v>
      </c>
      <c r="G1038" s="14">
        <v>30</v>
      </c>
      <c r="H1038" s="14">
        <v>156</v>
      </c>
      <c r="I1038" s="14">
        <v>0.19230769230769201</v>
      </c>
    </row>
    <row r="1039" spans="1:9" x14ac:dyDescent="0.35">
      <c r="A1039" s="14">
        <v>2017</v>
      </c>
      <c r="B1039" s="14" t="s">
        <v>52</v>
      </c>
      <c r="C1039" s="14" t="s">
        <v>74</v>
      </c>
      <c r="D1039" s="14">
        <v>1999</v>
      </c>
      <c r="E1039" s="14">
        <f>data_filtered[[#This Row],[test_year]]-data_filtered[[#This Row],[model_year]]</f>
        <v>18</v>
      </c>
      <c r="F1039" s="14">
        <v>84</v>
      </c>
      <c r="G1039" s="14">
        <v>20</v>
      </c>
      <c r="H1039" s="14">
        <v>104</v>
      </c>
      <c r="I1039" s="14">
        <v>0.19230769230769201</v>
      </c>
    </row>
    <row r="1040" spans="1:9" x14ac:dyDescent="0.35">
      <c r="A1040" s="13">
        <v>2014</v>
      </c>
      <c r="B1040" s="13" t="s">
        <v>52</v>
      </c>
      <c r="C1040" s="13" t="s">
        <v>84</v>
      </c>
      <c r="D1040" s="13">
        <v>2000</v>
      </c>
      <c r="E1040" s="14">
        <f>data_filtered[[#This Row],[test_year]]-data_filtered[[#This Row],[model_year]]</f>
        <v>14</v>
      </c>
      <c r="F1040" s="13">
        <v>63</v>
      </c>
      <c r="G1040" s="13">
        <v>15</v>
      </c>
      <c r="H1040" s="13">
        <v>78</v>
      </c>
      <c r="I1040" s="13">
        <v>0.19230769230769201</v>
      </c>
    </row>
    <row r="1041" spans="1:9" x14ac:dyDescent="0.35">
      <c r="A1041" s="14">
        <v>2014</v>
      </c>
      <c r="B1041" s="14" t="s">
        <v>30</v>
      </c>
      <c r="C1041" s="14" t="s">
        <v>162</v>
      </c>
      <c r="D1041" s="14">
        <v>2000</v>
      </c>
      <c r="E1041" s="14">
        <f>data_filtered[[#This Row],[test_year]]-data_filtered[[#This Row],[model_year]]</f>
        <v>14</v>
      </c>
      <c r="F1041" s="14">
        <v>63</v>
      </c>
      <c r="G1041" s="14">
        <v>15</v>
      </c>
      <c r="H1041" s="14">
        <v>78</v>
      </c>
      <c r="I1041" s="14">
        <v>0.19230769230769201</v>
      </c>
    </row>
    <row r="1042" spans="1:9" x14ac:dyDescent="0.35">
      <c r="A1042" s="14">
        <v>2015</v>
      </c>
      <c r="B1042" s="14" t="s">
        <v>30</v>
      </c>
      <c r="C1042" s="14" t="s">
        <v>222</v>
      </c>
      <c r="D1042" s="14">
        <v>1998</v>
      </c>
      <c r="E1042" s="14">
        <f>data_filtered[[#This Row],[test_year]]-data_filtered[[#This Row],[model_year]]</f>
        <v>17</v>
      </c>
      <c r="F1042" s="14">
        <v>63</v>
      </c>
      <c r="G1042" s="14">
        <v>15</v>
      </c>
      <c r="H1042" s="14">
        <v>78</v>
      </c>
      <c r="I1042" s="14">
        <v>0.19230769230769201</v>
      </c>
    </row>
    <row r="1043" spans="1:9" x14ac:dyDescent="0.35">
      <c r="A1043" s="14">
        <v>2015</v>
      </c>
      <c r="B1043" s="14" t="s">
        <v>113</v>
      </c>
      <c r="C1043" s="14" t="s">
        <v>161</v>
      </c>
      <c r="D1043" s="14">
        <v>2000</v>
      </c>
      <c r="E1043" s="14">
        <f>data_filtered[[#This Row],[test_year]]-data_filtered[[#This Row],[model_year]]</f>
        <v>15</v>
      </c>
      <c r="F1043" s="14">
        <v>63</v>
      </c>
      <c r="G1043" s="14">
        <v>15</v>
      </c>
      <c r="H1043" s="14">
        <v>78</v>
      </c>
      <c r="I1043" s="14">
        <v>0.19230769230769201</v>
      </c>
    </row>
    <row r="1044" spans="1:9" x14ac:dyDescent="0.35">
      <c r="A1044" s="14">
        <v>2016</v>
      </c>
      <c r="B1044" s="14" t="s">
        <v>24</v>
      </c>
      <c r="C1044" s="14" t="s">
        <v>71</v>
      </c>
      <c r="D1044" s="14">
        <v>1999</v>
      </c>
      <c r="E1044" s="14">
        <f>data_filtered[[#This Row],[test_year]]-data_filtered[[#This Row],[model_year]]</f>
        <v>17</v>
      </c>
      <c r="F1044" s="14">
        <v>63</v>
      </c>
      <c r="G1044" s="14">
        <v>15</v>
      </c>
      <c r="H1044" s="14">
        <v>78</v>
      </c>
      <c r="I1044" s="14">
        <v>0.19230769230769201</v>
      </c>
    </row>
    <row r="1045" spans="1:9" x14ac:dyDescent="0.35">
      <c r="A1045" s="13">
        <v>2014</v>
      </c>
      <c r="B1045" s="13" t="s">
        <v>52</v>
      </c>
      <c r="C1045" s="13" t="s">
        <v>150</v>
      </c>
      <c r="D1045" s="13">
        <v>2011</v>
      </c>
      <c r="E1045" s="14">
        <f>data_filtered[[#This Row],[test_year]]-data_filtered[[#This Row],[model_year]]</f>
        <v>3</v>
      </c>
      <c r="F1045" s="13">
        <v>42</v>
      </c>
      <c r="G1045" s="13">
        <v>10</v>
      </c>
      <c r="H1045" s="13">
        <v>52</v>
      </c>
      <c r="I1045" s="13">
        <v>0.19230769230769201</v>
      </c>
    </row>
    <row r="1046" spans="1:9" x14ac:dyDescent="0.35">
      <c r="A1046" s="13">
        <v>2014</v>
      </c>
      <c r="B1046" s="13" t="s">
        <v>26</v>
      </c>
      <c r="C1046" s="13" t="s">
        <v>35</v>
      </c>
      <c r="D1046" s="13">
        <v>1992</v>
      </c>
      <c r="E1046" s="14">
        <f>data_filtered[[#This Row],[test_year]]-data_filtered[[#This Row],[model_year]]</f>
        <v>22</v>
      </c>
      <c r="F1046" s="13">
        <v>42</v>
      </c>
      <c r="G1046" s="13">
        <v>10</v>
      </c>
      <c r="H1046" s="13">
        <v>52</v>
      </c>
      <c r="I1046" s="13">
        <v>0.19230769230769201</v>
      </c>
    </row>
    <row r="1047" spans="1:9" x14ac:dyDescent="0.35">
      <c r="A1047" s="13">
        <v>2015</v>
      </c>
      <c r="B1047" s="13" t="s">
        <v>52</v>
      </c>
      <c r="C1047" s="13" t="s">
        <v>90</v>
      </c>
      <c r="D1047" s="13">
        <v>2001</v>
      </c>
      <c r="E1047" s="14">
        <f>data_filtered[[#This Row],[test_year]]-data_filtered[[#This Row],[model_year]]</f>
        <v>14</v>
      </c>
      <c r="F1047" s="13">
        <v>42</v>
      </c>
      <c r="G1047" s="13">
        <v>10</v>
      </c>
      <c r="H1047" s="13">
        <v>52</v>
      </c>
      <c r="I1047" s="13">
        <v>0.19230769230769201</v>
      </c>
    </row>
    <row r="1048" spans="1:9" x14ac:dyDescent="0.35">
      <c r="A1048" s="14">
        <v>2017</v>
      </c>
      <c r="B1048" s="14" t="s">
        <v>79</v>
      </c>
      <c r="C1048" s="14" t="s">
        <v>81</v>
      </c>
      <c r="D1048" s="14">
        <v>2005</v>
      </c>
      <c r="E1048" s="14">
        <f>data_filtered[[#This Row],[test_year]]-data_filtered[[#This Row],[model_year]]</f>
        <v>12</v>
      </c>
      <c r="F1048" s="14">
        <v>42</v>
      </c>
      <c r="G1048" s="14">
        <v>10</v>
      </c>
      <c r="H1048" s="14">
        <v>52</v>
      </c>
      <c r="I1048" s="14">
        <v>0.19230769230769201</v>
      </c>
    </row>
    <row r="1049" spans="1:9" x14ac:dyDescent="0.35">
      <c r="A1049" s="13">
        <v>2015</v>
      </c>
      <c r="B1049" s="13" t="s">
        <v>52</v>
      </c>
      <c r="C1049" s="13" t="s">
        <v>74</v>
      </c>
      <c r="D1049" s="13">
        <v>2001</v>
      </c>
      <c r="E1049" s="14">
        <f>data_filtered[[#This Row],[test_year]]-data_filtered[[#This Row],[model_year]]</f>
        <v>14</v>
      </c>
      <c r="F1049" s="13">
        <v>164</v>
      </c>
      <c r="G1049" s="13">
        <v>39</v>
      </c>
      <c r="H1049" s="13">
        <v>203</v>
      </c>
      <c r="I1049" s="13">
        <v>0.19211822660098499</v>
      </c>
    </row>
    <row r="1050" spans="1:9" x14ac:dyDescent="0.35">
      <c r="A1050" s="14">
        <v>2013</v>
      </c>
      <c r="B1050" s="14" t="s">
        <v>113</v>
      </c>
      <c r="C1050" s="14" t="s">
        <v>161</v>
      </c>
      <c r="D1050" s="14">
        <v>2002</v>
      </c>
      <c r="E1050" s="14">
        <f>data_filtered[[#This Row],[test_year]]-data_filtered[[#This Row],[model_year]]</f>
        <v>11</v>
      </c>
      <c r="F1050" s="14">
        <v>101</v>
      </c>
      <c r="G1050" s="14">
        <v>24</v>
      </c>
      <c r="H1050" s="14">
        <v>125</v>
      </c>
      <c r="I1050" s="14">
        <v>0.192</v>
      </c>
    </row>
    <row r="1051" spans="1:9" x14ac:dyDescent="0.35">
      <c r="A1051" s="14">
        <v>2017</v>
      </c>
      <c r="B1051" s="14" t="s">
        <v>113</v>
      </c>
      <c r="C1051" s="14" t="s">
        <v>114</v>
      </c>
      <c r="D1051" s="14">
        <v>2006</v>
      </c>
      <c r="E1051" s="14">
        <f>data_filtered[[#This Row],[test_year]]-data_filtered[[#This Row],[model_year]]</f>
        <v>11</v>
      </c>
      <c r="F1051" s="14">
        <v>80</v>
      </c>
      <c r="G1051" s="14">
        <v>19</v>
      </c>
      <c r="H1051" s="14">
        <v>99</v>
      </c>
      <c r="I1051" s="14">
        <v>0.19191919191919199</v>
      </c>
    </row>
    <row r="1052" spans="1:9" x14ac:dyDescent="0.35">
      <c r="A1052" s="13">
        <v>2017</v>
      </c>
      <c r="B1052" s="13" t="s">
        <v>52</v>
      </c>
      <c r="C1052" s="13" t="s">
        <v>74</v>
      </c>
      <c r="D1052" s="13">
        <v>2002</v>
      </c>
      <c r="E1052" s="14">
        <f>data_filtered[[#This Row],[test_year]]-data_filtered[[#This Row],[model_year]]</f>
        <v>15</v>
      </c>
      <c r="F1052" s="13">
        <v>139</v>
      </c>
      <c r="G1052" s="13">
        <v>33</v>
      </c>
      <c r="H1052" s="13">
        <v>172</v>
      </c>
      <c r="I1052" s="13">
        <v>0.19186046511627899</v>
      </c>
    </row>
    <row r="1053" spans="1:9" x14ac:dyDescent="0.35">
      <c r="A1053" s="13">
        <v>2014</v>
      </c>
      <c r="B1053" s="13" t="s">
        <v>24</v>
      </c>
      <c r="C1053" s="13" t="s">
        <v>189</v>
      </c>
      <c r="D1053" s="13">
        <v>2005</v>
      </c>
      <c r="E1053" s="14">
        <f>data_filtered[[#This Row],[test_year]]-data_filtered[[#This Row],[model_year]]</f>
        <v>9</v>
      </c>
      <c r="F1053" s="13">
        <v>59</v>
      </c>
      <c r="G1053" s="13">
        <v>14</v>
      </c>
      <c r="H1053" s="13">
        <v>73</v>
      </c>
      <c r="I1053" s="13">
        <v>0.19178082191780799</v>
      </c>
    </row>
    <row r="1054" spans="1:9" x14ac:dyDescent="0.35">
      <c r="A1054" s="14">
        <v>2014</v>
      </c>
      <c r="B1054" s="14" t="s">
        <v>128</v>
      </c>
      <c r="C1054" s="14" t="s">
        <v>173</v>
      </c>
      <c r="D1054" s="14">
        <v>2002</v>
      </c>
      <c r="E1054" s="14">
        <f>data_filtered[[#This Row],[test_year]]-data_filtered[[#This Row],[model_year]]</f>
        <v>12</v>
      </c>
      <c r="F1054" s="14">
        <v>59</v>
      </c>
      <c r="G1054" s="14">
        <v>14</v>
      </c>
      <c r="H1054" s="14">
        <v>73</v>
      </c>
      <c r="I1054" s="14">
        <v>0.19178082191780799</v>
      </c>
    </row>
    <row r="1055" spans="1:9" x14ac:dyDescent="0.35">
      <c r="A1055" s="13">
        <v>2015</v>
      </c>
      <c r="B1055" s="13" t="s">
        <v>30</v>
      </c>
      <c r="C1055" s="13" t="s">
        <v>226</v>
      </c>
      <c r="D1055" s="13">
        <v>1994</v>
      </c>
      <c r="E1055" s="14">
        <f>data_filtered[[#This Row],[test_year]]-data_filtered[[#This Row],[model_year]]</f>
        <v>21</v>
      </c>
      <c r="F1055" s="13">
        <v>59</v>
      </c>
      <c r="G1055" s="13">
        <v>14</v>
      </c>
      <c r="H1055" s="13">
        <v>73</v>
      </c>
      <c r="I1055" s="13">
        <v>0.19178082191780799</v>
      </c>
    </row>
    <row r="1056" spans="1:9" x14ac:dyDescent="0.35">
      <c r="A1056" s="13">
        <v>2014</v>
      </c>
      <c r="B1056" s="13" t="s">
        <v>24</v>
      </c>
      <c r="C1056" s="13" t="s">
        <v>121</v>
      </c>
      <c r="D1056" s="13">
        <v>1995</v>
      </c>
      <c r="E1056" s="14">
        <f>data_filtered[[#This Row],[test_year]]-data_filtered[[#This Row],[model_year]]</f>
        <v>19</v>
      </c>
      <c r="F1056" s="13">
        <v>97</v>
      </c>
      <c r="G1056" s="13">
        <v>23</v>
      </c>
      <c r="H1056" s="13">
        <v>120</v>
      </c>
      <c r="I1056" s="13">
        <v>0.19166666666666701</v>
      </c>
    </row>
    <row r="1057" spans="1:9" x14ac:dyDescent="0.35">
      <c r="A1057" s="14">
        <v>2016</v>
      </c>
      <c r="B1057" s="14" t="s">
        <v>30</v>
      </c>
      <c r="C1057" s="14" t="s">
        <v>47</v>
      </c>
      <c r="D1057" s="14">
        <v>1999</v>
      </c>
      <c r="E1057" s="14">
        <f>data_filtered[[#This Row],[test_year]]-data_filtered[[#This Row],[model_year]]</f>
        <v>17</v>
      </c>
      <c r="F1057" s="14">
        <v>97</v>
      </c>
      <c r="G1057" s="14">
        <v>23</v>
      </c>
      <c r="H1057" s="14">
        <v>120</v>
      </c>
      <c r="I1057" s="14">
        <v>0.19166666666666701</v>
      </c>
    </row>
    <row r="1058" spans="1:9" x14ac:dyDescent="0.35">
      <c r="A1058" s="14">
        <v>2013</v>
      </c>
      <c r="B1058" s="14" t="s">
        <v>52</v>
      </c>
      <c r="C1058" s="14" t="s">
        <v>165</v>
      </c>
      <c r="D1058" s="14">
        <v>2001</v>
      </c>
      <c r="E1058" s="14">
        <f>data_filtered[[#This Row],[test_year]]-data_filtered[[#This Row],[model_year]]</f>
        <v>12</v>
      </c>
      <c r="F1058" s="14">
        <v>76</v>
      </c>
      <c r="G1058" s="14">
        <v>18</v>
      </c>
      <c r="H1058" s="14">
        <v>94</v>
      </c>
      <c r="I1058" s="14">
        <v>0.19148936170212799</v>
      </c>
    </row>
    <row r="1059" spans="1:9" x14ac:dyDescent="0.35">
      <c r="A1059" s="13">
        <v>2016</v>
      </c>
      <c r="B1059" s="13" t="s">
        <v>26</v>
      </c>
      <c r="C1059" s="13" t="s">
        <v>69</v>
      </c>
      <c r="D1059" s="13">
        <v>1991</v>
      </c>
      <c r="E1059" s="14">
        <f>data_filtered[[#This Row],[test_year]]-data_filtered[[#This Row],[model_year]]</f>
        <v>25</v>
      </c>
      <c r="F1059" s="13">
        <v>76</v>
      </c>
      <c r="G1059" s="13">
        <v>18</v>
      </c>
      <c r="H1059" s="13">
        <v>94</v>
      </c>
      <c r="I1059" s="13">
        <v>0.19148936170212799</v>
      </c>
    </row>
    <row r="1060" spans="1:9" x14ac:dyDescent="0.35">
      <c r="A1060" s="14">
        <v>2017</v>
      </c>
      <c r="B1060" s="14" t="s">
        <v>98</v>
      </c>
      <c r="C1060" s="14" t="s">
        <v>41</v>
      </c>
      <c r="D1060" s="14">
        <v>2000</v>
      </c>
      <c r="E1060" s="14">
        <f>data_filtered[[#This Row],[test_year]]-data_filtered[[#This Row],[model_year]]</f>
        <v>17</v>
      </c>
      <c r="F1060" s="14">
        <v>76</v>
      </c>
      <c r="G1060" s="14">
        <v>18</v>
      </c>
      <c r="H1060" s="14">
        <v>94</v>
      </c>
      <c r="I1060" s="14">
        <v>0.19148936170212799</v>
      </c>
    </row>
    <row r="1061" spans="1:9" x14ac:dyDescent="0.35">
      <c r="A1061" s="13">
        <v>2014</v>
      </c>
      <c r="B1061" s="13" t="s">
        <v>118</v>
      </c>
      <c r="C1061" s="13" t="s">
        <v>119</v>
      </c>
      <c r="D1061" s="13">
        <v>2004</v>
      </c>
      <c r="E1061" s="14">
        <f>data_filtered[[#This Row],[test_year]]-data_filtered[[#This Row],[model_year]]</f>
        <v>10</v>
      </c>
      <c r="F1061" s="13">
        <v>93</v>
      </c>
      <c r="G1061" s="13">
        <v>22</v>
      </c>
      <c r="H1061" s="13">
        <v>115</v>
      </c>
      <c r="I1061" s="13">
        <v>0.19130434782608699</v>
      </c>
    </row>
    <row r="1062" spans="1:9" x14ac:dyDescent="0.35">
      <c r="A1062" s="14">
        <v>2014</v>
      </c>
      <c r="B1062" s="14" t="s">
        <v>52</v>
      </c>
      <c r="C1062" s="14" t="s">
        <v>150</v>
      </c>
      <c r="D1062" s="14">
        <v>2005</v>
      </c>
      <c r="E1062" s="14">
        <f>data_filtered[[#This Row],[test_year]]-data_filtered[[#This Row],[model_year]]</f>
        <v>9</v>
      </c>
      <c r="F1062" s="14">
        <v>55</v>
      </c>
      <c r="G1062" s="14">
        <v>13</v>
      </c>
      <c r="H1062" s="14">
        <v>68</v>
      </c>
      <c r="I1062" s="14">
        <v>0.191176470588235</v>
      </c>
    </row>
    <row r="1063" spans="1:9" x14ac:dyDescent="0.35">
      <c r="A1063" s="13">
        <v>2015</v>
      </c>
      <c r="B1063" s="13" t="s">
        <v>33</v>
      </c>
      <c r="C1063" s="13" t="s">
        <v>34</v>
      </c>
      <c r="D1063" s="13">
        <v>2000</v>
      </c>
      <c r="E1063" s="14">
        <f>data_filtered[[#This Row],[test_year]]-data_filtered[[#This Row],[model_year]]</f>
        <v>15</v>
      </c>
      <c r="F1063" s="13">
        <v>55</v>
      </c>
      <c r="G1063" s="13">
        <v>13</v>
      </c>
      <c r="H1063" s="13">
        <v>68</v>
      </c>
      <c r="I1063" s="13">
        <v>0.191176470588235</v>
      </c>
    </row>
    <row r="1064" spans="1:9" x14ac:dyDescent="0.35">
      <c r="A1064" s="13">
        <v>2013</v>
      </c>
      <c r="B1064" s="13" t="s">
        <v>94</v>
      </c>
      <c r="C1064" s="13" t="s">
        <v>95</v>
      </c>
      <c r="D1064" s="13">
        <v>2001</v>
      </c>
      <c r="E1064" s="14">
        <f>data_filtered[[#This Row],[test_year]]-data_filtered[[#This Row],[model_year]]</f>
        <v>12</v>
      </c>
      <c r="F1064" s="13">
        <v>127</v>
      </c>
      <c r="G1064" s="13">
        <v>30</v>
      </c>
      <c r="H1064" s="13">
        <v>157</v>
      </c>
      <c r="I1064" s="13">
        <v>0.19108280254777099</v>
      </c>
    </row>
    <row r="1065" spans="1:9" x14ac:dyDescent="0.35">
      <c r="A1065" s="14">
        <v>2016</v>
      </c>
      <c r="B1065" s="14" t="s">
        <v>37</v>
      </c>
      <c r="C1065" s="14" t="s">
        <v>38</v>
      </c>
      <c r="D1065" s="14">
        <v>2003</v>
      </c>
      <c r="E1065" s="14">
        <f>data_filtered[[#This Row],[test_year]]-data_filtered[[#This Row],[model_year]]</f>
        <v>13</v>
      </c>
      <c r="F1065" s="14">
        <v>127</v>
      </c>
      <c r="G1065" s="14">
        <v>30</v>
      </c>
      <c r="H1065" s="14">
        <v>157</v>
      </c>
      <c r="I1065" s="14">
        <v>0.19108280254777099</v>
      </c>
    </row>
    <row r="1066" spans="1:9" x14ac:dyDescent="0.35">
      <c r="A1066" s="13">
        <v>2016</v>
      </c>
      <c r="B1066" s="13" t="s">
        <v>30</v>
      </c>
      <c r="C1066" s="13" t="s">
        <v>72</v>
      </c>
      <c r="D1066" s="13">
        <v>2001</v>
      </c>
      <c r="E1066" s="14">
        <f>data_filtered[[#This Row],[test_year]]-data_filtered[[#This Row],[model_year]]</f>
        <v>15</v>
      </c>
      <c r="F1066" s="13">
        <v>161</v>
      </c>
      <c r="G1066" s="13">
        <v>38</v>
      </c>
      <c r="H1066" s="13">
        <v>199</v>
      </c>
      <c r="I1066" s="13">
        <v>0.19095477386934701</v>
      </c>
    </row>
    <row r="1067" spans="1:9" x14ac:dyDescent="0.35">
      <c r="A1067" s="14">
        <v>2013</v>
      </c>
      <c r="B1067" s="14" t="s">
        <v>30</v>
      </c>
      <c r="C1067" s="14" t="s">
        <v>185</v>
      </c>
      <c r="D1067" s="14">
        <v>2001</v>
      </c>
      <c r="E1067" s="14">
        <f>data_filtered[[#This Row],[test_year]]-data_filtered[[#This Row],[model_year]]</f>
        <v>12</v>
      </c>
      <c r="F1067" s="14">
        <v>89</v>
      </c>
      <c r="G1067" s="14">
        <v>21</v>
      </c>
      <c r="H1067" s="14">
        <v>110</v>
      </c>
      <c r="I1067" s="14">
        <v>0.190909090909091</v>
      </c>
    </row>
    <row r="1068" spans="1:9" x14ac:dyDescent="0.35">
      <c r="A1068" s="13">
        <v>2014</v>
      </c>
      <c r="B1068" s="13" t="s">
        <v>24</v>
      </c>
      <c r="C1068" s="13" t="s">
        <v>29</v>
      </c>
      <c r="D1068" s="13">
        <v>2002</v>
      </c>
      <c r="E1068" s="14">
        <f>data_filtered[[#This Row],[test_year]]-data_filtered[[#This Row],[model_year]]</f>
        <v>12</v>
      </c>
      <c r="F1068" s="13">
        <v>89</v>
      </c>
      <c r="G1068" s="13">
        <v>21</v>
      </c>
      <c r="H1068" s="13">
        <v>110</v>
      </c>
      <c r="I1068" s="13">
        <v>0.190909090909091</v>
      </c>
    </row>
    <row r="1069" spans="1:9" x14ac:dyDescent="0.35">
      <c r="A1069" s="14">
        <v>2016</v>
      </c>
      <c r="B1069" s="14" t="s">
        <v>58</v>
      </c>
      <c r="C1069" s="14" t="s">
        <v>64</v>
      </c>
      <c r="D1069" s="14">
        <v>2001</v>
      </c>
      <c r="E1069" s="14">
        <f>data_filtered[[#This Row],[test_year]]-data_filtered[[#This Row],[model_year]]</f>
        <v>15</v>
      </c>
      <c r="F1069" s="14">
        <v>106</v>
      </c>
      <c r="G1069" s="14">
        <v>25</v>
      </c>
      <c r="H1069" s="14">
        <v>131</v>
      </c>
      <c r="I1069" s="14">
        <v>0.19083969465648901</v>
      </c>
    </row>
    <row r="1070" spans="1:9" x14ac:dyDescent="0.35">
      <c r="A1070" s="14">
        <v>2013</v>
      </c>
      <c r="B1070" s="14" t="s">
        <v>30</v>
      </c>
      <c r="C1070" s="14" t="s">
        <v>56</v>
      </c>
      <c r="D1070" s="14">
        <v>1998</v>
      </c>
      <c r="E1070" s="14">
        <f>data_filtered[[#This Row],[test_year]]-data_filtered[[#This Row],[model_year]]</f>
        <v>15</v>
      </c>
      <c r="F1070" s="14">
        <v>102</v>
      </c>
      <c r="G1070" s="14">
        <v>24</v>
      </c>
      <c r="H1070" s="14">
        <v>126</v>
      </c>
      <c r="I1070" s="14">
        <v>0.19047619047618999</v>
      </c>
    </row>
    <row r="1071" spans="1:9" x14ac:dyDescent="0.35">
      <c r="A1071" s="14">
        <v>2013</v>
      </c>
      <c r="B1071" s="14" t="s">
        <v>67</v>
      </c>
      <c r="C1071" s="14" t="s">
        <v>138</v>
      </c>
      <c r="D1071" s="14">
        <v>1994</v>
      </c>
      <c r="E1071" s="14">
        <f>data_filtered[[#This Row],[test_year]]-data_filtered[[#This Row],[model_year]]</f>
        <v>19</v>
      </c>
      <c r="F1071" s="14">
        <v>68</v>
      </c>
      <c r="G1071" s="14">
        <v>16</v>
      </c>
      <c r="H1071" s="14">
        <v>84</v>
      </c>
      <c r="I1071" s="14">
        <v>0.19047619047618999</v>
      </c>
    </row>
    <row r="1072" spans="1:9" x14ac:dyDescent="0.35">
      <c r="A1072" s="14">
        <v>2017</v>
      </c>
      <c r="B1072" s="14" t="s">
        <v>42</v>
      </c>
      <c r="C1072" s="14" t="s">
        <v>66</v>
      </c>
      <c r="D1072" s="14">
        <v>1992</v>
      </c>
      <c r="E1072" s="14">
        <f>data_filtered[[#This Row],[test_year]]-data_filtered[[#This Row],[model_year]]</f>
        <v>25</v>
      </c>
      <c r="F1072" s="14">
        <v>68</v>
      </c>
      <c r="G1072" s="14">
        <v>16</v>
      </c>
      <c r="H1072" s="14">
        <v>84</v>
      </c>
      <c r="I1072" s="14">
        <v>0.19047619047618999</v>
      </c>
    </row>
    <row r="1073" spans="1:9" x14ac:dyDescent="0.35">
      <c r="A1073" s="14">
        <v>2013</v>
      </c>
      <c r="B1073" s="14" t="s">
        <v>58</v>
      </c>
      <c r="C1073" s="14" t="s">
        <v>142</v>
      </c>
      <c r="D1073" s="14">
        <v>2003</v>
      </c>
      <c r="E1073" s="14">
        <f>data_filtered[[#This Row],[test_year]]-data_filtered[[#This Row],[model_year]]</f>
        <v>10</v>
      </c>
      <c r="F1073" s="14">
        <v>51</v>
      </c>
      <c r="G1073" s="14">
        <v>12</v>
      </c>
      <c r="H1073" s="14">
        <v>63</v>
      </c>
      <c r="I1073" s="14">
        <v>0.19047619047618999</v>
      </c>
    </row>
    <row r="1074" spans="1:9" x14ac:dyDescent="0.35">
      <c r="A1074" s="14">
        <v>2017</v>
      </c>
      <c r="B1074" s="14" t="s">
        <v>30</v>
      </c>
      <c r="C1074" s="14" t="s">
        <v>166</v>
      </c>
      <c r="D1074" s="14">
        <v>2003</v>
      </c>
      <c r="E1074" s="14">
        <f>data_filtered[[#This Row],[test_year]]-data_filtered[[#This Row],[model_year]]</f>
        <v>14</v>
      </c>
      <c r="F1074" s="14">
        <v>51</v>
      </c>
      <c r="G1074" s="14">
        <v>12</v>
      </c>
      <c r="H1074" s="14">
        <v>63</v>
      </c>
      <c r="I1074" s="14">
        <v>0.19047619047618999</v>
      </c>
    </row>
    <row r="1075" spans="1:9" x14ac:dyDescent="0.35">
      <c r="A1075" s="14">
        <v>2015</v>
      </c>
      <c r="B1075" s="14" t="s">
        <v>52</v>
      </c>
      <c r="C1075" s="14" t="s">
        <v>62</v>
      </c>
      <c r="D1075" s="14">
        <v>2001</v>
      </c>
      <c r="E1075" s="14">
        <f>data_filtered[[#This Row],[test_year]]-data_filtered[[#This Row],[model_year]]</f>
        <v>14</v>
      </c>
      <c r="F1075" s="14">
        <v>98</v>
      </c>
      <c r="G1075" s="14">
        <v>23</v>
      </c>
      <c r="H1075" s="14">
        <v>121</v>
      </c>
      <c r="I1075" s="14">
        <v>0.19008264462809901</v>
      </c>
    </row>
    <row r="1076" spans="1:9" x14ac:dyDescent="0.35">
      <c r="A1076" s="14">
        <v>2016</v>
      </c>
      <c r="B1076" s="14" t="s">
        <v>30</v>
      </c>
      <c r="C1076" s="14" t="s">
        <v>124</v>
      </c>
      <c r="D1076" s="14">
        <v>1999</v>
      </c>
      <c r="E1076" s="14">
        <f>data_filtered[[#This Row],[test_year]]-data_filtered[[#This Row],[model_year]]</f>
        <v>17</v>
      </c>
      <c r="F1076" s="14">
        <v>98</v>
      </c>
      <c r="G1076" s="14">
        <v>23</v>
      </c>
      <c r="H1076" s="14">
        <v>121</v>
      </c>
      <c r="I1076" s="14">
        <v>0.19008264462809901</v>
      </c>
    </row>
    <row r="1077" spans="1:9" x14ac:dyDescent="0.35">
      <c r="A1077" s="13">
        <v>2015</v>
      </c>
      <c r="B1077" s="13" t="s">
        <v>24</v>
      </c>
      <c r="C1077" s="13" t="s">
        <v>41</v>
      </c>
      <c r="D1077" s="13">
        <v>1999</v>
      </c>
      <c r="E1077" s="14">
        <f>data_filtered[[#This Row],[test_year]]-data_filtered[[#This Row],[model_year]]</f>
        <v>16</v>
      </c>
      <c r="F1077" s="13">
        <v>162</v>
      </c>
      <c r="G1077" s="13">
        <v>38</v>
      </c>
      <c r="H1077" s="13">
        <v>200</v>
      </c>
      <c r="I1077" s="13">
        <v>0.19</v>
      </c>
    </row>
    <row r="1078" spans="1:9" x14ac:dyDescent="0.35">
      <c r="A1078" s="14">
        <v>2013</v>
      </c>
      <c r="B1078" s="14" t="s">
        <v>58</v>
      </c>
      <c r="C1078" s="14" t="s">
        <v>228</v>
      </c>
      <c r="D1078" s="14">
        <v>2002</v>
      </c>
      <c r="E1078" s="14">
        <f>data_filtered[[#This Row],[test_year]]-data_filtered[[#This Row],[model_year]]</f>
        <v>11</v>
      </c>
      <c r="F1078" s="14">
        <v>64</v>
      </c>
      <c r="G1078" s="14">
        <v>15</v>
      </c>
      <c r="H1078" s="14">
        <v>79</v>
      </c>
      <c r="I1078" s="14">
        <v>0.189873417721519</v>
      </c>
    </row>
    <row r="1079" spans="1:9" x14ac:dyDescent="0.35">
      <c r="A1079" s="14">
        <v>2015</v>
      </c>
      <c r="B1079" s="14" t="s">
        <v>30</v>
      </c>
      <c r="C1079" s="14" t="s">
        <v>56</v>
      </c>
      <c r="D1079" s="14">
        <v>1999</v>
      </c>
      <c r="E1079" s="14">
        <f>data_filtered[[#This Row],[test_year]]-data_filtered[[#This Row],[model_year]]</f>
        <v>16</v>
      </c>
      <c r="F1079" s="14">
        <v>64</v>
      </c>
      <c r="G1079" s="14">
        <v>15</v>
      </c>
      <c r="H1079" s="14">
        <v>79</v>
      </c>
      <c r="I1079" s="14">
        <v>0.189873417721519</v>
      </c>
    </row>
    <row r="1080" spans="1:9" x14ac:dyDescent="0.35">
      <c r="A1080" s="14">
        <v>2015</v>
      </c>
      <c r="B1080" s="14" t="s">
        <v>98</v>
      </c>
      <c r="C1080" s="14" t="s">
        <v>41</v>
      </c>
      <c r="D1080" s="14">
        <v>1999</v>
      </c>
      <c r="E1080" s="14">
        <f>data_filtered[[#This Row],[test_year]]-data_filtered[[#This Row],[model_year]]</f>
        <v>16</v>
      </c>
      <c r="F1080" s="14">
        <v>64</v>
      </c>
      <c r="G1080" s="14">
        <v>15</v>
      </c>
      <c r="H1080" s="14">
        <v>79</v>
      </c>
      <c r="I1080" s="14">
        <v>0.189873417721519</v>
      </c>
    </row>
    <row r="1081" spans="1:9" x14ac:dyDescent="0.35">
      <c r="A1081" s="13">
        <v>2013</v>
      </c>
      <c r="B1081" s="13" t="s">
        <v>58</v>
      </c>
      <c r="C1081" s="13" t="s">
        <v>329</v>
      </c>
      <c r="D1081" s="13">
        <v>2005</v>
      </c>
      <c r="E1081" s="14">
        <f>data_filtered[[#This Row],[test_year]]-data_filtered[[#This Row],[model_year]]</f>
        <v>8</v>
      </c>
      <c r="F1081" s="13">
        <v>47</v>
      </c>
      <c r="G1081" s="13">
        <v>11</v>
      </c>
      <c r="H1081" s="13">
        <v>58</v>
      </c>
      <c r="I1081" s="13">
        <v>0.18965517241379301</v>
      </c>
    </row>
    <row r="1082" spans="1:9" x14ac:dyDescent="0.35">
      <c r="A1082" s="14">
        <v>2013</v>
      </c>
      <c r="B1082" s="14" t="s">
        <v>33</v>
      </c>
      <c r="C1082" s="14" t="s">
        <v>340</v>
      </c>
      <c r="D1082" s="14">
        <v>2001</v>
      </c>
      <c r="E1082" s="14">
        <f>data_filtered[[#This Row],[test_year]]-data_filtered[[#This Row],[model_year]]</f>
        <v>12</v>
      </c>
      <c r="F1082" s="14">
        <v>47</v>
      </c>
      <c r="G1082" s="14">
        <v>11</v>
      </c>
      <c r="H1082" s="14">
        <v>58</v>
      </c>
      <c r="I1082" s="14">
        <v>0.18965517241379301</v>
      </c>
    </row>
    <row r="1083" spans="1:9" x14ac:dyDescent="0.35">
      <c r="A1083" s="13">
        <v>2014</v>
      </c>
      <c r="B1083" s="13" t="s">
        <v>30</v>
      </c>
      <c r="C1083" s="13" t="s">
        <v>194</v>
      </c>
      <c r="D1083" s="13">
        <v>1998</v>
      </c>
      <c r="E1083" s="14">
        <f>data_filtered[[#This Row],[test_year]]-data_filtered[[#This Row],[model_year]]</f>
        <v>16</v>
      </c>
      <c r="F1083" s="13">
        <v>47</v>
      </c>
      <c r="G1083" s="13">
        <v>11</v>
      </c>
      <c r="H1083" s="13">
        <v>58</v>
      </c>
      <c r="I1083" s="13">
        <v>0.18965517241379301</v>
      </c>
    </row>
    <row r="1084" spans="1:9" x14ac:dyDescent="0.35">
      <c r="A1084" s="14">
        <v>2015</v>
      </c>
      <c r="B1084" s="14" t="s">
        <v>26</v>
      </c>
      <c r="C1084" s="14" t="s">
        <v>69</v>
      </c>
      <c r="D1084" s="14">
        <v>1985</v>
      </c>
      <c r="E1084" s="14">
        <f>data_filtered[[#This Row],[test_year]]-data_filtered[[#This Row],[model_year]]</f>
        <v>30</v>
      </c>
      <c r="F1084" s="14">
        <v>47</v>
      </c>
      <c r="G1084" s="14">
        <v>11</v>
      </c>
      <c r="H1084" s="14">
        <v>58</v>
      </c>
      <c r="I1084" s="14">
        <v>0.18965517241379301</v>
      </c>
    </row>
    <row r="1085" spans="1:9" x14ac:dyDescent="0.35">
      <c r="A1085" s="13">
        <v>2017</v>
      </c>
      <c r="B1085" s="13" t="s">
        <v>128</v>
      </c>
      <c r="C1085" s="13" t="s">
        <v>173</v>
      </c>
      <c r="D1085" s="13">
        <v>2006</v>
      </c>
      <c r="E1085" s="14">
        <f>data_filtered[[#This Row],[test_year]]-data_filtered[[#This Row],[model_year]]</f>
        <v>11</v>
      </c>
      <c r="F1085" s="13">
        <v>47</v>
      </c>
      <c r="G1085" s="13">
        <v>11</v>
      </c>
      <c r="H1085" s="13">
        <v>58</v>
      </c>
      <c r="I1085" s="13">
        <v>0.18965517241379301</v>
      </c>
    </row>
    <row r="1086" spans="1:9" x14ac:dyDescent="0.35">
      <c r="A1086" s="13">
        <v>2013</v>
      </c>
      <c r="B1086" s="13" t="s">
        <v>79</v>
      </c>
      <c r="C1086" s="13" t="s">
        <v>81</v>
      </c>
      <c r="D1086" s="13">
        <v>2004</v>
      </c>
      <c r="E1086" s="14">
        <f>data_filtered[[#This Row],[test_year]]-data_filtered[[#This Row],[model_year]]</f>
        <v>9</v>
      </c>
      <c r="F1086" s="13">
        <v>171</v>
      </c>
      <c r="G1086" s="13">
        <v>40</v>
      </c>
      <c r="H1086" s="13">
        <v>211</v>
      </c>
      <c r="I1086" s="13">
        <v>0.18957345971563999</v>
      </c>
    </row>
    <row r="1087" spans="1:9" x14ac:dyDescent="0.35">
      <c r="A1087" s="13">
        <v>2014</v>
      </c>
      <c r="B1087" s="13" t="s">
        <v>30</v>
      </c>
      <c r="C1087" s="13" t="s">
        <v>124</v>
      </c>
      <c r="D1087" s="13">
        <v>1999</v>
      </c>
      <c r="E1087" s="14">
        <f>data_filtered[[#This Row],[test_year]]-data_filtered[[#This Row],[model_year]]</f>
        <v>15</v>
      </c>
      <c r="F1087" s="13">
        <v>124</v>
      </c>
      <c r="G1087" s="13">
        <v>29</v>
      </c>
      <c r="H1087" s="13">
        <v>153</v>
      </c>
      <c r="I1087" s="13">
        <v>0.18954248366013099</v>
      </c>
    </row>
    <row r="1088" spans="1:9" x14ac:dyDescent="0.35">
      <c r="A1088" s="14">
        <v>2016</v>
      </c>
      <c r="B1088" s="14" t="s">
        <v>24</v>
      </c>
      <c r="C1088" s="14" t="s">
        <v>121</v>
      </c>
      <c r="D1088" s="14">
        <v>1994</v>
      </c>
      <c r="E1088" s="14">
        <f>data_filtered[[#This Row],[test_year]]-data_filtered[[#This Row],[model_year]]</f>
        <v>22</v>
      </c>
      <c r="F1088" s="14">
        <v>124</v>
      </c>
      <c r="G1088" s="14">
        <v>29</v>
      </c>
      <c r="H1088" s="14">
        <v>153</v>
      </c>
      <c r="I1088" s="14">
        <v>0.18954248366013099</v>
      </c>
    </row>
    <row r="1089" spans="1:9" x14ac:dyDescent="0.35">
      <c r="A1089" s="14">
        <v>2013</v>
      </c>
      <c r="B1089" s="14" t="s">
        <v>24</v>
      </c>
      <c r="C1089" s="14" t="s">
        <v>155</v>
      </c>
      <c r="D1089" s="14">
        <v>1997</v>
      </c>
      <c r="E1089" s="14">
        <f>data_filtered[[#This Row],[test_year]]-data_filtered[[#This Row],[model_year]]</f>
        <v>16</v>
      </c>
      <c r="F1089" s="14">
        <v>60</v>
      </c>
      <c r="G1089" s="14">
        <v>14</v>
      </c>
      <c r="H1089" s="14">
        <v>74</v>
      </c>
      <c r="I1089" s="14">
        <v>0.18918918918918901</v>
      </c>
    </row>
    <row r="1090" spans="1:9" x14ac:dyDescent="0.35">
      <c r="A1090" s="14">
        <v>2015</v>
      </c>
      <c r="B1090" s="14" t="s">
        <v>106</v>
      </c>
      <c r="C1090" s="14" t="s">
        <v>174</v>
      </c>
      <c r="D1090" s="14">
        <v>2004</v>
      </c>
      <c r="E1090" s="14">
        <f>data_filtered[[#This Row],[test_year]]-data_filtered[[#This Row],[model_year]]</f>
        <v>11</v>
      </c>
      <c r="F1090" s="14">
        <v>60</v>
      </c>
      <c r="G1090" s="14">
        <v>14</v>
      </c>
      <c r="H1090" s="14">
        <v>74</v>
      </c>
      <c r="I1090" s="14">
        <v>0.18918918918918901</v>
      </c>
    </row>
    <row r="1091" spans="1:9" x14ac:dyDescent="0.35">
      <c r="A1091" s="13">
        <v>2015</v>
      </c>
      <c r="B1091" s="13" t="s">
        <v>30</v>
      </c>
      <c r="C1091" s="13" t="s">
        <v>124</v>
      </c>
      <c r="D1091" s="13">
        <v>1994</v>
      </c>
      <c r="E1091" s="14">
        <f>data_filtered[[#This Row],[test_year]]-data_filtered[[#This Row],[model_year]]</f>
        <v>21</v>
      </c>
      <c r="F1091" s="13">
        <v>73</v>
      </c>
      <c r="G1091" s="13">
        <v>17</v>
      </c>
      <c r="H1091" s="13">
        <v>90</v>
      </c>
      <c r="I1091" s="13">
        <v>0.18888888888888899</v>
      </c>
    </row>
    <row r="1092" spans="1:9" x14ac:dyDescent="0.35">
      <c r="A1092" s="13">
        <v>2017</v>
      </c>
      <c r="B1092" s="13" t="s">
        <v>26</v>
      </c>
      <c r="C1092" s="13" t="s">
        <v>27</v>
      </c>
      <c r="D1092" s="13">
        <v>2001</v>
      </c>
      <c r="E1092" s="14">
        <f>data_filtered[[#This Row],[test_year]]-data_filtered[[#This Row],[model_year]]</f>
        <v>16</v>
      </c>
      <c r="F1092" s="13">
        <v>232</v>
      </c>
      <c r="G1092" s="13">
        <v>54</v>
      </c>
      <c r="H1092" s="13">
        <v>286</v>
      </c>
      <c r="I1092" s="13">
        <v>0.188811188811189</v>
      </c>
    </row>
    <row r="1093" spans="1:9" x14ac:dyDescent="0.35">
      <c r="A1093" s="13">
        <v>2013</v>
      </c>
      <c r="B1093" s="13" t="s">
        <v>102</v>
      </c>
      <c r="C1093" s="13" t="s">
        <v>184</v>
      </c>
      <c r="D1093" s="13">
        <v>1998</v>
      </c>
      <c r="E1093" s="14">
        <f>data_filtered[[#This Row],[test_year]]-data_filtered[[#This Row],[model_year]]</f>
        <v>15</v>
      </c>
      <c r="F1093" s="13">
        <v>43</v>
      </c>
      <c r="G1093" s="13">
        <v>10</v>
      </c>
      <c r="H1093" s="13">
        <v>53</v>
      </c>
      <c r="I1093" s="13">
        <v>0.18867924528301899</v>
      </c>
    </row>
    <row r="1094" spans="1:9" x14ac:dyDescent="0.35">
      <c r="A1094" s="14">
        <v>2013</v>
      </c>
      <c r="B1094" s="14" t="s">
        <v>190</v>
      </c>
      <c r="C1094" s="14" t="s">
        <v>259</v>
      </c>
      <c r="D1094" s="14">
        <v>2001</v>
      </c>
      <c r="E1094" s="14">
        <f>data_filtered[[#This Row],[test_year]]-data_filtered[[#This Row],[model_year]]</f>
        <v>12</v>
      </c>
      <c r="F1094" s="14">
        <v>43</v>
      </c>
      <c r="G1094" s="14">
        <v>10</v>
      </c>
      <c r="H1094" s="14">
        <v>53</v>
      </c>
      <c r="I1094" s="14">
        <v>0.18867924528301899</v>
      </c>
    </row>
    <row r="1095" spans="1:9" x14ac:dyDescent="0.35">
      <c r="A1095" s="13">
        <v>2013</v>
      </c>
      <c r="B1095" s="13" t="s">
        <v>24</v>
      </c>
      <c r="C1095" s="13" t="s">
        <v>121</v>
      </c>
      <c r="D1095" s="13">
        <v>1990</v>
      </c>
      <c r="E1095" s="14">
        <f>data_filtered[[#This Row],[test_year]]-data_filtered[[#This Row],[model_year]]</f>
        <v>23</v>
      </c>
      <c r="F1095" s="13">
        <v>43</v>
      </c>
      <c r="G1095" s="13">
        <v>10</v>
      </c>
      <c r="H1095" s="13">
        <v>53</v>
      </c>
      <c r="I1095" s="13">
        <v>0.18867924528301899</v>
      </c>
    </row>
    <row r="1096" spans="1:9" x14ac:dyDescent="0.35">
      <c r="A1096" s="13">
        <v>2013</v>
      </c>
      <c r="B1096" s="13" t="s">
        <v>359</v>
      </c>
      <c r="C1096" s="13" t="s">
        <v>360</v>
      </c>
      <c r="D1096" s="13">
        <v>1998</v>
      </c>
      <c r="E1096" s="14">
        <f>data_filtered[[#This Row],[test_year]]-data_filtered[[#This Row],[model_year]]</f>
        <v>15</v>
      </c>
      <c r="F1096" s="13">
        <v>43</v>
      </c>
      <c r="G1096" s="13">
        <v>10</v>
      </c>
      <c r="H1096" s="13">
        <v>53</v>
      </c>
      <c r="I1096" s="13">
        <v>0.18867924528301899</v>
      </c>
    </row>
    <row r="1097" spans="1:9" x14ac:dyDescent="0.35">
      <c r="A1097" s="14">
        <v>2014</v>
      </c>
      <c r="B1097" s="14" t="s">
        <v>24</v>
      </c>
      <c r="C1097" s="14" t="s">
        <v>292</v>
      </c>
      <c r="D1097" s="14">
        <v>1995</v>
      </c>
      <c r="E1097" s="14">
        <f>data_filtered[[#This Row],[test_year]]-data_filtered[[#This Row],[model_year]]</f>
        <v>19</v>
      </c>
      <c r="F1097" s="14">
        <v>43</v>
      </c>
      <c r="G1097" s="14">
        <v>10</v>
      </c>
      <c r="H1097" s="14">
        <v>53</v>
      </c>
      <c r="I1097" s="14">
        <v>0.18867924528301899</v>
      </c>
    </row>
    <row r="1098" spans="1:9" x14ac:dyDescent="0.35">
      <c r="A1098" s="13">
        <v>2014</v>
      </c>
      <c r="B1098" s="13" t="s">
        <v>24</v>
      </c>
      <c r="C1098" s="13" t="s">
        <v>121</v>
      </c>
      <c r="D1098" s="13">
        <v>1987</v>
      </c>
      <c r="E1098" s="14">
        <f>data_filtered[[#This Row],[test_year]]-data_filtered[[#This Row],[model_year]]</f>
        <v>27</v>
      </c>
      <c r="F1098" s="13">
        <v>43</v>
      </c>
      <c r="G1098" s="13">
        <v>10</v>
      </c>
      <c r="H1098" s="13">
        <v>53</v>
      </c>
      <c r="I1098" s="13">
        <v>0.18867924528301899</v>
      </c>
    </row>
    <row r="1099" spans="1:9" x14ac:dyDescent="0.35">
      <c r="A1099" s="14">
        <v>2015</v>
      </c>
      <c r="B1099" s="14" t="s">
        <v>94</v>
      </c>
      <c r="C1099" s="14" t="s">
        <v>306</v>
      </c>
      <c r="D1099" s="14">
        <v>2000</v>
      </c>
      <c r="E1099" s="14">
        <f>data_filtered[[#This Row],[test_year]]-data_filtered[[#This Row],[model_year]]</f>
        <v>15</v>
      </c>
      <c r="F1099" s="14">
        <v>43</v>
      </c>
      <c r="G1099" s="14">
        <v>10</v>
      </c>
      <c r="H1099" s="14">
        <v>53</v>
      </c>
      <c r="I1099" s="14">
        <v>0.18867924528301899</v>
      </c>
    </row>
    <row r="1100" spans="1:9" x14ac:dyDescent="0.35">
      <c r="A1100" s="13">
        <v>2017</v>
      </c>
      <c r="B1100" s="13" t="s">
        <v>30</v>
      </c>
      <c r="C1100" s="13" t="s">
        <v>40</v>
      </c>
      <c r="D1100" s="13">
        <v>2001</v>
      </c>
      <c r="E1100" s="14">
        <f>data_filtered[[#This Row],[test_year]]-data_filtered[[#This Row],[model_year]]</f>
        <v>16</v>
      </c>
      <c r="F1100" s="13">
        <v>43</v>
      </c>
      <c r="G1100" s="13">
        <v>10</v>
      </c>
      <c r="H1100" s="13">
        <v>53</v>
      </c>
      <c r="I1100" s="13">
        <v>0.18867924528301899</v>
      </c>
    </row>
    <row r="1101" spans="1:9" x14ac:dyDescent="0.35">
      <c r="A1101" s="14">
        <v>2017</v>
      </c>
      <c r="B1101" s="14" t="s">
        <v>92</v>
      </c>
      <c r="C1101" s="14" t="s">
        <v>167</v>
      </c>
      <c r="D1101" s="14">
        <v>2005</v>
      </c>
      <c r="E1101" s="14">
        <f>data_filtered[[#This Row],[test_year]]-data_filtered[[#This Row],[model_year]]</f>
        <v>12</v>
      </c>
      <c r="F1101" s="14">
        <v>43</v>
      </c>
      <c r="G1101" s="14">
        <v>10</v>
      </c>
      <c r="H1101" s="14">
        <v>53</v>
      </c>
      <c r="I1101" s="14">
        <v>0.18867924528301899</v>
      </c>
    </row>
    <row r="1102" spans="1:9" x14ac:dyDescent="0.35">
      <c r="A1102" s="14">
        <v>2017</v>
      </c>
      <c r="B1102" s="14" t="s">
        <v>252</v>
      </c>
      <c r="C1102" s="14" t="s">
        <v>253</v>
      </c>
      <c r="D1102" s="14">
        <v>1999</v>
      </c>
      <c r="E1102" s="14">
        <f>data_filtered[[#This Row],[test_year]]-data_filtered[[#This Row],[model_year]]</f>
        <v>18</v>
      </c>
      <c r="F1102" s="14">
        <v>43</v>
      </c>
      <c r="G1102" s="14">
        <v>10</v>
      </c>
      <c r="H1102" s="14">
        <v>53</v>
      </c>
      <c r="I1102" s="14">
        <v>0.18867924528301899</v>
      </c>
    </row>
    <row r="1103" spans="1:9" x14ac:dyDescent="0.35">
      <c r="A1103" s="13">
        <v>2017</v>
      </c>
      <c r="B1103" s="13" t="s">
        <v>26</v>
      </c>
      <c r="C1103" s="13" t="s">
        <v>69</v>
      </c>
      <c r="D1103" s="13">
        <v>1990</v>
      </c>
      <c r="E1103" s="14">
        <f>data_filtered[[#This Row],[test_year]]-data_filtered[[#This Row],[model_year]]</f>
        <v>27</v>
      </c>
      <c r="F1103" s="13">
        <v>43</v>
      </c>
      <c r="G1103" s="13">
        <v>10</v>
      </c>
      <c r="H1103" s="13">
        <v>53</v>
      </c>
      <c r="I1103" s="13">
        <v>0.18867924528301899</v>
      </c>
    </row>
    <row r="1104" spans="1:9" x14ac:dyDescent="0.35">
      <c r="A1104" s="13">
        <v>2015</v>
      </c>
      <c r="B1104" s="13" t="s">
        <v>118</v>
      </c>
      <c r="C1104" s="13" t="s">
        <v>119</v>
      </c>
      <c r="D1104" s="13">
        <v>2001</v>
      </c>
      <c r="E1104" s="14">
        <f>data_filtered[[#This Row],[test_year]]-data_filtered[[#This Row],[model_year]]</f>
        <v>14</v>
      </c>
      <c r="F1104" s="13">
        <v>99</v>
      </c>
      <c r="G1104" s="13">
        <v>23</v>
      </c>
      <c r="H1104" s="13">
        <v>122</v>
      </c>
      <c r="I1104" s="13">
        <v>0.188524590163934</v>
      </c>
    </row>
    <row r="1105" spans="1:9" x14ac:dyDescent="0.35">
      <c r="A1105" s="14">
        <v>2015</v>
      </c>
      <c r="B1105" s="14" t="s">
        <v>24</v>
      </c>
      <c r="C1105" s="14" t="s">
        <v>41</v>
      </c>
      <c r="D1105" s="14">
        <v>1997</v>
      </c>
      <c r="E1105" s="14">
        <f>data_filtered[[#This Row],[test_year]]-data_filtered[[#This Row],[model_year]]</f>
        <v>18</v>
      </c>
      <c r="F1105" s="14">
        <v>155</v>
      </c>
      <c r="G1105" s="14">
        <v>36</v>
      </c>
      <c r="H1105" s="14">
        <v>191</v>
      </c>
      <c r="I1105" s="14">
        <v>0.18848167539267</v>
      </c>
    </row>
    <row r="1106" spans="1:9" x14ac:dyDescent="0.35">
      <c r="A1106" s="13">
        <v>2016</v>
      </c>
      <c r="B1106" s="13" t="s">
        <v>30</v>
      </c>
      <c r="C1106" s="13" t="s">
        <v>222</v>
      </c>
      <c r="D1106" s="13">
        <v>1998</v>
      </c>
      <c r="E1106" s="14">
        <f>data_filtered[[#This Row],[test_year]]-data_filtered[[#This Row],[model_year]]</f>
        <v>18</v>
      </c>
      <c r="F1106" s="13">
        <v>56</v>
      </c>
      <c r="G1106" s="13">
        <v>13</v>
      </c>
      <c r="H1106" s="13">
        <v>69</v>
      </c>
      <c r="I1106" s="13">
        <v>0.188405797101449</v>
      </c>
    </row>
    <row r="1107" spans="1:9" x14ac:dyDescent="0.35">
      <c r="A1107" s="13">
        <v>2015</v>
      </c>
      <c r="B1107" s="13" t="s">
        <v>104</v>
      </c>
      <c r="C1107" s="13" t="s">
        <v>140</v>
      </c>
      <c r="D1107" s="13">
        <v>1997</v>
      </c>
      <c r="E1107" s="14">
        <f>data_filtered[[#This Row],[test_year]]-data_filtered[[#This Row],[model_year]]</f>
        <v>18</v>
      </c>
      <c r="F1107" s="13">
        <v>69</v>
      </c>
      <c r="G1107" s="13">
        <v>16</v>
      </c>
      <c r="H1107" s="13">
        <v>85</v>
      </c>
      <c r="I1107" s="13">
        <v>0.188235294117647</v>
      </c>
    </row>
    <row r="1108" spans="1:9" x14ac:dyDescent="0.35">
      <c r="A1108" s="14">
        <v>2016</v>
      </c>
      <c r="B1108" s="14" t="s">
        <v>30</v>
      </c>
      <c r="C1108" s="14" t="s">
        <v>194</v>
      </c>
      <c r="D1108" s="14">
        <v>2000</v>
      </c>
      <c r="E1108" s="14">
        <f>data_filtered[[#This Row],[test_year]]-data_filtered[[#This Row],[model_year]]</f>
        <v>16</v>
      </c>
      <c r="F1108" s="14">
        <v>69</v>
      </c>
      <c r="G1108" s="14">
        <v>16</v>
      </c>
      <c r="H1108" s="14">
        <v>85</v>
      </c>
      <c r="I1108" s="14">
        <v>0.188235294117647</v>
      </c>
    </row>
    <row r="1109" spans="1:9" x14ac:dyDescent="0.35">
      <c r="A1109" s="14">
        <v>2014</v>
      </c>
      <c r="B1109" s="14" t="s">
        <v>30</v>
      </c>
      <c r="C1109" s="14" t="s">
        <v>166</v>
      </c>
      <c r="D1109" s="14">
        <v>2003</v>
      </c>
      <c r="E1109" s="14">
        <f>data_filtered[[#This Row],[test_year]]-data_filtered[[#This Row],[model_year]]</f>
        <v>11</v>
      </c>
      <c r="F1109" s="14">
        <v>82</v>
      </c>
      <c r="G1109" s="14">
        <v>19</v>
      </c>
      <c r="H1109" s="14">
        <v>101</v>
      </c>
      <c r="I1109" s="14">
        <v>0.18811881188118801</v>
      </c>
    </row>
    <row r="1110" spans="1:9" x14ac:dyDescent="0.35">
      <c r="A1110" s="14">
        <v>2016</v>
      </c>
      <c r="B1110" s="14" t="s">
        <v>98</v>
      </c>
      <c r="C1110" s="14" t="s">
        <v>41</v>
      </c>
      <c r="D1110" s="14">
        <v>1999</v>
      </c>
      <c r="E1110" s="14">
        <f>data_filtered[[#This Row],[test_year]]-data_filtered[[#This Row],[model_year]]</f>
        <v>17</v>
      </c>
      <c r="F1110" s="14">
        <v>82</v>
      </c>
      <c r="G1110" s="14">
        <v>19</v>
      </c>
      <c r="H1110" s="14">
        <v>101</v>
      </c>
      <c r="I1110" s="14">
        <v>0.18811881188118801</v>
      </c>
    </row>
    <row r="1111" spans="1:9" x14ac:dyDescent="0.35">
      <c r="A1111" s="14">
        <v>2017</v>
      </c>
      <c r="B1111" s="14" t="s">
        <v>79</v>
      </c>
      <c r="C1111" s="14" t="s">
        <v>80</v>
      </c>
      <c r="D1111" s="14">
        <v>2008</v>
      </c>
      <c r="E1111" s="14">
        <f>data_filtered[[#This Row],[test_year]]-data_filtered[[#This Row],[model_year]]</f>
        <v>9</v>
      </c>
      <c r="F1111" s="14">
        <v>95</v>
      </c>
      <c r="G1111" s="14">
        <v>22</v>
      </c>
      <c r="H1111" s="14">
        <v>117</v>
      </c>
      <c r="I1111" s="14">
        <v>0.188034188034188</v>
      </c>
    </row>
    <row r="1112" spans="1:9" x14ac:dyDescent="0.35">
      <c r="A1112" s="14">
        <v>2013</v>
      </c>
      <c r="B1112" s="14" t="s">
        <v>24</v>
      </c>
      <c r="C1112" s="14" t="s">
        <v>155</v>
      </c>
      <c r="D1112" s="14">
        <v>1999</v>
      </c>
      <c r="E1112" s="14">
        <f>data_filtered[[#This Row],[test_year]]-data_filtered[[#This Row],[model_year]]</f>
        <v>14</v>
      </c>
      <c r="F1112" s="14">
        <v>108</v>
      </c>
      <c r="G1112" s="14">
        <v>25</v>
      </c>
      <c r="H1112" s="14">
        <v>133</v>
      </c>
      <c r="I1112" s="14">
        <v>0.18796992481203001</v>
      </c>
    </row>
    <row r="1113" spans="1:9" x14ac:dyDescent="0.35">
      <c r="A1113" s="13">
        <v>2014</v>
      </c>
      <c r="B1113" s="13" t="s">
        <v>42</v>
      </c>
      <c r="C1113" s="13" t="s">
        <v>73</v>
      </c>
      <c r="D1113" s="13">
        <v>1998</v>
      </c>
      <c r="E1113" s="14">
        <f>data_filtered[[#This Row],[test_year]]-data_filtered[[#This Row],[model_year]]</f>
        <v>16</v>
      </c>
      <c r="F1113" s="13">
        <v>134</v>
      </c>
      <c r="G1113" s="13">
        <v>31</v>
      </c>
      <c r="H1113" s="13">
        <v>165</v>
      </c>
      <c r="I1113" s="13">
        <v>0.18787878787878801</v>
      </c>
    </row>
    <row r="1114" spans="1:9" x14ac:dyDescent="0.35">
      <c r="A1114" s="13">
        <v>2013</v>
      </c>
      <c r="B1114" s="13" t="s">
        <v>79</v>
      </c>
      <c r="C1114" s="13" t="s">
        <v>81</v>
      </c>
      <c r="D1114" s="13">
        <v>1999</v>
      </c>
      <c r="E1114" s="14">
        <f>data_filtered[[#This Row],[test_year]]-data_filtered[[#This Row],[model_year]]</f>
        <v>14</v>
      </c>
      <c r="F1114" s="13">
        <v>130</v>
      </c>
      <c r="G1114" s="13">
        <v>30</v>
      </c>
      <c r="H1114" s="13">
        <v>160</v>
      </c>
      <c r="I1114" s="13">
        <v>0.1875</v>
      </c>
    </row>
    <row r="1115" spans="1:9" x14ac:dyDescent="0.35">
      <c r="A1115" s="13">
        <v>2015</v>
      </c>
      <c r="B1115" s="13" t="s">
        <v>24</v>
      </c>
      <c r="C1115" s="13" t="s">
        <v>122</v>
      </c>
      <c r="D1115" s="13">
        <v>2006</v>
      </c>
      <c r="E1115" s="14">
        <f>data_filtered[[#This Row],[test_year]]-data_filtered[[#This Row],[model_year]]</f>
        <v>9</v>
      </c>
      <c r="F1115" s="13">
        <v>104</v>
      </c>
      <c r="G1115" s="13">
        <v>24</v>
      </c>
      <c r="H1115" s="13">
        <v>128</v>
      </c>
      <c r="I1115" s="13">
        <v>0.1875</v>
      </c>
    </row>
    <row r="1116" spans="1:9" x14ac:dyDescent="0.35">
      <c r="A1116" s="13">
        <v>2016</v>
      </c>
      <c r="B1116" s="13" t="s">
        <v>118</v>
      </c>
      <c r="C1116" s="13" t="s">
        <v>119</v>
      </c>
      <c r="D1116" s="13">
        <v>2003</v>
      </c>
      <c r="E1116" s="14">
        <f>data_filtered[[#This Row],[test_year]]-data_filtered[[#This Row],[model_year]]</f>
        <v>13</v>
      </c>
      <c r="F1116" s="13">
        <v>91</v>
      </c>
      <c r="G1116" s="13">
        <v>21</v>
      </c>
      <c r="H1116" s="13">
        <v>112</v>
      </c>
      <c r="I1116" s="13">
        <v>0.1875</v>
      </c>
    </row>
    <row r="1117" spans="1:9" x14ac:dyDescent="0.35">
      <c r="A1117" s="13">
        <v>2015</v>
      </c>
      <c r="B1117" s="13" t="s">
        <v>104</v>
      </c>
      <c r="C1117" s="13" t="s">
        <v>140</v>
      </c>
      <c r="D1117" s="13">
        <v>1999</v>
      </c>
      <c r="E1117" s="14">
        <f>data_filtered[[#This Row],[test_year]]-data_filtered[[#This Row],[model_year]]</f>
        <v>16</v>
      </c>
      <c r="F1117" s="13">
        <v>78</v>
      </c>
      <c r="G1117" s="13">
        <v>18</v>
      </c>
      <c r="H1117" s="13">
        <v>96</v>
      </c>
      <c r="I1117" s="13">
        <v>0.1875</v>
      </c>
    </row>
    <row r="1118" spans="1:9" x14ac:dyDescent="0.35">
      <c r="A1118" s="14">
        <v>2016</v>
      </c>
      <c r="B1118" s="14" t="s">
        <v>24</v>
      </c>
      <c r="C1118" s="14" t="s">
        <v>183</v>
      </c>
      <c r="D1118" s="14">
        <v>2005</v>
      </c>
      <c r="E1118" s="14">
        <f>data_filtered[[#This Row],[test_year]]-data_filtered[[#This Row],[model_year]]</f>
        <v>11</v>
      </c>
      <c r="F1118" s="14">
        <v>78</v>
      </c>
      <c r="G1118" s="14">
        <v>18</v>
      </c>
      <c r="H1118" s="14">
        <v>96</v>
      </c>
      <c r="I1118" s="14">
        <v>0.1875</v>
      </c>
    </row>
    <row r="1119" spans="1:9" x14ac:dyDescent="0.35">
      <c r="A1119" s="14">
        <v>2015</v>
      </c>
      <c r="B1119" s="14" t="s">
        <v>94</v>
      </c>
      <c r="C1119" s="14" t="s">
        <v>95</v>
      </c>
      <c r="D1119" s="14">
        <v>2002</v>
      </c>
      <c r="E1119" s="14">
        <f>data_filtered[[#This Row],[test_year]]-data_filtered[[#This Row],[model_year]]</f>
        <v>13</v>
      </c>
      <c r="F1119" s="14">
        <v>65</v>
      </c>
      <c r="G1119" s="14">
        <v>15</v>
      </c>
      <c r="H1119" s="14">
        <v>80</v>
      </c>
      <c r="I1119" s="14">
        <v>0.1875</v>
      </c>
    </row>
    <row r="1120" spans="1:9" x14ac:dyDescent="0.35">
      <c r="A1120" s="14">
        <v>2014</v>
      </c>
      <c r="B1120" s="14" t="s">
        <v>98</v>
      </c>
      <c r="C1120" s="14" t="s">
        <v>277</v>
      </c>
      <c r="D1120" s="14">
        <v>1994</v>
      </c>
      <c r="E1120" s="14">
        <f>data_filtered[[#This Row],[test_year]]-data_filtered[[#This Row],[model_year]]</f>
        <v>20</v>
      </c>
      <c r="F1120" s="14">
        <v>52</v>
      </c>
      <c r="G1120" s="14">
        <v>12</v>
      </c>
      <c r="H1120" s="14">
        <v>64</v>
      </c>
      <c r="I1120" s="14">
        <v>0.1875</v>
      </c>
    </row>
    <row r="1121" spans="1:9" x14ac:dyDescent="0.35">
      <c r="A1121" s="13">
        <v>2014</v>
      </c>
      <c r="B1121" s="13" t="s">
        <v>94</v>
      </c>
      <c r="C1121" s="13" t="s">
        <v>95</v>
      </c>
      <c r="D1121" s="13">
        <v>1999</v>
      </c>
      <c r="E1121" s="14">
        <f>data_filtered[[#This Row],[test_year]]-data_filtered[[#This Row],[model_year]]</f>
        <v>15</v>
      </c>
      <c r="F1121" s="13">
        <v>52</v>
      </c>
      <c r="G1121" s="13">
        <v>12</v>
      </c>
      <c r="H1121" s="13">
        <v>64</v>
      </c>
      <c r="I1121" s="13">
        <v>0.1875</v>
      </c>
    </row>
    <row r="1122" spans="1:9" x14ac:dyDescent="0.35">
      <c r="A1122" s="14">
        <v>2017</v>
      </c>
      <c r="B1122" s="14" t="s">
        <v>24</v>
      </c>
      <c r="C1122" s="14" t="s">
        <v>155</v>
      </c>
      <c r="D1122" s="14">
        <v>1997</v>
      </c>
      <c r="E1122" s="14">
        <f>data_filtered[[#This Row],[test_year]]-data_filtered[[#This Row],[model_year]]</f>
        <v>20</v>
      </c>
      <c r="F1122" s="14">
        <v>52</v>
      </c>
      <c r="G1122" s="14">
        <v>12</v>
      </c>
      <c r="H1122" s="14">
        <v>64</v>
      </c>
      <c r="I1122" s="14">
        <v>0.1875</v>
      </c>
    </row>
    <row r="1123" spans="1:9" x14ac:dyDescent="0.35">
      <c r="A1123" s="13">
        <v>2017</v>
      </c>
      <c r="B1123" s="13" t="s">
        <v>30</v>
      </c>
      <c r="C1123" s="13" t="s">
        <v>162</v>
      </c>
      <c r="D1123" s="13">
        <v>2001</v>
      </c>
      <c r="E1123" s="14">
        <f>data_filtered[[#This Row],[test_year]]-data_filtered[[#This Row],[model_year]]</f>
        <v>16</v>
      </c>
      <c r="F1123" s="13">
        <v>52</v>
      </c>
      <c r="G1123" s="13">
        <v>12</v>
      </c>
      <c r="H1123" s="13">
        <v>64</v>
      </c>
      <c r="I1123" s="13">
        <v>0.1875</v>
      </c>
    </row>
    <row r="1124" spans="1:9" x14ac:dyDescent="0.35">
      <c r="A1124" s="14">
        <v>2017</v>
      </c>
      <c r="B1124" s="14" t="s">
        <v>106</v>
      </c>
      <c r="C1124" s="14" t="s">
        <v>174</v>
      </c>
      <c r="D1124" s="14">
        <v>2005</v>
      </c>
      <c r="E1124" s="14">
        <f>data_filtered[[#This Row],[test_year]]-data_filtered[[#This Row],[model_year]]</f>
        <v>12</v>
      </c>
      <c r="F1124" s="14">
        <v>52</v>
      </c>
      <c r="G1124" s="14">
        <v>12</v>
      </c>
      <c r="H1124" s="14">
        <v>64</v>
      </c>
      <c r="I1124" s="14">
        <v>0.1875</v>
      </c>
    </row>
    <row r="1125" spans="1:9" x14ac:dyDescent="0.35">
      <c r="A1125" s="14">
        <v>2017</v>
      </c>
      <c r="B1125" s="14" t="s">
        <v>128</v>
      </c>
      <c r="C1125" s="14" t="s">
        <v>129</v>
      </c>
      <c r="D1125" s="14">
        <v>2006</v>
      </c>
      <c r="E1125" s="14">
        <f>data_filtered[[#This Row],[test_year]]-data_filtered[[#This Row],[model_year]]</f>
        <v>11</v>
      </c>
      <c r="F1125" s="14">
        <v>52</v>
      </c>
      <c r="G1125" s="14">
        <v>12</v>
      </c>
      <c r="H1125" s="14">
        <v>64</v>
      </c>
      <c r="I1125" s="14">
        <v>0.1875</v>
      </c>
    </row>
    <row r="1126" spans="1:9" x14ac:dyDescent="0.35">
      <c r="A1126" s="14">
        <v>2014</v>
      </c>
      <c r="B1126" s="14" t="s">
        <v>30</v>
      </c>
      <c r="C1126" s="14" t="s">
        <v>127</v>
      </c>
      <c r="D1126" s="14">
        <v>2000</v>
      </c>
      <c r="E1126" s="14">
        <f>data_filtered[[#This Row],[test_year]]-data_filtered[[#This Row],[model_year]]</f>
        <v>14</v>
      </c>
      <c r="F1126" s="14">
        <v>126</v>
      </c>
      <c r="G1126" s="14">
        <v>29</v>
      </c>
      <c r="H1126" s="14">
        <v>155</v>
      </c>
      <c r="I1126" s="14">
        <v>0.187096774193548</v>
      </c>
    </row>
    <row r="1127" spans="1:9" x14ac:dyDescent="0.35">
      <c r="A1127" s="14">
        <v>2016</v>
      </c>
      <c r="B1127" s="14" t="s">
        <v>24</v>
      </c>
      <c r="C1127" s="14" t="s">
        <v>116</v>
      </c>
      <c r="D1127" s="14">
        <v>1997</v>
      </c>
      <c r="E1127" s="14">
        <f>data_filtered[[#This Row],[test_year]]-data_filtered[[#This Row],[model_year]]</f>
        <v>19</v>
      </c>
      <c r="F1127" s="14">
        <v>87</v>
      </c>
      <c r="G1127" s="14">
        <v>20</v>
      </c>
      <c r="H1127" s="14">
        <v>107</v>
      </c>
      <c r="I1127" s="14">
        <v>0.18691588785046701</v>
      </c>
    </row>
    <row r="1128" spans="1:9" x14ac:dyDescent="0.35">
      <c r="A1128" s="14">
        <v>2015</v>
      </c>
      <c r="B1128" s="14" t="s">
        <v>42</v>
      </c>
      <c r="C1128" s="14" t="s">
        <v>66</v>
      </c>
      <c r="D1128" s="14">
        <v>1993</v>
      </c>
      <c r="E1128" s="14">
        <f>data_filtered[[#This Row],[test_year]]-data_filtered[[#This Row],[model_year]]</f>
        <v>22</v>
      </c>
      <c r="F1128" s="14">
        <v>74</v>
      </c>
      <c r="G1128" s="14">
        <v>17</v>
      </c>
      <c r="H1128" s="14">
        <v>91</v>
      </c>
      <c r="I1128" s="14">
        <v>0.18681318681318701</v>
      </c>
    </row>
    <row r="1129" spans="1:9" x14ac:dyDescent="0.35">
      <c r="A1129" s="14">
        <v>2014</v>
      </c>
      <c r="B1129" s="14" t="s">
        <v>24</v>
      </c>
      <c r="C1129" s="14" t="s">
        <v>268</v>
      </c>
      <c r="D1129" s="14">
        <v>2006</v>
      </c>
      <c r="E1129" s="14">
        <f>data_filtered[[#This Row],[test_year]]-data_filtered[[#This Row],[model_year]]</f>
        <v>8</v>
      </c>
      <c r="F1129" s="14">
        <v>61</v>
      </c>
      <c r="G1129" s="14">
        <v>14</v>
      </c>
      <c r="H1129" s="14">
        <v>75</v>
      </c>
      <c r="I1129" s="14">
        <v>0.18666666666666701</v>
      </c>
    </row>
    <row r="1130" spans="1:9" x14ac:dyDescent="0.35">
      <c r="A1130" s="14">
        <v>2013</v>
      </c>
      <c r="B1130" s="14" t="s">
        <v>52</v>
      </c>
      <c r="C1130" s="14" t="s">
        <v>131</v>
      </c>
      <c r="D1130" s="14">
        <v>1999</v>
      </c>
      <c r="E1130" s="14">
        <f>data_filtered[[#This Row],[test_year]]-data_filtered[[#This Row],[model_year]]</f>
        <v>14</v>
      </c>
      <c r="F1130" s="14">
        <v>109</v>
      </c>
      <c r="G1130" s="14">
        <v>25</v>
      </c>
      <c r="H1130" s="14">
        <v>134</v>
      </c>
      <c r="I1130" s="14">
        <v>0.18656716417910399</v>
      </c>
    </row>
    <row r="1131" spans="1:9" x14ac:dyDescent="0.35">
      <c r="A1131" s="14">
        <v>2016</v>
      </c>
      <c r="B1131" s="14" t="s">
        <v>30</v>
      </c>
      <c r="C1131" s="14" t="s">
        <v>127</v>
      </c>
      <c r="D1131" s="14">
        <v>2002</v>
      </c>
      <c r="E1131" s="14">
        <f>data_filtered[[#This Row],[test_year]]-data_filtered[[#This Row],[model_year]]</f>
        <v>14</v>
      </c>
      <c r="F1131" s="14">
        <v>96</v>
      </c>
      <c r="G1131" s="14">
        <v>22</v>
      </c>
      <c r="H1131" s="14">
        <v>118</v>
      </c>
      <c r="I1131" s="14">
        <v>0.186440677966102</v>
      </c>
    </row>
    <row r="1132" spans="1:9" x14ac:dyDescent="0.35">
      <c r="A1132" s="14">
        <v>2013</v>
      </c>
      <c r="B1132" s="14" t="s">
        <v>26</v>
      </c>
      <c r="C1132" s="14" t="s">
        <v>35</v>
      </c>
      <c r="D1132" s="14">
        <v>1991</v>
      </c>
      <c r="E1132" s="14">
        <f>data_filtered[[#This Row],[test_year]]-data_filtered[[#This Row],[model_year]]</f>
        <v>22</v>
      </c>
      <c r="F1132" s="14">
        <v>48</v>
      </c>
      <c r="G1132" s="14">
        <v>11</v>
      </c>
      <c r="H1132" s="14">
        <v>59</v>
      </c>
      <c r="I1132" s="14">
        <v>0.186440677966102</v>
      </c>
    </row>
    <row r="1133" spans="1:9" x14ac:dyDescent="0.35">
      <c r="A1133" s="14">
        <v>2015</v>
      </c>
      <c r="B1133" s="14" t="s">
        <v>52</v>
      </c>
      <c r="C1133" s="14" t="s">
        <v>296</v>
      </c>
      <c r="D1133" s="14">
        <v>2001</v>
      </c>
      <c r="E1133" s="14">
        <f>data_filtered[[#This Row],[test_year]]-data_filtered[[#This Row],[model_year]]</f>
        <v>14</v>
      </c>
      <c r="F1133" s="14">
        <v>48</v>
      </c>
      <c r="G1133" s="14">
        <v>11</v>
      </c>
      <c r="H1133" s="14">
        <v>59</v>
      </c>
      <c r="I1133" s="14">
        <v>0.186440677966102</v>
      </c>
    </row>
    <row r="1134" spans="1:9" x14ac:dyDescent="0.35">
      <c r="A1134" s="13">
        <v>2015</v>
      </c>
      <c r="B1134" s="13" t="s">
        <v>30</v>
      </c>
      <c r="C1134" s="13" t="s">
        <v>280</v>
      </c>
      <c r="D1134" s="13">
        <v>1994</v>
      </c>
      <c r="E1134" s="14">
        <f>data_filtered[[#This Row],[test_year]]-data_filtered[[#This Row],[model_year]]</f>
        <v>21</v>
      </c>
      <c r="F1134" s="13">
        <v>48</v>
      </c>
      <c r="G1134" s="13">
        <v>11</v>
      </c>
      <c r="H1134" s="13">
        <v>59</v>
      </c>
      <c r="I1134" s="13">
        <v>0.186440677966102</v>
      </c>
    </row>
    <row r="1135" spans="1:9" x14ac:dyDescent="0.35">
      <c r="A1135" s="13">
        <v>2013</v>
      </c>
      <c r="B1135" s="13" t="s">
        <v>67</v>
      </c>
      <c r="C1135" s="13" t="s">
        <v>68</v>
      </c>
      <c r="D1135" s="13">
        <v>1995</v>
      </c>
      <c r="E1135" s="14">
        <f>data_filtered[[#This Row],[test_year]]-data_filtered[[#This Row],[model_year]]</f>
        <v>18</v>
      </c>
      <c r="F1135" s="13">
        <v>83</v>
      </c>
      <c r="G1135" s="13">
        <v>19</v>
      </c>
      <c r="H1135" s="13">
        <v>102</v>
      </c>
      <c r="I1135" s="13">
        <v>0.18627450980392199</v>
      </c>
    </row>
    <row r="1136" spans="1:9" x14ac:dyDescent="0.35">
      <c r="A1136" s="14">
        <v>2015</v>
      </c>
      <c r="B1136" s="14" t="s">
        <v>30</v>
      </c>
      <c r="C1136" s="14" t="s">
        <v>124</v>
      </c>
      <c r="D1136" s="14">
        <v>2000</v>
      </c>
      <c r="E1136" s="14">
        <f>data_filtered[[#This Row],[test_year]]-data_filtered[[#This Row],[model_year]]</f>
        <v>15</v>
      </c>
      <c r="F1136" s="14">
        <v>83</v>
      </c>
      <c r="G1136" s="14">
        <v>19</v>
      </c>
      <c r="H1136" s="14">
        <v>102</v>
      </c>
      <c r="I1136" s="14">
        <v>0.18627450980392199</v>
      </c>
    </row>
    <row r="1137" spans="1:9" x14ac:dyDescent="0.35">
      <c r="A1137" s="14">
        <v>2016</v>
      </c>
      <c r="B1137" s="14" t="s">
        <v>52</v>
      </c>
      <c r="C1137" s="14" t="s">
        <v>90</v>
      </c>
      <c r="D1137" s="14">
        <v>2005</v>
      </c>
      <c r="E1137" s="14">
        <f>data_filtered[[#This Row],[test_year]]-data_filtered[[#This Row],[model_year]]</f>
        <v>11</v>
      </c>
      <c r="F1137" s="14">
        <v>83</v>
      </c>
      <c r="G1137" s="14">
        <v>19</v>
      </c>
      <c r="H1137" s="14">
        <v>102</v>
      </c>
      <c r="I1137" s="14">
        <v>0.18627450980392199</v>
      </c>
    </row>
    <row r="1138" spans="1:9" x14ac:dyDescent="0.35">
      <c r="A1138" s="14">
        <v>2017</v>
      </c>
      <c r="B1138" s="14" t="s">
        <v>42</v>
      </c>
      <c r="C1138" s="14" t="s">
        <v>66</v>
      </c>
      <c r="D1138" s="14">
        <v>1994</v>
      </c>
      <c r="E1138" s="14">
        <f>data_filtered[[#This Row],[test_year]]-data_filtered[[#This Row],[model_year]]</f>
        <v>23</v>
      </c>
      <c r="F1138" s="14">
        <v>83</v>
      </c>
      <c r="G1138" s="14">
        <v>19</v>
      </c>
      <c r="H1138" s="14">
        <v>102</v>
      </c>
      <c r="I1138" s="14">
        <v>0.18627450980392199</v>
      </c>
    </row>
    <row r="1139" spans="1:9" x14ac:dyDescent="0.35">
      <c r="A1139" s="14">
        <v>2013</v>
      </c>
      <c r="B1139" s="14" t="s">
        <v>67</v>
      </c>
      <c r="C1139" s="14" t="s">
        <v>68</v>
      </c>
      <c r="D1139" s="14">
        <v>2001</v>
      </c>
      <c r="E1139" s="14">
        <f>data_filtered[[#This Row],[test_year]]-data_filtered[[#This Row],[model_year]]</f>
        <v>12</v>
      </c>
      <c r="F1139" s="14">
        <v>70</v>
      </c>
      <c r="G1139" s="14">
        <v>16</v>
      </c>
      <c r="H1139" s="14">
        <v>86</v>
      </c>
      <c r="I1139" s="14">
        <v>0.186046511627907</v>
      </c>
    </row>
    <row r="1140" spans="1:9" x14ac:dyDescent="0.35">
      <c r="A1140" s="14">
        <v>2014</v>
      </c>
      <c r="B1140" s="14" t="s">
        <v>24</v>
      </c>
      <c r="C1140" s="14" t="s">
        <v>121</v>
      </c>
      <c r="D1140" s="14">
        <v>1991</v>
      </c>
      <c r="E1140" s="14">
        <f>data_filtered[[#This Row],[test_year]]-data_filtered[[#This Row],[model_year]]</f>
        <v>23</v>
      </c>
      <c r="F1140" s="14">
        <v>70</v>
      </c>
      <c r="G1140" s="14">
        <v>16</v>
      </c>
      <c r="H1140" s="14">
        <v>86</v>
      </c>
      <c r="I1140" s="14">
        <v>0.186046511627907</v>
      </c>
    </row>
    <row r="1141" spans="1:9" x14ac:dyDescent="0.35">
      <c r="A1141" s="13">
        <v>2016</v>
      </c>
      <c r="B1141" s="13" t="s">
        <v>102</v>
      </c>
      <c r="C1141" s="13" t="s">
        <v>184</v>
      </c>
      <c r="D1141" s="13">
        <v>2002</v>
      </c>
      <c r="E1141" s="14">
        <f>data_filtered[[#This Row],[test_year]]-data_filtered[[#This Row],[model_year]]</f>
        <v>14</v>
      </c>
      <c r="F1141" s="13">
        <v>70</v>
      </c>
      <c r="G1141" s="13">
        <v>16</v>
      </c>
      <c r="H1141" s="13">
        <v>86</v>
      </c>
      <c r="I1141" s="13">
        <v>0.186046511627907</v>
      </c>
    </row>
    <row r="1142" spans="1:9" x14ac:dyDescent="0.35">
      <c r="A1142" s="13">
        <v>2017</v>
      </c>
      <c r="B1142" s="13" t="s">
        <v>24</v>
      </c>
      <c r="C1142" s="13" t="s">
        <v>29</v>
      </c>
      <c r="D1142" s="13">
        <v>2008</v>
      </c>
      <c r="E1142" s="14">
        <f>data_filtered[[#This Row],[test_year]]-data_filtered[[#This Row],[model_year]]</f>
        <v>9</v>
      </c>
      <c r="F1142" s="13">
        <v>127</v>
      </c>
      <c r="G1142" s="13">
        <v>29</v>
      </c>
      <c r="H1142" s="13">
        <v>156</v>
      </c>
      <c r="I1142" s="13">
        <v>0.18589743589743599</v>
      </c>
    </row>
    <row r="1143" spans="1:9" x14ac:dyDescent="0.35">
      <c r="A1143" s="13">
        <v>2016</v>
      </c>
      <c r="B1143" s="13" t="s">
        <v>79</v>
      </c>
      <c r="C1143" s="13" t="s">
        <v>125</v>
      </c>
      <c r="D1143" s="13">
        <v>2004</v>
      </c>
      <c r="E1143" s="14">
        <f>data_filtered[[#This Row],[test_year]]-data_filtered[[#This Row],[model_year]]</f>
        <v>12</v>
      </c>
      <c r="F1143" s="13">
        <v>114</v>
      </c>
      <c r="G1143" s="13">
        <v>26</v>
      </c>
      <c r="H1143" s="13">
        <v>140</v>
      </c>
      <c r="I1143" s="13">
        <v>0.185714285714286</v>
      </c>
    </row>
    <row r="1144" spans="1:9" x14ac:dyDescent="0.35">
      <c r="A1144" s="14">
        <v>2013</v>
      </c>
      <c r="B1144" s="14" t="s">
        <v>33</v>
      </c>
      <c r="C1144" s="14" t="s">
        <v>109</v>
      </c>
      <c r="D1144" s="14">
        <v>1998</v>
      </c>
      <c r="E1144" s="14">
        <f>data_filtered[[#This Row],[test_year]]-data_filtered[[#This Row],[model_year]]</f>
        <v>15</v>
      </c>
      <c r="F1144" s="14">
        <v>57</v>
      </c>
      <c r="G1144" s="14">
        <v>13</v>
      </c>
      <c r="H1144" s="14">
        <v>70</v>
      </c>
      <c r="I1144" s="14">
        <v>0.185714285714286</v>
      </c>
    </row>
    <row r="1145" spans="1:9" x14ac:dyDescent="0.35">
      <c r="A1145" s="14">
        <v>2015</v>
      </c>
      <c r="B1145" s="14" t="s">
        <v>102</v>
      </c>
      <c r="C1145" s="14" t="s">
        <v>184</v>
      </c>
      <c r="D1145" s="14">
        <v>2001</v>
      </c>
      <c r="E1145" s="14">
        <f>data_filtered[[#This Row],[test_year]]-data_filtered[[#This Row],[model_year]]</f>
        <v>14</v>
      </c>
      <c r="F1145" s="14">
        <v>57</v>
      </c>
      <c r="G1145" s="14">
        <v>13</v>
      </c>
      <c r="H1145" s="14">
        <v>70</v>
      </c>
      <c r="I1145" s="14">
        <v>0.185714285714286</v>
      </c>
    </row>
    <row r="1146" spans="1:9" x14ac:dyDescent="0.35">
      <c r="A1146" s="13">
        <v>2017</v>
      </c>
      <c r="B1146" s="13" t="s">
        <v>30</v>
      </c>
      <c r="C1146" s="13" t="s">
        <v>132</v>
      </c>
      <c r="D1146" s="13">
        <v>1999</v>
      </c>
      <c r="E1146" s="14">
        <f>data_filtered[[#This Row],[test_year]]-data_filtered[[#This Row],[model_year]]</f>
        <v>18</v>
      </c>
      <c r="F1146" s="13">
        <v>57</v>
      </c>
      <c r="G1146" s="13">
        <v>13</v>
      </c>
      <c r="H1146" s="13">
        <v>70</v>
      </c>
      <c r="I1146" s="13">
        <v>0.185714285714286</v>
      </c>
    </row>
    <row r="1147" spans="1:9" x14ac:dyDescent="0.35">
      <c r="A1147" s="13">
        <v>2013</v>
      </c>
      <c r="B1147" s="13" t="s">
        <v>24</v>
      </c>
      <c r="C1147" s="13" t="s">
        <v>71</v>
      </c>
      <c r="D1147" s="13">
        <v>1997</v>
      </c>
      <c r="E1147" s="14">
        <f>data_filtered[[#This Row],[test_year]]-data_filtered[[#This Row],[model_year]]</f>
        <v>16</v>
      </c>
      <c r="F1147" s="13">
        <v>79</v>
      </c>
      <c r="G1147" s="13">
        <v>18</v>
      </c>
      <c r="H1147" s="13">
        <v>97</v>
      </c>
      <c r="I1147" s="13">
        <v>0.185567010309278</v>
      </c>
    </row>
    <row r="1148" spans="1:9" x14ac:dyDescent="0.35">
      <c r="A1148" s="14">
        <v>2013</v>
      </c>
      <c r="B1148" s="14" t="s">
        <v>79</v>
      </c>
      <c r="C1148" s="14" t="s">
        <v>125</v>
      </c>
      <c r="D1148" s="14">
        <v>2007</v>
      </c>
      <c r="E1148" s="14">
        <f>data_filtered[[#This Row],[test_year]]-data_filtered[[#This Row],[model_year]]</f>
        <v>6</v>
      </c>
      <c r="F1148" s="14">
        <v>79</v>
      </c>
      <c r="G1148" s="14">
        <v>18</v>
      </c>
      <c r="H1148" s="14">
        <v>97</v>
      </c>
      <c r="I1148" s="14">
        <v>0.185567010309278</v>
      </c>
    </row>
    <row r="1149" spans="1:9" x14ac:dyDescent="0.35">
      <c r="A1149" s="13">
        <v>2015</v>
      </c>
      <c r="B1149" s="13" t="s">
        <v>79</v>
      </c>
      <c r="C1149" s="13" t="s">
        <v>81</v>
      </c>
      <c r="D1149" s="13">
        <v>2002</v>
      </c>
      <c r="E1149" s="14">
        <f>data_filtered[[#This Row],[test_year]]-data_filtered[[#This Row],[model_year]]</f>
        <v>13</v>
      </c>
      <c r="F1149" s="13">
        <v>79</v>
      </c>
      <c r="G1149" s="13">
        <v>18</v>
      </c>
      <c r="H1149" s="13">
        <v>97</v>
      </c>
      <c r="I1149" s="13">
        <v>0.185567010309278</v>
      </c>
    </row>
    <row r="1150" spans="1:9" x14ac:dyDescent="0.35">
      <c r="A1150" s="14">
        <v>2016</v>
      </c>
      <c r="B1150" s="14" t="s">
        <v>24</v>
      </c>
      <c r="C1150" s="14" t="s">
        <v>70</v>
      </c>
      <c r="D1150" s="14">
        <v>1996</v>
      </c>
      <c r="E1150" s="14">
        <f>data_filtered[[#This Row],[test_year]]-data_filtered[[#This Row],[model_year]]</f>
        <v>20</v>
      </c>
      <c r="F1150" s="14">
        <v>110</v>
      </c>
      <c r="G1150" s="14">
        <v>25</v>
      </c>
      <c r="H1150" s="14">
        <v>135</v>
      </c>
      <c r="I1150" s="14">
        <v>0.18518518518518501</v>
      </c>
    </row>
    <row r="1151" spans="1:9" x14ac:dyDescent="0.35">
      <c r="A1151" s="13">
        <v>2013</v>
      </c>
      <c r="B1151" s="13" t="s">
        <v>94</v>
      </c>
      <c r="C1151" s="13" t="s">
        <v>95</v>
      </c>
      <c r="D1151" s="13">
        <v>2000</v>
      </c>
      <c r="E1151" s="14">
        <f>data_filtered[[#This Row],[test_year]]-data_filtered[[#This Row],[model_year]]</f>
        <v>13</v>
      </c>
      <c r="F1151" s="13">
        <v>88</v>
      </c>
      <c r="G1151" s="13">
        <v>20</v>
      </c>
      <c r="H1151" s="13">
        <v>108</v>
      </c>
      <c r="I1151" s="13">
        <v>0.18518518518518501</v>
      </c>
    </row>
    <row r="1152" spans="1:9" x14ac:dyDescent="0.35">
      <c r="A1152" s="13">
        <v>2014</v>
      </c>
      <c r="B1152" s="13" t="s">
        <v>118</v>
      </c>
      <c r="C1152" s="13" t="s">
        <v>119</v>
      </c>
      <c r="D1152" s="13">
        <v>2003</v>
      </c>
      <c r="E1152" s="14">
        <f>data_filtered[[#This Row],[test_year]]-data_filtered[[#This Row],[model_year]]</f>
        <v>11</v>
      </c>
      <c r="F1152" s="13">
        <v>88</v>
      </c>
      <c r="G1152" s="13">
        <v>20</v>
      </c>
      <c r="H1152" s="13">
        <v>108</v>
      </c>
      <c r="I1152" s="13">
        <v>0.18518518518518501</v>
      </c>
    </row>
    <row r="1153" spans="1:9" x14ac:dyDescent="0.35">
      <c r="A1153" s="13">
        <v>2016</v>
      </c>
      <c r="B1153" s="13" t="s">
        <v>52</v>
      </c>
      <c r="C1153" s="13" t="s">
        <v>90</v>
      </c>
      <c r="D1153" s="13">
        <v>2004</v>
      </c>
      <c r="E1153" s="14">
        <f>data_filtered[[#This Row],[test_year]]-data_filtered[[#This Row],[model_year]]</f>
        <v>12</v>
      </c>
      <c r="F1153" s="13">
        <v>88</v>
      </c>
      <c r="G1153" s="13">
        <v>20</v>
      </c>
      <c r="H1153" s="13">
        <v>108</v>
      </c>
      <c r="I1153" s="13">
        <v>0.18518518518518501</v>
      </c>
    </row>
    <row r="1154" spans="1:9" x14ac:dyDescent="0.35">
      <c r="A1154" s="13">
        <v>2017</v>
      </c>
      <c r="B1154" s="13" t="s">
        <v>30</v>
      </c>
      <c r="C1154" s="13" t="s">
        <v>127</v>
      </c>
      <c r="D1154" s="13">
        <v>2000</v>
      </c>
      <c r="E1154" s="14">
        <f>data_filtered[[#This Row],[test_year]]-data_filtered[[#This Row],[model_year]]</f>
        <v>17</v>
      </c>
      <c r="F1154" s="13">
        <v>88</v>
      </c>
      <c r="G1154" s="13">
        <v>20</v>
      </c>
      <c r="H1154" s="13">
        <v>108</v>
      </c>
      <c r="I1154" s="13">
        <v>0.18518518518518501</v>
      </c>
    </row>
    <row r="1155" spans="1:9" x14ac:dyDescent="0.35">
      <c r="A1155" s="14">
        <v>2016</v>
      </c>
      <c r="B1155" s="14" t="s">
        <v>52</v>
      </c>
      <c r="C1155" s="14" t="s">
        <v>53</v>
      </c>
      <c r="D1155" s="14">
        <v>1999</v>
      </c>
      <c r="E1155" s="14">
        <f>data_filtered[[#This Row],[test_year]]-data_filtered[[#This Row],[model_year]]</f>
        <v>17</v>
      </c>
      <c r="F1155" s="14">
        <v>66</v>
      </c>
      <c r="G1155" s="14">
        <v>15</v>
      </c>
      <c r="H1155" s="14">
        <v>81</v>
      </c>
      <c r="I1155" s="14">
        <v>0.18518518518518501</v>
      </c>
    </row>
    <row r="1156" spans="1:9" x14ac:dyDescent="0.35">
      <c r="A1156" s="13">
        <v>2016</v>
      </c>
      <c r="B1156" s="13" t="s">
        <v>79</v>
      </c>
      <c r="C1156" s="13" t="s">
        <v>81</v>
      </c>
      <c r="D1156" s="13">
        <v>2000</v>
      </c>
      <c r="E1156" s="14">
        <f>data_filtered[[#This Row],[test_year]]-data_filtered[[#This Row],[model_year]]</f>
        <v>16</v>
      </c>
      <c r="F1156" s="13">
        <v>66</v>
      </c>
      <c r="G1156" s="13">
        <v>15</v>
      </c>
      <c r="H1156" s="13">
        <v>81</v>
      </c>
      <c r="I1156" s="13">
        <v>0.18518518518518501</v>
      </c>
    </row>
    <row r="1157" spans="1:9" x14ac:dyDescent="0.35">
      <c r="A1157" s="13">
        <v>2017</v>
      </c>
      <c r="B1157" s="13" t="s">
        <v>24</v>
      </c>
      <c r="C1157" s="13" t="s">
        <v>155</v>
      </c>
      <c r="D1157" s="13">
        <v>2003</v>
      </c>
      <c r="E1157" s="14">
        <f>data_filtered[[#This Row],[test_year]]-data_filtered[[#This Row],[model_year]]</f>
        <v>14</v>
      </c>
      <c r="F1157" s="13">
        <v>66</v>
      </c>
      <c r="G1157" s="13">
        <v>15</v>
      </c>
      <c r="H1157" s="13">
        <v>81</v>
      </c>
      <c r="I1157" s="13">
        <v>0.18518518518518501</v>
      </c>
    </row>
    <row r="1158" spans="1:9" x14ac:dyDescent="0.35">
      <c r="A1158" s="13">
        <v>2013</v>
      </c>
      <c r="B1158" s="13" t="s">
        <v>24</v>
      </c>
      <c r="C1158" s="13" t="s">
        <v>293</v>
      </c>
      <c r="D1158" s="13">
        <v>1997</v>
      </c>
      <c r="E1158" s="14">
        <f>data_filtered[[#This Row],[test_year]]-data_filtered[[#This Row],[model_year]]</f>
        <v>16</v>
      </c>
      <c r="F1158" s="13">
        <v>44</v>
      </c>
      <c r="G1158" s="13">
        <v>10</v>
      </c>
      <c r="H1158" s="13">
        <v>54</v>
      </c>
      <c r="I1158" s="13">
        <v>0.18518518518518501</v>
      </c>
    </row>
    <row r="1159" spans="1:9" x14ac:dyDescent="0.35">
      <c r="A1159" s="13">
        <v>2014</v>
      </c>
      <c r="B1159" s="13" t="s">
        <v>52</v>
      </c>
      <c r="C1159" s="13" t="s">
        <v>150</v>
      </c>
      <c r="D1159" s="13">
        <v>2010</v>
      </c>
      <c r="E1159" s="14">
        <f>data_filtered[[#This Row],[test_year]]-data_filtered[[#This Row],[model_year]]</f>
        <v>4</v>
      </c>
      <c r="F1159" s="13">
        <v>44</v>
      </c>
      <c r="G1159" s="13">
        <v>10</v>
      </c>
      <c r="H1159" s="13">
        <v>54</v>
      </c>
      <c r="I1159" s="13">
        <v>0.18518518518518501</v>
      </c>
    </row>
    <row r="1160" spans="1:9" x14ac:dyDescent="0.35">
      <c r="A1160" s="14">
        <v>2014</v>
      </c>
      <c r="B1160" s="14" t="s">
        <v>98</v>
      </c>
      <c r="C1160" s="14" t="s">
        <v>276</v>
      </c>
      <c r="D1160" s="14">
        <v>2003</v>
      </c>
      <c r="E1160" s="14">
        <f>data_filtered[[#This Row],[test_year]]-data_filtered[[#This Row],[model_year]]</f>
        <v>11</v>
      </c>
      <c r="F1160" s="14">
        <v>44</v>
      </c>
      <c r="G1160" s="14">
        <v>10</v>
      </c>
      <c r="H1160" s="14">
        <v>54</v>
      </c>
      <c r="I1160" s="14">
        <v>0.18518518518518501</v>
      </c>
    </row>
    <row r="1161" spans="1:9" x14ac:dyDescent="0.35">
      <c r="A1161" s="13">
        <v>2014</v>
      </c>
      <c r="B1161" s="13" t="s">
        <v>252</v>
      </c>
      <c r="C1161" s="13" t="s">
        <v>287</v>
      </c>
      <c r="D1161" s="13">
        <v>2003</v>
      </c>
      <c r="E1161" s="14">
        <f>data_filtered[[#This Row],[test_year]]-data_filtered[[#This Row],[model_year]]</f>
        <v>11</v>
      </c>
      <c r="F1161" s="13">
        <v>44</v>
      </c>
      <c r="G1161" s="13">
        <v>10</v>
      </c>
      <c r="H1161" s="13">
        <v>54</v>
      </c>
      <c r="I1161" s="13">
        <v>0.18518518518518501</v>
      </c>
    </row>
    <row r="1162" spans="1:9" x14ac:dyDescent="0.35">
      <c r="A1162" s="14">
        <v>2015</v>
      </c>
      <c r="B1162" s="14" t="s">
        <v>92</v>
      </c>
      <c r="C1162" s="14" t="s">
        <v>167</v>
      </c>
      <c r="D1162" s="14">
        <v>2003</v>
      </c>
      <c r="E1162" s="14">
        <f>data_filtered[[#This Row],[test_year]]-data_filtered[[#This Row],[model_year]]</f>
        <v>12</v>
      </c>
      <c r="F1162" s="14">
        <v>44</v>
      </c>
      <c r="G1162" s="14">
        <v>10</v>
      </c>
      <c r="H1162" s="14">
        <v>54</v>
      </c>
      <c r="I1162" s="14">
        <v>0.18518518518518501</v>
      </c>
    </row>
    <row r="1163" spans="1:9" x14ac:dyDescent="0.35">
      <c r="A1163" s="14">
        <v>2017</v>
      </c>
      <c r="B1163" s="14" t="s">
        <v>128</v>
      </c>
      <c r="C1163" s="14" t="s">
        <v>129</v>
      </c>
      <c r="D1163" s="14">
        <v>2002</v>
      </c>
      <c r="E1163" s="14">
        <f>data_filtered[[#This Row],[test_year]]-data_filtered[[#This Row],[model_year]]</f>
        <v>15</v>
      </c>
      <c r="F1163" s="14">
        <v>44</v>
      </c>
      <c r="G1163" s="14">
        <v>10</v>
      </c>
      <c r="H1163" s="14">
        <v>54</v>
      </c>
      <c r="I1163" s="14">
        <v>0.18518518518518501</v>
      </c>
    </row>
    <row r="1164" spans="1:9" x14ac:dyDescent="0.35">
      <c r="A1164" s="13">
        <v>2017</v>
      </c>
      <c r="B1164" s="13" t="s">
        <v>30</v>
      </c>
      <c r="C1164" s="13" t="s">
        <v>40</v>
      </c>
      <c r="D1164" s="13">
        <v>2002</v>
      </c>
      <c r="E1164" s="14">
        <f>data_filtered[[#This Row],[test_year]]-data_filtered[[#This Row],[model_year]]</f>
        <v>15</v>
      </c>
      <c r="F1164" s="13">
        <v>229</v>
      </c>
      <c r="G1164" s="13">
        <v>52</v>
      </c>
      <c r="H1164" s="13">
        <v>281</v>
      </c>
      <c r="I1164" s="13">
        <v>0.185053380782918</v>
      </c>
    </row>
    <row r="1165" spans="1:9" x14ac:dyDescent="0.35">
      <c r="A1165" s="14">
        <v>2015</v>
      </c>
      <c r="B1165" s="14" t="s">
        <v>24</v>
      </c>
      <c r="C1165" s="14" t="s">
        <v>49</v>
      </c>
      <c r="D1165" s="14">
        <v>2001</v>
      </c>
      <c r="E1165" s="14">
        <f>data_filtered[[#This Row],[test_year]]-data_filtered[[#This Row],[model_year]]</f>
        <v>14</v>
      </c>
      <c r="F1165" s="14">
        <v>150</v>
      </c>
      <c r="G1165" s="14">
        <v>34</v>
      </c>
      <c r="H1165" s="14">
        <v>184</v>
      </c>
      <c r="I1165" s="14">
        <v>0.184782608695652</v>
      </c>
    </row>
    <row r="1166" spans="1:9" x14ac:dyDescent="0.35">
      <c r="A1166" s="13">
        <v>2017</v>
      </c>
      <c r="B1166" s="13" t="s">
        <v>30</v>
      </c>
      <c r="C1166" s="13" t="s">
        <v>48</v>
      </c>
      <c r="D1166" s="13">
        <v>2002</v>
      </c>
      <c r="E1166" s="14">
        <f>data_filtered[[#This Row],[test_year]]-data_filtered[[#This Row],[model_year]]</f>
        <v>15</v>
      </c>
      <c r="F1166" s="13">
        <v>75</v>
      </c>
      <c r="G1166" s="13">
        <v>17</v>
      </c>
      <c r="H1166" s="13">
        <v>92</v>
      </c>
      <c r="I1166" s="13">
        <v>0.184782608695652</v>
      </c>
    </row>
    <row r="1167" spans="1:9" x14ac:dyDescent="0.35">
      <c r="A1167" s="14">
        <v>2014</v>
      </c>
      <c r="B1167" s="14" t="s">
        <v>94</v>
      </c>
      <c r="C1167" s="14" t="s">
        <v>95</v>
      </c>
      <c r="D1167" s="14">
        <v>2001</v>
      </c>
      <c r="E1167" s="14">
        <f>data_filtered[[#This Row],[test_year]]-data_filtered[[#This Row],[model_year]]</f>
        <v>13</v>
      </c>
      <c r="F1167" s="14">
        <v>106</v>
      </c>
      <c r="G1167" s="14">
        <v>24</v>
      </c>
      <c r="H1167" s="14">
        <v>130</v>
      </c>
      <c r="I1167" s="14">
        <v>0.18461538461538499</v>
      </c>
    </row>
    <row r="1168" spans="1:9" x14ac:dyDescent="0.35">
      <c r="A1168" s="14">
        <v>2016</v>
      </c>
      <c r="B1168" s="14" t="s">
        <v>24</v>
      </c>
      <c r="C1168" s="14" t="s">
        <v>134</v>
      </c>
      <c r="D1168" s="14">
        <v>2000</v>
      </c>
      <c r="E1168" s="14">
        <f>data_filtered[[#This Row],[test_year]]-data_filtered[[#This Row],[model_year]]</f>
        <v>16</v>
      </c>
      <c r="F1168" s="14">
        <v>106</v>
      </c>
      <c r="G1168" s="14">
        <v>24</v>
      </c>
      <c r="H1168" s="14">
        <v>130</v>
      </c>
      <c r="I1168" s="14">
        <v>0.18461538461538499</v>
      </c>
    </row>
    <row r="1169" spans="1:9" x14ac:dyDescent="0.35">
      <c r="A1169" s="13">
        <v>2013</v>
      </c>
      <c r="B1169" s="13" t="s">
        <v>24</v>
      </c>
      <c r="C1169" s="13" t="s">
        <v>155</v>
      </c>
      <c r="D1169" s="13">
        <v>2000</v>
      </c>
      <c r="E1169" s="14">
        <f>data_filtered[[#This Row],[test_year]]-data_filtered[[#This Row],[model_year]]</f>
        <v>13</v>
      </c>
      <c r="F1169" s="13">
        <v>53</v>
      </c>
      <c r="G1169" s="13">
        <v>12</v>
      </c>
      <c r="H1169" s="13">
        <v>65</v>
      </c>
      <c r="I1169" s="13">
        <v>0.18461538461538499</v>
      </c>
    </row>
    <row r="1170" spans="1:9" x14ac:dyDescent="0.35">
      <c r="A1170" s="13">
        <v>2013</v>
      </c>
      <c r="B1170" s="13" t="s">
        <v>98</v>
      </c>
      <c r="C1170" s="13" t="s">
        <v>277</v>
      </c>
      <c r="D1170" s="13">
        <v>1995</v>
      </c>
      <c r="E1170" s="14">
        <f>data_filtered[[#This Row],[test_year]]-data_filtered[[#This Row],[model_year]]</f>
        <v>18</v>
      </c>
      <c r="F1170" s="13">
        <v>53</v>
      </c>
      <c r="G1170" s="13">
        <v>12</v>
      </c>
      <c r="H1170" s="13">
        <v>65</v>
      </c>
      <c r="I1170" s="13">
        <v>0.18461538461538499</v>
      </c>
    </row>
    <row r="1171" spans="1:9" x14ac:dyDescent="0.35">
      <c r="A1171" s="14">
        <v>2013</v>
      </c>
      <c r="B1171" s="14" t="s">
        <v>94</v>
      </c>
      <c r="C1171" s="14" t="s">
        <v>306</v>
      </c>
      <c r="D1171" s="14">
        <v>2000</v>
      </c>
      <c r="E1171" s="14">
        <f>data_filtered[[#This Row],[test_year]]-data_filtered[[#This Row],[model_year]]</f>
        <v>13</v>
      </c>
      <c r="F1171" s="14">
        <v>53</v>
      </c>
      <c r="G1171" s="14">
        <v>12</v>
      </c>
      <c r="H1171" s="14">
        <v>65</v>
      </c>
      <c r="I1171" s="14">
        <v>0.18461538461538499</v>
      </c>
    </row>
    <row r="1172" spans="1:9" x14ac:dyDescent="0.35">
      <c r="A1172" s="13">
        <v>2016</v>
      </c>
      <c r="B1172" s="13" t="s">
        <v>190</v>
      </c>
      <c r="C1172" s="13" t="s">
        <v>219</v>
      </c>
      <c r="D1172" s="13">
        <v>2006</v>
      </c>
      <c r="E1172" s="14">
        <f>data_filtered[[#This Row],[test_year]]-data_filtered[[#This Row],[model_year]]</f>
        <v>10</v>
      </c>
      <c r="F1172" s="13">
        <v>53</v>
      </c>
      <c r="G1172" s="13">
        <v>12</v>
      </c>
      <c r="H1172" s="13">
        <v>65</v>
      </c>
      <c r="I1172" s="13">
        <v>0.18461538461538499</v>
      </c>
    </row>
    <row r="1173" spans="1:9" x14ac:dyDescent="0.35">
      <c r="A1173" s="14">
        <v>2013</v>
      </c>
      <c r="B1173" s="14" t="s">
        <v>30</v>
      </c>
      <c r="C1173" s="14" t="s">
        <v>56</v>
      </c>
      <c r="D1173" s="14">
        <v>1999</v>
      </c>
      <c r="E1173" s="14">
        <f>data_filtered[[#This Row],[test_year]]-data_filtered[[#This Row],[model_year]]</f>
        <v>14</v>
      </c>
      <c r="F1173" s="14">
        <v>84</v>
      </c>
      <c r="G1173" s="14">
        <v>19</v>
      </c>
      <c r="H1173" s="14">
        <v>103</v>
      </c>
      <c r="I1173" s="14">
        <v>0.18446601941747601</v>
      </c>
    </row>
    <row r="1174" spans="1:9" x14ac:dyDescent="0.35">
      <c r="A1174" s="13">
        <v>2016</v>
      </c>
      <c r="B1174" s="13" t="s">
        <v>37</v>
      </c>
      <c r="C1174" s="13" t="s">
        <v>197</v>
      </c>
      <c r="D1174" s="13">
        <v>2005</v>
      </c>
      <c r="E1174" s="14">
        <f>data_filtered[[#This Row],[test_year]]-data_filtered[[#This Row],[model_year]]</f>
        <v>11</v>
      </c>
      <c r="F1174" s="13">
        <v>84</v>
      </c>
      <c r="G1174" s="13">
        <v>19</v>
      </c>
      <c r="H1174" s="13">
        <v>103</v>
      </c>
      <c r="I1174" s="13">
        <v>0.18446601941747601</v>
      </c>
    </row>
    <row r="1175" spans="1:9" x14ac:dyDescent="0.35">
      <c r="A1175" s="13">
        <v>2013</v>
      </c>
      <c r="B1175" s="13" t="s">
        <v>42</v>
      </c>
      <c r="C1175" s="13" t="s">
        <v>66</v>
      </c>
      <c r="D1175" s="13">
        <v>1997</v>
      </c>
      <c r="E1175" s="14">
        <f>data_filtered[[#This Row],[test_year]]-data_filtered[[#This Row],[model_year]]</f>
        <v>16</v>
      </c>
      <c r="F1175" s="13">
        <v>199</v>
      </c>
      <c r="G1175" s="13">
        <v>45</v>
      </c>
      <c r="H1175" s="13">
        <v>244</v>
      </c>
      <c r="I1175" s="13">
        <v>0.18442622950819701</v>
      </c>
    </row>
    <row r="1176" spans="1:9" x14ac:dyDescent="0.35">
      <c r="A1176" s="13">
        <v>2013</v>
      </c>
      <c r="B1176" s="13" t="s">
        <v>30</v>
      </c>
      <c r="C1176" s="13" t="s">
        <v>148</v>
      </c>
      <c r="D1176" s="13">
        <v>2001</v>
      </c>
      <c r="E1176" s="14">
        <f>data_filtered[[#This Row],[test_year]]-data_filtered[[#This Row],[model_year]]</f>
        <v>12</v>
      </c>
      <c r="F1176" s="13">
        <v>115</v>
      </c>
      <c r="G1176" s="13">
        <v>26</v>
      </c>
      <c r="H1176" s="13">
        <v>141</v>
      </c>
      <c r="I1176" s="13">
        <v>0.184397163120567</v>
      </c>
    </row>
    <row r="1177" spans="1:9" x14ac:dyDescent="0.35">
      <c r="A1177" s="13">
        <v>2014</v>
      </c>
      <c r="B1177" s="13" t="s">
        <v>24</v>
      </c>
      <c r="C1177" s="13" t="s">
        <v>70</v>
      </c>
      <c r="D1177" s="13">
        <v>1995</v>
      </c>
      <c r="E1177" s="14">
        <f>data_filtered[[#This Row],[test_year]]-data_filtered[[#This Row],[model_year]]</f>
        <v>19</v>
      </c>
      <c r="F1177" s="13">
        <v>155</v>
      </c>
      <c r="G1177" s="13">
        <v>35</v>
      </c>
      <c r="H1177" s="13">
        <v>190</v>
      </c>
      <c r="I1177" s="13">
        <v>0.18421052631578899</v>
      </c>
    </row>
    <row r="1178" spans="1:9" x14ac:dyDescent="0.35">
      <c r="A1178" s="13">
        <v>2014</v>
      </c>
      <c r="B1178" s="13" t="s">
        <v>30</v>
      </c>
      <c r="C1178" s="13" t="s">
        <v>124</v>
      </c>
      <c r="D1178" s="13">
        <v>1998</v>
      </c>
      <c r="E1178" s="14">
        <f>data_filtered[[#This Row],[test_year]]-data_filtered[[#This Row],[model_year]]</f>
        <v>16</v>
      </c>
      <c r="F1178" s="13">
        <v>93</v>
      </c>
      <c r="G1178" s="13">
        <v>21</v>
      </c>
      <c r="H1178" s="13">
        <v>114</v>
      </c>
      <c r="I1178" s="13">
        <v>0.18421052631578899</v>
      </c>
    </row>
    <row r="1179" spans="1:9" x14ac:dyDescent="0.35">
      <c r="A1179" s="13">
        <v>2015</v>
      </c>
      <c r="B1179" s="13" t="s">
        <v>33</v>
      </c>
      <c r="C1179" s="13" t="s">
        <v>69</v>
      </c>
      <c r="D1179" s="13">
        <v>1993</v>
      </c>
      <c r="E1179" s="14">
        <f>data_filtered[[#This Row],[test_year]]-data_filtered[[#This Row],[model_year]]</f>
        <v>22</v>
      </c>
      <c r="F1179" s="13">
        <v>62</v>
      </c>
      <c r="G1179" s="13">
        <v>14</v>
      </c>
      <c r="H1179" s="13">
        <v>76</v>
      </c>
      <c r="I1179" s="13">
        <v>0.18421052631578899</v>
      </c>
    </row>
    <row r="1180" spans="1:9" x14ac:dyDescent="0.35">
      <c r="A1180" s="13">
        <v>2015</v>
      </c>
      <c r="B1180" s="13" t="s">
        <v>26</v>
      </c>
      <c r="C1180" s="13" t="s">
        <v>69</v>
      </c>
      <c r="D1180" s="13">
        <v>1989</v>
      </c>
      <c r="E1180" s="14">
        <f>data_filtered[[#This Row],[test_year]]-data_filtered[[#This Row],[model_year]]</f>
        <v>26</v>
      </c>
      <c r="F1180" s="13">
        <v>62</v>
      </c>
      <c r="G1180" s="13">
        <v>14</v>
      </c>
      <c r="H1180" s="13">
        <v>76</v>
      </c>
      <c r="I1180" s="13">
        <v>0.18421052631578899</v>
      </c>
    </row>
    <row r="1181" spans="1:9" x14ac:dyDescent="0.35">
      <c r="A1181" s="14">
        <v>2016</v>
      </c>
      <c r="B1181" s="14" t="s">
        <v>102</v>
      </c>
      <c r="C1181" s="14" t="s">
        <v>103</v>
      </c>
      <c r="D1181" s="14">
        <v>2001</v>
      </c>
      <c r="E1181" s="14">
        <f>data_filtered[[#This Row],[test_year]]-data_filtered[[#This Row],[model_year]]</f>
        <v>15</v>
      </c>
      <c r="F1181" s="14">
        <v>62</v>
      </c>
      <c r="G1181" s="14">
        <v>14</v>
      </c>
      <c r="H1181" s="14">
        <v>76</v>
      </c>
      <c r="I1181" s="14">
        <v>0.18421052631578899</v>
      </c>
    </row>
    <row r="1182" spans="1:9" x14ac:dyDescent="0.35">
      <c r="A1182" s="14">
        <v>2016</v>
      </c>
      <c r="B1182" s="14" t="s">
        <v>30</v>
      </c>
      <c r="C1182" s="14" t="s">
        <v>56</v>
      </c>
      <c r="D1182" s="14">
        <v>1999</v>
      </c>
      <c r="E1182" s="14">
        <f>data_filtered[[#This Row],[test_year]]-data_filtered[[#This Row],[model_year]]</f>
        <v>17</v>
      </c>
      <c r="F1182" s="14">
        <v>62</v>
      </c>
      <c r="G1182" s="14">
        <v>14</v>
      </c>
      <c r="H1182" s="14">
        <v>76</v>
      </c>
      <c r="I1182" s="14">
        <v>0.18421052631578899</v>
      </c>
    </row>
    <row r="1183" spans="1:9" x14ac:dyDescent="0.35">
      <c r="A1183" s="13">
        <v>2016</v>
      </c>
      <c r="B1183" s="13" t="s">
        <v>128</v>
      </c>
      <c r="C1183" s="13" t="s">
        <v>173</v>
      </c>
      <c r="D1183" s="13">
        <v>2003</v>
      </c>
      <c r="E1183" s="14">
        <f>data_filtered[[#This Row],[test_year]]-data_filtered[[#This Row],[model_year]]</f>
        <v>13</v>
      </c>
      <c r="F1183" s="13">
        <v>62</v>
      </c>
      <c r="G1183" s="13">
        <v>14</v>
      </c>
      <c r="H1183" s="13">
        <v>76</v>
      </c>
      <c r="I1183" s="13">
        <v>0.18421052631578899</v>
      </c>
    </row>
    <row r="1184" spans="1:9" x14ac:dyDescent="0.35">
      <c r="A1184" s="13">
        <v>2015</v>
      </c>
      <c r="B1184" s="13" t="s">
        <v>30</v>
      </c>
      <c r="C1184" s="13" t="s">
        <v>47</v>
      </c>
      <c r="D1184" s="13">
        <v>2002</v>
      </c>
      <c r="E1184" s="14">
        <f>data_filtered[[#This Row],[test_year]]-data_filtered[[#This Row],[model_year]]</f>
        <v>13</v>
      </c>
      <c r="F1184" s="13">
        <v>173</v>
      </c>
      <c r="G1184" s="13">
        <v>39</v>
      </c>
      <c r="H1184" s="13">
        <v>212</v>
      </c>
      <c r="I1184" s="13">
        <v>0.18396226415094299</v>
      </c>
    </row>
    <row r="1185" spans="1:9" x14ac:dyDescent="0.35">
      <c r="A1185" s="14">
        <v>2013</v>
      </c>
      <c r="B1185" s="14" t="s">
        <v>30</v>
      </c>
      <c r="C1185" s="14" t="s">
        <v>222</v>
      </c>
      <c r="D1185" s="14">
        <v>1999</v>
      </c>
      <c r="E1185" s="14">
        <f>data_filtered[[#This Row],[test_year]]-data_filtered[[#This Row],[model_year]]</f>
        <v>14</v>
      </c>
      <c r="F1185" s="14">
        <v>71</v>
      </c>
      <c r="G1185" s="14">
        <v>16</v>
      </c>
      <c r="H1185" s="14">
        <v>87</v>
      </c>
      <c r="I1185" s="14">
        <v>0.18390804597701099</v>
      </c>
    </row>
    <row r="1186" spans="1:9" x14ac:dyDescent="0.35">
      <c r="A1186" s="14">
        <v>2014</v>
      </c>
      <c r="B1186" s="14" t="s">
        <v>52</v>
      </c>
      <c r="C1186" s="14" t="s">
        <v>84</v>
      </c>
      <c r="D1186" s="14">
        <v>2004</v>
      </c>
      <c r="E1186" s="14">
        <f>data_filtered[[#This Row],[test_year]]-data_filtered[[#This Row],[model_year]]</f>
        <v>10</v>
      </c>
      <c r="F1186" s="14">
        <v>111</v>
      </c>
      <c r="G1186" s="14">
        <v>25</v>
      </c>
      <c r="H1186" s="14">
        <v>136</v>
      </c>
      <c r="I1186" s="14">
        <v>0.183823529411765</v>
      </c>
    </row>
    <row r="1187" spans="1:9" x14ac:dyDescent="0.35">
      <c r="A1187" s="14">
        <v>2016</v>
      </c>
      <c r="B1187" s="14" t="s">
        <v>52</v>
      </c>
      <c r="C1187" s="14" t="s">
        <v>74</v>
      </c>
      <c r="D1187" s="14">
        <v>2002</v>
      </c>
      <c r="E1187" s="14">
        <f>data_filtered[[#This Row],[test_year]]-data_filtered[[#This Row],[model_year]]</f>
        <v>14</v>
      </c>
      <c r="F1187" s="14">
        <v>151</v>
      </c>
      <c r="G1187" s="14">
        <v>34</v>
      </c>
      <c r="H1187" s="14">
        <v>185</v>
      </c>
      <c r="I1187" s="14">
        <v>0.18378378378378399</v>
      </c>
    </row>
    <row r="1188" spans="1:9" x14ac:dyDescent="0.35">
      <c r="A1188" s="13">
        <v>2015</v>
      </c>
      <c r="B1188" s="13" t="s">
        <v>24</v>
      </c>
      <c r="C1188" s="13" t="s">
        <v>134</v>
      </c>
      <c r="D1188" s="13">
        <v>2001</v>
      </c>
      <c r="E1188" s="14">
        <f>data_filtered[[#This Row],[test_year]]-data_filtered[[#This Row],[model_year]]</f>
        <v>14</v>
      </c>
      <c r="F1188" s="13">
        <v>80</v>
      </c>
      <c r="G1188" s="13">
        <v>18</v>
      </c>
      <c r="H1188" s="13">
        <v>98</v>
      </c>
      <c r="I1188" s="13">
        <v>0.183673469387755</v>
      </c>
    </row>
    <row r="1189" spans="1:9" x14ac:dyDescent="0.35">
      <c r="A1189" s="14">
        <v>2015</v>
      </c>
      <c r="B1189" s="14" t="s">
        <v>58</v>
      </c>
      <c r="C1189" s="14" t="s">
        <v>142</v>
      </c>
      <c r="D1189" s="14">
        <v>2005</v>
      </c>
      <c r="E1189" s="14">
        <f>data_filtered[[#This Row],[test_year]]-data_filtered[[#This Row],[model_year]]</f>
        <v>10</v>
      </c>
      <c r="F1189" s="14">
        <v>80</v>
      </c>
      <c r="G1189" s="14">
        <v>18</v>
      </c>
      <c r="H1189" s="14">
        <v>98</v>
      </c>
      <c r="I1189" s="14">
        <v>0.183673469387755</v>
      </c>
    </row>
    <row r="1190" spans="1:9" x14ac:dyDescent="0.35">
      <c r="A1190" s="14">
        <v>2014</v>
      </c>
      <c r="B1190" s="14" t="s">
        <v>24</v>
      </c>
      <c r="C1190" s="14" t="s">
        <v>46</v>
      </c>
      <c r="D1190" s="14">
        <v>2004</v>
      </c>
      <c r="E1190" s="14">
        <f>data_filtered[[#This Row],[test_year]]-data_filtered[[#This Row],[model_year]]</f>
        <v>10</v>
      </c>
      <c r="F1190" s="14">
        <v>178</v>
      </c>
      <c r="G1190" s="14">
        <v>40</v>
      </c>
      <c r="H1190" s="14">
        <v>218</v>
      </c>
      <c r="I1190" s="14">
        <v>0.18348623853210999</v>
      </c>
    </row>
    <row r="1191" spans="1:9" x14ac:dyDescent="0.35">
      <c r="A1191" s="14">
        <v>2013</v>
      </c>
      <c r="B1191" s="14" t="s">
        <v>33</v>
      </c>
      <c r="C1191" s="14" t="s">
        <v>109</v>
      </c>
      <c r="D1191" s="14">
        <v>2000</v>
      </c>
      <c r="E1191" s="14">
        <f>data_filtered[[#This Row],[test_year]]-data_filtered[[#This Row],[model_year]]</f>
        <v>13</v>
      </c>
      <c r="F1191" s="14">
        <v>147</v>
      </c>
      <c r="G1191" s="14">
        <v>33</v>
      </c>
      <c r="H1191" s="14">
        <v>180</v>
      </c>
      <c r="I1191" s="14">
        <v>0.18333333333333299</v>
      </c>
    </row>
    <row r="1192" spans="1:9" x14ac:dyDescent="0.35">
      <c r="A1192" s="14">
        <v>2014</v>
      </c>
      <c r="B1192" s="14" t="s">
        <v>33</v>
      </c>
      <c r="C1192" s="14" t="s">
        <v>271</v>
      </c>
      <c r="D1192" s="14">
        <v>1998</v>
      </c>
      <c r="E1192" s="14">
        <f>data_filtered[[#This Row],[test_year]]-data_filtered[[#This Row],[model_year]]</f>
        <v>16</v>
      </c>
      <c r="F1192" s="14">
        <v>49</v>
      </c>
      <c r="G1192" s="14">
        <v>11</v>
      </c>
      <c r="H1192" s="14">
        <v>60</v>
      </c>
      <c r="I1192" s="14">
        <v>0.18333333333333299</v>
      </c>
    </row>
    <row r="1193" spans="1:9" x14ac:dyDescent="0.35">
      <c r="A1193" s="14">
        <v>2015</v>
      </c>
      <c r="B1193" s="14" t="s">
        <v>24</v>
      </c>
      <c r="C1193" s="14" t="s">
        <v>267</v>
      </c>
      <c r="D1193" s="14">
        <v>2008</v>
      </c>
      <c r="E1193" s="14">
        <f>data_filtered[[#This Row],[test_year]]-data_filtered[[#This Row],[model_year]]</f>
        <v>7</v>
      </c>
      <c r="F1193" s="14">
        <v>49</v>
      </c>
      <c r="G1193" s="14">
        <v>11</v>
      </c>
      <c r="H1193" s="14">
        <v>60</v>
      </c>
      <c r="I1193" s="14">
        <v>0.18333333333333299</v>
      </c>
    </row>
    <row r="1194" spans="1:9" x14ac:dyDescent="0.35">
      <c r="A1194" s="13">
        <v>2016</v>
      </c>
      <c r="B1194" s="13" t="s">
        <v>24</v>
      </c>
      <c r="C1194" s="13" t="s">
        <v>155</v>
      </c>
      <c r="D1194" s="13">
        <v>1998</v>
      </c>
      <c r="E1194" s="14">
        <f>data_filtered[[#This Row],[test_year]]-data_filtered[[#This Row],[model_year]]</f>
        <v>18</v>
      </c>
      <c r="F1194" s="13">
        <v>49</v>
      </c>
      <c r="G1194" s="13">
        <v>11</v>
      </c>
      <c r="H1194" s="13">
        <v>60</v>
      </c>
      <c r="I1194" s="13">
        <v>0.18333333333333299</v>
      </c>
    </row>
    <row r="1195" spans="1:9" x14ac:dyDescent="0.35">
      <c r="A1195" s="13">
        <v>2016</v>
      </c>
      <c r="B1195" s="13" t="s">
        <v>92</v>
      </c>
      <c r="C1195" s="13" t="s">
        <v>167</v>
      </c>
      <c r="D1195" s="13">
        <v>2005</v>
      </c>
      <c r="E1195" s="14">
        <f>data_filtered[[#This Row],[test_year]]-data_filtered[[#This Row],[model_year]]</f>
        <v>11</v>
      </c>
      <c r="F1195" s="13">
        <v>49</v>
      </c>
      <c r="G1195" s="13">
        <v>11</v>
      </c>
      <c r="H1195" s="13">
        <v>60</v>
      </c>
      <c r="I1195" s="13">
        <v>0.18333333333333299</v>
      </c>
    </row>
    <row r="1196" spans="1:9" x14ac:dyDescent="0.35">
      <c r="A1196" s="13">
        <v>2017</v>
      </c>
      <c r="B1196" s="13" t="s">
        <v>42</v>
      </c>
      <c r="C1196" s="13" t="s">
        <v>182</v>
      </c>
      <c r="D1196" s="13">
        <v>1999</v>
      </c>
      <c r="E1196" s="14">
        <f>data_filtered[[#This Row],[test_year]]-data_filtered[[#This Row],[model_year]]</f>
        <v>18</v>
      </c>
      <c r="F1196" s="13">
        <v>49</v>
      </c>
      <c r="G1196" s="13">
        <v>11</v>
      </c>
      <c r="H1196" s="13">
        <v>60</v>
      </c>
      <c r="I1196" s="13">
        <v>0.18333333333333299</v>
      </c>
    </row>
    <row r="1197" spans="1:9" x14ac:dyDescent="0.35">
      <c r="A1197" s="14">
        <v>2016</v>
      </c>
      <c r="B1197" s="14" t="s">
        <v>102</v>
      </c>
      <c r="C1197" s="14" t="s">
        <v>103</v>
      </c>
      <c r="D1197" s="14">
        <v>2002</v>
      </c>
      <c r="E1197" s="14">
        <f>data_filtered[[#This Row],[test_year]]-data_filtered[[#This Row],[model_year]]</f>
        <v>14</v>
      </c>
      <c r="F1197" s="14">
        <v>107</v>
      </c>
      <c r="G1197" s="14">
        <v>24</v>
      </c>
      <c r="H1197" s="14">
        <v>131</v>
      </c>
      <c r="I1197" s="14">
        <v>0.18320610687022901</v>
      </c>
    </row>
    <row r="1198" spans="1:9" x14ac:dyDescent="0.35">
      <c r="A1198" s="13">
        <v>2015</v>
      </c>
      <c r="B1198" s="13" t="s">
        <v>30</v>
      </c>
      <c r="C1198" s="13" t="s">
        <v>40</v>
      </c>
      <c r="D1198" s="13">
        <v>2000</v>
      </c>
      <c r="E1198" s="14">
        <f>data_filtered[[#This Row],[test_year]]-data_filtered[[#This Row],[model_year]]</f>
        <v>15</v>
      </c>
      <c r="F1198" s="13">
        <v>174</v>
      </c>
      <c r="G1198" s="13">
        <v>39</v>
      </c>
      <c r="H1198" s="13">
        <v>213</v>
      </c>
      <c r="I1198" s="13">
        <v>0.183098591549296</v>
      </c>
    </row>
    <row r="1199" spans="1:9" x14ac:dyDescent="0.35">
      <c r="A1199" s="14">
        <v>2013</v>
      </c>
      <c r="B1199" s="14" t="s">
        <v>30</v>
      </c>
      <c r="C1199" s="14" t="s">
        <v>185</v>
      </c>
      <c r="D1199" s="14">
        <v>1999</v>
      </c>
      <c r="E1199" s="14">
        <f>data_filtered[[#This Row],[test_year]]-data_filtered[[#This Row],[model_year]]</f>
        <v>14</v>
      </c>
      <c r="F1199" s="14">
        <v>58</v>
      </c>
      <c r="G1199" s="14">
        <v>13</v>
      </c>
      <c r="H1199" s="14">
        <v>71</v>
      </c>
      <c r="I1199" s="14">
        <v>0.183098591549296</v>
      </c>
    </row>
    <row r="1200" spans="1:9" x14ac:dyDescent="0.35">
      <c r="A1200" s="14">
        <v>2013</v>
      </c>
      <c r="B1200" s="14" t="s">
        <v>79</v>
      </c>
      <c r="C1200" s="14" t="s">
        <v>251</v>
      </c>
      <c r="D1200" s="14">
        <v>2001</v>
      </c>
      <c r="E1200" s="14">
        <f>data_filtered[[#This Row],[test_year]]-data_filtered[[#This Row],[model_year]]</f>
        <v>12</v>
      </c>
      <c r="F1200" s="14">
        <v>58</v>
      </c>
      <c r="G1200" s="14">
        <v>13</v>
      </c>
      <c r="H1200" s="14">
        <v>71</v>
      </c>
      <c r="I1200" s="14">
        <v>0.183098591549296</v>
      </c>
    </row>
    <row r="1201" spans="1:9" x14ac:dyDescent="0.35">
      <c r="A1201" s="13">
        <v>2015</v>
      </c>
      <c r="B1201" s="13" t="s">
        <v>52</v>
      </c>
      <c r="C1201" s="13" t="s">
        <v>131</v>
      </c>
      <c r="D1201" s="13">
        <v>2003</v>
      </c>
      <c r="E1201" s="14">
        <f>data_filtered[[#This Row],[test_year]]-data_filtered[[#This Row],[model_year]]</f>
        <v>12</v>
      </c>
      <c r="F1201" s="13">
        <v>58</v>
      </c>
      <c r="G1201" s="13">
        <v>13</v>
      </c>
      <c r="H1201" s="13">
        <v>71</v>
      </c>
      <c r="I1201" s="13">
        <v>0.183098591549296</v>
      </c>
    </row>
    <row r="1202" spans="1:9" x14ac:dyDescent="0.35">
      <c r="A1202" s="14">
        <v>2016</v>
      </c>
      <c r="B1202" s="14" t="s">
        <v>24</v>
      </c>
      <c r="C1202" s="14" t="s">
        <v>49</v>
      </c>
      <c r="D1202" s="14">
        <v>2002</v>
      </c>
      <c r="E1202" s="14">
        <f>data_filtered[[#This Row],[test_year]]-data_filtered[[#This Row],[model_year]]</f>
        <v>14</v>
      </c>
      <c r="F1202" s="14">
        <v>134</v>
      </c>
      <c r="G1202" s="14">
        <v>30</v>
      </c>
      <c r="H1202" s="14">
        <v>164</v>
      </c>
      <c r="I1202" s="14">
        <v>0.18292682926829301</v>
      </c>
    </row>
    <row r="1203" spans="1:9" x14ac:dyDescent="0.35">
      <c r="A1203" s="14">
        <v>2013</v>
      </c>
      <c r="B1203" s="14" t="s">
        <v>30</v>
      </c>
      <c r="C1203" s="14" t="s">
        <v>56</v>
      </c>
      <c r="D1203" s="14">
        <v>1995</v>
      </c>
      <c r="E1203" s="14">
        <f>data_filtered[[#This Row],[test_year]]-data_filtered[[#This Row],[model_year]]</f>
        <v>18</v>
      </c>
      <c r="F1203" s="14">
        <v>67</v>
      </c>
      <c r="G1203" s="14">
        <v>15</v>
      </c>
      <c r="H1203" s="14">
        <v>82</v>
      </c>
      <c r="I1203" s="14">
        <v>0.18292682926829301</v>
      </c>
    </row>
    <row r="1204" spans="1:9" x14ac:dyDescent="0.35">
      <c r="A1204" s="13">
        <v>2016</v>
      </c>
      <c r="B1204" s="13" t="s">
        <v>52</v>
      </c>
      <c r="C1204" s="13" t="s">
        <v>168</v>
      </c>
      <c r="D1204" s="13">
        <v>1995</v>
      </c>
      <c r="E1204" s="14">
        <f>data_filtered[[#This Row],[test_year]]-data_filtered[[#This Row],[model_year]]</f>
        <v>21</v>
      </c>
      <c r="F1204" s="13">
        <v>67</v>
      </c>
      <c r="G1204" s="13">
        <v>15</v>
      </c>
      <c r="H1204" s="13">
        <v>82</v>
      </c>
      <c r="I1204" s="13">
        <v>0.18292682926829301</v>
      </c>
    </row>
    <row r="1205" spans="1:9" x14ac:dyDescent="0.35">
      <c r="A1205" s="14">
        <v>2016</v>
      </c>
      <c r="B1205" s="14" t="s">
        <v>52</v>
      </c>
      <c r="C1205" s="14" t="s">
        <v>84</v>
      </c>
      <c r="D1205" s="14">
        <v>2003</v>
      </c>
      <c r="E1205" s="14">
        <f>data_filtered[[#This Row],[test_year]]-data_filtered[[#This Row],[model_year]]</f>
        <v>13</v>
      </c>
      <c r="F1205" s="14">
        <v>67</v>
      </c>
      <c r="G1205" s="14">
        <v>15</v>
      </c>
      <c r="H1205" s="14">
        <v>82</v>
      </c>
      <c r="I1205" s="14">
        <v>0.18292682926829301</v>
      </c>
    </row>
    <row r="1206" spans="1:9" x14ac:dyDescent="0.35">
      <c r="A1206" s="14">
        <v>2016</v>
      </c>
      <c r="B1206" s="14" t="s">
        <v>30</v>
      </c>
      <c r="C1206" s="14" t="s">
        <v>162</v>
      </c>
      <c r="D1206" s="14">
        <v>1997</v>
      </c>
      <c r="E1206" s="14">
        <f>data_filtered[[#This Row],[test_year]]-data_filtered[[#This Row],[model_year]]</f>
        <v>19</v>
      </c>
      <c r="F1206" s="14">
        <v>67</v>
      </c>
      <c r="G1206" s="14">
        <v>15</v>
      </c>
      <c r="H1206" s="14">
        <v>82</v>
      </c>
      <c r="I1206" s="14">
        <v>0.18292682926829301</v>
      </c>
    </row>
    <row r="1207" spans="1:9" x14ac:dyDescent="0.35">
      <c r="A1207" s="13">
        <v>2017</v>
      </c>
      <c r="B1207" s="13" t="s">
        <v>24</v>
      </c>
      <c r="C1207" s="13" t="s">
        <v>71</v>
      </c>
      <c r="D1207" s="13">
        <v>2000</v>
      </c>
      <c r="E1207" s="14">
        <f>data_filtered[[#This Row],[test_year]]-data_filtered[[#This Row],[model_year]]</f>
        <v>17</v>
      </c>
      <c r="F1207" s="13">
        <v>67</v>
      </c>
      <c r="G1207" s="13">
        <v>15</v>
      </c>
      <c r="H1207" s="13">
        <v>82</v>
      </c>
      <c r="I1207" s="13">
        <v>0.18292682926829301</v>
      </c>
    </row>
    <row r="1208" spans="1:9" x14ac:dyDescent="0.35">
      <c r="A1208" s="13">
        <v>2014</v>
      </c>
      <c r="B1208" s="13" t="s">
        <v>79</v>
      </c>
      <c r="C1208" s="13" t="s">
        <v>125</v>
      </c>
      <c r="D1208" s="13">
        <v>2005</v>
      </c>
      <c r="E1208" s="14">
        <f>data_filtered[[#This Row],[test_year]]-data_filtered[[#This Row],[model_year]]</f>
        <v>9</v>
      </c>
      <c r="F1208" s="13">
        <v>76</v>
      </c>
      <c r="G1208" s="13">
        <v>17</v>
      </c>
      <c r="H1208" s="13">
        <v>93</v>
      </c>
      <c r="I1208" s="13">
        <v>0.18279569892473099</v>
      </c>
    </row>
    <row r="1209" spans="1:9" x14ac:dyDescent="0.35">
      <c r="A1209" s="13">
        <v>2015</v>
      </c>
      <c r="B1209" s="13" t="s">
        <v>52</v>
      </c>
      <c r="C1209" s="13" t="s">
        <v>165</v>
      </c>
      <c r="D1209" s="13">
        <v>2001</v>
      </c>
      <c r="E1209" s="14">
        <f>data_filtered[[#This Row],[test_year]]-data_filtered[[#This Row],[model_year]]</f>
        <v>14</v>
      </c>
      <c r="F1209" s="13">
        <v>76</v>
      </c>
      <c r="G1209" s="13">
        <v>17</v>
      </c>
      <c r="H1209" s="13">
        <v>93</v>
      </c>
      <c r="I1209" s="13">
        <v>0.18279569892473099</v>
      </c>
    </row>
    <row r="1210" spans="1:9" x14ac:dyDescent="0.35">
      <c r="A1210" s="13">
        <v>2013</v>
      </c>
      <c r="B1210" s="13" t="s">
        <v>52</v>
      </c>
      <c r="C1210" s="13" t="s">
        <v>84</v>
      </c>
      <c r="D1210" s="13">
        <v>2002</v>
      </c>
      <c r="E1210" s="14">
        <f>data_filtered[[#This Row],[test_year]]-data_filtered[[#This Row],[model_year]]</f>
        <v>11</v>
      </c>
      <c r="F1210" s="13">
        <v>85</v>
      </c>
      <c r="G1210" s="13">
        <v>19</v>
      </c>
      <c r="H1210" s="13">
        <v>104</v>
      </c>
      <c r="I1210" s="13">
        <v>0.18269230769230799</v>
      </c>
    </row>
    <row r="1211" spans="1:9" x14ac:dyDescent="0.35">
      <c r="A1211" s="13">
        <v>2016</v>
      </c>
      <c r="B1211" s="13" t="s">
        <v>67</v>
      </c>
      <c r="C1211" s="13" t="s">
        <v>77</v>
      </c>
      <c r="D1211" s="13">
        <v>2000</v>
      </c>
      <c r="E1211" s="14">
        <f>data_filtered[[#This Row],[test_year]]-data_filtered[[#This Row],[model_year]]</f>
        <v>16</v>
      </c>
      <c r="F1211" s="13">
        <v>94</v>
      </c>
      <c r="G1211" s="13">
        <v>21</v>
      </c>
      <c r="H1211" s="13">
        <v>115</v>
      </c>
      <c r="I1211" s="13">
        <v>0.182608695652174</v>
      </c>
    </row>
    <row r="1212" spans="1:9" x14ac:dyDescent="0.35">
      <c r="A1212" s="14">
        <v>2016</v>
      </c>
      <c r="B1212" s="14" t="s">
        <v>42</v>
      </c>
      <c r="C1212" s="14" t="s">
        <v>43</v>
      </c>
      <c r="D1212" s="14">
        <v>1998</v>
      </c>
      <c r="E1212" s="14">
        <f>data_filtered[[#This Row],[test_year]]-data_filtered[[#This Row],[model_year]]</f>
        <v>18</v>
      </c>
      <c r="F1212" s="14">
        <v>139</v>
      </c>
      <c r="G1212" s="14">
        <v>31</v>
      </c>
      <c r="H1212" s="14">
        <v>170</v>
      </c>
      <c r="I1212" s="14">
        <v>0.182352941176471</v>
      </c>
    </row>
    <row r="1213" spans="1:9" x14ac:dyDescent="0.35">
      <c r="A1213" s="13">
        <v>2013</v>
      </c>
      <c r="B1213" s="13" t="s">
        <v>24</v>
      </c>
      <c r="C1213" s="13" t="s">
        <v>41</v>
      </c>
      <c r="D1213" s="13">
        <v>1997</v>
      </c>
      <c r="E1213" s="14">
        <f>data_filtered[[#This Row],[test_year]]-data_filtered[[#This Row],[model_year]]</f>
        <v>16</v>
      </c>
      <c r="F1213" s="13">
        <v>144</v>
      </c>
      <c r="G1213" s="13">
        <v>32</v>
      </c>
      <c r="H1213" s="13">
        <v>176</v>
      </c>
      <c r="I1213" s="13">
        <v>0.18181818181818199</v>
      </c>
    </row>
    <row r="1214" spans="1:9" x14ac:dyDescent="0.35">
      <c r="A1214" s="14">
        <v>2014</v>
      </c>
      <c r="B1214" s="14" t="s">
        <v>30</v>
      </c>
      <c r="C1214" s="14" t="s">
        <v>132</v>
      </c>
      <c r="D1214" s="14">
        <v>1998</v>
      </c>
      <c r="E1214" s="14">
        <f>data_filtered[[#This Row],[test_year]]-data_filtered[[#This Row],[model_year]]</f>
        <v>16</v>
      </c>
      <c r="F1214" s="14">
        <v>99</v>
      </c>
      <c r="G1214" s="14">
        <v>22</v>
      </c>
      <c r="H1214" s="14">
        <v>121</v>
      </c>
      <c r="I1214" s="14">
        <v>0.18181818181818199</v>
      </c>
    </row>
    <row r="1215" spans="1:9" x14ac:dyDescent="0.35">
      <c r="A1215" s="14">
        <v>2015</v>
      </c>
      <c r="B1215" s="14" t="s">
        <v>30</v>
      </c>
      <c r="C1215" s="14" t="s">
        <v>124</v>
      </c>
      <c r="D1215" s="14">
        <v>1998</v>
      </c>
      <c r="E1215" s="14">
        <f>data_filtered[[#This Row],[test_year]]-data_filtered[[#This Row],[model_year]]</f>
        <v>17</v>
      </c>
      <c r="F1215" s="14">
        <v>99</v>
      </c>
      <c r="G1215" s="14">
        <v>22</v>
      </c>
      <c r="H1215" s="14">
        <v>121</v>
      </c>
      <c r="I1215" s="14">
        <v>0.18181818181818199</v>
      </c>
    </row>
    <row r="1216" spans="1:9" x14ac:dyDescent="0.35">
      <c r="A1216" s="14">
        <v>2014</v>
      </c>
      <c r="B1216" s="14" t="s">
        <v>26</v>
      </c>
      <c r="C1216" s="14" t="s">
        <v>69</v>
      </c>
      <c r="D1216" s="14">
        <v>1991</v>
      </c>
      <c r="E1216" s="14">
        <f>data_filtered[[#This Row],[test_year]]-data_filtered[[#This Row],[model_year]]</f>
        <v>23</v>
      </c>
      <c r="F1216" s="14">
        <v>90</v>
      </c>
      <c r="G1216" s="14">
        <v>20</v>
      </c>
      <c r="H1216" s="14">
        <v>110</v>
      </c>
      <c r="I1216" s="14">
        <v>0.18181818181818199</v>
      </c>
    </row>
    <row r="1217" spans="1:9" x14ac:dyDescent="0.35">
      <c r="A1217" s="14">
        <v>2014</v>
      </c>
      <c r="B1217" s="14" t="s">
        <v>24</v>
      </c>
      <c r="C1217" s="14" t="s">
        <v>49</v>
      </c>
      <c r="D1217" s="14">
        <v>2000</v>
      </c>
      <c r="E1217" s="14">
        <f>data_filtered[[#This Row],[test_year]]-data_filtered[[#This Row],[model_year]]</f>
        <v>14</v>
      </c>
      <c r="F1217" s="14">
        <v>81</v>
      </c>
      <c r="G1217" s="14">
        <v>18</v>
      </c>
      <c r="H1217" s="14">
        <v>99</v>
      </c>
      <c r="I1217" s="14">
        <v>0.18181818181818199</v>
      </c>
    </row>
    <row r="1218" spans="1:9" x14ac:dyDescent="0.35">
      <c r="A1218" s="13">
        <v>2014</v>
      </c>
      <c r="B1218" s="13" t="s">
        <v>128</v>
      </c>
      <c r="C1218" s="13" t="s">
        <v>129</v>
      </c>
      <c r="D1218" s="13">
        <v>2004</v>
      </c>
      <c r="E1218" s="14">
        <f>data_filtered[[#This Row],[test_year]]-data_filtered[[#This Row],[model_year]]</f>
        <v>10</v>
      </c>
      <c r="F1218" s="13">
        <v>72</v>
      </c>
      <c r="G1218" s="13">
        <v>16</v>
      </c>
      <c r="H1218" s="13">
        <v>88</v>
      </c>
      <c r="I1218" s="13">
        <v>0.18181818181818199</v>
      </c>
    </row>
    <row r="1219" spans="1:9" x14ac:dyDescent="0.35">
      <c r="A1219" s="14">
        <v>2016</v>
      </c>
      <c r="B1219" s="14" t="s">
        <v>102</v>
      </c>
      <c r="C1219" s="14" t="s">
        <v>184</v>
      </c>
      <c r="D1219" s="14">
        <v>2004</v>
      </c>
      <c r="E1219" s="14">
        <f>data_filtered[[#This Row],[test_year]]-data_filtered[[#This Row],[model_year]]</f>
        <v>12</v>
      </c>
      <c r="F1219" s="14">
        <v>72</v>
      </c>
      <c r="G1219" s="14">
        <v>16</v>
      </c>
      <c r="H1219" s="14">
        <v>88</v>
      </c>
      <c r="I1219" s="14">
        <v>0.18181818181818199</v>
      </c>
    </row>
    <row r="1220" spans="1:9" x14ac:dyDescent="0.35">
      <c r="A1220" s="13">
        <v>2017</v>
      </c>
      <c r="B1220" s="13" t="s">
        <v>58</v>
      </c>
      <c r="C1220" s="13" t="s">
        <v>142</v>
      </c>
      <c r="D1220" s="13">
        <v>2004</v>
      </c>
      <c r="E1220" s="14">
        <f>data_filtered[[#This Row],[test_year]]-data_filtered[[#This Row],[model_year]]</f>
        <v>13</v>
      </c>
      <c r="F1220" s="13">
        <v>72</v>
      </c>
      <c r="G1220" s="13">
        <v>16</v>
      </c>
      <c r="H1220" s="13">
        <v>88</v>
      </c>
      <c r="I1220" s="13">
        <v>0.18181818181818199</v>
      </c>
    </row>
    <row r="1221" spans="1:9" x14ac:dyDescent="0.35">
      <c r="A1221" s="14">
        <v>2017</v>
      </c>
      <c r="B1221" s="14" t="s">
        <v>67</v>
      </c>
      <c r="C1221" s="14" t="s">
        <v>138</v>
      </c>
      <c r="D1221" s="14">
        <v>1997</v>
      </c>
      <c r="E1221" s="14">
        <f>data_filtered[[#This Row],[test_year]]-data_filtered[[#This Row],[model_year]]</f>
        <v>20</v>
      </c>
      <c r="F1221" s="14">
        <v>72</v>
      </c>
      <c r="G1221" s="14">
        <v>16</v>
      </c>
      <c r="H1221" s="14">
        <v>88</v>
      </c>
      <c r="I1221" s="14">
        <v>0.18181818181818199</v>
      </c>
    </row>
    <row r="1222" spans="1:9" x14ac:dyDescent="0.35">
      <c r="A1222" s="13">
        <v>2014</v>
      </c>
      <c r="B1222" s="13" t="s">
        <v>30</v>
      </c>
      <c r="C1222" s="13" t="s">
        <v>162</v>
      </c>
      <c r="D1222" s="13">
        <v>1999</v>
      </c>
      <c r="E1222" s="14">
        <f>data_filtered[[#This Row],[test_year]]-data_filtered[[#This Row],[model_year]]</f>
        <v>15</v>
      </c>
      <c r="F1222" s="13">
        <v>63</v>
      </c>
      <c r="G1222" s="13">
        <v>14</v>
      </c>
      <c r="H1222" s="13">
        <v>77</v>
      </c>
      <c r="I1222" s="13">
        <v>0.18181818181818199</v>
      </c>
    </row>
    <row r="1223" spans="1:9" x14ac:dyDescent="0.35">
      <c r="A1223" s="14">
        <v>2017</v>
      </c>
      <c r="B1223" s="14" t="s">
        <v>37</v>
      </c>
      <c r="C1223" s="14" t="s">
        <v>197</v>
      </c>
      <c r="D1223" s="14">
        <v>2005</v>
      </c>
      <c r="E1223" s="14">
        <f>data_filtered[[#This Row],[test_year]]-data_filtered[[#This Row],[model_year]]</f>
        <v>12</v>
      </c>
      <c r="F1223" s="14">
        <v>63</v>
      </c>
      <c r="G1223" s="14">
        <v>14</v>
      </c>
      <c r="H1223" s="14">
        <v>77</v>
      </c>
      <c r="I1223" s="14">
        <v>0.18181818181818199</v>
      </c>
    </row>
    <row r="1224" spans="1:9" x14ac:dyDescent="0.35">
      <c r="A1224" s="13">
        <v>2015</v>
      </c>
      <c r="B1224" s="13" t="s">
        <v>190</v>
      </c>
      <c r="C1224" s="13" t="s">
        <v>219</v>
      </c>
      <c r="D1224" s="13">
        <v>2003</v>
      </c>
      <c r="E1224" s="14">
        <f>data_filtered[[#This Row],[test_year]]-data_filtered[[#This Row],[model_year]]</f>
        <v>12</v>
      </c>
      <c r="F1224" s="13">
        <v>54</v>
      </c>
      <c r="G1224" s="13">
        <v>12</v>
      </c>
      <c r="H1224" s="13">
        <v>66</v>
      </c>
      <c r="I1224" s="13">
        <v>0.18181818181818199</v>
      </c>
    </row>
    <row r="1225" spans="1:9" x14ac:dyDescent="0.35">
      <c r="A1225" s="14">
        <v>2013</v>
      </c>
      <c r="B1225" s="14" t="s">
        <v>30</v>
      </c>
      <c r="C1225" s="14" t="s">
        <v>226</v>
      </c>
      <c r="D1225" s="14">
        <v>1995</v>
      </c>
      <c r="E1225" s="14">
        <f>data_filtered[[#This Row],[test_year]]-data_filtered[[#This Row],[model_year]]</f>
        <v>18</v>
      </c>
      <c r="F1225" s="14">
        <v>45</v>
      </c>
      <c r="G1225" s="14">
        <v>10</v>
      </c>
      <c r="H1225" s="14">
        <v>55</v>
      </c>
      <c r="I1225" s="14">
        <v>0.18181818181818199</v>
      </c>
    </row>
    <row r="1226" spans="1:9" x14ac:dyDescent="0.35">
      <c r="A1226" s="13">
        <v>2015</v>
      </c>
      <c r="B1226" s="13" t="s">
        <v>30</v>
      </c>
      <c r="C1226" s="13" t="s">
        <v>194</v>
      </c>
      <c r="D1226" s="13">
        <v>2001</v>
      </c>
      <c r="E1226" s="14">
        <f>data_filtered[[#This Row],[test_year]]-data_filtered[[#This Row],[model_year]]</f>
        <v>14</v>
      </c>
      <c r="F1226" s="13">
        <v>45</v>
      </c>
      <c r="G1226" s="13">
        <v>10</v>
      </c>
      <c r="H1226" s="13">
        <v>55</v>
      </c>
      <c r="I1226" s="13">
        <v>0.18181818181818199</v>
      </c>
    </row>
    <row r="1227" spans="1:9" x14ac:dyDescent="0.35">
      <c r="A1227" s="13">
        <v>2015</v>
      </c>
      <c r="B1227" s="13" t="s">
        <v>26</v>
      </c>
      <c r="C1227" s="13" t="s">
        <v>69</v>
      </c>
      <c r="D1227" s="13">
        <v>1995</v>
      </c>
      <c r="E1227" s="14">
        <f>data_filtered[[#This Row],[test_year]]-data_filtered[[#This Row],[model_year]]</f>
        <v>20</v>
      </c>
      <c r="F1227" s="13">
        <v>45</v>
      </c>
      <c r="G1227" s="13">
        <v>10</v>
      </c>
      <c r="H1227" s="13">
        <v>55</v>
      </c>
      <c r="I1227" s="13">
        <v>0.18181818181818199</v>
      </c>
    </row>
    <row r="1228" spans="1:9" x14ac:dyDescent="0.35">
      <c r="A1228" s="13">
        <v>2016</v>
      </c>
      <c r="B1228" s="13" t="s">
        <v>98</v>
      </c>
      <c r="C1228" s="13" t="s">
        <v>277</v>
      </c>
      <c r="D1228" s="13">
        <v>1996</v>
      </c>
      <c r="E1228" s="14">
        <f>data_filtered[[#This Row],[test_year]]-data_filtered[[#This Row],[model_year]]</f>
        <v>20</v>
      </c>
      <c r="F1228" s="13">
        <v>45</v>
      </c>
      <c r="G1228" s="13">
        <v>10</v>
      </c>
      <c r="H1228" s="13">
        <v>55</v>
      </c>
      <c r="I1228" s="13">
        <v>0.18181818181818199</v>
      </c>
    </row>
    <row r="1229" spans="1:9" x14ac:dyDescent="0.35">
      <c r="A1229" s="13">
        <v>2016</v>
      </c>
      <c r="B1229" s="13" t="s">
        <v>37</v>
      </c>
      <c r="C1229" s="13" t="s">
        <v>157</v>
      </c>
      <c r="D1229" s="13">
        <v>2004</v>
      </c>
      <c r="E1229" s="14">
        <f>data_filtered[[#This Row],[test_year]]-data_filtered[[#This Row],[model_year]]</f>
        <v>12</v>
      </c>
      <c r="F1229" s="13">
        <v>45</v>
      </c>
      <c r="G1229" s="13">
        <v>10</v>
      </c>
      <c r="H1229" s="13">
        <v>55</v>
      </c>
      <c r="I1229" s="13">
        <v>0.18181818181818199</v>
      </c>
    </row>
    <row r="1230" spans="1:9" x14ac:dyDescent="0.35">
      <c r="A1230" s="14">
        <v>2016</v>
      </c>
      <c r="B1230" s="14" t="s">
        <v>26</v>
      </c>
      <c r="C1230" s="14" t="s">
        <v>69</v>
      </c>
      <c r="D1230" s="14">
        <v>1995</v>
      </c>
      <c r="E1230" s="14">
        <f>data_filtered[[#This Row],[test_year]]-data_filtered[[#This Row],[model_year]]</f>
        <v>21</v>
      </c>
      <c r="F1230" s="14">
        <v>45</v>
      </c>
      <c r="G1230" s="14">
        <v>10</v>
      </c>
      <c r="H1230" s="14">
        <v>55</v>
      </c>
      <c r="I1230" s="14">
        <v>0.18181818181818199</v>
      </c>
    </row>
    <row r="1231" spans="1:9" x14ac:dyDescent="0.35">
      <c r="A1231" s="13">
        <v>2013</v>
      </c>
      <c r="B1231" s="13" t="s">
        <v>52</v>
      </c>
      <c r="C1231" s="13" t="s">
        <v>53</v>
      </c>
      <c r="D1231" s="13">
        <v>2003</v>
      </c>
      <c r="E1231" s="14">
        <f>data_filtered[[#This Row],[test_year]]-data_filtered[[#This Row],[model_year]]</f>
        <v>10</v>
      </c>
      <c r="F1231" s="13">
        <v>131</v>
      </c>
      <c r="G1231" s="13">
        <v>29</v>
      </c>
      <c r="H1231" s="13">
        <v>160</v>
      </c>
      <c r="I1231" s="13">
        <v>0.18124999999999999</v>
      </c>
    </row>
    <row r="1232" spans="1:9" x14ac:dyDescent="0.35">
      <c r="A1232" s="14">
        <v>2014</v>
      </c>
      <c r="B1232" s="14" t="s">
        <v>42</v>
      </c>
      <c r="C1232" s="14" t="s">
        <v>66</v>
      </c>
      <c r="D1232" s="14">
        <v>1992</v>
      </c>
      <c r="E1232" s="14">
        <f>data_filtered[[#This Row],[test_year]]-data_filtered[[#This Row],[model_year]]</f>
        <v>22</v>
      </c>
      <c r="F1232" s="14">
        <v>122</v>
      </c>
      <c r="G1232" s="14">
        <v>27</v>
      </c>
      <c r="H1232" s="14">
        <v>149</v>
      </c>
      <c r="I1232" s="14">
        <v>0.18120805369127499</v>
      </c>
    </row>
    <row r="1233" spans="1:9" x14ac:dyDescent="0.35">
      <c r="A1233" s="14">
        <v>2015</v>
      </c>
      <c r="B1233" s="14" t="s">
        <v>33</v>
      </c>
      <c r="C1233" s="14" t="s">
        <v>109</v>
      </c>
      <c r="D1233" s="14">
        <v>2000</v>
      </c>
      <c r="E1233" s="14">
        <f>data_filtered[[#This Row],[test_year]]-data_filtered[[#This Row],[model_year]]</f>
        <v>15</v>
      </c>
      <c r="F1233" s="14">
        <v>122</v>
      </c>
      <c r="G1233" s="14">
        <v>27</v>
      </c>
      <c r="H1233" s="14">
        <v>149</v>
      </c>
      <c r="I1233" s="14">
        <v>0.18120805369127499</v>
      </c>
    </row>
    <row r="1234" spans="1:9" x14ac:dyDescent="0.35">
      <c r="A1234" s="14">
        <v>2016</v>
      </c>
      <c r="B1234" s="14" t="s">
        <v>30</v>
      </c>
      <c r="C1234" s="14" t="s">
        <v>127</v>
      </c>
      <c r="D1234" s="14">
        <v>1999</v>
      </c>
      <c r="E1234" s="14">
        <f>data_filtered[[#This Row],[test_year]]-data_filtered[[#This Row],[model_year]]</f>
        <v>17</v>
      </c>
      <c r="F1234" s="14">
        <v>95</v>
      </c>
      <c r="G1234" s="14">
        <v>21</v>
      </c>
      <c r="H1234" s="14">
        <v>116</v>
      </c>
      <c r="I1234" s="14">
        <v>0.181034482758621</v>
      </c>
    </row>
    <row r="1235" spans="1:9" x14ac:dyDescent="0.35">
      <c r="A1235" s="14">
        <v>2014</v>
      </c>
      <c r="B1235" s="14" t="s">
        <v>52</v>
      </c>
      <c r="C1235" s="14" t="s">
        <v>84</v>
      </c>
      <c r="D1235" s="14">
        <v>2003</v>
      </c>
      <c r="E1235" s="14">
        <f>data_filtered[[#This Row],[test_year]]-data_filtered[[#This Row],[model_year]]</f>
        <v>11</v>
      </c>
      <c r="F1235" s="14">
        <v>86</v>
      </c>
      <c r="G1235" s="14">
        <v>19</v>
      </c>
      <c r="H1235" s="14">
        <v>105</v>
      </c>
      <c r="I1235" s="14">
        <v>0.180952380952381</v>
      </c>
    </row>
    <row r="1236" spans="1:9" x14ac:dyDescent="0.35">
      <c r="A1236" s="14">
        <v>2014</v>
      </c>
      <c r="B1236" s="14" t="s">
        <v>30</v>
      </c>
      <c r="C1236" s="14" t="s">
        <v>124</v>
      </c>
      <c r="D1236" s="14">
        <v>1997</v>
      </c>
      <c r="E1236" s="14">
        <f>data_filtered[[#This Row],[test_year]]-data_filtered[[#This Row],[model_year]]</f>
        <v>17</v>
      </c>
      <c r="F1236" s="14">
        <v>86</v>
      </c>
      <c r="G1236" s="14">
        <v>19</v>
      </c>
      <c r="H1236" s="14">
        <v>105</v>
      </c>
      <c r="I1236" s="14">
        <v>0.180952380952381</v>
      </c>
    </row>
    <row r="1237" spans="1:9" x14ac:dyDescent="0.35">
      <c r="A1237" s="14">
        <v>2013</v>
      </c>
      <c r="B1237" s="14" t="s">
        <v>67</v>
      </c>
      <c r="C1237" s="14" t="s">
        <v>138</v>
      </c>
      <c r="D1237" s="14">
        <v>1993</v>
      </c>
      <c r="E1237" s="14">
        <f>data_filtered[[#This Row],[test_year]]-data_filtered[[#This Row],[model_year]]</f>
        <v>20</v>
      </c>
      <c r="F1237" s="14">
        <v>77</v>
      </c>
      <c r="G1237" s="14">
        <v>17</v>
      </c>
      <c r="H1237" s="14">
        <v>94</v>
      </c>
      <c r="I1237" s="14">
        <v>0.180851063829787</v>
      </c>
    </row>
    <row r="1238" spans="1:9" x14ac:dyDescent="0.35">
      <c r="A1238" s="13">
        <v>2017</v>
      </c>
      <c r="B1238" s="13" t="s">
        <v>24</v>
      </c>
      <c r="C1238" s="13" t="s">
        <v>49</v>
      </c>
      <c r="D1238" s="13">
        <v>2001</v>
      </c>
      <c r="E1238" s="14">
        <f>data_filtered[[#This Row],[test_year]]-data_filtered[[#This Row],[model_year]]</f>
        <v>16</v>
      </c>
      <c r="F1238" s="13">
        <v>118</v>
      </c>
      <c r="G1238" s="13">
        <v>26</v>
      </c>
      <c r="H1238" s="13">
        <v>144</v>
      </c>
      <c r="I1238" s="13">
        <v>0.180555555555556</v>
      </c>
    </row>
    <row r="1239" spans="1:9" x14ac:dyDescent="0.35">
      <c r="A1239" s="14">
        <v>2015</v>
      </c>
      <c r="B1239" s="14" t="s">
        <v>30</v>
      </c>
      <c r="C1239" s="14" t="s">
        <v>60</v>
      </c>
      <c r="D1239" s="14">
        <v>2002</v>
      </c>
      <c r="E1239" s="14">
        <f>data_filtered[[#This Row],[test_year]]-data_filtered[[#This Row],[model_year]]</f>
        <v>13</v>
      </c>
      <c r="F1239" s="14">
        <v>59</v>
      </c>
      <c r="G1239" s="14">
        <v>13</v>
      </c>
      <c r="H1239" s="14">
        <v>72</v>
      </c>
      <c r="I1239" s="14">
        <v>0.180555555555556</v>
      </c>
    </row>
    <row r="1240" spans="1:9" x14ac:dyDescent="0.35">
      <c r="A1240" s="13">
        <v>2015</v>
      </c>
      <c r="B1240" s="13" t="s">
        <v>30</v>
      </c>
      <c r="C1240" s="13" t="s">
        <v>284</v>
      </c>
      <c r="D1240" s="13">
        <v>2002</v>
      </c>
      <c r="E1240" s="14">
        <f>data_filtered[[#This Row],[test_year]]-data_filtered[[#This Row],[model_year]]</f>
        <v>13</v>
      </c>
      <c r="F1240" s="13">
        <v>59</v>
      </c>
      <c r="G1240" s="13">
        <v>13</v>
      </c>
      <c r="H1240" s="13">
        <v>72</v>
      </c>
      <c r="I1240" s="13">
        <v>0.180555555555556</v>
      </c>
    </row>
    <row r="1241" spans="1:9" x14ac:dyDescent="0.35">
      <c r="A1241" s="14">
        <v>2016</v>
      </c>
      <c r="B1241" s="14" t="s">
        <v>128</v>
      </c>
      <c r="C1241" s="14" t="s">
        <v>212</v>
      </c>
      <c r="D1241" s="14">
        <v>2001</v>
      </c>
      <c r="E1241" s="14">
        <f>data_filtered[[#This Row],[test_year]]-data_filtered[[#This Row],[model_year]]</f>
        <v>15</v>
      </c>
      <c r="F1241" s="14">
        <v>59</v>
      </c>
      <c r="G1241" s="14">
        <v>13</v>
      </c>
      <c r="H1241" s="14">
        <v>72</v>
      </c>
      <c r="I1241" s="14">
        <v>0.180555555555556</v>
      </c>
    </row>
    <row r="1242" spans="1:9" x14ac:dyDescent="0.35">
      <c r="A1242" s="13">
        <v>2013</v>
      </c>
      <c r="B1242" s="13" t="s">
        <v>24</v>
      </c>
      <c r="C1242" s="13" t="s">
        <v>121</v>
      </c>
      <c r="D1242" s="13">
        <v>1995</v>
      </c>
      <c r="E1242" s="14">
        <f>data_filtered[[#This Row],[test_year]]-data_filtered[[#This Row],[model_year]]</f>
        <v>18</v>
      </c>
      <c r="F1242" s="13">
        <v>109</v>
      </c>
      <c r="G1242" s="13">
        <v>24</v>
      </c>
      <c r="H1242" s="13">
        <v>133</v>
      </c>
      <c r="I1242" s="13">
        <v>0.180451127819549</v>
      </c>
    </row>
    <row r="1243" spans="1:9" x14ac:dyDescent="0.35">
      <c r="A1243" s="13">
        <v>2013</v>
      </c>
      <c r="B1243" s="13" t="s">
        <v>26</v>
      </c>
      <c r="C1243" s="13" t="s">
        <v>69</v>
      </c>
      <c r="D1243" s="13">
        <v>1995</v>
      </c>
      <c r="E1243" s="14">
        <f>data_filtered[[#This Row],[test_year]]-data_filtered[[#This Row],[model_year]]</f>
        <v>18</v>
      </c>
      <c r="F1243" s="13">
        <v>50</v>
      </c>
      <c r="G1243" s="13">
        <v>11</v>
      </c>
      <c r="H1243" s="13">
        <v>61</v>
      </c>
      <c r="I1243" s="13">
        <v>0.18032786885245899</v>
      </c>
    </row>
    <row r="1244" spans="1:9" x14ac:dyDescent="0.35">
      <c r="A1244" s="13">
        <v>2014</v>
      </c>
      <c r="B1244" s="13" t="s">
        <v>30</v>
      </c>
      <c r="C1244" s="13" t="s">
        <v>260</v>
      </c>
      <c r="D1244" s="13">
        <v>1990</v>
      </c>
      <c r="E1244" s="14">
        <f>data_filtered[[#This Row],[test_year]]-data_filtered[[#This Row],[model_year]]</f>
        <v>24</v>
      </c>
      <c r="F1244" s="13">
        <v>50</v>
      </c>
      <c r="G1244" s="13">
        <v>11</v>
      </c>
      <c r="H1244" s="13">
        <v>61</v>
      </c>
      <c r="I1244" s="13">
        <v>0.18032786885245899</v>
      </c>
    </row>
    <row r="1245" spans="1:9" x14ac:dyDescent="0.35">
      <c r="A1245" s="13">
        <v>2015</v>
      </c>
      <c r="B1245" s="13" t="s">
        <v>24</v>
      </c>
      <c r="C1245" s="13" t="s">
        <v>71</v>
      </c>
      <c r="D1245" s="13">
        <v>1997</v>
      </c>
      <c r="E1245" s="14">
        <f>data_filtered[[#This Row],[test_year]]-data_filtered[[#This Row],[model_year]]</f>
        <v>18</v>
      </c>
      <c r="F1245" s="13">
        <v>50</v>
      </c>
      <c r="G1245" s="13">
        <v>11</v>
      </c>
      <c r="H1245" s="13">
        <v>61</v>
      </c>
      <c r="I1245" s="13">
        <v>0.18032786885245899</v>
      </c>
    </row>
    <row r="1246" spans="1:9" x14ac:dyDescent="0.35">
      <c r="A1246" s="14">
        <v>2016</v>
      </c>
      <c r="B1246" s="14" t="s">
        <v>52</v>
      </c>
      <c r="C1246" s="14" t="s">
        <v>296</v>
      </c>
      <c r="D1246" s="14">
        <v>2001</v>
      </c>
      <c r="E1246" s="14">
        <f>data_filtered[[#This Row],[test_year]]-data_filtered[[#This Row],[model_year]]</f>
        <v>15</v>
      </c>
      <c r="F1246" s="14">
        <v>50</v>
      </c>
      <c r="G1246" s="14">
        <v>11</v>
      </c>
      <c r="H1246" s="14">
        <v>61</v>
      </c>
      <c r="I1246" s="14">
        <v>0.18032786885245899</v>
      </c>
    </row>
    <row r="1247" spans="1:9" x14ac:dyDescent="0.35">
      <c r="A1247" s="14">
        <v>2016</v>
      </c>
      <c r="B1247" s="14" t="s">
        <v>67</v>
      </c>
      <c r="C1247" s="14" t="s">
        <v>138</v>
      </c>
      <c r="D1247" s="14">
        <v>1994</v>
      </c>
      <c r="E1247" s="14">
        <f>data_filtered[[#This Row],[test_year]]-data_filtered[[#This Row],[model_year]]</f>
        <v>22</v>
      </c>
      <c r="F1247" s="14">
        <v>50</v>
      </c>
      <c r="G1247" s="14">
        <v>11</v>
      </c>
      <c r="H1247" s="14">
        <v>61</v>
      </c>
      <c r="I1247" s="14">
        <v>0.18032786885245899</v>
      </c>
    </row>
    <row r="1248" spans="1:9" x14ac:dyDescent="0.35">
      <c r="A1248" s="14">
        <v>2014</v>
      </c>
      <c r="B1248" s="14" t="s">
        <v>30</v>
      </c>
      <c r="C1248" s="14" t="s">
        <v>72</v>
      </c>
      <c r="D1248" s="14">
        <v>1998</v>
      </c>
      <c r="E1248" s="14">
        <f>data_filtered[[#This Row],[test_year]]-data_filtered[[#This Row],[model_year]]</f>
        <v>16</v>
      </c>
      <c r="F1248" s="14">
        <v>141</v>
      </c>
      <c r="G1248" s="14">
        <v>31</v>
      </c>
      <c r="H1248" s="14">
        <v>172</v>
      </c>
      <c r="I1248" s="14">
        <v>0.18023255813953501</v>
      </c>
    </row>
    <row r="1249" spans="1:9" x14ac:dyDescent="0.35">
      <c r="A1249" s="13">
        <v>2015</v>
      </c>
      <c r="B1249" s="13" t="s">
        <v>24</v>
      </c>
      <c r="C1249" s="13" t="s">
        <v>46</v>
      </c>
      <c r="D1249" s="13">
        <v>2005</v>
      </c>
      <c r="E1249" s="14">
        <f>data_filtered[[#This Row],[test_year]]-data_filtered[[#This Row],[model_year]]</f>
        <v>10</v>
      </c>
      <c r="F1249" s="13">
        <v>182</v>
      </c>
      <c r="G1249" s="13">
        <v>40</v>
      </c>
      <c r="H1249" s="13">
        <v>222</v>
      </c>
      <c r="I1249" s="13">
        <v>0.18018018018018001</v>
      </c>
    </row>
    <row r="1250" spans="1:9" x14ac:dyDescent="0.35">
      <c r="A1250" s="13">
        <v>2016</v>
      </c>
      <c r="B1250" s="13" t="s">
        <v>24</v>
      </c>
      <c r="C1250" s="13" t="s">
        <v>57</v>
      </c>
      <c r="D1250" s="13">
        <v>2005</v>
      </c>
      <c r="E1250" s="14">
        <f>data_filtered[[#This Row],[test_year]]-data_filtered[[#This Row],[model_year]]</f>
        <v>11</v>
      </c>
      <c r="F1250" s="13">
        <v>91</v>
      </c>
      <c r="G1250" s="13">
        <v>20</v>
      </c>
      <c r="H1250" s="13">
        <v>111</v>
      </c>
      <c r="I1250" s="13">
        <v>0.18018018018018001</v>
      </c>
    </row>
    <row r="1251" spans="1:9" x14ac:dyDescent="0.35">
      <c r="A1251" s="13">
        <v>2015</v>
      </c>
      <c r="B1251" s="13" t="s">
        <v>24</v>
      </c>
      <c r="C1251" s="13" t="s">
        <v>116</v>
      </c>
      <c r="D1251" s="13">
        <v>1998</v>
      </c>
      <c r="E1251" s="14">
        <f>data_filtered[[#This Row],[test_year]]-data_filtered[[#This Row],[model_year]]</f>
        <v>17</v>
      </c>
      <c r="F1251" s="13">
        <v>132</v>
      </c>
      <c r="G1251" s="13">
        <v>29</v>
      </c>
      <c r="H1251" s="13">
        <v>161</v>
      </c>
      <c r="I1251" s="13">
        <v>0.18012422360248401</v>
      </c>
    </row>
    <row r="1252" spans="1:9" x14ac:dyDescent="0.35">
      <c r="A1252" s="14">
        <v>2014</v>
      </c>
      <c r="B1252" s="14" t="s">
        <v>52</v>
      </c>
      <c r="C1252" s="14" t="s">
        <v>90</v>
      </c>
      <c r="D1252" s="14">
        <v>2005</v>
      </c>
      <c r="E1252" s="14">
        <f>data_filtered[[#This Row],[test_year]]-data_filtered[[#This Row],[model_year]]</f>
        <v>9</v>
      </c>
      <c r="F1252" s="14">
        <v>123</v>
      </c>
      <c r="G1252" s="14">
        <v>27</v>
      </c>
      <c r="H1252" s="14">
        <v>150</v>
      </c>
      <c r="I1252" s="14">
        <v>0.18</v>
      </c>
    </row>
    <row r="1253" spans="1:9" x14ac:dyDescent="0.35">
      <c r="A1253" s="13">
        <v>2013</v>
      </c>
      <c r="B1253" s="13" t="s">
        <v>104</v>
      </c>
      <c r="C1253" s="13" t="s">
        <v>140</v>
      </c>
      <c r="D1253" s="13">
        <v>1999</v>
      </c>
      <c r="E1253" s="14">
        <f>data_filtered[[#This Row],[test_year]]-data_filtered[[#This Row],[model_year]]</f>
        <v>14</v>
      </c>
      <c r="F1253" s="13">
        <v>82</v>
      </c>
      <c r="G1253" s="13">
        <v>18</v>
      </c>
      <c r="H1253" s="13">
        <v>100</v>
      </c>
      <c r="I1253" s="13">
        <v>0.18</v>
      </c>
    </row>
    <row r="1254" spans="1:9" x14ac:dyDescent="0.35">
      <c r="A1254" s="13">
        <v>2016</v>
      </c>
      <c r="B1254" s="13" t="s">
        <v>128</v>
      </c>
      <c r="C1254" s="13" t="s">
        <v>129</v>
      </c>
      <c r="D1254" s="13">
        <v>2003</v>
      </c>
      <c r="E1254" s="14">
        <f>data_filtered[[#This Row],[test_year]]-data_filtered[[#This Row],[model_year]]</f>
        <v>13</v>
      </c>
      <c r="F1254" s="13">
        <v>82</v>
      </c>
      <c r="G1254" s="13">
        <v>18</v>
      </c>
      <c r="H1254" s="13">
        <v>100</v>
      </c>
      <c r="I1254" s="13">
        <v>0.18</v>
      </c>
    </row>
    <row r="1255" spans="1:9" x14ac:dyDescent="0.35">
      <c r="A1255" s="14">
        <v>2013</v>
      </c>
      <c r="B1255" s="14" t="s">
        <v>102</v>
      </c>
      <c r="C1255" s="14" t="s">
        <v>380</v>
      </c>
      <c r="D1255" s="14">
        <v>2000</v>
      </c>
      <c r="E1255" s="14">
        <f>data_filtered[[#This Row],[test_year]]-data_filtered[[#This Row],[model_year]]</f>
        <v>13</v>
      </c>
      <c r="F1255" s="14">
        <v>41</v>
      </c>
      <c r="G1255" s="14">
        <v>9</v>
      </c>
      <c r="H1255" s="14">
        <v>50</v>
      </c>
      <c r="I1255" s="14">
        <v>0.18</v>
      </c>
    </row>
    <row r="1256" spans="1:9" x14ac:dyDescent="0.35">
      <c r="A1256" s="13">
        <v>2013</v>
      </c>
      <c r="B1256" s="13" t="s">
        <v>98</v>
      </c>
      <c r="C1256" s="13" t="s">
        <v>277</v>
      </c>
      <c r="D1256" s="13">
        <v>1996</v>
      </c>
      <c r="E1256" s="14">
        <f>data_filtered[[#This Row],[test_year]]-data_filtered[[#This Row],[model_year]]</f>
        <v>17</v>
      </c>
      <c r="F1256" s="13">
        <v>41</v>
      </c>
      <c r="G1256" s="13">
        <v>9</v>
      </c>
      <c r="H1256" s="13">
        <v>50</v>
      </c>
      <c r="I1256" s="13">
        <v>0.18</v>
      </c>
    </row>
    <row r="1257" spans="1:9" x14ac:dyDescent="0.35">
      <c r="A1257" s="14">
        <v>2013</v>
      </c>
      <c r="B1257" s="14" t="s">
        <v>128</v>
      </c>
      <c r="C1257" s="14" t="s">
        <v>173</v>
      </c>
      <c r="D1257" s="14">
        <v>2004</v>
      </c>
      <c r="E1257" s="14">
        <f>data_filtered[[#This Row],[test_year]]-data_filtered[[#This Row],[model_year]]</f>
        <v>9</v>
      </c>
      <c r="F1257" s="14">
        <v>41</v>
      </c>
      <c r="G1257" s="14">
        <v>9</v>
      </c>
      <c r="H1257" s="14">
        <v>50</v>
      </c>
      <c r="I1257" s="14">
        <v>0.18</v>
      </c>
    </row>
    <row r="1258" spans="1:9" x14ac:dyDescent="0.35">
      <c r="A1258" s="13">
        <v>2015</v>
      </c>
      <c r="B1258" s="13" t="s">
        <v>24</v>
      </c>
      <c r="C1258" s="13" t="s">
        <v>189</v>
      </c>
      <c r="D1258" s="13">
        <v>2006</v>
      </c>
      <c r="E1258" s="14">
        <f>data_filtered[[#This Row],[test_year]]-data_filtered[[#This Row],[model_year]]</f>
        <v>9</v>
      </c>
      <c r="F1258" s="13">
        <v>41</v>
      </c>
      <c r="G1258" s="13">
        <v>9</v>
      </c>
      <c r="H1258" s="13">
        <v>50</v>
      </c>
      <c r="I1258" s="13">
        <v>0.18</v>
      </c>
    </row>
    <row r="1259" spans="1:9" x14ac:dyDescent="0.35">
      <c r="A1259" s="14">
        <v>2015</v>
      </c>
      <c r="B1259" s="14" t="s">
        <v>24</v>
      </c>
      <c r="C1259" s="14" t="s">
        <v>331</v>
      </c>
      <c r="D1259" s="14">
        <v>2003</v>
      </c>
      <c r="E1259" s="14">
        <f>data_filtered[[#This Row],[test_year]]-data_filtered[[#This Row],[model_year]]</f>
        <v>12</v>
      </c>
      <c r="F1259" s="14">
        <v>41</v>
      </c>
      <c r="G1259" s="14">
        <v>9</v>
      </c>
      <c r="H1259" s="14">
        <v>50</v>
      </c>
      <c r="I1259" s="14">
        <v>0.18</v>
      </c>
    </row>
    <row r="1260" spans="1:9" x14ac:dyDescent="0.35">
      <c r="A1260" s="13">
        <v>2016</v>
      </c>
      <c r="B1260" s="13" t="s">
        <v>128</v>
      </c>
      <c r="C1260" s="13" t="s">
        <v>173</v>
      </c>
      <c r="D1260" s="13">
        <v>2002</v>
      </c>
      <c r="E1260" s="14">
        <f>data_filtered[[#This Row],[test_year]]-data_filtered[[#This Row],[model_year]]</f>
        <v>14</v>
      </c>
      <c r="F1260" s="13">
        <v>41</v>
      </c>
      <c r="G1260" s="13">
        <v>9</v>
      </c>
      <c r="H1260" s="13">
        <v>50</v>
      </c>
      <c r="I1260" s="13">
        <v>0.18</v>
      </c>
    </row>
    <row r="1261" spans="1:9" x14ac:dyDescent="0.35">
      <c r="A1261" s="13">
        <v>2016</v>
      </c>
      <c r="B1261" s="13" t="s">
        <v>106</v>
      </c>
      <c r="C1261" s="13" t="s">
        <v>107</v>
      </c>
      <c r="D1261" s="13">
        <v>2004</v>
      </c>
      <c r="E1261" s="14">
        <f>data_filtered[[#This Row],[test_year]]-data_filtered[[#This Row],[model_year]]</f>
        <v>12</v>
      </c>
      <c r="F1261" s="13">
        <v>73</v>
      </c>
      <c r="G1261" s="13">
        <v>16</v>
      </c>
      <c r="H1261" s="13">
        <v>89</v>
      </c>
      <c r="I1261" s="13">
        <v>0.17977528089887601</v>
      </c>
    </row>
    <row r="1262" spans="1:9" x14ac:dyDescent="0.35">
      <c r="A1262" s="14">
        <v>2017</v>
      </c>
      <c r="B1262" s="14" t="s">
        <v>30</v>
      </c>
      <c r="C1262" s="14" t="s">
        <v>124</v>
      </c>
      <c r="D1262" s="14">
        <v>2000</v>
      </c>
      <c r="E1262" s="14">
        <f>data_filtered[[#This Row],[test_year]]-data_filtered[[#This Row],[model_year]]</f>
        <v>17</v>
      </c>
      <c r="F1262" s="14">
        <v>73</v>
      </c>
      <c r="G1262" s="14">
        <v>16</v>
      </c>
      <c r="H1262" s="14">
        <v>89</v>
      </c>
      <c r="I1262" s="14">
        <v>0.17977528089887601</v>
      </c>
    </row>
    <row r="1263" spans="1:9" x14ac:dyDescent="0.35">
      <c r="A1263" s="14">
        <v>2014</v>
      </c>
      <c r="B1263" s="14" t="s">
        <v>42</v>
      </c>
      <c r="C1263" s="14" t="s">
        <v>66</v>
      </c>
      <c r="D1263" s="14">
        <v>1996</v>
      </c>
      <c r="E1263" s="14">
        <f>data_filtered[[#This Row],[test_year]]-data_filtered[[#This Row],[model_year]]</f>
        <v>18</v>
      </c>
      <c r="F1263" s="14">
        <v>160</v>
      </c>
      <c r="G1263" s="14">
        <v>35</v>
      </c>
      <c r="H1263" s="14">
        <v>195</v>
      </c>
      <c r="I1263" s="14">
        <v>0.17948717948717999</v>
      </c>
    </row>
    <row r="1264" spans="1:9" x14ac:dyDescent="0.35">
      <c r="A1264" s="14">
        <v>2015</v>
      </c>
      <c r="B1264" s="14" t="s">
        <v>102</v>
      </c>
      <c r="C1264" s="14" t="s">
        <v>103</v>
      </c>
      <c r="D1264" s="14">
        <v>2002</v>
      </c>
      <c r="E1264" s="14">
        <f>data_filtered[[#This Row],[test_year]]-data_filtered[[#This Row],[model_year]]</f>
        <v>13</v>
      </c>
      <c r="F1264" s="14">
        <v>96</v>
      </c>
      <c r="G1264" s="14">
        <v>21</v>
      </c>
      <c r="H1264" s="14">
        <v>117</v>
      </c>
      <c r="I1264" s="14">
        <v>0.17948717948717999</v>
      </c>
    </row>
    <row r="1265" spans="1:9" x14ac:dyDescent="0.35">
      <c r="A1265" s="14">
        <v>2015</v>
      </c>
      <c r="B1265" s="14" t="s">
        <v>190</v>
      </c>
      <c r="C1265" s="14" t="s">
        <v>219</v>
      </c>
      <c r="D1265" s="14">
        <v>2004</v>
      </c>
      <c r="E1265" s="14">
        <f>data_filtered[[#This Row],[test_year]]-data_filtered[[#This Row],[model_year]]</f>
        <v>11</v>
      </c>
      <c r="F1265" s="14">
        <v>64</v>
      </c>
      <c r="G1265" s="14">
        <v>14</v>
      </c>
      <c r="H1265" s="14">
        <v>78</v>
      </c>
      <c r="I1265" s="14">
        <v>0.17948717948717999</v>
      </c>
    </row>
    <row r="1266" spans="1:9" x14ac:dyDescent="0.35">
      <c r="A1266" s="14">
        <v>2016</v>
      </c>
      <c r="B1266" s="14" t="s">
        <v>106</v>
      </c>
      <c r="C1266" s="14" t="s">
        <v>174</v>
      </c>
      <c r="D1266" s="14">
        <v>2005</v>
      </c>
      <c r="E1266" s="14">
        <f>data_filtered[[#This Row],[test_year]]-data_filtered[[#This Row],[model_year]]</f>
        <v>11</v>
      </c>
      <c r="F1266" s="14">
        <v>64</v>
      </c>
      <c r="G1266" s="14">
        <v>14</v>
      </c>
      <c r="H1266" s="14">
        <v>78</v>
      </c>
      <c r="I1266" s="14">
        <v>0.17948717948717999</v>
      </c>
    </row>
    <row r="1267" spans="1:9" x14ac:dyDescent="0.35">
      <c r="A1267" s="13">
        <v>2017</v>
      </c>
      <c r="B1267" s="13" t="s">
        <v>24</v>
      </c>
      <c r="C1267" s="13" t="s">
        <v>65</v>
      </c>
      <c r="D1267" s="13">
        <v>2006</v>
      </c>
      <c r="E1267" s="14">
        <f>data_filtered[[#This Row],[test_year]]-data_filtered[[#This Row],[model_year]]</f>
        <v>11</v>
      </c>
      <c r="F1267" s="13">
        <v>64</v>
      </c>
      <c r="G1267" s="13">
        <v>14</v>
      </c>
      <c r="H1267" s="13">
        <v>78</v>
      </c>
      <c r="I1267" s="13">
        <v>0.17948717948717999</v>
      </c>
    </row>
    <row r="1268" spans="1:9" x14ac:dyDescent="0.35">
      <c r="A1268" s="13">
        <v>2015</v>
      </c>
      <c r="B1268" s="13" t="s">
        <v>30</v>
      </c>
      <c r="C1268" s="13" t="s">
        <v>60</v>
      </c>
      <c r="D1268" s="13">
        <v>2001</v>
      </c>
      <c r="E1268" s="14">
        <f>data_filtered[[#This Row],[test_year]]-data_filtered[[#This Row],[model_year]]</f>
        <v>14</v>
      </c>
      <c r="F1268" s="13">
        <v>119</v>
      </c>
      <c r="G1268" s="13">
        <v>26</v>
      </c>
      <c r="H1268" s="13">
        <v>145</v>
      </c>
      <c r="I1268" s="13">
        <v>0.17931034482758601</v>
      </c>
    </row>
    <row r="1269" spans="1:9" x14ac:dyDescent="0.35">
      <c r="A1269" s="14">
        <v>2017</v>
      </c>
      <c r="B1269" s="14" t="s">
        <v>52</v>
      </c>
      <c r="C1269" s="14" t="s">
        <v>91</v>
      </c>
      <c r="D1269" s="14">
        <v>2006</v>
      </c>
      <c r="E1269" s="14">
        <f>data_filtered[[#This Row],[test_year]]-data_filtered[[#This Row],[model_year]]</f>
        <v>11</v>
      </c>
      <c r="F1269" s="14">
        <v>119</v>
      </c>
      <c r="G1269" s="14">
        <v>26</v>
      </c>
      <c r="H1269" s="14">
        <v>145</v>
      </c>
      <c r="I1269" s="14">
        <v>0.17931034482758601</v>
      </c>
    </row>
    <row r="1270" spans="1:9" x14ac:dyDescent="0.35">
      <c r="A1270" s="14">
        <v>2014</v>
      </c>
      <c r="B1270" s="14" t="s">
        <v>113</v>
      </c>
      <c r="C1270" s="14" t="s">
        <v>161</v>
      </c>
      <c r="D1270" s="14">
        <v>2001</v>
      </c>
      <c r="E1270" s="14">
        <f>data_filtered[[#This Row],[test_year]]-data_filtered[[#This Row],[model_year]]</f>
        <v>13</v>
      </c>
      <c r="F1270" s="14">
        <v>87</v>
      </c>
      <c r="G1270" s="14">
        <v>19</v>
      </c>
      <c r="H1270" s="14">
        <v>106</v>
      </c>
      <c r="I1270" s="14">
        <v>0.179245283018868</v>
      </c>
    </row>
    <row r="1271" spans="1:9" x14ac:dyDescent="0.35">
      <c r="A1271" s="14">
        <v>2013</v>
      </c>
      <c r="B1271" s="14" t="s">
        <v>58</v>
      </c>
      <c r="C1271" s="14" t="s">
        <v>142</v>
      </c>
      <c r="D1271" s="14">
        <v>2001</v>
      </c>
      <c r="E1271" s="14">
        <f>data_filtered[[#This Row],[test_year]]-data_filtered[[#This Row],[model_year]]</f>
        <v>12</v>
      </c>
      <c r="F1271" s="14">
        <v>55</v>
      </c>
      <c r="G1271" s="14">
        <v>12</v>
      </c>
      <c r="H1271" s="14">
        <v>67</v>
      </c>
      <c r="I1271" s="14">
        <v>0.17910447761194001</v>
      </c>
    </row>
    <row r="1272" spans="1:9" x14ac:dyDescent="0.35">
      <c r="A1272" s="13">
        <v>2013</v>
      </c>
      <c r="B1272" s="13" t="s">
        <v>30</v>
      </c>
      <c r="C1272" s="13" t="s">
        <v>229</v>
      </c>
      <c r="D1272" s="13">
        <v>1999</v>
      </c>
      <c r="E1272" s="14">
        <f>data_filtered[[#This Row],[test_year]]-data_filtered[[#This Row],[model_year]]</f>
        <v>14</v>
      </c>
      <c r="F1272" s="13">
        <v>55</v>
      </c>
      <c r="G1272" s="13">
        <v>12</v>
      </c>
      <c r="H1272" s="13">
        <v>67</v>
      </c>
      <c r="I1272" s="13">
        <v>0.17910447761194001</v>
      </c>
    </row>
    <row r="1273" spans="1:9" x14ac:dyDescent="0.35">
      <c r="A1273" s="14">
        <v>2015</v>
      </c>
      <c r="B1273" s="14" t="s">
        <v>104</v>
      </c>
      <c r="C1273" s="14" t="s">
        <v>221</v>
      </c>
      <c r="D1273" s="14">
        <v>1998</v>
      </c>
      <c r="E1273" s="14">
        <f>data_filtered[[#This Row],[test_year]]-data_filtered[[#This Row],[model_year]]</f>
        <v>17</v>
      </c>
      <c r="F1273" s="14">
        <v>55</v>
      </c>
      <c r="G1273" s="14">
        <v>12</v>
      </c>
      <c r="H1273" s="14">
        <v>67</v>
      </c>
      <c r="I1273" s="14">
        <v>0.17910447761194001</v>
      </c>
    </row>
    <row r="1274" spans="1:9" x14ac:dyDescent="0.35">
      <c r="A1274" s="13">
        <v>2016</v>
      </c>
      <c r="B1274" s="13" t="s">
        <v>24</v>
      </c>
      <c r="C1274" s="13" t="s">
        <v>210</v>
      </c>
      <c r="D1274" s="13">
        <v>2004</v>
      </c>
      <c r="E1274" s="14">
        <f>data_filtered[[#This Row],[test_year]]-data_filtered[[#This Row],[model_year]]</f>
        <v>12</v>
      </c>
      <c r="F1274" s="13">
        <v>55</v>
      </c>
      <c r="G1274" s="13">
        <v>12</v>
      </c>
      <c r="H1274" s="13">
        <v>67</v>
      </c>
      <c r="I1274" s="13">
        <v>0.17910447761194001</v>
      </c>
    </row>
    <row r="1275" spans="1:9" x14ac:dyDescent="0.35">
      <c r="A1275" s="14">
        <v>2014</v>
      </c>
      <c r="B1275" s="14" t="s">
        <v>30</v>
      </c>
      <c r="C1275" s="14" t="s">
        <v>48</v>
      </c>
      <c r="D1275" s="14">
        <v>2001</v>
      </c>
      <c r="E1275" s="14">
        <f>data_filtered[[#This Row],[test_year]]-data_filtered[[#This Row],[model_year]]</f>
        <v>13</v>
      </c>
      <c r="F1275" s="14">
        <v>78</v>
      </c>
      <c r="G1275" s="14">
        <v>17</v>
      </c>
      <c r="H1275" s="14">
        <v>95</v>
      </c>
      <c r="I1275" s="14">
        <v>0.17894736842105299</v>
      </c>
    </row>
    <row r="1276" spans="1:9" x14ac:dyDescent="0.35">
      <c r="A1276" s="13">
        <v>2015</v>
      </c>
      <c r="B1276" s="13" t="s">
        <v>30</v>
      </c>
      <c r="C1276" s="13" t="s">
        <v>124</v>
      </c>
      <c r="D1276" s="13">
        <v>1999</v>
      </c>
      <c r="E1276" s="14">
        <f>data_filtered[[#This Row],[test_year]]-data_filtered[[#This Row],[model_year]]</f>
        <v>16</v>
      </c>
      <c r="F1276" s="13">
        <v>78</v>
      </c>
      <c r="G1276" s="13">
        <v>17</v>
      </c>
      <c r="H1276" s="13">
        <v>95</v>
      </c>
      <c r="I1276" s="13">
        <v>0.17894736842105299</v>
      </c>
    </row>
    <row r="1277" spans="1:9" x14ac:dyDescent="0.35">
      <c r="A1277" s="14">
        <v>2016</v>
      </c>
      <c r="B1277" s="14" t="s">
        <v>52</v>
      </c>
      <c r="C1277" s="14" t="s">
        <v>62</v>
      </c>
      <c r="D1277" s="14">
        <v>2002</v>
      </c>
      <c r="E1277" s="14">
        <f>data_filtered[[#This Row],[test_year]]-data_filtered[[#This Row],[model_year]]</f>
        <v>14</v>
      </c>
      <c r="F1277" s="14">
        <v>78</v>
      </c>
      <c r="G1277" s="14">
        <v>17</v>
      </c>
      <c r="H1277" s="14">
        <v>95</v>
      </c>
      <c r="I1277" s="14">
        <v>0.17894736842105299</v>
      </c>
    </row>
    <row r="1278" spans="1:9" x14ac:dyDescent="0.35">
      <c r="A1278" s="13">
        <v>2013</v>
      </c>
      <c r="B1278" s="13" t="s">
        <v>118</v>
      </c>
      <c r="C1278" s="13" t="s">
        <v>119</v>
      </c>
      <c r="D1278" s="13">
        <v>2002</v>
      </c>
      <c r="E1278" s="14">
        <f>data_filtered[[#This Row],[test_year]]-data_filtered[[#This Row],[model_year]]</f>
        <v>11</v>
      </c>
      <c r="F1278" s="13">
        <v>92</v>
      </c>
      <c r="G1278" s="13">
        <v>20</v>
      </c>
      <c r="H1278" s="13">
        <v>112</v>
      </c>
      <c r="I1278" s="13">
        <v>0.17857142857142899</v>
      </c>
    </row>
    <row r="1279" spans="1:9" x14ac:dyDescent="0.35">
      <c r="A1279" s="14">
        <v>2017</v>
      </c>
      <c r="B1279" s="14" t="s">
        <v>106</v>
      </c>
      <c r="C1279" s="14" t="s">
        <v>107</v>
      </c>
      <c r="D1279" s="14">
        <v>2004</v>
      </c>
      <c r="E1279" s="14">
        <f>data_filtered[[#This Row],[test_year]]-data_filtered[[#This Row],[model_year]]</f>
        <v>13</v>
      </c>
      <c r="F1279" s="14">
        <v>69</v>
      </c>
      <c r="G1279" s="14">
        <v>15</v>
      </c>
      <c r="H1279" s="14">
        <v>84</v>
      </c>
      <c r="I1279" s="14">
        <v>0.17857142857142899</v>
      </c>
    </row>
    <row r="1280" spans="1:9" x14ac:dyDescent="0.35">
      <c r="A1280" s="14">
        <v>2013</v>
      </c>
      <c r="B1280" s="14" t="s">
        <v>106</v>
      </c>
      <c r="C1280" s="14" t="s">
        <v>336</v>
      </c>
      <c r="D1280" s="14">
        <v>1991</v>
      </c>
      <c r="E1280" s="14">
        <f>data_filtered[[#This Row],[test_year]]-data_filtered[[#This Row],[model_year]]</f>
        <v>22</v>
      </c>
      <c r="F1280" s="14">
        <v>46</v>
      </c>
      <c r="G1280" s="14">
        <v>10</v>
      </c>
      <c r="H1280" s="14">
        <v>56</v>
      </c>
      <c r="I1280" s="14">
        <v>0.17857142857142899</v>
      </c>
    </row>
    <row r="1281" spans="1:9" x14ac:dyDescent="0.35">
      <c r="A1281" s="14">
        <v>2014</v>
      </c>
      <c r="B1281" s="14" t="s">
        <v>190</v>
      </c>
      <c r="C1281" s="14" t="s">
        <v>259</v>
      </c>
      <c r="D1281" s="14">
        <v>2004</v>
      </c>
      <c r="E1281" s="14">
        <f>data_filtered[[#This Row],[test_year]]-data_filtered[[#This Row],[model_year]]</f>
        <v>10</v>
      </c>
      <c r="F1281" s="14">
        <v>46</v>
      </c>
      <c r="G1281" s="14">
        <v>10</v>
      </c>
      <c r="H1281" s="14">
        <v>56</v>
      </c>
      <c r="I1281" s="14">
        <v>0.17857142857142899</v>
      </c>
    </row>
    <row r="1282" spans="1:9" x14ac:dyDescent="0.35">
      <c r="A1282" s="14">
        <v>2014</v>
      </c>
      <c r="B1282" s="14" t="s">
        <v>113</v>
      </c>
      <c r="C1282" s="14" t="s">
        <v>309</v>
      </c>
      <c r="D1282" s="14">
        <v>2001</v>
      </c>
      <c r="E1282" s="14">
        <f>data_filtered[[#This Row],[test_year]]-data_filtered[[#This Row],[model_year]]</f>
        <v>13</v>
      </c>
      <c r="F1282" s="14">
        <v>46</v>
      </c>
      <c r="G1282" s="14">
        <v>10</v>
      </c>
      <c r="H1282" s="14">
        <v>56</v>
      </c>
      <c r="I1282" s="14">
        <v>0.17857142857142899</v>
      </c>
    </row>
    <row r="1283" spans="1:9" x14ac:dyDescent="0.35">
      <c r="A1283" s="13">
        <v>2016</v>
      </c>
      <c r="B1283" s="13" t="s">
        <v>67</v>
      </c>
      <c r="C1283" s="13" t="s">
        <v>77</v>
      </c>
      <c r="D1283" s="13">
        <v>2001</v>
      </c>
      <c r="E1283" s="14">
        <f>data_filtered[[#This Row],[test_year]]-data_filtered[[#This Row],[model_year]]</f>
        <v>15</v>
      </c>
      <c r="F1283" s="13">
        <v>106</v>
      </c>
      <c r="G1283" s="13">
        <v>23</v>
      </c>
      <c r="H1283" s="13">
        <v>129</v>
      </c>
      <c r="I1283" s="13">
        <v>0.178294573643411</v>
      </c>
    </row>
    <row r="1284" spans="1:9" x14ac:dyDescent="0.35">
      <c r="A1284" s="13">
        <v>2014</v>
      </c>
      <c r="B1284" s="13" t="s">
        <v>98</v>
      </c>
      <c r="C1284" s="13" t="s">
        <v>41</v>
      </c>
      <c r="D1284" s="13">
        <v>2001</v>
      </c>
      <c r="E1284" s="14">
        <f>data_filtered[[#This Row],[test_year]]-data_filtered[[#This Row],[model_year]]</f>
        <v>13</v>
      </c>
      <c r="F1284" s="13">
        <v>83</v>
      </c>
      <c r="G1284" s="13">
        <v>18</v>
      </c>
      <c r="H1284" s="13">
        <v>101</v>
      </c>
      <c r="I1284" s="13">
        <v>0.17821782178217799</v>
      </c>
    </row>
    <row r="1285" spans="1:9" x14ac:dyDescent="0.35">
      <c r="A1285" s="13">
        <v>2015</v>
      </c>
      <c r="B1285" s="13" t="s">
        <v>24</v>
      </c>
      <c r="C1285" s="13" t="s">
        <v>49</v>
      </c>
      <c r="D1285" s="13">
        <v>2002</v>
      </c>
      <c r="E1285" s="14">
        <f>data_filtered[[#This Row],[test_year]]-data_filtered[[#This Row],[model_year]]</f>
        <v>13</v>
      </c>
      <c r="F1285" s="13">
        <v>143</v>
      </c>
      <c r="G1285" s="13">
        <v>31</v>
      </c>
      <c r="H1285" s="13">
        <v>174</v>
      </c>
      <c r="I1285" s="13">
        <v>0.17816091954023</v>
      </c>
    </row>
    <row r="1286" spans="1:9" x14ac:dyDescent="0.35">
      <c r="A1286" s="14">
        <v>2014</v>
      </c>
      <c r="B1286" s="14" t="s">
        <v>102</v>
      </c>
      <c r="C1286" s="14" t="s">
        <v>184</v>
      </c>
      <c r="D1286" s="14">
        <v>1997</v>
      </c>
      <c r="E1286" s="14">
        <f>data_filtered[[#This Row],[test_year]]-data_filtered[[#This Row],[model_year]]</f>
        <v>17</v>
      </c>
      <c r="F1286" s="14">
        <v>60</v>
      </c>
      <c r="G1286" s="14">
        <v>13</v>
      </c>
      <c r="H1286" s="14">
        <v>73</v>
      </c>
      <c r="I1286" s="14">
        <v>0.17808219178082199</v>
      </c>
    </row>
    <row r="1287" spans="1:9" x14ac:dyDescent="0.35">
      <c r="A1287" s="14">
        <v>2014</v>
      </c>
      <c r="B1287" s="14" t="s">
        <v>24</v>
      </c>
      <c r="C1287" s="14" t="s">
        <v>189</v>
      </c>
      <c r="D1287" s="14">
        <v>2006</v>
      </c>
      <c r="E1287" s="14">
        <f>data_filtered[[#This Row],[test_year]]-data_filtered[[#This Row],[model_year]]</f>
        <v>8</v>
      </c>
      <c r="F1287" s="14">
        <v>60</v>
      </c>
      <c r="G1287" s="14">
        <v>13</v>
      </c>
      <c r="H1287" s="14">
        <v>73</v>
      </c>
      <c r="I1287" s="14">
        <v>0.17808219178082199</v>
      </c>
    </row>
    <row r="1288" spans="1:9" x14ac:dyDescent="0.35">
      <c r="A1288" s="14">
        <v>2015</v>
      </c>
      <c r="B1288" s="14" t="s">
        <v>30</v>
      </c>
      <c r="C1288" s="14" t="s">
        <v>280</v>
      </c>
      <c r="D1288" s="14">
        <v>1999</v>
      </c>
      <c r="E1288" s="14">
        <f>data_filtered[[#This Row],[test_year]]-data_filtered[[#This Row],[model_year]]</f>
        <v>16</v>
      </c>
      <c r="F1288" s="14">
        <v>60</v>
      </c>
      <c r="G1288" s="14">
        <v>13</v>
      </c>
      <c r="H1288" s="14">
        <v>73</v>
      </c>
      <c r="I1288" s="14">
        <v>0.17808219178082199</v>
      </c>
    </row>
    <row r="1289" spans="1:9" x14ac:dyDescent="0.35">
      <c r="A1289" s="14">
        <v>2017</v>
      </c>
      <c r="B1289" s="14" t="s">
        <v>24</v>
      </c>
      <c r="C1289" s="14" t="s">
        <v>155</v>
      </c>
      <c r="D1289" s="14">
        <v>2002</v>
      </c>
      <c r="E1289" s="14">
        <f>data_filtered[[#This Row],[test_year]]-data_filtered[[#This Row],[model_year]]</f>
        <v>15</v>
      </c>
      <c r="F1289" s="14">
        <v>60</v>
      </c>
      <c r="G1289" s="14">
        <v>13</v>
      </c>
      <c r="H1289" s="14">
        <v>73</v>
      </c>
      <c r="I1289" s="14">
        <v>0.17808219178082199</v>
      </c>
    </row>
    <row r="1290" spans="1:9" x14ac:dyDescent="0.35">
      <c r="A1290" s="14">
        <v>2017</v>
      </c>
      <c r="B1290" s="14" t="s">
        <v>30</v>
      </c>
      <c r="C1290" s="14" t="s">
        <v>222</v>
      </c>
      <c r="D1290" s="14">
        <v>1999</v>
      </c>
      <c r="E1290" s="14">
        <f>data_filtered[[#This Row],[test_year]]-data_filtered[[#This Row],[model_year]]</f>
        <v>18</v>
      </c>
      <c r="F1290" s="14">
        <v>60</v>
      </c>
      <c r="G1290" s="14">
        <v>13</v>
      </c>
      <c r="H1290" s="14">
        <v>73</v>
      </c>
      <c r="I1290" s="14">
        <v>0.17808219178082199</v>
      </c>
    </row>
    <row r="1291" spans="1:9" x14ac:dyDescent="0.35">
      <c r="A1291" s="13">
        <v>2015</v>
      </c>
      <c r="B1291" s="13" t="s">
        <v>30</v>
      </c>
      <c r="C1291" s="13" t="s">
        <v>127</v>
      </c>
      <c r="D1291" s="13">
        <v>2000</v>
      </c>
      <c r="E1291" s="14">
        <f>data_filtered[[#This Row],[test_year]]-data_filtered[[#This Row],[model_year]]</f>
        <v>15</v>
      </c>
      <c r="F1291" s="13">
        <v>111</v>
      </c>
      <c r="G1291" s="13">
        <v>24</v>
      </c>
      <c r="H1291" s="13">
        <v>135</v>
      </c>
      <c r="I1291" s="13">
        <v>0.17777777777777801</v>
      </c>
    </row>
    <row r="1292" spans="1:9" x14ac:dyDescent="0.35">
      <c r="A1292" s="13">
        <v>2013</v>
      </c>
      <c r="B1292" s="13" t="s">
        <v>30</v>
      </c>
      <c r="C1292" s="13" t="s">
        <v>50</v>
      </c>
      <c r="D1292" s="13">
        <v>1998</v>
      </c>
      <c r="E1292" s="14">
        <f>data_filtered[[#This Row],[test_year]]-data_filtered[[#This Row],[model_year]]</f>
        <v>15</v>
      </c>
      <c r="F1292" s="13">
        <v>236</v>
      </c>
      <c r="G1292" s="13">
        <v>51</v>
      </c>
      <c r="H1292" s="13">
        <v>287</v>
      </c>
      <c r="I1292" s="13">
        <v>0.17770034843205601</v>
      </c>
    </row>
    <row r="1293" spans="1:9" x14ac:dyDescent="0.35">
      <c r="A1293" s="13">
        <v>2016</v>
      </c>
      <c r="B1293" s="13" t="s">
        <v>24</v>
      </c>
      <c r="C1293" s="13" t="s">
        <v>41</v>
      </c>
      <c r="D1293" s="13">
        <v>2000</v>
      </c>
      <c r="E1293" s="14">
        <f>data_filtered[[#This Row],[test_year]]-data_filtered[[#This Row],[model_year]]</f>
        <v>16</v>
      </c>
      <c r="F1293" s="13">
        <v>199</v>
      </c>
      <c r="G1293" s="13">
        <v>43</v>
      </c>
      <c r="H1293" s="13">
        <v>242</v>
      </c>
      <c r="I1293" s="13">
        <v>0.17768595041322299</v>
      </c>
    </row>
    <row r="1294" spans="1:9" x14ac:dyDescent="0.35">
      <c r="A1294" s="14">
        <v>2016</v>
      </c>
      <c r="B1294" s="14" t="s">
        <v>98</v>
      </c>
      <c r="C1294" s="14" t="s">
        <v>99</v>
      </c>
      <c r="D1294" s="14">
        <v>2002</v>
      </c>
      <c r="E1294" s="14">
        <f>data_filtered[[#This Row],[test_year]]-data_filtered[[#This Row],[model_year]]</f>
        <v>14</v>
      </c>
      <c r="F1294" s="14">
        <v>88</v>
      </c>
      <c r="G1294" s="14">
        <v>19</v>
      </c>
      <c r="H1294" s="14">
        <v>107</v>
      </c>
      <c r="I1294" s="14">
        <v>0.177570093457944</v>
      </c>
    </row>
    <row r="1295" spans="1:9" x14ac:dyDescent="0.35">
      <c r="A1295" s="13">
        <v>2017</v>
      </c>
      <c r="B1295" s="13" t="s">
        <v>52</v>
      </c>
      <c r="C1295" s="13" t="s">
        <v>53</v>
      </c>
      <c r="D1295" s="13">
        <v>2003</v>
      </c>
      <c r="E1295" s="14">
        <f>data_filtered[[#This Row],[test_year]]-data_filtered[[#This Row],[model_year]]</f>
        <v>14</v>
      </c>
      <c r="F1295" s="13">
        <v>88</v>
      </c>
      <c r="G1295" s="13">
        <v>19</v>
      </c>
      <c r="H1295" s="13">
        <v>107</v>
      </c>
      <c r="I1295" s="13">
        <v>0.177570093457944</v>
      </c>
    </row>
    <row r="1296" spans="1:9" x14ac:dyDescent="0.35">
      <c r="A1296" s="13">
        <v>2017</v>
      </c>
      <c r="B1296" s="13" t="s">
        <v>58</v>
      </c>
      <c r="C1296" s="13" t="s">
        <v>63</v>
      </c>
      <c r="D1296" s="13">
        <v>2007</v>
      </c>
      <c r="E1296" s="14">
        <f>data_filtered[[#This Row],[test_year]]-data_filtered[[#This Row],[model_year]]</f>
        <v>10</v>
      </c>
      <c r="F1296" s="13">
        <v>102</v>
      </c>
      <c r="G1296" s="13">
        <v>22</v>
      </c>
      <c r="H1296" s="13">
        <v>124</v>
      </c>
      <c r="I1296" s="13">
        <v>0.17741935483870999</v>
      </c>
    </row>
    <row r="1297" spans="1:9" x14ac:dyDescent="0.35">
      <c r="A1297" s="13">
        <v>2015</v>
      </c>
      <c r="B1297" s="13" t="s">
        <v>98</v>
      </c>
      <c r="C1297" s="13" t="s">
        <v>99</v>
      </c>
      <c r="D1297" s="13">
        <v>2000</v>
      </c>
      <c r="E1297" s="14">
        <f>data_filtered[[#This Row],[test_year]]-data_filtered[[#This Row],[model_year]]</f>
        <v>15</v>
      </c>
      <c r="F1297" s="13">
        <v>51</v>
      </c>
      <c r="G1297" s="13">
        <v>11</v>
      </c>
      <c r="H1297" s="13">
        <v>62</v>
      </c>
      <c r="I1297" s="13">
        <v>0.17741935483870999</v>
      </c>
    </row>
    <row r="1298" spans="1:9" x14ac:dyDescent="0.35">
      <c r="A1298" s="13">
        <v>2016</v>
      </c>
      <c r="B1298" s="13" t="s">
        <v>30</v>
      </c>
      <c r="C1298" s="13" t="s">
        <v>117</v>
      </c>
      <c r="D1298" s="13">
        <v>2001</v>
      </c>
      <c r="E1298" s="14">
        <f>data_filtered[[#This Row],[test_year]]-data_filtered[[#This Row],[model_year]]</f>
        <v>15</v>
      </c>
      <c r="F1298" s="13">
        <v>51</v>
      </c>
      <c r="G1298" s="13">
        <v>11</v>
      </c>
      <c r="H1298" s="13">
        <v>62</v>
      </c>
      <c r="I1298" s="13">
        <v>0.17741935483870999</v>
      </c>
    </row>
    <row r="1299" spans="1:9" x14ac:dyDescent="0.35">
      <c r="A1299" s="14">
        <v>2014</v>
      </c>
      <c r="B1299" s="14" t="s">
        <v>33</v>
      </c>
      <c r="C1299" s="14" t="s">
        <v>109</v>
      </c>
      <c r="D1299" s="14">
        <v>2000</v>
      </c>
      <c r="E1299" s="14">
        <f>data_filtered[[#This Row],[test_year]]-data_filtered[[#This Row],[model_year]]</f>
        <v>14</v>
      </c>
      <c r="F1299" s="14">
        <v>116</v>
      </c>
      <c r="G1299" s="14">
        <v>25</v>
      </c>
      <c r="H1299" s="14">
        <v>141</v>
      </c>
      <c r="I1299" s="14">
        <v>0.17730496453900699</v>
      </c>
    </row>
    <row r="1300" spans="1:9" x14ac:dyDescent="0.35">
      <c r="A1300" s="13">
        <v>2017</v>
      </c>
      <c r="B1300" s="13" t="s">
        <v>30</v>
      </c>
      <c r="C1300" s="13" t="s">
        <v>72</v>
      </c>
      <c r="D1300" s="13">
        <v>1999</v>
      </c>
      <c r="E1300" s="14">
        <f>data_filtered[[#This Row],[test_year]]-data_filtered[[#This Row],[model_year]]</f>
        <v>18</v>
      </c>
      <c r="F1300" s="13">
        <v>116</v>
      </c>
      <c r="G1300" s="13">
        <v>25</v>
      </c>
      <c r="H1300" s="13">
        <v>141</v>
      </c>
      <c r="I1300" s="13">
        <v>0.17730496453900699</v>
      </c>
    </row>
    <row r="1301" spans="1:9" x14ac:dyDescent="0.35">
      <c r="A1301" s="13">
        <v>2013</v>
      </c>
      <c r="B1301" s="13" t="s">
        <v>67</v>
      </c>
      <c r="C1301" s="13" t="s">
        <v>77</v>
      </c>
      <c r="D1301" s="13">
        <v>2003</v>
      </c>
      <c r="E1301" s="14">
        <f>data_filtered[[#This Row],[test_year]]-data_filtered[[#This Row],[model_year]]</f>
        <v>10</v>
      </c>
      <c r="F1301" s="13">
        <v>65</v>
      </c>
      <c r="G1301" s="13">
        <v>14</v>
      </c>
      <c r="H1301" s="13">
        <v>79</v>
      </c>
      <c r="I1301" s="13">
        <v>0.177215189873418</v>
      </c>
    </row>
    <row r="1302" spans="1:9" x14ac:dyDescent="0.35">
      <c r="A1302" s="14">
        <v>2013</v>
      </c>
      <c r="B1302" s="14" t="s">
        <v>92</v>
      </c>
      <c r="C1302" s="14" t="s">
        <v>167</v>
      </c>
      <c r="D1302" s="14">
        <v>2003</v>
      </c>
      <c r="E1302" s="14">
        <f>data_filtered[[#This Row],[test_year]]-data_filtered[[#This Row],[model_year]]</f>
        <v>10</v>
      </c>
      <c r="F1302" s="14">
        <v>65</v>
      </c>
      <c r="G1302" s="14">
        <v>14</v>
      </c>
      <c r="H1302" s="14">
        <v>79</v>
      </c>
      <c r="I1302" s="14">
        <v>0.177215189873418</v>
      </c>
    </row>
    <row r="1303" spans="1:9" x14ac:dyDescent="0.35">
      <c r="A1303" s="13">
        <v>2014</v>
      </c>
      <c r="B1303" s="13" t="s">
        <v>113</v>
      </c>
      <c r="C1303" s="13" t="s">
        <v>161</v>
      </c>
      <c r="D1303" s="13">
        <v>1996</v>
      </c>
      <c r="E1303" s="14">
        <f>data_filtered[[#This Row],[test_year]]-data_filtered[[#This Row],[model_year]]</f>
        <v>18</v>
      </c>
      <c r="F1303" s="13">
        <v>65</v>
      </c>
      <c r="G1303" s="13">
        <v>14</v>
      </c>
      <c r="H1303" s="13">
        <v>79</v>
      </c>
      <c r="I1303" s="13">
        <v>0.177215189873418</v>
      </c>
    </row>
    <row r="1304" spans="1:9" x14ac:dyDescent="0.35">
      <c r="A1304" s="13">
        <v>2015</v>
      </c>
      <c r="B1304" s="13" t="s">
        <v>52</v>
      </c>
      <c r="C1304" s="13" t="s">
        <v>62</v>
      </c>
      <c r="D1304" s="13">
        <v>2003</v>
      </c>
      <c r="E1304" s="14">
        <f>data_filtered[[#This Row],[test_year]]-data_filtered[[#This Row],[model_year]]</f>
        <v>12</v>
      </c>
      <c r="F1304" s="13">
        <v>65</v>
      </c>
      <c r="G1304" s="13">
        <v>14</v>
      </c>
      <c r="H1304" s="13">
        <v>79</v>
      </c>
      <c r="I1304" s="13">
        <v>0.177215189873418</v>
      </c>
    </row>
    <row r="1305" spans="1:9" x14ac:dyDescent="0.35">
      <c r="A1305" s="13">
        <v>2013</v>
      </c>
      <c r="B1305" s="13" t="s">
        <v>52</v>
      </c>
      <c r="C1305" s="13" t="s">
        <v>84</v>
      </c>
      <c r="D1305" s="13">
        <v>2000</v>
      </c>
      <c r="E1305" s="14">
        <f>data_filtered[[#This Row],[test_year]]-data_filtered[[#This Row],[model_year]]</f>
        <v>13</v>
      </c>
      <c r="F1305" s="13">
        <v>79</v>
      </c>
      <c r="G1305" s="13">
        <v>17</v>
      </c>
      <c r="H1305" s="13">
        <v>96</v>
      </c>
      <c r="I1305" s="13">
        <v>0.17708333333333301</v>
      </c>
    </row>
    <row r="1306" spans="1:9" x14ac:dyDescent="0.35">
      <c r="A1306" s="14">
        <v>2014</v>
      </c>
      <c r="B1306" s="14" t="s">
        <v>24</v>
      </c>
      <c r="C1306" s="14" t="s">
        <v>134</v>
      </c>
      <c r="D1306" s="14">
        <v>2001</v>
      </c>
      <c r="E1306" s="14">
        <f>data_filtered[[#This Row],[test_year]]-data_filtered[[#This Row],[model_year]]</f>
        <v>13</v>
      </c>
      <c r="F1306" s="14">
        <v>93</v>
      </c>
      <c r="G1306" s="14">
        <v>20</v>
      </c>
      <c r="H1306" s="14">
        <v>113</v>
      </c>
      <c r="I1306" s="14">
        <v>0.17699115044247801</v>
      </c>
    </row>
    <row r="1307" spans="1:9" x14ac:dyDescent="0.35">
      <c r="A1307" s="14">
        <v>2017</v>
      </c>
      <c r="B1307" s="14" t="s">
        <v>24</v>
      </c>
      <c r="C1307" s="14" t="s">
        <v>122</v>
      </c>
      <c r="D1307" s="14">
        <v>2005</v>
      </c>
      <c r="E1307" s="14">
        <f>data_filtered[[#This Row],[test_year]]-data_filtered[[#This Row],[model_year]]</f>
        <v>12</v>
      </c>
      <c r="F1307" s="14">
        <v>93</v>
      </c>
      <c r="G1307" s="14">
        <v>20</v>
      </c>
      <c r="H1307" s="14">
        <v>113</v>
      </c>
      <c r="I1307" s="14">
        <v>0.17699115044247801</v>
      </c>
    </row>
    <row r="1308" spans="1:9" x14ac:dyDescent="0.35">
      <c r="A1308" s="13">
        <v>2014</v>
      </c>
      <c r="B1308" s="13" t="s">
        <v>30</v>
      </c>
      <c r="C1308" s="13" t="s">
        <v>143</v>
      </c>
      <c r="D1308" s="13">
        <v>2002</v>
      </c>
      <c r="E1308" s="14">
        <f>data_filtered[[#This Row],[test_year]]-data_filtered[[#This Row],[model_year]]</f>
        <v>12</v>
      </c>
      <c r="F1308" s="13">
        <v>107</v>
      </c>
      <c r="G1308" s="13">
        <v>23</v>
      </c>
      <c r="H1308" s="13">
        <v>130</v>
      </c>
      <c r="I1308" s="13">
        <v>0.17692307692307699</v>
      </c>
    </row>
    <row r="1309" spans="1:9" x14ac:dyDescent="0.35">
      <c r="A1309" s="14">
        <v>2014</v>
      </c>
      <c r="B1309" s="14" t="s">
        <v>52</v>
      </c>
      <c r="C1309" s="14" t="s">
        <v>53</v>
      </c>
      <c r="D1309" s="14">
        <v>2003</v>
      </c>
      <c r="E1309" s="14">
        <f>data_filtered[[#This Row],[test_year]]-data_filtered[[#This Row],[model_year]]</f>
        <v>11</v>
      </c>
      <c r="F1309" s="14">
        <v>135</v>
      </c>
      <c r="G1309" s="14">
        <v>29</v>
      </c>
      <c r="H1309" s="14">
        <v>164</v>
      </c>
      <c r="I1309" s="14">
        <v>0.176829268292683</v>
      </c>
    </row>
    <row r="1310" spans="1:9" x14ac:dyDescent="0.35">
      <c r="A1310" s="14">
        <v>2017</v>
      </c>
      <c r="B1310" s="14" t="s">
        <v>24</v>
      </c>
      <c r="C1310" s="14" t="s">
        <v>49</v>
      </c>
      <c r="D1310" s="14">
        <v>2002</v>
      </c>
      <c r="E1310" s="14">
        <f>data_filtered[[#This Row],[test_year]]-data_filtered[[#This Row],[model_year]]</f>
        <v>15</v>
      </c>
      <c r="F1310" s="14">
        <v>135</v>
      </c>
      <c r="G1310" s="14">
        <v>29</v>
      </c>
      <c r="H1310" s="14">
        <v>164</v>
      </c>
      <c r="I1310" s="14">
        <v>0.176829268292683</v>
      </c>
    </row>
    <row r="1311" spans="1:9" x14ac:dyDescent="0.35">
      <c r="A1311" s="13">
        <v>2016</v>
      </c>
      <c r="B1311" s="13" t="s">
        <v>102</v>
      </c>
      <c r="C1311" s="13" t="s">
        <v>103</v>
      </c>
      <c r="D1311" s="13">
        <v>2003</v>
      </c>
      <c r="E1311" s="14">
        <f>data_filtered[[#This Row],[test_year]]-data_filtered[[#This Row],[model_year]]</f>
        <v>13</v>
      </c>
      <c r="F1311" s="13">
        <v>126</v>
      </c>
      <c r="G1311" s="13">
        <v>27</v>
      </c>
      <c r="H1311" s="13">
        <v>153</v>
      </c>
      <c r="I1311" s="13">
        <v>0.17647058823529399</v>
      </c>
    </row>
    <row r="1312" spans="1:9" x14ac:dyDescent="0.35">
      <c r="A1312" s="13">
        <v>2015</v>
      </c>
      <c r="B1312" s="13" t="s">
        <v>67</v>
      </c>
      <c r="C1312" s="13" t="s">
        <v>77</v>
      </c>
      <c r="D1312" s="13">
        <v>2001</v>
      </c>
      <c r="E1312" s="14">
        <f>data_filtered[[#This Row],[test_year]]-data_filtered[[#This Row],[model_year]]</f>
        <v>14</v>
      </c>
      <c r="F1312" s="13">
        <v>98</v>
      </c>
      <c r="G1312" s="13">
        <v>21</v>
      </c>
      <c r="H1312" s="13">
        <v>119</v>
      </c>
      <c r="I1312" s="13">
        <v>0.17647058823529399</v>
      </c>
    </row>
    <row r="1313" spans="1:9" x14ac:dyDescent="0.35">
      <c r="A1313" s="14">
        <v>2013</v>
      </c>
      <c r="B1313" s="14" t="s">
        <v>30</v>
      </c>
      <c r="C1313" s="14" t="s">
        <v>162</v>
      </c>
      <c r="D1313" s="14">
        <v>2000</v>
      </c>
      <c r="E1313" s="14">
        <f>data_filtered[[#This Row],[test_year]]-data_filtered[[#This Row],[model_year]]</f>
        <v>13</v>
      </c>
      <c r="F1313" s="14">
        <v>84</v>
      </c>
      <c r="G1313" s="14">
        <v>18</v>
      </c>
      <c r="H1313" s="14">
        <v>102</v>
      </c>
      <c r="I1313" s="14">
        <v>0.17647058823529399</v>
      </c>
    </row>
    <row r="1314" spans="1:9" x14ac:dyDescent="0.35">
      <c r="A1314" s="13">
        <v>2015</v>
      </c>
      <c r="B1314" s="13" t="s">
        <v>118</v>
      </c>
      <c r="C1314" s="13" t="s">
        <v>119</v>
      </c>
      <c r="D1314" s="13">
        <v>2004</v>
      </c>
      <c r="E1314" s="14">
        <f>data_filtered[[#This Row],[test_year]]-data_filtered[[#This Row],[model_year]]</f>
        <v>11</v>
      </c>
      <c r="F1314" s="13">
        <v>84</v>
      </c>
      <c r="G1314" s="13">
        <v>18</v>
      </c>
      <c r="H1314" s="13">
        <v>102</v>
      </c>
      <c r="I1314" s="13">
        <v>0.17647058823529399</v>
      </c>
    </row>
    <row r="1315" spans="1:9" x14ac:dyDescent="0.35">
      <c r="A1315" s="13">
        <v>2015</v>
      </c>
      <c r="B1315" s="13" t="s">
        <v>52</v>
      </c>
      <c r="C1315" s="13" t="s">
        <v>165</v>
      </c>
      <c r="D1315" s="13">
        <v>2002</v>
      </c>
      <c r="E1315" s="14">
        <f>data_filtered[[#This Row],[test_year]]-data_filtered[[#This Row],[model_year]]</f>
        <v>13</v>
      </c>
      <c r="F1315" s="13">
        <v>70</v>
      </c>
      <c r="G1315" s="13">
        <v>15</v>
      </c>
      <c r="H1315" s="13">
        <v>85</v>
      </c>
      <c r="I1315" s="13">
        <v>0.17647058823529399</v>
      </c>
    </row>
    <row r="1316" spans="1:9" x14ac:dyDescent="0.35">
      <c r="A1316" s="13">
        <v>2013</v>
      </c>
      <c r="B1316" s="13" t="s">
        <v>24</v>
      </c>
      <c r="C1316" s="13" t="s">
        <v>257</v>
      </c>
      <c r="D1316" s="13">
        <v>2003</v>
      </c>
      <c r="E1316" s="14">
        <f>data_filtered[[#This Row],[test_year]]-data_filtered[[#This Row],[model_year]]</f>
        <v>10</v>
      </c>
      <c r="F1316" s="13">
        <v>56</v>
      </c>
      <c r="G1316" s="13">
        <v>12</v>
      </c>
      <c r="H1316" s="13">
        <v>68</v>
      </c>
      <c r="I1316" s="13">
        <v>0.17647058823529399</v>
      </c>
    </row>
    <row r="1317" spans="1:9" x14ac:dyDescent="0.35">
      <c r="A1317" s="13">
        <v>2015</v>
      </c>
      <c r="B1317" s="13" t="s">
        <v>24</v>
      </c>
      <c r="C1317" s="13" t="s">
        <v>155</v>
      </c>
      <c r="D1317" s="13">
        <v>2006</v>
      </c>
      <c r="E1317" s="14">
        <f>data_filtered[[#This Row],[test_year]]-data_filtered[[#This Row],[model_year]]</f>
        <v>9</v>
      </c>
      <c r="F1317" s="13">
        <v>56</v>
      </c>
      <c r="G1317" s="13">
        <v>12</v>
      </c>
      <c r="H1317" s="13">
        <v>68</v>
      </c>
      <c r="I1317" s="13">
        <v>0.17647058823529399</v>
      </c>
    </row>
    <row r="1318" spans="1:9" x14ac:dyDescent="0.35">
      <c r="A1318" s="13">
        <v>2013</v>
      </c>
      <c r="B1318" s="13" t="s">
        <v>24</v>
      </c>
      <c r="C1318" s="13" t="s">
        <v>257</v>
      </c>
      <c r="D1318" s="13">
        <v>2000</v>
      </c>
      <c r="E1318" s="14">
        <f>data_filtered[[#This Row],[test_year]]-data_filtered[[#This Row],[model_year]]</f>
        <v>13</v>
      </c>
      <c r="F1318" s="13">
        <v>42</v>
      </c>
      <c r="G1318" s="13">
        <v>9</v>
      </c>
      <c r="H1318" s="13">
        <v>51</v>
      </c>
      <c r="I1318" s="13">
        <v>0.17647058823529399</v>
      </c>
    </row>
    <row r="1319" spans="1:9" x14ac:dyDescent="0.35">
      <c r="A1319" s="14">
        <v>2013</v>
      </c>
      <c r="B1319" s="14" t="s">
        <v>106</v>
      </c>
      <c r="C1319" s="14" t="s">
        <v>374</v>
      </c>
      <c r="D1319" s="14">
        <v>2004</v>
      </c>
      <c r="E1319" s="14">
        <f>data_filtered[[#This Row],[test_year]]-data_filtered[[#This Row],[model_year]]</f>
        <v>9</v>
      </c>
      <c r="F1319" s="14">
        <v>42</v>
      </c>
      <c r="G1319" s="14">
        <v>9</v>
      </c>
      <c r="H1319" s="14">
        <v>51</v>
      </c>
      <c r="I1319" s="14">
        <v>0.17647058823529399</v>
      </c>
    </row>
    <row r="1320" spans="1:9" x14ac:dyDescent="0.35">
      <c r="A1320" s="14">
        <v>2015</v>
      </c>
      <c r="B1320" s="14" t="s">
        <v>24</v>
      </c>
      <c r="C1320" s="14" t="s">
        <v>49</v>
      </c>
      <c r="D1320" s="14">
        <v>1997</v>
      </c>
      <c r="E1320" s="14">
        <f>data_filtered[[#This Row],[test_year]]-data_filtered[[#This Row],[model_year]]</f>
        <v>18</v>
      </c>
      <c r="F1320" s="14">
        <v>42</v>
      </c>
      <c r="G1320" s="14">
        <v>9</v>
      </c>
      <c r="H1320" s="14">
        <v>51</v>
      </c>
      <c r="I1320" s="14">
        <v>0.17647058823529399</v>
      </c>
    </row>
    <row r="1321" spans="1:9" x14ac:dyDescent="0.35">
      <c r="A1321" s="13">
        <v>2015</v>
      </c>
      <c r="B1321" s="13" t="s">
        <v>30</v>
      </c>
      <c r="C1321" s="13" t="s">
        <v>332</v>
      </c>
      <c r="D1321" s="13">
        <v>1999</v>
      </c>
      <c r="E1321" s="14">
        <f>data_filtered[[#This Row],[test_year]]-data_filtered[[#This Row],[model_year]]</f>
        <v>16</v>
      </c>
      <c r="F1321" s="13">
        <v>42</v>
      </c>
      <c r="G1321" s="13">
        <v>9</v>
      </c>
      <c r="H1321" s="13">
        <v>51</v>
      </c>
      <c r="I1321" s="13">
        <v>0.17647058823529399</v>
      </c>
    </row>
    <row r="1322" spans="1:9" x14ac:dyDescent="0.35">
      <c r="A1322" s="14">
        <v>2016</v>
      </c>
      <c r="B1322" s="14" t="s">
        <v>118</v>
      </c>
      <c r="C1322" s="14" t="s">
        <v>119</v>
      </c>
      <c r="D1322" s="14">
        <v>2000</v>
      </c>
      <c r="E1322" s="14">
        <f>data_filtered[[#This Row],[test_year]]-data_filtered[[#This Row],[model_year]]</f>
        <v>16</v>
      </c>
      <c r="F1322" s="14">
        <v>42</v>
      </c>
      <c r="G1322" s="14">
        <v>9</v>
      </c>
      <c r="H1322" s="14">
        <v>51</v>
      </c>
      <c r="I1322" s="14">
        <v>0.17647058823529399</v>
      </c>
    </row>
    <row r="1323" spans="1:9" x14ac:dyDescent="0.35">
      <c r="A1323" s="13">
        <v>2016</v>
      </c>
      <c r="B1323" s="13" t="s">
        <v>37</v>
      </c>
      <c r="C1323" s="13" t="s">
        <v>39</v>
      </c>
      <c r="D1323" s="13">
        <v>2002</v>
      </c>
      <c r="E1323" s="14">
        <f>data_filtered[[#This Row],[test_year]]-data_filtered[[#This Row],[model_year]]</f>
        <v>14</v>
      </c>
      <c r="F1323" s="13">
        <v>42</v>
      </c>
      <c r="G1323" s="13">
        <v>9</v>
      </c>
      <c r="H1323" s="13">
        <v>51</v>
      </c>
      <c r="I1323" s="13">
        <v>0.17647058823529399</v>
      </c>
    </row>
    <row r="1324" spans="1:9" x14ac:dyDescent="0.35">
      <c r="A1324" s="14">
        <v>2017</v>
      </c>
      <c r="B1324" s="14" t="s">
        <v>52</v>
      </c>
      <c r="C1324" s="14" t="s">
        <v>131</v>
      </c>
      <c r="D1324" s="14">
        <v>2003</v>
      </c>
      <c r="E1324" s="14">
        <f>data_filtered[[#This Row],[test_year]]-data_filtered[[#This Row],[model_year]]</f>
        <v>14</v>
      </c>
      <c r="F1324" s="14">
        <v>42</v>
      </c>
      <c r="G1324" s="14">
        <v>9</v>
      </c>
      <c r="H1324" s="14">
        <v>51</v>
      </c>
      <c r="I1324" s="14">
        <v>0.17647058823529399</v>
      </c>
    </row>
    <row r="1325" spans="1:9" x14ac:dyDescent="0.35">
      <c r="A1325" s="14">
        <v>2017</v>
      </c>
      <c r="B1325" s="14" t="s">
        <v>26</v>
      </c>
      <c r="C1325" s="14" t="s">
        <v>345</v>
      </c>
      <c r="D1325" s="14">
        <v>2001</v>
      </c>
      <c r="E1325" s="14">
        <f>data_filtered[[#This Row],[test_year]]-data_filtered[[#This Row],[model_year]]</f>
        <v>16</v>
      </c>
      <c r="F1325" s="14">
        <v>42</v>
      </c>
      <c r="G1325" s="14">
        <v>9</v>
      </c>
      <c r="H1325" s="14">
        <v>51</v>
      </c>
      <c r="I1325" s="14">
        <v>0.17647058823529399</v>
      </c>
    </row>
    <row r="1326" spans="1:9" x14ac:dyDescent="0.35">
      <c r="A1326" s="13">
        <v>2014</v>
      </c>
      <c r="B1326" s="13" t="s">
        <v>30</v>
      </c>
      <c r="C1326" s="13" t="s">
        <v>222</v>
      </c>
      <c r="D1326" s="13">
        <v>1999</v>
      </c>
      <c r="E1326" s="14">
        <f>data_filtered[[#This Row],[test_year]]-data_filtered[[#This Row],[model_year]]</f>
        <v>15</v>
      </c>
      <c r="F1326" s="13">
        <v>75</v>
      </c>
      <c r="G1326" s="13">
        <v>16</v>
      </c>
      <c r="H1326" s="13">
        <v>91</v>
      </c>
      <c r="I1326" s="13">
        <v>0.175824175824176</v>
      </c>
    </row>
    <row r="1327" spans="1:9" x14ac:dyDescent="0.35">
      <c r="A1327" s="14">
        <v>2016</v>
      </c>
      <c r="B1327" s="14" t="s">
        <v>30</v>
      </c>
      <c r="C1327" s="14" t="s">
        <v>48</v>
      </c>
      <c r="D1327" s="14">
        <v>2002</v>
      </c>
      <c r="E1327" s="14">
        <f>data_filtered[[#This Row],[test_year]]-data_filtered[[#This Row],[model_year]]</f>
        <v>14</v>
      </c>
      <c r="F1327" s="14">
        <v>75</v>
      </c>
      <c r="G1327" s="14">
        <v>16</v>
      </c>
      <c r="H1327" s="14">
        <v>91</v>
      </c>
      <c r="I1327" s="14">
        <v>0.175824175824176</v>
      </c>
    </row>
    <row r="1328" spans="1:9" x14ac:dyDescent="0.35">
      <c r="A1328" s="13">
        <v>2013</v>
      </c>
      <c r="B1328" s="13" t="s">
        <v>58</v>
      </c>
      <c r="C1328" s="13" t="s">
        <v>64</v>
      </c>
      <c r="D1328" s="13">
        <v>2001</v>
      </c>
      <c r="E1328" s="14">
        <f>data_filtered[[#This Row],[test_year]]-data_filtered[[#This Row],[model_year]]</f>
        <v>12</v>
      </c>
      <c r="F1328" s="13">
        <v>136</v>
      </c>
      <c r="G1328" s="13">
        <v>29</v>
      </c>
      <c r="H1328" s="13">
        <v>165</v>
      </c>
      <c r="I1328" s="13">
        <v>0.175757575757576</v>
      </c>
    </row>
    <row r="1329" spans="1:9" x14ac:dyDescent="0.35">
      <c r="A1329" s="13">
        <v>2013</v>
      </c>
      <c r="B1329" s="13" t="s">
        <v>102</v>
      </c>
      <c r="C1329" s="13" t="s">
        <v>103</v>
      </c>
      <c r="D1329" s="13">
        <v>1999</v>
      </c>
      <c r="E1329" s="14">
        <f>data_filtered[[#This Row],[test_year]]-data_filtered[[#This Row],[model_year]]</f>
        <v>14</v>
      </c>
      <c r="F1329" s="13">
        <v>61</v>
      </c>
      <c r="G1329" s="13">
        <v>13</v>
      </c>
      <c r="H1329" s="13">
        <v>74</v>
      </c>
      <c r="I1329" s="13">
        <v>0.17567567567567599</v>
      </c>
    </row>
    <row r="1330" spans="1:9" x14ac:dyDescent="0.35">
      <c r="A1330" s="13">
        <v>2015</v>
      </c>
      <c r="B1330" s="13" t="s">
        <v>30</v>
      </c>
      <c r="C1330" s="13" t="s">
        <v>162</v>
      </c>
      <c r="D1330" s="13">
        <v>1999</v>
      </c>
      <c r="E1330" s="14">
        <f>data_filtered[[#This Row],[test_year]]-data_filtered[[#This Row],[model_year]]</f>
        <v>16</v>
      </c>
      <c r="F1330" s="13">
        <v>61</v>
      </c>
      <c r="G1330" s="13">
        <v>13</v>
      </c>
      <c r="H1330" s="13">
        <v>74</v>
      </c>
      <c r="I1330" s="13">
        <v>0.17567567567567599</v>
      </c>
    </row>
    <row r="1331" spans="1:9" x14ac:dyDescent="0.35">
      <c r="A1331" s="13">
        <v>2017</v>
      </c>
      <c r="B1331" s="13" t="s">
        <v>24</v>
      </c>
      <c r="C1331" s="13" t="s">
        <v>41</v>
      </c>
      <c r="D1331" s="13">
        <v>2004</v>
      </c>
      <c r="E1331" s="14">
        <f>data_filtered[[#This Row],[test_year]]-data_filtered[[#This Row],[model_year]]</f>
        <v>13</v>
      </c>
      <c r="F1331" s="13">
        <v>230</v>
      </c>
      <c r="G1331" s="13">
        <v>49</v>
      </c>
      <c r="H1331" s="13">
        <v>279</v>
      </c>
      <c r="I1331" s="13">
        <v>0.175627240143369</v>
      </c>
    </row>
    <row r="1332" spans="1:9" x14ac:dyDescent="0.35">
      <c r="A1332" s="13">
        <v>2013</v>
      </c>
      <c r="B1332" s="13" t="s">
        <v>24</v>
      </c>
      <c r="C1332" s="13" t="s">
        <v>267</v>
      </c>
      <c r="D1332" s="13">
        <v>2006</v>
      </c>
      <c r="E1332" s="14">
        <f>data_filtered[[#This Row],[test_year]]-data_filtered[[#This Row],[model_year]]</f>
        <v>7</v>
      </c>
      <c r="F1332" s="13">
        <v>47</v>
      </c>
      <c r="G1332" s="13">
        <v>10</v>
      </c>
      <c r="H1332" s="13">
        <v>57</v>
      </c>
      <c r="I1332" s="13">
        <v>0.175438596491228</v>
      </c>
    </row>
    <row r="1333" spans="1:9" x14ac:dyDescent="0.35">
      <c r="A1333" s="14">
        <v>2014</v>
      </c>
      <c r="B1333" s="14" t="s">
        <v>30</v>
      </c>
      <c r="C1333" s="14" t="s">
        <v>162</v>
      </c>
      <c r="D1333" s="14">
        <v>2001</v>
      </c>
      <c r="E1333" s="14">
        <f>data_filtered[[#This Row],[test_year]]-data_filtered[[#This Row],[model_year]]</f>
        <v>13</v>
      </c>
      <c r="F1333" s="14">
        <v>47</v>
      </c>
      <c r="G1333" s="14">
        <v>10</v>
      </c>
      <c r="H1333" s="14">
        <v>57</v>
      </c>
      <c r="I1333" s="14">
        <v>0.175438596491228</v>
      </c>
    </row>
    <row r="1334" spans="1:9" x14ac:dyDescent="0.35">
      <c r="A1334" s="13">
        <v>2016</v>
      </c>
      <c r="B1334" s="13" t="s">
        <v>37</v>
      </c>
      <c r="C1334" s="13" t="s">
        <v>39</v>
      </c>
      <c r="D1334" s="13">
        <v>2003</v>
      </c>
      <c r="E1334" s="14">
        <f>data_filtered[[#This Row],[test_year]]-data_filtered[[#This Row],[model_year]]</f>
        <v>13</v>
      </c>
      <c r="F1334" s="13">
        <v>47</v>
      </c>
      <c r="G1334" s="13">
        <v>10</v>
      </c>
      <c r="H1334" s="13">
        <v>57</v>
      </c>
      <c r="I1334" s="13">
        <v>0.175438596491228</v>
      </c>
    </row>
    <row r="1335" spans="1:9" x14ac:dyDescent="0.35">
      <c r="A1335" s="13">
        <v>2017</v>
      </c>
      <c r="B1335" s="13" t="s">
        <v>30</v>
      </c>
      <c r="C1335" s="13" t="s">
        <v>162</v>
      </c>
      <c r="D1335" s="13">
        <v>1994</v>
      </c>
      <c r="E1335" s="14">
        <f>data_filtered[[#This Row],[test_year]]-data_filtered[[#This Row],[model_year]]</f>
        <v>23</v>
      </c>
      <c r="F1335" s="13">
        <v>47</v>
      </c>
      <c r="G1335" s="13">
        <v>10</v>
      </c>
      <c r="H1335" s="13">
        <v>57</v>
      </c>
      <c r="I1335" s="13">
        <v>0.175438596491228</v>
      </c>
    </row>
    <row r="1336" spans="1:9" x14ac:dyDescent="0.35">
      <c r="A1336" s="13">
        <v>2017</v>
      </c>
      <c r="B1336" s="13" t="s">
        <v>42</v>
      </c>
      <c r="C1336" s="13" t="s">
        <v>182</v>
      </c>
      <c r="D1336" s="13">
        <v>2001</v>
      </c>
      <c r="E1336" s="14">
        <f>data_filtered[[#This Row],[test_year]]-data_filtered[[#This Row],[model_year]]</f>
        <v>16</v>
      </c>
      <c r="F1336" s="13">
        <v>47</v>
      </c>
      <c r="G1336" s="13">
        <v>10</v>
      </c>
      <c r="H1336" s="13">
        <v>57</v>
      </c>
      <c r="I1336" s="13">
        <v>0.175438596491228</v>
      </c>
    </row>
    <row r="1337" spans="1:9" x14ac:dyDescent="0.35">
      <c r="A1337" s="14">
        <v>2017</v>
      </c>
      <c r="B1337" s="14" t="s">
        <v>67</v>
      </c>
      <c r="C1337" s="14" t="s">
        <v>138</v>
      </c>
      <c r="D1337" s="14">
        <v>1994</v>
      </c>
      <c r="E1337" s="14">
        <f>data_filtered[[#This Row],[test_year]]-data_filtered[[#This Row],[model_year]]</f>
        <v>23</v>
      </c>
      <c r="F1337" s="14">
        <v>47</v>
      </c>
      <c r="G1337" s="14">
        <v>10</v>
      </c>
      <c r="H1337" s="14">
        <v>57</v>
      </c>
      <c r="I1337" s="14">
        <v>0.175438596491228</v>
      </c>
    </row>
    <row r="1338" spans="1:9" x14ac:dyDescent="0.35">
      <c r="A1338" s="14">
        <v>2016</v>
      </c>
      <c r="B1338" s="14" t="s">
        <v>24</v>
      </c>
      <c r="C1338" s="14" t="s">
        <v>71</v>
      </c>
      <c r="D1338" s="14">
        <v>2005</v>
      </c>
      <c r="E1338" s="14">
        <f>data_filtered[[#This Row],[test_year]]-data_filtered[[#This Row],[model_year]]</f>
        <v>11</v>
      </c>
      <c r="F1338" s="14">
        <v>80</v>
      </c>
      <c r="G1338" s="14">
        <v>17</v>
      </c>
      <c r="H1338" s="14">
        <v>97</v>
      </c>
      <c r="I1338" s="14">
        <v>0.17525773195876301</v>
      </c>
    </row>
    <row r="1339" spans="1:9" x14ac:dyDescent="0.35">
      <c r="A1339" s="13">
        <v>2013</v>
      </c>
      <c r="B1339" s="13" t="s">
        <v>24</v>
      </c>
      <c r="C1339" s="13" t="s">
        <v>71</v>
      </c>
      <c r="D1339" s="13">
        <v>2001</v>
      </c>
      <c r="E1339" s="14">
        <f>data_filtered[[#This Row],[test_year]]-data_filtered[[#This Row],[model_year]]</f>
        <v>12</v>
      </c>
      <c r="F1339" s="13">
        <v>132</v>
      </c>
      <c r="G1339" s="13">
        <v>28</v>
      </c>
      <c r="H1339" s="13">
        <v>160</v>
      </c>
      <c r="I1339" s="13">
        <v>0.17499999999999999</v>
      </c>
    </row>
    <row r="1340" spans="1:9" x14ac:dyDescent="0.35">
      <c r="A1340" s="13">
        <v>2016</v>
      </c>
      <c r="B1340" s="13" t="s">
        <v>30</v>
      </c>
      <c r="C1340" s="13" t="s">
        <v>60</v>
      </c>
      <c r="D1340" s="13">
        <v>2001</v>
      </c>
      <c r="E1340" s="14">
        <f>data_filtered[[#This Row],[test_year]]-data_filtered[[#This Row],[model_year]]</f>
        <v>15</v>
      </c>
      <c r="F1340" s="13">
        <v>99</v>
      </c>
      <c r="G1340" s="13">
        <v>21</v>
      </c>
      <c r="H1340" s="13">
        <v>120</v>
      </c>
      <c r="I1340" s="13">
        <v>0.17499999999999999</v>
      </c>
    </row>
    <row r="1341" spans="1:9" x14ac:dyDescent="0.35">
      <c r="A1341" s="13">
        <v>2015</v>
      </c>
      <c r="B1341" s="13" t="s">
        <v>24</v>
      </c>
      <c r="C1341" s="13" t="s">
        <v>189</v>
      </c>
      <c r="D1341" s="13">
        <v>2005</v>
      </c>
      <c r="E1341" s="14">
        <f>data_filtered[[#This Row],[test_year]]-data_filtered[[#This Row],[model_year]]</f>
        <v>10</v>
      </c>
      <c r="F1341" s="13">
        <v>66</v>
      </c>
      <c r="G1341" s="13">
        <v>14</v>
      </c>
      <c r="H1341" s="13">
        <v>80</v>
      </c>
      <c r="I1341" s="13">
        <v>0.17499999999999999</v>
      </c>
    </row>
    <row r="1342" spans="1:9" x14ac:dyDescent="0.35">
      <c r="A1342" s="13">
        <v>2015</v>
      </c>
      <c r="B1342" s="13" t="s">
        <v>42</v>
      </c>
      <c r="C1342" s="13" t="s">
        <v>73</v>
      </c>
      <c r="D1342" s="13">
        <v>1998</v>
      </c>
      <c r="E1342" s="14">
        <f>data_filtered[[#This Row],[test_year]]-data_filtered[[#This Row],[model_year]]</f>
        <v>17</v>
      </c>
      <c r="F1342" s="13">
        <v>151</v>
      </c>
      <c r="G1342" s="13">
        <v>32</v>
      </c>
      <c r="H1342" s="13">
        <v>183</v>
      </c>
      <c r="I1342" s="13">
        <v>0.17486338797814199</v>
      </c>
    </row>
    <row r="1343" spans="1:9" x14ac:dyDescent="0.35">
      <c r="A1343" s="13">
        <v>2013</v>
      </c>
      <c r="B1343" s="13" t="s">
        <v>118</v>
      </c>
      <c r="C1343" s="13" t="s">
        <v>119</v>
      </c>
      <c r="D1343" s="13">
        <v>2004</v>
      </c>
      <c r="E1343" s="14">
        <f>data_filtered[[#This Row],[test_year]]-data_filtered[[#This Row],[model_year]]</f>
        <v>9</v>
      </c>
      <c r="F1343" s="13">
        <v>85</v>
      </c>
      <c r="G1343" s="13">
        <v>18</v>
      </c>
      <c r="H1343" s="13">
        <v>103</v>
      </c>
      <c r="I1343" s="13">
        <v>0.17475728155339801</v>
      </c>
    </row>
    <row r="1344" spans="1:9" x14ac:dyDescent="0.35">
      <c r="A1344" s="14">
        <v>2013</v>
      </c>
      <c r="B1344" s="14" t="s">
        <v>24</v>
      </c>
      <c r="C1344" s="14" t="s">
        <v>70</v>
      </c>
      <c r="D1344" s="14">
        <v>1996</v>
      </c>
      <c r="E1344" s="14">
        <f>data_filtered[[#This Row],[test_year]]-data_filtered[[#This Row],[model_year]]</f>
        <v>17</v>
      </c>
      <c r="F1344" s="14">
        <v>137</v>
      </c>
      <c r="G1344" s="14">
        <v>29</v>
      </c>
      <c r="H1344" s="14">
        <v>166</v>
      </c>
      <c r="I1344" s="14">
        <v>0.17469879518072301</v>
      </c>
    </row>
    <row r="1345" spans="1:9" x14ac:dyDescent="0.35">
      <c r="A1345" s="13">
        <v>2013</v>
      </c>
      <c r="B1345" s="13" t="s">
        <v>186</v>
      </c>
      <c r="C1345" s="13" t="s">
        <v>195</v>
      </c>
      <c r="D1345" s="13">
        <v>2000</v>
      </c>
      <c r="E1345" s="14">
        <f>data_filtered[[#This Row],[test_year]]-data_filtered[[#This Row],[model_year]]</f>
        <v>13</v>
      </c>
      <c r="F1345" s="13">
        <v>52</v>
      </c>
      <c r="G1345" s="13">
        <v>11</v>
      </c>
      <c r="H1345" s="13">
        <v>63</v>
      </c>
      <c r="I1345" s="13">
        <v>0.17460317460317501</v>
      </c>
    </row>
    <row r="1346" spans="1:9" x14ac:dyDescent="0.35">
      <c r="A1346" s="14">
        <v>2014</v>
      </c>
      <c r="B1346" s="14" t="s">
        <v>113</v>
      </c>
      <c r="C1346" s="14" t="s">
        <v>258</v>
      </c>
      <c r="D1346" s="14">
        <v>2005</v>
      </c>
      <c r="E1346" s="14">
        <f>data_filtered[[#This Row],[test_year]]-data_filtered[[#This Row],[model_year]]</f>
        <v>9</v>
      </c>
      <c r="F1346" s="14">
        <v>52</v>
      </c>
      <c r="G1346" s="14">
        <v>11</v>
      </c>
      <c r="H1346" s="14">
        <v>63</v>
      </c>
      <c r="I1346" s="14">
        <v>0.17460317460317501</v>
      </c>
    </row>
    <row r="1347" spans="1:9" x14ac:dyDescent="0.35">
      <c r="A1347" s="14">
        <v>2015</v>
      </c>
      <c r="B1347" s="14" t="s">
        <v>106</v>
      </c>
      <c r="C1347" s="14" t="s">
        <v>217</v>
      </c>
      <c r="D1347" s="14">
        <v>2003</v>
      </c>
      <c r="E1347" s="14">
        <f>data_filtered[[#This Row],[test_year]]-data_filtered[[#This Row],[model_year]]</f>
        <v>12</v>
      </c>
      <c r="F1347" s="14">
        <v>52</v>
      </c>
      <c r="G1347" s="14">
        <v>11</v>
      </c>
      <c r="H1347" s="14">
        <v>63</v>
      </c>
      <c r="I1347" s="14">
        <v>0.17460317460317501</v>
      </c>
    </row>
    <row r="1348" spans="1:9" x14ac:dyDescent="0.35">
      <c r="A1348" s="14">
        <v>2016</v>
      </c>
      <c r="B1348" s="14" t="s">
        <v>26</v>
      </c>
      <c r="C1348" s="14" t="s">
        <v>69</v>
      </c>
      <c r="D1348" s="14">
        <v>1989</v>
      </c>
      <c r="E1348" s="14">
        <f>data_filtered[[#This Row],[test_year]]-data_filtered[[#This Row],[model_year]]</f>
        <v>27</v>
      </c>
      <c r="F1348" s="14">
        <v>52</v>
      </c>
      <c r="G1348" s="14">
        <v>11</v>
      </c>
      <c r="H1348" s="14">
        <v>63</v>
      </c>
      <c r="I1348" s="14">
        <v>0.17460317460317501</v>
      </c>
    </row>
    <row r="1349" spans="1:9" x14ac:dyDescent="0.35">
      <c r="A1349" s="13">
        <v>2013</v>
      </c>
      <c r="B1349" s="13" t="s">
        <v>30</v>
      </c>
      <c r="C1349" s="13" t="s">
        <v>60</v>
      </c>
      <c r="D1349" s="13">
        <v>2001</v>
      </c>
      <c r="E1349" s="14">
        <f>data_filtered[[#This Row],[test_year]]-data_filtered[[#This Row],[model_year]]</f>
        <v>12</v>
      </c>
      <c r="F1349" s="13">
        <v>123</v>
      </c>
      <c r="G1349" s="13">
        <v>26</v>
      </c>
      <c r="H1349" s="13">
        <v>149</v>
      </c>
      <c r="I1349" s="13">
        <v>0.17449664429530201</v>
      </c>
    </row>
    <row r="1350" spans="1:9" x14ac:dyDescent="0.35">
      <c r="A1350" s="14">
        <v>2015</v>
      </c>
      <c r="B1350" s="14" t="s">
        <v>30</v>
      </c>
      <c r="C1350" s="14" t="s">
        <v>163</v>
      </c>
      <c r="D1350" s="14">
        <v>2005</v>
      </c>
      <c r="E1350" s="14">
        <f>data_filtered[[#This Row],[test_year]]-data_filtered[[#This Row],[model_year]]</f>
        <v>10</v>
      </c>
      <c r="F1350" s="14">
        <v>71</v>
      </c>
      <c r="G1350" s="14">
        <v>15</v>
      </c>
      <c r="H1350" s="14">
        <v>86</v>
      </c>
      <c r="I1350" s="14">
        <v>0.17441860465116299</v>
      </c>
    </row>
    <row r="1351" spans="1:9" x14ac:dyDescent="0.35">
      <c r="A1351" s="13">
        <v>2015</v>
      </c>
      <c r="B1351" s="13" t="s">
        <v>98</v>
      </c>
      <c r="C1351" s="13" t="s">
        <v>41</v>
      </c>
      <c r="D1351" s="13">
        <v>2002</v>
      </c>
      <c r="E1351" s="14">
        <f>data_filtered[[#This Row],[test_year]]-data_filtered[[#This Row],[model_year]]</f>
        <v>13</v>
      </c>
      <c r="F1351" s="13">
        <v>71</v>
      </c>
      <c r="G1351" s="13">
        <v>15</v>
      </c>
      <c r="H1351" s="13">
        <v>86</v>
      </c>
      <c r="I1351" s="13">
        <v>0.17441860465116299</v>
      </c>
    </row>
    <row r="1352" spans="1:9" x14ac:dyDescent="0.35">
      <c r="A1352" s="14">
        <v>2016</v>
      </c>
      <c r="B1352" s="14" t="s">
        <v>106</v>
      </c>
      <c r="C1352" s="14" t="s">
        <v>174</v>
      </c>
      <c r="D1352" s="14">
        <v>2006</v>
      </c>
      <c r="E1352" s="14">
        <f>data_filtered[[#This Row],[test_year]]-data_filtered[[#This Row],[model_year]]</f>
        <v>10</v>
      </c>
      <c r="F1352" s="14">
        <v>71</v>
      </c>
      <c r="G1352" s="14">
        <v>15</v>
      </c>
      <c r="H1352" s="14">
        <v>86</v>
      </c>
      <c r="I1352" s="14">
        <v>0.17441860465116299</v>
      </c>
    </row>
    <row r="1353" spans="1:9" x14ac:dyDescent="0.35">
      <c r="A1353" s="14">
        <v>2014</v>
      </c>
      <c r="B1353" s="14" t="s">
        <v>79</v>
      </c>
      <c r="C1353" s="14" t="s">
        <v>81</v>
      </c>
      <c r="D1353" s="14">
        <v>2004</v>
      </c>
      <c r="E1353" s="14">
        <f>data_filtered[[#This Row],[test_year]]-data_filtered[[#This Row],[model_year]]</f>
        <v>10</v>
      </c>
      <c r="F1353" s="14">
        <v>180</v>
      </c>
      <c r="G1353" s="14">
        <v>38</v>
      </c>
      <c r="H1353" s="14">
        <v>218</v>
      </c>
      <c r="I1353" s="14">
        <v>0.17431192660550501</v>
      </c>
    </row>
    <row r="1354" spans="1:9" x14ac:dyDescent="0.35">
      <c r="A1354" s="13">
        <v>2013</v>
      </c>
      <c r="B1354" s="13" t="s">
        <v>52</v>
      </c>
      <c r="C1354" s="13" t="s">
        <v>53</v>
      </c>
      <c r="D1354" s="13">
        <v>1999</v>
      </c>
      <c r="E1354" s="14">
        <f>data_filtered[[#This Row],[test_year]]-data_filtered[[#This Row],[model_year]]</f>
        <v>14</v>
      </c>
      <c r="F1354" s="13">
        <v>90</v>
      </c>
      <c r="G1354" s="13">
        <v>19</v>
      </c>
      <c r="H1354" s="13">
        <v>109</v>
      </c>
      <c r="I1354" s="13">
        <v>0.17431192660550501</v>
      </c>
    </row>
    <row r="1355" spans="1:9" x14ac:dyDescent="0.35">
      <c r="A1355" s="13">
        <v>2015</v>
      </c>
      <c r="B1355" s="13" t="s">
        <v>30</v>
      </c>
      <c r="C1355" s="13" t="s">
        <v>60</v>
      </c>
      <c r="D1355" s="13">
        <v>2000</v>
      </c>
      <c r="E1355" s="14">
        <f>data_filtered[[#This Row],[test_year]]-data_filtered[[#This Row],[model_year]]</f>
        <v>15</v>
      </c>
      <c r="F1355" s="13">
        <v>171</v>
      </c>
      <c r="G1355" s="13">
        <v>36</v>
      </c>
      <c r="H1355" s="13">
        <v>207</v>
      </c>
      <c r="I1355" s="13">
        <v>0.173913043478261</v>
      </c>
    </row>
    <row r="1356" spans="1:9" x14ac:dyDescent="0.35">
      <c r="A1356" s="14">
        <v>2016</v>
      </c>
      <c r="B1356" s="14" t="s">
        <v>58</v>
      </c>
      <c r="C1356" s="14" t="s">
        <v>76</v>
      </c>
      <c r="D1356" s="14">
        <v>2003</v>
      </c>
      <c r="E1356" s="14">
        <f>data_filtered[[#This Row],[test_year]]-data_filtered[[#This Row],[model_year]]</f>
        <v>13</v>
      </c>
      <c r="F1356" s="14">
        <v>76</v>
      </c>
      <c r="G1356" s="14">
        <v>16</v>
      </c>
      <c r="H1356" s="14">
        <v>92</v>
      </c>
      <c r="I1356" s="14">
        <v>0.173913043478261</v>
      </c>
    </row>
    <row r="1357" spans="1:9" x14ac:dyDescent="0.35">
      <c r="A1357" s="13">
        <v>2017</v>
      </c>
      <c r="B1357" s="13" t="s">
        <v>118</v>
      </c>
      <c r="C1357" s="13" t="s">
        <v>119</v>
      </c>
      <c r="D1357" s="13">
        <v>2003</v>
      </c>
      <c r="E1357" s="14">
        <f>data_filtered[[#This Row],[test_year]]-data_filtered[[#This Row],[model_year]]</f>
        <v>14</v>
      </c>
      <c r="F1357" s="13">
        <v>76</v>
      </c>
      <c r="G1357" s="13">
        <v>16</v>
      </c>
      <c r="H1357" s="13">
        <v>92</v>
      </c>
      <c r="I1357" s="13">
        <v>0.173913043478261</v>
      </c>
    </row>
    <row r="1358" spans="1:9" x14ac:dyDescent="0.35">
      <c r="A1358" s="14">
        <v>2013</v>
      </c>
      <c r="B1358" s="14" t="s">
        <v>24</v>
      </c>
      <c r="C1358" s="14" t="s">
        <v>292</v>
      </c>
      <c r="D1358" s="14">
        <v>1995</v>
      </c>
      <c r="E1358" s="14">
        <f>data_filtered[[#This Row],[test_year]]-data_filtered[[#This Row],[model_year]]</f>
        <v>18</v>
      </c>
      <c r="F1358" s="14">
        <v>57</v>
      </c>
      <c r="G1358" s="14">
        <v>12</v>
      </c>
      <c r="H1358" s="14">
        <v>69</v>
      </c>
      <c r="I1358" s="14">
        <v>0.173913043478261</v>
      </c>
    </row>
    <row r="1359" spans="1:9" x14ac:dyDescent="0.35">
      <c r="A1359" s="13">
        <v>2015</v>
      </c>
      <c r="B1359" s="13" t="s">
        <v>118</v>
      </c>
      <c r="C1359" s="13" t="s">
        <v>119</v>
      </c>
      <c r="D1359" s="13">
        <v>2000</v>
      </c>
      <c r="E1359" s="14">
        <f>data_filtered[[#This Row],[test_year]]-data_filtered[[#This Row],[model_year]]</f>
        <v>15</v>
      </c>
      <c r="F1359" s="13">
        <v>57</v>
      </c>
      <c r="G1359" s="13">
        <v>12</v>
      </c>
      <c r="H1359" s="13">
        <v>69</v>
      </c>
      <c r="I1359" s="13">
        <v>0.173913043478261</v>
      </c>
    </row>
    <row r="1360" spans="1:9" x14ac:dyDescent="0.35">
      <c r="A1360" s="13">
        <v>2016</v>
      </c>
      <c r="B1360" s="13" t="s">
        <v>30</v>
      </c>
      <c r="C1360" s="13" t="s">
        <v>60</v>
      </c>
      <c r="D1360" s="13">
        <v>2002</v>
      </c>
      <c r="E1360" s="14">
        <f>data_filtered[[#This Row],[test_year]]-data_filtered[[#This Row],[model_year]]</f>
        <v>14</v>
      </c>
      <c r="F1360" s="13">
        <v>57</v>
      </c>
      <c r="G1360" s="13">
        <v>12</v>
      </c>
      <c r="H1360" s="13">
        <v>69</v>
      </c>
      <c r="I1360" s="13">
        <v>0.173913043478261</v>
      </c>
    </row>
    <row r="1361" spans="1:9" x14ac:dyDescent="0.35">
      <c r="A1361" s="14">
        <v>2017</v>
      </c>
      <c r="B1361" s="14" t="s">
        <v>24</v>
      </c>
      <c r="C1361" s="14" t="s">
        <v>295</v>
      </c>
      <c r="D1361" s="14">
        <v>2004</v>
      </c>
      <c r="E1361" s="14">
        <f>data_filtered[[#This Row],[test_year]]-data_filtered[[#This Row],[model_year]]</f>
        <v>13</v>
      </c>
      <c r="F1361" s="14">
        <v>57</v>
      </c>
      <c r="G1361" s="14">
        <v>12</v>
      </c>
      <c r="H1361" s="14">
        <v>69</v>
      </c>
      <c r="I1361" s="14">
        <v>0.173913043478261</v>
      </c>
    </row>
    <row r="1362" spans="1:9" x14ac:dyDescent="0.35">
      <c r="A1362" s="13">
        <v>2017</v>
      </c>
      <c r="B1362" s="13" t="s">
        <v>24</v>
      </c>
      <c r="C1362" s="13" t="s">
        <v>57</v>
      </c>
      <c r="D1362" s="13">
        <v>2005</v>
      </c>
      <c r="E1362" s="14">
        <f>data_filtered[[#This Row],[test_year]]-data_filtered[[#This Row],[model_year]]</f>
        <v>12</v>
      </c>
      <c r="F1362" s="13">
        <v>57</v>
      </c>
      <c r="G1362" s="13">
        <v>12</v>
      </c>
      <c r="H1362" s="13">
        <v>69</v>
      </c>
      <c r="I1362" s="13">
        <v>0.173913043478261</v>
      </c>
    </row>
    <row r="1363" spans="1:9" x14ac:dyDescent="0.35">
      <c r="A1363" s="13">
        <v>2017</v>
      </c>
      <c r="B1363" s="13" t="s">
        <v>52</v>
      </c>
      <c r="C1363" s="13" t="s">
        <v>91</v>
      </c>
      <c r="D1363" s="13">
        <v>2007</v>
      </c>
      <c r="E1363" s="14">
        <f>data_filtered[[#This Row],[test_year]]-data_filtered[[#This Row],[model_year]]</f>
        <v>10</v>
      </c>
      <c r="F1363" s="13">
        <v>138</v>
      </c>
      <c r="G1363" s="13">
        <v>29</v>
      </c>
      <c r="H1363" s="13">
        <v>167</v>
      </c>
      <c r="I1363" s="13">
        <v>0.17365269461077801</v>
      </c>
    </row>
    <row r="1364" spans="1:9" x14ac:dyDescent="0.35">
      <c r="A1364" s="14">
        <v>2016</v>
      </c>
      <c r="B1364" s="14" t="s">
        <v>52</v>
      </c>
      <c r="C1364" s="14" t="s">
        <v>74</v>
      </c>
      <c r="D1364" s="14">
        <v>1999</v>
      </c>
      <c r="E1364" s="14">
        <f>data_filtered[[#This Row],[test_year]]-data_filtered[[#This Row],[model_year]]</f>
        <v>17</v>
      </c>
      <c r="F1364" s="14">
        <v>100</v>
      </c>
      <c r="G1364" s="14">
        <v>21</v>
      </c>
      <c r="H1364" s="14">
        <v>121</v>
      </c>
      <c r="I1364" s="14">
        <v>0.173553719008264</v>
      </c>
    </row>
    <row r="1365" spans="1:9" x14ac:dyDescent="0.35">
      <c r="A1365" s="13">
        <v>2015</v>
      </c>
      <c r="B1365" s="13" t="s">
        <v>52</v>
      </c>
      <c r="C1365" s="13" t="s">
        <v>165</v>
      </c>
      <c r="D1365" s="13">
        <v>2003</v>
      </c>
      <c r="E1365" s="14">
        <f>data_filtered[[#This Row],[test_year]]-data_filtered[[#This Row],[model_year]]</f>
        <v>12</v>
      </c>
      <c r="F1365" s="13">
        <v>81</v>
      </c>
      <c r="G1365" s="13">
        <v>17</v>
      </c>
      <c r="H1365" s="13">
        <v>98</v>
      </c>
      <c r="I1365" s="13">
        <v>0.17346938775510201</v>
      </c>
    </row>
    <row r="1366" spans="1:9" x14ac:dyDescent="0.35">
      <c r="A1366" s="13">
        <v>2017</v>
      </c>
      <c r="B1366" s="13" t="s">
        <v>33</v>
      </c>
      <c r="C1366" s="13" t="s">
        <v>34</v>
      </c>
      <c r="D1366" s="13">
        <v>2002</v>
      </c>
      <c r="E1366" s="14">
        <f>data_filtered[[#This Row],[test_year]]-data_filtered[[#This Row],[model_year]]</f>
        <v>15</v>
      </c>
      <c r="F1366" s="13">
        <v>81</v>
      </c>
      <c r="G1366" s="13">
        <v>17</v>
      </c>
      <c r="H1366" s="13">
        <v>98</v>
      </c>
      <c r="I1366" s="13">
        <v>0.17346938775510201</v>
      </c>
    </row>
    <row r="1367" spans="1:9" x14ac:dyDescent="0.35">
      <c r="A1367" s="13">
        <v>2016</v>
      </c>
      <c r="B1367" s="13" t="s">
        <v>52</v>
      </c>
      <c r="C1367" s="13" t="s">
        <v>74</v>
      </c>
      <c r="D1367" s="13">
        <v>2001</v>
      </c>
      <c r="E1367" s="14">
        <f>data_filtered[[#This Row],[test_year]]-data_filtered[[#This Row],[model_year]]</f>
        <v>15</v>
      </c>
      <c r="F1367" s="13">
        <v>143</v>
      </c>
      <c r="G1367" s="13">
        <v>30</v>
      </c>
      <c r="H1367" s="13">
        <v>173</v>
      </c>
      <c r="I1367" s="13">
        <v>0.17341040462427701</v>
      </c>
    </row>
    <row r="1368" spans="1:9" x14ac:dyDescent="0.35">
      <c r="A1368" s="13">
        <v>2013</v>
      </c>
      <c r="B1368" s="13" t="s">
        <v>30</v>
      </c>
      <c r="C1368" s="13" t="s">
        <v>127</v>
      </c>
      <c r="D1368" s="13">
        <v>2000</v>
      </c>
      <c r="E1368" s="14">
        <f>data_filtered[[#This Row],[test_year]]-data_filtered[[#This Row],[model_year]]</f>
        <v>13</v>
      </c>
      <c r="F1368" s="13">
        <v>124</v>
      </c>
      <c r="G1368" s="13">
        <v>26</v>
      </c>
      <c r="H1368" s="13">
        <v>150</v>
      </c>
      <c r="I1368" s="13">
        <v>0.17333333333333301</v>
      </c>
    </row>
    <row r="1369" spans="1:9" x14ac:dyDescent="0.35">
      <c r="A1369" s="14">
        <v>2016</v>
      </c>
      <c r="B1369" s="14" t="s">
        <v>30</v>
      </c>
      <c r="C1369" s="14" t="s">
        <v>132</v>
      </c>
      <c r="D1369" s="14">
        <v>1999</v>
      </c>
      <c r="E1369" s="14">
        <f>data_filtered[[#This Row],[test_year]]-data_filtered[[#This Row],[model_year]]</f>
        <v>17</v>
      </c>
      <c r="F1369" s="14">
        <v>62</v>
      </c>
      <c r="G1369" s="14">
        <v>13</v>
      </c>
      <c r="H1369" s="14">
        <v>75</v>
      </c>
      <c r="I1369" s="14">
        <v>0.17333333333333301</v>
      </c>
    </row>
    <row r="1370" spans="1:9" x14ac:dyDescent="0.35">
      <c r="A1370" s="14">
        <v>2017</v>
      </c>
      <c r="B1370" s="14" t="s">
        <v>52</v>
      </c>
      <c r="C1370" s="14" t="s">
        <v>165</v>
      </c>
      <c r="D1370" s="14">
        <v>2002</v>
      </c>
      <c r="E1370" s="14">
        <f>data_filtered[[#This Row],[test_year]]-data_filtered[[#This Row],[model_year]]</f>
        <v>15</v>
      </c>
      <c r="F1370" s="14">
        <v>62</v>
      </c>
      <c r="G1370" s="14">
        <v>13</v>
      </c>
      <c r="H1370" s="14">
        <v>75</v>
      </c>
      <c r="I1370" s="14">
        <v>0.17333333333333301</v>
      </c>
    </row>
    <row r="1371" spans="1:9" x14ac:dyDescent="0.35">
      <c r="A1371" s="14">
        <v>2015</v>
      </c>
      <c r="B1371" s="14" t="s">
        <v>24</v>
      </c>
      <c r="C1371" s="14" t="s">
        <v>121</v>
      </c>
      <c r="D1371" s="14">
        <v>1995</v>
      </c>
      <c r="E1371" s="14">
        <f>data_filtered[[#This Row],[test_year]]-data_filtered[[#This Row],[model_year]]</f>
        <v>20</v>
      </c>
      <c r="F1371" s="14">
        <v>86</v>
      </c>
      <c r="G1371" s="14">
        <v>18</v>
      </c>
      <c r="H1371" s="14">
        <v>104</v>
      </c>
      <c r="I1371" s="14">
        <v>0.17307692307692299</v>
      </c>
    </row>
    <row r="1372" spans="1:9" x14ac:dyDescent="0.35">
      <c r="A1372" s="14">
        <v>2017</v>
      </c>
      <c r="B1372" s="14" t="s">
        <v>94</v>
      </c>
      <c r="C1372" s="14" t="s">
        <v>95</v>
      </c>
      <c r="D1372" s="14">
        <v>2004</v>
      </c>
      <c r="E1372" s="14">
        <f>data_filtered[[#This Row],[test_year]]-data_filtered[[#This Row],[model_year]]</f>
        <v>13</v>
      </c>
      <c r="F1372" s="14">
        <v>86</v>
      </c>
      <c r="G1372" s="14">
        <v>18</v>
      </c>
      <c r="H1372" s="14">
        <v>104</v>
      </c>
      <c r="I1372" s="14">
        <v>0.17307692307692299</v>
      </c>
    </row>
    <row r="1373" spans="1:9" x14ac:dyDescent="0.35">
      <c r="A1373" s="14">
        <v>2013</v>
      </c>
      <c r="B1373" s="14" t="s">
        <v>24</v>
      </c>
      <c r="C1373" s="14" t="s">
        <v>370</v>
      </c>
      <c r="D1373" s="14">
        <v>2000</v>
      </c>
      <c r="E1373" s="14">
        <f>data_filtered[[#This Row],[test_year]]-data_filtered[[#This Row],[model_year]]</f>
        <v>13</v>
      </c>
      <c r="F1373" s="14">
        <v>43</v>
      </c>
      <c r="G1373" s="14">
        <v>9</v>
      </c>
      <c r="H1373" s="14">
        <v>52</v>
      </c>
      <c r="I1373" s="14">
        <v>0.17307692307692299</v>
      </c>
    </row>
    <row r="1374" spans="1:9" x14ac:dyDescent="0.35">
      <c r="A1374" s="14">
        <v>2013</v>
      </c>
      <c r="B1374" s="14" t="s">
        <v>30</v>
      </c>
      <c r="C1374" s="14" t="s">
        <v>280</v>
      </c>
      <c r="D1374" s="14">
        <v>1998</v>
      </c>
      <c r="E1374" s="14">
        <f>data_filtered[[#This Row],[test_year]]-data_filtered[[#This Row],[model_year]]</f>
        <v>15</v>
      </c>
      <c r="F1374" s="14">
        <v>43</v>
      </c>
      <c r="G1374" s="14">
        <v>9</v>
      </c>
      <c r="H1374" s="14">
        <v>52</v>
      </c>
      <c r="I1374" s="14">
        <v>0.17307692307692299</v>
      </c>
    </row>
    <row r="1375" spans="1:9" x14ac:dyDescent="0.35">
      <c r="A1375" s="14">
        <v>2014</v>
      </c>
      <c r="B1375" s="14" t="s">
        <v>186</v>
      </c>
      <c r="C1375" s="14" t="s">
        <v>372</v>
      </c>
      <c r="D1375" s="14">
        <v>2001</v>
      </c>
      <c r="E1375" s="14">
        <f>data_filtered[[#This Row],[test_year]]-data_filtered[[#This Row],[model_year]]</f>
        <v>13</v>
      </c>
      <c r="F1375" s="14">
        <v>43</v>
      </c>
      <c r="G1375" s="14">
        <v>9</v>
      </c>
      <c r="H1375" s="14">
        <v>52</v>
      </c>
      <c r="I1375" s="14">
        <v>0.17307692307692299</v>
      </c>
    </row>
    <row r="1376" spans="1:9" x14ac:dyDescent="0.35">
      <c r="A1376" s="13">
        <v>2016</v>
      </c>
      <c r="B1376" s="13" t="s">
        <v>190</v>
      </c>
      <c r="C1376" s="13" t="s">
        <v>191</v>
      </c>
      <c r="D1376" s="13">
        <v>2002</v>
      </c>
      <c r="E1376" s="14">
        <f>data_filtered[[#This Row],[test_year]]-data_filtered[[#This Row],[model_year]]</f>
        <v>14</v>
      </c>
      <c r="F1376" s="13">
        <v>43</v>
      </c>
      <c r="G1376" s="13">
        <v>9</v>
      </c>
      <c r="H1376" s="13">
        <v>52</v>
      </c>
      <c r="I1376" s="13">
        <v>0.17307692307692299</v>
      </c>
    </row>
    <row r="1377" spans="1:9" x14ac:dyDescent="0.35">
      <c r="A1377" s="14">
        <v>2016</v>
      </c>
      <c r="B1377" s="14" t="s">
        <v>26</v>
      </c>
      <c r="C1377" s="14" t="s">
        <v>133</v>
      </c>
      <c r="D1377" s="14">
        <v>2002</v>
      </c>
      <c r="E1377" s="14">
        <f>data_filtered[[#This Row],[test_year]]-data_filtered[[#This Row],[model_year]]</f>
        <v>14</v>
      </c>
      <c r="F1377" s="14">
        <v>43</v>
      </c>
      <c r="G1377" s="14">
        <v>9</v>
      </c>
      <c r="H1377" s="14">
        <v>52</v>
      </c>
      <c r="I1377" s="14">
        <v>0.17307692307692299</v>
      </c>
    </row>
    <row r="1378" spans="1:9" x14ac:dyDescent="0.35">
      <c r="A1378" s="14">
        <v>2014</v>
      </c>
      <c r="B1378" s="14" t="s">
        <v>42</v>
      </c>
      <c r="C1378" s="14" t="s">
        <v>182</v>
      </c>
      <c r="D1378" s="14">
        <v>1999</v>
      </c>
      <c r="E1378" s="14">
        <f>data_filtered[[#This Row],[test_year]]-data_filtered[[#This Row],[model_year]]</f>
        <v>15</v>
      </c>
      <c r="F1378" s="14">
        <v>67</v>
      </c>
      <c r="G1378" s="14">
        <v>14</v>
      </c>
      <c r="H1378" s="14">
        <v>81</v>
      </c>
      <c r="I1378" s="14">
        <v>0.17283950617284</v>
      </c>
    </row>
    <row r="1379" spans="1:9" x14ac:dyDescent="0.35">
      <c r="A1379" s="13">
        <v>2013</v>
      </c>
      <c r="B1379" s="13" t="s">
        <v>128</v>
      </c>
      <c r="C1379" s="13" t="s">
        <v>129</v>
      </c>
      <c r="D1379" s="13">
        <v>2003</v>
      </c>
      <c r="E1379" s="14">
        <f>data_filtered[[#This Row],[test_year]]-data_filtered[[#This Row],[model_year]]</f>
        <v>10</v>
      </c>
      <c r="F1379" s="13">
        <v>91</v>
      </c>
      <c r="G1379" s="13">
        <v>19</v>
      </c>
      <c r="H1379" s="13">
        <v>110</v>
      </c>
      <c r="I1379" s="13">
        <v>0.17272727272727301</v>
      </c>
    </row>
    <row r="1380" spans="1:9" x14ac:dyDescent="0.35">
      <c r="A1380" s="13">
        <v>2016</v>
      </c>
      <c r="B1380" s="13" t="s">
        <v>52</v>
      </c>
      <c r="C1380" s="13" t="s">
        <v>62</v>
      </c>
      <c r="D1380" s="13">
        <v>2001</v>
      </c>
      <c r="E1380" s="14">
        <f>data_filtered[[#This Row],[test_year]]-data_filtered[[#This Row],[model_year]]</f>
        <v>15</v>
      </c>
      <c r="F1380" s="13">
        <v>91</v>
      </c>
      <c r="G1380" s="13">
        <v>19</v>
      </c>
      <c r="H1380" s="13">
        <v>110</v>
      </c>
      <c r="I1380" s="13">
        <v>0.17272727272727301</v>
      </c>
    </row>
    <row r="1381" spans="1:9" x14ac:dyDescent="0.35">
      <c r="A1381" s="14">
        <v>2014</v>
      </c>
      <c r="B1381" s="14" t="s">
        <v>79</v>
      </c>
      <c r="C1381" s="14" t="s">
        <v>81</v>
      </c>
      <c r="D1381" s="14">
        <v>2002</v>
      </c>
      <c r="E1381" s="14">
        <f>data_filtered[[#This Row],[test_year]]-data_filtered[[#This Row],[model_year]]</f>
        <v>12</v>
      </c>
      <c r="F1381" s="14">
        <v>96</v>
      </c>
      <c r="G1381" s="14">
        <v>20</v>
      </c>
      <c r="H1381" s="14">
        <v>116</v>
      </c>
      <c r="I1381" s="14">
        <v>0.17241379310344801</v>
      </c>
    </row>
    <row r="1382" spans="1:9" x14ac:dyDescent="0.35">
      <c r="A1382" s="14">
        <v>2017</v>
      </c>
      <c r="B1382" s="14" t="s">
        <v>67</v>
      </c>
      <c r="C1382" s="14" t="s">
        <v>138</v>
      </c>
      <c r="D1382" s="14">
        <v>1998</v>
      </c>
      <c r="E1382" s="14">
        <f>data_filtered[[#This Row],[test_year]]-data_filtered[[#This Row],[model_year]]</f>
        <v>19</v>
      </c>
      <c r="F1382" s="14">
        <v>72</v>
      </c>
      <c r="G1382" s="14">
        <v>15</v>
      </c>
      <c r="H1382" s="14">
        <v>87</v>
      </c>
      <c r="I1382" s="14">
        <v>0.17241379310344801</v>
      </c>
    </row>
    <row r="1383" spans="1:9" x14ac:dyDescent="0.35">
      <c r="A1383" s="14">
        <v>2016</v>
      </c>
      <c r="B1383" s="14" t="s">
        <v>94</v>
      </c>
      <c r="C1383" s="14" t="s">
        <v>95</v>
      </c>
      <c r="D1383" s="14">
        <v>2004</v>
      </c>
      <c r="E1383" s="14">
        <f>data_filtered[[#This Row],[test_year]]-data_filtered[[#This Row],[model_year]]</f>
        <v>12</v>
      </c>
      <c r="F1383" s="14">
        <v>101</v>
      </c>
      <c r="G1383" s="14">
        <v>21</v>
      </c>
      <c r="H1383" s="14">
        <v>122</v>
      </c>
      <c r="I1383" s="14">
        <v>0.17213114754098399</v>
      </c>
    </row>
    <row r="1384" spans="1:9" x14ac:dyDescent="0.35">
      <c r="A1384" s="13">
        <v>2013</v>
      </c>
      <c r="B1384" s="13" t="s">
        <v>98</v>
      </c>
      <c r="C1384" s="13" t="s">
        <v>41</v>
      </c>
      <c r="D1384" s="13">
        <v>1999</v>
      </c>
      <c r="E1384" s="14">
        <f>data_filtered[[#This Row],[test_year]]-data_filtered[[#This Row],[model_year]]</f>
        <v>14</v>
      </c>
      <c r="F1384" s="13">
        <v>77</v>
      </c>
      <c r="G1384" s="13">
        <v>16</v>
      </c>
      <c r="H1384" s="13">
        <v>93</v>
      </c>
      <c r="I1384" s="13">
        <v>0.17204301075268799</v>
      </c>
    </row>
    <row r="1385" spans="1:9" x14ac:dyDescent="0.35">
      <c r="A1385" s="14">
        <v>2017</v>
      </c>
      <c r="B1385" s="14" t="s">
        <v>104</v>
      </c>
      <c r="C1385" s="14" t="s">
        <v>115</v>
      </c>
      <c r="D1385" s="14">
        <v>2001</v>
      </c>
      <c r="E1385" s="14">
        <f>data_filtered[[#This Row],[test_year]]-data_filtered[[#This Row],[model_year]]</f>
        <v>16</v>
      </c>
      <c r="F1385" s="14">
        <v>77</v>
      </c>
      <c r="G1385" s="14">
        <v>16</v>
      </c>
      <c r="H1385" s="14">
        <v>93</v>
      </c>
      <c r="I1385" s="14">
        <v>0.17204301075268799</v>
      </c>
    </row>
    <row r="1386" spans="1:9" x14ac:dyDescent="0.35">
      <c r="A1386" s="13">
        <v>2014</v>
      </c>
      <c r="B1386" s="13" t="s">
        <v>190</v>
      </c>
      <c r="C1386" s="13" t="s">
        <v>259</v>
      </c>
      <c r="D1386" s="13">
        <v>2002</v>
      </c>
      <c r="E1386" s="14">
        <f>data_filtered[[#This Row],[test_year]]-data_filtered[[#This Row],[model_year]]</f>
        <v>12</v>
      </c>
      <c r="F1386" s="13">
        <v>53</v>
      </c>
      <c r="G1386" s="13">
        <v>11</v>
      </c>
      <c r="H1386" s="13">
        <v>64</v>
      </c>
      <c r="I1386" s="13">
        <v>0.171875</v>
      </c>
    </row>
    <row r="1387" spans="1:9" x14ac:dyDescent="0.35">
      <c r="A1387" s="13">
        <v>2014</v>
      </c>
      <c r="B1387" s="13" t="s">
        <v>52</v>
      </c>
      <c r="C1387" s="13" t="s">
        <v>168</v>
      </c>
      <c r="D1387" s="13">
        <v>1996</v>
      </c>
      <c r="E1387" s="14">
        <f>data_filtered[[#This Row],[test_year]]-data_filtered[[#This Row],[model_year]]</f>
        <v>18</v>
      </c>
      <c r="F1387" s="13">
        <v>53</v>
      </c>
      <c r="G1387" s="13">
        <v>11</v>
      </c>
      <c r="H1387" s="13">
        <v>64</v>
      </c>
      <c r="I1387" s="13">
        <v>0.171875</v>
      </c>
    </row>
    <row r="1388" spans="1:9" x14ac:dyDescent="0.35">
      <c r="A1388" s="14">
        <v>2014</v>
      </c>
      <c r="B1388" s="14" t="s">
        <v>136</v>
      </c>
      <c r="C1388" s="14" t="s">
        <v>313</v>
      </c>
      <c r="D1388" s="14">
        <v>1999</v>
      </c>
      <c r="E1388" s="14">
        <f>data_filtered[[#This Row],[test_year]]-data_filtered[[#This Row],[model_year]]</f>
        <v>15</v>
      </c>
      <c r="F1388" s="14">
        <v>53</v>
      </c>
      <c r="G1388" s="14">
        <v>11</v>
      </c>
      <c r="H1388" s="14">
        <v>64</v>
      </c>
      <c r="I1388" s="14">
        <v>0.171875</v>
      </c>
    </row>
    <row r="1389" spans="1:9" x14ac:dyDescent="0.35">
      <c r="A1389" s="13">
        <v>2017</v>
      </c>
      <c r="B1389" s="13" t="s">
        <v>24</v>
      </c>
      <c r="C1389" s="13" t="s">
        <v>46</v>
      </c>
      <c r="D1389" s="13">
        <v>2000</v>
      </c>
      <c r="E1389" s="14">
        <f>data_filtered[[#This Row],[test_year]]-data_filtered[[#This Row],[model_year]]</f>
        <v>17</v>
      </c>
      <c r="F1389" s="13">
        <v>53</v>
      </c>
      <c r="G1389" s="13">
        <v>11</v>
      </c>
      <c r="H1389" s="13">
        <v>64</v>
      </c>
      <c r="I1389" s="13">
        <v>0.171875</v>
      </c>
    </row>
    <row r="1390" spans="1:9" x14ac:dyDescent="0.35">
      <c r="A1390" s="13">
        <v>2017</v>
      </c>
      <c r="B1390" s="13" t="s">
        <v>52</v>
      </c>
      <c r="C1390" s="13" t="s">
        <v>202</v>
      </c>
      <c r="D1390" s="13">
        <v>2005</v>
      </c>
      <c r="E1390" s="14">
        <f>data_filtered[[#This Row],[test_year]]-data_filtered[[#This Row],[model_year]]</f>
        <v>12</v>
      </c>
      <c r="F1390" s="13">
        <v>53</v>
      </c>
      <c r="G1390" s="13">
        <v>11</v>
      </c>
      <c r="H1390" s="13">
        <v>64</v>
      </c>
      <c r="I1390" s="13">
        <v>0.171875</v>
      </c>
    </row>
    <row r="1391" spans="1:9" x14ac:dyDescent="0.35">
      <c r="A1391" s="13">
        <v>2016</v>
      </c>
      <c r="B1391" s="13" t="s">
        <v>52</v>
      </c>
      <c r="C1391" s="13" t="s">
        <v>74</v>
      </c>
      <c r="D1391" s="13">
        <v>2004</v>
      </c>
      <c r="E1391" s="14">
        <f>data_filtered[[#This Row],[test_year]]-data_filtered[[#This Row],[model_year]]</f>
        <v>12</v>
      </c>
      <c r="F1391" s="13">
        <v>188</v>
      </c>
      <c r="G1391" s="13">
        <v>39</v>
      </c>
      <c r="H1391" s="13">
        <v>227</v>
      </c>
      <c r="I1391" s="13">
        <v>0.171806167400881</v>
      </c>
    </row>
    <row r="1392" spans="1:9" x14ac:dyDescent="0.35">
      <c r="A1392" s="13">
        <v>2014</v>
      </c>
      <c r="B1392" s="13" t="s">
        <v>33</v>
      </c>
      <c r="C1392" s="13" t="s">
        <v>86</v>
      </c>
      <c r="D1392" s="13">
        <v>2002</v>
      </c>
      <c r="E1392" s="14">
        <f>data_filtered[[#This Row],[test_year]]-data_filtered[[#This Row],[model_year]]</f>
        <v>12</v>
      </c>
      <c r="F1392" s="13">
        <v>82</v>
      </c>
      <c r="G1392" s="13">
        <v>17</v>
      </c>
      <c r="H1392" s="13">
        <v>99</v>
      </c>
      <c r="I1392" s="13">
        <v>0.17171717171717199</v>
      </c>
    </row>
    <row r="1393" spans="1:9" x14ac:dyDescent="0.35">
      <c r="A1393" s="14">
        <v>2014</v>
      </c>
      <c r="B1393" s="14" t="s">
        <v>24</v>
      </c>
      <c r="C1393" s="14" t="s">
        <v>46</v>
      </c>
      <c r="D1393" s="14">
        <v>2005</v>
      </c>
      <c r="E1393" s="14">
        <f>data_filtered[[#This Row],[test_year]]-data_filtered[[#This Row],[model_year]]</f>
        <v>9</v>
      </c>
      <c r="F1393" s="14">
        <v>193</v>
      </c>
      <c r="G1393" s="14">
        <v>40</v>
      </c>
      <c r="H1393" s="14">
        <v>233</v>
      </c>
      <c r="I1393" s="14">
        <v>0.17167381974248899</v>
      </c>
    </row>
    <row r="1394" spans="1:9" x14ac:dyDescent="0.35">
      <c r="A1394" s="14">
        <v>2014</v>
      </c>
      <c r="B1394" s="14" t="s">
        <v>58</v>
      </c>
      <c r="C1394" s="14" t="s">
        <v>142</v>
      </c>
      <c r="D1394" s="14">
        <v>2004</v>
      </c>
      <c r="E1394" s="14">
        <f>data_filtered[[#This Row],[test_year]]-data_filtered[[#This Row],[model_year]]</f>
        <v>10</v>
      </c>
      <c r="F1394" s="14">
        <v>111</v>
      </c>
      <c r="G1394" s="14">
        <v>23</v>
      </c>
      <c r="H1394" s="14">
        <v>134</v>
      </c>
      <c r="I1394" s="14">
        <v>0.171641791044776</v>
      </c>
    </row>
    <row r="1395" spans="1:9" x14ac:dyDescent="0.35">
      <c r="A1395" s="13">
        <v>2015</v>
      </c>
      <c r="B1395" s="13" t="s">
        <v>26</v>
      </c>
      <c r="C1395" s="13" t="s">
        <v>27</v>
      </c>
      <c r="D1395" s="13">
        <v>1997</v>
      </c>
      <c r="E1395" s="14">
        <f>data_filtered[[#This Row],[test_year]]-data_filtered[[#This Row],[model_year]]</f>
        <v>18</v>
      </c>
      <c r="F1395" s="13">
        <v>227</v>
      </c>
      <c r="G1395" s="13">
        <v>47</v>
      </c>
      <c r="H1395" s="13">
        <v>274</v>
      </c>
      <c r="I1395" s="13">
        <v>0.17153284671532801</v>
      </c>
    </row>
    <row r="1396" spans="1:9" x14ac:dyDescent="0.35">
      <c r="A1396" s="13">
        <v>2013</v>
      </c>
      <c r="B1396" s="13" t="s">
        <v>58</v>
      </c>
      <c r="C1396" s="13" t="s">
        <v>76</v>
      </c>
      <c r="D1396" s="13">
        <v>2003</v>
      </c>
      <c r="E1396" s="14">
        <f>data_filtered[[#This Row],[test_year]]-data_filtered[[#This Row],[model_year]]</f>
        <v>10</v>
      </c>
      <c r="F1396" s="13">
        <v>87</v>
      </c>
      <c r="G1396" s="13">
        <v>18</v>
      </c>
      <c r="H1396" s="13">
        <v>105</v>
      </c>
      <c r="I1396" s="13">
        <v>0.17142857142857101</v>
      </c>
    </row>
    <row r="1397" spans="1:9" x14ac:dyDescent="0.35">
      <c r="A1397" s="14">
        <v>2013</v>
      </c>
      <c r="B1397" s="14" t="s">
        <v>30</v>
      </c>
      <c r="C1397" s="14" t="s">
        <v>289</v>
      </c>
      <c r="D1397" s="14">
        <v>2001</v>
      </c>
      <c r="E1397" s="14">
        <f>data_filtered[[#This Row],[test_year]]-data_filtered[[#This Row],[model_year]]</f>
        <v>12</v>
      </c>
      <c r="F1397" s="14">
        <v>58</v>
      </c>
      <c r="G1397" s="14">
        <v>12</v>
      </c>
      <c r="H1397" s="14">
        <v>70</v>
      </c>
      <c r="I1397" s="14">
        <v>0.17142857142857101</v>
      </c>
    </row>
    <row r="1398" spans="1:9" x14ac:dyDescent="0.35">
      <c r="A1398" s="13">
        <v>2014</v>
      </c>
      <c r="B1398" s="13" t="s">
        <v>24</v>
      </c>
      <c r="C1398" s="13" t="s">
        <v>220</v>
      </c>
      <c r="D1398" s="13">
        <v>2000</v>
      </c>
      <c r="E1398" s="14">
        <f>data_filtered[[#This Row],[test_year]]-data_filtered[[#This Row],[model_year]]</f>
        <v>14</v>
      </c>
      <c r="F1398" s="13">
        <v>58</v>
      </c>
      <c r="G1398" s="13">
        <v>12</v>
      </c>
      <c r="H1398" s="13">
        <v>70</v>
      </c>
      <c r="I1398" s="13">
        <v>0.17142857142857101</v>
      </c>
    </row>
    <row r="1399" spans="1:9" x14ac:dyDescent="0.35">
      <c r="A1399" s="13">
        <v>2014</v>
      </c>
      <c r="B1399" s="13" t="s">
        <v>290</v>
      </c>
      <c r="C1399" s="13" t="s">
        <v>291</v>
      </c>
      <c r="D1399" s="13">
        <v>2006</v>
      </c>
      <c r="E1399" s="14">
        <f>data_filtered[[#This Row],[test_year]]-data_filtered[[#This Row],[model_year]]</f>
        <v>8</v>
      </c>
      <c r="F1399" s="13">
        <v>58</v>
      </c>
      <c r="G1399" s="13">
        <v>12</v>
      </c>
      <c r="H1399" s="13">
        <v>70</v>
      </c>
      <c r="I1399" s="13">
        <v>0.17142857142857101</v>
      </c>
    </row>
    <row r="1400" spans="1:9" x14ac:dyDescent="0.35">
      <c r="A1400" s="14">
        <v>2016</v>
      </c>
      <c r="B1400" s="14" t="s">
        <v>79</v>
      </c>
      <c r="C1400" s="14" t="s">
        <v>81</v>
      </c>
      <c r="D1400" s="14">
        <v>1999</v>
      </c>
      <c r="E1400" s="14">
        <f>data_filtered[[#This Row],[test_year]]-data_filtered[[#This Row],[model_year]]</f>
        <v>17</v>
      </c>
      <c r="F1400" s="14">
        <v>58</v>
      </c>
      <c r="G1400" s="14">
        <v>12</v>
      </c>
      <c r="H1400" s="14">
        <v>70</v>
      </c>
      <c r="I1400" s="14">
        <v>0.17142857142857101</v>
      </c>
    </row>
    <row r="1401" spans="1:9" x14ac:dyDescent="0.35">
      <c r="A1401" s="14">
        <v>2017</v>
      </c>
      <c r="B1401" s="14" t="s">
        <v>24</v>
      </c>
      <c r="C1401" s="14" t="s">
        <v>155</v>
      </c>
      <c r="D1401" s="14">
        <v>2000</v>
      </c>
      <c r="E1401" s="14">
        <f>data_filtered[[#This Row],[test_year]]-data_filtered[[#This Row],[model_year]]</f>
        <v>17</v>
      </c>
      <c r="F1401" s="14">
        <v>58</v>
      </c>
      <c r="G1401" s="14">
        <v>12</v>
      </c>
      <c r="H1401" s="14">
        <v>70</v>
      </c>
      <c r="I1401" s="14">
        <v>0.17142857142857101</v>
      </c>
    </row>
    <row r="1402" spans="1:9" x14ac:dyDescent="0.35">
      <c r="A1402" s="14">
        <v>2013</v>
      </c>
      <c r="B1402" s="14" t="s">
        <v>24</v>
      </c>
      <c r="C1402" s="14" t="s">
        <v>41</v>
      </c>
      <c r="D1402" s="14">
        <v>1999</v>
      </c>
      <c r="E1402" s="14">
        <f>data_filtered[[#This Row],[test_year]]-data_filtered[[#This Row],[model_year]]</f>
        <v>14</v>
      </c>
      <c r="F1402" s="14">
        <v>184</v>
      </c>
      <c r="G1402" s="14">
        <v>38</v>
      </c>
      <c r="H1402" s="14">
        <v>222</v>
      </c>
      <c r="I1402" s="14">
        <v>0.171171171171171</v>
      </c>
    </row>
    <row r="1403" spans="1:9" x14ac:dyDescent="0.35">
      <c r="A1403" s="13">
        <v>2013</v>
      </c>
      <c r="B1403" s="13" t="s">
        <v>102</v>
      </c>
      <c r="C1403" s="13" t="s">
        <v>103</v>
      </c>
      <c r="D1403" s="13">
        <v>2003</v>
      </c>
      <c r="E1403" s="14">
        <f>data_filtered[[#This Row],[test_year]]-data_filtered[[#This Row],[model_year]]</f>
        <v>10</v>
      </c>
      <c r="F1403" s="13">
        <v>155</v>
      </c>
      <c r="G1403" s="13">
        <v>32</v>
      </c>
      <c r="H1403" s="13">
        <v>187</v>
      </c>
      <c r="I1403" s="13">
        <v>0.17112299465240599</v>
      </c>
    </row>
    <row r="1404" spans="1:9" x14ac:dyDescent="0.35">
      <c r="A1404" s="14">
        <v>2015</v>
      </c>
      <c r="B1404" s="14" t="s">
        <v>106</v>
      </c>
      <c r="C1404" s="14" t="s">
        <v>217</v>
      </c>
      <c r="D1404" s="14">
        <v>2000</v>
      </c>
      <c r="E1404" s="14">
        <f>data_filtered[[#This Row],[test_year]]-data_filtered[[#This Row],[model_year]]</f>
        <v>15</v>
      </c>
      <c r="F1404" s="14">
        <v>63</v>
      </c>
      <c r="G1404" s="14">
        <v>13</v>
      </c>
      <c r="H1404" s="14">
        <v>76</v>
      </c>
      <c r="I1404" s="14">
        <v>0.17105263157894701</v>
      </c>
    </row>
    <row r="1405" spans="1:9" x14ac:dyDescent="0.35">
      <c r="A1405" s="13">
        <v>2016</v>
      </c>
      <c r="B1405" s="13" t="s">
        <v>30</v>
      </c>
      <c r="C1405" s="13" t="s">
        <v>196</v>
      </c>
      <c r="D1405" s="13">
        <v>2001</v>
      </c>
      <c r="E1405" s="14">
        <f>data_filtered[[#This Row],[test_year]]-data_filtered[[#This Row],[model_year]]</f>
        <v>15</v>
      </c>
      <c r="F1405" s="13">
        <v>63</v>
      </c>
      <c r="G1405" s="13">
        <v>13</v>
      </c>
      <c r="H1405" s="13">
        <v>76</v>
      </c>
      <c r="I1405" s="13">
        <v>0.17105263157894701</v>
      </c>
    </row>
    <row r="1406" spans="1:9" x14ac:dyDescent="0.35">
      <c r="A1406" s="13">
        <v>2017</v>
      </c>
      <c r="B1406" s="13" t="s">
        <v>94</v>
      </c>
      <c r="C1406" s="13" t="s">
        <v>95</v>
      </c>
      <c r="D1406" s="13">
        <v>2001</v>
      </c>
      <c r="E1406" s="14">
        <f>data_filtered[[#This Row],[test_year]]-data_filtered[[#This Row],[model_year]]</f>
        <v>16</v>
      </c>
      <c r="F1406" s="13">
        <v>63</v>
      </c>
      <c r="G1406" s="13">
        <v>13</v>
      </c>
      <c r="H1406" s="13">
        <v>76</v>
      </c>
      <c r="I1406" s="13">
        <v>0.17105263157894701</v>
      </c>
    </row>
    <row r="1407" spans="1:9" x14ac:dyDescent="0.35">
      <c r="A1407" s="13">
        <v>2017</v>
      </c>
      <c r="B1407" s="13" t="s">
        <v>42</v>
      </c>
      <c r="C1407" s="13" t="s">
        <v>66</v>
      </c>
      <c r="D1407" s="13">
        <v>1997</v>
      </c>
      <c r="E1407" s="14">
        <f>data_filtered[[#This Row],[test_year]]-data_filtered[[#This Row],[model_year]]</f>
        <v>20</v>
      </c>
      <c r="F1407" s="13">
        <v>97</v>
      </c>
      <c r="G1407" s="13">
        <v>20</v>
      </c>
      <c r="H1407" s="13">
        <v>117</v>
      </c>
      <c r="I1407" s="13">
        <v>0.170940170940171</v>
      </c>
    </row>
    <row r="1408" spans="1:9" x14ac:dyDescent="0.35">
      <c r="A1408" s="14">
        <v>2013</v>
      </c>
      <c r="B1408" s="14" t="s">
        <v>30</v>
      </c>
      <c r="C1408" s="14" t="s">
        <v>56</v>
      </c>
      <c r="D1408" s="14">
        <v>2000</v>
      </c>
      <c r="E1408" s="14">
        <f>data_filtered[[#This Row],[test_year]]-data_filtered[[#This Row],[model_year]]</f>
        <v>13</v>
      </c>
      <c r="F1408" s="14">
        <v>165</v>
      </c>
      <c r="G1408" s="14">
        <v>34</v>
      </c>
      <c r="H1408" s="14">
        <v>199</v>
      </c>
      <c r="I1408" s="14">
        <v>0.17085427135678399</v>
      </c>
    </row>
    <row r="1409" spans="1:9" x14ac:dyDescent="0.35">
      <c r="A1409" s="14">
        <v>2016</v>
      </c>
      <c r="B1409" s="14" t="s">
        <v>30</v>
      </c>
      <c r="C1409" s="14" t="s">
        <v>124</v>
      </c>
      <c r="D1409" s="14">
        <v>1994</v>
      </c>
      <c r="E1409" s="14">
        <f>data_filtered[[#This Row],[test_year]]-data_filtered[[#This Row],[model_year]]</f>
        <v>22</v>
      </c>
      <c r="F1409" s="14">
        <v>68</v>
      </c>
      <c r="G1409" s="14">
        <v>14</v>
      </c>
      <c r="H1409" s="14">
        <v>82</v>
      </c>
      <c r="I1409" s="14">
        <v>0.17073170731707299</v>
      </c>
    </row>
    <row r="1410" spans="1:9" x14ac:dyDescent="0.35">
      <c r="A1410" s="14">
        <v>2014</v>
      </c>
      <c r="B1410" s="14" t="s">
        <v>102</v>
      </c>
      <c r="C1410" s="14" t="s">
        <v>184</v>
      </c>
      <c r="D1410" s="14">
        <v>2001</v>
      </c>
      <c r="E1410" s="14">
        <f>data_filtered[[#This Row],[test_year]]-data_filtered[[#This Row],[model_year]]</f>
        <v>13</v>
      </c>
      <c r="F1410" s="14">
        <v>73</v>
      </c>
      <c r="G1410" s="14">
        <v>15</v>
      </c>
      <c r="H1410" s="14">
        <v>88</v>
      </c>
      <c r="I1410" s="14">
        <v>0.170454545454545</v>
      </c>
    </row>
    <row r="1411" spans="1:9" x14ac:dyDescent="0.35">
      <c r="A1411" s="14">
        <v>2015</v>
      </c>
      <c r="B1411" s="14" t="s">
        <v>24</v>
      </c>
      <c r="C1411" s="14" t="s">
        <v>199</v>
      </c>
      <c r="D1411" s="14">
        <v>2002</v>
      </c>
      <c r="E1411" s="14">
        <f>data_filtered[[#This Row],[test_year]]-data_filtered[[#This Row],[model_year]]</f>
        <v>13</v>
      </c>
      <c r="F1411" s="14">
        <v>73</v>
      </c>
      <c r="G1411" s="14">
        <v>15</v>
      </c>
      <c r="H1411" s="14">
        <v>88</v>
      </c>
      <c r="I1411" s="14">
        <v>0.170454545454545</v>
      </c>
    </row>
    <row r="1412" spans="1:9" x14ac:dyDescent="0.35">
      <c r="A1412" s="14">
        <v>2013</v>
      </c>
      <c r="B1412" s="14" t="s">
        <v>79</v>
      </c>
      <c r="C1412" s="14" t="s">
        <v>125</v>
      </c>
      <c r="D1412" s="14">
        <v>2004</v>
      </c>
      <c r="E1412" s="14">
        <f>data_filtered[[#This Row],[test_year]]-data_filtered[[#This Row],[model_year]]</f>
        <v>9</v>
      </c>
      <c r="F1412" s="14">
        <v>112</v>
      </c>
      <c r="G1412" s="14">
        <v>23</v>
      </c>
      <c r="H1412" s="14">
        <v>135</v>
      </c>
      <c r="I1412" s="14">
        <v>0.17037037037037001</v>
      </c>
    </row>
    <row r="1413" spans="1:9" x14ac:dyDescent="0.35">
      <c r="A1413" s="14">
        <v>2015</v>
      </c>
      <c r="B1413" s="14" t="s">
        <v>79</v>
      </c>
      <c r="C1413" s="14" t="s">
        <v>81</v>
      </c>
      <c r="D1413" s="14">
        <v>2004</v>
      </c>
      <c r="E1413" s="14">
        <f>data_filtered[[#This Row],[test_year]]-data_filtered[[#This Row],[model_year]]</f>
        <v>11</v>
      </c>
      <c r="F1413" s="14">
        <v>151</v>
      </c>
      <c r="G1413" s="14">
        <v>31</v>
      </c>
      <c r="H1413" s="14">
        <v>182</v>
      </c>
      <c r="I1413" s="14">
        <v>0.17032967032967</v>
      </c>
    </row>
    <row r="1414" spans="1:9" x14ac:dyDescent="0.35">
      <c r="A1414" s="13">
        <v>2013</v>
      </c>
      <c r="B1414" s="13" t="s">
        <v>30</v>
      </c>
      <c r="C1414" s="13" t="s">
        <v>124</v>
      </c>
      <c r="D1414" s="13">
        <v>2000</v>
      </c>
      <c r="E1414" s="14">
        <f>data_filtered[[#This Row],[test_year]]-data_filtered[[#This Row],[model_year]]</f>
        <v>13</v>
      </c>
      <c r="F1414" s="13">
        <v>78</v>
      </c>
      <c r="G1414" s="13">
        <v>16</v>
      </c>
      <c r="H1414" s="13">
        <v>94</v>
      </c>
      <c r="I1414" s="13">
        <v>0.170212765957447</v>
      </c>
    </row>
    <row r="1415" spans="1:9" x14ac:dyDescent="0.35">
      <c r="A1415" s="14">
        <v>2014</v>
      </c>
      <c r="B1415" s="14" t="s">
        <v>102</v>
      </c>
      <c r="C1415" s="14" t="s">
        <v>103</v>
      </c>
      <c r="D1415" s="14">
        <v>2000</v>
      </c>
      <c r="E1415" s="14">
        <f>data_filtered[[#This Row],[test_year]]-data_filtered[[#This Row],[model_year]]</f>
        <v>14</v>
      </c>
      <c r="F1415" s="14">
        <v>78</v>
      </c>
      <c r="G1415" s="14">
        <v>16</v>
      </c>
      <c r="H1415" s="14">
        <v>94</v>
      </c>
      <c r="I1415" s="14">
        <v>0.170212765957447</v>
      </c>
    </row>
    <row r="1416" spans="1:9" x14ac:dyDescent="0.35">
      <c r="A1416" s="13">
        <v>2013</v>
      </c>
      <c r="B1416" s="13" t="s">
        <v>30</v>
      </c>
      <c r="C1416" s="13" t="s">
        <v>143</v>
      </c>
      <c r="D1416" s="13">
        <v>2002</v>
      </c>
      <c r="E1416" s="14">
        <f>data_filtered[[#This Row],[test_year]]-data_filtered[[#This Row],[model_year]]</f>
        <v>11</v>
      </c>
      <c r="F1416" s="13">
        <v>122</v>
      </c>
      <c r="G1416" s="13">
        <v>25</v>
      </c>
      <c r="H1416" s="13">
        <v>147</v>
      </c>
      <c r="I1416" s="13">
        <v>0.17006802721088399</v>
      </c>
    </row>
    <row r="1417" spans="1:9" x14ac:dyDescent="0.35">
      <c r="A1417" s="13">
        <v>2015</v>
      </c>
      <c r="B1417" s="13" t="s">
        <v>24</v>
      </c>
      <c r="C1417" s="13" t="s">
        <v>121</v>
      </c>
      <c r="D1417" s="13">
        <v>1996</v>
      </c>
      <c r="E1417" s="14">
        <f>data_filtered[[#This Row],[test_year]]-data_filtered[[#This Row],[model_year]]</f>
        <v>19</v>
      </c>
      <c r="F1417" s="13">
        <v>83</v>
      </c>
      <c r="G1417" s="13">
        <v>17</v>
      </c>
      <c r="H1417" s="13">
        <v>100</v>
      </c>
      <c r="I1417" s="13">
        <v>0.17</v>
      </c>
    </row>
    <row r="1418" spans="1:9" x14ac:dyDescent="0.35">
      <c r="A1418" s="14">
        <v>2015</v>
      </c>
      <c r="B1418" s="14" t="s">
        <v>24</v>
      </c>
      <c r="C1418" s="14" t="s">
        <v>122</v>
      </c>
      <c r="D1418" s="14">
        <v>2004</v>
      </c>
      <c r="E1418" s="14">
        <f>data_filtered[[#This Row],[test_year]]-data_filtered[[#This Row],[model_year]]</f>
        <v>11</v>
      </c>
      <c r="F1418" s="14">
        <v>83</v>
      </c>
      <c r="G1418" s="14">
        <v>17</v>
      </c>
      <c r="H1418" s="14">
        <v>100</v>
      </c>
      <c r="I1418" s="14">
        <v>0.17</v>
      </c>
    </row>
    <row r="1419" spans="1:9" x14ac:dyDescent="0.35">
      <c r="A1419" s="13">
        <v>2016</v>
      </c>
      <c r="B1419" s="13" t="s">
        <v>24</v>
      </c>
      <c r="C1419" s="13" t="s">
        <v>134</v>
      </c>
      <c r="D1419" s="13">
        <v>2002</v>
      </c>
      <c r="E1419" s="14">
        <f>data_filtered[[#This Row],[test_year]]-data_filtered[[#This Row],[model_year]]</f>
        <v>14</v>
      </c>
      <c r="F1419" s="13">
        <v>83</v>
      </c>
      <c r="G1419" s="13">
        <v>17</v>
      </c>
      <c r="H1419" s="13">
        <v>100</v>
      </c>
      <c r="I1419" s="13">
        <v>0.17</v>
      </c>
    </row>
    <row r="1420" spans="1:9" x14ac:dyDescent="0.35">
      <c r="A1420" s="14">
        <v>2013</v>
      </c>
      <c r="B1420" s="14" t="s">
        <v>52</v>
      </c>
      <c r="C1420" s="14" t="s">
        <v>131</v>
      </c>
      <c r="D1420" s="14">
        <v>2000</v>
      </c>
      <c r="E1420" s="14">
        <f>data_filtered[[#This Row],[test_year]]-data_filtered[[#This Row],[model_year]]</f>
        <v>13</v>
      </c>
      <c r="F1420" s="14">
        <v>132</v>
      </c>
      <c r="G1420" s="14">
        <v>27</v>
      </c>
      <c r="H1420" s="14">
        <v>159</v>
      </c>
      <c r="I1420" s="14">
        <v>0.169811320754717</v>
      </c>
    </row>
    <row r="1421" spans="1:9" x14ac:dyDescent="0.35">
      <c r="A1421" s="14">
        <v>2014</v>
      </c>
      <c r="B1421" s="14" t="s">
        <v>37</v>
      </c>
      <c r="C1421" s="14" t="s">
        <v>38</v>
      </c>
      <c r="D1421" s="14">
        <v>2001</v>
      </c>
      <c r="E1421" s="14">
        <f>data_filtered[[#This Row],[test_year]]-data_filtered[[#This Row],[model_year]]</f>
        <v>13</v>
      </c>
      <c r="F1421" s="14">
        <v>88</v>
      </c>
      <c r="G1421" s="14">
        <v>18</v>
      </c>
      <c r="H1421" s="14">
        <v>106</v>
      </c>
      <c r="I1421" s="14">
        <v>0.169811320754717</v>
      </c>
    </row>
    <row r="1422" spans="1:9" x14ac:dyDescent="0.35">
      <c r="A1422" s="13">
        <v>2015</v>
      </c>
      <c r="B1422" s="13" t="s">
        <v>24</v>
      </c>
      <c r="C1422" s="13" t="s">
        <v>71</v>
      </c>
      <c r="D1422" s="13">
        <v>2000</v>
      </c>
      <c r="E1422" s="14">
        <f>data_filtered[[#This Row],[test_year]]-data_filtered[[#This Row],[model_year]]</f>
        <v>15</v>
      </c>
      <c r="F1422" s="13">
        <v>88</v>
      </c>
      <c r="G1422" s="13">
        <v>18</v>
      </c>
      <c r="H1422" s="13">
        <v>106</v>
      </c>
      <c r="I1422" s="13">
        <v>0.169811320754717</v>
      </c>
    </row>
    <row r="1423" spans="1:9" x14ac:dyDescent="0.35">
      <c r="A1423" s="14">
        <v>2015</v>
      </c>
      <c r="B1423" s="14" t="s">
        <v>30</v>
      </c>
      <c r="C1423" s="14" t="s">
        <v>162</v>
      </c>
      <c r="D1423" s="14">
        <v>1997</v>
      </c>
      <c r="E1423" s="14">
        <f>data_filtered[[#This Row],[test_year]]-data_filtered[[#This Row],[model_year]]</f>
        <v>18</v>
      </c>
      <c r="F1423" s="14">
        <v>88</v>
      </c>
      <c r="G1423" s="14">
        <v>18</v>
      </c>
      <c r="H1423" s="14">
        <v>106</v>
      </c>
      <c r="I1423" s="14">
        <v>0.169811320754717</v>
      </c>
    </row>
    <row r="1424" spans="1:9" x14ac:dyDescent="0.35">
      <c r="A1424" s="13">
        <v>2013</v>
      </c>
      <c r="B1424" s="13" t="s">
        <v>98</v>
      </c>
      <c r="C1424" s="13" t="s">
        <v>351</v>
      </c>
      <c r="D1424" s="13">
        <v>2000</v>
      </c>
      <c r="E1424" s="14">
        <f>data_filtered[[#This Row],[test_year]]-data_filtered[[#This Row],[model_year]]</f>
        <v>13</v>
      </c>
      <c r="F1424" s="13">
        <v>44</v>
      </c>
      <c r="G1424" s="13">
        <v>9</v>
      </c>
      <c r="H1424" s="13">
        <v>53</v>
      </c>
      <c r="I1424" s="13">
        <v>0.169811320754717</v>
      </c>
    </row>
    <row r="1425" spans="1:9" x14ac:dyDescent="0.35">
      <c r="A1425" s="14">
        <v>2014</v>
      </c>
      <c r="B1425" s="14" t="s">
        <v>102</v>
      </c>
      <c r="C1425" s="14" t="s">
        <v>103</v>
      </c>
      <c r="D1425" s="14">
        <v>2005</v>
      </c>
      <c r="E1425" s="14">
        <f>data_filtered[[#This Row],[test_year]]-data_filtered[[#This Row],[model_year]]</f>
        <v>9</v>
      </c>
      <c r="F1425" s="14">
        <v>44</v>
      </c>
      <c r="G1425" s="14">
        <v>9</v>
      </c>
      <c r="H1425" s="14">
        <v>53</v>
      </c>
      <c r="I1425" s="14">
        <v>0.169811320754717</v>
      </c>
    </row>
    <row r="1426" spans="1:9" x14ac:dyDescent="0.35">
      <c r="A1426" s="13">
        <v>2014</v>
      </c>
      <c r="B1426" s="13" t="s">
        <v>269</v>
      </c>
      <c r="C1426" s="13" t="s">
        <v>270</v>
      </c>
      <c r="D1426" s="13">
        <v>1999</v>
      </c>
      <c r="E1426" s="14">
        <f>data_filtered[[#This Row],[test_year]]-data_filtered[[#This Row],[model_year]]</f>
        <v>15</v>
      </c>
      <c r="F1426" s="13">
        <v>44</v>
      </c>
      <c r="G1426" s="13">
        <v>9</v>
      </c>
      <c r="H1426" s="13">
        <v>53</v>
      </c>
      <c r="I1426" s="13">
        <v>0.169811320754717</v>
      </c>
    </row>
    <row r="1427" spans="1:9" x14ac:dyDescent="0.35">
      <c r="A1427" s="13">
        <v>2014</v>
      </c>
      <c r="B1427" s="13" t="s">
        <v>104</v>
      </c>
      <c r="C1427" s="13" t="s">
        <v>221</v>
      </c>
      <c r="D1427" s="13">
        <v>1998</v>
      </c>
      <c r="E1427" s="14">
        <f>data_filtered[[#This Row],[test_year]]-data_filtered[[#This Row],[model_year]]</f>
        <v>16</v>
      </c>
      <c r="F1427" s="13">
        <v>44</v>
      </c>
      <c r="G1427" s="13">
        <v>9</v>
      </c>
      <c r="H1427" s="13">
        <v>53</v>
      </c>
      <c r="I1427" s="13">
        <v>0.169811320754717</v>
      </c>
    </row>
    <row r="1428" spans="1:9" x14ac:dyDescent="0.35">
      <c r="A1428" s="14">
        <v>2015</v>
      </c>
      <c r="B1428" s="14" t="s">
        <v>30</v>
      </c>
      <c r="C1428" s="14" t="s">
        <v>185</v>
      </c>
      <c r="D1428" s="14">
        <v>1999</v>
      </c>
      <c r="E1428" s="14">
        <f>data_filtered[[#This Row],[test_year]]-data_filtered[[#This Row],[model_year]]</f>
        <v>16</v>
      </c>
      <c r="F1428" s="14">
        <v>44</v>
      </c>
      <c r="G1428" s="14">
        <v>9</v>
      </c>
      <c r="H1428" s="14">
        <v>53</v>
      </c>
      <c r="I1428" s="14">
        <v>0.169811320754717</v>
      </c>
    </row>
    <row r="1429" spans="1:9" x14ac:dyDescent="0.35">
      <c r="A1429" s="14">
        <v>2015</v>
      </c>
      <c r="B1429" s="14" t="s">
        <v>37</v>
      </c>
      <c r="C1429" s="14" t="s">
        <v>157</v>
      </c>
      <c r="D1429" s="14">
        <v>2002</v>
      </c>
      <c r="E1429" s="14">
        <f>data_filtered[[#This Row],[test_year]]-data_filtered[[#This Row],[model_year]]</f>
        <v>13</v>
      </c>
      <c r="F1429" s="14">
        <v>44</v>
      </c>
      <c r="G1429" s="14">
        <v>9</v>
      </c>
      <c r="H1429" s="14">
        <v>53</v>
      </c>
      <c r="I1429" s="14">
        <v>0.169811320754717</v>
      </c>
    </row>
    <row r="1430" spans="1:9" x14ac:dyDescent="0.35">
      <c r="A1430" s="13">
        <v>2015</v>
      </c>
      <c r="B1430" s="13" t="s">
        <v>136</v>
      </c>
      <c r="C1430" s="13" t="s">
        <v>313</v>
      </c>
      <c r="D1430" s="13">
        <v>2001</v>
      </c>
      <c r="E1430" s="14">
        <f>data_filtered[[#This Row],[test_year]]-data_filtered[[#This Row],[model_year]]</f>
        <v>14</v>
      </c>
      <c r="F1430" s="13">
        <v>44</v>
      </c>
      <c r="G1430" s="13">
        <v>9</v>
      </c>
      <c r="H1430" s="13">
        <v>53</v>
      </c>
      <c r="I1430" s="13">
        <v>0.169811320754717</v>
      </c>
    </row>
    <row r="1431" spans="1:9" x14ac:dyDescent="0.35">
      <c r="A1431" s="14">
        <v>2015</v>
      </c>
      <c r="B1431" s="14" t="s">
        <v>128</v>
      </c>
      <c r="C1431" s="14" t="s">
        <v>173</v>
      </c>
      <c r="D1431" s="14">
        <v>2004</v>
      </c>
      <c r="E1431" s="14">
        <f>data_filtered[[#This Row],[test_year]]-data_filtered[[#This Row],[model_year]]</f>
        <v>11</v>
      </c>
      <c r="F1431" s="14">
        <v>44</v>
      </c>
      <c r="G1431" s="14">
        <v>9</v>
      </c>
      <c r="H1431" s="14">
        <v>53</v>
      </c>
      <c r="I1431" s="14">
        <v>0.169811320754717</v>
      </c>
    </row>
    <row r="1432" spans="1:9" x14ac:dyDescent="0.35">
      <c r="A1432" s="13">
        <v>2016</v>
      </c>
      <c r="B1432" s="13" t="s">
        <v>30</v>
      </c>
      <c r="C1432" s="13" t="s">
        <v>196</v>
      </c>
      <c r="D1432" s="13">
        <v>2002</v>
      </c>
      <c r="E1432" s="14">
        <f>data_filtered[[#This Row],[test_year]]-data_filtered[[#This Row],[model_year]]</f>
        <v>14</v>
      </c>
      <c r="F1432" s="13">
        <v>44</v>
      </c>
      <c r="G1432" s="13">
        <v>9</v>
      </c>
      <c r="H1432" s="13">
        <v>53</v>
      </c>
      <c r="I1432" s="13">
        <v>0.169811320754717</v>
      </c>
    </row>
    <row r="1433" spans="1:9" x14ac:dyDescent="0.35">
      <c r="A1433" s="14">
        <v>2017</v>
      </c>
      <c r="B1433" s="14" t="s">
        <v>30</v>
      </c>
      <c r="C1433" s="14" t="s">
        <v>117</v>
      </c>
      <c r="D1433" s="14">
        <v>2001</v>
      </c>
      <c r="E1433" s="14">
        <f>data_filtered[[#This Row],[test_year]]-data_filtered[[#This Row],[model_year]]</f>
        <v>16</v>
      </c>
      <c r="F1433" s="14">
        <v>44</v>
      </c>
      <c r="G1433" s="14">
        <v>9</v>
      </c>
      <c r="H1433" s="14">
        <v>53</v>
      </c>
      <c r="I1433" s="14">
        <v>0.169811320754717</v>
      </c>
    </row>
    <row r="1434" spans="1:9" x14ac:dyDescent="0.35">
      <c r="A1434" s="14">
        <v>2017</v>
      </c>
      <c r="B1434" s="14" t="s">
        <v>92</v>
      </c>
      <c r="C1434" s="14" t="s">
        <v>288</v>
      </c>
      <c r="D1434" s="14">
        <v>2006</v>
      </c>
      <c r="E1434" s="14">
        <f>data_filtered[[#This Row],[test_year]]-data_filtered[[#This Row],[model_year]]</f>
        <v>11</v>
      </c>
      <c r="F1434" s="14">
        <v>44</v>
      </c>
      <c r="G1434" s="14">
        <v>9</v>
      </c>
      <c r="H1434" s="14">
        <v>53</v>
      </c>
      <c r="I1434" s="14">
        <v>0.169811320754717</v>
      </c>
    </row>
    <row r="1435" spans="1:9" x14ac:dyDescent="0.35">
      <c r="A1435" s="13">
        <v>2013</v>
      </c>
      <c r="B1435" s="13" t="s">
        <v>30</v>
      </c>
      <c r="C1435" s="13" t="s">
        <v>47</v>
      </c>
      <c r="D1435" s="13">
        <v>2004</v>
      </c>
      <c r="E1435" s="14">
        <f>data_filtered[[#This Row],[test_year]]-data_filtered[[#This Row],[model_year]]</f>
        <v>9</v>
      </c>
      <c r="F1435" s="13">
        <v>181</v>
      </c>
      <c r="G1435" s="13">
        <v>37</v>
      </c>
      <c r="H1435" s="13">
        <v>218</v>
      </c>
      <c r="I1435" s="13">
        <v>0.16972477064220201</v>
      </c>
    </row>
    <row r="1436" spans="1:9" x14ac:dyDescent="0.35">
      <c r="A1436" s="13">
        <v>2016</v>
      </c>
      <c r="B1436" s="13" t="s">
        <v>24</v>
      </c>
      <c r="C1436" s="13" t="s">
        <v>41</v>
      </c>
      <c r="D1436" s="13">
        <v>2001</v>
      </c>
      <c r="E1436" s="14">
        <f>data_filtered[[#This Row],[test_year]]-data_filtered[[#This Row],[model_year]]</f>
        <v>15</v>
      </c>
      <c r="F1436" s="13">
        <v>191</v>
      </c>
      <c r="G1436" s="13">
        <v>39</v>
      </c>
      <c r="H1436" s="13">
        <v>230</v>
      </c>
      <c r="I1436" s="13">
        <v>0.16956521739130401</v>
      </c>
    </row>
    <row r="1437" spans="1:9" x14ac:dyDescent="0.35">
      <c r="A1437" s="13">
        <v>2016</v>
      </c>
      <c r="B1437" s="13" t="s">
        <v>30</v>
      </c>
      <c r="C1437" s="13" t="s">
        <v>72</v>
      </c>
      <c r="D1437" s="13">
        <v>2002</v>
      </c>
      <c r="E1437" s="14">
        <f>data_filtered[[#This Row],[test_year]]-data_filtered[[#This Row],[model_year]]</f>
        <v>14</v>
      </c>
      <c r="F1437" s="13">
        <v>147</v>
      </c>
      <c r="G1437" s="13">
        <v>30</v>
      </c>
      <c r="H1437" s="13">
        <v>177</v>
      </c>
      <c r="I1437" s="13">
        <v>0.169491525423729</v>
      </c>
    </row>
    <row r="1438" spans="1:9" x14ac:dyDescent="0.35">
      <c r="A1438" s="14">
        <v>2013</v>
      </c>
      <c r="B1438" s="14" t="s">
        <v>52</v>
      </c>
      <c r="C1438" s="14" t="s">
        <v>62</v>
      </c>
      <c r="D1438" s="14">
        <v>2000</v>
      </c>
      <c r="E1438" s="14">
        <f>data_filtered[[#This Row],[test_year]]-data_filtered[[#This Row],[model_year]]</f>
        <v>13</v>
      </c>
      <c r="F1438" s="14">
        <v>49</v>
      </c>
      <c r="G1438" s="14">
        <v>10</v>
      </c>
      <c r="H1438" s="14">
        <v>59</v>
      </c>
      <c r="I1438" s="14">
        <v>0.169491525423729</v>
      </c>
    </row>
    <row r="1439" spans="1:9" x14ac:dyDescent="0.35">
      <c r="A1439" s="13">
        <v>2015</v>
      </c>
      <c r="B1439" s="13" t="s">
        <v>67</v>
      </c>
      <c r="C1439" s="13" t="s">
        <v>145</v>
      </c>
      <c r="D1439" s="13">
        <v>1994</v>
      </c>
      <c r="E1439" s="14">
        <f>data_filtered[[#This Row],[test_year]]-data_filtered[[#This Row],[model_year]]</f>
        <v>21</v>
      </c>
      <c r="F1439" s="13">
        <v>49</v>
      </c>
      <c r="G1439" s="13">
        <v>10</v>
      </c>
      <c r="H1439" s="13">
        <v>59</v>
      </c>
      <c r="I1439" s="13">
        <v>0.169491525423729</v>
      </c>
    </row>
    <row r="1440" spans="1:9" x14ac:dyDescent="0.35">
      <c r="A1440" s="14">
        <v>2016</v>
      </c>
      <c r="B1440" s="14" t="s">
        <v>67</v>
      </c>
      <c r="C1440" s="14" t="s">
        <v>297</v>
      </c>
      <c r="D1440" s="14">
        <v>2004</v>
      </c>
      <c r="E1440" s="14">
        <f>data_filtered[[#This Row],[test_year]]-data_filtered[[#This Row],[model_year]]</f>
        <v>12</v>
      </c>
      <c r="F1440" s="14">
        <v>49</v>
      </c>
      <c r="G1440" s="14">
        <v>10</v>
      </c>
      <c r="H1440" s="14">
        <v>59</v>
      </c>
      <c r="I1440" s="14">
        <v>0.169491525423729</v>
      </c>
    </row>
    <row r="1441" spans="1:9" x14ac:dyDescent="0.35">
      <c r="A1441" s="14">
        <v>2017</v>
      </c>
      <c r="B1441" s="14" t="s">
        <v>67</v>
      </c>
      <c r="C1441" s="14" t="s">
        <v>297</v>
      </c>
      <c r="D1441" s="14">
        <v>2005</v>
      </c>
      <c r="E1441" s="14">
        <f>data_filtered[[#This Row],[test_year]]-data_filtered[[#This Row],[model_year]]</f>
        <v>12</v>
      </c>
      <c r="F1441" s="14">
        <v>49</v>
      </c>
      <c r="G1441" s="14">
        <v>10</v>
      </c>
      <c r="H1441" s="14">
        <v>59</v>
      </c>
      <c r="I1441" s="14">
        <v>0.169491525423729</v>
      </c>
    </row>
    <row r="1442" spans="1:9" x14ac:dyDescent="0.35">
      <c r="A1442" s="14">
        <v>2013</v>
      </c>
      <c r="B1442" s="14" t="s">
        <v>52</v>
      </c>
      <c r="C1442" s="14" t="s">
        <v>61</v>
      </c>
      <c r="D1442" s="14">
        <v>1997</v>
      </c>
      <c r="E1442" s="14">
        <f>data_filtered[[#This Row],[test_year]]-data_filtered[[#This Row],[model_year]]</f>
        <v>16</v>
      </c>
      <c r="F1442" s="14">
        <v>162</v>
      </c>
      <c r="G1442" s="14">
        <v>33</v>
      </c>
      <c r="H1442" s="14">
        <v>195</v>
      </c>
      <c r="I1442" s="14">
        <v>0.16923076923076899</v>
      </c>
    </row>
    <row r="1443" spans="1:9" x14ac:dyDescent="0.35">
      <c r="A1443" s="14">
        <v>2016</v>
      </c>
      <c r="B1443" s="14" t="s">
        <v>30</v>
      </c>
      <c r="C1443" s="14" t="s">
        <v>40</v>
      </c>
      <c r="D1443" s="14">
        <v>2000</v>
      </c>
      <c r="E1443" s="14">
        <f>data_filtered[[#This Row],[test_year]]-data_filtered[[#This Row],[model_year]]</f>
        <v>16</v>
      </c>
      <c r="F1443" s="14">
        <v>162</v>
      </c>
      <c r="G1443" s="14">
        <v>33</v>
      </c>
      <c r="H1443" s="14">
        <v>195</v>
      </c>
      <c r="I1443" s="14">
        <v>0.16923076923076899</v>
      </c>
    </row>
    <row r="1444" spans="1:9" x14ac:dyDescent="0.35">
      <c r="A1444" s="13">
        <v>2013</v>
      </c>
      <c r="B1444" s="13" t="s">
        <v>113</v>
      </c>
      <c r="C1444" s="13" t="s">
        <v>309</v>
      </c>
      <c r="D1444" s="13">
        <v>2002</v>
      </c>
      <c r="E1444" s="14">
        <f>data_filtered[[#This Row],[test_year]]-data_filtered[[#This Row],[model_year]]</f>
        <v>11</v>
      </c>
      <c r="F1444" s="13">
        <v>54</v>
      </c>
      <c r="G1444" s="13">
        <v>11</v>
      </c>
      <c r="H1444" s="13">
        <v>65</v>
      </c>
      <c r="I1444" s="13">
        <v>0.16923076923076899</v>
      </c>
    </row>
    <row r="1445" spans="1:9" x14ac:dyDescent="0.35">
      <c r="A1445" s="14">
        <v>2016</v>
      </c>
      <c r="B1445" s="14" t="s">
        <v>52</v>
      </c>
      <c r="C1445" s="14" t="s">
        <v>165</v>
      </c>
      <c r="D1445" s="14">
        <v>2003</v>
      </c>
      <c r="E1445" s="14">
        <f>data_filtered[[#This Row],[test_year]]-data_filtered[[#This Row],[model_year]]</f>
        <v>13</v>
      </c>
      <c r="F1445" s="14">
        <v>54</v>
      </c>
      <c r="G1445" s="14">
        <v>11</v>
      </c>
      <c r="H1445" s="14">
        <v>65</v>
      </c>
      <c r="I1445" s="14">
        <v>0.16923076923076899</v>
      </c>
    </row>
    <row r="1446" spans="1:9" x14ac:dyDescent="0.35">
      <c r="A1446" s="14">
        <v>2017</v>
      </c>
      <c r="B1446" s="14" t="s">
        <v>24</v>
      </c>
      <c r="C1446" s="14" t="s">
        <v>189</v>
      </c>
      <c r="D1446" s="14">
        <v>2002</v>
      </c>
      <c r="E1446" s="14">
        <f>data_filtered[[#This Row],[test_year]]-data_filtered[[#This Row],[model_year]]</f>
        <v>15</v>
      </c>
      <c r="F1446" s="14">
        <v>54</v>
      </c>
      <c r="G1446" s="14">
        <v>11</v>
      </c>
      <c r="H1446" s="14">
        <v>65</v>
      </c>
      <c r="I1446" s="14">
        <v>0.16923076923076899</v>
      </c>
    </row>
    <row r="1447" spans="1:9" x14ac:dyDescent="0.35">
      <c r="A1447" s="14">
        <v>2015</v>
      </c>
      <c r="B1447" s="14" t="s">
        <v>30</v>
      </c>
      <c r="C1447" s="14" t="s">
        <v>47</v>
      </c>
      <c r="D1447" s="14">
        <v>2005</v>
      </c>
      <c r="E1447" s="14">
        <f>data_filtered[[#This Row],[test_year]]-data_filtered[[#This Row],[model_year]]</f>
        <v>10</v>
      </c>
      <c r="F1447" s="14">
        <v>113</v>
      </c>
      <c r="G1447" s="14">
        <v>23</v>
      </c>
      <c r="H1447" s="14">
        <v>136</v>
      </c>
      <c r="I1447" s="14">
        <v>0.16911764705882401</v>
      </c>
    </row>
    <row r="1448" spans="1:9" x14ac:dyDescent="0.35">
      <c r="A1448" s="13">
        <v>2013</v>
      </c>
      <c r="B1448" s="13" t="s">
        <v>33</v>
      </c>
      <c r="C1448" s="13" t="s">
        <v>86</v>
      </c>
      <c r="D1448" s="13">
        <v>2003</v>
      </c>
      <c r="E1448" s="14">
        <f>data_filtered[[#This Row],[test_year]]-data_filtered[[#This Row],[model_year]]</f>
        <v>10</v>
      </c>
      <c r="F1448" s="13">
        <v>59</v>
      </c>
      <c r="G1448" s="13">
        <v>12</v>
      </c>
      <c r="H1448" s="13">
        <v>71</v>
      </c>
      <c r="I1448" s="13">
        <v>0.169014084507042</v>
      </c>
    </row>
    <row r="1449" spans="1:9" x14ac:dyDescent="0.35">
      <c r="A1449" s="13">
        <v>2016</v>
      </c>
      <c r="B1449" s="13" t="s">
        <v>113</v>
      </c>
      <c r="C1449" s="13" t="s">
        <v>161</v>
      </c>
      <c r="D1449" s="13">
        <v>2000</v>
      </c>
      <c r="E1449" s="14">
        <f>data_filtered[[#This Row],[test_year]]-data_filtered[[#This Row],[model_year]]</f>
        <v>16</v>
      </c>
      <c r="F1449" s="13">
        <v>59</v>
      </c>
      <c r="G1449" s="13">
        <v>12</v>
      </c>
      <c r="H1449" s="13">
        <v>71</v>
      </c>
      <c r="I1449" s="13">
        <v>0.169014084507042</v>
      </c>
    </row>
    <row r="1450" spans="1:9" x14ac:dyDescent="0.35">
      <c r="A1450" s="13">
        <v>2017</v>
      </c>
      <c r="B1450" s="13" t="s">
        <v>30</v>
      </c>
      <c r="C1450" s="13" t="s">
        <v>124</v>
      </c>
      <c r="D1450" s="13">
        <v>1994</v>
      </c>
      <c r="E1450" s="14">
        <f>data_filtered[[#This Row],[test_year]]-data_filtered[[#This Row],[model_year]]</f>
        <v>23</v>
      </c>
      <c r="F1450" s="13">
        <v>59</v>
      </c>
      <c r="G1450" s="13">
        <v>12</v>
      </c>
      <c r="H1450" s="13">
        <v>71</v>
      </c>
      <c r="I1450" s="13">
        <v>0.169014084507042</v>
      </c>
    </row>
    <row r="1451" spans="1:9" x14ac:dyDescent="0.35">
      <c r="A1451" s="14">
        <v>2017</v>
      </c>
      <c r="B1451" s="14" t="s">
        <v>67</v>
      </c>
      <c r="C1451" s="14" t="s">
        <v>68</v>
      </c>
      <c r="D1451" s="14">
        <v>2001</v>
      </c>
      <c r="E1451" s="14">
        <f>data_filtered[[#This Row],[test_year]]-data_filtered[[#This Row],[model_year]]</f>
        <v>16</v>
      </c>
      <c r="F1451" s="14">
        <v>59</v>
      </c>
      <c r="G1451" s="14">
        <v>12</v>
      </c>
      <c r="H1451" s="14">
        <v>71</v>
      </c>
      <c r="I1451" s="14">
        <v>0.169014084507042</v>
      </c>
    </row>
    <row r="1452" spans="1:9" x14ac:dyDescent="0.35">
      <c r="A1452" s="13">
        <v>2013</v>
      </c>
      <c r="B1452" s="13" t="s">
        <v>42</v>
      </c>
      <c r="C1452" s="13" t="s">
        <v>66</v>
      </c>
      <c r="D1452" s="13">
        <v>1992</v>
      </c>
      <c r="E1452" s="14">
        <f>data_filtered[[#This Row],[test_year]]-data_filtered[[#This Row],[model_year]]</f>
        <v>21</v>
      </c>
      <c r="F1452" s="13">
        <v>123</v>
      </c>
      <c r="G1452" s="13">
        <v>25</v>
      </c>
      <c r="H1452" s="13">
        <v>148</v>
      </c>
      <c r="I1452" s="13">
        <v>0.168918918918919</v>
      </c>
    </row>
    <row r="1453" spans="1:9" x14ac:dyDescent="0.35">
      <c r="A1453" s="14">
        <v>2015</v>
      </c>
      <c r="B1453" s="14" t="s">
        <v>24</v>
      </c>
      <c r="C1453" s="14" t="s">
        <v>71</v>
      </c>
      <c r="D1453" s="14">
        <v>1998</v>
      </c>
      <c r="E1453" s="14">
        <f>data_filtered[[#This Row],[test_year]]-data_filtered[[#This Row],[model_year]]</f>
        <v>17</v>
      </c>
      <c r="F1453" s="14">
        <v>64</v>
      </c>
      <c r="G1453" s="14">
        <v>13</v>
      </c>
      <c r="H1453" s="14">
        <v>77</v>
      </c>
      <c r="I1453" s="14">
        <v>0.168831168831169</v>
      </c>
    </row>
    <row r="1454" spans="1:9" x14ac:dyDescent="0.35">
      <c r="A1454" s="14">
        <v>2015</v>
      </c>
      <c r="B1454" s="14" t="s">
        <v>33</v>
      </c>
      <c r="C1454" s="14" t="s">
        <v>254</v>
      </c>
      <c r="D1454" s="14">
        <v>2004</v>
      </c>
      <c r="E1454" s="14">
        <f>data_filtered[[#This Row],[test_year]]-data_filtered[[#This Row],[model_year]]</f>
        <v>11</v>
      </c>
      <c r="F1454" s="14">
        <v>64</v>
      </c>
      <c r="G1454" s="14">
        <v>13</v>
      </c>
      <c r="H1454" s="14">
        <v>77</v>
      </c>
      <c r="I1454" s="14">
        <v>0.168831168831169</v>
      </c>
    </row>
    <row r="1455" spans="1:9" x14ac:dyDescent="0.35">
      <c r="A1455" s="14">
        <v>2017</v>
      </c>
      <c r="B1455" s="14" t="s">
        <v>79</v>
      </c>
      <c r="C1455" s="14" t="s">
        <v>80</v>
      </c>
      <c r="D1455" s="14">
        <v>2007</v>
      </c>
      <c r="E1455" s="14">
        <f>data_filtered[[#This Row],[test_year]]-data_filtered[[#This Row],[model_year]]</f>
        <v>10</v>
      </c>
      <c r="F1455" s="14">
        <v>138</v>
      </c>
      <c r="G1455" s="14">
        <v>28</v>
      </c>
      <c r="H1455" s="14">
        <v>166</v>
      </c>
      <c r="I1455" s="14">
        <v>0.16867469879518099</v>
      </c>
    </row>
    <row r="1456" spans="1:9" x14ac:dyDescent="0.35">
      <c r="A1456" s="14">
        <v>2013</v>
      </c>
      <c r="B1456" s="14" t="s">
        <v>24</v>
      </c>
      <c r="C1456" s="14" t="s">
        <v>183</v>
      </c>
      <c r="D1456" s="14">
        <v>2004</v>
      </c>
      <c r="E1456" s="14">
        <f>data_filtered[[#This Row],[test_year]]-data_filtered[[#This Row],[model_year]]</f>
        <v>9</v>
      </c>
      <c r="F1456" s="14">
        <v>69</v>
      </c>
      <c r="G1456" s="14">
        <v>14</v>
      </c>
      <c r="H1456" s="14">
        <v>83</v>
      </c>
      <c r="I1456" s="14">
        <v>0.16867469879518099</v>
      </c>
    </row>
    <row r="1457" spans="1:9" x14ac:dyDescent="0.35">
      <c r="A1457" s="13">
        <v>2013</v>
      </c>
      <c r="B1457" s="13" t="s">
        <v>42</v>
      </c>
      <c r="C1457" s="13" t="s">
        <v>182</v>
      </c>
      <c r="D1457" s="13">
        <v>1999</v>
      </c>
      <c r="E1457" s="14">
        <f>data_filtered[[#This Row],[test_year]]-data_filtered[[#This Row],[model_year]]</f>
        <v>14</v>
      </c>
      <c r="F1457" s="13">
        <v>74</v>
      </c>
      <c r="G1457" s="13">
        <v>15</v>
      </c>
      <c r="H1457" s="13">
        <v>89</v>
      </c>
      <c r="I1457" s="13">
        <v>0.16853932584269701</v>
      </c>
    </row>
    <row r="1458" spans="1:9" x14ac:dyDescent="0.35">
      <c r="A1458" s="13">
        <v>2014</v>
      </c>
      <c r="B1458" s="13" t="s">
        <v>30</v>
      </c>
      <c r="C1458" s="13" t="s">
        <v>204</v>
      </c>
      <c r="D1458" s="13">
        <v>2002</v>
      </c>
      <c r="E1458" s="14">
        <f>data_filtered[[#This Row],[test_year]]-data_filtered[[#This Row],[model_year]]</f>
        <v>12</v>
      </c>
      <c r="F1458" s="13">
        <v>74</v>
      </c>
      <c r="G1458" s="13">
        <v>15</v>
      </c>
      <c r="H1458" s="13">
        <v>89</v>
      </c>
      <c r="I1458" s="13">
        <v>0.16853932584269701</v>
      </c>
    </row>
    <row r="1459" spans="1:9" x14ac:dyDescent="0.35">
      <c r="A1459" s="14">
        <v>2014</v>
      </c>
      <c r="B1459" s="14" t="s">
        <v>30</v>
      </c>
      <c r="C1459" s="14" t="s">
        <v>47</v>
      </c>
      <c r="D1459" s="14">
        <v>2002</v>
      </c>
      <c r="E1459" s="14">
        <f>data_filtered[[#This Row],[test_year]]-data_filtered[[#This Row],[model_year]]</f>
        <v>12</v>
      </c>
      <c r="F1459" s="14">
        <v>153</v>
      </c>
      <c r="G1459" s="14">
        <v>31</v>
      </c>
      <c r="H1459" s="14">
        <v>184</v>
      </c>
      <c r="I1459" s="14">
        <v>0.16847826086956499</v>
      </c>
    </row>
    <row r="1460" spans="1:9" x14ac:dyDescent="0.35">
      <c r="A1460" s="13">
        <v>2016</v>
      </c>
      <c r="B1460" s="13" t="s">
        <v>79</v>
      </c>
      <c r="C1460" s="13" t="s">
        <v>80</v>
      </c>
      <c r="D1460" s="13">
        <v>2007</v>
      </c>
      <c r="E1460" s="14">
        <f>data_filtered[[#This Row],[test_year]]-data_filtered[[#This Row],[model_year]]</f>
        <v>9</v>
      </c>
      <c r="F1460" s="13">
        <v>153</v>
      </c>
      <c r="G1460" s="13">
        <v>31</v>
      </c>
      <c r="H1460" s="13">
        <v>184</v>
      </c>
      <c r="I1460" s="13">
        <v>0.16847826086956499</v>
      </c>
    </row>
    <row r="1461" spans="1:9" x14ac:dyDescent="0.35">
      <c r="A1461" s="14">
        <v>2013</v>
      </c>
      <c r="B1461" s="14" t="s">
        <v>186</v>
      </c>
      <c r="C1461" s="14" t="s">
        <v>195</v>
      </c>
      <c r="D1461" s="14">
        <v>2003</v>
      </c>
      <c r="E1461" s="14">
        <f>data_filtered[[#This Row],[test_year]]-data_filtered[[#This Row],[model_year]]</f>
        <v>10</v>
      </c>
      <c r="F1461" s="14">
        <v>79</v>
      </c>
      <c r="G1461" s="14">
        <v>16</v>
      </c>
      <c r="H1461" s="14">
        <v>95</v>
      </c>
      <c r="I1461" s="14">
        <v>0.168421052631579</v>
      </c>
    </row>
    <row r="1462" spans="1:9" x14ac:dyDescent="0.35">
      <c r="A1462" s="14">
        <v>2014</v>
      </c>
      <c r="B1462" s="14" t="s">
        <v>104</v>
      </c>
      <c r="C1462" s="14" t="s">
        <v>211</v>
      </c>
      <c r="D1462" s="14">
        <v>2002</v>
      </c>
      <c r="E1462" s="14">
        <f>data_filtered[[#This Row],[test_year]]-data_filtered[[#This Row],[model_year]]</f>
        <v>12</v>
      </c>
      <c r="F1462" s="14">
        <v>79</v>
      </c>
      <c r="G1462" s="14">
        <v>16</v>
      </c>
      <c r="H1462" s="14">
        <v>95</v>
      </c>
      <c r="I1462" s="14">
        <v>0.168421052631579</v>
      </c>
    </row>
    <row r="1463" spans="1:9" x14ac:dyDescent="0.35">
      <c r="A1463" s="13">
        <v>2016</v>
      </c>
      <c r="B1463" s="13" t="s">
        <v>58</v>
      </c>
      <c r="C1463" s="13" t="s">
        <v>142</v>
      </c>
      <c r="D1463" s="13">
        <v>2007</v>
      </c>
      <c r="E1463" s="14">
        <f>data_filtered[[#This Row],[test_year]]-data_filtered[[#This Row],[model_year]]</f>
        <v>9</v>
      </c>
      <c r="F1463" s="13">
        <v>79</v>
      </c>
      <c r="G1463" s="13">
        <v>16</v>
      </c>
      <c r="H1463" s="13">
        <v>95</v>
      </c>
      <c r="I1463" s="13">
        <v>0.168421052631579</v>
      </c>
    </row>
    <row r="1464" spans="1:9" x14ac:dyDescent="0.35">
      <c r="A1464" s="14">
        <v>2014</v>
      </c>
      <c r="B1464" s="14" t="s">
        <v>106</v>
      </c>
      <c r="C1464" s="14" t="s">
        <v>107</v>
      </c>
      <c r="D1464" s="14">
        <v>2004</v>
      </c>
      <c r="E1464" s="14">
        <f>data_filtered[[#This Row],[test_year]]-data_filtered[[#This Row],[model_year]]</f>
        <v>10</v>
      </c>
      <c r="F1464" s="14">
        <v>89</v>
      </c>
      <c r="G1464" s="14">
        <v>18</v>
      </c>
      <c r="H1464" s="14">
        <v>107</v>
      </c>
      <c r="I1464" s="14">
        <v>0.168224299065421</v>
      </c>
    </row>
    <row r="1465" spans="1:9" x14ac:dyDescent="0.35">
      <c r="A1465" s="14">
        <v>2015</v>
      </c>
      <c r="B1465" s="14" t="s">
        <v>24</v>
      </c>
      <c r="C1465" s="14" t="s">
        <v>49</v>
      </c>
      <c r="D1465" s="14">
        <v>1999</v>
      </c>
      <c r="E1465" s="14">
        <f>data_filtered[[#This Row],[test_year]]-data_filtered[[#This Row],[model_year]]</f>
        <v>16</v>
      </c>
      <c r="F1465" s="14">
        <v>99</v>
      </c>
      <c r="G1465" s="14">
        <v>20</v>
      </c>
      <c r="H1465" s="14">
        <v>119</v>
      </c>
      <c r="I1465" s="14">
        <v>0.16806722689075601</v>
      </c>
    </row>
    <row r="1466" spans="1:9" x14ac:dyDescent="0.35">
      <c r="A1466" s="14">
        <v>2016</v>
      </c>
      <c r="B1466" s="14" t="s">
        <v>24</v>
      </c>
      <c r="C1466" s="14" t="s">
        <v>71</v>
      </c>
      <c r="D1466" s="14">
        <v>2001</v>
      </c>
      <c r="E1466" s="14">
        <f>data_filtered[[#This Row],[test_year]]-data_filtered[[#This Row],[model_year]]</f>
        <v>15</v>
      </c>
      <c r="F1466" s="14">
        <v>99</v>
      </c>
      <c r="G1466" s="14">
        <v>20</v>
      </c>
      <c r="H1466" s="14">
        <v>119</v>
      </c>
      <c r="I1466" s="14">
        <v>0.16806722689075601</v>
      </c>
    </row>
    <row r="1467" spans="1:9" x14ac:dyDescent="0.35">
      <c r="A1467" s="13">
        <v>2014</v>
      </c>
      <c r="B1467" s="13" t="s">
        <v>24</v>
      </c>
      <c r="C1467" s="13" t="s">
        <v>71</v>
      </c>
      <c r="D1467" s="13">
        <v>2000</v>
      </c>
      <c r="E1467" s="14">
        <f>data_filtered[[#This Row],[test_year]]-data_filtered[[#This Row],[model_year]]</f>
        <v>14</v>
      </c>
      <c r="F1467" s="13">
        <v>104</v>
      </c>
      <c r="G1467" s="13">
        <v>21</v>
      </c>
      <c r="H1467" s="13">
        <v>125</v>
      </c>
      <c r="I1467" s="13">
        <v>0.16800000000000001</v>
      </c>
    </row>
    <row r="1468" spans="1:9" x14ac:dyDescent="0.35">
      <c r="A1468" s="14">
        <v>2015</v>
      </c>
      <c r="B1468" s="14" t="s">
        <v>52</v>
      </c>
      <c r="C1468" s="14" t="s">
        <v>74</v>
      </c>
      <c r="D1468" s="14">
        <v>1999</v>
      </c>
      <c r="E1468" s="14">
        <f>data_filtered[[#This Row],[test_year]]-data_filtered[[#This Row],[model_year]]</f>
        <v>16</v>
      </c>
      <c r="F1468" s="14">
        <v>104</v>
      </c>
      <c r="G1468" s="14">
        <v>21</v>
      </c>
      <c r="H1468" s="14">
        <v>125</v>
      </c>
      <c r="I1468" s="14">
        <v>0.16800000000000001</v>
      </c>
    </row>
    <row r="1469" spans="1:9" x14ac:dyDescent="0.35">
      <c r="A1469" s="13">
        <v>2014</v>
      </c>
      <c r="B1469" s="13" t="s">
        <v>24</v>
      </c>
      <c r="C1469" s="13" t="s">
        <v>41</v>
      </c>
      <c r="D1469" s="13">
        <v>2002</v>
      </c>
      <c r="E1469" s="14">
        <f>data_filtered[[#This Row],[test_year]]-data_filtered[[#This Row],[model_year]]</f>
        <v>12</v>
      </c>
      <c r="F1469" s="13">
        <v>218</v>
      </c>
      <c r="G1469" s="13">
        <v>44</v>
      </c>
      <c r="H1469" s="13">
        <v>262</v>
      </c>
      <c r="I1469" s="13">
        <v>0.16793893129771001</v>
      </c>
    </row>
    <row r="1470" spans="1:9" x14ac:dyDescent="0.35">
      <c r="A1470" s="13">
        <v>2013</v>
      </c>
      <c r="B1470" s="13" t="s">
        <v>52</v>
      </c>
      <c r="C1470" s="13" t="s">
        <v>53</v>
      </c>
      <c r="D1470" s="13">
        <v>2000</v>
      </c>
      <c r="E1470" s="14">
        <f>data_filtered[[#This Row],[test_year]]-data_filtered[[#This Row],[model_year]]</f>
        <v>13</v>
      </c>
      <c r="F1470" s="13">
        <v>114</v>
      </c>
      <c r="G1470" s="13">
        <v>23</v>
      </c>
      <c r="H1470" s="13">
        <v>137</v>
      </c>
      <c r="I1470" s="13">
        <v>0.167883211678832</v>
      </c>
    </row>
    <row r="1471" spans="1:9" x14ac:dyDescent="0.35">
      <c r="A1471" s="14">
        <v>2013</v>
      </c>
      <c r="B1471" s="14" t="s">
        <v>33</v>
      </c>
      <c r="C1471" s="14" t="s">
        <v>34</v>
      </c>
      <c r="D1471" s="14">
        <v>2002</v>
      </c>
      <c r="E1471" s="14">
        <f>data_filtered[[#This Row],[test_year]]-data_filtered[[#This Row],[model_year]]</f>
        <v>11</v>
      </c>
      <c r="F1471" s="14">
        <v>139</v>
      </c>
      <c r="G1471" s="14">
        <v>28</v>
      </c>
      <c r="H1471" s="14">
        <v>167</v>
      </c>
      <c r="I1471" s="14">
        <v>0.16766467065868301</v>
      </c>
    </row>
    <row r="1472" spans="1:9" x14ac:dyDescent="0.35">
      <c r="A1472" s="13">
        <v>2016</v>
      </c>
      <c r="B1472" s="13" t="s">
        <v>24</v>
      </c>
      <c r="C1472" s="13" t="s">
        <v>70</v>
      </c>
      <c r="D1472" s="13">
        <v>1995</v>
      </c>
      <c r="E1472" s="14">
        <f>data_filtered[[#This Row],[test_year]]-data_filtered[[#This Row],[model_year]]</f>
        <v>21</v>
      </c>
      <c r="F1472" s="13">
        <v>145</v>
      </c>
      <c r="G1472" s="13">
        <v>29</v>
      </c>
      <c r="H1472" s="13">
        <v>174</v>
      </c>
      <c r="I1472" s="13">
        <v>0.16666666666666699</v>
      </c>
    </row>
    <row r="1473" spans="1:9" x14ac:dyDescent="0.35">
      <c r="A1473" s="13">
        <v>2015</v>
      </c>
      <c r="B1473" s="13" t="s">
        <v>26</v>
      </c>
      <c r="C1473" s="13" t="s">
        <v>69</v>
      </c>
      <c r="D1473" s="13">
        <v>1993</v>
      </c>
      <c r="E1473" s="14">
        <f>data_filtered[[#This Row],[test_year]]-data_filtered[[#This Row],[model_year]]</f>
        <v>22</v>
      </c>
      <c r="F1473" s="13">
        <v>135</v>
      </c>
      <c r="G1473" s="13">
        <v>27</v>
      </c>
      <c r="H1473" s="13">
        <v>162</v>
      </c>
      <c r="I1473" s="13">
        <v>0.16666666666666699</v>
      </c>
    </row>
    <row r="1474" spans="1:9" x14ac:dyDescent="0.35">
      <c r="A1474" s="13">
        <v>2014</v>
      </c>
      <c r="B1474" s="13" t="s">
        <v>24</v>
      </c>
      <c r="C1474" s="13" t="s">
        <v>116</v>
      </c>
      <c r="D1474" s="13">
        <v>1998</v>
      </c>
      <c r="E1474" s="14">
        <f>data_filtered[[#This Row],[test_year]]-data_filtered[[#This Row],[model_year]]</f>
        <v>16</v>
      </c>
      <c r="F1474" s="13">
        <v>120</v>
      </c>
      <c r="G1474" s="13">
        <v>24</v>
      </c>
      <c r="H1474" s="13">
        <v>144</v>
      </c>
      <c r="I1474" s="13">
        <v>0.16666666666666699</v>
      </c>
    </row>
    <row r="1475" spans="1:9" x14ac:dyDescent="0.35">
      <c r="A1475" s="14">
        <v>2013</v>
      </c>
      <c r="B1475" s="14" t="s">
        <v>52</v>
      </c>
      <c r="C1475" s="14" t="s">
        <v>165</v>
      </c>
      <c r="D1475" s="14">
        <v>2002</v>
      </c>
      <c r="E1475" s="14">
        <f>data_filtered[[#This Row],[test_year]]-data_filtered[[#This Row],[model_year]]</f>
        <v>11</v>
      </c>
      <c r="F1475" s="14">
        <v>100</v>
      </c>
      <c r="G1475" s="14">
        <v>20</v>
      </c>
      <c r="H1475" s="14">
        <v>120</v>
      </c>
      <c r="I1475" s="14">
        <v>0.16666666666666699</v>
      </c>
    </row>
    <row r="1476" spans="1:9" x14ac:dyDescent="0.35">
      <c r="A1476" s="13">
        <v>2014</v>
      </c>
      <c r="B1476" s="13" t="s">
        <v>24</v>
      </c>
      <c r="C1476" s="13" t="s">
        <v>134</v>
      </c>
      <c r="D1476" s="13">
        <v>2003</v>
      </c>
      <c r="E1476" s="14">
        <f>data_filtered[[#This Row],[test_year]]-data_filtered[[#This Row],[model_year]]</f>
        <v>11</v>
      </c>
      <c r="F1476" s="13">
        <v>95</v>
      </c>
      <c r="G1476" s="13">
        <v>19</v>
      </c>
      <c r="H1476" s="13">
        <v>114</v>
      </c>
      <c r="I1476" s="13">
        <v>0.16666666666666699</v>
      </c>
    </row>
    <row r="1477" spans="1:9" x14ac:dyDescent="0.35">
      <c r="A1477" s="13">
        <v>2013</v>
      </c>
      <c r="B1477" s="13" t="s">
        <v>24</v>
      </c>
      <c r="C1477" s="13" t="s">
        <v>116</v>
      </c>
      <c r="D1477" s="13">
        <v>1997</v>
      </c>
      <c r="E1477" s="14">
        <f>data_filtered[[#This Row],[test_year]]-data_filtered[[#This Row],[model_year]]</f>
        <v>16</v>
      </c>
      <c r="F1477" s="13">
        <v>90</v>
      </c>
      <c r="G1477" s="13">
        <v>18</v>
      </c>
      <c r="H1477" s="13">
        <v>108</v>
      </c>
      <c r="I1477" s="13">
        <v>0.16666666666666699</v>
      </c>
    </row>
    <row r="1478" spans="1:9" x14ac:dyDescent="0.35">
      <c r="A1478" s="14">
        <v>2014</v>
      </c>
      <c r="B1478" s="14" t="s">
        <v>67</v>
      </c>
      <c r="C1478" s="14" t="s">
        <v>193</v>
      </c>
      <c r="D1478" s="14">
        <v>1999</v>
      </c>
      <c r="E1478" s="14">
        <f>data_filtered[[#This Row],[test_year]]-data_filtered[[#This Row],[model_year]]</f>
        <v>15</v>
      </c>
      <c r="F1478" s="14">
        <v>85</v>
      </c>
      <c r="G1478" s="14">
        <v>17</v>
      </c>
      <c r="H1478" s="14">
        <v>102</v>
      </c>
      <c r="I1478" s="14">
        <v>0.16666666666666699</v>
      </c>
    </row>
    <row r="1479" spans="1:9" x14ac:dyDescent="0.35">
      <c r="A1479" s="13">
        <v>2017</v>
      </c>
      <c r="B1479" s="13" t="s">
        <v>30</v>
      </c>
      <c r="C1479" s="13" t="s">
        <v>60</v>
      </c>
      <c r="D1479" s="13">
        <v>2001</v>
      </c>
      <c r="E1479" s="14">
        <f>data_filtered[[#This Row],[test_year]]-data_filtered[[#This Row],[model_year]]</f>
        <v>16</v>
      </c>
      <c r="F1479" s="13">
        <v>85</v>
      </c>
      <c r="G1479" s="13">
        <v>17</v>
      </c>
      <c r="H1479" s="13">
        <v>102</v>
      </c>
      <c r="I1479" s="13">
        <v>0.16666666666666699</v>
      </c>
    </row>
    <row r="1480" spans="1:9" x14ac:dyDescent="0.35">
      <c r="A1480" s="13">
        <v>2015</v>
      </c>
      <c r="B1480" s="13" t="s">
        <v>52</v>
      </c>
      <c r="C1480" s="13" t="s">
        <v>53</v>
      </c>
      <c r="D1480" s="13">
        <v>2000</v>
      </c>
      <c r="E1480" s="14">
        <f>data_filtered[[#This Row],[test_year]]-data_filtered[[#This Row],[model_year]]</f>
        <v>15</v>
      </c>
      <c r="F1480" s="13">
        <v>80</v>
      </c>
      <c r="G1480" s="13">
        <v>16</v>
      </c>
      <c r="H1480" s="13">
        <v>96</v>
      </c>
      <c r="I1480" s="13">
        <v>0.16666666666666699</v>
      </c>
    </row>
    <row r="1481" spans="1:9" x14ac:dyDescent="0.35">
      <c r="A1481" s="13">
        <v>2013</v>
      </c>
      <c r="B1481" s="13" t="s">
        <v>26</v>
      </c>
      <c r="C1481" s="13" t="s">
        <v>35</v>
      </c>
      <c r="D1481" s="13">
        <v>1994</v>
      </c>
      <c r="E1481" s="14">
        <f>data_filtered[[#This Row],[test_year]]-data_filtered[[#This Row],[model_year]]</f>
        <v>19</v>
      </c>
      <c r="F1481" s="13">
        <v>75</v>
      </c>
      <c r="G1481" s="13">
        <v>15</v>
      </c>
      <c r="H1481" s="13">
        <v>90</v>
      </c>
      <c r="I1481" s="13">
        <v>0.16666666666666699</v>
      </c>
    </row>
    <row r="1482" spans="1:9" x14ac:dyDescent="0.35">
      <c r="A1482" s="13">
        <v>2014</v>
      </c>
      <c r="B1482" s="13" t="s">
        <v>24</v>
      </c>
      <c r="C1482" s="13" t="s">
        <v>121</v>
      </c>
      <c r="D1482" s="13">
        <v>1989</v>
      </c>
      <c r="E1482" s="14">
        <f>data_filtered[[#This Row],[test_year]]-data_filtered[[#This Row],[model_year]]</f>
        <v>25</v>
      </c>
      <c r="F1482" s="13">
        <v>70</v>
      </c>
      <c r="G1482" s="13">
        <v>14</v>
      </c>
      <c r="H1482" s="13">
        <v>84</v>
      </c>
      <c r="I1482" s="13">
        <v>0.16666666666666699</v>
      </c>
    </row>
    <row r="1483" spans="1:9" x14ac:dyDescent="0.35">
      <c r="A1483" s="14">
        <v>2017</v>
      </c>
      <c r="B1483" s="14" t="s">
        <v>67</v>
      </c>
      <c r="C1483" s="14" t="s">
        <v>123</v>
      </c>
      <c r="D1483" s="14">
        <v>2007</v>
      </c>
      <c r="E1483" s="14">
        <f>data_filtered[[#This Row],[test_year]]-data_filtered[[#This Row],[model_year]]</f>
        <v>10</v>
      </c>
      <c r="F1483" s="14">
        <v>70</v>
      </c>
      <c r="G1483" s="14">
        <v>14</v>
      </c>
      <c r="H1483" s="14">
        <v>84</v>
      </c>
      <c r="I1483" s="14">
        <v>0.16666666666666699</v>
      </c>
    </row>
    <row r="1484" spans="1:9" x14ac:dyDescent="0.35">
      <c r="A1484" s="13">
        <v>2014</v>
      </c>
      <c r="B1484" s="13" t="s">
        <v>30</v>
      </c>
      <c r="C1484" s="13" t="s">
        <v>194</v>
      </c>
      <c r="D1484" s="13">
        <v>1997</v>
      </c>
      <c r="E1484" s="14">
        <f>data_filtered[[#This Row],[test_year]]-data_filtered[[#This Row],[model_year]]</f>
        <v>17</v>
      </c>
      <c r="F1484" s="13">
        <v>65</v>
      </c>
      <c r="G1484" s="13">
        <v>13</v>
      </c>
      <c r="H1484" s="13">
        <v>78</v>
      </c>
      <c r="I1484" s="13">
        <v>0.16666666666666699</v>
      </c>
    </row>
    <row r="1485" spans="1:9" x14ac:dyDescent="0.35">
      <c r="A1485" s="13">
        <v>2015</v>
      </c>
      <c r="B1485" s="13" t="s">
        <v>30</v>
      </c>
      <c r="C1485" s="13" t="s">
        <v>117</v>
      </c>
      <c r="D1485" s="13">
        <v>2001</v>
      </c>
      <c r="E1485" s="14">
        <f>data_filtered[[#This Row],[test_year]]-data_filtered[[#This Row],[model_year]]</f>
        <v>14</v>
      </c>
      <c r="F1485" s="13">
        <v>65</v>
      </c>
      <c r="G1485" s="13">
        <v>13</v>
      </c>
      <c r="H1485" s="13">
        <v>78</v>
      </c>
      <c r="I1485" s="13">
        <v>0.16666666666666699</v>
      </c>
    </row>
    <row r="1486" spans="1:9" x14ac:dyDescent="0.35">
      <c r="A1486" s="14">
        <v>2017</v>
      </c>
      <c r="B1486" s="14" t="s">
        <v>30</v>
      </c>
      <c r="C1486" s="14" t="s">
        <v>156</v>
      </c>
      <c r="D1486" s="14">
        <v>2004</v>
      </c>
      <c r="E1486" s="14">
        <f>data_filtered[[#This Row],[test_year]]-data_filtered[[#This Row],[model_year]]</f>
        <v>13</v>
      </c>
      <c r="F1486" s="14">
        <v>65</v>
      </c>
      <c r="G1486" s="14">
        <v>13</v>
      </c>
      <c r="H1486" s="14">
        <v>78</v>
      </c>
      <c r="I1486" s="14">
        <v>0.16666666666666699</v>
      </c>
    </row>
    <row r="1487" spans="1:9" x14ac:dyDescent="0.35">
      <c r="A1487" s="14">
        <v>2017</v>
      </c>
      <c r="B1487" s="14" t="s">
        <v>33</v>
      </c>
      <c r="C1487" s="14" t="s">
        <v>203</v>
      </c>
      <c r="D1487" s="14">
        <v>2002</v>
      </c>
      <c r="E1487" s="14">
        <f>data_filtered[[#This Row],[test_year]]-data_filtered[[#This Row],[model_year]]</f>
        <v>15</v>
      </c>
      <c r="F1487" s="14">
        <v>65</v>
      </c>
      <c r="G1487" s="14">
        <v>13</v>
      </c>
      <c r="H1487" s="14">
        <v>78</v>
      </c>
      <c r="I1487" s="14">
        <v>0.16666666666666699</v>
      </c>
    </row>
    <row r="1488" spans="1:9" x14ac:dyDescent="0.35">
      <c r="A1488" s="14">
        <v>2017</v>
      </c>
      <c r="B1488" s="14" t="s">
        <v>104</v>
      </c>
      <c r="C1488" s="14" t="s">
        <v>211</v>
      </c>
      <c r="D1488" s="14">
        <v>2002</v>
      </c>
      <c r="E1488" s="14">
        <f>data_filtered[[#This Row],[test_year]]-data_filtered[[#This Row],[model_year]]</f>
        <v>15</v>
      </c>
      <c r="F1488" s="14">
        <v>65</v>
      </c>
      <c r="G1488" s="14">
        <v>13</v>
      </c>
      <c r="H1488" s="14">
        <v>78</v>
      </c>
      <c r="I1488" s="14">
        <v>0.16666666666666699</v>
      </c>
    </row>
    <row r="1489" spans="1:9" x14ac:dyDescent="0.35">
      <c r="A1489" s="13">
        <v>2014</v>
      </c>
      <c r="B1489" s="13" t="s">
        <v>67</v>
      </c>
      <c r="C1489" s="13" t="s">
        <v>145</v>
      </c>
      <c r="D1489" s="13">
        <v>1997</v>
      </c>
      <c r="E1489" s="14">
        <f>data_filtered[[#This Row],[test_year]]-data_filtered[[#This Row],[model_year]]</f>
        <v>17</v>
      </c>
      <c r="F1489" s="13">
        <v>60</v>
      </c>
      <c r="G1489" s="13">
        <v>12</v>
      </c>
      <c r="H1489" s="13">
        <v>72</v>
      </c>
      <c r="I1489" s="13">
        <v>0.16666666666666699</v>
      </c>
    </row>
    <row r="1490" spans="1:9" x14ac:dyDescent="0.35">
      <c r="A1490" s="13">
        <v>2016</v>
      </c>
      <c r="B1490" s="13" t="s">
        <v>42</v>
      </c>
      <c r="C1490" s="13" t="s">
        <v>73</v>
      </c>
      <c r="D1490" s="13">
        <v>2000</v>
      </c>
      <c r="E1490" s="14">
        <f>data_filtered[[#This Row],[test_year]]-data_filtered[[#This Row],[model_year]]</f>
        <v>16</v>
      </c>
      <c r="F1490" s="13">
        <v>60</v>
      </c>
      <c r="G1490" s="13">
        <v>12</v>
      </c>
      <c r="H1490" s="13">
        <v>72</v>
      </c>
      <c r="I1490" s="13">
        <v>0.16666666666666699</v>
      </c>
    </row>
    <row r="1491" spans="1:9" x14ac:dyDescent="0.35">
      <c r="A1491" s="14">
        <v>2014</v>
      </c>
      <c r="B1491" s="14" t="s">
        <v>30</v>
      </c>
      <c r="C1491" s="14" t="s">
        <v>124</v>
      </c>
      <c r="D1491" s="14">
        <v>1993</v>
      </c>
      <c r="E1491" s="14">
        <f>data_filtered[[#This Row],[test_year]]-data_filtered[[#This Row],[model_year]]</f>
        <v>21</v>
      </c>
      <c r="F1491" s="14">
        <v>55</v>
      </c>
      <c r="G1491" s="14">
        <v>11</v>
      </c>
      <c r="H1491" s="14">
        <v>66</v>
      </c>
      <c r="I1491" s="14">
        <v>0.16666666666666699</v>
      </c>
    </row>
    <row r="1492" spans="1:9" x14ac:dyDescent="0.35">
      <c r="A1492" s="14">
        <v>2015</v>
      </c>
      <c r="B1492" s="14" t="s">
        <v>118</v>
      </c>
      <c r="C1492" s="14" t="s">
        <v>119</v>
      </c>
      <c r="D1492" s="14">
        <v>2005</v>
      </c>
      <c r="E1492" s="14">
        <f>data_filtered[[#This Row],[test_year]]-data_filtered[[#This Row],[model_year]]</f>
        <v>10</v>
      </c>
      <c r="F1492" s="14">
        <v>55</v>
      </c>
      <c r="G1492" s="14">
        <v>11</v>
      </c>
      <c r="H1492" s="14">
        <v>66</v>
      </c>
      <c r="I1492" s="14">
        <v>0.16666666666666699</v>
      </c>
    </row>
    <row r="1493" spans="1:9" x14ac:dyDescent="0.35">
      <c r="A1493" s="13">
        <v>2015</v>
      </c>
      <c r="B1493" s="13" t="s">
        <v>30</v>
      </c>
      <c r="C1493" s="13" t="s">
        <v>163</v>
      </c>
      <c r="D1493" s="13">
        <v>2009</v>
      </c>
      <c r="E1493" s="14">
        <f>data_filtered[[#This Row],[test_year]]-data_filtered[[#This Row],[model_year]]</f>
        <v>6</v>
      </c>
      <c r="F1493" s="13">
        <v>55</v>
      </c>
      <c r="G1493" s="13">
        <v>11</v>
      </c>
      <c r="H1493" s="13">
        <v>66</v>
      </c>
      <c r="I1493" s="13">
        <v>0.16666666666666699</v>
      </c>
    </row>
    <row r="1494" spans="1:9" x14ac:dyDescent="0.35">
      <c r="A1494" s="14">
        <v>2015</v>
      </c>
      <c r="B1494" s="14" t="s">
        <v>113</v>
      </c>
      <c r="C1494" s="14" t="s">
        <v>161</v>
      </c>
      <c r="D1494" s="14">
        <v>1997</v>
      </c>
      <c r="E1494" s="14">
        <f>data_filtered[[#This Row],[test_year]]-data_filtered[[#This Row],[model_year]]</f>
        <v>18</v>
      </c>
      <c r="F1494" s="14">
        <v>55</v>
      </c>
      <c r="G1494" s="14">
        <v>11</v>
      </c>
      <c r="H1494" s="14">
        <v>66</v>
      </c>
      <c r="I1494" s="14">
        <v>0.16666666666666699</v>
      </c>
    </row>
    <row r="1495" spans="1:9" x14ac:dyDescent="0.35">
      <c r="A1495" s="13">
        <v>2013</v>
      </c>
      <c r="B1495" s="13" t="s">
        <v>24</v>
      </c>
      <c r="C1495" s="13" t="s">
        <v>210</v>
      </c>
      <c r="D1495" s="13">
        <v>2004</v>
      </c>
      <c r="E1495" s="14">
        <f>data_filtered[[#This Row],[test_year]]-data_filtered[[#This Row],[model_year]]</f>
        <v>9</v>
      </c>
      <c r="F1495" s="13">
        <v>50</v>
      </c>
      <c r="G1495" s="13">
        <v>10</v>
      </c>
      <c r="H1495" s="13">
        <v>60</v>
      </c>
      <c r="I1495" s="13">
        <v>0.16666666666666699</v>
      </c>
    </row>
    <row r="1496" spans="1:9" x14ac:dyDescent="0.35">
      <c r="A1496" s="14">
        <v>2014</v>
      </c>
      <c r="B1496" s="14" t="s">
        <v>30</v>
      </c>
      <c r="C1496" s="14" t="s">
        <v>226</v>
      </c>
      <c r="D1496" s="14">
        <v>1997</v>
      </c>
      <c r="E1496" s="14">
        <f>data_filtered[[#This Row],[test_year]]-data_filtered[[#This Row],[model_year]]</f>
        <v>17</v>
      </c>
      <c r="F1496" s="14">
        <v>50</v>
      </c>
      <c r="G1496" s="14">
        <v>10</v>
      </c>
      <c r="H1496" s="14">
        <v>60</v>
      </c>
      <c r="I1496" s="14">
        <v>0.16666666666666699</v>
      </c>
    </row>
    <row r="1497" spans="1:9" x14ac:dyDescent="0.35">
      <c r="A1497" s="13">
        <v>2014</v>
      </c>
      <c r="B1497" s="13" t="s">
        <v>30</v>
      </c>
      <c r="C1497" s="13" t="s">
        <v>332</v>
      </c>
      <c r="D1497" s="13">
        <v>1999</v>
      </c>
      <c r="E1497" s="14">
        <f>data_filtered[[#This Row],[test_year]]-data_filtered[[#This Row],[model_year]]</f>
        <v>15</v>
      </c>
      <c r="F1497" s="13">
        <v>50</v>
      </c>
      <c r="G1497" s="13">
        <v>10</v>
      </c>
      <c r="H1497" s="13">
        <v>60</v>
      </c>
      <c r="I1497" s="13">
        <v>0.16666666666666699</v>
      </c>
    </row>
    <row r="1498" spans="1:9" x14ac:dyDescent="0.35">
      <c r="A1498" s="14">
        <v>2014</v>
      </c>
      <c r="B1498" s="14" t="s">
        <v>136</v>
      </c>
      <c r="C1498" s="14" t="s">
        <v>301</v>
      </c>
      <c r="D1498" s="14">
        <v>2000</v>
      </c>
      <c r="E1498" s="14">
        <f>data_filtered[[#This Row],[test_year]]-data_filtered[[#This Row],[model_year]]</f>
        <v>14</v>
      </c>
      <c r="F1498" s="14">
        <v>50</v>
      </c>
      <c r="G1498" s="14">
        <v>10</v>
      </c>
      <c r="H1498" s="14">
        <v>60</v>
      </c>
      <c r="I1498" s="14">
        <v>0.16666666666666699</v>
      </c>
    </row>
    <row r="1499" spans="1:9" x14ac:dyDescent="0.35">
      <c r="A1499" s="13">
        <v>2014</v>
      </c>
      <c r="B1499" s="13" t="s">
        <v>67</v>
      </c>
      <c r="C1499" s="13" t="s">
        <v>68</v>
      </c>
      <c r="D1499" s="13">
        <v>1993</v>
      </c>
      <c r="E1499" s="14">
        <f>data_filtered[[#This Row],[test_year]]-data_filtered[[#This Row],[model_year]]</f>
        <v>21</v>
      </c>
      <c r="F1499" s="13">
        <v>50</v>
      </c>
      <c r="G1499" s="13">
        <v>10</v>
      </c>
      <c r="H1499" s="13">
        <v>60</v>
      </c>
      <c r="I1499" s="13">
        <v>0.16666666666666699</v>
      </c>
    </row>
    <row r="1500" spans="1:9" x14ac:dyDescent="0.35">
      <c r="A1500" s="14">
        <v>2015</v>
      </c>
      <c r="B1500" s="14" t="s">
        <v>186</v>
      </c>
      <c r="C1500" s="14" t="s">
        <v>195</v>
      </c>
      <c r="D1500" s="14">
        <v>2006</v>
      </c>
      <c r="E1500" s="14">
        <f>data_filtered[[#This Row],[test_year]]-data_filtered[[#This Row],[model_year]]</f>
        <v>9</v>
      </c>
      <c r="F1500" s="14">
        <v>50</v>
      </c>
      <c r="G1500" s="14">
        <v>10</v>
      </c>
      <c r="H1500" s="14">
        <v>60</v>
      </c>
      <c r="I1500" s="14">
        <v>0.16666666666666699</v>
      </c>
    </row>
    <row r="1501" spans="1:9" x14ac:dyDescent="0.35">
      <c r="A1501" s="14">
        <v>2016</v>
      </c>
      <c r="B1501" s="14" t="s">
        <v>24</v>
      </c>
      <c r="C1501" s="14" t="s">
        <v>46</v>
      </c>
      <c r="D1501" s="14">
        <v>2000</v>
      </c>
      <c r="E1501" s="14">
        <f>data_filtered[[#This Row],[test_year]]-data_filtered[[#This Row],[model_year]]</f>
        <v>16</v>
      </c>
      <c r="F1501" s="14">
        <v>50</v>
      </c>
      <c r="G1501" s="14">
        <v>10</v>
      </c>
      <c r="H1501" s="14">
        <v>60</v>
      </c>
      <c r="I1501" s="14">
        <v>0.16666666666666699</v>
      </c>
    </row>
    <row r="1502" spans="1:9" x14ac:dyDescent="0.35">
      <c r="A1502" s="13">
        <v>2017</v>
      </c>
      <c r="B1502" s="13" t="s">
        <v>30</v>
      </c>
      <c r="C1502" s="13" t="s">
        <v>162</v>
      </c>
      <c r="D1502" s="13">
        <v>1999</v>
      </c>
      <c r="E1502" s="14">
        <f>data_filtered[[#This Row],[test_year]]-data_filtered[[#This Row],[model_year]]</f>
        <v>18</v>
      </c>
      <c r="F1502" s="13">
        <v>50</v>
      </c>
      <c r="G1502" s="13">
        <v>10</v>
      </c>
      <c r="H1502" s="13">
        <v>60</v>
      </c>
      <c r="I1502" s="13">
        <v>0.16666666666666699</v>
      </c>
    </row>
    <row r="1503" spans="1:9" x14ac:dyDescent="0.35">
      <c r="A1503" s="14">
        <v>2013</v>
      </c>
      <c r="B1503" s="14" t="s">
        <v>24</v>
      </c>
      <c r="C1503" s="14" t="s">
        <v>362</v>
      </c>
      <c r="D1503" s="14">
        <v>2001</v>
      </c>
      <c r="E1503" s="14">
        <f>data_filtered[[#This Row],[test_year]]-data_filtered[[#This Row],[model_year]]</f>
        <v>12</v>
      </c>
      <c r="F1503" s="14">
        <v>45</v>
      </c>
      <c r="G1503" s="14">
        <v>9</v>
      </c>
      <c r="H1503" s="14">
        <v>54</v>
      </c>
      <c r="I1503" s="14">
        <v>0.16666666666666699</v>
      </c>
    </row>
    <row r="1504" spans="1:9" x14ac:dyDescent="0.35">
      <c r="A1504" s="14">
        <v>2013</v>
      </c>
      <c r="B1504" s="14" t="s">
        <v>37</v>
      </c>
      <c r="C1504" s="14" t="s">
        <v>59</v>
      </c>
      <c r="D1504" s="14">
        <v>2001</v>
      </c>
      <c r="E1504" s="14">
        <f>data_filtered[[#This Row],[test_year]]-data_filtered[[#This Row],[model_year]]</f>
        <v>12</v>
      </c>
      <c r="F1504" s="14">
        <v>45</v>
      </c>
      <c r="G1504" s="14">
        <v>9</v>
      </c>
      <c r="H1504" s="14">
        <v>54</v>
      </c>
      <c r="I1504" s="14">
        <v>0.16666666666666699</v>
      </c>
    </row>
    <row r="1505" spans="1:9" x14ac:dyDescent="0.35">
      <c r="A1505" s="14">
        <v>2014</v>
      </c>
      <c r="B1505" s="14" t="s">
        <v>52</v>
      </c>
      <c r="C1505" s="14" t="s">
        <v>61</v>
      </c>
      <c r="D1505" s="14">
        <v>1994</v>
      </c>
      <c r="E1505" s="14">
        <f>data_filtered[[#This Row],[test_year]]-data_filtered[[#This Row],[model_year]]</f>
        <v>20</v>
      </c>
      <c r="F1505" s="14">
        <v>45</v>
      </c>
      <c r="G1505" s="14">
        <v>9</v>
      </c>
      <c r="H1505" s="14">
        <v>54</v>
      </c>
      <c r="I1505" s="14">
        <v>0.16666666666666699</v>
      </c>
    </row>
    <row r="1506" spans="1:9" x14ac:dyDescent="0.35">
      <c r="A1506" s="13">
        <v>2015</v>
      </c>
      <c r="B1506" s="13" t="s">
        <v>52</v>
      </c>
      <c r="C1506" s="13" t="s">
        <v>318</v>
      </c>
      <c r="D1506" s="13">
        <v>2004</v>
      </c>
      <c r="E1506" s="14">
        <f>data_filtered[[#This Row],[test_year]]-data_filtered[[#This Row],[model_year]]</f>
        <v>11</v>
      </c>
      <c r="F1506" s="13">
        <v>45</v>
      </c>
      <c r="G1506" s="13">
        <v>9</v>
      </c>
      <c r="H1506" s="13">
        <v>54</v>
      </c>
      <c r="I1506" s="13">
        <v>0.16666666666666699</v>
      </c>
    </row>
    <row r="1507" spans="1:9" x14ac:dyDescent="0.35">
      <c r="A1507" s="14">
        <v>2016</v>
      </c>
      <c r="B1507" s="14" t="s">
        <v>24</v>
      </c>
      <c r="C1507" s="14" t="s">
        <v>71</v>
      </c>
      <c r="D1507" s="14">
        <v>1997</v>
      </c>
      <c r="E1507" s="14">
        <f>data_filtered[[#This Row],[test_year]]-data_filtered[[#This Row],[model_year]]</f>
        <v>19</v>
      </c>
      <c r="F1507" s="14">
        <v>45</v>
      </c>
      <c r="G1507" s="14">
        <v>9</v>
      </c>
      <c r="H1507" s="14">
        <v>54</v>
      </c>
      <c r="I1507" s="14">
        <v>0.16666666666666699</v>
      </c>
    </row>
    <row r="1508" spans="1:9" x14ac:dyDescent="0.35">
      <c r="A1508" s="14">
        <v>2016</v>
      </c>
      <c r="B1508" s="14" t="s">
        <v>24</v>
      </c>
      <c r="C1508" s="14" t="s">
        <v>155</v>
      </c>
      <c r="D1508" s="14">
        <v>1997</v>
      </c>
      <c r="E1508" s="14">
        <f>data_filtered[[#This Row],[test_year]]-data_filtered[[#This Row],[model_year]]</f>
        <v>19</v>
      </c>
      <c r="F1508" s="14">
        <v>45</v>
      </c>
      <c r="G1508" s="14">
        <v>9</v>
      </c>
      <c r="H1508" s="14">
        <v>54</v>
      </c>
      <c r="I1508" s="14">
        <v>0.16666666666666699</v>
      </c>
    </row>
    <row r="1509" spans="1:9" x14ac:dyDescent="0.35">
      <c r="A1509" s="13">
        <v>2017</v>
      </c>
      <c r="B1509" s="13" t="s">
        <v>33</v>
      </c>
      <c r="C1509" s="13" t="s">
        <v>271</v>
      </c>
      <c r="D1509" s="13">
        <v>1998</v>
      </c>
      <c r="E1509" s="14">
        <f>data_filtered[[#This Row],[test_year]]-data_filtered[[#This Row],[model_year]]</f>
        <v>19</v>
      </c>
      <c r="F1509" s="13">
        <v>45</v>
      </c>
      <c r="G1509" s="13">
        <v>9</v>
      </c>
      <c r="H1509" s="13">
        <v>54</v>
      </c>
      <c r="I1509" s="13">
        <v>0.16666666666666699</v>
      </c>
    </row>
    <row r="1510" spans="1:9" x14ac:dyDescent="0.35">
      <c r="A1510" s="14">
        <v>2014</v>
      </c>
      <c r="B1510" s="14" t="s">
        <v>42</v>
      </c>
      <c r="C1510" s="14" t="s">
        <v>66</v>
      </c>
      <c r="D1510" s="14">
        <v>1995</v>
      </c>
      <c r="E1510" s="14">
        <f>data_filtered[[#This Row],[test_year]]-data_filtered[[#This Row],[model_year]]</f>
        <v>19</v>
      </c>
      <c r="F1510" s="14">
        <v>166</v>
      </c>
      <c r="G1510" s="14">
        <v>33</v>
      </c>
      <c r="H1510" s="14">
        <v>199</v>
      </c>
      <c r="I1510" s="14">
        <v>0.16582914572864299</v>
      </c>
    </row>
    <row r="1511" spans="1:9" x14ac:dyDescent="0.35">
      <c r="A1511" s="14">
        <v>2017</v>
      </c>
      <c r="B1511" s="14" t="s">
        <v>52</v>
      </c>
      <c r="C1511" s="14" t="s">
        <v>61</v>
      </c>
      <c r="D1511" s="14">
        <v>1997</v>
      </c>
      <c r="E1511" s="14">
        <f>data_filtered[[#This Row],[test_year]]-data_filtered[[#This Row],[model_year]]</f>
        <v>20</v>
      </c>
      <c r="F1511" s="14">
        <v>116</v>
      </c>
      <c r="G1511" s="14">
        <v>23</v>
      </c>
      <c r="H1511" s="14">
        <v>139</v>
      </c>
      <c r="I1511" s="14">
        <v>0.16546762589928099</v>
      </c>
    </row>
    <row r="1512" spans="1:9" x14ac:dyDescent="0.35">
      <c r="A1512" s="14">
        <v>2014</v>
      </c>
      <c r="B1512" s="14" t="s">
        <v>26</v>
      </c>
      <c r="C1512" s="14" t="s">
        <v>35</v>
      </c>
      <c r="D1512" s="14">
        <v>1995</v>
      </c>
      <c r="E1512" s="14">
        <f>data_filtered[[#This Row],[test_year]]-data_filtered[[#This Row],[model_year]]</f>
        <v>19</v>
      </c>
      <c r="F1512" s="14">
        <v>111</v>
      </c>
      <c r="G1512" s="14">
        <v>22</v>
      </c>
      <c r="H1512" s="14">
        <v>133</v>
      </c>
      <c r="I1512" s="14">
        <v>0.16541353383458601</v>
      </c>
    </row>
    <row r="1513" spans="1:9" x14ac:dyDescent="0.35">
      <c r="A1513" s="13">
        <v>2017</v>
      </c>
      <c r="B1513" s="13" t="s">
        <v>79</v>
      </c>
      <c r="C1513" s="13" t="s">
        <v>81</v>
      </c>
      <c r="D1513" s="13">
        <v>2004</v>
      </c>
      <c r="E1513" s="14">
        <f>data_filtered[[#This Row],[test_year]]-data_filtered[[#This Row],[model_year]]</f>
        <v>13</v>
      </c>
      <c r="F1513" s="13">
        <v>111</v>
      </c>
      <c r="G1513" s="13">
        <v>22</v>
      </c>
      <c r="H1513" s="13">
        <v>133</v>
      </c>
      <c r="I1513" s="13">
        <v>0.16541353383458601</v>
      </c>
    </row>
    <row r="1514" spans="1:9" x14ac:dyDescent="0.35">
      <c r="A1514" s="14">
        <v>2014</v>
      </c>
      <c r="B1514" s="14" t="s">
        <v>42</v>
      </c>
      <c r="C1514" s="14" t="s">
        <v>66</v>
      </c>
      <c r="D1514" s="14">
        <v>1993</v>
      </c>
      <c r="E1514" s="14">
        <f>data_filtered[[#This Row],[test_year]]-data_filtered[[#This Row],[model_year]]</f>
        <v>21</v>
      </c>
      <c r="F1514" s="14">
        <v>106</v>
      </c>
      <c r="G1514" s="14">
        <v>21</v>
      </c>
      <c r="H1514" s="14">
        <v>127</v>
      </c>
      <c r="I1514" s="14">
        <v>0.16535433070866101</v>
      </c>
    </row>
    <row r="1515" spans="1:9" x14ac:dyDescent="0.35">
      <c r="A1515" s="13">
        <v>2017</v>
      </c>
      <c r="B1515" s="13" t="s">
        <v>30</v>
      </c>
      <c r="C1515" s="13" t="s">
        <v>40</v>
      </c>
      <c r="D1515" s="13">
        <v>1999</v>
      </c>
      <c r="E1515" s="14">
        <f>data_filtered[[#This Row],[test_year]]-data_filtered[[#This Row],[model_year]]</f>
        <v>18</v>
      </c>
      <c r="F1515" s="13">
        <v>106</v>
      </c>
      <c r="G1515" s="13">
        <v>21</v>
      </c>
      <c r="H1515" s="13">
        <v>127</v>
      </c>
      <c r="I1515" s="13">
        <v>0.16535433070866101</v>
      </c>
    </row>
    <row r="1516" spans="1:9" x14ac:dyDescent="0.35">
      <c r="A1516" s="14">
        <v>2015</v>
      </c>
      <c r="B1516" s="14" t="s">
        <v>113</v>
      </c>
      <c r="C1516" s="14" t="s">
        <v>161</v>
      </c>
      <c r="D1516" s="14">
        <v>2002</v>
      </c>
      <c r="E1516" s="14">
        <f>data_filtered[[#This Row],[test_year]]-data_filtered[[#This Row],[model_year]]</f>
        <v>13</v>
      </c>
      <c r="F1516" s="14">
        <v>96</v>
      </c>
      <c r="G1516" s="14">
        <v>19</v>
      </c>
      <c r="H1516" s="14">
        <v>115</v>
      </c>
      <c r="I1516" s="14">
        <v>0.16521739130434801</v>
      </c>
    </row>
    <row r="1517" spans="1:9" x14ac:dyDescent="0.35">
      <c r="A1517" s="14">
        <v>2016</v>
      </c>
      <c r="B1517" s="14" t="s">
        <v>24</v>
      </c>
      <c r="C1517" s="14" t="s">
        <v>134</v>
      </c>
      <c r="D1517" s="14">
        <v>1999</v>
      </c>
      <c r="E1517" s="14">
        <f>data_filtered[[#This Row],[test_year]]-data_filtered[[#This Row],[model_year]]</f>
        <v>17</v>
      </c>
      <c r="F1517" s="14">
        <v>91</v>
      </c>
      <c r="G1517" s="14">
        <v>18</v>
      </c>
      <c r="H1517" s="14">
        <v>109</v>
      </c>
      <c r="I1517" s="14">
        <v>0.16513761467889901</v>
      </c>
    </row>
    <row r="1518" spans="1:9" x14ac:dyDescent="0.35">
      <c r="A1518" s="13">
        <v>2017</v>
      </c>
      <c r="B1518" s="13" t="s">
        <v>67</v>
      </c>
      <c r="C1518" s="13" t="s">
        <v>77</v>
      </c>
      <c r="D1518" s="13">
        <v>2000</v>
      </c>
      <c r="E1518" s="14">
        <f>data_filtered[[#This Row],[test_year]]-data_filtered[[#This Row],[model_year]]</f>
        <v>17</v>
      </c>
      <c r="F1518" s="13">
        <v>86</v>
      </c>
      <c r="G1518" s="13">
        <v>17</v>
      </c>
      <c r="H1518" s="13">
        <v>103</v>
      </c>
      <c r="I1518" s="13">
        <v>0.16504854368932001</v>
      </c>
    </row>
    <row r="1519" spans="1:9" x14ac:dyDescent="0.35">
      <c r="A1519" s="14">
        <v>2014</v>
      </c>
      <c r="B1519" s="14" t="s">
        <v>104</v>
      </c>
      <c r="C1519" s="14" t="s">
        <v>105</v>
      </c>
      <c r="D1519" s="14">
        <v>2001</v>
      </c>
      <c r="E1519" s="14">
        <f>data_filtered[[#This Row],[test_year]]-data_filtered[[#This Row],[model_year]]</f>
        <v>13</v>
      </c>
      <c r="F1519" s="14">
        <v>81</v>
      </c>
      <c r="G1519" s="14">
        <v>16</v>
      </c>
      <c r="H1519" s="14">
        <v>97</v>
      </c>
      <c r="I1519" s="14">
        <v>0.164948453608247</v>
      </c>
    </row>
    <row r="1520" spans="1:9" x14ac:dyDescent="0.35">
      <c r="A1520" s="14">
        <v>2013</v>
      </c>
      <c r="B1520" s="14" t="s">
        <v>24</v>
      </c>
      <c r="C1520" s="14" t="s">
        <v>70</v>
      </c>
      <c r="D1520" s="14">
        <v>1995</v>
      </c>
      <c r="E1520" s="14">
        <f>data_filtered[[#This Row],[test_year]]-data_filtered[[#This Row],[model_year]]</f>
        <v>18</v>
      </c>
      <c r="F1520" s="14">
        <v>152</v>
      </c>
      <c r="G1520" s="14">
        <v>30</v>
      </c>
      <c r="H1520" s="14">
        <v>182</v>
      </c>
      <c r="I1520" s="14">
        <v>0.164835164835165</v>
      </c>
    </row>
    <row r="1521" spans="1:9" x14ac:dyDescent="0.35">
      <c r="A1521" s="13">
        <v>2013</v>
      </c>
      <c r="B1521" s="13" t="s">
        <v>30</v>
      </c>
      <c r="C1521" s="13" t="s">
        <v>60</v>
      </c>
      <c r="D1521" s="13">
        <v>2002</v>
      </c>
      <c r="E1521" s="14">
        <f>data_filtered[[#This Row],[test_year]]-data_filtered[[#This Row],[model_year]]</f>
        <v>11</v>
      </c>
      <c r="F1521" s="13">
        <v>76</v>
      </c>
      <c r="G1521" s="13">
        <v>15</v>
      </c>
      <c r="H1521" s="13">
        <v>91</v>
      </c>
      <c r="I1521" s="13">
        <v>0.164835164835165</v>
      </c>
    </row>
    <row r="1522" spans="1:9" x14ac:dyDescent="0.35">
      <c r="A1522" s="13">
        <v>2014</v>
      </c>
      <c r="B1522" s="13" t="s">
        <v>30</v>
      </c>
      <c r="C1522" s="13" t="s">
        <v>124</v>
      </c>
      <c r="D1522" s="13">
        <v>1994</v>
      </c>
      <c r="E1522" s="14">
        <f>data_filtered[[#This Row],[test_year]]-data_filtered[[#This Row],[model_year]]</f>
        <v>20</v>
      </c>
      <c r="F1522" s="13">
        <v>76</v>
      </c>
      <c r="G1522" s="13">
        <v>15</v>
      </c>
      <c r="H1522" s="13">
        <v>91</v>
      </c>
      <c r="I1522" s="13">
        <v>0.164835164835165</v>
      </c>
    </row>
    <row r="1523" spans="1:9" x14ac:dyDescent="0.35">
      <c r="A1523" s="13">
        <v>2016</v>
      </c>
      <c r="B1523" s="13" t="s">
        <v>33</v>
      </c>
      <c r="C1523" s="13" t="s">
        <v>198</v>
      </c>
      <c r="D1523" s="13">
        <v>1995</v>
      </c>
      <c r="E1523" s="14">
        <f>data_filtered[[#This Row],[test_year]]-data_filtered[[#This Row],[model_year]]</f>
        <v>21</v>
      </c>
      <c r="F1523" s="13">
        <v>76</v>
      </c>
      <c r="G1523" s="13">
        <v>15</v>
      </c>
      <c r="H1523" s="13">
        <v>91</v>
      </c>
      <c r="I1523" s="13">
        <v>0.164835164835165</v>
      </c>
    </row>
    <row r="1524" spans="1:9" x14ac:dyDescent="0.35">
      <c r="A1524" s="14">
        <v>2016</v>
      </c>
      <c r="B1524" s="14" t="s">
        <v>26</v>
      </c>
      <c r="C1524" s="14" t="s">
        <v>69</v>
      </c>
      <c r="D1524" s="14">
        <v>1994</v>
      </c>
      <c r="E1524" s="14">
        <f>data_filtered[[#This Row],[test_year]]-data_filtered[[#This Row],[model_year]]</f>
        <v>22</v>
      </c>
      <c r="F1524" s="14">
        <v>147</v>
      </c>
      <c r="G1524" s="14">
        <v>29</v>
      </c>
      <c r="H1524" s="14">
        <v>176</v>
      </c>
      <c r="I1524" s="14">
        <v>0.16477272727272699</v>
      </c>
    </row>
    <row r="1525" spans="1:9" x14ac:dyDescent="0.35">
      <c r="A1525" s="14">
        <v>2017</v>
      </c>
      <c r="B1525" s="14" t="s">
        <v>42</v>
      </c>
      <c r="C1525" s="14" t="s">
        <v>43</v>
      </c>
      <c r="D1525" s="14">
        <v>1998</v>
      </c>
      <c r="E1525" s="14">
        <f>data_filtered[[#This Row],[test_year]]-data_filtered[[#This Row],[model_year]]</f>
        <v>19</v>
      </c>
      <c r="F1525" s="14">
        <v>147</v>
      </c>
      <c r="G1525" s="14">
        <v>29</v>
      </c>
      <c r="H1525" s="14">
        <v>176</v>
      </c>
      <c r="I1525" s="14">
        <v>0.16477272727272699</v>
      </c>
    </row>
    <row r="1526" spans="1:9" x14ac:dyDescent="0.35">
      <c r="A1526" s="13">
        <v>2015</v>
      </c>
      <c r="B1526" s="13" t="s">
        <v>30</v>
      </c>
      <c r="C1526" s="13" t="s">
        <v>162</v>
      </c>
      <c r="D1526" s="13">
        <v>2000</v>
      </c>
      <c r="E1526" s="14">
        <f>data_filtered[[#This Row],[test_year]]-data_filtered[[#This Row],[model_year]]</f>
        <v>15</v>
      </c>
      <c r="F1526" s="13">
        <v>71</v>
      </c>
      <c r="G1526" s="13">
        <v>14</v>
      </c>
      <c r="H1526" s="13">
        <v>85</v>
      </c>
      <c r="I1526" s="13">
        <v>0.16470588235294101</v>
      </c>
    </row>
    <row r="1527" spans="1:9" x14ac:dyDescent="0.35">
      <c r="A1527" s="13">
        <v>2016</v>
      </c>
      <c r="B1527" s="13" t="s">
        <v>24</v>
      </c>
      <c r="C1527" s="13" t="s">
        <v>155</v>
      </c>
      <c r="D1527" s="13">
        <v>2001</v>
      </c>
      <c r="E1527" s="14">
        <f>data_filtered[[#This Row],[test_year]]-data_filtered[[#This Row],[model_year]]</f>
        <v>15</v>
      </c>
      <c r="F1527" s="13">
        <v>71</v>
      </c>
      <c r="G1527" s="13">
        <v>14</v>
      </c>
      <c r="H1527" s="13">
        <v>85</v>
      </c>
      <c r="I1527" s="13">
        <v>0.16470588235294101</v>
      </c>
    </row>
    <row r="1528" spans="1:9" x14ac:dyDescent="0.35">
      <c r="A1528" s="13">
        <v>2014</v>
      </c>
      <c r="B1528" s="13" t="s">
        <v>26</v>
      </c>
      <c r="C1528" s="13" t="s">
        <v>69</v>
      </c>
      <c r="D1528" s="13">
        <v>1993</v>
      </c>
      <c r="E1528" s="14">
        <f>data_filtered[[#This Row],[test_year]]-data_filtered[[#This Row],[model_year]]</f>
        <v>21</v>
      </c>
      <c r="F1528" s="13">
        <v>132</v>
      </c>
      <c r="G1528" s="13">
        <v>26</v>
      </c>
      <c r="H1528" s="13">
        <v>158</v>
      </c>
      <c r="I1528" s="13">
        <v>0.164556962025316</v>
      </c>
    </row>
    <row r="1529" spans="1:9" x14ac:dyDescent="0.35">
      <c r="A1529" s="13">
        <v>2015</v>
      </c>
      <c r="B1529" s="13" t="s">
        <v>104</v>
      </c>
      <c r="C1529" s="13" t="s">
        <v>140</v>
      </c>
      <c r="D1529" s="13">
        <v>1996</v>
      </c>
      <c r="E1529" s="14">
        <f>data_filtered[[#This Row],[test_year]]-data_filtered[[#This Row],[model_year]]</f>
        <v>19</v>
      </c>
      <c r="F1529" s="13">
        <v>66</v>
      </c>
      <c r="G1529" s="13">
        <v>13</v>
      </c>
      <c r="H1529" s="13">
        <v>79</v>
      </c>
      <c r="I1529" s="13">
        <v>0.164556962025316</v>
      </c>
    </row>
    <row r="1530" spans="1:9" x14ac:dyDescent="0.35">
      <c r="A1530" s="13">
        <v>2017</v>
      </c>
      <c r="B1530" s="13" t="s">
        <v>98</v>
      </c>
      <c r="C1530" s="13" t="s">
        <v>41</v>
      </c>
      <c r="D1530" s="13">
        <v>2001</v>
      </c>
      <c r="E1530" s="14">
        <f>data_filtered[[#This Row],[test_year]]-data_filtered[[#This Row],[model_year]]</f>
        <v>16</v>
      </c>
      <c r="F1530" s="13">
        <v>66</v>
      </c>
      <c r="G1530" s="13">
        <v>13</v>
      </c>
      <c r="H1530" s="13">
        <v>79</v>
      </c>
      <c r="I1530" s="13">
        <v>0.164556962025316</v>
      </c>
    </row>
    <row r="1531" spans="1:9" x14ac:dyDescent="0.35">
      <c r="A1531" s="14">
        <v>2017</v>
      </c>
      <c r="B1531" s="14" t="s">
        <v>98</v>
      </c>
      <c r="C1531" s="14" t="s">
        <v>41</v>
      </c>
      <c r="D1531" s="14">
        <v>2002</v>
      </c>
      <c r="E1531" s="14">
        <f>data_filtered[[#This Row],[test_year]]-data_filtered[[#This Row],[model_year]]</f>
        <v>15</v>
      </c>
      <c r="F1531" s="14">
        <v>66</v>
      </c>
      <c r="G1531" s="14">
        <v>13</v>
      </c>
      <c r="H1531" s="14">
        <v>79</v>
      </c>
      <c r="I1531" s="14">
        <v>0.164556962025316</v>
      </c>
    </row>
    <row r="1532" spans="1:9" x14ac:dyDescent="0.35">
      <c r="A1532" s="14">
        <v>2015</v>
      </c>
      <c r="B1532" s="14" t="s">
        <v>52</v>
      </c>
      <c r="C1532" s="14" t="s">
        <v>61</v>
      </c>
      <c r="D1532" s="14">
        <v>1997</v>
      </c>
      <c r="E1532" s="14">
        <f>data_filtered[[#This Row],[test_year]]-data_filtered[[#This Row],[model_year]]</f>
        <v>18</v>
      </c>
      <c r="F1532" s="14">
        <v>127</v>
      </c>
      <c r="G1532" s="14">
        <v>25</v>
      </c>
      <c r="H1532" s="14">
        <v>152</v>
      </c>
      <c r="I1532" s="14">
        <v>0.16447368421052599</v>
      </c>
    </row>
    <row r="1533" spans="1:9" x14ac:dyDescent="0.35">
      <c r="A1533" s="13">
        <v>2013</v>
      </c>
      <c r="B1533" s="13" t="s">
        <v>98</v>
      </c>
      <c r="C1533" s="13" t="s">
        <v>277</v>
      </c>
      <c r="D1533" s="13">
        <v>1994</v>
      </c>
      <c r="E1533" s="14">
        <f>data_filtered[[#This Row],[test_year]]-data_filtered[[#This Row],[model_year]]</f>
        <v>19</v>
      </c>
      <c r="F1533" s="13">
        <v>61</v>
      </c>
      <c r="G1533" s="13">
        <v>12</v>
      </c>
      <c r="H1533" s="13">
        <v>73</v>
      </c>
      <c r="I1533" s="13">
        <v>0.164383561643836</v>
      </c>
    </row>
    <row r="1534" spans="1:9" x14ac:dyDescent="0.35">
      <c r="A1534" s="14">
        <v>2015</v>
      </c>
      <c r="B1534" s="14" t="s">
        <v>30</v>
      </c>
      <c r="C1534" s="14" t="s">
        <v>225</v>
      </c>
      <c r="D1534" s="14">
        <v>2003</v>
      </c>
      <c r="E1534" s="14">
        <f>data_filtered[[#This Row],[test_year]]-data_filtered[[#This Row],[model_year]]</f>
        <v>12</v>
      </c>
      <c r="F1534" s="14">
        <v>61</v>
      </c>
      <c r="G1534" s="14">
        <v>12</v>
      </c>
      <c r="H1534" s="14">
        <v>73</v>
      </c>
      <c r="I1534" s="14">
        <v>0.164383561643836</v>
      </c>
    </row>
    <row r="1535" spans="1:9" x14ac:dyDescent="0.35">
      <c r="A1535" s="14">
        <v>2016</v>
      </c>
      <c r="B1535" s="14" t="s">
        <v>30</v>
      </c>
      <c r="C1535" s="14" t="s">
        <v>40</v>
      </c>
      <c r="D1535" s="14">
        <v>1999</v>
      </c>
      <c r="E1535" s="14">
        <f>data_filtered[[#This Row],[test_year]]-data_filtered[[#This Row],[model_year]]</f>
        <v>17</v>
      </c>
      <c r="F1535" s="14">
        <v>117</v>
      </c>
      <c r="G1535" s="14">
        <v>23</v>
      </c>
      <c r="H1535" s="14">
        <v>140</v>
      </c>
      <c r="I1535" s="14">
        <v>0.16428571428571401</v>
      </c>
    </row>
    <row r="1536" spans="1:9" x14ac:dyDescent="0.35">
      <c r="A1536" s="13">
        <v>2014</v>
      </c>
      <c r="B1536" s="13" t="s">
        <v>128</v>
      </c>
      <c r="C1536" s="13" t="s">
        <v>129</v>
      </c>
      <c r="D1536" s="13">
        <v>2000</v>
      </c>
      <c r="E1536" s="14">
        <f>data_filtered[[#This Row],[test_year]]-data_filtered[[#This Row],[model_year]]</f>
        <v>14</v>
      </c>
      <c r="F1536" s="13">
        <v>56</v>
      </c>
      <c r="G1536" s="13">
        <v>11</v>
      </c>
      <c r="H1536" s="13">
        <v>67</v>
      </c>
      <c r="I1536" s="13">
        <v>0.164179104477612</v>
      </c>
    </row>
    <row r="1537" spans="1:9" x14ac:dyDescent="0.35">
      <c r="A1537" s="14">
        <v>2015</v>
      </c>
      <c r="B1537" s="14" t="s">
        <v>26</v>
      </c>
      <c r="C1537" s="14" t="s">
        <v>223</v>
      </c>
      <c r="D1537" s="14">
        <v>2003</v>
      </c>
      <c r="E1537" s="14">
        <f>data_filtered[[#This Row],[test_year]]-data_filtered[[#This Row],[model_year]]</f>
        <v>12</v>
      </c>
      <c r="F1537" s="14">
        <v>56</v>
      </c>
      <c r="G1537" s="14">
        <v>11</v>
      </c>
      <c r="H1537" s="14">
        <v>67</v>
      </c>
      <c r="I1537" s="14">
        <v>0.164179104477612</v>
      </c>
    </row>
    <row r="1538" spans="1:9" x14ac:dyDescent="0.35">
      <c r="A1538" s="14">
        <v>2016</v>
      </c>
      <c r="B1538" s="14" t="s">
        <v>30</v>
      </c>
      <c r="C1538" s="14" t="s">
        <v>75</v>
      </c>
      <c r="D1538" s="14">
        <v>1997</v>
      </c>
      <c r="E1538" s="14">
        <f>data_filtered[[#This Row],[test_year]]-data_filtered[[#This Row],[model_year]]</f>
        <v>19</v>
      </c>
      <c r="F1538" s="14">
        <v>56</v>
      </c>
      <c r="G1538" s="14">
        <v>11</v>
      </c>
      <c r="H1538" s="14">
        <v>67</v>
      </c>
      <c r="I1538" s="14">
        <v>0.164179104477612</v>
      </c>
    </row>
    <row r="1539" spans="1:9" x14ac:dyDescent="0.35">
      <c r="A1539" s="14">
        <v>2014</v>
      </c>
      <c r="B1539" s="14" t="s">
        <v>52</v>
      </c>
      <c r="C1539" s="14" t="s">
        <v>165</v>
      </c>
      <c r="D1539" s="14">
        <v>2001</v>
      </c>
      <c r="E1539" s="14">
        <f>data_filtered[[#This Row],[test_year]]-data_filtered[[#This Row],[model_year]]</f>
        <v>13</v>
      </c>
      <c r="F1539" s="14">
        <v>102</v>
      </c>
      <c r="G1539" s="14">
        <v>20</v>
      </c>
      <c r="H1539" s="14">
        <v>122</v>
      </c>
      <c r="I1539" s="14">
        <v>0.16393442622950799</v>
      </c>
    </row>
    <row r="1540" spans="1:9" x14ac:dyDescent="0.35">
      <c r="A1540" s="14">
        <v>2016</v>
      </c>
      <c r="B1540" s="14" t="s">
        <v>24</v>
      </c>
      <c r="C1540" s="14" t="s">
        <v>155</v>
      </c>
      <c r="D1540" s="14">
        <v>2002</v>
      </c>
      <c r="E1540" s="14">
        <f>data_filtered[[#This Row],[test_year]]-data_filtered[[#This Row],[model_year]]</f>
        <v>14</v>
      </c>
      <c r="F1540" s="14">
        <v>51</v>
      </c>
      <c r="G1540" s="14">
        <v>10</v>
      </c>
      <c r="H1540" s="14">
        <v>61</v>
      </c>
      <c r="I1540" s="14">
        <v>0.16393442622950799</v>
      </c>
    </row>
    <row r="1541" spans="1:9" x14ac:dyDescent="0.35">
      <c r="A1541" s="14">
        <v>2017</v>
      </c>
      <c r="B1541" s="14" t="s">
        <v>30</v>
      </c>
      <c r="C1541" s="14" t="s">
        <v>60</v>
      </c>
      <c r="D1541" s="14">
        <v>2002</v>
      </c>
      <c r="E1541" s="14">
        <f>data_filtered[[#This Row],[test_year]]-data_filtered[[#This Row],[model_year]]</f>
        <v>15</v>
      </c>
      <c r="F1541" s="14">
        <v>51</v>
      </c>
      <c r="G1541" s="14">
        <v>10</v>
      </c>
      <c r="H1541" s="14">
        <v>61</v>
      </c>
      <c r="I1541" s="14">
        <v>0.16393442622950799</v>
      </c>
    </row>
    <row r="1542" spans="1:9" x14ac:dyDescent="0.35">
      <c r="A1542" s="13">
        <v>2015</v>
      </c>
      <c r="B1542" s="13" t="s">
        <v>24</v>
      </c>
      <c r="C1542" s="13" t="s">
        <v>29</v>
      </c>
      <c r="D1542" s="13">
        <v>2005</v>
      </c>
      <c r="E1542" s="14">
        <f>data_filtered[[#This Row],[test_year]]-data_filtered[[#This Row],[model_year]]</f>
        <v>10</v>
      </c>
      <c r="F1542" s="13">
        <v>245</v>
      </c>
      <c r="G1542" s="13">
        <v>48</v>
      </c>
      <c r="H1542" s="13">
        <v>293</v>
      </c>
      <c r="I1542" s="13">
        <v>0.16382252559727001</v>
      </c>
    </row>
    <row r="1543" spans="1:9" x14ac:dyDescent="0.35">
      <c r="A1543" s="14">
        <v>2013</v>
      </c>
      <c r="B1543" s="14" t="s">
        <v>42</v>
      </c>
      <c r="C1543" s="14" t="s">
        <v>96</v>
      </c>
      <c r="D1543" s="14">
        <v>2001</v>
      </c>
      <c r="E1543" s="14">
        <f>data_filtered[[#This Row],[test_year]]-data_filtered[[#This Row],[model_year]]</f>
        <v>12</v>
      </c>
      <c r="F1543" s="14">
        <v>97</v>
      </c>
      <c r="G1543" s="14">
        <v>19</v>
      </c>
      <c r="H1543" s="14">
        <v>116</v>
      </c>
      <c r="I1543" s="14">
        <v>0.163793103448276</v>
      </c>
    </row>
    <row r="1544" spans="1:9" x14ac:dyDescent="0.35">
      <c r="A1544" s="13">
        <v>2015</v>
      </c>
      <c r="B1544" s="13" t="s">
        <v>30</v>
      </c>
      <c r="C1544" s="13" t="s">
        <v>127</v>
      </c>
      <c r="D1544" s="13">
        <v>2002</v>
      </c>
      <c r="E1544" s="14">
        <f>data_filtered[[#This Row],[test_year]]-data_filtered[[#This Row],[model_year]]</f>
        <v>13</v>
      </c>
      <c r="F1544" s="13">
        <v>97</v>
      </c>
      <c r="G1544" s="13">
        <v>19</v>
      </c>
      <c r="H1544" s="13">
        <v>116</v>
      </c>
      <c r="I1544" s="13">
        <v>0.163793103448276</v>
      </c>
    </row>
    <row r="1545" spans="1:9" x14ac:dyDescent="0.35">
      <c r="A1545" s="13">
        <v>2013</v>
      </c>
      <c r="B1545" s="13" t="s">
        <v>79</v>
      </c>
      <c r="C1545" s="13" t="s">
        <v>125</v>
      </c>
      <c r="D1545" s="13">
        <v>2005</v>
      </c>
      <c r="E1545" s="14">
        <f>data_filtered[[#This Row],[test_year]]-data_filtered[[#This Row],[model_year]]</f>
        <v>8</v>
      </c>
      <c r="F1545" s="13">
        <v>92</v>
      </c>
      <c r="G1545" s="13">
        <v>18</v>
      </c>
      <c r="H1545" s="13">
        <v>110</v>
      </c>
      <c r="I1545" s="13">
        <v>0.163636363636364</v>
      </c>
    </row>
    <row r="1546" spans="1:9" x14ac:dyDescent="0.35">
      <c r="A1546" s="13">
        <v>2013</v>
      </c>
      <c r="B1546" s="13" t="s">
        <v>30</v>
      </c>
      <c r="C1546" s="13" t="s">
        <v>163</v>
      </c>
      <c r="D1546" s="13">
        <v>2001</v>
      </c>
      <c r="E1546" s="14">
        <f>data_filtered[[#This Row],[test_year]]-data_filtered[[#This Row],[model_year]]</f>
        <v>12</v>
      </c>
      <c r="F1546" s="13">
        <v>46</v>
      </c>
      <c r="G1546" s="13">
        <v>9</v>
      </c>
      <c r="H1546" s="13">
        <v>55</v>
      </c>
      <c r="I1546" s="13">
        <v>0.163636363636364</v>
      </c>
    </row>
    <row r="1547" spans="1:9" x14ac:dyDescent="0.35">
      <c r="A1547" s="14">
        <v>2013</v>
      </c>
      <c r="B1547" s="14" t="s">
        <v>106</v>
      </c>
      <c r="C1547" s="14">
        <v>626</v>
      </c>
      <c r="D1547" s="14">
        <v>2000</v>
      </c>
      <c r="E1547" s="14">
        <f>data_filtered[[#This Row],[test_year]]-data_filtered[[#This Row],[model_year]]</f>
        <v>13</v>
      </c>
      <c r="F1547" s="14">
        <v>46</v>
      </c>
      <c r="G1547" s="14">
        <v>9</v>
      </c>
      <c r="H1547" s="14">
        <v>55</v>
      </c>
      <c r="I1547" s="14">
        <v>0.163636363636364</v>
      </c>
    </row>
    <row r="1548" spans="1:9" x14ac:dyDescent="0.35">
      <c r="A1548" s="14">
        <v>2014</v>
      </c>
      <c r="B1548" s="14" t="s">
        <v>33</v>
      </c>
      <c r="C1548" s="14" t="s">
        <v>340</v>
      </c>
      <c r="D1548" s="14">
        <v>2001</v>
      </c>
      <c r="E1548" s="14">
        <f>data_filtered[[#This Row],[test_year]]-data_filtered[[#This Row],[model_year]]</f>
        <v>13</v>
      </c>
      <c r="F1548" s="14">
        <v>46</v>
      </c>
      <c r="G1548" s="14">
        <v>9</v>
      </c>
      <c r="H1548" s="14">
        <v>55</v>
      </c>
      <c r="I1548" s="14">
        <v>0.163636363636364</v>
      </c>
    </row>
    <row r="1549" spans="1:9" x14ac:dyDescent="0.35">
      <c r="A1549" s="14">
        <v>2015</v>
      </c>
      <c r="B1549" s="14" t="s">
        <v>24</v>
      </c>
      <c r="C1549" s="14" t="s">
        <v>121</v>
      </c>
      <c r="D1549" s="14">
        <v>1988</v>
      </c>
      <c r="E1549" s="14">
        <f>data_filtered[[#This Row],[test_year]]-data_filtered[[#This Row],[model_year]]</f>
        <v>27</v>
      </c>
      <c r="F1549" s="14">
        <v>46</v>
      </c>
      <c r="G1549" s="14">
        <v>9</v>
      </c>
      <c r="H1549" s="14">
        <v>55</v>
      </c>
      <c r="I1549" s="14">
        <v>0.163636363636364</v>
      </c>
    </row>
    <row r="1550" spans="1:9" x14ac:dyDescent="0.35">
      <c r="A1550" s="13">
        <v>2015</v>
      </c>
      <c r="B1550" s="13" t="s">
        <v>30</v>
      </c>
      <c r="C1550" s="13" t="s">
        <v>163</v>
      </c>
      <c r="D1550" s="13">
        <v>2008</v>
      </c>
      <c r="E1550" s="14">
        <f>data_filtered[[#This Row],[test_year]]-data_filtered[[#This Row],[model_year]]</f>
        <v>7</v>
      </c>
      <c r="F1550" s="13">
        <v>46</v>
      </c>
      <c r="G1550" s="13">
        <v>9</v>
      </c>
      <c r="H1550" s="13">
        <v>55</v>
      </c>
      <c r="I1550" s="13">
        <v>0.163636363636364</v>
      </c>
    </row>
    <row r="1551" spans="1:9" x14ac:dyDescent="0.35">
      <c r="A1551" s="14">
        <v>2013</v>
      </c>
      <c r="B1551" s="14" t="s">
        <v>30</v>
      </c>
      <c r="C1551" s="14" t="s">
        <v>56</v>
      </c>
      <c r="D1551" s="14">
        <v>2001</v>
      </c>
      <c r="E1551" s="14">
        <f>data_filtered[[#This Row],[test_year]]-data_filtered[[#This Row],[model_year]]</f>
        <v>12</v>
      </c>
      <c r="F1551" s="14">
        <v>154</v>
      </c>
      <c r="G1551" s="14">
        <v>30</v>
      </c>
      <c r="H1551" s="14">
        <v>184</v>
      </c>
      <c r="I1551" s="14">
        <v>0.16304347826087001</v>
      </c>
    </row>
    <row r="1552" spans="1:9" x14ac:dyDescent="0.35">
      <c r="A1552" s="14">
        <v>2013</v>
      </c>
      <c r="B1552" s="14" t="s">
        <v>26</v>
      </c>
      <c r="C1552" s="14" t="s">
        <v>88</v>
      </c>
      <c r="D1552" s="14">
        <v>1994</v>
      </c>
      <c r="E1552" s="14">
        <f>data_filtered[[#This Row],[test_year]]-data_filtered[[#This Row],[model_year]]</f>
        <v>19</v>
      </c>
      <c r="F1552" s="14">
        <v>77</v>
      </c>
      <c r="G1552" s="14">
        <v>15</v>
      </c>
      <c r="H1552" s="14">
        <v>92</v>
      </c>
      <c r="I1552" s="14">
        <v>0.16304347826087001</v>
      </c>
    </row>
    <row r="1553" spans="1:9" x14ac:dyDescent="0.35">
      <c r="A1553" s="14">
        <v>2015</v>
      </c>
      <c r="B1553" s="14" t="s">
        <v>24</v>
      </c>
      <c r="C1553" s="14" t="s">
        <v>71</v>
      </c>
      <c r="D1553" s="14">
        <v>1999</v>
      </c>
      <c r="E1553" s="14">
        <f>data_filtered[[#This Row],[test_year]]-data_filtered[[#This Row],[model_year]]</f>
        <v>16</v>
      </c>
      <c r="F1553" s="14">
        <v>77</v>
      </c>
      <c r="G1553" s="14">
        <v>15</v>
      </c>
      <c r="H1553" s="14">
        <v>92</v>
      </c>
      <c r="I1553" s="14">
        <v>0.16304347826087001</v>
      </c>
    </row>
    <row r="1554" spans="1:9" x14ac:dyDescent="0.35">
      <c r="A1554" s="14">
        <v>2015</v>
      </c>
      <c r="B1554" s="14" t="s">
        <v>67</v>
      </c>
      <c r="C1554" s="14" t="s">
        <v>193</v>
      </c>
      <c r="D1554" s="14">
        <v>2000</v>
      </c>
      <c r="E1554" s="14">
        <f>data_filtered[[#This Row],[test_year]]-data_filtered[[#This Row],[model_year]]</f>
        <v>15</v>
      </c>
      <c r="F1554" s="14">
        <v>77</v>
      </c>
      <c r="G1554" s="14">
        <v>15</v>
      </c>
      <c r="H1554" s="14">
        <v>92</v>
      </c>
      <c r="I1554" s="14">
        <v>0.16304347826087001</v>
      </c>
    </row>
    <row r="1555" spans="1:9" x14ac:dyDescent="0.35">
      <c r="A1555" s="14">
        <v>2016</v>
      </c>
      <c r="B1555" s="14" t="s">
        <v>128</v>
      </c>
      <c r="C1555" s="14" t="s">
        <v>129</v>
      </c>
      <c r="D1555" s="14">
        <v>2006</v>
      </c>
      <c r="E1555" s="14">
        <f>data_filtered[[#This Row],[test_year]]-data_filtered[[#This Row],[model_year]]</f>
        <v>10</v>
      </c>
      <c r="F1555" s="14">
        <v>77</v>
      </c>
      <c r="G1555" s="14">
        <v>15</v>
      </c>
      <c r="H1555" s="14">
        <v>92</v>
      </c>
      <c r="I1555" s="14">
        <v>0.16304347826087001</v>
      </c>
    </row>
    <row r="1556" spans="1:9" x14ac:dyDescent="0.35">
      <c r="A1556" s="13">
        <v>2016</v>
      </c>
      <c r="B1556" s="13" t="s">
        <v>30</v>
      </c>
      <c r="C1556" s="13" t="s">
        <v>40</v>
      </c>
      <c r="D1556" s="13">
        <v>2002</v>
      </c>
      <c r="E1556" s="14">
        <f>data_filtered[[#This Row],[test_year]]-data_filtered[[#This Row],[model_year]]</f>
        <v>14</v>
      </c>
      <c r="F1556" s="13">
        <v>267</v>
      </c>
      <c r="G1556" s="13">
        <v>52</v>
      </c>
      <c r="H1556" s="13">
        <v>319</v>
      </c>
      <c r="I1556" s="13">
        <v>0.163009404388715</v>
      </c>
    </row>
    <row r="1557" spans="1:9" x14ac:dyDescent="0.35">
      <c r="A1557" s="14">
        <v>2016</v>
      </c>
      <c r="B1557" s="14" t="s">
        <v>33</v>
      </c>
      <c r="C1557" s="14" t="s">
        <v>86</v>
      </c>
      <c r="D1557" s="14">
        <v>2004</v>
      </c>
      <c r="E1557" s="14">
        <f>data_filtered[[#This Row],[test_year]]-data_filtered[[#This Row],[model_year]]</f>
        <v>12</v>
      </c>
      <c r="F1557" s="14">
        <v>113</v>
      </c>
      <c r="G1557" s="14">
        <v>22</v>
      </c>
      <c r="H1557" s="14">
        <v>135</v>
      </c>
      <c r="I1557" s="14">
        <v>0.162962962962963</v>
      </c>
    </row>
    <row r="1558" spans="1:9" x14ac:dyDescent="0.35">
      <c r="A1558" s="13">
        <v>2016</v>
      </c>
      <c r="B1558" s="13" t="s">
        <v>30</v>
      </c>
      <c r="C1558" s="13" t="s">
        <v>56</v>
      </c>
      <c r="D1558" s="13">
        <v>2003</v>
      </c>
      <c r="E1558" s="14">
        <f>data_filtered[[#This Row],[test_year]]-data_filtered[[#This Row],[model_year]]</f>
        <v>13</v>
      </c>
      <c r="F1558" s="13">
        <v>144</v>
      </c>
      <c r="G1558" s="13">
        <v>28</v>
      </c>
      <c r="H1558" s="13">
        <v>172</v>
      </c>
      <c r="I1558" s="13">
        <v>0.162790697674419</v>
      </c>
    </row>
    <row r="1559" spans="1:9" x14ac:dyDescent="0.35">
      <c r="A1559" s="14">
        <v>2017</v>
      </c>
      <c r="B1559" s="14" t="s">
        <v>102</v>
      </c>
      <c r="C1559" s="14" t="s">
        <v>103</v>
      </c>
      <c r="D1559" s="14">
        <v>2003</v>
      </c>
      <c r="E1559" s="14">
        <f>data_filtered[[#This Row],[test_year]]-data_filtered[[#This Row],[model_year]]</f>
        <v>14</v>
      </c>
      <c r="F1559" s="14">
        <v>108</v>
      </c>
      <c r="G1559" s="14">
        <v>21</v>
      </c>
      <c r="H1559" s="14">
        <v>129</v>
      </c>
      <c r="I1559" s="14">
        <v>0.162790697674419</v>
      </c>
    </row>
    <row r="1560" spans="1:9" x14ac:dyDescent="0.35">
      <c r="A1560" s="13">
        <v>2017</v>
      </c>
      <c r="B1560" s="13" t="s">
        <v>104</v>
      </c>
      <c r="C1560" s="13" t="s">
        <v>115</v>
      </c>
      <c r="D1560" s="13">
        <v>2006</v>
      </c>
      <c r="E1560" s="14">
        <f>data_filtered[[#This Row],[test_year]]-data_filtered[[#This Row],[model_year]]</f>
        <v>11</v>
      </c>
      <c r="F1560" s="13">
        <v>72</v>
      </c>
      <c r="G1560" s="13">
        <v>14</v>
      </c>
      <c r="H1560" s="13">
        <v>86</v>
      </c>
      <c r="I1560" s="13">
        <v>0.162790697674419</v>
      </c>
    </row>
    <row r="1561" spans="1:9" x14ac:dyDescent="0.35">
      <c r="A1561" s="14">
        <v>2015</v>
      </c>
      <c r="B1561" s="14" t="s">
        <v>30</v>
      </c>
      <c r="C1561" s="14" t="s">
        <v>72</v>
      </c>
      <c r="D1561" s="14">
        <v>2001</v>
      </c>
      <c r="E1561" s="14">
        <f>data_filtered[[#This Row],[test_year]]-data_filtered[[#This Row],[model_year]]</f>
        <v>14</v>
      </c>
      <c r="F1561" s="14">
        <v>170</v>
      </c>
      <c r="G1561" s="14">
        <v>33</v>
      </c>
      <c r="H1561" s="14">
        <v>203</v>
      </c>
      <c r="I1561" s="14">
        <v>0.16256157635467999</v>
      </c>
    </row>
    <row r="1562" spans="1:9" x14ac:dyDescent="0.35">
      <c r="A1562" s="14">
        <v>2015</v>
      </c>
      <c r="B1562" s="14" t="s">
        <v>42</v>
      </c>
      <c r="C1562" s="14" t="s">
        <v>66</v>
      </c>
      <c r="D1562" s="14">
        <v>1994</v>
      </c>
      <c r="E1562" s="14">
        <f>data_filtered[[#This Row],[test_year]]-data_filtered[[#This Row],[model_year]]</f>
        <v>21</v>
      </c>
      <c r="F1562" s="14">
        <v>134</v>
      </c>
      <c r="G1562" s="14">
        <v>26</v>
      </c>
      <c r="H1562" s="14">
        <v>160</v>
      </c>
      <c r="I1562" s="14">
        <v>0.16250000000000001</v>
      </c>
    </row>
    <row r="1563" spans="1:9" x14ac:dyDescent="0.35">
      <c r="A1563" s="13">
        <v>2016</v>
      </c>
      <c r="B1563" s="13" t="s">
        <v>58</v>
      </c>
      <c r="C1563" s="13" t="s">
        <v>63</v>
      </c>
      <c r="D1563" s="13">
        <v>2005</v>
      </c>
      <c r="E1563" s="14">
        <f>data_filtered[[#This Row],[test_year]]-data_filtered[[#This Row],[model_year]]</f>
        <v>11</v>
      </c>
      <c r="F1563" s="13">
        <v>134</v>
      </c>
      <c r="G1563" s="13">
        <v>26</v>
      </c>
      <c r="H1563" s="13">
        <v>160</v>
      </c>
      <c r="I1563" s="13">
        <v>0.16250000000000001</v>
      </c>
    </row>
    <row r="1564" spans="1:9" x14ac:dyDescent="0.35">
      <c r="A1564" s="14">
        <v>2014</v>
      </c>
      <c r="B1564" s="14" t="s">
        <v>26</v>
      </c>
      <c r="C1564" s="14" t="s">
        <v>35</v>
      </c>
      <c r="D1564" s="14">
        <v>1993</v>
      </c>
      <c r="E1564" s="14">
        <f>data_filtered[[#This Row],[test_year]]-data_filtered[[#This Row],[model_year]]</f>
        <v>21</v>
      </c>
      <c r="F1564" s="14">
        <v>67</v>
      </c>
      <c r="G1564" s="14">
        <v>13</v>
      </c>
      <c r="H1564" s="14">
        <v>80</v>
      </c>
      <c r="I1564" s="14">
        <v>0.16250000000000001</v>
      </c>
    </row>
    <row r="1565" spans="1:9" x14ac:dyDescent="0.35">
      <c r="A1565" s="14">
        <v>2013</v>
      </c>
      <c r="B1565" s="14" t="s">
        <v>30</v>
      </c>
      <c r="C1565" s="14" t="s">
        <v>72</v>
      </c>
      <c r="D1565" s="14">
        <v>2000</v>
      </c>
      <c r="E1565" s="14">
        <f>data_filtered[[#This Row],[test_year]]-data_filtered[[#This Row],[model_year]]</f>
        <v>13</v>
      </c>
      <c r="F1565" s="14">
        <v>124</v>
      </c>
      <c r="G1565" s="14">
        <v>24</v>
      </c>
      <c r="H1565" s="14">
        <v>148</v>
      </c>
      <c r="I1565" s="14">
        <v>0.162162162162162</v>
      </c>
    </row>
    <row r="1566" spans="1:9" x14ac:dyDescent="0.35">
      <c r="A1566" s="13">
        <v>2013</v>
      </c>
      <c r="B1566" s="13" t="s">
        <v>24</v>
      </c>
      <c r="C1566" s="13" t="s">
        <v>71</v>
      </c>
      <c r="D1566" s="13">
        <v>1999</v>
      </c>
      <c r="E1566" s="14">
        <f>data_filtered[[#This Row],[test_year]]-data_filtered[[#This Row],[model_year]]</f>
        <v>14</v>
      </c>
      <c r="F1566" s="13">
        <v>93</v>
      </c>
      <c r="G1566" s="13">
        <v>18</v>
      </c>
      <c r="H1566" s="13">
        <v>111</v>
      </c>
      <c r="I1566" s="13">
        <v>0.162162162162162</v>
      </c>
    </row>
    <row r="1567" spans="1:9" x14ac:dyDescent="0.35">
      <c r="A1567" s="14">
        <v>2015</v>
      </c>
      <c r="B1567" s="14" t="s">
        <v>30</v>
      </c>
      <c r="C1567" s="14" t="s">
        <v>156</v>
      </c>
      <c r="D1567" s="14">
        <v>2004</v>
      </c>
      <c r="E1567" s="14">
        <f>data_filtered[[#This Row],[test_year]]-data_filtered[[#This Row],[model_year]]</f>
        <v>11</v>
      </c>
      <c r="F1567" s="14">
        <v>93</v>
      </c>
      <c r="G1567" s="14">
        <v>18</v>
      </c>
      <c r="H1567" s="14">
        <v>111</v>
      </c>
      <c r="I1567" s="14">
        <v>0.162162162162162</v>
      </c>
    </row>
    <row r="1568" spans="1:9" x14ac:dyDescent="0.35">
      <c r="A1568" s="13">
        <v>2016</v>
      </c>
      <c r="B1568" s="13" t="s">
        <v>30</v>
      </c>
      <c r="C1568" s="13" t="s">
        <v>127</v>
      </c>
      <c r="D1568" s="13">
        <v>2000</v>
      </c>
      <c r="E1568" s="14">
        <f>data_filtered[[#This Row],[test_year]]-data_filtered[[#This Row],[model_year]]</f>
        <v>16</v>
      </c>
      <c r="F1568" s="13">
        <v>93</v>
      </c>
      <c r="G1568" s="13">
        <v>18</v>
      </c>
      <c r="H1568" s="13">
        <v>111</v>
      </c>
      <c r="I1568" s="13">
        <v>0.162162162162162</v>
      </c>
    </row>
    <row r="1569" spans="1:9" x14ac:dyDescent="0.35">
      <c r="A1569" s="14">
        <v>2015</v>
      </c>
      <c r="B1569" s="14" t="s">
        <v>24</v>
      </c>
      <c r="C1569" s="14" t="s">
        <v>155</v>
      </c>
      <c r="D1569" s="14">
        <v>2004</v>
      </c>
      <c r="E1569" s="14">
        <f>data_filtered[[#This Row],[test_year]]-data_filtered[[#This Row],[model_year]]</f>
        <v>11</v>
      </c>
      <c r="F1569" s="14">
        <v>62</v>
      </c>
      <c r="G1569" s="14">
        <v>12</v>
      </c>
      <c r="H1569" s="14">
        <v>74</v>
      </c>
      <c r="I1569" s="14">
        <v>0.162162162162162</v>
      </c>
    </row>
    <row r="1570" spans="1:9" x14ac:dyDescent="0.35">
      <c r="A1570" s="13">
        <v>2016</v>
      </c>
      <c r="B1570" s="13" t="s">
        <v>26</v>
      </c>
      <c r="C1570" s="13" t="s">
        <v>223</v>
      </c>
      <c r="D1570" s="13">
        <v>2003</v>
      </c>
      <c r="E1570" s="14">
        <f>data_filtered[[#This Row],[test_year]]-data_filtered[[#This Row],[model_year]]</f>
        <v>13</v>
      </c>
      <c r="F1570" s="13">
        <v>62</v>
      </c>
      <c r="G1570" s="13">
        <v>12</v>
      </c>
      <c r="H1570" s="13">
        <v>74</v>
      </c>
      <c r="I1570" s="13">
        <v>0.162162162162162</v>
      </c>
    </row>
    <row r="1571" spans="1:9" x14ac:dyDescent="0.35">
      <c r="A1571" s="14">
        <v>2017</v>
      </c>
      <c r="B1571" s="14" t="s">
        <v>24</v>
      </c>
      <c r="C1571" s="14" t="s">
        <v>89</v>
      </c>
      <c r="D1571" s="14">
        <v>2013</v>
      </c>
      <c r="E1571" s="14">
        <f>data_filtered[[#This Row],[test_year]]-data_filtered[[#This Row],[model_year]]</f>
        <v>4</v>
      </c>
      <c r="F1571" s="14">
        <v>62</v>
      </c>
      <c r="G1571" s="14">
        <v>12</v>
      </c>
      <c r="H1571" s="14">
        <v>74</v>
      </c>
      <c r="I1571" s="14">
        <v>0.162162162162162</v>
      </c>
    </row>
    <row r="1572" spans="1:9" x14ac:dyDescent="0.35">
      <c r="A1572" s="13">
        <v>2014</v>
      </c>
      <c r="B1572" s="13" t="s">
        <v>30</v>
      </c>
      <c r="C1572" s="13" t="s">
        <v>60</v>
      </c>
      <c r="D1572" s="13">
        <v>2001</v>
      </c>
      <c r="E1572" s="14">
        <f>data_filtered[[#This Row],[test_year]]-data_filtered[[#This Row],[model_year]]</f>
        <v>13</v>
      </c>
      <c r="F1572" s="13">
        <v>119</v>
      </c>
      <c r="G1572" s="13">
        <v>23</v>
      </c>
      <c r="H1572" s="13">
        <v>142</v>
      </c>
      <c r="I1572" s="13">
        <v>0.161971830985916</v>
      </c>
    </row>
    <row r="1573" spans="1:9" x14ac:dyDescent="0.35">
      <c r="A1573" s="13">
        <v>2013</v>
      </c>
      <c r="B1573" s="13" t="s">
        <v>128</v>
      </c>
      <c r="C1573" s="13" t="s">
        <v>173</v>
      </c>
      <c r="D1573" s="13">
        <v>2002</v>
      </c>
      <c r="E1573" s="14">
        <f>data_filtered[[#This Row],[test_year]]-data_filtered[[#This Row],[model_year]]</f>
        <v>11</v>
      </c>
      <c r="F1573" s="13">
        <v>88</v>
      </c>
      <c r="G1573" s="13">
        <v>17</v>
      </c>
      <c r="H1573" s="13">
        <v>105</v>
      </c>
      <c r="I1573" s="13">
        <v>0.161904761904762</v>
      </c>
    </row>
    <row r="1574" spans="1:9" x14ac:dyDescent="0.35">
      <c r="A1574" s="13">
        <v>2015</v>
      </c>
      <c r="B1574" s="13" t="s">
        <v>102</v>
      </c>
      <c r="C1574" s="13" t="s">
        <v>184</v>
      </c>
      <c r="D1574" s="13">
        <v>2000</v>
      </c>
      <c r="E1574" s="14">
        <f>data_filtered[[#This Row],[test_year]]-data_filtered[[#This Row],[model_year]]</f>
        <v>15</v>
      </c>
      <c r="F1574" s="13">
        <v>88</v>
      </c>
      <c r="G1574" s="13">
        <v>17</v>
      </c>
      <c r="H1574" s="13">
        <v>105</v>
      </c>
      <c r="I1574" s="13">
        <v>0.161904761904762</v>
      </c>
    </row>
    <row r="1575" spans="1:9" x14ac:dyDescent="0.35">
      <c r="A1575" s="13">
        <v>2013</v>
      </c>
      <c r="B1575" s="13" t="s">
        <v>24</v>
      </c>
      <c r="C1575" s="13" t="s">
        <v>220</v>
      </c>
      <c r="D1575" s="13">
        <v>1999</v>
      </c>
      <c r="E1575" s="14">
        <f>data_filtered[[#This Row],[test_year]]-data_filtered[[#This Row],[model_year]]</f>
        <v>14</v>
      </c>
      <c r="F1575" s="13">
        <v>57</v>
      </c>
      <c r="G1575" s="13">
        <v>11</v>
      </c>
      <c r="H1575" s="13">
        <v>68</v>
      </c>
      <c r="I1575" s="13">
        <v>0.161764705882353</v>
      </c>
    </row>
    <row r="1576" spans="1:9" x14ac:dyDescent="0.35">
      <c r="A1576" s="14">
        <v>2013</v>
      </c>
      <c r="B1576" s="14" t="s">
        <v>128</v>
      </c>
      <c r="C1576" s="14" t="s">
        <v>212</v>
      </c>
      <c r="D1576" s="14">
        <v>2002</v>
      </c>
      <c r="E1576" s="14">
        <f>data_filtered[[#This Row],[test_year]]-data_filtered[[#This Row],[model_year]]</f>
        <v>11</v>
      </c>
      <c r="F1576" s="14">
        <v>57</v>
      </c>
      <c r="G1576" s="14">
        <v>11</v>
      </c>
      <c r="H1576" s="14">
        <v>68</v>
      </c>
      <c r="I1576" s="14">
        <v>0.161764705882353</v>
      </c>
    </row>
    <row r="1577" spans="1:9" x14ac:dyDescent="0.35">
      <c r="A1577" s="13">
        <v>2014</v>
      </c>
      <c r="B1577" s="13" t="s">
        <v>102</v>
      </c>
      <c r="C1577" s="13" t="s">
        <v>103</v>
      </c>
      <c r="D1577" s="13">
        <v>1999</v>
      </c>
      <c r="E1577" s="14">
        <f>data_filtered[[#This Row],[test_year]]-data_filtered[[#This Row],[model_year]]</f>
        <v>15</v>
      </c>
      <c r="F1577" s="13">
        <v>57</v>
      </c>
      <c r="G1577" s="13">
        <v>11</v>
      </c>
      <c r="H1577" s="13">
        <v>68</v>
      </c>
      <c r="I1577" s="13">
        <v>0.161764705882353</v>
      </c>
    </row>
    <row r="1578" spans="1:9" x14ac:dyDescent="0.35">
      <c r="A1578" s="13">
        <v>2014</v>
      </c>
      <c r="B1578" s="13" t="s">
        <v>52</v>
      </c>
      <c r="C1578" s="13" t="s">
        <v>150</v>
      </c>
      <c r="D1578" s="13">
        <v>1999</v>
      </c>
      <c r="E1578" s="14">
        <f>data_filtered[[#This Row],[test_year]]-data_filtered[[#This Row],[model_year]]</f>
        <v>15</v>
      </c>
      <c r="F1578" s="13">
        <v>57</v>
      </c>
      <c r="G1578" s="13">
        <v>11</v>
      </c>
      <c r="H1578" s="13">
        <v>68</v>
      </c>
      <c r="I1578" s="13">
        <v>0.161764705882353</v>
      </c>
    </row>
    <row r="1579" spans="1:9" x14ac:dyDescent="0.35">
      <c r="A1579" s="14">
        <v>2015</v>
      </c>
      <c r="B1579" s="14" t="s">
        <v>42</v>
      </c>
      <c r="C1579" s="14" t="s">
        <v>182</v>
      </c>
      <c r="D1579" s="14">
        <v>1999</v>
      </c>
      <c r="E1579" s="14">
        <f>data_filtered[[#This Row],[test_year]]-data_filtered[[#This Row],[model_year]]</f>
        <v>16</v>
      </c>
      <c r="F1579" s="14">
        <v>57</v>
      </c>
      <c r="G1579" s="14">
        <v>11</v>
      </c>
      <c r="H1579" s="14">
        <v>68</v>
      </c>
      <c r="I1579" s="14">
        <v>0.161764705882353</v>
      </c>
    </row>
    <row r="1580" spans="1:9" x14ac:dyDescent="0.35">
      <c r="A1580" s="13">
        <v>2015</v>
      </c>
      <c r="B1580" s="13" t="s">
        <v>33</v>
      </c>
      <c r="C1580" s="13" t="s">
        <v>235</v>
      </c>
      <c r="D1580" s="13">
        <v>2003</v>
      </c>
      <c r="E1580" s="14">
        <f>data_filtered[[#This Row],[test_year]]-data_filtered[[#This Row],[model_year]]</f>
        <v>12</v>
      </c>
      <c r="F1580" s="13">
        <v>57</v>
      </c>
      <c r="G1580" s="13">
        <v>11</v>
      </c>
      <c r="H1580" s="13">
        <v>68</v>
      </c>
      <c r="I1580" s="13">
        <v>0.161764705882353</v>
      </c>
    </row>
    <row r="1581" spans="1:9" x14ac:dyDescent="0.35">
      <c r="A1581" s="13">
        <v>2015</v>
      </c>
      <c r="B1581" s="13" t="s">
        <v>26</v>
      </c>
      <c r="C1581" s="13" t="s">
        <v>27</v>
      </c>
      <c r="D1581" s="13">
        <v>2001</v>
      </c>
      <c r="E1581" s="14">
        <f>data_filtered[[#This Row],[test_year]]-data_filtered[[#This Row],[model_year]]</f>
        <v>14</v>
      </c>
      <c r="F1581" s="13">
        <v>270</v>
      </c>
      <c r="G1581" s="13">
        <v>52</v>
      </c>
      <c r="H1581" s="13">
        <v>322</v>
      </c>
      <c r="I1581" s="13">
        <v>0.161490683229814</v>
      </c>
    </row>
    <row r="1582" spans="1:9" x14ac:dyDescent="0.35">
      <c r="A1582" s="13">
        <v>2014</v>
      </c>
      <c r="B1582" s="13" t="s">
        <v>30</v>
      </c>
      <c r="C1582" s="13" t="s">
        <v>40</v>
      </c>
      <c r="D1582" s="13">
        <v>1999</v>
      </c>
      <c r="E1582" s="14">
        <f>data_filtered[[#This Row],[test_year]]-data_filtered[[#This Row],[model_year]]</f>
        <v>15</v>
      </c>
      <c r="F1582" s="13">
        <v>130</v>
      </c>
      <c r="G1582" s="13">
        <v>25</v>
      </c>
      <c r="H1582" s="13">
        <v>155</v>
      </c>
      <c r="I1582" s="13">
        <v>0.16129032258064499</v>
      </c>
    </row>
    <row r="1583" spans="1:9" x14ac:dyDescent="0.35">
      <c r="A1583" s="13">
        <v>2013</v>
      </c>
      <c r="B1583" s="13" t="s">
        <v>52</v>
      </c>
      <c r="C1583" s="13" t="s">
        <v>150</v>
      </c>
      <c r="D1583" s="13">
        <v>2003</v>
      </c>
      <c r="E1583" s="14">
        <f>data_filtered[[#This Row],[test_year]]-data_filtered[[#This Row],[model_year]]</f>
        <v>10</v>
      </c>
      <c r="F1583" s="13">
        <v>78</v>
      </c>
      <c r="G1583" s="13">
        <v>15</v>
      </c>
      <c r="H1583" s="13">
        <v>93</v>
      </c>
      <c r="I1583" s="13">
        <v>0.16129032258064499</v>
      </c>
    </row>
    <row r="1584" spans="1:9" x14ac:dyDescent="0.35">
      <c r="A1584" s="13">
        <v>2016</v>
      </c>
      <c r="B1584" s="13" t="s">
        <v>104</v>
      </c>
      <c r="C1584" s="13" t="s">
        <v>105</v>
      </c>
      <c r="D1584" s="13">
        <v>2002</v>
      </c>
      <c r="E1584" s="14">
        <f>data_filtered[[#This Row],[test_year]]-data_filtered[[#This Row],[model_year]]</f>
        <v>14</v>
      </c>
      <c r="F1584" s="13">
        <v>78</v>
      </c>
      <c r="G1584" s="13">
        <v>15</v>
      </c>
      <c r="H1584" s="13">
        <v>93</v>
      </c>
      <c r="I1584" s="13">
        <v>0.16129032258064499</v>
      </c>
    </row>
    <row r="1585" spans="1:9" x14ac:dyDescent="0.35">
      <c r="A1585" s="13">
        <v>2014</v>
      </c>
      <c r="B1585" s="13" t="s">
        <v>104</v>
      </c>
      <c r="C1585" s="13" t="s">
        <v>140</v>
      </c>
      <c r="D1585" s="13">
        <v>2001</v>
      </c>
      <c r="E1585" s="14">
        <f>data_filtered[[#This Row],[test_year]]-data_filtered[[#This Row],[model_year]]</f>
        <v>13</v>
      </c>
      <c r="F1585" s="13">
        <v>52</v>
      </c>
      <c r="G1585" s="13">
        <v>10</v>
      </c>
      <c r="H1585" s="13">
        <v>62</v>
      </c>
      <c r="I1585" s="13">
        <v>0.16129032258064499</v>
      </c>
    </row>
    <row r="1586" spans="1:9" x14ac:dyDescent="0.35">
      <c r="A1586" s="13">
        <v>2014</v>
      </c>
      <c r="B1586" s="13" t="s">
        <v>26</v>
      </c>
      <c r="C1586" s="13" t="s">
        <v>69</v>
      </c>
      <c r="D1586" s="13">
        <v>1990</v>
      </c>
      <c r="E1586" s="14">
        <f>data_filtered[[#This Row],[test_year]]-data_filtered[[#This Row],[model_year]]</f>
        <v>24</v>
      </c>
      <c r="F1586" s="13">
        <v>52</v>
      </c>
      <c r="G1586" s="13">
        <v>10</v>
      </c>
      <c r="H1586" s="13">
        <v>62</v>
      </c>
      <c r="I1586" s="13">
        <v>0.16129032258064499</v>
      </c>
    </row>
    <row r="1587" spans="1:9" x14ac:dyDescent="0.35">
      <c r="A1587" s="14">
        <v>2015</v>
      </c>
      <c r="B1587" s="14" t="s">
        <v>58</v>
      </c>
      <c r="C1587" s="14" t="s">
        <v>228</v>
      </c>
      <c r="D1587" s="14">
        <v>2002</v>
      </c>
      <c r="E1587" s="14">
        <f>data_filtered[[#This Row],[test_year]]-data_filtered[[#This Row],[model_year]]</f>
        <v>13</v>
      </c>
      <c r="F1587" s="14">
        <v>52</v>
      </c>
      <c r="G1587" s="14">
        <v>10</v>
      </c>
      <c r="H1587" s="14">
        <v>62</v>
      </c>
      <c r="I1587" s="14">
        <v>0.16129032258064499</v>
      </c>
    </row>
    <row r="1588" spans="1:9" x14ac:dyDescent="0.35">
      <c r="A1588" s="13">
        <v>2016</v>
      </c>
      <c r="B1588" s="13" t="s">
        <v>113</v>
      </c>
      <c r="C1588" s="13" t="s">
        <v>161</v>
      </c>
      <c r="D1588" s="13">
        <v>2001</v>
      </c>
      <c r="E1588" s="14">
        <f>data_filtered[[#This Row],[test_year]]-data_filtered[[#This Row],[model_year]]</f>
        <v>15</v>
      </c>
      <c r="F1588" s="13">
        <v>52</v>
      </c>
      <c r="G1588" s="13">
        <v>10</v>
      </c>
      <c r="H1588" s="13">
        <v>62</v>
      </c>
      <c r="I1588" s="13">
        <v>0.16129032258064499</v>
      </c>
    </row>
    <row r="1589" spans="1:9" x14ac:dyDescent="0.35">
      <c r="A1589" s="13">
        <v>2017</v>
      </c>
      <c r="B1589" s="13" t="s">
        <v>26</v>
      </c>
      <c r="C1589" s="13" t="s">
        <v>176</v>
      </c>
      <c r="D1589" s="13">
        <v>2004</v>
      </c>
      <c r="E1589" s="14">
        <f>data_filtered[[#This Row],[test_year]]-data_filtered[[#This Row],[model_year]]</f>
        <v>13</v>
      </c>
      <c r="F1589" s="13">
        <v>52</v>
      </c>
      <c r="G1589" s="13">
        <v>10</v>
      </c>
      <c r="H1589" s="13">
        <v>62</v>
      </c>
      <c r="I1589" s="13">
        <v>0.16129032258064499</v>
      </c>
    </row>
    <row r="1590" spans="1:9" x14ac:dyDescent="0.35">
      <c r="A1590" s="13">
        <v>2013</v>
      </c>
      <c r="B1590" s="13" t="s">
        <v>24</v>
      </c>
      <c r="C1590" s="13" t="s">
        <v>46</v>
      </c>
      <c r="D1590" s="13">
        <v>2004</v>
      </c>
      <c r="E1590" s="14">
        <f>data_filtered[[#This Row],[test_year]]-data_filtered[[#This Row],[model_year]]</f>
        <v>9</v>
      </c>
      <c r="F1590" s="13">
        <v>177</v>
      </c>
      <c r="G1590" s="13">
        <v>34</v>
      </c>
      <c r="H1590" s="13">
        <v>211</v>
      </c>
      <c r="I1590" s="13">
        <v>0.161137440758294</v>
      </c>
    </row>
    <row r="1591" spans="1:9" x14ac:dyDescent="0.35">
      <c r="A1591" s="13">
        <v>2014</v>
      </c>
      <c r="B1591" s="13" t="s">
        <v>30</v>
      </c>
      <c r="C1591" s="13" t="s">
        <v>72</v>
      </c>
      <c r="D1591" s="13">
        <v>2000</v>
      </c>
      <c r="E1591" s="14">
        <f>data_filtered[[#This Row],[test_year]]-data_filtered[[#This Row],[model_year]]</f>
        <v>14</v>
      </c>
      <c r="F1591" s="13">
        <v>125</v>
      </c>
      <c r="G1591" s="13">
        <v>24</v>
      </c>
      <c r="H1591" s="13">
        <v>149</v>
      </c>
      <c r="I1591" s="13">
        <v>0.161073825503356</v>
      </c>
    </row>
    <row r="1592" spans="1:9" x14ac:dyDescent="0.35">
      <c r="A1592" s="13">
        <v>2014</v>
      </c>
      <c r="B1592" s="13" t="s">
        <v>30</v>
      </c>
      <c r="C1592" s="13" t="s">
        <v>60</v>
      </c>
      <c r="D1592" s="13">
        <v>1999</v>
      </c>
      <c r="E1592" s="14">
        <f>data_filtered[[#This Row],[test_year]]-data_filtered[[#This Row],[model_year]]</f>
        <v>15</v>
      </c>
      <c r="F1592" s="13">
        <v>198</v>
      </c>
      <c r="G1592" s="13">
        <v>38</v>
      </c>
      <c r="H1592" s="13">
        <v>236</v>
      </c>
      <c r="I1592" s="13">
        <v>0.161016949152542</v>
      </c>
    </row>
    <row r="1593" spans="1:9" x14ac:dyDescent="0.35">
      <c r="A1593" s="13">
        <v>2017</v>
      </c>
      <c r="B1593" s="13" t="s">
        <v>42</v>
      </c>
      <c r="C1593" s="13" t="s">
        <v>43</v>
      </c>
      <c r="D1593" s="13">
        <v>2004</v>
      </c>
      <c r="E1593" s="14">
        <f>data_filtered[[#This Row],[test_year]]-data_filtered[[#This Row],[model_year]]</f>
        <v>13</v>
      </c>
      <c r="F1593" s="13">
        <v>198</v>
      </c>
      <c r="G1593" s="13">
        <v>38</v>
      </c>
      <c r="H1593" s="13">
        <v>236</v>
      </c>
      <c r="I1593" s="13">
        <v>0.161016949152542</v>
      </c>
    </row>
    <row r="1594" spans="1:9" x14ac:dyDescent="0.35">
      <c r="A1594" s="13">
        <v>2016</v>
      </c>
      <c r="B1594" s="13" t="s">
        <v>102</v>
      </c>
      <c r="C1594" s="13" t="s">
        <v>184</v>
      </c>
      <c r="D1594" s="13">
        <v>2003</v>
      </c>
      <c r="E1594" s="14">
        <f>data_filtered[[#This Row],[test_year]]-data_filtered[[#This Row],[model_year]]</f>
        <v>13</v>
      </c>
      <c r="F1594" s="13">
        <v>73</v>
      </c>
      <c r="G1594" s="13">
        <v>14</v>
      </c>
      <c r="H1594" s="13">
        <v>87</v>
      </c>
      <c r="I1594" s="13">
        <v>0.160919540229885</v>
      </c>
    </row>
    <row r="1595" spans="1:9" x14ac:dyDescent="0.35">
      <c r="A1595" s="14">
        <v>2016</v>
      </c>
      <c r="B1595" s="14" t="s">
        <v>24</v>
      </c>
      <c r="C1595" s="14" t="s">
        <v>41</v>
      </c>
      <c r="D1595" s="14">
        <v>2005</v>
      </c>
      <c r="E1595" s="14">
        <f>data_filtered[[#This Row],[test_year]]-data_filtered[[#This Row],[model_year]]</f>
        <v>11</v>
      </c>
      <c r="F1595" s="14">
        <v>240</v>
      </c>
      <c r="G1595" s="14">
        <v>46</v>
      </c>
      <c r="H1595" s="14">
        <v>286</v>
      </c>
      <c r="I1595" s="14">
        <v>0.160839160839161</v>
      </c>
    </row>
    <row r="1596" spans="1:9" x14ac:dyDescent="0.35">
      <c r="A1596" s="13">
        <v>2017</v>
      </c>
      <c r="B1596" s="13" t="s">
        <v>24</v>
      </c>
      <c r="C1596" s="13" t="s">
        <v>29</v>
      </c>
      <c r="D1596" s="13">
        <v>2006</v>
      </c>
      <c r="E1596" s="14">
        <f>data_filtered[[#This Row],[test_year]]-data_filtered[[#This Row],[model_year]]</f>
        <v>11</v>
      </c>
      <c r="F1596" s="13">
        <v>141</v>
      </c>
      <c r="G1596" s="13">
        <v>27</v>
      </c>
      <c r="H1596" s="13">
        <v>168</v>
      </c>
      <c r="I1596" s="13">
        <v>0.160714285714286</v>
      </c>
    </row>
    <row r="1597" spans="1:9" x14ac:dyDescent="0.35">
      <c r="A1597" s="13">
        <v>2015</v>
      </c>
      <c r="B1597" s="13" t="s">
        <v>33</v>
      </c>
      <c r="C1597" s="13" t="s">
        <v>86</v>
      </c>
      <c r="D1597" s="13">
        <v>2005</v>
      </c>
      <c r="E1597" s="14">
        <f>data_filtered[[#This Row],[test_year]]-data_filtered[[#This Row],[model_year]]</f>
        <v>10</v>
      </c>
      <c r="F1597" s="13">
        <v>94</v>
      </c>
      <c r="G1597" s="13">
        <v>18</v>
      </c>
      <c r="H1597" s="13">
        <v>112</v>
      </c>
      <c r="I1597" s="13">
        <v>0.160714285714286</v>
      </c>
    </row>
    <row r="1598" spans="1:9" x14ac:dyDescent="0.35">
      <c r="A1598" s="13">
        <v>2013</v>
      </c>
      <c r="B1598" s="13" t="s">
        <v>136</v>
      </c>
      <c r="C1598" s="13" t="s">
        <v>301</v>
      </c>
      <c r="D1598" s="13">
        <v>2001</v>
      </c>
      <c r="E1598" s="14">
        <f>data_filtered[[#This Row],[test_year]]-data_filtered[[#This Row],[model_year]]</f>
        <v>12</v>
      </c>
      <c r="F1598" s="13">
        <v>47</v>
      </c>
      <c r="G1598" s="13">
        <v>9</v>
      </c>
      <c r="H1598" s="13">
        <v>56</v>
      </c>
      <c r="I1598" s="13">
        <v>0.160714285714286</v>
      </c>
    </row>
    <row r="1599" spans="1:9" x14ac:dyDescent="0.35">
      <c r="A1599" s="14">
        <v>2014</v>
      </c>
      <c r="B1599" s="14" t="s">
        <v>98</v>
      </c>
      <c r="C1599" s="14" t="s">
        <v>277</v>
      </c>
      <c r="D1599" s="14">
        <v>1993</v>
      </c>
      <c r="E1599" s="14">
        <f>data_filtered[[#This Row],[test_year]]-data_filtered[[#This Row],[model_year]]</f>
        <v>21</v>
      </c>
      <c r="F1599" s="14">
        <v>47</v>
      </c>
      <c r="G1599" s="14">
        <v>9</v>
      </c>
      <c r="H1599" s="14">
        <v>56</v>
      </c>
      <c r="I1599" s="14">
        <v>0.160714285714286</v>
      </c>
    </row>
    <row r="1600" spans="1:9" x14ac:dyDescent="0.35">
      <c r="A1600" s="14">
        <v>2016</v>
      </c>
      <c r="B1600" s="14" t="s">
        <v>24</v>
      </c>
      <c r="C1600" s="14" t="s">
        <v>70</v>
      </c>
      <c r="D1600" s="14">
        <v>1989</v>
      </c>
      <c r="E1600" s="14">
        <f>data_filtered[[#This Row],[test_year]]-data_filtered[[#This Row],[model_year]]</f>
        <v>27</v>
      </c>
      <c r="F1600" s="14">
        <v>47</v>
      </c>
      <c r="G1600" s="14">
        <v>9</v>
      </c>
      <c r="H1600" s="14">
        <v>56</v>
      </c>
      <c r="I1600" s="14">
        <v>0.160714285714286</v>
      </c>
    </row>
    <row r="1601" spans="1:9" x14ac:dyDescent="0.35">
      <c r="A1601" s="14">
        <v>2017</v>
      </c>
      <c r="B1601" s="14" t="s">
        <v>180</v>
      </c>
      <c r="C1601" s="14" t="s">
        <v>294</v>
      </c>
      <c r="D1601" s="14">
        <v>2004</v>
      </c>
      <c r="E1601" s="14">
        <f>data_filtered[[#This Row],[test_year]]-data_filtered[[#This Row],[model_year]]</f>
        <v>13</v>
      </c>
      <c r="F1601" s="14">
        <v>47</v>
      </c>
      <c r="G1601" s="14">
        <v>9</v>
      </c>
      <c r="H1601" s="14">
        <v>56</v>
      </c>
      <c r="I1601" s="14">
        <v>0.160714285714286</v>
      </c>
    </row>
    <row r="1602" spans="1:9" x14ac:dyDescent="0.35">
      <c r="A1602" s="13">
        <v>2017</v>
      </c>
      <c r="B1602" s="13" t="s">
        <v>30</v>
      </c>
      <c r="C1602" s="13" t="s">
        <v>194</v>
      </c>
      <c r="D1602" s="13">
        <v>2001</v>
      </c>
      <c r="E1602" s="14">
        <f>data_filtered[[#This Row],[test_year]]-data_filtered[[#This Row],[model_year]]</f>
        <v>16</v>
      </c>
      <c r="F1602" s="13">
        <v>47</v>
      </c>
      <c r="G1602" s="13">
        <v>9</v>
      </c>
      <c r="H1602" s="13">
        <v>56</v>
      </c>
      <c r="I1602" s="13">
        <v>0.160714285714286</v>
      </c>
    </row>
    <row r="1603" spans="1:9" x14ac:dyDescent="0.35">
      <c r="A1603" s="13">
        <v>2017</v>
      </c>
      <c r="B1603" s="13" t="s">
        <v>106</v>
      </c>
      <c r="C1603" s="13" t="s">
        <v>174</v>
      </c>
      <c r="D1603" s="13">
        <v>2004</v>
      </c>
      <c r="E1603" s="14">
        <f>data_filtered[[#This Row],[test_year]]-data_filtered[[#This Row],[model_year]]</f>
        <v>13</v>
      </c>
      <c r="F1603" s="13">
        <v>47</v>
      </c>
      <c r="G1603" s="13">
        <v>9</v>
      </c>
      <c r="H1603" s="13">
        <v>56</v>
      </c>
      <c r="I1603" s="13">
        <v>0.160714285714286</v>
      </c>
    </row>
    <row r="1604" spans="1:9" x14ac:dyDescent="0.35">
      <c r="A1604" s="14">
        <v>2013</v>
      </c>
      <c r="B1604" s="14" t="s">
        <v>24</v>
      </c>
      <c r="C1604" s="14" t="s">
        <v>41</v>
      </c>
      <c r="D1604" s="14">
        <v>2001</v>
      </c>
      <c r="E1604" s="14">
        <f>data_filtered[[#This Row],[test_year]]-data_filtered[[#This Row],[model_year]]</f>
        <v>12</v>
      </c>
      <c r="F1604" s="14">
        <v>230</v>
      </c>
      <c r="G1604" s="14">
        <v>44</v>
      </c>
      <c r="H1604" s="14">
        <v>274</v>
      </c>
      <c r="I1604" s="14">
        <v>0.160583941605839</v>
      </c>
    </row>
    <row r="1605" spans="1:9" x14ac:dyDescent="0.35">
      <c r="A1605" s="14">
        <v>2014</v>
      </c>
      <c r="B1605" s="14" t="s">
        <v>26</v>
      </c>
      <c r="C1605" s="14" t="s">
        <v>27</v>
      </c>
      <c r="D1605" s="14">
        <v>1997</v>
      </c>
      <c r="E1605" s="14">
        <f>data_filtered[[#This Row],[test_year]]-data_filtered[[#This Row],[model_year]]</f>
        <v>17</v>
      </c>
      <c r="F1605" s="14">
        <v>230</v>
      </c>
      <c r="G1605" s="14">
        <v>44</v>
      </c>
      <c r="H1605" s="14">
        <v>274</v>
      </c>
      <c r="I1605" s="14">
        <v>0.160583941605839</v>
      </c>
    </row>
    <row r="1606" spans="1:9" x14ac:dyDescent="0.35">
      <c r="A1606" s="13">
        <v>2013</v>
      </c>
      <c r="B1606" s="13" t="s">
        <v>106</v>
      </c>
      <c r="C1606" s="13" t="s">
        <v>174</v>
      </c>
      <c r="D1606" s="13">
        <v>2005</v>
      </c>
      <c r="E1606" s="14">
        <f>data_filtered[[#This Row],[test_year]]-data_filtered[[#This Row],[model_year]]</f>
        <v>8</v>
      </c>
      <c r="F1606" s="13">
        <v>68</v>
      </c>
      <c r="G1606" s="13">
        <v>13</v>
      </c>
      <c r="H1606" s="13">
        <v>81</v>
      </c>
      <c r="I1606" s="13">
        <v>0.16049382716049401</v>
      </c>
    </row>
    <row r="1607" spans="1:9" x14ac:dyDescent="0.35">
      <c r="A1607" s="13">
        <v>2014</v>
      </c>
      <c r="B1607" s="13" t="s">
        <v>67</v>
      </c>
      <c r="C1607" s="13" t="s">
        <v>138</v>
      </c>
      <c r="D1607" s="13">
        <v>1993</v>
      </c>
      <c r="E1607" s="14">
        <f>data_filtered[[#This Row],[test_year]]-data_filtered[[#This Row],[model_year]]</f>
        <v>21</v>
      </c>
      <c r="F1607" s="13">
        <v>68</v>
      </c>
      <c r="G1607" s="13">
        <v>13</v>
      </c>
      <c r="H1607" s="13">
        <v>81</v>
      </c>
      <c r="I1607" s="13">
        <v>0.16049382716049401</v>
      </c>
    </row>
    <row r="1608" spans="1:9" x14ac:dyDescent="0.35">
      <c r="A1608" s="14">
        <v>2015</v>
      </c>
      <c r="B1608" s="14" t="s">
        <v>52</v>
      </c>
      <c r="C1608" s="14" t="s">
        <v>53</v>
      </c>
      <c r="D1608" s="14">
        <v>1999</v>
      </c>
      <c r="E1608" s="14">
        <f>data_filtered[[#This Row],[test_year]]-data_filtered[[#This Row],[model_year]]</f>
        <v>16</v>
      </c>
      <c r="F1608" s="14">
        <v>68</v>
      </c>
      <c r="G1608" s="14">
        <v>13</v>
      </c>
      <c r="H1608" s="14">
        <v>81</v>
      </c>
      <c r="I1608" s="14">
        <v>0.16049382716049401</v>
      </c>
    </row>
    <row r="1609" spans="1:9" x14ac:dyDescent="0.35">
      <c r="A1609" s="14">
        <v>2013</v>
      </c>
      <c r="B1609" s="14" t="s">
        <v>30</v>
      </c>
      <c r="C1609" s="14" t="s">
        <v>31</v>
      </c>
      <c r="D1609" s="14">
        <v>2003</v>
      </c>
      <c r="E1609" s="14">
        <f>data_filtered[[#This Row],[test_year]]-data_filtered[[#This Row],[model_year]]</f>
        <v>10</v>
      </c>
      <c r="F1609" s="14">
        <v>314</v>
      </c>
      <c r="G1609" s="14">
        <v>60</v>
      </c>
      <c r="H1609" s="14">
        <v>374</v>
      </c>
      <c r="I1609" s="14">
        <v>0.16042780748663099</v>
      </c>
    </row>
    <row r="1610" spans="1:9" x14ac:dyDescent="0.35">
      <c r="A1610" s="14">
        <v>2015</v>
      </c>
      <c r="B1610" s="14" t="s">
        <v>24</v>
      </c>
      <c r="C1610" s="14" t="s">
        <v>41</v>
      </c>
      <c r="D1610" s="14">
        <v>2002</v>
      </c>
      <c r="E1610" s="14">
        <f>data_filtered[[#This Row],[test_year]]-data_filtered[[#This Row],[model_year]]</f>
        <v>13</v>
      </c>
      <c r="F1610" s="14">
        <v>199</v>
      </c>
      <c r="G1610" s="14">
        <v>38</v>
      </c>
      <c r="H1610" s="14">
        <v>237</v>
      </c>
      <c r="I1610" s="14">
        <v>0.16033755274261599</v>
      </c>
    </row>
    <row r="1611" spans="1:9" x14ac:dyDescent="0.35">
      <c r="A1611" s="14">
        <v>2015</v>
      </c>
      <c r="B1611" s="14" t="s">
        <v>24</v>
      </c>
      <c r="C1611" s="14" t="s">
        <v>57</v>
      </c>
      <c r="D1611" s="14">
        <v>2005</v>
      </c>
      <c r="E1611" s="14">
        <f>data_filtered[[#This Row],[test_year]]-data_filtered[[#This Row],[model_year]]</f>
        <v>10</v>
      </c>
      <c r="F1611" s="14">
        <v>110</v>
      </c>
      <c r="G1611" s="14">
        <v>21</v>
      </c>
      <c r="H1611" s="14">
        <v>131</v>
      </c>
      <c r="I1611" s="14">
        <v>0.16030534351145001</v>
      </c>
    </row>
    <row r="1612" spans="1:9" x14ac:dyDescent="0.35">
      <c r="A1612" s="13">
        <v>2013</v>
      </c>
      <c r="B1612" s="13" t="s">
        <v>30</v>
      </c>
      <c r="C1612" s="13" t="s">
        <v>72</v>
      </c>
      <c r="D1612" s="13">
        <v>2002</v>
      </c>
      <c r="E1612" s="14">
        <f>data_filtered[[#This Row],[test_year]]-data_filtered[[#This Row],[model_year]]</f>
        <v>11</v>
      </c>
      <c r="F1612" s="13">
        <v>194</v>
      </c>
      <c r="G1612" s="13">
        <v>37</v>
      </c>
      <c r="H1612" s="13">
        <v>231</v>
      </c>
      <c r="I1612" s="13">
        <v>0.16017316017316</v>
      </c>
    </row>
    <row r="1613" spans="1:9" x14ac:dyDescent="0.35">
      <c r="A1613" s="14">
        <v>2017</v>
      </c>
      <c r="B1613" s="14" t="s">
        <v>30</v>
      </c>
      <c r="C1613" s="14" t="s">
        <v>31</v>
      </c>
      <c r="D1613" s="14">
        <v>2003</v>
      </c>
      <c r="E1613" s="14">
        <f>data_filtered[[#This Row],[test_year]]-data_filtered[[#This Row],[model_year]]</f>
        <v>14</v>
      </c>
      <c r="F1613" s="14">
        <v>294</v>
      </c>
      <c r="G1613" s="14">
        <v>56</v>
      </c>
      <c r="H1613" s="14">
        <v>350</v>
      </c>
      <c r="I1613" s="14">
        <v>0.16</v>
      </c>
    </row>
    <row r="1614" spans="1:9" x14ac:dyDescent="0.35">
      <c r="A1614" s="13">
        <v>2015</v>
      </c>
      <c r="B1614" s="13" t="s">
        <v>30</v>
      </c>
      <c r="C1614" s="13" t="s">
        <v>117</v>
      </c>
      <c r="D1614" s="13">
        <v>2002</v>
      </c>
      <c r="E1614" s="14">
        <f>data_filtered[[#This Row],[test_year]]-data_filtered[[#This Row],[model_year]]</f>
        <v>13</v>
      </c>
      <c r="F1614" s="13">
        <v>105</v>
      </c>
      <c r="G1614" s="13">
        <v>20</v>
      </c>
      <c r="H1614" s="13">
        <v>125</v>
      </c>
      <c r="I1614" s="13">
        <v>0.16</v>
      </c>
    </row>
    <row r="1615" spans="1:9" x14ac:dyDescent="0.35">
      <c r="A1615" s="13">
        <v>2014</v>
      </c>
      <c r="B1615" s="13" t="s">
        <v>24</v>
      </c>
      <c r="C1615" s="13" t="s">
        <v>189</v>
      </c>
      <c r="D1615" s="13">
        <v>2004</v>
      </c>
      <c r="E1615" s="14">
        <f>data_filtered[[#This Row],[test_year]]-data_filtered[[#This Row],[model_year]]</f>
        <v>10</v>
      </c>
      <c r="F1615" s="13">
        <v>84</v>
      </c>
      <c r="G1615" s="13">
        <v>16</v>
      </c>
      <c r="H1615" s="13">
        <v>100</v>
      </c>
      <c r="I1615" s="13">
        <v>0.16</v>
      </c>
    </row>
    <row r="1616" spans="1:9" x14ac:dyDescent="0.35">
      <c r="A1616" s="14">
        <v>2017</v>
      </c>
      <c r="B1616" s="14" t="s">
        <v>24</v>
      </c>
      <c r="C1616" s="14" t="s">
        <v>122</v>
      </c>
      <c r="D1616" s="14">
        <v>2006</v>
      </c>
      <c r="E1616" s="14">
        <f>data_filtered[[#This Row],[test_year]]-data_filtered[[#This Row],[model_year]]</f>
        <v>11</v>
      </c>
      <c r="F1616" s="14">
        <v>84</v>
      </c>
      <c r="G1616" s="14">
        <v>16</v>
      </c>
      <c r="H1616" s="14">
        <v>100</v>
      </c>
      <c r="I1616" s="14">
        <v>0.16</v>
      </c>
    </row>
    <row r="1617" spans="1:9" x14ac:dyDescent="0.35">
      <c r="A1617" s="14">
        <v>2016</v>
      </c>
      <c r="B1617" s="14" t="s">
        <v>58</v>
      </c>
      <c r="C1617" s="14" t="s">
        <v>64</v>
      </c>
      <c r="D1617" s="14">
        <v>2003</v>
      </c>
      <c r="E1617" s="14">
        <f>data_filtered[[#This Row],[test_year]]-data_filtered[[#This Row],[model_year]]</f>
        <v>13</v>
      </c>
      <c r="F1617" s="14">
        <v>63</v>
      </c>
      <c r="G1617" s="14">
        <v>12</v>
      </c>
      <c r="H1617" s="14">
        <v>75</v>
      </c>
      <c r="I1617" s="14">
        <v>0.16</v>
      </c>
    </row>
    <row r="1618" spans="1:9" x14ac:dyDescent="0.35">
      <c r="A1618" s="13">
        <v>2016</v>
      </c>
      <c r="B1618" s="13" t="s">
        <v>26</v>
      </c>
      <c r="C1618" s="13" t="s">
        <v>35</v>
      </c>
      <c r="D1618" s="13">
        <v>1994</v>
      </c>
      <c r="E1618" s="14">
        <f>data_filtered[[#This Row],[test_year]]-data_filtered[[#This Row],[model_year]]</f>
        <v>22</v>
      </c>
      <c r="F1618" s="13">
        <v>63</v>
      </c>
      <c r="G1618" s="13">
        <v>12</v>
      </c>
      <c r="H1618" s="13">
        <v>75</v>
      </c>
      <c r="I1618" s="13">
        <v>0.16</v>
      </c>
    </row>
    <row r="1619" spans="1:9" x14ac:dyDescent="0.35">
      <c r="A1619" s="14">
        <v>2014</v>
      </c>
      <c r="B1619" s="14" t="s">
        <v>24</v>
      </c>
      <c r="C1619" s="14" t="s">
        <v>382</v>
      </c>
      <c r="D1619" s="14">
        <v>2001</v>
      </c>
      <c r="E1619" s="14">
        <f>data_filtered[[#This Row],[test_year]]-data_filtered[[#This Row],[model_year]]</f>
        <v>13</v>
      </c>
      <c r="F1619" s="14">
        <v>42</v>
      </c>
      <c r="G1619" s="14">
        <v>8</v>
      </c>
      <c r="H1619" s="14">
        <v>50</v>
      </c>
      <c r="I1619" s="14">
        <v>0.16</v>
      </c>
    </row>
    <row r="1620" spans="1:9" x14ac:dyDescent="0.35">
      <c r="A1620" s="14">
        <v>2014</v>
      </c>
      <c r="B1620" s="14" t="s">
        <v>30</v>
      </c>
      <c r="C1620" s="14" t="s">
        <v>194</v>
      </c>
      <c r="D1620" s="14">
        <v>1995</v>
      </c>
      <c r="E1620" s="14">
        <f>data_filtered[[#This Row],[test_year]]-data_filtered[[#This Row],[model_year]]</f>
        <v>19</v>
      </c>
      <c r="F1620" s="14">
        <v>42</v>
      </c>
      <c r="G1620" s="14">
        <v>8</v>
      </c>
      <c r="H1620" s="14">
        <v>50</v>
      </c>
      <c r="I1620" s="14">
        <v>0.16</v>
      </c>
    </row>
    <row r="1621" spans="1:9" x14ac:dyDescent="0.35">
      <c r="A1621" s="14">
        <v>2015</v>
      </c>
      <c r="B1621" s="14" t="s">
        <v>33</v>
      </c>
      <c r="C1621" s="14" t="s">
        <v>235</v>
      </c>
      <c r="D1621" s="14">
        <v>2005</v>
      </c>
      <c r="E1621" s="14">
        <f>data_filtered[[#This Row],[test_year]]-data_filtered[[#This Row],[model_year]]</f>
        <v>10</v>
      </c>
      <c r="F1621" s="14">
        <v>42</v>
      </c>
      <c r="G1621" s="14">
        <v>8</v>
      </c>
      <c r="H1621" s="14">
        <v>50</v>
      </c>
      <c r="I1621" s="14">
        <v>0.16</v>
      </c>
    </row>
    <row r="1622" spans="1:9" x14ac:dyDescent="0.35">
      <c r="A1622" s="13">
        <v>2016</v>
      </c>
      <c r="B1622" s="13" t="s">
        <v>37</v>
      </c>
      <c r="C1622" s="13" t="s">
        <v>157</v>
      </c>
      <c r="D1622" s="13">
        <v>2003</v>
      </c>
      <c r="E1622" s="14">
        <f>data_filtered[[#This Row],[test_year]]-data_filtered[[#This Row],[model_year]]</f>
        <v>13</v>
      </c>
      <c r="F1622" s="13">
        <v>42</v>
      </c>
      <c r="G1622" s="13">
        <v>8</v>
      </c>
      <c r="H1622" s="13">
        <v>50</v>
      </c>
      <c r="I1622" s="13">
        <v>0.16</v>
      </c>
    </row>
    <row r="1623" spans="1:9" x14ac:dyDescent="0.35">
      <c r="A1623" s="13">
        <v>2016</v>
      </c>
      <c r="B1623" s="13" t="s">
        <v>26</v>
      </c>
      <c r="C1623" s="13" t="s">
        <v>110</v>
      </c>
      <c r="D1623" s="13">
        <v>1997</v>
      </c>
      <c r="E1623" s="14">
        <f>data_filtered[[#This Row],[test_year]]-data_filtered[[#This Row],[model_year]]</f>
        <v>19</v>
      </c>
      <c r="F1623" s="13">
        <v>42</v>
      </c>
      <c r="G1623" s="13">
        <v>8</v>
      </c>
      <c r="H1623" s="13">
        <v>50</v>
      </c>
      <c r="I1623" s="13">
        <v>0.16</v>
      </c>
    </row>
    <row r="1624" spans="1:9" x14ac:dyDescent="0.35">
      <c r="A1624" s="14">
        <v>2015</v>
      </c>
      <c r="B1624" s="14" t="s">
        <v>24</v>
      </c>
      <c r="C1624" s="14" t="s">
        <v>29</v>
      </c>
      <c r="D1624" s="14">
        <v>2003</v>
      </c>
      <c r="E1624" s="14">
        <f>data_filtered[[#This Row],[test_year]]-data_filtered[[#This Row],[model_year]]</f>
        <v>12</v>
      </c>
      <c r="F1624" s="14">
        <v>121</v>
      </c>
      <c r="G1624" s="14">
        <v>23</v>
      </c>
      <c r="H1624" s="14">
        <v>144</v>
      </c>
      <c r="I1624" s="14">
        <v>0.15972222222222199</v>
      </c>
    </row>
    <row r="1625" spans="1:9" x14ac:dyDescent="0.35">
      <c r="A1625" s="13">
        <v>2015</v>
      </c>
      <c r="B1625" s="13" t="s">
        <v>52</v>
      </c>
      <c r="C1625" s="13" t="s">
        <v>53</v>
      </c>
      <c r="D1625" s="13">
        <v>2003</v>
      </c>
      <c r="E1625" s="14">
        <f>data_filtered[[#This Row],[test_year]]-data_filtered[[#This Row],[model_year]]</f>
        <v>12</v>
      </c>
      <c r="F1625" s="13">
        <v>121</v>
      </c>
      <c r="G1625" s="13">
        <v>23</v>
      </c>
      <c r="H1625" s="13">
        <v>144</v>
      </c>
      <c r="I1625" s="13">
        <v>0.15972222222222199</v>
      </c>
    </row>
    <row r="1626" spans="1:9" x14ac:dyDescent="0.35">
      <c r="A1626" s="13">
        <v>2015</v>
      </c>
      <c r="B1626" s="13" t="s">
        <v>30</v>
      </c>
      <c r="C1626" s="13" t="s">
        <v>56</v>
      </c>
      <c r="D1626" s="13">
        <v>2001</v>
      </c>
      <c r="E1626" s="14">
        <f>data_filtered[[#This Row],[test_year]]-data_filtered[[#This Row],[model_year]]</f>
        <v>14</v>
      </c>
      <c r="F1626" s="13">
        <v>121</v>
      </c>
      <c r="G1626" s="13">
        <v>23</v>
      </c>
      <c r="H1626" s="13">
        <v>144</v>
      </c>
      <c r="I1626" s="13">
        <v>0.15972222222222199</v>
      </c>
    </row>
    <row r="1627" spans="1:9" x14ac:dyDescent="0.35">
      <c r="A1627" s="13">
        <v>2013</v>
      </c>
      <c r="B1627" s="13" t="s">
        <v>24</v>
      </c>
      <c r="C1627" s="13" t="s">
        <v>29</v>
      </c>
      <c r="D1627" s="13">
        <v>1999</v>
      </c>
      <c r="E1627" s="14">
        <f>data_filtered[[#This Row],[test_year]]-data_filtered[[#This Row],[model_year]]</f>
        <v>14</v>
      </c>
      <c r="F1627" s="13">
        <v>79</v>
      </c>
      <c r="G1627" s="13">
        <v>15</v>
      </c>
      <c r="H1627" s="13">
        <v>94</v>
      </c>
      <c r="I1627" s="13">
        <v>0.159574468085106</v>
      </c>
    </row>
    <row r="1628" spans="1:9" x14ac:dyDescent="0.35">
      <c r="A1628" s="14">
        <v>2014</v>
      </c>
      <c r="B1628" s="14" t="s">
        <v>24</v>
      </c>
      <c r="C1628" s="14" t="s">
        <v>189</v>
      </c>
      <c r="D1628" s="14">
        <v>2003</v>
      </c>
      <c r="E1628" s="14">
        <f>data_filtered[[#This Row],[test_year]]-data_filtered[[#This Row],[model_year]]</f>
        <v>11</v>
      </c>
      <c r="F1628" s="14">
        <v>79</v>
      </c>
      <c r="G1628" s="14">
        <v>15</v>
      </c>
      <c r="H1628" s="14">
        <v>94</v>
      </c>
      <c r="I1628" s="14">
        <v>0.159574468085106</v>
      </c>
    </row>
    <row r="1629" spans="1:9" x14ac:dyDescent="0.35">
      <c r="A1629" s="14">
        <v>2017</v>
      </c>
      <c r="B1629" s="14" t="s">
        <v>30</v>
      </c>
      <c r="C1629" s="14" t="s">
        <v>32</v>
      </c>
      <c r="D1629" s="14">
        <v>2005</v>
      </c>
      <c r="E1629" s="14">
        <f>data_filtered[[#This Row],[test_year]]-data_filtered[[#This Row],[model_year]]</f>
        <v>12</v>
      </c>
      <c r="F1629" s="14">
        <v>195</v>
      </c>
      <c r="G1629" s="14">
        <v>37</v>
      </c>
      <c r="H1629" s="14">
        <v>232</v>
      </c>
      <c r="I1629" s="14">
        <v>0.15948275862069</v>
      </c>
    </row>
    <row r="1630" spans="1:9" x14ac:dyDescent="0.35">
      <c r="A1630" s="14">
        <v>2014</v>
      </c>
      <c r="B1630" s="14" t="s">
        <v>102</v>
      </c>
      <c r="C1630" s="14" t="s">
        <v>103</v>
      </c>
      <c r="D1630" s="14">
        <v>2002</v>
      </c>
      <c r="E1630" s="14">
        <f>data_filtered[[#This Row],[test_year]]-data_filtered[[#This Row],[model_year]]</f>
        <v>12</v>
      </c>
      <c r="F1630" s="14">
        <v>116</v>
      </c>
      <c r="G1630" s="14">
        <v>22</v>
      </c>
      <c r="H1630" s="14">
        <v>138</v>
      </c>
      <c r="I1630" s="14">
        <v>0.15942028985507201</v>
      </c>
    </row>
    <row r="1631" spans="1:9" x14ac:dyDescent="0.35">
      <c r="A1631" s="13">
        <v>2014</v>
      </c>
      <c r="B1631" s="13" t="s">
        <v>102</v>
      </c>
      <c r="C1631" s="13" t="s">
        <v>103</v>
      </c>
      <c r="D1631" s="13">
        <v>2004</v>
      </c>
      <c r="E1631" s="14">
        <f>data_filtered[[#This Row],[test_year]]-data_filtered[[#This Row],[model_year]]</f>
        <v>10</v>
      </c>
      <c r="F1631" s="13">
        <v>58</v>
      </c>
      <c r="G1631" s="13">
        <v>11</v>
      </c>
      <c r="H1631" s="13">
        <v>69</v>
      </c>
      <c r="I1631" s="13">
        <v>0.15942028985507201</v>
      </c>
    </row>
    <row r="1632" spans="1:9" x14ac:dyDescent="0.35">
      <c r="A1632" s="14">
        <v>2016</v>
      </c>
      <c r="B1632" s="14" t="s">
        <v>106</v>
      </c>
      <c r="C1632" s="14" t="s">
        <v>174</v>
      </c>
      <c r="D1632" s="14">
        <v>2004</v>
      </c>
      <c r="E1632" s="14">
        <f>data_filtered[[#This Row],[test_year]]-data_filtered[[#This Row],[model_year]]</f>
        <v>12</v>
      </c>
      <c r="F1632" s="14">
        <v>58</v>
      </c>
      <c r="G1632" s="14">
        <v>11</v>
      </c>
      <c r="H1632" s="14">
        <v>69</v>
      </c>
      <c r="I1632" s="14">
        <v>0.15942028985507201</v>
      </c>
    </row>
    <row r="1633" spans="1:9" x14ac:dyDescent="0.35">
      <c r="A1633" s="13">
        <v>2017</v>
      </c>
      <c r="B1633" s="13" t="s">
        <v>26</v>
      </c>
      <c r="C1633" s="13" t="s">
        <v>35</v>
      </c>
      <c r="D1633" s="13">
        <v>2001</v>
      </c>
      <c r="E1633" s="14">
        <f>data_filtered[[#This Row],[test_year]]-data_filtered[[#This Row],[model_year]]</f>
        <v>16</v>
      </c>
      <c r="F1633" s="13">
        <v>132</v>
      </c>
      <c r="G1633" s="13">
        <v>25</v>
      </c>
      <c r="H1633" s="13">
        <v>157</v>
      </c>
      <c r="I1633" s="13">
        <v>0.15923566878980899</v>
      </c>
    </row>
    <row r="1634" spans="1:9" x14ac:dyDescent="0.35">
      <c r="A1634" s="14">
        <v>2013</v>
      </c>
      <c r="B1634" s="14" t="s">
        <v>102</v>
      </c>
      <c r="C1634" s="14" t="s">
        <v>184</v>
      </c>
      <c r="D1634" s="14">
        <v>1997</v>
      </c>
      <c r="E1634" s="14">
        <f>data_filtered[[#This Row],[test_year]]-data_filtered[[#This Row],[model_year]]</f>
        <v>16</v>
      </c>
      <c r="F1634" s="14">
        <v>74</v>
      </c>
      <c r="G1634" s="14">
        <v>14</v>
      </c>
      <c r="H1634" s="14">
        <v>88</v>
      </c>
      <c r="I1634" s="14">
        <v>0.15909090909090901</v>
      </c>
    </row>
    <row r="1635" spans="1:9" x14ac:dyDescent="0.35">
      <c r="A1635" s="13">
        <v>2015</v>
      </c>
      <c r="B1635" s="13" t="s">
        <v>79</v>
      </c>
      <c r="C1635" s="13" t="s">
        <v>125</v>
      </c>
      <c r="D1635" s="13">
        <v>2005</v>
      </c>
      <c r="E1635" s="14">
        <f>data_filtered[[#This Row],[test_year]]-data_filtered[[#This Row],[model_year]]</f>
        <v>10</v>
      </c>
      <c r="F1635" s="13">
        <v>74</v>
      </c>
      <c r="G1635" s="13">
        <v>14</v>
      </c>
      <c r="H1635" s="13">
        <v>88</v>
      </c>
      <c r="I1635" s="13">
        <v>0.15909090909090901</v>
      </c>
    </row>
    <row r="1636" spans="1:9" x14ac:dyDescent="0.35">
      <c r="A1636" s="13">
        <v>2017</v>
      </c>
      <c r="B1636" s="13" t="s">
        <v>52</v>
      </c>
      <c r="C1636" s="13" t="s">
        <v>165</v>
      </c>
      <c r="D1636" s="13">
        <v>2001</v>
      </c>
      <c r="E1636" s="14">
        <f>data_filtered[[#This Row],[test_year]]-data_filtered[[#This Row],[model_year]]</f>
        <v>16</v>
      </c>
      <c r="F1636" s="13">
        <v>74</v>
      </c>
      <c r="G1636" s="13">
        <v>14</v>
      </c>
      <c r="H1636" s="13">
        <v>88</v>
      </c>
      <c r="I1636" s="13">
        <v>0.15909090909090901</v>
      </c>
    </row>
    <row r="1637" spans="1:9" x14ac:dyDescent="0.35">
      <c r="A1637" s="14">
        <v>2017</v>
      </c>
      <c r="B1637" s="14" t="s">
        <v>58</v>
      </c>
      <c r="C1637" s="14" t="s">
        <v>64</v>
      </c>
      <c r="D1637" s="14">
        <v>2002</v>
      </c>
      <c r="E1637" s="14">
        <f>data_filtered[[#This Row],[test_year]]-data_filtered[[#This Row],[model_year]]</f>
        <v>15</v>
      </c>
      <c r="F1637" s="14">
        <v>90</v>
      </c>
      <c r="G1637" s="14">
        <v>17</v>
      </c>
      <c r="H1637" s="14">
        <v>107</v>
      </c>
      <c r="I1637" s="14">
        <v>0.15887850467289699</v>
      </c>
    </row>
    <row r="1638" spans="1:9" x14ac:dyDescent="0.35">
      <c r="A1638" s="13">
        <v>2016</v>
      </c>
      <c r="B1638" s="13" t="s">
        <v>106</v>
      </c>
      <c r="C1638" s="13" t="s">
        <v>217</v>
      </c>
      <c r="D1638" s="13">
        <v>2003</v>
      </c>
      <c r="E1638" s="14">
        <f>data_filtered[[#This Row],[test_year]]-data_filtered[[#This Row],[model_year]]</f>
        <v>13</v>
      </c>
      <c r="F1638" s="13">
        <v>53</v>
      </c>
      <c r="G1638" s="13">
        <v>10</v>
      </c>
      <c r="H1638" s="13">
        <v>63</v>
      </c>
      <c r="I1638" s="13">
        <v>0.158730158730159</v>
      </c>
    </row>
    <row r="1639" spans="1:9" x14ac:dyDescent="0.35">
      <c r="A1639" s="14">
        <v>2013</v>
      </c>
      <c r="B1639" s="14" t="s">
        <v>128</v>
      </c>
      <c r="C1639" s="14" t="s">
        <v>129</v>
      </c>
      <c r="D1639" s="14">
        <v>2001</v>
      </c>
      <c r="E1639" s="14">
        <f>data_filtered[[#This Row],[test_year]]-data_filtered[[#This Row],[model_year]]</f>
        <v>12</v>
      </c>
      <c r="F1639" s="14">
        <v>69</v>
      </c>
      <c r="G1639" s="14">
        <v>13</v>
      </c>
      <c r="H1639" s="14">
        <v>82</v>
      </c>
      <c r="I1639" s="14">
        <v>0.15853658536585399</v>
      </c>
    </row>
    <row r="1640" spans="1:9" x14ac:dyDescent="0.35">
      <c r="A1640" s="13">
        <v>2015</v>
      </c>
      <c r="B1640" s="13" t="s">
        <v>52</v>
      </c>
      <c r="C1640" s="13" t="s">
        <v>131</v>
      </c>
      <c r="D1640" s="13">
        <v>1999</v>
      </c>
      <c r="E1640" s="14">
        <f>data_filtered[[#This Row],[test_year]]-data_filtered[[#This Row],[model_year]]</f>
        <v>16</v>
      </c>
      <c r="F1640" s="13">
        <v>69</v>
      </c>
      <c r="G1640" s="13">
        <v>13</v>
      </c>
      <c r="H1640" s="13">
        <v>82</v>
      </c>
      <c r="I1640" s="13">
        <v>0.15853658536585399</v>
      </c>
    </row>
    <row r="1641" spans="1:9" x14ac:dyDescent="0.35">
      <c r="A1641" s="14">
        <v>2015</v>
      </c>
      <c r="B1641" s="14" t="s">
        <v>26</v>
      </c>
      <c r="C1641" s="14" t="s">
        <v>88</v>
      </c>
      <c r="D1641" s="14">
        <v>1996</v>
      </c>
      <c r="E1641" s="14">
        <f>data_filtered[[#This Row],[test_year]]-data_filtered[[#This Row],[model_year]]</f>
        <v>19</v>
      </c>
      <c r="F1641" s="14">
        <v>69</v>
      </c>
      <c r="G1641" s="14">
        <v>13</v>
      </c>
      <c r="H1641" s="14">
        <v>82</v>
      </c>
      <c r="I1641" s="14">
        <v>0.15853658536585399</v>
      </c>
    </row>
    <row r="1642" spans="1:9" x14ac:dyDescent="0.35">
      <c r="A1642" s="13">
        <v>2016</v>
      </c>
      <c r="B1642" s="13" t="s">
        <v>52</v>
      </c>
      <c r="C1642" s="13" t="s">
        <v>131</v>
      </c>
      <c r="D1642" s="13">
        <v>1999</v>
      </c>
      <c r="E1642" s="14">
        <f>data_filtered[[#This Row],[test_year]]-data_filtered[[#This Row],[model_year]]</f>
        <v>17</v>
      </c>
      <c r="F1642" s="13">
        <v>69</v>
      </c>
      <c r="G1642" s="13">
        <v>13</v>
      </c>
      <c r="H1642" s="13">
        <v>82</v>
      </c>
      <c r="I1642" s="13">
        <v>0.15853658536585399</v>
      </c>
    </row>
    <row r="1643" spans="1:9" x14ac:dyDescent="0.35">
      <c r="A1643" s="13">
        <v>2017</v>
      </c>
      <c r="B1643" s="13" t="s">
        <v>24</v>
      </c>
      <c r="C1643" s="13" t="s">
        <v>122</v>
      </c>
      <c r="D1643" s="13">
        <v>2003</v>
      </c>
      <c r="E1643" s="14">
        <f>data_filtered[[#This Row],[test_year]]-data_filtered[[#This Row],[model_year]]</f>
        <v>14</v>
      </c>
      <c r="F1643" s="13">
        <v>69</v>
      </c>
      <c r="G1643" s="13">
        <v>13</v>
      </c>
      <c r="H1643" s="13">
        <v>82</v>
      </c>
      <c r="I1643" s="13">
        <v>0.15853658536585399</v>
      </c>
    </row>
    <row r="1644" spans="1:9" x14ac:dyDescent="0.35">
      <c r="A1644" s="14">
        <v>2017</v>
      </c>
      <c r="B1644" s="14" t="s">
        <v>98</v>
      </c>
      <c r="C1644" s="14" t="s">
        <v>99</v>
      </c>
      <c r="D1644" s="14">
        <v>2002</v>
      </c>
      <c r="E1644" s="14">
        <f>data_filtered[[#This Row],[test_year]]-data_filtered[[#This Row],[model_year]]</f>
        <v>15</v>
      </c>
      <c r="F1644" s="14">
        <v>69</v>
      </c>
      <c r="G1644" s="14">
        <v>13</v>
      </c>
      <c r="H1644" s="14">
        <v>82</v>
      </c>
      <c r="I1644" s="14">
        <v>0.15853658536585399</v>
      </c>
    </row>
    <row r="1645" spans="1:9" x14ac:dyDescent="0.35">
      <c r="A1645" s="14">
        <v>2017</v>
      </c>
      <c r="B1645" s="14" t="s">
        <v>67</v>
      </c>
      <c r="C1645" s="14" t="s">
        <v>123</v>
      </c>
      <c r="D1645" s="14">
        <v>2003</v>
      </c>
      <c r="E1645" s="14">
        <f>data_filtered[[#This Row],[test_year]]-data_filtered[[#This Row],[model_year]]</f>
        <v>14</v>
      </c>
      <c r="F1645" s="14">
        <v>69</v>
      </c>
      <c r="G1645" s="14">
        <v>13</v>
      </c>
      <c r="H1645" s="14">
        <v>82</v>
      </c>
      <c r="I1645" s="14">
        <v>0.15853658536585399</v>
      </c>
    </row>
    <row r="1646" spans="1:9" x14ac:dyDescent="0.35">
      <c r="A1646" s="13">
        <v>2017</v>
      </c>
      <c r="B1646" s="13" t="s">
        <v>33</v>
      </c>
      <c r="C1646" s="13" t="s">
        <v>34</v>
      </c>
      <c r="D1646" s="13">
        <v>2004</v>
      </c>
      <c r="E1646" s="14">
        <f>data_filtered[[#This Row],[test_year]]-data_filtered[[#This Row],[model_year]]</f>
        <v>13</v>
      </c>
      <c r="F1646" s="13">
        <v>69</v>
      </c>
      <c r="G1646" s="13">
        <v>13</v>
      </c>
      <c r="H1646" s="13">
        <v>82</v>
      </c>
      <c r="I1646" s="13">
        <v>0.15853658536585399</v>
      </c>
    </row>
    <row r="1647" spans="1:9" x14ac:dyDescent="0.35">
      <c r="A1647" s="14">
        <v>2015</v>
      </c>
      <c r="B1647" s="14" t="s">
        <v>67</v>
      </c>
      <c r="C1647" s="14" t="s">
        <v>145</v>
      </c>
      <c r="D1647" s="14">
        <v>1998</v>
      </c>
      <c r="E1647" s="14">
        <f>data_filtered[[#This Row],[test_year]]-data_filtered[[#This Row],[model_year]]</f>
        <v>17</v>
      </c>
      <c r="F1647" s="14">
        <v>85</v>
      </c>
      <c r="G1647" s="14">
        <v>16</v>
      </c>
      <c r="H1647" s="14">
        <v>101</v>
      </c>
      <c r="I1647" s="14">
        <v>0.158415841584158</v>
      </c>
    </row>
    <row r="1648" spans="1:9" x14ac:dyDescent="0.35">
      <c r="A1648" s="14">
        <v>2014</v>
      </c>
      <c r="B1648" s="14" t="s">
        <v>67</v>
      </c>
      <c r="C1648" s="14" t="s">
        <v>145</v>
      </c>
      <c r="D1648" s="14">
        <v>1998</v>
      </c>
      <c r="E1648" s="14">
        <f>data_filtered[[#This Row],[test_year]]-data_filtered[[#This Row],[model_year]]</f>
        <v>16</v>
      </c>
      <c r="F1648" s="14">
        <v>101</v>
      </c>
      <c r="G1648" s="14">
        <v>19</v>
      </c>
      <c r="H1648" s="14">
        <v>120</v>
      </c>
      <c r="I1648" s="14">
        <v>0.15833333333333299</v>
      </c>
    </row>
    <row r="1649" spans="1:9" x14ac:dyDescent="0.35">
      <c r="A1649" s="14">
        <v>2014</v>
      </c>
      <c r="B1649" s="14" t="s">
        <v>52</v>
      </c>
      <c r="C1649" s="14" t="s">
        <v>90</v>
      </c>
      <c r="D1649" s="14">
        <v>2004</v>
      </c>
      <c r="E1649" s="14">
        <f>data_filtered[[#This Row],[test_year]]-data_filtered[[#This Row],[model_year]]</f>
        <v>10</v>
      </c>
      <c r="F1649" s="14">
        <v>144</v>
      </c>
      <c r="G1649" s="14">
        <v>27</v>
      </c>
      <c r="H1649" s="14">
        <v>171</v>
      </c>
      <c r="I1649" s="14">
        <v>0.157894736842105</v>
      </c>
    </row>
    <row r="1650" spans="1:9" x14ac:dyDescent="0.35">
      <c r="A1650" s="13">
        <v>2013</v>
      </c>
      <c r="B1650" s="13" t="s">
        <v>98</v>
      </c>
      <c r="C1650" s="13" t="s">
        <v>41</v>
      </c>
      <c r="D1650" s="13">
        <v>2000</v>
      </c>
      <c r="E1650" s="14">
        <f>data_filtered[[#This Row],[test_year]]-data_filtered[[#This Row],[model_year]]</f>
        <v>13</v>
      </c>
      <c r="F1650" s="13">
        <v>96</v>
      </c>
      <c r="G1650" s="13">
        <v>18</v>
      </c>
      <c r="H1650" s="13">
        <v>114</v>
      </c>
      <c r="I1650" s="13">
        <v>0.157894736842105</v>
      </c>
    </row>
    <row r="1651" spans="1:9" x14ac:dyDescent="0.35">
      <c r="A1651" s="13">
        <v>2013</v>
      </c>
      <c r="B1651" s="13" t="s">
        <v>26</v>
      </c>
      <c r="C1651" s="13" t="s">
        <v>176</v>
      </c>
      <c r="D1651" s="13">
        <v>2003</v>
      </c>
      <c r="E1651" s="14">
        <f>data_filtered[[#This Row],[test_year]]-data_filtered[[#This Row],[model_year]]</f>
        <v>10</v>
      </c>
      <c r="F1651" s="13">
        <v>96</v>
      </c>
      <c r="G1651" s="13">
        <v>18</v>
      </c>
      <c r="H1651" s="13">
        <v>114</v>
      </c>
      <c r="I1651" s="13">
        <v>0.157894736842105</v>
      </c>
    </row>
    <row r="1652" spans="1:9" x14ac:dyDescent="0.35">
      <c r="A1652" s="14">
        <v>2013</v>
      </c>
      <c r="B1652" s="14" t="s">
        <v>26</v>
      </c>
      <c r="C1652" s="14" t="s">
        <v>133</v>
      </c>
      <c r="D1652" s="14">
        <v>2001</v>
      </c>
      <c r="E1652" s="14">
        <f>data_filtered[[#This Row],[test_year]]-data_filtered[[#This Row],[model_year]]</f>
        <v>12</v>
      </c>
      <c r="F1652" s="14">
        <v>64</v>
      </c>
      <c r="G1652" s="14">
        <v>12</v>
      </c>
      <c r="H1652" s="14">
        <v>76</v>
      </c>
      <c r="I1652" s="14">
        <v>0.157894736842105</v>
      </c>
    </row>
    <row r="1653" spans="1:9" x14ac:dyDescent="0.35">
      <c r="A1653" s="13">
        <v>2017</v>
      </c>
      <c r="B1653" s="13" t="s">
        <v>58</v>
      </c>
      <c r="C1653" s="13" t="s">
        <v>142</v>
      </c>
      <c r="D1653" s="13">
        <v>2007</v>
      </c>
      <c r="E1653" s="14">
        <f>data_filtered[[#This Row],[test_year]]-data_filtered[[#This Row],[model_year]]</f>
        <v>10</v>
      </c>
      <c r="F1653" s="13">
        <v>64</v>
      </c>
      <c r="G1653" s="13">
        <v>12</v>
      </c>
      <c r="H1653" s="13">
        <v>76</v>
      </c>
      <c r="I1653" s="13">
        <v>0.157894736842105</v>
      </c>
    </row>
    <row r="1654" spans="1:9" x14ac:dyDescent="0.35">
      <c r="A1654" s="13">
        <v>2013</v>
      </c>
      <c r="B1654" s="13" t="s">
        <v>37</v>
      </c>
      <c r="C1654" s="13" t="s">
        <v>157</v>
      </c>
      <c r="D1654" s="13">
        <v>2003</v>
      </c>
      <c r="E1654" s="14">
        <f>data_filtered[[#This Row],[test_year]]-data_filtered[[#This Row],[model_year]]</f>
        <v>10</v>
      </c>
      <c r="F1654" s="13">
        <v>48</v>
      </c>
      <c r="G1654" s="13">
        <v>9</v>
      </c>
      <c r="H1654" s="13">
        <v>57</v>
      </c>
      <c r="I1654" s="13">
        <v>0.157894736842105</v>
      </c>
    </row>
    <row r="1655" spans="1:9" x14ac:dyDescent="0.35">
      <c r="A1655" s="14">
        <v>2013</v>
      </c>
      <c r="B1655" s="14" t="s">
        <v>26</v>
      </c>
      <c r="C1655" s="14" t="s">
        <v>345</v>
      </c>
      <c r="D1655" s="14">
        <v>2000</v>
      </c>
      <c r="E1655" s="14">
        <f>data_filtered[[#This Row],[test_year]]-data_filtered[[#This Row],[model_year]]</f>
        <v>13</v>
      </c>
      <c r="F1655" s="14">
        <v>48</v>
      </c>
      <c r="G1655" s="14">
        <v>9</v>
      </c>
      <c r="H1655" s="14">
        <v>57</v>
      </c>
      <c r="I1655" s="14">
        <v>0.157894736842105</v>
      </c>
    </row>
    <row r="1656" spans="1:9" x14ac:dyDescent="0.35">
      <c r="A1656" s="14">
        <v>2014</v>
      </c>
      <c r="B1656" s="14" t="s">
        <v>106</v>
      </c>
      <c r="C1656" s="14" t="s">
        <v>217</v>
      </c>
      <c r="D1656" s="14">
        <v>2000</v>
      </c>
      <c r="E1656" s="14">
        <f>data_filtered[[#This Row],[test_year]]-data_filtered[[#This Row],[model_year]]</f>
        <v>14</v>
      </c>
      <c r="F1656" s="14">
        <v>48</v>
      </c>
      <c r="G1656" s="14">
        <v>9</v>
      </c>
      <c r="H1656" s="14">
        <v>57</v>
      </c>
      <c r="I1656" s="14">
        <v>0.157894736842105</v>
      </c>
    </row>
    <row r="1657" spans="1:9" x14ac:dyDescent="0.35">
      <c r="A1657" s="13">
        <v>2016</v>
      </c>
      <c r="B1657" s="13" t="s">
        <v>98</v>
      </c>
      <c r="C1657" s="13" t="s">
        <v>277</v>
      </c>
      <c r="D1657" s="13">
        <v>1995</v>
      </c>
      <c r="E1657" s="14">
        <f>data_filtered[[#This Row],[test_year]]-data_filtered[[#This Row],[model_year]]</f>
        <v>21</v>
      </c>
      <c r="F1657" s="13">
        <v>48</v>
      </c>
      <c r="G1657" s="13">
        <v>9</v>
      </c>
      <c r="H1657" s="13">
        <v>57</v>
      </c>
      <c r="I1657" s="13">
        <v>0.157894736842105</v>
      </c>
    </row>
    <row r="1658" spans="1:9" x14ac:dyDescent="0.35">
      <c r="A1658" s="13">
        <v>2017</v>
      </c>
      <c r="B1658" s="13" t="s">
        <v>24</v>
      </c>
      <c r="C1658" s="13" t="s">
        <v>183</v>
      </c>
      <c r="D1658" s="13">
        <v>2004</v>
      </c>
      <c r="E1658" s="14">
        <f>data_filtered[[#This Row],[test_year]]-data_filtered[[#This Row],[model_year]]</f>
        <v>13</v>
      </c>
      <c r="F1658" s="13">
        <v>48</v>
      </c>
      <c r="G1658" s="13">
        <v>9</v>
      </c>
      <c r="H1658" s="13">
        <v>57</v>
      </c>
      <c r="I1658" s="13">
        <v>0.157894736842105</v>
      </c>
    </row>
    <row r="1659" spans="1:9" x14ac:dyDescent="0.35">
      <c r="A1659" s="14">
        <v>2017</v>
      </c>
      <c r="B1659" s="14" t="s">
        <v>33</v>
      </c>
      <c r="C1659" s="14" t="s">
        <v>216</v>
      </c>
      <c r="D1659" s="14">
        <v>2005</v>
      </c>
      <c r="E1659" s="14">
        <f>data_filtered[[#This Row],[test_year]]-data_filtered[[#This Row],[model_year]]</f>
        <v>12</v>
      </c>
      <c r="F1659" s="14">
        <v>48</v>
      </c>
      <c r="G1659" s="14">
        <v>9</v>
      </c>
      <c r="H1659" s="14">
        <v>57</v>
      </c>
      <c r="I1659" s="14">
        <v>0.157894736842105</v>
      </c>
    </row>
    <row r="1660" spans="1:9" x14ac:dyDescent="0.35">
      <c r="A1660" s="14">
        <v>2013</v>
      </c>
      <c r="B1660" s="14" t="s">
        <v>24</v>
      </c>
      <c r="C1660" s="14" t="s">
        <v>29</v>
      </c>
      <c r="D1660" s="14">
        <v>2004</v>
      </c>
      <c r="E1660" s="14">
        <f>data_filtered[[#This Row],[test_year]]-data_filtered[[#This Row],[model_year]]</f>
        <v>9</v>
      </c>
      <c r="F1660" s="14">
        <v>171</v>
      </c>
      <c r="G1660" s="14">
        <v>32</v>
      </c>
      <c r="H1660" s="14">
        <v>203</v>
      </c>
      <c r="I1660" s="14">
        <v>0.15763546798029601</v>
      </c>
    </row>
    <row r="1661" spans="1:9" x14ac:dyDescent="0.35">
      <c r="A1661" s="14">
        <v>2014</v>
      </c>
      <c r="B1661" s="14" t="s">
        <v>30</v>
      </c>
      <c r="C1661" s="14" t="s">
        <v>40</v>
      </c>
      <c r="D1661" s="14">
        <v>2000</v>
      </c>
      <c r="E1661" s="14">
        <f>data_filtered[[#This Row],[test_year]]-data_filtered[[#This Row],[model_year]]</f>
        <v>14</v>
      </c>
      <c r="F1661" s="14">
        <v>171</v>
      </c>
      <c r="G1661" s="14">
        <v>32</v>
      </c>
      <c r="H1661" s="14">
        <v>203</v>
      </c>
      <c r="I1661" s="14">
        <v>0.15763546798029601</v>
      </c>
    </row>
    <row r="1662" spans="1:9" x14ac:dyDescent="0.35">
      <c r="A1662" s="14">
        <v>2013</v>
      </c>
      <c r="B1662" s="14" t="s">
        <v>30</v>
      </c>
      <c r="C1662" s="14" t="s">
        <v>72</v>
      </c>
      <c r="D1662" s="14">
        <v>1998</v>
      </c>
      <c r="E1662" s="14">
        <f>data_filtered[[#This Row],[test_year]]-data_filtered[[#This Row],[model_year]]</f>
        <v>15</v>
      </c>
      <c r="F1662" s="14">
        <v>123</v>
      </c>
      <c r="G1662" s="14">
        <v>23</v>
      </c>
      <c r="H1662" s="14">
        <v>146</v>
      </c>
      <c r="I1662" s="14">
        <v>0.15753424657534201</v>
      </c>
    </row>
    <row r="1663" spans="1:9" x14ac:dyDescent="0.35">
      <c r="A1663" s="14">
        <v>2015</v>
      </c>
      <c r="B1663" s="14" t="s">
        <v>37</v>
      </c>
      <c r="C1663" s="14" t="s">
        <v>38</v>
      </c>
      <c r="D1663" s="14">
        <v>2003</v>
      </c>
      <c r="E1663" s="14">
        <f>data_filtered[[#This Row],[test_year]]-data_filtered[[#This Row],[model_year]]</f>
        <v>12</v>
      </c>
      <c r="F1663" s="14">
        <v>123</v>
      </c>
      <c r="G1663" s="14">
        <v>23</v>
      </c>
      <c r="H1663" s="14">
        <v>146</v>
      </c>
      <c r="I1663" s="14">
        <v>0.15753424657534201</v>
      </c>
    </row>
    <row r="1664" spans="1:9" x14ac:dyDescent="0.35">
      <c r="A1664" s="14">
        <v>2014</v>
      </c>
      <c r="B1664" s="14" t="s">
        <v>24</v>
      </c>
      <c r="C1664" s="14" t="s">
        <v>71</v>
      </c>
      <c r="D1664" s="14">
        <v>2001</v>
      </c>
      <c r="E1664" s="14">
        <f>data_filtered[[#This Row],[test_year]]-data_filtered[[#This Row],[model_year]]</f>
        <v>13</v>
      </c>
      <c r="F1664" s="14">
        <v>150</v>
      </c>
      <c r="G1664" s="14">
        <v>28</v>
      </c>
      <c r="H1664" s="14">
        <v>178</v>
      </c>
      <c r="I1664" s="14">
        <v>0.15730337078651699</v>
      </c>
    </row>
    <row r="1665" spans="1:9" x14ac:dyDescent="0.35">
      <c r="A1665" s="13">
        <v>2013</v>
      </c>
      <c r="B1665" s="13" t="s">
        <v>128</v>
      </c>
      <c r="C1665" s="13" t="s">
        <v>212</v>
      </c>
      <c r="D1665" s="13">
        <v>2000</v>
      </c>
      <c r="E1665" s="14">
        <f>data_filtered[[#This Row],[test_year]]-data_filtered[[#This Row],[model_year]]</f>
        <v>13</v>
      </c>
      <c r="F1665" s="13">
        <v>75</v>
      </c>
      <c r="G1665" s="13">
        <v>14</v>
      </c>
      <c r="H1665" s="13">
        <v>89</v>
      </c>
      <c r="I1665" s="13">
        <v>0.15730337078651699</v>
      </c>
    </row>
    <row r="1666" spans="1:9" x14ac:dyDescent="0.35">
      <c r="A1666" s="13">
        <v>2014</v>
      </c>
      <c r="B1666" s="13" t="s">
        <v>33</v>
      </c>
      <c r="C1666" s="13" t="s">
        <v>198</v>
      </c>
      <c r="D1666" s="13">
        <v>1995</v>
      </c>
      <c r="E1666" s="14">
        <f>data_filtered[[#This Row],[test_year]]-data_filtered[[#This Row],[model_year]]</f>
        <v>19</v>
      </c>
      <c r="F1666" s="13">
        <v>75</v>
      </c>
      <c r="G1666" s="13">
        <v>14</v>
      </c>
      <c r="H1666" s="13">
        <v>89</v>
      </c>
      <c r="I1666" s="13">
        <v>0.15730337078651699</v>
      </c>
    </row>
    <row r="1667" spans="1:9" x14ac:dyDescent="0.35">
      <c r="A1667" s="14">
        <v>2015</v>
      </c>
      <c r="B1667" s="14" t="s">
        <v>58</v>
      </c>
      <c r="C1667" s="14" t="s">
        <v>76</v>
      </c>
      <c r="D1667" s="14">
        <v>2006</v>
      </c>
      <c r="E1667" s="14">
        <f>data_filtered[[#This Row],[test_year]]-data_filtered[[#This Row],[model_year]]</f>
        <v>9</v>
      </c>
      <c r="F1667" s="14">
        <v>75</v>
      </c>
      <c r="G1667" s="14">
        <v>14</v>
      </c>
      <c r="H1667" s="14">
        <v>89</v>
      </c>
      <c r="I1667" s="14">
        <v>0.15730337078651699</v>
      </c>
    </row>
    <row r="1668" spans="1:9" x14ac:dyDescent="0.35">
      <c r="A1668" s="13">
        <v>2016</v>
      </c>
      <c r="B1668" s="13" t="s">
        <v>24</v>
      </c>
      <c r="C1668" s="13" t="s">
        <v>122</v>
      </c>
      <c r="D1668" s="13">
        <v>2006</v>
      </c>
      <c r="E1668" s="14">
        <f>data_filtered[[#This Row],[test_year]]-data_filtered[[#This Row],[model_year]]</f>
        <v>10</v>
      </c>
      <c r="F1668" s="13">
        <v>118</v>
      </c>
      <c r="G1668" s="13">
        <v>22</v>
      </c>
      <c r="H1668" s="13">
        <v>140</v>
      </c>
      <c r="I1668" s="13">
        <v>0.157142857142857</v>
      </c>
    </row>
    <row r="1669" spans="1:9" x14ac:dyDescent="0.35">
      <c r="A1669" s="13">
        <v>2013</v>
      </c>
      <c r="B1669" s="13" t="s">
        <v>106</v>
      </c>
      <c r="C1669" s="13" t="s">
        <v>281</v>
      </c>
      <c r="D1669" s="13">
        <v>1994</v>
      </c>
      <c r="E1669" s="14">
        <f>data_filtered[[#This Row],[test_year]]-data_filtered[[#This Row],[model_year]]</f>
        <v>19</v>
      </c>
      <c r="F1669" s="13">
        <v>59</v>
      </c>
      <c r="G1669" s="13">
        <v>11</v>
      </c>
      <c r="H1669" s="13">
        <v>70</v>
      </c>
      <c r="I1669" s="13">
        <v>0.157142857142857</v>
      </c>
    </row>
    <row r="1670" spans="1:9" x14ac:dyDescent="0.35">
      <c r="A1670" s="13">
        <v>2014</v>
      </c>
      <c r="B1670" s="13" t="s">
        <v>30</v>
      </c>
      <c r="C1670" s="13" t="s">
        <v>226</v>
      </c>
      <c r="D1670" s="13">
        <v>1994</v>
      </c>
      <c r="E1670" s="14">
        <f>data_filtered[[#This Row],[test_year]]-data_filtered[[#This Row],[model_year]]</f>
        <v>20</v>
      </c>
      <c r="F1670" s="13">
        <v>59</v>
      </c>
      <c r="G1670" s="13">
        <v>11</v>
      </c>
      <c r="H1670" s="13">
        <v>70</v>
      </c>
      <c r="I1670" s="13">
        <v>0.157142857142857</v>
      </c>
    </row>
    <row r="1671" spans="1:9" x14ac:dyDescent="0.35">
      <c r="A1671" s="13">
        <v>2015</v>
      </c>
      <c r="B1671" s="13" t="s">
        <v>30</v>
      </c>
      <c r="C1671" s="13" t="s">
        <v>196</v>
      </c>
      <c r="D1671" s="13">
        <v>2002</v>
      </c>
      <c r="E1671" s="14">
        <f>data_filtered[[#This Row],[test_year]]-data_filtered[[#This Row],[model_year]]</f>
        <v>13</v>
      </c>
      <c r="F1671" s="13">
        <v>59</v>
      </c>
      <c r="G1671" s="13">
        <v>11</v>
      </c>
      <c r="H1671" s="13">
        <v>70</v>
      </c>
      <c r="I1671" s="13">
        <v>0.157142857142857</v>
      </c>
    </row>
    <row r="1672" spans="1:9" x14ac:dyDescent="0.35">
      <c r="A1672" s="13">
        <v>2016</v>
      </c>
      <c r="B1672" s="13" t="s">
        <v>30</v>
      </c>
      <c r="C1672" s="13" t="s">
        <v>56</v>
      </c>
      <c r="D1672" s="13">
        <v>1998</v>
      </c>
      <c r="E1672" s="14">
        <f>data_filtered[[#This Row],[test_year]]-data_filtered[[#This Row],[model_year]]</f>
        <v>18</v>
      </c>
      <c r="F1672" s="13">
        <v>59</v>
      </c>
      <c r="G1672" s="13">
        <v>11</v>
      </c>
      <c r="H1672" s="13">
        <v>70</v>
      </c>
      <c r="I1672" s="13">
        <v>0.157142857142857</v>
      </c>
    </row>
    <row r="1673" spans="1:9" x14ac:dyDescent="0.35">
      <c r="A1673" s="13">
        <v>2015</v>
      </c>
      <c r="B1673" s="13" t="s">
        <v>26</v>
      </c>
      <c r="C1673" s="13" t="s">
        <v>69</v>
      </c>
      <c r="D1673" s="13">
        <v>1992</v>
      </c>
      <c r="E1673" s="14">
        <f>data_filtered[[#This Row],[test_year]]-data_filtered[[#This Row],[model_year]]</f>
        <v>23</v>
      </c>
      <c r="F1673" s="13">
        <v>102</v>
      </c>
      <c r="G1673" s="13">
        <v>19</v>
      </c>
      <c r="H1673" s="13">
        <v>121</v>
      </c>
      <c r="I1673" s="13">
        <v>0.15702479338843001</v>
      </c>
    </row>
    <row r="1674" spans="1:9" x14ac:dyDescent="0.35">
      <c r="A1674" s="13">
        <v>2014</v>
      </c>
      <c r="B1674" s="13" t="s">
        <v>67</v>
      </c>
      <c r="C1674" s="13" t="s">
        <v>193</v>
      </c>
      <c r="D1674" s="13">
        <v>2000</v>
      </c>
      <c r="E1674" s="14">
        <f>data_filtered[[#This Row],[test_year]]-data_filtered[[#This Row],[model_year]]</f>
        <v>14</v>
      </c>
      <c r="F1674" s="13">
        <v>86</v>
      </c>
      <c r="G1674" s="13">
        <v>16</v>
      </c>
      <c r="H1674" s="13">
        <v>102</v>
      </c>
      <c r="I1674" s="13">
        <v>0.15686274509803899</v>
      </c>
    </row>
    <row r="1675" spans="1:9" x14ac:dyDescent="0.35">
      <c r="A1675" s="14">
        <v>2013</v>
      </c>
      <c r="B1675" s="14" t="s">
        <v>30</v>
      </c>
      <c r="C1675" s="14" t="s">
        <v>127</v>
      </c>
      <c r="D1675" s="14">
        <v>1994</v>
      </c>
      <c r="E1675" s="14">
        <f>data_filtered[[#This Row],[test_year]]-data_filtered[[#This Row],[model_year]]</f>
        <v>19</v>
      </c>
      <c r="F1675" s="14">
        <v>43</v>
      </c>
      <c r="G1675" s="14">
        <v>8</v>
      </c>
      <c r="H1675" s="14">
        <v>51</v>
      </c>
      <c r="I1675" s="14">
        <v>0.15686274509803899</v>
      </c>
    </row>
    <row r="1676" spans="1:9" x14ac:dyDescent="0.35">
      <c r="A1676" s="14">
        <v>2013</v>
      </c>
      <c r="B1676" s="14" t="s">
        <v>33</v>
      </c>
      <c r="C1676" s="14" t="s">
        <v>198</v>
      </c>
      <c r="D1676" s="14">
        <v>1996</v>
      </c>
      <c r="E1676" s="14">
        <f>data_filtered[[#This Row],[test_year]]-data_filtered[[#This Row],[model_year]]</f>
        <v>17</v>
      </c>
      <c r="F1676" s="14">
        <v>43</v>
      </c>
      <c r="G1676" s="14">
        <v>8</v>
      </c>
      <c r="H1676" s="14">
        <v>51</v>
      </c>
      <c r="I1676" s="14">
        <v>0.15686274509803899</v>
      </c>
    </row>
    <row r="1677" spans="1:9" x14ac:dyDescent="0.35">
      <c r="A1677" s="14">
        <v>2013</v>
      </c>
      <c r="B1677" s="14" t="s">
        <v>33</v>
      </c>
      <c r="C1677" s="14" t="s">
        <v>227</v>
      </c>
      <c r="D1677" s="14">
        <v>2005</v>
      </c>
      <c r="E1677" s="14">
        <f>data_filtered[[#This Row],[test_year]]-data_filtered[[#This Row],[model_year]]</f>
        <v>8</v>
      </c>
      <c r="F1677" s="14">
        <v>43</v>
      </c>
      <c r="G1677" s="14">
        <v>8</v>
      </c>
      <c r="H1677" s="14">
        <v>51</v>
      </c>
      <c r="I1677" s="14">
        <v>0.15686274509803899</v>
      </c>
    </row>
    <row r="1678" spans="1:9" x14ac:dyDescent="0.35">
      <c r="A1678" s="13">
        <v>2015</v>
      </c>
      <c r="B1678" s="13" t="s">
        <v>30</v>
      </c>
      <c r="C1678" s="13" t="s">
        <v>260</v>
      </c>
      <c r="D1678" s="13">
        <v>1988</v>
      </c>
      <c r="E1678" s="14">
        <f>data_filtered[[#This Row],[test_year]]-data_filtered[[#This Row],[model_year]]</f>
        <v>27</v>
      </c>
      <c r="F1678" s="13">
        <v>43</v>
      </c>
      <c r="G1678" s="13">
        <v>8</v>
      </c>
      <c r="H1678" s="13">
        <v>51</v>
      </c>
      <c r="I1678" s="13">
        <v>0.15686274509803899</v>
      </c>
    </row>
    <row r="1679" spans="1:9" x14ac:dyDescent="0.35">
      <c r="A1679" s="14">
        <v>2015</v>
      </c>
      <c r="B1679" s="14" t="s">
        <v>26</v>
      </c>
      <c r="C1679" s="14" t="s">
        <v>201</v>
      </c>
      <c r="D1679" s="14">
        <v>2001</v>
      </c>
      <c r="E1679" s="14">
        <f>data_filtered[[#This Row],[test_year]]-data_filtered[[#This Row],[model_year]]</f>
        <v>14</v>
      </c>
      <c r="F1679" s="14">
        <v>43</v>
      </c>
      <c r="G1679" s="14">
        <v>8</v>
      </c>
      <c r="H1679" s="14">
        <v>51</v>
      </c>
      <c r="I1679" s="14">
        <v>0.15686274509803899</v>
      </c>
    </row>
    <row r="1680" spans="1:9" x14ac:dyDescent="0.35">
      <c r="A1680" s="14">
        <v>2016</v>
      </c>
      <c r="B1680" s="14" t="s">
        <v>102</v>
      </c>
      <c r="C1680" s="14" t="s">
        <v>103</v>
      </c>
      <c r="D1680" s="14">
        <v>1999</v>
      </c>
      <c r="E1680" s="14">
        <f>data_filtered[[#This Row],[test_year]]-data_filtered[[#This Row],[model_year]]</f>
        <v>17</v>
      </c>
      <c r="F1680" s="14">
        <v>43</v>
      </c>
      <c r="G1680" s="14">
        <v>8</v>
      </c>
      <c r="H1680" s="14">
        <v>51</v>
      </c>
      <c r="I1680" s="14">
        <v>0.15686274509803899</v>
      </c>
    </row>
    <row r="1681" spans="1:9" x14ac:dyDescent="0.35">
      <c r="A1681" s="14">
        <v>2016</v>
      </c>
      <c r="B1681" s="14" t="s">
        <v>30</v>
      </c>
      <c r="C1681" s="14" t="s">
        <v>256</v>
      </c>
      <c r="D1681" s="14">
        <v>1996</v>
      </c>
      <c r="E1681" s="14">
        <f>data_filtered[[#This Row],[test_year]]-data_filtered[[#This Row],[model_year]]</f>
        <v>20</v>
      </c>
      <c r="F1681" s="14">
        <v>43</v>
      </c>
      <c r="G1681" s="14">
        <v>8</v>
      </c>
      <c r="H1681" s="14">
        <v>51</v>
      </c>
      <c r="I1681" s="14">
        <v>0.15686274509803899</v>
      </c>
    </row>
    <row r="1682" spans="1:9" x14ac:dyDescent="0.35">
      <c r="A1682" s="13">
        <v>2017</v>
      </c>
      <c r="B1682" s="13" t="s">
        <v>67</v>
      </c>
      <c r="C1682" s="13" t="s">
        <v>145</v>
      </c>
      <c r="D1682" s="13">
        <v>1995</v>
      </c>
      <c r="E1682" s="14">
        <f>data_filtered[[#This Row],[test_year]]-data_filtered[[#This Row],[model_year]]</f>
        <v>22</v>
      </c>
      <c r="F1682" s="13">
        <v>43</v>
      </c>
      <c r="G1682" s="13">
        <v>8</v>
      </c>
      <c r="H1682" s="13">
        <v>51</v>
      </c>
      <c r="I1682" s="13">
        <v>0.15686274509803899</v>
      </c>
    </row>
    <row r="1683" spans="1:9" x14ac:dyDescent="0.35">
      <c r="A1683" s="14">
        <v>2017</v>
      </c>
      <c r="B1683" s="14" t="s">
        <v>33</v>
      </c>
      <c r="C1683" s="14" t="s">
        <v>109</v>
      </c>
      <c r="D1683" s="14">
        <v>2005</v>
      </c>
      <c r="E1683" s="14">
        <f>data_filtered[[#This Row],[test_year]]-data_filtered[[#This Row],[model_year]]</f>
        <v>12</v>
      </c>
      <c r="F1683" s="14">
        <v>43</v>
      </c>
      <c r="G1683" s="14">
        <v>8</v>
      </c>
      <c r="H1683" s="14">
        <v>51</v>
      </c>
      <c r="I1683" s="14">
        <v>0.15686274509803899</v>
      </c>
    </row>
    <row r="1684" spans="1:9" x14ac:dyDescent="0.35">
      <c r="A1684" s="13">
        <v>2013</v>
      </c>
      <c r="B1684" s="13" t="s">
        <v>24</v>
      </c>
      <c r="C1684" s="13" t="s">
        <v>121</v>
      </c>
      <c r="D1684" s="13">
        <v>1994</v>
      </c>
      <c r="E1684" s="14">
        <f>data_filtered[[#This Row],[test_year]]-data_filtered[[#This Row],[model_year]]</f>
        <v>19</v>
      </c>
      <c r="F1684" s="13">
        <v>140</v>
      </c>
      <c r="G1684" s="13">
        <v>26</v>
      </c>
      <c r="H1684" s="13">
        <v>166</v>
      </c>
      <c r="I1684" s="13">
        <v>0.156626506024096</v>
      </c>
    </row>
    <row r="1685" spans="1:9" x14ac:dyDescent="0.35">
      <c r="A1685" s="14">
        <v>2015</v>
      </c>
      <c r="B1685" s="14" t="s">
        <v>24</v>
      </c>
      <c r="C1685" s="14" t="s">
        <v>155</v>
      </c>
      <c r="D1685" s="14">
        <v>2002</v>
      </c>
      <c r="E1685" s="14">
        <f>data_filtered[[#This Row],[test_year]]-data_filtered[[#This Row],[model_year]]</f>
        <v>13</v>
      </c>
      <c r="F1685" s="14">
        <v>70</v>
      </c>
      <c r="G1685" s="14">
        <v>13</v>
      </c>
      <c r="H1685" s="14">
        <v>83</v>
      </c>
      <c r="I1685" s="14">
        <v>0.156626506024096</v>
      </c>
    </row>
    <row r="1686" spans="1:9" x14ac:dyDescent="0.35">
      <c r="A1686" s="13">
        <v>2015</v>
      </c>
      <c r="B1686" s="13" t="s">
        <v>33</v>
      </c>
      <c r="C1686" s="13" t="s">
        <v>203</v>
      </c>
      <c r="D1686" s="13">
        <v>2007</v>
      </c>
      <c r="E1686" s="14">
        <f>data_filtered[[#This Row],[test_year]]-data_filtered[[#This Row],[model_year]]</f>
        <v>8</v>
      </c>
      <c r="F1686" s="13">
        <v>70</v>
      </c>
      <c r="G1686" s="13">
        <v>13</v>
      </c>
      <c r="H1686" s="13">
        <v>83</v>
      </c>
      <c r="I1686" s="13">
        <v>0.156626506024096</v>
      </c>
    </row>
    <row r="1687" spans="1:9" x14ac:dyDescent="0.35">
      <c r="A1687" s="13">
        <v>2016</v>
      </c>
      <c r="B1687" s="13" t="s">
        <v>67</v>
      </c>
      <c r="C1687" s="13" t="s">
        <v>145</v>
      </c>
      <c r="D1687" s="13">
        <v>1998</v>
      </c>
      <c r="E1687" s="14">
        <f>data_filtered[[#This Row],[test_year]]-data_filtered[[#This Row],[model_year]]</f>
        <v>18</v>
      </c>
      <c r="F1687" s="13">
        <v>70</v>
      </c>
      <c r="G1687" s="13">
        <v>13</v>
      </c>
      <c r="H1687" s="13">
        <v>83</v>
      </c>
      <c r="I1687" s="13">
        <v>0.156626506024096</v>
      </c>
    </row>
    <row r="1688" spans="1:9" x14ac:dyDescent="0.35">
      <c r="A1688" s="13">
        <v>2017</v>
      </c>
      <c r="B1688" s="13" t="s">
        <v>52</v>
      </c>
      <c r="C1688" s="13" t="s">
        <v>53</v>
      </c>
      <c r="D1688" s="13">
        <v>2007</v>
      </c>
      <c r="E1688" s="14">
        <f>data_filtered[[#This Row],[test_year]]-data_filtered[[#This Row],[model_year]]</f>
        <v>10</v>
      </c>
      <c r="F1688" s="13">
        <v>70</v>
      </c>
      <c r="G1688" s="13">
        <v>13</v>
      </c>
      <c r="H1688" s="13">
        <v>83</v>
      </c>
      <c r="I1688" s="13">
        <v>0.156626506024096</v>
      </c>
    </row>
    <row r="1689" spans="1:9" x14ac:dyDescent="0.35">
      <c r="A1689" s="14">
        <v>2017</v>
      </c>
      <c r="B1689" s="14" t="s">
        <v>30</v>
      </c>
      <c r="C1689" s="14" t="s">
        <v>48</v>
      </c>
      <c r="D1689" s="14">
        <v>2001</v>
      </c>
      <c r="E1689" s="14">
        <f>data_filtered[[#This Row],[test_year]]-data_filtered[[#This Row],[model_year]]</f>
        <v>16</v>
      </c>
      <c r="F1689" s="14">
        <v>70</v>
      </c>
      <c r="G1689" s="14">
        <v>13</v>
      </c>
      <c r="H1689" s="14">
        <v>83</v>
      </c>
      <c r="I1689" s="14">
        <v>0.156626506024096</v>
      </c>
    </row>
    <row r="1690" spans="1:9" x14ac:dyDescent="0.35">
      <c r="A1690" s="14">
        <v>2017</v>
      </c>
      <c r="B1690" s="14" t="s">
        <v>37</v>
      </c>
      <c r="C1690" s="14" t="s">
        <v>59</v>
      </c>
      <c r="D1690" s="14">
        <v>2003</v>
      </c>
      <c r="E1690" s="14">
        <f>data_filtered[[#This Row],[test_year]]-data_filtered[[#This Row],[model_year]]</f>
        <v>14</v>
      </c>
      <c r="F1690" s="14">
        <v>70</v>
      </c>
      <c r="G1690" s="14">
        <v>13</v>
      </c>
      <c r="H1690" s="14">
        <v>83</v>
      </c>
      <c r="I1690" s="14">
        <v>0.156626506024096</v>
      </c>
    </row>
    <row r="1691" spans="1:9" x14ac:dyDescent="0.35">
      <c r="A1691" s="13">
        <v>2017</v>
      </c>
      <c r="B1691" s="13" t="s">
        <v>24</v>
      </c>
      <c r="C1691" s="13" t="s">
        <v>57</v>
      </c>
      <c r="D1691" s="13">
        <v>2007</v>
      </c>
      <c r="E1691" s="14">
        <f>data_filtered[[#This Row],[test_year]]-data_filtered[[#This Row],[model_year]]</f>
        <v>10</v>
      </c>
      <c r="F1691" s="13">
        <v>167</v>
      </c>
      <c r="G1691" s="13">
        <v>31</v>
      </c>
      <c r="H1691" s="13">
        <v>198</v>
      </c>
      <c r="I1691" s="13">
        <v>0.15656565656565699</v>
      </c>
    </row>
    <row r="1692" spans="1:9" x14ac:dyDescent="0.35">
      <c r="A1692" s="14">
        <v>2015</v>
      </c>
      <c r="B1692" s="14" t="s">
        <v>67</v>
      </c>
      <c r="C1692" s="14" t="s">
        <v>138</v>
      </c>
      <c r="D1692" s="14">
        <v>1998</v>
      </c>
      <c r="E1692" s="14">
        <f>data_filtered[[#This Row],[test_year]]-data_filtered[[#This Row],[model_year]]</f>
        <v>17</v>
      </c>
      <c r="F1692" s="14">
        <v>97</v>
      </c>
      <c r="G1692" s="14">
        <v>18</v>
      </c>
      <c r="H1692" s="14">
        <v>115</v>
      </c>
      <c r="I1692" s="14">
        <v>0.15652173913043499</v>
      </c>
    </row>
    <row r="1693" spans="1:9" x14ac:dyDescent="0.35">
      <c r="A1693" s="13">
        <v>2015</v>
      </c>
      <c r="B1693" s="13" t="s">
        <v>102</v>
      </c>
      <c r="C1693" s="13" t="s">
        <v>103</v>
      </c>
      <c r="D1693" s="13">
        <v>2003</v>
      </c>
      <c r="E1693" s="14">
        <f>data_filtered[[#This Row],[test_year]]-data_filtered[[#This Row],[model_year]]</f>
        <v>12</v>
      </c>
      <c r="F1693" s="13">
        <v>135</v>
      </c>
      <c r="G1693" s="13">
        <v>25</v>
      </c>
      <c r="H1693" s="13">
        <v>160</v>
      </c>
      <c r="I1693" s="13">
        <v>0.15625</v>
      </c>
    </row>
    <row r="1694" spans="1:9" x14ac:dyDescent="0.35">
      <c r="A1694" s="13">
        <v>2013</v>
      </c>
      <c r="B1694" s="13" t="s">
        <v>30</v>
      </c>
      <c r="C1694" s="13" t="s">
        <v>280</v>
      </c>
      <c r="D1694" s="13">
        <v>2002</v>
      </c>
      <c r="E1694" s="14">
        <f>data_filtered[[#This Row],[test_year]]-data_filtered[[#This Row],[model_year]]</f>
        <v>11</v>
      </c>
      <c r="F1694" s="13">
        <v>54</v>
      </c>
      <c r="G1694" s="13">
        <v>10</v>
      </c>
      <c r="H1694" s="13">
        <v>64</v>
      </c>
      <c r="I1694" s="13">
        <v>0.15625</v>
      </c>
    </row>
    <row r="1695" spans="1:9" x14ac:dyDescent="0.35">
      <c r="A1695" s="14">
        <v>2014</v>
      </c>
      <c r="B1695" s="14" t="s">
        <v>118</v>
      </c>
      <c r="C1695" s="14" t="s">
        <v>119</v>
      </c>
      <c r="D1695" s="14">
        <v>2005</v>
      </c>
      <c r="E1695" s="14">
        <f>data_filtered[[#This Row],[test_year]]-data_filtered[[#This Row],[model_year]]</f>
        <v>9</v>
      </c>
      <c r="F1695" s="14">
        <v>54</v>
      </c>
      <c r="G1695" s="14">
        <v>10</v>
      </c>
      <c r="H1695" s="14">
        <v>64</v>
      </c>
      <c r="I1695" s="14">
        <v>0.15625</v>
      </c>
    </row>
    <row r="1696" spans="1:9" x14ac:dyDescent="0.35">
      <c r="A1696" s="14">
        <v>2014</v>
      </c>
      <c r="B1696" s="14" t="s">
        <v>52</v>
      </c>
      <c r="C1696" s="14" t="s">
        <v>131</v>
      </c>
      <c r="D1696" s="14">
        <v>2003</v>
      </c>
      <c r="E1696" s="14">
        <f>data_filtered[[#This Row],[test_year]]-data_filtered[[#This Row],[model_year]]</f>
        <v>11</v>
      </c>
      <c r="F1696" s="14">
        <v>54</v>
      </c>
      <c r="G1696" s="14">
        <v>10</v>
      </c>
      <c r="H1696" s="14">
        <v>64</v>
      </c>
      <c r="I1696" s="14">
        <v>0.15625</v>
      </c>
    </row>
    <row r="1697" spans="1:9" x14ac:dyDescent="0.35">
      <c r="A1697" s="13">
        <v>2015</v>
      </c>
      <c r="B1697" s="13" t="s">
        <v>24</v>
      </c>
      <c r="C1697" s="13" t="s">
        <v>155</v>
      </c>
      <c r="D1697" s="13">
        <v>1998</v>
      </c>
      <c r="E1697" s="14">
        <f>data_filtered[[#This Row],[test_year]]-data_filtered[[#This Row],[model_year]]</f>
        <v>17</v>
      </c>
      <c r="F1697" s="13">
        <v>54</v>
      </c>
      <c r="G1697" s="13">
        <v>10</v>
      </c>
      <c r="H1697" s="13">
        <v>64</v>
      </c>
      <c r="I1697" s="13">
        <v>0.15625</v>
      </c>
    </row>
    <row r="1698" spans="1:9" x14ac:dyDescent="0.35">
      <c r="A1698" s="14">
        <v>2015</v>
      </c>
      <c r="B1698" s="14" t="s">
        <v>30</v>
      </c>
      <c r="C1698" s="14" t="s">
        <v>162</v>
      </c>
      <c r="D1698" s="14">
        <v>2001</v>
      </c>
      <c r="E1698" s="14">
        <f>data_filtered[[#This Row],[test_year]]-data_filtered[[#This Row],[model_year]]</f>
        <v>14</v>
      </c>
      <c r="F1698" s="14">
        <v>54</v>
      </c>
      <c r="G1698" s="14">
        <v>10</v>
      </c>
      <c r="H1698" s="14">
        <v>64</v>
      </c>
      <c r="I1698" s="14">
        <v>0.15625</v>
      </c>
    </row>
    <row r="1699" spans="1:9" x14ac:dyDescent="0.35">
      <c r="A1699" s="14">
        <v>2015</v>
      </c>
      <c r="B1699" s="14" t="s">
        <v>37</v>
      </c>
      <c r="C1699" s="14" t="s">
        <v>38</v>
      </c>
      <c r="D1699" s="14">
        <v>2000</v>
      </c>
      <c r="E1699" s="14">
        <f>data_filtered[[#This Row],[test_year]]-data_filtered[[#This Row],[model_year]]</f>
        <v>15</v>
      </c>
      <c r="F1699" s="14">
        <v>54</v>
      </c>
      <c r="G1699" s="14">
        <v>10</v>
      </c>
      <c r="H1699" s="14">
        <v>64</v>
      </c>
      <c r="I1699" s="14">
        <v>0.15625</v>
      </c>
    </row>
    <row r="1700" spans="1:9" x14ac:dyDescent="0.35">
      <c r="A1700" s="13">
        <v>2016</v>
      </c>
      <c r="B1700" s="13" t="s">
        <v>24</v>
      </c>
      <c r="C1700" s="13" t="s">
        <v>71</v>
      </c>
      <c r="D1700" s="13">
        <v>1998</v>
      </c>
      <c r="E1700" s="14">
        <f>data_filtered[[#This Row],[test_year]]-data_filtered[[#This Row],[model_year]]</f>
        <v>18</v>
      </c>
      <c r="F1700" s="13">
        <v>54</v>
      </c>
      <c r="G1700" s="13">
        <v>10</v>
      </c>
      <c r="H1700" s="13">
        <v>64</v>
      </c>
      <c r="I1700" s="13">
        <v>0.15625</v>
      </c>
    </row>
    <row r="1701" spans="1:9" x14ac:dyDescent="0.35">
      <c r="A1701" s="14">
        <v>2016</v>
      </c>
      <c r="B1701" s="14" t="s">
        <v>26</v>
      </c>
      <c r="C1701" s="14" t="s">
        <v>69</v>
      </c>
      <c r="D1701" s="14">
        <v>1988</v>
      </c>
      <c r="E1701" s="14">
        <f>data_filtered[[#This Row],[test_year]]-data_filtered[[#This Row],[model_year]]</f>
        <v>28</v>
      </c>
      <c r="F1701" s="14">
        <v>54</v>
      </c>
      <c r="G1701" s="14">
        <v>10</v>
      </c>
      <c r="H1701" s="14">
        <v>64</v>
      </c>
      <c r="I1701" s="14">
        <v>0.15625</v>
      </c>
    </row>
    <row r="1702" spans="1:9" x14ac:dyDescent="0.35">
      <c r="A1702" s="13">
        <v>2014</v>
      </c>
      <c r="B1702" s="13" t="s">
        <v>24</v>
      </c>
      <c r="C1702" s="13" t="s">
        <v>29</v>
      </c>
      <c r="D1702" s="13">
        <v>2004</v>
      </c>
      <c r="E1702" s="14">
        <f>data_filtered[[#This Row],[test_year]]-data_filtered[[#This Row],[model_year]]</f>
        <v>10</v>
      </c>
      <c r="F1702" s="13">
        <v>119</v>
      </c>
      <c r="G1702" s="13">
        <v>22</v>
      </c>
      <c r="H1702" s="13">
        <v>141</v>
      </c>
      <c r="I1702" s="13">
        <v>0.15602836879432599</v>
      </c>
    </row>
    <row r="1703" spans="1:9" x14ac:dyDescent="0.35">
      <c r="A1703" s="13">
        <v>2016</v>
      </c>
      <c r="B1703" s="13" t="s">
        <v>30</v>
      </c>
      <c r="C1703" s="13" t="s">
        <v>47</v>
      </c>
      <c r="D1703" s="13">
        <v>2004</v>
      </c>
      <c r="E1703" s="14">
        <f>data_filtered[[#This Row],[test_year]]-data_filtered[[#This Row],[model_year]]</f>
        <v>12</v>
      </c>
      <c r="F1703" s="13">
        <v>119</v>
      </c>
      <c r="G1703" s="13">
        <v>22</v>
      </c>
      <c r="H1703" s="13">
        <v>141</v>
      </c>
      <c r="I1703" s="13">
        <v>0.15602836879432599</v>
      </c>
    </row>
    <row r="1704" spans="1:9" x14ac:dyDescent="0.35">
      <c r="A1704" s="14">
        <v>2013</v>
      </c>
      <c r="B1704" s="14" t="s">
        <v>58</v>
      </c>
      <c r="C1704" s="14" t="s">
        <v>142</v>
      </c>
      <c r="D1704" s="14">
        <v>2005</v>
      </c>
      <c r="E1704" s="14">
        <f>data_filtered[[#This Row],[test_year]]-data_filtered[[#This Row],[model_year]]</f>
        <v>8</v>
      </c>
      <c r="F1704" s="14">
        <v>92</v>
      </c>
      <c r="G1704" s="14">
        <v>17</v>
      </c>
      <c r="H1704" s="14">
        <v>109</v>
      </c>
      <c r="I1704" s="14">
        <v>0.155963302752294</v>
      </c>
    </row>
    <row r="1705" spans="1:9" x14ac:dyDescent="0.35">
      <c r="A1705" s="13">
        <v>2013</v>
      </c>
      <c r="B1705" s="13" t="s">
        <v>42</v>
      </c>
      <c r="C1705" s="13" t="s">
        <v>45</v>
      </c>
      <c r="D1705" s="13">
        <v>1999</v>
      </c>
      <c r="E1705" s="14">
        <f>data_filtered[[#This Row],[test_year]]-data_filtered[[#This Row],[model_year]]</f>
        <v>14</v>
      </c>
      <c r="F1705" s="13">
        <v>92</v>
      </c>
      <c r="G1705" s="13">
        <v>17</v>
      </c>
      <c r="H1705" s="13">
        <v>109</v>
      </c>
      <c r="I1705" s="13">
        <v>0.155963302752294</v>
      </c>
    </row>
    <row r="1706" spans="1:9" x14ac:dyDescent="0.35">
      <c r="A1706" s="14">
        <v>2017</v>
      </c>
      <c r="B1706" s="14" t="s">
        <v>37</v>
      </c>
      <c r="C1706" s="14" t="s">
        <v>38</v>
      </c>
      <c r="D1706" s="14">
        <v>2004</v>
      </c>
      <c r="E1706" s="14">
        <f>data_filtered[[#This Row],[test_year]]-data_filtered[[#This Row],[model_year]]</f>
        <v>13</v>
      </c>
      <c r="F1706" s="14">
        <v>92</v>
      </c>
      <c r="G1706" s="14">
        <v>17</v>
      </c>
      <c r="H1706" s="14">
        <v>109</v>
      </c>
      <c r="I1706" s="14">
        <v>0.155963302752294</v>
      </c>
    </row>
    <row r="1707" spans="1:9" x14ac:dyDescent="0.35">
      <c r="A1707" s="14">
        <v>2014</v>
      </c>
      <c r="B1707" s="14" t="s">
        <v>67</v>
      </c>
      <c r="C1707" s="14" t="s">
        <v>138</v>
      </c>
      <c r="D1707" s="14">
        <v>1994</v>
      </c>
      <c r="E1707" s="14">
        <f>data_filtered[[#This Row],[test_year]]-data_filtered[[#This Row],[model_year]]</f>
        <v>20</v>
      </c>
      <c r="F1707" s="14">
        <v>65</v>
      </c>
      <c r="G1707" s="14">
        <v>12</v>
      </c>
      <c r="H1707" s="14">
        <v>77</v>
      </c>
      <c r="I1707" s="14">
        <v>0.15584415584415601</v>
      </c>
    </row>
    <row r="1708" spans="1:9" x14ac:dyDescent="0.35">
      <c r="A1708" s="13">
        <v>2016</v>
      </c>
      <c r="B1708" s="13" t="s">
        <v>52</v>
      </c>
      <c r="C1708" s="13" t="s">
        <v>62</v>
      </c>
      <c r="D1708" s="13">
        <v>2003</v>
      </c>
      <c r="E1708" s="14">
        <f>data_filtered[[#This Row],[test_year]]-data_filtered[[#This Row],[model_year]]</f>
        <v>13</v>
      </c>
      <c r="F1708" s="13">
        <v>65</v>
      </c>
      <c r="G1708" s="13">
        <v>12</v>
      </c>
      <c r="H1708" s="13">
        <v>77</v>
      </c>
      <c r="I1708" s="13">
        <v>0.15584415584415601</v>
      </c>
    </row>
    <row r="1709" spans="1:9" x14ac:dyDescent="0.35">
      <c r="A1709" s="14">
        <v>2014</v>
      </c>
      <c r="B1709" s="14" t="s">
        <v>102</v>
      </c>
      <c r="C1709" s="14" t="s">
        <v>103</v>
      </c>
      <c r="D1709" s="14">
        <v>2003</v>
      </c>
      <c r="E1709" s="14">
        <f>data_filtered[[#This Row],[test_year]]-data_filtered[[#This Row],[model_year]]</f>
        <v>11</v>
      </c>
      <c r="F1709" s="14">
        <v>141</v>
      </c>
      <c r="G1709" s="14">
        <v>26</v>
      </c>
      <c r="H1709" s="14">
        <v>167</v>
      </c>
      <c r="I1709" s="14">
        <v>0.155688622754491</v>
      </c>
    </row>
    <row r="1710" spans="1:9" x14ac:dyDescent="0.35">
      <c r="A1710" s="14">
        <v>2013</v>
      </c>
      <c r="B1710" s="14" t="s">
        <v>67</v>
      </c>
      <c r="C1710" s="14" t="s">
        <v>145</v>
      </c>
      <c r="D1710" s="14">
        <v>1998</v>
      </c>
      <c r="E1710" s="14">
        <f>data_filtered[[#This Row],[test_year]]-data_filtered[[#This Row],[model_year]]</f>
        <v>15</v>
      </c>
      <c r="F1710" s="14">
        <v>114</v>
      </c>
      <c r="G1710" s="14">
        <v>21</v>
      </c>
      <c r="H1710" s="14">
        <v>135</v>
      </c>
      <c r="I1710" s="14">
        <v>0.155555555555556</v>
      </c>
    </row>
    <row r="1711" spans="1:9" x14ac:dyDescent="0.35">
      <c r="A1711" s="13">
        <v>2014</v>
      </c>
      <c r="B1711" s="13" t="s">
        <v>24</v>
      </c>
      <c r="C1711" s="13" t="s">
        <v>122</v>
      </c>
      <c r="D1711" s="13">
        <v>2005</v>
      </c>
      <c r="E1711" s="14">
        <f>data_filtered[[#This Row],[test_year]]-data_filtered[[#This Row],[model_year]]</f>
        <v>9</v>
      </c>
      <c r="F1711" s="13">
        <v>114</v>
      </c>
      <c r="G1711" s="13">
        <v>21</v>
      </c>
      <c r="H1711" s="13">
        <v>135</v>
      </c>
      <c r="I1711" s="13">
        <v>0.155555555555556</v>
      </c>
    </row>
    <row r="1712" spans="1:9" x14ac:dyDescent="0.35">
      <c r="A1712" s="13">
        <v>2015</v>
      </c>
      <c r="B1712" s="13" t="s">
        <v>24</v>
      </c>
      <c r="C1712" s="13" t="s">
        <v>122</v>
      </c>
      <c r="D1712" s="13">
        <v>2005</v>
      </c>
      <c r="E1712" s="14">
        <f>data_filtered[[#This Row],[test_year]]-data_filtered[[#This Row],[model_year]]</f>
        <v>10</v>
      </c>
      <c r="F1712" s="13">
        <v>114</v>
      </c>
      <c r="G1712" s="13">
        <v>21</v>
      </c>
      <c r="H1712" s="13">
        <v>135</v>
      </c>
      <c r="I1712" s="13">
        <v>0.155555555555556</v>
      </c>
    </row>
    <row r="1713" spans="1:9" x14ac:dyDescent="0.35">
      <c r="A1713" s="13">
        <v>2014</v>
      </c>
      <c r="B1713" s="13" t="s">
        <v>33</v>
      </c>
      <c r="C1713" s="13" t="s">
        <v>203</v>
      </c>
      <c r="D1713" s="13">
        <v>2001</v>
      </c>
      <c r="E1713" s="14">
        <f>data_filtered[[#This Row],[test_year]]-data_filtered[[#This Row],[model_year]]</f>
        <v>13</v>
      </c>
      <c r="F1713" s="13">
        <v>76</v>
      </c>
      <c r="G1713" s="13">
        <v>14</v>
      </c>
      <c r="H1713" s="13">
        <v>90</v>
      </c>
      <c r="I1713" s="13">
        <v>0.155555555555556</v>
      </c>
    </row>
    <row r="1714" spans="1:9" x14ac:dyDescent="0.35">
      <c r="A1714" s="14">
        <v>2016</v>
      </c>
      <c r="B1714" s="14" t="s">
        <v>24</v>
      </c>
      <c r="C1714" s="14" t="s">
        <v>65</v>
      </c>
      <c r="D1714" s="14">
        <v>2005</v>
      </c>
      <c r="E1714" s="14">
        <f>data_filtered[[#This Row],[test_year]]-data_filtered[[#This Row],[model_year]]</f>
        <v>11</v>
      </c>
      <c r="F1714" s="14">
        <v>76</v>
      </c>
      <c r="G1714" s="14">
        <v>14</v>
      </c>
      <c r="H1714" s="14">
        <v>90</v>
      </c>
      <c r="I1714" s="14">
        <v>0.155555555555556</v>
      </c>
    </row>
    <row r="1715" spans="1:9" x14ac:dyDescent="0.35">
      <c r="A1715" s="13">
        <v>2017</v>
      </c>
      <c r="B1715" s="13" t="s">
        <v>42</v>
      </c>
      <c r="C1715" s="13" t="s">
        <v>43</v>
      </c>
      <c r="D1715" s="13">
        <v>1997</v>
      </c>
      <c r="E1715" s="14">
        <f>data_filtered[[#This Row],[test_year]]-data_filtered[[#This Row],[model_year]]</f>
        <v>20</v>
      </c>
      <c r="F1715" s="13">
        <v>87</v>
      </c>
      <c r="G1715" s="13">
        <v>16</v>
      </c>
      <c r="H1715" s="13">
        <v>103</v>
      </c>
      <c r="I1715" s="13">
        <v>0.15533980582524301</v>
      </c>
    </row>
    <row r="1716" spans="1:9" x14ac:dyDescent="0.35">
      <c r="A1716" s="13">
        <v>2017</v>
      </c>
      <c r="B1716" s="13" t="s">
        <v>24</v>
      </c>
      <c r="C1716" s="13" t="s">
        <v>49</v>
      </c>
      <c r="D1716" s="13">
        <v>2004</v>
      </c>
      <c r="E1716" s="14">
        <f>data_filtered[[#This Row],[test_year]]-data_filtered[[#This Row],[model_year]]</f>
        <v>13</v>
      </c>
      <c r="F1716" s="13">
        <v>136</v>
      </c>
      <c r="G1716" s="13">
        <v>25</v>
      </c>
      <c r="H1716" s="13">
        <v>161</v>
      </c>
      <c r="I1716" s="13">
        <v>0.15527950310558999</v>
      </c>
    </row>
    <row r="1717" spans="1:9" x14ac:dyDescent="0.35">
      <c r="A1717" s="14">
        <v>2014</v>
      </c>
      <c r="B1717" s="14" t="s">
        <v>24</v>
      </c>
      <c r="C1717" s="14" t="s">
        <v>41</v>
      </c>
      <c r="D1717" s="14">
        <v>1999</v>
      </c>
      <c r="E1717" s="14">
        <f>data_filtered[[#This Row],[test_year]]-data_filtered[[#This Row],[model_year]]</f>
        <v>15</v>
      </c>
      <c r="F1717" s="14">
        <v>185</v>
      </c>
      <c r="G1717" s="14">
        <v>34</v>
      </c>
      <c r="H1717" s="14">
        <v>219</v>
      </c>
      <c r="I1717" s="14">
        <v>0.15525114155251099</v>
      </c>
    </row>
    <row r="1718" spans="1:9" x14ac:dyDescent="0.35">
      <c r="A1718" s="13">
        <v>2017</v>
      </c>
      <c r="B1718" s="13" t="s">
        <v>30</v>
      </c>
      <c r="C1718" s="13" t="s">
        <v>127</v>
      </c>
      <c r="D1718" s="13">
        <v>2002</v>
      </c>
      <c r="E1718" s="14">
        <f>data_filtered[[#This Row],[test_year]]-data_filtered[[#This Row],[model_year]]</f>
        <v>15</v>
      </c>
      <c r="F1718" s="13">
        <v>98</v>
      </c>
      <c r="G1718" s="13">
        <v>18</v>
      </c>
      <c r="H1718" s="13">
        <v>116</v>
      </c>
      <c r="I1718" s="13">
        <v>0.15517241379310301</v>
      </c>
    </row>
    <row r="1719" spans="1:9" x14ac:dyDescent="0.35">
      <c r="A1719" s="13">
        <v>2014</v>
      </c>
      <c r="B1719" s="13" t="s">
        <v>26</v>
      </c>
      <c r="C1719" s="13" t="s">
        <v>88</v>
      </c>
      <c r="D1719" s="13">
        <v>1990</v>
      </c>
      <c r="E1719" s="14">
        <f>data_filtered[[#This Row],[test_year]]-data_filtered[[#This Row],[model_year]]</f>
        <v>24</v>
      </c>
      <c r="F1719" s="13">
        <v>49</v>
      </c>
      <c r="G1719" s="13">
        <v>9</v>
      </c>
      <c r="H1719" s="13">
        <v>58</v>
      </c>
      <c r="I1719" s="13">
        <v>0.15517241379310301</v>
      </c>
    </row>
    <row r="1720" spans="1:9" x14ac:dyDescent="0.35">
      <c r="A1720" s="14">
        <v>2014</v>
      </c>
      <c r="B1720" s="14" t="s">
        <v>128</v>
      </c>
      <c r="C1720" s="14" t="s">
        <v>173</v>
      </c>
      <c r="D1720" s="14">
        <v>2004</v>
      </c>
      <c r="E1720" s="14">
        <f>data_filtered[[#This Row],[test_year]]-data_filtered[[#This Row],[model_year]]</f>
        <v>10</v>
      </c>
      <c r="F1720" s="14">
        <v>49</v>
      </c>
      <c r="G1720" s="14">
        <v>9</v>
      </c>
      <c r="H1720" s="14">
        <v>58</v>
      </c>
      <c r="I1720" s="14">
        <v>0.15517241379310301</v>
      </c>
    </row>
    <row r="1721" spans="1:9" x14ac:dyDescent="0.35">
      <c r="A1721" s="14">
        <v>2015</v>
      </c>
      <c r="B1721" s="14" t="s">
        <v>24</v>
      </c>
      <c r="C1721" s="14" t="s">
        <v>295</v>
      </c>
      <c r="D1721" s="14">
        <v>2003</v>
      </c>
      <c r="E1721" s="14">
        <f>data_filtered[[#This Row],[test_year]]-data_filtered[[#This Row],[model_year]]</f>
        <v>12</v>
      </c>
      <c r="F1721" s="14">
        <v>49</v>
      </c>
      <c r="G1721" s="14">
        <v>9</v>
      </c>
      <c r="H1721" s="14">
        <v>58</v>
      </c>
      <c r="I1721" s="14">
        <v>0.15517241379310301</v>
      </c>
    </row>
    <row r="1722" spans="1:9" x14ac:dyDescent="0.35">
      <c r="A1722" s="13">
        <v>2015</v>
      </c>
      <c r="B1722" s="13" t="s">
        <v>98</v>
      </c>
      <c r="C1722" s="13" t="s">
        <v>277</v>
      </c>
      <c r="D1722" s="13">
        <v>1994</v>
      </c>
      <c r="E1722" s="14">
        <f>data_filtered[[#This Row],[test_year]]-data_filtered[[#This Row],[model_year]]</f>
        <v>21</v>
      </c>
      <c r="F1722" s="13">
        <v>49</v>
      </c>
      <c r="G1722" s="13">
        <v>9</v>
      </c>
      <c r="H1722" s="13">
        <v>58</v>
      </c>
      <c r="I1722" s="13">
        <v>0.15517241379310301</v>
      </c>
    </row>
    <row r="1723" spans="1:9" x14ac:dyDescent="0.35">
      <c r="A1723" s="14">
        <v>2016</v>
      </c>
      <c r="B1723" s="14" t="s">
        <v>42</v>
      </c>
      <c r="C1723" s="14" t="s">
        <v>66</v>
      </c>
      <c r="D1723" s="14">
        <v>1994</v>
      </c>
      <c r="E1723" s="14">
        <f>data_filtered[[#This Row],[test_year]]-data_filtered[[#This Row],[model_year]]</f>
        <v>22</v>
      </c>
      <c r="F1723" s="14">
        <v>109</v>
      </c>
      <c r="G1723" s="14">
        <v>20</v>
      </c>
      <c r="H1723" s="14">
        <v>129</v>
      </c>
      <c r="I1723" s="14">
        <v>0.15503875968992301</v>
      </c>
    </row>
    <row r="1724" spans="1:9" x14ac:dyDescent="0.35">
      <c r="A1724" s="13">
        <v>2017</v>
      </c>
      <c r="B1724" s="13" t="s">
        <v>24</v>
      </c>
      <c r="C1724" s="13" t="s">
        <v>41</v>
      </c>
      <c r="D1724" s="13">
        <v>2002</v>
      </c>
      <c r="E1724" s="14">
        <f>data_filtered[[#This Row],[test_year]]-data_filtered[[#This Row],[model_year]]</f>
        <v>15</v>
      </c>
      <c r="F1724" s="13">
        <v>180</v>
      </c>
      <c r="G1724" s="13">
        <v>33</v>
      </c>
      <c r="H1724" s="13">
        <v>213</v>
      </c>
      <c r="I1724" s="13">
        <v>0.154929577464789</v>
      </c>
    </row>
    <row r="1725" spans="1:9" x14ac:dyDescent="0.35">
      <c r="A1725" s="14">
        <v>2014</v>
      </c>
      <c r="B1725" s="14" t="s">
        <v>30</v>
      </c>
      <c r="C1725" s="14" t="s">
        <v>127</v>
      </c>
      <c r="D1725" s="14">
        <v>2002</v>
      </c>
      <c r="E1725" s="14">
        <f>data_filtered[[#This Row],[test_year]]-data_filtered[[#This Row],[model_year]]</f>
        <v>12</v>
      </c>
      <c r="F1725" s="14">
        <v>120</v>
      </c>
      <c r="G1725" s="14">
        <v>22</v>
      </c>
      <c r="H1725" s="14">
        <v>142</v>
      </c>
      <c r="I1725" s="14">
        <v>0.154929577464789</v>
      </c>
    </row>
    <row r="1726" spans="1:9" x14ac:dyDescent="0.35">
      <c r="A1726" s="13">
        <v>2013</v>
      </c>
      <c r="B1726" s="13" t="s">
        <v>79</v>
      </c>
      <c r="C1726" s="13" t="s">
        <v>266</v>
      </c>
      <c r="D1726" s="13">
        <v>2003</v>
      </c>
      <c r="E1726" s="14">
        <f>data_filtered[[#This Row],[test_year]]-data_filtered[[#This Row],[model_year]]</f>
        <v>10</v>
      </c>
      <c r="F1726" s="13">
        <v>60</v>
      </c>
      <c r="G1726" s="13">
        <v>11</v>
      </c>
      <c r="H1726" s="13">
        <v>71</v>
      </c>
      <c r="I1726" s="13">
        <v>0.154929577464789</v>
      </c>
    </row>
    <row r="1727" spans="1:9" x14ac:dyDescent="0.35">
      <c r="A1727" s="14">
        <v>2013</v>
      </c>
      <c r="B1727" s="14" t="s">
        <v>26</v>
      </c>
      <c r="C1727" s="14" t="s">
        <v>201</v>
      </c>
      <c r="D1727" s="14">
        <v>1998</v>
      </c>
      <c r="E1727" s="14">
        <f>data_filtered[[#This Row],[test_year]]-data_filtered[[#This Row],[model_year]]</f>
        <v>15</v>
      </c>
      <c r="F1727" s="14">
        <v>60</v>
      </c>
      <c r="G1727" s="14">
        <v>11</v>
      </c>
      <c r="H1727" s="14">
        <v>71</v>
      </c>
      <c r="I1727" s="14">
        <v>0.154929577464789</v>
      </c>
    </row>
    <row r="1728" spans="1:9" x14ac:dyDescent="0.35">
      <c r="A1728" s="14">
        <v>2014</v>
      </c>
      <c r="B1728" s="14" t="s">
        <v>30</v>
      </c>
      <c r="C1728" s="14" t="s">
        <v>127</v>
      </c>
      <c r="D1728" s="14">
        <v>1995</v>
      </c>
      <c r="E1728" s="14">
        <f>data_filtered[[#This Row],[test_year]]-data_filtered[[#This Row],[model_year]]</f>
        <v>19</v>
      </c>
      <c r="F1728" s="14">
        <v>60</v>
      </c>
      <c r="G1728" s="14">
        <v>11</v>
      </c>
      <c r="H1728" s="14">
        <v>71</v>
      </c>
      <c r="I1728" s="14">
        <v>0.154929577464789</v>
      </c>
    </row>
    <row r="1729" spans="1:9" x14ac:dyDescent="0.35">
      <c r="A1729" s="13">
        <v>2017</v>
      </c>
      <c r="B1729" s="13" t="s">
        <v>98</v>
      </c>
      <c r="C1729" s="13" t="s">
        <v>41</v>
      </c>
      <c r="D1729" s="13">
        <v>2003</v>
      </c>
      <c r="E1729" s="14">
        <f>data_filtered[[#This Row],[test_year]]-data_filtered[[#This Row],[model_year]]</f>
        <v>14</v>
      </c>
      <c r="F1729" s="13">
        <v>60</v>
      </c>
      <c r="G1729" s="13">
        <v>11</v>
      </c>
      <c r="H1729" s="13">
        <v>71</v>
      </c>
      <c r="I1729" s="13">
        <v>0.154929577464789</v>
      </c>
    </row>
    <row r="1730" spans="1:9" x14ac:dyDescent="0.35">
      <c r="A1730" s="14">
        <v>2016</v>
      </c>
      <c r="B1730" s="14" t="s">
        <v>52</v>
      </c>
      <c r="C1730" s="14" t="s">
        <v>61</v>
      </c>
      <c r="D1730" s="14">
        <v>1997</v>
      </c>
      <c r="E1730" s="14">
        <f>data_filtered[[#This Row],[test_year]]-data_filtered[[#This Row],[model_year]]</f>
        <v>19</v>
      </c>
      <c r="F1730" s="14">
        <v>131</v>
      </c>
      <c r="G1730" s="14">
        <v>24</v>
      </c>
      <c r="H1730" s="14">
        <v>155</v>
      </c>
      <c r="I1730" s="14">
        <v>0.154838709677419</v>
      </c>
    </row>
    <row r="1731" spans="1:9" x14ac:dyDescent="0.35">
      <c r="A1731" s="13">
        <v>2016</v>
      </c>
      <c r="B1731" s="13" t="s">
        <v>118</v>
      </c>
      <c r="C1731" s="13" t="s">
        <v>119</v>
      </c>
      <c r="D1731" s="13">
        <v>2002</v>
      </c>
      <c r="E1731" s="14">
        <f>data_filtered[[#This Row],[test_year]]-data_filtered[[#This Row],[model_year]]</f>
        <v>14</v>
      </c>
      <c r="F1731" s="13">
        <v>71</v>
      </c>
      <c r="G1731" s="13">
        <v>13</v>
      </c>
      <c r="H1731" s="13">
        <v>84</v>
      </c>
      <c r="I1731" s="13">
        <v>0.15476190476190499</v>
      </c>
    </row>
    <row r="1732" spans="1:9" x14ac:dyDescent="0.35">
      <c r="A1732" s="14">
        <v>2016</v>
      </c>
      <c r="B1732" s="14" t="s">
        <v>33</v>
      </c>
      <c r="C1732" s="14" t="s">
        <v>34</v>
      </c>
      <c r="D1732" s="14">
        <v>2004</v>
      </c>
      <c r="E1732" s="14">
        <f>data_filtered[[#This Row],[test_year]]-data_filtered[[#This Row],[model_year]]</f>
        <v>12</v>
      </c>
      <c r="F1732" s="14">
        <v>71</v>
      </c>
      <c r="G1732" s="14">
        <v>13</v>
      </c>
      <c r="H1732" s="14">
        <v>84</v>
      </c>
      <c r="I1732" s="14">
        <v>0.15476190476190499</v>
      </c>
    </row>
    <row r="1733" spans="1:9" x14ac:dyDescent="0.35">
      <c r="A1733" s="13">
        <v>2013</v>
      </c>
      <c r="B1733" s="13" t="s">
        <v>113</v>
      </c>
      <c r="C1733" s="13" t="s">
        <v>161</v>
      </c>
      <c r="D1733" s="13">
        <v>1996</v>
      </c>
      <c r="E1733" s="14">
        <f>data_filtered[[#This Row],[test_year]]-data_filtered[[#This Row],[model_year]]</f>
        <v>17</v>
      </c>
      <c r="F1733" s="13">
        <v>82</v>
      </c>
      <c r="G1733" s="13">
        <v>15</v>
      </c>
      <c r="H1733" s="13">
        <v>97</v>
      </c>
      <c r="I1733" s="13">
        <v>0.15463917525773199</v>
      </c>
    </row>
    <row r="1734" spans="1:9" x14ac:dyDescent="0.35">
      <c r="A1734" s="13">
        <v>2013</v>
      </c>
      <c r="B1734" s="13" t="s">
        <v>102</v>
      </c>
      <c r="C1734" s="13" t="s">
        <v>103</v>
      </c>
      <c r="D1734" s="13">
        <v>2001</v>
      </c>
      <c r="E1734" s="14">
        <f>data_filtered[[#This Row],[test_year]]-data_filtered[[#This Row],[model_year]]</f>
        <v>12</v>
      </c>
      <c r="F1734" s="13">
        <v>104</v>
      </c>
      <c r="G1734" s="13">
        <v>19</v>
      </c>
      <c r="H1734" s="13">
        <v>123</v>
      </c>
      <c r="I1734" s="13">
        <v>0.154471544715447</v>
      </c>
    </row>
    <row r="1735" spans="1:9" x14ac:dyDescent="0.35">
      <c r="A1735" s="13">
        <v>2013</v>
      </c>
      <c r="B1735" s="13" t="s">
        <v>24</v>
      </c>
      <c r="C1735" s="13" t="s">
        <v>46</v>
      </c>
      <c r="D1735" s="13">
        <v>2005</v>
      </c>
      <c r="E1735" s="14">
        <f>data_filtered[[#This Row],[test_year]]-data_filtered[[#This Row],[model_year]]</f>
        <v>8</v>
      </c>
      <c r="F1735" s="13">
        <v>219</v>
      </c>
      <c r="G1735" s="13">
        <v>40</v>
      </c>
      <c r="H1735" s="13">
        <v>259</v>
      </c>
      <c r="I1735" s="13">
        <v>0.15444015444015399</v>
      </c>
    </row>
    <row r="1736" spans="1:9" x14ac:dyDescent="0.35">
      <c r="A1736" s="14">
        <v>2014</v>
      </c>
      <c r="B1736" s="14" t="s">
        <v>30</v>
      </c>
      <c r="C1736" s="14" t="s">
        <v>127</v>
      </c>
      <c r="D1736" s="14">
        <v>1999</v>
      </c>
      <c r="E1736" s="14">
        <f>data_filtered[[#This Row],[test_year]]-data_filtered[[#This Row],[model_year]]</f>
        <v>15</v>
      </c>
      <c r="F1736" s="14">
        <v>126</v>
      </c>
      <c r="G1736" s="14">
        <v>23</v>
      </c>
      <c r="H1736" s="14">
        <v>149</v>
      </c>
      <c r="I1736" s="14">
        <v>0.15436241610738299</v>
      </c>
    </row>
    <row r="1737" spans="1:9" x14ac:dyDescent="0.35">
      <c r="A1737" s="13">
        <v>2014</v>
      </c>
      <c r="B1737" s="13" t="s">
        <v>26</v>
      </c>
      <c r="C1737" s="13" t="s">
        <v>27</v>
      </c>
      <c r="D1737" s="13">
        <v>1996</v>
      </c>
      <c r="E1737" s="14">
        <f>data_filtered[[#This Row],[test_year]]-data_filtered[[#This Row],[model_year]]</f>
        <v>18</v>
      </c>
      <c r="F1737" s="13">
        <v>165</v>
      </c>
      <c r="G1737" s="13">
        <v>30</v>
      </c>
      <c r="H1737" s="13">
        <v>195</v>
      </c>
      <c r="I1737" s="13">
        <v>0.15384615384615399</v>
      </c>
    </row>
    <row r="1738" spans="1:9" x14ac:dyDescent="0.35">
      <c r="A1738" s="13">
        <v>2015</v>
      </c>
      <c r="B1738" s="13" t="s">
        <v>24</v>
      </c>
      <c r="C1738" s="13" t="s">
        <v>29</v>
      </c>
      <c r="D1738" s="13">
        <v>2004</v>
      </c>
      <c r="E1738" s="14">
        <f>data_filtered[[#This Row],[test_year]]-data_filtered[[#This Row],[model_year]]</f>
        <v>11</v>
      </c>
      <c r="F1738" s="13">
        <v>132</v>
      </c>
      <c r="G1738" s="13">
        <v>24</v>
      </c>
      <c r="H1738" s="13">
        <v>156</v>
      </c>
      <c r="I1738" s="13">
        <v>0.15384615384615399</v>
      </c>
    </row>
    <row r="1739" spans="1:9" x14ac:dyDescent="0.35">
      <c r="A1739" s="13">
        <v>2016</v>
      </c>
      <c r="B1739" s="13" t="s">
        <v>67</v>
      </c>
      <c r="C1739" s="13" t="s">
        <v>68</v>
      </c>
      <c r="D1739" s="13">
        <v>2007</v>
      </c>
      <c r="E1739" s="14">
        <f>data_filtered[[#This Row],[test_year]]-data_filtered[[#This Row],[model_year]]</f>
        <v>9</v>
      </c>
      <c r="F1739" s="13">
        <v>121</v>
      </c>
      <c r="G1739" s="13">
        <v>22</v>
      </c>
      <c r="H1739" s="13">
        <v>143</v>
      </c>
      <c r="I1739" s="13">
        <v>0.15384615384615399</v>
      </c>
    </row>
    <row r="1740" spans="1:9" x14ac:dyDescent="0.35">
      <c r="A1740" s="13">
        <v>2013</v>
      </c>
      <c r="B1740" s="13" t="s">
        <v>67</v>
      </c>
      <c r="C1740" s="13" t="s">
        <v>77</v>
      </c>
      <c r="D1740" s="13">
        <v>2002</v>
      </c>
      <c r="E1740" s="14">
        <f>data_filtered[[#This Row],[test_year]]-data_filtered[[#This Row],[model_year]]</f>
        <v>11</v>
      </c>
      <c r="F1740" s="13">
        <v>99</v>
      </c>
      <c r="G1740" s="13">
        <v>18</v>
      </c>
      <c r="H1740" s="13">
        <v>117</v>
      </c>
      <c r="I1740" s="13">
        <v>0.15384615384615399</v>
      </c>
    </row>
    <row r="1741" spans="1:9" x14ac:dyDescent="0.35">
      <c r="A1741" s="13">
        <v>2016</v>
      </c>
      <c r="B1741" s="13" t="s">
        <v>24</v>
      </c>
      <c r="C1741" s="13" t="s">
        <v>29</v>
      </c>
      <c r="D1741" s="13">
        <v>2002</v>
      </c>
      <c r="E1741" s="14">
        <f>data_filtered[[#This Row],[test_year]]-data_filtered[[#This Row],[model_year]]</f>
        <v>14</v>
      </c>
      <c r="F1741" s="13">
        <v>77</v>
      </c>
      <c r="G1741" s="13">
        <v>14</v>
      </c>
      <c r="H1741" s="13">
        <v>91</v>
      </c>
      <c r="I1741" s="13">
        <v>0.15384615384615399</v>
      </c>
    </row>
    <row r="1742" spans="1:9" x14ac:dyDescent="0.35">
      <c r="A1742" s="13">
        <v>2017</v>
      </c>
      <c r="B1742" s="13" t="s">
        <v>30</v>
      </c>
      <c r="C1742" s="13" t="s">
        <v>156</v>
      </c>
      <c r="D1742" s="13">
        <v>2005</v>
      </c>
      <c r="E1742" s="14">
        <f>data_filtered[[#This Row],[test_year]]-data_filtered[[#This Row],[model_year]]</f>
        <v>12</v>
      </c>
      <c r="F1742" s="13">
        <v>77</v>
      </c>
      <c r="G1742" s="13">
        <v>14</v>
      </c>
      <c r="H1742" s="13">
        <v>91</v>
      </c>
      <c r="I1742" s="13">
        <v>0.15384615384615399</v>
      </c>
    </row>
    <row r="1743" spans="1:9" x14ac:dyDescent="0.35">
      <c r="A1743" s="14">
        <v>2014</v>
      </c>
      <c r="B1743" s="14" t="s">
        <v>128</v>
      </c>
      <c r="C1743" s="14" t="s">
        <v>173</v>
      </c>
      <c r="D1743" s="14">
        <v>2006</v>
      </c>
      <c r="E1743" s="14">
        <f>data_filtered[[#This Row],[test_year]]-data_filtered[[#This Row],[model_year]]</f>
        <v>8</v>
      </c>
      <c r="F1743" s="14">
        <v>66</v>
      </c>
      <c r="G1743" s="14">
        <v>12</v>
      </c>
      <c r="H1743" s="14">
        <v>78</v>
      </c>
      <c r="I1743" s="14">
        <v>0.15384615384615399</v>
      </c>
    </row>
    <row r="1744" spans="1:9" x14ac:dyDescent="0.35">
      <c r="A1744" s="13">
        <v>2016</v>
      </c>
      <c r="B1744" s="13" t="s">
        <v>79</v>
      </c>
      <c r="C1744" s="13" t="s">
        <v>266</v>
      </c>
      <c r="D1744" s="13">
        <v>2005</v>
      </c>
      <c r="E1744" s="14">
        <f>data_filtered[[#This Row],[test_year]]-data_filtered[[#This Row],[model_year]]</f>
        <v>11</v>
      </c>
      <c r="F1744" s="13">
        <v>66</v>
      </c>
      <c r="G1744" s="13">
        <v>12</v>
      </c>
      <c r="H1744" s="13">
        <v>78</v>
      </c>
      <c r="I1744" s="13">
        <v>0.15384615384615399</v>
      </c>
    </row>
    <row r="1745" spans="1:9" x14ac:dyDescent="0.35">
      <c r="A1745" s="13">
        <v>2017</v>
      </c>
      <c r="B1745" s="13" t="s">
        <v>30</v>
      </c>
      <c r="C1745" s="13" t="s">
        <v>185</v>
      </c>
      <c r="D1745" s="13">
        <v>2000</v>
      </c>
      <c r="E1745" s="14">
        <f>data_filtered[[#This Row],[test_year]]-data_filtered[[#This Row],[model_year]]</f>
        <v>17</v>
      </c>
      <c r="F1745" s="13">
        <v>66</v>
      </c>
      <c r="G1745" s="13">
        <v>12</v>
      </c>
      <c r="H1745" s="13">
        <v>78</v>
      </c>
      <c r="I1745" s="13">
        <v>0.15384615384615399</v>
      </c>
    </row>
    <row r="1746" spans="1:9" x14ac:dyDescent="0.35">
      <c r="A1746" s="14">
        <v>2017</v>
      </c>
      <c r="B1746" s="14" t="s">
        <v>30</v>
      </c>
      <c r="C1746" s="14" t="s">
        <v>204</v>
      </c>
      <c r="D1746" s="14">
        <v>2002</v>
      </c>
      <c r="E1746" s="14">
        <f>data_filtered[[#This Row],[test_year]]-data_filtered[[#This Row],[model_year]]</f>
        <v>15</v>
      </c>
      <c r="F1746" s="14">
        <v>66</v>
      </c>
      <c r="G1746" s="14">
        <v>12</v>
      </c>
      <c r="H1746" s="14">
        <v>78</v>
      </c>
      <c r="I1746" s="14">
        <v>0.15384615384615399</v>
      </c>
    </row>
    <row r="1747" spans="1:9" x14ac:dyDescent="0.35">
      <c r="A1747" s="13">
        <v>2013</v>
      </c>
      <c r="B1747" s="13" t="s">
        <v>52</v>
      </c>
      <c r="C1747" s="13" t="s">
        <v>296</v>
      </c>
      <c r="D1747" s="13">
        <v>2001</v>
      </c>
      <c r="E1747" s="14">
        <f>data_filtered[[#This Row],[test_year]]-data_filtered[[#This Row],[model_year]]</f>
        <v>12</v>
      </c>
      <c r="F1747" s="13">
        <v>55</v>
      </c>
      <c r="G1747" s="13">
        <v>10</v>
      </c>
      <c r="H1747" s="13">
        <v>65</v>
      </c>
      <c r="I1747" s="13">
        <v>0.15384615384615399</v>
      </c>
    </row>
    <row r="1748" spans="1:9" x14ac:dyDescent="0.35">
      <c r="A1748" s="13">
        <v>2013</v>
      </c>
      <c r="B1748" s="13" t="s">
        <v>79</v>
      </c>
      <c r="C1748" s="13" t="s">
        <v>80</v>
      </c>
      <c r="D1748" s="13">
        <v>2005</v>
      </c>
      <c r="E1748" s="14">
        <f>data_filtered[[#This Row],[test_year]]-data_filtered[[#This Row],[model_year]]</f>
        <v>8</v>
      </c>
      <c r="F1748" s="13">
        <v>55</v>
      </c>
      <c r="G1748" s="13">
        <v>10</v>
      </c>
      <c r="H1748" s="13">
        <v>65</v>
      </c>
      <c r="I1748" s="13">
        <v>0.15384615384615399</v>
      </c>
    </row>
    <row r="1749" spans="1:9" x14ac:dyDescent="0.35">
      <c r="A1749" s="14">
        <v>2013</v>
      </c>
      <c r="B1749" s="14" t="s">
        <v>79</v>
      </c>
      <c r="C1749" s="14" t="s">
        <v>251</v>
      </c>
      <c r="D1749" s="14">
        <v>2002</v>
      </c>
      <c r="E1749" s="14">
        <f>data_filtered[[#This Row],[test_year]]-data_filtered[[#This Row],[model_year]]</f>
        <v>11</v>
      </c>
      <c r="F1749" s="14">
        <v>55</v>
      </c>
      <c r="G1749" s="14">
        <v>10</v>
      </c>
      <c r="H1749" s="14">
        <v>65</v>
      </c>
      <c r="I1749" s="14">
        <v>0.15384615384615399</v>
      </c>
    </row>
    <row r="1750" spans="1:9" x14ac:dyDescent="0.35">
      <c r="A1750" s="13">
        <v>2014</v>
      </c>
      <c r="B1750" s="13" t="s">
        <v>67</v>
      </c>
      <c r="C1750" s="13" t="s">
        <v>145</v>
      </c>
      <c r="D1750" s="13">
        <v>1994</v>
      </c>
      <c r="E1750" s="14">
        <f>data_filtered[[#This Row],[test_year]]-data_filtered[[#This Row],[model_year]]</f>
        <v>20</v>
      </c>
      <c r="F1750" s="13">
        <v>55</v>
      </c>
      <c r="G1750" s="13">
        <v>10</v>
      </c>
      <c r="H1750" s="13">
        <v>65</v>
      </c>
      <c r="I1750" s="13">
        <v>0.15384615384615399</v>
      </c>
    </row>
    <row r="1751" spans="1:9" x14ac:dyDescent="0.35">
      <c r="A1751" s="13">
        <v>2015</v>
      </c>
      <c r="B1751" s="13" t="s">
        <v>30</v>
      </c>
      <c r="C1751" s="13" t="s">
        <v>194</v>
      </c>
      <c r="D1751" s="13">
        <v>2000</v>
      </c>
      <c r="E1751" s="14">
        <f>data_filtered[[#This Row],[test_year]]-data_filtered[[#This Row],[model_year]]</f>
        <v>15</v>
      </c>
      <c r="F1751" s="13">
        <v>55</v>
      </c>
      <c r="G1751" s="13">
        <v>10</v>
      </c>
      <c r="H1751" s="13">
        <v>65</v>
      </c>
      <c r="I1751" s="13">
        <v>0.15384615384615399</v>
      </c>
    </row>
    <row r="1752" spans="1:9" x14ac:dyDescent="0.35">
      <c r="A1752" s="14">
        <v>2016</v>
      </c>
      <c r="B1752" s="14" t="s">
        <v>104</v>
      </c>
      <c r="C1752" s="14" t="s">
        <v>140</v>
      </c>
      <c r="D1752" s="14">
        <v>1997</v>
      </c>
      <c r="E1752" s="14">
        <f>data_filtered[[#This Row],[test_year]]-data_filtered[[#This Row],[model_year]]</f>
        <v>19</v>
      </c>
      <c r="F1752" s="14">
        <v>55</v>
      </c>
      <c r="G1752" s="14">
        <v>10</v>
      </c>
      <c r="H1752" s="14">
        <v>65</v>
      </c>
      <c r="I1752" s="14">
        <v>0.15384615384615399</v>
      </c>
    </row>
    <row r="1753" spans="1:9" x14ac:dyDescent="0.35">
      <c r="A1753" s="14">
        <v>2017</v>
      </c>
      <c r="B1753" s="14" t="s">
        <v>52</v>
      </c>
      <c r="C1753" s="14" t="s">
        <v>74</v>
      </c>
      <c r="D1753" s="14">
        <v>2011</v>
      </c>
      <c r="E1753" s="14">
        <f>data_filtered[[#This Row],[test_year]]-data_filtered[[#This Row],[model_year]]</f>
        <v>6</v>
      </c>
      <c r="F1753" s="14">
        <v>55</v>
      </c>
      <c r="G1753" s="14">
        <v>10</v>
      </c>
      <c r="H1753" s="14">
        <v>65</v>
      </c>
      <c r="I1753" s="14">
        <v>0.15384615384615399</v>
      </c>
    </row>
    <row r="1754" spans="1:9" x14ac:dyDescent="0.35">
      <c r="A1754" s="13">
        <v>2013</v>
      </c>
      <c r="B1754" s="13" t="s">
        <v>30</v>
      </c>
      <c r="C1754" s="13" t="s">
        <v>132</v>
      </c>
      <c r="D1754" s="13">
        <v>1993</v>
      </c>
      <c r="E1754" s="14">
        <f>data_filtered[[#This Row],[test_year]]-data_filtered[[#This Row],[model_year]]</f>
        <v>20</v>
      </c>
      <c r="F1754" s="13">
        <v>44</v>
      </c>
      <c r="G1754" s="13">
        <v>8</v>
      </c>
      <c r="H1754" s="13">
        <v>52</v>
      </c>
      <c r="I1754" s="13">
        <v>0.15384615384615399</v>
      </c>
    </row>
    <row r="1755" spans="1:9" x14ac:dyDescent="0.35">
      <c r="A1755" s="13">
        <v>2013</v>
      </c>
      <c r="B1755" s="13" t="s">
        <v>113</v>
      </c>
      <c r="C1755" s="13" t="s">
        <v>344</v>
      </c>
      <c r="D1755" s="13">
        <v>2004</v>
      </c>
      <c r="E1755" s="14">
        <f>data_filtered[[#This Row],[test_year]]-data_filtered[[#This Row],[model_year]]</f>
        <v>9</v>
      </c>
      <c r="F1755" s="13">
        <v>44</v>
      </c>
      <c r="G1755" s="13">
        <v>8</v>
      </c>
      <c r="H1755" s="13">
        <v>52</v>
      </c>
      <c r="I1755" s="13">
        <v>0.15384615384615399</v>
      </c>
    </row>
    <row r="1756" spans="1:9" x14ac:dyDescent="0.35">
      <c r="A1756" s="14">
        <v>2014</v>
      </c>
      <c r="B1756" s="14" t="s">
        <v>33</v>
      </c>
      <c r="C1756" s="14" t="s">
        <v>198</v>
      </c>
      <c r="D1756" s="14">
        <v>1996</v>
      </c>
      <c r="E1756" s="14">
        <f>data_filtered[[#This Row],[test_year]]-data_filtered[[#This Row],[model_year]]</f>
        <v>18</v>
      </c>
      <c r="F1756" s="14">
        <v>44</v>
      </c>
      <c r="G1756" s="14">
        <v>8</v>
      </c>
      <c r="H1756" s="14">
        <v>52</v>
      </c>
      <c r="I1756" s="14">
        <v>0.15384615384615399</v>
      </c>
    </row>
    <row r="1757" spans="1:9" x14ac:dyDescent="0.35">
      <c r="A1757" s="13">
        <v>2016</v>
      </c>
      <c r="B1757" s="13" t="s">
        <v>24</v>
      </c>
      <c r="C1757" s="13" t="s">
        <v>210</v>
      </c>
      <c r="D1757" s="13">
        <v>2008</v>
      </c>
      <c r="E1757" s="14">
        <f>data_filtered[[#This Row],[test_year]]-data_filtered[[#This Row],[model_year]]</f>
        <v>8</v>
      </c>
      <c r="F1757" s="13">
        <v>44</v>
      </c>
      <c r="G1757" s="13">
        <v>8</v>
      </c>
      <c r="H1757" s="13">
        <v>52</v>
      </c>
      <c r="I1757" s="13">
        <v>0.15384615384615399</v>
      </c>
    </row>
    <row r="1758" spans="1:9" x14ac:dyDescent="0.35">
      <c r="A1758" s="14">
        <v>2017</v>
      </c>
      <c r="B1758" s="14" t="s">
        <v>37</v>
      </c>
      <c r="C1758" s="14" t="s">
        <v>59</v>
      </c>
      <c r="D1758" s="14">
        <v>2002</v>
      </c>
      <c r="E1758" s="14">
        <f>data_filtered[[#This Row],[test_year]]-data_filtered[[#This Row],[model_year]]</f>
        <v>15</v>
      </c>
      <c r="F1758" s="14">
        <v>44</v>
      </c>
      <c r="G1758" s="14">
        <v>8</v>
      </c>
      <c r="H1758" s="14">
        <v>52</v>
      </c>
      <c r="I1758" s="14">
        <v>0.15384615384615399</v>
      </c>
    </row>
    <row r="1759" spans="1:9" x14ac:dyDescent="0.35">
      <c r="A1759" s="14">
        <v>2013</v>
      </c>
      <c r="B1759" s="14" t="s">
        <v>94</v>
      </c>
      <c r="C1759" s="14" t="s">
        <v>95</v>
      </c>
      <c r="D1759" s="14">
        <v>2004</v>
      </c>
      <c r="E1759" s="14">
        <f>data_filtered[[#This Row],[test_year]]-data_filtered[[#This Row],[model_year]]</f>
        <v>9</v>
      </c>
      <c r="F1759" s="14">
        <v>160</v>
      </c>
      <c r="G1759" s="14">
        <v>29</v>
      </c>
      <c r="H1759" s="14">
        <v>189</v>
      </c>
      <c r="I1759" s="14">
        <v>0.15343915343915299</v>
      </c>
    </row>
    <row r="1760" spans="1:9" x14ac:dyDescent="0.35">
      <c r="A1760" s="13">
        <v>2014</v>
      </c>
      <c r="B1760" s="13" t="s">
        <v>52</v>
      </c>
      <c r="C1760" s="13" t="s">
        <v>53</v>
      </c>
      <c r="D1760" s="13">
        <v>1999</v>
      </c>
      <c r="E1760" s="14">
        <f>data_filtered[[#This Row],[test_year]]-data_filtered[[#This Row],[model_year]]</f>
        <v>15</v>
      </c>
      <c r="F1760" s="13">
        <v>94</v>
      </c>
      <c r="G1760" s="13">
        <v>17</v>
      </c>
      <c r="H1760" s="13">
        <v>111</v>
      </c>
      <c r="I1760" s="13">
        <v>0.153153153153153</v>
      </c>
    </row>
    <row r="1761" spans="1:9" x14ac:dyDescent="0.35">
      <c r="A1761" s="13">
        <v>2015</v>
      </c>
      <c r="B1761" s="13" t="s">
        <v>24</v>
      </c>
      <c r="C1761" s="13" t="s">
        <v>134</v>
      </c>
      <c r="D1761" s="13">
        <v>1999</v>
      </c>
      <c r="E1761" s="14">
        <f>data_filtered[[#This Row],[test_year]]-data_filtered[[#This Row],[model_year]]</f>
        <v>16</v>
      </c>
      <c r="F1761" s="13">
        <v>94</v>
      </c>
      <c r="G1761" s="13">
        <v>17</v>
      </c>
      <c r="H1761" s="13">
        <v>111</v>
      </c>
      <c r="I1761" s="13">
        <v>0.153153153153153</v>
      </c>
    </row>
    <row r="1762" spans="1:9" x14ac:dyDescent="0.35">
      <c r="A1762" s="13">
        <v>2014</v>
      </c>
      <c r="B1762" s="13" t="s">
        <v>79</v>
      </c>
      <c r="C1762" s="13" t="s">
        <v>80</v>
      </c>
      <c r="D1762" s="13">
        <v>2007</v>
      </c>
      <c r="E1762" s="14">
        <f>data_filtered[[#This Row],[test_year]]-data_filtered[[#This Row],[model_year]]</f>
        <v>7</v>
      </c>
      <c r="F1762" s="13">
        <v>166</v>
      </c>
      <c r="G1762" s="13">
        <v>30</v>
      </c>
      <c r="H1762" s="13">
        <v>196</v>
      </c>
      <c r="I1762" s="13">
        <v>0.15306122448979601</v>
      </c>
    </row>
    <row r="1763" spans="1:9" x14ac:dyDescent="0.35">
      <c r="A1763" s="14">
        <v>2014</v>
      </c>
      <c r="B1763" s="14" t="s">
        <v>67</v>
      </c>
      <c r="C1763" s="14" t="s">
        <v>68</v>
      </c>
      <c r="D1763" s="14">
        <v>2001</v>
      </c>
      <c r="E1763" s="14">
        <f>data_filtered[[#This Row],[test_year]]-data_filtered[[#This Row],[model_year]]</f>
        <v>13</v>
      </c>
      <c r="F1763" s="14">
        <v>83</v>
      </c>
      <c r="G1763" s="14">
        <v>15</v>
      </c>
      <c r="H1763" s="14">
        <v>98</v>
      </c>
      <c r="I1763" s="14">
        <v>0.15306122448979601</v>
      </c>
    </row>
    <row r="1764" spans="1:9" x14ac:dyDescent="0.35">
      <c r="A1764" s="14">
        <v>2015</v>
      </c>
      <c r="B1764" s="14" t="s">
        <v>30</v>
      </c>
      <c r="C1764" s="14" t="s">
        <v>48</v>
      </c>
      <c r="D1764" s="14">
        <v>2001</v>
      </c>
      <c r="E1764" s="14">
        <f>data_filtered[[#This Row],[test_year]]-data_filtered[[#This Row],[model_year]]</f>
        <v>14</v>
      </c>
      <c r="F1764" s="14">
        <v>83</v>
      </c>
      <c r="G1764" s="14">
        <v>15</v>
      </c>
      <c r="H1764" s="14">
        <v>98</v>
      </c>
      <c r="I1764" s="14">
        <v>0.15306122448979601</v>
      </c>
    </row>
    <row r="1765" spans="1:9" x14ac:dyDescent="0.35">
      <c r="A1765" s="14">
        <v>2017</v>
      </c>
      <c r="B1765" s="14" t="s">
        <v>52</v>
      </c>
      <c r="C1765" s="14" t="s">
        <v>90</v>
      </c>
      <c r="D1765" s="14">
        <v>2005</v>
      </c>
      <c r="E1765" s="14">
        <f>data_filtered[[#This Row],[test_year]]-data_filtered[[#This Row],[model_year]]</f>
        <v>12</v>
      </c>
      <c r="F1765" s="14">
        <v>83</v>
      </c>
      <c r="G1765" s="14">
        <v>15</v>
      </c>
      <c r="H1765" s="14">
        <v>98</v>
      </c>
      <c r="I1765" s="14">
        <v>0.15306122448979601</v>
      </c>
    </row>
    <row r="1766" spans="1:9" x14ac:dyDescent="0.35">
      <c r="A1766" s="14">
        <v>2017</v>
      </c>
      <c r="B1766" s="14" t="s">
        <v>67</v>
      </c>
      <c r="C1766" s="14" t="s">
        <v>123</v>
      </c>
      <c r="D1766" s="14">
        <v>2004</v>
      </c>
      <c r="E1766" s="14">
        <f>data_filtered[[#This Row],[test_year]]-data_filtered[[#This Row],[model_year]]</f>
        <v>13</v>
      </c>
      <c r="F1766" s="14">
        <v>83</v>
      </c>
      <c r="G1766" s="14">
        <v>15</v>
      </c>
      <c r="H1766" s="14">
        <v>98</v>
      </c>
      <c r="I1766" s="14">
        <v>0.15306122448979601</v>
      </c>
    </row>
    <row r="1767" spans="1:9" x14ac:dyDescent="0.35">
      <c r="A1767" s="13">
        <v>2013</v>
      </c>
      <c r="B1767" s="13" t="s">
        <v>24</v>
      </c>
      <c r="C1767" s="13" t="s">
        <v>188</v>
      </c>
      <c r="D1767" s="13">
        <v>2004</v>
      </c>
      <c r="E1767" s="14">
        <f>data_filtered[[#This Row],[test_year]]-data_filtered[[#This Row],[model_year]]</f>
        <v>9</v>
      </c>
      <c r="F1767" s="13">
        <v>72</v>
      </c>
      <c r="G1767" s="13">
        <v>13</v>
      </c>
      <c r="H1767" s="13">
        <v>85</v>
      </c>
      <c r="I1767" s="13">
        <v>0.152941176470588</v>
      </c>
    </row>
    <row r="1768" spans="1:9" x14ac:dyDescent="0.35">
      <c r="A1768" s="14">
        <v>2013</v>
      </c>
      <c r="B1768" s="14" t="s">
        <v>79</v>
      </c>
      <c r="C1768" s="14" t="s">
        <v>125</v>
      </c>
      <c r="D1768" s="14">
        <v>2006</v>
      </c>
      <c r="E1768" s="14">
        <f>data_filtered[[#This Row],[test_year]]-data_filtered[[#This Row],[model_year]]</f>
        <v>7</v>
      </c>
      <c r="F1768" s="14">
        <v>133</v>
      </c>
      <c r="G1768" s="14">
        <v>24</v>
      </c>
      <c r="H1768" s="14">
        <v>157</v>
      </c>
      <c r="I1768" s="14">
        <v>0.152866242038217</v>
      </c>
    </row>
    <row r="1769" spans="1:9" x14ac:dyDescent="0.35">
      <c r="A1769" s="13">
        <v>2013</v>
      </c>
      <c r="B1769" s="13" t="s">
        <v>30</v>
      </c>
      <c r="C1769" s="13" t="s">
        <v>124</v>
      </c>
      <c r="D1769" s="13">
        <v>2002</v>
      </c>
      <c r="E1769" s="14">
        <f>data_filtered[[#This Row],[test_year]]-data_filtered[[#This Row],[model_year]]</f>
        <v>11</v>
      </c>
      <c r="F1769" s="13">
        <v>122</v>
      </c>
      <c r="G1769" s="13">
        <v>22</v>
      </c>
      <c r="H1769" s="13">
        <v>144</v>
      </c>
      <c r="I1769" s="13">
        <v>0.15277777777777801</v>
      </c>
    </row>
    <row r="1770" spans="1:9" x14ac:dyDescent="0.35">
      <c r="A1770" s="14">
        <v>2013</v>
      </c>
      <c r="B1770" s="14" t="s">
        <v>30</v>
      </c>
      <c r="C1770" s="14" t="s">
        <v>127</v>
      </c>
      <c r="D1770" s="14">
        <v>1995</v>
      </c>
      <c r="E1770" s="14">
        <f>data_filtered[[#This Row],[test_year]]-data_filtered[[#This Row],[model_year]]</f>
        <v>18</v>
      </c>
      <c r="F1770" s="14">
        <v>61</v>
      </c>
      <c r="G1770" s="14">
        <v>11</v>
      </c>
      <c r="H1770" s="14">
        <v>72</v>
      </c>
      <c r="I1770" s="14">
        <v>0.15277777777777801</v>
      </c>
    </row>
    <row r="1771" spans="1:9" x14ac:dyDescent="0.35">
      <c r="A1771" s="14">
        <v>2017</v>
      </c>
      <c r="B1771" s="14" t="s">
        <v>30</v>
      </c>
      <c r="C1771" s="14" t="s">
        <v>85</v>
      </c>
      <c r="D1771" s="14">
        <v>2015</v>
      </c>
      <c r="E1771" s="14">
        <f>data_filtered[[#This Row],[test_year]]-data_filtered[[#This Row],[model_year]]</f>
        <v>2</v>
      </c>
      <c r="F1771" s="14">
        <v>61</v>
      </c>
      <c r="G1771" s="14">
        <v>11</v>
      </c>
      <c r="H1771" s="14">
        <v>72</v>
      </c>
      <c r="I1771" s="14">
        <v>0.15277777777777801</v>
      </c>
    </row>
    <row r="1772" spans="1:9" x14ac:dyDescent="0.35">
      <c r="A1772" s="13">
        <v>2016</v>
      </c>
      <c r="B1772" s="13" t="s">
        <v>24</v>
      </c>
      <c r="C1772" s="13" t="s">
        <v>122</v>
      </c>
      <c r="D1772" s="13">
        <v>2005</v>
      </c>
      <c r="E1772" s="14">
        <f>data_filtered[[#This Row],[test_year]]-data_filtered[[#This Row],[model_year]]</f>
        <v>11</v>
      </c>
      <c r="F1772" s="13">
        <v>111</v>
      </c>
      <c r="G1772" s="13">
        <v>20</v>
      </c>
      <c r="H1772" s="13">
        <v>131</v>
      </c>
      <c r="I1772" s="13">
        <v>0.15267175572519101</v>
      </c>
    </row>
    <row r="1773" spans="1:9" x14ac:dyDescent="0.35">
      <c r="A1773" s="13">
        <v>2013</v>
      </c>
      <c r="B1773" s="13" t="s">
        <v>106</v>
      </c>
      <c r="C1773" s="13" t="s">
        <v>336</v>
      </c>
      <c r="D1773" s="13">
        <v>1999</v>
      </c>
      <c r="E1773" s="14">
        <f>data_filtered[[#This Row],[test_year]]-data_filtered[[#This Row],[model_year]]</f>
        <v>14</v>
      </c>
      <c r="F1773" s="13">
        <v>50</v>
      </c>
      <c r="G1773" s="13">
        <v>9</v>
      </c>
      <c r="H1773" s="13">
        <v>59</v>
      </c>
      <c r="I1773" s="13">
        <v>0.152542372881356</v>
      </c>
    </row>
    <row r="1774" spans="1:9" x14ac:dyDescent="0.35">
      <c r="A1774" s="14">
        <v>2016</v>
      </c>
      <c r="B1774" s="14" t="s">
        <v>52</v>
      </c>
      <c r="C1774" s="14" t="s">
        <v>208</v>
      </c>
      <c r="D1774" s="14">
        <v>1998</v>
      </c>
      <c r="E1774" s="14">
        <f>data_filtered[[#This Row],[test_year]]-data_filtered[[#This Row],[model_year]]</f>
        <v>18</v>
      </c>
      <c r="F1774" s="14">
        <v>50</v>
      </c>
      <c r="G1774" s="14">
        <v>9</v>
      </c>
      <c r="H1774" s="14">
        <v>59</v>
      </c>
      <c r="I1774" s="14">
        <v>0.152542372881356</v>
      </c>
    </row>
    <row r="1775" spans="1:9" x14ac:dyDescent="0.35">
      <c r="A1775" s="14">
        <v>2016</v>
      </c>
      <c r="B1775" s="14" t="s">
        <v>26</v>
      </c>
      <c r="C1775" s="14" t="s">
        <v>279</v>
      </c>
      <c r="D1775" s="14">
        <v>1998</v>
      </c>
      <c r="E1775" s="14">
        <f>data_filtered[[#This Row],[test_year]]-data_filtered[[#This Row],[model_year]]</f>
        <v>18</v>
      </c>
      <c r="F1775" s="14">
        <v>50</v>
      </c>
      <c r="G1775" s="14">
        <v>9</v>
      </c>
      <c r="H1775" s="14">
        <v>59</v>
      </c>
      <c r="I1775" s="14">
        <v>0.152542372881356</v>
      </c>
    </row>
    <row r="1776" spans="1:9" x14ac:dyDescent="0.35">
      <c r="A1776" s="14">
        <v>2017</v>
      </c>
      <c r="B1776" s="14" t="s">
        <v>52</v>
      </c>
      <c r="C1776" s="14" t="s">
        <v>131</v>
      </c>
      <c r="D1776" s="14">
        <v>1999</v>
      </c>
      <c r="E1776" s="14">
        <f>data_filtered[[#This Row],[test_year]]-data_filtered[[#This Row],[model_year]]</f>
        <v>18</v>
      </c>
      <c r="F1776" s="14">
        <v>50</v>
      </c>
      <c r="G1776" s="14">
        <v>9</v>
      </c>
      <c r="H1776" s="14">
        <v>59</v>
      </c>
      <c r="I1776" s="14">
        <v>0.152542372881356</v>
      </c>
    </row>
    <row r="1777" spans="1:9" x14ac:dyDescent="0.35">
      <c r="A1777" s="13">
        <v>2017</v>
      </c>
      <c r="B1777" s="13" t="s">
        <v>26</v>
      </c>
      <c r="C1777" s="13" t="s">
        <v>223</v>
      </c>
      <c r="D1777" s="13">
        <v>2004</v>
      </c>
      <c r="E1777" s="14">
        <f>data_filtered[[#This Row],[test_year]]-data_filtered[[#This Row],[model_year]]</f>
        <v>13</v>
      </c>
      <c r="F1777" s="13">
        <v>50</v>
      </c>
      <c r="G1777" s="13">
        <v>9</v>
      </c>
      <c r="H1777" s="13">
        <v>59</v>
      </c>
      <c r="I1777" s="13">
        <v>0.152542372881356</v>
      </c>
    </row>
    <row r="1778" spans="1:9" x14ac:dyDescent="0.35">
      <c r="A1778" s="13">
        <v>2013</v>
      </c>
      <c r="B1778" s="13" t="s">
        <v>42</v>
      </c>
      <c r="C1778" s="13" t="s">
        <v>43</v>
      </c>
      <c r="D1778" s="13">
        <v>1995</v>
      </c>
      <c r="E1778" s="14">
        <f>data_filtered[[#This Row],[test_year]]-data_filtered[[#This Row],[model_year]]</f>
        <v>18</v>
      </c>
      <c r="F1778" s="13">
        <v>139</v>
      </c>
      <c r="G1778" s="13">
        <v>25</v>
      </c>
      <c r="H1778" s="13">
        <v>164</v>
      </c>
      <c r="I1778" s="13">
        <v>0.15243902439024401</v>
      </c>
    </row>
    <row r="1779" spans="1:9" x14ac:dyDescent="0.35">
      <c r="A1779" s="13">
        <v>2013</v>
      </c>
      <c r="B1779" s="13" t="s">
        <v>42</v>
      </c>
      <c r="C1779" s="13" t="s">
        <v>73</v>
      </c>
      <c r="D1779" s="13">
        <v>1999</v>
      </c>
      <c r="E1779" s="14">
        <f>data_filtered[[#This Row],[test_year]]-data_filtered[[#This Row],[model_year]]</f>
        <v>14</v>
      </c>
      <c r="F1779" s="13">
        <v>178</v>
      </c>
      <c r="G1779" s="13">
        <v>32</v>
      </c>
      <c r="H1779" s="13">
        <v>210</v>
      </c>
      <c r="I1779" s="13">
        <v>0.15238095238095201</v>
      </c>
    </row>
    <row r="1780" spans="1:9" x14ac:dyDescent="0.35">
      <c r="A1780" s="14">
        <v>2017</v>
      </c>
      <c r="B1780" s="14" t="s">
        <v>26</v>
      </c>
      <c r="C1780" s="14" t="s">
        <v>35</v>
      </c>
      <c r="D1780" s="14">
        <v>2000</v>
      </c>
      <c r="E1780" s="14">
        <f>data_filtered[[#This Row],[test_year]]-data_filtered[[#This Row],[model_year]]</f>
        <v>17</v>
      </c>
      <c r="F1780" s="14">
        <v>89</v>
      </c>
      <c r="G1780" s="14">
        <v>16</v>
      </c>
      <c r="H1780" s="14">
        <v>105</v>
      </c>
      <c r="I1780" s="14">
        <v>0.15238095238095201</v>
      </c>
    </row>
    <row r="1781" spans="1:9" x14ac:dyDescent="0.35">
      <c r="A1781" s="14">
        <v>2014</v>
      </c>
      <c r="B1781" s="14" t="s">
        <v>30</v>
      </c>
      <c r="C1781" s="14" t="s">
        <v>75</v>
      </c>
      <c r="D1781" s="14">
        <v>2005</v>
      </c>
      <c r="E1781" s="14">
        <f>data_filtered[[#This Row],[test_year]]-data_filtered[[#This Row],[model_year]]</f>
        <v>9</v>
      </c>
      <c r="F1781" s="14">
        <v>78</v>
      </c>
      <c r="G1781" s="14">
        <v>14</v>
      </c>
      <c r="H1781" s="14">
        <v>92</v>
      </c>
      <c r="I1781" s="14">
        <v>0.15217391304347799</v>
      </c>
    </row>
    <row r="1782" spans="1:9" x14ac:dyDescent="0.35">
      <c r="A1782" s="13">
        <v>2014</v>
      </c>
      <c r="B1782" s="13" t="s">
        <v>98</v>
      </c>
      <c r="C1782" s="13" t="s">
        <v>41</v>
      </c>
      <c r="D1782" s="13">
        <v>2002</v>
      </c>
      <c r="E1782" s="14">
        <f>data_filtered[[#This Row],[test_year]]-data_filtered[[#This Row],[model_year]]</f>
        <v>12</v>
      </c>
      <c r="F1782" s="13">
        <v>78</v>
      </c>
      <c r="G1782" s="13">
        <v>14</v>
      </c>
      <c r="H1782" s="13">
        <v>92</v>
      </c>
      <c r="I1782" s="13">
        <v>0.15217391304347799</v>
      </c>
    </row>
    <row r="1783" spans="1:9" x14ac:dyDescent="0.35">
      <c r="A1783" s="13">
        <v>2013</v>
      </c>
      <c r="B1783" s="13" t="s">
        <v>30</v>
      </c>
      <c r="C1783" s="13" t="s">
        <v>117</v>
      </c>
      <c r="D1783" s="13">
        <v>2002</v>
      </c>
      <c r="E1783" s="14">
        <f>data_filtered[[#This Row],[test_year]]-data_filtered[[#This Row],[model_year]]</f>
        <v>11</v>
      </c>
      <c r="F1783" s="13">
        <v>145</v>
      </c>
      <c r="G1783" s="13">
        <v>26</v>
      </c>
      <c r="H1783" s="13">
        <v>171</v>
      </c>
      <c r="I1783" s="13">
        <v>0.15204678362573101</v>
      </c>
    </row>
    <row r="1784" spans="1:9" x14ac:dyDescent="0.35">
      <c r="A1784" s="14">
        <v>2016</v>
      </c>
      <c r="B1784" s="14" t="s">
        <v>24</v>
      </c>
      <c r="C1784" s="14" t="s">
        <v>29</v>
      </c>
      <c r="D1784" s="14">
        <v>2004</v>
      </c>
      <c r="E1784" s="14">
        <f>data_filtered[[#This Row],[test_year]]-data_filtered[[#This Row],[model_year]]</f>
        <v>12</v>
      </c>
      <c r="F1784" s="14">
        <v>106</v>
      </c>
      <c r="G1784" s="14">
        <v>19</v>
      </c>
      <c r="H1784" s="14">
        <v>125</v>
      </c>
      <c r="I1784" s="14">
        <v>0.152</v>
      </c>
    </row>
    <row r="1785" spans="1:9" x14ac:dyDescent="0.35">
      <c r="A1785" s="13">
        <v>2014</v>
      </c>
      <c r="B1785" s="13" t="s">
        <v>24</v>
      </c>
      <c r="C1785" s="13" t="s">
        <v>41</v>
      </c>
      <c r="D1785" s="13">
        <v>2004</v>
      </c>
      <c r="E1785" s="14">
        <f>data_filtered[[#This Row],[test_year]]-data_filtered[[#This Row],[model_year]]</f>
        <v>10</v>
      </c>
      <c r="F1785" s="13">
        <v>240</v>
      </c>
      <c r="G1785" s="13">
        <v>43</v>
      </c>
      <c r="H1785" s="13">
        <v>283</v>
      </c>
      <c r="I1785" s="13">
        <v>0.151943462897527</v>
      </c>
    </row>
    <row r="1786" spans="1:9" x14ac:dyDescent="0.35">
      <c r="A1786" s="14">
        <v>2014</v>
      </c>
      <c r="B1786" s="14" t="s">
        <v>128</v>
      </c>
      <c r="C1786" s="14" t="s">
        <v>212</v>
      </c>
      <c r="D1786" s="14">
        <v>2003</v>
      </c>
      <c r="E1786" s="14">
        <f>data_filtered[[#This Row],[test_year]]-data_filtered[[#This Row],[model_year]]</f>
        <v>11</v>
      </c>
      <c r="F1786" s="14">
        <v>67</v>
      </c>
      <c r="G1786" s="14">
        <v>12</v>
      </c>
      <c r="H1786" s="14">
        <v>79</v>
      </c>
      <c r="I1786" s="14">
        <v>0.151898734177215</v>
      </c>
    </row>
    <row r="1787" spans="1:9" x14ac:dyDescent="0.35">
      <c r="A1787" s="13">
        <v>2016</v>
      </c>
      <c r="B1787" s="13" t="s">
        <v>30</v>
      </c>
      <c r="C1787" s="13" t="s">
        <v>162</v>
      </c>
      <c r="D1787" s="13">
        <v>1999</v>
      </c>
      <c r="E1787" s="14">
        <f>data_filtered[[#This Row],[test_year]]-data_filtered[[#This Row],[model_year]]</f>
        <v>17</v>
      </c>
      <c r="F1787" s="13">
        <v>67</v>
      </c>
      <c r="G1787" s="13">
        <v>12</v>
      </c>
      <c r="H1787" s="13">
        <v>79</v>
      </c>
      <c r="I1787" s="13">
        <v>0.151898734177215</v>
      </c>
    </row>
    <row r="1788" spans="1:9" x14ac:dyDescent="0.35">
      <c r="A1788" s="13">
        <v>2016</v>
      </c>
      <c r="B1788" s="13" t="s">
        <v>67</v>
      </c>
      <c r="C1788" s="13" t="s">
        <v>68</v>
      </c>
      <c r="D1788" s="13">
        <v>2002</v>
      </c>
      <c r="E1788" s="14">
        <f>data_filtered[[#This Row],[test_year]]-data_filtered[[#This Row],[model_year]]</f>
        <v>14</v>
      </c>
      <c r="F1788" s="13">
        <v>67</v>
      </c>
      <c r="G1788" s="13">
        <v>12</v>
      </c>
      <c r="H1788" s="13">
        <v>79</v>
      </c>
      <c r="I1788" s="13">
        <v>0.151898734177215</v>
      </c>
    </row>
    <row r="1789" spans="1:9" x14ac:dyDescent="0.35">
      <c r="A1789" s="14">
        <v>2014</v>
      </c>
      <c r="B1789" s="14" t="s">
        <v>24</v>
      </c>
      <c r="C1789" s="14" t="s">
        <v>122</v>
      </c>
      <c r="D1789" s="14">
        <v>2002</v>
      </c>
      <c r="E1789" s="14">
        <f>data_filtered[[#This Row],[test_year]]-data_filtered[[#This Row],[model_year]]</f>
        <v>12</v>
      </c>
      <c r="F1789" s="14">
        <v>95</v>
      </c>
      <c r="G1789" s="14">
        <v>17</v>
      </c>
      <c r="H1789" s="14">
        <v>112</v>
      </c>
      <c r="I1789" s="14">
        <v>0.151785714285714</v>
      </c>
    </row>
    <row r="1790" spans="1:9" x14ac:dyDescent="0.35">
      <c r="A1790" s="14">
        <v>2015</v>
      </c>
      <c r="B1790" s="14" t="s">
        <v>102</v>
      </c>
      <c r="C1790" s="14" t="s">
        <v>184</v>
      </c>
      <c r="D1790" s="14">
        <v>2003</v>
      </c>
      <c r="E1790" s="14">
        <f>data_filtered[[#This Row],[test_year]]-data_filtered[[#This Row],[model_year]]</f>
        <v>12</v>
      </c>
      <c r="F1790" s="14">
        <v>84</v>
      </c>
      <c r="G1790" s="14">
        <v>15</v>
      </c>
      <c r="H1790" s="14">
        <v>99</v>
      </c>
      <c r="I1790" s="14">
        <v>0.15151515151515199</v>
      </c>
    </row>
    <row r="1791" spans="1:9" x14ac:dyDescent="0.35">
      <c r="A1791" s="13">
        <v>2016</v>
      </c>
      <c r="B1791" s="13" t="s">
        <v>118</v>
      </c>
      <c r="C1791" s="13" t="s">
        <v>119</v>
      </c>
      <c r="D1791" s="13">
        <v>2001</v>
      </c>
      <c r="E1791" s="14">
        <f>data_filtered[[#This Row],[test_year]]-data_filtered[[#This Row],[model_year]]</f>
        <v>15</v>
      </c>
      <c r="F1791" s="13">
        <v>84</v>
      </c>
      <c r="G1791" s="13">
        <v>15</v>
      </c>
      <c r="H1791" s="13">
        <v>99</v>
      </c>
      <c r="I1791" s="13">
        <v>0.15151515151515199</v>
      </c>
    </row>
    <row r="1792" spans="1:9" x14ac:dyDescent="0.35">
      <c r="A1792" s="14">
        <v>2013</v>
      </c>
      <c r="B1792" s="14" t="s">
        <v>113</v>
      </c>
      <c r="C1792" s="14" t="s">
        <v>258</v>
      </c>
      <c r="D1792" s="14">
        <v>2005</v>
      </c>
      <c r="E1792" s="14">
        <f>data_filtered[[#This Row],[test_year]]-data_filtered[[#This Row],[model_year]]</f>
        <v>8</v>
      </c>
      <c r="F1792" s="14">
        <v>56</v>
      </c>
      <c r="G1792" s="14">
        <v>10</v>
      </c>
      <c r="H1792" s="14">
        <v>66</v>
      </c>
      <c r="I1792" s="14">
        <v>0.15151515151515199</v>
      </c>
    </row>
    <row r="1793" spans="1:9" x14ac:dyDescent="0.35">
      <c r="A1793" s="13">
        <v>2013</v>
      </c>
      <c r="B1793" s="13" t="s">
        <v>26</v>
      </c>
      <c r="C1793" s="13" t="s">
        <v>201</v>
      </c>
      <c r="D1793" s="13">
        <v>1999</v>
      </c>
      <c r="E1793" s="14">
        <f>data_filtered[[#This Row],[test_year]]-data_filtered[[#This Row],[model_year]]</f>
        <v>14</v>
      </c>
      <c r="F1793" s="13">
        <v>56</v>
      </c>
      <c r="G1793" s="13">
        <v>10</v>
      </c>
      <c r="H1793" s="13">
        <v>66</v>
      </c>
      <c r="I1793" s="13">
        <v>0.15151515151515199</v>
      </c>
    </row>
    <row r="1794" spans="1:9" x14ac:dyDescent="0.35">
      <c r="A1794" s="13">
        <v>2014</v>
      </c>
      <c r="B1794" s="13" t="s">
        <v>30</v>
      </c>
      <c r="C1794" s="13" t="s">
        <v>166</v>
      </c>
      <c r="D1794" s="13">
        <v>1999</v>
      </c>
      <c r="E1794" s="14">
        <f>data_filtered[[#This Row],[test_year]]-data_filtered[[#This Row],[model_year]]</f>
        <v>15</v>
      </c>
      <c r="F1794" s="13">
        <v>56</v>
      </c>
      <c r="G1794" s="13">
        <v>10</v>
      </c>
      <c r="H1794" s="13">
        <v>66</v>
      </c>
      <c r="I1794" s="13">
        <v>0.15151515151515199</v>
      </c>
    </row>
    <row r="1795" spans="1:9" x14ac:dyDescent="0.35">
      <c r="A1795" s="13">
        <v>2017</v>
      </c>
      <c r="B1795" s="13" t="s">
        <v>52</v>
      </c>
      <c r="C1795" s="13" t="s">
        <v>165</v>
      </c>
      <c r="D1795" s="13">
        <v>2003</v>
      </c>
      <c r="E1795" s="14">
        <f>data_filtered[[#This Row],[test_year]]-data_filtered[[#This Row],[model_year]]</f>
        <v>14</v>
      </c>
      <c r="F1795" s="13">
        <v>56</v>
      </c>
      <c r="G1795" s="13">
        <v>10</v>
      </c>
      <c r="H1795" s="13">
        <v>66</v>
      </c>
      <c r="I1795" s="13">
        <v>0.15151515151515199</v>
      </c>
    </row>
    <row r="1796" spans="1:9" x14ac:dyDescent="0.35">
      <c r="A1796" s="14">
        <v>2013</v>
      </c>
      <c r="B1796" s="14" t="s">
        <v>67</v>
      </c>
      <c r="C1796" s="14" t="s">
        <v>138</v>
      </c>
      <c r="D1796" s="14">
        <v>1998</v>
      </c>
      <c r="E1796" s="14">
        <f>data_filtered[[#This Row],[test_year]]-data_filtered[[#This Row],[model_year]]</f>
        <v>15</v>
      </c>
      <c r="F1796" s="14">
        <v>129</v>
      </c>
      <c r="G1796" s="14">
        <v>23</v>
      </c>
      <c r="H1796" s="14">
        <v>152</v>
      </c>
      <c r="I1796" s="14">
        <v>0.15131578947368399</v>
      </c>
    </row>
    <row r="1797" spans="1:9" x14ac:dyDescent="0.35">
      <c r="A1797" s="14">
        <v>2013</v>
      </c>
      <c r="B1797" s="14" t="s">
        <v>128</v>
      </c>
      <c r="C1797" s="14" t="s">
        <v>129</v>
      </c>
      <c r="D1797" s="14">
        <v>2005</v>
      </c>
      <c r="E1797" s="14">
        <f>data_filtered[[#This Row],[test_year]]-data_filtered[[#This Row],[model_year]]</f>
        <v>8</v>
      </c>
      <c r="F1797" s="14">
        <v>73</v>
      </c>
      <c r="G1797" s="14">
        <v>13</v>
      </c>
      <c r="H1797" s="14">
        <v>86</v>
      </c>
      <c r="I1797" s="14">
        <v>0.15116279069767399</v>
      </c>
    </row>
    <row r="1798" spans="1:9" x14ac:dyDescent="0.35">
      <c r="A1798" s="14">
        <v>2017</v>
      </c>
      <c r="B1798" s="14" t="s">
        <v>37</v>
      </c>
      <c r="C1798" s="14" t="s">
        <v>39</v>
      </c>
      <c r="D1798" s="14">
        <v>2004</v>
      </c>
      <c r="E1798" s="14">
        <f>data_filtered[[#This Row],[test_year]]-data_filtered[[#This Row],[model_year]]</f>
        <v>13</v>
      </c>
      <c r="F1798" s="14">
        <v>118</v>
      </c>
      <c r="G1798" s="14">
        <v>21</v>
      </c>
      <c r="H1798" s="14">
        <v>139</v>
      </c>
      <c r="I1798" s="14">
        <v>0.15107913669064699</v>
      </c>
    </row>
    <row r="1799" spans="1:9" x14ac:dyDescent="0.35">
      <c r="A1799" s="14">
        <v>2013</v>
      </c>
      <c r="B1799" s="14" t="s">
        <v>269</v>
      </c>
      <c r="C1799" s="14" t="s">
        <v>314</v>
      </c>
      <c r="D1799" s="14">
        <v>2000</v>
      </c>
      <c r="E1799" s="14">
        <f>data_filtered[[#This Row],[test_year]]-data_filtered[[#This Row],[model_year]]</f>
        <v>13</v>
      </c>
      <c r="F1799" s="14">
        <v>45</v>
      </c>
      <c r="G1799" s="14">
        <v>8</v>
      </c>
      <c r="H1799" s="14">
        <v>53</v>
      </c>
      <c r="I1799" s="14">
        <v>0.15094339622641501</v>
      </c>
    </row>
    <row r="1800" spans="1:9" x14ac:dyDescent="0.35">
      <c r="A1800" s="13">
        <v>2014</v>
      </c>
      <c r="B1800" s="13" t="s">
        <v>24</v>
      </c>
      <c r="C1800" s="13" t="s">
        <v>155</v>
      </c>
      <c r="D1800" s="13">
        <v>1997</v>
      </c>
      <c r="E1800" s="14">
        <f>data_filtered[[#This Row],[test_year]]-data_filtered[[#This Row],[model_year]]</f>
        <v>17</v>
      </c>
      <c r="F1800" s="13">
        <v>45</v>
      </c>
      <c r="G1800" s="13">
        <v>8</v>
      </c>
      <c r="H1800" s="13">
        <v>53</v>
      </c>
      <c r="I1800" s="13">
        <v>0.15094339622641501</v>
      </c>
    </row>
    <row r="1801" spans="1:9" x14ac:dyDescent="0.35">
      <c r="A1801" s="14">
        <v>2014</v>
      </c>
      <c r="B1801" s="14" t="s">
        <v>24</v>
      </c>
      <c r="C1801" s="14" t="s">
        <v>331</v>
      </c>
      <c r="D1801" s="14">
        <v>2004</v>
      </c>
      <c r="E1801" s="14">
        <f>data_filtered[[#This Row],[test_year]]-data_filtered[[#This Row],[model_year]]</f>
        <v>10</v>
      </c>
      <c r="F1801" s="14">
        <v>45</v>
      </c>
      <c r="G1801" s="14">
        <v>8</v>
      </c>
      <c r="H1801" s="14">
        <v>53</v>
      </c>
      <c r="I1801" s="14">
        <v>0.15094339622641501</v>
      </c>
    </row>
    <row r="1802" spans="1:9" x14ac:dyDescent="0.35">
      <c r="A1802" s="14">
        <v>2014</v>
      </c>
      <c r="B1802" s="14" t="s">
        <v>30</v>
      </c>
      <c r="C1802" s="14" t="s">
        <v>349</v>
      </c>
      <c r="D1802" s="14">
        <v>2005</v>
      </c>
      <c r="E1802" s="14">
        <f>data_filtered[[#This Row],[test_year]]-data_filtered[[#This Row],[model_year]]</f>
        <v>9</v>
      </c>
      <c r="F1802" s="14">
        <v>45</v>
      </c>
      <c r="G1802" s="14">
        <v>8</v>
      </c>
      <c r="H1802" s="14">
        <v>53</v>
      </c>
      <c r="I1802" s="14">
        <v>0.15094339622641501</v>
      </c>
    </row>
    <row r="1803" spans="1:9" x14ac:dyDescent="0.35">
      <c r="A1803" s="14">
        <v>2014</v>
      </c>
      <c r="B1803" s="14" t="s">
        <v>106</v>
      </c>
      <c r="C1803" s="14" t="s">
        <v>275</v>
      </c>
      <c r="D1803" s="14">
        <v>2007</v>
      </c>
      <c r="E1803" s="14">
        <f>data_filtered[[#This Row],[test_year]]-data_filtered[[#This Row],[model_year]]</f>
        <v>7</v>
      </c>
      <c r="F1803" s="14">
        <v>45</v>
      </c>
      <c r="G1803" s="14">
        <v>8</v>
      </c>
      <c r="H1803" s="14">
        <v>53</v>
      </c>
      <c r="I1803" s="14">
        <v>0.15094339622641501</v>
      </c>
    </row>
    <row r="1804" spans="1:9" x14ac:dyDescent="0.35">
      <c r="A1804" s="14">
        <v>2017</v>
      </c>
      <c r="B1804" s="14" t="s">
        <v>58</v>
      </c>
      <c r="C1804" s="14">
        <v>300</v>
      </c>
      <c r="D1804" s="14">
        <v>2007</v>
      </c>
      <c r="E1804" s="14">
        <f>data_filtered[[#This Row],[test_year]]-data_filtered[[#This Row],[model_year]]</f>
        <v>10</v>
      </c>
      <c r="F1804" s="14">
        <v>45</v>
      </c>
      <c r="G1804" s="14">
        <v>8</v>
      </c>
      <c r="H1804" s="14">
        <v>53</v>
      </c>
      <c r="I1804" s="14">
        <v>0.15094339622641501</v>
      </c>
    </row>
    <row r="1805" spans="1:9" x14ac:dyDescent="0.35">
      <c r="A1805" s="14">
        <v>2013</v>
      </c>
      <c r="B1805" s="14" t="s">
        <v>79</v>
      </c>
      <c r="C1805" s="14" t="s">
        <v>266</v>
      </c>
      <c r="D1805" s="14">
        <v>2005</v>
      </c>
      <c r="E1805" s="14">
        <f>data_filtered[[#This Row],[test_year]]-data_filtered[[#This Row],[model_year]]</f>
        <v>8</v>
      </c>
      <c r="F1805" s="14">
        <v>62</v>
      </c>
      <c r="G1805" s="14">
        <v>11</v>
      </c>
      <c r="H1805" s="14">
        <v>73</v>
      </c>
      <c r="I1805" s="14">
        <v>0.150684931506849</v>
      </c>
    </row>
    <row r="1806" spans="1:9" x14ac:dyDescent="0.35">
      <c r="A1806" s="13">
        <v>2015</v>
      </c>
      <c r="B1806" s="13" t="s">
        <v>106</v>
      </c>
      <c r="C1806" s="13" t="s">
        <v>281</v>
      </c>
      <c r="D1806" s="13">
        <v>1994</v>
      </c>
      <c r="E1806" s="14">
        <f>data_filtered[[#This Row],[test_year]]-data_filtered[[#This Row],[model_year]]</f>
        <v>21</v>
      </c>
      <c r="F1806" s="13">
        <v>62</v>
      </c>
      <c r="G1806" s="13">
        <v>11</v>
      </c>
      <c r="H1806" s="13">
        <v>73</v>
      </c>
      <c r="I1806" s="13">
        <v>0.150684931506849</v>
      </c>
    </row>
    <row r="1807" spans="1:9" x14ac:dyDescent="0.35">
      <c r="A1807" s="14">
        <v>2015</v>
      </c>
      <c r="B1807" s="14" t="s">
        <v>128</v>
      </c>
      <c r="C1807" s="14" t="s">
        <v>129</v>
      </c>
      <c r="D1807" s="14">
        <v>2005</v>
      </c>
      <c r="E1807" s="14">
        <f>data_filtered[[#This Row],[test_year]]-data_filtered[[#This Row],[model_year]]</f>
        <v>10</v>
      </c>
      <c r="F1807" s="14">
        <v>62</v>
      </c>
      <c r="G1807" s="14">
        <v>11</v>
      </c>
      <c r="H1807" s="14">
        <v>73</v>
      </c>
      <c r="I1807" s="14">
        <v>0.150684931506849</v>
      </c>
    </row>
    <row r="1808" spans="1:9" x14ac:dyDescent="0.35">
      <c r="A1808" s="13">
        <v>2015</v>
      </c>
      <c r="B1808" s="13" t="s">
        <v>128</v>
      </c>
      <c r="C1808" s="13" t="s">
        <v>212</v>
      </c>
      <c r="D1808" s="13">
        <v>2000</v>
      </c>
      <c r="E1808" s="14">
        <f>data_filtered[[#This Row],[test_year]]-data_filtered[[#This Row],[model_year]]</f>
        <v>15</v>
      </c>
      <c r="F1808" s="13">
        <v>62</v>
      </c>
      <c r="G1808" s="13">
        <v>11</v>
      </c>
      <c r="H1808" s="13">
        <v>73</v>
      </c>
      <c r="I1808" s="13">
        <v>0.150684931506849</v>
      </c>
    </row>
    <row r="1809" spans="1:9" x14ac:dyDescent="0.35">
      <c r="A1809" s="13">
        <v>2013</v>
      </c>
      <c r="B1809" s="13" t="s">
        <v>30</v>
      </c>
      <c r="C1809" s="13" t="s">
        <v>47</v>
      </c>
      <c r="D1809" s="13">
        <v>2002</v>
      </c>
      <c r="E1809" s="14">
        <f>data_filtered[[#This Row],[test_year]]-data_filtered[[#This Row],[model_year]]</f>
        <v>11</v>
      </c>
      <c r="F1809" s="13">
        <v>203</v>
      </c>
      <c r="G1809" s="13">
        <v>36</v>
      </c>
      <c r="H1809" s="13">
        <v>239</v>
      </c>
      <c r="I1809" s="13">
        <v>0.15062761506276201</v>
      </c>
    </row>
    <row r="1810" spans="1:9" x14ac:dyDescent="0.35">
      <c r="A1810" s="14">
        <v>2013</v>
      </c>
      <c r="B1810" s="14" t="s">
        <v>24</v>
      </c>
      <c r="C1810" s="14" t="s">
        <v>134</v>
      </c>
      <c r="D1810" s="14">
        <v>2002</v>
      </c>
      <c r="E1810" s="14">
        <f>data_filtered[[#This Row],[test_year]]-data_filtered[[#This Row],[model_year]]</f>
        <v>11</v>
      </c>
      <c r="F1810" s="14">
        <v>79</v>
      </c>
      <c r="G1810" s="14">
        <v>14</v>
      </c>
      <c r="H1810" s="14">
        <v>93</v>
      </c>
      <c r="I1810" s="14">
        <v>0.15053763440860199</v>
      </c>
    </row>
    <row r="1811" spans="1:9" x14ac:dyDescent="0.35">
      <c r="A1811" s="13">
        <v>2016</v>
      </c>
      <c r="B1811" s="13" t="s">
        <v>58</v>
      </c>
      <c r="C1811" s="13" t="s">
        <v>142</v>
      </c>
      <c r="D1811" s="13">
        <v>2004</v>
      </c>
      <c r="E1811" s="14">
        <f>data_filtered[[#This Row],[test_year]]-data_filtered[[#This Row],[model_year]]</f>
        <v>12</v>
      </c>
      <c r="F1811" s="13">
        <v>79</v>
      </c>
      <c r="G1811" s="13">
        <v>14</v>
      </c>
      <c r="H1811" s="13">
        <v>93</v>
      </c>
      <c r="I1811" s="13">
        <v>0.15053763440860199</v>
      </c>
    </row>
    <row r="1812" spans="1:9" x14ac:dyDescent="0.35">
      <c r="A1812" s="14">
        <v>2014</v>
      </c>
      <c r="B1812" s="14" t="s">
        <v>30</v>
      </c>
      <c r="C1812" s="14" t="s">
        <v>124</v>
      </c>
      <c r="D1812" s="14">
        <v>2000</v>
      </c>
      <c r="E1812" s="14">
        <f>data_filtered[[#This Row],[test_year]]-data_filtered[[#This Row],[model_year]]</f>
        <v>14</v>
      </c>
      <c r="F1812" s="14">
        <v>96</v>
      </c>
      <c r="G1812" s="14">
        <v>17</v>
      </c>
      <c r="H1812" s="14">
        <v>113</v>
      </c>
      <c r="I1812" s="14">
        <v>0.15044247787610601</v>
      </c>
    </row>
    <row r="1813" spans="1:9" x14ac:dyDescent="0.35">
      <c r="A1813" s="14">
        <v>2016</v>
      </c>
      <c r="B1813" s="14" t="s">
        <v>52</v>
      </c>
      <c r="C1813" s="14" t="s">
        <v>62</v>
      </c>
      <c r="D1813" s="14">
        <v>2005</v>
      </c>
      <c r="E1813" s="14">
        <f>data_filtered[[#This Row],[test_year]]-data_filtered[[#This Row],[model_year]]</f>
        <v>11</v>
      </c>
      <c r="F1813" s="14">
        <v>96</v>
      </c>
      <c r="G1813" s="14">
        <v>17</v>
      </c>
      <c r="H1813" s="14">
        <v>113</v>
      </c>
      <c r="I1813" s="14">
        <v>0.15044247787610601</v>
      </c>
    </row>
    <row r="1814" spans="1:9" x14ac:dyDescent="0.35">
      <c r="A1814" s="14">
        <v>2013</v>
      </c>
      <c r="B1814" s="14" t="s">
        <v>24</v>
      </c>
      <c r="C1814" s="14" t="s">
        <v>134</v>
      </c>
      <c r="D1814" s="14">
        <v>2000</v>
      </c>
      <c r="E1814" s="14">
        <f>data_filtered[[#This Row],[test_year]]-data_filtered[[#This Row],[model_year]]</f>
        <v>13</v>
      </c>
      <c r="F1814" s="14">
        <v>119</v>
      </c>
      <c r="G1814" s="14">
        <v>21</v>
      </c>
      <c r="H1814" s="14">
        <v>140</v>
      </c>
      <c r="I1814" s="14">
        <v>0.15</v>
      </c>
    </row>
    <row r="1815" spans="1:9" x14ac:dyDescent="0.35">
      <c r="A1815" s="14">
        <v>2014</v>
      </c>
      <c r="B1815" s="14" t="s">
        <v>79</v>
      </c>
      <c r="C1815" s="14" t="s">
        <v>81</v>
      </c>
      <c r="D1815" s="14">
        <v>2003</v>
      </c>
      <c r="E1815" s="14">
        <f>data_filtered[[#This Row],[test_year]]-data_filtered[[#This Row],[model_year]]</f>
        <v>11</v>
      </c>
      <c r="F1815" s="14">
        <v>119</v>
      </c>
      <c r="G1815" s="14">
        <v>21</v>
      </c>
      <c r="H1815" s="14">
        <v>140</v>
      </c>
      <c r="I1815" s="14">
        <v>0.15</v>
      </c>
    </row>
    <row r="1816" spans="1:9" x14ac:dyDescent="0.35">
      <c r="A1816" s="14">
        <v>2017</v>
      </c>
      <c r="B1816" s="14" t="s">
        <v>30</v>
      </c>
      <c r="C1816" s="14" t="s">
        <v>48</v>
      </c>
      <c r="D1816" s="14">
        <v>2003</v>
      </c>
      <c r="E1816" s="14">
        <f>data_filtered[[#This Row],[test_year]]-data_filtered[[#This Row],[model_year]]</f>
        <v>14</v>
      </c>
      <c r="F1816" s="14">
        <v>119</v>
      </c>
      <c r="G1816" s="14">
        <v>21</v>
      </c>
      <c r="H1816" s="14">
        <v>140</v>
      </c>
      <c r="I1816" s="14">
        <v>0.15</v>
      </c>
    </row>
    <row r="1817" spans="1:9" x14ac:dyDescent="0.35">
      <c r="A1817" s="13">
        <v>2013</v>
      </c>
      <c r="B1817" s="13" t="s">
        <v>24</v>
      </c>
      <c r="C1817" s="13" t="s">
        <v>155</v>
      </c>
      <c r="D1817" s="13">
        <v>2004</v>
      </c>
      <c r="E1817" s="14">
        <f>data_filtered[[#This Row],[test_year]]-data_filtered[[#This Row],[model_year]]</f>
        <v>9</v>
      </c>
      <c r="F1817" s="13">
        <v>85</v>
      </c>
      <c r="G1817" s="13">
        <v>15</v>
      </c>
      <c r="H1817" s="13">
        <v>100</v>
      </c>
      <c r="I1817" s="13">
        <v>0.15</v>
      </c>
    </row>
    <row r="1818" spans="1:9" x14ac:dyDescent="0.35">
      <c r="A1818" s="14">
        <v>2013</v>
      </c>
      <c r="B1818" s="14" t="s">
        <v>33</v>
      </c>
      <c r="C1818" s="14" t="s">
        <v>235</v>
      </c>
      <c r="D1818" s="14">
        <v>2002</v>
      </c>
      <c r="E1818" s="14">
        <f>data_filtered[[#This Row],[test_year]]-data_filtered[[#This Row],[model_year]]</f>
        <v>11</v>
      </c>
      <c r="F1818" s="14">
        <v>68</v>
      </c>
      <c r="G1818" s="14">
        <v>12</v>
      </c>
      <c r="H1818" s="14">
        <v>80</v>
      </c>
      <c r="I1818" s="14">
        <v>0.15</v>
      </c>
    </row>
    <row r="1819" spans="1:9" x14ac:dyDescent="0.35">
      <c r="A1819" s="14">
        <v>2014</v>
      </c>
      <c r="B1819" s="14" t="s">
        <v>106</v>
      </c>
      <c r="C1819" s="14" t="s">
        <v>281</v>
      </c>
      <c r="D1819" s="14">
        <v>1994</v>
      </c>
      <c r="E1819" s="14">
        <f>data_filtered[[#This Row],[test_year]]-data_filtered[[#This Row],[model_year]]</f>
        <v>20</v>
      </c>
      <c r="F1819" s="14">
        <v>51</v>
      </c>
      <c r="G1819" s="14">
        <v>9</v>
      </c>
      <c r="H1819" s="14">
        <v>60</v>
      </c>
      <c r="I1819" s="14">
        <v>0.15</v>
      </c>
    </row>
    <row r="1820" spans="1:9" x14ac:dyDescent="0.35">
      <c r="A1820" s="14">
        <v>2014</v>
      </c>
      <c r="B1820" s="14" t="s">
        <v>79</v>
      </c>
      <c r="C1820" s="14" t="s">
        <v>251</v>
      </c>
      <c r="D1820" s="14">
        <v>2001</v>
      </c>
      <c r="E1820" s="14">
        <f>data_filtered[[#This Row],[test_year]]-data_filtered[[#This Row],[model_year]]</f>
        <v>13</v>
      </c>
      <c r="F1820" s="14">
        <v>51</v>
      </c>
      <c r="G1820" s="14">
        <v>9</v>
      </c>
      <c r="H1820" s="14">
        <v>60</v>
      </c>
      <c r="I1820" s="14">
        <v>0.15</v>
      </c>
    </row>
    <row r="1821" spans="1:9" x14ac:dyDescent="0.35">
      <c r="A1821" s="13">
        <v>2017</v>
      </c>
      <c r="B1821" s="13" t="s">
        <v>24</v>
      </c>
      <c r="C1821" s="13" t="s">
        <v>29</v>
      </c>
      <c r="D1821" s="13">
        <v>2005</v>
      </c>
      <c r="E1821" s="14">
        <f>data_filtered[[#This Row],[test_year]]-data_filtered[[#This Row],[model_year]]</f>
        <v>12</v>
      </c>
      <c r="F1821" s="13">
        <v>210</v>
      </c>
      <c r="G1821" s="13">
        <v>37</v>
      </c>
      <c r="H1821" s="13">
        <v>247</v>
      </c>
      <c r="I1821" s="13">
        <v>0.14979757085020201</v>
      </c>
    </row>
    <row r="1822" spans="1:9" x14ac:dyDescent="0.35">
      <c r="A1822" s="13">
        <v>2016</v>
      </c>
      <c r="B1822" s="13" t="s">
        <v>52</v>
      </c>
      <c r="C1822" s="13" t="s">
        <v>74</v>
      </c>
      <c r="D1822" s="13">
        <v>2005</v>
      </c>
      <c r="E1822" s="14">
        <f>data_filtered[[#This Row],[test_year]]-data_filtered[[#This Row],[model_year]]</f>
        <v>11</v>
      </c>
      <c r="F1822" s="13">
        <v>176</v>
      </c>
      <c r="G1822" s="13">
        <v>31</v>
      </c>
      <c r="H1822" s="13">
        <v>207</v>
      </c>
      <c r="I1822" s="13">
        <v>0.14975845410628</v>
      </c>
    </row>
    <row r="1823" spans="1:9" x14ac:dyDescent="0.35">
      <c r="A1823" s="14">
        <v>2016</v>
      </c>
      <c r="B1823" s="14" t="s">
        <v>52</v>
      </c>
      <c r="C1823" s="14" t="s">
        <v>91</v>
      </c>
      <c r="D1823" s="14">
        <v>2007</v>
      </c>
      <c r="E1823" s="14">
        <f>data_filtered[[#This Row],[test_year]]-data_filtered[[#This Row],[model_year]]</f>
        <v>9</v>
      </c>
      <c r="F1823" s="14">
        <v>142</v>
      </c>
      <c r="G1823" s="14">
        <v>25</v>
      </c>
      <c r="H1823" s="14">
        <v>167</v>
      </c>
      <c r="I1823" s="14">
        <v>0.149700598802395</v>
      </c>
    </row>
    <row r="1824" spans="1:9" x14ac:dyDescent="0.35">
      <c r="A1824" s="13">
        <v>2016</v>
      </c>
      <c r="B1824" s="13" t="s">
        <v>94</v>
      </c>
      <c r="C1824" s="13" t="s">
        <v>95</v>
      </c>
      <c r="D1824" s="13">
        <v>2003</v>
      </c>
      <c r="E1824" s="14">
        <f>data_filtered[[#This Row],[test_year]]-data_filtered[[#This Row],[model_year]]</f>
        <v>13</v>
      </c>
      <c r="F1824" s="13">
        <v>91</v>
      </c>
      <c r="G1824" s="13">
        <v>16</v>
      </c>
      <c r="H1824" s="13">
        <v>107</v>
      </c>
      <c r="I1824" s="13">
        <v>0.14953271028037399</v>
      </c>
    </row>
    <row r="1825" spans="1:9" x14ac:dyDescent="0.35">
      <c r="A1825" s="14">
        <v>2013</v>
      </c>
      <c r="B1825" s="14" t="s">
        <v>24</v>
      </c>
      <c r="C1825" s="14" t="s">
        <v>134</v>
      </c>
      <c r="D1825" s="14">
        <v>2001</v>
      </c>
      <c r="E1825" s="14">
        <f>data_filtered[[#This Row],[test_year]]-data_filtered[[#This Row],[model_year]]</f>
        <v>12</v>
      </c>
      <c r="F1825" s="14">
        <v>74</v>
      </c>
      <c r="G1825" s="14">
        <v>13</v>
      </c>
      <c r="H1825" s="14">
        <v>87</v>
      </c>
      <c r="I1825" s="14">
        <v>0.14942528735632199</v>
      </c>
    </row>
    <row r="1826" spans="1:9" x14ac:dyDescent="0.35">
      <c r="A1826" s="14">
        <v>2015</v>
      </c>
      <c r="B1826" s="14" t="s">
        <v>42</v>
      </c>
      <c r="C1826" s="14" t="s">
        <v>73</v>
      </c>
      <c r="D1826" s="14">
        <v>2000</v>
      </c>
      <c r="E1826" s="14">
        <f>data_filtered[[#This Row],[test_year]]-data_filtered[[#This Row],[model_year]]</f>
        <v>15</v>
      </c>
      <c r="F1826" s="14">
        <v>74</v>
      </c>
      <c r="G1826" s="14">
        <v>13</v>
      </c>
      <c r="H1826" s="14">
        <v>87</v>
      </c>
      <c r="I1826" s="14">
        <v>0.14942528735632199</v>
      </c>
    </row>
    <row r="1827" spans="1:9" x14ac:dyDescent="0.35">
      <c r="A1827" s="13">
        <v>2016</v>
      </c>
      <c r="B1827" s="13" t="s">
        <v>98</v>
      </c>
      <c r="C1827" s="13" t="s">
        <v>41</v>
      </c>
      <c r="D1827" s="13">
        <v>2001</v>
      </c>
      <c r="E1827" s="14">
        <f>data_filtered[[#This Row],[test_year]]-data_filtered[[#This Row],[model_year]]</f>
        <v>15</v>
      </c>
      <c r="F1827" s="13">
        <v>74</v>
      </c>
      <c r="G1827" s="13">
        <v>13</v>
      </c>
      <c r="H1827" s="13">
        <v>87</v>
      </c>
      <c r="I1827" s="13">
        <v>0.14942528735632199</v>
      </c>
    </row>
    <row r="1828" spans="1:9" x14ac:dyDescent="0.35">
      <c r="A1828" s="13">
        <v>2017</v>
      </c>
      <c r="B1828" s="13" t="s">
        <v>113</v>
      </c>
      <c r="C1828" s="13" t="s">
        <v>114</v>
      </c>
      <c r="D1828" s="13">
        <v>2005</v>
      </c>
      <c r="E1828" s="14">
        <f>data_filtered[[#This Row],[test_year]]-data_filtered[[#This Row],[model_year]]</f>
        <v>12</v>
      </c>
      <c r="F1828" s="13">
        <v>74</v>
      </c>
      <c r="G1828" s="13">
        <v>13</v>
      </c>
      <c r="H1828" s="13">
        <v>87</v>
      </c>
      <c r="I1828" s="13">
        <v>0.14942528735632199</v>
      </c>
    </row>
    <row r="1829" spans="1:9" x14ac:dyDescent="0.35">
      <c r="A1829" s="13">
        <v>2013</v>
      </c>
      <c r="B1829" s="13" t="s">
        <v>104</v>
      </c>
      <c r="C1829" s="13" t="s">
        <v>115</v>
      </c>
      <c r="D1829" s="13">
        <v>2001</v>
      </c>
      <c r="E1829" s="14">
        <f>data_filtered[[#This Row],[test_year]]-data_filtered[[#This Row],[model_year]]</f>
        <v>12</v>
      </c>
      <c r="F1829" s="13">
        <v>114</v>
      </c>
      <c r="G1829" s="13">
        <v>20</v>
      </c>
      <c r="H1829" s="13">
        <v>134</v>
      </c>
      <c r="I1829" s="13">
        <v>0.14925373134328401</v>
      </c>
    </row>
    <row r="1830" spans="1:9" x14ac:dyDescent="0.35">
      <c r="A1830" s="13">
        <v>2013</v>
      </c>
      <c r="B1830" s="13" t="s">
        <v>24</v>
      </c>
      <c r="C1830" s="13" t="s">
        <v>121</v>
      </c>
      <c r="D1830" s="13">
        <v>1988</v>
      </c>
      <c r="E1830" s="14">
        <f>data_filtered[[#This Row],[test_year]]-data_filtered[[#This Row],[model_year]]</f>
        <v>25</v>
      </c>
      <c r="F1830" s="13">
        <v>57</v>
      </c>
      <c r="G1830" s="13">
        <v>10</v>
      </c>
      <c r="H1830" s="13">
        <v>67</v>
      </c>
      <c r="I1830" s="13">
        <v>0.14925373134328401</v>
      </c>
    </row>
    <row r="1831" spans="1:9" x14ac:dyDescent="0.35">
      <c r="A1831" s="14">
        <v>2014</v>
      </c>
      <c r="B1831" s="14" t="s">
        <v>58</v>
      </c>
      <c r="C1831" s="14" t="s">
        <v>142</v>
      </c>
      <c r="D1831" s="14">
        <v>2002</v>
      </c>
      <c r="E1831" s="14">
        <f>data_filtered[[#This Row],[test_year]]-data_filtered[[#This Row],[model_year]]</f>
        <v>12</v>
      </c>
      <c r="F1831" s="14">
        <v>57</v>
      </c>
      <c r="G1831" s="14">
        <v>10</v>
      </c>
      <c r="H1831" s="14">
        <v>67</v>
      </c>
      <c r="I1831" s="14">
        <v>0.14925373134328401</v>
      </c>
    </row>
    <row r="1832" spans="1:9" x14ac:dyDescent="0.35">
      <c r="A1832" s="14">
        <v>2015</v>
      </c>
      <c r="B1832" s="14" t="s">
        <v>30</v>
      </c>
      <c r="C1832" s="14" t="s">
        <v>162</v>
      </c>
      <c r="D1832" s="14">
        <v>2002</v>
      </c>
      <c r="E1832" s="14">
        <f>data_filtered[[#This Row],[test_year]]-data_filtered[[#This Row],[model_year]]</f>
        <v>13</v>
      </c>
      <c r="F1832" s="14">
        <v>57</v>
      </c>
      <c r="G1832" s="14">
        <v>10</v>
      </c>
      <c r="H1832" s="14">
        <v>67</v>
      </c>
      <c r="I1832" s="14">
        <v>0.14925373134328401</v>
      </c>
    </row>
    <row r="1833" spans="1:9" x14ac:dyDescent="0.35">
      <c r="A1833" s="14">
        <v>2017</v>
      </c>
      <c r="B1833" s="14" t="s">
        <v>24</v>
      </c>
      <c r="C1833" s="14" t="s">
        <v>199</v>
      </c>
      <c r="D1833" s="14">
        <v>2004</v>
      </c>
      <c r="E1833" s="14">
        <f>data_filtered[[#This Row],[test_year]]-data_filtered[[#This Row],[model_year]]</f>
        <v>13</v>
      </c>
      <c r="F1833" s="14">
        <v>57</v>
      </c>
      <c r="G1833" s="14">
        <v>10</v>
      </c>
      <c r="H1833" s="14">
        <v>67</v>
      </c>
      <c r="I1833" s="14">
        <v>0.14925373134328401</v>
      </c>
    </row>
    <row r="1834" spans="1:9" x14ac:dyDescent="0.35">
      <c r="A1834" s="13">
        <v>2013</v>
      </c>
      <c r="B1834" s="13" t="s">
        <v>26</v>
      </c>
      <c r="C1834" s="13" t="s">
        <v>35</v>
      </c>
      <c r="D1834" s="13">
        <v>2000</v>
      </c>
      <c r="E1834" s="14">
        <f>data_filtered[[#This Row],[test_year]]-data_filtered[[#This Row],[model_year]]</f>
        <v>13</v>
      </c>
      <c r="F1834" s="13">
        <v>154</v>
      </c>
      <c r="G1834" s="13">
        <v>27</v>
      </c>
      <c r="H1834" s="13">
        <v>181</v>
      </c>
      <c r="I1834" s="13">
        <v>0.149171270718232</v>
      </c>
    </row>
    <row r="1835" spans="1:9" x14ac:dyDescent="0.35">
      <c r="A1835" s="14">
        <v>2013</v>
      </c>
      <c r="B1835" s="14" t="s">
        <v>30</v>
      </c>
      <c r="C1835" s="14" t="s">
        <v>124</v>
      </c>
      <c r="D1835" s="14">
        <v>1999</v>
      </c>
      <c r="E1835" s="14">
        <f>data_filtered[[#This Row],[test_year]]-data_filtered[[#This Row],[model_year]]</f>
        <v>14</v>
      </c>
      <c r="F1835" s="14">
        <v>97</v>
      </c>
      <c r="G1835" s="14">
        <v>17</v>
      </c>
      <c r="H1835" s="14">
        <v>114</v>
      </c>
      <c r="I1835" s="14">
        <v>0.14912280701754399</v>
      </c>
    </row>
    <row r="1836" spans="1:9" x14ac:dyDescent="0.35">
      <c r="A1836" s="14">
        <v>2016</v>
      </c>
      <c r="B1836" s="14" t="s">
        <v>42</v>
      </c>
      <c r="C1836" s="14" t="s">
        <v>45</v>
      </c>
      <c r="D1836" s="14">
        <v>2003</v>
      </c>
      <c r="E1836" s="14">
        <f>data_filtered[[#This Row],[test_year]]-data_filtered[[#This Row],[model_year]]</f>
        <v>13</v>
      </c>
      <c r="F1836" s="14">
        <v>97</v>
      </c>
      <c r="G1836" s="14">
        <v>17</v>
      </c>
      <c r="H1836" s="14">
        <v>114</v>
      </c>
      <c r="I1836" s="14">
        <v>0.14912280701754399</v>
      </c>
    </row>
    <row r="1837" spans="1:9" x14ac:dyDescent="0.35">
      <c r="A1837" s="14">
        <v>2016</v>
      </c>
      <c r="B1837" s="14" t="s">
        <v>52</v>
      </c>
      <c r="C1837" s="14" t="s">
        <v>165</v>
      </c>
      <c r="D1837" s="14">
        <v>2001</v>
      </c>
      <c r="E1837" s="14">
        <f>data_filtered[[#This Row],[test_year]]-data_filtered[[#This Row],[model_year]]</f>
        <v>15</v>
      </c>
      <c r="F1837" s="14">
        <v>80</v>
      </c>
      <c r="G1837" s="14">
        <v>14</v>
      </c>
      <c r="H1837" s="14">
        <v>94</v>
      </c>
      <c r="I1837" s="14">
        <v>0.14893617021276601</v>
      </c>
    </row>
    <row r="1838" spans="1:9" x14ac:dyDescent="0.35">
      <c r="A1838" s="14">
        <v>2013</v>
      </c>
      <c r="B1838" s="14" t="s">
        <v>79</v>
      </c>
      <c r="C1838" s="14" t="s">
        <v>80</v>
      </c>
      <c r="D1838" s="14">
        <v>2007</v>
      </c>
      <c r="E1838" s="14">
        <f>data_filtered[[#This Row],[test_year]]-data_filtered[[#This Row],[model_year]]</f>
        <v>6</v>
      </c>
      <c r="F1838" s="14">
        <v>183</v>
      </c>
      <c r="G1838" s="14">
        <v>32</v>
      </c>
      <c r="H1838" s="14">
        <v>215</v>
      </c>
      <c r="I1838" s="14">
        <v>0.148837209302326</v>
      </c>
    </row>
    <row r="1839" spans="1:9" x14ac:dyDescent="0.35">
      <c r="A1839" s="13">
        <v>2015</v>
      </c>
      <c r="B1839" s="13" t="s">
        <v>52</v>
      </c>
      <c r="C1839" s="13" t="s">
        <v>74</v>
      </c>
      <c r="D1839" s="13">
        <v>2007</v>
      </c>
      <c r="E1839" s="14">
        <f>data_filtered[[#This Row],[test_year]]-data_filtered[[#This Row],[model_year]]</f>
        <v>8</v>
      </c>
      <c r="F1839" s="13">
        <v>143</v>
      </c>
      <c r="G1839" s="13">
        <v>25</v>
      </c>
      <c r="H1839" s="13">
        <v>168</v>
      </c>
      <c r="I1839" s="13">
        <v>0.148809523809524</v>
      </c>
    </row>
    <row r="1840" spans="1:9" x14ac:dyDescent="0.35">
      <c r="A1840" s="13">
        <v>2015</v>
      </c>
      <c r="B1840" s="13" t="s">
        <v>98</v>
      </c>
      <c r="C1840" s="13" t="s">
        <v>99</v>
      </c>
      <c r="D1840" s="13">
        <v>2001</v>
      </c>
      <c r="E1840" s="14">
        <f>data_filtered[[#This Row],[test_year]]-data_filtered[[#This Row],[model_year]]</f>
        <v>14</v>
      </c>
      <c r="F1840" s="13">
        <v>103</v>
      </c>
      <c r="G1840" s="13">
        <v>18</v>
      </c>
      <c r="H1840" s="13">
        <v>121</v>
      </c>
      <c r="I1840" s="13">
        <v>0.14876033057851201</v>
      </c>
    </row>
    <row r="1841" spans="1:9" x14ac:dyDescent="0.35">
      <c r="A1841" s="13">
        <v>2016</v>
      </c>
      <c r="B1841" s="13" t="s">
        <v>30</v>
      </c>
      <c r="C1841" s="13" t="s">
        <v>72</v>
      </c>
      <c r="D1841" s="13">
        <v>1999</v>
      </c>
      <c r="E1841" s="14">
        <f>data_filtered[[#This Row],[test_year]]-data_filtered[[#This Row],[model_year]]</f>
        <v>17</v>
      </c>
      <c r="F1841" s="13">
        <v>103</v>
      </c>
      <c r="G1841" s="13">
        <v>18</v>
      </c>
      <c r="H1841" s="13">
        <v>121</v>
      </c>
      <c r="I1841" s="13">
        <v>0.14876033057851201</v>
      </c>
    </row>
    <row r="1842" spans="1:9" x14ac:dyDescent="0.35">
      <c r="A1842" s="13">
        <v>2016</v>
      </c>
      <c r="B1842" s="13" t="s">
        <v>30</v>
      </c>
      <c r="C1842" s="13" t="s">
        <v>32</v>
      </c>
      <c r="D1842" s="13">
        <v>2003</v>
      </c>
      <c r="E1842" s="14">
        <f>data_filtered[[#This Row],[test_year]]-data_filtered[[#This Row],[model_year]]</f>
        <v>13</v>
      </c>
      <c r="F1842" s="13">
        <v>166</v>
      </c>
      <c r="G1842" s="13">
        <v>29</v>
      </c>
      <c r="H1842" s="13">
        <v>195</v>
      </c>
      <c r="I1842" s="13">
        <v>0.14871794871794899</v>
      </c>
    </row>
    <row r="1843" spans="1:9" x14ac:dyDescent="0.35">
      <c r="A1843" s="14">
        <v>2014</v>
      </c>
      <c r="B1843" s="14" t="s">
        <v>26</v>
      </c>
      <c r="C1843" s="14" t="s">
        <v>69</v>
      </c>
      <c r="D1843" s="14">
        <v>1994</v>
      </c>
      <c r="E1843" s="14">
        <f>data_filtered[[#This Row],[test_year]]-data_filtered[[#This Row],[model_year]]</f>
        <v>20</v>
      </c>
      <c r="F1843" s="14">
        <v>189</v>
      </c>
      <c r="G1843" s="14">
        <v>33</v>
      </c>
      <c r="H1843" s="14">
        <v>222</v>
      </c>
      <c r="I1843" s="14">
        <v>0.14864864864864899</v>
      </c>
    </row>
    <row r="1844" spans="1:9" x14ac:dyDescent="0.35">
      <c r="A1844" s="14">
        <v>2014</v>
      </c>
      <c r="B1844" s="14" t="s">
        <v>24</v>
      </c>
      <c r="C1844" s="14" t="s">
        <v>189</v>
      </c>
      <c r="D1844" s="14">
        <v>2002</v>
      </c>
      <c r="E1844" s="14">
        <f>data_filtered[[#This Row],[test_year]]-data_filtered[[#This Row],[model_year]]</f>
        <v>12</v>
      </c>
      <c r="F1844" s="14">
        <v>63</v>
      </c>
      <c r="G1844" s="14">
        <v>11</v>
      </c>
      <c r="H1844" s="14">
        <v>74</v>
      </c>
      <c r="I1844" s="14">
        <v>0.14864864864864899</v>
      </c>
    </row>
    <row r="1845" spans="1:9" x14ac:dyDescent="0.35">
      <c r="A1845" s="13">
        <v>2015</v>
      </c>
      <c r="B1845" s="13" t="s">
        <v>102</v>
      </c>
      <c r="C1845" s="13" t="s">
        <v>184</v>
      </c>
      <c r="D1845" s="13">
        <v>2002</v>
      </c>
      <c r="E1845" s="14">
        <f>data_filtered[[#This Row],[test_year]]-data_filtered[[#This Row],[model_year]]</f>
        <v>13</v>
      </c>
      <c r="F1845" s="13">
        <v>63</v>
      </c>
      <c r="G1845" s="13">
        <v>11</v>
      </c>
      <c r="H1845" s="13">
        <v>74</v>
      </c>
      <c r="I1845" s="13">
        <v>0.14864864864864899</v>
      </c>
    </row>
    <row r="1846" spans="1:9" x14ac:dyDescent="0.35">
      <c r="A1846" s="14">
        <v>2016</v>
      </c>
      <c r="B1846" s="14" t="s">
        <v>30</v>
      </c>
      <c r="C1846" s="14" t="s">
        <v>56</v>
      </c>
      <c r="D1846" s="14">
        <v>2000</v>
      </c>
      <c r="E1846" s="14">
        <f>data_filtered[[#This Row],[test_year]]-data_filtered[[#This Row],[model_year]]</f>
        <v>16</v>
      </c>
      <c r="F1846" s="14">
        <v>109</v>
      </c>
      <c r="G1846" s="14">
        <v>19</v>
      </c>
      <c r="H1846" s="14">
        <v>128</v>
      </c>
      <c r="I1846" s="14">
        <v>0.1484375</v>
      </c>
    </row>
    <row r="1847" spans="1:9" x14ac:dyDescent="0.35">
      <c r="A1847" s="14">
        <v>2017</v>
      </c>
      <c r="B1847" s="14" t="s">
        <v>30</v>
      </c>
      <c r="C1847" s="14" t="s">
        <v>51</v>
      </c>
      <c r="D1847" s="14">
        <v>2003</v>
      </c>
      <c r="E1847" s="14">
        <f>data_filtered[[#This Row],[test_year]]-data_filtered[[#This Row],[model_year]]</f>
        <v>14</v>
      </c>
      <c r="F1847" s="14">
        <v>201</v>
      </c>
      <c r="G1847" s="14">
        <v>35</v>
      </c>
      <c r="H1847" s="14">
        <v>236</v>
      </c>
      <c r="I1847" s="14">
        <v>0.14830508474576301</v>
      </c>
    </row>
    <row r="1848" spans="1:9" x14ac:dyDescent="0.35">
      <c r="A1848" s="14">
        <v>2013</v>
      </c>
      <c r="B1848" s="14" t="s">
        <v>67</v>
      </c>
      <c r="C1848" s="14" t="s">
        <v>138</v>
      </c>
      <c r="D1848" s="14">
        <v>1997</v>
      </c>
      <c r="E1848" s="14">
        <f>data_filtered[[#This Row],[test_year]]-data_filtered[[#This Row],[model_year]]</f>
        <v>16</v>
      </c>
      <c r="F1848" s="14">
        <v>115</v>
      </c>
      <c r="G1848" s="14">
        <v>20</v>
      </c>
      <c r="H1848" s="14">
        <v>135</v>
      </c>
      <c r="I1848" s="14">
        <v>0.148148148148148</v>
      </c>
    </row>
    <row r="1849" spans="1:9" x14ac:dyDescent="0.35">
      <c r="A1849" s="14">
        <v>2016</v>
      </c>
      <c r="B1849" s="14" t="s">
        <v>26</v>
      </c>
      <c r="C1849" s="14" t="s">
        <v>27</v>
      </c>
      <c r="D1849" s="14">
        <v>1996</v>
      </c>
      <c r="E1849" s="14">
        <f>data_filtered[[#This Row],[test_year]]-data_filtered[[#This Row],[model_year]]</f>
        <v>20</v>
      </c>
      <c r="F1849" s="14">
        <v>115</v>
      </c>
      <c r="G1849" s="14">
        <v>20</v>
      </c>
      <c r="H1849" s="14">
        <v>135</v>
      </c>
      <c r="I1849" s="14">
        <v>0.148148148148148</v>
      </c>
    </row>
    <row r="1850" spans="1:9" x14ac:dyDescent="0.35">
      <c r="A1850" s="13">
        <v>2014</v>
      </c>
      <c r="B1850" s="13" t="s">
        <v>79</v>
      </c>
      <c r="C1850" s="13" t="s">
        <v>125</v>
      </c>
      <c r="D1850" s="13">
        <v>2007</v>
      </c>
      <c r="E1850" s="14">
        <f>data_filtered[[#This Row],[test_year]]-data_filtered[[#This Row],[model_year]]</f>
        <v>7</v>
      </c>
      <c r="F1850" s="13">
        <v>92</v>
      </c>
      <c r="G1850" s="13">
        <v>16</v>
      </c>
      <c r="H1850" s="13">
        <v>108</v>
      </c>
      <c r="I1850" s="13">
        <v>0.148148148148148</v>
      </c>
    </row>
    <row r="1851" spans="1:9" x14ac:dyDescent="0.35">
      <c r="A1851" s="13">
        <v>2015</v>
      </c>
      <c r="B1851" s="13" t="s">
        <v>33</v>
      </c>
      <c r="C1851" s="13" t="s">
        <v>86</v>
      </c>
      <c r="D1851" s="13">
        <v>2002</v>
      </c>
      <c r="E1851" s="14">
        <f>data_filtered[[#This Row],[test_year]]-data_filtered[[#This Row],[model_year]]</f>
        <v>13</v>
      </c>
      <c r="F1851" s="13">
        <v>69</v>
      </c>
      <c r="G1851" s="13">
        <v>12</v>
      </c>
      <c r="H1851" s="13">
        <v>81</v>
      </c>
      <c r="I1851" s="13">
        <v>0.148148148148148</v>
      </c>
    </row>
    <row r="1852" spans="1:9" x14ac:dyDescent="0.35">
      <c r="A1852" s="14">
        <v>2013</v>
      </c>
      <c r="B1852" s="14" t="s">
        <v>30</v>
      </c>
      <c r="C1852" s="14" t="s">
        <v>163</v>
      </c>
      <c r="D1852" s="14">
        <v>2008</v>
      </c>
      <c r="E1852" s="14">
        <f>data_filtered[[#This Row],[test_year]]-data_filtered[[#This Row],[model_year]]</f>
        <v>5</v>
      </c>
      <c r="F1852" s="14">
        <v>46</v>
      </c>
      <c r="G1852" s="14">
        <v>8</v>
      </c>
      <c r="H1852" s="14">
        <v>54</v>
      </c>
      <c r="I1852" s="14">
        <v>0.148148148148148</v>
      </c>
    </row>
    <row r="1853" spans="1:9" x14ac:dyDescent="0.35">
      <c r="A1853" s="14">
        <v>2013</v>
      </c>
      <c r="B1853" s="14" t="s">
        <v>67</v>
      </c>
      <c r="C1853" s="14" t="s">
        <v>297</v>
      </c>
      <c r="D1853" s="14">
        <v>2004</v>
      </c>
      <c r="E1853" s="14">
        <f>data_filtered[[#This Row],[test_year]]-data_filtered[[#This Row],[model_year]]</f>
        <v>9</v>
      </c>
      <c r="F1853" s="14">
        <v>46</v>
      </c>
      <c r="G1853" s="14">
        <v>8</v>
      </c>
      <c r="H1853" s="14">
        <v>54</v>
      </c>
      <c r="I1853" s="14">
        <v>0.148148148148148</v>
      </c>
    </row>
    <row r="1854" spans="1:9" x14ac:dyDescent="0.35">
      <c r="A1854" s="13">
        <v>2013</v>
      </c>
      <c r="B1854" s="13" t="s">
        <v>26</v>
      </c>
      <c r="C1854" s="13" t="s">
        <v>279</v>
      </c>
      <c r="D1854" s="13">
        <v>1997</v>
      </c>
      <c r="E1854" s="14">
        <f>data_filtered[[#This Row],[test_year]]-data_filtered[[#This Row],[model_year]]</f>
        <v>16</v>
      </c>
      <c r="F1854" s="13">
        <v>46</v>
      </c>
      <c r="G1854" s="13">
        <v>8</v>
      </c>
      <c r="H1854" s="13">
        <v>54</v>
      </c>
      <c r="I1854" s="13">
        <v>0.148148148148148</v>
      </c>
    </row>
    <row r="1855" spans="1:9" x14ac:dyDescent="0.35">
      <c r="A1855" s="14">
        <v>2015</v>
      </c>
      <c r="B1855" s="14" t="s">
        <v>186</v>
      </c>
      <c r="C1855" s="14" t="s">
        <v>236</v>
      </c>
      <c r="D1855" s="14">
        <v>2006</v>
      </c>
      <c r="E1855" s="14">
        <f>data_filtered[[#This Row],[test_year]]-data_filtered[[#This Row],[model_year]]</f>
        <v>9</v>
      </c>
      <c r="F1855" s="14">
        <v>46</v>
      </c>
      <c r="G1855" s="14">
        <v>8</v>
      </c>
      <c r="H1855" s="14">
        <v>54</v>
      </c>
      <c r="I1855" s="14">
        <v>0.148148148148148</v>
      </c>
    </row>
    <row r="1856" spans="1:9" x14ac:dyDescent="0.35">
      <c r="A1856" s="13">
        <v>2016</v>
      </c>
      <c r="B1856" s="13" t="s">
        <v>190</v>
      </c>
      <c r="C1856" s="13" t="s">
        <v>191</v>
      </c>
      <c r="D1856" s="13">
        <v>2008</v>
      </c>
      <c r="E1856" s="14">
        <f>data_filtered[[#This Row],[test_year]]-data_filtered[[#This Row],[model_year]]</f>
        <v>8</v>
      </c>
      <c r="F1856" s="13">
        <v>46</v>
      </c>
      <c r="G1856" s="13">
        <v>8</v>
      </c>
      <c r="H1856" s="13">
        <v>54</v>
      </c>
      <c r="I1856" s="13">
        <v>0.148148148148148</v>
      </c>
    </row>
    <row r="1857" spans="1:9" x14ac:dyDescent="0.35">
      <c r="A1857" s="13">
        <v>2016</v>
      </c>
      <c r="B1857" s="13" t="s">
        <v>30</v>
      </c>
      <c r="C1857" s="13" t="s">
        <v>260</v>
      </c>
      <c r="D1857" s="13">
        <v>1988</v>
      </c>
      <c r="E1857" s="14">
        <f>data_filtered[[#This Row],[test_year]]-data_filtered[[#This Row],[model_year]]</f>
        <v>28</v>
      </c>
      <c r="F1857" s="13">
        <v>46</v>
      </c>
      <c r="G1857" s="13">
        <v>8</v>
      </c>
      <c r="H1857" s="13">
        <v>54</v>
      </c>
      <c r="I1857" s="13">
        <v>0.148148148148148</v>
      </c>
    </row>
    <row r="1858" spans="1:9" x14ac:dyDescent="0.35">
      <c r="A1858" s="14">
        <v>2016</v>
      </c>
      <c r="B1858" s="14" t="s">
        <v>79</v>
      </c>
      <c r="C1858" s="14" t="s">
        <v>251</v>
      </c>
      <c r="D1858" s="14">
        <v>2001</v>
      </c>
      <c r="E1858" s="14">
        <f>data_filtered[[#This Row],[test_year]]-data_filtered[[#This Row],[model_year]]</f>
        <v>15</v>
      </c>
      <c r="F1858" s="14">
        <v>46</v>
      </c>
      <c r="G1858" s="14">
        <v>8</v>
      </c>
      <c r="H1858" s="14">
        <v>54</v>
      </c>
      <c r="I1858" s="14">
        <v>0.148148148148148</v>
      </c>
    </row>
    <row r="1859" spans="1:9" x14ac:dyDescent="0.35">
      <c r="A1859" s="14">
        <v>2017</v>
      </c>
      <c r="B1859" s="14" t="s">
        <v>30</v>
      </c>
      <c r="C1859" s="14" t="s">
        <v>32</v>
      </c>
      <c r="D1859" s="14">
        <v>2004</v>
      </c>
      <c r="E1859" s="14">
        <f>data_filtered[[#This Row],[test_year]]-data_filtered[[#This Row],[model_year]]</f>
        <v>13</v>
      </c>
      <c r="F1859" s="14">
        <v>46</v>
      </c>
      <c r="G1859" s="14">
        <v>8</v>
      </c>
      <c r="H1859" s="14">
        <v>54</v>
      </c>
      <c r="I1859" s="14">
        <v>0.148148148148148</v>
      </c>
    </row>
    <row r="1860" spans="1:9" x14ac:dyDescent="0.35">
      <c r="A1860" s="13">
        <v>2017</v>
      </c>
      <c r="B1860" s="13" t="s">
        <v>241</v>
      </c>
      <c r="C1860" s="13" t="s">
        <v>242</v>
      </c>
      <c r="D1860" s="13">
        <v>2008</v>
      </c>
      <c r="E1860" s="14">
        <f>data_filtered[[#This Row],[test_year]]-data_filtered[[#This Row],[model_year]]</f>
        <v>9</v>
      </c>
      <c r="F1860" s="13">
        <v>46</v>
      </c>
      <c r="G1860" s="13">
        <v>8</v>
      </c>
      <c r="H1860" s="13">
        <v>54</v>
      </c>
      <c r="I1860" s="13">
        <v>0.148148148148148</v>
      </c>
    </row>
    <row r="1861" spans="1:9" x14ac:dyDescent="0.35">
      <c r="A1861" s="13">
        <v>2015</v>
      </c>
      <c r="B1861" s="13" t="s">
        <v>42</v>
      </c>
      <c r="C1861" s="13" t="s">
        <v>66</v>
      </c>
      <c r="D1861" s="13">
        <v>1992</v>
      </c>
      <c r="E1861" s="14">
        <f>data_filtered[[#This Row],[test_year]]-data_filtered[[#This Row],[model_year]]</f>
        <v>23</v>
      </c>
      <c r="F1861" s="13">
        <v>98</v>
      </c>
      <c r="G1861" s="13">
        <v>17</v>
      </c>
      <c r="H1861" s="13">
        <v>115</v>
      </c>
      <c r="I1861" s="13">
        <v>0.147826086956522</v>
      </c>
    </row>
    <row r="1862" spans="1:9" x14ac:dyDescent="0.35">
      <c r="A1862" s="14">
        <v>2013</v>
      </c>
      <c r="B1862" s="14" t="s">
        <v>67</v>
      </c>
      <c r="C1862" s="14" t="s">
        <v>68</v>
      </c>
      <c r="D1862" s="14">
        <v>2002</v>
      </c>
      <c r="E1862" s="14">
        <f>data_filtered[[#This Row],[test_year]]-data_filtered[[#This Row],[model_year]]</f>
        <v>11</v>
      </c>
      <c r="F1862" s="14">
        <v>75</v>
      </c>
      <c r="G1862" s="14">
        <v>13</v>
      </c>
      <c r="H1862" s="14">
        <v>88</v>
      </c>
      <c r="I1862" s="14">
        <v>0.14772727272727301</v>
      </c>
    </row>
    <row r="1863" spans="1:9" x14ac:dyDescent="0.35">
      <c r="A1863" s="14">
        <v>2015</v>
      </c>
      <c r="B1863" s="14" t="s">
        <v>106</v>
      </c>
      <c r="C1863" s="14" t="s">
        <v>174</v>
      </c>
      <c r="D1863" s="14">
        <v>2005</v>
      </c>
      <c r="E1863" s="14">
        <f>data_filtered[[#This Row],[test_year]]-data_filtered[[#This Row],[model_year]]</f>
        <v>10</v>
      </c>
      <c r="F1863" s="14">
        <v>75</v>
      </c>
      <c r="G1863" s="14">
        <v>13</v>
      </c>
      <c r="H1863" s="14">
        <v>88</v>
      </c>
      <c r="I1863" s="14">
        <v>0.14772727272727301</v>
      </c>
    </row>
    <row r="1864" spans="1:9" x14ac:dyDescent="0.35">
      <c r="A1864" s="14">
        <v>2017</v>
      </c>
      <c r="B1864" s="14" t="s">
        <v>58</v>
      </c>
      <c r="C1864" s="14" t="s">
        <v>76</v>
      </c>
      <c r="D1864" s="14">
        <v>2006</v>
      </c>
      <c r="E1864" s="14">
        <f>data_filtered[[#This Row],[test_year]]-data_filtered[[#This Row],[model_year]]</f>
        <v>11</v>
      </c>
      <c r="F1864" s="14">
        <v>75</v>
      </c>
      <c r="G1864" s="14">
        <v>13</v>
      </c>
      <c r="H1864" s="14">
        <v>88</v>
      </c>
      <c r="I1864" s="14">
        <v>0.14772727272727301</v>
      </c>
    </row>
    <row r="1865" spans="1:9" x14ac:dyDescent="0.35">
      <c r="A1865" s="14">
        <v>2015</v>
      </c>
      <c r="B1865" s="14" t="s">
        <v>52</v>
      </c>
      <c r="C1865" s="14" t="s">
        <v>90</v>
      </c>
      <c r="D1865" s="14">
        <v>2004</v>
      </c>
      <c r="E1865" s="14">
        <f>data_filtered[[#This Row],[test_year]]-data_filtered[[#This Row],[model_year]]</f>
        <v>11</v>
      </c>
      <c r="F1865" s="14">
        <v>127</v>
      </c>
      <c r="G1865" s="14">
        <v>22</v>
      </c>
      <c r="H1865" s="14">
        <v>149</v>
      </c>
      <c r="I1865" s="14">
        <v>0.14765100671140899</v>
      </c>
    </row>
    <row r="1866" spans="1:9" x14ac:dyDescent="0.35">
      <c r="A1866" s="14">
        <v>2014</v>
      </c>
      <c r="B1866" s="14" t="s">
        <v>67</v>
      </c>
      <c r="C1866" s="14" t="s">
        <v>145</v>
      </c>
      <c r="D1866" s="14">
        <v>1993</v>
      </c>
      <c r="E1866" s="14">
        <f>data_filtered[[#This Row],[test_year]]-data_filtered[[#This Row],[model_year]]</f>
        <v>21</v>
      </c>
      <c r="F1866" s="14">
        <v>52</v>
      </c>
      <c r="G1866" s="14">
        <v>9</v>
      </c>
      <c r="H1866" s="14">
        <v>61</v>
      </c>
      <c r="I1866" s="14">
        <v>0.14754098360655701</v>
      </c>
    </row>
    <row r="1867" spans="1:9" x14ac:dyDescent="0.35">
      <c r="A1867" s="13">
        <v>2014</v>
      </c>
      <c r="B1867" s="13" t="s">
        <v>33</v>
      </c>
      <c r="C1867" s="13" t="s">
        <v>203</v>
      </c>
      <c r="D1867" s="13">
        <v>2005</v>
      </c>
      <c r="E1867" s="14">
        <f>data_filtered[[#This Row],[test_year]]-data_filtered[[#This Row],[model_year]]</f>
        <v>9</v>
      </c>
      <c r="F1867" s="13">
        <v>52</v>
      </c>
      <c r="G1867" s="13">
        <v>9</v>
      </c>
      <c r="H1867" s="13">
        <v>61</v>
      </c>
      <c r="I1867" s="13">
        <v>0.14754098360655701</v>
      </c>
    </row>
    <row r="1868" spans="1:9" x14ac:dyDescent="0.35">
      <c r="A1868" s="14">
        <v>2015</v>
      </c>
      <c r="B1868" s="14" t="s">
        <v>24</v>
      </c>
      <c r="C1868" s="14" t="s">
        <v>189</v>
      </c>
      <c r="D1868" s="14">
        <v>2002</v>
      </c>
      <c r="E1868" s="14">
        <f>data_filtered[[#This Row],[test_year]]-data_filtered[[#This Row],[model_year]]</f>
        <v>13</v>
      </c>
      <c r="F1868" s="14">
        <v>52</v>
      </c>
      <c r="G1868" s="14">
        <v>9</v>
      </c>
      <c r="H1868" s="14">
        <v>61</v>
      </c>
      <c r="I1868" s="14">
        <v>0.14754098360655701</v>
      </c>
    </row>
    <row r="1869" spans="1:9" x14ac:dyDescent="0.35">
      <c r="A1869" s="13">
        <v>2015</v>
      </c>
      <c r="B1869" s="13" t="s">
        <v>67</v>
      </c>
      <c r="C1869" s="13" t="s">
        <v>138</v>
      </c>
      <c r="D1869" s="13">
        <v>1993</v>
      </c>
      <c r="E1869" s="14">
        <f>data_filtered[[#This Row],[test_year]]-data_filtered[[#This Row],[model_year]]</f>
        <v>22</v>
      </c>
      <c r="F1869" s="13">
        <v>52</v>
      </c>
      <c r="G1869" s="13">
        <v>9</v>
      </c>
      <c r="H1869" s="13">
        <v>61</v>
      </c>
      <c r="I1869" s="13">
        <v>0.14754098360655701</v>
      </c>
    </row>
    <row r="1870" spans="1:9" x14ac:dyDescent="0.35">
      <c r="A1870" s="13">
        <v>2015</v>
      </c>
      <c r="B1870" s="13" t="s">
        <v>128</v>
      </c>
      <c r="C1870" s="13" t="s">
        <v>173</v>
      </c>
      <c r="D1870" s="13">
        <v>2006</v>
      </c>
      <c r="E1870" s="14">
        <f>data_filtered[[#This Row],[test_year]]-data_filtered[[#This Row],[model_year]]</f>
        <v>9</v>
      </c>
      <c r="F1870" s="13">
        <v>52</v>
      </c>
      <c r="G1870" s="13">
        <v>9</v>
      </c>
      <c r="H1870" s="13">
        <v>61</v>
      </c>
      <c r="I1870" s="13">
        <v>0.14754098360655701</v>
      </c>
    </row>
    <row r="1871" spans="1:9" x14ac:dyDescent="0.35">
      <c r="A1871" s="13">
        <v>2016</v>
      </c>
      <c r="B1871" s="13" t="s">
        <v>24</v>
      </c>
      <c r="C1871" s="13" t="s">
        <v>122</v>
      </c>
      <c r="D1871" s="13">
        <v>2007</v>
      </c>
      <c r="E1871" s="14">
        <f>data_filtered[[#This Row],[test_year]]-data_filtered[[#This Row],[model_year]]</f>
        <v>9</v>
      </c>
      <c r="F1871" s="13">
        <v>52</v>
      </c>
      <c r="G1871" s="13">
        <v>9</v>
      </c>
      <c r="H1871" s="13">
        <v>61</v>
      </c>
      <c r="I1871" s="13">
        <v>0.14754098360655701</v>
      </c>
    </row>
    <row r="1872" spans="1:9" x14ac:dyDescent="0.35">
      <c r="A1872" s="13">
        <v>2013</v>
      </c>
      <c r="B1872" s="13" t="s">
        <v>113</v>
      </c>
      <c r="C1872" s="13" t="s">
        <v>161</v>
      </c>
      <c r="D1872" s="13">
        <v>2001</v>
      </c>
      <c r="E1872" s="14">
        <f>data_filtered[[#This Row],[test_year]]-data_filtered[[#This Row],[model_year]]</f>
        <v>12</v>
      </c>
      <c r="F1872" s="13">
        <v>81</v>
      </c>
      <c r="G1872" s="13">
        <v>14</v>
      </c>
      <c r="H1872" s="13">
        <v>95</v>
      </c>
      <c r="I1872" s="13">
        <v>0.14736842105263201</v>
      </c>
    </row>
    <row r="1873" spans="1:9" x14ac:dyDescent="0.35">
      <c r="A1873" s="14">
        <v>2016</v>
      </c>
      <c r="B1873" s="14" t="s">
        <v>42</v>
      </c>
      <c r="C1873" s="14" t="s">
        <v>66</v>
      </c>
      <c r="D1873" s="14">
        <v>1997</v>
      </c>
      <c r="E1873" s="14">
        <f>data_filtered[[#This Row],[test_year]]-data_filtered[[#This Row],[model_year]]</f>
        <v>19</v>
      </c>
      <c r="F1873" s="14">
        <v>139</v>
      </c>
      <c r="G1873" s="14">
        <v>24</v>
      </c>
      <c r="H1873" s="14">
        <v>163</v>
      </c>
      <c r="I1873" s="14">
        <v>0.14723926380368099</v>
      </c>
    </row>
    <row r="1874" spans="1:9" x14ac:dyDescent="0.35">
      <c r="A1874" s="14">
        <v>2016</v>
      </c>
      <c r="B1874" s="14" t="s">
        <v>33</v>
      </c>
      <c r="C1874" s="14" t="s">
        <v>34</v>
      </c>
      <c r="D1874" s="14">
        <v>2003</v>
      </c>
      <c r="E1874" s="14">
        <f>data_filtered[[#This Row],[test_year]]-data_filtered[[#This Row],[model_year]]</f>
        <v>13</v>
      </c>
      <c r="F1874" s="14">
        <v>139</v>
      </c>
      <c r="G1874" s="14">
        <v>24</v>
      </c>
      <c r="H1874" s="14">
        <v>163</v>
      </c>
      <c r="I1874" s="14">
        <v>0.14723926380368099</v>
      </c>
    </row>
    <row r="1875" spans="1:9" x14ac:dyDescent="0.35">
      <c r="A1875" s="13">
        <v>2017</v>
      </c>
      <c r="B1875" s="13" t="s">
        <v>52</v>
      </c>
      <c r="C1875" s="13" t="s">
        <v>74</v>
      </c>
      <c r="D1875" s="13">
        <v>2003</v>
      </c>
      <c r="E1875" s="14">
        <f>data_filtered[[#This Row],[test_year]]-data_filtered[[#This Row],[model_year]]</f>
        <v>14</v>
      </c>
      <c r="F1875" s="13">
        <v>145</v>
      </c>
      <c r="G1875" s="13">
        <v>25</v>
      </c>
      <c r="H1875" s="13">
        <v>170</v>
      </c>
      <c r="I1875" s="13">
        <v>0.14705882352941199</v>
      </c>
    </row>
    <row r="1876" spans="1:9" x14ac:dyDescent="0.35">
      <c r="A1876" s="14">
        <v>2014</v>
      </c>
      <c r="B1876" s="14" t="s">
        <v>52</v>
      </c>
      <c r="C1876" s="14" t="s">
        <v>296</v>
      </c>
      <c r="D1876" s="14">
        <v>2001</v>
      </c>
      <c r="E1876" s="14">
        <f>data_filtered[[#This Row],[test_year]]-data_filtered[[#This Row],[model_year]]</f>
        <v>13</v>
      </c>
      <c r="F1876" s="14">
        <v>58</v>
      </c>
      <c r="G1876" s="14">
        <v>10</v>
      </c>
      <c r="H1876" s="14">
        <v>68</v>
      </c>
      <c r="I1876" s="14">
        <v>0.14705882352941199</v>
      </c>
    </row>
    <row r="1877" spans="1:9" x14ac:dyDescent="0.35">
      <c r="A1877" s="13">
        <v>2014</v>
      </c>
      <c r="B1877" s="13" t="s">
        <v>30</v>
      </c>
      <c r="C1877" s="13" t="s">
        <v>56</v>
      </c>
      <c r="D1877" s="13">
        <v>1997</v>
      </c>
      <c r="E1877" s="14">
        <f>data_filtered[[#This Row],[test_year]]-data_filtered[[#This Row],[model_year]]</f>
        <v>17</v>
      </c>
      <c r="F1877" s="13">
        <v>58</v>
      </c>
      <c r="G1877" s="13">
        <v>10</v>
      </c>
      <c r="H1877" s="13">
        <v>68</v>
      </c>
      <c r="I1877" s="13">
        <v>0.14705882352941199</v>
      </c>
    </row>
    <row r="1878" spans="1:9" x14ac:dyDescent="0.35">
      <c r="A1878" s="14">
        <v>2014</v>
      </c>
      <c r="B1878" s="14" t="s">
        <v>241</v>
      </c>
      <c r="C1878" s="14" t="s">
        <v>242</v>
      </c>
      <c r="D1878" s="14">
        <v>2005</v>
      </c>
      <c r="E1878" s="14">
        <f>data_filtered[[#This Row],[test_year]]-data_filtered[[#This Row],[model_year]]</f>
        <v>9</v>
      </c>
      <c r="F1878" s="14">
        <v>58</v>
      </c>
      <c r="G1878" s="14">
        <v>10</v>
      </c>
      <c r="H1878" s="14">
        <v>68</v>
      </c>
      <c r="I1878" s="14">
        <v>0.14705882352941199</v>
      </c>
    </row>
    <row r="1879" spans="1:9" x14ac:dyDescent="0.35">
      <c r="A1879" s="14">
        <v>2015</v>
      </c>
      <c r="B1879" s="14" t="s">
        <v>102</v>
      </c>
      <c r="C1879" s="14" t="s">
        <v>184</v>
      </c>
      <c r="D1879" s="14">
        <v>1997</v>
      </c>
      <c r="E1879" s="14">
        <f>data_filtered[[#This Row],[test_year]]-data_filtered[[#This Row],[model_year]]</f>
        <v>18</v>
      </c>
      <c r="F1879" s="14">
        <v>58</v>
      </c>
      <c r="G1879" s="14">
        <v>10</v>
      </c>
      <c r="H1879" s="14">
        <v>68</v>
      </c>
      <c r="I1879" s="14">
        <v>0.14705882352941199</v>
      </c>
    </row>
    <row r="1880" spans="1:9" x14ac:dyDescent="0.35">
      <c r="A1880" s="13">
        <v>2015</v>
      </c>
      <c r="B1880" s="13" t="s">
        <v>67</v>
      </c>
      <c r="C1880" s="13" t="s">
        <v>68</v>
      </c>
      <c r="D1880" s="13">
        <v>1995</v>
      </c>
      <c r="E1880" s="14">
        <f>data_filtered[[#This Row],[test_year]]-data_filtered[[#This Row],[model_year]]</f>
        <v>20</v>
      </c>
      <c r="F1880" s="13">
        <v>58</v>
      </c>
      <c r="G1880" s="13">
        <v>10</v>
      </c>
      <c r="H1880" s="13">
        <v>68</v>
      </c>
      <c r="I1880" s="13">
        <v>0.14705882352941199</v>
      </c>
    </row>
    <row r="1881" spans="1:9" x14ac:dyDescent="0.35">
      <c r="A1881" s="13">
        <v>2016</v>
      </c>
      <c r="B1881" s="13" t="s">
        <v>24</v>
      </c>
      <c r="C1881" s="13" t="s">
        <v>65</v>
      </c>
      <c r="D1881" s="13">
        <v>2006</v>
      </c>
      <c r="E1881" s="14">
        <f>data_filtered[[#This Row],[test_year]]-data_filtered[[#This Row],[model_year]]</f>
        <v>10</v>
      </c>
      <c r="F1881" s="13">
        <v>58</v>
      </c>
      <c r="G1881" s="13">
        <v>10</v>
      </c>
      <c r="H1881" s="13">
        <v>68</v>
      </c>
      <c r="I1881" s="13">
        <v>0.14705882352941199</v>
      </c>
    </row>
    <row r="1882" spans="1:9" x14ac:dyDescent="0.35">
      <c r="A1882" s="14">
        <v>2016</v>
      </c>
      <c r="B1882" s="14" t="s">
        <v>79</v>
      </c>
      <c r="C1882" s="14" t="s">
        <v>125</v>
      </c>
      <c r="D1882" s="14">
        <v>2007</v>
      </c>
      <c r="E1882" s="14">
        <f>data_filtered[[#This Row],[test_year]]-data_filtered[[#This Row],[model_year]]</f>
        <v>9</v>
      </c>
      <c r="F1882" s="14">
        <v>58</v>
      </c>
      <c r="G1882" s="14">
        <v>10</v>
      </c>
      <c r="H1882" s="14">
        <v>68</v>
      </c>
      <c r="I1882" s="14">
        <v>0.14705882352941199</v>
      </c>
    </row>
    <row r="1883" spans="1:9" x14ac:dyDescent="0.35">
      <c r="A1883" s="14">
        <v>2015</v>
      </c>
      <c r="B1883" s="14" t="s">
        <v>79</v>
      </c>
      <c r="C1883" s="14" t="s">
        <v>80</v>
      </c>
      <c r="D1883" s="14">
        <v>2006</v>
      </c>
      <c r="E1883" s="14">
        <f>data_filtered[[#This Row],[test_year]]-data_filtered[[#This Row],[model_year]]</f>
        <v>9</v>
      </c>
      <c r="F1883" s="14">
        <v>186</v>
      </c>
      <c r="G1883" s="14">
        <v>32</v>
      </c>
      <c r="H1883" s="14">
        <v>218</v>
      </c>
      <c r="I1883" s="14">
        <v>0.146788990825688</v>
      </c>
    </row>
    <row r="1884" spans="1:9" x14ac:dyDescent="0.35">
      <c r="A1884" s="14">
        <v>2015</v>
      </c>
      <c r="B1884" s="14" t="s">
        <v>24</v>
      </c>
      <c r="C1884" s="14" t="s">
        <v>134</v>
      </c>
      <c r="D1884" s="14">
        <v>2003</v>
      </c>
      <c r="E1884" s="14">
        <f>data_filtered[[#This Row],[test_year]]-data_filtered[[#This Row],[model_year]]</f>
        <v>12</v>
      </c>
      <c r="F1884" s="14">
        <v>93</v>
      </c>
      <c r="G1884" s="14">
        <v>16</v>
      </c>
      <c r="H1884" s="14">
        <v>109</v>
      </c>
      <c r="I1884" s="14">
        <v>0.146788990825688</v>
      </c>
    </row>
    <row r="1885" spans="1:9" x14ac:dyDescent="0.35">
      <c r="A1885" s="13">
        <v>2015</v>
      </c>
      <c r="B1885" s="13" t="s">
        <v>24</v>
      </c>
      <c r="C1885" s="13" t="s">
        <v>189</v>
      </c>
      <c r="D1885" s="13">
        <v>2004</v>
      </c>
      <c r="E1885" s="14">
        <f>data_filtered[[#This Row],[test_year]]-data_filtered[[#This Row],[model_year]]</f>
        <v>11</v>
      </c>
      <c r="F1885" s="13">
        <v>93</v>
      </c>
      <c r="G1885" s="13">
        <v>16</v>
      </c>
      <c r="H1885" s="13">
        <v>109</v>
      </c>
      <c r="I1885" s="13">
        <v>0.146788990825688</v>
      </c>
    </row>
    <row r="1886" spans="1:9" x14ac:dyDescent="0.35">
      <c r="A1886" s="13">
        <v>2015</v>
      </c>
      <c r="B1886" s="13" t="s">
        <v>94</v>
      </c>
      <c r="C1886" s="13" t="s">
        <v>95</v>
      </c>
      <c r="D1886" s="13">
        <v>2004</v>
      </c>
      <c r="E1886" s="14">
        <f>data_filtered[[#This Row],[test_year]]-data_filtered[[#This Row],[model_year]]</f>
        <v>11</v>
      </c>
      <c r="F1886" s="13">
        <v>128</v>
      </c>
      <c r="G1886" s="13">
        <v>22</v>
      </c>
      <c r="H1886" s="13">
        <v>150</v>
      </c>
      <c r="I1886" s="13">
        <v>0.146666666666667</v>
      </c>
    </row>
    <row r="1887" spans="1:9" x14ac:dyDescent="0.35">
      <c r="A1887" s="14">
        <v>2014</v>
      </c>
      <c r="B1887" s="14" t="s">
        <v>104</v>
      </c>
      <c r="C1887" s="14" t="s">
        <v>140</v>
      </c>
      <c r="D1887" s="14">
        <v>1997</v>
      </c>
      <c r="E1887" s="14">
        <f>data_filtered[[#This Row],[test_year]]-data_filtered[[#This Row],[model_year]]</f>
        <v>17</v>
      </c>
      <c r="F1887" s="14">
        <v>64</v>
      </c>
      <c r="G1887" s="14">
        <v>11</v>
      </c>
      <c r="H1887" s="14">
        <v>75</v>
      </c>
      <c r="I1887" s="14">
        <v>0.146666666666667</v>
      </c>
    </row>
    <row r="1888" spans="1:9" x14ac:dyDescent="0.35">
      <c r="A1888" s="13">
        <v>2015</v>
      </c>
      <c r="B1888" s="13" t="s">
        <v>104</v>
      </c>
      <c r="C1888" s="13" t="s">
        <v>211</v>
      </c>
      <c r="D1888" s="13">
        <v>2002</v>
      </c>
      <c r="E1888" s="14">
        <f>data_filtered[[#This Row],[test_year]]-data_filtered[[#This Row],[model_year]]</f>
        <v>13</v>
      </c>
      <c r="F1888" s="13">
        <v>64</v>
      </c>
      <c r="G1888" s="13">
        <v>11</v>
      </c>
      <c r="H1888" s="13">
        <v>75</v>
      </c>
      <c r="I1888" s="13">
        <v>0.146666666666667</v>
      </c>
    </row>
    <row r="1889" spans="1:9" x14ac:dyDescent="0.35">
      <c r="A1889" s="13">
        <v>2016</v>
      </c>
      <c r="B1889" s="13" t="s">
        <v>30</v>
      </c>
      <c r="C1889" s="13" t="s">
        <v>185</v>
      </c>
      <c r="D1889" s="13">
        <v>2001</v>
      </c>
      <c r="E1889" s="14">
        <f>data_filtered[[#This Row],[test_year]]-data_filtered[[#This Row],[model_year]]</f>
        <v>15</v>
      </c>
      <c r="F1889" s="13">
        <v>64</v>
      </c>
      <c r="G1889" s="13">
        <v>11</v>
      </c>
      <c r="H1889" s="13">
        <v>75</v>
      </c>
      <c r="I1889" s="13">
        <v>0.146666666666667</v>
      </c>
    </row>
    <row r="1890" spans="1:9" x14ac:dyDescent="0.35">
      <c r="A1890" s="13">
        <v>2017</v>
      </c>
      <c r="B1890" s="13" t="s">
        <v>52</v>
      </c>
      <c r="C1890" s="13" t="s">
        <v>62</v>
      </c>
      <c r="D1890" s="13">
        <v>2006</v>
      </c>
      <c r="E1890" s="14">
        <f>data_filtered[[#This Row],[test_year]]-data_filtered[[#This Row],[model_year]]</f>
        <v>11</v>
      </c>
      <c r="F1890" s="13">
        <v>64</v>
      </c>
      <c r="G1890" s="13">
        <v>11</v>
      </c>
      <c r="H1890" s="13">
        <v>75</v>
      </c>
      <c r="I1890" s="13">
        <v>0.146666666666667</v>
      </c>
    </row>
    <row r="1891" spans="1:9" x14ac:dyDescent="0.35">
      <c r="A1891" s="13">
        <v>2017</v>
      </c>
      <c r="B1891" s="13" t="s">
        <v>79</v>
      </c>
      <c r="C1891" s="13" t="s">
        <v>125</v>
      </c>
      <c r="D1891" s="13">
        <v>2005</v>
      </c>
      <c r="E1891" s="14">
        <f>data_filtered[[#This Row],[test_year]]-data_filtered[[#This Row],[model_year]]</f>
        <v>12</v>
      </c>
      <c r="F1891" s="13">
        <v>64</v>
      </c>
      <c r="G1891" s="13">
        <v>11</v>
      </c>
      <c r="H1891" s="13">
        <v>75</v>
      </c>
      <c r="I1891" s="13">
        <v>0.146666666666667</v>
      </c>
    </row>
    <row r="1892" spans="1:9" x14ac:dyDescent="0.35">
      <c r="A1892" s="14">
        <v>2013</v>
      </c>
      <c r="B1892" s="14" t="s">
        <v>79</v>
      </c>
      <c r="C1892" s="14" t="s">
        <v>251</v>
      </c>
      <c r="D1892" s="14">
        <v>2000</v>
      </c>
      <c r="E1892" s="14">
        <f>data_filtered[[#This Row],[test_year]]-data_filtered[[#This Row],[model_year]]</f>
        <v>13</v>
      </c>
      <c r="F1892" s="14">
        <v>70</v>
      </c>
      <c r="G1892" s="14">
        <v>12</v>
      </c>
      <c r="H1892" s="14">
        <v>82</v>
      </c>
      <c r="I1892" s="14">
        <v>0.146341463414634</v>
      </c>
    </row>
    <row r="1893" spans="1:9" x14ac:dyDescent="0.35">
      <c r="A1893" s="13">
        <v>2014</v>
      </c>
      <c r="B1893" s="13" t="s">
        <v>33</v>
      </c>
      <c r="C1893" s="13" t="s">
        <v>254</v>
      </c>
      <c r="D1893" s="13">
        <v>2004</v>
      </c>
      <c r="E1893" s="14">
        <f>data_filtered[[#This Row],[test_year]]-data_filtered[[#This Row],[model_year]]</f>
        <v>10</v>
      </c>
      <c r="F1893" s="13">
        <v>70</v>
      </c>
      <c r="G1893" s="13">
        <v>12</v>
      </c>
      <c r="H1893" s="13">
        <v>82</v>
      </c>
      <c r="I1893" s="13">
        <v>0.146341463414634</v>
      </c>
    </row>
    <row r="1894" spans="1:9" x14ac:dyDescent="0.35">
      <c r="A1894" s="14">
        <v>2014</v>
      </c>
      <c r="B1894" s="14" t="s">
        <v>52</v>
      </c>
      <c r="C1894" s="14" t="s">
        <v>74</v>
      </c>
      <c r="D1894" s="14">
        <v>2005</v>
      </c>
      <c r="E1894" s="14">
        <f>data_filtered[[#This Row],[test_year]]-data_filtered[[#This Row],[model_year]]</f>
        <v>9</v>
      </c>
      <c r="F1894" s="14">
        <v>181</v>
      </c>
      <c r="G1894" s="14">
        <v>31</v>
      </c>
      <c r="H1894" s="14">
        <v>212</v>
      </c>
      <c r="I1894" s="14">
        <v>0.14622641509434001</v>
      </c>
    </row>
    <row r="1895" spans="1:9" x14ac:dyDescent="0.35">
      <c r="A1895" s="14">
        <v>2015</v>
      </c>
      <c r="B1895" s="14" t="s">
        <v>58</v>
      </c>
      <c r="C1895" s="14" t="s">
        <v>64</v>
      </c>
      <c r="D1895" s="14">
        <v>2001</v>
      </c>
      <c r="E1895" s="14">
        <f>data_filtered[[#This Row],[test_year]]-data_filtered[[#This Row],[model_year]]</f>
        <v>14</v>
      </c>
      <c r="F1895" s="14">
        <v>111</v>
      </c>
      <c r="G1895" s="14">
        <v>19</v>
      </c>
      <c r="H1895" s="14">
        <v>130</v>
      </c>
      <c r="I1895" s="14">
        <v>0.146153846153846</v>
      </c>
    </row>
    <row r="1896" spans="1:9" x14ac:dyDescent="0.35">
      <c r="A1896" s="14">
        <v>2015</v>
      </c>
      <c r="B1896" s="14" t="s">
        <v>67</v>
      </c>
      <c r="C1896" s="14" t="s">
        <v>77</v>
      </c>
      <c r="D1896" s="14">
        <v>2000</v>
      </c>
      <c r="E1896" s="14">
        <f>data_filtered[[#This Row],[test_year]]-data_filtered[[#This Row],[model_year]]</f>
        <v>15</v>
      </c>
      <c r="F1896" s="14">
        <v>111</v>
      </c>
      <c r="G1896" s="14">
        <v>19</v>
      </c>
      <c r="H1896" s="14">
        <v>130</v>
      </c>
      <c r="I1896" s="14">
        <v>0.146153846153846</v>
      </c>
    </row>
    <row r="1897" spans="1:9" x14ac:dyDescent="0.35">
      <c r="A1897" s="13">
        <v>2014</v>
      </c>
      <c r="B1897" s="13" t="s">
        <v>42</v>
      </c>
      <c r="C1897" s="13" t="s">
        <v>45</v>
      </c>
      <c r="D1897" s="13">
        <v>1998</v>
      </c>
      <c r="E1897" s="14">
        <f>data_filtered[[#This Row],[test_year]]-data_filtered[[#This Row],[model_year]]</f>
        <v>16</v>
      </c>
      <c r="F1897" s="13">
        <v>76</v>
      </c>
      <c r="G1897" s="13">
        <v>13</v>
      </c>
      <c r="H1897" s="13">
        <v>89</v>
      </c>
      <c r="I1897" s="13">
        <v>0.14606741573033699</v>
      </c>
    </row>
    <row r="1898" spans="1:9" x14ac:dyDescent="0.35">
      <c r="A1898" s="13">
        <v>2016</v>
      </c>
      <c r="B1898" s="13" t="s">
        <v>52</v>
      </c>
      <c r="C1898" s="13" t="s">
        <v>91</v>
      </c>
      <c r="D1898" s="13">
        <v>2006</v>
      </c>
      <c r="E1898" s="14">
        <f>data_filtered[[#This Row],[test_year]]-data_filtered[[#This Row],[model_year]]</f>
        <v>10</v>
      </c>
      <c r="F1898" s="13">
        <v>158</v>
      </c>
      <c r="G1898" s="13">
        <v>27</v>
      </c>
      <c r="H1898" s="13">
        <v>185</v>
      </c>
      <c r="I1898" s="13">
        <v>0.14594594594594601</v>
      </c>
    </row>
    <row r="1899" spans="1:9" x14ac:dyDescent="0.35">
      <c r="A1899" s="14">
        <v>2017</v>
      </c>
      <c r="B1899" s="14" t="s">
        <v>42</v>
      </c>
      <c r="C1899" s="14" t="s">
        <v>43</v>
      </c>
      <c r="D1899" s="14">
        <v>1999</v>
      </c>
      <c r="E1899" s="14">
        <f>data_filtered[[#This Row],[test_year]]-data_filtered[[#This Row],[model_year]]</f>
        <v>18</v>
      </c>
      <c r="F1899" s="14">
        <v>123</v>
      </c>
      <c r="G1899" s="14">
        <v>21</v>
      </c>
      <c r="H1899" s="14">
        <v>144</v>
      </c>
      <c r="I1899" s="14">
        <v>0.14583333333333301</v>
      </c>
    </row>
    <row r="1900" spans="1:9" x14ac:dyDescent="0.35">
      <c r="A1900" s="13">
        <v>2013</v>
      </c>
      <c r="B1900" s="13" t="s">
        <v>24</v>
      </c>
      <c r="C1900" s="13" t="s">
        <v>189</v>
      </c>
      <c r="D1900" s="13">
        <v>2004</v>
      </c>
      <c r="E1900" s="14">
        <f>data_filtered[[#This Row],[test_year]]-data_filtered[[#This Row],[model_year]]</f>
        <v>9</v>
      </c>
      <c r="F1900" s="13">
        <v>82</v>
      </c>
      <c r="G1900" s="13">
        <v>14</v>
      </c>
      <c r="H1900" s="13">
        <v>96</v>
      </c>
      <c r="I1900" s="13">
        <v>0.14583333333333301</v>
      </c>
    </row>
    <row r="1901" spans="1:9" x14ac:dyDescent="0.35">
      <c r="A1901" s="14">
        <v>2017</v>
      </c>
      <c r="B1901" s="14" t="s">
        <v>94</v>
      </c>
      <c r="C1901" s="14" t="s">
        <v>95</v>
      </c>
      <c r="D1901" s="14">
        <v>2003</v>
      </c>
      <c r="E1901" s="14">
        <f>data_filtered[[#This Row],[test_year]]-data_filtered[[#This Row],[model_year]]</f>
        <v>14</v>
      </c>
      <c r="F1901" s="14">
        <v>88</v>
      </c>
      <c r="G1901" s="14">
        <v>15</v>
      </c>
      <c r="H1901" s="14">
        <v>103</v>
      </c>
      <c r="I1901" s="14">
        <v>0.14563106796116501</v>
      </c>
    </row>
    <row r="1902" spans="1:9" x14ac:dyDescent="0.35">
      <c r="A1902" s="14">
        <v>2015</v>
      </c>
      <c r="B1902" s="14" t="s">
        <v>24</v>
      </c>
      <c r="C1902" s="14" t="s">
        <v>41</v>
      </c>
      <c r="D1902" s="14">
        <v>2004</v>
      </c>
      <c r="E1902" s="14">
        <f>data_filtered[[#This Row],[test_year]]-data_filtered[[#This Row],[model_year]]</f>
        <v>11</v>
      </c>
      <c r="F1902" s="14">
        <v>223</v>
      </c>
      <c r="G1902" s="14">
        <v>38</v>
      </c>
      <c r="H1902" s="14">
        <v>261</v>
      </c>
      <c r="I1902" s="14">
        <v>0.145593869731801</v>
      </c>
    </row>
    <row r="1903" spans="1:9" x14ac:dyDescent="0.35">
      <c r="A1903" s="14">
        <v>2015</v>
      </c>
      <c r="B1903" s="14" t="s">
        <v>67</v>
      </c>
      <c r="C1903" s="14" t="s">
        <v>77</v>
      </c>
      <c r="D1903" s="14">
        <v>1999</v>
      </c>
      <c r="E1903" s="14">
        <f>data_filtered[[#This Row],[test_year]]-data_filtered[[#This Row],[model_year]]</f>
        <v>16</v>
      </c>
      <c r="F1903" s="14">
        <v>135</v>
      </c>
      <c r="G1903" s="14">
        <v>23</v>
      </c>
      <c r="H1903" s="14">
        <v>158</v>
      </c>
      <c r="I1903" s="14">
        <v>0.145569620253165</v>
      </c>
    </row>
    <row r="1904" spans="1:9" x14ac:dyDescent="0.35">
      <c r="A1904" s="14">
        <v>2016</v>
      </c>
      <c r="B1904" s="14" t="s">
        <v>30</v>
      </c>
      <c r="C1904" s="14" t="s">
        <v>48</v>
      </c>
      <c r="D1904" s="14">
        <v>2001</v>
      </c>
      <c r="E1904" s="14">
        <f>data_filtered[[#This Row],[test_year]]-data_filtered[[#This Row],[model_year]]</f>
        <v>15</v>
      </c>
      <c r="F1904" s="14">
        <v>94</v>
      </c>
      <c r="G1904" s="14">
        <v>16</v>
      </c>
      <c r="H1904" s="14">
        <v>110</v>
      </c>
      <c r="I1904" s="14">
        <v>0.145454545454545</v>
      </c>
    </row>
    <row r="1905" spans="1:9" x14ac:dyDescent="0.35">
      <c r="A1905" s="13">
        <v>2013</v>
      </c>
      <c r="B1905" s="13" t="s">
        <v>30</v>
      </c>
      <c r="C1905" s="13" t="s">
        <v>354</v>
      </c>
      <c r="D1905" s="13">
        <v>2002</v>
      </c>
      <c r="E1905" s="14">
        <f>data_filtered[[#This Row],[test_year]]-data_filtered[[#This Row],[model_year]]</f>
        <v>11</v>
      </c>
      <c r="F1905" s="13">
        <v>47</v>
      </c>
      <c r="G1905" s="13">
        <v>8</v>
      </c>
      <c r="H1905" s="13">
        <v>55</v>
      </c>
      <c r="I1905" s="13">
        <v>0.145454545454545</v>
      </c>
    </row>
    <row r="1906" spans="1:9" x14ac:dyDescent="0.35">
      <c r="A1906" s="14">
        <v>2013</v>
      </c>
      <c r="B1906" s="14" t="s">
        <v>42</v>
      </c>
      <c r="C1906" s="14" t="s">
        <v>182</v>
      </c>
      <c r="D1906" s="14">
        <v>2000</v>
      </c>
      <c r="E1906" s="14">
        <f>data_filtered[[#This Row],[test_year]]-data_filtered[[#This Row],[model_year]]</f>
        <v>13</v>
      </c>
      <c r="F1906" s="14">
        <v>47</v>
      </c>
      <c r="G1906" s="14">
        <v>8</v>
      </c>
      <c r="H1906" s="14">
        <v>55</v>
      </c>
      <c r="I1906" s="14">
        <v>0.145454545454545</v>
      </c>
    </row>
    <row r="1907" spans="1:9" x14ac:dyDescent="0.35">
      <c r="A1907" s="13">
        <v>2014</v>
      </c>
      <c r="B1907" s="13" t="s">
        <v>52</v>
      </c>
      <c r="C1907" s="13" t="s">
        <v>90</v>
      </c>
      <c r="D1907" s="13">
        <v>2003</v>
      </c>
      <c r="E1907" s="14">
        <f>data_filtered[[#This Row],[test_year]]-data_filtered[[#This Row],[model_year]]</f>
        <v>11</v>
      </c>
      <c r="F1907" s="13">
        <v>47</v>
      </c>
      <c r="G1907" s="13">
        <v>8</v>
      </c>
      <c r="H1907" s="13">
        <v>55</v>
      </c>
      <c r="I1907" s="13">
        <v>0.145454545454545</v>
      </c>
    </row>
    <row r="1908" spans="1:9" x14ac:dyDescent="0.35">
      <c r="A1908" s="13">
        <v>2013</v>
      </c>
      <c r="B1908" s="13" t="s">
        <v>24</v>
      </c>
      <c r="C1908" s="13" t="s">
        <v>49</v>
      </c>
      <c r="D1908" s="13">
        <v>2001</v>
      </c>
      <c r="E1908" s="14">
        <f>data_filtered[[#This Row],[test_year]]-data_filtered[[#This Row],[model_year]]</f>
        <v>12</v>
      </c>
      <c r="F1908" s="13">
        <v>147</v>
      </c>
      <c r="G1908" s="13">
        <v>25</v>
      </c>
      <c r="H1908" s="13">
        <v>172</v>
      </c>
      <c r="I1908" s="13">
        <v>0.145348837209302</v>
      </c>
    </row>
    <row r="1909" spans="1:9" x14ac:dyDescent="0.35">
      <c r="A1909" s="14">
        <v>2016</v>
      </c>
      <c r="B1909" s="14" t="s">
        <v>42</v>
      </c>
      <c r="C1909" s="14" t="s">
        <v>66</v>
      </c>
      <c r="D1909" s="14">
        <v>1995</v>
      </c>
      <c r="E1909" s="14">
        <f>data_filtered[[#This Row],[test_year]]-data_filtered[[#This Row],[model_year]]</f>
        <v>21</v>
      </c>
      <c r="F1909" s="14">
        <v>100</v>
      </c>
      <c r="G1909" s="14">
        <v>17</v>
      </c>
      <c r="H1909" s="14">
        <v>117</v>
      </c>
      <c r="I1909" s="14">
        <v>0.145299145299145</v>
      </c>
    </row>
    <row r="1910" spans="1:9" x14ac:dyDescent="0.35">
      <c r="A1910" s="13">
        <v>2015</v>
      </c>
      <c r="B1910" s="13" t="s">
        <v>30</v>
      </c>
      <c r="C1910" s="13" t="s">
        <v>47</v>
      </c>
      <c r="D1910" s="13">
        <v>2001</v>
      </c>
      <c r="E1910" s="14">
        <f>data_filtered[[#This Row],[test_year]]-data_filtered[[#This Row],[model_year]]</f>
        <v>14</v>
      </c>
      <c r="F1910" s="13">
        <v>153</v>
      </c>
      <c r="G1910" s="13">
        <v>26</v>
      </c>
      <c r="H1910" s="13">
        <v>179</v>
      </c>
      <c r="I1910" s="13">
        <v>0.14525139664804501</v>
      </c>
    </row>
    <row r="1911" spans="1:9" x14ac:dyDescent="0.35">
      <c r="A1911" s="14">
        <v>2013</v>
      </c>
      <c r="B1911" s="14" t="s">
        <v>58</v>
      </c>
      <c r="C1911" s="14">
        <v>300</v>
      </c>
      <c r="D1911" s="14">
        <v>2006</v>
      </c>
      <c r="E1911" s="14">
        <f>data_filtered[[#This Row],[test_year]]-data_filtered[[#This Row],[model_year]]</f>
        <v>7</v>
      </c>
      <c r="F1911" s="14">
        <v>53</v>
      </c>
      <c r="G1911" s="14">
        <v>9</v>
      </c>
      <c r="H1911" s="14">
        <v>62</v>
      </c>
      <c r="I1911" s="14">
        <v>0.14516129032258099</v>
      </c>
    </row>
    <row r="1912" spans="1:9" x14ac:dyDescent="0.35">
      <c r="A1912" s="14">
        <v>2014</v>
      </c>
      <c r="B1912" s="14" t="s">
        <v>98</v>
      </c>
      <c r="C1912" s="14" t="s">
        <v>277</v>
      </c>
      <c r="D1912" s="14">
        <v>1995</v>
      </c>
      <c r="E1912" s="14">
        <f>data_filtered[[#This Row],[test_year]]-data_filtered[[#This Row],[model_year]]</f>
        <v>19</v>
      </c>
      <c r="F1912" s="14">
        <v>53</v>
      </c>
      <c r="G1912" s="14">
        <v>9</v>
      </c>
      <c r="H1912" s="14">
        <v>62</v>
      </c>
      <c r="I1912" s="14">
        <v>0.14516129032258099</v>
      </c>
    </row>
    <row r="1913" spans="1:9" x14ac:dyDescent="0.35">
      <c r="A1913" s="13">
        <v>2017</v>
      </c>
      <c r="B1913" s="13" t="s">
        <v>42</v>
      </c>
      <c r="C1913" s="13" t="s">
        <v>73</v>
      </c>
      <c r="D1913" s="13">
        <v>1998</v>
      </c>
      <c r="E1913" s="14">
        <f>data_filtered[[#This Row],[test_year]]-data_filtered[[#This Row],[model_year]]</f>
        <v>19</v>
      </c>
      <c r="F1913" s="13">
        <v>118</v>
      </c>
      <c r="G1913" s="13">
        <v>20</v>
      </c>
      <c r="H1913" s="13">
        <v>138</v>
      </c>
      <c r="I1913" s="13">
        <v>0.14492753623188401</v>
      </c>
    </row>
    <row r="1914" spans="1:9" x14ac:dyDescent="0.35">
      <c r="A1914" s="13">
        <v>2014</v>
      </c>
      <c r="B1914" s="13" t="s">
        <v>24</v>
      </c>
      <c r="C1914" s="13" t="s">
        <v>29</v>
      </c>
      <c r="D1914" s="13">
        <v>1999</v>
      </c>
      <c r="E1914" s="14">
        <f>data_filtered[[#This Row],[test_year]]-data_filtered[[#This Row],[model_year]]</f>
        <v>15</v>
      </c>
      <c r="F1914" s="13">
        <v>59</v>
      </c>
      <c r="G1914" s="13">
        <v>10</v>
      </c>
      <c r="H1914" s="13">
        <v>69</v>
      </c>
      <c r="I1914" s="13">
        <v>0.14492753623188401</v>
      </c>
    </row>
    <row r="1915" spans="1:9" x14ac:dyDescent="0.35">
      <c r="A1915" s="14">
        <v>2017</v>
      </c>
      <c r="B1915" s="14" t="s">
        <v>30</v>
      </c>
      <c r="C1915" s="14" t="s">
        <v>278</v>
      </c>
      <c r="D1915" s="14">
        <v>2002</v>
      </c>
      <c r="E1915" s="14">
        <f>data_filtered[[#This Row],[test_year]]-data_filtered[[#This Row],[model_year]]</f>
        <v>15</v>
      </c>
      <c r="F1915" s="14">
        <v>59</v>
      </c>
      <c r="G1915" s="14">
        <v>10</v>
      </c>
      <c r="H1915" s="14">
        <v>69</v>
      </c>
      <c r="I1915" s="14">
        <v>0.14492753623188401</v>
      </c>
    </row>
    <row r="1916" spans="1:9" x14ac:dyDescent="0.35">
      <c r="A1916" s="13">
        <v>2014</v>
      </c>
      <c r="B1916" s="13" t="s">
        <v>67</v>
      </c>
      <c r="C1916" s="13" t="s">
        <v>68</v>
      </c>
      <c r="D1916" s="13">
        <v>2003</v>
      </c>
      <c r="E1916" s="14">
        <f>data_filtered[[#This Row],[test_year]]-data_filtered[[#This Row],[model_year]]</f>
        <v>11</v>
      </c>
      <c r="F1916" s="13">
        <v>65</v>
      </c>
      <c r="G1916" s="13">
        <v>11</v>
      </c>
      <c r="H1916" s="13">
        <v>76</v>
      </c>
      <c r="I1916" s="13">
        <v>0.144736842105263</v>
      </c>
    </row>
    <row r="1917" spans="1:9" x14ac:dyDescent="0.35">
      <c r="A1917" s="13">
        <v>2016</v>
      </c>
      <c r="B1917" s="13" t="s">
        <v>24</v>
      </c>
      <c r="C1917" s="13" t="s">
        <v>122</v>
      </c>
      <c r="D1917" s="13">
        <v>2002</v>
      </c>
      <c r="E1917" s="14">
        <f>data_filtered[[#This Row],[test_year]]-data_filtered[[#This Row],[model_year]]</f>
        <v>14</v>
      </c>
      <c r="F1917" s="13">
        <v>65</v>
      </c>
      <c r="G1917" s="13">
        <v>11</v>
      </c>
      <c r="H1917" s="13">
        <v>76</v>
      </c>
      <c r="I1917" s="13">
        <v>0.144736842105263</v>
      </c>
    </row>
    <row r="1918" spans="1:9" x14ac:dyDescent="0.35">
      <c r="A1918" s="13">
        <v>2016</v>
      </c>
      <c r="B1918" s="13" t="s">
        <v>30</v>
      </c>
      <c r="C1918" s="13" t="s">
        <v>215</v>
      </c>
      <c r="D1918" s="13">
        <v>2001</v>
      </c>
      <c r="E1918" s="14">
        <f>data_filtered[[#This Row],[test_year]]-data_filtered[[#This Row],[model_year]]</f>
        <v>15</v>
      </c>
      <c r="F1918" s="13">
        <v>65</v>
      </c>
      <c r="G1918" s="13">
        <v>11</v>
      </c>
      <c r="H1918" s="13">
        <v>76</v>
      </c>
      <c r="I1918" s="13">
        <v>0.144736842105263</v>
      </c>
    </row>
    <row r="1919" spans="1:9" x14ac:dyDescent="0.35">
      <c r="A1919" s="13">
        <v>2017</v>
      </c>
      <c r="B1919" s="13" t="s">
        <v>24</v>
      </c>
      <c r="C1919" s="13" t="s">
        <v>183</v>
      </c>
      <c r="D1919" s="13">
        <v>2005</v>
      </c>
      <c r="E1919" s="14">
        <f>data_filtered[[#This Row],[test_year]]-data_filtered[[#This Row],[model_year]]</f>
        <v>12</v>
      </c>
      <c r="F1919" s="13">
        <v>65</v>
      </c>
      <c r="G1919" s="13">
        <v>11</v>
      </c>
      <c r="H1919" s="13">
        <v>76</v>
      </c>
      <c r="I1919" s="13">
        <v>0.144736842105263</v>
      </c>
    </row>
    <row r="1920" spans="1:9" x14ac:dyDescent="0.35">
      <c r="A1920" s="13">
        <v>2017</v>
      </c>
      <c r="B1920" s="13" t="s">
        <v>30</v>
      </c>
      <c r="C1920" s="13" t="s">
        <v>75</v>
      </c>
      <c r="D1920" s="13">
        <v>2000</v>
      </c>
      <c r="E1920" s="14">
        <f>data_filtered[[#This Row],[test_year]]-data_filtered[[#This Row],[model_year]]</f>
        <v>17</v>
      </c>
      <c r="F1920" s="13">
        <v>65</v>
      </c>
      <c r="G1920" s="13">
        <v>11</v>
      </c>
      <c r="H1920" s="13">
        <v>76</v>
      </c>
      <c r="I1920" s="13">
        <v>0.144736842105263</v>
      </c>
    </row>
    <row r="1921" spans="1:9" x14ac:dyDescent="0.35">
      <c r="A1921" s="14">
        <v>2016</v>
      </c>
      <c r="B1921" s="14" t="s">
        <v>24</v>
      </c>
      <c r="C1921" s="14" t="s">
        <v>29</v>
      </c>
      <c r="D1921" s="14">
        <v>2008</v>
      </c>
      <c r="E1921" s="14">
        <f>data_filtered[[#This Row],[test_year]]-data_filtered[[#This Row],[model_year]]</f>
        <v>8</v>
      </c>
      <c r="F1921" s="14">
        <v>136</v>
      </c>
      <c r="G1921" s="14">
        <v>23</v>
      </c>
      <c r="H1921" s="14">
        <v>159</v>
      </c>
      <c r="I1921" s="14">
        <v>0.14465408805031399</v>
      </c>
    </row>
    <row r="1922" spans="1:9" x14ac:dyDescent="0.35">
      <c r="A1922" s="13">
        <v>2013</v>
      </c>
      <c r="B1922" s="13" t="s">
        <v>52</v>
      </c>
      <c r="C1922" s="13" t="s">
        <v>62</v>
      </c>
      <c r="D1922" s="13">
        <v>2003</v>
      </c>
      <c r="E1922" s="14">
        <f>data_filtered[[#This Row],[test_year]]-data_filtered[[#This Row],[model_year]]</f>
        <v>10</v>
      </c>
      <c r="F1922" s="13">
        <v>71</v>
      </c>
      <c r="G1922" s="13">
        <v>12</v>
      </c>
      <c r="H1922" s="13">
        <v>83</v>
      </c>
      <c r="I1922" s="13">
        <v>0.14457831325301199</v>
      </c>
    </row>
    <row r="1923" spans="1:9" x14ac:dyDescent="0.35">
      <c r="A1923" s="13">
        <v>2013</v>
      </c>
      <c r="B1923" s="13" t="s">
        <v>104</v>
      </c>
      <c r="C1923" s="13" t="s">
        <v>105</v>
      </c>
      <c r="D1923" s="13">
        <v>2000</v>
      </c>
      <c r="E1923" s="14">
        <f>data_filtered[[#This Row],[test_year]]-data_filtered[[#This Row],[model_year]]</f>
        <v>13</v>
      </c>
      <c r="F1923" s="13">
        <v>71</v>
      </c>
      <c r="G1923" s="13">
        <v>12</v>
      </c>
      <c r="H1923" s="13">
        <v>83</v>
      </c>
      <c r="I1923" s="13">
        <v>0.14457831325301199</v>
      </c>
    </row>
    <row r="1924" spans="1:9" x14ac:dyDescent="0.35">
      <c r="A1924" s="13">
        <v>2013</v>
      </c>
      <c r="B1924" s="13" t="s">
        <v>26</v>
      </c>
      <c r="C1924" s="13" t="s">
        <v>35</v>
      </c>
      <c r="D1924" s="13">
        <v>1993</v>
      </c>
      <c r="E1924" s="14">
        <f>data_filtered[[#This Row],[test_year]]-data_filtered[[#This Row],[model_year]]</f>
        <v>20</v>
      </c>
      <c r="F1924" s="13">
        <v>71</v>
      </c>
      <c r="G1924" s="13">
        <v>12</v>
      </c>
      <c r="H1924" s="13">
        <v>83</v>
      </c>
      <c r="I1924" s="13">
        <v>0.14457831325301199</v>
      </c>
    </row>
    <row r="1925" spans="1:9" x14ac:dyDescent="0.35">
      <c r="A1925" s="13">
        <v>2016</v>
      </c>
      <c r="B1925" s="13" t="s">
        <v>52</v>
      </c>
      <c r="C1925" s="13" t="s">
        <v>91</v>
      </c>
      <c r="D1925" s="13">
        <v>2009</v>
      </c>
      <c r="E1925" s="14">
        <f>data_filtered[[#This Row],[test_year]]-data_filtered[[#This Row],[model_year]]</f>
        <v>7</v>
      </c>
      <c r="F1925" s="13">
        <v>71</v>
      </c>
      <c r="G1925" s="13">
        <v>12</v>
      </c>
      <c r="H1925" s="13">
        <v>83</v>
      </c>
      <c r="I1925" s="13">
        <v>0.14457831325301199</v>
      </c>
    </row>
    <row r="1926" spans="1:9" x14ac:dyDescent="0.35">
      <c r="A1926" s="14">
        <v>2017</v>
      </c>
      <c r="B1926" s="14" t="s">
        <v>33</v>
      </c>
      <c r="C1926" s="14" t="s">
        <v>109</v>
      </c>
      <c r="D1926" s="14">
        <v>2002</v>
      </c>
      <c r="E1926" s="14">
        <f>data_filtered[[#This Row],[test_year]]-data_filtered[[#This Row],[model_year]]</f>
        <v>15</v>
      </c>
      <c r="F1926" s="14">
        <v>71</v>
      </c>
      <c r="G1926" s="14">
        <v>12</v>
      </c>
      <c r="H1926" s="14">
        <v>83</v>
      </c>
      <c r="I1926" s="14">
        <v>0.14457831325301199</v>
      </c>
    </row>
    <row r="1927" spans="1:9" x14ac:dyDescent="0.35">
      <c r="A1927" s="14">
        <v>2016</v>
      </c>
      <c r="B1927" s="14" t="s">
        <v>24</v>
      </c>
      <c r="C1927" s="14" t="s">
        <v>29</v>
      </c>
      <c r="D1927" s="14">
        <v>2006</v>
      </c>
      <c r="E1927" s="14">
        <f>data_filtered[[#This Row],[test_year]]-data_filtered[[#This Row],[model_year]]</f>
        <v>10</v>
      </c>
      <c r="F1927" s="14">
        <v>148</v>
      </c>
      <c r="G1927" s="14">
        <v>25</v>
      </c>
      <c r="H1927" s="14">
        <v>173</v>
      </c>
      <c r="I1927" s="14">
        <v>0.144508670520231</v>
      </c>
    </row>
    <row r="1928" spans="1:9" x14ac:dyDescent="0.35">
      <c r="A1928" s="14">
        <v>2016</v>
      </c>
      <c r="B1928" s="14" t="s">
        <v>30</v>
      </c>
      <c r="C1928" s="14" t="s">
        <v>51</v>
      </c>
      <c r="D1928" s="14">
        <v>2003</v>
      </c>
      <c r="E1928" s="14">
        <f>data_filtered[[#This Row],[test_year]]-data_filtered[[#This Row],[model_year]]</f>
        <v>13</v>
      </c>
      <c r="F1928" s="14">
        <v>225</v>
      </c>
      <c r="G1928" s="14">
        <v>38</v>
      </c>
      <c r="H1928" s="14">
        <v>263</v>
      </c>
      <c r="I1928" s="14">
        <v>0.144486692015209</v>
      </c>
    </row>
    <row r="1929" spans="1:9" x14ac:dyDescent="0.35">
      <c r="A1929" s="14">
        <v>2013</v>
      </c>
      <c r="B1929" s="14" t="s">
        <v>24</v>
      </c>
      <c r="C1929" s="14" t="s">
        <v>188</v>
      </c>
      <c r="D1929" s="14">
        <v>2005</v>
      </c>
      <c r="E1929" s="14">
        <f>data_filtered[[#This Row],[test_year]]-data_filtered[[#This Row],[model_year]]</f>
        <v>8</v>
      </c>
      <c r="F1929" s="14">
        <v>77</v>
      </c>
      <c r="G1929" s="14">
        <v>13</v>
      </c>
      <c r="H1929" s="14">
        <v>90</v>
      </c>
      <c r="I1929" s="14">
        <v>0.14444444444444399</v>
      </c>
    </row>
    <row r="1930" spans="1:9" x14ac:dyDescent="0.35">
      <c r="A1930" s="14">
        <v>2017</v>
      </c>
      <c r="B1930" s="14" t="s">
        <v>58</v>
      </c>
      <c r="C1930" s="14" t="s">
        <v>64</v>
      </c>
      <c r="D1930" s="14">
        <v>2003</v>
      </c>
      <c r="E1930" s="14">
        <f>data_filtered[[#This Row],[test_year]]-data_filtered[[#This Row],[model_year]]</f>
        <v>14</v>
      </c>
      <c r="F1930" s="14">
        <v>77</v>
      </c>
      <c r="G1930" s="14">
        <v>13</v>
      </c>
      <c r="H1930" s="14">
        <v>90</v>
      </c>
      <c r="I1930" s="14">
        <v>0.14444444444444399</v>
      </c>
    </row>
    <row r="1931" spans="1:9" x14ac:dyDescent="0.35">
      <c r="A1931" s="13">
        <v>2017</v>
      </c>
      <c r="B1931" s="13" t="s">
        <v>67</v>
      </c>
      <c r="C1931" s="13" t="s">
        <v>123</v>
      </c>
      <c r="D1931" s="13">
        <v>2002</v>
      </c>
      <c r="E1931" s="14">
        <f>data_filtered[[#This Row],[test_year]]-data_filtered[[#This Row],[model_year]]</f>
        <v>15</v>
      </c>
      <c r="F1931" s="13">
        <v>77</v>
      </c>
      <c r="G1931" s="13">
        <v>13</v>
      </c>
      <c r="H1931" s="13">
        <v>90</v>
      </c>
      <c r="I1931" s="13">
        <v>0.14444444444444399</v>
      </c>
    </row>
    <row r="1932" spans="1:9" x14ac:dyDescent="0.35">
      <c r="A1932" s="14">
        <v>2015</v>
      </c>
      <c r="B1932" s="14" t="s">
        <v>24</v>
      </c>
      <c r="C1932" s="14" t="s">
        <v>210</v>
      </c>
      <c r="D1932" s="14">
        <v>2006</v>
      </c>
      <c r="E1932" s="14">
        <f>data_filtered[[#This Row],[test_year]]-data_filtered[[#This Row],[model_year]]</f>
        <v>9</v>
      </c>
      <c r="F1932" s="14">
        <v>83</v>
      </c>
      <c r="G1932" s="14">
        <v>14</v>
      </c>
      <c r="H1932" s="14">
        <v>97</v>
      </c>
      <c r="I1932" s="14">
        <v>0.14432989690721601</v>
      </c>
    </row>
    <row r="1933" spans="1:9" x14ac:dyDescent="0.35">
      <c r="A1933" s="14">
        <v>2017</v>
      </c>
      <c r="B1933" s="14" t="s">
        <v>67</v>
      </c>
      <c r="C1933" s="14" t="s">
        <v>68</v>
      </c>
      <c r="D1933" s="14">
        <v>1997</v>
      </c>
      <c r="E1933" s="14">
        <f>data_filtered[[#This Row],[test_year]]-data_filtered[[#This Row],[model_year]]</f>
        <v>20</v>
      </c>
      <c r="F1933" s="14">
        <v>83</v>
      </c>
      <c r="G1933" s="14">
        <v>14</v>
      </c>
      <c r="H1933" s="14">
        <v>97</v>
      </c>
      <c r="I1933" s="14">
        <v>0.14432989690721601</v>
      </c>
    </row>
    <row r="1934" spans="1:9" x14ac:dyDescent="0.35">
      <c r="A1934" s="14">
        <v>2015</v>
      </c>
      <c r="B1934" s="14" t="s">
        <v>30</v>
      </c>
      <c r="C1934" s="14" t="s">
        <v>162</v>
      </c>
      <c r="D1934" s="14">
        <v>1995</v>
      </c>
      <c r="E1934" s="14">
        <f>data_filtered[[#This Row],[test_year]]-data_filtered[[#This Row],[model_year]]</f>
        <v>20</v>
      </c>
      <c r="F1934" s="14">
        <v>89</v>
      </c>
      <c r="G1934" s="14">
        <v>15</v>
      </c>
      <c r="H1934" s="14">
        <v>104</v>
      </c>
      <c r="I1934" s="14">
        <v>0.144230769230769</v>
      </c>
    </row>
    <row r="1935" spans="1:9" x14ac:dyDescent="0.35">
      <c r="A1935" s="14">
        <v>2015</v>
      </c>
      <c r="B1935" s="14" t="s">
        <v>94</v>
      </c>
      <c r="C1935" s="14" t="s">
        <v>95</v>
      </c>
      <c r="D1935" s="14">
        <v>2001</v>
      </c>
      <c r="E1935" s="14">
        <f>data_filtered[[#This Row],[test_year]]-data_filtered[[#This Row],[model_year]]</f>
        <v>14</v>
      </c>
      <c r="F1935" s="14">
        <v>89</v>
      </c>
      <c r="G1935" s="14">
        <v>15</v>
      </c>
      <c r="H1935" s="14">
        <v>104</v>
      </c>
      <c r="I1935" s="14">
        <v>0.144230769230769</v>
      </c>
    </row>
    <row r="1936" spans="1:9" x14ac:dyDescent="0.35">
      <c r="A1936" s="13">
        <v>2014</v>
      </c>
      <c r="B1936" s="13" t="s">
        <v>42</v>
      </c>
      <c r="C1936" s="13" t="s">
        <v>96</v>
      </c>
      <c r="D1936" s="13">
        <v>2000</v>
      </c>
      <c r="E1936" s="14">
        <f>data_filtered[[#This Row],[test_year]]-data_filtered[[#This Row],[model_year]]</f>
        <v>14</v>
      </c>
      <c r="F1936" s="13">
        <v>95</v>
      </c>
      <c r="G1936" s="13">
        <v>16</v>
      </c>
      <c r="H1936" s="13">
        <v>111</v>
      </c>
      <c r="I1936" s="13">
        <v>0.144144144144144</v>
      </c>
    </row>
    <row r="1937" spans="1:9" x14ac:dyDescent="0.35">
      <c r="A1937" s="14">
        <v>2015</v>
      </c>
      <c r="B1937" s="14" t="s">
        <v>79</v>
      </c>
      <c r="C1937" s="14" t="s">
        <v>81</v>
      </c>
      <c r="D1937" s="14">
        <v>2003</v>
      </c>
      <c r="E1937" s="14">
        <f>data_filtered[[#This Row],[test_year]]-data_filtered[[#This Row],[model_year]]</f>
        <v>12</v>
      </c>
      <c r="F1937" s="14">
        <v>95</v>
      </c>
      <c r="G1937" s="14">
        <v>16</v>
      </c>
      <c r="H1937" s="14">
        <v>111</v>
      </c>
      <c r="I1937" s="14">
        <v>0.144144144144144</v>
      </c>
    </row>
    <row r="1938" spans="1:9" x14ac:dyDescent="0.35">
      <c r="A1938" s="13">
        <v>2014</v>
      </c>
      <c r="B1938" s="13" t="s">
        <v>67</v>
      </c>
      <c r="C1938" s="13" t="s">
        <v>138</v>
      </c>
      <c r="D1938" s="13">
        <v>1996</v>
      </c>
      <c r="E1938" s="14">
        <f>data_filtered[[#This Row],[test_year]]-data_filtered[[#This Row],[model_year]]</f>
        <v>18</v>
      </c>
      <c r="F1938" s="13">
        <v>101</v>
      </c>
      <c r="G1938" s="13">
        <v>17</v>
      </c>
      <c r="H1938" s="13">
        <v>118</v>
      </c>
      <c r="I1938" s="13">
        <v>0.14406779661017</v>
      </c>
    </row>
    <row r="1939" spans="1:9" x14ac:dyDescent="0.35">
      <c r="A1939" s="14">
        <v>2017</v>
      </c>
      <c r="B1939" s="14" t="s">
        <v>52</v>
      </c>
      <c r="C1939" s="14" t="s">
        <v>74</v>
      </c>
      <c r="D1939" s="14">
        <v>2007</v>
      </c>
      <c r="E1939" s="14">
        <f>data_filtered[[#This Row],[test_year]]-data_filtered[[#This Row],[model_year]]</f>
        <v>10</v>
      </c>
      <c r="F1939" s="14">
        <v>101</v>
      </c>
      <c r="G1939" s="14">
        <v>17</v>
      </c>
      <c r="H1939" s="14">
        <v>118</v>
      </c>
      <c r="I1939" s="14">
        <v>0.14406779661017</v>
      </c>
    </row>
    <row r="1940" spans="1:9" x14ac:dyDescent="0.35">
      <c r="A1940" s="13">
        <v>2013</v>
      </c>
      <c r="B1940" s="13" t="s">
        <v>24</v>
      </c>
      <c r="C1940" s="13" t="s">
        <v>57</v>
      </c>
      <c r="D1940" s="13">
        <v>2005</v>
      </c>
      <c r="E1940" s="14">
        <f>data_filtered[[#This Row],[test_year]]-data_filtered[[#This Row],[model_year]]</f>
        <v>8</v>
      </c>
      <c r="F1940" s="13">
        <v>113</v>
      </c>
      <c r="G1940" s="13">
        <v>19</v>
      </c>
      <c r="H1940" s="13">
        <v>132</v>
      </c>
      <c r="I1940" s="13">
        <v>0.14393939393939401</v>
      </c>
    </row>
    <row r="1941" spans="1:9" x14ac:dyDescent="0.35">
      <c r="A1941" s="14">
        <v>2014</v>
      </c>
      <c r="B1941" s="14" t="s">
        <v>94</v>
      </c>
      <c r="C1941" s="14" t="s">
        <v>95</v>
      </c>
      <c r="D1941" s="14">
        <v>2003</v>
      </c>
      <c r="E1941" s="14">
        <f>data_filtered[[#This Row],[test_year]]-data_filtered[[#This Row],[model_year]]</f>
        <v>11</v>
      </c>
      <c r="F1941" s="14">
        <v>119</v>
      </c>
      <c r="G1941" s="14">
        <v>20</v>
      </c>
      <c r="H1941" s="14">
        <v>139</v>
      </c>
      <c r="I1941" s="14">
        <v>0.14388489208633101</v>
      </c>
    </row>
    <row r="1942" spans="1:9" x14ac:dyDescent="0.35">
      <c r="A1942" s="13">
        <v>2013</v>
      </c>
      <c r="B1942" s="13" t="s">
        <v>102</v>
      </c>
      <c r="C1942" s="13" t="s">
        <v>103</v>
      </c>
      <c r="D1942" s="13">
        <v>2002</v>
      </c>
      <c r="E1942" s="14">
        <f>data_filtered[[#This Row],[test_year]]-data_filtered[[#This Row],[model_year]]</f>
        <v>11</v>
      </c>
      <c r="F1942" s="13">
        <v>131</v>
      </c>
      <c r="G1942" s="13">
        <v>22</v>
      </c>
      <c r="H1942" s="13">
        <v>153</v>
      </c>
      <c r="I1942" s="13">
        <v>0.14379084967320299</v>
      </c>
    </row>
    <row r="1943" spans="1:9" x14ac:dyDescent="0.35">
      <c r="A1943" s="13">
        <v>2017</v>
      </c>
      <c r="B1943" s="13" t="s">
        <v>30</v>
      </c>
      <c r="C1943" s="13" t="s">
        <v>56</v>
      </c>
      <c r="D1943" s="13">
        <v>2004</v>
      </c>
      <c r="E1943" s="14">
        <f>data_filtered[[#This Row],[test_year]]-data_filtered[[#This Row],[model_year]]</f>
        <v>13</v>
      </c>
      <c r="F1943" s="13">
        <v>149</v>
      </c>
      <c r="G1943" s="13">
        <v>25</v>
      </c>
      <c r="H1943" s="13">
        <v>174</v>
      </c>
      <c r="I1943" s="13">
        <v>0.14367816091954</v>
      </c>
    </row>
    <row r="1944" spans="1:9" x14ac:dyDescent="0.35">
      <c r="A1944" s="13">
        <v>2016</v>
      </c>
      <c r="B1944" s="13" t="s">
        <v>24</v>
      </c>
      <c r="C1944" s="13" t="s">
        <v>41</v>
      </c>
      <c r="D1944" s="13">
        <v>2004</v>
      </c>
      <c r="E1944" s="14">
        <f>data_filtered[[#This Row],[test_year]]-data_filtered[[#This Row],[model_year]]</f>
        <v>12</v>
      </c>
      <c r="F1944" s="13">
        <v>233</v>
      </c>
      <c r="G1944" s="13">
        <v>39</v>
      </c>
      <c r="H1944" s="13">
        <v>272</v>
      </c>
      <c r="I1944" s="13">
        <v>0.14338235294117599</v>
      </c>
    </row>
    <row r="1945" spans="1:9" x14ac:dyDescent="0.35">
      <c r="A1945" s="13">
        <v>2014</v>
      </c>
      <c r="B1945" s="13" t="s">
        <v>58</v>
      </c>
      <c r="C1945" s="13" t="s">
        <v>63</v>
      </c>
      <c r="D1945" s="13">
        <v>2005</v>
      </c>
      <c r="E1945" s="14">
        <f>data_filtered[[#This Row],[test_year]]-data_filtered[[#This Row],[model_year]]</f>
        <v>9</v>
      </c>
      <c r="F1945" s="13">
        <v>150</v>
      </c>
      <c r="G1945" s="13">
        <v>25</v>
      </c>
      <c r="H1945" s="13">
        <v>175</v>
      </c>
      <c r="I1945" s="13">
        <v>0.14285714285714299</v>
      </c>
    </row>
    <row r="1946" spans="1:9" x14ac:dyDescent="0.35">
      <c r="A1946" s="13">
        <v>2014</v>
      </c>
      <c r="B1946" s="13" t="s">
        <v>30</v>
      </c>
      <c r="C1946" s="13" t="s">
        <v>72</v>
      </c>
      <c r="D1946" s="13">
        <v>1999</v>
      </c>
      <c r="E1946" s="14">
        <f>data_filtered[[#This Row],[test_year]]-data_filtered[[#This Row],[model_year]]</f>
        <v>15</v>
      </c>
      <c r="F1946" s="13">
        <v>132</v>
      </c>
      <c r="G1946" s="13">
        <v>22</v>
      </c>
      <c r="H1946" s="13">
        <v>154</v>
      </c>
      <c r="I1946" s="13">
        <v>0.14285714285714299</v>
      </c>
    </row>
    <row r="1947" spans="1:9" x14ac:dyDescent="0.35">
      <c r="A1947" s="14">
        <v>2014</v>
      </c>
      <c r="B1947" s="14" t="s">
        <v>67</v>
      </c>
      <c r="C1947" s="14" t="s">
        <v>68</v>
      </c>
      <c r="D1947" s="14">
        <v>2007</v>
      </c>
      <c r="E1947" s="14">
        <f>data_filtered[[#This Row],[test_year]]-data_filtered[[#This Row],[model_year]]</f>
        <v>7</v>
      </c>
      <c r="F1947" s="14">
        <v>132</v>
      </c>
      <c r="G1947" s="14">
        <v>22</v>
      </c>
      <c r="H1947" s="14">
        <v>154</v>
      </c>
      <c r="I1947" s="14">
        <v>0.14285714285714299</v>
      </c>
    </row>
    <row r="1948" spans="1:9" x14ac:dyDescent="0.35">
      <c r="A1948" s="13">
        <v>2014</v>
      </c>
      <c r="B1948" s="13" t="s">
        <v>79</v>
      </c>
      <c r="C1948" s="13" t="s">
        <v>125</v>
      </c>
      <c r="D1948" s="13">
        <v>2006</v>
      </c>
      <c r="E1948" s="14">
        <f>data_filtered[[#This Row],[test_year]]-data_filtered[[#This Row],[model_year]]</f>
        <v>8</v>
      </c>
      <c r="F1948" s="13">
        <v>126</v>
      </c>
      <c r="G1948" s="13">
        <v>21</v>
      </c>
      <c r="H1948" s="13">
        <v>147</v>
      </c>
      <c r="I1948" s="13">
        <v>0.14285714285714299</v>
      </c>
    </row>
    <row r="1949" spans="1:9" x14ac:dyDescent="0.35">
      <c r="A1949" s="13">
        <v>2015</v>
      </c>
      <c r="B1949" s="13" t="s">
        <v>67</v>
      </c>
      <c r="C1949" s="13" t="s">
        <v>68</v>
      </c>
      <c r="D1949" s="13">
        <v>2005</v>
      </c>
      <c r="E1949" s="14">
        <f>data_filtered[[#This Row],[test_year]]-data_filtered[[#This Row],[model_year]]</f>
        <v>10</v>
      </c>
      <c r="F1949" s="13">
        <v>114</v>
      </c>
      <c r="G1949" s="13">
        <v>19</v>
      </c>
      <c r="H1949" s="13">
        <v>133</v>
      </c>
      <c r="I1949" s="13">
        <v>0.14285714285714299</v>
      </c>
    </row>
    <row r="1950" spans="1:9" x14ac:dyDescent="0.35">
      <c r="A1950" s="14">
        <v>2015</v>
      </c>
      <c r="B1950" s="14" t="s">
        <v>58</v>
      </c>
      <c r="C1950" s="14" t="s">
        <v>64</v>
      </c>
      <c r="D1950" s="14">
        <v>2003</v>
      </c>
      <c r="E1950" s="14">
        <f>data_filtered[[#This Row],[test_year]]-data_filtered[[#This Row],[model_year]]</f>
        <v>12</v>
      </c>
      <c r="F1950" s="14">
        <v>108</v>
      </c>
      <c r="G1950" s="14">
        <v>18</v>
      </c>
      <c r="H1950" s="14">
        <v>126</v>
      </c>
      <c r="I1950" s="14">
        <v>0.14285714285714299</v>
      </c>
    </row>
    <row r="1951" spans="1:9" x14ac:dyDescent="0.35">
      <c r="A1951" s="13">
        <v>2016</v>
      </c>
      <c r="B1951" s="13" t="s">
        <v>52</v>
      </c>
      <c r="C1951" s="13" t="s">
        <v>53</v>
      </c>
      <c r="D1951" s="13">
        <v>2003</v>
      </c>
      <c r="E1951" s="14">
        <f>data_filtered[[#This Row],[test_year]]-data_filtered[[#This Row],[model_year]]</f>
        <v>13</v>
      </c>
      <c r="F1951" s="13">
        <v>108</v>
      </c>
      <c r="G1951" s="13">
        <v>18</v>
      </c>
      <c r="H1951" s="13">
        <v>126</v>
      </c>
      <c r="I1951" s="13">
        <v>0.14285714285714299</v>
      </c>
    </row>
    <row r="1952" spans="1:9" x14ac:dyDescent="0.35">
      <c r="A1952" s="14">
        <v>2014</v>
      </c>
      <c r="B1952" s="14" t="s">
        <v>33</v>
      </c>
      <c r="C1952" s="14" t="s">
        <v>109</v>
      </c>
      <c r="D1952" s="14">
        <v>2002</v>
      </c>
      <c r="E1952" s="14">
        <f>data_filtered[[#This Row],[test_year]]-data_filtered[[#This Row],[model_year]]</f>
        <v>12</v>
      </c>
      <c r="F1952" s="14">
        <v>96</v>
      </c>
      <c r="G1952" s="14">
        <v>16</v>
      </c>
      <c r="H1952" s="14">
        <v>112</v>
      </c>
      <c r="I1952" s="14">
        <v>0.14285714285714299</v>
      </c>
    </row>
    <row r="1953" spans="1:9" x14ac:dyDescent="0.35">
      <c r="A1953" s="13">
        <v>2016</v>
      </c>
      <c r="B1953" s="13" t="s">
        <v>30</v>
      </c>
      <c r="C1953" s="13" t="s">
        <v>75</v>
      </c>
      <c r="D1953" s="13">
        <v>2011</v>
      </c>
      <c r="E1953" s="14">
        <f>data_filtered[[#This Row],[test_year]]-data_filtered[[#This Row],[model_year]]</f>
        <v>5</v>
      </c>
      <c r="F1953" s="13">
        <v>90</v>
      </c>
      <c r="G1953" s="13">
        <v>15</v>
      </c>
      <c r="H1953" s="13">
        <v>105</v>
      </c>
      <c r="I1953" s="13">
        <v>0.14285714285714299</v>
      </c>
    </row>
    <row r="1954" spans="1:9" x14ac:dyDescent="0.35">
      <c r="A1954" s="13">
        <v>2014</v>
      </c>
      <c r="B1954" s="13" t="s">
        <v>52</v>
      </c>
      <c r="C1954" s="13" t="s">
        <v>62</v>
      </c>
      <c r="D1954" s="13">
        <v>2003</v>
      </c>
      <c r="E1954" s="14">
        <f>data_filtered[[#This Row],[test_year]]-data_filtered[[#This Row],[model_year]]</f>
        <v>11</v>
      </c>
      <c r="F1954" s="13">
        <v>84</v>
      </c>
      <c r="G1954" s="13">
        <v>14</v>
      </c>
      <c r="H1954" s="13">
        <v>98</v>
      </c>
      <c r="I1954" s="13">
        <v>0.14285714285714299</v>
      </c>
    </row>
    <row r="1955" spans="1:9" x14ac:dyDescent="0.35">
      <c r="A1955" s="13">
        <v>2014</v>
      </c>
      <c r="B1955" s="13" t="s">
        <v>94</v>
      </c>
      <c r="C1955" s="13" t="s">
        <v>95</v>
      </c>
      <c r="D1955" s="13">
        <v>2002</v>
      </c>
      <c r="E1955" s="14">
        <f>data_filtered[[#This Row],[test_year]]-data_filtered[[#This Row],[model_year]]</f>
        <v>12</v>
      </c>
      <c r="F1955" s="13">
        <v>84</v>
      </c>
      <c r="G1955" s="13">
        <v>14</v>
      </c>
      <c r="H1955" s="13">
        <v>98</v>
      </c>
      <c r="I1955" s="13">
        <v>0.14285714285714299</v>
      </c>
    </row>
    <row r="1956" spans="1:9" x14ac:dyDescent="0.35">
      <c r="A1956" s="13">
        <v>2013</v>
      </c>
      <c r="B1956" s="13" t="s">
        <v>106</v>
      </c>
      <c r="C1956" s="13" t="s">
        <v>174</v>
      </c>
      <c r="D1956" s="13">
        <v>2004</v>
      </c>
      <c r="E1956" s="14">
        <f>data_filtered[[#This Row],[test_year]]-data_filtered[[#This Row],[model_year]]</f>
        <v>9</v>
      </c>
      <c r="F1956" s="13">
        <v>78</v>
      </c>
      <c r="G1956" s="13">
        <v>13</v>
      </c>
      <c r="H1956" s="13">
        <v>91</v>
      </c>
      <c r="I1956" s="13">
        <v>0.14285714285714299</v>
      </c>
    </row>
    <row r="1957" spans="1:9" x14ac:dyDescent="0.35">
      <c r="A1957" s="13">
        <v>2014</v>
      </c>
      <c r="B1957" s="13" t="s">
        <v>30</v>
      </c>
      <c r="C1957" s="13" t="s">
        <v>196</v>
      </c>
      <c r="D1957" s="13">
        <v>2001</v>
      </c>
      <c r="E1957" s="14">
        <f>data_filtered[[#This Row],[test_year]]-data_filtered[[#This Row],[model_year]]</f>
        <v>13</v>
      </c>
      <c r="F1957" s="13">
        <v>78</v>
      </c>
      <c r="G1957" s="13">
        <v>13</v>
      </c>
      <c r="H1957" s="13">
        <v>91</v>
      </c>
      <c r="I1957" s="13">
        <v>0.14285714285714299</v>
      </c>
    </row>
    <row r="1958" spans="1:9" x14ac:dyDescent="0.35">
      <c r="A1958" s="14">
        <v>2014</v>
      </c>
      <c r="B1958" s="14" t="s">
        <v>42</v>
      </c>
      <c r="C1958" s="14" t="s">
        <v>45</v>
      </c>
      <c r="D1958" s="14">
        <v>2001</v>
      </c>
      <c r="E1958" s="14">
        <f>data_filtered[[#This Row],[test_year]]-data_filtered[[#This Row],[model_year]]</f>
        <v>13</v>
      </c>
      <c r="F1958" s="14">
        <v>72</v>
      </c>
      <c r="G1958" s="14">
        <v>12</v>
      </c>
      <c r="H1958" s="14">
        <v>84</v>
      </c>
      <c r="I1958" s="14">
        <v>0.14285714285714299</v>
      </c>
    </row>
    <row r="1959" spans="1:9" x14ac:dyDescent="0.35">
      <c r="A1959" s="14">
        <v>2015</v>
      </c>
      <c r="B1959" s="14" t="s">
        <v>24</v>
      </c>
      <c r="C1959" s="14" t="s">
        <v>122</v>
      </c>
      <c r="D1959" s="14">
        <v>2003</v>
      </c>
      <c r="E1959" s="14">
        <f>data_filtered[[#This Row],[test_year]]-data_filtered[[#This Row],[model_year]]</f>
        <v>12</v>
      </c>
      <c r="F1959" s="14">
        <v>72</v>
      </c>
      <c r="G1959" s="14">
        <v>12</v>
      </c>
      <c r="H1959" s="14">
        <v>84</v>
      </c>
      <c r="I1959" s="14">
        <v>0.14285714285714299</v>
      </c>
    </row>
    <row r="1960" spans="1:9" x14ac:dyDescent="0.35">
      <c r="A1960" s="13">
        <v>2017</v>
      </c>
      <c r="B1960" s="13" t="s">
        <v>104</v>
      </c>
      <c r="C1960" s="13" t="s">
        <v>115</v>
      </c>
      <c r="D1960" s="13">
        <v>2002</v>
      </c>
      <c r="E1960" s="14">
        <f>data_filtered[[#This Row],[test_year]]-data_filtered[[#This Row],[model_year]]</f>
        <v>15</v>
      </c>
      <c r="F1960" s="13">
        <v>72</v>
      </c>
      <c r="G1960" s="13">
        <v>12</v>
      </c>
      <c r="H1960" s="13">
        <v>84</v>
      </c>
      <c r="I1960" s="13">
        <v>0.14285714285714299</v>
      </c>
    </row>
    <row r="1961" spans="1:9" x14ac:dyDescent="0.35">
      <c r="A1961" s="13">
        <v>2013</v>
      </c>
      <c r="B1961" s="13" t="s">
        <v>24</v>
      </c>
      <c r="C1961" s="13" t="s">
        <v>268</v>
      </c>
      <c r="D1961" s="13">
        <v>2006</v>
      </c>
      <c r="E1961" s="14">
        <f>data_filtered[[#This Row],[test_year]]-data_filtered[[#This Row],[model_year]]</f>
        <v>7</v>
      </c>
      <c r="F1961" s="13">
        <v>66</v>
      </c>
      <c r="G1961" s="13">
        <v>11</v>
      </c>
      <c r="H1961" s="13">
        <v>77</v>
      </c>
      <c r="I1961" s="13">
        <v>0.14285714285714299</v>
      </c>
    </row>
    <row r="1962" spans="1:9" x14ac:dyDescent="0.35">
      <c r="A1962" s="14">
        <v>2013</v>
      </c>
      <c r="B1962" s="14" t="s">
        <v>33</v>
      </c>
      <c r="C1962" s="14" t="s">
        <v>271</v>
      </c>
      <c r="D1962" s="14">
        <v>1998</v>
      </c>
      <c r="E1962" s="14">
        <f>data_filtered[[#This Row],[test_year]]-data_filtered[[#This Row],[model_year]]</f>
        <v>15</v>
      </c>
      <c r="F1962" s="14">
        <v>66</v>
      </c>
      <c r="G1962" s="14">
        <v>11</v>
      </c>
      <c r="H1962" s="14">
        <v>77</v>
      </c>
      <c r="I1962" s="14">
        <v>0.14285714285714299</v>
      </c>
    </row>
    <row r="1963" spans="1:9" x14ac:dyDescent="0.35">
      <c r="A1963" s="14">
        <v>2015</v>
      </c>
      <c r="B1963" s="14" t="s">
        <v>52</v>
      </c>
      <c r="C1963" s="14" t="s">
        <v>90</v>
      </c>
      <c r="D1963" s="14">
        <v>2002</v>
      </c>
      <c r="E1963" s="14">
        <f>data_filtered[[#This Row],[test_year]]-data_filtered[[#This Row],[model_year]]</f>
        <v>13</v>
      </c>
      <c r="F1963" s="14">
        <v>66</v>
      </c>
      <c r="G1963" s="14">
        <v>11</v>
      </c>
      <c r="H1963" s="14">
        <v>77</v>
      </c>
      <c r="I1963" s="14">
        <v>0.14285714285714299</v>
      </c>
    </row>
    <row r="1964" spans="1:9" x14ac:dyDescent="0.35">
      <c r="A1964" s="14">
        <v>2017</v>
      </c>
      <c r="B1964" s="14" t="s">
        <v>52</v>
      </c>
      <c r="C1964" s="14" t="s">
        <v>62</v>
      </c>
      <c r="D1964" s="14">
        <v>2004</v>
      </c>
      <c r="E1964" s="14">
        <f>data_filtered[[#This Row],[test_year]]-data_filtered[[#This Row],[model_year]]</f>
        <v>13</v>
      </c>
      <c r="F1964" s="14">
        <v>66</v>
      </c>
      <c r="G1964" s="14">
        <v>11</v>
      </c>
      <c r="H1964" s="14">
        <v>77</v>
      </c>
      <c r="I1964" s="14">
        <v>0.14285714285714299</v>
      </c>
    </row>
    <row r="1965" spans="1:9" x14ac:dyDescent="0.35">
      <c r="A1965" s="13">
        <v>2016</v>
      </c>
      <c r="B1965" s="13" t="s">
        <v>24</v>
      </c>
      <c r="C1965" s="13" t="s">
        <v>155</v>
      </c>
      <c r="D1965" s="13">
        <v>2004</v>
      </c>
      <c r="E1965" s="14">
        <f>data_filtered[[#This Row],[test_year]]-data_filtered[[#This Row],[model_year]]</f>
        <v>12</v>
      </c>
      <c r="F1965" s="13">
        <v>60</v>
      </c>
      <c r="G1965" s="13">
        <v>10</v>
      </c>
      <c r="H1965" s="13">
        <v>70</v>
      </c>
      <c r="I1965" s="13">
        <v>0.14285714285714299</v>
      </c>
    </row>
    <row r="1966" spans="1:9" x14ac:dyDescent="0.35">
      <c r="A1966" s="14">
        <v>2016</v>
      </c>
      <c r="B1966" s="14" t="s">
        <v>104</v>
      </c>
      <c r="C1966" s="14" t="s">
        <v>140</v>
      </c>
      <c r="D1966" s="14">
        <v>1998</v>
      </c>
      <c r="E1966" s="14">
        <f>data_filtered[[#This Row],[test_year]]-data_filtered[[#This Row],[model_year]]</f>
        <v>18</v>
      </c>
      <c r="F1966" s="14">
        <v>60</v>
      </c>
      <c r="G1966" s="14">
        <v>10</v>
      </c>
      <c r="H1966" s="14">
        <v>70</v>
      </c>
      <c r="I1966" s="14">
        <v>0.14285714285714299</v>
      </c>
    </row>
    <row r="1967" spans="1:9" x14ac:dyDescent="0.35">
      <c r="A1967" s="14">
        <v>2017</v>
      </c>
      <c r="B1967" s="14" t="s">
        <v>52</v>
      </c>
      <c r="C1967" s="14" t="s">
        <v>208</v>
      </c>
      <c r="D1967" s="14">
        <v>1998</v>
      </c>
      <c r="E1967" s="14">
        <f>data_filtered[[#This Row],[test_year]]-data_filtered[[#This Row],[model_year]]</f>
        <v>19</v>
      </c>
      <c r="F1967" s="14">
        <v>60</v>
      </c>
      <c r="G1967" s="14">
        <v>10</v>
      </c>
      <c r="H1967" s="14">
        <v>70</v>
      </c>
      <c r="I1967" s="14">
        <v>0.14285714285714299</v>
      </c>
    </row>
    <row r="1968" spans="1:9" x14ac:dyDescent="0.35">
      <c r="A1968" s="14">
        <v>2013</v>
      </c>
      <c r="B1968" s="14" t="s">
        <v>52</v>
      </c>
      <c r="C1968" s="14" t="s">
        <v>150</v>
      </c>
      <c r="D1968" s="14">
        <v>1998</v>
      </c>
      <c r="E1968" s="14">
        <f>data_filtered[[#This Row],[test_year]]-data_filtered[[#This Row],[model_year]]</f>
        <v>15</v>
      </c>
      <c r="F1968" s="14">
        <v>54</v>
      </c>
      <c r="G1968" s="14">
        <v>9</v>
      </c>
      <c r="H1968" s="14">
        <v>63</v>
      </c>
      <c r="I1968" s="14">
        <v>0.14285714285714299</v>
      </c>
    </row>
    <row r="1969" spans="1:9" x14ac:dyDescent="0.35">
      <c r="A1969" s="13">
        <v>2014</v>
      </c>
      <c r="B1969" s="13" t="s">
        <v>58</v>
      </c>
      <c r="C1969" s="13" t="s">
        <v>228</v>
      </c>
      <c r="D1969" s="13">
        <v>2002</v>
      </c>
      <c r="E1969" s="14">
        <f>data_filtered[[#This Row],[test_year]]-data_filtered[[#This Row],[model_year]]</f>
        <v>12</v>
      </c>
      <c r="F1969" s="13">
        <v>54</v>
      </c>
      <c r="G1969" s="13">
        <v>9</v>
      </c>
      <c r="H1969" s="13">
        <v>63</v>
      </c>
      <c r="I1969" s="13">
        <v>0.14285714285714299</v>
      </c>
    </row>
    <row r="1970" spans="1:9" x14ac:dyDescent="0.35">
      <c r="A1970" s="13">
        <v>2015</v>
      </c>
      <c r="B1970" s="13" t="s">
        <v>92</v>
      </c>
      <c r="C1970" s="13" t="s">
        <v>167</v>
      </c>
      <c r="D1970" s="13">
        <v>2005</v>
      </c>
      <c r="E1970" s="14">
        <f>data_filtered[[#This Row],[test_year]]-data_filtered[[#This Row],[model_year]]</f>
        <v>10</v>
      </c>
      <c r="F1970" s="13">
        <v>54</v>
      </c>
      <c r="G1970" s="13">
        <v>9</v>
      </c>
      <c r="H1970" s="13">
        <v>63</v>
      </c>
      <c r="I1970" s="13">
        <v>0.14285714285714299</v>
      </c>
    </row>
    <row r="1971" spans="1:9" x14ac:dyDescent="0.35">
      <c r="A1971" s="14">
        <v>2015</v>
      </c>
      <c r="B1971" s="14" t="s">
        <v>33</v>
      </c>
      <c r="C1971" s="14" t="s">
        <v>235</v>
      </c>
      <c r="D1971" s="14">
        <v>2000</v>
      </c>
      <c r="E1971" s="14">
        <f>data_filtered[[#This Row],[test_year]]-data_filtered[[#This Row],[model_year]]</f>
        <v>15</v>
      </c>
      <c r="F1971" s="14">
        <v>54</v>
      </c>
      <c r="G1971" s="14">
        <v>9</v>
      </c>
      <c r="H1971" s="14">
        <v>63</v>
      </c>
      <c r="I1971" s="14">
        <v>0.14285714285714299</v>
      </c>
    </row>
    <row r="1972" spans="1:9" x14ac:dyDescent="0.35">
      <c r="A1972" s="13">
        <v>2017</v>
      </c>
      <c r="B1972" s="13" t="s">
        <v>52</v>
      </c>
      <c r="C1972" s="13" t="s">
        <v>164</v>
      </c>
      <c r="D1972" s="13">
        <v>2014</v>
      </c>
      <c r="E1972" s="14">
        <f>data_filtered[[#This Row],[test_year]]-data_filtered[[#This Row],[model_year]]</f>
        <v>3</v>
      </c>
      <c r="F1972" s="13">
        <v>54</v>
      </c>
      <c r="G1972" s="13">
        <v>9</v>
      </c>
      <c r="H1972" s="13">
        <v>63</v>
      </c>
      <c r="I1972" s="13">
        <v>0.14285714285714299</v>
      </c>
    </row>
    <row r="1973" spans="1:9" x14ac:dyDescent="0.35">
      <c r="A1973" s="14">
        <v>2017</v>
      </c>
      <c r="B1973" s="14" t="s">
        <v>42</v>
      </c>
      <c r="C1973" s="14" t="s">
        <v>45</v>
      </c>
      <c r="D1973" s="14">
        <v>1998</v>
      </c>
      <c r="E1973" s="14">
        <f>data_filtered[[#This Row],[test_year]]-data_filtered[[#This Row],[model_year]]</f>
        <v>19</v>
      </c>
      <c r="F1973" s="14">
        <v>54</v>
      </c>
      <c r="G1973" s="14">
        <v>9</v>
      </c>
      <c r="H1973" s="14">
        <v>63</v>
      </c>
      <c r="I1973" s="14">
        <v>0.14285714285714299</v>
      </c>
    </row>
    <row r="1974" spans="1:9" x14ac:dyDescent="0.35">
      <c r="A1974" s="13">
        <v>2013</v>
      </c>
      <c r="B1974" s="13" t="s">
        <v>24</v>
      </c>
      <c r="C1974" s="13" t="s">
        <v>331</v>
      </c>
      <c r="D1974" s="13">
        <v>2004</v>
      </c>
      <c r="E1974" s="14">
        <f>data_filtered[[#This Row],[test_year]]-data_filtered[[#This Row],[model_year]]</f>
        <v>9</v>
      </c>
      <c r="F1974" s="13">
        <v>48</v>
      </c>
      <c r="G1974" s="13">
        <v>8</v>
      </c>
      <c r="H1974" s="13">
        <v>56</v>
      </c>
      <c r="I1974" s="13">
        <v>0.14285714285714299</v>
      </c>
    </row>
    <row r="1975" spans="1:9" x14ac:dyDescent="0.35">
      <c r="A1975" s="13">
        <v>2013</v>
      </c>
      <c r="B1975" s="13" t="s">
        <v>30</v>
      </c>
      <c r="C1975" s="13" t="s">
        <v>349</v>
      </c>
      <c r="D1975" s="13">
        <v>2004</v>
      </c>
      <c r="E1975" s="14">
        <f>data_filtered[[#This Row],[test_year]]-data_filtered[[#This Row],[model_year]]</f>
        <v>9</v>
      </c>
      <c r="F1975" s="13">
        <v>48</v>
      </c>
      <c r="G1975" s="13">
        <v>8</v>
      </c>
      <c r="H1975" s="13">
        <v>56</v>
      </c>
      <c r="I1975" s="13">
        <v>0.14285714285714299</v>
      </c>
    </row>
    <row r="1976" spans="1:9" x14ac:dyDescent="0.35">
      <c r="A1976" s="13">
        <v>2015</v>
      </c>
      <c r="B1976" s="13" t="s">
        <v>269</v>
      </c>
      <c r="C1976" s="13" t="s">
        <v>270</v>
      </c>
      <c r="D1976" s="13">
        <v>2000</v>
      </c>
      <c r="E1976" s="14">
        <f>data_filtered[[#This Row],[test_year]]-data_filtered[[#This Row],[model_year]]</f>
        <v>15</v>
      </c>
      <c r="F1976" s="13">
        <v>48</v>
      </c>
      <c r="G1976" s="13">
        <v>8</v>
      </c>
      <c r="H1976" s="13">
        <v>56</v>
      </c>
      <c r="I1976" s="13">
        <v>0.14285714285714299</v>
      </c>
    </row>
    <row r="1977" spans="1:9" x14ac:dyDescent="0.35">
      <c r="A1977" s="13">
        <v>2016</v>
      </c>
      <c r="B1977" s="13" t="s">
        <v>24</v>
      </c>
      <c r="C1977" s="13" t="s">
        <v>220</v>
      </c>
      <c r="D1977" s="13">
        <v>2000</v>
      </c>
      <c r="E1977" s="14">
        <f>data_filtered[[#This Row],[test_year]]-data_filtered[[#This Row],[model_year]]</f>
        <v>16</v>
      </c>
      <c r="F1977" s="13">
        <v>48</v>
      </c>
      <c r="G1977" s="13">
        <v>8</v>
      </c>
      <c r="H1977" s="13">
        <v>56</v>
      </c>
      <c r="I1977" s="13">
        <v>0.14285714285714299</v>
      </c>
    </row>
    <row r="1978" spans="1:9" x14ac:dyDescent="0.35">
      <c r="A1978" s="14">
        <v>2016</v>
      </c>
      <c r="B1978" s="14" t="s">
        <v>98</v>
      </c>
      <c r="C1978" s="14" t="s">
        <v>41</v>
      </c>
      <c r="D1978" s="14">
        <v>2015</v>
      </c>
      <c r="E1978" s="14">
        <f>data_filtered[[#This Row],[test_year]]-data_filtered[[#This Row],[model_year]]</f>
        <v>1</v>
      </c>
      <c r="F1978" s="14">
        <v>48</v>
      </c>
      <c r="G1978" s="14">
        <v>8</v>
      </c>
      <c r="H1978" s="14">
        <v>56</v>
      </c>
      <c r="I1978" s="14">
        <v>0.14285714285714299</v>
      </c>
    </row>
    <row r="1979" spans="1:9" x14ac:dyDescent="0.35">
      <c r="A1979" s="13">
        <v>2017</v>
      </c>
      <c r="B1979" s="13" t="s">
        <v>26</v>
      </c>
      <c r="C1979" s="13" t="s">
        <v>69</v>
      </c>
      <c r="D1979" s="13">
        <v>1994</v>
      </c>
      <c r="E1979" s="14">
        <f>data_filtered[[#This Row],[test_year]]-data_filtered[[#This Row],[model_year]]</f>
        <v>23</v>
      </c>
      <c r="F1979" s="13">
        <v>145</v>
      </c>
      <c r="G1979" s="13">
        <v>24</v>
      </c>
      <c r="H1979" s="13">
        <v>169</v>
      </c>
      <c r="I1979" s="13">
        <v>0.14201183431952699</v>
      </c>
    </row>
    <row r="1980" spans="1:9" x14ac:dyDescent="0.35">
      <c r="A1980" s="14">
        <v>2015</v>
      </c>
      <c r="B1980" s="14" t="s">
        <v>58</v>
      </c>
      <c r="C1980" s="14" t="s">
        <v>142</v>
      </c>
      <c r="D1980" s="14">
        <v>2004</v>
      </c>
      <c r="E1980" s="14">
        <f>data_filtered[[#This Row],[test_year]]-data_filtered[[#This Row],[model_year]]</f>
        <v>11</v>
      </c>
      <c r="F1980" s="14">
        <v>109</v>
      </c>
      <c r="G1980" s="14">
        <v>18</v>
      </c>
      <c r="H1980" s="14">
        <v>127</v>
      </c>
      <c r="I1980" s="14">
        <v>0.14173228346456701</v>
      </c>
    </row>
    <row r="1981" spans="1:9" x14ac:dyDescent="0.35">
      <c r="A1981" s="14">
        <v>2015</v>
      </c>
      <c r="B1981" s="14" t="s">
        <v>42</v>
      </c>
      <c r="C1981" s="14" t="s">
        <v>43</v>
      </c>
      <c r="D1981" s="14">
        <v>1996</v>
      </c>
      <c r="E1981" s="14">
        <f>data_filtered[[#This Row],[test_year]]-data_filtered[[#This Row],[model_year]]</f>
        <v>19</v>
      </c>
      <c r="F1981" s="14">
        <v>109</v>
      </c>
      <c r="G1981" s="14">
        <v>18</v>
      </c>
      <c r="H1981" s="14">
        <v>127</v>
      </c>
      <c r="I1981" s="14">
        <v>0.14173228346456701</v>
      </c>
    </row>
    <row r="1982" spans="1:9" x14ac:dyDescent="0.35">
      <c r="A1982" s="13">
        <v>2017</v>
      </c>
      <c r="B1982" s="13" t="s">
        <v>67</v>
      </c>
      <c r="C1982" s="13" t="s">
        <v>77</v>
      </c>
      <c r="D1982" s="13">
        <v>2005</v>
      </c>
      <c r="E1982" s="14">
        <f>data_filtered[[#This Row],[test_year]]-data_filtered[[#This Row],[model_year]]</f>
        <v>12</v>
      </c>
      <c r="F1982" s="13">
        <v>103</v>
      </c>
      <c r="G1982" s="13">
        <v>17</v>
      </c>
      <c r="H1982" s="13">
        <v>120</v>
      </c>
      <c r="I1982" s="13">
        <v>0.141666666666667</v>
      </c>
    </row>
    <row r="1983" spans="1:9" x14ac:dyDescent="0.35">
      <c r="A1983" s="14">
        <v>2016</v>
      </c>
      <c r="B1983" s="14" t="s">
        <v>52</v>
      </c>
      <c r="C1983" s="14" t="s">
        <v>165</v>
      </c>
      <c r="D1983" s="14">
        <v>2002</v>
      </c>
      <c r="E1983" s="14">
        <f>data_filtered[[#This Row],[test_year]]-data_filtered[[#This Row],[model_year]]</f>
        <v>14</v>
      </c>
      <c r="F1983" s="14">
        <v>91</v>
      </c>
      <c r="G1983" s="14">
        <v>15</v>
      </c>
      <c r="H1983" s="14">
        <v>106</v>
      </c>
      <c r="I1983" s="14">
        <v>0.14150943396226401</v>
      </c>
    </row>
    <row r="1984" spans="1:9" x14ac:dyDescent="0.35">
      <c r="A1984" s="13">
        <v>2017</v>
      </c>
      <c r="B1984" s="13" t="s">
        <v>67</v>
      </c>
      <c r="C1984" s="13" t="s">
        <v>145</v>
      </c>
      <c r="D1984" s="13">
        <v>1998</v>
      </c>
      <c r="E1984" s="14">
        <f>data_filtered[[#This Row],[test_year]]-data_filtered[[#This Row],[model_year]]</f>
        <v>19</v>
      </c>
      <c r="F1984" s="13">
        <v>91</v>
      </c>
      <c r="G1984" s="13">
        <v>15</v>
      </c>
      <c r="H1984" s="13">
        <v>106</v>
      </c>
      <c r="I1984" s="13">
        <v>0.14150943396226401</v>
      </c>
    </row>
    <row r="1985" spans="1:9" x14ac:dyDescent="0.35">
      <c r="A1985" s="13">
        <v>2014</v>
      </c>
      <c r="B1985" s="13" t="s">
        <v>42</v>
      </c>
      <c r="C1985" s="13" t="s">
        <v>43</v>
      </c>
      <c r="D1985" s="13">
        <v>2002</v>
      </c>
      <c r="E1985" s="14">
        <f>data_filtered[[#This Row],[test_year]]-data_filtered[[#This Row],[model_year]]</f>
        <v>12</v>
      </c>
      <c r="F1985" s="13">
        <v>267</v>
      </c>
      <c r="G1985" s="13">
        <v>44</v>
      </c>
      <c r="H1985" s="13">
        <v>311</v>
      </c>
      <c r="I1985" s="13">
        <v>0.14147909967845701</v>
      </c>
    </row>
    <row r="1986" spans="1:9" x14ac:dyDescent="0.35">
      <c r="A1986" s="13">
        <v>2015</v>
      </c>
      <c r="B1986" s="13" t="s">
        <v>98</v>
      </c>
      <c r="C1986" s="13" t="s">
        <v>41</v>
      </c>
      <c r="D1986" s="13">
        <v>2004</v>
      </c>
      <c r="E1986" s="14">
        <f>data_filtered[[#This Row],[test_year]]-data_filtered[[#This Row],[model_year]]</f>
        <v>11</v>
      </c>
      <c r="F1986" s="13">
        <v>85</v>
      </c>
      <c r="G1986" s="13">
        <v>14</v>
      </c>
      <c r="H1986" s="13">
        <v>99</v>
      </c>
      <c r="I1986" s="13">
        <v>0.14141414141414099</v>
      </c>
    </row>
    <row r="1987" spans="1:9" x14ac:dyDescent="0.35">
      <c r="A1987" s="13">
        <v>2015</v>
      </c>
      <c r="B1987" s="13" t="s">
        <v>33</v>
      </c>
      <c r="C1987" s="13" t="s">
        <v>34</v>
      </c>
      <c r="D1987" s="13">
        <v>2004</v>
      </c>
      <c r="E1987" s="14">
        <f>data_filtered[[#This Row],[test_year]]-data_filtered[[#This Row],[model_year]]</f>
        <v>11</v>
      </c>
      <c r="F1987" s="13">
        <v>85</v>
      </c>
      <c r="G1987" s="13">
        <v>14</v>
      </c>
      <c r="H1987" s="13">
        <v>99</v>
      </c>
      <c r="I1987" s="13">
        <v>0.14141414141414099</v>
      </c>
    </row>
    <row r="1988" spans="1:9" x14ac:dyDescent="0.35">
      <c r="A1988" s="13">
        <v>2013</v>
      </c>
      <c r="B1988" s="13" t="s">
        <v>42</v>
      </c>
      <c r="C1988" s="13" t="s">
        <v>66</v>
      </c>
      <c r="D1988" s="13">
        <v>1995</v>
      </c>
      <c r="E1988" s="14">
        <f>data_filtered[[#This Row],[test_year]]-data_filtered[[#This Row],[model_year]]</f>
        <v>18</v>
      </c>
      <c r="F1988" s="13">
        <v>158</v>
      </c>
      <c r="G1988" s="13">
        <v>26</v>
      </c>
      <c r="H1988" s="13">
        <v>184</v>
      </c>
      <c r="I1988" s="13">
        <v>0.141304347826087</v>
      </c>
    </row>
    <row r="1989" spans="1:9" x14ac:dyDescent="0.35">
      <c r="A1989" s="13">
        <v>2016</v>
      </c>
      <c r="B1989" s="13" t="s">
        <v>24</v>
      </c>
      <c r="C1989" s="13" t="s">
        <v>199</v>
      </c>
      <c r="D1989" s="13">
        <v>2002</v>
      </c>
      <c r="E1989" s="14">
        <f>data_filtered[[#This Row],[test_year]]-data_filtered[[#This Row],[model_year]]</f>
        <v>14</v>
      </c>
      <c r="F1989" s="13">
        <v>79</v>
      </c>
      <c r="G1989" s="13">
        <v>13</v>
      </c>
      <c r="H1989" s="13">
        <v>92</v>
      </c>
      <c r="I1989" s="13">
        <v>0.141304347826087</v>
      </c>
    </row>
    <row r="1990" spans="1:9" x14ac:dyDescent="0.35">
      <c r="A1990" s="14">
        <v>2013</v>
      </c>
      <c r="B1990" s="14" t="s">
        <v>52</v>
      </c>
      <c r="C1990" s="14" t="s">
        <v>90</v>
      </c>
      <c r="D1990" s="14">
        <v>2005</v>
      </c>
      <c r="E1990" s="14">
        <f>data_filtered[[#This Row],[test_year]]-data_filtered[[#This Row],[model_year]]</f>
        <v>8</v>
      </c>
      <c r="F1990" s="14">
        <v>146</v>
      </c>
      <c r="G1990" s="14">
        <v>24</v>
      </c>
      <c r="H1990" s="14">
        <v>170</v>
      </c>
      <c r="I1990" s="14">
        <v>0.14117647058823499</v>
      </c>
    </row>
    <row r="1991" spans="1:9" x14ac:dyDescent="0.35">
      <c r="A1991" s="13">
        <v>2014</v>
      </c>
      <c r="B1991" s="13" t="s">
        <v>52</v>
      </c>
      <c r="C1991" s="13" t="s">
        <v>90</v>
      </c>
      <c r="D1991" s="13">
        <v>2006</v>
      </c>
      <c r="E1991" s="14">
        <f>data_filtered[[#This Row],[test_year]]-data_filtered[[#This Row],[model_year]]</f>
        <v>8</v>
      </c>
      <c r="F1991" s="13">
        <v>146</v>
      </c>
      <c r="G1991" s="13">
        <v>24</v>
      </c>
      <c r="H1991" s="13">
        <v>170</v>
      </c>
      <c r="I1991" s="13">
        <v>0.14117647058823499</v>
      </c>
    </row>
    <row r="1992" spans="1:9" x14ac:dyDescent="0.35">
      <c r="A1992" s="14">
        <v>2013</v>
      </c>
      <c r="B1992" s="14" t="s">
        <v>67</v>
      </c>
      <c r="C1992" s="14" t="s">
        <v>145</v>
      </c>
      <c r="D1992" s="14">
        <v>1995</v>
      </c>
      <c r="E1992" s="14">
        <f>data_filtered[[#This Row],[test_year]]-data_filtered[[#This Row],[model_year]]</f>
        <v>18</v>
      </c>
      <c r="F1992" s="14">
        <v>73</v>
      </c>
      <c r="G1992" s="14">
        <v>12</v>
      </c>
      <c r="H1992" s="14">
        <v>85</v>
      </c>
      <c r="I1992" s="14">
        <v>0.14117647058823499</v>
      </c>
    </row>
    <row r="1993" spans="1:9" x14ac:dyDescent="0.35">
      <c r="A1993" s="14">
        <v>2015</v>
      </c>
      <c r="B1993" s="14" t="s">
        <v>52</v>
      </c>
      <c r="C1993" s="14" t="s">
        <v>74</v>
      </c>
      <c r="D1993" s="14">
        <v>2000</v>
      </c>
      <c r="E1993" s="14">
        <f>data_filtered[[#This Row],[test_year]]-data_filtered[[#This Row],[model_year]]</f>
        <v>15</v>
      </c>
      <c r="F1993" s="14">
        <v>73</v>
      </c>
      <c r="G1993" s="14">
        <v>12</v>
      </c>
      <c r="H1993" s="14">
        <v>85</v>
      </c>
      <c r="I1993" s="14">
        <v>0.14117647058823499</v>
      </c>
    </row>
    <row r="1994" spans="1:9" x14ac:dyDescent="0.35">
      <c r="A1994" s="14">
        <v>2016</v>
      </c>
      <c r="B1994" s="14" t="s">
        <v>24</v>
      </c>
      <c r="C1994" s="14" t="s">
        <v>239</v>
      </c>
      <c r="D1994" s="14">
        <v>2015</v>
      </c>
      <c r="E1994" s="14">
        <f>data_filtered[[#This Row],[test_year]]-data_filtered[[#This Row],[model_year]]</f>
        <v>1</v>
      </c>
      <c r="F1994" s="14">
        <v>73</v>
      </c>
      <c r="G1994" s="14">
        <v>12</v>
      </c>
      <c r="H1994" s="14">
        <v>85</v>
      </c>
      <c r="I1994" s="14">
        <v>0.14117647058823499</v>
      </c>
    </row>
    <row r="1995" spans="1:9" x14ac:dyDescent="0.35">
      <c r="A1995" s="14">
        <v>2013</v>
      </c>
      <c r="B1995" s="14" t="s">
        <v>52</v>
      </c>
      <c r="C1995" s="14" t="s">
        <v>168</v>
      </c>
      <c r="D1995" s="14">
        <v>1995</v>
      </c>
      <c r="E1995" s="14">
        <f>data_filtered[[#This Row],[test_year]]-data_filtered[[#This Row],[model_year]]</f>
        <v>18</v>
      </c>
      <c r="F1995" s="14">
        <v>67</v>
      </c>
      <c r="G1995" s="14">
        <v>11</v>
      </c>
      <c r="H1995" s="14">
        <v>78</v>
      </c>
      <c r="I1995" s="14">
        <v>0.141025641025641</v>
      </c>
    </row>
    <row r="1996" spans="1:9" x14ac:dyDescent="0.35">
      <c r="A1996" s="14">
        <v>2016</v>
      </c>
      <c r="B1996" s="14" t="s">
        <v>24</v>
      </c>
      <c r="C1996" s="14" t="s">
        <v>155</v>
      </c>
      <c r="D1996" s="14">
        <v>2003</v>
      </c>
      <c r="E1996" s="14">
        <f>data_filtered[[#This Row],[test_year]]-data_filtered[[#This Row],[model_year]]</f>
        <v>13</v>
      </c>
      <c r="F1996" s="14">
        <v>67</v>
      </c>
      <c r="G1996" s="14">
        <v>11</v>
      </c>
      <c r="H1996" s="14">
        <v>78</v>
      </c>
      <c r="I1996" s="14">
        <v>0.141025641025641</v>
      </c>
    </row>
    <row r="1997" spans="1:9" x14ac:dyDescent="0.35">
      <c r="A1997" s="13">
        <v>2017</v>
      </c>
      <c r="B1997" s="13" t="s">
        <v>30</v>
      </c>
      <c r="C1997" s="13" t="s">
        <v>196</v>
      </c>
      <c r="D1997" s="13">
        <v>2001</v>
      </c>
      <c r="E1997" s="14">
        <f>data_filtered[[#This Row],[test_year]]-data_filtered[[#This Row],[model_year]]</f>
        <v>16</v>
      </c>
      <c r="F1997" s="13">
        <v>67</v>
      </c>
      <c r="G1997" s="13">
        <v>11</v>
      </c>
      <c r="H1997" s="13">
        <v>78</v>
      </c>
      <c r="I1997" s="13">
        <v>0.141025641025641</v>
      </c>
    </row>
    <row r="1998" spans="1:9" x14ac:dyDescent="0.35">
      <c r="A1998" s="13">
        <v>2017</v>
      </c>
      <c r="B1998" s="13" t="s">
        <v>24</v>
      </c>
      <c r="C1998" s="13" t="s">
        <v>41</v>
      </c>
      <c r="D1998" s="13">
        <v>2003</v>
      </c>
      <c r="E1998" s="14">
        <f>data_filtered[[#This Row],[test_year]]-data_filtered[[#This Row],[model_year]]</f>
        <v>14</v>
      </c>
      <c r="F1998" s="13">
        <v>262</v>
      </c>
      <c r="G1998" s="13">
        <v>43</v>
      </c>
      <c r="H1998" s="13">
        <v>305</v>
      </c>
      <c r="I1998" s="13">
        <v>0.14098360655737699</v>
      </c>
    </row>
    <row r="1999" spans="1:9" x14ac:dyDescent="0.35">
      <c r="A1999" s="13">
        <v>2013</v>
      </c>
      <c r="B1999" s="13" t="s">
        <v>30</v>
      </c>
      <c r="C1999" s="13" t="s">
        <v>47</v>
      </c>
      <c r="D1999" s="13">
        <v>2003</v>
      </c>
      <c r="E1999" s="14">
        <f>data_filtered[[#This Row],[test_year]]-data_filtered[[#This Row],[model_year]]</f>
        <v>10</v>
      </c>
      <c r="F1999" s="13">
        <v>256</v>
      </c>
      <c r="G1999" s="13">
        <v>42</v>
      </c>
      <c r="H1999" s="13">
        <v>298</v>
      </c>
      <c r="I1999" s="13">
        <v>0.14093959731543601</v>
      </c>
    </row>
    <row r="2000" spans="1:9" x14ac:dyDescent="0.35">
      <c r="A2000" s="14">
        <v>2015</v>
      </c>
      <c r="B2000" s="14" t="s">
        <v>52</v>
      </c>
      <c r="C2000" s="14" t="s">
        <v>202</v>
      </c>
      <c r="D2000" s="14">
        <v>2005</v>
      </c>
      <c r="E2000" s="14">
        <f>data_filtered[[#This Row],[test_year]]-data_filtered[[#This Row],[model_year]]</f>
        <v>10</v>
      </c>
      <c r="F2000" s="14">
        <v>61</v>
      </c>
      <c r="G2000" s="14">
        <v>10</v>
      </c>
      <c r="H2000" s="14">
        <v>71</v>
      </c>
      <c r="I2000" s="14">
        <v>0.140845070422535</v>
      </c>
    </row>
    <row r="2001" spans="1:9" x14ac:dyDescent="0.35">
      <c r="A2001" s="14">
        <v>2016</v>
      </c>
      <c r="B2001" s="14" t="s">
        <v>52</v>
      </c>
      <c r="C2001" s="14" t="s">
        <v>202</v>
      </c>
      <c r="D2001" s="14">
        <v>2005</v>
      </c>
      <c r="E2001" s="14">
        <f>data_filtered[[#This Row],[test_year]]-data_filtered[[#This Row],[model_year]]</f>
        <v>11</v>
      </c>
      <c r="F2001" s="14">
        <v>61</v>
      </c>
      <c r="G2001" s="14">
        <v>10</v>
      </c>
      <c r="H2001" s="14">
        <v>71</v>
      </c>
      <c r="I2001" s="14">
        <v>0.140845070422535</v>
      </c>
    </row>
    <row r="2002" spans="1:9" x14ac:dyDescent="0.35">
      <c r="A2002" s="13">
        <v>2017</v>
      </c>
      <c r="B2002" s="13" t="s">
        <v>190</v>
      </c>
      <c r="C2002" s="13" t="s">
        <v>219</v>
      </c>
      <c r="D2002" s="13">
        <v>2006</v>
      </c>
      <c r="E2002" s="14">
        <f>data_filtered[[#This Row],[test_year]]-data_filtered[[#This Row],[model_year]]</f>
        <v>11</v>
      </c>
      <c r="F2002" s="13">
        <v>61</v>
      </c>
      <c r="G2002" s="13">
        <v>10</v>
      </c>
      <c r="H2002" s="13">
        <v>71</v>
      </c>
      <c r="I2002" s="13">
        <v>0.140845070422535</v>
      </c>
    </row>
    <row r="2003" spans="1:9" x14ac:dyDescent="0.35">
      <c r="A2003" s="13">
        <v>2013</v>
      </c>
      <c r="B2003" s="13" t="s">
        <v>67</v>
      </c>
      <c r="C2003" s="13" t="s">
        <v>77</v>
      </c>
      <c r="D2003" s="13">
        <v>2000</v>
      </c>
      <c r="E2003" s="14">
        <f>data_filtered[[#This Row],[test_year]]-data_filtered[[#This Row],[model_year]]</f>
        <v>13</v>
      </c>
      <c r="F2003" s="13">
        <v>116</v>
      </c>
      <c r="G2003" s="13">
        <v>19</v>
      </c>
      <c r="H2003" s="13">
        <v>135</v>
      </c>
      <c r="I2003" s="13">
        <v>0.140740740740741</v>
      </c>
    </row>
    <row r="2004" spans="1:9" x14ac:dyDescent="0.35">
      <c r="A2004" s="14">
        <v>2014</v>
      </c>
      <c r="B2004" s="14" t="s">
        <v>30</v>
      </c>
      <c r="C2004" s="14" t="s">
        <v>162</v>
      </c>
      <c r="D2004" s="14">
        <v>1998</v>
      </c>
      <c r="E2004" s="14">
        <f>data_filtered[[#This Row],[test_year]]-data_filtered[[#This Row],[model_year]]</f>
        <v>16</v>
      </c>
      <c r="F2004" s="14">
        <v>55</v>
      </c>
      <c r="G2004" s="14">
        <v>9</v>
      </c>
      <c r="H2004" s="14">
        <v>64</v>
      </c>
      <c r="I2004" s="14">
        <v>0.140625</v>
      </c>
    </row>
    <row r="2005" spans="1:9" x14ac:dyDescent="0.35">
      <c r="A2005" s="13">
        <v>2014</v>
      </c>
      <c r="B2005" s="13" t="s">
        <v>33</v>
      </c>
      <c r="C2005" s="13" t="s">
        <v>245</v>
      </c>
      <c r="D2005" s="13">
        <v>2003</v>
      </c>
      <c r="E2005" s="14">
        <f>data_filtered[[#This Row],[test_year]]-data_filtered[[#This Row],[model_year]]</f>
        <v>11</v>
      </c>
      <c r="F2005" s="13">
        <v>55</v>
      </c>
      <c r="G2005" s="13">
        <v>9</v>
      </c>
      <c r="H2005" s="13">
        <v>64</v>
      </c>
      <c r="I2005" s="13">
        <v>0.140625</v>
      </c>
    </row>
    <row r="2006" spans="1:9" x14ac:dyDescent="0.35">
      <c r="A2006" s="14">
        <v>2016</v>
      </c>
      <c r="B2006" s="14" t="s">
        <v>118</v>
      </c>
      <c r="C2006" s="14" t="s">
        <v>119</v>
      </c>
      <c r="D2006" s="14">
        <v>2005</v>
      </c>
      <c r="E2006" s="14">
        <f>data_filtered[[#This Row],[test_year]]-data_filtered[[#This Row],[model_year]]</f>
        <v>11</v>
      </c>
      <c r="F2006" s="14">
        <v>55</v>
      </c>
      <c r="G2006" s="14">
        <v>9</v>
      </c>
      <c r="H2006" s="14">
        <v>64</v>
      </c>
      <c r="I2006" s="14">
        <v>0.140625</v>
      </c>
    </row>
    <row r="2007" spans="1:9" x14ac:dyDescent="0.35">
      <c r="A2007" s="14">
        <v>2016</v>
      </c>
      <c r="B2007" s="14" t="s">
        <v>58</v>
      </c>
      <c r="C2007" s="14" t="s">
        <v>76</v>
      </c>
      <c r="D2007" s="14">
        <v>2007</v>
      </c>
      <c r="E2007" s="14">
        <f>data_filtered[[#This Row],[test_year]]-data_filtered[[#This Row],[model_year]]</f>
        <v>9</v>
      </c>
      <c r="F2007" s="14">
        <v>55</v>
      </c>
      <c r="G2007" s="14">
        <v>9</v>
      </c>
      <c r="H2007" s="14">
        <v>64</v>
      </c>
      <c r="I2007" s="14">
        <v>0.140625</v>
      </c>
    </row>
    <row r="2008" spans="1:9" x14ac:dyDescent="0.35">
      <c r="A2008" s="14">
        <v>2017</v>
      </c>
      <c r="B2008" s="14" t="s">
        <v>24</v>
      </c>
      <c r="C2008" s="14" t="s">
        <v>199</v>
      </c>
      <c r="D2008" s="14">
        <v>2003</v>
      </c>
      <c r="E2008" s="14">
        <f>data_filtered[[#This Row],[test_year]]-data_filtered[[#This Row],[model_year]]</f>
        <v>14</v>
      </c>
      <c r="F2008" s="14">
        <v>55</v>
      </c>
      <c r="G2008" s="14">
        <v>9</v>
      </c>
      <c r="H2008" s="14">
        <v>64</v>
      </c>
      <c r="I2008" s="14">
        <v>0.140625</v>
      </c>
    </row>
    <row r="2009" spans="1:9" x14ac:dyDescent="0.35">
      <c r="A2009" s="14">
        <v>2016</v>
      </c>
      <c r="B2009" s="14" t="s">
        <v>52</v>
      </c>
      <c r="C2009" s="14" t="s">
        <v>53</v>
      </c>
      <c r="D2009" s="14">
        <v>2005</v>
      </c>
      <c r="E2009" s="14">
        <f>data_filtered[[#This Row],[test_year]]-data_filtered[[#This Row],[model_year]]</f>
        <v>11</v>
      </c>
      <c r="F2009" s="14">
        <v>208</v>
      </c>
      <c r="G2009" s="14">
        <v>34</v>
      </c>
      <c r="H2009" s="14">
        <v>242</v>
      </c>
      <c r="I2009" s="14">
        <v>0.14049586776859499</v>
      </c>
    </row>
    <row r="2010" spans="1:9" x14ac:dyDescent="0.35">
      <c r="A2010" s="13">
        <v>2013</v>
      </c>
      <c r="B2010" s="13" t="s">
        <v>24</v>
      </c>
      <c r="C2010" s="13" t="s">
        <v>41</v>
      </c>
      <c r="D2010" s="13">
        <v>2002</v>
      </c>
      <c r="E2010" s="14">
        <f>data_filtered[[#This Row],[test_year]]-data_filtered[[#This Row],[model_year]]</f>
        <v>11</v>
      </c>
      <c r="F2010" s="13">
        <v>202</v>
      </c>
      <c r="G2010" s="13">
        <v>33</v>
      </c>
      <c r="H2010" s="13">
        <v>235</v>
      </c>
      <c r="I2010" s="13">
        <v>0.14042553191489399</v>
      </c>
    </row>
    <row r="2011" spans="1:9" x14ac:dyDescent="0.35">
      <c r="A2011" s="14">
        <v>2013</v>
      </c>
      <c r="B2011" s="14" t="s">
        <v>24</v>
      </c>
      <c r="C2011" s="14" t="s">
        <v>41</v>
      </c>
      <c r="D2011" s="14">
        <v>2000</v>
      </c>
      <c r="E2011" s="14">
        <f>data_filtered[[#This Row],[test_year]]-data_filtered[[#This Row],[model_year]]</f>
        <v>13</v>
      </c>
      <c r="F2011" s="14">
        <v>251</v>
      </c>
      <c r="G2011" s="14">
        <v>41</v>
      </c>
      <c r="H2011" s="14">
        <v>292</v>
      </c>
      <c r="I2011" s="14">
        <v>0.14041095890411001</v>
      </c>
    </row>
    <row r="2012" spans="1:9" x14ac:dyDescent="0.35">
      <c r="A2012" s="14">
        <v>2013</v>
      </c>
      <c r="B2012" s="14" t="s">
        <v>102</v>
      </c>
      <c r="C2012" s="14" t="s">
        <v>103</v>
      </c>
      <c r="D2012" s="14">
        <v>1998</v>
      </c>
      <c r="E2012" s="14">
        <f>data_filtered[[#This Row],[test_year]]-data_filtered[[#This Row],[model_year]]</f>
        <v>15</v>
      </c>
      <c r="F2012" s="14">
        <v>49</v>
      </c>
      <c r="G2012" s="14">
        <v>8</v>
      </c>
      <c r="H2012" s="14">
        <v>57</v>
      </c>
      <c r="I2012" s="14">
        <v>0.140350877192982</v>
      </c>
    </row>
    <row r="2013" spans="1:9" x14ac:dyDescent="0.35">
      <c r="A2013" s="14">
        <v>2013</v>
      </c>
      <c r="B2013" s="14" t="s">
        <v>186</v>
      </c>
      <c r="C2013" s="14" t="s">
        <v>236</v>
      </c>
      <c r="D2013" s="14">
        <v>2004</v>
      </c>
      <c r="E2013" s="14">
        <f>data_filtered[[#This Row],[test_year]]-data_filtered[[#This Row],[model_year]]</f>
        <v>9</v>
      </c>
      <c r="F2013" s="14">
        <v>49</v>
      </c>
      <c r="G2013" s="14">
        <v>8</v>
      </c>
      <c r="H2013" s="14">
        <v>57</v>
      </c>
      <c r="I2013" s="14">
        <v>0.140350877192982</v>
      </c>
    </row>
    <row r="2014" spans="1:9" x14ac:dyDescent="0.35">
      <c r="A2014" s="14">
        <v>2013</v>
      </c>
      <c r="B2014" s="14" t="s">
        <v>113</v>
      </c>
      <c r="C2014" s="14" t="s">
        <v>344</v>
      </c>
      <c r="D2014" s="14">
        <v>2003</v>
      </c>
      <c r="E2014" s="14">
        <f>data_filtered[[#This Row],[test_year]]-data_filtered[[#This Row],[model_year]]</f>
        <v>10</v>
      </c>
      <c r="F2014" s="14">
        <v>49</v>
      </c>
      <c r="G2014" s="14">
        <v>8</v>
      </c>
      <c r="H2014" s="14">
        <v>57</v>
      </c>
      <c r="I2014" s="14">
        <v>0.140350877192982</v>
      </c>
    </row>
    <row r="2015" spans="1:9" x14ac:dyDescent="0.35">
      <c r="A2015" s="14">
        <v>2013</v>
      </c>
      <c r="B2015" s="14" t="s">
        <v>153</v>
      </c>
      <c r="C2015" s="14" t="s">
        <v>224</v>
      </c>
      <c r="D2015" s="14">
        <v>2008</v>
      </c>
      <c r="E2015" s="14">
        <f>data_filtered[[#This Row],[test_year]]-data_filtered[[#This Row],[model_year]]</f>
        <v>5</v>
      </c>
      <c r="F2015" s="14">
        <v>49</v>
      </c>
      <c r="G2015" s="14">
        <v>8</v>
      </c>
      <c r="H2015" s="14">
        <v>57</v>
      </c>
      <c r="I2015" s="14">
        <v>0.140350877192982</v>
      </c>
    </row>
    <row r="2016" spans="1:9" x14ac:dyDescent="0.35">
      <c r="A2016" s="13">
        <v>2014</v>
      </c>
      <c r="B2016" s="13" t="s">
        <v>113</v>
      </c>
      <c r="C2016" s="13" t="s">
        <v>161</v>
      </c>
      <c r="D2016" s="13">
        <v>1995</v>
      </c>
      <c r="E2016" s="14">
        <f>data_filtered[[#This Row],[test_year]]-data_filtered[[#This Row],[model_year]]</f>
        <v>19</v>
      </c>
      <c r="F2016" s="13">
        <v>49</v>
      </c>
      <c r="G2016" s="13">
        <v>8</v>
      </c>
      <c r="H2016" s="13">
        <v>57</v>
      </c>
      <c r="I2016" s="13">
        <v>0.140350877192982</v>
      </c>
    </row>
    <row r="2017" spans="1:9" x14ac:dyDescent="0.35">
      <c r="A2017" s="14">
        <v>2015</v>
      </c>
      <c r="B2017" s="14" t="s">
        <v>24</v>
      </c>
      <c r="C2017" s="14" t="s">
        <v>29</v>
      </c>
      <c r="D2017" s="14">
        <v>1999</v>
      </c>
      <c r="E2017" s="14">
        <f>data_filtered[[#This Row],[test_year]]-data_filtered[[#This Row],[model_year]]</f>
        <v>16</v>
      </c>
      <c r="F2017" s="14">
        <v>49</v>
      </c>
      <c r="G2017" s="14">
        <v>8</v>
      </c>
      <c r="H2017" s="14">
        <v>57</v>
      </c>
      <c r="I2017" s="14">
        <v>0.140350877192982</v>
      </c>
    </row>
    <row r="2018" spans="1:9" x14ac:dyDescent="0.35">
      <c r="A2018" s="14">
        <v>2016</v>
      </c>
      <c r="B2018" s="14" t="s">
        <v>67</v>
      </c>
      <c r="C2018" s="14" t="s">
        <v>77</v>
      </c>
      <c r="D2018" s="14">
        <v>2003</v>
      </c>
      <c r="E2018" s="14">
        <f>data_filtered[[#This Row],[test_year]]-data_filtered[[#This Row],[model_year]]</f>
        <v>13</v>
      </c>
      <c r="F2018" s="14">
        <v>49</v>
      </c>
      <c r="G2018" s="14">
        <v>8</v>
      </c>
      <c r="H2018" s="14">
        <v>57</v>
      </c>
      <c r="I2018" s="14">
        <v>0.140350877192982</v>
      </c>
    </row>
    <row r="2019" spans="1:9" x14ac:dyDescent="0.35">
      <c r="A2019" s="13">
        <v>2016</v>
      </c>
      <c r="B2019" s="13" t="s">
        <v>26</v>
      </c>
      <c r="C2019" s="13" t="s">
        <v>27</v>
      </c>
      <c r="D2019" s="13">
        <v>1992</v>
      </c>
      <c r="E2019" s="14">
        <f>data_filtered[[#This Row],[test_year]]-data_filtered[[#This Row],[model_year]]</f>
        <v>24</v>
      </c>
      <c r="F2019" s="13">
        <v>49</v>
      </c>
      <c r="G2019" s="13">
        <v>8</v>
      </c>
      <c r="H2019" s="13">
        <v>57</v>
      </c>
      <c r="I2019" s="13">
        <v>0.140350877192982</v>
      </c>
    </row>
    <row r="2020" spans="1:9" x14ac:dyDescent="0.35">
      <c r="A2020" s="14">
        <v>2017</v>
      </c>
      <c r="B2020" s="14" t="s">
        <v>24</v>
      </c>
      <c r="C2020" s="14" t="s">
        <v>70</v>
      </c>
      <c r="D2020" s="14">
        <v>1990</v>
      </c>
      <c r="E2020" s="14">
        <f>data_filtered[[#This Row],[test_year]]-data_filtered[[#This Row],[model_year]]</f>
        <v>27</v>
      </c>
      <c r="F2020" s="14">
        <v>49</v>
      </c>
      <c r="G2020" s="14">
        <v>8</v>
      </c>
      <c r="H2020" s="14">
        <v>57</v>
      </c>
      <c r="I2020" s="14">
        <v>0.140350877192982</v>
      </c>
    </row>
    <row r="2021" spans="1:9" x14ac:dyDescent="0.35">
      <c r="A2021" s="13">
        <v>2017</v>
      </c>
      <c r="B2021" s="13" t="s">
        <v>33</v>
      </c>
      <c r="C2021" s="13" t="s">
        <v>109</v>
      </c>
      <c r="D2021" s="13">
        <v>2003</v>
      </c>
      <c r="E2021" s="14">
        <f>data_filtered[[#This Row],[test_year]]-data_filtered[[#This Row],[model_year]]</f>
        <v>14</v>
      </c>
      <c r="F2021" s="13">
        <v>49</v>
      </c>
      <c r="G2021" s="13">
        <v>8</v>
      </c>
      <c r="H2021" s="13">
        <v>57</v>
      </c>
      <c r="I2021" s="13">
        <v>0.140350877192982</v>
      </c>
    </row>
    <row r="2022" spans="1:9" x14ac:dyDescent="0.35">
      <c r="A2022" s="14">
        <v>2017</v>
      </c>
      <c r="B2022" s="14" t="s">
        <v>26</v>
      </c>
      <c r="C2022" s="14" t="s">
        <v>88</v>
      </c>
      <c r="D2022" s="14">
        <v>1994</v>
      </c>
      <c r="E2022" s="14">
        <f>data_filtered[[#This Row],[test_year]]-data_filtered[[#This Row],[model_year]]</f>
        <v>23</v>
      </c>
      <c r="F2022" s="14">
        <v>49</v>
      </c>
      <c r="G2022" s="14">
        <v>8</v>
      </c>
      <c r="H2022" s="14">
        <v>57</v>
      </c>
      <c r="I2022" s="14">
        <v>0.140350877192982</v>
      </c>
    </row>
    <row r="2023" spans="1:9" x14ac:dyDescent="0.35">
      <c r="A2023" s="14">
        <v>2014</v>
      </c>
      <c r="B2023" s="14" t="s">
        <v>79</v>
      </c>
      <c r="C2023" s="14" t="s">
        <v>125</v>
      </c>
      <c r="D2023" s="14">
        <v>2004</v>
      </c>
      <c r="E2023" s="14">
        <f>data_filtered[[#This Row],[test_year]]-data_filtered[[#This Row],[model_year]]</f>
        <v>10</v>
      </c>
      <c r="F2023" s="14">
        <v>141</v>
      </c>
      <c r="G2023" s="14">
        <v>23</v>
      </c>
      <c r="H2023" s="14">
        <v>164</v>
      </c>
      <c r="I2023" s="14">
        <v>0.14024390243902399</v>
      </c>
    </row>
    <row r="2024" spans="1:9" x14ac:dyDescent="0.35">
      <c r="A2024" s="14">
        <v>2014</v>
      </c>
      <c r="B2024" s="14" t="s">
        <v>24</v>
      </c>
      <c r="C2024" s="14" t="s">
        <v>71</v>
      </c>
      <c r="D2024" s="14">
        <v>1999</v>
      </c>
      <c r="E2024" s="14">
        <f>data_filtered[[#This Row],[test_year]]-data_filtered[[#This Row],[model_year]]</f>
        <v>15</v>
      </c>
      <c r="F2024" s="14">
        <v>92</v>
      </c>
      <c r="G2024" s="14">
        <v>15</v>
      </c>
      <c r="H2024" s="14">
        <v>107</v>
      </c>
      <c r="I2024" s="14">
        <v>0.14018691588785001</v>
      </c>
    </row>
    <row r="2025" spans="1:9" x14ac:dyDescent="0.35">
      <c r="A2025" s="13">
        <v>2014</v>
      </c>
      <c r="B2025" s="13" t="s">
        <v>52</v>
      </c>
      <c r="C2025" s="13" t="s">
        <v>131</v>
      </c>
      <c r="D2025" s="13">
        <v>1999</v>
      </c>
      <c r="E2025" s="14">
        <f>data_filtered[[#This Row],[test_year]]-data_filtered[[#This Row],[model_year]]</f>
        <v>15</v>
      </c>
      <c r="F2025" s="13">
        <v>92</v>
      </c>
      <c r="G2025" s="13">
        <v>15</v>
      </c>
      <c r="H2025" s="13">
        <v>107</v>
      </c>
      <c r="I2025" s="13">
        <v>0.14018691588785001</v>
      </c>
    </row>
    <row r="2026" spans="1:9" x14ac:dyDescent="0.35">
      <c r="A2026" s="13">
        <v>2015</v>
      </c>
      <c r="B2026" s="13" t="s">
        <v>30</v>
      </c>
      <c r="C2026" s="13" t="s">
        <v>32</v>
      </c>
      <c r="D2026" s="13">
        <v>2003</v>
      </c>
      <c r="E2026" s="14">
        <f>data_filtered[[#This Row],[test_year]]-data_filtered[[#This Row],[model_year]]</f>
        <v>12</v>
      </c>
      <c r="F2026" s="13">
        <v>227</v>
      </c>
      <c r="G2026" s="13">
        <v>37</v>
      </c>
      <c r="H2026" s="13">
        <v>264</v>
      </c>
      <c r="I2026" s="13">
        <v>0.140151515151515</v>
      </c>
    </row>
    <row r="2027" spans="1:9" x14ac:dyDescent="0.35">
      <c r="A2027" s="14">
        <v>2013</v>
      </c>
      <c r="B2027" s="14" t="s">
        <v>52</v>
      </c>
      <c r="C2027" s="14" t="s">
        <v>61</v>
      </c>
      <c r="D2027" s="14">
        <v>1995</v>
      </c>
      <c r="E2027" s="14">
        <f>data_filtered[[#This Row],[test_year]]-data_filtered[[#This Row],[model_year]]</f>
        <v>18</v>
      </c>
      <c r="F2027" s="14">
        <v>86</v>
      </c>
      <c r="G2027" s="14">
        <v>14</v>
      </c>
      <c r="H2027" s="14">
        <v>100</v>
      </c>
      <c r="I2027" s="14">
        <v>0.14000000000000001</v>
      </c>
    </row>
    <row r="2028" spans="1:9" x14ac:dyDescent="0.35">
      <c r="A2028" s="14">
        <v>2013</v>
      </c>
      <c r="B2028" s="14" t="s">
        <v>33</v>
      </c>
      <c r="C2028" s="14" t="s">
        <v>34</v>
      </c>
      <c r="D2028" s="14">
        <v>2004</v>
      </c>
      <c r="E2028" s="14">
        <f>data_filtered[[#This Row],[test_year]]-data_filtered[[#This Row],[model_year]]</f>
        <v>9</v>
      </c>
      <c r="F2028" s="14">
        <v>86</v>
      </c>
      <c r="G2028" s="14">
        <v>14</v>
      </c>
      <c r="H2028" s="14">
        <v>100</v>
      </c>
      <c r="I2028" s="14">
        <v>0.14000000000000001</v>
      </c>
    </row>
    <row r="2029" spans="1:9" x14ac:dyDescent="0.35">
      <c r="A2029" s="14">
        <v>2015</v>
      </c>
      <c r="B2029" s="14" t="s">
        <v>26</v>
      </c>
      <c r="C2029" s="14" t="s">
        <v>201</v>
      </c>
      <c r="D2029" s="14">
        <v>2000</v>
      </c>
      <c r="E2029" s="14">
        <f>data_filtered[[#This Row],[test_year]]-data_filtered[[#This Row],[model_year]]</f>
        <v>15</v>
      </c>
      <c r="F2029" s="14">
        <v>86</v>
      </c>
      <c r="G2029" s="14">
        <v>14</v>
      </c>
      <c r="H2029" s="14">
        <v>100</v>
      </c>
      <c r="I2029" s="14">
        <v>0.14000000000000001</v>
      </c>
    </row>
    <row r="2030" spans="1:9" x14ac:dyDescent="0.35">
      <c r="A2030" s="14">
        <v>2014</v>
      </c>
      <c r="B2030" s="14" t="s">
        <v>30</v>
      </c>
      <c r="C2030" s="14" t="s">
        <v>280</v>
      </c>
      <c r="D2030" s="14">
        <v>1994</v>
      </c>
      <c r="E2030" s="14">
        <f>data_filtered[[#This Row],[test_year]]-data_filtered[[#This Row],[model_year]]</f>
        <v>20</v>
      </c>
      <c r="F2030" s="14">
        <v>43</v>
      </c>
      <c r="G2030" s="14">
        <v>7</v>
      </c>
      <c r="H2030" s="14">
        <v>50</v>
      </c>
      <c r="I2030" s="14">
        <v>0.14000000000000001</v>
      </c>
    </row>
    <row r="2031" spans="1:9" x14ac:dyDescent="0.35">
      <c r="A2031" s="14">
        <v>2014</v>
      </c>
      <c r="B2031" s="14" t="s">
        <v>37</v>
      </c>
      <c r="C2031" s="14" t="s">
        <v>157</v>
      </c>
      <c r="D2031" s="14">
        <v>2003</v>
      </c>
      <c r="E2031" s="14">
        <f>data_filtered[[#This Row],[test_year]]-data_filtered[[#This Row],[model_year]]</f>
        <v>11</v>
      </c>
      <c r="F2031" s="14">
        <v>43</v>
      </c>
      <c r="G2031" s="14">
        <v>7</v>
      </c>
      <c r="H2031" s="14">
        <v>50</v>
      </c>
      <c r="I2031" s="14">
        <v>0.14000000000000001</v>
      </c>
    </row>
    <row r="2032" spans="1:9" x14ac:dyDescent="0.35">
      <c r="A2032" s="13">
        <v>2016</v>
      </c>
      <c r="B2032" s="13" t="s">
        <v>52</v>
      </c>
      <c r="C2032" s="13" t="s">
        <v>318</v>
      </c>
      <c r="D2032" s="13">
        <v>2003</v>
      </c>
      <c r="E2032" s="14">
        <f>data_filtered[[#This Row],[test_year]]-data_filtered[[#This Row],[model_year]]</f>
        <v>13</v>
      </c>
      <c r="F2032" s="13">
        <v>43</v>
      </c>
      <c r="G2032" s="13">
        <v>7</v>
      </c>
      <c r="H2032" s="13">
        <v>50</v>
      </c>
      <c r="I2032" s="13">
        <v>0.14000000000000001</v>
      </c>
    </row>
    <row r="2033" spans="1:9" x14ac:dyDescent="0.35">
      <c r="A2033" s="13">
        <v>2016</v>
      </c>
      <c r="B2033" s="13" t="s">
        <v>269</v>
      </c>
      <c r="C2033" s="13" t="s">
        <v>270</v>
      </c>
      <c r="D2033" s="13">
        <v>1999</v>
      </c>
      <c r="E2033" s="14">
        <f>data_filtered[[#This Row],[test_year]]-data_filtered[[#This Row],[model_year]]</f>
        <v>17</v>
      </c>
      <c r="F2033" s="13">
        <v>43</v>
      </c>
      <c r="G2033" s="13">
        <v>7</v>
      </c>
      <c r="H2033" s="13">
        <v>50</v>
      </c>
      <c r="I2033" s="13">
        <v>0.14000000000000001</v>
      </c>
    </row>
    <row r="2034" spans="1:9" x14ac:dyDescent="0.35">
      <c r="A2034" s="13">
        <v>2017</v>
      </c>
      <c r="B2034" s="13" t="s">
        <v>186</v>
      </c>
      <c r="C2034" s="13" t="s">
        <v>236</v>
      </c>
      <c r="D2034" s="13">
        <v>2006</v>
      </c>
      <c r="E2034" s="14">
        <f>data_filtered[[#This Row],[test_year]]-data_filtered[[#This Row],[model_year]]</f>
        <v>11</v>
      </c>
      <c r="F2034" s="13">
        <v>43</v>
      </c>
      <c r="G2034" s="13">
        <v>7</v>
      </c>
      <c r="H2034" s="13">
        <v>50</v>
      </c>
      <c r="I2034" s="13">
        <v>0.14000000000000001</v>
      </c>
    </row>
    <row r="2035" spans="1:9" x14ac:dyDescent="0.35">
      <c r="A2035" s="13">
        <v>2017</v>
      </c>
      <c r="B2035" s="13" t="s">
        <v>128</v>
      </c>
      <c r="C2035" s="13" t="s">
        <v>129</v>
      </c>
      <c r="D2035" s="13">
        <v>2004</v>
      </c>
      <c r="E2035" s="14">
        <f>data_filtered[[#This Row],[test_year]]-data_filtered[[#This Row],[model_year]]</f>
        <v>13</v>
      </c>
      <c r="F2035" s="13">
        <v>43</v>
      </c>
      <c r="G2035" s="13">
        <v>7</v>
      </c>
      <c r="H2035" s="13">
        <v>50</v>
      </c>
      <c r="I2035" s="13">
        <v>0.14000000000000001</v>
      </c>
    </row>
    <row r="2036" spans="1:9" x14ac:dyDescent="0.35">
      <c r="A2036" s="14">
        <v>2013</v>
      </c>
      <c r="B2036" s="14" t="s">
        <v>67</v>
      </c>
      <c r="C2036" s="14" t="s">
        <v>193</v>
      </c>
      <c r="D2036" s="14">
        <v>2000</v>
      </c>
      <c r="E2036" s="14">
        <f>data_filtered[[#This Row],[test_year]]-data_filtered[[#This Row],[model_year]]</f>
        <v>13</v>
      </c>
      <c r="F2036" s="14">
        <v>80</v>
      </c>
      <c r="G2036" s="14">
        <v>13</v>
      </c>
      <c r="H2036" s="14">
        <v>93</v>
      </c>
      <c r="I2036" s="14">
        <v>0.13978494623655899</v>
      </c>
    </row>
    <row r="2037" spans="1:9" x14ac:dyDescent="0.35">
      <c r="A2037" s="13">
        <v>2017</v>
      </c>
      <c r="B2037" s="13" t="s">
        <v>24</v>
      </c>
      <c r="C2037" s="13" t="s">
        <v>29</v>
      </c>
      <c r="D2037" s="13">
        <v>2009</v>
      </c>
      <c r="E2037" s="14">
        <f>data_filtered[[#This Row],[test_year]]-data_filtered[[#This Row],[model_year]]</f>
        <v>8</v>
      </c>
      <c r="F2037" s="13">
        <v>117</v>
      </c>
      <c r="G2037" s="13">
        <v>19</v>
      </c>
      <c r="H2037" s="13">
        <v>136</v>
      </c>
      <c r="I2037" s="13">
        <v>0.13970588235294101</v>
      </c>
    </row>
    <row r="2038" spans="1:9" x14ac:dyDescent="0.35">
      <c r="A2038" s="14">
        <v>2017</v>
      </c>
      <c r="B2038" s="14" t="s">
        <v>26</v>
      </c>
      <c r="C2038" s="14" t="s">
        <v>69</v>
      </c>
      <c r="D2038" s="14">
        <v>1993</v>
      </c>
      <c r="E2038" s="14">
        <f>data_filtered[[#This Row],[test_year]]-data_filtered[[#This Row],[model_year]]</f>
        <v>24</v>
      </c>
      <c r="F2038" s="14">
        <v>117</v>
      </c>
      <c r="G2038" s="14">
        <v>19</v>
      </c>
      <c r="H2038" s="14">
        <v>136</v>
      </c>
      <c r="I2038" s="14">
        <v>0.13970588235294101</v>
      </c>
    </row>
    <row r="2039" spans="1:9" x14ac:dyDescent="0.35">
      <c r="A2039" s="13">
        <v>2013</v>
      </c>
      <c r="B2039" s="13" t="s">
        <v>67</v>
      </c>
      <c r="C2039" s="13" t="s">
        <v>68</v>
      </c>
      <c r="D2039" s="13">
        <v>2003</v>
      </c>
      <c r="E2039" s="14">
        <f>data_filtered[[#This Row],[test_year]]-data_filtered[[#This Row],[model_year]]</f>
        <v>10</v>
      </c>
      <c r="F2039" s="13">
        <v>74</v>
      </c>
      <c r="G2039" s="13">
        <v>12</v>
      </c>
      <c r="H2039" s="13">
        <v>86</v>
      </c>
      <c r="I2039" s="13">
        <v>0.13953488372093001</v>
      </c>
    </row>
    <row r="2040" spans="1:9" x14ac:dyDescent="0.35">
      <c r="A2040" s="14">
        <v>2015</v>
      </c>
      <c r="B2040" s="14" t="s">
        <v>104</v>
      </c>
      <c r="C2040" s="14" t="s">
        <v>105</v>
      </c>
      <c r="D2040" s="14">
        <v>2000</v>
      </c>
      <c r="E2040" s="14">
        <f>data_filtered[[#This Row],[test_year]]-data_filtered[[#This Row],[model_year]]</f>
        <v>15</v>
      </c>
      <c r="F2040" s="14">
        <v>74</v>
      </c>
      <c r="G2040" s="14">
        <v>12</v>
      </c>
      <c r="H2040" s="14">
        <v>86</v>
      </c>
      <c r="I2040" s="14">
        <v>0.13953488372093001</v>
      </c>
    </row>
    <row r="2041" spans="1:9" x14ac:dyDescent="0.35">
      <c r="A2041" s="13">
        <v>2013</v>
      </c>
      <c r="B2041" s="13" t="s">
        <v>118</v>
      </c>
      <c r="C2041" s="13" t="s">
        <v>119</v>
      </c>
      <c r="D2041" s="13">
        <v>2003</v>
      </c>
      <c r="E2041" s="14">
        <f>data_filtered[[#This Row],[test_year]]-data_filtered[[#This Row],[model_year]]</f>
        <v>10</v>
      </c>
      <c r="F2041" s="13">
        <v>105</v>
      </c>
      <c r="G2041" s="13">
        <v>17</v>
      </c>
      <c r="H2041" s="13">
        <v>122</v>
      </c>
      <c r="I2041" s="13">
        <v>0.13934426229508201</v>
      </c>
    </row>
    <row r="2042" spans="1:9" x14ac:dyDescent="0.35">
      <c r="A2042" s="14">
        <v>2014</v>
      </c>
      <c r="B2042" s="14" t="s">
        <v>24</v>
      </c>
      <c r="C2042" s="14" t="s">
        <v>155</v>
      </c>
      <c r="D2042" s="14">
        <v>1999</v>
      </c>
      <c r="E2042" s="14">
        <f>data_filtered[[#This Row],[test_year]]-data_filtered[[#This Row],[model_year]]</f>
        <v>15</v>
      </c>
      <c r="F2042" s="14">
        <v>105</v>
      </c>
      <c r="G2042" s="14">
        <v>17</v>
      </c>
      <c r="H2042" s="14">
        <v>122</v>
      </c>
      <c r="I2042" s="14">
        <v>0.13934426229508201</v>
      </c>
    </row>
    <row r="2043" spans="1:9" x14ac:dyDescent="0.35">
      <c r="A2043" s="13">
        <v>2017</v>
      </c>
      <c r="B2043" s="13" t="s">
        <v>24</v>
      </c>
      <c r="C2043" s="13" t="s">
        <v>49</v>
      </c>
      <c r="D2043" s="13">
        <v>2005</v>
      </c>
      <c r="E2043" s="14">
        <f>data_filtered[[#This Row],[test_year]]-data_filtered[[#This Row],[model_year]]</f>
        <v>12</v>
      </c>
      <c r="F2043" s="13">
        <v>105</v>
      </c>
      <c r="G2043" s="13">
        <v>17</v>
      </c>
      <c r="H2043" s="13">
        <v>122</v>
      </c>
      <c r="I2043" s="13">
        <v>0.13934426229508201</v>
      </c>
    </row>
    <row r="2044" spans="1:9" x14ac:dyDescent="0.35">
      <c r="A2044" s="13">
        <v>2017</v>
      </c>
      <c r="B2044" s="13" t="s">
        <v>37</v>
      </c>
      <c r="C2044" s="13" t="s">
        <v>59</v>
      </c>
      <c r="D2044" s="13">
        <v>2004</v>
      </c>
      <c r="E2044" s="14">
        <f>data_filtered[[#This Row],[test_year]]-data_filtered[[#This Row],[model_year]]</f>
        <v>13</v>
      </c>
      <c r="F2044" s="13">
        <v>136</v>
      </c>
      <c r="G2044" s="13">
        <v>22</v>
      </c>
      <c r="H2044" s="13">
        <v>158</v>
      </c>
      <c r="I2044" s="13">
        <v>0.139240506329114</v>
      </c>
    </row>
    <row r="2045" spans="1:9" x14ac:dyDescent="0.35">
      <c r="A2045" s="13">
        <v>2015</v>
      </c>
      <c r="B2045" s="13" t="s">
        <v>113</v>
      </c>
      <c r="C2045" s="13" t="s">
        <v>262</v>
      </c>
      <c r="D2045" s="13">
        <v>2007</v>
      </c>
      <c r="E2045" s="14">
        <f>data_filtered[[#This Row],[test_year]]-data_filtered[[#This Row],[model_year]]</f>
        <v>8</v>
      </c>
      <c r="F2045" s="13">
        <v>68</v>
      </c>
      <c r="G2045" s="13">
        <v>11</v>
      </c>
      <c r="H2045" s="13">
        <v>79</v>
      </c>
      <c r="I2045" s="13">
        <v>0.139240506329114</v>
      </c>
    </row>
    <row r="2046" spans="1:9" x14ac:dyDescent="0.35">
      <c r="A2046" s="14">
        <v>2015</v>
      </c>
      <c r="B2046" s="14" t="s">
        <v>104</v>
      </c>
      <c r="C2046" s="14" t="s">
        <v>221</v>
      </c>
      <c r="D2046" s="14">
        <v>1999</v>
      </c>
      <c r="E2046" s="14">
        <f>data_filtered[[#This Row],[test_year]]-data_filtered[[#This Row],[model_year]]</f>
        <v>16</v>
      </c>
      <c r="F2046" s="14">
        <v>68</v>
      </c>
      <c r="G2046" s="14">
        <v>11</v>
      </c>
      <c r="H2046" s="14">
        <v>79</v>
      </c>
      <c r="I2046" s="14">
        <v>0.139240506329114</v>
      </c>
    </row>
    <row r="2047" spans="1:9" x14ac:dyDescent="0.35">
      <c r="A2047" s="13">
        <v>2017</v>
      </c>
      <c r="B2047" s="13" t="s">
        <v>67</v>
      </c>
      <c r="C2047" s="13" t="s">
        <v>138</v>
      </c>
      <c r="D2047" s="13">
        <v>1995</v>
      </c>
      <c r="E2047" s="14">
        <f>data_filtered[[#This Row],[test_year]]-data_filtered[[#This Row],[model_year]]</f>
        <v>22</v>
      </c>
      <c r="F2047" s="13">
        <v>68</v>
      </c>
      <c r="G2047" s="13">
        <v>11</v>
      </c>
      <c r="H2047" s="13">
        <v>79</v>
      </c>
      <c r="I2047" s="13">
        <v>0.139240506329114</v>
      </c>
    </row>
    <row r="2048" spans="1:9" x14ac:dyDescent="0.35">
      <c r="A2048" s="13">
        <v>2013</v>
      </c>
      <c r="B2048" s="13" t="s">
        <v>79</v>
      </c>
      <c r="C2048" s="13" t="s">
        <v>81</v>
      </c>
      <c r="D2048" s="13">
        <v>2005</v>
      </c>
      <c r="E2048" s="14">
        <f>data_filtered[[#This Row],[test_year]]-data_filtered[[#This Row],[model_year]]</f>
        <v>8</v>
      </c>
      <c r="F2048" s="13">
        <v>99</v>
      </c>
      <c r="G2048" s="13">
        <v>16</v>
      </c>
      <c r="H2048" s="13">
        <v>115</v>
      </c>
      <c r="I2048" s="13">
        <v>0.139130434782609</v>
      </c>
    </row>
    <row r="2049" spans="1:9" x14ac:dyDescent="0.35">
      <c r="A2049" s="13">
        <v>2014</v>
      </c>
      <c r="B2049" s="13" t="s">
        <v>98</v>
      </c>
      <c r="C2049" s="13" t="s">
        <v>41</v>
      </c>
      <c r="D2049" s="13">
        <v>2005</v>
      </c>
      <c r="E2049" s="14">
        <f>data_filtered[[#This Row],[test_year]]-data_filtered[[#This Row],[model_year]]</f>
        <v>9</v>
      </c>
      <c r="F2049" s="13">
        <v>99</v>
      </c>
      <c r="G2049" s="13">
        <v>16</v>
      </c>
      <c r="H2049" s="13">
        <v>115</v>
      </c>
      <c r="I2049" s="13">
        <v>0.139130434782609</v>
      </c>
    </row>
    <row r="2050" spans="1:9" x14ac:dyDescent="0.35">
      <c r="A2050" s="14">
        <v>2015</v>
      </c>
      <c r="B2050" s="14" t="s">
        <v>67</v>
      </c>
      <c r="C2050" s="14" t="s">
        <v>68</v>
      </c>
      <c r="D2050" s="14">
        <v>2004</v>
      </c>
      <c r="E2050" s="14">
        <f>data_filtered[[#This Row],[test_year]]-data_filtered[[#This Row],[model_year]]</f>
        <v>11</v>
      </c>
      <c r="F2050" s="14">
        <v>99</v>
      </c>
      <c r="G2050" s="14">
        <v>16</v>
      </c>
      <c r="H2050" s="14">
        <v>115</v>
      </c>
      <c r="I2050" s="14">
        <v>0.139130434782609</v>
      </c>
    </row>
    <row r="2051" spans="1:9" x14ac:dyDescent="0.35">
      <c r="A2051" s="13">
        <v>2015</v>
      </c>
      <c r="B2051" s="13" t="s">
        <v>33</v>
      </c>
      <c r="C2051" s="13" t="s">
        <v>109</v>
      </c>
      <c r="D2051" s="13">
        <v>2002</v>
      </c>
      <c r="E2051" s="14">
        <f>data_filtered[[#This Row],[test_year]]-data_filtered[[#This Row],[model_year]]</f>
        <v>13</v>
      </c>
      <c r="F2051" s="13">
        <v>99</v>
      </c>
      <c r="G2051" s="13">
        <v>16</v>
      </c>
      <c r="H2051" s="13">
        <v>115</v>
      </c>
      <c r="I2051" s="13">
        <v>0.139130434782609</v>
      </c>
    </row>
    <row r="2052" spans="1:9" x14ac:dyDescent="0.35">
      <c r="A2052" s="13">
        <v>2015</v>
      </c>
      <c r="B2052" s="13" t="s">
        <v>30</v>
      </c>
      <c r="C2052" s="13" t="s">
        <v>56</v>
      </c>
      <c r="D2052" s="13">
        <v>1998</v>
      </c>
      <c r="E2052" s="14">
        <f>data_filtered[[#This Row],[test_year]]-data_filtered[[#This Row],[model_year]]</f>
        <v>17</v>
      </c>
      <c r="F2052" s="13">
        <v>93</v>
      </c>
      <c r="G2052" s="13">
        <v>15</v>
      </c>
      <c r="H2052" s="13">
        <v>108</v>
      </c>
      <c r="I2052" s="13">
        <v>0.13888888888888901</v>
      </c>
    </row>
    <row r="2053" spans="1:9" x14ac:dyDescent="0.35">
      <c r="A2053" s="14">
        <v>2015</v>
      </c>
      <c r="B2053" s="14" t="s">
        <v>30</v>
      </c>
      <c r="C2053" s="14" t="s">
        <v>148</v>
      </c>
      <c r="D2053" s="14">
        <v>2001</v>
      </c>
      <c r="E2053" s="14">
        <f>data_filtered[[#This Row],[test_year]]-data_filtered[[#This Row],[model_year]]</f>
        <v>14</v>
      </c>
      <c r="F2053" s="14">
        <v>93</v>
      </c>
      <c r="G2053" s="14">
        <v>15</v>
      </c>
      <c r="H2053" s="14">
        <v>108</v>
      </c>
      <c r="I2053" s="14">
        <v>0.13888888888888901</v>
      </c>
    </row>
    <row r="2054" spans="1:9" x14ac:dyDescent="0.35">
      <c r="A2054" s="13">
        <v>2013</v>
      </c>
      <c r="B2054" s="13" t="s">
        <v>24</v>
      </c>
      <c r="C2054" s="13" t="s">
        <v>122</v>
      </c>
      <c r="D2054" s="13">
        <v>2003</v>
      </c>
      <c r="E2054" s="14">
        <f>data_filtered[[#This Row],[test_year]]-data_filtered[[#This Row],[model_year]]</f>
        <v>10</v>
      </c>
      <c r="F2054" s="13">
        <v>62</v>
      </c>
      <c r="G2054" s="13">
        <v>10</v>
      </c>
      <c r="H2054" s="13">
        <v>72</v>
      </c>
      <c r="I2054" s="13">
        <v>0.13888888888888901</v>
      </c>
    </row>
    <row r="2055" spans="1:9" x14ac:dyDescent="0.35">
      <c r="A2055" s="14">
        <v>2017</v>
      </c>
      <c r="B2055" s="14" t="s">
        <v>24</v>
      </c>
      <c r="C2055" s="14" t="s">
        <v>155</v>
      </c>
      <c r="D2055" s="14">
        <v>2005</v>
      </c>
      <c r="E2055" s="14">
        <f>data_filtered[[#This Row],[test_year]]-data_filtered[[#This Row],[model_year]]</f>
        <v>12</v>
      </c>
      <c r="F2055" s="14">
        <v>62</v>
      </c>
      <c r="G2055" s="14">
        <v>10</v>
      </c>
      <c r="H2055" s="14">
        <v>72</v>
      </c>
      <c r="I2055" s="14">
        <v>0.13888888888888901</v>
      </c>
    </row>
    <row r="2056" spans="1:9" x14ac:dyDescent="0.35">
      <c r="A2056" s="13">
        <v>2014</v>
      </c>
      <c r="B2056" s="13" t="s">
        <v>24</v>
      </c>
      <c r="C2056" s="13" t="s">
        <v>29</v>
      </c>
      <c r="D2056" s="13">
        <v>2005</v>
      </c>
      <c r="E2056" s="14">
        <f>data_filtered[[#This Row],[test_year]]-data_filtered[[#This Row],[model_year]]</f>
        <v>9</v>
      </c>
      <c r="F2056" s="13">
        <v>261</v>
      </c>
      <c r="G2056" s="13">
        <v>42</v>
      </c>
      <c r="H2056" s="13">
        <v>303</v>
      </c>
      <c r="I2056" s="13">
        <v>0.13861386138613899</v>
      </c>
    </row>
    <row r="2057" spans="1:9" x14ac:dyDescent="0.35">
      <c r="A2057" s="13">
        <v>2015</v>
      </c>
      <c r="B2057" s="13" t="s">
        <v>30</v>
      </c>
      <c r="C2057" s="13" t="s">
        <v>48</v>
      </c>
      <c r="D2057" s="13">
        <v>2002</v>
      </c>
      <c r="E2057" s="14">
        <f>data_filtered[[#This Row],[test_year]]-data_filtered[[#This Row],[model_year]]</f>
        <v>13</v>
      </c>
      <c r="F2057" s="13">
        <v>87</v>
      </c>
      <c r="G2057" s="13">
        <v>14</v>
      </c>
      <c r="H2057" s="13">
        <v>101</v>
      </c>
      <c r="I2057" s="13">
        <v>0.13861386138613899</v>
      </c>
    </row>
    <row r="2058" spans="1:9" x14ac:dyDescent="0.35">
      <c r="A2058" s="14">
        <v>2017</v>
      </c>
      <c r="B2058" s="14" t="s">
        <v>24</v>
      </c>
      <c r="C2058" s="14" t="s">
        <v>46</v>
      </c>
      <c r="D2058" s="14">
        <v>2009</v>
      </c>
      <c r="E2058" s="14">
        <f>data_filtered[[#This Row],[test_year]]-data_filtered[[#This Row],[model_year]]</f>
        <v>8</v>
      </c>
      <c r="F2058" s="14">
        <v>112</v>
      </c>
      <c r="G2058" s="14">
        <v>18</v>
      </c>
      <c r="H2058" s="14">
        <v>130</v>
      </c>
      <c r="I2058" s="14">
        <v>0.138461538461538</v>
      </c>
    </row>
    <row r="2059" spans="1:9" x14ac:dyDescent="0.35">
      <c r="A2059" s="13">
        <v>2014</v>
      </c>
      <c r="B2059" s="13" t="s">
        <v>24</v>
      </c>
      <c r="C2059" s="13" t="s">
        <v>267</v>
      </c>
      <c r="D2059" s="13">
        <v>2008</v>
      </c>
      <c r="E2059" s="14">
        <f>data_filtered[[#This Row],[test_year]]-data_filtered[[#This Row],[model_year]]</f>
        <v>6</v>
      </c>
      <c r="F2059" s="13">
        <v>56</v>
      </c>
      <c r="G2059" s="13">
        <v>9</v>
      </c>
      <c r="H2059" s="13">
        <v>65</v>
      </c>
      <c r="I2059" s="13">
        <v>0.138461538461538</v>
      </c>
    </row>
    <row r="2060" spans="1:9" x14ac:dyDescent="0.35">
      <c r="A2060" s="14">
        <v>2015</v>
      </c>
      <c r="B2060" s="14" t="s">
        <v>37</v>
      </c>
      <c r="C2060" s="14" t="s">
        <v>39</v>
      </c>
      <c r="D2060" s="14">
        <v>2003</v>
      </c>
      <c r="E2060" s="14">
        <f>data_filtered[[#This Row],[test_year]]-data_filtered[[#This Row],[model_year]]</f>
        <v>12</v>
      </c>
      <c r="F2060" s="14">
        <v>56</v>
      </c>
      <c r="G2060" s="14">
        <v>9</v>
      </c>
      <c r="H2060" s="14">
        <v>65</v>
      </c>
      <c r="I2060" s="14">
        <v>0.138461538461538</v>
      </c>
    </row>
    <row r="2061" spans="1:9" x14ac:dyDescent="0.35">
      <c r="A2061" s="13">
        <v>2016</v>
      </c>
      <c r="B2061" s="13" t="s">
        <v>33</v>
      </c>
      <c r="C2061" s="13" t="s">
        <v>235</v>
      </c>
      <c r="D2061" s="13">
        <v>2006</v>
      </c>
      <c r="E2061" s="14">
        <f>data_filtered[[#This Row],[test_year]]-data_filtered[[#This Row],[model_year]]</f>
        <v>10</v>
      </c>
      <c r="F2061" s="13">
        <v>56</v>
      </c>
      <c r="G2061" s="13">
        <v>9</v>
      </c>
      <c r="H2061" s="13">
        <v>65</v>
      </c>
      <c r="I2061" s="13">
        <v>0.138461538461538</v>
      </c>
    </row>
    <row r="2062" spans="1:9" x14ac:dyDescent="0.35">
      <c r="A2062" s="14">
        <v>2017</v>
      </c>
      <c r="B2062" s="14" t="s">
        <v>24</v>
      </c>
      <c r="C2062" s="14" t="s">
        <v>188</v>
      </c>
      <c r="D2062" s="14">
        <v>2004</v>
      </c>
      <c r="E2062" s="14">
        <f>data_filtered[[#This Row],[test_year]]-data_filtered[[#This Row],[model_year]]</f>
        <v>13</v>
      </c>
      <c r="F2062" s="14">
        <v>56</v>
      </c>
      <c r="G2062" s="14">
        <v>9</v>
      </c>
      <c r="H2062" s="14">
        <v>65</v>
      </c>
      <c r="I2062" s="14">
        <v>0.138461538461538</v>
      </c>
    </row>
    <row r="2063" spans="1:9" x14ac:dyDescent="0.35">
      <c r="A2063" s="14">
        <v>2017</v>
      </c>
      <c r="B2063" s="14" t="s">
        <v>52</v>
      </c>
      <c r="C2063" s="14" t="s">
        <v>165</v>
      </c>
      <c r="D2063" s="14">
        <v>2000</v>
      </c>
      <c r="E2063" s="14">
        <f>data_filtered[[#This Row],[test_year]]-data_filtered[[#This Row],[model_year]]</f>
        <v>17</v>
      </c>
      <c r="F2063" s="14">
        <v>56</v>
      </c>
      <c r="G2063" s="14">
        <v>9</v>
      </c>
      <c r="H2063" s="14">
        <v>65</v>
      </c>
      <c r="I2063" s="14">
        <v>0.138461538461538</v>
      </c>
    </row>
    <row r="2064" spans="1:9" x14ac:dyDescent="0.35">
      <c r="A2064" s="14">
        <v>2017</v>
      </c>
      <c r="B2064" s="14" t="s">
        <v>52</v>
      </c>
      <c r="C2064" s="14" t="s">
        <v>131</v>
      </c>
      <c r="D2064" s="14">
        <v>2005</v>
      </c>
      <c r="E2064" s="14">
        <f>data_filtered[[#This Row],[test_year]]-data_filtered[[#This Row],[model_year]]</f>
        <v>12</v>
      </c>
      <c r="F2064" s="14">
        <v>56</v>
      </c>
      <c r="G2064" s="14">
        <v>9</v>
      </c>
      <c r="H2064" s="14">
        <v>65</v>
      </c>
      <c r="I2064" s="14">
        <v>0.138461538461538</v>
      </c>
    </row>
    <row r="2065" spans="1:9" x14ac:dyDescent="0.35">
      <c r="A2065" s="13">
        <v>2014</v>
      </c>
      <c r="B2065" s="13" t="s">
        <v>52</v>
      </c>
      <c r="C2065" s="13" t="s">
        <v>53</v>
      </c>
      <c r="D2065" s="13">
        <v>2005</v>
      </c>
      <c r="E2065" s="14">
        <f>data_filtered[[#This Row],[test_year]]-data_filtered[[#This Row],[model_year]]</f>
        <v>9</v>
      </c>
      <c r="F2065" s="13">
        <v>243</v>
      </c>
      <c r="G2065" s="13">
        <v>39</v>
      </c>
      <c r="H2065" s="13">
        <v>282</v>
      </c>
      <c r="I2065" s="13">
        <v>0.13829787234042601</v>
      </c>
    </row>
    <row r="2066" spans="1:9" x14ac:dyDescent="0.35">
      <c r="A2066" s="14">
        <v>2013</v>
      </c>
      <c r="B2066" s="14" t="s">
        <v>98</v>
      </c>
      <c r="C2066" s="14" t="s">
        <v>41</v>
      </c>
      <c r="D2066" s="14">
        <v>2001</v>
      </c>
      <c r="E2066" s="14">
        <f>data_filtered[[#This Row],[test_year]]-data_filtered[[#This Row],[model_year]]</f>
        <v>12</v>
      </c>
      <c r="F2066" s="14">
        <v>81</v>
      </c>
      <c r="G2066" s="14">
        <v>13</v>
      </c>
      <c r="H2066" s="14">
        <v>94</v>
      </c>
      <c r="I2066" s="14">
        <v>0.13829787234042601</v>
      </c>
    </row>
    <row r="2067" spans="1:9" x14ac:dyDescent="0.35">
      <c r="A2067" s="14">
        <v>2015</v>
      </c>
      <c r="B2067" s="14" t="s">
        <v>26</v>
      </c>
      <c r="C2067" s="14" t="s">
        <v>111</v>
      </c>
      <c r="D2067" s="14">
        <v>2002</v>
      </c>
      <c r="E2067" s="14">
        <f>data_filtered[[#This Row],[test_year]]-data_filtered[[#This Row],[model_year]]</f>
        <v>13</v>
      </c>
      <c r="F2067" s="14">
        <v>81</v>
      </c>
      <c r="G2067" s="14">
        <v>13</v>
      </c>
      <c r="H2067" s="14">
        <v>94</v>
      </c>
      <c r="I2067" s="14">
        <v>0.13829787234042601</v>
      </c>
    </row>
    <row r="2068" spans="1:9" x14ac:dyDescent="0.35">
      <c r="A2068" s="13">
        <v>2016</v>
      </c>
      <c r="B2068" s="13" t="s">
        <v>58</v>
      </c>
      <c r="C2068" s="13" t="s">
        <v>76</v>
      </c>
      <c r="D2068" s="13">
        <v>2014</v>
      </c>
      <c r="E2068" s="14">
        <f>data_filtered[[#This Row],[test_year]]-data_filtered[[#This Row],[model_year]]</f>
        <v>2</v>
      </c>
      <c r="F2068" s="13">
        <v>81</v>
      </c>
      <c r="G2068" s="13">
        <v>13</v>
      </c>
      <c r="H2068" s="13">
        <v>94</v>
      </c>
      <c r="I2068" s="13">
        <v>0.13829787234042601</v>
      </c>
    </row>
    <row r="2069" spans="1:9" x14ac:dyDescent="0.35">
      <c r="A2069" s="13">
        <v>2017</v>
      </c>
      <c r="B2069" s="13" t="s">
        <v>30</v>
      </c>
      <c r="C2069" s="13" t="s">
        <v>124</v>
      </c>
      <c r="D2069" s="13">
        <v>1999</v>
      </c>
      <c r="E2069" s="14">
        <f>data_filtered[[#This Row],[test_year]]-data_filtered[[#This Row],[model_year]]</f>
        <v>18</v>
      </c>
      <c r="F2069" s="13">
        <v>81</v>
      </c>
      <c r="G2069" s="13">
        <v>13</v>
      </c>
      <c r="H2069" s="13">
        <v>94</v>
      </c>
      <c r="I2069" s="13">
        <v>0.13829787234042601</v>
      </c>
    </row>
    <row r="2070" spans="1:9" x14ac:dyDescent="0.35">
      <c r="A2070" s="14">
        <v>2017</v>
      </c>
      <c r="B2070" s="14" t="s">
        <v>67</v>
      </c>
      <c r="C2070" s="14" t="s">
        <v>68</v>
      </c>
      <c r="D2070" s="14">
        <v>2005</v>
      </c>
      <c r="E2070" s="14">
        <f>data_filtered[[#This Row],[test_year]]-data_filtered[[#This Row],[model_year]]</f>
        <v>12</v>
      </c>
      <c r="F2070" s="14">
        <v>81</v>
      </c>
      <c r="G2070" s="14">
        <v>13</v>
      </c>
      <c r="H2070" s="14">
        <v>94</v>
      </c>
      <c r="I2070" s="14">
        <v>0.13829787234042601</v>
      </c>
    </row>
    <row r="2071" spans="1:9" x14ac:dyDescent="0.35">
      <c r="A2071" s="13">
        <v>2017</v>
      </c>
      <c r="B2071" s="13" t="s">
        <v>26</v>
      </c>
      <c r="C2071" s="13" t="s">
        <v>100</v>
      </c>
      <c r="D2071" s="13">
        <v>2002</v>
      </c>
      <c r="E2071" s="14">
        <f>data_filtered[[#This Row],[test_year]]-data_filtered[[#This Row],[model_year]]</f>
        <v>15</v>
      </c>
      <c r="F2071" s="13">
        <v>81</v>
      </c>
      <c r="G2071" s="13">
        <v>13</v>
      </c>
      <c r="H2071" s="13">
        <v>94</v>
      </c>
      <c r="I2071" s="13">
        <v>0.13829787234042601</v>
      </c>
    </row>
    <row r="2072" spans="1:9" x14ac:dyDescent="0.35">
      <c r="A2072" s="13">
        <v>2013</v>
      </c>
      <c r="B2072" s="13" t="s">
        <v>113</v>
      </c>
      <c r="C2072" s="13" t="s">
        <v>161</v>
      </c>
      <c r="D2072" s="13">
        <v>1997</v>
      </c>
      <c r="E2072" s="14">
        <f>data_filtered[[#This Row],[test_year]]-data_filtered[[#This Row],[model_year]]</f>
        <v>16</v>
      </c>
      <c r="F2072" s="13">
        <v>106</v>
      </c>
      <c r="G2072" s="13">
        <v>17</v>
      </c>
      <c r="H2072" s="13">
        <v>123</v>
      </c>
      <c r="I2072" s="13">
        <v>0.138211382113821</v>
      </c>
    </row>
    <row r="2073" spans="1:9" x14ac:dyDescent="0.35">
      <c r="A2073" s="13">
        <v>2017</v>
      </c>
      <c r="B2073" s="13" t="s">
        <v>30</v>
      </c>
      <c r="C2073" s="13" t="s">
        <v>56</v>
      </c>
      <c r="D2073" s="13">
        <v>2003</v>
      </c>
      <c r="E2073" s="14">
        <f>data_filtered[[#This Row],[test_year]]-data_filtered[[#This Row],[model_year]]</f>
        <v>14</v>
      </c>
      <c r="F2073" s="13">
        <v>131</v>
      </c>
      <c r="G2073" s="13">
        <v>21</v>
      </c>
      <c r="H2073" s="13">
        <v>152</v>
      </c>
      <c r="I2073" s="13">
        <v>0.13815789473684201</v>
      </c>
    </row>
    <row r="2074" spans="1:9" x14ac:dyDescent="0.35">
      <c r="A2074" s="14">
        <v>2013</v>
      </c>
      <c r="B2074" s="14" t="s">
        <v>42</v>
      </c>
      <c r="C2074" s="14" t="s">
        <v>66</v>
      </c>
      <c r="D2074" s="14">
        <v>1996</v>
      </c>
      <c r="E2074" s="14">
        <f>data_filtered[[#This Row],[test_year]]-data_filtered[[#This Row],[model_year]]</f>
        <v>17</v>
      </c>
      <c r="F2074" s="14">
        <v>181</v>
      </c>
      <c r="G2074" s="14">
        <v>29</v>
      </c>
      <c r="H2074" s="14">
        <v>210</v>
      </c>
      <c r="I2074" s="14">
        <v>0.13809523809523799</v>
      </c>
    </row>
    <row r="2075" spans="1:9" x14ac:dyDescent="0.35">
      <c r="A2075" s="13">
        <v>2013</v>
      </c>
      <c r="B2075" s="13" t="s">
        <v>52</v>
      </c>
      <c r="C2075" s="13" t="s">
        <v>90</v>
      </c>
      <c r="D2075" s="13">
        <v>2004</v>
      </c>
      <c r="E2075" s="14">
        <f>data_filtered[[#This Row],[test_year]]-data_filtered[[#This Row],[model_year]]</f>
        <v>9</v>
      </c>
      <c r="F2075" s="13">
        <v>175</v>
      </c>
      <c r="G2075" s="13">
        <v>28</v>
      </c>
      <c r="H2075" s="13">
        <v>203</v>
      </c>
      <c r="I2075" s="13">
        <v>0.13793103448275901</v>
      </c>
    </row>
    <row r="2076" spans="1:9" x14ac:dyDescent="0.35">
      <c r="A2076" s="13">
        <v>2013</v>
      </c>
      <c r="B2076" s="13" t="s">
        <v>24</v>
      </c>
      <c r="C2076" s="13" t="s">
        <v>29</v>
      </c>
      <c r="D2076" s="13">
        <v>2003</v>
      </c>
      <c r="E2076" s="14">
        <f>data_filtered[[#This Row],[test_year]]-data_filtered[[#This Row],[model_year]]</f>
        <v>10</v>
      </c>
      <c r="F2076" s="13">
        <v>150</v>
      </c>
      <c r="G2076" s="13">
        <v>24</v>
      </c>
      <c r="H2076" s="13">
        <v>174</v>
      </c>
      <c r="I2076" s="13">
        <v>0.13793103448275901</v>
      </c>
    </row>
    <row r="2077" spans="1:9" x14ac:dyDescent="0.35">
      <c r="A2077" s="13">
        <v>2013</v>
      </c>
      <c r="B2077" s="13" t="s">
        <v>30</v>
      </c>
      <c r="C2077" s="13" t="s">
        <v>75</v>
      </c>
      <c r="D2077" s="13">
        <v>2005</v>
      </c>
      <c r="E2077" s="14">
        <f>data_filtered[[#This Row],[test_year]]-data_filtered[[#This Row],[model_year]]</f>
        <v>8</v>
      </c>
      <c r="F2077" s="13">
        <v>125</v>
      </c>
      <c r="G2077" s="13">
        <v>20</v>
      </c>
      <c r="H2077" s="13">
        <v>145</v>
      </c>
      <c r="I2077" s="13">
        <v>0.13793103448275901</v>
      </c>
    </row>
    <row r="2078" spans="1:9" x14ac:dyDescent="0.35">
      <c r="A2078" s="13">
        <v>2016</v>
      </c>
      <c r="B2078" s="13" t="s">
        <v>79</v>
      </c>
      <c r="C2078" s="13" t="s">
        <v>80</v>
      </c>
      <c r="D2078" s="13">
        <v>2008</v>
      </c>
      <c r="E2078" s="14">
        <f>data_filtered[[#This Row],[test_year]]-data_filtered[[#This Row],[model_year]]</f>
        <v>8</v>
      </c>
      <c r="F2078" s="13">
        <v>125</v>
      </c>
      <c r="G2078" s="13">
        <v>20</v>
      </c>
      <c r="H2078" s="13">
        <v>145</v>
      </c>
      <c r="I2078" s="13">
        <v>0.13793103448275901</v>
      </c>
    </row>
    <row r="2079" spans="1:9" x14ac:dyDescent="0.35">
      <c r="A2079" s="14">
        <v>2013</v>
      </c>
      <c r="B2079" s="14" t="s">
        <v>24</v>
      </c>
      <c r="C2079" s="14" t="s">
        <v>122</v>
      </c>
      <c r="D2079" s="14">
        <v>2006</v>
      </c>
      <c r="E2079" s="14">
        <f>data_filtered[[#This Row],[test_year]]-data_filtered[[#This Row],[model_year]]</f>
        <v>7</v>
      </c>
      <c r="F2079" s="14">
        <v>100</v>
      </c>
      <c r="G2079" s="14">
        <v>16</v>
      </c>
      <c r="H2079" s="14">
        <v>116</v>
      </c>
      <c r="I2079" s="14">
        <v>0.13793103448275901</v>
      </c>
    </row>
    <row r="2080" spans="1:9" x14ac:dyDescent="0.35">
      <c r="A2080" s="13">
        <v>2013</v>
      </c>
      <c r="B2080" s="13" t="s">
        <v>106</v>
      </c>
      <c r="C2080" s="13" t="s">
        <v>107</v>
      </c>
      <c r="D2080" s="13">
        <v>2006</v>
      </c>
      <c r="E2080" s="14">
        <f>data_filtered[[#This Row],[test_year]]-data_filtered[[#This Row],[model_year]]</f>
        <v>7</v>
      </c>
      <c r="F2080" s="13">
        <v>100</v>
      </c>
      <c r="G2080" s="13">
        <v>16</v>
      </c>
      <c r="H2080" s="13">
        <v>116</v>
      </c>
      <c r="I2080" s="13">
        <v>0.13793103448275901</v>
      </c>
    </row>
    <row r="2081" spans="1:9" x14ac:dyDescent="0.35">
      <c r="A2081" s="13">
        <v>2014</v>
      </c>
      <c r="B2081" s="13" t="s">
        <v>67</v>
      </c>
      <c r="C2081" s="13" t="s">
        <v>138</v>
      </c>
      <c r="D2081" s="13">
        <v>1997</v>
      </c>
      <c r="E2081" s="14">
        <f>data_filtered[[#This Row],[test_year]]-data_filtered[[#This Row],[model_year]]</f>
        <v>17</v>
      </c>
      <c r="F2081" s="13">
        <v>100</v>
      </c>
      <c r="G2081" s="13">
        <v>16</v>
      </c>
      <c r="H2081" s="13">
        <v>116</v>
      </c>
      <c r="I2081" s="13">
        <v>0.13793103448275901</v>
      </c>
    </row>
    <row r="2082" spans="1:9" x14ac:dyDescent="0.35">
      <c r="A2082" s="14">
        <v>2014</v>
      </c>
      <c r="B2082" s="14" t="s">
        <v>26</v>
      </c>
      <c r="C2082" s="14" t="s">
        <v>69</v>
      </c>
      <c r="D2082" s="14">
        <v>1992</v>
      </c>
      <c r="E2082" s="14">
        <f>data_filtered[[#This Row],[test_year]]-data_filtered[[#This Row],[model_year]]</f>
        <v>22</v>
      </c>
      <c r="F2082" s="14">
        <v>100</v>
      </c>
      <c r="G2082" s="14">
        <v>16</v>
      </c>
      <c r="H2082" s="14">
        <v>116</v>
      </c>
      <c r="I2082" s="14">
        <v>0.13793103448275901</v>
      </c>
    </row>
    <row r="2083" spans="1:9" x14ac:dyDescent="0.35">
      <c r="A2083" s="13">
        <v>2017</v>
      </c>
      <c r="B2083" s="13" t="s">
        <v>24</v>
      </c>
      <c r="C2083" s="13" t="s">
        <v>71</v>
      </c>
      <c r="D2083" s="13">
        <v>2002</v>
      </c>
      <c r="E2083" s="14">
        <f>data_filtered[[#This Row],[test_year]]-data_filtered[[#This Row],[model_year]]</f>
        <v>15</v>
      </c>
      <c r="F2083" s="13">
        <v>100</v>
      </c>
      <c r="G2083" s="13">
        <v>16</v>
      </c>
      <c r="H2083" s="13">
        <v>116</v>
      </c>
      <c r="I2083" s="13">
        <v>0.13793103448275901</v>
      </c>
    </row>
    <row r="2084" spans="1:9" x14ac:dyDescent="0.35">
      <c r="A2084" s="13">
        <v>2013</v>
      </c>
      <c r="B2084" s="13" t="s">
        <v>231</v>
      </c>
      <c r="C2084" s="13" t="s">
        <v>232</v>
      </c>
      <c r="D2084" s="13">
        <v>2006</v>
      </c>
      <c r="E2084" s="14">
        <f>data_filtered[[#This Row],[test_year]]-data_filtered[[#This Row],[model_year]]</f>
        <v>7</v>
      </c>
      <c r="F2084" s="13">
        <v>75</v>
      </c>
      <c r="G2084" s="13">
        <v>12</v>
      </c>
      <c r="H2084" s="13">
        <v>87</v>
      </c>
      <c r="I2084" s="13">
        <v>0.13793103448275901</v>
      </c>
    </row>
    <row r="2085" spans="1:9" x14ac:dyDescent="0.35">
      <c r="A2085" s="14">
        <v>2017</v>
      </c>
      <c r="B2085" s="14" t="s">
        <v>104</v>
      </c>
      <c r="C2085" s="14" t="s">
        <v>105</v>
      </c>
      <c r="D2085" s="14">
        <v>2001</v>
      </c>
      <c r="E2085" s="14">
        <f>data_filtered[[#This Row],[test_year]]-data_filtered[[#This Row],[model_year]]</f>
        <v>16</v>
      </c>
      <c r="F2085" s="14">
        <v>75</v>
      </c>
      <c r="G2085" s="14">
        <v>12</v>
      </c>
      <c r="H2085" s="14">
        <v>87</v>
      </c>
      <c r="I2085" s="14">
        <v>0.13793103448275901</v>
      </c>
    </row>
    <row r="2086" spans="1:9" x14ac:dyDescent="0.35">
      <c r="A2086" s="14">
        <v>2013</v>
      </c>
      <c r="B2086" s="14" t="s">
        <v>325</v>
      </c>
      <c r="C2086" s="14" t="s">
        <v>339</v>
      </c>
      <c r="D2086" s="14">
        <v>2005</v>
      </c>
      <c r="E2086" s="14">
        <f>data_filtered[[#This Row],[test_year]]-data_filtered[[#This Row],[model_year]]</f>
        <v>8</v>
      </c>
      <c r="F2086" s="14">
        <v>50</v>
      </c>
      <c r="G2086" s="14">
        <v>8</v>
      </c>
      <c r="H2086" s="14">
        <v>58</v>
      </c>
      <c r="I2086" s="14">
        <v>0.13793103448275901</v>
      </c>
    </row>
    <row r="2087" spans="1:9" x14ac:dyDescent="0.35">
      <c r="A2087" s="13">
        <v>2013</v>
      </c>
      <c r="B2087" s="13" t="s">
        <v>186</v>
      </c>
      <c r="C2087" s="13" t="s">
        <v>187</v>
      </c>
      <c r="D2087" s="13">
        <v>2004</v>
      </c>
      <c r="E2087" s="14">
        <f>data_filtered[[#This Row],[test_year]]-data_filtered[[#This Row],[model_year]]</f>
        <v>9</v>
      </c>
      <c r="F2087" s="13">
        <v>50</v>
      </c>
      <c r="G2087" s="13">
        <v>8</v>
      </c>
      <c r="H2087" s="13">
        <v>58</v>
      </c>
      <c r="I2087" s="13">
        <v>0.13793103448275901</v>
      </c>
    </row>
    <row r="2088" spans="1:9" x14ac:dyDescent="0.35">
      <c r="A2088" s="13">
        <v>2013</v>
      </c>
      <c r="B2088" s="13" t="s">
        <v>33</v>
      </c>
      <c r="C2088" s="13" t="s">
        <v>235</v>
      </c>
      <c r="D2088" s="13">
        <v>2005</v>
      </c>
      <c r="E2088" s="14">
        <f>data_filtered[[#This Row],[test_year]]-data_filtered[[#This Row],[model_year]]</f>
        <v>8</v>
      </c>
      <c r="F2088" s="13">
        <v>50</v>
      </c>
      <c r="G2088" s="13">
        <v>8</v>
      </c>
      <c r="H2088" s="13">
        <v>58</v>
      </c>
      <c r="I2088" s="13">
        <v>0.13793103448275901</v>
      </c>
    </row>
    <row r="2089" spans="1:9" x14ac:dyDescent="0.35">
      <c r="A2089" s="14">
        <v>2015</v>
      </c>
      <c r="B2089" s="14" t="s">
        <v>186</v>
      </c>
      <c r="C2089" s="14" t="s">
        <v>236</v>
      </c>
      <c r="D2089" s="14">
        <v>2003</v>
      </c>
      <c r="E2089" s="14">
        <f>data_filtered[[#This Row],[test_year]]-data_filtered[[#This Row],[model_year]]</f>
        <v>12</v>
      </c>
      <c r="F2089" s="14">
        <v>50</v>
      </c>
      <c r="G2089" s="14">
        <v>8</v>
      </c>
      <c r="H2089" s="14">
        <v>58</v>
      </c>
      <c r="I2089" s="14">
        <v>0.13793103448275901</v>
      </c>
    </row>
    <row r="2090" spans="1:9" x14ac:dyDescent="0.35">
      <c r="A2090" s="14">
        <v>2016</v>
      </c>
      <c r="B2090" s="14" t="s">
        <v>102</v>
      </c>
      <c r="C2090" s="14" t="s">
        <v>184</v>
      </c>
      <c r="D2090" s="14">
        <v>1997</v>
      </c>
      <c r="E2090" s="14">
        <f>data_filtered[[#This Row],[test_year]]-data_filtered[[#This Row],[model_year]]</f>
        <v>19</v>
      </c>
      <c r="F2090" s="14">
        <v>50</v>
      </c>
      <c r="G2090" s="14">
        <v>8</v>
      </c>
      <c r="H2090" s="14">
        <v>58</v>
      </c>
      <c r="I2090" s="14">
        <v>0.13793103448275901</v>
      </c>
    </row>
    <row r="2091" spans="1:9" x14ac:dyDescent="0.35">
      <c r="A2091" s="14">
        <v>2016</v>
      </c>
      <c r="B2091" s="14" t="s">
        <v>30</v>
      </c>
      <c r="C2091" s="14" t="s">
        <v>280</v>
      </c>
      <c r="D2091" s="14">
        <v>1994</v>
      </c>
      <c r="E2091" s="14">
        <f>data_filtered[[#This Row],[test_year]]-data_filtered[[#This Row],[model_year]]</f>
        <v>22</v>
      </c>
      <c r="F2091" s="14">
        <v>50</v>
      </c>
      <c r="G2091" s="14">
        <v>8</v>
      </c>
      <c r="H2091" s="14">
        <v>58</v>
      </c>
      <c r="I2091" s="14">
        <v>0.13793103448275901</v>
      </c>
    </row>
    <row r="2092" spans="1:9" x14ac:dyDescent="0.35">
      <c r="A2092" s="14">
        <v>2016</v>
      </c>
      <c r="B2092" s="14" t="s">
        <v>67</v>
      </c>
      <c r="C2092" s="14" t="s">
        <v>145</v>
      </c>
      <c r="D2092" s="14">
        <v>1997</v>
      </c>
      <c r="E2092" s="14">
        <f>data_filtered[[#This Row],[test_year]]-data_filtered[[#This Row],[model_year]]</f>
        <v>19</v>
      </c>
      <c r="F2092" s="14">
        <v>50</v>
      </c>
      <c r="G2092" s="14">
        <v>8</v>
      </c>
      <c r="H2092" s="14">
        <v>58</v>
      </c>
      <c r="I2092" s="14">
        <v>0.13793103448275901</v>
      </c>
    </row>
    <row r="2093" spans="1:9" x14ac:dyDescent="0.35">
      <c r="A2093" s="14">
        <v>2016</v>
      </c>
      <c r="B2093" s="14" t="s">
        <v>79</v>
      </c>
      <c r="C2093" s="14" t="s">
        <v>125</v>
      </c>
      <c r="D2093" s="14">
        <v>2005</v>
      </c>
      <c r="E2093" s="14">
        <f>data_filtered[[#This Row],[test_year]]-data_filtered[[#This Row],[model_year]]</f>
        <v>11</v>
      </c>
      <c r="F2093" s="14">
        <v>50</v>
      </c>
      <c r="G2093" s="14">
        <v>8</v>
      </c>
      <c r="H2093" s="14">
        <v>58</v>
      </c>
      <c r="I2093" s="14">
        <v>0.13793103448275901</v>
      </c>
    </row>
    <row r="2094" spans="1:9" x14ac:dyDescent="0.35">
      <c r="A2094" s="14">
        <v>2017</v>
      </c>
      <c r="B2094" s="14" t="s">
        <v>26</v>
      </c>
      <c r="C2094" s="14" t="s">
        <v>27</v>
      </c>
      <c r="D2094" s="14">
        <v>1992</v>
      </c>
      <c r="E2094" s="14">
        <f>data_filtered[[#This Row],[test_year]]-data_filtered[[#This Row],[model_year]]</f>
        <v>25</v>
      </c>
      <c r="F2094" s="14">
        <v>50</v>
      </c>
      <c r="G2094" s="14">
        <v>8</v>
      </c>
      <c r="H2094" s="14">
        <v>58</v>
      </c>
      <c r="I2094" s="14">
        <v>0.13793103448275901</v>
      </c>
    </row>
    <row r="2095" spans="1:9" x14ac:dyDescent="0.35">
      <c r="A2095" s="13">
        <v>2016</v>
      </c>
      <c r="B2095" s="13" t="s">
        <v>42</v>
      </c>
      <c r="C2095" s="13" t="s">
        <v>43</v>
      </c>
      <c r="D2095" s="13">
        <v>2002</v>
      </c>
      <c r="E2095" s="14">
        <f>data_filtered[[#This Row],[test_year]]-data_filtered[[#This Row],[model_year]]</f>
        <v>14</v>
      </c>
      <c r="F2095" s="13">
        <v>244</v>
      </c>
      <c r="G2095" s="13">
        <v>39</v>
      </c>
      <c r="H2095" s="13">
        <v>283</v>
      </c>
      <c r="I2095" s="13">
        <v>0.13780918727915201</v>
      </c>
    </row>
    <row r="2096" spans="1:9" x14ac:dyDescent="0.35">
      <c r="A2096" s="14">
        <v>2017</v>
      </c>
      <c r="B2096" s="14" t="s">
        <v>52</v>
      </c>
      <c r="C2096" s="14" t="s">
        <v>91</v>
      </c>
      <c r="D2096" s="14">
        <v>2012</v>
      </c>
      <c r="E2096" s="14">
        <f>data_filtered[[#This Row],[test_year]]-data_filtered[[#This Row],[model_year]]</f>
        <v>5</v>
      </c>
      <c r="F2096" s="14">
        <v>144</v>
      </c>
      <c r="G2096" s="14">
        <v>23</v>
      </c>
      <c r="H2096" s="14">
        <v>167</v>
      </c>
      <c r="I2096" s="14">
        <v>0.13772455089820401</v>
      </c>
    </row>
    <row r="2097" spans="1:9" x14ac:dyDescent="0.35">
      <c r="A2097" s="13">
        <v>2015</v>
      </c>
      <c r="B2097" s="13" t="s">
        <v>67</v>
      </c>
      <c r="C2097" s="13" t="s">
        <v>145</v>
      </c>
      <c r="D2097" s="13">
        <v>1996</v>
      </c>
      <c r="E2097" s="14">
        <f>data_filtered[[#This Row],[test_year]]-data_filtered[[#This Row],[model_year]]</f>
        <v>19</v>
      </c>
      <c r="F2097" s="13">
        <v>94</v>
      </c>
      <c r="G2097" s="13">
        <v>15</v>
      </c>
      <c r="H2097" s="13">
        <v>109</v>
      </c>
      <c r="I2097" s="13">
        <v>0.13761467889908299</v>
      </c>
    </row>
    <row r="2098" spans="1:9" x14ac:dyDescent="0.35">
      <c r="A2098" s="13">
        <v>2017</v>
      </c>
      <c r="B2098" s="13" t="s">
        <v>26</v>
      </c>
      <c r="C2098" s="13" t="s">
        <v>110</v>
      </c>
      <c r="D2098" s="13">
        <v>2001</v>
      </c>
      <c r="E2098" s="14">
        <f>data_filtered[[#This Row],[test_year]]-data_filtered[[#This Row],[model_year]]</f>
        <v>16</v>
      </c>
      <c r="F2098" s="13">
        <v>94</v>
      </c>
      <c r="G2098" s="13">
        <v>15</v>
      </c>
      <c r="H2098" s="13">
        <v>109</v>
      </c>
      <c r="I2098" s="13">
        <v>0.13761467889908299</v>
      </c>
    </row>
    <row r="2099" spans="1:9" x14ac:dyDescent="0.35">
      <c r="A2099" s="14">
        <v>2016</v>
      </c>
      <c r="B2099" s="14" t="s">
        <v>30</v>
      </c>
      <c r="C2099" s="14" t="s">
        <v>56</v>
      </c>
      <c r="D2099" s="14">
        <v>2004</v>
      </c>
      <c r="E2099" s="14">
        <f>data_filtered[[#This Row],[test_year]]-data_filtered[[#This Row],[model_year]]</f>
        <v>12</v>
      </c>
      <c r="F2099" s="14">
        <v>163</v>
      </c>
      <c r="G2099" s="14">
        <v>26</v>
      </c>
      <c r="H2099" s="14">
        <v>189</v>
      </c>
      <c r="I2099" s="14">
        <v>0.137566137566138</v>
      </c>
    </row>
    <row r="2100" spans="1:9" x14ac:dyDescent="0.35">
      <c r="A2100" s="14">
        <v>2013</v>
      </c>
      <c r="B2100" s="14" t="s">
        <v>26</v>
      </c>
      <c r="C2100" s="14" t="s">
        <v>69</v>
      </c>
      <c r="D2100" s="14">
        <v>1994</v>
      </c>
      <c r="E2100" s="14">
        <f>data_filtered[[#This Row],[test_year]]-data_filtered[[#This Row],[model_year]]</f>
        <v>19</v>
      </c>
      <c r="F2100" s="14">
        <v>207</v>
      </c>
      <c r="G2100" s="14">
        <v>33</v>
      </c>
      <c r="H2100" s="14">
        <v>240</v>
      </c>
      <c r="I2100" s="14">
        <v>0.13750000000000001</v>
      </c>
    </row>
    <row r="2101" spans="1:9" x14ac:dyDescent="0.35">
      <c r="A2101" s="13">
        <v>2016</v>
      </c>
      <c r="B2101" s="13" t="s">
        <v>42</v>
      </c>
      <c r="C2101" s="13" t="s">
        <v>43</v>
      </c>
      <c r="D2101" s="13">
        <v>1997</v>
      </c>
      <c r="E2101" s="14">
        <f>data_filtered[[#This Row],[test_year]]-data_filtered[[#This Row],[model_year]]</f>
        <v>19</v>
      </c>
      <c r="F2101" s="13">
        <v>138</v>
      </c>
      <c r="G2101" s="13">
        <v>22</v>
      </c>
      <c r="H2101" s="13">
        <v>160</v>
      </c>
      <c r="I2101" s="13">
        <v>0.13750000000000001</v>
      </c>
    </row>
    <row r="2102" spans="1:9" x14ac:dyDescent="0.35">
      <c r="A2102" s="14">
        <v>2013</v>
      </c>
      <c r="B2102" s="14" t="s">
        <v>24</v>
      </c>
      <c r="C2102" s="14" t="s">
        <v>122</v>
      </c>
      <c r="D2102" s="14">
        <v>2002</v>
      </c>
      <c r="E2102" s="14">
        <f>data_filtered[[#This Row],[test_year]]-data_filtered[[#This Row],[model_year]]</f>
        <v>11</v>
      </c>
      <c r="F2102" s="14">
        <v>69</v>
      </c>
      <c r="G2102" s="14">
        <v>11</v>
      </c>
      <c r="H2102" s="14">
        <v>80</v>
      </c>
      <c r="I2102" s="14">
        <v>0.13750000000000001</v>
      </c>
    </row>
    <row r="2103" spans="1:9" x14ac:dyDescent="0.35">
      <c r="A2103" s="13">
        <v>2014</v>
      </c>
      <c r="B2103" s="13" t="s">
        <v>33</v>
      </c>
      <c r="C2103" s="13" t="s">
        <v>203</v>
      </c>
      <c r="D2103" s="13">
        <v>2006</v>
      </c>
      <c r="E2103" s="14">
        <f>data_filtered[[#This Row],[test_year]]-data_filtered[[#This Row],[model_year]]</f>
        <v>8</v>
      </c>
      <c r="F2103" s="13">
        <v>69</v>
      </c>
      <c r="G2103" s="13">
        <v>11</v>
      </c>
      <c r="H2103" s="13">
        <v>80</v>
      </c>
      <c r="I2103" s="13">
        <v>0.13750000000000001</v>
      </c>
    </row>
    <row r="2104" spans="1:9" x14ac:dyDescent="0.35">
      <c r="A2104" s="13">
        <v>2014</v>
      </c>
      <c r="B2104" s="13" t="s">
        <v>26</v>
      </c>
      <c r="C2104" s="13" t="s">
        <v>201</v>
      </c>
      <c r="D2104" s="13">
        <v>1997</v>
      </c>
      <c r="E2104" s="14">
        <f>data_filtered[[#This Row],[test_year]]-data_filtered[[#This Row],[model_year]]</f>
        <v>17</v>
      </c>
      <c r="F2104" s="13">
        <v>69</v>
      </c>
      <c r="G2104" s="13">
        <v>11</v>
      </c>
      <c r="H2104" s="13">
        <v>80</v>
      </c>
      <c r="I2104" s="13">
        <v>0.13750000000000001</v>
      </c>
    </row>
    <row r="2105" spans="1:9" x14ac:dyDescent="0.35">
      <c r="A2105" s="14">
        <v>2017</v>
      </c>
      <c r="B2105" s="14" t="s">
        <v>30</v>
      </c>
      <c r="C2105" s="14" t="s">
        <v>141</v>
      </c>
      <c r="D2105" s="14">
        <v>2004</v>
      </c>
      <c r="E2105" s="14">
        <f>data_filtered[[#This Row],[test_year]]-data_filtered[[#This Row],[model_year]]</f>
        <v>13</v>
      </c>
      <c r="F2105" s="14">
        <v>69</v>
      </c>
      <c r="G2105" s="14">
        <v>11</v>
      </c>
      <c r="H2105" s="14">
        <v>80</v>
      </c>
      <c r="I2105" s="14">
        <v>0.13750000000000001</v>
      </c>
    </row>
    <row r="2106" spans="1:9" x14ac:dyDescent="0.35">
      <c r="A2106" s="13">
        <v>2017</v>
      </c>
      <c r="B2106" s="13" t="s">
        <v>26</v>
      </c>
      <c r="C2106" s="13" t="s">
        <v>176</v>
      </c>
      <c r="D2106" s="13">
        <v>2000</v>
      </c>
      <c r="E2106" s="14">
        <f>data_filtered[[#This Row],[test_year]]-data_filtered[[#This Row],[model_year]]</f>
        <v>17</v>
      </c>
      <c r="F2106" s="13">
        <v>69</v>
      </c>
      <c r="G2106" s="13">
        <v>11</v>
      </c>
      <c r="H2106" s="13">
        <v>80</v>
      </c>
      <c r="I2106" s="13">
        <v>0.13750000000000001</v>
      </c>
    </row>
    <row r="2107" spans="1:9" x14ac:dyDescent="0.35">
      <c r="A2107" s="14">
        <v>2013</v>
      </c>
      <c r="B2107" s="14" t="s">
        <v>52</v>
      </c>
      <c r="C2107" s="14" t="s">
        <v>74</v>
      </c>
      <c r="D2107" s="14">
        <v>1999</v>
      </c>
      <c r="E2107" s="14">
        <f>data_filtered[[#This Row],[test_year]]-data_filtered[[#This Row],[model_year]]</f>
        <v>14</v>
      </c>
      <c r="F2107" s="14">
        <v>113</v>
      </c>
      <c r="G2107" s="14">
        <v>18</v>
      </c>
      <c r="H2107" s="14">
        <v>131</v>
      </c>
      <c r="I2107" s="14">
        <v>0.13740458015267201</v>
      </c>
    </row>
    <row r="2108" spans="1:9" x14ac:dyDescent="0.35">
      <c r="A2108" s="13">
        <v>2017</v>
      </c>
      <c r="B2108" s="13" t="s">
        <v>26</v>
      </c>
      <c r="C2108" s="13" t="s">
        <v>100</v>
      </c>
      <c r="D2108" s="13">
        <v>2000</v>
      </c>
      <c r="E2108" s="14">
        <f>data_filtered[[#This Row],[test_year]]-data_filtered[[#This Row],[model_year]]</f>
        <v>17</v>
      </c>
      <c r="F2108" s="13">
        <v>132</v>
      </c>
      <c r="G2108" s="13">
        <v>21</v>
      </c>
      <c r="H2108" s="13">
        <v>153</v>
      </c>
      <c r="I2108" s="13">
        <v>0.13725490196078399</v>
      </c>
    </row>
    <row r="2109" spans="1:9" x14ac:dyDescent="0.35">
      <c r="A2109" s="14">
        <v>2016</v>
      </c>
      <c r="B2109" s="14" t="s">
        <v>33</v>
      </c>
      <c r="C2109" s="14" t="s">
        <v>109</v>
      </c>
      <c r="D2109" s="14">
        <v>2002</v>
      </c>
      <c r="E2109" s="14">
        <f>data_filtered[[#This Row],[test_year]]-data_filtered[[#This Row],[model_year]]</f>
        <v>14</v>
      </c>
      <c r="F2109" s="14">
        <v>88</v>
      </c>
      <c r="G2109" s="14">
        <v>14</v>
      </c>
      <c r="H2109" s="14">
        <v>102</v>
      </c>
      <c r="I2109" s="14">
        <v>0.13725490196078399</v>
      </c>
    </row>
    <row r="2110" spans="1:9" x14ac:dyDescent="0.35">
      <c r="A2110" s="13">
        <v>2017</v>
      </c>
      <c r="B2110" s="13" t="s">
        <v>52</v>
      </c>
      <c r="C2110" s="13" t="s">
        <v>61</v>
      </c>
      <c r="D2110" s="13">
        <v>1996</v>
      </c>
      <c r="E2110" s="14">
        <f>data_filtered[[#This Row],[test_year]]-data_filtered[[#This Row],[model_year]]</f>
        <v>21</v>
      </c>
      <c r="F2110" s="13">
        <v>88</v>
      </c>
      <c r="G2110" s="13">
        <v>14</v>
      </c>
      <c r="H2110" s="13">
        <v>102</v>
      </c>
      <c r="I2110" s="13">
        <v>0.13725490196078399</v>
      </c>
    </row>
    <row r="2111" spans="1:9" x14ac:dyDescent="0.35">
      <c r="A2111" s="13">
        <v>2015</v>
      </c>
      <c r="B2111" s="13" t="s">
        <v>24</v>
      </c>
      <c r="C2111" s="13" t="s">
        <v>246</v>
      </c>
      <c r="D2111" s="13">
        <v>2004</v>
      </c>
      <c r="E2111" s="14">
        <f>data_filtered[[#This Row],[test_year]]-data_filtered[[#This Row],[model_year]]</f>
        <v>11</v>
      </c>
      <c r="F2111" s="13">
        <v>44</v>
      </c>
      <c r="G2111" s="13">
        <v>7</v>
      </c>
      <c r="H2111" s="13">
        <v>51</v>
      </c>
      <c r="I2111" s="13">
        <v>0.13725490196078399</v>
      </c>
    </row>
    <row r="2112" spans="1:9" x14ac:dyDescent="0.35">
      <c r="A2112" s="14">
        <v>2015</v>
      </c>
      <c r="B2112" s="14" t="s">
        <v>42</v>
      </c>
      <c r="C2112" s="14" t="s">
        <v>182</v>
      </c>
      <c r="D2112" s="14">
        <v>1998</v>
      </c>
      <c r="E2112" s="14">
        <f>data_filtered[[#This Row],[test_year]]-data_filtered[[#This Row],[model_year]]</f>
        <v>17</v>
      </c>
      <c r="F2112" s="14">
        <v>44</v>
      </c>
      <c r="G2112" s="14">
        <v>7</v>
      </c>
      <c r="H2112" s="14">
        <v>51</v>
      </c>
      <c r="I2112" s="14">
        <v>0.13725490196078399</v>
      </c>
    </row>
    <row r="2113" spans="1:9" x14ac:dyDescent="0.35">
      <c r="A2113" s="13">
        <v>2015</v>
      </c>
      <c r="B2113" s="13" t="s">
        <v>92</v>
      </c>
      <c r="C2113" s="13" t="s">
        <v>288</v>
      </c>
      <c r="D2113" s="13">
        <v>2008</v>
      </c>
      <c r="E2113" s="14">
        <f>data_filtered[[#This Row],[test_year]]-data_filtered[[#This Row],[model_year]]</f>
        <v>7</v>
      </c>
      <c r="F2113" s="13">
        <v>44</v>
      </c>
      <c r="G2113" s="13">
        <v>7</v>
      </c>
      <c r="H2113" s="13">
        <v>51</v>
      </c>
      <c r="I2113" s="13">
        <v>0.13725490196078399</v>
      </c>
    </row>
    <row r="2114" spans="1:9" x14ac:dyDescent="0.35">
      <c r="A2114" s="13">
        <v>2016</v>
      </c>
      <c r="B2114" s="13" t="s">
        <v>58</v>
      </c>
      <c r="C2114" s="13">
        <v>300</v>
      </c>
      <c r="D2114" s="13">
        <v>2006</v>
      </c>
      <c r="E2114" s="14">
        <f>data_filtered[[#This Row],[test_year]]-data_filtered[[#This Row],[model_year]]</f>
        <v>10</v>
      </c>
      <c r="F2114" s="13">
        <v>44</v>
      </c>
      <c r="G2114" s="13">
        <v>7</v>
      </c>
      <c r="H2114" s="13">
        <v>51</v>
      </c>
      <c r="I2114" s="13">
        <v>0.13725490196078399</v>
      </c>
    </row>
    <row r="2115" spans="1:9" x14ac:dyDescent="0.35">
      <c r="A2115" s="14">
        <v>2016</v>
      </c>
      <c r="B2115" s="14" t="s">
        <v>52</v>
      </c>
      <c r="C2115" s="14" t="s">
        <v>296</v>
      </c>
      <c r="D2115" s="14">
        <v>2003</v>
      </c>
      <c r="E2115" s="14">
        <f>data_filtered[[#This Row],[test_year]]-data_filtered[[#This Row],[model_year]]</f>
        <v>13</v>
      </c>
      <c r="F2115" s="14">
        <v>44</v>
      </c>
      <c r="G2115" s="14">
        <v>7</v>
      </c>
      <c r="H2115" s="14">
        <v>51</v>
      </c>
      <c r="I2115" s="14">
        <v>0.13725490196078399</v>
      </c>
    </row>
    <row r="2116" spans="1:9" x14ac:dyDescent="0.35">
      <c r="A2116" s="14">
        <v>2016</v>
      </c>
      <c r="B2116" s="14" t="s">
        <v>186</v>
      </c>
      <c r="C2116" s="14" t="s">
        <v>187</v>
      </c>
      <c r="D2116" s="14">
        <v>2002</v>
      </c>
      <c r="E2116" s="14">
        <f>data_filtered[[#This Row],[test_year]]-data_filtered[[#This Row],[model_year]]</f>
        <v>14</v>
      </c>
      <c r="F2116" s="14">
        <v>44</v>
      </c>
      <c r="G2116" s="14">
        <v>7</v>
      </c>
      <c r="H2116" s="14">
        <v>51</v>
      </c>
      <c r="I2116" s="14">
        <v>0.13725490196078399</v>
      </c>
    </row>
    <row r="2117" spans="1:9" x14ac:dyDescent="0.35">
      <c r="A2117" s="13">
        <v>2017</v>
      </c>
      <c r="B2117" s="13" t="s">
        <v>30</v>
      </c>
      <c r="C2117" s="13" t="s">
        <v>75</v>
      </c>
      <c r="D2117" s="13">
        <v>2005</v>
      </c>
      <c r="E2117" s="14">
        <f>data_filtered[[#This Row],[test_year]]-data_filtered[[#This Row],[model_year]]</f>
        <v>12</v>
      </c>
      <c r="F2117" s="13">
        <v>44</v>
      </c>
      <c r="G2117" s="13">
        <v>7</v>
      </c>
      <c r="H2117" s="13">
        <v>51</v>
      </c>
      <c r="I2117" s="13">
        <v>0.13725490196078399</v>
      </c>
    </row>
    <row r="2118" spans="1:9" x14ac:dyDescent="0.35">
      <c r="A2118" s="13">
        <v>2017</v>
      </c>
      <c r="B2118" s="13" t="s">
        <v>106</v>
      </c>
      <c r="C2118" s="13" t="s">
        <v>174</v>
      </c>
      <c r="D2118" s="13">
        <v>2007</v>
      </c>
      <c r="E2118" s="14">
        <f>data_filtered[[#This Row],[test_year]]-data_filtered[[#This Row],[model_year]]</f>
        <v>10</v>
      </c>
      <c r="F2118" s="13">
        <v>44</v>
      </c>
      <c r="G2118" s="13">
        <v>7</v>
      </c>
      <c r="H2118" s="13">
        <v>51</v>
      </c>
      <c r="I2118" s="13">
        <v>0.13725490196078399</v>
      </c>
    </row>
    <row r="2119" spans="1:9" x14ac:dyDescent="0.35">
      <c r="A2119" s="13">
        <v>2014</v>
      </c>
      <c r="B2119" s="13" t="s">
        <v>98</v>
      </c>
      <c r="C2119" s="13" t="s">
        <v>99</v>
      </c>
      <c r="D2119" s="13">
        <v>2001</v>
      </c>
      <c r="E2119" s="14">
        <f>data_filtered[[#This Row],[test_year]]-data_filtered[[#This Row],[model_year]]</f>
        <v>13</v>
      </c>
      <c r="F2119" s="13">
        <v>107</v>
      </c>
      <c r="G2119" s="13">
        <v>17</v>
      </c>
      <c r="H2119" s="13">
        <v>124</v>
      </c>
      <c r="I2119" s="13">
        <v>0.13709677419354799</v>
      </c>
    </row>
    <row r="2120" spans="1:9" x14ac:dyDescent="0.35">
      <c r="A2120" s="13">
        <v>2017</v>
      </c>
      <c r="B2120" s="13" t="s">
        <v>42</v>
      </c>
      <c r="C2120" s="13" t="s">
        <v>45</v>
      </c>
      <c r="D2120" s="13">
        <v>2003</v>
      </c>
      <c r="E2120" s="14">
        <f>data_filtered[[#This Row],[test_year]]-data_filtered[[#This Row],[model_year]]</f>
        <v>14</v>
      </c>
      <c r="F2120" s="13">
        <v>126</v>
      </c>
      <c r="G2120" s="13">
        <v>20</v>
      </c>
      <c r="H2120" s="13">
        <v>146</v>
      </c>
      <c r="I2120" s="13">
        <v>0.13698630136986301</v>
      </c>
    </row>
    <row r="2121" spans="1:9" x14ac:dyDescent="0.35">
      <c r="A2121" s="14">
        <v>2014</v>
      </c>
      <c r="B2121" s="14" t="s">
        <v>30</v>
      </c>
      <c r="C2121" s="14" t="s">
        <v>278</v>
      </c>
      <c r="D2121" s="14">
        <v>2002</v>
      </c>
      <c r="E2121" s="14">
        <f>data_filtered[[#This Row],[test_year]]-data_filtered[[#This Row],[model_year]]</f>
        <v>12</v>
      </c>
      <c r="F2121" s="14">
        <v>63</v>
      </c>
      <c r="G2121" s="14">
        <v>10</v>
      </c>
      <c r="H2121" s="14">
        <v>73</v>
      </c>
      <c r="I2121" s="14">
        <v>0.13698630136986301</v>
      </c>
    </row>
    <row r="2122" spans="1:9" x14ac:dyDescent="0.35">
      <c r="A2122" s="14">
        <v>2014</v>
      </c>
      <c r="B2122" s="14" t="s">
        <v>104</v>
      </c>
      <c r="C2122" s="14" t="s">
        <v>105</v>
      </c>
      <c r="D2122" s="14">
        <v>2000</v>
      </c>
      <c r="E2122" s="14">
        <f>data_filtered[[#This Row],[test_year]]-data_filtered[[#This Row],[model_year]]</f>
        <v>14</v>
      </c>
      <c r="F2122" s="14">
        <v>63</v>
      </c>
      <c r="G2122" s="14">
        <v>10</v>
      </c>
      <c r="H2122" s="14">
        <v>73</v>
      </c>
      <c r="I2122" s="14">
        <v>0.13698630136986301</v>
      </c>
    </row>
    <row r="2123" spans="1:9" x14ac:dyDescent="0.35">
      <c r="A2123" s="14">
        <v>2016</v>
      </c>
      <c r="B2123" s="14" t="s">
        <v>52</v>
      </c>
      <c r="C2123" s="14" t="s">
        <v>131</v>
      </c>
      <c r="D2123" s="14">
        <v>2005</v>
      </c>
      <c r="E2123" s="14">
        <f>data_filtered[[#This Row],[test_year]]-data_filtered[[#This Row],[model_year]]</f>
        <v>11</v>
      </c>
      <c r="F2123" s="14">
        <v>63</v>
      </c>
      <c r="G2123" s="14">
        <v>10</v>
      </c>
      <c r="H2123" s="14">
        <v>73</v>
      </c>
      <c r="I2123" s="14">
        <v>0.13698630136986301</v>
      </c>
    </row>
    <row r="2124" spans="1:9" x14ac:dyDescent="0.35">
      <c r="A2124" s="14">
        <v>2017</v>
      </c>
      <c r="B2124" s="14" t="s">
        <v>24</v>
      </c>
      <c r="C2124" s="14" t="s">
        <v>210</v>
      </c>
      <c r="D2124" s="14">
        <v>2006</v>
      </c>
      <c r="E2124" s="14">
        <f>data_filtered[[#This Row],[test_year]]-data_filtered[[#This Row],[model_year]]</f>
        <v>11</v>
      </c>
      <c r="F2124" s="14">
        <v>63</v>
      </c>
      <c r="G2124" s="14">
        <v>10</v>
      </c>
      <c r="H2124" s="14">
        <v>73</v>
      </c>
      <c r="I2124" s="14">
        <v>0.13698630136986301</v>
      </c>
    </row>
    <row r="2125" spans="1:9" x14ac:dyDescent="0.35">
      <c r="A2125" s="13">
        <v>2017</v>
      </c>
      <c r="B2125" s="13" t="s">
        <v>52</v>
      </c>
      <c r="C2125" s="13" t="s">
        <v>62</v>
      </c>
      <c r="D2125" s="13">
        <v>1999</v>
      </c>
      <c r="E2125" s="14">
        <f>data_filtered[[#This Row],[test_year]]-data_filtered[[#This Row],[model_year]]</f>
        <v>18</v>
      </c>
      <c r="F2125" s="13">
        <v>63</v>
      </c>
      <c r="G2125" s="13">
        <v>10</v>
      </c>
      <c r="H2125" s="13">
        <v>73</v>
      </c>
      <c r="I2125" s="13">
        <v>0.13698630136986301</v>
      </c>
    </row>
    <row r="2126" spans="1:9" x14ac:dyDescent="0.35">
      <c r="A2126" s="14">
        <v>2015</v>
      </c>
      <c r="B2126" s="14" t="s">
        <v>67</v>
      </c>
      <c r="C2126" s="14" t="s">
        <v>138</v>
      </c>
      <c r="D2126" s="14">
        <v>1996</v>
      </c>
      <c r="E2126" s="14">
        <f>data_filtered[[#This Row],[test_year]]-data_filtered[[#This Row],[model_year]]</f>
        <v>19</v>
      </c>
      <c r="F2126" s="14">
        <v>82</v>
      </c>
      <c r="G2126" s="14">
        <v>13</v>
      </c>
      <c r="H2126" s="14">
        <v>95</v>
      </c>
      <c r="I2126" s="14">
        <v>0.13684210526315799</v>
      </c>
    </row>
    <row r="2127" spans="1:9" x14ac:dyDescent="0.35">
      <c r="A2127" s="13">
        <v>2017</v>
      </c>
      <c r="B2127" s="13" t="s">
        <v>106</v>
      </c>
      <c r="C2127" s="13" t="s">
        <v>107</v>
      </c>
      <c r="D2127" s="13">
        <v>2006</v>
      </c>
      <c r="E2127" s="14">
        <f>data_filtered[[#This Row],[test_year]]-data_filtered[[#This Row],[model_year]]</f>
        <v>11</v>
      </c>
      <c r="F2127" s="13">
        <v>82</v>
      </c>
      <c r="G2127" s="13">
        <v>13</v>
      </c>
      <c r="H2127" s="13">
        <v>95</v>
      </c>
      <c r="I2127" s="13">
        <v>0.13684210526315799</v>
      </c>
    </row>
    <row r="2128" spans="1:9" x14ac:dyDescent="0.35">
      <c r="A2128" s="14">
        <v>2014</v>
      </c>
      <c r="B2128" s="14" t="s">
        <v>24</v>
      </c>
      <c r="C2128" s="14" t="s">
        <v>122</v>
      </c>
      <c r="D2128" s="14">
        <v>2004</v>
      </c>
      <c r="E2128" s="14">
        <f>data_filtered[[#This Row],[test_year]]-data_filtered[[#This Row],[model_year]]</f>
        <v>10</v>
      </c>
      <c r="F2128" s="14">
        <v>101</v>
      </c>
      <c r="G2128" s="14">
        <v>16</v>
      </c>
      <c r="H2128" s="14">
        <v>117</v>
      </c>
      <c r="I2128" s="14">
        <v>0.13675213675213699</v>
      </c>
    </row>
    <row r="2129" spans="1:9" x14ac:dyDescent="0.35">
      <c r="A2129" s="13">
        <v>2016</v>
      </c>
      <c r="B2129" s="13" t="s">
        <v>26</v>
      </c>
      <c r="C2129" s="13" t="s">
        <v>69</v>
      </c>
      <c r="D2129" s="13">
        <v>1993</v>
      </c>
      <c r="E2129" s="14">
        <f>data_filtered[[#This Row],[test_year]]-data_filtered[[#This Row],[model_year]]</f>
        <v>23</v>
      </c>
      <c r="F2129" s="13">
        <v>133</v>
      </c>
      <c r="G2129" s="13">
        <v>21</v>
      </c>
      <c r="H2129" s="13">
        <v>154</v>
      </c>
      <c r="I2129" s="13">
        <v>0.13636363636363599</v>
      </c>
    </row>
    <row r="2130" spans="1:9" x14ac:dyDescent="0.35">
      <c r="A2130" s="14">
        <v>2017</v>
      </c>
      <c r="B2130" s="14" t="s">
        <v>24</v>
      </c>
      <c r="C2130" s="14" t="s">
        <v>189</v>
      </c>
      <c r="D2130" s="14">
        <v>2003</v>
      </c>
      <c r="E2130" s="14">
        <f>data_filtered[[#This Row],[test_year]]-data_filtered[[#This Row],[model_year]]</f>
        <v>14</v>
      </c>
      <c r="F2130" s="14">
        <v>76</v>
      </c>
      <c r="G2130" s="14">
        <v>12</v>
      </c>
      <c r="H2130" s="14">
        <v>88</v>
      </c>
      <c r="I2130" s="14">
        <v>0.13636363636363599</v>
      </c>
    </row>
    <row r="2131" spans="1:9" x14ac:dyDescent="0.35">
      <c r="A2131" s="14">
        <v>2015</v>
      </c>
      <c r="B2131" s="14" t="s">
        <v>52</v>
      </c>
      <c r="C2131" s="14" t="s">
        <v>84</v>
      </c>
      <c r="D2131" s="14">
        <v>2002</v>
      </c>
      <c r="E2131" s="14">
        <f>data_filtered[[#This Row],[test_year]]-data_filtered[[#This Row],[model_year]]</f>
        <v>13</v>
      </c>
      <c r="F2131" s="14">
        <v>57</v>
      </c>
      <c r="G2131" s="14">
        <v>9</v>
      </c>
      <c r="H2131" s="14">
        <v>66</v>
      </c>
      <c r="I2131" s="14">
        <v>0.13636363636363599</v>
      </c>
    </row>
    <row r="2132" spans="1:9" x14ac:dyDescent="0.35">
      <c r="A2132" s="13">
        <v>2016</v>
      </c>
      <c r="B2132" s="13" t="s">
        <v>52</v>
      </c>
      <c r="C2132" s="13" t="s">
        <v>131</v>
      </c>
      <c r="D2132" s="13">
        <v>2004</v>
      </c>
      <c r="E2132" s="14">
        <f>data_filtered[[#This Row],[test_year]]-data_filtered[[#This Row],[model_year]]</f>
        <v>12</v>
      </c>
      <c r="F2132" s="13">
        <v>57</v>
      </c>
      <c r="G2132" s="13">
        <v>9</v>
      </c>
      <c r="H2132" s="13">
        <v>66</v>
      </c>
      <c r="I2132" s="13">
        <v>0.13636363636363599</v>
      </c>
    </row>
    <row r="2133" spans="1:9" x14ac:dyDescent="0.35">
      <c r="A2133" s="14">
        <v>2017</v>
      </c>
      <c r="B2133" s="14" t="s">
        <v>24</v>
      </c>
      <c r="C2133" s="14" t="s">
        <v>134</v>
      </c>
      <c r="D2133" s="14">
        <v>2002</v>
      </c>
      <c r="E2133" s="14">
        <f>data_filtered[[#This Row],[test_year]]-data_filtered[[#This Row],[model_year]]</f>
        <v>15</v>
      </c>
      <c r="F2133" s="14">
        <v>57</v>
      </c>
      <c r="G2133" s="14">
        <v>9</v>
      </c>
      <c r="H2133" s="14">
        <v>66</v>
      </c>
      <c r="I2133" s="14">
        <v>0.13636363636363599</v>
      </c>
    </row>
    <row r="2134" spans="1:9" x14ac:dyDescent="0.35">
      <c r="A2134" s="13">
        <v>2016</v>
      </c>
      <c r="B2134" s="13" t="s">
        <v>79</v>
      </c>
      <c r="C2134" s="13" t="s">
        <v>80</v>
      </c>
      <c r="D2134" s="13">
        <v>2006</v>
      </c>
      <c r="E2134" s="14">
        <f>data_filtered[[#This Row],[test_year]]-data_filtered[[#This Row],[model_year]]</f>
        <v>10</v>
      </c>
      <c r="F2134" s="13">
        <v>165</v>
      </c>
      <c r="G2134" s="13">
        <v>26</v>
      </c>
      <c r="H2134" s="13">
        <v>191</v>
      </c>
      <c r="I2134" s="13">
        <v>0.13612565445026201</v>
      </c>
    </row>
    <row r="2135" spans="1:9" x14ac:dyDescent="0.35">
      <c r="A2135" s="13">
        <v>2014</v>
      </c>
      <c r="B2135" s="13" t="s">
        <v>30</v>
      </c>
      <c r="C2135" s="13" t="s">
        <v>56</v>
      </c>
      <c r="D2135" s="13">
        <v>2000</v>
      </c>
      <c r="E2135" s="14">
        <f>data_filtered[[#This Row],[test_year]]-data_filtered[[#This Row],[model_year]]</f>
        <v>14</v>
      </c>
      <c r="F2135" s="13">
        <v>146</v>
      </c>
      <c r="G2135" s="13">
        <v>23</v>
      </c>
      <c r="H2135" s="13">
        <v>169</v>
      </c>
      <c r="I2135" s="13">
        <v>0.13609467455621299</v>
      </c>
    </row>
    <row r="2136" spans="1:9" x14ac:dyDescent="0.35">
      <c r="A2136" s="14">
        <v>2014</v>
      </c>
      <c r="B2136" s="14" t="s">
        <v>128</v>
      </c>
      <c r="C2136" s="14" t="s">
        <v>129</v>
      </c>
      <c r="D2136" s="14">
        <v>2003</v>
      </c>
      <c r="E2136" s="14">
        <f>data_filtered[[#This Row],[test_year]]-data_filtered[[#This Row],[model_year]]</f>
        <v>11</v>
      </c>
      <c r="F2136" s="14">
        <v>108</v>
      </c>
      <c r="G2136" s="14">
        <v>17</v>
      </c>
      <c r="H2136" s="14">
        <v>125</v>
      </c>
      <c r="I2136" s="14">
        <v>0.13600000000000001</v>
      </c>
    </row>
    <row r="2137" spans="1:9" x14ac:dyDescent="0.35">
      <c r="A2137" s="13">
        <v>2015</v>
      </c>
      <c r="B2137" s="13" t="s">
        <v>24</v>
      </c>
      <c r="C2137" s="13" t="s">
        <v>122</v>
      </c>
      <c r="D2137" s="13">
        <v>2002</v>
      </c>
      <c r="E2137" s="14">
        <f>data_filtered[[#This Row],[test_year]]-data_filtered[[#This Row],[model_year]]</f>
        <v>13</v>
      </c>
      <c r="F2137" s="13">
        <v>70</v>
      </c>
      <c r="G2137" s="13">
        <v>11</v>
      </c>
      <c r="H2137" s="13">
        <v>81</v>
      </c>
      <c r="I2137" s="13">
        <v>0.13580246913580199</v>
      </c>
    </row>
    <row r="2138" spans="1:9" x14ac:dyDescent="0.35">
      <c r="A2138" s="13">
        <v>2015</v>
      </c>
      <c r="B2138" s="13" t="s">
        <v>30</v>
      </c>
      <c r="C2138" s="13" t="s">
        <v>215</v>
      </c>
      <c r="D2138" s="13">
        <v>2001</v>
      </c>
      <c r="E2138" s="14">
        <f>data_filtered[[#This Row],[test_year]]-data_filtered[[#This Row],[model_year]]</f>
        <v>14</v>
      </c>
      <c r="F2138" s="13">
        <v>70</v>
      </c>
      <c r="G2138" s="13">
        <v>11</v>
      </c>
      <c r="H2138" s="13">
        <v>81</v>
      </c>
      <c r="I2138" s="13">
        <v>0.13580246913580199</v>
      </c>
    </row>
    <row r="2139" spans="1:9" x14ac:dyDescent="0.35">
      <c r="A2139" s="14">
        <v>2016</v>
      </c>
      <c r="B2139" s="14" t="s">
        <v>30</v>
      </c>
      <c r="C2139" s="14" t="s">
        <v>124</v>
      </c>
      <c r="D2139" s="14">
        <v>1998</v>
      </c>
      <c r="E2139" s="14">
        <f>data_filtered[[#This Row],[test_year]]-data_filtered[[#This Row],[model_year]]</f>
        <v>18</v>
      </c>
      <c r="F2139" s="14">
        <v>70</v>
      </c>
      <c r="G2139" s="14">
        <v>11</v>
      </c>
      <c r="H2139" s="14">
        <v>81</v>
      </c>
      <c r="I2139" s="14">
        <v>0.13580246913580199</v>
      </c>
    </row>
    <row r="2140" spans="1:9" x14ac:dyDescent="0.35">
      <c r="A2140" s="13">
        <v>2015</v>
      </c>
      <c r="B2140" s="13" t="s">
        <v>24</v>
      </c>
      <c r="C2140" s="13" t="s">
        <v>41</v>
      </c>
      <c r="D2140" s="13">
        <v>2001</v>
      </c>
      <c r="E2140" s="14">
        <f>data_filtered[[#This Row],[test_year]]-data_filtered[[#This Row],[model_year]]</f>
        <v>14</v>
      </c>
      <c r="F2140" s="13">
        <v>223</v>
      </c>
      <c r="G2140" s="13">
        <v>35</v>
      </c>
      <c r="H2140" s="13">
        <v>258</v>
      </c>
      <c r="I2140" s="13">
        <v>0.135658914728682</v>
      </c>
    </row>
    <row r="2141" spans="1:9" x14ac:dyDescent="0.35">
      <c r="A2141" s="13">
        <v>2015</v>
      </c>
      <c r="B2141" s="13" t="s">
        <v>24</v>
      </c>
      <c r="C2141" s="13" t="s">
        <v>71</v>
      </c>
      <c r="D2141" s="13">
        <v>2002</v>
      </c>
      <c r="E2141" s="14">
        <f>data_filtered[[#This Row],[test_year]]-data_filtered[[#This Row],[model_year]]</f>
        <v>13</v>
      </c>
      <c r="F2141" s="13">
        <v>153</v>
      </c>
      <c r="G2141" s="13">
        <v>24</v>
      </c>
      <c r="H2141" s="13">
        <v>177</v>
      </c>
      <c r="I2141" s="13">
        <v>0.13559322033898299</v>
      </c>
    </row>
    <row r="2142" spans="1:9" x14ac:dyDescent="0.35">
      <c r="A2142" s="14">
        <v>2014</v>
      </c>
      <c r="B2142" s="14" t="s">
        <v>24</v>
      </c>
      <c r="C2142" s="14" t="s">
        <v>49</v>
      </c>
      <c r="D2142" s="14">
        <v>1997</v>
      </c>
      <c r="E2142" s="14">
        <f>data_filtered[[#This Row],[test_year]]-data_filtered[[#This Row],[model_year]]</f>
        <v>17</v>
      </c>
      <c r="F2142" s="14">
        <v>51</v>
      </c>
      <c r="G2142" s="14">
        <v>8</v>
      </c>
      <c r="H2142" s="14">
        <v>59</v>
      </c>
      <c r="I2142" s="14">
        <v>0.13559322033898299</v>
      </c>
    </row>
    <row r="2143" spans="1:9" x14ac:dyDescent="0.35">
      <c r="A2143" s="13">
        <v>2015</v>
      </c>
      <c r="B2143" s="13" t="s">
        <v>190</v>
      </c>
      <c r="C2143" s="13" t="s">
        <v>191</v>
      </c>
      <c r="D2143" s="13">
        <v>2002</v>
      </c>
      <c r="E2143" s="14">
        <f>data_filtered[[#This Row],[test_year]]-data_filtered[[#This Row],[model_year]]</f>
        <v>13</v>
      </c>
      <c r="F2143" s="13">
        <v>51</v>
      </c>
      <c r="G2143" s="13">
        <v>8</v>
      </c>
      <c r="H2143" s="13">
        <v>59</v>
      </c>
      <c r="I2143" s="13">
        <v>0.13559322033898299</v>
      </c>
    </row>
    <row r="2144" spans="1:9" x14ac:dyDescent="0.35">
      <c r="A2144" s="14">
        <v>2016</v>
      </c>
      <c r="B2144" s="14" t="s">
        <v>30</v>
      </c>
      <c r="C2144" s="14" t="s">
        <v>280</v>
      </c>
      <c r="D2144" s="14">
        <v>1999</v>
      </c>
      <c r="E2144" s="14">
        <f>data_filtered[[#This Row],[test_year]]-data_filtered[[#This Row],[model_year]]</f>
        <v>17</v>
      </c>
      <c r="F2144" s="14">
        <v>51</v>
      </c>
      <c r="G2144" s="14">
        <v>8</v>
      </c>
      <c r="H2144" s="14">
        <v>59</v>
      </c>
      <c r="I2144" s="14">
        <v>0.13559322033898299</v>
      </c>
    </row>
    <row r="2145" spans="1:9" x14ac:dyDescent="0.35">
      <c r="A2145" s="14">
        <v>2016</v>
      </c>
      <c r="B2145" s="14" t="s">
        <v>37</v>
      </c>
      <c r="C2145" s="14" t="s">
        <v>38</v>
      </c>
      <c r="D2145" s="14">
        <v>2000</v>
      </c>
      <c r="E2145" s="14">
        <f>data_filtered[[#This Row],[test_year]]-data_filtered[[#This Row],[model_year]]</f>
        <v>16</v>
      </c>
      <c r="F2145" s="14">
        <v>51</v>
      </c>
      <c r="G2145" s="14">
        <v>8</v>
      </c>
      <c r="H2145" s="14">
        <v>59</v>
      </c>
      <c r="I2145" s="14">
        <v>0.13559322033898299</v>
      </c>
    </row>
    <row r="2146" spans="1:9" x14ac:dyDescent="0.35">
      <c r="A2146" s="13">
        <v>2017</v>
      </c>
      <c r="B2146" s="13" t="s">
        <v>37</v>
      </c>
      <c r="C2146" s="13" t="s">
        <v>59</v>
      </c>
      <c r="D2146" s="13">
        <v>2008</v>
      </c>
      <c r="E2146" s="14">
        <f>data_filtered[[#This Row],[test_year]]-data_filtered[[#This Row],[model_year]]</f>
        <v>9</v>
      </c>
      <c r="F2146" s="13">
        <v>134</v>
      </c>
      <c r="G2146" s="13">
        <v>21</v>
      </c>
      <c r="H2146" s="13">
        <v>155</v>
      </c>
      <c r="I2146" s="13">
        <v>0.135483870967742</v>
      </c>
    </row>
    <row r="2147" spans="1:9" x14ac:dyDescent="0.35">
      <c r="A2147" s="13">
        <v>2016</v>
      </c>
      <c r="B2147" s="13" t="s">
        <v>24</v>
      </c>
      <c r="C2147" s="13" t="s">
        <v>41</v>
      </c>
      <c r="D2147" s="13">
        <v>2003</v>
      </c>
      <c r="E2147" s="14">
        <f>data_filtered[[#This Row],[test_year]]-data_filtered[[#This Row],[model_year]]</f>
        <v>13</v>
      </c>
      <c r="F2147" s="13">
        <v>230</v>
      </c>
      <c r="G2147" s="13">
        <v>36</v>
      </c>
      <c r="H2147" s="13">
        <v>266</v>
      </c>
      <c r="I2147" s="13">
        <v>0.13533834586466201</v>
      </c>
    </row>
    <row r="2148" spans="1:9" x14ac:dyDescent="0.35">
      <c r="A2148" s="14">
        <v>2013</v>
      </c>
      <c r="B2148" s="14" t="s">
        <v>30</v>
      </c>
      <c r="C2148" s="14" t="s">
        <v>117</v>
      </c>
      <c r="D2148" s="14">
        <v>2000</v>
      </c>
      <c r="E2148" s="14">
        <f>data_filtered[[#This Row],[test_year]]-data_filtered[[#This Row],[model_year]]</f>
        <v>13</v>
      </c>
      <c r="F2148" s="14">
        <v>115</v>
      </c>
      <c r="G2148" s="14">
        <v>18</v>
      </c>
      <c r="H2148" s="14">
        <v>133</v>
      </c>
      <c r="I2148" s="14">
        <v>0.13533834586466201</v>
      </c>
    </row>
    <row r="2149" spans="1:9" x14ac:dyDescent="0.35">
      <c r="A2149" s="13">
        <v>2016</v>
      </c>
      <c r="B2149" s="13" t="s">
        <v>30</v>
      </c>
      <c r="C2149" s="13" t="s">
        <v>72</v>
      </c>
      <c r="D2149" s="13">
        <v>2000</v>
      </c>
      <c r="E2149" s="14">
        <f>data_filtered[[#This Row],[test_year]]-data_filtered[[#This Row],[model_year]]</f>
        <v>16</v>
      </c>
      <c r="F2149" s="13">
        <v>115</v>
      </c>
      <c r="G2149" s="13">
        <v>18</v>
      </c>
      <c r="H2149" s="13">
        <v>133</v>
      </c>
      <c r="I2149" s="13">
        <v>0.13533834586466201</v>
      </c>
    </row>
    <row r="2150" spans="1:9" x14ac:dyDescent="0.35">
      <c r="A2150" s="14">
        <v>2013</v>
      </c>
      <c r="B2150" s="14" t="s">
        <v>42</v>
      </c>
      <c r="C2150" s="14" t="s">
        <v>43</v>
      </c>
      <c r="D2150" s="14">
        <v>1997</v>
      </c>
      <c r="E2150" s="14">
        <f>data_filtered[[#This Row],[test_year]]-data_filtered[[#This Row],[model_year]]</f>
        <v>16</v>
      </c>
      <c r="F2150" s="14">
        <v>211</v>
      </c>
      <c r="G2150" s="14">
        <v>33</v>
      </c>
      <c r="H2150" s="14">
        <v>244</v>
      </c>
      <c r="I2150" s="14">
        <v>0.135245901639344</v>
      </c>
    </row>
    <row r="2151" spans="1:9" x14ac:dyDescent="0.35">
      <c r="A2151" s="14">
        <v>2015</v>
      </c>
      <c r="B2151" s="14" t="s">
        <v>67</v>
      </c>
      <c r="C2151" s="14" t="s">
        <v>68</v>
      </c>
      <c r="D2151" s="14">
        <v>2007</v>
      </c>
      <c r="E2151" s="14">
        <f>data_filtered[[#This Row],[test_year]]-data_filtered[[#This Row],[model_year]]</f>
        <v>8</v>
      </c>
      <c r="F2151" s="14">
        <v>160</v>
      </c>
      <c r="G2151" s="14">
        <v>25</v>
      </c>
      <c r="H2151" s="14">
        <v>185</v>
      </c>
      <c r="I2151" s="14">
        <v>0.135135135135135</v>
      </c>
    </row>
    <row r="2152" spans="1:9" x14ac:dyDescent="0.35">
      <c r="A2152" s="14">
        <v>2015</v>
      </c>
      <c r="B2152" s="14" t="s">
        <v>30</v>
      </c>
      <c r="C2152" s="14" t="s">
        <v>56</v>
      </c>
      <c r="D2152" s="14">
        <v>2008</v>
      </c>
      <c r="E2152" s="14">
        <f>data_filtered[[#This Row],[test_year]]-data_filtered[[#This Row],[model_year]]</f>
        <v>7</v>
      </c>
      <c r="F2152" s="14">
        <v>128</v>
      </c>
      <c r="G2152" s="14">
        <v>20</v>
      </c>
      <c r="H2152" s="14">
        <v>148</v>
      </c>
      <c r="I2152" s="14">
        <v>0.135135135135135</v>
      </c>
    </row>
    <row r="2153" spans="1:9" x14ac:dyDescent="0.35">
      <c r="A2153" s="14">
        <v>2015</v>
      </c>
      <c r="B2153" s="14" t="s">
        <v>33</v>
      </c>
      <c r="C2153" s="14" t="s">
        <v>34</v>
      </c>
      <c r="D2153" s="14">
        <v>2001</v>
      </c>
      <c r="E2153" s="14">
        <f>data_filtered[[#This Row],[test_year]]-data_filtered[[#This Row],[model_year]]</f>
        <v>14</v>
      </c>
      <c r="F2153" s="14">
        <v>64</v>
      </c>
      <c r="G2153" s="14">
        <v>10</v>
      </c>
      <c r="H2153" s="14">
        <v>74</v>
      </c>
      <c r="I2153" s="14">
        <v>0.135135135135135</v>
      </c>
    </row>
    <row r="2154" spans="1:9" x14ac:dyDescent="0.35">
      <c r="A2154" s="13">
        <v>2015</v>
      </c>
      <c r="B2154" s="13" t="s">
        <v>33</v>
      </c>
      <c r="C2154" s="13" t="s">
        <v>203</v>
      </c>
      <c r="D2154" s="13">
        <v>2001</v>
      </c>
      <c r="E2154" s="14">
        <f>data_filtered[[#This Row],[test_year]]-data_filtered[[#This Row],[model_year]]</f>
        <v>14</v>
      </c>
      <c r="F2154" s="13">
        <v>64</v>
      </c>
      <c r="G2154" s="13">
        <v>10</v>
      </c>
      <c r="H2154" s="13">
        <v>74</v>
      </c>
      <c r="I2154" s="13">
        <v>0.135135135135135</v>
      </c>
    </row>
    <row r="2155" spans="1:9" x14ac:dyDescent="0.35">
      <c r="A2155" s="13">
        <v>2016</v>
      </c>
      <c r="B2155" s="13" t="s">
        <v>52</v>
      </c>
      <c r="C2155" s="13" t="s">
        <v>62</v>
      </c>
      <c r="D2155" s="13">
        <v>1999</v>
      </c>
      <c r="E2155" s="14">
        <f>data_filtered[[#This Row],[test_year]]-data_filtered[[#This Row],[model_year]]</f>
        <v>17</v>
      </c>
      <c r="F2155" s="13">
        <v>64</v>
      </c>
      <c r="G2155" s="13">
        <v>10</v>
      </c>
      <c r="H2155" s="13">
        <v>74</v>
      </c>
      <c r="I2155" s="13">
        <v>0.135135135135135</v>
      </c>
    </row>
    <row r="2156" spans="1:9" x14ac:dyDescent="0.35">
      <c r="A2156" s="14">
        <v>2016</v>
      </c>
      <c r="B2156" s="14" t="s">
        <v>106</v>
      </c>
      <c r="C2156" s="14" t="s">
        <v>174</v>
      </c>
      <c r="D2156" s="14">
        <v>2007</v>
      </c>
      <c r="E2156" s="14">
        <f>data_filtered[[#This Row],[test_year]]-data_filtered[[#This Row],[model_year]]</f>
        <v>9</v>
      </c>
      <c r="F2156" s="14">
        <v>64</v>
      </c>
      <c r="G2156" s="14">
        <v>10</v>
      </c>
      <c r="H2156" s="14">
        <v>74</v>
      </c>
      <c r="I2156" s="14">
        <v>0.135135135135135</v>
      </c>
    </row>
    <row r="2157" spans="1:9" x14ac:dyDescent="0.35">
      <c r="A2157" s="14">
        <v>2014</v>
      </c>
      <c r="B2157" s="14" t="s">
        <v>30</v>
      </c>
      <c r="C2157" s="14" t="s">
        <v>31</v>
      </c>
      <c r="D2157" s="14">
        <v>2003</v>
      </c>
      <c r="E2157" s="14">
        <f>data_filtered[[#This Row],[test_year]]-data_filtered[[#This Row],[model_year]]</f>
        <v>11</v>
      </c>
      <c r="F2157" s="14">
        <v>391</v>
      </c>
      <c r="G2157" s="14">
        <v>61</v>
      </c>
      <c r="H2157" s="14">
        <v>452</v>
      </c>
      <c r="I2157" s="14">
        <v>0.13495575221238901</v>
      </c>
    </row>
    <row r="2158" spans="1:9" x14ac:dyDescent="0.35">
      <c r="A2158" s="13">
        <v>2013</v>
      </c>
      <c r="B2158" s="13" t="s">
        <v>42</v>
      </c>
      <c r="C2158" s="13" t="s">
        <v>43</v>
      </c>
      <c r="D2158" s="13">
        <v>1998</v>
      </c>
      <c r="E2158" s="14">
        <f>data_filtered[[#This Row],[test_year]]-data_filtered[[#This Row],[model_year]]</f>
        <v>15</v>
      </c>
      <c r="F2158" s="13">
        <v>231</v>
      </c>
      <c r="G2158" s="13">
        <v>36</v>
      </c>
      <c r="H2158" s="13">
        <v>267</v>
      </c>
      <c r="I2158" s="13">
        <v>0.13483146067415699</v>
      </c>
    </row>
    <row r="2159" spans="1:9" x14ac:dyDescent="0.35">
      <c r="A2159" s="13">
        <v>2017</v>
      </c>
      <c r="B2159" s="13" t="s">
        <v>98</v>
      </c>
      <c r="C2159" s="13" t="s">
        <v>41</v>
      </c>
      <c r="D2159" s="13">
        <v>2004</v>
      </c>
      <c r="E2159" s="14">
        <f>data_filtered[[#This Row],[test_year]]-data_filtered[[#This Row],[model_year]]</f>
        <v>13</v>
      </c>
      <c r="F2159" s="13">
        <v>77</v>
      </c>
      <c r="G2159" s="13">
        <v>12</v>
      </c>
      <c r="H2159" s="13">
        <v>89</v>
      </c>
      <c r="I2159" s="13">
        <v>0.13483146067415699</v>
      </c>
    </row>
    <row r="2160" spans="1:9" x14ac:dyDescent="0.35">
      <c r="A2160" s="13">
        <v>2013</v>
      </c>
      <c r="B2160" s="13" t="s">
        <v>52</v>
      </c>
      <c r="C2160" s="13" t="s">
        <v>371</v>
      </c>
      <c r="D2160" s="13">
        <v>2000</v>
      </c>
      <c r="E2160" s="14">
        <f>data_filtered[[#This Row],[test_year]]-data_filtered[[#This Row],[model_year]]</f>
        <v>13</v>
      </c>
      <c r="F2160" s="13">
        <v>45</v>
      </c>
      <c r="G2160" s="13">
        <v>7</v>
      </c>
      <c r="H2160" s="13">
        <v>52</v>
      </c>
      <c r="I2160" s="13">
        <v>0.134615384615385</v>
      </c>
    </row>
    <row r="2161" spans="1:9" x14ac:dyDescent="0.35">
      <c r="A2161" s="14">
        <v>2014</v>
      </c>
      <c r="B2161" s="14" t="s">
        <v>52</v>
      </c>
      <c r="C2161" s="14" t="s">
        <v>371</v>
      </c>
      <c r="D2161" s="14">
        <v>2004</v>
      </c>
      <c r="E2161" s="14">
        <f>data_filtered[[#This Row],[test_year]]-data_filtered[[#This Row],[model_year]]</f>
        <v>10</v>
      </c>
      <c r="F2161" s="14">
        <v>45</v>
      </c>
      <c r="G2161" s="14">
        <v>7</v>
      </c>
      <c r="H2161" s="14">
        <v>52</v>
      </c>
      <c r="I2161" s="14">
        <v>0.134615384615385</v>
      </c>
    </row>
    <row r="2162" spans="1:9" x14ac:dyDescent="0.35">
      <c r="A2162" s="13">
        <v>2014</v>
      </c>
      <c r="B2162" s="13" t="s">
        <v>33</v>
      </c>
      <c r="C2162" s="13" t="s">
        <v>86</v>
      </c>
      <c r="D2162" s="13">
        <v>1994</v>
      </c>
      <c r="E2162" s="14">
        <f>data_filtered[[#This Row],[test_year]]-data_filtered[[#This Row],[model_year]]</f>
        <v>20</v>
      </c>
      <c r="F2162" s="13">
        <v>45</v>
      </c>
      <c r="G2162" s="13">
        <v>7</v>
      </c>
      <c r="H2162" s="13">
        <v>52</v>
      </c>
      <c r="I2162" s="13">
        <v>0.134615384615385</v>
      </c>
    </row>
    <row r="2163" spans="1:9" x14ac:dyDescent="0.35">
      <c r="A2163" s="14">
        <v>2014</v>
      </c>
      <c r="B2163" s="14" t="s">
        <v>26</v>
      </c>
      <c r="C2163" s="14" t="s">
        <v>178</v>
      </c>
      <c r="D2163" s="14">
        <v>2003</v>
      </c>
      <c r="E2163" s="14">
        <f>data_filtered[[#This Row],[test_year]]-data_filtered[[#This Row],[model_year]]</f>
        <v>11</v>
      </c>
      <c r="F2163" s="14">
        <v>45</v>
      </c>
      <c r="G2163" s="14">
        <v>7</v>
      </c>
      <c r="H2163" s="14">
        <v>52</v>
      </c>
      <c r="I2163" s="14">
        <v>0.134615384615385</v>
      </c>
    </row>
    <row r="2164" spans="1:9" x14ac:dyDescent="0.35">
      <c r="A2164" s="13">
        <v>2015</v>
      </c>
      <c r="B2164" s="13" t="s">
        <v>24</v>
      </c>
      <c r="C2164" s="13" t="s">
        <v>302</v>
      </c>
      <c r="D2164" s="13">
        <v>2004</v>
      </c>
      <c r="E2164" s="14">
        <f>data_filtered[[#This Row],[test_year]]-data_filtered[[#This Row],[model_year]]</f>
        <v>11</v>
      </c>
      <c r="F2164" s="13">
        <v>45</v>
      </c>
      <c r="G2164" s="13">
        <v>7</v>
      </c>
      <c r="H2164" s="13">
        <v>52</v>
      </c>
      <c r="I2164" s="13">
        <v>0.134615384615385</v>
      </c>
    </row>
    <row r="2165" spans="1:9" x14ac:dyDescent="0.35">
      <c r="A2165" s="13">
        <v>2015</v>
      </c>
      <c r="B2165" s="13" t="s">
        <v>92</v>
      </c>
      <c r="C2165" s="13" t="s">
        <v>240</v>
      </c>
      <c r="D2165" s="13">
        <v>2005</v>
      </c>
      <c r="E2165" s="14">
        <f>data_filtered[[#This Row],[test_year]]-data_filtered[[#This Row],[model_year]]</f>
        <v>10</v>
      </c>
      <c r="F2165" s="13">
        <v>45</v>
      </c>
      <c r="G2165" s="13">
        <v>7</v>
      </c>
      <c r="H2165" s="13">
        <v>52</v>
      </c>
      <c r="I2165" s="13">
        <v>0.134615384615385</v>
      </c>
    </row>
    <row r="2166" spans="1:9" x14ac:dyDescent="0.35">
      <c r="A2166" s="13">
        <v>2016</v>
      </c>
      <c r="B2166" s="13" t="s">
        <v>30</v>
      </c>
      <c r="C2166" s="13" t="s">
        <v>278</v>
      </c>
      <c r="D2166" s="13">
        <v>2002</v>
      </c>
      <c r="E2166" s="14">
        <f>data_filtered[[#This Row],[test_year]]-data_filtered[[#This Row],[model_year]]</f>
        <v>14</v>
      </c>
      <c r="F2166" s="13">
        <v>45</v>
      </c>
      <c r="G2166" s="13">
        <v>7</v>
      </c>
      <c r="H2166" s="13">
        <v>52</v>
      </c>
      <c r="I2166" s="13">
        <v>0.134615384615385</v>
      </c>
    </row>
    <row r="2167" spans="1:9" x14ac:dyDescent="0.35">
      <c r="A2167" s="14">
        <v>2017</v>
      </c>
      <c r="B2167" s="14" t="s">
        <v>30</v>
      </c>
      <c r="C2167" s="14" t="s">
        <v>163</v>
      </c>
      <c r="D2167" s="14">
        <v>2004</v>
      </c>
      <c r="E2167" s="14">
        <f>data_filtered[[#This Row],[test_year]]-data_filtered[[#This Row],[model_year]]</f>
        <v>13</v>
      </c>
      <c r="F2167" s="14">
        <v>45</v>
      </c>
      <c r="G2167" s="14">
        <v>7</v>
      </c>
      <c r="H2167" s="14">
        <v>52</v>
      </c>
      <c r="I2167" s="14">
        <v>0.134615384615385</v>
      </c>
    </row>
    <row r="2168" spans="1:9" x14ac:dyDescent="0.35">
      <c r="A2168" s="13">
        <v>2015</v>
      </c>
      <c r="B2168" s="13" t="s">
        <v>52</v>
      </c>
      <c r="C2168" s="13" t="s">
        <v>61</v>
      </c>
      <c r="D2168" s="13">
        <v>1998</v>
      </c>
      <c r="E2168" s="14">
        <f>data_filtered[[#This Row],[test_year]]-data_filtered[[#This Row],[model_year]]</f>
        <v>17</v>
      </c>
      <c r="F2168" s="13">
        <v>193</v>
      </c>
      <c r="G2168" s="13">
        <v>30</v>
      </c>
      <c r="H2168" s="13">
        <v>223</v>
      </c>
      <c r="I2168" s="13">
        <v>0.134529147982063</v>
      </c>
    </row>
    <row r="2169" spans="1:9" x14ac:dyDescent="0.35">
      <c r="A2169" s="13">
        <v>2013</v>
      </c>
      <c r="B2169" s="13" t="s">
        <v>42</v>
      </c>
      <c r="C2169" s="13" t="s">
        <v>182</v>
      </c>
      <c r="D2169" s="13">
        <v>1998</v>
      </c>
      <c r="E2169" s="14">
        <f>data_filtered[[#This Row],[test_year]]-data_filtered[[#This Row],[model_year]]</f>
        <v>15</v>
      </c>
      <c r="F2169" s="13">
        <v>58</v>
      </c>
      <c r="G2169" s="13">
        <v>9</v>
      </c>
      <c r="H2169" s="13">
        <v>67</v>
      </c>
      <c r="I2169" s="13">
        <v>0.134328358208955</v>
      </c>
    </row>
    <row r="2170" spans="1:9" x14ac:dyDescent="0.35">
      <c r="A2170" s="14">
        <v>2014</v>
      </c>
      <c r="B2170" s="14" t="s">
        <v>24</v>
      </c>
      <c r="C2170" s="14" t="s">
        <v>295</v>
      </c>
      <c r="D2170" s="14">
        <v>2004</v>
      </c>
      <c r="E2170" s="14">
        <f>data_filtered[[#This Row],[test_year]]-data_filtered[[#This Row],[model_year]]</f>
        <v>10</v>
      </c>
      <c r="F2170" s="14">
        <v>58</v>
      </c>
      <c r="G2170" s="14">
        <v>9</v>
      </c>
      <c r="H2170" s="14">
        <v>67</v>
      </c>
      <c r="I2170" s="14">
        <v>0.134328358208955</v>
      </c>
    </row>
    <row r="2171" spans="1:9" x14ac:dyDescent="0.35">
      <c r="A2171" s="13">
        <v>2014</v>
      </c>
      <c r="B2171" s="13" t="s">
        <v>24</v>
      </c>
      <c r="C2171" s="13" t="s">
        <v>267</v>
      </c>
      <c r="D2171" s="13">
        <v>2007</v>
      </c>
      <c r="E2171" s="14">
        <f>data_filtered[[#This Row],[test_year]]-data_filtered[[#This Row],[model_year]]</f>
        <v>7</v>
      </c>
      <c r="F2171" s="13">
        <v>58</v>
      </c>
      <c r="G2171" s="13">
        <v>9</v>
      </c>
      <c r="H2171" s="13">
        <v>67</v>
      </c>
      <c r="I2171" s="13">
        <v>0.134328358208955</v>
      </c>
    </row>
    <row r="2172" spans="1:9" x14ac:dyDescent="0.35">
      <c r="A2172" s="14">
        <v>2015</v>
      </c>
      <c r="B2172" s="14" t="s">
        <v>24</v>
      </c>
      <c r="C2172" s="14" t="s">
        <v>302</v>
      </c>
      <c r="D2172" s="14">
        <v>2005</v>
      </c>
      <c r="E2172" s="14">
        <f>data_filtered[[#This Row],[test_year]]-data_filtered[[#This Row],[model_year]]</f>
        <v>10</v>
      </c>
      <c r="F2172" s="14">
        <v>58</v>
      </c>
      <c r="G2172" s="14">
        <v>9</v>
      </c>
      <c r="H2172" s="14">
        <v>67</v>
      </c>
      <c r="I2172" s="14">
        <v>0.134328358208955</v>
      </c>
    </row>
    <row r="2173" spans="1:9" x14ac:dyDescent="0.35">
      <c r="A2173" s="14">
        <v>2015</v>
      </c>
      <c r="B2173" s="14" t="s">
        <v>33</v>
      </c>
      <c r="C2173" s="14" t="s">
        <v>203</v>
      </c>
      <c r="D2173" s="14">
        <v>2003</v>
      </c>
      <c r="E2173" s="14">
        <f>data_filtered[[#This Row],[test_year]]-data_filtered[[#This Row],[model_year]]</f>
        <v>12</v>
      </c>
      <c r="F2173" s="14">
        <v>58</v>
      </c>
      <c r="G2173" s="14">
        <v>9</v>
      </c>
      <c r="H2173" s="14">
        <v>67</v>
      </c>
      <c r="I2173" s="14">
        <v>0.134328358208955</v>
      </c>
    </row>
    <row r="2174" spans="1:9" x14ac:dyDescent="0.35">
      <c r="A2174" s="14">
        <v>2016</v>
      </c>
      <c r="B2174" s="14" t="s">
        <v>102</v>
      </c>
      <c r="C2174" s="14" t="s">
        <v>304</v>
      </c>
      <c r="D2174" s="14">
        <v>2015</v>
      </c>
      <c r="E2174" s="14">
        <f>data_filtered[[#This Row],[test_year]]-data_filtered[[#This Row],[model_year]]</f>
        <v>1</v>
      </c>
      <c r="F2174" s="14">
        <v>58</v>
      </c>
      <c r="G2174" s="14">
        <v>9</v>
      </c>
      <c r="H2174" s="14">
        <v>67</v>
      </c>
      <c r="I2174" s="14">
        <v>0.134328358208955</v>
      </c>
    </row>
    <row r="2175" spans="1:9" x14ac:dyDescent="0.35">
      <c r="A2175" s="13">
        <v>2017</v>
      </c>
      <c r="B2175" s="13" t="s">
        <v>190</v>
      </c>
      <c r="C2175" s="13" t="s">
        <v>219</v>
      </c>
      <c r="D2175" s="13">
        <v>2004</v>
      </c>
      <c r="E2175" s="14">
        <f>data_filtered[[#This Row],[test_year]]-data_filtered[[#This Row],[model_year]]</f>
        <v>13</v>
      </c>
      <c r="F2175" s="13">
        <v>58</v>
      </c>
      <c r="G2175" s="13">
        <v>9</v>
      </c>
      <c r="H2175" s="13">
        <v>67</v>
      </c>
      <c r="I2175" s="13">
        <v>0.134328358208955</v>
      </c>
    </row>
    <row r="2176" spans="1:9" x14ac:dyDescent="0.35">
      <c r="A2176" s="14">
        <v>2017</v>
      </c>
      <c r="B2176" s="14" t="s">
        <v>33</v>
      </c>
      <c r="C2176" s="14" t="s">
        <v>216</v>
      </c>
      <c r="D2176" s="14">
        <v>2004</v>
      </c>
      <c r="E2176" s="14">
        <f>data_filtered[[#This Row],[test_year]]-data_filtered[[#This Row],[model_year]]</f>
        <v>13</v>
      </c>
      <c r="F2176" s="14">
        <v>58</v>
      </c>
      <c r="G2176" s="14">
        <v>9</v>
      </c>
      <c r="H2176" s="14">
        <v>67</v>
      </c>
      <c r="I2176" s="14">
        <v>0.134328358208955</v>
      </c>
    </row>
    <row r="2177" spans="1:9" x14ac:dyDescent="0.35">
      <c r="A2177" s="14">
        <v>2017</v>
      </c>
      <c r="B2177" s="14" t="s">
        <v>26</v>
      </c>
      <c r="C2177" s="14" t="s">
        <v>110</v>
      </c>
      <c r="D2177" s="14">
        <v>1998</v>
      </c>
      <c r="E2177" s="14">
        <f>data_filtered[[#This Row],[test_year]]-data_filtered[[#This Row],[model_year]]</f>
        <v>19</v>
      </c>
      <c r="F2177" s="14">
        <v>58</v>
      </c>
      <c r="G2177" s="14">
        <v>9</v>
      </c>
      <c r="H2177" s="14">
        <v>67</v>
      </c>
      <c r="I2177" s="14">
        <v>0.134328358208955</v>
      </c>
    </row>
    <row r="2178" spans="1:9" x14ac:dyDescent="0.35">
      <c r="A2178" s="13">
        <v>2013</v>
      </c>
      <c r="B2178" s="13" t="s">
        <v>58</v>
      </c>
      <c r="C2178" s="13" t="s">
        <v>63</v>
      </c>
      <c r="D2178" s="13">
        <v>2005</v>
      </c>
      <c r="E2178" s="14">
        <f>data_filtered[[#This Row],[test_year]]-data_filtered[[#This Row],[model_year]]</f>
        <v>8</v>
      </c>
      <c r="F2178" s="13">
        <v>142</v>
      </c>
      <c r="G2178" s="13">
        <v>22</v>
      </c>
      <c r="H2178" s="13">
        <v>164</v>
      </c>
      <c r="I2178" s="13">
        <v>0.134146341463415</v>
      </c>
    </row>
    <row r="2179" spans="1:9" x14ac:dyDescent="0.35">
      <c r="A2179" s="13">
        <v>2013</v>
      </c>
      <c r="B2179" s="13" t="s">
        <v>24</v>
      </c>
      <c r="C2179" s="13" t="s">
        <v>155</v>
      </c>
      <c r="D2179" s="13">
        <v>2001</v>
      </c>
      <c r="E2179" s="14">
        <f>data_filtered[[#This Row],[test_year]]-data_filtered[[#This Row],[model_year]]</f>
        <v>12</v>
      </c>
      <c r="F2179" s="13">
        <v>71</v>
      </c>
      <c r="G2179" s="13">
        <v>11</v>
      </c>
      <c r="H2179" s="13">
        <v>82</v>
      </c>
      <c r="I2179" s="13">
        <v>0.134146341463415</v>
      </c>
    </row>
    <row r="2180" spans="1:9" x14ac:dyDescent="0.35">
      <c r="A2180" s="14">
        <v>2013</v>
      </c>
      <c r="B2180" s="14" t="s">
        <v>26</v>
      </c>
      <c r="C2180" s="14" t="s">
        <v>78</v>
      </c>
      <c r="D2180" s="14">
        <v>1998</v>
      </c>
      <c r="E2180" s="14">
        <f>data_filtered[[#This Row],[test_year]]-data_filtered[[#This Row],[model_year]]</f>
        <v>15</v>
      </c>
      <c r="F2180" s="14">
        <v>71</v>
      </c>
      <c r="G2180" s="14">
        <v>11</v>
      </c>
      <c r="H2180" s="14">
        <v>82</v>
      </c>
      <c r="I2180" s="14">
        <v>0.134146341463415</v>
      </c>
    </row>
    <row r="2181" spans="1:9" x14ac:dyDescent="0.35">
      <c r="A2181" s="14">
        <v>2014</v>
      </c>
      <c r="B2181" s="14" t="s">
        <v>24</v>
      </c>
      <c r="C2181" s="14" t="s">
        <v>134</v>
      </c>
      <c r="D2181" s="14">
        <v>2002</v>
      </c>
      <c r="E2181" s="14">
        <f>data_filtered[[#This Row],[test_year]]-data_filtered[[#This Row],[model_year]]</f>
        <v>12</v>
      </c>
      <c r="F2181" s="14">
        <v>71</v>
      </c>
      <c r="G2181" s="14">
        <v>11</v>
      </c>
      <c r="H2181" s="14">
        <v>82</v>
      </c>
      <c r="I2181" s="14">
        <v>0.134146341463415</v>
      </c>
    </row>
    <row r="2182" spans="1:9" x14ac:dyDescent="0.35">
      <c r="A2182" s="13">
        <v>2015</v>
      </c>
      <c r="B2182" s="13" t="s">
        <v>106</v>
      </c>
      <c r="C2182" s="13" t="s">
        <v>107</v>
      </c>
      <c r="D2182" s="13">
        <v>2004</v>
      </c>
      <c r="E2182" s="14">
        <f>data_filtered[[#This Row],[test_year]]-data_filtered[[#This Row],[model_year]]</f>
        <v>11</v>
      </c>
      <c r="F2182" s="13">
        <v>71</v>
      </c>
      <c r="G2182" s="13">
        <v>11</v>
      </c>
      <c r="H2182" s="13">
        <v>82</v>
      </c>
      <c r="I2182" s="13">
        <v>0.134146341463415</v>
      </c>
    </row>
    <row r="2183" spans="1:9" x14ac:dyDescent="0.35">
      <c r="A2183" s="14">
        <v>2016</v>
      </c>
      <c r="B2183" s="14" t="s">
        <v>52</v>
      </c>
      <c r="C2183" s="14" t="s">
        <v>165</v>
      </c>
      <c r="D2183" s="14">
        <v>2005</v>
      </c>
      <c r="E2183" s="14">
        <f>data_filtered[[#This Row],[test_year]]-data_filtered[[#This Row],[model_year]]</f>
        <v>11</v>
      </c>
      <c r="F2183" s="14">
        <v>71</v>
      </c>
      <c r="G2183" s="14">
        <v>11</v>
      </c>
      <c r="H2183" s="14">
        <v>82</v>
      </c>
      <c r="I2183" s="14">
        <v>0.134146341463415</v>
      </c>
    </row>
    <row r="2184" spans="1:9" x14ac:dyDescent="0.35">
      <c r="A2184" s="13">
        <v>2016</v>
      </c>
      <c r="B2184" s="13" t="s">
        <v>33</v>
      </c>
      <c r="C2184" s="13" t="s">
        <v>235</v>
      </c>
      <c r="D2184" s="13">
        <v>2002</v>
      </c>
      <c r="E2184" s="14">
        <f>data_filtered[[#This Row],[test_year]]-data_filtered[[#This Row],[model_year]]</f>
        <v>14</v>
      </c>
      <c r="F2184" s="13">
        <v>71</v>
      </c>
      <c r="G2184" s="13">
        <v>11</v>
      </c>
      <c r="H2184" s="13">
        <v>82</v>
      </c>
      <c r="I2184" s="13">
        <v>0.134146341463415</v>
      </c>
    </row>
    <row r="2185" spans="1:9" x14ac:dyDescent="0.35">
      <c r="A2185" s="13">
        <v>2013</v>
      </c>
      <c r="B2185" s="13" t="s">
        <v>30</v>
      </c>
      <c r="C2185" s="13" t="s">
        <v>40</v>
      </c>
      <c r="D2185" s="13">
        <v>2002</v>
      </c>
      <c r="E2185" s="14">
        <f>data_filtered[[#This Row],[test_year]]-data_filtered[[#This Row],[model_year]]</f>
        <v>11</v>
      </c>
      <c r="F2185" s="13">
        <v>336</v>
      </c>
      <c r="G2185" s="13">
        <v>52</v>
      </c>
      <c r="H2185" s="13">
        <v>388</v>
      </c>
      <c r="I2185" s="13">
        <v>0.134020618556701</v>
      </c>
    </row>
    <row r="2186" spans="1:9" x14ac:dyDescent="0.35">
      <c r="A2186" s="13">
        <v>2016</v>
      </c>
      <c r="B2186" s="13" t="s">
        <v>67</v>
      </c>
      <c r="C2186" s="13" t="s">
        <v>77</v>
      </c>
      <c r="D2186" s="13">
        <v>1999</v>
      </c>
      <c r="E2186" s="14">
        <f>data_filtered[[#This Row],[test_year]]-data_filtered[[#This Row],[model_year]]</f>
        <v>17</v>
      </c>
      <c r="F2186" s="13">
        <v>97</v>
      </c>
      <c r="G2186" s="13">
        <v>15</v>
      </c>
      <c r="H2186" s="13">
        <v>112</v>
      </c>
      <c r="I2186" s="13">
        <v>0.13392857142857101</v>
      </c>
    </row>
    <row r="2187" spans="1:9" x14ac:dyDescent="0.35">
      <c r="A2187" s="13">
        <v>2016</v>
      </c>
      <c r="B2187" s="13" t="s">
        <v>113</v>
      </c>
      <c r="C2187" s="13" t="s">
        <v>114</v>
      </c>
      <c r="D2187" s="13">
        <v>2004</v>
      </c>
      <c r="E2187" s="14">
        <f>data_filtered[[#This Row],[test_year]]-data_filtered[[#This Row],[model_year]]</f>
        <v>12</v>
      </c>
      <c r="F2187" s="13">
        <v>97</v>
      </c>
      <c r="G2187" s="13">
        <v>15</v>
      </c>
      <c r="H2187" s="13">
        <v>112</v>
      </c>
      <c r="I2187" s="13">
        <v>0.13392857142857101</v>
      </c>
    </row>
    <row r="2188" spans="1:9" x14ac:dyDescent="0.35">
      <c r="A2188" s="13">
        <v>2015</v>
      </c>
      <c r="B2188" s="13" t="s">
        <v>52</v>
      </c>
      <c r="C2188" s="13" t="s">
        <v>150</v>
      </c>
      <c r="D2188" s="13">
        <v>2014</v>
      </c>
      <c r="E2188" s="14">
        <f>data_filtered[[#This Row],[test_year]]-data_filtered[[#This Row],[model_year]]</f>
        <v>1</v>
      </c>
      <c r="F2188" s="13">
        <v>110</v>
      </c>
      <c r="G2188" s="13">
        <v>17</v>
      </c>
      <c r="H2188" s="13">
        <v>127</v>
      </c>
      <c r="I2188" s="13">
        <v>0.133858267716535</v>
      </c>
    </row>
    <row r="2189" spans="1:9" x14ac:dyDescent="0.35">
      <c r="A2189" s="13">
        <v>2015</v>
      </c>
      <c r="B2189" s="13" t="s">
        <v>30</v>
      </c>
      <c r="C2189" s="13" t="s">
        <v>141</v>
      </c>
      <c r="D2189" s="13">
        <v>2003</v>
      </c>
      <c r="E2189" s="14">
        <f>data_filtered[[#This Row],[test_year]]-data_filtered[[#This Row],[model_year]]</f>
        <v>12</v>
      </c>
      <c r="F2189" s="13">
        <v>110</v>
      </c>
      <c r="G2189" s="13">
        <v>17</v>
      </c>
      <c r="H2189" s="13">
        <v>127</v>
      </c>
      <c r="I2189" s="13">
        <v>0.133858267716535</v>
      </c>
    </row>
    <row r="2190" spans="1:9" x14ac:dyDescent="0.35">
      <c r="A2190" s="14">
        <v>2015</v>
      </c>
      <c r="B2190" s="14" t="s">
        <v>30</v>
      </c>
      <c r="C2190" s="14" t="s">
        <v>124</v>
      </c>
      <c r="D2190" s="14">
        <v>2002</v>
      </c>
      <c r="E2190" s="14">
        <f>data_filtered[[#This Row],[test_year]]-data_filtered[[#This Row],[model_year]]</f>
        <v>13</v>
      </c>
      <c r="F2190" s="14">
        <v>110</v>
      </c>
      <c r="G2190" s="14">
        <v>17</v>
      </c>
      <c r="H2190" s="14">
        <v>127</v>
      </c>
      <c r="I2190" s="14">
        <v>0.133858267716535</v>
      </c>
    </row>
    <row r="2191" spans="1:9" x14ac:dyDescent="0.35">
      <c r="A2191" s="13">
        <v>2014</v>
      </c>
      <c r="B2191" s="13" t="s">
        <v>37</v>
      </c>
      <c r="C2191" s="13" t="s">
        <v>38</v>
      </c>
      <c r="D2191" s="13">
        <v>2004</v>
      </c>
      <c r="E2191" s="14">
        <f>data_filtered[[#This Row],[test_year]]-data_filtered[[#This Row],[model_year]]</f>
        <v>10</v>
      </c>
      <c r="F2191" s="13">
        <v>136</v>
      </c>
      <c r="G2191" s="13">
        <v>21</v>
      </c>
      <c r="H2191" s="13">
        <v>157</v>
      </c>
      <c r="I2191" s="13">
        <v>0.13375796178343899</v>
      </c>
    </row>
    <row r="2192" spans="1:9" x14ac:dyDescent="0.35">
      <c r="A2192" s="14">
        <v>2013</v>
      </c>
      <c r="B2192" s="14" t="s">
        <v>24</v>
      </c>
      <c r="C2192" s="14" t="s">
        <v>49</v>
      </c>
      <c r="D2192" s="14">
        <v>2003</v>
      </c>
      <c r="E2192" s="14">
        <f>data_filtered[[#This Row],[test_year]]-data_filtered[[#This Row],[model_year]]</f>
        <v>10</v>
      </c>
      <c r="F2192" s="14">
        <v>162</v>
      </c>
      <c r="G2192" s="14">
        <v>25</v>
      </c>
      <c r="H2192" s="14">
        <v>187</v>
      </c>
      <c r="I2192" s="14">
        <v>0.13368983957219299</v>
      </c>
    </row>
    <row r="2193" spans="1:9" x14ac:dyDescent="0.35">
      <c r="A2193" s="14">
        <v>2013</v>
      </c>
      <c r="B2193" s="14" t="s">
        <v>24</v>
      </c>
      <c r="C2193" s="14" t="s">
        <v>29</v>
      </c>
      <c r="D2193" s="14">
        <v>2005</v>
      </c>
      <c r="E2193" s="14">
        <f>data_filtered[[#This Row],[test_year]]-data_filtered[[#This Row],[model_year]]</f>
        <v>8</v>
      </c>
      <c r="F2193" s="14">
        <v>273</v>
      </c>
      <c r="G2193" s="14">
        <v>42</v>
      </c>
      <c r="H2193" s="14">
        <v>315</v>
      </c>
      <c r="I2193" s="14">
        <v>0.133333333333333</v>
      </c>
    </row>
    <row r="2194" spans="1:9" x14ac:dyDescent="0.35">
      <c r="A2194" s="14">
        <v>2016</v>
      </c>
      <c r="B2194" s="14" t="s">
        <v>98</v>
      </c>
      <c r="C2194" s="14" t="s">
        <v>99</v>
      </c>
      <c r="D2194" s="14">
        <v>2003</v>
      </c>
      <c r="E2194" s="14">
        <f>data_filtered[[#This Row],[test_year]]-data_filtered[[#This Row],[model_year]]</f>
        <v>13</v>
      </c>
      <c r="F2194" s="14">
        <v>130</v>
      </c>
      <c r="G2194" s="14">
        <v>20</v>
      </c>
      <c r="H2194" s="14">
        <v>150</v>
      </c>
      <c r="I2194" s="14">
        <v>0.133333333333333</v>
      </c>
    </row>
    <row r="2195" spans="1:9" x14ac:dyDescent="0.35">
      <c r="A2195" s="13">
        <v>2016</v>
      </c>
      <c r="B2195" s="13" t="s">
        <v>67</v>
      </c>
      <c r="C2195" s="13" t="s">
        <v>123</v>
      </c>
      <c r="D2195" s="13">
        <v>2004</v>
      </c>
      <c r="E2195" s="14">
        <f>data_filtered[[#This Row],[test_year]]-data_filtered[[#This Row],[model_year]]</f>
        <v>12</v>
      </c>
      <c r="F2195" s="13">
        <v>91</v>
      </c>
      <c r="G2195" s="13">
        <v>14</v>
      </c>
      <c r="H2195" s="13">
        <v>105</v>
      </c>
      <c r="I2195" s="13">
        <v>0.133333333333333</v>
      </c>
    </row>
    <row r="2196" spans="1:9" x14ac:dyDescent="0.35">
      <c r="A2196" s="14">
        <v>2015</v>
      </c>
      <c r="B2196" s="14" t="s">
        <v>33</v>
      </c>
      <c r="C2196" s="14" t="s">
        <v>203</v>
      </c>
      <c r="D2196" s="14">
        <v>2002</v>
      </c>
      <c r="E2196" s="14">
        <f>data_filtered[[#This Row],[test_year]]-data_filtered[[#This Row],[model_year]]</f>
        <v>13</v>
      </c>
      <c r="F2196" s="14">
        <v>78</v>
      </c>
      <c r="G2196" s="14">
        <v>12</v>
      </c>
      <c r="H2196" s="14">
        <v>90</v>
      </c>
      <c r="I2196" s="14">
        <v>0.133333333333333</v>
      </c>
    </row>
    <row r="2197" spans="1:9" x14ac:dyDescent="0.35">
      <c r="A2197" s="14">
        <v>2014</v>
      </c>
      <c r="B2197" s="14" t="s">
        <v>52</v>
      </c>
      <c r="C2197" s="14" t="s">
        <v>74</v>
      </c>
      <c r="D2197" s="14">
        <v>2000</v>
      </c>
      <c r="E2197" s="14">
        <f>data_filtered[[#This Row],[test_year]]-data_filtered[[#This Row],[model_year]]</f>
        <v>14</v>
      </c>
      <c r="F2197" s="14">
        <v>65</v>
      </c>
      <c r="G2197" s="14">
        <v>10</v>
      </c>
      <c r="H2197" s="14">
        <v>75</v>
      </c>
      <c r="I2197" s="14">
        <v>0.133333333333333</v>
      </c>
    </row>
    <row r="2198" spans="1:9" x14ac:dyDescent="0.35">
      <c r="A2198" s="13">
        <v>2014</v>
      </c>
      <c r="B2198" s="13" t="s">
        <v>30</v>
      </c>
      <c r="C2198" s="13" t="s">
        <v>222</v>
      </c>
      <c r="D2198" s="13">
        <v>2000</v>
      </c>
      <c r="E2198" s="14">
        <f>data_filtered[[#This Row],[test_year]]-data_filtered[[#This Row],[model_year]]</f>
        <v>14</v>
      </c>
      <c r="F2198" s="13">
        <v>65</v>
      </c>
      <c r="G2198" s="13">
        <v>10</v>
      </c>
      <c r="H2198" s="13">
        <v>75</v>
      </c>
      <c r="I2198" s="13">
        <v>0.133333333333333</v>
      </c>
    </row>
    <row r="2199" spans="1:9" x14ac:dyDescent="0.35">
      <c r="A2199" s="14">
        <v>2017</v>
      </c>
      <c r="B2199" s="14" t="s">
        <v>30</v>
      </c>
      <c r="C2199" s="14" t="s">
        <v>117</v>
      </c>
      <c r="D2199" s="14">
        <v>2002</v>
      </c>
      <c r="E2199" s="14">
        <f>data_filtered[[#This Row],[test_year]]-data_filtered[[#This Row],[model_year]]</f>
        <v>15</v>
      </c>
      <c r="F2199" s="14">
        <v>65</v>
      </c>
      <c r="G2199" s="14">
        <v>10</v>
      </c>
      <c r="H2199" s="14">
        <v>75</v>
      </c>
      <c r="I2199" s="14">
        <v>0.133333333333333</v>
      </c>
    </row>
    <row r="2200" spans="1:9" x14ac:dyDescent="0.35">
      <c r="A2200" s="14">
        <v>2013</v>
      </c>
      <c r="B2200" s="14" t="s">
        <v>33</v>
      </c>
      <c r="C2200" s="14" t="s">
        <v>227</v>
      </c>
      <c r="D2200" s="14">
        <v>2002</v>
      </c>
      <c r="E2200" s="14">
        <f>data_filtered[[#This Row],[test_year]]-data_filtered[[#This Row],[model_year]]</f>
        <v>11</v>
      </c>
      <c r="F2200" s="14">
        <v>52</v>
      </c>
      <c r="G2200" s="14">
        <v>8</v>
      </c>
      <c r="H2200" s="14">
        <v>60</v>
      </c>
      <c r="I2200" s="14">
        <v>0.133333333333333</v>
      </c>
    </row>
    <row r="2201" spans="1:9" x14ac:dyDescent="0.35">
      <c r="A2201" s="13">
        <v>2014</v>
      </c>
      <c r="B2201" s="13" t="s">
        <v>252</v>
      </c>
      <c r="C2201" s="13" t="s">
        <v>253</v>
      </c>
      <c r="D2201" s="13">
        <v>1999</v>
      </c>
      <c r="E2201" s="14">
        <f>data_filtered[[#This Row],[test_year]]-data_filtered[[#This Row],[model_year]]</f>
        <v>15</v>
      </c>
      <c r="F2201" s="13">
        <v>52</v>
      </c>
      <c r="G2201" s="13">
        <v>8</v>
      </c>
      <c r="H2201" s="13">
        <v>60</v>
      </c>
      <c r="I2201" s="13">
        <v>0.133333333333333</v>
      </c>
    </row>
    <row r="2202" spans="1:9" x14ac:dyDescent="0.35">
      <c r="A2202" s="13">
        <v>2015</v>
      </c>
      <c r="B2202" s="13" t="s">
        <v>24</v>
      </c>
      <c r="C2202" s="13" t="s">
        <v>257</v>
      </c>
      <c r="D2202" s="13">
        <v>2003</v>
      </c>
      <c r="E2202" s="14">
        <f>data_filtered[[#This Row],[test_year]]-data_filtered[[#This Row],[model_year]]</f>
        <v>12</v>
      </c>
      <c r="F2202" s="13">
        <v>52</v>
      </c>
      <c r="G2202" s="13">
        <v>8</v>
      </c>
      <c r="H2202" s="13">
        <v>60</v>
      </c>
      <c r="I2202" s="13">
        <v>0.133333333333333</v>
      </c>
    </row>
    <row r="2203" spans="1:9" x14ac:dyDescent="0.35">
      <c r="A2203" s="14">
        <v>2015</v>
      </c>
      <c r="B2203" s="14" t="s">
        <v>26</v>
      </c>
      <c r="C2203" s="14" t="s">
        <v>110</v>
      </c>
      <c r="D2203" s="14">
        <v>1996</v>
      </c>
      <c r="E2203" s="14">
        <f>data_filtered[[#This Row],[test_year]]-data_filtered[[#This Row],[model_year]]</f>
        <v>19</v>
      </c>
      <c r="F2203" s="14">
        <v>52</v>
      </c>
      <c r="G2203" s="14">
        <v>8</v>
      </c>
      <c r="H2203" s="14">
        <v>60</v>
      </c>
      <c r="I2203" s="14">
        <v>0.133333333333333</v>
      </c>
    </row>
    <row r="2204" spans="1:9" x14ac:dyDescent="0.35">
      <c r="A2204" s="14">
        <v>2016</v>
      </c>
      <c r="B2204" s="14" t="s">
        <v>30</v>
      </c>
      <c r="C2204" s="14" t="s">
        <v>204</v>
      </c>
      <c r="D2204" s="14">
        <v>2001</v>
      </c>
      <c r="E2204" s="14">
        <f>data_filtered[[#This Row],[test_year]]-data_filtered[[#This Row],[model_year]]</f>
        <v>15</v>
      </c>
      <c r="F2204" s="14">
        <v>52</v>
      </c>
      <c r="G2204" s="14">
        <v>8</v>
      </c>
      <c r="H2204" s="14">
        <v>60</v>
      </c>
      <c r="I2204" s="14">
        <v>0.133333333333333</v>
      </c>
    </row>
    <row r="2205" spans="1:9" x14ac:dyDescent="0.35">
      <c r="A2205" s="13">
        <v>2016</v>
      </c>
      <c r="B2205" s="13" t="s">
        <v>79</v>
      </c>
      <c r="C2205" s="13" t="s">
        <v>81</v>
      </c>
      <c r="D2205" s="13">
        <v>2005</v>
      </c>
      <c r="E2205" s="14">
        <f>data_filtered[[#This Row],[test_year]]-data_filtered[[#This Row],[model_year]]</f>
        <v>11</v>
      </c>
      <c r="F2205" s="13">
        <v>52</v>
      </c>
      <c r="G2205" s="13">
        <v>8</v>
      </c>
      <c r="H2205" s="13">
        <v>60</v>
      </c>
      <c r="I2205" s="13">
        <v>0.133333333333333</v>
      </c>
    </row>
    <row r="2206" spans="1:9" x14ac:dyDescent="0.35">
      <c r="A2206" s="14">
        <v>2017</v>
      </c>
      <c r="B2206" s="14" t="s">
        <v>52</v>
      </c>
      <c r="C2206" s="14" t="s">
        <v>146</v>
      </c>
      <c r="D2206" s="14">
        <v>2011</v>
      </c>
      <c r="E2206" s="14">
        <f>data_filtered[[#This Row],[test_year]]-data_filtered[[#This Row],[model_year]]</f>
        <v>6</v>
      </c>
      <c r="F2206" s="14">
        <v>52</v>
      </c>
      <c r="G2206" s="14">
        <v>8</v>
      </c>
      <c r="H2206" s="14">
        <v>60</v>
      </c>
      <c r="I2206" s="14">
        <v>0.133333333333333</v>
      </c>
    </row>
    <row r="2207" spans="1:9" x14ac:dyDescent="0.35">
      <c r="A2207" s="13">
        <v>2013</v>
      </c>
      <c r="B2207" s="13" t="s">
        <v>24</v>
      </c>
      <c r="C2207" s="13" t="s">
        <v>41</v>
      </c>
      <c r="D2207" s="13">
        <v>2004</v>
      </c>
      <c r="E2207" s="14">
        <f>data_filtered[[#This Row],[test_year]]-data_filtered[[#This Row],[model_year]]</f>
        <v>9</v>
      </c>
      <c r="F2207" s="13">
        <v>254</v>
      </c>
      <c r="G2207" s="13">
        <v>39</v>
      </c>
      <c r="H2207" s="13">
        <v>293</v>
      </c>
      <c r="I2207" s="13">
        <v>0.133105802047782</v>
      </c>
    </row>
    <row r="2208" spans="1:9" x14ac:dyDescent="0.35">
      <c r="A2208" s="13">
        <v>2017</v>
      </c>
      <c r="B2208" s="13" t="s">
        <v>24</v>
      </c>
      <c r="C2208" s="13" t="s">
        <v>57</v>
      </c>
      <c r="D2208" s="13">
        <v>2006</v>
      </c>
      <c r="E2208" s="14">
        <f>data_filtered[[#This Row],[test_year]]-data_filtered[[#This Row],[model_year]]</f>
        <v>11</v>
      </c>
      <c r="F2208" s="13">
        <v>150</v>
      </c>
      <c r="G2208" s="13">
        <v>23</v>
      </c>
      <c r="H2208" s="13">
        <v>173</v>
      </c>
      <c r="I2208" s="13">
        <v>0.13294797687861301</v>
      </c>
    </row>
    <row r="2209" spans="1:9" x14ac:dyDescent="0.35">
      <c r="A2209" s="14">
        <v>2014</v>
      </c>
      <c r="B2209" s="14" t="s">
        <v>26</v>
      </c>
      <c r="C2209" s="14" t="s">
        <v>100</v>
      </c>
      <c r="D2209" s="14">
        <v>2000</v>
      </c>
      <c r="E2209" s="14">
        <f>data_filtered[[#This Row],[test_year]]-data_filtered[[#This Row],[model_year]]</f>
        <v>14</v>
      </c>
      <c r="F2209" s="14">
        <v>137</v>
      </c>
      <c r="G2209" s="14">
        <v>21</v>
      </c>
      <c r="H2209" s="14">
        <v>158</v>
      </c>
      <c r="I2209" s="14">
        <v>0.132911392405063</v>
      </c>
    </row>
    <row r="2210" spans="1:9" x14ac:dyDescent="0.35">
      <c r="A2210" s="14">
        <v>2015</v>
      </c>
      <c r="B2210" s="14" t="s">
        <v>33</v>
      </c>
      <c r="C2210" s="14" t="s">
        <v>109</v>
      </c>
      <c r="D2210" s="14">
        <v>2004</v>
      </c>
      <c r="E2210" s="14">
        <f>data_filtered[[#This Row],[test_year]]-data_filtered[[#This Row],[model_year]]</f>
        <v>11</v>
      </c>
      <c r="F2210" s="14">
        <v>98</v>
      </c>
      <c r="G2210" s="14">
        <v>15</v>
      </c>
      <c r="H2210" s="14">
        <v>113</v>
      </c>
      <c r="I2210" s="14">
        <v>0.132743362831858</v>
      </c>
    </row>
    <row r="2211" spans="1:9" x14ac:dyDescent="0.35">
      <c r="A2211" s="13">
        <v>2013</v>
      </c>
      <c r="B2211" s="13" t="s">
        <v>52</v>
      </c>
      <c r="C2211" s="13" t="s">
        <v>62</v>
      </c>
      <c r="D2211" s="13">
        <v>1999</v>
      </c>
      <c r="E2211" s="14">
        <f>data_filtered[[#This Row],[test_year]]-data_filtered[[#This Row],[model_year]]</f>
        <v>14</v>
      </c>
      <c r="F2211" s="13">
        <v>85</v>
      </c>
      <c r="G2211" s="13">
        <v>13</v>
      </c>
      <c r="H2211" s="13">
        <v>98</v>
      </c>
      <c r="I2211" s="13">
        <v>0.13265306122449</v>
      </c>
    </row>
    <row r="2212" spans="1:9" x14ac:dyDescent="0.35">
      <c r="A2212" s="14">
        <v>2014</v>
      </c>
      <c r="B2212" s="14" t="s">
        <v>52</v>
      </c>
      <c r="C2212" s="14" t="s">
        <v>165</v>
      </c>
      <c r="D2212" s="14">
        <v>2002</v>
      </c>
      <c r="E2212" s="14">
        <f>data_filtered[[#This Row],[test_year]]-data_filtered[[#This Row],[model_year]]</f>
        <v>12</v>
      </c>
      <c r="F2212" s="14">
        <v>85</v>
      </c>
      <c r="G2212" s="14">
        <v>13</v>
      </c>
      <c r="H2212" s="14">
        <v>98</v>
      </c>
      <c r="I2212" s="14">
        <v>0.13265306122449</v>
      </c>
    </row>
    <row r="2213" spans="1:9" x14ac:dyDescent="0.35">
      <c r="A2213" s="14">
        <v>2016</v>
      </c>
      <c r="B2213" s="14" t="s">
        <v>104</v>
      </c>
      <c r="C2213" s="14" t="s">
        <v>115</v>
      </c>
      <c r="D2213" s="14">
        <v>2002</v>
      </c>
      <c r="E2213" s="14">
        <f>data_filtered[[#This Row],[test_year]]-data_filtered[[#This Row],[model_year]]</f>
        <v>14</v>
      </c>
      <c r="F2213" s="14">
        <v>85</v>
      </c>
      <c r="G2213" s="14">
        <v>13</v>
      </c>
      <c r="H2213" s="14">
        <v>98</v>
      </c>
      <c r="I2213" s="14">
        <v>0.13265306122449</v>
      </c>
    </row>
    <row r="2214" spans="1:9" x14ac:dyDescent="0.35">
      <c r="A2214" s="14">
        <v>2014</v>
      </c>
      <c r="B2214" s="14" t="s">
        <v>30</v>
      </c>
      <c r="C2214" s="14" t="s">
        <v>47</v>
      </c>
      <c r="D2214" s="14">
        <v>2003</v>
      </c>
      <c r="E2214" s="14">
        <f>data_filtered[[#This Row],[test_year]]-data_filtered[[#This Row],[model_year]]</f>
        <v>11</v>
      </c>
      <c r="F2214" s="14">
        <v>229</v>
      </c>
      <c r="G2214" s="14">
        <v>35</v>
      </c>
      <c r="H2214" s="14">
        <v>264</v>
      </c>
      <c r="I2214" s="14">
        <v>0.13257575757575801</v>
      </c>
    </row>
    <row r="2215" spans="1:9" x14ac:dyDescent="0.35">
      <c r="A2215" s="14">
        <v>2015</v>
      </c>
      <c r="B2215" s="14" t="s">
        <v>30</v>
      </c>
      <c r="C2215" s="14" t="s">
        <v>40</v>
      </c>
      <c r="D2215" s="14">
        <v>1999</v>
      </c>
      <c r="E2215" s="14">
        <f>data_filtered[[#This Row],[test_year]]-data_filtered[[#This Row],[model_year]]</f>
        <v>16</v>
      </c>
      <c r="F2215" s="14">
        <v>144</v>
      </c>
      <c r="G2215" s="14">
        <v>22</v>
      </c>
      <c r="H2215" s="14">
        <v>166</v>
      </c>
      <c r="I2215" s="14">
        <v>0.132530120481928</v>
      </c>
    </row>
    <row r="2216" spans="1:9" x14ac:dyDescent="0.35">
      <c r="A2216" s="14">
        <v>2013</v>
      </c>
      <c r="B2216" s="14" t="s">
        <v>52</v>
      </c>
      <c r="C2216" s="14" t="s">
        <v>62</v>
      </c>
      <c r="D2216" s="14">
        <v>2002</v>
      </c>
      <c r="E2216" s="14">
        <f>data_filtered[[#This Row],[test_year]]-data_filtered[[#This Row],[model_year]]</f>
        <v>11</v>
      </c>
      <c r="F2216" s="14">
        <v>72</v>
      </c>
      <c r="G2216" s="14">
        <v>11</v>
      </c>
      <c r="H2216" s="14">
        <v>83</v>
      </c>
      <c r="I2216" s="14">
        <v>0.132530120481928</v>
      </c>
    </row>
    <row r="2217" spans="1:9" x14ac:dyDescent="0.35">
      <c r="A2217" s="13">
        <v>2013</v>
      </c>
      <c r="B2217" s="13" t="s">
        <v>26</v>
      </c>
      <c r="C2217" s="13" t="s">
        <v>111</v>
      </c>
      <c r="D2217" s="13">
        <v>2003</v>
      </c>
      <c r="E2217" s="14">
        <f>data_filtered[[#This Row],[test_year]]-data_filtered[[#This Row],[model_year]]</f>
        <v>10</v>
      </c>
      <c r="F2217" s="13">
        <v>72</v>
      </c>
      <c r="G2217" s="13">
        <v>11</v>
      </c>
      <c r="H2217" s="13">
        <v>83</v>
      </c>
      <c r="I2217" s="13">
        <v>0.132530120481928</v>
      </c>
    </row>
    <row r="2218" spans="1:9" x14ac:dyDescent="0.35">
      <c r="A2218" s="13">
        <v>2016</v>
      </c>
      <c r="B2218" s="13" t="s">
        <v>24</v>
      </c>
      <c r="C2218" s="13" t="s">
        <v>210</v>
      </c>
      <c r="D2218" s="13">
        <v>2006</v>
      </c>
      <c r="E2218" s="14">
        <f>data_filtered[[#This Row],[test_year]]-data_filtered[[#This Row],[model_year]]</f>
        <v>10</v>
      </c>
      <c r="F2218" s="13">
        <v>72</v>
      </c>
      <c r="G2218" s="13">
        <v>11</v>
      </c>
      <c r="H2218" s="13">
        <v>83</v>
      </c>
      <c r="I2218" s="13">
        <v>0.132530120481928</v>
      </c>
    </row>
    <row r="2219" spans="1:9" x14ac:dyDescent="0.35">
      <c r="A2219" s="13">
        <v>2017</v>
      </c>
      <c r="B2219" s="13" t="s">
        <v>58</v>
      </c>
      <c r="C2219" s="13">
        <v>300</v>
      </c>
      <c r="D2219" s="13">
        <v>2006</v>
      </c>
      <c r="E2219" s="14">
        <f>data_filtered[[#This Row],[test_year]]-data_filtered[[#This Row],[model_year]]</f>
        <v>11</v>
      </c>
      <c r="F2219" s="13">
        <v>72</v>
      </c>
      <c r="G2219" s="13">
        <v>11</v>
      </c>
      <c r="H2219" s="13">
        <v>83</v>
      </c>
      <c r="I2219" s="13">
        <v>0.132530120481928</v>
      </c>
    </row>
    <row r="2220" spans="1:9" x14ac:dyDescent="0.35">
      <c r="A2220" s="13">
        <v>2017</v>
      </c>
      <c r="B2220" s="13" t="s">
        <v>79</v>
      </c>
      <c r="C2220" s="13" t="s">
        <v>125</v>
      </c>
      <c r="D2220" s="13">
        <v>2004</v>
      </c>
      <c r="E2220" s="14">
        <f>data_filtered[[#This Row],[test_year]]-data_filtered[[#This Row],[model_year]]</f>
        <v>13</v>
      </c>
      <c r="F2220" s="13">
        <v>72</v>
      </c>
      <c r="G2220" s="13">
        <v>11</v>
      </c>
      <c r="H2220" s="13">
        <v>83</v>
      </c>
      <c r="I2220" s="13">
        <v>0.132530120481928</v>
      </c>
    </row>
    <row r="2221" spans="1:9" x14ac:dyDescent="0.35">
      <c r="A2221" s="13">
        <v>2017</v>
      </c>
      <c r="B2221" s="13" t="s">
        <v>102</v>
      </c>
      <c r="C2221" s="13" t="s">
        <v>299</v>
      </c>
      <c r="D2221" s="13">
        <v>2015</v>
      </c>
      <c r="E2221" s="14">
        <f>data_filtered[[#This Row],[test_year]]-data_filtered[[#This Row],[model_year]]</f>
        <v>2</v>
      </c>
      <c r="F2221" s="13">
        <v>59</v>
      </c>
      <c r="G2221" s="13">
        <v>9</v>
      </c>
      <c r="H2221" s="13">
        <v>68</v>
      </c>
      <c r="I2221" s="13">
        <v>0.13235294117647101</v>
      </c>
    </row>
    <row r="2222" spans="1:9" x14ac:dyDescent="0.35">
      <c r="A2222" s="14">
        <v>2017</v>
      </c>
      <c r="B2222" s="14" t="s">
        <v>30</v>
      </c>
      <c r="C2222" s="14" t="s">
        <v>32</v>
      </c>
      <c r="D2222" s="14">
        <v>2003</v>
      </c>
      <c r="E2222" s="14">
        <f>data_filtered[[#This Row],[test_year]]-data_filtered[[#This Row],[model_year]]</f>
        <v>14</v>
      </c>
      <c r="F2222" s="14">
        <v>164</v>
      </c>
      <c r="G2222" s="14">
        <v>25</v>
      </c>
      <c r="H2222" s="14">
        <v>189</v>
      </c>
      <c r="I2222" s="14">
        <v>0.13227513227513199</v>
      </c>
    </row>
    <row r="2223" spans="1:9" x14ac:dyDescent="0.35">
      <c r="A2223" s="14">
        <v>2017</v>
      </c>
      <c r="B2223" s="14" t="s">
        <v>24</v>
      </c>
      <c r="C2223" s="14" t="s">
        <v>29</v>
      </c>
      <c r="D2223" s="14">
        <v>2007</v>
      </c>
      <c r="E2223" s="14">
        <f>data_filtered[[#This Row],[test_year]]-data_filtered[[#This Row],[model_year]]</f>
        <v>10</v>
      </c>
      <c r="F2223" s="14">
        <v>105</v>
      </c>
      <c r="G2223" s="14">
        <v>16</v>
      </c>
      <c r="H2223" s="14">
        <v>121</v>
      </c>
      <c r="I2223" s="14">
        <v>0.13223140495867799</v>
      </c>
    </row>
    <row r="2224" spans="1:9" x14ac:dyDescent="0.35">
      <c r="A2224" s="13">
        <v>2014</v>
      </c>
      <c r="B2224" s="13" t="s">
        <v>24</v>
      </c>
      <c r="C2224" s="13" t="s">
        <v>210</v>
      </c>
      <c r="D2224" s="13">
        <v>2008</v>
      </c>
      <c r="E2224" s="14">
        <f>data_filtered[[#This Row],[test_year]]-data_filtered[[#This Row],[model_year]]</f>
        <v>6</v>
      </c>
      <c r="F2224" s="13">
        <v>46</v>
      </c>
      <c r="G2224" s="13">
        <v>7</v>
      </c>
      <c r="H2224" s="13">
        <v>53</v>
      </c>
      <c r="I2224" s="13">
        <v>0.13207547169811301</v>
      </c>
    </row>
    <row r="2225" spans="1:9" x14ac:dyDescent="0.35">
      <c r="A2225" s="14">
        <v>2014</v>
      </c>
      <c r="B2225" s="14" t="s">
        <v>113</v>
      </c>
      <c r="C2225" s="14" t="s">
        <v>344</v>
      </c>
      <c r="D2225" s="14">
        <v>2003</v>
      </c>
      <c r="E2225" s="14">
        <f>data_filtered[[#This Row],[test_year]]-data_filtered[[#This Row],[model_year]]</f>
        <v>11</v>
      </c>
      <c r="F2225" s="14">
        <v>46</v>
      </c>
      <c r="G2225" s="14">
        <v>7</v>
      </c>
      <c r="H2225" s="14">
        <v>53</v>
      </c>
      <c r="I2225" s="14">
        <v>0.13207547169811301</v>
      </c>
    </row>
    <row r="2226" spans="1:9" x14ac:dyDescent="0.35">
      <c r="A2226" s="14">
        <v>2015</v>
      </c>
      <c r="B2226" s="14" t="s">
        <v>24</v>
      </c>
      <c r="C2226" s="14" t="s">
        <v>268</v>
      </c>
      <c r="D2226" s="14">
        <v>2006</v>
      </c>
      <c r="E2226" s="14">
        <f>data_filtered[[#This Row],[test_year]]-data_filtered[[#This Row],[model_year]]</f>
        <v>9</v>
      </c>
      <c r="F2226" s="14">
        <v>46</v>
      </c>
      <c r="G2226" s="14">
        <v>7</v>
      </c>
      <c r="H2226" s="14">
        <v>53</v>
      </c>
      <c r="I2226" s="14">
        <v>0.13207547169811301</v>
      </c>
    </row>
    <row r="2227" spans="1:9" x14ac:dyDescent="0.35">
      <c r="A2227" s="13">
        <v>2015</v>
      </c>
      <c r="B2227" s="13" t="s">
        <v>30</v>
      </c>
      <c r="C2227" s="13" t="s">
        <v>226</v>
      </c>
      <c r="D2227" s="13">
        <v>1993</v>
      </c>
      <c r="E2227" s="14">
        <f>data_filtered[[#This Row],[test_year]]-data_filtered[[#This Row],[model_year]]</f>
        <v>22</v>
      </c>
      <c r="F2227" s="13">
        <v>46</v>
      </c>
      <c r="G2227" s="13">
        <v>7</v>
      </c>
      <c r="H2227" s="13">
        <v>53</v>
      </c>
      <c r="I2227" s="13">
        <v>0.13207547169811301</v>
      </c>
    </row>
    <row r="2228" spans="1:9" x14ac:dyDescent="0.35">
      <c r="A2228" s="14">
        <v>2015</v>
      </c>
      <c r="B2228" s="14" t="s">
        <v>113</v>
      </c>
      <c r="C2228" s="14" t="s">
        <v>258</v>
      </c>
      <c r="D2228" s="14">
        <v>2005</v>
      </c>
      <c r="E2228" s="14">
        <f>data_filtered[[#This Row],[test_year]]-data_filtered[[#This Row],[model_year]]</f>
        <v>10</v>
      </c>
      <c r="F2228" s="14">
        <v>46</v>
      </c>
      <c r="G2228" s="14">
        <v>7</v>
      </c>
      <c r="H2228" s="14">
        <v>53</v>
      </c>
      <c r="I2228" s="14">
        <v>0.13207547169811301</v>
      </c>
    </row>
    <row r="2229" spans="1:9" x14ac:dyDescent="0.35">
      <c r="A2229" s="13">
        <v>2016</v>
      </c>
      <c r="B2229" s="13" t="s">
        <v>104</v>
      </c>
      <c r="C2229" s="13" t="s">
        <v>140</v>
      </c>
      <c r="D2229" s="13">
        <v>1995</v>
      </c>
      <c r="E2229" s="14">
        <f>data_filtered[[#This Row],[test_year]]-data_filtered[[#This Row],[model_year]]</f>
        <v>21</v>
      </c>
      <c r="F2229" s="13">
        <v>46</v>
      </c>
      <c r="G2229" s="13">
        <v>7</v>
      </c>
      <c r="H2229" s="13">
        <v>53</v>
      </c>
      <c r="I2229" s="13">
        <v>0.13207547169811301</v>
      </c>
    </row>
    <row r="2230" spans="1:9" x14ac:dyDescent="0.35">
      <c r="A2230" s="14">
        <v>2016</v>
      </c>
      <c r="B2230" s="14" t="s">
        <v>26</v>
      </c>
      <c r="C2230" s="14" t="s">
        <v>338</v>
      </c>
      <c r="D2230" s="14">
        <v>2004</v>
      </c>
      <c r="E2230" s="14">
        <f>data_filtered[[#This Row],[test_year]]-data_filtered[[#This Row],[model_year]]</f>
        <v>12</v>
      </c>
      <c r="F2230" s="14">
        <v>46</v>
      </c>
      <c r="G2230" s="14">
        <v>7</v>
      </c>
      <c r="H2230" s="14">
        <v>53</v>
      </c>
      <c r="I2230" s="14">
        <v>0.13207547169811301</v>
      </c>
    </row>
    <row r="2231" spans="1:9" x14ac:dyDescent="0.35">
      <c r="A2231" s="14">
        <v>2016</v>
      </c>
      <c r="B2231" s="14" t="s">
        <v>24</v>
      </c>
      <c r="C2231" s="14" t="s">
        <v>29</v>
      </c>
      <c r="D2231" s="14">
        <v>2007</v>
      </c>
      <c r="E2231" s="14">
        <f>data_filtered[[#This Row],[test_year]]-data_filtered[[#This Row],[model_year]]</f>
        <v>9</v>
      </c>
      <c r="F2231" s="14">
        <v>125</v>
      </c>
      <c r="G2231" s="14">
        <v>19</v>
      </c>
      <c r="H2231" s="14">
        <v>144</v>
      </c>
      <c r="I2231" s="14">
        <v>0.131944444444444</v>
      </c>
    </row>
    <row r="2232" spans="1:9" x14ac:dyDescent="0.35">
      <c r="A2232" s="13">
        <v>2015</v>
      </c>
      <c r="B2232" s="13" t="s">
        <v>52</v>
      </c>
      <c r="C2232" s="13" t="s">
        <v>74</v>
      </c>
      <c r="D2232" s="13">
        <v>2003</v>
      </c>
      <c r="E2232" s="14">
        <f>data_filtered[[#This Row],[test_year]]-data_filtered[[#This Row],[model_year]]</f>
        <v>12</v>
      </c>
      <c r="F2232" s="13">
        <v>158</v>
      </c>
      <c r="G2232" s="13">
        <v>24</v>
      </c>
      <c r="H2232" s="13">
        <v>182</v>
      </c>
      <c r="I2232" s="13">
        <v>0.13186813186813201</v>
      </c>
    </row>
    <row r="2233" spans="1:9" x14ac:dyDescent="0.35">
      <c r="A2233" s="13">
        <v>2013</v>
      </c>
      <c r="B2233" s="13" t="s">
        <v>24</v>
      </c>
      <c r="C2233" s="13" t="s">
        <v>220</v>
      </c>
      <c r="D2233" s="13">
        <v>2000</v>
      </c>
      <c r="E2233" s="14">
        <f>data_filtered[[#This Row],[test_year]]-data_filtered[[#This Row],[model_year]]</f>
        <v>13</v>
      </c>
      <c r="F2233" s="13">
        <v>79</v>
      </c>
      <c r="G2233" s="13">
        <v>12</v>
      </c>
      <c r="H2233" s="13">
        <v>91</v>
      </c>
      <c r="I2233" s="13">
        <v>0.13186813186813201</v>
      </c>
    </row>
    <row r="2234" spans="1:9" x14ac:dyDescent="0.35">
      <c r="A2234" s="13">
        <v>2013</v>
      </c>
      <c r="B2234" s="13" t="s">
        <v>98</v>
      </c>
      <c r="C2234" s="13" t="s">
        <v>41</v>
      </c>
      <c r="D2234" s="13">
        <v>2003</v>
      </c>
      <c r="E2234" s="14">
        <f>data_filtered[[#This Row],[test_year]]-data_filtered[[#This Row],[model_year]]</f>
        <v>10</v>
      </c>
      <c r="F2234" s="13">
        <v>79</v>
      </c>
      <c r="G2234" s="13">
        <v>12</v>
      </c>
      <c r="H2234" s="13">
        <v>91</v>
      </c>
      <c r="I2234" s="13">
        <v>0.13186813186813201</v>
      </c>
    </row>
    <row r="2235" spans="1:9" x14ac:dyDescent="0.35">
      <c r="A2235" s="14">
        <v>2014</v>
      </c>
      <c r="B2235" s="14" t="s">
        <v>30</v>
      </c>
      <c r="C2235" s="14" t="s">
        <v>185</v>
      </c>
      <c r="D2235" s="14">
        <v>2001</v>
      </c>
      <c r="E2235" s="14">
        <f>data_filtered[[#This Row],[test_year]]-data_filtered[[#This Row],[model_year]]</f>
        <v>13</v>
      </c>
      <c r="F2235" s="14">
        <v>79</v>
      </c>
      <c r="G2235" s="14">
        <v>12</v>
      </c>
      <c r="H2235" s="14">
        <v>91</v>
      </c>
      <c r="I2235" s="14">
        <v>0.13186813186813201</v>
      </c>
    </row>
    <row r="2236" spans="1:9" x14ac:dyDescent="0.35">
      <c r="A2236" s="13">
        <v>2016</v>
      </c>
      <c r="B2236" s="13" t="s">
        <v>52</v>
      </c>
      <c r="C2236" s="13" t="s">
        <v>84</v>
      </c>
      <c r="D2236" s="13">
        <v>2004</v>
      </c>
      <c r="E2236" s="14">
        <f>data_filtered[[#This Row],[test_year]]-data_filtered[[#This Row],[model_year]]</f>
        <v>12</v>
      </c>
      <c r="F2236" s="13">
        <v>79</v>
      </c>
      <c r="G2236" s="13">
        <v>12</v>
      </c>
      <c r="H2236" s="13">
        <v>91</v>
      </c>
      <c r="I2236" s="13">
        <v>0.13186813186813201</v>
      </c>
    </row>
    <row r="2237" spans="1:9" x14ac:dyDescent="0.35">
      <c r="A2237" s="13">
        <v>2017</v>
      </c>
      <c r="B2237" s="13" t="s">
        <v>92</v>
      </c>
      <c r="C2237" s="13" t="s">
        <v>167</v>
      </c>
      <c r="D2237" s="13">
        <v>2006</v>
      </c>
      <c r="E2237" s="14">
        <f>data_filtered[[#This Row],[test_year]]-data_filtered[[#This Row],[model_year]]</f>
        <v>11</v>
      </c>
      <c r="F2237" s="13">
        <v>79</v>
      </c>
      <c r="G2237" s="13">
        <v>12</v>
      </c>
      <c r="H2237" s="13">
        <v>91</v>
      </c>
      <c r="I2237" s="13">
        <v>0.13186813186813201</v>
      </c>
    </row>
    <row r="2238" spans="1:9" x14ac:dyDescent="0.35">
      <c r="A2238" s="14">
        <v>2017</v>
      </c>
      <c r="B2238" s="14" t="s">
        <v>26</v>
      </c>
      <c r="C2238" s="14" t="s">
        <v>78</v>
      </c>
      <c r="D2238" s="14">
        <v>2000</v>
      </c>
      <c r="E2238" s="14">
        <f>data_filtered[[#This Row],[test_year]]-data_filtered[[#This Row],[model_year]]</f>
        <v>17</v>
      </c>
      <c r="F2238" s="14">
        <v>79</v>
      </c>
      <c r="G2238" s="14">
        <v>12</v>
      </c>
      <c r="H2238" s="14">
        <v>91</v>
      </c>
      <c r="I2238" s="14">
        <v>0.13186813186813201</v>
      </c>
    </row>
    <row r="2239" spans="1:9" x14ac:dyDescent="0.35">
      <c r="A2239" s="13">
        <v>2015</v>
      </c>
      <c r="B2239" s="13" t="s">
        <v>30</v>
      </c>
      <c r="C2239" s="13" t="s">
        <v>156</v>
      </c>
      <c r="D2239" s="13">
        <v>2005</v>
      </c>
      <c r="E2239" s="14">
        <f>data_filtered[[#This Row],[test_year]]-data_filtered[[#This Row],[model_year]]</f>
        <v>10</v>
      </c>
      <c r="F2239" s="13">
        <v>99</v>
      </c>
      <c r="G2239" s="13">
        <v>15</v>
      </c>
      <c r="H2239" s="13">
        <v>114</v>
      </c>
      <c r="I2239" s="13">
        <v>0.13157894736842099</v>
      </c>
    </row>
    <row r="2240" spans="1:9" x14ac:dyDescent="0.35">
      <c r="A2240" s="14">
        <v>2015</v>
      </c>
      <c r="B2240" s="14" t="s">
        <v>24</v>
      </c>
      <c r="C2240" s="14" t="s">
        <v>89</v>
      </c>
      <c r="D2240" s="14">
        <v>2012</v>
      </c>
      <c r="E2240" s="14">
        <f>data_filtered[[#This Row],[test_year]]-data_filtered[[#This Row],[model_year]]</f>
        <v>3</v>
      </c>
      <c r="F2240" s="14">
        <v>66</v>
      </c>
      <c r="G2240" s="14">
        <v>10</v>
      </c>
      <c r="H2240" s="14">
        <v>76</v>
      </c>
      <c r="I2240" s="14">
        <v>0.13157894736842099</v>
      </c>
    </row>
    <row r="2241" spans="1:9" x14ac:dyDescent="0.35">
      <c r="A2241" s="14">
        <v>2016</v>
      </c>
      <c r="B2241" s="14" t="s">
        <v>30</v>
      </c>
      <c r="C2241" s="14" t="s">
        <v>40</v>
      </c>
      <c r="D2241" s="14">
        <v>2001</v>
      </c>
      <c r="E2241" s="14">
        <f>data_filtered[[#This Row],[test_year]]-data_filtered[[#This Row],[model_year]]</f>
        <v>15</v>
      </c>
      <c r="F2241" s="14">
        <v>66</v>
      </c>
      <c r="G2241" s="14">
        <v>10</v>
      </c>
      <c r="H2241" s="14">
        <v>76</v>
      </c>
      <c r="I2241" s="14">
        <v>0.13157894736842099</v>
      </c>
    </row>
    <row r="2242" spans="1:9" x14ac:dyDescent="0.35">
      <c r="A2242" s="14">
        <v>2014</v>
      </c>
      <c r="B2242" s="14" t="s">
        <v>67</v>
      </c>
      <c r="C2242" s="14" t="s">
        <v>123</v>
      </c>
      <c r="D2242" s="14">
        <v>2002</v>
      </c>
      <c r="E2242" s="14">
        <f>data_filtered[[#This Row],[test_year]]-data_filtered[[#This Row],[model_year]]</f>
        <v>12</v>
      </c>
      <c r="F2242" s="14">
        <v>119</v>
      </c>
      <c r="G2242" s="14">
        <v>18</v>
      </c>
      <c r="H2242" s="14">
        <v>137</v>
      </c>
      <c r="I2242" s="14">
        <v>0.13138686131386901</v>
      </c>
    </row>
    <row r="2243" spans="1:9" x14ac:dyDescent="0.35">
      <c r="A2243" s="14">
        <v>2013</v>
      </c>
      <c r="B2243" s="14" t="s">
        <v>30</v>
      </c>
      <c r="C2243" s="14" t="s">
        <v>204</v>
      </c>
      <c r="D2243" s="14">
        <v>2002</v>
      </c>
      <c r="E2243" s="14">
        <f>data_filtered[[#This Row],[test_year]]-data_filtered[[#This Row],[model_year]]</f>
        <v>11</v>
      </c>
      <c r="F2243" s="14">
        <v>86</v>
      </c>
      <c r="G2243" s="14">
        <v>13</v>
      </c>
      <c r="H2243" s="14">
        <v>99</v>
      </c>
      <c r="I2243" s="14">
        <v>0.13131313131313099</v>
      </c>
    </row>
    <row r="2244" spans="1:9" x14ac:dyDescent="0.35">
      <c r="A2244" s="14">
        <v>2014</v>
      </c>
      <c r="B2244" s="14" t="s">
        <v>102</v>
      </c>
      <c r="C2244" s="14" t="s">
        <v>184</v>
      </c>
      <c r="D2244" s="14">
        <v>2002</v>
      </c>
      <c r="E2244" s="14">
        <f>data_filtered[[#This Row],[test_year]]-data_filtered[[#This Row],[model_year]]</f>
        <v>12</v>
      </c>
      <c r="F2244" s="14">
        <v>86</v>
      </c>
      <c r="G2244" s="14">
        <v>13</v>
      </c>
      <c r="H2244" s="14">
        <v>99</v>
      </c>
      <c r="I2244" s="14">
        <v>0.13131313131313099</v>
      </c>
    </row>
    <row r="2245" spans="1:9" x14ac:dyDescent="0.35">
      <c r="A2245" s="13">
        <v>2017</v>
      </c>
      <c r="B2245" s="13" t="s">
        <v>24</v>
      </c>
      <c r="C2245" s="13" t="s">
        <v>134</v>
      </c>
      <c r="D2245" s="13">
        <v>2003</v>
      </c>
      <c r="E2245" s="14">
        <f>data_filtered[[#This Row],[test_year]]-data_filtered[[#This Row],[model_year]]</f>
        <v>14</v>
      </c>
      <c r="F2245" s="13">
        <v>86</v>
      </c>
      <c r="G2245" s="13">
        <v>13</v>
      </c>
      <c r="H2245" s="13">
        <v>99</v>
      </c>
      <c r="I2245" s="13">
        <v>0.13131313131313099</v>
      </c>
    </row>
    <row r="2246" spans="1:9" x14ac:dyDescent="0.35">
      <c r="A2246" s="14">
        <v>2017</v>
      </c>
      <c r="B2246" s="14" t="s">
        <v>30</v>
      </c>
      <c r="C2246" s="14" t="s">
        <v>75</v>
      </c>
      <c r="D2246" s="14">
        <v>2001</v>
      </c>
      <c r="E2246" s="14">
        <f>data_filtered[[#This Row],[test_year]]-data_filtered[[#This Row],[model_year]]</f>
        <v>16</v>
      </c>
      <c r="F2246" s="14">
        <v>86</v>
      </c>
      <c r="G2246" s="14">
        <v>13</v>
      </c>
      <c r="H2246" s="14">
        <v>99</v>
      </c>
      <c r="I2246" s="14">
        <v>0.13131313131313099</v>
      </c>
    </row>
    <row r="2247" spans="1:9" x14ac:dyDescent="0.35">
      <c r="A2247" s="14">
        <v>2015</v>
      </c>
      <c r="B2247" s="14" t="s">
        <v>24</v>
      </c>
      <c r="C2247" s="14" t="s">
        <v>41</v>
      </c>
      <c r="D2247" s="14">
        <v>2000</v>
      </c>
      <c r="E2247" s="14">
        <f>data_filtered[[#This Row],[test_year]]-data_filtered[[#This Row],[model_year]]</f>
        <v>15</v>
      </c>
      <c r="F2247" s="14">
        <v>225</v>
      </c>
      <c r="G2247" s="14">
        <v>34</v>
      </c>
      <c r="H2247" s="14">
        <v>259</v>
      </c>
      <c r="I2247" s="14">
        <v>0.13127413127413101</v>
      </c>
    </row>
    <row r="2248" spans="1:9" x14ac:dyDescent="0.35">
      <c r="A2248" s="14">
        <v>2013</v>
      </c>
      <c r="B2248" s="14" t="s">
        <v>30</v>
      </c>
      <c r="C2248" s="14" t="s">
        <v>72</v>
      </c>
      <c r="D2248" s="14">
        <v>1999</v>
      </c>
      <c r="E2248" s="14">
        <f>data_filtered[[#This Row],[test_year]]-data_filtered[[#This Row],[model_year]]</f>
        <v>14</v>
      </c>
      <c r="F2248" s="14">
        <v>139</v>
      </c>
      <c r="G2248" s="14">
        <v>21</v>
      </c>
      <c r="H2248" s="14">
        <v>160</v>
      </c>
      <c r="I2248" s="14">
        <v>0.13125000000000001</v>
      </c>
    </row>
    <row r="2249" spans="1:9" x14ac:dyDescent="0.35">
      <c r="A2249" s="13">
        <v>2016</v>
      </c>
      <c r="B2249" s="13" t="s">
        <v>42</v>
      </c>
      <c r="C2249" s="13" t="s">
        <v>43</v>
      </c>
      <c r="D2249" s="13">
        <v>2001</v>
      </c>
      <c r="E2249" s="14">
        <f>data_filtered[[#This Row],[test_year]]-data_filtered[[#This Row],[model_year]]</f>
        <v>15</v>
      </c>
      <c r="F2249" s="13">
        <v>245</v>
      </c>
      <c r="G2249" s="13">
        <v>37</v>
      </c>
      <c r="H2249" s="13">
        <v>282</v>
      </c>
      <c r="I2249" s="13">
        <v>0.13120567375886499</v>
      </c>
    </row>
    <row r="2250" spans="1:9" x14ac:dyDescent="0.35">
      <c r="A2250" s="13">
        <v>2017</v>
      </c>
      <c r="B2250" s="13" t="s">
        <v>26</v>
      </c>
      <c r="C2250" s="13" t="s">
        <v>27</v>
      </c>
      <c r="D2250" s="13">
        <v>1998</v>
      </c>
      <c r="E2250" s="14">
        <f>data_filtered[[#This Row],[test_year]]-data_filtered[[#This Row],[model_year]]</f>
        <v>19</v>
      </c>
      <c r="F2250" s="13">
        <v>245</v>
      </c>
      <c r="G2250" s="13">
        <v>37</v>
      </c>
      <c r="H2250" s="13">
        <v>282</v>
      </c>
      <c r="I2250" s="13">
        <v>0.13120567375886499</v>
      </c>
    </row>
    <row r="2251" spans="1:9" x14ac:dyDescent="0.35">
      <c r="A2251" s="13">
        <v>2015</v>
      </c>
      <c r="B2251" s="13" t="s">
        <v>37</v>
      </c>
      <c r="C2251" s="13" t="s">
        <v>59</v>
      </c>
      <c r="D2251" s="13">
        <v>2003</v>
      </c>
      <c r="E2251" s="14">
        <f>data_filtered[[#This Row],[test_year]]-data_filtered[[#This Row],[model_year]]</f>
        <v>12</v>
      </c>
      <c r="F2251" s="13">
        <v>106</v>
      </c>
      <c r="G2251" s="13">
        <v>16</v>
      </c>
      <c r="H2251" s="13">
        <v>122</v>
      </c>
      <c r="I2251" s="13">
        <v>0.13114754098360701</v>
      </c>
    </row>
    <row r="2252" spans="1:9" x14ac:dyDescent="0.35">
      <c r="A2252" s="13">
        <v>2013</v>
      </c>
      <c r="B2252" s="13" t="s">
        <v>24</v>
      </c>
      <c r="C2252" s="13" t="s">
        <v>71</v>
      </c>
      <c r="D2252" s="13">
        <v>1996</v>
      </c>
      <c r="E2252" s="14">
        <f>data_filtered[[#This Row],[test_year]]-data_filtered[[#This Row],[model_year]]</f>
        <v>17</v>
      </c>
      <c r="F2252" s="13">
        <v>53</v>
      </c>
      <c r="G2252" s="13">
        <v>8</v>
      </c>
      <c r="H2252" s="13">
        <v>61</v>
      </c>
      <c r="I2252" s="13">
        <v>0.13114754098360701</v>
      </c>
    </row>
    <row r="2253" spans="1:9" x14ac:dyDescent="0.35">
      <c r="A2253" s="13">
        <v>2013</v>
      </c>
      <c r="B2253" s="13" t="s">
        <v>33</v>
      </c>
      <c r="C2253" s="13" t="s">
        <v>86</v>
      </c>
      <c r="D2253" s="13">
        <v>1994</v>
      </c>
      <c r="E2253" s="14">
        <f>data_filtered[[#This Row],[test_year]]-data_filtered[[#This Row],[model_year]]</f>
        <v>19</v>
      </c>
      <c r="F2253" s="13">
        <v>53</v>
      </c>
      <c r="G2253" s="13">
        <v>8</v>
      </c>
      <c r="H2253" s="13">
        <v>61</v>
      </c>
      <c r="I2253" s="13">
        <v>0.13114754098360701</v>
      </c>
    </row>
    <row r="2254" spans="1:9" x14ac:dyDescent="0.35">
      <c r="A2254" s="14">
        <v>2013</v>
      </c>
      <c r="B2254" s="14" t="s">
        <v>290</v>
      </c>
      <c r="C2254" s="14" t="s">
        <v>291</v>
      </c>
      <c r="D2254" s="14">
        <v>2006</v>
      </c>
      <c r="E2254" s="14">
        <f>data_filtered[[#This Row],[test_year]]-data_filtered[[#This Row],[model_year]]</f>
        <v>7</v>
      </c>
      <c r="F2254" s="14">
        <v>53</v>
      </c>
      <c r="G2254" s="14">
        <v>8</v>
      </c>
      <c r="H2254" s="14">
        <v>61</v>
      </c>
      <c r="I2254" s="14">
        <v>0.13114754098360701</v>
      </c>
    </row>
    <row r="2255" spans="1:9" x14ac:dyDescent="0.35">
      <c r="A2255" s="14">
        <v>2016</v>
      </c>
      <c r="B2255" s="14" t="s">
        <v>106</v>
      </c>
      <c r="C2255" s="14" t="s">
        <v>174</v>
      </c>
      <c r="D2255" s="14">
        <v>2008</v>
      </c>
      <c r="E2255" s="14">
        <f>data_filtered[[#This Row],[test_year]]-data_filtered[[#This Row],[model_year]]</f>
        <v>8</v>
      </c>
      <c r="F2255" s="14">
        <v>53</v>
      </c>
      <c r="G2255" s="14">
        <v>8</v>
      </c>
      <c r="H2255" s="14">
        <v>61</v>
      </c>
      <c r="I2255" s="14">
        <v>0.13114754098360701</v>
      </c>
    </row>
    <row r="2256" spans="1:9" x14ac:dyDescent="0.35">
      <c r="A2256" s="13">
        <v>2017</v>
      </c>
      <c r="B2256" s="13" t="s">
        <v>42</v>
      </c>
      <c r="C2256" s="13" t="s">
        <v>66</v>
      </c>
      <c r="D2256" s="13">
        <v>1995</v>
      </c>
      <c r="E2256" s="14">
        <f>data_filtered[[#This Row],[test_year]]-data_filtered[[#This Row],[model_year]]</f>
        <v>22</v>
      </c>
      <c r="F2256" s="13">
        <v>53</v>
      </c>
      <c r="G2256" s="13">
        <v>8</v>
      </c>
      <c r="H2256" s="13">
        <v>61</v>
      </c>
      <c r="I2256" s="13">
        <v>0.13114754098360701</v>
      </c>
    </row>
    <row r="2257" spans="1:9" x14ac:dyDescent="0.35">
      <c r="A2257" s="14">
        <v>2014</v>
      </c>
      <c r="B2257" s="14" t="s">
        <v>102</v>
      </c>
      <c r="C2257" s="14" t="s">
        <v>103</v>
      </c>
      <c r="D2257" s="14">
        <v>2001</v>
      </c>
      <c r="E2257" s="14">
        <f>data_filtered[[#This Row],[test_year]]-data_filtered[[#This Row],[model_year]]</f>
        <v>13</v>
      </c>
      <c r="F2257" s="14">
        <v>73</v>
      </c>
      <c r="G2257" s="14">
        <v>11</v>
      </c>
      <c r="H2257" s="14">
        <v>84</v>
      </c>
      <c r="I2257" s="14">
        <v>0.13095238095238099</v>
      </c>
    </row>
    <row r="2258" spans="1:9" x14ac:dyDescent="0.35">
      <c r="A2258" s="13">
        <v>2014</v>
      </c>
      <c r="B2258" s="13" t="s">
        <v>26</v>
      </c>
      <c r="C2258" s="13" t="s">
        <v>27</v>
      </c>
      <c r="D2258" s="13">
        <v>1992</v>
      </c>
      <c r="E2258" s="14">
        <f>data_filtered[[#This Row],[test_year]]-data_filtered[[#This Row],[model_year]]</f>
        <v>22</v>
      </c>
      <c r="F2258" s="13">
        <v>73</v>
      </c>
      <c r="G2258" s="13">
        <v>11</v>
      </c>
      <c r="H2258" s="13">
        <v>84</v>
      </c>
      <c r="I2258" s="13">
        <v>0.13095238095238099</v>
      </c>
    </row>
    <row r="2259" spans="1:9" x14ac:dyDescent="0.35">
      <c r="A2259" s="14">
        <v>2013</v>
      </c>
      <c r="B2259" s="14" t="s">
        <v>30</v>
      </c>
      <c r="C2259" s="14" t="s">
        <v>32</v>
      </c>
      <c r="D2259" s="14">
        <v>2003</v>
      </c>
      <c r="E2259" s="14">
        <f>data_filtered[[#This Row],[test_year]]-data_filtered[[#This Row],[model_year]]</f>
        <v>10</v>
      </c>
      <c r="F2259" s="14">
        <v>259</v>
      </c>
      <c r="G2259" s="14">
        <v>39</v>
      </c>
      <c r="H2259" s="14">
        <v>298</v>
      </c>
      <c r="I2259" s="14">
        <v>0.13087248322147699</v>
      </c>
    </row>
    <row r="2260" spans="1:9" x14ac:dyDescent="0.35">
      <c r="A2260" s="14">
        <v>2013</v>
      </c>
      <c r="B2260" s="14" t="s">
        <v>67</v>
      </c>
      <c r="C2260" s="14" t="s">
        <v>123</v>
      </c>
      <c r="D2260" s="14">
        <v>2004</v>
      </c>
      <c r="E2260" s="14">
        <f>data_filtered[[#This Row],[test_year]]-data_filtered[[#This Row],[model_year]]</f>
        <v>9</v>
      </c>
      <c r="F2260" s="14">
        <v>113</v>
      </c>
      <c r="G2260" s="14">
        <v>17</v>
      </c>
      <c r="H2260" s="14">
        <v>130</v>
      </c>
      <c r="I2260" s="14">
        <v>0.130769230769231</v>
      </c>
    </row>
    <row r="2261" spans="1:9" x14ac:dyDescent="0.35">
      <c r="A2261" s="13">
        <v>2016</v>
      </c>
      <c r="B2261" s="13" t="s">
        <v>58</v>
      </c>
      <c r="C2261" s="13" t="s">
        <v>63</v>
      </c>
      <c r="D2261" s="13">
        <v>2007</v>
      </c>
      <c r="E2261" s="14">
        <f>data_filtered[[#This Row],[test_year]]-data_filtered[[#This Row],[model_year]]</f>
        <v>9</v>
      </c>
      <c r="F2261" s="13">
        <v>113</v>
      </c>
      <c r="G2261" s="13">
        <v>17</v>
      </c>
      <c r="H2261" s="13">
        <v>130</v>
      </c>
      <c r="I2261" s="13">
        <v>0.130769230769231</v>
      </c>
    </row>
    <row r="2262" spans="1:9" x14ac:dyDescent="0.35">
      <c r="A2262" s="14">
        <v>2016</v>
      </c>
      <c r="B2262" s="14" t="s">
        <v>106</v>
      </c>
      <c r="C2262" s="14" t="s">
        <v>217</v>
      </c>
      <c r="D2262" s="14">
        <v>2002</v>
      </c>
      <c r="E2262" s="14">
        <f>data_filtered[[#This Row],[test_year]]-data_filtered[[#This Row],[model_year]]</f>
        <v>14</v>
      </c>
      <c r="F2262" s="14">
        <v>80</v>
      </c>
      <c r="G2262" s="14">
        <v>12</v>
      </c>
      <c r="H2262" s="14">
        <v>92</v>
      </c>
      <c r="I2262" s="14">
        <v>0.13043478260869601</v>
      </c>
    </row>
    <row r="2263" spans="1:9" x14ac:dyDescent="0.35">
      <c r="A2263" s="13">
        <v>2013</v>
      </c>
      <c r="B2263" s="13" t="s">
        <v>98</v>
      </c>
      <c r="C2263" s="13" t="s">
        <v>41</v>
      </c>
      <c r="D2263" s="13">
        <v>1997</v>
      </c>
      <c r="E2263" s="14">
        <f>data_filtered[[#This Row],[test_year]]-data_filtered[[#This Row],[model_year]]</f>
        <v>16</v>
      </c>
      <c r="F2263" s="13">
        <v>60</v>
      </c>
      <c r="G2263" s="13">
        <v>9</v>
      </c>
      <c r="H2263" s="13">
        <v>69</v>
      </c>
      <c r="I2263" s="13">
        <v>0.13043478260869601</v>
      </c>
    </row>
    <row r="2264" spans="1:9" x14ac:dyDescent="0.35">
      <c r="A2264" s="14">
        <v>2013</v>
      </c>
      <c r="B2264" s="14" t="s">
        <v>37</v>
      </c>
      <c r="C2264" s="14" t="s">
        <v>157</v>
      </c>
      <c r="D2264" s="14">
        <v>2004</v>
      </c>
      <c r="E2264" s="14">
        <f>data_filtered[[#This Row],[test_year]]-data_filtered[[#This Row],[model_year]]</f>
        <v>9</v>
      </c>
      <c r="F2264" s="14">
        <v>60</v>
      </c>
      <c r="G2264" s="14">
        <v>9</v>
      </c>
      <c r="H2264" s="14">
        <v>69</v>
      </c>
      <c r="I2264" s="14">
        <v>0.13043478260869601</v>
      </c>
    </row>
    <row r="2265" spans="1:9" x14ac:dyDescent="0.35">
      <c r="A2265" s="14">
        <v>2013</v>
      </c>
      <c r="B2265" s="14" t="s">
        <v>33</v>
      </c>
      <c r="C2265" s="14" t="s">
        <v>34</v>
      </c>
      <c r="D2265" s="14">
        <v>1998</v>
      </c>
      <c r="E2265" s="14">
        <f>data_filtered[[#This Row],[test_year]]-data_filtered[[#This Row],[model_year]]</f>
        <v>15</v>
      </c>
      <c r="F2265" s="14">
        <v>60</v>
      </c>
      <c r="G2265" s="14">
        <v>9</v>
      </c>
      <c r="H2265" s="14">
        <v>69</v>
      </c>
      <c r="I2265" s="14">
        <v>0.13043478260869601</v>
      </c>
    </row>
    <row r="2266" spans="1:9" x14ac:dyDescent="0.35">
      <c r="A2266" s="14">
        <v>2013</v>
      </c>
      <c r="B2266" s="14" t="s">
        <v>26</v>
      </c>
      <c r="C2266" s="14" t="s">
        <v>201</v>
      </c>
      <c r="D2266" s="14">
        <v>1997</v>
      </c>
      <c r="E2266" s="14">
        <f>data_filtered[[#This Row],[test_year]]-data_filtered[[#This Row],[model_year]]</f>
        <v>16</v>
      </c>
      <c r="F2266" s="14">
        <v>60</v>
      </c>
      <c r="G2266" s="14">
        <v>9</v>
      </c>
      <c r="H2266" s="14">
        <v>69</v>
      </c>
      <c r="I2266" s="14">
        <v>0.13043478260869601</v>
      </c>
    </row>
    <row r="2267" spans="1:9" x14ac:dyDescent="0.35">
      <c r="A2267" s="14">
        <v>2015</v>
      </c>
      <c r="B2267" s="14" t="s">
        <v>52</v>
      </c>
      <c r="C2267" s="14" t="s">
        <v>131</v>
      </c>
      <c r="D2267" s="14">
        <v>2005</v>
      </c>
      <c r="E2267" s="14">
        <f>data_filtered[[#This Row],[test_year]]-data_filtered[[#This Row],[model_year]]</f>
        <v>10</v>
      </c>
      <c r="F2267" s="14">
        <v>60</v>
      </c>
      <c r="G2267" s="14">
        <v>9</v>
      </c>
      <c r="H2267" s="14">
        <v>69</v>
      </c>
      <c r="I2267" s="14">
        <v>0.13043478260869601</v>
      </c>
    </row>
    <row r="2268" spans="1:9" x14ac:dyDescent="0.35">
      <c r="A2268" s="13">
        <v>2013</v>
      </c>
      <c r="B2268" s="13" t="s">
        <v>30</v>
      </c>
      <c r="C2268" s="13" t="s">
        <v>32</v>
      </c>
      <c r="D2268" s="13">
        <v>2005</v>
      </c>
      <c r="E2268" s="14">
        <f>data_filtered[[#This Row],[test_year]]-data_filtered[[#This Row],[model_year]]</f>
        <v>8</v>
      </c>
      <c r="F2268" s="13">
        <v>287</v>
      </c>
      <c r="G2268" s="13">
        <v>43</v>
      </c>
      <c r="H2268" s="13">
        <v>330</v>
      </c>
      <c r="I2268" s="13">
        <v>0.13030303030303</v>
      </c>
    </row>
    <row r="2269" spans="1:9" x14ac:dyDescent="0.35">
      <c r="A2269" s="14">
        <v>2017</v>
      </c>
      <c r="B2269" s="14" t="s">
        <v>52</v>
      </c>
      <c r="C2269" s="14" t="s">
        <v>146</v>
      </c>
      <c r="D2269" s="14">
        <v>2007</v>
      </c>
      <c r="E2269" s="14">
        <f>data_filtered[[#This Row],[test_year]]-data_filtered[[#This Row],[model_year]]</f>
        <v>10</v>
      </c>
      <c r="F2269" s="14">
        <v>107</v>
      </c>
      <c r="G2269" s="14">
        <v>16</v>
      </c>
      <c r="H2269" s="14">
        <v>123</v>
      </c>
      <c r="I2269" s="14">
        <v>0.13008130081300801</v>
      </c>
    </row>
    <row r="2270" spans="1:9" x14ac:dyDescent="0.35">
      <c r="A2270" s="14">
        <v>2015</v>
      </c>
      <c r="B2270" s="14" t="s">
        <v>52</v>
      </c>
      <c r="C2270" s="14" t="s">
        <v>74</v>
      </c>
      <c r="D2270" s="14">
        <v>2004</v>
      </c>
      <c r="E2270" s="14">
        <f>data_filtered[[#This Row],[test_year]]-data_filtered[[#This Row],[model_year]]</f>
        <v>11</v>
      </c>
      <c r="F2270" s="14">
        <v>174</v>
      </c>
      <c r="G2270" s="14">
        <v>26</v>
      </c>
      <c r="H2270" s="14">
        <v>200</v>
      </c>
      <c r="I2270" s="14">
        <v>0.13</v>
      </c>
    </row>
    <row r="2271" spans="1:9" x14ac:dyDescent="0.35">
      <c r="A2271" s="13">
        <v>2013</v>
      </c>
      <c r="B2271" s="13" t="s">
        <v>30</v>
      </c>
      <c r="C2271" s="13" t="s">
        <v>156</v>
      </c>
      <c r="D2271" s="13">
        <v>2005</v>
      </c>
      <c r="E2271" s="14">
        <f>data_filtered[[#This Row],[test_year]]-data_filtered[[#This Row],[model_year]]</f>
        <v>8</v>
      </c>
      <c r="F2271" s="13">
        <v>87</v>
      </c>
      <c r="G2271" s="13">
        <v>13</v>
      </c>
      <c r="H2271" s="13">
        <v>100</v>
      </c>
      <c r="I2271" s="13">
        <v>0.13</v>
      </c>
    </row>
    <row r="2272" spans="1:9" x14ac:dyDescent="0.35">
      <c r="A2272" s="14">
        <v>2016</v>
      </c>
      <c r="B2272" s="14" t="s">
        <v>30</v>
      </c>
      <c r="C2272" s="14" t="s">
        <v>148</v>
      </c>
      <c r="D2272" s="14">
        <v>2001</v>
      </c>
      <c r="E2272" s="14">
        <f>data_filtered[[#This Row],[test_year]]-data_filtered[[#This Row],[model_year]]</f>
        <v>15</v>
      </c>
      <c r="F2272" s="14">
        <v>87</v>
      </c>
      <c r="G2272" s="14">
        <v>13</v>
      </c>
      <c r="H2272" s="14">
        <v>100</v>
      </c>
      <c r="I2272" s="14">
        <v>0.13</v>
      </c>
    </row>
    <row r="2273" spans="1:9" x14ac:dyDescent="0.35">
      <c r="A2273" s="14">
        <v>2013</v>
      </c>
      <c r="B2273" s="14" t="s">
        <v>52</v>
      </c>
      <c r="C2273" s="14" t="s">
        <v>168</v>
      </c>
      <c r="D2273" s="14">
        <v>1996</v>
      </c>
      <c r="E2273" s="14">
        <f>data_filtered[[#This Row],[test_year]]-data_filtered[[#This Row],[model_year]]</f>
        <v>17</v>
      </c>
      <c r="F2273" s="14">
        <v>67</v>
      </c>
      <c r="G2273" s="14">
        <v>10</v>
      </c>
      <c r="H2273" s="14">
        <v>77</v>
      </c>
      <c r="I2273" s="14">
        <v>0.12987012987013</v>
      </c>
    </row>
    <row r="2274" spans="1:9" x14ac:dyDescent="0.35">
      <c r="A2274" s="13">
        <v>2017</v>
      </c>
      <c r="B2274" s="13" t="s">
        <v>158</v>
      </c>
      <c r="C2274" s="13" t="s">
        <v>243</v>
      </c>
      <c r="D2274" s="13">
        <v>2002</v>
      </c>
      <c r="E2274" s="14">
        <f>data_filtered[[#This Row],[test_year]]-data_filtered[[#This Row],[model_year]]</f>
        <v>15</v>
      </c>
      <c r="F2274" s="13">
        <v>67</v>
      </c>
      <c r="G2274" s="13">
        <v>10</v>
      </c>
      <c r="H2274" s="13">
        <v>77</v>
      </c>
      <c r="I2274" s="13">
        <v>0.12987012987013</v>
      </c>
    </row>
    <row r="2275" spans="1:9" x14ac:dyDescent="0.35">
      <c r="A2275" s="13">
        <v>2017</v>
      </c>
      <c r="B2275" s="13" t="s">
        <v>24</v>
      </c>
      <c r="C2275" s="13" t="s">
        <v>71</v>
      </c>
      <c r="D2275" s="13">
        <v>2003</v>
      </c>
      <c r="E2275" s="14">
        <f>data_filtered[[#This Row],[test_year]]-data_filtered[[#This Row],[model_year]]</f>
        <v>14</v>
      </c>
      <c r="F2275" s="13">
        <v>114</v>
      </c>
      <c r="G2275" s="13">
        <v>17</v>
      </c>
      <c r="H2275" s="13">
        <v>131</v>
      </c>
      <c r="I2275" s="13">
        <v>0.12977099236641201</v>
      </c>
    </row>
    <row r="2276" spans="1:9" x14ac:dyDescent="0.35">
      <c r="A2276" s="14">
        <v>2014</v>
      </c>
      <c r="B2276" s="14" t="s">
        <v>24</v>
      </c>
      <c r="C2276" s="14" t="s">
        <v>41</v>
      </c>
      <c r="D2276" s="14">
        <v>2000</v>
      </c>
      <c r="E2276" s="14">
        <f>data_filtered[[#This Row],[test_year]]-data_filtered[[#This Row],[model_year]]</f>
        <v>14</v>
      </c>
      <c r="F2276" s="14">
        <v>208</v>
      </c>
      <c r="G2276" s="14">
        <v>31</v>
      </c>
      <c r="H2276" s="14">
        <v>239</v>
      </c>
      <c r="I2276" s="14">
        <v>0.129707112970711</v>
      </c>
    </row>
    <row r="2277" spans="1:9" x14ac:dyDescent="0.35">
      <c r="A2277" s="13">
        <v>2014</v>
      </c>
      <c r="B2277" s="13" t="s">
        <v>67</v>
      </c>
      <c r="C2277" s="13" t="s">
        <v>123</v>
      </c>
      <c r="D2277" s="13">
        <v>2004</v>
      </c>
      <c r="E2277" s="14">
        <f>data_filtered[[#This Row],[test_year]]-data_filtered[[#This Row],[model_year]]</f>
        <v>10</v>
      </c>
      <c r="F2277" s="13">
        <v>94</v>
      </c>
      <c r="G2277" s="13">
        <v>14</v>
      </c>
      <c r="H2277" s="13">
        <v>108</v>
      </c>
      <c r="I2277" s="13">
        <v>0.12962962962963001</v>
      </c>
    </row>
    <row r="2278" spans="1:9" x14ac:dyDescent="0.35">
      <c r="A2278" s="13">
        <v>2013</v>
      </c>
      <c r="B2278" s="13" t="s">
        <v>30</v>
      </c>
      <c r="C2278" s="13" t="s">
        <v>162</v>
      </c>
      <c r="D2278" s="13">
        <v>1992</v>
      </c>
      <c r="E2278" s="14">
        <f>data_filtered[[#This Row],[test_year]]-data_filtered[[#This Row],[model_year]]</f>
        <v>21</v>
      </c>
      <c r="F2278" s="13">
        <v>47</v>
      </c>
      <c r="G2278" s="13">
        <v>7</v>
      </c>
      <c r="H2278" s="13">
        <v>54</v>
      </c>
      <c r="I2278" s="13">
        <v>0.12962962962963001</v>
      </c>
    </row>
    <row r="2279" spans="1:9" x14ac:dyDescent="0.35">
      <c r="A2279" s="14">
        <v>2014</v>
      </c>
      <c r="B2279" s="14" t="s">
        <v>79</v>
      </c>
      <c r="C2279" s="14" t="s">
        <v>266</v>
      </c>
      <c r="D2279" s="14">
        <v>2003</v>
      </c>
      <c r="E2279" s="14">
        <f>data_filtered[[#This Row],[test_year]]-data_filtered[[#This Row],[model_year]]</f>
        <v>11</v>
      </c>
      <c r="F2279" s="14">
        <v>47</v>
      </c>
      <c r="G2279" s="14">
        <v>7</v>
      </c>
      <c r="H2279" s="14">
        <v>54</v>
      </c>
      <c r="I2279" s="14">
        <v>0.12962962962963001</v>
      </c>
    </row>
    <row r="2280" spans="1:9" x14ac:dyDescent="0.35">
      <c r="A2280" s="13">
        <v>2015</v>
      </c>
      <c r="B2280" s="13" t="s">
        <v>67</v>
      </c>
      <c r="C2280" s="13" t="s">
        <v>138</v>
      </c>
      <c r="D2280" s="13">
        <v>1994</v>
      </c>
      <c r="E2280" s="14">
        <f>data_filtered[[#This Row],[test_year]]-data_filtered[[#This Row],[model_year]]</f>
        <v>21</v>
      </c>
      <c r="F2280" s="13">
        <v>47</v>
      </c>
      <c r="G2280" s="13">
        <v>7</v>
      </c>
      <c r="H2280" s="13">
        <v>54</v>
      </c>
      <c r="I2280" s="13">
        <v>0.12962962962963001</v>
      </c>
    </row>
    <row r="2281" spans="1:9" x14ac:dyDescent="0.35">
      <c r="A2281" s="14">
        <v>2017</v>
      </c>
      <c r="B2281" s="14" t="s">
        <v>102</v>
      </c>
      <c r="C2281" s="14" t="s">
        <v>103</v>
      </c>
      <c r="D2281" s="14">
        <v>2005</v>
      </c>
      <c r="E2281" s="14">
        <f>data_filtered[[#This Row],[test_year]]-data_filtered[[#This Row],[model_year]]</f>
        <v>12</v>
      </c>
      <c r="F2281" s="14">
        <v>47</v>
      </c>
      <c r="G2281" s="14">
        <v>7</v>
      </c>
      <c r="H2281" s="14">
        <v>54</v>
      </c>
      <c r="I2281" s="14">
        <v>0.12962962962963001</v>
      </c>
    </row>
    <row r="2282" spans="1:9" x14ac:dyDescent="0.35">
      <c r="A2282" s="13">
        <v>2017</v>
      </c>
      <c r="B2282" s="13" t="s">
        <v>24</v>
      </c>
      <c r="C2282" s="13" t="s">
        <v>189</v>
      </c>
      <c r="D2282" s="13">
        <v>2005</v>
      </c>
      <c r="E2282" s="14">
        <f>data_filtered[[#This Row],[test_year]]-data_filtered[[#This Row],[model_year]]</f>
        <v>12</v>
      </c>
      <c r="F2282" s="13">
        <v>47</v>
      </c>
      <c r="G2282" s="13">
        <v>7</v>
      </c>
      <c r="H2282" s="13">
        <v>54</v>
      </c>
      <c r="I2282" s="13">
        <v>0.12962962962963001</v>
      </c>
    </row>
    <row r="2283" spans="1:9" x14ac:dyDescent="0.35">
      <c r="A2283" s="13">
        <v>2017</v>
      </c>
      <c r="B2283" s="13" t="s">
        <v>106</v>
      </c>
      <c r="C2283" s="13" t="s">
        <v>275</v>
      </c>
      <c r="D2283" s="13">
        <v>2007</v>
      </c>
      <c r="E2283" s="14">
        <f>data_filtered[[#This Row],[test_year]]-data_filtered[[#This Row],[model_year]]</f>
        <v>10</v>
      </c>
      <c r="F2283" s="13">
        <v>47</v>
      </c>
      <c r="G2283" s="13">
        <v>7</v>
      </c>
      <c r="H2283" s="13">
        <v>54</v>
      </c>
      <c r="I2283" s="13">
        <v>0.12962962962963001</v>
      </c>
    </row>
    <row r="2284" spans="1:9" x14ac:dyDescent="0.35">
      <c r="A2284" s="13">
        <v>2017</v>
      </c>
      <c r="B2284" s="13" t="s">
        <v>26</v>
      </c>
      <c r="C2284" s="13" t="s">
        <v>27</v>
      </c>
      <c r="D2284" s="13">
        <v>1993</v>
      </c>
      <c r="E2284" s="14">
        <f>data_filtered[[#This Row],[test_year]]-data_filtered[[#This Row],[model_year]]</f>
        <v>24</v>
      </c>
      <c r="F2284" s="13">
        <v>47</v>
      </c>
      <c r="G2284" s="13">
        <v>7</v>
      </c>
      <c r="H2284" s="13">
        <v>54</v>
      </c>
      <c r="I2284" s="13">
        <v>0.12962962962963001</v>
      </c>
    </row>
    <row r="2285" spans="1:9" x14ac:dyDescent="0.35">
      <c r="A2285" s="13">
        <v>2014</v>
      </c>
      <c r="B2285" s="13" t="s">
        <v>26</v>
      </c>
      <c r="C2285" s="13" t="s">
        <v>100</v>
      </c>
      <c r="D2285" s="13">
        <v>1999</v>
      </c>
      <c r="E2285" s="14">
        <f>data_filtered[[#This Row],[test_year]]-data_filtered[[#This Row],[model_year]]</f>
        <v>15</v>
      </c>
      <c r="F2285" s="13">
        <v>121</v>
      </c>
      <c r="G2285" s="13">
        <v>18</v>
      </c>
      <c r="H2285" s="13">
        <v>139</v>
      </c>
      <c r="I2285" s="13">
        <v>0.12949640287769801</v>
      </c>
    </row>
    <row r="2286" spans="1:9" x14ac:dyDescent="0.35">
      <c r="A2286" s="13">
        <v>2013</v>
      </c>
      <c r="B2286" s="13" t="s">
        <v>24</v>
      </c>
      <c r="C2286" s="13" t="s">
        <v>29</v>
      </c>
      <c r="D2286" s="13">
        <v>2006</v>
      </c>
      <c r="E2286" s="14">
        <f>data_filtered[[#This Row],[test_year]]-data_filtered[[#This Row],[model_year]]</f>
        <v>7</v>
      </c>
      <c r="F2286" s="13">
        <v>195</v>
      </c>
      <c r="G2286" s="13">
        <v>29</v>
      </c>
      <c r="H2286" s="13">
        <v>224</v>
      </c>
      <c r="I2286" s="13">
        <v>0.129464285714286</v>
      </c>
    </row>
    <row r="2287" spans="1:9" x14ac:dyDescent="0.35">
      <c r="A2287" s="14">
        <v>2014</v>
      </c>
      <c r="B2287" s="14" t="s">
        <v>58</v>
      </c>
      <c r="C2287" s="14" t="s">
        <v>76</v>
      </c>
      <c r="D2287" s="14">
        <v>2003</v>
      </c>
      <c r="E2287" s="14">
        <f>data_filtered[[#This Row],[test_year]]-data_filtered[[#This Row],[model_year]]</f>
        <v>11</v>
      </c>
      <c r="F2287" s="14">
        <v>74</v>
      </c>
      <c r="G2287" s="14">
        <v>11</v>
      </c>
      <c r="H2287" s="14">
        <v>85</v>
      </c>
      <c r="I2287" s="14">
        <v>0.129411764705882</v>
      </c>
    </row>
    <row r="2288" spans="1:9" x14ac:dyDescent="0.35">
      <c r="A2288" s="13">
        <v>2014</v>
      </c>
      <c r="B2288" s="13" t="s">
        <v>52</v>
      </c>
      <c r="C2288" s="13" t="s">
        <v>165</v>
      </c>
      <c r="D2288" s="13">
        <v>2000</v>
      </c>
      <c r="E2288" s="14">
        <f>data_filtered[[#This Row],[test_year]]-data_filtered[[#This Row],[model_year]]</f>
        <v>14</v>
      </c>
      <c r="F2288" s="13">
        <v>74</v>
      </c>
      <c r="G2288" s="13">
        <v>11</v>
      </c>
      <c r="H2288" s="13">
        <v>85</v>
      </c>
      <c r="I2288" s="13">
        <v>0.129411764705882</v>
      </c>
    </row>
    <row r="2289" spans="1:9" x14ac:dyDescent="0.35">
      <c r="A2289" s="14">
        <v>2014</v>
      </c>
      <c r="B2289" s="14" t="s">
        <v>67</v>
      </c>
      <c r="C2289" s="14" t="s">
        <v>68</v>
      </c>
      <c r="D2289" s="14">
        <v>2002</v>
      </c>
      <c r="E2289" s="14">
        <f>data_filtered[[#This Row],[test_year]]-data_filtered[[#This Row],[model_year]]</f>
        <v>12</v>
      </c>
      <c r="F2289" s="14">
        <v>74</v>
      </c>
      <c r="G2289" s="14">
        <v>11</v>
      </c>
      <c r="H2289" s="14">
        <v>85</v>
      </c>
      <c r="I2289" s="14">
        <v>0.129411764705882</v>
      </c>
    </row>
    <row r="2290" spans="1:9" x14ac:dyDescent="0.35">
      <c r="A2290" s="13">
        <v>2016</v>
      </c>
      <c r="B2290" s="13" t="s">
        <v>52</v>
      </c>
      <c r="C2290" s="13" t="s">
        <v>53</v>
      </c>
      <c r="D2290" s="13">
        <v>2000</v>
      </c>
      <c r="E2290" s="14">
        <f>data_filtered[[#This Row],[test_year]]-data_filtered[[#This Row],[model_year]]</f>
        <v>16</v>
      </c>
      <c r="F2290" s="13">
        <v>74</v>
      </c>
      <c r="G2290" s="13">
        <v>11</v>
      </c>
      <c r="H2290" s="13">
        <v>85</v>
      </c>
      <c r="I2290" s="13">
        <v>0.129411764705882</v>
      </c>
    </row>
    <row r="2291" spans="1:9" x14ac:dyDescent="0.35">
      <c r="A2291" s="14">
        <v>2017</v>
      </c>
      <c r="B2291" s="14" t="s">
        <v>42</v>
      </c>
      <c r="C2291" s="14" t="s">
        <v>96</v>
      </c>
      <c r="D2291" s="14">
        <v>2001</v>
      </c>
      <c r="E2291" s="14">
        <f>data_filtered[[#This Row],[test_year]]-data_filtered[[#This Row],[model_year]]</f>
        <v>16</v>
      </c>
      <c r="F2291" s="14">
        <v>74</v>
      </c>
      <c r="G2291" s="14">
        <v>11</v>
      </c>
      <c r="H2291" s="14">
        <v>85</v>
      </c>
      <c r="I2291" s="14">
        <v>0.129411764705882</v>
      </c>
    </row>
    <row r="2292" spans="1:9" x14ac:dyDescent="0.35">
      <c r="A2292" s="13">
        <v>2015</v>
      </c>
      <c r="B2292" s="13" t="s">
        <v>24</v>
      </c>
      <c r="C2292" s="13" t="s">
        <v>57</v>
      </c>
      <c r="D2292" s="13">
        <v>2009</v>
      </c>
      <c r="E2292" s="14">
        <f>data_filtered[[#This Row],[test_year]]-data_filtered[[#This Row],[model_year]]</f>
        <v>6</v>
      </c>
      <c r="F2292" s="13">
        <v>101</v>
      </c>
      <c r="G2292" s="13">
        <v>15</v>
      </c>
      <c r="H2292" s="13">
        <v>116</v>
      </c>
      <c r="I2292" s="13">
        <v>0.12931034482758599</v>
      </c>
    </row>
    <row r="2293" spans="1:9" x14ac:dyDescent="0.35">
      <c r="A2293" s="13">
        <v>2014</v>
      </c>
      <c r="B2293" s="13" t="s">
        <v>42</v>
      </c>
      <c r="C2293" s="13" t="s">
        <v>43</v>
      </c>
      <c r="D2293" s="13">
        <v>1998</v>
      </c>
      <c r="E2293" s="14">
        <f>data_filtered[[#This Row],[test_year]]-data_filtered[[#This Row],[model_year]]</f>
        <v>16</v>
      </c>
      <c r="F2293" s="13">
        <v>243</v>
      </c>
      <c r="G2293" s="13">
        <v>36</v>
      </c>
      <c r="H2293" s="13">
        <v>279</v>
      </c>
      <c r="I2293" s="13">
        <v>0.12903225806451599</v>
      </c>
    </row>
    <row r="2294" spans="1:9" x14ac:dyDescent="0.35">
      <c r="A2294" s="13">
        <v>2013</v>
      </c>
      <c r="B2294" s="13" t="s">
        <v>106</v>
      </c>
      <c r="C2294" s="13" t="s">
        <v>107</v>
      </c>
      <c r="D2294" s="13">
        <v>2007</v>
      </c>
      <c r="E2294" s="14">
        <f>data_filtered[[#This Row],[test_year]]-data_filtered[[#This Row],[model_year]]</f>
        <v>6</v>
      </c>
      <c r="F2294" s="13">
        <v>162</v>
      </c>
      <c r="G2294" s="13">
        <v>24</v>
      </c>
      <c r="H2294" s="13">
        <v>186</v>
      </c>
      <c r="I2294" s="13">
        <v>0.12903225806451599</v>
      </c>
    </row>
    <row r="2295" spans="1:9" x14ac:dyDescent="0.35">
      <c r="A2295" s="14">
        <v>2013</v>
      </c>
      <c r="B2295" s="14" t="s">
        <v>52</v>
      </c>
      <c r="C2295" s="14" t="s">
        <v>90</v>
      </c>
      <c r="D2295" s="14">
        <v>2002</v>
      </c>
      <c r="E2295" s="14">
        <f>data_filtered[[#This Row],[test_year]]-data_filtered[[#This Row],[model_year]]</f>
        <v>11</v>
      </c>
      <c r="F2295" s="14">
        <v>81</v>
      </c>
      <c r="G2295" s="14">
        <v>12</v>
      </c>
      <c r="H2295" s="14">
        <v>93</v>
      </c>
      <c r="I2295" s="14">
        <v>0.12903225806451599</v>
      </c>
    </row>
    <row r="2296" spans="1:9" x14ac:dyDescent="0.35">
      <c r="A2296" s="13">
        <v>2016</v>
      </c>
      <c r="B2296" s="13" t="s">
        <v>52</v>
      </c>
      <c r="C2296" s="13" t="s">
        <v>61</v>
      </c>
      <c r="D2296" s="13">
        <v>1995</v>
      </c>
      <c r="E2296" s="14">
        <f>data_filtered[[#This Row],[test_year]]-data_filtered[[#This Row],[model_year]]</f>
        <v>21</v>
      </c>
      <c r="F2296" s="13">
        <v>81</v>
      </c>
      <c r="G2296" s="13">
        <v>12</v>
      </c>
      <c r="H2296" s="13">
        <v>93</v>
      </c>
      <c r="I2296" s="13">
        <v>0.12903225806451599</v>
      </c>
    </row>
    <row r="2297" spans="1:9" x14ac:dyDescent="0.35">
      <c r="A2297" s="14">
        <v>2016</v>
      </c>
      <c r="B2297" s="14" t="s">
        <v>67</v>
      </c>
      <c r="C2297" s="14" t="s">
        <v>68</v>
      </c>
      <c r="D2297" s="14">
        <v>2005</v>
      </c>
      <c r="E2297" s="14">
        <f>data_filtered[[#This Row],[test_year]]-data_filtered[[#This Row],[model_year]]</f>
        <v>11</v>
      </c>
      <c r="F2297" s="14">
        <v>81</v>
      </c>
      <c r="G2297" s="14">
        <v>12</v>
      </c>
      <c r="H2297" s="14">
        <v>93</v>
      </c>
      <c r="I2297" s="14">
        <v>0.12903225806451599</v>
      </c>
    </row>
    <row r="2298" spans="1:9" x14ac:dyDescent="0.35">
      <c r="A2298" s="14">
        <v>2014</v>
      </c>
      <c r="B2298" s="14" t="s">
        <v>113</v>
      </c>
      <c r="C2298" s="14" t="s">
        <v>320</v>
      </c>
      <c r="D2298" s="14">
        <v>2002</v>
      </c>
      <c r="E2298" s="14">
        <f>data_filtered[[#This Row],[test_year]]-data_filtered[[#This Row],[model_year]]</f>
        <v>12</v>
      </c>
      <c r="F2298" s="14">
        <v>54</v>
      </c>
      <c r="G2298" s="14">
        <v>8</v>
      </c>
      <c r="H2298" s="14">
        <v>62</v>
      </c>
      <c r="I2298" s="14">
        <v>0.12903225806451599</v>
      </c>
    </row>
    <row r="2299" spans="1:9" x14ac:dyDescent="0.35">
      <c r="A2299" s="14">
        <v>2015</v>
      </c>
      <c r="B2299" s="14" t="s">
        <v>52</v>
      </c>
      <c r="C2299" s="14" t="s">
        <v>168</v>
      </c>
      <c r="D2299" s="14">
        <v>1995</v>
      </c>
      <c r="E2299" s="14">
        <f>data_filtered[[#This Row],[test_year]]-data_filtered[[#This Row],[model_year]]</f>
        <v>20</v>
      </c>
      <c r="F2299" s="14">
        <v>54</v>
      </c>
      <c r="G2299" s="14">
        <v>8</v>
      </c>
      <c r="H2299" s="14">
        <v>62</v>
      </c>
      <c r="I2299" s="14">
        <v>0.12903225806451599</v>
      </c>
    </row>
    <row r="2300" spans="1:9" x14ac:dyDescent="0.35">
      <c r="A2300" s="14">
        <v>2015</v>
      </c>
      <c r="B2300" s="14" t="s">
        <v>98</v>
      </c>
      <c r="C2300" s="14" t="s">
        <v>248</v>
      </c>
      <c r="D2300" s="14">
        <v>2012</v>
      </c>
      <c r="E2300" s="14">
        <f>data_filtered[[#This Row],[test_year]]-data_filtered[[#This Row],[model_year]]</f>
        <v>3</v>
      </c>
      <c r="F2300" s="14">
        <v>54</v>
      </c>
      <c r="G2300" s="14">
        <v>8</v>
      </c>
      <c r="H2300" s="14">
        <v>62</v>
      </c>
      <c r="I2300" s="14">
        <v>0.12903225806451599</v>
      </c>
    </row>
    <row r="2301" spans="1:9" x14ac:dyDescent="0.35">
      <c r="A2301" s="13">
        <v>2015</v>
      </c>
      <c r="B2301" s="13" t="s">
        <v>128</v>
      </c>
      <c r="C2301" s="13" t="s">
        <v>173</v>
      </c>
      <c r="D2301" s="13">
        <v>2002</v>
      </c>
      <c r="E2301" s="14">
        <f>data_filtered[[#This Row],[test_year]]-data_filtered[[#This Row],[model_year]]</f>
        <v>13</v>
      </c>
      <c r="F2301" s="13">
        <v>54</v>
      </c>
      <c r="G2301" s="13">
        <v>8</v>
      </c>
      <c r="H2301" s="13">
        <v>62</v>
      </c>
      <c r="I2301" s="13">
        <v>0.12903225806451599</v>
      </c>
    </row>
    <row r="2302" spans="1:9" x14ac:dyDescent="0.35">
      <c r="A2302" s="13">
        <v>2013</v>
      </c>
      <c r="B2302" s="13" t="s">
        <v>52</v>
      </c>
      <c r="C2302" s="13" t="s">
        <v>61</v>
      </c>
      <c r="D2302" s="13">
        <v>1996</v>
      </c>
      <c r="E2302" s="14">
        <f>data_filtered[[#This Row],[test_year]]-data_filtered[[#This Row],[model_year]]</f>
        <v>17</v>
      </c>
      <c r="F2302" s="13">
        <v>142</v>
      </c>
      <c r="G2302" s="13">
        <v>21</v>
      </c>
      <c r="H2302" s="13">
        <v>163</v>
      </c>
      <c r="I2302" s="13">
        <v>0.128834355828221</v>
      </c>
    </row>
    <row r="2303" spans="1:9" x14ac:dyDescent="0.35">
      <c r="A2303" s="14">
        <v>2014</v>
      </c>
      <c r="B2303" s="14" t="s">
        <v>42</v>
      </c>
      <c r="C2303" s="14" t="s">
        <v>45</v>
      </c>
      <c r="D2303" s="14">
        <v>2003</v>
      </c>
      <c r="E2303" s="14">
        <f>data_filtered[[#This Row],[test_year]]-data_filtered[[#This Row],[model_year]]</f>
        <v>11</v>
      </c>
      <c r="F2303" s="14">
        <v>115</v>
      </c>
      <c r="G2303" s="14">
        <v>17</v>
      </c>
      <c r="H2303" s="14">
        <v>132</v>
      </c>
      <c r="I2303" s="14">
        <v>0.12878787878787901</v>
      </c>
    </row>
    <row r="2304" spans="1:9" x14ac:dyDescent="0.35">
      <c r="A2304" s="14">
        <v>2015</v>
      </c>
      <c r="B2304" s="14" t="s">
        <v>26</v>
      </c>
      <c r="C2304" s="14" t="s">
        <v>69</v>
      </c>
      <c r="D2304" s="14">
        <v>1994</v>
      </c>
      <c r="E2304" s="14">
        <f>data_filtered[[#This Row],[test_year]]-data_filtered[[#This Row],[model_year]]</f>
        <v>21</v>
      </c>
      <c r="F2304" s="14">
        <v>176</v>
      </c>
      <c r="G2304" s="14">
        <v>26</v>
      </c>
      <c r="H2304" s="14">
        <v>202</v>
      </c>
      <c r="I2304" s="14">
        <v>0.12871287128712899</v>
      </c>
    </row>
    <row r="2305" spans="1:9" x14ac:dyDescent="0.35">
      <c r="A2305" s="14">
        <v>2016</v>
      </c>
      <c r="B2305" s="14" t="s">
        <v>26</v>
      </c>
      <c r="C2305" s="14" t="s">
        <v>110</v>
      </c>
      <c r="D2305" s="14">
        <v>2001</v>
      </c>
      <c r="E2305" s="14">
        <f>data_filtered[[#This Row],[test_year]]-data_filtered[[#This Row],[model_year]]</f>
        <v>15</v>
      </c>
      <c r="F2305" s="14">
        <v>122</v>
      </c>
      <c r="G2305" s="14">
        <v>18</v>
      </c>
      <c r="H2305" s="14">
        <v>140</v>
      </c>
      <c r="I2305" s="14">
        <v>0.128571428571429</v>
      </c>
    </row>
    <row r="2306" spans="1:9" x14ac:dyDescent="0.35">
      <c r="A2306" s="14">
        <v>2014</v>
      </c>
      <c r="B2306" s="14" t="s">
        <v>24</v>
      </c>
      <c r="C2306" s="14" t="s">
        <v>199</v>
      </c>
      <c r="D2306" s="14">
        <v>2003</v>
      </c>
      <c r="E2306" s="14">
        <f>data_filtered[[#This Row],[test_year]]-data_filtered[[#This Row],[model_year]]</f>
        <v>11</v>
      </c>
      <c r="F2306" s="14">
        <v>61</v>
      </c>
      <c r="G2306" s="14">
        <v>9</v>
      </c>
      <c r="H2306" s="14">
        <v>70</v>
      </c>
      <c r="I2306" s="14">
        <v>0.128571428571429</v>
      </c>
    </row>
    <row r="2307" spans="1:9" x14ac:dyDescent="0.35">
      <c r="A2307" s="14">
        <v>2014</v>
      </c>
      <c r="B2307" s="14" t="s">
        <v>30</v>
      </c>
      <c r="C2307" s="14" t="s">
        <v>225</v>
      </c>
      <c r="D2307" s="14">
        <v>2004</v>
      </c>
      <c r="E2307" s="14">
        <f>data_filtered[[#This Row],[test_year]]-data_filtered[[#This Row],[model_year]]</f>
        <v>10</v>
      </c>
      <c r="F2307" s="14">
        <v>61</v>
      </c>
      <c r="G2307" s="14">
        <v>9</v>
      </c>
      <c r="H2307" s="14">
        <v>70</v>
      </c>
      <c r="I2307" s="14">
        <v>0.128571428571429</v>
      </c>
    </row>
    <row r="2308" spans="1:9" x14ac:dyDescent="0.35">
      <c r="A2308" s="14">
        <v>2016</v>
      </c>
      <c r="B2308" s="14" t="s">
        <v>98</v>
      </c>
      <c r="C2308" s="14" t="s">
        <v>41</v>
      </c>
      <c r="D2308" s="14">
        <v>2003</v>
      </c>
      <c r="E2308" s="14">
        <f>data_filtered[[#This Row],[test_year]]-data_filtered[[#This Row],[model_year]]</f>
        <v>13</v>
      </c>
      <c r="F2308" s="14">
        <v>61</v>
      </c>
      <c r="G2308" s="14">
        <v>9</v>
      </c>
      <c r="H2308" s="14">
        <v>70</v>
      </c>
      <c r="I2308" s="14">
        <v>0.128571428571429</v>
      </c>
    </row>
    <row r="2309" spans="1:9" x14ac:dyDescent="0.35">
      <c r="A2309" s="13">
        <v>2013</v>
      </c>
      <c r="B2309" s="13" t="s">
        <v>67</v>
      </c>
      <c r="C2309" s="13" t="s">
        <v>123</v>
      </c>
      <c r="D2309" s="13">
        <v>2003</v>
      </c>
      <c r="E2309" s="14">
        <f>data_filtered[[#This Row],[test_year]]-data_filtered[[#This Row],[model_year]]</f>
        <v>10</v>
      </c>
      <c r="F2309" s="13">
        <v>95</v>
      </c>
      <c r="G2309" s="13">
        <v>14</v>
      </c>
      <c r="H2309" s="13">
        <v>109</v>
      </c>
      <c r="I2309" s="13">
        <v>0.12844036697247699</v>
      </c>
    </row>
    <row r="2310" spans="1:9" x14ac:dyDescent="0.35">
      <c r="A2310" s="13">
        <v>2017</v>
      </c>
      <c r="B2310" s="13" t="s">
        <v>52</v>
      </c>
      <c r="C2310" s="13" t="s">
        <v>90</v>
      </c>
      <c r="D2310" s="13">
        <v>2004</v>
      </c>
      <c r="E2310" s="14">
        <f>data_filtered[[#This Row],[test_year]]-data_filtered[[#This Row],[model_year]]</f>
        <v>13</v>
      </c>
      <c r="F2310" s="13">
        <v>95</v>
      </c>
      <c r="G2310" s="13">
        <v>14</v>
      </c>
      <c r="H2310" s="13">
        <v>109</v>
      </c>
      <c r="I2310" s="13">
        <v>0.12844036697247699</v>
      </c>
    </row>
    <row r="2311" spans="1:9" x14ac:dyDescent="0.35">
      <c r="A2311" s="14">
        <v>2017</v>
      </c>
      <c r="B2311" s="14" t="s">
        <v>30</v>
      </c>
      <c r="C2311" s="14" t="s">
        <v>72</v>
      </c>
      <c r="D2311" s="14">
        <v>2000</v>
      </c>
      <c r="E2311" s="14">
        <f>data_filtered[[#This Row],[test_year]]-data_filtered[[#This Row],[model_year]]</f>
        <v>17</v>
      </c>
      <c r="F2311" s="14">
        <v>95</v>
      </c>
      <c r="G2311" s="14">
        <v>14</v>
      </c>
      <c r="H2311" s="14">
        <v>109</v>
      </c>
      <c r="I2311" s="14">
        <v>0.12844036697247699</v>
      </c>
    </row>
    <row r="2312" spans="1:9" x14ac:dyDescent="0.35">
      <c r="A2312" s="13">
        <v>2014</v>
      </c>
      <c r="B2312" s="13" t="s">
        <v>24</v>
      </c>
      <c r="C2312" s="13" t="s">
        <v>71</v>
      </c>
      <c r="D2312" s="13">
        <v>2003</v>
      </c>
      <c r="E2312" s="14">
        <f>data_filtered[[#This Row],[test_year]]-data_filtered[[#This Row],[model_year]]</f>
        <v>11</v>
      </c>
      <c r="F2312" s="13">
        <v>163</v>
      </c>
      <c r="G2312" s="13">
        <v>24</v>
      </c>
      <c r="H2312" s="13">
        <v>187</v>
      </c>
      <c r="I2312" s="13">
        <v>0.12834224598930499</v>
      </c>
    </row>
    <row r="2313" spans="1:9" x14ac:dyDescent="0.35">
      <c r="A2313" s="13">
        <v>2013</v>
      </c>
      <c r="B2313" s="13" t="s">
        <v>30</v>
      </c>
      <c r="C2313" s="13" t="s">
        <v>48</v>
      </c>
      <c r="D2313" s="13">
        <v>2002</v>
      </c>
      <c r="E2313" s="14">
        <f>data_filtered[[#This Row],[test_year]]-data_filtered[[#This Row],[model_year]]</f>
        <v>11</v>
      </c>
      <c r="F2313" s="13">
        <v>102</v>
      </c>
      <c r="G2313" s="13">
        <v>15</v>
      </c>
      <c r="H2313" s="13">
        <v>117</v>
      </c>
      <c r="I2313" s="13">
        <v>0.128205128205128</v>
      </c>
    </row>
    <row r="2314" spans="1:9" x14ac:dyDescent="0.35">
      <c r="A2314" s="14">
        <v>2017</v>
      </c>
      <c r="B2314" s="14" t="s">
        <v>30</v>
      </c>
      <c r="C2314" s="14" t="s">
        <v>47</v>
      </c>
      <c r="D2314" s="14">
        <v>2006</v>
      </c>
      <c r="E2314" s="14">
        <f>data_filtered[[#This Row],[test_year]]-data_filtered[[#This Row],[model_year]]</f>
        <v>11</v>
      </c>
      <c r="F2314" s="14">
        <v>102</v>
      </c>
      <c r="G2314" s="14">
        <v>15</v>
      </c>
      <c r="H2314" s="14">
        <v>117</v>
      </c>
      <c r="I2314" s="14">
        <v>0.128205128205128</v>
      </c>
    </row>
    <row r="2315" spans="1:9" x14ac:dyDescent="0.35">
      <c r="A2315" s="13">
        <v>2013</v>
      </c>
      <c r="B2315" s="13" t="s">
        <v>52</v>
      </c>
      <c r="C2315" s="13" t="s">
        <v>165</v>
      </c>
      <c r="D2315" s="13">
        <v>2004</v>
      </c>
      <c r="E2315" s="14">
        <f>data_filtered[[#This Row],[test_year]]-data_filtered[[#This Row],[model_year]]</f>
        <v>9</v>
      </c>
      <c r="F2315" s="13">
        <v>68</v>
      </c>
      <c r="G2315" s="13">
        <v>10</v>
      </c>
      <c r="H2315" s="13">
        <v>78</v>
      </c>
      <c r="I2315" s="13">
        <v>0.128205128205128</v>
      </c>
    </row>
    <row r="2316" spans="1:9" x14ac:dyDescent="0.35">
      <c r="A2316" s="13">
        <v>2014</v>
      </c>
      <c r="B2316" s="13" t="s">
        <v>52</v>
      </c>
      <c r="C2316" s="13" t="s">
        <v>168</v>
      </c>
      <c r="D2316" s="13">
        <v>1995</v>
      </c>
      <c r="E2316" s="14">
        <f>data_filtered[[#This Row],[test_year]]-data_filtered[[#This Row],[model_year]]</f>
        <v>19</v>
      </c>
      <c r="F2316" s="13">
        <v>68</v>
      </c>
      <c r="G2316" s="13">
        <v>10</v>
      </c>
      <c r="H2316" s="13">
        <v>78</v>
      </c>
      <c r="I2316" s="13">
        <v>0.128205128205128</v>
      </c>
    </row>
    <row r="2317" spans="1:9" x14ac:dyDescent="0.35">
      <c r="A2317" s="13">
        <v>2015</v>
      </c>
      <c r="B2317" s="13" t="s">
        <v>58</v>
      </c>
      <c r="C2317" s="13" t="s">
        <v>76</v>
      </c>
      <c r="D2317" s="13">
        <v>2003</v>
      </c>
      <c r="E2317" s="14">
        <f>data_filtered[[#This Row],[test_year]]-data_filtered[[#This Row],[model_year]]</f>
        <v>12</v>
      </c>
      <c r="F2317" s="13">
        <v>68</v>
      </c>
      <c r="G2317" s="13">
        <v>10</v>
      </c>
      <c r="H2317" s="13">
        <v>78</v>
      </c>
      <c r="I2317" s="13">
        <v>0.128205128205128</v>
      </c>
    </row>
    <row r="2318" spans="1:9" x14ac:dyDescent="0.35">
      <c r="A2318" s="14">
        <v>2017</v>
      </c>
      <c r="B2318" s="14" t="s">
        <v>102</v>
      </c>
      <c r="C2318" s="14" t="s">
        <v>184</v>
      </c>
      <c r="D2318" s="14">
        <v>2004</v>
      </c>
      <c r="E2318" s="14">
        <f>data_filtered[[#This Row],[test_year]]-data_filtered[[#This Row],[model_year]]</f>
        <v>13</v>
      </c>
      <c r="F2318" s="14">
        <v>68</v>
      </c>
      <c r="G2318" s="14">
        <v>10</v>
      </c>
      <c r="H2318" s="14">
        <v>78</v>
      </c>
      <c r="I2318" s="14">
        <v>0.128205128205128</v>
      </c>
    </row>
    <row r="2319" spans="1:9" x14ac:dyDescent="0.35">
      <c r="A2319" s="14">
        <v>2017</v>
      </c>
      <c r="B2319" s="14" t="s">
        <v>33</v>
      </c>
      <c r="C2319" s="14" t="s">
        <v>109</v>
      </c>
      <c r="D2319" s="14">
        <v>2004</v>
      </c>
      <c r="E2319" s="14">
        <f>data_filtered[[#This Row],[test_year]]-data_filtered[[#This Row],[model_year]]</f>
        <v>13</v>
      </c>
      <c r="F2319" s="14">
        <v>68</v>
      </c>
      <c r="G2319" s="14">
        <v>10</v>
      </c>
      <c r="H2319" s="14">
        <v>78</v>
      </c>
      <c r="I2319" s="14">
        <v>0.128205128205128</v>
      </c>
    </row>
    <row r="2320" spans="1:9" x14ac:dyDescent="0.35">
      <c r="A2320" s="14">
        <v>2014</v>
      </c>
      <c r="B2320" s="14" t="s">
        <v>67</v>
      </c>
      <c r="C2320" s="14" t="s">
        <v>77</v>
      </c>
      <c r="D2320" s="14">
        <v>1999</v>
      </c>
      <c r="E2320" s="14">
        <f>data_filtered[[#This Row],[test_year]]-data_filtered[[#This Row],[model_year]]</f>
        <v>15</v>
      </c>
      <c r="F2320" s="14">
        <v>143</v>
      </c>
      <c r="G2320" s="14">
        <v>21</v>
      </c>
      <c r="H2320" s="14">
        <v>164</v>
      </c>
      <c r="I2320" s="14">
        <v>0.12804878048780499</v>
      </c>
    </row>
    <row r="2321" spans="1:9" x14ac:dyDescent="0.35">
      <c r="A2321" s="13">
        <v>2014</v>
      </c>
      <c r="B2321" s="13" t="s">
        <v>94</v>
      </c>
      <c r="C2321" s="13" t="s">
        <v>95</v>
      </c>
      <c r="D2321" s="13">
        <v>2004</v>
      </c>
      <c r="E2321" s="14">
        <f>data_filtered[[#This Row],[test_year]]-data_filtered[[#This Row],[model_year]]</f>
        <v>10</v>
      </c>
      <c r="F2321" s="13">
        <v>143</v>
      </c>
      <c r="G2321" s="13">
        <v>21</v>
      </c>
      <c r="H2321" s="13">
        <v>164</v>
      </c>
      <c r="I2321" s="13">
        <v>0.12804878048780499</v>
      </c>
    </row>
    <row r="2322" spans="1:9" x14ac:dyDescent="0.35">
      <c r="A2322" s="13">
        <v>2015</v>
      </c>
      <c r="B2322" s="13" t="s">
        <v>52</v>
      </c>
      <c r="C2322" s="13" t="s">
        <v>53</v>
      </c>
      <c r="D2322" s="13">
        <v>2006</v>
      </c>
      <c r="E2322" s="14">
        <f>data_filtered[[#This Row],[test_year]]-data_filtered[[#This Row],[model_year]]</f>
        <v>9</v>
      </c>
      <c r="F2322" s="13">
        <v>143</v>
      </c>
      <c r="G2322" s="13">
        <v>21</v>
      </c>
      <c r="H2322" s="13">
        <v>164</v>
      </c>
      <c r="I2322" s="13">
        <v>0.12804878048780499</v>
      </c>
    </row>
    <row r="2323" spans="1:9" x14ac:dyDescent="0.35">
      <c r="A2323" s="14">
        <v>2014</v>
      </c>
      <c r="B2323" s="14" t="s">
        <v>58</v>
      </c>
      <c r="C2323" s="14" t="s">
        <v>76</v>
      </c>
      <c r="D2323" s="14">
        <v>2005</v>
      </c>
      <c r="E2323" s="14">
        <f>data_filtered[[#This Row],[test_year]]-data_filtered[[#This Row],[model_year]]</f>
        <v>9</v>
      </c>
      <c r="F2323" s="14">
        <v>150</v>
      </c>
      <c r="G2323" s="14">
        <v>22</v>
      </c>
      <c r="H2323" s="14">
        <v>172</v>
      </c>
      <c r="I2323" s="14">
        <v>0.127906976744186</v>
      </c>
    </row>
    <row r="2324" spans="1:9" x14ac:dyDescent="0.35">
      <c r="A2324" s="14">
        <v>2017</v>
      </c>
      <c r="B2324" s="14" t="s">
        <v>42</v>
      </c>
      <c r="C2324" s="14" t="s">
        <v>73</v>
      </c>
      <c r="D2324" s="14">
        <v>2002</v>
      </c>
      <c r="E2324" s="14">
        <f>data_filtered[[#This Row],[test_year]]-data_filtered[[#This Row],[model_year]]</f>
        <v>15</v>
      </c>
      <c r="F2324" s="14">
        <v>150</v>
      </c>
      <c r="G2324" s="14">
        <v>22</v>
      </c>
      <c r="H2324" s="14">
        <v>172</v>
      </c>
      <c r="I2324" s="14">
        <v>0.127906976744186</v>
      </c>
    </row>
    <row r="2325" spans="1:9" x14ac:dyDescent="0.35">
      <c r="A2325" s="14">
        <v>2016</v>
      </c>
      <c r="B2325" s="14" t="s">
        <v>42</v>
      </c>
      <c r="C2325" s="14" t="s">
        <v>43</v>
      </c>
      <c r="D2325" s="14">
        <v>1996</v>
      </c>
      <c r="E2325" s="14">
        <f>data_filtered[[#This Row],[test_year]]-data_filtered[[#This Row],[model_year]]</f>
        <v>20</v>
      </c>
      <c r="F2325" s="14">
        <v>75</v>
      </c>
      <c r="G2325" s="14">
        <v>11</v>
      </c>
      <c r="H2325" s="14">
        <v>86</v>
      </c>
      <c r="I2325" s="14">
        <v>0.127906976744186</v>
      </c>
    </row>
    <row r="2326" spans="1:9" x14ac:dyDescent="0.35">
      <c r="A2326" s="14">
        <v>2017</v>
      </c>
      <c r="B2326" s="14" t="s">
        <v>33</v>
      </c>
      <c r="C2326" s="14" t="s">
        <v>203</v>
      </c>
      <c r="D2326" s="14">
        <v>2000</v>
      </c>
      <c r="E2326" s="14">
        <f>data_filtered[[#This Row],[test_year]]-data_filtered[[#This Row],[model_year]]</f>
        <v>17</v>
      </c>
      <c r="F2326" s="14">
        <v>75</v>
      </c>
      <c r="G2326" s="14">
        <v>11</v>
      </c>
      <c r="H2326" s="14">
        <v>86</v>
      </c>
      <c r="I2326" s="14">
        <v>0.127906976744186</v>
      </c>
    </row>
    <row r="2327" spans="1:9" x14ac:dyDescent="0.35">
      <c r="A2327" s="13">
        <v>2016</v>
      </c>
      <c r="B2327" s="13" t="s">
        <v>26</v>
      </c>
      <c r="C2327" s="13" t="s">
        <v>27</v>
      </c>
      <c r="D2327" s="13">
        <v>1997</v>
      </c>
      <c r="E2327" s="14">
        <f>data_filtered[[#This Row],[test_year]]-data_filtered[[#This Row],[model_year]]</f>
        <v>19</v>
      </c>
      <c r="F2327" s="13">
        <v>191</v>
      </c>
      <c r="G2327" s="13">
        <v>28</v>
      </c>
      <c r="H2327" s="13">
        <v>219</v>
      </c>
      <c r="I2327" s="13">
        <v>0.127853881278539</v>
      </c>
    </row>
    <row r="2328" spans="1:9" x14ac:dyDescent="0.35">
      <c r="A2328" s="14">
        <v>2015</v>
      </c>
      <c r="B2328" s="14" t="s">
        <v>30</v>
      </c>
      <c r="C2328" s="14" t="s">
        <v>51</v>
      </c>
      <c r="D2328" s="14">
        <v>2003</v>
      </c>
      <c r="E2328" s="14">
        <f>data_filtered[[#This Row],[test_year]]-data_filtered[[#This Row],[model_year]]</f>
        <v>12</v>
      </c>
      <c r="F2328" s="14">
        <v>232</v>
      </c>
      <c r="G2328" s="14">
        <v>34</v>
      </c>
      <c r="H2328" s="14">
        <v>266</v>
      </c>
      <c r="I2328" s="14">
        <v>0.12781954887218</v>
      </c>
    </row>
    <row r="2329" spans="1:9" x14ac:dyDescent="0.35">
      <c r="A2329" s="14">
        <v>2013</v>
      </c>
      <c r="B2329" s="14" t="s">
        <v>79</v>
      </c>
      <c r="C2329" s="14" t="s">
        <v>81</v>
      </c>
      <c r="D2329" s="14">
        <v>2003</v>
      </c>
      <c r="E2329" s="14">
        <f>data_filtered[[#This Row],[test_year]]-data_filtered[[#This Row],[model_year]]</f>
        <v>10</v>
      </c>
      <c r="F2329" s="14">
        <v>116</v>
      </c>
      <c r="G2329" s="14">
        <v>17</v>
      </c>
      <c r="H2329" s="14">
        <v>133</v>
      </c>
      <c r="I2329" s="14">
        <v>0.12781954887218</v>
      </c>
    </row>
    <row r="2330" spans="1:9" x14ac:dyDescent="0.35">
      <c r="A2330" s="13">
        <v>2013</v>
      </c>
      <c r="B2330" s="13" t="s">
        <v>26</v>
      </c>
      <c r="C2330" s="13" t="s">
        <v>27</v>
      </c>
      <c r="D2330" s="13">
        <v>1996</v>
      </c>
      <c r="E2330" s="14">
        <f>data_filtered[[#This Row],[test_year]]-data_filtered[[#This Row],[model_year]]</f>
        <v>17</v>
      </c>
      <c r="F2330" s="13">
        <v>198</v>
      </c>
      <c r="G2330" s="13">
        <v>29</v>
      </c>
      <c r="H2330" s="13">
        <v>227</v>
      </c>
      <c r="I2330" s="13">
        <v>0.12775330396475801</v>
      </c>
    </row>
    <row r="2331" spans="1:9" x14ac:dyDescent="0.35">
      <c r="A2331" s="14">
        <v>2017</v>
      </c>
      <c r="B2331" s="14" t="s">
        <v>42</v>
      </c>
      <c r="C2331" s="14" t="s">
        <v>43</v>
      </c>
      <c r="D2331" s="14">
        <v>2001</v>
      </c>
      <c r="E2331" s="14">
        <f>data_filtered[[#This Row],[test_year]]-data_filtered[[#This Row],[model_year]]</f>
        <v>16</v>
      </c>
      <c r="F2331" s="14">
        <v>246</v>
      </c>
      <c r="G2331" s="14">
        <v>36</v>
      </c>
      <c r="H2331" s="14">
        <v>282</v>
      </c>
      <c r="I2331" s="14">
        <v>0.12765957446808501</v>
      </c>
    </row>
    <row r="2332" spans="1:9" x14ac:dyDescent="0.35">
      <c r="A2332" s="13">
        <v>2016</v>
      </c>
      <c r="B2332" s="13" t="s">
        <v>136</v>
      </c>
      <c r="C2332" s="13" t="s">
        <v>137</v>
      </c>
      <c r="D2332" s="13">
        <v>2003</v>
      </c>
      <c r="E2332" s="14">
        <f>data_filtered[[#This Row],[test_year]]-data_filtered[[#This Row],[model_year]]</f>
        <v>13</v>
      </c>
      <c r="F2332" s="13">
        <v>89</v>
      </c>
      <c r="G2332" s="13">
        <v>13</v>
      </c>
      <c r="H2332" s="13">
        <v>102</v>
      </c>
      <c r="I2332" s="13">
        <v>0.12745098039215699</v>
      </c>
    </row>
    <row r="2333" spans="1:9" x14ac:dyDescent="0.35">
      <c r="A2333" s="13">
        <v>2016</v>
      </c>
      <c r="B2333" s="13" t="s">
        <v>26</v>
      </c>
      <c r="C2333" s="13" t="s">
        <v>78</v>
      </c>
      <c r="D2333" s="13">
        <v>1999</v>
      </c>
      <c r="E2333" s="14">
        <f>data_filtered[[#This Row],[test_year]]-data_filtered[[#This Row],[model_year]]</f>
        <v>17</v>
      </c>
      <c r="F2333" s="13">
        <v>89</v>
      </c>
      <c r="G2333" s="13">
        <v>13</v>
      </c>
      <c r="H2333" s="13">
        <v>102</v>
      </c>
      <c r="I2333" s="13">
        <v>0.12745098039215699</v>
      </c>
    </row>
    <row r="2334" spans="1:9" x14ac:dyDescent="0.35">
      <c r="A2334" s="13">
        <v>2013</v>
      </c>
      <c r="B2334" s="13" t="s">
        <v>30</v>
      </c>
      <c r="C2334" s="13" t="s">
        <v>185</v>
      </c>
      <c r="D2334" s="13">
        <v>2000</v>
      </c>
      <c r="E2334" s="14">
        <f>data_filtered[[#This Row],[test_year]]-data_filtered[[#This Row],[model_year]]</f>
        <v>13</v>
      </c>
      <c r="F2334" s="13">
        <v>96</v>
      </c>
      <c r="G2334" s="13">
        <v>14</v>
      </c>
      <c r="H2334" s="13">
        <v>110</v>
      </c>
      <c r="I2334" s="13">
        <v>0.12727272727272701</v>
      </c>
    </row>
    <row r="2335" spans="1:9" x14ac:dyDescent="0.35">
      <c r="A2335" s="13">
        <v>2013</v>
      </c>
      <c r="B2335" s="13" t="s">
        <v>30</v>
      </c>
      <c r="C2335" s="13" t="s">
        <v>162</v>
      </c>
      <c r="D2335" s="13">
        <v>1995</v>
      </c>
      <c r="E2335" s="14">
        <f>data_filtered[[#This Row],[test_year]]-data_filtered[[#This Row],[model_year]]</f>
        <v>18</v>
      </c>
      <c r="F2335" s="13">
        <v>96</v>
      </c>
      <c r="G2335" s="13">
        <v>14</v>
      </c>
      <c r="H2335" s="13">
        <v>110</v>
      </c>
      <c r="I2335" s="13">
        <v>0.12727272727272701</v>
      </c>
    </row>
    <row r="2336" spans="1:9" x14ac:dyDescent="0.35">
      <c r="A2336" s="13">
        <v>2013</v>
      </c>
      <c r="B2336" s="13" t="s">
        <v>33</v>
      </c>
      <c r="C2336" s="13" t="s">
        <v>227</v>
      </c>
      <c r="D2336" s="13">
        <v>2001</v>
      </c>
      <c r="E2336" s="14">
        <f>data_filtered[[#This Row],[test_year]]-data_filtered[[#This Row],[model_year]]</f>
        <v>12</v>
      </c>
      <c r="F2336" s="13">
        <v>48</v>
      </c>
      <c r="G2336" s="13">
        <v>7</v>
      </c>
      <c r="H2336" s="13">
        <v>55</v>
      </c>
      <c r="I2336" s="13">
        <v>0.12727272727272701</v>
      </c>
    </row>
    <row r="2337" spans="1:9" x14ac:dyDescent="0.35">
      <c r="A2337" s="14">
        <v>2014</v>
      </c>
      <c r="B2337" s="14" t="s">
        <v>26</v>
      </c>
      <c r="C2337" s="14" t="s">
        <v>279</v>
      </c>
      <c r="D2337" s="14">
        <v>1997</v>
      </c>
      <c r="E2337" s="14">
        <f>data_filtered[[#This Row],[test_year]]-data_filtered[[#This Row],[model_year]]</f>
        <v>17</v>
      </c>
      <c r="F2337" s="14">
        <v>48</v>
      </c>
      <c r="G2337" s="14">
        <v>7</v>
      </c>
      <c r="H2337" s="14">
        <v>55</v>
      </c>
      <c r="I2337" s="14">
        <v>0.12727272727272701</v>
      </c>
    </row>
    <row r="2338" spans="1:9" x14ac:dyDescent="0.35">
      <c r="A2338" s="13">
        <v>2015</v>
      </c>
      <c r="B2338" s="13" t="s">
        <v>33</v>
      </c>
      <c r="C2338" s="13" t="s">
        <v>203</v>
      </c>
      <c r="D2338" s="13">
        <v>2008</v>
      </c>
      <c r="E2338" s="14">
        <f>data_filtered[[#This Row],[test_year]]-data_filtered[[#This Row],[model_year]]</f>
        <v>7</v>
      </c>
      <c r="F2338" s="13">
        <v>48</v>
      </c>
      <c r="G2338" s="13">
        <v>7</v>
      </c>
      <c r="H2338" s="13">
        <v>55</v>
      </c>
      <c r="I2338" s="13">
        <v>0.12727272727272701</v>
      </c>
    </row>
    <row r="2339" spans="1:9" x14ac:dyDescent="0.35">
      <c r="A2339" s="13">
        <v>2015</v>
      </c>
      <c r="B2339" s="13" t="s">
        <v>79</v>
      </c>
      <c r="C2339" s="13" t="s">
        <v>251</v>
      </c>
      <c r="D2339" s="13">
        <v>2002</v>
      </c>
      <c r="E2339" s="14">
        <f>data_filtered[[#This Row],[test_year]]-data_filtered[[#This Row],[model_year]]</f>
        <v>13</v>
      </c>
      <c r="F2339" s="13">
        <v>48</v>
      </c>
      <c r="G2339" s="13">
        <v>7</v>
      </c>
      <c r="H2339" s="13">
        <v>55</v>
      </c>
      <c r="I2339" s="13">
        <v>0.12727272727272701</v>
      </c>
    </row>
    <row r="2340" spans="1:9" x14ac:dyDescent="0.35">
      <c r="A2340" s="13">
        <v>2016</v>
      </c>
      <c r="B2340" s="13" t="s">
        <v>241</v>
      </c>
      <c r="C2340" s="13" t="s">
        <v>242</v>
      </c>
      <c r="D2340" s="13">
        <v>2005</v>
      </c>
      <c r="E2340" s="14">
        <f>data_filtered[[#This Row],[test_year]]-data_filtered[[#This Row],[model_year]]</f>
        <v>11</v>
      </c>
      <c r="F2340" s="13">
        <v>48</v>
      </c>
      <c r="G2340" s="13">
        <v>7</v>
      </c>
      <c r="H2340" s="13">
        <v>55</v>
      </c>
      <c r="I2340" s="13">
        <v>0.12727272727272701</v>
      </c>
    </row>
    <row r="2341" spans="1:9" x14ac:dyDescent="0.35">
      <c r="A2341" s="14">
        <v>2017</v>
      </c>
      <c r="B2341" s="14" t="s">
        <v>58</v>
      </c>
      <c r="C2341" s="14">
        <v>200</v>
      </c>
      <c r="D2341" s="14">
        <v>2011</v>
      </c>
      <c r="E2341" s="14">
        <f>data_filtered[[#This Row],[test_year]]-data_filtered[[#This Row],[model_year]]</f>
        <v>6</v>
      </c>
      <c r="F2341" s="14">
        <v>48</v>
      </c>
      <c r="G2341" s="14">
        <v>7</v>
      </c>
      <c r="H2341" s="14">
        <v>55</v>
      </c>
      <c r="I2341" s="14">
        <v>0.12727272727272701</v>
      </c>
    </row>
    <row r="2342" spans="1:9" x14ac:dyDescent="0.35">
      <c r="A2342" s="13">
        <v>2015</v>
      </c>
      <c r="B2342" s="13" t="s">
        <v>98</v>
      </c>
      <c r="C2342" s="13" t="s">
        <v>99</v>
      </c>
      <c r="D2342" s="13">
        <v>2004</v>
      </c>
      <c r="E2342" s="14">
        <f>data_filtered[[#This Row],[test_year]]-data_filtered[[#This Row],[model_year]]</f>
        <v>11</v>
      </c>
      <c r="F2342" s="13">
        <v>103</v>
      </c>
      <c r="G2342" s="13">
        <v>15</v>
      </c>
      <c r="H2342" s="13">
        <v>118</v>
      </c>
      <c r="I2342" s="13">
        <v>0.12711864406779699</v>
      </c>
    </row>
    <row r="2343" spans="1:9" x14ac:dyDescent="0.35">
      <c r="A2343" s="14">
        <v>2017</v>
      </c>
      <c r="B2343" s="14" t="s">
        <v>30</v>
      </c>
      <c r="C2343" s="14" t="s">
        <v>156</v>
      </c>
      <c r="D2343" s="14">
        <v>2003</v>
      </c>
      <c r="E2343" s="14">
        <f>data_filtered[[#This Row],[test_year]]-data_filtered[[#This Row],[model_year]]</f>
        <v>14</v>
      </c>
      <c r="F2343" s="14">
        <v>103</v>
      </c>
      <c r="G2343" s="14">
        <v>15</v>
      </c>
      <c r="H2343" s="14">
        <v>118</v>
      </c>
      <c r="I2343" s="14">
        <v>0.12711864406779699</v>
      </c>
    </row>
    <row r="2344" spans="1:9" x14ac:dyDescent="0.35">
      <c r="A2344" s="14">
        <v>2014</v>
      </c>
      <c r="B2344" s="14" t="s">
        <v>104</v>
      </c>
      <c r="C2344" s="14" t="s">
        <v>140</v>
      </c>
      <c r="D2344" s="14">
        <v>2013</v>
      </c>
      <c r="E2344" s="14">
        <f>data_filtered[[#This Row],[test_year]]-data_filtered[[#This Row],[model_year]]</f>
        <v>1</v>
      </c>
      <c r="F2344" s="14">
        <v>55</v>
      </c>
      <c r="G2344" s="14">
        <v>8</v>
      </c>
      <c r="H2344" s="14">
        <v>63</v>
      </c>
      <c r="I2344" s="14">
        <v>0.126984126984127</v>
      </c>
    </row>
    <row r="2345" spans="1:9" x14ac:dyDescent="0.35">
      <c r="A2345" s="13">
        <v>2015</v>
      </c>
      <c r="B2345" s="13" t="s">
        <v>24</v>
      </c>
      <c r="C2345" s="13" t="s">
        <v>238</v>
      </c>
      <c r="D2345" s="13">
        <v>2007</v>
      </c>
      <c r="E2345" s="14">
        <f>data_filtered[[#This Row],[test_year]]-data_filtered[[#This Row],[model_year]]</f>
        <v>8</v>
      </c>
      <c r="F2345" s="13">
        <v>55</v>
      </c>
      <c r="G2345" s="13">
        <v>8</v>
      </c>
      <c r="H2345" s="13">
        <v>63</v>
      </c>
      <c r="I2345" s="13">
        <v>0.126984126984127</v>
      </c>
    </row>
    <row r="2346" spans="1:9" x14ac:dyDescent="0.35">
      <c r="A2346" s="13">
        <v>2015</v>
      </c>
      <c r="B2346" s="13" t="s">
        <v>79</v>
      </c>
      <c r="C2346" s="13" t="s">
        <v>266</v>
      </c>
      <c r="D2346" s="13">
        <v>2003</v>
      </c>
      <c r="E2346" s="14">
        <f>data_filtered[[#This Row],[test_year]]-data_filtered[[#This Row],[model_year]]</f>
        <v>12</v>
      </c>
      <c r="F2346" s="13">
        <v>55</v>
      </c>
      <c r="G2346" s="13">
        <v>8</v>
      </c>
      <c r="H2346" s="13">
        <v>63</v>
      </c>
      <c r="I2346" s="13">
        <v>0.126984126984127</v>
      </c>
    </row>
    <row r="2347" spans="1:9" x14ac:dyDescent="0.35">
      <c r="A2347" s="14">
        <v>2016</v>
      </c>
      <c r="B2347" s="14" t="s">
        <v>24</v>
      </c>
      <c r="C2347" s="14" t="s">
        <v>155</v>
      </c>
      <c r="D2347" s="14">
        <v>2006</v>
      </c>
      <c r="E2347" s="14">
        <f>data_filtered[[#This Row],[test_year]]-data_filtered[[#This Row],[model_year]]</f>
        <v>10</v>
      </c>
      <c r="F2347" s="14">
        <v>55</v>
      </c>
      <c r="G2347" s="14">
        <v>8</v>
      </c>
      <c r="H2347" s="14">
        <v>63</v>
      </c>
      <c r="I2347" s="14">
        <v>0.126984126984127</v>
      </c>
    </row>
    <row r="2348" spans="1:9" x14ac:dyDescent="0.35">
      <c r="A2348" s="14">
        <v>2017</v>
      </c>
      <c r="B2348" s="14" t="s">
        <v>24</v>
      </c>
      <c r="C2348" s="14" t="s">
        <v>71</v>
      </c>
      <c r="D2348" s="14">
        <v>2005</v>
      </c>
      <c r="E2348" s="14">
        <f>data_filtered[[#This Row],[test_year]]-data_filtered[[#This Row],[model_year]]</f>
        <v>12</v>
      </c>
      <c r="F2348" s="14">
        <v>55</v>
      </c>
      <c r="G2348" s="14">
        <v>8</v>
      </c>
      <c r="H2348" s="14">
        <v>63</v>
      </c>
      <c r="I2348" s="14">
        <v>0.126984126984127</v>
      </c>
    </row>
    <row r="2349" spans="1:9" x14ac:dyDescent="0.35">
      <c r="A2349" s="14">
        <v>2017</v>
      </c>
      <c r="B2349" s="14" t="s">
        <v>58</v>
      </c>
      <c r="C2349" s="14" t="s">
        <v>76</v>
      </c>
      <c r="D2349" s="14">
        <v>2003</v>
      </c>
      <c r="E2349" s="14">
        <f>data_filtered[[#This Row],[test_year]]-data_filtered[[#This Row],[model_year]]</f>
        <v>14</v>
      </c>
      <c r="F2349" s="14">
        <v>55</v>
      </c>
      <c r="G2349" s="14">
        <v>8</v>
      </c>
      <c r="H2349" s="14">
        <v>63</v>
      </c>
      <c r="I2349" s="14">
        <v>0.126984126984127</v>
      </c>
    </row>
    <row r="2350" spans="1:9" x14ac:dyDescent="0.35">
      <c r="A2350" s="14">
        <v>2017</v>
      </c>
      <c r="B2350" s="14" t="s">
        <v>52</v>
      </c>
      <c r="C2350" s="14" t="s">
        <v>84</v>
      </c>
      <c r="D2350" s="14">
        <v>2005</v>
      </c>
      <c r="E2350" s="14">
        <f>data_filtered[[#This Row],[test_year]]-data_filtered[[#This Row],[model_year]]</f>
        <v>12</v>
      </c>
      <c r="F2350" s="14">
        <v>117</v>
      </c>
      <c r="G2350" s="14">
        <v>17</v>
      </c>
      <c r="H2350" s="14">
        <v>134</v>
      </c>
      <c r="I2350" s="14">
        <v>0.12686567164179099</v>
      </c>
    </row>
    <row r="2351" spans="1:9" x14ac:dyDescent="0.35">
      <c r="A2351" s="13">
        <v>2015</v>
      </c>
      <c r="B2351" s="13" t="s">
        <v>30</v>
      </c>
      <c r="C2351" s="13" t="s">
        <v>31</v>
      </c>
      <c r="D2351" s="13">
        <v>2003</v>
      </c>
      <c r="E2351" s="14">
        <f>data_filtered[[#This Row],[test_year]]-data_filtered[[#This Row],[model_year]]</f>
        <v>12</v>
      </c>
      <c r="F2351" s="13">
        <v>296</v>
      </c>
      <c r="G2351" s="13">
        <v>43</v>
      </c>
      <c r="H2351" s="13">
        <v>339</v>
      </c>
      <c r="I2351" s="13">
        <v>0.12684365781710899</v>
      </c>
    </row>
    <row r="2352" spans="1:9" x14ac:dyDescent="0.35">
      <c r="A2352" s="14">
        <v>2016</v>
      </c>
      <c r="B2352" s="14" t="s">
        <v>24</v>
      </c>
      <c r="C2352" s="14" t="s">
        <v>49</v>
      </c>
      <c r="D2352" s="14">
        <v>2003</v>
      </c>
      <c r="E2352" s="14">
        <f>data_filtered[[#This Row],[test_year]]-data_filtered[[#This Row],[model_year]]</f>
        <v>13</v>
      </c>
      <c r="F2352" s="14">
        <v>124</v>
      </c>
      <c r="G2352" s="14">
        <v>18</v>
      </c>
      <c r="H2352" s="14">
        <v>142</v>
      </c>
      <c r="I2352" s="14">
        <v>0.12676056338028199</v>
      </c>
    </row>
    <row r="2353" spans="1:9" x14ac:dyDescent="0.35">
      <c r="A2353" s="13">
        <v>2013</v>
      </c>
      <c r="B2353" s="13" t="s">
        <v>30</v>
      </c>
      <c r="C2353" s="13" t="s">
        <v>230</v>
      </c>
      <c r="D2353" s="13">
        <v>2003</v>
      </c>
      <c r="E2353" s="14">
        <f>data_filtered[[#This Row],[test_year]]-data_filtered[[#This Row],[model_year]]</f>
        <v>10</v>
      </c>
      <c r="F2353" s="13">
        <v>62</v>
      </c>
      <c r="G2353" s="13">
        <v>9</v>
      </c>
      <c r="H2353" s="13">
        <v>71</v>
      </c>
      <c r="I2353" s="13">
        <v>0.12676056338028199</v>
      </c>
    </row>
    <row r="2354" spans="1:9" x14ac:dyDescent="0.35">
      <c r="A2354" s="14">
        <v>2014</v>
      </c>
      <c r="B2354" s="14" t="s">
        <v>24</v>
      </c>
      <c r="C2354" s="14" t="s">
        <v>155</v>
      </c>
      <c r="D2354" s="14">
        <v>2000</v>
      </c>
      <c r="E2354" s="14">
        <f>data_filtered[[#This Row],[test_year]]-data_filtered[[#This Row],[model_year]]</f>
        <v>14</v>
      </c>
      <c r="F2354" s="14">
        <v>62</v>
      </c>
      <c r="G2354" s="14">
        <v>9</v>
      </c>
      <c r="H2354" s="14">
        <v>71</v>
      </c>
      <c r="I2354" s="14">
        <v>0.12676056338028199</v>
      </c>
    </row>
    <row r="2355" spans="1:9" x14ac:dyDescent="0.35">
      <c r="A2355" s="13">
        <v>2015</v>
      </c>
      <c r="B2355" s="13" t="s">
        <v>67</v>
      </c>
      <c r="C2355" s="13" t="s">
        <v>68</v>
      </c>
      <c r="D2355" s="13">
        <v>2003</v>
      </c>
      <c r="E2355" s="14">
        <f>data_filtered[[#This Row],[test_year]]-data_filtered[[#This Row],[model_year]]</f>
        <v>12</v>
      </c>
      <c r="F2355" s="13">
        <v>62</v>
      </c>
      <c r="G2355" s="13">
        <v>9</v>
      </c>
      <c r="H2355" s="13">
        <v>71</v>
      </c>
      <c r="I2355" s="13">
        <v>0.12676056338028199</v>
      </c>
    </row>
    <row r="2356" spans="1:9" x14ac:dyDescent="0.35">
      <c r="A2356" s="13">
        <v>2013</v>
      </c>
      <c r="B2356" s="13" t="s">
        <v>42</v>
      </c>
      <c r="C2356" s="13" t="s">
        <v>43</v>
      </c>
      <c r="D2356" s="13">
        <v>1996</v>
      </c>
      <c r="E2356" s="14">
        <f>data_filtered[[#This Row],[test_year]]-data_filtered[[#This Row],[model_year]]</f>
        <v>17</v>
      </c>
      <c r="F2356" s="13">
        <v>131</v>
      </c>
      <c r="G2356" s="13">
        <v>19</v>
      </c>
      <c r="H2356" s="13">
        <v>150</v>
      </c>
      <c r="I2356" s="13">
        <v>0.12666666666666701</v>
      </c>
    </row>
    <row r="2357" spans="1:9" x14ac:dyDescent="0.35">
      <c r="A2357" s="14">
        <v>2016</v>
      </c>
      <c r="B2357" s="14" t="s">
        <v>106</v>
      </c>
      <c r="C2357" s="14" t="s">
        <v>107</v>
      </c>
      <c r="D2357" s="14">
        <v>2007</v>
      </c>
      <c r="E2357" s="14">
        <f>data_filtered[[#This Row],[test_year]]-data_filtered[[#This Row],[model_year]]</f>
        <v>9</v>
      </c>
      <c r="F2357" s="14">
        <v>131</v>
      </c>
      <c r="G2357" s="14">
        <v>19</v>
      </c>
      <c r="H2357" s="14">
        <v>150</v>
      </c>
      <c r="I2357" s="14">
        <v>0.12666666666666701</v>
      </c>
    </row>
    <row r="2358" spans="1:9" x14ac:dyDescent="0.35">
      <c r="A2358" s="14">
        <v>2013</v>
      </c>
      <c r="B2358" s="14" t="s">
        <v>30</v>
      </c>
      <c r="C2358" s="14" t="s">
        <v>163</v>
      </c>
      <c r="D2358" s="14">
        <v>2009</v>
      </c>
      <c r="E2358" s="14">
        <f>data_filtered[[#This Row],[test_year]]-data_filtered[[#This Row],[model_year]]</f>
        <v>4</v>
      </c>
      <c r="F2358" s="14">
        <v>69</v>
      </c>
      <c r="G2358" s="14">
        <v>10</v>
      </c>
      <c r="H2358" s="14">
        <v>79</v>
      </c>
      <c r="I2358" s="14">
        <v>0.126582278481013</v>
      </c>
    </row>
    <row r="2359" spans="1:9" x14ac:dyDescent="0.35">
      <c r="A2359" s="14">
        <v>2014</v>
      </c>
      <c r="B2359" s="14" t="s">
        <v>24</v>
      </c>
      <c r="C2359" s="14" t="s">
        <v>210</v>
      </c>
      <c r="D2359" s="14">
        <v>2006</v>
      </c>
      <c r="E2359" s="14">
        <f>data_filtered[[#This Row],[test_year]]-data_filtered[[#This Row],[model_year]]</f>
        <v>8</v>
      </c>
      <c r="F2359" s="14">
        <v>69</v>
      </c>
      <c r="G2359" s="14">
        <v>10</v>
      </c>
      <c r="H2359" s="14">
        <v>79</v>
      </c>
      <c r="I2359" s="14">
        <v>0.126582278481013</v>
      </c>
    </row>
    <row r="2360" spans="1:9" x14ac:dyDescent="0.35">
      <c r="A2360" s="13">
        <v>2014</v>
      </c>
      <c r="B2360" s="13" t="s">
        <v>128</v>
      </c>
      <c r="C2360" s="13" t="s">
        <v>129</v>
      </c>
      <c r="D2360" s="13">
        <v>2002</v>
      </c>
      <c r="E2360" s="14">
        <f>data_filtered[[#This Row],[test_year]]-data_filtered[[#This Row],[model_year]]</f>
        <v>12</v>
      </c>
      <c r="F2360" s="13">
        <v>69</v>
      </c>
      <c r="G2360" s="13">
        <v>10</v>
      </c>
      <c r="H2360" s="13">
        <v>79</v>
      </c>
      <c r="I2360" s="13">
        <v>0.126582278481013</v>
      </c>
    </row>
    <row r="2361" spans="1:9" x14ac:dyDescent="0.35">
      <c r="A2361" s="13">
        <v>2016</v>
      </c>
      <c r="B2361" s="13" t="s">
        <v>30</v>
      </c>
      <c r="C2361" s="13" t="s">
        <v>124</v>
      </c>
      <c r="D2361" s="13">
        <v>2000</v>
      </c>
      <c r="E2361" s="14">
        <f>data_filtered[[#This Row],[test_year]]-data_filtered[[#This Row],[model_year]]</f>
        <v>16</v>
      </c>
      <c r="F2361" s="13">
        <v>69</v>
      </c>
      <c r="G2361" s="13">
        <v>10</v>
      </c>
      <c r="H2361" s="13">
        <v>79</v>
      </c>
      <c r="I2361" s="13">
        <v>0.126582278481013</v>
      </c>
    </row>
    <row r="2362" spans="1:9" x14ac:dyDescent="0.35">
      <c r="A2362" s="13">
        <v>2017</v>
      </c>
      <c r="B2362" s="13" t="s">
        <v>33</v>
      </c>
      <c r="C2362" s="13" t="s">
        <v>198</v>
      </c>
      <c r="D2362" s="13">
        <v>1995</v>
      </c>
      <c r="E2362" s="14">
        <f>data_filtered[[#This Row],[test_year]]-data_filtered[[#This Row],[model_year]]</f>
        <v>22</v>
      </c>
      <c r="F2362" s="13">
        <v>69</v>
      </c>
      <c r="G2362" s="13">
        <v>10</v>
      </c>
      <c r="H2362" s="13">
        <v>79</v>
      </c>
      <c r="I2362" s="13">
        <v>0.126582278481013</v>
      </c>
    </row>
    <row r="2363" spans="1:9" x14ac:dyDescent="0.35">
      <c r="A2363" s="14">
        <v>2015</v>
      </c>
      <c r="B2363" s="14" t="s">
        <v>33</v>
      </c>
      <c r="C2363" s="14" t="s">
        <v>198</v>
      </c>
      <c r="D2363" s="14">
        <v>1995</v>
      </c>
      <c r="E2363" s="14">
        <f>data_filtered[[#This Row],[test_year]]-data_filtered[[#This Row],[model_year]]</f>
        <v>20</v>
      </c>
      <c r="F2363" s="14">
        <v>76</v>
      </c>
      <c r="G2363" s="14">
        <v>11</v>
      </c>
      <c r="H2363" s="14">
        <v>87</v>
      </c>
      <c r="I2363" s="14">
        <v>0.126436781609195</v>
      </c>
    </row>
    <row r="2364" spans="1:9" x14ac:dyDescent="0.35">
      <c r="A2364" s="13">
        <v>2015</v>
      </c>
      <c r="B2364" s="13" t="s">
        <v>24</v>
      </c>
      <c r="C2364" s="13" t="s">
        <v>29</v>
      </c>
      <c r="D2364" s="13">
        <v>2008</v>
      </c>
      <c r="E2364" s="14">
        <f>data_filtered[[#This Row],[test_year]]-data_filtered[[#This Row],[model_year]]</f>
        <v>7</v>
      </c>
      <c r="F2364" s="13">
        <v>159</v>
      </c>
      <c r="G2364" s="13">
        <v>23</v>
      </c>
      <c r="H2364" s="13">
        <v>182</v>
      </c>
      <c r="I2364" s="13">
        <v>0.12637362637362601</v>
      </c>
    </row>
    <row r="2365" spans="1:9" x14ac:dyDescent="0.35">
      <c r="A2365" s="14">
        <v>2015</v>
      </c>
      <c r="B2365" s="14" t="s">
        <v>30</v>
      </c>
      <c r="C2365" s="14" t="s">
        <v>47</v>
      </c>
      <c r="D2365" s="14">
        <v>2004</v>
      </c>
      <c r="E2365" s="14">
        <f>data_filtered[[#This Row],[test_year]]-data_filtered[[#This Row],[model_year]]</f>
        <v>11</v>
      </c>
      <c r="F2365" s="14">
        <v>159</v>
      </c>
      <c r="G2365" s="14">
        <v>23</v>
      </c>
      <c r="H2365" s="14">
        <v>182</v>
      </c>
      <c r="I2365" s="14">
        <v>0.12637362637362601</v>
      </c>
    </row>
    <row r="2366" spans="1:9" x14ac:dyDescent="0.35">
      <c r="A2366" s="14">
        <v>2014</v>
      </c>
      <c r="B2366" s="14" t="s">
        <v>128</v>
      </c>
      <c r="C2366" s="14" t="s">
        <v>173</v>
      </c>
      <c r="D2366" s="14">
        <v>2003</v>
      </c>
      <c r="E2366" s="14">
        <f>data_filtered[[#This Row],[test_year]]-data_filtered[[#This Row],[model_year]]</f>
        <v>11</v>
      </c>
      <c r="F2366" s="14">
        <v>83</v>
      </c>
      <c r="G2366" s="14">
        <v>12</v>
      </c>
      <c r="H2366" s="14">
        <v>95</v>
      </c>
      <c r="I2366" s="14">
        <v>0.12631578947368399</v>
      </c>
    </row>
    <row r="2367" spans="1:9" x14ac:dyDescent="0.35">
      <c r="A2367" s="13">
        <v>2015</v>
      </c>
      <c r="B2367" s="13" t="s">
        <v>26</v>
      </c>
      <c r="C2367" s="13" t="s">
        <v>69</v>
      </c>
      <c r="D2367" s="13">
        <v>1991</v>
      </c>
      <c r="E2367" s="14">
        <f>data_filtered[[#This Row],[test_year]]-data_filtered[[#This Row],[model_year]]</f>
        <v>24</v>
      </c>
      <c r="F2367" s="13">
        <v>83</v>
      </c>
      <c r="G2367" s="13">
        <v>12</v>
      </c>
      <c r="H2367" s="13">
        <v>95</v>
      </c>
      <c r="I2367" s="13">
        <v>0.12631578947368399</v>
      </c>
    </row>
    <row r="2368" spans="1:9" x14ac:dyDescent="0.35">
      <c r="A2368" s="14">
        <v>2013</v>
      </c>
      <c r="B2368" s="14" t="s">
        <v>42</v>
      </c>
      <c r="C2368" s="14" t="s">
        <v>73</v>
      </c>
      <c r="D2368" s="14">
        <v>1998</v>
      </c>
      <c r="E2368" s="14">
        <f>data_filtered[[#This Row],[test_year]]-data_filtered[[#This Row],[model_year]]</f>
        <v>15</v>
      </c>
      <c r="F2368" s="14">
        <v>180</v>
      </c>
      <c r="G2368" s="14">
        <v>26</v>
      </c>
      <c r="H2368" s="14">
        <v>206</v>
      </c>
      <c r="I2368" s="14">
        <v>0.12621359223301001</v>
      </c>
    </row>
    <row r="2369" spans="1:9" x14ac:dyDescent="0.35">
      <c r="A2369" s="14">
        <v>2014</v>
      </c>
      <c r="B2369" s="14" t="s">
        <v>52</v>
      </c>
      <c r="C2369" s="14" t="s">
        <v>74</v>
      </c>
      <c r="D2369" s="14">
        <v>2003</v>
      </c>
      <c r="E2369" s="14">
        <f>data_filtered[[#This Row],[test_year]]-data_filtered[[#This Row],[model_year]]</f>
        <v>11</v>
      </c>
      <c r="F2369" s="14">
        <v>187</v>
      </c>
      <c r="G2369" s="14">
        <v>27</v>
      </c>
      <c r="H2369" s="14">
        <v>214</v>
      </c>
      <c r="I2369" s="14">
        <v>0.12616822429906499</v>
      </c>
    </row>
    <row r="2370" spans="1:9" x14ac:dyDescent="0.35">
      <c r="A2370" s="14">
        <v>2014</v>
      </c>
      <c r="B2370" s="14" t="s">
        <v>58</v>
      </c>
      <c r="C2370" s="14" t="s">
        <v>142</v>
      </c>
      <c r="D2370" s="14">
        <v>2005</v>
      </c>
      <c r="E2370" s="14">
        <f>data_filtered[[#This Row],[test_year]]-data_filtered[[#This Row],[model_year]]</f>
        <v>9</v>
      </c>
      <c r="F2370" s="14">
        <v>97</v>
      </c>
      <c r="G2370" s="14">
        <v>14</v>
      </c>
      <c r="H2370" s="14">
        <v>111</v>
      </c>
      <c r="I2370" s="14">
        <v>0.126126126126126</v>
      </c>
    </row>
    <row r="2371" spans="1:9" x14ac:dyDescent="0.35">
      <c r="A2371" s="14">
        <v>2013</v>
      </c>
      <c r="B2371" s="14" t="s">
        <v>52</v>
      </c>
      <c r="C2371" s="14" t="s">
        <v>168</v>
      </c>
      <c r="D2371" s="14">
        <v>1998</v>
      </c>
      <c r="E2371" s="14">
        <f>data_filtered[[#This Row],[test_year]]-data_filtered[[#This Row],[model_year]]</f>
        <v>15</v>
      </c>
      <c r="F2371" s="14">
        <v>104</v>
      </c>
      <c r="G2371" s="14">
        <v>15</v>
      </c>
      <c r="H2371" s="14">
        <v>119</v>
      </c>
      <c r="I2371" s="14">
        <v>0.126050420168067</v>
      </c>
    </row>
    <row r="2372" spans="1:9" x14ac:dyDescent="0.35">
      <c r="A2372" s="14">
        <v>2015</v>
      </c>
      <c r="B2372" s="14" t="s">
        <v>98</v>
      </c>
      <c r="C2372" s="14" t="s">
        <v>99</v>
      </c>
      <c r="D2372" s="14">
        <v>2005</v>
      </c>
      <c r="E2372" s="14">
        <f>data_filtered[[#This Row],[test_year]]-data_filtered[[#This Row],[model_year]]</f>
        <v>10</v>
      </c>
      <c r="F2372" s="14">
        <v>104</v>
      </c>
      <c r="G2372" s="14">
        <v>15</v>
      </c>
      <c r="H2372" s="14">
        <v>119</v>
      </c>
      <c r="I2372" s="14">
        <v>0.126050420168067</v>
      </c>
    </row>
    <row r="2373" spans="1:9" x14ac:dyDescent="0.35">
      <c r="A2373" s="14">
        <v>2015</v>
      </c>
      <c r="B2373" s="14" t="s">
        <v>58</v>
      </c>
      <c r="C2373" s="14" t="s">
        <v>63</v>
      </c>
      <c r="D2373" s="14">
        <v>2007</v>
      </c>
      <c r="E2373" s="14">
        <f>data_filtered[[#This Row],[test_year]]-data_filtered[[#This Row],[model_year]]</f>
        <v>8</v>
      </c>
      <c r="F2373" s="14">
        <v>118</v>
      </c>
      <c r="G2373" s="14">
        <v>17</v>
      </c>
      <c r="H2373" s="14">
        <v>135</v>
      </c>
      <c r="I2373" s="14">
        <v>0.125925925925926</v>
      </c>
    </row>
    <row r="2374" spans="1:9" x14ac:dyDescent="0.35">
      <c r="A2374" s="14">
        <v>2015</v>
      </c>
      <c r="B2374" s="14" t="s">
        <v>26</v>
      </c>
      <c r="C2374" s="14" t="s">
        <v>27</v>
      </c>
      <c r="D2374" s="14">
        <v>1999</v>
      </c>
      <c r="E2374" s="14">
        <f>data_filtered[[#This Row],[test_year]]-data_filtered[[#This Row],[model_year]]</f>
        <v>16</v>
      </c>
      <c r="F2374" s="14">
        <v>252</v>
      </c>
      <c r="G2374" s="14">
        <v>36</v>
      </c>
      <c r="H2374" s="14">
        <v>288</v>
      </c>
      <c r="I2374" s="14">
        <v>0.125</v>
      </c>
    </row>
    <row r="2375" spans="1:9" x14ac:dyDescent="0.35">
      <c r="A2375" s="13">
        <v>2017</v>
      </c>
      <c r="B2375" s="13" t="s">
        <v>42</v>
      </c>
      <c r="C2375" s="13" t="s">
        <v>43</v>
      </c>
      <c r="D2375" s="13">
        <v>2002</v>
      </c>
      <c r="E2375" s="14">
        <f>data_filtered[[#This Row],[test_year]]-data_filtered[[#This Row],[model_year]]</f>
        <v>15</v>
      </c>
      <c r="F2375" s="13">
        <v>231</v>
      </c>
      <c r="G2375" s="13">
        <v>33</v>
      </c>
      <c r="H2375" s="13">
        <v>264</v>
      </c>
      <c r="I2375" s="13">
        <v>0.125</v>
      </c>
    </row>
    <row r="2376" spans="1:9" x14ac:dyDescent="0.35">
      <c r="A2376" s="13">
        <v>2017</v>
      </c>
      <c r="B2376" s="13" t="s">
        <v>24</v>
      </c>
      <c r="C2376" s="13" t="s">
        <v>41</v>
      </c>
      <c r="D2376" s="13">
        <v>2005</v>
      </c>
      <c r="E2376" s="14">
        <f>data_filtered[[#This Row],[test_year]]-data_filtered[[#This Row],[model_year]]</f>
        <v>12</v>
      </c>
      <c r="F2376" s="13">
        <v>217</v>
      </c>
      <c r="G2376" s="13">
        <v>31</v>
      </c>
      <c r="H2376" s="13">
        <v>248</v>
      </c>
      <c r="I2376" s="13">
        <v>0.125</v>
      </c>
    </row>
    <row r="2377" spans="1:9" x14ac:dyDescent="0.35">
      <c r="A2377" s="13">
        <v>2013</v>
      </c>
      <c r="B2377" s="13" t="s">
        <v>79</v>
      </c>
      <c r="C2377" s="13" t="s">
        <v>80</v>
      </c>
      <c r="D2377" s="13">
        <v>2006</v>
      </c>
      <c r="E2377" s="14">
        <f>data_filtered[[#This Row],[test_year]]-data_filtered[[#This Row],[model_year]]</f>
        <v>7</v>
      </c>
      <c r="F2377" s="13">
        <v>182</v>
      </c>
      <c r="G2377" s="13">
        <v>26</v>
      </c>
      <c r="H2377" s="13">
        <v>208</v>
      </c>
      <c r="I2377" s="13">
        <v>0.125</v>
      </c>
    </row>
    <row r="2378" spans="1:9" x14ac:dyDescent="0.35">
      <c r="A2378" s="14">
        <v>2014</v>
      </c>
      <c r="B2378" s="14" t="s">
        <v>42</v>
      </c>
      <c r="C2378" s="14" t="s">
        <v>66</v>
      </c>
      <c r="D2378" s="14">
        <v>1997</v>
      </c>
      <c r="E2378" s="14">
        <f>data_filtered[[#This Row],[test_year]]-data_filtered[[#This Row],[model_year]]</f>
        <v>17</v>
      </c>
      <c r="F2378" s="14">
        <v>168</v>
      </c>
      <c r="G2378" s="14">
        <v>24</v>
      </c>
      <c r="H2378" s="14">
        <v>192</v>
      </c>
      <c r="I2378" s="14">
        <v>0.125</v>
      </c>
    </row>
    <row r="2379" spans="1:9" x14ac:dyDescent="0.35">
      <c r="A2379" s="14">
        <v>2017</v>
      </c>
      <c r="B2379" s="14" t="s">
        <v>30</v>
      </c>
      <c r="C2379" s="14" t="s">
        <v>36</v>
      </c>
      <c r="D2379" s="14">
        <v>2003</v>
      </c>
      <c r="E2379" s="14">
        <f>data_filtered[[#This Row],[test_year]]-data_filtered[[#This Row],[model_year]]</f>
        <v>14</v>
      </c>
      <c r="F2379" s="14">
        <v>147</v>
      </c>
      <c r="G2379" s="14">
        <v>21</v>
      </c>
      <c r="H2379" s="14">
        <v>168</v>
      </c>
      <c r="I2379" s="14">
        <v>0.125</v>
      </c>
    </row>
    <row r="2380" spans="1:9" x14ac:dyDescent="0.35">
      <c r="A2380" s="13">
        <v>2015</v>
      </c>
      <c r="B2380" s="13" t="s">
        <v>26</v>
      </c>
      <c r="C2380" s="13" t="s">
        <v>27</v>
      </c>
      <c r="D2380" s="13">
        <v>1996</v>
      </c>
      <c r="E2380" s="14">
        <f>data_filtered[[#This Row],[test_year]]-data_filtered[[#This Row],[model_year]]</f>
        <v>19</v>
      </c>
      <c r="F2380" s="13">
        <v>140</v>
      </c>
      <c r="G2380" s="13">
        <v>20</v>
      </c>
      <c r="H2380" s="13">
        <v>160</v>
      </c>
      <c r="I2380" s="13">
        <v>0.125</v>
      </c>
    </row>
    <row r="2381" spans="1:9" x14ac:dyDescent="0.35">
      <c r="A2381" s="14">
        <v>2013</v>
      </c>
      <c r="B2381" s="14" t="s">
        <v>24</v>
      </c>
      <c r="C2381" s="14" t="s">
        <v>29</v>
      </c>
      <c r="D2381" s="14">
        <v>2007</v>
      </c>
      <c r="E2381" s="14">
        <f>data_filtered[[#This Row],[test_year]]-data_filtered[[#This Row],[model_year]]</f>
        <v>6</v>
      </c>
      <c r="F2381" s="14">
        <v>133</v>
      </c>
      <c r="G2381" s="14">
        <v>19</v>
      </c>
      <c r="H2381" s="14">
        <v>152</v>
      </c>
      <c r="I2381" s="14">
        <v>0.125</v>
      </c>
    </row>
    <row r="2382" spans="1:9" x14ac:dyDescent="0.35">
      <c r="A2382" s="14">
        <v>2013</v>
      </c>
      <c r="B2382" s="14" t="s">
        <v>52</v>
      </c>
      <c r="C2382" s="14" t="s">
        <v>165</v>
      </c>
      <c r="D2382" s="14">
        <v>2000</v>
      </c>
      <c r="E2382" s="14">
        <f>data_filtered[[#This Row],[test_year]]-data_filtered[[#This Row],[model_year]]</f>
        <v>13</v>
      </c>
      <c r="F2382" s="14">
        <v>84</v>
      </c>
      <c r="G2382" s="14">
        <v>12</v>
      </c>
      <c r="H2382" s="14">
        <v>96</v>
      </c>
      <c r="I2382" s="14">
        <v>0.125</v>
      </c>
    </row>
    <row r="2383" spans="1:9" x14ac:dyDescent="0.35">
      <c r="A2383" s="14">
        <v>2015</v>
      </c>
      <c r="B2383" s="14" t="s">
        <v>26</v>
      </c>
      <c r="C2383" s="14" t="s">
        <v>78</v>
      </c>
      <c r="D2383" s="14">
        <v>2001</v>
      </c>
      <c r="E2383" s="14">
        <f>data_filtered[[#This Row],[test_year]]-data_filtered[[#This Row],[model_year]]</f>
        <v>14</v>
      </c>
      <c r="F2383" s="14">
        <v>84</v>
      </c>
      <c r="G2383" s="14">
        <v>12</v>
      </c>
      <c r="H2383" s="14">
        <v>96</v>
      </c>
      <c r="I2383" s="14">
        <v>0.125</v>
      </c>
    </row>
    <row r="2384" spans="1:9" x14ac:dyDescent="0.35">
      <c r="A2384" s="13">
        <v>2015</v>
      </c>
      <c r="B2384" s="13" t="s">
        <v>128</v>
      </c>
      <c r="C2384" s="13" t="s">
        <v>129</v>
      </c>
      <c r="D2384" s="13">
        <v>2003</v>
      </c>
      <c r="E2384" s="14">
        <f>data_filtered[[#This Row],[test_year]]-data_filtered[[#This Row],[model_year]]</f>
        <v>12</v>
      </c>
      <c r="F2384" s="13">
        <v>84</v>
      </c>
      <c r="G2384" s="13">
        <v>12</v>
      </c>
      <c r="H2384" s="13">
        <v>96</v>
      </c>
      <c r="I2384" s="13">
        <v>0.125</v>
      </c>
    </row>
    <row r="2385" spans="1:9" x14ac:dyDescent="0.35">
      <c r="A2385" s="14">
        <v>2014</v>
      </c>
      <c r="B2385" s="14" t="s">
        <v>37</v>
      </c>
      <c r="C2385" s="14" t="s">
        <v>157</v>
      </c>
      <c r="D2385" s="14">
        <v>2002</v>
      </c>
      <c r="E2385" s="14">
        <f>data_filtered[[#This Row],[test_year]]-data_filtered[[#This Row],[model_year]]</f>
        <v>12</v>
      </c>
      <c r="F2385" s="14">
        <v>77</v>
      </c>
      <c r="G2385" s="14">
        <v>11</v>
      </c>
      <c r="H2385" s="14">
        <v>88</v>
      </c>
      <c r="I2385" s="14">
        <v>0.125</v>
      </c>
    </row>
    <row r="2386" spans="1:9" x14ac:dyDescent="0.35">
      <c r="A2386" s="14">
        <v>2015</v>
      </c>
      <c r="B2386" s="14" t="s">
        <v>128</v>
      </c>
      <c r="C2386" s="14" t="s">
        <v>129</v>
      </c>
      <c r="D2386" s="14">
        <v>2006</v>
      </c>
      <c r="E2386" s="14">
        <f>data_filtered[[#This Row],[test_year]]-data_filtered[[#This Row],[model_year]]</f>
        <v>9</v>
      </c>
      <c r="F2386" s="14">
        <v>77</v>
      </c>
      <c r="G2386" s="14">
        <v>11</v>
      </c>
      <c r="H2386" s="14">
        <v>88</v>
      </c>
      <c r="I2386" s="14">
        <v>0.125</v>
      </c>
    </row>
    <row r="2387" spans="1:9" x14ac:dyDescent="0.35">
      <c r="A2387" s="14">
        <v>2013</v>
      </c>
      <c r="B2387" s="14" t="s">
        <v>52</v>
      </c>
      <c r="C2387" s="14" t="s">
        <v>90</v>
      </c>
      <c r="D2387" s="14">
        <v>2003</v>
      </c>
      <c r="E2387" s="14">
        <f>data_filtered[[#This Row],[test_year]]-data_filtered[[#This Row],[model_year]]</f>
        <v>10</v>
      </c>
      <c r="F2387" s="14">
        <v>70</v>
      </c>
      <c r="G2387" s="14">
        <v>10</v>
      </c>
      <c r="H2387" s="14">
        <v>80</v>
      </c>
      <c r="I2387" s="14">
        <v>0.125</v>
      </c>
    </row>
    <row r="2388" spans="1:9" x14ac:dyDescent="0.35">
      <c r="A2388" s="13">
        <v>2014</v>
      </c>
      <c r="B2388" s="13" t="s">
        <v>30</v>
      </c>
      <c r="C2388" s="13" t="s">
        <v>225</v>
      </c>
      <c r="D2388" s="13">
        <v>2003</v>
      </c>
      <c r="E2388" s="14">
        <f>data_filtered[[#This Row],[test_year]]-data_filtered[[#This Row],[model_year]]</f>
        <v>11</v>
      </c>
      <c r="F2388" s="13">
        <v>70</v>
      </c>
      <c r="G2388" s="13">
        <v>10</v>
      </c>
      <c r="H2388" s="13">
        <v>80</v>
      </c>
      <c r="I2388" s="13">
        <v>0.125</v>
      </c>
    </row>
    <row r="2389" spans="1:9" x14ac:dyDescent="0.35">
      <c r="A2389" s="13">
        <v>2015</v>
      </c>
      <c r="B2389" s="13" t="s">
        <v>186</v>
      </c>
      <c r="C2389" s="13" t="s">
        <v>195</v>
      </c>
      <c r="D2389" s="13">
        <v>2003</v>
      </c>
      <c r="E2389" s="14">
        <f>data_filtered[[#This Row],[test_year]]-data_filtered[[#This Row],[model_year]]</f>
        <v>12</v>
      </c>
      <c r="F2389" s="13">
        <v>70</v>
      </c>
      <c r="G2389" s="13">
        <v>10</v>
      </c>
      <c r="H2389" s="13">
        <v>80</v>
      </c>
      <c r="I2389" s="13">
        <v>0.125</v>
      </c>
    </row>
    <row r="2390" spans="1:9" x14ac:dyDescent="0.35">
      <c r="A2390" s="14">
        <v>2015</v>
      </c>
      <c r="B2390" s="14" t="s">
        <v>186</v>
      </c>
      <c r="C2390" s="14" t="s">
        <v>187</v>
      </c>
      <c r="D2390" s="14">
        <v>2003</v>
      </c>
      <c r="E2390" s="14">
        <f>data_filtered[[#This Row],[test_year]]-data_filtered[[#This Row],[model_year]]</f>
        <v>12</v>
      </c>
      <c r="F2390" s="14">
        <v>70</v>
      </c>
      <c r="G2390" s="14">
        <v>10</v>
      </c>
      <c r="H2390" s="14">
        <v>80</v>
      </c>
      <c r="I2390" s="14">
        <v>0.125</v>
      </c>
    </row>
    <row r="2391" spans="1:9" x14ac:dyDescent="0.35">
      <c r="A2391" s="13">
        <v>2016</v>
      </c>
      <c r="B2391" s="13" t="s">
        <v>24</v>
      </c>
      <c r="C2391" s="13" t="s">
        <v>134</v>
      </c>
      <c r="D2391" s="13">
        <v>2001</v>
      </c>
      <c r="E2391" s="14">
        <f>data_filtered[[#This Row],[test_year]]-data_filtered[[#This Row],[model_year]]</f>
        <v>15</v>
      </c>
      <c r="F2391" s="13">
        <v>70</v>
      </c>
      <c r="G2391" s="13">
        <v>10</v>
      </c>
      <c r="H2391" s="13">
        <v>80</v>
      </c>
      <c r="I2391" s="13">
        <v>0.125</v>
      </c>
    </row>
    <row r="2392" spans="1:9" x14ac:dyDescent="0.35">
      <c r="A2392" s="13">
        <v>2016</v>
      </c>
      <c r="B2392" s="13" t="s">
        <v>30</v>
      </c>
      <c r="C2392" s="13" t="s">
        <v>48</v>
      </c>
      <c r="D2392" s="13">
        <v>2004</v>
      </c>
      <c r="E2392" s="14">
        <f>data_filtered[[#This Row],[test_year]]-data_filtered[[#This Row],[model_year]]</f>
        <v>12</v>
      </c>
      <c r="F2392" s="13">
        <v>70</v>
      </c>
      <c r="G2392" s="13">
        <v>10</v>
      </c>
      <c r="H2392" s="13">
        <v>80</v>
      </c>
      <c r="I2392" s="13">
        <v>0.125</v>
      </c>
    </row>
    <row r="2393" spans="1:9" x14ac:dyDescent="0.35">
      <c r="A2393" s="14">
        <v>2016</v>
      </c>
      <c r="B2393" s="14" t="s">
        <v>42</v>
      </c>
      <c r="C2393" s="14" t="s">
        <v>96</v>
      </c>
      <c r="D2393" s="14">
        <v>2001</v>
      </c>
      <c r="E2393" s="14">
        <f>data_filtered[[#This Row],[test_year]]-data_filtered[[#This Row],[model_year]]</f>
        <v>15</v>
      </c>
      <c r="F2393" s="14">
        <v>70</v>
      </c>
      <c r="G2393" s="14">
        <v>10</v>
      </c>
      <c r="H2393" s="14">
        <v>80</v>
      </c>
      <c r="I2393" s="14">
        <v>0.125</v>
      </c>
    </row>
    <row r="2394" spans="1:9" x14ac:dyDescent="0.35">
      <c r="A2394" s="13">
        <v>2013</v>
      </c>
      <c r="B2394" s="13" t="s">
        <v>30</v>
      </c>
      <c r="C2394" s="13" t="s">
        <v>284</v>
      </c>
      <c r="D2394" s="13">
        <v>2000</v>
      </c>
      <c r="E2394" s="14">
        <f>data_filtered[[#This Row],[test_year]]-data_filtered[[#This Row],[model_year]]</f>
        <v>13</v>
      </c>
      <c r="F2394" s="13">
        <v>63</v>
      </c>
      <c r="G2394" s="13">
        <v>9</v>
      </c>
      <c r="H2394" s="13">
        <v>72</v>
      </c>
      <c r="I2394" s="13">
        <v>0.125</v>
      </c>
    </row>
    <row r="2395" spans="1:9" x14ac:dyDescent="0.35">
      <c r="A2395" s="14">
        <v>2017</v>
      </c>
      <c r="B2395" s="14" t="s">
        <v>30</v>
      </c>
      <c r="C2395" s="14" t="s">
        <v>127</v>
      </c>
      <c r="D2395" s="14">
        <v>1998</v>
      </c>
      <c r="E2395" s="14">
        <f>data_filtered[[#This Row],[test_year]]-data_filtered[[#This Row],[model_year]]</f>
        <v>19</v>
      </c>
      <c r="F2395" s="14">
        <v>63</v>
      </c>
      <c r="G2395" s="14">
        <v>9</v>
      </c>
      <c r="H2395" s="14">
        <v>72</v>
      </c>
      <c r="I2395" s="14">
        <v>0.125</v>
      </c>
    </row>
    <row r="2396" spans="1:9" x14ac:dyDescent="0.35">
      <c r="A2396" s="14">
        <v>2013</v>
      </c>
      <c r="B2396" s="14" t="s">
        <v>52</v>
      </c>
      <c r="C2396" s="14" t="s">
        <v>131</v>
      </c>
      <c r="D2396" s="14">
        <v>2007</v>
      </c>
      <c r="E2396" s="14">
        <f>data_filtered[[#This Row],[test_year]]-data_filtered[[#This Row],[model_year]]</f>
        <v>6</v>
      </c>
      <c r="F2396" s="14">
        <v>56</v>
      </c>
      <c r="G2396" s="14">
        <v>8</v>
      </c>
      <c r="H2396" s="14">
        <v>64</v>
      </c>
      <c r="I2396" s="14">
        <v>0.125</v>
      </c>
    </row>
    <row r="2397" spans="1:9" x14ac:dyDescent="0.35">
      <c r="A2397" s="13">
        <v>2013</v>
      </c>
      <c r="B2397" s="13" t="s">
        <v>33</v>
      </c>
      <c r="C2397" s="13" t="s">
        <v>109</v>
      </c>
      <c r="D2397" s="13">
        <v>1995</v>
      </c>
      <c r="E2397" s="14">
        <f>data_filtered[[#This Row],[test_year]]-data_filtered[[#This Row],[model_year]]</f>
        <v>18</v>
      </c>
      <c r="F2397" s="13">
        <v>56</v>
      </c>
      <c r="G2397" s="13">
        <v>8</v>
      </c>
      <c r="H2397" s="13">
        <v>64</v>
      </c>
      <c r="I2397" s="13">
        <v>0.125</v>
      </c>
    </row>
    <row r="2398" spans="1:9" x14ac:dyDescent="0.35">
      <c r="A2398" s="13">
        <v>2014</v>
      </c>
      <c r="B2398" s="13" t="s">
        <v>37</v>
      </c>
      <c r="C2398" s="13" t="s">
        <v>39</v>
      </c>
      <c r="D2398" s="13">
        <v>2002</v>
      </c>
      <c r="E2398" s="14">
        <f>data_filtered[[#This Row],[test_year]]-data_filtered[[#This Row],[model_year]]</f>
        <v>12</v>
      </c>
      <c r="F2398" s="13">
        <v>56</v>
      </c>
      <c r="G2398" s="13">
        <v>8</v>
      </c>
      <c r="H2398" s="13">
        <v>64</v>
      </c>
      <c r="I2398" s="13">
        <v>0.125</v>
      </c>
    </row>
    <row r="2399" spans="1:9" x14ac:dyDescent="0.35">
      <c r="A2399" s="14">
        <v>2014</v>
      </c>
      <c r="B2399" s="14" t="s">
        <v>113</v>
      </c>
      <c r="C2399" s="14" t="s">
        <v>314</v>
      </c>
      <c r="D2399" s="14">
        <v>2000</v>
      </c>
      <c r="E2399" s="14">
        <f>data_filtered[[#This Row],[test_year]]-data_filtered[[#This Row],[model_year]]</f>
        <v>14</v>
      </c>
      <c r="F2399" s="14">
        <v>56</v>
      </c>
      <c r="G2399" s="14">
        <v>8</v>
      </c>
      <c r="H2399" s="14">
        <v>64</v>
      </c>
      <c r="I2399" s="14">
        <v>0.125</v>
      </c>
    </row>
    <row r="2400" spans="1:9" x14ac:dyDescent="0.35">
      <c r="A2400" s="14">
        <v>2015</v>
      </c>
      <c r="B2400" s="14" t="s">
        <v>30</v>
      </c>
      <c r="C2400" s="14" t="s">
        <v>315</v>
      </c>
      <c r="D2400" s="14">
        <v>2000</v>
      </c>
      <c r="E2400" s="14">
        <f>data_filtered[[#This Row],[test_year]]-data_filtered[[#This Row],[model_year]]</f>
        <v>15</v>
      </c>
      <c r="F2400" s="14">
        <v>56</v>
      </c>
      <c r="G2400" s="14">
        <v>8</v>
      </c>
      <c r="H2400" s="14">
        <v>64</v>
      </c>
      <c r="I2400" s="14">
        <v>0.125</v>
      </c>
    </row>
    <row r="2401" spans="1:9" x14ac:dyDescent="0.35">
      <c r="A2401" s="14">
        <v>2016</v>
      </c>
      <c r="B2401" s="14" t="s">
        <v>30</v>
      </c>
      <c r="C2401" s="14" t="s">
        <v>163</v>
      </c>
      <c r="D2401" s="14">
        <v>2011</v>
      </c>
      <c r="E2401" s="14">
        <f>data_filtered[[#This Row],[test_year]]-data_filtered[[#This Row],[model_year]]</f>
        <v>5</v>
      </c>
      <c r="F2401" s="14">
        <v>56</v>
      </c>
      <c r="G2401" s="14">
        <v>8</v>
      </c>
      <c r="H2401" s="14">
        <v>64</v>
      </c>
      <c r="I2401" s="14">
        <v>0.125</v>
      </c>
    </row>
    <row r="2402" spans="1:9" x14ac:dyDescent="0.35">
      <c r="A2402" s="13">
        <v>2016</v>
      </c>
      <c r="B2402" s="13" t="s">
        <v>33</v>
      </c>
      <c r="C2402" s="13" t="s">
        <v>316</v>
      </c>
      <c r="D2402" s="13">
        <v>2009</v>
      </c>
      <c r="E2402" s="14">
        <f>data_filtered[[#This Row],[test_year]]-data_filtered[[#This Row],[model_year]]</f>
        <v>7</v>
      </c>
      <c r="F2402" s="13">
        <v>56</v>
      </c>
      <c r="G2402" s="13">
        <v>8</v>
      </c>
      <c r="H2402" s="13">
        <v>64</v>
      </c>
      <c r="I2402" s="13">
        <v>0.125</v>
      </c>
    </row>
    <row r="2403" spans="1:9" x14ac:dyDescent="0.35">
      <c r="A2403" s="14">
        <v>2013</v>
      </c>
      <c r="B2403" s="14" t="s">
        <v>30</v>
      </c>
      <c r="C2403" s="14" t="s">
        <v>348</v>
      </c>
      <c r="D2403" s="14">
        <v>1997</v>
      </c>
      <c r="E2403" s="14">
        <f>data_filtered[[#This Row],[test_year]]-data_filtered[[#This Row],[model_year]]</f>
        <v>16</v>
      </c>
      <c r="F2403" s="14">
        <v>49</v>
      </c>
      <c r="G2403" s="14">
        <v>7</v>
      </c>
      <c r="H2403" s="14">
        <v>56</v>
      </c>
      <c r="I2403" s="14">
        <v>0.125</v>
      </c>
    </row>
    <row r="2404" spans="1:9" x14ac:dyDescent="0.35">
      <c r="A2404" s="13">
        <v>2013</v>
      </c>
      <c r="B2404" s="13" t="s">
        <v>269</v>
      </c>
      <c r="C2404" s="13" t="s">
        <v>270</v>
      </c>
      <c r="D2404" s="13">
        <v>2001</v>
      </c>
      <c r="E2404" s="14">
        <f>data_filtered[[#This Row],[test_year]]-data_filtered[[#This Row],[model_year]]</f>
        <v>12</v>
      </c>
      <c r="F2404" s="13">
        <v>49</v>
      </c>
      <c r="G2404" s="13">
        <v>7</v>
      </c>
      <c r="H2404" s="13">
        <v>56</v>
      </c>
      <c r="I2404" s="13">
        <v>0.125</v>
      </c>
    </row>
    <row r="2405" spans="1:9" x14ac:dyDescent="0.35">
      <c r="A2405" s="14">
        <v>2014</v>
      </c>
      <c r="B2405" s="14" t="s">
        <v>24</v>
      </c>
      <c r="C2405" s="14" t="s">
        <v>210</v>
      </c>
      <c r="D2405" s="14">
        <v>2007</v>
      </c>
      <c r="E2405" s="14">
        <f>data_filtered[[#This Row],[test_year]]-data_filtered[[#This Row],[model_year]]</f>
        <v>7</v>
      </c>
      <c r="F2405" s="14">
        <v>49</v>
      </c>
      <c r="G2405" s="14">
        <v>7</v>
      </c>
      <c r="H2405" s="14">
        <v>56</v>
      </c>
      <c r="I2405" s="14">
        <v>0.125</v>
      </c>
    </row>
    <row r="2406" spans="1:9" x14ac:dyDescent="0.35">
      <c r="A2406" s="13">
        <v>2014</v>
      </c>
      <c r="B2406" s="13" t="s">
        <v>170</v>
      </c>
      <c r="C2406" s="13">
        <v>500</v>
      </c>
      <c r="D2406" s="13">
        <v>2013</v>
      </c>
      <c r="E2406" s="14">
        <f>data_filtered[[#This Row],[test_year]]-data_filtered[[#This Row],[model_year]]</f>
        <v>1</v>
      </c>
      <c r="F2406" s="13">
        <v>49</v>
      </c>
      <c r="G2406" s="13">
        <v>7</v>
      </c>
      <c r="H2406" s="13">
        <v>56</v>
      </c>
      <c r="I2406" s="13">
        <v>0.125</v>
      </c>
    </row>
    <row r="2407" spans="1:9" x14ac:dyDescent="0.35">
      <c r="A2407" s="13">
        <v>2014</v>
      </c>
      <c r="B2407" s="13" t="s">
        <v>106</v>
      </c>
      <c r="C2407" s="13" t="s">
        <v>217</v>
      </c>
      <c r="D2407" s="13">
        <v>2001</v>
      </c>
      <c r="E2407" s="14">
        <f>data_filtered[[#This Row],[test_year]]-data_filtered[[#This Row],[model_year]]</f>
        <v>13</v>
      </c>
      <c r="F2407" s="13">
        <v>49</v>
      </c>
      <c r="G2407" s="13">
        <v>7</v>
      </c>
      <c r="H2407" s="13">
        <v>56</v>
      </c>
      <c r="I2407" s="13">
        <v>0.125</v>
      </c>
    </row>
    <row r="2408" spans="1:9" x14ac:dyDescent="0.35">
      <c r="A2408" s="14">
        <v>2015</v>
      </c>
      <c r="B2408" s="14" t="s">
        <v>30</v>
      </c>
      <c r="C2408" s="14" t="s">
        <v>286</v>
      </c>
      <c r="D2408" s="14">
        <v>2000</v>
      </c>
      <c r="E2408" s="14">
        <f>data_filtered[[#This Row],[test_year]]-data_filtered[[#This Row],[model_year]]</f>
        <v>15</v>
      </c>
      <c r="F2408" s="14">
        <v>49</v>
      </c>
      <c r="G2408" s="14">
        <v>7</v>
      </c>
      <c r="H2408" s="14">
        <v>56</v>
      </c>
      <c r="I2408" s="14">
        <v>0.125</v>
      </c>
    </row>
    <row r="2409" spans="1:9" x14ac:dyDescent="0.35">
      <c r="A2409" s="13">
        <v>2015</v>
      </c>
      <c r="B2409" s="13" t="s">
        <v>30</v>
      </c>
      <c r="C2409" s="13" t="s">
        <v>124</v>
      </c>
      <c r="D2409" s="13">
        <v>1995</v>
      </c>
      <c r="E2409" s="14">
        <f>data_filtered[[#This Row],[test_year]]-data_filtered[[#This Row],[model_year]]</f>
        <v>20</v>
      </c>
      <c r="F2409" s="13">
        <v>49</v>
      </c>
      <c r="G2409" s="13">
        <v>7</v>
      </c>
      <c r="H2409" s="13">
        <v>56</v>
      </c>
      <c r="I2409" s="13">
        <v>0.125</v>
      </c>
    </row>
    <row r="2410" spans="1:9" x14ac:dyDescent="0.35">
      <c r="A2410" s="14">
        <v>2015</v>
      </c>
      <c r="B2410" s="14" t="s">
        <v>252</v>
      </c>
      <c r="C2410" s="14" t="s">
        <v>253</v>
      </c>
      <c r="D2410" s="14">
        <v>1999</v>
      </c>
      <c r="E2410" s="14">
        <f>data_filtered[[#This Row],[test_year]]-data_filtered[[#This Row],[model_year]]</f>
        <v>16</v>
      </c>
      <c r="F2410" s="14">
        <v>49</v>
      </c>
      <c r="G2410" s="14">
        <v>7</v>
      </c>
      <c r="H2410" s="14">
        <v>56</v>
      </c>
      <c r="I2410" s="14">
        <v>0.125</v>
      </c>
    </row>
    <row r="2411" spans="1:9" x14ac:dyDescent="0.35">
      <c r="A2411" s="14">
        <v>2015</v>
      </c>
      <c r="B2411" s="14" t="s">
        <v>26</v>
      </c>
      <c r="C2411" s="14" t="s">
        <v>223</v>
      </c>
      <c r="D2411" s="14">
        <v>2004</v>
      </c>
      <c r="E2411" s="14">
        <f>data_filtered[[#This Row],[test_year]]-data_filtered[[#This Row],[model_year]]</f>
        <v>11</v>
      </c>
      <c r="F2411" s="14">
        <v>49</v>
      </c>
      <c r="G2411" s="14">
        <v>7</v>
      </c>
      <c r="H2411" s="14">
        <v>56</v>
      </c>
      <c r="I2411" s="14">
        <v>0.125</v>
      </c>
    </row>
    <row r="2412" spans="1:9" x14ac:dyDescent="0.35">
      <c r="A2412" s="14">
        <v>2016</v>
      </c>
      <c r="B2412" s="14" t="s">
        <v>33</v>
      </c>
      <c r="C2412" s="14" t="s">
        <v>235</v>
      </c>
      <c r="D2412" s="14">
        <v>2001</v>
      </c>
      <c r="E2412" s="14">
        <f>data_filtered[[#This Row],[test_year]]-data_filtered[[#This Row],[model_year]]</f>
        <v>15</v>
      </c>
      <c r="F2412" s="14">
        <v>49</v>
      </c>
      <c r="G2412" s="14">
        <v>7</v>
      </c>
      <c r="H2412" s="14">
        <v>56</v>
      </c>
      <c r="I2412" s="14">
        <v>0.125</v>
      </c>
    </row>
    <row r="2413" spans="1:9" x14ac:dyDescent="0.35">
      <c r="A2413" s="13">
        <v>2017</v>
      </c>
      <c r="B2413" s="13" t="s">
        <v>24</v>
      </c>
      <c r="C2413" s="13" t="s">
        <v>302</v>
      </c>
      <c r="D2413" s="13">
        <v>2004</v>
      </c>
      <c r="E2413" s="14">
        <f>data_filtered[[#This Row],[test_year]]-data_filtered[[#This Row],[model_year]]</f>
        <v>13</v>
      </c>
      <c r="F2413" s="13">
        <v>49</v>
      </c>
      <c r="G2413" s="13">
        <v>7</v>
      </c>
      <c r="H2413" s="13">
        <v>56</v>
      </c>
      <c r="I2413" s="13">
        <v>0.125</v>
      </c>
    </row>
    <row r="2414" spans="1:9" x14ac:dyDescent="0.35">
      <c r="A2414" s="13">
        <v>2017</v>
      </c>
      <c r="B2414" s="13" t="s">
        <v>104</v>
      </c>
      <c r="C2414" s="13" t="s">
        <v>140</v>
      </c>
      <c r="D2414" s="13">
        <v>1996</v>
      </c>
      <c r="E2414" s="14">
        <f>data_filtered[[#This Row],[test_year]]-data_filtered[[#This Row],[model_year]]</f>
        <v>21</v>
      </c>
      <c r="F2414" s="13">
        <v>49</v>
      </c>
      <c r="G2414" s="13">
        <v>7</v>
      </c>
      <c r="H2414" s="13">
        <v>56</v>
      </c>
      <c r="I2414" s="13">
        <v>0.125</v>
      </c>
    </row>
    <row r="2415" spans="1:9" x14ac:dyDescent="0.35">
      <c r="A2415" s="14">
        <v>2014</v>
      </c>
      <c r="B2415" s="14" t="s">
        <v>37</v>
      </c>
      <c r="C2415" s="14" t="s">
        <v>38</v>
      </c>
      <c r="D2415" s="14">
        <v>2005</v>
      </c>
      <c r="E2415" s="14">
        <f>data_filtered[[#This Row],[test_year]]-data_filtered[[#This Row],[model_year]]</f>
        <v>9</v>
      </c>
      <c r="F2415" s="14">
        <v>197</v>
      </c>
      <c r="G2415" s="14">
        <v>28</v>
      </c>
      <c r="H2415" s="14">
        <v>225</v>
      </c>
      <c r="I2415" s="14">
        <v>0.124444444444444</v>
      </c>
    </row>
    <row r="2416" spans="1:9" x14ac:dyDescent="0.35">
      <c r="A2416" s="13">
        <v>2014</v>
      </c>
      <c r="B2416" s="13" t="s">
        <v>52</v>
      </c>
      <c r="C2416" s="13" t="s">
        <v>91</v>
      </c>
      <c r="D2416" s="13">
        <v>2007</v>
      </c>
      <c r="E2416" s="14">
        <f>data_filtered[[#This Row],[test_year]]-data_filtered[[#This Row],[model_year]]</f>
        <v>7</v>
      </c>
      <c r="F2416" s="13">
        <v>162</v>
      </c>
      <c r="G2416" s="13">
        <v>23</v>
      </c>
      <c r="H2416" s="13">
        <v>185</v>
      </c>
      <c r="I2416" s="13">
        <v>0.124324324324324</v>
      </c>
    </row>
    <row r="2417" spans="1:9" x14ac:dyDescent="0.35">
      <c r="A2417" s="13">
        <v>2014</v>
      </c>
      <c r="B2417" s="13" t="s">
        <v>42</v>
      </c>
      <c r="C2417" s="13" t="s">
        <v>73</v>
      </c>
      <c r="D2417" s="13">
        <v>1999</v>
      </c>
      <c r="E2417" s="14">
        <f>data_filtered[[#This Row],[test_year]]-data_filtered[[#This Row],[model_year]]</f>
        <v>15</v>
      </c>
      <c r="F2417" s="13">
        <v>155</v>
      </c>
      <c r="G2417" s="13">
        <v>22</v>
      </c>
      <c r="H2417" s="13">
        <v>177</v>
      </c>
      <c r="I2417" s="13">
        <v>0.124293785310734</v>
      </c>
    </row>
    <row r="2418" spans="1:9" x14ac:dyDescent="0.35">
      <c r="A2418" s="14">
        <v>2017</v>
      </c>
      <c r="B2418" s="14" t="s">
        <v>58</v>
      </c>
      <c r="C2418" s="14" t="s">
        <v>63</v>
      </c>
      <c r="D2418" s="14">
        <v>2006</v>
      </c>
      <c r="E2418" s="14">
        <f>data_filtered[[#This Row],[test_year]]-data_filtered[[#This Row],[model_year]]</f>
        <v>11</v>
      </c>
      <c r="F2418" s="14">
        <v>141</v>
      </c>
      <c r="G2418" s="14">
        <v>20</v>
      </c>
      <c r="H2418" s="14">
        <v>161</v>
      </c>
      <c r="I2418" s="14">
        <v>0.12422360248447201</v>
      </c>
    </row>
    <row r="2419" spans="1:9" x14ac:dyDescent="0.35">
      <c r="A2419" s="13">
        <v>2014</v>
      </c>
      <c r="B2419" s="13" t="s">
        <v>30</v>
      </c>
      <c r="C2419" s="13" t="s">
        <v>51</v>
      </c>
      <c r="D2419" s="13">
        <v>2003</v>
      </c>
      <c r="E2419" s="14">
        <f>data_filtered[[#This Row],[test_year]]-data_filtered[[#This Row],[model_year]]</f>
        <v>11</v>
      </c>
      <c r="F2419" s="13">
        <v>240</v>
      </c>
      <c r="G2419" s="13">
        <v>34</v>
      </c>
      <c r="H2419" s="13">
        <v>274</v>
      </c>
      <c r="I2419" s="13">
        <v>0.124087591240876</v>
      </c>
    </row>
    <row r="2420" spans="1:9" x14ac:dyDescent="0.35">
      <c r="A2420" s="14">
        <v>2016</v>
      </c>
      <c r="B2420" s="14" t="s">
        <v>26</v>
      </c>
      <c r="C2420" s="14" t="s">
        <v>27</v>
      </c>
      <c r="D2420" s="14">
        <v>2000</v>
      </c>
      <c r="E2420" s="14">
        <f>data_filtered[[#This Row],[test_year]]-data_filtered[[#This Row],[model_year]]</f>
        <v>16</v>
      </c>
      <c r="F2420" s="14">
        <v>240</v>
      </c>
      <c r="G2420" s="14">
        <v>34</v>
      </c>
      <c r="H2420" s="14">
        <v>274</v>
      </c>
      <c r="I2420" s="14">
        <v>0.124087591240876</v>
      </c>
    </row>
    <row r="2421" spans="1:9" x14ac:dyDescent="0.35">
      <c r="A2421" s="13">
        <v>2015</v>
      </c>
      <c r="B2421" s="13" t="s">
        <v>67</v>
      </c>
      <c r="C2421" s="13" t="s">
        <v>123</v>
      </c>
      <c r="D2421" s="13">
        <v>2002</v>
      </c>
      <c r="E2421" s="14">
        <f>data_filtered[[#This Row],[test_year]]-data_filtered[[#This Row],[model_year]]</f>
        <v>13</v>
      </c>
      <c r="F2421" s="13">
        <v>113</v>
      </c>
      <c r="G2421" s="13">
        <v>16</v>
      </c>
      <c r="H2421" s="13">
        <v>129</v>
      </c>
      <c r="I2421" s="13">
        <v>0.124031007751938</v>
      </c>
    </row>
    <row r="2422" spans="1:9" x14ac:dyDescent="0.35">
      <c r="A2422" s="13">
        <v>2013</v>
      </c>
      <c r="B2422" s="13" t="s">
        <v>26</v>
      </c>
      <c r="C2422" s="13" t="s">
        <v>27</v>
      </c>
      <c r="D2422" s="13">
        <v>2001</v>
      </c>
      <c r="E2422" s="14">
        <f>data_filtered[[#This Row],[test_year]]-data_filtered[[#This Row],[model_year]]</f>
        <v>12</v>
      </c>
      <c r="F2422" s="13">
        <v>290</v>
      </c>
      <c r="G2422" s="13">
        <v>41</v>
      </c>
      <c r="H2422" s="13">
        <v>331</v>
      </c>
      <c r="I2422" s="13">
        <v>0.123867069486405</v>
      </c>
    </row>
    <row r="2423" spans="1:9" x14ac:dyDescent="0.35">
      <c r="A2423" s="14">
        <v>2014</v>
      </c>
      <c r="B2423" s="14" t="s">
        <v>26</v>
      </c>
      <c r="C2423" s="14" t="s">
        <v>35</v>
      </c>
      <c r="D2423" s="14">
        <v>2001</v>
      </c>
      <c r="E2423" s="14">
        <f>data_filtered[[#This Row],[test_year]]-data_filtered[[#This Row],[model_year]]</f>
        <v>13</v>
      </c>
      <c r="F2423" s="14">
        <v>170</v>
      </c>
      <c r="G2423" s="14">
        <v>24</v>
      </c>
      <c r="H2423" s="14">
        <v>194</v>
      </c>
      <c r="I2423" s="14">
        <v>0.123711340206186</v>
      </c>
    </row>
    <row r="2424" spans="1:9" x14ac:dyDescent="0.35">
      <c r="A2424" s="13">
        <v>2015</v>
      </c>
      <c r="B2424" s="13" t="s">
        <v>58</v>
      </c>
      <c r="C2424" s="13" t="s">
        <v>64</v>
      </c>
      <c r="D2424" s="13">
        <v>2004</v>
      </c>
      <c r="E2424" s="14">
        <f>data_filtered[[#This Row],[test_year]]-data_filtered[[#This Row],[model_year]]</f>
        <v>11</v>
      </c>
      <c r="F2424" s="13">
        <v>85</v>
      </c>
      <c r="G2424" s="13">
        <v>12</v>
      </c>
      <c r="H2424" s="13">
        <v>97</v>
      </c>
      <c r="I2424" s="13">
        <v>0.123711340206186</v>
      </c>
    </row>
    <row r="2425" spans="1:9" x14ac:dyDescent="0.35">
      <c r="A2425" s="14">
        <v>2017</v>
      </c>
      <c r="B2425" s="14" t="s">
        <v>24</v>
      </c>
      <c r="C2425" s="14" t="s">
        <v>46</v>
      </c>
      <c r="D2425" s="14">
        <v>2013</v>
      </c>
      <c r="E2425" s="14">
        <f>data_filtered[[#This Row],[test_year]]-data_filtered[[#This Row],[model_year]]</f>
        <v>4</v>
      </c>
      <c r="F2425" s="14">
        <v>85</v>
      </c>
      <c r="G2425" s="14">
        <v>12</v>
      </c>
      <c r="H2425" s="14">
        <v>97</v>
      </c>
      <c r="I2425" s="14">
        <v>0.123711340206186</v>
      </c>
    </row>
    <row r="2426" spans="1:9" x14ac:dyDescent="0.35">
      <c r="A2426" s="14">
        <v>2013</v>
      </c>
      <c r="B2426" s="14" t="s">
        <v>30</v>
      </c>
      <c r="C2426" s="14" t="s">
        <v>51</v>
      </c>
      <c r="D2426" s="14">
        <v>2003</v>
      </c>
      <c r="E2426" s="14">
        <f>data_filtered[[#This Row],[test_year]]-data_filtered[[#This Row],[model_year]]</f>
        <v>10</v>
      </c>
      <c r="F2426" s="14">
        <v>248</v>
      </c>
      <c r="G2426" s="14">
        <v>35</v>
      </c>
      <c r="H2426" s="14">
        <v>283</v>
      </c>
      <c r="I2426" s="14">
        <v>0.123674911660777</v>
      </c>
    </row>
    <row r="2427" spans="1:9" x14ac:dyDescent="0.35">
      <c r="A2427" s="14">
        <v>2013</v>
      </c>
      <c r="B2427" s="14" t="s">
        <v>30</v>
      </c>
      <c r="C2427" s="14" t="s">
        <v>226</v>
      </c>
      <c r="D2427" s="14">
        <v>1994</v>
      </c>
      <c r="E2427" s="14">
        <f>data_filtered[[#This Row],[test_year]]-data_filtered[[#This Row],[model_year]]</f>
        <v>19</v>
      </c>
      <c r="F2427" s="14">
        <v>78</v>
      </c>
      <c r="G2427" s="14">
        <v>11</v>
      </c>
      <c r="H2427" s="14">
        <v>89</v>
      </c>
      <c r="I2427" s="14">
        <v>0.123595505617978</v>
      </c>
    </row>
    <row r="2428" spans="1:9" x14ac:dyDescent="0.35">
      <c r="A2428" s="14">
        <v>2013</v>
      </c>
      <c r="B2428" s="14" t="s">
        <v>104</v>
      </c>
      <c r="C2428" s="14" t="s">
        <v>105</v>
      </c>
      <c r="D2428" s="14">
        <v>2001</v>
      </c>
      <c r="E2428" s="14">
        <f>data_filtered[[#This Row],[test_year]]-data_filtered[[#This Row],[model_year]]</f>
        <v>12</v>
      </c>
      <c r="F2428" s="14">
        <v>78</v>
      </c>
      <c r="G2428" s="14">
        <v>11</v>
      </c>
      <c r="H2428" s="14">
        <v>89</v>
      </c>
      <c r="I2428" s="14">
        <v>0.123595505617978</v>
      </c>
    </row>
    <row r="2429" spans="1:9" x14ac:dyDescent="0.35">
      <c r="A2429" s="13">
        <v>2015</v>
      </c>
      <c r="B2429" s="13" t="s">
        <v>30</v>
      </c>
      <c r="C2429" s="13" t="s">
        <v>196</v>
      </c>
      <c r="D2429" s="13">
        <v>2001</v>
      </c>
      <c r="E2429" s="14">
        <f>data_filtered[[#This Row],[test_year]]-data_filtered[[#This Row],[model_year]]</f>
        <v>14</v>
      </c>
      <c r="F2429" s="13">
        <v>78</v>
      </c>
      <c r="G2429" s="13">
        <v>11</v>
      </c>
      <c r="H2429" s="13">
        <v>89</v>
      </c>
      <c r="I2429" s="13">
        <v>0.123595505617978</v>
      </c>
    </row>
    <row r="2430" spans="1:9" x14ac:dyDescent="0.35">
      <c r="A2430" s="13">
        <v>2016</v>
      </c>
      <c r="B2430" s="13" t="s">
        <v>67</v>
      </c>
      <c r="C2430" s="13" t="s">
        <v>77</v>
      </c>
      <c r="D2430" s="13">
        <v>2002</v>
      </c>
      <c r="E2430" s="14">
        <f>data_filtered[[#This Row],[test_year]]-data_filtered[[#This Row],[model_year]]</f>
        <v>14</v>
      </c>
      <c r="F2430" s="13">
        <v>78</v>
      </c>
      <c r="G2430" s="13">
        <v>11</v>
      </c>
      <c r="H2430" s="13">
        <v>89</v>
      </c>
      <c r="I2430" s="13">
        <v>0.123595505617978</v>
      </c>
    </row>
    <row r="2431" spans="1:9" x14ac:dyDescent="0.35">
      <c r="A2431" s="14">
        <v>2017</v>
      </c>
      <c r="B2431" s="14" t="s">
        <v>30</v>
      </c>
      <c r="C2431" s="14" t="s">
        <v>162</v>
      </c>
      <c r="D2431" s="14">
        <v>1995</v>
      </c>
      <c r="E2431" s="14">
        <f>data_filtered[[#This Row],[test_year]]-data_filtered[[#This Row],[model_year]]</f>
        <v>22</v>
      </c>
      <c r="F2431" s="14">
        <v>78</v>
      </c>
      <c r="G2431" s="14">
        <v>11</v>
      </c>
      <c r="H2431" s="14">
        <v>89</v>
      </c>
      <c r="I2431" s="14">
        <v>0.123595505617978</v>
      </c>
    </row>
    <row r="2432" spans="1:9" x14ac:dyDescent="0.35">
      <c r="A2432" s="14">
        <v>2015</v>
      </c>
      <c r="B2432" s="14" t="s">
        <v>42</v>
      </c>
      <c r="C2432" s="14" t="s">
        <v>66</v>
      </c>
      <c r="D2432" s="14">
        <v>1996</v>
      </c>
      <c r="E2432" s="14">
        <f>data_filtered[[#This Row],[test_year]]-data_filtered[[#This Row],[model_year]]</f>
        <v>19</v>
      </c>
      <c r="F2432" s="14">
        <v>149</v>
      </c>
      <c r="G2432" s="14">
        <v>21</v>
      </c>
      <c r="H2432" s="14">
        <v>170</v>
      </c>
      <c r="I2432" s="14">
        <v>0.123529411764706</v>
      </c>
    </row>
    <row r="2433" spans="1:9" x14ac:dyDescent="0.35">
      <c r="A2433" s="14">
        <v>2015</v>
      </c>
      <c r="B2433" s="14" t="s">
        <v>52</v>
      </c>
      <c r="C2433" s="14" t="s">
        <v>62</v>
      </c>
      <c r="D2433" s="14">
        <v>1999</v>
      </c>
      <c r="E2433" s="14">
        <f>data_filtered[[#This Row],[test_year]]-data_filtered[[#This Row],[model_year]]</f>
        <v>16</v>
      </c>
      <c r="F2433" s="14">
        <v>71</v>
      </c>
      <c r="G2433" s="14">
        <v>10</v>
      </c>
      <c r="H2433" s="14">
        <v>81</v>
      </c>
      <c r="I2433" s="14">
        <v>0.12345679012345701</v>
      </c>
    </row>
    <row r="2434" spans="1:9" x14ac:dyDescent="0.35">
      <c r="A2434" s="14">
        <v>2017</v>
      </c>
      <c r="B2434" s="14" t="s">
        <v>98</v>
      </c>
      <c r="C2434" s="14" t="s">
        <v>99</v>
      </c>
      <c r="D2434" s="14">
        <v>2003</v>
      </c>
      <c r="E2434" s="14">
        <f>data_filtered[[#This Row],[test_year]]-data_filtered[[#This Row],[model_year]]</f>
        <v>14</v>
      </c>
      <c r="F2434" s="14">
        <v>135</v>
      </c>
      <c r="G2434" s="14">
        <v>19</v>
      </c>
      <c r="H2434" s="14">
        <v>154</v>
      </c>
      <c r="I2434" s="14">
        <v>0.123376623376623</v>
      </c>
    </row>
    <row r="2435" spans="1:9" x14ac:dyDescent="0.35">
      <c r="A2435" s="14">
        <v>2013</v>
      </c>
      <c r="B2435" s="14" t="s">
        <v>33</v>
      </c>
      <c r="C2435" s="14" t="s">
        <v>34</v>
      </c>
      <c r="D2435" s="14">
        <v>1999</v>
      </c>
      <c r="E2435" s="14">
        <f>data_filtered[[#This Row],[test_year]]-data_filtered[[#This Row],[model_year]]</f>
        <v>14</v>
      </c>
      <c r="F2435" s="14">
        <v>64</v>
      </c>
      <c r="G2435" s="14">
        <v>9</v>
      </c>
      <c r="H2435" s="14">
        <v>73</v>
      </c>
      <c r="I2435" s="14">
        <v>0.123287671232877</v>
      </c>
    </row>
    <row r="2436" spans="1:9" x14ac:dyDescent="0.35">
      <c r="A2436" s="14">
        <v>2016</v>
      </c>
      <c r="B2436" s="14" t="s">
        <v>30</v>
      </c>
      <c r="C2436" s="14" t="s">
        <v>31</v>
      </c>
      <c r="D2436" s="14">
        <v>2003</v>
      </c>
      <c r="E2436" s="14">
        <f>data_filtered[[#This Row],[test_year]]-data_filtered[[#This Row],[model_year]]</f>
        <v>13</v>
      </c>
      <c r="F2436" s="14">
        <v>363</v>
      </c>
      <c r="G2436" s="14">
        <v>51</v>
      </c>
      <c r="H2436" s="14">
        <v>414</v>
      </c>
      <c r="I2436" s="14">
        <v>0.123188405797101</v>
      </c>
    </row>
    <row r="2437" spans="1:9" x14ac:dyDescent="0.35">
      <c r="A2437" s="14">
        <v>2016</v>
      </c>
      <c r="B2437" s="14" t="s">
        <v>52</v>
      </c>
      <c r="C2437" s="14" t="s">
        <v>53</v>
      </c>
      <c r="D2437" s="14">
        <v>2006</v>
      </c>
      <c r="E2437" s="14">
        <f>data_filtered[[#This Row],[test_year]]-data_filtered[[#This Row],[model_year]]</f>
        <v>10</v>
      </c>
      <c r="F2437" s="14">
        <v>121</v>
      </c>
      <c r="G2437" s="14">
        <v>17</v>
      </c>
      <c r="H2437" s="14">
        <v>138</v>
      </c>
      <c r="I2437" s="14">
        <v>0.123188405797101</v>
      </c>
    </row>
    <row r="2438" spans="1:9" x14ac:dyDescent="0.35">
      <c r="A2438" s="13">
        <v>2013</v>
      </c>
      <c r="B2438" s="13" t="s">
        <v>104</v>
      </c>
      <c r="C2438" s="13" t="s">
        <v>140</v>
      </c>
      <c r="D2438" s="13">
        <v>2001</v>
      </c>
      <c r="E2438" s="14">
        <f>data_filtered[[#This Row],[test_year]]-data_filtered[[#This Row],[model_year]]</f>
        <v>12</v>
      </c>
      <c r="F2438" s="13">
        <v>57</v>
      </c>
      <c r="G2438" s="13">
        <v>8</v>
      </c>
      <c r="H2438" s="13">
        <v>65</v>
      </c>
      <c r="I2438" s="13">
        <v>0.123076923076923</v>
      </c>
    </row>
    <row r="2439" spans="1:9" x14ac:dyDescent="0.35">
      <c r="A2439" s="14">
        <v>2015</v>
      </c>
      <c r="B2439" s="14" t="s">
        <v>128</v>
      </c>
      <c r="C2439" s="14" t="s">
        <v>129</v>
      </c>
      <c r="D2439" s="14">
        <v>2001</v>
      </c>
      <c r="E2439" s="14">
        <f>data_filtered[[#This Row],[test_year]]-data_filtered[[#This Row],[model_year]]</f>
        <v>14</v>
      </c>
      <c r="F2439" s="14">
        <v>57</v>
      </c>
      <c r="G2439" s="14">
        <v>8</v>
      </c>
      <c r="H2439" s="14">
        <v>65</v>
      </c>
      <c r="I2439" s="14">
        <v>0.123076923076923</v>
      </c>
    </row>
    <row r="2440" spans="1:9" x14ac:dyDescent="0.35">
      <c r="A2440" s="14">
        <v>2016</v>
      </c>
      <c r="B2440" s="14" t="s">
        <v>42</v>
      </c>
      <c r="C2440" s="14" t="s">
        <v>263</v>
      </c>
      <c r="D2440" s="14">
        <v>2003</v>
      </c>
      <c r="E2440" s="14">
        <f>data_filtered[[#This Row],[test_year]]-data_filtered[[#This Row],[model_year]]</f>
        <v>13</v>
      </c>
      <c r="F2440" s="14">
        <v>57</v>
      </c>
      <c r="G2440" s="14">
        <v>8</v>
      </c>
      <c r="H2440" s="14">
        <v>65</v>
      </c>
      <c r="I2440" s="14">
        <v>0.123076923076923</v>
      </c>
    </row>
    <row r="2441" spans="1:9" x14ac:dyDescent="0.35">
      <c r="A2441" s="13">
        <v>2017</v>
      </c>
      <c r="B2441" s="13" t="s">
        <v>24</v>
      </c>
      <c r="C2441" s="13" t="s">
        <v>177</v>
      </c>
      <c r="D2441" s="13">
        <v>1998</v>
      </c>
      <c r="E2441" s="14">
        <f>data_filtered[[#This Row],[test_year]]-data_filtered[[#This Row],[model_year]]</f>
        <v>19</v>
      </c>
      <c r="F2441" s="13">
        <v>57</v>
      </c>
      <c r="G2441" s="13">
        <v>8</v>
      </c>
      <c r="H2441" s="13">
        <v>65</v>
      </c>
      <c r="I2441" s="13">
        <v>0.123076923076923</v>
      </c>
    </row>
    <row r="2442" spans="1:9" x14ac:dyDescent="0.35">
      <c r="A2442" s="13">
        <v>2017</v>
      </c>
      <c r="B2442" s="13" t="s">
        <v>52</v>
      </c>
      <c r="C2442" s="13" t="s">
        <v>83</v>
      </c>
      <c r="D2442" s="13">
        <v>2009</v>
      </c>
      <c r="E2442" s="14">
        <f>data_filtered[[#This Row],[test_year]]-data_filtered[[#This Row],[model_year]]</f>
        <v>8</v>
      </c>
      <c r="F2442" s="13">
        <v>57</v>
      </c>
      <c r="G2442" s="13">
        <v>8</v>
      </c>
      <c r="H2442" s="13">
        <v>65</v>
      </c>
      <c r="I2442" s="13">
        <v>0.123076923076923</v>
      </c>
    </row>
    <row r="2443" spans="1:9" x14ac:dyDescent="0.35">
      <c r="A2443" s="14">
        <v>2013</v>
      </c>
      <c r="B2443" s="14" t="s">
        <v>37</v>
      </c>
      <c r="C2443" s="14" t="s">
        <v>38</v>
      </c>
      <c r="D2443" s="14">
        <v>2003</v>
      </c>
      <c r="E2443" s="14">
        <f>data_filtered[[#This Row],[test_year]]-data_filtered[[#This Row],[model_year]]</f>
        <v>10</v>
      </c>
      <c r="F2443" s="14">
        <v>157</v>
      </c>
      <c r="G2443" s="14">
        <v>22</v>
      </c>
      <c r="H2443" s="14">
        <v>179</v>
      </c>
      <c r="I2443" s="14">
        <v>0.122905027932961</v>
      </c>
    </row>
    <row r="2444" spans="1:9" x14ac:dyDescent="0.35">
      <c r="A2444" s="14">
        <v>2013</v>
      </c>
      <c r="B2444" s="14" t="s">
        <v>104</v>
      </c>
      <c r="C2444" s="14" t="s">
        <v>115</v>
      </c>
      <c r="D2444" s="14">
        <v>2002</v>
      </c>
      <c r="E2444" s="14">
        <f>data_filtered[[#This Row],[test_year]]-data_filtered[[#This Row],[model_year]]</f>
        <v>11</v>
      </c>
      <c r="F2444" s="14">
        <v>100</v>
      </c>
      <c r="G2444" s="14">
        <v>14</v>
      </c>
      <c r="H2444" s="14">
        <v>114</v>
      </c>
      <c r="I2444" s="14">
        <v>0.12280701754386</v>
      </c>
    </row>
    <row r="2445" spans="1:9" x14ac:dyDescent="0.35">
      <c r="A2445" s="13">
        <v>2017</v>
      </c>
      <c r="B2445" s="13" t="s">
        <v>52</v>
      </c>
      <c r="C2445" s="13" t="s">
        <v>53</v>
      </c>
      <c r="D2445" s="13">
        <v>2006</v>
      </c>
      <c r="E2445" s="14">
        <f>data_filtered[[#This Row],[test_year]]-data_filtered[[#This Row],[model_year]]</f>
        <v>11</v>
      </c>
      <c r="F2445" s="13">
        <v>100</v>
      </c>
      <c r="G2445" s="13">
        <v>14</v>
      </c>
      <c r="H2445" s="13">
        <v>114</v>
      </c>
      <c r="I2445" s="13">
        <v>0.12280701754386</v>
      </c>
    </row>
    <row r="2446" spans="1:9" x14ac:dyDescent="0.35">
      <c r="A2446" s="13">
        <v>2013</v>
      </c>
      <c r="B2446" s="13" t="s">
        <v>269</v>
      </c>
      <c r="C2446" s="13" t="s">
        <v>324</v>
      </c>
      <c r="D2446" s="13">
        <v>2003</v>
      </c>
      <c r="E2446" s="14">
        <f>data_filtered[[#This Row],[test_year]]-data_filtered[[#This Row],[model_year]]</f>
        <v>10</v>
      </c>
      <c r="F2446" s="13">
        <v>50</v>
      </c>
      <c r="G2446" s="13">
        <v>7</v>
      </c>
      <c r="H2446" s="13">
        <v>57</v>
      </c>
      <c r="I2446" s="13">
        <v>0.12280701754386</v>
      </c>
    </row>
    <row r="2447" spans="1:9" x14ac:dyDescent="0.35">
      <c r="A2447" s="14">
        <v>2016</v>
      </c>
      <c r="B2447" s="14" t="s">
        <v>30</v>
      </c>
      <c r="C2447" s="14" t="s">
        <v>162</v>
      </c>
      <c r="D2447" s="14">
        <v>1992</v>
      </c>
      <c r="E2447" s="14">
        <f>data_filtered[[#This Row],[test_year]]-data_filtered[[#This Row],[model_year]]</f>
        <v>24</v>
      </c>
      <c r="F2447" s="14">
        <v>50</v>
      </c>
      <c r="G2447" s="14">
        <v>7</v>
      </c>
      <c r="H2447" s="14">
        <v>57</v>
      </c>
      <c r="I2447" s="14">
        <v>0.12280701754386</v>
      </c>
    </row>
    <row r="2448" spans="1:9" x14ac:dyDescent="0.35">
      <c r="A2448" s="14">
        <v>2016</v>
      </c>
      <c r="B2448" s="14" t="s">
        <v>252</v>
      </c>
      <c r="C2448" s="14" t="s">
        <v>253</v>
      </c>
      <c r="D2448" s="14">
        <v>2001</v>
      </c>
      <c r="E2448" s="14">
        <f>data_filtered[[#This Row],[test_year]]-data_filtered[[#This Row],[model_year]]</f>
        <v>15</v>
      </c>
      <c r="F2448" s="14">
        <v>50</v>
      </c>
      <c r="G2448" s="14">
        <v>7</v>
      </c>
      <c r="H2448" s="14">
        <v>57</v>
      </c>
      <c r="I2448" s="14">
        <v>0.12280701754386</v>
      </c>
    </row>
    <row r="2449" spans="1:9" x14ac:dyDescent="0.35">
      <c r="A2449" s="14">
        <v>2017</v>
      </c>
      <c r="B2449" s="14" t="s">
        <v>102</v>
      </c>
      <c r="C2449" s="14" t="s">
        <v>272</v>
      </c>
      <c r="D2449" s="14">
        <v>2006</v>
      </c>
      <c r="E2449" s="14">
        <f>data_filtered[[#This Row],[test_year]]-data_filtered[[#This Row],[model_year]]</f>
        <v>11</v>
      </c>
      <c r="F2449" s="14">
        <v>50</v>
      </c>
      <c r="G2449" s="14">
        <v>7</v>
      </c>
      <c r="H2449" s="14">
        <v>57</v>
      </c>
      <c r="I2449" s="14">
        <v>0.12280701754386</v>
      </c>
    </row>
    <row r="2450" spans="1:9" x14ac:dyDescent="0.35">
      <c r="A2450" s="13">
        <v>2017</v>
      </c>
      <c r="B2450" s="13" t="s">
        <v>24</v>
      </c>
      <c r="C2450" s="13" t="s">
        <v>295</v>
      </c>
      <c r="D2450" s="13">
        <v>2007</v>
      </c>
      <c r="E2450" s="14">
        <f>data_filtered[[#This Row],[test_year]]-data_filtered[[#This Row],[model_year]]</f>
        <v>10</v>
      </c>
      <c r="F2450" s="13">
        <v>50</v>
      </c>
      <c r="G2450" s="13">
        <v>7</v>
      </c>
      <c r="H2450" s="13">
        <v>57</v>
      </c>
      <c r="I2450" s="13">
        <v>0.12280701754386</v>
      </c>
    </row>
    <row r="2451" spans="1:9" x14ac:dyDescent="0.35">
      <c r="A2451" s="14">
        <v>2017</v>
      </c>
      <c r="B2451" s="14" t="s">
        <v>30</v>
      </c>
      <c r="C2451" s="14" t="s">
        <v>75</v>
      </c>
      <c r="D2451" s="14">
        <v>2011</v>
      </c>
      <c r="E2451" s="14">
        <f>data_filtered[[#This Row],[test_year]]-data_filtered[[#This Row],[model_year]]</f>
        <v>6</v>
      </c>
      <c r="F2451" s="14">
        <v>50</v>
      </c>
      <c r="G2451" s="14">
        <v>7</v>
      </c>
      <c r="H2451" s="14">
        <v>57</v>
      </c>
      <c r="I2451" s="14">
        <v>0.12280701754386</v>
      </c>
    </row>
    <row r="2452" spans="1:9" x14ac:dyDescent="0.35">
      <c r="A2452" s="14">
        <v>2017</v>
      </c>
      <c r="B2452" s="14" t="s">
        <v>26</v>
      </c>
      <c r="C2452" s="14" t="s">
        <v>35</v>
      </c>
      <c r="D2452" s="14">
        <v>2005</v>
      </c>
      <c r="E2452" s="14">
        <f>data_filtered[[#This Row],[test_year]]-data_filtered[[#This Row],[model_year]]</f>
        <v>12</v>
      </c>
      <c r="F2452" s="14">
        <v>293</v>
      </c>
      <c r="G2452" s="14">
        <v>41</v>
      </c>
      <c r="H2452" s="14">
        <v>334</v>
      </c>
      <c r="I2452" s="14">
        <v>0.122754491017964</v>
      </c>
    </row>
    <row r="2453" spans="1:9" x14ac:dyDescent="0.35">
      <c r="A2453" s="14">
        <v>2017</v>
      </c>
      <c r="B2453" s="14" t="s">
        <v>30</v>
      </c>
      <c r="C2453" s="14" t="s">
        <v>48</v>
      </c>
      <c r="D2453" s="14">
        <v>2005</v>
      </c>
      <c r="E2453" s="14">
        <f>data_filtered[[#This Row],[test_year]]-data_filtered[[#This Row],[model_year]]</f>
        <v>12</v>
      </c>
      <c r="F2453" s="14">
        <v>143</v>
      </c>
      <c r="G2453" s="14">
        <v>20</v>
      </c>
      <c r="H2453" s="14">
        <v>163</v>
      </c>
      <c r="I2453" s="14">
        <v>0.122699386503067</v>
      </c>
    </row>
    <row r="2454" spans="1:9" x14ac:dyDescent="0.35">
      <c r="A2454" s="13">
        <v>2014</v>
      </c>
      <c r="B2454" s="13" t="s">
        <v>24</v>
      </c>
      <c r="C2454" s="13" t="s">
        <v>122</v>
      </c>
      <c r="D2454" s="13">
        <v>2006</v>
      </c>
      <c r="E2454" s="14">
        <f>data_filtered[[#This Row],[test_year]]-data_filtered[[#This Row],[model_year]]</f>
        <v>8</v>
      </c>
      <c r="F2454" s="13">
        <v>136</v>
      </c>
      <c r="G2454" s="13">
        <v>19</v>
      </c>
      <c r="H2454" s="13">
        <v>155</v>
      </c>
      <c r="I2454" s="13">
        <v>0.12258064516129</v>
      </c>
    </row>
    <row r="2455" spans="1:9" x14ac:dyDescent="0.35">
      <c r="A2455" s="13">
        <v>2014</v>
      </c>
      <c r="B2455" s="13" t="s">
        <v>52</v>
      </c>
      <c r="C2455" s="13" t="s">
        <v>84</v>
      </c>
      <c r="D2455" s="13">
        <v>2005</v>
      </c>
      <c r="E2455" s="14">
        <f>data_filtered[[#This Row],[test_year]]-data_filtered[[#This Row],[model_year]]</f>
        <v>9</v>
      </c>
      <c r="F2455" s="13">
        <v>179</v>
      </c>
      <c r="G2455" s="13">
        <v>25</v>
      </c>
      <c r="H2455" s="13">
        <v>204</v>
      </c>
      <c r="I2455" s="13">
        <v>0.12254901960784299</v>
      </c>
    </row>
    <row r="2456" spans="1:9" x14ac:dyDescent="0.35">
      <c r="A2456" s="14">
        <v>2016</v>
      </c>
      <c r="B2456" s="14" t="s">
        <v>52</v>
      </c>
      <c r="C2456" s="14" t="s">
        <v>61</v>
      </c>
      <c r="D2456" s="14">
        <v>1998</v>
      </c>
      <c r="E2456" s="14">
        <f>data_filtered[[#This Row],[test_year]]-data_filtered[[#This Row],[model_year]]</f>
        <v>18</v>
      </c>
      <c r="F2456" s="14">
        <v>172</v>
      </c>
      <c r="G2456" s="14">
        <v>24</v>
      </c>
      <c r="H2456" s="14">
        <v>196</v>
      </c>
      <c r="I2456" s="14">
        <v>0.122448979591837</v>
      </c>
    </row>
    <row r="2457" spans="1:9" x14ac:dyDescent="0.35">
      <c r="A2457" s="13">
        <v>2013</v>
      </c>
      <c r="B2457" s="13" t="s">
        <v>37</v>
      </c>
      <c r="C2457" s="13" t="s">
        <v>38</v>
      </c>
      <c r="D2457" s="13">
        <v>2000</v>
      </c>
      <c r="E2457" s="14">
        <f>data_filtered[[#This Row],[test_year]]-data_filtered[[#This Row],[model_year]]</f>
        <v>13</v>
      </c>
      <c r="F2457" s="13">
        <v>86</v>
      </c>
      <c r="G2457" s="13">
        <v>12</v>
      </c>
      <c r="H2457" s="13">
        <v>98</v>
      </c>
      <c r="I2457" s="13">
        <v>0.122448979591837</v>
      </c>
    </row>
    <row r="2458" spans="1:9" x14ac:dyDescent="0.35">
      <c r="A2458" s="13">
        <v>2015</v>
      </c>
      <c r="B2458" s="13" t="s">
        <v>26</v>
      </c>
      <c r="C2458" s="13" t="s">
        <v>110</v>
      </c>
      <c r="D2458" s="13">
        <v>2000</v>
      </c>
      <c r="E2458" s="14">
        <f>data_filtered[[#This Row],[test_year]]-data_filtered[[#This Row],[model_year]]</f>
        <v>15</v>
      </c>
      <c r="F2458" s="13">
        <v>86</v>
      </c>
      <c r="G2458" s="13">
        <v>12</v>
      </c>
      <c r="H2458" s="13">
        <v>98</v>
      </c>
      <c r="I2458" s="13">
        <v>0.122448979591837</v>
      </c>
    </row>
    <row r="2459" spans="1:9" x14ac:dyDescent="0.35">
      <c r="A2459" s="14">
        <v>2016</v>
      </c>
      <c r="B2459" s="14" t="s">
        <v>24</v>
      </c>
      <c r="C2459" s="14" t="s">
        <v>29</v>
      </c>
      <c r="D2459" s="14">
        <v>2003</v>
      </c>
      <c r="E2459" s="14">
        <f>data_filtered[[#This Row],[test_year]]-data_filtered[[#This Row],[model_year]]</f>
        <v>13</v>
      </c>
      <c r="F2459" s="14">
        <v>86</v>
      </c>
      <c r="G2459" s="14">
        <v>12</v>
      </c>
      <c r="H2459" s="14">
        <v>98</v>
      </c>
      <c r="I2459" s="14">
        <v>0.122448979591837</v>
      </c>
    </row>
    <row r="2460" spans="1:9" x14ac:dyDescent="0.35">
      <c r="A2460" s="13">
        <v>2016</v>
      </c>
      <c r="B2460" s="13" t="s">
        <v>67</v>
      </c>
      <c r="C2460" s="13" t="s">
        <v>123</v>
      </c>
      <c r="D2460" s="13">
        <v>2005</v>
      </c>
      <c r="E2460" s="14">
        <f>data_filtered[[#This Row],[test_year]]-data_filtered[[#This Row],[model_year]]</f>
        <v>11</v>
      </c>
      <c r="F2460" s="13">
        <v>86</v>
      </c>
      <c r="G2460" s="13">
        <v>12</v>
      </c>
      <c r="H2460" s="13">
        <v>98</v>
      </c>
      <c r="I2460" s="13">
        <v>0.122448979591837</v>
      </c>
    </row>
    <row r="2461" spans="1:9" x14ac:dyDescent="0.35">
      <c r="A2461" s="14">
        <v>2014</v>
      </c>
      <c r="B2461" s="14" t="s">
        <v>30</v>
      </c>
      <c r="C2461" s="14" t="s">
        <v>75</v>
      </c>
      <c r="D2461" s="14">
        <v>2004</v>
      </c>
      <c r="E2461" s="14">
        <f>data_filtered[[#This Row],[test_year]]-data_filtered[[#This Row],[model_year]]</f>
        <v>10</v>
      </c>
      <c r="F2461" s="14">
        <v>158</v>
      </c>
      <c r="G2461" s="14">
        <v>22</v>
      </c>
      <c r="H2461" s="14">
        <v>180</v>
      </c>
      <c r="I2461" s="14">
        <v>0.122222222222222</v>
      </c>
    </row>
    <row r="2462" spans="1:9" x14ac:dyDescent="0.35">
      <c r="A2462" s="13">
        <v>2013</v>
      </c>
      <c r="B2462" s="13" t="s">
        <v>33</v>
      </c>
      <c r="C2462" s="13" t="s">
        <v>34</v>
      </c>
      <c r="D2462" s="13">
        <v>2001</v>
      </c>
      <c r="E2462" s="14">
        <f>data_filtered[[#This Row],[test_year]]-data_filtered[[#This Row],[model_year]]</f>
        <v>12</v>
      </c>
      <c r="F2462" s="13">
        <v>79</v>
      </c>
      <c r="G2462" s="13">
        <v>11</v>
      </c>
      <c r="H2462" s="13">
        <v>90</v>
      </c>
      <c r="I2462" s="13">
        <v>0.122222222222222</v>
      </c>
    </row>
    <row r="2463" spans="1:9" x14ac:dyDescent="0.35">
      <c r="A2463" s="14">
        <v>2015</v>
      </c>
      <c r="B2463" s="14" t="s">
        <v>24</v>
      </c>
      <c r="C2463" s="14" t="s">
        <v>189</v>
      </c>
      <c r="D2463" s="14">
        <v>2003</v>
      </c>
      <c r="E2463" s="14">
        <f>data_filtered[[#This Row],[test_year]]-data_filtered[[#This Row],[model_year]]</f>
        <v>12</v>
      </c>
      <c r="F2463" s="14">
        <v>79</v>
      </c>
      <c r="G2463" s="14">
        <v>11</v>
      </c>
      <c r="H2463" s="14">
        <v>90</v>
      </c>
      <c r="I2463" s="14">
        <v>0.122222222222222</v>
      </c>
    </row>
    <row r="2464" spans="1:9" x14ac:dyDescent="0.35">
      <c r="A2464" s="14">
        <v>2015</v>
      </c>
      <c r="B2464" s="14" t="s">
        <v>42</v>
      </c>
      <c r="C2464" s="14" t="s">
        <v>45</v>
      </c>
      <c r="D2464" s="14">
        <v>1999</v>
      </c>
      <c r="E2464" s="14">
        <f>data_filtered[[#This Row],[test_year]]-data_filtered[[#This Row],[model_year]]</f>
        <v>16</v>
      </c>
      <c r="F2464" s="14">
        <v>79</v>
      </c>
      <c r="G2464" s="14">
        <v>11</v>
      </c>
      <c r="H2464" s="14">
        <v>90</v>
      </c>
      <c r="I2464" s="14">
        <v>0.122222222222222</v>
      </c>
    </row>
    <row r="2465" spans="1:9" x14ac:dyDescent="0.35">
      <c r="A2465" s="14">
        <v>2015</v>
      </c>
      <c r="B2465" s="14" t="s">
        <v>42</v>
      </c>
      <c r="C2465" s="14" t="s">
        <v>73</v>
      </c>
      <c r="D2465" s="14">
        <v>1999</v>
      </c>
      <c r="E2465" s="14">
        <f>data_filtered[[#This Row],[test_year]]-data_filtered[[#This Row],[model_year]]</f>
        <v>16</v>
      </c>
      <c r="F2465" s="14">
        <v>144</v>
      </c>
      <c r="G2465" s="14">
        <v>20</v>
      </c>
      <c r="H2465" s="14">
        <v>164</v>
      </c>
      <c r="I2465" s="14">
        <v>0.12195121951219499</v>
      </c>
    </row>
    <row r="2466" spans="1:9" x14ac:dyDescent="0.35">
      <c r="A2466" s="14">
        <v>2014</v>
      </c>
      <c r="B2466" s="14" t="s">
        <v>26</v>
      </c>
      <c r="C2466" s="14" t="s">
        <v>78</v>
      </c>
      <c r="D2466" s="14">
        <v>1998</v>
      </c>
      <c r="E2466" s="14">
        <f>data_filtered[[#This Row],[test_year]]-data_filtered[[#This Row],[model_year]]</f>
        <v>16</v>
      </c>
      <c r="F2466" s="14">
        <v>72</v>
      </c>
      <c r="G2466" s="14">
        <v>10</v>
      </c>
      <c r="H2466" s="14">
        <v>82</v>
      </c>
      <c r="I2466" s="14">
        <v>0.12195121951219499</v>
      </c>
    </row>
    <row r="2467" spans="1:9" x14ac:dyDescent="0.35">
      <c r="A2467" s="14">
        <v>2017</v>
      </c>
      <c r="B2467" s="14" t="s">
        <v>24</v>
      </c>
      <c r="C2467" s="14" t="s">
        <v>49</v>
      </c>
      <c r="D2467" s="14">
        <v>2003</v>
      </c>
      <c r="E2467" s="14">
        <f>data_filtered[[#This Row],[test_year]]-data_filtered[[#This Row],[model_year]]</f>
        <v>14</v>
      </c>
      <c r="F2467" s="14">
        <v>137</v>
      </c>
      <c r="G2467" s="14">
        <v>19</v>
      </c>
      <c r="H2467" s="14">
        <v>156</v>
      </c>
      <c r="I2467" s="14">
        <v>0.121794871794872</v>
      </c>
    </row>
    <row r="2468" spans="1:9" x14ac:dyDescent="0.35">
      <c r="A2468" s="14">
        <v>2017</v>
      </c>
      <c r="B2468" s="14" t="s">
        <v>67</v>
      </c>
      <c r="C2468" s="14" t="s">
        <v>123</v>
      </c>
      <c r="D2468" s="14">
        <v>2005</v>
      </c>
      <c r="E2468" s="14">
        <f>data_filtered[[#This Row],[test_year]]-data_filtered[[#This Row],[model_year]]</f>
        <v>12</v>
      </c>
      <c r="F2468" s="14">
        <v>101</v>
      </c>
      <c r="G2468" s="14">
        <v>14</v>
      </c>
      <c r="H2468" s="14">
        <v>115</v>
      </c>
      <c r="I2468" s="14">
        <v>0.121739130434783</v>
      </c>
    </row>
    <row r="2469" spans="1:9" x14ac:dyDescent="0.35">
      <c r="A2469" s="14">
        <v>2015</v>
      </c>
      <c r="B2469" s="14" t="s">
        <v>30</v>
      </c>
      <c r="C2469" s="14" t="s">
        <v>32</v>
      </c>
      <c r="D2469" s="14">
        <v>2005</v>
      </c>
      <c r="E2469" s="14">
        <f>data_filtered[[#This Row],[test_year]]-data_filtered[[#This Row],[model_year]]</f>
        <v>10</v>
      </c>
      <c r="F2469" s="14">
        <v>267</v>
      </c>
      <c r="G2469" s="14">
        <v>37</v>
      </c>
      <c r="H2469" s="14">
        <v>304</v>
      </c>
      <c r="I2469" s="14">
        <v>0.12171052631578901</v>
      </c>
    </row>
    <row r="2470" spans="1:9" x14ac:dyDescent="0.35">
      <c r="A2470" s="14">
        <v>2016</v>
      </c>
      <c r="B2470" s="14" t="s">
        <v>24</v>
      </c>
      <c r="C2470" s="14" t="s">
        <v>57</v>
      </c>
      <c r="D2470" s="14">
        <v>2006</v>
      </c>
      <c r="E2470" s="14">
        <f>data_filtered[[#This Row],[test_year]]-data_filtered[[#This Row],[model_year]]</f>
        <v>10</v>
      </c>
      <c r="F2470" s="14">
        <v>166</v>
      </c>
      <c r="G2470" s="14">
        <v>23</v>
      </c>
      <c r="H2470" s="14">
        <v>189</v>
      </c>
      <c r="I2470" s="14">
        <v>0.12169312169312201</v>
      </c>
    </row>
    <row r="2471" spans="1:9" x14ac:dyDescent="0.35">
      <c r="A2471" s="13">
        <v>2014</v>
      </c>
      <c r="B2471" s="13" t="s">
        <v>24</v>
      </c>
      <c r="C2471" s="13" t="s">
        <v>29</v>
      </c>
      <c r="D2471" s="13">
        <v>2006</v>
      </c>
      <c r="E2471" s="14">
        <f>data_filtered[[#This Row],[test_year]]-data_filtered[[#This Row],[model_year]]</f>
        <v>8</v>
      </c>
      <c r="F2471" s="13">
        <v>195</v>
      </c>
      <c r="G2471" s="13">
        <v>27</v>
      </c>
      <c r="H2471" s="13">
        <v>222</v>
      </c>
      <c r="I2471" s="13">
        <v>0.121621621621622</v>
      </c>
    </row>
    <row r="2472" spans="1:9" x14ac:dyDescent="0.35">
      <c r="A2472" s="13">
        <v>2015</v>
      </c>
      <c r="B2472" s="13" t="s">
        <v>24</v>
      </c>
      <c r="C2472" s="13" t="s">
        <v>29</v>
      </c>
      <c r="D2472" s="13">
        <v>2007</v>
      </c>
      <c r="E2472" s="14">
        <f>data_filtered[[#This Row],[test_year]]-data_filtered[[#This Row],[model_year]]</f>
        <v>8</v>
      </c>
      <c r="F2472" s="13">
        <v>130</v>
      </c>
      <c r="G2472" s="13">
        <v>18</v>
      </c>
      <c r="H2472" s="13">
        <v>148</v>
      </c>
      <c r="I2472" s="13">
        <v>0.121621621621622</v>
      </c>
    </row>
    <row r="2473" spans="1:9" x14ac:dyDescent="0.35">
      <c r="A2473" s="13">
        <v>2015</v>
      </c>
      <c r="B2473" s="13" t="s">
        <v>42</v>
      </c>
      <c r="C2473" s="13" t="s">
        <v>45</v>
      </c>
      <c r="D2473" s="13">
        <v>2004</v>
      </c>
      <c r="E2473" s="14">
        <f>data_filtered[[#This Row],[test_year]]-data_filtered[[#This Row],[model_year]]</f>
        <v>11</v>
      </c>
      <c r="F2473" s="13">
        <v>130</v>
      </c>
      <c r="G2473" s="13">
        <v>18</v>
      </c>
      <c r="H2473" s="13">
        <v>148</v>
      </c>
      <c r="I2473" s="13">
        <v>0.121621621621622</v>
      </c>
    </row>
    <row r="2474" spans="1:9" x14ac:dyDescent="0.35">
      <c r="A2474" s="14">
        <v>2013</v>
      </c>
      <c r="B2474" s="14" t="s">
        <v>128</v>
      </c>
      <c r="C2474" s="14" t="s">
        <v>173</v>
      </c>
      <c r="D2474" s="14">
        <v>2006</v>
      </c>
      <c r="E2474" s="14">
        <f>data_filtered[[#This Row],[test_year]]-data_filtered[[#This Row],[model_year]]</f>
        <v>7</v>
      </c>
      <c r="F2474" s="14">
        <v>65</v>
      </c>
      <c r="G2474" s="14">
        <v>9</v>
      </c>
      <c r="H2474" s="14">
        <v>74</v>
      </c>
      <c r="I2474" s="14">
        <v>0.121621621621622</v>
      </c>
    </row>
    <row r="2475" spans="1:9" x14ac:dyDescent="0.35">
      <c r="A2475" s="13">
        <v>2014</v>
      </c>
      <c r="B2475" s="13" t="s">
        <v>98</v>
      </c>
      <c r="C2475" s="13" t="s">
        <v>276</v>
      </c>
      <c r="D2475" s="13">
        <v>2002</v>
      </c>
      <c r="E2475" s="14">
        <f>data_filtered[[#This Row],[test_year]]-data_filtered[[#This Row],[model_year]]</f>
        <v>12</v>
      </c>
      <c r="F2475" s="13">
        <v>65</v>
      </c>
      <c r="G2475" s="13">
        <v>9</v>
      </c>
      <c r="H2475" s="13">
        <v>74</v>
      </c>
      <c r="I2475" s="13">
        <v>0.121621621621622</v>
      </c>
    </row>
    <row r="2476" spans="1:9" x14ac:dyDescent="0.35">
      <c r="A2476" s="14">
        <v>2015</v>
      </c>
      <c r="B2476" s="14" t="s">
        <v>52</v>
      </c>
      <c r="C2476" s="14" t="s">
        <v>91</v>
      </c>
      <c r="D2476" s="14">
        <v>2009</v>
      </c>
      <c r="E2476" s="14">
        <f>data_filtered[[#This Row],[test_year]]-data_filtered[[#This Row],[model_year]]</f>
        <v>6</v>
      </c>
      <c r="F2476" s="14">
        <v>65</v>
      </c>
      <c r="G2476" s="14">
        <v>9</v>
      </c>
      <c r="H2476" s="14">
        <v>74</v>
      </c>
      <c r="I2476" s="14">
        <v>0.121621621621622</v>
      </c>
    </row>
    <row r="2477" spans="1:9" x14ac:dyDescent="0.35">
      <c r="A2477" s="13">
        <v>2015</v>
      </c>
      <c r="B2477" s="13" t="s">
        <v>67</v>
      </c>
      <c r="C2477" s="13" t="s">
        <v>145</v>
      </c>
      <c r="D2477" s="13">
        <v>1992</v>
      </c>
      <c r="E2477" s="14">
        <f>data_filtered[[#This Row],[test_year]]-data_filtered[[#This Row],[model_year]]</f>
        <v>23</v>
      </c>
      <c r="F2477" s="13">
        <v>65</v>
      </c>
      <c r="G2477" s="13">
        <v>9</v>
      </c>
      <c r="H2477" s="13">
        <v>74</v>
      </c>
      <c r="I2477" s="13">
        <v>0.121621621621622</v>
      </c>
    </row>
    <row r="2478" spans="1:9" x14ac:dyDescent="0.35">
      <c r="A2478" s="13">
        <v>2015</v>
      </c>
      <c r="B2478" s="13" t="s">
        <v>106</v>
      </c>
      <c r="C2478" s="13" t="s">
        <v>174</v>
      </c>
      <c r="D2478" s="13">
        <v>2006</v>
      </c>
      <c r="E2478" s="14">
        <f>data_filtered[[#This Row],[test_year]]-data_filtered[[#This Row],[model_year]]</f>
        <v>9</v>
      </c>
      <c r="F2478" s="13">
        <v>65</v>
      </c>
      <c r="G2478" s="13">
        <v>9</v>
      </c>
      <c r="H2478" s="13">
        <v>74</v>
      </c>
      <c r="I2478" s="13">
        <v>0.121621621621622</v>
      </c>
    </row>
    <row r="2479" spans="1:9" x14ac:dyDescent="0.35">
      <c r="A2479" s="13">
        <v>2016</v>
      </c>
      <c r="B2479" s="13" t="s">
        <v>98</v>
      </c>
      <c r="C2479" s="13" t="s">
        <v>41</v>
      </c>
      <c r="D2479" s="13">
        <v>2002</v>
      </c>
      <c r="E2479" s="14">
        <f>data_filtered[[#This Row],[test_year]]-data_filtered[[#This Row],[model_year]]</f>
        <v>14</v>
      </c>
      <c r="F2479" s="13">
        <v>65</v>
      </c>
      <c r="G2479" s="13">
        <v>9</v>
      </c>
      <c r="H2479" s="13">
        <v>74</v>
      </c>
      <c r="I2479" s="13">
        <v>0.121621621621622</v>
      </c>
    </row>
    <row r="2480" spans="1:9" x14ac:dyDescent="0.35">
      <c r="A2480" s="14">
        <v>2016</v>
      </c>
      <c r="B2480" s="14" t="s">
        <v>42</v>
      </c>
      <c r="C2480" s="14" t="s">
        <v>45</v>
      </c>
      <c r="D2480" s="14">
        <v>2001</v>
      </c>
      <c r="E2480" s="14">
        <f>data_filtered[[#This Row],[test_year]]-data_filtered[[#This Row],[model_year]]</f>
        <v>15</v>
      </c>
      <c r="F2480" s="14">
        <v>65</v>
      </c>
      <c r="G2480" s="14">
        <v>9</v>
      </c>
      <c r="H2480" s="14">
        <v>74</v>
      </c>
      <c r="I2480" s="14">
        <v>0.121621621621622</v>
      </c>
    </row>
    <row r="2481" spans="1:9" x14ac:dyDescent="0.35">
      <c r="A2481" s="14">
        <v>2016</v>
      </c>
      <c r="B2481" s="14" t="s">
        <v>67</v>
      </c>
      <c r="C2481" s="14" t="s">
        <v>68</v>
      </c>
      <c r="D2481" s="14">
        <v>1997</v>
      </c>
      <c r="E2481" s="14">
        <f>data_filtered[[#This Row],[test_year]]-data_filtered[[#This Row],[model_year]]</f>
        <v>19</v>
      </c>
      <c r="F2481" s="14">
        <v>65</v>
      </c>
      <c r="G2481" s="14">
        <v>9</v>
      </c>
      <c r="H2481" s="14">
        <v>74</v>
      </c>
      <c r="I2481" s="14">
        <v>0.121621621621622</v>
      </c>
    </row>
    <row r="2482" spans="1:9" x14ac:dyDescent="0.35">
      <c r="A2482" s="14">
        <v>2015</v>
      </c>
      <c r="B2482" s="14" t="s">
        <v>42</v>
      </c>
      <c r="C2482" s="14" t="s">
        <v>43</v>
      </c>
      <c r="D2482" s="14">
        <v>2001</v>
      </c>
      <c r="E2482" s="14">
        <f>data_filtered[[#This Row],[test_year]]-data_filtered[[#This Row],[model_year]]</f>
        <v>14</v>
      </c>
      <c r="F2482" s="14">
        <v>253</v>
      </c>
      <c r="G2482" s="14">
        <v>35</v>
      </c>
      <c r="H2482" s="14">
        <v>288</v>
      </c>
      <c r="I2482" s="14">
        <v>0.121527777777778</v>
      </c>
    </row>
    <row r="2483" spans="1:9" x14ac:dyDescent="0.35">
      <c r="A2483" s="13">
        <v>2013</v>
      </c>
      <c r="B2483" s="13" t="s">
        <v>98</v>
      </c>
      <c r="C2483" s="13" t="s">
        <v>41</v>
      </c>
      <c r="D2483" s="13">
        <v>2005</v>
      </c>
      <c r="E2483" s="14">
        <f>data_filtered[[#This Row],[test_year]]-data_filtered[[#This Row],[model_year]]</f>
        <v>8</v>
      </c>
      <c r="F2483" s="13">
        <v>94</v>
      </c>
      <c r="G2483" s="13">
        <v>13</v>
      </c>
      <c r="H2483" s="13">
        <v>107</v>
      </c>
      <c r="I2483" s="13">
        <v>0.121495327102804</v>
      </c>
    </row>
    <row r="2484" spans="1:9" x14ac:dyDescent="0.35">
      <c r="A2484" s="14">
        <v>2014</v>
      </c>
      <c r="B2484" s="14" t="s">
        <v>98</v>
      </c>
      <c r="C2484" s="14" t="s">
        <v>41</v>
      </c>
      <c r="D2484" s="14">
        <v>2004</v>
      </c>
      <c r="E2484" s="14">
        <f>data_filtered[[#This Row],[test_year]]-data_filtered[[#This Row],[model_year]]</f>
        <v>10</v>
      </c>
      <c r="F2484" s="14">
        <v>94</v>
      </c>
      <c r="G2484" s="14">
        <v>13</v>
      </c>
      <c r="H2484" s="14">
        <v>107</v>
      </c>
      <c r="I2484" s="14">
        <v>0.121495327102804</v>
      </c>
    </row>
    <row r="2485" spans="1:9" x14ac:dyDescent="0.35">
      <c r="A2485" s="14">
        <v>2014</v>
      </c>
      <c r="B2485" s="14" t="s">
        <v>67</v>
      </c>
      <c r="C2485" s="14" t="s">
        <v>123</v>
      </c>
      <c r="D2485" s="14">
        <v>2003</v>
      </c>
      <c r="E2485" s="14">
        <f>data_filtered[[#This Row],[test_year]]-data_filtered[[#This Row],[model_year]]</f>
        <v>11</v>
      </c>
      <c r="F2485" s="14">
        <v>94</v>
      </c>
      <c r="G2485" s="14">
        <v>13</v>
      </c>
      <c r="H2485" s="14">
        <v>107</v>
      </c>
      <c r="I2485" s="14">
        <v>0.121495327102804</v>
      </c>
    </row>
    <row r="2486" spans="1:9" x14ac:dyDescent="0.35">
      <c r="A2486" s="14">
        <v>2016</v>
      </c>
      <c r="B2486" s="14" t="s">
        <v>30</v>
      </c>
      <c r="C2486" s="14" t="s">
        <v>117</v>
      </c>
      <c r="D2486" s="14">
        <v>2002</v>
      </c>
      <c r="E2486" s="14">
        <f>data_filtered[[#This Row],[test_year]]-data_filtered[[#This Row],[model_year]]</f>
        <v>14</v>
      </c>
      <c r="F2486" s="14">
        <v>94</v>
      </c>
      <c r="G2486" s="14">
        <v>13</v>
      </c>
      <c r="H2486" s="14">
        <v>107</v>
      </c>
      <c r="I2486" s="14">
        <v>0.121495327102804</v>
      </c>
    </row>
    <row r="2487" spans="1:9" x14ac:dyDescent="0.35">
      <c r="A2487" s="14">
        <v>2017</v>
      </c>
      <c r="B2487" s="14" t="s">
        <v>26</v>
      </c>
      <c r="C2487" s="14" t="s">
        <v>27</v>
      </c>
      <c r="D2487" s="14">
        <v>1999</v>
      </c>
      <c r="E2487" s="14">
        <f>data_filtered[[#This Row],[test_year]]-data_filtered[[#This Row],[model_year]]</f>
        <v>18</v>
      </c>
      <c r="F2487" s="14">
        <v>210</v>
      </c>
      <c r="G2487" s="14">
        <v>29</v>
      </c>
      <c r="H2487" s="14">
        <v>239</v>
      </c>
      <c r="I2487" s="14">
        <v>0.121338912133891</v>
      </c>
    </row>
    <row r="2488" spans="1:9" x14ac:dyDescent="0.35">
      <c r="A2488" s="14">
        <v>2016</v>
      </c>
      <c r="B2488" s="14" t="s">
        <v>52</v>
      </c>
      <c r="C2488" s="14" t="s">
        <v>74</v>
      </c>
      <c r="D2488" s="14">
        <v>2003</v>
      </c>
      <c r="E2488" s="14">
        <f>data_filtered[[#This Row],[test_year]]-data_filtered[[#This Row],[model_year]]</f>
        <v>13</v>
      </c>
      <c r="F2488" s="14">
        <v>174</v>
      </c>
      <c r="G2488" s="14">
        <v>24</v>
      </c>
      <c r="H2488" s="14">
        <v>198</v>
      </c>
      <c r="I2488" s="14">
        <v>0.12121212121212099</v>
      </c>
    </row>
    <row r="2489" spans="1:9" x14ac:dyDescent="0.35">
      <c r="A2489" s="13">
        <v>2016</v>
      </c>
      <c r="B2489" s="13" t="s">
        <v>24</v>
      </c>
      <c r="C2489" s="13" t="s">
        <v>71</v>
      </c>
      <c r="D2489" s="13">
        <v>2002</v>
      </c>
      <c r="E2489" s="14">
        <f>data_filtered[[#This Row],[test_year]]-data_filtered[[#This Row],[model_year]]</f>
        <v>14</v>
      </c>
      <c r="F2489" s="13">
        <v>116</v>
      </c>
      <c r="G2489" s="13">
        <v>16</v>
      </c>
      <c r="H2489" s="13">
        <v>132</v>
      </c>
      <c r="I2489" s="13">
        <v>0.12121212121212099</v>
      </c>
    </row>
    <row r="2490" spans="1:9" x14ac:dyDescent="0.35">
      <c r="A2490" s="13">
        <v>2016</v>
      </c>
      <c r="B2490" s="13" t="s">
        <v>30</v>
      </c>
      <c r="C2490" s="13" t="s">
        <v>124</v>
      </c>
      <c r="D2490" s="13">
        <v>2002</v>
      </c>
      <c r="E2490" s="14">
        <f>data_filtered[[#This Row],[test_year]]-data_filtered[[#This Row],[model_year]]</f>
        <v>14</v>
      </c>
      <c r="F2490" s="13">
        <v>116</v>
      </c>
      <c r="G2490" s="13">
        <v>16</v>
      </c>
      <c r="H2490" s="13">
        <v>132</v>
      </c>
      <c r="I2490" s="13">
        <v>0.12121212121212099</v>
      </c>
    </row>
    <row r="2491" spans="1:9" x14ac:dyDescent="0.35">
      <c r="A2491" s="14">
        <v>2014</v>
      </c>
      <c r="B2491" s="14" t="s">
        <v>24</v>
      </c>
      <c r="C2491" s="14" t="s">
        <v>65</v>
      </c>
      <c r="D2491" s="14">
        <v>2006</v>
      </c>
      <c r="E2491" s="14">
        <f>data_filtered[[#This Row],[test_year]]-data_filtered[[#This Row],[model_year]]</f>
        <v>8</v>
      </c>
      <c r="F2491" s="14">
        <v>87</v>
      </c>
      <c r="G2491" s="14">
        <v>12</v>
      </c>
      <c r="H2491" s="14">
        <v>99</v>
      </c>
      <c r="I2491" s="14">
        <v>0.12121212121212099</v>
      </c>
    </row>
    <row r="2492" spans="1:9" x14ac:dyDescent="0.35">
      <c r="A2492" s="14">
        <v>2016</v>
      </c>
      <c r="B2492" s="14" t="s">
        <v>37</v>
      </c>
      <c r="C2492" s="14" t="s">
        <v>59</v>
      </c>
      <c r="D2492" s="14">
        <v>2003</v>
      </c>
      <c r="E2492" s="14">
        <f>data_filtered[[#This Row],[test_year]]-data_filtered[[#This Row],[model_year]]</f>
        <v>13</v>
      </c>
      <c r="F2492" s="14">
        <v>87</v>
      </c>
      <c r="G2492" s="14">
        <v>12</v>
      </c>
      <c r="H2492" s="14">
        <v>99</v>
      </c>
      <c r="I2492" s="14">
        <v>0.12121212121212099</v>
      </c>
    </row>
    <row r="2493" spans="1:9" x14ac:dyDescent="0.35">
      <c r="A2493" s="14">
        <v>2013</v>
      </c>
      <c r="B2493" s="14" t="s">
        <v>269</v>
      </c>
      <c r="C2493" s="14" t="s">
        <v>270</v>
      </c>
      <c r="D2493" s="14">
        <v>2000</v>
      </c>
      <c r="E2493" s="14">
        <f>data_filtered[[#This Row],[test_year]]-data_filtered[[#This Row],[model_year]]</f>
        <v>13</v>
      </c>
      <c r="F2493" s="14">
        <v>58</v>
      </c>
      <c r="G2493" s="14">
        <v>8</v>
      </c>
      <c r="H2493" s="14">
        <v>66</v>
      </c>
      <c r="I2493" s="14">
        <v>0.12121212121212099</v>
      </c>
    </row>
    <row r="2494" spans="1:9" x14ac:dyDescent="0.35">
      <c r="A2494" s="14">
        <v>2013</v>
      </c>
      <c r="B2494" s="14" t="s">
        <v>26</v>
      </c>
      <c r="C2494" s="14" t="s">
        <v>78</v>
      </c>
      <c r="D2494" s="14">
        <v>1996</v>
      </c>
      <c r="E2494" s="14">
        <f>data_filtered[[#This Row],[test_year]]-data_filtered[[#This Row],[model_year]]</f>
        <v>17</v>
      </c>
      <c r="F2494" s="14">
        <v>58</v>
      </c>
      <c r="G2494" s="14">
        <v>8</v>
      </c>
      <c r="H2494" s="14">
        <v>66</v>
      </c>
      <c r="I2494" s="14">
        <v>0.12121212121212099</v>
      </c>
    </row>
    <row r="2495" spans="1:9" x14ac:dyDescent="0.35">
      <c r="A2495" s="14">
        <v>2014</v>
      </c>
      <c r="B2495" s="14" t="s">
        <v>24</v>
      </c>
      <c r="C2495" s="14" t="s">
        <v>199</v>
      </c>
      <c r="D2495" s="14">
        <v>2004</v>
      </c>
      <c r="E2495" s="14">
        <f>data_filtered[[#This Row],[test_year]]-data_filtered[[#This Row],[model_year]]</f>
        <v>10</v>
      </c>
      <c r="F2495" s="14">
        <v>58</v>
      </c>
      <c r="G2495" s="14">
        <v>8</v>
      </c>
      <c r="H2495" s="14">
        <v>66</v>
      </c>
      <c r="I2495" s="14">
        <v>0.12121212121212099</v>
      </c>
    </row>
    <row r="2496" spans="1:9" x14ac:dyDescent="0.35">
      <c r="A2496" s="14">
        <v>2014</v>
      </c>
      <c r="B2496" s="14" t="s">
        <v>30</v>
      </c>
      <c r="C2496" s="14" t="s">
        <v>196</v>
      </c>
      <c r="D2496" s="14">
        <v>2002</v>
      </c>
      <c r="E2496" s="14">
        <f>data_filtered[[#This Row],[test_year]]-data_filtered[[#This Row],[model_year]]</f>
        <v>12</v>
      </c>
      <c r="F2496" s="14">
        <v>58</v>
      </c>
      <c r="G2496" s="14">
        <v>8</v>
      </c>
      <c r="H2496" s="14">
        <v>66</v>
      </c>
      <c r="I2496" s="14">
        <v>0.12121212121212099</v>
      </c>
    </row>
    <row r="2497" spans="1:9" x14ac:dyDescent="0.35">
      <c r="A2497" s="14">
        <v>2015</v>
      </c>
      <c r="B2497" s="14" t="s">
        <v>30</v>
      </c>
      <c r="C2497" s="14" t="s">
        <v>40</v>
      </c>
      <c r="D2497" s="14">
        <v>2001</v>
      </c>
      <c r="E2497" s="14">
        <f>data_filtered[[#This Row],[test_year]]-data_filtered[[#This Row],[model_year]]</f>
        <v>14</v>
      </c>
      <c r="F2497" s="14">
        <v>58</v>
      </c>
      <c r="G2497" s="14">
        <v>8</v>
      </c>
      <c r="H2497" s="14">
        <v>66</v>
      </c>
      <c r="I2497" s="14">
        <v>0.12121212121212099</v>
      </c>
    </row>
    <row r="2498" spans="1:9" x14ac:dyDescent="0.35">
      <c r="A2498" s="14">
        <v>2015</v>
      </c>
      <c r="B2498" s="14" t="s">
        <v>33</v>
      </c>
      <c r="C2498" s="14" t="s">
        <v>109</v>
      </c>
      <c r="D2498" s="14">
        <v>2005</v>
      </c>
      <c r="E2498" s="14">
        <f>data_filtered[[#This Row],[test_year]]-data_filtered[[#This Row],[model_year]]</f>
        <v>10</v>
      </c>
      <c r="F2498" s="14">
        <v>58</v>
      </c>
      <c r="G2498" s="14">
        <v>8</v>
      </c>
      <c r="H2498" s="14">
        <v>66</v>
      </c>
      <c r="I2498" s="14">
        <v>0.12121212121212099</v>
      </c>
    </row>
    <row r="2499" spans="1:9" x14ac:dyDescent="0.35">
      <c r="A2499" s="13">
        <v>2015</v>
      </c>
      <c r="B2499" s="13" t="s">
        <v>33</v>
      </c>
      <c r="C2499" s="13" t="s">
        <v>235</v>
      </c>
      <c r="D2499" s="13">
        <v>2006</v>
      </c>
      <c r="E2499" s="14">
        <f>data_filtered[[#This Row],[test_year]]-data_filtered[[#This Row],[model_year]]</f>
        <v>9</v>
      </c>
      <c r="F2499" s="13">
        <v>58</v>
      </c>
      <c r="G2499" s="13">
        <v>8</v>
      </c>
      <c r="H2499" s="13">
        <v>66</v>
      </c>
      <c r="I2499" s="13">
        <v>0.12121212121212099</v>
      </c>
    </row>
    <row r="2500" spans="1:9" x14ac:dyDescent="0.35">
      <c r="A2500" s="14">
        <v>2016</v>
      </c>
      <c r="B2500" s="14" t="s">
        <v>24</v>
      </c>
      <c r="C2500" s="14" t="s">
        <v>199</v>
      </c>
      <c r="D2500" s="14">
        <v>2004</v>
      </c>
      <c r="E2500" s="14">
        <f>data_filtered[[#This Row],[test_year]]-data_filtered[[#This Row],[model_year]]</f>
        <v>12</v>
      </c>
      <c r="F2500" s="14">
        <v>58</v>
      </c>
      <c r="G2500" s="14">
        <v>8</v>
      </c>
      <c r="H2500" s="14">
        <v>66</v>
      </c>
      <c r="I2500" s="14">
        <v>0.12121212121212099</v>
      </c>
    </row>
    <row r="2501" spans="1:9" x14ac:dyDescent="0.35">
      <c r="A2501" s="14">
        <v>2016</v>
      </c>
      <c r="B2501" s="14" t="s">
        <v>128</v>
      </c>
      <c r="C2501" s="14" t="s">
        <v>173</v>
      </c>
      <c r="D2501" s="14">
        <v>2006</v>
      </c>
      <c r="E2501" s="14">
        <f>data_filtered[[#This Row],[test_year]]-data_filtered[[#This Row],[model_year]]</f>
        <v>10</v>
      </c>
      <c r="F2501" s="14">
        <v>58</v>
      </c>
      <c r="G2501" s="14">
        <v>8</v>
      </c>
      <c r="H2501" s="14">
        <v>66</v>
      </c>
      <c r="I2501" s="14">
        <v>0.12121212121212099</v>
      </c>
    </row>
    <row r="2502" spans="1:9" x14ac:dyDescent="0.35">
      <c r="A2502" s="13">
        <v>2016</v>
      </c>
      <c r="B2502" s="13" t="s">
        <v>30</v>
      </c>
      <c r="C2502" s="13" t="s">
        <v>47</v>
      </c>
      <c r="D2502" s="13">
        <v>2003</v>
      </c>
      <c r="E2502" s="14">
        <f>data_filtered[[#This Row],[test_year]]-data_filtered[[#This Row],[model_year]]</f>
        <v>13</v>
      </c>
      <c r="F2502" s="13">
        <v>196</v>
      </c>
      <c r="G2502" s="13">
        <v>27</v>
      </c>
      <c r="H2502" s="13">
        <v>223</v>
      </c>
      <c r="I2502" s="13">
        <v>0.121076233183857</v>
      </c>
    </row>
    <row r="2503" spans="1:9" x14ac:dyDescent="0.35">
      <c r="A2503" s="13">
        <v>2015</v>
      </c>
      <c r="B2503" s="13" t="s">
        <v>79</v>
      </c>
      <c r="C2503" s="13" t="s">
        <v>80</v>
      </c>
      <c r="D2503" s="13">
        <v>2007</v>
      </c>
      <c r="E2503" s="14">
        <f>data_filtered[[#This Row],[test_year]]-data_filtered[[#This Row],[model_year]]</f>
        <v>8</v>
      </c>
      <c r="F2503" s="13">
        <v>167</v>
      </c>
      <c r="G2503" s="13">
        <v>23</v>
      </c>
      <c r="H2503" s="13">
        <v>190</v>
      </c>
      <c r="I2503" s="13">
        <v>0.121052631578947</v>
      </c>
    </row>
    <row r="2504" spans="1:9" x14ac:dyDescent="0.35">
      <c r="A2504" s="14">
        <v>2017</v>
      </c>
      <c r="B2504" s="14" t="s">
        <v>52</v>
      </c>
      <c r="C2504" s="14" t="s">
        <v>53</v>
      </c>
      <c r="D2504" s="14">
        <v>2005</v>
      </c>
      <c r="E2504" s="14">
        <f>data_filtered[[#This Row],[test_year]]-data_filtered[[#This Row],[model_year]]</f>
        <v>12</v>
      </c>
      <c r="F2504" s="14">
        <v>189</v>
      </c>
      <c r="G2504" s="14">
        <v>26</v>
      </c>
      <c r="H2504" s="14">
        <v>215</v>
      </c>
      <c r="I2504" s="14">
        <v>0.12093023255814001</v>
      </c>
    </row>
    <row r="2505" spans="1:9" x14ac:dyDescent="0.35">
      <c r="A2505" s="13">
        <v>2014</v>
      </c>
      <c r="B2505" s="13" t="s">
        <v>26</v>
      </c>
      <c r="C2505" s="13" t="s">
        <v>110</v>
      </c>
      <c r="D2505" s="13">
        <v>1998</v>
      </c>
      <c r="E2505" s="14">
        <f>data_filtered[[#This Row],[test_year]]-data_filtered[[#This Row],[model_year]]</f>
        <v>16</v>
      </c>
      <c r="F2505" s="13">
        <v>80</v>
      </c>
      <c r="G2505" s="13">
        <v>11</v>
      </c>
      <c r="H2505" s="13">
        <v>91</v>
      </c>
      <c r="I2505" s="13">
        <v>0.120879120879121</v>
      </c>
    </row>
    <row r="2506" spans="1:9" x14ac:dyDescent="0.35">
      <c r="A2506" s="13">
        <v>2015</v>
      </c>
      <c r="B2506" s="13" t="s">
        <v>26</v>
      </c>
      <c r="C2506" s="13" t="s">
        <v>223</v>
      </c>
      <c r="D2506" s="13">
        <v>2005</v>
      </c>
      <c r="E2506" s="14">
        <f>data_filtered[[#This Row],[test_year]]-data_filtered[[#This Row],[model_year]]</f>
        <v>10</v>
      </c>
      <c r="F2506" s="13">
        <v>80</v>
      </c>
      <c r="G2506" s="13">
        <v>11</v>
      </c>
      <c r="H2506" s="13">
        <v>91</v>
      </c>
      <c r="I2506" s="13">
        <v>0.120879120879121</v>
      </c>
    </row>
    <row r="2507" spans="1:9" x14ac:dyDescent="0.35">
      <c r="A2507" s="13">
        <v>2013</v>
      </c>
      <c r="B2507" s="13" t="s">
        <v>30</v>
      </c>
      <c r="C2507" s="13" t="s">
        <v>48</v>
      </c>
      <c r="D2507" s="13">
        <v>2001</v>
      </c>
      <c r="E2507" s="14">
        <f>data_filtered[[#This Row],[test_year]]-data_filtered[[#This Row],[model_year]]</f>
        <v>12</v>
      </c>
      <c r="F2507" s="13">
        <v>102</v>
      </c>
      <c r="G2507" s="13">
        <v>14</v>
      </c>
      <c r="H2507" s="13">
        <v>116</v>
      </c>
      <c r="I2507" s="13">
        <v>0.12068965517241401</v>
      </c>
    </row>
    <row r="2508" spans="1:9" x14ac:dyDescent="0.35">
      <c r="A2508" s="14">
        <v>2013</v>
      </c>
      <c r="B2508" s="14" t="s">
        <v>24</v>
      </c>
      <c r="C2508" s="14" t="s">
        <v>267</v>
      </c>
      <c r="D2508" s="14">
        <v>2007</v>
      </c>
      <c r="E2508" s="14">
        <f>data_filtered[[#This Row],[test_year]]-data_filtered[[#This Row],[model_year]]</f>
        <v>6</v>
      </c>
      <c r="F2508" s="14">
        <v>51</v>
      </c>
      <c r="G2508" s="14">
        <v>7</v>
      </c>
      <c r="H2508" s="14">
        <v>58</v>
      </c>
      <c r="I2508" s="14">
        <v>0.12068965517241401</v>
      </c>
    </row>
    <row r="2509" spans="1:9" x14ac:dyDescent="0.35">
      <c r="A2509" s="13">
        <v>2013</v>
      </c>
      <c r="B2509" s="13" t="s">
        <v>24</v>
      </c>
      <c r="C2509" s="13" t="s">
        <v>267</v>
      </c>
      <c r="D2509" s="13">
        <v>2008</v>
      </c>
      <c r="E2509" s="14">
        <f>data_filtered[[#This Row],[test_year]]-data_filtered[[#This Row],[model_year]]</f>
        <v>5</v>
      </c>
      <c r="F2509" s="13">
        <v>51</v>
      </c>
      <c r="G2509" s="13">
        <v>7</v>
      </c>
      <c r="H2509" s="13">
        <v>58</v>
      </c>
      <c r="I2509" s="13">
        <v>0.12068965517241401</v>
      </c>
    </row>
    <row r="2510" spans="1:9" x14ac:dyDescent="0.35">
      <c r="A2510" s="13">
        <v>2013</v>
      </c>
      <c r="B2510" s="13" t="s">
        <v>37</v>
      </c>
      <c r="C2510" s="13" t="s">
        <v>59</v>
      </c>
      <c r="D2510" s="13">
        <v>2006</v>
      </c>
      <c r="E2510" s="14">
        <f>data_filtered[[#This Row],[test_year]]-data_filtered[[#This Row],[model_year]]</f>
        <v>7</v>
      </c>
      <c r="F2510" s="13">
        <v>51</v>
      </c>
      <c r="G2510" s="13">
        <v>7</v>
      </c>
      <c r="H2510" s="13">
        <v>58</v>
      </c>
      <c r="I2510" s="13">
        <v>0.12068965517241401</v>
      </c>
    </row>
    <row r="2511" spans="1:9" x14ac:dyDescent="0.35">
      <c r="A2511" s="13">
        <v>2013</v>
      </c>
      <c r="B2511" s="13" t="s">
        <v>33</v>
      </c>
      <c r="C2511" s="13" t="s">
        <v>86</v>
      </c>
      <c r="D2511" s="13">
        <v>1996</v>
      </c>
      <c r="E2511" s="14">
        <f>data_filtered[[#This Row],[test_year]]-data_filtered[[#This Row],[model_year]]</f>
        <v>17</v>
      </c>
      <c r="F2511" s="13">
        <v>51</v>
      </c>
      <c r="G2511" s="13">
        <v>7</v>
      </c>
      <c r="H2511" s="13">
        <v>58</v>
      </c>
      <c r="I2511" s="13">
        <v>0.12068965517241401</v>
      </c>
    </row>
    <row r="2512" spans="1:9" x14ac:dyDescent="0.35">
      <c r="A2512" s="13">
        <v>2014</v>
      </c>
      <c r="B2512" s="13" t="s">
        <v>79</v>
      </c>
      <c r="C2512" s="13" t="s">
        <v>251</v>
      </c>
      <c r="D2512" s="13">
        <v>2002</v>
      </c>
      <c r="E2512" s="14">
        <f>data_filtered[[#This Row],[test_year]]-data_filtered[[#This Row],[model_year]]</f>
        <v>12</v>
      </c>
      <c r="F2512" s="13">
        <v>51</v>
      </c>
      <c r="G2512" s="13">
        <v>7</v>
      </c>
      <c r="H2512" s="13">
        <v>58</v>
      </c>
      <c r="I2512" s="13">
        <v>0.12068965517241401</v>
      </c>
    </row>
    <row r="2513" spans="1:9" x14ac:dyDescent="0.35">
      <c r="A2513" s="13">
        <v>2015</v>
      </c>
      <c r="B2513" s="13" t="s">
        <v>42</v>
      </c>
      <c r="C2513" s="13" t="s">
        <v>66</v>
      </c>
      <c r="D2513" s="13">
        <v>1990</v>
      </c>
      <c r="E2513" s="14">
        <f>data_filtered[[#This Row],[test_year]]-data_filtered[[#This Row],[model_year]]</f>
        <v>25</v>
      </c>
      <c r="F2513" s="13">
        <v>51</v>
      </c>
      <c r="G2513" s="13">
        <v>7</v>
      </c>
      <c r="H2513" s="13">
        <v>58</v>
      </c>
      <c r="I2513" s="13">
        <v>0.12068965517241401</v>
      </c>
    </row>
    <row r="2514" spans="1:9" x14ac:dyDescent="0.35">
      <c r="A2514" s="14">
        <v>2015</v>
      </c>
      <c r="B2514" s="14" t="s">
        <v>67</v>
      </c>
      <c r="C2514" s="14" t="s">
        <v>297</v>
      </c>
      <c r="D2514" s="14">
        <v>2004</v>
      </c>
      <c r="E2514" s="14">
        <f>data_filtered[[#This Row],[test_year]]-data_filtered[[#This Row],[model_year]]</f>
        <v>11</v>
      </c>
      <c r="F2514" s="14">
        <v>51</v>
      </c>
      <c r="G2514" s="14">
        <v>7</v>
      </c>
      <c r="H2514" s="14">
        <v>58</v>
      </c>
      <c r="I2514" s="14">
        <v>0.12068965517241401</v>
      </c>
    </row>
    <row r="2515" spans="1:9" x14ac:dyDescent="0.35">
      <c r="A2515" s="14">
        <v>2015</v>
      </c>
      <c r="B2515" s="14" t="s">
        <v>158</v>
      </c>
      <c r="C2515" s="14" t="s">
        <v>243</v>
      </c>
      <c r="D2515" s="14">
        <v>1998</v>
      </c>
      <c r="E2515" s="14">
        <f>data_filtered[[#This Row],[test_year]]-data_filtered[[#This Row],[model_year]]</f>
        <v>17</v>
      </c>
      <c r="F2515" s="14">
        <v>51</v>
      </c>
      <c r="G2515" s="14">
        <v>7</v>
      </c>
      <c r="H2515" s="14">
        <v>58</v>
      </c>
      <c r="I2515" s="14">
        <v>0.12068965517241401</v>
      </c>
    </row>
    <row r="2516" spans="1:9" x14ac:dyDescent="0.35">
      <c r="A2516" s="13">
        <v>2017</v>
      </c>
      <c r="B2516" s="13" t="s">
        <v>33</v>
      </c>
      <c r="C2516" s="13" t="s">
        <v>216</v>
      </c>
      <c r="D2516" s="13">
        <v>2006</v>
      </c>
      <c r="E2516" s="14">
        <f>data_filtered[[#This Row],[test_year]]-data_filtered[[#This Row],[model_year]]</f>
        <v>11</v>
      </c>
      <c r="F2516" s="13">
        <v>51</v>
      </c>
      <c r="G2516" s="13">
        <v>7</v>
      </c>
      <c r="H2516" s="13">
        <v>58</v>
      </c>
      <c r="I2516" s="13">
        <v>0.12068965517241401</v>
      </c>
    </row>
    <row r="2517" spans="1:9" x14ac:dyDescent="0.35">
      <c r="A2517" s="13">
        <v>2017</v>
      </c>
      <c r="B2517" s="13" t="s">
        <v>26</v>
      </c>
      <c r="C2517" s="13" t="s">
        <v>110</v>
      </c>
      <c r="D2517" s="13">
        <v>1996</v>
      </c>
      <c r="E2517" s="14">
        <f>data_filtered[[#This Row],[test_year]]-data_filtered[[#This Row],[model_year]]</f>
        <v>21</v>
      </c>
      <c r="F2517" s="13">
        <v>51</v>
      </c>
      <c r="G2517" s="13">
        <v>7</v>
      </c>
      <c r="H2517" s="13">
        <v>58</v>
      </c>
      <c r="I2517" s="13">
        <v>0.12068965517241401</v>
      </c>
    </row>
    <row r="2518" spans="1:9" x14ac:dyDescent="0.35">
      <c r="A2518" s="14">
        <v>2016</v>
      </c>
      <c r="B2518" s="14" t="s">
        <v>37</v>
      </c>
      <c r="C2518" s="14" t="s">
        <v>39</v>
      </c>
      <c r="D2518" s="14">
        <v>2004</v>
      </c>
      <c r="E2518" s="14">
        <f>data_filtered[[#This Row],[test_year]]-data_filtered[[#This Row],[model_year]]</f>
        <v>12</v>
      </c>
      <c r="F2518" s="14">
        <v>124</v>
      </c>
      <c r="G2518" s="14">
        <v>17</v>
      </c>
      <c r="H2518" s="14">
        <v>141</v>
      </c>
      <c r="I2518" s="14">
        <v>0.120567375886525</v>
      </c>
    </row>
    <row r="2519" spans="1:9" x14ac:dyDescent="0.35">
      <c r="A2519" s="14">
        <v>2015</v>
      </c>
      <c r="B2519" s="14" t="s">
        <v>24</v>
      </c>
      <c r="C2519" s="14" t="s">
        <v>49</v>
      </c>
      <c r="D2519" s="14">
        <v>2004</v>
      </c>
      <c r="E2519" s="14">
        <f>data_filtered[[#This Row],[test_year]]-data_filtered[[#This Row],[model_year]]</f>
        <v>11</v>
      </c>
      <c r="F2519" s="14">
        <v>146</v>
      </c>
      <c r="G2519" s="14">
        <v>20</v>
      </c>
      <c r="H2519" s="14">
        <v>166</v>
      </c>
      <c r="I2519" s="14">
        <v>0.120481927710843</v>
      </c>
    </row>
    <row r="2520" spans="1:9" x14ac:dyDescent="0.35">
      <c r="A2520" s="13">
        <v>2014</v>
      </c>
      <c r="B2520" s="13" t="s">
        <v>67</v>
      </c>
      <c r="C2520" s="13" t="s">
        <v>68</v>
      </c>
      <c r="D2520" s="13">
        <v>1997</v>
      </c>
      <c r="E2520" s="14">
        <f>data_filtered[[#This Row],[test_year]]-data_filtered[[#This Row],[model_year]]</f>
        <v>17</v>
      </c>
      <c r="F2520" s="13">
        <v>73</v>
      </c>
      <c r="G2520" s="13">
        <v>10</v>
      </c>
      <c r="H2520" s="13">
        <v>83</v>
      </c>
      <c r="I2520" s="13">
        <v>0.120481927710843</v>
      </c>
    </row>
    <row r="2521" spans="1:9" x14ac:dyDescent="0.35">
      <c r="A2521" s="14">
        <v>2017</v>
      </c>
      <c r="B2521" s="14" t="s">
        <v>58</v>
      </c>
      <c r="C2521" s="14" t="s">
        <v>63</v>
      </c>
      <c r="D2521" s="14">
        <v>2005</v>
      </c>
      <c r="E2521" s="14">
        <f>data_filtered[[#This Row],[test_year]]-data_filtered[[#This Row],[model_year]]</f>
        <v>12</v>
      </c>
      <c r="F2521" s="14">
        <v>73</v>
      </c>
      <c r="G2521" s="14">
        <v>10</v>
      </c>
      <c r="H2521" s="14">
        <v>83</v>
      </c>
      <c r="I2521" s="14">
        <v>0.120481927710843</v>
      </c>
    </row>
    <row r="2522" spans="1:9" x14ac:dyDescent="0.35">
      <c r="A2522" s="14">
        <v>2013</v>
      </c>
      <c r="B2522" s="14" t="s">
        <v>67</v>
      </c>
      <c r="C2522" s="14" t="s">
        <v>193</v>
      </c>
      <c r="D2522" s="14">
        <v>1999</v>
      </c>
      <c r="E2522" s="14">
        <f>data_filtered[[#This Row],[test_year]]-data_filtered[[#This Row],[model_year]]</f>
        <v>14</v>
      </c>
      <c r="F2522" s="14">
        <v>95</v>
      </c>
      <c r="G2522" s="14">
        <v>13</v>
      </c>
      <c r="H2522" s="14">
        <v>108</v>
      </c>
      <c r="I2522" s="14">
        <v>0.12037037037037</v>
      </c>
    </row>
    <row r="2523" spans="1:9" x14ac:dyDescent="0.35">
      <c r="A2523" s="13">
        <v>2014</v>
      </c>
      <c r="B2523" s="13" t="s">
        <v>67</v>
      </c>
      <c r="C2523" s="13" t="s">
        <v>138</v>
      </c>
      <c r="D2523" s="13">
        <v>1998</v>
      </c>
      <c r="E2523" s="14">
        <f>data_filtered[[#This Row],[test_year]]-data_filtered[[#This Row],[model_year]]</f>
        <v>16</v>
      </c>
      <c r="F2523" s="13">
        <v>95</v>
      </c>
      <c r="G2523" s="13">
        <v>13</v>
      </c>
      <c r="H2523" s="13">
        <v>108</v>
      </c>
      <c r="I2523" s="13">
        <v>0.12037037037037</v>
      </c>
    </row>
    <row r="2524" spans="1:9" x14ac:dyDescent="0.35">
      <c r="A2524" s="13">
        <v>2016</v>
      </c>
      <c r="B2524" s="13" t="s">
        <v>79</v>
      </c>
      <c r="C2524" s="13" t="s">
        <v>80</v>
      </c>
      <c r="D2524" s="13">
        <v>2009</v>
      </c>
      <c r="E2524" s="14">
        <f>data_filtered[[#This Row],[test_year]]-data_filtered[[#This Row],[model_year]]</f>
        <v>7</v>
      </c>
      <c r="F2524" s="13">
        <v>95</v>
      </c>
      <c r="G2524" s="13">
        <v>13</v>
      </c>
      <c r="H2524" s="13">
        <v>108</v>
      </c>
      <c r="I2524" s="13">
        <v>0.12037037037037</v>
      </c>
    </row>
    <row r="2525" spans="1:9" x14ac:dyDescent="0.35">
      <c r="A2525" s="13">
        <v>2015</v>
      </c>
      <c r="B2525" s="13" t="s">
        <v>33</v>
      </c>
      <c r="C2525" s="13" t="s">
        <v>34</v>
      </c>
      <c r="D2525" s="13">
        <v>2005</v>
      </c>
      <c r="E2525" s="14">
        <f>data_filtered[[#This Row],[test_year]]-data_filtered[[#This Row],[model_year]]</f>
        <v>10</v>
      </c>
      <c r="F2525" s="13">
        <v>329</v>
      </c>
      <c r="G2525" s="13">
        <v>45</v>
      </c>
      <c r="H2525" s="13">
        <v>374</v>
      </c>
      <c r="I2525" s="13">
        <v>0.12032085561497299</v>
      </c>
    </row>
    <row r="2526" spans="1:9" x14ac:dyDescent="0.35">
      <c r="A2526" s="13">
        <v>2013</v>
      </c>
      <c r="B2526" s="13" t="s">
        <v>24</v>
      </c>
      <c r="C2526" s="13" t="s">
        <v>41</v>
      </c>
      <c r="D2526" s="13">
        <v>2005</v>
      </c>
      <c r="E2526" s="14">
        <f>data_filtered[[#This Row],[test_year]]-data_filtered[[#This Row],[model_year]]</f>
        <v>8</v>
      </c>
      <c r="F2526" s="13">
        <v>256</v>
      </c>
      <c r="G2526" s="13">
        <v>35</v>
      </c>
      <c r="H2526" s="13">
        <v>291</v>
      </c>
      <c r="I2526" s="13">
        <v>0.120274914089347</v>
      </c>
    </row>
    <row r="2527" spans="1:9" x14ac:dyDescent="0.35">
      <c r="A2527" s="14">
        <v>2017</v>
      </c>
      <c r="B2527" s="14" t="s">
        <v>26</v>
      </c>
      <c r="C2527" s="14" t="s">
        <v>27</v>
      </c>
      <c r="D2527" s="14">
        <v>2002</v>
      </c>
      <c r="E2527" s="14">
        <f>data_filtered[[#This Row],[test_year]]-data_filtered[[#This Row],[model_year]]</f>
        <v>15</v>
      </c>
      <c r="F2527" s="14">
        <v>300</v>
      </c>
      <c r="G2527" s="14">
        <v>41</v>
      </c>
      <c r="H2527" s="14">
        <v>341</v>
      </c>
      <c r="I2527" s="14">
        <v>0.120234604105572</v>
      </c>
    </row>
    <row r="2528" spans="1:9" x14ac:dyDescent="0.35">
      <c r="A2528" s="14">
        <v>2014</v>
      </c>
      <c r="B2528" s="14" t="s">
        <v>30</v>
      </c>
      <c r="C2528" s="14" t="s">
        <v>32</v>
      </c>
      <c r="D2528" s="14">
        <v>2003</v>
      </c>
      <c r="E2528" s="14">
        <f>data_filtered[[#This Row],[test_year]]-data_filtered[[#This Row],[model_year]]</f>
        <v>11</v>
      </c>
      <c r="F2528" s="14">
        <v>227</v>
      </c>
      <c r="G2528" s="14">
        <v>31</v>
      </c>
      <c r="H2528" s="14">
        <v>258</v>
      </c>
      <c r="I2528" s="14">
        <v>0.12015503875969</v>
      </c>
    </row>
    <row r="2529" spans="1:9" x14ac:dyDescent="0.35">
      <c r="A2529" s="13">
        <v>2014</v>
      </c>
      <c r="B2529" s="13" t="s">
        <v>52</v>
      </c>
      <c r="C2529" s="13" t="s">
        <v>61</v>
      </c>
      <c r="D2529" s="13">
        <v>1996</v>
      </c>
      <c r="E2529" s="14">
        <f>data_filtered[[#This Row],[test_year]]-data_filtered[[#This Row],[model_year]]</f>
        <v>18</v>
      </c>
      <c r="F2529" s="13">
        <v>132</v>
      </c>
      <c r="G2529" s="13">
        <v>18</v>
      </c>
      <c r="H2529" s="13">
        <v>150</v>
      </c>
      <c r="I2529" s="13">
        <v>0.12</v>
      </c>
    </row>
    <row r="2530" spans="1:9" x14ac:dyDescent="0.35">
      <c r="A2530" s="14">
        <v>2014</v>
      </c>
      <c r="B2530" s="14" t="s">
        <v>52</v>
      </c>
      <c r="C2530" s="14" t="s">
        <v>202</v>
      </c>
      <c r="D2530" s="14">
        <v>2005</v>
      </c>
      <c r="E2530" s="14">
        <f>data_filtered[[#This Row],[test_year]]-data_filtered[[#This Row],[model_year]]</f>
        <v>9</v>
      </c>
      <c r="F2530" s="14">
        <v>88</v>
      </c>
      <c r="G2530" s="14">
        <v>12</v>
      </c>
      <c r="H2530" s="14">
        <v>100</v>
      </c>
      <c r="I2530" s="14">
        <v>0.12</v>
      </c>
    </row>
    <row r="2531" spans="1:9" x14ac:dyDescent="0.35">
      <c r="A2531" s="13">
        <v>2015</v>
      </c>
      <c r="B2531" s="13" t="s">
        <v>26</v>
      </c>
      <c r="C2531" s="13" t="s">
        <v>27</v>
      </c>
      <c r="D2531" s="13">
        <v>1993</v>
      </c>
      <c r="E2531" s="14">
        <f>data_filtered[[#This Row],[test_year]]-data_filtered[[#This Row],[model_year]]</f>
        <v>22</v>
      </c>
      <c r="F2531" s="13">
        <v>88</v>
      </c>
      <c r="G2531" s="13">
        <v>12</v>
      </c>
      <c r="H2531" s="13">
        <v>100</v>
      </c>
      <c r="I2531" s="13">
        <v>0.12</v>
      </c>
    </row>
    <row r="2532" spans="1:9" x14ac:dyDescent="0.35">
      <c r="A2532" s="13">
        <v>2016</v>
      </c>
      <c r="B2532" s="13" t="s">
        <v>98</v>
      </c>
      <c r="C2532" s="13" t="s">
        <v>99</v>
      </c>
      <c r="D2532" s="13">
        <v>2005</v>
      </c>
      <c r="E2532" s="14">
        <f>data_filtered[[#This Row],[test_year]]-data_filtered[[#This Row],[model_year]]</f>
        <v>11</v>
      </c>
      <c r="F2532" s="13">
        <v>88</v>
      </c>
      <c r="G2532" s="13">
        <v>12</v>
      </c>
      <c r="H2532" s="13">
        <v>100</v>
      </c>
      <c r="I2532" s="13">
        <v>0.12</v>
      </c>
    </row>
    <row r="2533" spans="1:9" x14ac:dyDescent="0.35">
      <c r="A2533" s="13">
        <v>2016</v>
      </c>
      <c r="B2533" s="13" t="s">
        <v>67</v>
      </c>
      <c r="C2533" s="13" t="s">
        <v>138</v>
      </c>
      <c r="D2533" s="13">
        <v>1998</v>
      </c>
      <c r="E2533" s="14">
        <f>data_filtered[[#This Row],[test_year]]-data_filtered[[#This Row],[model_year]]</f>
        <v>18</v>
      </c>
      <c r="F2533" s="13">
        <v>88</v>
      </c>
      <c r="G2533" s="13">
        <v>12</v>
      </c>
      <c r="H2533" s="13">
        <v>100</v>
      </c>
      <c r="I2533" s="13">
        <v>0.12</v>
      </c>
    </row>
    <row r="2534" spans="1:9" x14ac:dyDescent="0.35">
      <c r="A2534" s="13">
        <v>2015</v>
      </c>
      <c r="B2534" s="13" t="s">
        <v>58</v>
      </c>
      <c r="C2534" s="13" t="s">
        <v>142</v>
      </c>
      <c r="D2534" s="13">
        <v>2006</v>
      </c>
      <c r="E2534" s="14">
        <f>data_filtered[[#This Row],[test_year]]-data_filtered[[#This Row],[model_year]]</f>
        <v>9</v>
      </c>
      <c r="F2534" s="13">
        <v>66</v>
      </c>
      <c r="G2534" s="13">
        <v>9</v>
      </c>
      <c r="H2534" s="13">
        <v>75</v>
      </c>
      <c r="I2534" s="13">
        <v>0.12</v>
      </c>
    </row>
    <row r="2535" spans="1:9" x14ac:dyDescent="0.35">
      <c r="A2535" s="13">
        <v>2015</v>
      </c>
      <c r="B2535" s="13" t="s">
        <v>30</v>
      </c>
      <c r="C2535" s="13" t="s">
        <v>260</v>
      </c>
      <c r="D2535" s="13">
        <v>1991</v>
      </c>
      <c r="E2535" s="14">
        <f>data_filtered[[#This Row],[test_year]]-data_filtered[[#This Row],[model_year]]</f>
        <v>24</v>
      </c>
      <c r="F2535" s="13">
        <v>66</v>
      </c>
      <c r="G2535" s="13">
        <v>9</v>
      </c>
      <c r="H2535" s="13">
        <v>75</v>
      </c>
      <c r="I2535" s="13">
        <v>0.12</v>
      </c>
    </row>
    <row r="2536" spans="1:9" x14ac:dyDescent="0.35">
      <c r="A2536" s="14">
        <v>2015</v>
      </c>
      <c r="B2536" s="14" t="s">
        <v>106</v>
      </c>
      <c r="C2536" s="14" t="s">
        <v>275</v>
      </c>
      <c r="D2536" s="14">
        <v>2007</v>
      </c>
      <c r="E2536" s="14">
        <f>data_filtered[[#This Row],[test_year]]-data_filtered[[#This Row],[model_year]]</f>
        <v>8</v>
      </c>
      <c r="F2536" s="14">
        <v>66</v>
      </c>
      <c r="G2536" s="14">
        <v>9</v>
      </c>
      <c r="H2536" s="14">
        <v>75</v>
      </c>
      <c r="I2536" s="14">
        <v>0.12</v>
      </c>
    </row>
    <row r="2537" spans="1:9" x14ac:dyDescent="0.35">
      <c r="A2537" s="14">
        <v>2013</v>
      </c>
      <c r="B2537" s="14" t="s">
        <v>190</v>
      </c>
      <c r="C2537" s="14" t="s">
        <v>259</v>
      </c>
      <c r="D2537" s="14">
        <v>2004</v>
      </c>
      <c r="E2537" s="14">
        <f>data_filtered[[#This Row],[test_year]]-data_filtered[[#This Row],[model_year]]</f>
        <v>9</v>
      </c>
      <c r="F2537" s="14">
        <v>44</v>
      </c>
      <c r="G2537" s="14">
        <v>6</v>
      </c>
      <c r="H2537" s="14">
        <v>50</v>
      </c>
      <c r="I2537" s="14">
        <v>0.12</v>
      </c>
    </row>
    <row r="2538" spans="1:9" x14ac:dyDescent="0.35">
      <c r="A2538" s="13">
        <v>2014</v>
      </c>
      <c r="B2538" s="13" t="s">
        <v>24</v>
      </c>
      <c r="C2538" s="13" t="s">
        <v>120</v>
      </c>
      <c r="D2538" s="13">
        <v>2012</v>
      </c>
      <c r="E2538" s="14">
        <f>data_filtered[[#This Row],[test_year]]-data_filtered[[#This Row],[model_year]]</f>
        <v>2</v>
      </c>
      <c r="F2538" s="13">
        <v>44</v>
      </c>
      <c r="G2538" s="13">
        <v>6</v>
      </c>
      <c r="H2538" s="13">
        <v>50</v>
      </c>
      <c r="I2538" s="13">
        <v>0.12</v>
      </c>
    </row>
    <row r="2539" spans="1:9" x14ac:dyDescent="0.35">
      <c r="A2539" s="13">
        <v>2014</v>
      </c>
      <c r="B2539" s="13" t="s">
        <v>58</v>
      </c>
      <c r="C2539" s="13" t="s">
        <v>329</v>
      </c>
      <c r="D2539" s="13">
        <v>2005</v>
      </c>
      <c r="E2539" s="14">
        <f>data_filtered[[#This Row],[test_year]]-data_filtered[[#This Row],[model_year]]</f>
        <v>9</v>
      </c>
      <c r="F2539" s="13">
        <v>44</v>
      </c>
      <c r="G2539" s="13">
        <v>6</v>
      </c>
      <c r="H2539" s="13">
        <v>50</v>
      </c>
      <c r="I2539" s="13">
        <v>0.12</v>
      </c>
    </row>
    <row r="2540" spans="1:9" x14ac:dyDescent="0.35">
      <c r="A2540" s="14">
        <v>2015</v>
      </c>
      <c r="B2540" s="14" t="s">
        <v>158</v>
      </c>
      <c r="C2540" s="14" t="s">
        <v>243</v>
      </c>
      <c r="D2540" s="14">
        <v>1999</v>
      </c>
      <c r="E2540" s="14">
        <f>data_filtered[[#This Row],[test_year]]-data_filtered[[#This Row],[model_year]]</f>
        <v>16</v>
      </c>
      <c r="F2540" s="14">
        <v>44</v>
      </c>
      <c r="G2540" s="14">
        <v>6</v>
      </c>
      <c r="H2540" s="14">
        <v>50</v>
      </c>
      <c r="I2540" s="14">
        <v>0.12</v>
      </c>
    </row>
    <row r="2541" spans="1:9" x14ac:dyDescent="0.35">
      <c r="A2541" s="14">
        <v>2016</v>
      </c>
      <c r="B2541" s="14" t="s">
        <v>24</v>
      </c>
      <c r="C2541" s="14" t="s">
        <v>238</v>
      </c>
      <c r="D2541" s="14">
        <v>2005</v>
      </c>
      <c r="E2541" s="14">
        <f>data_filtered[[#This Row],[test_year]]-data_filtered[[#This Row],[model_year]]</f>
        <v>11</v>
      </c>
      <c r="F2541" s="14">
        <v>44</v>
      </c>
      <c r="G2541" s="14">
        <v>6</v>
      </c>
      <c r="H2541" s="14">
        <v>50</v>
      </c>
      <c r="I2541" s="14">
        <v>0.12</v>
      </c>
    </row>
    <row r="2542" spans="1:9" x14ac:dyDescent="0.35">
      <c r="A2542" s="13">
        <v>2016</v>
      </c>
      <c r="B2542" s="13" t="s">
        <v>24</v>
      </c>
      <c r="C2542" s="13" t="s">
        <v>331</v>
      </c>
      <c r="D2542" s="13">
        <v>2004</v>
      </c>
      <c r="E2542" s="14">
        <f>data_filtered[[#This Row],[test_year]]-data_filtered[[#This Row],[model_year]]</f>
        <v>12</v>
      </c>
      <c r="F2542" s="13">
        <v>44</v>
      </c>
      <c r="G2542" s="13">
        <v>6</v>
      </c>
      <c r="H2542" s="13">
        <v>50</v>
      </c>
      <c r="I2542" s="13">
        <v>0.12</v>
      </c>
    </row>
    <row r="2543" spans="1:9" x14ac:dyDescent="0.35">
      <c r="A2543" s="14">
        <v>2016</v>
      </c>
      <c r="B2543" s="14" t="s">
        <v>52</v>
      </c>
      <c r="C2543" s="14" t="s">
        <v>318</v>
      </c>
      <c r="D2543" s="14">
        <v>2004</v>
      </c>
      <c r="E2543" s="14">
        <f>data_filtered[[#This Row],[test_year]]-data_filtered[[#This Row],[model_year]]</f>
        <v>12</v>
      </c>
      <c r="F2543" s="14">
        <v>44</v>
      </c>
      <c r="G2543" s="14">
        <v>6</v>
      </c>
      <c r="H2543" s="14">
        <v>50</v>
      </c>
      <c r="I2543" s="14">
        <v>0.12</v>
      </c>
    </row>
    <row r="2544" spans="1:9" x14ac:dyDescent="0.35">
      <c r="A2544" s="13">
        <v>2016</v>
      </c>
      <c r="B2544" s="13" t="s">
        <v>52</v>
      </c>
      <c r="C2544" s="13" t="s">
        <v>150</v>
      </c>
      <c r="D2544" s="13">
        <v>2007</v>
      </c>
      <c r="E2544" s="14">
        <f>data_filtered[[#This Row],[test_year]]-data_filtered[[#This Row],[model_year]]</f>
        <v>9</v>
      </c>
      <c r="F2544" s="13">
        <v>44</v>
      </c>
      <c r="G2544" s="13">
        <v>6</v>
      </c>
      <c r="H2544" s="13">
        <v>50</v>
      </c>
      <c r="I2544" s="13">
        <v>0.12</v>
      </c>
    </row>
    <row r="2545" spans="1:9" x14ac:dyDescent="0.35">
      <c r="A2545" s="13">
        <v>2016</v>
      </c>
      <c r="B2545" s="13" t="s">
        <v>30</v>
      </c>
      <c r="C2545" s="13" t="s">
        <v>274</v>
      </c>
      <c r="D2545" s="13">
        <v>2006</v>
      </c>
      <c r="E2545" s="14">
        <f>data_filtered[[#This Row],[test_year]]-data_filtered[[#This Row],[model_year]]</f>
        <v>10</v>
      </c>
      <c r="F2545" s="13">
        <v>44</v>
      </c>
      <c r="G2545" s="13">
        <v>6</v>
      </c>
      <c r="H2545" s="13">
        <v>50</v>
      </c>
      <c r="I2545" s="13">
        <v>0.12</v>
      </c>
    </row>
    <row r="2546" spans="1:9" x14ac:dyDescent="0.35">
      <c r="A2546" s="14">
        <v>2016</v>
      </c>
      <c r="B2546" s="14" t="s">
        <v>26</v>
      </c>
      <c r="C2546" s="14" t="s">
        <v>345</v>
      </c>
      <c r="D2546" s="14">
        <v>2001</v>
      </c>
      <c r="E2546" s="14">
        <f>data_filtered[[#This Row],[test_year]]-data_filtered[[#This Row],[model_year]]</f>
        <v>15</v>
      </c>
      <c r="F2546" s="14">
        <v>44</v>
      </c>
      <c r="G2546" s="14">
        <v>6</v>
      </c>
      <c r="H2546" s="14">
        <v>50</v>
      </c>
      <c r="I2546" s="14">
        <v>0.12</v>
      </c>
    </row>
    <row r="2547" spans="1:9" x14ac:dyDescent="0.35">
      <c r="A2547" s="14">
        <v>2014</v>
      </c>
      <c r="B2547" s="14" t="s">
        <v>42</v>
      </c>
      <c r="C2547" s="14" t="s">
        <v>43</v>
      </c>
      <c r="D2547" s="14">
        <v>1996</v>
      </c>
      <c r="E2547" s="14">
        <f>data_filtered[[#This Row],[test_year]]-data_filtered[[#This Row],[model_year]]</f>
        <v>18</v>
      </c>
      <c r="F2547" s="14">
        <v>103</v>
      </c>
      <c r="G2547" s="14">
        <v>14</v>
      </c>
      <c r="H2547" s="14">
        <v>117</v>
      </c>
      <c r="I2547" s="14">
        <v>0.11965811965812</v>
      </c>
    </row>
    <row r="2548" spans="1:9" x14ac:dyDescent="0.35">
      <c r="A2548" s="13">
        <v>2016</v>
      </c>
      <c r="B2548" s="13" t="s">
        <v>30</v>
      </c>
      <c r="C2548" s="13" t="s">
        <v>156</v>
      </c>
      <c r="D2548" s="13">
        <v>2005</v>
      </c>
      <c r="E2548" s="14">
        <f>data_filtered[[#This Row],[test_year]]-data_filtered[[#This Row],[model_year]]</f>
        <v>11</v>
      </c>
      <c r="F2548" s="13">
        <v>81</v>
      </c>
      <c r="G2548" s="13">
        <v>11</v>
      </c>
      <c r="H2548" s="13">
        <v>92</v>
      </c>
      <c r="I2548" s="13">
        <v>0.119565217391304</v>
      </c>
    </row>
    <row r="2549" spans="1:9" x14ac:dyDescent="0.35">
      <c r="A2549" s="13">
        <v>2013</v>
      </c>
      <c r="B2549" s="13" t="s">
        <v>26</v>
      </c>
      <c r="C2549" s="13" t="s">
        <v>176</v>
      </c>
      <c r="D2549" s="13">
        <v>2001</v>
      </c>
      <c r="E2549" s="14">
        <f>data_filtered[[#This Row],[test_year]]-data_filtered[[#This Row],[model_year]]</f>
        <v>12</v>
      </c>
      <c r="F2549" s="13">
        <v>59</v>
      </c>
      <c r="G2549" s="13">
        <v>8</v>
      </c>
      <c r="H2549" s="13">
        <v>67</v>
      </c>
      <c r="I2549" s="13">
        <v>0.119402985074627</v>
      </c>
    </row>
    <row r="2550" spans="1:9" x14ac:dyDescent="0.35">
      <c r="A2550" s="13">
        <v>2015</v>
      </c>
      <c r="B2550" s="13" t="s">
        <v>33</v>
      </c>
      <c r="C2550" s="13" t="s">
        <v>235</v>
      </c>
      <c r="D2550" s="13">
        <v>2007</v>
      </c>
      <c r="E2550" s="14">
        <f>data_filtered[[#This Row],[test_year]]-data_filtered[[#This Row],[model_year]]</f>
        <v>8</v>
      </c>
      <c r="F2550" s="13">
        <v>59</v>
      </c>
      <c r="G2550" s="13">
        <v>8</v>
      </c>
      <c r="H2550" s="13">
        <v>67</v>
      </c>
      <c r="I2550" s="13">
        <v>0.119402985074627</v>
      </c>
    </row>
    <row r="2551" spans="1:9" x14ac:dyDescent="0.35">
      <c r="A2551" s="13">
        <v>2017</v>
      </c>
      <c r="B2551" s="13" t="s">
        <v>33</v>
      </c>
      <c r="C2551" s="13" t="s">
        <v>203</v>
      </c>
      <c r="D2551" s="13">
        <v>2003</v>
      </c>
      <c r="E2551" s="14">
        <f>data_filtered[[#This Row],[test_year]]-data_filtered[[#This Row],[model_year]]</f>
        <v>14</v>
      </c>
      <c r="F2551" s="13">
        <v>59</v>
      </c>
      <c r="G2551" s="13">
        <v>8</v>
      </c>
      <c r="H2551" s="13">
        <v>67</v>
      </c>
      <c r="I2551" s="13">
        <v>0.119402985074627</v>
      </c>
    </row>
    <row r="2552" spans="1:9" x14ac:dyDescent="0.35">
      <c r="A2552" s="13">
        <v>2015</v>
      </c>
      <c r="B2552" s="13" t="s">
        <v>37</v>
      </c>
      <c r="C2552" s="13" t="s">
        <v>39</v>
      </c>
      <c r="D2552" s="13">
        <v>2004</v>
      </c>
      <c r="E2552" s="14">
        <f>data_filtered[[#This Row],[test_year]]-data_filtered[[#This Row],[model_year]]</f>
        <v>11</v>
      </c>
      <c r="F2552" s="13">
        <v>155</v>
      </c>
      <c r="G2552" s="13">
        <v>21</v>
      </c>
      <c r="H2552" s="13">
        <v>176</v>
      </c>
      <c r="I2552" s="13">
        <v>0.119318181818182</v>
      </c>
    </row>
    <row r="2553" spans="1:9" x14ac:dyDescent="0.35">
      <c r="A2553" s="14">
        <v>2016</v>
      </c>
      <c r="B2553" s="14" t="s">
        <v>52</v>
      </c>
      <c r="C2553" s="14" t="s">
        <v>61</v>
      </c>
      <c r="D2553" s="14">
        <v>1996</v>
      </c>
      <c r="E2553" s="14">
        <f>data_filtered[[#This Row],[test_year]]-data_filtered[[#This Row],[model_year]]</f>
        <v>20</v>
      </c>
      <c r="F2553" s="14">
        <v>96</v>
      </c>
      <c r="G2553" s="14">
        <v>13</v>
      </c>
      <c r="H2553" s="14">
        <v>109</v>
      </c>
      <c r="I2553" s="14">
        <v>0.119266055045872</v>
      </c>
    </row>
    <row r="2554" spans="1:9" x14ac:dyDescent="0.35">
      <c r="A2554" s="13">
        <v>2015</v>
      </c>
      <c r="B2554" s="13" t="s">
        <v>52</v>
      </c>
      <c r="C2554" s="13" t="s">
        <v>53</v>
      </c>
      <c r="D2554" s="13">
        <v>2005</v>
      </c>
      <c r="E2554" s="14">
        <f>data_filtered[[#This Row],[test_year]]-data_filtered[[#This Row],[model_year]]</f>
        <v>10</v>
      </c>
      <c r="F2554" s="13">
        <v>229</v>
      </c>
      <c r="G2554" s="13">
        <v>31</v>
      </c>
      <c r="H2554" s="13">
        <v>260</v>
      </c>
      <c r="I2554" s="13">
        <v>0.119230769230769</v>
      </c>
    </row>
    <row r="2555" spans="1:9" x14ac:dyDescent="0.35">
      <c r="A2555" s="14">
        <v>2016</v>
      </c>
      <c r="B2555" s="14" t="s">
        <v>58</v>
      </c>
      <c r="C2555" s="14" t="s">
        <v>64</v>
      </c>
      <c r="D2555" s="14">
        <v>2002</v>
      </c>
      <c r="E2555" s="14">
        <f>data_filtered[[#This Row],[test_year]]-data_filtered[[#This Row],[model_year]]</f>
        <v>14</v>
      </c>
      <c r="F2555" s="14">
        <v>111</v>
      </c>
      <c r="G2555" s="14">
        <v>15</v>
      </c>
      <c r="H2555" s="14">
        <v>126</v>
      </c>
      <c r="I2555" s="14">
        <v>0.119047619047619</v>
      </c>
    </row>
    <row r="2556" spans="1:9" x14ac:dyDescent="0.35">
      <c r="A2556" s="14">
        <v>2015</v>
      </c>
      <c r="B2556" s="14" t="s">
        <v>33</v>
      </c>
      <c r="C2556" s="14" t="s">
        <v>245</v>
      </c>
      <c r="D2556" s="14">
        <v>2004</v>
      </c>
      <c r="E2556" s="14">
        <f>data_filtered[[#This Row],[test_year]]-data_filtered[[#This Row],[model_year]]</f>
        <v>11</v>
      </c>
      <c r="F2556" s="14">
        <v>74</v>
      </c>
      <c r="G2556" s="14">
        <v>10</v>
      </c>
      <c r="H2556" s="14">
        <v>84</v>
      </c>
      <c r="I2556" s="14">
        <v>0.119047619047619</v>
      </c>
    </row>
    <row r="2557" spans="1:9" x14ac:dyDescent="0.35">
      <c r="A2557" s="14">
        <v>2015</v>
      </c>
      <c r="B2557" s="14" t="s">
        <v>128</v>
      </c>
      <c r="C2557" s="14" t="s">
        <v>129</v>
      </c>
      <c r="D2557" s="14">
        <v>2004</v>
      </c>
      <c r="E2557" s="14">
        <f>data_filtered[[#This Row],[test_year]]-data_filtered[[#This Row],[model_year]]</f>
        <v>11</v>
      </c>
      <c r="F2557" s="14">
        <v>74</v>
      </c>
      <c r="G2557" s="14">
        <v>10</v>
      </c>
      <c r="H2557" s="14">
        <v>84</v>
      </c>
      <c r="I2557" s="14">
        <v>0.119047619047619</v>
      </c>
    </row>
    <row r="2558" spans="1:9" x14ac:dyDescent="0.35">
      <c r="A2558" s="13">
        <v>2016</v>
      </c>
      <c r="B2558" s="13" t="s">
        <v>52</v>
      </c>
      <c r="C2558" s="13" t="s">
        <v>150</v>
      </c>
      <c r="D2558" s="13">
        <v>2014</v>
      </c>
      <c r="E2558" s="14">
        <f>data_filtered[[#This Row],[test_year]]-data_filtered[[#This Row],[model_year]]</f>
        <v>2</v>
      </c>
      <c r="F2558" s="13">
        <v>74</v>
      </c>
      <c r="G2558" s="13">
        <v>10</v>
      </c>
      <c r="H2558" s="13">
        <v>84</v>
      </c>
      <c r="I2558" s="13">
        <v>0.119047619047619</v>
      </c>
    </row>
    <row r="2559" spans="1:9" x14ac:dyDescent="0.35">
      <c r="A2559" s="13">
        <v>2016</v>
      </c>
      <c r="B2559" s="13" t="s">
        <v>33</v>
      </c>
      <c r="C2559" s="13" t="s">
        <v>203</v>
      </c>
      <c r="D2559" s="13">
        <v>2001</v>
      </c>
      <c r="E2559" s="14">
        <f>data_filtered[[#This Row],[test_year]]-data_filtered[[#This Row],[model_year]]</f>
        <v>15</v>
      </c>
      <c r="F2559" s="13">
        <v>74</v>
      </c>
      <c r="G2559" s="13">
        <v>10</v>
      </c>
      <c r="H2559" s="13">
        <v>84</v>
      </c>
      <c r="I2559" s="13">
        <v>0.119047619047619</v>
      </c>
    </row>
    <row r="2560" spans="1:9" x14ac:dyDescent="0.35">
      <c r="A2560" s="14">
        <v>2013</v>
      </c>
      <c r="B2560" s="14" t="s">
        <v>30</v>
      </c>
      <c r="C2560" s="14" t="s">
        <v>85</v>
      </c>
      <c r="D2560" s="14">
        <v>2005</v>
      </c>
      <c r="E2560" s="14">
        <f>data_filtered[[#This Row],[test_year]]-data_filtered[[#This Row],[model_year]]</f>
        <v>8</v>
      </c>
      <c r="F2560" s="14">
        <v>163</v>
      </c>
      <c r="G2560" s="14">
        <v>22</v>
      </c>
      <c r="H2560" s="14">
        <v>185</v>
      </c>
      <c r="I2560" s="14">
        <v>0.11891891891891899</v>
      </c>
    </row>
    <row r="2561" spans="1:9" x14ac:dyDescent="0.35">
      <c r="A2561" s="14">
        <v>2015</v>
      </c>
      <c r="B2561" s="14" t="s">
        <v>52</v>
      </c>
      <c r="C2561" s="14" t="s">
        <v>168</v>
      </c>
      <c r="D2561" s="14">
        <v>1998</v>
      </c>
      <c r="E2561" s="14">
        <f>data_filtered[[#This Row],[test_year]]-data_filtered[[#This Row],[model_year]]</f>
        <v>17</v>
      </c>
      <c r="F2561" s="14">
        <v>89</v>
      </c>
      <c r="G2561" s="14">
        <v>12</v>
      </c>
      <c r="H2561" s="14">
        <v>101</v>
      </c>
      <c r="I2561" s="14">
        <v>0.118811881188119</v>
      </c>
    </row>
    <row r="2562" spans="1:9" x14ac:dyDescent="0.35">
      <c r="A2562" s="13">
        <v>2017</v>
      </c>
      <c r="B2562" s="13" t="s">
        <v>30</v>
      </c>
      <c r="C2562" s="13" t="s">
        <v>85</v>
      </c>
      <c r="D2562" s="13">
        <v>2004</v>
      </c>
      <c r="E2562" s="14">
        <f>data_filtered[[#This Row],[test_year]]-data_filtered[[#This Row],[model_year]]</f>
        <v>13</v>
      </c>
      <c r="F2562" s="13">
        <v>104</v>
      </c>
      <c r="G2562" s="13">
        <v>14</v>
      </c>
      <c r="H2562" s="13">
        <v>118</v>
      </c>
      <c r="I2562" s="13">
        <v>0.11864406779661001</v>
      </c>
    </row>
    <row r="2563" spans="1:9" x14ac:dyDescent="0.35">
      <c r="A2563" s="13">
        <v>2015</v>
      </c>
      <c r="B2563" s="13" t="s">
        <v>30</v>
      </c>
      <c r="C2563" s="13" t="s">
        <v>256</v>
      </c>
      <c r="D2563" s="13">
        <v>1995</v>
      </c>
      <c r="E2563" s="14">
        <f>data_filtered[[#This Row],[test_year]]-data_filtered[[#This Row],[model_year]]</f>
        <v>20</v>
      </c>
      <c r="F2563" s="13">
        <v>52</v>
      </c>
      <c r="G2563" s="13">
        <v>7</v>
      </c>
      <c r="H2563" s="13">
        <v>59</v>
      </c>
      <c r="I2563" s="13">
        <v>0.11864406779661001</v>
      </c>
    </row>
    <row r="2564" spans="1:9" x14ac:dyDescent="0.35">
      <c r="A2564" s="14">
        <v>2015</v>
      </c>
      <c r="B2564" s="14" t="s">
        <v>26</v>
      </c>
      <c r="C2564" s="14" t="s">
        <v>201</v>
      </c>
      <c r="D2564" s="14">
        <v>1997</v>
      </c>
      <c r="E2564" s="14">
        <f>data_filtered[[#This Row],[test_year]]-data_filtered[[#This Row],[model_year]]</f>
        <v>18</v>
      </c>
      <c r="F2564" s="14">
        <v>52</v>
      </c>
      <c r="G2564" s="14">
        <v>7</v>
      </c>
      <c r="H2564" s="14">
        <v>59</v>
      </c>
      <c r="I2564" s="14">
        <v>0.11864406779661001</v>
      </c>
    </row>
    <row r="2565" spans="1:9" x14ac:dyDescent="0.35">
      <c r="A2565" s="13">
        <v>2016</v>
      </c>
      <c r="B2565" s="13" t="s">
        <v>30</v>
      </c>
      <c r="C2565" s="13" t="s">
        <v>163</v>
      </c>
      <c r="D2565" s="13">
        <v>2004</v>
      </c>
      <c r="E2565" s="14">
        <f>data_filtered[[#This Row],[test_year]]-data_filtered[[#This Row],[model_year]]</f>
        <v>12</v>
      </c>
      <c r="F2565" s="13">
        <v>52</v>
      </c>
      <c r="G2565" s="13">
        <v>7</v>
      </c>
      <c r="H2565" s="13">
        <v>59</v>
      </c>
      <c r="I2565" s="13">
        <v>0.11864406779661001</v>
      </c>
    </row>
    <row r="2566" spans="1:9" x14ac:dyDescent="0.35">
      <c r="A2566" s="13">
        <v>2017</v>
      </c>
      <c r="B2566" s="13" t="s">
        <v>42</v>
      </c>
      <c r="C2566" s="13" t="s">
        <v>263</v>
      </c>
      <c r="D2566" s="13">
        <v>2003</v>
      </c>
      <c r="E2566" s="14">
        <f>data_filtered[[#This Row],[test_year]]-data_filtered[[#This Row],[model_year]]</f>
        <v>14</v>
      </c>
      <c r="F2566" s="13">
        <v>52</v>
      </c>
      <c r="G2566" s="13">
        <v>7</v>
      </c>
      <c r="H2566" s="13">
        <v>59</v>
      </c>
      <c r="I2566" s="13">
        <v>0.11864406779661001</v>
      </c>
    </row>
    <row r="2567" spans="1:9" x14ac:dyDescent="0.35">
      <c r="A2567" s="14">
        <v>2017</v>
      </c>
      <c r="B2567" s="14" t="s">
        <v>79</v>
      </c>
      <c r="C2567" s="14" t="s">
        <v>266</v>
      </c>
      <c r="D2567" s="14">
        <v>2005</v>
      </c>
      <c r="E2567" s="14">
        <f>data_filtered[[#This Row],[test_year]]-data_filtered[[#This Row],[model_year]]</f>
        <v>12</v>
      </c>
      <c r="F2567" s="14">
        <v>52</v>
      </c>
      <c r="G2567" s="14">
        <v>7</v>
      </c>
      <c r="H2567" s="14">
        <v>59</v>
      </c>
      <c r="I2567" s="14">
        <v>0.11864406779661001</v>
      </c>
    </row>
    <row r="2568" spans="1:9" x14ac:dyDescent="0.35">
      <c r="A2568" s="14">
        <v>2016</v>
      </c>
      <c r="B2568" s="14" t="s">
        <v>52</v>
      </c>
      <c r="C2568" s="14" t="s">
        <v>82</v>
      </c>
      <c r="D2568" s="14">
        <v>2008</v>
      </c>
      <c r="E2568" s="14">
        <f>data_filtered[[#This Row],[test_year]]-data_filtered[[#This Row],[model_year]]</f>
        <v>8</v>
      </c>
      <c r="F2568" s="14">
        <v>119</v>
      </c>
      <c r="G2568" s="14">
        <v>16</v>
      </c>
      <c r="H2568" s="14">
        <v>135</v>
      </c>
      <c r="I2568" s="14">
        <v>0.11851851851851899</v>
      </c>
    </row>
    <row r="2569" spans="1:9" x14ac:dyDescent="0.35">
      <c r="A2569" s="13">
        <v>2016</v>
      </c>
      <c r="B2569" s="13" t="s">
        <v>30</v>
      </c>
      <c r="C2569" s="13" t="s">
        <v>56</v>
      </c>
      <c r="D2569" s="13">
        <v>2005</v>
      </c>
      <c r="E2569" s="14">
        <f>data_filtered[[#This Row],[test_year]]-data_filtered[[#This Row],[model_year]]</f>
        <v>11</v>
      </c>
      <c r="F2569" s="13">
        <v>186</v>
      </c>
      <c r="G2569" s="13">
        <v>25</v>
      </c>
      <c r="H2569" s="13">
        <v>211</v>
      </c>
      <c r="I2569" s="13">
        <v>0.11848341232227499</v>
      </c>
    </row>
    <row r="2570" spans="1:9" x14ac:dyDescent="0.35">
      <c r="A2570" s="13">
        <v>2014</v>
      </c>
      <c r="B2570" s="13" t="s">
        <v>58</v>
      </c>
      <c r="C2570" s="13" t="s">
        <v>64</v>
      </c>
      <c r="D2570" s="13">
        <v>2001</v>
      </c>
      <c r="E2570" s="14">
        <f>data_filtered[[#This Row],[test_year]]-data_filtered[[#This Row],[model_year]]</f>
        <v>13</v>
      </c>
      <c r="F2570" s="13">
        <v>134</v>
      </c>
      <c r="G2570" s="13">
        <v>18</v>
      </c>
      <c r="H2570" s="13">
        <v>152</v>
      </c>
      <c r="I2570" s="13">
        <v>0.118421052631579</v>
      </c>
    </row>
    <row r="2571" spans="1:9" x14ac:dyDescent="0.35">
      <c r="A2571" s="13">
        <v>2015</v>
      </c>
      <c r="B2571" s="13" t="s">
        <v>26</v>
      </c>
      <c r="C2571" s="13" t="s">
        <v>176</v>
      </c>
      <c r="D2571" s="13">
        <v>2000</v>
      </c>
      <c r="E2571" s="14">
        <f>data_filtered[[#This Row],[test_year]]-data_filtered[[#This Row],[model_year]]</f>
        <v>15</v>
      </c>
      <c r="F2571" s="13">
        <v>67</v>
      </c>
      <c r="G2571" s="13">
        <v>9</v>
      </c>
      <c r="H2571" s="13">
        <v>76</v>
      </c>
      <c r="I2571" s="13">
        <v>0.118421052631579</v>
      </c>
    </row>
    <row r="2572" spans="1:9" x14ac:dyDescent="0.35">
      <c r="A2572" s="13">
        <v>2016</v>
      </c>
      <c r="B2572" s="13" t="s">
        <v>42</v>
      </c>
      <c r="C2572" s="13" t="s">
        <v>66</v>
      </c>
      <c r="D2572" s="13">
        <v>1993</v>
      </c>
      <c r="E2572" s="14">
        <f>data_filtered[[#This Row],[test_year]]-data_filtered[[#This Row],[model_year]]</f>
        <v>23</v>
      </c>
      <c r="F2572" s="13">
        <v>67</v>
      </c>
      <c r="G2572" s="13">
        <v>9</v>
      </c>
      <c r="H2572" s="13">
        <v>76</v>
      </c>
      <c r="I2572" s="13">
        <v>0.118421052631579</v>
      </c>
    </row>
    <row r="2573" spans="1:9" x14ac:dyDescent="0.35">
      <c r="A2573" s="13">
        <v>2016</v>
      </c>
      <c r="B2573" s="13" t="s">
        <v>104</v>
      </c>
      <c r="C2573" s="13" t="s">
        <v>105</v>
      </c>
      <c r="D2573" s="13">
        <v>2003</v>
      </c>
      <c r="E2573" s="14">
        <f>data_filtered[[#This Row],[test_year]]-data_filtered[[#This Row],[model_year]]</f>
        <v>13</v>
      </c>
      <c r="F2573" s="13">
        <v>67</v>
      </c>
      <c r="G2573" s="13">
        <v>9</v>
      </c>
      <c r="H2573" s="13">
        <v>76</v>
      </c>
      <c r="I2573" s="13">
        <v>0.118421052631579</v>
      </c>
    </row>
    <row r="2574" spans="1:9" x14ac:dyDescent="0.35">
      <c r="A2574" s="14">
        <v>2015</v>
      </c>
      <c r="B2574" s="14" t="s">
        <v>52</v>
      </c>
      <c r="C2574" s="14" t="s">
        <v>84</v>
      </c>
      <c r="D2574" s="14">
        <v>2005</v>
      </c>
      <c r="E2574" s="14">
        <f>data_filtered[[#This Row],[test_year]]-data_filtered[[#This Row],[model_year]]</f>
        <v>10</v>
      </c>
      <c r="F2574" s="14">
        <v>149</v>
      </c>
      <c r="G2574" s="14">
        <v>20</v>
      </c>
      <c r="H2574" s="14">
        <v>169</v>
      </c>
      <c r="I2574" s="14">
        <v>0.118343195266272</v>
      </c>
    </row>
    <row r="2575" spans="1:9" x14ac:dyDescent="0.35">
      <c r="A2575" s="14">
        <v>2016</v>
      </c>
      <c r="B2575" s="14" t="s">
        <v>33</v>
      </c>
      <c r="C2575" s="14" t="s">
        <v>216</v>
      </c>
      <c r="D2575" s="14">
        <v>2004</v>
      </c>
      <c r="E2575" s="14">
        <f>data_filtered[[#This Row],[test_year]]-data_filtered[[#This Row],[model_year]]</f>
        <v>12</v>
      </c>
      <c r="F2575" s="14">
        <v>82</v>
      </c>
      <c r="G2575" s="14">
        <v>11</v>
      </c>
      <c r="H2575" s="14">
        <v>93</v>
      </c>
      <c r="I2575" s="14">
        <v>0.118279569892473</v>
      </c>
    </row>
    <row r="2576" spans="1:9" x14ac:dyDescent="0.35">
      <c r="A2576" s="13">
        <v>2017</v>
      </c>
      <c r="B2576" s="13" t="s">
        <v>24</v>
      </c>
      <c r="C2576" s="13" t="s">
        <v>25</v>
      </c>
      <c r="D2576" s="13">
        <v>2007</v>
      </c>
      <c r="E2576" s="14">
        <f>data_filtered[[#This Row],[test_year]]-data_filtered[[#This Row],[model_year]]</f>
        <v>10</v>
      </c>
      <c r="F2576" s="13">
        <v>82</v>
      </c>
      <c r="G2576" s="13">
        <v>11</v>
      </c>
      <c r="H2576" s="13">
        <v>93</v>
      </c>
      <c r="I2576" s="13">
        <v>0.118279569892473</v>
      </c>
    </row>
    <row r="2577" spans="1:9" x14ac:dyDescent="0.35">
      <c r="A2577" s="14">
        <v>2013</v>
      </c>
      <c r="B2577" s="14" t="s">
        <v>67</v>
      </c>
      <c r="C2577" s="14" t="s">
        <v>68</v>
      </c>
      <c r="D2577" s="14">
        <v>2004</v>
      </c>
      <c r="E2577" s="14">
        <f>data_filtered[[#This Row],[test_year]]-data_filtered[[#This Row],[model_year]]</f>
        <v>9</v>
      </c>
      <c r="F2577" s="14">
        <v>97</v>
      </c>
      <c r="G2577" s="14">
        <v>13</v>
      </c>
      <c r="H2577" s="14">
        <v>110</v>
      </c>
      <c r="I2577" s="14">
        <v>0.118181818181818</v>
      </c>
    </row>
    <row r="2578" spans="1:9" x14ac:dyDescent="0.35">
      <c r="A2578" s="14">
        <v>2015</v>
      </c>
      <c r="B2578" s="14" t="s">
        <v>52</v>
      </c>
      <c r="C2578" s="14" t="s">
        <v>131</v>
      </c>
      <c r="D2578" s="14">
        <v>2000</v>
      </c>
      <c r="E2578" s="14">
        <f>data_filtered[[#This Row],[test_year]]-data_filtered[[#This Row],[model_year]]</f>
        <v>15</v>
      </c>
      <c r="F2578" s="14">
        <v>97</v>
      </c>
      <c r="G2578" s="14">
        <v>13</v>
      </c>
      <c r="H2578" s="14">
        <v>110</v>
      </c>
      <c r="I2578" s="14">
        <v>0.118181818181818</v>
      </c>
    </row>
    <row r="2579" spans="1:9" x14ac:dyDescent="0.35">
      <c r="A2579" s="13">
        <v>2017</v>
      </c>
      <c r="B2579" s="13" t="s">
        <v>26</v>
      </c>
      <c r="C2579" s="13" t="s">
        <v>69</v>
      </c>
      <c r="D2579" s="13">
        <v>1992</v>
      </c>
      <c r="E2579" s="14">
        <f>data_filtered[[#This Row],[test_year]]-data_filtered[[#This Row],[model_year]]</f>
        <v>25</v>
      </c>
      <c r="F2579" s="13">
        <v>97</v>
      </c>
      <c r="G2579" s="13">
        <v>13</v>
      </c>
      <c r="H2579" s="13">
        <v>110</v>
      </c>
      <c r="I2579" s="13">
        <v>0.118181818181818</v>
      </c>
    </row>
    <row r="2580" spans="1:9" x14ac:dyDescent="0.35">
      <c r="A2580" s="14">
        <v>2017</v>
      </c>
      <c r="B2580" s="14" t="s">
        <v>30</v>
      </c>
      <c r="C2580" s="14" t="s">
        <v>31</v>
      </c>
      <c r="D2580" s="14">
        <v>2004</v>
      </c>
      <c r="E2580" s="14">
        <f>data_filtered[[#This Row],[test_year]]-data_filtered[[#This Row],[model_year]]</f>
        <v>13</v>
      </c>
      <c r="F2580" s="14">
        <v>306</v>
      </c>
      <c r="G2580" s="14">
        <v>41</v>
      </c>
      <c r="H2580" s="14">
        <v>347</v>
      </c>
      <c r="I2580" s="14">
        <v>0.118155619596542</v>
      </c>
    </row>
    <row r="2581" spans="1:9" x14ac:dyDescent="0.35">
      <c r="A2581" s="14">
        <v>2017</v>
      </c>
      <c r="B2581" s="14" t="s">
        <v>42</v>
      </c>
      <c r="C2581" s="14" t="s">
        <v>43</v>
      </c>
      <c r="D2581" s="14">
        <v>2003</v>
      </c>
      <c r="E2581" s="14">
        <f>data_filtered[[#This Row],[test_year]]-data_filtered[[#This Row],[model_year]]</f>
        <v>14</v>
      </c>
      <c r="F2581" s="14">
        <v>224</v>
      </c>
      <c r="G2581" s="14">
        <v>30</v>
      </c>
      <c r="H2581" s="14">
        <v>254</v>
      </c>
      <c r="I2581" s="14">
        <v>0.118110236220472</v>
      </c>
    </row>
    <row r="2582" spans="1:9" x14ac:dyDescent="0.35">
      <c r="A2582" s="14">
        <v>2016</v>
      </c>
      <c r="B2582" s="14" t="s">
        <v>58</v>
      </c>
      <c r="C2582" s="14" t="s">
        <v>76</v>
      </c>
      <c r="D2582" s="14">
        <v>2006</v>
      </c>
      <c r="E2582" s="14">
        <f>data_filtered[[#This Row],[test_year]]-data_filtered[[#This Row],[model_year]]</f>
        <v>10</v>
      </c>
      <c r="F2582" s="14">
        <v>112</v>
      </c>
      <c r="G2582" s="14">
        <v>15</v>
      </c>
      <c r="H2582" s="14">
        <v>127</v>
      </c>
      <c r="I2582" s="14">
        <v>0.118110236220472</v>
      </c>
    </row>
    <row r="2583" spans="1:9" x14ac:dyDescent="0.35">
      <c r="A2583" s="14">
        <v>2014</v>
      </c>
      <c r="B2583" s="14" t="s">
        <v>24</v>
      </c>
      <c r="C2583" s="14" t="s">
        <v>71</v>
      </c>
      <c r="D2583" s="14">
        <v>2002</v>
      </c>
      <c r="E2583" s="14">
        <f>data_filtered[[#This Row],[test_year]]-data_filtered[[#This Row],[model_year]]</f>
        <v>12</v>
      </c>
      <c r="F2583" s="14">
        <v>172</v>
      </c>
      <c r="G2583" s="14">
        <v>23</v>
      </c>
      <c r="H2583" s="14">
        <v>195</v>
      </c>
      <c r="I2583" s="14">
        <v>0.117948717948718</v>
      </c>
    </row>
    <row r="2584" spans="1:9" x14ac:dyDescent="0.35">
      <c r="A2584" s="13">
        <v>2016</v>
      </c>
      <c r="B2584" s="13" t="s">
        <v>42</v>
      </c>
      <c r="C2584" s="13" t="s">
        <v>43</v>
      </c>
      <c r="D2584" s="13">
        <v>1999</v>
      </c>
      <c r="E2584" s="14">
        <f>data_filtered[[#This Row],[test_year]]-data_filtered[[#This Row],[model_year]]</f>
        <v>17</v>
      </c>
      <c r="F2584" s="13">
        <v>180</v>
      </c>
      <c r="G2584" s="13">
        <v>24</v>
      </c>
      <c r="H2584" s="13">
        <v>204</v>
      </c>
      <c r="I2584" s="13">
        <v>0.11764705882352899</v>
      </c>
    </row>
    <row r="2585" spans="1:9" x14ac:dyDescent="0.35">
      <c r="A2585" s="13">
        <v>2015</v>
      </c>
      <c r="B2585" s="13" t="s">
        <v>37</v>
      </c>
      <c r="C2585" s="13" t="s">
        <v>39</v>
      </c>
      <c r="D2585" s="13">
        <v>2005</v>
      </c>
      <c r="E2585" s="14">
        <f>data_filtered[[#This Row],[test_year]]-data_filtered[[#This Row],[model_year]]</f>
        <v>10</v>
      </c>
      <c r="F2585" s="13">
        <v>165</v>
      </c>
      <c r="G2585" s="13">
        <v>22</v>
      </c>
      <c r="H2585" s="13">
        <v>187</v>
      </c>
      <c r="I2585" s="13">
        <v>0.11764705882352899</v>
      </c>
    </row>
    <row r="2586" spans="1:9" x14ac:dyDescent="0.35">
      <c r="A2586" s="14">
        <v>2015</v>
      </c>
      <c r="B2586" s="14" t="s">
        <v>170</v>
      </c>
      <c r="C2586" s="14" t="s">
        <v>171</v>
      </c>
      <c r="D2586" s="14">
        <v>2014</v>
      </c>
      <c r="E2586" s="14">
        <f>data_filtered[[#This Row],[test_year]]-data_filtered[[#This Row],[model_year]]</f>
        <v>1</v>
      </c>
      <c r="F2586" s="14">
        <v>105</v>
      </c>
      <c r="G2586" s="14">
        <v>14</v>
      </c>
      <c r="H2586" s="14">
        <v>119</v>
      </c>
      <c r="I2586" s="14">
        <v>0.11764705882352899</v>
      </c>
    </row>
    <row r="2587" spans="1:9" x14ac:dyDescent="0.35">
      <c r="A2587" s="14">
        <v>2015</v>
      </c>
      <c r="B2587" s="14" t="s">
        <v>42</v>
      </c>
      <c r="C2587" s="14" t="s">
        <v>45</v>
      </c>
      <c r="D2587" s="14">
        <v>2002</v>
      </c>
      <c r="E2587" s="14">
        <f>data_filtered[[#This Row],[test_year]]-data_filtered[[#This Row],[model_year]]</f>
        <v>13</v>
      </c>
      <c r="F2587" s="14">
        <v>105</v>
      </c>
      <c r="G2587" s="14">
        <v>14</v>
      </c>
      <c r="H2587" s="14">
        <v>119</v>
      </c>
      <c r="I2587" s="14">
        <v>0.11764705882352899</v>
      </c>
    </row>
    <row r="2588" spans="1:9" x14ac:dyDescent="0.35">
      <c r="A2588" s="14">
        <v>2016</v>
      </c>
      <c r="B2588" s="14" t="s">
        <v>67</v>
      </c>
      <c r="C2588" s="14" t="s">
        <v>68</v>
      </c>
      <c r="D2588" s="14">
        <v>1995</v>
      </c>
      <c r="E2588" s="14">
        <f>data_filtered[[#This Row],[test_year]]-data_filtered[[#This Row],[model_year]]</f>
        <v>21</v>
      </c>
      <c r="F2588" s="14">
        <v>90</v>
      </c>
      <c r="G2588" s="14">
        <v>12</v>
      </c>
      <c r="H2588" s="14">
        <v>102</v>
      </c>
      <c r="I2588" s="14">
        <v>0.11764705882352899</v>
      </c>
    </row>
    <row r="2589" spans="1:9" x14ac:dyDescent="0.35">
      <c r="A2589" s="14">
        <v>2017</v>
      </c>
      <c r="B2589" s="14" t="s">
        <v>52</v>
      </c>
      <c r="C2589" s="14" t="s">
        <v>74</v>
      </c>
      <c r="D2589" s="14">
        <v>2008</v>
      </c>
      <c r="E2589" s="14">
        <f>data_filtered[[#This Row],[test_year]]-data_filtered[[#This Row],[model_year]]</f>
        <v>9</v>
      </c>
      <c r="F2589" s="14">
        <v>90</v>
      </c>
      <c r="G2589" s="14">
        <v>12</v>
      </c>
      <c r="H2589" s="14">
        <v>102</v>
      </c>
      <c r="I2589" s="14">
        <v>0.11764705882352899</v>
      </c>
    </row>
    <row r="2590" spans="1:9" x14ac:dyDescent="0.35">
      <c r="A2590" s="13">
        <v>2017</v>
      </c>
      <c r="B2590" s="13" t="s">
        <v>52</v>
      </c>
      <c r="C2590" s="13" t="s">
        <v>62</v>
      </c>
      <c r="D2590" s="13">
        <v>2001</v>
      </c>
      <c r="E2590" s="14">
        <f>data_filtered[[#This Row],[test_year]]-data_filtered[[#This Row],[model_year]]</f>
        <v>16</v>
      </c>
      <c r="F2590" s="13">
        <v>90</v>
      </c>
      <c r="G2590" s="13">
        <v>12</v>
      </c>
      <c r="H2590" s="13">
        <v>102</v>
      </c>
      <c r="I2590" s="13">
        <v>0.11764705882352899</v>
      </c>
    </row>
    <row r="2591" spans="1:9" x14ac:dyDescent="0.35">
      <c r="A2591" s="14">
        <v>2014</v>
      </c>
      <c r="B2591" s="14" t="s">
        <v>52</v>
      </c>
      <c r="C2591" s="14" t="s">
        <v>165</v>
      </c>
      <c r="D2591" s="14">
        <v>2004</v>
      </c>
      <c r="E2591" s="14">
        <f>data_filtered[[#This Row],[test_year]]-data_filtered[[#This Row],[model_year]]</f>
        <v>10</v>
      </c>
      <c r="F2591" s="14">
        <v>75</v>
      </c>
      <c r="G2591" s="14">
        <v>10</v>
      </c>
      <c r="H2591" s="14">
        <v>85</v>
      </c>
      <c r="I2591" s="14">
        <v>0.11764705882352899</v>
      </c>
    </row>
    <row r="2592" spans="1:9" x14ac:dyDescent="0.35">
      <c r="A2592" s="13">
        <v>2015</v>
      </c>
      <c r="B2592" s="13" t="s">
        <v>79</v>
      </c>
      <c r="C2592" s="13" t="s">
        <v>81</v>
      </c>
      <c r="D2592" s="13">
        <v>2005</v>
      </c>
      <c r="E2592" s="14">
        <f>data_filtered[[#This Row],[test_year]]-data_filtered[[#This Row],[model_year]]</f>
        <v>10</v>
      </c>
      <c r="F2592" s="13">
        <v>75</v>
      </c>
      <c r="G2592" s="13">
        <v>10</v>
      </c>
      <c r="H2592" s="13">
        <v>85</v>
      </c>
      <c r="I2592" s="13">
        <v>0.11764705882352899</v>
      </c>
    </row>
    <row r="2593" spans="1:9" x14ac:dyDescent="0.35">
      <c r="A2593" s="13">
        <v>2017</v>
      </c>
      <c r="B2593" s="13" t="s">
        <v>98</v>
      </c>
      <c r="C2593" s="13" t="s">
        <v>41</v>
      </c>
      <c r="D2593" s="13">
        <v>2008</v>
      </c>
      <c r="E2593" s="14">
        <f>data_filtered[[#This Row],[test_year]]-data_filtered[[#This Row],[model_year]]</f>
        <v>9</v>
      </c>
      <c r="F2593" s="13">
        <v>75</v>
      </c>
      <c r="G2593" s="13">
        <v>10</v>
      </c>
      <c r="H2593" s="13">
        <v>85</v>
      </c>
      <c r="I2593" s="13">
        <v>0.11764705882352899</v>
      </c>
    </row>
    <row r="2594" spans="1:9" x14ac:dyDescent="0.35">
      <c r="A2594" s="13">
        <v>2013</v>
      </c>
      <c r="B2594" s="13" t="s">
        <v>30</v>
      </c>
      <c r="C2594" s="13" t="s">
        <v>204</v>
      </c>
      <c r="D2594" s="13">
        <v>2001</v>
      </c>
      <c r="E2594" s="14">
        <f>data_filtered[[#This Row],[test_year]]-data_filtered[[#This Row],[model_year]]</f>
        <v>12</v>
      </c>
      <c r="F2594" s="13">
        <v>60</v>
      </c>
      <c r="G2594" s="13">
        <v>8</v>
      </c>
      <c r="H2594" s="13">
        <v>68</v>
      </c>
      <c r="I2594" s="13">
        <v>0.11764705882352899</v>
      </c>
    </row>
    <row r="2595" spans="1:9" x14ac:dyDescent="0.35">
      <c r="A2595" s="14">
        <v>2016</v>
      </c>
      <c r="B2595" s="14" t="s">
        <v>24</v>
      </c>
      <c r="C2595" s="14" t="s">
        <v>169</v>
      </c>
      <c r="D2595" s="14">
        <v>2007</v>
      </c>
      <c r="E2595" s="14">
        <f>data_filtered[[#This Row],[test_year]]-data_filtered[[#This Row],[model_year]]</f>
        <v>9</v>
      </c>
      <c r="F2595" s="14">
        <v>60</v>
      </c>
      <c r="G2595" s="14">
        <v>8</v>
      </c>
      <c r="H2595" s="14">
        <v>68</v>
      </c>
      <c r="I2595" s="14">
        <v>0.11764705882352899</v>
      </c>
    </row>
    <row r="2596" spans="1:9" x14ac:dyDescent="0.35">
      <c r="A2596" s="14">
        <v>2017</v>
      </c>
      <c r="B2596" s="14" t="s">
        <v>26</v>
      </c>
      <c r="C2596" s="14" t="s">
        <v>78</v>
      </c>
      <c r="D2596" s="14">
        <v>1998</v>
      </c>
      <c r="E2596" s="14">
        <f>data_filtered[[#This Row],[test_year]]-data_filtered[[#This Row],[model_year]]</f>
        <v>19</v>
      </c>
      <c r="F2596" s="14">
        <v>60</v>
      </c>
      <c r="G2596" s="14">
        <v>8</v>
      </c>
      <c r="H2596" s="14">
        <v>68</v>
      </c>
      <c r="I2596" s="14">
        <v>0.11764705882352899</v>
      </c>
    </row>
    <row r="2597" spans="1:9" x14ac:dyDescent="0.35">
      <c r="A2597" s="13">
        <v>2014</v>
      </c>
      <c r="B2597" s="13" t="s">
        <v>30</v>
      </c>
      <c r="C2597" s="13" t="s">
        <v>332</v>
      </c>
      <c r="D2597" s="13">
        <v>2000</v>
      </c>
      <c r="E2597" s="14">
        <f>data_filtered[[#This Row],[test_year]]-data_filtered[[#This Row],[model_year]]</f>
        <v>14</v>
      </c>
      <c r="F2597" s="13">
        <v>45</v>
      </c>
      <c r="G2597" s="13">
        <v>6</v>
      </c>
      <c r="H2597" s="13">
        <v>51</v>
      </c>
      <c r="I2597" s="13">
        <v>0.11764705882352899</v>
      </c>
    </row>
    <row r="2598" spans="1:9" x14ac:dyDescent="0.35">
      <c r="A2598" s="14">
        <v>2014</v>
      </c>
      <c r="B2598" s="14" t="s">
        <v>269</v>
      </c>
      <c r="C2598" s="14" t="s">
        <v>270</v>
      </c>
      <c r="D2598" s="14">
        <v>2003</v>
      </c>
      <c r="E2598" s="14">
        <f>data_filtered[[#This Row],[test_year]]-data_filtered[[#This Row],[model_year]]</f>
        <v>11</v>
      </c>
      <c r="F2598" s="14">
        <v>45</v>
      </c>
      <c r="G2598" s="14">
        <v>6</v>
      </c>
      <c r="H2598" s="14">
        <v>51</v>
      </c>
      <c r="I2598" s="14">
        <v>0.11764705882352899</v>
      </c>
    </row>
    <row r="2599" spans="1:9" x14ac:dyDescent="0.35">
      <c r="A2599" s="14">
        <v>2014</v>
      </c>
      <c r="B2599" s="14" t="s">
        <v>79</v>
      </c>
      <c r="C2599" s="14" t="s">
        <v>251</v>
      </c>
      <c r="D2599" s="14">
        <v>2000</v>
      </c>
      <c r="E2599" s="14">
        <f>data_filtered[[#This Row],[test_year]]-data_filtered[[#This Row],[model_year]]</f>
        <v>14</v>
      </c>
      <c r="F2599" s="14">
        <v>45</v>
      </c>
      <c r="G2599" s="14">
        <v>6</v>
      </c>
      <c r="H2599" s="14">
        <v>51</v>
      </c>
      <c r="I2599" s="14">
        <v>0.11764705882352899</v>
      </c>
    </row>
    <row r="2600" spans="1:9" x14ac:dyDescent="0.35">
      <c r="A2600" s="13">
        <v>2015</v>
      </c>
      <c r="B2600" s="13" t="s">
        <v>24</v>
      </c>
      <c r="C2600" s="13" t="s">
        <v>120</v>
      </c>
      <c r="D2600" s="13">
        <v>2010</v>
      </c>
      <c r="E2600" s="14">
        <f>data_filtered[[#This Row],[test_year]]-data_filtered[[#This Row],[model_year]]</f>
        <v>5</v>
      </c>
      <c r="F2600" s="13">
        <v>45</v>
      </c>
      <c r="G2600" s="13">
        <v>6</v>
      </c>
      <c r="H2600" s="13">
        <v>51</v>
      </c>
      <c r="I2600" s="13">
        <v>0.11764705882352899</v>
      </c>
    </row>
    <row r="2601" spans="1:9" x14ac:dyDescent="0.35">
      <c r="A2601" s="14">
        <v>2015</v>
      </c>
      <c r="B2601" s="14" t="s">
        <v>30</v>
      </c>
      <c r="C2601" s="14" t="s">
        <v>127</v>
      </c>
      <c r="D2601" s="14">
        <v>1995</v>
      </c>
      <c r="E2601" s="14">
        <f>data_filtered[[#This Row],[test_year]]-data_filtered[[#This Row],[model_year]]</f>
        <v>20</v>
      </c>
      <c r="F2601" s="14">
        <v>45</v>
      </c>
      <c r="G2601" s="14">
        <v>6</v>
      </c>
      <c r="H2601" s="14">
        <v>51</v>
      </c>
      <c r="I2601" s="14">
        <v>0.11764705882352899</v>
      </c>
    </row>
    <row r="2602" spans="1:9" x14ac:dyDescent="0.35">
      <c r="A2602" s="14">
        <v>2017</v>
      </c>
      <c r="B2602" s="14" t="s">
        <v>190</v>
      </c>
      <c r="C2602" s="14" t="s">
        <v>191</v>
      </c>
      <c r="D2602" s="14">
        <v>2002</v>
      </c>
      <c r="E2602" s="14">
        <f>data_filtered[[#This Row],[test_year]]-data_filtered[[#This Row],[model_year]]</f>
        <v>15</v>
      </c>
      <c r="F2602" s="14">
        <v>45</v>
      </c>
      <c r="G2602" s="14">
        <v>6</v>
      </c>
      <c r="H2602" s="14">
        <v>51</v>
      </c>
      <c r="I2602" s="14">
        <v>0.11764705882352899</v>
      </c>
    </row>
    <row r="2603" spans="1:9" x14ac:dyDescent="0.35">
      <c r="A2603" s="13">
        <v>2017</v>
      </c>
      <c r="B2603" s="13" t="s">
        <v>52</v>
      </c>
      <c r="C2603" s="13" t="s">
        <v>165</v>
      </c>
      <c r="D2603" s="13">
        <v>1999</v>
      </c>
      <c r="E2603" s="14">
        <f>data_filtered[[#This Row],[test_year]]-data_filtered[[#This Row],[model_year]]</f>
        <v>18</v>
      </c>
      <c r="F2603" s="13">
        <v>45</v>
      </c>
      <c r="G2603" s="13">
        <v>6</v>
      </c>
      <c r="H2603" s="13">
        <v>51</v>
      </c>
      <c r="I2603" s="13">
        <v>0.11764705882352899</v>
      </c>
    </row>
    <row r="2604" spans="1:9" x14ac:dyDescent="0.35">
      <c r="A2604" s="13">
        <v>2017</v>
      </c>
      <c r="B2604" s="13" t="s">
        <v>33</v>
      </c>
      <c r="C2604" s="13" t="s">
        <v>245</v>
      </c>
      <c r="D2604" s="13">
        <v>2004</v>
      </c>
      <c r="E2604" s="14">
        <f>data_filtered[[#This Row],[test_year]]-data_filtered[[#This Row],[model_year]]</f>
        <v>13</v>
      </c>
      <c r="F2604" s="13">
        <v>45</v>
      </c>
      <c r="G2604" s="13">
        <v>6</v>
      </c>
      <c r="H2604" s="13">
        <v>51</v>
      </c>
      <c r="I2604" s="13">
        <v>0.11764705882352899</v>
      </c>
    </row>
    <row r="2605" spans="1:9" x14ac:dyDescent="0.35">
      <c r="A2605" s="14">
        <v>2017</v>
      </c>
      <c r="B2605" s="14" t="s">
        <v>37</v>
      </c>
      <c r="C2605" s="14" t="s">
        <v>59</v>
      </c>
      <c r="D2605" s="14">
        <v>2007</v>
      </c>
      <c r="E2605" s="14">
        <f>data_filtered[[#This Row],[test_year]]-data_filtered[[#This Row],[model_year]]</f>
        <v>10</v>
      </c>
      <c r="F2605" s="14">
        <v>188</v>
      </c>
      <c r="G2605" s="14">
        <v>25</v>
      </c>
      <c r="H2605" s="14">
        <v>213</v>
      </c>
      <c r="I2605" s="14">
        <v>0.117370892018779</v>
      </c>
    </row>
    <row r="2606" spans="1:9" x14ac:dyDescent="0.35">
      <c r="A2606" s="14">
        <v>2013</v>
      </c>
      <c r="B2606" s="14" t="s">
        <v>67</v>
      </c>
      <c r="C2606" s="14" t="s">
        <v>145</v>
      </c>
      <c r="D2606" s="14">
        <v>1996</v>
      </c>
      <c r="E2606" s="14">
        <f>data_filtered[[#This Row],[test_year]]-data_filtered[[#This Row],[model_year]]</f>
        <v>17</v>
      </c>
      <c r="F2606" s="14">
        <v>128</v>
      </c>
      <c r="G2606" s="14">
        <v>17</v>
      </c>
      <c r="H2606" s="14">
        <v>145</v>
      </c>
      <c r="I2606" s="14">
        <v>0.11724137931034501</v>
      </c>
    </row>
    <row r="2607" spans="1:9" x14ac:dyDescent="0.35">
      <c r="A2607" s="14">
        <v>2015</v>
      </c>
      <c r="B2607" s="14" t="s">
        <v>30</v>
      </c>
      <c r="C2607" s="14" t="s">
        <v>75</v>
      </c>
      <c r="D2607" s="14">
        <v>2002</v>
      </c>
      <c r="E2607" s="14">
        <f>data_filtered[[#This Row],[test_year]]-data_filtered[[#This Row],[model_year]]</f>
        <v>13</v>
      </c>
      <c r="F2607" s="14">
        <v>128</v>
      </c>
      <c r="G2607" s="14">
        <v>17</v>
      </c>
      <c r="H2607" s="14">
        <v>145</v>
      </c>
      <c r="I2607" s="14">
        <v>0.11724137931034501</v>
      </c>
    </row>
    <row r="2608" spans="1:9" x14ac:dyDescent="0.35">
      <c r="A2608" s="13">
        <v>2013</v>
      </c>
      <c r="B2608" s="13" t="s">
        <v>42</v>
      </c>
      <c r="C2608" s="13" t="s">
        <v>43</v>
      </c>
      <c r="D2608" s="13">
        <v>1999</v>
      </c>
      <c r="E2608" s="14">
        <f>data_filtered[[#This Row],[test_year]]-data_filtered[[#This Row],[model_year]]</f>
        <v>14</v>
      </c>
      <c r="F2608" s="13">
        <v>241</v>
      </c>
      <c r="G2608" s="13">
        <v>32</v>
      </c>
      <c r="H2608" s="13">
        <v>273</v>
      </c>
      <c r="I2608" s="13">
        <v>0.11721611721611699</v>
      </c>
    </row>
    <row r="2609" spans="1:9" x14ac:dyDescent="0.35">
      <c r="A2609" s="13">
        <v>2015</v>
      </c>
      <c r="B2609" s="13" t="s">
        <v>30</v>
      </c>
      <c r="C2609" s="13" t="s">
        <v>72</v>
      </c>
      <c r="D2609" s="13">
        <v>2000</v>
      </c>
      <c r="E2609" s="14">
        <f>data_filtered[[#This Row],[test_year]]-data_filtered[[#This Row],[model_year]]</f>
        <v>15</v>
      </c>
      <c r="F2609" s="13">
        <v>113</v>
      </c>
      <c r="G2609" s="13">
        <v>15</v>
      </c>
      <c r="H2609" s="13">
        <v>128</v>
      </c>
      <c r="I2609" s="13">
        <v>0.1171875</v>
      </c>
    </row>
    <row r="2610" spans="1:9" x14ac:dyDescent="0.35">
      <c r="A2610" s="13">
        <v>2016</v>
      </c>
      <c r="B2610" s="13" t="s">
        <v>98</v>
      </c>
      <c r="C2610" s="13" t="s">
        <v>99</v>
      </c>
      <c r="D2610" s="13">
        <v>2001</v>
      </c>
      <c r="E2610" s="14">
        <f>data_filtered[[#This Row],[test_year]]-data_filtered[[#This Row],[model_year]]</f>
        <v>15</v>
      </c>
      <c r="F2610" s="13">
        <v>113</v>
      </c>
      <c r="G2610" s="13">
        <v>15</v>
      </c>
      <c r="H2610" s="13">
        <v>128</v>
      </c>
      <c r="I2610" s="13">
        <v>0.1171875</v>
      </c>
    </row>
    <row r="2611" spans="1:9" x14ac:dyDescent="0.35">
      <c r="A2611" s="13">
        <v>2015</v>
      </c>
      <c r="B2611" s="13" t="s">
        <v>30</v>
      </c>
      <c r="C2611" s="13" t="s">
        <v>48</v>
      </c>
      <c r="D2611" s="13">
        <v>2004</v>
      </c>
      <c r="E2611" s="14">
        <f>data_filtered[[#This Row],[test_year]]-data_filtered[[#This Row],[model_year]]</f>
        <v>11</v>
      </c>
      <c r="F2611" s="13">
        <v>83</v>
      </c>
      <c r="G2611" s="13">
        <v>11</v>
      </c>
      <c r="H2611" s="13">
        <v>94</v>
      </c>
      <c r="I2611" s="13">
        <v>0.117021276595745</v>
      </c>
    </row>
    <row r="2612" spans="1:9" x14ac:dyDescent="0.35">
      <c r="A2612" s="14">
        <v>2016</v>
      </c>
      <c r="B2612" s="14" t="s">
        <v>104</v>
      </c>
      <c r="C2612" s="14" t="s">
        <v>115</v>
      </c>
      <c r="D2612" s="14">
        <v>2001</v>
      </c>
      <c r="E2612" s="14">
        <f>data_filtered[[#This Row],[test_year]]-data_filtered[[#This Row],[model_year]]</f>
        <v>15</v>
      </c>
      <c r="F2612" s="14">
        <v>83</v>
      </c>
      <c r="G2612" s="14">
        <v>11</v>
      </c>
      <c r="H2612" s="14">
        <v>94</v>
      </c>
      <c r="I2612" s="14">
        <v>0.117021276595745</v>
      </c>
    </row>
    <row r="2613" spans="1:9" x14ac:dyDescent="0.35">
      <c r="A2613" s="13">
        <v>2015</v>
      </c>
      <c r="B2613" s="13" t="s">
        <v>42</v>
      </c>
      <c r="C2613" s="13" t="s">
        <v>43</v>
      </c>
      <c r="D2613" s="13">
        <v>1998</v>
      </c>
      <c r="E2613" s="14">
        <f>data_filtered[[#This Row],[test_year]]-data_filtered[[#This Row],[model_year]]</f>
        <v>17</v>
      </c>
      <c r="F2613" s="13">
        <v>219</v>
      </c>
      <c r="G2613" s="13">
        <v>29</v>
      </c>
      <c r="H2613" s="13">
        <v>248</v>
      </c>
      <c r="I2613" s="13">
        <v>0.116935483870968</v>
      </c>
    </row>
    <row r="2614" spans="1:9" x14ac:dyDescent="0.35">
      <c r="A2614" s="14">
        <v>2014</v>
      </c>
      <c r="B2614" s="14" t="s">
        <v>190</v>
      </c>
      <c r="C2614" s="14" t="s">
        <v>219</v>
      </c>
      <c r="D2614" s="14">
        <v>2005</v>
      </c>
      <c r="E2614" s="14">
        <f>data_filtered[[#This Row],[test_year]]-data_filtered[[#This Row],[model_year]]</f>
        <v>9</v>
      </c>
      <c r="F2614" s="14">
        <v>68</v>
      </c>
      <c r="G2614" s="14">
        <v>9</v>
      </c>
      <c r="H2614" s="14">
        <v>77</v>
      </c>
      <c r="I2614" s="14">
        <v>0.11688311688311701</v>
      </c>
    </row>
    <row r="2615" spans="1:9" x14ac:dyDescent="0.35">
      <c r="A2615" s="14">
        <v>2015</v>
      </c>
      <c r="B2615" s="14" t="s">
        <v>67</v>
      </c>
      <c r="C2615" s="14" t="s">
        <v>68</v>
      </c>
      <c r="D2615" s="14">
        <v>2002</v>
      </c>
      <c r="E2615" s="14">
        <f>data_filtered[[#This Row],[test_year]]-data_filtered[[#This Row],[model_year]]</f>
        <v>13</v>
      </c>
      <c r="F2615" s="14">
        <v>68</v>
      </c>
      <c r="G2615" s="14">
        <v>9</v>
      </c>
      <c r="H2615" s="14">
        <v>77</v>
      </c>
      <c r="I2615" s="14">
        <v>0.11688311688311701</v>
      </c>
    </row>
    <row r="2616" spans="1:9" x14ac:dyDescent="0.35">
      <c r="A2616" s="14">
        <v>2016</v>
      </c>
      <c r="B2616" s="14" t="s">
        <v>30</v>
      </c>
      <c r="C2616" s="14" t="s">
        <v>75</v>
      </c>
      <c r="D2616" s="14">
        <v>2005</v>
      </c>
      <c r="E2616" s="14">
        <f>data_filtered[[#This Row],[test_year]]-data_filtered[[#This Row],[model_year]]</f>
        <v>11</v>
      </c>
      <c r="F2616" s="14">
        <v>68</v>
      </c>
      <c r="G2616" s="14">
        <v>9</v>
      </c>
      <c r="H2616" s="14">
        <v>77</v>
      </c>
      <c r="I2616" s="14">
        <v>0.11688311688311701</v>
      </c>
    </row>
    <row r="2617" spans="1:9" x14ac:dyDescent="0.35">
      <c r="A2617" s="14">
        <v>2016</v>
      </c>
      <c r="B2617" s="14" t="s">
        <v>26</v>
      </c>
      <c r="C2617" s="14" t="s">
        <v>176</v>
      </c>
      <c r="D2617" s="14">
        <v>2001</v>
      </c>
      <c r="E2617" s="14">
        <f>data_filtered[[#This Row],[test_year]]-data_filtered[[#This Row],[model_year]]</f>
        <v>15</v>
      </c>
      <c r="F2617" s="14">
        <v>68</v>
      </c>
      <c r="G2617" s="14">
        <v>9</v>
      </c>
      <c r="H2617" s="14">
        <v>77</v>
      </c>
      <c r="I2617" s="14">
        <v>0.11688311688311701</v>
      </c>
    </row>
    <row r="2618" spans="1:9" x14ac:dyDescent="0.35">
      <c r="A2618" s="14">
        <v>2013</v>
      </c>
      <c r="B2618" s="14" t="s">
        <v>67</v>
      </c>
      <c r="C2618" s="14" t="s">
        <v>123</v>
      </c>
      <c r="D2618" s="14">
        <v>2002</v>
      </c>
      <c r="E2618" s="14">
        <f>data_filtered[[#This Row],[test_year]]-data_filtered[[#This Row],[model_year]]</f>
        <v>11</v>
      </c>
      <c r="F2618" s="14">
        <v>121</v>
      </c>
      <c r="G2618" s="14">
        <v>16</v>
      </c>
      <c r="H2618" s="14">
        <v>137</v>
      </c>
      <c r="I2618" s="14">
        <v>0.116788321167883</v>
      </c>
    </row>
    <row r="2619" spans="1:9" x14ac:dyDescent="0.35">
      <c r="A2619" s="14">
        <v>2015</v>
      </c>
      <c r="B2619" s="14" t="s">
        <v>30</v>
      </c>
      <c r="C2619" s="14" t="s">
        <v>72</v>
      </c>
      <c r="D2619" s="14">
        <v>1999</v>
      </c>
      <c r="E2619" s="14">
        <f>data_filtered[[#This Row],[test_year]]-data_filtered[[#This Row],[model_year]]</f>
        <v>16</v>
      </c>
      <c r="F2619" s="14">
        <v>121</v>
      </c>
      <c r="G2619" s="14">
        <v>16</v>
      </c>
      <c r="H2619" s="14">
        <v>137</v>
      </c>
      <c r="I2619" s="14">
        <v>0.116788321167883</v>
      </c>
    </row>
    <row r="2620" spans="1:9" x14ac:dyDescent="0.35">
      <c r="A2620" s="13">
        <v>2013</v>
      </c>
      <c r="B2620" s="13" t="s">
        <v>67</v>
      </c>
      <c r="C2620" s="13" t="s">
        <v>138</v>
      </c>
      <c r="D2620" s="13">
        <v>1996</v>
      </c>
      <c r="E2620" s="14">
        <f>data_filtered[[#This Row],[test_year]]-data_filtered[[#This Row],[model_year]]</f>
        <v>17</v>
      </c>
      <c r="F2620" s="13">
        <v>106</v>
      </c>
      <c r="G2620" s="13">
        <v>14</v>
      </c>
      <c r="H2620" s="13">
        <v>120</v>
      </c>
      <c r="I2620" s="13">
        <v>0.116666666666667</v>
      </c>
    </row>
    <row r="2621" spans="1:9" x14ac:dyDescent="0.35">
      <c r="A2621" s="14">
        <v>2016</v>
      </c>
      <c r="B2621" s="14" t="s">
        <v>52</v>
      </c>
      <c r="C2621" s="14" t="s">
        <v>90</v>
      </c>
      <c r="D2621" s="14">
        <v>2006</v>
      </c>
      <c r="E2621" s="14">
        <f>data_filtered[[#This Row],[test_year]]-data_filtered[[#This Row],[model_year]]</f>
        <v>10</v>
      </c>
      <c r="F2621" s="14">
        <v>106</v>
      </c>
      <c r="G2621" s="14">
        <v>14</v>
      </c>
      <c r="H2621" s="14">
        <v>120</v>
      </c>
      <c r="I2621" s="14">
        <v>0.116666666666667</v>
      </c>
    </row>
    <row r="2622" spans="1:9" x14ac:dyDescent="0.35">
      <c r="A2622" s="13">
        <v>2014</v>
      </c>
      <c r="B2622" s="13" t="s">
        <v>30</v>
      </c>
      <c r="C2622" s="13" t="s">
        <v>230</v>
      </c>
      <c r="D2622" s="13">
        <v>2001</v>
      </c>
      <c r="E2622" s="14">
        <f>data_filtered[[#This Row],[test_year]]-data_filtered[[#This Row],[model_year]]</f>
        <v>13</v>
      </c>
      <c r="F2622" s="13">
        <v>53</v>
      </c>
      <c r="G2622" s="13">
        <v>7</v>
      </c>
      <c r="H2622" s="13">
        <v>60</v>
      </c>
      <c r="I2622" s="13">
        <v>0.116666666666667</v>
      </c>
    </row>
    <row r="2623" spans="1:9" x14ac:dyDescent="0.35">
      <c r="A2623" s="13">
        <v>2016</v>
      </c>
      <c r="B2623" s="13" t="s">
        <v>24</v>
      </c>
      <c r="C2623" s="13" t="s">
        <v>199</v>
      </c>
      <c r="D2623" s="13">
        <v>2003</v>
      </c>
      <c r="E2623" s="14">
        <f>data_filtered[[#This Row],[test_year]]-data_filtered[[#This Row],[model_year]]</f>
        <v>13</v>
      </c>
      <c r="F2623" s="13">
        <v>53</v>
      </c>
      <c r="G2623" s="13">
        <v>7</v>
      </c>
      <c r="H2623" s="13">
        <v>60</v>
      </c>
      <c r="I2623" s="13">
        <v>0.116666666666667</v>
      </c>
    </row>
    <row r="2624" spans="1:9" x14ac:dyDescent="0.35">
      <c r="A2624" s="13">
        <v>2014</v>
      </c>
      <c r="B2624" s="13" t="s">
        <v>24</v>
      </c>
      <c r="C2624" s="13" t="s">
        <v>71</v>
      </c>
      <c r="D2624" s="13">
        <v>2005</v>
      </c>
      <c r="E2624" s="14">
        <f>data_filtered[[#This Row],[test_year]]-data_filtered[[#This Row],[model_year]]</f>
        <v>9</v>
      </c>
      <c r="F2624" s="13">
        <v>91</v>
      </c>
      <c r="G2624" s="13">
        <v>12</v>
      </c>
      <c r="H2624" s="13">
        <v>103</v>
      </c>
      <c r="I2624" s="13">
        <v>0.116504854368932</v>
      </c>
    </row>
    <row r="2625" spans="1:9" x14ac:dyDescent="0.35">
      <c r="A2625" s="14">
        <v>2014</v>
      </c>
      <c r="B2625" s="14" t="s">
        <v>30</v>
      </c>
      <c r="C2625" s="14" t="s">
        <v>117</v>
      </c>
      <c r="D2625" s="14">
        <v>2000</v>
      </c>
      <c r="E2625" s="14">
        <f>data_filtered[[#This Row],[test_year]]-data_filtered[[#This Row],[model_year]]</f>
        <v>14</v>
      </c>
      <c r="F2625" s="14">
        <v>91</v>
      </c>
      <c r="G2625" s="14">
        <v>12</v>
      </c>
      <c r="H2625" s="14">
        <v>103</v>
      </c>
      <c r="I2625" s="14">
        <v>0.116504854368932</v>
      </c>
    </row>
    <row r="2626" spans="1:9" x14ac:dyDescent="0.35">
      <c r="A2626" s="14">
        <v>2016</v>
      </c>
      <c r="B2626" s="14" t="s">
        <v>52</v>
      </c>
      <c r="C2626" s="14" t="s">
        <v>74</v>
      </c>
      <c r="D2626" s="14">
        <v>2007</v>
      </c>
      <c r="E2626" s="14">
        <f>data_filtered[[#This Row],[test_year]]-data_filtered[[#This Row],[model_year]]</f>
        <v>9</v>
      </c>
      <c r="F2626" s="14">
        <v>152</v>
      </c>
      <c r="G2626" s="14">
        <v>20</v>
      </c>
      <c r="H2626" s="14">
        <v>172</v>
      </c>
      <c r="I2626" s="14">
        <v>0.116279069767442</v>
      </c>
    </row>
    <row r="2627" spans="1:9" x14ac:dyDescent="0.35">
      <c r="A2627" s="14">
        <v>2016</v>
      </c>
      <c r="B2627" s="14" t="s">
        <v>52</v>
      </c>
      <c r="C2627" s="14" t="s">
        <v>168</v>
      </c>
      <c r="D2627" s="14">
        <v>1998</v>
      </c>
      <c r="E2627" s="14">
        <f>data_filtered[[#This Row],[test_year]]-data_filtered[[#This Row],[model_year]]</f>
        <v>18</v>
      </c>
      <c r="F2627" s="14">
        <v>76</v>
      </c>
      <c r="G2627" s="14">
        <v>10</v>
      </c>
      <c r="H2627" s="14">
        <v>86</v>
      </c>
      <c r="I2627" s="14">
        <v>0.116279069767442</v>
      </c>
    </row>
    <row r="2628" spans="1:9" x14ac:dyDescent="0.35">
      <c r="A2628" s="13">
        <v>2017</v>
      </c>
      <c r="B2628" s="13" t="s">
        <v>26</v>
      </c>
      <c r="C2628" s="13" t="s">
        <v>78</v>
      </c>
      <c r="D2628" s="13">
        <v>1999</v>
      </c>
      <c r="E2628" s="14">
        <f>data_filtered[[#This Row],[test_year]]-data_filtered[[#This Row],[model_year]]</f>
        <v>18</v>
      </c>
      <c r="F2628" s="13">
        <v>76</v>
      </c>
      <c r="G2628" s="13">
        <v>10</v>
      </c>
      <c r="H2628" s="13">
        <v>86</v>
      </c>
      <c r="I2628" s="13">
        <v>0.116279069767442</v>
      </c>
    </row>
    <row r="2629" spans="1:9" x14ac:dyDescent="0.35">
      <c r="A2629" s="14">
        <v>2014</v>
      </c>
      <c r="B2629" s="14" t="s">
        <v>24</v>
      </c>
      <c r="C2629" s="14" t="s">
        <v>29</v>
      </c>
      <c r="D2629" s="14">
        <v>2007</v>
      </c>
      <c r="E2629" s="14">
        <f>data_filtered[[#This Row],[test_year]]-data_filtered[[#This Row],[model_year]]</f>
        <v>7</v>
      </c>
      <c r="F2629" s="14">
        <v>137</v>
      </c>
      <c r="G2629" s="14">
        <v>18</v>
      </c>
      <c r="H2629" s="14">
        <v>155</v>
      </c>
      <c r="I2629" s="14">
        <v>0.11612903225806499</v>
      </c>
    </row>
    <row r="2630" spans="1:9" x14ac:dyDescent="0.35">
      <c r="A2630" s="14">
        <v>2017</v>
      </c>
      <c r="B2630" s="14" t="s">
        <v>26</v>
      </c>
      <c r="C2630" s="14" t="s">
        <v>88</v>
      </c>
      <c r="D2630" s="14">
        <v>1998</v>
      </c>
      <c r="E2630" s="14">
        <f>data_filtered[[#This Row],[test_year]]-data_filtered[[#This Row],[model_year]]</f>
        <v>19</v>
      </c>
      <c r="F2630" s="14">
        <v>137</v>
      </c>
      <c r="G2630" s="14">
        <v>18</v>
      </c>
      <c r="H2630" s="14">
        <v>155</v>
      </c>
      <c r="I2630" s="14">
        <v>0.11612903225806499</v>
      </c>
    </row>
    <row r="2631" spans="1:9" x14ac:dyDescent="0.35">
      <c r="A2631" s="13">
        <v>2014</v>
      </c>
      <c r="B2631" s="13" t="s">
        <v>98</v>
      </c>
      <c r="C2631" s="13" t="s">
        <v>99</v>
      </c>
      <c r="D2631" s="13">
        <v>2005</v>
      </c>
      <c r="E2631" s="14">
        <f>data_filtered[[#This Row],[test_year]]-data_filtered[[#This Row],[model_year]]</f>
        <v>9</v>
      </c>
      <c r="F2631" s="13">
        <v>99</v>
      </c>
      <c r="G2631" s="13">
        <v>13</v>
      </c>
      <c r="H2631" s="13">
        <v>112</v>
      </c>
      <c r="I2631" s="13">
        <v>0.11607142857142901</v>
      </c>
    </row>
    <row r="2632" spans="1:9" x14ac:dyDescent="0.35">
      <c r="A2632" s="14">
        <v>2015</v>
      </c>
      <c r="B2632" s="14" t="s">
        <v>113</v>
      </c>
      <c r="C2632" s="14" t="s">
        <v>262</v>
      </c>
      <c r="D2632" s="14">
        <v>2008</v>
      </c>
      <c r="E2632" s="14">
        <f>data_filtered[[#This Row],[test_year]]-data_filtered[[#This Row],[model_year]]</f>
        <v>7</v>
      </c>
      <c r="F2632" s="14">
        <v>61</v>
      </c>
      <c r="G2632" s="14">
        <v>8</v>
      </c>
      <c r="H2632" s="14">
        <v>69</v>
      </c>
      <c r="I2632" s="14">
        <v>0.115942028985507</v>
      </c>
    </row>
    <row r="2633" spans="1:9" x14ac:dyDescent="0.35">
      <c r="A2633" s="13">
        <v>2016</v>
      </c>
      <c r="B2633" s="13" t="s">
        <v>26</v>
      </c>
      <c r="C2633" s="13" t="s">
        <v>110</v>
      </c>
      <c r="D2633" s="13">
        <v>1999</v>
      </c>
      <c r="E2633" s="14">
        <f>data_filtered[[#This Row],[test_year]]-data_filtered[[#This Row],[model_year]]</f>
        <v>17</v>
      </c>
      <c r="F2633" s="13">
        <v>61</v>
      </c>
      <c r="G2633" s="13">
        <v>8</v>
      </c>
      <c r="H2633" s="13">
        <v>69</v>
      </c>
      <c r="I2633" s="13">
        <v>0.115942028985507</v>
      </c>
    </row>
    <row r="2634" spans="1:9" x14ac:dyDescent="0.35">
      <c r="A2634" s="14">
        <v>2017</v>
      </c>
      <c r="B2634" s="14" t="s">
        <v>102</v>
      </c>
      <c r="C2634" s="14" t="s">
        <v>184</v>
      </c>
      <c r="D2634" s="14">
        <v>2000</v>
      </c>
      <c r="E2634" s="14">
        <f>data_filtered[[#This Row],[test_year]]-data_filtered[[#This Row],[model_year]]</f>
        <v>17</v>
      </c>
      <c r="F2634" s="14">
        <v>61</v>
      </c>
      <c r="G2634" s="14">
        <v>8</v>
      </c>
      <c r="H2634" s="14">
        <v>69</v>
      </c>
      <c r="I2634" s="14">
        <v>0.115942028985507</v>
      </c>
    </row>
    <row r="2635" spans="1:9" x14ac:dyDescent="0.35">
      <c r="A2635" s="13">
        <v>2017</v>
      </c>
      <c r="B2635" s="13" t="s">
        <v>190</v>
      </c>
      <c r="C2635" s="13" t="s">
        <v>219</v>
      </c>
      <c r="D2635" s="13">
        <v>2005</v>
      </c>
      <c r="E2635" s="14">
        <f>data_filtered[[#This Row],[test_year]]-data_filtered[[#This Row],[model_year]]</f>
        <v>12</v>
      </c>
      <c r="F2635" s="13">
        <v>61</v>
      </c>
      <c r="G2635" s="13">
        <v>8</v>
      </c>
      <c r="H2635" s="13">
        <v>69</v>
      </c>
      <c r="I2635" s="13">
        <v>0.115942028985507</v>
      </c>
    </row>
    <row r="2636" spans="1:9" x14ac:dyDescent="0.35">
      <c r="A2636" s="14">
        <v>2017</v>
      </c>
      <c r="B2636" s="14" t="s">
        <v>67</v>
      </c>
      <c r="C2636" s="14" t="s">
        <v>193</v>
      </c>
      <c r="D2636" s="14">
        <v>1999</v>
      </c>
      <c r="E2636" s="14">
        <f>data_filtered[[#This Row],[test_year]]-data_filtered[[#This Row],[model_year]]</f>
        <v>18</v>
      </c>
      <c r="F2636" s="14">
        <v>61</v>
      </c>
      <c r="G2636" s="14">
        <v>8</v>
      </c>
      <c r="H2636" s="14">
        <v>69</v>
      </c>
      <c r="I2636" s="14">
        <v>0.115942028985507</v>
      </c>
    </row>
    <row r="2637" spans="1:9" x14ac:dyDescent="0.35">
      <c r="A2637" s="14">
        <v>2013</v>
      </c>
      <c r="B2637" s="14" t="s">
        <v>30</v>
      </c>
      <c r="C2637" s="14" t="s">
        <v>141</v>
      </c>
      <c r="D2637" s="14">
        <v>2005</v>
      </c>
      <c r="E2637" s="14">
        <f>data_filtered[[#This Row],[test_year]]-data_filtered[[#This Row],[model_year]]</f>
        <v>8</v>
      </c>
      <c r="F2637" s="14">
        <v>84</v>
      </c>
      <c r="G2637" s="14">
        <v>11</v>
      </c>
      <c r="H2637" s="14">
        <v>95</v>
      </c>
      <c r="I2637" s="14">
        <v>0.115789473684211</v>
      </c>
    </row>
    <row r="2638" spans="1:9" x14ac:dyDescent="0.35">
      <c r="A2638" s="13">
        <v>2016</v>
      </c>
      <c r="B2638" s="13" t="s">
        <v>52</v>
      </c>
      <c r="C2638" s="13" t="s">
        <v>131</v>
      </c>
      <c r="D2638" s="13">
        <v>2000</v>
      </c>
      <c r="E2638" s="14">
        <f>data_filtered[[#This Row],[test_year]]-data_filtered[[#This Row],[model_year]]</f>
        <v>16</v>
      </c>
      <c r="F2638" s="13">
        <v>84</v>
      </c>
      <c r="G2638" s="13">
        <v>11</v>
      </c>
      <c r="H2638" s="13">
        <v>95</v>
      </c>
      <c r="I2638" s="13">
        <v>0.115789473684211</v>
      </c>
    </row>
    <row r="2639" spans="1:9" x14ac:dyDescent="0.35">
      <c r="A2639" s="14">
        <v>2014</v>
      </c>
      <c r="B2639" s="14" t="s">
        <v>42</v>
      </c>
      <c r="C2639" s="14" t="s">
        <v>43</v>
      </c>
      <c r="D2639" s="14">
        <v>1997</v>
      </c>
      <c r="E2639" s="14">
        <f>data_filtered[[#This Row],[test_year]]-data_filtered[[#This Row],[model_year]]</f>
        <v>17</v>
      </c>
      <c r="F2639" s="14">
        <v>214</v>
      </c>
      <c r="G2639" s="14">
        <v>28</v>
      </c>
      <c r="H2639" s="14">
        <v>242</v>
      </c>
      <c r="I2639" s="14">
        <v>0.11570247933884301</v>
      </c>
    </row>
    <row r="2640" spans="1:9" x14ac:dyDescent="0.35">
      <c r="A2640" s="14">
        <v>2013</v>
      </c>
      <c r="B2640" s="14" t="s">
        <v>52</v>
      </c>
      <c r="C2640" s="14" t="s">
        <v>53</v>
      </c>
      <c r="D2640" s="14">
        <v>2006</v>
      </c>
      <c r="E2640" s="14">
        <f>data_filtered[[#This Row],[test_year]]-data_filtered[[#This Row],[model_year]]</f>
        <v>7</v>
      </c>
      <c r="F2640" s="14">
        <v>130</v>
      </c>
      <c r="G2640" s="14">
        <v>17</v>
      </c>
      <c r="H2640" s="14">
        <v>147</v>
      </c>
      <c r="I2640" s="14">
        <v>0.115646258503401</v>
      </c>
    </row>
    <row r="2641" spans="1:9" x14ac:dyDescent="0.35">
      <c r="A2641" s="14">
        <v>2014</v>
      </c>
      <c r="B2641" s="14" t="s">
        <v>58</v>
      </c>
      <c r="C2641" s="14" t="s">
        <v>63</v>
      </c>
      <c r="D2641" s="14">
        <v>2006</v>
      </c>
      <c r="E2641" s="14">
        <f>data_filtered[[#This Row],[test_year]]-data_filtered[[#This Row],[model_year]]</f>
        <v>8</v>
      </c>
      <c r="F2641" s="14">
        <v>222</v>
      </c>
      <c r="G2641" s="14">
        <v>29</v>
      </c>
      <c r="H2641" s="14">
        <v>251</v>
      </c>
      <c r="I2641" s="14">
        <v>0.115537848605578</v>
      </c>
    </row>
    <row r="2642" spans="1:9" x14ac:dyDescent="0.35">
      <c r="A2642" s="13">
        <v>2017</v>
      </c>
      <c r="B2642" s="13" t="s">
        <v>26</v>
      </c>
      <c r="C2642" s="13" t="s">
        <v>100</v>
      </c>
      <c r="D2642" s="13">
        <v>1999</v>
      </c>
      <c r="E2642" s="14">
        <f>data_filtered[[#This Row],[test_year]]-data_filtered[[#This Row],[model_year]]</f>
        <v>18</v>
      </c>
      <c r="F2642" s="13">
        <v>115</v>
      </c>
      <c r="G2642" s="13">
        <v>15</v>
      </c>
      <c r="H2642" s="13">
        <v>130</v>
      </c>
      <c r="I2642" s="13">
        <v>0.115384615384615</v>
      </c>
    </row>
    <row r="2643" spans="1:9" x14ac:dyDescent="0.35">
      <c r="A2643" s="13">
        <v>2013</v>
      </c>
      <c r="B2643" s="13" t="s">
        <v>37</v>
      </c>
      <c r="C2643" s="13" t="s">
        <v>157</v>
      </c>
      <c r="D2643" s="13">
        <v>2002</v>
      </c>
      <c r="E2643" s="14">
        <f>data_filtered[[#This Row],[test_year]]-data_filtered[[#This Row],[model_year]]</f>
        <v>11</v>
      </c>
      <c r="F2643" s="13">
        <v>69</v>
      </c>
      <c r="G2643" s="13">
        <v>9</v>
      </c>
      <c r="H2643" s="13">
        <v>78</v>
      </c>
      <c r="I2643" s="13">
        <v>0.115384615384615</v>
      </c>
    </row>
    <row r="2644" spans="1:9" x14ac:dyDescent="0.35">
      <c r="A2644" s="14">
        <v>2013</v>
      </c>
      <c r="B2644" s="14" t="s">
        <v>37</v>
      </c>
      <c r="C2644" s="14" t="s">
        <v>59</v>
      </c>
      <c r="D2644" s="14">
        <v>2002</v>
      </c>
      <c r="E2644" s="14">
        <f>data_filtered[[#This Row],[test_year]]-data_filtered[[#This Row],[model_year]]</f>
        <v>11</v>
      </c>
      <c r="F2644" s="14">
        <v>69</v>
      </c>
      <c r="G2644" s="14">
        <v>9</v>
      </c>
      <c r="H2644" s="14">
        <v>78</v>
      </c>
      <c r="I2644" s="14">
        <v>0.115384615384615</v>
      </c>
    </row>
    <row r="2645" spans="1:9" x14ac:dyDescent="0.35">
      <c r="A2645" s="14">
        <v>2014</v>
      </c>
      <c r="B2645" s="14" t="s">
        <v>67</v>
      </c>
      <c r="C2645" s="14" t="s">
        <v>145</v>
      </c>
      <c r="D2645" s="14">
        <v>1992</v>
      </c>
      <c r="E2645" s="14">
        <f>data_filtered[[#This Row],[test_year]]-data_filtered[[#This Row],[model_year]]</f>
        <v>22</v>
      </c>
      <c r="F2645" s="14">
        <v>69</v>
      </c>
      <c r="G2645" s="14">
        <v>9</v>
      </c>
      <c r="H2645" s="14">
        <v>78</v>
      </c>
      <c r="I2645" s="14">
        <v>0.115384615384615</v>
      </c>
    </row>
    <row r="2646" spans="1:9" x14ac:dyDescent="0.35">
      <c r="A2646" s="13">
        <v>2015</v>
      </c>
      <c r="B2646" s="13" t="s">
        <v>102</v>
      </c>
      <c r="C2646" s="13" t="s">
        <v>184</v>
      </c>
      <c r="D2646" s="13">
        <v>2005</v>
      </c>
      <c r="E2646" s="14">
        <f>data_filtered[[#This Row],[test_year]]-data_filtered[[#This Row],[model_year]]</f>
        <v>10</v>
      </c>
      <c r="F2646" s="13">
        <v>69</v>
      </c>
      <c r="G2646" s="13">
        <v>9</v>
      </c>
      <c r="H2646" s="13">
        <v>78</v>
      </c>
      <c r="I2646" s="13">
        <v>0.115384615384615</v>
      </c>
    </row>
    <row r="2647" spans="1:9" x14ac:dyDescent="0.35">
      <c r="A2647" s="13">
        <v>2017</v>
      </c>
      <c r="B2647" s="13" t="s">
        <v>33</v>
      </c>
      <c r="C2647" s="13" t="s">
        <v>227</v>
      </c>
      <c r="D2647" s="13">
        <v>2004</v>
      </c>
      <c r="E2647" s="14">
        <f>data_filtered[[#This Row],[test_year]]-data_filtered[[#This Row],[model_year]]</f>
        <v>13</v>
      </c>
      <c r="F2647" s="13">
        <v>69</v>
      </c>
      <c r="G2647" s="13">
        <v>9</v>
      </c>
      <c r="H2647" s="13">
        <v>78</v>
      </c>
      <c r="I2647" s="13">
        <v>0.115384615384615</v>
      </c>
    </row>
    <row r="2648" spans="1:9" x14ac:dyDescent="0.35">
      <c r="A2648" s="13">
        <v>2013</v>
      </c>
      <c r="B2648" s="13" t="s">
        <v>30</v>
      </c>
      <c r="C2648" s="13" t="s">
        <v>163</v>
      </c>
      <c r="D2648" s="13">
        <v>1999</v>
      </c>
      <c r="E2648" s="14">
        <f>data_filtered[[#This Row],[test_year]]-data_filtered[[#This Row],[model_year]]</f>
        <v>14</v>
      </c>
      <c r="F2648" s="13">
        <v>46</v>
      </c>
      <c r="G2648" s="13">
        <v>6</v>
      </c>
      <c r="H2648" s="13">
        <v>52</v>
      </c>
      <c r="I2648" s="13">
        <v>0.115384615384615</v>
      </c>
    </row>
    <row r="2649" spans="1:9" x14ac:dyDescent="0.35">
      <c r="A2649" s="14">
        <v>2014</v>
      </c>
      <c r="B2649" s="14" t="s">
        <v>30</v>
      </c>
      <c r="C2649" s="14" t="s">
        <v>162</v>
      </c>
      <c r="D2649" s="14">
        <v>1992</v>
      </c>
      <c r="E2649" s="14">
        <f>data_filtered[[#This Row],[test_year]]-data_filtered[[#This Row],[model_year]]</f>
        <v>22</v>
      </c>
      <c r="F2649" s="14">
        <v>46</v>
      </c>
      <c r="G2649" s="14">
        <v>6</v>
      </c>
      <c r="H2649" s="14">
        <v>52</v>
      </c>
      <c r="I2649" s="14">
        <v>0.115384615384615</v>
      </c>
    </row>
    <row r="2650" spans="1:9" x14ac:dyDescent="0.35">
      <c r="A2650" s="13">
        <v>2015</v>
      </c>
      <c r="B2650" s="13" t="s">
        <v>30</v>
      </c>
      <c r="C2650" s="13" t="s">
        <v>56</v>
      </c>
      <c r="D2650" s="13">
        <v>1995</v>
      </c>
      <c r="E2650" s="14">
        <f>data_filtered[[#This Row],[test_year]]-data_filtered[[#This Row],[model_year]]</f>
        <v>20</v>
      </c>
      <c r="F2650" s="13">
        <v>46</v>
      </c>
      <c r="G2650" s="13">
        <v>6</v>
      </c>
      <c r="H2650" s="13">
        <v>52</v>
      </c>
      <c r="I2650" s="13">
        <v>0.115384615384615</v>
      </c>
    </row>
    <row r="2651" spans="1:9" x14ac:dyDescent="0.35">
      <c r="A2651" s="13">
        <v>2015</v>
      </c>
      <c r="B2651" s="13" t="s">
        <v>269</v>
      </c>
      <c r="C2651" s="13" t="s">
        <v>270</v>
      </c>
      <c r="D2651" s="13">
        <v>1997</v>
      </c>
      <c r="E2651" s="14">
        <f>data_filtered[[#This Row],[test_year]]-data_filtered[[#This Row],[model_year]]</f>
        <v>18</v>
      </c>
      <c r="F2651" s="13">
        <v>46</v>
      </c>
      <c r="G2651" s="13">
        <v>6</v>
      </c>
      <c r="H2651" s="13">
        <v>52</v>
      </c>
      <c r="I2651" s="13">
        <v>0.115384615384615</v>
      </c>
    </row>
    <row r="2652" spans="1:9" x14ac:dyDescent="0.35">
      <c r="A2652" s="13">
        <v>2016</v>
      </c>
      <c r="B2652" s="13" t="s">
        <v>52</v>
      </c>
      <c r="C2652" s="13" t="s">
        <v>150</v>
      </c>
      <c r="D2652" s="13">
        <v>1999</v>
      </c>
      <c r="E2652" s="14">
        <f>data_filtered[[#This Row],[test_year]]-data_filtered[[#This Row],[model_year]]</f>
        <v>17</v>
      </c>
      <c r="F2652" s="13">
        <v>46</v>
      </c>
      <c r="G2652" s="13">
        <v>6</v>
      </c>
      <c r="H2652" s="13">
        <v>52</v>
      </c>
      <c r="I2652" s="13">
        <v>0.115384615384615</v>
      </c>
    </row>
    <row r="2653" spans="1:9" x14ac:dyDescent="0.35">
      <c r="A2653" s="14">
        <v>2017</v>
      </c>
      <c r="B2653" s="14" t="s">
        <v>52</v>
      </c>
      <c r="C2653" s="14" t="s">
        <v>165</v>
      </c>
      <c r="D2653" s="14">
        <v>2006</v>
      </c>
      <c r="E2653" s="14">
        <f>data_filtered[[#This Row],[test_year]]-data_filtered[[#This Row],[model_year]]</f>
        <v>11</v>
      </c>
      <c r="F2653" s="14">
        <v>46</v>
      </c>
      <c r="G2653" s="14">
        <v>6</v>
      </c>
      <c r="H2653" s="14">
        <v>52</v>
      </c>
      <c r="I2653" s="14">
        <v>0.115384615384615</v>
      </c>
    </row>
    <row r="2654" spans="1:9" x14ac:dyDescent="0.35">
      <c r="A2654" s="14">
        <v>2017</v>
      </c>
      <c r="B2654" s="14" t="s">
        <v>30</v>
      </c>
      <c r="C2654" s="14" t="s">
        <v>194</v>
      </c>
      <c r="D2654" s="14">
        <v>1999</v>
      </c>
      <c r="E2654" s="14">
        <f>data_filtered[[#This Row],[test_year]]-data_filtered[[#This Row],[model_year]]</f>
        <v>18</v>
      </c>
      <c r="F2654" s="14">
        <v>46</v>
      </c>
      <c r="G2654" s="14">
        <v>6</v>
      </c>
      <c r="H2654" s="14">
        <v>52</v>
      </c>
      <c r="I2654" s="14">
        <v>0.115384615384615</v>
      </c>
    </row>
    <row r="2655" spans="1:9" x14ac:dyDescent="0.35">
      <c r="A2655" s="13">
        <v>2017</v>
      </c>
      <c r="B2655" s="13" t="s">
        <v>42</v>
      </c>
      <c r="C2655" s="13" t="s">
        <v>66</v>
      </c>
      <c r="D2655" s="13">
        <v>2002</v>
      </c>
      <c r="E2655" s="14">
        <f>data_filtered[[#This Row],[test_year]]-data_filtered[[#This Row],[model_year]]</f>
        <v>15</v>
      </c>
      <c r="F2655" s="13">
        <v>46</v>
      </c>
      <c r="G2655" s="13">
        <v>6</v>
      </c>
      <c r="H2655" s="13">
        <v>52</v>
      </c>
      <c r="I2655" s="13">
        <v>0.115384615384615</v>
      </c>
    </row>
    <row r="2656" spans="1:9" x14ac:dyDescent="0.35">
      <c r="A2656" s="13">
        <v>2015</v>
      </c>
      <c r="B2656" s="13" t="s">
        <v>42</v>
      </c>
      <c r="C2656" s="13" t="s">
        <v>43</v>
      </c>
      <c r="D2656" s="13">
        <v>2003</v>
      </c>
      <c r="E2656" s="14">
        <f>data_filtered[[#This Row],[test_year]]-data_filtered[[#This Row],[model_year]]</f>
        <v>12</v>
      </c>
      <c r="F2656" s="13">
        <v>238</v>
      </c>
      <c r="G2656" s="13">
        <v>31</v>
      </c>
      <c r="H2656" s="13">
        <v>269</v>
      </c>
      <c r="I2656" s="13">
        <v>0.11524163568773201</v>
      </c>
    </row>
    <row r="2657" spans="1:9" x14ac:dyDescent="0.35">
      <c r="A2657" s="13">
        <v>2014</v>
      </c>
      <c r="B2657" s="13" t="s">
        <v>52</v>
      </c>
      <c r="C2657" s="13" t="s">
        <v>53</v>
      </c>
      <c r="D2657" s="13">
        <v>2006</v>
      </c>
      <c r="E2657" s="14">
        <f>data_filtered[[#This Row],[test_year]]-data_filtered[[#This Row],[model_year]]</f>
        <v>8</v>
      </c>
      <c r="F2657" s="13">
        <v>146</v>
      </c>
      <c r="G2657" s="13">
        <v>19</v>
      </c>
      <c r="H2657" s="13">
        <v>165</v>
      </c>
      <c r="I2657" s="13">
        <v>0.115151515151515</v>
      </c>
    </row>
    <row r="2658" spans="1:9" x14ac:dyDescent="0.35">
      <c r="A2658" s="13">
        <v>2017</v>
      </c>
      <c r="B2658" s="13" t="s">
        <v>37</v>
      </c>
      <c r="C2658" s="13" t="s">
        <v>39</v>
      </c>
      <c r="D2658" s="13">
        <v>2007</v>
      </c>
      <c r="E2658" s="14">
        <f>data_filtered[[#This Row],[test_year]]-data_filtered[[#This Row],[model_year]]</f>
        <v>10</v>
      </c>
      <c r="F2658" s="13">
        <v>146</v>
      </c>
      <c r="G2658" s="13">
        <v>19</v>
      </c>
      <c r="H2658" s="13">
        <v>165</v>
      </c>
      <c r="I2658" s="13">
        <v>0.115151515151515</v>
      </c>
    </row>
    <row r="2659" spans="1:9" x14ac:dyDescent="0.35">
      <c r="A2659" s="13">
        <v>2015</v>
      </c>
      <c r="B2659" s="13" t="s">
        <v>26</v>
      </c>
      <c r="C2659" s="13" t="s">
        <v>110</v>
      </c>
      <c r="D2659" s="13">
        <v>2001</v>
      </c>
      <c r="E2659" s="14">
        <f>data_filtered[[#This Row],[test_year]]-data_filtered[[#This Row],[model_year]]</f>
        <v>14</v>
      </c>
      <c r="F2659" s="13">
        <v>100</v>
      </c>
      <c r="G2659" s="13">
        <v>13</v>
      </c>
      <c r="H2659" s="13">
        <v>113</v>
      </c>
      <c r="I2659" s="13">
        <v>0.11504424778761101</v>
      </c>
    </row>
    <row r="2660" spans="1:9" x14ac:dyDescent="0.35">
      <c r="A2660" s="13">
        <v>2013</v>
      </c>
      <c r="B2660" s="13" t="s">
        <v>52</v>
      </c>
      <c r="C2660" s="13" t="s">
        <v>53</v>
      </c>
      <c r="D2660" s="13">
        <v>2005</v>
      </c>
      <c r="E2660" s="14">
        <f>data_filtered[[#This Row],[test_year]]-data_filtered[[#This Row],[model_year]]</f>
        <v>8</v>
      </c>
      <c r="F2660" s="13">
        <v>231</v>
      </c>
      <c r="G2660" s="13">
        <v>30</v>
      </c>
      <c r="H2660" s="13">
        <v>261</v>
      </c>
      <c r="I2660" s="13">
        <v>0.114942528735632</v>
      </c>
    </row>
    <row r="2661" spans="1:9" x14ac:dyDescent="0.35">
      <c r="A2661" s="13">
        <v>2015</v>
      </c>
      <c r="B2661" s="13" t="s">
        <v>52</v>
      </c>
      <c r="C2661" s="13" t="s">
        <v>165</v>
      </c>
      <c r="D2661" s="13">
        <v>2000</v>
      </c>
      <c r="E2661" s="14">
        <f>data_filtered[[#This Row],[test_year]]-data_filtered[[#This Row],[model_year]]</f>
        <v>15</v>
      </c>
      <c r="F2661" s="13">
        <v>77</v>
      </c>
      <c r="G2661" s="13">
        <v>10</v>
      </c>
      <c r="H2661" s="13">
        <v>87</v>
      </c>
      <c r="I2661" s="13">
        <v>0.114942528735632</v>
      </c>
    </row>
    <row r="2662" spans="1:9" x14ac:dyDescent="0.35">
      <c r="A2662" s="13">
        <v>2015</v>
      </c>
      <c r="B2662" s="13" t="s">
        <v>67</v>
      </c>
      <c r="C2662" s="13" t="s">
        <v>68</v>
      </c>
      <c r="D2662" s="13">
        <v>1999</v>
      </c>
      <c r="E2662" s="14">
        <f>data_filtered[[#This Row],[test_year]]-data_filtered[[#This Row],[model_year]]</f>
        <v>16</v>
      </c>
      <c r="F2662" s="13">
        <v>77</v>
      </c>
      <c r="G2662" s="13">
        <v>10</v>
      </c>
      <c r="H2662" s="13">
        <v>87</v>
      </c>
      <c r="I2662" s="13">
        <v>0.114942528735632</v>
      </c>
    </row>
    <row r="2663" spans="1:9" x14ac:dyDescent="0.35">
      <c r="A2663" s="14">
        <v>2015</v>
      </c>
      <c r="B2663" s="14" t="s">
        <v>26</v>
      </c>
      <c r="C2663" s="14" t="s">
        <v>27</v>
      </c>
      <c r="D2663" s="14">
        <v>1992</v>
      </c>
      <c r="E2663" s="14">
        <f>data_filtered[[#This Row],[test_year]]-data_filtered[[#This Row],[model_year]]</f>
        <v>23</v>
      </c>
      <c r="F2663" s="14">
        <v>77</v>
      </c>
      <c r="G2663" s="14">
        <v>10</v>
      </c>
      <c r="H2663" s="14">
        <v>87</v>
      </c>
      <c r="I2663" s="14">
        <v>0.114942528735632</v>
      </c>
    </row>
    <row r="2664" spans="1:9" x14ac:dyDescent="0.35">
      <c r="A2664" s="14">
        <v>2016</v>
      </c>
      <c r="B2664" s="14" t="s">
        <v>26</v>
      </c>
      <c r="C2664" s="14" t="s">
        <v>176</v>
      </c>
      <c r="D2664" s="14">
        <v>2004</v>
      </c>
      <c r="E2664" s="14">
        <f>data_filtered[[#This Row],[test_year]]-data_filtered[[#This Row],[model_year]]</f>
        <v>12</v>
      </c>
      <c r="F2664" s="14">
        <v>77</v>
      </c>
      <c r="G2664" s="14">
        <v>10</v>
      </c>
      <c r="H2664" s="14">
        <v>87</v>
      </c>
      <c r="I2664" s="14">
        <v>0.114942528735632</v>
      </c>
    </row>
    <row r="2665" spans="1:9" x14ac:dyDescent="0.35">
      <c r="A2665" s="14">
        <v>2015</v>
      </c>
      <c r="B2665" s="14" t="s">
        <v>30</v>
      </c>
      <c r="C2665" s="14" t="s">
        <v>72</v>
      </c>
      <c r="D2665" s="14">
        <v>2002</v>
      </c>
      <c r="E2665" s="14">
        <f>data_filtered[[#This Row],[test_year]]-data_filtered[[#This Row],[model_year]]</f>
        <v>13</v>
      </c>
      <c r="F2665" s="14">
        <v>208</v>
      </c>
      <c r="G2665" s="14">
        <v>27</v>
      </c>
      <c r="H2665" s="14">
        <v>235</v>
      </c>
      <c r="I2665" s="14">
        <v>0.114893617021277</v>
      </c>
    </row>
    <row r="2666" spans="1:9" x14ac:dyDescent="0.35">
      <c r="A2666" s="13">
        <v>2015</v>
      </c>
      <c r="B2666" s="13" t="s">
        <v>113</v>
      </c>
      <c r="C2666" s="13" t="s">
        <v>114</v>
      </c>
      <c r="D2666" s="13">
        <v>2004</v>
      </c>
      <c r="E2666" s="14">
        <f>data_filtered[[#This Row],[test_year]]-data_filtered[[#This Row],[model_year]]</f>
        <v>11</v>
      </c>
      <c r="F2666" s="13">
        <v>108</v>
      </c>
      <c r="G2666" s="13">
        <v>14</v>
      </c>
      <c r="H2666" s="13">
        <v>122</v>
      </c>
      <c r="I2666" s="13">
        <v>0.114754098360656</v>
      </c>
    </row>
    <row r="2667" spans="1:9" x14ac:dyDescent="0.35">
      <c r="A2667" s="13">
        <v>2013</v>
      </c>
      <c r="B2667" s="13" t="s">
        <v>24</v>
      </c>
      <c r="C2667" s="13" t="s">
        <v>121</v>
      </c>
      <c r="D2667" s="13">
        <v>1992</v>
      </c>
      <c r="E2667" s="14">
        <f>data_filtered[[#This Row],[test_year]]-data_filtered[[#This Row],[model_year]]</f>
        <v>21</v>
      </c>
      <c r="F2667" s="13">
        <v>54</v>
      </c>
      <c r="G2667" s="13">
        <v>7</v>
      </c>
      <c r="H2667" s="13">
        <v>61</v>
      </c>
      <c r="I2667" s="13">
        <v>0.114754098360656</v>
      </c>
    </row>
    <row r="2668" spans="1:9" x14ac:dyDescent="0.35">
      <c r="A2668" s="14">
        <v>2015</v>
      </c>
      <c r="B2668" s="14" t="s">
        <v>30</v>
      </c>
      <c r="C2668" s="14" t="s">
        <v>230</v>
      </c>
      <c r="D2668" s="14">
        <v>2003</v>
      </c>
      <c r="E2668" s="14">
        <f>data_filtered[[#This Row],[test_year]]-data_filtered[[#This Row],[model_year]]</f>
        <v>12</v>
      </c>
      <c r="F2668" s="14">
        <v>54</v>
      </c>
      <c r="G2668" s="14">
        <v>7</v>
      </c>
      <c r="H2668" s="14">
        <v>61</v>
      </c>
      <c r="I2668" s="14">
        <v>0.114754098360656</v>
      </c>
    </row>
    <row r="2669" spans="1:9" x14ac:dyDescent="0.35">
      <c r="A2669" s="14">
        <v>2016</v>
      </c>
      <c r="B2669" s="14" t="s">
        <v>102</v>
      </c>
      <c r="C2669" s="14" t="s">
        <v>103</v>
      </c>
      <c r="D2669" s="14">
        <v>2004</v>
      </c>
      <c r="E2669" s="14">
        <f>data_filtered[[#This Row],[test_year]]-data_filtered[[#This Row],[model_year]]</f>
        <v>12</v>
      </c>
      <c r="F2669" s="14">
        <v>54</v>
      </c>
      <c r="G2669" s="14">
        <v>7</v>
      </c>
      <c r="H2669" s="14">
        <v>61</v>
      </c>
      <c r="I2669" s="14">
        <v>0.114754098360656</v>
      </c>
    </row>
    <row r="2670" spans="1:9" x14ac:dyDescent="0.35">
      <c r="A2670" s="13">
        <v>2016</v>
      </c>
      <c r="B2670" s="13" t="s">
        <v>106</v>
      </c>
      <c r="C2670" s="13" t="s">
        <v>281</v>
      </c>
      <c r="D2670" s="13">
        <v>1994</v>
      </c>
      <c r="E2670" s="14">
        <f>data_filtered[[#This Row],[test_year]]-data_filtered[[#This Row],[model_year]]</f>
        <v>22</v>
      </c>
      <c r="F2670" s="13">
        <v>54</v>
      </c>
      <c r="G2670" s="13">
        <v>7</v>
      </c>
      <c r="H2670" s="13">
        <v>61</v>
      </c>
      <c r="I2670" s="13">
        <v>0.114754098360656</v>
      </c>
    </row>
    <row r="2671" spans="1:9" x14ac:dyDescent="0.35">
      <c r="A2671" s="13">
        <v>2016</v>
      </c>
      <c r="B2671" s="13" t="s">
        <v>26</v>
      </c>
      <c r="C2671" s="13" t="s">
        <v>201</v>
      </c>
      <c r="D2671" s="13">
        <v>1999</v>
      </c>
      <c r="E2671" s="14">
        <f>data_filtered[[#This Row],[test_year]]-data_filtered[[#This Row],[model_year]]</f>
        <v>17</v>
      </c>
      <c r="F2671" s="13">
        <v>54</v>
      </c>
      <c r="G2671" s="13">
        <v>7</v>
      </c>
      <c r="H2671" s="13">
        <v>61</v>
      </c>
      <c r="I2671" s="13">
        <v>0.114754098360656</v>
      </c>
    </row>
    <row r="2672" spans="1:9" x14ac:dyDescent="0.35">
      <c r="A2672" s="13">
        <v>2014</v>
      </c>
      <c r="B2672" s="13" t="s">
        <v>26</v>
      </c>
      <c r="C2672" s="13" t="s">
        <v>27</v>
      </c>
      <c r="D2672" s="13">
        <v>2001</v>
      </c>
      <c r="E2672" s="14">
        <f>data_filtered[[#This Row],[test_year]]-data_filtered[[#This Row],[model_year]]</f>
        <v>13</v>
      </c>
      <c r="F2672" s="13">
        <v>255</v>
      </c>
      <c r="G2672" s="13">
        <v>33</v>
      </c>
      <c r="H2672" s="13">
        <v>288</v>
      </c>
      <c r="I2672" s="13">
        <v>0.114583333333333</v>
      </c>
    </row>
    <row r="2673" spans="1:9" x14ac:dyDescent="0.35">
      <c r="A2673" s="13">
        <v>2013</v>
      </c>
      <c r="B2673" s="13" t="s">
        <v>24</v>
      </c>
      <c r="C2673" s="13" t="s">
        <v>49</v>
      </c>
      <c r="D2673" s="13">
        <v>2002</v>
      </c>
      <c r="E2673" s="14">
        <f>data_filtered[[#This Row],[test_year]]-data_filtered[[#This Row],[model_year]]</f>
        <v>11</v>
      </c>
      <c r="F2673" s="13">
        <v>170</v>
      </c>
      <c r="G2673" s="13">
        <v>22</v>
      </c>
      <c r="H2673" s="13">
        <v>192</v>
      </c>
      <c r="I2673" s="13">
        <v>0.114583333333333</v>
      </c>
    </row>
    <row r="2674" spans="1:9" x14ac:dyDescent="0.35">
      <c r="A2674" s="13">
        <v>2015</v>
      </c>
      <c r="B2674" s="13" t="s">
        <v>58</v>
      </c>
      <c r="C2674" s="13" t="s">
        <v>142</v>
      </c>
      <c r="D2674" s="13">
        <v>2007</v>
      </c>
      <c r="E2674" s="14">
        <f>data_filtered[[#This Row],[test_year]]-data_filtered[[#This Row],[model_year]]</f>
        <v>8</v>
      </c>
      <c r="F2674" s="13">
        <v>85</v>
      </c>
      <c r="G2674" s="13">
        <v>11</v>
      </c>
      <c r="H2674" s="13">
        <v>96</v>
      </c>
      <c r="I2674" s="13">
        <v>0.114583333333333</v>
      </c>
    </row>
    <row r="2675" spans="1:9" x14ac:dyDescent="0.35">
      <c r="A2675" s="13">
        <v>2015</v>
      </c>
      <c r="B2675" s="13" t="s">
        <v>98</v>
      </c>
      <c r="C2675" s="13" t="s">
        <v>99</v>
      </c>
      <c r="D2675" s="13">
        <v>2002</v>
      </c>
      <c r="E2675" s="14">
        <f>data_filtered[[#This Row],[test_year]]-data_filtered[[#This Row],[model_year]]</f>
        <v>13</v>
      </c>
      <c r="F2675" s="13">
        <v>85</v>
      </c>
      <c r="G2675" s="13">
        <v>11</v>
      </c>
      <c r="H2675" s="13">
        <v>96</v>
      </c>
      <c r="I2675" s="13">
        <v>0.114583333333333</v>
      </c>
    </row>
    <row r="2676" spans="1:9" x14ac:dyDescent="0.35">
      <c r="A2676" s="13">
        <v>2013</v>
      </c>
      <c r="B2676" s="13" t="s">
        <v>24</v>
      </c>
      <c r="C2676" s="13" t="s">
        <v>134</v>
      </c>
      <c r="D2676" s="13">
        <v>2003</v>
      </c>
      <c r="E2676" s="14">
        <f>data_filtered[[#This Row],[test_year]]-data_filtered[[#This Row],[model_year]]</f>
        <v>10</v>
      </c>
      <c r="F2676" s="13">
        <v>116</v>
      </c>
      <c r="G2676" s="13">
        <v>15</v>
      </c>
      <c r="H2676" s="13">
        <v>131</v>
      </c>
      <c r="I2676" s="13">
        <v>0.114503816793893</v>
      </c>
    </row>
    <row r="2677" spans="1:9" x14ac:dyDescent="0.35">
      <c r="A2677" s="13">
        <v>2014</v>
      </c>
      <c r="B2677" s="13" t="s">
        <v>67</v>
      </c>
      <c r="C2677" s="13" t="s">
        <v>77</v>
      </c>
      <c r="D2677" s="13">
        <v>2000</v>
      </c>
      <c r="E2677" s="14">
        <f>data_filtered[[#This Row],[test_year]]-data_filtered[[#This Row],[model_year]]</f>
        <v>14</v>
      </c>
      <c r="F2677" s="13">
        <v>124</v>
      </c>
      <c r="G2677" s="13">
        <v>16</v>
      </c>
      <c r="H2677" s="13">
        <v>140</v>
      </c>
      <c r="I2677" s="13">
        <v>0.114285714285714</v>
      </c>
    </row>
    <row r="2678" spans="1:9" x14ac:dyDescent="0.35">
      <c r="A2678" s="14">
        <v>2015</v>
      </c>
      <c r="B2678" s="14" t="s">
        <v>67</v>
      </c>
      <c r="C2678" s="14" t="s">
        <v>145</v>
      </c>
      <c r="D2678" s="14">
        <v>1995</v>
      </c>
      <c r="E2678" s="14">
        <f>data_filtered[[#This Row],[test_year]]-data_filtered[[#This Row],[model_year]]</f>
        <v>20</v>
      </c>
      <c r="F2678" s="14">
        <v>62</v>
      </c>
      <c r="G2678" s="14">
        <v>8</v>
      </c>
      <c r="H2678" s="14">
        <v>70</v>
      </c>
      <c r="I2678" s="14">
        <v>0.114285714285714</v>
      </c>
    </row>
    <row r="2679" spans="1:9" x14ac:dyDescent="0.35">
      <c r="A2679" s="13">
        <v>2016</v>
      </c>
      <c r="B2679" s="13" t="s">
        <v>24</v>
      </c>
      <c r="C2679" s="13" t="s">
        <v>122</v>
      </c>
      <c r="D2679" s="13">
        <v>2003</v>
      </c>
      <c r="E2679" s="14">
        <f>data_filtered[[#This Row],[test_year]]-data_filtered[[#This Row],[model_year]]</f>
        <v>13</v>
      </c>
      <c r="F2679" s="13">
        <v>62</v>
      </c>
      <c r="G2679" s="13">
        <v>8</v>
      </c>
      <c r="H2679" s="13">
        <v>70</v>
      </c>
      <c r="I2679" s="13">
        <v>0.114285714285714</v>
      </c>
    </row>
    <row r="2680" spans="1:9" x14ac:dyDescent="0.35">
      <c r="A2680" s="13">
        <v>2016</v>
      </c>
      <c r="B2680" s="13" t="s">
        <v>104</v>
      </c>
      <c r="C2680" s="13" t="s">
        <v>221</v>
      </c>
      <c r="D2680" s="13">
        <v>1999</v>
      </c>
      <c r="E2680" s="14">
        <f>data_filtered[[#This Row],[test_year]]-data_filtered[[#This Row],[model_year]]</f>
        <v>17</v>
      </c>
      <c r="F2680" s="13">
        <v>62</v>
      </c>
      <c r="G2680" s="13">
        <v>8</v>
      </c>
      <c r="H2680" s="13">
        <v>70</v>
      </c>
      <c r="I2680" s="13">
        <v>0.114285714285714</v>
      </c>
    </row>
    <row r="2681" spans="1:9" x14ac:dyDescent="0.35">
      <c r="A2681" s="13">
        <v>2017</v>
      </c>
      <c r="B2681" s="13" t="s">
        <v>24</v>
      </c>
      <c r="C2681" s="13" t="s">
        <v>71</v>
      </c>
      <c r="D2681" s="13">
        <v>2001</v>
      </c>
      <c r="E2681" s="14">
        <f>data_filtered[[#This Row],[test_year]]-data_filtered[[#This Row],[model_year]]</f>
        <v>16</v>
      </c>
      <c r="F2681" s="13">
        <v>62</v>
      </c>
      <c r="G2681" s="13">
        <v>8</v>
      </c>
      <c r="H2681" s="13">
        <v>70</v>
      </c>
      <c r="I2681" s="13">
        <v>0.114285714285714</v>
      </c>
    </row>
    <row r="2682" spans="1:9" x14ac:dyDescent="0.35">
      <c r="A2682" s="14">
        <v>2013</v>
      </c>
      <c r="B2682" s="14" t="s">
        <v>52</v>
      </c>
      <c r="C2682" s="14" t="s">
        <v>90</v>
      </c>
      <c r="D2682" s="14">
        <v>2006</v>
      </c>
      <c r="E2682" s="14">
        <f>data_filtered[[#This Row],[test_year]]-data_filtered[[#This Row],[model_year]]</f>
        <v>7</v>
      </c>
      <c r="F2682" s="14">
        <v>132</v>
      </c>
      <c r="G2682" s="14">
        <v>17</v>
      </c>
      <c r="H2682" s="14">
        <v>149</v>
      </c>
      <c r="I2682" s="14">
        <v>0.114093959731544</v>
      </c>
    </row>
    <row r="2683" spans="1:9" x14ac:dyDescent="0.35">
      <c r="A2683" s="14">
        <v>2017</v>
      </c>
      <c r="B2683" s="14" t="s">
        <v>52</v>
      </c>
      <c r="C2683" s="14" t="s">
        <v>91</v>
      </c>
      <c r="D2683" s="14">
        <v>2010</v>
      </c>
      <c r="E2683" s="14">
        <f>data_filtered[[#This Row],[test_year]]-data_filtered[[#This Row],[model_year]]</f>
        <v>7</v>
      </c>
      <c r="F2683" s="14">
        <v>132</v>
      </c>
      <c r="G2683" s="14">
        <v>17</v>
      </c>
      <c r="H2683" s="14">
        <v>149</v>
      </c>
      <c r="I2683" s="14">
        <v>0.114093959731544</v>
      </c>
    </row>
    <row r="2684" spans="1:9" x14ac:dyDescent="0.35">
      <c r="A2684" s="14">
        <v>2013</v>
      </c>
      <c r="B2684" s="14" t="s">
        <v>26</v>
      </c>
      <c r="C2684" s="14" t="s">
        <v>27</v>
      </c>
      <c r="D2684" s="14">
        <v>1992</v>
      </c>
      <c r="E2684" s="14">
        <f>data_filtered[[#This Row],[test_year]]-data_filtered[[#This Row],[model_year]]</f>
        <v>21</v>
      </c>
      <c r="F2684" s="14">
        <v>101</v>
      </c>
      <c r="G2684" s="14">
        <v>13</v>
      </c>
      <c r="H2684" s="14">
        <v>114</v>
      </c>
      <c r="I2684" s="14">
        <v>0.114035087719298</v>
      </c>
    </row>
    <row r="2685" spans="1:9" x14ac:dyDescent="0.35">
      <c r="A2685" s="14">
        <v>2017</v>
      </c>
      <c r="B2685" s="14" t="s">
        <v>67</v>
      </c>
      <c r="C2685" s="14" t="s">
        <v>77</v>
      </c>
      <c r="D2685" s="14">
        <v>2004</v>
      </c>
      <c r="E2685" s="14">
        <f>data_filtered[[#This Row],[test_year]]-data_filtered[[#This Row],[model_year]]</f>
        <v>13</v>
      </c>
      <c r="F2685" s="14">
        <v>171</v>
      </c>
      <c r="G2685" s="14">
        <v>22</v>
      </c>
      <c r="H2685" s="14">
        <v>193</v>
      </c>
      <c r="I2685" s="14">
        <v>0.113989637305699</v>
      </c>
    </row>
    <row r="2686" spans="1:9" x14ac:dyDescent="0.35">
      <c r="A2686" s="13">
        <v>2014</v>
      </c>
      <c r="B2686" s="13" t="s">
        <v>33</v>
      </c>
      <c r="C2686" s="13" t="s">
        <v>109</v>
      </c>
      <c r="D2686" s="13">
        <v>2005</v>
      </c>
      <c r="E2686" s="14">
        <f>data_filtered[[#This Row],[test_year]]-data_filtered[[#This Row],[model_year]]</f>
        <v>9</v>
      </c>
      <c r="F2686" s="13">
        <v>70</v>
      </c>
      <c r="G2686" s="13">
        <v>9</v>
      </c>
      <c r="H2686" s="13">
        <v>79</v>
      </c>
      <c r="I2686" s="13">
        <v>0.113924050632911</v>
      </c>
    </row>
    <row r="2687" spans="1:9" x14ac:dyDescent="0.35">
      <c r="A2687" s="14">
        <v>2014</v>
      </c>
      <c r="B2687" s="14" t="s">
        <v>52</v>
      </c>
      <c r="C2687" s="14" t="s">
        <v>91</v>
      </c>
      <c r="D2687" s="14">
        <v>2006</v>
      </c>
      <c r="E2687" s="14">
        <f>data_filtered[[#This Row],[test_year]]-data_filtered[[#This Row],[model_year]]</f>
        <v>8</v>
      </c>
      <c r="F2687" s="14">
        <v>179</v>
      </c>
      <c r="G2687" s="14">
        <v>23</v>
      </c>
      <c r="H2687" s="14">
        <v>202</v>
      </c>
      <c r="I2687" s="14">
        <v>0.113861386138614</v>
      </c>
    </row>
    <row r="2688" spans="1:9" x14ac:dyDescent="0.35">
      <c r="A2688" s="14">
        <v>2013</v>
      </c>
      <c r="B2688" s="14" t="s">
        <v>26</v>
      </c>
      <c r="C2688" s="14" t="s">
        <v>88</v>
      </c>
      <c r="D2688" s="14">
        <v>1995</v>
      </c>
      <c r="E2688" s="14">
        <f>data_filtered[[#This Row],[test_year]]-data_filtered[[#This Row],[model_year]]</f>
        <v>18</v>
      </c>
      <c r="F2688" s="14">
        <v>109</v>
      </c>
      <c r="G2688" s="14">
        <v>14</v>
      </c>
      <c r="H2688" s="14">
        <v>123</v>
      </c>
      <c r="I2688" s="14">
        <v>0.113821138211382</v>
      </c>
    </row>
    <row r="2689" spans="1:9" x14ac:dyDescent="0.35">
      <c r="A2689" s="13">
        <v>2016</v>
      </c>
      <c r="B2689" s="13" t="s">
        <v>26</v>
      </c>
      <c r="C2689" s="13" t="s">
        <v>27</v>
      </c>
      <c r="D2689" s="13">
        <v>1998</v>
      </c>
      <c r="E2689" s="14">
        <f>data_filtered[[#This Row],[test_year]]-data_filtered[[#This Row],[model_year]]</f>
        <v>18</v>
      </c>
      <c r="F2689" s="13">
        <v>226</v>
      </c>
      <c r="G2689" s="13">
        <v>29</v>
      </c>
      <c r="H2689" s="13">
        <v>255</v>
      </c>
      <c r="I2689" s="13">
        <v>0.113725490196078</v>
      </c>
    </row>
    <row r="2690" spans="1:9" x14ac:dyDescent="0.35">
      <c r="A2690" s="14">
        <v>2016</v>
      </c>
      <c r="B2690" s="14" t="s">
        <v>24</v>
      </c>
      <c r="C2690" s="14" t="s">
        <v>49</v>
      </c>
      <c r="D2690" s="14">
        <v>2004</v>
      </c>
      <c r="E2690" s="14">
        <f>data_filtered[[#This Row],[test_year]]-data_filtered[[#This Row],[model_year]]</f>
        <v>12</v>
      </c>
      <c r="F2690" s="14">
        <v>156</v>
      </c>
      <c r="G2690" s="14">
        <v>20</v>
      </c>
      <c r="H2690" s="14">
        <v>176</v>
      </c>
      <c r="I2690" s="14">
        <v>0.11363636363636399</v>
      </c>
    </row>
    <row r="2691" spans="1:9" x14ac:dyDescent="0.35">
      <c r="A2691" s="13">
        <v>2013</v>
      </c>
      <c r="B2691" s="13" t="s">
        <v>67</v>
      </c>
      <c r="C2691" s="13" t="s">
        <v>145</v>
      </c>
      <c r="D2691" s="13">
        <v>1992</v>
      </c>
      <c r="E2691" s="14">
        <f>data_filtered[[#This Row],[test_year]]-data_filtered[[#This Row],[model_year]]</f>
        <v>21</v>
      </c>
      <c r="F2691" s="13">
        <v>78</v>
      </c>
      <c r="G2691" s="13">
        <v>10</v>
      </c>
      <c r="H2691" s="13">
        <v>88</v>
      </c>
      <c r="I2691" s="13">
        <v>0.11363636363636399</v>
      </c>
    </row>
    <row r="2692" spans="1:9" x14ac:dyDescent="0.35">
      <c r="A2692" s="13">
        <v>2013</v>
      </c>
      <c r="B2692" s="13" t="s">
        <v>106</v>
      </c>
      <c r="C2692" s="13" t="s">
        <v>174</v>
      </c>
      <c r="D2692" s="13">
        <v>2007</v>
      </c>
      <c r="E2692" s="14">
        <f>data_filtered[[#This Row],[test_year]]-data_filtered[[#This Row],[model_year]]</f>
        <v>6</v>
      </c>
      <c r="F2692" s="13">
        <v>78</v>
      </c>
      <c r="G2692" s="13">
        <v>10</v>
      </c>
      <c r="H2692" s="13">
        <v>88</v>
      </c>
      <c r="I2692" s="13">
        <v>0.11363636363636399</v>
      </c>
    </row>
    <row r="2693" spans="1:9" x14ac:dyDescent="0.35">
      <c r="A2693" s="14">
        <v>2013</v>
      </c>
      <c r="B2693" s="14" t="s">
        <v>33</v>
      </c>
      <c r="C2693" s="14" t="s">
        <v>203</v>
      </c>
      <c r="D2693" s="14">
        <v>2001</v>
      </c>
      <c r="E2693" s="14">
        <f>data_filtered[[#This Row],[test_year]]-data_filtered[[#This Row],[model_year]]</f>
        <v>12</v>
      </c>
      <c r="F2693" s="14">
        <v>78</v>
      </c>
      <c r="G2693" s="14">
        <v>10</v>
      </c>
      <c r="H2693" s="14">
        <v>88</v>
      </c>
      <c r="I2693" s="14">
        <v>0.11363636363636399</v>
      </c>
    </row>
    <row r="2694" spans="1:9" x14ac:dyDescent="0.35">
      <c r="A2694" s="13">
        <v>2014</v>
      </c>
      <c r="B2694" s="13" t="s">
        <v>106</v>
      </c>
      <c r="C2694" s="13" t="s">
        <v>174</v>
      </c>
      <c r="D2694" s="13">
        <v>2006</v>
      </c>
      <c r="E2694" s="14">
        <f>data_filtered[[#This Row],[test_year]]-data_filtered[[#This Row],[model_year]]</f>
        <v>8</v>
      </c>
      <c r="F2694" s="13">
        <v>78</v>
      </c>
      <c r="G2694" s="13">
        <v>10</v>
      </c>
      <c r="H2694" s="13">
        <v>88</v>
      </c>
      <c r="I2694" s="13">
        <v>0.11363636363636399</v>
      </c>
    </row>
    <row r="2695" spans="1:9" x14ac:dyDescent="0.35">
      <c r="A2695" s="14">
        <v>2014</v>
      </c>
      <c r="B2695" s="14" t="s">
        <v>26</v>
      </c>
      <c r="C2695" s="14" t="s">
        <v>111</v>
      </c>
      <c r="D2695" s="14">
        <v>2001</v>
      </c>
      <c r="E2695" s="14">
        <f>data_filtered[[#This Row],[test_year]]-data_filtered[[#This Row],[model_year]]</f>
        <v>13</v>
      </c>
      <c r="F2695" s="14">
        <v>78</v>
      </c>
      <c r="G2695" s="14">
        <v>10</v>
      </c>
      <c r="H2695" s="14">
        <v>88</v>
      </c>
      <c r="I2695" s="14">
        <v>0.11363636363636399</v>
      </c>
    </row>
    <row r="2696" spans="1:9" x14ac:dyDescent="0.35">
      <c r="A2696" s="13">
        <v>2016</v>
      </c>
      <c r="B2696" s="13" t="s">
        <v>24</v>
      </c>
      <c r="C2696" s="13" t="s">
        <v>89</v>
      </c>
      <c r="D2696" s="13">
        <v>2012</v>
      </c>
      <c r="E2696" s="14">
        <f>data_filtered[[#This Row],[test_year]]-data_filtered[[#This Row],[model_year]]</f>
        <v>4</v>
      </c>
      <c r="F2696" s="13">
        <v>78</v>
      </c>
      <c r="G2696" s="13">
        <v>10</v>
      </c>
      <c r="H2696" s="13">
        <v>88</v>
      </c>
      <c r="I2696" s="13">
        <v>0.11363636363636399</v>
      </c>
    </row>
    <row r="2697" spans="1:9" x14ac:dyDescent="0.35">
      <c r="A2697" s="13">
        <v>2015</v>
      </c>
      <c r="B2697" s="13" t="s">
        <v>30</v>
      </c>
      <c r="C2697" s="13" t="s">
        <v>141</v>
      </c>
      <c r="D2697" s="13">
        <v>2004</v>
      </c>
      <c r="E2697" s="14">
        <f>data_filtered[[#This Row],[test_year]]-data_filtered[[#This Row],[model_year]]</f>
        <v>11</v>
      </c>
      <c r="F2697" s="13">
        <v>86</v>
      </c>
      <c r="G2697" s="13">
        <v>11</v>
      </c>
      <c r="H2697" s="13">
        <v>97</v>
      </c>
      <c r="I2697" s="13">
        <v>0.11340206185567001</v>
      </c>
    </row>
    <row r="2698" spans="1:9" x14ac:dyDescent="0.35">
      <c r="A2698" s="13">
        <v>2015</v>
      </c>
      <c r="B2698" s="13" t="s">
        <v>33</v>
      </c>
      <c r="C2698" s="13" t="s">
        <v>86</v>
      </c>
      <c r="D2698" s="13">
        <v>2004</v>
      </c>
      <c r="E2698" s="14">
        <f>data_filtered[[#This Row],[test_year]]-data_filtered[[#This Row],[model_year]]</f>
        <v>11</v>
      </c>
      <c r="F2698" s="13">
        <v>86</v>
      </c>
      <c r="G2698" s="13">
        <v>11</v>
      </c>
      <c r="H2698" s="13">
        <v>97</v>
      </c>
      <c r="I2698" s="13">
        <v>0.11340206185567001</v>
      </c>
    </row>
    <row r="2699" spans="1:9" x14ac:dyDescent="0.35">
      <c r="A2699" s="14">
        <v>2015</v>
      </c>
      <c r="B2699" s="14" t="s">
        <v>52</v>
      </c>
      <c r="C2699" s="14" t="s">
        <v>146</v>
      </c>
      <c r="D2699" s="14">
        <v>2008</v>
      </c>
      <c r="E2699" s="14">
        <f>data_filtered[[#This Row],[test_year]]-data_filtered[[#This Row],[model_year]]</f>
        <v>7</v>
      </c>
      <c r="F2699" s="14">
        <v>94</v>
      </c>
      <c r="G2699" s="14">
        <v>12</v>
      </c>
      <c r="H2699" s="14">
        <v>106</v>
      </c>
      <c r="I2699" s="14">
        <v>0.113207547169811</v>
      </c>
    </row>
    <row r="2700" spans="1:9" x14ac:dyDescent="0.35">
      <c r="A2700" s="13">
        <v>2016</v>
      </c>
      <c r="B2700" s="13" t="s">
        <v>26</v>
      </c>
      <c r="C2700" s="13" t="s">
        <v>69</v>
      </c>
      <c r="D2700" s="13">
        <v>1992</v>
      </c>
      <c r="E2700" s="14">
        <f>data_filtered[[#This Row],[test_year]]-data_filtered[[#This Row],[model_year]]</f>
        <v>24</v>
      </c>
      <c r="F2700" s="13">
        <v>94</v>
      </c>
      <c r="G2700" s="13">
        <v>12</v>
      </c>
      <c r="H2700" s="13">
        <v>106</v>
      </c>
      <c r="I2700" s="13">
        <v>0.113207547169811</v>
      </c>
    </row>
    <row r="2701" spans="1:9" x14ac:dyDescent="0.35">
      <c r="A2701" s="14">
        <v>2013</v>
      </c>
      <c r="B2701" s="14" t="s">
        <v>79</v>
      </c>
      <c r="C2701" s="14" t="s">
        <v>125</v>
      </c>
      <c r="D2701" s="14">
        <v>2008</v>
      </c>
      <c r="E2701" s="14">
        <f>data_filtered[[#This Row],[test_year]]-data_filtered[[#This Row],[model_year]]</f>
        <v>5</v>
      </c>
      <c r="F2701" s="14">
        <v>47</v>
      </c>
      <c r="G2701" s="14">
        <v>6</v>
      </c>
      <c r="H2701" s="14">
        <v>53</v>
      </c>
      <c r="I2701" s="14">
        <v>0.113207547169811</v>
      </c>
    </row>
    <row r="2702" spans="1:9" x14ac:dyDescent="0.35">
      <c r="A2702" s="13">
        <v>2015</v>
      </c>
      <c r="B2702" s="13" t="s">
        <v>153</v>
      </c>
      <c r="C2702" s="13" t="s">
        <v>224</v>
      </c>
      <c r="D2702" s="13">
        <v>2008</v>
      </c>
      <c r="E2702" s="14">
        <f>data_filtered[[#This Row],[test_year]]-data_filtered[[#This Row],[model_year]]</f>
        <v>7</v>
      </c>
      <c r="F2702" s="13">
        <v>47</v>
      </c>
      <c r="G2702" s="13">
        <v>6</v>
      </c>
      <c r="H2702" s="13">
        <v>53</v>
      </c>
      <c r="I2702" s="13">
        <v>0.113207547169811</v>
      </c>
    </row>
    <row r="2703" spans="1:9" x14ac:dyDescent="0.35">
      <c r="A2703" s="14">
        <v>2016</v>
      </c>
      <c r="B2703" s="14" t="s">
        <v>24</v>
      </c>
      <c r="C2703" s="14" t="s">
        <v>121</v>
      </c>
      <c r="D2703" s="14">
        <v>1988</v>
      </c>
      <c r="E2703" s="14">
        <f>data_filtered[[#This Row],[test_year]]-data_filtered[[#This Row],[model_year]]</f>
        <v>28</v>
      </c>
      <c r="F2703" s="14">
        <v>47</v>
      </c>
      <c r="G2703" s="14">
        <v>6</v>
      </c>
      <c r="H2703" s="14">
        <v>53</v>
      </c>
      <c r="I2703" s="14">
        <v>0.113207547169811</v>
      </c>
    </row>
    <row r="2704" spans="1:9" x14ac:dyDescent="0.35">
      <c r="A2704" s="13">
        <v>2016</v>
      </c>
      <c r="B2704" s="13" t="s">
        <v>33</v>
      </c>
      <c r="C2704" s="13" t="s">
        <v>34</v>
      </c>
      <c r="D2704" s="13">
        <v>1999</v>
      </c>
      <c r="E2704" s="14">
        <f>data_filtered[[#This Row],[test_year]]-data_filtered[[#This Row],[model_year]]</f>
        <v>17</v>
      </c>
      <c r="F2704" s="13">
        <v>47</v>
      </c>
      <c r="G2704" s="13">
        <v>6</v>
      </c>
      <c r="H2704" s="13">
        <v>53</v>
      </c>
      <c r="I2704" s="13">
        <v>0.113207547169811</v>
      </c>
    </row>
    <row r="2705" spans="1:9" x14ac:dyDescent="0.35">
      <c r="A2705" s="13">
        <v>2016</v>
      </c>
      <c r="B2705" s="13" t="s">
        <v>113</v>
      </c>
      <c r="C2705" s="13" t="s">
        <v>262</v>
      </c>
      <c r="D2705" s="13">
        <v>2007</v>
      </c>
      <c r="E2705" s="14">
        <f>data_filtered[[#This Row],[test_year]]-data_filtered[[#This Row],[model_year]]</f>
        <v>9</v>
      </c>
      <c r="F2705" s="13">
        <v>47</v>
      </c>
      <c r="G2705" s="13">
        <v>6</v>
      </c>
      <c r="H2705" s="13">
        <v>53</v>
      </c>
      <c r="I2705" s="13">
        <v>0.113207547169811</v>
      </c>
    </row>
    <row r="2706" spans="1:9" x14ac:dyDescent="0.35">
      <c r="A2706" s="14">
        <v>2017</v>
      </c>
      <c r="B2706" s="14" t="s">
        <v>24</v>
      </c>
      <c r="C2706" s="14" t="s">
        <v>188</v>
      </c>
      <c r="D2706" s="14">
        <v>2002</v>
      </c>
      <c r="E2706" s="14">
        <f>data_filtered[[#This Row],[test_year]]-data_filtered[[#This Row],[model_year]]</f>
        <v>15</v>
      </c>
      <c r="F2706" s="14">
        <v>47</v>
      </c>
      <c r="G2706" s="14">
        <v>6</v>
      </c>
      <c r="H2706" s="14">
        <v>53</v>
      </c>
      <c r="I2706" s="14">
        <v>0.113207547169811</v>
      </c>
    </row>
    <row r="2707" spans="1:9" x14ac:dyDescent="0.35">
      <c r="A2707" s="13">
        <v>2017</v>
      </c>
      <c r="B2707" s="13" t="s">
        <v>98</v>
      </c>
      <c r="C2707" s="13" t="s">
        <v>248</v>
      </c>
      <c r="D2707" s="13">
        <v>2010</v>
      </c>
      <c r="E2707" s="14">
        <f>data_filtered[[#This Row],[test_year]]-data_filtered[[#This Row],[model_year]]</f>
        <v>7</v>
      </c>
      <c r="F2707" s="13">
        <v>47</v>
      </c>
      <c r="G2707" s="13">
        <v>6</v>
      </c>
      <c r="H2707" s="13">
        <v>53</v>
      </c>
      <c r="I2707" s="13">
        <v>0.113207547169811</v>
      </c>
    </row>
    <row r="2708" spans="1:9" x14ac:dyDescent="0.35">
      <c r="A2708" s="14">
        <v>2017</v>
      </c>
      <c r="B2708" s="14" t="s">
        <v>67</v>
      </c>
      <c r="C2708" s="14" t="s">
        <v>139</v>
      </c>
      <c r="D2708" s="14">
        <v>2008</v>
      </c>
      <c r="E2708" s="14">
        <f>data_filtered[[#This Row],[test_year]]-data_filtered[[#This Row],[model_year]]</f>
        <v>9</v>
      </c>
      <c r="F2708" s="14">
        <v>47</v>
      </c>
      <c r="G2708" s="14">
        <v>6</v>
      </c>
      <c r="H2708" s="14">
        <v>53</v>
      </c>
      <c r="I2708" s="14">
        <v>0.113207547169811</v>
      </c>
    </row>
    <row r="2709" spans="1:9" x14ac:dyDescent="0.35">
      <c r="A2709" s="14">
        <v>2017</v>
      </c>
      <c r="B2709" s="14" t="s">
        <v>104</v>
      </c>
      <c r="C2709" s="14" t="s">
        <v>140</v>
      </c>
      <c r="D2709" s="14">
        <v>1997</v>
      </c>
      <c r="E2709" s="14">
        <f>data_filtered[[#This Row],[test_year]]-data_filtered[[#This Row],[model_year]]</f>
        <v>20</v>
      </c>
      <c r="F2709" s="14">
        <v>47</v>
      </c>
      <c r="G2709" s="14">
        <v>6</v>
      </c>
      <c r="H2709" s="14">
        <v>53</v>
      </c>
      <c r="I2709" s="14">
        <v>0.113207547169811</v>
      </c>
    </row>
    <row r="2710" spans="1:9" x14ac:dyDescent="0.35">
      <c r="A2710" s="13">
        <v>2014</v>
      </c>
      <c r="B2710" s="13" t="s">
        <v>24</v>
      </c>
      <c r="C2710" s="13" t="s">
        <v>46</v>
      </c>
      <c r="D2710" s="13">
        <v>2014</v>
      </c>
      <c r="E2710" s="14">
        <f>data_filtered[[#This Row],[test_year]]-data_filtered[[#This Row],[model_year]]</f>
        <v>0</v>
      </c>
      <c r="F2710" s="13">
        <v>102</v>
      </c>
      <c r="G2710" s="13">
        <v>13</v>
      </c>
      <c r="H2710" s="13">
        <v>115</v>
      </c>
      <c r="I2710" s="13">
        <v>0.11304347826087</v>
      </c>
    </row>
    <row r="2711" spans="1:9" x14ac:dyDescent="0.35">
      <c r="A2711" s="14">
        <v>2014</v>
      </c>
      <c r="B2711" s="14" t="s">
        <v>30</v>
      </c>
      <c r="C2711" s="14" t="s">
        <v>117</v>
      </c>
      <c r="D2711" s="14">
        <v>2002</v>
      </c>
      <c r="E2711" s="14">
        <f>data_filtered[[#This Row],[test_year]]-data_filtered[[#This Row],[model_year]]</f>
        <v>12</v>
      </c>
      <c r="F2711" s="14">
        <v>102</v>
      </c>
      <c r="G2711" s="14">
        <v>13</v>
      </c>
      <c r="H2711" s="14">
        <v>115</v>
      </c>
      <c r="I2711" s="14">
        <v>0.11304347826087</v>
      </c>
    </row>
    <row r="2712" spans="1:9" x14ac:dyDescent="0.35">
      <c r="A2712" s="14">
        <v>2017</v>
      </c>
      <c r="B2712" s="14" t="s">
        <v>37</v>
      </c>
      <c r="C2712" s="14" t="s">
        <v>38</v>
      </c>
      <c r="D2712" s="14">
        <v>2005</v>
      </c>
      <c r="E2712" s="14">
        <f>data_filtered[[#This Row],[test_year]]-data_filtered[[#This Row],[model_year]]</f>
        <v>12</v>
      </c>
      <c r="F2712" s="14">
        <v>157</v>
      </c>
      <c r="G2712" s="14">
        <v>20</v>
      </c>
      <c r="H2712" s="14">
        <v>177</v>
      </c>
      <c r="I2712" s="14">
        <v>0.112994350282486</v>
      </c>
    </row>
    <row r="2713" spans="1:9" x14ac:dyDescent="0.35">
      <c r="A2713" s="14">
        <v>2013</v>
      </c>
      <c r="B2713" s="14" t="s">
        <v>30</v>
      </c>
      <c r="C2713" s="14" t="s">
        <v>156</v>
      </c>
      <c r="D2713" s="14">
        <v>2003</v>
      </c>
      <c r="E2713" s="14">
        <f>data_filtered[[#This Row],[test_year]]-data_filtered[[#This Row],[model_year]]</f>
        <v>10</v>
      </c>
      <c r="F2713" s="14">
        <v>110</v>
      </c>
      <c r="G2713" s="14">
        <v>14</v>
      </c>
      <c r="H2713" s="14">
        <v>124</v>
      </c>
      <c r="I2713" s="14">
        <v>0.112903225806452</v>
      </c>
    </row>
    <row r="2714" spans="1:9" x14ac:dyDescent="0.35">
      <c r="A2714" s="14">
        <v>2014</v>
      </c>
      <c r="B2714" s="14" t="s">
        <v>92</v>
      </c>
      <c r="C2714" s="14" t="s">
        <v>93</v>
      </c>
      <c r="D2714" s="14">
        <v>2004</v>
      </c>
      <c r="E2714" s="14">
        <f>data_filtered[[#This Row],[test_year]]-data_filtered[[#This Row],[model_year]]</f>
        <v>10</v>
      </c>
      <c r="F2714" s="14">
        <v>55</v>
      </c>
      <c r="G2714" s="14">
        <v>7</v>
      </c>
      <c r="H2714" s="14">
        <v>62</v>
      </c>
      <c r="I2714" s="14">
        <v>0.112903225806452</v>
      </c>
    </row>
    <row r="2715" spans="1:9" x14ac:dyDescent="0.35">
      <c r="A2715" s="14">
        <v>2014</v>
      </c>
      <c r="B2715" s="14" t="s">
        <v>26</v>
      </c>
      <c r="C2715" s="14" t="s">
        <v>54</v>
      </c>
      <c r="D2715" s="14">
        <v>2006</v>
      </c>
      <c r="E2715" s="14">
        <f>data_filtered[[#This Row],[test_year]]-data_filtered[[#This Row],[model_year]]</f>
        <v>8</v>
      </c>
      <c r="F2715" s="14">
        <v>55</v>
      </c>
      <c r="G2715" s="14">
        <v>7</v>
      </c>
      <c r="H2715" s="14">
        <v>62</v>
      </c>
      <c r="I2715" s="14">
        <v>0.112903225806452</v>
      </c>
    </row>
    <row r="2716" spans="1:9" x14ac:dyDescent="0.35">
      <c r="A2716" s="13">
        <v>2015</v>
      </c>
      <c r="B2716" s="13" t="s">
        <v>106</v>
      </c>
      <c r="C2716" s="13" t="s">
        <v>174</v>
      </c>
      <c r="D2716" s="13">
        <v>2007</v>
      </c>
      <c r="E2716" s="14">
        <f>data_filtered[[#This Row],[test_year]]-data_filtered[[#This Row],[model_year]]</f>
        <v>8</v>
      </c>
      <c r="F2716" s="13">
        <v>55</v>
      </c>
      <c r="G2716" s="13">
        <v>7</v>
      </c>
      <c r="H2716" s="13">
        <v>62</v>
      </c>
      <c r="I2716" s="13">
        <v>0.112903225806452</v>
      </c>
    </row>
    <row r="2717" spans="1:9" x14ac:dyDescent="0.35">
      <c r="A2717" s="14">
        <v>2016</v>
      </c>
      <c r="B2717" s="14" t="s">
        <v>252</v>
      </c>
      <c r="C2717" s="14" t="s">
        <v>253</v>
      </c>
      <c r="D2717" s="14">
        <v>2000</v>
      </c>
      <c r="E2717" s="14">
        <f>data_filtered[[#This Row],[test_year]]-data_filtered[[#This Row],[model_year]]</f>
        <v>16</v>
      </c>
      <c r="F2717" s="14">
        <v>55</v>
      </c>
      <c r="G2717" s="14">
        <v>7</v>
      </c>
      <c r="H2717" s="14">
        <v>62</v>
      </c>
      <c r="I2717" s="14">
        <v>0.112903225806452</v>
      </c>
    </row>
    <row r="2718" spans="1:9" x14ac:dyDescent="0.35">
      <c r="A2718" s="14">
        <v>2017</v>
      </c>
      <c r="B2718" s="14" t="s">
        <v>33</v>
      </c>
      <c r="C2718" s="14" t="s">
        <v>235</v>
      </c>
      <c r="D2718" s="14">
        <v>2002</v>
      </c>
      <c r="E2718" s="14">
        <f>data_filtered[[#This Row],[test_year]]-data_filtered[[#This Row],[model_year]]</f>
        <v>15</v>
      </c>
      <c r="F2718" s="14">
        <v>55</v>
      </c>
      <c r="G2718" s="14">
        <v>7</v>
      </c>
      <c r="H2718" s="14">
        <v>62</v>
      </c>
      <c r="I2718" s="14">
        <v>0.112903225806452</v>
      </c>
    </row>
    <row r="2719" spans="1:9" x14ac:dyDescent="0.35">
      <c r="A2719" s="13">
        <v>2017</v>
      </c>
      <c r="B2719" s="13" t="s">
        <v>26</v>
      </c>
      <c r="C2719" s="13" t="s">
        <v>69</v>
      </c>
      <c r="D2719" s="13">
        <v>1991</v>
      </c>
      <c r="E2719" s="14">
        <f>data_filtered[[#This Row],[test_year]]-data_filtered[[#This Row],[model_year]]</f>
        <v>26</v>
      </c>
      <c r="F2719" s="13">
        <v>55</v>
      </c>
      <c r="G2719" s="13">
        <v>7</v>
      </c>
      <c r="H2719" s="13">
        <v>62</v>
      </c>
      <c r="I2719" s="13">
        <v>0.112903225806452</v>
      </c>
    </row>
    <row r="2720" spans="1:9" x14ac:dyDescent="0.35">
      <c r="A2720" s="14">
        <v>2014</v>
      </c>
      <c r="B2720" s="14" t="s">
        <v>26</v>
      </c>
      <c r="C2720" s="14" t="s">
        <v>27</v>
      </c>
      <c r="D2720" s="14">
        <v>2000</v>
      </c>
      <c r="E2720" s="14">
        <f>data_filtered[[#This Row],[test_year]]-data_filtered[[#This Row],[model_year]]</f>
        <v>14</v>
      </c>
      <c r="F2720" s="14">
        <v>283</v>
      </c>
      <c r="G2720" s="14">
        <v>36</v>
      </c>
      <c r="H2720" s="14">
        <v>319</v>
      </c>
      <c r="I2720" s="14">
        <v>0.112852664576803</v>
      </c>
    </row>
    <row r="2721" spans="1:9" x14ac:dyDescent="0.35">
      <c r="A2721" s="13">
        <v>2013</v>
      </c>
      <c r="B2721" s="13" t="s">
        <v>98</v>
      </c>
      <c r="C2721" s="13" t="s">
        <v>99</v>
      </c>
      <c r="D2721" s="13">
        <v>2004</v>
      </c>
      <c r="E2721" s="14">
        <f>data_filtered[[#This Row],[test_year]]-data_filtered[[#This Row],[model_year]]</f>
        <v>9</v>
      </c>
      <c r="F2721" s="13">
        <v>118</v>
      </c>
      <c r="G2721" s="13">
        <v>15</v>
      </c>
      <c r="H2721" s="13">
        <v>133</v>
      </c>
      <c r="I2721" s="13">
        <v>0.112781954887218</v>
      </c>
    </row>
    <row r="2722" spans="1:9" x14ac:dyDescent="0.35">
      <c r="A2722" s="13">
        <v>2014</v>
      </c>
      <c r="B2722" s="13" t="s">
        <v>42</v>
      </c>
      <c r="C2722" s="13" t="s">
        <v>43</v>
      </c>
      <c r="D2722" s="13">
        <v>2001</v>
      </c>
      <c r="E2722" s="14">
        <f>data_filtered[[#This Row],[test_year]]-data_filtered[[#This Row],[model_year]]</f>
        <v>13</v>
      </c>
      <c r="F2722" s="13">
        <v>307</v>
      </c>
      <c r="G2722" s="13">
        <v>39</v>
      </c>
      <c r="H2722" s="13">
        <v>346</v>
      </c>
      <c r="I2722" s="13">
        <v>0.11271676300578</v>
      </c>
    </row>
    <row r="2723" spans="1:9" x14ac:dyDescent="0.35">
      <c r="A2723" s="13">
        <v>2014</v>
      </c>
      <c r="B2723" s="13" t="s">
        <v>24</v>
      </c>
      <c r="C2723" s="13" t="s">
        <v>41</v>
      </c>
      <c r="D2723" s="13">
        <v>2003</v>
      </c>
      <c r="E2723" s="14">
        <f>data_filtered[[#This Row],[test_year]]-data_filtered[[#This Row],[model_year]]</f>
        <v>11</v>
      </c>
      <c r="F2723" s="13">
        <v>252</v>
      </c>
      <c r="G2723" s="13">
        <v>32</v>
      </c>
      <c r="H2723" s="13">
        <v>284</v>
      </c>
      <c r="I2723" s="13">
        <v>0.11267605633802801</v>
      </c>
    </row>
    <row r="2724" spans="1:9" x14ac:dyDescent="0.35">
      <c r="A2724" s="14">
        <v>2017</v>
      </c>
      <c r="B2724" s="14" t="s">
        <v>33</v>
      </c>
      <c r="C2724" s="14" t="s">
        <v>34</v>
      </c>
      <c r="D2724" s="14">
        <v>2005</v>
      </c>
      <c r="E2724" s="14">
        <f>data_filtered[[#This Row],[test_year]]-data_filtered[[#This Row],[model_year]]</f>
        <v>12</v>
      </c>
      <c r="F2724" s="14">
        <v>252</v>
      </c>
      <c r="G2724" s="14">
        <v>32</v>
      </c>
      <c r="H2724" s="14">
        <v>284</v>
      </c>
      <c r="I2724" s="14">
        <v>0.11267605633802801</v>
      </c>
    </row>
    <row r="2725" spans="1:9" x14ac:dyDescent="0.35">
      <c r="A2725" s="14">
        <v>2017</v>
      </c>
      <c r="B2725" s="14" t="s">
        <v>58</v>
      </c>
      <c r="C2725" s="14" t="s">
        <v>76</v>
      </c>
      <c r="D2725" s="14">
        <v>2005</v>
      </c>
      <c r="E2725" s="14">
        <f>data_filtered[[#This Row],[test_year]]-data_filtered[[#This Row],[model_year]]</f>
        <v>12</v>
      </c>
      <c r="F2725" s="14">
        <v>126</v>
      </c>
      <c r="G2725" s="14">
        <v>16</v>
      </c>
      <c r="H2725" s="14">
        <v>142</v>
      </c>
      <c r="I2725" s="14">
        <v>0.11267605633802801</v>
      </c>
    </row>
    <row r="2726" spans="1:9" x14ac:dyDescent="0.35">
      <c r="A2726" s="13">
        <v>2017</v>
      </c>
      <c r="B2726" s="13" t="s">
        <v>106</v>
      </c>
      <c r="C2726" s="13" t="s">
        <v>107</v>
      </c>
      <c r="D2726" s="13">
        <v>2007</v>
      </c>
      <c r="E2726" s="14">
        <f>data_filtered[[#This Row],[test_year]]-data_filtered[[#This Row],[model_year]]</f>
        <v>10</v>
      </c>
      <c r="F2726" s="13">
        <v>126</v>
      </c>
      <c r="G2726" s="13">
        <v>16</v>
      </c>
      <c r="H2726" s="13">
        <v>142</v>
      </c>
      <c r="I2726" s="13">
        <v>0.11267605633802801</v>
      </c>
    </row>
    <row r="2727" spans="1:9" x14ac:dyDescent="0.35">
      <c r="A2727" s="13">
        <v>2014</v>
      </c>
      <c r="B2727" s="13" t="s">
        <v>24</v>
      </c>
      <c r="C2727" s="13" t="s">
        <v>155</v>
      </c>
      <c r="D2727" s="13">
        <v>2003</v>
      </c>
      <c r="E2727" s="14">
        <f>data_filtered[[#This Row],[test_year]]-data_filtered[[#This Row],[model_year]]</f>
        <v>11</v>
      </c>
      <c r="F2727" s="13">
        <v>63</v>
      </c>
      <c r="G2727" s="13">
        <v>8</v>
      </c>
      <c r="H2727" s="13">
        <v>71</v>
      </c>
      <c r="I2727" s="13">
        <v>0.11267605633802801</v>
      </c>
    </row>
    <row r="2728" spans="1:9" x14ac:dyDescent="0.35">
      <c r="A2728" s="14">
        <v>2015</v>
      </c>
      <c r="B2728" s="14" t="s">
        <v>24</v>
      </c>
      <c r="C2728" s="14" t="s">
        <v>122</v>
      </c>
      <c r="D2728" s="14">
        <v>2007</v>
      </c>
      <c r="E2728" s="14">
        <f>data_filtered[[#This Row],[test_year]]-data_filtered[[#This Row],[model_year]]</f>
        <v>8</v>
      </c>
      <c r="F2728" s="14">
        <v>63</v>
      </c>
      <c r="G2728" s="14">
        <v>8</v>
      </c>
      <c r="H2728" s="14">
        <v>71</v>
      </c>
      <c r="I2728" s="14">
        <v>0.11267605633802801</v>
      </c>
    </row>
    <row r="2729" spans="1:9" x14ac:dyDescent="0.35">
      <c r="A2729" s="13">
        <v>2015</v>
      </c>
      <c r="B2729" s="13" t="s">
        <v>79</v>
      </c>
      <c r="C2729" s="13" t="s">
        <v>125</v>
      </c>
      <c r="D2729" s="13">
        <v>2007</v>
      </c>
      <c r="E2729" s="14">
        <f>data_filtered[[#This Row],[test_year]]-data_filtered[[#This Row],[model_year]]</f>
        <v>8</v>
      </c>
      <c r="F2729" s="13">
        <v>63</v>
      </c>
      <c r="G2729" s="13">
        <v>8</v>
      </c>
      <c r="H2729" s="13">
        <v>71</v>
      </c>
      <c r="I2729" s="13">
        <v>0.11267605633802801</v>
      </c>
    </row>
    <row r="2730" spans="1:9" x14ac:dyDescent="0.35">
      <c r="A2730" s="14">
        <v>2015</v>
      </c>
      <c r="B2730" s="14" t="s">
        <v>113</v>
      </c>
      <c r="C2730" s="14" t="s">
        <v>258</v>
      </c>
      <c r="D2730" s="14">
        <v>2008</v>
      </c>
      <c r="E2730" s="14">
        <f>data_filtered[[#This Row],[test_year]]-data_filtered[[#This Row],[model_year]]</f>
        <v>7</v>
      </c>
      <c r="F2730" s="14">
        <v>63</v>
      </c>
      <c r="G2730" s="14">
        <v>8</v>
      </c>
      <c r="H2730" s="14">
        <v>71</v>
      </c>
      <c r="I2730" s="14">
        <v>0.11267605633802801</v>
      </c>
    </row>
    <row r="2731" spans="1:9" x14ac:dyDescent="0.35">
      <c r="A2731" s="13">
        <v>2016</v>
      </c>
      <c r="B2731" s="13" t="s">
        <v>30</v>
      </c>
      <c r="C2731" s="13" t="s">
        <v>225</v>
      </c>
      <c r="D2731" s="13">
        <v>2003</v>
      </c>
      <c r="E2731" s="14">
        <f>data_filtered[[#This Row],[test_year]]-data_filtered[[#This Row],[model_year]]</f>
        <v>13</v>
      </c>
      <c r="F2731" s="13">
        <v>63</v>
      </c>
      <c r="G2731" s="13">
        <v>8</v>
      </c>
      <c r="H2731" s="13">
        <v>71</v>
      </c>
      <c r="I2731" s="13">
        <v>0.11267605633802801</v>
      </c>
    </row>
    <row r="2732" spans="1:9" x14ac:dyDescent="0.35">
      <c r="A2732" s="13">
        <v>2016</v>
      </c>
      <c r="B2732" s="13" t="s">
        <v>26</v>
      </c>
      <c r="C2732" s="13" t="s">
        <v>35</v>
      </c>
      <c r="D2732" s="13">
        <v>2001</v>
      </c>
      <c r="E2732" s="14">
        <f>data_filtered[[#This Row],[test_year]]-data_filtered[[#This Row],[model_year]]</f>
        <v>15</v>
      </c>
      <c r="F2732" s="13">
        <v>134</v>
      </c>
      <c r="G2732" s="13">
        <v>17</v>
      </c>
      <c r="H2732" s="13">
        <v>151</v>
      </c>
      <c r="I2732" s="13">
        <v>0.112582781456954</v>
      </c>
    </row>
    <row r="2733" spans="1:9" x14ac:dyDescent="0.35">
      <c r="A2733" s="14">
        <v>2015</v>
      </c>
      <c r="B2733" s="14" t="s">
        <v>24</v>
      </c>
      <c r="C2733" s="14" t="s">
        <v>89</v>
      </c>
      <c r="D2733" s="14">
        <v>2015</v>
      </c>
      <c r="E2733" s="14">
        <f>data_filtered[[#This Row],[test_year]]-data_filtered[[#This Row],[model_year]]</f>
        <v>0</v>
      </c>
      <c r="F2733" s="14">
        <v>142</v>
      </c>
      <c r="G2733" s="14">
        <v>18</v>
      </c>
      <c r="H2733" s="14">
        <v>160</v>
      </c>
      <c r="I2733" s="14">
        <v>0.1125</v>
      </c>
    </row>
    <row r="2734" spans="1:9" x14ac:dyDescent="0.35">
      <c r="A2734" s="14">
        <v>2015</v>
      </c>
      <c r="B2734" s="14" t="s">
        <v>52</v>
      </c>
      <c r="C2734" s="14" t="s">
        <v>61</v>
      </c>
      <c r="D2734" s="14">
        <v>1995</v>
      </c>
      <c r="E2734" s="14">
        <f>data_filtered[[#This Row],[test_year]]-data_filtered[[#This Row],[model_year]]</f>
        <v>20</v>
      </c>
      <c r="F2734" s="14">
        <v>71</v>
      </c>
      <c r="G2734" s="14">
        <v>9</v>
      </c>
      <c r="H2734" s="14">
        <v>80</v>
      </c>
      <c r="I2734" s="14">
        <v>0.1125</v>
      </c>
    </row>
    <row r="2735" spans="1:9" x14ac:dyDescent="0.35">
      <c r="A2735" s="13">
        <v>2015</v>
      </c>
      <c r="B2735" s="13" t="s">
        <v>52</v>
      </c>
      <c r="C2735" s="13" t="s">
        <v>62</v>
      </c>
      <c r="D2735" s="13">
        <v>2004</v>
      </c>
      <c r="E2735" s="14">
        <f>data_filtered[[#This Row],[test_year]]-data_filtered[[#This Row],[model_year]]</f>
        <v>11</v>
      </c>
      <c r="F2735" s="13">
        <v>71</v>
      </c>
      <c r="G2735" s="13">
        <v>9</v>
      </c>
      <c r="H2735" s="13">
        <v>80</v>
      </c>
      <c r="I2735" s="13">
        <v>0.1125</v>
      </c>
    </row>
    <row r="2736" spans="1:9" x14ac:dyDescent="0.35">
      <c r="A2736" s="14">
        <v>2015</v>
      </c>
      <c r="B2736" s="14" t="s">
        <v>153</v>
      </c>
      <c r="C2736" s="14" t="s">
        <v>224</v>
      </c>
      <c r="D2736" s="14">
        <v>2006</v>
      </c>
      <c r="E2736" s="14">
        <f>data_filtered[[#This Row],[test_year]]-data_filtered[[#This Row],[model_year]]</f>
        <v>9</v>
      </c>
      <c r="F2736" s="14">
        <v>71</v>
      </c>
      <c r="G2736" s="14">
        <v>9</v>
      </c>
      <c r="H2736" s="14">
        <v>80</v>
      </c>
      <c r="I2736" s="14">
        <v>0.1125</v>
      </c>
    </row>
    <row r="2737" spans="1:9" x14ac:dyDescent="0.35">
      <c r="A2737" s="13">
        <v>2013</v>
      </c>
      <c r="B2737" s="13" t="s">
        <v>26</v>
      </c>
      <c r="C2737" s="13" t="s">
        <v>27</v>
      </c>
      <c r="D2737" s="13">
        <v>2000</v>
      </c>
      <c r="E2737" s="14">
        <f>data_filtered[[#This Row],[test_year]]-data_filtered[[#This Row],[model_year]]</f>
        <v>13</v>
      </c>
      <c r="F2737" s="13">
        <v>308</v>
      </c>
      <c r="G2737" s="13">
        <v>39</v>
      </c>
      <c r="H2737" s="13">
        <v>347</v>
      </c>
      <c r="I2737" s="13">
        <v>0.112391930835735</v>
      </c>
    </row>
    <row r="2738" spans="1:9" x14ac:dyDescent="0.35">
      <c r="A2738" s="13">
        <v>2013</v>
      </c>
      <c r="B2738" s="13" t="s">
        <v>52</v>
      </c>
      <c r="C2738" s="13" t="s">
        <v>91</v>
      </c>
      <c r="D2738" s="13">
        <v>2006</v>
      </c>
      <c r="E2738" s="14">
        <f>data_filtered[[#This Row],[test_year]]-data_filtered[[#This Row],[model_year]]</f>
        <v>7</v>
      </c>
      <c r="F2738" s="13">
        <v>158</v>
      </c>
      <c r="G2738" s="13">
        <v>20</v>
      </c>
      <c r="H2738" s="13">
        <v>178</v>
      </c>
      <c r="I2738" s="13">
        <v>0.112359550561798</v>
      </c>
    </row>
    <row r="2739" spans="1:9" x14ac:dyDescent="0.35">
      <c r="A2739" s="14">
        <v>2013</v>
      </c>
      <c r="B2739" s="14" t="s">
        <v>24</v>
      </c>
      <c r="C2739" s="14" t="s">
        <v>169</v>
      </c>
      <c r="D2739" s="14">
        <v>2008</v>
      </c>
      <c r="E2739" s="14">
        <f>data_filtered[[#This Row],[test_year]]-data_filtered[[#This Row],[model_year]]</f>
        <v>5</v>
      </c>
      <c r="F2739" s="14">
        <v>79</v>
      </c>
      <c r="G2739" s="14">
        <v>10</v>
      </c>
      <c r="H2739" s="14">
        <v>89</v>
      </c>
      <c r="I2739" s="14">
        <v>0.112359550561798</v>
      </c>
    </row>
    <row r="2740" spans="1:9" x14ac:dyDescent="0.35">
      <c r="A2740" s="14">
        <v>2016</v>
      </c>
      <c r="B2740" s="14" t="s">
        <v>30</v>
      </c>
      <c r="C2740" s="14" t="s">
        <v>163</v>
      </c>
      <c r="D2740" s="14">
        <v>2010</v>
      </c>
      <c r="E2740" s="14">
        <f>data_filtered[[#This Row],[test_year]]-data_filtered[[#This Row],[model_year]]</f>
        <v>6</v>
      </c>
      <c r="F2740" s="14">
        <v>79</v>
      </c>
      <c r="G2740" s="14">
        <v>10</v>
      </c>
      <c r="H2740" s="14">
        <v>89</v>
      </c>
      <c r="I2740" s="14">
        <v>0.112359550561798</v>
      </c>
    </row>
    <row r="2741" spans="1:9" x14ac:dyDescent="0.35">
      <c r="A2741" s="14">
        <v>2016</v>
      </c>
      <c r="B2741" s="14" t="s">
        <v>33</v>
      </c>
      <c r="C2741" s="14" t="s">
        <v>109</v>
      </c>
      <c r="D2741" s="14">
        <v>2004</v>
      </c>
      <c r="E2741" s="14">
        <f>data_filtered[[#This Row],[test_year]]-data_filtered[[#This Row],[model_year]]</f>
        <v>12</v>
      </c>
      <c r="F2741" s="14">
        <v>79</v>
      </c>
      <c r="G2741" s="14">
        <v>10</v>
      </c>
      <c r="H2741" s="14">
        <v>89</v>
      </c>
      <c r="I2741" s="14">
        <v>0.112359550561798</v>
      </c>
    </row>
    <row r="2742" spans="1:9" x14ac:dyDescent="0.35">
      <c r="A2742" s="14">
        <v>2017</v>
      </c>
      <c r="B2742" s="14" t="s">
        <v>37</v>
      </c>
      <c r="C2742" s="14" t="s">
        <v>38</v>
      </c>
      <c r="D2742" s="14">
        <v>2002</v>
      </c>
      <c r="E2742" s="14">
        <f>data_filtered[[#This Row],[test_year]]-data_filtered[[#This Row],[model_year]]</f>
        <v>15</v>
      </c>
      <c r="F2742" s="14">
        <v>79</v>
      </c>
      <c r="G2742" s="14">
        <v>10</v>
      </c>
      <c r="H2742" s="14">
        <v>89</v>
      </c>
      <c r="I2742" s="14">
        <v>0.112359550561798</v>
      </c>
    </row>
    <row r="2743" spans="1:9" x14ac:dyDescent="0.35">
      <c r="A2743" s="14">
        <v>2013</v>
      </c>
      <c r="B2743" s="14" t="s">
        <v>52</v>
      </c>
      <c r="C2743" s="14" t="s">
        <v>74</v>
      </c>
      <c r="D2743" s="14">
        <v>2003</v>
      </c>
      <c r="E2743" s="14">
        <f>data_filtered[[#This Row],[test_year]]-data_filtered[[#This Row],[model_year]]</f>
        <v>10</v>
      </c>
      <c r="F2743" s="14">
        <v>174</v>
      </c>
      <c r="G2743" s="14">
        <v>22</v>
      </c>
      <c r="H2743" s="14">
        <v>196</v>
      </c>
      <c r="I2743" s="14">
        <v>0.11224489795918401</v>
      </c>
    </row>
    <row r="2744" spans="1:9" x14ac:dyDescent="0.35">
      <c r="A2744" s="14">
        <v>2013</v>
      </c>
      <c r="B2744" s="14" t="s">
        <v>94</v>
      </c>
      <c r="C2744" s="14" t="s">
        <v>95</v>
      </c>
      <c r="D2744" s="14">
        <v>2003</v>
      </c>
      <c r="E2744" s="14">
        <f>data_filtered[[#This Row],[test_year]]-data_filtered[[#This Row],[model_year]]</f>
        <v>10</v>
      </c>
      <c r="F2744" s="14">
        <v>174</v>
      </c>
      <c r="G2744" s="14">
        <v>22</v>
      </c>
      <c r="H2744" s="14">
        <v>196</v>
      </c>
      <c r="I2744" s="14">
        <v>0.11224489795918401</v>
      </c>
    </row>
    <row r="2745" spans="1:9" x14ac:dyDescent="0.35">
      <c r="A2745" s="14">
        <v>2015</v>
      </c>
      <c r="B2745" s="14" t="s">
        <v>104</v>
      </c>
      <c r="C2745" s="14" t="s">
        <v>115</v>
      </c>
      <c r="D2745" s="14">
        <v>2006</v>
      </c>
      <c r="E2745" s="14">
        <f>data_filtered[[#This Row],[test_year]]-data_filtered[[#This Row],[model_year]]</f>
        <v>9</v>
      </c>
      <c r="F2745" s="14">
        <v>87</v>
      </c>
      <c r="G2745" s="14">
        <v>11</v>
      </c>
      <c r="H2745" s="14">
        <v>98</v>
      </c>
      <c r="I2745" s="14">
        <v>0.11224489795918401</v>
      </c>
    </row>
    <row r="2746" spans="1:9" x14ac:dyDescent="0.35">
      <c r="A2746" s="13">
        <v>2016</v>
      </c>
      <c r="B2746" s="13" t="s">
        <v>79</v>
      </c>
      <c r="C2746" s="13" t="s">
        <v>81</v>
      </c>
      <c r="D2746" s="13">
        <v>2003</v>
      </c>
      <c r="E2746" s="14">
        <f>data_filtered[[#This Row],[test_year]]-data_filtered[[#This Row],[model_year]]</f>
        <v>13</v>
      </c>
      <c r="F2746" s="13">
        <v>87</v>
      </c>
      <c r="G2746" s="13">
        <v>11</v>
      </c>
      <c r="H2746" s="13">
        <v>98</v>
      </c>
      <c r="I2746" s="13">
        <v>0.11224489795918401</v>
      </c>
    </row>
    <row r="2747" spans="1:9" x14ac:dyDescent="0.35">
      <c r="A2747" s="14">
        <v>2015</v>
      </c>
      <c r="B2747" s="14" t="s">
        <v>30</v>
      </c>
      <c r="C2747" s="14" t="s">
        <v>56</v>
      </c>
      <c r="D2747" s="14">
        <v>2006</v>
      </c>
      <c r="E2747" s="14">
        <f>data_filtered[[#This Row],[test_year]]-data_filtered[[#This Row],[model_year]]</f>
        <v>9</v>
      </c>
      <c r="F2747" s="14">
        <v>182</v>
      </c>
      <c r="G2747" s="14">
        <v>23</v>
      </c>
      <c r="H2747" s="14">
        <v>205</v>
      </c>
      <c r="I2747" s="14">
        <v>0.11219512195122</v>
      </c>
    </row>
    <row r="2748" spans="1:9" x14ac:dyDescent="0.35">
      <c r="A2748" s="14">
        <v>2013</v>
      </c>
      <c r="B2748" s="14" t="s">
        <v>102</v>
      </c>
      <c r="C2748" s="14" t="s">
        <v>184</v>
      </c>
      <c r="D2748" s="14">
        <v>2000</v>
      </c>
      <c r="E2748" s="14">
        <f>data_filtered[[#This Row],[test_year]]-data_filtered[[#This Row],[model_year]]</f>
        <v>13</v>
      </c>
      <c r="F2748" s="14">
        <v>95</v>
      </c>
      <c r="G2748" s="14">
        <v>12</v>
      </c>
      <c r="H2748" s="14">
        <v>107</v>
      </c>
      <c r="I2748" s="14">
        <v>0.11214953271028</v>
      </c>
    </row>
    <row r="2749" spans="1:9" x14ac:dyDescent="0.35">
      <c r="A2749" s="14">
        <v>2014</v>
      </c>
      <c r="B2749" s="14" t="s">
        <v>30</v>
      </c>
      <c r="C2749" s="14" t="s">
        <v>40</v>
      </c>
      <c r="D2749" s="14">
        <v>2002</v>
      </c>
      <c r="E2749" s="14">
        <f>data_filtered[[#This Row],[test_year]]-data_filtered[[#This Row],[model_year]]</f>
        <v>12</v>
      </c>
      <c r="F2749" s="14">
        <v>293</v>
      </c>
      <c r="G2749" s="14">
        <v>37</v>
      </c>
      <c r="H2749" s="14">
        <v>330</v>
      </c>
      <c r="I2749" s="14">
        <v>0.112121212121212</v>
      </c>
    </row>
    <row r="2750" spans="1:9" x14ac:dyDescent="0.35">
      <c r="A2750" s="13">
        <v>2016</v>
      </c>
      <c r="B2750" s="13" t="s">
        <v>26</v>
      </c>
      <c r="C2750" s="13" t="s">
        <v>100</v>
      </c>
      <c r="D2750" s="13">
        <v>2001</v>
      </c>
      <c r="E2750" s="14">
        <f>data_filtered[[#This Row],[test_year]]-data_filtered[[#This Row],[model_year]]</f>
        <v>15</v>
      </c>
      <c r="F2750" s="13">
        <v>111</v>
      </c>
      <c r="G2750" s="13">
        <v>14</v>
      </c>
      <c r="H2750" s="13">
        <v>125</v>
      </c>
      <c r="I2750" s="13">
        <v>0.112</v>
      </c>
    </row>
    <row r="2751" spans="1:9" x14ac:dyDescent="0.35">
      <c r="A2751" s="14">
        <v>2015</v>
      </c>
      <c r="B2751" s="14" t="s">
        <v>26</v>
      </c>
      <c r="C2751" s="14" t="s">
        <v>35</v>
      </c>
      <c r="D2751" s="14">
        <v>2000</v>
      </c>
      <c r="E2751" s="14">
        <f>data_filtered[[#This Row],[test_year]]-data_filtered[[#This Row],[model_year]]</f>
        <v>15</v>
      </c>
      <c r="F2751" s="14">
        <v>127</v>
      </c>
      <c r="G2751" s="14">
        <v>16</v>
      </c>
      <c r="H2751" s="14">
        <v>143</v>
      </c>
      <c r="I2751" s="14">
        <v>0.111888111888112</v>
      </c>
    </row>
    <row r="2752" spans="1:9" x14ac:dyDescent="0.35">
      <c r="A2752" s="14">
        <v>2016</v>
      </c>
      <c r="B2752" s="14" t="s">
        <v>58</v>
      </c>
      <c r="C2752" s="14" t="s">
        <v>64</v>
      </c>
      <c r="D2752" s="14">
        <v>2005</v>
      </c>
      <c r="E2752" s="14">
        <f>data_filtered[[#This Row],[test_year]]-data_filtered[[#This Row],[model_year]]</f>
        <v>11</v>
      </c>
      <c r="F2752" s="14">
        <v>135</v>
      </c>
      <c r="G2752" s="14">
        <v>17</v>
      </c>
      <c r="H2752" s="14">
        <v>152</v>
      </c>
      <c r="I2752" s="14">
        <v>0.11184210526315801</v>
      </c>
    </row>
    <row r="2753" spans="1:9" x14ac:dyDescent="0.35">
      <c r="A2753" s="13">
        <v>2013</v>
      </c>
      <c r="B2753" s="13" t="s">
        <v>24</v>
      </c>
      <c r="C2753" s="13" t="s">
        <v>71</v>
      </c>
      <c r="D2753" s="13">
        <v>2002</v>
      </c>
      <c r="E2753" s="14">
        <f>data_filtered[[#This Row],[test_year]]-data_filtered[[#This Row],[model_year]]</f>
        <v>11</v>
      </c>
      <c r="F2753" s="13">
        <v>175</v>
      </c>
      <c r="G2753" s="13">
        <v>22</v>
      </c>
      <c r="H2753" s="13">
        <v>197</v>
      </c>
      <c r="I2753" s="13">
        <v>0.111675126903553</v>
      </c>
    </row>
    <row r="2754" spans="1:9" x14ac:dyDescent="0.35">
      <c r="A2754" s="14">
        <v>2013</v>
      </c>
      <c r="B2754" s="14" t="s">
        <v>52</v>
      </c>
      <c r="C2754" s="14" t="s">
        <v>74</v>
      </c>
      <c r="D2754" s="14">
        <v>2002</v>
      </c>
      <c r="E2754" s="14">
        <f>data_filtered[[#This Row],[test_year]]-data_filtered[[#This Row],[model_year]]</f>
        <v>11</v>
      </c>
      <c r="F2754" s="14">
        <v>175</v>
      </c>
      <c r="G2754" s="14">
        <v>22</v>
      </c>
      <c r="H2754" s="14">
        <v>197</v>
      </c>
      <c r="I2754" s="14">
        <v>0.111675126903553</v>
      </c>
    </row>
    <row r="2755" spans="1:9" x14ac:dyDescent="0.35">
      <c r="A2755" s="14">
        <v>2014</v>
      </c>
      <c r="B2755" s="14" t="s">
        <v>33</v>
      </c>
      <c r="C2755" s="14" t="s">
        <v>34</v>
      </c>
      <c r="D2755" s="14">
        <v>2003</v>
      </c>
      <c r="E2755" s="14">
        <f>data_filtered[[#This Row],[test_year]]-data_filtered[[#This Row],[model_year]]</f>
        <v>11</v>
      </c>
      <c r="F2755" s="14">
        <v>183</v>
      </c>
      <c r="G2755" s="14">
        <v>23</v>
      </c>
      <c r="H2755" s="14">
        <v>206</v>
      </c>
      <c r="I2755" s="14">
        <v>0.111650485436893</v>
      </c>
    </row>
    <row r="2756" spans="1:9" x14ac:dyDescent="0.35">
      <c r="A2756" s="13">
        <v>2013</v>
      </c>
      <c r="B2756" s="13" t="s">
        <v>52</v>
      </c>
      <c r="C2756" s="13" t="s">
        <v>84</v>
      </c>
      <c r="D2756" s="13">
        <v>2005</v>
      </c>
      <c r="E2756" s="14">
        <f>data_filtered[[#This Row],[test_year]]-data_filtered[[#This Row],[model_year]]</f>
        <v>8</v>
      </c>
      <c r="F2756" s="13">
        <v>191</v>
      </c>
      <c r="G2756" s="13">
        <v>24</v>
      </c>
      <c r="H2756" s="13">
        <v>215</v>
      </c>
      <c r="I2756" s="13">
        <v>0.111627906976744</v>
      </c>
    </row>
    <row r="2757" spans="1:9" x14ac:dyDescent="0.35">
      <c r="A2757" s="13">
        <v>2013</v>
      </c>
      <c r="B2757" s="13" t="s">
        <v>24</v>
      </c>
      <c r="C2757" s="13" t="s">
        <v>41</v>
      </c>
      <c r="D2757" s="13">
        <v>2003</v>
      </c>
      <c r="E2757" s="14">
        <f>data_filtered[[#This Row],[test_year]]-data_filtered[[#This Row],[model_year]]</f>
        <v>10</v>
      </c>
      <c r="F2757" s="13">
        <v>296</v>
      </c>
      <c r="G2757" s="13">
        <v>37</v>
      </c>
      <c r="H2757" s="13">
        <v>333</v>
      </c>
      <c r="I2757" s="13">
        <v>0.11111111111111099</v>
      </c>
    </row>
    <row r="2758" spans="1:9" x14ac:dyDescent="0.35">
      <c r="A2758" s="14">
        <v>2015</v>
      </c>
      <c r="B2758" s="14" t="s">
        <v>30</v>
      </c>
      <c r="C2758" s="14" t="s">
        <v>56</v>
      </c>
      <c r="D2758" s="14">
        <v>2000</v>
      </c>
      <c r="E2758" s="14">
        <f>data_filtered[[#This Row],[test_year]]-data_filtered[[#This Row],[model_year]]</f>
        <v>15</v>
      </c>
      <c r="F2758" s="14">
        <v>144</v>
      </c>
      <c r="G2758" s="14">
        <v>18</v>
      </c>
      <c r="H2758" s="14">
        <v>162</v>
      </c>
      <c r="I2758" s="14">
        <v>0.11111111111111099</v>
      </c>
    </row>
    <row r="2759" spans="1:9" x14ac:dyDescent="0.35">
      <c r="A2759" s="13">
        <v>2015</v>
      </c>
      <c r="B2759" s="13" t="s">
        <v>67</v>
      </c>
      <c r="C2759" s="13" t="s">
        <v>68</v>
      </c>
      <c r="D2759" s="13">
        <v>1997</v>
      </c>
      <c r="E2759" s="14">
        <f>data_filtered[[#This Row],[test_year]]-data_filtered[[#This Row],[model_year]]</f>
        <v>18</v>
      </c>
      <c r="F2759" s="13">
        <v>104</v>
      </c>
      <c r="G2759" s="13">
        <v>13</v>
      </c>
      <c r="H2759" s="13">
        <v>117</v>
      </c>
      <c r="I2759" s="13">
        <v>0.11111111111111099</v>
      </c>
    </row>
    <row r="2760" spans="1:9" x14ac:dyDescent="0.35">
      <c r="A2760" s="13">
        <v>2015</v>
      </c>
      <c r="B2760" s="13" t="s">
        <v>104</v>
      </c>
      <c r="C2760" s="13" t="s">
        <v>115</v>
      </c>
      <c r="D2760" s="13">
        <v>2001</v>
      </c>
      <c r="E2760" s="14">
        <f>data_filtered[[#This Row],[test_year]]-data_filtered[[#This Row],[model_year]]</f>
        <v>14</v>
      </c>
      <c r="F2760" s="13">
        <v>104</v>
      </c>
      <c r="G2760" s="13">
        <v>13</v>
      </c>
      <c r="H2760" s="13">
        <v>117</v>
      </c>
      <c r="I2760" s="13">
        <v>0.11111111111111099</v>
      </c>
    </row>
    <row r="2761" spans="1:9" x14ac:dyDescent="0.35">
      <c r="A2761" s="13">
        <v>2017</v>
      </c>
      <c r="B2761" s="13" t="s">
        <v>24</v>
      </c>
      <c r="C2761" s="13" t="s">
        <v>57</v>
      </c>
      <c r="D2761" s="13">
        <v>2009</v>
      </c>
      <c r="E2761" s="14">
        <f>data_filtered[[#This Row],[test_year]]-data_filtered[[#This Row],[model_year]]</f>
        <v>8</v>
      </c>
      <c r="F2761" s="13">
        <v>96</v>
      </c>
      <c r="G2761" s="13">
        <v>12</v>
      </c>
      <c r="H2761" s="13">
        <v>108</v>
      </c>
      <c r="I2761" s="13">
        <v>0.11111111111111099</v>
      </c>
    </row>
    <row r="2762" spans="1:9" x14ac:dyDescent="0.35">
      <c r="A2762" s="14">
        <v>2013</v>
      </c>
      <c r="B2762" s="14" t="s">
        <v>104</v>
      </c>
      <c r="C2762" s="14" t="s">
        <v>221</v>
      </c>
      <c r="D2762" s="14">
        <v>1999</v>
      </c>
      <c r="E2762" s="14">
        <f>data_filtered[[#This Row],[test_year]]-data_filtered[[#This Row],[model_year]]</f>
        <v>14</v>
      </c>
      <c r="F2762" s="14">
        <v>80</v>
      </c>
      <c r="G2762" s="14">
        <v>10</v>
      </c>
      <c r="H2762" s="14">
        <v>90</v>
      </c>
      <c r="I2762" s="14">
        <v>0.11111111111111099</v>
      </c>
    </row>
    <row r="2763" spans="1:9" x14ac:dyDescent="0.35">
      <c r="A2763" s="13">
        <v>2014</v>
      </c>
      <c r="B2763" s="13" t="s">
        <v>30</v>
      </c>
      <c r="C2763" s="13" t="s">
        <v>215</v>
      </c>
      <c r="D2763" s="13">
        <v>2001</v>
      </c>
      <c r="E2763" s="14">
        <f>data_filtered[[#This Row],[test_year]]-data_filtered[[#This Row],[model_year]]</f>
        <v>13</v>
      </c>
      <c r="F2763" s="13">
        <v>80</v>
      </c>
      <c r="G2763" s="13">
        <v>10</v>
      </c>
      <c r="H2763" s="13">
        <v>90</v>
      </c>
      <c r="I2763" s="13">
        <v>0.11111111111111099</v>
      </c>
    </row>
    <row r="2764" spans="1:9" x14ac:dyDescent="0.35">
      <c r="A2764" s="14">
        <v>2014</v>
      </c>
      <c r="B2764" s="14" t="s">
        <v>92</v>
      </c>
      <c r="C2764" s="14" t="s">
        <v>167</v>
      </c>
      <c r="D2764" s="14">
        <v>2007</v>
      </c>
      <c r="E2764" s="14">
        <f>data_filtered[[#This Row],[test_year]]-data_filtered[[#This Row],[model_year]]</f>
        <v>7</v>
      </c>
      <c r="F2764" s="14">
        <v>80</v>
      </c>
      <c r="G2764" s="14">
        <v>10</v>
      </c>
      <c r="H2764" s="14">
        <v>90</v>
      </c>
      <c r="I2764" s="14">
        <v>0.11111111111111099</v>
      </c>
    </row>
    <row r="2765" spans="1:9" x14ac:dyDescent="0.35">
      <c r="A2765" s="14">
        <v>2015</v>
      </c>
      <c r="B2765" s="14" t="s">
        <v>92</v>
      </c>
      <c r="C2765" s="14" t="s">
        <v>218</v>
      </c>
      <c r="D2765" s="14">
        <v>2014</v>
      </c>
      <c r="E2765" s="14">
        <f>data_filtered[[#This Row],[test_year]]-data_filtered[[#This Row],[model_year]]</f>
        <v>1</v>
      </c>
      <c r="F2765" s="14">
        <v>80</v>
      </c>
      <c r="G2765" s="14">
        <v>10</v>
      </c>
      <c r="H2765" s="14">
        <v>90</v>
      </c>
      <c r="I2765" s="14">
        <v>0.11111111111111099</v>
      </c>
    </row>
    <row r="2766" spans="1:9" x14ac:dyDescent="0.35">
      <c r="A2766" s="13">
        <v>2016</v>
      </c>
      <c r="B2766" s="13" t="s">
        <v>67</v>
      </c>
      <c r="C2766" s="13" t="s">
        <v>123</v>
      </c>
      <c r="D2766" s="13">
        <v>2003</v>
      </c>
      <c r="E2766" s="14">
        <f>data_filtered[[#This Row],[test_year]]-data_filtered[[#This Row],[model_year]]</f>
        <v>13</v>
      </c>
      <c r="F2766" s="13">
        <v>80</v>
      </c>
      <c r="G2766" s="13">
        <v>10</v>
      </c>
      <c r="H2766" s="13">
        <v>90</v>
      </c>
      <c r="I2766" s="13">
        <v>0.11111111111111099</v>
      </c>
    </row>
    <row r="2767" spans="1:9" x14ac:dyDescent="0.35">
      <c r="A2767" s="14">
        <v>2013</v>
      </c>
      <c r="B2767" s="14" t="s">
        <v>252</v>
      </c>
      <c r="C2767" s="14" t="s">
        <v>253</v>
      </c>
      <c r="D2767" s="14">
        <v>2000</v>
      </c>
      <c r="E2767" s="14">
        <f>data_filtered[[#This Row],[test_year]]-data_filtered[[#This Row],[model_year]]</f>
        <v>13</v>
      </c>
      <c r="F2767" s="14">
        <v>72</v>
      </c>
      <c r="G2767" s="14">
        <v>9</v>
      </c>
      <c r="H2767" s="14">
        <v>81</v>
      </c>
      <c r="I2767" s="14">
        <v>0.11111111111111099</v>
      </c>
    </row>
    <row r="2768" spans="1:9" x14ac:dyDescent="0.35">
      <c r="A2768" s="14">
        <v>2015</v>
      </c>
      <c r="B2768" s="14" t="s">
        <v>42</v>
      </c>
      <c r="C2768" s="14" t="s">
        <v>96</v>
      </c>
      <c r="D2768" s="14">
        <v>2000</v>
      </c>
      <c r="E2768" s="14">
        <f>data_filtered[[#This Row],[test_year]]-data_filtered[[#This Row],[model_year]]</f>
        <v>15</v>
      </c>
      <c r="F2768" s="14">
        <v>72</v>
      </c>
      <c r="G2768" s="14">
        <v>9</v>
      </c>
      <c r="H2768" s="14">
        <v>81</v>
      </c>
      <c r="I2768" s="14">
        <v>0.11111111111111099</v>
      </c>
    </row>
    <row r="2769" spans="1:9" x14ac:dyDescent="0.35">
      <c r="A2769" s="14">
        <v>2016</v>
      </c>
      <c r="B2769" s="14" t="s">
        <v>104</v>
      </c>
      <c r="C2769" s="14" t="s">
        <v>115</v>
      </c>
      <c r="D2769" s="14">
        <v>2007</v>
      </c>
      <c r="E2769" s="14">
        <f>data_filtered[[#This Row],[test_year]]-data_filtered[[#This Row],[model_year]]</f>
        <v>9</v>
      </c>
      <c r="F2769" s="14">
        <v>72</v>
      </c>
      <c r="G2769" s="14">
        <v>9</v>
      </c>
      <c r="H2769" s="14">
        <v>81</v>
      </c>
      <c r="I2769" s="14">
        <v>0.11111111111111099</v>
      </c>
    </row>
    <row r="2770" spans="1:9" x14ac:dyDescent="0.35">
      <c r="A2770" s="13">
        <v>2017</v>
      </c>
      <c r="B2770" s="13" t="s">
        <v>30</v>
      </c>
      <c r="C2770" s="13" t="s">
        <v>75</v>
      </c>
      <c r="D2770" s="13">
        <v>2008</v>
      </c>
      <c r="E2770" s="14">
        <f>data_filtered[[#This Row],[test_year]]-data_filtered[[#This Row],[model_year]]</f>
        <v>9</v>
      </c>
      <c r="F2770" s="13">
        <v>72</v>
      </c>
      <c r="G2770" s="13">
        <v>9</v>
      </c>
      <c r="H2770" s="13">
        <v>81</v>
      </c>
      <c r="I2770" s="13">
        <v>0.11111111111111099</v>
      </c>
    </row>
    <row r="2771" spans="1:9" x14ac:dyDescent="0.35">
      <c r="A2771" s="13">
        <v>2017</v>
      </c>
      <c r="B2771" s="13" t="s">
        <v>190</v>
      </c>
      <c r="C2771" s="13" t="s">
        <v>219</v>
      </c>
      <c r="D2771" s="13">
        <v>2007</v>
      </c>
      <c r="E2771" s="14">
        <f>data_filtered[[#This Row],[test_year]]-data_filtered[[#This Row],[model_year]]</f>
        <v>10</v>
      </c>
      <c r="F2771" s="13">
        <v>64</v>
      </c>
      <c r="G2771" s="13">
        <v>8</v>
      </c>
      <c r="H2771" s="13">
        <v>72</v>
      </c>
      <c r="I2771" s="13">
        <v>0.11111111111111099</v>
      </c>
    </row>
    <row r="2772" spans="1:9" x14ac:dyDescent="0.35">
      <c r="A2772" s="13">
        <v>2016</v>
      </c>
      <c r="B2772" s="13" t="s">
        <v>26</v>
      </c>
      <c r="C2772" s="13" t="s">
        <v>223</v>
      </c>
      <c r="D2772" s="13">
        <v>2004</v>
      </c>
      <c r="E2772" s="14">
        <f>data_filtered[[#This Row],[test_year]]-data_filtered[[#This Row],[model_year]]</f>
        <v>12</v>
      </c>
      <c r="F2772" s="13">
        <v>56</v>
      </c>
      <c r="G2772" s="13">
        <v>7</v>
      </c>
      <c r="H2772" s="13">
        <v>63</v>
      </c>
      <c r="I2772" s="13">
        <v>0.11111111111111099</v>
      </c>
    </row>
    <row r="2773" spans="1:9" x14ac:dyDescent="0.35">
      <c r="A2773" s="14">
        <v>2013</v>
      </c>
      <c r="B2773" s="14" t="s">
        <v>190</v>
      </c>
      <c r="C2773" s="14" t="s">
        <v>191</v>
      </c>
      <c r="D2773" s="14">
        <v>2002</v>
      </c>
      <c r="E2773" s="14">
        <f>data_filtered[[#This Row],[test_year]]-data_filtered[[#This Row],[model_year]]</f>
        <v>11</v>
      </c>
      <c r="F2773" s="14">
        <v>48</v>
      </c>
      <c r="G2773" s="14">
        <v>6</v>
      </c>
      <c r="H2773" s="14">
        <v>54</v>
      </c>
      <c r="I2773" s="14">
        <v>0.11111111111111099</v>
      </c>
    </row>
    <row r="2774" spans="1:9" x14ac:dyDescent="0.35">
      <c r="A2774" s="13">
        <v>2013</v>
      </c>
      <c r="B2774" s="13" t="s">
        <v>52</v>
      </c>
      <c r="C2774" s="13" t="s">
        <v>74</v>
      </c>
      <c r="D2774" s="13">
        <v>2010</v>
      </c>
      <c r="E2774" s="14">
        <f>data_filtered[[#This Row],[test_year]]-data_filtered[[#This Row],[model_year]]</f>
        <v>3</v>
      </c>
      <c r="F2774" s="13">
        <v>48</v>
      </c>
      <c r="G2774" s="13">
        <v>6</v>
      </c>
      <c r="H2774" s="13">
        <v>54</v>
      </c>
      <c r="I2774" s="13">
        <v>0.11111111111111099</v>
      </c>
    </row>
    <row r="2775" spans="1:9" x14ac:dyDescent="0.35">
      <c r="A2775" s="14">
        <v>2013</v>
      </c>
      <c r="B2775" s="14" t="s">
        <v>30</v>
      </c>
      <c r="C2775" s="14" t="s">
        <v>280</v>
      </c>
      <c r="D2775" s="14">
        <v>1994</v>
      </c>
      <c r="E2775" s="14">
        <f>data_filtered[[#This Row],[test_year]]-data_filtered[[#This Row],[model_year]]</f>
        <v>19</v>
      </c>
      <c r="F2775" s="14">
        <v>48</v>
      </c>
      <c r="G2775" s="14">
        <v>6</v>
      </c>
      <c r="H2775" s="14">
        <v>54</v>
      </c>
      <c r="I2775" s="14">
        <v>0.11111111111111099</v>
      </c>
    </row>
    <row r="2776" spans="1:9" x14ac:dyDescent="0.35">
      <c r="A2776" s="13">
        <v>2013</v>
      </c>
      <c r="B2776" s="13" t="s">
        <v>67</v>
      </c>
      <c r="C2776" s="13" t="s">
        <v>297</v>
      </c>
      <c r="D2776" s="13">
        <v>2000</v>
      </c>
      <c r="E2776" s="14">
        <f>data_filtered[[#This Row],[test_year]]-data_filtered[[#This Row],[model_year]]</f>
        <v>13</v>
      </c>
      <c r="F2776" s="13">
        <v>48</v>
      </c>
      <c r="G2776" s="13">
        <v>6</v>
      </c>
      <c r="H2776" s="13">
        <v>54</v>
      </c>
      <c r="I2776" s="13">
        <v>0.11111111111111099</v>
      </c>
    </row>
    <row r="2777" spans="1:9" x14ac:dyDescent="0.35">
      <c r="A2777" s="14">
        <v>2013</v>
      </c>
      <c r="B2777" s="14" t="s">
        <v>33</v>
      </c>
      <c r="C2777" s="14" t="s">
        <v>265</v>
      </c>
      <c r="D2777" s="14">
        <v>2005</v>
      </c>
      <c r="E2777" s="14">
        <f>data_filtered[[#This Row],[test_year]]-data_filtered[[#This Row],[model_year]]</f>
        <v>8</v>
      </c>
      <c r="F2777" s="14">
        <v>48</v>
      </c>
      <c r="G2777" s="14">
        <v>6</v>
      </c>
      <c r="H2777" s="14">
        <v>54</v>
      </c>
      <c r="I2777" s="14">
        <v>0.11111111111111099</v>
      </c>
    </row>
    <row r="2778" spans="1:9" x14ac:dyDescent="0.35">
      <c r="A2778" s="14">
        <v>2014</v>
      </c>
      <c r="B2778" s="14" t="s">
        <v>252</v>
      </c>
      <c r="C2778" s="14" t="s">
        <v>253</v>
      </c>
      <c r="D2778" s="14">
        <v>1997</v>
      </c>
      <c r="E2778" s="14">
        <f>data_filtered[[#This Row],[test_year]]-data_filtered[[#This Row],[model_year]]</f>
        <v>17</v>
      </c>
      <c r="F2778" s="14">
        <v>48</v>
      </c>
      <c r="G2778" s="14">
        <v>6</v>
      </c>
      <c r="H2778" s="14">
        <v>54</v>
      </c>
      <c r="I2778" s="14">
        <v>0.11111111111111099</v>
      </c>
    </row>
    <row r="2779" spans="1:9" x14ac:dyDescent="0.35">
      <c r="A2779" s="13">
        <v>2014</v>
      </c>
      <c r="B2779" s="13" t="s">
        <v>359</v>
      </c>
      <c r="C2779" s="13" t="s">
        <v>360</v>
      </c>
      <c r="D2779" s="13">
        <v>1999</v>
      </c>
      <c r="E2779" s="14">
        <f>data_filtered[[#This Row],[test_year]]-data_filtered[[#This Row],[model_year]]</f>
        <v>15</v>
      </c>
      <c r="F2779" s="13">
        <v>48</v>
      </c>
      <c r="G2779" s="13">
        <v>6</v>
      </c>
      <c r="H2779" s="13">
        <v>54</v>
      </c>
      <c r="I2779" s="13">
        <v>0.11111111111111099</v>
      </c>
    </row>
    <row r="2780" spans="1:9" x14ac:dyDescent="0.35">
      <c r="A2780" s="14">
        <v>2016</v>
      </c>
      <c r="B2780" s="14" t="s">
        <v>26</v>
      </c>
      <c r="C2780" s="14" t="s">
        <v>27</v>
      </c>
      <c r="D2780" s="14">
        <v>2001</v>
      </c>
      <c r="E2780" s="14">
        <f>data_filtered[[#This Row],[test_year]]-data_filtered[[#This Row],[model_year]]</f>
        <v>15</v>
      </c>
      <c r="F2780" s="14">
        <v>233</v>
      </c>
      <c r="G2780" s="14">
        <v>29</v>
      </c>
      <c r="H2780" s="14">
        <v>262</v>
      </c>
      <c r="I2780" s="14">
        <v>0.110687022900763</v>
      </c>
    </row>
    <row r="2781" spans="1:9" x14ac:dyDescent="0.35">
      <c r="A2781" s="13">
        <v>2015</v>
      </c>
      <c r="B2781" s="13" t="s">
        <v>30</v>
      </c>
      <c r="C2781" s="13" t="s">
        <v>47</v>
      </c>
      <c r="D2781" s="13">
        <v>2003</v>
      </c>
      <c r="E2781" s="14">
        <f>data_filtered[[#This Row],[test_year]]-data_filtered[[#This Row],[model_year]]</f>
        <v>12</v>
      </c>
      <c r="F2781" s="13">
        <v>209</v>
      </c>
      <c r="G2781" s="13">
        <v>26</v>
      </c>
      <c r="H2781" s="13">
        <v>235</v>
      </c>
      <c r="I2781" s="13">
        <v>0.11063829787234</v>
      </c>
    </row>
    <row r="2782" spans="1:9" x14ac:dyDescent="0.35">
      <c r="A2782" s="13">
        <v>2014</v>
      </c>
      <c r="B2782" s="13" t="s">
        <v>30</v>
      </c>
      <c r="C2782" s="13" t="s">
        <v>85</v>
      </c>
      <c r="D2782" s="13">
        <v>2004</v>
      </c>
      <c r="E2782" s="14">
        <f>data_filtered[[#This Row],[test_year]]-data_filtered[[#This Row],[model_year]]</f>
        <v>10</v>
      </c>
      <c r="F2782" s="13">
        <v>153</v>
      </c>
      <c r="G2782" s="13">
        <v>19</v>
      </c>
      <c r="H2782" s="13">
        <v>172</v>
      </c>
      <c r="I2782" s="13">
        <v>0.11046511627907001</v>
      </c>
    </row>
    <row r="2783" spans="1:9" x14ac:dyDescent="0.35">
      <c r="A2783" s="14">
        <v>2016</v>
      </c>
      <c r="B2783" s="14" t="s">
        <v>26</v>
      </c>
      <c r="C2783" s="14" t="s">
        <v>27</v>
      </c>
      <c r="D2783" s="14">
        <v>1999</v>
      </c>
      <c r="E2783" s="14">
        <f>data_filtered[[#This Row],[test_year]]-data_filtered[[#This Row],[model_year]]</f>
        <v>17</v>
      </c>
      <c r="F2783" s="14">
        <v>250</v>
      </c>
      <c r="G2783" s="14">
        <v>31</v>
      </c>
      <c r="H2783" s="14">
        <v>281</v>
      </c>
      <c r="I2783" s="14">
        <v>0.110320284697509</v>
      </c>
    </row>
    <row r="2784" spans="1:9" x14ac:dyDescent="0.35">
      <c r="A2784" s="13">
        <v>2014</v>
      </c>
      <c r="B2784" s="13" t="s">
        <v>79</v>
      </c>
      <c r="C2784" s="13" t="s">
        <v>80</v>
      </c>
      <c r="D2784" s="13">
        <v>2006</v>
      </c>
      <c r="E2784" s="14">
        <f>data_filtered[[#This Row],[test_year]]-data_filtered[[#This Row],[model_year]]</f>
        <v>8</v>
      </c>
      <c r="F2784" s="13">
        <v>194</v>
      </c>
      <c r="G2784" s="13">
        <v>24</v>
      </c>
      <c r="H2784" s="13">
        <v>218</v>
      </c>
      <c r="I2784" s="13">
        <v>0.11009174311926601</v>
      </c>
    </row>
    <row r="2785" spans="1:9" x14ac:dyDescent="0.35">
      <c r="A2785" s="13">
        <v>2013</v>
      </c>
      <c r="B2785" s="13" t="s">
        <v>33</v>
      </c>
      <c r="C2785" s="13" t="s">
        <v>109</v>
      </c>
      <c r="D2785" s="13">
        <v>2004</v>
      </c>
      <c r="E2785" s="14">
        <f>data_filtered[[#This Row],[test_year]]-data_filtered[[#This Row],[model_year]]</f>
        <v>9</v>
      </c>
      <c r="F2785" s="13">
        <v>97</v>
      </c>
      <c r="G2785" s="13">
        <v>12</v>
      </c>
      <c r="H2785" s="13">
        <v>109</v>
      </c>
      <c r="I2785" s="13">
        <v>0.11009174311926601</v>
      </c>
    </row>
    <row r="2786" spans="1:9" x14ac:dyDescent="0.35">
      <c r="A2786" s="14">
        <v>2017</v>
      </c>
      <c r="B2786" s="14" t="s">
        <v>190</v>
      </c>
      <c r="C2786" s="14" t="s">
        <v>191</v>
      </c>
      <c r="D2786" s="14">
        <v>2007</v>
      </c>
      <c r="E2786" s="14">
        <f>data_filtered[[#This Row],[test_year]]-data_filtered[[#This Row],[model_year]]</f>
        <v>10</v>
      </c>
      <c r="F2786" s="14">
        <v>97</v>
      </c>
      <c r="G2786" s="14">
        <v>12</v>
      </c>
      <c r="H2786" s="14">
        <v>109</v>
      </c>
      <c r="I2786" s="14">
        <v>0.11009174311926601</v>
      </c>
    </row>
    <row r="2787" spans="1:9" x14ac:dyDescent="0.35">
      <c r="A2787" s="13">
        <v>2016</v>
      </c>
      <c r="B2787" s="13" t="s">
        <v>42</v>
      </c>
      <c r="C2787" s="13" t="s">
        <v>73</v>
      </c>
      <c r="D2787" s="13">
        <v>2002</v>
      </c>
      <c r="E2787" s="14">
        <f>data_filtered[[#This Row],[test_year]]-data_filtered[[#This Row],[model_year]]</f>
        <v>14</v>
      </c>
      <c r="F2787" s="13">
        <v>178</v>
      </c>
      <c r="G2787" s="13">
        <v>22</v>
      </c>
      <c r="H2787" s="13">
        <v>200</v>
      </c>
      <c r="I2787" s="13">
        <v>0.11</v>
      </c>
    </row>
    <row r="2788" spans="1:9" x14ac:dyDescent="0.35">
      <c r="A2788" s="14">
        <v>2016</v>
      </c>
      <c r="B2788" s="14" t="s">
        <v>52</v>
      </c>
      <c r="C2788" s="14" t="s">
        <v>53</v>
      </c>
      <c r="D2788" s="14">
        <v>2007</v>
      </c>
      <c r="E2788" s="14">
        <f>data_filtered[[#This Row],[test_year]]-data_filtered[[#This Row],[model_year]]</f>
        <v>9</v>
      </c>
      <c r="F2788" s="14">
        <v>89</v>
      </c>
      <c r="G2788" s="14">
        <v>11</v>
      </c>
      <c r="H2788" s="14">
        <v>100</v>
      </c>
      <c r="I2788" s="14">
        <v>0.11</v>
      </c>
    </row>
    <row r="2789" spans="1:9" x14ac:dyDescent="0.35">
      <c r="A2789" s="13">
        <v>2017</v>
      </c>
      <c r="B2789" s="13" t="s">
        <v>52</v>
      </c>
      <c r="C2789" s="13" t="s">
        <v>61</v>
      </c>
      <c r="D2789" s="13">
        <v>1998</v>
      </c>
      <c r="E2789" s="14">
        <f>data_filtered[[#This Row],[test_year]]-data_filtered[[#This Row],[model_year]]</f>
        <v>19</v>
      </c>
      <c r="F2789" s="13">
        <v>162</v>
      </c>
      <c r="G2789" s="13">
        <v>20</v>
      </c>
      <c r="H2789" s="13">
        <v>182</v>
      </c>
      <c r="I2789" s="13">
        <v>0.10989010989011</v>
      </c>
    </row>
    <row r="2790" spans="1:9" x14ac:dyDescent="0.35">
      <c r="A2790" s="13">
        <v>2014</v>
      </c>
      <c r="B2790" s="13" t="s">
        <v>52</v>
      </c>
      <c r="C2790" s="13" t="s">
        <v>62</v>
      </c>
      <c r="D2790" s="13">
        <v>1999</v>
      </c>
      <c r="E2790" s="14">
        <f>data_filtered[[#This Row],[test_year]]-data_filtered[[#This Row],[model_year]]</f>
        <v>15</v>
      </c>
      <c r="F2790" s="13">
        <v>81</v>
      </c>
      <c r="G2790" s="13">
        <v>10</v>
      </c>
      <c r="H2790" s="13">
        <v>91</v>
      </c>
      <c r="I2790" s="13">
        <v>0.10989010989011</v>
      </c>
    </row>
    <row r="2791" spans="1:9" x14ac:dyDescent="0.35">
      <c r="A2791" s="13">
        <v>2014</v>
      </c>
      <c r="B2791" s="13" t="s">
        <v>33</v>
      </c>
      <c r="C2791" s="13" t="s">
        <v>34</v>
      </c>
      <c r="D2791" s="13">
        <v>2001</v>
      </c>
      <c r="E2791" s="14">
        <f>data_filtered[[#This Row],[test_year]]-data_filtered[[#This Row],[model_year]]</f>
        <v>13</v>
      </c>
      <c r="F2791" s="13">
        <v>81</v>
      </c>
      <c r="G2791" s="13">
        <v>10</v>
      </c>
      <c r="H2791" s="13">
        <v>91</v>
      </c>
      <c r="I2791" s="13">
        <v>0.10989010989011</v>
      </c>
    </row>
    <row r="2792" spans="1:9" x14ac:dyDescent="0.35">
      <c r="A2792" s="14">
        <v>2017</v>
      </c>
      <c r="B2792" s="14" t="s">
        <v>30</v>
      </c>
      <c r="C2792" s="14" t="s">
        <v>75</v>
      </c>
      <c r="D2792" s="14">
        <v>1999</v>
      </c>
      <c r="E2792" s="14">
        <f>data_filtered[[#This Row],[test_year]]-data_filtered[[#This Row],[model_year]]</f>
        <v>18</v>
      </c>
      <c r="F2792" s="14">
        <v>81</v>
      </c>
      <c r="G2792" s="14">
        <v>10</v>
      </c>
      <c r="H2792" s="14">
        <v>91</v>
      </c>
      <c r="I2792" s="14">
        <v>0.10989010989011</v>
      </c>
    </row>
    <row r="2793" spans="1:9" x14ac:dyDescent="0.35">
      <c r="A2793" s="13">
        <v>2013</v>
      </c>
      <c r="B2793" s="13" t="s">
        <v>30</v>
      </c>
      <c r="C2793" s="13" t="s">
        <v>40</v>
      </c>
      <c r="D2793" s="13">
        <v>2001</v>
      </c>
      <c r="E2793" s="14">
        <f>data_filtered[[#This Row],[test_year]]-data_filtered[[#This Row],[model_year]]</f>
        <v>12</v>
      </c>
      <c r="F2793" s="13">
        <v>73</v>
      </c>
      <c r="G2793" s="13">
        <v>9</v>
      </c>
      <c r="H2793" s="13">
        <v>82</v>
      </c>
      <c r="I2793" s="13">
        <v>0.109756097560976</v>
      </c>
    </row>
    <row r="2794" spans="1:9" x14ac:dyDescent="0.35">
      <c r="A2794" s="14">
        <v>2016</v>
      </c>
      <c r="B2794" s="14" t="s">
        <v>30</v>
      </c>
      <c r="C2794" s="14" t="s">
        <v>56</v>
      </c>
      <c r="D2794" s="14">
        <v>2006</v>
      </c>
      <c r="E2794" s="14">
        <f>data_filtered[[#This Row],[test_year]]-data_filtered[[#This Row],[model_year]]</f>
        <v>10</v>
      </c>
      <c r="F2794" s="14">
        <v>195</v>
      </c>
      <c r="G2794" s="14">
        <v>24</v>
      </c>
      <c r="H2794" s="14">
        <v>219</v>
      </c>
      <c r="I2794" s="14">
        <v>0.10958904109589</v>
      </c>
    </row>
    <row r="2795" spans="1:9" x14ac:dyDescent="0.35">
      <c r="A2795" s="14">
        <v>2016</v>
      </c>
      <c r="B2795" s="14" t="s">
        <v>26</v>
      </c>
      <c r="C2795" s="14" t="s">
        <v>100</v>
      </c>
      <c r="D2795" s="14">
        <v>2000</v>
      </c>
      <c r="E2795" s="14">
        <f>data_filtered[[#This Row],[test_year]]-data_filtered[[#This Row],[model_year]]</f>
        <v>16</v>
      </c>
      <c r="F2795" s="14">
        <v>130</v>
      </c>
      <c r="G2795" s="14">
        <v>16</v>
      </c>
      <c r="H2795" s="14">
        <v>146</v>
      </c>
      <c r="I2795" s="14">
        <v>0.10958904109589</v>
      </c>
    </row>
    <row r="2796" spans="1:9" x14ac:dyDescent="0.35">
      <c r="A2796" s="14">
        <v>2013</v>
      </c>
      <c r="B2796" s="14" t="s">
        <v>102</v>
      </c>
      <c r="C2796" s="14" t="s">
        <v>184</v>
      </c>
      <c r="D2796" s="14">
        <v>2005</v>
      </c>
      <c r="E2796" s="14">
        <f>data_filtered[[#This Row],[test_year]]-data_filtered[[#This Row],[model_year]]</f>
        <v>8</v>
      </c>
      <c r="F2796" s="14">
        <v>65</v>
      </c>
      <c r="G2796" s="14">
        <v>8</v>
      </c>
      <c r="H2796" s="14">
        <v>73</v>
      </c>
      <c r="I2796" s="14">
        <v>0.10958904109589</v>
      </c>
    </row>
    <row r="2797" spans="1:9" x14ac:dyDescent="0.35">
      <c r="A2797" s="14">
        <v>2013</v>
      </c>
      <c r="B2797" s="14" t="s">
        <v>30</v>
      </c>
      <c r="C2797" s="14" t="s">
        <v>162</v>
      </c>
      <c r="D2797" s="14">
        <v>1994</v>
      </c>
      <c r="E2797" s="14">
        <f>data_filtered[[#This Row],[test_year]]-data_filtered[[#This Row],[model_year]]</f>
        <v>19</v>
      </c>
      <c r="F2797" s="14">
        <v>65</v>
      </c>
      <c r="G2797" s="14">
        <v>8</v>
      </c>
      <c r="H2797" s="14">
        <v>73</v>
      </c>
      <c r="I2797" s="14">
        <v>0.10958904109589</v>
      </c>
    </row>
    <row r="2798" spans="1:9" x14ac:dyDescent="0.35">
      <c r="A2798" s="14">
        <v>2014</v>
      </c>
      <c r="B2798" s="14" t="s">
        <v>26</v>
      </c>
      <c r="C2798" s="14" t="s">
        <v>176</v>
      </c>
      <c r="D2798" s="14">
        <v>2001</v>
      </c>
      <c r="E2798" s="14">
        <f>data_filtered[[#This Row],[test_year]]-data_filtered[[#This Row],[model_year]]</f>
        <v>13</v>
      </c>
      <c r="F2798" s="14">
        <v>65</v>
      </c>
      <c r="G2798" s="14">
        <v>8</v>
      </c>
      <c r="H2798" s="14">
        <v>73</v>
      </c>
      <c r="I2798" s="14">
        <v>0.10958904109589</v>
      </c>
    </row>
    <row r="2799" spans="1:9" x14ac:dyDescent="0.35">
      <c r="A2799" s="13">
        <v>2015</v>
      </c>
      <c r="B2799" s="13" t="s">
        <v>30</v>
      </c>
      <c r="C2799" s="13" t="s">
        <v>117</v>
      </c>
      <c r="D2799" s="13">
        <v>2000</v>
      </c>
      <c r="E2799" s="14">
        <f>data_filtered[[#This Row],[test_year]]-data_filtered[[#This Row],[model_year]]</f>
        <v>15</v>
      </c>
      <c r="F2799" s="13">
        <v>65</v>
      </c>
      <c r="G2799" s="13">
        <v>8</v>
      </c>
      <c r="H2799" s="13">
        <v>73</v>
      </c>
      <c r="I2799" s="13">
        <v>0.10958904109589</v>
      </c>
    </row>
    <row r="2800" spans="1:9" x14ac:dyDescent="0.35">
      <c r="A2800" s="14">
        <v>2016</v>
      </c>
      <c r="B2800" s="14" t="s">
        <v>42</v>
      </c>
      <c r="C2800" s="14" t="s">
        <v>43</v>
      </c>
      <c r="D2800" s="14">
        <v>2005</v>
      </c>
      <c r="E2800" s="14">
        <f>data_filtered[[#This Row],[test_year]]-data_filtered[[#This Row],[model_year]]</f>
        <v>11</v>
      </c>
      <c r="F2800" s="14">
        <v>252</v>
      </c>
      <c r="G2800" s="14">
        <v>31</v>
      </c>
      <c r="H2800" s="14">
        <v>283</v>
      </c>
      <c r="I2800" s="14">
        <v>0.10954063604240299</v>
      </c>
    </row>
    <row r="2801" spans="1:9" x14ac:dyDescent="0.35">
      <c r="A2801" s="14">
        <v>2015</v>
      </c>
      <c r="B2801" s="14" t="s">
        <v>58</v>
      </c>
      <c r="C2801" s="14" t="s">
        <v>64</v>
      </c>
      <c r="D2801" s="14">
        <v>2002</v>
      </c>
      <c r="E2801" s="14">
        <f>data_filtered[[#This Row],[test_year]]-data_filtered[[#This Row],[model_year]]</f>
        <v>13</v>
      </c>
      <c r="F2801" s="14">
        <v>122</v>
      </c>
      <c r="G2801" s="14">
        <v>15</v>
      </c>
      <c r="H2801" s="14">
        <v>137</v>
      </c>
      <c r="I2801" s="14">
        <v>0.109489051094891</v>
      </c>
    </row>
    <row r="2802" spans="1:9" x14ac:dyDescent="0.35">
      <c r="A2802" s="13">
        <v>2015</v>
      </c>
      <c r="B2802" s="13" t="s">
        <v>26</v>
      </c>
      <c r="C2802" s="13" t="s">
        <v>100</v>
      </c>
      <c r="D2802" s="13">
        <v>1999</v>
      </c>
      <c r="E2802" s="14">
        <f>data_filtered[[#This Row],[test_year]]-data_filtered[[#This Row],[model_year]]</f>
        <v>16</v>
      </c>
      <c r="F2802" s="13">
        <v>122</v>
      </c>
      <c r="G2802" s="13">
        <v>15</v>
      </c>
      <c r="H2802" s="13">
        <v>137</v>
      </c>
      <c r="I2802" s="13">
        <v>0.109489051094891</v>
      </c>
    </row>
    <row r="2803" spans="1:9" x14ac:dyDescent="0.35">
      <c r="A2803" s="14">
        <v>2017</v>
      </c>
      <c r="B2803" s="14" t="s">
        <v>30</v>
      </c>
      <c r="C2803" s="14" t="s">
        <v>85</v>
      </c>
      <c r="D2803" s="14">
        <v>2005</v>
      </c>
      <c r="E2803" s="14">
        <f>data_filtered[[#This Row],[test_year]]-data_filtered[[#This Row],[model_year]]</f>
        <v>12</v>
      </c>
      <c r="F2803" s="14">
        <v>114</v>
      </c>
      <c r="G2803" s="14">
        <v>14</v>
      </c>
      <c r="H2803" s="14">
        <v>128</v>
      </c>
      <c r="I2803" s="14">
        <v>0.109375</v>
      </c>
    </row>
    <row r="2804" spans="1:9" x14ac:dyDescent="0.35">
      <c r="A2804" s="14">
        <v>2013</v>
      </c>
      <c r="B2804" s="14" t="s">
        <v>153</v>
      </c>
      <c r="C2804" s="14" t="s">
        <v>224</v>
      </c>
      <c r="D2804" s="14">
        <v>2005</v>
      </c>
      <c r="E2804" s="14">
        <f>data_filtered[[#This Row],[test_year]]-data_filtered[[#This Row],[model_year]]</f>
        <v>8</v>
      </c>
      <c r="F2804" s="14">
        <v>57</v>
      </c>
      <c r="G2804" s="14">
        <v>7</v>
      </c>
      <c r="H2804" s="14">
        <v>64</v>
      </c>
      <c r="I2804" s="14">
        <v>0.109375</v>
      </c>
    </row>
    <row r="2805" spans="1:9" x14ac:dyDescent="0.35">
      <c r="A2805" s="13">
        <v>2014</v>
      </c>
      <c r="B2805" s="13" t="s">
        <v>26</v>
      </c>
      <c r="C2805" s="13" t="s">
        <v>110</v>
      </c>
      <c r="D2805" s="13">
        <v>1996</v>
      </c>
      <c r="E2805" s="14">
        <f>data_filtered[[#This Row],[test_year]]-data_filtered[[#This Row],[model_year]]</f>
        <v>18</v>
      </c>
      <c r="F2805" s="13">
        <v>57</v>
      </c>
      <c r="G2805" s="13">
        <v>7</v>
      </c>
      <c r="H2805" s="13">
        <v>64</v>
      </c>
      <c r="I2805" s="13">
        <v>0.109375</v>
      </c>
    </row>
    <row r="2806" spans="1:9" x14ac:dyDescent="0.35">
      <c r="A2806" s="13">
        <v>2016</v>
      </c>
      <c r="B2806" s="13" t="s">
        <v>30</v>
      </c>
      <c r="C2806" s="13" t="s">
        <v>163</v>
      </c>
      <c r="D2806" s="13">
        <v>2005</v>
      </c>
      <c r="E2806" s="14">
        <f>data_filtered[[#This Row],[test_year]]-data_filtered[[#This Row],[model_year]]</f>
        <v>11</v>
      </c>
      <c r="F2806" s="13">
        <v>57</v>
      </c>
      <c r="G2806" s="13">
        <v>7</v>
      </c>
      <c r="H2806" s="13">
        <v>64</v>
      </c>
      <c r="I2806" s="13">
        <v>0.109375</v>
      </c>
    </row>
    <row r="2807" spans="1:9" x14ac:dyDescent="0.35">
      <c r="A2807" s="14">
        <v>2013</v>
      </c>
      <c r="B2807" s="14" t="s">
        <v>67</v>
      </c>
      <c r="C2807" s="14" t="s">
        <v>68</v>
      </c>
      <c r="D2807" s="14">
        <v>2007</v>
      </c>
      <c r="E2807" s="14">
        <f>data_filtered[[#This Row],[test_year]]-data_filtered[[#This Row],[model_year]]</f>
        <v>6</v>
      </c>
      <c r="F2807" s="14">
        <v>163</v>
      </c>
      <c r="G2807" s="14">
        <v>20</v>
      </c>
      <c r="H2807" s="14">
        <v>183</v>
      </c>
      <c r="I2807" s="14">
        <v>0.109289617486339</v>
      </c>
    </row>
    <row r="2808" spans="1:9" x14ac:dyDescent="0.35">
      <c r="A2808" s="13">
        <v>2016</v>
      </c>
      <c r="B2808" s="13" t="s">
        <v>33</v>
      </c>
      <c r="C2808" s="13" t="s">
        <v>86</v>
      </c>
      <c r="D2808" s="13">
        <v>2005</v>
      </c>
      <c r="E2808" s="14">
        <f>data_filtered[[#This Row],[test_year]]-data_filtered[[#This Row],[model_year]]</f>
        <v>11</v>
      </c>
      <c r="F2808" s="13">
        <v>106</v>
      </c>
      <c r="G2808" s="13">
        <v>13</v>
      </c>
      <c r="H2808" s="13">
        <v>119</v>
      </c>
      <c r="I2808" s="13">
        <v>0.109243697478992</v>
      </c>
    </row>
    <row r="2809" spans="1:9" x14ac:dyDescent="0.35">
      <c r="A2809" s="14">
        <v>2013</v>
      </c>
      <c r="B2809" s="14" t="s">
        <v>52</v>
      </c>
      <c r="C2809" s="14" t="s">
        <v>74</v>
      </c>
      <c r="D2809" s="14">
        <v>2007</v>
      </c>
      <c r="E2809" s="14">
        <f>data_filtered[[#This Row],[test_year]]-data_filtered[[#This Row],[model_year]]</f>
        <v>6</v>
      </c>
      <c r="F2809" s="14">
        <v>155</v>
      </c>
      <c r="G2809" s="14">
        <v>19</v>
      </c>
      <c r="H2809" s="14">
        <v>174</v>
      </c>
      <c r="I2809" s="14">
        <v>0.109195402298851</v>
      </c>
    </row>
    <row r="2810" spans="1:9" x14ac:dyDescent="0.35">
      <c r="A2810" s="14">
        <v>2014</v>
      </c>
      <c r="B2810" s="14" t="s">
        <v>30</v>
      </c>
      <c r="C2810" s="14" t="s">
        <v>85</v>
      </c>
      <c r="D2810" s="14">
        <v>2005</v>
      </c>
      <c r="E2810" s="14">
        <f>data_filtered[[#This Row],[test_year]]-data_filtered[[#This Row],[model_year]]</f>
        <v>9</v>
      </c>
      <c r="F2810" s="14">
        <v>147</v>
      </c>
      <c r="G2810" s="14">
        <v>18</v>
      </c>
      <c r="H2810" s="14">
        <v>165</v>
      </c>
      <c r="I2810" s="14">
        <v>0.109090909090909</v>
      </c>
    </row>
    <row r="2811" spans="1:9" x14ac:dyDescent="0.35">
      <c r="A2811" s="14">
        <v>2014</v>
      </c>
      <c r="B2811" s="14" t="s">
        <v>37</v>
      </c>
      <c r="C2811" s="14" t="s">
        <v>59</v>
      </c>
      <c r="D2811" s="14">
        <v>2003</v>
      </c>
      <c r="E2811" s="14">
        <f>data_filtered[[#This Row],[test_year]]-data_filtered[[#This Row],[model_year]]</f>
        <v>11</v>
      </c>
      <c r="F2811" s="14">
        <v>98</v>
      </c>
      <c r="G2811" s="14">
        <v>12</v>
      </c>
      <c r="H2811" s="14">
        <v>110</v>
      </c>
      <c r="I2811" s="14">
        <v>0.109090909090909</v>
      </c>
    </row>
    <row r="2812" spans="1:9" x14ac:dyDescent="0.35">
      <c r="A2812" s="13">
        <v>2014</v>
      </c>
      <c r="B2812" s="13" t="s">
        <v>24</v>
      </c>
      <c r="C2812" s="13" t="s">
        <v>238</v>
      </c>
      <c r="D2812" s="13">
        <v>2004</v>
      </c>
      <c r="E2812" s="14">
        <f>data_filtered[[#This Row],[test_year]]-data_filtered[[#This Row],[model_year]]</f>
        <v>10</v>
      </c>
      <c r="F2812" s="13">
        <v>49</v>
      </c>
      <c r="G2812" s="13">
        <v>6</v>
      </c>
      <c r="H2812" s="13">
        <v>55</v>
      </c>
      <c r="I2812" s="13">
        <v>0.109090909090909</v>
      </c>
    </row>
    <row r="2813" spans="1:9" x14ac:dyDescent="0.35">
      <c r="A2813" s="14">
        <v>2014</v>
      </c>
      <c r="B2813" s="14" t="s">
        <v>26</v>
      </c>
      <c r="C2813" s="14" t="s">
        <v>345</v>
      </c>
      <c r="D2813" s="14">
        <v>2001</v>
      </c>
      <c r="E2813" s="14">
        <f>data_filtered[[#This Row],[test_year]]-data_filtered[[#This Row],[model_year]]</f>
        <v>13</v>
      </c>
      <c r="F2813" s="14">
        <v>49</v>
      </c>
      <c r="G2813" s="14">
        <v>6</v>
      </c>
      <c r="H2813" s="14">
        <v>55</v>
      </c>
      <c r="I2813" s="14">
        <v>0.109090909090909</v>
      </c>
    </row>
    <row r="2814" spans="1:9" x14ac:dyDescent="0.35">
      <c r="A2814" s="13">
        <v>2015</v>
      </c>
      <c r="B2814" s="13" t="s">
        <v>24</v>
      </c>
      <c r="C2814" s="13" t="s">
        <v>238</v>
      </c>
      <c r="D2814" s="13">
        <v>2004</v>
      </c>
      <c r="E2814" s="14">
        <f>data_filtered[[#This Row],[test_year]]-data_filtered[[#This Row],[model_year]]</f>
        <v>11</v>
      </c>
      <c r="F2814" s="13">
        <v>49</v>
      </c>
      <c r="G2814" s="13">
        <v>6</v>
      </c>
      <c r="H2814" s="13">
        <v>55</v>
      </c>
      <c r="I2814" s="13">
        <v>0.109090909090909</v>
      </c>
    </row>
    <row r="2815" spans="1:9" x14ac:dyDescent="0.35">
      <c r="A2815" s="14">
        <v>2016</v>
      </c>
      <c r="B2815" s="14" t="s">
        <v>241</v>
      </c>
      <c r="C2815" s="14" t="s">
        <v>242</v>
      </c>
      <c r="D2815" s="14">
        <v>2008</v>
      </c>
      <c r="E2815" s="14">
        <f>data_filtered[[#This Row],[test_year]]-data_filtered[[#This Row],[model_year]]</f>
        <v>8</v>
      </c>
      <c r="F2815" s="14">
        <v>49</v>
      </c>
      <c r="G2815" s="14">
        <v>6</v>
      </c>
      <c r="H2815" s="14">
        <v>55</v>
      </c>
      <c r="I2815" s="14">
        <v>0.109090909090909</v>
      </c>
    </row>
    <row r="2816" spans="1:9" x14ac:dyDescent="0.35">
      <c r="A2816" s="14">
        <v>2017</v>
      </c>
      <c r="B2816" s="14" t="s">
        <v>52</v>
      </c>
      <c r="C2816" s="14" t="s">
        <v>61</v>
      </c>
      <c r="D2816" s="14">
        <v>1995</v>
      </c>
      <c r="E2816" s="14">
        <f>data_filtered[[#This Row],[test_year]]-data_filtered[[#This Row],[model_year]]</f>
        <v>22</v>
      </c>
      <c r="F2816" s="14">
        <v>49</v>
      </c>
      <c r="G2816" s="14">
        <v>6</v>
      </c>
      <c r="H2816" s="14">
        <v>55</v>
      </c>
      <c r="I2816" s="14">
        <v>0.109090909090909</v>
      </c>
    </row>
    <row r="2817" spans="1:9" x14ac:dyDescent="0.35">
      <c r="A2817" s="13">
        <v>2017</v>
      </c>
      <c r="B2817" s="13" t="s">
        <v>42</v>
      </c>
      <c r="C2817" s="13" t="s">
        <v>66</v>
      </c>
      <c r="D2817" s="13">
        <v>1993</v>
      </c>
      <c r="E2817" s="14">
        <f>data_filtered[[#This Row],[test_year]]-data_filtered[[#This Row],[model_year]]</f>
        <v>24</v>
      </c>
      <c r="F2817" s="13">
        <v>49</v>
      </c>
      <c r="G2817" s="13">
        <v>6</v>
      </c>
      <c r="H2817" s="13">
        <v>55</v>
      </c>
      <c r="I2817" s="13">
        <v>0.109090909090909</v>
      </c>
    </row>
    <row r="2818" spans="1:9" x14ac:dyDescent="0.35">
      <c r="A2818" s="14">
        <v>2015</v>
      </c>
      <c r="B2818" s="14" t="s">
        <v>58</v>
      </c>
      <c r="C2818" s="14" t="s">
        <v>63</v>
      </c>
      <c r="D2818" s="14">
        <v>2005</v>
      </c>
      <c r="E2818" s="14">
        <f>data_filtered[[#This Row],[test_year]]-data_filtered[[#This Row],[model_year]]</f>
        <v>10</v>
      </c>
      <c r="F2818" s="14">
        <v>139</v>
      </c>
      <c r="G2818" s="14">
        <v>17</v>
      </c>
      <c r="H2818" s="14">
        <v>156</v>
      </c>
      <c r="I2818" s="14">
        <v>0.108974358974359</v>
      </c>
    </row>
    <row r="2819" spans="1:9" x14ac:dyDescent="0.35">
      <c r="A2819" s="14">
        <v>2017</v>
      </c>
      <c r="B2819" s="14" t="s">
        <v>24</v>
      </c>
      <c r="C2819" s="14" t="s">
        <v>28</v>
      </c>
      <c r="D2819" s="14">
        <v>2011</v>
      </c>
      <c r="E2819" s="14">
        <f>data_filtered[[#This Row],[test_year]]-data_filtered[[#This Row],[model_year]]</f>
        <v>6</v>
      </c>
      <c r="F2819" s="14">
        <v>139</v>
      </c>
      <c r="G2819" s="14">
        <v>17</v>
      </c>
      <c r="H2819" s="14">
        <v>156</v>
      </c>
      <c r="I2819" s="14">
        <v>0.108974358974359</v>
      </c>
    </row>
    <row r="2820" spans="1:9" x14ac:dyDescent="0.35">
      <c r="A2820" s="14">
        <v>2016</v>
      </c>
      <c r="B2820" s="14" t="s">
        <v>24</v>
      </c>
      <c r="C2820" s="14" t="s">
        <v>188</v>
      </c>
      <c r="D2820" s="14">
        <v>2004</v>
      </c>
      <c r="E2820" s="14">
        <f>data_filtered[[#This Row],[test_year]]-data_filtered[[#This Row],[model_year]]</f>
        <v>12</v>
      </c>
      <c r="F2820" s="14">
        <v>90</v>
      </c>
      <c r="G2820" s="14">
        <v>11</v>
      </c>
      <c r="H2820" s="14">
        <v>101</v>
      </c>
      <c r="I2820" s="14">
        <v>0.10891089108910899</v>
      </c>
    </row>
    <row r="2821" spans="1:9" x14ac:dyDescent="0.35">
      <c r="A2821" s="13">
        <v>2016</v>
      </c>
      <c r="B2821" s="13" t="s">
        <v>24</v>
      </c>
      <c r="C2821" s="13" t="s">
        <v>134</v>
      </c>
      <c r="D2821" s="13">
        <v>2003</v>
      </c>
      <c r="E2821" s="14">
        <f>data_filtered[[#This Row],[test_year]]-data_filtered[[#This Row],[model_year]]</f>
        <v>13</v>
      </c>
      <c r="F2821" s="13">
        <v>90</v>
      </c>
      <c r="G2821" s="13">
        <v>11</v>
      </c>
      <c r="H2821" s="13">
        <v>101</v>
      </c>
      <c r="I2821" s="13">
        <v>0.10891089108910899</v>
      </c>
    </row>
    <row r="2822" spans="1:9" x14ac:dyDescent="0.35">
      <c r="A2822" s="14">
        <v>2014</v>
      </c>
      <c r="B2822" s="14" t="s">
        <v>79</v>
      </c>
      <c r="C2822" s="14" t="s">
        <v>80</v>
      </c>
      <c r="D2822" s="14">
        <v>2009</v>
      </c>
      <c r="E2822" s="14">
        <f>data_filtered[[#This Row],[test_year]]-data_filtered[[#This Row],[model_year]]</f>
        <v>5</v>
      </c>
      <c r="F2822" s="14">
        <v>131</v>
      </c>
      <c r="G2822" s="14">
        <v>16</v>
      </c>
      <c r="H2822" s="14">
        <v>147</v>
      </c>
      <c r="I2822" s="14">
        <v>0.108843537414966</v>
      </c>
    </row>
    <row r="2823" spans="1:9" x14ac:dyDescent="0.35">
      <c r="A2823" s="13">
        <v>2015</v>
      </c>
      <c r="B2823" s="13" t="s">
        <v>42</v>
      </c>
      <c r="C2823" s="13" t="s">
        <v>43</v>
      </c>
      <c r="D2823" s="13">
        <v>2000</v>
      </c>
      <c r="E2823" s="14">
        <f>data_filtered[[#This Row],[test_year]]-data_filtered[[#This Row],[model_year]]</f>
        <v>15</v>
      </c>
      <c r="F2823" s="13">
        <v>213</v>
      </c>
      <c r="G2823" s="13">
        <v>26</v>
      </c>
      <c r="H2823" s="13">
        <v>239</v>
      </c>
      <c r="I2823" s="13">
        <v>0.108786610878661</v>
      </c>
    </row>
    <row r="2824" spans="1:9" x14ac:dyDescent="0.35">
      <c r="A2824" s="14">
        <v>2015</v>
      </c>
      <c r="B2824" s="14" t="s">
        <v>24</v>
      </c>
      <c r="C2824" s="14" t="s">
        <v>71</v>
      </c>
      <c r="D2824" s="14">
        <v>2004</v>
      </c>
      <c r="E2824" s="14">
        <f>data_filtered[[#This Row],[test_year]]-data_filtered[[#This Row],[model_year]]</f>
        <v>11</v>
      </c>
      <c r="F2824" s="14">
        <v>164</v>
      </c>
      <c r="G2824" s="14">
        <v>20</v>
      </c>
      <c r="H2824" s="14">
        <v>184</v>
      </c>
      <c r="I2824" s="14">
        <v>0.108695652173913</v>
      </c>
    </row>
    <row r="2825" spans="1:9" x14ac:dyDescent="0.35">
      <c r="A2825" s="14">
        <v>2015</v>
      </c>
      <c r="B2825" s="14" t="s">
        <v>67</v>
      </c>
      <c r="C2825" s="14" t="s">
        <v>77</v>
      </c>
      <c r="D2825" s="14">
        <v>2005</v>
      </c>
      <c r="E2825" s="14">
        <f>data_filtered[[#This Row],[test_year]]-data_filtered[[#This Row],[model_year]]</f>
        <v>10</v>
      </c>
      <c r="F2825" s="14">
        <v>123</v>
      </c>
      <c r="G2825" s="14">
        <v>15</v>
      </c>
      <c r="H2825" s="14">
        <v>138</v>
      </c>
      <c r="I2825" s="14">
        <v>0.108695652173913</v>
      </c>
    </row>
    <row r="2826" spans="1:9" x14ac:dyDescent="0.35">
      <c r="A2826" s="14">
        <v>2016</v>
      </c>
      <c r="B2826" s="14" t="s">
        <v>24</v>
      </c>
      <c r="C2826" s="14" t="s">
        <v>71</v>
      </c>
      <c r="D2826" s="14">
        <v>2003</v>
      </c>
      <c r="E2826" s="14">
        <f>data_filtered[[#This Row],[test_year]]-data_filtered[[#This Row],[model_year]]</f>
        <v>13</v>
      </c>
      <c r="F2826" s="14">
        <v>123</v>
      </c>
      <c r="G2826" s="14">
        <v>15</v>
      </c>
      <c r="H2826" s="14">
        <v>138</v>
      </c>
      <c r="I2826" s="14">
        <v>0.108695652173913</v>
      </c>
    </row>
    <row r="2827" spans="1:9" x14ac:dyDescent="0.35">
      <c r="A2827" s="13">
        <v>2016</v>
      </c>
      <c r="B2827" s="13" t="s">
        <v>30</v>
      </c>
      <c r="C2827" s="13" t="s">
        <v>85</v>
      </c>
      <c r="D2827" s="13">
        <v>2005</v>
      </c>
      <c r="E2827" s="14">
        <f>data_filtered[[#This Row],[test_year]]-data_filtered[[#This Row],[model_year]]</f>
        <v>11</v>
      </c>
      <c r="F2827" s="13">
        <v>123</v>
      </c>
      <c r="G2827" s="13">
        <v>15</v>
      </c>
      <c r="H2827" s="13">
        <v>138</v>
      </c>
      <c r="I2827" s="13">
        <v>0.108695652173913</v>
      </c>
    </row>
    <row r="2828" spans="1:9" x14ac:dyDescent="0.35">
      <c r="A2828" s="14">
        <v>2015</v>
      </c>
      <c r="B2828" s="14" t="s">
        <v>52</v>
      </c>
      <c r="C2828" s="14" t="s">
        <v>62</v>
      </c>
      <c r="D2828" s="14">
        <v>2002</v>
      </c>
      <c r="E2828" s="14">
        <f>data_filtered[[#This Row],[test_year]]-data_filtered[[#This Row],[model_year]]</f>
        <v>13</v>
      </c>
      <c r="F2828" s="14">
        <v>82</v>
      </c>
      <c r="G2828" s="14">
        <v>10</v>
      </c>
      <c r="H2828" s="14">
        <v>92</v>
      </c>
      <c r="I2828" s="14">
        <v>0.108695652173913</v>
      </c>
    </row>
    <row r="2829" spans="1:9" x14ac:dyDescent="0.35">
      <c r="A2829" s="14">
        <v>2017</v>
      </c>
      <c r="B2829" s="14" t="s">
        <v>33</v>
      </c>
      <c r="C2829" s="14" t="s">
        <v>86</v>
      </c>
      <c r="D2829" s="14">
        <v>2005</v>
      </c>
      <c r="E2829" s="14">
        <f>data_filtered[[#This Row],[test_year]]-data_filtered[[#This Row],[model_year]]</f>
        <v>12</v>
      </c>
      <c r="F2829" s="14">
        <v>82</v>
      </c>
      <c r="G2829" s="14">
        <v>10</v>
      </c>
      <c r="H2829" s="14">
        <v>92</v>
      </c>
      <c r="I2829" s="14">
        <v>0.108695652173913</v>
      </c>
    </row>
    <row r="2830" spans="1:9" x14ac:dyDescent="0.35">
      <c r="A2830" s="13">
        <v>2013</v>
      </c>
      <c r="B2830" s="13" t="s">
        <v>52</v>
      </c>
      <c r="C2830" s="13" t="s">
        <v>74</v>
      </c>
      <c r="D2830" s="13">
        <v>2005</v>
      </c>
      <c r="E2830" s="14">
        <f>data_filtered[[#This Row],[test_year]]-data_filtered[[#This Row],[model_year]]</f>
        <v>8</v>
      </c>
      <c r="F2830" s="13">
        <v>197</v>
      </c>
      <c r="G2830" s="13">
        <v>24</v>
      </c>
      <c r="H2830" s="13">
        <v>221</v>
      </c>
      <c r="I2830" s="13">
        <v>0.108597285067873</v>
      </c>
    </row>
    <row r="2831" spans="1:9" x14ac:dyDescent="0.35">
      <c r="A2831" s="13">
        <v>2014</v>
      </c>
      <c r="B2831" s="13" t="s">
        <v>30</v>
      </c>
      <c r="C2831" s="13" t="s">
        <v>56</v>
      </c>
      <c r="D2831" s="13">
        <v>2003</v>
      </c>
      <c r="E2831" s="14">
        <f>data_filtered[[#This Row],[test_year]]-data_filtered[[#This Row],[model_year]]</f>
        <v>11</v>
      </c>
      <c r="F2831" s="13">
        <v>156</v>
      </c>
      <c r="G2831" s="13">
        <v>19</v>
      </c>
      <c r="H2831" s="13">
        <v>175</v>
      </c>
      <c r="I2831" s="13">
        <v>0.108571428571429</v>
      </c>
    </row>
    <row r="2832" spans="1:9" x14ac:dyDescent="0.35">
      <c r="A2832" s="13">
        <v>2014</v>
      </c>
      <c r="B2832" s="13" t="s">
        <v>30</v>
      </c>
      <c r="C2832" s="13" t="s">
        <v>75</v>
      </c>
      <c r="D2832" s="13">
        <v>1999</v>
      </c>
      <c r="E2832" s="14">
        <f>data_filtered[[#This Row],[test_year]]-data_filtered[[#This Row],[model_year]]</f>
        <v>15</v>
      </c>
      <c r="F2832" s="13">
        <v>148</v>
      </c>
      <c r="G2832" s="13">
        <v>18</v>
      </c>
      <c r="H2832" s="13">
        <v>166</v>
      </c>
      <c r="I2832" s="13">
        <v>0.108433734939759</v>
      </c>
    </row>
    <row r="2833" spans="1:9" x14ac:dyDescent="0.35">
      <c r="A2833" s="13">
        <v>2013</v>
      </c>
      <c r="B2833" s="13" t="s">
        <v>24</v>
      </c>
      <c r="C2833" s="13" t="s">
        <v>199</v>
      </c>
      <c r="D2833" s="13">
        <v>2003</v>
      </c>
      <c r="E2833" s="14">
        <f>data_filtered[[#This Row],[test_year]]-data_filtered[[#This Row],[model_year]]</f>
        <v>10</v>
      </c>
      <c r="F2833" s="13">
        <v>74</v>
      </c>
      <c r="G2833" s="13">
        <v>9</v>
      </c>
      <c r="H2833" s="13">
        <v>83</v>
      </c>
      <c r="I2833" s="13">
        <v>0.108433734939759</v>
      </c>
    </row>
    <row r="2834" spans="1:9" x14ac:dyDescent="0.35">
      <c r="A2834" s="14">
        <v>2013</v>
      </c>
      <c r="B2834" s="14" t="s">
        <v>30</v>
      </c>
      <c r="C2834" s="14" t="s">
        <v>222</v>
      </c>
      <c r="D2834" s="14">
        <v>1998</v>
      </c>
      <c r="E2834" s="14">
        <f>data_filtered[[#This Row],[test_year]]-data_filtered[[#This Row],[model_year]]</f>
        <v>15</v>
      </c>
      <c r="F2834" s="14">
        <v>74</v>
      </c>
      <c r="G2834" s="14">
        <v>9</v>
      </c>
      <c r="H2834" s="14">
        <v>83</v>
      </c>
      <c r="I2834" s="14">
        <v>0.108433734939759</v>
      </c>
    </row>
    <row r="2835" spans="1:9" x14ac:dyDescent="0.35">
      <c r="A2835" s="14">
        <v>2014</v>
      </c>
      <c r="B2835" s="14" t="s">
        <v>52</v>
      </c>
      <c r="C2835" s="14" t="s">
        <v>150</v>
      </c>
      <c r="D2835" s="14">
        <v>2007</v>
      </c>
      <c r="E2835" s="14">
        <f>data_filtered[[#This Row],[test_year]]-data_filtered[[#This Row],[model_year]]</f>
        <v>7</v>
      </c>
      <c r="F2835" s="14">
        <v>74</v>
      </c>
      <c r="G2835" s="14">
        <v>9</v>
      </c>
      <c r="H2835" s="14">
        <v>83</v>
      </c>
      <c r="I2835" s="14">
        <v>0.108433734939759</v>
      </c>
    </row>
    <row r="2836" spans="1:9" x14ac:dyDescent="0.35">
      <c r="A2836" s="14">
        <v>2014</v>
      </c>
      <c r="B2836" s="14" t="s">
        <v>33</v>
      </c>
      <c r="C2836" s="14" t="s">
        <v>203</v>
      </c>
      <c r="D2836" s="14">
        <v>2000</v>
      </c>
      <c r="E2836" s="14">
        <f>data_filtered[[#This Row],[test_year]]-data_filtered[[#This Row],[model_year]]</f>
        <v>14</v>
      </c>
      <c r="F2836" s="14">
        <v>74</v>
      </c>
      <c r="G2836" s="14">
        <v>9</v>
      </c>
      <c r="H2836" s="14">
        <v>83</v>
      </c>
      <c r="I2836" s="14">
        <v>0.108433734939759</v>
      </c>
    </row>
    <row r="2837" spans="1:9" x14ac:dyDescent="0.35">
      <c r="A2837" s="13">
        <v>2015</v>
      </c>
      <c r="B2837" s="13" t="s">
        <v>52</v>
      </c>
      <c r="C2837" s="13" t="s">
        <v>150</v>
      </c>
      <c r="D2837" s="13">
        <v>2004</v>
      </c>
      <c r="E2837" s="14">
        <f>data_filtered[[#This Row],[test_year]]-data_filtered[[#This Row],[model_year]]</f>
        <v>11</v>
      </c>
      <c r="F2837" s="13">
        <v>74</v>
      </c>
      <c r="G2837" s="13">
        <v>9</v>
      </c>
      <c r="H2837" s="13">
        <v>83</v>
      </c>
      <c r="I2837" s="13">
        <v>0.108433734939759</v>
      </c>
    </row>
    <row r="2838" spans="1:9" x14ac:dyDescent="0.35">
      <c r="A2838" s="14">
        <v>2016</v>
      </c>
      <c r="B2838" s="14" t="s">
        <v>67</v>
      </c>
      <c r="C2838" s="14" t="s">
        <v>193</v>
      </c>
      <c r="D2838" s="14">
        <v>1999</v>
      </c>
      <c r="E2838" s="14">
        <f>data_filtered[[#This Row],[test_year]]-data_filtered[[#This Row],[model_year]]</f>
        <v>17</v>
      </c>
      <c r="F2838" s="14">
        <v>74</v>
      </c>
      <c r="G2838" s="14">
        <v>9</v>
      </c>
      <c r="H2838" s="14">
        <v>83</v>
      </c>
      <c r="I2838" s="14">
        <v>0.108433734939759</v>
      </c>
    </row>
    <row r="2839" spans="1:9" x14ac:dyDescent="0.35">
      <c r="A2839" s="13">
        <v>2016</v>
      </c>
      <c r="B2839" s="13" t="s">
        <v>24</v>
      </c>
      <c r="C2839" s="13" t="s">
        <v>49</v>
      </c>
      <c r="D2839" s="13">
        <v>2005</v>
      </c>
      <c r="E2839" s="14">
        <f>data_filtered[[#This Row],[test_year]]-data_filtered[[#This Row],[model_year]]</f>
        <v>11</v>
      </c>
      <c r="F2839" s="13">
        <v>107</v>
      </c>
      <c r="G2839" s="13">
        <v>13</v>
      </c>
      <c r="H2839" s="13">
        <v>120</v>
      </c>
      <c r="I2839" s="13">
        <v>0.108333333333333</v>
      </c>
    </row>
    <row r="2840" spans="1:9" x14ac:dyDescent="0.35">
      <c r="A2840" s="13">
        <v>2015</v>
      </c>
      <c r="B2840" s="13" t="s">
        <v>24</v>
      </c>
      <c r="C2840" s="13" t="s">
        <v>41</v>
      </c>
      <c r="D2840" s="13">
        <v>2003</v>
      </c>
      <c r="E2840" s="14">
        <f>data_filtered[[#This Row],[test_year]]-data_filtered[[#This Row],[model_year]]</f>
        <v>12</v>
      </c>
      <c r="F2840" s="13">
        <v>280</v>
      </c>
      <c r="G2840" s="13">
        <v>34</v>
      </c>
      <c r="H2840" s="13">
        <v>314</v>
      </c>
      <c r="I2840" s="13">
        <v>0.10828025477707</v>
      </c>
    </row>
    <row r="2841" spans="1:9" x14ac:dyDescent="0.35">
      <c r="A2841" s="13">
        <v>2017</v>
      </c>
      <c r="B2841" s="13" t="s">
        <v>26</v>
      </c>
      <c r="C2841" s="13" t="s">
        <v>27</v>
      </c>
      <c r="D2841" s="13">
        <v>2000</v>
      </c>
      <c r="E2841" s="14">
        <f>data_filtered[[#This Row],[test_year]]-data_filtered[[#This Row],[model_year]]</f>
        <v>17</v>
      </c>
      <c r="F2841" s="13">
        <v>231</v>
      </c>
      <c r="G2841" s="13">
        <v>28</v>
      </c>
      <c r="H2841" s="13">
        <v>259</v>
      </c>
      <c r="I2841" s="13">
        <v>0.108108108108108</v>
      </c>
    </row>
    <row r="2842" spans="1:9" x14ac:dyDescent="0.35">
      <c r="A2842" s="14">
        <v>2017</v>
      </c>
      <c r="B2842" s="14" t="s">
        <v>33</v>
      </c>
      <c r="C2842" s="14" t="s">
        <v>34</v>
      </c>
      <c r="D2842" s="14">
        <v>2003</v>
      </c>
      <c r="E2842" s="14">
        <f>data_filtered[[#This Row],[test_year]]-data_filtered[[#This Row],[model_year]]</f>
        <v>14</v>
      </c>
      <c r="F2842" s="14">
        <v>132</v>
      </c>
      <c r="G2842" s="14">
        <v>16</v>
      </c>
      <c r="H2842" s="14">
        <v>148</v>
      </c>
      <c r="I2842" s="14">
        <v>0.108108108108108</v>
      </c>
    </row>
    <row r="2843" spans="1:9" x14ac:dyDescent="0.35">
      <c r="A2843" s="14">
        <v>2013</v>
      </c>
      <c r="B2843" s="14" t="s">
        <v>24</v>
      </c>
      <c r="C2843" s="14" t="s">
        <v>183</v>
      </c>
      <c r="D2843" s="14">
        <v>2005</v>
      </c>
      <c r="E2843" s="14">
        <f>data_filtered[[#This Row],[test_year]]-data_filtered[[#This Row],[model_year]]</f>
        <v>8</v>
      </c>
      <c r="F2843" s="14">
        <v>99</v>
      </c>
      <c r="G2843" s="14">
        <v>12</v>
      </c>
      <c r="H2843" s="14">
        <v>111</v>
      </c>
      <c r="I2843" s="14">
        <v>0.108108108108108</v>
      </c>
    </row>
    <row r="2844" spans="1:9" x14ac:dyDescent="0.35">
      <c r="A2844" s="13">
        <v>2014</v>
      </c>
      <c r="B2844" s="13" t="s">
        <v>33</v>
      </c>
      <c r="C2844" s="13" t="s">
        <v>216</v>
      </c>
      <c r="D2844" s="13">
        <v>2006</v>
      </c>
      <c r="E2844" s="14">
        <f>data_filtered[[#This Row],[test_year]]-data_filtered[[#This Row],[model_year]]</f>
        <v>8</v>
      </c>
      <c r="F2844" s="13">
        <v>66</v>
      </c>
      <c r="G2844" s="13">
        <v>8</v>
      </c>
      <c r="H2844" s="13">
        <v>74</v>
      </c>
      <c r="I2844" s="13">
        <v>0.108108108108108</v>
      </c>
    </row>
    <row r="2845" spans="1:9" x14ac:dyDescent="0.35">
      <c r="A2845" s="13">
        <v>2015</v>
      </c>
      <c r="B2845" s="13" t="s">
        <v>30</v>
      </c>
      <c r="C2845" s="13" t="s">
        <v>40</v>
      </c>
      <c r="D2845" s="13">
        <v>2002</v>
      </c>
      <c r="E2845" s="14">
        <f>data_filtered[[#This Row],[test_year]]-data_filtered[[#This Row],[model_year]]</f>
        <v>13</v>
      </c>
      <c r="F2845" s="13">
        <v>314</v>
      </c>
      <c r="G2845" s="13">
        <v>38</v>
      </c>
      <c r="H2845" s="13">
        <v>352</v>
      </c>
      <c r="I2845" s="13">
        <v>0.107954545454545</v>
      </c>
    </row>
    <row r="2846" spans="1:9" x14ac:dyDescent="0.35">
      <c r="A2846" s="14">
        <v>2016</v>
      </c>
      <c r="B2846" s="14" t="s">
        <v>24</v>
      </c>
      <c r="C2846" s="14" t="s">
        <v>57</v>
      </c>
      <c r="D2846" s="14">
        <v>2009</v>
      </c>
      <c r="E2846" s="14">
        <f>data_filtered[[#This Row],[test_year]]-data_filtered[[#This Row],[model_year]]</f>
        <v>7</v>
      </c>
      <c r="F2846" s="14">
        <v>124</v>
      </c>
      <c r="G2846" s="14">
        <v>15</v>
      </c>
      <c r="H2846" s="14">
        <v>139</v>
      </c>
      <c r="I2846" s="14">
        <v>0.107913669064748</v>
      </c>
    </row>
    <row r="2847" spans="1:9" x14ac:dyDescent="0.35">
      <c r="A2847" s="14">
        <v>2013</v>
      </c>
      <c r="B2847" s="14" t="s">
        <v>42</v>
      </c>
      <c r="C2847" s="14" t="s">
        <v>43</v>
      </c>
      <c r="D2847" s="14">
        <v>2003</v>
      </c>
      <c r="E2847" s="14">
        <f>data_filtered[[#This Row],[test_year]]-data_filtered[[#This Row],[model_year]]</f>
        <v>10</v>
      </c>
      <c r="F2847" s="14">
        <v>215</v>
      </c>
      <c r="G2847" s="14">
        <v>26</v>
      </c>
      <c r="H2847" s="14">
        <v>241</v>
      </c>
      <c r="I2847" s="14">
        <v>0.10788381742738599</v>
      </c>
    </row>
    <row r="2848" spans="1:9" x14ac:dyDescent="0.35">
      <c r="A2848" s="13">
        <v>2015</v>
      </c>
      <c r="B2848" s="13" t="s">
        <v>30</v>
      </c>
      <c r="C2848" s="13" t="s">
        <v>56</v>
      </c>
      <c r="D2848" s="13">
        <v>2011</v>
      </c>
      <c r="E2848" s="14">
        <f>data_filtered[[#This Row],[test_year]]-data_filtered[[#This Row],[model_year]]</f>
        <v>4</v>
      </c>
      <c r="F2848" s="13">
        <v>91</v>
      </c>
      <c r="G2848" s="13">
        <v>11</v>
      </c>
      <c r="H2848" s="13">
        <v>102</v>
      </c>
      <c r="I2848" s="13">
        <v>0.10784313725490199</v>
      </c>
    </row>
    <row r="2849" spans="1:9" x14ac:dyDescent="0.35">
      <c r="A2849" s="13">
        <v>2014</v>
      </c>
      <c r="B2849" s="13" t="s">
        <v>30</v>
      </c>
      <c r="C2849" s="13" t="s">
        <v>36</v>
      </c>
      <c r="D2849" s="13">
        <v>2003</v>
      </c>
      <c r="E2849" s="14">
        <f>data_filtered[[#This Row],[test_year]]-data_filtered[[#This Row],[model_year]]</f>
        <v>11</v>
      </c>
      <c r="F2849" s="13">
        <v>149</v>
      </c>
      <c r="G2849" s="13">
        <v>18</v>
      </c>
      <c r="H2849" s="13">
        <v>167</v>
      </c>
      <c r="I2849" s="13">
        <v>0.107784431137725</v>
      </c>
    </row>
    <row r="2850" spans="1:9" x14ac:dyDescent="0.35">
      <c r="A2850" s="14">
        <v>2016</v>
      </c>
      <c r="B2850" s="14" t="s">
        <v>37</v>
      </c>
      <c r="C2850" s="14" t="s">
        <v>59</v>
      </c>
      <c r="D2850" s="14">
        <v>2009</v>
      </c>
      <c r="E2850" s="14">
        <f>data_filtered[[#This Row],[test_year]]-data_filtered[[#This Row],[model_year]]</f>
        <v>7</v>
      </c>
      <c r="F2850" s="14">
        <v>116</v>
      </c>
      <c r="G2850" s="14">
        <v>14</v>
      </c>
      <c r="H2850" s="14">
        <v>130</v>
      </c>
      <c r="I2850" s="14">
        <v>0.107692307692308</v>
      </c>
    </row>
    <row r="2851" spans="1:9" x14ac:dyDescent="0.35">
      <c r="A2851" s="14">
        <v>2014</v>
      </c>
      <c r="B2851" s="14" t="s">
        <v>24</v>
      </c>
      <c r="C2851" s="14" t="s">
        <v>122</v>
      </c>
      <c r="D2851" s="14">
        <v>2007</v>
      </c>
      <c r="E2851" s="14">
        <f>data_filtered[[#This Row],[test_year]]-data_filtered[[#This Row],[model_year]]</f>
        <v>7</v>
      </c>
      <c r="F2851" s="14">
        <v>58</v>
      </c>
      <c r="G2851" s="14">
        <v>7</v>
      </c>
      <c r="H2851" s="14">
        <v>65</v>
      </c>
      <c r="I2851" s="14">
        <v>0.107692307692308</v>
      </c>
    </row>
    <row r="2852" spans="1:9" x14ac:dyDescent="0.35">
      <c r="A2852" s="13">
        <v>2017</v>
      </c>
      <c r="B2852" s="13" t="s">
        <v>186</v>
      </c>
      <c r="C2852" s="13" t="s">
        <v>187</v>
      </c>
      <c r="D2852" s="13">
        <v>2003</v>
      </c>
      <c r="E2852" s="14">
        <f>data_filtered[[#This Row],[test_year]]-data_filtered[[#This Row],[model_year]]</f>
        <v>14</v>
      </c>
      <c r="F2852" s="13">
        <v>58</v>
      </c>
      <c r="G2852" s="13">
        <v>7</v>
      </c>
      <c r="H2852" s="13">
        <v>65</v>
      </c>
      <c r="I2852" s="13">
        <v>0.107692307692308</v>
      </c>
    </row>
    <row r="2853" spans="1:9" x14ac:dyDescent="0.35">
      <c r="A2853" s="14">
        <v>2017</v>
      </c>
      <c r="B2853" s="14" t="s">
        <v>42</v>
      </c>
      <c r="C2853" s="14" t="s">
        <v>43</v>
      </c>
      <c r="D2853" s="14">
        <v>2005</v>
      </c>
      <c r="E2853" s="14">
        <f>data_filtered[[#This Row],[test_year]]-data_filtered[[#This Row],[model_year]]</f>
        <v>12</v>
      </c>
      <c r="F2853" s="14">
        <v>224</v>
      </c>
      <c r="G2853" s="14">
        <v>27</v>
      </c>
      <c r="H2853" s="14">
        <v>251</v>
      </c>
      <c r="I2853" s="14">
        <v>0.107569721115538</v>
      </c>
    </row>
    <row r="2854" spans="1:9" x14ac:dyDescent="0.35">
      <c r="A2854" s="13">
        <v>2015</v>
      </c>
      <c r="B2854" s="13" t="s">
        <v>67</v>
      </c>
      <c r="C2854" s="13" t="s">
        <v>123</v>
      </c>
      <c r="D2854" s="13">
        <v>2004</v>
      </c>
      <c r="E2854" s="14">
        <f>data_filtered[[#This Row],[test_year]]-data_filtered[[#This Row],[model_year]]</f>
        <v>11</v>
      </c>
      <c r="F2854" s="13">
        <v>83</v>
      </c>
      <c r="G2854" s="13">
        <v>10</v>
      </c>
      <c r="H2854" s="13">
        <v>93</v>
      </c>
      <c r="I2854" s="13">
        <v>0.10752688172043</v>
      </c>
    </row>
    <row r="2855" spans="1:9" x14ac:dyDescent="0.35">
      <c r="A2855" s="14">
        <v>2015</v>
      </c>
      <c r="B2855" s="14" t="s">
        <v>104</v>
      </c>
      <c r="C2855" s="14" t="s">
        <v>105</v>
      </c>
      <c r="D2855" s="14">
        <v>2001</v>
      </c>
      <c r="E2855" s="14">
        <f>data_filtered[[#This Row],[test_year]]-data_filtered[[#This Row],[model_year]]</f>
        <v>14</v>
      </c>
      <c r="F2855" s="14">
        <v>83</v>
      </c>
      <c r="G2855" s="14">
        <v>10</v>
      </c>
      <c r="H2855" s="14">
        <v>93</v>
      </c>
      <c r="I2855" s="14">
        <v>0.10752688172043</v>
      </c>
    </row>
    <row r="2856" spans="1:9" x14ac:dyDescent="0.35">
      <c r="A2856" s="14">
        <v>2016</v>
      </c>
      <c r="B2856" s="14" t="s">
        <v>52</v>
      </c>
      <c r="C2856" s="14" t="s">
        <v>165</v>
      </c>
      <c r="D2856" s="14">
        <v>2004</v>
      </c>
      <c r="E2856" s="14">
        <f>data_filtered[[#This Row],[test_year]]-data_filtered[[#This Row],[model_year]]</f>
        <v>12</v>
      </c>
      <c r="F2856" s="14">
        <v>83</v>
      </c>
      <c r="G2856" s="14">
        <v>10</v>
      </c>
      <c r="H2856" s="14">
        <v>93</v>
      </c>
      <c r="I2856" s="14">
        <v>0.10752688172043</v>
      </c>
    </row>
    <row r="2857" spans="1:9" x14ac:dyDescent="0.35">
      <c r="A2857" s="14">
        <v>2014</v>
      </c>
      <c r="B2857" s="14" t="s">
        <v>33</v>
      </c>
      <c r="C2857" s="14" t="s">
        <v>86</v>
      </c>
      <c r="D2857" s="14">
        <v>2005</v>
      </c>
      <c r="E2857" s="14">
        <f>data_filtered[[#This Row],[test_year]]-data_filtered[[#This Row],[model_year]]</f>
        <v>9</v>
      </c>
      <c r="F2857" s="14">
        <v>108</v>
      </c>
      <c r="G2857" s="14">
        <v>13</v>
      </c>
      <c r="H2857" s="14">
        <v>121</v>
      </c>
      <c r="I2857" s="14">
        <v>0.107438016528926</v>
      </c>
    </row>
    <row r="2858" spans="1:9" x14ac:dyDescent="0.35">
      <c r="A2858" s="13">
        <v>2013</v>
      </c>
      <c r="B2858" s="13" t="s">
        <v>26</v>
      </c>
      <c r="C2858" s="13" t="s">
        <v>35</v>
      </c>
      <c r="D2858" s="13">
        <v>2002</v>
      </c>
      <c r="E2858" s="14">
        <f>data_filtered[[#This Row],[test_year]]-data_filtered[[#This Row],[model_year]]</f>
        <v>11</v>
      </c>
      <c r="F2858" s="13">
        <v>133</v>
      </c>
      <c r="G2858" s="13">
        <v>16</v>
      </c>
      <c r="H2858" s="13">
        <v>149</v>
      </c>
      <c r="I2858" s="13">
        <v>0.10738255033557</v>
      </c>
    </row>
    <row r="2859" spans="1:9" x14ac:dyDescent="0.35">
      <c r="A2859" s="14">
        <v>2013</v>
      </c>
      <c r="B2859" s="14" t="s">
        <v>37</v>
      </c>
      <c r="C2859" s="14" t="s">
        <v>38</v>
      </c>
      <c r="D2859" s="14">
        <v>2002</v>
      </c>
      <c r="E2859" s="14">
        <f>data_filtered[[#This Row],[test_year]]-data_filtered[[#This Row],[model_year]]</f>
        <v>11</v>
      </c>
      <c r="F2859" s="14">
        <v>125</v>
      </c>
      <c r="G2859" s="14">
        <v>15</v>
      </c>
      <c r="H2859" s="14">
        <v>140</v>
      </c>
      <c r="I2859" s="14">
        <v>0.107142857142857</v>
      </c>
    </row>
    <row r="2860" spans="1:9" x14ac:dyDescent="0.35">
      <c r="A2860" s="13">
        <v>2017</v>
      </c>
      <c r="B2860" s="13" t="s">
        <v>37</v>
      </c>
      <c r="C2860" s="13" t="s">
        <v>39</v>
      </c>
      <c r="D2860" s="13">
        <v>2005</v>
      </c>
      <c r="E2860" s="14">
        <f>data_filtered[[#This Row],[test_year]]-data_filtered[[#This Row],[model_year]]</f>
        <v>12</v>
      </c>
      <c r="F2860" s="13">
        <v>125</v>
      </c>
      <c r="G2860" s="13">
        <v>15</v>
      </c>
      <c r="H2860" s="13">
        <v>140</v>
      </c>
      <c r="I2860" s="13">
        <v>0.107142857142857</v>
      </c>
    </row>
    <row r="2861" spans="1:9" x14ac:dyDescent="0.35">
      <c r="A2861" s="13">
        <v>2015</v>
      </c>
      <c r="B2861" s="13" t="s">
        <v>24</v>
      </c>
      <c r="C2861" s="13" t="s">
        <v>71</v>
      </c>
      <c r="D2861" s="13">
        <v>2001</v>
      </c>
      <c r="E2861" s="14">
        <f>data_filtered[[#This Row],[test_year]]-data_filtered[[#This Row],[model_year]]</f>
        <v>14</v>
      </c>
      <c r="F2861" s="13">
        <v>100</v>
      </c>
      <c r="G2861" s="13">
        <v>12</v>
      </c>
      <c r="H2861" s="13">
        <v>112</v>
      </c>
      <c r="I2861" s="13">
        <v>0.107142857142857</v>
      </c>
    </row>
    <row r="2862" spans="1:9" x14ac:dyDescent="0.35">
      <c r="A2862" s="13">
        <v>2015</v>
      </c>
      <c r="B2862" s="13" t="s">
        <v>30</v>
      </c>
      <c r="C2862" s="13" t="s">
        <v>51</v>
      </c>
      <c r="D2862" s="13">
        <v>2005</v>
      </c>
      <c r="E2862" s="14">
        <f>data_filtered[[#This Row],[test_year]]-data_filtered[[#This Row],[model_year]]</f>
        <v>10</v>
      </c>
      <c r="F2862" s="13">
        <v>100</v>
      </c>
      <c r="G2862" s="13">
        <v>12</v>
      </c>
      <c r="H2862" s="13">
        <v>112</v>
      </c>
      <c r="I2862" s="13">
        <v>0.107142857142857</v>
      </c>
    </row>
    <row r="2863" spans="1:9" x14ac:dyDescent="0.35">
      <c r="A2863" s="14">
        <v>2016</v>
      </c>
      <c r="B2863" s="14" t="s">
        <v>52</v>
      </c>
      <c r="C2863" s="14" t="s">
        <v>150</v>
      </c>
      <c r="D2863" s="14">
        <v>2015</v>
      </c>
      <c r="E2863" s="14">
        <f>data_filtered[[#This Row],[test_year]]-data_filtered[[#This Row],[model_year]]</f>
        <v>1</v>
      </c>
      <c r="F2863" s="14">
        <v>100</v>
      </c>
      <c r="G2863" s="14">
        <v>12</v>
      </c>
      <c r="H2863" s="14">
        <v>112</v>
      </c>
      <c r="I2863" s="14">
        <v>0.107142857142857</v>
      </c>
    </row>
    <row r="2864" spans="1:9" x14ac:dyDescent="0.35">
      <c r="A2864" s="14">
        <v>2017</v>
      </c>
      <c r="B2864" s="14" t="s">
        <v>128</v>
      </c>
      <c r="C2864" s="14" t="s">
        <v>129</v>
      </c>
      <c r="D2864" s="14">
        <v>2012</v>
      </c>
      <c r="E2864" s="14">
        <f>data_filtered[[#This Row],[test_year]]-data_filtered[[#This Row],[model_year]]</f>
        <v>5</v>
      </c>
      <c r="F2864" s="14">
        <v>100</v>
      </c>
      <c r="G2864" s="14">
        <v>12</v>
      </c>
      <c r="H2864" s="14">
        <v>112</v>
      </c>
      <c r="I2864" s="14">
        <v>0.107142857142857</v>
      </c>
    </row>
    <row r="2865" spans="1:9" x14ac:dyDescent="0.35">
      <c r="A2865" s="14">
        <v>2013</v>
      </c>
      <c r="B2865" s="14" t="s">
        <v>158</v>
      </c>
      <c r="C2865" s="14" t="s">
        <v>243</v>
      </c>
      <c r="D2865" s="14">
        <v>2002</v>
      </c>
      <c r="E2865" s="14">
        <f>data_filtered[[#This Row],[test_year]]-data_filtered[[#This Row],[model_year]]</f>
        <v>11</v>
      </c>
      <c r="F2865" s="14">
        <v>75</v>
      </c>
      <c r="G2865" s="14">
        <v>9</v>
      </c>
      <c r="H2865" s="14">
        <v>84</v>
      </c>
      <c r="I2865" s="14">
        <v>0.107142857142857</v>
      </c>
    </row>
    <row r="2866" spans="1:9" x14ac:dyDescent="0.35">
      <c r="A2866" s="13">
        <v>2014</v>
      </c>
      <c r="B2866" s="13" t="s">
        <v>52</v>
      </c>
      <c r="C2866" s="13" t="s">
        <v>165</v>
      </c>
      <c r="D2866" s="13">
        <v>2005</v>
      </c>
      <c r="E2866" s="14">
        <f>data_filtered[[#This Row],[test_year]]-data_filtered[[#This Row],[model_year]]</f>
        <v>9</v>
      </c>
      <c r="F2866" s="13">
        <v>75</v>
      </c>
      <c r="G2866" s="13">
        <v>9</v>
      </c>
      <c r="H2866" s="13">
        <v>84</v>
      </c>
      <c r="I2866" s="13">
        <v>0.107142857142857</v>
      </c>
    </row>
    <row r="2867" spans="1:9" x14ac:dyDescent="0.35">
      <c r="A2867" s="13">
        <v>2016</v>
      </c>
      <c r="B2867" s="13" t="s">
        <v>67</v>
      </c>
      <c r="C2867" s="13" t="s">
        <v>68</v>
      </c>
      <c r="D2867" s="13">
        <v>2001</v>
      </c>
      <c r="E2867" s="14">
        <f>data_filtered[[#This Row],[test_year]]-data_filtered[[#This Row],[model_year]]</f>
        <v>15</v>
      </c>
      <c r="F2867" s="13">
        <v>75</v>
      </c>
      <c r="G2867" s="13">
        <v>9</v>
      </c>
      <c r="H2867" s="13">
        <v>84</v>
      </c>
      <c r="I2867" s="13">
        <v>0.107142857142857</v>
      </c>
    </row>
    <row r="2868" spans="1:9" x14ac:dyDescent="0.35">
      <c r="A2868" s="14">
        <v>2014</v>
      </c>
      <c r="B2868" s="14" t="s">
        <v>180</v>
      </c>
      <c r="C2868" s="14" t="s">
        <v>233</v>
      </c>
      <c r="D2868" s="14">
        <v>2000</v>
      </c>
      <c r="E2868" s="14">
        <f>data_filtered[[#This Row],[test_year]]-data_filtered[[#This Row],[model_year]]</f>
        <v>14</v>
      </c>
      <c r="F2868" s="14">
        <v>50</v>
      </c>
      <c r="G2868" s="14">
        <v>6</v>
      </c>
      <c r="H2868" s="14">
        <v>56</v>
      </c>
      <c r="I2868" s="14">
        <v>0.107142857142857</v>
      </c>
    </row>
    <row r="2869" spans="1:9" x14ac:dyDescent="0.35">
      <c r="A2869" s="14">
        <v>2015</v>
      </c>
      <c r="B2869" s="14" t="s">
        <v>102</v>
      </c>
      <c r="C2869" s="14" t="s">
        <v>103</v>
      </c>
      <c r="D2869" s="14">
        <v>2005</v>
      </c>
      <c r="E2869" s="14">
        <f>data_filtered[[#This Row],[test_year]]-data_filtered[[#This Row],[model_year]]</f>
        <v>10</v>
      </c>
      <c r="F2869" s="14">
        <v>50</v>
      </c>
      <c r="G2869" s="14">
        <v>6</v>
      </c>
      <c r="H2869" s="14">
        <v>56</v>
      </c>
      <c r="I2869" s="14">
        <v>0.107142857142857</v>
      </c>
    </row>
    <row r="2870" spans="1:9" x14ac:dyDescent="0.35">
      <c r="A2870" s="13">
        <v>2015</v>
      </c>
      <c r="B2870" s="13" t="s">
        <v>24</v>
      </c>
      <c r="C2870" s="13" t="s">
        <v>238</v>
      </c>
      <c r="D2870" s="13">
        <v>2006</v>
      </c>
      <c r="E2870" s="14">
        <f>data_filtered[[#This Row],[test_year]]-data_filtered[[#This Row],[model_year]]</f>
        <v>9</v>
      </c>
      <c r="F2870" s="13">
        <v>50</v>
      </c>
      <c r="G2870" s="13">
        <v>6</v>
      </c>
      <c r="H2870" s="13">
        <v>56</v>
      </c>
      <c r="I2870" s="13">
        <v>0.107142857142857</v>
      </c>
    </row>
    <row r="2871" spans="1:9" x14ac:dyDescent="0.35">
      <c r="A2871" s="13">
        <v>2015</v>
      </c>
      <c r="B2871" s="13" t="s">
        <v>252</v>
      </c>
      <c r="C2871" s="13" t="s">
        <v>253</v>
      </c>
      <c r="D2871" s="13">
        <v>2001</v>
      </c>
      <c r="E2871" s="14">
        <f>data_filtered[[#This Row],[test_year]]-data_filtered[[#This Row],[model_year]]</f>
        <v>14</v>
      </c>
      <c r="F2871" s="13">
        <v>50</v>
      </c>
      <c r="G2871" s="13">
        <v>6</v>
      </c>
      <c r="H2871" s="13">
        <v>56</v>
      </c>
      <c r="I2871" s="13">
        <v>0.107142857142857</v>
      </c>
    </row>
    <row r="2872" spans="1:9" x14ac:dyDescent="0.35">
      <c r="A2872" s="14">
        <v>2015</v>
      </c>
      <c r="B2872" s="14" t="s">
        <v>307</v>
      </c>
      <c r="C2872" s="14" t="s">
        <v>308</v>
      </c>
      <c r="D2872" s="14">
        <v>1998</v>
      </c>
      <c r="E2872" s="14">
        <f>data_filtered[[#This Row],[test_year]]-data_filtered[[#This Row],[model_year]]</f>
        <v>17</v>
      </c>
      <c r="F2872" s="14">
        <v>50</v>
      </c>
      <c r="G2872" s="14">
        <v>6</v>
      </c>
      <c r="H2872" s="14">
        <v>56</v>
      </c>
      <c r="I2872" s="14">
        <v>0.107142857142857</v>
      </c>
    </row>
    <row r="2873" spans="1:9" x14ac:dyDescent="0.35">
      <c r="A2873" s="13">
        <v>2016</v>
      </c>
      <c r="B2873" s="13" t="s">
        <v>24</v>
      </c>
      <c r="C2873" s="13" t="s">
        <v>122</v>
      </c>
      <c r="D2873" s="13">
        <v>2008</v>
      </c>
      <c r="E2873" s="14">
        <f>data_filtered[[#This Row],[test_year]]-data_filtered[[#This Row],[model_year]]</f>
        <v>8</v>
      </c>
      <c r="F2873" s="13">
        <v>50</v>
      </c>
      <c r="G2873" s="13">
        <v>6</v>
      </c>
      <c r="H2873" s="13">
        <v>56</v>
      </c>
      <c r="I2873" s="13">
        <v>0.107142857142857</v>
      </c>
    </row>
    <row r="2874" spans="1:9" x14ac:dyDescent="0.35">
      <c r="A2874" s="13">
        <v>2016</v>
      </c>
      <c r="B2874" s="13" t="s">
        <v>33</v>
      </c>
      <c r="C2874" s="13" t="s">
        <v>86</v>
      </c>
      <c r="D2874" s="13">
        <v>2009</v>
      </c>
      <c r="E2874" s="14">
        <f>data_filtered[[#This Row],[test_year]]-data_filtered[[#This Row],[model_year]]</f>
        <v>7</v>
      </c>
      <c r="F2874" s="13">
        <v>50</v>
      </c>
      <c r="G2874" s="13">
        <v>6</v>
      </c>
      <c r="H2874" s="13">
        <v>56</v>
      </c>
      <c r="I2874" s="13">
        <v>0.107142857142857</v>
      </c>
    </row>
    <row r="2875" spans="1:9" x14ac:dyDescent="0.35">
      <c r="A2875" s="14">
        <v>2017</v>
      </c>
      <c r="B2875" s="14" t="s">
        <v>67</v>
      </c>
      <c r="C2875" s="14" t="s">
        <v>77</v>
      </c>
      <c r="D2875" s="14">
        <v>2006</v>
      </c>
      <c r="E2875" s="14">
        <f>data_filtered[[#This Row],[test_year]]-data_filtered[[#This Row],[model_year]]</f>
        <v>11</v>
      </c>
      <c r="F2875" s="14">
        <v>50</v>
      </c>
      <c r="G2875" s="14">
        <v>6</v>
      </c>
      <c r="H2875" s="14">
        <v>56</v>
      </c>
      <c r="I2875" s="14">
        <v>0.107142857142857</v>
      </c>
    </row>
    <row r="2876" spans="1:9" x14ac:dyDescent="0.35">
      <c r="A2876" s="14">
        <v>2017</v>
      </c>
      <c r="B2876" s="14" t="s">
        <v>33</v>
      </c>
      <c r="C2876" s="14" t="s">
        <v>203</v>
      </c>
      <c r="D2876" s="14">
        <v>2005</v>
      </c>
      <c r="E2876" s="14">
        <f>data_filtered[[#This Row],[test_year]]-data_filtered[[#This Row],[model_year]]</f>
        <v>12</v>
      </c>
      <c r="F2876" s="14">
        <v>50</v>
      </c>
      <c r="G2876" s="14">
        <v>6</v>
      </c>
      <c r="H2876" s="14">
        <v>56</v>
      </c>
      <c r="I2876" s="14">
        <v>0.107142857142857</v>
      </c>
    </row>
    <row r="2877" spans="1:9" x14ac:dyDescent="0.35">
      <c r="A2877" s="13">
        <v>2016</v>
      </c>
      <c r="B2877" s="13" t="s">
        <v>58</v>
      </c>
      <c r="C2877" s="13" t="s">
        <v>63</v>
      </c>
      <c r="D2877" s="13">
        <v>2006</v>
      </c>
      <c r="E2877" s="14">
        <f>data_filtered[[#This Row],[test_year]]-data_filtered[[#This Row],[model_year]]</f>
        <v>10</v>
      </c>
      <c r="F2877" s="13">
        <v>192</v>
      </c>
      <c r="G2877" s="13">
        <v>23</v>
      </c>
      <c r="H2877" s="13">
        <v>215</v>
      </c>
      <c r="I2877" s="13">
        <v>0.106976744186047</v>
      </c>
    </row>
    <row r="2878" spans="1:9" x14ac:dyDescent="0.35">
      <c r="A2878" s="13">
        <v>2014</v>
      </c>
      <c r="B2878" s="13" t="s">
        <v>37</v>
      </c>
      <c r="C2878" s="13" t="s">
        <v>38</v>
      </c>
      <c r="D2878" s="13">
        <v>2003</v>
      </c>
      <c r="E2878" s="14">
        <f>data_filtered[[#This Row],[test_year]]-data_filtered[[#This Row],[model_year]]</f>
        <v>11</v>
      </c>
      <c r="F2878" s="13">
        <v>142</v>
      </c>
      <c r="G2878" s="13">
        <v>17</v>
      </c>
      <c r="H2878" s="13">
        <v>159</v>
      </c>
      <c r="I2878" s="13">
        <v>0.106918238993711</v>
      </c>
    </row>
    <row r="2879" spans="1:9" x14ac:dyDescent="0.35">
      <c r="A2879" s="14">
        <v>2013</v>
      </c>
      <c r="B2879" s="14" t="s">
        <v>26</v>
      </c>
      <c r="C2879" s="14" t="s">
        <v>27</v>
      </c>
      <c r="D2879" s="14">
        <v>1997</v>
      </c>
      <c r="E2879" s="14">
        <f>data_filtered[[#This Row],[test_year]]-data_filtered[[#This Row],[model_year]]</f>
        <v>16</v>
      </c>
      <c r="F2879" s="14">
        <v>276</v>
      </c>
      <c r="G2879" s="14">
        <v>33</v>
      </c>
      <c r="H2879" s="14">
        <v>309</v>
      </c>
      <c r="I2879" s="14">
        <v>0.106796116504854</v>
      </c>
    </row>
    <row r="2880" spans="1:9" x14ac:dyDescent="0.35">
      <c r="A2880" s="13">
        <v>2016</v>
      </c>
      <c r="B2880" s="13" t="s">
        <v>24</v>
      </c>
      <c r="C2880" s="13" t="s">
        <v>210</v>
      </c>
      <c r="D2880" s="13">
        <v>2005</v>
      </c>
      <c r="E2880" s="14">
        <f>data_filtered[[#This Row],[test_year]]-data_filtered[[#This Row],[model_year]]</f>
        <v>11</v>
      </c>
      <c r="F2880" s="13">
        <v>67</v>
      </c>
      <c r="G2880" s="13">
        <v>8</v>
      </c>
      <c r="H2880" s="13">
        <v>75</v>
      </c>
      <c r="I2880" s="13">
        <v>0.10666666666666701</v>
      </c>
    </row>
    <row r="2881" spans="1:9" x14ac:dyDescent="0.35">
      <c r="A2881" s="13">
        <v>2016</v>
      </c>
      <c r="B2881" s="13" t="s">
        <v>67</v>
      </c>
      <c r="C2881" s="13" t="s">
        <v>138</v>
      </c>
      <c r="D2881" s="13">
        <v>1997</v>
      </c>
      <c r="E2881" s="14">
        <f>data_filtered[[#This Row],[test_year]]-data_filtered[[#This Row],[model_year]]</f>
        <v>19</v>
      </c>
      <c r="F2881" s="13">
        <v>67</v>
      </c>
      <c r="G2881" s="13">
        <v>8</v>
      </c>
      <c r="H2881" s="13">
        <v>75</v>
      </c>
      <c r="I2881" s="13">
        <v>0.10666666666666701</v>
      </c>
    </row>
    <row r="2882" spans="1:9" x14ac:dyDescent="0.35">
      <c r="A2882" s="13">
        <v>2017</v>
      </c>
      <c r="B2882" s="13" t="s">
        <v>26</v>
      </c>
      <c r="C2882" s="13" t="s">
        <v>223</v>
      </c>
      <c r="D2882" s="13">
        <v>2005</v>
      </c>
      <c r="E2882" s="14">
        <f>data_filtered[[#This Row],[test_year]]-data_filtered[[#This Row],[model_year]]</f>
        <v>12</v>
      </c>
      <c r="F2882" s="13">
        <v>67</v>
      </c>
      <c r="G2882" s="13">
        <v>8</v>
      </c>
      <c r="H2882" s="13">
        <v>75</v>
      </c>
      <c r="I2882" s="13">
        <v>0.10666666666666701</v>
      </c>
    </row>
    <row r="2883" spans="1:9" x14ac:dyDescent="0.35">
      <c r="A2883" s="13">
        <v>2014</v>
      </c>
      <c r="B2883" s="13" t="s">
        <v>37</v>
      </c>
      <c r="C2883" s="13" t="s">
        <v>39</v>
      </c>
      <c r="D2883" s="13">
        <v>2004</v>
      </c>
      <c r="E2883" s="14">
        <f>data_filtered[[#This Row],[test_year]]-data_filtered[[#This Row],[model_year]]</f>
        <v>10</v>
      </c>
      <c r="F2883" s="13">
        <v>176</v>
      </c>
      <c r="G2883" s="13">
        <v>21</v>
      </c>
      <c r="H2883" s="13">
        <v>197</v>
      </c>
      <c r="I2883" s="13">
        <v>0.10659898477157401</v>
      </c>
    </row>
    <row r="2884" spans="1:9" x14ac:dyDescent="0.35">
      <c r="A2884" s="13">
        <v>2015</v>
      </c>
      <c r="B2884" s="13" t="s">
        <v>42</v>
      </c>
      <c r="C2884" s="13" t="s">
        <v>43</v>
      </c>
      <c r="D2884" s="13">
        <v>1999</v>
      </c>
      <c r="E2884" s="14">
        <f>data_filtered[[#This Row],[test_year]]-data_filtered[[#This Row],[model_year]]</f>
        <v>16</v>
      </c>
      <c r="F2884" s="13">
        <v>176</v>
      </c>
      <c r="G2884" s="13">
        <v>21</v>
      </c>
      <c r="H2884" s="13">
        <v>197</v>
      </c>
      <c r="I2884" s="13">
        <v>0.10659898477157401</v>
      </c>
    </row>
    <row r="2885" spans="1:9" x14ac:dyDescent="0.35">
      <c r="A2885" s="14">
        <v>2014</v>
      </c>
      <c r="B2885" s="14" t="s">
        <v>33</v>
      </c>
      <c r="C2885" s="14" t="s">
        <v>86</v>
      </c>
      <c r="D2885" s="14">
        <v>2004</v>
      </c>
      <c r="E2885" s="14">
        <f>data_filtered[[#This Row],[test_year]]-data_filtered[[#This Row],[model_year]]</f>
        <v>10</v>
      </c>
      <c r="F2885" s="14">
        <v>109</v>
      </c>
      <c r="G2885" s="14">
        <v>13</v>
      </c>
      <c r="H2885" s="14">
        <v>122</v>
      </c>
      <c r="I2885" s="14">
        <v>0.10655737704918</v>
      </c>
    </row>
    <row r="2886" spans="1:9" x14ac:dyDescent="0.35">
      <c r="A2886" s="14">
        <v>2014</v>
      </c>
      <c r="B2886" s="14" t="s">
        <v>26</v>
      </c>
      <c r="C2886" s="14" t="s">
        <v>27</v>
      </c>
      <c r="D2886" s="14">
        <v>1998</v>
      </c>
      <c r="E2886" s="14">
        <f>data_filtered[[#This Row],[test_year]]-data_filtered[[#This Row],[model_year]]</f>
        <v>16</v>
      </c>
      <c r="F2886" s="14">
        <v>260</v>
      </c>
      <c r="G2886" s="14">
        <v>31</v>
      </c>
      <c r="H2886" s="14">
        <v>291</v>
      </c>
      <c r="I2886" s="14">
        <v>0.106529209621993</v>
      </c>
    </row>
    <row r="2887" spans="1:9" x14ac:dyDescent="0.35">
      <c r="A2887" s="13">
        <v>2017</v>
      </c>
      <c r="B2887" s="13" t="s">
        <v>33</v>
      </c>
      <c r="C2887" s="13" t="s">
        <v>86</v>
      </c>
      <c r="D2887" s="13">
        <v>2006</v>
      </c>
      <c r="E2887" s="14">
        <f>data_filtered[[#This Row],[test_year]]-data_filtered[[#This Row],[model_year]]</f>
        <v>11</v>
      </c>
      <c r="F2887" s="13">
        <v>126</v>
      </c>
      <c r="G2887" s="13">
        <v>15</v>
      </c>
      <c r="H2887" s="13">
        <v>141</v>
      </c>
      <c r="I2887" s="13">
        <v>0.10638297872340401</v>
      </c>
    </row>
    <row r="2888" spans="1:9" x14ac:dyDescent="0.35">
      <c r="A2888" s="13">
        <v>2017</v>
      </c>
      <c r="B2888" s="13" t="s">
        <v>24</v>
      </c>
      <c r="C2888" s="13" t="s">
        <v>89</v>
      </c>
      <c r="D2888" s="13">
        <v>2012</v>
      </c>
      <c r="E2888" s="14">
        <f>data_filtered[[#This Row],[test_year]]-data_filtered[[#This Row],[model_year]]</f>
        <v>5</v>
      </c>
      <c r="F2888" s="13">
        <v>84</v>
      </c>
      <c r="G2888" s="13">
        <v>10</v>
      </c>
      <c r="H2888" s="13">
        <v>94</v>
      </c>
      <c r="I2888" s="13">
        <v>0.10638297872340401</v>
      </c>
    </row>
    <row r="2889" spans="1:9" x14ac:dyDescent="0.35">
      <c r="A2889" s="13">
        <v>2013</v>
      </c>
      <c r="B2889" s="13" t="s">
        <v>30</v>
      </c>
      <c r="C2889" s="13" t="s">
        <v>85</v>
      </c>
      <c r="D2889" s="13">
        <v>2004</v>
      </c>
      <c r="E2889" s="14">
        <f>data_filtered[[#This Row],[test_year]]-data_filtered[[#This Row],[model_year]]</f>
        <v>9</v>
      </c>
      <c r="F2889" s="13">
        <v>177</v>
      </c>
      <c r="G2889" s="13">
        <v>21</v>
      </c>
      <c r="H2889" s="13">
        <v>198</v>
      </c>
      <c r="I2889" s="13">
        <v>0.10606060606060599</v>
      </c>
    </row>
    <row r="2890" spans="1:9" x14ac:dyDescent="0.35">
      <c r="A2890" s="14">
        <v>2013</v>
      </c>
      <c r="B2890" s="14" t="s">
        <v>67</v>
      </c>
      <c r="C2890" s="14" t="s">
        <v>145</v>
      </c>
      <c r="D2890" s="14">
        <v>1997</v>
      </c>
      <c r="E2890" s="14">
        <f>data_filtered[[#This Row],[test_year]]-data_filtered[[#This Row],[model_year]]</f>
        <v>16</v>
      </c>
      <c r="F2890" s="14">
        <v>59</v>
      </c>
      <c r="G2890" s="14">
        <v>7</v>
      </c>
      <c r="H2890" s="14">
        <v>66</v>
      </c>
      <c r="I2890" s="14">
        <v>0.10606060606060599</v>
      </c>
    </row>
    <row r="2891" spans="1:9" x14ac:dyDescent="0.35">
      <c r="A2891" s="14">
        <v>2013</v>
      </c>
      <c r="B2891" s="14" t="s">
        <v>26</v>
      </c>
      <c r="C2891" s="14" t="s">
        <v>223</v>
      </c>
      <c r="D2891" s="14">
        <v>2003</v>
      </c>
      <c r="E2891" s="14">
        <f>data_filtered[[#This Row],[test_year]]-data_filtered[[#This Row],[model_year]]</f>
        <v>10</v>
      </c>
      <c r="F2891" s="14">
        <v>59</v>
      </c>
      <c r="G2891" s="14">
        <v>7</v>
      </c>
      <c r="H2891" s="14">
        <v>66</v>
      </c>
      <c r="I2891" s="14">
        <v>0.10606060606060599</v>
      </c>
    </row>
    <row r="2892" spans="1:9" x14ac:dyDescent="0.35">
      <c r="A2892" s="14">
        <v>2017</v>
      </c>
      <c r="B2892" s="14" t="s">
        <v>30</v>
      </c>
      <c r="C2892" s="14" t="s">
        <v>194</v>
      </c>
      <c r="D2892" s="14">
        <v>2000</v>
      </c>
      <c r="E2892" s="14">
        <f>data_filtered[[#This Row],[test_year]]-data_filtered[[#This Row],[model_year]]</f>
        <v>17</v>
      </c>
      <c r="F2892" s="14">
        <v>59</v>
      </c>
      <c r="G2892" s="14">
        <v>7</v>
      </c>
      <c r="H2892" s="14">
        <v>66</v>
      </c>
      <c r="I2892" s="14">
        <v>0.10606060606060599</v>
      </c>
    </row>
    <row r="2893" spans="1:9" x14ac:dyDescent="0.35">
      <c r="A2893" s="13">
        <v>2017</v>
      </c>
      <c r="B2893" s="13" t="s">
        <v>153</v>
      </c>
      <c r="C2893" s="13" t="s">
        <v>224</v>
      </c>
      <c r="D2893" s="13">
        <v>2006</v>
      </c>
      <c r="E2893" s="14">
        <f>data_filtered[[#This Row],[test_year]]-data_filtered[[#This Row],[model_year]]</f>
        <v>11</v>
      </c>
      <c r="F2893" s="13">
        <v>59</v>
      </c>
      <c r="G2893" s="13">
        <v>7</v>
      </c>
      <c r="H2893" s="13">
        <v>66</v>
      </c>
      <c r="I2893" s="13">
        <v>0.10606060606060599</v>
      </c>
    </row>
    <row r="2894" spans="1:9" x14ac:dyDescent="0.35">
      <c r="A2894" s="14">
        <v>2014</v>
      </c>
      <c r="B2894" s="14" t="s">
        <v>67</v>
      </c>
      <c r="C2894" s="14" t="s">
        <v>77</v>
      </c>
      <c r="D2894" s="14">
        <v>2004</v>
      </c>
      <c r="E2894" s="14">
        <f>data_filtered[[#This Row],[test_year]]-data_filtered[[#This Row],[model_year]]</f>
        <v>10</v>
      </c>
      <c r="F2894" s="14">
        <v>194</v>
      </c>
      <c r="G2894" s="14">
        <v>23</v>
      </c>
      <c r="H2894" s="14">
        <v>217</v>
      </c>
      <c r="I2894" s="14">
        <v>0.105990783410138</v>
      </c>
    </row>
    <row r="2895" spans="1:9" x14ac:dyDescent="0.35">
      <c r="A2895" s="13">
        <v>2017</v>
      </c>
      <c r="B2895" s="13" t="s">
        <v>24</v>
      </c>
      <c r="C2895" s="13" t="s">
        <v>155</v>
      </c>
      <c r="D2895" s="13">
        <v>2014</v>
      </c>
      <c r="E2895" s="14">
        <f>data_filtered[[#This Row],[test_year]]-data_filtered[[#This Row],[model_year]]</f>
        <v>3</v>
      </c>
      <c r="F2895" s="13">
        <v>76</v>
      </c>
      <c r="G2895" s="13">
        <v>9</v>
      </c>
      <c r="H2895" s="13">
        <v>85</v>
      </c>
      <c r="I2895" s="13">
        <v>0.105882352941176</v>
      </c>
    </row>
    <row r="2896" spans="1:9" x14ac:dyDescent="0.35">
      <c r="A2896" s="13">
        <v>2013</v>
      </c>
      <c r="B2896" s="13" t="s">
        <v>42</v>
      </c>
      <c r="C2896" s="13" t="s">
        <v>45</v>
      </c>
      <c r="D2896" s="13">
        <v>2002</v>
      </c>
      <c r="E2896" s="14">
        <f>data_filtered[[#This Row],[test_year]]-data_filtered[[#This Row],[model_year]]</f>
        <v>11</v>
      </c>
      <c r="F2896" s="13">
        <v>93</v>
      </c>
      <c r="G2896" s="13">
        <v>11</v>
      </c>
      <c r="H2896" s="13">
        <v>104</v>
      </c>
      <c r="I2896" s="13">
        <v>0.105769230769231</v>
      </c>
    </row>
    <row r="2897" spans="1:9" x14ac:dyDescent="0.35">
      <c r="A2897" s="14">
        <v>2013</v>
      </c>
      <c r="B2897" s="14" t="s">
        <v>33</v>
      </c>
      <c r="C2897" s="14" t="s">
        <v>109</v>
      </c>
      <c r="D2897" s="14">
        <v>2002</v>
      </c>
      <c r="E2897" s="14">
        <f>data_filtered[[#This Row],[test_year]]-data_filtered[[#This Row],[model_year]]</f>
        <v>11</v>
      </c>
      <c r="F2897" s="14">
        <v>110</v>
      </c>
      <c r="G2897" s="14">
        <v>13</v>
      </c>
      <c r="H2897" s="14">
        <v>123</v>
      </c>
      <c r="I2897" s="14">
        <v>0.105691056910569</v>
      </c>
    </row>
    <row r="2898" spans="1:9" x14ac:dyDescent="0.35">
      <c r="A2898" s="13">
        <v>2013</v>
      </c>
      <c r="B2898" s="13" t="s">
        <v>33</v>
      </c>
      <c r="C2898" s="13" t="s">
        <v>86</v>
      </c>
      <c r="D2898" s="13">
        <v>2005</v>
      </c>
      <c r="E2898" s="14">
        <f>data_filtered[[#This Row],[test_year]]-data_filtered[[#This Row],[model_year]]</f>
        <v>8</v>
      </c>
      <c r="F2898" s="13">
        <v>110</v>
      </c>
      <c r="G2898" s="13">
        <v>13</v>
      </c>
      <c r="H2898" s="13">
        <v>123</v>
      </c>
      <c r="I2898" s="13">
        <v>0.105691056910569</v>
      </c>
    </row>
    <row r="2899" spans="1:9" x14ac:dyDescent="0.35">
      <c r="A2899" s="13">
        <v>2016</v>
      </c>
      <c r="B2899" s="13" t="s">
        <v>113</v>
      </c>
      <c r="C2899" s="13" t="s">
        <v>114</v>
      </c>
      <c r="D2899" s="13">
        <v>2007</v>
      </c>
      <c r="E2899" s="14">
        <f>data_filtered[[#This Row],[test_year]]-data_filtered[[#This Row],[model_year]]</f>
        <v>9</v>
      </c>
      <c r="F2899" s="13">
        <v>127</v>
      </c>
      <c r="G2899" s="13">
        <v>15</v>
      </c>
      <c r="H2899" s="13">
        <v>142</v>
      </c>
      <c r="I2899" s="13">
        <v>0.105633802816901</v>
      </c>
    </row>
    <row r="2900" spans="1:9" x14ac:dyDescent="0.35">
      <c r="A2900" s="13">
        <v>2017</v>
      </c>
      <c r="B2900" s="13" t="s">
        <v>24</v>
      </c>
      <c r="C2900" s="13" t="s">
        <v>46</v>
      </c>
      <c r="D2900" s="13">
        <v>2006</v>
      </c>
      <c r="E2900" s="14">
        <f>data_filtered[[#This Row],[test_year]]-data_filtered[[#This Row],[model_year]]</f>
        <v>11</v>
      </c>
      <c r="F2900" s="13">
        <v>161</v>
      </c>
      <c r="G2900" s="13">
        <v>19</v>
      </c>
      <c r="H2900" s="13">
        <v>180</v>
      </c>
      <c r="I2900" s="13">
        <v>0.105555555555556</v>
      </c>
    </row>
    <row r="2901" spans="1:9" x14ac:dyDescent="0.35">
      <c r="A2901" s="14">
        <v>2013</v>
      </c>
      <c r="B2901" s="14" t="s">
        <v>42</v>
      </c>
      <c r="C2901" s="14" t="s">
        <v>73</v>
      </c>
      <c r="D2901" s="14">
        <v>2002</v>
      </c>
      <c r="E2901" s="14">
        <f>data_filtered[[#This Row],[test_year]]-data_filtered[[#This Row],[model_year]]</f>
        <v>11</v>
      </c>
      <c r="F2901" s="14">
        <v>170</v>
      </c>
      <c r="G2901" s="14">
        <v>20</v>
      </c>
      <c r="H2901" s="14">
        <v>190</v>
      </c>
      <c r="I2901" s="14">
        <v>0.105263157894737</v>
      </c>
    </row>
    <row r="2902" spans="1:9" x14ac:dyDescent="0.35">
      <c r="A2902" s="14">
        <v>2017</v>
      </c>
      <c r="B2902" s="14" t="s">
        <v>42</v>
      </c>
      <c r="C2902" s="14" t="s">
        <v>45</v>
      </c>
      <c r="D2902" s="14">
        <v>2004</v>
      </c>
      <c r="E2902" s="14">
        <f>data_filtered[[#This Row],[test_year]]-data_filtered[[#This Row],[model_year]]</f>
        <v>13</v>
      </c>
      <c r="F2902" s="14">
        <v>136</v>
      </c>
      <c r="G2902" s="14">
        <v>16</v>
      </c>
      <c r="H2902" s="14">
        <v>152</v>
      </c>
      <c r="I2902" s="14">
        <v>0.105263157894737</v>
      </c>
    </row>
    <row r="2903" spans="1:9" x14ac:dyDescent="0.35">
      <c r="A2903" s="13">
        <v>2013</v>
      </c>
      <c r="B2903" s="13" t="s">
        <v>30</v>
      </c>
      <c r="C2903" s="13" t="s">
        <v>124</v>
      </c>
      <c r="D2903" s="13">
        <v>1994</v>
      </c>
      <c r="E2903" s="14">
        <f>data_filtered[[#This Row],[test_year]]-data_filtered[[#This Row],[model_year]]</f>
        <v>19</v>
      </c>
      <c r="F2903" s="13">
        <v>102</v>
      </c>
      <c r="G2903" s="13">
        <v>12</v>
      </c>
      <c r="H2903" s="13">
        <v>114</v>
      </c>
      <c r="I2903" s="13">
        <v>0.105263157894737</v>
      </c>
    </row>
    <row r="2904" spans="1:9" x14ac:dyDescent="0.35">
      <c r="A2904" s="14">
        <v>2014</v>
      </c>
      <c r="B2904" s="14" t="s">
        <v>26</v>
      </c>
      <c r="C2904" s="14" t="s">
        <v>88</v>
      </c>
      <c r="D2904" s="14">
        <v>1995</v>
      </c>
      <c r="E2904" s="14">
        <f>data_filtered[[#This Row],[test_year]]-data_filtered[[#This Row],[model_year]]</f>
        <v>19</v>
      </c>
      <c r="F2904" s="14">
        <v>102</v>
      </c>
      <c r="G2904" s="14">
        <v>12</v>
      </c>
      <c r="H2904" s="14">
        <v>114</v>
      </c>
      <c r="I2904" s="14">
        <v>0.105263157894737</v>
      </c>
    </row>
    <row r="2905" spans="1:9" x14ac:dyDescent="0.35">
      <c r="A2905" s="14">
        <v>2013</v>
      </c>
      <c r="B2905" s="14" t="s">
        <v>104</v>
      </c>
      <c r="C2905" s="14" t="s">
        <v>140</v>
      </c>
      <c r="D2905" s="14">
        <v>1996</v>
      </c>
      <c r="E2905" s="14">
        <f>data_filtered[[#This Row],[test_year]]-data_filtered[[#This Row],[model_year]]</f>
        <v>17</v>
      </c>
      <c r="F2905" s="14">
        <v>85</v>
      </c>
      <c r="G2905" s="14">
        <v>10</v>
      </c>
      <c r="H2905" s="14">
        <v>95</v>
      </c>
      <c r="I2905" s="14">
        <v>0.105263157894737</v>
      </c>
    </row>
    <row r="2906" spans="1:9" x14ac:dyDescent="0.35">
      <c r="A2906" s="14">
        <v>2017</v>
      </c>
      <c r="B2906" s="14" t="s">
        <v>42</v>
      </c>
      <c r="C2906" s="14" t="s">
        <v>112</v>
      </c>
      <c r="D2906" s="14">
        <v>2003</v>
      </c>
      <c r="E2906" s="14">
        <f>data_filtered[[#This Row],[test_year]]-data_filtered[[#This Row],[model_year]]</f>
        <v>14</v>
      </c>
      <c r="F2906" s="14">
        <v>85</v>
      </c>
      <c r="G2906" s="14">
        <v>10</v>
      </c>
      <c r="H2906" s="14">
        <v>95</v>
      </c>
      <c r="I2906" s="14">
        <v>0.105263157894737</v>
      </c>
    </row>
    <row r="2907" spans="1:9" x14ac:dyDescent="0.35">
      <c r="A2907" s="14">
        <v>2013</v>
      </c>
      <c r="B2907" s="14" t="s">
        <v>186</v>
      </c>
      <c r="C2907" s="14" t="s">
        <v>187</v>
      </c>
      <c r="D2907" s="14">
        <v>2002</v>
      </c>
      <c r="E2907" s="14">
        <f>data_filtered[[#This Row],[test_year]]-data_filtered[[#This Row],[model_year]]</f>
        <v>11</v>
      </c>
      <c r="F2907" s="14">
        <v>68</v>
      </c>
      <c r="G2907" s="14">
        <v>8</v>
      </c>
      <c r="H2907" s="14">
        <v>76</v>
      </c>
      <c r="I2907" s="14">
        <v>0.105263157894737</v>
      </c>
    </row>
    <row r="2908" spans="1:9" x14ac:dyDescent="0.35">
      <c r="A2908" s="13">
        <v>2016</v>
      </c>
      <c r="B2908" s="13" t="s">
        <v>190</v>
      </c>
      <c r="C2908" s="13" t="s">
        <v>219</v>
      </c>
      <c r="D2908" s="13">
        <v>2007</v>
      </c>
      <c r="E2908" s="14">
        <f>data_filtered[[#This Row],[test_year]]-data_filtered[[#This Row],[model_year]]</f>
        <v>9</v>
      </c>
      <c r="F2908" s="13">
        <v>68</v>
      </c>
      <c r="G2908" s="13">
        <v>8</v>
      </c>
      <c r="H2908" s="13">
        <v>76</v>
      </c>
      <c r="I2908" s="13">
        <v>0.105263157894737</v>
      </c>
    </row>
    <row r="2909" spans="1:9" x14ac:dyDescent="0.35">
      <c r="A2909" s="14">
        <v>2016</v>
      </c>
      <c r="B2909" s="14" t="s">
        <v>94</v>
      </c>
      <c r="C2909" s="14" t="s">
        <v>95</v>
      </c>
      <c r="D2909" s="14">
        <v>2001</v>
      </c>
      <c r="E2909" s="14">
        <f>data_filtered[[#This Row],[test_year]]-data_filtered[[#This Row],[model_year]]</f>
        <v>15</v>
      </c>
      <c r="F2909" s="14">
        <v>68</v>
      </c>
      <c r="G2909" s="14">
        <v>8</v>
      </c>
      <c r="H2909" s="14">
        <v>76</v>
      </c>
      <c r="I2909" s="14">
        <v>0.105263157894737</v>
      </c>
    </row>
    <row r="2910" spans="1:9" x14ac:dyDescent="0.35">
      <c r="A2910" s="14">
        <v>2017</v>
      </c>
      <c r="B2910" s="14" t="s">
        <v>102</v>
      </c>
      <c r="C2910" s="14" t="s">
        <v>184</v>
      </c>
      <c r="D2910" s="14">
        <v>2003</v>
      </c>
      <c r="E2910" s="14">
        <f>data_filtered[[#This Row],[test_year]]-data_filtered[[#This Row],[model_year]]</f>
        <v>14</v>
      </c>
      <c r="F2910" s="14">
        <v>68</v>
      </c>
      <c r="G2910" s="14">
        <v>8</v>
      </c>
      <c r="H2910" s="14">
        <v>76</v>
      </c>
      <c r="I2910" s="14">
        <v>0.105263157894737</v>
      </c>
    </row>
    <row r="2911" spans="1:9" x14ac:dyDescent="0.35">
      <c r="A2911" s="13">
        <v>2013</v>
      </c>
      <c r="B2911" s="13" t="s">
        <v>186</v>
      </c>
      <c r="C2911" s="13" t="s">
        <v>195</v>
      </c>
      <c r="D2911" s="13">
        <v>2006</v>
      </c>
      <c r="E2911" s="14">
        <f>data_filtered[[#This Row],[test_year]]-data_filtered[[#This Row],[model_year]]</f>
        <v>7</v>
      </c>
      <c r="F2911" s="13">
        <v>51</v>
      </c>
      <c r="G2911" s="13">
        <v>6</v>
      </c>
      <c r="H2911" s="13">
        <v>57</v>
      </c>
      <c r="I2911" s="13">
        <v>0.105263157894737</v>
      </c>
    </row>
    <row r="2912" spans="1:9" x14ac:dyDescent="0.35">
      <c r="A2912" s="14">
        <v>2015</v>
      </c>
      <c r="B2912" s="14" t="s">
        <v>24</v>
      </c>
      <c r="C2912" s="14" t="s">
        <v>188</v>
      </c>
      <c r="D2912" s="14">
        <v>2002</v>
      </c>
      <c r="E2912" s="14">
        <f>data_filtered[[#This Row],[test_year]]-data_filtered[[#This Row],[model_year]]</f>
        <v>13</v>
      </c>
      <c r="F2912" s="14">
        <v>51</v>
      </c>
      <c r="G2912" s="14">
        <v>6</v>
      </c>
      <c r="H2912" s="14">
        <v>57</v>
      </c>
      <c r="I2912" s="14">
        <v>0.105263157894737</v>
      </c>
    </row>
    <row r="2913" spans="1:9" x14ac:dyDescent="0.35">
      <c r="A2913" s="13">
        <v>2015</v>
      </c>
      <c r="B2913" s="13" t="s">
        <v>30</v>
      </c>
      <c r="C2913" s="13" t="s">
        <v>163</v>
      </c>
      <c r="D2913" s="13">
        <v>2006</v>
      </c>
      <c r="E2913" s="14">
        <f>data_filtered[[#This Row],[test_year]]-data_filtered[[#This Row],[model_year]]</f>
        <v>9</v>
      </c>
      <c r="F2913" s="13">
        <v>51</v>
      </c>
      <c r="G2913" s="13">
        <v>6</v>
      </c>
      <c r="H2913" s="13">
        <v>57</v>
      </c>
      <c r="I2913" s="13">
        <v>0.105263157894737</v>
      </c>
    </row>
    <row r="2914" spans="1:9" x14ac:dyDescent="0.35">
      <c r="A2914" s="14">
        <v>2015</v>
      </c>
      <c r="B2914" s="14" t="s">
        <v>30</v>
      </c>
      <c r="C2914" s="14" t="s">
        <v>264</v>
      </c>
      <c r="D2914" s="14">
        <v>2004</v>
      </c>
      <c r="E2914" s="14">
        <f>data_filtered[[#This Row],[test_year]]-data_filtered[[#This Row],[model_year]]</f>
        <v>11</v>
      </c>
      <c r="F2914" s="14">
        <v>51</v>
      </c>
      <c r="G2914" s="14">
        <v>6</v>
      </c>
      <c r="H2914" s="14">
        <v>57</v>
      </c>
      <c r="I2914" s="14">
        <v>0.105263157894737</v>
      </c>
    </row>
    <row r="2915" spans="1:9" x14ac:dyDescent="0.35">
      <c r="A2915" s="14">
        <v>2016</v>
      </c>
      <c r="B2915" s="14" t="s">
        <v>30</v>
      </c>
      <c r="C2915" s="14" t="s">
        <v>225</v>
      </c>
      <c r="D2915" s="14">
        <v>2004</v>
      </c>
      <c r="E2915" s="14">
        <f>data_filtered[[#This Row],[test_year]]-data_filtered[[#This Row],[model_year]]</f>
        <v>12</v>
      </c>
      <c r="F2915" s="14">
        <v>51</v>
      </c>
      <c r="G2915" s="14">
        <v>6</v>
      </c>
      <c r="H2915" s="14">
        <v>57</v>
      </c>
      <c r="I2915" s="14">
        <v>0.105263157894737</v>
      </c>
    </row>
    <row r="2916" spans="1:9" x14ac:dyDescent="0.35">
      <c r="A2916" s="14">
        <v>2014</v>
      </c>
      <c r="B2916" s="14" t="s">
        <v>58</v>
      </c>
      <c r="C2916" s="14" t="s">
        <v>64</v>
      </c>
      <c r="D2916" s="14">
        <v>2004</v>
      </c>
      <c r="E2916" s="14">
        <f>data_filtered[[#This Row],[test_year]]-data_filtered[[#This Row],[model_year]]</f>
        <v>10</v>
      </c>
      <c r="F2916" s="14">
        <v>128</v>
      </c>
      <c r="G2916" s="14">
        <v>15</v>
      </c>
      <c r="H2916" s="14">
        <v>143</v>
      </c>
      <c r="I2916" s="14">
        <v>0.10489510489510501</v>
      </c>
    </row>
    <row r="2917" spans="1:9" x14ac:dyDescent="0.35">
      <c r="A2917" s="14">
        <v>2013</v>
      </c>
      <c r="B2917" s="14" t="s">
        <v>67</v>
      </c>
      <c r="C2917" s="14" t="s">
        <v>68</v>
      </c>
      <c r="D2917" s="14">
        <v>2005</v>
      </c>
      <c r="E2917" s="14">
        <f>data_filtered[[#This Row],[test_year]]-data_filtered[[#This Row],[model_year]]</f>
        <v>8</v>
      </c>
      <c r="F2917" s="14">
        <v>111</v>
      </c>
      <c r="G2917" s="14">
        <v>13</v>
      </c>
      <c r="H2917" s="14">
        <v>124</v>
      </c>
      <c r="I2917" s="14">
        <v>0.104838709677419</v>
      </c>
    </row>
    <row r="2918" spans="1:9" x14ac:dyDescent="0.35">
      <c r="A2918" s="14">
        <v>2014</v>
      </c>
      <c r="B2918" s="14" t="s">
        <v>42</v>
      </c>
      <c r="C2918" s="14" t="s">
        <v>45</v>
      </c>
      <c r="D2918" s="14">
        <v>2002</v>
      </c>
      <c r="E2918" s="14">
        <f>data_filtered[[#This Row],[test_year]]-data_filtered[[#This Row],[model_year]]</f>
        <v>12</v>
      </c>
      <c r="F2918" s="14">
        <v>111</v>
      </c>
      <c r="G2918" s="14">
        <v>13</v>
      </c>
      <c r="H2918" s="14">
        <v>124</v>
      </c>
      <c r="I2918" s="14">
        <v>0.104838709677419</v>
      </c>
    </row>
    <row r="2919" spans="1:9" x14ac:dyDescent="0.35">
      <c r="A2919" s="14">
        <v>2017</v>
      </c>
      <c r="B2919" s="14" t="s">
        <v>30</v>
      </c>
      <c r="C2919" s="14" t="s">
        <v>126</v>
      </c>
      <c r="D2919" s="14">
        <v>2011</v>
      </c>
      <c r="E2919" s="14">
        <f>data_filtered[[#This Row],[test_year]]-data_filtered[[#This Row],[model_year]]</f>
        <v>6</v>
      </c>
      <c r="F2919" s="14">
        <v>111</v>
      </c>
      <c r="G2919" s="14">
        <v>13</v>
      </c>
      <c r="H2919" s="14">
        <v>124</v>
      </c>
      <c r="I2919" s="14">
        <v>0.104838709677419</v>
      </c>
    </row>
    <row r="2920" spans="1:9" x14ac:dyDescent="0.35">
      <c r="A2920" s="14">
        <v>2017</v>
      </c>
      <c r="B2920" s="14" t="s">
        <v>26</v>
      </c>
      <c r="C2920" s="14" t="s">
        <v>133</v>
      </c>
      <c r="D2920" s="14">
        <v>2000</v>
      </c>
      <c r="E2920" s="14">
        <f>data_filtered[[#This Row],[test_year]]-data_filtered[[#This Row],[model_year]]</f>
        <v>17</v>
      </c>
      <c r="F2920" s="14">
        <v>77</v>
      </c>
      <c r="G2920" s="14">
        <v>9</v>
      </c>
      <c r="H2920" s="14">
        <v>86</v>
      </c>
      <c r="I2920" s="14">
        <v>0.104651162790698</v>
      </c>
    </row>
    <row r="2921" spans="1:9" x14ac:dyDescent="0.35">
      <c r="A2921" s="14">
        <v>2013</v>
      </c>
      <c r="B2921" s="14" t="s">
        <v>26</v>
      </c>
      <c r="C2921" s="14" t="s">
        <v>100</v>
      </c>
      <c r="D2921" s="14">
        <v>1999</v>
      </c>
      <c r="E2921" s="14">
        <f>data_filtered[[#This Row],[test_year]]-data_filtered[[#This Row],[model_year]]</f>
        <v>14</v>
      </c>
      <c r="F2921" s="14">
        <v>120</v>
      </c>
      <c r="G2921" s="14">
        <v>14</v>
      </c>
      <c r="H2921" s="14">
        <v>134</v>
      </c>
      <c r="I2921" s="14">
        <v>0.104477611940299</v>
      </c>
    </row>
    <row r="2922" spans="1:9" x14ac:dyDescent="0.35">
      <c r="A2922" s="13">
        <v>2014</v>
      </c>
      <c r="B2922" s="13" t="s">
        <v>37</v>
      </c>
      <c r="C2922" s="13" t="s">
        <v>38</v>
      </c>
      <c r="D2922" s="13">
        <v>2002</v>
      </c>
      <c r="E2922" s="14">
        <f>data_filtered[[#This Row],[test_year]]-data_filtered[[#This Row],[model_year]]</f>
        <v>12</v>
      </c>
      <c r="F2922" s="13">
        <v>120</v>
      </c>
      <c r="G2922" s="13">
        <v>14</v>
      </c>
      <c r="H2922" s="13">
        <v>134</v>
      </c>
      <c r="I2922" s="13">
        <v>0.104477611940299</v>
      </c>
    </row>
    <row r="2923" spans="1:9" x14ac:dyDescent="0.35">
      <c r="A2923" s="14">
        <v>2014</v>
      </c>
      <c r="B2923" s="14" t="s">
        <v>37</v>
      </c>
      <c r="C2923" s="14" t="s">
        <v>157</v>
      </c>
      <c r="D2923" s="14">
        <v>2004</v>
      </c>
      <c r="E2923" s="14">
        <f>data_filtered[[#This Row],[test_year]]-data_filtered[[#This Row],[model_year]]</f>
        <v>10</v>
      </c>
      <c r="F2923" s="14">
        <v>60</v>
      </c>
      <c r="G2923" s="14">
        <v>7</v>
      </c>
      <c r="H2923" s="14">
        <v>67</v>
      </c>
      <c r="I2923" s="14">
        <v>0.104477611940299</v>
      </c>
    </row>
    <row r="2924" spans="1:9" x14ac:dyDescent="0.35">
      <c r="A2924" s="13">
        <v>2014</v>
      </c>
      <c r="B2924" s="13" t="s">
        <v>92</v>
      </c>
      <c r="C2924" s="13" t="s">
        <v>240</v>
      </c>
      <c r="D2924" s="13">
        <v>2006</v>
      </c>
      <c r="E2924" s="14">
        <f>data_filtered[[#This Row],[test_year]]-data_filtered[[#This Row],[model_year]]</f>
        <v>8</v>
      </c>
      <c r="F2924" s="13">
        <v>60</v>
      </c>
      <c r="G2924" s="13">
        <v>7</v>
      </c>
      <c r="H2924" s="13">
        <v>67</v>
      </c>
      <c r="I2924" s="13">
        <v>0.104477611940299</v>
      </c>
    </row>
    <row r="2925" spans="1:9" x14ac:dyDescent="0.35">
      <c r="A2925" s="14">
        <v>2016</v>
      </c>
      <c r="B2925" s="14" t="s">
        <v>37</v>
      </c>
      <c r="C2925" s="14" t="s">
        <v>59</v>
      </c>
      <c r="D2925" s="14">
        <v>2002</v>
      </c>
      <c r="E2925" s="14">
        <f>data_filtered[[#This Row],[test_year]]-data_filtered[[#This Row],[model_year]]</f>
        <v>14</v>
      </c>
      <c r="F2925" s="14">
        <v>60</v>
      </c>
      <c r="G2925" s="14">
        <v>7</v>
      </c>
      <c r="H2925" s="14">
        <v>67</v>
      </c>
      <c r="I2925" s="14">
        <v>0.104477611940299</v>
      </c>
    </row>
    <row r="2926" spans="1:9" x14ac:dyDescent="0.35">
      <c r="A2926" s="13">
        <v>2017</v>
      </c>
      <c r="B2926" s="13" t="s">
        <v>52</v>
      </c>
      <c r="C2926" s="13" t="s">
        <v>146</v>
      </c>
      <c r="D2926" s="13">
        <v>2008</v>
      </c>
      <c r="E2926" s="14">
        <f>data_filtered[[#This Row],[test_year]]-data_filtered[[#This Row],[model_year]]</f>
        <v>9</v>
      </c>
      <c r="F2926" s="13">
        <v>60</v>
      </c>
      <c r="G2926" s="13">
        <v>7</v>
      </c>
      <c r="H2926" s="13">
        <v>67</v>
      </c>
      <c r="I2926" s="13">
        <v>0.104477611940299</v>
      </c>
    </row>
    <row r="2927" spans="1:9" x14ac:dyDescent="0.35">
      <c r="A2927" s="14">
        <v>2017</v>
      </c>
      <c r="B2927" s="14" t="s">
        <v>67</v>
      </c>
      <c r="C2927" s="14" t="s">
        <v>68</v>
      </c>
      <c r="D2927" s="14">
        <v>1995</v>
      </c>
      <c r="E2927" s="14">
        <f>data_filtered[[#This Row],[test_year]]-data_filtered[[#This Row],[model_year]]</f>
        <v>22</v>
      </c>
      <c r="F2927" s="14">
        <v>60</v>
      </c>
      <c r="G2927" s="14">
        <v>7</v>
      </c>
      <c r="H2927" s="14">
        <v>67</v>
      </c>
      <c r="I2927" s="14">
        <v>0.104477611940299</v>
      </c>
    </row>
    <row r="2928" spans="1:9" x14ac:dyDescent="0.35">
      <c r="A2928" s="14">
        <v>2015</v>
      </c>
      <c r="B2928" s="14" t="s">
        <v>106</v>
      </c>
      <c r="C2928" s="14" t="s">
        <v>107</v>
      </c>
      <c r="D2928" s="14">
        <v>2007</v>
      </c>
      <c r="E2928" s="14">
        <f>data_filtered[[#This Row],[test_year]]-data_filtered[[#This Row],[model_year]]</f>
        <v>8</v>
      </c>
      <c r="F2928" s="14">
        <v>146</v>
      </c>
      <c r="G2928" s="14">
        <v>17</v>
      </c>
      <c r="H2928" s="14">
        <v>163</v>
      </c>
      <c r="I2928" s="14">
        <v>0.104294478527607</v>
      </c>
    </row>
    <row r="2929" spans="1:9" x14ac:dyDescent="0.35">
      <c r="A2929" s="13">
        <v>2017</v>
      </c>
      <c r="B2929" s="13" t="s">
        <v>42</v>
      </c>
      <c r="C2929" s="13" t="s">
        <v>43</v>
      </c>
      <c r="D2929" s="13">
        <v>2000</v>
      </c>
      <c r="E2929" s="14">
        <f>data_filtered[[#This Row],[test_year]]-data_filtered[[#This Row],[model_year]]</f>
        <v>17</v>
      </c>
      <c r="F2929" s="13">
        <v>189</v>
      </c>
      <c r="G2929" s="13">
        <v>22</v>
      </c>
      <c r="H2929" s="13">
        <v>211</v>
      </c>
      <c r="I2929" s="13">
        <v>0.104265402843602</v>
      </c>
    </row>
    <row r="2930" spans="1:9" x14ac:dyDescent="0.35">
      <c r="A2930" s="14">
        <v>2015</v>
      </c>
      <c r="B2930" s="14" t="s">
        <v>26</v>
      </c>
      <c r="C2930" s="14" t="s">
        <v>27</v>
      </c>
      <c r="D2930" s="14">
        <v>2000</v>
      </c>
      <c r="E2930" s="14">
        <f>data_filtered[[#This Row],[test_year]]-data_filtered[[#This Row],[model_year]]</f>
        <v>15</v>
      </c>
      <c r="F2930" s="14">
        <v>241</v>
      </c>
      <c r="G2930" s="14">
        <v>28</v>
      </c>
      <c r="H2930" s="14">
        <v>269</v>
      </c>
      <c r="I2930" s="14">
        <v>0.10408921933085501</v>
      </c>
    </row>
    <row r="2931" spans="1:9" x14ac:dyDescent="0.35">
      <c r="A2931" s="14">
        <v>2014</v>
      </c>
      <c r="B2931" s="14" t="s">
        <v>30</v>
      </c>
      <c r="C2931" s="14" t="s">
        <v>48</v>
      </c>
      <c r="D2931" s="14">
        <v>2011</v>
      </c>
      <c r="E2931" s="14">
        <f>data_filtered[[#This Row],[test_year]]-data_filtered[[#This Row],[model_year]]</f>
        <v>3</v>
      </c>
      <c r="F2931" s="14">
        <v>155</v>
      </c>
      <c r="G2931" s="14">
        <v>18</v>
      </c>
      <c r="H2931" s="14">
        <v>173</v>
      </c>
      <c r="I2931" s="14">
        <v>0.10404624277456601</v>
      </c>
    </row>
    <row r="2932" spans="1:9" x14ac:dyDescent="0.35">
      <c r="A2932" s="14">
        <v>2014</v>
      </c>
      <c r="B2932" s="14" t="s">
        <v>52</v>
      </c>
      <c r="C2932" s="14" t="s">
        <v>62</v>
      </c>
      <c r="D2932" s="14">
        <v>2013</v>
      </c>
      <c r="E2932" s="14">
        <f>data_filtered[[#This Row],[test_year]]-data_filtered[[#This Row],[model_year]]</f>
        <v>1</v>
      </c>
      <c r="F2932" s="14">
        <v>112</v>
      </c>
      <c r="G2932" s="14">
        <v>13</v>
      </c>
      <c r="H2932" s="14">
        <v>125</v>
      </c>
      <c r="I2932" s="14">
        <v>0.104</v>
      </c>
    </row>
    <row r="2933" spans="1:9" x14ac:dyDescent="0.35">
      <c r="A2933" s="13">
        <v>2016</v>
      </c>
      <c r="B2933" s="13" t="s">
        <v>52</v>
      </c>
      <c r="C2933" s="13" t="s">
        <v>62</v>
      </c>
      <c r="D2933" s="13">
        <v>2007</v>
      </c>
      <c r="E2933" s="14">
        <f>data_filtered[[#This Row],[test_year]]-data_filtered[[#This Row],[model_year]]</f>
        <v>9</v>
      </c>
      <c r="F2933" s="13">
        <v>112</v>
      </c>
      <c r="G2933" s="13">
        <v>13</v>
      </c>
      <c r="H2933" s="13">
        <v>125</v>
      </c>
      <c r="I2933" s="13">
        <v>0.104</v>
      </c>
    </row>
    <row r="2934" spans="1:9" x14ac:dyDescent="0.35">
      <c r="A2934" s="14">
        <v>2013</v>
      </c>
      <c r="B2934" s="14" t="s">
        <v>118</v>
      </c>
      <c r="C2934" s="14" t="s">
        <v>119</v>
      </c>
      <c r="D2934" s="14">
        <v>2000</v>
      </c>
      <c r="E2934" s="14">
        <f>data_filtered[[#This Row],[test_year]]-data_filtered[[#This Row],[model_year]]</f>
        <v>13</v>
      </c>
      <c r="F2934" s="14">
        <v>69</v>
      </c>
      <c r="G2934" s="14">
        <v>8</v>
      </c>
      <c r="H2934" s="14">
        <v>77</v>
      </c>
      <c r="I2934" s="14">
        <v>0.103896103896104</v>
      </c>
    </row>
    <row r="2935" spans="1:9" x14ac:dyDescent="0.35">
      <c r="A2935" s="13">
        <v>2013</v>
      </c>
      <c r="B2935" s="13" t="s">
        <v>30</v>
      </c>
      <c r="C2935" s="13" t="s">
        <v>124</v>
      </c>
      <c r="D2935" s="13">
        <v>1993</v>
      </c>
      <c r="E2935" s="14">
        <f>data_filtered[[#This Row],[test_year]]-data_filtered[[#This Row],[model_year]]</f>
        <v>20</v>
      </c>
      <c r="F2935" s="13">
        <v>69</v>
      </c>
      <c r="G2935" s="13">
        <v>8</v>
      </c>
      <c r="H2935" s="13">
        <v>77</v>
      </c>
      <c r="I2935" s="13">
        <v>0.103896103896104</v>
      </c>
    </row>
    <row r="2936" spans="1:9" x14ac:dyDescent="0.35">
      <c r="A2936" s="13">
        <v>2013</v>
      </c>
      <c r="B2936" s="13" t="s">
        <v>33</v>
      </c>
      <c r="C2936" s="13" t="s">
        <v>235</v>
      </c>
      <c r="D2936" s="13">
        <v>2006</v>
      </c>
      <c r="E2936" s="14">
        <f>data_filtered[[#This Row],[test_year]]-data_filtered[[#This Row],[model_year]]</f>
        <v>7</v>
      </c>
      <c r="F2936" s="13">
        <v>69</v>
      </c>
      <c r="G2936" s="13">
        <v>8</v>
      </c>
      <c r="H2936" s="13">
        <v>77</v>
      </c>
      <c r="I2936" s="13">
        <v>0.103896103896104</v>
      </c>
    </row>
    <row r="2937" spans="1:9" x14ac:dyDescent="0.35">
      <c r="A2937" s="14">
        <v>2014</v>
      </c>
      <c r="B2937" s="14" t="s">
        <v>24</v>
      </c>
      <c r="C2937" s="14" t="s">
        <v>188</v>
      </c>
      <c r="D2937" s="14">
        <v>2001</v>
      </c>
      <c r="E2937" s="14">
        <f>data_filtered[[#This Row],[test_year]]-data_filtered[[#This Row],[model_year]]</f>
        <v>13</v>
      </c>
      <c r="F2937" s="14">
        <v>69</v>
      </c>
      <c r="G2937" s="14">
        <v>8</v>
      </c>
      <c r="H2937" s="14">
        <v>77</v>
      </c>
      <c r="I2937" s="14">
        <v>0.103896103896104</v>
      </c>
    </row>
    <row r="2938" spans="1:9" x14ac:dyDescent="0.35">
      <c r="A2938" s="13">
        <v>2015</v>
      </c>
      <c r="B2938" s="13" t="s">
        <v>231</v>
      </c>
      <c r="C2938" s="13" t="s">
        <v>232</v>
      </c>
      <c r="D2938" s="13">
        <v>2007</v>
      </c>
      <c r="E2938" s="14">
        <f>data_filtered[[#This Row],[test_year]]-data_filtered[[#This Row],[model_year]]</f>
        <v>8</v>
      </c>
      <c r="F2938" s="13">
        <v>69</v>
      </c>
      <c r="G2938" s="13">
        <v>8</v>
      </c>
      <c r="H2938" s="13">
        <v>77</v>
      </c>
      <c r="I2938" s="13">
        <v>0.103896103896104</v>
      </c>
    </row>
    <row r="2939" spans="1:9" x14ac:dyDescent="0.35">
      <c r="A2939" s="13">
        <v>2015</v>
      </c>
      <c r="B2939" s="13" t="s">
        <v>67</v>
      </c>
      <c r="C2939" s="13" t="s">
        <v>193</v>
      </c>
      <c r="D2939" s="13">
        <v>1999</v>
      </c>
      <c r="E2939" s="14">
        <f>data_filtered[[#This Row],[test_year]]-data_filtered[[#This Row],[model_year]]</f>
        <v>16</v>
      </c>
      <c r="F2939" s="13">
        <v>69</v>
      </c>
      <c r="G2939" s="13">
        <v>8</v>
      </c>
      <c r="H2939" s="13">
        <v>77</v>
      </c>
      <c r="I2939" s="13">
        <v>0.103896103896104</v>
      </c>
    </row>
    <row r="2940" spans="1:9" x14ac:dyDescent="0.35">
      <c r="A2940" s="13">
        <v>2015</v>
      </c>
      <c r="B2940" s="13" t="s">
        <v>26</v>
      </c>
      <c r="C2940" s="13" t="s">
        <v>35</v>
      </c>
      <c r="D2940" s="13">
        <v>1996</v>
      </c>
      <c r="E2940" s="14">
        <f>data_filtered[[#This Row],[test_year]]-data_filtered[[#This Row],[model_year]]</f>
        <v>19</v>
      </c>
      <c r="F2940" s="13">
        <v>69</v>
      </c>
      <c r="G2940" s="13">
        <v>8</v>
      </c>
      <c r="H2940" s="13">
        <v>77</v>
      </c>
      <c r="I2940" s="13">
        <v>0.103896103896104</v>
      </c>
    </row>
    <row r="2941" spans="1:9" x14ac:dyDescent="0.35">
      <c r="A2941" s="14">
        <v>2015</v>
      </c>
      <c r="B2941" s="14" t="s">
        <v>26</v>
      </c>
      <c r="C2941" s="14" t="s">
        <v>110</v>
      </c>
      <c r="D2941" s="14">
        <v>1999</v>
      </c>
      <c r="E2941" s="14">
        <f>data_filtered[[#This Row],[test_year]]-data_filtered[[#This Row],[model_year]]</f>
        <v>16</v>
      </c>
      <c r="F2941" s="14">
        <v>69</v>
      </c>
      <c r="G2941" s="14">
        <v>8</v>
      </c>
      <c r="H2941" s="14">
        <v>77</v>
      </c>
      <c r="I2941" s="14">
        <v>0.103896103896104</v>
      </c>
    </row>
    <row r="2942" spans="1:9" x14ac:dyDescent="0.35">
      <c r="A2942" s="13">
        <v>2014</v>
      </c>
      <c r="B2942" s="13" t="s">
        <v>30</v>
      </c>
      <c r="C2942" s="13" t="s">
        <v>156</v>
      </c>
      <c r="D2942" s="13">
        <v>2005</v>
      </c>
      <c r="E2942" s="14">
        <f>data_filtered[[#This Row],[test_year]]-data_filtered[[#This Row],[model_year]]</f>
        <v>9</v>
      </c>
      <c r="F2942" s="13">
        <v>95</v>
      </c>
      <c r="G2942" s="13">
        <v>11</v>
      </c>
      <c r="H2942" s="13">
        <v>106</v>
      </c>
      <c r="I2942" s="13">
        <v>0.10377358490565999</v>
      </c>
    </row>
    <row r="2943" spans="1:9" x14ac:dyDescent="0.35">
      <c r="A2943" s="13">
        <v>2015</v>
      </c>
      <c r="B2943" s="13" t="s">
        <v>30</v>
      </c>
      <c r="C2943" s="13" t="s">
        <v>72</v>
      </c>
      <c r="D2943" s="13">
        <v>1998</v>
      </c>
      <c r="E2943" s="14">
        <f>data_filtered[[#This Row],[test_year]]-data_filtered[[#This Row],[model_year]]</f>
        <v>17</v>
      </c>
      <c r="F2943" s="13">
        <v>95</v>
      </c>
      <c r="G2943" s="13">
        <v>11</v>
      </c>
      <c r="H2943" s="13">
        <v>106</v>
      </c>
      <c r="I2943" s="13">
        <v>0.10377358490565999</v>
      </c>
    </row>
    <row r="2944" spans="1:9" x14ac:dyDescent="0.35">
      <c r="A2944" s="14">
        <v>2014</v>
      </c>
      <c r="B2944" s="14" t="s">
        <v>24</v>
      </c>
      <c r="C2944" s="14" t="s">
        <v>49</v>
      </c>
      <c r="D2944" s="14">
        <v>2003</v>
      </c>
      <c r="E2944" s="14">
        <f>data_filtered[[#This Row],[test_year]]-data_filtered[[#This Row],[model_year]]</f>
        <v>11</v>
      </c>
      <c r="F2944" s="14">
        <v>147</v>
      </c>
      <c r="G2944" s="14">
        <v>17</v>
      </c>
      <c r="H2944" s="14">
        <v>164</v>
      </c>
      <c r="I2944" s="14">
        <v>0.103658536585366</v>
      </c>
    </row>
    <row r="2945" spans="1:9" x14ac:dyDescent="0.35">
      <c r="A2945" s="14">
        <v>2015</v>
      </c>
      <c r="B2945" s="14" t="s">
        <v>30</v>
      </c>
      <c r="C2945" s="14" t="s">
        <v>75</v>
      </c>
      <c r="D2945" s="14">
        <v>2004</v>
      </c>
      <c r="E2945" s="14">
        <f>data_filtered[[#This Row],[test_year]]-data_filtered[[#This Row],[model_year]]</f>
        <v>11</v>
      </c>
      <c r="F2945" s="14">
        <v>173</v>
      </c>
      <c r="G2945" s="14">
        <v>20</v>
      </c>
      <c r="H2945" s="14">
        <v>193</v>
      </c>
      <c r="I2945" s="14">
        <v>0.10362694300518099</v>
      </c>
    </row>
    <row r="2946" spans="1:9" x14ac:dyDescent="0.35">
      <c r="A2946" s="13">
        <v>2013</v>
      </c>
      <c r="B2946" s="13" t="s">
        <v>24</v>
      </c>
      <c r="C2946" s="13" t="s">
        <v>71</v>
      </c>
      <c r="D2946" s="13">
        <v>2005</v>
      </c>
      <c r="E2946" s="14">
        <f>data_filtered[[#This Row],[test_year]]-data_filtered[[#This Row],[model_year]]</f>
        <v>8</v>
      </c>
      <c r="F2946" s="13">
        <v>104</v>
      </c>
      <c r="G2946" s="13">
        <v>12</v>
      </c>
      <c r="H2946" s="13">
        <v>116</v>
      </c>
      <c r="I2946" s="13">
        <v>0.10344827586206901</v>
      </c>
    </row>
    <row r="2947" spans="1:9" x14ac:dyDescent="0.35">
      <c r="A2947" s="14">
        <v>2016</v>
      </c>
      <c r="B2947" s="14" t="s">
        <v>42</v>
      </c>
      <c r="C2947" s="14" t="s">
        <v>66</v>
      </c>
      <c r="D2947" s="14">
        <v>1996</v>
      </c>
      <c r="E2947" s="14">
        <f>data_filtered[[#This Row],[test_year]]-data_filtered[[#This Row],[model_year]]</f>
        <v>20</v>
      </c>
      <c r="F2947" s="14">
        <v>104</v>
      </c>
      <c r="G2947" s="14">
        <v>12</v>
      </c>
      <c r="H2947" s="14">
        <v>116</v>
      </c>
      <c r="I2947" s="14">
        <v>0.10344827586206901</v>
      </c>
    </row>
    <row r="2948" spans="1:9" x14ac:dyDescent="0.35">
      <c r="A2948" s="14">
        <v>2017</v>
      </c>
      <c r="B2948" s="14" t="s">
        <v>52</v>
      </c>
      <c r="C2948" s="14" t="s">
        <v>91</v>
      </c>
      <c r="D2948" s="14">
        <v>2008</v>
      </c>
      <c r="E2948" s="14">
        <f>data_filtered[[#This Row],[test_year]]-data_filtered[[#This Row],[model_year]]</f>
        <v>9</v>
      </c>
      <c r="F2948" s="14">
        <v>104</v>
      </c>
      <c r="G2948" s="14">
        <v>12</v>
      </c>
      <c r="H2948" s="14">
        <v>116</v>
      </c>
      <c r="I2948" s="14">
        <v>0.10344827586206901</v>
      </c>
    </row>
    <row r="2949" spans="1:9" x14ac:dyDescent="0.35">
      <c r="A2949" s="13">
        <v>2013</v>
      </c>
      <c r="B2949" s="13" t="s">
        <v>30</v>
      </c>
      <c r="C2949" s="13" t="s">
        <v>230</v>
      </c>
      <c r="D2949" s="13">
        <v>2002</v>
      </c>
      <c r="E2949" s="14">
        <f>data_filtered[[#This Row],[test_year]]-data_filtered[[#This Row],[model_year]]</f>
        <v>11</v>
      </c>
      <c r="F2949" s="13">
        <v>78</v>
      </c>
      <c r="G2949" s="13">
        <v>9</v>
      </c>
      <c r="H2949" s="13">
        <v>87</v>
      </c>
      <c r="I2949" s="13">
        <v>0.10344827586206901</v>
      </c>
    </row>
    <row r="2950" spans="1:9" x14ac:dyDescent="0.35">
      <c r="A2950" s="13">
        <v>2014</v>
      </c>
      <c r="B2950" s="13" t="s">
        <v>58</v>
      </c>
      <c r="C2950" s="13" t="s">
        <v>64</v>
      </c>
      <c r="D2950" s="13">
        <v>2003</v>
      </c>
      <c r="E2950" s="14">
        <f>data_filtered[[#This Row],[test_year]]-data_filtered[[#This Row],[model_year]]</f>
        <v>11</v>
      </c>
      <c r="F2950" s="13">
        <v>78</v>
      </c>
      <c r="G2950" s="13">
        <v>9</v>
      </c>
      <c r="H2950" s="13">
        <v>87</v>
      </c>
      <c r="I2950" s="13">
        <v>0.10344827586206901</v>
      </c>
    </row>
    <row r="2951" spans="1:9" x14ac:dyDescent="0.35">
      <c r="A2951" s="13">
        <v>2014</v>
      </c>
      <c r="B2951" s="13" t="s">
        <v>37</v>
      </c>
      <c r="C2951" s="13" t="s">
        <v>197</v>
      </c>
      <c r="D2951" s="13">
        <v>2005</v>
      </c>
      <c r="E2951" s="14">
        <f>data_filtered[[#This Row],[test_year]]-data_filtered[[#This Row],[model_year]]</f>
        <v>9</v>
      </c>
      <c r="F2951" s="13">
        <v>78</v>
      </c>
      <c r="G2951" s="13">
        <v>9</v>
      </c>
      <c r="H2951" s="13">
        <v>87</v>
      </c>
      <c r="I2951" s="13">
        <v>0.10344827586206901</v>
      </c>
    </row>
    <row r="2952" spans="1:9" x14ac:dyDescent="0.35">
      <c r="A2952" s="14">
        <v>2015</v>
      </c>
      <c r="B2952" s="14" t="s">
        <v>52</v>
      </c>
      <c r="C2952" s="14" t="s">
        <v>168</v>
      </c>
      <c r="D2952" s="14">
        <v>1997</v>
      </c>
      <c r="E2952" s="14">
        <f>data_filtered[[#This Row],[test_year]]-data_filtered[[#This Row],[model_year]]</f>
        <v>18</v>
      </c>
      <c r="F2952" s="14">
        <v>78</v>
      </c>
      <c r="G2952" s="14">
        <v>9</v>
      </c>
      <c r="H2952" s="14">
        <v>87</v>
      </c>
      <c r="I2952" s="14">
        <v>0.10344827586206901</v>
      </c>
    </row>
    <row r="2953" spans="1:9" x14ac:dyDescent="0.35">
      <c r="A2953" s="13">
        <v>2013</v>
      </c>
      <c r="B2953" s="13" t="s">
        <v>186</v>
      </c>
      <c r="C2953" s="13" t="s">
        <v>236</v>
      </c>
      <c r="D2953" s="13">
        <v>2008</v>
      </c>
      <c r="E2953" s="14">
        <f>data_filtered[[#This Row],[test_year]]-data_filtered[[#This Row],[model_year]]</f>
        <v>5</v>
      </c>
      <c r="F2953" s="13">
        <v>52</v>
      </c>
      <c r="G2953" s="13">
        <v>6</v>
      </c>
      <c r="H2953" s="13">
        <v>58</v>
      </c>
      <c r="I2953" s="13">
        <v>0.10344827586206901</v>
      </c>
    </row>
    <row r="2954" spans="1:9" x14ac:dyDescent="0.35">
      <c r="A2954" s="14">
        <v>2014</v>
      </c>
      <c r="B2954" s="14" t="s">
        <v>52</v>
      </c>
      <c r="C2954" s="14" t="s">
        <v>318</v>
      </c>
      <c r="D2954" s="14">
        <v>2004</v>
      </c>
      <c r="E2954" s="14">
        <f>data_filtered[[#This Row],[test_year]]-data_filtered[[#This Row],[model_year]]</f>
        <v>10</v>
      </c>
      <c r="F2954" s="14">
        <v>52</v>
      </c>
      <c r="G2954" s="14">
        <v>6</v>
      </c>
      <c r="H2954" s="14">
        <v>58</v>
      </c>
      <c r="I2954" s="14">
        <v>0.10344827586206901</v>
      </c>
    </row>
    <row r="2955" spans="1:9" x14ac:dyDescent="0.35">
      <c r="A2955" s="13">
        <v>2015</v>
      </c>
      <c r="B2955" s="13" t="s">
        <v>24</v>
      </c>
      <c r="C2955" s="13" t="s">
        <v>155</v>
      </c>
      <c r="D2955" s="13">
        <v>2010</v>
      </c>
      <c r="E2955" s="14">
        <f>data_filtered[[#This Row],[test_year]]-data_filtered[[#This Row],[model_year]]</f>
        <v>5</v>
      </c>
      <c r="F2955" s="13">
        <v>52</v>
      </c>
      <c r="G2955" s="13">
        <v>6</v>
      </c>
      <c r="H2955" s="13">
        <v>58</v>
      </c>
      <c r="I2955" s="13">
        <v>0.10344827586206901</v>
      </c>
    </row>
    <row r="2956" spans="1:9" x14ac:dyDescent="0.35">
      <c r="A2956" s="13">
        <v>2016</v>
      </c>
      <c r="B2956" s="13" t="s">
        <v>33</v>
      </c>
      <c r="C2956" s="13" t="s">
        <v>34</v>
      </c>
      <c r="D2956" s="13">
        <v>2001</v>
      </c>
      <c r="E2956" s="14">
        <f>data_filtered[[#This Row],[test_year]]-data_filtered[[#This Row],[model_year]]</f>
        <v>15</v>
      </c>
      <c r="F2956" s="13">
        <v>52</v>
      </c>
      <c r="G2956" s="13">
        <v>6</v>
      </c>
      <c r="H2956" s="13">
        <v>58</v>
      </c>
      <c r="I2956" s="13">
        <v>0.10344827586206901</v>
      </c>
    </row>
    <row r="2957" spans="1:9" x14ac:dyDescent="0.35">
      <c r="A2957" s="13">
        <v>2017</v>
      </c>
      <c r="B2957" s="13" t="s">
        <v>180</v>
      </c>
      <c r="C2957" s="13" t="s">
        <v>181</v>
      </c>
      <c r="D2957" s="13">
        <v>2004</v>
      </c>
      <c r="E2957" s="14">
        <f>data_filtered[[#This Row],[test_year]]-data_filtered[[#This Row],[model_year]]</f>
        <v>13</v>
      </c>
      <c r="F2957" s="13">
        <v>52</v>
      </c>
      <c r="G2957" s="13">
        <v>6</v>
      </c>
      <c r="H2957" s="13">
        <v>58</v>
      </c>
      <c r="I2957" s="13">
        <v>0.10344827586206901</v>
      </c>
    </row>
    <row r="2958" spans="1:9" x14ac:dyDescent="0.35">
      <c r="A2958" s="13">
        <v>2017</v>
      </c>
      <c r="B2958" s="13" t="s">
        <v>24</v>
      </c>
      <c r="C2958" s="13" t="s">
        <v>155</v>
      </c>
      <c r="D2958" s="13">
        <v>2008</v>
      </c>
      <c r="E2958" s="14">
        <f>data_filtered[[#This Row],[test_year]]-data_filtered[[#This Row],[model_year]]</f>
        <v>9</v>
      </c>
      <c r="F2958" s="13">
        <v>52</v>
      </c>
      <c r="G2958" s="13">
        <v>6</v>
      </c>
      <c r="H2958" s="13">
        <v>58</v>
      </c>
      <c r="I2958" s="13">
        <v>0.10344827586206901</v>
      </c>
    </row>
    <row r="2959" spans="1:9" x14ac:dyDescent="0.35">
      <c r="A2959" s="13">
        <v>2017</v>
      </c>
      <c r="B2959" s="13" t="s">
        <v>52</v>
      </c>
      <c r="C2959" s="13" t="s">
        <v>74</v>
      </c>
      <c r="D2959" s="13">
        <v>2009</v>
      </c>
      <c r="E2959" s="14">
        <f>data_filtered[[#This Row],[test_year]]-data_filtered[[#This Row],[model_year]]</f>
        <v>8</v>
      </c>
      <c r="F2959" s="13">
        <v>52</v>
      </c>
      <c r="G2959" s="13">
        <v>6</v>
      </c>
      <c r="H2959" s="13">
        <v>58</v>
      </c>
      <c r="I2959" s="13">
        <v>0.10344827586206901</v>
      </c>
    </row>
    <row r="2960" spans="1:9" x14ac:dyDescent="0.35">
      <c r="A2960" s="14">
        <v>2013</v>
      </c>
      <c r="B2960" s="14" t="s">
        <v>79</v>
      </c>
      <c r="C2960" s="14" t="s">
        <v>80</v>
      </c>
      <c r="D2960" s="14">
        <v>2008</v>
      </c>
      <c r="E2960" s="14">
        <f>data_filtered[[#This Row],[test_year]]-data_filtered[[#This Row],[model_year]]</f>
        <v>5</v>
      </c>
      <c r="F2960" s="14">
        <v>139</v>
      </c>
      <c r="G2960" s="14">
        <v>16</v>
      </c>
      <c r="H2960" s="14">
        <v>155</v>
      </c>
      <c r="I2960" s="14">
        <v>0.103225806451613</v>
      </c>
    </row>
    <row r="2961" spans="1:9" x14ac:dyDescent="0.35">
      <c r="A2961" s="13">
        <v>2016</v>
      </c>
      <c r="B2961" s="13" t="s">
        <v>26</v>
      </c>
      <c r="C2961" s="13" t="s">
        <v>78</v>
      </c>
      <c r="D2961" s="13">
        <v>2001</v>
      </c>
      <c r="E2961" s="14">
        <f>data_filtered[[#This Row],[test_year]]-data_filtered[[#This Row],[model_year]]</f>
        <v>15</v>
      </c>
      <c r="F2961" s="13">
        <v>113</v>
      </c>
      <c r="G2961" s="13">
        <v>13</v>
      </c>
      <c r="H2961" s="13">
        <v>126</v>
      </c>
      <c r="I2961" s="13">
        <v>0.103174603174603</v>
      </c>
    </row>
    <row r="2962" spans="1:9" x14ac:dyDescent="0.35">
      <c r="A2962" s="13">
        <v>2013</v>
      </c>
      <c r="B2962" s="13" t="s">
        <v>37</v>
      </c>
      <c r="C2962" s="13" t="s">
        <v>38</v>
      </c>
      <c r="D2962" s="13">
        <v>2001</v>
      </c>
      <c r="E2962" s="14">
        <f>data_filtered[[#This Row],[test_year]]-data_filtered[[#This Row],[model_year]]</f>
        <v>12</v>
      </c>
      <c r="F2962" s="13">
        <v>87</v>
      </c>
      <c r="G2962" s="13">
        <v>10</v>
      </c>
      <c r="H2962" s="13">
        <v>97</v>
      </c>
      <c r="I2962" s="13">
        <v>0.10309278350515499</v>
      </c>
    </row>
    <row r="2963" spans="1:9" x14ac:dyDescent="0.35">
      <c r="A2963" s="13">
        <v>2014</v>
      </c>
      <c r="B2963" s="13" t="s">
        <v>30</v>
      </c>
      <c r="C2963" s="13" t="s">
        <v>75</v>
      </c>
      <c r="D2963" s="13">
        <v>2011</v>
      </c>
      <c r="E2963" s="14">
        <f>data_filtered[[#This Row],[test_year]]-data_filtered[[#This Row],[model_year]]</f>
        <v>3</v>
      </c>
      <c r="F2963" s="13">
        <v>87</v>
      </c>
      <c r="G2963" s="13">
        <v>10</v>
      </c>
      <c r="H2963" s="13">
        <v>97</v>
      </c>
      <c r="I2963" s="13">
        <v>0.10309278350515499</v>
      </c>
    </row>
    <row r="2964" spans="1:9" x14ac:dyDescent="0.35">
      <c r="A2964" s="13">
        <v>2016</v>
      </c>
      <c r="B2964" s="13" t="s">
        <v>37</v>
      </c>
      <c r="C2964" s="13" t="s">
        <v>38</v>
      </c>
      <c r="D2964" s="13">
        <v>2002</v>
      </c>
      <c r="E2964" s="14">
        <f>data_filtered[[#This Row],[test_year]]-data_filtered[[#This Row],[model_year]]</f>
        <v>14</v>
      </c>
      <c r="F2964" s="13">
        <v>87</v>
      </c>
      <c r="G2964" s="13">
        <v>10</v>
      </c>
      <c r="H2964" s="13">
        <v>97</v>
      </c>
      <c r="I2964" s="13">
        <v>0.10309278350515499</v>
      </c>
    </row>
    <row r="2965" spans="1:9" x14ac:dyDescent="0.35">
      <c r="A2965" s="13">
        <v>2016</v>
      </c>
      <c r="B2965" s="13" t="s">
        <v>104</v>
      </c>
      <c r="C2965" s="13" t="s">
        <v>115</v>
      </c>
      <c r="D2965" s="13">
        <v>2003</v>
      </c>
      <c r="E2965" s="14">
        <f>data_filtered[[#This Row],[test_year]]-data_filtered[[#This Row],[model_year]]</f>
        <v>13</v>
      </c>
      <c r="F2965" s="13">
        <v>87</v>
      </c>
      <c r="G2965" s="13">
        <v>10</v>
      </c>
      <c r="H2965" s="13">
        <v>97</v>
      </c>
      <c r="I2965" s="13">
        <v>0.10309278350515499</v>
      </c>
    </row>
    <row r="2966" spans="1:9" x14ac:dyDescent="0.35">
      <c r="A2966" s="14">
        <v>2013</v>
      </c>
      <c r="B2966" s="14" t="s">
        <v>37</v>
      </c>
      <c r="C2966" s="14" t="s">
        <v>157</v>
      </c>
      <c r="D2966" s="14">
        <v>2001</v>
      </c>
      <c r="E2966" s="14">
        <f>data_filtered[[#This Row],[test_year]]-data_filtered[[#This Row],[model_year]]</f>
        <v>12</v>
      </c>
      <c r="F2966" s="14">
        <v>61</v>
      </c>
      <c r="G2966" s="14">
        <v>7</v>
      </c>
      <c r="H2966" s="14">
        <v>68</v>
      </c>
      <c r="I2966" s="14">
        <v>0.10294117647058799</v>
      </c>
    </row>
    <row r="2967" spans="1:9" x14ac:dyDescent="0.35">
      <c r="A2967" s="14">
        <v>2014</v>
      </c>
      <c r="B2967" s="14" t="s">
        <v>30</v>
      </c>
      <c r="C2967" s="14" t="s">
        <v>40</v>
      </c>
      <c r="D2967" s="14">
        <v>1993</v>
      </c>
      <c r="E2967" s="14">
        <f>data_filtered[[#This Row],[test_year]]-data_filtered[[#This Row],[model_year]]</f>
        <v>21</v>
      </c>
      <c r="F2967" s="14">
        <v>61</v>
      </c>
      <c r="G2967" s="14">
        <v>7</v>
      </c>
      <c r="H2967" s="14">
        <v>68</v>
      </c>
      <c r="I2967" s="14">
        <v>0.10294117647058799</v>
      </c>
    </row>
    <row r="2968" spans="1:9" x14ac:dyDescent="0.35">
      <c r="A2968" s="13">
        <v>2014</v>
      </c>
      <c r="B2968" s="13" t="s">
        <v>30</v>
      </c>
      <c r="C2968" s="13" t="s">
        <v>162</v>
      </c>
      <c r="D2968" s="13">
        <v>1994</v>
      </c>
      <c r="E2968" s="14">
        <f>data_filtered[[#This Row],[test_year]]-data_filtered[[#This Row],[model_year]]</f>
        <v>20</v>
      </c>
      <c r="F2968" s="13">
        <v>61</v>
      </c>
      <c r="G2968" s="13">
        <v>7</v>
      </c>
      <c r="H2968" s="13">
        <v>68</v>
      </c>
      <c r="I2968" s="13">
        <v>0.10294117647058799</v>
      </c>
    </row>
    <row r="2969" spans="1:9" x14ac:dyDescent="0.35">
      <c r="A2969" s="13">
        <v>2017</v>
      </c>
      <c r="B2969" s="13" t="s">
        <v>67</v>
      </c>
      <c r="C2969" s="13" t="s">
        <v>68</v>
      </c>
      <c r="D2969" s="13">
        <v>2003</v>
      </c>
      <c r="E2969" s="14">
        <f>data_filtered[[#This Row],[test_year]]-data_filtered[[#This Row],[model_year]]</f>
        <v>14</v>
      </c>
      <c r="F2969" s="13">
        <v>61</v>
      </c>
      <c r="G2969" s="13">
        <v>7</v>
      </c>
      <c r="H2969" s="13">
        <v>68</v>
      </c>
      <c r="I2969" s="13">
        <v>0.10294117647058799</v>
      </c>
    </row>
    <row r="2970" spans="1:9" x14ac:dyDescent="0.35">
      <c r="A2970" s="13">
        <v>2014</v>
      </c>
      <c r="B2970" s="13" t="s">
        <v>24</v>
      </c>
      <c r="C2970" s="13" t="s">
        <v>183</v>
      </c>
      <c r="D2970" s="13">
        <v>2005</v>
      </c>
      <c r="E2970" s="14">
        <f>data_filtered[[#This Row],[test_year]]-data_filtered[[#This Row],[model_year]]</f>
        <v>9</v>
      </c>
      <c r="F2970" s="13">
        <v>96</v>
      </c>
      <c r="G2970" s="13">
        <v>11</v>
      </c>
      <c r="H2970" s="13">
        <v>107</v>
      </c>
      <c r="I2970" s="13">
        <v>0.10280373831775701</v>
      </c>
    </row>
    <row r="2971" spans="1:9" x14ac:dyDescent="0.35">
      <c r="A2971" s="13">
        <v>2014</v>
      </c>
      <c r="B2971" s="13" t="s">
        <v>186</v>
      </c>
      <c r="C2971" s="13" t="s">
        <v>195</v>
      </c>
      <c r="D2971" s="13">
        <v>2003</v>
      </c>
      <c r="E2971" s="14">
        <f>data_filtered[[#This Row],[test_year]]-data_filtered[[#This Row],[model_year]]</f>
        <v>11</v>
      </c>
      <c r="F2971" s="13">
        <v>96</v>
      </c>
      <c r="G2971" s="13">
        <v>11</v>
      </c>
      <c r="H2971" s="13">
        <v>107</v>
      </c>
      <c r="I2971" s="13">
        <v>0.10280373831775701</v>
      </c>
    </row>
    <row r="2972" spans="1:9" x14ac:dyDescent="0.35">
      <c r="A2972" s="14">
        <v>2015</v>
      </c>
      <c r="B2972" s="14" t="s">
        <v>52</v>
      </c>
      <c r="C2972" s="14" t="s">
        <v>90</v>
      </c>
      <c r="D2972" s="14">
        <v>2005</v>
      </c>
      <c r="E2972" s="14">
        <f>data_filtered[[#This Row],[test_year]]-data_filtered[[#This Row],[model_year]]</f>
        <v>10</v>
      </c>
      <c r="F2972" s="14">
        <v>96</v>
      </c>
      <c r="G2972" s="14">
        <v>11</v>
      </c>
      <c r="H2972" s="14">
        <v>107</v>
      </c>
      <c r="I2972" s="14">
        <v>0.10280373831775701</v>
      </c>
    </row>
    <row r="2973" spans="1:9" x14ac:dyDescent="0.35">
      <c r="A2973" s="13">
        <v>2017</v>
      </c>
      <c r="B2973" s="13" t="s">
        <v>37</v>
      </c>
      <c r="C2973" s="13" t="s">
        <v>38</v>
      </c>
      <c r="D2973" s="13">
        <v>2006</v>
      </c>
      <c r="E2973" s="14">
        <f>data_filtered[[#This Row],[test_year]]-data_filtered[[#This Row],[model_year]]</f>
        <v>11</v>
      </c>
      <c r="F2973" s="13">
        <v>96</v>
      </c>
      <c r="G2973" s="13">
        <v>11</v>
      </c>
      <c r="H2973" s="13">
        <v>107</v>
      </c>
      <c r="I2973" s="13">
        <v>0.10280373831775701</v>
      </c>
    </row>
    <row r="2974" spans="1:9" x14ac:dyDescent="0.35">
      <c r="A2974" s="14">
        <v>2017</v>
      </c>
      <c r="B2974" s="14" t="s">
        <v>136</v>
      </c>
      <c r="C2974" s="14" t="s">
        <v>137</v>
      </c>
      <c r="D2974" s="14">
        <v>2006</v>
      </c>
      <c r="E2974" s="14">
        <f>data_filtered[[#This Row],[test_year]]-data_filtered[[#This Row],[model_year]]</f>
        <v>11</v>
      </c>
      <c r="F2974" s="14">
        <v>105</v>
      </c>
      <c r="G2974" s="14">
        <v>12</v>
      </c>
      <c r="H2974" s="14">
        <v>117</v>
      </c>
      <c r="I2974" s="14">
        <v>0.102564102564103</v>
      </c>
    </row>
    <row r="2975" spans="1:9" x14ac:dyDescent="0.35">
      <c r="A2975" s="14">
        <v>2013</v>
      </c>
      <c r="B2975" s="14" t="s">
        <v>33</v>
      </c>
      <c r="C2975" s="14" t="s">
        <v>227</v>
      </c>
      <c r="D2975" s="14">
        <v>2003</v>
      </c>
      <c r="E2975" s="14">
        <f>data_filtered[[#This Row],[test_year]]-data_filtered[[#This Row],[model_year]]</f>
        <v>10</v>
      </c>
      <c r="F2975" s="14">
        <v>70</v>
      </c>
      <c r="G2975" s="14">
        <v>8</v>
      </c>
      <c r="H2975" s="14">
        <v>78</v>
      </c>
      <c r="I2975" s="14">
        <v>0.102564102564103</v>
      </c>
    </row>
    <row r="2976" spans="1:9" x14ac:dyDescent="0.35">
      <c r="A2976" s="14">
        <v>2014</v>
      </c>
      <c r="B2976" s="14" t="s">
        <v>52</v>
      </c>
      <c r="C2976" s="14" t="s">
        <v>165</v>
      </c>
      <c r="D2976" s="14">
        <v>2003</v>
      </c>
      <c r="E2976" s="14">
        <f>data_filtered[[#This Row],[test_year]]-data_filtered[[#This Row],[model_year]]</f>
        <v>11</v>
      </c>
      <c r="F2976" s="14">
        <v>70</v>
      </c>
      <c r="G2976" s="14">
        <v>8</v>
      </c>
      <c r="H2976" s="14">
        <v>78</v>
      </c>
      <c r="I2976" s="14">
        <v>0.102564102564103</v>
      </c>
    </row>
    <row r="2977" spans="1:9" x14ac:dyDescent="0.35">
      <c r="A2977" s="14">
        <v>2016</v>
      </c>
      <c r="B2977" s="14" t="s">
        <v>52</v>
      </c>
      <c r="C2977" s="14" t="s">
        <v>165</v>
      </c>
      <c r="D2977" s="14">
        <v>2000</v>
      </c>
      <c r="E2977" s="14">
        <f>data_filtered[[#This Row],[test_year]]-data_filtered[[#This Row],[model_year]]</f>
        <v>16</v>
      </c>
      <c r="F2977" s="14">
        <v>70</v>
      </c>
      <c r="G2977" s="14">
        <v>8</v>
      </c>
      <c r="H2977" s="14">
        <v>78</v>
      </c>
      <c r="I2977" s="14">
        <v>0.102564102564103</v>
      </c>
    </row>
    <row r="2978" spans="1:9" x14ac:dyDescent="0.35">
      <c r="A2978" s="14">
        <v>2016</v>
      </c>
      <c r="B2978" s="14" t="s">
        <v>33</v>
      </c>
      <c r="C2978" s="14" t="s">
        <v>227</v>
      </c>
      <c r="D2978" s="14">
        <v>2004</v>
      </c>
      <c r="E2978" s="14">
        <f>data_filtered[[#This Row],[test_year]]-data_filtered[[#This Row],[model_year]]</f>
        <v>12</v>
      </c>
      <c r="F2978" s="14">
        <v>70</v>
      </c>
      <c r="G2978" s="14">
        <v>8</v>
      </c>
      <c r="H2978" s="14">
        <v>78</v>
      </c>
      <c r="I2978" s="14">
        <v>0.102564102564103</v>
      </c>
    </row>
    <row r="2979" spans="1:9" x14ac:dyDescent="0.35">
      <c r="A2979" s="13">
        <v>2017</v>
      </c>
      <c r="B2979" s="13" t="s">
        <v>58</v>
      </c>
      <c r="C2979" s="13" t="s">
        <v>142</v>
      </c>
      <c r="D2979" s="13">
        <v>2008</v>
      </c>
      <c r="E2979" s="14">
        <f>data_filtered[[#This Row],[test_year]]-data_filtered[[#This Row],[model_year]]</f>
        <v>9</v>
      </c>
      <c r="F2979" s="13">
        <v>70</v>
      </c>
      <c r="G2979" s="13">
        <v>8</v>
      </c>
      <c r="H2979" s="13">
        <v>78</v>
      </c>
      <c r="I2979" s="13">
        <v>0.102564102564103</v>
      </c>
    </row>
    <row r="2980" spans="1:9" x14ac:dyDescent="0.35">
      <c r="A2980" s="14">
        <v>2013</v>
      </c>
      <c r="B2980" s="14" t="s">
        <v>52</v>
      </c>
      <c r="C2980" s="14" t="s">
        <v>61</v>
      </c>
      <c r="D2980" s="14">
        <v>1998</v>
      </c>
      <c r="E2980" s="14">
        <f>data_filtered[[#This Row],[test_year]]-data_filtered[[#This Row],[model_year]]</f>
        <v>15</v>
      </c>
      <c r="F2980" s="14">
        <v>228</v>
      </c>
      <c r="G2980" s="14">
        <v>26</v>
      </c>
      <c r="H2980" s="14">
        <v>254</v>
      </c>
      <c r="I2980" s="14">
        <v>0.102362204724409</v>
      </c>
    </row>
    <row r="2981" spans="1:9" x14ac:dyDescent="0.35">
      <c r="A2981" s="13">
        <v>2013</v>
      </c>
      <c r="B2981" s="13" t="s">
        <v>24</v>
      </c>
      <c r="C2981" s="13" t="s">
        <v>29</v>
      </c>
      <c r="D2981" s="13">
        <v>2008</v>
      </c>
      <c r="E2981" s="14">
        <f>data_filtered[[#This Row],[test_year]]-data_filtered[[#This Row],[model_year]]</f>
        <v>5</v>
      </c>
      <c r="F2981" s="13">
        <v>158</v>
      </c>
      <c r="G2981" s="13">
        <v>18</v>
      </c>
      <c r="H2981" s="13">
        <v>176</v>
      </c>
      <c r="I2981" s="13">
        <v>0.102272727272727</v>
      </c>
    </row>
    <row r="2982" spans="1:9" x14ac:dyDescent="0.35">
      <c r="A2982" s="13">
        <v>2013</v>
      </c>
      <c r="B2982" s="13" t="s">
        <v>52</v>
      </c>
      <c r="C2982" s="13" t="s">
        <v>168</v>
      </c>
      <c r="D2982" s="13">
        <v>1997</v>
      </c>
      <c r="E2982" s="14">
        <f>data_filtered[[#This Row],[test_year]]-data_filtered[[#This Row],[model_year]]</f>
        <v>16</v>
      </c>
      <c r="F2982" s="13">
        <v>79</v>
      </c>
      <c r="G2982" s="13">
        <v>9</v>
      </c>
      <c r="H2982" s="13">
        <v>88</v>
      </c>
      <c r="I2982" s="13">
        <v>0.102272727272727</v>
      </c>
    </row>
    <row r="2983" spans="1:9" x14ac:dyDescent="0.35">
      <c r="A2983" s="14">
        <v>2013</v>
      </c>
      <c r="B2983" s="14" t="s">
        <v>52</v>
      </c>
      <c r="C2983" s="14" t="s">
        <v>202</v>
      </c>
      <c r="D2983" s="14">
        <v>2005</v>
      </c>
      <c r="E2983" s="14">
        <f>data_filtered[[#This Row],[test_year]]-data_filtered[[#This Row],[model_year]]</f>
        <v>8</v>
      </c>
      <c r="F2983" s="14">
        <v>79</v>
      </c>
      <c r="G2983" s="14">
        <v>9</v>
      </c>
      <c r="H2983" s="14">
        <v>88</v>
      </c>
      <c r="I2983" s="14">
        <v>0.102272727272727</v>
      </c>
    </row>
    <row r="2984" spans="1:9" x14ac:dyDescent="0.35">
      <c r="A2984" s="13">
        <v>2016</v>
      </c>
      <c r="B2984" s="13" t="s">
        <v>26</v>
      </c>
      <c r="C2984" s="13" t="s">
        <v>35</v>
      </c>
      <c r="D2984" s="13">
        <v>1995</v>
      </c>
      <c r="E2984" s="14">
        <f>data_filtered[[#This Row],[test_year]]-data_filtered[[#This Row],[model_year]]</f>
        <v>21</v>
      </c>
      <c r="F2984" s="13">
        <v>79</v>
      </c>
      <c r="G2984" s="13">
        <v>9</v>
      </c>
      <c r="H2984" s="13">
        <v>88</v>
      </c>
      <c r="I2984" s="13">
        <v>0.102272727272727</v>
      </c>
    </row>
    <row r="2985" spans="1:9" x14ac:dyDescent="0.35">
      <c r="A2985" s="13">
        <v>2016</v>
      </c>
      <c r="B2985" s="13" t="s">
        <v>26</v>
      </c>
      <c r="C2985" s="13" t="s">
        <v>111</v>
      </c>
      <c r="D2985" s="13">
        <v>2000</v>
      </c>
      <c r="E2985" s="14">
        <f>data_filtered[[#This Row],[test_year]]-data_filtered[[#This Row],[model_year]]</f>
        <v>16</v>
      </c>
      <c r="F2985" s="13">
        <v>79</v>
      </c>
      <c r="G2985" s="13">
        <v>9</v>
      </c>
      <c r="H2985" s="13">
        <v>88</v>
      </c>
      <c r="I2985" s="13">
        <v>0.102272727272727</v>
      </c>
    </row>
    <row r="2986" spans="1:9" x14ac:dyDescent="0.35">
      <c r="A2986" s="14">
        <v>2013</v>
      </c>
      <c r="B2986" s="14" t="s">
        <v>33</v>
      </c>
      <c r="C2986" s="14" t="s">
        <v>203</v>
      </c>
      <c r="D2986" s="14">
        <v>2002</v>
      </c>
      <c r="E2986" s="14">
        <f>data_filtered[[#This Row],[test_year]]-data_filtered[[#This Row],[model_year]]</f>
        <v>11</v>
      </c>
      <c r="F2986" s="14">
        <v>88</v>
      </c>
      <c r="G2986" s="14">
        <v>10</v>
      </c>
      <c r="H2986" s="14">
        <v>98</v>
      </c>
      <c r="I2986" s="14">
        <v>0.102040816326531</v>
      </c>
    </row>
    <row r="2987" spans="1:9" x14ac:dyDescent="0.35">
      <c r="A2987" s="13">
        <v>2014</v>
      </c>
      <c r="B2987" s="13" t="s">
        <v>67</v>
      </c>
      <c r="C2987" s="13" t="s">
        <v>68</v>
      </c>
      <c r="D2987" s="13">
        <v>1995</v>
      </c>
      <c r="E2987" s="14">
        <f>data_filtered[[#This Row],[test_year]]-data_filtered[[#This Row],[model_year]]</f>
        <v>19</v>
      </c>
      <c r="F2987" s="13">
        <v>88</v>
      </c>
      <c r="G2987" s="13">
        <v>10</v>
      </c>
      <c r="H2987" s="13">
        <v>98</v>
      </c>
      <c r="I2987" s="13">
        <v>0.102040816326531</v>
      </c>
    </row>
    <row r="2988" spans="1:9" x14ac:dyDescent="0.35">
      <c r="A2988" s="13">
        <v>2016</v>
      </c>
      <c r="B2988" s="13" t="s">
        <v>67</v>
      </c>
      <c r="C2988" s="13" t="s">
        <v>193</v>
      </c>
      <c r="D2988" s="13">
        <v>2000</v>
      </c>
      <c r="E2988" s="14">
        <f>data_filtered[[#This Row],[test_year]]-data_filtered[[#This Row],[model_year]]</f>
        <v>16</v>
      </c>
      <c r="F2988" s="13">
        <v>88</v>
      </c>
      <c r="G2988" s="13">
        <v>10</v>
      </c>
      <c r="H2988" s="13">
        <v>98</v>
      </c>
      <c r="I2988" s="13">
        <v>0.102040816326531</v>
      </c>
    </row>
    <row r="2989" spans="1:9" x14ac:dyDescent="0.35">
      <c r="A2989" s="13">
        <v>2017</v>
      </c>
      <c r="B2989" s="13" t="s">
        <v>98</v>
      </c>
      <c r="C2989" s="13" t="s">
        <v>41</v>
      </c>
      <c r="D2989" s="13">
        <v>2005</v>
      </c>
      <c r="E2989" s="14">
        <f>data_filtered[[#This Row],[test_year]]-data_filtered[[#This Row],[model_year]]</f>
        <v>12</v>
      </c>
      <c r="F2989" s="13">
        <v>88</v>
      </c>
      <c r="G2989" s="13">
        <v>10</v>
      </c>
      <c r="H2989" s="13">
        <v>98</v>
      </c>
      <c r="I2989" s="13">
        <v>0.102040816326531</v>
      </c>
    </row>
    <row r="2990" spans="1:9" x14ac:dyDescent="0.35">
      <c r="A2990" s="14">
        <v>2016</v>
      </c>
      <c r="B2990" s="14" t="s">
        <v>30</v>
      </c>
      <c r="C2990" s="14" t="s">
        <v>47</v>
      </c>
      <c r="D2990" s="14">
        <v>2006</v>
      </c>
      <c r="E2990" s="14">
        <f>data_filtered[[#This Row],[test_year]]-data_filtered[[#This Row],[model_year]]</f>
        <v>10</v>
      </c>
      <c r="F2990" s="14">
        <v>141</v>
      </c>
      <c r="G2990" s="14">
        <v>16</v>
      </c>
      <c r="H2990" s="14">
        <v>157</v>
      </c>
      <c r="I2990" s="14">
        <v>0.101910828025478</v>
      </c>
    </row>
    <row r="2991" spans="1:9" x14ac:dyDescent="0.35">
      <c r="A2991" s="13">
        <v>2015</v>
      </c>
      <c r="B2991" s="13" t="s">
        <v>37</v>
      </c>
      <c r="C2991" s="13" t="s">
        <v>38</v>
      </c>
      <c r="D2991" s="13">
        <v>2002</v>
      </c>
      <c r="E2991" s="14">
        <f>data_filtered[[#This Row],[test_year]]-data_filtered[[#This Row],[model_year]]</f>
        <v>13</v>
      </c>
      <c r="F2991" s="13">
        <v>97</v>
      </c>
      <c r="G2991" s="13">
        <v>11</v>
      </c>
      <c r="H2991" s="13">
        <v>108</v>
      </c>
      <c r="I2991" s="13">
        <v>0.101851851851852</v>
      </c>
    </row>
    <row r="2992" spans="1:9" x14ac:dyDescent="0.35">
      <c r="A2992" s="14">
        <v>2015</v>
      </c>
      <c r="B2992" s="14" t="s">
        <v>79</v>
      </c>
      <c r="C2992" s="14" t="s">
        <v>125</v>
      </c>
      <c r="D2992" s="14">
        <v>2006</v>
      </c>
      <c r="E2992" s="14">
        <f>data_filtered[[#This Row],[test_year]]-data_filtered[[#This Row],[model_year]]</f>
        <v>9</v>
      </c>
      <c r="F2992" s="14">
        <v>97</v>
      </c>
      <c r="G2992" s="14">
        <v>11</v>
      </c>
      <c r="H2992" s="14">
        <v>108</v>
      </c>
      <c r="I2992" s="14">
        <v>0.101851851851852</v>
      </c>
    </row>
    <row r="2993" spans="1:9" x14ac:dyDescent="0.35">
      <c r="A2993" s="14">
        <v>2016</v>
      </c>
      <c r="B2993" s="14" t="s">
        <v>30</v>
      </c>
      <c r="C2993" s="14" t="s">
        <v>156</v>
      </c>
      <c r="D2993" s="14">
        <v>2003</v>
      </c>
      <c r="E2993" s="14">
        <f>data_filtered[[#This Row],[test_year]]-data_filtered[[#This Row],[model_year]]</f>
        <v>13</v>
      </c>
      <c r="F2993" s="14">
        <v>97</v>
      </c>
      <c r="G2993" s="14">
        <v>11</v>
      </c>
      <c r="H2993" s="14">
        <v>108</v>
      </c>
      <c r="I2993" s="14">
        <v>0.101851851851852</v>
      </c>
    </row>
    <row r="2994" spans="1:9" x14ac:dyDescent="0.35">
      <c r="A2994" s="14">
        <v>2014</v>
      </c>
      <c r="B2994" s="14" t="s">
        <v>26</v>
      </c>
      <c r="C2994" s="14" t="s">
        <v>27</v>
      </c>
      <c r="D2994" s="14">
        <v>1999</v>
      </c>
      <c r="E2994" s="14">
        <f>data_filtered[[#This Row],[test_year]]-data_filtered[[#This Row],[model_year]]</f>
        <v>15</v>
      </c>
      <c r="F2994" s="14">
        <v>309</v>
      </c>
      <c r="G2994" s="14">
        <v>35</v>
      </c>
      <c r="H2994" s="14">
        <v>344</v>
      </c>
      <c r="I2994" s="14">
        <v>0.101744186046512</v>
      </c>
    </row>
    <row r="2995" spans="1:9" x14ac:dyDescent="0.35">
      <c r="A2995" s="14">
        <v>2014</v>
      </c>
      <c r="B2995" s="14" t="s">
        <v>113</v>
      </c>
      <c r="C2995" s="14" t="s">
        <v>114</v>
      </c>
      <c r="D2995" s="14">
        <v>2005</v>
      </c>
      <c r="E2995" s="14">
        <f>data_filtered[[#This Row],[test_year]]-data_filtered[[#This Row],[model_year]]</f>
        <v>9</v>
      </c>
      <c r="F2995" s="14">
        <v>106</v>
      </c>
      <c r="G2995" s="14">
        <v>12</v>
      </c>
      <c r="H2995" s="14">
        <v>118</v>
      </c>
      <c r="I2995" s="14">
        <v>0.101694915254237</v>
      </c>
    </row>
    <row r="2996" spans="1:9" x14ac:dyDescent="0.35">
      <c r="A2996" s="13">
        <v>2016</v>
      </c>
      <c r="B2996" s="13" t="s">
        <v>30</v>
      </c>
      <c r="C2996" s="13" t="s">
        <v>141</v>
      </c>
      <c r="D2996" s="13">
        <v>2003</v>
      </c>
      <c r="E2996" s="14">
        <f>data_filtered[[#This Row],[test_year]]-data_filtered[[#This Row],[model_year]]</f>
        <v>13</v>
      </c>
      <c r="F2996" s="13">
        <v>106</v>
      </c>
      <c r="G2996" s="13">
        <v>12</v>
      </c>
      <c r="H2996" s="13">
        <v>118</v>
      </c>
      <c r="I2996" s="13">
        <v>0.101694915254237</v>
      </c>
    </row>
    <row r="2997" spans="1:9" x14ac:dyDescent="0.35">
      <c r="A2997" s="14">
        <v>2016</v>
      </c>
      <c r="B2997" s="14" t="s">
        <v>67</v>
      </c>
      <c r="C2997" s="14" t="s">
        <v>123</v>
      </c>
      <c r="D2997" s="14">
        <v>2007</v>
      </c>
      <c r="E2997" s="14">
        <f>data_filtered[[#This Row],[test_year]]-data_filtered[[#This Row],[model_year]]</f>
        <v>9</v>
      </c>
      <c r="F2997" s="14">
        <v>106</v>
      </c>
      <c r="G2997" s="14">
        <v>12</v>
      </c>
      <c r="H2997" s="14">
        <v>118</v>
      </c>
      <c r="I2997" s="14">
        <v>0.101694915254237</v>
      </c>
    </row>
    <row r="2998" spans="1:9" x14ac:dyDescent="0.35">
      <c r="A2998" s="13">
        <v>2014</v>
      </c>
      <c r="B2998" s="13" t="s">
        <v>58</v>
      </c>
      <c r="C2998" s="13" t="s">
        <v>63</v>
      </c>
      <c r="D2998" s="13">
        <v>2010</v>
      </c>
      <c r="E2998" s="14">
        <f>data_filtered[[#This Row],[test_year]]-data_filtered[[#This Row],[model_year]]</f>
        <v>4</v>
      </c>
      <c r="F2998" s="13">
        <v>53</v>
      </c>
      <c r="G2998" s="13">
        <v>6</v>
      </c>
      <c r="H2998" s="13">
        <v>59</v>
      </c>
      <c r="I2998" s="13">
        <v>0.101694915254237</v>
      </c>
    </row>
    <row r="2999" spans="1:9" x14ac:dyDescent="0.35">
      <c r="A2999" s="13">
        <v>2014</v>
      </c>
      <c r="B2999" s="13" t="s">
        <v>67</v>
      </c>
      <c r="C2999" s="13" t="s">
        <v>68</v>
      </c>
      <c r="D2999" s="13">
        <v>1994</v>
      </c>
      <c r="E2999" s="14">
        <f>data_filtered[[#This Row],[test_year]]-data_filtered[[#This Row],[model_year]]</f>
        <v>20</v>
      </c>
      <c r="F2999" s="13">
        <v>53</v>
      </c>
      <c r="G2999" s="13">
        <v>6</v>
      </c>
      <c r="H2999" s="13">
        <v>59</v>
      </c>
      <c r="I2999" s="13">
        <v>0.101694915254237</v>
      </c>
    </row>
    <row r="3000" spans="1:9" x14ac:dyDescent="0.35">
      <c r="A3000" s="13">
        <v>2015</v>
      </c>
      <c r="B3000" s="13" t="s">
        <v>33</v>
      </c>
      <c r="C3000" s="13" t="s">
        <v>203</v>
      </c>
      <c r="D3000" s="13">
        <v>2005</v>
      </c>
      <c r="E3000" s="14">
        <f>data_filtered[[#This Row],[test_year]]-data_filtered[[#This Row],[model_year]]</f>
        <v>10</v>
      </c>
      <c r="F3000" s="13">
        <v>53</v>
      </c>
      <c r="G3000" s="13">
        <v>6</v>
      </c>
      <c r="H3000" s="13">
        <v>59</v>
      </c>
      <c r="I3000" s="13">
        <v>0.101694915254237</v>
      </c>
    </row>
    <row r="3001" spans="1:9" x14ac:dyDescent="0.35">
      <c r="A3001" s="13">
        <v>2017</v>
      </c>
      <c r="B3001" s="13" t="s">
        <v>52</v>
      </c>
      <c r="C3001" s="13" t="s">
        <v>62</v>
      </c>
      <c r="D3001" s="13">
        <v>2013</v>
      </c>
      <c r="E3001" s="14">
        <f>data_filtered[[#This Row],[test_year]]-data_filtered[[#This Row],[model_year]]</f>
        <v>4</v>
      </c>
      <c r="F3001" s="13">
        <v>53</v>
      </c>
      <c r="G3001" s="13">
        <v>6</v>
      </c>
      <c r="H3001" s="13">
        <v>59</v>
      </c>
      <c r="I3001" s="13">
        <v>0.101694915254237</v>
      </c>
    </row>
    <row r="3002" spans="1:9" x14ac:dyDescent="0.35">
      <c r="A3002" s="13">
        <v>2017</v>
      </c>
      <c r="B3002" s="13" t="s">
        <v>30</v>
      </c>
      <c r="C3002" s="13" t="s">
        <v>47</v>
      </c>
      <c r="D3002" s="13">
        <v>2013</v>
      </c>
      <c r="E3002" s="14">
        <f>data_filtered[[#This Row],[test_year]]-data_filtered[[#This Row],[model_year]]</f>
        <v>4</v>
      </c>
      <c r="F3002" s="13">
        <v>53</v>
      </c>
      <c r="G3002" s="13">
        <v>6</v>
      </c>
      <c r="H3002" s="13">
        <v>59</v>
      </c>
      <c r="I3002" s="13">
        <v>0.101694915254237</v>
      </c>
    </row>
    <row r="3003" spans="1:9" x14ac:dyDescent="0.35">
      <c r="A3003" s="13">
        <v>2014</v>
      </c>
      <c r="B3003" s="13" t="s">
        <v>98</v>
      </c>
      <c r="C3003" s="13" t="s">
        <v>99</v>
      </c>
      <c r="D3003" s="13">
        <v>2004</v>
      </c>
      <c r="E3003" s="14">
        <f>data_filtered[[#This Row],[test_year]]-data_filtered[[#This Row],[model_year]]</f>
        <v>10</v>
      </c>
      <c r="F3003" s="13">
        <v>115</v>
      </c>
      <c r="G3003" s="13">
        <v>13</v>
      </c>
      <c r="H3003" s="13">
        <v>128</v>
      </c>
      <c r="I3003" s="13">
        <v>0.1015625</v>
      </c>
    </row>
    <row r="3004" spans="1:9" x14ac:dyDescent="0.35">
      <c r="A3004" s="14">
        <v>2013</v>
      </c>
      <c r="B3004" s="14" t="s">
        <v>26</v>
      </c>
      <c r="C3004" s="14" t="s">
        <v>110</v>
      </c>
      <c r="D3004" s="14">
        <v>2001</v>
      </c>
      <c r="E3004" s="14">
        <f>data_filtered[[#This Row],[test_year]]-data_filtered[[#This Row],[model_year]]</f>
        <v>12</v>
      </c>
      <c r="F3004" s="14">
        <v>124</v>
      </c>
      <c r="G3004" s="14">
        <v>14</v>
      </c>
      <c r="H3004" s="14">
        <v>138</v>
      </c>
      <c r="I3004" s="14">
        <v>0.101449275362319</v>
      </c>
    </row>
    <row r="3005" spans="1:9" x14ac:dyDescent="0.35">
      <c r="A3005" s="14">
        <v>2017</v>
      </c>
      <c r="B3005" s="14" t="s">
        <v>24</v>
      </c>
      <c r="C3005" s="14" t="s">
        <v>71</v>
      </c>
      <c r="D3005" s="14">
        <v>2004</v>
      </c>
      <c r="E3005" s="14">
        <f>data_filtered[[#This Row],[test_year]]-data_filtered[[#This Row],[model_year]]</f>
        <v>13</v>
      </c>
      <c r="F3005" s="14">
        <v>124</v>
      </c>
      <c r="G3005" s="14">
        <v>14</v>
      </c>
      <c r="H3005" s="14">
        <v>138</v>
      </c>
      <c r="I3005" s="14">
        <v>0.101449275362319</v>
      </c>
    </row>
    <row r="3006" spans="1:9" x14ac:dyDescent="0.35">
      <c r="A3006" s="14">
        <v>2014</v>
      </c>
      <c r="B3006" s="14" t="s">
        <v>26</v>
      </c>
      <c r="C3006" s="14" t="s">
        <v>223</v>
      </c>
      <c r="D3006" s="14">
        <v>2004</v>
      </c>
      <c r="E3006" s="14">
        <f>data_filtered[[#This Row],[test_year]]-data_filtered[[#This Row],[model_year]]</f>
        <v>10</v>
      </c>
      <c r="F3006" s="14">
        <v>62</v>
      </c>
      <c r="G3006" s="14">
        <v>7</v>
      </c>
      <c r="H3006" s="14">
        <v>69</v>
      </c>
      <c r="I3006" s="14">
        <v>0.101449275362319</v>
      </c>
    </row>
    <row r="3007" spans="1:9" x14ac:dyDescent="0.35">
      <c r="A3007" s="14">
        <v>2015</v>
      </c>
      <c r="B3007" s="14" t="s">
        <v>30</v>
      </c>
      <c r="C3007" s="14" t="s">
        <v>222</v>
      </c>
      <c r="D3007" s="14">
        <v>2000</v>
      </c>
      <c r="E3007" s="14">
        <f>data_filtered[[#This Row],[test_year]]-data_filtered[[#This Row],[model_year]]</f>
        <v>15</v>
      </c>
      <c r="F3007" s="14">
        <v>62</v>
      </c>
      <c r="G3007" s="14">
        <v>7</v>
      </c>
      <c r="H3007" s="14">
        <v>69</v>
      </c>
      <c r="I3007" s="14">
        <v>0.101449275362319</v>
      </c>
    </row>
    <row r="3008" spans="1:9" x14ac:dyDescent="0.35">
      <c r="A3008" s="14">
        <v>2016</v>
      </c>
      <c r="B3008" s="14" t="s">
        <v>24</v>
      </c>
      <c r="C3008" s="14" t="s">
        <v>267</v>
      </c>
      <c r="D3008" s="14">
        <v>2011</v>
      </c>
      <c r="E3008" s="14">
        <f>data_filtered[[#This Row],[test_year]]-data_filtered[[#This Row],[model_year]]</f>
        <v>5</v>
      </c>
      <c r="F3008" s="14">
        <v>62</v>
      </c>
      <c r="G3008" s="14">
        <v>7</v>
      </c>
      <c r="H3008" s="14">
        <v>69</v>
      </c>
      <c r="I3008" s="14">
        <v>0.101449275362319</v>
      </c>
    </row>
    <row r="3009" spans="1:9" x14ac:dyDescent="0.35">
      <c r="A3009" s="14">
        <v>2016</v>
      </c>
      <c r="B3009" s="14" t="s">
        <v>30</v>
      </c>
      <c r="C3009" s="14" t="s">
        <v>40</v>
      </c>
      <c r="D3009" s="14">
        <v>1995</v>
      </c>
      <c r="E3009" s="14">
        <f>data_filtered[[#This Row],[test_year]]-data_filtered[[#This Row],[model_year]]</f>
        <v>21</v>
      </c>
      <c r="F3009" s="14">
        <v>62</v>
      </c>
      <c r="G3009" s="14">
        <v>7</v>
      </c>
      <c r="H3009" s="14">
        <v>69</v>
      </c>
      <c r="I3009" s="14">
        <v>0.101449275362319</v>
      </c>
    </row>
    <row r="3010" spans="1:9" x14ac:dyDescent="0.35">
      <c r="A3010" s="13">
        <v>2016</v>
      </c>
      <c r="B3010" s="13" t="s">
        <v>186</v>
      </c>
      <c r="C3010" s="13" t="s">
        <v>187</v>
      </c>
      <c r="D3010" s="13">
        <v>2003</v>
      </c>
      <c r="E3010" s="14">
        <f>data_filtered[[#This Row],[test_year]]-data_filtered[[#This Row],[model_year]]</f>
        <v>13</v>
      </c>
      <c r="F3010" s="13">
        <v>62</v>
      </c>
      <c r="G3010" s="13">
        <v>7</v>
      </c>
      <c r="H3010" s="13">
        <v>69</v>
      </c>
      <c r="I3010" s="13">
        <v>0.101449275362319</v>
      </c>
    </row>
    <row r="3011" spans="1:9" x14ac:dyDescent="0.35">
      <c r="A3011" s="13">
        <v>2017</v>
      </c>
      <c r="B3011" s="13" t="s">
        <v>52</v>
      </c>
      <c r="C3011" s="13" t="s">
        <v>91</v>
      </c>
      <c r="D3011" s="13">
        <v>2009</v>
      </c>
      <c r="E3011" s="14">
        <f>data_filtered[[#This Row],[test_year]]-data_filtered[[#This Row],[model_year]]</f>
        <v>8</v>
      </c>
      <c r="F3011" s="13">
        <v>62</v>
      </c>
      <c r="G3011" s="13">
        <v>7</v>
      </c>
      <c r="H3011" s="13">
        <v>69</v>
      </c>
      <c r="I3011" s="13">
        <v>0.101449275362319</v>
      </c>
    </row>
    <row r="3012" spans="1:9" x14ac:dyDescent="0.35">
      <c r="A3012" s="13">
        <v>2015</v>
      </c>
      <c r="B3012" s="13" t="s">
        <v>33</v>
      </c>
      <c r="C3012" s="13" t="s">
        <v>86</v>
      </c>
      <c r="D3012" s="13">
        <v>2006</v>
      </c>
      <c r="E3012" s="14">
        <f>data_filtered[[#This Row],[test_year]]-data_filtered[[#This Row],[model_year]]</f>
        <v>9</v>
      </c>
      <c r="F3012" s="13">
        <v>133</v>
      </c>
      <c r="G3012" s="13">
        <v>15</v>
      </c>
      <c r="H3012" s="13">
        <v>148</v>
      </c>
      <c r="I3012" s="13">
        <v>0.101351351351351</v>
      </c>
    </row>
    <row r="3013" spans="1:9" x14ac:dyDescent="0.35">
      <c r="A3013" s="14">
        <v>2017</v>
      </c>
      <c r="B3013" s="14" t="s">
        <v>118</v>
      </c>
      <c r="C3013" s="14" t="s">
        <v>119</v>
      </c>
      <c r="D3013" s="14">
        <v>2007</v>
      </c>
      <c r="E3013" s="14">
        <f>data_filtered[[#This Row],[test_year]]-data_filtered[[#This Row],[model_year]]</f>
        <v>10</v>
      </c>
      <c r="F3013" s="14">
        <v>133</v>
      </c>
      <c r="G3013" s="14">
        <v>15</v>
      </c>
      <c r="H3013" s="14">
        <v>148</v>
      </c>
      <c r="I3013" s="14">
        <v>0.101351351351351</v>
      </c>
    </row>
    <row r="3014" spans="1:9" x14ac:dyDescent="0.35">
      <c r="A3014" s="14">
        <v>2016</v>
      </c>
      <c r="B3014" s="14" t="s">
        <v>42</v>
      </c>
      <c r="C3014" s="14" t="s">
        <v>43</v>
      </c>
      <c r="D3014" s="14">
        <v>2003</v>
      </c>
      <c r="E3014" s="14">
        <f>data_filtered[[#This Row],[test_year]]-data_filtered[[#This Row],[model_year]]</f>
        <v>13</v>
      </c>
      <c r="F3014" s="14">
        <v>204</v>
      </c>
      <c r="G3014" s="14">
        <v>23</v>
      </c>
      <c r="H3014" s="14">
        <v>227</v>
      </c>
      <c r="I3014" s="14">
        <v>0.101321585903084</v>
      </c>
    </row>
    <row r="3015" spans="1:9" x14ac:dyDescent="0.35">
      <c r="A3015" s="13">
        <v>2015</v>
      </c>
      <c r="B3015" s="13" t="s">
        <v>26</v>
      </c>
      <c r="C3015" s="13" t="s">
        <v>27</v>
      </c>
      <c r="D3015" s="13">
        <v>2002</v>
      </c>
      <c r="E3015" s="14">
        <f>data_filtered[[#This Row],[test_year]]-data_filtered[[#This Row],[model_year]]</f>
        <v>13</v>
      </c>
      <c r="F3015" s="13">
        <v>346</v>
      </c>
      <c r="G3015" s="13">
        <v>39</v>
      </c>
      <c r="H3015" s="13">
        <v>385</v>
      </c>
      <c r="I3015" s="13">
        <v>0.101298701298701</v>
      </c>
    </row>
    <row r="3016" spans="1:9" x14ac:dyDescent="0.35">
      <c r="A3016" s="14">
        <v>2013</v>
      </c>
      <c r="B3016" s="14" t="s">
        <v>33</v>
      </c>
      <c r="C3016" s="14" t="s">
        <v>254</v>
      </c>
      <c r="D3016" s="14">
        <v>2004</v>
      </c>
      <c r="E3016" s="14">
        <f>data_filtered[[#This Row],[test_year]]-data_filtered[[#This Row],[model_year]]</f>
        <v>9</v>
      </c>
      <c r="F3016" s="14">
        <v>71</v>
      </c>
      <c r="G3016" s="14">
        <v>8</v>
      </c>
      <c r="H3016" s="14">
        <v>79</v>
      </c>
      <c r="I3016" s="14">
        <v>0.10126582278481</v>
      </c>
    </row>
    <row r="3017" spans="1:9" x14ac:dyDescent="0.35">
      <c r="A3017" s="13">
        <v>2014</v>
      </c>
      <c r="B3017" s="13" t="s">
        <v>190</v>
      </c>
      <c r="C3017" s="13" t="s">
        <v>219</v>
      </c>
      <c r="D3017" s="13">
        <v>2004</v>
      </c>
      <c r="E3017" s="14">
        <f>data_filtered[[#This Row],[test_year]]-data_filtered[[#This Row],[model_year]]</f>
        <v>10</v>
      </c>
      <c r="F3017" s="13">
        <v>71</v>
      </c>
      <c r="G3017" s="13">
        <v>8</v>
      </c>
      <c r="H3017" s="13">
        <v>79</v>
      </c>
      <c r="I3017" s="13">
        <v>0.10126582278481</v>
      </c>
    </row>
    <row r="3018" spans="1:9" x14ac:dyDescent="0.35">
      <c r="A3018" s="13">
        <v>2015</v>
      </c>
      <c r="B3018" s="13" t="s">
        <v>98</v>
      </c>
      <c r="C3018" s="13" t="s">
        <v>41</v>
      </c>
      <c r="D3018" s="13">
        <v>2001</v>
      </c>
      <c r="E3018" s="14">
        <f>data_filtered[[#This Row],[test_year]]-data_filtered[[#This Row],[model_year]]</f>
        <v>14</v>
      </c>
      <c r="F3018" s="13">
        <v>71</v>
      </c>
      <c r="G3018" s="13">
        <v>8</v>
      </c>
      <c r="H3018" s="13">
        <v>79</v>
      </c>
      <c r="I3018" s="13">
        <v>0.10126582278481</v>
      </c>
    </row>
    <row r="3019" spans="1:9" x14ac:dyDescent="0.35">
      <c r="A3019" s="14">
        <v>2017</v>
      </c>
      <c r="B3019" s="14" t="s">
        <v>24</v>
      </c>
      <c r="C3019" s="14" t="s">
        <v>210</v>
      </c>
      <c r="D3019" s="14">
        <v>2005</v>
      </c>
      <c r="E3019" s="14">
        <f>data_filtered[[#This Row],[test_year]]-data_filtered[[#This Row],[model_year]]</f>
        <v>12</v>
      </c>
      <c r="F3019" s="14">
        <v>71</v>
      </c>
      <c r="G3019" s="14">
        <v>8</v>
      </c>
      <c r="H3019" s="14">
        <v>79</v>
      </c>
      <c r="I3019" s="14">
        <v>0.10126582278481</v>
      </c>
    </row>
    <row r="3020" spans="1:9" x14ac:dyDescent="0.35">
      <c r="A3020" s="14">
        <v>2017</v>
      </c>
      <c r="B3020" s="14" t="s">
        <v>52</v>
      </c>
      <c r="C3020" s="14" t="s">
        <v>168</v>
      </c>
      <c r="D3020" s="14">
        <v>1998</v>
      </c>
      <c r="E3020" s="14">
        <f>data_filtered[[#This Row],[test_year]]-data_filtered[[#This Row],[model_year]]</f>
        <v>19</v>
      </c>
      <c r="F3020" s="14">
        <v>71</v>
      </c>
      <c r="G3020" s="14">
        <v>8</v>
      </c>
      <c r="H3020" s="14">
        <v>79</v>
      </c>
      <c r="I3020" s="14">
        <v>0.10126582278481</v>
      </c>
    </row>
    <row r="3021" spans="1:9" x14ac:dyDescent="0.35">
      <c r="A3021" s="13">
        <v>2013</v>
      </c>
      <c r="B3021" s="13" t="s">
        <v>30</v>
      </c>
      <c r="C3021" s="13" t="s">
        <v>225</v>
      </c>
      <c r="D3021" s="13">
        <v>2003</v>
      </c>
      <c r="E3021" s="14">
        <f>data_filtered[[#This Row],[test_year]]-data_filtered[[#This Row],[model_year]]</f>
        <v>10</v>
      </c>
      <c r="F3021" s="13">
        <v>80</v>
      </c>
      <c r="G3021" s="13">
        <v>9</v>
      </c>
      <c r="H3021" s="13">
        <v>89</v>
      </c>
      <c r="I3021" s="13">
        <v>0.101123595505618</v>
      </c>
    </row>
    <row r="3022" spans="1:9" x14ac:dyDescent="0.35">
      <c r="A3022" s="14">
        <v>2013</v>
      </c>
      <c r="B3022" s="14" t="s">
        <v>42</v>
      </c>
      <c r="C3022" s="14" t="s">
        <v>182</v>
      </c>
      <c r="D3022" s="14">
        <v>2001</v>
      </c>
      <c r="E3022" s="14">
        <f>data_filtered[[#This Row],[test_year]]-data_filtered[[#This Row],[model_year]]</f>
        <v>12</v>
      </c>
      <c r="F3022" s="14">
        <v>80</v>
      </c>
      <c r="G3022" s="14">
        <v>9</v>
      </c>
      <c r="H3022" s="14">
        <v>89</v>
      </c>
      <c r="I3022" s="14">
        <v>0.101123595505618</v>
      </c>
    </row>
    <row r="3023" spans="1:9" x14ac:dyDescent="0.35">
      <c r="A3023" s="13">
        <v>2013</v>
      </c>
      <c r="B3023" s="13" t="s">
        <v>37</v>
      </c>
      <c r="C3023" s="13" t="s">
        <v>157</v>
      </c>
      <c r="D3023" s="13">
        <v>2005</v>
      </c>
      <c r="E3023" s="14">
        <f>data_filtered[[#This Row],[test_year]]-data_filtered[[#This Row],[model_year]]</f>
        <v>8</v>
      </c>
      <c r="F3023" s="13">
        <v>80</v>
      </c>
      <c r="G3023" s="13">
        <v>9</v>
      </c>
      <c r="H3023" s="13">
        <v>89</v>
      </c>
      <c r="I3023" s="13">
        <v>0.101123595505618</v>
      </c>
    </row>
    <row r="3024" spans="1:9" x14ac:dyDescent="0.35">
      <c r="A3024" s="13">
        <v>2016</v>
      </c>
      <c r="B3024" s="13" t="s">
        <v>153</v>
      </c>
      <c r="C3024" s="13" t="s">
        <v>224</v>
      </c>
      <c r="D3024" s="13">
        <v>2006</v>
      </c>
      <c r="E3024" s="14">
        <f>data_filtered[[#This Row],[test_year]]-data_filtered[[#This Row],[model_year]]</f>
        <v>10</v>
      </c>
      <c r="F3024" s="13">
        <v>80</v>
      </c>
      <c r="G3024" s="13">
        <v>9</v>
      </c>
      <c r="H3024" s="13">
        <v>89</v>
      </c>
      <c r="I3024" s="13">
        <v>0.101123595505618</v>
      </c>
    </row>
    <row r="3025" spans="1:9" x14ac:dyDescent="0.35">
      <c r="A3025" s="13">
        <v>2014</v>
      </c>
      <c r="B3025" s="13" t="s">
        <v>52</v>
      </c>
      <c r="C3025" s="13" t="s">
        <v>74</v>
      </c>
      <c r="D3025" s="13">
        <v>2004</v>
      </c>
      <c r="E3025" s="14">
        <f>data_filtered[[#This Row],[test_year]]-data_filtered[[#This Row],[model_year]]</f>
        <v>10</v>
      </c>
      <c r="F3025" s="13">
        <v>196</v>
      </c>
      <c r="G3025" s="13">
        <v>22</v>
      </c>
      <c r="H3025" s="13">
        <v>218</v>
      </c>
      <c r="I3025" s="13">
        <v>0.100917431192661</v>
      </c>
    </row>
    <row r="3026" spans="1:9" x14ac:dyDescent="0.35">
      <c r="A3026" s="13">
        <v>2015</v>
      </c>
      <c r="B3026" s="13" t="s">
        <v>42</v>
      </c>
      <c r="C3026" s="13" t="s">
        <v>45</v>
      </c>
      <c r="D3026" s="13">
        <v>2001</v>
      </c>
      <c r="E3026" s="14">
        <f>data_filtered[[#This Row],[test_year]]-data_filtered[[#This Row],[model_year]]</f>
        <v>14</v>
      </c>
      <c r="F3026" s="13">
        <v>107</v>
      </c>
      <c r="G3026" s="13">
        <v>12</v>
      </c>
      <c r="H3026" s="13">
        <v>119</v>
      </c>
      <c r="I3026" s="13">
        <v>0.10084033613445401</v>
      </c>
    </row>
    <row r="3027" spans="1:9" x14ac:dyDescent="0.35">
      <c r="A3027" s="13">
        <v>2016</v>
      </c>
      <c r="B3027" s="13" t="s">
        <v>67</v>
      </c>
      <c r="C3027" s="13" t="s">
        <v>77</v>
      </c>
      <c r="D3027" s="13">
        <v>2005</v>
      </c>
      <c r="E3027" s="14">
        <f>data_filtered[[#This Row],[test_year]]-data_filtered[[#This Row],[model_year]]</f>
        <v>11</v>
      </c>
      <c r="F3027" s="13">
        <v>107</v>
      </c>
      <c r="G3027" s="13">
        <v>12</v>
      </c>
      <c r="H3027" s="13">
        <v>119</v>
      </c>
      <c r="I3027" s="13">
        <v>0.10084033613445401</v>
      </c>
    </row>
    <row r="3028" spans="1:9" x14ac:dyDescent="0.35">
      <c r="A3028" s="13">
        <v>2016</v>
      </c>
      <c r="B3028" s="13" t="s">
        <v>26</v>
      </c>
      <c r="C3028" s="13" t="s">
        <v>35</v>
      </c>
      <c r="D3028" s="13">
        <v>2000</v>
      </c>
      <c r="E3028" s="14">
        <f>data_filtered[[#This Row],[test_year]]-data_filtered[[#This Row],[model_year]]</f>
        <v>16</v>
      </c>
      <c r="F3028" s="13">
        <v>107</v>
      </c>
      <c r="G3028" s="13">
        <v>12</v>
      </c>
      <c r="H3028" s="13">
        <v>119</v>
      </c>
      <c r="I3028" s="13">
        <v>0.10084033613445401</v>
      </c>
    </row>
    <row r="3029" spans="1:9" x14ac:dyDescent="0.35">
      <c r="A3029" s="13">
        <v>2016</v>
      </c>
      <c r="B3029" s="13" t="s">
        <v>30</v>
      </c>
      <c r="C3029" s="13" t="s">
        <v>75</v>
      </c>
      <c r="D3029" s="13">
        <v>1999</v>
      </c>
      <c r="E3029" s="14">
        <f>data_filtered[[#This Row],[test_year]]-data_filtered[[#This Row],[model_year]]</f>
        <v>17</v>
      </c>
      <c r="F3029" s="13">
        <v>134</v>
      </c>
      <c r="G3029" s="13">
        <v>15</v>
      </c>
      <c r="H3029" s="13">
        <v>149</v>
      </c>
      <c r="I3029" s="13">
        <v>0.100671140939597</v>
      </c>
    </row>
    <row r="3030" spans="1:9" x14ac:dyDescent="0.35">
      <c r="A3030" s="14">
        <v>2014</v>
      </c>
      <c r="B3030" s="14" t="s">
        <v>30</v>
      </c>
      <c r="C3030" s="14" t="s">
        <v>75</v>
      </c>
      <c r="D3030" s="14">
        <v>2003</v>
      </c>
      <c r="E3030" s="14">
        <f>data_filtered[[#This Row],[test_year]]-data_filtered[[#This Row],[model_year]]</f>
        <v>11</v>
      </c>
      <c r="F3030" s="14">
        <v>152</v>
      </c>
      <c r="G3030" s="14">
        <v>17</v>
      </c>
      <c r="H3030" s="14">
        <v>169</v>
      </c>
      <c r="I3030" s="14">
        <v>0.100591715976331</v>
      </c>
    </row>
    <row r="3031" spans="1:9" x14ac:dyDescent="0.35">
      <c r="A3031" s="13">
        <v>2013</v>
      </c>
      <c r="B3031" s="13" t="s">
        <v>42</v>
      </c>
      <c r="C3031" s="13" t="s">
        <v>66</v>
      </c>
      <c r="D3031" s="13">
        <v>1994</v>
      </c>
      <c r="E3031" s="14">
        <f>data_filtered[[#This Row],[test_year]]-data_filtered[[#This Row],[model_year]]</f>
        <v>19</v>
      </c>
      <c r="F3031" s="13">
        <v>179</v>
      </c>
      <c r="G3031" s="13">
        <v>20</v>
      </c>
      <c r="H3031" s="13">
        <v>199</v>
      </c>
      <c r="I3031" s="13">
        <v>0.10050251256281401</v>
      </c>
    </row>
    <row r="3032" spans="1:9" x14ac:dyDescent="0.35">
      <c r="A3032" s="13">
        <v>2013</v>
      </c>
      <c r="B3032" s="13" t="s">
        <v>67</v>
      </c>
      <c r="C3032" s="13" t="s">
        <v>77</v>
      </c>
      <c r="D3032" s="13">
        <v>2004</v>
      </c>
      <c r="E3032" s="14">
        <f>data_filtered[[#This Row],[test_year]]-data_filtered[[#This Row],[model_year]]</f>
        <v>9</v>
      </c>
      <c r="F3032" s="13">
        <v>197</v>
      </c>
      <c r="G3032" s="13">
        <v>22</v>
      </c>
      <c r="H3032" s="13">
        <v>219</v>
      </c>
      <c r="I3032" s="13">
        <v>0.100456621004566</v>
      </c>
    </row>
    <row r="3033" spans="1:9" x14ac:dyDescent="0.35">
      <c r="A3033" s="14">
        <v>2017</v>
      </c>
      <c r="B3033" s="14" t="s">
        <v>33</v>
      </c>
      <c r="C3033" s="14" t="s">
        <v>34</v>
      </c>
      <c r="D3033" s="14">
        <v>2006</v>
      </c>
      <c r="E3033" s="14">
        <f>data_filtered[[#This Row],[test_year]]-data_filtered[[#This Row],[model_year]]</f>
        <v>11</v>
      </c>
      <c r="F3033" s="14">
        <v>225</v>
      </c>
      <c r="G3033" s="14">
        <v>25</v>
      </c>
      <c r="H3033" s="14">
        <v>250</v>
      </c>
      <c r="I3033" s="14">
        <v>0.1</v>
      </c>
    </row>
    <row r="3034" spans="1:9" x14ac:dyDescent="0.35">
      <c r="A3034" s="14">
        <v>2013</v>
      </c>
      <c r="B3034" s="14" t="s">
        <v>37</v>
      </c>
      <c r="C3034" s="14" t="s">
        <v>39</v>
      </c>
      <c r="D3034" s="14">
        <v>2005</v>
      </c>
      <c r="E3034" s="14">
        <f>data_filtered[[#This Row],[test_year]]-data_filtered[[#This Row],[model_year]]</f>
        <v>8</v>
      </c>
      <c r="F3034" s="14">
        <v>189</v>
      </c>
      <c r="G3034" s="14">
        <v>21</v>
      </c>
      <c r="H3034" s="14">
        <v>210</v>
      </c>
      <c r="I3034" s="14">
        <v>0.1</v>
      </c>
    </row>
    <row r="3035" spans="1:9" x14ac:dyDescent="0.35">
      <c r="A3035" s="14">
        <v>2015</v>
      </c>
      <c r="B3035" s="14" t="s">
        <v>30</v>
      </c>
      <c r="C3035" s="14" t="s">
        <v>75</v>
      </c>
      <c r="D3035" s="14">
        <v>2001</v>
      </c>
      <c r="E3035" s="14">
        <f>data_filtered[[#This Row],[test_year]]-data_filtered[[#This Row],[model_year]]</f>
        <v>14</v>
      </c>
      <c r="F3035" s="14">
        <v>144</v>
      </c>
      <c r="G3035" s="14">
        <v>16</v>
      </c>
      <c r="H3035" s="14">
        <v>160</v>
      </c>
      <c r="I3035" s="14">
        <v>0.1</v>
      </c>
    </row>
    <row r="3036" spans="1:9" x14ac:dyDescent="0.35">
      <c r="A3036" s="13">
        <v>2016</v>
      </c>
      <c r="B3036" s="13" t="s">
        <v>37</v>
      </c>
      <c r="C3036" s="13" t="s">
        <v>39</v>
      </c>
      <c r="D3036" s="13">
        <v>2005</v>
      </c>
      <c r="E3036" s="14">
        <f>data_filtered[[#This Row],[test_year]]-data_filtered[[#This Row],[model_year]]</f>
        <v>11</v>
      </c>
      <c r="F3036" s="13">
        <v>144</v>
      </c>
      <c r="G3036" s="13">
        <v>16</v>
      </c>
      <c r="H3036" s="13">
        <v>160</v>
      </c>
      <c r="I3036" s="13">
        <v>0.1</v>
      </c>
    </row>
    <row r="3037" spans="1:9" x14ac:dyDescent="0.35">
      <c r="A3037" s="14">
        <v>2013</v>
      </c>
      <c r="B3037" s="14" t="s">
        <v>30</v>
      </c>
      <c r="C3037" s="14" t="s">
        <v>141</v>
      </c>
      <c r="D3037" s="14">
        <v>2003</v>
      </c>
      <c r="E3037" s="14">
        <f>data_filtered[[#This Row],[test_year]]-data_filtered[[#This Row],[model_year]]</f>
        <v>10</v>
      </c>
      <c r="F3037" s="14">
        <v>135</v>
      </c>
      <c r="G3037" s="14">
        <v>15</v>
      </c>
      <c r="H3037" s="14">
        <v>150</v>
      </c>
      <c r="I3037" s="14">
        <v>0.1</v>
      </c>
    </row>
    <row r="3038" spans="1:9" x14ac:dyDescent="0.35">
      <c r="A3038" s="13">
        <v>2015</v>
      </c>
      <c r="B3038" s="13" t="s">
        <v>30</v>
      </c>
      <c r="C3038" s="13" t="s">
        <v>75</v>
      </c>
      <c r="D3038" s="13">
        <v>2011</v>
      </c>
      <c r="E3038" s="14">
        <f>data_filtered[[#This Row],[test_year]]-data_filtered[[#This Row],[model_year]]</f>
        <v>4</v>
      </c>
      <c r="F3038" s="13">
        <v>135</v>
      </c>
      <c r="G3038" s="13">
        <v>15</v>
      </c>
      <c r="H3038" s="13">
        <v>150</v>
      </c>
      <c r="I3038" s="13">
        <v>0.1</v>
      </c>
    </row>
    <row r="3039" spans="1:9" x14ac:dyDescent="0.35">
      <c r="A3039" s="14">
        <v>2016</v>
      </c>
      <c r="B3039" s="14" t="s">
        <v>113</v>
      </c>
      <c r="C3039" s="14" t="s">
        <v>114</v>
      </c>
      <c r="D3039" s="14">
        <v>2006</v>
      </c>
      <c r="E3039" s="14">
        <f>data_filtered[[#This Row],[test_year]]-data_filtered[[#This Row],[model_year]]</f>
        <v>10</v>
      </c>
      <c r="F3039" s="14">
        <v>126</v>
      </c>
      <c r="G3039" s="14">
        <v>14</v>
      </c>
      <c r="H3039" s="14">
        <v>140</v>
      </c>
      <c r="I3039" s="14">
        <v>0.1</v>
      </c>
    </row>
    <row r="3040" spans="1:9" x14ac:dyDescent="0.35">
      <c r="A3040" s="14">
        <v>2014</v>
      </c>
      <c r="B3040" s="14" t="s">
        <v>30</v>
      </c>
      <c r="C3040" s="14" t="s">
        <v>156</v>
      </c>
      <c r="D3040" s="14">
        <v>2003</v>
      </c>
      <c r="E3040" s="14">
        <f>data_filtered[[#This Row],[test_year]]-data_filtered[[#This Row],[model_year]]</f>
        <v>11</v>
      </c>
      <c r="F3040" s="14">
        <v>117</v>
      </c>
      <c r="G3040" s="14">
        <v>13</v>
      </c>
      <c r="H3040" s="14">
        <v>130</v>
      </c>
      <c r="I3040" s="14">
        <v>0.1</v>
      </c>
    </row>
    <row r="3041" spans="1:9" x14ac:dyDescent="0.35">
      <c r="A3041" s="13">
        <v>2013</v>
      </c>
      <c r="B3041" s="13" t="s">
        <v>26</v>
      </c>
      <c r="C3041" s="13" t="s">
        <v>78</v>
      </c>
      <c r="D3041" s="13">
        <v>2001</v>
      </c>
      <c r="E3041" s="14">
        <f>data_filtered[[#This Row],[test_year]]-data_filtered[[#This Row],[model_year]]</f>
        <v>12</v>
      </c>
      <c r="F3041" s="13">
        <v>90</v>
      </c>
      <c r="G3041" s="13">
        <v>10</v>
      </c>
      <c r="H3041" s="13">
        <v>100</v>
      </c>
      <c r="I3041" s="13">
        <v>0.1</v>
      </c>
    </row>
    <row r="3042" spans="1:9" x14ac:dyDescent="0.35">
      <c r="A3042" s="13">
        <v>2017</v>
      </c>
      <c r="B3042" s="13" t="s">
        <v>42</v>
      </c>
      <c r="C3042" s="13" t="s">
        <v>45</v>
      </c>
      <c r="D3042" s="13">
        <v>2002</v>
      </c>
      <c r="E3042" s="14">
        <f>data_filtered[[#This Row],[test_year]]-data_filtered[[#This Row],[model_year]]</f>
        <v>15</v>
      </c>
      <c r="F3042" s="13">
        <v>90</v>
      </c>
      <c r="G3042" s="13">
        <v>10</v>
      </c>
      <c r="H3042" s="13">
        <v>100</v>
      </c>
      <c r="I3042" s="13">
        <v>0.1</v>
      </c>
    </row>
    <row r="3043" spans="1:9" x14ac:dyDescent="0.35">
      <c r="A3043" s="14">
        <v>2015</v>
      </c>
      <c r="B3043" s="14" t="s">
        <v>30</v>
      </c>
      <c r="C3043" s="14" t="s">
        <v>204</v>
      </c>
      <c r="D3043" s="14">
        <v>2002</v>
      </c>
      <c r="E3043" s="14">
        <f>data_filtered[[#This Row],[test_year]]-data_filtered[[#This Row],[model_year]]</f>
        <v>13</v>
      </c>
      <c r="F3043" s="14">
        <v>81</v>
      </c>
      <c r="G3043" s="14">
        <v>9</v>
      </c>
      <c r="H3043" s="14">
        <v>90</v>
      </c>
      <c r="I3043" s="14">
        <v>0.1</v>
      </c>
    </row>
    <row r="3044" spans="1:9" x14ac:dyDescent="0.35">
      <c r="A3044" s="13">
        <v>2015</v>
      </c>
      <c r="B3044" s="13" t="s">
        <v>67</v>
      </c>
      <c r="C3044" s="13" t="s">
        <v>138</v>
      </c>
      <c r="D3044" s="13">
        <v>1997</v>
      </c>
      <c r="E3044" s="14">
        <f>data_filtered[[#This Row],[test_year]]-data_filtered[[#This Row],[model_year]]</f>
        <v>18</v>
      </c>
      <c r="F3044" s="13">
        <v>81</v>
      </c>
      <c r="G3044" s="13">
        <v>9</v>
      </c>
      <c r="H3044" s="13">
        <v>90</v>
      </c>
      <c r="I3044" s="13">
        <v>0.1</v>
      </c>
    </row>
    <row r="3045" spans="1:9" x14ac:dyDescent="0.35">
      <c r="A3045" s="14">
        <v>2016</v>
      </c>
      <c r="B3045" s="14" t="s">
        <v>30</v>
      </c>
      <c r="C3045" s="14" t="s">
        <v>32</v>
      </c>
      <c r="D3045" s="14">
        <v>2004</v>
      </c>
      <c r="E3045" s="14">
        <f>data_filtered[[#This Row],[test_year]]-data_filtered[[#This Row],[model_year]]</f>
        <v>12</v>
      </c>
      <c r="F3045" s="14">
        <v>81</v>
      </c>
      <c r="G3045" s="14">
        <v>9</v>
      </c>
      <c r="H3045" s="14">
        <v>90</v>
      </c>
      <c r="I3045" s="14">
        <v>0.1</v>
      </c>
    </row>
    <row r="3046" spans="1:9" x14ac:dyDescent="0.35">
      <c r="A3046" s="14">
        <v>2017</v>
      </c>
      <c r="B3046" s="14" t="s">
        <v>26</v>
      </c>
      <c r="C3046" s="14" t="s">
        <v>35</v>
      </c>
      <c r="D3046" s="14">
        <v>1997</v>
      </c>
      <c r="E3046" s="14">
        <f>data_filtered[[#This Row],[test_year]]-data_filtered[[#This Row],[model_year]]</f>
        <v>20</v>
      </c>
      <c r="F3046" s="14">
        <v>81</v>
      </c>
      <c r="G3046" s="14">
        <v>9</v>
      </c>
      <c r="H3046" s="14">
        <v>90</v>
      </c>
      <c r="I3046" s="14">
        <v>0.1</v>
      </c>
    </row>
    <row r="3047" spans="1:9" x14ac:dyDescent="0.35">
      <c r="A3047" s="14">
        <v>2014</v>
      </c>
      <c r="B3047" s="14" t="s">
        <v>24</v>
      </c>
      <c r="C3047" s="14" t="s">
        <v>155</v>
      </c>
      <c r="D3047" s="14">
        <v>2004</v>
      </c>
      <c r="E3047" s="14">
        <f>data_filtered[[#This Row],[test_year]]-data_filtered[[#This Row],[model_year]]</f>
        <v>10</v>
      </c>
      <c r="F3047" s="14">
        <v>72</v>
      </c>
      <c r="G3047" s="14">
        <v>8</v>
      </c>
      <c r="H3047" s="14">
        <v>80</v>
      </c>
      <c r="I3047" s="14">
        <v>0.1</v>
      </c>
    </row>
    <row r="3048" spans="1:9" x14ac:dyDescent="0.35">
      <c r="A3048" s="13">
        <v>2014</v>
      </c>
      <c r="B3048" s="13" t="s">
        <v>52</v>
      </c>
      <c r="C3048" s="13" t="s">
        <v>131</v>
      </c>
      <c r="D3048" s="13">
        <v>2005</v>
      </c>
      <c r="E3048" s="14">
        <f>data_filtered[[#This Row],[test_year]]-data_filtered[[#This Row],[model_year]]</f>
        <v>9</v>
      </c>
      <c r="F3048" s="13">
        <v>72</v>
      </c>
      <c r="G3048" s="13">
        <v>8</v>
      </c>
      <c r="H3048" s="13">
        <v>80</v>
      </c>
      <c r="I3048" s="13">
        <v>0.1</v>
      </c>
    </row>
    <row r="3049" spans="1:9" x14ac:dyDescent="0.35">
      <c r="A3049" s="13">
        <v>2014</v>
      </c>
      <c r="B3049" s="13" t="s">
        <v>98</v>
      </c>
      <c r="C3049" s="13" t="s">
        <v>248</v>
      </c>
      <c r="D3049" s="13">
        <v>2008</v>
      </c>
      <c r="E3049" s="14">
        <f>data_filtered[[#This Row],[test_year]]-data_filtered[[#This Row],[model_year]]</f>
        <v>6</v>
      </c>
      <c r="F3049" s="13">
        <v>72</v>
      </c>
      <c r="G3049" s="13">
        <v>8</v>
      </c>
      <c r="H3049" s="13">
        <v>80</v>
      </c>
      <c r="I3049" s="13">
        <v>0.1</v>
      </c>
    </row>
    <row r="3050" spans="1:9" x14ac:dyDescent="0.35">
      <c r="A3050" s="14">
        <v>2015</v>
      </c>
      <c r="B3050" s="14" t="s">
        <v>42</v>
      </c>
      <c r="C3050" s="14" t="s">
        <v>45</v>
      </c>
      <c r="D3050" s="14">
        <v>1998</v>
      </c>
      <c r="E3050" s="14">
        <f>data_filtered[[#This Row],[test_year]]-data_filtered[[#This Row],[model_year]]</f>
        <v>17</v>
      </c>
      <c r="F3050" s="14">
        <v>72</v>
      </c>
      <c r="G3050" s="14">
        <v>8</v>
      </c>
      <c r="H3050" s="14">
        <v>80</v>
      </c>
      <c r="I3050" s="14">
        <v>0.1</v>
      </c>
    </row>
    <row r="3051" spans="1:9" x14ac:dyDescent="0.35">
      <c r="A3051" s="13">
        <v>2015</v>
      </c>
      <c r="B3051" s="13" t="s">
        <v>33</v>
      </c>
      <c r="C3051" s="13" t="s">
        <v>216</v>
      </c>
      <c r="D3051" s="13">
        <v>2004</v>
      </c>
      <c r="E3051" s="14">
        <f>data_filtered[[#This Row],[test_year]]-data_filtered[[#This Row],[model_year]]</f>
        <v>11</v>
      </c>
      <c r="F3051" s="13">
        <v>72</v>
      </c>
      <c r="G3051" s="13">
        <v>8</v>
      </c>
      <c r="H3051" s="13">
        <v>80</v>
      </c>
      <c r="I3051" s="13">
        <v>0.1</v>
      </c>
    </row>
    <row r="3052" spans="1:9" x14ac:dyDescent="0.35">
      <c r="A3052" s="13">
        <v>2015</v>
      </c>
      <c r="B3052" s="13" t="s">
        <v>113</v>
      </c>
      <c r="C3052" s="13" t="s">
        <v>258</v>
      </c>
      <c r="D3052" s="13">
        <v>2006</v>
      </c>
      <c r="E3052" s="14">
        <f>data_filtered[[#This Row],[test_year]]-data_filtered[[#This Row],[model_year]]</f>
        <v>9</v>
      </c>
      <c r="F3052" s="13">
        <v>72</v>
      </c>
      <c r="G3052" s="13">
        <v>8</v>
      </c>
      <c r="H3052" s="13">
        <v>80</v>
      </c>
      <c r="I3052" s="13">
        <v>0.1</v>
      </c>
    </row>
    <row r="3053" spans="1:9" x14ac:dyDescent="0.35">
      <c r="A3053" s="13">
        <v>2017</v>
      </c>
      <c r="B3053" s="13" t="s">
        <v>24</v>
      </c>
      <c r="C3053" s="13" t="s">
        <v>199</v>
      </c>
      <c r="D3053" s="13">
        <v>2002</v>
      </c>
      <c r="E3053" s="14">
        <f>data_filtered[[#This Row],[test_year]]-data_filtered[[#This Row],[model_year]]</f>
        <v>15</v>
      </c>
      <c r="F3053" s="13">
        <v>72</v>
      </c>
      <c r="G3053" s="13">
        <v>8</v>
      </c>
      <c r="H3053" s="13">
        <v>80</v>
      </c>
      <c r="I3053" s="13">
        <v>0.1</v>
      </c>
    </row>
    <row r="3054" spans="1:9" x14ac:dyDescent="0.35">
      <c r="A3054" s="13">
        <v>2013</v>
      </c>
      <c r="B3054" s="13" t="s">
        <v>30</v>
      </c>
      <c r="C3054" s="13" t="s">
        <v>230</v>
      </c>
      <c r="D3054" s="13">
        <v>2004</v>
      </c>
      <c r="E3054" s="14">
        <f>data_filtered[[#This Row],[test_year]]-data_filtered[[#This Row],[model_year]]</f>
        <v>9</v>
      </c>
      <c r="F3054" s="13">
        <v>63</v>
      </c>
      <c r="G3054" s="13">
        <v>7</v>
      </c>
      <c r="H3054" s="13">
        <v>70</v>
      </c>
      <c r="I3054" s="13">
        <v>0.1</v>
      </c>
    </row>
    <row r="3055" spans="1:9" x14ac:dyDescent="0.35">
      <c r="A3055" s="13">
        <v>2013</v>
      </c>
      <c r="B3055" s="13" t="s">
        <v>33</v>
      </c>
      <c r="C3055" s="13" t="s">
        <v>216</v>
      </c>
      <c r="D3055" s="13">
        <v>2004</v>
      </c>
      <c r="E3055" s="14">
        <f>data_filtered[[#This Row],[test_year]]-data_filtered[[#This Row],[model_year]]</f>
        <v>9</v>
      </c>
      <c r="F3055" s="13">
        <v>63</v>
      </c>
      <c r="G3055" s="13">
        <v>7</v>
      </c>
      <c r="H3055" s="13">
        <v>70</v>
      </c>
      <c r="I3055" s="13">
        <v>0.1</v>
      </c>
    </row>
    <row r="3056" spans="1:9" x14ac:dyDescent="0.35">
      <c r="A3056" s="14">
        <v>2016</v>
      </c>
      <c r="B3056" s="14" t="s">
        <v>24</v>
      </c>
      <c r="C3056" s="14" t="s">
        <v>89</v>
      </c>
      <c r="D3056" s="14">
        <v>2013</v>
      </c>
      <c r="E3056" s="14">
        <f>data_filtered[[#This Row],[test_year]]-data_filtered[[#This Row],[model_year]]</f>
        <v>3</v>
      </c>
      <c r="F3056" s="14">
        <v>63</v>
      </c>
      <c r="G3056" s="14">
        <v>7</v>
      </c>
      <c r="H3056" s="14">
        <v>70</v>
      </c>
      <c r="I3056" s="14">
        <v>0.1</v>
      </c>
    </row>
    <row r="3057" spans="1:9" x14ac:dyDescent="0.35">
      <c r="A3057" s="13">
        <v>2016</v>
      </c>
      <c r="B3057" s="13" t="s">
        <v>98</v>
      </c>
      <c r="C3057" s="13" t="s">
        <v>248</v>
      </c>
      <c r="D3057" s="13">
        <v>2008</v>
      </c>
      <c r="E3057" s="14">
        <f>data_filtered[[#This Row],[test_year]]-data_filtered[[#This Row],[model_year]]</f>
        <v>8</v>
      </c>
      <c r="F3057" s="13">
        <v>63</v>
      </c>
      <c r="G3057" s="13">
        <v>7</v>
      </c>
      <c r="H3057" s="13">
        <v>70</v>
      </c>
      <c r="I3057" s="13">
        <v>0.1</v>
      </c>
    </row>
    <row r="3058" spans="1:9" x14ac:dyDescent="0.35">
      <c r="A3058" s="13">
        <v>2016</v>
      </c>
      <c r="B3058" s="13" t="s">
        <v>67</v>
      </c>
      <c r="C3058" s="13" t="s">
        <v>68</v>
      </c>
      <c r="D3058" s="13">
        <v>2003</v>
      </c>
      <c r="E3058" s="14">
        <f>data_filtered[[#This Row],[test_year]]-data_filtered[[#This Row],[model_year]]</f>
        <v>13</v>
      </c>
      <c r="F3058" s="13">
        <v>63</v>
      </c>
      <c r="G3058" s="13">
        <v>7</v>
      </c>
      <c r="H3058" s="13">
        <v>70</v>
      </c>
      <c r="I3058" s="13">
        <v>0.1</v>
      </c>
    </row>
    <row r="3059" spans="1:9" x14ac:dyDescent="0.35">
      <c r="A3059" s="14">
        <v>2016</v>
      </c>
      <c r="B3059" s="14" t="s">
        <v>26</v>
      </c>
      <c r="C3059" s="14" t="s">
        <v>111</v>
      </c>
      <c r="D3059" s="14">
        <v>2005</v>
      </c>
      <c r="E3059" s="14">
        <f>data_filtered[[#This Row],[test_year]]-data_filtered[[#This Row],[model_year]]</f>
        <v>11</v>
      </c>
      <c r="F3059" s="14">
        <v>63</v>
      </c>
      <c r="G3059" s="14">
        <v>7</v>
      </c>
      <c r="H3059" s="14">
        <v>70</v>
      </c>
      <c r="I3059" s="14">
        <v>0.1</v>
      </c>
    </row>
    <row r="3060" spans="1:9" x14ac:dyDescent="0.35">
      <c r="A3060" s="14">
        <v>2017</v>
      </c>
      <c r="B3060" s="14" t="s">
        <v>52</v>
      </c>
      <c r="C3060" s="14" t="s">
        <v>91</v>
      </c>
      <c r="D3060" s="14">
        <v>2011</v>
      </c>
      <c r="E3060" s="14">
        <f>data_filtered[[#This Row],[test_year]]-data_filtered[[#This Row],[model_year]]</f>
        <v>6</v>
      </c>
      <c r="F3060" s="14">
        <v>63</v>
      </c>
      <c r="G3060" s="14">
        <v>7</v>
      </c>
      <c r="H3060" s="14">
        <v>70</v>
      </c>
      <c r="I3060" s="14">
        <v>0.1</v>
      </c>
    </row>
    <row r="3061" spans="1:9" x14ac:dyDescent="0.35">
      <c r="A3061" s="14">
        <v>2013</v>
      </c>
      <c r="B3061" s="14" t="s">
        <v>24</v>
      </c>
      <c r="C3061" s="14" t="s">
        <v>295</v>
      </c>
      <c r="D3061" s="14">
        <v>2004</v>
      </c>
      <c r="E3061" s="14">
        <f>data_filtered[[#This Row],[test_year]]-data_filtered[[#This Row],[model_year]]</f>
        <v>9</v>
      </c>
      <c r="F3061" s="14">
        <v>54</v>
      </c>
      <c r="G3061" s="14">
        <v>6</v>
      </c>
      <c r="H3061" s="14">
        <v>60</v>
      </c>
      <c r="I3061" s="14">
        <v>0.1</v>
      </c>
    </row>
    <row r="3062" spans="1:9" x14ac:dyDescent="0.35">
      <c r="A3062" s="14">
        <v>2013</v>
      </c>
      <c r="B3062" s="14" t="s">
        <v>24</v>
      </c>
      <c r="C3062" s="14" t="s">
        <v>189</v>
      </c>
      <c r="D3062" s="14">
        <v>2006</v>
      </c>
      <c r="E3062" s="14">
        <f>data_filtered[[#This Row],[test_year]]-data_filtered[[#This Row],[model_year]]</f>
        <v>7</v>
      </c>
      <c r="F3062" s="14">
        <v>54</v>
      </c>
      <c r="G3062" s="14">
        <v>6</v>
      </c>
      <c r="H3062" s="14">
        <v>60</v>
      </c>
      <c r="I3062" s="14">
        <v>0.1</v>
      </c>
    </row>
    <row r="3063" spans="1:9" x14ac:dyDescent="0.35">
      <c r="A3063" s="13">
        <v>2013</v>
      </c>
      <c r="B3063" s="13" t="s">
        <v>170</v>
      </c>
      <c r="C3063" s="13">
        <v>500</v>
      </c>
      <c r="D3063" s="13">
        <v>2012</v>
      </c>
      <c r="E3063" s="14">
        <f>data_filtered[[#This Row],[test_year]]-data_filtered[[#This Row],[model_year]]</f>
        <v>1</v>
      </c>
      <c r="F3063" s="13">
        <v>54</v>
      </c>
      <c r="G3063" s="13">
        <v>6</v>
      </c>
      <c r="H3063" s="13">
        <v>60</v>
      </c>
      <c r="I3063" s="13">
        <v>0.1</v>
      </c>
    </row>
    <row r="3064" spans="1:9" x14ac:dyDescent="0.35">
      <c r="A3064" s="13">
        <v>2013</v>
      </c>
      <c r="B3064" s="13" t="s">
        <v>30</v>
      </c>
      <c r="C3064" s="13" t="s">
        <v>230</v>
      </c>
      <c r="D3064" s="13">
        <v>2001</v>
      </c>
      <c r="E3064" s="14">
        <f>data_filtered[[#This Row],[test_year]]-data_filtered[[#This Row],[model_year]]</f>
        <v>12</v>
      </c>
      <c r="F3064" s="13">
        <v>54</v>
      </c>
      <c r="G3064" s="13">
        <v>6</v>
      </c>
      <c r="H3064" s="13">
        <v>60</v>
      </c>
      <c r="I3064" s="13">
        <v>0.1</v>
      </c>
    </row>
    <row r="3065" spans="1:9" x14ac:dyDescent="0.35">
      <c r="A3065" s="13">
        <v>2013</v>
      </c>
      <c r="B3065" s="13" t="s">
        <v>79</v>
      </c>
      <c r="C3065" s="13" t="s">
        <v>330</v>
      </c>
      <c r="D3065" s="13">
        <v>2007</v>
      </c>
      <c r="E3065" s="14">
        <f>data_filtered[[#This Row],[test_year]]-data_filtered[[#This Row],[model_year]]</f>
        <v>6</v>
      </c>
      <c r="F3065" s="13">
        <v>54</v>
      </c>
      <c r="G3065" s="13">
        <v>6</v>
      </c>
      <c r="H3065" s="13">
        <v>60</v>
      </c>
      <c r="I3065" s="13">
        <v>0.1</v>
      </c>
    </row>
    <row r="3066" spans="1:9" x14ac:dyDescent="0.35">
      <c r="A3066" s="13">
        <v>2014</v>
      </c>
      <c r="B3066" s="13" t="s">
        <v>190</v>
      </c>
      <c r="C3066" s="13" t="s">
        <v>191</v>
      </c>
      <c r="D3066" s="13">
        <v>2002</v>
      </c>
      <c r="E3066" s="14">
        <f>data_filtered[[#This Row],[test_year]]-data_filtered[[#This Row],[model_year]]</f>
        <v>12</v>
      </c>
      <c r="F3066" s="13">
        <v>54</v>
      </c>
      <c r="G3066" s="13">
        <v>6</v>
      </c>
      <c r="H3066" s="13">
        <v>60</v>
      </c>
      <c r="I3066" s="13">
        <v>0.1</v>
      </c>
    </row>
    <row r="3067" spans="1:9" x14ac:dyDescent="0.35">
      <c r="A3067" s="14">
        <v>2016</v>
      </c>
      <c r="B3067" s="14" t="s">
        <v>26</v>
      </c>
      <c r="C3067" s="14" t="s">
        <v>78</v>
      </c>
      <c r="D3067" s="14">
        <v>1996</v>
      </c>
      <c r="E3067" s="14">
        <f>data_filtered[[#This Row],[test_year]]-data_filtered[[#This Row],[model_year]]</f>
        <v>20</v>
      </c>
      <c r="F3067" s="14">
        <v>54</v>
      </c>
      <c r="G3067" s="14">
        <v>6</v>
      </c>
      <c r="H3067" s="14">
        <v>60</v>
      </c>
      <c r="I3067" s="14">
        <v>0.1</v>
      </c>
    </row>
    <row r="3068" spans="1:9" x14ac:dyDescent="0.35">
      <c r="A3068" s="14">
        <v>2017</v>
      </c>
      <c r="B3068" s="14" t="s">
        <v>92</v>
      </c>
      <c r="C3068" s="14" t="s">
        <v>93</v>
      </c>
      <c r="D3068" s="14">
        <v>2008</v>
      </c>
      <c r="E3068" s="14">
        <f>data_filtered[[#This Row],[test_year]]-data_filtered[[#This Row],[model_year]]</f>
        <v>9</v>
      </c>
      <c r="F3068" s="14">
        <v>54</v>
      </c>
      <c r="G3068" s="14">
        <v>6</v>
      </c>
      <c r="H3068" s="14">
        <v>60</v>
      </c>
      <c r="I3068" s="14">
        <v>0.1</v>
      </c>
    </row>
    <row r="3069" spans="1:9" x14ac:dyDescent="0.35">
      <c r="A3069" s="14">
        <v>2014</v>
      </c>
      <c r="B3069" s="14" t="s">
        <v>24</v>
      </c>
      <c r="C3069" s="14" t="s">
        <v>169</v>
      </c>
      <c r="D3069" s="14">
        <v>2009</v>
      </c>
      <c r="E3069" s="14">
        <f>data_filtered[[#This Row],[test_year]]-data_filtered[[#This Row],[model_year]]</f>
        <v>5</v>
      </c>
      <c r="F3069" s="14">
        <v>45</v>
      </c>
      <c r="G3069" s="14">
        <v>5</v>
      </c>
      <c r="H3069" s="14">
        <v>50</v>
      </c>
      <c r="I3069" s="14">
        <v>0.1</v>
      </c>
    </row>
    <row r="3070" spans="1:9" x14ac:dyDescent="0.35">
      <c r="A3070" s="14">
        <v>2014</v>
      </c>
      <c r="B3070" s="14" t="s">
        <v>24</v>
      </c>
      <c r="C3070" s="14" t="s">
        <v>383</v>
      </c>
      <c r="D3070" s="14">
        <v>2001</v>
      </c>
      <c r="E3070" s="14">
        <f>data_filtered[[#This Row],[test_year]]-data_filtered[[#This Row],[model_year]]</f>
        <v>13</v>
      </c>
      <c r="F3070" s="14">
        <v>45</v>
      </c>
      <c r="G3070" s="14">
        <v>5</v>
      </c>
      <c r="H3070" s="14">
        <v>50</v>
      </c>
      <c r="I3070" s="14">
        <v>0.1</v>
      </c>
    </row>
    <row r="3071" spans="1:9" x14ac:dyDescent="0.35">
      <c r="A3071" s="13">
        <v>2014</v>
      </c>
      <c r="B3071" s="13" t="s">
        <v>33</v>
      </c>
      <c r="C3071" s="13" t="s">
        <v>235</v>
      </c>
      <c r="D3071" s="13">
        <v>2003</v>
      </c>
      <c r="E3071" s="14">
        <f>data_filtered[[#This Row],[test_year]]-data_filtered[[#This Row],[model_year]]</f>
        <v>11</v>
      </c>
      <c r="F3071" s="13">
        <v>45</v>
      </c>
      <c r="G3071" s="13">
        <v>5</v>
      </c>
      <c r="H3071" s="13">
        <v>50</v>
      </c>
      <c r="I3071" s="13">
        <v>0.1</v>
      </c>
    </row>
    <row r="3072" spans="1:9" x14ac:dyDescent="0.35">
      <c r="A3072" s="13">
        <v>2015</v>
      </c>
      <c r="B3072" s="13" t="s">
        <v>24</v>
      </c>
      <c r="C3072" s="13" t="s">
        <v>267</v>
      </c>
      <c r="D3072" s="13">
        <v>2009</v>
      </c>
      <c r="E3072" s="14">
        <f>data_filtered[[#This Row],[test_year]]-data_filtered[[#This Row],[model_year]]</f>
        <v>6</v>
      </c>
      <c r="F3072" s="13">
        <v>45</v>
      </c>
      <c r="G3072" s="13">
        <v>5</v>
      </c>
      <c r="H3072" s="13">
        <v>50</v>
      </c>
      <c r="I3072" s="13">
        <v>0.1</v>
      </c>
    </row>
    <row r="3073" spans="1:9" x14ac:dyDescent="0.35">
      <c r="A3073" s="14">
        <v>2015</v>
      </c>
      <c r="B3073" s="14" t="s">
        <v>67</v>
      </c>
      <c r="C3073" s="14" t="s">
        <v>139</v>
      </c>
      <c r="D3073" s="14">
        <v>2015</v>
      </c>
      <c r="E3073" s="14">
        <f>data_filtered[[#This Row],[test_year]]-data_filtered[[#This Row],[model_year]]</f>
        <v>0</v>
      </c>
      <c r="F3073" s="14">
        <v>45</v>
      </c>
      <c r="G3073" s="14">
        <v>5</v>
      </c>
      <c r="H3073" s="14">
        <v>50</v>
      </c>
      <c r="I3073" s="14">
        <v>0.1</v>
      </c>
    </row>
    <row r="3074" spans="1:9" x14ac:dyDescent="0.35">
      <c r="A3074" s="14">
        <v>2015</v>
      </c>
      <c r="B3074" s="14" t="s">
        <v>26</v>
      </c>
      <c r="C3074" s="14" t="s">
        <v>133</v>
      </c>
      <c r="D3074" s="14">
        <v>2002</v>
      </c>
      <c r="E3074" s="14">
        <f>data_filtered[[#This Row],[test_year]]-data_filtered[[#This Row],[model_year]]</f>
        <v>13</v>
      </c>
      <c r="F3074" s="14">
        <v>45</v>
      </c>
      <c r="G3074" s="14">
        <v>5</v>
      </c>
      <c r="H3074" s="14">
        <v>50</v>
      </c>
      <c r="I3074" s="14">
        <v>0.1</v>
      </c>
    </row>
    <row r="3075" spans="1:9" x14ac:dyDescent="0.35">
      <c r="A3075" s="13">
        <v>2016</v>
      </c>
      <c r="B3075" s="13" t="s">
        <v>24</v>
      </c>
      <c r="C3075" s="13" t="s">
        <v>362</v>
      </c>
      <c r="D3075" s="13">
        <v>2003</v>
      </c>
      <c r="E3075" s="14">
        <f>data_filtered[[#This Row],[test_year]]-data_filtered[[#This Row],[model_year]]</f>
        <v>13</v>
      </c>
      <c r="F3075" s="13">
        <v>45</v>
      </c>
      <c r="G3075" s="13">
        <v>5</v>
      </c>
      <c r="H3075" s="13">
        <v>50</v>
      </c>
      <c r="I3075" s="13">
        <v>0.1</v>
      </c>
    </row>
    <row r="3076" spans="1:9" x14ac:dyDescent="0.35">
      <c r="A3076" s="13">
        <v>2016</v>
      </c>
      <c r="B3076" s="13" t="s">
        <v>42</v>
      </c>
      <c r="C3076" s="13" t="s">
        <v>45</v>
      </c>
      <c r="D3076" s="13">
        <v>1997</v>
      </c>
      <c r="E3076" s="14">
        <f>data_filtered[[#This Row],[test_year]]-data_filtered[[#This Row],[model_year]]</f>
        <v>19</v>
      </c>
      <c r="F3076" s="13">
        <v>45</v>
      </c>
      <c r="G3076" s="13">
        <v>5</v>
      </c>
      <c r="H3076" s="13">
        <v>50</v>
      </c>
      <c r="I3076" s="13">
        <v>0.1</v>
      </c>
    </row>
    <row r="3077" spans="1:9" x14ac:dyDescent="0.35">
      <c r="A3077" s="14">
        <v>2017</v>
      </c>
      <c r="B3077" s="14" t="s">
        <v>180</v>
      </c>
      <c r="C3077" s="14" t="s">
        <v>294</v>
      </c>
      <c r="D3077" s="14">
        <v>2005</v>
      </c>
      <c r="E3077" s="14">
        <f>data_filtered[[#This Row],[test_year]]-data_filtered[[#This Row],[model_year]]</f>
        <v>12</v>
      </c>
      <c r="F3077" s="14">
        <v>45</v>
      </c>
      <c r="G3077" s="14">
        <v>5</v>
      </c>
      <c r="H3077" s="14">
        <v>50</v>
      </c>
      <c r="I3077" s="14">
        <v>0.1</v>
      </c>
    </row>
    <row r="3078" spans="1:9" x14ac:dyDescent="0.35">
      <c r="A3078" s="14">
        <v>2017</v>
      </c>
      <c r="B3078" s="14" t="s">
        <v>24</v>
      </c>
      <c r="C3078" s="14" t="s">
        <v>25</v>
      </c>
      <c r="D3078" s="14">
        <v>2009</v>
      </c>
      <c r="E3078" s="14">
        <f>data_filtered[[#This Row],[test_year]]-data_filtered[[#This Row],[model_year]]</f>
        <v>8</v>
      </c>
      <c r="F3078" s="14">
        <v>45</v>
      </c>
      <c r="G3078" s="14">
        <v>5</v>
      </c>
      <c r="H3078" s="14">
        <v>50</v>
      </c>
      <c r="I3078" s="14">
        <v>0.1</v>
      </c>
    </row>
    <row r="3079" spans="1:9" x14ac:dyDescent="0.35">
      <c r="A3079" s="13">
        <v>2017</v>
      </c>
      <c r="B3079" s="13" t="s">
        <v>52</v>
      </c>
      <c r="C3079" s="13" t="s">
        <v>61</v>
      </c>
      <c r="D3079" s="13">
        <v>1994</v>
      </c>
      <c r="E3079" s="14">
        <f>data_filtered[[#This Row],[test_year]]-data_filtered[[#This Row],[model_year]]</f>
        <v>23</v>
      </c>
      <c r="F3079" s="13">
        <v>45</v>
      </c>
      <c r="G3079" s="13">
        <v>5</v>
      </c>
      <c r="H3079" s="13">
        <v>50</v>
      </c>
      <c r="I3079" s="13">
        <v>0.1</v>
      </c>
    </row>
    <row r="3080" spans="1:9" x14ac:dyDescent="0.35">
      <c r="A3080" s="13">
        <v>2017</v>
      </c>
      <c r="B3080" s="13" t="s">
        <v>30</v>
      </c>
      <c r="C3080" s="13" t="s">
        <v>163</v>
      </c>
      <c r="D3080" s="13">
        <v>2003</v>
      </c>
      <c r="E3080" s="14">
        <f>data_filtered[[#This Row],[test_year]]-data_filtered[[#This Row],[model_year]]</f>
        <v>14</v>
      </c>
      <c r="F3080" s="13">
        <v>45</v>
      </c>
      <c r="G3080" s="13">
        <v>5</v>
      </c>
      <c r="H3080" s="13">
        <v>50</v>
      </c>
      <c r="I3080" s="13">
        <v>0.1</v>
      </c>
    </row>
    <row r="3081" spans="1:9" x14ac:dyDescent="0.35">
      <c r="A3081" s="13">
        <v>2017</v>
      </c>
      <c r="B3081" s="13" t="s">
        <v>98</v>
      </c>
      <c r="C3081" s="13" t="s">
        <v>155</v>
      </c>
      <c r="D3081" s="13">
        <v>2015</v>
      </c>
      <c r="E3081" s="14">
        <f>data_filtered[[#This Row],[test_year]]-data_filtered[[#This Row],[model_year]]</f>
        <v>2</v>
      </c>
      <c r="F3081" s="13">
        <v>45</v>
      </c>
      <c r="G3081" s="13">
        <v>5</v>
      </c>
      <c r="H3081" s="13">
        <v>50</v>
      </c>
      <c r="I3081" s="13">
        <v>0.1</v>
      </c>
    </row>
    <row r="3082" spans="1:9" x14ac:dyDescent="0.35">
      <c r="A3082" s="14">
        <v>2013</v>
      </c>
      <c r="B3082" s="14" t="s">
        <v>37</v>
      </c>
      <c r="C3082" s="14" t="s">
        <v>39</v>
      </c>
      <c r="D3082" s="14">
        <v>2004</v>
      </c>
      <c r="E3082" s="14">
        <f>data_filtered[[#This Row],[test_year]]-data_filtered[[#This Row],[model_year]]</f>
        <v>9</v>
      </c>
      <c r="F3082" s="14">
        <v>172</v>
      </c>
      <c r="G3082" s="14">
        <v>19</v>
      </c>
      <c r="H3082" s="14">
        <v>191</v>
      </c>
      <c r="I3082" s="14">
        <v>9.9476439790575896E-2</v>
      </c>
    </row>
    <row r="3083" spans="1:9" x14ac:dyDescent="0.35">
      <c r="A3083" s="13">
        <v>2014</v>
      </c>
      <c r="B3083" s="13" t="s">
        <v>58</v>
      </c>
      <c r="C3083" s="13" t="s">
        <v>64</v>
      </c>
      <c r="D3083" s="13">
        <v>2002</v>
      </c>
      <c r="E3083" s="14">
        <f>data_filtered[[#This Row],[test_year]]-data_filtered[[#This Row],[model_year]]</f>
        <v>12</v>
      </c>
      <c r="F3083" s="13">
        <v>172</v>
      </c>
      <c r="G3083" s="13">
        <v>19</v>
      </c>
      <c r="H3083" s="13">
        <v>191</v>
      </c>
      <c r="I3083" s="13">
        <v>9.9476439790575896E-2</v>
      </c>
    </row>
    <row r="3084" spans="1:9" x14ac:dyDescent="0.35">
      <c r="A3084" s="14">
        <v>2014</v>
      </c>
      <c r="B3084" s="14" t="s">
        <v>30</v>
      </c>
      <c r="C3084" s="14" t="s">
        <v>51</v>
      </c>
      <c r="D3084" s="14">
        <v>2004</v>
      </c>
      <c r="E3084" s="14">
        <f>data_filtered[[#This Row],[test_year]]-data_filtered[[#This Row],[model_year]]</f>
        <v>10</v>
      </c>
      <c r="F3084" s="14">
        <v>172</v>
      </c>
      <c r="G3084" s="14">
        <v>19</v>
      </c>
      <c r="H3084" s="14">
        <v>191</v>
      </c>
      <c r="I3084" s="14">
        <v>9.9476439790575896E-2</v>
      </c>
    </row>
    <row r="3085" spans="1:9" x14ac:dyDescent="0.35">
      <c r="A3085" s="13">
        <v>2014</v>
      </c>
      <c r="B3085" s="13" t="s">
        <v>98</v>
      </c>
      <c r="C3085" s="13" t="s">
        <v>99</v>
      </c>
      <c r="D3085" s="13">
        <v>2003</v>
      </c>
      <c r="E3085" s="14">
        <f>data_filtered[[#This Row],[test_year]]-data_filtered[[#This Row],[model_year]]</f>
        <v>11</v>
      </c>
      <c r="F3085" s="13">
        <v>136</v>
      </c>
      <c r="G3085" s="13">
        <v>15</v>
      </c>
      <c r="H3085" s="13">
        <v>151</v>
      </c>
      <c r="I3085" s="13">
        <v>9.9337748344370896E-2</v>
      </c>
    </row>
    <row r="3086" spans="1:9" x14ac:dyDescent="0.35">
      <c r="A3086" s="14">
        <v>2015</v>
      </c>
      <c r="B3086" s="14" t="s">
        <v>30</v>
      </c>
      <c r="C3086" s="14" t="s">
        <v>85</v>
      </c>
      <c r="D3086" s="14">
        <v>2005</v>
      </c>
      <c r="E3086" s="14">
        <f>data_filtered[[#This Row],[test_year]]-data_filtered[[#This Row],[model_year]]</f>
        <v>10</v>
      </c>
      <c r="F3086" s="14">
        <v>127</v>
      </c>
      <c r="G3086" s="14">
        <v>14</v>
      </c>
      <c r="H3086" s="14">
        <v>141</v>
      </c>
      <c r="I3086" s="14">
        <v>9.9290780141844004E-2</v>
      </c>
    </row>
    <row r="3087" spans="1:9" x14ac:dyDescent="0.35">
      <c r="A3087" s="14">
        <v>2017</v>
      </c>
      <c r="B3087" s="14" t="s">
        <v>30</v>
      </c>
      <c r="C3087" s="14" t="s">
        <v>44</v>
      </c>
      <c r="D3087" s="14">
        <v>2007</v>
      </c>
      <c r="E3087" s="14">
        <f>data_filtered[[#This Row],[test_year]]-data_filtered[[#This Row],[model_year]]</f>
        <v>10</v>
      </c>
      <c r="F3087" s="14">
        <v>127</v>
      </c>
      <c r="G3087" s="14">
        <v>14</v>
      </c>
      <c r="H3087" s="14">
        <v>141</v>
      </c>
      <c r="I3087" s="14">
        <v>9.9290780141844004E-2</v>
      </c>
    </row>
    <row r="3088" spans="1:9" x14ac:dyDescent="0.35">
      <c r="A3088" s="14">
        <v>2013</v>
      </c>
      <c r="B3088" s="14" t="s">
        <v>26</v>
      </c>
      <c r="C3088" s="14" t="s">
        <v>69</v>
      </c>
      <c r="D3088" s="14">
        <v>1992</v>
      </c>
      <c r="E3088" s="14">
        <f>data_filtered[[#This Row],[test_year]]-data_filtered[[#This Row],[model_year]]</f>
        <v>21</v>
      </c>
      <c r="F3088" s="14">
        <v>109</v>
      </c>
      <c r="G3088" s="14">
        <v>12</v>
      </c>
      <c r="H3088" s="14">
        <v>121</v>
      </c>
      <c r="I3088" s="14">
        <v>9.9173553719008295E-2</v>
      </c>
    </row>
    <row r="3089" spans="1:9" x14ac:dyDescent="0.35">
      <c r="A3089" s="14">
        <v>2017</v>
      </c>
      <c r="B3089" s="14" t="s">
        <v>98</v>
      </c>
      <c r="C3089" s="14" t="s">
        <v>99</v>
      </c>
      <c r="D3089" s="14">
        <v>2005</v>
      </c>
      <c r="E3089" s="14">
        <f>data_filtered[[#This Row],[test_year]]-data_filtered[[#This Row],[model_year]]</f>
        <v>12</v>
      </c>
      <c r="F3089" s="14">
        <v>100</v>
      </c>
      <c r="G3089" s="14">
        <v>11</v>
      </c>
      <c r="H3089" s="14">
        <v>111</v>
      </c>
      <c r="I3089" s="14">
        <v>9.90990990990991E-2</v>
      </c>
    </row>
    <row r="3090" spans="1:9" x14ac:dyDescent="0.35">
      <c r="A3090" s="13">
        <v>2017</v>
      </c>
      <c r="B3090" s="13" t="s">
        <v>24</v>
      </c>
      <c r="C3090" s="13" t="s">
        <v>41</v>
      </c>
      <c r="D3090" s="13">
        <v>2007</v>
      </c>
      <c r="E3090" s="14">
        <f>data_filtered[[#This Row],[test_year]]-data_filtered[[#This Row],[model_year]]</f>
        <v>10</v>
      </c>
      <c r="F3090" s="13">
        <v>291</v>
      </c>
      <c r="G3090" s="13">
        <v>32</v>
      </c>
      <c r="H3090" s="13">
        <v>323</v>
      </c>
      <c r="I3090" s="13">
        <v>9.9071207430340605E-2</v>
      </c>
    </row>
    <row r="3091" spans="1:9" x14ac:dyDescent="0.35">
      <c r="A3091" s="13">
        <v>2013</v>
      </c>
      <c r="B3091" s="13" t="s">
        <v>24</v>
      </c>
      <c r="C3091" s="13" t="s">
        <v>199</v>
      </c>
      <c r="D3091" s="13">
        <v>2002</v>
      </c>
      <c r="E3091" s="14">
        <f>data_filtered[[#This Row],[test_year]]-data_filtered[[#This Row],[model_year]]</f>
        <v>11</v>
      </c>
      <c r="F3091" s="13">
        <v>91</v>
      </c>
      <c r="G3091" s="13">
        <v>10</v>
      </c>
      <c r="H3091" s="13">
        <v>101</v>
      </c>
      <c r="I3091" s="13">
        <v>9.9009900990099001E-2</v>
      </c>
    </row>
    <row r="3092" spans="1:9" x14ac:dyDescent="0.35">
      <c r="A3092" s="13">
        <v>2015</v>
      </c>
      <c r="B3092" s="13" t="s">
        <v>58</v>
      </c>
      <c r="C3092" s="13" t="s">
        <v>64</v>
      </c>
      <c r="D3092" s="13">
        <v>2006</v>
      </c>
      <c r="E3092" s="14">
        <f>data_filtered[[#This Row],[test_year]]-data_filtered[[#This Row],[model_year]]</f>
        <v>9</v>
      </c>
      <c r="F3092" s="13">
        <v>173</v>
      </c>
      <c r="G3092" s="13">
        <v>19</v>
      </c>
      <c r="H3092" s="13">
        <v>192</v>
      </c>
      <c r="I3092" s="13">
        <v>9.8958333333333301E-2</v>
      </c>
    </row>
    <row r="3093" spans="1:9" x14ac:dyDescent="0.35">
      <c r="A3093" s="14">
        <v>2015</v>
      </c>
      <c r="B3093" s="14" t="s">
        <v>52</v>
      </c>
      <c r="C3093" s="14" t="s">
        <v>91</v>
      </c>
      <c r="D3093" s="14">
        <v>2006</v>
      </c>
      <c r="E3093" s="14">
        <f>data_filtered[[#This Row],[test_year]]-data_filtered[[#This Row],[model_year]]</f>
        <v>9</v>
      </c>
      <c r="F3093" s="14">
        <v>164</v>
      </c>
      <c r="G3093" s="14">
        <v>18</v>
      </c>
      <c r="H3093" s="14">
        <v>182</v>
      </c>
      <c r="I3093" s="14">
        <v>9.8901098901098897E-2</v>
      </c>
    </row>
    <row r="3094" spans="1:9" x14ac:dyDescent="0.35">
      <c r="A3094" s="14">
        <v>2013</v>
      </c>
      <c r="B3094" s="14" t="s">
        <v>104</v>
      </c>
      <c r="C3094" s="14" t="s">
        <v>211</v>
      </c>
      <c r="D3094" s="14">
        <v>2002</v>
      </c>
      <c r="E3094" s="14">
        <f>data_filtered[[#This Row],[test_year]]-data_filtered[[#This Row],[model_year]]</f>
        <v>11</v>
      </c>
      <c r="F3094" s="14">
        <v>82</v>
      </c>
      <c r="G3094" s="14">
        <v>9</v>
      </c>
      <c r="H3094" s="14">
        <v>91</v>
      </c>
      <c r="I3094" s="14">
        <v>9.8901098901098897E-2</v>
      </c>
    </row>
    <row r="3095" spans="1:9" x14ac:dyDescent="0.35">
      <c r="A3095" s="14">
        <v>2017</v>
      </c>
      <c r="B3095" s="14" t="s">
        <v>33</v>
      </c>
      <c r="C3095" s="14" t="s">
        <v>86</v>
      </c>
      <c r="D3095" s="14">
        <v>2004</v>
      </c>
      <c r="E3095" s="14">
        <f>data_filtered[[#This Row],[test_year]]-data_filtered[[#This Row],[model_year]]</f>
        <v>13</v>
      </c>
      <c r="F3095" s="14">
        <v>82</v>
      </c>
      <c r="G3095" s="14">
        <v>9</v>
      </c>
      <c r="H3095" s="14">
        <v>91</v>
      </c>
      <c r="I3095" s="14">
        <v>9.8901098901098897E-2</v>
      </c>
    </row>
    <row r="3096" spans="1:9" x14ac:dyDescent="0.35">
      <c r="A3096" s="13">
        <v>2014</v>
      </c>
      <c r="B3096" s="13" t="s">
        <v>24</v>
      </c>
      <c r="C3096" s="13" t="s">
        <v>57</v>
      </c>
      <c r="D3096" s="13">
        <v>2006</v>
      </c>
      <c r="E3096" s="14">
        <f>data_filtered[[#This Row],[test_year]]-data_filtered[[#This Row],[model_year]]</f>
        <v>8</v>
      </c>
      <c r="F3096" s="13">
        <v>237</v>
      </c>
      <c r="G3096" s="13">
        <v>26</v>
      </c>
      <c r="H3096" s="13">
        <v>263</v>
      </c>
      <c r="I3096" s="13">
        <v>9.8859315589353597E-2</v>
      </c>
    </row>
    <row r="3097" spans="1:9" x14ac:dyDescent="0.35">
      <c r="A3097" s="14">
        <v>2015</v>
      </c>
      <c r="B3097" s="14" t="s">
        <v>24</v>
      </c>
      <c r="C3097" s="14" t="s">
        <v>41</v>
      </c>
      <c r="D3097" s="14">
        <v>2005</v>
      </c>
      <c r="E3097" s="14">
        <f>data_filtered[[#This Row],[test_year]]-data_filtered[[#This Row],[model_year]]</f>
        <v>10</v>
      </c>
      <c r="F3097" s="14">
        <v>228</v>
      </c>
      <c r="G3097" s="14">
        <v>25</v>
      </c>
      <c r="H3097" s="14">
        <v>253</v>
      </c>
      <c r="I3097" s="14">
        <v>9.8814229249011898E-2</v>
      </c>
    </row>
    <row r="3098" spans="1:9" x14ac:dyDescent="0.35">
      <c r="A3098" s="13">
        <v>2014</v>
      </c>
      <c r="B3098" s="13" t="s">
        <v>30</v>
      </c>
      <c r="C3098" s="13" t="s">
        <v>48</v>
      </c>
      <c r="D3098" s="13">
        <v>2003</v>
      </c>
      <c r="E3098" s="14">
        <f>data_filtered[[#This Row],[test_year]]-data_filtered[[#This Row],[model_year]]</f>
        <v>11</v>
      </c>
      <c r="F3098" s="13">
        <v>146</v>
      </c>
      <c r="G3098" s="13">
        <v>16</v>
      </c>
      <c r="H3098" s="13">
        <v>162</v>
      </c>
      <c r="I3098" s="13">
        <v>9.8765432098765399E-2</v>
      </c>
    </row>
    <row r="3099" spans="1:9" x14ac:dyDescent="0.35">
      <c r="A3099" s="14">
        <v>2013</v>
      </c>
      <c r="B3099" s="14" t="s">
        <v>128</v>
      </c>
      <c r="C3099" s="14" t="s">
        <v>212</v>
      </c>
      <c r="D3099" s="14">
        <v>2001</v>
      </c>
      <c r="E3099" s="14">
        <f>data_filtered[[#This Row],[test_year]]-data_filtered[[#This Row],[model_year]]</f>
        <v>12</v>
      </c>
      <c r="F3099" s="14">
        <v>73</v>
      </c>
      <c r="G3099" s="14">
        <v>8</v>
      </c>
      <c r="H3099" s="14">
        <v>81</v>
      </c>
      <c r="I3099" s="14">
        <v>9.8765432098765399E-2</v>
      </c>
    </row>
    <row r="3100" spans="1:9" x14ac:dyDescent="0.35">
      <c r="A3100" s="14">
        <v>2014</v>
      </c>
      <c r="B3100" s="14" t="s">
        <v>24</v>
      </c>
      <c r="C3100" s="14" t="s">
        <v>155</v>
      </c>
      <c r="D3100" s="14">
        <v>2001</v>
      </c>
      <c r="E3100" s="14">
        <f>data_filtered[[#This Row],[test_year]]-data_filtered[[#This Row],[model_year]]</f>
        <v>13</v>
      </c>
      <c r="F3100" s="14">
        <v>73</v>
      </c>
      <c r="G3100" s="14">
        <v>8</v>
      </c>
      <c r="H3100" s="14">
        <v>81</v>
      </c>
      <c r="I3100" s="14">
        <v>9.8765432098765399E-2</v>
      </c>
    </row>
    <row r="3101" spans="1:9" x14ac:dyDescent="0.35">
      <c r="A3101" s="14">
        <v>2015</v>
      </c>
      <c r="B3101" s="14" t="s">
        <v>180</v>
      </c>
      <c r="C3101" s="14" t="s">
        <v>233</v>
      </c>
      <c r="D3101" s="14">
        <v>2003</v>
      </c>
      <c r="E3101" s="14">
        <f>data_filtered[[#This Row],[test_year]]-data_filtered[[#This Row],[model_year]]</f>
        <v>12</v>
      </c>
      <c r="F3101" s="14">
        <v>73</v>
      </c>
      <c r="G3101" s="14">
        <v>8</v>
      </c>
      <c r="H3101" s="14">
        <v>81</v>
      </c>
      <c r="I3101" s="14">
        <v>9.8765432098765399E-2</v>
      </c>
    </row>
    <row r="3102" spans="1:9" x14ac:dyDescent="0.35">
      <c r="A3102" s="14">
        <v>2015</v>
      </c>
      <c r="B3102" s="14" t="s">
        <v>24</v>
      </c>
      <c r="C3102" s="14" t="s">
        <v>188</v>
      </c>
      <c r="D3102" s="14">
        <v>2004</v>
      </c>
      <c r="E3102" s="14">
        <f>data_filtered[[#This Row],[test_year]]-data_filtered[[#This Row],[model_year]]</f>
        <v>11</v>
      </c>
      <c r="F3102" s="14">
        <v>73</v>
      </c>
      <c r="G3102" s="14">
        <v>8</v>
      </c>
      <c r="H3102" s="14">
        <v>81</v>
      </c>
      <c r="I3102" s="14">
        <v>9.8765432098765399E-2</v>
      </c>
    </row>
    <row r="3103" spans="1:9" x14ac:dyDescent="0.35">
      <c r="A3103" s="14">
        <v>2015</v>
      </c>
      <c r="B3103" s="14" t="s">
        <v>24</v>
      </c>
      <c r="C3103" s="14" t="s">
        <v>155</v>
      </c>
      <c r="D3103" s="14">
        <v>2003</v>
      </c>
      <c r="E3103" s="14">
        <f>data_filtered[[#This Row],[test_year]]-data_filtered[[#This Row],[model_year]]</f>
        <v>12</v>
      </c>
      <c r="F3103" s="14">
        <v>73</v>
      </c>
      <c r="G3103" s="14">
        <v>8</v>
      </c>
      <c r="H3103" s="14">
        <v>81</v>
      </c>
      <c r="I3103" s="14">
        <v>9.8765432098765399E-2</v>
      </c>
    </row>
    <row r="3104" spans="1:9" x14ac:dyDescent="0.35">
      <c r="A3104" s="14">
        <v>2013</v>
      </c>
      <c r="B3104" s="14" t="s">
        <v>30</v>
      </c>
      <c r="C3104" s="14" t="s">
        <v>56</v>
      </c>
      <c r="D3104" s="14">
        <v>2006</v>
      </c>
      <c r="E3104" s="14">
        <f>data_filtered[[#This Row],[test_year]]-data_filtered[[#This Row],[model_year]]</f>
        <v>7</v>
      </c>
      <c r="F3104" s="14">
        <v>210</v>
      </c>
      <c r="G3104" s="14">
        <v>23</v>
      </c>
      <c r="H3104" s="14">
        <v>233</v>
      </c>
      <c r="I3104" s="14">
        <v>9.8712446351931299E-2</v>
      </c>
    </row>
    <row r="3105" spans="1:9" x14ac:dyDescent="0.35">
      <c r="A3105" s="13">
        <v>2015</v>
      </c>
      <c r="B3105" s="13" t="s">
        <v>30</v>
      </c>
      <c r="C3105" s="13" t="s">
        <v>44</v>
      </c>
      <c r="D3105" s="13">
        <v>2007</v>
      </c>
      <c r="E3105" s="14">
        <f>data_filtered[[#This Row],[test_year]]-data_filtered[[#This Row],[model_year]]</f>
        <v>8</v>
      </c>
      <c r="F3105" s="13">
        <v>137</v>
      </c>
      <c r="G3105" s="13">
        <v>15</v>
      </c>
      <c r="H3105" s="13">
        <v>152</v>
      </c>
      <c r="I3105" s="13">
        <v>9.8684210526315805E-2</v>
      </c>
    </row>
    <row r="3106" spans="1:9" x14ac:dyDescent="0.35">
      <c r="A3106" s="13">
        <v>2013</v>
      </c>
      <c r="B3106" s="13" t="s">
        <v>30</v>
      </c>
      <c r="C3106" s="13" t="s">
        <v>256</v>
      </c>
      <c r="D3106" s="13">
        <v>1996</v>
      </c>
      <c r="E3106" s="14">
        <f>data_filtered[[#This Row],[test_year]]-data_filtered[[#This Row],[model_year]]</f>
        <v>17</v>
      </c>
      <c r="F3106" s="13">
        <v>64</v>
      </c>
      <c r="G3106" s="13">
        <v>7</v>
      </c>
      <c r="H3106" s="13">
        <v>71</v>
      </c>
      <c r="I3106" s="13">
        <v>9.85915492957746E-2</v>
      </c>
    </row>
    <row r="3107" spans="1:9" x14ac:dyDescent="0.35">
      <c r="A3107" s="14">
        <v>2016</v>
      </c>
      <c r="B3107" s="14" t="s">
        <v>24</v>
      </c>
      <c r="C3107" s="14" t="s">
        <v>188</v>
      </c>
      <c r="D3107" s="14">
        <v>2005</v>
      </c>
      <c r="E3107" s="14">
        <f>data_filtered[[#This Row],[test_year]]-data_filtered[[#This Row],[model_year]]</f>
        <v>11</v>
      </c>
      <c r="F3107" s="14">
        <v>64</v>
      </c>
      <c r="G3107" s="14">
        <v>7</v>
      </c>
      <c r="H3107" s="14">
        <v>71</v>
      </c>
      <c r="I3107" s="14">
        <v>9.85915492957746E-2</v>
      </c>
    </row>
    <row r="3108" spans="1:9" x14ac:dyDescent="0.35">
      <c r="A3108" s="14">
        <v>2016</v>
      </c>
      <c r="B3108" s="14" t="s">
        <v>33</v>
      </c>
      <c r="C3108" s="14" t="s">
        <v>109</v>
      </c>
      <c r="D3108" s="14">
        <v>2003</v>
      </c>
      <c r="E3108" s="14">
        <f>data_filtered[[#This Row],[test_year]]-data_filtered[[#This Row],[model_year]]</f>
        <v>13</v>
      </c>
      <c r="F3108" s="14">
        <v>64</v>
      </c>
      <c r="G3108" s="14">
        <v>7</v>
      </c>
      <c r="H3108" s="14">
        <v>71</v>
      </c>
      <c r="I3108" s="14">
        <v>9.85915492957746E-2</v>
      </c>
    </row>
    <row r="3109" spans="1:9" x14ac:dyDescent="0.35">
      <c r="A3109" s="13">
        <v>2016</v>
      </c>
      <c r="B3109" s="13" t="s">
        <v>104</v>
      </c>
      <c r="C3109" s="13" t="s">
        <v>105</v>
      </c>
      <c r="D3109" s="13">
        <v>2000</v>
      </c>
      <c r="E3109" s="14">
        <f>data_filtered[[#This Row],[test_year]]-data_filtered[[#This Row],[model_year]]</f>
        <v>16</v>
      </c>
      <c r="F3109" s="13">
        <v>64</v>
      </c>
      <c r="G3109" s="13">
        <v>7</v>
      </c>
      <c r="H3109" s="13">
        <v>71</v>
      </c>
      <c r="I3109" s="13">
        <v>9.85915492957746E-2</v>
      </c>
    </row>
    <row r="3110" spans="1:9" x14ac:dyDescent="0.35">
      <c r="A3110" s="14">
        <v>2017</v>
      </c>
      <c r="B3110" s="14" t="s">
        <v>52</v>
      </c>
      <c r="C3110" s="14" t="s">
        <v>62</v>
      </c>
      <c r="D3110" s="14">
        <v>2003</v>
      </c>
      <c r="E3110" s="14">
        <f>data_filtered[[#This Row],[test_year]]-data_filtered[[#This Row],[model_year]]</f>
        <v>14</v>
      </c>
      <c r="F3110" s="14">
        <v>64</v>
      </c>
      <c r="G3110" s="14">
        <v>7</v>
      </c>
      <c r="H3110" s="14">
        <v>71</v>
      </c>
      <c r="I3110" s="14">
        <v>9.85915492957746E-2</v>
      </c>
    </row>
    <row r="3111" spans="1:9" x14ac:dyDescent="0.35">
      <c r="A3111" s="13">
        <v>2016</v>
      </c>
      <c r="B3111" s="13" t="s">
        <v>26</v>
      </c>
      <c r="C3111" s="13" t="s">
        <v>78</v>
      </c>
      <c r="D3111" s="13">
        <v>2002</v>
      </c>
      <c r="E3111" s="14">
        <f>data_filtered[[#This Row],[test_year]]-data_filtered[[#This Row],[model_year]]</f>
        <v>14</v>
      </c>
      <c r="F3111" s="13">
        <v>119</v>
      </c>
      <c r="G3111" s="13">
        <v>13</v>
      </c>
      <c r="H3111" s="13">
        <v>132</v>
      </c>
      <c r="I3111" s="13">
        <v>9.8484848484848495E-2</v>
      </c>
    </row>
    <row r="3112" spans="1:9" x14ac:dyDescent="0.35">
      <c r="A3112" s="14">
        <v>2017</v>
      </c>
      <c r="B3112" s="14" t="s">
        <v>42</v>
      </c>
      <c r="C3112" s="14" t="s">
        <v>73</v>
      </c>
      <c r="D3112" s="14">
        <v>1999</v>
      </c>
      <c r="E3112" s="14">
        <f>data_filtered[[#This Row],[test_year]]-data_filtered[[#This Row],[model_year]]</f>
        <v>18</v>
      </c>
      <c r="F3112" s="14">
        <v>119</v>
      </c>
      <c r="G3112" s="14">
        <v>13</v>
      </c>
      <c r="H3112" s="14">
        <v>132</v>
      </c>
      <c r="I3112" s="14">
        <v>9.8484848484848495E-2</v>
      </c>
    </row>
    <row r="3113" spans="1:9" x14ac:dyDescent="0.35">
      <c r="A3113" s="13">
        <v>2013</v>
      </c>
      <c r="B3113" s="13" t="s">
        <v>30</v>
      </c>
      <c r="C3113" s="13" t="s">
        <v>36</v>
      </c>
      <c r="D3113" s="13">
        <v>2003</v>
      </c>
      <c r="E3113" s="14">
        <f>data_filtered[[#This Row],[test_year]]-data_filtered[[#This Row],[model_year]]</f>
        <v>10</v>
      </c>
      <c r="F3113" s="13">
        <v>165</v>
      </c>
      <c r="G3113" s="13">
        <v>18</v>
      </c>
      <c r="H3113" s="13">
        <v>183</v>
      </c>
      <c r="I3113" s="13">
        <v>9.8360655737704902E-2</v>
      </c>
    </row>
    <row r="3114" spans="1:9" x14ac:dyDescent="0.35">
      <c r="A3114" s="14">
        <v>2014</v>
      </c>
      <c r="B3114" s="14" t="s">
        <v>30</v>
      </c>
      <c r="C3114" s="14" t="s">
        <v>156</v>
      </c>
      <c r="D3114" s="14">
        <v>2004</v>
      </c>
      <c r="E3114" s="14">
        <f>data_filtered[[#This Row],[test_year]]-data_filtered[[#This Row],[model_year]]</f>
        <v>10</v>
      </c>
      <c r="F3114" s="14">
        <v>110</v>
      </c>
      <c r="G3114" s="14">
        <v>12</v>
      </c>
      <c r="H3114" s="14">
        <v>122</v>
      </c>
      <c r="I3114" s="14">
        <v>9.8360655737704902E-2</v>
      </c>
    </row>
    <row r="3115" spans="1:9" x14ac:dyDescent="0.35">
      <c r="A3115" s="14">
        <v>2013</v>
      </c>
      <c r="B3115" s="14" t="s">
        <v>118</v>
      </c>
      <c r="C3115" s="14" t="s">
        <v>119</v>
      </c>
      <c r="D3115" s="14">
        <v>2005</v>
      </c>
      <c r="E3115" s="14">
        <f>data_filtered[[#This Row],[test_year]]-data_filtered[[#This Row],[model_year]]</f>
        <v>8</v>
      </c>
      <c r="F3115" s="14">
        <v>55</v>
      </c>
      <c r="G3115" s="14">
        <v>6</v>
      </c>
      <c r="H3115" s="14">
        <v>61</v>
      </c>
      <c r="I3115" s="14">
        <v>9.8360655737704902E-2</v>
      </c>
    </row>
    <row r="3116" spans="1:9" x14ac:dyDescent="0.35">
      <c r="A3116" s="13">
        <v>2013</v>
      </c>
      <c r="B3116" s="13" t="s">
        <v>52</v>
      </c>
      <c r="C3116" s="13" t="s">
        <v>202</v>
      </c>
      <c r="D3116" s="13">
        <v>2006</v>
      </c>
      <c r="E3116" s="14">
        <f>data_filtered[[#This Row],[test_year]]-data_filtered[[#This Row],[model_year]]</f>
        <v>7</v>
      </c>
      <c r="F3116" s="13">
        <v>55</v>
      </c>
      <c r="G3116" s="13">
        <v>6</v>
      </c>
      <c r="H3116" s="13">
        <v>61</v>
      </c>
      <c r="I3116" s="13">
        <v>9.8360655737704902E-2</v>
      </c>
    </row>
    <row r="3117" spans="1:9" x14ac:dyDescent="0.35">
      <c r="A3117" s="14">
        <v>2013</v>
      </c>
      <c r="B3117" s="14" t="s">
        <v>67</v>
      </c>
      <c r="C3117" s="14" t="s">
        <v>145</v>
      </c>
      <c r="D3117" s="14">
        <v>1993</v>
      </c>
      <c r="E3117" s="14">
        <f>data_filtered[[#This Row],[test_year]]-data_filtered[[#This Row],[model_year]]</f>
        <v>20</v>
      </c>
      <c r="F3117" s="14">
        <v>55</v>
      </c>
      <c r="G3117" s="14">
        <v>6</v>
      </c>
      <c r="H3117" s="14">
        <v>61</v>
      </c>
      <c r="I3117" s="14">
        <v>9.8360655737704902E-2</v>
      </c>
    </row>
    <row r="3118" spans="1:9" x14ac:dyDescent="0.35">
      <c r="A3118" s="14">
        <v>2014</v>
      </c>
      <c r="B3118" s="14" t="s">
        <v>24</v>
      </c>
      <c r="C3118" s="14" t="s">
        <v>267</v>
      </c>
      <c r="D3118" s="14">
        <v>2005</v>
      </c>
      <c r="E3118" s="14">
        <f>data_filtered[[#This Row],[test_year]]-data_filtered[[#This Row],[model_year]]</f>
        <v>9</v>
      </c>
      <c r="F3118" s="14">
        <v>55</v>
      </c>
      <c r="G3118" s="14">
        <v>6</v>
      </c>
      <c r="H3118" s="14">
        <v>61</v>
      </c>
      <c r="I3118" s="14">
        <v>9.8360655737704902E-2</v>
      </c>
    </row>
    <row r="3119" spans="1:9" x14ac:dyDescent="0.35">
      <c r="A3119" s="13">
        <v>2015</v>
      </c>
      <c r="B3119" s="13" t="s">
        <v>30</v>
      </c>
      <c r="C3119" s="13" t="s">
        <v>230</v>
      </c>
      <c r="D3119" s="13">
        <v>1999</v>
      </c>
      <c r="E3119" s="14">
        <f>data_filtered[[#This Row],[test_year]]-data_filtered[[#This Row],[model_year]]</f>
        <v>16</v>
      </c>
      <c r="F3119" s="13">
        <v>55</v>
      </c>
      <c r="G3119" s="13">
        <v>6</v>
      </c>
      <c r="H3119" s="13">
        <v>61</v>
      </c>
      <c r="I3119" s="13">
        <v>9.8360655737704902E-2</v>
      </c>
    </row>
    <row r="3120" spans="1:9" x14ac:dyDescent="0.35">
      <c r="A3120" s="13">
        <v>2016</v>
      </c>
      <c r="B3120" s="13" t="s">
        <v>24</v>
      </c>
      <c r="C3120" s="13" t="s">
        <v>155</v>
      </c>
      <c r="D3120" s="13">
        <v>2010</v>
      </c>
      <c r="E3120" s="14">
        <f>data_filtered[[#This Row],[test_year]]-data_filtered[[#This Row],[model_year]]</f>
        <v>6</v>
      </c>
      <c r="F3120" s="13">
        <v>55</v>
      </c>
      <c r="G3120" s="13">
        <v>6</v>
      </c>
      <c r="H3120" s="13">
        <v>61</v>
      </c>
      <c r="I3120" s="13">
        <v>9.8360655737704902E-2</v>
      </c>
    </row>
    <row r="3121" spans="1:9" x14ac:dyDescent="0.35">
      <c r="A3121" s="14">
        <v>2016</v>
      </c>
      <c r="B3121" s="14" t="s">
        <v>58</v>
      </c>
      <c r="C3121" s="14" t="s">
        <v>142</v>
      </c>
      <c r="D3121" s="14">
        <v>2010</v>
      </c>
      <c r="E3121" s="14">
        <f>data_filtered[[#This Row],[test_year]]-data_filtered[[#This Row],[model_year]]</f>
        <v>6</v>
      </c>
      <c r="F3121" s="14">
        <v>55</v>
      </c>
      <c r="G3121" s="14">
        <v>6</v>
      </c>
      <c r="H3121" s="14">
        <v>61</v>
      </c>
      <c r="I3121" s="14">
        <v>9.8360655737704902E-2</v>
      </c>
    </row>
    <row r="3122" spans="1:9" x14ac:dyDescent="0.35">
      <c r="A3122" s="13">
        <v>2015</v>
      </c>
      <c r="B3122" s="13" t="s">
        <v>42</v>
      </c>
      <c r="C3122" s="13" t="s">
        <v>73</v>
      </c>
      <c r="D3122" s="13">
        <v>2001</v>
      </c>
      <c r="E3122" s="14">
        <f>data_filtered[[#This Row],[test_year]]-data_filtered[[#This Row],[model_year]]</f>
        <v>14</v>
      </c>
      <c r="F3122" s="13">
        <v>156</v>
      </c>
      <c r="G3122" s="13">
        <v>17</v>
      </c>
      <c r="H3122" s="13">
        <v>173</v>
      </c>
      <c r="I3122" s="13">
        <v>9.8265895953757204E-2</v>
      </c>
    </row>
    <row r="3123" spans="1:9" x14ac:dyDescent="0.35">
      <c r="A3123" s="14">
        <v>2013</v>
      </c>
      <c r="B3123" s="14" t="s">
        <v>26</v>
      </c>
      <c r="C3123" s="14" t="s">
        <v>35</v>
      </c>
      <c r="D3123" s="14">
        <v>2001</v>
      </c>
      <c r="E3123" s="14">
        <f>data_filtered[[#This Row],[test_year]]-data_filtered[[#This Row],[model_year]]</f>
        <v>12</v>
      </c>
      <c r="F3123" s="14">
        <v>184</v>
      </c>
      <c r="G3123" s="14">
        <v>20</v>
      </c>
      <c r="H3123" s="14">
        <v>204</v>
      </c>
      <c r="I3123" s="14">
        <v>9.8039215686274495E-2</v>
      </c>
    </row>
    <row r="3124" spans="1:9" x14ac:dyDescent="0.35">
      <c r="A3124" s="14">
        <v>2015</v>
      </c>
      <c r="B3124" s="14" t="s">
        <v>33</v>
      </c>
      <c r="C3124" s="14" t="s">
        <v>34</v>
      </c>
      <c r="D3124" s="14">
        <v>2003</v>
      </c>
      <c r="E3124" s="14">
        <f>data_filtered[[#This Row],[test_year]]-data_filtered[[#This Row],[model_year]]</f>
        <v>12</v>
      </c>
      <c r="F3124" s="14">
        <v>138</v>
      </c>
      <c r="G3124" s="14">
        <v>15</v>
      </c>
      <c r="H3124" s="14">
        <v>153</v>
      </c>
      <c r="I3124" s="14">
        <v>9.8039215686274495E-2</v>
      </c>
    </row>
    <row r="3125" spans="1:9" x14ac:dyDescent="0.35">
      <c r="A3125" s="13">
        <v>2014</v>
      </c>
      <c r="B3125" s="13" t="s">
        <v>67</v>
      </c>
      <c r="C3125" s="13" t="s">
        <v>123</v>
      </c>
      <c r="D3125" s="13">
        <v>2010</v>
      </c>
      <c r="E3125" s="14">
        <f>data_filtered[[#This Row],[test_year]]-data_filtered[[#This Row],[model_year]]</f>
        <v>4</v>
      </c>
      <c r="F3125" s="13">
        <v>46</v>
      </c>
      <c r="G3125" s="13">
        <v>5</v>
      </c>
      <c r="H3125" s="13">
        <v>51</v>
      </c>
      <c r="I3125" s="13">
        <v>9.8039215686274495E-2</v>
      </c>
    </row>
    <row r="3126" spans="1:9" x14ac:dyDescent="0.35">
      <c r="A3126" s="14">
        <v>2015</v>
      </c>
      <c r="B3126" s="14" t="s">
        <v>98</v>
      </c>
      <c r="C3126" s="14" t="s">
        <v>248</v>
      </c>
      <c r="D3126" s="14">
        <v>2007</v>
      </c>
      <c r="E3126" s="14">
        <f>data_filtered[[#This Row],[test_year]]-data_filtered[[#This Row],[model_year]]</f>
        <v>8</v>
      </c>
      <c r="F3126" s="14">
        <v>46</v>
      </c>
      <c r="G3126" s="14">
        <v>5</v>
      </c>
      <c r="H3126" s="14">
        <v>51</v>
      </c>
      <c r="I3126" s="14">
        <v>9.8039215686274495E-2</v>
      </c>
    </row>
    <row r="3127" spans="1:9" x14ac:dyDescent="0.35">
      <c r="A3127" s="13">
        <v>2015</v>
      </c>
      <c r="B3127" s="13" t="s">
        <v>113</v>
      </c>
      <c r="C3127" s="13" t="s">
        <v>161</v>
      </c>
      <c r="D3127" s="13">
        <v>1995</v>
      </c>
      <c r="E3127" s="14">
        <f>data_filtered[[#This Row],[test_year]]-data_filtered[[#This Row],[model_year]]</f>
        <v>20</v>
      </c>
      <c r="F3127" s="13">
        <v>46</v>
      </c>
      <c r="G3127" s="13">
        <v>5</v>
      </c>
      <c r="H3127" s="13">
        <v>51</v>
      </c>
      <c r="I3127" s="13">
        <v>9.8039215686274495E-2</v>
      </c>
    </row>
    <row r="3128" spans="1:9" x14ac:dyDescent="0.35">
      <c r="A3128" s="14">
        <v>2015</v>
      </c>
      <c r="B3128" s="14" t="s">
        <v>290</v>
      </c>
      <c r="C3128" s="14" t="s">
        <v>291</v>
      </c>
      <c r="D3128" s="14">
        <v>2006</v>
      </c>
      <c r="E3128" s="14">
        <f>data_filtered[[#This Row],[test_year]]-data_filtered[[#This Row],[model_year]]</f>
        <v>9</v>
      </c>
      <c r="F3128" s="14">
        <v>46</v>
      </c>
      <c r="G3128" s="14">
        <v>5</v>
      </c>
      <c r="H3128" s="14">
        <v>51</v>
      </c>
      <c r="I3128" s="14">
        <v>9.8039215686274495E-2</v>
      </c>
    </row>
    <row r="3129" spans="1:9" x14ac:dyDescent="0.35">
      <c r="A3129" s="13">
        <v>2016</v>
      </c>
      <c r="B3129" s="13" t="s">
        <v>52</v>
      </c>
      <c r="C3129" s="13" t="s">
        <v>165</v>
      </c>
      <c r="D3129" s="13">
        <v>1999</v>
      </c>
      <c r="E3129" s="14">
        <f>data_filtered[[#This Row],[test_year]]-data_filtered[[#This Row],[model_year]]</f>
        <v>17</v>
      </c>
      <c r="F3129" s="13">
        <v>46</v>
      </c>
      <c r="G3129" s="13">
        <v>5</v>
      </c>
      <c r="H3129" s="13">
        <v>51</v>
      </c>
      <c r="I3129" s="13">
        <v>9.8039215686274495E-2</v>
      </c>
    </row>
    <row r="3130" spans="1:9" x14ac:dyDescent="0.35">
      <c r="A3130" s="13">
        <v>2016</v>
      </c>
      <c r="B3130" s="13" t="s">
        <v>52</v>
      </c>
      <c r="C3130" s="13" t="s">
        <v>164</v>
      </c>
      <c r="D3130" s="13">
        <v>2014</v>
      </c>
      <c r="E3130" s="14">
        <f>data_filtered[[#This Row],[test_year]]-data_filtered[[#This Row],[model_year]]</f>
        <v>2</v>
      </c>
      <c r="F3130" s="13">
        <v>46</v>
      </c>
      <c r="G3130" s="13">
        <v>5</v>
      </c>
      <c r="H3130" s="13">
        <v>51</v>
      </c>
      <c r="I3130" s="13">
        <v>9.8039215686274495E-2</v>
      </c>
    </row>
    <row r="3131" spans="1:9" x14ac:dyDescent="0.35">
      <c r="A3131" s="13">
        <v>2016</v>
      </c>
      <c r="B3131" s="13" t="s">
        <v>98</v>
      </c>
      <c r="C3131" s="13" t="s">
        <v>276</v>
      </c>
      <c r="D3131" s="13">
        <v>2002</v>
      </c>
      <c r="E3131" s="14">
        <f>data_filtered[[#This Row],[test_year]]-data_filtered[[#This Row],[model_year]]</f>
        <v>14</v>
      </c>
      <c r="F3131" s="13">
        <v>46</v>
      </c>
      <c r="G3131" s="13">
        <v>5</v>
      </c>
      <c r="H3131" s="13">
        <v>51</v>
      </c>
      <c r="I3131" s="13">
        <v>9.8039215686274495E-2</v>
      </c>
    </row>
    <row r="3132" spans="1:9" x14ac:dyDescent="0.35">
      <c r="A3132" s="13">
        <v>2016</v>
      </c>
      <c r="B3132" s="13" t="s">
        <v>42</v>
      </c>
      <c r="C3132" s="13" t="s">
        <v>182</v>
      </c>
      <c r="D3132" s="13">
        <v>2000</v>
      </c>
      <c r="E3132" s="14">
        <f>data_filtered[[#This Row],[test_year]]-data_filtered[[#This Row],[model_year]]</f>
        <v>16</v>
      </c>
      <c r="F3132" s="13">
        <v>46</v>
      </c>
      <c r="G3132" s="13">
        <v>5</v>
      </c>
      <c r="H3132" s="13">
        <v>51</v>
      </c>
      <c r="I3132" s="13">
        <v>9.8039215686274495E-2</v>
      </c>
    </row>
    <row r="3133" spans="1:9" x14ac:dyDescent="0.35">
      <c r="A3133" s="13">
        <v>2016</v>
      </c>
      <c r="B3133" s="13" t="s">
        <v>79</v>
      </c>
      <c r="C3133" s="13" t="s">
        <v>266</v>
      </c>
      <c r="D3133" s="13">
        <v>2003</v>
      </c>
      <c r="E3133" s="14">
        <f>data_filtered[[#This Row],[test_year]]-data_filtered[[#This Row],[model_year]]</f>
        <v>13</v>
      </c>
      <c r="F3133" s="13">
        <v>46</v>
      </c>
      <c r="G3133" s="13">
        <v>5</v>
      </c>
      <c r="H3133" s="13">
        <v>51</v>
      </c>
      <c r="I3133" s="13">
        <v>9.8039215686274495E-2</v>
      </c>
    </row>
    <row r="3134" spans="1:9" x14ac:dyDescent="0.35">
      <c r="A3134" s="13">
        <v>2017</v>
      </c>
      <c r="B3134" s="13" t="s">
        <v>30</v>
      </c>
      <c r="C3134" s="13" t="s">
        <v>196</v>
      </c>
      <c r="D3134" s="13">
        <v>2002</v>
      </c>
      <c r="E3134" s="14">
        <f>data_filtered[[#This Row],[test_year]]-data_filtered[[#This Row],[model_year]]</f>
        <v>15</v>
      </c>
      <c r="F3134" s="13">
        <v>46</v>
      </c>
      <c r="G3134" s="13">
        <v>5</v>
      </c>
      <c r="H3134" s="13">
        <v>51</v>
      </c>
      <c r="I3134" s="13">
        <v>9.8039215686274495E-2</v>
      </c>
    </row>
    <row r="3135" spans="1:9" x14ac:dyDescent="0.35">
      <c r="A3135" s="14">
        <v>2017</v>
      </c>
      <c r="B3135" s="14" t="s">
        <v>98</v>
      </c>
      <c r="C3135" s="14" t="s">
        <v>249</v>
      </c>
      <c r="D3135" s="14">
        <v>2010</v>
      </c>
      <c r="E3135" s="14">
        <f>data_filtered[[#This Row],[test_year]]-data_filtered[[#This Row],[model_year]]</f>
        <v>7</v>
      </c>
      <c r="F3135" s="14">
        <v>46</v>
      </c>
      <c r="G3135" s="14">
        <v>5</v>
      </c>
      <c r="H3135" s="14">
        <v>51</v>
      </c>
      <c r="I3135" s="14">
        <v>9.8039215686274495E-2</v>
      </c>
    </row>
    <row r="3136" spans="1:9" x14ac:dyDescent="0.35">
      <c r="A3136" s="14">
        <v>2017</v>
      </c>
      <c r="B3136" s="14" t="s">
        <v>33</v>
      </c>
      <c r="C3136" s="14" t="s">
        <v>235</v>
      </c>
      <c r="D3136" s="14">
        <v>2000</v>
      </c>
      <c r="E3136" s="14">
        <f>data_filtered[[#This Row],[test_year]]-data_filtered[[#This Row],[model_year]]</f>
        <v>17</v>
      </c>
      <c r="F3136" s="14">
        <v>46</v>
      </c>
      <c r="G3136" s="14">
        <v>5</v>
      </c>
      <c r="H3136" s="14">
        <v>51</v>
      </c>
      <c r="I3136" s="14">
        <v>9.8039215686274495E-2</v>
      </c>
    </row>
    <row r="3137" spans="1:9" x14ac:dyDescent="0.35">
      <c r="A3137" s="13">
        <v>2015</v>
      </c>
      <c r="B3137" s="13" t="s">
        <v>24</v>
      </c>
      <c r="C3137" s="13" t="s">
        <v>29</v>
      </c>
      <c r="D3137" s="13">
        <v>2006</v>
      </c>
      <c r="E3137" s="14">
        <f>data_filtered[[#This Row],[test_year]]-data_filtered[[#This Row],[model_year]]</f>
        <v>9</v>
      </c>
      <c r="F3137" s="13">
        <v>166</v>
      </c>
      <c r="G3137" s="13">
        <v>18</v>
      </c>
      <c r="H3137" s="13">
        <v>184</v>
      </c>
      <c r="I3137" s="13">
        <v>9.7826086956521702E-2</v>
      </c>
    </row>
    <row r="3138" spans="1:9" x14ac:dyDescent="0.35">
      <c r="A3138" s="13">
        <v>2014</v>
      </c>
      <c r="B3138" s="13" t="s">
        <v>30</v>
      </c>
      <c r="C3138" s="13" t="s">
        <v>56</v>
      </c>
      <c r="D3138" s="13">
        <v>1998</v>
      </c>
      <c r="E3138" s="14">
        <f>data_filtered[[#This Row],[test_year]]-data_filtered[[#This Row],[model_year]]</f>
        <v>16</v>
      </c>
      <c r="F3138" s="13">
        <v>83</v>
      </c>
      <c r="G3138" s="13">
        <v>9</v>
      </c>
      <c r="H3138" s="13">
        <v>92</v>
      </c>
      <c r="I3138" s="13">
        <v>9.7826086956521702E-2</v>
      </c>
    </row>
    <row r="3139" spans="1:9" x14ac:dyDescent="0.35">
      <c r="A3139" s="14">
        <v>2015</v>
      </c>
      <c r="B3139" s="14" t="s">
        <v>42</v>
      </c>
      <c r="C3139" s="14" t="s">
        <v>182</v>
      </c>
      <c r="D3139" s="14">
        <v>2001</v>
      </c>
      <c r="E3139" s="14">
        <f>data_filtered[[#This Row],[test_year]]-data_filtered[[#This Row],[model_year]]</f>
        <v>14</v>
      </c>
      <c r="F3139" s="14">
        <v>83</v>
      </c>
      <c r="G3139" s="14">
        <v>9</v>
      </c>
      <c r="H3139" s="14">
        <v>92</v>
      </c>
      <c r="I3139" s="14">
        <v>9.7826086956521702E-2</v>
      </c>
    </row>
    <row r="3140" spans="1:9" x14ac:dyDescent="0.35">
      <c r="A3140" s="13">
        <v>2015</v>
      </c>
      <c r="B3140" s="13" t="s">
        <v>37</v>
      </c>
      <c r="C3140" s="13" t="s">
        <v>197</v>
      </c>
      <c r="D3140" s="13">
        <v>2005</v>
      </c>
      <c r="E3140" s="14">
        <f>data_filtered[[#This Row],[test_year]]-data_filtered[[#This Row],[model_year]]</f>
        <v>10</v>
      </c>
      <c r="F3140" s="13">
        <v>83</v>
      </c>
      <c r="G3140" s="13">
        <v>9</v>
      </c>
      <c r="H3140" s="13">
        <v>92</v>
      </c>
      <c r="I3140" s="13">
        <v>9.7826086956521702E-2</v>
      </c>
    </row>
    <row r="3141" spans="1:9" x14ac:dyDescent="0.35">
      <c r="A3141" s="14">
        <v>2016</v>
      </c>
      <c r="B3141" s="14" t="s">
        <v>42</v>
      </c>
      <c r="C3141" s="14" t="s">
        <v>182</v>
      </c>
      <c r="D3141" s="14">
        <v>2002</v>
      </c>
      <c r="E3141" s="14">
        <f>data_filtered[[#This Row],[test_year]]-data_filtered[[#This Row],[model_year]]</f>
        <v>14</v>
      </c>
      <c r="F3141" s="14">
        <v>83</v>
      </c>
      <c r="G3141" s="14">
        <v>9</v>
      </c>
      <c r="H3141" s="14">
        <v>92</v>
      </c>
      <c r="I3141" s="14">
        <v>9.7826086956521702E-2</v>
      </c>
    </row>
    <row r="3142" spans="1:9" x14ac:dyDescent="0.35">
      <c r="A3142" s="14">
        <v>2013</v>
      </c>
      <c r="B3142" s="14" t="s">
        <v>67</v>
      </c>
      <c r="C3142" s="14" t="s">
        <v>123</v>
      </c>
      <c r="D3142" s="14">
        <v>2006</v>
      </c>
      <c r="E3142" s="14">
        <f>data_filtered[[#This Row],[test_year]]-data_filtered[[#This Row],[model_year]]</f>
        <v>7</v>
      </c>
      <c r="F3142" s="14">
        <v>148</v>
      </c>
      <c r="G3142" s="14">
        <v>16</v>
      </c>
      <c r="H3142" s="14">
        <v>164</v>
      </c>
      <c r="I3142" s="14">
        <v>9.7560975609756101E-2</v>
      </c>
    </row>
    <row r="3143" spans="1:9" x14ac:dyDescent="0.35">
      <c r="A3143" s="13">
        <v>2014</v>
      </c>
      <c r="B3143" s="13" t="s">
        <v>26</v>
      </c>
      <c r="C3143" s="13" t="s">
        <v>35</v>
      </c>
      <c r="D3143" s="13">
        <v>2000</v>
      </c>
      <c r="E3143" s="14">
        <f>data_filtered[[#This Row],[test_year]]-data_filtered[[#This Row],[model_year]]</f>
        <v>14</v>
      </c>
      <c r="F3143" s="13">
        <v>148</v>
      </c>
      <c r="G3143" s="13">
        <v>16</v>
      </c>
      <c r="H3143" s="13">
        <v>164</v>
      </c>
      <c r="I3143" s="13">
        <v>9.7560975609756101E-2</v>
      </c>
    </row>
    <row r="3144" spans="1:9" x14ac:dyDescent="0.35">
      <c r="A3144" s="14">
        <v>2014</v>
      </c>
      <c r="B3144" s="14" t="s">
        <v>136</v>
      </c>
      <c r="C3144" s="14" t="s">
        <v>137</v>
      </c>
      <c r="D3144" s="14">
        <v>2003</v>
      </c>
      <c r="E3144" s="14">
        <f>data_filtered[[#This Row],[test_year]]-data_filtered[[#This Row],[model_year]]</f>
        <v>11</v>
      </c>
      <c r="F3144" s="14">
        <v>111</v>
      </c>
      <c r="G3144" s="14">
        <v>12</v>
      </c>
      <c r="H3144" s="14">
        <v>123</v>
      </c>
      <c r="I3144" s="14">
        <v>9.7560975609756101E-2</v>
      </c>
    </row>
    <row r="3145" spans="1:9" x14ac:dyDescent="0.35">
      <c r="A3145" s="14">
        <v>2013</v>
      </c>
      <c r="B3145" s="14" t="s">
        <v>24</v>
      </c>
      <c r="C3145" s="14" t="s">
        <v>188</v>
      </c>
      <c r="D3145" s="14">
        <v>2006</v>
      </c>
      <c r="E3145" s="14">
        <f>data_filtered[[#This Row],[test_year]]-data_filtered[[#This Row],[model_year]]</f>
        <v>7</v>
      </c>
      <c r="F3145" s="14">
        <v>74</v>
      </c>
      <c r="G3145" s="14">
        <v>8</v>
      </c>
      <c r="H3145" s="14">
        <v>82</v>
      </c>
      <c r="I3145" s="14">
        <v>9.7560975609756101E-2</v>
      </c>
    </row>
    <row r="3146" spans="1:9" x14ac:dyDescent="0.35">
      <c r="A3146" s="13">
        <v>2014</v>
      </c>
      <c r="B3146" s="13" t="s">
        <v>52</v>
      </c>
      <c r="C3146" s="13" t="s">
        <v>150</v>
      </c>
      <c r="D3146" s="13">
        <v>2008</v>
      </c>
      <c r="E3146" s="14">
        <f>data_filtered[[#This Row],[test_year]]-data_filtered[[#This Row],[model_year]]</f>
        <v>6</v>
      </c>
      <c r="F3146" s="13">
        <v>74</v>
      </c>
      <c r="G3146" s="13">
        <v>8</v>
      </c>
      <c r="H3146" s="13">
        <v>82</v>
      </c>
      <c r="I3146" s="13">
        <v>9.7560975609756101E-2</v>
      </c>
    </row>
    <row r="3147" spans="1:9" x14ac:dyDescent="0.35">
      <c r="A3147" s="13">
        <v>2015</v>
      </c>
      <c r="B3147" s="13" t="s">
        <v>153</v>
      </c>
      <c r="C3147" s="13" t="s">
        <v>154</v>
      </c>
      <c r="D3147" s="13">
        <v>2005</v>
      </c>
      <c r="E3147" s="14">
        <f>data_filtered[[#This Row],[test_year]]-data_filtered[[#This Row],[model_year]]</f>
        <v>10</v>
      </c>
      <c r="F3147" s="13">
        <v>74</v>
      </c>
      <c r="G3147" s="13">
        <v>8</v>
      </c>
      <c r="H3147" s="13">
        <v>82</v>
      </c>
      <c r="I3147" s="13">
        <v>9.7560975609756101E-2</v>
      </c>
    </row>
    <row r="3148" spans="1:9" x14ac:dyDescent="0.35">
      <c r="A3148" s="14">
        <v>2015</v>
      </c>
      <c r="B3148" s="14" t="s">
        <v>26</v>
      </c>
      <c r="C3148" s="14" t="s">
        <v>100</v>
      </c>
      <c r="D3148" s="14">
        <v>2000</v>
      </c>
      <c r="E3148" s="14">
        <f>data_filtered[[#This Row],[test_year]]-data_filtered[[#This Row],[model_year]]</f>
        <v>15</v>
      </c>
      <c r="F3148" s="14">
        <v>139</v>
      </c>
      <c r="G3148" s="14">
        <v>15</v>
      </c>
      <c r="H3148" s="14">
        <v>154</v>
      </c>
      <c r="I3148" s="14">
        <v>9.7402597402597393E-2</v>
      </c>
    </row>
    <row r="3149" spans="1:9" x14ac:dyDescent="0.35">
      <c r="A3149" s="14">
        <v>2015</v>
      </c>
      <c r="B3149" s="14" t="s">
        <v>30</v>
      </c>
      <c r="C3149" s="14" t="s">
        <v>36</v>
      </c>
      <c r="D3149" s="14">
        <v>2005</v>
      </c>
      <c r="E3149" s="14">
        <f>data_filtered[[#This Row],[test_year]]-data_filtered[[#This Row],[model_year]]</f>
        <v>10</v>
      </c>
      <c r="F3149" s="14">
        <v>232</v>
      </c>
      <c r="G3149" s="14">
        <v>25</v>
      </c>
      <c r="H3149" s="14">
        <v>257</v>
      </c>
      <c r="I3149" s="14">
        <v>9.7276264591439704E-2</v>
      </c>
    </row>
    <row r="3150" spans="1:9" x14ac:dyDescent="0.35">
      <c r="A3150" s="14">
        <v>2014</v>
      </c>
      <c r="B3150" s="14" t="s">
        <v>30</v>
      </c>
      <c r="C3150" s="14" t="s">
        <v>32</v>
      </c>
      <c r="D3150" s="14">
        <v>2005</v>
      </c>
      <c r="E3150" s="14">
        <f>data_filtered[[#This Row],[test_year]]-data_filtered[[#This Row],[model_year]]</f>
        <v>9</v>
      </c>
      <c r="F3150" s="14">
        <v>260</v>
      </c>
      <c r="G3150" s="14">
        <v>28</v>
      </c>
      <c r="H3150" s="14">
        <v>288</v>
      </c>
      <c r="I3150" s="14">
        <v>9.7222222222222196E-2</v>
      </c>
    </row>
    <row r="3151" spans="1:9" x14ac:dyDescent="0.35">
      <c r="A3151" s="14">
        <v>2013</v>
      </c>
      <c r="B3151" s="14" t="s">
        <v>113</v>
      </c>
      <c r="C3151" s="14" t="s">
        <v>114</v>
      </c>
      <c r="D3151" s="14">
        <v>2005</v>
      </c>
      <c r="E3151" s="14">
        <f>data_filtered[[#This Row],[test_year]]-data_filtered[[#This Row],[model_year]]</f>
        <v>8</v>
      </c>
      <c r="F3151" s="14">
        <v>130</v>
      </c>
      <c r="G3151" s="14">
        <v>14</v>
      </c>
      <c r="H3151" s="14">
        <v>144</v>
      </c>
      <c r="I3151" s="14">
        <v>9.7222222222222196E-2</v>
      </c>
    </row>
    <row r="3152" spans="1:9" x14ac:dyDescent="0.35">
      <c r="A3152" s="14">
        <v>2014</v>
      </c>
      <c r="B3152" s="14" t="s">
        <v>30</v>
      </c>
      <c r="C3152" s="14" t="s">
        <v>75</v>
      </c>
      <c r="D3152" s="14">
        <v>2001</v>
      </c>
      <c r="E3152" s="14">
        <f>data_filtered[[#This Row],[test_year]]-data_filtered[[#This Row],[model_year]]</f>
        <v>13</v>
      </c>
      <c r="F3152" s="14">
        <v>130</v>
      </c>
      <c r="G3152" s="14">
        <v>14</v>
      </c>
      <c r="H3152" s="14">
        <v>144</v>
      </c>
      <c r="I3152" s="14">
        <v>9.7222222222222196E-2</v>
      </c>
    </row>
    <row r="3153" spans="1:9" x14ac:dyDescent="0.35">
      <c r="A3153" s="14">
        <v>2015</v>
      </c>
      <c r="B3153" s="14" t="s">
        <v>52</v>
      </c>
      <c r="C3153" s="14" t="s">
        <v>61</v>
      </c>
      <c r="D3153" s="14">
        <v>1996</v>
      </c>
      <c r="E3153" s="14">
        <f>data_filtered[[#This Row],[test_year]]-data_filtered[[#This Row],[model_year]]</f>
        <v>19</v>
      </c>
      <c r="F3153" s="14">
        <v>130</v>
      </c>
      <c r="G3153" s="14">
        <v>14</v>
      </c>
      <c r="H3153" s="14">
        <v>144</v>
      </c>
      <c r="I3153" s="14">
        <v>9.7222222222222196E-2</v>
      </c>
    </row>
    <row r="3154" spans="1:9" x14ac:dyDescent="0.35">
      <c r="A3154" s="13">
        <v>2013</v>
      </c>
      <c r="B3154" s="13" t="s">
        <v>30</v>
      </c>
      <c r="C3154" s="13" t="s">
        <v>75</v>
      </c>
      <c r="D3154" s="13">
        <v>2011</v>
      </c>
      <c r="E3154" s="14">
        <f>data_filtered[[#This Row],[test_year]]-data_filtered[[#This Row],[model_year]]</f>
        <v>2</v>
      </c>
      <c r="F3154" s="13">
        <v>65</v>
      </c>
      <c r="G3154" s="13">
        <v>7</v>
      </c>
      <c r="H3154" s="13">
        <v>72</v>
      </c>
      <c r="I3154" s="13">
        <v>9.7222222222222196E-2</v>
      </c>
    </row>
    <row r="3155" spans="1:9" x14ac:dyDescent="0.35">
      <c r="A3155" s="13">
        <v>2014</v>
      </c>
      <c r="B3155" s="13" t="s">
        <v>33</v>
      </c>
      <c r="C3155" s="13" t="s">
        <v>203</v>
      </c>
      <c r="D3155" s="13">
        <v>2004</v>
      </c>
      <c r="E3155" s="14">
        <f>data_filtered[[#This Row],[test_year]]-data_filtered[[#This Row],[model_year]]</f>
        <v>10</v>
      </c>
      <c r="F3155" s="13">
        <v>65</v>
      </c>
      <c r="G3155" s="13">
        <v>7</v>
      </c>
      <c r="H3155" s="13">
        <v>72</v>
      </c>
      <c r="I3155" s="13">
        <v>9.7222222222222196E-2</v>
      </c>
    </row>
    <row r="3156" spans="1:9" x14ac:dyDescent="0.35">
      <c r="A3156" s="13">
        <v>2016</v>
      </c>
      <c r="B3156" s="13" t="s">
        <v>92</v>
      </c>
      <c r="C3156" s="13" t="s">
        <v>93</v>
      </c>
      <c r="D3156" s="13">
        <v>2008</v>
      </c>
      <c r="E3156" s="14">
        <f>data_filtered[[#This Row],[test_year]]-data_filtered[[#This Row],[model_year]]</f>
        <v>8</v>
      </c>
      <c r="F3156" s="13">
        <v>65</v>
      </c>
      <c r="G3156" s="13">
        <v>7</v>
      </c>
      <c r="H3156" s="13">
        <v>72</v>
      </c>
      <c r="I3156" s="13">
        <v>9.7222222222222196E-2</v>
      </c>
    </row>
    <row r="3157" spans="1:9" x14ac:dyDescent="0.35">
      <c r="A3157" s="14">
        <v>2017</v>
      </c>
      <c r="B3157" s="14" t="s">
        <v>52</v>
      </c>
      <c r="C3157" s="14" t="s">
        <v>53</v>
      </c>
      <c r="D3157" s="14">
        <v>2000</v>
      </c>
      <c r="E3157" s="14">
        <f>data_filtered[[#This Row],[test_year]]-data_filtered[[#This Row],[model_year]]</f>
        <v>17</v>
      </c>
      <c r="F3157" s="14">
        <v>65</v>
      </c>
      <c r="G3157" s="14">
        <v>7</v>
      </c>
      <c r="H3157" s="14">
        <v>72</v>
      </c>
      <c r="I3157" s="14">
        <v>9.7222222222222196E-2</v>
      </c>
    </row>
    <row r="3158" spans="1:9" x14ac:dyDescent="0.35">
      <c r="A3158" s="13">
        <v>2015</v>
      </c>
      <c r="B3158" s="13" t="s">
        <v>24</v>
      </c>
      <c r="C3158" s="13" t="s">
        <v>57</v>
      </c>
      <c r="D3158" s="13">
        <v>2008</v>
      </c>
      <c r="E3158" s="14">
        <f>data_filtered[[#This Row],[test_year]]-data_filtered[[#This Row],[model_year]]</f>
        <v>7</v>
      </c>
      <c r="F3158" s="13">
        <v>186</v>
      </c>
      <c r="G3158" s="13">
        <v>20</v>
      </c>
      <c r="H3158" s="13">
        <v>206</v>
      </c>
      <c r="I3158" s="13">
        <v>9.7087378640776698E-2</v>
      </c>
    </row>
    <row r="3159" spans="1:9" x14ac:dyDescent="0.35">
      <c r="A3159" s="13">
        <v>2013</v>
      </c>
      <c r="B3159" s="13" t="s">
        <v>98</v>
      </c>
      <c r="C3159" s="13" t="s">
        <v>99</v>
      </c>
      <c r="D3159" s="13">
        <v>2002</v>
      </c>
      <c r="E3159" s="14">
        <f>data_filtered[[#This Row],[test_year]]-data_filtered[[#This Row],[model_year]]</f>
        <v>11</v>
      </c>
      <c r="F3159" s="13">
        <v>93</v>
      </c>
      <c r="G3159" s="13">
        <v>10</v>
      </c>
      <c r="H3159" s="13">
        <v>103</v>
      </c>
      <c r="I3159" s="13">
        <v>9.7087378640776698E-2</v>
      </c>
    </row>
    <row r="3160" spans="1:9" x14ac:dyDescent="0.35">
      <c r="A3160" s="13">
        <v>2014</v>
      </c>
      <c r="B3160" s="13" t="s">
        <v>98</v>
      </c>
      <c r="C3160" s="13" t="s">
        <v>41</v>
      </c>
      <c r="D3160" s="13">
        <v>1999</v>
      </c>
      <c r="E3160" s="14">
        <f>data_filtered[[#This Row],[test_year]]-data_filtered[[#This Row],[model_year]]</f>
        <v>15</v>
      </c>
      <c r="F3160" s="13">
        <v>93</v>
      </c>
      <c r="G3160" s="13">
        <v>10</v>
      </c>
      <c r="H3160" s="13">
        <v>103</v>
      </c>
      <c r="I3160" s="13">
        <v>9.7087378640776698E-2</v>
      </c>
    </row>
    <row r="3161" spans="1:9" x14ac:dyDescent="0.35">
      <c r="A3161" s="13">
        <v>2014</v>
      </c>
      <c r="B3161" s="13" t="s">
        <v>79</v>
      </c>
      <c r="C3161" s="13" t="s">
        <v>81</v>
      </c>
      <c r="D3161" s="13">
        <v>2005</v>
      </c>
      <c r="E3161" s="14">
        <f>data_filtered[[#This Row],[test_year]]-data_filtered[[#This Row],[model_year]]</f>
        <v>9</v>
      </c>
      <c r="F3161" s="13">
        <v>93</v>
      </c>
      <c r="G3161" s="13">
        <v>10</v>
      </c>
      <c r="H3161" s="13">
        <v>103</v>
      </c>
      <c r="I3161" s="13">
        <v>9.7087378640776698E-2</v>
      </c>
    </row>
    <row r="3162" spans="1:9" x14ac:dyDescent="0.35">
      <c r="A3162" s="13">
        <v>2013</v>
      </c>
      <c r="B3162" s="13" t="s">
        <v>37</v>
      </c>
      <c r="C3162" s="13" t="s">
        <v>38</v>
      </c>
      <c r="D3162" s="13">
        <v>2004</v>
      </c>
      <c r="E3162" s="14">
        <f>data_filtered[[#This Row],[test_year]]-data_filtered[[#This Row],[model_year]]</f>
        <v>9</v>
      </c>
      <c r="F3162" s="13">
        <v>149</v>
      </c>
      <c r="G3162" s="13">
        <v>16</v>
      </c>
      <c r="H3162" s="13">
        <v>165</v>
      </c>
      <c r="I3162" s="13">
        <v>9.6969696969696997E-2</v>
      </c>
    </row>
    <row r="3163" spans="1:9" x14ac:dyDescent="0.35">
      <c r="A3163" s="13">
        <v>2017</v>
      </c>
      <c r="B3163" s="13" t="s">
        <v>58</v>
      </c>
      <c r="C3163" s="13" t="s">
        <v>64</v>
      </c>
      <c r="D3163" s="13">
        <v>2006</v>
      </c>
      <c r="E3163" s="14">
        <f>data_filtered[[#This Row],[test_year]]-data_filtered[[#This Row],[model_year]]</f>
        <v>11</v>
      </c>
      <c r="F3163" s="13">
        <v>149</v>
      </c>
      <c r="G3163" s="13">
        <v>16</v>
      </c>
      <c r="H3163" s="13">
        <v>165</v>
      </c>
      <c r="I3163" s="13">
        <v>9.6969696969696997E-2</v>
      </c>
    </row>
    <row r="3164" spans="1:9" x14ac:dyDescent="0.35">
      <c r="A3164" s="14">
        <v>2015</v>
      </c>
      <c r="B3164" s="14" t="s">
        <v>24</v>
      </c>
      <c r="C3164" s="14" t="s">
        <v>57</v>
      </c>
      <c r="D3164" s="14">
        <v>2006</v>
      </c>
      <c r="E3164" s="14">
        <f>data_filtered[[#This Row],[test_year]]-data_filtered[[#This Row],[model_year]]</f>
        <v>9</v>
      </c>
      <c r="F3164" s="14">
        <v>205</v>
      </c>
      <c r="G3164" s="14">
        <v>22</v>
      </c>
      <c r="H3164" s="14">
        <v>227</v>
      </c>
      <c r="I3164" s="14">
        <v>9.6916299559471397E-2</v>
      </c>
    </row>
    <row r="3165" spans="1:9" x14ac:dyDescent="0.35">
      <c r="A3165" s="13">
        <v>2015</v>
      </c>
      <c r="B3165" s="13" t="s">
        <v>37</v>
      </c>
      <c r="C3165" s="13" t="s">
        <v>38</v>
      </c>
      <c r="D3165" s="13">
        <v>2004</v>
      </c>
      <c r="E3165" s="14">
        <f>data_filtered[[#This Row],[test_year]]-data_filtered[[#This Row],[model_year]]</f>
        <v>11</v>
      </c>
      <c r="F3165" s="13">
        <v>112</v>
      </c>
      <c r="G3165" s="13">
        <v>12</v>
      </c>
      <c r="H3165" s="13">
        <v>124</v>
      </c>
      <c r="I3165" s="13">
        <v>9.6774193548387094E-2</v>
      </c>
    </row>
    <row r="3166" spans="1:9" x14ac:dyDescent="0.35">
      <c r="A3166" s="14">
        <v>2016</v>
      </c>
      <c r="B3166" s="14" t="s">
        <v>136</v>
      </c>
      <c r="C3166" s="14" t="s">
        <v>137</v>
      </c>
      <c r="D3166" s="14">
        <v>2007</v>
      </c>
      <c r="E3166" s="14">
        <f>data_filtered[[#This Row],[test_year]]-data_filtered[[#This Row],[model_year]]</f>
        <v>9</v>
      </c>
      <c r="F3166" s="14">
        <v>112</v>
      </c>
      <c r="G3166" s="14">
        <v>12</v>
      </c>
      <c r="H3166" s="14">
        <v>124</v>
      </c>
      <c r="I3166" s="14">
        <v>9.6774193548387094E-2</v>
      </c>
    </row>
    <row r="3167" spans="1:9" x14ac:dyDescent="0.35">
      <c r="A3167" s="13">
        <v>2013</v>
      </c>
      <c r="B3167" s="13" t="s">
        <v>24</v>
      </c>
      <c r="C3167" s="13" t="s">
        <v>155</v>
      </c>
      <c r="D3167" s="13">
        <v>2003</v>
      </c>
      <c r="E3167" s="14">
        <f>data_filtered[[#This Row],[test_year]]-data_filtered[[#This Row],[model_year]]</f>
        <v>10</v>
      </c>
      <c r="F3167" s="13">
        <v>84</v>
      </c>
      <c r="G3167" s="13">
        <v>9</v>
      </c>
      <c r="H3167" s="13">
        <v>93</v>
      </c>
      <c r="I3167" s="13">
        <v>9.6774193548387094E-2</v>
      </c>
    </row>
    <row r="3168" spans="1:9" x14ac:dyDescent="0.35">
      <c r="A3168" s="13">
        <v>2014</v>
      </c>
      <c r="B3168" s="13" t="s">
        <v>52</v>
      </c>
      <c r="C3168" s="13" t="s">
        <v>61</v>
      </c>
      <c r="D3168" s="13">
        <v>1995</v>
      </c>
      <c r="E3168" s="14">
        <f>data_filtered[[#This Row],[test_year]]-data_filtered[[#This Row],[model_year]]</f>
        <v>19</v>
      </c>
      <c r="F3168" s="13">
        <v>84</v>
      </c>
      <c r="G3168" s="13">
        <v>9</v>
      </c>
      <c r="H3168" s="13">
        <v>93</v>
      </c>
      <c r="I3168" s="13">
        <v>9.6774193548387094E-2</v>
      </c>
    </row>
    <row r="3169" spans="1:9" x14ac:dyDescent="0.35">
      <c r="A3169" s="14">
        <v>2015</v>
      </c>
      <c r="B3169" s="14" t="s">
        <v>33</v>
      </c>
      <c r="C3169" s="14" t="s">
        <v>203</v>
      </c>
      <c r="D3169" s="14">
        <v>2000</v>
      </c>
      <c r="E3169" s="14">
        <f>data_filtered[[#This Row],[test_year]]-data_filtered[[#This Row],[model_year]]</f>
        <v>15</v>
      </c>
      <c r="F3169" s="14">
        <v>84</v>
      </c>
      <c r="G3169" s="14">
        <v>9</v>
      </c>
      <c r="H3169" s="14">
        <v>93</v>
      </c>
      <c r="I3169" s="14">
        <v>9.6774193548387094E-2</v>
      </c>
    </row>
    <row r="3170" spans="1:9" x14ac:dyDescent="0.35">
      <c r="A3170" s="13">
        <v>2017</v>
      </c>
      <c r="B3170" s="13" t="s">
        <v>52</v>
      </c>
      <c r="C3170" s="13" t="s">
        <v>62</v>
      </c>
      <c r="D3170" s="13">
        <v>2008</v>
      </c>
      <c r="E3170" s="14">
        <f>data_filtered[[#This Row],[test_year]]-data_filtered[[#This Row],[model_year]]</f>
        <v>9</v>
      </c>
      <c r="F3170" s="13">
        <v>84</v>
      </c>
      <c r="G3170" s="13">
        <v>9</v>
      </c>
      <c r="H3170" s="13">
        <v>93</v>
      </c>
      <c r="I3170" s="13">
        <v>9.6774193548387094E-2</v>
      </c>
    </row>
    <row r="3171" spans="1:9" x14ac:dyDescent="0.35">
      <c r="A3171" s="13">
        <v>2013</v>
      </c>
      <c r="B3171" s="13" t="s">
        <v>33</v>
      </c>
      <c r="C3171" s="13" t="s">
        <v>34</v>
      </c>
      <c r="D3171" s="13">
        <v>2000</v>
      </c>
      <c r="E3171" s="14">
        <f>data_filtered[[#This Row],[test_year]]-data_filtered[[#This Row],[model_year]]</f>
        <v>13</v>
      </c>
      <c r="F3171" s="13">
        <v>56</v>
      </c>
      <c r="G3171" s="13">
        <v>6</v>
      </c>
      <c r="H3171" s="13">
        <v>62</v>
      </c>
      <c r="I3171" s="13">
        <v>9.6774193548387094E-2</v>
      </c>
    </row>
    <row r="3172" spans="1:9" x14ac:dyDescent="0.35">
      <c r="A3172" s="14">
        <v>2014</v>
      </c>
      <c r="B3172" s="14" t="s">
        <v>33</v>
      </c>
      <c r="C3172" s="14" t="s">
        <v>203</v>
      </c>
      <c r="D3172" s="14">
        <v>2003</v>
      </c>
      <c r="E3172" s="14">
        <f>data_filtered[[#This Row],[test_year]]-data_filtered[[#This Row],[model_year]]</f>
        <v>11</v>
      </c>
      <c r="F3172" s="14">
        <v>56</v>
      </c>
      <c r="G3172" s="14">
        <v>6</v>
      </c>
      <c r="H3172" s="14">
        <v>62</v>
      </c>
      <c r="I3172" s="14">
        <v>9.6774193548387094E-2</v>
      </c>
    </row>
    <row r="3173" spans="1:9" x14ac:dyDescent="0.35">
      <c r="A3173" s="14">
        <v>2017</v>
      </c>
      <c r="B3173" s="14" t="s">
        <v>33</v>
      </c>
      <c r="C3173" s="14" t="s">
        <v>254</v>
      </c>
      <c r="D3173" s="14">
        <v>2005</v>
      </c>
      <c r="E3173" s="14">
        <f>data_filtered[[#This Row],[test_year]]-data_filtered[[#This Row],[model_year]]</f>
        <v>12</v>
      </c>
      <c r="F3173" s="14">
        <v>56</v>
      </c>
      <c r="G3173" s="14">
        <v>6</v>
      </c>
      <c r="H3173" s="14">
        <v>62</v>
      </c>
      <c r="I3173" s="14">
        <v>9.6774193548387094E-2</v>
      </c>
    </row>
    <row r="3174" spans="1:9" x14ac:dyDescent="0.35">
      <c r="A3174" s="13">
        <v>2016</v>
      </c>
      <c r="B3174" s="13" t="s">
        <v>24</v>
      </c>
      <c r="C3174" s="13" t="s">
        <v>41</v>
      </c>
      <c r="D3174" s="13">
        <v>2002</v>
      </c>
      <c r="E3174" s="14">
        <f>data_filtered[[#This Row],[test_year]]-data_filtered[[#This Row],[model_year]]</f>
        <v>14</v>
      </c>
      <c r="F3174" s="13">
        <v>206</v>
      </c>
      <c r="G3174" s="13">
        <v>22</v>
      </c>
      <c r="H3174" s="13">
        <v>228</v>
      </c>
      <c r="I3174" s="13">
        <v>9.6491228070175405E-2</v>
      </c>
    </row>
    <row r="3175" spans="1:9" x14ac:dyDescent="0.35">
      <c r="A3175" s="14">
        <v>2014</v>
      </c>
      <c r="B3175" s="14" t="s">
        <v>67</v>
      </c>
      <c r="C3175" s="14" t="s">
        <v>138</v>
      </c>
      <c r="D3175" s="14">
        <v>1995</v>
      </c>
      <c r="E3175" s="14">
        <f>data_filtered[[#This Row],[test_year]]-data_filtered[[#This Row],[model_year]]</f>
        <v>19</v>
      </c>
      <c r="F3175" s="14">
        <v>103</v>
      </c>
      <c r="G3175" s="14">
        <v>11</v>
      </c>
      <c r="H3175" s="14">
        <v>114</v>
      </c>
      <c r="I3175" s="14">
        <v>9.6491228070175405E-2</v>
      </c>
    </row>
    <row r="3176" spans="1:9" x14ac:dyDescent="0.35">
      <c r="A3176" s="13">
        <v>2015</v>
      </c>
      <c r="B3176" s="13" t="s">
        <v>26</v>
      </c>
      <c r="C3176" s="13" t="s">
        <v>100</v>
      </c>
      <c r="D3176" s="13">
        <v>2001</v>
      </c>
      <c r="E3176" s="14">
        <f>data_filtered[[#This Row],[test_year]]-data_filtered[[#This Row],[model_year]]</f>
        <v>14</v>
      </c>
      <c r="F3176" s="13">
        <v>103</v>
      </c>
      <c r="G3176" s="13">
        <v>11</v>
      </c>
      <c r="H3176" s="13">
        <v>114</v>
      </c>
      <c r="I3176" s="13">
        <v>9.6491228070175405E-2</v>
      </c>
    </row>
    <row r="3177" spans="1:9" x14ac:dyDescent="0.35">
      <c r="A3177" s="13">
        <v>2013</v>
      </c>
      <c r="B3177" s="13" t="s">
        <v>52</v>
      </c>
      <c r="C3177" s="13" t="s">
        <v>74</v>
      </c>
      <c r="D3177" s="13">
        <v>2004</v>
      </c>
      <c r="E3177" s="14">
        <f>data_filtered[[#This Row],[test_year]]-data_filtered[[#This Row],[model_year]]</f>
        <v>9</v>
      </c>
      <c r="F3177" s="13">
        <v>178</v>
      </c>
      <c r="G3177" s="13">
        <v>19</v>
      </c>
      <c r="H3177" s="13">
        <v>197</v>
      </c>
      <c r="I3177" s="13">
        <v>9.6446700507614197E-2</v>
      </c>
    </row>
    <row r="3178" spans="1:9" x14ac:dyDescent="0.35">
      <c r="A3178" s="13">
        <v>2013</v>
      </c>
      <c r="B3178" s="13" t="s">
        <v>106</v>
      </c>
      <c r="C3178" s="13" t="s">
        <v>217</v>
      </c>
      <c r="D3178" s="13">
        <v>2002</v>
      </c>
      <c r="E3178" s="14">
        <f>data_filtered[[#This Row],[test_year]]-data_filtered[[#This Row],[model_year]]</f>
        <v>11</v>
      </c>
      <c r="F3178" s="13">
        <v>75</v>
      </c>
      <c r="G3178" s="13">
        <v>8</v>
      </c>
      <c r="H3178" s="13">
        <v>83</v>
      </c>
      <c r="I3178" s="13">
        <v>9.6385542168674704E-2</v>
      </c>
    </row>
    <row r="3179" spans="1:9" x14ac:dyDescent="0.35">
      <c r="A3179" s="14">
        <v>2014</v>
      </c>
      <c r="B3179" s="14" t="s">
        <v>42</v>
      </c>
      <c r="C3179" s="14" t="s">
        <v>182</v>
      </c>
      <c r="D3179" s="14">
        <v>2001</v>
      </c>
      <c r="E3179" s="14">
        <f>data_filtered[[#This Row],[test_year]]-data_filtered[[#This Row],[model_year]]</f>
        <v>13</v>
      </c>
      <c r="F3179" s="14">
        <v>75</v>
      </c>
      <c r="G3179" s="14">
        <v>8</v>
      </c>
      <c r="H3179" s="14">
        <v>83</v>
      </c>
      <c r="I3179" s="14">
        <v>9.6385542168674704E-2</v>
      </c>
    </row>
    <row r="3180" spans="1:9" x14ac:dyDescent="0.35">
      <c r="A3180" s="14">
        <v>2014</v>
      </c>
      <c r="B3180" s="14" t="s">
        <v>231</v>
      </c>
      <c r="C3180" s="14" t="s">
        <v>232</v>
      </c>
      <c r="D3180" s="14">
        <v>2006</v>
      </c>
      <c r="E3180" s="14">
        <f>data_filtered[[#This Row],[test_year]]-data_filtered[[#This Row],[model_year]]</f>
        <v>8</v>
      </c>
      <c r="F3180" s="14">
        <v>75</v>
      </c>
      <c r="G3180" s="14">
        <v>8</v>
      </c>
      <c r="H3180" s="14">
        <v>83</v>
      </c>
      <c r="I3180" s="14">
        <v>9.6385542168674704E-2</v>
      </c>
    </row>
    <row r="3181" spans="1:9" x14ac:dyDescent="0.35">
      <c r="A3181" s="13">
        <v>2014</v>
      </c>
      <c r="B3181" s="13" t="s">
        <v>106</v>
      </c>
      <c r="C3181" s="13" t="s">
        <v>217</v>
      </c>
      <c r="D3181" s="13">
        <v>2003</v>
      </c>
      <c r="E3181" s="14">
        <f>data_filtered[[#This Row],[test_year]]-data_filtered[[#This Row],[model_year]]</f>
        <v>11</v>
      </c>
      <c r="F3181" s="13">
        <v>75</v>
      </c>
      <c r="G3181" s="13">
        <v>8</v>
      </c>
      <c r="H3181" s="13">
        <v>83</v>
      </c>
      <c r="I3181" s="13">
        <v>9.6385542168674704E-2</v>
      </c>
    </row>
    <row r="3182" spans="1:9" x14ac:dyDescent="0.35">
      <c r="A3182" s="13">
        <v>2016</v>
      </c>
      <c r="B3182" s="13" t="s">
        <v>26</v>
      </c>
      <c r="C3182" s="13" t="s">
        <v>111</v>
      </c>
      <c r="D3182" s="13">
        <v>2001</v>
      </c>
      <c r="E3182" s="14">
        <f>data_filtered[[#This Row],[test_year]]-data_filtered[[#This Row],[model_year]]</f>
        <v>15</v>
      </c>
      <c r="F3182" s="13">
        <v>75</v>
      </c>
      <c r="G3182" s="13">
        <v>8</v>
      </c>
      <c r="H3182" s="13">
        <v>83</v>
      </c>
      <c r="I3182" s="13">
        <v>9.6385542168674704E-2</v>
      </c>
    </row>
    <row r="3183" spans="1:9" x14ac:dyDescent="0.35">
      <c r="A3183" s="13">
        <v>2017</v>
      </c>
      <c r="B3183" s="13" t="s">
        <v>98</v>
      </c>
      <c r="C3183" s="13" t="s">
        <v>248</v>
      </c>
      <c r="D3183" s="13">
        <v>2008</v>
      </c>
      <c r="E3183" s="14">
        <f>data_filtered[[#This Row],[test_year]]-data_filtered[[#This Row],[model_year]]</f>
        <v>9</v>
      </c>
      <c r="F3183" s="13">
        <v>75</v>
      </c>
      <c r="G3183" s="13">
        <v>8</v>
      </c>
      <c r="H3183" s="13">
        <v>83</v>
      </c>
      <c r="I3183" s="13">
        <v>9.6385542168674704E-2</v>
      </c>
    </row>
    <row r="3184" spans="1:9" x14ac:dyDescent="0.35">
      <c r="A3184" s="14">
        <v>2017</v>
      </c>
      <c r="B3184" s="14" t="s">
        <v>98</v>
      </c>
      <c r="C3184" s="14" t="s">
        <v>249</v>
      </c>
      <c r="D3184" s="14">
        <v>2012</v>
      </c>
      <c r="E3184" s="14">
        <f>data_filtered[[#This Row],[test_year]]-data_filtered[[#This Row],[model_year]]</f>
        <v>5</v>
      </c>
      <c r="F3184" s="14">
        <v>75</v>
      </c>
      <c r="G3184" s="14">
        <v>8</v>
      </c>
      <c r="H3184" s="14">
        <v>83</v>
      </c>
      <c r="I3184" s="14">
        <v>9.6385542168674704E-2</v>
      </c>
    </row>
    <row r="3185" spans="1:9" x14ac:dyDescent="0.35">
      <c r="A3185" s="13">
        <v>2017</v>
      </c>
      <c r="B3185" s="13" t="s">
        <v>42</v>
      </c>
      <c r="C3185" s="13" t="s">
        <v>182</v>
      </c>
      <c r="D3185" s="13">
        <v>2002</v>
      </c>
      <c r="E3185" s="14">
        <f>data_filtered[[#This Row],[test_year]]-data_filtered[[#This Row],[model_year]]</f>
        <v>15</v>
      </c>
      <c r="F3185" s="13">
        <v>75</v>
      </c>
      <c r="G3185" s="13">
        <v>8</v>
      </c>
      <c r="H3185" s="13">
        <v>83</v>
      </c>
      <c r="I3185" s="13">
        <v>9.6385542168674704E-2</v>
      </c>
    </row>
    <row r="3186" spans="1:9" x14ac:dyDescent="0.35">
      <c r="A3186" s="14">
        <v>2014</v>
      </c>
      <c r="B3186" s="14" t="s">
        <v>52</v>
      </c>
      <c r="C3186" s="14" t="s">
        <v>82</v>
      </c>
      <c r="D3186" s="14">
        <v>2008</v>
      </c>
      <c r="E3186" s="14">
        <f>data_filtered[[#This Row],[test_year]]-data_filtered[[#This Row],[model_year]]</f>
        <v>6</v>
      </c>
      <c r="F3186" s="14">
        <v>122</v>
      </c>
      <c r="G3186" s="14">
        <v>13</v>
      </c>
      <c r="H3186" s="14">
        <v>135</v>
      </c>
      <c r="I3186" s="14">
        <v>9.6296296296296297E-2</v>
      </c>
    </row>
    <row r="3187" spans="1:9" x14ac:dyDescent="0.35">
      <c r="A3187" s="13">
        <v>2016</v>
      </c>
      <c r="B3187" s="13" t="s">
        <v>30</v>
      </c>
      <c r="C3187" s="13" t="s">
        <v>75</v>
      </c>
      <c r="D3187" s="13">
        <v>2000</v>
      </c>
      <c r="E3187" s="14">
        <f>data_filtered[[#This Row],[test_year]]-data_filtered[[#This Row],[model_year]]</f>
        <v>16</v>
      </c>
      <c r="F3187" s="13">
        <v>122</v>
      </c>
      <c r="G3187" s="13">
        <v>13</v>
      </c>
      <c r="H3187" s="13">
        <v>135</v>
      </c>
      <c r="I3187" s="13">
        <v>9.6296296296296297E-2</v>
      </c>
    </row>
    <row r="3188" spans="1:9" x14ac:dyDescent="0.35">
      <c r="A3188" s="14">
        <v>2014</v>
      </c>
      <c r="B3188" s="14" t="s">
        <v>24</v>
      </c>
      <c r="C3188" s="14" t="s">
        <v>29</v>
      </c>
      <c r="D3188" s="14">
        <v>2008</v>
      </c>
      <c r="E3188" s="14">
        <f>data_filtered[[#This Row],[test_year]]-data_filtered[[#This Row],[model_year]]</f>
        <v>6</v>
      </c>
      <c r="F3188" s="14">
        <v>169</v>
      </c>
      <c r="G3188" s="14">
        <v>18</v>
      </c>
      <c r="H3188" s="14">
        <v>187</v>
      </c>
      <c r="I3188" s="14">
        <v>9.6256684491978606E-2</v>
      </c>
    </row>
    <row r="3189" spans="1:9" x14ac:dyDescent="0.35">
      <c r="A3189" s="13">
        <v>2017</v>
      </c>
      <c r="B3189" s="13" t="s">
        <v>30</v>
      </c>
      <c r="C3189" s="13" t="s">
        <v>56</v>
      </c>
      <c r="D3189" s="13">
        <v>2014</v>
      </c>
      <c r="E3189" s="14">
        <f>data_filtered[[#This Row],[test_year]]-data_filtered[[#This Row],[model_year]]</f>
        <v>3</v>
      </c>
      <c r="F3189" s="13">
        <v>169</v>
      </c>
      <c r="G3189" s="13">
        <v>18</v>
      </c>
      <c r="H3189" s="13">
        <v>187</v>
      </c>
      <c r="I3189" s="13">
        <v>9.6256684491978606E-2</v>
      </c>
    </row>
    <row r="3190" spans="1:9" x14ac:dyDescent="0.35">
      <c r="A3190" s="13">
        <v>2016</v>
      </c>
      <c r="B3190" s="13" t="s">
        <v>30</v>
      </c>
      <c r="C3190" s="13" t="s">
        <v>56</v>
      </c>
      <c r="D3190" s="13">
        <v>2011</v>
      </c>
      <c r="E3190" s="14">
        <f>data_filtered[[#This Row],[test_year]]-data_filtered[[#This Row],[model_year]]</f>
        <v>5</v>
      </c>
      <c r="F3190" s="13">
        <v>94</v>
      </c>
      <c r="G3190" s="13">
        <v>10</v>
      </c>
      <c r="H3190" s="13">
        <v>104</v>
      </c>
      <c r="I3190" s="13">
        <v>9.6153846153846201E-2</v>
      </c>
    </row>
    <row r="3191" spans="1:9" x14ac:dyDescent="0.35">
      <c r="A3191" s="13">
        <v>2016</v>
      </c>
      <c r="B3191" s="13" t="s">
        <v>42</v>
      </c>
      <c r="C3191" s="13" t="s">
        <v>112</v>
      </c>
      <c r="D3191" s="13">
        <v>2003</v>
      </c>
      <c r="E3191" s="14">
        <f>data_filtered[[#This Row],[test_year]]-data_filtered[[#This Row],[model_year]]</f>
        <v>13</v>
      </c>
      <c r="F3191" s="13">
        <v>94</v>
      </c>
      <c r="G3191" s="13">
        <v>10</v>
      </c>
      <c r="H3191" s="13">
        <v>104</v>
      </c>
      <c r="I3191" s="13">
        <v>9.6153846153846201E-2</v>
      </c>
    </row>
    <row r="3192" spans="1:9" x14ac:dyDescent="0.35">
      <c r="A3192" s="13">
        <v>2017</v>
      </c>
      <c r="B3192" s="13" t="s">
        <v>37</v>
      </c>
      <c r="C3192" s="13" t="s">
        <v>38</v>
      </c>
      <c r="D3192" s="13">
        <v>2007</v>
      </c>
      <c r="E3192" s="14">
        <f>data_filtered[[#This Row],[test_year]]-data_filtered[[#This Row],[model_year]]</f>
        <v>10</v>
      </c>
      <c r="F3192" s="13">
        <v>94</v>
      </c>
      <c r="G3192" s="13">
        <v>10</v>
      </c>
      <c r="H3192" s="13">
        <v>104</v>
      </c>
      <c r="I3192" s="13">
        <v>9.6153846153846201E-2</v>
      </c>
    </row>
    <row r="3193" spans="1:9" x14ac:dyDescent="0.35">
      <c r="A3193" s="14">
        <v>2017</v>
      </c>
      <c r="B3193" s="14" t="s">
        <v>26</v>
      </c>
      <c r="C3193" s="14" t="s">
        <v>176</v>
      </c>
      <c r="D3193" s="14">
        <v>2003</v>
      </c>
      <c r="E3193" s="14">
        <f>data_filtered[[#This Row],[test_year]]-data_filtered[[#This Row],[model_year]]</f>
        <v>14</v>
      </c>
      <c r="F3193" s="14">
        <v>94</v>
      </c>
      <c r="G3193" s="14">
        <v>10</v>
      </c>
      <c r="H3193" s="14">
        <v>104</v>
      </c>
      <c r="I3193" s="14">
        <v>9.6153846153846201E-2</v>
      </c>
    </row>
    <row r="3194" spans="1:9" x14ac:dyDescent="0.35">
      <c r="A3194" s="13">
        <v>2013</v>
      </c>
      <c r="B3194" s="13" t="s">
        <v>102</v>
      </c>
      <c r="C3194" s="13" t="s">
        <v>368</v>
      </c>
      <c r="D3194" s="13">
        <v>2007</v>
      </c>
      <c r="E3194" s="14">
        <f>data_filtered[[#This Row],[test_year]]-data_filtered[[#This Row],[model_year]]</f>
        <v>6</v>
      </c>
      <c r="F3194" s="13">
        <v>47</v>
      </c>
      <c r="G3194" s="13">
        <v>5</v>
      </c>
      <c r="H3194" s="13">
        <v>52</v>
      </c>
      <c r="I3194" s="13">
        <v>9.6153846153846201E-2</v>
      </c>
    </row>
    <row r="3195" spans="1:9" x14ac:dyDescent="0.35">
      <c r="A3195" s="14">
        <v>2013</v>
      </c>
      <c r="B3195" s="14" t="s">
        <v>52</v>
      </c>
      <c r="C3195" s="14" t="s">
        <v>150</v>
      </c>
      <c r="D3195" s="14">
        <v>2001</v>
      </c>
      <c r="E3195" s="14">
        <f>data_filtered[[#This Row],[test_year]]-data_filtered[[#This Row],[model_year]]</f>
        <v>12</v>
      </c>
      <c r="F3195" s="14">
        <v>47</v>
      </c>
      <c r="G3195" s="14">
        <v>5</v>
      </c>
      <c r="H3195" s="14">
        <v>52</v>
      </c>
      <c r="I3195" s="14">
        <v>9.6153846153846201E-2</v>
      </c>
    </row>
    <row r="3196" spans="1:9" x14ac:dyDescent="0.35">
      <c r="A3196" s="14">
        <v>2014</v>
      </c>
      <c r="B3196" s="14" t="s">
        <v>30</v>
      </c>
      <c r="C3196" s="14" t="s">
        <v>256</v>
      </c>
      <c r="D3196" s="14">
        <v>1995</v>
      </c>
      <c r="E3196" s="14">
        <f>data_filtered[[#This Row],[test_year]]-data_filtered[[#This Row],[model_year]]</f>
        <v>19</v>
      </c>
      <c r="F3196" s="14">
        <v>47</v>
      </c>
      <c r="G3196" s="14">
        <v>5</v>
      </c>
      <c r="H3196" s="14">
        <v>52</v>
      </c>
      <c r="I3196" s="14">
        <v>9.6153846153846201E-2</v>
      </c>
    </row>
    <row r="3197" spans="1:9" x14ac:dyDescent="0.35">
      <c r="A3197" s="13">
        <v>2014</v>
      </c>
      <c r="B3197" s="13" t="s">
        <v>26</v>
      </c>
      <c r="C3197" s="13" t="s">
        <v>69</v>
      </c>
      <c r="D3197" s="13">
        <v>1995</v>
      </c>
      <c r="E3197" s="14">
        <f>data_filtered[[#This Row],[test_year]]-data_filtered[[#This Row],[model_year]]</f>
        <v>19</v>
      </c>
      <c r="F3197" s="13">
        <v>47</v>
      </c>
      <c r="G3197" s="13">
        <v>5</v>
      </c>
      <c r="H3197" s="13">
        <v>52</v>
      </c>
      <c r="I3197" s="13">
        <v>9.6153846153846201E-2</v>
      </c>
    </row>
    <row r="3198" spans="1:9" x14ac:dyDescent="0.35">
      <c r="A3198" s="14">
        <v>2014</v>
      </c>
      <c r="B3198" s="14" t="s">
        <v>26</v>
      </c>
      <c r="C3198" s="14" t="s">
        <v>279</v>
      </c>
      <c r="D3198" s="14">
        <v>1996</v>
      </c>
      <c r="E3198" s="14">
        <f>data_filtered[[#This Row],[test_year]]-data_filtered[[#This Row],[model_year]]</f>
        <v>18</v>
      </c>
      <c r="F3198" s="14">
        <v>47</v>
      </c>
      <c r="G3198" s="14">
        <v>5</v>
      </c>
      <c r="H3198" s="14">
        <v>52</v>
      </c>
      <c r="I3198" s="14">
        <v>9.6153846153846201E-2</v>
      </c>
    </row>
    <row r="3199" spans="1:9" x14ac:dyDescent="0.35">
      <c r="A3199" s="14">
        <v>2015</v>
      </c>
      <c r="B3199" s="14" t="s">
        <v>52</v>
      </c>
      <c r="C3199" s="14" t="s">
        <v>165</v>
      </c>
      <c r="D3199" s="14">
        <v>1999</v>
      </c>
      <c r="E3199" s="14">
        <f>data_filtered[[#This Row],[test_year]]-data_filtered[[#This Row],[model_year]]</f>
        <v>16</v>
      </c>
      <c r="F3199" s="14">
        <v>47</v>
      </c>
      <c r="G3199" s="14">
        <v>5</v>
      </c>
      <c r="H3199" s="14">
        <v>52</v>
      </c>
      <c r="I3199" s="14">
        <v>9.6153846153846201E-2</v>
      </c>
    </row>
    <row r="3200" spans="1:9" x14ac:dyDescent="0.35">
      <c r="A3200" s="14">
        <v>2015</v>
      </c>
      <c r="B3200" s="14" t="s">
        <v>30</v>
      </c>
      <c r="C3200" s="14" t="s">
        <v>75</v>
      </c>
      <c r="D3200" s="14">
        <v>2010</v>
      </c>
      <c r="E3200" s="14">
        <f>data_filtered[[#This Row],[test_year]]-data_filtered[[#This Row],[model_year]]</f>
        <v>5</v>
      </c>
      <c r="F3200" s="14">
        <v>47</v>
      </c>
      <c r="G3200" s="14">
        <v>5</v>
      </c>
      <c r="H3200" s="14">
        <v>52</v>
      </c>
      <c r="I3200" s="14">
        <v>9.6153846153846201E-2</v>
      </c>
    </row>
    <row r="3201" spans="1:9" x14ac:dyDescent="0.35">
      <c r="A3201" s="13">
        <v>2016</v>
      </c>
      <c r="B3201" s="13" t="s">
        <v>186</v>
      </c>
      <c r="C3201" s="13" t="s">
        <v>236</v>
      </c>
      <c r="D3201" s="13">
        <v>2006</v>
      </c>
      <c r="E3201" s="14">
        <f>data_filtered[[#This Row],[test_year]]-data_filtered[[#This Row],[model_year]]</f>
        <v>10</v>
      </c>
      <c r="F3201" s="13">
        <v>47</v>
      </c>
      <c r="G3201" s="13">
        <v>5</v>
      </c>
      <c r="H3201" s="13">
        <v>52</v>
      </c>
      <c r="I3201" s="13">
        <v>9.6153846153846201E-2</v>
      </c>
    </row>
    <row r="3202" spans="1:9" x14ac:dyDescent="0.35">
      <c r="A3202" s="14">
        <v>2016</v>
      </c>
      <c r="B3202" s="14" t="s">
        <v>33</v>
      </c>
      <c r="C3202" s="14" t="s">
        <v>254</v>
      </c>
      <c r="D3202" s="14">
        <v>2005</v>
      </c>
      <c r="E3202" s="14">
        <f>data_filtered[[#This Row],[test_year]]-data_filtered[[#This Row],[model_year]]</f>
        <v>11</v>
      </c>
      <c r="F3202" s="14">
        <v>47</v>
      </c>
      <c r="G3202" s="14">
        <v>5</v>
      </c>
      <c r="H3202" s="14">
        <v>52</v>
      </c>
      <c r="I3202" s="14">
        <v>9.6153846153846201E-2</v>
      </c>
    </row>
    <row r="3203" spans="1:9" x14ac:dyDescent="0.35">
      <c r="A3203" s="14">
        <v>2017</v>
      </c>
      <c r="B3203" s="14" t="s">
        <v>24</v>
      </c>
      <c r="C3203" s="14" t="s">
        <v>25</v>
      </c>
      <c r="D3203" s="14">
        <v>2006</v>
      </c>
      <c r="E3203" s="14">
        <f>data_filtered[[#This Row],[test_year]]-data_filtered[[#This Row],[model_year]]</f>
        <v>11</v>
      </c>
      <c r="F3203" s="14">
        <v>47</v>
      </c>
      <c r="G3203" s="14">
        <v>5</v>
      </c>
      <c r="H3203" s="14">
        <v>52</v>
      </c>
      <c r="I3203" s="14">
        <v>9.6153846153846201E-2</v>
      </c>
    </row>
    <row r="3204" spans="1:9" x14ac:dyDescent="0.35">
      <c r="A3204" s="13">
        <v>2017</v>
      </c>
      <c r="B3204" s="13" t="s">
        <v>58</v>
      </c>
      <c r="C3204" s="13" t="s">
        <v>142</v>
      </c>
      <c r="D3204" s="13">
        <v>2010</v>
      </c>
      <c r="E3204" s="14">
        <f>data_filtered[[#This Row],[test_year]]-data_filtered[[#This Row],[model_year]]</f>
        <v>7</v>
      </c>
      <c r="F3204" s="13">
        <v>47</v>
      </c>
      <c r="G3204" s="13">
        <v>5</v>
      </c>
      <c r="H3204" s="13">
        <v>52</v>
      </c>
      <c r="I3204" s="13">
        <v>9.6153846153846201E-2</v>
      </c>
    </row>
    <row r="3205" spans="1:9" x14ac:dyDescent="0.35">
      <c r="A3205" s="13">
        <v>2017</v>
      </c>
      <c r="B3205" s="13" t="s">
        <v>158</v>
      </c>
      <c r="C3205" s="13" t="s">
        <v>234</v>
      </c>
      <c r="D3205" s="13">
        <v>2007</v>
      </c>
      <c r="E3205" s="14">
        <f>data_filtered[[#This Row],[test_year]]-data_filtered[[#This Row],[model_year]]</f>
        <v>10</v>
      </c>
      <c r="F3205" s="13">
        <v>47</v>
      </c>
      <c r="G3205" s="13">
        <v>5</v>
      </c>
      <c r="H3205" s="13">
        <v>52</v>
      </c>
      <c r="I3205" s="13">
        <v>9.6153846153846201E-2</v>
      </c>
    </row>
    <row r="3206" spans="1:9" x14ac:dyDescent="0.35">
      <c r="A3206" s="14">
        <v>2015</v>
      </c>
      <c r="B3206" s="14" t="s">
        <v>52</v>
      </c>
      <c r="C3206" s="14" t="s">
        <v>91</v>
      </c>
      <c r="D3206" s="14">
        <v>2010</v>
      </c>
      <c r="E3206" s="14">
        <f>data_filtered[[#This Row],[test_year]]-data_filtered[[#This Row],[model_year]]</f>
        <v>5</v>
      </c>
      <c r="F3206" s="14">
        <v>160</v>
      </c>
      <c r="G3206" s="14">
        <v>17</v>
      </c>
      <c r="H3206" s="14">
        <v>177</v>
      </c>
      <c r="I3206" s="14">
        <v>9.6045197740112997E-2</v>
      </c>
    </row>
    <row r="3207" spans="1:9" x14ac:dyDescent="0.35">
      <c r="A3207" s="13">
        <v>2014</v>
      </c>
      <c r="B3207" s="13" t="s">
        <v>26</v>
      </c>
      <c r="C3207" s="13" t="s">
        <v>35</v>
      </c>
      <c r="D3207" s="13">
        <v>1999</v>
      </c>
      <c r="E3207" s="14">
        <f>data_filtered[[#This Row],[test_year]]-data_filtered[[#This Row],[model_year]]</f>
        <v>15</v>
      </c>
      <c r="F3207" s="13">
        <v>179</v>
      </c>
      <c r="G3207" s="13">
        <v>19</v>
      </c>
      <c r="H3207" s="13">
        <v>198</v>
      </c>
      <c r="I3207" s="13">
        <v>9.5959595959595995E-2</v>
      </c>
    </row>
    <row r="3208" spans="1:9" x14ac:dyDescent="0.35">
      <c r="A3208" s="13">
        <v>2013</v>
      </c>
      <c r="B3208" s="13" t="s">
        <v>26</v>
      </c>
      <c r="C3208" s="13" t="s">
        <v>176</v>
      </c>
      <c r="D3208" s="13">
        <v>2000</v>
      </c>
      <c r="E3208" s="14">
        <f>data_filtered[[#This Row],[test_year]]-data_filtered[[#This Row],[model_year]]</f>
        <v>13</v>
      </c>
      <c r="F3208" s="13">
        <v>66</v>
      </c>
      <c r="G3208" s="13">
        <v>7</v>
      </c>
      <c r="H3208" s="13">
        <v>73</v>
      </c>
      <c r="I3208" s="13">
        <v>9.5890410958904104E-2</v>
      </c>
    </row>
    <row r="3209" spans="1:9" x14ac:dyDescent="0.35">
      <c r="A3209" s="13">
        <v>2014</v>
      </c>
      <c r="B3209" s="13" t="s">
        <v>26</v>
      </c>
      <c r="C3209" s="13" t="s">
        <v>237</v>
      </c>
      <c r="D3209" s="13">
        <v>2003</v>
      </c>
      <c r="E3209" s="14">
        <f>data_filtered[[#This Row],[test_year]]-data_filtered[[#This Row],[model_year]]</f>
        <v>11</v>
      </c>
      <c r="F3209" s="13">
        <v>66</v>
      </c>
      <c r="G3209" s="13">
        <v>7</v>
      </c>
      <c r="H3209" s="13">
        <v>73</v>
      </c>
      <c r="I3209" s="13">
        <v>9.5890410958904104E-2</v>
      </c>
    </row>
    <row r="3210" spans="1:9" x14ac:dyDescent="0.35">
      <c r="A3210" s="13">
        <v>2015</v>
      </c>
      <c r="B3210" s="13" t="s">
        <v>52</v>
      </c>
      <c r="C3210" s="13" t="s">
        <v>150</v>
      </c>
      <c r="D3210" s="13">
        <v>2007</v>
      </c>
      <c r="E3210" s="14">
        <f>data_filtered[[#This Row],[test_year]]-data_filtered[[#This Row],[model_year]]</f>
        <v>8</v>
      </c>
      <c r="F3210" s="13">
        <v>66</v>
      </c>
      <c r="G3210" s="13">
        <v>7</v>
      </c>
      <c r="H3210" s="13">
        <v>73</v>
      </c>
      <c r="I3210" s="13">
        <v>9.5890410958904104E-2</v>
      </c>
    </row>
    <row r="3211" spans="1:9" x14ac:dyDescent="0.35">
      <c r="A3211" s="14">
        <v>2015</v>
      </c>
      <c r="B3211" s="14" t="s">
        <v>30</v>
      </c>
      <c r="C3211" s="14" t="s">
        <v>32</v>
      </c>
      <c r="D3211" s="14">
        <v>2004</v>
      </c>
      <c r="E3211" s="14">
        <f>data_filtered[[#This Row],[test_year]]-data_filtered[[#This Row],[model_year]]</f>
        <v>11</v>
      </c>
      <c r="F3211" s="14">
        <v>66</v>
      </c>
      <c r="G3211" s="14">
        <v>7</v>
      </c>
      <c r="H3211" s="14">
        <v>73</v>
      </c>
      <c r="I3211" s="14">
        <v>9.5890410958904104E-2</v>
      </c>
    </row>
    <row r="3212" spans="1:9" x14ac:dyDescent="0.35">
      <c r="A3212" s="14">
        <v>2016</v>
      </c>
      <c r="B3212" s="14" t="s">
        <v>42</v>
      </c>
      <c r="C3212" s="14" t="s">
        <v>182</v>
      </c>
      <c r="D3212" s="14">
        <v>2001</v>
      </c>
      <c r="E3212" s="14">
        <f>data_filtered[[#This Row],[test_year]]-data_filtered[[#This Row],[model_year]]</f>
        <v>15</v>
      </c>
      <c r="F3212" s="14">
        <v>66</v>
      </c>
      <c r="G3212" s="14">
        <v>7</v>
      </c>
      <c r="H3212" s="14">
        <v>73</v>
      </c>
      <c r="I3212" s="14">
        <v>9.5890410958904104E-2</v>
      </c>
    </row>
    <row r="3213" spans="1:9" x14ac:dyDescent="0.35">
      <c r="A3213" s="13">
        <v>2017</v>
      </c>
      <c r="B3213" s="13" t="s">
        <v>52</v>
      </c>
      <c r="C3213" s="13" t="s">
        <v>131</v>
      </c>
      <c r="D3213" s="13">
        <v>2000</v>
      </c>
      <c r="E3213" s="14">
        <f>data_filtered[[#This Row],[test_year]]-data_filtered[[#This Row],[model_year]]</f>
        <v>17</v>
      </c>
      <c r="F3213" s="13">
        <v>66</v>
      </c>
      <c r="G3213" s="13">
        <v>7</v>
      </c>
      <c r="H3213" s="13">
        <v>73</v>
      </c>
      <c r="I3213" s="13">
        <v>9.5890410958904104E-2</v>
      </c>
    </row>
    <row r="3214" spans="1:9" x14ac:dyDescent="0.35">
      <c r="A3214" s="14">
        <v>2017</v>
      </c>
      <c r="B3214" s="14" t="s">
        <v>231</v>
      </c>
      <c r="C3214" s="14" t="s">
        <v>232</v>
      </c>
      <c r="D3214" s="14">
        <v>2007</v>
      </c>
      <c r="E3214" s="14">
        <f>data_filtered[[#This Row],[test_year]]-data_filtered[[#This Row],[model_year]]</f>
        <v>10</v>
      </c>
      <c r="F3214" s="14">
        <v>66</v>
      </c>
      <c r="G3214" s="14">
        <v>7</v>
      </c>
      <c r="H3214" s="14">
        <v>73</v>
      </c>
      <c r="I3214" s="14">
        <v>9.5890410958904104E-2</v>
      </c>
    </row>
    <row r="3215" spans="1:9" x14ac:dyDescent="0.35">
      <c r="A3215" s="14">
        <v>2016</v>
      </c>
      <c r="B3215" s="14" t="s">
        <v>42</v>
      </c>
      <c r="C3215" s="14" t="s">
        <v>43</v>
      </c>
      <c r="D3215" s="14">
        <v>2000</v>
      </c>
      <c r="E3215" s="14">
        <f>data_filtered[[#This Row],[test_year]]-data_filtered[[#This Row],[model_year]]</f>
        <v>16</v>
      </c>
      <c r="F3215" s="14">
        <v>236</v>
      </c>
      <c r="G3215" s="14">
        <v>25</v>
      </c>
      <c r="H3215" s="14">
        <v>261</v>
      </c>
      <c r="I3215" s="14">
        <v>9.5785440613026795E-2</v>
      </c>
    </row>
    <row r="3216" spans="1:9" x14ac:dyDescent="0.35">
      <c r="A3216" s="14">
        <v>2014</v>
      </c>
      <c r="B3216" s="14" t="s">
        <v>30</v>
      </c>
      <c r="C3216" s="14" t="s">
        <v>44</v>
      </c>
      <c r="D3216" s="14">
        <v>2011</v>
      </c>
      <c r="E3216" s="14">
        <f>data_filtered[[#This Row],[test_year]]-data_filtered[[#This Row],[model_year]]</f>
        <v>3</v>
      </c>
      <c r="F3216" s="14">
        <v>255</v>
      </c>
      <c r="G3216" s="14">
        <v>27</v>
      </c>
      <c r="H3216" s="14">
        <v>282</v>
      </c>
      <c r="I3216" s="14">
        <v>9.5744680851063801E-2</v>
      </c>
    </row>
    <row r="3217" spans="1:9" x14ac:dyDescent="0.35">
      <c r="A3217" s="14">
        <v>2014</v>
      </c>
      <c r="B3217" s="14" t="s">
        <v>186</v>
      </c>
      <c r="C3217" s="14" t="s">
        <v>187</v>
      </c>
      <c r="D3217" s="14">
        <v>2003</v>
      </c>
      <c r="E3217" s="14">
        <f>data_filtered[[#This Row],[test_year]]-data_filtered[[#This Row],[model_year]]</f>
        <v>11</v>
      </c>
      <c r="F3217" s="14">
        <v>85</v>
      </c>
      <c r="G3217" s="14">
        <v>9</v>
      </c>
      <c r="H3217" s="14">
        <v>94</v>
      </c>
      <c r="I3217" s="14">
        <v>9.5744680851063801E-2</v>
      </c>
    </row>
    <row r="3218" spans="1:9" x14ac:dyDescent="0.35">
      <c r="A3218" s="14">
        <v>2014</v>
      </c>
      <c r="B3218" s="14" t="s">
        <v>104</v>
      </c>
      <c r="C3218" s="14" t="s">
        <v>140</v>
      </c>
      <c r="D3218" s="14">
        <v>1999</v>
      </c>
      <c r="E3218" s="14">
        <f>data_filtered[[#This Row],[test_year]]-data_filtered[[#This Row],[model_year]]</f>
        <v>15</v>
      </c>
      <c r="F3218" s="14">
        <v>85</v>
      </c>
      <c r="G3218" s="14">
        <v>9</v>
      </c>
      <c r="H3218" s="14">
        <v>94</v>
      </c>
      <c r="I3218" s="14">
        <v>9.5744680851063801E-2</v>
      </c>
    </row>
    <row r="3219" spans="1:9" x14ac:dyDescent="0.35">
      <c r="A3219" s="13">
        <v>2017</v>
      </c>
      <c r="B3219" s="13" t="s">
        <v>67</v>
      </c>
      <c r="C3219" s="13" t="s">
        <v>68</v>
      </c>
      <c r="D3219" s="13">
        <v>2008</v>
      </c>
      <c r="E3219" s="14">
        <f>data_filtered[[#This Row],[test_year]]-data_filtered[[#This Row],[model_year]]</f>
        <v>9</v>
      </c>
      <c r="F3219" s="13">
        <v>189</v>
      </c>
      <c r="G3219" s="13">
        <v>20</v>
      </c>
      <c r="H3219" s="13">
        <v>209</v>
      </c>
      <c r="I3219" s="13">
        <v>9.5693779904306206E-2</v>
      </c>
    </row>
    <row r="3220" spans="1:9" x14ac:dyDescent="0.35">
      <c r="A3220" s="13">
        <v>2015</v>
      </c>
      <c r="B3220" s="13" t="s">
        <v>30</v>
      </c>
      <c r="C3220" s="13" t="s">
        <v>47</v>
      </c>
      <c r="D3220" s="13">
        <v>2006</v>
      </c>
      <c r="E3220" s="14">
        <f>data_filtered[[#This Row],[test_year]]-data_filtered[[#This Row],[model_year]]</f>
        <v>9</v>
      </c>
      <c r="F3220" s="13">
        <v>123</v>
      </c>
      <c r="G3220" s="13">
        <v>13</v>
      </c>
      <c r="H3220" s="13">
        <v>136</v>
      </c>
      <c r="I3220" s="13">
        <v>9.5588235294117599E-2</v>
      </c>
    </row>
    <row r="3221" spans="1:9" x14ac:dyDescent="0.35">
      <c r="A3221" s="14">
        <v>2014</v>
      </c>
      <c r="B3221" s="14" t="s">
        <v>24</v>
      </c>
      <c r="C3221" s="14" t="s">
        <v>29</v>
      </c>
      <c r="D3221" s="14">
        <v>2009</v>
      </c>
      <c r="E3221" s="14">
        <f>data_filtered[[#This Row],[test_year]]-data_filtered[[#This Row],[model_year]]</f>
        <v>5</v>
      </c>
      <c r="F3221" s="14">
        <v>142</v>
      </c>
      <c r="G3221" s="14">
        <v>15</v>
      </c>
      <c r="H3221" s="14">
        <v>157</v>
      </c>
      <c r="I3221" s="14">
        <v>9.5541401273885398E-2</v>
      </c>
    </row>
    <row r="3222" spans="1:9" x14ac:dyDescent="0.35">
      <c r="A3222" s="14">
        <v>2016</v>
      </c>
      <c r="B3222" s="14" t="s">
        <v>118</v>
      </c>
      <c r="C3222" s="14" t="s">
        <v>119</v>
      </c>
      <c r="D3222" s="14">
        <v>2006</v>
      </c>
      <c r="E3222" s="14">
        <f>data_filtered[[#This Row],[test_year]]-data_filtered[[#This Row],[model_year]]</f>
        <v>10</v>
      </c>
      <c r="F3222" s="14">
        <v>142</v>
      </c>
      <c r="G3222" s="14">
        <v>15</v>
      </c>
      <c r="H3222" s="14">
        <v>157</v>
      </c>
      <c r="I3222" s="14">
        <v>9.5541401273885398E-2</v>
      </c>
    </row>
    <row r="3223" spans="1:9" x14ac:dyDescent="0.35">
      <c r="A3223" s="13">
        <v>2015</v>
      </c>
      <c r="B3223" s="13" t="s">
        <v>26</v>
      </c>
      <c r="C3223" s="13" t="s">
        <v>35</v>
      </c>
      <c r="D3223" s="13">
        <v>2001</v>
      </c>
      <c r="E3223" s="14">
        <f>data_filtered[[#This Row],[test_year]]-data_filtered[[#This Row],[model_year]]</f>
        <v>14</v>
      </c>
      <c r="F3223" s="13">
        <v>161</v>
      </c>
      <c r="G3223" s="13">
        <v>17</v>
      </c>
      <c r="H3223" s="13">
        <v>178</v>
      </c>
      <c r="I3223" s="13">
        <v>9.5505617977528101E-2</v>
      </c>
    </row>
    <row r="3224" spans="1:9" x14ac:dyDescent="0.35">
      <c r="A3224" s="13">
        <v>2016</v>
      </c>
      <c r="B3224" s="13" t="s">
        <v>42</v>
      </c>
      <c r="C3224" s="13" t="s">
        <v>73</v>
      </c>
      <c r="D3224" s="13">
        <v>2003</v>
      </c>
      <c r="E3224" s="14">
        <f>data_filtered[[#This Row],[test_year]]-data_filtered[[#This Row],[model_year]]</f>
        <v>13</v>
      </c>
      <c r="F3224" s="13">
        <v>152</v>
      </c>
      <c r="G3224" s="13">
        <v>16</v>
      </c>
      <c r="H3224" s="13">
        <v>168</v>
      </c>
      <c r="I3224" s="13">
        <v>9.5238095238095205E-2</v>
      </c>
    </row>
    <row r="3225" spans="1:9" x14ac:dyDescent="0.35">
      <c r="A3225" s="14">
        <v>2015</v>
      </c>
      <c r="B3225" s="14" t="s">
        <v>26</v>
      </c>
      <c r="C3225" s="14" t="s">
        <v>133</v>
      </c>
      <c r="D3225" s="14">
        <v>2004</v>
      </c>
      <c r="E3225" s="14">
        <f>data_filtered[[#This Row],[test_year]]-data_filtered[[#This Row],[model_year]]</f>
        <v>11</v>
      </c>
      <c r="F3225" s="14">
        <v>133</v>
      </c>
      <c r="G3225" s="14">
        <v>14</v>
      </c>
      <c r="H3225" s="14">
        <v>147</v>
      </c>
      <c r="I3225" s="14">
        <v>9.5238095238095205E-2</v>
      </c>
    </row>
    <row r="3226" spans="1:9" x14ac:dyDescent="0.35">
      <c r="A3226" s="13">
        <v>2014</v>
      </c>
      <c r="B3226" s="13" t="s">
        <v>30</v>
      </c>
      <c r="C3226" s="13" t="s">
        <v>48</v>
      </c>
      <c r="D3226" s="13">
        <v>2002</v>
      </c>
      <c r="E3226" s="14">
        <f>data_filtered[[#This Row],[test_year]]-data_filtered[[#This Row],[model_year]]</f>
        <v>12</v>
      </c>
      <c r="F3226" s="13">
        <v>95</v>
      </c>
      <c r="G3226" s="13">
        <v>10</v>
      </c>
      <c r="H3226" s="13">
        <v>105</v>
      </c>
      <c r="I3226" s="13">
        <v>9.5238095238095205E-2</v>
      </c>
    </row>
    <row r="3227" spans="1:9" x14ac:dyDescent="0.35">
      <c r="A3227" s="13">
        <v>2014</v>
      </c>
      <c r="B3227" s="13" t="s">
        <v>67</v>
      </c>
      <c r="C3227" s="13" t="s">
        <v>152</v>
      </c>
      <c r="D3227" s="13">
        <v>2006</v>
      </c>
      <c r="E3227" s="14">
        <f>data_filtered[[#This Row],[test_year]]-data_filtered[[#This Row],[model_year]]</f>
        <v>8</v>
      </c>
      <c r="F3227" s="13">
        <v>95</v>
      </c>
      <c r="G3227" s="13">
        <v>10</v>
      </c>
      <c r="H3227" s="13">
        <v>105</v>
      </c>
      <c r="I3227" s="13">
        <v>9.5238095238095205E-2</v>
      </c>
    </row>
    <row r="3228" spans="1:9" x14ac:dyDescent="0.35">
      <c r="A3228" s="13">
        <v>2013</v>
      </c>
      <c r="B3228" s="13" t="s">
        <v>106</v>
      </c>
      <c r="C3228" s="13" t="s">
        <v>174</v>
      </c>
      <c r="D3228" s="13">
        <v>2006</v>
      </c>
      <c r="E3228" s="14">
        <f>data_filtered[[#This Row],[test_year]]-data_filtered[[#This Row],[model_year]]</f>
        <v>7</v>
      </c>
      <c r="F3228" s="13">
        <v>76</v>
      </c>
      <c r="G3228" s="13">
        <v>8</v>
      </c>
      <c r="H3228" s="13">
        <v>84</v>
      </c>
      <c r="I3228" s="13">
        <v>9.5238095238095205E-2</v>
      </c>
    </row>
    <row r="3229" spans="1:9" x14ac:dyDescent="0.35">
      <c r="A3229" s="14">
        <v>2014</v>
      </c>
      <c r="B3229" s="14" t="s">
        <v>24</v>
      </c>
      <c r="C3229" s="14" t="s">
        <v>210</v>
      </c>
      <c r="D3229" s="14">
        <v>2005</v>
      </c>
      <c r="E3229" s="14">
        <f>data_filtered[[#This Row],[test_year]]-data_filtered[[#This Row],[model_year]]</f>
        <v>9</v>
      </c>
      <c r="F3229" s="14">
        <v>76</v>
      </c>
      <c r="G3229" s="14">
        <v>8</v>
      </c>
      <c r="H3229" s="14">
        <v>84</v>
      </c>
      <c r="I3229" s="14">
        <v>9.5238095238095205E-2</v>
      </c>
    </row>
    <row r="3230" spans="1:9" x14ac:dyDescent="0.35">
      <c r="A3230" s="13">
        <v>2015</v>
      </c>
      <c r="B3230" s="13" t="s">
        <v>104</v>
      </c>
      <c r="C3230" s="13" t="s">
        <v>105</v>
      </c>
      <c r="D3230" s="13">
        <v>2002</v>
      </c>
      <c r="E3230" s="14">
        <f>data_filtered[[#This Row],[test_year]]-data_filtered[[#This Row],[model_year]]</f>
        <v>13</v>
      </c>
      <c r="F3230" s="13">
        <v>76</v>
      </c>
      <c r="G3230" s="13">
        <v>8</v>
      </c>
      <c r="H3230" s="13">
        <v>84</v>
      </c>
      <c r="I3230" s="13">
        <v>9.5238095238095205E-2</v>
      </c>
    </row>
    <row r="3231" spans="1:9" x14ac:dyDescent="0.35">
      <c r="A3231" s="13">
        <v>2017</v>
      </c>
      <c r="B3231" s="13" t="s">
        <v>26</v>
      </c>
      <c r="C3231" s="13" t="s">
        <v>110</v>
      </c>
      <c r="D3231" s="13">
        <v>2000</v>
      </c>
      <c r="E3231" s="14">
        <f>data_filtered[[#This Row],[test_year]]-data_filtered[[#This Row],[model_year]]</f>
        <v>17</v>
      </c>
      <c r="F3231" s="13">
        <v>76</v>
      </c>
      <c r="G3231" s="13">
        <v>8</v>
      </c>
      <c r="H3231" s="13">
        <v>84</v>
      </c>
      <c r="I3231" s="13">
        <v>9.5238095238095205E-2</v>
      </c>
    </row>
    <row r="3232" spans="1:9" x14ac:dyDescent="0.35">
      <c r="A3232" s="13">
        <v>2014</v>
      </c>
      <c r="B3232" s="13" t="s">
        <v>24</v>
      </c>
      <c r="C3232" s="13" t="s">
        <v>155</v>
      </c>
      <c r="D3232" s="13">
        <v>2002</v>
      </c>
      <c r="E3232" s="14">
        <f>data_filtered[[#This Row],[test_year]]-data_filtered[[#This Row],[model_year]]</f>
        <v>12</v>
      </c>
      <c r="F3232" s="13">
        <v>57</v>
      </c>
      <c r="G3232" s="13">
        <v>6</v>
      </c>
      <c r="H3232" s="13">
        <v>63</v>
      </c>
      <c r="I3232" s="13">
        <v>9.5238095238095205E-2</v>
      </c>
    </row>
    <row r="3233" spans="1:9" x14ac:dyDescent="0.35">
      <c r="A3233" s="14">
        <v>2014</v>
      </c>
      <c r="B3233" s="14" t="s">
        <v>30</v>
      </c>
      <c r="C3233" s="14" t="s">
        <v>163</v>
      </c>
      <c r="D3233" s="14">
        <v>2001</v>
      </c>
      <c r="E3233" s="14">
        <f>data_filtered[[#This Row],[test_year]]-data_filtered[[#This Row],[model_year]]</f>
        <v>13</v>
      </c>
      <c r="F3233" s="14">
        <v>57</v>
      </c>
      <c r="G3233" s="14">
        <v>6</v>
      </c>
      <c r="H3233" s="14">
        <v>63</v>
      </c>
      <c r="I3233" s="14">
        <v>9.5238095238095205E-2</v>
      </c>
    </row>
    <row r="3234" spans="1:9" x14ac:dyDescent="0.35">
      <c r="A3234" s="14">
        <v>2014</v>
      </c>
      <c r="B3234" s="14" t="s">
        <v>67</v>
      </c>
      <c r="C3234" s="14" t="s">
        <v>297</v>
      </c>
      <c r="D3234" s="14">
        <v>2004</v>
      </c>
      <c r="E3234" s="14">
        <f>data_filtered[[#This Row],[test_year]]-data_filtered[[#This Row],[model_year]]</f>
        <v>10</v>
      </c>
      <c r="F3234" s="14">
        <v>57</v>
      </c>
      <c r="G3234" s="14">
        <v>6</v>
      </c>
      <c r="H3234" s="14">
        <v>63</v>
      </c>
      <c r="I3234" s="14">
        <v>9.5238095238095205E-2</v>
      </c>
    </row>
    <row r="3235" spans="1:9" x14ac:dyDescent="0.35">
      <c r="A3235" s="14">
        <v>2014</v>
      </c>
      <c r="B3235" s="14" t="s">
        <v>128</v>
      </c>
      <c r="C3235" s="14" t="s">
        <v>173</v>
      </c>
      <c r="D3235" s="14">
        <v>2001</v>
      </c>
      <c r="E3235" s="14">
        <f>data_filtered[[#This Row],[test_year]]-data_filtered[[#This Row],[model_year]]</f>
        <v>13</v>
      </c>
      <c r="F3235" s="14">
        <v>57</v>
      </c>
      <c r="G3235" s="14">
        <v>6</v>
      </c>
      <c r="H3235" s="14">
        <v>63</v>
      </c>
      <c r="I3235" s="14">
        <v>9.5238095238095205E-2</v>
      </c>
    </row>
    <row r="3236" spans="1:9" x14ac:dyDescent="0.35">
      <c r="A3236" s="14">
        <v>2015</v>
      </c>
      <c r="B3236" s="14" t="s">
        <v>52</v>
      </c>
      <c r="C3236" s="14" t="s">
        <v>150</v>
      </c>
      <c r="D3236" s="14">
        <v>1999</v>
      </c>
      <c r="E3236" s="14">
        <f>data_filtered[[#This Row],[test_year]]-data_filtered[[#This Row],[model_year]]</f>
        <v>16</v>
      </c>
      <c r="F3236" s="14">
        <v>57</v>
      </c>
      <c r="G3236" s="14">
        <v>6</v>
      </c>
      <c r="H3236" s="14">
        <v>63</v>
      </c>
      <c r="I3236" s="14">
        <v>9.5238095238095205E-2</v>
      </c>
    </row>
    <row r="3237" spans="1:9" x14ac:dyDescent="0.35">
      <c r="A3237" s="13">
        <v>2016</v>
      </c>
      <c r="B3237" s="13" t="s">
        <v>30</v>
      </c>
      <c r="C3237" s="13" t="s">
        <v>163</v>
      </c>
      <c r="D3237" s="13">
        <v>2003</v>
      </c>
      <c r="E3237" s="14">
        <f>data_filtered[[#This Row],[test_year]]-data_filtered[[#This Row],[model_year]]</f>
        <v>13</v>
      </c>
      <c r="F3237" s="13">
        <v>57</v>
      </c>
      <c r="G3237" s="13">
        <v>6</v>
      </c>
      <c r="H3237" s="13">
        <v>63</v>
      </c>
      <c r="I3237" s="13">
        <v>9.5238095238095205E-2</v>
      </c>
    </row>
    <row r="3238" spans="1:9" x14ac:dyDescent="0.35">
      <c r="A3238" s="14">
        <v>2016</v>
      </c>
      <c r="B3238" s="14" t="s">
        <v>92</v>
      </c>
      <c r="C3238" s="14" t="s">
        <v>288</v>
      </c>
      <c r="D3238" s="14">
        <v>2007</v>
      </c>
      <c r="E3238" s="14">
        <f>data_filtered[[#This Row],[test_year]]-data_filtered[[#This Row],[model_year]]</f>
        <v>9</v>
      </c>
      <c r="F3238" s="14">
        <v>57</v>
      </c>
      <c r="G3238" s="14">
        <v>6</v>
      </c>
      <c r="H3238" s="14">
        <v>63</v>
      </c>
      <c r="I3238" s="14">
        <v>9.5238095238095205E-2</v>
      </c>
    </row>
    <row r="3239" spans="1:9" x14ac:dyDescent="0.35">
      <c r="A3239" s="14">
        <v>2017</v>
      </c>
      <c r="B3239" s="14" t="s">
        <v>186</v>
      </c>
      <c r="C3239" s="14" t="s">
        <v>236</v>
      </c>
      <c r="D3239" s="14">
        <v>2010</v>
      </c>
      <c r="E3239" s="14">
        <f>data_filtered[[#This Row],[test_year]]-data_filtered[[#This Row],[model_year]]</f>
        <v>7</v>
      </c>
      <c r="F3239" s="14">
        <v>57</v>
      </c>
      <c r="G3239" s="14">
        <v>6</v>
      </c>
      <c r="H3239" s="14">
        <v>63</v>
      </c>
      <c r="I3239" s="14">
        <v>9.5238095238095205E-2</v>
      </c>
    </row>
    <row r="3240" spans="1:9" x14ac:dyDescent="0.35">
      <c r="A3240" s="14">
        <v>2017</v>
      </c>
      <c r="B3240" s="14" t="s">
        <v>104</v>
      </c>
      <c r="C3240" s="14" t="s">
        <v>105</v>
      </c>
      <c r="D3240" s="14">
        <v>2002</v>
      </c>
      <c r="E3240" s="14">
        <f>data_filtered[[#This Row],[test_year]]-data_filtered[[#This Row],[model_year]]</f>
        <v>15</v>
      </c>
      <c r="F3240" s="14">
        <v>57</v>
      </c>
      <c r="G3240" s="14">
        <v>6</v>
      </c>
      <c r="H3240" s="14">
        <v>63</v>
      </c>
      <c r="I3240" s="14">
        <v>9.5238095238095205E-2</v>
      </c>
    </row>
    <row r="3241" spans="1:9" x14ac:dyDescent="0.35">
      <c r="A3241" s="14">
        <v>2015</v>
      </c>
      <c r="B3241" s="14" t="s">
        <v>30</v>
      </c>
      <c r="C3241" s="14" t="s">
        <v>56</v>
      </c>
      <c r="D3241" s="14">
        <v>2003</v>
      </c>
      <c r="E3241" s="14">
        <f>data_filtered[[#This Row],[test_year]]-data_filtered[[#This Row],[model_year]]</f>
        <v>12</v>
      </c>
      <c r="F3241" s="14">
        <v>162</v>
      </c>
      <c r="G3241" s="14">
        <v>17</v>
      </c>
      <c r="H3241" s="14">
        <v>179</v>
      </c>
      <c r="I3241" s="14">
        <v>9.4972067039106101E-2</v>
      </c>
    </row>
    <row r="3242" spans="1:9" x14ac:dyDescent="0.35">
      <c r="A3242" s="14">
        <v>2013</v>
      </c>
      <c r="B3242" s="14" t="s">
        <v>30</v>
      </c>
      <c r="C3242" s="14" t="s">
        <v>44</v>
      </c>
      <c r="D3242" s="14">
        <v>2011</v>
      </c>
      <c r="E3242" s="14">
        <f>data_filtered[[#This Row],[test_year]]-data_filtered[[#This Row],[model_year]]</f>
        <v>2</v>
      </c>
      <c r="F3242" s="14">
        <v>210</v>
      </c>
      <c r="G3242" s="14">
        <v>22</v>
      </c>
      <c r="H3242" s="14">
        <v>232</v>
      </c>
      <c r="I3242" s="14">
        <v>9.4827586206896602E-2</v>
      </c>
    </row>
    <row r="3243" spans="1:9" x14ac:dyDescent="0.35">
      <c r="A3243" s="13">
        <v>2013</v>
      </c>
      <c r="B3243" s="13" t="s">
        <v>52</v>
      </c>
      <c r="C3243" s="13" t="s">
        <v>146</v>
      </c>
      <c r="D3243" s="13">
        <v>2008</v>
      </c>
      <c r="E3243" s="14">
        <f>data_filtered[[#This Row],[test_year]]-data_filtered[[#This Row],[model_year]]</f>
        <v>5</v>
      </c>
      <c r="F3243" s="13">
        <v>86</v>
      </c>
      <c r="G3243" s="13">
        <v>9</v>
      </c>
      <c r="H3243" s="13">
        <v>95</v>
      </c>
      <c r="I3243" s="13">
        <v>9.4736842105263203E-2</v>
      </c>
    </row>
    <row r="3244" spans="1:9" x14ac:dyDescent="0.35">
      <c r="A3244" s="14">
        <v>2015</v>
      </c>
      <c r="B3244" s="14" t="s">
        <v>67</v>
      </c>
      <c r="C3244" s="14" t="s">
        <v>68</v>
      </c>
      <c r="D3244" s="14">
        <v>2000</v>
      </c>
      <c r="E3244" s="14">
        <f>data_filtered[[#This Row],[test_year]]-data_filtered[[#This Row],[model_year]]</f>
        <v>15</v>
      </c>
      <c r="F3244" s="14">
        <v>86</v>
      </c>
      <c r="G3244" s="14">
        <v>9</v>
      </c>
      <c r="H3244" s="14">
        <v>95</v>
      </c>
      <c r="I3244" s="14">
        <v>9.4736842105263203E-2</v>
      </c>
    </row>
    <row r="3245" spans="1:9" x14ac:dyDescent="0.35">
      <c r="A3245" s="13">
        <v>2015</v>
      </c>
      <c r="B3245" s="13" t="s">
        <v>26</v>
      </c>
      <c r="C3245" s="13" t="s">
        <v>176</v>
      </c>
      <c r="D3245" s="13">
        <v>2002</v>
      </c>
      <c r="E3245" s="14">
        <f>data_filtered[[#This Row],[test_year]]-data_filtered[[#This Row],[model_year]]</f>
        <v>13</v>
      </c>
      <c r="F3245" s="13">
        <v>86</v>
      </c>
      <c r="G3245" s="13">
        <v>9</v>
      </c>
      <c r="H3245" s="13">
        <v>95</v>
      </c>
      <c r="I3245" s="13">
        <v>9.4736842105263203E-2</v>
      </c>
    </row>
    <row r="3246" spans="1:9" x14ac:dyDescent="0.35">
      <c r="A3246" s="13">
        <v>2016</v>
      </c>
      <c r="B3246" s="13" t="s">
        <v>42</v>
      </c>
      <c r="C3246" s="13" t="s">
        <v>45</v>
      </c>
      <c r="D3246" s="13">
        <v>1999</v>
      </c>
      <c r="E3246" s="14">
        <f>data_filtered[[#This Row],[test_year]]-data_filtered[[#This Row],[model_year]]</f>
        <v>17</v>
      </c>
      <c r="F3246" s="13">
        <v>86</v>
      </c>
      <c r="G3246" s="13">
        <v>9</v>
      </c>
      <c r="H3246" s="13">
        <v>95</v>
      </c>
      <c r="I3246" s="13">
        <v>9.4736842105263203E-2</v>
      </c>
    </row>
    <row r="3247" spans="1:9" x14ac:dyDescent="0.35">
      <c r="A3247" s="13">
        <v>2017</v>
      </c>
      <c r="B3247" s="13" t="s">
        <v>26</v>
      </c>
      <c r="C3247" s="13" t="s">
        <v>35</v>
      </c>
      <c r="D3247" s="13">
        <v>1998</v>
      </c>
      <c r="E3247" s="14">
        <f>data_filtered[[#This Row],[test_year]]-data_filtered[[#This Row],[model_year]]</f>
        <v>19</v>
      </c>
      <c r="F3247" s="13">
        <v>86</v>
      </c>
      <c r="G3247" s="13">
        <v>9</v>
      </c>
      <c r="H3247" s="13">
        <v>95</v>
      </c>
      <c r="I3247" s="13">
        <v>9.4736842105263203E-2</v>
      </c>
    </row>
    <row r="3248" spans="1:9" x14ac:dyDescent="0.35">
      <c r="A3248" s="14">
        <v>2017</v>
      </c>
      <c r="B3248" s="14" t="s">
        <v>26</v>
      </c>
      <c r="C3248" s="14" t="s">
        <v>35</v>
      </c>
      <c r="D3248" s="14">
        <v>2002</v>
      </c>
      <c r="E3248" s="14">
        <f>data_filtered[[#This Row],[test_year]]-data_filtered[[#This Row],[model_year]]</f>
        <v>15</v>
      </c>
      <c r="F3248" s="14">
        <v>86</v>
      </c>
      <c r="G3248" s="14">
        <v>9</v>
      </c>
      <c r="H3248" s="14">
        <v>95</v>
      </c>
      <c r="I3248" s="14">
        <v>9.4736842105263203E-2</v>
      </c>
    </row>
    <row r="3249" spans="1:9" x14ac:dyDescent="0.35">
      <c r="A3249" s="13">
        <v>2013</v>
      </c>
      <c r="B3249" s="13" t="s">
        <v>58</v>
      </c>
      <c r="C3249" s="13" t="s">
        <v>64</v>
      </c>
      <c r="D3249" s="13">
        <v>2002</v>
      </c>
      <c r="E3249" s="14">
        <f>data_filtered[[#This Row],[test_year]]-data_filtered[[#This Row],[model_year]]</f>
        <v>11</v>
      </c>
      <c r="F3249" s="13">
        <v>153</v>
      </c>
      <c r="G3249" s="13">
        <v>16</v>
      </c>
      <c r="H3249" s="13">
        <v>169</v>
      </c>
      <c r="I3249" s="13">
        <v>9.4674556213017694E-2</v>
      </c>
    </row>
    <row r="3250" spans="1:9" x14ac:dyDescent="0.35">
      <c r="A3250" s="14">
        <v>2014</v>
      </c>
      <c r="B3250" s="14" t="s">
        <v>42</v>
      </c>
      <c r="C3250" s="14" t="s">
        <v>66</v>
      </c>
      <c r="D3250" s="14">
        <v>1994</v>
      </c>
      <c r="E3250" s="14">
        <f>data_filtered[[#This Row],[test_year]]-data_filtered[[#This Row],[model_year]]</f>
        <v>20</v>
      </c>
      <c r="F3250" s="14">
        <v>153</v>
      </c>
      <c r="G3250" s="14">
        <v>16</v>
      </c>
      <c r="H3250" s="14">
        <v>169</v>
      </c>
      <c r="I3250" s="14">
        <v>9.4674556213017694E-2</v>
      </c>
    </row>
    <row r="3251" spans="1:9" x14ac:dyDescent="0.35">
      <c r="A3251" s="13">
        <v>2015</v>
      </c>
      <c r="B3251" s="13" t="s">
        <v>30</v>
      </c>
      <c r="C3251" s="13" t="s">
        <v>75</v>
      </c>
      <c r="D3251" s="13">
        <v>1999</v>
      </c>
      <c r="E3251" s="14">
        <f>data_filtered[[#This Row],[test_year]]-data_filtered[[#This Row],[model_year]]</f>
        <v>16</v>
      </c>
      <c r="F3251" s="13">
        <v>153</v>
      </c>
      <c r="G3251" s="13">
        <v>16</v>
      </c>
      <c r="H3251" s="13">
        <v>169</v>
      </c>
      <c r="I3251" s="13">
        <v>9.4674556213017694E-2</v>
      </c>
    </row>
    <row r="3252" spans="1:9" x14ac:dyDescent="0.35">
      <c r="A3252" s="14">
        <v>2015</v>
      </c>
      <c r="B3252" s="14" t="s">
        <v>42</v>
      </c>
      <c r="C3252" s="14" t="s">
        <v>87</v>
      </c>
      <c r="D3252" s="14">
        <v>2000</v>
      </c>
      <c r="E3252" s="14">
        <f>data_filtered[[#This Row],[test_year]]-data_filtered[[#This Row],[model_year]]</f>
        <v>15</v>
      </c>
      <c r="F3252" s="14">
        <v>153</v>
      </c>
      <c r="G3252" s="14">
        <v>16</v>
      </c>
      <c r="H3252" s="14">
        <v>169</v>
      </c>
      <c r="I3252" s="14">
        <v>9.4674556213017694E-2</v>
      </c>
    </row>
    <row r="3253" spans="1:9" x14ac:dyDescent="0.35">
      <c r="A3253" s="14">
        <v>2016</v>
      </c>
      <c r="B3253" s="14" t="s">
        <v>30</v>
      </c>
      <c r="C3253" s="14" t="s">
        <v>32</v>
      </c>
      <c r="D3253" s="14">
        <v>2005</v>
      </c>
      <c r="E3253" s="14">
        <f>data_filtered[[#This Row],[test_year]]-data_filtered[[#This Row],[model_year]]</f>
        <v>11</v>
      </c>
      <c r="F3253" s="14">
        <v>220</v>
      </c>
      <c r="G3253" s="14">
        <v>23</v>
      </c>
      <c r="H3253" s="14">
        <v>243</v>
      </c>
      <c r="I3253" s="14">
        <v>9.46502057613169E-2</v>
      </c>
    </row>
    <row r="3254" spans="1:9" x14ac:dyDescent="0.35">
      <c r="A3254" s="13">
        <v>2013</v>
      </c>
      <c r="B3254" s="13" t="s">
        <v>24</v>
      </c>
      <c r="C3254" s="13" t="s">
        <v>189</v>
      </c>
      <c r="D3254" s="13">
        <v>2003</v>
      </c>
      <c r="E3254" s="14">
        <f>data_filtered[[#This Row],[test_year]]-data_filtered[[#This Row],[model_year]]</f>
        <v>10</v>
      </c>
      <c r="F3254" s="13">
        <v>67</v>
      </c>
      <c r="G3254" s="13">
        <v>7</v>
      </c>
      <c r="H3254" s="13">
        <v>74</v>
      </c>
      <c r="I3254" s="13">
        <v>9.45945945945946E-2</v>
      </c>
    </row>
    <row r="3255" spans="1:9" x14ac:dyDescent="0.35">
      <c r="A3255" s="13">
        <v>2013</v>
      </c>
      <c r="B3255" s="13" t="s">
        <v>30</v>
      </c>
      <c r="C3255" s="13" t="s">
        <v>260</v>
      </c>
      <c r="D3255" s="13">
        <v>1991</v>
      </c>
      <c r="E3255" s="14">
        <f>data_filtered[[#This Row],[test_year]]-data_filtered[[#This Row],[model_year]]</f>
        <v>22</v>
      </c>
      <c r="F3255" s="13">
        <v>67</v>
      </c>
      <c r="G3255" s="13">
        <v>7</v>
      </c>
      <c r="H3255" s="13">
        <v>74</v>
      </c>
      <c r="I3255" s="13">
        <v>9.45945945945946E-2</v>
      </c>
    </row>
    <row r="3256" spans="1:9" x14ac:dyDescent="0.35">
      <c r="A3256" s="14">
        <v>2014</v>
      </c>
      <c r="B3256" s="14" t="s">
        <v>30</v>
      </c>
      <c r="C3256" s="14" t="s">
        <v>60</v>
      </c>
      <c r="D3256" s="14">
        <v>2002</v>
      </c>
      <c r="E3256" s="14">
        <f>data_filtered[[#This Row],[test_year]]-data_filtered[[#This Row],[model_year]]</f>
        <v>12</v>
      </c>
      <c r="F3256" s="14">
        <v>67</v>
      </c>
      <c r="G3256" s="14">
        <v>7</v>
      </c>
      <c r="H3256" s="14">
        <v>74</v>
      </c>
      <c r="I3256" s="14">
        <v>9.45945945945946E-2</v>
      </c>
    </row>
    <row r="3257" spans="1:9" x14ac:dyDescent="0.35">
      <c r="A3257" s="14">
        <v>2016</v>
      </c>
      <c r="B3257" s="14" t="s">
        <v>52</v>
      </c>
      <c r="C3257" s="14" t="s">
        <v>62</v>
      </c>
      <c r="D3257" s="14">
        <v>2004</v>
      </c>
      <c r="E3257" s="14">
        <f>data_filtered[[#This Row],[test_year]]-data_filtered[[#This Row],[model_year]]</f>
        <v>12</v>
      </c>
      <c r="F3257" s="14">
        <v>67</v>
      </c>
      <c r="G3257" s="14">
        <v>7</v>
      </c>
      <c r="H3257" s="14">
        <v>74</v>
      </c>
      <c r="I3257" s="14">
        <v>9.45945945945946E-2</v>
      </c>
    </row>
    <row r="3258" spans="1:9" x14ac:dyDescent="0.35">
      <c r="A3258" s="14">
        <v>2017</v>
      </c>
      <c r="B3258" s="14" t="s">
        <v>33</v>
      </c>
      <c r="C3258" s="14" t="s">
        <v>254</v>
      </c>
      <c r="D3258" s="14">
        <v>2004</v>
      </c>
      <c r="E3258" s="14">
        <f>data_filtered[[#This Row],[test_year]]-data_filtered[[#This Row],[model_year]]</f>
        <v>13</v>
      </c>
      <c r="F3258" s="14">
        <v>67</v>
      </c>
      <c r="G3258" s="14">
        <v>7</v>
      </c>
      <c r="H3258" s="14">
        <v>74</v>
      </c>
      <c r="I3258" s="14">
        <v>9.45945945945946E-2</v>
      </c>
    </row>
    <row r="3259" spans="1:9" x14ac:dyDescent="0.35">
      <c r="A3259" s="13">
        <v>2013</v>
      </c>
      <c r="B3259" s="13" t="s">
        <v>37</v>
      </c>
      <c r="C3259" s="13" t="s">
        <v>59</v>
      </c>
      <c r="D3259" s="13">
        <v>2007</v>
      </c>
      <c r="E3259" s="14">
        <f>data_filtered[[#This Row],[test_year]]-data_filtered[[#This Row],[model_year]]</f>
        <v>6</v>
      </c>
      <c r="F3259" s="13">
        <v>240</v>
      </c>
      <c r="G3259" s="13">
        <v>25</v>
      </c>
      <c r="H3259" s="13">
        <v>265</v>
      </c>
      <c r="I3259" s="13">
        <v>9.4339622641509399E-2</v>
      </c>
    </row>
    <row r="3260" spans="1:9" x14ac:dyDescent="0.35">
      <c r="A3260" s="14">
        <v>2016</v>
      </c>
      <c r="B3260" s="14" t="s">
        <v>37</v>
      </c>
      <c r="C3260" s="14" t="s">
        <v>38</v>
      </c>
      <c r="D3260" s="14">
        <v>2005</v>
      </c>
      <c r="E3260" s="14">
        <f>data_filtered[[#This Row],[test_year]]-data_filtered[[#This Row],[model_year]]</f>
        <v>11</v>
      </c>
      <c r="F3260" s="14">
        <v>192</v>
      </c>
      <c r="G3260" s="14">
        <v>20</v>
      </c>
      <c r="H3260" s="14">
        <v>212</v>
      </c>
      <c r="I3260" s="14">
        <v>9.4339622641509399E-2</v>
      </c>
    </row>
    <row r="3261" spans="1:9" x14ac:dyDescent="0.35">
      <c r="A3261" s="13">
        <v>2016</v>
      </c>
      <c r="B3261" s="13" t="s">
        <v>52</v>
      </c>
      <c r="C3261" s="13" t="s">
        <v>146</v>
      </c>
      <c r="D3261" s="13">
        <v>2007</v>
      </c>
      <c r="E3261" s="14">
        <f>data_filtered[[#This Row],[test_year]]-data_filtered[[#This Row],[model_year]]</f>
        <v>9</v>
      </c>
      <c r="F3261" s="13">
        <v>96</v>
      </c>
      <c r="G3261" s="13">
        <v>10</v>
      </c>
      <c r="H3261" s="13">
        <v>106</v>
      </c>
      <c r="I3261" s="13">
        <v>9.4339622641509399E-2</v>
      </c>
    </row>
    <row r="3262" spans="1:9" x14ac:dyDescent="0.35">
      <c r="A3262" s="14">
        <v>2013</v>
      </c>
      <c r="B3262" s="14" t="s">
        <v>24</v>
      </c>
      <c r="C3262" s="14" t="s">
        <v>238</v>
      </c>
      <c r="D3262" s="14">
        <v>2007</v>
      </c>
      <c r="E3262" s="14">
        <f>data_filtered[[#This Row],[test_year]]-data_filtered[[#This Row],[model_year]]</f>
        <v>6</v>
      </c>
      <c r="F3262" s="14">
        <v>48</v>
      </c>
      <c r="G3262" s="14">
        <v>5</v>
      </c>
      <c r="H3262" s="14">
        <v>53</v>
      </c>
      <c r="I3262" s="14">
        <v>9.4339622641509399E-2</v>
      </c>
    </row>
    <row r="3263" spans="1:9" x14ac:dyDescent="0.35">
      <c r="A3263" s="13">
        <v>2014</v>
      </c>
      <c r="B3263" s="13" t="s">
        <v>102</v>
      </c>
      <c r="C3263" s="13" t="s">
        <v>368</v>
      </c>
      <c r="D3263" s="13">
        <v>2006</v>
      </c>
      <c r="E3263" s="14">
        <f>data_filtered[[#This Row],[test_year]]-data_filtered[[#This Row],[model_year]]</f>
        <v>8</v>
      </c>
      <c r="F3263" s="13">
        <v>48</v>
      </c>
      <c r="G3263" s="13">
        <v>5</v>
      </c>
      <c r="H3263" s="13">
        <v>53</v>
      </c>
      <c r="I3263" s="13">
        <v>9.4339622641509399E-2</v>
      </c>
    </row>
    <row r="3264" spans="1:9" x14ac:dyDescent="0.35">
      <c r="A3264" s="13">
        <v>2014</v>
      </c>
      <c r="B3264" s="13" t="s">
        <v>30</v>
      </c>
      <c r="C3264" s="13" t="s">
        <v>230</v>
      </c>
      <c r="D3264" s="13">
        <v>2004</v>
      </c>
      <c r="E3264" s="14">
        <f>data_filtered[[#This Row],[test_year]]-data_filtered[[#This Row],[model_year]]</f>
        <v>10</v>
      </c>
      <c r="F3264" s="13">
        <v>48</v>
      </c>
      <c r="G3264" s="13">
        <v>5</v>
      </c>
      <c r="H3264" s="13">
        <v>53</v>
      </c>
      <c r="I3264" s="13">
        <v>9.4339622641509399E-2</v>
      </c>
    </row>
    <row r="3265" spans="1:9" x14ac:dyDescent="0.35">
      <c r="A3265" s="13">
        <v>2014</v>
      </c>
      <c r="B3265" s="13" t="s">
        <v>30</v>
      </c>
      <c r="C3265" s="13" t="s">
        <v>47</v>
      </c>
      <c r="D3265" s="13">
        <v>2010</v>
      </c>
      <c r="E3265" s="14">
        <f>data_filtered[[#This Row],[test_year]]-data_filtered[[#This Row],[model_year]]</f>
        <v>4</v>
      </c>
      <c r="F3265" s="13">
        <v>48</v>
      </c>
      <c r="G3265" s="13">
        <v>5</v>
      </c>
      <c r="H3265" s="13">
        <v>53</v>
      </c>
      <c r="I3265" s="13">
        <v>9.4339622641509399E-2</v>
      </c>
    </row>
    <row r="3266" spans="1:9" x14ac:dyDescent="0.35">
      <c r="A3266" s="13">
        <v>2015</v>
      </c>
      <c r="B3266" s="13" t="s">
        <v>37</v>
      </c>
      <c r="C3266" s="13" t="s">
        <v>157</v>
      </c>
      <c r="D3266" s="13">
        <v>2004</v>
      </c>
      <c r="E3266" s="14">
        <f>data_filtered[[#This Row],[test_year]]-data_filtered[[#This Row],[model_year]]</f>
        <v>11</v>
      </c>
      <c r="F3266" s="13">
        <v>48</v>
      </c>
      <c r="G3266" s="13">
        <v>5</v>
      </c>
      <c r="H3266" s="13">
        <v>53</v>
      </c>
      <c r="I3266" s="13">
        <v>9.4339622641509399E-2</v>
      </c>
    </row>
    <row r="3267" spans="1:9" x14ac:dyDescent="0.35">
      <c r="A3267" s="13">
        <v>2015</v>
      </c>
      <c r="B3267" s="13" t="s">
        <v>79</v>
      </c>
      <c r="C3267" s="13" t="s">
        <v>266</v>
      </c>
      <c r="D3267" s="13">
        <v>2005</v>
      </c>
      <c r="E3267" s="14">
        <f>data_filtered[[#This Row],[test_year]]-data_filtered[[#This Row],[model_year]]</f>
        <v>10</v>
      </c>
      <c r="F3267" s="13">
        <v>48</v>
      </c>
      <c r="G3267" s="13">
        <v>5</v>
      </c>
      <c r="H3267" s="13">
        <v>53</v>
      </c>
      <c r="I3267" s="13">
        <v>9.4339622641509399E-2</v>
      </c>
    </row>
    <row r="3268" spans="1:9" x14ac:dyDescent="0.35">
      <c r="A3268" s="13">
        <v>2016</v>
      </c>
      <c r="B3268" s="13" t="s">
        <v>26</v>
      </c>
      <c r="C3268" s="13" t="s">
        <v>209</v>
      </c>
      <c r="D3268" s="13">
        <v>2002</v>
      </c>
      <c r="E3268" s="14">
        <f>data_filtered[[#This Row],[test_year]]-data_filtered[[#This Row],[model_year]]</f>
        <v>14</v>
      </c>
      <c r="F3268" s="13">
        <v>48</v>
      </c>
      <c r="G3268" s="13">
        <v>5</v>
      </c>
      <c r="H3268" s="13">
        <v>53</v>
      </c>
      <c r="I3268" s="13">
        <v>9.4339622641509399E-2</v>
      </c>
    </row>
    <row r="3269" spans="1:9" x14ac:dyDescent="0.35">
      <c r="A3269" s="13">
        <v>2017</v>
      </c>
      <c r="B3269" s="13" t="s">
        <v>33</v>
      </c>
      <c r="C3269" s="13" t="s">
        <v>227</v>
      </c>
      <c r="D3269" s="13">
        <v>2003</v>
      </c>
      <c r="E3269" s="14">
        <f>data_filtered[[#This Row],[test_year]]-data_filtered[[#This Row],[model_year]]</f>
        <v>14</v>
      </c>
      <c r="F3269" s="13">
        <v>48</v>
      </c>
      <c r="G3269" s="13">
        <v>5</v>
      </c>
      <c r="H3269" s="13">
        <v>53</v>
      </c>
      <c r="I3269" s="13">
        <v>9.4339622641509399E-2</v>
      </c>
    </row>
    <row r="3270" spans="1:9" x14ac:dyDescent="0.35">
      <c r="A3270" s="13">
        <v>2017</v>
      </c>
      <c r="B3270" s="13" t="s">
        <v>26</v>
      </c>
      <c r="C3270" s="13" t="s">
        <v>338</v>
      </c>
      <c r="D3270" s="13">
        <v>2004</v>
      </c>
      <c r="E3270" s="14">
        <f>data_filtered[[#This Row],[test_year]]-data_filtered[[#This Row],[model_year]]</f>
        <v>13</v>
      </c>
      <c r="F3270" s="13">
        <v>48</v>
      </c>
      <c r="G3270" s="13">
        <v>5</v>
      </c>
      <c r="H3270" s="13">
        <v>53</v>
      </c>
      <c r="I3270" s="13">
        <v>9.4339622641509399E-2</v>
      </c>
    </row>
    <row r="3271" spans="1:9" x14ac:dyDescent="0.35">
      <c r="A3271" s="13">
        <v>2017</v>
      </c>
      <c r="B3271" s="13" t="s">
        <v>58</v>
      </c>
      <c r="C3271" s="13" t="s">
        <v>64</v>
      </c>
      <c r="D3271" s="13">
        <v>2004</v>
      </c>
      <c r="E3271" s="14">
        <f>data_filtered[[#This Row],[test_year]]-data_filtered[[#This Row],[model_year]]</f>
        <v>13</v>
      </c>
      <c r="F3271" s="13">
        <v>77</v>
      </c>
      <c r="G3271" s="13">
        <v>8</v>
      </c>
      <c r="H3271" s="13">
        <v>85</v>
      </c>
      <c r="I3271" s="13">
        <v>9.41176470588235E-2</v>
      </c>
    </row>
    <row r="3272" spans="1:9" x14ac:dyDescent="0.35">
      <c r="A3272" s="14">
        <v>2016</v>
      </c>
      <c r="B3272" s="14" t="s">
        <v>30</v>
      </c>
      <c r="C3272" s="14" t="s">
        <v>36</v>
      </c>
      <c r="D3272" s="14">
        <v>2004</v>
      </c>
      <c r="E3272" s="14">
        <f>data_filtered[[#This Row],[test_year]]-data_filtered[[#This Row],[model_year]]</f>
        <v>12</v>
      </c>
      <c r="F3272" s="14">
        <v>289</v>
      </c>
      <c r="G3272" s="14">
        <v>30</v>
      </c>
      <c r="H3272" s="14">
        <v>319</v>
      </c>
      <c r="I3272" s="14">
        <v>9.40438871473354E-2</v>
      </c>
    </row>
    <row r="3273" spans="1:9" x14ac:dyDescent="0.35">
      <c r="A3273" s="14">
        <v>2013</v>
      </c>
      <c r="B3273" s="14" t="s">
        <v>30</v>
      </c>
      <c r="C3273" s="14" t="s">
        <v>156</v>
      </c>
      <c r="D3273" s="14">
        <v>2004</v>
      </c>
      <c r="E3273" s="14">
        <f>data_filtered[[#This Row],[test_year]]-data_filtered[[#This Row],[model_year]]</f>
        <v>9</v>
      </c>
      <c r="F3273" s="14">
        <v>106</v>
      </c>
      <c r="G3273" s="14">
        <v>11</v>
      </c>
      <c r="H3273" s="14">
        <v>117</v>
      </c>
      <c r="I3273" s="14">
        <v>9.4017094017094002E-2</v>
      </c>
    </row>
    <row r="3274" spans="1:9" x14ac:dyDescent="0.35">
      <c r="A3274" s="13">
        <v>2015</v>
      </c>
      <c r="B3274" s="13" t="s">
        <v>30</v>
      </c>
      <c r="C3274" s="13" t="s">
        <v>85</v>
      </c>
      <c r="D3274" s="13">
        <v>2004</v>
      </c>
      <c r="E3274" s="14">
        <f>data_filtered[[#This Row],[test_year]]-data_filtered[[#This Row],[model_year]]</f>
        <v>11</v>
      </c>
      <c r="F3274" s="13">
        <v>135</v>
      </c>
      <c r="G3274" s="13">
        <v>14</v>
      </c>
      <c r="H3274" s="13">
        <v>149</v>
      </c>
      <c r="I3274" s="13">
        <v>9.3959731543624206E-2</v>
      </c>
    </row>
    <row r="3275" spans="1:9" x14ac:dyDescent="0.35">
      <c r="A3275" s="14">
        <v>2016</v>
      </c>
      <c r="B3275" s="14" t="s">
        <v>30</v>
      </c>
      <c r="C3275" s="14" t="s">
        <v>31</v>
      </c>
      <c r="D3275" s="14">
        <v>2004</v>
      </c>
      <c r="E3275" s="14">
        <f>data_filtered[[#This Row],[test_year]]-data_filtered[[#This Row],[model_year]]</f>
        <v>12</v>
      </c>
      <c r="F3275" s="14">
        <v>386</v>
      </c>
      <c r="G3275" s="14">
        <v>40</v>
      </c>
      <c r="H3275" s="14">
        <v>426</v>
      </c>
      <c r="I3275" s="14">
        <v>9.3896713615023497E-2</v>
      </c>
    </row>
    <row r="3276" spans="1:9" x14ac:dyDescent="0.35">
      <c r="A3276" s="14">
        <v>2013</v>
      </c>
      <c r="B3276" s="14" t="s">
        <v>26</v>
      </c>
      <c r="C3276" s="14" t="s">
        <v>35</v>
      </c>
      <c r="D3276" s="14">
        <v>1998</v>
      </c>
      <c r="E3276" s="14">
        <f>data_filtered[[#This Row],[test_year]]-data_filtered[[#This Row],[model_year]]</f>
        <v>15</v>
      </c>
      <c r="F3276" s="14">
        <v>145</v>
      </c>
      <c r="G3276" s="14">
        <v>15</v>
      </c>
      <c r="H3276" s="14">
        <v>160</v>
      </c>
      <c r="I3276" s="14">
        <v>9.375E-2</v>
      </c>
    </row>
    <row r="3277" spans="1:9" x14ac:dyDescent="0.35">
      <c r="A3277" s="14">
        <v>2017</v>
      </c>
      <c r="B3277" s="14" t="s">
        <v>24</v>
      </c>
      <c r="C3277" s="14" t="s">
        <v>29</v>
      </c>
      <c r="D3277" s="14">
        <v>2013</v>
      </c>
      <c r="E3277" s="14">
        <f>data_filtered[[#This Row],[test_year]]-data_filtered[[#This Row],[model_year]]</f>
        <v>4</v>
      </c>
      <c r="F3277" s="14">
        <v>145</v>
      </c>
      <c r="G3277" s="14">
        <v>15</v>
      </c>
      <c r="H3277" s="14">
        <v>160</v>
      </c>
      <c r="I3277" s="14">
        <v>9.375E-2</v>
      </c>
    </row>
    <row r="3278" spans="1:9" x14ac:dyDescent="0.35">
      <c r="A3278" s="13">
        <v>2014</v>
      </c>
      <c r="B3278" s="13" t="s">
        <v>52</v>
      </c>
      <c r="C3278" s="13" t="s">
        <v>91</v>
      </c>
      <c r="D3278" s="13">
        <v>2008</v>
      </c>
      <c r="E3278" s="14">
        <f>data_filtered[[#This Row],[test_year]]-data_filtered[[#This Row],[model_year]]</f>
        <v>6</v>
      </c>
      <c r="F3278" s="13">
        <v>116</v>
      </c>
      <c r="G3278" s="13">
        <v>12</v>
      </c>
      <c r="H3278" s="13">
        <v>128</v>
      </c>
      <c r="I3278" s="13">
        <v>9.375E-2</v>
      </c>
    </row>
    <row r="3279" spans="1:9" x14ac:dyDescent="0.35">
      <c r="A3279" s="14">
        <v>2016</v>
      </c>
      <c r="B3279" s="14" t="s">
        <v>98</v>
      </c>
      <c r="C3279" s="14" t="s">
        <v>41</v>
      </c>
      <c r="D3279" s="14">
        <v>2006</v>
      </c>
      <c r="E3279" s="14">
        <f>data_filtered[[#This Row],[test_year]]-data_filtered[[#This Row],[model_year]]</f>
        <v>10</v>
      </c>
      <c r="F3279" s="14">
        <v>87</v>
      </c>
      <c r="G3279" s="14">
        <v>9</v>
      </c>
      <c r="H3279" s="14">
        <v>96</v>
      </c>
      <c r="I3279" s="14">
        <v>9.375E-2</v>
      </c>
    </row>
    <row r="3280" spans="1:9" x14ac:dyDescent="0.35">
      <c r="A3280" s="13">
        <v>2015</v>
      </c>
      <c r="B3280" s="13" t="s">
        <v>24</v>
      </c>
      <c r="C3280" s="13" t="s">
        <v>199</v>
      </c>
      <c r="D3280" s="13">
        <v>2007</v>
      </c>
      <c r="E3280" s="14">
        <f>data_filtered[[#This Row],[test_year]]-data_filtered[[#This Row],[model_year]]</f>
        <v>8</v>
      </c>
      <c r="F3280" s="13">
        <v>58</v>
      </c>
      <c r="G3280" s="13">
        <v>6</v>
      </c>
      <c r="H3280" s="13">
        <v>64</v>
      </c>
      <c r="I3280" s="13">
        <v>9.375E-2</v>
      </c>
    </row>
    <row r="3281" spans="1:9" x14ac:dyDescent="0.35">
      <c r="A3281" s="13">
        <v>2015</v>
      </c>
      <c r="B3281" s="13" t="s">
        <v>52</v>
      </c>
      <c r="C3281" s="13" t="s">
        <v>131</v>
      </c>
      <c r="D3281" s="13">
        <v>2004</v>
      </c>
      <c r="E3281" s="14">
        <f>data_filtered[[#This Row],[test_year]]-data_filtered[[#This Row],[model_year]]</f>
        <v>11</v>
      </c>
      <c r="F3281" s="13">
        <v>58</v>
      </c>
      <c r="G3281" s="13">
        <v>6</v>
      </c>
      <c r="H3281" s="13">
        <v>64</v>
      </c>
      <c r="I3281" s="13">
        <v>9.375E-2</v>
      </c>
    </row>
    <row r="3282" spans="1:9" x14ac:dyDescent="0.35">
      <c r="A3282" s="14">
        <v>2015</v>
      </c>
      <c r="B3282" s="14" t="s">
        <v>52</v>
      </c>
      <c r="C3282" s="14" t="s">
        <v>150</v>
      </c>
      <c r="D3282" s="14">
        <v>1998</v>
      </c>
      <c r="E3282" s="14">
        <f>data_filtered[[#This Row],[test_year]]-data_filtered[[#This Row],[model_year]]</f>
        <v>17</v>
      </c>
      <c r="F3282" s="14">
        <v>58</v>
      </c>
      <c r="G3282" s="14">
        <v>6</v>
      </c>
      <c r="H3282" s="14">
        <v>64</v>
      </c>
      <c r="I3282" s="14">
        <v>9.375E-2</v>
      </c>
    </row>
    <row r="3283" spans="1:9" x14ac:dyDescent="0.35">
      <c r="A3283" s="13">
        <v>2015</v>
      </c>
      <c r="B3283" s="13" t="s">
        <v>30</v>
      </c>
      <c r="C3283" s="13" t="s">
        <v>40</v>
      </c>
      <c r="D3283" s="13">
        <v>1995</v>
      </c>
      <c r="E3283" s="14">
        <f>data_filtered[[#This Row],[test_year]]-data_filtered[[#This Row],[model_year]]</f>
        <v>20</v>
      </c>
      <c r="F3283" s="13">
        <v>58</v>
      </c>
      <c r="G3283" s="13">
        <v>6</v>
      </c>
      <c r="H3283" s="13">
        <v>64</v>
      </c>
      <c r="I3283" s="13">
        <v>9.375E-2</v>
      </c>
    </row>
    <row r="3284" spans="1:9" x14ac:dyDescent="0.35">
      <c r="A3284" s="13">
        <v>2015</v>
      </c>
      <c r="B3284" s="13" t="s">
        <v>37</v>
      </c>
      <c r="C3284" s="13" t="s">
        <v>59</v>
      </c>
      <c r="D3284" s="13">
        <v>2002</v>
      </c>
      <c r="E3284" s="14">
        <f>data_filtered[[#This Row],[test_year]]-data_filtered[[#This Row],[model_year]]</f>
        <v>13</v>
      </c>
      <c r="F3284" s="13">
        <v>58</v>
      </c>
      <c r="G3284" s="13">
        <v>6</v>
      </c>
      <c r="H3284" s="13">
        <v>64</v>
      </c>
      <c r="I3284" s="13">
        <v>9.375E-2</v>
      </c>
    </row>
    <row r="3285" spans="1:9" x14ac:dyDescent="0.35">
      <c r="A3285" s="13">
        <v>2015</v>
      </c>
      <c r="B3285" s="13" t="s">
        <v>252</v>
      </c>
      <c r="C3285" s="13" t="s">
        <v>253</v>
      </c>
      <c r="D3285" s="13">
        <v>2000</v>
      </c>
      <c r="E3285" s="14">
        <f>data_filtered[[#This Row],[test_year]]-data_filtered[[#This Row],[model_year]]</f>
        <v>15</v>
      </c>
      <c r="F3285" s="13">
        <v>58</v>
      </c>
      <c r="G3285" s="13">
        <v>6</v>
      </c>
      <c r="H3285" s="13">
        <v>64</v>
      </c>
      <c r="I3285" s="13">
        <v>9.375E-2</v>
      </c>
    </row>
    <row r="3286" spans="1:9" x14ac:dyDescent="0.35">
      <c r="A3286" s="13">
        <v>2016</v>
      </c>
      <c r="B3286" s="13" t="s">
        <v>190</v>
      </c>
      <c r="C3286" s="13" t="s">
        <v>219</v>
      </c>
      <c r="D3286" s="13">
        <v>2004</v>
      </c>
      <c r="E3286" s="14">
        <f>data_filtered[[#This Row],[test_year]]-data_filtered[[#This Row],[model_year]]</f>
        <v>12</v>
      </c>
      <c r="F3286" s="13">
        <v>58</v>
      </c>
      <c r="G3286" s="13">
        <v>6</v>
      </c>
      <c r="H3286" s="13">
        <v>64</v>
      </c>
      <c r="I3286" s="13">
        <v>9.375E-2</v>
      </c>
    </row>
    <row r="3287" spans="1:9" x14ac:dyDescent="0.35">
      <c r="A3287" s="14">
        <v>2017</v>
      </c>
      <c r="B3287" s="14" t="s">
        <v>42</v>
      </c>
      <c r="C3287" s="14" t="s">
        <v>73</v>
      </c>
      <c r="D3287" s="14">
        <v>2000</v>
      </c>
      <c r="E3287" s="14">
        <f>data_filtered[[#This Row],[test_year]]-data_filtered[[#This Row],[model_year]]</f>
        <v>17</v>
      </c>
      <c r="F3287" s="14">
        <v>58</v>
      </c>
      <c r="G3287" s="14">
        <v>6</v>
      </c>
      <c r="H3287" s="14">
        <v>64</v>
      </c>
      <c r="I3287" s="14">
        <v>9.375E-2</v>
      </c>
    </row>
    <row r="3288" spans="1:9" x14ac:dyDescent="0.35">
      <c r="A3288" s="13">
        <v>2017</v>
      </c>
      <c r="B3288" s="13" t="s">
        <v>37</v>
      </c>
      <c r="C3288" s="13" t="s">
        <v>157</v>
      </c>
      <c r="D3288" s="13">
        <v>2005</v>
      </c>
      <c r="E3288" s="14">
        <f>data_filtered[[#This Row],[test_year]]-data_filtered[[#This Row],[model_year]]</f>
        <v>12</v>
      </c>
      <c r="F3288" s="13">
        <v>58</v>
      </c>
      <c r="G3288" s="13">
        <v>6</v>
      </c>
      <c r="H3288" s="13">
        <v>64</v>
      </c>
      <c r="I3288" s="13">
        <v>9.375E-2</v>
      </c>
    </row>
    <row r="3289" spans="1:9" x14ac:dyDescent="0.35">
      <c r="A3289" s="13">
        <v>2013</v>
      </c>
      <c r="B3289" s="13" t="s">
        <v>58</v>
      </c>
      <c r="C3289" s="13" t="s">
        <v>142</v>
      </c>
      <c r="D3289" s="13">
        <v>2006</v>
      </c>
      <c r="E3289" s="14">
        <f>data_filtered[[#This Row],[test_year]]-data_filtered[[#This Row],[model_year]]</f>
        <v>7</v>
      </c>
      <c r="F3289" s="13">
        <v>97</v>
      </c>
      <c r="G3289" s="13">
        <v>10</v>
      </c>
      <c r="H3289" s="13">
        <v>107</v>
      </c>
      <c r="I3289" s="13">
        <v>9.34579439252336E-2</v>
      </c>
    </row>
    <row r="3290" spans="1:9" x14ac:dyDescent="0.35">
      <c r="A3290" s="13">
        <v>2016</v>
      </c>
      <c r="B3290" s="13" t="s">
        <v>24</v>
      </c>
      <c r="C3290" s="13" t="s">
        <v>57</v>
      </c>
      <c r="D3290" s="13">
        <v>2008</v>
      </c>
      <c r="E3290" s="14">
        <f>data_filtered[[#This Row],[test_year]]-data_filtered[[#This Row],[model_year]]</f>
        <v>8</v>
      </c>
      <c r="F3290" s="13">
        <v>165</v>
      </c>
      <c r="G3290" s="13">
        <v>17</v>
      </c>
      <c r="H3290" s="13">
        <v>182</v>
      </c>
      <c r="I3290" s="13">
        <v>9.3406593406593394E-2</v>
      </c>
    </row>
    <row r="3291" spans="1:9" x14ac:dyDescent="0.35">
      <c r="A3291" s="14">
        <v>2016</v>
      </c>
      <c r="B3291" s="14" t="s">
        <v>58</v>
      </c>
      <c r="C3291" s="14" t="s">
        <v>64</v>
      </c>
      <c r="D3291" s="14">
        <v>2006</v>
      </c>
      <c r="E3291" s="14">
        <f>data_filtered[[#This Row],[test_year]]-data_filtered[[#This Row],[model_year]]</f>
        <v>10</v>
      </c>
      <c r="F3291" s="14">
        <v>165</v>
      </c>
      <c r="G3291" s="14">
        <v>17</v>
      </c>
      <c r="H3291" s="14">
        <v>182</v>
      </c>
      <c r="I3291" s="14">
        <v>9.3406593406593394E-2</v>
      </c>
    </row>
    <row r="3292" spans="1:9" x14ac:dyDescent="0.35">
      <c r="A3292" s="13">
        <v>2013</v>
      </c>
      <c r="B3292" s="13" t="s">
        <v>33</v>
      </c>
      <c r="C3292" s="13" t="s">
        <v>227</v>
      </c>
      <c r="D3292" s="13">
        <v>2004</v>
      </c>
      <c r="E3292" s="14">
        <f>data_filtered[[#This Row],[test_year]]-data_filtered[[#This Row],[model_year]]</f>
        <v>9</v>
      </c>
      <c r="F3292" s="13">
        <v>68</v>
      </c>
      <c r="G3292" s="13">
        <v>7</v>
      </c>
      <c r="H3292" s="13">
        <v>75</v>
      </c>
      <c r="I3292" s="13">
        <v>9.3333333333333296E-2</v>
      </c>
    </row>
    <row r="3293" spans="1:9" x14ac:dyDescent="0.35">
      <c r="A3293" s="14">
        <v>2014</v>
      </c>
      <c r="B3293" s="14" t="s">
        <v>37</v>
      </c>
      <c r="C3293" s="14" t="s">
        <v>39</v>
      </c>
      <c r="D3293" s="14">
        <v>2003</v>
      </c>
      <c r="E3293" s="14">
        <f>data_filtered[[#This Row],[test_year]]-data_filtered[[#This Row],[model_year]]</f>
        <v>11</v>
      </c>
      <c r="F3293" s="14">
        <v>68</v>
      </c>
      <c r="G3293" s="14">
        <v>7</v>
      </c>
      <c r="H3293" s="14">
        <v>75</v>
      </c>
      <c r="I3293" s="14">
        <v>9.3333333333333296E-2</v>
      </c>
    </row>
    <row r="3294" spans="1:9" x14ac:dyDescent="0.35">
      <c r="A3294" s="13">
        <v>2015</v>
      </c>
      <c r="B3294" s="13" t="s">
        <v>24</v>
      </c>
      <c r="C3294" s="13" t="s">
        <v>65</v>
      </c>
      <c r="D3294" s="13">
        <v>2005</v>
      </c>
      <c r="E3294" s="14">
        <f>data_filtered[[#This Row],[test_year]]-data_filtered[[#This Row],[model_year]]</f>
        <v>10</v>
      </c>
      <c r="F3294" s="13">
        <v>68</v>
      </c>
      <c r="G3294" s="13">
        <v>7</v>
      </c>
      <c r="H3294" s="13">
        <v>75</v>
      </c>
      <c r="I3294" s="13">
        <v>9.3333333333333296E-2</v>
      </c>
    </row>
    <row r="3295" spans="1:9" x14ac:dyDescent="0.35">
      <c r="A3295" s="13">
        <v>2016</v>
      </c>
      <c r="B3295" s="13" t="s">
        <v>33</v>
      </c>
      <c r="C3295" s="13" t="s">
        <v>203</v>
      </c>
      <c r="D3295" s="13">
        <v>2006</v>
      </c>
      <c r="E3295" s="14">
        <f>data_filtered[[#This Row],[test_year]]-data_filtered[[#This Row],[model_year]]</f>
        <v>10</v>
      </c>
      <c r="F3295" s="13">
        <v>68</v>
      </c>
      <c r="G3295" s="13">
        <v>7</v>
      </c>
      <c r="H3295" s="13">
        <v>75</v>
      </c>
      <c r="I3295" s="13">
        <v>9.3333333333333296E-2</v>
      </c>
    </row>
    <row r="3296" spans="1:9" x14ac:dyDescent="0.35">
      <c r="A3296" s="14">
        <v>2017</v>
      </c>
      <c r="B3296" s="14" t="s">
        <v>67</v>
      </c>
      <c r="C3296" s="14" t="s">
        <v>77</v>
      </c>
      <c r="D3296" s="14">
        <v>2015</v>
      </c>
      <c r="E3296" s="14">
        <f>data_filtered[[#This Row],[test_year]]-data_filtered[[#This Row],[model_year]]</f>
        <v>2</v>
      </c>
      <c r="F3296" s="14">
        <v>68</v>
      </c>
      <c r="G3296" s="14">
        <v>7</v>
      </c>
      <c r="H3296" s="14">
        <v>75</v>
      </c>
      <c r="I3296" s="14">
        <v>9.3333333333333296E-2</v>
      </c>
    </row>
    <row r="3297" spans="1:9" x14ac:dyDescent="0.35">
      <c r="A3297" s="14">
        <v>2017</v>
      </c>
      <c r="B3297" s="14" t="s">
        <v>67</v>
      </c>
      <c r="C3297" s="14" t="s">
        <v>68</v>
      </c>
      <c r="D3297" s="14">
        <v>1998</v>
      </c>
      <c r="E3297" s="14">
        <f>data_filtered[[#This Row],[test_year]]-data_filtered[[#This Row],[model_year]]</f>
        <v>19</v>
      </c>
      <c r="F3297" s="14">
        <v>68</v>
      </c>
      <c r="G3297" s="14">
        <v>7</v>
      </c>
      <c r="H3297" s="14">
        <v>75</v>
      </c>
      <c r="I3297" s="14">
        <v>9.3333333333333296E-2</v>
      </c>
    </row>
    <row r="3298" spans="1:9" x14ac:dyDescent="0.35">
      <c r="A3298" s="13">
        <v>2015</v>
      </c>
      <c r="B3298" s="13" t="s">
        <v>67</v>
      </c>
      <c r="C3298" s="13" t="s">
        <v>77</v>
      </c>
      <c r="D3298" s="13">
        <v>2004</v>
      </c>
      <c r="E3298" s="14">
        <f>data_filtered[[#This Row],[test_year]]-data_filtered[[#This Row],[model_year]]</f>
        <v>11</v>
      </c>
      <c r="F3298" s="13">
        <v>175</v>
      </c>
      <c r="G3298" s="13">
        <v>18</v>
      </c>
      <c r="H3298" s="13">
        <v>193</v>
      </c>
      <c r="I3298" s="13">
        <v>9.3264248704663197E-2</v>
      </c>
    </row>
    <row r="3299" spans="1:9" x14ac:dyDescent="0.35">
      <c r="A3299" s="13">
        <v>2013</v>
      </c>
      <c r="B3299" s="13" t="s">
        <v>30</v>
      </c>
      <c r="C3299" s="13" t="s">
        <v>75</v>
      </c>
      <c r="D3299" s="13">
        <v>2001</v>
      </c>
      <c r="E3299" s="14">
        <f>data_filtered[[#This Row],[test_year]]-data_filtered[[#This Row],[model_year]]</f>
        <v>12</v>
      </c>
      <c r="F3299" s="13">
        <v>156</v>
      </c>
      <c r="G3299" s="13">
        <v>16</v>
      </c>
      <c r="H3299" s="13">
        <v>172</v>
      </c>
      <c r="I3299" s="13">
        <v>9.3023255813953501E-2</v>
      </c>
    </row>
    <row r="3300" spans="1:9" x14ac:dyDescent="0.35">
      <c r="A3300" s="13">
        <v>2015</v>
      </c>
      <c r="B3300" s="13" t="s">
        <v>33</v>
      </c>
      <c r="C3300" s="13" t="s">
        <v>235</v>
      </c>
      <c r="D3300" s="13">
        <v>2002</v>
      </c>
      <c r="E3300" s="14">
        <f>data_filtered[[#This Row],[test_year]]-data_filtered[[#This Row],[model_year]]</f>
        <v>13</v>
      </c>
      <c r="F3300" s="13">
        <v>78</v>
      </c>
      <c r="G3300" s="13">
        <v>8</v>
      </c>
      <c r="H3300" s="13">
        <v>86</v>
      </c>
      <c r="I3300" s="13">
        <v>9.3023255813953501E-2</v>
      </c>
    </row>
    <row r="3301" spans="1:9" x14ac:dyDescent="0.35">
      <c r="A3301" s="14">
        <v>2017</v>
      </c>
      <c r="B3301" s="14" t="s">
        <v>113</v>
      </c>
      <c r="C3301" s="14" t="s">
        <v>114</v>
      </c>
      <c r="D3301" s="14">
        <v>2004</v>
      </c>
      <c r="E3301" s="14">
        <f>data_filtered[[#This Row],[test_year]]-data_filtered[[#This Row],[model_year]]</f>
        <v>13</v>
      </c>
      <c r="F3301" s="14">
        <v>78</v>
      </c>
      <c r="G3301" s="14">
        <v>8</v>
      </c>
      <c r="H3301" s="14">
        <v>86</v>
      </c>
      <c r="I3301" s="14">
        <v>9.3023255813953501E-2</v>
      </c>
    </row>
    <row r="3302" spans="1:9" x14ac:dyDescent="0.35">
      <c r="A3302" s="13">
        <v>2013</v>
      </c>
      <c r="B3302" s="13" t="s">
        <v>58</v>
      </c>
      <c r="C3302" s="13" t="s">
        <v>63</v>
      </c>
      <c r="D3302" s="13">
        <v>2006</v>
      </c>
      <c r="E3302" s="14">
        <f>data_filtered[[#This Row],[test_year]]-data_filtered[[#This Row],[model_year]]</f>
        <v>7</v>
      </c>
      <c r="F3302" s="13">
        <v>205</v>
      </c>
      <c r="G3302" s="13">
        <v>21</v>
      </c>
      <c r="H3302" s="13">
        <v>226</v>
      </c>
      <c r="I3302" s="13">
        <v>9.2920353982300904E-2</v>
      </c>
    </row>
    <row r="3303" spans="1:9" x14ac:dyDescent="0.35">
      <c r="A3303" s="14">
        <v>2014</v>
      </c>
      <c r="B3303" s="14" t="s">
        <v>42</v>
      </c>
      <c r="C3303" s="14" t="s">
        <v>43</v>
      </c>
      <c r="D3303" s="14">
        <v>2003</v>
      </c>
      <c r="E3303" s="14">
        <f>data_filtered[[#This Row],[test_year]]-data_filtered[[#This Row],[model_year]]</f>
        <v>11</v>
      </c>
      <c r="F3303" s="14">
        <v>254</v>
      </c>
      <c r="G3303" s="14">
        <v>26</v>
      </c>
      <c r="H3303" s="14">
        <v>280</v>
      </c>
      <c r="I3303" s="14">
        <v>9.2857142857142902E-2</v>
      </c>
    </row>
    <row r="3304" spans="1:9" x14ac:dyDescent="0.35">
      <c r="A3304" s="13">
        <v>2013</v>
      </c>
      <c r="B3304" s="13" t="s">
        <v>33</v>
      </c>
      <c r="C3304" s="13" t="s">
        <v>203</v>
      </c>
      <c r="D3304" s="13">
        <v>2000</v>
      </c>
      <c r="E3304" s="14">
        <f>data_filtered[[#This Row],[test_year]]-data_filtered[[#This Row],[model_year]]</f>
        <v>13</v>
      </c>
      <c r="F3304" s="13">
        <v>88</v>
      </c>
      <c r="G3304" s="13">
        <v>9</v>
      </c>
      <c r="H3304" s="13">
        <v>97</v>
      </c>
      <c r="I3304" s="13">
        <v>9.2783505154639206E-2</v>
      </c>
    </row>
    <row r="3305" spans="1:9" x14ac:dyDescent="0.35">
      <c r="A3305" s="13">
        <v>2015</v>
      </c>
      <c r="B3305" s="13" t="s">
        <v>24</v>
      </c>
      <c r="C3305" s="13" t="s">
        <v>188</v>
      </c>
      <c r="D3305" s="13">
        <v>2007</v>
      </c>
      <c r="E3305" s="14">
        <f>data_filtered[[#This Row],[test_year]]-data_filtered[[#This Row],[model_year]]</f>
        <v>8</v>
      </c>
      <c r="F3305" s="13">
        <v>88</v>
      </c>
      <c r="G3305" s="13">
        <v>9</v>
      </c>
      <c r="H3305" s="13">
        <v>97</v>
      </c>
      <c r="I3305" s="13">
        <v>9.2783505154639206E-2</v>
      </c>
    </row>
    <row r="3306" spans="1:9" x14ac:dyDescent="0.35">
      <c r="A3306" s="14">
        <v>2015</v>
      </c>
      <c r="B3306" s="14" t="s">
        <v>94</v>
      </c>
      <c r="C3306" s="14" t="s">
        <v>179</v>
      </c>
      <c r="D3306" s="14">
        <v>1995</v>
      </c>
      <c r="E3306" s="14">
        <f>data_filtered[[#This Row],[test_year]]-data_filtered[[#This Row],[model_year]]</f>
        <v>20</v>
      </c>
      <c r="F3306" s="14">
        <v>88</v>
      </c>
      <c r="G3306" s="14">
        <v>9</v>
      </c>
      <c r="H3306" s="14">
        <v>97</v>
      </c>
      <c r="I3306" s="14">
        <v>9.2783505154639206E-2</v>
      </c>
    </row>
    <row r="3307" spans="1:9" x14ac:dyDescent="0.35">
      <c r="A3307" s="13">
        <v>2013</v>
      </c>
      <c r="B3307" s="13" t="s">
        <v>37</v>
      </c>
      <c r="C3307" s="13" t="s">
        <v>38</v>
      </c>
      <c r="D3307" s="13">
        <v>2005</v>
      </c>
      <c r="E3307" s="14">
        <f>data_filtered[[#This Row],[test_year]]-data_filtered[[#This Row],[model_year]]</f>
        <v>8</v>
      </c>
      <c r="F3307" s="13">
        <v>235</v>
      </c>
      <c r="G3307" s="13">
        <v>24</v>
      </c>
      <c r="H3307" s="13">
        <v>259</v>
      </c>
      <c r="I3307" s="13">
        <v>9.2664092664092701E-2</v>
      </c>
    </row>
    <row r="3308" spans="1:9" x14ac:dyDescent="0.35">
      <c r="A3308" s="13">
        <v>2013</v>
      </c>
      <c r="B3308" s="13" t="s">
        <v>136</v>
      </c>
      <c r="C3308" s="13" t="s">
        <v>313</v>
      </c>
      <c r="D3308" s="13">
        <v>2001</v>
      </c>
      <c r="E3308" s="14">
        <f>data_filtered[[#This Row],[test_year]]-data_filtered[[#This Row],[model_year]]</f>
        <v>12</v>
      </c>
      <c r="F3308" s="13">
        <v>49</v>
      </c>
      <c r="G3308" s="13">
        <v>5</v>
      </c>
      <c r="H3308" s="13">
        <v>54</v>
      </c>
      <c r="I3308" s="13">
        <v>9.2592592592592601E-2</v>
      </c>
    </row>
    <row r="3309" spans="1:9" x14ac:dyDescent="0.35">
      <c r="A3309" s="13">
        <v>2013</v>
      </c>
      <c r="B3309" s="13" t="s">
        <v>94</v>
      </c>
      <c r="C3309" s="13" t="s">
        <v>306</v>
      </c>
      <c r="D3309" s="13">
        <v>1999</v>
      </c>
      <c r="E3309" s="14">
        <f>data_filtered[[#This Row],[test_year]]-data_filtered[[#This Row],[model_year]]</f>
        <v>14</v>
      </c>
      <c r="F3309" s="13">
        <v>49</v>
      </c>
      <c r="G3309" s="13">
        <v>5</v>
      </c>
      <c r="H3309" s="13">
        <v>54</v>
      </c>
      <c r="I3309" s="13">
        <v>9.2592592592592601E-2</v>
      </c>
    </row>
    <row r="3310" spans="1:9" x14ac:dyDescent="0.35">
      <c r="A3310" s="14">
        <v>2015</v>
      </c>
      <c r="B3310" s="14" t="s">
        <v>113</v>
      </c>
      <c r="C3310" s="14" t="s">
        <v>344</v>
      </c>
      <c r="D3310" s="14">
        <v>2003</v>
      </c>
      <c r="E3310" s="14">
        <f>data_filtered[[#This Row],[test_year]]-data_filtered[[#This Row],[model_year]]</f>
        <v>12</v>
      </c>
      <c r="F3310" s="14">
        <v>49</v>
      </c>
      <c r="G3310" s="14">
        <v>5</v>
      </c>
      <c r="H3310" s="14">
        <v>54</v>
      </c>
      <c r="I3310" s="14">
        <v>9.2592592592592601E-2</v>
      </c>
    </row>
    <row r="3311" spans="1:9" x14ac:dyDescent="0.35">
      <c r="A3311" s="13">
        <v>2016</v>
      </c>
      <c r="B3311" s="13" t="s">
        <v>24</v>
      </c>
      <c r="C3311" s="13" t="s">
        <v>238</v>
      </c>
      <c r="D3311" s="13">
        <v>2004</v>
      </c>
      <c r="E3311" s="14">
        <f>data_filtered[[#This Row],[test_year]]-data_filtered[[#This Row],[model_year]]</f>
        <v>12</v>
      </c>
      <c r="F3311" s="13">
        <v>49</v>
      </c>
      <c r="G3311" s="13">
        <v>5</v>
      </c>
      <c r="H3311" s="13">
        <v>54</v>
      </c>
      <c r="I3311" s="13">
        <v>9.2592592592592601E-2</v>
      </c>
    </row>
    <row r="3312" spans="1:9" x14ac:dyDescent="0.35">
      <c r="A3312" s="14">
        <v>2016</v>
      </c>
      <c r="B3312" s="14" t="s">
        <v>52</v>
      </c>
      <c r="C3312" s="14" t="s">
        <v>53</v>
      </c>
      <c r="D3312" s="14">
        <v>2009</v>
      </c>
      <c r="E3312" s="14">
        <f>data_filtered[[#This Row],[test_year]]-data_filtered[[#This Row],[model_year]]</f>
        <v>7</v>
      </c>
      <c r="F3312" s="14">
        <v>49</v>
      </c>
      <c r="G3312" s="14">
        <v>5</v>
      </c>
      <c r="H3312" s="14">
        <v>54</v>
      </c>
      <c r="I3312" s="14">
        <v>9.2592592592592601E-2</v>
      </c>
    </row>
    <row r="3313" spans="1:9" x14ac:dyDescent="0.35">
      <c r="A3313" s="14">
        <v>2016</v>
      </c>
      <c r="B3313" s="14" t="s">
        <v>67</v>
      </c>
      <c r="C3313" s="14" t="s">
        <v>145</v>
      </c>
      <c r="D3313" s="14">
        <v>1992</v>
      </c>
      <c r="E3313" s="14">
        <f>data_filtered[[#This Row],[test_year]]-data_filtered[[#This Row],[model_year]]</f>
        <v>24</v>
      </c>
      <c r="F3313" s="14">
        <v>49</v>
      </c>
      <c r="G3313" s="14">
        <v>5</v>
      </c>
      <c r="H3313" s="14">
        <v>54</v>
      </c>
      <c r="I3313" s="14">
        <v>9.2592592592592601E-2</v>
      </c>
    </row>
    <row r="3314" spans="1:9" x14ac:dyDescent="0.35">
      <c r="A3314" s="13">
        <v>2016</v>
      </c>
      <c r="B3314" s="13" t="s">
        <v>33</v>
      </c>
      <c r="C3314" s="13" t="s">
        <v>227</v>
      </c>
      <c r="D3314" s="13">
        <v>2003</v>
      </c>
      <c r="E3314" s="14">
        <f>data_filtered[[#This Row],[test_year]]-data_filtered[[#This Row],[model_year]]</f>
        <v>13</v>
      </c>
      <c r="F3314" s="13">
        <v>49</v>
      </c>
      <c r="G3314" s="13">
        <v>5</v>
      </c>
      <c r="H3314" s="13">
        <v>54</v>
      </c>
      <c r="I3314" s="13">
        <v>9.2592592592592601E-2</v>
      </c>
    </row>
    <row r="3315" spans="1:9" x14ac:dyDescent="0.35">
      <c r="A3315" s="14">
        <v>2016</v>
      </c>
      <c r="B3315" s="14" t="s">
        <v>26</v>
      </c>
      <c r="C3315" s="14" t="s">
        <v>237</v>
      </c>
      <c r="D3315" s="14">
        <v>2003</v>
      </c>
      <c r="E3315" s="14">
        <f>data_filtered[[#This Row],[test_year]]-data_filtered[[#This Row],[model_year]]</f>
        <v>13</v>
      </c>
      <c r="F3315" s="14">
        <v>49</v>
      </c>
      <c r="G3315" s="14">
        <v>5</v>
      </c>
      <c r="H3315" s="14">
        <v>54</v>
      </c>
      <c r="I3315" s="14">
        <v>9.2592592592592601E-2</v>
      </c>
    </row>
    <row r="3316" spans="1:9" x14ac:dyDescent="0.35">
      <c r="A3316" s="14">
        <v>2016</v>
      </c>
      <c r="B3316" s="14" t="s">
        <v>26</v>
      </c>
      <c r="C3316" s="14" t="s">
        <v>54</v>
      </c>
      <c r="D3316" s="14">
        <v>2015</v>
      </c>
      <c r="E3316" s="14">
        <f>data_filtered[[#This Row],[test_year]]-data_filtered[[#This Row],[model_year]]</f>
        <v>1</v>
      </c>
      <c r="F3316" s="14">
        <v>49</v>
      </c>
      <c r="G3316" s="14">
        <v>5</v>
      </c>
      <c r="H3316" s="14">
        <v>54</v>
      </c>
      <c r="I3316" s="14">
        <v>9.2592592592592601E-2</v>
      </c>
    </row>
    <row r="3317" spans="1:9" x14ac:dyDescent="0.35">
      <c r="A3317" s="14">
        <v>2017</v>
      </c>
      <c r="B3317" s="14" t="s">
        <v>24</v>
      </c>
      <c r="C3317" s="14" t="s">
        <v>246</v>
      </c>
      <c r="D3317" s="14">
        <v>2011</v>
      </c>
      <c r="E3317" s="14">
        <f>data_filtered[[#This Row],[test_year]]-data_filtered[[#This Row],[model_year]]</f>
        <v>6</v>
      </c>
      <c r="F3317" s="14">
        <v>49</v>
      </c>
      <c r="G3317" s="14">
        <v>5</v>
      </c>
      <c r="H3317" s="14">
        <v>54</v>
      </c>
      <c r="I3317" s="14">
        <v>9.2592592592592601E-2</v>
      </c>
    </row>
    <row r="3318" spans="1:9" x14ac:dyDescent="0.35">
      <c r="A3318" s="13">
        <v>2017</v>
      </c>
      <c r="B3318" s="13" t="s">
        <v>52</v>
      </c>
      <c r="C3318" s="13" t="s">
        <v>82</v>
      </c>
      <c r="D3318" s="13">
        <v>2011</v>
      </c>
      <c r="E3318" s="14">
        <f>data_filtered[[#This Row],[test_year]]-data_filtered[[#This Row],[model_year]]</f>
        <v>6</v>
      </c>
      <c r="F3318" s="13">
        <v>49</v>
      </c>
      <c r="G3318" s="13">
        <v>5</v>
      </c>
      <c r="H3318" s="13">
        <v>54</v>
      </c>
      <c r="I3318" s="13">
        <v>9.2592592592592601E-2</v>
      </c>
    </row>
    <row r="3319" spans="1:9" x14ac:dyDescent="0.35">
      <c r="A3319" s="14">
        <v>2017</v>
      </c>
      <c r="B3319" s="14" t="s">
        <v>42</v>
      </c>
      <c r="C3319" s="14" t="s">
        <v>66</v>
      </c>
      <c r="D3319" s="14">
        <v>2005</v>
      </c>
      <c r="E3319" s="14">
        <f>data_filtered[[#This Row],[test_year]]-data_filtered[[#This Row],[model_year]]</f>
        <v>12</v>
      </c>
      <c r="F3319" s="14">
        <v>49</v>
      </c>
      <c r="G3319" s="14">
        <v>5</v>
      </c>
      <c r="H3319" s="14">
        <v>54</v>
      </c>
      <c r="I3319" s="14">
        <v>9.2592592592592601E-2</v>
      </c>
    </row>
    <row r="3320" spans="1:9" x14ac:dyDescent="0.35">
      <c r="A3320" s="14">
        <v>2017</v>
      </c>
      <c r="B3320" s="14" t="s">
        <v>92</v>
      </c>
      <c r="C3320" s="14" t="s">
        <v>288</v>
      </c>
      <c r="D3320" s="14">
        <v>2007</v>
      </c>
      <c r="E3320" s="14">
        <f>data_filtered[[#This Row],[test_year]]-data_filtered[[#This Row],[model_year]]</f>
        <v>10</v>
      </c>
      <c r="F3320" s="14">
        <v>49</v>
      </c>
      <c r="G3320" s="14">
        <v>5</v>
      </c>
      <c r="H3320" s="14">
        <v>54</v>
      </c>
      <c r="I3320" s="14">
        <v>9.2592592592592601E-2</v>
      </c>
    </row>
    <row r="3321" spans="1:9" x14ac:dyDescent="0.35">
      <c r="A3321" s="13">
        <v>2017</v>
      </c>
      <c r="B3321" s="13" t="s">
        <v>158</v>
      </c>
      <c r="C3321" s="13" t="s">
        <v>255</v>
      </c>
      <c r="D3321" s="13">
        <v>2004</v>
      </c>
      <c r="E3321" s="14">
        <f>data_filtered[[#This Row],[test_year]]-data_filtered[[#This Row],[model_year]]</f>
        <v>13</v>
      </c>
      <c r="F3321" s="13">
        <v>49</v>
      </c>
      <c r="G3321" s="13">
        <v>5</v>
      </c>
      <c r="H3321" s="13">
        <v>54</v>
      </c>
      <c r="I3321" s="13">
        <v>9.2592592592592601E-2</v>
      </c>
    </row>
    <row r="3322" spans="1:9" x14ac:dyDescent="0.35">
      <c r="A3322" s="13">
        <v>2017</v>
      </c>
      <c r="B3322" s="13" t="s">
        <v>42</v>
      </c>
      <c r="C3322" s="13" t="s">
        <v>73</v>
      </c>
      <c r="D3322" s="13">
        <v>2003</v>
      </c>
      <c r="E3322" s="14">
        <f>data_filtered[[#This Row],[test_year]]-data_filtered[[#This Row],[model_year]]</f>
        <v>14</v>
      </c>
      <c r="F3322" s="13">
        <v>157</v>
      </c>
      <c r="G3322" s="13">
        <v>16</v>
      </c>
      <c r="H3322" s="13">
        <v>173</v>
      </c>
      <c r="I3322" s="13">
        <v>9.2485549132948E-2</v>
      </c>
    </row>
    <row r="3323" spans="1:9" x14ac:dyDescent="0.35">
      <c r="A3323" s="14">
        <v>2015</v>
      </c>
      <c r="B3323" s="14" t="s">
        <v>58</v>
      </c>
      <c r="C3323" s="14">
        <v>200</v>
      </c>
      <c r="D3323" s="14">
        <v>2015</v>
      </c>
      <c r="E3323" s="14">
        <f>data_filtered[[#This Row],[test_year]]-data_filtered[[#This Row],[model_year]]</f>
        <v>0</v>
      </c>
      <c r="F3323" s="14">
        <v>108</v>
      </c>
      <c r="G3323" s="14">
        <v>11</v>
      </c>
      <c r="H3323" s="14">
        <v>119</v>
      </c>
      <c r="I3323" s="14">
        <v>9.2436974789915999E-2</v>
      </c>
    </row>
    <row r="3324" spans="1:9" x14ac:dyDescent="0.35">
      <c r="A3324" s="14">
        <v>2015</v>
      </c>
      <c r="B3324" s="14" t="s">
        <v>158</v>
      </c>
      <c r="C3324" s="14" t="s">
        <v>159</v>
      </c>
      <c r="D3324" s="14">
        <v>2007</v>
      </c>
      <c r="E3324" s="14">
        <f>data_filtered[[#This Row],[test_year]]-data_filtered[[#This Row],[model_year]]</f>
        <v>8</v>
      </c>
      <c r="F3324" s="14">
        <v>108</v>
      </c>
      <c r="G3324" s="14">
        <v>11</v>
      </c>
      <c r="H3324" s="14">
        <v>119</v>
      </c>
      <c r="I3324" s="14">
        <v>9.2436974789915999E-2</v>
      </c>
    </row>
    <row r="3325" spans="1:9" x14ac:dyDescent="0.35">
      <c r="A3325" s="13">
        <v>2015</v>
      </c>
      <c r="B3325" s="13" t="s">
        <v>30</v>
      </c>
      <c r="C3325" s="13" t="s">
        <v>85</v>
      </c>
      <c r="D3325" s="13">
        <v>2003</v>
      </c>
      <c r="E3325" s="14">
        <f>data_filtered[[#This Row],[test_year]]-data_filtered[[#This Row],[model_year]]</f>
        <v>12</v>
      </c>
      <c r="F3325" s="13">
        <v>167</v>
      </c>
      <c r="G3325" s="13">
        <v>17</v>
      </c>
      <c r="H3325" s="13">
        <v>184</v>
      </c>
      <c r="I3325" s="13">
        <v>9.2391304347826095E-2</v>
      </c>
    </row>
    <row r="3326" spans="1:9" x14ac:dyDescent="0.35">
      <c r="A3326" s="14">
        <v>2015</v>
      </c>
      <c r="B3326" s="14" t="s">
        <v>67</v>
      </c>
      <c r="C3326" s="14" t="s">
        <v>123</v>
      </c>
      <c r="D3326" s="14">
        <v>2005</v>
      </c>
      <c r="E3326" s="14">
        <f>data_filtered[[#This Row],[test_year]]-data_filtered[[#This Row],[model_year]]</f>
        <v>10</v>
      </c>
      <c r="F3326" s="14">
        <v>118</v>
      </c>
      <c r="G3326" s="14">
        <v>12</v>
      </c>
      <c r="H3326" s="14">
        <v>130</v>
      </c>
      <c r="I3326" s="14">
        <v>9.2307692307692299E-2</v>
      </c>
    </row>
    <row r="3327" spans="1:9" x14ac:dyDescent="0.35">
      <c r="A3327" s="13">
        <v>2013</v>
      </c>
      <c r="B3327" s="13" t="s">
        <v>33</v>
      </c>
      <c r="C3327" s="13" t="s">
        <v>235</v>
      </c>
      <c r="D3327" s="13">
        <v>2003</v>
      </c>
      <c r="E3327" s="14">
        <f>data_filtered[[#This Row],[test_year]]-data_filtered[[#This Row],[model_year]]</f>
        <v>10</v>
      </c>
      <c r="F3327" s="13">
        <v>59</v>
      </c>
      <c r="G3327" s="13">
        <v>6</v>
      </c>
      <c r="H3327" s="13">
        <v>65</v>
      </c>
      <c r="I3327" s="13">
        <v>9.2307692307692299E-2</v>
      </c>
    </row>
    <row r="3328" spans="1:9" x14ac:dyDescent="0.35">
      <c r="A3328" s="13">
        <v>2016</v>
      </c>
      <c r="B3328" s="13" t="s">
        <v>37</v>
      </c>
      <c r="C3328" s="13" t="s">
        <v>59</v>
      </c>
      <c r="D3328" s="13">
        <v>2006</v>
      </c>
      <c r="E3328" s="14">
        <f>data_filtered[[#This Row],[test_year]]-data_filtered[[#This Row],[model_year]]</f>
        <v>10</v>
      </c>
      <c r="F3328" s="13">
        <v>59</v>
      </c>
      <c r="G3328" s="13">
        <v>6</v>
      </c>
      <c r="H3328" s="13">
        <v>65</v>
      </c>
      <c r="I3328" s="13">
        <v>9.2307692307692299E-2</v>
      </c>
    </row>
    <row r="3329" spans="1:9" x14ac:dyDescent="0.35">
      <c r="A3329" s="13">
        <v>2016</v>
      </c>
      <c r="B3329" s="13" t="s">
        <v>104</v>
      </c>
      <c r="C3329" s="13" t="s">
        <v>140</v>
      </c>
      <c r="D3329" s="13">
        <v>1999</v>
      </c>
      <c r="E3329" s="14">
        <f>data_filtered[[#This Row],[test_year]]-data_filtered[[#This Row],[model_year]]</f>
        <v>17</v>
      </c>
      <c r="F3329" s="13">
        <v>59</v>
      </c>
      <c r="G3329" s="13">
        <v>6</v>
      </c>
      <c r="H3329" s="13">
        <v>65</v>
      </c>
      <c r="I3329" s="13">
        <v>9.2307692307692299E-2</v>
      </c>
    </row>
    <row r="3330" spans="1:9" x14ac:dyDescent="0.35">
      <c r="A3330" s="13">
        <v>2017</v>
      </c>
      <c r="B3330" s="13" t="s">
        <v>52</v>
      </c>
      <c r="C3330" s="13" t="s">
        <v>165</v>
      </c>
      <c r="D3330" s="13">
        <v>2005</v>
      </c>
      <c r="E3330" s="14">
        <f>data_filtered[[#This Row],[test_year]]-data_filtered[[#This Row],[model_year]]</f>
        <v>12</v>
      </c>
      <c r="F3330" s="13">
        <v>59</v>
      </c>
      <c r="G3330" s="13">
        <v>6</v>
      </c>
      <c r="H3330" s="13">
        <v>65</v>
      </c>
      <c r="I3330" s="13">
        <v>9.2307692307692299E-2</v>
      </c>
    </row>
    <row r="3331" spans="1:9" x14ac:dyDescent="0.35">
      <c r="A3331" s="14">
        <v>2017</v>
      </c>
      <c r="B3331" s="14" t="s">
        <v>252</v>
      </c>
      <c r="C3331" s="14" t="s">
        <v>253</v>
      </c>
      <c r="D3331" s="14">
        <v>2000</v>
      </c>
      <c r="E3331" s="14">
        <f>data_filtered[[#This Row],[test_year]]-data_filtered[[#This Row],[model_year]]</f>
        <v>17</v>
      </c>
      <c r="F3331" s="14">
        <v>59</v>
      </c>
      <c r="G3331" s="14">
        <v>6</v>
      </c>
      <c r="H3331" s="14">
        <v>65</v>
      </c>
      <c r="I3331" s="14">
        <v>9.2307692307692299E-2</v>
      </c>
    </row>
    <row r="3332" spans="1:9" x14ac:dyDescent="0.35">
      <c r="A3332" s="14">
        <v>2016</v>
      </c>
      <c r="B3332" s="14" t="s">
        <v>26</v>
      </c>
      <c r="C3332" s="14" t="s">
        <v>35</v>
      </c>
      <c r="D3332" s="14">
        <v>2003</v>
      </c>
      <c r="E3332" s="14">
        <f>data_filtered[[#This Row],[test_year]]-data_filtered[[#This Row],[model_year]]</f>
        <v>13</v>
      </c>
      <c r="F3332" s="14">
        <v>197</v>
      </c>
      <c r="G3332" s="14">
        <v>20</v>
      </c>
      <c r="H3332" s="14">
        <v>217</v>
      </c>
      <c r="I3332" s="14">
        <v>9.2165898617511496E-2</v>
      </c>
    </row>
    <row r="3333" spans="1:9" x14ac:dyDescent="0.35">
      <c r="A3333" s="14">
        <v>2013</v>
      </c>
      <c r="B3333" s="14" t="s">
        <v>106</v>
      </c>
      <c r="C3333" s="14" t="s">
        <v>217</v>
      </c>
      <c r="D3333" s="14">
        <v>2003</v>
      </c>
      <c r="E3333" s="14">
        <f>data_filtered[[#This Row],[test_year]]-data_filtered[[#This Row],[model_year]]</f>
        <v>10</v>
      </c>
      <c r="F3333" s="14">
        <v>69</v>
      </c>
      <c r="G3333" s="14">
        <v>7</v>
      </c>
      <c r="H3333" s="14">
        <v>76</v>
      </c>
      <c r="I3333" s="14">
        <v>9.2105263157894704E-2</v>
      </c>
    </row>
    <row r="3334" spans="1:9" x14ac:dyDescent="0.35">
      <c r="A3334" s="13">
        <v>2014</v>
      </c>
      <c r="B3334" s="13" t="s">
        <v>26</v>
      </c>
      <c r="C3334" s="13" t="s">
        <v>201</v>
      </c>
      <c r="D3334" s="13">
        <v>2000</v>
      </c>
      <c r="E3334" s="14">
        <f>data_filtered[[#This Row],[test_year]]-data_filtered[[#This Row],[model_year]]</f>
        <v>14</v>
      </c>
      <c r="F3334" s="13">
        <v>69</v>
      </c>
      <c r="G3334" s="13">
        <v>7</v>
      </c>
      <c r="H3334" s="13">
        <v>76</v>
      </c>
      <c r="I3334" s="13">
        <v>9.2105263157894704E-2</v>
      </c>
    </row>
    <row r="3335" spans="1:9" x14ac:dyDescent="0.35">
      <c r="A3335" s="14">
        <v>2013</v>
      </c>
      <c r="B3335" s="14" t="s">
        <v>42</v>
      </c>
      <c r="C3335" s="14" t="s">
        <v>43</v>
      </c>
      <c r="D3335" s="14">
        <v>2001</v>
      </c>
      <c r="E3335" s="14">
        <f>data_filtered[[#This Row],[test_year]]-data_filtered[[#This Row],[model_year]]</f>
        <v>12</v>
      </c>
      <c r="F3335" s="14">
        <v>306</v>
      </c>
      <c r="G3335" s="14">
        <v>31</v>
      </c>
      <c r="H3335" s="14">
        <v>337</v>
      </c>
      <c r="I3335" s="14">
        <v>9.1988130563798204E-2</v>
      </c>
    </row>
    <row r="3336" spans="1:9" x14ac:dyDescent="0.35">
      <c r="A3336" s="13">
        <v>2014</v>
      </c>
      <c r="B3336" s="13" t="s">
        <v>30</v>
      </c>
      <c r="C3336" s="13" t="s">
        <v>40</v>
      </c>
      <c r="D3336" s="13">
        <v>1994</v>
      </c>
      <c r="E3336" s="14">
        <f>data_filtered[[#This Row],[test_year]]-data_filtered[[#This Row],[model_year]]</f>
        <v>20</v>
      </c>
      <c r="F3336" s="13">
        <v>79</v>
      </c>
      <c r="G3336" s="13">
        <v>8</v>
      </c>
      <c r="H3336" s="13">
        <v>87</v>
      </c>
      <c r="I3336" s="13">
        <v>9.1954022988505704E-2</v>
      </c>
    </row>
    <row r="3337" spans="1:9" x14ac:dyDescent="0.35">
      <c r="A3337" s="14">
        <v>2016</v>
      </c>
      <c r="B3337" s="14" t="s">
        <v>102</v>
      </c>
      <c r="C3337" s="14" t="s">
        <v>184</v>
      </c>
      <c r="D3337" s="14">
        <v>2005</v>
      </c>
      <c r="E3337" s="14">
        <f>data_filtered[[#This Row],[test_year]]-data_filtered[[#This Row],[model_year]]</f>
        <v>11</v>
      </c>
      <c r="F3337" s="14">
        <v>79</v>
      </c>
      <c r="G3337" s="14">
        <v>8</v>
      </c>
      <c r="H3337" s="14">
        <v>87</v>
      </c>
      <c r="I3337" s="14">
        <v>9.1954022988505704E-2</v>
      </c>
    </row>
    <row r="3338" spans="1:9" x14ac:dyDescent="0.35">
      <c r="A3338" s="14">
        <v>2016</v>
      </c>
      <c r="B3338" s="14" t="s">
        <v>67</v>
      </c>
      <c r="C3338" s="14" t="s">
        <v>152</v>
      </c>
      <c r="D3338" s="14">
        <v>2006</v>
      </c>
      <c r="E3338" s="14">
        <f>data_filtered[[#This Row],[test_year]]-data_filtered[[#This Row],[model_year]]</f>
        <v>10</v>
      </c>
      <c r="F3338" s="14">
        <v>79</v>
      </c>
      <c r="G3338" s="14">
        <v>8</v>
      </c>
      <c r="H3338" s="14">
        <v>87</v>
      </c>
      <c r="I3338" s="14">
        <v>9.1954022988505704E-2</v>
      </c>
    </row>
    <row r="3339" spans="1:9" x14ac:dyDescent="0.35">
      <c r="A3339" s="13">
        <v>2017</v>
      </c>
      <c r="B3339" s="13" t="s">
        <v>24</v>
      </c>
      <c r="C3339" s="13" t="s">
        <v>29</v>
      </c>
      <c r="D3339" s="13">
        <v>2012</v>
      </c>
      <c r="E3339" s="14">
        <f>data_filtered[[#This Row],[test_year]]-data_filtered[[#This Row],[model_year]]</f>
        <v>5</v>
      </c>
      <c r="F3339" s="13">
        <v>257</v>
      </c>
      <c r="G3339" s="13">
        <v>26</v>
      </c>
      <c r="H3339" s="13">
        <v>283</v>
      </c>
      <c r="I3339" s="13">
        <v>9.1872791519434602E-2</v>
      </c>
    </row>
    <row r="3340" spans="1:9" x14ac:dyDescent="0.35">
      <c r="A3340" s="14">
        <v>2014</v>
      </c>
      <c r="B3340" s="14" t="s">
        <v>30</v>
      </c>
      <c r="C3340" s="14" t="s">
        <v>85</v>
      </c>
      <c r="D3340" s="14">
        <v>2003</v>
      </c>
      <c r="E3340" s="14">
        <f>data_filtered[[#This Row],[test_year]]-data_filtered[[#This Row],[model_year]]</f>
        <v>11</v>
      </c>
      <c r="F3340" s="14">
        <v>178</v>
      </c>
      <c r="G3340" s="14">
        <v>18</v>
      </c>
      <c r="H3340" s="14">
        <v>196</v>
      </c>
      <c r="I3340" s="14">
        <v>9.1836734693877597E-2</v>
      </c>
    </row>
    <row r="3341" spans="1:9" x14ac:dyDescent="0.35">
      <c r="A3341" s="14">
        <v>2013</v>
      </c>
      <c r="B3341" s="14" t="s">
        <v>52</v>
      </c>
      <c r="C3341" s="14" t="s">
        <v>208</v>
      </c>
      <c r="D3341" s="14">
        <v>1998</v>
      </c>
      <c r="E3341" s="14">
        <f>data_filtered[[#This Row],[test_year]]-data_filtered[[#This Row],[model_year]]</f>
        <v>15</v>
      </c>
      <c r="F3341" s="14">
        <v>89</v>
      </c>
      <c r="G3341" s="14">
        <v>9</v>
      </c>
      <c r="H3341" s="14">
        <v>98</v>
      </c>
      <c r="I3341" s="14">
        <v>9.1836734693877597E-2</v>
      </c>
    </row>
    <row r="3342" spans="1:9" x14ac:dyDescent="0.35">
      <c r="A3342" s="13">
        <v>2014</v>
      </c>
      <c r="B3342" s="13" t="s">
        <v>42</v>
      </c>
      <c r="C3342" s="13" t="s">
        <v>182</v>
      </c>
      <c r="D3342" s="13">
        <v>2002</v>
      </c>
      <c r="E3342" s="14">
        <f>data_filtered[[#This Row],[test_year]]-data_filtered[[#This Row],[model_year]]</f>
        <v>12</v>
      </c>
      <c r="F3342" s="13">
        <v>89</v>
      </c>
      <c r="G3342" s="13">
        <v>9</v>
      </c>
      <c r="H3342" s="13">
        <v>98</v>
      </c>
      <c r="I3342" s="13">
        <v>9.1836734693877597E-2</v>
      </c>
    </row>
    <row r="3343" spans="1:9" x14ac:dyDescent="0.35">
      <c r="A3343" s="13">
        <v>2016</v>
      </c>
      <c r="B3343" s="13" t="s">
        <v>30</v>
      </c>
      <c r="C3343" s="13" t="s">
        <v>163</v>
      </c>
      <c r="D3343" s="13">
        <v>2008</v>
      </c>
      <c r="E3343" s="14">
        <f>data_filtered[[#This Row],[test_year]]-data_filtered[[#This Row],[model_year]]</f>
        <v>8</v>
      </c>
      <c r="F3343" s="13">
        <v>89</v>
      </c>
      <c r="G3343" s="13">
        <v>9</v>
      </c>
      <c r="H3343" s="13">
        <v>98</v>
      </c>
      <c r="I3343" s="13">
        <v>9.1836734693877597E-2</v>
      </c>
    </row>
    <row r="3344" spans="1:9" x14ac:dyDescent="0.35">
      <c r="A3344" s="13">
        <v>2017</v>
      </c>
      <c r="B3344" s="13" t="s">
        <v>52</v>
      </c>
      <c r="C3344" s="13" t="s">
        <v>91</v>
      </c>
      <c r="D3344" s="13">
        <v>2013</v>
      </c>
      <c r="E3344" s="14">
        <f>data_filtered[[#This Row],[test_year]]-data_filtered[[#This Row],[model_year]]</f>
        <v>4</v>
      </c>
      <c r="F3344" s="13">
        <v>89</v>
      </c>
      <c r="G3344" s="13">
        <v>9</v>
      </c>
      <c r="H3344" s="13">
        <v>98</v>
      </c>
      <c r="I3344" s="13">
        <v>9.1836734693877597E-2</v>
      </c>
    </row>
    <row r="3345" spans="1:9" x14ac:dyDescent="0.35">
      <c r="A3345" s="13">
        <v>2017</v>
      </c>
      <c r="B3345" s="13" t="s">
        <v>67</v>
      </c>
      <c r="C3345" s="13" t="s">
        <v>77</v>
      </c>
      <c r="D3345" s="13">
        <v>2011</v>
      </c>
      <c r="E3345" s="14">
        <f>data_filtered[[#This Row],[test_year]]-data_filtered[[#This Row],[model_year]]</f>
        <v>6</v>
      </c>
      <c r="F3345" s="13">
        <v>89</v>
      </c>
      <c r="G3345" s="13">
        <v>9</v>
      </c>
      <c r="H3345" s="13">
        <v>98</v>
      </c>
      <c r="I3345" s="13">
        <v>9.1836734693877597E-2</v>
      </c>
    </row>
    <row r="3346" spans="1:9" x14ac:dyDescent="0.35">
      <c r="A3346" s="14">
        <v>2014</v>
      </c>
      <c r="B3346" s="14" t="s">
        <v>24</v>
      </c>
      <c r="C3346" s="14" t="s">
        <v>188</v>
      </c>
      <c r="D3346" s="14">
        <v>2004</v>
      </c>
      <c r="E3346" s="14">
        <f>data_filtered[[#This Row],[test_year]]-data_filtered[[#This Row],[model_year]]</f>
        <v>10</v>
      </c>
      <c r="F3346" s="14">
        <v>99</v>
      </c>
      <c r="G3346" s="14">
        <v>10</v>
      </c>
      <c r="H3346" s="14">
        <v>109</v>
      </c>
      <c r="I3346" s="14">
        <v>9.1743119266054995E-2</v>
      </c>
    </row>
    <row r="3347" spans="1:9" x14ac:dyDescent="0.35">
      <c r="A3347" s="13">
        <v>2016</v>
      </c>
      <c r="B3347" s="13" t="s">
        <v>24</v>
      </c>
      <c r="C3347" s="13" t="s">
        <v>122</v>
      </c>
      <c r="D3347" s="13">
        <v>2004</v>
      </c>
      <c r="E3347" s="14">
        <f>data_filtered[[#This Row],[test_year]]-data_filtered[[#This Row],[model_year]]</f>
        <v>12</v>
      </c>
      <c r="F3347" s="13">
        <v>99</v>
      </c>
      <c r="G3347" s="13">
        <v>10</v>
      </c>
      <c r="H3347" s="13">
        <v>109</v>
      </c>
      <c r="I3347" s="13">
        <v>9.1743119266054995E-2</v>
      </c>
    </row>
    <row r="3348" spans="1:9" x14ac:dyDescent="0.35">
      <c r="A3348" s="13">
        <v>2016</v>
      </c>
      <c r="B3348" s="13" t="s">
        <v>52</v>
      </c>
      <c r="C3348" s="13" t="s">
        <v>62</v>
      </c>
      <c r="D3348" s="13">
        <v>2008</v>
      </c>
      <c r="E3348" s="14">
        <f>data_filtered[[#This Row],[test_year]]-data_filtered[[#This Row],[model_year]]</f>
        <v>8</v>
      </c>
      <c r="F3348" s="13">
        <v>99</v>
      </c>
      <c r="G3348" s="13">
        <v>10</v>
      </c>
      <c r="H3348" s="13">
        <v>109</v>
      </c>
      <c r="I3348" s="13">
        <v>9.1743119266054995E-2</v>
      </c>
    </row>
    <row r="3349" spans="1:9" x14ac:dyDescent="0.35">
      <c r="A3349" s="13">
        <v>2017</v>
      </c>
      <c r="B3349" s="13" t="s">
        <v>24</v>
      </c>
      <c r="C3349" s="13" t="s">
        <v>46</v>
      </c>
      <c r="D3349" s="13">
        <v>2012</v>
      </c>
      <c r="E3349" s="14">
        <f>data_filtered[[#This Row],[test_year]]-data_filtered[[#This Row],[model_year]]</f>
        <v>5</v>
      </c>
      <c r="F3349" s="13">
        <v>99</v>
      </c>
      <c r="G3349" s="13">
        <v>10</v>
      </c>
      <c r="H3349" s="13">
        <v>109</v>
      </c>
      <c r="I3349" s="13">
        <v>9.1743119266054995E-2</v>
      </c>
    </row>
    <row r="3350" spans="1:9" x14ac:dyDescent="0.35">
      <c r="A3350" s="13">
        <v>2013</v>
      </c>
      <c r="B3350" s="13" t="s">
        <v>98</v>
      </c>
      <c r="C3350" s="13" t="s">
        <v>99</v>
      </c>
      <c r="D3350" s="13">
        <v>2005</v>
      </c>
      <c r="E3350" s="14">
        <f>data_filtered[[#This Row],[test_year]]-data_filtered[[#This Row],[model_year]]</f>
        <v>8</v>
      </c>
      <c r="F3350" s="13">
        <v>109</v>
      </c>
      <c r="G3350" s="13">
        <v>11</v>
      </c>
      <c r="H3350" s="13">
        <v>120</v>
      </c>
      <c r="I3350" s="13">
        <v>9.1666666666666702E-2</v>
      </c>
    </row>
    <row r="3351" spans="1:9" x14ac:dyDescent="0.35">
      <c r="A3351" s="14">
        <v>2016</v>
      </c>
      <c r="B3351" s="14" t="s">
        <v>30</v>
      </c>
      <c r="C3351" s="14" t="s">
        <v>141</v>
      </c>
      <c r="D3351" s="14">
        <v>2004</v>
      </c>
      <c r="E3351" s="14">
        <f>data_filtered[[#This Row],[test_year]]-data_filtered[[#This Row],[model_year]]</f>
        <v>12</v>
      </c>
      <c r="F3351" s="14">
        <v>109</v>
      </c>
      <c r="G3351" s="14">
        <v>11</v>
      </c>
      <c r="H3351" s="14">
        <v>120</v>
      </c>
      <c r="I3351" s="14">
        <v>9.1666666666666702E-2</v>
      </c>
    </row>
    <row r="3352" spans="1:9" x14ac:dyDescent="0.35">
      <c r="A3352" s="14">
        <v>2013</v>
      </c>
      <c r="B3352" s="14" t="s">
        <v>113</v>
      </c>
      <c r="C3352" s="14" t="s">
        <v>114</v>
      </c>
      <c r="D3352" s="14">
        <v>2004</v>
      </c>
      <c r="E3352" s="14">
        <f>data_filtered[[#This Row],[test_year]]-data_filtered[[#This Row],[model_year]]</f>
        <v>9</v>
      </c>
      <c r="F3352" s="14">
        <v>119</v>
      </c>
      <c r="G3352" s="14">
        <v>12</v>
      </c>
      <c r="H3352" s="14">
        <v>131</v>
      </c>
      <c r="I3352" s="14">
        <v>9.1603053435114504E-2</v>
      </c>
    </row>
    <row r="3353" spans="1:9" x14ac:dyDescent="0.35">
      <c r="A3353" s="14">
        <v>2013</v>
      </c>
      <c r="B3353" s="14" t="s">
        <v>42</v>
      </c>
      <c r="C3353" s="14" t="s">
        <v>43</v>
      </c>
      <c r="D3353" s="14">
        <v>2000</v>
      </c>
      <c r="E3353" s="14">
        <f>data_filtered[[#This Row],[test_year]]-data_filtered[[#This Row],[model_year]]</f>
        <v>13</v>
      </c>
      <c r="F3353" s="14">
        <v>248</v>
      </c>
      <c r="G3353" s="14">
        <v>25</v>
      </c>
      <c r="H3353" s="14">
        <v>273</v>
      </c>
      <c r="I3353" s="14">
        <v>9.1575091575091597E-2</v>
      </c>
    </row>
    <row r="3354" spans="1:9" x14ac:dyDescent="0.35">
      <c r="A3354" s="13">
        <v>2014</v>
      </c>
      <c r="B3354" s="13" t="s">
        <v>58</v>
      </c>
      <c r="C3354" s="13" t="s">
        <v>64</v>
      </c>
      <c r="D3354" s="13">
        <v>2005</v>
      </c>
      <c r="E3354" s="14">
        <f>data_filtered[[#This Row],[test_year]]-data_filtered[[#This Row],[model_year]]</f>
        <v>9</v>
      </c>
      <c r="F3354" s="13">
        <v>149</v>
      </c>
      <c r="G3354" s="13">
        <v>15</v>
      </c>
      <c r="H3354" s="13">
        <v>164</v>
      </c>
      <c r="I3354" s="13">
        <v>9.1463414634146298E-2</v>
      </c>
    </row>
    <row r="3355" spans="1:9" x14ac:dyDescent="0.35">
      <c r="A3355" s="13">
        <v>2016</v>
      </c>
      <c r="B3355" s="13" t="s">
        <v>52</v>
      </c>
      <c r="C3355" s="13" t="s">
        <v>91</v>
      </c>
      <c r="D3355" s="13">
        <v>2012</v>
      </c>
      <c r="E3355" s="14">
        <f>data_filtered[[#This Row],[test_year]]-data_filtered[[#This Row],[model_year]]</f>
        <v>4</v>
      </c>
      <c r="F3355" s="13">
        <v>159</v>
      </c>
      <c r="G3355" s="13">
        <v>16</v>
      </c>
      <c r="H3355" s="13">
        <v>175</v>
      </c>
      <c r="I3355" s="13">
        <v>9.1428571428571401E-2</v>
      </c>
    </row>
    <row r="3356" spans="1:9" x14ac:dyDescent="0.35">
      <c r="A3356" s="14">
        <v>2014</v>
      </c>
      <c r="B3356" s="14" t="s">
        <v>42</v>
      </c>
      <c r="C3356" s="14" t="s">
        <v>43</v>
      </c>
      <c r="D3356" s="14">
        <v>2004</v>
      </c>
      <c r="E3356" s="14">
        <f>data_filtered[[#This Row],[test_year]]-data_filtered[[#This Row],[model_year]]</f>
        <v>10</v>
      </c>
      <c r="F3356" s="14">
        <v>269</v>
      </c>
      <c r="G3356" s="14">
        <v>27</v>
      </c>
      <c r="H3356" s="14">
        <v>296</v>
      </c>
      <c r="I3356" s="14">
        <v>9.12162162162162E-2</v>
      </c>
    </row>
    <row r="3357" spans="1:9" x14ac:dyDescent="0.35">
      <c r="A3357" s="13">
        <v>2017</v>
      </c>
      <c r="B3357" s="13" t="s">
        <v>26</v>
      </c>
      <c r="C3357" s="13" t="s">
        <v>27</v>
      </c>
      <c r="D3357" s="13">
        <v>2003</v>
      </c>
      <c r="E3357" s="14">
        <f>data_filtered[[#This Row],[test_year]]-data_filtered[[#This Row],[model_year]]</f>
        <v>14</v>
      </c>
      <c r="F3357" s="13">
        <v>310</v>
      </c>
      <c r="G3357" s="13">
        <v>31</v>
      </c>
      <c r="H3357" s="13">
        <v>341</v>
      </c>
      <c r="I3357" s="13">
        <v>9.0909090909090898E-2</v>
      </c>
    </row>
    <row r="3358" spans="1:9" x14ac:dyDescent="0.35">
      <c r="A3358" s="13">
        <v>2017</v>
      </c>
      <c r="B3358" s="13" t="s">
        <v>24</v>
      </c>
      <c r="C3358" s="13" t="s">
        <v>49</v>
      </c>
      <c r="D3358" s="13">
        <v>2007</v>
      </c>
      <c r="E3358" s="14">
        <f>data_filtered[[#This Row],[test_year]]-data_filtered[[#This Row],[model_year]]</f>
        <v>10</v>
      </c>
      <c r="F3358" s="13">
        <v>210</v>
      </c>
      <c r="G3358" s="13">
        <v>21</v>
      </c>
      <c r="H3358" s="13">
        <v>231</v>
      </c>
      <c r="I3358" s="13">
        <v>9.0909090909090898E-2</v>
      </c>
    </row>
    <row r="3359" spans="1:9" x14ac:dyDescent="0.35">
      <c r="A3359" s="13">
        <v>2014</v>
      </c>
      <c r="B3359" s="13" t="s">
        <v>52</v>
      </c>
      <c r="C3359" s="13" t="s">
        <v>61</v>
      </c>
      <c r="D3359" s="13">
        <v>1998</v>
      </c>
      <c r="E3359" s="14">
        <f>data_filtered[[#This Row],[test_year]]-data_filtered[[#This Row],[model_year]]</f>
        <v>16</v>
      </c>
      <c r="F3359" s="13">
        <v>200</v>
      </c>
      <c r="G3359" s="13">
        <v>20</v>
      </c>
      <c r="H3359" s="13">
        <v>220</v>
      </c>
      <c r="I3359" s="13">
        <v>9.0909090909090898E-2</v>
      </c>
    </row>
    <row r="3360" spans="1:9" x14ac:dyDescent="0.35">
      <c r="A3360" s="14">
        <v>2013</v>
      </c>
      <c r="B3360" s="14" t="s">
        <v>24</v>
      </c>
      <c r="C3360" s="14" t="s">
        <v>49</v>
      </c>
      <c r="D3360" s="14">
        <v>2004</v>
      </c>
      <c r="E3360" s="14">
        <f>data_filtered[[#This Row],[test_year]]-data_filtered[[#This Row],[model_year]]</f>
        <v>9</v>
      </c>
      <c r="F3360" s="14">
        <v>160</v>
      </c>
      <c r="G3360" s="14">
        <v>16</v>
      </c>
      <c r="H3360" s="14">
        <v>176</v>
      </c>
      <c r="I3360" s="14">
        <v>9.0909090909090898E-2</v>
      </c>
    </row>
    <row r="3361" spans="1:9" x14ac:dyDescent="0.35">
      <c r="A3361" s="14">
        <v>2013</v>
      </c>
      <c r="B3361" s="14" t="s">
        <v>42</v>
      </c>
      <c r="C3361" s="14" t="s">
        <v>66</v>
      </c>
      <c r="D3361" s="14">
        <v>1993</v>
      </c>
      <c r="E3361" s="14">
        <f>data_filtered[[#This Row],[test_year]]-data_filtered[[#This Row],[model_year]]</f>
        <v>20</v>
      </c>
      <c r="F3361" s="14">
        <v>120</v>
      </c>
      <c r="G3361" s="14">
        <v>12</v>
      </c>
      <c r="H3361" s="14">
        <v>132</v>
      </c>
      <c r="I3361" s="14">
        <v>9.0909090909090898E-2</v>
      </c>
    </row>
    <row r="3362" spans="1:9" x14ac:dyDescent="0.35">
      <c r="A3362" s="13">
        <v>2015</v>
      </c>
      <c r="B3362" s="13" t="s">
        <v>30</v>
      </c>
      <c r="C3362" s="13" t="s">
        <v>156</v>
      </c>
      <c r="D3362" s="13">
        <v>2003</v>
      </c>
      <c r="E3362" s="14">
        <f>data_filtered[[#This Row],[test_year]]-data_filtered[[#This Row],[model_year]]</f>
        <v>12</v>
      </c>
      <c r="F3362" s="13">
        <v>120</v>
      </c>
      <c r="G3362" s="13">
        <v>12</v>
      </c>
      <c r="H3362" s="13">
        <v>132</v>
      </c>
      <c r="I3362" s="13">
        <v>9.0909090909090898E-2</v>
      </c>
    </row>
    <row r="3363" spans="1:9" x14ac:dyDescent="0.35">
      <c r="A3363" s="13">
        <v>2016</v>
      </c>
      <c r="B3363" s="13" t="s">
        <v>58</v>
      </c>
      <c r="C3363" s="13" t="s">
        <v>76</v>
      </c>
      <c r="D3363" s="13">
        <v>2008</v>
      </c>
      <c r="E3363" s="14">
        <f>data_filtered[[#This Row],[test_year]]-data_filtered[[#This Row],[model_year]]</f>
        <v>8</v>
      </c>
      <c r="F3363" s="13">
        <v>90</v>
      </c>
      <c r="G3363" s="13">
        <v>9</v>
      </c>
      <c r="H3363" s="13">
        <v>99</v>
      </c>
      <c r="I3363" s="13">
        <v>9.0909090909090898E-2</v>
      </c>
    </row>
    <row r="3364" spans="1:9" x14ac:dyDescent="0.35">
      <c r="A3364" s="14">
        <v>2013</v>
      </c>
      <c r="B3364" s="14" t="s">
        <v>52</v>
      </c>
      <c r="C3364" s="14" t="s">
        <v>150</v>
      </c>
      <c r="D3364" s="14">
        <v>2004</v>
      </c>
      <c r="E3364" s="14">
        <f>data_filtered[[#This Row],[test_year]]-data_filtered[[#This Row],[model_year]]</f>
        <v>9</v>
      </c>
      <c r="F3364" s="14">
        <v>80</v>
      </c>
      <c r="G3364" s="14">
        <v>8</v>
      </c>
      <c r="H3364" s="14">
        <v>88</v>
      </c>
      <c r="I3364" s="14">
        <v>9.0909090909090898E-2</v>
      </c>
    </row>
    <row r="3365" spans="1:9" x14ac:dyDescent="0.35">
      <c r="A3365" s="13">
        <v>2013</v>
      </c>
      <c r="B3365" s="13" t="s">
        <v>33</v>
      </c>
      <c r="C3365" s="13" t="s">
        <v>203</v>
      </c>
      <c r="D3365" s="13">
        <v>2004</v>
      </c>
      <c r="E3365" s="14">
        <f>data_filtered[[#This Row],[test_year]]-data_filtered[[#This Row],[model_year]]</f>
        <v>9</v>
      </c>
      <c r="F3365" s="13">
        <v>80</v>
      </c>
      <c r="G3365" s="13">
        <v>8</v>
      </c>
      <c r="H3365" s="13">
        <v>88</v>
      </c>
      <c r="I3365" s="13">
        <v>9.0909090909090898E-2</v>
      </c>
    </row>
    <row r="3366" spans="1:9" x14ac:dyDescent="0.35">
      <c r="A3366" s="14">
        <v>2014</v>
      </c>
      <c r="B3366" s="14" t="s">
        <v>52</v>
      </c>
      <c r="C3366" s="14" t="s">
        <v>168</v>
      </c>
      <c r="D3366" s="14">
        <v>1997</v>
      </c>
      <c r="E3366" s="14">
        <f>data_filtered[[#This Row],[test_year]]-data_filtered[[#This Row],[model_year]]</f>
        <v>17</v>
      </c>
      <c r="F3366" s="14">
        <v>80</v>
      </c>
      <c r="G3366" s="14">
        <v>8</v>
      </c>
      <c r="H3366" s="14">
        <v>88</v>
      </c>
      <c r="I3366" s="14">
        <v>9.0909090909090898E-2</v>
      </c>
    </row>
    <row r="3367" spans="1:9" x14ac:dyDescent="0.35">
      <c r="A3367" s="13">
        <v>2016</v>
      </c>
      <c r="B3367" s="13" t="s">
        <v>102</v>
      </c>
      <c r="C3367" s="13" t="s">
        <v>184</v>
      </c>
      <c r="D3367" s="13">
        <v>2000</v>
      </c>
      <c r="E3367" s="14">
        <f>data_filtered[[#This Row],[test_year]]-data_filtered[[#This Row],[model_year]]</f>
        <v>16</v>
      </c>
      <c r="F3367" s="13">
        <v>80</v>
      </c>
      <c r="G3367" s="13">
        <v>8</v>
      </c>
      <c r="H3367" s="13">
        <v>88</v>
      </c>
      <c r="I3367" s="13">
        <v>9.0909090909090898E-2</v>
      </c>
    </row>
    <row r="3368" spans="1:9" x14ac:dyDescent="0.35">
      <c r="A3368" s="13">
        <v>2017</v>
      </c>
      <c r="B3368" s="13" t="s">
        <v>153</v>
      </c>
      <c r="C3368" s="13" t="s">
        <v>154</v>
      </c>
      <c r="D3368" s="13">
        <v>2005</v>
      </c>
      <c r="E3368" s="14">
        <f>data_filtered[[#This Row],[test_year]]-data_filtered[[#This Row],[model_year]]</f>
        <v>12</v>
      </c>
      <c r="F3368" s="13">
        <v>80</v>
      </c>
      <c r="G3368" s="13">
        <v>8</v>
      </c>
      <c r="H3368" s="13">
        <v>88</v>
      </c>
      <c r="I3368" s="13">
        <v>9.0909090909090898E-2</v>
      </c>
    </row>
    <row r="3369" spans="1:9" x14ac:dyDescent="0.35">
      <c r="A3369" s="14">
        <v>2013</v>
      </c>
      <c r="B3369" s="14" t="s">
        <v>24</v>
      </c>
      <c r="C3369" s="14" t="s">
        <v>267</v>
      </c>
      <c r="D3369" s="14">
        <v>2005</v>
      </c>
      <c r="E3369" s="14">
        <f>data_filtered[[#This Row],[test_year]]-data_filtered[[#This Row],[model_year]]</f>
        <v>8</v>
      </c>
      <c r="F3369" s="14">
        <v>70</v>
      </c>
      <c r="G3369" s="14">
        <v>7</v>
      </c>
      <c r="H3369" s="14">
        <v>77</v>
      </c>
      <c r="I3369" s="14">
        <v>9.0909090909090898E-2</v>
      </c>
    </row>
    <row r="3370" spans="1:9" x14ac:dyDescent="0.35">
      <c r="A3370" s="13">
        <v>2014</v>
      </c>
      <c r="B3370" s="13" t="s">
        <v>128</v>
      </c>
      <c r="C3370" s="13" t="s">
        <v>129</v>
      </c>
      <c r="D3370" s="13">
        <v>2005</v>
      </c>
      <c r="E3370" s="14">
        <f>data_filtered[[#This Row],[test_year]]-data_filtered[[#This Row],[model_year]]</f>
        <v>9</v>
      </c>
      <c r="F3370" s="13">
        <v>70</v>
      </c>
      <c r="G3370" s="13">
        <v>7</v>
      </c>
      <c r="H3370" s="13">
        <v>77</v>
      </c>
      <c r="I3370" s="13">
        <v>9.0909090909090898E-2</v>
      </c>
    </row>
    <row r="3371" spans="1:9" x14ac:dyDescent="0.35">
      <c r="A3371" s="14">
        <v>2016</v>
      </c>
      <c r="B3371" s="14" t="s">
        <v>52</v>
      </c>
      <c r="C3371" s="14" t="s">
        <v>74</v>
      </c>
      <c r="D3371" s="14">
        <v>2013</v>
      </c>
      <c r="E3371" s="14">
        <f>data_filtered[[#This Row],[test_year]]-data_filtered[[#This Row],[model_year]]</f>
        <v>3</v>
      </c>
      <c r="F3371" s="14">
        <v>70</v>
      </c>
      <c r="G3371" s="14">
        <v>7</v>
      </c>
      <c r="H3371" s="14">
        <v>77</v>
      </c>
      <c r="I3371" s="14">
        <v>9.0909090909090898E-2</v>
      </c>
    </row>
    <row r="3372" spans="1:9" x14ac:dyDescent="0.35">
      <c r="A3372" s="13">
        <v>2017</v>
      </c>
      <c r="B3372" s="13" t="s">
        <v>102</v>
      </c>
      <c r="C3372" s="13" t="s">
        <v>184</v>
      </c>
      <c r="D3372" s="13">
        <v>2005</v>
      </c>
      <c r="E3372" s="14">
        <f>data_filtered[[#This Row],[test_year]]-data_filtered[[#This Row],[model_year]]</f>
        <v>12</v>
      </c>
      <c r="F3372" s="13">
        <v>70</v>
      </c>
      <c r="G3372" s="13">
        <v>7</v>
      </c>
      <c r="H3372" s="13">
        <v>77</v>
      </c>
      <c r="I3372" s="13">
        <v>9.0909090909090898E-2</v>
      </c>
    </row>
    <row r="3373" spans="1:9" x14ac:dyDescent="0.35">
      <c r="A3373" s="14">
        <v>2014</v>
      </c>
      <c r="B3373" s="14" t="s">
        <v>153</v>
      </c>
      <c r="C3373" s="14" t="s">
        <v>224</v>
      </c>
      <c r="D3373" s="14">
        <v>2007</v>
      </c>
      <c r="E3373" s="14">
        <f>data_filtered[[#This Row],[test_year]]-data_filtered[[#This Row],[model_year]]</f>
        <v>7</v>
      </c>
      <c r="F3373" s="14">
        <v>60</v>
      </c>
      <c r="G3373" s="14">
        <v>6</v>
      </c>
      <c r="H3373" s="14">
        <v>66</v>
      </c>
      <c r="I3373" s="14">
        <v>9.0909090909090898E-2</v>
      </c>
    </row>
    <row r="3374" spans="1:9" x14ac:dyDescent="0.35">
      <c r="A3374" s="14">
        <v>2015</v>
      </c>
      <c r="B3374" s="14" t="s">
        <v>24</v>
      </c>
      <c r="C3374" s="14" t="s">
        <v>246</v>
      </c>
      <c r="D3374" s="14">
        <v>2014</v>
      </c>
      <c r="E3374" s="14">
        <f>data_filtered[[#This Row],[test_year]]-data_filtered[[#This Row],[model_year]]</f>
        <v>1</v>
      </c>
      <c r="F3374" s="14">
        <v>60</v>
      </c>
      <c r="G3374" s="14">
        <v>6</v>
      </c>
      <c r="H3374" s="14">
        <v>66</v>
      </c>
      <c r="I3374" s="14">
        <v>9.0909090909090898E-2</v>
      </c>
    </row>
    <row r="3375" spans="1:9" x14ac:dyDescent="0.35">
      <c r="A3375" s="14">
        <v>2015</v>
      </c>
      <c r="B3375" s="14" t="s">
        <v>98</v>
      </c>
      <c r="C3375" s="14" t="s">
        <v>248</v>
      </c>
      <c r="D3375" s="14">
        <v>2010</v>
      </c>
      <c r="E3375" s="14">
        <f>data_filtered[[#This Row],[test_year]]-data_filtered[[#This Row],[model_year]]</f>
        <v>5</v>
      </c>
      <c r="F3375" s="14">
        <v>60</v>
      </c>
      <c r="G3375" s="14">
        <v>6</v>
      </c>
      <c r="H3375" s="14">
        <v>66</v>
      </c>
      <c r="I3375" s="14">
        <v>9.0909090909090898E-2</v>
      </c>
    </row>
    <row r="3376" spans="1:9" x14ac:dyDescent="0.35">
      <c r="A3376" s="13">
        <v>2016</v>
      </c>
      <c r="B3376" s="13" t="s">
        <v>24</v>
      </c>
      <c r="C3376" s="13" t="s">
        <v>246</v>
      </c>
      <c r="D3376" s="13">
        <v>2007</v>
      </c>
      <c r="E3376" s="14">
        <f>data_filtered[[#This Row],[test_year]]-data_filtered[[#This Row],[model_year]]</f>
        <v>9</v>
      </c>
      <c r="F3376" s="13">
        <v>60</v>
      </c>
      <c r="G3376" s="13">
        <v>6</v>
      </c>
      <c r="H3376" s="13">
        <v>66</v>
      </c>
      <c r="I3376" s="13">
        <v>9.0909090909090898E-2</v>
      </c>
    </row>
    <row r="3377" spans="1:9" x14ac:dyDescent="0.35">
      <c r="A3377" s="13">
        <v>2017</v>
      </c>
      <c r="B3377" s="13" t="s">
        <v>24</v>
      </c>
      <c r="C3377" s="13" t="s">
        <v>188</v>
      </c>
      <c r="D3377" s="13">
        <v>2007</v>
      </c>
      <c r="E3377" s="14">
        <f>data_filtered[[#This Row],[test_year]]-data_filtered[[#This Row],[model_year]]</f>
        <v>10</v>
      </c>
      <c r="F3377" s="13">
        <v>60</v>
      </c>
      <c r="G3377" s="13">
        <v>6</v>
      </c>
      <c r="H3377" s="13">
        <v>66</v>
      </c>
      <c r="I3377" s="13">
        <v>9.0909090909090898E-2</v>
      </c>
    </row>
    <row r="3378" spans="1:9" x14ac:dyDescent="0.35">
      <c r="A3378" s="13">
        <v>2017</v>
      </c>
      <c r="B3378" s="13" t="s">
        <v>26</v>
      </c>
      <c r="C3378" s="13" t="s">
        <v>176</v>
      </c>
      <c r="D3378" s="13">
        <v>2001</v>
      </c>
      <c r="E3378" s="14">
        <f>data_filtered[[#This Row],[test_year]]-data_filtered[[#This Row],[model_year]]</f>
        <v>16</v>
      </c>
      <c r="F3378" s="13">
        <v>60</v>
      </c>
      <c r="G3378" s="13">
        <v>6</v>
      </c>
      <c r="H3378" s="13">
        <v>66</v>
      </c>
      <c r="I3378" s="13">
        <v>9.0909090909090898E-2</v>
      </c>
    </row>
    <row r="3379" spans="1:9" x14ac:dyDescent="0.35">
      <c r="A3379" s="13">
        <v>2013</v>
      </c>
      <c r="B3379" s="13" t="s">
        <v>190</v>
      </c>
      <c r="C3379" s="13" t="s">
        <v>259</v>
      </c>
      <c r="D3379" s="13">
        <v>2005</v>
      </c>
      <c r="E3379" s="14">
        <f>data_filtered[[#This Row],[test_year]]-data_filtered[[#This Row],[model_year]]</f>
        <v>8</v>
      </c>
      <c r="F3379" s="13">
        <v>50</v>
      </c>
      <c r="G3379" s="13">
        <v>5</v>
      </c>
      <c r="H3379" s="13">
        <v>55</v>
      </c>
      <c r="I3379" s="13">
        <v>9.0909090909090898E-2</v>
      </c>
    </row>
    <row r="3380" spans="1:9" x14ac:dyDescent="0.35">
      <c r="A3380" s="14">
        <v>2013</v>
      </c>
      <c r="B3380" s="14" t="s">
        <v>52</v>
      </c>
      <c r="C3380" s="14" t="s">
        <v>168</v>
      </c>
      <c r="D3380" s="14">
        <v>1994</v>
      </c>
      <c r="E3380" s="14">
        <f>data_filtered[[#This Row],[test_year]]-data_filtered[[#This Row],[model_year]]</f>
        <v>19</v>
      </c>
      <c r="F3380" s="14">
        <v>50</v>
      </c>
      <c r="G3380" s="14">
        <v>5</v>
      </c>
      <c r="H3380" s="14">
        <v>55</v>
      </c>
      <c r="I3380" s="14">
        <v>9.0909090909090898E-2</v>
      </c>
    </row>
    <row r="3381" spans="1:9" x14ac:dyDescent="0.35">
      <c r="A3381" s="13">
        <v>2013</v>
      </c>
      <c r="B3381" s="13" t="s">
        <v>106</v>
      </c>
      <c r="C3381" s="13">
        <v>626</v>
      </c>
      <c r="D3381" s="13">
        <v>2002</v>
      </c>
      <c r="E3381" s="14">
        <f>data_filtered[[#This Row],[test_year]]-data_filtered[[#This Row],[model_year]]</f>
        <v>11</v>
      </c>
      <c r="F3381" s="13">
        <v>50</v>
      </c>
      <c r="G3381" s="13">
        <v>5</v>
      </c>
      <c r="H3381" s="13">
        <v>55</v>
      </c>
      <c r="I3381" s="13">
        <v>9.0909090909090898E-2</v>
      </c>
    </row>
    <row r="3382" spans="1:9" x14ac:dyDescent="0.35">
      <c r="A3382" s="14">
        <v>2013</v>
      </c>
      <c r="B3382" s="14" t="s">
        <v>33</v>
      </c>
      <c r="C3382" s="14" t="s">
        <v>235</v>
      </c>
      <c r="D3382" s="14">
        <v>2004</v>
      </c>
      <c r="E3382" s="14">
        <f>data_filtered[[#This Row],[test_year]]-data_filtered[[#This Row],[model_year]]</f>
        <v>9</v>
      </c>
      <c r="F3382" s="14">
        <v>50</v>
      </c>
      <c r="G3382" s="14">
        <v>5</v>
      </c>
      <c r="H3382" s="14">
        <v>55</v>
      </c>
      <c r="I3382" s="14">
        <v>9.0909090909090898E-2</v>
      </c>
    </row>
    <row r="3383" spans="1:9" x14ac:dyDescent="0.35">
      <c r="A3383" s="14">
        <v>2014</v>
      </c>
      <c r="B3383" s="14" t="s">
        <v>52</v>
      </c>
      <c r="C3383" s="14" t="s">
        <v>165</v>
      </c>
      <c r="D3383" s="14">
        <v>1999</v>
      </c>
      <c r="E3383" s="14">
        <f>data_filtered[[#This Row],[test_year]]-data_filtered[[#This Row],[model_year]]</f>
        <v>15</v>
      </c>
      <c r="F3383" s="14">
        <v>50</v>
      </c>
      <c r="G3383" s="14">
        <v>5</v>
      </c>
      <c r="H3383" s="14">
        <v>55</v>
      </c>
      <c r="I3383" s="14">
        <v>9.0909090909090898E-2</v>
      </c>
    </row>
    <row r="3384" spans="1:9" x14ac:dyDescent="0.35">
      <c r="A3384" s="14">
        <v>2014</v>
      </c>
      <c r="B3384" s="14" t="s">
        <v>231</v>
      </c>
      <c r="C3384" s="14" t="s">
        <v>355</v>
      </c>
      <c r="D3384" s="14">
        <v>2003</v>
      </c>
      <c r="E3384" s="14">
        <f>data_filtered[[#This Row],[test_year]]-data_filtered[[#This Row],[model_year]]</f>
        <v>11</v>
      </c>
      <c r="F3384" s="14">
        <v>50</v>
      </c>
      <c r="G3384" s="14">
        <v>5</v>
      </c>
      <c r="H3384" s="14">
        <v>55</v>
      </c>
      <c r="I3384" s="14">
        <v>9.0909090909090898E-2</v>
      </c>
    </row>
    <row r="3385" spans="1:9" x14ac:dyDescent="0.35">
      <c r="A3385" s="13">
        <v>2014</v>
      </c>
      <c r="B3385" s="13" t="s">
        <v>104</v>
      </c>
      <c r="C3385" s="13" t="s">
        <v>140</v>
      </c>
      <c r="D3385" s="13">
        <v>1995</v>
      </c>
      <c r="E3385" s="14">
        <f>data_filtered[[#This Row],[test_year]]-data_filtered[[#This Row],[model_year]]</f>
        <v>19</v>
      </c>
      <c r="F3385" s="13">
        <v>50</v>
      </c>
      <c r="G3385" s="13">
        <v>5</v>
      </c>
      <c r="H3385" s="13">
        <v>55</v>
      </c>
      <c r="I3385" s="13">
        <v>9.0909090909090898E-2</v>
      </c>
    </row>
    <row r="3386" spans="1:9" x14ac:dyDescent="0.35">
      <c r="A3386" s="14">
        <v>2015</v>
      </c>
      <c r="B3386" s="14" t="s">
        <v>24</v>
      </c>
      <c r="C3386" s="14" t="s">
        <v>295</v>
      </c>
      <c r="D3386" s="14">
        <v>2007</v>
      </c>
      <c r="E3386" s="14">
        <f>data_filtered[[#This Row],[test_year]]-data_filtered[[#This Row],[model_year]]</f>
        <v>8</v>
      </c>
      <c r="F3386" s="14">
        <v>50</v>
      </c>
      <c r="G3386" s="14">
        <v>5</v>
      </c>
      <c r="H3386" s="14">
        <v>55</v>
      </c>
      <c r="I3386" s="14">
        <v>9.0909090909090898E-2</v>
      </c>
    </row>
    <row r="3387" spans="1:9" x14ac:dyDescent="0.35">
      <c r="A3387" s="14">
        <v>2015</v>
      </c>
      <c r="B3387" s="14" t="s">
        <v>52</v>
      </c>
      <c r="C3387" s="14" t="s">
        <v>168</v>
      </c>
      <c r="D3387" s="14">
        <v>1996</v>
      </c>
      <c r="E3387" s="14">
        <f>data_filtered[[#This Row],[test_year]]-data_filtered[[#This Row],[model_year]]</f>
        <v>19</v>
      </c>
      <c r="F3387" s="14">
        <v>50</v>
      </c>
      <c r="G3387" s="14">
        <v>5</v>
      </c>
      <c r="H3387" s="14">
        <v>55</v>
      </c>
      <c r="I3387" s="14">
        <v>9.0909090909090898E-2</v>
      </c>
    </row>
    <row r="3388" spans="1:9" x14ac:dyDescent="0.35">
      <c r="A3388" s="14">
        <v>2015</v>
      </c>
      <c r="B3388" s="14" t="s">
        <v>33</v>
      </c>
      <c r="C3388" s="14" t="s">
        <v>227</v>
      </c>
      <c r="D3388" s="14">
        <v>2003</v>
      </c>
      <c r="E3388" s="14">
        <f>data_filtered[[#This Row],[test_year]]-data_filtered[[#This Row],[model_year]]</f>
        <v>12</v>
      </c>
      <c r="F3388" s="14">
        <v>50</v>
      </c>
      <c r="G3388" s="14">
        <v>5</v>
      </c>
      <c r="H3388" s="14">
        <v>55</v>
      </c>
      <c r="I3388" s="14">
        <v>9.0909090909090898E-2</v>
      </c>
    </row>
    <row r="3389" spans="1:9" x14ac:dyDescent="0.35">
      <c r="A3389" s="14">
        <v>2017</v>
      </c>
      <c r="B3389" s="14" t="s">
        <v>241</v>
      </c>
      <c r="C3389" s="14" t="s">
        <v>242</v>
      </c>
      <c r="D3389" s="14">
        <v>2005</v>
      </c>
      <c r="E3389" s="14">
        <f>data_filtered[[#This Row],[test_year]]-data_filtered[[#This Row],[model_year]]</f>
        <v>12</v>
      </c>
      <c r="F3389" s="14">
        <v>50</v>
      </c>
      <c r="G3389" s="14">
        <v>5</v>
      </c>
      <c r="H3389" s="14">
        <v>55</v>
      </c>
      <c r="I3389" s="14">
        <v>9.0909090909090898E-2</v>
      </c>
    </row>
    <row r="3390" spans="1:9" x14ac:dyDescent="0.35">
      <c r="A3390" s="14">
        <v>2015</v>
      </c>
      <c r="B3390" s="14" t="s">
        <v>52</v>
      </c>
      <c r="C3390" s="14" t="s">
        <v>74</v>
      </c>
      <c r="D3390" s="14">
        <v>2005</v>
      </c>
      <c r="E3390" s="14">
        <f>data_filtered[[#This Row],[test_year]]-data_filtered[[#This Row],[model_year]]</f>
        <v>10</v>
      </c>
      <c r="F3390" s="14">
        <v>201</v>
      </c>
      <c r="G3390" s="14">
        <v>20</v>
      </c>
      <c r="H3390" s="14">
        <v>221</v>
      </c>
      <c r="I3390" s="14">
        <v>9.0497737556561098E-2</v>
      </c>
    </row>
    <row r="3391" spans="1:9" x14ac:dyDescent="0.35">
      <c r="A3391" s="13">
        <v>2013</v>
      </c>
      <c r="B3391" s="13" t="s">
        <v>30</v>
      </c>
      <c r="C3391" s="13" t="s">
        <v>75</v>
      </c>
      <c r="D3391" s="13">
        <v>2003</v>
      </c>
      <c r="E3391" s="14">
        <f>data_filtered[[#This Row],[test_year]]-data_filtered[[#This Row],[model_year]]</f>
        <v>10</v>
      </c>
      <c r="F3391" s="13">
        <v>181</v>
      </c>
      <c r="G3391" s="13">
        <v>18</v>
      </c>
      <c r="H3391" s="13">
        <v>199</v>
      </c>
      <c r="I3391" s="13">
        <v>9.0452261306532694E-2</v>
      </c>
    </row>
    <row r="3392" spans="1:9" x14ac:dyDescent="0.35">
      <c r="A3392" s="13">
        <v>2015</v>
      </c>
      <c r="B3392" s="13" t="s">
        <v>24</v>
      </c>
      <c r="C3392" s="13" t="s">
        <v>49</v>
      </c>
      <c r="D3392" s="13">
        <v>2003</v>
      </c>
      <c r="E3392" s="14">
        <f>data_filtered[[#This Row],[test_year]]-data_filtered[[#This Row],[model_year]]</f>
        <v>12</v>
      </c>
      <c r="F3392" s="13">
        <v>151</v>
      </c>
      <c r="G3392" s="13">
        <v>15</v>
      </c>
      <c r="H3392" s="13">
        <v>166</v>
      </c>
      <c r="I3392" s="13">
        <v>9.0361445783132502E-2</v>
      </c>
    </row>
    <row r="3393" spans="1:9" x14ac:dyDescent="0.35">
      <c r="A3393" s="14">
        <v>2014</v>
      </c>
      <c r="B3393" s="14" t="s">
        <v>52</v>
      </c>
      <c r="C3393" s="14" t="s">
        <v>74</v>
      </c>
      <c r="D3393" s="14">
        <v>1999</v>
      </c>
      <c r="E3393" s="14">
        <f>data_filtered[[#This Row],[test_year]]-data_filtered[[#This Row],[model_year]]</f>
        <v>15</v>
      </c>
      <c r="F3393" s="14">
        <v>131</v>
      </c>
      <c r="G3393" s="14">
        <v>13</v>
      </c>
      <c r="H3393" s="14">
        <v>144</v>
      </c>
      <c r="I3393" s="14">
        <v>9.0277777777777804E-2</v>
      </c>
    </row>
    <row r="3394" spans="1:9" x14ac:dyDescent="0.35">
      <c r="A3394" s="13">
        <v>2016</v>
      </c>
      <c r="B3394" s="13" t="s">
        <v>26</v>
      </c>
      <c r="C3394" s="13" t="s">
        <v>110</v>
      </c>
      <c r="D3394" s="13">
        <v>2005</v>
      </c>
      <c r="E3394" s="14">
        <f>data_filtered[[#This Row],[test_year]]-data_filtered[[#This Row],[model_year]]</f>
        <v>11</v>
      </c>
      <c r="F3394" s="13">
        <v>121</v>
      </c>
      <c r="G3394" s="13">
        <v>12</v>
      </c>
      <c r="H3394" s="13">
        <v>133</v>
      </c>
      <c r="I3394" s="13">
        <v>9.0225563909774403E-2</v>
      </c>
    </row>
    <row r="3395" spans="1:9" x14ac:dyDescent="0.35">
      <c r="A3395" s="14">
        <v>2013</v>
      </c>
      <c r="B3395" s="14" t="s">
        <v>26</v>
      </c>
      <c r="C3395" s="14" t="s">
        <v>201</v>
      </c>
      <c r="D3395" s="14">
        <v>2000</v>
      </c>
      <c r="E3395" s="14">
        <f>data_filtered[[#This Row],[test_year]]-data_filtered[[#This Row],[model_year]]</f>
        <v>13</v>
      </c>
      <c r="F3395" s="14">
        <v>91</v>
      </c>
      <c r="G3395" s="14">
        <v>9</v>
      </c>
      <c r="H3395" s="14">
        <v>100</v>
      </c>
      <c r="I3395" s="14">
        <v>0.09</v>
      </c>
    </row>
    <row r="3396" spans="1:9" x14ac:dyDescent="0.35">
      <c r="A3396" s="13">
        <v>2016</v>
      </c>
      <c r="B3396" s="13" t="s">
        <v>30</v>
      </c>
      <c r="C3396" s="13" t="s">
        <v>162</v>
      </c>
      <c r="D3396" s="13">
        <v>1995</v>
      </c>
      <c r="E3396" s="14">
        <f>data_filtered[[#This Row],[test_year]]-data_filtered[[#This Row],[model_year]]</f>
        <v>21</v>
      </c>
      <c r="F3396" s="13">
        <v>91</v>
      </c>
      <c r="G3396" s="13">
        <v>9</v>
      </c>
      <c r="H3396" s="13">
        <v>100</v>
      </c>
      <c r="I3396" s="13">
        <v>0.09</v>
      </c>
    </row>
    <row r="3397" spans="1:9" x14ac:dyDescent="0.35">
      <c r="A3397" s="13">
        <v>2013</v>
      </c>
      <c r="B3397" s="13" t="s">
        <v>24</v>
      </c>
      <c r="C3397" s="13" t="s">
        <v>210</v>
      </c>
      <c r="D3397" s="13">
        <v>2005</v>
      </c>
      <c r="E3397" s="14">
        <f>data_filtered[[#This Row],[test_year]]-data_filtered[[#This Row],[model_year]]</f>
        <v>8</v>
      </c>
      <c r="F3397" s="13">
        <v>81</v>
      </c>
      <c r="G3397" s="13">
        <v>8</v>
      </c>
      <c r="H3397" s="13">
        <v>89</v>
      </c>
      <c r="I3397" s="13">
        <v>8.98876404494382E-2</v>
      </c>
    </row>
    <row r="3398" spans="1:9" x14ac:dyDescent="0.35">
      <c r="A3398" s="13">
        <v>2014</v>
      </c>
      <c r="B3398" s="13" t="s">
        <v>52</v>
      </c>
      <c r="C3398" s="13" t="s">
        <v>62</v>
      </c>
      <c r="D3398" s="13">
        <v>2004</v>
      </c>
      <c r="E3398" s="14">
        <f>data_filtered[[#This Row],[test_year]]-data_filtered[[#This Row],[model_year]]</f>
        <v>10</v>
      </c>
      <c r="F3398" s="13">
        <v>81</v>
      </c>
      <c r="G3398" s="13">
        <v>8</v>
      </c>
      <c r="H3398" s="13">
        <v>89</v>
      </c>
      <c r="I3398" s="13">
        <v>8.98876404494382E-2</v>
      </c>
    </row>
    <row r="3399" spans="1:9" x14ac:dyDescent="0.35">
      <c r="A3399" s="14">
        <v>2014</v>
      </c>
      <c r="B3399" s="14" t="s">
        <v>30</v>
      </c>
      <c r="C3399" s="14" t="s">
        <v>163</v>
      </c>
      <c r="D3399" s="14">
        <v>2003</v>
      </c>
      <c r="E3399" s="14">
        <f>data_filtered[[#This Row],[test_year]]-data_filtered[[#This Row],[model_year]]</f>
        <v>11</v>
      </c>
      <c r="F3399" s="14">
        <v>81</v>
      </c>
      <c r="G3399" s="14">
        <v>8</v>
      </c>
      <c r="H3399" s="14">
        <v>89</v>
      </c>
      <c r="I3399" s="14">
        <v>8.98876404494382E-2</v>
      </c>
    </row>
    <row r="3400" spans="1:9" x14ac:dyDescent="0.35">
      <c r="A3400" s="13">
        <v>2014</v>
      </c>
      <c r="B3400" s="13" t="s">
        <v>30</v>
      </c>
      <c r="C3400" s="13" t="s">
        <v>40</v>
      </c>
      <c r="D3400" s="13">
        <v>1995</v>
      </c>
      <c r="E3400" s="14">
        <f>data_filtered[[#This Row],[test_year]]-data_filtered[[#This Row],[model_year]]</f>
        <v>19</v>
      </c>
      <c r="F3400" s="13">
        <v>81</v>
      </c>
      <c r="G3400" s="13">
        <v>8</v>
      </c>
      <c r="H3400" s="13">
        <v>89</v>
      </c>
      <c r="I3400" s="13">
        <v>8.98876404494382E-2</v>
      </c>
    </row>
    <row r="3401" spans="1:9" x14ac:dyDescent="0.35">
      <c r="A3401" s="14">
        <v>2016</v>
      </c>
      <c r="B3401" s="14" t="s">
        <v>24</v>
      </c>
      <c r="C3401" s="14" t="s">
        <v>188</v>
      </c>
      <c r="D3401" s="14">
        <v>2003</v>
      </c>
      <c r="E3401" s="14">
        <f>data_filtered[[#This Row],[test_year]]-data_filtered[[#This Row],[model_year]]</f>
        <v>13</v>
      </c>
      <c r="F3401" s="14">
        <v>81</v>
      </c>
      <c r="G3401" s="14">
        <v>8</v>
      </c>
      <c r="H3401" s="14">
        <v>89</v>
      </c>
      <c r="I3401" s="14">
        <v>8.98876404494382E-2</v>
      </c>
    </row>
    <row r="3402" spans="1:9" x14ac:dyDescent="0.35">
      <c r="A3402" s="13">
        <v>2017</v>
      </c>
      <c r="B3402" s="13" t="s">
        <v>30</v>
      </c>
      <c r="C3402" s="13" t="s">
        <v>36</v>
      </c>
      <c r="D3402" s="13">
        <v>2004</v>
      </c>
      <c r="E3402" s="14">
        <f>data_filtered[[#This Row],[test_year]]-data_filtered[[#This Row],[model_year]]</f>
        <v>13</v>
      </c>
      <c r="F3402" s="13">
        <v>233</v>
      </c>
      <c r="G3402" s="13">
        <v>23</v>
      </c>
      <c r="H3402" s="13">
        <v>256</v>
      </c>
      <c r="I3402" s="13">
        <v>8.984375E-2</v>
      </c>
    </row>
    <row r="3403" spans="1:9" x14ac:dyDescent="0.35">
      <c r="A3403" s="13">
        <v>2016</v>
      </c>
      <c r="B3403" s="13" t="s">
        <v>30</v>
      </c>
      <c r="C3403" s="13" t="s">
        <v>85</v>
      </c>
      <c r="D3403" s="13">
        <v>2003</v>
      </c>
      <c r="E3403" s="14">
        <f>data_filtered[[#This Row],[test_year]]-data_filtered[[#This Row],[model_year]]</f>
        <v>13</v>
      </c>
      <c r="F3403" s="13">
        <v>152</v>
      </c>
      <c r="G3403" s="13">
        <v>15</v>
      </c>
      <c r="H3403" s="13">
        <v>167</v>
      </c>
      <c r="I3403" s="13">
        <v>8.9820359281437098E-2</v>
      </c>
    </row>
    <row r="3404" spans="1:9" x14ac:dyDescent="0.35">
      <c r="A3404" s="13">
        <v>2016</v>
      </c>
      <c r="B3404" s="13" t="s">
        <v>42</v>
      </c>
      <c r="C3404" s="13" t="s">
        <v>87</v>
      </c>
      <c r="D3404" s="13">
        <v>2000</v>
      </c>
      <c r="E3404" s="14">
        <f>data_filtered[[#This Row],[test_year]]-data_filtered[[#This Row],[model_year]]</f>
        <v>16</v>
      </c>
      <c r="F3404" s="13">
        <v>152</v>
      </c>
      <c r="G3404" s="13">
        <v>15</v>
      </c>
      <c r="H3404" s="13">
        <v>167</v>
      </c>
      <c r="I3404" s="13">
        <v>8.9820359281437098E-2</v>
      </c>
    </row>
    <row r="3405" spans="1:9" x14ac:dyDescent="0.35">
      <c r="A3405" s="14">
        <v>2013</v>
      </c>
      <c r="B3405" s="14" t="s">
        <v>26</v>
      </c>
      <c r="C3405" s="14" t="s">
        <v>27</v>
      </c>
      <c r="D3405" s="14">
        <v>2002</v>
      </c>
      <c r="E3405" s="14">
        <f>data_filtered[[#This Row],[test_year]]-data_filtered[[#This Row],[model_year]]</f>
        <v>11</v>
      </c>
      <c r="F3405" s="14">
        <v>375</v>
      </c>
      <c r="G3405" s="14">
        <v>37</v>
      </c>
      <c r="H3405" s="14">
        <v>412</v>
      </c>
      <c r="I3405" s="14">
        <v>8.9805825242718504E-2</v>
      </c>
    </row>
    <row r="3406" spans="1:9" x14ac:dyDescent="0.35">
      <c r="A3406" s="14">
        <v>2013</v>
      </c>
      <c r="B3406" s="14" t="s">
        <v>30</v>
      </c>
      <c r="C3406" s="14" t="s">
        <v>230</v>
      </c>
      <c r="D3406" s="14">
        <v>1999</v>
      </c>
      <c r="E3406" s="14">
        <f>data_filtered[[#This Row],[test_year]]-data_filtered[[#This Row],[model_year]]</f>
        <v>14</v>
      </c>
      <c r="F3406" s="14">
        <v>71</v>
      </c>
      <c r="G3406" s="14">
        <v>7</v>
      </c>
      <c r="H3406" s="14">
        <v>78</v>
      </c>
      <c r="I3406" s="14">
        <v>8.9743589743589702E-2</v>
      </c>
    </row>
    <row r="3407" spans="1:9" x14ac:dyDescent="0.35">
      <c r="A3407" s="13">
        <v>2014</v>
      </c>
      <c r="B3407" s="13" t="s">
        <v>104</v>
      </c>
      <c r="C3407" s="13" t="s">
        <v>105</v>
      </c>
      <c r="D3407" s="13">
        <v>2003</v>
      </c>
      <c r="E3407" s="14">
        <f>data_filtered[[#This Row],[test_year]]-data_filtered[[#This Row],[model_year]]</f>
        <v>11</v>
      </c>
      <c r="F3407" s="13">
        <v>71</v>
      </c>
      <c r="G3407" s="13">
        <v>7</v>
      </c>
      <c r="H3407" s="13">
        <v>78</v>
      </c>
      <c r="I3407" s="13">
        <v>8.9743589743589702E-2</v>
      </c>
    </row>
    <row r="3408" spans="1:9" x14ac:dyDescent="0.35">
      <c r="A3408" s="13">
        <v>2015</v>
      </c>
      <c r="B3408" s="13" t="s">
        <v>24</v>
      </c>
      <c r="C3408" s="13" t="s">
        <v>188</v>
      </c>
      <c r="D3408" s="13">
        <v>2003</v>
      </c>
      <c r="E3408" s="14">
        <f>data_filtered[[#This Row],[test_year]]-data_filtered[[#This Row],[model_year]]</f>
        <v>12</v>
      </c>
      <c r="F3408" s="13">
        <v>71</v>
      </c>
      <c r="G3408" s="13">
        <v>7</v>
      </c>
      <c r="H3408" s="13">
        <v>78</v>
      </c>
      <c r="I3408" s="13">
        <v>8.9743589743589702E-2</v>
      </c>
    </row>
    <row r="3409" spans="1:9" x14ac:dyDescent="0.35">
      <c r="A3409" s="13">
        <v>2016</v>
      </c>
      <c r="B3409" s="13" t="s">
        <v>52</v>
      </c>
      <c r="C3409" s="13" t="s">
        <v>168</v>
      </c>
      <c r="D3409" s="13">
        <v>1997</v>
      </c>
      <c r="E3409" s="14">
        <f>data_filtered[[#This Row],[test_year]]-data_filtered[[#This Row],[model_year]]</f>
        <v>19</v>
      </c>
      <c r="F3409" s="13">
        <v>71</v>
      </c>
      <c r="G3409" s="13">
        <v>7</v>
      </c>
      <c r="H3409" s="13">
        <v>78</v>
      </c>
      <c r="I3409" s="13">
        <v>8.9743589743589702E-2</v>
      </c>
    </row>
    <row r="3410" spans="1:9" x14ac:dyDescent="0.35">
      <c r="A3410" s="13">
        <v>2016</v>
      </c>
      <c r="B3410" s="13" t="s">
        <v>30</v>
      </c>
      <c r="C3410" s="13" t="s">
        <v>264</v>
      </c>
      <c r="D3410" s="13">
        <v>2003</v>
      </c>
      <c r="E3410" s="14">
        <f>data_filtered[[#This Row],[test_year]]-data_filtered[[#This Row],[model_year]]</f>
        <v>13</v>
      </c>
      <c r="F3410" s="13">
        <v>71</v>
      </c>
      <c r="G3410" s="13">
        <v>7</v>
      </c>
      <c r="H3410" s="13">
        <v>78</v>
      </c>
      <c r="I3410" s="13">
        <v>8.9743589743589702E-2</v>
      </c>
    </row>
    <row r="3411" spans="1:9" x14ac:dyDescent="0.35">
      <c r="A3411" s="13">
        <v>2017</v>
      </c>
      <c r="B3411" s="13" t="s">
        <v>42</v>
      </c>
      <c r="C3411" s="13" t="s">
        <v>43</v>
      </c>
      <c r="D3411" s="13">
        <v>1996</v>
      </c>
      <c r="E3411" s="14">
        <f>data_filtered[[#This Row],[test_year]]-data_filtered[[#This Row],[model_year]]</f>
        <v>21</v>
      </c>
      <c r="F3411" s="13">
        <v>71</v>
      </c>
      <c r="G3411" s="13">
        <v>7</v>
      </c>
      <c r="H3411" s="13">
        <v>78</v>
      </c>
      <c r="I3411" s="13">
        <v>8.9743589743589702E-2</v>
      </c>
    </row>
    <row r="3412" spans="1:9" x14ac:dyDescent="0.35">
      <c r="A3412" s="13">
        <v>2013</v>
      </c>
      <c r="B3412" s="13" t="s">
        <v>42</v>
      </c>
      <c r="C3412" s="13" t="s">
        <v>43</v>
      </c>
      <c r="D3412" s="13">
        <v>2002</v>
      </c>
      <c r="E3412" s="14">
        <f>data_filtered[[#This Row],[test_year]]-data_filtered[[#This Row],[model_year]]</f>
        <v>11</v>
      </c>
      <c r="F3412" s="13">
        <v>254</v>
      </c>
      <c r="G3412" s="13">
        <v>25</v>
      </c>
      <c r="H3412" s="13">
        <v>279</v>
      </c>
      <c r="I3412" s="13">
        <v>8.9605734767025103E-2</v>
      </c>
    </row>
    <row r="3413" spans="1:9" x14ac:dyDescent="0.35">
      <c r="A3413" s="13">
        <v>2013</v>
      </c>
      <c r="B3413" s="13" t="s">
        <v>67</v>
      </c>
      <c r="C3413" s="13" t="s">
        <v>297</v>
      </c>
      <c r="D3413" s="13">
        <v>2005</v>
      </c>
      <c r="E3413" s="14">
        <f>data_filtered[[#This Row],[test_year]]-data_filtered[[#This Row],[model_year]]</f>
        <v>8</v>
      </c>
      <c r="F3413" s="13">
        <v>61</v>
      </c>
      <c r="G3413" s="13">
        <v>6</v>
      </c>
      <c r="H3413" s="13">
        <v>67</v>
      </c>
      <c r="I3413" s="13">
        <v>8.9552238805970102E-2</v>
      </c>
    </row>
    <row r="3414" spans="1:9" x14ac:dyDescent="0.35">
      <c r="A3414" s="13">
        <v>2013</v>
      </c>
      <c r="B3414" s="13" t="s">
        <v>252</v>
      </c>
      <c r="C3414" s="13" t="s">
        <v>253</v>
      </c>
      <c r="D3414" s="13">
        <v>2001</v>
      </c>
      <c r="E3414" s="14">
        <f>data_filtered[[#This Row],[test_year]]-data_filtered[[#This Row],[model_year]]</f>
        <v>12</v>
      </c>
      <c r="F3414" s="13">
        <v>61</v>
      </c>
      <c r="G3414" s="13">
        <v>6</v>
      </c>
      <c r="H3414" s="13">
        <v>67</v>
      </c>
      <c r="I3414" s="13">
        <v>8.9552238805970102E-2</v>
      </c>
    </row>
    <row r="3415" spans="1:9" x14ac:dyDescent="0.35">
      <c r="A3415" s="13">
        <v>2014</v>
      </c>
      <c r="B3415" s="13" t="s">
        <v>26</v>
      </c>
      <c r="C3415" s="13" t="s">
        <v>27</v>
      </c>
      <c r="D3415" s="13">
        <v>1993</v>
      </c>
      <c r="E3415" s="14">
        <f>data_filtered[[#This Row],[test_year]]-data_filtered[[#This Row],[model_year]]</f>
        <v>21</v>
      </c>
      <c r="F3415" s="13">
        <v>112</v>
      </c>
      <c r="G3415" s="13">
        <v>11</v>
      </c>
      <c r="H3415" s="13">
        <v>123</v>
      </c>
      <c r="I3415" s="13">
        <v>8.9430894308943104E-2</v>
      </c>
    </row>
    <row r="3416" spans="1:9" x14ac:dyDescent="0.35">
      <c r="A3416" s="14">
        <v>2014</v>
      </c>
      <c r="B3416" s="14" t="s">
        <v>26</v>
      </c>
      <c r="C3416" s="14" t="s">
        <v>78</v>
      </c>
      <c r="D3416" s="14">
        <v>2001</v>
      </c>
      <c r="E3416" s="14">
        <f>data_filtered[[#This Row],[test_year]]-data_filtered[[#This Row],[model_year]]</f>
        <v>13</v>
      </c>
      <c r="F3416" s="14">
        <v>112</v>
      </c>
      <c r="G3416" s="14">
        <v>11</v>
      </c>
      <c r="H3416" s="14">
        <v>123</v>
      </c>
      <c r="I3416" s="14">
        <v>8.9430894308943104E-2</v>
      </c>
    </row>
    <row r="3417" spans="1:9" x14ac:dyDescent="0.35">
      <c r="A3417" s="14">
        <v>2015</v>
      </c>
      <c r="B3417" s="14" t="s">
        <v>42</v>
      </c>
      <c r="C3417" s="14" t="s">
        <v>73</v>
      </c>
      <c r="D3417" s="14">
        <v>2002</v>
      </c>
      <c r="E3417" s="14">
        <f>data_filtered[[#This Row],[test_year]]-data_filtered[[#This Row],[model_year]]</f>
        <v>13</v>
      </c>
      <c r="F3417" s="14">
        <v>163</v>
      </c>
      <c r="G3417" s="14">
        <v>16</v>
      </c>
      <c r="H3417" s="14">
        <v>179</v>
      </c>
      <c r="I3417" s="14">
        <v>8.9385474860335198E-2</v>
      </c>
    </row>
    <row r="3418" spans="1:9" x14ac:dyDescent="0.35">
      <c r="A3418" s="14">
        <v>2017</v>
      </c>
      <c r="B3418" s="14" t="s">
        <v>37</v>
      </c>
      <c r="C3418" s="14" t="s">
        <v>59</v>
      </c>
      <c r="D3418" s="14">
        <v>2009</v>
      </c>
      <c r="E3418" s="14">
        <f>data_filtered[[#This Row],[test_year]]-data_filtered[[#This Row],[model_year]]</f>
        <v>8</v>
      </c>
      <c r="F3418" s="14">
        <v>102</v>
      </c>
      <c r="G3418" s="14">
        <v>10</v>
      </c>
      <c r="H3418" s="14">
        <v>112</v>
      </c>
      <c r="I3418" s="14">
        <v>8.9285714285714302E-2</v>
      </c>
    </row>
    <row r="3419" spans="1:9" x14ac:dyDescent="0.35">
      <c r="A3419" s="14">
        <v>2017</v>
      </c>
      <c r="B3419" s="14" t="s">
        <v>113</v>
      </c>
      <c r="C3419" s="14" t="s">
        <v>114</v>
      </c>
      <c r="D3419" s="14">
        <v>2007</v>
      </c>
      <c r="E3419" s="14">
        <f>data_filtered[[#This Row],[test_year]]-data_filtered[[#This Row],[model_year]]</f>
        <v>10</v>
      </c>
      <c r="F3419" s="14">
        <v>102</v>
      </c>
      <c r="G3419" s="14">
        <v>10</v>
      </c>
      <c r="H3419" s="14">
        <v>112</v>
      </c>
      <c r="I3419" s="14">
        <v>8.9285714285714302E-2</v>
      </c>
    </row>
    <row r="3420" spans="1:9" x14ac:dyDescent="0.35">
      <c r="A3420" s="13">
        <v>2013</v>
      </c>
      <c r="B3420" s="13" t="s">
        <v>79</v>
      </c>
      <c r="C3420" s="13" t="s">
        <v>251</v>
      </c>
      <c r="D3420" s="13">
        <v>2004</v>
      </c>
      <c r="E3420" s="14">
        <f>data_filtered[[#This Row],[test_year]]-data_filtered[[#This Row],[model_year]]</f>
        <v>9</v>
      </c>
      <c r="F3420" s="13">
        <v>51</v>
      </c>
      <c r="G3420" s="13">
        <v>5</v>
      </c>
      <c r="H3420" s="13">
        <v>56</v>
      </c>
      <c r="I3420" s="13">
        <v>8.9285714285714302E-2</v>
      </c>
    </row>
    <row r="3421" spans="1:9" x14ac:dyDescent="0.35">
      <c r="A3421" s="13">
        <v>2015</v>
      </c>
      <c r="B3421" s="13" t="s">
        <v>186</v>
      </c>
      <c r="C3421" s="13" t="s">
        <v>312</v>
      </c>
      <c r="D3421" s="13">
        <v>2004</v>
      </c>
      <c r="E3421" s="14">
        <f>data_filtered[[#This Row],[test_year]]-data_filtered[[#This Row],[model_year]]</f>
        <v>11</v>
      </c>
      <c r="F3421" s="13">
        <v>51</v>
      </c>
      <c r="G3421" s="13">
        <v>5</v>
      </c>
      <c r="H3421" s="13">
        <v>56</v>
      </c>
      <c r="I3421" s="13">
        <v>8.9285714285714302E-2</v>
      </c>
    </row>
    <row r="3422" spans="1:9" x14ac:dyDescent="0.35">
      <c r="A3422" s="14">
        <v>2016</v>
      </c>
      <c r="B3422" s="14" t="s">
        <v>26</v>
      </c>
      <c r="C3422" s="14" t="s">
        <v>110</v>
      </c>
      <c r="D3422" s="14">
        <v>1996</v>
      </c>
      <c r="E3422" s="14">
        <f>data_filtered[[#This Row],[test_year]]-data_filtered[[#This Row],[model_year]]</f>
        <v>20</v>
      </c>
      <c r="F3422" s="14">
        <v>51</v>
      </c>
      <c r="G3422" s="14">
        <v>5</v>
      </c>
      <c r="H3422" s="14">
        <v>56</v>
      </c>
      <c r="I3422" s="14">
        <v>8.9285714285714302E-2</v>
      </c>
    </row>
    <row r="3423" spans="1:9" x14ac:dyDescent="0.35">
      <c r="A3423" s="14">
        <v>2017</v>
      </c>
      <c r="B3423" s="14" t="s">
        <v>24</v>
      </c>
      <c r="C3423" s="14" t="s">
        <v>71</v>
      </c>
      <c r="D3423" s="14">
        <v>1999</v>
      </c>
      <c r="E3423" s="14">
        <f>data_filtered[[#This Row],[test_year]]-data_filtered[[#This Row],[model_year]]</f>
        <v>18</v>
      </c>
      <c r="F3423" s="14">
        <v>51</v>
      </c>
      <c r="G3423" s="14">
        <v>5</v>
      </c>
      <c r="H3423" s="14">
        <v>56</v>
      </c>
      <c r="I3423" s="14">
        <v>8.9285714285714302E-2</v>
      </c>
    </row>
    <row r="3424" spans="1:9" x14ac:dyDescent="0.35">
      <c r="A3424" s="14">
        <v>2014</v>
      </c>
      <c r="B3424" s="14" t="s">
        <v>30</v>
      </c>
      <c r="C3424" s="14" t="s">
        <v>47</v>
      </c>
      <c r="D3424" s="14">
        <v>2006</v>
      </c>
      <c r="E3424" s="14">
        <f>data_filtered[[#This Row],[test_year]]-data_filtered[[#This Row],[model_year]]</f>
        <v>8</v>
      </c>
      <c r="F3424" s="14">
        <v>184</v>
      </c>
      <c r="G3424" s="14">
        <v>18</v>
      </c>
      <c r="H3424" s="14">
        <v>202</v>
      </c>
      <c r="I3424" s="14">
        <v>8.9108910891089105E-2</v>
      </c>
    </row>
    <row r="3425" spans="1:9" x14ac:dyDescent="0.35">
      <c r="A3425" s="14">
        <v>2013</v>
      </c>
      <c r="B3425" s="14" t="s">
        <v>58</v>
      </c>
      <c r="C3425" s="14" t="s">
        <v>76</v>
      </c>
      <c r="D3425" s="14">
        <v>2006</v>
      </c>
      <c r="E3425" s="14">
        <f>data_filtered[[#This Row],[test_year]]-data_filtered[[#This Row],[model_year]]</f>
        <v>7</v>
      </c>
      <c r="F3425" s="14">
        <v>92</v>
      </c>
      <c r="G3425" s="14">
        <v>9</v>
      </c>
      <c r="H3425" s="14">
        <v>101</v>
      </c>
      <c r="I3425" s="14">
        <v>8.9108910891089105E-2</v>
      </c>
    </row>
    <row r="3426" spans="1:9" x14ac:dyDescent="0.35">
      <c r="A3426" s="14">
        <v>2013</v>
      </c>
      <c r="B3426" s="14" t="s">
        <v>106</v>
      </c>
      <c r="C3426" s="14" t="s">
        <v>107</v>
      </c>
      <c r="D3426" s="14">
        <v>2005</v>
      </c>
      <c r="E3426" s="14">
        <f>data_filtered[[#This Row],[test_year]]-data_filtered[[#This Row],[model_year]]</f>
        <v>8</v>
      </c>
      <c r="F3426" s="14">
        <v>92</v>
      </c>
      <c r="G3426" s="14">
        <v>9</v>
      </c>
      <c r="H3426" s="14">
        <v>101</v>
      </c>
      <c r="I3426" s="14">
        <v>8.9108910891089105E-2</v>
      </c>
    </row>
    <row r="3427" spans="1:9" x14ac:dyDescent="0.35">
      <c r="A3427" s="14">
        <v>2013</v>
      </c>
      <c r="B3427" s="14" t="s">
        <v>26</v>
      </c>
      <c r="C3427" s="14" t="s">
        <v>133</v>
      </c>
      <c r="D3427" s="14">
        <v>2000</v>
      </c>
      <c r="E3427" s="14">
        <f>data_filtered[[#This Row],[test_year]]-data_filtered[[#This Row],[model_year]]</f>
        <v>13</v>
      </c>
      <c r="F3427" s="14">
        <v>92</v>
      </c>
      <c r="G3427" s="14">
        <v>9</v>
      </c>
      <c r="H3427" s="14">
        <v>101</v>
      </c>
      <c r="I3427" s="14">
        <v>8.9108910891089105E-2</v>
      </c>
    </row>
    <row r="3428" spans="1:9" x14ac:dyDescent="0.35">
      <c r="A3428" s="13">
        <v>2015</v>
      </c>
      <c r="B3428" s="13" t="s">
        <v>104</v>
      </c>
      <c r="C3428" s="13" t="s">
        <v>115</v>
      </c>
      <c r="D3428" s="13">
        <v>2002</v>
      </c>
      <c r="E3428" s="14">
        <f>data_filtered[[#This Row],[test_year]]-data_filtered[[#This Row],[model_year]]</f>
        <v>13</v>
      </c>
      <c r="F3428" s="13">
        <v>92</v>
      </c>
      <c r="G3428" s="13">
        <v>9</v>
      </c>
      <c r="H3428" s="13">
        <v>101</v>
      </c>
      <c r="I3428" s="13">
        <v>8.9108910891089105E-2</v>
      </c>
    </row>
    <row r="3429" spans="1:9" x14ac:dyDescent="0.35">
      <c r="A3429" s="13">
        <v>2016</v>
      </c>
      <c r="B3429" s="13" t="s">
        <v>67</v>
      </c>
      <c r="C3429" s="13" t="s">
        <v>145</v>
      </c>
      <c r="D3429" s="13">
        <v>1996</v>
      </c>
      <c r="E3429" s="14">
        <f>data_filtered[[#This Row],[test_year]]-data_filtered[[#This Row],[model_year]]</f>
        <v>20</v>
      </c>
      <c r="F3429" s="13">
        <v>92</v>
      </c>
      <c r="G3429" s="13">
        <v>9</v>
      </c>
      <c r="H3429" s="13">
        <v>101</v>
      </c>
      <c r="I3429" s="13">
        <v>8.9108910891089105E-2</v>
      </c>
    </row>
    <row r="3430" spans="1:9" x14ac:dyDescent="0.35">
      <c r="A3430" s="14">
        <v>2017</v>
      </c>
      <c r="B3430" s="14" t="s">
        <v>37</v>
      </c>
      <c r="C3430" s="14" t="s">
        <v>59</v>
      </c>
      <c r="D3430" s="14">
        <v>2005</v>
      </c>
      <c r="E3430" s="14">
        <f>data_filtered[[#This Row],[test_year]]-data_filtered[[#This Row],[model_year]]</f>
        <v>12</v>
      </c>
      <c r="F3430" s="14">
        <v>92</v>
      </c>
      <c r="G3430" s="14">
        <v>9</v>
      </c>
      <c r="H3430" s="14">
        <v>101</v>
      </c>
      <c r="I3430" s="14">
        <v>8.9108910891089105E-2</v>
      </c>
    </row>
    <row r="3431" spans="1:9" x14ac:dyDescent="0.35">
      <c r="A3431" s="14">
        <v>2017</v>
      </c>
      <c r="B3431" s="14" t="s">
        <v>79</v>
      </c>
      <c r="C3431" s="14" t="s">
        <v>80</v>
      </c>
      <c r="D3431" s="14">
        <v>2009</v>
      </c>
      <c r="E3431" s="14">
        <f>data_filtered[[#This Row],[test_year]]-data_filtered[[#This Row],[model_year]]</f>
        <v>8</v>
      </c>
      <c r="F3431" s="14">
        <v>92</v>
      </c>
      <c r="G3431" s="14">
        <v>9</v>
      </c>
      <c r="H3431" s="14">
        <v>101</v>
      </c>
      <c r="I3431" s="14">
        <v>8.9108910891089105E-2</v>
      </c>
    </row>
    <row r="3432" spans="1:9" x14ac:dyDescent="0.35">
      <c r="A3432" s="13">
        <v>2017</v>
      </c>
      <c r="B3432" s="13" t="s">
        <v>26</v>
      </c>
      <c r="C3432" s="13" t="s">
        <v>88</v>
      </c>
      <c r="D3432" s="13">
        <v>1997</v>
      </c>
      <c r="E3432" s="14">
        <f>data_filtered[[#This Row],[test_year]]-data_filtered[[#This Row],[model_year]]</f>
        <v>20</v>
      </c>
      <c r="F3432" s="13">
        <v>123</v>
      </c>
      <c r="G3432" s="13">
        <v>12</v>
      </c>
      <c r="H3432" s="13">
        <v>135</v>
      </c>
      <c r="I3432" s="13">
        <v>8.8888888888888906E-2</v>
      </c>
    </row>
    <row r="3433" spans="1:9" x14ac:dyDescent="0.35">
      <c r="A3433" s="13">
        <v>2015</v>
      </c>
      <c r="B3433" s="13" t="s">
        <v>98</v>
      </c>
      <c r="C3433" s="13" t="s">
        <v>41</v>
      </c>
      <c r="D3433" s="13">
        <v>2000</v>
      </c>
      <c r="E3433" s="14">
        <f>data_filtered[[#This Row],[test_year]]-data_filtered[[#This Row],[model_year]]</f>
        <v>15</v>
      </c>
      <c r="F3433" s="13">
        <v>82</v>
      </c>
      <c r="G3433" s="13">
        <v>8</v>
      </c>
      <c r="H3433" s="13">
        <v>90</v>
      </c>
      <c r="I3433" s="13">
        <v>8.8888888888888906E-2</v>
      </c>
    </row>
    <row r="3434" spans="1:9" x14ac:dyDescent="0.35">
      <c r="A3434" s="13">
        <v>2015</v>
      </c>
      <c r="B3434" s="13" t="s">
        <v>42</v>
      </c>
      <c r="C3434" s="13" t="s">
        <v>96</v>
      </c>
      <c r="D3434" s="13">
        <v>2001</v>
      </c>
      <c r="E3434" s="14">
        <f>data_filtered[[#This Row],[test_year]]-data_filtered[[#This Row],[model_year]]</f>
        <v>14</v>
      </c>
      <c r="F3434" s="13">
        <v>82</v>
      </c>
      <c r="G3434" s="13">
        <v>8</v>
      </c>
      <c r="H3434" s="13">
        <v>90</v>
      </c>
      <c r="I3434" s="13">
        <v>8.8888888888888906E-2</v>
      </c>
    </row>
    <row r="3435" spans="1:9" x14ac:dyDescent="0.35">
      <c r="A3435" s="13">
        <v>2015</v>
      </c>
      <c r="B3435" s="13" t="s">
        <v>92</v>
      </c>
      <c r="C3435" s="13" t="s">
        <v>167</v>
      </c>
      <c r="D3435" s="13">
        <v>2007</v>
      </c>
      <c r="E3435" s="14">
        <f>data_filtered[[#This Row],[test_year]]-data_filtered[[#This Row],[model_year]]</f>
        <v>8</v>
      </c>
      <c r="F3435" s="13">
        <v>82</v>
      </c>
      <c r="G3435" s="13">
        <v>8</v>
      </c>
      <c r="H3435" s="13">
        <v>90</v>
      </c>
      <c r="I3435" s="13">
        <v>8.8888888888888906E-2</v>
      </c>
    </row>
    <row r="3436" spans="1:9" x14ac:dyDescent="0.35">
      <c r="A3436" s="13">
        <v>2017</v>
      </c>
      <c r="B3436" s="13" t="s">
        <v>24</v>
      </c>
      <c r="C3436" s="13" t="s">
        <v>49</v>
      </c>
      <c r="D3436" s="13">
        <v>2011</v>
      </c>
      <c r="E3436" s="14">
        <f>data_filtered[[#This Row],[test_year]]-data_filtered[[#This Row],[model_year]]</f>
        <v>6</v>
      </c>
      <c r="F3436" s="13">
        <v>82</v>
      </c>
      <c r="G3436" s="13">
        <v>8</v>
      </c>
      <c r="H3436" s="13">
        <v>90</v>
      </c>
      <c r="I3436" s="13">
        <v>8.8888888888888906E-2</v>
      </c>
    </row>
    <row r="3437" spans="1:9" x14ac:dyDescent="0.35">
      <c r="A3437" s="14">
        <v>2014</v>
      </c>
      <c r="B3437" s="14" t="s">
        <v>42</v>
      </c>
      <c r="C3437" s="14" t="s">
        <v>43</v>
      </c>
      <c r="D3437" s="14">
        <v>2000</v>
      </c>
      <c r="E3437" s="14">
        <f>data_filtered[[#This Row],[test_year]]-data_filtered[[#This Row],[model_year]]</f>
        <v>14</v>
      </c>
      <c r="F3437" s="14">
        <v>267</v>
      </c>
      <c r="G3437" s="14">
        <v>26</v>
      </c>
      <c r="H3437" s="14">
        <v>293</v>
      </c>
      <c r="I3437" s="14">
        <v>8.8737201365187701E-2</v>
      </c>
    </row>
    <row r="3438" spans="1:9" x14ac:dyDescent="0.35">
      <c r="A3438" s="13">
        <v>2017</v>
      </c>
      <c r="B3438" s="13" t="s">
        <v>24</v>
      </c>
      <c r="C3438" s="13" t="s">
        <v>28</v>
      </c>
      <c r="D3438" s="13">
        <v>2012</v>
      </c>
      <c r="E3438" s="14">
        <f>data_filtered[[#This Row],[test_year]]-data_filtered[[#This Row],[model_year]]</f>
        <v>5</v>
      </c>
      <c r="F3438" s="13">
        <v>267</v>
      </c>
      <c r="G3438" s="13">
        <v>26</v>
      </c>
      <c r="H3438" s="13">
        <v>293</v>
      </c>
      <c r="I3438" s="13">
        <v>8.8737201365187701E-2</v>
      </c>
    </row>
    <row r="3439" spans="1:9" x14ac:dyDescent="0.35">
      <c r="A3439" s="14">
        <v>2014</v>
      </c>
      <c r="B3439" s="14" t="s">
        <v>52</v>
      </c>
      <c r="C3439" s="14" t="s">
        <v>150</v>
      </c>
      <c r="D3439" s="14">
        <v>2012</v>
      </c>
      <c r="E3439" s="14">
        <f>data_filtered[[#This Row],[test_year]]-data_filtered[[#This Row],[model_year]]</f>
        <v>2</v>
      </c>
      <c r="F3439" s="14">
        <v>72</v>
      </c>
      <c r="G3439" s="14">
        <v>7</v>
      </c>
      <c r="H3439" s="14">
        <v>79</v>
      </c>
      <c r="I3439" s="14">
        <v>8.8607594936708903E-2</v>
      </c>
    </row>
    <row r="3440" spans="1:9" x14ac:dyDescent="0.35">
      <c r="A3440" s="13">
        <v>2014</v>
      </c>
      <c r="B3440" s="13" t="s">
        <v>26</v>
      </c>
      <c r="C3440" s="13" t="s">
        <v>176</v>
      </c>
      <c r="D3440" s="13">
        <v>2000</v>
      </c>
      <c r="E3440" s="14">
        <f>data_filtered[[#This Row],[test_year]]-data_filtered[[#This Row],[model_year]]</f>
        <v>14</v>
      </c>
      <c r="F3440" s="13">
        <v>72</v>
      </c>
      <c r="G3440" s="13">
        <v>7</v>
      </c>
      <c r="H3440" s="13">
        <v>79</v>
      </c>
      <c r="I3440" s="13">
        <v>8.8607594936708903E-2</v>
      </c>
    </row>
    <row r="3441" spans="1:9" x14ac:dyDescent="0.35">
      <c r="A3441" s="14">
        <v>2015</v>
      </c>
      <c r="B3441" s="14" t="s">
        <v>37</v>
      </c>
      <c r="C3441" s="14" t="s">
        <v>38</v>
      </c>
      <c r="D3441" s="14">
        <v>2001</v>
      </c>
      <c r="E3441" s="14">
        <f>data_filtered[[#This Row],[test_year]]-data_filtered[[#This Row],[model_year]]</f>
        <v>14</v>
      </c>
      <c r="F3441" s="14">
        <v>72</v>
      </c>
      <c r="G3441" s="14">
        <v>7</v>
      </c>
      <c r="H3441" s="14">
        <v>79</v>
      </c>
      <c r="I3441" s="14">
        <v>8.8607594936708903E-2</v>
      </c>
    </row>
    <row r="3442" spans="1:9" x14ac:dyDescent="0.35">
      <c r="A3442" s="13">
        <v>2016</v>
      </c>
      <c r="B3442" s="13" t="s">
        <v>42</v>
      </c>
      <c r="C3442" s="13" t="s">
        <v>263</v>
      </c>
      <c r="D3442" s="13">
        <v>2004</v>
      </c>
      <c r="E3442" s="14">
        <f>data_filtered[[#This Row],[test_year]]-data_filtered[[#This Row],[model_year]]</f>
        <v>12</v>
      </c>
      <c r="F3442" s="13">
        <v>72</v>
      </c>
      <c r="G3442" s="13">
        <v>7</v>
      </c>
      <c r="H3442" s="13">
        <v>79</v>
      </c>
      <c r="I3442" s="13">
        <v>8.8607594936708903E-2</v>
      </c>
    </row>
    <row r="3443" spans="1:9" x14ac:dyDescent="0.35">
      <c r="A3443" s="14">
        <v>2016</v>
      </c>
      <c r="B3443" s="14" t="s">
        <v>92</v>
      </c>
      <c r="C3443" s="14" t="s">
        <v>93</v>
      </c>
      <c r="D3443" s="14">
        <v>2014</v>
      </c>
      <c r="E3443" s="14">
        <f>data_filtered[[#This Row],[test_year]]-data_filtered[[#This Row],[model_year]]</f>
        <v>2</v>
      </c>
      <c r="F3443" s="14">
        <v>72</v>
      </c>
      <c r="G3443" s="14">
        <v>7</v>
      </c>
      <c r="H3443" s="14">
        <v>79</v>
      </c>
      <c r="I3443" s="14">
        <v>8.8607594936708903E-2</v>
      </c>
    </row>
    <row r="3444" spans="1:9" x14ac:dyDescent="0.35">
      <c r="A3444" s="13">
        <v>2017</v>
      </c>
      <c r="B3444" s="13" t="s">
        <v>52</v>
      </c>
      <c r="C3444" s="13" t="s">
        <v>82</v>
      </c>
      <c r="D3444" s="13">
        <v>2008</v>
      </c>
      <c r="E3444" s="14">
        <f>data_filtered[[#This Row],[test_year]]-data_filtered[[#This Row],[model_year]]</f>
        <v>9</v>
      </c>
      <c r="F3444" s="13">
        <v>103</v>
      </c>
      <c r="G3444" s="13">
        <v>10</v>
      </c>
      <c r="H3444" s="13">
        <v>113</v>
      </c>
      <c r="I3444" s="13">
        <v>8.8495575221239006E-2</v>
      </c>
    </row>
    <row r="3445" spans="1:9" x14ac:dyDescent="0.35">
      <c r="A3445" s="14">
        <v>2013</v>
      </c>
      <c r="B3445" s="14" t="s">
        <v>37</v>
      </c>
      <c r="C3445" s="14" t="s">
        <v>59</v>
      </c>
      <c r="D3445" s="14">
        <v>2005</v>
      </c>
      <c r="E3445" s="14">
        <f>data_filtered[[#This Row],[test_year]]-data_filtered[[#This Row],[model_year]]</f>
        <v>8</v>
      </c>
      <c r="F3445" s="14">
        <v>134</v>
      </c>
      <c r="G3445" s="14">
        <v>13</v>
      </c>
      <c r="H3445" s="14">
        <v>147</v>
      </c>
      <c r="I3445" s="14">
        <v>8.8435374149659907E-2</v>
      </c>
    </row>
    <row r="3446" spans="1:9" x14ac:dyDescent="0.35">
      <c r="A3446" s="14">
        <v>2016</v>
      </c>
      <c r="B3446" s="14" t="s">
        <v>24</v>
      </c>
      <c r="C3446" s="14" t="s">
        <v>89</v>
      </c>
      <c r="D3446" s="14">
        <v>2015</v>
      </c>
      <c r="E3446" s="14">
        <f>data_filtered[[#This Row],[test_year]]-data_filtered[[#This Row],[model_year]]</f>
        <v>1</v>
      </c>
      <c r="F3446" s="14">
        <v>186</v>
      </c>
      <c r="G3446" s="14">
        <v>18</v>
      </c>
      <c r="H3446" s="14">
        <v>204</v>
      </c>
      <c r="I3446" s="14">
        <v>8.8235294117647106E-2</v>
      </c>
    </row>
    <row r="3447" spans="1:9" x14ac:dyDescent="0.35">
      <c r="A3447" s="13">
        <v>2014</v>
      </c>
      <c r="B3447" s="13" t="s">
        <v>37</v>
      </c>
      <c r="C3447" s="13" t="s">
        <v>59</v>
      </c>
      <c r="D3447" s="13">
        <v>2008</v>
      </c>
      <c r="E3447" s="14">
        <f>data_filtered[[#This Row],[test_year]]-data_filtered[[#This Row],[model_year]]</f>
        <v>6</v>
      </c>
      <c r="F3447" s="13">
        <v>155</v>
      </c>
      <c r="G3447" s="13">
        <v>15</v>
      </c>
      <c r="H3447" s="13">
        <v>170</v>
      </c>
      <c r="I3447" s="13">
        <v>8.8235294117647106E-2</v>
      </c>
    </row>
    <row r="3448" spans="1:9" x14ac:dyDescent="0.35">
      <c r="A3448" s="14">
        <v>2013</v>
      </c>
      <c r="B3448" s="14" t="s">
        <v>67</v>
      </c>
      <c r="C3448" s="14" t="s">
        <v>68</v>
      </c>
      <c r="D3448" s="14">
        <v>1998</v>
      </c>
      <c r="E3448" s="14">
        <f>data_filtered[[#This Row],[test_year]]-data_filtered[[#This Row],[model_year]]</f>
        <v>15</v>
      </c>
      <c r="F3448" s="14">
        <v>93</v>
      </c>
      <c r="G3448" s="14">
        <v>9</v>
      </c>
      <c r="H3448" s="14">
        <v>102</v>
      </c>
      <c r="I3448" s="14">
        <v>8.8235294117647106E-2</v>
      </c>
    </row>
    <row r="3449" spans="1:9" x14ac:dyDescent="0.35">
      <c r="A3449" s="14">
        <v>2014</v>
      </c>
      <c r="B3449" s="14" t="s">
        <v>58</v>
      </c>
      <c r="C3449" s="14" t="s">
        <v>76</v>
      </c>
      <c r="D3449" s="14">
        <v>2008</v>
      </c>
      <c r="E3449" s="14">
        <f>data_filtered[[#This Row],[test_year]]-data_filtered[[#This Row],[model_year]]</f>
        <v>6</v>
      </c>
      <c r="F3449" s="14">
        <v>93</v>
      </c>
      <c r="G3449" s="14">
        <v>9</v>
      </c>
      <c r="H3449" s="14">
        <v>102</v>
      </c>
      <c r="I3449" s="14">
        <v>8.8235294117647106E-2</v>
      </c>
    </row>
    <row r="3450" spans="1:9" x14ac:dyDescent="0.35">
      <c r="A3450" s="14">
        <v>2015</v>
      </c>
      <c r="B3450" s="14" t="s">
        <v>52</v>
      </c>
      <c r="C3450" s="14" t="s">
        <v>53</v>
      </c>
      <c r="D3450" s="14">
        <v>2007</v>
      </c>
      <c r="E3450" s="14">
        <f>data_filtered[[#This Row],[test_year]]-data_filtered[[#This Row],[model_year]]</f>
        <v>8</v>
      </c>
      <c r="F3450" s="14">
        <v>93</v>
      </c>
      <c r="G3450" s="14">
        <v>9</v>
      </c>
      <c r="H3450" s="14">
        <v>102</v>
      </c>
      <c r="I3450" s="14">
        <v>8.8235294117647106E-2</v>
      </c>
    </row>
    <row r="3451" spans="1:9" x14ac:dyDescent="0.35">
      <c r="A3451" s="14">
        <v>2013</v>
      </c>
      <c r="B3451" s="14" t="s">
        <v>24</v>
      </c>
      <c r="C3451" s="14" t="s">
        <v>122</v>
      </c>
      <c r="D3451" s="14">
        <v>2008</v>
      </c>
      <c r="E3451" s="14">
        <f>data_filtered[[#This Row],[test_year]]-data_filtered[[#This Row],[model_year]]</f>
        <v>5</v>
      </c>
      <c r="F3451" s="14">
        <v>62</v>
      </c>
      <c r="G3451" s="14">
        <v>6</v>
      </c>
      <c r="H3451" s="14">
        <v>68</v>
      </c>
      <c r="I3451" s="14">
        <v>8.8235294117647106E-2</v>
      </c>
    </row>
    <row r="3452" spans="1:9" x14ac:dyDescent="0.35">
      <c r="A3452" s="13">
        <v>2013</v>
      </c>
      <c r="B3452" s="13" t="s">
        <v>52</v>
      </c>
      <c r="C3452" s="13" t="s">
        <v>53</v>
      </c>
      <c r="D3452" s="13">
        <v>2013</v>
      </c>
      <c r="E3452" s="14">
        <f>data_filtered[[#This Row],[test_year]]-data_filtered[[#This Row],[model_year]]</f>
        <v>0</v>
      </c>
      <c r="F3452" s="13">
        <v>62</v>
      </c>
      <c r="G3452" s="13">
        <v>6</v>
      </c>
      <c r="H3452" s="13">
        <v>68</v>
      </c>
      <c r="I3452" s="13">
        <v>8.8235294117647106E-2</v>
      </c>
    </row>
    <row r="3453" spans="1:9" x14ac:dyDescent="0.35">
      <c r="A3453" s="14">
        <v>2013</v>
      </c>
      <c r="B3453" s="14" t="s">
        <v>92</v>
      </c>
      <c r="C3453" s="14" t="s">
        <v>288</v>
      </c>
      <c r="D3453" s="14">
        <v>2006</v>
      </c>
      <c r="E3453" s="14">
        <f>data_filtered[[#This Row],[test_year]]-data_filtered[[#This Row],[model_year]]</f>
        <v>7</v>
      </c>
      <c r="F3453" s="14">
        <v>62</v>
      </c>
      <c r="G3453" s="14">
        <v>6</v>
      </c>
      <c r="H3453" s="14">
        <v>68</v>
      </c>
      <c r="I3453" s="14">
        <v>8.8235294117647106E-2</v>
      </c>
    </row>
    <row r="3454" spans="1:9" x14ac:dyDescent="0.35">
      <c r="A3454" s="13">
        <v>2014</v>
      </c>
      <c r="B3454" s="13" t="s">
        <v>30</v>
      </c>
      <c r="C3454" s="13" t="s">
        <v>141</v>
      </c>
      <c r="D3454" s="13">
        <v>2005</v>
      </c>
      <c r="E3454" s="14">
        <f>data_filtered[[#This Row],[test_year]]-data_filtered[[#This Row],[model_year]]</f>
        <v>9</v>
      </c>
      <c r="F3454" s="13">
        <v>62</v>
      </c>
      <c r="G3454" s="13">
        <v>6</v>
      </c>
      <c r="H3454" s="13">
        <v>68</v>
      </c>
      <c r="I3454" s="13">
        <v>8.8235294117647106E-2</v>
      </c>
    </row>
    <row r="3455" spans="1:9" x14ac:dyDescent="0.35">
      <c r="A3455" s="14">
        <v>2015</v>
      </c>
      <c r="B3455" s="14" t="s">
        <v>92</v>
      </c>
      <c r="C3455" s="14" t="s">
        <v>93</v>
      </c>
      <c r="D3455" s="14">
        <v>2007</v>
      </c>
      <c r="E3455" s="14">
        <f>data_filtered[[#This Row],[test_year]]-data_filtered[[#This Row],[model_year]]</f>
        <v>8</v>
      </c>
      <c r="F3455" s="14">
        <v>62</v>
      </c>
      <c r="G3455" s="14">
        <v>6</v>
      </c>
      <c r="H3455" s="14">
        <v>68</v>
      </c>
      <c r="I3455" s="14">
        <v>8.8235294117647106E-2</v>
      </c>
    </row>
    <row r="3456" spans="1:9" x14ac:dyDescent="0.35">
      <c r="A3456" s="13">
        <v>2016</v>
      </c>
      <c r="B3456" s="13" t="s">
        <v>104</v>
      </c>
      <c r="C3456" s="13" t="s">
        <v>105</v>
      </c>
      <c r="D3456" s="13">
        <v>2004</v>
      </c>
      <c r="E3456" s="14">
        <f>data_filtered[[#This Row],[test_year]]-data_filtered[[#This Row],[model_year]]</f>
        <v>12</v>
      </c>
      <c r="F3456" s="13">
        <v>62</v>
      </c>
      <c r="G3456" s="13">
        <v>6</v>
      </c>
      <c r="H3456" s="13">
        <v>68</v>
      </c>
      <c r="I3456" s="13">
        <v>8.8235294117647106E-2</v>
      </c>
    </row>
    <row r="3457" spans="1:9" x14ac:dyDescent="0.35">
      <c r="A3457" s="13">
        <v>2016</v>
      </c>
      <c r="B3457" s="13" t="s">
        <v>58</v>
      </c>
      <c r="C3457" s="13" t="s">
        <v>76</v>
      </c>
      <c r="D3457" s="13">
        <v>2005</v>
      </c>
      <c r="E3457" s="14">
        <f>data_filtered[[#This Row],[test_year]]-data_filtered[[#This Row],[model_year]]</f>
        <v>11</v>
      </c>
      <c r="F3457" s="13">
        <v>145</v>
      </c>
      <c r="G3457" s="13">
        <v>14</v>
      </c>
      <c r="H3457" s="13">
        <v>159</v>
      </c>
      <c r="I3457" s="13">
        <v>8.8050314465408799E-2</v>
      </c>
    </row>
    <row r="3458" spans="1:9" x14ac:dyDescent="0.35">
      <c r="A3458" s="14">
        <v>2014</v>
      </c>
      <c r="B3458" s="14" t="s">
        <v>42</v>
      </c>
      <c r="C3458" s="14" t="s">
        <v>96</v>
      </c>
      <c r="D3458" s="14">
        <v>2001</v>
      </c>
      <c r="E3458" s="14">
        <f>data_filtered[[#This Row],[test_year]]-data_filtered[[#This Row],[model_year]]</f>
        <v>13</v>
      </c>
      <c r="F3458" s="14">
        <v>83</v>
      </c>
      <c r="G3458" s="14">
        <v>8</v>
      </c>
      <c r="H3458" s="14">
        <v>91</v>
      </c>
      <c r="I3458" s="14">
        <v>8.7912087912087905E-2</v>
      </c>
    </row>
    <row r="3459" spans="1:9" x14ac:dyDescent="0.35">
      <c r="A3459" s="13">
        <v>2015</v>
      </c>
      <c r="B3459" s="13" t="s">
        <v>52</v>
      </c>
      <c r="C3459" s="13" t="s">
        <v>91</v>
      </c>
      <c r="D3459" s="13">
        <v>2011</v>
      </c>
      <c r="E3459" s="14">
        <f>data_filtered[[#This Row],[test_year]]-data_filtered[[#This Row],[model_year]]</f>
        <v>4</v>
      </c>
      <c r="F3459" s="13">
        <v>83</v>
      </c>
      <c r="G3459" s="13">
        <v>8</v>
      </c>
      <c r="H3459" s="13">
        <v>91</v>
      </c>
      <c r="I3459" s="13">
        <v>8.7912087912087905E-2</v>
      </c>
    </row>
    <row r="3460" spans="1:9" x14ac:dyDescent="0.35">
      <c r="A3460" s="13">
        <v>2017</v>
      </c>
      <c r="B3460" s="13" t="s">
        <v>67</v>
      </c>
      <c r="C3460" s="13" t="s">
        <v>68</v>
      </c>
      <c r="D3460" s="13">
        <v>2004</v>
      </c>
      <c r="E3460" s="14">
        <f>data_filtered[[#This Row],[test_year]]-data_filtered[[#This Row],[model_year]]</f>
        <v>13</v>
      </c>
      <c r="F3460" s="13">
        <v>83</v>
      </c>
      <c r="G3460" s="13">
        <v>8</v>
      </c>
      <c r="H3460" s="13">
        <v>91</v>
      </c>
      <c r="I3460" s="13">
        <v>8.7912087912087905E-2</v>
      </c>
    </row>
    <row r="3461" spans="1:9" x14ac:dyDescent="0.35">
      <c r="A3461" s="13">
        <v>2013</v>
      </c>
      <c r="B3461" s="13" t="s">
        <v>30</v>
      </c>
      <c r="C3461" s="13" t="s">
        <v>48</v>
      </c>
      <c r="D3461" s="13">
        <v>2003</v>
      </c>
      <c r="E3461" s="14">
        <f>data_filtered[[#This Row],[test_year]]-data_filtered[[#This Row],[model_year]]</f>
        <v>10</v>
      </c>
      <c r="F3461" s="13">
        <v>135</v>
      </c>
      <c r="G3461" s="13">
        <v>13</v>
      </c>
      <c r="H3461" s="13">
        <v>148</v>
      </c>
      <c r="I3461" s="13">
        <v>8.7837837837837801E-2</v>
      </c>
    </row>
    <row r="3462" spans="1:9" x14ac:dyDescent="0.35">
      <c r="A3462" s="14">
        <v>2015</v>
      </c>
      <c r="B3462" s="14" t="s">
        <v>58</v>
      </c>
      <c r="C3462" s="14" t="s">
        <v>64</v>
      </c>
      <c r="D3462" s="14">
        <v>2005</v>
      </c>
      <c r="E3462" s="14">
        <f>data_filtered[[#This Row],[test_year]]-data_filtered[[#This Row],[model_year]]</f>
        <v>10</v>
      </c>
      <c r="F3462" s="14">
        <v>135</v>
      </c>
      <c r="G3462" s="14">
        <v>13</v>
      </c>
      <c r="H3462" s="14">
        <v>148</v>
      </c>
      <c r="I3462" s="14">
        <v>8.7837837837837801E-2</v>
      </c>
    </row>
    <row r="3463" spans="1:9" x14ac:dyDescent="0.35">
      <c r="A3463" s="14">
        <v>2013</v>
      </c>
      <c r="B3463" s="14" t="s">
        <v>30</v>
      </c>
      <c r="C3463" s="14" t="s">
        <v>56</v>
      </c>
      <c r="D3463" s="14">
        <v>2003</v>
      </c>
      <c r="E3463" s="14">
        <f>data_filtered[[#This Row],[test_year]]-data_filtered[[#This Row],[model_year]]</f>
        <v>10</v>
      </c>
      <c r="F3463" s="14">
        <v>187</v>
      </c>
      <c r="G3463" s="14">
        <v>18</v>
      </c>
      <c r="H3463" s="14">
        <v>205</v>
      </c>
      <c r="I3463" s="14">
        <v>8.7804878048780496E-2</v>
      </c>
    </row>
    <row r="3464" spans="1:9" x14ac:dyDescent="0.35">
      <c r="A3464" s="14">
        <v>2015</v>
      </c>
      <c r="B3464" s="14" t="s">
        <v>106</v>
      </c>
      <c r="C3464" s="14" t="s">
        <v>107</v>
      </c>
      <c r="D3464" s="14">
        <v>2006</v>
      </c>
      <c r="E3464" s="14">
        <f>data_filtered[[#This Row],[test_year]]-data_filtered[[#This Row],[model_year]]</f>
        <v>9</v>
      </c>
      <c r="F3464" s="14">
        <v>104</v>
      </c>
      <c r="G3464" s="14">
        <v>10</v>
      </c>
      <c r="H3464" s="14">
        <v>114</v>
      </c>
      <c r="I3464" s="14">
        <v>8.7719298245614002E-2</v>
      </c>
    </row>
    <row r="3465" spans="1:9" x14ac:dyDescent="0.35">
      <c r="A3465" s="14">
        <v>2013</v>
      </c>
      <c r="B3465" s="14" t="s">
        <v>26</v>
      </c>
      <c r="C3465" s="14" t="s">
        <v>209</v>
      </c>
      <c r="D3465" s="14">
        <v>2002</v>
      </c>
      <c r="E3465" s="14">
        <f>data_filtered[[#This Row],[test_year]]-data_filtered[[#This Row],[model_year]]</f>
        <v>11</v>
      </c>
      <c r="F3465" s="14">
        <v>52</v>
      </c>
      <c r="G3465" s="14">
        <v>5</v>
      </c>
      <c r="H3465" s="14">
        <v>57</v>
      </c>
      <c r="I3465" s="14">
        <v>8.7719298245614002E-2</v>
      </c>
    </row>
    <row r="3466" spans="1:9" x14ac:dyDescent="0.35">
      <c r="A3466" s="14">
        <v>2014</v>
      </c>
      <c r="B3466" s="14" t="s">
        <v>24</v>
      </c>
      <c r="C3466" s="14" t="s">
        <v>210</v>
      </c>
      <c r="D3466" s="14">
        <v>2004</v>
      </c>
      <c r="E3466" s="14">
        <f>data_filtered[[#This Row],[test_year]]-data_filtered[[#This Row],[model_year]]</f>
        <v>10</v>
      </c>
      <c r="F3466" s="14">
        <v>52</v>
      </c>
      <c r="G3466" s="14">
        <v>5</v>
      </c>
      <c r="H3466" s="14">
        <v>57</v>
      </c>
      <c r="I3466" s="14">
        <v>8.7719298245614002E-2</v>
      </c>
    </row>
    <row r="3467" spans="1:9" x14ac:dyDescent="0.35">
      <c r="A3467" s="13">
        <v>2014</v>
      </c>
      <c r="B3467" s="13" t="s">
        <v>186</v>
      </c>
      <c r="C3467" s="13" t="s">
        <v>195</v>
      </c>
      <c r="D3467" s="13">
        <v>2006</v>
      </c>
      <c r="E3467" s="14">
        <f>data_filtered[[#This Row],[test_year]]-data_filtered[[#This Row],[model_year]]</f>
        <v>8</v>
      </c>
      <c r="F3467" s="13">
        <v>52</v>
      </c>
      <c r="G3467" s="13">
        <v>5</v>
      </c>
      <c r="H3467" s="13">
        <v>57</v>
      </c>
      <c r="I3467" s="13">
        <v>8.7719298245614002E-2</v>
      </c>
    </row>
    <row r="3468" spans="1:9" x14ac:dyDescent="0.35">
      <c r="A3468" s="13">
        <v>2014</v>
      </c>
      <c r="B3468" s="13" t="s">
        <v>33</v>
      </c>
      <c r="C3468" s="13" t="s">
        <v>227</v>
      </c>
      <c r="D3468" s="13">
        <v>2002</v>
      </c>
      <c r="E3468" s="14">
        <f>data_filtered[[#This Row],[test_year]]-data_filtered[[#This Row],[model_year]]</f>
        <v>12</v>
      </c>
      <c r="F3468" s="13">
        <v>52</v>
      </c>
      <c r="G3468" s="13">
        <v>5</v>
      </c>
      <c r="H3468" s="13">
        <v>57</v>
      </c>
      <c r="I3468" s="13">
        <v>8.7719298245614002E-2</v>
      </c>
    </row>
    <row r="3469" spans="1:9" x14ac:dyDescent="0.35">
      <c r="A3469" s="14">
        <v>2015</v>
      </c>
      <c r="B3469" s="14" t="s">
        <v>92</v>
      </c>
      <c r="C3469" s="14" t="s">
        <v>288</v>
      </c>
      <c r="D3469" s="14">
        <v>2006</v>
      </c>
      <c r="E3469" s="14">
        <f>data_filtered[[#This Row],[test_year]]-data_filtered[[#This Row],[model_year]]</f>
        <v>9</v>
      </c>
      <c r="F3469" s="14">
        <v>52</v>
      </c>
      <c r="G3469" s="14">
        <v>5</v>
      </c>
      <c r="H3469" s="14">
        <v>57</v>
      </c>
      <c r="I3469" s="14">
        <v>8.7719298245614002E-2</v>
      </c>
    </row>
    <row r="3470" spans="1:9" x14ac:dyDescent="0.35">
      <c r="A3470" s="13">
        <v>2016</v>
      </c>
      <c r="B3470" s="13" t="s">
        <v>118</v>
      </c>
      <c r="C3470" s="13" t="s">
        <v>119</v>
      </c>
      <c r="D3470" s="13">
        <v>2010</v>
      </c>
      <c r="E3470" s="14">
        <f>data_filtered[[#This Row],[test_year]]-data_filtered[[#This Row],[model_year]]</f>
        <v>6</v>
      </c>
      <c r="F3470" s="13">
        <v>52</v>
      </c>
      <c r="G3470" s="13">
        <v>5</v>
      </c>
      <c r="H3470" s="13">
        <v>57</v>
      </c>
      <c r="I3470" s="13">
        <v>8.7719298245614002E-2</v>
      </c>
    </row>
    <row r="3471" spans="1:9" x14ac:dyDescent="0.35">
      <c r="A3471" s="14">
        <v>2016</v>
      </c>
      <c r="B3471" s="14" t="s">
        <v>24</v>
      </c>
      <c r="C3471" s="14" t="s">
        <v>295</v>
      </c>
      <c r="D3471" s="14">
        <v>2004</v>
      </c>
      <c r="E3471" s="14">
        <f>data_filtered[[#This Row],[test_year]]-data_filtered[[#This Row],[model_year]]</f>
        <v>12</v>
      </c>
      <c r="F3471" s="14">
        <v>52</v>
      </c>
      <c r="G3471" s="14">
        <v>5</v>
      </c>
      <c r="H3471" s="14">
        <v>57</v>
      </c>
      <c r="I3471" s="14">
        <v>8.7719298245614002E-2</v>
      </c>
    </row>
    <row r="3472" spans="1:9" x14ac:dyDescent="0.35">
      <c r="A3472" s="13">
        <v>2016</v>
      </c>
      <c r="B3472" s="13" t="s">
        <v>24</v>
      </c>
      <c r="C3472" s="13" t="s">
        <v>295</v>
      </c>
      <c r="D3472" s="13">
        <v>2007</v>
      </c>
      <c r="E3472" s="14">
        <f>data_filtered[[#This Row],[test_year]]-data_filtered[[#This Row],[model_year]]</f>
        <v>9</v>
      </c>
      <c r="F3472" s="13">
        <v>52</v>
      </c>
      <c r="G3472" s="13">
        <v>5</v>
      </c>
      <c r="H3472" s="13">
        <v>57</v>
      </c>
      <c r="I3472" s="13">
        <v>8.7719298245614002E-2</v>
      </c>
    </row>
    <row r="3473" spans="1:9" x14ac:dyDescent="0.35">
      <c r="A3473" s="14">
        <v>2016</v>
      </c>
      <c r="B3473" s="14" t="s">
        <v>37</v>
      </c>
      <c r="C3473" s="14" t="s">
        <v>157</v>
      </c>
      <c r="D3473" s="14">
        <v>2005</v>
      </c>
      <c r="E3473" s="14">
        <f>data_filtered[[#This Row],[test_year]]-data_filtered[[#This Row],[model_year]]</f>
        <v>11</v>
      </c>
      <c r="F3473" s="14">
        <v>52</v>
      </c>
      <c r="G3473" s="14">
        <v>5</v>
      </c>
      <c r="H3473" s="14">
        <v>57</v>
      </c>
      <c r="I3473" s="14">
        <v>8.7719298245614002E-2</v>
      </c>
    </row>
    <row r="3474" spans="1:9" x14ac:dyDescent="0.35">
      <c r="A3474" s="13">
        <v>2016</v>
      </c>
      <c r="B3474" s="13" t="s">
        <v>26</v>
      </c>
      <c r="C3474" s="13" t="s">
        <v>223</v>
      </c>
      <c r="D3474" s="13">
        <v>2005</v>
      </c>
      <c r="E3474" s="14">
        <f>data_filtered[[#This Row],[test_year]]-data_filtered[[#This Row],[model_year]]</f>
        <v>11</v>
      </c>
      <c r="F3474" s="13">
        <v>52</v>
      </c>
      <c r="G3474" s="13">
        <v>5</v>
      </c>
      <c r="H3474" s="13">
        <v>57</v>
      </c>
      <c r="I3474" s="13">
        <v>8.7719298245614002E-2</v>
      </c>
    </row>
    <row r="3475" spans="1:9" x14ac:dyDescent="0.35">
      <c r="A3475" s="13">
        <v>2017</v>
      </c>
      <c r="B3475" s="13" t="s">
        <v>52</v>
      </c>
      <c r="C3475" s="13" t="s">
        <v>74</v>
      </c>
      <c r="D3475" s="13">
        <v>2000</v>
      </c>
      <c r="E3475" s="14">
        <f>data_filtered[[#This Row],[test_year]]-data_filtered[[#This Row],[model_year]]</f>
        <v>17</v>
      </c>
      <c r="F3475" s="13">
        <v>52</v>
      </c>
      <c r="G3475" s="13">
        <v>5</v>
      </c>
      <c r="H3475" s="13">
        <v>57</v>
      </c>
      <c r="I3475" s="13">
        <v>8.7719298245614002E-2</v>
      </c>
    </row>
    <row r="3476" spans="1:9" x14ac:dyDescent="0.35">
      <c r="A3476" s="13">
        <v>2017</v>
      </c>
      <c r="B3476" s="13" t="s">
        <v>30</v>
      </c>
      <c r="C3476" s="13" t="s">
        <v>85</v>
      </c>
      <c r="D3476" s="13">
        <v>2003</v>
      </c>
      <c r="E3476" s="14">
        <f>data_filtered[[#This Row],[test_year]]-data_filtered[[#This Row],[model_year]]</f>
        <v>14</v>
      </c>
      <c r="F3476" s="13">
        <v>125</v>
      </c>
      <c r="G3476" s="13">
        <v>12</v>
      </c>
      <c r="H3476" s="13">
        <v>137</v>
      </c>
      <c r="I3476" s="13">
        <v>8.7591240875912399E-2</v>
      </c>
    </row>
    <row r="3477" spans="1:9" x14ac:dyDescent="0.35">
      <c r="A3477" s="13">
        <v>2017</v>
      </c>
      <c r="B3477" s="13" t="s">
        <v>30</v>
      </c>
      <c r="C3477" s="13" t="s">
        <v>36</v>
      </c>
      <c r="D3477" s="13">
        <v>2005</v>
      </c>
      <c r="E3477" s="14">
        <f>data_filtered[[#This Row],[test_year]]-data_filtered[[#This Row],[model_year]]</f>
        <v>12</v>
      </c>
      <c r="F3477" s="13">
        <v>219</v>
      </c>
      <c r="G3477" s="13">
        <v>21</v>
      </c>
      <c r="H3477" s="13">
        <v>240</v>
      </c>
      <c r="I3477" s="13">
        <v>8.7499999999999994E-2</v>
      </c>
    </row>
    <row r="3478" spans="1:9" x14ac:dyDescent="0.35">
      <c r="A3478" s="14">
        <v>2013</v>
      </c>
      <c r="B3478" s="14" t="s">
        <v>102</v>
      </c>
      <c r="C3478" s="14" t="s">
        <v>184</v>
      </c>
      <c r="D3478" s="14">
        <v>2002</v>
      </c>
      <c r="E3478" s="14">
        <f>data_filtered[[#This Row],[test_year]]-data_filtered[[#This Row],[model_year]]</f>
        <v>11</v>
      </c>
      <c r="F3478" s="14">
        <v>73</v>
      </c>
      <c r="G3478" s="14">
        <v>7</v>
      </c>
      <c r="H3478" s="14">
        <v>80</v>
      </c>
      <c r="I3478" s="14">
        <v>8.7499999999999994E-2</v>
      </c>
    </row>
    <row r="3479" spans="1:9" x14ac:dyDescent="0.35">
      <c r="A3479" s="13">
        <v>2014</v>
      </c>
      <c r="B3479" s="13" t="s">
        <v>26</v>
      </c>
      <c r="C3479" s="13" t="s">
        <v>54</v>
      </c>
      <c r="D3479" s="13">
        <v>2011</v>
      </c>
      <c r="E3479" s="14">
        <f>data_filtered[[#This Row],[test_year]]-data_filtered[[#This Row],[model_year]]</f>
        <v>3</v>
      </c>
      <c r="F3479" s="13">
        <v>73</v>
      </c>
      <c r="G3479" s="13">
        <v>7</v>
      </c>
      <c r="H3479" s="13">
        <v>80</v>
      </c>
      <c r="I3479" s="13">
        <v>8.7499999999999994E-2</v>
      </c>
    </row>
    <row r="3480" spans="1:9" x14ac:dyDescent="0.35">
      <c r="A3480" s="14">
        <v>2016</v>
      </c>
      <c r="B3480" s="14" t="s">
        <v>26</v>
      </c>
      <c r="C3480" s="14" t="s">
        <v>78</v>
      </c>
      <c r="D3480" s="14">
        <v>2000</v>
      </c>
      <c r="E3480" s="14">
        <f>data_filtered[[#This Row],[test_year]]-data_filtered[[#This Row],[model_year]]</f>
        <v>16</v>
      </c>
      <c r="F3480" s="14">
        <v>73</v>
      </c>
      <c r="G3480" s="14">
        <v>7</v>
      </c>
      <c r="H3480" s="14">
        <v>80</v>
      </c>
      <c r="I3480" s="14">
        <v>8.7499999999999994E-2</v>
      </c>
    </row>
    <row r="3481" spans="1:9" x14ac:dyDescent="0.35">
      <c r="A3481" s="13">
        <v>2017</v>
      </c>
      <c r="B3481" s="13" t="s">
        <v>33</v>
      </c>
      <c r="C3481" s="13" t="s">
        <v>55</v>
      </c>
      <c r="D3481" s="13">
        <v>2008</v>
      </c>
      <c r="E3481" s="14">
        <f>data_filtered[[#This Row],[test_year]]-data_filtered[[#This Row],[model_year]]</f>
        <v>9</v>
      </c>
      <c r="F3481" s="13">
        <v>73</v>
      </c>
      <c r="G3481" s="13">
        <v>7</v>
      </c>
      <c r="H3481" s="13">
        <v>80</v>
      </c>
      <c r="I3481" s="13">
        <v>8.7499999999999994E-2</v>
      </c>
    </row>
    <row r="3482" spans="1:9" x14ac:dyDescent="0.35">
      <c r="A3482" s="13">
        <v>2014</v>
      </c>
      <c r="B3482" s="13" t="s">
        <v>30</v>
      </c>
      <c r="C3482" s="13" t="s">
        <v>32</v>
      </c>
      <c r="D3482" s="13">
        <v>2004</v>
      </c>
      <c r="E3482" s="14">
        <f>data_filtered[[#This Row],[test_year]]-data_filtered[[#This Row],[model_year]]</f>
        <v>10</v>
      </c>
      <c r="F3482" s="13">
        <v>94</v>
      </c>
      <c r="G3482" s="13">
        <v>9</v>
      </c>
      <c r="H3482" s="13">
        <v>103</v>
      </c>
      <c r="I3482" s="13">
        <v>8.7378640776699004E-2</v>
      </c>
    </row>
    <row r="3483" spans="1:9" x14ac:dyDescent="0.35">
      <c r="A3483" s="14">
        <v>2016</v>
      </c>
      <c r="B3483" s="14" t="s">
        <v>67</v>
      </c>
      <c r="C3483" s="14" t="s">
        <v>68</v>
      </c>
      <c r="D3483" s="14">
        <v>2006</v>
      </c>
      <c r="E3483" s="14">
        <f>data_filtered[[#This Row],[test_year]]-data_filtered[[#This Row],[model_year]]</f>
        <v>10</v>
      </c>
      <c r="F3483" s="14">
        <v>115</v>
      </c>
      <c r="G3483" s="14">
        <v>11</v>
      </c>
      <c r="H3483" s="14">
        <v>126</v>
      </c>
      <c r="I3483" s="14">
        <v>8.7301587301587297E-2</v>
      </c>
    </row>
    <row r="3484" spans="1:9" x14ac:dyDescent="0.35">
      <c r="A3484" s="13">
        <v>2014</v>
      </c>
      <c r="B3484" s="13" t="s">
        <v>113</v>
      </c>
      <c r="C3484" s="13" t="s">
        <v>114</v>
      </c>
      <c r="D3484" s="13">
        <v>2004</v>
      </c>
      <c r="E3484" s="14">
        <f>data_filtered[[#This Row],[test_year]]-data_filtered[[#This Row],[model_year]]</f>
        <v>10</v>
      </c>
      <c r="F3484" s="13">
        <v>136</v>
      </c>
      <c r="G3484" s="13">
        <v>13</v>
      </c>
      <c r="H3484" s="13">
        <v>149</v>
      </c>
      <c r="I3484" s="13">
        <v>8.7248322147651006E-2</v>
      </c>
    </row>
    <row r="3485" spans="1:9" x14ac:dyDescent="0.35">
      <c r="A3485" s="14">
        <v>2014</v>
      </c>
      <c r="B3485" s="14" t="s">
        <v>30</v>
      </c>
      <c r="C3485" s="14" t="s">
        <v>44</v>
      </c>
      <c r="D3485" s="14">
        <v>2006</v>
      </c>
      <c r="E3485" s="14">
        <f>data_filtered[[#This Row],[test_year]]-data_filtered[[#This Row],[model_year]]</f>
        <v>8</v>
      </c>
      <c r="F3485" s="14">
        <v>157</v>
      </c>
      <c r="G3485" s="14">
        <v>15</v>
      </c>
      <c r="H3485" s="14">
        <v>172</v>
      </c>
      <c r="I3485" s="14">
        <v>8.7209302325581398E-2</v>
      </c>
    </row>
    <row r="3486" spans="1:9" x14ac:dyDescent="0.35">
      <c r="A3486" s="13">
        <v>2016</v>
      </c>
      <c r="B3486" s="13" t="s">
        <v>24</v>
      </c>
      <c r="C3486" s="13" t="s">
        <v>28</v>
      </c>
      <c r="D3486" s="13">
        <v>2011</v>
      </c>
      <c r="E3486" s="14">
        <f>data_filtered[[#This Row],[test_year]]-data_filtered[[#This Row],[model_year]]</f>
        <v>5</v>
      </c>
      <c r="F3486" s="13">
        <v>157</v>
      </c>
      <c r="G3486" s="13">
        <v>15</v>
      </c>
      <c r="H3486" s="13">
        <v>172</v>
      </c>
      <c r="I3486" s="13">
        <v>8.7209302325581398E-2</v>
      </c>
    </row>
    <row r="3487" spans="1:9" x14ac:dyDescent="0.35">
      <c r="A3487" s="14">
        <v>2015</v>
      </c>
      <c r="B3487" s="14" t="s">
        <v>30</v>
      </c>
      <c r="C3487" s="14" t="s">
        <v>31</v>
      </c>
      <c r="D3487" s="14">
        <v>2004</v>
      </c>
      <c r="E3487" s="14">
        <f>data_filtered[[#This Row],[test_year]]-data_filtered[[#This Row],[model_year]]</f>
        <v>11</v>
      </c>
      <c r="F3487" s="14">
        <v>315</v>
      </c>
      <c r="G3487" s="14">
        <v>30</v>
      </c>
      <c r="H3487" s="14">
        <v>345</v>
      </c>
      <c r="I3487" s="14">
        <v>8.6956521739130405E-2</v>
      </c>
    </row>
    <row r="3488" spans="1:9" x14ac:dyDescent="0.35">
      <c r="A3488" s="14">
        <v>2014</v>
      </c>
      <c r="B3488" s="14" t="s">
        <v>33</v>
      </c>
      <c r="C3488" s="14" t="s">
        <v>86</v>
      </c>
      <c r="D3488" s="14">
        <v>2006</v>
      </c>
      <c r="E3488" s="14">
        <f>data_filtered[[#This Row],[test_year]]-data_filtered[[#This Row],[model_year]]</f>
        <v>8</v>
      </c>
      <c r="F3488" s="14">
        <v>189</v>
      </c>
      <c r="G3488" s="14">
        <v>18</v>
      </c>
      <c r="H3488" s="14">
        <v>207</v>
      </c>
      <c r="I3488" s="14">
        <v>8.6956521739130405E-2</v>
      </c>
    </row>
    <row r="3489" spans="1:9" x14ac:dyDescent="0.35">
      <c r="A3489" s="14">
        <v>2017</v>
      </c>
      <c r="B3489" s="14" t="s">
        <v>26</v>
      </c>
      <c r="C3489" s="14" t="s">
        <v>35</v>
      </c>
      <c r="D3489" s="14">
        <v>2004</v>
      </c>
      <c r="E3489" s="14">
        <f>data_filtered[[#This Row],[test_year]]-data_filtered[[#This Row],[model_year]]</f>
        <v>13</v>
      </c>
      <c r="F3489" s="14">
        <v>189</v>
      </c>
      <c r="G3489" s="14">
        <v>18</v>
      </c>
      <c r="H3489" s="14">
        <v>207</v>
      </c>
      <c r="I3489" s="14">
        <v>8.6956521739130405E-2</v>
      </c>
    </row>
    <row r="3490" spans="1:9" x14ac:dyDescent="0.35">
      <c r="A3490" s="14">
        <v>2015</v>
      </c>
      <c r="B3490" s="14" t="s">
        <v>37</v>
      </c>
      <c r="C3490" s="14" t="s">
        <v>59</v>
      </c>
      <c r="D3490" s="14">
        <v>2004</v>
      </c>
      <c r="E3490" s="14">
        <f>data_filtered[[#This Row],[test_year]]-data_filtered[[#This Row],[model_year]]</f>
        <v>11</v>
      </c>
      <c r="F3490" s="14">
        <v>168</v>
      </c>
      <c r="G3490" s="14">
        <v>16</v>
      </c>
      <c r="H3490" s="14">
        <v>184</v>
      </c>
      <c r="I3490" s="14">
        <v>8.6956521739130405E-2</v>
      </c>
    </row>
    <row r="3491" spans="1:9" x14ac:dyDescent="0.35">
      <c r="A3491" s="13">
        <v>2013</v>
      </c>
      <c r="B3491" s="13" t="s">
        <v>26</v>
      </c>
      <c r="C3491" s="13" t="s">
        <v>110</v>
      </c>
      <c r="D3491" s="13">
        <v>2002</v>
      </c>
      <c r="E3491" s="14">
        <f>data_filtered[[#This Row],[test_year]]-data_filtered[[#This Row],[model_year]]</f>
        <v>11</v>
      </c>
      <c r="F3491" s="13">
        <v>126</v>
      </c>
      <c r="G3491" s="13">
        <v>12</v>
      </c>
      <c r="H3491" s="13">
        <v>138</v>
      </c>
      <c r="I3491" s="13">
        <v>8.6956521739130405E-2</v>
      </c>
    </row>
    <row r="3492" spans="1:9" x14ac:dyDescent="0.35">
      <c r="A3492" s="13">
        <v>2016</v>
      </c>
      <c r="B3492" s="13" t="s">
        <v>67</v>
      </c>
      <c r="C3492" s="13" t="s">
        <v>68</v>
      </c>
      <c r="D3492" s="13">
        <v>1999</v>
      </c>
      <c r="E3492" s="14">
        <f>data_filtered[[#This Row],[test_year]]-data_filtered[[#This Row],[model_year]]</f>
        <v>17</v>
      </c>
      <c r="F3492" s="13">
        <v>84</v>
      </c>
      <c r="G3492" s="13">
        <v>8</v>
      </c>
      <c r="H3492" s="13">
        <v>92</v>
      </c>
      <c r="I3492" s="13">
        <v>8.6956521739130405E-2</v>
      </c>
    </row>
    <row r="3493" spans="1:9" x14ac:dyDescent="0.35">
      <c r="A3493" s="13">
        <v>2017</v>
      </c>
      <c r="B3493" s="13" t="s">
        <v>52</v>
      </c>
      <c r="C3493" s="13" t="s">
        <v>108</v>
      </c>
      <c r="D3493" s="13">
        <v>2008</v>
      </c>
      <c r="E3493" s="14">
        <f>data_filtered[[#This Row],[test_year]]-data_filtered[[#This Row],[model_year]]</f>
        <v>9</v>
      </c>
      <c r="F3493" s="13">
        <v>84</v>
      </c>
      <c r="G3493" s="13">
        <v>8</v>
      </c>
      <c r="H3493" s="13">
        <v>92</v>
      </c>
      <c r="I3493" s="13">
        <v>8.6956521739130405E-2</v>
      </c>
    </row>
    <row r="3494" spans="1:9" x14ac:dyDescent="0.35">
      <c r="A3494" s="14">
        <v>2017</v>
      </c>
      <c r="B3494" s="14" t="s">
        <v>42</v>
      </c>
      <c r="C3494" s="14" t="s">
        <v>182</v>
      </c>
      <c r="D3494" s="14">
        <v>2003</v>
      </c>
      <c r="E3494" s="14">
        <f>data_filtered[[#This Row],[test_year]]-data_filtered[[#This Row],[model_year]]</f>
        <v>14</v>
      </c>
      <c r="F3494" s="14">
        <v>84</v>
      </c>
      <c r="G3494" s="14">
        <v>8</v>
      </c>
      <c r="H3494" s="14">
        <v>92</v>
      </c>
      <c r="I3494" s="14">
        <v>8.6956521739130405E-2</v>
      </c>
    </row>
    <row r="3495" spans="1:9" x14ac:dyDescent="0.35">
      <c r="A3495" s="13">
        <v>2013</v>
      </c>
      <c r="B3495" s="13" t="s">
        <v>30</v>
      </c>
      <c r="C3495" s="13" t="s">
        <v>40</v>
      </c>
      <c r="D3495" s="13">
        <v>1993</v>
      </c>
      <c r="E3495" s="14">
        <f>data_filtered[[#This Row],[test_year]]-data_filtered[[#This Row],[model_year]]</f>
        <v>20</v>
      </c>
      <c r="F3495" s="13">
        <v>63</v>
      </c>
      <c r="G3495" s="13">
        <v>6</v>
      </c>
      <c r="H3495" s="13">
        <v>69</v>
      </c>
      <c r="I3495" s="13">
        <v>8.6956521739130405E-2</v>
      </c>
    </row>
    <row r="3496" spans="1:9" x14ac:dyDescent="0.35">
      <c r="A3496" s="14">
        <v>2014</v>
      </c>
      <c r="B3496" s="14" t="s">
        <v>42</v>
      </c>
      <c r="C3496" s="14" t="s">
        <v>45</v>
      </c>
      <c r="D3496" s="14">
        <v>1997</v>
      </c>
      <c r="E3496" s="14">
        <f>data_filtered[[#This Row],[test_year]]-data_filtered[[#This Row],[model_year]]</f>
        <v>17</v>
      </c>
      <c r="F3496" s="14">
        <v>63</v>
      </c>
      <c r="G3496" s="14">
        <v>6</v>
      </c>
      <c r="H3496" s="14">
        <v>69</v>
      </c>
      <c r="I3496" s="14">
        <v>8.6956521739130405E-2</v>
      </c>
    </row>
    <row r="3497" spans="1:9" x14ac:dyDescent="0.35">
      <c r="A3497" s="14">
        <v>2015</v>
      </c>
      <c r="B3497" s="14" t="s">
        <v>190</v>
      </c>
      <c r="C3497" s="14" t="s">
        <v>219</v>
      </c>
      <c r="D3497" s="14">
        <v>2005</v>
      </c>
      <c r="E3497" s="14">
        <f>data_filtered[[#This Row],[test_year]]-data_filtered[[#This Row],[model_year]]</f>
        <v>10</v>
      </c>
      <c r="F3497" s="14">
        <v>63</v>
      </c>
      <c r="G3497" s="14">
        <v>6</v>
      </c>
      <c r="H3497" s="14">
        <v>69</v>
      </c>
      <c r="I3497" s="14">
        <v>8.6956521739130405E-2</v>
      </c>
    </row>
    <row r="3498" spans="1:9" x14ac:dyDescent="0.35">
      <c r="A3498" s="14">
        <v>2016</v>
      </c>
      <c r="B3498" s="14" t="s">
        <v>26</v>
      </c>
      <c r="C3498" s="14" t="s">
        <v>176</v>
      </c>
      <c r="D3498" s="14">
        <v>2000</v>
      </c>
      <c r="E3498" s="14">
        <f>data_filtered[[#This Row],[test_year]]-data_filtered[[#This Row],[model_year]]</f>
        <v>16</v>
      </c>
      <c r="F3498" s="14">
        <v>63</v>
      </c>
      <c r="G3498" s="14">
        <v>6</v>
      </c>
      <c r="H3498" s="14">
        <v>69</v>
      </c>
      <c r="I3498" s="14">
        <v>8.6956521739130405E-2</v>
      </c>
    </row>
    <row r="3499" spans="1:9" x14ac:dyDescent="0.35">
      <c r="A3499" s="14">
        <v>2017</v>
      </c>
      <c r="B3499" s="14" t="s">
        <v>42</v>
      </c>
      <c r="C3499" s="14" t="s">
        <v>263</v>
      </c>
      <c r="D3499" s="14">
        <v>2005</v>
      </c>
      <c r="E3499" s="14">
        <f>data_filtered[[#This Row],[test_year]]-data_filtered[[#This Row],[model_year]]</f>
        <v>12</v>
      </c>
      <c r="F3499" s="14">
        <v>63</v>
      </c>
      <c r="G3499" s="14">
        <v>6</v>
      </c>
      <c r="H3499" s="14">
        <v>69</v>
      </c>
      <c r="I3499" s="14">
        <v>8.6956521739130405E-2</v>
      </c>
    </row>
    <row r="3500" spans="1:9" x14ac:dyDescent="0.35">
      <c r="A3500" s="14">
        <v>2016</v>
      </c>
      <c r="B3500" s="14" t="s">
        <v>42</v>
      </c>
      <c r="C3500" s="14" t="s">
        <v>43</v>
      </c>
      <c r="D3500" s="14">
        <v>2004</v>
      </c>
      <c r="E3500" s="14">
        <f>data_filtered[[#This Row],[test_year]]-data_filtered[[#This Row],[model_year]]</f>
        <v>12</v>
      </c>
      <c r="F3500" s="14">
        <v>242</v>
      </c>
      <c r="G3500" s="14">
        <v>23</v>
      </c>
      <c r="H3500" s="14">
        <v>265</v>
      </c>
      <c r="I3500" s="14">
        <v>8.6792452830188702E-2</v>
      </c>
    </row>
    <row r="3501" spans="1:9" x14ac:dyDescent="0.35">
      <c r="A3501" s="13">
        <v>2014</v>
      </c>
      <c r="B3501" s="13" t="s">
        <v>52</v>
      </c>
      <c r="C3501" s="13" t="s">
        <v>61</v>
      </c>
      <c r="D3501" s="13">
        <v>1997</v>
      </c>
      <c r="E3501" s="14">
        <f>data_filtered[[#This Row],[test_year]]-data_filtered[[#This Row],[model_year]]</f>
        <v>17</v>
      </c>
      <c r="F3501" s="13">
        <v>158</v>
      </c>
      <c r="G3501" s="13">
        <v>15</v>
      </c>
      <c r="H3501" s="13">
        <v>173</v>
      </c>
      <c r="I3501" s="13">
        <v>8.6705202312138699E-2</v>
      </c>
    </row>
    <row r="3502" spans="1:9" x14ac:dyDescent="0.35">
      <c r="A3502" s="14">
        <v>2013</v>
      </c>
      <c r="B3502" s="14" t="s">
        <v>26</v>
      </c>
      <c r="C3502" s="14" t="s">
        <v>88</v>
      </c>
      <c r="D3502" s="14">
        <v>1997</v>
      </c>
      <c r="E3502" s="14">
        <f>data_filtered[[#This Row],[test_year]]-data_filtered[[#This Row],[model_year]]</f>
        <v>16</v>
      </c>
      <c r="F3502" s="14">
        <v>137</v>
      </c>
      <c r="G3502" s="14">
        <v>13</v>
      </c>
      <c r="H3502" s="14">
        <v>150</v>
      </c>
      <c r="I3502" s="14">
        <v>8.6666666666666697E-2</v>
      </c>
    </row>
    <row r="3503" spans="1:9" x14ac:dyDescent="0.35">
      <c r="A3503" s="13">
        <v>2017</v>
      </c>
      <c r="B3503" s="13" t="s">
        <v>30</v>
      </c>
      <c r="C3503" s="13" t="s">
        <v>48</v>
      </c>
      <c r="D3503" s="13">
        <v>2009</v>
      </c>
      <c r="E3503" s="14">
        <f>data_filtered[[#This Row],[test_year]]-data_filtered[[#This Row],[model_year]]</f>
        <v>8</v>
      </c>
      <c r="F3503" s="13">
        <v>137</v>
      </c>
      <c r="G3503" s="13">
        <v>13</v>
      </c>
      <c r="H3503" s="13">
        <v>150</v>
      </c>
      <c r="I3503" s="13">
        <v>8.6666666666666697E-2</v>
      </c>
    </row>
    <row r="3504" spans="1:9" x14ac:dyDescent="0.35">
      <c r="A3504" s="14">
        <v>2015</v>
      </c>
      <c r="B3504" s="14" t="s">
        <v>30</v>
      </c>
      <c r="C3504" s="14" t="s">
        <v>31</v>
      </c>
      <c r="D3504" s="14">
        <v>2013</v>
      </c>
      <c r="E3504" s="14">
        <f>data_filtered[[#This Row],[test_year]]-data_filtered[[#This Row],[model_year]]</f>
        <v>2</v>
      </c>
      <c r="F3504" s="14">
        <v>116</v>
      </c>
      <c r="G3504" s="14">
        <v>11</v>
      </c>
      <c r="H3504" s="14">
        <v>127</v>
      </c>
      <c r="I3504" s="14">
        <v>8.6614173228346497E-2</v>
      </c>
    </row>
    <row r="3505" spans="1:9" x14ac:dyDescent="0.35">
      <c r="A3505" s="14">
        <v>2013</v>
      </c>
      <c r="B3505" s="14" t="s">
        <v>37</v>
      </c>
      <c r="C3505" s="14" t="s">
        <v>39</v>
      </c>
      <c r="D3505" s="14">
        <v>2003</v>
      </c>
      <c r="E3505" s="14">
        <f>data_filtered[[#This Row],[test_year]]-data_filtered[[#This Row],[model_year]]</f>
        <v>10</v>
      </c>
      <c r="F3505" s="14">
        <v>74</v>
      </c>
      <c r="G3505" s="14">
        <v>7</v>
      </c>
      <c r="H3505" s="14">
        <v>81</v>
      </c>
      <c r="I3505" s="14">
        <v>8.6419753086419707E-2</v>
      </c>
    </row>
    <row r="3506" spans="1:9" x14ac:dyDescent="0.35">
      <c r="A3506" s="13">
        <v>2014</v>
      </c>
      <c r="B3506" s="13" t="s">
        <v>104</v>
      </c>
      <c r="C3506" s="13" t="s">
        <v>140</v>
      </c>
      <c r="D3506" s="13">
        <v>1996</v>
      </c>
      <c r="E3506" s="14">
        <f>data_filtered[[#This Row],[test_year]]-data_filtered[[#This Row],[model_year]]</f>
        <v>18</v>
      </c>
      <c r="F3506" s="13">
        <v>74</v>
      </c>
      <c r="G3506" s="13">
        <v>7</v>
      </c>
      <c r="H3506" s="13">
        <v>81</v>
      </c>
      <c r="I3506" s="13">
        <v>8.6419753086419707E-2</v>
      </c>
    </row>
    <row r="3507" spans="1:9" x14ac:dyDescent="0.35">
      <c r="A3507" s="13">
        <v>2015</v>
      </c>
      <c r="B3507" s="13" t="s">
        <v>24</v>
      </c>
      <c r="C3507" s="13" t="s">
        <v>210</v>
      </c>
      <c r="D3507" s="13">
        <v>2005</v>
      </c>
      <c r="E3507" s="14">
        <f>data_filtered[[#This Row],[test_year]]-data_filtered[[#This Row],[model_year]]</f>
        <v>10</v>
      </c>
      <c r="F3507" s="13">
        <v>74</v>
      </c>
      <c r="G3507" s="13">
        <v>7</v>
      </c>
      <c r="H3507" s="13">
        <v>81</v>
      </c>
      <c r="I3507" s="13">
        <v>8.6419753086419707E-2</v>
      </c>
    </row>
    <row r="3508" spans="1:9" x14ac:dyDescent="0.35">
      <c r="A3508" s="14">
        <v>2016</v>
      </c>
      <c r="B3508" s="14" t="s">
        <v>52</v>
      </c>
      <c r="C3508" s="14" t="s">
        <v>150</v>
      </c>
      <c r="D3508" s="14">
        <v>2012</v>
      </c>
      <c r="E3508" s="14">
        <f>data_filtered[[#This Row],[test_year]]-data_filtered[[#This Row],[model_year]]</f>
        <v>4</v>
      </c>
      <c r="F3508" s="14">
        <v>74</v>
      </c>
      <c r="G3508" s="14">
        <v>7</v>
      </c>
      <c r="H3508" s="14">
        <v>81</v>
      </c>
      <c r="I3508" s="14">
        <v>8.6419753086419707E-2</v>
      </c>
    </row>
    <row r="3509" spans="1:9" x14ac:dyDescent="0.35">
      <c r="A3509" s="14">
        <v>2014</v>
      </c>
      <c r="B3509" s="14" t="s">
        <v>24</v>
      </c>
      <c r="C3509" s="14" t="s">
        <v>46</v>
      </c>
      <c r="D3509" s="14">
        <v>2012</v>
      </c>
      <c r="E3509" s="14">
        <f>data_filtered[[#This Row],[test_year]]-data_filtered[[#This Row],[model_year]]</f>
        <v>2</v>
      </c>
      <c r="F3509" s="14">
        <v>127</v>
      </c>
      <c r="G3509" s="14">
        <v>12</v>
      </c>
      <c r="H3509" s="14">
        <v>139</v>
      </c>
      <c r="I3509" s="14">
        <v>8.6330935251798593E-2</v>
      </c>
    </row>
    <row r="3510" spans="1:9" x14ac:dyDescent="0.35">
      <c r="A3510" s="13">
        <v>2017</v>
      </c>
      <c r="B3510" s="13" t="s">
        <v>30</v>
      </c>
      <c r="C3510" s="13" t="s">
        <v>48</v>
      </c>
      <c r="D3510" s="13">
        <v>2006</v>
      </c>
      <c r="E3510" s="14">
        <f>data_filtered[[#This Row],[test_year]]-data_filtered[[#This Row],[model_year]]</f>
        <v>11</v>
      </c>
      <c r="F3510" s="13">
        <v>127</v>
      </c>
      <c r="G3510" s="13">
        <v>12</v>
      </c>
      <c r="H3510" s="13">
        <v>139</v>
      </c>
      <c r="I3510" s="13">
        <v>8.6330935251798593E-2</v>
      </c>
    </row>
    <row r="3511" spans="1:9" x14ac:dyDescent="0.35">
      <c r="A3511" s="14">
        <v>2016</v>
      </c>
      <c r="B3511" s="14" t="s">
        <v>37</v>
      </c>
      <c r="C3511" s="14" t="s">
        <v>59</v>
      </c>
      <c r="D3511" s="14">
        <v>2004</v>
      </c>
      <c r="E3511" s="14">
        <f>data_filtered[[#This Row],[test_year]]-data_filtered[[#This Row],[model_year]]</f>
        <v>12</v>
      </c>
      <c r="F3511" s="14">
        <v>159</v>
      </c>
      <c r="G3511" s="14">
        <v>15</v>
      </c>
      <c r="H3511" s="14">
        <v>174</v>
      </c>
      <c r="I3511" s="14">
        <v>8.6206896551724102E-2</v>
      </c>
    </row>
    <row r="3512" spans="1:9" x14ac:dyDescent="0.35">
      <c r="A3512" s="13">
        <v>2014</v>
      </c>
      <c r="B3512" s="13" t="s">
        <v>104</v>
      </c>
      <c r="C3512" s="13" t="s">
        <v>115</v>
      </c>
      <c r="D3512" s="13">
        <v>2002</v>
      </c>
      <c r="E3512" s="14">
        <f>data_filtered[[#This Row],[test_year]]-data_filtered[[#This Row],[model_year]]</f>
        <v>12</v>
      </c>
      <c r="F3512" s="13">
        <v>106</v>
      </c>
      <c r="G3512" s="13">
        <v>10</v>
      </c>
      <c r="H3512" s="13">
        <v>116</v>
      </c>
      <c r="I3512" s="13">
        <v>8.6206896551724102E-2</v>
      </c>
    </row>
    <row r="3513" spans="1:9" x14ac:dyDescent="0.35">
      <c r="A3513" s="13">
        <v>2016</v>
      </c>
      <c r="B3513" s="13" t="s">
        <v>42</v>
      </c>
      <c r="C3513" s="13" t="s">
        <v>45</v>
      </c>
      <c r="D3513" s="13">
        <v>2002</v>
      </c>
      <c r="E3513" s="14">
        <f>data_filtered[[#This Row],[test_year]]-data_filtered[[#This Row],[model_year]]</f>
        <v>14</v>
      </c>
      <c r="F3513" s="13">
        <v>106</v>
      </c>
      <c r="G3513" s="13">
        <v>10</v>
      </c>
      <c r="H3513" s="13">
        <v>116</v>
      </c>
      <c r="I3513" s="13">
        <v>8.6206896551724102E-2</v>
      </c>
    </row>
    <row r="3514" spans="1:9" x14ac:dyDescent="0.35">
      <c r="A3514" s="14">
        <v>2013</v>
      </c>
      <c r="B3514" s="14" t="s">
        <v>52</v>
      </c>
      <c r="C3514" s="14" t="s">
        <v>296</v>
      </c>
      <c r="D3514" s="14">
        <v>2000</v>
      </c>
      <c r="E3514" s="14">
        <f>data_filtered[[#This Row],[test_year]]-data_filtered[[#This Row],[model_year]]</f>
        <v>13</v>
      </c>
      <c r="F3514" s="14">
        <v>53</v>
      </c>
      <c r="G3514" s="14">
        <v>5</v>
      </c>
      <c r="H3514" s="14">
        <v>58</v>
      </c>
      <c r="I3514" s="14">
        <v>8.6206896551724102E-2</v>
      </c>
    </row>
    <row r="3515" spans="1:9" x14ac:dyDescent="0.35">
      <c r="A3515" s="13">
        <v>2013</v>
      </c>
      <c r="B3515" s="13" t="s">
        <v>52</v>
      </c>
      <c r="C3515" s="13" t="s">
        <v>74</v>
      </c>
      <c r="D3515" s="13">
        <v>2000</v>
      </c>
      <c r="E3515" s="14">
        <f>data_filtered[[#This Row],[test_year]]-data_filtered[[#This Row],[model_year]]</f>
        <v>13</v>
      </c>
      <c r="F3515" s="13">
        <v>53</v>
      </c>
      <c r="G3515" s="13">
        <v>5</v>
      </c>
      <c r="H3515" s="13">
        <v>58</v>
      </c>
      <c r="I3515" s="13">
        <v>8.6206896551724102E-2</v>
      </c>
    </row>
    <row r="3516" spans="1:9" x14ac:dyDescent="0.35">
      <c r="A3516" s="14">
        <v>2013</v>
      </c>
      <c r="B3516" s="14" t="s">
        <v>30</v>
      </c>
      <c r="C3516" s="14" t="s">
        <v>225</v>
      </c>
      <c r="D3516" s="14">
        <v>2004</v>
      </c>
      <c r="E3516" s="14">
        <f>data_filtered[[#This Row],[test_year]]-data_filtered[[#This Row],[model_year]]</f>
        <v>9</v>
      </c>
      <c r="F3516" s="14">
        <v>53</v>
      </c>
      <c r="G3516" s="14">
        <v>5</v>
      </c>
      <c r="H3516" s="14">
        <v>58</v>
      </c>
      <c r="I3516" s="14">
        <v>8.6206896551724102E-2</v>
      </c>
    </row>
    <row r="3517" spans="1:9" x14ac:dyDescent="0.35">
      <c r="A3517" s="13">
        <v>2013</v>
      </c>
      <c r="B3517" s="13" t="s">
        <v>26</v>
      </c>
      <c r="C3517" s="13" t="s">
        <v>110</v>
      </c>
      <c r="D3517" s="13">
        <v>1996</v>
      </c>
      <c r="E3517" s="14">
        <f>data_filtered[[#This Row],[test_year]]-data_filtered[[#This Row],[model_year]]</f>
        <v>17</v>
      </c>
      <c r="F3517" s="13">
        <v>53</v>
      </c>
      <c r="G3517" s="13">
        <v>5</v>
      </c>
      <c r="H3517" s="13">
        <v>58</v>
      </c>
      <c r="I3517" s="13">
        <v>8.6206896551724102E-2</v>
      </c>
    </row>
    <row r="3518" spans="1:9" x14ac:dyDescent="0.35">
      <c r="A3518" s="13">
        <v>2015</v>
      </c>
      <c r="B3518" s="13" t="s">
        <v>33</v>
      </c>
      <c r="C3518" s="13" t="s">
        <v>34</v>
      </c>
      <c r="D3518" s="13">
        <v>1999</v>
      </c>
      <c r="E3518" s="14">
        <f>data_filtered[[#This Row],[test_year]]-data_filtered[[#This Row],[model_year]]</f>
        <v>16</v>
      </c>
      <c r="F3518" s="13">
        <v>53</v>
      </c>
      <c r="G3518" s="13">
        <v>5</v>
      </c>
      <c r="H3518" s="13">
        <v>58</v>
      </c>
      <c r="I3518" s="13">
        <v>8.6206896551724102E-2</v>
      </c>
    </row>
    <row r="3519" spans="1:9" x14ac:dyDescent="0.35">
      <c r="A3519" s="13">
        <v>2015</v>
      </c>
      <c r="B3519" s="13" t="s">
        <v>26</v>
      </c>
      <c r="C3519" s="13" t="s">
        <v>279</v>
      </c>
      <c r="D3519" s="13">
        <v>1998</v>
      </c>
      <c r="E3519" s="14">
        <f>data_filtered[[#This Row],[test_year]]-data_filtered[[#This Row],[model_year]]</f>
        <v>17</v>
      </c>
      <c r="F3519" s="13">
        <v>53</v>
      </c>
      <c r="G3519" s="13">
        <v>5</v>
      </c>
      <c r="H3519" s="13">
        <v>58</v>
      </c>
      <c r="I3519" s="13">
        <v>8.6206896551724102E-2</v>
      </c>
    </row>
    <row r="3520" spans="1:9" x14ac:dyDescent="0.35">
      <c r="A3520" s="13">
        <v>2016</v>
      </c>
      <c r="B3520" s="13" t="s">
        <v>33</v>
      </c>
      <c r="C3520" s="13" t="s">
        <v>235</v>
      </c>
      <c r="D3520" s="13">
        <v>2007</v>
      </c>
      <c r="E3520" s="14">
        <f>data_filtered[[#This Row],[test_year]]-data_filtered[[#This Row],[model_year]]</f>
        <v>9</v>
      </c>
      <c r="F3520" s="13">
        <v>53</v>
      </c>
      <c r="G3520" s="13">
        <v>5</v>
      </c>
      <c r="H3520" s="13">
        <v>58</v>
      </c>
      <c r="I3520" s="13">
        <v>8.6206896551724102E-2</v>
      </c>
    </row>
    <row r="3521" spans="1:9" x14ac:dyDescent="0.35">
      <c r="A3521" s="14">
        <v>2017</v>
      </c>
      <c r="B3521" s="14" t="s">
        <v>24</v>
      </c>
      <c r="C3521" s="14" t="s">
        <v>188</v>
      </c>
      <c r="D3521" s="14">
        <v>2001</v>
      </c>
      <c r="E3521" s="14">
        <f>data_filtered[[#This Row],[test_year]]-data_filtered[[#This Row],[model_year]]</f>
        <v>16</v>
      </c>
      <c r="F3521" s="14">
        <v>53</v>
      </c>
      <c r="G3521" s="14">
        <v>5</v>
      </c>
      <c r="H3521" s="14">
        <v>58</v>
      </c>
      <c r="I3521" s="14">
        <v>8.6206896551724102E-2</v>
      </c>
    </row>
    <row r="3522" spans="1:9" x14ac:dyDescent="0.35">
      <c r="A3522" s="14">
        <v>2017</v>
      </c>
      <c r="B3522" s="14" t="s">
        <v>52</v>
      </c>
      <c r="C3522" s="14" t="s">
        <v>168</v>
      </c>
      <c r="D3522" s="14">
        <v>1995</v>
      </c>
      <c r="E3522" s="14">
        <f>data_filtered[[#This Row],[test_year]]-data_filtered[[#This Row],[model_year]]</f>
        <v>22</v>
      </c>
      <c r="F3522" s="14">
        <v>53</v>
      </c>
      <c r="G3522" s="14">
        <v>5</v>
      </c>
      <c r="H3522" s="14">
        <v>58</v>
      </c>
      <c r="I3522" s="14">
        <v>8.6206896551724102E-2</v>
      </c>
    </row>
    <row r="3523" spans="1:9" x14ac:dyDescent="0.35">
      <c r="A3523" s="13">
        <v>2017</v>
      </c>
      <c r="B3523" s="13" t="s">
        <v>42</v>
      </c>
      <c r="C3523" s="13" t="s">
        <v>96</v>
      </c>
      <c r="D3523" s="13">
        <v>2000</v>
      </c>
      <c r="E3523" s="14">
        <f>data_filtered[[#This Row],[test_year]]-data_filtered[[#This Row],[model_year]]</f>
        <v>17</v>
      </c>
      <c r="F3523" s="13">
        <v>53</v>
      </c>
      <c r="G3523" s="13">
        <v>5</v>
      </c>
      <c r="H3523" s="13">
        <v>58</v>
      </c>
      <c r="I3523" s="13">
        <v>8.6206896551724102E-2</v>
      </c>
    </row>
    <row r="3524" spans="1:9" x14ac:dyDescent="0.35">
      <c r="A3524" s="14">
        <v>2017</v>
      </c>
      <c r="B3524" s="14" t="s">
        <v>26</v>
      </c>
      <c r="C3524" s="14" t="s">
        <v>111</v>
      </c>
      <c r="D3524" s="14">
        <v>2003</v>
      </c>
      <c r="E3524" s="14">
        <f>data_filtered[[#This Row],[test_year]]-data_filtered[[#This Row],[model_year]]</f>
        <v>14</v>
      </c>
      <c r="F3524" s="14">
        <v>53</v>
      </c>
      <c r="G3524" s="14">
        <v>5</v>
      </c>
      <c r="H3524" s="14">
        <v>58</v>
      </c>
      <c r="I3524" s="14">
        <v>8.6206896551724102E-2</v>
      </c>
    </row>
    <row r="3525" spans="1:9" x14ac:dyDescent="0.35">
      <c r="A3525" s="14">
        <v>2013</v>
      </c>
      <c r="B3525" s="14" t="s">
        <v>30</v>
      </c>
      <c r="C3525" s="14" t="s">
        <v>75</v>
      </c>
      <c r="D3525" s="14">
        <v>2004</v>
      </c>
      <c r="E3525" s="14">
        <f>data_filtered[[#This Row],[test_year]]-data_filtered[[#This Row],[model_year]]</f>
        <v>9</v>
      </c>
      <c r="F3525" s="14">
        <v>191</v>
      </c>
      <c r="G3525" s="14">
        <v>18</v>
      </c>
      <c r="H3525" s="14">
        <v>209</v>
      </c>
      <c r="I3525" s="14">
        <v>8.6124401913875603E-2</v>
      </c>
    </row>
    <row r="3526" spans="1:9" x14ac:dyDescent="0.35">
      <c r="A3526" s="14">
        <v>2015</v>
      </c>
      <c r="B3526" s="14" t="s">
        <v>26</v>
      </c>
      <c r="C3526" s="14" t="s">
        <v>133</v>
      </c>
      <c r="D3526" s="14">
        <v>2000</v>
      </c>
      <c r="E3526" s="14">
        <f>data_filtered[[#This Row],[test_year]]-data_filtered[[#This Row],[model_year]]</f>
        <v>15</v>
      </c>
      <c r="F3526" s="14">
        <v>85</v>
      </c>
      <c r="G3526" s="14">
        <v>8</v>
      </c>
      <c r="H3526" s="14">
        <v>93</v>
      </c>
      <c r="I3526" s="14">
        <v>8.6021505376344107E-2</v>
      </c>
    </row>
    <row r="3527" spans="1:9" x14ac:dyDescent="0.35">
      <c r="A3527" s="13">
        <v>2017</v>
      </c>
      <c r="B3527" s="13" t="s">
        <v>104</v>
      </c>
      <c r="C3527" s="13" t="s">
        <v>115</v>
      </c>
      <c r="D3527" s="13">
        <v>2005</v>
      </c>
      <c r="E3527" s="14">
        <f>data_filtered[[#This Row],[test_year]]-data_filtered[[#This Row],[model_year]]</f>
        <v>12</v>
      </c>
      <c r="F3527" s="13">
        <v>85</v>
      </c>
      <c r="G3527" s="13">
        <v>8</v>
      </c>
      <c r="H3527" s="13">
        <v>93</v>
      </c>
      <c r="I3527" s="13">
        <v>8.6021505376344107E-2</v>
      </c>
    </row>
    <row r="3528" spans="1:9" x14ac:dyDescent="0.35">
      <c r="A3528" s="13">
        <v>2014</v>
      </c>
      <c r="B3528" s="13" t="s">
        <v>67</v>
      </c>
      <c r="C3528" s="13" t="s">
        <v>145</v>
      </c>
      <c r="D3528" s="13">
        <v>1996</v>
      </c>
      <c r="E3528" s="14">
        <f>data_filtered[[#This Row],[test_year]]-data_filtered[[#This Row],[model_year]]</f>
        <v>18</v>
      </c>
      <c r="F3528" s="13">
        <v>117</v>
      </c>
      <c r="G3528" s="13">
        <v>11</v>
      </c>
      <c r="H3528" s="13">
        <v>128</v>
      </c>
      <c r="I3528" s="13">
        <v>8.59375E-2</v>
      </c>
    </row>
    <row r="3529" spans="1:9" x14ac:dyDescent="0.35">
      <c r="A3529" s="14">
        <v>2015</v>
      </c>
      <c r="B3529" s="14" t="s">
        <v>30</v>
      </c>
      <c r="C3529" s="14" t="s">
        <v>56</v>
      </c>
      <c r="D3529" s="14">
        <v>2012</v>
      </c>
      <c r="E3529" s="14">
        <f>data_filtered[[#This Row],[test_year]]-data_filtered[[#This Row],[model_year]]</f>
        <v>3</v>
      </c>
      <c r="F3529" s="14">
        <v>117</v>
      </c>
      <c r="G3529" s="14">
        <v>11</v>
      </c>
      <c r="H3529" s="14">
        <v>128</v>
      </c>
      <c r="I3529" s="14">
        <v>8.59375E-2</v>
      </c>
    </row>
    <row r="3530" spans="1:9" x14ac:dyDescent="0.35">
      <c r="A3530" s="14">
        <v>2013</v>
      </c>
      <c r="B3530" s="14" t="s">
        <v>26</v>
      </c>
      <c r="C3530" s="14" t="s">
        <v>27</v>
      </c>
      <c r="D3530" s="14">
        <v>1994</v>
      </c>
      <c r="E3530" s="14">
        <f>data_filtered[[#This Row],[test_year]]-data_filtered[[#This Row],[model_year]]</f>
        <v>19</v>
      </c>
      <c r="F3530" s="14">
        <v>149</v>
      </c>
      <c r="G3530" s="14">
        <v>14</v>
      </c>
      <c r="H3530" s="14">
        <v>163</v>
      </c>
      <c r="I3530" s="14">
        <v>8.5889570552147201E-2</v>
      </c>
    </row>
    <row r="3531" spans="1:9" x14ac:dyDescent="0.35">
      <c r="A3531" s="13">
        <v>2013</v>
      </c>
      <c r="B3531" s="13" t="s">
        <v>52</v>
      </c>
      <c r="C3531" s="13" t="s">
        <v>108</v>
      </c>
      <c r="D3531" s="13">
        <v>2007</v>
      </c>
      <c r="E3531" s="14">
        <f>data_filtered[[#This Row],[test_year]]-data_filtered[[#This Row],[model_year]]</f>
        <v>6</v>
      </c>
      <c r="F3531" s="13">
        <v>160</v>
      </c>
      <c r="G3531" s="13">
        <v>15</v>
      </c>
      <c r="H3531" s="13">
        <v>175</v>
      </c>
      <c r="I3531" s="13">
        <v>8.5714285714285701E-2</v>
      </c>
    </row>
    <row r="3532" spans="1:9" x14ac:dyDescent="0.35">
      <c r="A3532" s="13">
        <v>2016</v>
      </c>
      <c r="B3532" s="13" t="s">
        <v>33</v>
      </c>
      <c r="C3532" s="13" t="s">
        <v>86</v>
      </c>
      <c r="D3532" s="13">
        <v>2006</v>
      </c>
      <c r="E3532" s="14">
        <f>data_filtered[[#This Row],[test_year]]-data_filtered[[#This Row],[model_year]]</f>
        <v>10</v>
      </c>
      <c r="F3532" s="13">
        <v>160</v>
      </c>
      <c r="G3532" s="13">
        <v>15</v>
      </c>
      <c r="H3532" s="13">
        <v>175</v>
      </c>
      <c r="I3532" s="13">
        <v>8.5714285714285701E-2</v>
      </c>
    </row>
    <row r="3533" spans="1:9" x14ac:dyDescent="0.35">
      <c r="A3533" s="14">
        <v>2015</v>
      </c>
      <c r="B3533" s="14" t="s">
        <v>136</v>
      </c>
      <c r="C3533" s="14" t="s">
        <v>137</v>
      </c>
      <c r="D3533" s="14">
        <v>2006</v>
      </c>
      <c r="E3533" s="14">
        <f>data_filtered[[#This Row],[test_year]]-data_filtered[[#This Row],[model_year]]</f>
        <v>9</v>
      </c>
      <c r="F3533" s="14">
        <v>128</v>
      </c>
      <c r="G3533" s="14">
        <v>12</v>
      </c>
      <c r="H3533" s="14">
        <v>140</v>
      </c>
      <c r="I3533" s="14">
        <v>8.5714285714285701E-2</v>
      </c>
    </row>
    <row r="3534" spans="1:9" x14ac:dyDescent="0.35">
      <c r="A3534" s="13">
        <v>2016</v>
      </c>
      <c r="B3534" s="13" t="s">
        <v>52</v>
      </c>
      <c r="C3534" s="13" t="s">
        <v>74</v>
      </c>
      <c r="D3534" s="13">
        <v>2006</v>
      </c>
      <c r="E3534" s="14">
        <f>data_filtered[[#This Row],[test_year]]-data_filtered[[#This Row],[model_year]]</f>
        <v>10</v>
      </c>
      <c r="F3534" s="13">
        <v>128</v>
      </c>
      <c r="G3534" s="13">
        <v>12</v>
      </c>
      <c r="H3534" s="13">
        <v>140</v>
      </c>
      <c r="I3534" s="13">
        <v>8.5714285714285701E-2</v>
      </c>
    </row>
    <row r="3535" spans="1:9" x14ac:dyDescent="0.35">
      <c r="A3535" s="13">
        <v>2017</v>
      </c>
      <c r="B3535" s="13" t="s">
        <v>42</v>
      </c>
      <c r="C3535" s="13" t="s">
        <v>87</v>
      </c>
      <c r="D3535" s="13">
        <v>2000</v>
      </c>
      <c r="E3535" s="14">
        <f>data_filtered[[#This Row],[test_year]]-data_filtered[[#This Row],[model_year]]</f>
        <v>17</v>
      </c>
      <c r="F3535" s="13">
        <v>128</v>
      </c>
      <c r="G3535" s="13">
        <v>12</v>
      </c>
      <c r="H3535" s="13">
        <v>140</v>
      </c>
      <c r="I3535" s="13">
        <v>8.5714285714285701E-2</v>
      </c>
    </row>
    <row r="3536" spans="1:9" x14ac:dyDescent="0.35">
      <c r="A3536" s="14">
        <v>2013</v>
      </c>
      <c r="B3536" s="14" t="s">
        <v>98</v>
      </c>
      <c r="C3536" s="14" t="s">
        <v>41</v>
      </c>
      <c r="D3536" s="14">
        <v>2004</v>
      </c>
      <c r="E3536" s="14">
        <f>data_filtered[[#This Row],[test_year]]-data_filtered[[#This Row],[model_year]]</f>
        <v>9</v>
      </c>
      <c r="F3536" s="14">
        <v>96</v>
      </c>
      <c r="G3536" s="14">
        <v>9</v>
      </c>
      <c r="H3536" s="14">
        <v>105</v>
      </c>
      <c r="I3536" s="14">
        <v>8.5714285714285701E-2</v>
      </c>
    </row>
    <row r="3537" spans="1:9" x14ac:dyDescent="0.35">
      <c r="A3537" s="13">
        <v>2014</v>
      </c>
      <c r="B3537" s="13" t="s">
        <v>30</v>
      </c>
      <c r="C3537" s="13" t="s">
        <v>162</v>
      </c>
      <c r="D3537" s="13">
        <v>1995</v>
      </c>
      <c r="E3537" s="14">
        <f>data_filtered[[#This Row],[test_year]]-data_filtered[[#This Row],[model_year]]</f>
        <v>19</v>
      </c>
      <c r="F3537" s="13">
        <v>96</v>
      </c>
      <c r="G3537" s="13">
        <v>9</v>
      </c>
      <c r="H3537" s="13">
        <v>105</v>
      </c>
      <c r="I3537" s="13">
        <v>8.5714285714285701E-2</v>
      </c>
    </row>
    <row r="3538" spans="1:9" x14ac:dyDescent="0.35">
      <c r="A3538" s="13">
        <v>2015</v>
      </c>
      <c r="B3538" s="13" t="s">
        <v>52</v>
      </c>
      <c r="C3538" s="13" t="s">
        <v>62</v>
      </c>
      <c r="D3538" s="13">
        <v>2005</v>
      </c>
      <c r="E3538" s="14">
        <f>data_filtered[[#This Row],[test_year]]-data_filtered[[#This Row],[model_year]]</f>
        <v>10</v>
      </c>
      <c r="F3538" s="13">
        <v>96</v>
      </c>
      <c r="G3538" s="13">
        <v>9</v>
      </c>
      <c r="H3538" s="13">
        <v>105</v>
      </c>
      <c r="I3538" s="13">
        <v>8.5714285714285701E-2</v>
      </c>
    </row>
    <row r="3539" spans="1:9" x14ac:dyDescent="0.35">
      <c r="A3539" s="14">
        <v>2016</v>
      </c>
      <c r="B3539" s="14" t="s">
        <v>52</v>
      </c>
      <c r="C3539" s="14" t="s">
        <v>91</v>
      </c>
      <c r="D3539" s="14">
        <v>2008</v>
      </c>
      <c r="E3539" s="14">
        <f>data_filtered[[#This Row],[test_year]]-data_filtered[[#This Row],[model_year]]</f>
        <v>8</v>
      </c>
      <c r="F3539" s="14">
        <v>96</v>
      </c>
      <c r="G3539" s="14">
        <v>9</v>
      </c>
      <c r="H3539" s="14">
        <v>105</v>
      </c>
      <c r="I3539" s="14">
        <v>8.5714285714285701E-2</v>
      </c>
    </row>
    <row r="3540" spans="1:9" x14ac:dyDescent="0.35">
      <c r="A3540" s="14">
        <v>2017</v>
      </c>
      <c r="B3540" s="14" t="s">
        <v>42</v>
      </c>
      <c r="C3540" s="14" t="s">
        <v>96</v>
      </c>
      <c r="D3540" s="14">
        <v>2002</v>
      </c>
      <c r="E3540" s="14">
        <f>data_filtered[[#This Row],[test_year]]-data_filtered[[#This Row],[model_year]]</f>
        <v>15</v>
      </c>
      <c r="F3540" s="14">
        <v>96</v>
      </c>
      <c r="G3540" s="14">
        <v>9</v>
      </c>
      <c r="H3540" s="14">
        <v>105</v>
      </c>
      <c r="I3540" s="14">
        <v>8.5714285714285701E-2</v>
      </c>
    </row>
    <row r="3541" spans="1:9" x14ac:dyDescent="0.35">
      <c r="A3541" s="14">
        <v>2013</v>
      </c>
      <c r="B3541" s="14" t="s">
        <v>30</v>
      </c>
      <c r="C3541" s="14" t="s">
        <v>278</v>
      </c>
      <c r="D3541" s="14">
        <v>2002</v>
      </c>
      <c r="E3541" s="14">
        <f>data_filtered[[#This Row],[test_year]]-data_filtered[[#This Row],[model_year]]</f>
        <v>11</v>
      </c>
      <c r="F3541" s="14">
        <v>64</v>
      </c>
      <c r="G3541" s="14">
        <v>6</v>
      </c>
      <c r="H3541" s="14">
        <v>70</v>
      </c>
      <c r="I3541" s="14">
        <v>8.5714285714285701E-2</v>
      </c>
    </row>
    <row r="3542" spans="1:9" x14ac:dyDescent="0.35">
      <c r="A3542" s="14">
        <v>2013</v>
      </c>
      <c r="B3542" s="14" t="s">
        <v>92</v>
      </c>
      <c r="C3542" s="14" t="s">
        <v>288</v>
      </c>
      <c r="D3542" s="14">
        <v>2007</v>
      </c>
      <c r="E3542" s="14">
        <f>data_filtered[[#This Row],[test_year]]-data_filtered[[#This Row],[model_year]]</f>
        <v>6</v>
      </c>
      <c r="F3542" s="14">
        <v>64</v>
      </c>
      <c r="G3542" s="14">
        <v>6</v>
      </c>
      <c r="H3542" s="14">
        <v>70</v>
      </c>
      <c r="I3542" s="14">
        <v>8.5714285714285701E-2</v>
      </c>
    </row>
    <row r="3543" spans="1:9" x14ac:dyDescent="0.35">
      <c r="A3543" s="14">
        <v>2014</v>
      </c>
      <c r="B3543" s="14" t="s">
        <v>106</v>
      </c>
      <c r="C3543" s="14" t="s">
        <v>174</v>
      </c>
      <c r="D3543" s="14">
        <v>2007</v>
      </c>
      <c r="E3543" s="14">
        <f>data_filtered[[#This Row],[test_year]]-data_filtered[[#This Row],[model_year]]</f>
        <v>7</v>
      </c>
      <c r="F3543" s="14">
        <v>64</v>
      </c>
      <c r="G3543" s="14">
        <v>6</v>
      </c>
      <c r="H3543" s="14">
        <v>70</v>
      </c>
      <c r="I3543" s="14">
        <v>8.5714285714285701E-2</v>
      </c>
    </row>
    <row r="3544" spans="1:9" x14ac:dyDescent="0.35">
      <c r="A3544" s="13">
        <v>2015</v>
      </c>
      <c r="B3544" s="13" t="s">
        <v>190</v>
      </c>
      <c r="C3544" s="13" t="s">
        <v>219</v>
      </c>
      <c r="D3544" s="13">
        <v>2006</v>
      </c>
      <c r="E3544" s="14">
        <f>data_filtered[[#This Row],[test_year]]-data_filtered[[#This Row],[model_year]]</f>
        <v>9</v>
      </c>
      <c r="F3544" s="13">
        <v>64</v>
      </c>
      <c r="G3544" s="13">
        <v>6</v>
      </c>
      <c r="H3544" s="13">
        <v>70</v>
      </c>
      <c r="I3544" s="13">
        <v>8.5714285714285701E-2</v>
      </c>
    </row>
    <row r="3545" spans="1:9" x14ac:dyDescent="0.35">
      <c r="A3545" s="13">
        <v>2017</v>
      </c>
      <c r="B3545" s="13" t="s">
        <v>52</v>
      </c>
      <c r="C3545" s="13" t="s">
        <v>168</v>
      </c>
      <c r="D3545" s="13">
        <v>1997</v>
      </c>
      <c r="E3545" s="14">
        <f>data_filtered[[#This Row],[test_year]]-data_filtered[[#This Row],[model_year]]</f>
        <v>20</v>
      </c>
      <c r="F3545" s="13">
        <v>64</v>
      </c>
      <c r="G3545" s="13">
        <v>6</v>
      </c>
      <c r="H3545" s="13">
        <v>70</v>
      </c>
      <c r="I3545" s="13">
        <v>8.5714285714285701E-2</v>
      </c>
    </row>
    <row r="3546" spans="1:9" x14ac:dyDescent="0.35">
      <c r="A3546" s="13">
        <v>2017</v>
      </c>
      <c r="B3546" s="13" t="s">
        <v>26</v>
      </c>
      <c r="C3546" s="13" t="s">
        <v>201</v>
      </c>
      <c r="D3546" s="13">
        <v>2002</v>
      </c>
      <c r="E3546" s="14">
        <f>data_filtered[[#This Row],[test_year]]-data_filtered[[#This Row],[model_year]]</f>
        <v>15</v>
      </c>
      <c r="F3546" s="13">
        <v>64</v>
      </c>
      <c r="G3546" s="13">
        <v>6</v>
      </c>
      <c r="H3546" s="13">
        <v>70</v>
      </c>
      <c r="I3546" s="13">
        <v>8.5714285714285701E-2</v>
      </c>
    </row>
    <row r="3547" spans="1:9" x14ac:dyDescent="0.35">
      <c r="A3547" s="13">
        <v>2015</v>
      </c>
      <c r="B3547" s="13" t="s">
        <v>42</v>
      </c>
      <c r="C3547" s="13" t="s">
        <v>43</v>
      </c>
      <c r="D3547" s="13">
        <v>2002</v>
      </c>
      <c r="E3547" s="14">
        <f>data_filtered[[#This Row],[test_year]]-data_filtered[[#This Row],[model_year]]</f>
        <v>13</v>
      </c>
      <c r="F3547" s="13">
        <v>235</v>
      </c>
      <c r="G3547" s="13">
        <v>22</v>
      </c>
      <c r="H3547" s="13">
        <v>257</v>
      </c>
      <c r="I3547" s="13">
        <v>8.56031128404669E-2</v>
      </c>
    </row>
    <row r="3548" spans="1:9" x14ac:dyDescent="0.35">
      <c r="A3548" s="14">
        <v>2015</v>
      </c>
      <c r="B3548" s="14" t="s">
        <v>106</v>
      </c>
      <c r="C3548" s="14" t="s">
        <v>107</v>
      </c>
      <c r="D3548" s="14">
        <v>2008</v>
      </c>
      <c r="E3548" s="14">
        <f>data_filtered[[#This Row],[test_year]]-data_filtered[[#This Row],[model_year]]</f>
        <v>7</v>
      </c>
      <c r="F3548" s="14">
        <v>139</v>
      </c>
      <c r="G3548" s="14">
        <v>13</v>
      </c>
      <c r="H3548" s="14">
        <v>152</v>
      </c>
      <c r="I3548" s="14">
        <v>8.55263157894737E-2</v>
      </c>
    </row>
    <row r="3549" spans="1:9" x14ac:dyDescent="0.35">
      <c r="A3549" s="13">
        <v>2017</v>
      </c>
      <c r="B3549" s="13" t="s">
        <v>104</v>
      </c>
      <c r="C3549" s="13" t="s">
        <v>105</v>
      </c>
      <c r="D3549" s="13">
        <v>2005</v>
      </c>
      <c r="E3549" s="14">
        <f>data_filtered[[#This Row],[test_year]]-data_filtered[[#This Row],[model_year]]</f>
        <v>12</v>
      </c>
      <c r="F3549" s="13">
        <v>107</v>
      </c>
      <c r="G3549" s="13">
        <v>10</v>
      </c>
      <c r="H3549" s="13">
        <v>117</v>
      </c>
      <c r="I3549" s="13">
        <v>8.54700854700855E-2</v>
      </c>
    </row>
    <row r="3550" spans="1:9" x14ac:dyDescent="0.35">
      <c r="A3550" s="14">
        <v>2017</v>
      </c>
      <c r="B3550" s="14" t="s">
        <v>30</v>
      </c>
      <c r="C3550" s="14" t="s">
        <v>56</v>
      </c>
      <c r="D3550" s="14">
        <v>2005</v>
      </c>
      <c r="E3550" s="14">
        <f>data_filtered[[#This Row],[test_year]]-data_filtered[[#This Row],[model_year]]</f>
        <v>12</v>
      </c>
      <c r="F3550" s="14">
        <v>150</v>
      </c>
      <c r="G3550" s="14">
        <v>14</v>
      </c>
      <c r="H3550" s="14">
        <v>164</v>
      </c>
      <c r="I3550" s="14">
        <v>8.5365853658536606E-2</v>
      </c>
    </row>
    <row r="3551" spans="1:9" x14ac:dyDescent="0.35">
      <c r="A3551" s="13">
        <v>2013</v>
      </c>
      <c r="B3551" s="13" t="s">
        <v>52</v>
      </c>
      <c r="C3551" s="13" t="s">
        <v>150</v>
      </c>
      <c r="D3551" s="13">
        <v>2008</v>
      </c>
      <c r="E3551" s="14">
        <f>data_filtered[[#This Row],[test_year]]-data_filtered[[#This Row],[model_year]]</f>
        <v>5</v>
      </c>
      <c r="F3551" s="13">
        <v>75</v>
      </c>
      <c r="G3551" s="13">
        <v>7</v>
      </c>
      <c r="H3551" s="13">
        <v>82</v>
      </c>
      <c r="I3551" s="13">
        <v>8.5365853658536606E-2</v>
      </c>
    </row>
    <row r="3552" spans="1:9" x14ac:dyDescent="0.35">
      <c r="A3552" s="14">
        <v>2014</v>
      </c>
      <c r="B3552" s="14" t="s">
        <v>252</v>
      </c>
      <c r="C3552" s="14" t="s">
        <v>253</v>
      </c>
      <c r="D3552" s="14">
        <v>2000</v>
      </c>
      <c r="E3552" s="14">
        <f>data_filtered[[#This Row],[test_year]]-data_filtered[[#This Row],[model_year]]</f>
        <v>14</v>
      </c>
      <c r="F3552" s="14">
        <v>75</v>
      </c>
      <c r="G3552" s="14">
        <v>7</v>
      </c>
      <c r="H3552" s="14">
        <v>82</v>
      </c>
      <c r="I3552" s="14">
        <v>8.5365853658536606E-2</v>
      </c>
    </row>
    <row r="3553" spans="1:9" x14ac:dyDescent="0.35">
      <c r="A3553" s="13">
        <v>2016</v>
      </c>
      <c r="B3553" s="13" t="s">
        <v>231</v>
      </c>
      <c r="C3553" s="13" t="s">
        <v>232</v>
      </c>
      <c r="D3553" s="13">
        <v>2006</v>
      </c>
      <c r="E3553" s="14">
        <f>data_filtered[[#This Row],[test_year]]-data_filtered[[#This Row],[model_year]]</f>
        <v>10</v>
      </c>
      <c r="F3553" s="13">
        <v>75</v>
      </c>
      <c r="G3553" s="13">
        <v>7</v>
      </c>
      <c r="H3553" s="13">
        <v>82</v>
      </c>
      <c r="I3553" s="13">
        <v>8.5365853658536606E-2</v>
      </c>
    </row>
    <row r="3554" spans="1:9" x14ac:dyDescent="0.35">
      <c r="A3554" s="13">
        <v>2017</v>
      </c>
      <c r="B3554" s="13" t="s">
        <v>58</v>
      </c>
      <c r="C3554" s="13" t="s">
        <v>76</v>
      </c>
      <c r="D3554" s="13">
        <v>2007</v>
      </c>
      <c r="E3554" s="14">
        <f>data_filtered[[#This Row],[test_year]]-data_filtered[[#This Row],[model_year]]</f>
        <v>10</v>
      </c>
      <c r="F3554" s="13">
        <v>75</v>
      </c>
      <c r="G3554" s="13">
        <v>7</v>
      </c>
      <c r="H3554" s="13">
        <v>82</v>
      </c>
      <c r="I3554" s="13">
        <v>8.5365853658536606E-2</v>
      </c>
    </row>
    <row r="3555" spans="1:9" x14ac:dyDescent="0.35">
      <c r="A3555" s="14">
        <v>2013</v>
      </c>
      <c r="B3555" s="14" t="s">
        <v>24</v>
      </c>
      <c r="C3555" s="14" t="s">
        <v>71</v>
      </c>
      <c r="D3555" s="14">
        <v>2004</v>
      </c>
      <c r="E3555" s="14">
        <f>data_filtered[[#This Row],[test_year]]-data_filtered[[#This Row],[model_year]]</f>
        <v>9</v>
      </c>
      <c r="F3555" s="14">
        <v>193</v>
      </c>
      <c r="G3555" s="14">
        <v>18</v>
      </c>
      <c r="H3555" s="14">
        <v>211</v>
      </c>
      <c r="I3555" s="14">
        <v>8.5308056872037893E-2</v>
      </c>
    </row>
    <row r="3556" spans="1:9" x14ac:dyDescent="0.35">
      <c r="A3556" s="14">
        <v>2016</v>
      </c>
      <c r="B3556" s="14" t="s">
        <v>58</v>
      </c>
      <c r="C3556" s="14">
        <v>200</v>
      </c>
      <c r="D3556" s="14">
        <v>2015</v>
      </c>
      <c r="E3556" s="14">
        <f>data_filtered[[#This Row],[test_year]]-data_filtered[[#This Row],[model_year]]</f>
        <v>1</v>
      </c>
      <c r="F3556" s="14">
        <v>247</v>
      </c>
      <c r="G3556" s="14">
        <v>23</v>
      </c>
      <c r="H3556" s="14">
        <v>270</v>
      </c>
      <c r="I3556" s="14">
        <v>8.5185185185185197E-2</v>
      </c>
    </row>
    <row r="3557" spans="1:9" x14ac:dyDescent="0.35">
      <c r="A3557" s="13">
        <v>2013</v>
      </c>
      <c r="B3557" s="13" t="s">
        <v>26</v>
      </c>
      <c r="C3557" s="13" t="s">
        <v>27</v>
      </c>
      <c r="D3557" s="13">
        <v>1998</v>
      </c>
      <c r="E3557" s="14">
        <f>data_filtered[[#This Row],[test_year]]-data_filtered[[#This Row],[model_year]]</f>
        <v>15</v>
      </c>
      <c r="F3557" s="13">
        <v>344</v>
      </c>
      <c r="G3557" s="13">
        <v>32</v>
      </c>
      <c r="H3557" s="13">
        <v>376</v>
      </c>
      <c r="I3557" s="13">
        <v>8.5106382978723402E-2</v>
      </c>
    </row>
    <row r="3558" spans="1:9" x14ac:dyDescent="0.35">
      <c r="A3558" s="13">
        <v>2013</v>
      </c>
      <c r="B3558" s="13" t="s">
        <v>58</v>
      </c>
      <c r="C3558" s="13" t="s">
        <v>64</v>
      </c>
      <c r="D3558" s="13">
        <v>2003</v>
      </c>
      <c r="E3558" s="14">
        <f>data_filtered[[#This Row],[test_year]]-data_filtered[[#This Row],[model_year]]</f>
        <v>10</v>
      </c>
      <c r="F3558" s="13">
        <v>129</v>
      </c>
      <c r="G3558" s="13">
        <v>12</v>
      </c>
      <c r="H3558" s="13">
        <v>141</v>
      </c>
      <c r="I3558" s="13">
        <v>8.5106382978723402E-2</v>
      </c>
    </row>
    <row r="3559" spans="1:9" x14ac:dyDescent="0.35">
      <c r="A3559" s="14">
        <v>2014</v>
      </c>
      <c r="B3559" s="14" t="s">
        <v>52</v>
      </c>
      <c r="C3559" s="14" t="s">
        <v>62</v>
      </c>
      <c r="D3559" s="14">
        <v>2007</v>
      </c>
      <c r="E3559" s="14">
        <f>data_filtered[[#This Row],[test_year]]-data_filtered[[#This Row],[model_year]]</f>
        <v>7</v>
      </c>
      <c r="F3559" s="14">
        <v>129</v>
      </c>
      <c r="G3559" s="14">
        <v>12</v>
      </c>
      <c r="H3559" s="14">
        <v>141</v>
      </c>
      <c r="I3559" s="14">
        <v>8.5106382978723402E-2</v>
      </c>
    </row>
    <row r="3560" spans="1:9" x14ac:dyDescent="0.35">
      <c r="A3560" s="14">
        <v>2017</v>
      </c>
      <c r="B3560" s="14" t="s">
        <v>24</v>
      </c>
      <c r="C3560" s="14" t="s">
        <v>41</v>
      </c>
      <c r="D3560" s="14">
        <v>2009</v>
      </c>
      <c r="E3560" s="14">
        <f>data_filtered[[#This Row],[test_year]]-data_filtered[[#This Row],[model_year]]</f>
        <v>8</v>
      </c>
      <c r="F3560" s="14">
        <v>86</v>
      </c>
      <c r="G3560" s="14">
        <v>8</v>
      </c>
      <c r="H3560" s="14">
        <v>94</v>
      </c>
      <c r="I3560" s="14">
        <v>8.5106382978723402E-2</v>
      </c>
    </row>
    <row r="3561" spans="1:9" x14ac:dyDescent="0.35">
      <c r="A3561" s="13">
        <v>2013</v>
      </c>
      <c r="B3561" s="13" t="s">
        <v>26</v>
      </c>
      <c r="C3561" s="13" t="s">
        <v>111</v>
      </c>
      <c r="D3561" s="13">
        <v>2000</v>
      </c>
      <c r="E3561" s="14">
        <f>data_filtered[[#This Row],[test_year]]-data_filtered[[#This Row],[model_year]]</f>
        <v>13</v>
      </c>
      <c r="F3561" s="13">
        <v>97</v>
      </c>
      <c r="G3561" s="13">
        <v>9</v>
      </c>
      <c r="H3561" s="13">
        <v>106</v>
      </c>
      <c r="I3561" s="13">
        <v>8.4905660377358499E-2</v>
      </c>
    </row>
    <row r="3562" spans="1:9" x14ac:dyDescent="0.35">
      <c r="A3562" s="13">
        <v>2014</v>
      </c>
      <c r="B3562" s="13" t="s">
        <v>102</v>
      </c>
      <c r="C3562" s="13" t="s">
        <v>184</v>
      </c>
      <c r="D3562" s="13">
        <v>2000</v>
      </c>
      <c r="E3562" s="14">
        <f>data_filtered[[#This Row],[test_year]]-data_filtered[[#This Row],[model_year]]</f>
        <v>14</v>
      </c>
      <c r="F3562" s="13">
        <v>97</v>
      </c>
      <c r="G3562" s="13">
        <v>9</v>
      </c>
      <c r="H3562" s="13">
        <v>106</v>
      </c>
      <c r="I3562" s="13">
        <v>8.4905660377358499E-2</v>
      </c>
    </row>
    <row r="3563" spans="1:9" x14ac:dyDescent="0.35">
      <c r="A3563" s="14">
        <v>2015</v>
      </c>
      <c r="B3563" s="14" t="s">
        <v>24</v>
      </c>
      <c r="C3563" s="14" t="s">
        <v>188</v>
      </c>
      <c r="D3563" s="14">
        <v>2006</v>
      </c>
      <c r="E3563" s="14">
        <f>data_filtered[[#This Row],[test_year]]-data_filtered[[#This Row],[model_year]]</f>
        <v>9</v>
      </c>
      <c r="F3563" s="14">
        <v>97</v>
      </c>
      <c r="G3563" s="14">
        <v>9</v>
      </c>
      <c r="H3563" s="14">
        <v>106</v>
      </c>
      <c r="I3563" s="14">
        <v>8.4905660377358499E-2</v>
      </c>
    </row>
    <row r="3564" spans="1:9" x14ac:dyDescent="0.35">
      <c r="A3564" s="13">
        <v>2017</v>
      </c>
      <c r="B3564" s="13" t="s">
        <v>26</v>
      </c>
      <c r="C3564" s="13" t="s">
        <v>35</v>
      </c>
      <c r="D3564" s="13">
        <v>2003</v>
      </c>
      <c r="E3564" s="14">
        <f>data_filtered[[#This Row],[test_year]]-data_filtered[[#This Row],[model_year]]</f>
        <v>14</v>
      </c>
      <c r="F3564" s="13">
        <v>205</v>
      </c>
      <c r="G3564" s="13">
        <v>19</v>
      </c>
      <c r="H3564" s="13">
        <v>224</v>
      </c>
      <c r="I3564" s="13">
        <v>8.4821428571428603E-2</v>
      </c>
    </row>
    <row r="3565" spans="1:9" x14ac:dyDescent="0.35">
      <c r="A3565" s="14">
        <v>2015</v>
      </c>
      <c r="B3565" s="14" t="s">
        <v>52</v>
      </c>
      <c r="C3565" s="14" t="s">
        <v>146</v>
      </c>
      <c r="D3565" s="14">
        <v>2007</v>
      </c>
      <c r="E3565" s="14">
        <f>data_filtered[[#This Row],[test_year]]-data_filtered[[#This Row],[model_year]]</f>
        <v>8</v>
      </c>
      <c r="F3565" s="14">
        <v>108</v>
      </c>
      <c r="G3565" s="14">
        <v>10</v>
      </c>
      <c r="H3565" s="14">
        <v>118</v>
      </c>
      <c r="I3565" s="14">
        <v>8.4745762711864403E-2</v>
      </c>
    </row>
    <row r="3566" spans="1:9" x14ac:dyDescent="0.35">
      <c r="A3566" s="14">
        <v>2013</v>
      </c>
      <c r="B3566" s="14" t="s">
        <v>102</v>
      </c>
      <c r="C3566" s="14" t="s">
        <v>184</v>
      </c>
      <c r="D3566" s="14">
        <v>2004</v>
      </c>
      <c r="E3566" s="14">
        <f>data_filtered[[#This Row],[test_year]]-data_filtered[[#This Row],[model_year]]</f>
        <v>9</v>
      </c>
      <c r="F3566" s="14">
        <v>54</v>
      </c>
      <c r="G3566" s="14">
        <v>5</v>
      </c>
      <c r="H3566" s="14">
        <v>59</v>
      </c>
      <c r="I3566" s="14">
        <v>8.4745762711864403E-2</v>
      </c>
    </row>
    <row r="3567" spans="1:9" x14ac:dyDescent="0.35">
      <c r="A3567" s="13">
        <v>2013</v>
      </c>
      <c r="B3567" s="13" t="s">
        <v>24</v>
      </c>
      <c r="C3567" s="13" t="s">
        <v>238</v>
      </c>
      <c r="D3567" s="13">
        <v>2002</v>
      </c>
      <c r="E3567" s="14">
        <f>data_filtered[[#This Row],[test_year]]-data_filtered[[#This Row],[model_year]]</f>
        <v>11</v>
      </c>
      <c r="F3567" s="13">
        <v>54</v>
      </c>
      <c r="G3567" s="13">
        <v>5</v>
      </c>
      <c r="H3567" s="13">
        <v>59</v>
      </c>
      <c r="I3567" s="13">
        <v>8.4745762711864403E-2</v>
      </c>
    </row>
    <row r="3568" spans="1:9" x14ac:dyDescent="0.35">
      <c r="A3568" s="14">
        <v>2013</v>
      </c>
      <c r="B3568" s="14" t="s">
        <v>186</v>
      </c>
      <c r="C3568" s="14" t="s">
        <v>187</v>
      </c>
      <c r="D3568" s="14">
        <v>2000</v>
      </c>
      <c r="E3568" s="14">
        <f>data_filtered[[#This Row],[test_year]]-data_filtered[[#This Row],[model_year]]</f>
        <v>13</v>
      </c>
      <c r="F3568" s="14">
        <v>54</v>
      </c>
      <c r="G3568" s="14">
        <v>5</v>
      </c>
      <c r="H3568" s="14">
        <v>59</v>
      </c>
      <c r="I3568" s="14">
        <v>8.4745762711864403E-2</v>
      </c>
    </row>
    <row r="3569" spans="1:9" x14ac:dyDescent="0.35">
      <c r="A3569" s="14">
        <v>2014</v>
      </c>
      <c r="B3569" s="14" t="s">
        <v>30</v>
      </c>
      <c r="C3569" s="14" t="s">
        <v>163</v>
      </c>
      <c r="D3569" s="14">
        <v>2006</v>
      </c>
      <c r="E3569" s="14">
        <f>data_filtered[[#This Row],[test_year]]-data_filtered[[#This Row],[model_year]]</f>
        <v>8</v>
      </c>
      <c r="F3569" s="14">
        <v>54</v>
      </c>
      <c r="G3569" s="14">
        <v>5</v>
      </c>
      <c r="H3569" s="14">
        <v>59</v>
      </c>
      <c r="I3569" s="14">
        <v>8.4745762711864403E-2</v>
      </c>
    </row>
    <row r="3570" spans="1:9" x14ac:dyDescent="0.35">
      <c r="A3570" s="14">
        <v>2017</v>
      </c>
      <c r="B3570" s="14" t="s">
        <v>58</v>
      </c>
      <c r="C3570" s="14" t="s">
        <v>63</v>
      </c>
      <c r="D3570" s="14">
        <v>2010</v>
      </c>
      <c r="E3570" s="14">
        <f>data_filtered[[#This Row],[test_year]]-data_filtered[[#This Row],[model_year]]</f>
        <v>7</v>
      </c>
      <c r="F3570" s="14">
        <v>54</v>
      </c>
      <c r="G3570" s="14">
        <v>5</v>
      </c>
      <c r="H3570" s="14">
        <v>59</v>
      </c>
      <c r="I3570" s="14">
        <v>8.4745762711864403E-2</v>
      </c>
    </row>
    <row r="3571" spans="1:9" x14ac:dyDescent="0.35">
      <c r="A3571" s="14">
        <v>2017</v>
      </c>
      <c r="B3571" s="14" t="s">
        <v>30</v>
      </c>
      <c r="C3571" s="14" t="s">
        <v>85</v>
      </c>
      <c r="D3571" s="14">
        <v>2006</v>
      </c>
      <c r="E3571" s="14">
        <f>data_filtered[[#This Row],[test_year]]-data_filtered[[#This Row],[model_year]]</f>
        <v>11</v>
      </c>
      <c r="F3571" s="14">
        <v>54</v>
      </c>
      <c r="G3571" s="14">
        <v>5</v>
      </c>
      <c r="H3571" s="14">
        <v>59</v>
      </c>
      <c r="I3571" s="14">
        <v>8.4745762711864403E-2</v>
      </c>
    </row>
    <row r="3572" spans="1:9" x14ac:dyDescent="0.35">
      <c r="A3572" s="13">
        <v>2017</v>
      </c>
      <c r="B3572" s="13" t="s">
        <v>104</v>
      </c>
      <c r="C3572" s="13" t="s">
        <v>221</v>
      </c>
      <c r="D3572" s="13">
        <v>1999</v>
      </c>
      <c r="E3572" s="14">
        <f>data_filtered[[#This Row],[test_year]]-data_filtered[[#This Row],[model_year]]</f>
        <v>18</v>
      </c>
      <c r="F3572" s="13">
        <v>54</v>
      </c>
      <c r="G3572" s="13">
        <v>5</v>
      </c>
      <c r="H3572" s="13">
        <v>59</v>
      </c>
      <c r="I3572" s="13">
        <v>8.4745762711864403E-2</v>
      </c>
    </row>
    <row r="3573" spans="1:9" x14ac:dyDescent="0.35">
      <c r="A3573" s="13">
        <v>2015</v>
      </c>
      <c r="B3573" s="13" t="s">
        <v>26</v>
      </c>
      <c r="C3573" s="13" t="s">
        <v>35</v>
      </c>
      <c r="D3573" s="13">
        <v>2002</v>
      </c>
      <c r="E3573" s="14">
        <f>data_filtered[[#This Row],[test_year]]-data_filtered[[#This Row],[model_year]]</f>
        <v>13</v>
      </c>
      <c r="F3573" s="13">
        <v>119</v>
      </c>
      <c r="G3573" s="13">
        <v>11</v>
      </c>
      <c r="H3573" s="13">
        <v>130</v>
      </c>
      <c r="I3573" s="13">
        <v>8.4615384615384606E-2</v>
      </c>
    </row>
    <row r="3574" spans="1:9" x14ac:dyDescent="0.35">
      <c r="A3574" s="14">
        <v>2016</v>
      </c>
      <c r="B3574" s="14" t="s">
        <v>58</v>
      </c>
      <c r="C3574" s="14" t="s">
        <v>64</v>
      </c>
      <c r="D3574" s="14">
        <v>2007</v>
      </c>
      <c r="E3574" s="14">
        <f>data_filtered[[#This Row],[test_year]]-data_filtered[[#This Row],[model_year]]</f>
        <v>9</v>
      </c>
      <c r="F3574" s="14">
        <v>119</v>
      </c>
      <c r="G3574" s="14">
        <v>11</v>
      </c>
      <c r="H3574" s="14">
        <v>130</v>
      </c>
      <c r="I3574" s="14">
        <v>8.4615384615384606E-2</v>
      </c>
    </row>
    <row r="3575" spans="1:9" x14ac:dyDescent="0.35">
      <c r="A3575" s="14">
        <v>2013</v>
      </c>
      <c r="B3575" s="14" t="s">
        <v>24</v>
      </c>
      <c r="C3575" s="14" t="s">
        <v>155</v>
      </c>
      <c r="D3575" s="14">
        <v>2002</v>
      </c>
      <c r="E3575" s="14">
        <f>data_filtered[[#This Row],[test_year]]-data_filtered[[#This Row],[model_year]]</f>
        <v>11</v>
      </c>
      <c r="F3575" s="14">
        <v>65</v>
      </c>
      <c r="G3575" s="14">
        <v>6</v>
      </c>
      <c r="H3575" s="14">
        <v>71</v>
      </c>
      <c r="I3575" s="14">
        <v>8.4507042253521097E-2</v>
      </c>
    </row>
    <row r="3576" spans="1:9" x14ac:dyDescent="0.35">
      <c r="A3576" s="14">
        <v>2013</v>
      </c>
      <c r="B3576" s="14" t="s">
        <v>24</v>
      </c>
      <c r="C3576" s="14" t="s">
        <v>268</v>
      </c>
      <c r="D3576" s="14">
        <v>2007</v>
      </c>
      <c r="E3576" s="14">
        <f>data_filtered[[#This Row],[test_year]]-data_filtered[[#This Row],[model_year]]</f>
        <v>6</v>
      </c>
      <c r="F3576" s="14">
        <v>65</v>
      </c>
      <c r="G3576" s="14">
        <v>6</v>
      </c>
      <c r="H3576" s="14">
        <v>71</v>
      </c>
      <c r="I3576" s="14">
        <v>8.4507042253521097E-2</v>
      </c>
    </row>
    <row r="3577" spans="1:9" x14ac:dyDescent="0.35">
      <c r="A3577" s="13">
        <v>2013</v>
      </c>
      <c r="B3577" s="13" t="s">
        <v>52</v>
      </c>
      <c r="C3577" s="13" t="s">
        <v>83</v>
      </c>
      <c r="D3577" s="13">
        <v>2009</v>
      </c>
      <c r="E3577" s="14">
        <f>data_filtered[[#This Row],[test_year]]-data_filtered[[#This Row],[model_year]]</f>
        <v>4</v>
      </c>
      <c r="F3577" s="13">
        <v>65</v>
      </c>
      <c r="G3577" s="13">
        <v>6</v>
      </c>
      <c r="H3577" s="13">
        <v>71</v>
      </c>
      <c r="I3577" s="13">
        <v>8.4507042253521097E-2</v>
      </c>
    </row>
    <row r="3578" spans="1:9" x14ac:dyDescent="0.35">
      <c r="A3578" s="14">
        <v>2013</v>
      </c>
      <c r="B3578" s="14" t="s">
        <v>52</v>
      </c>
      <c r="C3578" s="14" t="s">
        <v>61</v>
      </c>
      <c r="D3578" s="14">
        <v>1994</v>
      </c>
      <c r="E3578" s="14">
        <f>data_filtered[[#This Row],[test_year]]-data_filtered[[#This Row],[model_year]]</f>
        <v>19</v>
      </c>
      <c r="F3578" s="14">
        <v>65</v>
      </c>
      <c r="G3578" s="14">
        <v>6</v>
      </c>
      <c r="H3578" s="14">
        <v>71</v>
      </c>
      <c r="I3578" s="14">
        <v>8.4507042253521097E-2</v>
      </c>
    </row>
    <row r="3579" spans="1:9" x14ac:dyDescent="0.35">
      <c r="A3579" s="13">
        <v>2017</v>
      </c>
      <c r="B3579" s="13" t="s">
        <v>24</v>
      </c>
      <c r="C3579" s="13" t="s">
        <v>41</v>
      </c>
      <c r="D3579" s="13">
        <v>2006</v>
      </c>
      <c r="E3579" s="14">
        <f>data_filtered[[#This Row],[test_year]]-data_filtered[[#This Row],[model_year]]</f>
        <v>11</v>
      </c>
      <c r="F3579" s="13">
        <v>206</v>
      </c>
      <c r="G3579" s="13">
        <v>19</v>
      </c>
      <c r="H3579" s="13">
        <v>225</v>
      </c>
      <c r="I3579" s="13">
        <v>8.4444444444444405E-2</v>
      </c>
    </row>
    <row r="3580" spans="1:9" x14ac:dyDescent="0.35">
      <c r="A3580" s="14">
        <v>2015</v>
      </c>
      <c r="B3580" s="14" t="s">
        <v>118</v>
      </c>
      <c r="C3580" s="14" t="s">
        <v>119</v>
      </c>
      <c r="D3580" s="14">
        <v>2007</v>
      </c>
      <c r="E3580" s="14">
        <f>data_filtered[[#This Row],[test_year]]-data_filtered[[#This Row],[model_year]]</f>
        <v>8</v>
      </c>
      <c r="F3580" s="14">
        <v>141</v>
      </c>
      <c r="G3580" s="14">
        <v>13</v>
      </c>
      <c r="H3580" s="14">
        <v>154</v>
      </c>
      <c r="I3580" s="14">
        <v>8.4415584415584402E-2</v>
      </c>
    </row>
    <row r="3581" spans="1:9" x14ac:dyDescent="0.35">
      <c r="A3581" s="13">
        <v>2017</v>
      </c>
      <c r="B3581" s="13" t="s">
        <v>30</v>
      </c>
      <c r="C3581" s="13" t="s">
        <v>51</v>
      </c>
      <c r="D3581" s="13">
        <v>2004</v>
      </c>
      <c r="E3581" s="14">
        <f>data_filtered[[#This Row],[test_year]]-data_filtered[[#This Row],[model_year]]</f>
        <v>13</v>
      </c>
      <c r="F3581" s="13">
        <v>141</v>
      </c>
      <c r="G3581" s="13">
        <v>13</v>
      </c>
      <c r="H3581" s="13">
        <v>154</v>
      </c>
      <c r="I3581" s="13">
        <v>8.4415584415584402E-2</v>
      </c>
    </row>
    <row r="3582" spans="1:9" x14ac:dyDescent="0.35">
      <c r="A3582" s="13">
        <v>2015</v>
      </c>
      <c r="B3582" s="13" t="s">
        <v>37</v>
      </c>
      <c r="C3582" s="13" t="s">
        <v>157</v>
      </c>
      <c r="D3582" s="13">
        <v>2005</v>
      </c>
      <c r="E3582" s="14">
        <f>data_filtered[[#This Row],[test_year]]-data_filtered[[#This Row],[model_year]]</f>
        <v>10</v>
      </c>
      <c r="F3582" s="13">
        <v>76</v>
      </c>
      <c r="G3582" s="13">
        <v>7</v>
      </c>
      <c r="H3582" s="13">
        <v>83</v>
      </c>
      <c r="I3582" s="13">
        <v>8.4337349397590397E-2</v>
      </c>
    </row>
    <row r="3583" spans="1:9" x14ac:dyDescent="0.35">
      <c r="A3583" s="13">
        <v>2014</v>
      </c>
      <c r="B3583" s="13" t="s">
        <v>24</v>
      </c>
      <c r="C3583" s="13" t="s">
        <v>188</v>
      </c>
      <c r="D3583" s="13">
        <v>2006</v>
      </c>
      <c r="E3583" s="14">
        <f>data_filtered[[#This Row],[test_year]]-data_filtered[[#This Row],[model_year]]</f>
        <v>8</v>
      </c>
      <c r="F3583" s="13">
        <v>98</v>
      </c>
      <c r="G3583" s="13">
        <v>9</v>
      </c>
      <c r="H3583" s="13">
        <v>107</v>
      </c>
      <c r="I3583" s="13">
        <v>8.4112149532710304E-2</v>
      </c>
    </row>
    <row r="3584" spans="1:9" x14ac:dyDescent="0.35">
      <c r="A3584" s="14">
        <v>2014</v>
      </c>
      <c r="B3584" s="14" t="s">
        <v>58</v>
      </c>
      <c r="C3584" s="14" t="s">
        <v>142</v>
      </c>
      <c r="D3584" s="14">
        <v>2006</v>
      </c>
      <c r="E3584" s="14">
        <f>data_filtered[[#This Row],[test_year]]-data_filtered[[#This Row],[model_year]]</f>
        <v>8</v>
      </c>
      <c r="F3584" s="14">
        <v>98</v>
      </c>
      <c r="G3584" s="14">
        <v>9</v>
      </c>
      <c r="H3584" s="14">
        <v>107</v>
      </c>
      <c r="I3584" s="14">
        <v>8.4112149532710304E-2</v>
      </c>
    </row>
    <row r="3585" spans="1:9" x14ac:dyDescent="0.35">
      <c r="A3585" s="13">
        <v>2017</v>
      </c>
      <c r="B3585" s="13" t="s">
        <v>26</v>
      </c>
      <c r="C3585" s="13" t="s">
        <v>110</v>
      </c>
      <c r="D3585" s="13">
        <v>2002</v>
      </c>
      <c r="E3585" s="14">
        <f>data_filtered[[#This Row],[test_year]]-data_filtered[[#This Row],[model_year]]</f>
        <v>15</v>
      </c>
      <c r="F3585" s="13">
        <v>98</v>
      </c>
      <c r="G3585" s="13">
        <v>9</v>
      </c>
      <c r="H3585" s="13">
        <v>107</v>
      </c>
      <c r="I3585" s="13">
        <v>8.4112149532710304E-2</v>
      </c>
    </row>
    <row r="3586" spans="1:9" x14ac:dyDescent="0.35">
      <c r="A3586" s="14">
        <v>2017</v>
      </c>
      <c r="B3586" s="14" t="s">
        <v>52</v>
      </c>
      <c r="C3586" s="14" t="s">
        <v>91</v>
      </c>
      <c r="D3586" s="14">
        <v>2014</v>
      </c>
      <c r="E3586" s="14">
        <f>data_filtered[[#This Row],[test_year]]-data_filtered[[#This Row],[model_year]]</f>
        <v>3</v>
      </c>
      <c r="F3586" s="14">
        <v>109</v>
      </c>
      <c r="G3586" s="14">
        <v>10</v>
      </c>
      <c r="H3586" s="14">
        <v>119</v>
      </c>
      <c r="I3586" s="14">
        <v>8.40336134453782E-2</v>
      </c>
    </row>
    <row r="3587" spans="1:9" x14ac:dyDescent="0.35">
      <c r="A3587" s="14">
        <v>2014</v>
      </c>
      <c r="B3587" s="14" t="s">
        <v>42</v>
      </c>
      <c r="C3587" s="14" t="s">
        <v>96</v>
      </c>
      <c r="D3587" s="14">
        <v>2002</v>
      </c>
      <c r="E3587" s="14">
        <f>data_filtered[[#This Row],[test_year]]-data_filtered[[#This Row],[model_year]]</f>
        <v>12</v>
      </c>
      <c r="F3587" s="14">
        <v>120</v>
      </c>
      <c r="G3587" s="14">
        <v>11</v>
      </c>
      <c r="H3587" s="14">
        <v>131</v>
      </c>
      <c r="I3587" s="14">
        <v>8.3969465648855005E-2</v>
      </c>
    </row>
    <row r="3588" spans="1:9" x14ac:dyDescent="0.35">
      <c r="A3588" s="13">
        <v>2014</v>
      </c>
      <c r="B3588" s="13" t="s">
        <v>30</v>
      </c>
      <c r="C3588" s="13" t="s">
        <v>31</v>
      </c>
      <c r="D3588" s="13">
        <v>2004</v>
      </c>
      <c r="E3588" s="14">
        <f>data_filtered[[#This Row],[test_year]]-data_filtered[[#This Row],[model_year]]</f>
        <v>10</v>
      </c>
      <c r="F3588" s="13">
        <v>394</v>
      </c>
      <c r="G3588" s="13">
        <v>36</v>
      </c>
      <c r="H3588" s="13">
        <v>430</v>
      </c>
      <c r="I3588" s="13">
        <v>8.3720930232558097E-2</v>
      </c>
    </row>
    <row r="3589" spans="1:9" x14ac:dyDescent="0.35">
      <c r="A3589" s="14">
        <v>2014</v>
      </c>
      <c r="B3589" s="14" t="s">
        <v>26</v>
      </c>
      <c r="C3589" s="14" t="s">
        <v>35</v>
      </c>
      <c r="D3589" s="14">
        <v>2005</v>
      </c>
      <c r="E3589" s="14">
        <f>data_filtered[[#This Row],[test_year]]-data_filtered[[#This Row],[model_year]]</f>
        <v>9</v>
      </c>
      <c r="F3589" s="14">
        <v>374</v>
      </c>
      <c r="G3589" s="14">
        <v>34</v>
      </c>
      <c r="H3589" s="14">
        <v>408</v>
      </c>
      <c r="I3589" s="14">
        <v>8.3333333333333301E-2</v>
      </c>
    </row>
    <row r="3590" spans="1:9" x14ac:dyDescent="0.35">
      <c r="A3590" s="14">
        <v>2015</v>
      </c>
      <c r="B3590" s="14" t="s">
        <v>26</v>
      </c>
      <c r="C3590" s="14" t="s">
        <v>35</v>
      </c>
      <c r="D3590" s="14">
        <v>2003</v>
      </c>
      <c r="E3590" s="14">
        <f>data_filtered[[#This Row],[test_year]]-data_filtered[[#This Row],[model_year]]</f>
        <v>12</v>
      </c>
      <c r="F3590" s="14">
        <v>209</v>
      </c>
      <c r="G3590" s="14">
        <v>19</v>
      </c>
      <c r="H3590" s="14">
        <v>228</v>
      </c>
      <c r="I3590" s="14">
        <v>8.3333333333333301E-2</v>
      </c>
    </row>
    <row r="3591" spans="1:9" x14ac:dyDescent="0.35">
      <c r="A3591" s="13">
        <v>2013</v>
      </c>
      <c r="B3591" s="13" t="s">
        <v>58</v>
      </c>
      <c r="C3591" s="13" t="s">
        <v>76</v>
      </c>
      <c r="D3591" s="13">
        <v>2005</v>
      </c>
      <c r="E3591" s="14">
        <f>data_filtered[[#This Row],[test_year]]-data_filtered[[#This Row],[model_year]]</f>
        <v>8</v>
      </c>
      <c r="F3591" s="13">
        <v>187</v>
      </c>
      <c r="G3591" s="13">
        <v>17</v>
      </c>
      <c r="H3591" s="13">
        <v>204</v>
      </c>
      <c r="I3591" s="13">
        <v>8.3333333333333301E-2</v>
      </c>
    </row>
    <row r="3592" spans="1:9" x14ac:dyDescent="0.35">
      <c r="A3592" s="13">
        <v>2015</v>
      </c>
      <c r="B3592" s="13" t="s">
        <v>24</v>
      </c>
      <c r="C3592" s="13" t="s">
        <v>71</v>
      </c>
      <c r="D3592" s="13">
        <v>2003</v>
      </c>
      <c r="E3592" s="14">
        <f>data_filtered[[#This Row],[test_year]]-data_filtered[[#This Row],[model_year]]</f>
        <v>12</v>
      </c>
      <c r="F3592" s="13">
        <v>176</v>
      </c>
      <c r="G3592" s="13">
        <v>16</v>
      </c>
      <c r="H3592" s="13">
        <v>192</v>
      </c>
      <c r="I3592" s="13">
        <v>8.3333333333333301E-2</v>
      </c>
    </row>
    <row r="3593" spans="1:9" x14ac:dyDescent="0.35">
      <c r="A3593" s="13">
        <v>2013</v>
      </c>
      <c r="B3593" s="13" t="s">
        <v>52</v>
      </c>
      <c r="C3593" s="13" t="s">
        <v>91</v>
      </c>
      <c r="D3593" s="13">
        <v>2007</v>
      </c>
      <c r="E3593" s="14">
        <f>data_filtered[[#This Row],[test_year]]-data_filtered[[#This Row],[model_year]]</f>
        <v>6</v>
      </c>
      <c r="F3593" s="13">
        <v>165</v>
      </c>
      <c r="G3593" s="13">
        <v>15</v>
      </c>
      <c r="H3593" s="13">
        <v>180</v>
      </c>
      <c r="I3593" s="13">
        <v>8.3333333333333301E-2</v>
      </c>
    </row>
    <row r="3594" spans="1:9" x14ac:dyDescent="0.35">
      <c r="A3594" s="13">
        <v>2015</v>
      </c>
      <c r="B3594" s="13" t="s">
        <v>24</v>
      </c>
      <c r="C3594" s="13" t="s">
        <v>28</v>
      </c>
      <c r="D3594" s="13">
        <v>2013</v>
      </c>
      <c r="E3594" s="14">
        <f>data_filtered[[#This Row],[test_year]]-data_filtered[[#This Row],[model_year]]</f>
        <v>2</v>
      </c>
      <c r="F3594" s="13">
        <v>165</v>
      </c>
      <c r="G3594" s="13">
        <v>15</v>
      </c>
      <c r="H3594" s="13">
        <v>180</v>
      </c>
      <c r="I3594" s="13">
        <v>8.3333333333333301E-2</v>
      </c>
    </row>
    <row r="3595" spans="1:9" x14ac:dyDescent="0.35">
      <c r="A3595" s="14">
        <v>2016</v>
      </c>
      <c r="B3595" s="14" t="s">
        <v>30</v>
      </c>
      <c r="C3595" s="14" t="s">
        <v>44</v>
      </c>
      <c r="D3595" s="14">
        <v>2014</v>
      </c>
      <c r="E3595" s="14">
        <f>data_filtered[[#This Row],[test_year]]-data_filtered[[#This Row],[model_year]]</f>
        <v>2</v>
      </c>
      <c r="F3595" s="14">
        <v>143</v>
      </c>
      <c r="G3595" s="14">
        <v>13</v>
      </c>
      <c r="H3595" s="14">
        <v>156</v>
      </c>
      <c r="I3595" s="14">
        <v>8.3333333333333301E-2</v>
      </c>
    </row>
    <row r="3596" spans="1:9" x14ac:dyDescent="0.35">
      <c r="A3596" s="13">
        <v>2015</v>
      </c>
      <c r="B3596" s="13" t="s">
        <v>67</v>
      </c>
      <c r="C3596" s="13" t="s">
        <v>123</v>
      </c>
      <c r="D3596" s="13">
        <v>2006</v>
      </c>
      <c r="E3596" s="14">
        <f>data_filtered[[#This Row],[test_year]]-data_filtered[[#This Row],[model_year]]</f>
        <v>9</v>
      </c>
      <c r="F3596" s="13">
        <v>132</v>
      </c>
      <c r="G3596" s="13">
        <v>12</v>
      </c>
      <c r="H3596" s="13">
        <v>144</v>
      </c>
      <c r="I3596" s="13">
        <v>8.3333333333333301E-2</v>
      </c>
    </row>
    <row r="3597" spans="1:9" x14ac:dyDescent="0.35">
      <c r="A3597" s="13">
        <v>2013</v>
      </c>
      <c r="B3597" s="13" t="s">
        <v>30</v>
      </c>
      <c r="C3597" s="13" t="s">
        <v>51</v>
      </c>
      <c r="D3597" s="13">
        <v>2007</v>
      </c>
      <c r="E3597" s="14">
        <f>data_filtered[[#This Row],[test_year]]-data_filtered[[#This Row],[model_year]]</f>
        <v>6</v>
      </c>
      <c r="F3597" s="13">
        <v>121</v>
      </c>
      <c r="G3597" s="13">
        <v>11</v>
      </c>
      <c r="H3597" s="13">
        <v>132</v>
      </c>
      <c r="I3597" s="13">
        <v>8.3333333333333301E-2</v>
      </c>
    </row>
    <row r="3598" spans="1:9" x14ac:dyDescent="0.35">
      <c r="A3598" s="14">
        <v>2016</v>
      </c>
      <c r="B3598" s="14" t="s">
        <v>30</v>
      </c>
      <c r="C3598" s="14" t="s">
        <v>56</v>
      </c>
      <c r="D3598" s="14">
        <v>2012</v>
      </c>
      <c r="E3598" s="14">
        <f>data_filtered[[#This Row],[test_year]]-data_filtered[[#This Row],[model_year]]</f>
        <v>4</v>
      </c>
      <c r="F3598" s="14">
        <v>99</v>
      </c>
      <c r="G3598" s="14">
        <v>9</v>
      </c>
      <c r="H3598" s="14">
        <v>108</v>
      </c>
      <c r="I3598" s="14">
        <v>8.3333333333333301E-2</v>
      </c>
    </row>
    <row r="3599" spans="1:9" x14ac:dyDescent="0.35">
      <c r="A3599" s="13">
        <v>2017</v>
      </c>
      <c r="B3599" s="13" t="s">
        <v>98</v>
      </c>
      <c r="C3599" s="13" t="s">
        <v>99</v>
      </c>
      <c r="D3599" s="13">
        <v>2004</v>
      </c>
      <c r="E3599" s="14">
        <f>data_filtered[[#This Row],[test_year]]-data_filtered[[#This Row],[model_year]]</f>
        <v>13</v>
      </c>
      <c r="F3599" s="13">
        <v>99</v>
      </c>
      <c r="G3599" s="13">
        <v>9</v>
      </c>
      <c r="H3599" s="13">
        <v>108</v>
      </c>
      <c r="I3599" s="13">
        <v>8.3333333333333301E-2</v>
      </c>
    </row>
    <row r="3600" spans="1:9" x14ac:dyDescent="0.35">
      <c r="A3600" s="13">
        <v>2014</v>
      </c>
      <c r="B3600" s="13" t="s">
        <v>30</v>
      </c>
      <c r="C3600" s="13" t="s">
        <v>117</v>
      </c>
      <c r="D3600" s="13">
        <v>2001</v>
      </c>
      <c r="E3600" s="14">
        <f>data_filtered[[#This Row],[test_year]]-data_filtered[[#This Row],[model_year]]</f>
        <v>13</v>
      </c>
      <c r="F3600" s="13">
        <v>88</v>
      </c>
      <c r="G3600" s="13">
        <v>8</v>
      </c>
      <c r="H3600" s="13">
        <v>96</v>
      </c>
      <c r="I3600" s="13">
        <v>8.3333333333333301E-2</v>
      </c>
    </row>
    <row r="3601" spans="1:9" x14ac:dyDescent="0.35">
      <c r="A3601" s="14">
        <v>2017</v>
      </c>
      <c r="B3601" s="14" t="s">
        <v>26</v>
      </c>
      <c r="C3601" s="14" t="s">
        <v>78</v>
      </c>
      <c r="D3601" s="14">
        <v>2001</v>
      </c>
      <c r="E3601" s="14">
        <f>data_filtered[[#This Row],[test_year]]-data_filtered[[#This Row],[model_year]]</f>
        <v>16</v>
      </c>
      <c r="F3601" s="14">
        <v>88</v>
      </c>
      <c r="G3601" s="14">
        <v>8</v>
      </c>
      <c r="H3601" s="14">
        <v>96</v>
      </c>
      <c r="I3601" s="14">
        <v>8.3333333333333301E-2</v>
      </c>
    </row>
    <row r="3602" spans="1:9" x14ac:dyDescent="0.35">
      <c r="A3602" s="13">
        <v>2014</v>
      </c>
      <c r="B3602" s="13" t="s">
        <v>24</v>
      </c>
      <c r="C3602" s="13" t="s">
        <v>183</v>
      </c>
      <c r="D3602" s="13">
        <v>2004</v>
      </c>
      <c r="E3602" s="14">
        <f>data_filtered[[#This Row],[test_year]]-data_filtered[[#This Row],[model_year]]</f>
        <v>10</v>
      </c>
      <c r="F3602" s="13">
        <v>77</v>
      </c>
      <c r="G3602" s="13">
        <v>7</v>
      </c>
      <c r="H3602" s="13">
        <v>84</v>
      </c>
      <c r="I3602" s="13">
        <v>8.3333333333333301E-2</v>
      </c>
    </row>
    <row r="3603" spans="1:9" x14ac:dyDescent="0.35">
      <c r="A3603" s="13">
        <v>2015</v>
      </c>
      <c r="B3603" s="13" t="s">
        <v>52</v>
      </c>
      <c r="C3603" s="13" t="s">
        <v>192</v>
      </c>
      <c r="D3603" s="13">
        <v>2012</v>
      </c>
      <c r="E3603" s="14">
        <f>data_filtered[[#This Row],[test_year]]-data_filtered[[#This Row],[model_year]]</f>
        <v>3</v>
      </c>
      <c r="F3603" s="13">
        <v>77</v>
      </c>
      <c r="G3603" s="13">
        <v>7</v>
      </c>
      <c r="H3603" s="13">
        <v>84</v>
      </c>
      <c r="I3603" s="13">
        <v>8.3333333333333301E-2</v>
      </c>
    </row>
    <row r="3604" spans="1:9" x14ac:dyDescent="0.35">
      <c r="A3604" s="14">
        <v>2015</v>
      </c>
      <c r="B3604" s="14" t="s">
        <v>52</v>
      </c>
      <c r="C3604" s="14" t="s">
        <v>62</v>
      </c>
      <c r="D3604" s="14">
        <v>2009</v>
      </c>
      <c r="E3604" s="14">
        <f>data_filtered[[#This Row],[test_year]]-data_filtered[[#This Row],[model_year]]</f>
        <v>6</v>
      </c>
      <c r="F3604" s="14">
        <v>77</v>
      </c>
      <c r="G3604" s="14">
        <v>7</v>
      </c>
      <c r="H3604" s="14">
        <v>84</v>
      </c>
      <c r="I3604" s="14">
        <v>8.3333333333333301E-2</v>
      </c>
    </row>
    <row r="3605" spans="1:9" x14ac:dyDescent="0.35">
      <c r="A3605" s="14">
        <v>2016</v>
      </c>
      <c r="B3605" s="14" t="s">
        <v>92</v>
      </c>
      <c r="C3605" s="14" t="s">
        <v>167</v>
      </c>
      <c r="D3605" s="14">
        <v>2006</v>
      </c>
      <c r="E3605" s="14">
        <f>data_filtered[[#This Row],[test_year]]-data_filtered[[#This Row],[model_year]]</f>
        <v>10</v>
      </c>
      <c r="F3605" s="14">
        <v>77</v>
      </c>
      <c r="G3605" s="14">
        <v>7</v>
      </c>
      <c r="H3605" s="14">
        <v>84</v>
      </c>
      <c r="I3605" s="14">
        <v>8.3333333333333301E-2</v>
      </c>
    </row>
    <row r="3606" spans="1:9" x14ac:dyDescent="0.35">
      <c r="A3606" s="13">
        <v>2017</v>
      </c>
      <c r="B3606" s="13" t="s">
        <v>67</v>
      </c>
      <c r="C3606" s="13" t="s">
        <v>68</v>
      </c>
      <c r="D3606" s="13">
        <v>2000</v>
      </c>
      <c r="E3606" s="14">
        <f>data_filtered[[#This Row],[test_year]]-data_filtered[[#This Row],[model_year]]</f>
        <v>17</v>
      </c>
      <c r="F3606" s="13">
        <v>77</v>
      </c>
      <c r="G3606" s="13">
        <v>7</v>
      </c>
      <c r="H3606" s="13">
        <v>84</v>
      </c>
      <c r="I3606" s="13">
        <v>8.3333333333333301E-2</v>
      </c>
    </row>
    <row r="3607" spans="1:9" x14ac:dyDescent="0.35">
      <c r="A3607" s="13">
        <v>2015</v>
      </c>
      <c r="B3607" s="13" t="s">
        <v>37</v>
      </c>
      <c r="C3607" s="13" t="s">
        <v>157</v>
      </c>
      <c r="D3607" s="13">
        <v>2007</v>
      </c>
      <c r="E3607" s="14">
        <f>data_filtered[[#This Row],[test_year]]-data_filtered[[#This Row],[model_year]]</f>
        <v>8</v>
      </c>
      <c r="F3607" s="13">
        <v>66</v>
      </c>
      <c r="G3607" s="13">
        <v>6</v>
      </c>
      <c r="H3607" s="13">
        <v>72</v>
      </c>
      <c r="I3607" s="13">
        <v>8.3333333333333301E-2</v>
      </c>
    </row>
    <row r="3608" spans="1:9" x14ac:dyDescent="0.35">
      <c r="A3608" s="14">
        <v>2015</v>
      </c>
      <c r="B3608" s="14" t="s">
        <v>106</v>
      </c>
      <c r="C3608" s="14" t="s">
        <v>174</v>
      </c>
      <c r="D3608" s="14">
        <v>2008</v>
      </c>
      <c r="E3608" s="14">
        <f>data_filtered[[#This Row],[test_year]]-data_filtered[[#This Row],[model_year]]</f>
        <v>7</v>
      </c>
      <c r="F3608" s="14">
        <v>66</v>
      </c>
      <c r="G3608" s="14">
        <v>6</v>
      </c>
      <c r="H3608" s="14">
        <v>72</v>
      </c>
      <c r="I3608" s="14">
        <v>8.3333333333333301E-2</v>
      </c>
    </row>
    <row r="3609" spans="1:9" x14ac:dyDescent="0.35">
      <c r="A3609" s="14">
        <v>2016</v>
      </c>
      <c r="B3609" s="14" t="s">
        <v>42</v>
      </c>
      <c r="C3609" s="14" t="s">
        <v>112</v>
      </c>
      <c r="D3609" s="14">
        <v>2010</v>
      </c>
      <c r="E3609" s="14">
        <f>data_filtered[[#This Row],[test_year]]-data_filtered[[#This Row],[model_year]]</f>
        <v>6</v>
      </c>
      <c r="F3609" s="14">
        <v>66</v>
      </c>
      <c r="G3609" s="14">
        <v>6</v>
      </c>
      <c r="H3609" s="14">
        <v>72</v>
      </c>
      <c r="I3609" s="14">
        <v>8.3333333333333301E-2</v>
      </c>
    </row>
    <row r="3610" spans="1:9" x14ac:dyDescent="0.35">
      <c r="A3610" s="13">
        <v>2017</v>
      </c>
      <c r="B3610" s="13" t="s">
        <v>30</v>
      </c>
      <c r="C3610" s="13" t="s">
        <v>51</v>
      </c>
      <c r="D3610" s="13">
        <v>2007</v>
      </c>
      <c r="E3610" s="14">
        <f>data_filtered[[#This Row],[test_year]]-data_filtered[[#This Row],[model_year]]</f>
        <v>10</v>
      </c>
      <c r="F3610" s="13">
        <v>66</v>
      </c>
      <c r="G3610" s="13">
        <v>6</v>
      </c>
      <c r="H3610" s="13">
        <v>72</v>
      </c>
      <c r="I3610" s="13">
        <v>8.3333333333333301E-2</v>
      </c>
    </row>
    <row r="3611" spans="1:9" x14ac:dyDescent="0.35">
      <c r="A3611" s="13">
        <v>2014</v>
      </c>
      <c r="B3611" s="13" t="s">
        <v>128</v>
      </c>
      <c r="C3611" s="13" t="s">
        <v>212</v>
      </c>
      <c r="D3611" s="13">
        <v>2013</v>
      </c>
      <c r="E3611" s="14">
        <f>data_filtered[[#This Row],[test_year]]-data_filtered[[#This Row],[model_year]]</f>
        <v>1</v>
      </c>
      <c r="F3611" s="13">
        <v>55</v>
      </c>
      <c r="G3611" s="13">
        <v>5</v>
      </c>
      <c r="H3611" s="13">
        <v>60</v>
      </c>
      <c r="I3611" s="13">
        <v>8.3333333333333301E-2</v>
      </c>
    </row>
    <row r="3612" spans="1:9" x14ac:dyDescent="0.35">
      <c r="A3612" s="14">
        <v>2016</v>
      </c>
      <c r="B3612" s="14" t="s">
        <v>158</v>
      </c>
      <c r="C3612" s="14" t="s">
        <v>243</v>
      </c>
      <c r="D3612" s="14">
        <v>2002</v>
      </c>
      <c r="E3612" s="14">
        <f>data_filtered[[#This Row],[test_year]]-data_filtered[[#This Row],[model_year]]</f>
        <v>14</v>
      </c>
      <c r="F3612" s="14">
        <v>55</v>
      </c>
      <c r="G3612" s="14">
        <v>5</v>
      </c>
      <c r="H3612" s="14">
        <v>60</v>
      </c>
      <c r="I3612" s="14">
        <v>8.3333333333333301E-2</v>
      </c>
    </row>
    <row r="3613" spans="1:9" x14ac:dyDescent="0.35">
      <c r="A3613" s="14">
        <v>2017</v>
      </c>
      <c r="B3613" s="14" t="s">
        <v>33</v>
      </c>
      <c r="C3613" s="14" t="s">
        <v>203</v>
      </c>
      <c r="D3613" s="14">
        <v>2006</v>
      </c>
      <c r="E3613" s="14">
        <f>data_filtered[[#This Row],[test_year]]-data_filtered[[#This Row],[model_year]]</f>
        <v>11</v>
      </c>
      <c r="F3613" s="14">
        <v>55</v>
      </c>
      <c r="G3613" s="14">
        <v>5</v>
      </c>
      <c r="H3613" s="14">
        <v>60</v>
      </c>
      <c r="I3613" s="14">
        <v>8.3333333333333301E-2</v>
      </c>
    </row>
    <row r="3614" spans="1:9" x14ac:dyDescent="0.35">
      <c r="A3614" s="14">
        <v>2017</v>
      </c>
      <c r="B3614" s="14" t="s">
        <v>58</v>
      </c>
      <c r="C3614" s="14">
        <v>200</v>
      </c>
      <c r="D3614" s="14">
        <v>2015</v>
      </c>
      <c r="E3614" s="14">
        <f>data_filtered[[#This Row],[test_year]]-data_filtered[[#This Row],[model_year]]</f>
        <v>2</v>
      </c>
      <c r="F3614" s="14">
        <v>188</v>
      </c>
      <c r="G3614" s="14">
        <v>17</v>
      </c>
      <c r="H3614" s="14">
        <v>205</v>
      </c>
      <c r="I3614" s="14">
        <v>8.2926829268292701E-2</v>
      </c>
    </row>
    <row r="3615" spans="1:9" x14ac:dyDescent="0.35">
      <c r="A3615" s="13">
        <v>2015</v>
      </c>
      <c r="B3615" s="13" t="s">
        <v>52</v>
      </c>
      <c r="C3615" s="13" t="s">
        <v>91</v>
      </c>
      <c r="D3615" s="13">
        <v>2007</v>
      </c>
      <c r="E3615" s="14">
        <f>data_filtered[[#This Row],[test_year]]-data_filtered[[#This Row],[model_year]]</f>
        <v>8</v>
      </c>
      <c r="F3615" s="13">
        <v>155</v>
      </c>
      <c r="G3615" s="13">
        <v>14</v>
      </c>
      <c r="H3615" s="13">
        <v>169</v>
      </c>
      <c r="I3615" s="13">
        <v>8.2840236686390498E-2</v>
      </c>
    </row>
    <row r="3616" spans="1:9" x14ac:dyDescent="0.35">
      <c r="A3616" s="13">
        <v>2016</v>
      </c>
      <c r="B3616" s="13" t="s">
        <v>30</v>
      </c>
      <c r="C3616" s="13" t="s">
        <v>56</v>
      </c>
      <c r="D3616" s="13">
        <v>2015</v>
      </c>
      <c r="E3616" s="14">
        <f>data_filtered[[#This Row],[test_year]]-data_filtered[[#This Row],[model_year]]</f>
        <v>1</v>
      </c>
      <c r="F3616" s="13">
        <v>144</v>
      </c>
      <c r="G3616" s="13">
        <v>13</v>
      </c>
      <c r="H3616" s="13">
        <v>157</v>
      </c>
      <c r="I3616" s="13">
        <v>8.2802547770700605E-2</v>
      </c>
    </row>
    <row r="3617" spans="1:9" x14ac:dyDescent="0.35">
      <c r="A3617" s="14">
        <v>2016</v>
      </c>
      <c r="B3617" s="14" t="s">
        <v>24</v>
      </c>
      <c r="C3617" s="14" t="s">
        <v>71</v>
      </c>
      <c r="D3617" s="14">
        <v>2004</v>
      </c>
      <c r="E3617" s="14">
        <f>data_filtered[[#This Row],[test_year]]-data_filtered[[#This Row],[model_year]]</f>
        <v>12</v>
      </c>
      <c r="F3617" s="14">
        <v>122</v>
      </c>
      <c r="G3617" s="14">
        <v>11</v>
      </c>
      <c r="H3617" s="14">
        <v>133</v>
      </c>
      <c r="I3617" s="14">
        <v>8.2706766917293201E-2</v>
      </c>
    </row>
    <row r="3618" spans="1:9" x14ac:dyDescent="0.35">
      <c r="A3618" s="13">
        <v>2017</v>
      </c>
      <c r="B3618" s="13" t="s">
        <v>58</v>
      </c>
      <c r="C3618" s="13" t="s">
        <v>64</v>
      </c>
      <c r="D3618" s="13">
        <v>2005</v>
      </c>
      <c r="E3618" s="14">
        <f>data_filtered[[#This Row],[test_year]]-data_filtered[[#This Row],[model_year]]</f>
        <v>12</v>
      </c>
      <c r="F3618" s="13">
        <v>122</v>
      </c>
      <c r="G3618" s="13">
        <v>11</v>
      </c>
      <c r="H3618" s="13">
        <v>133</v>
      </c>
      <c r="I3618" s="13">
        <v>8.2706766917293201E-2</v>
      </c>
    </row>
    <row r="3619" spans="1:9" x14ac:dyDescent="0.35">
      <c r="A3619" s="14">
        <v>2017</v>
      </c>
      <c r="B3619" s="14" t="s">
        <v>42</v>
      </c>
      <c r="C3619" s="14" t="s">
        <v>73</v>
      </c>
      <c r="D3619" s="14">
        <v>2001</v>
      </c>
      <c r="E3619" s="14">
        <f>data_filtered[[#This Row],[test_year]]-data_filtered[[#This Row],[model_year]]</f>
        <v>16</v>
      </c>
      <c r="F3619" s="14">
        <v>122</v>
      </c>
      <c r="G3619" s="14">
        <v>11</v>
      </c>
      <c r="H3619" s="14">
        <v>133</v>
      </c>
      <c r="I3619" s="14">
        <v>8.2706766917293201E-2</v>
      </c>
    </row>
    <row r="3620" spans="1:9" x14ac:dyDescent="0.35">
      <c r="A3620" s="14">
        <v>2016</v>
      </c>
      <c r="B3620" s="14" t="s">
        <v>26</v>
      </c>
      <c r="C3620" s="14" t="s">
        <v>100</v>
      </c>
      <c r="D3620" s="14">
        <v>1999</v>
      </c>
      <c r="E3620" s="14">
        <f>data_filtered[[#This Row],[test_year]]-data_filtered[[#This Row],[model_year]]</f>
        <v>17</v>
      </c>
      <c r="F3620" s="14">
        <v>111</v>
      </c>
      <c r="G3620" s="14">
        <v>10</v>
      </c>
      <c r="H3620" s="14">
        <v>121</v>
      </c>
      <c r="I3620" s="14">
        <v>8.2644628099173598E-2</v>
      </c>
    </row>
    <row r="3621" spans="1:9" x14ac:dyDescent="0.35">
      <c r="A3621" s="14">
        <v>2014</v>
      </c>
      <c r="B3621" s="14" t="s">
        <v>26</v>
      </c>
      <c r="C3621" s="14" t="s">
        <v>176</v>
      </c>
      <c r="D3621" s="14">
        <v>2003</v>
      </c>
      <c r="E3621" s="14">
        <f>data_filtered[[#This Row],[test_year]]-data_filtered[[#This Row],[model_year]]</f>
        <v>11</v>
      </c>
      <c r="F3621" s="14">
        <v>100</v>
      </c>
      <c r="G3621" s="14">
        <v>9</v>
      </c>
      <c r="H3621" s="14">
        <v>109</v>
      </c>
      <c r="I3621" s="14">
        <v>8.2568807339449601E-2</v>
      </c>
    </row>
    <row r="3622" spans="1:9" x14ac:dyDescent="0.35">
      <c r="A3622" s="14">
        <v>2013</v>
      </c>
      <c r="B3622" s="14" t="s">
        <v>67</v>
      </c>
      <c r="C3622" s="14" t="s">
        <v>68</v>
      </c>
      <c r="D3622" s="14">
        <v>1997</v>
      </c>
      <c r="E3622" s="14">
        <f>data_filtered[[#This Row],[test_year]]-data_filtered[[#This Row],[model_year]]</f>
        <v>16</v>
      </c>
      <c r="F3622" s="14">
        <v>89</v>
      </c>
      <c r="G3622" s="14">
        <v>8</v>
      </c>
      <c r="H3622" s="14">
        <v>97</v>
      </c>
      <c r="I3622" s="14">
        <v>8.2474226804123696E-2</v>
      </c>
    </row>
    <row r="3623" spans="1:9" x14ac:dyDescent="0.35">
      <c r="A3623" s="14">
        <v>2014</v>
      </c>
      <c r="B3623" s="14" t="s">
        <v>24</v>
      </c>
      <c r="C3623" s="14" t="s">
        <v>199</v>
      </c>
      <c r="D3623" s="14">
        <v>2002</v>
      </c>
      <c r="E3623" s="14">
        <f>data_filtered[[#This Row],[test_year]]-data_filtered[[#This Row],[model_year]]</f>
        <v>12</v>
      </c>
      <c r="F3623" s="14">
        <v>89</v>
      </c>
      <c r="G3623" s="14">
        <v>8</v>
      </c>
      <c r="H3623" s="14">
        <v>97</v>
      </c>
      <c r="I3623" s="14">
        <v>8.2474226804123696E-2</v>
      </c>
    </row>
    <row r="3624" spans="1:9" x14ac:dyDescent="0.35">
      <c r="A3624" s="14">
        <v>2013</v>
      </c>
      <c r="B3624" s="14" t="s">
        <v>104</v>
      </c>
      <c r="C3624" s="14" t="s">
        <v>105</v>
      </c>
      <c r="D3624" s="14">
        <v>2002</v>
      </c>
      <c r="E3624" s="14">
        <f>data_filtered[[#This Row],[test_year]]-data_filtered[[#This Row],[model_year]]</f>
        <v>11</v>
      </c>
      <c r="F3624" s="14">
        <v>78</v>
      </c>
      <c r="G3624" s="14">
        <v>7</v>
      </c>
      <c r="H3624" s="14">
        <v>85</v>
      </c>
      <c r="I3624" s="14">
        <v>8.2352941176470601E-2</v>
      </c>
    </row>
    <row r="3625" spans="1:9" x14ac:dyDescent="0.35">
      <c r="A3625" s="13">
        <v>2014</v>
      </c>
      <c r="B3625" s="13" t="s">
        <v>102</v>
      </c>
      <c r="C3625" s="13" t="s">
        <v>184</v>
      </c>
      <c r="D3625" s="13">
        <v>2003</v>
      </c>
      <c r="E3625" s="14">
        <f>data_filtered[[#This Row],[test_year]]-data_filtered[[#This Row],[model_year]]</f>
        <v>11</v>
      </c>
      <c r="F3625" s="13">
        <v>78</v>
      </c>
      <c r="G3625" s="13">
        <v>7</v>
      </c>
      <c r="H3625" s="13">
        <v>85</v>
      </c>
      <c r="I3625" s="13">
        <v>8.2352941176470601E-2</v>
      </c>
    </row>
    <row r="3626" spans="1:9" x14ac:dyDescent="0.35">
      <c r="A3626" s="13">
        <v>2014</v>
      </c>
      <c r="B3626" s="13" t="s">
        <v>52</v>
      </c>
      <c r="C3626" s="13" t="s">
        <v>131</v>
      </c>
      <c r="D3626" s="13">
        <v>2004</v>
      </c>
      <c r="E3626" s="14">
        <f>data_filtered[[#This Row],[test_year]]-data_filtered[[#This Row],[model_year]]</f>
        <v>10</v>
      </c>
      <c r="F3626" s="13">
        <v>78</v>
      </c>
      <c r="G3626" s="13">
        <v>7</v>
      </c>
      <c r="H3626" s="13">
        <v>85</v>
      </c>
      <c r="I3626" s="13">
        <v>8.2352941176470601E-2</v>
      </c>
    </row>
    <row r="3627" spans="1:9" x14ac:dyDescent="0.35">
      <c r="A3627" s="14">
        <v>2017</v>
      </c>
      <c r="B3627" s="14" t="s">
        <v>118</v>
      </c>
      <c r="C3627" s="14" t="s">
        <v>119</v>
      </c>
      <c r="D3627" s="14">
        <v>2006</v>
      </c>
      <c r="E3627" s="14">
        <f>data_filtered[[#This Row],[test_year]]-data_filtered[[#This Row],[model_year]]</f>
        <v>11</v>
      </c>
      <c r="F3627" s="14">
        <v>145</v>
      </c>
      <c r="G3627" s="14">
        <v>13</v>
      </c>
      <c r="H3627" s="14">
        <v>158</v>
      </c>
      <c r="I3627" s="14">
        <v>8.2278481012658194E-2</v>
      </c>
    </row>
    <row r="3628" spans="1:9" x14ac:dyDescent="0.35">
      <c r="A3628" s="13">
        <v>2013</v>
      </c>
      <c r="B3628" s="13" t="s">
        <v>113</v>
      </c>
      <c r="C3628" s="13" t="s">
        <v>114</v>
      </c>
      <c r="D3628" s="13">
        <v>2006</v>
      </c>
      <c r="E3628" s="14">
        <f>data_filtered[[#This Row],[test_year]]-data_filtered[[#This Row],[model_year]]</f>
        <v>7</v>
      </c>
      <c r="F3628" s="13">
        <v>134</v>
      </c>
      <c r="G3628" s="13">
        <v>12</v>
      </c>
      <c r="H3628" s="13">
        <v>146</v>
      </c>
      <c r="I3628" s="13">
        <v>8.2191780821917804E-2</v>
      </c>
    </row>
    <row r="3629" spans="1:9" x14ac:dyDescent="0.35">
      <c r="A3629" s="13">
        <v>2016</v>
      </c>
      <c r="B3629" s="13" t="s">
        <v>24</v>
      </c>
      <c r="C3629" s="13" t="s">
        <v>29</v>
      </c>
      <c r="D3629" s="13">
        <v>2009</v>
      </c>
      <c r="E3629" s="14">
        <f>data_filtered[[#This Row],[test_year]]-data_filtered[[#This Row],[model_year]]</f>
        <v>7</v>
      </c>
      <c r="F3629" s="13">
        <v>134</v>
      </c>
      <c r="G3629" s="13">
        <v>12</v>
      </c>
      <c r="H3629" s="13">
        <v>146</v>
      </c>
      <c r="I3629" s="13">
        <v>8.2191780821917804E-2</v>
      </c>
    </row>
    <row r="3630" spans="1:9" x14ac:dyDescent="0.35">
      <c r="A3630" s="13">
        <v>2013</v>
      </c>
      <c r="B3630" s="13" t="s">
        <v>102</v>
      </c>
      <c r="C3630" s="13" t="s">
        <v>272</v>
      </c>
      <c r="D3630" s="13">
        <v>2005</v>
      </c>
      <c r="E3630" s="14">
        <f>data_filtered[[#This Row],[test_year]]-data_filtered[[#This Row],[model_year]]</f>
        <v>8</v>
      </c>
      <c r="F3630" s="13">
        <v>67</v>
      </c>
      <c r="G3630" s="13">
        <v>6</v>
      </c>
      <c r="H3630" s="13">
        <v>73</v>
      </c>
      <c r="I3630" s="13">
        <v>8.2191780821917804E-2</v>
      </c>
    </row>
    <row r="3631" spans="1:9" x14ac:dyDescent="0.35">
      <c r="A3631" s="13">
        <v>2013</v>
      </c>
      <c r="B3631" s="13" t="s">
        <v>190</v>
      </c>
      <c r="C3631" s="13" t="s">
        <v>219</v>
      </c>
      <c r="D3631" s="13">
        <v>2005</v>
      </c>
      <c r="E3631" s="14">
        <f>data_filtered[[#This Row],[test_year]]-data_filtered[[#This Row],[model_year]]</f>
        <v>8</v>
      </c>
      <c r="F3631" s="13">
        <v>67</v>
      </c>
      <c r="G3631" s="13">
        <v>6</v>
      </c>
      <c r="H3631" s="13">
        <v>73</v>
      </c>
      <c r="I3631" s="13">
        <v>8.2191780821917804E-2</v>
      </c>
    </row>
    <row r="3632" spans="1:9" x14ac:dyDescent="0.35">
      <c r="A3632" s="14">
        <v>2013</v>
      </c>
      <c r="B3632" s="14" t="s">
        <v>24</v>
      </c>
      <c r="C3632" s="14" t="s">
        <v>238</v>
      </c>
      <c r="D3632" s="14">
        <v>2004</v>
      </c>
      <c r="E3632" s="14">
        <f>data_filtered[[#This Row],[test_year]]-data_filtered[[#This Row],[model_year]]</f>
        <v>9</v>
      </c>
      <c r="F3632" s="14">
        <v>67</v>
      </c>
      <c r="G3632" s="14">
        <v>6</v>
      </c>
      <c r="H3632" s="14">
        <v>73</v>
      </c>
      <c r="I3632" s="14">
        <v>8.2191780821917804E-2</v>
      </c>
    </row>
    <row r="3633" spans="1:9" x14ac:dyDescent="0.35">
      <c r="A3633" s="14">
        <v>2013</v>
      </c>
      <c r="B3633" s="14" t="s">
        <v>42</v>
      </c>
      <c r="C3633" s="14" t="s">
        <v>263</v>
      </c>
      <c r="D3633" s="14">
        <v>2003</v>
      </c>
      <c r="E3633" s="14">
        <f>data_filtered[[#This Row],[test_year]]-data_filtered[[#This Row],[model_year]]</f>
        <v>10</v>
      </c>
      <c r="F3633" s="14">
        <v>67</v>
      </c>
      <c r="G3633" s="14">
        <v>6</v>
      </c>
      <c r="H3633" s="14">
        <v>73</v>
      </c>
      <c r="I3633" s="14">
        <v>8.2191780821917804E-2</v>
      </c>
    </row>
    <row r="3634" spans="1:9" x14ac:dyDescent="0.35">
      <c r="A3634" s="14">
        <v>2015</v>
      </c>
      <c r="B3634" s="14" t="s">
        <v>106</v>
      </c>
      <c r="C3634" s="14" t="s">
        <v>217</v>
      </c>
      <c r="D3634" s="14">
        <v>2002</v>
      </c>
      <c r="E3634" s="14">
        <f>data_filtered[[#This Row],[test_year]]-data_filtered[[#This Row],[model_year]]</f>
        <v>13</v>
      </c>
      <c r="F3634" s="14">
        <v>67</v>
      </c>
      <c r="G3634" s="14">
        <v>6</v>
      </c>
      <c r="H3634" s="14">
        <v>73</v>
      </c>
      <c r="I3634" s="14">
        <v>8.2191780821917804E-2</v>
      </c>
    </row>
    <row r="3635" spans="1:9" x14ac:dyDescent="0.35">
      <c r="A3635" s="13">
        <v>2015</v>
      </c>
      <c r="B3635" s="13" t="s">
        <v>186</v>
      </c>
      <c r="C3635" s="13" t="s">
        <v>195</v>
      </c>
      <c r="D3635" s="13">
        <v>2007</v>
      </c>
      <c r="E3635" s="14">
        <f>data_filtered[[#This Row],[test_year]]-data_filtered[[#This Row],[model_year]]</f>
        <v>8</v>
      </c>
      <c r="F3635" s="13">
        <v>67</v>
      </c>
      <c r="G3635" s="13">
        <v>6</v>
      </c>
      <c r="H3635" s="13">
        <v>73</v>
      </c>
      <c r="I3635" s="13">
        <v>8.2191780821917804E-2</v>
      </c>
    </row>
    <row r="3636" spans="1:9" x14ac:dyDescent="0.35">
      <c r="A3636" s="14">
        <v>2016</v>
      </c>
      <c r="B3636" s="14" t="s">
        <v>42</v>
      </c>
      <c r="C3636" s="14" t="s">
        <v>96</v>
      </c>
      <c r="D3636" s="14">
        <v>2000</v>
      </c>
      <c r="E3636" s="14">
        <f>data_filtered[[#This Row],[test_year]]-data_filtered[[#This Row],[model_year]]</f>
        <v>16</v>
      </c>
      <c r="F3636" s="14">
        <v>67</v>
      </c>
      <c r="G3636" s="14">
        <v>6</v>
      </c>
      <c r="H3636" s="14">
        <v>73</v>
      </c>
      <c r="I3636" s="14">
        <v>8.2191780821917804E-2</v>
      </c>
    </row>
    <row r="3637" spans="1:9" x14ac:dyDescent="0.35">
      <c r="A3637" s="13">
        <v>2017</v>
      </c>
      <c r="B3637" s="13" t="s">
        <v>98</v>
      </c>
      <c r="C3637" s="13" t="s">
        <v>249</v>
      </c>
      <c r="D3637" s="13">
        <v>2011</v>
      </c>
      <c r="E3637" s="14">
        <f>data_filtered[[#This Row],[test_year]]-data_filtered[[#This Row],[model_year]]</f>
        <v>6</v>
      </c>
      <c r="F3637" s="13">
        <v>67</v>
      </c>
      <c r="G3637" s="13">
        <v>6</v>
      </c>
      <c r="H3637" s="13">
        <v>73</v>
      </c>
      <c r="I3637" s="13">
        <v>8.2191780821917804E-2</v>
      </c>
    </row>
    <row r="3638" spans="1:9" x14ac:dyDescent="0.35">
      <c r="A3638" s="13">
        <v>2017</v>
      </c>
      <c r="B3638" s="13" t="s">
        <v>24</v>
      </c>
      <c r="C3638" s="13" t="s">
        <v>29</v>
      </c>
      <c r="D3638" s="13">
        <v>2010</v>
      </c>
      <c r="E3638" s="14">
        <f>data_filtered[[#This Row],[test_year]]-data_filtered[[#This Row],[model_year]]</f>
        <v>7</v>
      </c>
      <c r="F3638" s="13">
        <v>123</v>
      </c>
      <c r="G3638" s="13">
        <v>11</v>
      </c>
      <c r="H3638" s="13">
        <v>134</v>
      </c>
      <c r="I3638" s="13">
        <v>8.2089552238805999E-2</v>
      </c>
    </row>
    <row r="3639" spans="1:9" x14ac:dyDescent="0.35">
      <c r="A3639" s="14">
        <v>2016</v>
      </c>
      <c r="B3639" s="14" t="s">
        <v>30</v>
      </c>
      <c r="C3639" s="14" t="s">
        <v>51</v>
      </c>
      <c r="D3639" s="14">
        <v>2004</v>
      </c>
      <c r="E3639" s="14">
        <f>data_filtered[[#This Row],[test_year]]-data_filtered[[#This Row],[model_year]]</f>
        <v>12</v>
      </c>
      <c r="F3639" s="14">
        <v>179</v>
      </c>
      <c r="G3639" s="14">
        <v>16</v>
      </c>
      <c r="H3639" s="14">
        <v>195</v>
      </c>
      <c r="I3639" s="14">
        <v>8.2051282051281996E-2</v>
      </c>
    </row>
    <row r="3640" spans="1:9" x14ac:dyDescent="0.35">
      <c r="A3640" s="13">
        <v>2014</v>
      </c>
      <c r="B3640" s="13" t="s">
        <v>37</v>
      </c>
      <c r="C3640" s="13" t="s">
        <v>59</v>
      </c>
      <c r="D3640" s="13">
        <v>2005</v>
      </c>
      <c r="E3640" s="14">
        <f>data_filtered[[#This Row],[test_year]]-data_filtered[[#This Row],[model_year]]</f>
        <v>9</v>
      </c>
      <c r="F3640" s="13">
        <v>112</v>
      </c>
      <c r="G3640" s="13">
        <v>10</v>
      </c>
      <c r="H3640" s="13">
        <v>122</v>
      </c>
      <c r="I3640" s="13">
        <v>8.1967213114754106E-2</v>
      </c>
    </row>
    <row r="3641" spans="1:9" x14ac:dyDescent="0.35">
      <c r="A3641" s="13">
        <v>2013</v>
      </c>
      <c r="B3641" s="13" t="s">
        <v>42</v>
      </c>
      <c r="C3641" s="13" t="s">
        <v>112</v>
      </c>
      <c r="D3641" s="13">
        <v>2010</v>
      </c>
      <c r="E3641" s="14">
        <f>data_filtered[[#This Row],[test_year]]-data_filtered[[#This Row],[model_year]]</f>
        <v>3</v>
      </c>
      <c r="F3641" s="13">
        <v>56</v>
      </c>
      <c r="G3641" s="13">
        <v>5</v>
      </c>
      <c r="H3641" s="13">
        <v>61</v>
      </c>
      <c r="I3641" s="13">
        <v>8.1967213114754106E-2</v>
      </c>
    </row>
    <row r="3642" spans="1:9" x14ac:dyDescent="0.35">
      <c r="A3642" s="14">
        <v>2014</v>
      </c>
      <c r="B3642" s="14" t="s">
        <v>241</v>
      </c>
      <c r="C3642" s="14" t="s">
        <v>242</v>
      </c>
      <c r="D3642" s="14">
        <v>2007</v>
      </c>
      <c r="E3642" s="14">
        <f>data_filtered[[#This Row],[test_year]]-data_filtered[[#This Row],[model_year]]</f>
        <v>7</v>
      </c>
      <c r="F3642" s="14">
        <v>56</v>
      </c>
      <c r="G3642" s="14">
        <v>5</v>
      </c>
      <c r="H3642" s="14">
        <v>61</v>
      </c>
      <c r="I3642" s="14">
        <v>8.1967213114754106E-2</v>
      </c>
    </row>
    <row r="3643" spans="1:9" x14ac:dyDescent="0.35">
      <c r="A3643" s="13">
        <v>2015</v>
      </c>
      <c r="B3643" s="13" t="s">
        <v>24</v>
      </c>
      <c r="C3643" s="13" t="s">
        <v>49</v>
      </c>
      <c r="D3643" s="13">
        <v>2009</v>
      </c>
      <c r="E3643" s="14">
        <f>data_filtered[[#This Row],[test_year]]-data_filtered[[#This Row],[model_year]]</f>
        <v>6</v>
      </c>
      <c r="F3643" s="13">
        <v>56</v>
      </c>
      <c r="G3643" s="13">
        <v>5</v>
      </c>
      <c r="H3643" s="13">
        <v>61</v>
      </c>
      <c r="I3643" s="13">
        <v>8.1967213114754106E-2</v>
      </c>
    </row>
    <row r="3644" spans="1:9" x14ac:dyDescent="0.35">
      <c r="A3644" s="13">
        <v>2015</v>
      </c>
      <c r="B3644" s="13" t="s">
        <v>30</v>
      </c>
      <c r="C3644" s="13" t="s">
        <v>327</v>
      </c>
      <c r="D3644" s="13">
        <v>2005</v>
      </c>
      <c r="E3644" s="14">
        <f>data_filtered[[#This Row],[test_year]]-data_filtered[[#This Row],[model_year]]</f>
        <v>10</v>
      </c>
      <c r="F3644" s="13">
        <v>56</v>
      </c>
      <c r="G3644" s="13">
        <v>5</v>
      </c>
      <c r="H3644" s="13">
        <v>61</v>
      </c>
      <c r="I3644" s="13">
        <v>8.1967213114754106E-2</v>
      </c>
    </row>
    <row r="3645" spans="1:9" x14ac:dyDescent="0.35">
      <c r="A3645" s="14">
        <v>2016</v>
      </c>
      <c r="B3645" s="14" t="s">
        <v>24</v>
      </c>
      <c r="C3645" s="14" t="s">
        <v>189</v>
      </c>
      <c r="D3645" s="14">
        <v>2006</v>
      </c>
      <c r="E3645" s="14">
        <f>data_filtered[[#This Row],[test_year]]-data_filtered[[#This Row],[model_year]]</f>
        <v>10</v>
      </c>
      <c r="F3645" s="14">
        <v>56</v>
      </c>
      <c r="G3645" s="14">
        <v>5</v>
      </c>
      <c r="H3645" s="14">
        <v>61</v>
      </c>
      <c r="I3645" s="14">
        <v>8.1967213114754106E-2</v>
      </c>
    </row>
    <row r="3646" spans="1:9" x14ac:dyDescent="0.35">
      <c r="A3646" s="14">
        <v>2016</v>
      </c>
      <c r="B3646" s="14" t="s">
        <v>33</v>
      </c>
      <c r="C3646" s="14" t="s">
        <v>216</v>
      </c>
      <c r="D3646" s="14">
        <v>2005</v>
      </c>
      <c r="E3646" s="14">
        <f>data_filtered[[#This Row],[test_year]]-data_filtered[[#This Row],[model_year]]</f>
        <v>11</v>
      </c>
      <c r="F3646" s="14">
        <v>56</v>
      </c>
      <c r="G3646" s="14">
        <v>5</v>
      </c>
      <c r="H3646" s="14">
        <v>61</v>
      </c>
      <c r="I3646" s="14">
        <v>8.1967213114754106E-2</v>
      </c>
    </row>
    <row r="3647" spans="1:9" x14ac:dyDescent="0.35">
      <c r="A3647" s="13">
        <v>2014</v>
      </c>
      <c r="B3647" s="13" t="s">
        <v>30</v>
      </c>
      <c r="C3647" s="13" t="s">
        <v>48</v>
      </c>
      <c r="D3647" s="13">
        <v>2009</v>
      </c>
      <c r="E3647" s="14">
        <f>data_filtered[[#This Row],[test_year]]-data_filtered[[#This Row],[model_year]]</f>
        <v>5</v>
      </c>
      <c r="F3647" s="13">
        <v>213</v>
      </c>
      <c r="G3647" s="13">
        <v>19</v>
      </c>
      <c r="H3647" s="13">
        <v>232</v>
      </c>
      <c r="I3647" s="13">
        <v>8.18965517241379E-2</v>
      </c>
    </row>
    <row r="3648" spans="1:9" x14ac:dyDescent="0.35">
      <c r="A3648" s="14">
        <v>2015</v>
      </c>
      <c r="B3648" s="14" t="s">
        <v>37</v>
      </c>
      <c r="C3648" s="14" t="s">
        <v>59</v>
      </c>
      <c r="D3648" s="14">
        <v>2007</v>
      </c>
      <c r="E3648" s="14">
        <f>data_filtered[[#This Row],[test_year]]-data_filtered[[#This Row],[model_year]]</f>
        <v>8</v>
      </c>
      <c r="F3648" s="14">
        <v>213</v>
      </c>
      <c r="G3648" s="14">
        <v>19</v>
      </c>
      <c r="H3648" s="14">
        <v>232</v>
      </c>
      <c r="I3648" s="14">
        <v>8.18965517241379E-2</v>
      </c>
    </row>
    <row r="3649" spans="1:9" x14ac:dyDescent="0.35">
      <c r="A3649" s="13">
        <v>2013</v>
      </c>
      <c r="B3649" s="13" t="s">
        <v>102</v>
      </c>
      <c r="C3649" s="13" t="s">
        <v>184</v>
      </c>
      <c r="D3649" s="13">
        <v>2003</v>
      </c>
      <c r="E3649" s="14">
        <f>data_filtered[[#This Row],[test_year]]-data_filtered[[#This Row],[model_year]]</f>
        <v>10</v>
      </c>
      <c r="F3649" s="13">
        <v>101</v>
      </c>
      <c r="G3649" s="13">
        <v>9</v>
      </c>
      <c r="H3649" s="13">
        <v>110</v>
      </c>
      <c r="I3649" s="13">
        <v>8.1818181818181804E-2</v>
      </c>
    </row>
    <row r="3650" spans="1:9" x14ac:dyDescent="0.35">
      <c r="A3650" s="14">
        <v>2015</v>
      </c>
      <c r="B3650" s="14" t="s">
        <v>128</v>
      </c>
      <c r="C3650" s="14" t="s">
        <v>129</v>
      </c>
      <c r="D3650" s="14">
        <v>2013</v>
      </c>
      <c r="E3650" s="14">
        <f>data_filtered[[#This Row],[test_year]]-data_filtered[[#This Row],[model_year]]</f>
        <v>2</v>
      </c>
      <c r="F3650" s="14">
        <v>101</v>
      </c>
      <c r="G3650" s="14">
        <v>9</v>
      </c>
      <c r="H3650" s="14">
        <v>110</v>
      </c>
      <c r="I3650" s="14">
        <v>8.1818181818181804E-2</v>
      </c>
    </row>
    <row r="3651" spans="1:9" x14ac:dyDescent="0.35">
      <c r="A3651" s="14">
        <v>2017</v>
      </c>
      <c r="B3651" s="14" t="s">
        <v>26</v>
      </c>
      <c r="C3651" s="14" t="s">
        <v>100</v>
      </c>
      <c r="D3651" s="14">
        <v>2001</v>
      </c>
      <c r="E3651" s="14">
        <f>data_filtered[[#This Row],[test_year]]-data_filtered[[#This Row],[model_year]]</f>
        <v>16</v>
      </c>
      <c r="F3651" s="14">
        <v>101</v>
      </c>
      <c r="G3651" s="14">
        <v>9</v>
      </c>
      <c r="H3651" s="14">
        <v>110</v>
      </c>
      <c r="I3651" s="14">
        <v>8.1818181818181804E-2</v>
      </c>
    </row>
    <row r="3652" spans="1:9" x14ac:dyDescent="0.35">
      <c r="A3652" s="13">
        <v>2015</v>
      </c>
      <c r="B3652" s="13" t="s">
        <v>24</v>
      </c>
      <c r="C3652" s="13" t="s">
        <v>46</v>
      </c>
      <c r="D3652" s="13">
        <v>2010</v>
      </c>
      <c r="E3652" s="14">
        <f>data_filtered[[#This Row],[test_year]]-data_filtered[[#This Row],[model_year]]</f>
        <v>5</v>
      </c>
      <c r="F3652" s="13">
        <v>146</v>
      </c>
      <c r="G3652" s="13">
        <v>13</v>
      </c>
      <c r="H3652" s="13">
        <v>159</v>
      </c>
      <c r="I3652" s="13">
        <v>8.17610062893082E-2</v>
      </c>
    </row>
    <row r="3653" spans="1:9" x14ac:dyDescent="0.35">
      <c r="A3653" s="13">
        <v>2015</v>
      </c>
      <c r="B3653" s="13" t="s">
        <v>30</v>
      </c>
      <c r="C3653" s="13" t="s">
        <v>75</v>
      </c>
      <c r="D3653" s="13">
        <v>2003</v>
      </c>
      <c r="E3653" s="14">
        <f>data_filtered[[#This Row],[test_year]]-data_filtered[[#This Row],[model_year]]</f>
        <v>12</v>
      </c>
      <c r="F3653" s="13">
        <v>135</v>
      </c>
      <c r="G3653" s="13">
        <v>12</v>
      </c>
      <c r="H3653" s="13">
        <v>147</v>
      </c>
      <c r="I3653" s="13">
        <v>8.1632653061224497E-2</v>
      </c>
    </row>
    <row r="3654" spans="1:9" x14ac:dyDescent="0.35">
      <c r="A3654" s="14">
        <v>2013</v>
      </c>
      <c r="B3654" s="14" t="s">
        <v>52</v>
      </c>
      <c r="C3654" s="14" t="s">
        <v>150</v>
      </c>
      <c r="D3654" s="14">
        <v>2007</v>
      </c>
      <c r="E3654" s="14">
        <f>data_filtered[[#This Row],[test_year]]-data_filtered[[#This Row],[model_year]]</f>
        <v>6</v>
      </c>
      <c r="F3654" s="14">
        <v>90</v>
      </c>
      <c r="G3654" s="14">
        <v>8</v>
      </c>
      <c r="H3654" s="14">
        <v>98</v>
      </c>
      <c r="I3654" s="14">
        <v>8.1632653061224497E-2</v>
      </c>
    </row>
    <row r="3655" spans="1:9" x14ac:dyDescent="0.35">
      <c r="A3655" s="13">
        <v>2013</v>
      </c>
      <c r="B3655" s="13" t="s">
        <v>128</v>
      </c>
      <c r="C3655" s="13" t="s">
        <v>129</v>
      </c>
      <c r="D3655" s="13">
        <v>2006</v>
      </c>
      <c r="E3655" s="14">
        <f>data_filtered[[#This Row],[test_year]]-data_filtered[[#This Row],[model_year]]</f>
        <v>7</v>
      </c>
      <c r="F3655" s="13">
        <v>90</v>
      </c>
      <c r="G3655" s="13">
        <v>8</v>
      </c>
      <c r="H3655" s="13">
        <v>98</v>
      </c>
      <c r="I3655" s="13">
        <v>8.1632653061224497E-2</v>
      </c>
    </row>
    <row r="3656" spans="1:9" x14ac:dyDescent="0.35">
      <c r="A3656" s="13">
        <v>2013</v>
      </c>
      <c r="B3656" s="13" t="s">
        <v>30</v>
      </c>
      <c r="C3656" s="13" t="s">
        <v>31</v>
      </c>
      <c r="D3656" s="13">
        <v>2004</v>
      </c>
      <c r="E3656" s="14">
        <f>data_filtered[[#This Row],[test_year]]-data_filtered[[#This Row],[model_year]]</f>
        <v>9</v>
      </c>
      <c r="F3656" s="13">
        <v>338</v>
      </c>
      <c r="G3656" s="13">
        <v>30</v>
      </c>
      <c r="H3656" s="13">
        <v>368</v>
      </c>
      <c r="I3656" s="13">
        <v>8.1521739130434798E-2</v>
      </c>
    </row>
    <row r="3657" spans="1:9" x14ac:dyDescent="0.35">
      <c r="A3657" s="13">
        <v>2017</v>
      </c>
      <c r="B3657" s="13" t="s">
        <v>30</v>
      </c>
      <c r="C3657" s="13" t="s">
        <v>44</v>
      </c>
      <c r="D3657" s="13">
        <v>2010</v>
      </c>
      <c r="E3657" s="14">
        <f>data_filtered[[#This Row],[test_year]]-data_filtered[[#This Row],[model_year]]</f>
        <v>7</v>
      </c>
      <c r="F3657" s="13">
        <v>293</v>
      </c>
      <c r="G3657" s="13">
        <v>26</v>
      </c>
      <c r="H3657" s="13">
        <v>319</v>
      </c>
      <c r="I3657" s="13">
        <v>8.1504702194357403E-2</v>
      </c>
    </row>
    <row r="3658" spans="1:9" x14ac:dyDescent="0.35">
      <c r="A3658" s="14">
        <v>2015</v>
      </c>
      <c r="B3658" s="14" t="s">
        <v>24</v>
      </c>
      <c r="C3658" s="14" t="s">
        <v>49</v>
      </c>
      <c r="D3658" s="14">
        <v>2005</v>
      </c>
      <c r="E3658" s="14">
        <f>data_filtered[[#This Row],[test_year]]-data_filtered[[#This Row],[model_year]]</f>
        <v>10</v>
      </c>
      <c r="F3658" s="14">
        <v>124</v>
      </c>
      <c r="G3658" s="14">
        <v>11</v>
      </c>
      <c r="H3658" s="14">
        <v>135</v>
      </c>
      <c r="I3658" s="14">
        <v>8.1481481481481502E-2</v>
      </c>
    </row>
    <row r="3659" spans="1:9" x14ac:dyDescent="0.35">
      <c r="A3659" s="14">
        <v>2013</v>
      </c>
      <c r="B3659" s="14" t="s">
        <v>24</v>
      </c>
      <c r="C3659" s="14" t="s">
        <v>57</v>
      </c>
      <c r="D3659" s="14">
        <v>2006</v>
      </c>
      <c r="E3659" s="14">
        <f>data_filtered[[#This Row],[test_year]]-data_filtered[[#This Row],[model_year]]</f>
        <v>7</v>
      </c>
      <c r="F3659" s="14">
        <v>203</v>
      </c>
      <c r="G3659" s="14">
        <v>18</v>
      </c>
      <c r="H3659" s="14">
        <v>221</v>
      </c>
      <c r="I3659" s="14">
        <v>8.1447963800904993E-2</v>
      </c>
    </row>
    <row r="3660" spans="1:9" x14ac:dyDescent="0.35">
      <c r="A3660" s="14">
        <v>2013</v>
      </c>
      <c r="B3660" s="14" t="s">
        <v>33</v>
      </c>
      <c r="C3660" s="14" t="s">
        <v>34</v>
      </c>
      <c r="D3660" s="14">
        <v>2005</v>
      </c>
      <c r="E3660" s="14">
        <f>data_filtered[[#This Row],[test_year]]-data_filtered[[#This Row],[model_year]]</f>
        <v>8</v>
      </c>
      <c r="F3660" s="14">
        <v>361</v>
      </c>
      <c r="G3660" s="14">
        <v>32</v>
      </c>
      <c r="H3660" s="14">
        <v>393</v>
      </c>
      <c r="I3660" s="14">
        <v>8.1424936386768496E-2</v>
      </c>
    </row>
    <row r="3661" spans="1:9" x14ac:dyDescent="0.35">
      <c r="A3661" s="14">
        <v>2017</v>
      </c>
      <c r="B3661" s="14" t="s">
        <v>104</v>
      </c>
      <c r="C3661" s="14" t="s">
        <v>105</v>
      </c>
      <c r="D3661" s="14">
        <v>2003</v>
      </c>
      <c r="E3661" s="14">
        <f>data_filtered[[#This Row],[test_year]]-data_filtered[[#This Row],[model_year]]</f>
        <v>14</v>
      </c>
      <c r="F3661" s="14">
        <v>79</v>
      </c>
      <c r="G3661" s="14">
        <v>7</v>
      </c>
      <c r="H3661" s="14">
        <v>86</v>
      </c>
      <c r="I3661" s="14">
        <v>8.1395348837209294E-2</v>
      </c>
    </row>
    <row r="3662" spans="1:9" x14ac:dyDescent="0.35">
      <c r="A3662" s="13">
        <v>2013</v>
      </c>
      <c r="B3662" s="13" t="s">
        <v>30</v>
      </c>
      <c r="C3662" s="13" t="s">
        <v>56</v>
      </c>
      <c r="D3662" s="13">
        <v>2010</v>
      </c>
      <c r="E3662" s="14">
        <f>data_filtered[[#This Row],[test_year]]-data_filtered[[#This Row],[model_year]]</f>
        <v>3</v>
      </c>
      <c r="F3662" s="13">
        <v>113</v>
      </c>
      <c r="G3662" s="13">
        <v>10</v>
      </c>
      <c r="H3662" s="13">
        <v>123</v>
      </c>
      <c r="I3662" s="13">
        <v>8.1300813008130093E-2</v>
      </c>
    </row>
    <row r="3663" spans="1:9" x14ac:dyDescent="0.35">
      <c r="A3663" s="13">
        <v>2016</v>
      </c>
      <c r="B3663" s="13" t="s">
        <v>98</v>
      </c>
      <c r="C3663" s="13" t="s">
        <v>99</v>
      </c>
      <c r="D3663" s="13">
        <v>2004</v>
      </c>
      <c r="E3663" s="14">
        <f>data_filtered[[#This Row],[test_year]]-data_filtered[[#This Row],[model_year]]</f>
        <v>12</v>
      </c>
      <c r="F3663" s="13">
        <v>113</v>
      </c>
      <c r="G3663" s="13">
        <v>10</v>
      </c>
      <c r="H3663" s="13">
        <v>123</v>
      </c>
      <c r="I3663" s="13">
        <v>8.1300813008130093E-2</v>
      </c>
    </row>
    <row r="3664" spans="1:9" x14ac:dyDescent="0.35">
      <c r="A3664" s="13">
        <v>2015</v>
      </c>
      <c r="B3664" s="13" t="s">
        <v>30</v>
      </c>
      <c r="C3664" s="13" t="s">
        <v>51</v>
      </c>
      <c r="D3664" s="13">
        <v>2004</v>
      </c>
      <c r="E3664" s="14">
        <f>data_filtered[[#This Row],[test_year]]-data_filtered[[#This Row],[model_year]]</f>
        <v>11</v>
      </c>
      <c r="F3664" s="13">
        <v>147</v>
      </c>
      <c r="G3664" s="13">
        <v>13</v>
      </c>
      <c r="H3664" s="13">
        <v>160</v>
      </c>
      <c r="I3664" s="13">
        <v>8.1250000000000003E-2</v>
      </c>
    </row>
    <row r="3665" spans="1:9" x14ac:dyDescent="0.35">
      <c r="A3665" s="14">
        <v>2017</v>
      </c>
      <c r="B3665" s="14" t="s">
        <v>30</v>
      </c>
      <c r="C3665" s="14" t="s">
        <v>31</v>
      </c>
      <c r="D3665" s="14">
        <v>2005</v>
      </c>
      <c r="E3665" s="14">
        <f>data_filtered[[#This Row],[test_year]]-data_filtered[[#This Row],[model_year]]</f>
        <v>12</v>
      </c>
      <c r="F3665" s="14">
        <v>328</v>
      </c>
      <c r="G3665" s="14">
        <v>29</v>
      </c>
      <c r="H3665" s="14">
        <v>357</v>
      </c>
      <c r="I3665" s="14">
        <v>8.1232492997198896E-2</v>
      </c>
    </row>
    <row r="3666" spans="1:9" x14ac:dyDescent="0.35">
      <c r="A3666" s="14">
        <v>2013</v>
      </c>
      <c r="B3666" s="14" t="s">
        <v>26</v>
      </c>
      <c r="C3666" s="14" t="s">
        <v>27</v>
      </c>
      <c r="D3666" s="14">
        <v>1995</v>
      </c>
      <c r="E3666" s="14">
        <f>data_filtered[[#This Row],[test_year]]-data_filtered[[#This Row],[model_year]]</f>
        <v>18</v>
      </c>
      <c r="F3666" s="14">
        <v>181</v>
      </c>
      <c r="G3666" s="14">
        <v>16</v>
      </c>
      <c r="H3666" s="14">
        <v>197</v>
      </c>
      <c r="I3666" s="14">
        <v>8.1218274111675107E-2</v>
      </c>
    </row>
    <row r="3667" spans="1:9" x14ac:dyDescent="0.35">
      <c r="A3667" s="13">
        <v>2014</v>
      </c>
      <c r="B3667" s="13" t="s">
        <v>24</v>
      </c>
      <c r="C3667" s="13" t="s">
        <v>41</v>
      </c>
      <c r="D3667" s="13">
        <v>2007</v>
      </c>
      <c r="E3667" s="14">
        <f>data_filtered[[#This Row],[test_year]]-data_filtered[[#This Row],[model_year]]</f>
        <v>7</v>
      </c>
      <c r="F3667" s="13">
        <v>340</v>
      </c>
      <c r="G3667" s="13">
        <v>30</v>
      </c>
      <c r="H3667" s="13">
        <v>370</v>
      </c>
      <c r="I3667" s="13">
        <v>8.1081081081081099E-2</v>
      </c>
    </row>
    <row r="3668" spans="1:9" x14ac:dyDescent="0.35">
      <c r="A3668" s="13">
        <v>2016</v>
      </c>
      <c r="B3668" s="13" t="s">
        <v>52</v>
      </c>
      <c r="C3668" s="13" t="s">
        <v>84</v>
      </c>
      <c r="D3668" s="13">
        <v>2005</v>
      </c>
      <c r="E3668" s="14">
        <f>data_filtered[[#This Row],[test_year]]-data_filtered[[#This Row],[model_year]]</f>
        <v>11</v>
      </c>
      <c r="F3668" s="13">
        <v>136</v>
      </c>
      <c r="G3668" s="13">
        <v>12</v>
      </c>
      <c r="H3668" s="13">
        <v>148</v>
      </c>
      <c r="I3668" s="13">
        <v>8.1081081081081099E-2</v>
      </c>
    </row>
    <row r="3669" spans="1:9" x14ac:dyDescent="0.35">
      <c r="A3669" s="14">
        <v>2015</v>
      </c>
      <c r="B3669" s="14" t="s">
        <v>30</v>
      </c>
      <c r="C3669" s="14" t="s">
        <v>230</v>
      </c>
      <c r="D3669" s="14">
        <v>2002</v>
      </c>
      <c r="E3669" s="14">
        <f>data_filtered[[#This Row],[test_year]]-data_filtered[[#This Row],[model_year]]</f>
        <v>13</v>
      </c>
      <c r="F3669" s="14">
        <v>68</v>
      </c>
      <c r="G3669" s="14">
        <v>6</v>
      </c>
      <c r="H3669" s="14">
        <v>74</v>
      </c>
      <c r="I3669" s="14">
        <v>8.1081081081081099E-2</v>
      </c>
    </row>
    <row r="3670" spans="1:9" x14ac:dyDescent="0.35">
      <c r="A3670" s="14">
        <v>2015</v>
      </c>
      <c r="B3670" s="14" t="s">
        <v>42</v>
      </c>
      <c r="C3670" s="14" t="s">
        <v>263</v>
      </c>
      <c r="D3670" s="14">
        <v>2003</v>
      </c>
      <c r="E3670" s="14">
        <f>data_filtered[[#This Row],[test_year]]-data_filtered[[#This Row],[model_year]]</f>
        <v>12</v>
      </c>
      <c r="F3670" s="14">
        <v>68</v>
      </c>
      <c r="G3670" s="14">
        <v>6</v>
      </c>
      <c r="H3670" s="14">
        <v>74</v>
      </c>
      <c r="I3670" s="14">
        <v>8.1081081081081099E-2</v>
      </c>
    </row>
    <row r="3671" spans="1:9" x14ac:dyDescent="0.35">
      <c r="A3671" s="13">
        <v>2016</v>
      </c>
      <c r="B3671" s="13" t="s">
        <v>52</v>
      </c>
      <c r="C3671" s="13" t="s">
        <v>74</v>
      </c>
      <c r="D3671" s="13">
        <v>2000</v>
      </c>
      <c r="E3671" s="14">
        <f>data_filtered[[#This Row],[test_year]]-data_filtered[[#This Row],[model_year]]</f>
        <v>16</v>
      </c>
      <c r="F3671" s="13">
        <v>68</v>
      </c>
      <c r="G3671" s="13">
        <v>6</v>
      </c>
      <c r="H3671" s="13">
        <v>74</v>
      </c>
      <c r="I3671" s="13">
        <v>8.1081081081081099E-2</v>
      </c>
    </row>
    <row r="3672" spans="1:9" x14ac:dyDescent="0.35">
      <c r="A3672" s="13">
        <v>2014</v>
      </c>
      <c r="B3672" s="13" t="s">
        <v>24</v>
      </c>
      <c r="C3672" s="13" t="s">
        <v>28</v>
      </c>
      <c r="D3672" s="13">
        <v>2011</v>
      </c>
      <c r="E3672" s="14">
        <f>data_filtered[[#This Row],[test_year]]-data_filtered[[#This Row],[model_year]]</f>
        <v>3</v>
      </c>
      <c r="F3672" s="13">
        <v>125</v>
      </c>
      <c r="G3672" s="13">
        <v>11</v>
      </c>
      <c r="H3672" s="13">
        <v>136</v>
      </c>
      <c r="I3672" s="13">
        <v>8.0882352941176502E-2</v>
      </c>
    </row>
    <row r="3673" spans="1:9" x14ac:dyDescent="0.35">
      <c r="A3673" s="13">
        <v>2015</v>
      </c>
      <c r="B3673" s="13" t="s">
        <v>30</v>
      </c>
      <c r="C3673" s="13" t="s">
        <v>56</v>
      </c>
      <c r="D3673" s="13">
        <v>2004</v>
      </c>
      <c r="E3673" s="14">
        <f>data_filtered[[#This Row],[test_year]]-data_filtered[[#This Row],[model_year]]</f>
        <v>11</v>
      </c>
      <c r="F3673" s="13">
        <v>182</v>
      </c>
      <c r="G3673" s="13">
        <v>16</v>
      </c>
      <c r="H3673" s="13">
        <v>198</v>
      </c>
      <c r="I3673" s="13">
        <v>8.0808080808080801E-2</v>
      </c>
    </row>
    <row r="3674" spans="1:9" x14ac:dyDescent="0.35">
      <c r="A3674" s="13">
        <v>2017</v>
      </c>
      <c r="B3674" s="13" t="s">
        <v>42</v>
      </c>
      <c r="C3674" s="13" t="s">
        <v>45</v>
      </c>
      <c r="D3674" s="13">
        <v>2001</v>
      </c>
      <c r="E3674" s="14">
        <f>data_filtered[[#This Row],[test_year]]-data_filtered[[#This Row],[model_year]]</f>
        <v>16</v>
      </c>
      <c r="F3674" s="13">
        <v>91</v>
      </c>
      <c r="G3674" s="13">
        <v>8</v>
      </c>
      <c r="H3674" s="13">
        <v>99</v>
      </c>
      <c r="I3674" s="13">
        <v>8.0808080808080801E-2</v>
      </c>
    </row>
    <row r="3675" spans="1:9" x14ac:dyDescent="0.35">
      <c r="A3675" s="13">
        <v>2016</v>
      </c>
      <c r="B3675" s="13" t="s">
        <v>30</v>
      </c>
      <c r="C3675" s="13" t="s">
        <v>36</v>
      </c>
      <c r="D3675" s="13">
        <v>2003</v>
      </c>
      <c r="E3675" s="14">
        <f>data_filtered[[#This Row],[test_year]]-data_filtered[[#This Row],[model_year]]</f>
        <v>13</v>
      </c>
      <c r="F3675" s="13">
        <v>148</v>
      </c>
      <c r="G3675" s="13">
        <v>13</v>
      </c>
      <c r="H3675" s="13">
        <v>161</v>
      </c>
      <c r="I3675" s="13">
        <v>8.0745341614906804E-2</v>
      </c>
    </row>
    <row r="3676" spans="1:9" x14ac:dyDescent="0.35">
      <c r="A3676" s="13">
        <v>2013</v>
      </c>
      <c r="B3676" s="13" t="s">
        <v>113</v>
      </c>
      <c r="C3676" s="13" t="s">
        <v>114</v>
      </c>
      <c r="D3676" s="13">
        <v>2003</v>
      </c>
      <c r="E3676" s="14">
        <f>data_filtered[[#This Row],[test_year]]-data_filtered[[#This Row],[model_year]]</f>
        <v>10</v>
      </c>
      <c r="F3676" s="13">
        <v>114</v>
      </c>
      <c r="G3676" s="13">
        <v>10</v>
      </c>
      <c r="H3676" s="13">
        <v>124</v>
      </c>
      <c r="I3676" s="13">
        <v>8.0645161290322606E-2</v>
      </c>
    </row>
    <row r="3677" spans="1:9" x14ac:dyDescent="0.35">
      <c r="A3677" s="14">
        <v>2015</v>
      </c>
      <c r="B3677" s="14" t="s">
        <v>52</v>
      </c>
      <c r="C3677" s="14" t="s">
        <v>164</v>
      </c>
      <c r="D3677" s="14">
        <v>2013</v>
      </c>
      <c r="E3677" s="14">
        <f>data_filtered[[#This Row],[test_year]]-data_filtered[[#This Row],[model_year]]</f>
        <v>2</v>
      </c>
      <c r="F3677" s="14">
        <v>114</v>
      </c>
      <c r="G3677" s="14">
        <v>10</v>
      </c>
      <c r="H3677" s="14">
        <v>124</v>
      </c>
      <c r="I3677" s="14">
        <v>8.0645161290322606E-2</v>
      </c>
    </row>
    <row r="3678" spans="1:9" x14ac:dyDescent="0.35">
      <c r="A3678" s="13">
        <v>2014</v>
      </c>
      <c r="B3678" s="13" t="s">
        <v>26</v>
      </c>
      <c r="C3678" s="13" t="s">
        <v>78</v>
      </c>
      <c r="D3678" s="13">
        <v>1996</v>
      </c>
      <c r="E3678" s="14">
        <f>data_filtered[[#This Row],[test_year]]-data_filtered[[#This Row],[model_year]]</f>
        <v>18</v>
      </c>
      <c r="F3678" s="13">
        <v>57</v>
      </c>
      <c r="G3678" s="13">
        <v>5</v>
      </c>
      <c r="H3678" s="13">
        <v>62</v>
      </c>
      <c r="I3678" s="13">
        <v>8.0645161290322606E-2</v>
      </c>
    </row>
    <row r="3679" spans="1:9" x14ac:dyDescent="0.35">
      <c r="A3679" s="14">
        <v>2016</v>
      </c>
      <c r="B3679" s="14" t="s">
        <v>52</v>
      </c>
      <c r="C3679" s="14" t="s">
        <v>165</v>
      </c>
      <c r="D3679" s="14">
        <v>2006</v>
      </c>
      <c r="E3679" s="14">
        <f>data_filtered[[#This Row],[test_year]]-data_filtered[[#This Row],[model_year]]</f>
        <v>10</v>
      </c>
      <c r="F3679" s="14">
        <v>57</v>
      </c>
      <c r="G3679" s="14">
        <v>5</v>
      </c>
      <c r="H3679" s="14">
        <v>62</v>
      </c>
      <c r="I3679" s="14">
        <v>8.0645161290322606E-2</v>
      </c>
    </row>
    <row r="3680" spans="1:9" x14ac:dyDescent="0.35">
      <c r="A3680" s="14">
        <v>2016</v>
      </c>
      <c r="B3680" s="14" t="s">
        <v>26</v>
      </c>
      <c r="C3680" s="14" t="s">
        <v>201</v>
      </c>
      <c r="D3680" s="14">
        <v>2004</v>
      </c>
      <c r="E3680" s="14">
        <f>data_filtered[[#This Row],[test_year]]-data_filtered[[#This Row],[model_year]]</f>
        <v>12</v>
      </c>
      <c r="F3680" s="14">
        <v>57</v>
      </c>
      <c r="G3680" s="14">
        <v>5</v>
      </c>
      <c r="H3680" s="14">
        <v>62</v>
      </c>
      <c r="I3680" s="14">
        <v>8.0645161290322606E-2</v>
      </c>
    </row>
    <row r="3681" spans="1:9" x14ac:dyDescent="0.35">
      <c r="A3681" s="13">
        <v>2013</v>
      </c>
      <c r="B3681" s="13" t="s">
        <v>58</v>
      </c>
      <c r="C3681" s="13" t="s">
        <v>64</v>
      </c>
      <c r="D3681" s="13">
        <v>2004</v>
      </c>
      <c r="E3681" s="14">
        <f>data_filtered[[#This Row],[test_year]]-data_filtered[[#This Row],[model_year]]</f>
        <v>9</v>
      </c>
      <c r="F3681" s="13">
        <v>137</v>
      </c>
      <c r="G3681" s="13">
        <v>12</v>
      </c>
      <c r="H3681" s="13">
        <v>149</v>
      </c>
      <c r="I3681" s="13">
        <v>8.0536912751677805E-2</v>
      </c>
    </row>
    <row r="3682" spans="1:9" x14ac:dyDescent="0.35">
      <c r="A3682" s="14">
        <v>2014</v>
      </c>
      <c r="B3682" s="14" t="s">
        <v>42</v>
      </c>
      <c r="C3682" s="14" t="s">
        <v>73</v>
      </c>
      <c r="D3682" s="14">
        <v>2002</v>
      </c>
      <c r="E3682" s="14">
        <f>data_filtered[[#This Row],[test_year]]-data_filtered[[#This Row],[model_year]]</f>
        <v>12</v>
      </c>
      <c r="F3682" s="14">
        <v>217</v>
      </c>
      <c r="G3682" s="14">
        <v>19</v>
      </c>
      <c r="H3682" s="14">
        <v>236</v>
      </c>
      <c r="I3682" s="14">
        <v>8.0508474576271194E-2</v>
      </c>
    </row>
    <row r="3683" spans="1:9" x14ac:dyDescent="0.35">
      <c r="A3683" s="13">
        <v>2013</v>
      </c>
      <c r="B3683" s="13" t="s">
        <v>30</v>
      </c>
      <c r="C3683" s="13" t="s">
        <v>44</v>
      </c>
      <c r="D3683" s="13">
        <v>2007</v>
      </c>
      <c r="E3683" s="14">
        <f>data_filtered[[#This Row],[test_year]]-data_filtered[[#This Row],[model_year]]</f>
        <v>6</v>
      </c>
      <c r="F3683" s="13">
        <v>160</v>
      </c>
      <c r="G3683" s="13">
        <v>14</v>
      </c>
      <c r="H3683" s="13">
        <v>174</v>
      </c>
      <c r="I3683" s="13">
        <v>8.04597701149425E-2</v>
      </c>
    </row>
    <row r="3684" spans="1:9" x14ac:dyDescent="0.35">
      <c r="A3684" s="13">
        <v>2017</v>
      </c>
      <c r="B3684" s="13" t="s">
        <v>30</v>
      </c>
      <c r="C3684" s="13" t="s">
        <v>51</v>
      </c>
      <c r="D3684" s="13">
        <v>2005</v>
      </c>
      <c r="E3684" s="14">
        <f>data_filtered[[#This Row],[test_year]]-data_filtered[[#This Row],[model_year]]</f>
        <v>12</v>
      </c>
      <c r="F3684" s="13">
        <v>80</v>
      </c>
      <c r="G3684" s="13">
        <v>7</v>
      </c>
      <c r="H3684" s="13">
        <v>87</v>
      </c>
      <c r="I3684" s="13">
        <v>8.04597701149425E-2</v>
      </c>
    </row>
    <row r="3685" spans="1:9" x14ac:dyDescent="0.35">
      <c r="A3685" s="14">
        <v>2013</v>
      </c>
      <c r="B3685" s="14" t="s">
        <v>42</v>
      </c>
      <c r="C3685" s="14" t="s">
        <v>182</v>
      </c>
      <c r="D3685" s="14">
        <v>2002</v>
      </c>
      <c r="E3685" s="14">
        <f>data_filtered[[#This Row],[test_year]]-data_filtered[[#This Row],[model_year]]</f>
        <v>11</v>
      </c>
      <c r="F3685" s="14">
        <v>103</v>
      </c>
      <c r="G3685" s="14">
        <v>9</v>
      </c>
      <c r="H3685" s="14">
        <v>112</v>
      </c>
      <c r="I3685" s="14">
        <v>8.0357142857142905E-2</v>
      </c>
    </row>
    <row r="3686" spans="1:9" x14ac:dyDescent="0.35">
      <c r="A3686" s="14">
        <v>2014</v>
      </c>
      <c r="B3686" s="14" t="s">
        <v>98</v>
      </c>
      <c r="C3686" s="14" t="s">
        <v>41</v>
      </c>
      <c r="D3686" s="14">
        <v>2006</v>
      </c>
      <c r="E3686" s="14">
        <f>data_filtered[[#This Row],[test_year]]-data_filtered[[#This Row],[model_year]]</f>
        <v>8</v>
      </c>
      <c r="F3686" s="14">
        <v>103</v>
      </c>
      <c r="G3686" s="14">
        <v>9</v>
      </c>
      <c r="H3686" s="14">
        <v>112</v>
      </c>
      <c r="I3686" s="14">
        <v>8.0357142857142905E-2</v>
      </c>
    </row>
    <row r="3687" spans="1:9" x14ac:dyDescent="0.35">
      <c r="A3687" s="14">
        <v>2016</v>
      </c>
      <c r="B3687" s="14" t="s">
        <v>67</v>
      </c>
      <c r="C3687" s="14" t="s">
        <v>77</v>
      </c>
      <c r="D3687" s="14">
        <v>2011</v>
      </c>
      <c r="E3687" s="14">
        <f>data_filtered[[#This Row],[test_year]]-data_filtered[[#This Row],[model_year]]</f>
        <v>5</v>
      </c>
      <c r="F3687" s="14">
        <v>103</v>
      </c>
      <c r="G3687" s="14">
        <v>9</v>
      </c>
      <c r="H3687" s="14">
        <v>112</v>
      </c>
      <c r="I3687" s="14">
        <v>8.0357142857142905E-2</v>
      </c>
    </row>
    <row r="3688" spans="1:9" x14ac:dyDescent="0.35">
      <c r="A3688" s="13">
        <v>2014</v>
      </c>
      <c r="B3688" s="13" t="s">
        <v>30</v>
      </c>
      <c r="C3688" s="13" t="s">
        <v>56</v>
      </c>
      <c r="D3688" s="13">
        <v>2006</v>
      </c>
      <c r="E3688" s="14">
        <f>data_filtered[[#This Row],[test_year]]-data_filtered[[#This Row],[model_year]]</f>
        <v>8</v>
      </c>
      <c r="F3688" s="13">
        <v>218</v>
      </c>
      <c r="G3688" s="13">
        <v>19</v>
      </c>
      <c r="H3688" s="13">
        <v>237</v>
      </c>
      <c r="I3688" s="13">
        <v>8.0168776371307995E-2</v>
      </c>
    </row>
    <row r="3689" spans="1:9" x14ac:dyDescent="0.35">
      <c r="A3689" s="14">
        <v>2014</v>
      </c>
      <c r="B3689" s="14" t="s">
        <v>24</v>
      </c>
      <c r="C3689" s="14" t="s">
        <v>49</v>
      </c>
      <c r="D3689" s="14">
        <v>2007</v>
      </c>
      <c r="E3689" s="14">
        <f>data_filtered[[#This Row],[test_year]]-data_filtered[[#This Row],[model_year]]</f>
        <v>7</v>
      </c>
      <c r="F3689" s="14">
        <v>241</v>
      </c>
      <c r="G3689" s="14">
        <v>21</v>
      </c>
      <c r="H3689" s="14">
        <v>262</v>
      </c>
      <c r="I3689" s="14">
        <v>8.0152671755725199E-2</v>
      </c>
    </row>
    <row r="3690" spans="1:9" x14ac:dyDescent="0.35">
      <c r="A3690" s="13">
        <v>2015</v>
      </c>
      <c r="B3690" s="13" t="s">
        <v>52</v>
      </c>
      <c r="C3690" s="13" t="s">
        <v>91</v>
      </c>
      <c r="D3690" s="13">
        <v>2008</v>
      </c>
      <c r="E3690" s="14">
        <f>data_filtered[[#This Row],[test_year]]-data_filtered[[#This Row],[model_year]]</f>
        <v>7</v>
      </c>
      <c r="F3690" s="13">
        <v>115</v>
      </c>
      <c r="G3690" s="13">
        <v>10</v>
      </c>
      <c r="H3690" s="13">
        <v>125</v>
      </c>
      <c r="I3690" s="13">
        <v>0.08</v>
      </c>
    </row>
    <row r="3691" spans="1:9" x14ac:dyDescent="0.35">
      <c r="A3691" s="14">
        <v>2015</v>
      </c>
      <c r="B3691" s="14" t="s">
        <v>113</v>
      </c>
      <c r="C3691" s="14" t="s">
        <v>114</v>
      </c>
      <c r="D3691" s="14">
        <v>2006</v>
      </c>
      <c r="E3691" s="14">
        <f>data_filtered[[#This Row],[test_year]]-data_filtered[[#This Row],[model_year]]</f>
        <v>9</v>
      </c>
      <c r="F3691" s="14">
        <v>115</v>
      </c>
      <c r="G3691" s="14">
        <v>10</v>
      </c>
      <c r="H3691" s="14">
        <v>125</v>
      </c>
      <c r="I3691" s="14">
        <v>0.08</v>
      </c>
    </row>
    <row r="3692" spans="1:9" x14ac:dyDescent="0.35">
      <c r="A3692" s="13">
        <v>2014</v>
      </c>
      <c r="B3692" s="13" t="s">
        <v>113</v>
      </c>
      <c r="C3692" s="13" t="s">
        <v>114</v>
      </c>
      <c r="D3692" s="13">
        <v>2003</v>
      </c>
      <c r="E3692" s="14">
        <f>data_filtered[[#This Row],[test_year]]-data_filtered[[#This Row],[model_year]]</f>
        <v>11</v>
      </c>
      <c r="F3692" s="13">
        <v>92</v>
      </c>
      <c r="G3692" s="13">
        <v>8</v>
      </c>
      <c r="H3692" s="13">
        <v>100</v>
      </c>
      <c r="I3692" s="13">
        <v>0.08</v>
      </c>
    </row>
    <row r="3693" spans="1:9" x14ac:dyDescent="0.35">
      <c r="A3693" s="14">
        <v>2015</v>
      </c>
      <c r="B3693" s="14" t="s">
        <v>24</v>
      </c>
      <c r="C3693" s="14" t="s">
        <v>46</v>
      </c>
      <c r="D3693" s="14">
        <v>2012</v>
      </c>
      <c r="E3693" s="14">
        <f>data_filtered[[#This Row],[test_year]]-data_filtered[[#This Row],[model_year]]</f>
        <v>3</v>
      </c>
      <c r="F3693" s="14">
        <v>92</v>
      </c>
      <c r="G3693" s="14">
        <v>8</v>
      </c>
      <c r="H3693" s="14">
        <v>100</v>
      </c>
      <c r="I3693" s="14">
        <v>0.08</v>
      </c>
    </row>
    <row r="3694" spans="1:9" x14ac:dyDescent="0.35">
      <c r="A3694" s="14">
        <v>2016</v>
      </c>
      <c r="B3694" s="14" t="s">
        <v>33</v>
      </c>
      <c r="C3694" s="14" t="s">
        <v>203</v>
      </c>
      <c r="D3694" s="14">
        <v>2002</v>
      </c>
      <c r="E3694" s="14">
        <f>data_filtered[[#This Row],[test_year]]-data_filtered[[#This Row],[model_year]]</f>
        <v>14</v>
      </c>
      <c r="F3694" s="14">
        <v>92</v>
      </c>
      <c r="G3694" s="14">
        <v>8</v>
      </c>
      <c r="H3694" s="14">
        <v>100</v>
      </c>
      <c r="I3694" s="14">
        <v>0.08</v>
      </c>
    </row>
    <row r="3695" spans="1:9" x14ac:dyDescent="0.35">
      <c r="A3695" s="14">
        <v>2016</v>
      </c>
      <c r="B3695" s="14" t="s">
        <v>26</v>
      </c>
      <c r="C3695" s="14" t="s">
        <v>110</v>
      </c>
      <c r="D3695" s="14">
        <v>2000</v>
      </c>
      <c r="E3695" s="14">
        <f>data_filtered[[#This Row],[test_year]]-data_filtered[[#This Row],[model_year]]</f>
        <v>16</v>
      </c>
      <c r="F3695" s="14">
        <v>92</v>
      </c>
      <c r="G3695" s="14">
        <v>8</v>
      </c>
      <c r="H3695" s="14">
        <v>100</v>
      </c>
      <c r="I3695" s="14">
        <v>0.08</v>
      </c>
    </row>
    <row r="3696" spans="1:9" x14ac:dyDescent="0.35">
      <c r="A3696" s="14">
        <v>2017</v>
      </c>
      <c r="B3696" s="14" t="s">
        <v>24</v>
      </c>
      <c r="C3696" s="14" t="s">
        <v>57</v>
      </c>
      <c r="D3696" s="14">
        <v>2010</v>
      </c>
      <c r="E3696" s="14">
        <f>data_filtered[[#This Row],[test_year]]-data_filtered[[#This Row],[model_year]]</f>
        <v>7</v>
      </c>
      <c r="F3696" s="14">
        <v>92</v>
      </c>
      <c r="G3696" s="14">
        <v>8</v>
      </c>
      <c r="H3696" s="14">
        <v>100</v>
      </c>
      <c r="I3696" s="14">
        <v>0.08</v>
      </c>
    </row>
    <row r="3697" spans="1:9" x14ac:dyDescent="0.35">
      <c r="A3697" s="14">
        <v>2017</v>
      </c>
      <c r="B3697" s="14" t="s">
        <v>58</v>
      </c>
      <c r="C3697" s="14" t="s">
        <v>64</v>
      </c>
      <c r="D3697" s="14">
        <v>2008</v>
      </c>
      <c r="E3697" s="14">
        <f>data_filtered[[#This Row],[test_year]]-data_filtered[[#This Row],[model_year]]</f>
        <v>9</v>
      </c>
      <c r="F3697" s="14">
        <v>92</v>
      </c>
      <c r="G3697" s="14">
        <v>8</v>
      </c>
      <c r="H3697" s="14">
        <v>100</v>
      </c>
      <c r="I3697" s="14">
        <v>0.08</v>
      </c>
    </row>
    <row r="3698" spans="1:9" x14ac:dyDescent="0.35">
      <c r="A3698" s="14">
        <v>2017</v>
      </c>
      <c r="B3698" s="14" t="s">
        <v>136</v>
      </c>
      <c r="C3698" s="14" t="s">
        <v>137</v>
      </c>
      <c r="D3698" s="14">
        <v>2005</v>
      </c>
      <c r="E3698" s="14">
        <f>data_filtered[[#This Row],[test_year]]-data_filtered[[#This Row],[model_year]]</f>
        <v>12</v>
      </c>
      <c r="F3698" s="14">
        <v>92</v>
      </c>
      <c r="G3698" s="14">
        <v>8</v>
      </c>
      <c r="H3698" s="14">
        <v>100</v>
      </c>
      <c r="I3698" s="14">
        <v>0.08</v>
      </c>
    </row>
    <row r="3699" spans="1:9" x14ac:dyDescent="0.35">
      <c r="A3699" s="14">
        <v>2013</v>
      </c>
      <c r="B3699" s="14" t="s">
        <v>30</v>
      </c>
      <c r="C3699" s="14" t="s">
        <v>40</v>
      </c>
      <c r="D3699" s="14">
        <v>1995</v>
      </c>
      <c r="E3699" s="14">
        <f>data_filtered[[#This Row],[test_year]]-data_filtered[[#This Row],[model_year]]</f>
        <v>18</v>
      </c>
      <c r="F3699" s="14">
        <v>69</v>
      </c>
      <c r="G3699" s="14">
        <v>6</v>
      </c>
      <c r="H3699" s="14">
        <v>75</v>
      </c>
      <c r="I3699" s="14">
        <v>0.08</v>
      </c>
    </row>
    <row r="3700" spans="1:9" x14ac:dyDescent="0.35">
      <c r="A3700" s="14">
        <v>2014</v>
      </c>
      <c r="B3700" s="14" t="s">
        <v>24</v>
      </c>
      <c r="C3700" s="14" t="s">
        <v>188</v>
      </c>
      <c r="D3700" s="14">
        <v>2005</v>
      </c>
      <c r="E3700" s="14">
        <f>data_filtered[[#This Row],[test_year]]-data_filtered[[#This Row],[model_year]]</f>
        <v>9</v>
      </c>
      <c r="F3700" s="14">
        <v>69</v>
      </c>
      <c r="G3700" s="14">
        <v>6</v>
      </c>
      <c r="H3700" s="14">
        <v>75</v>
      </c>
      <c r="I3700" s="14">
        <v>0.08</v>
      </c>
    </row>
    <row r="3701" spans="1:9" x14ac:dyDescent="0.35">
      <c r="A3701" s="13">
        <v>2014</v>
      </c>
      <c r="B3701" s="13" t="s">
        <v>24</v>
      </c>
      <c r="C3701" s="13" t="s">
        <v>71</v>
      </c>
      <c r="D3701" s="13">
        <v>1998</v>
      </c>
      <c r="E3701" s="14">
        <f>data_filtered[[#This Row],[test_year]]-data_filtered[[#This Row],[model_year]]</f>
        <v>16</v>
      </c>
      <c r="F3701" s="13">
        <v>69</v>
      </c>
      <c r="G3701" s="13">
        <v>6</v>
      </c>
      <c r="H3701" s="13">
        <v>75</v>
      </c>
      <c r="I3701" s="13">
        <v>0.08</v>
      </c>
    </row>
    <row r="3702" spans="1:9" x14ac:dyDescent="0.35">
      <c r="A3702" s="13">
        <v>2014</v>
      </c>
      <c r="B3702" s="13" t="s">
        <v>37</v>
      </c>
      <c r="C3702" s="13" t="s">
        <v>157</v>
      </c>
      <c r="D3702" s="13">
        <v>2005</v>
      </c>
      <c r="E3702" s="14">
        <f>data_filtered[[#This Row],[test_year]]-data_filtered[[#This Row],[model_year]]</f>
        <v>9</v>
      </c>
      <c r="F3702" s="13">
        <v>69</v>
      </c>
      <c r="G3702" s="13">
        <v>6</v>
      </c>
      <c r="H3702" s="13">
        <v>75</v>
      </c>
      <c r="I3702" s="13">
        <v>0.08</v>
      </c>
    </row>
    <row r="3703" spans="1:9" x14ac:dyDescent="0.35">
      <c r="A3703" s="14">
        <v>2014</v>
      </c>
      <c r="B3703" s="14" t="s">
        <v>158</v>
      </c>
      <c r="C3703" s="14" t="s">
        <v>243</v>
      </c>
      <c r="D3703" s="14">
        <v>2002</v>
      </c>
      <c r="E3703" s="14">
        <f>data_filtered[[#This Row],[test_year]]-data_filtered[[#This Row],[model_year]]</f>
        <v>12</v>
      </c>
      <c r="F3703" s="14">
        <v>69</v>
      </c>
      <c r="G3703" s="14">
        <v>6</v>
      </c>
      <c r="H3703" s="14">
        <v>75</v>
      </c>
      <c r="I3703" s="14">
        <v>0.08</v>
      </c>
    </row>
    <row r="3704" spans="1:9" x14ac:dyDescent="0.35">
      <c r="A3704" s="14">
        <v>2014</v>
      </c>
      <c r="B3704" s="14" t="s">
        <v>113</v>
      </c>
      <c r="C3704" s="14" t="s">
        <v>258</v>
      </c>
      <c r="D3704" s="14">
        <v>2006</v>
      </c>
      <c r="E3704" s="14">
        <f>data_filtered[[#This Row],[test_year]]-data_filtered[[#This Row],[model_year]]</f>
        <v>8</v>
      </c>
      <c r="F3704" s="14">
        <v>69</v>
      </c>
      <c r="G3704" s="14">
        <v>6</v>
      </c>
      <c r="H3704" s="14">
        <v>75</v>
      </c>
      <c r="I3704" s="14">
        <v>0.08</v>
      </c>
    </row>
    <row r="3705" spans="1:9" x14ac:dyDescent="0.35">
      <c r="A3705" s="13">
        <v>2014</v>
      </c>
      <c r="B3705" s="13" t="s">
        <v>104</v>
      </c>
      <c r="C3705" s="13" t="s">
        <v>221</v>
      </c>
      <c r="D3705" s="13">
        <v>1999</v>
      </c>
      <c r="E3705" s="14">
        <f>data_filtered[[#This Row],[test_year]]-data_filtered[[#This Row],[model_year]]</f>
        <v>15</v>
      </c>
      <c r="F3705" s="13">
        <v>69</v>
      </c>
      <c r="G3705" s="13">
        <v>6</v>
      </c>
      <c r="H3705" s="13">
        <v>75</v>
      </c>
      <c r="I3705" s="13">
        <v>0.08</v>
      </c>
    </row>
    <row r="3706" spans="1:9" x14ac:dyDescent="0.35">
      <c r="A3706" s="14">
        <v>2015</v>
      </c>
      <c r="B3706" s="14" t="s">
        <v>33</v>
      </c>
      <c r="C3706" s="14" t="s">
        <v>109</v>
      </c>
      <c r="D3706" s="14">
        <v>2011</v>
      </c>
      <c r="E3706" s="14">
        <f>data_filtered[[#This Row],[test_year]]-data_filtered[[#This Row],[model_year]]</f>
        <v>4</v>
      </c>
      <c r="F3706" s="14">
        <v>69</v>
      </c>
      <c r="G3706" s="14">
        <v>6</v>
      </c>
      <c r="H3706" s="14">
        <v>75</v>
      </c>
      <c r="I3706" s="14">
        <v>0.08</v>
      </c>
    </row>
    <row r="3707" spans="1:9" x14ac:dyDescent="0.35">
      <c r="A3707" s="13">
        <v>2016</v>
      </c>
      <c r="B3707" s="13" t="s">
        <v>52</v>
      </c>
      <c r="C3707" s="13" t="s">
        <v>83</v>
      </c>
      <c r="D3707" s="13">
        <v>2009</v>
      </c>
      <c r="E3707" s="14">
        <f>data_filtered[[#This Row],[test_year]]-data_filtered[[#This Row],[model_year]]</f>
        <v>7</v>
      </c>
      <c r="F3707" s="13">
        <v>69</v>
      </c>
      <c r="G3707" s="13">
        <v>6</v>
      </c>
      <c r="H3707" s="13">
        <v>75</v>
      </c>
      <c r="I3707" s="13">
        <v>0.08</v>
      </c>
    </row>
    <row r="3708" spans="1:9" x14ac:dyDescent="0.35">
      <c r="A3708" s="14">
        <v>2016</v>
      </c>
      <c r="B3708" s="14" t="s">
        <v>33</v>
      </c>
      <c r="C3708" s="14" t="s">
        <v>86</v>
      </c>
      <c r="D3708" s="14">
        <v>2007</v>
      </c>
      <c r="E3708" s="14">
        <f>data_filtered[[#This Row],[test_year]]-data_filtered[[#This Row],[model_year]]</f>
        <v>9</v>
      </c>
      <c r="F3708" s="14">
        <v>69</v>
      </c>
      <c r="G3708" s="14">
        <v>6</v>
      </c>
      <c r="H3708" s="14">
        <v>75</v>
      </c>
      <c r="I3708" s="14">
        <v>0.08</v>
      </c>
    </row>
    <row r="3709" spans="1:9" x14ac:dyDescent="0.35">
      <c r="A3709" s="14">
        <v>2016</v>
      </c>
      <c r="B3709" s="14" t="s">
        <v>26</v>
      </c>
      <c r="C3709" s="14" t="s">
        <v>133</v>
      </c>
      <c r="D3709" s="14">
        <v>2000</v>
      </c>
      <c r="E3709" s="14">
        <f>data_filtered[[#This Row],[test_year]]-data_filtered[[#This Row],[model_year]]</f>
        <v>16</v>
      </c>
      <c r="F3709" s="14">
        <v>69</v>
      </c>
      <c r="G3709" s="14">
        <v>6</v>
      </c>
      <c r="H3709" s="14">
        <v>75</v>
      </c>
      <c r="I3709" s="14">
        <v>0.08</v>
      </c>
    </row>
    <row r="3710" spans="1:9" x14ac:dyDescent="0.35">
      <c r="A3710" s="14">
        <v>2013</v>
      </c>
      <c r="B3710" s="14" t="s">
        <v>52</v>
      </c>
      <c r="C3710" s="14" t="s">
        <v>202</v>
      </c>
      <c r="D3710" s="14">
        <v>2007</v>
      </c>
      <c r="E3710" s="14">
        <f>data_filtered[[#This Row],[test_year]]-data_filtered[[#This Row],[model_year]]</f>
        <v>6</v>
      </c>
      <c r="F3710" s="14">
        <v>46</v>
      </c>
      <c r="G3710" s="14">
        <v>4</v>
      </c>
      <c r="H3710" s="14">
        <v>50</v>
      </c>
      <c r="I3710" s="14">
        <v>0.08</v>
      </c>
    </row>
    <row r="3711" spans="1:9" x14ac:dyDescent="0.35">
      <c r="A3711" s="13">
        <v>2013</v>
      </c>
      <c r="B3711" s="13" t="s">
        <v>42</v>
      </c>
      <c r="C3711" s="13" t="s">
        <v>73</v>
      </c>
      <c r="D3711" s="13">
        <v>2000</v>
      </c>
      <c r="E3711" s="14">
        <f>data_filtered[[#This Row],[test_year]]-data_filtered[[#This Row],[model_year]]</f>
        <v>13</v>
      </c>
      <c r="F3711" s="13">
        <v>46</v>
      </c>
      <c r="G3711" s="13">
        <v>4</v>
      </c>
      <c r="H3711" s="13">
        <v>50</v>
      </c>
      <c r="I3711" s="13">
        <v>0.08</v>
      </c>
    </row>
    <row r="3712" spans="1:9" x14ac:dyDescent="0.35">
      <c r="A3712" s="14">
        <v>2013</v>
      </c>
      <c r="B3712" s="14" t="s">
        <v>92</v>
      </c>
      <c r="C3712" s="14" t="s">
        <v>240</v>
      </c>
      <c r="D3712" s="14">
        <v>2005</v>
      </c>
      <c r="E3712" s="14">
        <f>data_filtered[[#This Row],[test_year]]-data_filtered[[#This Row],[model_year]]</f>
        <v>8</v>
      </c>
      <c r="F3712" s="14">
        <v>46</v>
      </c>
      <c r="G3712" s="14">
        <v>4</v>
      </c>
      <c r="H3712" s="14">
        <v>50</v>
      </c>
      <c r="I3712" s="14">
        <v>0.08</v>
      </c>
    </row>
    <row r="3713" spans="1:9" x14ac:dyDescent="0.35">
      <c r="A3713" s="13">
        <v>2014</v>
      </c>
      <c r="B3713" s="13" t="s">
        <v>30</v>
      </c>
      <c r="C3713" s="13" t="s">
        <v>226</v>
      </c>
      <c r="D3713" s="13">
        <v>1993</v>
      </c>
      <c r="E3713" s="14">
        <f>data_filtered[[#This Row],[test_year]]-data_filtered[[#This Row],[model_year]]</f>
        <v>21</v>
      </c>
      <c r="F3713" s="13">
        <v>46</v>
      </c>
      <c r="G3713" s="13">
        <v>4</v>
      </c>
      <c r="H3713" s="13">
        <v>50</v>
      </c>
      <c r="I3713" s="13">
        <v>0.08</v>
      </c>
    </row>
    <row r="3714" spans="1:9" x14ac:dyDescent="0.35">
      <c r="A3714" s="14">
        <v>2014</v>
      </c>
      <c r="B3714" s="14" t="s">
        <v>113</v>
      </c>
      <c r="C3714" s="14" t="s">
        <v>320</v>
      </c>
      <c r="D3714" s="14">
        <v>2003</v>
      </c>
      <c r="E3714" s="14">
        <f>data_filtered[[#This Row],[test_year]]-data_filtered[[#This Row],[model_year]]</f>
        <v>11</v>
      </c>
      <c r="F3714" s="14">
        <v>46</v>
      </c>
      <c r="G3714" s="14">
        <v>4</v>
      </c>
      <c r="H3714" s="14">
        <v>50</v>
      </c>
      <c r="I3714" s="14">
        <v>0.08</v>
      </c>
    </row>
    <row r="3715" spans="1:9" x14ac:dyDescent="0.35">
      <c r="A3715" s="14">
        <v>2015</v>
      </c>
      <c r="B3715" s="14" t="s">
        <v>52</v>
      </c>
      <c r="C3715" s="14" t="s">
        <v>318</v>
      </c>
      <c r="D3715" s="14">
        <v>2005</v>
      </c>
      <c r="E3715" s="14">
        <f>data_filtered[[#This Row],[test_year]]-data_filtered[[#This Row],[model_year]]</f>
        <v>10</v>
      </c>
      <c r="F3715" s="14">
        <v>46</v>
      </c>
      <c r="G3715" s="14">
        <v>4</v>
      </c>
      <c r="H3715" s="14">
        <v>50</v>
      </c>
      <c r="I3715" s="14">
        <v>0.08</v>
      </c>
    </row>
    <row r="3716" spans="1:9" x14ac:dyDescent="0.35">
      <c r="A3716" s="14">
        <v>2016</v>
      </c>
      <c r="B3716" s="14" t="s">
        <v>102</v>
      </c>
      <c r="C3716" s="14" t="s">
        <v>272</v>
      </c>
      <c r="D3716" s="14">
        <v>2005</v>
      </c>
      <c r="E3716" s="14">
        <f>data_filtered[[#This Row],[test_year]]-data_filtered[[#This Row],[model_year]]</f>
        <v>11</v>
      </c>
      <c r="F3716" s="14">
        <v>46</v>
      </c>
      <c r="G3716" s="14">
        <v>4</v>
      </c>
      <c r="H3716" s="14">
        <v>50</v>
      </c>
      <c r="I3716" s="14">
        <v>0.08</v>
      </c>
    </row>
    <row r="3717" spans="1:9" x14ac:dyDescent="0.35">
      <c r="A3717" s="13">
        <v>2017</v>
      </c>
      <c r="B3717" s="13" t="s">
        <v>24</v>
      </c>
      <c r="C3717" s="13" t="s">
        <v>210</v>
      </c>
      <c r="D3717" s="13">
        <v>2007</v>
      </c>
      <c r="E3717" s="14">
        <f>data_filtered[[#This Row],[test_year]]-data_filtered[[#This Row],[model_year]]</f>
        <v>10</v>
      </c>
      <c r="F3717" s="13">
        <v>46</v>
      </c>
      <c r="G3717" s="13">
        <v>4</v>
      </c>
      <c r="H3717" s="13">
        <v>50</v>
      </c>
      <c r="I3717" s="13">
        <v>0.08</v>
      </c>
    </row>
    <row r="3718" spans="1:9" x14ac:dyDescent="0.35">
      <c r="A3718" s="14">
        <v>2013</v>
      </c>
      <c r="B3718" s="14" t="s">
        <v>26</v>
      </c>
      <c r="C3718" s="14" t="s">
        <v>27</v>
      </c>
      <c r="D3718" s="14">
        <v>1993</v>
      </c>
      <c r="E3718" s="14">
        <f>data_filtered[[#This Row],[test_year]]-data_filtered[[#This Row],[model_year]]</f>
        <v>20</v>
      </c>
      <c r="F3718" s="14">
        <v>127</v>
      </c>
      <c r="G3718" s="14">
        <v>11</v>
      </c>
      <c r="H3718" s="14">
        <v>138</v>
      </c>
      <c r="I3718" s="14">
        <v>7.9710144927536197E-2</v>
      </c>
    </row>
    <row r="3719" spans="1:9" x14ac:dyDescent="0.35">
      <c r="A3719" s="14">
        <v>2015</v>
      </c>
      <c r="B3719" s="14" t="s">
        <v>30</v>
      </c>
      <c r="C3719" s="14" t="s">
        <v>56</v>
      </c>
      <c r="D3719" s="14">
        <v>2005</v>
      </c>
      <c r="E3719" s="14">
        <f>data_filtered[[#This Row],[test_year]]-data_filtered[[#This Row],[model_year]]</f>
        <v>10</v>
      </c>
      <c r="F3719" s="14">
        <v>208</v>
      </c>
      <c r="G3719" s="14">
        <v>18</v>
      </c>
      <c r="H3719" s="14">
        <v>226</v>
      </c>
      <c r="I3719" s="14">
        <v>7.9646017699115002E-2</v>
      </c>
    </row>
    <row r="3720" spans="1:9" x14ac:dyDescent="0.35">
      <c r="A3720" s="14">
        <v>2015</v>
      </c>
      <c r="B3720" s="14" t="s">
        <v>37</v>
      </c>
      <c r="C3720" s="14" t="s">
        <v>38</v>
      </c>
      <c r="D3720" s="14">
        <v>2005</v>
      </c>
      <c r="E3720" s="14">
        <f>data_filtered[[#This Row],[test_year]]-data_filtered[[#This Row],[model_year]]</f>
        <v>10</v>
      </c>
      <c r="F3720" s="14">
        <v>185</v>
      </c>
      <c r="G3720" s="14">
        <v>16</v>
      </c>
      <c r="H3720" s="14">
        <v>201</v>
      </c>
      <c r="I3720" s="14">
        <v>7.9601990049751201E-2</v>
      </c>
    </row>
    <row r="3721" spans="1:9" x14ac:dyDescent="0.35">
      <c r="A3721" s="13">
        <v>2013</v>
      </c>
      <c r="B3721" s="13" t="s">
        <v>24</v>
      </c>
      <c r="C3721" s="13" t="s">
        <v>210</v>
      </c>
      <c r="D3721" s="13">
        <v>2006</v>
      </c>
      <c r="E3721" s="14">
        <f>data_filtered[[#This Row],[test_year]]-data_filtered[[#This Row],[model_year]]</f>
        <v>7</v>
      </c>
      <c r="F3721" s="13">
        <v>81</v>
      </c>
      <c r="G3721" s="13">
        <v>7</v>
      </c>
      <c r="H3721" s="13">
        <v>88</v>
      </c>
      <c r="I3721" s="13">
        <v>7.9545454545454503E-2</v>
      </c>
    </row>
    <row r="3722" spans="1:9" x14ac:dyDescent="0.35">
      <c r="A3722" s="14">
        <v>2013</v>
      </c>
      <c r="B3722" s="14" t="s">
        <v>24</v>
      </c>
      <c r="C3722" s="14" t="s">
        <v>155</v>
      </c>
      <c r="D3722" s="14">
        <v>2005</v>
      </c>
      <c r="E3722" s="14">
        <f>data_filtered[[#This Row],[test_year]]-data_filtered[[#This Row],[model_year]]</f>
        <v>8</v>
      </c>
      <c r="F3722" s="14">
        <v>81</v>
      </c>
      <c r="G3722" s="14">
        <v>7</v>
      </c>
      <c r="H3722" s="14">
        <v>88</v>
      </c>
      <c r="I3722" s="14">
        <v>7.9545454545454503E-2</v>
      </c>
    </row>
    <row r="3723" spans="1:9" x14ac:dyDescent="0.35">
      <c r="A3723" s="13">
        <v>2014</v>
      </c>
      <c r="B3723" s="13" t="s">
        <v>67</v>
      </c>
      <c r="C3723" s="13" t="s">
        <v>68</v>
      </c>
      <c r="D3723" s="13">
        <v>2000</v>
      </c>
      <c r="E3723" s="14">
        <f>data_filtered[[#This Row],[test_year]]-data_filtered[[#This Row],[model_year]]</f>
        <v>14</v>
      </c>
      <c r="F3723" s="13">
        <v>81</v>
      </c>
      <c r="G3723" s="13">
        <v>7</v>
      </c>
      <c r="H3723" s="13">
        <v>88</v>
      </c>
      <c r="I3723" s="13">
        <v>7.9545454545454503E-2</v>
      </c>
    </row>
    <row r="3724" spans="1:9" x14ac:dyDescent="0.35">
      <c r="A3724" s="14">
        <v>2015</v>
      </c>
      <c r="B3724" s="14" t="s">
        <v>58</v>
      </c>
      <c r="C3724" s="14" t="s">
        <v>142</v>
      </c>
      <c r="D3724" s="14">
        <v>2010</v>
      </c>
      <c r="E3724" s="14">
        <f>data_filtered[[#This Row],[test_year]]-data_filtered[[#This Row],[model_year]]</f>
        <v>5</v>
      </c>
      <c r="F3724" s="14">
        <v>81</v>
      </c>
      <c r="G3724" s="14">
        <v>7</v>
      </c>
      <c r="H3724" s="14">
        <v>88</v>
      </c>
      <c r="I3724" s="14">
        <v>7.9545454545454503E-2</v>
      </c>
    </row>
    <row r="3725" spans="1:9" x14ac:dyDescent="0.35">
      <c r="A3725" s="13">
        <v>2016</v>
      </c>
      <c r="B3725" s="13" t="s">
        <v>104</v>
      </c>
      <c r="C3725" s="13" t="s">
        <v>105</v>
      </c>
      <c r="D3725" s="13">
        <v>2001</v>
      </c>
      <c r="E3725" s="14">
        <f>data_filtered[[#This Row],[test_year]]-data_filtered[[#This Row],[model_year]]</f>
        <v>15</v>
      </c>
      <c r="F3725" s="13">
        <v>81</v>
      </c>
      <c r="G3725" s="13">
        <v>7</v>
      </c>
      <c r="H3725" s="13">
        <v>88</v>
      </c>
      <c r="I3725" s="13">
        <v>7.9545454545454503E-2</v>
      </c>
    </row>
    <row r="3726" spans="1:9" x14ac:dyDescent="0.35">
      <c r="A3726" s="13">
        <v>2017</v>
      </c>
      <c r="B3726" s="13" t="s">
        <v>52</v>
      </c>
      <c r="C3726" s="13" t="s">
        <v>82</v>
      </c>
      <c r="D3726" s="13">
        <v>2010</v>
      </c>
      <c r="E3726" s="14">
        <f>data_filtered[[#This Row],[test_year]]-data_filtered[[#This Row],[model_year]]</f>
        <v>7</v>
      </c>
      <c r="F3726" s="13">
        <v>81</v>
      </c>
      <c r="G3726" s="13">
        <v>7</v>
      </c>
      <c r="H3726" s="13">
        <v>88</v>
      </c>
      <c r="I3726" s="13">
        <v>7.9545454545454503E-2</v>
      </c>
    </row>
    <row r="3727" spans="1:9" x14ac:dyDescent="0.35">
      <c r="A3727" s="14">
        <v>2016</v>
      </c>
      <c r="B3727" s="14" t="s">
        <v>33</v>
      </c>
      <c r="C3727" s="14" t="s">
        <v>34</v>
      </c>
      <c r="D3727" s="14">
        <v>2005</v>
      </c>
      <c r="E3727" s="14">
        <f>data_filtered[[#This Row],[test_year]]-data_filtered[[#This Row],[model_year]]</f>
        <v>11</v>
      </c>
      <c r="F3727" s="14">
        <v>290</v>
      </c>
      <c r="G3727" s="14">
        <v>25</v>
      </c>
      <c r="H3727" s="14">
        <v>315</v>
      </c>
      <c r="I3727" s="14">
        <v>7.9365079365079402E-2</v>
      </c>
    </row>
    <row r="3728" spans="1:9" x14ac:dyDescent="0.35">
      <c r="A3728" s="13">
        <v>2015</v>
      </c>
      <c r="B3728" s="13" t="s">
        <v>52</v>
      </c>
      <c r="C3728" s="13" t="s">
        <v>62</v>
      </c>
      <c r="D3728" s="13">
        <v>2014</v>
      </c>
      <c r="E3728" s="14">
        <f>data_filtered[[#This Row],[test_year]]-data_filtered[[#This Row],[model_year]]</f>
        <v>1</v>
      </c>
      <c r="F3728" s="13">
        <v>232</v>
      </c>
      <c r="G3728" s="13">
        <v>20</v>
      </c>
      <c r="H3728" s="13">
        <v>252</v>
      </c>
      <c r="I3728" s="13">
        <v>7.9365079365079402E-2</v>
      </c>
    </row>
    <row r="3729" spans="1:9" x14ac:dyDescent="0.35">
      <c r="A3729" s="13">
        <v>2015</v>
      </c>
      <c r="B3729" s="13" t="s">
        <v>30</v>
      </c>
      <c r="C3729" s="13" t="s">
        <v>44</v>
      </c>
      <c r="D3729" s="13">
        <v>2013</v>
      </c>
      <c r="E3729" s="14">
        <f>data_filtered[[#This Row],[test_year]]-data_filtered[[#This Row],[model_year]]</f>
        <v>2</v>
      </c>
      <c r="F3729" s="13">
        <v>174</v>
      </c>
      <c r="G3729" s="13">
        <v>15</v>
      </c>
      <c r="H3729" s="13">
        <v>189</v>
      </c>
      <c r="I3729" s="13">
        <v>7.9365079365079402E-2</v>
      </c>
    </row>
    <row r="3730" spans="1:9" x14ac:dyDescent="0.35">
      <c r="A3730" s="13">
        <v>2015</v>
      </c>
      <c r="B3730" s="13" t="s">
        <v>52</v>
      </c>
      <c r="C3730" s="13" t="s">
        <v>62</v>
      </c>
      <c r="D3730" s="13">
        <v>2007</v>
      </c>
      <c r="E3730" s="14">
        <f>data_filtered[[#This Row],[test_year]]-data_filtered[[#This Row],[model_year]]</f>
        <v>8</v>
      </c>
      <c r="F3730" s="13">
        <v>116</v>
      </c>
      <c r="G3730" s="13">
        <v>10</v>
      </c>
      <c r="H3730" s="13">
        <v>126</v>
      </c>
      <c r="I3730" s="13">
        <v>7.9365079365079402E-2</v>
      </c>
    </row>
    <row r="3731" spans="1:9" x14ac:dyDescent="0.35">
      <c r="A3731" s="13">
        <v>2013</v>
      </c>
      <c r="B3731" s="13" t="s">
        <v>180</v>
      </c>
      <c r="C3731" s="13" t="s">
        <v>294</v>
      </c>
      <c r="D3731" s="13">
        <v>2004</v>
      </c>
      <c r="E3731" s="14">
        <f>data_filtered[[#This Row],[test_year]]-data_filtered[[#This Row],[model_year]]</f>
        <v>9</v>
      </c>
      <c r="F3731" s="13">
        <v>58</v>
      </c>
      <c r="G3731" s="13">
        <v>5</v>
      </c>
      <c r="H3731" s="13">
        <v>63</v>
      </c>
      <c r="I3731" s="13">
        <v>7.9365079365079402E-2</v>
      </c>
    </row>
    <row r="3732" spans="1:9" x14ac:dyDescent="0.35">
      <c r="A3732" s="14">
        <v>2013</v>
      </c>
      <c r="B3732" s="14" t="s">
        <v>186</v>
      </c>
      <c r="C3732" s="14" t="s">
        <v>236</v>
      </c>
      <c r="D3732" s="14">
        <v>2003</v>
      </c>
      <c r="E3732" s="14">
        <f>data_filtered[[#This Row],[test_year]]-data_filtered[[#This Row],[model_year]]</f>
        <v>10</v>
      </c>
      <c r="F3732" s="14">
        <v>58</v>
      </c>
      <c r="G3732" s="14">
        <v>5</v>
      </c>
      <c r="H3732" s="14">
        <v>63</v>
      </c>
      <c r="I3732" s="14">
        <v>7.9365079365079402E-2</v>
      </c>
    </row>
    <row r="3733" spans="1:9" x14ac:dyDescent="0.35">
      <c r="A3733" s="13">
        <v>2013</v>
      </c>
      <c r="B3733" s="13" t="s">
        <v>33</v>
      </c>
      <c r="C3733" s="13" t="s">
        <v>245</v>
      </c>
      <c r="D3733" s="13">
        <v>2003</v>
      </c>
      <c r="E3733" s="14">
        <f>data_filtered[[#This Row],[test_year]]-data_filtered[[#This Row],[model_year]]</f>
        <v>10</v>
      </c>
      <c r="F3733" s="13">
        <v>58</v>
      </c>
      <c r="G3733" s="13">
        <v>5</v>
      </c>
      <c r="H3733" s="13">
        <v>63</v>
      </c>
      <c r="I3733" s="13">
        <v>7.9365079365079402E-2</v>
      </c>
    </row>
    <row r="3734" spans="1:9" x14ac:dyDescent="0.35">
      <c r="A3734" s="14">
        <v>2014</v>
      </c>
      <c r="B3734" s="14" t="s">
        <v>24</v>
      </c>
      <c r="C3734" s="14" t="s">
        <v>169</v>
      </c>
      <c r="D3734" s="14">
        <v>2007</v>
      </c>
      <c r="E3734" s="14">
        <f>data_filtered[[#This Row],[test_year]]-data_filtered[[#This Row],[model_year]]</f>
        <v>7</v>
      </c>
      <c r="F3734" s="14">
        <v>58</v>
      </c>
      <c r="G3734" s="14">
        <v>5</v>
      </c>
      <c r="H3734" s="14">
        <v>63</v>
      </c>
      <c r="I3734" s="14">
        <v>7.9365079365079402E-2</v>
      </c>
    </row>
    <row r="3735" spans="1:9" x14ac:dyDescent="0.35">
      <c r="A3735" s="13">
        <v>2015</v>
      </c>
      <c r="B3735" s="13" t="s">
        <v>98</v>
      </c>
      <c r="C3735" s="13" t="s">
        <v>99</v>
      </c>
      <c r="D3735" s="13">
        <v>2008</v>
      </c>
      <c r="E3735" s="14">
        <f>data_filtered[[#This Row],[test_year]]-data_filtered[[#This Row],[model_year]]</f>
        <v>7</v>
      </c>
      <c r="F3735" s="13">
        <v>58</v>
      </c>
      <c r="G3735" s="13">
        <v>5</v>
      </c>
      <c r="H3735" s="13">
        <v>63</v>
      </c>
      <c r="I3735" s="13">
        <v>7.9365079365079402E-2</v>
      </c>
    </row>
    <row r="3736" spans="1:9" x14ac:dyDescent="0.35">
      <c r="A3736" s="13">
        <v>2017</v>
      </c>
      <c r="B3736" s="13" t="s">
        <v>113</v>
      </c>
      <c r="C3736" s="13" t="s">
        <v>262</v>
      </c>
      <c r="D3736" s="13">
        <v>2007</v>
      </c>
      <c r="E3736" s="14">
        <f>data_filtered[[#This Row],[test_year]]-data_filtered[[#This Row],[model_year]]</f>
        <v>10</v>
      </c>
      <c r="F3736" s="13">
        <v>58</v>
      </c>
      <c r="G3736" s="13">
        <v>5</v>
      </c>
      <c r="H3736" s="13">
        <v>63</v>
      </c>
      <c r="I3736" s="13">
        <v>7.9365079365079402E-2</v>
      </c>
    </row>
    <row r="3737" spans="1:9" x14ac:dyDescent="0.35">
      <c r="A3737" s="13">
        <v>2016</v>
      </c>
      <c r="B3737" s="13" t="s">
        <v>98</v>
      </c>
      <c r="C3737" s="13" t="s">
        <v>41</v>
      </c>
      <c r="D3737" s="13">
        <v>2004</v>
      </c>
      <c r="E3737" s="14">
        <f>data_filtered[[#This Row],[test_year]]-data_filtered[[#This Row],[model_year]]</f>
        <v>12</v>
      </c>
      <c r="F3737" s="13">
        <v>93</v>
      </c>
      <c r="G3737" s="13">
        <v>8</v>
      </c>
      <c r="H3737" s="13">
        <v>101</v>
      </c>
      <c r="I3737" s="13">
        <v>7.9207920792079195E-2</v>
      </c>
    </row>
    <row r="3738" spans="1:9" x14ac:dyDescent="0.35">
      <c r="A3738" s="14">
        <v>2015</v>
      </c>
      <c r="B3738" s="14" t="s">
        <v>26</v>
      </c>
      <c r="C3738" s="14" t="s">
        <v>88</v>
      </c>
      <c r="D3738" s="14">
        <v>1997</v>
      </c>
      <c r="E3738" s="14">
        <f>data_filtered[[#This Row],[test_year]]-data_filtered[[#This Row],[model_year]]</f>
        <v>18</v>
      </c>
      <c r="F3738" s="14">
        <v>128</v>
      </c>
      <c r="G3738" s="14">
        <v>11</v>
      </c>
      <c r="H3738" s="14">
        <v>139</v>
      </c>
      <c r="I3738" s="14">
        <v>7.9136690647481994E-2</v>
      </c>
    </row>
    <row r="3739" spans="1:9" x14ac:dyDescent="0.35">
      <c r="A3739" s="13">
        <v>2015</v>
      </c>
      <c r="B3739" s="13" t="s">
        <v>67</v>
      </c>
      <c r="C3739" s="13" t="s">
        <v>139</v>
      </c>
      <c r="D3739" s="13">
        <v>2014</v>
      </c>
      <c r="E3739" s="14">
        <f>data_filtered[[#This Row],[test_year]]-data_filtered[[#This Row],[model_year]]</f>
        <v>1</v>
      </c>
      <c r="F3739" s="13">
        <v>140</v>
      </c>
      <c r="G3739" s="13">
        <v>12</v>
      </c>
      <c r="H3739" s="13">
        <v>152</v>
      </c>
      <c r="I3739" s="13">
        <v>7.8947368421052599E-2</v>
      </c>
    </row>
    <row r="3740" spans="1:9" x14ac:dyDescent="0.35">
      <c r="A3740" s="13">
        <v>2013</v>
      </c>
      <c r="B3740" s="13" t="s">
        <v>52</v>
      </c>
      <c r="C3740" s="13" t="s">
        <v>150</v>
      </c>
      <c r="D3740" s="13">
        <v>2005</v>
      </c>
      <c r="E3740" s="14">
        <f>data_filtered[[#This Row],[test_year]]-data_filtered[[#This Row],[model_year]]</f>
        <v>8</v>
      </c>
      <c r="F3740" s="13">
        <v>70</v>
      </c>
      <c r="G3740" s="13">
        <v>6</v>
      </c>
      <c r="H3740" s="13">
        <v>76</v>
      </c>
      <c r="I3740" s="13">
        <v>7.8947368421052599E-2</v>
      </c>
    </row>
    <row r="3741" spans="1:9" x14ac:dyDescent="0.35">
      <c r="A3741" s="13">
        <v>2014</v>
      </c>
      <c r="B3741" s="13" t="s">
        <v>30</v>
      </c>
      <c r="C3741" s="13" t="s">
        <v>264</v>
      </c>
      <c r="D3741" s="13">
        <v>2003</v>
      </c>
      <c r="E3741" s="14">
        <f>data_filtered[[#This Row],[test_year]]-data_filtered[[#This Row],[model_year]]</f>
        <v>11</v>
      </c>
      <c r="F3741" s="13">
        <v>70</v>
      </c>
      <c r="G3741" s="13">
        <v>6</v>
      </c>
      <c r="H3741" s="13">
        <v>76</v>
      </c>
      <c r="I3741" s="13">
        <v>7.8947368421052599E-2</v>
      </c>
    </row>
    <row r="3742" spans="1:9" x14ac:dyDescent="0.35">
      <c r="A3742" s="13">
        <v>2015</v>
      </c>
      <c r="B3742" s="13" t="s">
        <v>58</v>
      </c>
      <c r="C3742" s="13" t="s">
        <v>142</v>
      </c>
      <c r="D3742" s="13">
        <v>2008</v>
      </c>
      <c r="E3742" s="14">
        <f>data_filtered[[#This Row],[test_year]]-data_filtered[[#This Row],[model_year]]</f>
        <v>7</v>
      </c>
      <c r="F3742" s="13">
        <v>70</v>
      </c>
      <c r="G3742" s="13">
        <v>6</v>
      </c>
      <c r="H3742" s="13">
        <v>76</v>
      </c>
      <c r="I3742" s="13">
        <v>7.8947368421052599E-2</v>
      </c>
    </row>
    <row r="3743" spans="1:9" x14ac:dyDescent="0.35">
      <c r="A3743" s="14">
        <v>2016</v>
      </c>
      <c r="B3743" s="14" t="s">
        <v>37</v>
      </c>
      <c r="C3743" s="14" t="s">
        <v>157</v>
      </c>
      <c r="D3743" s="14">
        <v>2009</v>
      </c>
      <c r="E3743" s="14">
        <f>data_filtered[[#This Row],[test_year]]-data_filtered[[#This Row],[model_year]]</f>
        <v>7</v>
      </c>
      <c r="F3743" s="14">
        <v>70</v>
      </c>
      <c r="G3743" s="14">
        <v>6</v>
      </c>
      <c r="H3743" s="14">
        <v>76</v>
      </c>
      <c r="I3743" s="14">
        <v>7.8947368421052599E-2</v>
      </c>
    </row>
    <row r="3744" spans="1:9" x14ac:dyDescent="0.35">
      <c r="A3744" s="14">
        <v>2017</v>
      </c>
      <c r="B3744" s="14" t="s">
        <v>113</v>
      </c>
      <c r="C3744" s="14" t="s">
        <v>114</v>
      </c>
      <c r="D3744" s="14">
        <v>2003</v>
      </c>
      <c r="E3744" s="14">
        <f>data_filtered[[#This Row],[test_year]]-data_filtered[[#This Row],[model_year]]</f>
        <v>14</v>
      </c>
      <c r="F3744" s="14">
        <v>70</v>
      </c>
      <c r="G3744" s="14">
        <v>6</v>
      </c>
      <c r="H3744" s="14">
        <v>76</v>
      </c>
      <c r="I3744" s="14">
        <v>7.8947368421052599E-2</v>
      </c>
    </row>
    <row r="3745" spans="1:9" x14ac:dyDescent="0.35">
      <c r="A3745" s="13">
        <v>2017</v>
      </c>
      <c r="B3745" s="13" t="s">
        <v>104</v>
      </c>
      <c r="C3745" s="13" t="s">
        <v>115</v>
      </c>
      <c r="D3745" s="13">
        <v>2007</v>
      </c>
      <c r="E3745" s="14">
        <f>data_filtered[[#This Row],[test_year]]-data_filtered[[#This Row],[model_year]]</f>
        <v>10</v>
      </c>
      <c r="F3745" s="13">
        <v>70</v>
      </c>
      <c r="G3745" s="13">
        <v>6</v>
      </c>
      <c r="H3745" s="13">
        <v>76</v>
      </c>
      <c r="I3745" s="13">
        <v>7.8947368421052599E-2</v>
      </c>
    </row>
    <row r="3746" spans="1:9" x14ac:dyDescent="0.35">
      <c r="A3746" s="13">
        <v>2015</v>
      </c>
      <c r="B3746" s="13" t="s">
        <v>67</v>
      </c>
      <c r="C3746" s="13" t="s">
        <v>68</v>
      </c>
      <c r="D3746" s="13">
        <v>2009</v>
      </c>
      <c r="E3746" s="14">
        <f>data_filtered[[#This Row],[test_year]]-data_filtered[[#This Row],[model_year]]</f>
        <v>6</v>
      </c>
      <c r="F3746" s="13">
        <v>117</v>
      </c>
      <c r="G3746" s="13">
        <v>10</v>
      </c>
      <c r="H3746" s="13">
        <v>127</v>
      </c>
      <c r="I3746" s="13">
        <v>7.8740157480315001E-2</v>
      </c>
    </row>
    <row r="3747" spans="1:9" x14ac:dyDescent="0.35">
      <c r="A3747" s="14">
        <v>2017</v>
      </c>
      <c r="B3747" s="14" t="s">
        <v>30</v>
      </c>
      <c r="C3747" s="14" t="s">
        <v>160</v>
      </c>
      <c r="D3747" s="14">
        <v>2013</v>
      </c>
      <c r="E3747" s="14">
        <f>data_filtered[[#This Row],[test_year]]-data_filtered[[#This Row],[model_year]]</f>
        <v>4</v>
      </c>
      <c r="F3747" s="14">
        <v>117</v>
      </c>
      <c r="G3747" s="14">
        <v>10</v>
      </c>
      <c r="H3747" s="14">
        <v>127</v>
      </c>
      <c r="I3747" s="14">
        <v>7.8740157480315001E-2</v>
      </c>
    </row>
    <row r="3748" spans="1:9" x14ac:dyDescent="0.35">
      <c r="A3748" s="14">
        <v>2017</v>
      </c>
      <c r="B3748" s="14" t="s">
        <v>24</v>
      </c>
      <c r="C3748" s="14" t="s">
        <v>46</v>
      </c>
      <c r="D3748" s="14">
        <v>2007</v>
      </c>
      <c r="E3748" s="14">
        <f>data_filtered[[#This Row],[test_year]]-data_filtered[[#This Row],[model_year]]</f>
        <v>10</v>
      </c>
      <c r="F3748" s="14">
        <v>164</v>
      </c>
      <c r="G3748" s="14">
        <v>14</v>
      </c>
      <c r="H3748" s="14">
        <v>178</v>
      </c>
      <c r="I3748" s="14">
        <v>7.8651685393258397E-2</v>
      </c>
    </row>
    <row r="3749" spans="1:9" x14ac:dyDescent="0.35">
      <c r="A3749" s="13">
        <v>2014</v>
      </c>
      <c r="B3749" s="13" t="s">
        <v>26</v>
      </c>
      <c r="C3749" s="13" t="s">
        <v>100</v>
      </c>
      <c r="D3749" s="13">
        <v>2002</v>
      </c>
      <c r="E3749" s="14">
        <f>data_filtered[[#This Row],[test_year]]-data_filtered[[#This Row],[model_year]]</f>
        <v>12</v>
      </c>
      <c r="F3749" s="13">
        <v>82</v>
      </c>
      <c r="G3749" s="13">
        <v>7</v>
      </c>
      <c r="H3749" s="13">
        <v>89</v>
      </c>
      <c r="I3749" s="13">
        <v>7.8651685393258397E-2</v>
      </c>
    </row>
    <row r="3750" spans="1:9" x14ac:dyDescent="0.35">
      <c r="A3750" s="13">
        <v>2014</v>
      </c>
      <c r="B3750" s="13" t="s">
        <v>26</v>
      </c>
      <c r="C3750" s="13" t="s">
        <v>223</v>
      </c>
      <c r="D3750" s="13">
        <v>2003</v>
      </c>
      <c r="E3750" s="14">
        <f>data_filtered[[#This Row],[test_year]]-data_filtered[[#This Row],[model_year]]</f>
        <v>11</v>
      </c>
      <c r="F3750" s="13">
        <v>82</v>
      </c>
      <c r="G3750" s="13">
        <v>7</v>
      </c>
      <c r="H3750" s="13">
        <v>89</v>
      </c>
      <c r="I3750" s="13">
        <v>7.8651685393258397E-2</v>
      </c>
    </row>
    <row r="3751" spans="1:9" x14ac:dyDescent="0.35">
      <c r="A3751" s="13">
        <v>2013</v>
      </c>
      <c r="B3751" s="13" t="s">
        <v>33</v>
      </c>
      <c r="C3751" s="13" t="s">
        <v>86</v>
      </c>
      <c r="D3751" s="13">
        <v>2004</v>
      </c>
      <c r="E3751" s="14">
        <f>data_filtered[[#This Row],[test_year]]-data_filtered[[#This Row],[model_year]]</f>
        <v>9</v>
      </c>
      <c r="F3751" s="13">
        <v>129</v>
      </c>
      <c r="G3751" s="13">
        <v>11</v>
      </c>
      <c r="H3751" s="13">
        <v>140</v>
      </c>
      <c r="I3751" s="13">
        <v>7.8571428571428598E-2</v>
      </c>
    </row>
    <row r="3752" spans="1:9" x14ac:dyDescent="0.35">
      <c r="A3752" s="13">
        <v>2017</v>
      </c>
      <c r="B3752" s="13" t="s">
        <v>67</v>
      </c>
      <c r="C3752" s="13" t="s">
        <v>68</v>
      </c>
      <c r="D3752" s="13">
        <v>2012</v>
      </c>
      <c r="E3752" s="14">
        <f>data_filtered[[#This Row],[test_year]]-data_filtered[[#This Row],[model_year]]</f>
        <v>5</v>
      </c>
      <c r="F3752" s="13">
        <v>223</v>
      </c>
      <c r="G3752" s="13">
        <v>19</v>
      </c>
      <c r="H3752" s="13">
        <v>242</v>
      </c>
      <c r="I3752" s="13">
        <v>7.8512396694214906E-2</v>
      </c>
    </row>
    <row r="3753" spans="1:9" x14ac:dyDescent="0.35">
      <c r="A3753" s="14">
        <v>2013</v>
      </c>
      <c r="B3753" s="14" t="s">
        <v>24</v>
      </c>
      <c r="C3753" s="14" t="s">
        <v>49</v>
      </c>
      <c r="D3753" s="14">
        <v>2005</v>
      </c>
      <c r="E3753" s="14">
        <f>data_filtered[[#This Row],[test_year]]-data_filtered[[#This Row],[model_year]]</f>
        <v>8</v>
      </c>
      <c r="F3753" s="14">
        <v>141</v>
      </c>
      <c r="G3753" s="14">
        <v>12</v>
      </c>
      <c r="H3753" s="14">
        <v>153</v>
      </c>
      <c r="I3753" s="14">
        <v>7.8431372549019607E-2</v>
      </c>
    </row>
    <row r="3754" spans="1:9" x14ac:dyDescent="0.35">
      <c r="A3754" s="13">
        <v>2015</v>
      </c>
      <c r="B3754" s="13" t="s">
        <v>30</v>
      </c>
      <c r="C3754" s="13" t="s">
        <v>75</v>
      </c>
      <c r="D3754" s="13">
        <v>2000</v>
      </c>
      <c r="E3754" s="14">
        <f>data_filtered[[#This Row],[test_year]]-data_filtered[[#This Row],[model_year]]</f>
        <v>15</v>
      </c>
      <c r="F3754" s="13">
        <v>141</v>
      </c>
      <c r="G3754" s="13">
        <v>12</v>
      </c>
      <c r="H3754" s="13">
        <v>153</v>
      </c>
      <c r="I3754" s="13">
        <v>7.8431372549019607E-2</v>
      </c>
    </row>
    <row r="3755" spans="1:9" x14ac:dyDescent="0.35">
      <c r="A3755" s="13">
        <v>2015</v>
      </c>
      <c r="B3755" s="13" t="s">
        <v>58</v>
      </c>
      <c r="C3755" s="13" t="s">
        <v>76</v>
      </c>
      <c r="D3755" s="13">
        <v>2008</v>
      </c>
      <c r="E3755" s="14">
        <f>data_filtered[[#This Row],[test_year]]-data_filtered[[#This Row],[model_year]]</f>
        <v>7</v>
      </c>
      <c r="F3755" s="13">
        <v>94</v>
      </c>
      <c r="G3755" s="13">
        <v>8</v>
      </c>
      <c r="H3755" s="13">
        <v>102</v>
      </c>
      <c r="I3755" s="13">
        <v>7.8431372549019607E-2</v>
      </c>
    </row>
    <row r="3756" spans="1:9" x14ac:dyDescent="0.35">
      <c r="A3756" s="13">
        <v>2015</v>
      </c>
      <c r="B3756" s="13" t="s">
        <v>26</v>
      </c>
      <c r="C3756" s="13" t="s">
        <v>111</v>
      </c>
      <c r="D3756" s="13">
        <v>2000</v>
      </c>
      <c r="E3756" s="14">
        <f>data_filtered[[#This Row],[test_year]]-data_filtered[[#This Row],[model_year]]</f>
        <v>15</v>
      </c>
      <c r="F3756" s="13">
        <v>94</v>
      </c>
      <c r="G3756" s="13">
        <v>8</v>
      </c>
      <c r="H3756" s="13">
        <v>102</v>
      </c>
      <c r="I3756" s="13">
        <v>7.8431372549019607E-2</v>
      </c>
    </row>
    <row r="3757" spans="1:9" x14ac:dyDescent="0.35">
      <c r="A3757" s="13">
        <v>2016</v>
      </c>
      <c r="B3757" s="13" t="s">
        <v>30</v>
      </c>
      <c r="C3757" s="13" t="s">
        <v>75</v>
      </c>
      <c r="D3757" s="13">
        <v>2006</v>
      </c>
      <c r="E3757" s="14">
        <f>data_filtered[[#This Row],[test_year]]-data_filtered[[#This Row],[model_year]]</f>
        <v>10</v>
      </c>
      <c r="F3757" s="13">
        <v>94</v>
      </c>
      <c r="G3757" s="13">
        <v>8</v>
      </c>
      <c r="H3757" s="13">
        <v>102</v>
      </c>
      <c r="I3757" s="13">
        <v>7.8431372549019607E-2</v>
      </c>
    </row>
    <row r="3758" spans="1:9" x14ac:dyDescent="0.35">
      <c r="A3758" s="13">
        <v>2014</v>
      </c>
      <c r="B3758" s="13" t="s">
        <v>33</v>
      </c>
      <c r="C3758" s="13" t="s">
        <v>235</v>
      </c>
      <c r="D3758" s="13">
        <v>2000</v>
      </c>
      <c r="E3758" s="14">
        <f>data_filtered[[#This Row],[test_year]]-data_filtered[[#This Row],[model_year]]</f>
        <v>14</v>
      </c>
      <c r="F3758" s="13">
        <v>47</v>
      </c>
      <c r="G3758" s="13">
        <v>4</v>
      </c>
      <c r="H3758" s="13">
        <v>51</v>
      </c>
      <c r="I3758" s="13">
        <v>7.8431372549019607E-2</v>
      </c>
    </row>
    <row r="3759" spans="1:9" x14ac:dyDescent="0.35">
      <c r="A3759" s="14">
        <v>2015</v>
      </c>
      <c r="B3759" s="14" t="s">
        <v>33</v>
      </c>
      <c r="C3759" s="14" t="s">
        <v>235</v>
      </c>
      <c r="D3759" s="14">
        <v>2001</v>
      </c>
      <c r="E3759" s="14">
        <f>data_filtered[[#This Row],[test_year]]-data_filtered[[#This Row],[model_year]]</f>
        <v>14</v>
      </c>
      <c r="F3759" s="14">
        <v>47</v>
      </c>
      <c r="G3759" s="14">
        <v>4</v>
      </c>
      <c r="H3759" s="14">
        <v>51</v>
      </c>
      <c r="I3759" s="14">
        <v>7.8431372549019607E-2</v>
      </c>
    </row>
    <row r="3760" spans="1:9" x14ac:dyDescent="0.35">
      <c r="A3760" s="13">
        <v>2015</v>
      </c>
      <c r="B3760" s="13" t="s">
        <v>26</v>
      </c>
      <c r="C3760" s="13" t="s">
        <v>201</v>
      </c>
      <c r="D3760" s="13">
        <v>1999</v>
      </c>
      <c r="E3760" s="14">
        <f>data_filtered[[#This Row],[test_year]]-data_filtered[[#This Row],[model_year]]</f>
        <v>16</v>
      </c>
      <c r="F3760" s="13">
        <v>47</v>
      </c>
      <c r="G3760" s="13">
        <v>4</v>
      </c>
      <c r="H3760" s="13">
        <v>51</v>
      </c>
      <c r="I3760" s="13">
        <v>7.8431372549019607E-2</v>
      </c>
    </row>
    <row r="3761" spans="1:9" x14ac:dyDescent="0.35">
      <c r="A3761" s="14">
        <v>2016</v>
      </c>
      <c r="B3761" s="14" t="s">
        <v>52</v>
      </c>
      <c r="C3761" s="14" t="s">
        <v>131</v>
      </c>
      <c r="D3761" s="14">
        <v>2006</v>
      </c>
      <c r="E3761" s="14">
        <f>data_filtered[[#This Row],[test_year]]-data_filtered[[#This Row],[model_year]]</f>
        <v>10</v>
      </c>
      <c r="F3761" s="14">
        <v>47</v>
      </c>
      <c r="G3761" s="14">
        <v>4</v>
      </c>
      <c r="H3761" s="14">
        <v>51</v>
      </c>
      <c r="I3761" s="14">
        <v>7.8431372549019607E-2</v>
      </c>
    </row>
    <row r="3762" spans="1:9" x14ac:dyDescent="0.35">
      <c r="A3762" s="14">
        <v>2016</v>
      </c>
      <c r="B3762" s="14" t="s">
        <v>30</v>
      </c>
      <c r="C3762" s="14" t="s">
        <v>162</v>
      </c>
      <c r="D3762" s="14">
        <v>1993</v>
      </c>
      <c r="E3762" s="14">
        <f>data_filtered[[#This Row],[test_year]]-data_filtered[[#This Row],[model_year]]</f>
        <v>23</v>
      </c>
      <c r="F3762" s="14">
        <v>47</v>
      </c>
      <c r="G3762" s="14">
        <v>4</v>
      </c>
      <c r="H3762" s="14">
        <v>51</v>
      </c>
      <c r="I3762" s="14">
        <v>7.8431372549019607E-2</v>
      </c>
    </row>
    <row r="3763" spans="1:9" x14ac:dyDescent="0.35">
      <c r="A3763" s="13">
        <v>2016</v>
      </c>
      <c r="B3763" s="13" t="s">
        <v>30</v>
      </c>
      <c r="C3763" s="13" t="s">
        <v>264</v>
      </c>
      <c r="D3763" s="13">
        <v>2004</v>
      </c>
      <c r="E3763" s="14">
        <f>data_filtered[[#This Row],[test_year]]-data_filtered[[#This Row],[model_year]]</f>
        <v>12</v>
      </c>
      <c r="F3763" s="13">
        <v>47</v>
      </c>
      <c r="G3763" s="13">
        <v>4</v>
      </c>
      <c r="H3763" s="13">
        <v>51</v>
      </c>
      <c r="I3763" s="13">
        <v>7.8431372549019607E-2</v>
      </c>
    </row>
    <row r="3764" spans="1:9" x14ac:dyDescent="0.35">
      <c r="A3764" s="13">
        <v>2017</v>
      </c>
      <c r="B3764" s="13" t="s">
        <v>26</v>
      </c>
      <c r="C3764" s="13" t="s">
        <v>178</v>
      </c>
      <c r="D3764" s="13">
        <v>2003</v>
      </c>
      <c r="E3764" s="14">
        <f>data_filtered[[#This Row],[test_year]]-data_filtered[[#This Row],[model_year]]</f>
        <v>14</v>
      </c>
      <c r="F3764" s="13">
        <v>47</v>
      </c>
      <c r="G3764" s="13">
        <v>4</v>
      </c>
      <c r="H3764" s="13">
        <v>51</v>
      </c>
      <c r="I3764" s="13">
        <v>7.8431372549019607E-2</v>
      </c>
    </row>
    <row r="3765" spans="1:9" x14ac:dyDescent="0.35">
      <c r="A3765" s="14">
        <v>2016</v>
      </c>
      <c r="B3765" s="14" t="s">
        <v>30</v>
      </c>
      <c r="C3765" s="14" t="s">
        <v>75</v>
      </c>
      <c r="D3765" s="14">
        <v>2001</v>
      </c>
      <c r="E3765" s="14">
        <f>data_filtered[[#This Row],[test_year]]-data_filtered[[#This Row],[model_year]]</f>
        <v>15</v>
      </c>
      <c r="F3765" s="14">
        <v>118</v>
      </c>
      <c r="G3765" s="14">
        <v>10</v>
      </c>
      <c r="H3765" s="14">
        <v>128</v>
      </c>
      <c r="I3765" s="14">
        <v>7.8125E-2</v>
      </c>
    </row>
    <row r="3766" spans="1:9" x14ac:dyDescent="0.35">
      <c r="A3766" s="13">
        <v>2016</v>
      </c>
      <c r="B3766" s="13" t="s">
        <v>42</v>
      </c>
      <c r="C3766" s="13" t="s">
        <v>96</v>
      </c>
      <c r="D3766" s="13">
        <v>2003</v>
      </c>
      <c r="E3766" s="14">
        <f>data_filtered[[#This Row],[test_year]]-data_filtered[[#This Row],[model_year]]</f>
        <v>13</v>
      </c>
      <c r="F3766" s="13">
        <v>118</v>
      </c>
      <c r="G3766" s="13">
        <v>10</v>
      </c>
      <c r="H3766" s="13">
        <v>128</v>
      </c>
      <c r="I3766" s="13">
        <v>7.8125E-2</v>
      </c>
    </row>
    <row r="3767" spans="1:9" x14ac:dyDescent="0.35">
      <c r="A3767" s="13">
        <v>2017</v>
      </c>
      <c r="B3767" s="13" t="s">
        <v>30</v>
      </c>
      <c r="C3767" s="13" t="s">
        <v>56</v>
      </c>
      <c r="D3767" s="13">
        <v>2008</v>
      </c>
      <c r="E3767" s="14">
        <f>data_filtered[[#This Row],[test_year]]-data_filtered[[#This Row],[model_year]]</f>
        <v>9</v>
      </c>
      <c r="F3767" s="13">
        <v>118</v>
      </c>
      <c r="G3767" s="13">
        <v>10</v>
      </c>
      <c r="H3767" s="13">
        <v>128</v>
      </c>
      <c r="I3767" s="13">
        <v>7.8125E-2</v>
      </c>
    </row>
    <row r="3768" spans="1:9" x14ac:dyDescent="0.35">
      <c r="A3768" s="14">
        <v>2013</v>
      </c>
      <c r="B3768" s="14" t="s">
        <v>186</v>
      </c>
      <c r="C3768" s="14" t="s">
        <v>312</v>
      </c>
      <c r="D3768" s="14">
        <v>2004</v>
      </c>
      <c r="E3768" s="14">
        <f>data_filtered[[#This Row],[test_year]]-data_filtered[[#This Row],[model_year]]</f>
        <v>9</v>
      </c>
      <c r="F3768" s="14">
        <v>59</v>
      </c>
      <c r="G3768" s="14">
        <v>5</v>
      </c>
      <c r="H3768" s="14">
        <v>64</v>
      </c>
      <c r="I3768" s="14">
        <v>7.8125E-2</v>
      </c>
    </row>
    <row r="3769" spans="1:9" x14ac:dyDescent="0.35">
      <c r="A3769" s="14">
        <v>2014</v>
      </c>
      <c r="B3769" s="14" t="s">
        <v>180</v>
      </c>
      <c r="C3769" s="14" t="s">
        <v>294</v>
      </c>
      <c r="D3769" s="14">
        <v>2002</v>
      </c>
      <c r="E3769" s="14">
        <f>data_filtered[[#This Row],[test_year]]-data_filtered[[#This Row],[model_year]]</f>
        <v>12</v>
      </c>
      <c r="F3769" s="14">
        <v>59</v>
      </c>
      <c r="G3769" s="14">
        <v>5</v>
      </c>
      <c r="H3769" s="14">
        <v>64</v>
      </c>
      <c r="I3769" s="14">
        <v>7.8125E-2</v>
      </c>
    </row>
    <row r="3770" spans="1:9" x14ac:dyDescent="0.35">
      <c r="A3770" s="14">
        <v>2014</v>
      </c>
      <c r="B3770" s="14" t="s">
        <v>33</v>
      </c>
      <c r="C3770" s="14" t="s">
        <v>34</v>
      </c>
      <c r="D3770" s="14">
        <v>1999</v>
      </c>
      <c r="E3770" s="14">
        <f>data_filtered[[#This Row],[test_year]]-data_filtered[[#This Row],[model_year]]</f>
        <v>15</v>
      </c>
      <c r="F3770" s="14">
        <v>59</v>
      </c>
      <c r="G3770" s="14">
        <v>5</v>
      </c>
      <c r="H3770" s="14">
        <v>64</v>
      </c>
      <c r="I3770" s="14">
        <v>7.8125E-2</v>
      </c>
    </row>
    <row r="3771" spans="1:9" x14ac:dyDescent="0.35">
      <c r="A3771" s="14">
        <v>2015</v>
      </c>
      <c r="B3771" s="14" t="s">
        <v>24</v>
      </c>
      <c r="C3771" s="14" t="s">
        <v>155</v>
      </c>
      <c r="D3771" s="14">
        <v>2001</v>
      </c>
      <c r="E3771" s="14">
        <f>data_filtered[[#This Row],[test_year]]-data_filtered[[#This Row],[model_year]]</f>
        <v>14</v>
      </c>
      <c r="F3771" s="14">
        <v>59</v>
      </c>
      <c r="G3771" s="14">
        <v>5</v>
      </c>
      <c r="H3771" s="14">
        <v>64</v>
      </c>
      <c r="I3771" s="14">
        <v>7.8125E-2</v>
      </c>
    </row>
    <row r="3772" spans="1:9" x14ac:dyDescent="0.35">
      <c r="A3772" s="14">
        <v>2016</v>
      </c>
      <c r="B3772" s="14" t="s">
        <v>24</v>
      </c>
      <c r="C3772" s="14" t="s">
        <v>155</v>
      </c>
      <c r="D3772" s="14">
        <v>2013</v>
      </c>
      <c r="E3772" s="14">
        <f>data_filtered[[#This Row],[test_year]]-data_filtered[[#This Row],[model_year]]</f>
        <v>3</v>
      </c>
      <c r="F3772" s="14">
        <v>59</v>
      </c>
      <c r="G3772" s="14">
        <v>5</v>
      </c>
      <c r="H3772" s="14">
        <v>64</v>
      </c>
      <c r="I3772" s="14">
        <v>7.8125E-2</v>
      </c>
    </row>
    <row r="3773" spans="1:9" x14ac:dyDescent="0.35">
      <c r="A3773" s="13">
        <v>2016</v>
      </c>
      <c r="B3773" s="13" t="s">
        <v>24</v>
      </c>
      <c r="C3773" s="13" t="s">
        <v>189</v>
      </c>
      <c r="D3773" s="13">
        <v>2005</v>
      </c>
      <c r="E3773" s="14">
        <f>data_filtered[[#This Row],[test_year]]-data_filtered[[#This Row],[model_year]]</f>
        <v>11</v>
      </c>
      <c r="F3773" s="13">
        <v>59</v>
      </c>
      <c r="G3773" s="13">
        <v>5</v>
      </c>
      <c r="H3773" s="13">
        <v>64</v>
      </c>
      <c r="I3773" s="13">
        <v>7.8125E-2</v>
      </c>
    </row>
    <row r="3774" spans="1:9" x14ac:dyDescent="0.35">
      <c r="A3774" s="14">
        <v>2016</v>
      </c>
      <c r="B3774" s="14" t="s">
        <v>170</v>
      </c>
      <c r="C3774" s="14">
        <v>500</v>
      </c>
      <c r="D3774" s="14">
        <v>2013</v>
      </c>
      <c r="E3774" s="14">
        <f>data_filtered[[#This Row],[test_year]]-data_filtered[[#This Row],[model_year]]</f>
        <v>3</v>
      </c>
      <c r="F3774" s="14">
        <v>59</v>
      </c>
      <c r="G3774" s="14">
        <v>5</v>
      </c>
      <c r="H3774" s="14">
        <v>64</v>
      </c>
      <c r="I3774" s="14">
        <v>7.8125E-2</v>
      </c>
    </row>
    <row r="3775" spans="1:9" x14ac:dyDescent="0.35">
      <c r="A3775" s="13">
        <v>2015</v>
      </c>
      <c r="B3775" s="13" t="s">
        <v>52</v>
      </c>
      <c r="C3775" s="13" t="s">
        <v>90</v>
      </c>
      <c r="D3775" s="13">
        <v>2006</v>
      </c>
      <c r="E3775" s="14">
        <f>data_filtered[[#This Row],[test_year]]-data_filtered[[#This Row],[model_year]]</f>
        <v>9</v>
      </c>
      <c r="F3775" s="13">
        <v>130</v>
      </c>
      <c r="G3775" s="13">
        <v>11</v>
      </c>
      <c r="H3775" s="13">
        <v>141</v>
      </c>
      <c r="I3775" s="13">
        <v>7.8014184397163094E-2</v>
      </c>
    </row>
    <row r="3776" spans="1:9" x14ac:dyDescent="0.35">
      <c r="A3776" s="14">
        <v>2014</v>
      </c>
      <c r="B3776" s="14" t="s">
        <v>26</v>
      </c>
      <c r="C3776" s="14" t="s">
        <v>78</v>
      </c>
      <c r="D3776" s="14">
        <v>2000</v>
      </c>
      <c r="E3776" s="14">
        <f>data_filtered[[#This Row],[test_year]]-data_filtered[[#This Row],[model_year]]</f>
        <v>14</v>
      </c>
      <c r="F3776" s="14">
        <v>71</v>
      </c>
      <c r="G3776" s="14">
        <v>6</v>
      </c>
      <c r="H3776" s="14">
        <v>77</v>
      </c>
      <c r="I3776" s="14">
        <v>7.7922077922077906E-2</v>
      </c>
    </row>
    <row r="3777" spans="1:9" x14ac:dyDescent="0.35">
      <c r="A3777" s="14">
        <v>2015</v>
      </c>
      <c r="B3777" s="14" t="s">
        <v>30</v>
      </c>
      <c r="C3777" s="14" t="s">
        <v>47</v>
      </c>
      <c r="D3777" s="14">
        <v>2013</v>
      </c>
      <c r="E3777" s="14">
        <f>data_filtered[[#This Row],[test_year]]-data_filtered[[#This Row],[model_year]]</f>
        <v>2</v>
      </c>
      <c r="F3777" s="14">
        <v>71</v>
      </c>
      <c r="G3777" s="14">
        <v>6</v>
      </c>
      <c r="H3777" s="14">
        <v>77</v>
      </c>
      <c r="I3777" s="14">
        <v>7.7922077922077906E-2</v>
      </c>
    </row>
    <row r="3778" spans="1:9" x14ac:dyDescent="0.35">
      <c r="A3778" s="13">
        <v>2017</v>
      </c>
      <c r="B3778" s="13" t="s">
        <v>58</v>
      </c>
      <c r="C3778" s="13" t="s">
        <v>76</v>
      </c>
      <c r="D3778" s="13">
        <v>2008</v>
      </c>
      <c r="E3778" s="14">
        <f>data_filtered[[#This Row],[test_year]]-data_filtered[[#This Row],[model_year]]</f>
        <v>9</v>
      </c>
      <c r="F3778" s="13">
        <v>71</v>
      </c>
      <c r="G3778" s="13">
        <v>6</v>
      </c>
      <c r="H3778" s="13">
        <v>77</v>
      </c>
      <c r="I3778" s="13">
        <v>7.7922077922077906E-2</v>
      </c>
    </row>
    <row r="3779" spans="1:9" x14ac:dyDescent="0.35">
      <c r="A3779" s="13">
        <v>2015</v>
      </c>
      <c r="B3779" s="13" t="s">
        <v>24</v>
      </c>
      <c r="C3779" s="13" t="s">
        <v>134</v>
      </c>
      <c r="D3779" s="13">
        <v>2002</v>
      </c>
      <c r="E3779" s="14">
        <f>data_filtered[[#This Row],[test_year]]-data_filtered[[#This Row],[model_year]]</f>
        <v>13</v>
      </c>
      <c r="F3779" s="13">
        <v>83</v>
      </c>
      <c r="G3779" s="13">
        <v>7</v>
      </c>
      <c r="H3779" s="13">
        <v>90</v>
      </c>
      <c r="I3779" s="13">
        <v>7.7777777777777807E-2</v>
      </c>
    </row>
    <row r="3780" spans="1:9" x14ac:dyDescent="0.35">
      <c r="A3780" s="14">
        <v>2016</v>
      </c>
      <c r="B3780" s="14" t="s">
        <v>37</v>
      </c>
      <c r="C3780" s="14" t="s">
        <v>59</v>
      </c>
      <c r="D3780" s="14">
        <v>2007</v>
      </c>
      <c r="E3780" s="14">
        <f>data_filtered[[#This Row],[test_year]]-data_filtered[[#This Row],[model_year]]</f>
        <v>9</v>
      </c>
      <c r="F3780" s="14">
        <v>178</v>
      </c>
      <c r="G3780" s="14">
        <v>15</v>
      </c>
      <c r="H3780" s="14">
        <v>193</v>
      </c>
      <c r="I3780" s="14">
        <v>7.7720207253885995E-2</v>
      </c>
    </row>
    <row r="3781" spans="1:9" x14ac:dyDescent="0.35">
      <c r="A3781" s="13">
        <v>2015</v>
      </c>
      <c r="B3781" s="13" t="s">
        <v>42</v>
      </c>
      <c r="C3781" s="13" t="s">
        <v>182</v>
      </c>
      <c r="D3781" s="13">
        <v>2002</v>
      </c>
      <c r="E3781" s="14">
        <f>data_filtered[[#This Row],[test_year]]-data_filtered[[#This Row],[model_year]]</f>
        <v>13</v>
      </c>
      <c r="F3781" s="13">
        <v>95</v>
      </c>
      <c r="G3781" s="13">
        <v>8</v>
      </c>
      <c r="H3781" s="13">
        <v>103</v>
      </c>
      <c r="I3781" s="13">
        <v>7.7669902912621297E-2</v>
      </c>
    </row>
    <row r="3782" spans="1:9" x14ac:dyDescent="0.35">
      <c r="A3782" s="13">
        <v>2016</v>
      </c>
      <c r="B3782" s="13" t="s">
        <v>52</v>
      </c>
      <c r="C3782" s="13" t="s">
        <v>108</v>
      </c>
      <c r="D3782" s="13">
        <v>2008</v>
      </c>
      <c r="E3782" s="14">
        <f>data_filtered[[#This Row],[test_year]]-data_filtered[[#This Row],[model_year]]</f>
        <v>8</v>
      </c>
      <c r="F3782" s="13">
        <v>95</v>
      </c>
      <c r="G3782" s="13">
        <v>8</v>
      </c>
      <c r="H3782" s="13">
        <v>103</v>
      </c>
      <c r="I3782" s="13">
        <v>7.7669902912621297E-2</v>
      </c>
    </row>
    <row r="3783" spans="1:9" x14ac:dyDescent="0.35">
      <c r="A3783" s="14">
        <v>2016</v>
      </c>
      <c r="B3783" s="14" t="s">
        <v>52</v>
      </c>
      <c r="C3783" s="14" t="s">
        <v>74</v>
      </c>
      <c r="D3783" s="14">
        <v>2012</v>
      </c>
      <c r="E3783" s="14">
        <f>data_filtered[[#This Row],[test_year]]-data_filtered[[#This Row],[model_year]]</f>
        <v>4</v>
      </c>
      <c r="F3783" s="14">
        <v>95</v>
      </c>
      <c r="G3783" s="14">
        <v>8</v>
      </c>
      <c r="H3783" s="14">
        <v>103</v>
      </c>
      <c r="I3783" s="14">
        <v>7.7669902912621297E-2</v>
      </c>
    </row>
    <row r="3784" spans="1:9" x14ac:dyDescent="0.35">
      <c r="A3784" s="13">
        <v>2016</v>
      </c>
      <c r="B3784" s="13" t="s">
        <v>26</v>
      </c>
      <c r="C3784" s="13" t="s">
        <v>35</v>
      </c>
      <c r="D3784" s="13">
        <v>2002</v>
      </c>
      <c r="E3784" s="14">
        <f>data_filtered[[#This Row],[test_year]]-data_filtered[[#This Row],[model_year]]</f>
        <v>14</v>
      </c>
      <c r="F3784" s="13">
        <v>95</v>
      </c>
      <c r="G3784" s="13">
        <v>8</v>
      </c>
      <c r="H3784" s="13">
        <v>103</v>
      </c>
      <c r="I3784" s="13">
        <v>7.7669902912621297E-2</v>
      </c>
    </row>
    <row r="3785" spans="1:9" x14ac:dyDescent="0.35">
      <c r="A3785" s="13">
        <v>2017</v>
      </c>
      <c r="B3785" s="13" t="s">
        <v>30</v>
      </c>
      <c r="C3785" s="13" t="s">
        <v>141</v>
      </c>
      <c r="D3785" s="13">
        <v>2003</v>
      </c>
      <c r="E3785" s="14">
        <f>data_filtered[[#This Row],[test_year]]-data_filtered[[#This Row],[model_year]]</f>
        <v>14</v>
      </c>
      <c r="F3785" s="13">
        <v>95</v>
      </c>
      <c r="G3785" s="13">
        <v>8</v>
      </c>
      <c r="H3785" s="13">
        <v>103</v>
      </c>
      <c r="I3785" s="13">
        <v>7.7669902912621297E-2</v>
      </c>
    </row>
    <row r="3786" spans="1:9" x14ac:dyDescent="0.35">
      <c r="A3786" s="13">
        <v>2014</v>
      </c>
      <c r="B3786" s="13" t="s">
        <v>52</v>
      </c>
      <c r="C3786" s="13" t="s">
        <v>164</v>
      </c>
      <c r="D3786" s="13">
        <v>2013</v>
      </c>
      <c r="E3786" s="14">
        <f>data_filtered[[#This Row],[test_year]]-data_filtered[[#This Row],[model_year]]</f>
        <v>1</v>
      </c>
      <c r="F3786" s="13">
        <v>107</v>
      </c>
      <c r="G3786" s="13">
        <v>9</v>
      </c>
      <c r="H3786" s="13">
        <v>116</v>
      </c>
      <c r="I3786" s="13">
        <v>7.7586206896551699E-2</v>
      </c>
    </row>
    <row r="3787" spans="1:9" x14ac:dyDescent="0.35">
      <c r="A3787" s="14">
        <v>2014</v>
      </c>
      <c r="B3787" s="14" t="s">
        <v>52</v>
      </c>
      <c r="C3787" s="14" t="s">
        <v>62</v>
      </c>
      <c r="D3787" s="14">
        <v>2005</v>
      </c>
      <c r="E3787" s="14">
        <f>data_filtered[[#This Row],[test_year]]-data_filtered[[#This Row],[model_year]]</f>
        <v>9</v>
      </c>
      <c r="F3787" s="14">
        <v>107</v>
      </c>
      <c r="G3787" s="14">
        <v>9</v>
      </c>
      <c r="H3787" s="14">
        <v>116</v>
      </c>
      <c r="I3787" s="14">
        <v>7.7586206896551699E-2</v>
      </c>
    </row>
    <row r="3788" spans="1:9" x14ac:dyDescent="0.35">
      <c r="A3788" s="13">
        <v>2016</v>
      </c>
      <c r="B3788" s="13" t="s">
        <v>30</v>
      </c>
      <c r="C3788" s="13" t="s">
        <v>51</v>
      </c>
      <c r="D3788" s="13">
        <v>2005</v>
      </c>
      <c r="E3788" s="14">
        <f>data_filtered[[#This Row],[test_year]]-data_filtered[[#This Row],[model_year]]</f>
        <v>11</v>
      </c>
      <c r="F3788" s="13">
        <v>107</v>
      </c>
      <c r="G3788" s="13">
        <v>9</v>
      </c>
      <c r="H3788" s="13">
        <v>116</v>
      </c>
      <c r="I3788" s="13">
        <v>7.7586206896551699E-2</v>
      </c>
    </row>
    <row r="3789" spans="1:9" x14ac:dyDescent="0.35">
      <c r="A3789" s="14">
        <v>2016</v>
      </c>
      <c r="B3789" s="14" t="s">
        <v>67</v>
      </c>
      <c r="C3789" s="14" t="s">
        <v>123</v>
      </c>
      <c r="D3789" s="14">
        <v>2002</v>
      </c>
      <c r="E3789" s="14">
        <f>data_filtered[[#This Row],[test_year]]-data_filtered[[#This Row],[model_year]]</f>
        <v>14</v>
      </c>
      <c r="F3789" s="14">
        <v>107</v>
      </c>
      <c r="G3789" s="14">
        <v>9</v>
      </c>
      <c r="H3789" s="14">
        <v>116</v>
      </c>
      <c r="I3789" s="14">
        <v>7.7586206896551699E-2</v>
      </c>
    </row>
    <row r="3790" spans="1:9" x14ac:dyDescent="0.35">
      <c r="A3790" s="14">
        <v>2015</v>
      </c>
      <c r="B3790" s="14" t="s">
        <v>26</v>
      </c>
      <c r="C3790" s="14" t="s">
        <v>27</v>
      </c>
      <c r="D3790" s="14">
        <v>1998</v>
      </c>
      <c r="E3790" s="14">
        <f>data_filtered[[#This Row],[test_year]]-data_filtered[[#This Row],[model_year]]</f>
        <v>17</v>
      </c>
      <c r="F3790" s="14">
        <v>298</v>
      </c>
      <c r="G3790" s="14">
        <v>25</v>
      </c>
      <c r="H3790" s="14">
        <v>323</v>
      </c>
      <c r="I3790" s="14">
        <v>7.7399380804953594E-2</v>
      </c>
    </row>
    <row r="3791" spans="1:9" x14ac:dyDescent="0.35">
      <c r="A3791" s="14">
        <v>2017</v>
      </c>
      <c r="B3791" s="14" t="s">
        <v>30</v>
      </c>
      <c r="C3791" s="14" t="s">
        <v>32</v>
      </c>
      <c r="D3791" s="14">
        <v>2007</v>
      </c>
      <c r="E3791" s="14">
        <f>data_filtered[[#This Row],[test_year]]-data_filtered[[#This Row],[model_year]]</f>
        <v>10</v>
      </c>
      <c r="F3791" s="14">
        <v>215</v>
      </c>
      <c r="G3791" s="14">
        <v>18</v>
      </c>
      <c r="H3791" s="14">
        <v>233</v>
      </c>
      <c r="I3791" s="14">
        <v>7.7253218884120206E-2</v>
      </c>
    </row>
    <row r="3792" spans="1:9" x14ac:dyDescent="0.35">
      <c r="A3792" s="14">
        <v>2013</v>
      </c>
      <c r="B3792" s="14" t="s">
        <v>30</v>
      </c>
      <c r="C3792" s="14" t="s">
        <v>56</v>
      </c>
      <c r="D3792" s="14">
        <v>2005</v>
      </c>
      <c r="E3792" s="14">
        <f>data_filtered[[#This Row],[test_year]]-data_filtered[[#This Row],[model_year]]</f>
        <v>8</v>
      </c>
      <c r="F3792" s="14">
        <v>239</v>
      </c>
      <c r="G3792" s="14">
        <v>20</v>
      </c>
      <c r="H3792" s="14">
        <v>259</v>
      </c>
      <c r="I3792" s="14">
        <v>7.7220077220077205E-2</v>
      </c>
    </row>
    <row r="3793" spans="1:9" x14ac:dyDescent="0.35">
      <c r="A3793" s="13">
        <v>2014</v>
      </c>
      <c r="B3793" s="13" t="s">
        <v>26</v>
      </c>
      <c r="C3793" s="13" t="s">
        <v>35</v>
      </c>
      <c r="D3793" s="13">
        <v>2003</v>
      </c>
      <c r="E3793" s="14">
        <f>data_filtered[[#This Row],[test_year]]-data_filtered[[#This Row],[model_year]]</f>
        <v>11</v>
      </c>
      <c r="F3793" s="13">
        <v>251</v>
      </c>
      <c r="G3793" s="13">
        <v>21</v>
      </c>
      <c r="H3793" s="13">
        <v>272</v>
      </c>
      <c r="I3793" s="13">
        <v>7.7205882352941194E-2</v>
      </c>
    </row>
    <row r="3794" spans="1:9" x14ac:dyDescent="0.35">
      <c r="A3794" s="13">
        <v>2015</v>
      </c>
      <c r="B3794" s="13" t="s">
        <v>67</v>
      </c>
      <c r="C3794" s="13" t="s">
        <v>77</v>
      </c>
      <c r="D3794" s="13">
        <v>2014</v>
      </c>
      <c r="E3794" s="14">
        <f>data_filtered[[#This Row],[test_year]]-data_filtered[[#This Row],[model_year]]</f>
        <v>1</v>
      </c>
      <c r="F3794" s="13">
        <v>120</v>
      </c>
      <c r="G3794" s="13">
        <v>10</v>
      </c>
      <c r="H3794" s="13">
        <v>130</v>
      </c>
      <c r="I3794" s="13">
        <v>7.69230769230769E-2</v>
      </c>
    </row>
    <row r="3795" spans="1:9" x14ac:dyDescent="0.35">
      <c r="A3795" s="13">
        <v>2016</v>
      </c>
      <c r="B3795" s="13" t="s">
        <v>37</v>
      </c>
      <c r="C3795" s="13" t="s">
        <v>59</v>
      </c>
      <c r="D3795" s="13">
        <v>2005</v>
      </c>
      <c r="E3795" s="14">
        <f>data_filtered[[#This Row],[test_year]]-data_filtered[[#This Row],[model_year]]</f>
        <v>11</v>
      </c>
      <c r="F3795" s="13">
        <v>108</v>
      </c>
      <c r="G3795" s="13">
        <v>9</v>
      </c>
      <c r="H3795" s="13">
        <v>117</v>
      </c>
      <c r="I3795" s="13">
        <v>7.69230769230769E-2</v>
      </c>
    </row>
    <row r="3796" spans="1:9" x14ac:dyDescent="0.35">
      <c r="A3796" s="13">
        <v>2015</v>
      </c>
      <c r="B3796" s="13" t="s">
        <v>113</v>
      </c>
      <c r="C3796" s="13" t="s">
        <v>114</v>
      </c>
      <c r="D3796" s="13">
        <v>2003</v>
      </c>
      <c r="E3796" s="14">
        <f>data_filtered[[#This Row],[test_year]]-data_filtered[[#This Row],[model_year]]</f>
        <v>12</v>
      </c>
      <c r="F3796" s="13">
        <v>96</v>
      </c>
      <c r="G3796" s="13">
        <v>8</v>
      </c>
      <c r="H3796" s="13">
        <v>104</v>
      </c>
      <c r="I3796" s="13">
        <v>7.69230769230769E-2</v>
      </c>
    </row>
    <row r="3797" spans="1:9" x14ac:dyDescent="0.35">
      <c r="A3797" s="14">
        <v>2014</v>
      </c>
      <c r="B3797" s="14" t="s">
        <v>30</v>
      </c>
      <c r="C3797" s="14" t="s">
        <v>56</v>
      </c>
      <c r="D3797" s="14">
        <v>2012</v>
      </c>
      <c r="E3797" s="14">
        <f>data_filtered[[#This Row],[test_year]]-data_filtered[[#This Row],[model_year]]</f>
        <v>2</v>
      </c>
      <c r="F3797" s="14">
        <v>84</v>
      </c>
      <c r="G3797" s="14">
        <v>7</v>
      </c>
      <c r="H3797" s="14">
        <v>91</v>
      </c>
      <c r="I3797" s="14">
        <v>7.69230769230769E-2</v>
      </c>
    </row>
    <row r="3798" spans="1:9" x14ac:dyDescent="0.35">
      <c r="A3798" s="13">
        <v>2015</v>
      </c>
      <c r="B3798" s="13" t="s">
        <v>98</v>
      </c>
      <c r="C3798" s="13" t="s">
        <v>41</v>
      </c>
      <c r="D3798" s="13">
        <v>2006</v>
      </c>
      <c r="E3798" s="14">
        <f>data_filtered[[#This Row],[test_year]]-data_filtered[[#This Row],[model_year]]</f>
        <v>9</v>
      </c>
      <c r="F3798" s="13">
        <v>84</v>
      </c>
      <c r="G3798" s="13">
        <v>7</v>
      </c>
      <c r="H3798" s="13">
        <v>91</v>
      </c>
      <c r="I3798" s="13">
        <v>7.69230769230769E-2</v>
      </c>
    </row>
    <row r="3799" spans="1:9" x14ac:dyDescent="0.35">
      <c r="A3799" s="14">
        <v>2017</v>
      </c>
      <c r="B3799" s="14" t="s">
        <v>24</v>
      </c>
      <c r="C3799" s="14" t="s">
        <v>155</v>
      </c>
      <c r="D3799" s="14">
        <v>2007</v>
      </c>
      <c r="E3799" s="14">
        <f>data_filtered[[#This Row],[test_year]]-data_filtered[[#This Row],[model_year]]</f>
        <v>10</v>
      </c>
      <c r="F3799" s="14">
        <v>84</v>
      </c>
      <c r="G3799" s="14">
        <v>7</v>
      </c>
      <c r="H3799" s="14">
        <v>91</v>
      </c>
      <c r="I3799" s="14">
        <v>7.69230769230769E-2</v>
      </c>
    </row>
    <row r="3800" spans="1:9" x14ac:dyDescent="0.35">
      <c r="A3800" s="14">
        <v>2017</v>
      </c>
      <c r="B3800" s="14" t="s">
        <v>67</v>
      </c>
      <c r="C3800" s="14" t="s">
        <v>152</v>
      </c>
      <c r="D3800" s="14">
        <v>2006</v>
      </c>
      <c r="E3800" s="14">
        <f>data_filtered[[#This Row],[test_year]]-data_filtered[[#This Row],[model_year]]</f>
        <v>11</v>
      </c>
      <c r="F3800" s="14">
        <v>84</v>
      </c>
      <c r="G3800" s="14">
        <v>7</v>
      </c>
      <c r="H3800" s="14">
        <v>91</v>
      </c>
      <c r="I3800" s="14">
        <v>7.69230769230769E-2</v>
      </c>
    </row>
    <row r="3801" spans="1:9" x14ac:dyDescent="0.35">
      <c r="A3801" s="14">
        <v>2014</v>
      </c>
      <c r="B3801" s="14" t="s">
        <v>30</v>
      </c>
      <c r="C3801" s="14" t="s">
        <v>163</v>
      </c>
      <c r="D3801" s="14">
        <v>2007</v>
      </c>
      <c r="E3801" s="14">
        <f>data_filtered[[#This Row],[test_year]]-data_filtered[[#This Row],[model_year]]</f>
        <v>7</v>
      </c>
      <c r="F3801" s="14">
        <v>72</v>
      </c>
      <c r="G3801" s="14">
        <v>6</v>
      </c>
      <c r="H3801" s="14">
        <v>78</v>
      </c>
      <c r="I3801" s="14">
        <v>7.69230769230769E-2</v>
      </c>
    </row>
    <row r="3802" spans="1:9" x14ac:dyDescent="0.35">
      <c r="A3802" s="13">
        <v>2014</v>
      </c>
      <c r="B3802" s="13" t="s">
        <v>26</v>
      </c>
      <c r="C3802" s="13" t="s">
        <v>110</v>
      </c>
      <c r="D3802" s="13">
        <v>1999</v>
      </c>
      <c r="E3802" s="14">
        <f>data_filtered[[#This Row],[test_year]]-data_filtered[[#This Row],[model_year]]</f>
        <v>15</v>
      </c>
      <c r="F3802" s="13">
        <v>72</v>
      </c>
      <c r="G3802" s="13">
        <v>6</v>
      </c>
      <c r="H3802" s="13">
        <v>78</v>
      </c>
      <c r="I3802" s="13">
        <v>7.69230769230769E-2</v>
      </c>
    </row>
    <row r="3803" spans="1:9" x14ac:dyDescent="0.35">
      <c r="A3803" s="14">
        <v>2015</v>
      </c>
      <c r="B3803" s="14" t="s">
        <v>158</v>
      </c>
      <c r="C3803" s="14" t="s">
        <v>243</v>
      </c>
      <c r="D3803" s="14">
        <v>2002</v>
      </c>
      <c r="E3803" s="14">
        <f>data_filtered[[#This Row],[test_year]]-data_filtered[[#This Row],[model_year]]</f>
        <v>13</v>
      </c>
      <c r="F3803" s="14">
        <v>72</v>
      </c>
      <c r="G3803" s="14">
        <v>6</v>
      </c>
      <c r="H3803" s="14">
        <v>78</v>
      </c>
      <c r="I3803" s="14">
        <v>7.69230769230769E-2</v>
      </c>
    </row>
    <row r="3804" spans="1:9" x14ac:dyDescent="0.35">
      <c r="A3804" s="13">
        <v>2016</v>
      </c>
      <c r="B3804" s="13" t="s">
        <v>42</v>
      </c>
      <c r="C3804" s="13" t="s">
        <v>45</v>
      </c>
      <c r="D3804" s="13">
        <v>2000</v>
      </c>
      <c r="E3804" s="14">
        <f>data_filtered[[#This Row],[test_year]]-data_filtered[[#This Row],[model_year]]</f>
        <v>16</v>
      </c>
      <c r="F3804" s="13">
        <v>72</v>
      </c>
      <c r="G3804" s="13">
        <v>6</v>
      </c>
      <c r="H3804" s="13">
        <v>78</v>
      </c>
      <c r="I3804" s="13">
        <v>7.69230769230769E-2</v>
      </c>
    </row>
    <row r="3805" spans="1:9" x14ac:dyDescent="0.35">
      <c r="A3805" s="13">
        <v>2017</v>
      </c>
      <c r="B3805" s="13" t="s">
        <v>33</v>
      </c>
      <c r="C3805" s="13" t="s">
        <v>203</v>
      </c>
      <c r="D3805" s="13">
        <v>2004</v>
      </c>
      <c r="E3805" s="14">
        <f>data_filtered[[#This Row],[test_year]]-data_filtered[[#This Row],[model_year]]</f>
        <v>13</v>
      </c>
      <c r="F3805" s="13">
        <v>72</v>
      </c>
      <c r="G3805" s="13">
        <v>6</v>
      </c>
      <c r="H3805" s="13">
        <v>78</v>
      </c>
      <c r="I3805" s="13">
        <v>7.69230769230769E-2</v>
      </c>
    </row>
    <row r="3806" spans="1:9" x14ac:dyDescent="0.35">
      <c r="A3806" s="14">
        <v>2014</v>
      </c>
      <c r="B3806" s="14" t="s">
        <v>92</v>
      </c>
      <c r="C3806" s="14" t="s">
        <v>288</v>
      </c>
      <c r="D3806" s="14">
        <v>2007</v>
      </c>
      <c r="E3806" s="14">
        <f>data_filtered[[#This Row],[test_year]]-data_filtered[[#This Row],[model_year]]</f>
        <v>7</v>
      </c>
      <c r="F3806" s="14">
        <v>60</v>
      </c>
      <c r="G3806" s="14">
        <v>5</v>
      </c>
      <c r="H3806" s="14">
        <v>65</v>
      </c>
      <c r="I3806" s="14">
        <v>7.69230769230769E-2</v>
      </c>
    </row>
    <row r="3807" spans="1:9" x14ac:dyDescent="0.35">
      <c r="A3807" s="14">
        <v>2015</v>
      </c>
      <c r="B3807" s="14" t="s">
        <v>24</v>
      </c>
      <c r="C3807" s="14" t="s">
        <v>183</v>
      </c>
      <c r="D3807" s="14">
        <v>2004</v>
      </c>
      <c r="E3807" s="14">
        <f>data_filtered[[#This Row],[test_year]]-data_filtered[[#This Row],[model_year]]</f>
        <v>11</v>
      </c>
      <c r="F3807" s="14">
        <v>60</v>
      </c>
      <c r="G3807" s="14">
        <v>5</v>
      </c>
      <c r="H3807" s="14">
        <v>65</v>
      </c>
      <c r="I3807" s="14">
        <v>7.69230769230769E-2</v>
      </c>
    </row>
    <row r="3808" spans="1:9" x14ac:dyDescent="0.35">
      <c r="A3808" s="14">
        <v>2015</v>
      </c>
      <c r="B3808" s="14" t="s">
        <v>52</v>
      </c>
      <c r="C3808" s="14" t="s">
        <v>61</v>
      </c>
      <c r="D3808" s="14">
        <v>1994</v>
      </c>
      <c r="E3808" s="14">
        <f>data_filtered[[#This Row],[test_year]]-data_filtered[[#This Row],[model_year]]</f>
        <v>21</v>
      </c>
      <c r="F3808" s="14">
        <v>60</v>
      </c>
      <c r="G3808" s="14">
        <v>5</v>
      </c>
      <c r="H3808" s="14">
        <v>65</v>
      </c>
      <c r="I3808" s="14">
        <v>7.69230769230769E-2</v>
      </c>
    </row>
    <row r="3809" spans="1:9" x14ac:dyDescent="0.35">
      <c r="A3809" s="14">
        <v>2015</v>
      </c>
      <c r="B3809" s="14" t="s">
        <v>26</v>
      </c>
      <c r="C3809" s="14" t="s">
        <v>110</v>
      </c>
      <c r="D3809" s="14">
        <v>1998</v>
      </c>
      <c r="E3809" s="14">
        <f>data_filtered[[#This Row],[test_year]]-data_filtered[[#This Row],[model_year]]</f>
        <v>17</v>
      </c>
      <c r="F3809" s="14">
        <v>60</v>
      </c>
      <c r="G3809" s="14">
        <v>5</v>
      </c>
      <c r="H3809" s="14">
        <v>65</v>
      </c>
      <c r="I3809" s="14">
        <v>7.69230769230769E-2</v>
      </c>
    </row>
    <row r="3810" spans="1:9" x14ac:dyDescent="0.35">
      <c r="A3810" s="14">
        <v>2015</v>
      </c>
      <c r="B3810" s="14" t="s">
        <v>26</v>
      </c>
      <c r="C3810" s="14" t="s">
        <v>176</v>
      </c>
      <c r="D3810" s="14">
        <v>2004</v>
      </c>
      <c r="E3810" s="14">
        <f>data_filtered[[#This Row],[test_year]]-data_filtered[[#This Row],[model_year]]</f>
        <v>11</v>
      </c>
      <c r="F3810" s="14">
        <v>60</v>
      </c>
      <c r="G3810" s="14">
        <v>5</v>
      </c>
      <c r="H3810" s="14">
        <v>65</v>
      </c>
      <c r="I3810" s="14">
        <v>7.69230769230769E-2</v>
      </c>
    </row>
    <row r="3811" spans="1:9" x14ac:dyDescent="0.35">
      <c r="A3811" s="13">
        <v>2016</v>
      </c>
      <c r="B3811" s="13" t="s">
        <v>113</v>
      </c>
      <c r="C3811" s="13" t="s">
        <v>262</v>
      </c>
      <c r="D3811" s="13">
        <v>2008</v>
      </c>
      <c r="E3811" s="14">
        <f>data_filtered[[#This Row],[test_year]]-data_filtered[[#This Row],[model_year]]</f>
        <v>8</v>
      </c>
      <c r="F3811" s="13">
        <v>60</v>
      </c>
      <c r="G3811" s="13">
        <v>5</v>
      </c>
      <c r="H3811" s="13">
        <v>65</v>
      </c>
      <c r="I3811" s="13">
        <v>7.69230769230769E-2</v>
      </c>
    </row>
    <row r="3812" spans="1:9" x14ac:dyDescent="0.35">
      <c r="A3812" s="14">
        <v>2013</v>
      </c>
      <c r="B3812" s="14" t="s">
        <v>102</v>
      </c>
      <c r="C3812" s="14" t="s">
        <v>184</v>
      </c>
      <c r="D3812" s="14">
        <v>1995</v>
      </c>
      <c r="E3812" s="14">
        <f>data_filtered[[#This Row],[test_year]]-data_filtered[[#This Row],[model_year]]</f>
        <v>18</v>
      </c>
      <c r="F3812" s="14">
        <v>48</v>
      </c>
      <c r="G3812" s="14">
        <v>4</v>
      </c>
      <c r="H3812" s="14">
        <v>52</v>
      </c>
      <c r="I3812" s="14">
        <v>7.69230769230769E-2</v>
      </c>
    </row>
    <row r="3813" spans="1:9" x14ac:dyDescent="0.35">
      <c r="A3813" s="13">
        <v>2013</v>
      </c>
      <c r="B3813" s="13" t="s">
        <v>24</v>
      </c>
      <c r="C3813" s="13" t="s">
        <v>261</v>
      </c>
      <c r="D3813" s="13">
        <v>2013</v>
      </c>
      <c r="E3813" s="14">
        <f>data_filtered[[#This Row],[test_year]]-data_filtered[[#This Row],[model_year]]</f>
        <v>0</v>
      </c>
      <c r="F3813" s="13">
        <v>48</v>
      </c>
      <c r="G3813" s="13">
        <v>4</v>
      </c>
      <c r="H3813" s="13">
        <v>52</v>
      </c>
      <c r="I3813" s="13">
        <v>7.69230769230769E-2</v>
      </c>
    </row>
    <row r="3814" spans="1:9" x14ac:dyDescent="0.35">
      <c r="A3814" s="14">
        <v>2013</v>
      </c>
      <c r="B3814" s="14" t="s">
        <v>24</v>
      </c>
      <c r="C3814" s="14" t="s">
        <v>210</v>
      </c>
      <c r="D3814" s="14">
        <v>2007</v>
      </c>
      <c r="E3814" s="14">
        <f>data_filtered[[#This Row],[test_year]]-data_filtered[[#This Row],[model_year]]</f>
        <v>6</v>
      </c>
      <c r="F3814" s="14">
        <v>48</v>
      </c>
      <c r="G3814" s="14">
        <v>4</v>
      </c>
      <c r="H3814" s="14">
        <v>52</v>
      </c>
      <c r="I3814" s="14">
        <v>7.69230769230769E-2</v>
      </c>
    </row>
    <row r="3815" spans="1:9" x14ac:dyDescent="0.35">
      <c r="A3815" s="14">
        <v>2013</v>
      </c>
      <c r="B3815" s="14" t="s">
        <v>30</v>
      </c>
      <c r="C3815" s="14" t="s">
        <v>196</v>
      </c>
      <c r="D3815" s="14">
        <v>2002</v>
      </c>
      <c r="E3815" s="14">
        <f>data_filtered[[#This Row],[test_year]]-data_filtered[[#This Row],[model_year]]</f>
        <v>11</v>
      </c>
      <c r="F3815" s="14">
        <v>48</v>
      </c>
      <c r="G3815" s="14">
        <v>4</v>
      </c>
      <c r="H3815" s="14">
        <v>52</v>
      </c>
      <c r="I3815" s="14">
        <v>7.69230769230769E-2</v>
      </c>
    </row>
    <row r="3816" spans="1:9" x14ac:dyDescent="0.35">
      <c r="A3816" s="14">
        <v>2013</v>
      </c>
      <c r="B3816" s="14" t="s">
        <v>67</v>
      </c>
      <c r="C3816" s="14" t="s">
        <v>123</v>
      </c>
      <c r="D3816" s="14">
        <v>2011</v>
      </c>
      <c r="E3816" s="14">
        <f>data_filtered[[#This Row],[test_year]]-data_filtered[[#This Row],[model_year]]</f>
        <v>2</v>
      </c>
      <c r="F3816" s="14">
        <v>48</v>
      </c>
      <c r="G3816" s="14">
        <v>4</v>
      </c>
      <c r="H3816" s="14">
        <v>52</v>
      </c>
      <c r="I3816" s="14">
        <v>7.69230769230769E-2</v>
      </c>
    </row>
    <row r="3817" spans="1:9" x14ac:dyDescent="0.35">
      <c r="A3817" s="13">
        <v>2014</v>
      </c>
      <c r="B3817" s="13" t="s">
        <v>30</v>
      </c>
      <c r="C3817" s="13" t="s">
        <v>274</v>
      </c>
      <c r="D3817" s="13">
        <v>2006</v>
      </c>
      <c r="E3817" s="14">
        <f>data_filtered[[#This Row],[test_year]]-data_filtered[[#This Row],[model_year]]</f>
        <v>8</v>
      </c>
      <c r="F3817" s="13">
        <v>48</v>
      </c>
      <c r="G3817" s="13">
        <v>4</v>
      </c>
      <c r="H3817" s="13">
        <v>52</v>
      </c>
      <c r="I3817" s="13">
        <v>7.69230769230769E-2</v>
      </c>
    </row>
    <row r="3818" spans="1:9" x14ac:dyDescent="0.35">
      <c r="A3818" s="13">
        <v>2014</v>
      </c>
      <c r="B3818" s="13" t="s">
        <v>92</v>
      </c>
      <c r="C3818" s="13" t="s">
        <v>93</v>
      </c>
      <c r="D3818" s="13">
        <v>2006</v>
      </c>
      <c r="E3818" s="14">
        <f>data_filtered[[#This Row],[test_year]]-data_filtered[[#This Row],[model_year]]</f>
        <v>8</v>
      </c>
      <c r="F3818" s="13">
        <v>48</v>
      </c>
      <c r="G3818" s="13">
        <v>4</v>
      </c>
      <c r="H3818" s="13">
        <v>52</v>
      </c>
      <c r="I3818" s="13">
        <v>7.69230769230769E-2</v>
      </c>
    </row>
    <row r="3819" spans="1:9" x14ac:dyDescent="0.35">
      <c r="A3819" s="14">
        <v>2014</v>
      </c>
      <c r="B3819" s="14" t="s">
        <v>92</v>
      </c>
      <c r="C3819" s="14" t="s">
        <v>240</v>
      </c>
      <c r="D3819" s="14">
        <v>2005</v>
      </c>
      <c r="E3819" s="14">
        <f>data_filtered[[#This Row],[test_year]]-data_filtered[[#This Row],[model_year]]</f>
        <v>9</v>
      </c>
      <c r="F3819" s="14">
        <v>48</v>
      </c>
      <c r="G3819" s="14">
        <v>4</v>
      </c>
      <c r="H3819" s="14">
        <v>52</v>
      </c>
      <c r="I3819" s="14">
        <v>7.69230769230769E-2</v>
      </c>
    </row>
    <row r="3820" spans="1:9" x14ac:dyDescent="0.35">
      <c r="A3820" s="13">
        <v>2014</v>
      </c>
      <c r="B3820" s="13" t="s">
        <v>26</v>
      </c>
      <c r="C3820" s="13" t="s">
        <v>334</v>
      </c>
      <c r="D3820" s="13">
        <v>2001</v>
      </c>
      <c r="E3820" s="14">
        <f>data_filtered[[#This Row],[test_year]]-data_filtered[[#This Row],[model_year]]</f>
        <v>13</v>
      </c>
      <c r="F3820" s="13">
        <v>48</v>
      </c>
      <c r="G3820" s="13">
        <v>4</v>
      </c>
      <c r="H3820" s="13">
        <v>52</v>
      </c>
      <c r="I3820" s="13">
        <v>7.69230769230769E-2</v>
      </c>
    </row>
    <row r="3821" spans="1:9" x14ac:dyDescent="0.35">
      <c r="A3821" s="14">
        <v>2015</v>
      </c>
      <c r="B3821" s="14" t="s">
        <v>26</v>
      </c>
      <c r="C3821" s="14" t="s">
        <v>338</v>
      </c>
      <c r="D3821" s="14">
        <v>2003</v>
      </c>
      <c r="E3821" s="14">
        <f>data_filtered[[#This Row],[test_year]]-data_filtered[[#This Row],[model_year]]</f>
        <v>12</v>
      </c>
      <c r="F3821" s="14">
        <v>48</v>
      </c>
      <c r="G3821" s="14">
        <v>4</v>
      </c>
      <c r="H3821" s="14">
        <v>52</v>
      </c>
      <c r="I3821" s="14">
        <v>7.69230769230769E-2</v>
      </c>
    </row>
    <row r="3822" spans="1:9" x14ac:dyDescent="0.35">
      <c r="A3822" s="14">
        <v>2016</v>
      </c>
      <c r="B3822" s="14" t="s">
        <v>24</v>
      </c>
      <c r="C3822" s="14" t="s">
        <v>199</v>
      </c>
      <c r="D3822" s="14">
        <v>2007</v>
      </c>
      <c r="E3822" s="14">
        <f>data_filtered[[#This Row],[test_year]]-data_filtered[[#This Row],[model_year]]</f>
        <v>9</v>
      </c>
      <c r="F3822" s="14">
        <v>48</v>
      </c>
      <c r="G3822" s="14">
        <v>4</v>
      </c>
      <c r="H3822" s="14">
        <v>52</v>
      </c>
      <c r="I3822" s="14">
        <v>7.69230769230769E-2</v>
      </c>
    </row>
    <row r="3823" spans="1:9" x14ac:dyDescent="0.35">
      <c r="A3823" s="13">
        <v>2016</v>
      </c>
      <c r="B3823" s="13" t="s">
        <v>24</v>
      </c>
      <c r="C3823" s="13" t="s">
        <v>65</v>
      </c>
      <c r="D3823" s="13">
        <v>2008</v>
      </c>
      <c r="E3823" s="14">
        <f>data_filtered[[#This Row],[test_year]]-data_filtered[[#This Row],[model_year]]</f>
        <v>8</v>
      </c>
      <c r="F3823" s="13">
        <v>48</v>
      </c>
      <c r="G3823" s="13">
        <v>4</v>
      </c>
      <c r="H3823" s="13">
        <v>52</v>
      </c>
      <c r="I3823" s="13">
        <v>7.69230769230769E-2</v>
      </c>
    </row>
    <row r="3824" spans="1:9" x14ac:dyDescent="0.35">
      <c r="A3824" s="14">
        <v>2016</v>
      </c>
      <c r="B3824" s="14" t="s">
        <v>30</v>
      </c>
      <c r="C3824" s="14" t="s">
        <v>230</v>
      </c>
      <c r="D3824" s="14">
        <v>2004</v>
      </c>
      <c r="E3824" s="14">
        <f>data_filtered[[#This Row],[test_year]]-data_filtered[[#This Row],[model_year]]</f>
        <v>12</v>
      </c>
      <c r="F3824" s="14">
        <v>48</v>
      </c>
      <c r="G3824" s="14">
        <v>4</v>
      </c>
      <c r="H3824" s="14">
        <v>52</v>
      </c>
      <c r="I3824" s="14">
        <v>7.69230769230769E-2</v>
      </c>
    </row>
    <row r="3825" spans="1:9" x14ac:dyDescent="0.35">
      <c r="A3825" s="14">
        <v>2016</v>
      </c>
      <c r="B3825" s="14" t="s">
        <v>92</v>
      </c>
      <c r="C3825" s="14" t="s">
        <v>93</v>
      </c>
      <c r="D3825" s="14">
        <v>2007</v>
      </c>
      <c r="E3825" s="14">
        <f>data_filtered[[#This Row],[test_year]]-data_filtered[[#This Row],[model_year]]</f>
        <v>9</v>
      </c>
      <c r="F3825" s="14">
        <v>48</v>
      </c>
      <c r="G3825" s="14">
        <v>4</v>
      </c>
      <c r="H3825" s="14">
        <v>52</v>
      </c>
      <c r="I3825" s="14">
        <v>7.69230769230769E-2</v>
      </c>
    </row>
    <row r="3826" spans="1:9" x14ac:dyDescent="0.35">
      <c r="A3826" s="14">
        <v>2016</v>
      </c>
      <c r="B3826" s="14" t="s">
        <v>26</v>
      </c>
      <c r="C3826" s="14" t="s">
        <v>201</v>
      </c>
      <c r="D3826" s="14">
        <v>1997</v>
      </c>
      <c r="E3826" s="14">
        <f>data_filtered[[#This Row],[test_year]]-data_filtered[[#This Row],[model_year]]</f>
        <v>19</v>
      </c>
      <c r="F3826" s="14">
        <v>48</v>
      </c>
      <c r="G3826" s="14">
        <v>4</v>
      </c>
      <c r="H3826" s="14">
        <v>52</v>
      </c>
      <c r="I3826" s="14">
        <v>7.69230769230769E-2</v>
      </c>
    </row>
    <row r="3827" spans="1:9" x14ac:dyDescent="0.35">
      <c r="A3827" s="14">
        <v>2017</v>
      </c>
      <c r="B3827" s="14" t="s">
        <v>24</v>
      </c>
      <c r="C3827" s="14" t="s">
        <v>210</v>
      </c>
      <c r="D3827" s="14">
        <v>2004</v>
      </c>
      <c r="E3827" s="14">
        <f>data_filtered[[#This Row],[test_year]]-data_filtered[[#This Row],[model_year]]</f>
        <v>13</v>
      </c>
      <c r="F3827" s="14">
        <v>48</v>
      </c>
      <c r="G3827" s="14">
        <v>4</v>
      </c>
      <c r="H3827" s="14">
        <v>52</v>
      </c>
      <c r="I3827" s="14">
        <v>7.69230769230769E-2</v>
      </c>
    </row>
    <row r="3828" spans="1:9" x14ac:dyDescent="0.35">
      <c r="A3828" s="14">
        <v>2015</v>
      </c>
      <c r="B3828" s="14" t="s">
        <v>24</v>
      </c>
      <c r="C3828" s="14" t="s">
        <v>41</v>
      </c>
      <c r="D3828" s="14">
        <v>2006</v>
      </c>
      <c r="E3828" s="14">
        <f>data_filtered[[#This Row],[test_year]]-data_filtered[[#This Row],[model_year]]</f>
        <v>9</v>
      </c>
      <c r="F3828" s="14">
        <v>229</v>
      </c>
      <c r="G3828" s="14">
        <v>19</v>
      </c>
      <c r="H3828" s="14">
        <v>248</v>
      </c>
      <c r="I3828" s="14">
        <v>7.6612903225806495E-2</v>
      </c>
    </row>
    <row r="3829" spans="1:9" x14ac:dyDescent="0.35">
      <c r="A3829" s="14">
        <v>2015</v>
      </c>
      <c r="B3829" s="14" t="s">
        <v>58</v>
      </c>
      <c r="C3829" s="14" t="s">
        <v>63</v>
      </c>
      <c r="D3829" s="14">
        <v>2006</v>
      </c>
      <c r="E3829" s="14">
        <f>data_filtered[[#This Row],[test_year]]-data_filtered[[#This Row],[model_year]]</f>
        <v>9</v>
      </c>
      <c r="F3829" s="14">
        <v>205</v>
      </c>
      <c r="G3829" s="14">
        <v>17</v>
      </c>
      <c r="H3829" s="14">
        <v>222</v>
      </c>
      <c r="I3829" s="14">
        <v>7.6576576576576599E-2</v>
      </c>
    </row>
    <row r="3830" spans="1:9" x14ac:dyDescent="0.35">
      <c r="A3830" s="13">
        <v>2014</v>
      </c>
      <c r="B3830" s="13" t="s">
        <v>24</v>
      </c>
      <c r="C3830" s="13" t="s">
        <v>49</v>
      </c>
      <c r="D3830" s="13">
        <v>2004</v>
      </c>
      <c r="E3830" s="14">
        <f>data_filtered[[#This Row],[test_year]]-data_filtered[[#This Row],[model_year]]</f>
        <v>10</v>
      </c>
      <c r="F3830" s="13">
        <v>169</v>
      </c>
      <c r="G3830" s="13">
        <v>14</v>
      </c>
      <c r="H3830" s="13">
        <v>183</v>
      </c>
      <c r="I3830" s="13">
        <v>7.6502732240437202E-2</v>
      </c>
    </row>
    <row r="3831" spans="1:9" x14ac:dyDescent="0.35">
      <c r="A3831" s="13">
        <v>2016</v>
      </c>
      <c r="B3831" s="13" t="s">
        <v>24</v>
      </c>
      <c r="C3831" s="13" t="s">
        <v>101</v>
      </c>
      <c r="D3831" s="13">
        <v>2015</v>
      </c>
      <c r="E3831" s="14">
        <f>data_filtered[[#This Row],[test_year]]-data_filtered[[#This Row],[model_year]]</f>
        <v>1</v>
      </c>
      <c r="F3831" s="13">
        <v>157</v>
      </c>
      <c r="G3831" s="13">
        <v>13</v>
      </c>
      <c r="H3831" s="13">
        <v>170</v>
      </c>
      <c r="I3831" s="13">
        <v>7.6470588235294096E-2</v>
      </c>
    </row>
    <row r="3832" spans="1:9" x14ac:dyDescent="0.35">
      <c r="A3832" s="13">
        <v>2016</v>
      </c>
      <c r="B3832" s="13" t="s">
        <v>24</v>
      </c>
      <c r="C3832" s="13" t="s">
        <v>29</v>
      </c>
      <c r="D3832" s="13">
        <v>2014</v>
      </c>
      <c r="E3832" s="14">
        <f>data_filtered[[#This Row],[test_year]]-data_filtered[[#This Row],[model_year]]</f>
        <v>2</v>
      </c>
      <c r="F3832" s="13">
        <v>109</v>
      </c>
      <c r="G3832" s="13">
        <v>9</v>
      </c>
      <c r="H3832" s="13">
        <v>118</v>
      </c>
      <c r="I3832" s="13">
        <v>7.6271186440677999E-2</v>
      </c>
    </row>
    <row r="3833" spans="1:9" x14ac:dyDescent="0.35">
      <c r="A3833" s="13">
        <v>2013</v>
      </c>
      <c r="B3833" s="13" t="s">
        <v>30</v>
      </c>
      <c r="C3833" s="13" t="s">
        <v>141</v>
      </c>
      <c r="D3833" s="13">
        <v>2004</v>
      </c>
      <c r="E3833" s="14">
        <f>data_filtered[[#This Row],[test_year]]-data_filtered[[#This Row],[model_year]]</f>
        <v>9</v>
      </c>
      <c r="F3833" s="13">
        <v>85</v>
      </c>
      <c r="G3833" s="13">
        <v>7</v>
      </c>
      <c r="H3833" s="13">
        <v>92</v>
      </c>
      <c r="I3833" s="13">
        <v>7.6086956521739094E-2</v>
      </c>
    </row>
    <row r="3834" spans="1:9" x14ac:dyDescent="0.35">
      <c r="A3834" s="14">
        <v>2013</v>
      </c>
      <c r="B3834" s="14" t="s">
        <v>42</v>
      </c>
      <c r="C3834" s="14" t="s">
        <v>96</v>
      </c>
      <c r="D3834" s="14">
        <v>2000</v>
      </c>
      <c r="E3834" s="14">
        <f>data_filtered[[#This Row],[test_year]]-data_filtered[[#This Row],[model_year]]</f>
        <v>13</v>
      </c>
      <c r="F3834" s="14">
        <v>85</v>
      </c>
      <c r="G3834" s="14">
        <v>7</v>
      </c>
      <c r="H3834" s="14">
        <v>92</v>
      </c>
      <c r="I3834" s="14">
        <v>7.6086956521739094E-2</v>
      </c>
    </row>
    <row r="3835" spans="1:9" x14ac:dyDescent="0.35">
      <c r="A3835" s="13">
        <v>2015</v>
      </c>
      <c r="B3835" s="13" t="s">
        <v>52</v>
      </c>
      <c r="C3835" s="13" t="s">
        <v>74</v>
      </c>
      <c r="D3835" s="13">
        <v>2014</v>
      </c>
      <c r="E3835" s="14">
        <f>data_filtered[[#This Row],[test_year]]-data_filtered[[#This Row],[model_year]]</f>
        <v>1</v>
      </c>
      <c r="F3835" s="13">
        <v>85</v>
      </c>
      <c r="G3835" s="13">
        <v>7</v>
      </c>
      <c r="H3835" s="13">
        <v>92</v>
      </c>
      <c r="I3835" s="13">
        <v>7.6086956521739094E-2</v>
      </c>
    </row>
    <row r="3836" spans="1:9" x14ac:dyDescent="0.35">
      <c r="A3836" s="13">
        <v>2017</v>
      </c>
      <c r="B3836" s="13" t="s">
        <v>30</v>
      </c>
      <c r="C3836" s="13" t="s">
        <v>75</v>
      </c>
      <c r="D3836" s="13">
        <v>2003</v>
      </c>
      <c r="E3836" s="14">
        <f>data_filtered[[#This Row],[test_year]]-data_filtered[[#This Row],[model_year]]</f>
        <v>14</v>
      </c>
      <c r="F3836" s="13">
        <v>85</v>
      </c>
      <c r="G3836" s="13">
        <v>7</v>
      </c>
      <c r="H3836" s="13">
        <v>92</v>
      </c>
      <c r="I3836" s="13">
        <v>7.6086956521739094E-2</v>
      </c>
    </row>
    <row r="3837" spans="1:9" x14ac:dyDescent="0.35">
      <c r="A3837" s="14">
        <v>2017</v>
      </c>
      <c r="B3837" s="14" t="s">
        <v>37</v>
      </c>
      <c r="C3837" s="14" t="s">
        <v>157</v>
      </c>
      <c r="D3837" s="14">
        <v>2009</v>
      </c>
      <c r="E3837" s="14">
        <f>data_filtered[[#This Row],[test_year]]-data_filtered[[#This Row],[model_year]]</f>
        <v>8</v>
      </c>
      <c r="F3837" s="14">
        <v>85</v>
      </c>
      <c r="G3837" s="14">
        <v>7</v>
      </c>
      <c r="H3837" s="14">
        <v>92</v>
      </c>
      <c r="I3837" s="14">
        <v>7.6086956521739094E-2</v>
      </c>
    </row>
    <row r="3838" spans="1:9" x14ac:dyDescent="0.35">
      <c r="A3838" s="14">
        <v>2016</v>
      </c>
      <c r="B3838" s="14" t="s">
        <v>37</v>
      </c>
      <c r="C3838" s="14" t="s">
        <v>39</v>
      </c>
      <c r="D3838" s="14">
        <v>2006</v>
      </c>
      <c r="E3838" s="14">
        <f>data_filtered[[#This Row],[test_year]]-data_filtered[[#This Row],[model_year]]</f>
        <v>10</v>
      </c>
      <c r="F3838" s="14">
        <v>243</v>
      </c>
      <c r="G3838" s="14">
        <v>20</v>
      </c>
      <c r="H3838" s="14">
        <v>263</v>
      </c>
      <c r="I3838" s="14">
        <v>7.6045627376425895E-2</v>
      </c>
    </row>
    <row r="3839" spans="1:9" x14ac:dyDescent="0.35">
      <c r="A3839" s="14">
        <v>2017</v>
      </c>
      <c r="B3839" s="14" t="s">
        <v>24</v>
      </c>
      <c r="C3839" s="14" t="s">
        <v>46</v>
      </c>
      <c r="D3839" s="14">
        <v>2008</v>
      </c>
      <c r="E3839" s="14">
        <f>data_filtered[[#This Row],[test_year]]-data_filtered[[#This Row],[model_year]]</f>
        <v>9</v>
      </c>
      <c r="F3839" s="14">
        <v>219</v>
      </c>
      <c r="G3839" s="14">
        <v>18</v>
      </c>
      <c r="H3839" s="14">
        <v>237</v>
      </c>
      <c r="I3839" s="14">
        <v>7.5949367088607597E-2</v>
      </c>
    </row>
    <row r="3840" spans="1:9" x14ac:dyDescent="0.35">
      <c r="A3840" s="13">
        <v>2013</v>
      </c>
      <c r="B3840" s="13" t="s">
        <v>30</v>
      </c>
      <c r="C3840" s="13" t="s">
        <v>222</v>
      </c>
      <c r="D3840" s="13">
        <v>2000</v>
      </c>
      <c r="E3840" s="14">
        <f>data_filtered[[#This Row],[test_year]]-data_filtered[[#This Row],[model_year]]</f>
        <v>13</v>
      </c>
      <c r="F3840" s="13">
        <v>73</v>
      </c>
      <c r="G3840" s="13">
        <v>6</v>
      </c>
      <c r="H3840" s="13">
        <v>79</v>
      </c>
      <c r="I3840" s="13">
        <v>7.5949367088607597E-2</v>
      </c>
    </row>
    <row r="3841" spans="1:9" x14ac:dyDescent="0.35">
      <c r="A3841" s="14">
        <v>2017</v>
      </c>
      <c r="B3841" s="14" t="s">
        <v>33</v>
      </c>
      <c r="C3841" s="14" t="s">
        <v>109</v>
      </c>
      <c r="D3841" s="14">
        <v>2011</v>
      </c>
      <c r="E3841" s="14">
        <f>data_filtered[[#This Row],[test_year]]-data_filtered[[#This Row],[model_year]]</f>
        <v>6</v>
      </c>
      <c r="F3841" s="14">
        <v>73</v>
      </c>
      <c r="G3841" s="14">
        <v>6</v>
      </c>
      <c r="H3841" s="14">
        <v>79</v>
      </c>
      <c r="I3841" s="14">
        <v>7.5949367088607597E-2</v>
      </c>
    </row>
    <row r="3842" spans="1:9" x14ac:dyDescent="0.35">
      <c r="A3842" s="14">
        <v>2013</v>
      </c>
      <c r="B3842" s="14" t="s">
        <v>52</v>
      </c>
      <c r="C3842" s="14" t="s">
        <v>91</v>
      </c>
      <c r="D3842" s="14">
        <v>2008</v>
      </c>
      <c r="E3842" s="14">
        <f>data_filtered[[#This Row],[test_year]]-data_filtered[[#This Row],[model_year]]</f>
        <v>5</v>
      </c>
      <c r="F3842" s="14">
        <v>134</v>
      </c>
      <c r="G3842" s="14">
        <v>11</v>
      </c>
      <c r="H3842" s="14">
        <v>145</v>
      </c>
      <c r="I3842" s="14">
        <v>7.5862068965517199E-2</v>
      </c>
    </row>
    <row r="3843" spans="1:9" x14ac:dyDescent="0.35">
      <c r="A3843" s="13">
        <v>2014</v>
      </c>
      <c r="B3843" s="13" t="s">
        <v>42</v>
      </c>
      <c r="C3843" s="13" t="s">
        <v>96</v>
      </c>
      <c r="D3843" s="13">
        <v>2003</v>
      </c>
      <c r="E3843" s="14">
        <f>data_filtered[[#This Row],[test_year]]-data_filtered[[#This Row],[model_year]]</f>
        <v>11</v>
      </c>
      <c r="F3843" s="13">
        <v>134</v>
      </c>
      <c r="G3843" s="13">
        <v>11</v>
      </c>
      <c r="H3843" s="13">
        <v>145</v>
      </c>
      <c r="I3843" s="13">
        <v>7.5862068965517199E-2</v>
      </c>
    </row>
    <row r="3844" spans="1:9" x14ac:dyDescent="0.35">
      <c r="A3844" s="14">
        <v>2014</v>
      </c>
      <c r="B3844" s="14" t="s">
        <v>26</v>
      </c>
      <c r="C3844" s="14" t="s">
        <v>35</v>
      </c>
      <c r="D3844" s="14">
        <v>2002</v>
      </c>
      <c r="E3844" s="14">
        <f>data_filtered[[#This Row],[test_year]]-data_filtered[[#This Row],[model_year]]</f>
        <v>12</v>
      </c>
      <c r="F3844" s="14">
        <v>122</v>
      </c>
      <c r="G3844" s="14">
        <v>10</v>
      </c>
      <c r="H3844" s="14">
        <v>132</v>
      </c>
      <c r="I3844" s="14">
        <v>7.5757575757575801E-2</v>
      </c>
    </row>
    <row r="3845" spans="1:9" x14ac:dyDescent="0.35">
      <c r="A3845" s="14">
        <v>2016</v>
      </c>
      <c r="B3845" s="14" t="s">
        <v>33</v>
      </c>
      <c r="C3845" s="14" t="s">
        <v>86</v>
      </c>
      <c r="D3845" s="14">
        <v>2013</v>
      </c>
      <c r="E3845" s="14">
        <f>data_filtered[[#This Row],[test_year]]-data_filtered[[#This Row],[model_year]]</f>
        <v>3</v>
      </c>
      <c r="F3845" s="14">
        <v>122</v>
      </c>
      <c r="G3845" s="14">
        <v>10</v>
      </c>
      <c r="H3845" s="14">
        <v>132</v>
      </c>
      <c r="I3845" s="14">
        <v>7.5757575757575801E-2</v>
      </c>
    </row>
    <row r="3846" spans="1:9" x14ac:dyDescent="0.35">
      <c r="A3846" s="13">
        <v>2013</v>
      </c>
      <c r="B3846" s="13" t="s">
        <v>30</v>
      </c>
      <c r="C3846" s="13" t="s">
        <v>47</v>
      </c>
      <c r="D3846" s="13">
        <v>1995</v>
      </c>
      <c r="E3846" s="14">
        <f>data_filtered[[#This Row],[test_year]]-data_filtered[[#This Row],[model_year]]</f>
        <v>18</v>
      </c>
      <c r="F3846" s="13">
        <v>61</v>
      </c>
      <c r="G3846" s="13">
        <v>5</v>
      </c>
      <c r="H3846" s="13">
        <v>66</v>
      </c>
      <c r="I3846" s="13">
        <v>7.5757575757575801E-2</v>
      </c>
    </row>
    <row r="3847" spans="1:9" x14ac:dyDescent="0.35">
      <c r="A3847" s="13">
        <v>2015</v>
      </c>
      <c r="B3847" s="13" t="s">
        <v>33</v>
      </c>
      <c r="C3847" s="13" t="s">
        <v>203</v>
      </c>
      <c r="D3847" s="13">
        <v>2006</v>
      </c>
      <c r="E3847" s="14">
        <f>data_filtered[[#This Row],[test_year]]-data_filtered[[#This Row],[model_year]]</f>
        <v>9</v>
      </c>
      <c r="F3847" s="13">
        <v>61</v>
      </c>
      <c r="G3847" s="13">
        <v>5</v>
      </c>
      <c r="H3847" s="13">
        <v>66</v>
      </c>
      <c r="I3847" s="13">
        <v>7.5757575757575801E-2</v>
      </c>
    </row>
    <row r="3848" spans="1:9" x14ac:dyDescent="0.35">
      <c r="A3848" s="13">
        <v>2016</v>
      </c>
      <c r="B3848" s="13" t="s">
        <v>24</v>
      </c>
      <c r="C3848" s="13" t="s">
        <v>188</v>
      </c>
      <c r="D3848" s="13">
        <v>2002</v>
      </c>
      <c r="E3848" s="14">
        <f>data_filtered[[#This Row],[test_year]]-data_filtered[[#This Row],[model_year]]</f>
        <v>14</v>
      </c>
      <c r="F3848" s="13">
        <v>61</v>
      </c>
      <c r="G3848" s="13">
        <v>5</v>
      </c>
      <c r="H3848" s="13">
        <v>66</v>
      </c>
      <c r="I3848" s="13">
        <v>7.5757575757575801E-2</v>
      </c>
    </row>
    <row r="3849" spans="1:9" x14ac:dyDescent="0.35">
      <c r="A3849" s="13">
        <v>2016</v>
      </c>
      <c r="B3849" s="13" t="s">
        <v>42</v>
      </c>
      <c r="C3849" s="13" t="s">
        <v>45</v>
      </c>
      <c r="D3849" s="13">
        <v>1998</v>
      </c>
      <c r="E3849" s="14">
        <f>data_filtered[[#This Row],[test_year]]-data_filtered[[#This Row],[model_year]]</f>
        <v>18</v>
      </c>
      <c r="F3849" s="13">
        <v>61</v>
      </c>
      <c r="G3849" s="13">
        <v>5</v>
      </c>
      <c r="H3849" s="13">
        <v>66</v>
      </c>
      <c r="I3849" s="13">
        <v>7.5757575757575801E-2</v>
      </c>
    </row>
    <row r="3850" spans="1:9" x14ac:dyDescent="0.35">
      <c r="A3850" s="14">
        <v>2016</v>
      </c>
      <c r="B3850" s="14" t="s">
        <v>26</v>
      </c>
      <c r="C3850" s="14" t="s">
        <v>110</v>
      </c>
      <c r="D3850" s="14">
        <v>1998</v>
      </c>
      <c r="E3850" s="14">
        <f>data_filtered[[#This Row],[test_year]]-data_filtered[[#This Row],[model_year]]</f>
        <v>18</v>
      </c>
      <c r="F3850" s="14">
        <v>61</v>
      </c>
      <c r="G3850" s="14">
        <v>5</v>
      </c>
      <c r="H3850" s="14">
        <v>66</v>
      </c>
      <c r="I3850" s="14">
        <v>7.5757575757575801E-2</v>
      </c>
    </row>
    <row r="3851" spans="1:9" x14ac:dyDescent="0.35">
      <c r="A3851" s="14">
        <v>2013</v>
      </c>
      <c r="B3851" s="14" t="s">
        <v>26</v>
      </c>
      <c r="C3851" s="14" t="s">
        <v>35</v>
      </c>
      <c r="D3851" s="14">
        <v>2003</v>
      </c>
      <c r="E3851" s="14">
        <f>data_filtered[[#This Row],[test_year]]-data_filtered[[#This Row],[model_year]]</f>
        <v>10</v>
      </c>
      <c r="F3851" s="14">
        <v>245</v>
      </c>
      <c r="G3851" s="14">
        <v>20</v>
      </c>
      <c r="H3851" s="14">
        <v>265</v>
      </c>
      <c r="I3851" s="14">
        <v>7.5471698113207503E-2</v>
      </c>
    </row>
    <row r="3852" spans="1:9" x14ac:dyDescent="0.35">
      <c r="A3852" s="14">
        <v>2014</v>
      </c>
      <c r="B3852" s="14" t="s">
        <v>52</v>
      </c>
      <c r="C3852" s="14" t="s">
        <v>168</v>
      </c>
      <c r="D3852" s="14">
        <v>1998</v>
      </c>
      <c r="E3852" s="14">
        <f>data_filtered[[#This Row],[test_year]]-data_filtered[[#This Row],[model_year]]</f>
        <v>16</v>
      </c>
      <c r="F3852" s="14">
        <v>98</v>
      </c>
      <c r="G3852" s="14">
        <v>8</v>
      </c>
      <c r="H3852" s="14">
        <v>106</v>
      </c>
      <c r="I3852" s="14">
        <v>7.5471698113207503E-2</v>
      </c>
    </row>
    <row r="3853" spans="1:9" x14ac:dyDescent="0.35">
      <c r="A3853" s="13">
        <v>2016</v>
      </c>
      <c r="B3853" s="13" t="s">
        <v>58</v>
      </c>
      <c r="C3853" s="13" t="s">
        <v>64</v>
      </c>
      <c r="D3853" s="13">
        <v>2004</v>
      </c>
      <c r="E3853" s="14">
        <f>data_filtered[[#This Row],[test_year]]-data_filtered[[#This Row],[model_year]]</f>
        <v>12</v>
      </c>
      <c r="F3853" s="13">
        <v>98</v>
      </c>
      <c r="G3853" s="13">
        <v>8</v>
      </c>
      <c r="H3853" s="13">
        <v>106</v>
      </c>
      <c r="I3853" s="13">
        <v>7.5471698113207503E-2</v>
      </c>
    </row>
    <row r="3854" spans="1:9" x14ac:dyDescent="0.35">
      <c r="A3854" s="14">
        <v>2016</v>
      </c>
      <c r="B3854" s="14" t="s">
        <v>30</v>
      </c>
      <c r="C3854" s="14" t="s">
        <v>85</v>
      </c>
      <c r="D3854" s="14">
        <v>2015</v>
      </c>
      <c r="E3854" s="14">
        <f>data_filtered[[#This Row],[test_year]]-data_filtered[[#This Row],[model_year]]</f>
        <v>1</v>
      </c>
      <c r="F3854" s="14">
        <v>98</v>
      </c>
      <c r="G3854" s="14">
        <v>8</v>
      </c>
      <c r="H3854" s="14">
        <v>106</v>
      </c>
      <c r="I3854" s="14">
        <v>7.5471698113207503E-2</v>
      </c>
    </row>
    <row r="3855" spans="1:9" x14ac:dyDescent="0.35">
      <c r="A3855" s="14">
        <v>2016</v>
      </c>
      <c r="B3855" s="14" t="s">
        <v>26</v>
      </c>
      <c r="C3855" s="14" t="s">
        <v>111</v>
      </c>
      <c r="D3855" s="14">
        <v>2002</v>
      </c>
      <c r="E3855" s="14">
        <f>data_filtered[[#This Row],[test_year]]-data_filtered[[#This Row],[model_year]]</f>
        <v>14</v>
      </c>
      <c r="F3855" s="14">
        <v>98</v>
      </c>
      <c r="G3855" s="14">
        <v>8</v>
      </c>
      <c r="H3855" s="14">
        <v>106</v>
      </c>
      <c r="I3855" s="14">
        <v>7.5471698113207503E-2</v>
      </c>
    </row>
    <row r="3856" spans="1:9" x14ac:dyDescent="0.35">
      <c r="A3856" s="14">
        <v>2013</v>
      </c>
      <c r="B3856" s="14" t="s">
        <v>42</v>
      </c>
      <c r="C3856" s="14" t="s">
        <v>66</v>
      </c>
      <c r="D3856" s="14">
        <v>2002</v>
      </c>
      <c r="E3856" s="14">
        <f>data_filtered[[#This Row],[test_year]]-data_filtered[[#This Row],[model_year]]</f>
        <v>11</v>
      </c>
      <c r="F3856" s="14">
        <v>49</v>
      </c>
      <c r="G3856" s="14">
        <v>4</v>
      </c>
      <c r="H3856" s="14">
        <v>53</v>
      </c>
      <c r="I3856" s="14">
        <v>7.5471698113207503E-2</v>
      </c>
    </row>
    <row r="3857" spans="1:9" x14ac:dyDescent="0.35">
      <c r="A3857" s="13">
        <v>2013</v>
      </c>
      <c r="B3857" s="13" t="s">
        <v>136</v>
      </c>
      <c r="C3857" s="13" t="s">
        <v>367</v>
      </c>
      <c r="D3857" s="13">
        <v>2002</v>
      </c>
      <c r="E3857" s="14">
        <f>data_filtered[[#This Row],[test_year]]-data_filtered[[#This Row],[model_year]]</f>
        <v>11</v>
      </c>
      <c r="F3857" s="13">
        <v>49</v>
      </c>
      <c r="G3857" s="13">
        <v>4</v>
      </c>
      <c r="H3857" s="13">
        <v>53</v>
      </c>
      <c r="I3857" s="13">
        <v>7.5471698113207503E-2</v>
      </c>
    </row>
    <row r="3858" spans="1:9" x14ac:dyDescent="0.35">
      <c r="A3858" s="14">
        <v>2014</v>
      </c>
      <c r="B3858" s="14" t="s">
        <v>52</v>
      </c>
      <c r="C3858" s="14" t="s">
        <v>62</v>
      </c>
      <c r="D3858" s="14">
        <v>2000</v>
      </c>
      <c r="E3858" s="14">
        <f>data_filtered[[#This Row],[test_year]]-data_filtered[[#This Row],[model_year]]</f>
        <v>14</v>
      </c>
      <c r="F3858" s="14">
        <v>49</v>
      </c>
      <c r="G3858" s="14">
        <v>4</v>
      </c>
      <c r="H3858" s="14">
        <v>53</v>
      </c>
      <c r="I3858" s="14">
        <v>7.5471698113207503E-2</v>
      </c>
    </row>
    <row r="3859" spans="1:9" x14ac:dyDescent="0.35">
      <c r="A3859" s="13">
        <v>2014</v>
      </c>
      <c r="B3859" s="13" t="s">
        <v>33</v>
      </c>
      <c r="C3859" s="13" t="s">
        <v>227</v>
      </c>
      <c r="D3859" s="13">
        <v>2003</v>
      </c>
      <c r="E3859" s="14">
        <f>data_filtered[[#This Row],[test_year]]-data_filtered[[#This Row],[model_year]]</f>
        <v>11</v>
      </c>
      <c r="F3859" s="13">
        <v>49</v>
      </c>
      <c r="G3859" s="13">
        <v>4</v>
      </c>
      <c r="H3859" s="13">
        <v>53</v>
      </c>
      <c r="I3859" s="13">
        <v>7.5471698113207503E-2</v>
      </c>
    </row>
    <row r="3860" spans="1:9" x14ac:dyDescent="0.35">
      <c r="A3860" s="13">
        <v>2014</v>
      </c>
      <c r="B3860" s="13" t="s">
        <v>26</v>
      </c>
      <c r="C3860" s="13" t="s">
        <v>133</v>
      </c>
      <c r="D3860" s="13">
        <v>2002</v>
      </c>
      <c r="E3860" s="14">
        <f>data_filtered[[#This Row],[test_year]]-data_filtered[[#This Row],[model_year]]</f>
        <v>12</v>
      </c>
      <c r="F3860" s="13">
        <v>49</v>
      </c>
      <c r="G3860" s="13">
        <v>4</v>
      </c>
      <c r="H3860" s="13">
        <v>53</v>
      </c>
      <c r="I3860" s="13">
        <v>7.5471698113207503E-2</v>
      </c>
    </row>
    <row r="3861" spans="1:9" x14ac:dyDescent="0.35">
      <c r="A3861" s="13">
        <v>2015</v>
      </c>
      <c r="B3861" s="13" t="s">
        <v>26</v>
      </c>
      <c r="C3861" s="13" t="s">
        <v>338</v>
      </c>
      <c r="D3861" s="13">
        <v>2007</v>
      </c>
      <c r="E3861" s="14">
        <f>data_filtered[[#This Row],[test_year]]-data_filtered[[#This Row],[model_year]]</f>
        <v>8</v>
      </c>
      <c r="F3861" s="13">
        <v>49</v>
      </c>
      <c r="G3861" s="13">
        <v>4</v>
      </c>
      <c r="H3861" s="13">
        <v>53</v>
      </c>
      <c r="I3861" s="13">
        <v>7.5471698113207503E-2</v>
      </c>
    </row>
    <row r="3862" spans="1:9" x14ac:dyDescent="0.35">
      <c r="A3862" s="13">
        <v>2016</v>
      </c>
      <c r="B3862" s="13" t="s">
        <v>52</v>
      </c>
      <c r="C3862" s="13" t="s">
        <v>150</v>
      </c>
      <c r="D3862" s="13">
        <v>2004</v>
      </c>
      <c r="E3862" s="14">
        <f>data_filtered[[#This Row],[test_year]]-data_filtered[[#This Row],[model_year]]</f>
        <v>12</v>
      </c>
      <c r="F3862" s="13">
        <v>49</v>
      </c>
      <c r="G3862" s="13">
        <v>4</v>
      </c>
      <c r="H3862" s="13">
        <v>53</v>
      </c>
      <c r="I3862" s="13">
        <v>7.5471698113207503E-2</v>
      </c>
    </row>
    <row r="3863" spans="1:9" x14ac:dyDescent="0.35">
      <c r="A3863" s="13">
        <v>2017</v>
      </c>
      <c r="B3863" s="13" t="s">
        <v>67</v>
      </c>
      <c r="C3863" s="13" t="s">
        <v>138</v>
      </c>
      <c r="D3863" s="13">
        <v>1996</v>
      </c>
      <c r="E3863" s="14">
        <f>data_filtered[[#This Row],[test_year]]-data_filtered[[#This Row],[model_year]]</f>
        <v>21</v>
      </c>
      <c r="F3863" s="13">
        <v>49</v>
      </c>
      <c r="G3863" s="13">
        <v>4</v>
      </c>
      <c r="H3863" s="13">
        <v>53</v>
      </c>
      <c r="I3863" s="13">
        <v>7.5471698113207503E-2</v>
      </c>
    </row>
    <row r="3864" spans="1:9" x14ac:dyDescent="0.35">
      <c r="A3864" s="13">
        <v>2014</v>
      </c>
      <c r="B3864" s="13" t="s">
        <v>67</v>
      </c>
      <c r="C3864" s="13" t="s">
        <v>68</v>
      </c>
      <c r="D3864" s="13">
        <v>2004</v>
      </c>
      <c r="E3864" s="14">
        <f>data_filtered[[#This Row],[test_year]]-data_filtered[[#This Row],[model_year]]</f>
        <v>10</v>
      </c>
      <c r="F3864" s="13">
        <v>135</v>
      </c>
      <c r="G3864" s="13">
        <v>11</v>
      </c>
      <c r="H3864" s="13">
        <v>146</v>
      </c>
      <c r="I3864" s="13">
        <v>7.5342465753424695E-2</v>
      </c>
    </row>
    <row r="3865" spans="1:9" x14ac:dyDescent="0.35">
      <c r="A3865" s="13">
        <v>2016</v>
      </c>
      <c r="B3865" s="13" t="s">
        <v>30</v>
      </c>
      <c r="C3865" s="13" t="s">
        <v>85</v>
      </c>
      <c r="D3865" s="13">
        <v>2004</v>
      </c>
      <c r="E3865" s="14">
        <f>data_filtered[[#This Row],[test_year]]-data_filtered[[#This Row],[model_year]]</f>
        <v>12</v>
      </c>
      <c r="F3865" s="13">
        <v>135</v>
      </c>
      <c r="G3865" s="13">
        <v>11</v>
      </c>
      <c r="H3865" s="13">
        <v>146</v>
      </c>
      <c r="I3865" s="13">
        <v>7.5342465753424695E-2</v>
      </c>
    </row>
    <row r="3866" spans="1:9" x14ac:dyDescent="0.35">
      <c r="A3866" s="14">
        <v>2016</v>
      </c>
      <c r="B3866" s="14" t="s">
        <v>26</v>
      </c>
      <c r="C3866" s="14" t="s">
        <v>88</v>
      </c>
      <c r="D3866" s="14">
        <v>1997</v>
      </c>
      <c r="E3866" s="14">
        <f>data_filtered[[#This Row],[test_year]]-data_filtered[[#This Row],[model_year]]</f>
        <v>19</v>
      </c>
      <c r="F3866" s="14">
        <v>172</v>
      </c>
      <c r="G3866" s="14">
        <v>14</v>
      </c>
      <c r="H3866" s="14">
        <v>186</v>
      </c>
      <c r="I3866" s="14">
        <v>7.5268817204301106E-2</v>
      </c>
    </row>
    <row r="3867" spans="1:9" x14ac:dyDescent="0.35">
      <c r="A3867" s="13">
        <v>2015</v>
      </c>
      <c r="B3867" s="13" t="s">
        <v>104</v>
      </c>
      <c r="C3867" s="13" t="s">
        <v>115</v>
      </c>
      <c r="D3867" s="13">
        <v>2004</v>
      </c>
      <c r="E3867" s="14">
        <f>data_filtered[[#This Row],[test_year]]-data_filtered[[#This Row],[model_year]]</f>
        <v>11</v>
      </c>
      <c r="F3867" s="13">
        <v>86</v>
      </c>
      <c r="G3867" s="13">
        <v>7</v>
      </c>
      <c r="H3867" s="13">
        <v>93</v>
      </c>
      <c r="I3867" s="13">
        <v>7.5268817204301106E-2</v>
      </c>
    </row>
    <row r="3868" spans="1:9" x14ac:dyDescent="0.35">
      <c r="A3868" s="13">
        <v>2017</v>
      </c>
      <c r="B3868" s="13" t="s">
        <v>24</v>
      </c>
      <c r="C3868" s="13" t="s">
        <v>41</v>
      </c>
      <c r="D3868" s="13">
        <v>2008</v>
      </c>
      <c r="E3868" s="14">
        <f>data_filtered[[#This Row],[test_year]]-data_filtered[[#This Row],[model_year]]</f>
        <v>9</v>
      </c>
      <c r="F3868" s="13">
        <v>160</v>
      </c>
      <c r="G3868" s="13">
        <v>13</v>
      </c>
      <c r="H3868" s="13">
        <v>173</v>
      </c>
      <c r="I3868" s="13">
        <v>7.5144508670520194E-2</v>
      </c>
    </row>
    <row r="3869" spans="1:9" x14ac:dyDescent="0.35">
      <c r="A3869" s="13">
        <v>2015</v>
      </c>
      <c r="B3869" s="13" t="s">
        <v>42</v>
      </c>
      <c r="C3869" s="13" t="s">
        <v>43</v>
      </c>
      <c r="D3869" s="13">
        <v>1997</v>
      </c>
      <c r="E3869" s="14">
        <f>data_filtered[[#This Row],[test_year]]-data_filtered[[#This Row],[model_year]]</f>
        <v>18</v>
      </c>
      <c r="F3869" s="13">
        <v>148</v>
      </c>
      <c r="G3869" s="13">
        <v>12</v>
      </c>
      <c r="H3869" s="13">
        <v>160</v>
      </c>
      <c r="I3869" s="13">
        <v>7.4999999999999997E-2</v>
      </c>
    </row>
    <row r="3870" spans="1:9" x14ac:dyDescent="0.35">
      <c r="A3870" s="13">
        <v>2016</v>
      </c>
      <c r="B3870" s="13" t="s">
        <v>106</v>
      </c>
      <c r="C3870" s="13" t="s">
        <v>107</v>
      </c>
      <c r="D3870" s="13">
        <v>2006</v>
      </c>
      <c r="E3870" s="14">
        <f>data_filtered[[#This Row],[test_year]]-data_filtered[[#This Row],[model_year]]</f>
        <v>10</v>
      </c>
      <c r="F3870" s="13">
        <v>111</v>
      </c>
      <c r="G3870" s="13">
        <v>9</v>
      </c>
      <c r="H3870" s="13">
        <v>120</v>
      </c>
      <c r="I3870" s="13">
        <v>7.4999999999999997E-2</v>
      </c>
    </row>
    <row r="3871" spans="1:9" x14ac:dyDescent="0.35">
      <c r="A3871" s="14">
        <v>2017</v>
      </c>
      <c r="B3871" s="14" t="s">
        <v>52</v>
      </c>
      <c r="C3871" s="14" t="s">
        <v>53</v>
      </c>
      <c r="D3871" s="14">
        <v>2008</v>
      </c>
      <c r="E3871" s="14">
        <f>data_filtered[[#This Row],[test_year]]-data_filtered[[#This Row],[model_year]]</f>
        <v>9</v>
      </c>
      <c r="F3871" s="14">
        <v>74</v>
      </c>
      <c r="G3871" s="14">
        <v>6</v>
      </c>
      <c r="H3871" s="14">
        <v>80</v>
      </c>
      <c r="I3871" s="14">
        <v>7.4999999999999997E-2</v>
      </c>
    </row>
    <row r="3872" spans="1:9" x14ac:dyDescent="0.35">
      <c r="A3872" s="13">
        <v>2017</v>
      </c>
      <c r="B3872" s="13" t="s">
        <v>231</v>
      </c>
      <c r="C3872" s="13" t="s">
        <v>232</v>
      </c>
      <c r="D3872" s="13">
        <v>2006</v>
      </c>
      <c r="E3872" s="14">
        <f>data_filtered[[#This Row],[test_year]]-data_filtered[[#This Row],[model_year]]</f>
        <v>11</v>
      </c>
      <c r="F3872" s="13">
        <v>74</v>
      </c>
      <c r="G3872" s="13">
        <v>6</v>
      </c>
      <c r="H3872" s="13">
        <v>80</v>
      </c>
      <c r="I3872" s="13">
        <v>7.4999999999999997E-2</v>
      </c>
    </row>
    <row r="3873" spans="1:9" x14ac:dyDescent="0.35">
      <c r="A3873" s="13">
        <v>2013</v>
      </c>
      <c r="B3873" s="13" t="s">
        <v>58</v>
      </c>
      <c r="C3873" s="13" t="s">
        <v>142</v>
      </c>
      <c r="D3873" s="13">
        <v>2004</v>
      </c>
      <c r="E3873" s="14">
        <f>data_filtered[[#This Row],[test_year]]-data_filtered[[#This Row],[model_year]]</f>
        <v>9</v>
      </c>
      <c r="F3873" s="13">
        <v>136</v>
      </c>
      <c r="G3873" s="13">
        <v>11</v>
      </c>
      <c r="H3873" s="13">
        <v>147</v>
      </c>
      <c r="I3873" s="13">
        <v>7.4829931972789102E-2</v>
      </c>
    </row>
    <row r="3874" spans="1:9" x14ac:dyDescent="0.35">
      <c r="A3874" s="14">
        <v>2015</v>
      </c>
      <c r="B3874" s="14" t="s">
        <v>67</v>
      </c>
      <c r="C3874" s="14" t="s">
        <v>152</v>
      </c>
      <c r="D3874" s="14">
        <v>2006</v>
      </c>
      <c r="E3874" s="14">
        <f>data_filtered[[#This Row],[test_year]]-data_filtered[[#This Row],[model_year]]</f>
        <v>9</v>
      </c>
      <c r="F3874" s="14">
        <v>99</v>
      </c>
      <c r="G3874" s="14">
        <v>8</v>
      </c>
      <c r="H3874" s="14">
        <v>107</v>
      </c>
      <c r="I3874" s="14">
        <v>7.4766355140186896E-2</v>
      </c>
    </row>
    <row r="3875" spans="1:9" x14ac:dyDescent="0.35">
      <c r="A3875" s="14">
        <v>2015</v>
      </c>
      <c r="B3875" s="14" t="s">
        <v>113</v>
      </c>
      <c r="C3875" s="14" t="s">
        <v>114</v>
      </c>
      <c r="D3875" s="14">
        <v>2007</v>
      </c>
      <c r="E3875" s="14">
        <f>data_filtered[[#This Row],[test_year]]-data_filtered[[#This Row],[model_year]]</f>
        <v>8</v>
      </c>
      <c r="F3875" s="14">
        <v>161</v>
      </c>
      <c r="G3875" s="14">
        <v>13</v>
      </c>
      <c r="H3875" s="14">
        <v>174</v>
      </c>
      <c r="I3875" s="14">
        <v>7.4712643678160898E-2</v>
      </c>
    </row>
    <row r="3876" spans="1:9" x14ac:dyDescent="0.35">
      <c r="A3876" s="13">
        <v>2014</v>
      </c>
      <c r="B3876" s="13" t="s">
        <v>26</v>
      </c>
      <c r="C3876" s="13" t="s">
        <v>100</v>
      </c>
      <c r="D3876" s="13">
        <v>2001</v>
      </c>
      <c r="E3876" s="14">
        <f>data_filtered[[#This Row],[test_year]]-data_filtered[[#This Row],[model_year]]</f>
        <v>13</v>
      </c>
      <c r="F3876" s="13">
        <v>124</v>
      </c>
      <c r="G3876" s="13">
        <v>10</v>
      </c>
      <c r="H3876" s="13">
        <v>134</v>
      </c>
      <c r="I3876" s="13">
        <v>7.4626865671641798E-2</v>
      </c>
    </row>
    <row r="3877" spans="1:9" x14ac:dyDescent="0.35">
      <c r="A3877" s="14">
        <v>2014</v>
      </c>
      <c r="B3877" s="14" t="s">
        <v>180</v>
      </c>
      <c r="C3877" s="14" t="s">
        <v>233</v>
      </c>
      <c r="D3877" s="14">
        <v>2002</v>
      </c>
      <c r="E3877" s="14">
        <f>data_filtered[[#This Row],[test_year]]-data_filtered[[#This Row],[model_year]]</f>
        <v>12</v>
      </c>
      <c r="F3877" s="14">
        <v>62</v>
      </c>
      <c r="G3877" s="14">
        <v>5</v>
      </c>
      <c r="H3877" s="14">
        <v>67</v>
      </c>
      <c r="I3877" s="14">
        <v>7.4626865671641798E-2</v>
      </c>
    </row>
    <row r="3878" spans="1:9" x14ac:dyDescent="0.35">
      <c r="A3878" s="13">
        <v>2014</v>
      </c>
      <c r="B3878" s="13" t="s">
        <v>79</v>
      </c>
      <c r="C3878" s="13" t="s">
        <v>125</v>
      </c>
      <c r="D3878" s="13">
        <v>2008</v>
      </c>
      <c r="E3878" s="14">
        <f>data_filtered[[#This Row],[test_year]]-data_filtered[[#This Row],[model_year]]</f>
        <v>6</v>
      </c>
      <c r="F3878" s="13">
        <v>62</v>
      </c>
      <c r="G3878" s="13">
        <v>5</v>
      </c>
      <c r="H3878" s="13">
        <v>67</v>
      </c>
      <c r="I3878" s="13">
        <v>7.4626865671641798E-2</v>
      </c>
    </row>
    <row r="3879" spans="1:9" x14ac:dyDescent="0.35">
      <c r="A3879" s="13">
        <v>2016</v>
      </c>
      <c r="B3879" s="13" t="s">
        <v>26</v>
      </c>
      <c r="C3879" s="13" t="s">
        <v>35</v>
      </c>
      <c r="D3879" s="13">
        <v>1996</v>
      </c>
      <c r="E3879" s="14">
        <f>data_filtered[[#This Row],[test_year]]-data_filtered[[#This Row],[model_year]]</f>
        <v>20</v>
      </c>
      <c r="F3879" s="13">
        <v>62</v>
      </c>
      <c r="G3879" s="13">
        <v>5</v>
      </c>
      <c r="H3879" s="13">
        <v>67</v>
      </c>
      <c r="I3879" s="13">
        <v>7.4626865671641798E-2</v>
      </c>
    </row>
    <row r="3880" spans="1:9" x14ac:dyDescent="0.35">
      <c r="A3880" s="13">
        <v>2017</v>
      </c>
      <c r="B3880" s="13" t="s">
        <v>67</v>
      </c>
      <c r="C3880" s="13" t="s">
        <v>68</v>
      </c>
      <c r="D3880" s="13">
        <v>2002</v>
      </c>
      <c r="E3880" s="14">
        <f>data_filtered[[#This Row],[test_year]]-data_filtered[[#This Row],[model_year]]</f>
        <v>15</v>
      </c>
      <c r="F3880" s="13">
        <v>62</v>
      </c>
      <c r="G3880" s="13">
        <v>5</v>
      </c>
      <c r="H3880" s="13">
        <v>67</v>
      </c>
      <c r="I3880" s="13">
        <v>7.4626865671641798E-2</v>
      </c>
    </row>
    <row r="3881" spans="1:9" x14ac:dyDescent="0.35">
      <c r="A3881" s="14">
        <v>2014</v>
      </c>
      <c r="B3881" s="14" t="s">
        <v>79</v>
      </c>
      <c r="C3881" s="14" t="s">
        <v>80</v>
      </c>
      <c r="D3881" s="14">
        <v>2008</v>
      </c>
      <c r="E3881" s="14">
        <f>data_filtered[[#This Row],[test_year]]-data_filtered[[#This Row],[model_year]]</f>
        <v>6</v>
      </c>
      <c r="F3881" s="14">
        <v>149</v>
      </c>
      <c r="G3881" s="14">
        <v>12</v>
      </c>
      <c r="H3881" s="14">
        <v>161</v>
      </c>
      <c r="I3881" s="14">
        <v>7.4534161490683204E-2</v>
      </c>
    </row>
    <row r="3882" spans="1:9" x14ac:dyDescent="0.35">
      <c r="A3882" s="13">
        <v>2014</v>
      </c>
      <c r="B3882" s="13" t="s">
        <v>26</v>
      </c>
      <c r="C3882" s="13" t="s">
        <v>111</v>
      </c>
      <c r="D3882" s="13">
        <v>2000</v>
      </c>
      <c r="E3882" s="14">
        <f>data_filtered[[#This Row],[test_year]]-data_filtered[[#This Row],[model_year]]</f>
        <v>14</v>
      </c>
      <c r="F3882" s="13">
        <v>87</v>
      </c>
      <c r="G3882" s="13">
        <v>7</v>
      </c>
      <c r="H3882" s="13">
        <v>94</v>
      </c>
      <c r="I3882" s="13">
        <v>7.4468085106383003E-2</v>
      </c>
    </row>
    <row r="3883" spans="1:9" x14ac:dyDescent="0.35">
      <c r="A3883" s="14">
        <v>2014</v>
      </c>
      <c r="B3883" s="14" t="s">
        <v>128</v>
      </c>
      <c r="C3883" s="14" t="s">
        <v>129</v>
      </c>
      <c r="D3883" s="14">
        <v>2006</v>
      </c>
      <c r="E3883" s="14">
        <f>data_filtered[[#This Row],[test_year]]-data_filtered[[#This Row],[model_year]]</f>
        <v>8</v>
      </c>
      <c r="F3883" s="14">
        <v>87</v>
      </c>
      <c r="G3883" s="14">
        <v>7</v>
      </c>
      <c r="H3883" s="14">
        <v>94</v>
      </c>
      <c r="I3883" s="14">
        <v>7.4468085106383003E-2</v>
      </c>
    </row>
    <row r="3884" spans="1:9" x14ac:dyDescent="0.35">
      <c r="A3884" s="13">
        <v>2015</v>
      </c>
      <c r="B3884" s="13" t="s">
        <v>42</v>
      </c>
      <c r="C3884" s="13" t="s">
        <v>96</v>
      </c>
      <c r="D3884" s="13">
        <v>2002</v>
      </c>
      <c r="E3884" s="14">
        <f>data_filtered[[#This Row],[test_year]]-data_filtered[[#This Row],[model_year]]</f>
        <v>13</v>
      </c>
      <c r="F3884" s="13">
        <v>87</v>
      </c>
      <c r="G3884" s="13">
        <v>7</v>
      </c>
      <c r="H3884" s="13">
        <v>94</v>
      </c>
      <c r="I3884" s="13">
        <v>7.4468085106383003E-2</v>
      </c>
    </row>
    <row r="3885" spans="1:9" x14ac:dyDescent="0.35">
      <c r="A3885" s="14">
        <v>2016</v>
      </c>
      <c r="B3885" s="14" t="s">
        <v>67</v>
      </c>
      <c r="C3885" s="14" t="s">
        <v>68</v>
      </c>
      <c r="D3885" s="14">
        <v>2004</v>
      </c>
      <c r="E3885" s="14">
        <f>data_filtered[[#This Row],[test_year]]-data_filtered[[#This Row],[model_year]]</f>
        <v>12</v>
      </c>
      <c r="F3885" s="14">
        <v>112</v>
      </c>
      <c r="G3885" s="14">
        <v>9</v>
      </c>
      <c r="H3885" s="14">
        <v>121</v>
      </c>
      <c r="I3885" s="14">
        <v>7.43801652892562E-2</v>
      </c>
    </row>
    <row r="3886" spans="1:9" x14ac:dyDescent="0.35">
      <c r="A3886" s="13">
        <v>2017</v>
      </c>
      <c r="B3886" s="13" t="s">
        <v>52</v>
      </c>
      <c r="C3886" s="13" t="s">
        <v>108</v>
      </c>
      <c r="D3886" s="13">
        <v>2007</v>
      </c>
      <c r="E3886" s="14">
        <f>data_filtered[[#This Row],[test_year]]-data_filtered[[#This Row],[model_year]]</f>
        <v>10</v>
      </c>
      <c r="F3886" s="13">
        <v>112</v>
      </c>
      <c r="G3886" s="13">
        <v>9</v>
      </c>
      <c r="H3886" s="13">
        <v>121</v>
      </c>
      <c r="I3886" s="13">
        <v>7.43801652892562E-2</v>
      </c>
    </row>
    <row r="3887" spans="1:9" x14ac:dyDescent="0.35">
      <c r="A3887" s="13">
        <v>2017</v>
      </c>
      <c r="B3887" s="13" t="s">
        <v>136</v>
      </c>
      <c r="C3887" s="13" t="s">
        <v>137</v>
      </c>
      <c r="D3887" s="13">
        <v>2003</v>
      </c>
      <c r="E3887" s="14">
        <f>data_filtered[[#This Row],[test_year]]-data_filtered[[#This Row],[model_year]]</f>
        <v>14</v>
      </c>
      <c r="F3887" s="13">
        <v>112</v>
      </c>
      <c r="G3887" s="13">
        <v>9</v>
      </c>
      <c r="H3887" s="13">
        <v>121</v>
      </c>
      <c r="I3887" s="13">
        <v>7.43801652892562E-2</v>
      </c>
    </row>
    <row r="3888" spans="1:9" x14ac:dyDescent="0.35">
      <c r="A3888" s="14">
        <v>2015</v>
      </c>
      <c r="B3888" s="14" t="s">
        <v>136</v>
      </c>
      <c r="C3888" s="14" t="s">
        <v>137</v>
      </c>
      <c r="D3888" s="14">
        <v>2003</v>
      </c>
      <c r="E3888" s="14">
        <f>data_filtered[[#This Row],[test_year]]-data_filtered[[#This Row],[model_year]]</f>
        <v>12</v>
      </c>
      <c r="F3888" s="14">
        <v>125</v>
      </c>
      <c r="G3888" s="14">
        <v>10</v>
      </c>
      <c r="H3888" s="14">
        <v>135</v>
      </c>
      <c r="I3888" s="14">
        <v>7.4074074074074098E-2</v>
      </c>
    </row>
    <row r="3889" spans="1:9" x14ac:dyDescent="0.35">
      <c r="A3889" s="13">
        <v>2016</v>
      </c>
      <c r="B3889" s="13" t="s">
        <v>26</v>
      </c>
      <c r="C3889" s="13" t="s">
        <v>88</v>
      </c>
      <c r="D3889" s="13">
        <v>1998</v>
      </c>
      <c r="E3889" s="14">
        <f>data_filtered[[#This Row],[test_year]]-data_filtered[[#This Row],[model_year]]</f>
        <v>18</v>
      </c>
      <c r="F3889" s="13">
        <v>125</v>
      </c>
      <c r="G3889" s="13">
        <v>10</v>
      </c>
      <c r="H3889" s="13">
        <v>135</v>
      </c>
      <c r="I3889" s="13">
        <v>7.4074074074074098E-2</v>
      </c>
    </row>
    <row r="3890" spans="1:9" x14ac:dyDescent="0.35">
      <c r="A3890" s="13">
        <v>2013</v>
      </c>
      <c r="B3890" s="13" t="s">
        <v>26</v>
      </c>
      <c r="C3890" s="13" t="s">
        <v>201</v>
      </c>
      <c r="D3890" s="13">
        <v>2005</v>
      </c>
      <c r="E3890" s="14">
        <f>data_filtered[[#This Row],[test_year]]-data_filtered[[#This Row],[model_year]]</f>
        <v>8</v>
      </c>
      <c r="F3890" s="13">
        <v>75</v>
      </c>
      <c r="G3890" s="13">
        <v>6</v>
      </c>
      <c r="H3890" s="13">
        <v>81</v>
      </c>
      <c r="I3890" s="13">
        <v>7.4074074074074098E-2</v>
      </c>
    </row>
    <row r="3891" spans="1:9" x14ac:dyDescent="0.35">
      <c r="A3891" s="14">
        <v>2015</v>
      </c>
      <c r="B3891" s="14" t="s">
        <v>33</v>
      </c>
      <c r="C3891" s="14" t="s">
        <v>203</v>
      </c>
      <c r="D3891" s="14">
        <v>2004</v>
      </c>
      <c r="E3891" s="14">
        <f>data_filtered[[#This Row],[test_year]]-data_filtered[[#This Row],[model_year]]</f>
        <v>11</v>
      </c>
      <c r="F3891" s="14">
        <v>75</v>
      </c>
      <c r="G3891" s="14">
        <v>6</v>
      </c>
      <c r="H3891" s="14">
        <v>81</v>
      </c>
      <c r="I3891" s="14">
        <v>7.4074074074074098E-2</v>
      </c>
    </row>
    <row r="3892" spans="1:9" x14ac:dyDescent="0.35">
      <c r="A3892" s="14">
        <v>2016</v>
      </c>
      <c r="B3892" s="14" t="s">
        <v>24</v>
      </c>
      <c r="C3892" s="14" t="s">
        <v>188</v>
      </c>
      <c r="D3892" s="14">
        <v>2006</v>
      </c>
      <c r="E3892" s="14">
        <f>data_filtered[[#This Row],[test_year]]-data_filtered[[#This Row],[model_year]]</f>
        <v>10</v>
      </c>
      <c r="F3892" s="14">
        <v>75</v>
      </c>
      <c r="G3892" s="14">
        <v>6</v>
      </c>
      <c r="H3892" s="14">
        <v>81</v>
      </c>
      <c r="I3892" s="14">
        <v>7.4074074074074098E-2</v>
      </c>
    </row>
    <row r="3893" spans="1:9" x14ac:dyDescent="0.35">
      <c r="A3893" s="14">
        <v>2016</v>
      </c>
      <c r="B3893" s="14" t="s">
        <v>58</v>
      </c>
      <c r="C3893" s="14" t="s">
        <v>142</v>
      </c>
      <c r="D3893" s="14">
        <v>2005</v>
      </c>
      <c r="E3893" s="14">
        <f>data_filtered[[#This Row],[test_year]]-data_filtered[[#This Row],[model_year]]</f>
        <v>11</v>
      </c>
      <c r="F3893" s="14">
        <v>75</v>
      </c>
      <c r="G3893" s="14">
        <v>6</v>
      </c>
      <c r="H3893" s="14">
        <v>81</v>
      </c>
      <c r="I3893" s="14">
        <v>7.4074074074074098E-2</v>
      </c>
    </row>
    <row r="3894" spans="1:9" x14ac:dyDescent="0.35">
      <c r="A3894" s="13">
        <v>2017</v>
      </c>
      <c r="B3894" s="13" t="s">
        <v>52</v>
      </c>
      <c r="C3894" s="13" t="s">
        <v>61</v>
      </c>
      <c r="D3894" s="13">
        <v>2014</v>
      </c>
      <c r="E3894" s="14">
        <f>data_filtered[[#This Row],[test_year]]-data_filtered[[#This Row],[model_year]]</f>
        <v>3</v>
      </c>
      <c r="F3894" s="13">
        <v>75</v>
      </c>
      <c r="G3894" s="13">
        <v>6</v>
      </c>
      <c r="H3894" s="13">
        <v>81</v>
      </c>
      <c r="I3894" s="13">
        <v>7.4074074074074098E-2</v>
      </c>
    </row>
    <row r="3895" spans="1:9" x14ac:dyDescent="0.35">
      <c r="A3895" s="13">
        <v>2013</v>
      </c>
      <c r="B3895" s="13" t="s">
        <v>24</v>
      </c>
      <c r="C3895" s="13" t="s">
        <v>295</v>
      </c>
      <c r="D3895" s="13">
        <v>2003</v>
      </c>
      <c r="E3895" s="14">
        <f>data_filtered[[#This Row],[test_year]]-data_filtered[[#This Row],[model_year]]</f>
        <v>10</v>
      </c>
      <c r="F3895" s="13">
        <v>50</v>
      </c>
      <c r="G3895" s="13">
        <v>4</v>
      </c>
      <c r="H3895" s="13">
        <v>54</v>
      </c>
      <c r="I3895" s="13">
        <v>7.4074074074074098E-2</v>
      </c>
    </row>
    <row r="3896" spans="1:9" x14ac:dyDescent="0.35">
      <c r="A3896" s="13">
        <v>2013</v>
      </c>
      <c r="B3896" s="13" t="s">
        <v>92</v>
      </c>
      <c r="C3896" s="13" t="s">
        <v>93</v>
      </c>
      <c r="D3896" s="13">
        <v>2012</v>
      </c>
      <c r="E3896" s="14">
        <f>data_filtered[[#This Row],[test_year]]-data_filtered[[#This Row],[model_year]]</f>
        <v>1</v>
      </c>
      <c r="F3896" s="13">
        <v>50</v>
      </c>
      <c r="G3896" s="13">
        <v>4</v>
      </c>
      <c r="H3896" s="13">
        <v>54</v>
      </c>
      <c r="I3896" s="13">
        <v>7.4074074074074098E-2</v>
      </c>
    </row>
    <row r="3897" spans="1:9" x14ac:dyDescent="0.35">
      <c r="A3897" s="14">
        <v>2014</v>
      </c>
      <c r="B3897" s="14" t="s">
        <v>30</v>
      </c>
      <c r="C3897" s="14" t="s">
        <v>365</v>
      </c>
      <c r="D3897" s="14">
        <v>2006</v>
      </c>
      <c r="E3897" s="14">
        <f>data_filtered[[#This Row],[test_year]]-data_filtered[[#This Row],[model_year]]</f>
        <v>8</v>
      </c>
      <c r="F3897" s="14">
        <v>50</v>
      </c>
      <c r="G3897" s="14">
        <v>4</v>
      </c>
      <c r="H3897" s="14">
        <v>54</v>
      </c>
      <c r="I3897" s="14">
        <v>7.4074074074074098E-2</v>
      </c>
    </row>
    <row r="3898" spans="1:9" x14ac:dyDescent="0.35">
      <c r="A3898" s="13">
        <v>2014</v>
      </c>
      <c r="B3898" s="13" t="s">
        <v>30</v>
      </c>
      <c r="C3898" s="13" t="s">
        <v>75</v>
      </c>
      <c r="D3898" s="13">
        <v>2007</v>
      </c>
      <c r="E3898" s="14">
        <f>data_filtered[[#This Row],[test_year]]-data_filtered[[#This Row],[model_year]]</f>
        <v>7</v>
      </c>
      <c r="F3898" s="13">
        <v>50</v>
      </c>
      <c r="G3898" s="13">
        <v>4</v>
      </c>
      <c r="H3898" s="13">
        <v>54</v>
      </c>
      <c r="I3898" s="13">
        <v>7.4074074074074098E-2</v>
      </c>
    </row>
    <row r="3899" spans="1:9" x14ac:dyDescent="0.35">
      <c r="A3899" s="13">
        <v>2015</v>
      </c>
      <c r="B3899" s="13" t="s">
        <v>98</v>
      </c>
      <c r="C3899" s="13" t="s">
        <v>155</v>
      </c>
      <c r="D3899" s="13">
        <v>1999</v>
      </c>
      <c r="E3899" s="14">
        <f>data_filtered[[#This Row],[test_year]]-data_filtered[[#This Row],[model_year]]</f>
        <v>16</v>
      </c>
      <c r="F3899" s="13">
        <v>50</v>
      </c>
      <c r="G3899" s="13">
        <v>4</v>
      </c>
      <c r="H3899" s="13">
        <v>54</v>
      </c>
      <c r="I3899" s="13">
        <v>7.4074074074074098E-2</v>
      </c>
    </row>
    <row r="3900" spans="1:9" x14ac:dyDescent="0.35">
      <c r="A3900" s="13">
        <v>2015</v>
      </c>
      <c r="B3900" s="13" t="s">
        <v>92</v>
      </c>
      <c r="C3900" s="13" t="s">
        <v>240</v>
      </c>
      <c r="D3900" s="13">
        <v>2006</v>
      </c>
      <c r="E3900" s="14">
        <f>data_filtered[[#This Row],[test_year]]-data_filtered[[#This Row],[model_year]]</f>
        <v>9</v>
      </c>
      <c r="F3900" s="13">
        <v>50</v>
      </c>
      <c r="G3900" s="13">
        <v>4</v>
      </c>
      <c r="H3900" s="13">
        <v>54</v>
      </c>
      <c r="I3900" s="13">
        <v>7.4074074074074098E-2</v>
      </c>
    </row>
    <row r="3901" spans="1:9" x14ac:dyDescent="0.35">
      <c r="A3901" s="13">
        <v>2015</v>
      </c>
      <c r="B3901" s="13" t="s">
        <v>252</v>
      </c>
      <c r="C3901" s="13" t="s">
        <v>287</v>
      </c>
      <c r="D3901" s="13">
        <v>2002</v>
      </c>
      <c r="E3901" s="14">
        <f>data_filtered[[#This Row],[test_year]]-data_filtered[[#This Row],[model_year]]</f>
        <v>13</v>
      </c>
      <c r="F3901" s="13">
        <v>50</v>
      </c>
      <c r="G3901" s="13">
        <v>4</v>
      </c>
      <c r="H3901" s="13">
        <v>54</v>
      </c>
      <c r="I3901" s="13">
        <v>7.4074074074074098E-2</v>
      </c>
    </row>
    <row r="3902" spans="1:9" x14ac:dyDescent="0.35">
      <c r="A3902" s="13">
        <v>2015</v>
      </c>
      <c r="B3902" s="13" t="s">
        <v>33</v>
      </c>
      <c r="C3902" s="13" t="s">
        <v>245</v>
      </c>
      <c r="D3902" s="13">
        <v>2003</v>
      </c>
      <c r="E3902" s="14">
        <f>data_filtered[[#This Row],[test_year]]-data_filtered[[#This Row],[model_year]]</f>
        <v>12</v>
      </c>
      <c r="F3902" s="13">
        <v>50</v>
      </c>
      <c r="G3902" s="13">
        <v>4</v>
      </c>
      <c r="H3902" s="13">
        <v>54</v>
      </c>
      <c r="I3902" s="13">
        <v>7.4074074074074098E-2</v>
      </c>
    </row>
    <row r="3903" spans="1:9" x14ac:dyDescent="0.35">
      <c r="A3903" s="13">
        <v>2015</v>
      </c>
      <c r="B3903" s="13" t="s">
        <v>26</v>
      </c>
      <c r="C3903" s="13" t="s">
        <v>237</v>
      </c>
      <c r="D3903" s="13">
        <v>2003</v>
      </c>
      <c r="E3903" s="14">
        <f>data_filtered[[#This Row],[test_year]]-data_filtered[[#This Row],[model_year]]</f>
        <v>12</v>
      </c>
      <c r="F3903" s="13">
        <v>50</v>
      </c>
      <c r="G3903" s="13">
        <v>4</v>
      </c>
      <c r="H3903" s="13">
        <v>54</v>
      </c>
      <c r="I3903" s="13">
        <v>7.4074074074074098E-2</v>
      </c>
    </row>
    <row r="3904" spans="1:9" x14ac:dyDescent="0.35">
      <c r="A3904" s="13">
        <v>2016</v>
      </c>
      <c r="B3904" s="13" t="s">
        <v>42</v>
      </c>
      <c r="C3904" s="13" t="s">
        <v>263</v>
      </c>
      <c r="D3904" s="13">
        <v>2005</v>
      </c>
      <c r="E3904" s="14">
        <f>data_filtered[[#This Row],[test_year]]-data_filtered[[#This Row],[model_year]]</f>
        <v>11</v>
      </c>
      <c r="F3904" s="13">
        <v>50</v>
      </c>
      <c r="G3904" s="13">
        <v>4</v>
      </c>
      <c r="H3904" s="13">
        <v>54</v>
      </c>
      <c r="I3904" s="13">
        <v>7.4074074074074098E-2</v>
      </c>
    </row>
    <row r="3905" spans="1:9" x14ac:dyDescent="0.35">
      <c r="A3905" s="14">
        <v>2016</v>
      </c>
      <c r="B3905" s="14" t="s">
        <v>33</v>
      </c>
      <c r="C3905" s="14" t="s">
        <v>203</v>
      </c>
      <c r="D3905" s="14">
        <v>2003</v>
      </c>
      <c r="E3905" s="14">
        <f>data_filtered[[#This Row],[test_year]]-data_filtered[[#This Row],[model_year]]</f>
        <v>13</v>
      </c>
      <c r="F3905" s="14">
        <v>50</v>
      </c>
      <c r="G3905" s="14">
        <v>4</v>
      </c>
      <c r="H3905" s="14">
        <v>54</v>
      </c>
      <c r="I3905" s="14">
        <v>7.4074074074074098E-2</v>
      </c>
    </row>
    <row r="3906" spans="1:9" x14ac:dyDescent="0.35">
      <c r="A3906" s="14">
        <v>2017</v>
      </c>
      <c r="B3906" s="14" t="s">
        <v>180</v>
      </c>
      <c r="C3906" s="14" t="s">
        <v>181</v>
      </c>
      <c r="D3906" s="14">
        <v>2008</v>
      </c>
      <c r="E3906" s="14">
        <f>data_filtered[[#This Row],[test_year]]-data_filtered[[#This Row],[model_year]]</f>
        <v>9</v>
      </c>
      <c r="F3906" s="14">
        <v>50</v>
      </c>
      <c r="G3906" s="14">
        <v>4</v>
      </c>
      <c r="H3906" s="14">
        <v>54</v>
      </c>
      <c r="I3906" s="14">
        <v>7.4074074074074098E-2</v>
      </c>
    </row>
    <row r="3907" spans="1:9" x14ac:dyDescent="0.35">
      <c r="A3907" s="13">
        <v>2017</v>
      </c>
      <c r="B3907" s="13" t="s">
        <v>24</v>
      </c>
      <c r="C3907" s="13" t="s">
        <v>188</v>
      </c>
      <c r="D3907" s="13">
        <v>2005</v>
      </c>
      <c r="E3907" s="14">
        <f>data_filtered[[#This Row],[test_year]]-data_filtered[[#This Row],[model_year]]</f>
        <v>12</v>
      </c>
      <c r="F3907" s="13">
        <v>50</v>
      </c>
      <c r="G3907" s="13">
        <v>4</v>
      </c>
      <c r="H3907" s="13">
        <v>54</v>
      </c>
      <c r="I3907" s="13">
        <v>7.4074074074074098E-2</v>
      </c>
    </row>
    <row r="3908" spans="1:9" x14ac:dyDescent="0.35">
      <c r="A3908" s="14">
        <v>2017</v>
      </c>
      <c r="B3908" s="14" t="s">
        <v>30</v>
      </c>
      <c r="C3908" s="14" t="s">
        <v>156</v>
      </c>
      <c r="D3908" s="14">
        <v>2006</v>
      </c>
      <c r="E3908" s="14">
        <f>data_filtered[[#This Row],[test_year]]-data_filtered[[#This Row],[model_year]]</f>
        <v>11</v>
      </c>
      <c r="F3908" s="14">
        <v>50</v>
      </c>
      <c r="G3908" s="14">
        <v>4</v>
      </c>
      <c r="H3908" s="14">
        <v>54</v>
      </c>
      <c r="I3908" s="14">
        <v>7.4074074074074098E-2</v>
      </c>
    </row>
    <row r="3909" spans="1:9" x14ac:dyDescent="0.35">
      <c r="A3909" s="13">
        <v>2017</v>
      </c>
      <c r="B3909" s="13" t="s">
        <v>42</v>
      </c>
      <c r="C3909" s="13" t="s">
        <v>263</v>
      </c>
      <c r="D3909" s="13">
        <v>2004</v>
      </c>
      <c r="E3909" s="14">
        <f>data_filtered[[#This Row],[test_year]]-data_filtered[[#This Row],[model_year]]</f>
        <v>13</v>
      </c>
      <c r="F3909" s="13">
        <v>50</v>
      </c>
      <c r="G3909" s="13">
        <v>4</v>
      </c>
      <c r="H3909" s="13">
        <v>54</v>
      </c>
      <c r="I3909" s="13">
        <v>7.4074074074074098E-2</v>
      </c>
    </row>
    <row r="3910" spans="1:9" x14ac:dyDescent="0.35">
      <c r="A3910" s="13">
        <v>2017</v>
      </c>
      <c r="B3910" s="13" t="s">
        <v>67</v>
      </c>
      <c r="C3910" s="13" t="s">
        <v>77</v>
      </c>
      <c r="D3910" s="13">
        <v>2007</v>
      </c>
      <c r="E3910" s="14">
        <f>data_filtered[[#This Row],[test_year]]-data_filtered[[#This Row],[model_year]]</f>
        <v>10</v>
      </c>
      <c r="F3910" s="13">
        <v>50</v>
      </c>
      <c r="G3910" s="13">
        <v>4</v>
      </c>
      <c r="H3910" s="13">
        <v>54</v>
      </c>
      <c r="I3910" s="13">
        <v>7.4074074074074098E-2</v>
      </c>
    </row>
    <row r="3911" spans="1:9" x14ac:dyDescent="0.35">
      <c r="A3911" s="14">
        <v>2017</v>
      </c>
      <c r="B3911" s="14" t="s">
        <v>33</v>
      </c>
      <c r="C3911" s="14" t="s">
        <v>254</v>
      </c>
      <c r="D3911" s="14">
        <v>2008</v>
      </c>
      <c r="E3911" s="14">
        <f>data_filtered[[#This Row],[test_year]]-data_filtered[[#This Row],[model_year]]</f>
        <v>9</v>
      </c>
      <c r="F3911" s="14">
        <v>50</v>
      </c>
      <c r="G3911" s="14">
        <v>4</v>
      </c>
      <c r="H3911" s="14">
        <v>54</v>
      </c>
      <c r="I3911" s="14">
        <v>7.4074074074074098E-2</v>
      </c>
    </row>
    <row r="3912" spans="1:9" x14ac:dyDescent="0.35">
      <c r="A3912" s="13">
        <v>2017</v>
      </c>
      <c r="B3912" s="13" t="s">
        <v>153</v>
      </c>
      <c r="C3912" s="13" t="s">
        <v>224</v>
      </c>
      <c r="D3912" s="13">
        <v>2007</v>
      </c>
      <c r="E3912" s="14">
        <f>data_filtered[[#This Row],[test_year]]-data_filtered[[#This Row],[model_year]]</f>
        <v>10</v>
      </c>
      <c r="F3912" s="13">
        <v>50</v>
      </c>
      <c r="G3912" s="13">
        <v>4</v>
      </c>
      <c r="H3912" s="13">
        <v>54</v>
      </c>
      <c r="I3912" s="13">
        <v>7.4074074074074098E-2</v>
      </c>
    </row>
    <row r="3913" spans="1:9" x14ac:dyDescent="0.35">
      <c r="A3913" s="13">
        <v>2016</v>
      </c>
      <c r="B3913" s="13" t="s">
        <v>24</v>
      </c>
      <c r="C3913" s="13" t="s">
        <v>29</v>
      </c>
      <c r="D3913" s="13">
        <v>2010</v>
      </c>
      <c r="E3913" s="14">
        <f>data_filtered[[#This Row],[test_year]]-data_filtered[[#This Row],[model_year]]</f>
        <v>6</v>
      </c>
      <c r="F3913" s="13">
        <v>163</v>
      </c>
      <c r="G3913" s="13">
        <v>13</v>
      </c>
      <c r="H3913" s="13">
        <v>176</v>
      </c>
      <c r="I3913" s="13">
        <v>7.3863636363636395E-2</v>
      </c>
    </row>
    <row r="3914" spans="1:9" x14ac:dyDescent="0.35">
      <c r="A3914" s="13">
        <v>2014</v>
      </c>
      <c r="B3914" s="13" t="s">
        <v>58</v>
      </c>
      <c r="C3914" s="13" t="s">
        <v>63</v>
      </c>
      <c r="D3914" s="13">
        <v>2007</v>
      </c>
      <c r="E3914" s="14">
        <f>data_filtered[[#This Row],[test_year]]-data_filtered[[#This Row],[model_year]]</f>
        <v>7</v>
      </c>
      <c r="F3914" s="13">
        <v>138</v>
      </c>
      <c r="G3914" s="13">
        <v>11</v>
      </c>
      <c r="H3914" s="13">
        <v>149</v>
      </c>
      <c r="I3914" s="13">
        <v>7.3825503355704702E-2</v>
      </c>
    </row>
    <row r="3915" spans="1:9" x14ac:dyDescent="0.35">
      <c r="A3915" s="13">
        <v>2013</v>
      </c>
      <c r="B3915" s="13" t="s">
        <v>58</v>
      </c>
      <c r="C3915" s="13" t="s">
        <v>64</v>
      </c>
      <c r="D3915" s="13">
        <v>2005</v>
      </c>
      <c r="E3915" s="14">
        <f>data_filtered[[#This Row],[test_year]]-data_filtered[[#This Row],[model_year]]</f>
        <v>8</v>
      </c>
      <c r="F3915" s="13">
        <v>176</v>
      </c>
      <c r="G3915" s="13">
        <v>14</v>
      </c>
      <c r="H3915" s="13">
        <v>190</v>
      </c>
      <c r="I3915" s="13">
        <v>7.3684210526315796E-2</v>
      </c>
    </row>
    <row r="3916" spans="1:9" x14ac:dyDescent="0.35">
      <c r="A3916" s="13">
        <v>2015</v>
      </c>
      <c r="B3916" s="13" t="s">
        <v>67</v>
      </c>
      <c r="C3916" s="13" t="s">
        <v>138</v>
      </c>
      <c r="D3916" s="13">
        <v>1995</v>
      </c>
      <c r="E3916" s="14">
        <f>data_filtered[[#This Row],[test_year]]-data_filtered[[#This Row],[model_year]]</f>
        <v>20</v>
      </c>
      <c r="F3916" s="13">
        <v>88</v>
      </c>
      <c r="G3916" s="13">
        <v>7</v>
      </c>
      <c r="H3916" s="13">
        <v>95</v>
      </c>
      <c r="I3916" s="13">
        <v>7.3684210526315796E-2</v>
      </c>
    </row>
    <row r="3917" spans="1:9" x14ac:dyDescent="0.35">
      <c r="A3917" s="14">
        <v>2016</v>
      </c>
      <c r="B3917" s="14" t="s">
        <v>24</v>
      </c>
      <c r="C3917" s="14" t="s">
        <v>25</v>
      </c>
      <c r="D3917" s="14">
        <v>2008</v>
      </c>
      <c r="E3917" s="14">
        <f>data_filtered[[#This Row],[test_year]]-data_filtered[[#This Row],[model_year]]</f>
        <v>8</v>
      </c>
      <c r="F3917" s="14">
        <v>88</v>
      </c>
      <c r="G3917" s="14">
        <v>7</v>
      </c>
      <c r="H3917" s="14">
        <v>95</v>
      </c>
      <c r="I3917" s="14">
        <v>7.3684210526315796E-2</v>
      </c>
    </row>
    <row r="3918" spans="1:9" x14ac:dyDescent="0.35">
      <c r="A3918" s="14">
        <v>2016</v>
      </c>
      <c r="B3918" s="14" t="s">
        <v>113</v>
      </c>
      <c r="C3918" s="14" t="s">
        <v>114</v>
      </c>
      <c r="D3918" s="14">
        <v>2005</v>
      </c>
      <c r="E3918" s="14">
        <f>data_filtered[[#This Row],[test_year]]-data_filtered[[#This Row],[model_year]]</f>
        <v>11</v>
      </c>
      <c r="F3918" s="14">
        <v>88</v>
      </c>
      <c r="G3918" s="14">
        <v>7</v>
      </c>
      <c r="H3918" s="14">
        <v>95</v>
      </c>
      <c r="I3918" s="14">
        <v>7.3684210526315796E-2</v>
      </c>
    </row>
    <row r="3919" spans="1:9" x14ac:dyDescent="0.35">
      <c r="A3919" s="13">
        <v>2016</v>
      </c>
      <c r="B3919" s="13" t="s">
        <v>37</v>
      </c>
      <c r="C3919" s="13" t="s">
        <v>59</v>
      </c>
      <c r="D3919" s="13">
        <v>2008</v>
      </c>
      <c r="E3919" s="14">
        <f>data_filtered[[#This Row],[test_year]]-data_filtered[[#This Row],[model_year]]</f>
        <v>8</v>
      </c>
      <c r="F3919" s="13">
        <v>151</v>
      </c>
      <c r="G3919" s="13">
        <v>12</v>
      </c>
      <c r="H3919" s="13">
        <v>163</v>
      </c>
      <c r="I3919" s="13">
        <v>7.3619631901840496E-2</v>
      </c>
    </row>
    <row r="3920" spans="1:9" x14ac:dyDescent="0.35">
      <c r="A3920" s="13">
        <v>2015</v>
      </c>
      <c r="B3920" s="13" t="s">
        <v>24</v>
      </c>
      <c r="C3920" s="13" t="s">
        <v>46</v>
      </c>
      <c r="D3920" s="13">
        <v>2014</v>
      </c>
      <c r="E3920" s="14">
        <f>data_filtered[[#This Row],[test_year]]-data_filtered[[#This Row],[model_year]]</f>
        <v>1</v>
      </c>
      <c r="F3920" s="13">
        <v>277</v>
      </c>
      <c r="G3920" s="13">
        <v>22</v>
      </c>
      <c r="H3920" s="13">
        <v>299</v>
      </c>
      <c r="I3920" s="13">
        <v>7.3578595317725801E-2</v>
      </c>
    </row>
    <row r="3921" spans="1:9" x14ac:dyDescent="0.35">
      <c r="A3921" s="14">
        <v>2013</v>
      </c>
      <c r="B3921" s="14" t="s">
        <v>24</v>
      </c>
      <c r="C3921" s="14" t="s">
        <v>57</v>
      </c>
      <c r="D3921" s="14">
        <v>2007</v>
      </c>
      <c r="E3921" s="14">
        <f>data_filtered[[#This Row],[test_year]]-data_filtered[[#This Row],[model_year]]</f>
        <v>6</v>
      </c>
      <c r="F3921" s="14">
        <v>252</v>
      </c>
      <c r="G3921" s="14">
        <v>20</v>
      </c>
      <c r="H3921" s="14">
        <v>272</v>
      </c>
      <c r="I3921" s="14">
        <v>7.3529411764705899E-2</v>
      </c>
    </row>
    <row r="3922" spans="1:9" x14ac:dyDescent="0.35">
      <c r="A3922" s="13">
        <v>2014</v>
      </c>
      <c r="B3922" s="13" t="s">
        <v>186</v>
      </c>
      <c r="C3922" s="13" t="s">
        <v>236</v>
      </c>
      <c r="D3922" s="13">
        <v>2006</v>
      </c>
      <c r="E3922" s="14">
        <f>data_filtered[[#This Row],[test_year]]-data_filtered[[#This Row],[model_year]]</f>
        <v>8</v>
      </c>
      <c r="F3922" s="13">
        <v>63</v>
      </c>
      <c r="G3922" s="13">
        <v>5</v>
      </c>
      <c r="H3922" s="13">
        <v>68</v>
      </c>
      <c r="I3922" s="13">
        <v>7.3529411764705899E-2</v>
      </c>
    </row>
    <row r="3923" spans="1:9" x14ac:dyDescent="0.35">
      <c r="A3923" s="14">
        <v>2014</v>
      </c>
      <c r="B3923" s="14" t="s">
        <v>26</v>
      </c>
      <c r="C3923" s="14" t="s">
        <v>111</v>
      </c>
      <c r="D3923" s="14">
        <v>2003</v>
      </c>
      <c r="E3923" s="14">
        <f>data_filtered[[#This Row],[test_year]]-data_filtered[[#This Row],[model_year]]</f>
        <v>11</v>
      </c>
      <c r="F3923" s="14">
        <v>63</v>
      </c>
      <c r="G3923" s="14">
        <v>5</v>
      </c>
      <c r="H3923" s="14">
        <v>68</v>
      </c>
      <c r="I3923" s="14">
        <v>7.3529411764705899E-2</v>
      </c>
    </row>
    <row r="3924" spans="1:9" x14ac:dyDescent="0.35">
      <c r="A3924" s="14">
        <v>2015</v>
      </c>
      <c r="B3924" s="14" t="s">
        <v>113</v>
      </c>
      <c r="C3924" s="14" t="s">
        <v>161</v>
      </c>
      <c r="D3924" s="14">
        <v>1996</v>
      </c>
      <c r="E3924" s="14">
        <f>data_filtered[[#This Row],[test_year]]-data_filtered[[#This Row],[model_year]]</f>
        <v>19</v>
      </c>
      <c r="F3924" s="14">
        <v>63</v>
      </c>
      <c r="G3924" s="14">
        <v>5</v>
      </c>
      <c r="H3924" s="14">
        <v>68</v>
      </c>
      <c r="I3924" s="14">
        <v>7.3529411764705899E-2</v>
      </c>
    </row>
    <row r="3925" spans="1:9" x14ac:dyDescent="0.35">
      <c r="A3925" s="13">
        <v>2016</v>
      </c>
      <c r="B3925" s="13" t="s">
        <v>33</v>
      </c>
      <c r="C3925" s="13" t="s">
        <v>203</v>
      </c>
      <c r="D3925" s="13">
        <v>2000</v>
      </c>
      <c r="E3925" s="14">
        <f>data_filtered[[#This Row],[test_year]]-data_filtered[[#This Row],[model_year]]</f>
        <v>16</v>
      </c>
      <c r="F3925" s="13">
        <v>63</v>
      </c>
      <c r="G3925" s="13">
        <v>5</v>
      </c>
      <c r="H3925" s="13">
        <v>68</v>
      </c>
      <c r="I3925" s="13">
        <v>7.3529411764705899E-2</v>
      </c>
    </row>
    <row r="3926" spans="1:9" x14ac:dyDescent="0.35">
      <c r="A3926" s="13">
        <v>2014</v>
      </c>
      <c r="B3926" s="13" t="s">
        <v>30</v>
      </c>
      <c r="C3926" s="13" t="s">
        <v>51</v>
      </c>
      <c r="D3926" s="13">
        <v>2005</v>
      </c>
      <c r="E3926" s="14">
        <f>data_filtered[[#This Row],[test_year]]-data_filtered[[#This Row],[model_year]]</f>
        <v>9</v>
      </c>
      <c r="F3926" s="13">
        <v>101</v>
      </c>
      <c r="G3926" s="13">
        <v>8</v>
      </c>
      <c r="H3926" s="13">
        <v>109</v>
      </c>
      <c r="I3926" s="13">
        <v>7.3394495412843999E-2</v>
      </c>
    </row>
    <row r="3927" spans="1:9" x14ac:dyDescent="0.35">
      <c r="A3927" s="14">
        <v>2016</v>
      </c>
      <c r="B3927" s="14" t="s">
        <v>26</v>
      </c>
      <c r="C3927" s="14" t="s">
        <v>35</v>
      </c>
      <c r="D3927" s="14">
        <v>1999</v>
      </c>
      <c r="E3927" s="14">
        <f>data_filtered[[#This Row],[test_year]]-data_filtered[[#This Row],[model_year]]</f>
        <v>17</v>
      </c>
      <c r="F3927" s="14">
        <v>139</v>
      </c>
      <c r="G3927" s="14">
        <v>11</v>
      </c>
      <c r="H3927" s="14">
        <v>150</v>
      </c>
      <c r="I3927" s="14">
        <v>7.3333333333333306E-2</v>
      </c>
    </row>
    <row r="3928" spans="1:9" x14ac:dyDescent="0.35">
      <c r="A3928" s="14">
        <v>2015</v>
      </c>
      <c r="B3928" s="14" t="s">
        <v>24</v>
      </c>
      <c r="C3928" s="14" t="s">
        <v>49</v>
      </c>
      <c r="D3928" s="14">
        <v>2007</v>
      </c>
      <c r="E3928" s="14">
        <f>data_filtered[[#This Row],[test_year]]-data_filtered[[#This Row],[model_year]]</f>
        <v>8</v>
      </c>
      <c r="F3928" s="14">
        <v>215</v>
      </c>
      <c r="G3928" s="14">
        <v>17</v>
      </c>
      <c r="H3928" s="14">
        <v>232</v>
      </c>
      <c r="I3928" s="14">
        <v>7.3275862068965497E-2</v>
      </c>
    </row>
    <row r="3929" spans="1:9" x14ac:dyDescent="0.35">
      <c r="A3929" s="14">
        <v>2013</v>
      </c>
      <c r="B3929" s="14" t="s">
        <v>118</v>
      </c>
      <c r="C3929" s="14" t="s">
        <v>119</v>
      </c>
      <c r="D3929" s="14">
        <v>2007</v>
      </c>
      <c r="E3929" s="14">
        <f>data_filtered[[#This Row],[test_year]]-data_filtered[[#This Row],[model_year]]</f>
        <v>6</v>
      </c>
      <c r="F3929" s="14">
        <v>152</v>
      </c>
      <c r="G3929" s="14">
        <v>12</v>
      </c>
      <c r="H3929" s="14">
        <v>164</v>
      </c>
      <c r="I3929" s="14">
        <v>7.3170731707317097E-2</v>
      </c>
    </row>
    <row r="3930" spans="1:9" x14ac:dyDescent="0.35">
      <c r="A3930" s="13">
        <v>2017</v>
      </c>
      <c r="B3930" s="13" t="s">
        <v>30</v>
      </c>
      <c r="C3930" s="13" t="s">
        <v>32</v>
      </c>
      <c r="D3930" s="13">
        <v>2006</v>
      </c>
      <c r="E3930" s="14">
        <f>data_filtered[[#This Row],[test_year]]-data_filtered[[#This Row],[model_year]]</f>
        <v>11</v>
      </c>
      <c r="F3930" s="13">
        <v>114</v>
      </c>
      <c r="G3930" s="13">
        <v>9</v>
      </c>
      <c r="H3930" s="13">
        <v>123</v>
      </c>
      <c r="I3930" s="13">
        <v>7.3170731707317097E-2</v>
      </c>
    </row>
    <row r="3931" spans="1:9" x14ac:dyDescent="0.35">
      <c r="A3931" s="13">
        <v>2013</v>
      </c>
      <c r="B3931" s="13" t="s">
        <v>33</v>
      </c>
      <c r="C3931" s="13" t="s">
        <v>86</v>
      </c>
      <c r="D3931" s="13">
        <v>2002</v>
      </c>
      <c r="E3931" s="14">
        <f>data_filtered[[#This Row],[test_year]]-data_filtered[[#This Row],[model_year]]</f>
        <v>11</v>
      </c>
      <c r="F3931" s="13">
        <v>76</v>
      </c>
      <c r="G3931" s="13">
        <v>6</v>
      </c>
      <c r="H3931" s="13">
        <v>82</v>
      </c>
      <c r="I3931" s="13">
        <v>7.3170731707317097E-2</v>
      </c>
    </row>
    <row r="3932" spans="1:9" x14ac:dyDescent="0.35">
      <c r="A3932" s="13">
        <v>2014</v>
      </c>
      <c r="B3932" s="13" t="s">
        <v>26</v>
      </c>
      <c r="C3932" s="13" t="s">
        <v>176</v>
      </c>
      <c r="D3932" s="13">
        <v>2002</v>
      </c>
      <c r="E3932" s="14">
        <f>data_filtered[[#This Row],[test_year]]-data_filtered[[#This Row],[model_year]]</f>
        <v>12</v>
      </c>
      <c r="F3932" s="13">
        <v>76</v>
      </c>
      <c r="G3932" s="13">
        <v>6</v>
      </c>
      <c r="H3932" s="13">
        <v>82</v>
      </c>
      <c r="I3932" s="13">
        <v>7.3170731707317097E-2</v>
      </c>
    </row>
    <row r="3933" spans="1:9" x14ac:dyDescent="0.35">
      <c r="A3933" s="14">
        <v>2017</v>
      </c>
      <c r="B3933" s="14" t="s">
        <v>37</v>
      </c>
      <c r="C3933" s="14" t="s">
        <v>39</v>
      </c>
      <c r="D3933" s="14">
        <v>2006</v>
      </c>
      <c r="E3933" s="14">
        <f>data_filtered[[#This Row],[test_year]]-data_filtered[[#This Row],[model_year]]</f>
        <v>11</v>
      </c>
      <c r="F3933" s="14">
        <v>241</v>
      </c>
      <c r="G3933" s="14">
        <v>19</v>
      </c>
      <c r="H3933" s="14">
        <v>260</v>
      </c>
      <c r="I3933" s="14">
        <v>7.3076923076923095E-2</v>
      </c>
    </row>
    <row r="3934" spans="1:9" x14ac:dyDescent="0.35">
      <c r="A3934" s="14">
        <v>2016</v>
      </c>
      <c r="B3934" s="14" t="s">
        <v>26</v>
      </c>
      <c r="C3934" s="14" t="s">
        <v>35</v>
      </c>
      <c r="D3934" s="14">
        <v>2004</v>
      </c>
      <c r="E3934" s="14">
        <f>data_filtered[[#This Row],[test_year]]-data_filtered[[#This Row],[model_year]]</f>
        <v>12</v>
      </c>
      <c r="F3934" s="14">
        <v>203</v>
      </c>
      <c r="G3934" s="14">
        <v>16</v>
      </c>
      <c r="H3934" s="14">
        <v>219</v>
      </c>
      <c r="I3934" s="14">
        <v>7.3059360730593603E-2</v>
      </c>
    </row>
    <row r="3935" spans="1:9" x14ac:dyDescent="0.35">
      <c r="A3935" s="13">
        <v>2014</v>
      </c>
      <c r="B3935" s="13" t="s">
        <v>30</v>
      </c>
      <c r="C3935" s="13" t="s">
        <v>36</v>
      </c>
      <c r="D3935" s="13">
        <v>2004</v>
      </c>
      <c r="E3935" s="14">
        <f>data_filtered[[#This Row],[test_year]]-data_filtered[[#This Row],[model_year]]</f>
        <v>10</v>
      </c>
      <c r="F3935" s="13">
        <v>292</v>
      </c>
      <c r="G3935" s="13">
        <v>23</v>
      </c>
      <c r="H3935" s="13">
        <v>315</v>
      </c>
      <c r="I3935" s="13">
        <v>7.3015873015873006E-2</v>
      </c>
    </row>
    <row r="3936" spans="1:9" x14ac:dyDescent="0.35">
      <c r="A3936" s="13">
        <v>2016</v>
      </c>
      <c r="B3936" s="13" t="s">
        <v>24</v>
      </c>
      <c r="C3936" s="13" t="s">
        <v>46</v>
      </c>
      <c r="D3936" s="13">
        <v>2010</v>
      </c>
      <c r="E3936" s="14">
        <f>data_filtered[[#This Row],[test_year]]-data_filtered[[#This Row],[model_year]]</f>
        <v>6</v>
      </c>
      <c r="F3936" s="13">
        <v>127</v>
      </c>
      <c r="G3936" s="13">
        <v>10</v>
      </c>
      <c r="H3936" s="13">
        <v>137</v>
      </c>
      <c r="I3936" s="13">
        <v>7.2992700729927001E-2</v>
      </c>
    </row>
    <row r="3937" spans="1:9" x14ac:dyDescent="0.35">
      <c r="A3937" s="14">
        <v>2016</v>
      </c>
      <c r="B3937" s="14" t="s">
        <v>136</v>
      </c>
      <c r="C3937" s="14" t="s">
        <v>137</v>
      </c>
      <c r="D3937" s="14">
        <v>2006</v>
      </c>
      <c r="E3937" s="14">
        <f>data_filtered[[#This Row],[test_year]]-data_filtered[[#This Row],[model_year]]</f>
        <v>10</v>
      </c>
      <c r="F3937" s="14">
        <v>127</v>
      </c>
      <c r="G3937" s="14">
        <v>10</v>
      </c>
      <c r="H3937" s="14">
        <v>137</v>
      </c>
      <c r="I3937" s="14">
        <v>7.2992700729927001E-2</v>
      </c>
    </row>
    <row r="3938" spans="1:9" x14ac:dyDescent="0.35">
      <c r="A3938" s="13">
        <v>2017</v>
      </c>
      <c r="B3938" s="13" t="s">
        <v>26</v>
      </c>
      <c r="C3938" s="13" t="s">
        <v>35</v>
      </c>
      <c r="D3938" s="13">
        <v>1999</v>
      </c>
      <c r="E3938" s="14">
        <f>data_filtered[[#This Row],[test_year]]-data_filtered[[#This Row],[model_year]]</f>
        <v>18</v>
      </c>
      <c r="F3938" s="13">
        <v>127</v>
      </c>
      <c r="G3938" s="13">
        <v>10</v>
      </c>
      <c r="H3938" s="13">
        <v>137</v>
      </c>
      <c r="I3938" s="13">
        <v>7.2992700729927001E-2</v>
      </c>
    </row>
    <row r="3939" spans="1:9" x14ac:dyDescent="0.35">
      <c r="A3939" s="14">
        <v>2014</v>
      </c>
      <c r="B3939" s="14" t="s">
        <v>26</v>
      </c>
      <c r="C3939" s="14" t="s">
        <v>27</v>
      </c>
      <c r="D3939" s="14">
        <v>2002</v>
      </c>
      <c r="E3939" s="14">
        <f>data_filtered[[#This Row],[test_year]]-data_filtered[[#This Row],[model_year]]</f>
        <v>12</v>
      </c>
      <c r="F3939" s="14">
        <v>343</v>
      </c>
      <c r="G3939" s="14">
        <v>27</v>
      </c>
      <c r="H3939" s="14">
        <v>370</v>
      </c>
      <c r="I3939" s="14">
        <v>7.2972972972973005E-2</v>
      </c>
    </row>
    <row r="3940" spans="1:9" x14ac:dyDescent="0.35">
      <c r="A3940" s="13">
        <v>2015</v>
      </c>
      <c r="B3940" s="13" t="s">
        <v>33</v>
      </c>
      <c r="C3940" s="13" t="s">
        <v>34</v>
      </c>
      <c r="D3940" s="13">
        <v>2006</v>
      </c>
      <c r="E3940" s="14">
        <f>data_filtered[[#This Row],[test_year]]-data_filtered[[#This Row],[model_year]]</f>
        <v>9</v>
      </c>
      <c r="F3940" s="13">
        <v>267</v>
      </c>
      <c r="G3940" s="13">
        <v>21</v>
      </c>
      <c r="H3940" s="13">
        <v>288</v>
      </c>
      <c r="I3940" s="13">
        <v>7.2916666666666699E-2</v>
      </c>
    </row>
    <row r="3941" spans="1:9" x14ac:dyDescent="0.35">
      <c r="A3941" s="14">
        <v>2013</v>
      </c>
      <c r="B3941" s="14" t="s">
        <v>52</v>
      </c>
      <c r="C3941" s="14" t="s">
        <v>62</v>
      </c>
      <c r="D3941" s="14">
        <v>2004</v>
      </c>
      <c r="E3941" s="14">
        <f>data_filtered[[#This Row],[test_year]]-data_filtered[[#This Row],[model_year]]</f>
        <v>9</v>
      </c>
      <c r="F3941" s="14">
        <v>89</v>
      </c>
      <c r="G3941" s="14">
        <v>7</v>
      </c>
      <c r="H3941" s="14">
        <v>96</v>
      </c>
      <c r="I3941" s="14">
        <v>7.2916666666666699E-2</v>
      </c>
    </row>
    <row r="3942" spans="1:9" x14ac:dyDescent="0.35">
      <c r="A3942" s="13">
        <v>2016</v>
      </c>
      <c r="B3942" s="13" t="s">
        <v>52</v>
      </c>
      <c r="C3942" s="13" t="s">
        <v>91</v>
      </c>
      <c r="D3942" s="13">
        <v>2011</v>
      </c>
      <c r="E3942" s="14">
        <f>data_filtered[[#This Row],[test_year]]-data_filtered[[#This Row],[model_year]]</f>
        <v>5</v>
      </c>
      <c r="F3942" s="13">
        <v>89</v>
      </c>
      <c r="G3942" s="13">
        <v>7</v>
      </c>
      <c r="H3942" s="13">
        <v>96</v>
      </c>
      <c r="I3942" s="13">
        <v>7.2916666666666699E-2</v>
      </c>
    </row>
    <row r="3943" spans="1:9" x14ac:dyDescent="0.35">
      <c r="A3943" s="14">
        <v>2017</v>
      </c>
      <c r="B3943" s="14" t="s">
        <v>30</v>
      </c>
      <c r="C3943" s="14" t="s">
        <v>47</v>
      </c>
      <c r="D3943" s="14">
        <v>2007</v>
      </c>
      <c r="E3943" s="14">
        <f>data_filtered[[#This Row],[test_year]]-data_filtered[[#This Row],[model_year]]</f>
        <v>10</v>
      </c>
      <c r="F3943" s="14">
        <v>89</v>
      </c>
      <c r="G3943" s="14">
        <v>7</v>
      </c>
      <c r="H3943" s="14">
        <v>96</v>
      </c>
      <c r="I3943" s="14">
        <v>7.2916666666666699E-2</v>
      </c>
    </row>
    <row r="3944" spans="1:9" x14ac:dyDescent="0.35">
      <c r="A3944" s="14">
        <v>2017</v>
      </c>
      <c r="B3944" s="14" t="s">
        <v>30</v>
      </c>
      <c r="C3944" s="14" t="s">
        <v>56</v>
      </c>
      <c r="D3944" s="14">
        <v>2007</v>
      </c>
      <c r="E3944" s="14">
        <f>data_filtered[[#This Row],[test_year]]-data_filtered[[#This Row],[model_year]]</f>
        <v>10</v>
      </c>
      <c r="F3944" s="14">
        <v>204</v>
      </c>
      <c r="G3944" s="14">
        <v>16</v>
      </c>
      <c r="H3944" s="14">
        <v>220</v>
      </c>
      <c r="I3944" s="14">
        <v>7.2727272727272696E-2</v>
      </c>
    </row>
    <row r="3945" spans="1:9" x14ac:dyDescent="0.35">
      <c r="A3945" s="14">
        <v>2013</v>
      </c>
      <c r="B3945" s="14" t="s">
        <v>58</v>
      </c>
      <c r="C3945" s="14" t="s">
        <v>142</v>
      </c>
      <c r="D3945" s="14">
        <v>2007</v>
      </c>
      <c r="E3945" s="14">
        <f>data_filtered[[#This Row],[test_year]]-data_filtered[[#This Row],[model_year]]</f>
        <v>6</v>
      </c>
      <c r="F3945" s="14">
        <v>102</v>
      </c>
      <c r="G3945" s="14">
        <v>8</v>
      </c>
      <c r="H3945" s="14">
        <v>110</v>
      </c>
      <c r="I3945" s="14">
        <v>7.2727272727272696E-2</v>
      </c>
    </row>
    <row r="3946" spans="1:9" x14ac:dyDescent="0.35">
      <c r="A3946" s="14">
        <v>2014</v>
      </c>
      <c r="B3946" s="14" t="s">
        <v>67</v>
      </c>
      <c r="C3946" s="14" t="s">
        <v>68</v>
      </c>
      <c r="D3946" s="14">
        <v>1999</v>
      </c>
      <c r="E3946" s="14">
        <f>data_filtered[[#This Row],[test_year]]-data_filtered[[#This Row],[model_year]]</f>
        <v>15</v>
      </c>
      <c r="F3946" s="14">
        <v>102</v>
      </c>
      <c r="G3946" s="14">
        <v>8</v>
      </c>
      <c r="H3946" s="14">
        <v>110</v>
      </c>
      <c r="I3946" s="14">
        <v>7.2727272727272696E-2</v>
      </c>
    </row>
    <row r="3947" spans="1:9" x14ac:dyDescent="0.35">
      <c r="A3947" s="13">
        <v>2013</v>
      </c>
      <c r="B3947" s="13" t="s">
        <v>42</v>
      </c>
      <c r="C3947" s="13" t="s">
        <v>66</v>
      </c>
      <c r="D3947" s="13">
        <v>2003</v>
      </c>
      <c r="E3947" s="14">
        <f>data_filtered[[#This Row],[test_year]]-data_filtered[[#This Row],[model_year]]</f>
        <v>10</v>
      </c>
      <c r="F3947" s="13">
        <v>51</v>
      </c>
      <c r="G3947" s="13">
        <v>4</v>
      </c>
      <c r="H3947" s="13">
        <v>55</v>
      </c>
      <c r="I3947" s="13">
        <v>7.2727272727272696E-2</v>
      </c>
    </row>
    <row r="3948" spans="1:9" x14ac:dyDescent="0.35">
      <c r="A3948" s="14">
        <v>2013</v>
      </c>
      <c r="B3948" s="14" t="s">
        <v>231</v>
      </c>
      <c r="C3948" s="14" t="s">
        <v>355</v>
      </c>
      <c r="D3948" s="14">
        <v>2003</v>
      </c>
      <c r="E3948" s="14">
        <f>data_filtered[[#This Row],[test_year]]-data_filtered[[#This Row],[model_year]]</f>
        <v>10</v>
      </c>
      <c r="F3948" s="14">
        <v>51</v>
      </c>
      <c r="G3948" s="14">
        <v>4</v>
      </c>
      <c r="H3948" s="14">
        <v>55</v>
      </c>
      <c r="I3948" s="14">
        <v>7.2727272727272696E-2</v>
      </c>
    </row>
    <row r="3949" spans="1:9" x14ac:dyDescent="0.35">
      <c r="A3949" s="13">
        <v>2013</v>
      </c>
      <c r="B3949" s="13" t="s">
        <v>356</v>
      </c>
      <c r="C3949" s="13" t="s">
        <v>357</v>
      </c>
      <c r="D3949" s="13">
        <v>2006</v>
      </c>
      <c r="E3949" s="14">
        <f>data_filtered[[#This Row],[test_year]]-data_filtered[[#This Row],[model_year]]</f>
        <v>7</v>
      </c>
      <c r="F3949" s="13">
        <v>51</v>
      </c>
      <c r="G3949" s="13">
        <v>4</v>
      </c>
      <c r="H3949" s="13">
        <v>55</v>
      </c>
      <c r="I3949" s="13">
        <v>7.2727272727272696E-2</v>
      </c>
    </row>
    <row r="3950" spans="1:9" x14ac:dyDescent="0.35">
      <c r="A3950" s="14">
        <v>2014</v>
      </c>
      <c r="B3950" s="14" t="s">
        <v>30</v>
      </c>
      <c r="C3950" s="14" t="s">
        <v>229</v>
      </c>
      <c r="D3950" s="14">
        <v>1999</v>
      </c>
      <c r="E3950" s="14">
        <f>data_filtered[[#This Row],[test_year]]-data_filtered[[#This Row],[model_year]]</f>
        <v>15</v>
      </c>
      <c r="F3950" s="14">
        <v>51</v>
      </c>
      <c r="G3950" s="14">
        <v>4</v>
      </c>
      <c r="H3950" s="14">
        <v>55</v>
      </c>
      <c r="I3950" s="14">
        <v>7.2727272727272696E-2</v>
      </c>
    </row>
    <row r="3951" spans="1:9" x14ac:dyDescent="0.35">
      <c r="A3951" s="14">
        <v>2015</v>
      </c>
      <c r="B3951" s="14" t="s">
        <v>30</v>
      </c>
      <c r="C3951" s="14" t="s">
        <v>162</v>
      </c>
      <c r="D3951" s="14">
        <v>1994</v>
      </c>
      <c r="E3951" s="14">
        <f>data_filtered[[#This Row],[test_year]]-data_filtered[[#This Row],[model_year]]</f>
        <v>21</v>
      </c>
      <c r="F3951" s="14">
        <v>51</v>
      </c>
      <c r="G3951" s="14">
        <v>4</v>
      </c>
      <c r="H3951" s="14">
        <v>55</v>
      </c>
      <c r="I3951" s="14">
        <v>7.2727272727272696E-2</v>
      </c>
    </row>
    <row r="3952" spans="1:9" x14ac:dyDescent="0.35">
      <c r="A3952" s="13">
        <v>2016</v>
      </c>
      <c r="B3952" s="13" t="s">
        <v>128</v>
      </c>
      <c r="C3952" s="13" t="s">
        <v>129</v>
      </c>
      <c r="D3952" s="13">
        <v>2005</v>
      </c>
      <c r="E3952" s="14">
        <f>data_filtered[[#This Row],[test_year]]-data_filtered[[#This Row],[model_year]]</f>
        <v>11</v>
      </c>
      <c r="F3952" s="13">
        <v>51</v>
      </c>
      <c r="G3952" s="13">
        <v>4</v>
      </c>
      <c r="H3952" s="13">
        <v>55</v>
      </c>
      <c r="I3952" s="13">
        <v>7.2727272727272696E-2</v>
      </c>
    </row>
    <row r="3953" spans="1:9" x14ac:dyDescent="0.35">
      <c r="A3953" s="13">
        <v>2017</v>
      </c>
      <c r="B3953" s="13" t="s">
        <v>52</v>
      </c>
      <c r="C3953" s="13" t="s">
        <v>83</v>
      </c>
      <c r="D3953" s="13">
        <v>2010</v>
      </c>
      <c r="E3953" s="14">
        <f>data_filtered[[#This Row],[test_year]]-data_filtered[[#This Row],[model_year]]</f>
        <v>7</v>
      </c>
      <c r="F3953" s="13">
        <v>51</v>
      </c>
      <c r="G3953" s="13">
        <v>4</v>
      </c>
      <c r="H3953" s="13">
        <v>55</v>
      </c>
      <c r="I3953" s="13">
        <v>7.2727272727272696E-2</v>
      </c>
    </row>
    <row r="3954" spans="1:9" x14ac:dyDescent="0.35">
      <c r="A3954" s="13">
        <v>2017</v>
      </c>
      <c r="B3954" s="13" t="s">
        <v>26</v>
      </c>
      <c r="C3954" s="13" t="s">
        <v>78</v>
      </c>
      <c r="D3954" s="13">
        <v>1996</v>
      </c>
      <c r="E3954" s="14">
        <f>data_filtered[[#This Row],[test_year]]-data_filtered[[#This Row],[model_year]]</f>
        <v>21</v>
      </c>
      <c r="F3954" s="13">
        <v>51</v>
      </c>
      <c r="G3954" s="13">
        <v>4</v>
      </c>
      <c r="H3954" s="13">
        <v>55</v>
      </c>
      <c r="I3954" s="13">
        <v>7.2727272727272696E-2</v>
      </c>
    </row>
    <row r="3955" spans="1:9" x14ac:dyDescent="0.35">
      <c r="A3955" s="13">
        <v>2016</v>
      </c>
      <c r="B3955" s="13" t="s">
        <v>52</v>
      </c>
      <c r="C3955" s="13" t="s">
        <v>108</v>
      </c>
      <c r="D3955" s="13">
        <v>2007</v>
      </c>
      <c r="E3955" s="14">
        <f>data_filtered[[#This Row],[test_year]]-data_filtered[[#This Row],[model_year]]</f>
        <v>9</v>
      </c>
      <c r="F3955" s="13">
        <v>128</v>
      </c>
      <c r="G3955" s="13">
        <v>10</v>
      </c>
      <c r="H3955" s="13">
        <v>138</v>
      </c>
      <c r="I3955" s="13">
        <v>7.2463768115942004E-2</v>
      </c>
    </row>
    <row r="3956" spans="1:9" x14ac:dyDescent="0.35">
      <c r="A3956" s="14">
        <v>2013</v>
      </c>
      <c r="B3956" s="14" t="s">
        <v>52</v>
      </c>
      <c r="C3956" s="14" t="s">
        <v>53</v>
      </c>
      <c r="D3956" s="14">
        <v>2010</v>
      </c>
      <c r="E3956" s="14">
        <f>data_filtered[[#This Row],[test_year]]-data_filtered[[#This Row],[model_year]]</f>
        <v>3</v>
      </c>
      <c r="F3956" s="14">
        <v>64</v>
      </c>
      <c r="G3956" s="14">
        <v>5</v>
      </c>
      <c r="H3956" s="14">
        <v>69</v>
      </c>
      <c r="I3956" s="14">
        <v>7.2463768115942004E-2</v>
      </c>
    </row>
    <row r="3957" spans="1:9" x14ac:dyDescent="0.35">
      <c r="A3957" s="14">
        <v>2013</v>
      </c>
      <c r="B3957" s="14" t="s">
        <v>30</v>
      </c>
      <c r="C3957" s="14" t="s">
        <v>163</v>
      </c>
      <c r="D3957" s="14">
        <v>2005</v>
      </c>
      <c r="E3957" s="14">
        <f>data_filtered[[#This Row],[test_year]]-data_filtered[[#This Row],[model_year]]</f>
        <v>8</v>
      </c>
      <c r="F3957" s="14">
        <v>64</v>
      </c>
      <c r="G3957" s="14">
        <v>5</v>
      </c>
      <c r="H3957" s="14">
        <v>69</v>
      </c>
      <c r="I3957" s="14">
        <v>7.2463768115942004E-2</v>
      </c>
    </row>
    <row r="3958" spans="1:9" x14ac:dyDescent="0.35">
      <c r="A3958" s="13">
        <v>2013</v>
      </c>
      <c r="B3958" s="13" t="s">
        <v>30</v>
      </c>
      <c r="C3958" s="13" t="s">
        <v>126</v>
      </c>
      <c r="D3958" s="13">
        <v>2011</v>
      </c>
      <c r="E3958" s="14">
        <f>data_filtered[[#This Row],[test_year]]-data_filtered[[#This Row],[model_year]]</f>
        <v>2</v>
      </c>
      <c r="F3958" s="13">
        <v>64</v>
      </c>
      <c r="G3958" s="13">
        <v>5</v>
      </c>
      <c r="H3958" s="13">
        <v>69</v>
      </c>
      <c r="I3958" s="13">
        <v>7.2463768115942004E-2</v>
      </c>
    </row>
    <row r="3959" spans="1:9" x14ac:dyDescent="0.35">
      <c r="A3959" s="13">
        <v>2013</v>
      </c>
      <c r="B3959" s="13" t="s">
        <v>67</v>
      </c>
      <c r="C3959" s="13" t="s">
        <v>145</v>
      </c>
      <c r="D3959" s="13">
        <v>1994</v>
      </c>
      <c r="E3959" s="14">
        <f>data_filtered[[#This Row],[test_year]]-data_filtered[[#This Row],[model_year]]</f>
        <v>19</v>
      </c>
      <c r="F3959" s="13">
        <v>64</v>
      </c>
      <c r="G3959" s="13">
        <v>5</v>
      </c>
      <c r="H3959" s="13">
        <v>69</v>
      </c>
      <c r="I3959" s="13">
        <v>7.2463768115942004E-2</v>
      </c>
    </row>
    <row r="3960" spans="1:9" x14ac:dyDescent="0.35">
      <c r="A3960" s="13">
        <v>2014</v>
      </c>
      <c r="B3960" s="13" t="s">
        <v>24</v>
      </c>
      <c r="C3960" s="13" t="s">
        <v>246</v>
      </c>
      <c r="D3960" s="13">
        <v>2007</v>
      </c>
      <c r="E3960" s="14">
        <f>data_filtered[[#This Row],[test_year]]-data_filtered[[#This Row],[model_year]]</f>
        <v>7</v>
      </c>
      <c r="F3960" s="13">
        <v>64</v>
      </c>
      <c r="G3960" s="13">
        <v>5</v>
      </c>
      <c r="H3960" s="13">
        <v>69</v>
      </c>
      <c r="I3960" s="13">
        <v>7.2463768115942004E-2</v>
      </c>
    </row>
    <row r="3961" spans="1:9" x14ac:dyDescent="0.35">
      <c r="A3961" s="13">
        <v>2014</v>
      </c>
      <c r="B3961" s="13" t="s">
        <v>26</v>
      </c>
      <c r="C3961" s="13" t="s">
        <v>201</v>
      </c>
      <c r="D3961" s="13">
        <v>2001</v>
      </c>
      <c r="E3961" s="14">
        <f>data_filtered[[#This Row],[test_year]]-data_filtered[[#This Row],[model_year]]</f>
        <v>13</v>
      </c>
      <c r="F3961" s="13">
        <v>64</v>
      </c>
      <c r="G3961" s="13">
        <v>5</v>
      </c>
      <c r="H3961" s="13">
        <v>69</v>
      </c>
      <c r="I3961" s="13">
        <v>7.2463768115942004E-2</v>
      </c>
    </row>
    <row r="3962" spans="1:9" x14ac:dyDescent="0.35">
      <c r="A3962" s="14">
        <v>2015</v>
      </c>
      <c r="B3962" s="14" t="s">
        <v>24</v>
      </c>
      <c r="C3962" s="14" t="s">
        <v>238</v>
      </c>
      <c r="D3962" s="14">
        <v>2005</v>
      </c>
      <c r="E3962" s="14">
        <f>data_filtered[[#This Row],[test_year]]-data_filtered[[#This Row],[model_year]]</f>
        <v>10</v>
      </c>
      <c r="F3962" s="14">
        <v>64</v>
      </c>
      <c r="G3962" s="14">
        <v>5</v>
      </c>
      <c r="H3962" s="14">
        <v>69</v>
      </c>
      <c r="I3962" s="14">
        <v>7.2463768115942004E-2</v>
      </c>
    </row>
    <row r="3963" spans="1:9" x14ac:dyDescent="0.35">
      <c r="A3963" s="13">
        <v>2016</v>
      </c>
      <c r="B3963" s="13" t="s">
        <v>58</v>
      </c>
      <c r="C3963" s="13" t="s">
        <v>142</v>
      </c>
      <c r="D3963" s="13">
        <v>2006</v>
      </c>
      <c r="E3963" s="14">
        <f>data_filtered[[#This Row],[test_year]]-data_filtered[[#This Row],[model_year]]</f>
        <v>10</v>
      </c>
      <c r="F3963" s="13">
        <v>64</v>
      </c>
      <c r="G3963" s="13">
        <v>5</v>
      </c>
      <c r="H3963" s="13">
        <v>69</v>
      </c>
      <c r="I3963" s="13">
        <v>7.2463768115942004E-2</v>
      </c>
    </row>
    <row r="3964" spans="1:9" x14ac:dyDescent="0.35">
      <c r="A3964" s="14">
        <v>2016</v>
      </c>
      <c r="B3964" s="14" t="s">
        <v>67</v>
      </c>
      <c r="C3964" s="14" t="s">
        <v>77</v>
      </c>
      <c r="D3964" s="14">
        <v>2007</v>
      </c>
      <c r="E3964" s="14">
        <f>data_filtered[[#This Row],[test_year]]-data_filtered[[#This Row],[model_year]]</f>
        <v>9</v>
      </c>
      <c r="F3964" s="14">
        <v>64</v>
      </c>
      <c r="G3964" s="14">
        <v>5</v>
      </c>
      <c r="H3964" s="14">
        <v>69</v>
      </c>
      <c r="I3964" s="14">
        <v>7.2463768115942004E-2</v>
      </c>
    </row>
    <row r="3965" spans="1:9" x14ac:dyDescent="0.35">
      <c r="A3965" s="13">
        <v>2017</v>
      </c>
      <c r="B3965" s="13" t="s">
        <v>26</v>
      </c>
      <c r="C3965" s="13" t="s">
        <v>35</v>
      </c>
      <c r="D3965" s="13">
        <v>1996</v>
      </c>
      <c r="E3965" s="14">
        <f>data_filtered[[#This Row],[test_year]]-data_filtered[[#This Row],[model_year]]</f>
        <v>21</v>
      </c>
      <c r="F3965" s="13">
        <v>64</v>
      </c>
      <c r="G3965" s="13">
        <v>5</v>
      </c>
      <c r="H3965" s="13">
        <v>69</v>
      </c>
      <c r="I3965" s="13">
        <v>7.2463768115942004E-2</v>
      </c>
    </row>
    <row r="3966" spans="1:9" x14ac:dyDescent="0.35">
      <c r="A3966" s="14">
        <v>2017</v>
      </c>
      <c r="B3966" s="14" t="s">
        <v>26</v>
      </c>
      <c r="C3966" s="14" t="s">
        <v>111</v>
      </c>
      <c r="D3966" s="14">
        <v>2005</v>
      </c>
      <c r="E3966" s="14">
        <f>data_filtered[[#This Row],[test_year]]-data_filtered[[#This Row],[model_year]]</f>
        <v>12</v>
      </c>
      <c r="F3966" s="14">
        <v>64</v>
      </c>
      <c r="G3966" s="14">
        <v>5</v>
      </c>
      <c r="H3966" s="14">
        <v>69</v>
      </c>
      <c r="I3966" s="14">
        <v>7.2463768115942004E-2</v>
      </c>
    </row>
    <row r="3967" spans="1:9" x14ac:dyDescent="0.35">
      <c r="A3967" s="13">
        <v>2014</v>
      </c>
      <c r="B3967" s="13" t="s">
        <v>30</v>
      </c>
      <c r="C3967" s="13" t="s">
        <v>44</v>
      </c>
      <c r="D3967" s="13">
        <v>2007</v>
      </c>
      <c r="E3967" s="14">
        <f>data_filtered[[#This Row],[test_year]]-data_filtered[[#This Row],[model_year]]</f>
        <v>7</v>
      </c>
      <c r="F3967" s="13">
        <v>141</v>
      </c>
      <c r="G3967" s="13">
        <v>11</v>
      </c>
      <c r="H3967" s="13">
        <v>152</v>
      </c>
      <c r="I3967" s="13">
        <v>7.2368421052631596E-2</v>
      </c>
    </row>
    <row r="3968" spans="1:9" x14ac:dyDescent="0.35">
      <c r="A3968" s="14">
        <v>2013</v>
      </c>
      <c r="B3968" s="14" t="s">
        <v>42</v>
      </c>
      <c r="C3968" s="14" t="s">
        <v>43</v>
      </c>
      <c r="D3968" s="14">
        <v>2005</v>
      </c>
      <c r="E3968" s="14">
        <f>data_filtered[[#This Row],[test_year]]-data_filtered[[#This Row],[model_year]]</f>
        <v>8</v>
      </c>
      <c r="F3968" s="14">
        <v>295</v>
      </c>
      <c r="G3968" s="14">
        <v>23</v>
      </c>
      <c r="H3968" s="14">
        <v>318</v>
      </c>
      <c r="I3968" s="14">
        <v>7.2327044025157203E-2</v>
      </c>
    </row>
    <row r="3969" spans="1:9" x14ac:dyDescent="0.35">
      <c r="A3969" s="14">
        <v>2014</v>
      </c>
      <c r="B3969" s="14" t="s">
        <v>52</v>
      </c>
      <c r="C3969" s="14" t="s">
        <v>74</v>
      </c>
      <c r="D3969" s="14">
        <v>2007</v>
      </c>
      <c r="E3969" s="14">
        <f>data_filtered[[#This Row],[test_year]]-data_filtered[[#This Row],[model_year]]</f>
        <v>7</v>
      </c>
      <c r="F3969" s="14">
        <v>154</v>
      </c>
      <c r="G3969" s="14">
        <v>12</v>
      </c>
      <c r="H3969" s="14">
        <v>166</v>
      </c>
      <c r="I3969" s="14">
        <v>7.2289156626505993E-2</v>
      </c>
    </row>
    <row r="3970" spans="1:9" x14ac:dyDescent="0.35">
      <c r="A3970" s="13">
        <v>2013</v>
      </c>
      <c r="B3970" s="13" t="s">
        <v>98</v>
      </c>
      <c r="C3970" s="13" t="s">
        <v>41</v>
      </c>
      <c r="D3970" s="13">
        <v>2002</v>
      </c>
      <c r="E3970" s="14">
        <f>data_filtered[[#This Row],[test_year]]-data_filtered[[#This Row],[model_year]]</f>
        <v>11</v>
      </c>
      <c r="F3970" s="13">
        <v>77</v>
      </c>
      <c r="G3970" s="13">
        <v>6</v>
      </c>
      <c r="H3970" s="13">
        <v>83</v>
      </c>
      <c r="I3970" s="13">
        <v>7.2289156626505993E-2</v>
      </c>
    </row>
    <row r="3971" spans="1:9" x14ac:dyDescent="0.35">
      <c r="A3971" s="13">
        <v>2014</v>
      </c>
      <c r="B3971" s="13" t="s">
        <v>33</v>
      </c>
      <c r="C3971" s="13" t="s">
        <v>235</v>
      </c>
      <c r="D3971" s="13">
        <v>2002</v>
      </c>
      <c r="E3971" s="14">
        <f>data_filtered[[#This Row],[test_year]]-data_filtered[[#This Row],[model_year]]</f>
        <v>12</v>
      </c>
      <c r="F3971" s="13">
        <v>77</v>
      </c>
      <c r="G3971" s="13">
        <v>6</v>
      </c>
      <c r="H3971" s="13">
        <v>83</v>
      </c>
      <c r="I3971" s="13">
        <v>7.2289156626505993E-2</v>
      </c>
    </row>
    <row r="3972" spans="1:9" x14ac:dyDescent="0.35">
      <c r="A3972" s="14">
        <v>2015</v>
      </c>
      <c r="B3972" s="14" t="s">
        <v>52</v>
      </c>
      <c r="C3972" s="14" t="s">
        <v>74</v>
      </c>
      <c r="D3972" s="14">
        <v>2011</v>
      </c>
      <c r="E3972" s="14">
        <f>data_filtered[[#This Row],[test_year]]-data_filtered[[#This Row],[model_year]]</f>
        <v>4</v>
      </c>
      <c r="F3972" s="14">
        <v>77</v>
      </c>
      <c r="G3972" s="14">
        <v>6</v>
      </c>
      <c r="H3972" s="14">
        <v>83</v>
      </c>
      <c r="I3972" s="14">
        <v>7.2289156626505993E-2</v>
      </c>
    </row>
    <row r="3973" spans="1:9" x14ac:dyDescent="0.35">
      <c r="A3973" s="14">
        <v>2017</v>
      </c>
      <c r="B3973" s="14" t="s">
        <v>118</v>
      </c>
      <c r="C3973" s="14" t="s">
        <v>119</v>
      </c>
      <c r="D3973" s="14">
        <v>2009</v>
      </c>
      <c r="E3973" s="14">
        <f>data_filtered[[#This Row],[test_year]]-data_filtered[[#This Row],[model_year]]</f>
        <v>8</v>
      </c>
      <c r="F3973" s="14">
        <v>77</v>
      </c>
      <c r="G3973" s="14">
        <v>6</v>
      </c>
      <c r="H3973" s="14">
        <v>83</v>
      </c>
      <c r="I3973" s="14">
        <v>7.2289156626505993E-2</v>
      </c>
    </row>
    <row r="3974" spans="1:9" x14ac:dyDescent="0.35">
      <c r="A3974" s="14">
        <v>2017</v>
      </c>
      <c r="B3974" s="14" t="s">
        <v>58</v>
      </c>
      <c r="C3974" s="14">
        <v>200</v>
      </c>
      <c r="D3974" s="14">
        <v>2016</v>
      </c>
      <c r="E3974" s="14">
        <f>data_filtered[[#This Row],[test_year]]-data_filtered[[#This Row],[model_year]]</f>
        <v>1</v>
      </c>
      <c r="F3974" s="14">
        <v>77</v>
      </c>
      <c r="G3974" s="14">
        <v>6</v>
      </c>
      <c r="H3974" s="14">
        <v>83</v>
      </c>
      <c r="I3974" s="14">
        <v>7.2289156626505993E-2</v>
      </c>
    </row>
    <row r="3975" spans="1:9" x14ac:dyDescent="0.35">
      <c r="A3975" s="13">
        <v>2017</v>
      </c>
      <c r="B3975" s="13" t="s">
        <v>92</v>
      </c>
      <c r="C3975" s="13" t="s">
        <v>167</v>
      </c>
      <c r="D3975" s="13">
        <v>2008</v>
      </c>
      <c r="E3975" s="14">
        <f>data_filtered[[#This Row],[test_year]]-data_filtered[[#This Row],[model_year]]</f>
        <v>9</v>
      </c>
      <c r="F3975" s="13">
        <v>77</v>
      </c>
      <c r="G3975" s="13">
        <v>6</v>
      </c>
      <c r="H3975" s="13">
        <v>83</v>
      </c>
      <c r="I3975" s="13">
        <v>7.2289156626505993E-2</v>
      </c>
    </row>
    <row r="3976" spans="1:9" x14ac:dyDescent="0.35">
      <c r="A3976" s="13">
        <v>2017</v>
      </c>
      <c r="B3976" s="13" t="s">
        <v>26</v>
      </c>
      <c r="C3976" s="13" t="s">
        <v>111</v>
      </c>
      <c r="D3976" s="13">
        <v>2001</v>
      </c>
      <c r="E3976" s="14">
        <f>data_filtered[[#This Row],[test_year]]-data_filtered[[#This Row],[model_year]]</f>
        <v>16</v>
      </c>
      <c r="F3976" s="13">
        <v>77</v>
      </c>
      <c r="G3976" s="13">
        <v>6</v>
      </c>
      <c r="H3976" s="13">
        <v>83</v>
      </c>
      <c r="I3976" s="13">
        <v>7.2289156626505993E-2</v>
      </c>
    </row>
    <row r="3977" spans="1:9" x14ac:dyDescent="0.35">
      <c r="A3977" s="13">
        <v>2015</v>
      </c>
      <c r="B3977" s="13" t="s">
        <v>26</v>
      </c>
      <c r="C3977" s="13" t="s">
        <v>78</v>
      </c>
      <c r="D3977" s="13">
        <v>2000</v>
      </c>
      <c r="E3977" s="14">
        <f>data_filtered[[#This Row],[test_year]]-data_filtered[[#This Row],[model_year]]</f>
        <v>15</v>
      </c>
      <c r="F3977" s="13">
        <v>90</v>
      </c>
      <c r="G3977" s="13">
        <v>7</v>
      </c>
      <c r="H3977" s="13">
        <v>97</v>
      </c>
      <c r="I3977" s="13">
        <v>7.2164948453608199E-2</v>
      </c>
    </row>
    <row r="3978" spans="1:9" x14ac:dyDescent="0.35">
      <c r="A3978" s="13">
        <v>2017</v>
      </c>
      <c r="B3978" s="13" t="s">
        <v>58</v>
      </c>
      <c r="C3978" s="13" t="s">
        <v>76</v>
      </c>
      <c r="D3978" s="13">
        <v>2010</v>
      </c>
      <c r="E3978" s="14">
        <f>data_filtered[[#This Row],[test_year]]-data_filtered[[#This Row],[model_year]]</f>
        <v>7</v>
      </c>
      <c r="F3978" s="13">
        <v>90</v>
      </c>
      <c r="G3978" s="13">
        <v>7</v>
      </c>
      <c r="H3978" s="13">
        <v>97</v>
      </c>
      <c r="I3978" s="13">
        <v>7.2164948453608199E-2</v>
      </c>
    </row>
    <row r="3979" spans="1:9" x14ac:dyDescent="0.35">
      <c r="A3979" s="13">
        <v>2013</v>
      </c>
      <c r="B3979" s="13" t="s">
        <v>37</v>
      </c>
      <c r="C3979" s="13" t="s">
        <v>59</v>
      </c>
      <c r="D3979" s="13">
        <v>2009</v>
      </c>
      <c r="E3979" s="14">
        <f>data_filtered[[#This Row],[test_year]]-data_filtered[[#This Row],[model_year]]</f>
        <v>4</v>
      </c>
      <c r="F3979" s="13">
        <v>103</v>
      </c>
      <c r="G3979" s="13">
        <v>8</v>
      </c>
      <c r="H3979" s="13">
        <v>111</v>
      </c>
      <c r="I3979" s="13">
        <v>7.2072072072072099E-2</v>
      </c>
    </row>
    <row r="3980" spans="1:9" x14ac:dyDescent="0.35">
      <c r="A3980" s="14">
        <v>2013</v>
      </c>
      <c r="B3980" s="14" t="s">
        <v>42</v>
      </c>
      <c r="C3980" s="14" t="s">
        <v>43</v>
      </c>
      <c r="D3980" s="14">
        <v>2004</v>
      </c>
      <c r="E3980" s="14">
        <f>data_filtered[[#This Row],[test_year]]-data_filtered[[#This Row],[model_year]]</f>
        <v>9</v>
      </c>
      <c r="F3980" s="14">
        <v>219</v>
      </c>
      <c r="G3980" s="14">
        <v>17</v>
      </c>
      <c r="H3980" s="14">
        <v>236</v>
      </c>
      <c r="I3980" s="14">
        <v>7.2033898305084804E-2</v>
      </c>
    </row>
    <row r="3981" spans="1:9" x14ac:dyDescent="0.35">
      <c r="A3981" s="14">
        <v>2015</v>
      </c>
      <c r="B3981" s="14" t="s">
        <v>94</v>
      </c>
      <c r="C3981" s="14" t="s">
        <v>95</v>
      </c>
      <c r="D3981" s="14">
        <v>2003</v>
      </c>
      <c r="E3981" s="14">
        <f>data_filtered[[#This Row],[test_year]]-data_filtered[[#This Row],[model_year]]</f>
        <v>12</v>
      </c>
      <c r="F3981" s="14">
        <v>116</v>
      </c>
      <c r="G3981" s="14">
        <v>9</v>
      </c>
      <c r="H3981" s="14">
        <v>125</v>
      </c>
      <c r="I3981" s="14">
        <v>7.1999999999999995E-2</v>
      </c>
    </row>
    <row r="3982" spans="1:9" x14ac:dyDescent="0.35">
      <c r="A3982" s="14">
        <v>2016</v>
      </c>
      <c r="B3982" s="14" t="s">
        <v>33</v>
      </c>
      <c r="C3982" s="14" t="s">
        <v>86</v>
      </c>
      <c r="D3982" s="14">
        <v>2008</v>
      </c>
      <c r="E3982" s="14">
        <f>data_filtered[[#This Row],[test_year]]-data_filtered[[#This Row],[model_year]]</f>
        <v>8</v>
      </c>
      <c r="F3982" s="14">
        <v>116</v>
      </c>
      <c r="G3982" s="14">
        <v>9</v>
      </c>
      <c r="H3982" s="14">
        <v>125</v>
      </c>
      <c r="I3982" s="14">
        <v>7.1999999999999995E-2</v>
      </c>
    </row>
    <row r="3983" spans="1:9" x14ac:dyDescent="0.35">
      <c r="A3983" s="14">
        <v>2017</v>
      </c>
      <c r="B3983" s="14" t="s">
        <v>67</v>
      </c>
      <c r="C3983" s="14" t="s">
        <v>77</v>
      </c>
      <c r="D3983" s="14">
        <v>2014</v>
      </c>
      <c r="E3983" s="14">
        <f>data_filtered[[#This Row],[test_year]]-data_filtered[[#This Row],[model_year]]</f>
        <v>3</v>
      </c>
      <c r="F3983" s="14">
        <v>116</v>
      </c>
      <c r="G3983" s="14">
        <v>9</v>
      </c>
      <c r="H3983" s="14">
        <v>125</v>
      </c>
      <c r="I3983" s="14">
        <v>7.1999999999999995E-2</v>
      </c>
    </row>
    <row r="3984" spans="1:9" x14ac:dyDescent="0.35">
      <c r="A3984" s="13">
        <v>2013</v>
      </c>
      <c r="B3984" s="13" t="s">
        <v>30</v>
      </c>
      <c r="C3984" s="13" t="s">
        <v>36</v>
      </c>
      <c r="D3984" s="13">
        <v>2009</v>
      </c>
      <c r="E3984" s="14">
        <f>data_filtered[[#This Row],[test_year]]-data_filtered[[#This Row],[model_year]]</f>
        <v>4</v>
      </c>
      <c r="F3984" s="13">
        <v>181</v>
      </c>
      <c r="G3984" s="13">
        <v>14</v>
      </c>
      <c r="H3984" s="13">
        <v>195</v>
      </c>
      <c r="I3984" s="13">
        <v>7.1794871794871803E-2</v>
      </c>
    </row>
    <row r="3985" spans="1:9" x14ac:dyDescent="0.35">
      <c r="A3985" s="13">
        <v>2016</v>
      </c>
      <c r="B3985" s="13" t="s">
        <v>24</v>
      </c>
      <c r="C3985" s="13" t="s">
        <v>29</v>
      </c>
      <c r="D3985" s="13">
        <v>2011</v>
      </c>
      <c r="E3985" s="14">
        <f>data_filtered[[#This Row],[test_year]]-data_filtered[[#This Row],[model_year]]</f>
        <v>5</v>
      </c>
      <c r="F3985" s="13">
        <v>220</v>
      </c>
      <c r="G3985" s="13">
        <v>17</v>
      </c>
      <c r="H3985" s="13">
        <v>237</v>
      </c>
      <c r="I3985" s="13">
        <v>7.1729957805907199E-2</v>
      </c>
    </row>
    <row r="3986" spans="1:9" x14ac:dyDescent="0.35">
      <c r="A3986" s="14">
        <v>2015</v>
      </c>
      <c r="B3986" s="14" t="s">
        <v>42</v>
      </c>
      <c r="C3986" s="14" t="s">
        <v>43</v>
      </c>
      <c r="D3986" s="14">
        <v>2005</v>
      </c>
      <c r="E3986" s="14">
        <f>data_filtered[[#This Row],[test_year]]-data_filtered[[#This Row],[model_year]]</f>
        <v>10</v>
      </c>
      <c r="F3986" s="14">
        <v>259</v>
      </c>
      <c r="G3986" s="14">
        <v>20</v>
      </c>
      <c r="H3986" s="14">
        <v>279</v>
      </c>
      <c r="I3986" s="14">
        <v>7.1684587813620096E-2</v>
      </c>
    </row>
    <row r="3987" spans="1:9" x14ac:dyDescent="0.35">
      <c r="A3987" s="13">
        <v>2013</v>
      </c>
      <c r="B3987" s="13" t="s">
        <v>30</v>
      </c>
      <c r="C3987" s="13" t="s">
        <v>36</v>
      </c>
      <c r="D3987" s="13">
        <v>2005</v>
      </c>
      <c r="E3987" s="14">
        <f>data_filtered[[#This Row],[test_year]]-data_filtered[[#This Row],[model_year]]</f>
        <v>8</v>
      </c>
      <c r="F3987" s="13">
        <v>260</v>
      </c>
      <c r="G3987" s="13">
        <v>20</v>
      </c>
      <c r="H3987" s="13">
        <v>280</v>
      </c>
      <c r="I3987" s="13">
        <v>7.1428571428571397E-2</v>
      </c>
    </row>
    <row r="3988" spans="1:9" x14ac:dyDescent="0.35">
      <c r="A3988" s="14">
        <v>2013</v>
      </c>
      <c r="B3988" s="14" t="s">
        <v>24</v>
      </c>
      <c r="C3988" s="14" t="s">
        <v>41</v>
      </c>
      <c r="D3988" s="14">
        <v>2006</v>
      </c>
      <c r="E3988" s="14">
        <f>data_filtered[[#This Row],[test_year]]-data_filtered[[#This Row],[model_year]]</f>
        <v>7</v>
      </c>
      <c r="F3988" s="14">
        <v>247</v>
      </c>
      <c r="G3988" s="14">
        <v>19</v>
      </c>
      <c r="H3988" s="14">
        <v>266</v>
      </c>
      <c r="I3988" s="14">
        <v>7.1428571428571397E-2</v>
      </c>
    </row>
    <row r="3989" spans="1:9" x14ac:dyDescent="0.35">
      <c r="A3989" s="14">
        <v>2014</v>
      </c>
      <c r="B3989" s="14" t="s">
        <v>26</v>
      </c>
      <c r="C3989" s="14" t="s">
        <v>35</v>
      </c>
      <c r="D3989" s="14">
        <v>1998</v>
      </c>
      <c r="E3989" s="14">
        <f>data_filtered[[#This Row],[test_year]]-data_filtered[[#This Row],[model_year]]</f>
        <v>16</v>
      </c>
      <c r="F3989" s="14">
        <v>130</v>
      </c>
      <c r="G3989" s="14">
        <v>10</v>
      </c>
      <c r="H3989" s="14">
        <v>140</v>
      </c>
      <c r="I3989" s="14">
        <v>7.1428571428571397E-2</v>
      </c>
    </row>
    <row r="3990" spans="1:9" x14ac:dyDescent="0.35">
      <c r="A3990" s="14">
        <v>2015</v>
      </c>
      <c r="B3990" s="14" t="s">
        <v>33</v>
      </c>
      <c r="C3990" s="14" t="s">
        <v>86</v>
      </c>
      <c r="D3990" s="14">
        <v>2013</v>
      </c>
      <c r="E3990" s="14">
        <f>data_filtered[[#This Row],[test_year]]-data_filtered[[#This Row],[model_year]]</f>
        <v>2</v>
      </c>
      <c r="F3990" s="14">
        <v>117</v>
      </c>
      <c r="G3990" s="14">
        <v>9</v>
      </c>
      <c r="H3990" s="14">
        <v>126</v>
      </c>
      <c r="I3990" s="14">
        <v>7.1428571428571397E-2</v>
      </c>
    </row>
    <row r="3991" spans="1:9" x14ac:dyDescent="0.35">
      <c r="A3991" s="14">
        <v>2016</v>
      </c>
      <c r="B3991" s="14" t="s">
        <v>30</v>
      </c>
      <c r="C3991" s="14" t="s">
        <v>75</v>
      </c>
      <c r="D3991" s="14">
        <v>2012</v>
      </c>
      <c r="E3991" s="14">
        <f>data_filtered[[#This Row],[test_year]]-data_filtered[[#This Row],[model_year]]</f>
        <v>4</v>
      </c>
      <c r="F3991" s="14">
        <v>104</v>
      </c>
      <c r="G3991" s="14">
        <v>8</v>
      </c>
      <c r="H3991" s="14">
        <v>112</v>
      </c>
      <c r="I3991" s="14">
        <v>7.1428571428571397E-2</v>
      </c>
    </row>
    <row r="3992" spans="1:9" x14ac:dyDescent="0.35">
      <c r="A3992" s="14">
        <v>2013</v>
      </c>
      <c r="B3992" s="14" t="s">
        <v>42</v>
      </c>
      <c r="C3992" s="14" t="s">
        <v>45</v>
      </c>
      <c r="D3992" s="14">
        <v>2000</v>
      </c>
      <c r="E3992" s="14">
        <f>data_filtered[[#This Row],[test_year]]-data_filtered[[#This Row],[model_year]]</f>
        <v>13</v>
      </c>
      <c r="F3992" s="14">
        <v>91</v>
      </c>
      <c r="G3992" s="14">
        <v>7</v>
      </c>
      <c r="H3992" s="14">
        <v>98</v>
      </c>
      <c r="I3992" s="14">
        <v>7.1428571428571397E-2</v>
      </c>
    </row>
    <row r="3993" spans="1:9" x14ac:dyDescent="0.35">
      <c r="A3993" s="14">
        <v>2014</v>
      </c>
      <c r="B3993" s="14" t="s">
        <v>30</v>
      </c>
      <c r="C3993" s="14" t="s">
        <v>163</v>
      </c>
      <c r="D3993" s="14">
        <v>2005</v>
      </c>
      <c r="E3993" s="14">
        <f>data_filtered[[#This Row],[test_year]]-data_filtered[[#This Row],[model_year]]</f>
        <v>9</v>
      </c>
      <c r="F3993" s="14">
        <v>91</v>
      </c>
      <c r="G3993" s="14">
        <v>7</v>
      </c>
      <c r="H3993" s="14">
        <v>98</v>
      </c>
      <c r="I3993" s="14">
        <v>7.1428571428571397E-2</v>
      </c>
    </row>
    <row r="3994" spans="1:9" x14ac:dyDescent="0.35">
      <c r="A3994" s="14">
        <v>2017</v>
      </c>
      <c r="B3994" s="14" t="s">
        <v>37</v>
      </c>
      <c r="C3994" s="14" t="s">
        <v>38</v>
      </c>
      <c r="D3994" s="14">
        <v>2003</v>
      </c>
      <c r="E3994" s="14">
        <f>data_filtered[[#This Row],[test_year]]-data_filtered[[#This Row],[model_year]]</f>
        <v>14</v>
      </c>
      <c r="F3994" s="14">
        <v>91</v>
      </c>
      <c r="G3994" s="14">
        <v>7</v>
      </c>
      <c r="H3994" s="14">
        <v>98</v>
      </c>
      <c r="I3994" s="14">
        <v>7.1428571428571397E-2</v>
      </c>
    </row>
    <row r="3995" spans="1:9" x14ac:dyDescent="0.35">
      <c r="A3995" s="14">
        <v>2016</v>
      </c>
      <c r="B3995" s="14" t="s">
        <v>67</v>
      </c>
      <c r="C3995" s="14" t="s">
        <v>68</v>
      </c>
      <c r="D3995" s="14">
        <v>1998</v>
      </c>
      <c r="E3995" s="14">
        <f>data_filtered[[#This Row],[test_year]]-data_filtered[[#This Row],[model_year]]</f>
        <v>18</v>
      </c>
      <c r="F3995" s="14">
        <v>78</v>
      </c>
      <c r="G3995" s="14">
        <v>6</v>
      </c>
      <c r="H3995" s="14">
        <v>84</v>
      </c>
      <c r="I3995" s="14">
        <v>7.1428571428571397E-2</v>
      </c>
    </row>
    <row r="3996" spans="1:9" x14ac:dyDescent="0.35">
      <c r="A3996" s="14">
        <v>2013</v>
      </c>
      <c r="B3996" s="14" t="s">
        <v>30</v>
      </c>
      <c r="C3996" s="14" t="s">
        <v>132</v>
      </c>
      <c r="D3996" s="14">
        <v>2002</v>
      </c>
      <c r="E3996" s="14">
        <f>data_filtered[[#This Row],[test_year]]-data_filtered[[#This Row],[model_year]]</f>
        <v>11</v>
      </c>
      <c r="F3996" s="14">
        <v>65</v>
      </c>
      <c r="G3996" s="14">
        <v>5</v>
      </c>
      <c r="H3996" s="14">
        <v>70</v>
      </c>
      <c r="I3996" s="14">
        <v>7.1428571428571397E-2</v>
      </c>
    </row>
    <row r="3997" spans="1:9" x14ac:dyDescent="0.35">
      <c r="A3997" s="13">
        <v>2014</v>
      </c>
      <c r="B3997" s="13" t="s">
        <v>52</v>
      </c>
      <c r="C3997" s="13" t="s">
        <v>74</v>
      </c>
      <c r="D3997" s="13">
        <v>2013</v>
      </c>
      <c r="E3997" s="14">
        <f>data_filtered[[#This Row],[test_year]]-data_filtered[[#This Row],[model_year]]</f>
        <v>1</v>
      </c>
      <c r="F3997" s="13">
        <v>65</v>
      </c>
      <c r="G3997" s="13">
        <v>5</v>
      </c>
      <c r="H3997" s="13">
        <v>70</v>
      </c>
      <c r="I3997" s="13">
        <v>7.1428571428571397E-2</v>
      </c>
    </row>
    <row r="3998" spans="1:9" x14ac:dyDescent="0.35">
      <c r="A3998" s="14">
        <v>2015</v>
      </c>
      <c r="B3998" s="14" t="s">
        <v>30</v>
      </c>
      <c r="C3998" s="14" t="s">
        <v>274</v>
      </c>
      <c r="D3998" s="14">
        <v>2006</v>
      </c>
      <c r="E3998" s="14">
        <f>data_filtered[[#This Row],[test_year]]-data_filtered[[#This Row],[model_year]]</f>
        <v>9</v>
      </c>
      <c r="F3998" s="14">
        <v>65</v>
      </c>
      <c r="G3998" s="14">
        <v>5</v>
      </c>
      <c r="H3998" s="14">
        <v>70</v>
      </c>
      <c r="I3998" s="14">
        <v>7.1428571428571397E-2</v>
      </c>
    </row>
    <row r="3999" spans="1:9" x14ac:dyDescent="0.35">
      <c r="A3999" s="13">
        <v>2015</v>
      </c>
      <c r="B3999" s="13" t="s">
        <v>67</v>
      </c>
      <c r="C3999" s="13" t="s">
        <v>68</v>
      </c>
      <c r="D3999" s="13">
        <v>2001</v>
      </c>
      <c r="E3999" s="14">
        <f>data_filtered[[#This Row],[test_year]]-data_filtered[[#This Row],[model_year]]</f>
        <v>14</v>
      </c>
      <c r="F3999" s="13">
        <v>65</v>
      </c>
      <c r="G3999" s="13">
        <v>5</v>
      </c>
      <c r="H3999" s="13">
        <v>70</v>
      </c>
      <c r="I3999" s="13">
        <v>7.1428571428571397E-2</v>
      </c>
    </row>
    <row r="4000" spans="1:9" x14ac:dyDescent="0.35">
      <c r="A4000" s="13">
        <v>2017</v>
      </c>
      <c r="B4000" s="13" t="s">
        <v>24</v>
      </c>
      <c r="C4000" s="13" t="s">
        <v>89</v>
      </c>
      <c r="D4000" s="13">
        <v>2014</v>
      </c>
      <c r="E4000" s="14">
        <f>data_filtered[[#This Row],[test_year]]-data_filtered[[#This Row],[model_year]]</f>
        <v>3</v>
      </c>
      <c r="F4000" s="13">
        <v>65</v>
      </c>
      <c r="G4000" s="13">
        <v>5</v>
      </c>
      <c r="H4000" s="13">
        <v>70</v>
      </c>
      <c r="I4000" s="13">
        <v>7.1428571428571397E-2</v>
      </c>
    </row>
    <row r="4001" spans="1:9" x14ac:dyDescent="0.35">
      <c r="A4001" s="14">
        <v>2017</v>
      </c>
      <c r="B4001" s="14" t="s">
        <v>26</v>
      </c>
      <c r="C4001" s="14" t="s">
        <v>88</v>
      </c>
      <c r="D4001" s="14">
        <v>1996</v>
      </c>
      <c r="E4001" s="14">
        <f>data_filtered[[#This Row],[test_year]]-data_filtered[[#This Row],[model_year]]</f>
        <v>21</v>
      </c>
      <c r="F4001" s="14">
        <v>65</v>
      </c>
      <c r="G4001" s="14">
        <v>5</v>
      </c>
      <c r="H4001" s="14">
        <v>70</v>
      </c>
      <c r="I4001" s="14">
        <v>7.1428571428571397E-2</v>
      </c>
    </row>
    <row r="4002" spans="1:9" x14ac:dyDescent="0.35">
      <c r="A4002" s="13">
        <v>2014</v>
      </c>
      <c r="B4002" s="13" t="s">
        <v>190</v>
      </c>
      <c r="C4002" s="13" t="s">
        <v>191</v>
      </c>
      <c r="D4002" s="13">
        <v>2004</v>
      </c>
      <c r="E4002" s="14">
        <f>data_filtered[[#This Row],[test_year]]-data_filtered[[#This Row],[model_year]]</f>
        <v>10</v>
      </c>
      <c r="F4002" s="13">
        <v>52</v>
      </c>
      <c r="G4002" s="13">
        <v>4</v>
      </c>
      <c r="H4002" s="13">
        <v>56</v>
      </c>
      <c r="I4002" s="13">
        <v>7.1428571428571397E-2</v>
      </c>
    </row>
    <row r="4003" spans="1:9" x14ac:dyDescent="0.35">
      <c r="A4003" s="14">
        <v>2014</v>
      </c>
      <c r="B4003" s="14" t="s">
        <v>67</v>
      </c>
      <c r="C4003" s="14" t="s">
        <v>139</v>
      </c>
      <c r="D4003" s="14">
        <v>2008</v>
      </c>
      <c r="E4003" s="14">
        <f>data_filtered[[#This Row],[test_year]]-data_filtered[[#This Row],[model_year]]</f>
        <v>6</v>
      </c>
      <c r="F4003" s="14">
        <v>52</v>
      </c>
      <c r="G4003" s="14">
        <v>4</v>
      </c>
      <c r="H4003" s="14">
        <v>56</v>
      </c>
      <c r="I4003" s="14">
        <v>7.1428571428571397E-2</v>
      </c>
    </row>
    <row r="4004" spans="1:9" x14ac:dyDescent="0.35">
      <c r="A4004" s="14">
        <v>2016</v>
      </c>
      <c r="B4004" s="14" t="s">
        <v>186</v>
      </c>
      <c r="C4004" s="14" t="s">
        <v>236</v>
      </c>
      <c r="D4004" s="14">
        <v>2010</v>
      </c>
      <c r="E4004" s="14">
        <f>data_filtered[[#This Row],[test_year]]-data_filtered[[#This Row],[model_year]]</f>
        <v>6</v>
      </c>
      <c r="F4004" s="14">
        <v>52</v>
      </c>
      <c r="G4004" s="14">
        <v>4</v>
      </c>
      <c r="H4004" s="14">
        <v>56</v>
      </c>
      <c r="I4004" s="14">
        <v>7.1428571428571397E-2</v>
      </c>
    </row>
    <row r="4005" spans="1:9" x14ac:dyDescent="0.35">
      <c r="A4005" s="13">
        <v>2016</v>
      </c>
      <c r="B4005" s="13" t="s">
        <v>128</v>
      </c>
      <c r="C4005" s="13" t="s">
        <v>129</v>
      </c>
      <c r="D4005" s="13">
        <v>2007</v>
      </c>
      <c r="E4005" s="14">
        <f>data_filtered[[#This Row],[test_year]]-data_filtered[[#This Row],[model_year]]</f>
        <v>9</v>
      </c>
      <c r="F4005" s="13">
        <v>52</v>
      </c>
      <c r="G4005" s="13">
        <v>4</v>
      </c>
      <c r="H4005" s="13">
        <v>56</v>
      </c>
      <c r="I4005" s="13">
        <v>7.1428571428571397E-2</v>
      </c>
    </row>
    <row r="4006" spans="1:9" x14ac:dyDescent="0.35">
      <c r="A4006" s="14">
        <v>2017</v>
      </c>
      <c r="B4006" s="14" t="s">
        <v>30</v>
      </c>
      <c r="C4006" s="14" t="s">
        <v>141</v>
      </c>
      <c r="D4006" s="14">
        <v>2005</v>
      </c>
      <c r="E4006" s="14">
        <f>data_filtered[[#This Row],[test_year]]-data_filtered[[#This Row],[model_year]]</f>
        <v>12</v>
      </c>
      <c r="F4006" s="14">
        <v>52</v>
      </c>
      <c r="G4006" s="14">
        <v>4</v>
      </c>
      <c r="H4006" s="14">
        <v>56</v>
      </c>
      <c r="I4006" s="14">
        <v>7.1428571428571397E-2</v>
      </c>
    </row>
    <row r="4007" spans="1:9" x14ac:dyDescent="0.35">
      <c r="A4007" s="13">
        <v>2017</v>
      </c>
      <c r="B4007" s="13" t="s">
        <v>92</v>
      </c>
      <c r="C4007" s="13" t="s">
        <v>240</v>
      </c>
      <c r="D4007" s="13">
        <v>2016</v>
      </c>
      <c r="E4007" s="14">
        <f>data_filtered[[#This Row],[test_year]]-data_filtered[[#This Row],[model_year]]</f>
        <v>1</v>
      </c>
      <c r="F4007" s="13">
        <v>52</v>
      </c>
      <c r="G4007" s="13">
        <v>4</v>
      </c>
      <c r="H4007" s="13">
        <v>56</v>
      </c>
      <c r="I4007" s="13">
        <v>7.1428571428571397E-2</v>
      </c>
    </row>
    <row r="4008" spans="1:9" x14ac:dyDescent="0.35">
      <c r="A4008" s="14">
        <v>2014</v>
      </c>
      <c r="B4008" s="14" t="s">
        <v>33</v>
      </c>
      <c r="C4008" s="14" t="s">
        <v>34</v>
      </c>
      <c r="D4008" s="14">
        <v>2005</v>
      </c>
      <c r="E4008" s="14">
        <f>data_filtered[[#This Row],[test_year]]-data_filtered[[#This Row],[model_year]]</f>
        <v>9</v>
      </c>
      <c r="F4008" s="14">
        <v>352</v>
      </c>
      <c r="G4008" s="14">
        <v>27</v>
      </c>
      <c r="H4008" s="14">
        <v>379</v>
      </c>
      <c r="I4008" s="14">
        <v>7.1240105540897103E-2</v>
      </c>
    </row>
    <row r="4009" spans="1:9" x14ac:dyDescent="0.35">
      <c r="A4009" s="13">
        <v>2016</v>
      </c>
      <c r="B4009" s="13" t="s">
        <v>30</v>
      </c>
      <c r="C4009" s="13" t="s">
        <v>31</v>
      </c>
      <c r="D4009" s="13">
        <v>2005</v>
      </c>
      <c r="E4009" s="14">
        <f>data_filtered[[#This Row],[test_year]]-data_filtered[[#This Row],[model_year]]</f>
        <v>11</v>
      </c>
      <c r="F4009" s="13">
        <v>300</v>
      </c>
      <c r="G4009" s="13">
        <v>23</v>
      </c>
      <c r="H4009" s="13">
        <v>323</v>
      </c>
      <c r="I4009" s="13">
        <v>7.1207430340557307E-2</v>
      </c>
    </row>
    <row r="4010" spans="1:9" x14ac:dyDescent="0.35">
      <c r="A4010" s="13">
        <v>2015</v>
      </c>
      <c r="B4010" s="13" t="s">
        <v>118</v>
      </c>
      <c r="C4010" s="13" t="s">
        <v>119</v>
      </c>
      <c r="D4010" s="13">
        <v>2006</v>
      </c>
      <c r="E4010" s="14">
        <f>data_filtered[[#This Row],[test_year]]-data_filtered[[#This Row],[model_year]]</f>
        <v>9</v>
      </c>
      <c r="F4010" s="13">
        <v>157</v>
      </c>
      <c r="G4010" s="13">
        <v>12</v>
      </c>
      <c r="H4010" s="13">
        <v>169</v>
      </c>
      <c r="I4010" s="13">
        <v>7.1005917159763302E-2</v>
      </c>
    </row>
    <row r="4011" spans="1:9" x14ac:dyDescent="0.35">
      <c r="A4011" s="14">
        <v>2016</v>
      </c>
      <c r="B4011" s="14" t="s">
        <v>33</v>
      </c>
      <c r="C4011" s="14" t="s">
        <v>34</v>
      </c>
      <c r="D4011" s="14">
        <v>2007</v>
      </c>
      <c r="E4011" s="14">
        <f>data_filtered[[#This Row],[test_year]]-data_filtered[[#This Row],[model_year]]</f>
        <v>9</v>
      </c>
      <c r="F4011" s="14">
        <v>157</v>
      </c>
      <c r="G4011" s="14">
        <v>12</v>
      </c>
      <c r="H4011" s="14">
        <v>169</v>
      </c>
      <c r="I4011" s="14">
        <v>7.1005917159763302E-2</v>
      </c>
    </row>
    <row r="4012" spans="1:9" x14ac:dyDescent="0.35">
      <c r="A4012" s="14">
        <v>2014</v>
      </c>
      <c r="B4012" s="14" t="s">
        <v>136</v>
      </c>
      <c r="C4012" s="14" t="s">
        <v>137</v>
      </c>
      <c r="D4012" s="14">
        <v>2004</v>
      </c>
      <c r="E4012" s="14">
        <f>data_filtered[[#This Row],[test_year]]-data_filtered[[#This Row],[model_year]]</f>
        <v>10</v>
      </c>
      <c r="F4012" s="14">
        <v>144</v>
      </c>
      <c r="G4012" s="14">
        <v>11</v>
      </c>
      <c r="H4012" s="14">
        <v>155</v>
      </c>
      <c r="I4012" s="14">
        <v>7.09677419354839E-2</v>
      </c>
    </row>
    <row r="4013" spans="1:9" x14ac:dyDescent="0.35">
      <c r="A4013" s="13">
        <v>2014</v>
      </c>
      <c r="B4013" s="13" t="s">
        <v>106</v>
      </c>
      <c r="C4013" s="13" t="s">
        <v>107</v>
      </c>
      <c r="D4013" s="13">
        <v>2007</v>
      </c>
      <c r="E4013" s="14">
        <f>data_filtered[[#This Row],[test_year]]-data_filtered[[#This Row],[model_year]]</f>
        <v>7</v>
      </c>
      <c r="F4013" s="13">
        <v>144</v>
      </c>
      <c r="G4013" s="13">
        <v>11</v>
      </c>
      <c r="H4013" s="13">
        <v>155</v>
      </c>
      <c r="I4013" s="13">
        <v>7.09677419354839E-2</v>
      </c>
    </row>
    <row r="4014" spans="1:9" x14ac:dyDescent="0.35">
      <c r="A4014" s="14">
        <v>2013</v>
      </c>
      <c r="B4014" s="14" t="s">
        <v>67</v>
      </c>
      <c r="C4014" s="14" t="s">
        <v>138</v>
      </c>
      <c r="D4014" s="14">
        <v>1995</v>
      </c>
      <c r="E4014" s="14">
        <f>data_filtered[[#This Row],[test_year]]-data_filtered[[#This Row],[model_year]]</f>
        <v>18</v>
      </c>
      <c r="F4014" s="14">
        <v>131</v>
      </c>
      <c r="G4014" s="14">
        <v>10</v>
      </c>
      <c r="H4014" s="14">
        <v>141</v>
      </c>
      <c r="I4014" s="14">
        <v>7.09219858156028E-2</v>
      </c>
    </row>
    <row r="4015" spans="1:9" x14ac:dyDescent="0.35">
      <c r="A4015" s="13">
        <v>2015</v>
      </c>
      <c r="B4015" s="13" t="s">
        <v>42</v>
      </c>
      <c r="C4015" s="13" t="s">
        <v>45</v>
      </c>
      <c r="D4015" s="13">
        <v>2003</v>
      </c>
      <c r="E4015" s="14">
        <f>data_filtered[[#This Row],[test_year]]-data_filtered[[#This Row],[model_year]]</f>
        <v>12</v>
      </c>
      <c r="F4015" s="13">
        <v>118</v>
      </c>
      <c r="G4015" s="13">
        <v>9</v>
      </c>
      <c r="H4015" s="13">
        <v>127</v>
      </c>
      <c r="I4015" s="13">
        <v>7.0866141732283505E-2</v>
      </c>
    </row>
    <row r="4016" spans="1:9" x14ac:dyDescent="0.35">
      <c r="A4016" s="14">
        <v>2013</v>
      </c>
      <c r="B4016" s="14" t="s">
        <v>153</v>
      </c>
      <c r="C4016" s="14" t="s">
        <v>154</v>
      </c>
      <c r="D4016" s="14">
        <v>2006</v>
      </c>
      <c r="E4016" s="14">
        <f>data_filtered[[#This Row],[test_year]]-data_filtered[[#This Row],[model_year]]</f>
        <v>7</v>
      </c>
      <c r="F4016" s="14">
        <v>105</v>
      </c>
      <c r="G4016" s="14">
        <v>8</v>
      </c>
      <c r="H4016" s="14">
        <v>113</v>
      </c>
      <c r="I4016" s="14">
        <v>7.0796460176991205E-2</v>
      </c>
    </row>
    <row r="4017" spans="1:9" x14ac:dyDescent="0.35">
      <c r="A4017" s="13">
        <v>2017</v>
      </c>
      <c r="B4017" s="13" t="s">
        <v>26</v>
      </c>
      <c r="C4017" s="13" t="s">
        <v>27</v>
      </c>
      <c r="D4017" s="13">
        <v>1995</v>
      </c>
      <c r="E4017" s="14">
        <f>data_filtered[[#This Row],[test_year]]-data_filtered[[#This Row],[model_year]]</f>
        <v>22</v>
      </c>
      <c r="F4017" s="13">
        <v>105</v>
      </c>
      <c r="G4017" s="13">
        <v>8</v>
      </c>
      <c r="H4017" s="13">
        <v>113</v>
      </c>
      <c r="I4017" s="13">
        <v>7.0796460176991205E-2</v>
      </c>
    </row>
    <row r="4018" spans="1:9" x14ac:dyDescent="0.35">
      <c r="A4018" s="14">
        <v>2013</v>
      </c>
      <c r="B4018" s="14" t="s">
        <v>26</v>
      </c>
      <c r="C4018" s="14" t="s">
        <v>27</v>
      </c>
      <c r="D4018" s="14">
        <v>1999</v>
      </c>
      <c r="E4018" s="14">
        <f>data_filtered[[#This Row],[test_year]]-data_filtered[[#This Row],[model_year]]</f>
        <v>14</v>
      </c>
      <c r="F4018" s="14">
        <v>302</v>
      </c>
      <c r="G4018" s="14">
        <v>23</v>
      </c>
      <c r="H4018" s="14">
        <v>325</v>
      </c>
      <c r="I4018" s="14">
        <v>7.0769230769230806E-2</v>
      </c>
    </row>
    <row r="4019" spans="1:9" x14ac:dyDescent="0.35">
      <c r="A4019" s="13">
        <v>2015</v>
      </c>
      <c r="B4019" s="13" t="s">
        <v>37</v>
      </c>
      <c r="C4019" s="13" t="s">
        <v>59</v>
      </c>
      <c r="D4019" s="13">
        <v>2008</v>
      </c>
      <c r="E4019" s="14">
        <f>data_filtered[[#This Row],[test_year]]-data_filtered[[#This Row],[model_year]]</f>
        <v>7</v>
      </c>
      <c r="F4019" s="13">
        <v>184</v>
      </c>
      <c r="G4019" s="13">
        <v>14</v>
      </c>
      <c r="H4019" s="13">
        <v>198</v>
      </c>
      <c r="I4019" s="13">
        <v>7.0707070707070704E-2</v>
      </c>
    </row>
    <row r="4020" spans="1:9" x14ac:dyDescent="0.35">
      <c r="A4020" s="14">
        <v>2017</v>
      </c>
      <c r="B4020" s="14" t="s">
        <v>24</v>
      </c>
      <c r="C4020" s="14" t="s">
        <v>28</v>
      </c>
      <c r="D4020" s="14">
        <v>2014</v>
      </c>
      <c r="E4020" s="14">
        <f>data_filtered[[#This Row],[test_year]]-data_filtered[[#This Row],[model_year]]</f>
        <v>3</v>
      </c>
      <c r="F4020" s="14">
        <v>184</v>
      </c>
      <c r="G4020" s="14">
        <v>14</v>
      </c>
      <c r="H4020" s="14">
        <v>198</v>
      </c>
      <c r="I4020" s="14">
        <v>7.0707070707070704E-2</v>
      </c>
    </row>
    <row r="4021" spans="1:9" x14ac:dyDescent="0.35">
      <c r="A4021" s="14">
        <v>2016</v>
      </c>
      <c r="B4021" s="14" t="s">
        <v>190</v>
      </c>
      <c r="C4021" s="14" t="s">
        <v>191</v>
      </c>
      <c r="D4021" s="14">
        <v>2007</v>
      </c>
      <c r="E4021" s="14">
        <f>data_filtered[[#This Row],[test_year]]-data_filtered[[#This Row],[model_year]]</f>
        <v>9</v>
      </c>
      <c r="F4021" s="14">
        <v>92</v>
      </c>
      <c r="G4021" s="14">
        <v>7</v>
      </c>
      <c r="H4021" s="14">
        <v>99</v>
      </c>
      <c r="I4021" s="14">
        <v>7.0707070707070704E-2</v>
      </c>
    </row>
    <row r="4022" spans="1:9" x14ac:dyDescent="0.35">
      <c r="A4022" s="13">
        <v>2014</v>
      </c>
      <c r="B4022" s="13" t="s">
        <v>42</v>
      </c>
      <c r="C4022" s="13" t="s">
        <v>45</v>
      </c>
      <c r="D4022" s="13">
        <v>2004</v>
      </c>
      <c r="E4022" s="14">
        <f>data_filtered[[#This Row],[test_year]]-data_filtered[[#This Row],[model_year]]</f>
        <v>10</v>
      </c>
      <c r="F4022" s="13">
        <v>171</v>
      </c>
      <c r="G4022" s="13">
        <v>13</v>
      </c>
      <c r="H4022" s="13">
        <v>184</v>
      </c>
      <c r="I4022" s="13">
        <v>7.0652173913043501E-2</v>
      </c>
    </row>
    <row r="4023" spans="1:9" x14ac:dyDescent="0.35">
      <c r="A4023" s="14">
        <v>2013</v>
      </c>
      <c r="B4023" s="14" t="s">
        <v>42</v>
      </c>
      <c r="C4023" s="14" t="s">
        <v>45</v>
      </c>
      <c r="D4023" s="14">
        <v>1998</v>
      </c>
      <c r="E4023" s="14">
        <f>data_filtered[[#This Row],[test_year]]-data_filtered[[#This Row],[model_year]]</f>
        <v>15</v>
      </c>
      <c r="F4023" s="14">
        <v>79</v>
      </c>
      <c r="G4023" s="14">
        <v>6</v>
      </c>
      <c r="H4023" s="14">
        <v>85</v>
      </c>
      <c r="I4023" s="14">
        <v>7.0588235294117604E-2</v>
      </c>
    </row>
    <row r="4024" spans="1:9" x14ac:dyDescent="0.35">
      <c r="A4024" s="14">
        <v>2014</v>
      </c>
      <c r="B4024" s="14" t="s">
        <v>30</v>
      </c>
      <c r="C4024" s="14" t="s">
        <v>126</v>
      </c>
      <c r="D4024" s="14">
        <v>2011</v>
      </c>
      <c r="E4024" s="14">
        <f>data_filtered[[#This Row],[test_year]]-data_filtered[[#This Row],[model_year]]</f>
        <v>3</v>
      </c>
      <c r="F4024" s="14">
        <v>79</v>
      </c>
      <c r="G4024" s="14">
        <v>6</v>
      </c>
      <c r="H4024" s="14">
        <v>85</v>
      </c>
      <c r="I4024" s="14">
        <v>7.0588235294117604E-2</v>
      </c>
    </row>
    <row r="4025" spans="1:9" x14ac:dyDescent="0.35">
      <c r="A4025" s="13">
        <v>2016</v>
      </c>
      <c r="B4025" s="13" t="s">
        <v>30</v>
      </c>
      <c r="C4025" s="13" t="s">
        <v>75</v>
      </c>
      <c r="D4025" s="13">
        <v>2002</v>
      </c>
      <c r="E4025" s="14">
        <f>data_filtered[[#This Row],[test_year]]-data_filtered[[#This Row],[model_year]]</f>
        <v>14</v>
      </c>
      <c r="F4025" s="13">
        <v>79</v>
      </c>
      <c r="G4025" s="13">
        <v>6</v>
      </c>
      <c r="H4025" s="13">
        <v>85</v>
      </c>
      <c r="I4025" s="13">
        <v>7.0588235294117604E-2</v>
      </c>
    </row>
    <row r="4026" spans="1:9" x14ac:dyDescent="0.35">
      <c r="A4026" s="13">
        <v>2016</v>
      </c>
      <c r="B4026" s="13" t="s">
        <v>42</v>
      </c>
      <c r="C4026" s="13" t="s">
        <v>45</v>
      </c>
      <c r="D4026" s="13">
        <v>2004</v>
      </c>
      <c r="E4026" s="14">
        <f>data_filtered[[#This Row],[test_year]]-data_filtered[[#This Row],[model_year]]</f>
        <v>12</v>
      </c>
      <c r="F4026" s="13">
        <v>145</v>
      </c>
      <c r="G4026" s="13">
        <v>11</v>
      </c>
      <c r="H4026" s="13">
        <v>156</v>
      </c>
      <c r="I4026" s="13">
        <v>7.0512820512820498E-2</v>
      </c>
    </row>
    <row r="4027" spans="1:9" x14ac:dyDescent="0.35">
      <c r="A4027" s="14">
        <v>2013</v>
      </c>
      <c r="B4027" s="14" t="s">
        <v>67</v>
      </c>
      <c r="C4027" s="14" t="s">
        <v>68</v>
      </c>
      <c r="D4027" s="14">
        <v>2008</v>
      </c>
      <c r="E4027" s="14">
        <f>data_filtered[[#This Row],[test_year]]-data_filtered[[#This Row],[model_year]]</f>
        <v>5</v>
      </c>
      <c r="F4027" s="14">
        <v>211</v>
      </c>
      <c r="G4027" s="14">
        <v>16</v>
      </c>
      <c r="H4027" s="14">
        <v>227</v>
      </c>
      <c r="I4027" s="14">
        <v>7.0484581497797405E-2</v>
      </c>
    </row>
    <row r="4028" spans="1:9" x14ac:dyDescent="0.35">
      <c r="A4028" s="14">
        <v>2013</v>
      </c>
      <c r="B4028" s="14" t="s">
        <v>33</v>
      </c>
      <c r="C4028" s="14" t="s">
        <v>216</v>
      </c>
      <c r="D4028" s="14">
        <v>2005</v>
      </c>
      <c r="E4028" s="14">
        <f>data_filtered[[#This Row],[test_year]]-data_filtered[[#This Row],[model_year]]</f>
        <v>8</v>
      </c>
      <c r="F4028" s="14">
        <v>66</v>
      </c>
      <c r="G4028" s="14">
        <v>5</v>
      </c>
      <c r="H4028" s="14">
        <v>71</v>
      </c>
      <c r="I4028" s="14">
        <v>7.0422535211267595E-2</v>
      </c>
    </row>
    <row r="4029" spans="1:9" x14ac:dyDescent="0.35">
      <c r="A4029" s="14">
        <v>2014</v>
      </c>
      <c r="B4029" s="14" t="s">
        <v>24</v>
      </c>
      <c r="C4029" s="14" t="s">
        <v>268</v>
      </c>
      <c r="D4029" s="14">
        <v>2008</v>
      </c>
      <c r="E4029" s="14">
        <f>data_filtered[[#This Row],[test_year]]-data_filtered[[#This Row],[model_year]]</f>
        <v>6</v>
      </c>
      <c r="F4029" s="14">
        <v>66</v>
      </c>
      <c r="G4029" s="14">
        <v>5</v>
      </c>
      <c r="H4029" s="14">
        <v>71</v>
      </c>
      <c r="I4029" s="14">
        <v>7.0422535211267595E-2</v>
      </c>
    </row>
    <row r="4030" spans="1:9" x14ac:dyDescent="0.35">
      <c r="A4030" s="14">
        <v>2015</v>
      </c>
      <c r="B4030" s="14" t="s">
        <v>92</v>
      </c>
      <c r="C4030" s="14" t="s">
        <v>288</v>
      </c>
      <c r="D4030" s="14">
        <v>2007</v>
      </c>
      <c r="E4030" s="14">
        <f>data_filtered[[#This Row],[test_year]]-data_filtered[[#This Row],[model_year]]</f>
        <v>8</v>
      </c>
      <c r="F4030" s="14">
        <v>66</v>
      </c>
      <c r="G4030" s="14">
        <v>5</v>
      </c>
      <c r="H4030" s="14">
        <v>71</v>
      </c>
      <c r="I4030" s="14">
        <v>7.0422535211267595E-2</v>
      </c>
    </row>
    <row r="4031" spans="1:9" x14ac:dyDescent="0.35">
      <c r="A4031" s="13">
        <v>2016</v>
      </c>
      <c r="B4031" s="13" t="s">
        <v>170</v>
      </c>
      <c r="C4031" s="13">
        <v>500</v>
      </c>
      <c r="D4031" s="13">
        <v>2012</v>
      </c>
      <c r="E4031" s="14">
        <f>data_filtered[[#This Row],[test_year]]-data_filtered[[#This Row],[model_year]]</f>
        <v>4</v>
      </c>
      <c r="F4031" s="13">
        <v>66</v>
      </c>
      <c r="G4031" s="13">
        <v>5</v>
      </c>
      <c r="H4031" s="13">
        <v>71</v>
      </c>
      <c r="I4031" s="13">
        <v>7.0422535211267595E-2</v>
      </c>
    </row>
    <row r="4032" spans="1:9" x14ac:dyDescent="0.35">
      <c r="A4032" s="13">
        <v>2016</v>
      </c>
      <c r="B4032" s="13" t="s">
        <v>67</v>
      </c>
      <c r="C4032" s="13" t="s">
        <v>139</v>
      </c>
      <c r="D4032" s="13">
        <v>2016</v>
      </c>
      <c r="E4032" s="14">
        <f>data_filtered[[#This Row],[test_year]]-data_filtered[[#This Row],[model_year]]</f>
        <v>0</v>
      </c>
      <c r="F4032" s="13">
        <v>66</v>
      </c>
      <c r="G4032" s="13">
        <v>5</v>
      </c>
      <c r="H4032" s="13">
        <v>71</v>
      </c>
      <c r="I4032" s="13">
        <v>7.0422535211267595E-2</v>
      </c>
    </row>
    <row r="4033" spans="1:9" x14ac:dyDescent="0.35">
      <c r="A4033" s="13">
        <v>2016</v>
      </c>
      <c r="B4033" s="13" t="s">
        <v>26</v>
      </c>
      <c r="C4033" s="13" t="s">
        <v>201</v>
      </c>
      <c r="D4033" s="13">
        <v>2001</v>
      </c>
      <c r="E4033" s="14">
        <f>data_filtered[[#This Row],[test_year]]-data_filtered[[#This Row],[model_year]]</f>
        <v>15</v>
      </c>
      <c r="F4033" s="13">
        <v>66</v>
      </c>
      <c r="G4033" s="13">
        <v>5</v>
      </c>
      <c r="H4033" s="13">
        <v>71</v>
      </c>
      <c r="I4033" s="13">
        <v>7.0422535211267595E-2</v>
      </c>
    </row>
    <row r="4034" spans="1:9" x14ac:dyDescent="0.35">
      <c r="A4034" s="13">
        <v>2017</v>
      </c>
      <c r="B4034" s="13" t="s">
        <v>106</v>
      </c>
      <c r="C4034" s="13" t="s">
        <v>107</v>
      </c>
      <c r="D4034" s="13">
        <v>2009</v>
      </c>
      <c r="E4034" s="14">
        <f>data_filtered[[#This Row],[test_year]]-data_filtered[[#This Row],[model_year]]</f>
        <v>8</v>
      </c>
      <c r="F4034" s="13">
        <v>66</v>
      </c>
      <c r="G4034" s="13">
        <v>5</v>
      </c>
      <c r="H4034" s="13">
        <v>71</v>
      </c>
      <c r="I4034" s="13">
        <v>7.0422535211267595E-2</v>
      </c>
    </row>
    <row r="4035" spans="1:9" x14ac:dyDescent="0.35">
      <c r="A4035" s="14">
        <v>2016</v>
      </c>
      <c r="B4035" s="14" t="s">
        <v>24</v>
      </c>
      <c r="C4035" s="14" t="s">
        <v>46</v>
      </c>
      <c r="D4035" s="14">
        <v>2013</v>
      </c>
      <c r="E4035" s="14">
        <f>data_filtered[[#This Row],[test_year]]-data_filtered[[#This Row],[model_year]]</f>
        <v>3</v>
      </c>
      <c r="F4035" s="14">
        <v>119</v>
      </c>
      <c r="G4035" s="14">
        <v>9</v>
      </c>
      <c r="H4035" s="14">
        <v>128</v>
      </c>
      <c r="I4035" s="14">
        <v>7.03125E-2</v>
      </c>
    </row>
    <row r="4036" spans="1:9" x14ac:dyDescent="0.35">
      <c r="A4036" s="13">
        <v>2016</v>
      </c>
      <c r="B4036" s="13" t="s">
        <v>30</v>
      </c>
      <c r="C4036" s="13" t="s">
        <v>48</v>
      </c>
      <c r="D4036" s="13">
        <v>2003</v>
      </c>
      <c r="E4036" s="14">
        <f>data_filtered[[#This Row],[test_year]]-data_filtered[[#This Row],[model_year]]</f>
        <v>13</v>
      </c>
      <c r="F4036" s="13">
        <v>119</v>
      </c>
      <c r="G4036" s="13">
        <v>9</v>
      </c>
      <c r="H4036" s="13">
        <v>128</v>
      </c>
      <c r="I4036" s="13">
        <v>7.03125E-2</v>
      </c>
    </row>
    <row r="4037" spans="1:9" x14ac:dyDescent="0.35">
      <c r="A4037" s="14">
        <v>2013</v>
      </c>
      <c r="B4037" s="14" t="s">
        <v>92</v>
      </c>
      <c r="C4037" s="14" t="s">
        <v>218</v>
      </c>
      <c r="D4037" s="14">
        <v>2012</v>
      </c>
      <c r="E4037" s="14">
        <f>data_filtered[[#This Row],[test_year]]-data_filtered[[#This Row],[model_year]]</f>
        <v>1</v>
      </c>
      <c r="F4037" s="14">
        <v>53</v>
      </c>
      <c r="G4037" s="14">
        <v>4</v>
      </c>
      <c r="H4037" s="14">
        <v>57</v>
      </c>
      <c r="I4037" s="14">
        <v>7.0175438596491196E-2</v>
      </c>
    </row>
    <row r="4038" spans="1:9" x14ac:dyDescent="0.35">
      <c r="A4038" s="14">
        <v>2013</v>
      </c>
      <c r="B4038" s="14" t="s">
        <v>252</v>
      </c>
      <c r="C4038" s="14" t="s">
        <v>253</v>
      </c>
      <c r="D4038" s="14">
        <v>1999</v>
      </c>
      <c r="E4038" s="14">
        <f>data_filtered[[#This Row],[test_year]]-data_filtered[[#This Row],[model_year]]</f>
        <v>14</v>
      </c>
      <c r="F4038" s="14">
        <v>53</v>
      </c>
      <c r="G4038" s="14">
        <v>4</v>
      </c>
      <c r="H4038" s="14">
        <v>57</v>
      </c>
      <c r="I4038" s="14">
        <v>7.0175438596491196E-2</v>
      </c>
    </row>
    <row r="4039" spans="1:9" x14ac:dyDescent="0.35">
      <c r="A4039" s="13">
        <v>2013</v>
      </c>
      <c r="B4039" s="13" t="s">
        <v>104</v>
      </c>
      <c r="C4039" s="13" t="s">
        <v>115</v>
      </c>
      <c r="D4039" s="13">
        <v>2008</v>
      </c>
      <c r="E4039" s="14">
        <f>data_filtered[[#This Row],[test_year]]-data_filtered[[#This Row],[model_year]]</f>
        <v>5</v>
      </c>
      <c r="F4039" s="13">
        <v>53</v>
      </c>
      <c r="G4039" s="13">
        <v>4</v>
      </c>
      <c r="H4039" s="13">
        <v>57</v>
      </c>
      <c r="I4039" s="13">
        <v>7.0175438596491196E-2</v>
      </c>
    </row>
    <row r="4040" spans="1:9" x14ac:dyDescent="0.35">
      <c r="A4040" s="13">
        <v>2014</v>
      </c>
      <c r="B4040" s="13" t="s">
        <v>24</v>
      </c>
      <c r="C4040" s="13" t="s">
        <v>261</v>
      </c>
      <c r="D4040" s="13">
        <v>2013</v>
      </c>
      <c r="E4040" s="14">
        <f>data_filtered[[#This Row],[test_year]]-data_filtered[[#This Row],[model_year]]</f>
        <v>1</v>
      </c>
      <c r="F4040" s="13">
        <v>53</v>
      </c>
      <c r="G4040" s="13">
        <v>4</v>
      </c>
      <c r="H4040" s="13">
        <v>57</v>
      </c>
      <c r="I4040" s="13">
        <v>7.0175438596491196E-2</v>
      </c>
    </row>
    <row r="4041" spans="1:9" x14ac:dyDescent="0.35">
      <c r="A4041" s="13">
        <v>2014</v>
      </c>
      <c r="B4041" s="13" t="s">
        <v>52</v>
      </c>
      <c r="C4041" s="13" t="s">
        <v>53</v>
      </c>
      <c r="D4041" s="13">
        <v>2012</v>
      </c>
      <c r="E4041" s="14">
        <f>data_filtered[[#This Row],[test_year]]-data_filtered[[#This Row],[model_year]]</f>
        <v>2</v>
      </c>
      <c r="F4041" s="13">
        <v>53</v>
      </c>
      <c r="G4041" s="13">
        <v>4</v>
      </c>
      <c r="H4041" s="13">
        <v>57</v>
      </c>
      <c r="I4041" s="13">
        <v>7.0175438596491196E-2</v>
      </c>
    </row>
    <row r="4042" spans="1:9" x14ac:dyDescent="0.35">
      <c r="A4042" s="13">
        <v>2014</v>
      </c>
      <c r="B4042" s="13" t="s">
        <v>30</v>
      </c>
      <c r="C4042" s="13" t="s">
        <v>280</v>
      </c>
      <c r="D4042" s="13">
        <v>1999</v>
      </c>
      <c r="E4042" s="14">
        <f>data_filtered[[#This Row],[test_year]]-data_filtered[[#This Row],[model_year]]</f>
        <v>15</v>
      </c>
      <c r="F4042" s="13">
        <v>53</v>
      </c>
      <c r="G4042" s="13">
        <v>4</v>
      </c>
      <c r="H4042" s="13">
        <v>57</v>
      </c>
      <c r="I4042" s="13">
        <v>7.0175438596491196E-2</v>
      </c>
    </row>
    <row r="4043" spans="1:9" x14ac:dyDescent="0.35">
      <c r="A4043" s="14">
        <v>2014</v>
      </c>
      <c r="B4043" s="14" t="s">
        <v>33</v>
      </c>
      <c r="C4043" s="14" t="s">
        <v>245</v>
      </c>
      <c r="D4043" s="14">
        <v>2004</v>
      </c>
      <c r="E4043" s="14">
        <f>data_filtered[[#This Row],[test_year]]-data_filtered[[#This Row],[model_year]]</f>
        <v>10</v>
      </c>
      <c r="F4043" s="14">
        <v>53</v>
      </c>
      <c r="G4043" s="14">
        <v>4</v>
      </c>
      <c r="H4043" s="14">
        <v>57</v>
      </c>
      <c r="I4043" s="14">
        <v>7.0175438596491196E-2</v>
      </c>
    </row>
    <row r="4044" spans="1:9" x14ac:dyDescent="0.35">
      <c r="A4044" s="13">
        <v>2015</v>
      </c>
      <c r="B4044" s="13" t="s">
        <v>30</v>
      </c>
      <c r="C4044" s="13" t="s">
        <v>278</v>
      </c>
      <c r="D4044" s="13">
        <v>2002</v>
      </c>
      <c r="E4044" s="14">
        <f>data_filtered[[#This Row],[test_year]]-data_filtered[[#This Row],[model_year]]</f>
        <v>13</v>
      </c>
      <c r="F4044" s="13">
        <v>53</v>
      </c>
      <c r="G4044" s="13">
        <v>4</v>
      </c>
      <c r="H4044" s="13">
        <v>57</v>
      </c>
      <c r="I4044" s="13">
        <v>7.0175438596491196E-2</v>
      </c>
    </row>
    <row r="4045" spans="1:9" x14ac:dyDescent="0.35">
      <c r="A4045" s="13">
        <v>2013</v>
      </c>
      <c r="B4045" s="13" t="s">
        <v>58</v>
      </c>
      <c r="C4045" s="13" t="s">
        <v>63</v>
      </c>
      <c r="D4045" s="13">
        <v>2007</v>
      </c>
      <c r="E4045" s="14">
        <f>data_filtered[[#This Row],[test_year]]-data_filtered[[#This Row],[model_year]]</f>
        <v>6</v>
      </c>
      <c r="F4045" s="13">
        <v>146</v>
      </c>
      <c r="G4045" s="13">
        <v>11</v>
      </c>
      <c r="H4045" s="13">
        <v>157</v>
      </c>
      <c r="I4045" s="13">
        <v>7.0063694267515894E-2</v>
      </c>
    </row>
    <row r="4046" spans="1:9" x14ac:dyDescent="0.35">
      <c r="A4046" s="13">
        <v>2017</v>
      </c>
      <c r="B4046" s="13" t="s">
        <v>24</v>
      </c>
      <c r="C4046" s="13" t="s">
        <v>65</v>
      </c>
      <c r="D4046" s="13">
        <v>2010</v>
      </c>
      <c r="E4046" s="14">
        <f>data_filtered[[#This Row],[test_year]]-data_filtered[[#This Row],[model_year]]</f>
        <v>7</v>
      </c>
      <c r="F4046" s="13">
        <v>93</v>
      </c>
      <c r="G4046" s="13">
        <v>7</v>
      </c>
      <c r="H4046" s="13">
        <v>100</v>
      </c>
      <c r="I4046" s="13">
        <v>7.0000000000000007E-2</v>
      </c>
    </row>
    <row r="4047" spans="1:9" x14ac:dyDescent="0.35">
      <c r="A4047" s="13">
        <v>2014</v>
      </c>
      <c r="B4047" s="13" t="s">
        <v>52</v>
      </c>
      <c r="C4047" s="13" t="s">
        <v>146</v>
      </c>
      <c r="D4047" s="13">
        <v>2007</v>
      </c>
      <c r="E4047" s="14">
        <f>data_filtered[[#This Row],[test_year]]-data_filtered[[#This Row],[model_year]]</f>
        <v>7</v>
      </c>
      <c r="F4047" s="13">
        <v>133</v>
      </c>
      <c r="G4047" s="13">
        <v>10</v>
      </c>
      <c r="H4047" s="13">
        <v>143</v>
      </c>
      <c r="I4047" s="13">
        <v>6.9930069930069894E-2</v>
      </c>
    </row>
    <row r="4048" spans="1:9" x14ac:dyDescent="0.35">
      <c r="A4048" s="14">
        <v>2013</v>
      </c>
      <c r="B4048" s="14" t="s">
        <v>26</v>
      </c>
      <c r="C4048" s="14" t="s">
        <v>35</v>
      </c>
      <c r="D4048" s="14">
        <v>1997</v>
      </c>
      <c r="E4048" s="14">
        <f>data_filtered[[#This Row],[test_year]]-data_filtered[[#This Row],[model_year]]</f>
        <v>16</v>
      </c>
      <c r="F4048" s="14">
        <v>120</v>
      </c>
      <c r="G4048" s="14">
        <v>9</v>
      </c>
      <c r="H4048" s="14">
        <v>129</v>
      </c>
      <c r="I4048" s="14">
        <v>6.9767441860465101E-2</v>
      </c>
    </row>
    <row r="4049" spans="1:9" x14ac:dyDescent="0.35">
      <c r="A4049" s="14">
        <v>2013</v>
      </c>
      <c r="B4049" s="14" t="s">
        <v>102</v>
      </c>
      <c r="C4049" s="14" t="s">
        <v>184</v>
      </c>
      <c r="D4049" s="14">
        <v>2001</v>
      </c>
      <c r="E4049" s="14">
        <f>data_filtered[[#This Row],[test_year]]-data_filtered[[#This Row],[model_year]]</f>
        <v>12</v>
      </c>
      <c r="F4049" s="14">
        <v>80</v>
      </c>
      <c r="G4049" s="14">
        <v>6</v>
      </c>
      <c r="H4049" s="14">
        <v>86</v>
      </c>
      <c r="I4049" s="14">
        <v>6.9767441860465101E-2</v>
      </c>
    </row>
    <row r="4050" spans="1:9" x14ac:dyDescent="0.35">
      <c r="A4050" s="14">
        <v>2013</v>
      </c>
      <c r="B4050" s="14" t="s">
        <v>92</v>
      </c>
      <c r="C4050" s="14" t="s">
        <v>93</v>
      </c>
      <c r="D4050" s="14">
        <v>2008</v>
      </c>
      <c r="E4050" s="14">
        <f>data_filtered[[#This Row],[test_year]]-data_filtered[[#This Row],[model_year]]</f>
        <v>5</v>
      </c>
      <c r="F4050" s="14">
        <v>80</v>
      </c>
      <c r="G4050" s="14">
        <v>6</v>
      </c>
      <c r="H4050" s="14">
        <v>86</v>
      </c>
      <c r="I4050" s="14">
        <v>6.9767441860465101E-2</v>
      </c>
    </row>
    <row r="4051" spans="1:9" x14ac:dyDescent="0.35">
      <c r="A4051" s="13">
        <v>2013</v>
      </c>
      <c r="B4051" s="13" t="s">
        <v>26</v>
      </c>
      <c r="C4051" s="13" t="s">
        <v>88</v>
      </c>
      <c r="D4051" s="13">
        <v>1996</v>
      </c>
      <c r="E4051" s="14">
        <f>data_filtered[[#This Row],[test_year]]-data_filtered[[#This Row],[model_year]]</f>
        <v>17</v>
      </c>
      <c r="F4051" s="13">
        <v>80</v>
      </c>
      <c r="G4051" s="13">
        <v>6</v>
      </c>
      <c r="H4051" s="13">
        <v>86</v>
      </c>
      <c r="I4051" s="13">
        <v>6.9767441860465101E-2</v>
      </c>
    </row>
    <row r="4052" spans="1:9" x14ac:dyDescent="0.35">
      <c r="A4052" s="14">
        <v>2014</v>
      </c>
      <c r="B4052" s="14" t="s">
        <v>118</v>
      </c>
      <c r="C4052" s="14" t="s">
        <v>119</v>
      </c>
      <c r="D4052" s="14">
        <v>2009</v>
      </c>
      <c r="E4052" s="14">
        <f>data_filtered[[#This Row],[test_year]]-data_filtered[[#This Row],[model_year]]</f>
        <v>5</v>
      </c>
      <c r="F4052" s="14">
        <v>80</v>
      </c>
      <c r="G4052" s="14">
        <v>6</v>
      </c>
      <c r="H4052" s="14">
        <v>86</v>
      </c>
      <c r="I4052" s="14">
        <v>6.9767441860465101E-2</v>
      </c>
    </row>
    <row r="4053" spans="1:9" x14ac:dyDescent="0.35">
      <c r="A4053" s="13">
        <v>2014</v>
      </c>
      <c r="B4053" s="13" t="s">
        <v>102</v>
      </c>
      <c r="C4053" s="13" t="s">
        <v>184</v>
      </c>
      <c r="D4053" s="13">
        <v>2005</v>
      </c>
      <c r="E4053" s="14">
        <f>data_filtered[[#This Row],[test_year]]-data_filtered[[#This Row],[model_year]]</f>
        <v>9</v>
      </c>
      <c r="F4053" s="13">
        <v>80</v>
      </c>
      <c r="G4053" s="13">
        <v>6</v>
      </c>
      <c r="H4053" s="13">
        <v>86</v>
      </c>
      <c r="I4053" s="13">
        <v>6.9767441860465101E-2</v>
      </c>
    </row>
    <row r="4054" spans="1:9" x14ac:dyDescent="0.35">
      <c r="A4054" s="13">
        <v>2013</v>
      </c>
      <c r="B4054" s="13" t="s">
        <v>30</v>
      </c>
      <c r="C4054" s="13" t="s">
        <v>56</v>
      </c>
      <c r="D4054" s="13">
        <v>2004</v>
      </c>
      <c r="E4054" s="14">
        <f>data_filtered[[#This Row],[test_year]]-data_filtered[[#This Row],[model_year]]</f>
        <v>9</v>
      </c>
      <c r="F4054" s="13">
        <v>187</v>
      </c>
      <c r="G4054" s="13">
        <v>14</v>
      </c>
      <c r="H4054" s="13">
        <v>201</v>
      </c>
      <c r="I4054" s="13">
        <v>6.9651741293532299E-2</v>
      </c>
    </row>
    <row r="4055" spans="1:9" x14ac:dyDescent="0.35">
      <c r="A4055" s="14">
        <v>2013</v>
      </c>
      <c r="B4055" s="14" t="s">
        <v>42</v>
      </c>
      <c r="C4055" s="14" t="s">
        <v>45</v>
      </c>
      <c r="D4055" s="14">
        <v>2001</v>
      </c>
      <c r="E4055" s="14">
        <f>data_filtered[[#This Row],[test_year]]-data_filtered[[#This Row],[model_year]]</f>
        <v>12</v>
      </c>
      <c r="F4055" s="14">
        <v>107</v>
      </c>
      <c r="G4055" s="14">
        <v>8</v>
      </c>
      <c r="H4055" s="14">
        <v>115</v>
      </c>
      <c r="I4055" s="14">
        <v>6.9565217391304293E-2</v>
      </c>
    </row>
    <row r="4056" spans="1:9" x14ac:dyDescent="0.35">
      <c r="A4056" s="13">
        <v>2014</v>
      </c>
      <c r="B4056" s="13" t="s">
        <v>33</v>
      </c>
      <c r="C4056" s="13" t="s">
        <v>109</v>
      </c>
      <c r="D4056" s="13">
        <v>2004</v>
      </c>
      <c r="E4056" s="14">
        <f>data_filtered[[#This Row],[test_year]]-data_filtered[[#This Row],[model_year]]</f>
        <v>10</v>
      </c>
      <c r="F4056" s="13">
        <v>107</v>
      </c>
      <c r="G4056" s="13">
        <v>8</v>
      </c>
      <c r="H4056" s="13">
        <v>115</v>
      </c>
      <c r="I4056" s="13">
        <v>6.9565217391304293E-2</v>
      </c>
    </row>
    <row r="4057" spans="1:9" x14ac:dyDescent="0.35">
      <c r="A4057" s="14">
        <v>2015</v>
      </c>
      <c r="B4057" s="14" t="s">
        <v>30</v>
      </c>
      <c r="C4057" s="14" t="s">
        <v>75</v>
      </c>
      <c r="D4057" s="14">
        <v>2005</v>
      </c>
      <c r="E4057" s="14">
        <f>data_filtered[[#This Row],[test_year]]-data_filtered[[#This Row],[model_year]]</f>
        <v>10</v>
      </c>
      <c r="F4057" s="14">
        <v>107</v>
      </c>
      <c r="G4057" s="14">
        <v>8</v>
      </c>
      <c r="H4057" s="14">
        <v>115</v>
      </c>
      <c r="I4057" s="14">
        <v>6.9565217391304293E-2</v>
      </c>
    </row>
    <row r="4058" spans="1:9" x14ac:dyDescent="0.35">
      <c r="A4058" s="14">
        <v>2016</v>
      </c>
      <c r="B4058" s="14" t="s">
        <v>118</v>
      </c>
      <c r="C4058" s="14" t="s">
        <v>119</v>
      </c>
      <c r="D4058" s="14">
        <v>2007</v>
      </c>
      <c r="E4058" s="14">
        <f>data_filtered[[#This Row],[test_year]]-data_filtered[[#This Row],[model_year]]</f>
        <v>9</v>
      </c>
      <c r="F4058" s="14">
        <v>107</v>
      </c>
      <c r="G4058" s="14">
        <v>8</v>
      </c>
      <c r="H4058" s="14">
        <v>115</v>
      </c>
      <c r="I4058" s="14">
        <v>6.9565217391304293E-2</v>
      </c>
    </row>
    <row r="4059" spans="1:9" x14ac:dyDescent="0.35">
      <c r="A4059" s="14">
        <v>2014</v>
      </c>
      <c r="B4059" s="14" t="s">
        <v>26</v>
      </c>
      <c r="C4059" s="14" t="s">
        <v>110</v>
      </c>
      <c r="D4059" s="14">
        <v>2001</v>
      </c>
      <c r="E4059" s="14">
        <f>data_filtered[[#This Row],[test_year]]-data_filtered[[#This Row],[model_year]]</f>
        <v>13</v>
      </c>
      <c r="F4059" s="14">
        <v>134</v>
      </c>
      <c r="G4059" s="14">
        <v>10</v>
      </c>
      <c r="H4059" s="14">
        <v>144</v>
      </c>
      <c r="I4059" s="14">
        <v>6.9444444444444406E-2</v>
      </c>
    </row>
    <row r="4060" spans="1:9" x14ac:dyDescent="0.35">
      <c r="A4060" s="14">
        <v>2014</v>
      </c>
      <c r="B4060" s="14" t="s">
        <v>186</v>
      </c>
      <c r="C4060" s="14" t="s">
        <v>187</v>
      </c>
      <c r="D4060" s="14">
        <v>2002</v>
      </c>
      <c r="E4060" s="14">
        <f>data_filtered[[#This Row],[test_year]]-data_filtered[[#This Row],[model_year]]</f>
        <v>12</v>
      </c>
      <c r="F4060" s="14">
        <v>67</v>
      </c>
      <c r="G4060" s="14">
        <v>5</v>
      </c>
      <c r="H4060" s="14">
        <v>72</v>
      </c>
      <c r="I4060" s="14">
        <v>6.9444444444444406E-2</v>
      </c>
    </row>
    <row r="4061" spans="1:9" x14ac:dyDescent="0.35">
      <c r="A4061" s="14">
        <v>2016</v>
      </c>
      <c r="B4061" s="14" t="s">
        <v>241</v>
      </c>
      <c r="C4061" s="14" t="s">
        <v>242</v>
      </c>
      <c r="D4061" s="14">
        <v>2011</v>
      </c>
      <c r="E4061" s="14">
        <f>data_filtered[[#This Row],[test_year]]-data_filtered[[#This Row],[model_year]]</f>
        <v>5</v>
      </c>
      <c r="F4061" s="14">
        <v>67</v>
      </c>
      <c r="G4061" s="14">
        <v>5</v>
      </c>
      <c r="H4061" s="14">
        <v>72</v>
      </c>
      <c r="I4061" s="14">
        <v>6.9444444444444406E-2</v>
      </c>
    </row>
    <row r="4062" spans="1:9" x14ac:dyDescent="0.35">
      <c r="A4062" s="14">
        <v>2017</v>
      </c>
      <c r="B4062" s="14" t="s">
        <v>33</v>
      </c>
      <c r="C4062" s="14" t="s">
        <v>55</v>
      </c>
      <c r="D4062" s="14">
        <v>2007</v>
      </c>
      <c r="E4062" s="14">
        <f>data_filtered[[#This Row],[test_year]]-data_filtered[[#This Row],[model_year]]</f>
        <v>10</v>
      </c>
      <c r="F4062" s="14">
        <v>67</v>
      </c>
      <c r="G4062" s="14">
        <v>5</v>
      </c>
      <c r="H4062" s="14">
        <v>72</v>
      </c>
      <c r="I4062" s="14">
        <v>6.9444444444444406E-2</v>
      </c>
    </row>
    <row r="4063" spans="1:9" x14ac:dyDescent="0.35">
      <c r="A4063" s="13">
        <v>2016</v>
      </c>
      <c r="B4063" s="13" t="s">
        <v>24</v>
      </c>
      <c r="C4063" s="13" t="s">
        <v>41</v>
      </c>
      <c r="D4063" s="13">
        <v>2009</v>
      </c>
      <c r="E4063" s="14">
        <f>data_filtered[[#This Row],[test_year]]-data_filtered[[#This Row],[model_year]]</f>
        <v>7</v>
      </c>
      <c r="F4063" s="13">
        <v>94</v>
      </c>
      <c r="G4063" s="13">
        <v>7</v>
      </c>
      <c r="H4063" s="13">
        <v>101</v>
      </c>
      <c r="I4063" s="13">
        <v>6.9306930693069299E-2</v>
      </c>
    </row>
    <row r="4064" spans="1:9" x14ac:dyDescent="0.35">
      <c r="A4064" s="13">
        <v>2017</v>
      </c>
      <c r="B4064" s="13" t="s">
        <v>30</v>
      </c>
      <c r="C4064" s="13" t="s">
        <v>44</v>
      </c>
      <c r="D4064" s="13">
        <v>2006</v>
      </c>
      <c r="E4064" s="14">
        <f>data_filtered[[#This Row],[test_year]]-data_filtered[[#This Row],[model_year]]</f>
        <v>11</v>
      </c>
      <c r="F4064" s="13">
        <v>94</v>
      </c>
      <c r="G4064" s="13">
        <v>7</v>
      </c>
      <c r="H4064" s="13">
        <v>101</v>
      </c>
      <c r="I4064" s="13">
        <v>6.9306930693069299E-2</v>
      </c>
    </row>
    <row r="4065" spans="1:9" x14ac:dyDescent="0.35">
      <c r="A4065" s="14">
        <v>2016</v>
      </c>
      <c r="B4065" s="14" t="s">
        <v>30</v>
      </c>
      <c r="C4065" s="14" t="s">
        <v>48</v>
      </c>
      <c r="D4065" s="14">
        <v>2005</v>
      </c>
      <c r="E4065" s="14">
        <f>data_filtered[[#This Row],[test_year]]-data_filtered[[#This Row],[model_year]]</f>
        <v>11</v>
      </c>
      <c r="F4065" s="14">
        <v>215</v>
      </c>
      <c r="G4065" s="14">
        <v>16</v>
      </c>
      <c r="H4065" s="14">
        <v>231</v>
      </c>
      <c r="I4065" s="14">
        <v>6.9264069264069306E-2</v>
      </c>
    </row>
    <row r="4066" spans="1:9" x14ac:dyDescent="0.35">
      <c r="A4066" s="14">
        <v>2017</v>
      </c>
      <c r="B4066" s="14" t="s">
        <v>24</v>
      </c>
      <c r="C4066" s="14" t="s">
        <v>57</v>
      </c>
      <c r="D4066" s="14">
        <v>2008</v>
      </c>
      <c r="E4066" s="14">
        <f>data_filtered[[#This Row],[test_year]]-data_filtered[[#This Row],[model_year]]</f>
        <v>9</v>
      </c>
      <c r="F4066" s="14">
        <v>148</v>
      </c>
      <c r="G4066" s="14">
        <v>11</v>
      </c>
      <c r="H4066" s="14">
        <v>159</v>
      </c>
      <c r="I4066" s="14">
        <v>6.9182389937106903E-2</v>
      </c>
    </row>
    <row r="4067" spans="1:9" x14ac:dyDescent="0.35">
      <c r="A4067" s="14">
        <v>2017</v>
      </c>
      <c r="B4067" s="14" t="s">
        <v>26</v>
      </c>
      <c r="C4067" s="14" t="s">
        <v>27</v>
      </c>
      <c r="D4067" s="14">
        <v>2004</v>
      </c>
      <c r="E4067" s="14">
        <f>data_filtered[[#This Row],[test_year]]-data_filtered[[#This Row],[model_year]]</f>
        <v>13</v>
      </c>
      <c r="F4067" s="14">
        <v>270</v>
      </c>
      <c r="G4067" s="14">
        <v>20</v>
      </c>
      <c r="H4067" s="14">
        <v>290</v>
      </c>
      <c r="I4067" s="14">
        <v>6.8965517241379296E-2</v>
      </c>
    </row>
    <row r="4068" spans="1:9" x14ac:dyDescent="0.35">
      <c r="A4068" s="14">
        <v>2015</v>
      </c>
      <c r="B4068" s="14" t="s">
        <v>79</v>
      </c>
      <c r="C4068" s="14" t="s">
        <v>80</v>
      </c>
      <c r="D4068" s="14">
        <v>2009</v>
      </c>
      <c r="E4068" s="14">
        <f>data_filtered[[#This Row],[test_year]]-data_filtered[[#This Row],[model_year]]</f>
        <v>6</v>
      </c>
      <c r="F4068" s="14">
        <v>108</v>
      </c>
      <c r="G4068" s="14">
        <v>8</v>
      </c>
      <c r="H4068" s="14">
        <v>116</v>
      </c>
      <c r="I4068" s="14">
        <v>6.8965517241379296E-2</v>
      </c>
    </row>
    <row r="4069" spans="1:9" x14ac:dyDescent="0.35">
      <c r="A4069" s="14">
        <v>2014</v>
      </c>
      <c r="B4069" s="14" t="s">
        <v>67</v>
      </c>
      <c r="C4069" s="14" t="s">
        <v>123</v>
      </c>
      <c r="D4069" s="14">
        <v>2008</v>
      </c>
      <c r="E4069" s="14">
        <f>data_filtered[[#This Row],[test_year]]-data_filtered[[#This Row],[model_year]]</f>
        <v>6</v>
      </c>
      <c r="F4069" s="14">
        <v>81</v>
      </c>
      <c r="G4069" s="14">
        <v>6</v>
      </c>
      <c r="H4069" s="14">
        <v>87</v>
      </c>
      <c r="I4069" s="14">
        <v>6.8965517241379296E-2</v>
      </c>
    </row>
    <row r="4070" spans="1:9" x14ac:dyDescent="0.35">
      <c r="A4070" s="13">
        <v>2014</v>
      </c>
      <c r="B4070" s="13" t="s">
        <v>33</v>
      </c>
      <c r="C4070" s="13" t="s">
        <v>109</v>
      </c>
      <c r="D4070" s="13">
        <v>2003</v>
      </c>
      <c r="E4070" s="14">
        <f>data_filtered[[#This Row],[test_year]]-data_filtered[[#This Row],[model_year]]</f>
        <v>11</v>
      </c>
      <c r="F4070" s="13">
        <v>81</v>
      </c>
      <c r="G4070" s="13">
        <v>6</v>
      </c>
      <c r="H4070" s="13">
        <v>87</v>
      </c>
      <c r="I4070" s="13">
        <v>6.8965517241379296E-2</v>
      </c>
    </row>
    <row r="4071" spans="1:9" x14ac:dyDescent="0.35">
      <c r="A4071" s="13">
        <v>2015</v>
      </c>
      <c r="B4071" s="13" t="s">
        <v>26</v>
      </c>
      <c r="C4071" s="13" t="s">
        <v>111</v>
      </c>
      <c r="D4071" s="13">
        <v>2001</v>
      </c>
      <c r="E4071" s="14">
        <f>data_filtered[[#This Row],[test_year]]-data_filtered[[#This Row],[model_year]]</f>
        <v>14</v>
      </c>
      <c r="F4071" s="13">
        <v>81</v>
      </c>
      <c r="G4071" s="13">
        <v>6</v>
      </c>
      <c r="H4071" s="13">
        <v>87</v>
      </c>
      <c r="I4071" s="13">
        <v>6.8965517241379296E-2</v>
      </c>
    </row>
    <row r="4072" spans="1:9" x14ac:dyDescent="0.35">
      <c r="A4072" s="13">
        <v>2016</v>
      </c>
      <c r="B4072" s="13" t="s">
        <v>42</v>
      </c>
      <c r="C4072" s="13" t="s">
        <v>182</v>
      </c>
      <c r="D4072" s="13">
        <v>2004</v>
      </c>
      <c r="E4072" s="14">
        <f>data_filtered[[#This Row],[test_year]]-data_filtered[[#This Row],[model_year]]</f>
        <v>12</v>
      </c>
      <c r="F4072" s="13">
        <v>81</v>
      </c>
      <c r="G4072" s="13">
        <v>6</v>
      </c>
      <c r="H4072" s="13">
        <v>87</v>
      </c>
      <c r="I4072" s="13">
        <v>6.8965517241379296E-2</v>
      </c>
    </row>
    <row r="4073" spans="1:9" x14ac:dyDescent="0.35">
      <c r="A4073" s="14">
        <v>2013</v>
      </c>
      <c r="B4073" s="14" t="s">
        <v>33</v>
      </c>
      <c r="C4073" s="14" t="s">
        <v>235</v>
      </c>
      <c r="D4073" s="14">
        <v>2001</v>
      </c>
      <c r="E4073" s="14">
        <f>data_filtered[[#This Row],[test_year]]-data_filtered[[#This Row],[model_year]]</f>
        <v>12</v>
      </c>
      <c r="F4073" s="14">
        <v>54</v>
      </c>
      <c r="G4073" s="14">
        <v>4</v>
      </c>
      <c r="H4073" s="14">
        <v>58</v>
      </c>
      <c r="I4073" s="14">
        <v>6.8965517241379296E-2</v>
      </c>
    </row>
    <row r="4074" spans="1:9" x14ac:dyDescent="0.35">
      <c r="A4074" s="14">
        <v>2014</v>
      </c>
      <c r="B4074" s="14" t="s">
        <v>30</v>
      </c>
      <c r="C4074" s="14" t="s">
        <v>260</v>
      </c>
      <c r="D4074" s="14">
        <v>1991</v>
      </c>
      <c r="E4074" s="14">
        <f>data_filtered[[#This Row],[test_year]]-data_filtered[[#This Row],[model_year]]</f>
        <v>23</v>
      </c>
      <c r="F4074" s="14">
        <v>54</v>
      </c>
      <c r="G4074" s="14">
        <v>4</v>
      </c>
      <c r="H4074" s="14">
        <v>58</v>
      </c>
      <c r="I4074" s="14">
        <v>6.8965517241379296E-2</v>
      </c>
    </row>
    <row r="4075" spans="1:9" x14ac:dyDescent="0.35">
      <c r="A4075" s="13">
        <v>2014</v>
      </c>
      <c r="B4075" s="13" t="s">
        <v>92</v>
      </c>
      <c r="C4075" s="13" t="s">
        <v>93</v>
      </c>
      <c r="D4075" s="13">
        <v>2012</v>
      </c>
      <c r="E4075" s="14">
        <f>data_filtered[[#This Row],[test_year]]-data_filtered[[#This Row],[model_year]]</f>
        <v>2</v>
      </c>
      <c r="F4075" s="13">
        <v>54</v>
      </c>
      <c r="G4075" s="13">
        <v>4</v>
      </c>
      <c r="H4075" s="13">
        <v>58</v>
      </c>
      <c r="I4075" s="13">
        <v>6.8965517241379296E-2</v>
      </c>
    </row>
    <row r="4076" spans="1:9" x14ac:dyDescent="0.35">
      <c r="A4076" s="14">
        <v>2015</v>
      </c>
      <c r="B4076" s="14" t="s">
        <v>30</v>
      </c>
      <c r="C4076" s="14" t="s">
        <v>230</v>
      </c>
      <c r="D4076" s="14">
        <v>2004</v>
      </c>
      <c r="E4076" s="14">
        <f>data_filtered[[#This Row],[test_year]]-data_filtered[[#This Row],[model_year]]</f>
        <v>11</v>
      </c>
      <c r="F4076" s="14">
        <v>54</v>
      </c>
      <c r="G4076" s="14">
        <v>4</v>
      </c>
      <c r="H4076" s="14">
        <v>58</v>
      </c>
      <c r="I4076" s="14">
        <v>6.8965517241379296E-2</v>
      </c>
    </row>
    <row r="4077" spans="1:9" x14ac:dyDescent="0.35">
      <c r="A4077" s="14">
        <v>2015</v>
      </c>
      <c r="B4077" s="14" t="s">
        <v>104</v>
      </c>
      <c r="C4077" s="14" t="s">
        <v>105</v>
      </c>
      <c r="D4077" s="14">
        <v>2014</v>
      </c>
      <c r="E4077" s="14">
        <f>data_filtered[[#This Row],[test_year]]-data_filtered[[#This Row],[model_year]]</f>
        <v>1</v>
      </c>
      <c r="F4077" s="14">
        <v>54</v>
      </c>
      <c r="G4077" s="14">
        <v>4</v>
      </c>
      <c r="H4077" s="14">
        <v>58</v>
      </c>
      <c r="I4077" s="14">
        <v>6.8965517241379296E-2</v>
      </c>
    </row>
    <row r="4078" spans="1:9" x14ac:dyDescent="0.35">
      <c r="A4078" s="13">
        <v>2016</v>
      </c>
      <c r="B4078" s="13" t="s">
        <v>92</v>
      </c>
      <c r="C4078" s="13" t="s">
        <v>240</v>
      </c>
      <c r="D4078" s="13">
        <v>2006</v>
      </c>
      <c r="E4078" s="14">
        <f>data_filtered[[#This Row],[test_year]]-data_filtered[[#This Row],[model_year]]</f>
        <v>10</v>
      </c>
      <c r="F4078" s="13">
        <v>54</v>
      </c>
      <c r="G4078" s="13">
        <v>4</v>
      </c>
      <c r="H4078" s="13">
        <v>58</v>
      </c>
      <c r="I4078" s="13">
        <v>6.8965517241379296E-2</v>
      </c>
    </row>
    <row r="4079" spans="1:9" x14ac:dyDescent="0.35">
      <c r="A4079" s="13">
        <v>2016</v>
      </c>
      <c r="B4079" s="13" t="s">
        <v>33</v>
      </c>
      <c r="C4079" s="13" t="s">
        <v>203</v>
      </c>
      <c r="D4079" s="13">
        <v>2004</v>
      </c>
      <c r="E4079" s="14">
        <f>data_filtered[[#This Row],[test_year]]-data_filtered[[#This Row],[model_year]]</f>
        <v>12</v>
      </c>
      <c r="F4079" s="13">
        <v>54</v>
      </c>
      <c r="G4079" s="13">
        <v>4</v>
      </c>
      <c r="H4079" s="13">
        <v>58</v>
      </c>
      <c r="I4079" s="13">
        <v>6.8965517241379296E-2</v>
      </c>
    </row>
    <row r="4080" spans="1:9" x14ac:dyDescent="0.35">
      <c r="A4080" s="13">
        <v>2017</v>
      </c>
      <c r="B4080" s="13" t="s">
        <v>24</v>
      </c>
      <c r="C4080" s="13" t="s">
        <v>188</v>
      </c>
      <c r="D4080" s="13">
        <v>2003</v>
      </c>
      <c r="E4080" s="14">
        <f>data_filtered[[#This Row],[test_year]]-data_filtered[[#This Row],[model_year]]</f>
        <v>14</v>
      </c>
      <c r="F4080" s="13">
        <v>54</v>
      </c>
      <c r="G4080" s="13">
        <v>4</v>
      </c>
      <c r="H4080" s="13">
        <v>58</v>
      </c>
      <c r="I4080" s="13">
        <v>6.8965517241379296E-2</v>
      </c>
    </row>
    <row r="4081" spans="1:9" x14ac:dyDescent="0.35">
      <c r="A4081" s="13">
        <v>2017</v>
      </c>
      <c r="B4081" s="13" t="s">
        <v>52</v>
      </c>
      <c r="C4081" s="13" t="s">
        <v>192</v>
      </c>
      <c r="D4081" s="13">
        <v>2014</v>
      </c>
      <c r="E4081" s="14">
        <f>data_filtered[[#This Row],[test_year]]-data_filtered[[#This Row],[model_year]]</f>
        <v>3</v>
      </c>
      <c r="F4081" s="13">
        <v>54</v>
      </c>
      <c r="G4081" s="13">
        <v>4</v>
      </c>
      <c r="H4081" s="13">
        <v>58</v>
      </c>
      <c r="I4081" s="13">
        <v>6.8965517241379296E-2</v>
      </c>
    </row>
    <row r="4082" spans="1:9" x14ac:dyDescent="0.35">
      <c r="A4082" s="14">
        <v>2017</v>
      </c>
      <c r="B4082" s="14" t="s">
        <v>30</v>
      </c>
      <c r="C4082" s="14" t="s">
        <v>85</v>
      </c>
      <c r="D4082" s="14">
        <v>2008</v>
      </c>
      <c r="E4082" s="14">
        <f>data_filtered[[#This Row],[test_year]]-data_filtered[[#This Row],[model_year]]</f>
        <v>9</v>
      </c>
      <c r="F4082" s="14">
        <v>54</v>
      </c>
      <c r="G4082" s="14">
        <v>4</v>
      </c>
      <c r="H4082" s="14">
        <v>58</v>
      </c>
      <c r="I4082" s="14">
        <v>6.8965517241379296E-2</v>
      </c>
    </row>
    <row r="4083" spans="1:9" x14ac:dyDescent="0.35">
      <c r="A4083" s="14">
        <v>2017</v>
      </c>
      <c r="B4083" s="14" t="s">
        <v>92</v>
      </c>
      <c r="C4083" s="14" t="s">
        <v>240</v>
      </c>
      <c r="D4083" s="14">
        <v>2006</v>
      </c>
      <c r="E4083" s="14">
        <f>data_filtered[[#This Row],[test_year]]-data_filtered[[#This Row],[model_year]]</f>
        <v>11</v>
      </c>
      <c r="F4083" s="14">
        <v>54</v>
      </c>
      <c r="G4083" s="14">
        <v>4</v>
      </c>
      <c r="H4083" s="14">
        <v>58</v>
      </c>
      <c r="I4083" s="14">
        <v>6.8965517241379296E-2</v>
      </c>
    </row>
    <row r="4084" spans="1:9" x14ac:dyDescent="0.35">
      <c r="A4084" s="13">
        <v>2015</v>
      </c>
      <c r="B4084" s="13" t="s">
        <v>24</v>
      </c>
      <c r="C4084" s="13" t="s">
        <v>41</v>
      </c>
      <c r="D4084" s="13">
        <v>2007</v>
      </c>
      <c r="E4084" s="14">
        <f>data_filtered[[#This Row],[test_year]]-data_filtered[[#This Row],[model_year]]</f>
        <v>8</v>
      </c>
      <c r="F4084" s="13">
        <v>352</v>
      </c>
      <c r="G4084" s="13">
        <v>26</v>
      </c>
      <c r="H4084" s="13">
        <v>378</v>
      </c>
      <c r="I4084" s="13">
        <v>6.8783068783068793E-2</v>
      </c>
    </row>
    <row r="4085" spans="1:9" x14ac:dyDescent="0.35">
      <c r="A4085" s="14">
        <v>2013</v>
      </c>
      <c r="B4085" s="14" t="s">
        <v>67</v>
      </c>
      <c r="C4085" s="14" t="s">
        <v>77</v>
      </c>
      <c r="D4085" s="14">
        <v>2005</v>
      </c>
      <c r="E4085" s="14">
        <f>data_filtered[[#This Row],[test_year]]-data_filtered[[#This Row],[model_year]]</f>
        <v>8</v>
      </c>
      <c r="F4085" s="14">
        <v>149</v>
      </c>
      <c r="G4085" s="14">
        <v>11</v>
      </c>
      <c r="H4085" s="14">
        <v>160</v>
      </c>
      <c r="I4085" s="14">
        <v>6.8750000000000006E-2</v>
      </c>
    </row>
    <row r="4086" spans="1:9" x14ac:dyDescent="0.35">
      <c r="A4086" s="13">
        <v>2015</v>
      </c>
      <c r="B4086" s="13" t="s">
        <v>30</v>
      </c>
      <c r="C4086" s="13" t="s">
        <v>36</v>
      </c>
      <c r="D4086" s="13">
        <v>2003</v>
      </c>
      <c r="E4086" s="14">
        <f>data_filtered[[#This Row],[test_year]]-data_filtered[[#This Row],[model_year]]</f>
        <v>12</v>
      </c>
      <c r="F4086" s="13">
        <v>149</v>
      </c>
      <c r="G4086" s="13">
        <v>11</v>
      </c>
      <c r="H4086" s="13">
        <v>160</v>
      </c>
      <c r="I4086" s="13">
        <v>6.8750000000000006E-2</v>
      </c>
    </row>
    <row r="4087" spans="1:9" x14ac:dyDescent="0.35">
      <c r="A4087" s="13">
        <v>2015</v>
      </c>
      <c r="B4087" s="13" t="s">
        <v>30</v>
      </c>
      <c r="C4087" s="13" t="s">
        <v>36</v>
      </c>
      <c r="D4087" s="13">
        <v>2004</v>
      </c>
      <c r="E4087" s="14">
        <f>data_filtered[[#This Row],[test_year]]-data_filtered[[#This Row],[model_year]]</f>
        <v>11</v>
      </c>
      <c r="F4087" s="13">
        <v>271</v>
      </c>
      <c r="G4087" s="13">
        <v>20</v>
      </c>
      <c r="H4087" s="13">
        <v>291</v>
      </c>
      <c r="I4087" s="13">
        <v>6.8728522336769807E-2</v>
      </c>
    </row>
    <row r="4088" spans="1:9" x14ac:dyDescent="0.35">
      <c r="A4088" s="13">
        <v>2014</v>
      </c>
      <c r="B4088" s="13" t="s">
        <v>42</v>
      </c>
      <c r="C4088" s="13" t="s">
        <v>43</v>
      </c>
      <c r="D4088" s="13">
        <v>2005</v>
      </c>
      <c r="E4088" s="14">
        <f>data_filtered[[#This Row],[test_year]]-data_filtered[[#This Row],[model_year]]</f>
        <v>9</v>
      </c>
      <c r="F4088" s="13">
        <v>244</v>
      </c>
      <c r="G4088" s="13">
        <v>18</v>
      </c>
      <c r="H4088" s="13">
        <v>262</v>
      </c>
      <c r="I4088" s="13">
        <v>6.8702290076335895E-2</v>
      </c>
    </row>
    <row r="4089" spans="1:9" x14ac:dyDescent="0.35">
      <c r="A4089" s="13">
        <v>2016</v>
      </c>
      <c r="B4089" s="13" t="s">
        <v>42</v>
      </c>
      <c r="C4089" s="13" t="s">
        <v>73</v>
      </c>
      <c r="D4089" s="13">
        <v>2001</v>
      </c>
      <c r="E4089" s="14">
        <f>data_filtered[[#This Row],[test_year]]-data_filtered[[#This Row],[model_year]]</f>
        <v>15</v>
      </c>
      <c r="F4089" s="13">
        <v>122</v>
      </c>
      <c r="G4089" s="13">
        <v>9</v>
      </c>
      <c r="H4089" s="13">
        <v>131</v>
      </c>
      <c r="I4089" s="13">
        <v>6.8702290076335895E-2</v>
      </c>
    </row>
    <row r="4090" spans="1:9" x14ac:dyDescent="0.35">
      <c r="A4090" s="14">
        <v>2014</v>
      </c>
      <c r="B4090" s="14" t="s">
        <v>98</v>
      </c>
      <c r="C4090" s="14" t="s">
        <v>99</v>
      </c>
      <c r="D4090" s="14">
        <v>2002</v>
      </c>
      <c r="E4090" s="14">
        <f>data_filtered[[#This Row],[test_year]]-data_filtered[[#This Row],[model_year]]</f>
        <v>12</v>
      </c>
      <c r="F4090" s="14">
        <v>95</v>
      </c>
      <c r="G4090" s="14">
        <v>7</v>
      </c>
      <c r="H4090" s="14">
        <v>102</v>
      </c>
      <c r="I4090" s="14">
        <v>6.8627450980392204E-2</v>
      </c>
    </row>
    <row r="4091" spans="1:9" x14ac:dyDescent="0.35">
      <c r="A4091" s="13">
        <v>2014</v>
      </c>
      <c r="B4091" s="13" t="s">
        <v>30</v>
      </c>
      <c r="C4091" s="13" t="s">
        <v>44</v>
      </c>
      <c r="D4091" s="13">
        <v>2012</v>
      </c>
      <c r="E4091" s="14">
        <f>data_filtered[[#This Row],[test_year]]-data_filtered[[#This Row],[model_year]]</f>
        <v>2</v>
      </c>
      <c r="F4091" s="13">
        <v>272</v>
      </c>
      <c r="G4091" s="13">
        <v>20</v>
      </c>
      <c r="H4091" s="13">
        <v>292</v>
      </c>
      <c r="I4091" s="13">
        <v>6.8493150684931503E-2</v>
      </c>
    </row>
    <row r="4092" spans="1:9" x14ac:dyDescent="0.35">
      <c r="A4092" s="14">
        <v>2014</v>
      </c>
      <c r="B4092" s="14" t="s">
        <v>113</v>
      </c>
      <c r="C4092" s="14" t="s">
        <v>114</v>
      </c>
      <c r="D4092" s="14">
        <v>2006</v>
      </c>
      <c r="E4092" s="14">
        <f>data_filtered[[#This Row],[test_year]]-data_filtered[[#This Row],[model_year]]</f>
        <v>8</v>
      </c>
      <c r="F4092" s="14">
        <v>136</v>
      </c>
      <c r="G4092" s="14">
        <v>10</v>
      </c>
      <c r="H4092" s="14">
        <v>146</v>
      </c>
      <c r="I4092" s="14">
        <v>6.8493150684931503E-2</v>
      </c>
    </row>
    <row r="4093" spans="1:9" x14ac:dyDescent="0.35">
      <c r="A4093" s="14">
        <v>2015</v>
      </c>
      <c r="B4093" s="14" t="s">
        <v>98</v>
      </c>
      <c r="C4093" s="14" t="s">
        <v>99</v>
      </c>
      <c r="D4093" s="14">
        <v>2003</v>
      </c>
      <c r="E4093" s="14">
        <f>data_filtered[[#This Row],[test_year]]-data_filtered[[#This Row],[model_year]]</f>
        <v>12</v>
      </c>
      <c r="F4093" s="14">
        <v>136</v>
      </c>
      <c r="G4093" s="14">
        <v>10</v>
      </c>
      <c r="H4093" s="14">
        <v>146</v>
      </c>
      <c r="I4093" s="14">
        <v>6.8493150684931503E-2</v>
      </c>
    </row>
    <row r="4094" spans="1:9" x14ac:dyDescent="0.35">
      <c r="A4094" s="13">
        <v>2013</v>
      </c>
      <c r="B4094" s="13" t="s">
        <v>158</v>
      </c>
      <c r="C4094" s="13" t="s">
        <v>244</v>
      </c>
      <c r="D4094" s="13">
        <v>2005</v>
      </c>
      <c r="E4094" s="14">
        <f>data_filtered[[#This Row],[test_year]]-data_filtered[[#This Row],[model_year]]</f>
        <v>8</v>
      </c>
      <c r="F4094" s="13">
        <v>68</v>
      </c>
      <c r="G4094" s="13">
        <v>5</v>
      </c>
      <c r="H4094" s="13">
        <v>73</v>
      </c>
      <c r="I4094" s="13">
        <v>6.8493150684931503E-2</v>
      </c>
    </row>
    <row r="4095" spans="1:9" x14ac:dyDescent="0.35">
      <c r="A4095" s="13">
        <v>2014</v>
      </c>
      <c r="B4095" s="13" t="s">
        <v>26</v>
      </c>
      <c r="C4095" s="13" t="s">
        <v>279</v>
      </c>
      <c r="D4095" s="13">
        <v>1998</v>
      </c>
      <c r="E4095" s="14">
        <f>data_filtered[[#This Row],[test_year]]-data_filtered[[#This Row],[model_year]]</f>
        <v>16</v>
      </c>
      <c r="F4095" s="13">
        <v>68</v>
      </c>
      <c r="G4095" s="13">
        <v>5</v>
      </c>
      <c r="H4095" s="13">
        <v>73</v>
      </c>
      <c r="I4095" s="13">
        <v>6.8493150684931503E-2</v>
      </c>
    </row>
    <row r="4096" spans="1:9" x14ac:dyDescent="0.35">
      <c r="A4096" s="13">
        <v>2015</v>
      </c>
      <c r="B4096" s="13" t="s">
        <v>26</v>
      </c>
      <c r="C4096" s="13" t="s">
        <v>78</v>
      </c>
      <c r="D4096" s="13">
        <v>1998</v>
      </c>
      <c r="E4096" s="14">
        <f>data_filtered[[#This Row],[test_year]]-data_filtered[[#This Row],[model_year]]</f>
        <v>17</v>
      </c>
      <c r="F4096" s="13">
        <v>68</v>
      </c>
      <c r="G4096" s="13">
        <v>5</v>
      </c>
      <c r="H4096" s="13">
        <v>73</v>
      </c>
      <c r="I4096" s="13">
        <v>6.8493150684931503E-2</v>
      </c>
    </row>
    <row r="4097" spans="1:9" x14ac:dyDescent="0.35">
      <c r="A4097" s="13">
        <v>2016</v>
      </c>
      <c r="B4097" s="13" t="s">
        <v>58</v>
      </c>
      <c r="C4097" s="13">
        <v>200</v>
      </c>
      <c r="D4097" s="13">
        <v>2014</v>
      </c>
      <c r="E4097" s="14">
        <f>data_filtered[[#This Row],[test_year]]-data_filtered[[#This Row],[model_year]]</f>
        <v>2</v>
      </c>
      <c r="F4097" s="13">
        <v>68</v>
      </c>
      <c r="G4097" s="13">
        <v>5</v>
      </c>
      <c r="H4097" s="13">
        <v>73</v>
      </c>
      <c r="I4097" s="13">
        <v>6.8493150684931503E-2</v>
      </c>
    </row>
    <row r="4098" spans="1:9" x14ac:dyDescent="0.35">
      <c r="A4098" s="14">
        <v>2017</v>
      </c>
      <c r="B4098" s="14" t="s">
        <v>30</v>
      </c>
      <c r="C4098" s="14" t="s">
        <v>75</v>
      </c>
      <c r="D4098" s="14">
        <v>2004</v>
      </c>
      <c r="E4098" s="14">
        <f>data_filtered[[#This Row],[test_year]]-data_filtered[[#This Row],[model_year]]</f>
        <v>13</v>
      </c>
      <c r="F4098" s="14">
        <v>68</v>
      </c>
      <c r="G4098" s="14">
        <v>5</v>
      </c>
      <c r="H4098" s="14">
        <v>73</v>
      </c>
      <c r="I4098" s="14">
        <v>6.8493150684931503E-2</v>
      </c>
    </row>
    <row r="4099" spans="1:9" x14ac:dyDescent="0.35">
      <c r="A4099" s="13">
        <v>2014</v>
      </c>
      <c r="B4099" s="13" t="s">
        <v>67</v>
      </c>
      <c r="C4099" s="13" t="s">
        <v>68</v>
      </c>
      <c r="D4099" s="13">
        <v>2010</v>
      </c>
      <c r="E4099" s="14">
        <f>data_filtered[[#This Row],[test_year]]-data_filtered[[#This Row],[model_year]]</f>
        <v>4</v>
      </c>
      <c r="F4099" s="13">
        <v>150</v>
      </c>
      <c r="G4099" s="13">
        <v>11</v>
      </c>
      <c r="H4099" s="13">
        <v>161</v>
      </c>
      <c r="I4099" s="13">
        <v>6.8322981366459604E-2</v>
      </c>
    </row>
    <row r="4100" spans="1:9" x14ac:dyDescent="0.35">
      <c r="A4100" s="13">
        <v>2015</v>
      </c>
      <c r="B4100" s="13" t="s">
        <v>26</v>
      </c>
      <c r="C4100" s="13" t="s">
        <v>35</v>
      </c>
      <c r="D4100" s="13">
        <v>1999</v>
      </c>
      <c r="E4100" s="14">
        <f>data_filtered[[#This Row],[test_year]]-data_filtered[[#This Row],[model_year]]</f>
        <v>16</v>
      </c>
      <c r="F4100" s="13">
        <v>150</v>
      </c>
      <c r="G4100" s="13">
        <v>11</v>
      </c>
      <c r="H4100" s="13">
        <v>161</v>
      </c>
      <c r="I4100" s="13">
        <v>6.8322981366459604E-2</v>
      </c>
    </row>
    <row r="4101" spans="1:9" x14ac:dyDescent="0.35">
      <c r="A4101" s="14">
        <v>2014</v>
      </c>
      <c r="B4101" s="14" t="s">
        <v>42</v>
      </c>
      <c r="C4101" s="14" t="s">
        <v>43</v>
      </c>
      <c r="D4101" s="14">
        <v>1999</v>
      </c>
      <c r="E4101" s="14">
        <f>data_filtered[[#This Row],[test_year]]-data_filtered[[#This Row],[model_year]]</f>
        <v>15</v>
      </c>
      <c r="F4101" s="14">
        <v>191</v>
      </c>
      <c r="G4101" s="14">
        <v>14</v>
      </c>
      <c r="H4101" s="14">
        <v>205</v>
      </c>
      <c r="I4101" s="14">
        <v>6.8292682926829301E-2</v>
      </c>
    </row>
    <row r="4102" spans="1:9" x14ac:dyDescent="0.35">
      <c r="A4102" s="14">
        <v>2013</v>
      </c>
      <c r="B4102" s="14" t="s">
        <v>52</v>
      </c>
      <c r="C4102" s="14" t="s">
        <v>74</v>
      </c>
      <c r="D4102" s="14">
        <v>2006</v>
      </c>
      <c r="E4102" s="14">
        <f>data_filtered[[#This Row],[test_year]]-data_filtered[[#This Row],[model_year]]</f>
        <v>7</v>
      </c>
      <c r="F4102" s="14">
        <v>123</v>
      </c>
      <c r="G4102" s="14">
        <v>9</v>
      </c>
      <c r="H4102" s="14">
        <v>132</v>
      </c>
      <c r="I4102" s="14">
        <v>6.8181818181818205E-2</v>
      </c>
    </row>
    <row r="4103" spans="1:9" x14ac:dyDescent="0.35">
      <c r="A4103" s="13">
        <v>2014</v>
      </c>
      <c r="B4103" s="13" t="s">
        <v>26</v>
      </c>
      <c r="C4103" s="13" t="s">
        <v>110</v>
      </c>
      <c r="D4103" s="13">
        <v>2003</v>
      </c>
      <c r="E4103" s="14">
        <f>data_filtered[[#This Row],[test_year]]-data_filtered[[#This Row],[model_year]]</f>
        <v>11</v>
      </c>
      <c r="F4103" s="13">
        <v>123</v>
      </c>
      <c r="G4103" s="13">
        <v>9</v>
      </c>
      <c r="H4103" s="13">
        <v>132</v>
      </c>
      <c r="I4103" s="13">
        <v>6.8181818181818205E-2</v>
      </c>
    </row>
    <row r="4104" spans="1:9" x14ac:dyDescent="0.35">
      <c r="A4104" s="13">
        <v>2016</v>
      </c>
      <c r="B4104" s="13" t="s">
        <v>42</v>
      </c>
      <c r="C4104" s="13" t="s">
        <v>112</v>
      </c>
      <c r="D4104" s="13">
        <v>2004</v>
      </c>
      <c r="E4104" s="14">
        <f>data_filtered[[#This Row],[test_year]]-data_filtered[[#This Row],[model_year]]</f>
        <v>12</v>
      </c>
      <c r="F4104" s="13">
        <v>123</v>
      </c>
      <c r="G4104" s="13">
        <v>9</v>
      </c>
      <c r="H4104" s="13">
        <v>132</v>
      </c>
      <c r="I4104" s="13">
        <v>6.8181818181818205E-2</v>
      </c>
    </row>
    <row r="4105" spans="1:9" x14ac:dyDescent="0.35">
      <c r="A4105" s="14">
        <v>2013</v>
      </c>
      <c r="B4105" s="14" t="s">
        <v>33</v>
      </c>
      <c r="C4105" s="14" t="s">
        <v>109</v>
      </c>
      <c r="D4105" s="14">
        <v>2005</v>
      </c>
      <c r="E4105" s="14">
        <f>data_filtered[[#This Row],[test_year]]-data_filtered[[#This Row],[model_year]]</f>
        <v>8</v>
      </c>
      <c r="F4105" s="14">
        <v>82</v>
      </c>
      <c r="G4105" s="14">
        <v>6</v>
      </c>
      <c r="H4105" s="14">
        <v>88</v>
      </c>
      <c r="I4105" s="14">
        <v>6.8181818181818205E-2</v>
      </c>
    </row>
    <row r="4106" spans="1:9" x14ac:dyDescent="0.35">
      <c r="A4106" s="13">
        <v>2014</v>
      </c>
      <c r="B4106" s="13" t="s">
        <v>33</v>
      </c>
      <c r="C4106" s="13" t="s">
        <v>227</v>
      </c>
      <c r="D4106" s="13">
        <v>2004</v>
      </c>
      <c r="E4106" s="14">
        <f>data_filtered[[#This Row],[test_year]]-data_filtered[[#This Row],[model_year]]</f>
        <v>10</v>
      </c>
      <c r="F4106" s="13">
        <v>82</v>
      </c>
      <c r="G4106" s="13">
        <v>6</v>
      </c>
      <c r="H4106" s="13">
        <v>88</v>
      </c>
      <c r="I4106" s="13">
        <v>6.8181818181818205E-2</v>
      </c>
    </row>
    <row r="4107" spans="1:9" x14ac:dyDescent="0.35">
      <c r="A4107" s="13">
        <v>2016</v>
      </c>
      <c r="B4107" s="13" t="s">
        <v>26</v>
      </c>
      <c r="C4107" s="13" t="s">
        <v>100</v>
      </c>
      <c r="D4107" s="13">
        <v>2002</v>
      </c>
      <c r="E4107" s="14">
        <f>data_filtered[[#This Row],[test_year]]-data_filtered[[#This Row],[model_year]]</f>
        <v>14</v>
      </c>
      <c r="F4107" s="13">
        <v>82</v>
      </c>
      <c r="G4107" s="13">
        <v>6</v>
      </c>
      <c r="H4107" s="13">
        <v>88</v>
      </c>
      <c r="I4107" s="13">
        <v>6.8181818181818205E-2</v>
      </c>
    </row>
    <row r="4108" spans="1:9" x14ac:dyDescent="0.35">
      <c r="A4108" s="14">
        <v>2016</v>
      </c>
      <c r="B4108" s="14" t="s">
        <v>26</v>
      </c>
      <c r="C4108" s="14" t="s">
        <v>176</v>
      </c>
      <c r="D4108" s="14">
        <v>2002</v>
      </c>
      <c r="E4108" s="14">
        <f>data_filtered[[#This Row],[test_year]]-data_filtered[[#This Row],[model_year]]</f>
        <v>14</v>
      </c>
      <c r="F4108" s="14">
        <v>82</v>
      </c>
      <c r="G4108" s="14">
        <v>6</v>
      </c>
      <c r="H4108" s="14">
        <v>88</v>
      </c>
      <c r="I4108" s="14">
        <v>6.8181818181818205E-2</v>
      </c>
    </row>
    <row r="4109" spans="1:9" x14ac:dyDescent="0.35">
      <c r="A4109" s="13">
        <v>2017</v>
      </c>
      <c r="B4109" s="13" t="s">
        <v>67</v>
      </c>
      <c r="C4109" s="13" t="s">
        <v>152</v>
      </c>
      <c r="D4109" s="13">
        <v>2007</v>
      </c>
      <c r="E4109" s="14">
        <f>data_filtered[[#This Row],[test_year]]-data_filtered[[#This Row],[model_year]]</f>
        <v>10</v>
      </c>
      <c r="F4109" s="13">
        <v>82</v>
      </c>
      <c r="G4109" s="13">
        <v>6</v>
      </c>
      <c r="H4109" s="13">
        <v>88</v>
      </c>
      <c r="I4109" s="13">
        <v>6.8181818181818205E-2</v>
      </c>
    </row>
    <row r="4110" spans="1:9" x14ac:dyDescent="0.35">
      <c r="A4110" s="14">
        <v>2016</v>
      </c>
      <c r="B4110" s="14" t="s">
        <v>26</v>
      </c>
      <c r="C4110" s="14" t="s">
        <v>27</v>
      </c>
      <c r="D4110" s="14">
        <v>2004</v>
      </c>
      <c r="E4110" s="14">
        <f>data_filtered[[#This Row],[test_year]]-data_filtered[[#This Row],[model_year]]</f>
        <v>12</v>
      </c>
      <c r="F4110" s="14">
        <v>301</v>
      </c>
      <c r="G4110" s="14">
        <v>22</v>
      </c>
      <c r="H4110" s="14">
        <v>323</v>
      </c>
      <c r="I4110" s="14">
        <v>6.8111455108359101E-2</v>
      </c>
    </row>
    <row r="4111" spans="1:9" x14ac:dyDescent="0.35">
      <c r="A4111" s="13">
        <v>2015</v>
      </c>
      <c r="B4111" s="13" t="s">
        <v>67</v>
      </c>
      <c r="C4111" s="13" t="s">
        <v>68</v>
      </c>
      <c r="D4111" s="13">
        <v>2008</v>
      </c>
      <c r="E4111" s="14">
        <f>data_filtered[[#This Row],[test_year]]-data_filtered[[#This Row],[model_year]]</f>
        <v>7</v>
      </c>
      <c r="F4111" s="13">
        <v>178</v>
      </c>
      <c r="G4111" s="13">
        <v>13</v>
      </c>
      <c r="H4111" s="13">
        <v>191</v>
      </c>
      <c r="I4111" s="13">
        <v>6.8062827225130906E-2</v>
      </c>
    </row>
    <row r="4112" spans="1:9" x14ac:dyDescent="0.35">
      <c r="A4112" s="14">
        <v>2013</v>
      </c>
      <c r="B4112" s="14" t="s">
        <v>67</v>
      </c>
      <c r="C4112" s="14" t="s">
        <v>68</v>
      </c>
      <c r="D4112" s="14">
        <v>2000</v>
      </c>
      <c r="E4112" s="14">
        <f>data_filtered[[#This Row],[test_year]]-data_filtered[[#This Row],[model_year]]</f>
        <v>13</v>
      </c>
      <c r="F4112" s="14">
        <v>96</v>
      </c>
      <c r="G4112" s="14">
        <v>7</v>
      </c>
      <c r="H4112" s="14">
        <v>103</v>
      </c>
      <c r="I4112" s="14">
        <v>6.7961165048543701E-2</v>
      </c>
    </row>
    <row r="4113" spans="1:9" x14ac:dyDescent="0.35">
      <c r="A4113" s="13">
        <v>2016</v>
      </c>
      <c r="B4113" s="13" t="s">
        <v>98</v>
      </c>
      <c r="C4113" s="13" t="s">
        <v>41</v>
      </c>
      <c r="D4113" s="13">
        <v>2008</v>
      </c>
      <c r="E4113" s="14">
        <f>data_filtered[[#This Row],[test_year]]-data_filtered[[#This Row],[model_year]]</f>
        <v>8</v>
      </c>
      <c r="F4113" s="13">
        <v>96</v>
      </c>
      <c r="G4113" s="13">
        <v>7</v>
      </c>
      <c r="H4113" s="13">
        <v>103</v>
      </c>
      <c r="I4113" s="13">
        <v>6.7961165048543701E-2</v>
      </c>
    </row>
    <row r="4114" spans="1:9" x14ac:dyDescent="0.35">
      <c r="A4114" s="13">
        <v>2017</v>
      </c>
      <c r="B4114" s="13" t="s">
        <v>24</v>
      </c>
      <c r="C4114" s="13" t="s">
        <v>101</v>
      </c>
      <c r="D4114" s="13">
        <v>2010</v>
      </c>
      <c r="E4114" s="14">
        <f>data_filtered[[#This Row],[test_year]]-data_filtered[[#This Row],[model_year]]</f>
        <v>7</v>
      </c>
      <c r="F4114" s="13">
        <v>151</v>
      </c>
      <c r="G4114" s="13">
        <v>11</v>
      </c>
      <c r="H4114" s="13">
        <v>162</v>
      </c>
      <c r="I4114" s="13">
        <v>6.7901234567901203E-2</v>
      </c>
    </row>
    <row r="4115" spans="1:9" x14ac:dyDescent="0.35">
      <c r="A4115" s="14">
        <v>2013</v>
      </c>
      <c r="B4115" s="14" t="s">
        <v>30</v>
      </c>
      <c r="C4115" s="14" t="s">
        <v>51</v>
      </c>
      <c r="D4115" s="14">
        <v>2005</v>
      </c>
      <c r="E4115" s="14">
        <f>data_filtered[[#This Row],[test_year]]-data_filtered[[#This Row],[model_year]]</f>
        <v>8</v>
      </c>
      <c r="F4115" s="14">
        <v>110</v>
      </c>
      <c r="G4115" s="14">
        <v>8</v>
      </c>
      <c r="H4115" s="14">
        <v>118</v>
      </c>
      <c r="I4115" s="14">
        <v>6.7796610169491497E-2</v>
      </c>
    </row>
    <row r="4116" spans="1:9" x14ac:dyDescent="0.35">
      <c r="A4116" s="13">
        <v>2014</v>
      </c>
      <c r="B4116" s="13" t="s">
        <v>58</v>
      </c>
      <c r="C4116" s="13" t="s">
        <v>76</v>
      </c>
      <c r="D4116" s="13">
        <v>2007</v>
      </c>
      <c r="E4116" s="14">
        <f>data_filtered[[#This Row],[test_year]]-data_filtered[[#This Row],[model_year]]</f>
        <v>7</v>
      </c>
      <c r="F4116" s="13">
        <v>55</v>
      </c>
      <c r="G4116" s="13">
        <v>4</v>
      </c>
      <c r="H4116" s="13">
        <v>59</v>
      </c>
      <c r="I4116" s="13">
        <v>6.7796610169491497E-2</v>
      </c>
    </row>
    <row r="4117" spans="1:9" x14ac:dyDescent="0.35">
      <c r="A4117" s="14">
        <v>2014</v>
      </c>
      <c r="B4117" s="14" t="s">
        <v>67</v>
      </c>
      <c r="C4117" s="14" t="s">
        <v>145</v>
      </c>
      <c r="D4117" s="14">
        <v>1995</v>
      </c>
      <c r="E4117" s="14">
        <f>data_filtered[[#This Row],[test_year]]-data_filtered[[#This Row],[model_year]]</f>
        <v>19</v>
      </c>
      <c r="F4117" s="14">
        <v>55</v>
      </c>
      <c r="G4117" s="14">
        <v>4</v>
      </c>
      <c r="H4117" s="14">
        <v>59</v>
      </c>
      <c r="I4117" s="14">
        <v>6.7796610169491497E-2</v>
      </c>
    </row>
    <row r="4118" spans="1:9" x14ac:dyDescent="0.35">
      <c r="A4118" s="13">
        <v>2015</v>
      </c>
      <c r="B4118" s="13" t="s">
        <v>24</v>
      </c>
      <c r="C4118" s="13" t="s">
        <v>268</v>
      </c>
      <c r="D4118" s="13">
        <v>2007</v>
      </c>
      <c r="E4118" s="14">
        <f>data_filtered[[#This Row],[test_year]]-data_filtered[[#This Row],[model_year]]</f>
        <v>8</v>
      </c>
      <c r="F4118" s="13">
        <v>55</v>
      </c>
      <c r="G4118" s="13">
        <v>4</v>
      </c>
      <c r="H4118" s="13">
        <v>59</v>
      </c>
      <c r="I4118" s="13">
        <v>6.7796610169491497E-2</v>
      </c>
    </row>
    <row r="4119" spans="1:9" x14ac:dyDescent="0.35">
      <c r="A4119" s="14">
        <v>2016</v>
      </c>
      <c r="B4119" s="14" t="s">
        <v>24</v>
      </c>
      <c r="C4119" s="14" t="s">
        <v>120</v>
      </c>
      <c r="D4119" s="14">
        <v>2016</v>
      </c>
      <c r="E4119" s="14">
        <f>data_filtered[[#This Row],[test_year]]-data_filtered[[#This Row],[model_year]]</f>
        <v>0</v>
      </c>
      <c r="F4119" s="14">
        <v>55</v>
      </c>
      <c r="G4119" s="14">
        <v>4</v>
      </c>
      <c r="H4119" s="14">
        <v>59</v>
      </c>
      <c r="I4119" s="14">
        <v>6.7796610169491497E-2</v>
      </c>
    </row>
    <row r="4120" spans="1:9" x14ac:dyDescent="0.35">
      <c r="A4120" s="14">
        <v>2016</v>
      </c>
      <c r="B4120" s="14" t="s">
        <v>33</v>
      </c>
      <c r="C4120" s="14" t="s">
        <v>265</v>
      </c>
      <c r="D4120" s="14">
        <v>2011</v>
      </c>
      <c r="E4120" s="14">
        <f>data_filtered[[#This Row],[test_year]]-data_filtered[[#This Row],[model_year]]</f>
        <v>5</v>
      </c>
      <c r="F4120" s="14">
        <v>55</v>
      </c>
      <c r="G4120" s="14">
        <v>4</v>
      </c>
      <c r="H4120" s="14">
        <v>59</v>
      </c>
      <c r="I4120" s="14">
        <v>6.7796610169491497E-2</v>
      </c>
    </row>
    <row r="4121" spans="1:9" x14ac:dyDescent="0.35">
      <c r="A4121" s="14">
        <v>2016</v>
      </c>
      <c r="B4121" s="14" t="s">
        <v>113</v>
      </c>
      <c r="C4121" s="14" t="s">
        <v>258</v>
      </c>
      <c r="D4121" s="14">
        <v>2006</v>
      </c>
      <c r="E4121" s="14">
        <f>data_filtered[[#This Row],[test_year]]-data_filtered[[#This Row],[model_year]]</f>
        <v>10</v>
      </c>
      <c r="F4121" s="14">
        <v>55</v>
      </c>
      <c r="G4121" s="14">
        <v>4</v>
      </c>
      <c r="H4121" s="14">
        <v>59</v>
      </c>
      <c r="I4121" s="14">
        <v>6.7796610169491497E-2</v>
      </c>
    </row>
    <row r="4122" spans="1:9" x14ac:dyDescent="0.35">
      <c r="A4122" s="14">
        <v>2016</v>
      </c>
      <c r="B4122" s="14" t="s">
        <v>26</v>
      </c>
      <c r="C4122" s="14" t="s">
        <v>338</v>
      </c>
      <c r="D4122" s="14">
        <v>2003</v>
      </c>
      <c r="E4122" s="14">
        <f>data_filtered[[#This Row],[test_year]]-data_filtered[[#This Row],[model_year]]</f>
        <v>13</v>
      </c>
      <c r="F4122" s="14">
        <v>55</v>
      </c>
      <c r="G4122" s="14">
        <v>4</v>
      </c>
      <c r="H4122" s="14">
        <v>59</v>
      </c>
      <c r="I4122" s="14">
        <v>6.7796610169491497E-2</v>
      </c>
    </row>
    <row r="4123" spans="1:9" x14ac:dyDescent="0.35">
      <c r="A4123" s="14">
        <v>2017</v>
      </c>
      <c r="B4123" s="14" t="s">
        <v>30</v>
      </c>
      <c r="C4123" s="14" t="s">
        <v>75</v>
      </c>
      <c r="D4123" s="14">
        <v>2002</v>
      </c>
      <c r="E4123" s="14">
        <f>data_filtered[[#This Row],[test_year]]-data_filtered[[#This Row],[model_year]]</f>
        <v>15</v>
      </c>
      <c r="F4123" s="14">
        <v>55</v>
      </c>
      <c r="G4123" s="14">
        <v>4</v>
      </c>
      <c r="H4123" s="14">
        <v>59</v>
      </c>
      <c r="I4123" s="14">
        <v>6.7796610169491497E-2</v>
      </c>
    </row>
    <row r="4124" spans="1:9" x14ac:dyDescent="0.35">
      <c r="A4124" s="13">
        <v>2015</v>
      </c>
      <c r="B4124" s="13" t="s">
        <v>30</v>
      </c>
      <c r="C4124" s="13" t="s">
        <v>126</v>
      </c>
      <c r="D4124" s="13">
        <v>2013</v>
      </c>
      <c r="E4124" s="14">
        <f>data_filtered[[#This Row],[test_year]]-data_filtered[[#This Row],[model_year]]</f>
        <v>2</v>
      </c>
      <c r="F4124" s="13">
        <v>124</v>
      </c>
      <c r="G4124" s="13">
        <v>9</v>
      </c>
      <c r="H4124" s="13">
        <v>133</v>
      </c>
      <c r="I4124" s="13">
        <v>6.7669172932330796E-2</v>
      </c>
    </row>
    <row r="4125" spans="1:9" x14ac:dyDescent="0.35">
      <c r="A4125" s="14">
        <v>2013</v>
      </c>
      <c r="B4125" s="14" t="s">
        <v>67</v>
      </c>
      <c r="C4125" s="14" t="s">
        <v>77</v>
      </c>
      <c r="D4125" s="14">
        <v>1999</v>
      </c>
      <c r="E4125" s="14">
        <f>data_filtered[[#This Row],[test_year]]-data_filtered[[#This Row],[model_year]]</f>
        <v>14</v>
      </c>
      <c r="F4125" s="14">
        <v>138</v>
      </c>
      <c r="G4125" s="14">
        <v>10</v>
      </c>
      <c r="H4125" s="14">
        <v>148</v>
      </c>
      <c r="I4125" s="14">
        <v>6.7567567567567599E-2</v>
      </c>
    </row>
    <row r="4126" spans="1:9" x14ac:dyDescent="0.35">
      <c r="A4126" s="13">
        <v>2016</v>
      </c>
      <c r="B4126" s="13" t="s">
        <v>30</v>
      </c>
      <c r="C4126" s="13" t="s">
        <v>75</v>
      </c>
      <c r="D4126" s="13">
        <v>2004</v>
      </c>
      <c r="E4126" s="14">
        <f>data_filtered[[#This Row],[test_year]]-data_filtered[[#This Row],[model_year]]</f>
        <v>12</v>
      </c>
      <c r="F4126" s="13">
        <v>138</v>
      </c>
      <c r="G4126" s="13">
        <v>10</v>
      </c>
      <c r="H4126" s="13">
        <v>148</v>
      </c>
      <c r="I4126" s="13">
        <v>6.7567567567567599E-2</v>
      </c>
    </row>
    <row r="4127" spans="1:9" x14ac:dyDescent="0.35">
      <c r="A4127" s="14">
        <v>2013</v>
      </c>
      <c r="B4127" s="14" t="s">
        <v>52</v>
      </c>
      <c r="C4127" s="14" t="s">
        <v>131</v>
      </c>
      <c r="D4127" s="14">
        <v>2004</v>
      </c>
      <c r="E4127" s="14">
        <f>data_filtered[[#This Row],[test_year]]-data_filtered[[#This Row],[model_year]]</f>
        <v>9</v>
      </c>
      <c r="F4127" s="14">
        <v>69</v>
      </c>
      <c r="G4127" s="14">
        <v>5</v>
      </c>
      <c r="H4127" s="14">
        <v>74</v>
      </c>
      <c r="I4127" s="14">
        <v>6.7567567567567599E-2</v>
      </c>
    </row>
    <row r="4128" spans="1:9" x14ac:dyDescent="0.35">
      <c r="A4128" s="13">
        <v>2013</v>
      </c>
      <c r="B4128" s="13" t="s">
        <v>26</v>
      </c>
      <c r="C4128" s="13" t="s">
        <v>111</v>
      </c>
      <c r="D4128" s="13">
        <v>2004</v>
      </c>
      <c r="E4128" s="14">
        <f>data_filtered[[#This Row],[test_year]]-data_filtered[[#This Row],[model_year]]</f>
        <v>9</v>
      </c>
      <c r="F4128" s="13">
        <v>69</v>
      </c>
      <c r="G4128" s="13">
        <v>5</v>
      </c>
      <c r="H4128" s="13">
        <v>74</v>
      </c>
      <c r="I4128" s="13">
        <v>6.7567567567567599E-2</v>
      </c>
    </row>
    <row r="4129" spans="1:9" x14ac:dyDescent="0.35">
      <c r="A4129" s="13">
        <v>2014</v>
      </c>
      <c r="B4129" s="13" t="s">
        <v>52</v>
      </c>
      <c r="C4129" s="13" t="s">
        <v>150</v>
      </c>
      <c r="D4129" s="13">
        <v>2004</v>
      </c>
      <c r="E4129" s="14">
        <f>data_filtered[[#This Row],[test_year]]-data_filtered[[#This Row],[model_year]]</f>
        <v>10</v>
      </c>
      <c r="F4129" s="13">
        <v>69</v>
      </c>
      <c r="G4129" s="13">
        <v>5</v>
      </c>
      <c r="H4129" s="13">
        <v>74</v>
      </c>
      <c r="I4129" s="13">
        <v>6.7567567567567599E-2</v>
      </c>
    </row>
    <row r="4130" spans="1:9" x14ac:dyDescent="0.35">
      <c r="A4130" s="13">
        <v>2014</v>
      </c>
      <c r="B4130" s="13" t="s">
        <v>241</v>
      </c>
      <c r="C4130" s="13" t="s">
        <v>242</v>
      </c>
      <c r="D4130" s="13">
        <v>2006</v>
      </c>
      <c r="E4130" s="14">
        <f>data_filtered[[#This Row],[test_year]]-data_filtered[[#This Row],[model_year]]</f>
        <v>8</v>
      </c>
      <c r="F4130" s="13">
        <v>69</v>
      </c>
      <c r="G4130" s="13">
        <v>5</v>
      </c>
      <c r="H4130" s="13">
        <v>74</v>
      </c>
      <c r="I4130" s="13">
        <v>6.7567567567567599E-2</v>
      </c>
    </row>
    <row r="4131" spans="1:9" x14ac:dyDescent="0.35">
      <c r="A4131" s="14">
        <v>2014</v>
      </c>
      <c r="B4131" s="14" t="s">
        <v>26</v>
      </c>
      <c r="C4131" s="14" t="s">
        <v>223</v>
      </c>
      <c r="D4131" s="14">
        <v>2005</v>
      </c>
      <c r="E4131" s="14">
        <f>data_filtered[[#This Row],[test_year]]-data_filtered[[#This Row],[model_year]]</f>
        <v>9</v>
      </c>
      <c r="F4131" s="14">
        <v>69</v>
      </c>
      <c r="G4131" s="14">
        <v>5</v>
      </c>
      <c r="H4131" s="14">
        <v>74</v>
      </c>
      <c r="I4131" s="14">
        <v>6.7567567567567599E-2</v>
      </c>
    </row>
    <row r="4132" spans="1:9" x14ac:dyDescent="0.35">
      <c r="A4132" s="14">
        <v>2015</v>
      </c>
      <c r="B4132" s="14" t="s">
        <v>118</v>
      </c>
      <c r="C4132" s="14" t="s">
        <v>119</v>
      </c>
      <c r="D4132" s="14">
        <v>2009</v>
      </c>
      <c r="E4132" s="14">
        <f>data_filtered[[#This Row],[test_year]]-data_filtered[[#This Row],[model_year]]</f>
        <v>6</v>
      </c>
      <c r="F4132" s="14">
        <v>69</v>
      </c>
      <c r="G4132" s="14">
        <v>5</v>
      </c>
      <c r="H4132" s="14">
        <v>74</v>
      </c>
      <c r="I4132" s="14">
        <v>6.7567567567567599E-2</v>
      </c>
    </row>
    <row r="4133" spans="1:9" x14ac:dyDescent="0.35">
      <c r="A4133" s="13">
        <v>2015</v>
      </c>
      <c r="B4133" s="13" t="s">
        <v>24</v>
      </c>
      <c r="C4133" s="13" t="s">
        <v>155</v>
      </c>
      <c r="D4133" s="13">
        <v>2008</v>
      </c>
      <c r="E4133" s="14">
        <f>data_filtered[[#This Row],[test_year]]-data_filtered[[#This Row],[model_year]]</f>
        <v>7</v>
      </c>
      <c r="F4133" s="13">
        <v>69</v>
      </c>
      <c r="G4133" s="13">
        <v>5</v>
      </c>
      <c r="H4133" s="13">
        <v>74</v>
      </c>
      <c r="I4133" s="13">
        <v>6.7567567567567599E-2</v>
      </c>
    </row>
    <row r="4134" spans="1:9" x14ac:dyDescent="0.35">
      <c r="A4134" s="14">
        <v>2015</v>
      </c>
      <c r="B4134" s="14" t="s">
        <v>98</v>
      </c>
      <c r="C4134" s="14" t="s">
        <v>248</v>
      </c>
      <c r="D4134" s="14">
        <v>2008</v>
      </c>
      <c r="E4134" s="14">
        <f>data_filtered[[#This Row],[test_year]]-data_filtered[[#This Row],[model_year]]</f>
        <v>7</v>
      </c>
      <c r="F4134" s="14">
        <v>69</v>
      </c>
      <c r="G4134" s="14">
        <v>5</v>
      </c>
      <c r="H4134" s="14">
        <v>74</v>
      </c>
      <c r="I4134" s="14">
        <v>6.7567567567567599E-2</v>
      </c>
    </row>
    <row r="4135" spans="1:9" x14ac:dyDescent="0.35">
      <c r="A4135" s="13">
        <v>2015</v>
      </c>
      <c r="B4135" s="13" t="s">
        <v>26</v>
      </c>
      <c r="C4135" s="13" t="s">
        <v>176</v>
      </c>
      <c r="D4135" s="13">
        <v>2005</v>
      </c>
      <c r="E4135" s="14">
        <f>data_filtered[[#This Row],[test_year]]-data_filtered[[#This Row],[model_year]]</f>
        <v>10</v>
      </c>
      <c r="F4135" s="13">
        <v>69</v>
      </c>
      <c r="G4135" s="13">
        <v>5</v>
      </c>
      <c r="H4135" s="13">
        <v>74</v>
      </c>
      <c r="I4135" s="13">
        <v>6.7567567567567599E-2</v>
      </c>
    </row>
    <row r="4136" spans="1:9" x14ac:dyDescent="0.35">
      <c r="A4136" s="13">
        <v>2016</v>
      </c>
      <c r="B4136" s="13" t="s">
        <v>113</v>
      </c>
      <c r="C4136" s="13" t="s">
        <v>114</v>
      </c>
      <c r="D4136" s="13">
        <v>2003</v>
      </c>
      <c r="E4136" s="14">
        <f>data_filtered[[#This Row],[test_year]]-data_filtered[[#This Row],[model_year]]</f>
        <v>13</v>
      </c>
      <c r="F4136" s="13">
        <v>69</v>
      </c>
      <c r="G4136" s="13">
        <v>5</v>
      </c>
      <c r="H4136" s="13">
        <v>74</v>
      </c>
      <c r="I4136" s="13">
        <v>6.7567567567567599E-2</v>
      </c>
    </row>
    <row r="4137" spans="1:9" x14ac:dyDescent="0.35">
      <c r="A4137" s="14">
        <v>2016</v>
      </c>
      <c r="B4137" s="14" t="s">
        <v>26</v>
      </c>
      <c r="C4137" s="14" t="s">
        <v>201</v>
      </c>
      <c r="D4137" s="14">
        <v>2003</v>
      </c>
      <c r="E4137" s="14">
        <f>data_filtered[[#This Row],[test_year]]-data_filtered[[#This Row],[model_year]]</f>
        <v>13</v>
      </c>
      <c r="F4137" s="14">
        <v>69</v>
      </c>
      <c r="G4137" s="14">
        <v>5</v>
      </c>
      <c r="H4137" s="14">
        <v>74</v>
      </c>
      <c r="I4137" s="14">
        <v>6.7567567567567599E-2</v>
      </c>
    </row>
    <row r="4138" spans="1:9" x14ac:dyDescent="0.35">
      <c r="A4138" s="14">
        <v>2013</v>
      </c>
      <c r="B4138" s="14" t="s">
        <v>24</v>
      </c>
      <c r="C4138" s="14" t="s">
        <v>71</v>
      </c>
      <c r="D4138" s="14">
        <v>2003</v>
      </c>
      <c r="E4138" s="14">
        <f>data_filtered[[#This Row],[test_year]]-data_filtered[[#This Row],[model_year]]</f>
        <v>10</v>
      </c>
      <c r="F4138" s="14">
        <v>221</v>
      </c>
      <c r="G4138" s="14">
        <v>16</v>
      </c>
      <c r="H4138" s="14">
        <v>237</v>
      </c>
      <c r="I4138" s="14">
        <v>6.7510548523206704E-2</v>
      </c>
    </row>
    <row r="4139" spans="1:9" x14ac:dyDescent="0.35">
      <c r="A4139" s="14">
        <v>2013</v>
      </c>
      <c r="B4139" s="14" t="s">
        <v>33</v>
      </c>
      <c r="C4139" s="14" t="s">
        <v>34</v>
      </c>
      <c r="D4139" s="14">
        <v>2003</v>
      </c>
      <c r="E4139" s="14">
        <f>data_filtered[[#This Row],[test_year]]-data_filtered[[#This Row],[model_year]]</f>
        <v>10</v>
      </c>
      <c r="F4139" s="14">
        <v>166</v>
      </c>
      <c r="G4139" s="14">
        <v>12</v>
      </c>
      <c r="H4139" s="14">
        <v>178</v>
      </c>
      <c r="I4139" s="14">
        <v>6.7415730337078705E-2</v>
      </c>
    </row>
    <row r="4140" spans="1:9" x14ac:dyDescent="0.35">
      <c r="A4140" s="14">
        <v>2014</v>
      </c>
      <c r="B4140" s="14" t="s">
        <v>58</v>
      </c>
      <c r="C4140" s="14" t="s">
        <v>64</v>
      </c>
      <c r="D4140" s="14">
        <v>2008</v>
      </c>
      <c r="E4140" s="14">
        <f>data_filtered[[#This Row],[test_year]]-data_filtered[[#This Row],[model_year]]</f>
        <v>6</v>
      </c>
      <c r="F4140" s="14">
        <v>83</v>
      </c>
      <c r="G4140" s="14">
        <v>6</v>
      </c>
      <c r="H4140" s="14">
        <v>89</v>
      </c>
      <c r="I4140" s="14">
        <v>6.7415730337078705E-2</v>
      </c>
    </row>
    <row r="4141" spans="1:9" x14ac:dyDescent="0.35">
      <c r="A4141" s="13">
        <v>2014</v>
      </c>
      <c r="B4141" s="13" t="s">
        <v>58</v>
      </c>
      <c r="C4141" s="13" t="s">
        <v>76</v>
      </c>
      <c r="D4141" s="13">
        <v>2013</v>
      </c>
      <c r="E4141" s="14">
        <f>data_filtered[[#This Row],[test_year]]-data_filtered[[#This Row],[model_year]]</f>
        <v>1</v>
      </c>
      <c r="F4141" s="13">
        <v>83</v>
      </c>
      <c r="G4141" s="13">
        <v>6</v>
      </c>
      <c r="H4141" s="13">
        <v>89</v>
      </c>
      <c r="I4141" s="13">
        <v>6.7415730337078705E-2</v>
      </c>
    </row>
    <row r="4142" spans="1:9" x14ac:dyDescent="0.35">
      <c r="A4142" s="14">
        <v>2014</v>
      </c>
      <c r="B4142" s="14" t="s">
        <v>128</v>
      </c>
      <c r="C4142" s="14" t="s">
        <v>129</v>
      </c>
      <c r="D4142" s="14">
        <v>2009</v>
      </c>
      <c r="E4142" s="14">
        <f>data_filtered[[#This Row],[test_year]]-data_filtered[[#This Row],[model_year]]</f>
        <v>5</v>
      </c>
      <c r="F4142" s="14">
        <v>83</v>
      </c>
      <c r="G4142" s="14">
        <v>6</v>
      </c>
      <c r="H4142" s="14">
        <v>89</v>
      </c>
      <c r="I4142" s="14">
        <v>6.7415730337078705E-2</v>
      </c>
    </row>
    <row r="4143" spans="1:9" x14ac:dyDescent="0.35">
      <c r="A4143" s="14">
        <v>2015</v>
      </c>
      <c r="B4143" s="14" t="s">
        <v>24</v>
      </c>
      <c r="C4143" s="14" t="s">
        <v>183</v>
      </c>
      <c r="D4143" s="14">
        <v>2005</v>
      </c>
      <c r="E4143" s="14">
        <f>data_filtered[[#This Row],[test_year]]-data_filtered[[#This Row],[model_year]]</f>
        <v>10</v>
      </c>
      <c r="F4143" s="14">
        <v>83</v>
      </c>
      <c r="G4143" s="14">
        <v>6</v>
      </c>
      <c r="H4143" s="14">
        <v>89</v>
      </c>
      <c r="I4143" s="14">
        <v>6.7415730337078705E-2</v>
      </c>
    </row>
    <row r="4144" spans="1:9" x14ac:dyDescent="0.35">
      <c r="A4144" s="14">
        <v>2014</v>
      </c>
      <c r="B4144" s="14" t="s">
        <v>37</v>
      </c>
      <c r="C4144" s="14" t="s">
        <v>39</v>
      </c>
      <c r="D4144" s="14">
        <v>2005</v>
      </c>
      <c r="E4144" s="14">
        <f>data_filtered[[#This Row],[test_year]]-data_filtered[[#This Row],[model_year]]</f>
        <v>9</v>
      </c>
      <c r="F4144" s="14">
        <v>180</v>
      </c>
      <c r="G4144" s="14">
        <v>13</v>
      </c>
      <c r="H4144" s="14">
        <v>193</v>
      </c>
      <c r="I4144" s="14">
        <v>6.7357512953367907E-2</v>
      </c>
    </row>
    <row r="4145" spans="1:9" x14ac:dyDescent="0.35">
      <c r="A4145" s="13">
        <v>2016</v>
      </c>
      <c r="B4145" s="13" t="s">
        <v>24</v>
      </c>
      <c r="C4145" s="13" t="s">
        <v>46</v>
      </c>
      <c r="D4145" s="13">
        <v>2007</v>
      </c>
      <c r="E4145" s="14">
        <f>data_filtered[[#This Row],[test_year]]-data_filtered[[#This Row],[model_year]]</f>
        <v>9</v>
      </c>
      <c r="F4145" s="13">
        <v>180</v>
      </c>
      <c r="G4145" s="13">
        <v>13</v>
      </c>
      <c r="H4145" s="13">
        <v>193</v>
      </c>
      <c r="I4145" s="13">
        <v>6.7357512953367907E-2</v>
      </c>
    </row>
    <row r="4146" spans="1:9" x14ac:dyDescent="0.35">
      <c r="A4146" s="14">
        <v>2015</v>
      </c>
      <c r="B4146" s="14" t="s">
        <v>24</v>
      </c>
      <c r="C4146" s="14" t="s">
        <v>101</v>
      </c>
      <c r="D4146" s="14">
        <v>2014</v>
      </c>
      <c r="E4146" s="14">
        <f>data_filtered[[#This Row],[test_year]]-data_filtered[[#This Row],[model_year]]</f>
        <v>1</v>
      </c>
      <c r="F4146" s="14">
        <v>97</v>
      </c>
      <c r="G4146" s="14">
        <v>7</v>
      </c>
      <c r="H4146" s="14">
        <v>104</v>
      </c>
      <c r="I4146" s="14">
        <v>6.7307692307692304E-2</v>
      </c>
    </row>
    <row r="4147" spans="1:9" x14ac:dyDescent="0.35">
      <c r="A4147" s="14">
        <v>2016</v>
      </c>
      <c r="B4147" s="14" t="s">
        <v>30</v>
      </c>
      <c r="C4147" s="14" t="s">
        <v>156</v>
      </c>
      <c r="D4147" s="14">
        <v>2004</v>
      </c>
      <c r="E4147" s="14">
        <f>data_filtered[[#This Row],[test_year]]-data_filtered[[#This Row],[model_year]]</f>
        <v>12</v>
      </c>
      <c r="F4147" s="14">
        <v>97</v>
      </c>
      <c r="G4147" s="14">
        <v>7</v>
      </c>
      <c r="H4147" s="14">
        <v>104</v>
      </c>
      <c r="I4147" s="14">
        <v>6.7307692307692304E-2</v>
      </c>
    </row>
    <row r="4148" spans="1:9" x14ac:dyDescent="0.35">
      <c r="A4148" s="14">
        <v>2017</v>
      </c>
      <c r="B4148" s="14" t="s">
        <v>24</v>
      </c>
      <c r="C4148" s="14" t="s">
        <v>41</v>
      </c>
      <c r="D4148" s="14">
        <v>2010</v>
      </c>
      <c r="E4148" s="14">
        <f>data_filtered[[#This Row],[test_year]]-data_filtered[[#This Row],[model_year]]</f>
        <v>7</v>
      </c>
      <c r="F4148" s="14">
        <v>97</v>
      </c>
      <c r="G4148" s="14">
        <v>7</v>
      </c>
      <c r="H4148" s="14">
        <v>104</v>
      </c>
      <c r="I4148" s="14">
        <v>6.7307692307692304E-2</v>
      </c>
    </row>
    <row r="4149" spans="1:9" x14ac:dyDescent="0.35">
      <c r="A4149" s="14">
        <v>2016</v>
      </c>
      <c r="B4149" s="14" t="s">
        <v>153</v>
      </c>
      <c r="C4149" s="14" t="s">
        <v>154</v>
      </c>
      <c r="D4149" s="14">
        <v>2006</v>
      </c>
      <c r="E4149" s="14">
        <f>data_filtered[[#This Row],[test_year]]-data_filtered[[#This Row],[model_year]]</f>
        <v>10</v>
      </c>
      <c r="F4149" s="14">
        <v>111</v>
      </c>
      <c r="G4149" s="14">
        <v>8</v>
      </c>
      <c r="H4149" s="14">
        <v>119</v>
      </c>
      <c r="I4149" s="14">
        <v>6.7226890756302504E-2</v>
      </c>
    </row>
    <row r="4150" spans="1:9" x14ac:dyDescent="0.35">
      <c r="A4150" s="13">
        <v>2015</v>
      </c>
      <c r="B4150" s="13" t="s">
        <v>30</v>
      </c>
      <c r="C4150" s="13" t="s">
        <v>75</v>
      </c>
      <c r="D4150" s="13">
        <v>2006</v>
      </c>
      <c r="E4150" s="14">
        <f>data_filtered[[#This Row],[test_year]]-data_filtered[[#This Row],[model_year]]</f>
        <v>9</v>
      </c>
      <c r="F4150" s="13">
        <v>125</v>
      </c>
      <c r="G4150" s="13">
        <v>9</v>
      </c>
      <c r="H4150" s="13">
        <v>134</v>
      </c>
      <c r="I4150" s="13">
        <v>6.7164179104477598E-2</v>
      </c>
    </row>
    <row r="4151" spans="1:9" x14ac:dyDescent="0.35">
      <c r="A4151" s="14">
        <v>2016</v>
      </c>
      <c r="B4151" s="14" t="s">
        <v>30</v>
      </c>
      <c r="C4151" s="14" t="s">
        <v>48</v>
      </c>
      <c r="D4151" s="14">
        <v>2009</v>
      </c>
      <c r="E4151" s="14">
        <f>data_filtered[[#This Row],[test_year]]-data_filtered[[#This Row],[model_year]]</f>
        <v>7</v>
      </c>
      <c r="F4151" s="14">
        <v>153</v>
      </c>
      <c r="G4151" s="14">
        <v>11</v>
      </c>
      <c r="H4151" s="14">
        <v>164</v>
      </c>
      <c r="I4151" s="14">
        <v>6.7073170731707293E-2</v>
      </c>
    </row>
    <row r="4152" spans="1:9" x14ac:dyDescent="0.35">
      <c r="A4152" s="14">
        <v>2017</v>
      </c>
      <c r="B4152" s="14" t="s">
        <v>30</v>
      </c>
      <c r="C4152" s="14" t="s">
        <v>56</v>
      </c>
      <c r="D4152" s="14">
        <v>2006</v>
      </c>
      <c r="E4152" s="14">
        <f>data_filtered[[#This Row],[test_year]]-data_filtered[[#This Row],[model_year]]</f>
        <v>11</v>
      </c>
      <c r="F4152" s="14">
        <v>168</v>
      </c>
      <c r="G4152" s="14">
        <v>12</v>
      </c>
      <c r="H4152" s="14">
        <v>180</v>
      </c>
      <c r="I4152" s="14">
        <v>6.6666666666666693E-2</v>
      </c>
    </row>
    <row r="4153" spans="1:9" x14ac:dyDescent="0.35">
      <c r="A4153" s="14">
        <v>2013</v>
      </c>
      <c r="B4153" s="14" t="s">
        <v>52</v>
      </c>
      <c r="C4153" s="14" t="s">
        <v>82</v>
      </c>
      <c r="D4153" s="14">
        <v>2008</v>
      </c>
      <c r="E4153" s="14">
        <f>data_filtered[[#This Row],[test_year]]-data_filtered[[#This Row],[model_year]]</f>
        <v>5</v>
      </c>
      <c r="F4153" s="14">
        <v>154</v>
      </c>
      <c r="G4153" s="14">
        <v>11</v>
      </c>
      <c r="H4153" s="14">
        <v>165</v>
      </c>
      <c r="I4153" s="14">
        <v>6.6666666666666693E-2</v>
      </c>
    </row>
    <row r="4154" spans="1:9" x14ac:dyDescent="0.35">
      <c r="A4154" s="13">
        <v>2015</v>
      </c>
      <c r="B4154" s="13" t="s">
        <v>67</v>
      </c>
      <c r="C4154" s="13" t="s">
        <v>68</v>
      </c>
      <c r="D4154" s="13">
        <v>2010</v>
      </c>
      <c r="E4154" s="14">
        <f>data_filtered[[#This Row],[test_year]]-data_filtered[[#This Row],[model_year]]</f>
        <v>5</v>
      </c>
      <c r="F4154" s="13">
        <v>154</v>
      </c>
      <c r="G4154" s="13">
        <v>11</v>
      </c>
      <c r="H4154" s="13">
        <v>165</v>
      </c>
      <c r="I4154" s="13">
        <v>6.6666666666666693E-2</v>
      </c>
    </row>
    <row r="4155" spans="1:9" x14ac:dyDescent="0.35">
      <c r="A4155" s="13">
        <v>2014</v>
      </c>
      <c r="B4155" s="13" t="s">
        <v>67</v>
      </c>
      <c r="C4155" s="13" t="s">
        <v>68</v>
      </c>
      <c r="D4155" s="13">
        <v>2013</v>
      </c>
      <c r="E4155" s="14">
        <f>data_filtered[[#This Row],[test_year]]-data_filtered[[#This Row],[model_year]]</f>
        <v>1</v>
      </c>
      <c r="F4155" s="13">
        <v>140</v>
      </c>
      <c r="G4155" s="13">
        <v>10</v>
      </c>
      <c r="H4155" s="13">
        <v>150</v>
      </c>
      <c r="I4155" s="13">
        <v>6.6666666666666693E-2</v>
      </c>
    </row>
    <row r="4156" spans="1:9" x14ac:dyDescent="0.35">
      <c r="A4156" s="14">
        <v>2017</v>
      </c>
      <c r="B4156" s="14" t="s">
        <v>24</v>
      </c>
      <c r="C4156" s="14" t="s">
        <v>46</v>
      </c>
      <c r="D4156" s="14">
        <v>2010</v>
      </c>
      <c r="E4156" s="14">
        <f>data_filtered[[#This Row],[test_year]]-data_filtered[[#This Row],[model_year]]</f>
        <v>7</v>
      </c>
      <c r="F4156" s="14">
        <v>112</v>
      </c>
      <c r="G4156" s="14">
        <v>8</v>
      </c>
      <c r="H4156" s="14">
        <v>120</v>
      </c>
      <c r="I4156" s="14">
        <v>6.6666666666666693E-2</v>
      </c>
    </row>
    <row r="4157" spans="1:9" x14ac:dyDescent="0.35">
      <c r="A4157" s="14">
        <v>2014</v>
      </c>
      <c r="B4157" s="14" t="s">
        <v>30</v>
      </c>
      <c r="C4157" s="14" t="s">
        <v>48</v>
      </c>
      <c r="D4157" s="14">
        <v>2004</v>
      </c>
      <c r="E4157" s="14">
        <f>data_filtered[[#This Row],[test_year]]-data_filtered[[#This Row],[model_year]]</f>
        <v>10</v>
      </c>
      <c r="F4157" s="14">
        <v>98</v>
      </c>
      <c r="G4157" s="14">
        <v>7</v>
      </c>
      <c r="H4157" s="14">
        <v>105</v>
      </c>
      <c r="I4157" s="14">
        <v>6.6666666666666693E-2</v>
      </c>
    </row>
    <row r="4158" spans="1:9" x14ac:dyDescent="0.35">
      <c r="A4158" s="14">
        <v>2016</v>
      </c>
      <c r="B4158" s="14" t="s">
        <v>30</v>
      </c>
      <c r="C4158" s="14" t="s">
        <v>56</v>
      </c>
      <c r="D4158" s="14">
        <v>2013</v>
      </c>
      <c r="E4158" s="14">
        <f>data_filtered[[#This Row],[test_year]]-data_filtered[[#This Row],[model_year]]</f>
        <v>3</v>
      </c>
      <c r="F4158" s="14">
        <v>98</v>
      </c>
      <c r="G4158" s="14">
        <v>7</v>
      </c>
      <c r="H4158" s="14">
        <v>105</v>
      </c>
      <c r="I4158" s="14">
        <v>6.6666666666666693E-2</v>
      </c>
    </row>
    <row r="4159" spans="1:9" x14ac:dyDescent="0.35">
      <c r="A4159" s="13">
        <v>2014</v>
      </c>
      <c r="B4159" s="13" t="s">
        <v>24</v>
      </c>
      <c r="C4159" s="13" t="s">
        <v>169</v>
      </c>
      <c r="D4159" s="13">
        <v>2008</v>
      </c>
      <c r="E4159" s="14">
        <f>data_filtered[[#This Row],[test_year]]-data_filtered[[#This Row],[model_year]]</f>
        <v>6</v>
      </c>
      <c r="F4159" s="13">
        <v>84</v>
      </c>
      <c r="G4159" s="13">
        <v>6</v>
      </c>
      <c r="H4159" s="13">
        <v>90</v>
      </c>
      <c r="I4159" s="13">
        <v>6.6666666666666693E-2</v>
      </c>
    </row>
    <row r="4160" spans="1:9" x14ac:dyDescent="0.35">
      <c r="A4160" s="14">
        <v>2014</v>
      </c>
      <c r="B4160" s="14" t="s">
        <v>104</v>
      </c>
      <c r="C4160" s="14" t="s">
        <v>105</v>
      </c>
      <c r="D4160" s="14">
        <v>2002</v>
      </c>
      <c r="E4160" s="14">
        <f>data_filtered[[#This Row],[test_year]]-data_filtered[[#This Row],[model_year]]</f>
        <v>12</v>
      </c>
      <c r="F4160" s="14">
        <v>84</v>
      </c>
      <c r="G4160" s="14">
        <v>6</v>
      </c>
      <c r="H4160" s="14">
        <v>90</v>
      </c>
      <c r="I4160" s="14">
        <v>6.6666666666666693E-2</v>
      </c>
    </row>
    <row r="4161" spans="1:9" x14ac:dyDescent="0.35">
      <c r="A4161" s="14">
        <v>2017</v>
      </c>
      <c r="B4161" s="14" t="s">
        <v>42</v>
      </c>
      <c r="C4161" s="14" t="s">
        <v>73</v>
      </c>
      <c r="D4161" s="14">
        <v>2014</v>
      </c>
      <c r="E4161" s="14">
        <f>data_filtered[[#This Row],[test_year]]-data_filtered[[#This Row],[model_year]]</f>
        <v>3</v>
      </c>
      <c r="F4161" s="14">
        <v>84</v>
      </c>
      <c r="G4161" s="14">
        <v>6</v>
      </c>
      <c r="H4161" s="14">
        <v>90</v>
      </c>
      <c r="I4161" s="14">
        <v>6.6666666666666693E-2</v>
      </c>
    </row>
    <row r="4162" spans="1:9" x14ac:dyDescent="0.35">
      <c r="A4162" s="13">
        <v>2017</v>
      </c>
      <c r="B4162" s="13" t="s">
        <v>153</v>
      </c>
      <c r="C4162" s="13" t="s">
        <v>154</v>
      </c>
      <c r="D4162" s="13">
        <v>2008</v>
      </c>
      <c r="E4162" s="14">
        <f>data_filtered[[#This Row],[test_year]]-data_filtered[[#This Row],[model_year]]</f>
        <v>9</v>
      </c>
      <c r="F4162" s="13">
        <v>84</v>
      </c>
      <c r="G4162" s="13">
        <v>6</v>
      </c>
      <c r="H4162" s="13">
        <v>90</v>
      </c>
      <c r="I4162" s="13">
        <v>6.6666666666666693E-2</v>
      </c>
    </row>
    <row r="4163" spans="1:9" x14ac:dyDescent="0.35">
      <c r="A4163" s="14">
        <v>2013</v>
      </c>
      <c r="B4163" s="14" t="s">
        <v>58</v>
      </c>
      <c r="C4163" s="14" t="s">
        <v>142</v>
      </c>
      <c r="D4163" s="14">
        <v>2010</v>
      </c>
      <c r="E4163" s="14">
        <f>data_filtered[[#This Row],[test_year]]-data_filtered[[#This Row],[model_year]]</f>
        <v>3</v>
      </c>
      <c r="F4163" s="14">
        <v>70</v>
      </c>
      <c r="G4163" s="14">
        <v>5</v>
      </c>
      <c r="H4163" s="14">
        <v>75</v>
      </c>
      <c r="I4163" s="14">
        <v>6.6666666666666693E-2</v>
      </c>
    </row>
    <row r="4164" spans="1:9" x14ac:dyDescent="0.35">
      <c r="A4164" s="13">
        <v>2014</v>
      </c>
      <c r="B4164" s="13" t="s">
        <v>30</v>
      </c>
      <c r="C4164" s="13" t="s">
        <v>163</v>
      </c>
      <c r="D4164" s="13">
        <v>2010</v>
      </c>
      <c r="E4164" s="14">
        <f>data_filtered[[#This Row],[test_year]]-data_filtered[[#This Row],[model_year]]</f>
        <v>4</v>
      </c>
      <c r="F4164" s="13">
        <v>70</v>
      </c>
      <c r="G4164" s="13">
        <v>5</v>
      </c>
      <c r="H4164" s="13">
        <v>75</v>
      </c>
      <c r="I4164" s="13">
        <v>6.6666666666666693E-2</v>
      </c>
    </row>
    <row r="4165" spans="1:9" x14ac:dyDescent="0.35">
      <c r="A4165" s="13">
        <v>2014</v>
      </c>
      <c r="B4165" s="13" t="s">
        <v>92</v>
      </c>
      <c r="C4165" s="13" t="s">
        <v>93</v>
      </c>
      <c r="D4165" s="13">
        <v>2008</v>
      </c>
      <c r="E4165" s="14">
        <f>data_filtered[[#This Row],[test_year]]-data_filtered[[#This Row],[model_year]]</f>
        <v>6</v>
      </c>
      <c r="F4165" s="13">
        <v>70</v>
      </c>
      <c r="G4165" s="13">
        <v>5</v>
      </c>
      <c r="H4165" s="13">
        <v>75</v>
      </c>
      <c r="I4165" s="13">
        <v>6.6666666666666693E-2</v>
      </c>
    </row>
    <row r="4166" spans="1:9" x14ac:dyDescent="0.35">
      <c r="A4166" s="14">
        <v>2015</v>
      </c>
      <c r="B4166" s="14" t="s">
        <v>24</v>
      </c>
      <c r="C4166" s="14" t="s">
        <v>246</v>
      </c>
      <c r="D4166" s="14">
        <v>2007</v>
      </c>
      <c r="E4166" s="14">
        <f>data_filtered[[#This Row],[test_year]]-data_filtered[[#This Row],[model_year]]</f>
        <v>8</v>
      </c>
      <c r="F4166" s="14">
        <v>70</v>
      </c>
      <c r="G4166" s="14">
        <v>5</v>
      </c>
      <c r="H4166" s="14">
        <v>75</v>
      </c>
      <c r="I4166" s="14">
        <v>6.6666666666666693E-2</v>
      </c>
    </row>
    <row r="4167" spans="1:9" x14ac:dyDescent="0.35">
      <c r="A4167" s="14">
        <v>2015</v>
      </c>
      <c r="B4167" s="14" t="s">
        <v>153</v>
      </c>
      <c r="C4167" s="14" t="s">
        <v>224</v>
      </c>
      <c r="D4167" s="14">
        <v>2007</v>
      </c>
      <c r="E4167" s="14">
        <f>data_filtered[[#This Row],[test_year]]-data_filtered[[#This Row],[model_year]]</f>
        <v>8</v>
      </c>
      <c r="F4167" s="14">
        <v>70</v>
      </c>
      <c r="G4167" s="14">
        <v>5</v>
      </c>
      <c r="H4167" s="14">
        <v>75</v>
      </c>
      <c r="I4167" s="14">
        <v>6.6666666666666693E-2</v>
      </c>
    </row>
    <row r="4168" spans="1:9" x14ac:dyDescent="0.35">
      <c r="A4168" s="14">
        <v>2016</v>
      </c>
      <c r="B4168" s="14" t="s">
        <v>52</v>
      </c>
      <c r="C4168" s="14" t="s">
        <v>83</v>
      </c>
      <c r="D4168" s="14">
        <v>2010</v>
      </c>
      <c r="E4168" s="14">
        <f>data_filtered[[#This Row],[test_year]]-data_filtered[[#This Row],[model_year]]</f>
        <v>6</v>
      </c>
      <c r="F4168" s="14">
        <v>70</v>
      </c>
      <c r="G4168" s="14">
        <v>5</v>
      </c>
      <c r="H4168" s="14">
        <v>75</v>
      </c>
      <c r="I4168" s="14">
        <v>6.6666666666666693E-2</v>
      </c>
    </row>
    <row r="4169" spans="1:9" x14ac:dyDescent="0.35">
      <c r="A4169" s="13">
        <v>2016</v>
      </c>
      <c r="B4169" s="13" t="s">
        <v>52</v>
      </c>
      <c r="C4169" s="13" t="s">
        <v>62</v>
      </c>
      <c r="D4169" s="13">
        <v>2016</v>
      </c>
      <c r="E4169" s="14">
        <f>data_filtered[[#This Row],[test_year]]-data_filtered[[#This Row],[model_year]]</f>
        <v>0</v>
      </c>
      <c r="F4169" s="13">
        <v>70</v>
      </c>
      <c r="G4169" s="13">
        <v>5</v>
      </c>
      <c r="H4169" s="13">
        <v>75</v>
      </c>
      <c r="I4169" s="13">
        <v>6.6666666666666693E-2</v>
      </c>
    </row>
    <row r="4170" spans="1:9" x14ac:dyDescent="0.35">
      <c r="A4170" s="14">
        <v>2017</v>
      </c>
      <c r="B4170" s="14" t="s">
        <v>37</v>
      </c>
      <c r="C4170" s="14" t="s">
        <v>157</v>
      </c>
      <c r="D4170" s="14">
        <v>2007</v>
      </c>
      <c r="E4170" s="14">
        <f>data_filtered[[#This Row],[test_year]]-data_filtered[[#This Row],[model_year]]</f>
        <v>10</v>
      </c>
      <c r="F4170" s="14">
        <v>70</v>
      </c>
      <c r="G4170" s="14">
        <v>5</v>
      </c>
      <c r="H4170" s="14">
        <v>75</v>
      </c>
      <c r="I4170" s="14">
        <v>6.6666666666666693E-2</v>
      </c>
    </row>
    <row r="4171" spans="1:9" x14ac:dyDescent="0.35">
      <c r="A4171" s="13">
        <v>2017</v>
      </c>
      <c r="B4171" s="13" t="s">
        <v>67</v>
      </c>
      <c r="C4171" s="13" t="s">
        <v>123</v>
      </c>
      <c r="D4171" s="13">
        <v>2012</v>
      </c>
      <c r="E4171" s="14">
        <f>data_filtered[[#This Row],[test_year]]-data_filtered[[#This Row],[model_year]]</f>
        <v>5</v>
      </c>
      <c r="F4171" s="13">
        <v>70</v>
      </c>
      <c r="G4171" s="13">
        <v>5</v>
      </c>
      <c r="H4171" s="13">
        <v>75</v>
      </c>
      <c r="I4171" s="13">
        <v>6.6666666666666693E-2</v>
      </c>
    </row>
    <row r="4172" spans="1:9" x14ac:dyDescent="0.35">
      <c r="A4172" s="14">
        <v>2014</v>
      </c>
      <c r="B4172" s="14" t="s">
        <v>58</v>
      </c>
      <c r="C4172" s="14" t="s">
        <v>142</v>
      </c>
      <c r="D4172" s="14">
        <v>2010</v>
      </c>
      <c r="E4172" s="14">
        <f>data_filtered[[#This Row],[test_year]]-data_filtered[[#This Row],[model_year]]</f>
        <v>4</v>
      </c>
      <c r="F4172" s="14">
        <v>56</v>
      </c>
      <c r="G4172" s="14">
        <v>4</v>
      </c>
      <c r="H4172" s="14">
        <v>60</v>
      </c>
      <c r="I4172" s="14">
        <v>6.6666666666666693E-2</v>
      </c>
    </row>
    <row r="4173" spans="1:9" x14ac:dyDescent="0.35">
      <c r="A4173" s="13">
        <v>2014</v>
      </c>
      <c r="B4173" s="13" t="s">
        <v>113</v>
      </c>
      <c r="C4173" s="13" t="s">
        <v>258</v>
      </c>
      <c r="D4173" s="13">
        <v>2008</v>
      </c>
      <c r="E4173" s="14">
        <f>data_filtered[[#This Row],[test_year]]-data_filtered[[#This Row],[model_year]]</f>
        <v>6</v>
      </c>
      <c r="F4173" s="13">
        <v>56</v>
      </c>
      <c r="G4173" s="13">
        <v>4</v>
      </c>
      <c r="H4173" s="13">
        <v>60</v>
      </c>
      <c r="I4173" s="13">
        <v>6.6666666666666693E-2</v>
      </c>
    </row>
    <row r="4174" spans="1:9" x14ac:dyDescent="0.35">
      <c r="A4174" s="13">
        <v>2015</v>
      </c>
      <c r="B4174" s="13" t="s">
        <v>24</v>
      </c>
      <c r="C4174" s="13" t="s">
        <v>199</v>
      </c>
      <c r="D4174" s="13">
        <v>2003</v>
      </c>
      <c r="E4174" s="14">
        <f>data_filtered[[#This Row],[test_year]]-data_filtered[[#This Row],[model_year]]</f>
        <v>12</v>
      </c>
      <c r="F4174" s="13">
        <v>56</v>
      </c>
      <c r="G4174" s="13">
        <v>4</v>
      </c>
      <c r="H4174" s="13">
        <v>60</v>
      </c>
      <c r="I4174" s="13">
        <v>6.6666666666666693E-2</v>
      </c>
    </row>
    <row r="4175" spans="1:9" x14ac:dyDescent="0.35">
      <c r="A4175" s="14">
        <v>2015</v>
      </c>
      <c r="B4175" s="14" t="s">
        <v>58</v>
      </c>
      <c r="C4175" s="14" t="s">
        <v>76</v>
      </c>
      <c r="D4175" s="14">
        <v>2012</v>
      </c>
      <c r="E4175" s="14">
        <f>data_filtered[[#This Row],[test_year]]-data_filtered[[#This Row],[model_year]]</f>
        <v>3</v>
      </c>
      <c r="F4175" s="14">
        <v>56</v>
      </c>
      <c r="G4175" s="14">
        <v>4</v>
      </c>
      <c r="H4175" s="14">
        <v>60</v>
      </c>
      <c r="I4175" s="14">
        <v>6.6666666666666693E-2</v>
      </c>
    </row>
    <row r="4176" spans="1:9" x14ac:dyDescent="0.35">
      <c r="A4176" s="13">
        <v>2015</v>
      </c>
      <c r="B4176" s="13" t="s">
        <v>26</v>
      </c>
      <c r="C4176" s="13" t="s">
        <v>201</v>
      </c>
      <c r="D4176" s="13">
        <v>2002</v>
      </c>
      <c r="E4176" s="14">
        <f>data_filtered[[#This Row],[test_year]]-data_filtered[[#This Row],[model_year]]</f>
        <v>13</v>
      </c>
      <c r="F4176" s="13">
        <v>56</v>
      </c>
      <c r="G4176" s="13">
        <v>4</v>
      </c>
      <c r="H4176" s="13">
        <v>60</v>
      </c>
      <c r="I4176" s="13">
        <v>6.6666666666666693E-2</v>
      </c>
    </row>
    <row r="4177" spans="1:9" x14ac:dyDescent="0.35">
      <c r="A4177" s="13">
        <v>2016</v>
      </c>
      <c r="B4177" s="13" t="s">
        <v>58</v>
      </c>
      <c r="C4177" s="13" t="s">
        <v>63</v>
      </c>
      <c r="D4177" s="13">
        <v>2010</v>
      </c>
      <c r="E4177" s="14">
        <f>data_filtered[[#This Row],[test_year]]-data_filtered[[#This Row],[model_year]]</f>
        <v>6</v>
      </c>
      <c r="F4177" s="13">
        <v>56</v>
      </c>
      <c r="G4177" s="13">
        <v>4</v>
      </c>
      <c r="H4177" s="13">
        <v>60</v>
      </c>
      <c r="I4177" s="13">
        <v>6.6666666666666693E-2</v>
      </c>
    </row>
    <row r="4178" spans="1:9" x14ac:dyDescent="0.35">
      <c r="A4178" s="14">
        <v>2016</v>
      </c>
      <c r="B4178" s="14" t="s">
        <v>241</v>
      </c>
      <c r="C4178" s="14" t="s">
        <v>242</v>
      </c>
      <c r="D4178" s="14">
        <v>2009</v>
      </c>
      <c r="E4178" s="14">
        <f>data_filtered[[#This Row],[test_year]]-data_filtered[[#This Row],[model_year]]</f>
        <v>7</v>
      </c>
      <c r="F4178" s="14">
        <v>56</v>
      </c>
      <c r="G4178" s="14">
        <v>4</v>
      </c>
      <c r="H4178" s="14">
        <v>60</v>
      </c>
      <c r="I4178" s="14">
        <v>6.6666666666666693E-2</v>
      </c>
    </row>
    <row r="4179" spans="1:9" x14ac:dyDescent="0.35">
      <c r="A4179" s="13">
        <v>2017</v>
      </c>
      <c r="B4179" s="13" t="s">
        <v>180</v>
      </c>
      <c r="C4179" s="13" t="s">
        <v>233</v>
      </c>
      <c r="D4179" s="13">
        <v>2003</v>
      </c>
      <c r="E4179" s="14">
        <f>data_filtered[[#This Row],[test_year]]-data_filtered[[#This Row],[model_year]]</f>
        <v>14</v>
      </c>
      <c r="F4179" s="13">
        <v>56</v>
      </c>
      <c r="G4179" s="13">
        <v>4</v>
      </c>
      <c r="H4179" s="13">
        <v>60</v>
      </c>
      <c r="I4179" s="13">
        <v>6.6666666666666693E-2</v>
      </c>
    </row>
    <row r="4180" spans="1:9" x14ac:dyDescent="0.35">
      <c r="A4180" s="13">
        <v>2017</v>
      </c>
      <c r="B4180" s="13" t="s">
        <v>30</v>
      </c>
      <c r="C4180" s="13" t="s">
        <v>222</v>
      </c>
      <c r="D4180" s="13">
        <v>2000</v>
      </c>
      <c r="E4180" s="14">
        <f>data_filtered[[#This Row],[test_year]]-data_filtered[[#This Row],[model_year]]</f>
        <v>17</v>
      </c>
      <c r="F4180" s="13">
        <v>56</v>
      </c>
      <c r="G4180" s="13">
        <v>4</v>
      </c>
      <c r="H4180" s="13">
        <v>60</v>
      </c>
      <c r="I4180" s="13">
        <v>6.6666666666666693E-2</v>
      </c>
    </row>
    <row r="4181" spans="1:9" x14ac:dyDescent="0.35">
      <c r="A4181" s="13">
        <v>2017</v>
      </c>
      <c r="B4181" s="13" t="s">
        <v>106</v>
      </c>
      <c r="C4181" s="13" t="s">
        <v>174</v>
      </c>
      <c r="D4181" s="13">
        <v>2008</v>
      </c>
      <c r="E4181" s="14">
        <f>data_filtered[[#This Row],[test_year]]-data_filtered[[#This Row],[model_year]]</f>
        <v>9</v>
      </c>
      <c r="F4181" s="13">
        <v>56</v>
      </c>
      <c r="G4181" s="13">
        <v>4</v>
      </c>
      <c r="H4181" s="13">
        <v>60</v>
      </c>
      <c r="I4181" s="13">
        <v>6.6666666666666693E-2</v>
      </c>
    </row>
    <row r="4182" spans="1:9" x14ac:dyDescent="0.35">
      <c r="A4182" s="13">
        <v>2017</v>
      </c>
      <c r="B4182" s="13" t="s">
        <v>26</v>
      </c>
      <c r="C4182" s="13" t="s">
        <v>201</v>
      </c>
      <c r="D4182" s="13">
        <v>2005</v>
      </c>
      <c r="E4182" s="14">
        <f>data_filtered[[#This Row],[test_year]]-data_filtered[[#This Row],[model_year]]</f>
        <v>12</v>
      </c>
      <c r="F4182" s="13">
        <v>56</v>
      </c>
      <c r="G4182" s="13">
        <v>4</v>
      </c>
      <c r="H4182" s="13">
        <v>60</v>
      </c>
      <c r="I4182" s="13">
        <v>6.6666666666666693E-2</v>
      </c>
    </row>
    <row r="4183" spans="1:9" x14ac:dyDescent="0.35">
      <c r="A4183" s="13">
        <v>2014</v>
      </c>
      <c r="B4183" s="13" t="s">
        <v>30</v>
      </c>
      <c r="C4183" s="13" t="s">
        <v>56</v>
      </c>
      <c r="D4183" s="13">
        <v>2005</v>
      </c>
      <c r="E4183" s="14">
        <f>data_filtered[[#This Row],[test_year]]-data_filtered[[#This Row],[model_year]]</f>
        <v>9</v>
      </c>
      <c r="F4183" s="13">
        <v>197</v>
      </c>
      <c r="G4183" s="13">
        <v>14</v>
      </c>
      <c r="H4183" s="13">
        <v>211</v>
      </c>
      <c r="I4183" s="13">
        <v>6.6350710900473897E-2</v>
      </c>
    </row>
    <row r="4184" spans="1:9" x14ac:dyDescent="0.35">
      <c r="A4184" s="13">
        <v>2017</v>
      </c>
      <c r="B4184" s="13" t="s">
        <v>33</v>
      </c>
      <c r="C4184" s="13" t="s">
        <v>34</v>
      </c>
      <c r="D4184" s="13">
        <v>2007</v>
      </c>
      <c r="E4184" s="14">
        <f>data_filtered[[#This Row],[test_year]]-data_filtered[[#This Row],[model_year]]</f>
        <v>10</v>
      </c>
      <c r="F4184" s="13">
        <v>169</v>
      </c>
      <c r="G4184" s="13">
        <v>12</v>
      </c>
      <c r="H4184" s="13">
        <v>181</v>
      </c>
      <c r="I4184" s="13">
        <v>6.6298342541436503E-2</v>
      </c>
    </row>
    <row r="4185" spans="1:9" x14ac:dyDescent="0.35">
      <c r="A4185" s="14">
        <v>2014</v>
      </c>
      <c r="B4185" s="14" t="s">
        <v>30</v>
      </c>
      <c r="C4185" s="14" t="s">
        <v>141</v>
      </c>
      <c r="D4185" s="14">
        <v>2003</v>
      </c>
      <c r="E4185" s="14">
        <f>data_filtered[[#This Row],[test_year]]-data_filtered[[#This Row],[model_year]]</f>
        <v>11</v>
      </c>
      <c r="F4185" s="14">
        <v>141</v>
      </c>
      <c r="G4185" s="14">
        <v>10</v>
      </c>
      <c r="H4185" s="14">
        <v>151</v>
      </c>
      <c r="I4185" s="14">
        <v>6.6225165562913899E-2</v>
      </c>
    </row>
    <row r="4186" spans="1:9" x14ac:dyDescent="0.35">
      <c r="A4186" s="14">
        <v>2013</v>
      </c>
      <c r="B4186" s="14" t="s">
        <v>37</v>
      </c>
      <c r="C4186" s="14" t="s">
        <v>59</v>
      </c>
      <c r="D4186" s="14">
        <v>2003</v>
      </c>
      <c r="E4186" s="14">
        <f>data_filtered[[#This Row],[test_year]]-data_filtered[[#This Row],[model_year]]</f>
        <v>10</v>
      </c>
      <c r="F4186" s="14">
        <v>113</v>
      </c>
      <c r="G4186" s="14">
        <v>8</v>
      </c>
      <c r="H4186" s="14">
        <v>121</v>
      </c>
      <c r="I4186" s="14">
        <v>6.6115702479338803E-2</v>
      </c>
    </row>
    <row r="4187" spans="1:9" x14ac:dyDescent="0.35">
      <c r="A4187" s="14">
        <v>2013</v>
      </c>
      <c r="B4187" s="14" t="s">
        <v>24</v>
      </c>
      <c r="C4187" s="14" t="s">
        <v>188</v>
      </c>
      <c r="D4187" s="14">
        <v>2007</v>
      </c>
      <c r="E4187" s="14">
        <f>data_filtered[[#This Row],[test_year]]-data_filtered[[#This Row],[model_year]]</f>
        <v>6</v>
      </c>
      <c r="F4187" s="14">
        <v>99</v>
      </c>
      <c r="G4187" s="14">
        <v>7</v>
      </c>
      <c r="H4187" s="14">
        <v>106</v>
      </c>
      <c r="I4187" s="14">
        <v>6.6037735849056603E-2</v>
      </c>
    </row>
    <row r="4188" spans="1:9" x14ac:dyDescent="0.35">
      <c r="A4188" s="14">
        <v>2013</v>
      </c>
      <c r="B4188" s="14" t="s">
        <v>42</v>
      </c>
      <c r="C4188" s="14" t="s">
        <v>96</v>
      </c>
      <c r="D4188" s="14">
        <v>2002</v>
      </c>
      <c r="E4188" s="14">
        <f>data_filtered[[#This Row],[test_year]]-data_filtered[[#This Row],[model_year]]</f>
        <v>11</v>
      </c>
      <c r="F4188" s="14">
        <v>99</v>
      </c>
      <c r="G4188" s="14">
        <v>7</v>
      </c>
      <c r="H4188" s="14">
        <v>106</v>
      </c>
      <c r="I4188" s="14">
        <v>6.6037735849056603E-2</v>
      </c>
    </row>
    <row r="4189" spans="1:9" x14ac:dyDescent="0.35">
      <c r="A4189" s="14">
        <v>2016</v>
      </c>
      <c r="B4189" s="14" t="s">
        <v>26</v>
      </c>
      <c r="C4189" s="14" t="s">
        <v>27</v>
      </c>
      <c r="D4189" s="14">
        <v>2002</v>
      </c>
      <c r="E4189" s="14">
        <f>data_filtered[[#This Row],[test_year]]-data_filtered[[#This Row],[model_year]]</f>
        <v>14</v>
      </c>
      <c r="F4189" s="14">
        <v>283</v>
      </c>
      <c r="G4189" s="14">
        <v>20</v>
      </c>
      <c r="H4189" s="14">
        <v>303</v>
      </c>
      <c r="I4189" s="14">
        <v>6.6006600660066E-2</v>
      </c>
    </row>
    <row r="4190" spans="1:9" x14ac:dyDescent="0.35">
      <c r="A4190" s="13">
        <v>2017</v>
      </c>
      <c r="B4190" s="13" t="s">
        <v>67</v>
      </c>
      <c r="C4190" s="13" t="s">
        <v>193</v>
      </c>
      <c r="D4190" s="13">
        <v>2014</v>
      </c>
      <c r="E4190" s="14">
        <f>data_filtered[[#This Row],[test_year]]-data_filtered[[#This Row],[model_year]]</f>
        <v>3</v>
      </c>
      <c r="F4190" s="13">
        <v>85</v>
      </c>
      <c r="G4190" s="13">
        <v>6</v>
      </c>
      <c r="H4190" s="13">
        <v>91</v>
      </c>
      <c r="I4190" s="13">
        <v>6.5934065934065894E-2</v>
      </c>
    </row>
    <row r="4191" spans="1:9" x14ac:dyDescent="0.35">
      <c r="A4191" s="13">
        <v>2015</v>
      </c>
      <c r="B4191" s="13" t="s">
        <v>30</v>
      </c>
      <c r="C4191" s="13" t="s">
        <v>56</v>
      </c>
      <c r="D4191" s="13">
        <v>2007</v>
      </c>
      <c r="E4191" s="14">
        <f>data_filtered[[#This Row],[test_year]]-data_filtered[[#This Row],[model_year]]</f>
        <v>8</v>
      </c>
      <c r="F4191" s="13">
        <v>227</v>
      </c>
      <c r="G4191" s="13">
        <v>16</v>
      </c>
      <c r="H4191" s="13">
        <v>243</v>
      </c>
      <c r="I4191" s="13">
        <v>6.5843621399177002E-2</v>
      </c>
    </row>
    <row r="4192" spans="1:9" x14ac:dyDescent="0.35">
      <c r="A4192" s="13">
        <v>2016</v>
      </c>
      <c r="B4192" s="13" t="s">
        <v>52</v>
      </c>
      <c r="C4192" s="13" t="s">
        <v>91</v>
      </c>
      <c r="D4192" s="13">
        <v>2010</v>
      </c>
      <c r="E4192" s="14">
        <f>data_filtered[[#This Row],[test_year]]-data_filtered[[#This Row],[model_year]]</f>
        <v>6</v>
      </c>
      <c r="F4192" s="13">
        <v>142</v>
      </c>
      <c r="G4192" s="13">
        <v>10</v>
      </c>
      <c r="H4192" s="13">
        <v>152</v>
      </c>
      <c r="I4192" s="13">
        <v>6.5789473684210495E-2</v>
      </c>
    </row>
    <row r="4193" spans="1:9" x14ac:dyDescent="0.35">
      <c r="A4193" s="13">
        <v>2013</v>
      </c>
      <c r="B4193" s="13" t="s">
        <v>24</v>
      </c>
      <c r="C4193" s="13" t="s">
        <v>188</v>
      </c>
      <c r="D4193" s="13">
        <v>2001</v>
      </c>
      <c r="E4193" s="14">
        <f>data_filtered[[#This Row],[test_year]]-data_filtered[[#This Row],[model_year]]</f>
        <v>12</v>
      </c>
      <c r="F4193" s="13">
        <v>71</v>
      </c>
      <c r="G4193" s="13">
        <v>5</v>
      </c>
      <c r="H4193" s="13">
        <v>76</v>
      </c>
      <c r="I4193" s="13">
        <v>6.5789473684210495E-2</v>
      </c>
    </row>
    <row r="4194" spans="1:9" x14ac:dyDescent="0.35">
      <c r="A4194" s="13">
        <v>2013</v>
      </c>
      <c r="B4194" s="13" t="s">
        <v>106</v>
      </c>
      <c r="C4194" s="13" t="s">
        <v>174</v>
      </c>
      <c r="D4194" s="13">
        <v>2008</v>
      </c>
      <c r="E4194" s="14">
        <f>data_filtered[[#This Row],[test_year]]-data_filtered[[#This Row],[model_year]]</f>
        <v>5</v>
      </c>
      <c r="F4194" s="13">
        <v>71</v>
      </c>
      <c r="G4194" s="13">
        <v>5</v>
      </c>
      <c r="H4194" s="13">
        <v>76</v>
      </c>
      <c r="I4194" s="13">
        <v>6.5789473684210495E-2</v>
      </c>
    </row>
    <row r="4195" spans="1:9" x14ac:dyDescent="0.35">
      <c r="A4195" s="14">
        <v>2014</v>
      </c>
      <c r="B4195" s="14" t="s">
        <v>42</v>
      </c>
      <c r="C4195" s="14" t="s">
        <v>73</v>
      </c>
      <c r="D4195" s="14">
        <v>2000</v>
      </c>
      <c r="E4195" s="14">
        <f>data_filtered[[#This Row],[test_year]]-data_filtered[[#This Row],[model_year]]</f>
        <v>14</v>
      </c>
      <c r="F4195" s="14">
        <v>71</v>
      </c>
      <c r="G4195" s="14">
        <v>5</v>
      </c>
      <c r="H4195" s="14">
        <v>76</v>
      </c>
      <c r="I4195" s="14">
        <v>6.5789473684210495E-2</v>
      </c>
    </row>
    <row r="4196" spans="1:9" x14ac:dyDescent="0.35">
      <c r="A4196" s="14">
        <v>2015</v>
      </c>
      <c r="B4196" s="14" t="s">
        <v>33</v>
      </c>
      <c r="C4196" s="14" t="s">
        <v>227</v>
      </c>
      <c r="D4196" s="14">
        <v>2004</v>
      </c>
      <c r="E4196" s="14">
        <f>data_filtered[[#This Row],[test_year]]-data_filtered[[#This Row],[model_year]]</f>
        <v>11</v>
      </c>
      <c r="F4196" s="14">
        <v>71</v>
      </c>
      <c r="G4196" s="14">
        <v>5</v>
      </c>
      <c r="H4196" s="14">
        <v>76</v>
      </c>
      <c r="I4196" s="14">
        <v>6.5789473684210495E-2</v>
      </c>
    </row>
    <row r="4197" spans="1:9" x14ac:dyDescent="0.35">
      <c r="A4197" s="13">
        <v>2016</v>
      </c>
      <c r="B4197" s="13" t="s">
        <v>180</v>
      </c>
      <c r="C4197" s="13" t="s">
        <v>233</v>
      </c>
      <c r="D4197" s="13">
        <v>2003</v>
      </c>
      <c r="E4197" s="14">
        <f>data_filtered[[#This Row],[test_year]]-data_filtered[[#This Row],[model_year]]</f>
        <v>13</v>
      </c>
      <c r="F4197" s="13">
        <v>71</v>
      </c>
      <c r="G4197" s="13">
        <v>5</v>
      </c>
      <c r="H4197" s="13">
        <v>76</v>
      </c>
      <c r="I4197" s="13">
        <v>6.5789473684210495E-2</v>
      </c>
    </row>
    <row r="4198" spans="1:9" x14ac:dyDescent="0.35">
      <c r="A4198" s="14">
        <v>2016</v>
      </c>
      <c r="B4198" s="14" t="s">
        <v>67</v>
      </c>
      <c r="C4198" s="14" t="s">
        <v>138</v>
      </c>
      <c r="D4198" s="14">
        <v>1995</v>
      </c>
      <c r="E4198" s="14">
        <f>data_filtered[[#This Row],[test_year]]-data_filtered[[#This Row],[model_year]]</f>
        <v>21</v>
      </c>
      <c r="F4198" s="14">
        <v>71</v>
      </c>
      <c r="G4198" s="14">
        <v>5</v>
      </c>
      <c r="H4198" s="14">
        <v>76</v>
      </c>
      <c r="I4198" s="14">
        <v>6.5789473684210495E-2</v>
      </c>
    </row>
    <row r="4199" spans="1:9" x14ac:dyDescent="0.35">
      <c r="A4199" s="14">
        <v>2013</v>
      </c>
      <c r="B4199" s="14" t="s">
        <v>79</v>
      </c>
      <c r="C4199" s="14" t="s">
        <v>80</v>
      </c>
      <c r="D4199" s="14">
        <v>2009</v>
      </c>
      <c r="E4199" s="14">
        <f>data_filtered[[#This Row],[test_year]]-data_filtered[[#This Row],[model_year]]</f>
        <v>4</v>
      </c>
      <c r="F4199" s="14">
        <v>114</v>
      </c>
      <c r="G4199" s="14">
        <v>8</v>
      </c>
      <c r="H4199" s="14">
        <v>122</v>
      </c>
      <c r="I4199" s="14">
        <v>6.5573770491803296E-2</v>
      </c>
    </row>
    <row r="4200" spans="1:9" x14ac:dyDescent="0.35">
      <c r="A4200" s="14">
        <v>2014</v>
      </c>
      <c r="B4200" s="14" t="s">
        <v>26</v>
      </c>
      <c r="C4200" s="14" t="s">
        <v>54</v>
      </c>
      <c r="D4200" s="14">
        <v>2007</v>
      </c>
      <c r="E4200" s="14">
        <f>data_filtered[[#This Row],[test_year]]-data_filtered[[#This Row],[model_year]]</f>
        <v>7</v>
      </c>
      <c r="F4200" s="14">
        <v>114</v>
      </c>
      <c r="G4200" s="14">
        <v>8</v>
      </c>
      <c r="H4200" s="14">
        <v>122</v>
      </c>
      <c r="I4200" s="14">
        <v>6.5573770491803296E-2</v>
      </c>
    </row>
    <row r="4201" spans="1:9" x14ac:dyDescent="0.35">
      <c r="A4201" s="14">
        <v>2015</v>
      </c>
      <c r="B4201" s="14" t="s">
        <v>52</v>
      </c>
      <c r="C4201" s="14" t="s">
        <v>108</v>
      </c>
      <c r="D4201" s="14">
        <v>2008</v>
      </c>
      <c r="E4201" s="14">
        <f>data_filtered[[#This Row],[test_year]]-data_filtered[[#This Row],[model_year]]</f>
        <v>7</v>
      </c>
      <c r="F4201" s="14">
        <v>114</v>
      </c>
      <c r="G4201" s="14">
        <v>8</v>
      </c>
      <c r="H4201" s="14">
        <v>122</v>
      </c>
      <c r="I4201" s="14">
        <v>6.5573770491803296E-2</v>
      </c>
    </row>
    <row r="4202" spans="1:9" x14ac:dyDescent="0.35">
      <c r="A4202" s="14">
        <v>2013</v>
      </c>
      <c r="B4202" s="14" t="s">
        <v>24</v>
      </c>
      <c r="C4202" s="14" t="s">
        <v>257</v>
      </c>
      <c r="D4202" s="14">
        <v>2006</v>
      </c>
      <c r="E4202" s="14">
        <f>data_filtered[[#This Row],[test_year]]-data_filtered[[#This Row],[model_year]]</f>
        <v>7</v>
      </c>
      <c r="F4202" s="14">
        <v>57</v>
      </c>
      <c r="G4202" s="14">
        <v>4</v>
      </c>
      <c r="H4202" s="14">
        <v>61</v>
      </c>
      <c r="I4202" s="14">
        <v>6.5573770491803296E-2</v>
      </c>
    </row>
    <row r="4203" spans="1:9" x14ac:dyDescent="0.35">
      <c r="A4203" s="14">
        <v>2013</v>
      </c>
      <c r="B4203" s="14" t="s">
        <v>104</v>
      </c>
      <c r="C4203" s="14" t="s">
        <v>105</v>
      </c>
      <c r="D4203" s="14">
        <v>2004</v>
      </c>
      <c r="E4203" s="14">
        <f>data_filtered[[#This Row],[test_year]]-data_filtered[[#This Row],[model_year]]</f>
        <v>9</v>
      </c>
      <c r="F4203" s="14">
        <v>57</v>
      </c>
      <c r="G4203" s="14">
        <v>4</v>
      </c>
      <c r="H4203" s="14">
        <v>61</v>
      </c>
      <c r="I4203" s="14">
        <v>6.5573770491803296E-2</v>
      </c>
    </row>
    <row r="4204" spans="1:9" x14ac:dyDescent="0.35">
      <c r="A4204" s="14">
        <v>2015</v>
      </c>
      <c r="B4204" s="14" t="s">
        <v>30</v>
      </c>
      <c r="C4204" s="14" t="s">
        <v>264</v>
      </c>
      <c r="D4204" s="14">
        <v>2003</v>
      </c>
      <c r="E4204" s="14">
        <f>data_filtered[[#This Row],[test_year]]-data_filtered[[#This Row],[model_year]]</f>
        <v>12</v>
      </c>
      <c r="F4204" s="14">
        <v>57</v>
      </c>
      <c r="G4204" s="14">
        <v>4</v>
      </c>
      <c r="H4204" s="14">
        <v>61</v>
      </c>
      <c r="I4204" s="14">
        <v>6.5573770491803296E-2</v>
      </c>
    </row>
    <row r="4205" spans="1:9" x14ac:dyDescent="0.35">
      <c r="A4205" s="14">
        <v>2016</v>
      </c>
      <c r="B4205" s="14" t="s">
        <v>180</v>
      </c>
      <c r="C4205" s="14" t="s">
        <v>294</v>
      </c>
      <c r="D4205" s="14">
        <v>2004</v>
      </c>
      <c r="E4205" s="14">
        <f>data_filtered[[#This Row],[test_year]]-data_filtered[[#This Row],[model_year]]</f>
        <v>12</v>
      </c>
      <c r="F4205" s="14">
        <v>57</v>
      </c>
      <c r="G4205" s="14">
        <v>4</v>
      </c>
      <c r="H4205" s="14">
        <v>61</v>
      </c>
      <c r="I4205" s="14">
        <v>6.5573770491803296E-2</v>
      </c>
    </row>
    <row r="4206" spans="1:9" x14ac:dyDescent="0.35">
      <c r="A4206" s="13">
        <v>2016</v>
      </c>
      <c r="B4206" s="13" t="s">
        <v>153</v>
      </c>
      <c r="C4206" s="13" t="s">
        <v>224</v>
      </c>
      <c r="D4206" s="13">
        <v>2007</v>
      </c>
      <c r="E4206" s="14">
        <f>data_filtered[[#This Row],[test_year]]-data_filtered[[#This Row],[model_year]]</f>
        <v>9</v>
      </c>
      <c r="F4206" s="13">
        <v>57</v>
      </c>
      <c r="G4206" s="13">
        <v>4</v>
      </c>
      <c r="H4206" s="13">
        <v>61</v>
      </c>
      <c r="I4206" s="13">
        <v>6.5573770491803296E-2</v>
      </c>
    </row>
    <row r="4207" spans="1:9" x14ac:dyDescent="0.35">
      <c r="A4207" s="14">
        <v>2016</v>
      </c>
      <c r="B4207" s="14" t="s">
        <v>26</v>
      </c>
      <c r="C4207" s="14" t="s">
        <v>201</v>
      </c>
      <c r="D4207" s="14">
        <v>2002</v>
      </c>
      <c r="E4207" s="14">
        <f>data_filtered[[#This Row],[test_year]]-data_filtered[[#This Row],[model_year]]</f>
        <v>14</v>
      </c>
      <c r="F4207" s="14">
        <v>57</v>
      </c>
      <c r="G4207" s="14">
        <v>4</v>
      </c>
      <c r="H4207" s="14">
        <v>61</v>
      </c>
      <c r="I4207" s="14">
        <v>6.5573770491803296E-2</v>
      </c>
    </row>
    <row r="4208" spans="1:9" x14ac:dyDescent="0.35">
      <c r="A4208" s="14">
        <v>2016</v>
      </c>
      <c r="B4208" s="14" t="s">
        <v>26</v>
      </c>
      <c r="C4208" s="14" t="s">
        <v>178</v>
      </c>
      <c r="D4208" s="14">
        <v>2006</v>
      </c>
      <c r="E4208" s="14">
        <f>data_filtered[[#This Row],[test_year]]-data_filtered[[#This Row],[model_year]]</f>
        <v>10</v>
      </c>
      <c r="F4208" s="14">
        <v>57</v>
      </c>
      <c r="G4208" s="14">
        <v>4</v>
      </c>
      <c r="H4208" s="14">
        <v>61</v>
      </c>
      <c r="I4208" s="14">
        <v>6.5573770491803296E-2</v>
      </c>
    </row>
    <row r="4209" spans="1:9" x14ac:dyDescent="0.35">
      <c r="A4209" s="14">
        <v>2016</v>
      </c>
      <c r="B4209" s="14" t="s">
        <v>24</v>
      </c>
      <c r="C4209" s="14" t="s">
        <v>49</v>
      </c>
      <c r="D4209" s="14">
        <v>2007</v>
      </c>
      <c r="E4209" s="14">
        <f>data_filtered[[#This Row],[test_year]]-data_filtered[[#This Row],[model_year]]</f>
        <v>9</v>
      </c>
      <c r="F4209" s="14">
        <v>271</v>
      </c>
      <c r="G4209" s="14">
        <v>19</v>
      </c>
      <c r="H4209" s="14">
        <v>290</v>
      </c>
      <c r="I4209" s="14">
        <v>6.5517241379310406E-2</v>
      </c>
    </row>
    <row r="4210" spans="1:9" x14ac:dyDescent="0.35">
      <c r="A4210" s="13">
        <v>2014</v>
      </c>
      <c r="B4210" s="13" t="s">
        <v>67</v>
      </c>
      <c r="C4210" s="13" t="s">
        <v>123</v>
      </c>
      <c r="D4210" s="13">
        <v>2005</v>
      </c>
      <c r="E4210" s="14">
        <f>data_filtered[[#This Row],[test_year]]-data_filtered[[#This Row],[model_year]]</f>
        <v>9</v>
      </c>
      <c r="F4210" s="13">
        <v>100</v>
      </c>
      <c r="G4210" s="13">
        <v>7</v>
      </c>
      <c r="H4210" s="13">
        <v>107</v>
      </c>
      <c r="I4210" s="13">
        <v>6.5420560747663503E-2</v>
      </c>
    </row>
    <row r="4211" spans="1:9" x14ac:dyDescent="0.35">
      <c r="A4211" s="14">
        <v>2016</v>
      </c>
      <c r="B4211" s="14" t="s">
        <v>67</v>
      </c>
      <c r="C4211" s="14" t="s">
        <v>68</v>
      </c>
      <c r="D4211" s="14">
        <v>2008</v>
      </c>
      <c r="E4211" s="14">
        <f>data_filtered[[#This Row],[test_year]]-data_filtered[[#This Row],[model_year]]</f>
        <v>8</v>
      </c>
      <c r="F4211" s="14">
        <v>172</v>
      </c>
      <c r="G4211" s="14">
        <v>12</v>
      </c>
      <c r="H4211" s="14">
        <v>184</v>
      </c>
      <c r="I4211" s="14">
        <v>6.5217391304347797E-2</v>
      </c>
    </row>
    <row r="4212" spans="1:9" x14ac:dyDescent="0.35">
      <c r="A4212" s="13">
        <v>2013</v>
      </c>
      <c r="B4212" s="13" t="s">
        <v>26</v>
      </c>
      <c r="C4212" s="13" t="s">
        <v>78</v>
      </c>
      <c r="D4212" s="13">
        <v>2002</v>
      </c>
      <c r="E4212" s="14">
        <f>data_filtered[[#This Row],[test_year]]-data_filtered[[#This Row],[model_year]]</f>
        <v>11</v>
      </c>
      <c r="F4212" s="13">
        <v>129</v>
      </c>
      <c r="G4212" s="13">
        <v>9</v>
      </c>
      <c r="H4212" s="13">
        <v>138</v>
      </c>
      <c r="I4212" s="13">
        <v>6.5217391304347797E-2</v>
      </c>
    </row>
    <row r="4213" spans="1:9" x14ac:dyDescent="0.35">
      <c r="A4213" s="13">
        <v>2015</v>
      </c>
      <c r="B4213" s="13" t="s">
        <v>52</v>
      </c>
      <c r="C4213" s="13" t="s">
        <v>150</v>
      </c>
      <c r="D4213" s="13">
        <v>2012</v>
      </c>
      <c r="E4213" s="14">
        <f>data_filtered[[#This Row],[test_year]]-data_filtered[[#This Row],[model_year]]</f>
        <v>3</v>
      </c>
      <c r="F4213" s="13">
        <v>86</v>
      </c>
      <c r="G4213" s="13">
        <v>6</v>
      </c>
      <c r="H4213" s="13">
        <v>92</v>
      </c>
      <c r="I4213" s="13">
        <v>6.5217391304347797E-2</v>
      </c>
    </row>
    <row r="4214" spans="1:9" x14ac:dyDescent="0.35">
      <c r="A4214" s="13">
        <v>2016</v>
      </c>
      <c r="B4214" s="13" t="s">
        <v>58</v>
      </c>
      <c r="C4214" s="13" t="s">
        <v>64</v>
      </c>
      <c r="D4214" s="13">
        <v>2008</v>
      </c>
      <c r="E4214" s="14">
        <f>data_filtered[[#This Row],[test_year]]-data_filtered[[#This Row],[model_year]]</f>
        <v>8</v>
      </c>
      <c r="F4214" s="13">
        <v>86</v>
      </c>
      <c r="G4214" s="13">
        <v>6</v>
      </c>
      <c r="H4214" s="13">
        <v>92</v>
      </c>
      <c r="I4214" s="13">
        <v>6.5217391304347797E-2</v>
      </c>
    </row>
    <row r="4215" spans="1:9" x14ac:dyDescent="0.35">
      <c r="A4215" s="13">
        <v>2017</v>
      </c>
      <c r="B4215" s="13" t="s">
        <v>52</v>
      </c>
      <c r="C4215" s="13" t="s">
        <v>74</v>
      </c>
      <c r="D4215" s="13">
        <v>2006</v>
      </c>
      <c r="E4215" s="14">
        <f>data_filtered[[#This Row],[test_year]]-data_filtered[[#This Row],[model_year]]</f>
        <v>11</v>
      </c>
      <c r="F4215" s="13">
        <v>86</v>
      </c>
      <c r="G4215" s="13">
        <v>6</v>
      </c>
      <c r="H4215" s="13">
        <v>92</v>
      </c>
      <c r="I4215" s="13">
        <v>6.5217391304347797E-2</v>
      </c>
    </row>
    <row r="4216" spans="1:9" x14ac:dyDescent="0.35">
      <c r="A4216" s="13">
        <v>2015</v>
      </c>
      <c r="B4216" s="13" t="s">
        <v>42</v>
      </c>
      <c r="C4216" s="13" t="s">
        <v>73</v>
      </c>
      <c r="D4216" s="13">
        <v>2005</v>
      </c>
      <c r="E4216" s="14">
        <f>data_filtered[[#This Row],[test_year]]-data_filtered[[#This Row],[model_year]]</f>
        <v>10</v>
      </c>
      <c r="F4216" s="13">
        <v>201</v>
      </c>
      <c r="G4216" s="13">
        <v>14</v>
      </c>
      <c r="H4216" s="13">
        <v>215</v>
      </c>
      <c r="I4216" s="13">
        <v>6.5116279069767496E-2</v>
      </c>
    </row>
    <row r="4217" spans="1:9" x14ac:dyDescent="0.35">
      <c r="A4217" s="14">
        <v>2015</v>
      </c>
      <c r="B4217" s="14" t="s">
        <v>24</v>
      </c>
      <c r="C4217" s="14" t="s">
        <v>46</v>
      </c>
      <c r="D4217" s="14">
        <v>2015</v>
      </c>
      <c r="E4217" s="14">
        <f>data_filtered[[#This Row],[test_year]]-data_filtered[[#This Row],[model_year]]</f>
        <v>0</v>
      </c>
      <c r="F4217" s="14">
        <v>115</v>
      </c>
      <c r="G4217" s="14">
        <v>8</v>
      </c>
      <c r="H4217" s="14">
        <v>123</v>
      </c>
      <c r="I4217" s="14">
        <v>6.50406504065041E-2</v>
      </c>
    </row>
    <row r="4218" spans="1:9" x14ac:dyDescent="0.35">
      <c r="A4218" s="14">
        <v>2015</v>
      </c>
      <c r="B4218" s="14" t="s">
        <v>37</v>
      </c>
      <c r="C4218" s="14" t="s">
        <v>38</v>
      </c>
      <c r="D4218" s="14">
        <v>2007</v>
      </c>
      <c r="E4218" s="14">
        <f>data_filtered[[#This Row],[test_year]]-data_filtered[[#This Row],[model_year]]</f>
        <v>8</v>
      </c>
      <c r="F4218" s="14">
        <v>115</v>
      </c>
      <c r="G4218" s="14">
        <v>8</v>
      </c>
      <c r="H4218" s="14">
        <v>123</v>
      </c>
      <c r="I4218" s="14">
        <v>6.50406504065041E-2</v>
      </c>
    </row>
    <row r="4219" spans="1:9" x14ac:dyDescent="0.35">
      <c r="A4219" s="14">
        <v>2014</v>
      </c>
      <c r="B4219" s="14" t="s">
        <v>37</v>
      </c>
      <c r="C4219" s="14" t="s">
        <v>59</v>
      </c>
      <c r="D4219" s="14">
        <v>2007</v>
      </c>
      <c r="E4219" s="14">
        <f>data_filtered[[#This Row],[test_year]]-data_filtered[[#This Row],[model_year]]</f>
        <v>7</v>
      </c>
      <c r="F4219" s="14">
        <v>187</v>
      </c>
      <c r="G4219" s="14">
        <v>13</v>
      </c>
      <c r="H4219" s="14">
        <v>200</v>
      </c>
      <c r="I4219" s="14">
        <v>6.5000000000000002E-2</v>
      </c>
    </row>
    <row r="4220" spans="1:9" x14ac:dyDescent="0.35">
      <c r="A4220" s="13">
        <v>2015</v>
      </c>
      <c r="B4220" s="13" t="s">
        <v>26</v>
      </c>
      <c r="C4220" s="13" t="s">
        <v>88</v>
      </c>
      <c r="D4220" s="13">
        <v>1998</v>
      </c>
      <c r="E4220" s="14">
        <f>data_filtered[[#This Row],[test_year]]-data_filtered[[#This Row],[model_year]]</f>
        <v>17</v>
      </c>
      <c r="F4220" s="13">
        <v>144</v>
      </c>
      <c r="G4220" s="13">
        <v>10</v>
      </c>
      <c r="H4220" s="13">
        <v>154</v>
      </c>
      <c r="I4220" s="13">
        <v>6.4935064935064901E-2</v>
      </c>
    </row>
    <row r="4221" spans="1:9" x14ac:dyDescent="0.35">
      <c r="A4221" s="14">
        <v>2014</v>
      </c>
      <c r="B4221" s="14" t="s">
        <v>30</v>
      </c>
      <c r="C4221" s="14" t="s">
        <v>163</v>
      </c>
      <c r="D4221" s="14">
        <v>2004</v>
      </c>
      <c r="E4221" s="14">
        <f>data_filtered[[#This Row],[test_year]]-data_filtered[[#This Row],[model_year]]</f>
        <v>10</v>
      </c>
      <c r="F4221" s="14">
        <v>72</v>
      </c>
      <c r="G4221" s="14">
        <v>5</v>
      </c>
      <c r="H4221" s="14">
        <v>77</v>
      </c>
      <c r="I4221" s="14">
        <v>6.4935064935064901E-2</v>
      </c>
    </row>
    <row r="4222" spans="1:9" x14ac:dyDescent="0.35">
      <c r="A4222" s="14">
        <v>2015</v>
      </c>
      <c r="B4222" s="14" t="s">
        <v>30</v>
      </c>
      <c r="C4222" s="14" t="s">
        <v>56</v>
      </c>
      <c r="D4222" s="14">
        <v>2009</v>
      </c>
      <c r="E4222" s="14">
        <f>data_filtered[[#This Row],[test_year]]-data_filtered[[#This Row],[model_year]]</f>
        <v>6</v>
      </c>
      <c r="F4222" s="14">
        <v>72</v>
      </c>
      <c r="G4222" s="14">
        <v>5</v>
      </c>
      <c r="H4222" s="14">
        <v>77</v>
      </c>
      <c r="I4222" s="14">
        <v>6.4935064935064901E-2</v>
      </c>
    </row>
    <row r="4223" spans="1:9" x14ac:dyDescent="0.35">
      <c r="A4223" s="14">
        <v>2016</v>
      </c>
      <c r="B4223" s="14" t="s">
        <v>128</v>
      </c>
      <c r="C4223" s="14" t="s">
        <v>129</v>
      </c>
      <c r="D4223" s="14">
        <v>2009</v>
      </c>
      <c r="E4223" s="14">
        <f>data_filtered[[#This Row],[test_year]]-data_filtered[[#This Row],[model_year]]</f>
        <v>7</v>
      </c>
      <c r="F4223" s="14">
        <v>72</v>
      </c>
      <c r="G4223" s="14">
        <v>5</v>
      </c>
      <c r="H4223" s="14">
        <v>77</v>
      </c>
      <c r="I4223" s="14">
        <v>6.4935064935064901E-2</v>
      </c>
    </row>
    <row r="4224" spans="1:9" x14ac:dyDescent="0.35">
      <c r="A4224" s="14">
        <v>2017</v>
      </c>
      <c r="B4224" s="14" t="s">
        <v>42</v>
      </c>
      <c r="C4224" s="14" t="s">
        <v>66</v>
      </c>
      <c r="D4224" s="14">
        <v>2015</v>
      </c>
      <c r="E4224" s="14">
        <f>data_filtered[[#This Row],[test_year]]-data_filtered[[#This Row],[model_year]]</f>
        <v>2</v>
      </c>
      <c r="F4224" s="14">
        <v>72</v>
      </c>
      <c r="G4224" s="14">
        <v>5</v>
      </c>
      <c r="H4224" s="14">
        <v>77</v>
      </c>
      <c r="I4224" s="14">
        <v>6.4935064935064901E-2</v>
      </c>
    </row>
    <row r="4225" spans="1:9" x14ac:dyDescent="0.35">
      <c r="A4225" s="14">
        <v>2014</v>
      </c>
      <c r="B4225" s="14" t="s">
        <v>52</v>
      </c>
      <c r="C4225" s="14" t="s">
        <v>91</v>
      </c>
      <c r="D4225" s="14">
        <v>2010</v>
      </c>
      <c r="E4225" s="14">
        <f>data_filtered[[#This Row],[test_year]]-data_filtered[[#This Row],[model_year]]</f>
        <v>4</v>
      </c>
      <c r="F4225" s="14">
        <v>173</v>
      </c>
      <c r="G4225" s="14">
        <v>12</v>
      </c>
      <c r="H4225" s="14">
        <v>185</v>
      </c>
      <c r="I4225" s="14">
        <v>6.4864864864864896E-2</v>
      </c>
    </row>
    <row r="4226" spans="1:9" x14ac:dyDescent="0.35">
      <c r="A4226" s="13">
        <v>2013</v>
      </c>
      <c r="B4226" s="13" t="s">
        <v>30</v>
      </c>
      <c r="C4226" s="13" t="s">
        <v>48</v>
      </c>
      <c r="D4226" s="13">
        <v>2004</v>
      </c>
      <c r="E4226" s="14">
        <f>data_filtered[[#This Row],[test_year]]-data_filtered[[#This Row],[model_year]]</f>
        <v>9</v>
      </c>
      <c r="F4226" s="13">
        <v>101</v>
      </c>
      <c r="G4226" s="13">
        <v>7</v>
      </c>
      <c r="H4226" s="13">
        <v>108</v>
      </c>
      <c r="I4226" s="13">
        <v>6.4814814814814797E-2</v>
      </c>
    </row>
    <row r="4227" spans="1:9" x14ac:dyDescent="0.35">
      <c r="A4227" s="14">
        <v>2017</v>
      </c>
      <c r="B4227" s="14" t="s">
        <v>58</v>
      </c>
      <c r="C4227" s="14" t="s">
        <v>64</v>
      </c>
      <c r="D4227" s="14">
        <v>2007</v>
      </c>
      <c r="E4227" s="14">
        <f>data_filtered[[#This Row],[test_year]]-data_filtered[[#This Row],[model_year]]</f>
        <v>10</v>
      </c>
      <c r="F4227" s="14">
        <v>101</v>
      </c>
      <c r="G4227" s="14">
        <v>7</v>
      </c>
      <c r="H4227" s="14">
        <v>108</v>
      </c>
      <c r="I4227" s="14">
        <v>6.4814814814814797E-2</v>
      </c>
    </row>
    <row r="4228" spans="1:9" x14ac:dyDescent="0.35">
      <c r="A4228" s="13">
        <v>2015</v>
      </c>
      <c r="B4228" s="13" t="s">
        <v>24</v>
      </c>
      <c r="C4228" s="13" t="s">
        <v>28</v>
      </c>
      <c r="D4228" s="13">
        <v>2012</v>
      </c>
      <c r="E4228" s="14">
        <f>data_filtered[[#This Row],[test_year]]-data_filtered[[#This Row],[model_year]]</f>
        <v>3</v>
      </c>
      <c r="F4228" s="13">
        <v>188</v>
      </c>
      <c r="G4228" s="13">
        <v>13</v>
      </c>
      <c r="H4228" s="13">
        <v>201</v>
      </c>
      <c r="I4228" s="13">
        <v>6.4676616915422896E-2</v>
      </c>
    </row>
    <row r="4229" spans="1:9" x14ac:dyDescent="0.35">
      <c r="A4229" s="13">
        <v>2016</v>
      </c>
      <c r="B4229" s="13" t="s">
        <v>30</v>
      </c>
      <c r="C4229" s="13" t="s">
        <v>44</v>
      </c>
      <c r="D4229" s="13">
        <v>2013</v>
      </c>
      <c r="E4229" s="14">
        <f>data_filtered[[#This Row],[test_year]]-data_filtered[[#This Row],[model_year]]</f>
        <v>3</v>
      </c>
      <c r="F4229" s="13">
        <v>217</v>
      </c>
      <c r="G4229" s="13">
        <v>15</v>
      </c>
      <c r="H4229" s="13">
        <v>232</v>
      </c>
      <c r="I4229" s="13">
        <v>6.4655172413793094E-2</v>
      </c>
    </row>
    <row r="4230" spans="1:9" x14ac:dyDescent="0.35">
      <c r="A4230" s="14">
        <v>2014</v>
      </c>
      <c r="B4230" s="14" t="s">
        <v>24</v>
      </c>
      <c r="C4230" s="14" t="s">
        <v>41</v>
      </c>
      <c r="D4230" s="14">
        <v>2005</v>
      </c>
      <c r="E4230" s="14">
        <f>data_filtered[[#This Row],[test_year]]-data_filtered[[#This Row],[model_year]]</f>
        <v>9</v>
      </c>
      <c r="F4230" s="14">
        <v>246</v>
      </c>
      <c r="G4230" s="14">
        <v>17</v>
      </c>
      <c r="H4230" s="14">
        <v>263</v>
      </c>
      <c r="I4230" s="14">
        <v>6.4638783269962002E-2</v>
      </c>
    </row>
    <row r="4231" spans="1:9" x14ac:dyDescent="0.35">
      <c r="A4231" s="14">
        <v>2014</v>
      </c>
      <c r="B4231" s="14" t="s">
        <v>24</v>
      </c>
      <c r="C4231" s="14" t="s">
        <v>49</v>
      </c>
      <c r="D4231" s="14">
        <v>2005</v>
      </c>
      <c r="E4231" s="14">
        <f>data_filtered[[#This Row],[test_year]]-data_filtered[[#This Row],[model_year]]</f>
        <v>9</v>
      </c>
      <c r="F4231" s="14">
        <v>116</v>
      </c>
      <c r="G4231" s="14">
        <v>8</v>
      </c>
      <c r="H4231" s="14">
        <v>124</v>
      </c>
      <c r="I4231" s="14">
        <v>6.4516129032258104E-2</v>
      </c>
    </row>
    <row r="4232" spans="1:9" x14ac:dyDescent="0.35">
      <c r="A4232" s="14">
        <v>2014</v>
      </c>
      <c r="B4232" s="14" t="s">
        <v>42</v>
      </c>
      <c r="C4232" s="14" t="s">
        <v>151</v>
      </c>
      <c r="D4232" s="14">
        <v>2013</v>
      </c>
      <c r="E4232" s="14">
        <f>data_filtered[[#This Row],[test_year]]-data_filtered[[#This Row],[model_year]]</f>
        <v>1</v>
      </c>
      <c r="F4232" s="14">
        <v>87</v>
      </c>
      <c r="G4232" s="14">
        <v>6</v>
      </c>
      <c r="H4232" s="14">
        <v>93</v>
      </c>
      <c r="I4232" s="14">
        <v>6.4516129032258104E-2</v>
      </c>
    </row>
    <row r="4233" spans="1:9" x14ac:dyDescent="0.35">
      <c r="A4233" s="13">
        <v>2013</v>
      </c>
      <c r="B4233" s="13" t="s">
        <v>52</v>
      </c>
      <c r="C4233" s="13" t="s">
        <v>150</v>
      </c>
      <c r="D4233" s="13">
        <v>1999</v>
      </c>
      <c r="E4233" s="14">
        <f>data_filtered[[#This Row],[test_year]]-data_filtered[[#This Row],[model_year]]</f>
        <v>14</v>
      </c>
      <c r="F4233" s="13">
        <v>58</v>
      </c>
      <c r="G4233" s="13">
        <v>4</v>
      </c>
      <c r="H4233" s="13">
        <v>62</v>
      </c>
      <c r="I4233" s="13">
        <v>6.4516129032258104E-2</v>
      </c>
    </row>
    <row r="4234" spans="1:9" x14ac:dyDescent="0.35">
      <c r="A4234" s="13">
        <v>2014</v>
      </c>
      <c r="B4234" s="13" t="s">
        <v>180</v>
      </c>
      <c r="C4234" s="13" t="s">
        <v>294</v>
      </c>
      <c r="D4234" s="13">
        <v>2003</v>
      </c>
      <c r="E4234" s="14">
        <f>data_filtered[[#This Row],[test_year]]-data_filtered[[#This Row],[model_year]]</f>
        <v>11</v>
      </c>
      <c r="F4234" s="13">
        <v>58</v>
      </c>
      <c r="G4234" s="13">
        <v>4</v>
      </c>
      <c r="H4234" s="13">
        <v>62</v>
      </c>
      <c r="I4234" s="13">
        <v>6.4516129032258104E-2</v>
      </c>
    </row>
    <row r="4235" spans="1:9" x14ac:dyDescent="0.35">
      <c r="A4235" s="13">
        <v>2014</v>
      </c>
      <c r="B4235" s="13" t="s">
        <v>30</v>
      </c>
      <c r="C4235" s="13" t="s">
        <v>47</v>
      </c>
      <c r="D4235" s="13">
        <v>1995</v>
      </c>
      <c r="E4235" s="14">
        <f>data_filtered[[#This Row],[test_year]]-data_filtered[[#This Row],[model_year]]</f>
        <v>19</v>
      </c>
      <c r="F4235" s="13">
        <v>58</v>
      </c>
      <c r="G4235" s="13">
        <v>4</v>
      </c>
      <c r="H4235" s="13">
        <v>62</v>
      </c>
      <c r="I4235" s="13">
        <v>6.4516129032258104E-2</v>
      </c>
    </row>
    <row r="4236" spans="1:9" x14ac:dyDescent="0.35">
      <c r="A4236" s="13">
        <v>2014</v>
      </c>
      <c r="B4236" s="13" t="s">
        <v>37</v>
      </c>
      <c r="C4236" s="13" t="s">
        <v>197</v>
      </c>
      <c r="D4236" s="13">
        <v>2011</v>
      </c>
      <c r="E4236" s="14">
        <f>data_filtered[[#This Row],[test_year]]-data_filtered[[#This Row],[model_year]]</f>
        <v>3</v>
      </c>
      <c r="F4236" s="13">
        <v>58</v>
      </c>
      <c r="G4236" s="13">
        <v>4</v>
      </c>
      <c r="H4236" s="13">
        <v>62</v>
      </c>
      <c r="I4236" s="13">
        <v>6.4516129032258104E-2</v>
      </c>
    </row>
    <row r="4237" spans="1:9" x14ac:dyDescent="0.35">
      <c r="A4237" s="13">
        <v>2014</v>
      </c>
      <c r="B4237" s="13" t="s">
        <v>67</v>
      </c>
      <c r="C4237" s="13" t="s">
        <v>68</v>
      </c>
      <c r="D4237" s="13">
        <v>2014</v>
      </c>
      <c r="E4237" s="14">
        <f>data_filtered[[#This Row],[test_year]]-data_filtered[[#This Row],[model_year]]</f>
        <v>0</v>
      </c>
      <c r="F4237" s="13">
        <v>58</v>
      </c>
      <c r="G4237" s="13">
        <v>4</v>
      </c>
      <c r="H4237" s="13">
        <v>62</v>
      </c>
      <c r="I4237" s="13">
        <v>6.4516129032258104E-2</v>
      </c>
    </row>
    <row r="4238" spans="1:9" x14ac:dyDescent="0.35">
      <c r="A4238" s="13">
        <v>2014</v>
      </c>
      <c r="B4238" s="13" t="s">
        <v>30</v>
      </c>
      <c r="C4238" s="13" t="s">
        <v>31</v>
      </c>
      <c r="D4238" s="13">
        <v>2005</v>
      </c>
      <c r="E4238" s="14">
        <f>data_filtered[[#This Row],[test_year]]-data_filtered[[#This Row],[model_year]]</f>
        <v>9</v>
      </c>
      <c r="F4238" s="13">
        <v>335</v>
      </c>
      <c r="G4238" s="13">
        <v>23</v>
      </c>
      <c r="H4238" s="13">
        <v>358</v>
      </c>
      <c r="I4238" s="13">
        <v>6.4245810055865896E-2</v>
      </c>
    </row>
    <row r="4239" spans="1:9" x14ac:dyDescent="0.35">
      <c r="A4239" s="13">
        <v>2017</v>
      </c>
      <c r="B4239" s="13" t="s">
        <v>26</v>
      </c>
      <c r="C4239" s="13" t="s">
        <v>54</v>
      </c>
      <c r="D4239" s="13">
        <v>2007</v>
      </c>
      <c r="E4239" s="14">
        <f>data_filtered[[#This Row],[test_year]]-data_filtered[[#This Row],[model_year]]</f>
        <v>10</v>
      </c>
      <c r="F4239" s="13">
        <v>175</v>
      </c>
      <c r="G4239" s="13">
        <v>12</v>
      </c>
      <c r="H4239" s="13">
        <v>187</v>
      </c>
      <c r="I4239" s="13">
        <v>6.4171122994652399E-2</v>
      </c>
    </row>
    <row r="4240" spans="1:9" x14ac:dyDescent="0.35">
      <c r="A4240" s="13">
        <v>2013</v>
      </c>
      <c r="B4240" s="13" t="s">
        <v>24</v>
      </c>
      <c r="C4240" s="13" t="s">
        <v>65</v>
      </c>
      <c r="D4240" s="13">
        <v>2006</v>
      </c>
      <c r="E4240" s="14">
        <f>data_filtered[[#This Row],[test_year]]-data_filtered[[#This Row],[model_year]]</f>
        <v>7</v>
      </c>
      <c r="F4240" s="13">
        <v>73</v>
      </c>
      <c r="G4240" s="13">
        <v>5</v>
      </c>
      <c r="H4240" s="13">
        <v>78</v>
      </c>
      <c r="I4240" s="13">
        <v>6.4102564102564097E-2</v>
      </c>
    </row>
    <row r="4241" spans="1:9" x14ac:dyDescent="0.35">
      <c r="A4241" s="14">
        <v>2015</v>
      </c>
      <c r="B4241" s="14" t="s">
        <v>52</v>
      </c>
      <c r="C4241" s="14" t="s">
        <v>83</v>
      </c>
      <c r="D4241" s="14">
        <v>2009</v>
      </c>
      <c r="E4241" s="14">
        <f>data_filtered[[#This Row],[test_year]]-data_filtered[[#This Row],[model_year]]</f>
        <v>6</v>
      </c>
      <c r="F4241" s="14">
        <v>73</v>
      </c>
      <c r="G4241" s="14">
        <v>5</v>
      </c>
      <c r="H4241" s="14">
        <v>78</v>
      </c>
      <c r="I4241" s="14">
        <v>6.4102564102564097E-2</v>
      </c>
    </row>
    <row r="4242" spans="1:9" x14ac:dyDescent="0.35">
      <c r="A4242" s="14">
        <v>2015</v>
      </c>
      <c r="B4242" s="14" t="s">
        <v>52</v>
      </c>
      <c r="C4242" s="14" t="s">
        <v>150</v>
      </c>
      <c r="D4242" s="14">
        <v>2005</v>
      </c>
      <c r="E4242" s="14">
        <f>data_filtered[[#This Row],[test_year]]-data_filtered[[#This Row],[model_year]]</f>
        <v>10</v>
      </c>
      <c r="F4242" s="14">
        <v>73</v>
      </c>
      <c r="G4242" s="14">
        <v>5</v>
      </c>
      <c r="H4242" s="14">
        <v>78</v>
      </c>
      <c r="I4242" s="14">
        <v>6.4102564102564097E-2</v>
      </c>
    </row>
    <row r="4243" spans="1:9" x14ac:dyDescent="0.35">
      <c r="A4243" s="13">
        <v>2015</v>
      </c>
      <c r="B4243" s="13" t="s">
        <v>33</v>
      </c>
      <c r="C4243" s="13" t="s">
        <v>109</v>
      </c>
      <c r="D4243" s="13">
        <v>2003</v>
      </c>
      <c r="E4243" s="14">
        <f>data_filtered[[#This Row],[test_year]]-data_filtered[[#This Row],[model_year]]</f>
        <v>12</v>
      </c>
      <c r="F4243" s="13">
        <v>73</v>
      </c>
      <c r="G4243" s="13">
        <v>5</v>
      </c>
      <c r="H4243" s="13">
        <v>78</v>
      </c>
      <c r="I4243" s="13">
        <v>6.4102564102564097E-2</v>
      </c>
    </row>
    <row r="4244" spans="1:9" x14ac:dyDescent="0.35">
      <c r="A4244" s="13">
        <v>2017</v>
      </c>
      <c r="B4244" s="13" t="s">
        <v>158</v>
      </c>
      <c r="C4244" s="13" t="s">
        <v>244</v>
      </c>
      <c r="D4244" s="13">
        <v>2004</v>
      </c>
      <c r="E4244" s="14">
        <f>data_filtered[[#This Row],[test_year]]-data_filtered[[#This Row],[model_year]]</f>
        <v>13</v>
      </c>
      <c r="F4244" s="13">
        <v>73</v>
      </c>
      <c r="G4244" s="13">
        <v>5</v>
      </c>
      <c r="H4244" s="13">
        <v>78</v>
      </c>
      <c r="I4244" s="13">
        <v>6.4102564102564097E-2</v>
      </c>
    </row>
    <row r="4245" spans="1:9" x14ac:dyDescent="0.35">
      <c r="A4245" s="13">
        <v>2014</v>
      </c>
      <c r="B4245" s="13" t="s">
        <v>67</v>
      </c>
      <c r="C4245" s="13" t="s">
        <v>77</v>
      </c>
      <c r="D4245" s="13">
        <v>2005</v>
      </c>
      <c r="E4245" s="14">
        <f>data_filtered[[#This Row],[test_year]]-data_filtered[[#This Row],[model_year]]</f>
        <v>9</v>
      </c>
      <c r="F4245" s="13">
        <v>117</v>
      </c>
      <c r="G4245" s="13">
        <v>8</v>
      </c>
      <c r="H4245" s="13">
        <v>125</v>
      </c>
      <c r="I4245" s="13">
        <v>6.4000000000000001E-2</v>
      </c>
    </row>
    <row r="4246" spans="1:9" x14ac:dyDescent="0.35">
      <c r="A4246" s="13">
        <v>2016</v>
      </c>
      <c r="B4246" s="13" t="s">
        <v>24</v>
      </c>
      <c r="C4246" s="13" t="s">
        <v>101</v>
      </c>
      <c r="D4246" s="13">
        <v>2010</v>
      </c>
      <c r="E4246" s="14">
        <f>data_filtered[[#This Row],[test_year]]-data_filtered[[#This Row],[model_year]]</f>
        <v>6</v>
      </c>
      <c r="F4246" s="13">
        <v>176</v>
      </c>
      <c r="G4246" s="13">
        <v>12</v>
      </c>
      <c r="H4246" s="13">
        <v>188</v>
      </c>
      <c r="I4246" s="13">
        <v>6.3829787234042507E-2</v>
      </c>
    </row>
    <row r="4247" spans="1:9" x14ac:dyDescent="0.35">
      <c r="A4247" s="14">
        <v>2013</v>
      </c>
      <c r="B4247" s="14" t="s">
        <v>52</v>
      </c>
      <c r="C4247" s="14" t="s">
        <v>62</v>
      </c>
      <c r="D4247" s="14">
        <v>2007</v>
      </c>
      <c r="E4247" s="14">
        <f>data_filtered[[#This Row],[test_year]]-data_filtered[[#This Row],[model_year]]</f>
        <v>6</v>
      </c>
      <c r="F4247" s="14">
        <v>132</v>
      </c>
      <c r="G4247" s="14">
        <v>9</v>
      </c>
      <c r="H4247" s="14">
        <v>141</v>
      </c>
      <c r="I4247" s="14">
        <v>6.3829787234042507E-2</v>
      </c>
    </row>
    <row r="4248" spans="1:9" x14ac:dyDescent="0.35">
      <c r="A4248" s="13">
        <v>2014</v>
      </c>
      <c r="B4248" s="13" t="s">
        <v>42</v>
      </c>
      <c r="C4248" s="13" t="s">
        <v>182</v>
      </c>
      <c r="D4248" s="13">
        <v>2003</v>
      </c>
      <c r="E4248" s="14">
        <f>data_filtered[[#This Row],[test_year]]-data_filtered[[#This Row],[model_year]]</f>
        <v>11</v>
      </c>
      <c r="F4248" s="13">
        <v>88</v>
      </c>
      <c r="G4248" s="13">
        <v>6</v>
      </c>
      <c r="H4248" s="13">
        <v>94</v>
      </c>
      <c r="I4248" s="13">
        <v>6.3829787234042507E-2</v>
      </c>
    </row>
    <row r="4249" spans="1:9" x14ac:dyDescent="0.35">
      <c r="A4249" s="13">
        <v>2016</v>
      </c>
      <c r="B4249" s="13" t="s">
        <v>67</v>
      </c>
      <c r="C4249" s="13" t="s">
        <v>68</v>
      </c>
      <c r="D4249" s="13">
        <v>2010</v>
      </c>
      <c r="E4249" s="14">
        <f>data_filtered[[#This Row],[test_year]]-data_filtered[[#This Row],[model_year]]</f>
        <v>6</v>
      </c>
      <c r="F4249" s="13">
        <v>147</v>
      </c>
      <c r="G4249" s="13">
        <v>10</v>
      </c>
      <c r="H4249" s="13">
        <v>157</v>
      </c>
      <c r="I4249" s="13">
        <v>6.3694267515923594E-2</v>
      </c>
    </row>
    <row r="4250" spans="1:9" x14ac:dyDescent="0.35">
      <c r="A4250" s="14">
        <v>2015</v>
      </c>
      <c r="B4250" s="14" t="s">
        <v>30</v>
      </c>
      <c r="C4250" s="14" t="s">
        <v>48</v>
      </c>
      <c r="D4250" s="14">
        <v>2012</v>
      </c>
      <c r="E4250" s="14">
        <f>data_filtered[[#This Row],[test_year]]-data_filtered[[#This Row],[model_year]]</f>
        <v>3</v>
      </c>
      <c r="F4250" s="14">
        <v>206</v>
      </c>
      <c r="G4250" s="14">
        <v>14</v>
      </c>
      <c r="H4250" s="14">
        <v>220</v>
      </c>
      <c r="I4250" s="14">
        <v>6.3636363636363602E-2</v>
      </c>
    </row>
    <row r="4251" spans="1:9" x14ac:dyDescent="0.35">
      <c r="A4251" s="14">
        <v>2017</v>
      </c>
      <c r="B4251" s="14" t="s">
        <v>26</v>
      </c>
      <c r="C4251" s="14" t="s">
        <v>110</v>
      </c>
      <c r="D4251" s="14">
        <v>2003</v>
      </c>
      <c r="E4251" s="14">
        <f>data_filtered[[#This Row],[test_year]]-data_filtered[[#This Row],[model_year]]</f>
        <v>14</v>
      </c>
      <c r="F4251" s="14">
        <v>103</v>
      </c>
      <c r="G4251" s="14">
        <v>7</v>
      </c>
      <c r="H4251" s="14">
        <v>110</v>
      </c>
      <c r="I4251" s="14">
        <v>6.3636363636363602E-2</v>
      </c>
    </row>
    <row r="4252" spans="1:9" x14ac:dyDescent="0.35">
      <c r="A4252" s="13">
        <v>2013</v>
      </c>
      <c r="B4252" s="13" t="s">
        <v>30</v>
      </c>
      <c r="C4252" s="13" t="s">
        <v>44</v>
      </c>
      <c r="D4252" s="13">
        <v>2012</v>
      </c>
      <c r="E4252" s="14">
        <f>data_filtered[[#This Row],[test_year]]-data_filtered[[#This Row],[model_year]]</f>
        <v>1</v>
      </c>
      <c r="F4252" s="13">
        <v>221</v>
      </c>
      <c r="G4252" s="13">
        <v>15</v>
      </c>
      <c r="H4252" s="13">
        <v>236</v>
      </c>
      <c r="I4252" s="13">
        <v>6.3559322033898302E-2</v>
      </c>
    </row>
    <row r="4253" spans="1:9" x14ac:dyDescent="0.35">
      <c r="A4253" s="13">
        <v>2017</v>
      </c>
      <c r="B4253" s="13" t="s">
        <v>24</v>
      </c>
      <c r="C4253" s="13" t="s">
        <v>101</v>
      </c>
      <c r="D4253" s="13">
        <v>2012</v>
      </c>
      <c r="E4253" s="14">
        <f>data_filtered[[#This Row],[test_year]]-data_filtered[[#This Row],[model_year]]</f>
        <v>5</v>
      </c>
      <c r="F4253" s="13">
        <v>118</v>
      </c>
      <c r="G4253" s="13">
        <v>8</v>
      </c>
      <c r="H4253" s="13">
        <v>126</v>
      </c>
      <c r="I4253" s="13">
        <v>6.3492063492063502E-2</v>
      </c>
    </row>
    <row r="4254" spans="1:9" x14ac:dyDescent="0.35">
      <c r="A4254" s="14">
        <v>2013</v>
      </c>
      <c r="B4254" s="14" t="s">
        <v>24</v>
      </c>
      <c r="C4254" s="14" t="s">
        <v>65</v>
      </c>
      <c r="D4254" s="14">
        <v>2007</v>
      </c>
      <c r="E4254" s="14">
        <f>data_filtered[[#This Row],[test_year]]-data_filtered[[#This Row],[model_year]]</f>
        <v>6</v>
      </c>
      <c r="F4254" s="14">
        <v>59</v>
      </c>
      <c r="G4254" s="14">
        <v>4</v>
      </c>
      <c r="H4254" s="14">
        <v>63</v>
      </c>
      <c r="I4254" s="14">
        <v>6.3492063492063502E-2</v>
      </c>
    </row>
    <row r="4255" spans="1:9" x14ac:dyDescent="0.35">
      <c r="A4255" s="13">
        <v>2013</v>
      </c>
      <c r="B4255" s="13" t="s">
        <v>52</v>
      </c>
      <c r="C4255" s="13" t="s">
        <v>165</v>
      </c>
      <c r="D4255" s="13">
        <v>1999</v>
      </c>
      <c r="E4255" s="14">
        <f>data_filtered[[#This Row],[test_year]]-data_filtered[[#This Row],[model_year]]</f>
        <v>14</v>
      </c>
      <c r="F4255" s="13">
        <v>59</v>
      </c>
      <c r="G4255" s="13">
        <v>4</v>
      </c>
      <c r="H4255" s="13">
        <v>63</v>
      </c>
      <c r="I4255" s="13">
        <v>6.3492063492063502E-2</v>
      </c>
    </row>
    <row r="4256" spans="1:9" x14ac:dyDescent="0.35">
      <c r="A4256" s="14">
        <v>2013</v>
      </c>
      <c r="B4256" s="14" t="s">
        <v>128</v>
      </c>
      <c r="C4256" s="14" t="s">
        <v>129</v>
      </c>
      <c r="D4256" s="14">
        <v>2010</v>
      </c>
      <c r="E4256" s="14">
        <f>data_filtered[[#This Row],[test_year]]-data_filtered[[#This Row],[model_year]]</f>
        <v>3</v>
      </c>
      <c r="F4256" s="14">
        <v>59</v>
      </c>
      <c r="G4256" s="14">
        <v>4</v>
      </c>
      <c r="H4256" s="14">
        <v>63</v>
      </c>
      <c r="I4256" s="14">
        <v>6.3492063492063502E-2</v>
      </c>
    </row>
    <row r="4257" spans="1:9" x14ac:dyDescent="0.35">
      <c r="A4257" s="13">
        <v>2014</v>
      </c>
      <c r="B4257" s="13" t="s">
        <v>79</v>
      </c>
      <c r="C4257" s="13" t="s">
        <v>266</v>
      </c>
      <c r="D4257" s="13">
        <v>2004</v>
      </c>
      <c r="E4257" s="14">
        <f>data_filtered[[#This Row],[test_year]]-data_filtered[[#This Row],[model_year]]</f>
        <v>10</v>
      </c>
      <c r="F4257" s="13">
        <v>59</v>
      </c>
      <c r="G4257" s="13">
        <v>4</v>
      </c>
      <c r="H4257" s="13">
        <v>63</v>
      </c>
      <c r="I4257" s="13">
        <v>6.3492063492063502E-2</v>
      </c>
    </row>
    <row r="4258" spans="1:9" x14ac:dyDescent="0.35">
      <c r="A4258" s="13">
        <v>2015</v>
      </c>
      <c r="B4258" s="13" t="s">
        <v>180</v>
      </c>
      <c r="C4258" s="13" t="s">
        <v>294</v>
      </c>
      <c r="D4258" s="13">
        <v>2004</v>
      </c>
      <c r="E4258" s="14">
        <f>data_filtered[[#This Row],[test_year]]-data_filtered[[#This Row],[model_year]]</f>
        <v>11</v>
      </c>
      <c r="F4258" s="13">
        <v>59</v>
      </c>
      <c r="G4258" s="13">
        <v>4</v>
      </c>
      <c r="H4258" s="13">
        <v>63</v>
      </c>
      <c r="I4258" s="13">
        <v>6.3492063492063502E-2</v>
      </c>
    </row>
    <row r="4259" spans="1:9" x14ac:dyDescent="0.35">
      <c r="A4259" s="14">
        <v>2015</v>
      </c>
      <c r="B4259" s="14" t="s">
        <v>24</v>
      </c>
      <c r="C4259" s="14" t="s">
        <v>71</v>
      </c>
      <c r="D4259" s="14">
        <v>2005</v>
      </c>
      <c r="E4259" s="14">
        <f>data_filtered[[#This Row],[test_year]]-data_filtered[[#This Row],[model_year]]</f>
        <v>10</v>
      </c>
      <c r="F4259" s="14">
        <v>59</v>
      </c>
      <c r="G4259" s="14">
        <v>4</v>
      </c>
      <c r="H4259" s="14">
        <v>63</v>
      </c>
      <c r="I4259" s="14">
        <v>6.3492063492063502E-2</v>
      </c>
    </row>
    <row r="4260" spans="1:9" x14ac:dyDescent="0.35">
      <c r="A4260" s="13">
        <v>2015</v>
      </c>
      <c r="B4260" s="13" t="s">
        <v>33</v>
      </c>
      <c r="C4260" s="13" t="s">
        <v>109</v>
      </c>
      <c r="D4260" s="13">
        <v>2012</v>
      </c>
      <c r="E4260" s="14">
        <f>data_filtered[[#This Row],[test_year]]-data_filtered[[#This Row],[model_year]]</f>
        <v>3</v>
      </c>
      <c r="F4260" s="13">
        <v>59</v>
      </c>
      <c r="G4260" s="13">
        <v>4</v>
      </c>
      <c r="H4260" s="13">
        <v>63</v>
      </c>
      <c r="I4260" s="13">
        <v>6.3492063492063502E-2</v>
      </c>
    </row>
    <row r="4261" spans="1:9" x14ac:dyDescent="0.35">
      <c r="A4261" s="14">
        <v>2016</v>
      </c>
      <c r="B4261" s="14" t="s">
        <v>52</v>
      </c>
      <c r="C4261" s="14" t="s">
        <v>83</v>
      </c>
      <c r="D4261" s="14">
        <v>2016</v>
      </c>
      <c r="E4261" s="14">
        <f>data_filtered[[#This Row],[test_year]]-data_filtered[[#This Row],[model_year]]</f>
        <v>0</v>
      </c>
      <c r="F4261" s="14">
        <v>59</v>
      </c>
      <c r="G4261" s="14">
        <v>4</v>
      </c>
      <c r="H4261" s="14">
        <v>63</v>
      </c>
      <c r="I4261" s="14">
        <v>6.3492063492063502E-2</v>
      </c>
    </row>
    <row r="4262" spans="1:9" x14ac:dyDescent="0.35">
      <c r="A4262" s="13">
        <v>2017</v>
      </c>
      <c r="B4262" s="13" t="s">
        <v>33</v>
      </c>
      <c r="C4262" s="13" t="s">
        <v>86</v>
      </c>
      <c r="D4262" s="13">
        <v>2009</v>
      </c>
      <c r="E4262" s="14">
        <f>data_filtered[[#This Row],[test_year]]-data_filtered[[#This Row],[model_year]]</f>
        <v>8</v>
      </c>
      <c r="F4262" s="13">
        <v>59</v>
      </c>
      <c r="G4262" s="13">
        <v>4</v>
      </c>
      <c r="H4262" s="13">
        <v>63</v>
      </c>
      <c r="I4262" s="13">
        <v>6.3492063492063502E-2</v>
      </c>
    </row>
    <row r="4263" spans="1:9" x14ac:dyDescent="0.35">
      <c r="A4263" s="14">
        <v>2015</v>
      </c>
      <c r="B4263" s="14" t="s">
        <v>42</v>
      </c>
      <c r="C4263" s="14" t="s">
        <v>151</v>
      </c>
      <c r="D4263" s="14">
        <v>2007</v>
      </c>
      <c r="E4263" s="14">
        <f>data_filtered[[#This Row],[test_year]]-data_filtered[[#This Row],[model_year]]</f>
        <v>8</v>
      </c>
      <c r="F4263" s="14">
        <v>74</v>
      </c>
      <c r="G4263" s="14">
        <v>5</v>
      </c>
      <c r="H4263" s="14">
        <v>79</v>
      </c>
      <c r="I4263" s="14">
        <v>6.3291139240506306E-2</v>
      </c>
    </row>
    <row r="4264" spans="1:9" x14ac:dyDescent="0.35">
      <c r="A4264" s="14">
        <v>2016</v>
      </c>
      <c r="B4264" s="14" t="s">
        <v>98</v>
      </c>
      <c r="C4264" s="14" t="s">
        <v>99</v>
      </c>
      <c r="D4264" s="14">
        <v>2008</v>
      </c>
      <c r="E4264" s="14">
        <f>data_filtered[[#This Row],[test_year]]-data_filtered[[#This Row],[model_year]]</f>
        <v>8</v>
      </c>
      <c r="F4264" s="14">
        <v>74</v>
      </c>
      <c r="G4264" s="14">
        <v>5</v>
      </c>
      <c r="H4264" s="14">
        <v>79</v>
      </c>
      <c r="I4264" s="14">
        <v>6.3291139240506306E-2</v>
      </c>
    </row>
    <row r="4265" spans="1:9" x14ac:dyDescent="0.35">
      <c r="A4265" s="13">
        <v>2014</v>
      </c>
      <c r="B4265" s="13" t="s">
        <v>24</v>
      </c>
      <c r="C4265" s="13" t="s">
        <v>57</v>
      </c>
      <c r="D4265" s="13">
        <v>2007</v>
      </c>
      <c r="E4265" s="14">
        <f>data_filtered[[#This Row],[test_year]]-data_filtered[[#This Row],[model_year]]</f>
        <v>7</v>
      </c>
      <c r="F4265" s="13">
        <v>237</v>
      </c>
      <c r="G4265" s="13">
        <v>16</v>
      </c>
      <c r="H4265" s="13">
        <v>253</v>
      </c>
      <c r="I4265" s="13">
        <v>6.3241106719367599E-2</v>
      </c>
    </row>
    <row r="4266" spans="1:9" x14ac:dyDescent="0.35">
      <c r="A4266" s="14">
        <v>2015</v>
      </c>
      <c r="B4266" s="14" t="s">
        <v>24</v>
      </c>
      <c r="C4266" s="14" t="s">
        <v>29</v>
      </c>
      <c r="D4266" s="14">
        <v>2009</v>
      </c>
      <c r="E4266" s="14">
        <f>data_filtered[[#This Row],[test_year]]-data_filtered[[#This Row],[model_year]]</f>
        <v>6</v>
      </c>
      <c r="F4266" s="14">
        <v>163</v>
      </c>
      <c r="G4266" s="14">
        <v>11</v>
      </c>
      <c r="H4266" s="14">
        <v>174</v>
      </c>
      <c r="I4266" s="14">
        <v>6.3218390804597693E-2</v>
      </c>
    </row>
    <row r="4267" spans="1:9" x14ac:dyDescent="0.35">
      <c r="A4267" s="13">
        <v>2013</v>
      </c>
      <c r="B4267" s="13" t="s">
        <v>26</v>
      </c>
      <c r="C4267" s="13" t="s">
        <v>35</v>
      </c>
      <c r="D4267" s="13">
        <v>1996</v>
      </c>
      <c r="E4267" s="14">
        <f>data_filtered[[#This Row],[test_year]]-data_filtered[[#This Row],[model_year]]</f>
        <v>17</v>
      </c>
      <c r="F4267" s="13">
        <v>89</v>
      </c>
      <c r="G4267" s="13">
        <v>6</v>
      </c>
      <c r="H4267" s="13">
        <v>95</v>
      </c>
      <c r="I4267" s="13">
        <v>6.3157894736842093E-2</v>
      </c>
    </row>
    <row r="4268" spans="1:9" x14ac:dyDescent="0.35">
      <c r="A4268" s="14">
        <v>2014</v>
      </c>
      <c r="B4268" s="14" t="s">
        <v>67</v>
      </c>
      <c r="C4268" s="14" t="s">
        <v>68</v>
      </c>
      <c r="D4268" s="14">
        <v>2005</v>
      </c>
      <c r="E4268" s="14">
        <f>data_filtered[[#This Row],[test_year]]-data_filtered[[#This Row],[model_year]]</f>
        <v>9</v>
      </c>
      <c r="F4268" s="14">
        <v>89</v>
      </c>
      <c r="G4268" s="14">
        <v>6</v>
      </c>
      <c r="H4268" s="14">
        <v>95</v>
      </c>
      <c r="I4268" s="14">
        <v>6.3157894736842093E-2</v>
      </c>
    </row>
    <row r="4269" spans="1:9" x14ac:dyDescent="0.35">
      <c r="A4269" s="14">
        <v>2015</v>
      </c>
      <c r="B4269" s="14" t="s">
        <v>26</v>
      </c>
      <c r="C4269" s="14" t="s">
        <v>110</v>
      </c>
      <c r="D4269" s="14">
        <v>2002</v>
      </c>
      <c r="E4269" s="14">
        <f>data_filtered[[#This Row],[test_year]]-data_filtered[[#This Row],[model_year]]</f>
        <v>13</v>
      </c>
      <c r="F4269" s="14">
        <v>104</v>
      </c>
      <c r="G4269" s="14">
        <v>7</v>
      </c>
      <c r="H4269" s="14">
        <v>111</v>
      </c>
      <c r="I4269" s="14">
        <v>6.3063063063063099E-2</v>
      </c>
    </row>
    <row r="4270" spans="1:9" x14ac:dyDescent="0.35">
      <c r="A4270" s="14">
        <v>2016</v>
      </c>
      <c r="B4270" s="14" t="s">
        <v>52</v>
      </c>
      <c r="C4270" s="14" t="s">
        <v>82</v>
      </c>
      <c r="D4270" s="14">
        <v>2012</v>
      </c>
      <c r="E4270" s="14">
        <f>data_filtered[[#This Row],[test_year]]-data_filtered[[#This Row],[model_year]]</f>
        <v>4</v>
      </c>
      <c r="F4270" s="14">
        <v>104</v>
      </c>
      <c r="G4270" s="14">
        <v>7</v>
      </c>
      <c r="H4270" s="14">
        <v>111</v>
      </c>
      <c r="I4270" s="14">
        <v>6.3063063063063099E-2</v>
      </c>
    </row>
    <row r="4271" spans="1:9" x14ac:dyDescent="0.35">
      <c r="A4271" s="14">
        <v>2016</v>
      </c>
      <c r="B4271" s="14" t="s">
        <v>37</v>
      </c>
      <c r="C4271" s="14" t="s">
        <v>38</v>
      </c>
      <c r="D4271" s="14">
        <v>2004</v>
      </c>
      <c r="E4271" s="14">
        <f>data_filtered[[#This Row],[test_year]]-data_filtered[[#This Row],[model_year]]</f>
        <v>12</v>
      </c>
      <c r="F4271" s="14">
        <v>119</v>
      </c>
      <c r="G4271" s="14">
        <v>8</v>
      </c>
      <c r="H4271" s="14">
        <v>127</v>
      </c>
      <c r="I4271" s="14">
        <v>6.2992125984251995E-2</v>
      </c>
    </row>
    <row r="4272" spans="1:9" x14ac:dyDescent="0.35">
      <c r="A4272" s="13">
        <v>2013</v>
      </c>
      <c r="B4272" s="13" t="s">
        <v>52</v>
      </c>
      <c r="C4272" s="13" t="s">
        <v>74</v>
      </c>
      <c r="D4272" s="13">
        <v>2008</v>
      </c>
      <c r="E4272" s="14">
        <f>data_filtered[[#This Row],[test_year]]-data_filtered[[#This Row],[model_year]]</f>
        <v>5</v>
      </c>
      <c r="F4272" s="13">
        <v>134</v>
      </c>
      <c r="G4272" s="13">
        <v>9</v>
      </c>
      <c r="H4272" s="13">
        <v>143</v>
      </c>
      <c r="I4272" s="13">
        <v>6.2937062937062901E-2</v>
      </c>
    </row>
    <row r="4273" spans="1:9" x14ac:dyDescent="0.35">
      <c r="A4273" s="13">
        <v>2016</v>
      </c>
      <c r="B4273" s="13" t="s">
        <v>26</v>
      </c>
      <c r="C4273" s="13" t="s">
        <v>133</v>
      </c>
      <c r="D4273" s="13">
        <v>2004</v>
      </c>
      <c r="E4273" s="14">
        <f>data_filtered[[#This Row],[test_year]]-data_filtered[[#This Row],[model_year]]</f>
        <v>12</v>
      </c>
      <c r="F4273" s="13">
        <v>134</v>
      </c>
      <c r="G4273" s="13">
        <v>9</v>
      </c>
      <c r="H4273" s="13">
        <v>143</v>
      </c>
      <c r="I4273" s="13">
        <v>6.2937062937062901E-2</v>
      </c>
    </row>
    <row r="4274" spans="1:9" x14ac:dyDescent="0.35">
      <c r="A4274" s="13">
        <v>2014</v>
      </c>
      <c r="B4274" s="13" t="s">
        <v>37</v>
      </c>
      <c r="C4274" s="13" t="s">
        <v>38</v>
      </c>
      <c r="D4274" s="13">
        <v>2006</v>
      </c>
      <c r="E4274" s="14">
        <f>data_filtered[[#This Row],[test_year]]-data_filtered[[#This Row],[model_year]]</f>
        <v>8</v>
      </c>
      <c r="F4274" s="13">
        <v>179</v>
      </c>
      <c r="G4274" s="13">
        <v>12</v>
      </c>
      <c r="H4274" s="13">
        <v>191</v>
      </c>
      <c r="I4274" s="13">
        <v>6.2827225130890105E-2</v>
      </c>
    </row>
    <row r="4275" spans="1:9" x14ac:dyDescent="0.35">
      <c r="A4275" s="14">
        <v>2014</v>
      </c>
      <c r="B4275" s="14" t="s">
        <v>42</v>
      </c>
      <c r="C4275" s="14" t="s">
        <v>87</v>
      </c>
      <c r="D4275" s="14">
        <v>2000</v>
      </c>
      <c r="E4275" s="14">
        <f>data_filtered[[#This Row],[test_year]]-data_filtered[[#This Row],[model_year]]</f>
        <v>14</v>
      </c>
      <c r="F4275" s="14">
        <v>165</v>
      </c>
      <c r="G4275" s="14">
        <v>11</v>
      </c>
      <c r="H4275" s="14">
        <v>176</v>
      </c>
      <c r="I4275" s="14">
        <v>6.25E-2</v>
      </c>
    </row>
    <row r="4276" spans="1:9" x14ac:dyDescent="0.35">
      <c r="A4276" s="13">
        <v>2014</v>
      </c>
      <c r="B4276" s="13" t="s">
        <v>26</v>
      </c>
      <c r="C4276" s="13" t="s">
        <v>27</v>
      </c>
      <c r="D4276" s="13">
        <v>1995</v>
      </c>
      <c r="E4276" s="14">
        <f>data_filtered[[#This Row],[test_year]]-data_filtered[[#This Row],[model_year]]</f>
        <v>19</v>
      </c>
      <c r="F4276" s="13">
        <v>165</v>
      </c>
      <c r="G4276" s="13">
        <v>11</v>
      </c>
      <c r="H4276" s="13">
        <v>176</v>
      </c>
      <c r="I4276" s="13">
        <v>6.25E-2</v>
      </c>
    </row>
    <row r="4277" spans="1:9" x14ac:dyDescent="0.35">
      <c r="A4277" s="13">
        <v>2017</v>
      </c>
      <c r="B4277" s="13" t="s">
        <v>30</v>
      </c>
      <c r="C4277" s="13" t="s">
        <v>44</v>
      </c>
      <c r="D4277" s="13">
        <v>2013</v>
      </c>
      <c r="E4277" s="14">
        <f>data_filtered[[#This Row],[test_year]]-data_filtered[[#This Row],[model_year]]</f>
        <v>4</v>
      </c>
      <c r="F4277" s="13">
        <v>165</v>
      </c>
      <c r="G4277" s="13">
        <v>11</v>
      </c>
      <c r="H4277" s="13">
        <v>176</v>
      </c>
      <c r="I4277" s="13">
        <v>6.25E-2</v>
      </c>
    </row>
    <row r="4278" spans="1:9" x14ac:dyDescent="0.35">
      <c r="A4278" s="13">
        <v>2013</v>
      </c>
      <c r="B4278" s="13" t="s">
        <v>26</v>
      </c>
      <c r="C4278" s="13" t="s">
        <v>35</v>
      </c>
      <c r="D4278" s="13">
        <v>2011</v>
      </c>
      <c r="E4278" s="14">
        <f>data_filtered[[#This Row],[test_year]]-data_filtered[[#This Row],[model_year]]</f>
        <v>2</v>
      </c>
      <c r="F4278" s="13">
        <v>150</v>
      </c>
      <c r="G4278" s="13">
        <v>10</v>
      </c>
      <c r="H4278" s="13">
        <v>160</v>
      </c>
      <c r="I4278" s="13">
        <v>6.25E-2</v>
      </c>
    </row>
    <row r="4279" spans="1:9" x14ac:dyDescent="0.35">
      <c r="A4279" s="14">
        <v>2014</v>
      </c>
      <c r="B4279" s="14" t="s">
        <v>26</v>
      </c>
      <c r="C4279" s="14" t="s">
        <v>54</v>
      </c>
      <c r="D4279" s="14">
        <v>2008</v>
      </c>
      <c r="E4279" s="14">
        <f>data_filtered[[#This Row],[test_year]]-data_filtered[[#This Row],[model_year]]</f>
        <v>6</v>
      </c>
      <c r="F4279" s="14">
        <v>150</v>
      </c>
      <c r="G4279" s="14">
        <v>10</v>
      </c>
      <c r="H4279" s="14">
        <v>160</v>
      </c>
      <c r="I4279" s="14">
        <v>6.25E-2</v>
      </c>
    </row>
    <row r="4280" spans="1:9" x14ac:dyDescent="0.35">
      <c r="A4280" s="14">
        <v>2013</v>
      </c>
      <c r="B4280" s="14" t="s">
        <v>26</v>
      </c>
      <c r="C4280" s="14" t="s">
        <v>100</v>
      </c>
      <c r="D4280" s="14">
        <v>2001</v>
      </c>
      <c r="E4280" s="14">
        <f>data_filtered[[#This Row],[test_year]]-data_filtered[[#This Row],[model_year]]</f>
        <v>12</v>
      </c>
      <c r="F4280" s="14">
        <v>120</v>
      </c>
      <c r="G4280" s="14">
        <v>8</v>
      </c>
      <c r="H4280" s="14">
        <v>128</v>
      </c>
      <c r="I4280" s="14">
        <v>6.25E-2</v>
      </c>
    </row>
    <row r="4281" spans="1:9" x14ac:dyDescent="0.35">
      <c r="A4281" s="13">
        <v>2016</v>
      </c>
      <c r="B4281" s="13" t="s">
        <v>30</v>
      </c>
      <c r="C4281" s="13" t="s">
        <v>75</v>
      </c>
      <c r="D4281" s="13">
        <v>2003</v>
      </c>
      <c r="E4281" s="14">
        <f>data_filtered[[#This Row],[test_year]]-data_filtered[[#This Row],[model_year]]</f>
        <v>13</v>
      </c>
      <c r="F4281" s="13">
        <v>120</v>
      </c>
      <c r="G4281" s="13">
        <v>8</v>
      </c>
      <c r="H4281" s="13">
        <v>128</v>
      </c>
      <c r="I4281" s="13">
        <v>6.25E-2</v>
      </c>
    </row>
    <row r="4282" spans="1:9" x14ac:dyDescent="0.35">
      <c r="A4282" s="14">
        <v>2015</v>
      </c>
      <c r="B4282" s="14" t="s">
        <v>24</v>
      </c>
      <c r="C4282" s="14" t="s">
        <v>155</v>
      </c>
      <c r="D4282" s="14">
        <v>2007</v>
      </c>
      <c r="E4282" s="14">
        <f>data_filtered[[#This Row],[test_year]]-data_filtered[[#This Row],[model_year]]</f>
        <v>8</v>
      </c>
      <c r="F4282" s="14">
        <v>105</v>
      </c>
      <c r="G4282" s="14">
        <v>7</v>
      </c>
      <c r="H4282" s="14">
        <v>112</v>
      </c>
      <c r="I4282" s="14">
        <v>6.25E-2</v>
      </c>
    </row>
    <row r="4283" spans="1:9" x14ac:dyDescent="0.35">
      <c r="A4283" s="14">
        <v>2015</v>
      </c>
      <c r="B4283" s="14" t="s">
        <v>98</v>
      </c>
      <c r="C4283" s="14" t="s">
        <v>41</v>
      </c>
      <c r="D4283" s="14">
        <v>2005</v>
      </c>
      <c r="E4283" s="14">
        <f>data_filtered[[#This Row],[test_year]]-data_filtered[[#This Row],[model_year]]</f>
        <v>10</v>
      </c>
      <c r="F4283" s="14">
        <v>105</v>
      </c>
      <c r="G4283" s="14">
        <v>7</v>
      </c>
      <c r="H4283" s="14">
        <v>112</v>
      </c>
      <c r="I4283" s="14">
        <v>6.25E-2</v>
      </c>
    </row>
    <row r="4284" spans="1:9" x14ac:dyDescent="0.35">
      <c r="A4284" s="13">
        <v>2014</v>
      </c>
      <c r="B4284" s="13" t="s">
        <v>26</v>
      </c>
      <c r="C4284" s="13" t="s">
        <v>78</v>
      </c>
      <c r="D4284" s="13">
        <v>1999</v>
      </c>
      <c r="E4284" s="14">
        <f>data_filtered[[#This Row],[test_year]]-data_filtered[[#This Row],[model_year]]</f>
        <v>15</v>
      </c>
      <c r="F4284" s="13">
        <v>90</v>
      </c>
      <c r="G4284" s="13">
        <v>6</v>
      </c>
      <c r="H4284" s="13">
        <v>96</v>
      </c>
      <c r="I4284" s="13">
        <v>6.25E-2</v>
      </c>
    </row>
    <row r="4285" spans="1:9" x14ac:dyDescent="0.35">
      <c r="A4285" s="14">
        <v>2015</v>
      </c>
      <c r="B4285" s="14" t="s">
        <v>58</v>
      </c>
      <c r="C4285" s="14" t="s">
        <v>76</v>
      </c>
      <c r="D4285" s="14">
        <v>2010</v>
      </c>
      <c r="E4285" s="14">
        <f>data_filtered[[#This Row],[test_year]]-data_filtered[[#This Row],[model_year]]</f>
        <v>5</v>
      </c>
      <c r="F4285" s="14">
        <v>90</v>
      </c>
      <c r="G4285" s="14">
        <v>6</v>
      </c>
      <c r="H4285" s="14">
        <v>96</v>
      </c>
      <c r="I4285" s="14">
        <v>6.25E-2</v>
      </c>
    </row>
    <row r="4286" spans="1:9" x14ac:dyDescent="0.35">
      <c r="A4286" s="14">
        <v>2013</v>
      </c>
      <c r="B4286" s="14" t="s">
        <v>24</v>
      </c>
      <c r="C4286" s="14" t="s">
        <v>238</v>
      </c>
      <c r="D4286" s="14">
        <v>2005</v>
      </c>
      <c r="E4286" s="14">
        <f>data_filtered[[#This Row],[test_year]]-data_filtered[[#This Row],[model_year]]</f>
        <v>8</v>
      </c>
      <c r="F4286" s="14">
        <v>75</v>
      </c>
      <c r="G4286" s="14">
        <v>5</v>
      </c>
      <c r="H4286" s="14">
        <v>80</v>
      </c>
      <c r="I4286" s="14">
        <v>6.25E-2</v>
      </c>
    </row>
    <row r="4287" spans="1:9" x14ac:dyDescent="0.35">
      <c r="A4287" s="13">
        <v>2013</v>
      </c>
      <c r="B4287" s="13" t="s">
        <v>52</v>
      </c>
      <c r="C4287" s="13" t="s">
        <v>165</v>
      </c>
      <c r="D4287" s="13">
        <v>2005</v>
      </c>
      <c r="E4287" s="14">
        <f>data_filtered[[#This Row],[test_year]]-data_filtered[[#This Row],[model_year]]</f>
        <v>8</v>
      </c>
      <c r="F4287" s="13">
        <v>75</v>
      </c>
      <c r="G4287" s="13">
        <v>5</v>
      </c>
      <c r="H4287" s="13">
        <v>80</v>
      </c>
      <c r="I4287" s="13">
        <v>6.25E-2</v>
      </c>
    </row>
    <row r="4288" spans="1:9" x14ac:dyDescent="0.35">
      <c r="A4288" s="13">
        <v>2013</v>
      </c>
      <c r="B4288" s="13" t="s">
        <v>33</v>
      </c>
      <c r="C4288" s="13" t="s">
        <v>235</v>
      </c>
      <c r="D4288" s="13">
        <v>2007</v>
      </c>
      <c r="E4288" s="14">
        <f>data_filtered[[#This Row],[test_year]]-data_filtered[[#This Row],[model_year]]</f>
        <v>6</v>
      </c>
      <c r="F4288" s="13">
        <v>75</v>
      </c>
      <c r="G4288" s="13">
        <v>5</v>
      </c>
      <c r="H4288" s="13">
        <v>80</v>
      </c>
      <c r="I4288" s="13">
        <v>6.25E-2</v>
      </c>
    </row>
    <row r="4289" spans="1:9" x14ac:dyDescent="0.35">
      <c r="A4289" s="14">
        <v>2014</v>
      </c>
      <c r="B4289" s="14" t="s">
        <v>52</v>
      </c>
      <c r="C4289" s="14" t="s">
        <v>83</v>
      </c>
      <c r="D4289" s="14">
        <v>2009</v>
      </c>
      <c r="E4289" s="14">
        <f>data_filtered[[#This Row],[test_year]]-data_filtered[[#This Row],[model_year]]</f>
        <v>5</v>
      </c>
      <c r="F4289" s="14">
        <v>75</v>
      </c>
      <c r="G4289" s="14">
        <v>5</v>
      </c>
      <c r="H4289" s="14">
        <v>80</v>
      </c>
      <c r="I4289" s="14">
        <v>6.25E-2</v>
      </c>
    </row>
    <row r="4290" spans="1:9" x14ac:dyDescent="0.35">
      <c r="A4290" s="14">
        <v>2016</v>
      </c>
      <c r="B4290" s="14" t="s">
        <v>241</v>
      </c>
      <c r="C4290" s="14" t="s">
        <v>242</v>
      </c>
      <c r="D4290" s="14">
        <v>2010</v>
      </c>
      <c r="E4290" s="14">
        <f>data_filtered[[#This Row],[test_year]]-data_filtered[[#This Row],[model_year]]</f>
        <v>6</v>
      </c>
      <c r="F4290" s="14">
        <v>75</v>
      </c>
      <c r="G4290" s="14">
        <v>5</v>
      </c>
      <c r="H4290" s="14">
        <v>80</v>
      </c>
      <c r="I4290" s="14">
        <v>6.25E-2</v>
      </c>
    </row>
    <row r="4291" spans="1:9" x14ac:dyDescent="0.35">
      <c r="A4291" s="14">
        <v>2013</v>
      </c>
      <c r="B4291" s="14" t="s">
        <v>98</v>
      </c>
      <c r="C4291" s="14" t="s">
        <v>248</v>
      </c>
      <c r="D4291" s="14">
        <v>2008</v>
      </c>
      <c r="E4291" s="14">
        <f>data_filtered[[#This Row],[test_year]]-data_filtered[[#This Row],[model_year]]</f>
        <v>5</v>
      </c>
      <c r="F4291" s="14">
        <v>60</v>
      </c>
      <c r="G4291" s="14">
        <v>4</v>
      </c>
      <c r="H4291" s="14">
        <v>64</v>
      </c>
      <c r="I4291" s="14">
        <v>6.25E-2</v>
      </c>
    </row>
    <row r="4292" spans="1:9" x14ac:dyDescent="0.35">
      <c r="A4292" s="13">
        <v>2013</v>
      </c>
      <c r="B4292" s="13" t="s">
        <v>158</v>
      </c>
      <c r="C4292" s="13" t="s">
        <v>243</v>
      </c>
      <c r="D4292" s="13">
        <v>1998</v>
      </c>
      <c r="E4292" s="14">
        <f>data_filtered[[#This Row],[test_year]]-data_filtered[[#This Row],[model_year]]</f>
        <v>15</v>
      </c>
      <c r="F4292" s="13">
        <v>60</v>
      </c>
      <c r="G4292" s="13">
        <v>4</v>
      </c>
      <c r="H4292" s="13">
        <v>64</v>
      </c>
      <c r="I4292" s="13">
        <v>6.25E-2</v>
      </c>
    </row>
    <row r="4293" spans="1:9" x14ac:dyDescent="0.35">
      <c r="A4293" s="14">
        <v>2014</v>
      </c>
      <c r="B4293" s="14" t="s">
        <v>24</v>
      </c>
      <c r="C4293" s="14" t="s">
        <v>238</v>
      </c>
      <c r="D4293" s="14">
        <v>2003</v>
      </c>
      <c r="E4293" s="14">
        <f>data_filtered[[#This Row],[test_year]]-data_filtered[[#This Row],[model_year]]</f>
        <v>11</v>
      </c>
      <c r="F4293" s="14">
        <v>60</v>
      </c>
      <c r="G4293" s="14">
        <v>4</v>
      </c>
      <c r="H4293" s="14">
        <v>64</v>
      </c>
      <c r="I4293" s="14">
        <v>6.25E-2</v>
      </c>
    </row>
    <row r="4294" spans="1:9" x14ac:dyDescent="0.35">
      <c r="A4294" s="13">
        <v>2016</v>
      </c>
      <c r="B4294" s="13" t="s">
        <v>52</v>
      </c>
      <c r="C4294" s="13" t="s">
        <v>150</v>
      </c>
      <c r="D4294" s="13">
        <v>2016</v>
      </c>
      <c r="E4294" s="14">
        <f>data_filtered[[#This Row],[test_year]]-data_filtered[[#This Row],[model_year]]</f>
        <v>0</v>
      </c>
      <c r="F4294" s="13">
        <v>60</v>
      </c>
      <c r="G4294" s="13">
        <v>4</v>
      </c>
      <c r="H4294" s="13">
        <v>64</v>
      </c>
      <c r="I4294" s="13">
        <v>6.25E-2</v>
      </c>
    </row>
    <row r="4295" spans="1:9" x14ac:dyDescent="0.35">
      <c r="A4295" s="13">
        <v>2016</v>
      </c>
      <c r="B4295" s="13" t="s">
        <v>98</v>
      </c>
      <c r="C4295" s="13" t="s">
        <v>248</v>
      </c>
      <c r="D4295" s="13">
        <v>2010</v>
      </c>
      <c r="E4295" s="14">
        <f>data_filtered[[#This Row],[test_year]]-data_filtered[[#This Row],[model_year]]</f>
        <v>6</v>
      </c>
      <c r="F4295" s="13">
        <v>60</v>
      </c>
      <c r="G4295" s="13">
        <v>4</v>
      </c>
      <c r="H4295" s="13">
        <v>64</v>
      </c>
      <c r="I4295" s="13">
        <v>6.25E-2</v>
      </c>
    </row>
    <row r="4296" spans="1:9" x14ac:dyDescent="0.35">
      <c r="A4296" s="13">
        <v>2017</v>
      </c>
      <c r="B4296" s="13" t="s">
        <v>42</v>
      </c>
      <c r="C4296" s="13" t="s">
        <v>45</v>
      </c>
      <c r="D4296" s="13">
        <v>1999</v>
      </c>
      <c r="E4296" s="14">
        <f>data_filtered[[#This Row],[test_year]]-data_filtered[[#This Row],[model_year]]</f>
        <v>18</v>
      </c>
      <c r="F4296" s="13">
        <v>60</v>
      </c>
      <c r="G4296" s="13">
        <v>4</v>
      </c>
      <c r="H4296" s="13">
        <v>64</v>
      </c>
      <c r="I4296" s="13">
        <v>6.25E-2</v>
      </c>
    </row>
    <row r="4297" spans="1:9" x14ac:dyDescent="0.35">
      <c r="A4297" s="14">
        <v>2015</v>
      </c>
      <c r="B4297" s="14" t="s">
        <v>26</v>
      </c>
      <c r="C4297" s="14" t="s">
        <v>35</v>
      </c>
      <c r="D4297" s="14">
        <v>2004</v>
      </c>
      <c r="E4297" s="14">
        <f>data_filtered[[#This Row],[test_year]]-data_filtered[[#This Row],[model_year]]</f>
        <v>11</v>
      </c>
      <c r="F4297" s="14">
        <v>211</v>
      </c>
      <c r="G4297" s="14">
        <v>14</v>
      </c>
      <c r="H4297" s="14">
        <v>225</v>
      </c>
      <c r="I4297" s="14">
        <v>6.22222222222222E-2</v>
      </c>
    </row>
    <row r="4298" spans="1:9" x14ac:dyDescent="0.35">
      <c r="A4298" s="13">
        <v>2015</v>
      </c>
      <c r="B4298" s="13" t="s">
        <v>42</v>
      </c>
      <c r="C4298" s="13" t="s">
        <v>43</v>
      </c>
      <c r="D4298" s="13">
        <v>2004</v>
      </c>
      <c r="E4298" s="14">
        <f>data_filtered[[#This Row],[test_year]]-data_filtered[[#This Row],[model_year]]</f>
        <v>11</v>
      </c>
      <c r="F4298" s="13">
        <v>196</v>
      </c>
      <c r="G4298" s="13">
        <v>13</v>
      </c>
      <c r="H4298" s="13">
        <v>209</v>
      </c>
      <c r="I4298" s="13">
        <v>6.2200956937799E-2</v>
      </c>
    </row>
    <row r="4299" spans="1:9" x14ac:dyDescent="0.35">
      <c r="A4299" s="14">
        <v>2014</v>
      </c>
      <c r="B4299" s="14" t="s">
        <v>30</v>
      </c>
      <c r="C4299" s="14" t="s">
        <v>44</v>
      </c>
      <c r="D4299" s="14">
        <v>2010</v>
      </c>
      <c r="E4299" s="14">
        <f>data_filtered[[#This Row],[test_year]]-data_filtered[[#This Row],[model_year]]</f>
        <v>4</v>
      </c>
      <c r="F4299" s="14">
        <v>317</v>
      </c>
      <c r="G4299" s="14">
        <v>21</v>
      </c>
      <c r="H4299" s="14">
        <v>338</v>
      </c>
      <c r="I4299" s="14">
        <v>6.2130177514792898E-2</v>
      </c>
    </row>
    <row r="4300" spans="1:9" x14ac:dyDescent="0.35">
      <c r="A4300" s="14">
        <v>2017</v>
      </c>
      <c r="B4300" s="14" t="s">
        <v>30</v>
      </c>
      <c r="C4300" s="14" t="s">
        <v>56</v>
      </c>
      <c r="D4300" s="14">
        <v>2012</v>
      </c>
      <c r="E4300" s="14">
        <f>data_filtered[[#This Row],[test_year]]-data_filtered[[#This Row],[model_year]]</f>
        <v>5</v>
      </c>
      <c r="F4300" s="14">
        <v>136</v>
      </c>
      <c r="G4300" s="14">
        <v>9</v>
      </c>
      <c r="H4300" s="14">
        <v>145</v>
      </c>
      <c r="I4300" s="14">
        <v>6.2068965517241399E-2</v>
      </c>
    </row>
    <row r="4301" spans="1:9" x14ac:dyDescent="0.35">
      <c r="A4301" s="14">
        <v>2015</v>
      </c>
      <c r="B4301" s="14" t="s">
        <v>42</v>
      </c>
      <c r="C4301" s="14" t="s">
        <v>45</v>
      </c>
      <c r="D4301" s="14">
        <v>2012</v>
      </c>
      <c r="E4301" s="14">
        <f>data_filtered[[#This Row],[test_year]]-data_filtered[[#This Row],[model_year]]</f>
        <v>3</v>
      </c>
      <c r="F4301" s="14">
        <v>121</v>
      </c>
      <c r="G4301" s="14">
        <v>8</v>
      </c>
      <c r="H4301" s="14">
        <v>129</v>
      </c>
      <c r="I4301" s="14">
        <v>6.2015503875968998E-2</v>
      </c>
    </row>
    <row r="4302" spans="1:9" x14ac:dyDescent="0.35">
      <c r="A4302" s="13">
        <v>2017</v>
      </c>
      <c r="B4302" s="13" t="s">
        <v>24</v>
      </c>
      <c r="C4302" s="13" t="s">
        <v>46</v>
      </c>
      <c r="D4302" s="13">
        <v>2011</v>
      </c>
      <c r="E4302" s="14">
        <f>data_filtered[[#This Row],[test_year]]-data_filtered[[#This Row],[model_year]]</f>
        <v>6</v>
      </c>
      <c r="F4302" s="13">
        <v>121</v>
      </c>
      <c r="G4302" s="13">
        <v>8</v>
      </c>
      <c r="H4302" s="13">
        <v>129</v>
      </c>
      <c r="I4302" s="13">
        <v>6.2015503875968998E-2</v>
      </c>
    </row>
    <row r="4303" spans="1:9" x14ac:dyDescent="0.35">
      <c r="A4303" s="13">
        <v>2014</v>
      </c>
      <c r="B4303" s="13" t="s">
        <v>30</v>
      </c>
      <c r="C4303" s="13" t="s">
        <v>36</v>
      </c>
      <c r="D4303" s="13">
        <v>2009</v>
      </c>
      <c r="E4303" s="14">
        <f>data_filtered[[#This Row],[test_year]]-data_filtered[[#This Row],[model_year]]</f>
        <v>5</v>
      </c>
      <c r="F4303" s="13">
        <v>106</v>
      </c>
      <c r="G4303" s="13">
        <v>7</v>
      </c>
      <c r="H4303" s="13">
        <v>113</v>
      </c>
      <c r="I4303" s="13">
        <v>6.1946902654867297E-2</v>
      </c>
    </row>
    <row r="4304" spans="1:9" x14ac:dyDescent="0.35">
      <c r="A4304" s="13">
        <v>2015</v>
      </c>
      <c r="B4304" s="13" t="s">
        <v>30</v>
      </c>
      <c r="C4304" s="13" t="s">
        <v>44</v>
      </c>
      <c r="D4304" s="13">
        <v>2014</v>
      </c>
      <c r="E4304" s="14">
        <f>data_filtered[[#This Row],[test_year]]-data_filtered[[#This Row],[model_year]]</f>
        <v>1</v>
      </c>
      <c r="F4304" s="13">
        <v>182</v>
      </c>
      <c r="G4304" s="13">
        <v>12</v>
      </c>
      <c r="H4304" s="13">
        <v>194</v>
      </c>
      <c r="I4304" s="13">
        <v>6.18556701030928E-2</v>
      </c>
    </row>
    <row r="4305" spans="1:9" x14ac:dyDescent="0.35">
      <c r="A4305" s="14">
        <v>2015</v>
      </c>
      <c r="B4305" s="14" t="s">
        <v>26</v>
      </c>
      <c r="C4305" s="14" t="s">
        <v>100</v>
      </c>
      <c r="D4305" s="14">
        <v>2002</v>
      </c>
      <c r="E4305" s="14">
        <f>data_filtered[[#This Row],[test_year]]-data_filtered[[#This Row],[model_year]]</f>
        <v>13</v>
      </c>
      <c r="F4305" s="14">
        <v>91</v>
      </c>
      <c r="G4305" s="14">
        <v>6</v>
      </c>
      <c r="H4305" s="14">
        <v>97</v>
      </c>
      <c r="I4305" s="14">
        <v>6.18556701030928E-2</v>
      </c>
    </row>
    <row r="4306" spans="1:9" x14ac:dyDescent="0.35">
      <c r="A4306" s="14">
        <v>2016</v>
      </c>
      <c r="B4306" s="14" t="s">
        <v>52</v>
      </c>
      <c r="C4306" s="14" t="s">
        <v>164</v>
      </c>
      <c r="D4306" s="14">
        <v>2013</v>
      </c>
      <c r="E4306" s="14">
        <f>data_filtered[[#This Row],[test_year]]-data_filtered[[#This Row],[model_year]]</f>
        <v>3</v>
      </c>
      <c r="F4306" s="14">
        <v>91</v>
      </c>
      <c r="G4306" s="14">
        <v>6</v>
      </c>
      <c r="H4306" s="14">
        <v>97</v>
      </c>
      <c r="I4306" s="14">
        <v>6.18556701030928E-2</v>
      </c>
    </row>
    <row r="4307" spans="1:9" x14ac:dyDescent="0.35">
      <c r="A4307" s="13">
        <v>2017</v>
      </c>
      <c r="B4307" s="13" t="s">
        <v>24</v>
      </c>
      <c r="C4307" s="13" t="s">
        <v>46</v>
      </c>
      <c r="D4307" s="13">
        <v>2014</v>
      </c>
      <c r="E4307" s="14">
        <f>data_filtered[[#This Row],[test_year]]-data_filtered[[#This Row],[model_year]]</f>
        <v>3</v>
      </c>
      <c r="F4307" s="13">
        <v>91</v>
      </c>
      <c r="G4307" s="13">
        <v>6</v>
      </c>
      <c r="H4307" s="13">
        <v>97</v>
      </c>
      <c r="I4307" s="13">
        <v>6.18556701030928E-2</v>
      </c>
    </row>
    <row r="4308" spans="1:9" x14ac:dyDescent="0.35">
      <c r="A4308" s="13">
        <v>2017</v>
      </c>
      <c r="B4308" s="13" t="s">
        <v>136</v>
      </c>
      <c r="C4308" s="13" t="s">
        <v>137</v>
      </c>
      <c r="D4308" s="13">
        <v>2004</v>
      </c>
      <c r="E4308" s="14">
        <f>data_filtered[[#This Row],[test_year]]-data_filtered[[#This Row],[model_year]]</f>
        <v>13</v>
      </c>
      <c r="F4308" s="13">
        <v>91</v>
      </c>
      <c r="G4308" s="13">
        <v>6</v>
      </c>
      <c r="H4308" s="13">
        <v>97</v>
      </c>
      <c r="I4308" s="13">
        <v>6.18556701030928E-2</v>
      </c>
    </row>
    <row r="4309" spans="1:9" x14ac:dyDescent="0.35">
      <c r="A4309" s="13">
        <v>2013</v>
      </c>
      <c r="B4309" s="13" t="s">
        <v>67</v>
      </c>
      <c r="C4309" s="13" t="s">
        <v>68</v>
      </c>
      <c r="D4309" s="13">
        <v>1999</v>
      </c>
      <c r="E4309" s="14">
        <f>data_filtered[[#This Row],[test_year]]-data_filtered[[#This Row],[model_year]]</f>
        <v>14</v>
      </c>
      <c r="F4309" s="13">
        <v>76</v>
      </c>
      <c r="G4309" s="13">
        <v>5</v>
      </c>
      <c r="H4309" s="13">
        <v>81</v>
      </c>
      <c r="I4309" s="13">
        <v>6.1728395061728399E-2</v>
      </c>
    </row>
    <row r="4310" spans="1:9" x14ac:dyDescent="0.35">
      <c r="A4310" s="13">
        <v>2014</v>
      </c>
      <c r="B4310" s="13" t="s">
        <v>26</v>
      </c>
      <c r="C4310" s="13" t="s">
        <v>111</v>
      </c>
      <c r="D4310" s="13">
        <v>2005</v>
      </c>
      <c r="E4310" s="14">
        <f>data_filtered[[#This Row],[test_year]]-data_filtered[[#This Row],[model_year]]</f>
        <v>9</v>
      </c>
      <c r="F4310" s="13">
        <v>76</v>
      </c>
      <c r="G4310" s="13">
        <v>5</v>
      </c>
      <c r="H4310" s="13">
        <v>81</v>
      </c>
      <c r="I4310" s="13">
        <v>6.1728395061728399E-2</v>
      </c>
    </row>
    <row r="4311" spans="1:9" x14ac:dyDescent="0.35">
      <c r="A4311" s="13">
        <v>2016</v>
      </c>
      <c r="B4311" s="13" t="s">
        <v>52</v>
      </c>
      <c r="C4311" s="13" t="s">
        <v>82</v>
      </c>
      <c r="D4311" s="13">
        <v>2014</v>
      </c>
      <c r="E4311" s="14">
        <f>data_filtered[[#This Row],[test_year]]-data_filtered[[#This Row],[model_year]]</f>
        <v>2</v>
      </c>
      <c r="F4311" s="13">
        <v>76</v>
      </c>
      <c r="G4311" s="13">
        <v>5</v>
      </c>
      <c r="H4311" s="13">
        <v>81</v>
      </c>
      <c r="I4311" s="13">
        <v>6.1728395061728399E-2</v>
      </c>
    </row>
    <row r="4312" spans="1:9" x14ac:dyDescent="0.35">
      <c r="A4312" s="13">
        <v>2013</v>
      </c>
      <c r="B4312" s="13" t="s">
        <v>24</v>
      </c>
      <c r="C4312" s="13" t="s">
        <v>41</v>
      </c>
      <c r="D4312" s="13">
        <v>2007</v>
      </c>
      <c r="E4312" s="14">
        <f>data_filtered[[#This Row],[test_year]]-data_filtered[[#This Row],[model_year]]</f>
        <v>6</v>
      </c>
      <c r="F4312" s="13">
        <v>350</v>
      </c>
      <c r="G4312" s="13">
        <v>23</v>
      </c>
      <c r="H4312" s="13">
        <v>373</v>
      </c>
      <c r="I4312" s="13">
        <v>6.1662198391420897E-2</v>
      </c>
    </row>
    <row r="4313" spans="1:9" x14ac:dyDescent="0.35">
      <c r="A4313" s="14">
        <v>2017</v>
      </c>
      <c r="B4313" s="14" t="s">
        <v>104</v>
      </c>
      <c r="C4313" s="14" t="s">
        <v>105</v>
      </c>
      <c r="D4313" s="14">
        <v>2016</v>
      </c>
      <c r="E4313" s="14">
        <f>data_filtered[[#This Row],[test_year]]-data_filtered[[#This Row],[model_year]]</f>
        <v>1</v>
      </c>
      <c r="F4313" s="14">
        <v>122</v>
      </c>
      <c r="G4313" s="14">
        <v>8</v>
      </c>
      <c r="H4313" s="14">
        <v>130</v>
      </c>
      <c r="I4313" s="14">
        <v>6.15384615384615E-2</v>
      </c>
    </row>
    <row r="4314" spans="1:9" x14ac:dyDescent="0.35">
      <c r="A4314" s="14">
        <v>2013</v>
      </c>
      <c r="B4314" s="14" t="s">
        <v>26</v>
      </c>
      <c r="C4314" s="14" t="s">
        <v>176</v>
      </c>
      <c r="D4314" s="14">
        <v>2006</v>
      </c>
      <c r="E4314" s="14">
        <f>data_filtered[[#This Row],[test_year]]-data_filtered[[#This Row],[model_year]]</f>
        <v>7</v>
      </c>
      <c r="F4314" s="14">
        <v>61</v>
      </c>
      <c r="G4314" s="14">
        <v>4</v>
      </c>
      <c r="H4314" s="14">
        <v>65</v>
      </c>
      <c r="I4314" s="14">
        <v>6.15384615384615E-2</v>
      </c>
    </row>
    <row r="4315" spans="1:9" x14ac:dyDescent="0.35">
      <c r="A4315" s="13">
        <v>2014</v>
      </c>
      <c r="B4315" s="13" t="s">
        <v>158</v>
      </c>
      <c r="C4315" s="13" t="s">
        <v>243</v>
      </c>
      <c r="D4315" s="13">
        <v>2003</v>
      </c>
      <c r="E4315" s="14">
        <f>data_filtered[[#This Row],[test_year]]-data_filtered[[#This Row],[model_year]]</f>
        <v>11</v>
      </c>
      <c r="F4315" s="13">
        <v>61</v>
      </c>
      <c r="G4315" s="13">
        <v>4</v>
      </c>
      <c r="H4315" s="13">
        <v>65</v>
      </c>
      <c r="I4315" s="13">
        <v>6.15384615384615E-2</v>
      </c>
    </row>
    <row r="4316" spans="1:9" x14ac:dyDescent="0.35">
      <c r="A4316" s="13">
        <v>2014</v>
      </c>
      <c r="B4316" s="13" t="s">
        <v>33</v>
      </c>
      <c r="C4316" s="13" t="s">
        <v>86</v>
      </c>
      <c r="D4316" s="13">
        <v>2003</v>
      </c>
      <c r="E4316" s="14">
        <f>data_filtered[[#This Row],[test_year]]-data_filtered[[#This Row],[model_year]]</f>
        <v>11</v>
      </c>
      <c r="F4316" s="13">
        <v>61</v>
      </c>
      <c r="G4316" s="13">
        <v>4</v>
      </c>
      <c r="H4316" s="13">
        <v>65</v>
      </c>
      <c r="I4316" s="13">
        <v>6.15384615384615E-2</v>
      </c>
    </row>
    <row r="4317" spans="1:9" x14ac:dyDescent="0.35">
      <c r="A4317" s="14">
        <v>2015</v>
      </c>
      <c r="B4317" s="14" t="s">
        <v>42</v>
      </c>
      <c r="C4317" s="14" t="s">
        <v>263</v>
      </c>
      <c r="D4317" s="14">
        <v>2005</v>
      </c>
      <c r="E4317" s="14">
        <f>data_filtered[[#This Row],[test_year]]-data_filtered[[#This Row],[model_year]]</f>
        <v>10</v>
      </c>
      <c r="F4317" s="14">
        <v>61</v>
      </c>
      <c r="G4317" s="14">
        <v>4</v>
      </c>
      <c r="H4317" s="14">
        <v>65</v>
      </c>
      <c r="I4317" s="14">
        <v>6.15384615384615E-2</v>
      </c>
    </row>
    <row r="4318" spans="1:9" x14ac:dyDescent="0.35">
      <c r="A4318" s="13">
        <v>2015</v>
      </c>
      <c r="B4318" s="13" t="s">
        <v>26</v>
      </c>
      <c r="C4318" s="13" t="s">
        <v>176</v>
      </c>
      <c r="D4318" s="13">
        <v>2001</v>
      </c>
      <c r="E4318" s="14">
        <f>data_filtered[[#This Row],[test_year]]-data_filtered[[#This Row],[model_year]]</f>
        <v>14</v>
      </c>
      <c r="F4318" s="13">
        <v>61</v>
      </c>
      <c r="G4318" s="13">
        <v>4</v>
      </c>
      <c r="H4318" s="13">
        <v>65</v>
      </c>
      <c r="I4318" s="13">
        <v>6.15384615384615E-2</v>
      </c>
    </row>
    <row r="4319" spans="1:9" x14ac:dyDescent="0.35">
      <c r="A4319" s="13">
        <v>2016</v>
      </c>
      <c r="B4319" s="13" t="s">
        <v>30</v>
      </c>
      <c r="C4319" s="13" t="s">
        <v>32</v>
      </c>
      <c r="D4319" s="13">
        <v>2014</v>
      </c>
      <c r="E4319" s="14">
        <f>data_filtered[[#This Row],[test_year]]-data_filtered[[#This Row],[model_year]]</f>
        <v>2</v>
      </c>
      <c r="F4319" s="13">
        <v>290</v>
      </c>
      <c r="G4319" s="13">
        <v>19</v>
      </c>
      <c r="H4319" s="13">
        <v>309</v>
      </c>
      <c r="I4319" s="13">
        <v>6.1488673139158602E-2</v>
      </c>
    </row>
    <row r="4320" spans="1:9" x14ac:dyDescent="0.35">
      <c r="A4320" s="13">
        <v>2015</v>
      </c>
      <c r="B4320" s="13" t="s">
        <v>30</v>
      </c>
      <c r="C4320" s="13" t="s">
        <v>48</v>
      </c>
      <c r="D4320" s="13">
        <v>2010</v>
      </c>
      <c r="E4320" s="14">
        <f>data_filtered[[#This Row],[test_year]]-data_filtered[[#This Row],[model_year]]</f>
        <v>5</v>
      </c>
      <c r="F4320" s="13">
        <v>229</v>
      </c>
      <c r="G4320" s="13">
        <v>15</v>
      </c>
      <c r="H4320" s="13">
        <v>244</v>
      </c>
      <c r="I4320" s="13">
        <v>6.14754098360656E-2</v>
      </c>
    </row>
    <row r="4321" spans="1:9" x14ac:dyDescent="0.35">
      <c r="A4321" s="14">
        <v>2017</v>
      </c>
      <c r="B4321" s="14" t="s">
        <v>42</v>
      </c>
      <c r="C4321" s="14" t="s">
        <v>73</v>
      </c>
      <c r="D4321" s="14">
        <v>2005</v>
      </c>
      <c r="E4321" s="14">
        <f>data_filtered[[#This Row],[test_year]]-data_filtered[[#This Row],[model_year]]</f>
        <v>12</v>
      </c>
      <c r="F4321" s="14">
        <v>168</v>
      </c>
      <c r="G4321" s="14">
        <v>11</v>
      </c>
      <c r="H4321" s="14">
        <v>179</v>
      </c>
      <c r="I4321" s="14">
        <v>6.14525139664805E-2</v>
      </c>
    </row>
    <row r="4322" spans="1:9" x14ac:dyDescent="0.35">
      <c r="A4322" s="13">
        <v>2017</v>
      </c>
      <c r="B4322" s="13" t="s">
        <v>24</v>
      </c>
      <c r="C4322" s="13" t="s">
        <v>41</v>
      </c>
      <c r="D4322" s="13">
        <v>2014</v>
      </c>
      <c r="E4322" s="14">
        <f>data_filtered[[#This Row],[test_year]]-data_filtered[[#This Row],[model_year]]</f>
        <v>3</v>
      </c>
      <c r="F4322" s="13">
        <v>107</v>
      </c>
      <c r="G4322" s="13">
        <v>7</v>
      </c>
      <c r="H4322" s="13">
        <v>114</v>
      </c>
      <c r="I4322" s="13">
        <v>6.14035087719298E-2</v>
      </c>
    </row>
    <row r="4323" spans="1:9" x14ac:dyDescent="0.35">
      <c r="A4323" s="14">
        <v>2014</v>
      </c>
      <c r="B4323" s="14" t="s">
        <v>118</v>
      </c>
      <c r="C4323" s="14" t="s">
        <v>119</v>
      </c>
      <c r="D4323" s="14">
        <v>2007</v>
      </c>
      <c r="E4323" s="14">
        <f>data_filtered[[#This Row],[test_year]]-data_filtered[[#This Row],[model_year]]</f>
        <v>7</v>
      </c>
      <c r="F4323" s="14">
        <v>138</v>
      </c>
      <c r="G4323" s="14">
        <v>9</v>
      </c>
      <c r="H4323" s="14">
        <v>147</v>
      </c>
      <c r="I4323" s="14">
        <v>6.1224489795918401E-2</v>
      </c>
    </row>
    <row r="4324" spans="1:9" x14ac:dyDescent="0.35">
      <c r="A4324" s="13">
        <v>2014</v>
      </c>
      <c r="B4324" s="13" t="s">
        <v>33</v>
      </c>
      <c r="C4324" s="13" t="s">
        <v>203</v>
      </c>
      <c r="D4324" s="13">
        <v>2002</v>
      </c>
      <c r="E4324" s="14">
        <f>data_filtered[[#This Row],[test_year]]-data_filtered[[#This Row],[model_year]]</f>
        <v>12</v>
      </c>
      <c r="F4324" s="13">
        <v>92</v>
      </c>
      <c r="G4324" s="13">
        <v>6</v>
      </c>
      <c r="H4324" s="13">
        <v>98</v>
      </c>
      <c r="I4324" s="13">
        <v>6.1224489795918401E-2</v>
      </c>
    </row>
    <row r="4325" spans="1:9" x14ac:dyDescent="0.35">
      <c r="A4325" s="13">
        <v>2015</v>
      </c>
      <c r="B4325" s="13" t="s">
        <v>92</v>
      </c>
      <c r="C4325" s="13" t="s">
        <v>167</v>
      </c>
      <c r="D4325" s="13">
        <v>2006</v>
      </c>
      <c r="E4325" s="14">
        <f>data_filtered[[#This Row],[test_year]]-data_filtered[[#This Row],[model_year]]</f>
        <v>9</v>
      </c>
      <c r="F4325" s="13">
        <v>92</v>
      </c>
      <c r="G4325" s="13">
        <v>6</v>
      </c>
      <c r="H4325" s="13">
        <v>98</v>
      </c>
      <c r="I4325" s="13">
        <v>6.1224489795918401E-2</v>
      </c>
    </row>
    <row r="4326" spans="1:9" x14ac:dyDescent="0.35">
      <c r="A4326" s="14">
        <v>2016</v>
      </c>
      <c r="B4326" s="14" t="s">
        <v>67</v>
      </c>
      <c r="C4326" s="14" t="s">
        <v>77</v>
      </c>
      <c r="D4326" s="14">
        <v>2012</v>
      </c>
      <c r="E4326" s="14">
        <f>data_filtered[[#This Row],[test_year]]-data_filtered[[#This Row],[model_year]]</f>
        <v>4</v>
      </c>
      <c r="F4326" s="14">
        <v>92</v>
      </c>
      <c r="G4326" s="14">
        <v>6</v>
      </c>
      <c r="H4326" s="14">
        <v>98</v>
      </c>
      <c r="I4326" s="14">
        <v>6.1224489795918401E-2</v>
      </c>
    </row>
    <row r="4327" spans="1:9" x14ac:dyDescent="0.35">
      <c r="A4327" s="14">
        <v>2013</v>
      </c>
      <c r="B4327" s="14" t="s">
        <v>24</v>
      </c>
      <c r="C4327" s="14" t="s">
        <v>49</v>
      </c>
      <c r="D4327" s="14">
        <v>2007</v>
      </c>
      <c r="E4327" s="14">
        <f>data_filtered[[#This Row],[test_year]]-data_filtered[[#This Row],[model_year]]</f>
        <v>6</v>
      </c>
      <c r="F4327" s="14">
        <v>215</v>
      </c>
      <c r="G4327" s="14">
        <v>14</v>
      </c>
      <c r="H4327" s="14">
        <v>229</v>
      </c>
      <c r="I4327" s="14">
        <v>6.1135371179039298E-2</v>
      </c>
    </row>
    <row r="4328" spans="1:9" x14ac:dyDescent="0.35">
      <c r="A4328" s="14">
        <v>2015</v>
      </c>
      <c r="B4328" s="14" t="s">
        <v>30</v>
      </c>
      <c r="C4328" s="14" t="s">
        <v>44</v>
      </c>
      <c r="D4328" s="14">
        <v>2011</v>
      </c>
      <c r="E4328" s="14">
        <f>data_filtered[[#This Row],[test_year]]-data_filtered[[#This Row],[model_year]]</f>
        <v>4</v>
      </c>
      <c r="F4328" s="14">
        <v>215</v>
      </c>
      <c r="G4328" s="14">
        <v>14</v>
      </c>
      <c r="H4328" s="14">
        <v>229</v>
      </c>
      <c r="I4328" s="14">
        <v>6.1135371179039298E-2</v>
      </c>
    </row>
    <row r="4329" spans="1:9" x14ac:dyDescent="0.35">
      <c r="A4329" s="13">
        <v>2013</v>
      </c>
      <c r="B4329" s="13" t="s">
        <v>37</v>
      </c>
      <c r="C4329" s="13" t="s">
        <v>59</v>
      </c>
      <c r="D4329" s="13">
        <v>2004</v>
      </c>
      <c r="E4329" s="14">
        <f>data_filtered[[#This Row],[test_year]]-data_filtered[[#This Row],[model_year]]</f>
        <v>9</v>
      </c>
      <c r="F4329" s="13">
        <v>169</v>
      </c>
      <c r="G4329" s="13">
        <v>11</v>
      </c>
      <c r="H4329" s="13">
        <v>180</v>
      </c>
      <c r="I4329" s="13">
        <v>6.1111111111111102E-2</v>
      </c>
    </row>
    <row r="4330" spans="1:9" x14ac:dyDescent="0.35">
      <c r="A4330" s="14">
        <v>2016</v>
      </c>
      <c r="B4330" s="14" t="s">
        <v>33</v>
      </c>
      <c r="C4330" s="14" t="s">
        <v>34</v>
      </c>
      <c r="D4330" s="14">
        <v>2006</v>
      </c>
      <c r="E4330" s="14">
        <f>data_filtered[[#This Row],[test_year]]-data_filtered[[#This Row],[model_year]]</f>
        <v>10</v>
      </c>
      <c r="F4330" s="14">
        <v>292</v>
      </c>
      <c r="G4330" s="14">
        <v>19</v>
      </c>
      <c r="H4330" s="14">
        <v>311</v>
      </c>
      <c r="I4330" s="14">
        <v>6.1093247588424403E-2</v>
      </c>
    </row>
    <row r="4331" spans="1:9" x14ac:dyDescent="0.35">
      <c r="A4331" s="14">
        <v>2015</v>
      </c>
      <c r="B4331" s="14" t="s">
        <v>37</v>
      </c>
      <c r="C4331" s="14" t="s">
        <v>59</v>
      </c>
      <c r="D4331" s="14">
        <v>2009</v>
      </c>
      <c r="E4331" s="14">
        <f>data_filtered[[#This Row],[test_year]]-data_filtered[[#This Row],[model_year]]</f>
        <v>6</v>
      </c>
      <c r="F4331" s="14">
        <v>123</v>
      </c>
      <c r="G4331" s="14">
        <v>8</v>
      </c>
      <c r="H4331" s="14">
        <v>131</v>
      </c>
      <c r="I4331" s="14">
        <v>6.1068702290076299E-2</v>
      </c>
    </row>
    <row r="4332" spans="1:9" x14ac:dyDescent="0.35">
      <c r="A4332" s="13">
        <v>2015</v>
      </c>
      <c r="B4332" s="13" t="s">
        <v>136</v>
      </c>
      <c r="C4332" s="13" t="s">
        <v>137</v>
      </c>
      <c r="D4332" s="13">
        <v>2007</v>
      </c>
      <c r="E4332" s="14">
        <f>data_filtered[[#This Row],[test_year]]-data_filtered[[#This Row],[model_year]]</f>
        <v>8</v>
      </c>
      <c r="F4332" s="13">
        <v>123</v>
      </c>
      <c r="G4332" s="13">
        <v>8</v>
      </c>
      <c r="H4332" s="13">
        <v>131</v>
      </c>
      <c r="I4332" s="13">
        <v>6.1068702290076299E-2</v>
      </c>
    </row>
    <row r="4333" spans="1:9" x14ac:dyDescent="0.35">
      <c r="A4333" s="14">
        <v>2013</v>
      </c>
      <c r="B4333" s="14" t="s">
        <v>30</v>
      </c>
      <c r="C4333" s="14" t="s">
        <v>48</v>
      </c>
      <c r="D4333" s="14">
        <v>2009</v>
      </c>
      <c r="E4333" s="14">
        <f>data_filtered[[#This Row],[test_year]]-data_filtered[[#This Row],[model_year]]</f>
        <v>4</v>
      </c>
      <c r="F4333" s="14">
        <v>231</v>
      </c>
      <c r="G4333" s="14">
        <v>15</v>
      </c>
      <c r="H4333" s="14">
        <v>246</v>
      </c>
      <c r="I4333" s="14">
        <v>6.0975609756097601E-2</v>
      </c>
    </row>
    <row r="4334" spans="1:9" x14ac:dyDescent="0.35">
      <c r="A4334" s="14">
        <v>2013</v>
      </c>
      <c r="B4334" s="14" t="s">
        <v>30</v>
      </c>
      <c r="C4334" s="14" t="s">
        <v>75</v>
      </c>
      <c r="D4334" s="14">
        <v>2000</v>
      </c>
      <c r="E4334" s="14">
        <f>data_filtered[[#This Row],[test_year]]-data_filtered[[#This Row],[model_year]]</f>
        <v>13</v>
      </c>
      <c r="F4334" s="14">
        <v>154</v>
      </c>
      <c r="G4334" s="14">
        <v>10</v>
      </c>
      <c r="H4334" s="14">
        <v>164</v>
      </c>
      <c r="I4334" s="14">
        <v>6.0975609756097601E-2</v>
      </c>
    </row>
    <row r="4335" spans="1:9" x14ac:dyDescent="0.35">
      <c r="A4335" s="13">
        <v>2014</v>
      </c>
      <c r="B4335" s="13" t="s">
        <v>24</v>
      </c>
      <c r="C4335" s="13" t="s">
        <v>46</v>
      </c>
      <c r="D4335" s="13">
        <v>2010</v>
      </c>
      <c r="E4335" s="14">
        <f>data_filtered[[#This Row],[test_year]]-data_filtered[[#This Row],[model_year]]</f>
        <v>4</v>
      </c>
      <c r="F4335" s="13">
        <v>154</v>
      </c>
      <c r="G4335" s="13">
        <v>10</v>
      </c>
      <c r="H4335" s="13">
        <v>164</v>
      </c>
      <c r="I4335" s="13">
        <v>6.0975609756097601E-2</v>
      </c>
    </row>
    <row r="4336" spans="1:9" x14ac:dyDescent="0.35">
      <c r="A4336" s="13">
        <v>2013</v>
      </c>
      <c r="B4336" s="13" t="s">
        <v>26</v>
      </c>
      <c r="C4336" s="13" t="s">
        <v>110</v>
      </c>
      <c r="D4336" s="13">
        <v>1999</v>
      </c>
      <c r="E4336" s="14">
        <f>data_filtered[[#This Row],[test_year]]-data_filtered[[#This Row],[model_year]]</f>
        <v>14</v>
      </c>
      <c r="F4336" s="13">
        <v>77</v>
      </c>
      <c r="G4336" s="13">
        <v>5</v>
      </c>
      <c r="H4336" s="13">
        <v>82</v>
      </c>
      <c r="I4336" s="13">
        <v>6.0975609756097601E-2</v>
      </c>
    </row>
    <row r="4337" spans="1:9" x14ac:dyDescent="0.35">
      <c r="A4337" s="14">
        <v>2015</v>
      </c>
      <c r="B4337" s="14" t="s">
        <v>52</v>
      </c>
      <c r="C4337" s="14" t="s">
        <v>62</v>
      </c>
      <c r="D4337" s="14">
        <v>2006</v>
      </c>
      <c r="E4337" s="14">
        <f>data_filtered[[#This Row],[test_year]]-data_filtered[[#This Row],[model_year]]</f>
        <v>9</v>
      </c>
      <c r="F4337" s="14">
        <v>77</v>
      </c>
      <c r="G4337" s="14">
        <v>5</v>
      </c>
      <c r="H4337" s="14">
        <v>82</v>
      </c>
      <c r="I4337" s="14">
        <v>6.0975609756097601E-2</v>
      </c>
    </row>
    <row r="4338" spans="1:9" x14ac:dyDescent="0.35">
      <c r="A4338" s="13">
        <v>2015</v>
      </c>
      <c r="B4338" s="13" t="s">
        <v>231</v>
      </c>
      <c r="C4338" s="13" t="s">
        <v>232</v>
      </c>
      <c r="D4338" s="13">
        <v>2006</v>
      </c>
      <c r="E4338" s="14">
        <f>data_filtered[[#This Row],[test_year]]-data_filtered[[#This Row],[model_year]]</f>
        <v>9</v>
      </c>
      <c r="F4338" s="13">
        <v>77</v>
      </c>
      <c r="G4338" s="13">
        <v>5</v>
      </c>
      <c r="H4338" s="13">
        <v>82</v>
      </c>
      <c r="I4338" s="13">
        <v>6.0975609756097601E-2</v>
      </c>
    </row>
    <row r="4339" spans="1:9" x14ac:dyDescent="0.35">
      <c r="A4339" s="13">
        <v>2015</v>
      </c>
      <c r="B4339" s="13" t="s">
        <v>26</v>
      </c>
      <c r="C4339" s="13" t="s">
        <v>100</v>
      </c>
      <c r="D4339" s="13">
        <v>2003</v>
      </c>
      <c r="E4339" s="14">
        <f>data_filtered[[#This Row],[test_year]]-data_filtered[[#This Row],[model_year]]</f>
        <v>12</v>
      </c>
      <c r="F4339" s="13">
        <v>108</v>
      </c>
      <c r="G4339" s="13">
        <v>7</v>
      </c>
      <c r="H4339" s="13">
        <v>115</v>
      </c>
      <c r="I4339" s="13">
        <v>6.08695652173913E-2</v>
      </c>
    </row>
    <row r="4340" spans="1:9" x14ac:dyDescent="0.35">
      <c r="A4340" s="14">
        <v>2017</v>
      </c>
      <c r="B4340" s="14" t="s">
        <v>26</v>
      </c>
      <c r="C4340" s="14" t="s">
        <v>54</v>
      </c>
      <c r="D4340" s="14">
        <v>2005</v>
      </c>
      <c r="E4340" s="14">
        <f>data_filtered[[#This Row],[test_year]]-data_filtered[[#This Row],[model_year]]</f>
        <v>12</v>
      </c>
      <c r="F4340" s="14">
        <v>139</v>
      </c>
      <c r="G4340" s="14">
        <v>9</v>
      </c>
      <c r="H4340" s="14">
        <v>148</v>
      </c>
      <c r="I4340" s="14">
        <v>6.08108108108108E-2</v>
      </c>
    </row>
    <row r="4341" spans="1:9" x14ac:dyDescent="0.35">
      <c r="A4341" s="13">
        <v>2013</v>
      </c>
      <c r="B4341" s="13" t="s">
        <v>58</v>
      </c>
      <c r="C4341" s="13" t="s">
        <v>76</v>
      </c>
      <c r="D4341" s="13">
        <v>2010</v>
      </c>
      <c r="E4341" s="14">
        <f>data_filtered[[#This Row],[test_year]]-data_filtered[[#This Row],[model_year]]</f>
        <v>3</v>
      </c>
      <c r="F4341" s="13">
        <v>93</v>
      </c>
      <c r="G4341" s="13">
        <v>6</v>
      </c>
      <c r="H4341" s="13">
        <v>99</v>
      </c>
      <c r="I4341" s="13">
        <v>6.0606060606060601E-2</v>
      </c>
    </row>
    <row r="4342" spans="1:9" x14ac:dyDescent="0.35">
      <c r="A4342" s="13">
        <v>2015</v>
      </c>
      <c r="B4342" s="13" t="s">
        <v>26</v>
      </c>
      <c r="C4342" s="13" t="s">
        <v>176</v>
      </c>
      <c r="D4342" s="13">
        <v>2003</v>
      </c>
      <c r="E4342" s="14">
        <f>data_filtered[[#This Row],[test_year]]-data_filtered[[#This Row],[model_year]]</f>
        <v>12</v>
      </c>
      <c r="F4342" s="13">
        <v>93</v>
      </c>
      <c r="G4342" s="13">
        <v>6</v>
      </c>
      <c r="H4342" s="13">
        <v>99</v>
      </c>
      <c r="I4342" s="13">
        <v>6.0606060606060601E-2</v>
      </c>
    </row>
    <row r="4343" spans="1:9" x14ac:dyDescent="0.35">
      <c r="A4343" s="14">
        <v>2015</v>
      </c>
      <c r="B4343" s="14" t="s">
        <v>128</v>
      </c>
      <c r="C4343" s="14" t="s">
        <v>129</v>
      </c>
      <c r="D4343" s="14">
        <v>2010</v>
      </c>
      <c r="E4343" s="14">
        <f>data_filtered[[#This Row],[test_year]]-data_filtered[[#This Row],[model_year]]</f>
        <v>5</v>
      </c>
      <c r="F4343" s="14">
        <v>93</v>
      </c>
      <c r="G4343" s="14">
        <v>6</v>
      </c>
      <c r="H4343" s="14">
        <v>99</v>
      </c>
      <c r="I4343" s="14">
        <v>6.0606060606060601E-2</v>
      </c>
    </row>
    <row r="4344" spans="1:9" x14ac:dyDescent="0.35">
      <c r="A4344" s="13">
        <v>2016</v>
      </c>
      <c r="B4344" s="13" t="s">
        <v>42</v>
      </c>
      <c r="C4344" s="13" t="s">
        <v>206</v>
      </c>
      <c r="D4344" s="13">
        <v>2006</v>
      </c>
      <c r="E4344" s="14">
        <f>data_filtered[[#This Row],[test_year]]-data_filtered[[#This Row],[model_year]]</f>
        <v>10</v>
      </c>
      <c r="F4344" s="13">
        <v>93</v>
      </c>
      <c r="G4344" s="13">
        <v>6</v>
      </c>
      <c r="H4344" s="13">
        <v>99</v>
      </c>
      <c r="I4344" s="13">
        <v>6.0606060606060601E-2</v>
      </c>
    </row>
    <row r="4345" spans="1:9" x14ac:dyDescent="0.35">
      <c r="A4345" s="14">
        <v>2013</v>
      </c>
      <c r="B4345" s="14" t="s">
        <v>190</v>
      </c>
      <c r="C4345" s="14" t="s">
        <v>219</v>
      </c>
      <c r="D4345" s="14">
        <v>2004</v>
      </c>
      <c r="E4345" s="14">
        <f>data_filtered[[#This Row],[test_year]]-data_filtered[[#This Row],[model_year]]</f>
        <v>9</v>
      </c>
      <c r="F4345" s="14">
        <v>62</v>
      </c>
      <c r="G4345" s="14">
        <v>4</v>
      </c>
      <c r="H4345" s="14">
        <v>66</v>
      </c>
      <c r="I4345" s="14">
        <v>6.0606060606060601E-2</v>
      </c>
    </row>
    <row r="4346" spans="1:9" x14ac:dyDescent="0.35">
      <c r="A4346" s="13">
        <v>2013</v>
      </c>
      <c r="B4346" s="13" t="s">
        <v>26</v>
      </c>
      <c r="C4346" s="13" t="s">
        <v>279</v>
      </c>
      <c r="D4346" s="13">
        <v>1998</v>
      </c>
      <c r="E4346" s="14">
        <f>data_filtered[[#This Row],[test_year]]-data_filtered[[#This Row],[model_year]]</f>
        <v>15</v>
      </c>
      <c r="F4346" s="13">
        <v>62</v>
      </c>
      <c r="G4346" s="13">
        <v>4</v>
      </c>
      <c r="H4346" s="13">
        <v>66</v>
      </c>
      <c r="I4346" s="13">
        <v>6.0606060606060601E-2</v>
      </c>
    </row>
    <row r="4347" spans="1:9" x14ac:dyDescent="0.35">
      <c r="A4347" s="13">
        <v>2017</v>
      </c>
      <c r="B4347" s="13" t="s">
        <v>33</v>
      </c>
      <c r="C4347" s="13" t="s">
        <v>203</v>
      </c>
      <c r="D4347" s="13">
        <v>2007</v>
      </c>
      <c r="E4347" s="14">
        <f>data_filtered[[#This Row],[test_year]]-data_filtered[[#This Row],[model_year]]</f>
        <v>10</v>
      </c>
      <c r="F4347" s="13">
        <v>62</v>
      </c>
      <c r="G4347" s="13">
        <v>4</v>
      </c>
      <c r="H4347" s="13">
        <v>66</v>
      </c>
      <c r="I4347" s="13">
        <v>6.0606060606060601E-2</v>
      </c>
    </row>
    <row r="4348" spans="1:9" x14ac:dyDescent="0.35">
      <c r="A4348" s="14">
        <v>2017</v>
      </c>
      <c r="B4348" s="14" t="s">
        <v>128</v>
      </c>
      <c r="C4348" s="14" t="s">
        <v>129</v>
      </c>
      <c r="D4348" s="14">
        <v>2008</v>
      </c>
      <c r="E4348" s="14">
        <f>data_filtered[[#This Row],[test_year]]-data_filtered[[#This Row],[model_year]]</f>
        <v>9</v>
      </c>
      <c r="F4348" s="14">
        <v>62</v>
      </c>
      <c r="G4348" s="14">
        <v>4</v>
      </c>
      <c r="H4348" s="14">
        <v>66</v>
      </c>
      <c r="I4348" s="14">
        <v>6.0606060606060601E-2</v>
      </c>
    </row>
    <row r="4349" spans="1:9" x14ac:dyDescent="0.35">
      <c r="A4349" s="13">
        <v>2015</v>
      </c>
      <c r="B4349" s="13" t="s">
        <v>30</v>
      </c>
      <c r="C4349" s="13" t="s">
        <v>31</v>
      </c>
      <c r="D4349" s="13">
        <v>2005</v>
      </c>
      <c r="E4349" s="14">
        <f>data_filtered[[#This Row],[test_year]]-data_filtered[[#This Row],[model_year]]</f>
        <v>10</v>
      </c>
      <c r="F4349" s="13">
        <v>342</v>
      </c>
      <c r="G4349" s="13">
        <v>22</v>
      </c>
      <c r="H4349" s="13">
        <v>364</v>
      </c>
      <c r="I4349" s="13">
        <v>6.0439560439560398E-2</v>
      </c>
    </row>
    <row r="4350" spans="1:9" x14ac:dyDescent="0.35">
      <c r="A4350" s="14">
        <v>2013</v>
      </c>
      <c r="B4350" s="14" t="s">
        <v>26</v>
      </c>
      <c r="C4350" s="14" t="s">
        <v>35</v>
      </c>
      <c r="D4350" s="14">
        <v>2005</v>
      </c>
      <c r="E4350" s="14">
        <f>data_filtered[[#This Row],[test_year]]-data_filtered[[#This Row],[model_year]]</f>
        <v>8</v>
      </c>
      <c r="F4350" s="14">
        <v>327</v>
      </c>
      <c r="G4350" s="14">
        <v>21</v>
      </c>
      <c r="H4350" s="14">
        <v>348</v>
      </c>
      <c r="I4350" s="14">
        <v>6.0344827586206899E-2</v>
      </c>
    </row>
    <row r="4351" spans="1:9" x14ac:dyDescent="0.35">
      <c r="A4351" s="13">
        <v>2013</v>
      </c>
      <c r="B4351" s="13" t="s">
        <v>42</v>
      </c>
      <c r="C4351" s="13" t="s">
        <v>112</v>
      </c>
      <c r="D4351" s="13">
        <v>2003</v>
      </c>
      <c r="E4351" s="14">
        <f>data_filtered[[#This Row],[test_year]]-data_filtered[[#This Row],[model_year]]</f>
        <v>10</v>
      </c>
      <c r="F4351" s="13">
        <v>109</v>
      </c>
      <c r="G4351" s="13">
        <v>7</v>
      </c>
      <c r="H4351" s="13">
        <v>116</v>
      </c>
      <c r="I4351" s="13">
        <v>6.0344827586206899E-2</v>
      </c>
    </row>
    <row r="4352" spans="1:9" x14ac:dyDescent="0.35">
      <c r="A4352" s="13">
        <v>2015</v>
      </c>
      <c r="B4352" s="13" t="s">
        <v>52</v>
      </c>
      <c r="C4352" s="13" t="s">
        <v>74</v>
      </c>
      <c r="D4352" s="13">
        <v>2006</v>
      </c>
      <c r="E4352" s="14">
        <f>data_filtered[[#This Row],[test_year]]-data_filtered[[#This Row],[model_year]]</f>
        <v>9</v>
      </c>
      <c r="F4352" s="13">
        <v>109</v>
      </c>
      <c r="G4352" s="13">
        <v>7</v>
      </c>
      <c r="H4352" s="13">
        <v>116</v>
      </c>
      <c r="I4352" s="13">
        <v>6.0344827586206899E-2</v>
      </c>
    </row>
    <row r="4353" spans="1:9" x14ac:dyDescent="0.35">
      <c r="A4353" s="13">
        <v>2017</v>
      </c>
      <c r="B4353" s="13" t="s">
        <v>24</v>
      </c>
      <c r="C4353" s="13" t="s">
        <v>25</v>
      </c>
      <c r="D4353" s="13">
        <v>2008</v>
      </c>
      <c r="E4353" s="14">
        <f>data_filtered[[#This Row],[test_year]]-data_filtered[[#This Row],[model_year]]</f>
        <v>9</v>
      </c>
      <c r="F4353" s="13">
        <v>483</v>
      </c>
      <c r="G4353" s="13">
        <v>31</v>
      </c>
      <c r="H4353" s="13">
        <v>514</v>
      </c>
      <c r="I4353" s="13">
        <v>6.0311284046692601E-2</v>
      </c>
    </row>
    <row r="4354" spans="1:9" x14ac:dyDescent="0.35">
      <c r="A4354" s="13">
        <v>2013</v>
      </c>
      <c r="B4354" s="13" t="s">
        <v>106</v>
      </c>
      <c r="C4354" s="13" t="s">
        <v>107</v>
      </c>
      <c r="D4354" s="13">
        <v>2008</v>
      </c>
      <c r="E4354" s="14">
        <f>data_filtered[[#This Row],[test_year]]-data_filtered[[#This Row],[model_year]]</f>
        <v>5</v>
      </c>
      <c r="F4354" s="13">
        <v>156</v>
      </c>
      <c r="G4354" s="13">
        <v>10</v>
      </c>
      <c r="H4354" s="13">
        <v>166</v>
      </c>
      <c r="I4354" s="13">
        <v>6.02409638554217E-2</v>
      </c>
    </row>
    <row r="4355" spans="1:9" x14ac:dyDescent="0.35">
      <c r="A4355" s="13">
        <v>2015</v>
      </c>
      <c r="B4355" s="13" t="s">
        <v>58</v>
      </c>
      <c r="C4355" s="13" t="s">
        <v>64</v>
      </c>
      <c r="D4355" s="13">
        <v>2007</v>
      </c>
      <c r="E4355" s="14">
        <f>data_filtered[[#This Row],[test_year]]-data_filtered[[#This Row],[model_year]]</f>
        <v>8</v>
      </c>
      <c r="F4355" s="13">
        <v>156</v>
      </c>
      <c r="G4355" s="13">
        <v>10</v>
      </c>
      <c r="H4355" s="13">
        <v>166</v>
      </c>
      <c r="I4355" s="13">
        <v>6.02409638554217E-2</v>
      </c>
    </row>
    <row r="4356" spans="1:9" x14ac:dyDescent="0.35">
      <c r="A4356" s="14">
        <v>2013</v>
      </c>
      <c r="B4356" s="14" t="s">
        <v>30</v>
      </c>
      <c r="C4356" s="14" t="s">
        <v>163</v>
      </c>
      <c r="D4356" s="14">
        <v>2003</v>
      </c>
      <c r="E4356" s="14">
        <f>data_filtered[[#This Row],[test_year]]-data_filtered[[#This Row],[model_year]]</f>
        <v>10</v>
      </c>
      <c r="F4356" s="14">
        <v>78</v>
      </c>
      <c r="G4356" s="14">
        <v>5</v>
      </c>
      <c r="H4356" s="14">
        <v>83</v>
      </c>
      <c r="I4356" s="14">
        <v>6.02409638554217E-2</v>
      </c>
    </row>
    <row r="4357" spans="1:9" x14ac:dyDescent="0.35">
      <c r="A4357" s="14">
        <v>2013</v>
      </c>
      <c r="B4357" s="14" t="s">
        <v>26</v>
      </c>
      <c r="C4357" s="14" t="s">
        <v>110</v>
      </c>
      <c r="D4357" s="14">
        <v>1998</v>
      </c>
      <c r="E4357" s="14">
        <f>data_filtered[[#This Row],[test_year]]-data_filtered[[#This Row],[model_year]]</f>
        <v>15</v>
      </c>
      <c r="F4357" s="14">
        <v>78</v>
      </c>
      <c r="G4357" s="14">
        <v>5</v>
      </c>
      <c r="H4357" s="14">
        <v>83</v>
      </c>
      <c r="I4357" s="14">
        <v>6.02409638554217E-2</v>
      </c>
    </row>
    <row r="4358" spans="1:9" x14ac:dyDescent="0.35">
      <c r="A4358" s="13">
        <v>2015</v>
      </c>
      <c r="B4358" s="13" t="s">
        <v>58</v>
      </c>
      <c r="C4358" s="13" t="s">
        <v>76</v>
      </c>
      <c r="D4358" s="13">
        <v>2007</v>
      </c>
      <c r="E4358" s="14">
        <f>data_filtered[[#This Row],[test_year]]-data_filtered[[#This Row],[model_year]]</f>
        <v>8</v>
      </c>
      <c r="F4358" s="13">
        <v>78</v>
      </c>
      <c r="G4358" s="13">
        <v>5</v>
      </c>
      <c r="H4358" s="13">
        <v>83</v>
      </c>
      <c r="I4358" s="13">
        <v>6.02409638554217E-2</v>
      </c>
    </row>
    <row r="4359" spans="1:9" x14ac:dyDescent="0.35">
      <c r="A4359" s="14">
        <v>2016</v>
      </c>
      <c r="B4359" s="14" t="s">
        <v>37</v>
      </c>
      <c r="C4359" s="14" t="s">
        <v>157</v>
      </c>
      <c r="D4359" s="14">
        <v>2008</v>
      </c>
      <c r="E4359" s="14">
        <f>data_filtered[[#This Row],[test_year]]-data_filtered[[#This Row],[model_year]]</f>
        <v>8</v>
      </c>
      <c r="F4359" s="14">
        <v>78</v>
      </c>
      <c r="G4359" s="14">
        <v>5</v>
      </c>
      <c r="H4359" s="14">
        <v>83</v>
      </c>
      <c r="I4359" s="14">
        <v>6.02409638554217E-2</v>
      </c>
    </row>
    <row r="4360" spans="1:9" x14ac:dyDescent="0.35">
      <c r="A4360" s="14">
        <v>2017</v>
      </c>
      <c r="B4360" s="14" t="s">
        <v>30</v>
      </c>
      <c r="C4360" s="14" t="s">
        <v>56</v>
      </c>
      <c r="D4360" s="14">
        <v>2011</v>
      </c>
      <c r="E4360" s="14">
        <f>data_filtered[[#This Row],[test_year]]-data_filtered[[#This Row],[model_year]]</f>
        <v>6</v>
      </c>
      <c r="F4360" s="14">
        <v>78</v>
      </c>
      <c r="G4360" s="14">
        <v>5</v>
      </c>
      <c r="H4360" s="14">
        <v>83</v>
      </c>
      <c r="I4360" s="14">
        <v>6.02409638554217E-2</v>
      </c>
    </row>
    <row r="4361" spans="1:9" x14ac:dyDescent="0.35">
      <c r="A4361" s="14">
        <v>2016</v>
      </c>
      <c r="B4361" s="14" t="s">
        <v>26</v>
      </c>
      <c r="C4361" s="14" t="s">
        <v>54</v>
      </c>
      <c r="D4361" s="14">
        <v>2011</v>
      </c>
      <c r="E4361" s="14">
        <f>data_filtered[[#This Row],[test_year]]-data_filtered[[#This Row],[model_year]]</f>
        <v>5</v>
      </c>
      <c r="F4361" s="14">
        <v>125</v>
      </c>
      <c r="G4361" s="14">
        <v>8</v>
      </c>
      <c r="H4361" s="14">
        <v>133</v>
      </c>
      <c r="I4361" s="14">
        <v>6.01503759398496E-2</v>
      </c>
    </row>
    <row r="4362" spans="1:9" x14ac:dyDescent="0.35">
      <c r="A4362" s="14">
        <v>2017</v>
      </c>
      <c r="B4362" s="14" t="s">
        <v>30</v>
      </c>
      <c r="C4362" s="14" t="s">
        <v>31</v>
      </c>
      <c r="D4362" s="14">
        <v>2006</v>
      </c>
      <c r="E4362" s="14">
        <f>data_filtered[[#This Row],[test_year]]-data_filtered[[#This Row],[model_year]]</f>
        <v>11</v>
      </c>
      <c r="F4362" s="14">
        <v>266</v>
      </c>
      <c r="G4362" s="14">
        <v>17</v>
      </c>
      <c r="H4362" s="14">
        <v>283</v>
      </c>
      <c r="I4362" s="14">
        <v>6.0070671378091897E-2</v>
      </c>
    </row>
    <row r="4363" spans="1:9" x14ac:dyDescent="0.35">
      <c r="A4363" s="13">
        <v>2017</v>
      </c>
      <c r="B4363" s="13" t="s">
        <v>26</v>
      </c>
      <c r="C4363" s="13" t="s">
        <v>100</v>
      </c>
      <c r="D4363" s="13">
        <v>2004</v>
      </c>
      <c r="E4363" s="14">
        <f>data_filtered[[#This Row],[test_year]]-data_filtered[[#This Row],[model_year]]</f>
        <v>13</v>
      </c>
      <c r="F4363" s="13">
        <v>141</v>
      </c>
      <c r="G4363" s="13">
        <v>9</v>
      </c>
      <c r="H4363" s="13">
        <v>150</v>
      </c>
      <c r="I4363" s="13">
        <v>0.06</v>
      </c>
    </row>
    <row r="4364" spans="1:9" x14ac:dyDescent="0.35">
      <c r="A4364" s="14">
        <v>2013</v>
      </c>
      <c r="B4364" s="14" t="s">
        <v>58</v>
      </c>
      <c r="C4364" s="14" t="s">
        <v>76</v>
      </c>
      <c r="D4364" s="14">
        <v>2012</v>
      </c>
      <c r="E4364" s="14">
        <f>data_filtered[[#This Row],[test_year]]-data_filtered[[#This Row],[model_year]]</f>
        <v>1</v>
      </c>
      <c r="F4364" s="14">
        <v>94</v>
      </c>
      <c r="G4364" s="14">
        <v>6</v>
      </c>
      <c r="H4364" s="14">
        <v>100</v>
      </c>
      <c r="I4364" s="14">
        <v>0.06</v>
      </c>
    </row>
    <row r="4365" spans="1:9" x14ac:dyDescent="0.35">
      <c r="A4365" s="13">
        <v>2016</v>
      </c>
      <c r="B4365" s="13" t="s">
        <v>26</v>
      </c>
      <c r="C4365" s="13" t="s">
        <v>35</v>
      </c>
      <c r="D4365" s="13">
        <v>1998</v>
      </c>
      <c r="E4365" s="14">
        <f>data_filtered[[#This Row],[test_year]]-data_filtered[[#This Row],[model_year]]</f>
        <v>18</v>
      </c>
      <c r="F4365" s="13">
        <v>94</v>
      </c>
      <c r="G4365" s="13">
        <v>6</v>
      </c>
      <c r="H4365" s="13">
        <v>100</v>
      </c>
      <c r="I4365" s="13">
        <v>0.06</v>
      </c>
    </row>
    <row r="4366" spans="1:9" x14ac:dyDescent="0.35">
      <c r="A4366" s="13">
        <v>2013</v>
      </c>
      <c r="B4366" s="13" t="s">
        <v>30</v>
      </c>
      <c r="C4366" s="13" t="s">
        <v>315</v>
      </c>
      <c r="D4366" s="13">
        <v>2000</v>
      </c>
      <c r="E4366" s="14">
        <f>data_filtered[[#This Row],[test_year]]-data_filtered[[#This Row],[model_year]]</f>
        <v>13</v>
      </c>
      <c r="F4366" s="13">
        <v>47</v>
      </c>
      <c r="G4366" s="13">
        <v>3</v>
      </c>
      <c r="H4366" s="13">
        <v>50</v>
      </c>
      <c r="I4366" s="13">
        <v>0.06</v>
      </c>
    </row>
    <row r="4367" spans="1:9" x14ac:dyDescent="0.35">
      <c r="A4367" s="13">
        <v>2013</v>
      </c>
      <c r="B4367" s="13" t="s">
        <v>79</v>
      </c>
      <c r="C4367" s="13" t="s">
        <v>266</v>
      </c>
      <c r="D4367" s="13">
        <v>2004</v>
      </c>
      <c r="E4367" s="14">
        <f>data_filtered[[#This Row],[test_year]]-data_filtered[[#This Row],[model_year]]</f>
        <v>9</v>
      </c>
      <c r="F4367" s="13">
        <v>47</v>
      </c>
      <c r="G4367" s="13">
        <v>3</v>
      </c>
      <c r="H4367" s="13">
        <v>50</v>
      </c>
      <c r="I4367" s="13">
        <v>0.06</v>
      </c>
    </row>
    <row r="4368" spans="1:9" x14ac:dyDescent="0.35">
      <c r="A4368" s="14">
        <v>2013</v>
      </c>
      <c r="B4368" s="14" t="s">
        <v>104</v>
      </c>
      <c r="C4368" s="14" t="s">
        <v>115</v>
      </c>
      <c r="D4368" s="14">
        <v>2000</v>
      </c>
      <c r="E4368" s="14">
        <f>data_filtered[[#This Row],[test_year]]-data_filtered[[#This Row],[model_year]]</f>
        <v>13</v>
      </c>
      <c r="F4368" s="14">
        <v>47</v>
      </c>
      <c r="G4368" s="14">
        <v>3</v>
      </c>
      <c r="H4368" s="14">
        <v>50</v>
      </c>
      <c r="I4368" s="14">
        <v>0.06</v>
      </c>
    </row>
    <row r="4369" spans="1:9" x14ac:dyDescent="0.35">
      <c r="A4369" s="14">
        <v>2014</v>
      </c>
      <c r="B4369" s="14" t="s">
        <v>98</v>
      </c>
      <c r="C4369" s="14" t="s">
        <v>155</v>
      </c>
      <c r="D4369" s="14">
        <v>2008</v>
      </c>
      <c r="E4369" s="14">
        <f>data_filtered[[#This Row],[test_year]]-data_filtered[[#This Row],[model_year]]</f>
        <v>6</v>
      </c>
      <c r="F4369" s="14">
        <v>47</v>
      </c>
      <c r="G4369" s="14">
        <v>3</v>
      </c>
      <c r="H4369" s="14">
        <v>50</v>
      </c>
      <c r="I4369" s="14">
        <v>0.06</v>
      </c>
    </row>
    <row r="4370" spans="1:9" x14ac:dyDescent="0.35">
      <c r="A4370" s="13">
        <v>2015</v>
      </c>
      <c r="B4370" s="13" t="s">
        <v>52</v>
      </c>
      <c r="C4370" s="13" t="s">
        <v>53</v>
      </c>
      <c r="D4370" s="13">
        <v>2011</v>
      </c>
      <c r="E4370" s="14">
        <f>data_filtered[[#This Row],[test_year]]-data_filtered[[#This Row],[model_year]]</f>
        <v>4</v>
      </c>
      <c r="F4370" s="13">
        <v>47</v>
      </c>
      <c r="G4370" s="13">
        <v>3</v>
      </c>
      <c r="H4370" s="13">
        <v>50</v>
      </c>
      <c r="I4370" s="13">
        <v>0.06</v>
      </c>
    </row>
    <row r="4371" spans="1:9" x14ac:dyDescent="0.35">
      <c r="A4371" s="14">
        <v>2016</v>
      </c>
      <c r="B4371" s="14" t="s">
        <v>24</v>
      </c>
      <c r="C4371" s="14" t="s">
        <v>267</v>
      </c>
      <c r="D4371" s="14">
        <v>2007</v>
      </c>
      <c r="E4371" s="14">
        <f>data_filtered[[#This Row],[test_year]]-data_filtered[[#This Row],[model_year]]</f>
        <v>9</v>
      </c>
      <c r="F4371" s="14">
        <v>47</v>
      </c>
      <c r="G4371" s="14">
        <v>3</v>
      </c>
      <c r="H4371" s="14">
        <v>50</v>
      </c>
      <c r="I4371" s="14">
        <v>0.06</v>
      </c>
    </row>
    <row r="4372" spans="1:9" x14ac:dyDescent="0.35">
      <c r="A4372" s="14">
        <v>2016</v>
      </c>
      <c r="B4372" s="14" t="s">
        <v>30</v>
      </c>
      <c r="C4372" s="14" t="s">
        <v>376</v>
      </c>
      <c r="D4372" s="14">
        <v>2013</v>
      </c>
      <c r="E4372" s="14">
        <f>data_filtered[[#This Row],[test_year]]-data_filtered[[#This Row],[model_year]]</f>
        <v>3</v>
      </c>
      <c r="F4372" s="14">
        <v>47</v>
      </c>
      <c r="G4372" s="14">
        <v>3</v>
      </c>
      <c r="H4372" s="14">
        <v>50</v>
      </c>
      <c r="I4372" s="14">
        <v>0.06</v>
      </c>
    </row>
    <row r="4373" spans="1:9" x14ac:dyDescent="0.35">
      <c r="A4373" s="14">
        <v>2016</v>
      </c>
      <c r="B4373" s="14" t="s">
        <v>98</v>
      </c>
      <c r="C4373" s="14" t="s">
        <v>248</v>
      </c>
      <c r="D4373" s="14">
        <v>2007</v>
      </c>
      <c r="E4373" s="14">
        <f>data_filtered[[#This Row],[test_year]]-data_filtered[[#This Row],[model_year]]</f>
        <v>9</v>
      </c>
      <c r="F4373" s="14">
        <v>47</v>
      </c>
      <c r="G4373" s="14">
        <v>3</v>
      </c>
      <c r="H4373" s="14">
        <v>50</v>
      </c>
      <c r="I4373" s="14">
        <v>0.06</v>
      </c>
    </row>
    <row r="4374" spans="1:9" x14ac:dyDescent="0.35">
      <c r="A4374" s="13">
        <v>2016</v>
      </c>
      <c r="B4374" s="13" t="s">
        <v>37</v>
      </c>
      <c r="C4374" s="13" t="s">
        <v>197</v>
      </c>
      <c r="D4374" s="13">
        <v>2013</v>
      </c>
      <c r="E4374" s="14">
        <f>data_filtered[[#This Row],[test_year]]-data_filtered[[#This Row],[model_year]]</f>
        <v>3</v>
      </c>
      <c r="F4374" s="13">
        <v>47</v>
      </c>
      <c r="G4374" s="13">
        <v>3</v>
      </c>
      <c r="H4374" s="13">
        <v>50</v>
      </c>
      <c r="I4374" s="13">
        <v>0.06</v>
      </c>
    </row>
    <row r="4375" spans="1:9" x14ac:dyDescent="0.35">
      <c r="A4375" s="13">
        <v>2016</v>
      </c>
      <c r="B4375" s="13" t="s">
        <v>67</v>
      </c>
      <c r="C4375" s="13" t="s">
        <v>207</v>
      </c>
      <c r="D4375" s="13">
        <v>2014</v>
      </c>
      <c r="E4375" s="14">
        <f>data_filtered[[#This Row],[test_year]]-data_filtered[[#This Row],[model_year]]</f>
        <v>2</v>
      </c>
      <c r="F4375" s="13">
        <v>47</v>
      </c>
      <c r="G4375" s="13">
        <v>3</v>
      </c>
      <c r="H4375" s="13">
        <v>50</v>
      </c>
      <c r="I4375" s="13">
        <v>0.06</v>
      </c>
    </row>
    <row r="4376" spans="1:9" x14ac:dyDescent="0.35">
      <c r="A4376" s="14">
        <v>2016</v>
      </c>
      <c r="B4376" s="14" t="s">
        <v>33</v>
      </c>
      <c r="C4376" s="14" t="s">
        <v>34</v>
      </c>
      <c r="D4376" s="14">
        <v>2016</v>
      </c>
      <c r="E4376" s="14">
        <f>data_filtered[[#This Row],[test_year]]-data_filtered[[#This Row],[model_year]]</f>
        <v>0</v>
      </c>
      <c r="F4376" s="14">
        <v>47</v>
      </c>
      <c r="G4376" s="14">
        <v>3</v>
      </c>
      <c r="H4376" s="14">
        <v>50</v>
      </c>
      <c r="I4376" s="14">
        <v>0.06</v>
      </c>
    </row>
    <row r="4377" spans="1:9" x14ac:dyDescent="0.35">
      <c r="A4377" s="13">
        <v>2016</v>
      </c>
      <c r="B4377" s="13" t="s">
        <v>33</v>
      </c>
      <c r="C4377" s="13" t="s">
        <v>265</v>
      </c>
      <c r="D4377" s="13">
        <v>2008</v>
      </c>
      <c r="E4377" s="14">
        <f>data_filtered[[#This Row],[test_year]]-data_filtered[[#This Row],[model_year]]</f>
        <v>8</v>
      </c>
      <c r="F4377" s="13">
        <v>47</v>
      </c>
      <c r="G4377" s="13">
        <v>3</v>
      </c>
      <c r="H4377" s="13">
        <v>50</v>
      </c>
      <c r="I4377" s="13">
        <v>0.06</v>
      </c>
    </row>
    <row r="4378" spans="1:9" x14ac:dyDescent="0.35">
      <c r="A4378" s="13">
        <v>2016</v>
      </c>
      <c r="B4378" s="13" t="s">
        <v>79</v>
      </c>
      <c r="C4378" s="13" t="s">
        <v>266</v>
      </c>
      <c r="D4378" s="13">
        <v>2006</v>
      </c>
      <c r="E4378" s="14">
        <f>data_filtered[[#This Row],[test_year]]-data_filtered[[#This Row],[model_year]]</f>
        <v>10</v>
      </c>
      <c r="F4378" s="13">
        <v>47</v>
      </c>
      <c r="G4378" s="13">
        <v>3</v>
      </c>
      <c r="H4378" s="13">
        <v>50</v>
      </c>
      <c r="I4378" s="13">
        <v>0.06</v>
      </c>
    </row>
    <row r="4379" spans="1:9" x14ac:dyDescent="0.35">
      <c r="A4379" s="13">
        <v>2017</v>
      </c>
      <c r="B4379" s="13" t="s">
        <v>24</v>
      </c>
      <c r="C4379" s="13" t="s">
        <v>239</v>
      </c>
      <c r="D4379" s="13">
        <v>2014</v>
      </c>
      <c r="E4379" s="14">
        <f>data_filtered[[#This Row],[test_year]]-data_filtered[[#This Row],[model_year]]</f>
        <v>3</v>
      </c>
      <c r="F4379" s="13">
        <v>47</v>
      </c>
      <c r="G4379" s="13">
        <v>3</v>
      </c>
      <c r="H4379" s="13">
        <v>50</v>
      </c>
      <c r="I4379" s="13">
        <v>0.06</v>
      </c>
    </row>
    <row r="4380" spans="1:9" x14ac:dyDescent="0.35">
      <c r="A4380" s="14">
        <v>2013</v>
      </c>
      <c r="B4380" s="14" t="s">
        <v>30</v>
      </c>
      <c r="C4380" s="14" t="s">
        <v>75</v>
      </c>
      <c r="D4380" s="14">
        <v>1999</v>
      </c>
      <c r="E4380" s="14">
        <f>data_filtered[[#This Row],[test_year]]-data_filtered[[#This Row],[model_year]]</f>
        <v>14</v>
      </c>
      <c r="F4380" s="14">
        <v>157</v>
      </c>
      <c r="G4380" s="14">
        <v>10</v>
      </c>
      <c r="H4380" s="14">
        <v>167</v>
      </c>
      <c r="I4380" s="14">
        <v>5.9880239520958098E-2</v>
      </c>
    </row>
    <row r="4381" spans="1:9" x14ac:dyDescent="0.35">
      <c r="A4381" s="14">
        <v>2014</v>
      </c>
      <c r="B4381" s="14" t="s">
        <v>30</v>
      </c>
      <c r="C4381" s="14" t="s">
        <v>48</v>
      </c>
      <c r="D4381" s="14">
        <v>2005</v>
      </c>
      <c r="E4381" s="14">
        <f>data_filtered[[#This Row],[test_year]]-data_filtered[[#This Row],[model_year]]</f>
        <v>9</v>
      </c>
      <c r="F4381" s="14">
        <v>220</v>
      </c>
      <c r="G4381" s="14">
        <v>14</v>
      </c>
      <c r="H4381" s="14">
        <v>234</v>
      </c>
      <c r="I4381" s="14">
        <v>5.9829059829059797E-2</v>
      </c>
    </row>
    <row r="4382" spans="1:9" x14ac:dyDescent="0.35">
      <c r="A4382" s="13">
        <v>2014</v>
      </c>
      <c r="B4382" s="13" t="s">
        <v>30</v>
      </c>
      <c r="C4382" s="13" t="s">
        <v>75</v>
      </c>
      <c r="D4382" s="13">
        <v>2002</v>
      </c>
      <c r="E4382" s="14">
        <f>data_filtered[[#This Row],[test_year]]-data_filtered[[#This Row],[model_year]]</f>
        <v>12</v>
      </c>
      <c r="F4382" s="13">
        <v>110</v>
      </c>
      <c r="G4382" s="13">
        <v>7</v>
      </c>
      <c r="H4382" s="13">
        <v>117</v>
      </c>
      <c r="I4382" s="13">
        <v>5.9829059829059797E-2</v>
      </c>
    </row>
    <row r="4383" spans="1:9" x14ac:dyDescent="0.35">
      <c r="A4383" s="14">
        <v>2015</v>
      </c>
      <c r="B4383" s="14" t="s">
        <v>30</v>
      </c>
      <c r="C4383" s="14" t="s">
        <v>32</v>
      </c>
      <c r="D4383" s="14">
        <v>2013</v>
      </c>
      <c r="E4383" s="14">
        <f>data_filtered[[#This Row],[test_year]]-data_filtered[[#This Row],[model_year]]</f>
        <v>2</v>
      </c>
      <c r="F4383" s="14">
        <v>283</v>
      </c>
      <c r="G4383" s="14">
        <v>18</v>
      </c>
      <c r="H4383" s="14">
        <v>301</v>
      </c>
      <c r="I4383" s="14">
        <v>5.9800664451827197E-2</v>
      </c>
    </row>
    <row r="4384" spans="1:9" x14ac:dyDescent="0.35">
      <c r="A4384" s="13">
        <v>2016</v>
      </c>
      <c r="B4384" s="13" t="s">
        <v>30</v>
      </c>
      <c r="C4384" s="13" t="s">
        <v>32</v>
      </c>
      <c r="D4384" s="13">
        <v>2013</v>
      </c>
      <c r="E4384" s="14">
        <f>data_filtered[[#This Row],[test_year]]-data_filtered[[#This Row],[model_year]]</f>
        <v>3</v>
      </c>
      <c r="F4384" s="13">
        <v>236</v>
      </c>
      <c r="G4384" s="13">
        <v>15</v>
      </c>
      <c r="H4384" s="13">
        <v>251</v>
      </c>
      <c r="I4384" s="13">
        <v>5.97609561752988E-2</v>
      </c>
    </row>
    <row r="4385" spans="1:9" x14ac:dyDescent="0.35">
      <c r="A4385" s="14">
        <v>2013</v>
      </c>
      <c r="B4385" s="14" t="s">
        <v>52</v>
      </c>
      <c r="C4385" s="14" t="s">
        <v>83</v>
      </c>
      <c r="D4385" s="14">
        <v>2010</v>
      </c>
      <c r="E4385" s="14">
        <f>data_filtered[[#This Row],[test_year]]-data_filtered[[#This Row],[model_year]]</f>
        <v>3</v>
      </c>
      <c r="F4385" s="14">
        <v>63</v>
      </c>
      <c r="G4385" s="14">
        <v>4</v>
      </c>
      <c r="H4385" s="14">
        <v>67</v>
      </c>
      <c r="I4385" s="14">
        <v>5.9701492537313397E-2</v>
      </c>
    </row>
    <row r="4386" spans="1:9" x14ac:dyDescent="0.35">
      <c r="A4386" s="14">
        <v>2013</v>
      </c>
      <c r="B4386" s="14" t="s">
        <v>26</v>
      </c>
      <c r="C4386" s="14" t="s">
        <v>201</v>
      </c>
      <c r="D4386" s="14">
        <v>2003</v>
      </c>
      <c r="E4386" s="14">
        <f>data_filtered[[#This Row],[test_year]]-data_filtered[[#This Row],[model_year]]</f>
        <v>10</v>
      </c>
      <c r="F4386" s="14">
        <v>63</v>
      </c>
      <c r="G4386" s="14">
        <v>4</v>
      </c>
      <c r="H4386" s="14">
        <v>67</v>
      </c>
      <c r="I4386" s="14">
        <v>5.9701492537313397E-2</v>
      </c>
    </row>
    <row r="4387" spans="1:9" x14ac:dyDescent="0.35">
      <c r="A4387" s="14">
        <v>2017</v>
      </c>
      <c r="B4387" s="14" t="s">
        <v>42</v>
      </c>
      <c r="C4387" s="14" t="s">
        <v>151</v>
      </c>
      <c r="D4387" s="14">
        <v>2007</v>
      </c>
      <c r="E4387" s="14">
        <f>data_filtered[[#This Row],[test_year]]-data_filtered[[#This Row],[model_year]]</f>
        <v>10</v>
      </c>
      <c r="F4387" s="14">
        <v>63</v>
      </c>
      <c r="G4387" s="14">
        <v>4</v>
      </c>
      <c r="H4387" s="14">
        <v>67</v>
      </c>
      <c r="I4387" s="14">
        <v>5.9701492537313397E-2</v>
      </c>
    </row>
    <row r="4388" spans="1:9" x14ac:dyDescent="0.35">
      <c r="A4388" s="13">
        <v>2017</v>
      </c>
      <c r="B4388" s="13" t="s">
        <v>26</v>
      </c>
      <c r="C4388" s="13" t="s">
        <v>133</v>
      </c>
      <c r="D4388" s="13">
        <v>2007</v>
      </c>
      <c r="E4388" s="14">
        <f>data_filtered[[#This Row],[test_year]]-data_filtered[[#This Row],[model_year]]</f>
        <v>10</v>
      </c>
      <c r="F4388" s="13">
        <v>63</v>
      </c>
      <c r="G4388" s="13">
        <v>4</v>
      </c>
      <c r="H4388" s="13">
        <v>67</v>
      </c>
      <c r="I4388" s="13">
        <v>5.9701492537313397E-2</v>
      </c>
    </row>
    <row r="4389" spans="1:9" x14ac:dyDescent="0.35">
      <c r="A4389" s="14">
        <v>2016</v>
      </c>
      <c r="B4389" s="14" t="s">
        <v>26</v>
      </c>
      <c r="C4389" s="14" t="s">
        <v>27</v>
      </c>
      <c r="D4389" s="14">
        <v>2003</v>
      </c>
      <c r="E4389" s="14">
        <f>data_filtered[[#This Row],[test_year]]-data_filtered[[#This Row],[model_year]]</f>
        <v>13</v>
      </c>
      <c r="F4389" s="14">
        <v>331</v>
      </c>
      <c r="G4389" s="14">
        <v>21</v>
      </c>
      <c r="H4389" s="14">
        <v>352</v>
      </c>
      <c r="I4389" s="14">
        <v>5.9659090909090898E-2</v>
      </c>
    </row>
    <row r="4390" spans="1:9" x14ac:dyDescent="0.35">
      <c r="A4390" s="13">
        <v>2016</v>
      </c>
      <c r="B4390" s="13" t="s">
        <v>92</v>
      </c>
      <c r="C4390" s="13" t="s">
        <v>167</v>
      </c>
      <c r="D4390" s="13">
        <v>2007</v>
      </c>
      <c r="E4390" s="14">
        <f>data_filtered[[#This Row],[test_year]]-data_filtered[[#This Row],[model_year]]</f>
        <v>9</v>
      </c>
      <c r="F4390" s="13">
        <v>79</v>
      </c>
      <c r="G4390" s="13">
        <v>5</v>
      </c>
      <c r="H4390" s="13">
        <v>84</v>
      </c>
      <c r="I4390" s="13">
        <v>5.95238095238095E-2</v>
      </c>
    </row>
    <row r="4391" spans="1:9" x14ac:dyDescent="0.35">
      <c r="A4391" s="13">
        <v>2014</v>
      </c>
      <c r="B4391" s="13" t="s">
        <v>33</v>
      </c>
      <c r="C4391" s="13" t="s">
        <v>86</v>
      </c>
      <c r="D4391" s="13">
        <v>2011</v>
      </c>
      <c r="E4391" s="14">
        <f>data_filtered[[#This Row],[test_year]]-data_filtered[[#This Row],[model_year]]</f>
        <v>3</v>
      </c>
      <c r="F4391" s="13">
        <v>95</v>
      </c>
      <c r="G4391" s="13">
        <v>6</v>
      </c>
      <c r="H4391" s="13">
        <v>101</v>
      </c>
      <c r="I4391" s="13">
        <v>5.9405940594059403E-2</v>
      </c>
    </row>
    <row r="4392" spans="1:9" x14ac:dyDescent="0.35">
      <c r="A4392" s="14">
        <v>2016</v>
      </c>
      <c r="B4392" s="14" t="s">
        <v>52</v>
      </c>
      <c r="C4392" s="14" t="s">
        <v>74</v>
      </c>
      <c r="D4392" s="14">
        <v>2014</v>
      </c>
      <c r="E4392" s="14">
        <f>data_filtered[[#This Row],[test_year]]-data_filtered[[#This Row],[model_year]]</f>
        <v>2</v>
      </c>
      <c r="F4392" s="14">
        <v>95</v>
      </c>
      <c r="G4392" s="14">
        <v>6</v>
      </c>
      <c r="H4392" s="14">
        <v>101</v>
      </c>
      <c r="I4392" s="14">
        <v>5.9405940594059403E-2</v>
      </c>
    </row>
    <row r="4393" spans="1:9" x14ac:dyDescent="0.35">
      <c r="A4393" s="14">
        <v>2016</v>
      </c>
      <c r="B4393" s="14" t="s">
        <v>33</v>
      </c>
      <c r="C4393" s="14" t="s">
        <v>55</v>
      </c>
      <c r="D4393" s="14">
        <v>2008</v>
      </c>
      <c r="E4393" s="14">
        <f>data_filtered[[#This Row],[test_year]]-data_filtered[[#This Row],[model_year]]</f>
        <v>8</v>
      </c>
      <c r="F4393" s="14">
        <v>95</v>
      </c>
      <c r="G4393" s="14">
        <v>6</v>
      </c>
      <c r="H4393" s="14">
        <v>101</v>
      </c>
      <c r="I4393" s="14">
        <v>5.9405940594059403E-2</v>
      </c>
    </row>
    <row r="4394" spans="1:9" x14ac:dyDescent="0.35">
      <c r="A4394" s="14">
        <v>2017</v>
      </c>
      <c r="B4394" s="14" t="s">
        <v>42</v>
      </c>
      <c r="C4394" s="14" t="s">
        <v>96</v>
      </c>
      <c r="D4394" s="14">
        <v>2003</v>
      </c>
      <c r="E4394" s="14">
        <f>data_filtered[[#This Row],[test_year]]-data_filtered[[#This Row],[model_year]]</f>
        <v>14</v>
      </c>
      <c r="F4394" s="14">
        <v>127</v>
      </c>
      <c r="G4394" s="14">
        <v>8</v>
      </c>
      <c r="H4394" s="14">
        <v>135</v>
      </c>
      <c r="I4394" s="14">
        <v>5.9259259259259303E-2</v>
      </c>
    </row>
    <row r="4395" spans="1:9" x14ac:dyDescent="0.35">
      <c r="A4395" s="14">
        <v>2015</v>
      </c>
      <c r="B4395" s="14" t="s">
        <v>24</v>
      </c>
      <c r="C4395" s="14" t="s">
        <v>28</v>
      </c>
      <c r="D4395" s="14">
        <v>2011</v>
      </c>
      <c r="E4395" s="14">
        <f>data_filtered[[#This Row],[test_year]]-data_filtered[[#This Row],[model_year]]</f>
        <v>4</v>
      </c>
      <c r="F4395" s="14">
        <v>159</v>
      </c>
      <c r="G4395" s="14">
        <v>10</v>
      </c>
      <c r="H4395" s="14">
        <v>169</v>
      </c>
      <c r="I4395" s="14">
        <v>5.9171597633136098E-2</v>
      </c>
    </row>
    <row r="4396" spans="1:9" x14ac:dyDescent="0.35">
      <c r="A4396" s="13">
        <v>2017</v>
      </c>
      <c r="B4396" s="13" t="s">
        <v>30</v>
      </c>
      <c r="C4396" s="13" t="s">
        <v>32</v>
      </c>
      <c r="D4396" s="13">
        <v>2016</v>
      </c>
      <c r="E4396" s="14">
        <f>data_filtered[[#This Row],[test_year]]-data_filtered[[#This Row],[model_year]]</f>
        <v>1</v>
      </c>
      <c r="F4396" s="13">
        <v>191</v>
      </c>
      <c r="G4396" s="13">
        <v>12</v>
      </c>
      <c r="H4396" s="13">
        <v>203</v>
      </c>
      <c r="I4396" s="13">
        <v>5.91133004926108E-2</v>
      </c>
    </row>
    <row r="4397" spans="1:9" x14ac:dyDescent="0.35">
      <c r="A4397" s="13">
        <v>2013</v>
      </c>
      <c r="B4397" s="13" t="s">
        <v>37</v>
      </c>
      <c r="C4397" s="13" t="s">
        <v>59</v>
      </c>
      <c r="D4397" s="13">
        <v>2008</v>
      </c>
      <c r="E4397" s="14">
        <f>data_filtered[[#This Row],[test_year]]-data_filtered[[#This Row],[model_year]]</f>
        <v>5</v>
      </c>
      <c r="F4397" s="13">
        <v>176</v>
      </c>
      <c r="G4397" s="13">
        <v>11</v>
      </c>
      <c r="H4397" s="13">
        <v>187</v>
      </c>
      <c r="I4397" s="13">
        <v>5.8823529411764698E-2</v>
      </c>
    </row>
    <row r="4398" spans="1:9" x14ac:dyDescent="0.35">
      <c r="A4398" s="14">
        <v>2014</v>
      </c>
      <c r="B4398" s="14" t="s">
        <v>42</v>
      </c>
      <c r="C4398" s="14" t="s">
        <v>73</v>
      </c>
      <c r="D4398" s="14">
        <v>2001</v>
      </c>
      <c r="E4398" s="14">
        <f>data_filtered[[#This Row],[test_year]]-data_filtered[[#This Row],[model_year]]</f>
        <v>13</v>
      </c>
      <c r="F4398" s="14">
        <v>160</v>
      </c>
      <c r="G4398" s="14">
        <v>10</v>
      </c>
      <c r="H4398" s="14">
        <v>170</v>
      </c>
      <c r="I4398" s="14">
        <v>5.8823529411764698E-2</v>
      </c>
    </row>
    <row r="4399" spans="1:9" x14ac:dyDescent="0.35">
      <c r="A4399" s="14">
        <v>2013</v>
      </c>
      <c r="B4399" s="14" t="s">
        <v>30</v>
      </c>
      <c r="C4399" s="14" t="s">
        <v>44</v>
      </c>
      <c r="D4399" s="14">
        <v>2006</v>
      </c>
      <c r="E4399" s="14">
        <f>data_filtered[[#This Row],[test_year]]-data_filtered[[#This Row],[model_year]]</f>
        <v>7</v>
      </c>
      <c r="F4399" s="14">
        <v>128</v>
      </c>
      <c r="G4399" s="14">
        <v>8</v>
      </c>
      <c r="H4399" s="14">
        <v>136</v>
      </c>
      <c r="I4399" s="14">
        <v>5.8823529411764698E-2</v>
      </c>
    </row>
    <row r="4400" spans="1:9" x14ac:dyDescent="0.35">
      <c r="A4400" s="13">
        <v>2016</v>
      </c>
      <c r="B4400" s="13" t="s">
        <v>67</v>
      </c>
      <c r="C4400" s="13" t="s">
        <v>68</v>
      </c>
      <c r="D4400" s="13">
        <v>2009</v>
      </c>
      <c r="E4400" s="14">
        <f>data_filtered[[#This Row],[test_year]]-data_filtered[[#This Row],[model_year]]</f>
        <v>7</v>
      </c>
      <c r="F4400" s="13">
        <v>96</v>
      </c>
      <c r="G4400" s="13">
        <v>6</v>
      </c>
      <c r="H4400" s="13">
        <v>102</v>
      </c>
      <c r="I4400" s="13">
        <v>5.8823529411764698E-2</v>
      </c>
    </row>
    <row r="4401" spans="1:9" x14ac:dyDescent="0.35">
      <c r="A4401" s="14">
        <v>2017</v>
      </c>
      <c r="B4401" s="14" t="s">
        <v>24</v>
      </c>
      <c r="C4401" s="14" t="s">
        <v>120</v>
      </c>
      <c r="D4401" s="14">
        <v>2011</v>
      </c>
      <c r="E4401" s="14">
        <f>data_filtered[[#This Row],[test_year]]-data_filtered[[#This Row],[model_year]]</f>
        <v>6</v>
      </c>
      <c r="F4401" s="14">
        <v>96</v>
      </c>
      <c r="G4401" s="14">
        <v>6</v>
      </c>
      <c r="H4401" s="14">
        <v>102</v>
      </c>
      <c r="I4401" s="14">
        <v>5.8823529411764698E-2</v>
      </c>
    </row>
    <row r="4402" spans="1:9" x14ac:dyDescent="0.35">
      <c r="A4402" s="14">
        <v>2017</v>
      </c>
      <c r="B4402" s="14" t="s">
        <v>30</v>
      </c>
      <c r="C4402" s="14" t="s">
        <v>126</v>
      </c>
      <c r="D4402" s="14">
        <v>2007</v>
      </c>
      <c r="E4402" s="14">
        <f>data_filtered[[#This Row],[test_year]]-data_filtered[[#This Row],[model_year]]</f>
        <v>10</v>
      </c>
      <c r="F4402" s="14">
        <v>96</v>
      </c>
      <c r="G4402" s="14">
        <v>6</v>
      </c>
      <c r="H4402" s="14">
        <v>102</v>
      </c>
      <c r="I4402" s="14">
        <v>5.8823529411764698E-2</v>
      </c>
    </row>
    <row r="4403" spans="1:9" x14ac:dyDescent="0.35">
      <c r="A4403" s="14">
        <v>2013</v>
      </c>
      <c r="B4403" s="14" t="s">
        <v>26</v>
      </c>
      <c r="C4403" s="14" t="s">
        <v>237</v>
      </c>
      <c r="D4403" s="14">
        <v>2003</v>
      </c>
      <c r="E4403" s="14">
        <f>data_filtered[[#This Row],[test_year]]-data_filtered[[#This Row],[model_year]]</f>
        <v>10</v>
      </c>
      <c r="F4403" s="14">
        <v>80</v>
      </c>
      <c r="G4403" s="14">
        <v>5</v>
      </c>
      <c r="H4403" s="14">
        <v>85</v>
      </c>
      <c r="I4403" s="14">
        <v>5.8823529411764698E-2</v>
      </c>
    </row>
    <row r="4404" spans="1:9" x14ac:dyDescent="0.35">
      <c r="A4404" s="13">
        <v>2014</v>
      </c>
      <c r="B4404" s="13" t="s">
        <v>58</v>
      </c>
      <c r="C4404" s="13" t="s">
        <v>142</v>
      </c>
      <c r="D4404" s="13">
        <v>2008</v>
      </c>
      <c r="E4404" s="14">
        <f>data_filtered[[#This Row],[test_year]]-data_filtered[[#This Row],[model_year]]</f>
        <v>6</v>
      </c>
      <c r="F4404" s="13">
        <v>80</v>
      </c>
      <c r="G4404" s="13">
        <v>5</v>
      </c>
      <c r="H4404" s="13">
        <v>85</v>
      </c>
      <c r="I4404" s="13">
        <v>5.8823529411764698E-2</v>
      </c>
    </row>
    <row r="4405" spans="1:9" x14ac:dyDescent="0.35">
      <c r="A4405" s="13">
        <v>2014</v>
      </c>
      <c r="B4405" s="13" t="s">
        <v>26</v>
      </c>
      <c r="C4405" s="13" t="s">
        <v>35</v>
      </c>
      <c r="D4405" s="13">
        <v>1996</v>
      </c>
      <c r="E4405" s="14">
        <f>data_filtered[[#This Row],[test_year]]-data_filtered[[#This Row],[model_year]]</f>
        <v>18</v>
      </c>
      <c r="F4405" s="13">
        <v>80</v>
      </c>
      <c r="G4405" s="13">
        <v>5</v>
      </c>
      <c r="H4405" s="13">
        <v>85</v>
      </c>
      <c r="I4405" s="13">
        <v>5.8823529411764698E-2</v>
      </c>
    </row>
    <row r="4406" spans="1:9" x14ac:dyDescent="0.35">
      <c r="A4406" s="14">
        <v>2013</v>
      </c>
      <c r="B4406" s="14" t="s">
        <v>24</v>
      </c>
      <c r="C4406" s="14" t="s">
        <v>238</v>
      </c>
      <c r="D4406" s="14">
        <v>2003</v>
      </c>
      <c r="E4406" s="14">
        <f>data_filtered[[#This Row],[test_year]]-data_filtered[[#This Row],[model_year]]</f>
        <v>10</v>
      </c>
      <c r="F4406" s="14">
        <v>64</v>
      </c>
      <c r="G4406" s="14">
        <v>4</v>
      </c>
      <c r="H4406" s="14">
        <v>68</v>
      </c>
      <c r="I4406" s="14">
        <v>5.8823529411764698E-2</v>
      </c>
    </row>
    <row r="4407" spans="1:9" x14ac:dyDescent="0.35">
      <c r="A4407" s="13">
        <v>2014</v>
      </c>
      <c r="B4407" s="13" t="s">
        <v>98</v>
      </c>
      <c r="C4407" s="13" t="s">
        <v>41</v>
      </c>
      <c r="D4407" s="13">
        <v>2003</v>
      </c>
      <c r="E4407" s="14">
        <f>data_filtered[[#This Row],[test_year]]-data_filtered[[#This Row],[model_year]]</f>
        <v>11</v>
      </c>
      <c r="F4407" s="13">
        <v>64</v>
      </c>
      <c r="G4407" s="13">
        <v>4</v>
      </c>
      <c r="H4407" s="13">
        <v>68</v>
      </c>
      <c r="I4407" s="13">
        <v>5.8823529411764698E-2</v>
      </c>
    </row>
    <row r="4408" spans="1:9" x14ac:dyDescent="0.35">
      <c r="A4408" s="13">
        <v>2015</v>
      </c>
      <c r="B4408" s="13" t="s">
        <v>24</v>
      </c>
      <c r="C4408" s="13" t="s">
        <v>188</v>
      </c>
      <c r="D4408" s="13">
        <v>2001</v>
      </c>
      <c r="E4408" s="14">
        <f>data_filtered[[#This Row],[test_year]]-data_filtered[[#This Row],[model_year]]</f>
        <v>14</v>
      </c>
      <c r="F4408" s="13">
        <v>64</v>
      </c>
      <c r="G4408" s="13">
        <v>4</v>
      </c>
      <c r="H4408" s="13">
        <v>68</v>
      </c>
      <c r="I4408" s="13">
        <v>5.8823529411764698E-2</v>
      </c>
    </row>
    <row r="4409" spans="1:9" x14ac:dyDescent="0.35">
      <c r="A4409" s="14">
        <v>2015</v>
      </c>
      <c r="B4409" s="14" t="s">
        <v>24</v>
      </c>
      <c r="C4409" s="14" t="s">
        <v>65</v>
      </c>
      <c r="D4409" s="14">
        <v>2006</v>
      </c>
      <c r="E4409" s="14">
        <f>data_filtered[[#This Row],[test_year]]-data_filtered[[#This Row],[model_year]]</f>
        <v>9</v>
      </c>
      <c r="F4409" s="14">
        <v>64</v>
      </c>
      <c r="G4409" s="14">
        <v>4</v>
      </c>
      <c r="H4409" s="14">
        <v>68</v>
      </c>
      <c r="I4409" s="14">
        <v>5.8823529411764698E-2</v>
      </c>
    </row>
    <row r="4410" spans="1:9" x14ac:dyDescent="0.35">
      <c r="A4410" s="13">
        <v>2015</v>
      </c>
      <c r="B4410" s="13" t="s">
        <v>52</v>
      </c>
      <c r="C4410" s="13" t="s">
        <v>165</v>
      </c>
      <c r="D4410" s="13">
        <v>2005</v>
      </c>
      <c r="E4410" s="14">
        <f>data_filtered[[#This Row],[test_year]]-data_filtered[[#This Row],[model_year]]</f>
        <v>10</v>
      </c>
      <c r="F4410" s="13">
        <v>64</v>
      </c>
      <c r="G4410" s="13">
        <v>4</v>
      </c>
      <c r="H4410" s="13">
        <v>68</v>
      </c>
      <c r="I4410" s="13">
        <v>5.8823529411764698E-2</v>
      </c>
    </row>
    <row r="4411" spans="1:9" x14ac:dyDescent="0.35">
      <c r="A4411" s="14">
        <v>2016</v>
      </c>
      <c r="B4411" s="14" t="s">
        <v>190</v>
      </c>
      <c r="C4411" s="14" t="s">
        <v>191</v>
      </c>
      <c r="D4411" s="14">
        <v>2004</v>
      </c>
      <c r="E4411" s="14">
        <f>data_filtered[[#This Row],[test_year]]-data_filtered[[#This Row],[model_year]]</f>
        <v>12</v>
      </c>
      <c r="F4411" s="14">
        <v>64</v>
      </c>
      <c r="G4411" s="14">
        <v>4</v>
      </c>
      <c r="H4411" s="14">
        <v>68</v>
      </c>
      <c r="I4411" s="14">
        <v>5.8823529411764698E-2</v>
      </c>
    </row>
    <row r="4412" spans="1:9" x14ac:dyDescent="0.35">
      <c r="A4412" s="14">
        <v>2016</v>
      </c>
      <c r="B4412" s="14" t="s">
        <v>42</v>
      </c>
      <c r="C4412" s="14" t="s">
        <v>263</v>
      </c>
      <c r="D4412" s="14">
        <v>2006</v>
      </c>
      <c r="E4412" s="14">
        <f>data_filtered[[#This Row],[test_year]]-data_filtered[[#This Row],[model_year]]</f>
        <v>10</v>
      </c>
      <c r="F4412" s="14">
        <v>64</v>
      </c>
      <c r="G4412" s="14">
        <v>4</v>
      </c>
      <c r="H4412" s="14">
        <v>68</v>
      </c>
      <c r="I4412" s="14">
        <v>5.8823529411764698E-2</v>
      </c>
    </row>
    <row r="4413" spans="1:9" x14ac:dyDescent="0.35">
      <c r="A4413" s="13">
        <v>2016</v>
      </c>
      <c r="B4413" s="13" t="s">
        <v>37</v>
      </c>
      <c r="C4413" s="13" t="s">
        <v>157</v>
      </c>
      <c r="D4413" s="13">
        <v>2007</v>
      </c>
      <c r="E4413" s="14">
        <f>data_filtered[[#This Row],[test_year]]-data_filtered[[#This Row],[model_year]]</f>
        <v>9</v>
      </c>
      <c r="F4413" s="13">
        <v>64</v>
      </c>
      <c r="G4413" s="13">
        <v>4</v>
      </c>
      <c r="H4413" s="13">
        <v>68</v>
      </c>
      <c r="I4413" s="13">
        <v>5.8823529411764698E-2</v>
      </c>
    </row>
    <row r="4414" spans="1:9" x14ac:dyDescent="0.35">
      <c r="A4414" s="13">
        <v>2016</v>
      </c>
      <c r="B4414" s="13" t="s">
        <v>92</v>
      </c>
      <c r="C4414" s="13" t="s">
        <v>298</v>
      </c>
      <c r="D4414" s="13">
        <v>2011</v>
      </c>
      <c r="E4414" s="14">
        <f>data_filtered[[#This Row],[test_year]]-data_filtered[[#This Row],[model_year]]</f>
        <v>5</v>
      </c>
      <c r="F4414" s="13">
        <v>64</v>
      </c>
      <c r="G4414" s="13">
        <v>4</v>
      </c>
      <c r="H4414" s="13">
        <v>68</v>
      </c>
      <c r="I4414" s="13">
        <v>5.8823529411764698E-2</v>
      </c>
    </row>
    <row r="4415" spans="1:9" x14ac:dyDescent="0.35">
      <c r="A4415" s="13">
        <v>2016</v>
      </c>
      <c r="B4415" s="13" t="s">
        <v>33</v>
      </c>
      <c r="C4415" s="13" t="s">
        <v>254</v>
      </c>
      <c r="D4415" s="13">
        <v>2006</v>
      </c>
      <c r="E4415" s="14">
        <f>data_filtered[[#This Row],[test_year]]-data_filtered[[#This Row],[model_year]]</f>
        <v>10</v>
      </c>
      <c r="F4415" s="13">
        <v>64</v>
      </c>
      <c r="G4415" s="13">
        <v>4</v>
      </c>
      <c r="H4415" s="13">
        <v>68</v>
      </c>
      <c r="I4415" s="13">
        <v>5.8823529411764698E-2</v>
      </c>
    </row>
    <row r="4416" spans="1:9" x14ac:dyDescent="0.35">
      <c r="A4416" s="14">
        <v>2016</v>
      </c>
      <c r="B4416" s="14" t="s">
        <v>26</v>
      </c>
      <c r="C4416" s="14" t="s">
        <v>35</v>
      </c>
      <c r="D4416" s="14">
        <v>1997</v>
      </c>
      <c r="E4416" s="14">
        <f>data_filtered[[#This Row],[test_year]]-data_filtered[[#This Row],[model_year]]</f>
        <v>19</v>
      </c>
      <c r="F4416" s="14">
        <v>64</v>
      </c>
      <c r="G4416" s="14">
        <v>4</v>
      </c>
      <c r="H4416" s="14">
        <v>68</v>
      </c>
      <c r="I4416" s="14">
        <v>5.8823529411764698E-2</v>
      </c>
    </row>
    <row r="4417" spans="1:9" x14ac:dyDescent="0.35">
      <c r="A4417" s="13">
        <v>2016</v>
      </c>
      <c r="B4417" s="13" t="s">
        <v>26</v>
      </c>
      <c r="C4417" s="13" t="s">
        <v>176</v>
      </c>
      <c r="D4417" s="13">
        <v>2005</v>
      </c>
      <c r="E4417" s="14">
        <f>data_filtered[[#This Row],[test_year]]-data_filtered[[#This Row],[model_year]]</f>
        <v>11</v>
      </c>
      <c r="F4417" s="13">
        <v>64</v>
      </c>
      <c r="G4417" s="13">
        <v>4</v>
      </c>
      <c r="H4417" s="13">
        <v>68</v>
      </c>
      <c r="I4417" s="13">
        <v>5.8823529411764698E-2</v>
      </c>
    </row>
    <row r="4418" spans="1:9" x14ac:dyDescent="0.35">
      <c r="A4418" s="14">
        <v>2017</v>
      </c>
      <c r="B4418" s="14" t="s">
        <v>24</v>
      </c>
      <c r="C4418" s="14" t="s">
        <v>169</v>
      </c>
      <c r="D4418" s="14">
        <v>2008</v>
      </c>
      <c r="E4418" s="14">
        <f>data_filtered[[#This Row],[test_year]]-data_filtered[[#This Row],[model_year]]</f>
        <v>9</v>
      </c>
      <c r="F4418" s="14">
        <v>64</v>
      </c>
      <c r="G4418" s="14">
        <v>4</v>
      </c>
      <c r="H4418" s="14">
        <v>68</v>
      </c>
      <c r="I4418" s="14">
        <v>5.8823529411764698E-2</v>
      </c>
    </row>
    <row r="4419" spans="1:9" x14ac:dyDescent="0.35">
      <c r="A4419" s="14">
        <v>2017</v>
      </c>
      <c r="B4419" s="14" t="s">
        <v>42</v>
      </c>
      <c r="C4419" s="14" t="s">
        <v>66</v>
      </c>
      <c r="D4419" s="14">
        <v>2013</v>
      </c>
      <c r="E4419" s="14">
        <f>data_filtered[[#This Row],[test_year]]-data_filtered[[#This Row],[model_year]]</f>
        <v>4</v>
      </c>
      <c r="F4419" s="14">
        <v>64</v>
      </c>
      <c r="G4419" s="14">
        <v>4</v>
      </c>
      <c r="H4419" s="14">
        <v>68</v>
      </c>
      <c r="I4419" s="14">
        <v>5.8823529411764698E-2</v>
      </c>
    </row>
    <row r="4420" spans="1:9" x14ac:dyDescent="0.35">
      <c r="A4420" s="14">
        <v>2017</v>
      </c>
      <c r="B4420" s="14" t="s">
        <v>128</v>
      </c>
      <c r="C4420" s="14" t="s">
        <v>129</v>
      </c>
      <c r="D4420" s="14">
        <v>2007</v>
      </c>
      <c r="E4420" s="14">
        <f>data_filtered[[#This Row],[test_year]]-data_filtered[[#This Row],[model_year]]</f>
        <v>10</v>
      </c>
      <c r="F4420" s="14">
        <v>64</v>
      </c>
      <c r="G4420" s="14">
        <v>4</v>
      </c>
      <c r="H4420" s="14">
        <v>68</v>
      </c>
      <c r="I4420" s="14">
        <v>5.8823529411764698E-2</v>
      </c>
    </row>
    <row r="4421" spans="1:9" x14ac:dyDescent="0.35">
      <c r="A4421" s="14">
        <v>2013</v>
      </c>
      <c r="B4421" s="14" t="s">
        <v>52</v>
      </c>
      <c r="C4421" s="14" t="s">
        <v>296</v>
      </c>
      <c r="D4421" s="14">
        <v>2005</v>
      </c>
      <c r="E4421" s="14">
        <f>data_filtered[[#This Row],[test_year]]-data_filtered[[#This Row],[model_year]]</f>
        <v>8</v>
      </c>
      <c r="F4421" s="14">
        <v>48</v>
      </c>
      <c r="G4421" s="14">
        <v>3</v>
      </c>
      <c r="H4421" s="14">
        <v>51</v>
      </c>
      <c r="I4421" s="14">
        <v>5.8823529411764698E-2</v>
      </c>
    </row>
    <row r="4422" spans="1:9" x14ac:dyDescent="0.35">
      <c r="A4422" s="13">
        <v>2013</v>
      </c>
      <c r="B4422" s="13" t="s">
        <v>241</v>
      </c>
      <c r="C4422" s="13" t="s">
        <v>242</v>
      </c>
      <c r="D4422" s="13">
        <v>2010</v>
      </c>
      <c r="E4422" s="14">
        <f>data_filtered[[#This Row],[test_year]]-data_filtered[[#This Row],[model_year]]</f>
        <v>3</v>
      </c>
      <c r="F4422" s="13">
        <v>48</v>
      </c>
      <c r="G4422" s="13">
        <v>3</v>
      </c>
      <c r="H4422" s="13">
        <v>51</v>
      </c>
      <c r="I4422" s="13">
        <v>5.8823529411764698E-2</v>
      </c>
    </row>
    <row r="4423" spans="1:9" x14ac:dyDescent="0.35">
      <c r="A4423" s="14">
        <v>2013</v>
      </c>
      <c r="B4423" s="14" t="s">
        <v>33</v>
      </c>
      <c r="C4423" s="14" t="s">
        <v>265</v>
      </c>
      <c r="D4423" s="14">
        <v>2007</v>
      </c>
      <c r="E4423" s="14">
        <f>data_filtered[[#This Row],[test_year]]-data_filtered[[#This Row],[model_year]]</f>
        <v>6</v>
      </c>
      <c r="F4423" s="14">
        <v>48</v>
      </c>
      <c r="G4423" s="14">
        <v>3</v>
      </c>
      <c r="H4423" s="14">
        <v>51</v>
      </c>
      <c r="I4423" s="14">
        <v>5.8823529411764698E-2</v>
      </c>
    </row>
    <row r="4424" spans="1:9" x14ac:dyDescent="0.35">
      <c r="A4424" s="13">
        <v>2013</v>
      </c>
      <c r="B4424" s="13" t="s">
        <v>113</v>
      </c>
      <c r="C4424" s="13" t="s">
        <v>258</v>
      </c>
      <c r="D4424" s="13">
        <v>2007</v>
      </c>
      <c r="E4424" s="14">
        <f>data_filtered[[#This Row],[test_year]]-data_filtered[[#This Row],[model_year]]</f>
        <v>6</v>
      </c>
      <c r="F4424" s="13">
        <v>48</v>
      </c>
      <c r="G4424" s="13">
        <v>3</v>
      </c>
      <c r="H4424" s="13">
        <v>51</v>
      </c>
      <c r="I4424" s="13">
        <v>5.8823529411764698E-2</v>
      </c>
    </row>
    <row r="4425" spans="1:9" x14ac:dyDescent="0.35">
      <c r="A4425" s="13">
        <v>2014</v>
      </c>
      <c r="B4425" s="13" t="s">
        <v>52</v>
      </c>
      <c r="C4425" s="13" t="s">
        <v>131</v>
      </c>
      <c r="D4425" s="13">
        <v>2006</v>
      </c>
      <c r="E4425" s="14">
        <f>data_filtered[[#This Row],[test_year]]-data_filtered[[#This Row],[model_year]]</f>
        <v>8</v>
      </c>
      <c r="F4425" s="13">
        <v>48</v>
      </c>
      <c r="G4425" s="13">
        <v>3</v>
      </c>
      <c r="H4425" s="13">
        <v>51</v>
      </c>
      <c r="I4425" s="13">
        <v>5.8823529411764698E-2</v>
      </c>
    </row>
    <row r="4426" spans="1:9" x14ac:dyDescent="0.35">
      <c r="A4426" s="13">
        <v>2015</v>
      </c>
      <c r="B4426" s="13" t="s">
        <v>118</v>
      </c>
      <c r="C4426" s="13" t="s">
        <v>119</v>
      </c>
      <c r="D4426" s="13">
        <v>2010</v>
      </c>
      <c r="E4426" s="14">
        <f>data_filtered[[#This Row],[test_year]]-data_filtered[[#This Row],[model_year]]</f>
        <v>5</v>
      </c>
      <c r="F4426" s="13">
        <v>48</v>
      </c>
      <c r="G4426" s="13">
        <v>3</v>
      </c>
      <c r="H4426" s="13">
        <v>51</v>
      </c>
      <c r="I4426" s="13">
        <v>5.8823529411764698E-2</v>
      </c>
    </row>
    <row r="4427" spans="1:9" x14ac:dyDescent="0.35">
      <c r="A4427" s="14">
        <v>2016</v>
      </c>
      <c r="B4427" s="14" t="s">
        <v>98</v>
      </c>
      <c r="C4427" s="14" t="s">
        <v>41</v>
      </c>
      <c r="D4427" s="14">
        <v>2009</v>
      </c>
      <c r="E4427" s="14">
        <f>data_filtered[[#This Row],[test_year]]-data_filtered[[#This Row],[model_year]]</f>
        <v>7</v>
      </c>
      <c r="F4427" s="14">
        <v>48</v>
      </c>
      <c r="G4427" s="14">
        <v>3</v>
      </c>
      <c r="H4427" s="14">
        <v>51</v>
      </c>
      <c r="I4427" s="14">
        <v>5.8823529411764698E-2</v>
      </c>
    </row>
    <row r="4428" spans="1:9" x14ac:dyDescent="0.35">
      <c r="A4428" s="14">
        <v>2016</v>
      </c>
      <c r="B4428" s="14" t="s">
        <v>98</v>
      </c>
      <c r="C4428" s="14" t="s">
        <v>155</v>
      </c>
      <c r="D4428" s="14">
        <v>2011</v>
      </c>
      <c r="E4428" s="14">
        <f>data_filtered[[#This Row],[test_year]]-data_filtered[[#This Row],[model_year]]</f>
        <v>5</v>
      </c>
      <c r="F4428" s="14">
        <v>48</v>
      </c>
      <c r="G4428" s="14">
        <v>3</v>
      </c>
      <c r="H4428" s="14">
        <v>51</v>
      </c>
      <c r="I4428" s="14">
        <v>5.8823529411764698E-2</v>
      </c>
    </row>
    <row r="4429" spans="1:9" x14ac:dyDescent="0.35">
      <c r="A4429" s="13">
        <v>2017</v>
      </c>
      <c r="B4429" s="13" t="s">
        <v>24</v>
      </c>
      <c r="C4429" s="13" t="s">
        <v>302</v>
      </c>
      <c r="D4429" s="13">
        <v>2008</v>
      </c>
      <c r="E4429" s="14">
        <f>data_filtered[[#This Row],[test_year]]-data_filtered[[#This Row],[model_year]]</f>
        <v>9</v>
      </c>
      <c r="F4429" s="13">
        <v>48</v>
      </c>
      <c r="G4429" s="13">
        <v>3</v>
      </c>
      <c r="H4429" s="13">
        <v>51</v>
      </c>
      <c r="I4429" s="13">
        <v>5.8823529411764698E-2</v>
      </c>
    </row>
    <row r="4430" spans="1:9" x14ac:dyDescent="0.35">
      <c r="A4430" s="13">
        <v>2017</v>
      </c>
      <c r="B4430" s="13" t="s">
        <v>104</v>
      </c>
      <c r="C4430" s="13" t="s">
        <v>221</v>
      </c>
      <c r="D4430" s="13">
        <v>2016</v>
      </c>
      <c r="E4430" s="14">
        <f>data_filtered[[#This Row],[test_year]]-data_filtered[[#This Row],[model_year]]</f>
        <v>1</v>
      </c>
      <c r="F4430" s="13">
        <v>48</v>
      </c>
      <c r="G4430" s="13">
        <v>3</v>
      </c>
      <c r="H4430" s="13">
        <v>51</v>
      </c>
      <c r="I4430" s="13">
        <v>5.8823529411764698E-2</v>
      </c>
    </row>
    <row r="4431" spans="1:9" x14ac:dyDescent="0.35">
      <c r="A4431" s="14">
        <v>2016</v>
      </c>
      <c r="B4431" s="14" t="s">
        <v>30</v>
      </c>
      <c r="C4431" s="14" t="s">
        <v>32</v>
      </c>
      <c r="D4431" s="14">
        <v>2008</v>
      </c>
      <c r="E4431" s="14">
        <f>data_filtered[[#This Row],[test_year]]-data_filtered[[#This Row],[model_year]]</f>
        <v>8</v>
      </c>
      <c r="F4431" s="14">
        <v>225</v>
      </c>
      <c r="G4431" s="14">
        <v>14</v>
      </c>
      <c r="H4431" s="14">
        <v>239</v>
      </c>
      <c r="I4431" s="14">
        <v>5.85774058577406E-2</v>
      </c>
    </row>
    <row r="4432" spans="1:9" x14ac:dyDescent="0.35">
      <c r="A4432" s="13">
        <v>2014</v>
      </c>
      <c r="B4432" s="13" t="s">
        <v>26</v>
      </c>
      <c r="C4432" s="13" t="s">
        <v>88</v>
      </c>
      <c r="D4432" s="13">
        <v>1997</v>
      </c>
      <c r="E4432" s="14">
        <f>data_filtered[[#This Row],[test_year]]-data_filtered[[#This Row],[model_year]]</f>
        <v>17</v>
      </c>
      <c r="F4432" s="13">
        <v>193</v>
      </c>
      <c r="G4432" s="13">
        <v>12</v>
      </c>
      <c r="H4432" s="13">
        <v>205</v>
      </c>
      <c r="I4432" s="13">
        <v>5.8536585365853697E-2</v>
      </c>
    </row>
    <row r="4433" spans="1:9" x14ac:dyDescent="0.35">
      <c r="A4433" s="13">
        <v>2016</v>
      </c>
      <c r="B4433" s="13" t="s">
        <v>24</v>
      </c>
      <c r="C4433" s="13" t="s">
        <v>29</v>
      </c>
      <c r="D4433" s="13">
        <v>2015</v>
      </c>
      <c r="E4433" s="14">
        <f>data_filtered[[#This Row],[test_year]]-data_filtered[[#This Row],[model_year]]</f>
        <v>1</v>
      </c>
      <c r="F4433" s="13">
        <v>435</v>
      </c>
      <c r="G4433" s="13">
        <v>27</v>
      </c>
      <c r="H4433" s="13">
        <v>462</v>
      </c>
      <c r="I4433" s="13">
        <v>5.8441558441558399E-2</v>
      </c>
    </row>
    <row r="4434" spans="1:9" x14ac:dyDescent="0.35">
      <c r="A4434" s="14">
        <v>2013</v>
      </c>
      <c r="B4434" s="14" t="s">
        <v>30</v>
      </c>
      <c r="C4434" s="14" t="s">
        <v>51</v>
      </c>
      <c r="D4434" s="14">
        <v>2004</v>
      </c>
      <c r="E4434" s="14">
        <f>data_filtered[[#This Row],[test_year]]-data_filtered[[#This Row],[model_year]]</f>
        <v>9</v>
      </c>
      <c r="F4434" s="14">
        <v>145</v>
      </c>
      <c r="G4434" s="14">
        <v>9</v>
      </c>
      <c r="H4434" s="14">
        <v>154</v>
      </c>
      <c r="I4434" s="14">
        <v>5.8441558441558399E-2</v>
      </c>
    </row>
    <row r="4435" spans="1:9" x14ac:dyDescent="0.35">
      <c r="A4435" s="13">
        <v>2013</v>
      </c>
      <c r="B4435" s="13" t="s">
        <v>136</v>
      </c>
      <c r="C4435" s="13" t="s">
        <v>137</v>
      </c>
      <c r="D4435" s="13">
        <v>2005</v>
      </c>
      <c r="E4435" s="14">
        <f>data_filtered[[#This Row],[test_year]]-data_filtered[[#This Row],[model_year]]</f>
        <v>8</v>
      </c>
      <c r="F4435" s="13">
        <v>145</v>
      </c>
      <c r="G4435" s="13">
        <v>9</v>
      </c>
      <c r="H4435" s="13">
        <v>154</v>
      </c>
      <c r="I4435" s="13">
        <v>5.8441558441558399E-2</v>
      </c>
    </row>
    <row r="4436" spans="1:9" x14ac:dyDescent="0.35">
      <c r="A4436" s="14">
        <v>2017</v>
      </c>
      <c r="B4436" s="14" t="s">
        <v>58</v>
      </c>
      <c r="C4436" s="14">
        <v>200</v>
      </c>
      <c r="D4436" s="14">
        <v>2012</v>
      </c>
      <c r="E4436" s="14">
        <f>data_filtered[[#This Row],[test_year]]-data_filtered[[#This Row],[model_year]]</f>
        <v>5</v>
      </c>
      <c r="F4436" s="14">
        <v>145</v>
      </c>
      <c r="G4436" s="14">
        <v>9</v>
      </c>
      <c r="H4436" s="14">
        <v>154</v>
      </c>
      <c r="I4436" s="14">
        <v>5.8441558441558399E-2</v>
      </c>
    </row>
    <row r="4437" spans="1:9" x14ac:dyDescent="0.35">
      <c r="A4437" s="13">
        <v>2013</v>
      </c>
      <c r="B4437" s="13" t="s">
        <v>30</v>
      </c>
      <c r="C4437" s="13" t="s">
        <v>75</v>
      </c>
      <c r="D4437" s="13">
        <v>2002</v>
      </c>
      <c r="E4437" s="14">
        <f>data_filtered[[#This Row],[test_year]]-data_filtered[[#This Row],[model_year]]</f>
        <v>11</v>
      </c>
      <c r="F4437" s="13">
        <v>129</v>
      </c>
      <c r="G4437" s="13">
        <v>8</v>
      </c>
      <c r="H4437" s="13">
        <v>137</v>
      </c>
      <c r="I4437" s="13">
        <v>5.8394160583941597E-2</v>
      </c>
    </row>
    <row r="4438" spans="1:9" x14ac:dyDescent="0.35">
      <c r="A4438" s="14">
        <v>2014</v>
      </c>
      <c r="B4438" s="14" t="s">
        <v>26</v>
      </c>
      <c r="C4438" s="14" t="s">
        <v>78</v>
      </c>
      <c r="D4438" s="14">
        <v>2005</v>
      </c>
      <c r="E4438" s="14">
        <f>data_filtered[[#This Row],[test_year]]-data_filtered[[#This Row],[model_year]]</f>
        <v>9</v>
      </c>
      <c r="F4438" s="14">
        <v>129</v>
      </c>
      <c r="G4438" s="14">
        <v>8</v>
      </c>
      <c r="H4438" s="14">
        <v>137</v>
      </c>
      <c r="I4438" s="14">
        <v>5.8394160583941597E-2</v>
      </c>
    </row>
    <row r="4439" spans="1:9" x14ac:dyDescent="0.35">
      <c r="A4439" s="14">
        <v>2016</v>
      </c>
      <c r="B4439" s="14" t="s">
        <v>24</v>
      </c>
      <c r="C4439" s="14" t="s">
        <v>46</v>
      </c>
      <c r="D4439" s="14">
        <v>2012</v>
      </c>
      <c r="E4439" s="14">
        <f>data_filtered[[#This Row],[test_year]]-data_filtered[[#This Row],[model_year]]</f>
        <v>4</v>
      </c>
      <c r="F4439" s="14">
        <v>113</v>
      </c>
      <c r="G4439" s="14">
        <v>7</v>
      </c>
      <c r="H4439" s="14">
        <v>120</v>
      </c>
      <c r="I4439" s="14">
        <v>5.83333333333333E-2</v>
      </c>
    </row>
    <row r="4440" spans="1:9" x14ac:dyDescent="0.35">
      <c r="A4440" s="13">
        <v>2016</v>
      </c>
      <c r="B4440" s="13" t="s">
        <v>42</v>
      </c>
      <c r="C4440" s="13" t="s">
        <v>43</v>
      </c>
      <c r="D4440" s="13">
        <v>2014</v>
      </c>
      <c r="E4440" s="14">
        <f>data_filtered[[#This Row],[test_year]]-data_filtered[[#This Row],[model_year]]</f>
        <v>2</v>
      </c>
      <c r="F4440" s="13">
        <v>113</v>
      </c>
      <c r="G4440" s="13">
        <v>7</v>
      </c>
      <c r="H4440" s="13">
        <v>120</v>
      </c>
      <c r="I4440" s="13">
        <v>5.83333333333333E-2</v>
      </c>
    </row>
    <row r="4441" spans="1:9" x14ac:dyDescent="0.35">
      <c r="A4441" s="13">
        <v>2016</v>
      </c>
      <c r="B4441" s="13" t="s">
        <v>26</v>
      </c>
      <c r="C4441" s="13" t="s">
        <v>54</v>
      </c>
      <c r="D4441" s="13">
        <v>2005</v>
      </c>
      <c r="E4441" s="14">
        <f>data_filtered[[#This Row],[test_year]]-data_filtered[[#This Row],[model_year]]</f>
        <v>11</v>
      </c>
      <c r="F4441" s="13">
        <v>113</v>
      </c>
      <c r="G4441" s="13">
        <v>7</v>
      </c>
      <c r="H4441" s="13">
        <v>120</v>
      </c>
      <c r="I4441" s="13">
        <v>5.83333333333333E-2</v>
      </c>
    </row>
    <row r="4442" spans="1:9" x14ac:dyDescent="0.35">
      <c r="A4442" s="13">
        <v>2013</v>
      </c>
      <c r="B4442" s="13" t="s">
        <v>30</v>
      </c>
      <c r="C4442" s="13" t="s">
        <v>36</v>
      </c>
      <c r="D4442" s="13">
        <v>2004</v>
      </c>
      <c r="E4442" s="14">
        <f>data_filtered[[#This Row],[test_year]]-data_filtered[[#This Row],[model_year]]</f>
        <v>9</v>
      </c>
      <c r="F4442" s="13">
        <v>291</v>
      </c>
      <c r="G4442" s="13">
        <v>18</v>
      </c>
      <c r="H4442" s="13">
        <v>309</v>
      </c>
      <c r="I4442" s="13">
        <v>5.8252427184466E-2</v>
      </c>
    </row>
    <row r="4443" spans="1:9" x14ac:dyDescent="0.35">
      <c r="A4443" s="14">
        <v>2014</v>
      </c>
      <c r="B4443" s="14" t="s">
        <v>52</v>
      </c>
      <c r="C4443" s="14" t="s">
        <v>82</v>
      </c>
      <c r="D4443" s="14">
        <v>2010</v>
      </c>
      <c r="E4443" s="14">
        <f>data_filtered[[#This Row],[test_year]]-data_filtered[[#This Row],[model_year]]</f>
        <v>4</v>
      </c>
      <c r="F4443" s="14">
        <v>97</v>
      </c>
      <c r="G4443" s="14">
        <v>6</v>
      </c>
      <c r="H4443" s="14">
        <v>103</v>
      </c>
      <c r="I4443" s="14">
        <v>5.8252427184466E-2</v>
      </c>
    </row>
    <row r="4444" spans="1:9" x14ac:dyDescent="0.35">
      <c r="A4444" s="14">
        <v>2015</v>
      </c>
      <c r="B4444" s="14" t="s">
        <v>30</v>
      </c>
      <c r="C4444" s="14" t="s">
        <v>48</v>
      </c>
      <c r="D4444" s="14">
        <v>2009</v>
      </c>
      <c r="E4444" s="14">
        <f>data_filtered[[#This Row],[test_year]]-data_filtered[[#This Row],[model_year]]</f>
        <v>6</v>
      </c>
      <c r="F4444" s="14">
        <v>178</v>
      </c>
      <c r="G4444" s="14">
        <v>11</v>
      </c>
      <c r="H4444" s="14">
        <v>189</v>
      </c>
      <c r="I4444" s="14">
        <v>5.8201058201058198E-2</v>
      </c>
    </row>
    <row r="4445" spans="1:9" x14ac:dyDescent="0.35">
      <c r="A4445" s="14">
        <v>2016</v>
      </c>
      <c r="B4445" s="14" t="s">
        <v>26</v>
      </c>
      <c r="C4445" s="14" t="s">
        <v>54</v>
      </c>
      <c r="D4445" s="14">
        <v>2006</v>
      </c>
      <c r="E4445" s="14">
        <f>data_filtered[[#This Row],[test_year]]-data_filtered[[#This Row],[model_year]]</f>
        <v>10</v>
      </c>
      <c r="F4445" s="14">
        <v>81</v>
      </c>
      <c r="G4445" s="14">
        <v>5</v>
      </c>
      <c r="H4445" s="14">
        <v>86</v>
      </c>
      <c r="I4445" s="14">
        <v>5.8139534883720902E-2</v>
      </c>
    </row>
    <row r="4446" spans="1:9" x14ac:dyDescent="0.35">
      <c r="A4446" s="13">
        <v>2017</v>
      </c>
      <c r="B4446" s="13" t="s">
        <v>24</v>
      </c>
      <c r="C4446" s="13" t="s">
        <v>25</v>
      </c>
      <c r="D4446" s="13">
        <v>2014</v>
      </c>
      <c r="E4446" s="14">
        <f>data_filtered[[#This Row],[test_year]]-data_filtered[[#This Row],[model_year]]</f>
        <v>3</v>
      </c>
      <c r="F4446" s="13">
        <v>81</v>
      </c>
      <c r="G4446" s="13">
        <v>5</v>
      </c>
      <c r="H4446" s="13">
        <v>86</v>
      </c>
      <c r="I4446" s="13">
        <v>5.8139534883720902E-2</v>
      </c>
    </row>
    <row r="4447" spans="1:9" x14ac:dyDescent="0.35">
      <c r="A4447" s="13">
        <v>2014</v>
      </c>
      <c r="B4447" s="13" t="s">
        <v>30</v>
      </c>
      <c r="C4447" s="13" t="s">
        <v>48</v>
      </c>
      <c r="D4447" s="13">
        <v>2010</v>
      </c>
      <c r="E4447" s="14">
        <f>data_filtered[[#This Row],[test_year]]-data_filtered[[#This Row],[model_year]]</f>
        <v>4</v>
      </c>
      <c r="F4447" s="13">
        <v>227</v>
      </c>
      <c r="G4447" s="13">
        <v>14</v>
      </c>
      <c r="H4447" s="13">
        <v>241</v>
      </c>
      <c r="I4447" s="13">
        <v>5.8091286307053999E-2</v>
      </c>
    </row>
    <row r="4448" spans="1:9" x14ac:dyDescent="0.35">
      <c r="A4448" s="13">
        <v>2013</v>
      </c>
      <c r="B4448" s="13" t="s">
        <v>26</v>
      </c>
      <c r="C4448" s="13" t="s">
        <v>100</v>
      </c>
      <c r="D4448" s="13">
        <v>2000</v>
      </c>
      <c r="E4448" s="14">
        <f>data_filtered[[#This Row],[test_year]]-data_filtered[[#This Row],[model_year]]</f>
        <v>13</v>
      </c>
      <c r="F4448" s="13">
        <v>146</v>
      </c>
      <c r="G4448" s="13">
        <v>9</v>
      </c>
      <c r="H4448" s="13">
        <v>155</v>
      </c>
      <c r="I4448" s="13">
        <v>5.8064516129032302E-2</v>
      </c>
    </row>
    <row r="4449" spans="1:9" x14ac:dyDescent="0.35">
      <c r="A4449" s="14">
        <v>2015</v>
      </c>
      <c r="B4449" s="14" t="s">
        <v>30</v>
      </c>
      <c r="C4449" s="14" t="s">
        <v>75</v>
      </c>
      <c r="D4449" s="14">
        <v>2008</v>
      </c>
      <c r="E4449" s="14">
        <f>data_filtered[[#This Row],[test_year]]-data_filtered[[#This Row],[model_year]]</f>
        <v>7</v>
      </c>
      <c r="F4449" s="14">
        <v>211</v>
      </c>
      <c r="G4449" s="14">
        <v>13</v>
      </c>
      <c r="H4449" s="14">
        <v>224</v>
      </c>
      <c r="I4449" s="14">
        <v>5.8035714285714302E-2</v>
      </c>
    </row>
    <row r="4450" spans="1:9" x14ac:dyDescent="0.35">
      <c r="A4450" s="13">
        <v>2016</v>
      </c>
      <c r="B4450" s="13" t="s">
        <v>24</v>
      </c>
      <c r="C4450" s="13" t="s">
        <v>28</v>
      </c>
      <c r="D4450" s="13">
        <v>2014</v>
      </c>
      <c r="E4450" s="14">
        <f>data_filtered[[#This Row],[test_year]]-data_filtered[[#This Row],[model_year]]</f>
        <v>2</v>
      </c>
      <c r="F4450" s="13">
        <v>211</v>
      </c>
      <c r="G4450" s="13">
        <v>13</v>
      </c>
      <c r="H4450" s="13">
        <v>224</v>
      </c>
      <c r="I4450" s="13">
        <v>5.8035714285714302E-2</v>
      </c>
    </row>
    <row r="4451" spans="1:9" x14ac:dyDescent="0.35">
      <c r="A4451" s="14">
        <v>2014</v>
      </c>
      <c r="B4451" s="14" t="s">
        <v>52</v>
      </c>
      <c r="C4451" s="14" t="s">
        <v>62</v>
      </c>
      <c r="D4451" s="14">
        <v>2008</v>
      </c>
      <c r="E4451" s="14">
        <f>data_filtered[[#This Row],[test_year]]-data_filtered[[#This Row],[model_year]]</f>
        <v>6</v>
      </c>
      <c r="F4451" s="14">
        <v>130</v>
      </c>
      <c r="G4451" s="14">
        <v>8</v>
      </c>
      <c r="H4451" s="14">
        <v>138</v>
      </c>
      <c r="I4451" s="14">
        <v>5.7971014492753603E-2</v>
      </c>
    </row>
    <row r="4452" spans="1:9" x14ac:dyDescent="0.35">
      <c r="A4452" s="13">
        <v>2013</v>
      </c>
      <c r="B4452" s="13" t="s">
        <v>52</v>
      </c>
      <c r="C4452" s="13" t="s">
        <v>150</v>
      </c>
      <c r="D4452" s="13">
        <v>2012</v>
      </c>
      <c r="E4452" s="14">
        <f>data_filtered[[#This Row],[test_year]]-data_filtered[[#This Row],[model_year]]</f>
        <v>1</v>
      </c>
      <c r="F4452" s="13">
        <v>65</v>
      </c>
      <c r="G4452" s="13">
        <v>4</v>
      </c>
      <c r="H4452" s="13">
        <v>69</v>
      </c>
      <c r="I4452" s="13">
        <v>5.7971014492753603E-2</v>
      </c>
    </row>
    <row r="4453" spans="1:9" x14ac:dyDescent="0.35">
      <c r="A4453" s="14">
        <v>2014</v>
      </c>
      <c r="B4453" s="14" t="s">
        <v>33</v>
      </c>
      <c r="C4453" s="14" t="s">
        <v>203</v>
      </c>
      <c r="D4453" s="14">
        <v>2007</v>
      </c>
      <c r="E4453" s="14">
        <f>data_filtered[[#This Row],[test_year]]-data_filtered[[#This Row],[model_year]]</f>
        <v>7</v>
      </c>
      <c r="F4453" s="14">
        <v>65</v>
      </c>
      <c r="G4453" s="14">
        <v>4</v>
      </c>
      <c r="H4453" s="14">
        <v>69</v>
      </c>
      <c r="I4453" s="14">
        <v>5.7971014492753603E-2</v>
      </c>
    </row>
    <row r="4454" spans="1:9" x14ac:dyDescent="0.35">
      <c r="A4454" s="13">
        <v>2015</v>
      </c>
      <c r="B4454" s="13" t="s">
        <v>24</v>
      </c>
      <c r="C4454" s="13" t="s">
        <v>155</v>
      </c>
      <c r="D4454" s="13">
        <v>2005</v>
      </c>
      <c r="E4454" s="14">
        <f>data_filtered[[#This Row],[test_year]]-data_filtered[[#This Row],[model_year]]</f>
        <v>10</v>
      </c>
      <c r="F4454" s="13">
        <v>65</v>
      </c>
      <c r="G4454" s="13">
        <v>4</v>
      </c>
      <c r="H4454" s="13">
        <v>69</v>
      </c>
      <c r="I4454" s="13">
        <v>5.7971014492753603E-2</v>
      </c>
    </row>
    <row r="4455" spans="1:9" x14ac:dyDescent="0.35">
      <c r="A4455" s="13">
        <v>2015</v>
      </c>
      <c r="B4455" s="13" t="s">
        <v>104</v>
      </c>
      <c r="C4455" s="13" t="s">
        <v>105</v>
      </c>
      <c r="D4455" s="13">
        <v>2004</v>
      </c>
      <c r="E4455" s="14">
        <f>data_filtered[[#This Row],[test_year]]-data_filtered[[#This Row],[model_year]]</f>
        <v>11</v>
      </c>
      <c r="F4455" s="13">
        <v>65</v>
      </c>
      <c r="G4455" s="13">
        <v>4</v>
      </c>
      <c r="H4455" s="13">
        <v>69</v>
      </c>
      <c r="I4455" s="13">
        <v>5.7971014492753603E-2</v>
      </c>
    </row>
    <row r="4456" spans="1:9" x14ac:dyDescent="0.35">
      <c r="A4456" s="14">
        <v>2017</v>
      </c>
      <c r="B4456" s="14" t="s">
        <v>30</v>
      </c>
      <c r="C4456" s="14" t="s">
        <v>44</v>
      </c>
      <c r="D4456" s="14">
        <v>2011</v>
      </c>
      <c r="E4456" s="14">
        <f>data_filtered[[#This Row],[test_year]]-data_filtered[[#This Row],[model_year]]</f>
        <v>6</v>
      </c>
      <c r="F4456" s="14">
        <v>212</v>
      </c>
      <c r="G4456" s="14">
        <v>13</v>
      </c>
      <c r="H4456" s="14">
        <v>225</v>
      </c>
      <c r="I4456" s="14">
        <v>5.7777777777777803E-2</v>
      </c>
    </row>
    <row r="4457" spans="1:9" x14ac:dyDescent="0.35">
      <c r="A4457" s="14">
        <v>2015</v>
      </c>
      <c r="B4457" s="14" t="s">
        <v>113</v>
      </c>
      <c r="C4457" s="14" t="s">
        <v>114</v>
      </c>
      <c r="D4457" s="14">
        <v>2005</v>
      </c>
      <c r="E4457" s="14">
        <f>data_filtered[[#This Row],[test_year]]-data_filtered[[#This Row],[model_year]]</f>
        <v>10</v>
      </c>
      <c r="F4457" s="14">
        <v>98</v>
      </c>
      <c r="G4457" s="14">
        <v>6</v>
      </c>
      <c r="H4457" s="14">
        <v>104</v>
      </c>
      <c r="I4457" s="14">
        <v>5.7692307692307702E-2</v>
      </c>
    </row>
    <row r="4458" spans="1:9" x14ac:dyDescent="0.35">
      <c r="A4458" s="14">
        <v>2013</v>
      </c>
      <c r="B4458" s="14" t="s">
        <v>30</v>
      </c>
      <c r="C4458" s="14" t="s">
        <v>230</v>
      </c>
      <c r="D4458" s="14">
        <v>2000</v>
      </c>
      <c r="E4458" s="14">
        <f>data_filtered[[#This Row],[test_year]]-data_filtered[[#This Row],[model_year]]</f>
        <v>13</v>
      </c>
      <c r="F4458" s="14">
        <v>49</v>
      </c>
      <c r="G4458" s="14">
        <v>3</v>
      </c>
      <c r="H4458" s="14">
        <v>52</v>
      </c>
      <c r="I4458" s="14">
        <v>5.7692307692307702E-2</v>
      </c>
    </row>
    <row r="4459" spans="1:9" x14ac:dyDescent="0.35">
      <c r="A4459" s="13">
        <v>2014</v>
      </c>
      <c r="B4459" s="13" t="s">
        <v>30</v>
      </c>
      <c r="C4459" s="13" t="s">
        <v>172</v>
      </c>
      <c r="D4459" s="13">
        <v>2013</v>
      </c>
      <c r="E4459" s="14">
        <f>data_filtered[[#This Row],[test_year]]-data_filtered[[#This Row],[model_year]]</f>
        <v>1</v>
      </c>
      <c r="F4459" s="13">
        <v>49</v>
      </c>
      <c r="G4459" s="13">
        <v>3</v>
      </c>
      <c r="H4459" s="13">
        <v>52</v>
      </c>
      <c r="I4459" s="13">
        <v>5.7692307692307702E-2</v>
      </c>
    </row>
    <row r="4460" spans="1:9" x14ac:dyDescent="0.35">
      <c r="A4460" s="13">
        <v>2014</v>
      </c>
      <c r="B4460" s="13" t="s">
        <v>42</v>
      </c>
      <c r="C4460" s="13" t="s">
        <v>263</v>
      </c>
      <c r="D4460" s="13">
        <v>2005</v>
      </c>
      <c r="E4460" s="14">
        <f>data_filtered[[#This Row],[test_year]]-data_filtered[[#This Row],[model_year]]</f>
        <v>9</v>
      </c>
      <c r="F4460" s="13">
        <v>49</v>
      </c>
      <c r="G4460" s="13">
        <v>3</v>
      </c>
      <c r="H4460" s="13">
        <v>52</v>
      </c>
      <c r="I4460" s="13">
        <v>5.7692307692307702E-2</v>
      </c>
    </row>
    <row r="4461" spans="1:9" x14ac:dyDescent="0.35">
      <c r="A4461" s="13">
        <v>2014</v>
      </c>
      <c r="B4461" s="13" t="s">
        <v>33</v>
      </c>
      <c r="C4461" s="13" t="s">
        <v>34</v>
      </c>
      <c r="D4461" s="13">
        <v>1998</v>
      </c>
      <c r="E4461" s="14">
        <f>data_filtered[[#This Row],[test_year]]-data_filtered[[#This Row],[model_year]]</f>
        <v>16</v>
      </c>
      <c r="F4461" s="13">
        <v>49</v>
      </c>
      <c r="G4461" s="13">
        <v>3</v>
      </c>
      <c r="H4461" s="13">
        <v>52</v>
      </c>
      <c r="I4461" s="13">
        <v>5.7692307692307702E-2</v>
      </c>
    </row>
    <row r="4462" spans="1:9" x14ac:dyDescent="0.35">
      <c r="A4462" s="14">
        <v>2014</v>
      </c>
      <c r="B4462" s="14" t="s">
        <v>128</v>
      </c>
      <c r="C4462" s="14" t="s">
        <v>129</v>
      </c>
      <c r="D4462" s="14">
        <v>2014</v>
      </c>
      <c r="E4462" s="14">
        <f>data_filtered[[#This Row],[test_year]]-data_filtered[[#This Row],[model_year]]</f>
        <v>0</v>
      </c>
      <c r="F4462" s="14">
        <v>49</v>
      </c>
      <c r="G4462" s="14">
        <v>3</v>
      </c>
      <c r="H4462" s="14">
        <v>52</v>
      </c>
      <c r="I4462" s="14">
        <v>5.7692307692307702E-2</v>
      </c>
    </row>
    <row r="4463" spans="1:9" x14ac:dyDescent="0.35">
      <c r="A4463" s="13">
        <v>2015</v>
      </c>
      <c r="B4463" s="13" t="s">
        <v>30</v>
      </c>
      <c r="C4463" s="13" t="s">
        <v>75</v>
      </c>
      <c r="D4463" s="13">
        <v>2007</v>
      </c>
      <c r="E4463" s="14">
        <f>data_filtered[[#This Row],[test_year]]-data_filtered[[#This Row],[model_year]]</f>
        <v>8</v>
      </c>
      <c r="F4463" s="13">
        <v>49</v>
      </c>
      <c r="G4463" s="13">
        <v>3</v>
      </c>
      <c r="H4463" s="13">
        <v>52</v>
      </c>
      <c r="I4463" s="13">
        <v>5.7692307692307702E-2</v>
      </c>
    </row>
    <row r="4464" spans="1:9" x14ac:dyDescent="0.35">
      <c r="A4464" s="14">
        <v>2015</v>
      </c>
      <c r="B4464" s="14" t="s">
        <v>92</v>
      </c>
      <c r="C4464" s="14" t="s">
        <v>335</v>
      </c>
      <c r="D4464" s="14">
        <v>2007</v>
      </c>
      <c r="E4464" s="14">
        <f>data_filtered[[#This Row],[test_year]]-data_filtered[[#This Row],[model_year]]</f>
        <v>8</v>
      </c>
      <c r="F4464" s="14">
        <v>49</v>
      </c>
      <c r="G4464" s="14">
        <v>3</v>
      </c>
      <c r="H4464" s="14">
        <v>52</v>
      </c>
      <c r="I4464" s="14">
        <v>5.7692307692307702E-2</v>
      </c>
    </row>
    <row r="4465" spans="1:9" x14ac:dyDescent="0.35">
      <c r="A4465" s="14">
        <v>2015</v>
      </c>
      <c r="B4465" s="14" t="s">
        <v>186</v>
      </c>
      <c r="C4465" s="14" t="s">
        <v>236</v>
      </c>
      <c r="D4465" s="14">
        <v>2008</v>
      </c>
      <c r="E4465" s="14">
        <f>data_filtered[[#This Row],[test_year]]-data_filtered[[#This Row],[model_year]]</f>
        <v>7</v>
      </c>
      <c r="F4465" s="14">
        <v>49</v>
      </c>
      <c r="G4465" s="14">
        <v>3</v>
      </c>
      <c r="H4465" s="14">
        <v>52</v>
      </c>
      <c r="I4465" s="14">
        <v>5.7692307692307702E-2</v>
      </c>
    </row>
    <row r="4466" spans="1:9" x14ac:dyDescent="0.35">
      <c r="A4466" s="14">
        <v>2016</v>
      </c>
      <c r="B4466" s="14" t="s">
        <v>186</v>
      </c>
      <c r="C4466" s="14" t="s">
        <v>187</v>
      </c>
      <c r="D4466" s="14">
        <v>2009</v>
      </c>
      <c r="E4466" s="14">
        <f>data_filtered[[#This Row],[test_year]]-data_filtered[[#This Row],[model_year]]</f>
        <v>7</v>
      </c>
      <c r="F4466" s="14">
        <v>49</v>
      </c>
      <c r="G4466" s="14">
        <v>3</v>
      </c>
      <c r="H4466" s="14">
        <v>52</v>
      </c>
      <c r="I4466" s="14">
        <v>5.7692307692307702E-2</v>
      </c>
    </row>
    <row r="4467" spans="1:9" x14ac:dyDescent="0.35">
      <c r="A4467" s="13">
        <v>2016</v>
      </c>
      <c r="B4467" s="13" t="s">
        <v>33</v>
      </c>
      <c r="C4467" s="13" t="s">
        <v>235</v>
      </c>
      <c r="D4467" s="13">
        <v>2004</v>
      </c>
      <c r="E4467" s="14">
        <f>data_filtered[[#This Row],[test_year]]-data_filtered[[#This Row],[model_year]]</f>
        <v>12</v>
      </c>
      <c r="F4467" s="13">
        <v>49</v>
      </c>
      <c r="G4467" s="13">
        <v>3</v>
      </c>
      <c r="H4467" s="13">
        <v>52</v>
      </c>
      <c r="I4467" s="13">
        <v>5.7692307692307702E-2</v>
      </c>
    </row>
    <row r="4468" spans="1:9" x14ac:dyDescent="0.35">
      <c r="A4468" s="13">
        <v>2017</v>
      </c>
      <c r="B4468" s="13" t="s">
        <v>24</v>
      </c>
      <c r="C4468" s="13" t="s">
        <v>169</v>
      </c>
      <c r="D4468" s="13">
        <v>2011</v>
      </c>
      <c r="E4468" s="14">
        <f>data_filtered[[#This Row],[test_year]]-data_filtered[[#This Row],[model_year]]</f>
        <v>6</v>
      </c>
      <c r="F4468" s="13">
        <v>49</v>
      </c>
      <c r="G4468" s="13">
        <v>3</v>
      </c>
      <c r="H4468" s="13">
        <v>52</v>
      </c>
      <c r="I4468" s="13">
        <v>5.7692307692307702E-2</v>
      </c>
    </row>
    <row r="4469" spans="1:9" x14ac:dyDescent="0.35">
      <c r="A4469" s="14">
        <v>2017</v>
      </c>
      <c r="B4469" s="14" t="s">
        <v>42</v>
      </c>
      <c r="C4469" s="14" t="s">
        <v>66</v>
      </c>
      <c r="D4469" s="14">
        <v>2003</v>
      </c>
      <c r="E4469" s="14">
        <f>data_filtered[[#This Row],[test_year]]-data_filtered[[#This Row],[model_year]]</f>
        <v>14</v>
      </c>
      <c r="F4469" s="14">
        <v>49</v>
      </c>
      <c r="G4469" s="14">
        <v>3</v>
      </c>
      <c r="H4469" s="14">
        <v>52</v>
      </c>
      <c r="I4469" s="14">
        <v>5.7692307692307702E-2</v>
      </c>
    </row>
    <row r="4470" spans="1:9" x14ac:dyDescent="0.35">
      <c r="A4470" s="14">
        <v>2017</v>
      </c>
      <c r="B4470" s="14" t="s">
        <v>30</v>
      </c>
      <c r="C4470" s="14" t="s">
        <v>44</v>
      </c>
      <c r="D4470" s="14">
        <v>2008</v>
      </c>
      <c r="E4470" s="14">
        <f>data_filtered[[#This Row],[test_year]]-data_filtered[[#This Row],[model_year]]</f>
        <v>9</v>
      </c>
      <c r="F4470" s="14">
        <v>131</v>
      </c>
      <c r="G4470" s="14">
        <v>8</v>
      </c>
      <c r="H4470" s="14">
        <v>139</v>
      </c>
      <c r="I4470" s="14">
        <v>5.7553956834532398E-2</v>
      </c>
    </row>
    <row r="4471" spans="1:9" x14ac:dyDescent="0.35">
      <c r="A4471" s="14">
        <v>2014</v>
      </c>
      <c r="B4471" s="14" t="s">
        <v>24</v>
      </c>
      <c r="C4471" s="14" t="s">
        <v>41</v>
      </c>
      <c r="D4471" s="14">
        <v>2006</v>
      </c>
      <c r="E4471" s="14">
        <f>data_filtered[[#This Row],[test_year]]-data_filtered[[#This Row],[model_year]]</f>
        <v>8</v>
      </c>
      <c r="F4471" s="14">
        <v>295</v>
      </c>
      <c r="G4471" s="14">
        <v>18</v>
      </c>
      <c r="H4471" s="14">
        <v>313</v>
      </c>
      <c r="I4471" s="14">
        <v>5.7507987220447303E-2</v>
      </c>
    </row>
    <row r="4472" spans="1:9" x14ac:dyDescent="0.35">
      <c r="A4472" s="13">
        <v>2017</v>
      </c>
      <c r="B4472" s="13" t="s">
        <v>33</v>
      </c>
      <c r="C4472" s="13" t="s">
        <v>34</v>
      </c>
      <c r="D4472" s="13">
        <v>2008</v>
      </c>
      <c r="E4472" s="14">
        <f>data_filtered[[#This Row],[test_year]]-data_filtered[[#This Row],[model_year]]</f>
        <v>9</v>
      </c>
      <c r="F4472" s="13">
        <v>246</v>
      </c>
      <c r="G4472" s="13">
        <v>15</v>
      </c>
      <c r="H4472" s="13">
        <v>261</v>
      </c>
      <c r="I4472" s="13">
        <v>5.7471264367816098E-2</v>
      </c>
    </row>
    <row r="4473" spans="1:9" x14ac:dyDescent="0.35">
      <c r="A4473" s="13">
        <v>2013</v>
      </c>
      <c r="B4473" s="13" t="s">
        <v>24</v>
      </c>
      <c r="C4473" s="13" t="s">
        <v>169</v>
      </c>
      <c r="D4473" s="13">
        <v>2007</v>
      </c>
      <c r="E4473" s="14">
        <f>data_filtered[[#This Row],[test_year]]-data_filtered[[#This Row],[model_year]]</f>
        <v>6</v>
      </c>
      <c r="F4473" s="13">
        <v>82</v>
      </c>
      <c r="G4473" s="13">
        <v>5</v>
      </c>
      <c r="H4473" s="13">
        <v>87</v>
      </c>
      <c r="I4473" s="13">
        <v>5.7471264367816098E-2</v>
      </c>
    </row>
    <row r="4474" spans="1:9" x14ac:dyDescent="0.35">
      <c r="A4474" s="13">
        <v>2016</v>
      </c>
      <c r="B4474" s="13" t="s">
        <v>26</v>
      </c>
      <c r="C4474" s="13" t="s">
        <v>133</v>
      </c>
      <c r="D4474" s="13">
        <v>2008</v>
      </c>
      <c r="E4474" s="14">
        <f>data_filtered[[#This Row],[test_year]]-data_filtered[[#This Row],[model_year]]</f>
        <v>8</v>
      </c>
      <c r="F4474" s="13">
        <v>82</v>
      </c>
      <c r="G4474" s="13">
        <v>5</v>
      </c>
      <c r="H4474" s="13">
        <v>87</v>
      </c>
      <c r="I4474" s="13">
        <v>5.7471264367816098E-2</v>
      </c>
    </row>
    <row r="4475" spans="1:9" x14ac:dyDescent="0.35">
      <c r="A4475" s="13">
        <v>2014</v>
      </c>
      <c r="B4475" s="13" t="s">
        <v>30</v>
      </c>
      <c r="C4475" s="13" t="s">
        <v>36</v>
      </c>
      <c r="D4475" s="13">
        <v>2005</v>
      </c>
      <c r="E4475" s="14">
        <f>data_filtered[[#This Row],[test_year]]-data_filtered[[#This Row],[model_year]]</f>
        <v>9</v>
      </c>
      <c r="F4475" s="13">
        <v>230</v>
      </c>
      <c r="G4475" s="13">
        <v>14</v>
      </c>
      <c r="H4475" s="13">
        <v>244</v>
      </c>
      <c r="I4475" s="13">
        <v>5.7377049180327898E-2</v>
      </c>
    </row>
    <row r="4476" spans="1:9" x14ac:dyDescent="0.35">
      <c r="A4476" s="13">
        <v>2013</v>
      </c>
      <c r="B4476" s="13" t="s">
        <v>98</v>
      </c>
      <c r="C4476" s="13" t="s">
        <v>99</v>
      </c>
      <c r="D4476" s="13">
        <v>2003</v>
      </c>
      <c r="E4476" s="14">
        <f>data_filtered[[#This Row],[test_year]]-data_filtered[[#This Row],[model_year]]</f>
        <v>10</v>
      </c>
      <c r="F4476" s="13">
        <v>148</v>
      </c>
      <c r="G4476" s="13">
        <v>9</v>
      </c>
      <c r="H4476" s="13">
        <v>157</v>
      </c>
      <c r="I4476" s="13">
        <v>5.7324840764331197E-2</v>
      </c>
    </row>
    <row r="4477" spans="1:9" x14ac:dyDescent="0.35">
      <c r="A4477" s="13">
        <v>2014</v>
      </c>
      <c r="B4477" s="13" t="s">
        <v>24</v>
      </c>
      <c r="C4477" s="13" t="s">
        <v>46</v>
      </c>
      <c r="D4477" s="13">
        <v>2011</v>
      </c>
      <c r="E4477" s="14">
        <f>data_filtered[[#This Row],[test_year]]-data_filtered[[#This Row],[model_year]]</f>
        <v>3</v>
      </c>
      <c r="F4477" s="13">
        <v>148</v>
      </c>
      <c r="G4477" s="13">
        <v>9</v>
      </c>
      <c r="H4477" s="13">
        <v>157</v>
      </c>
      <c r="I4477" s="13">
        <v>5.7324840764331197E-2</v>
      </c>
    </row>
    <row r="4478" spans="1:9" x14ac:dyDescent="0.35">
      <c r="A4478" s="13">
        <v>2015</v>
      </c>
      <c r="B4478" s="13" t="s">
        <v>24</v>
      </c>
      <c r="C4478" s="13" t="s">
        <v>46</v>
      </c>
      <c r="D4478" s="13">
        <v>2009</v>
      </c>
      <c r="E4478" s="14">
        <f>data_filtered[[#This Row],[test_year]]-data_filtered[[#This Row],[model_year]]</f>
        <v>6</v>
      </c>
      <c r="F4478" s="13">
        <v>148</v>
      </c>
      <c r="G4478" s="13">
        <v>9</v>
      </c>
      <c r="H4478" s="13">
        <v>157</v>
      </c>
      <c r="I4478" s="13">
        <v>5.7324840764331197E-2</v>
      </c>
    </row>
    <row r="4479" spans="1:9" x14ac:dyDescent="0.35">
      <c r="A4479" s="14">
        <v>2016</v>
      </c>
      <c r="B4479" s="14" t="s">
        <v>30</v>
      </c>
      <c r="C4479" s="14" t="s">
        <v>36</v>
      </c>
      <c r="D4479" s="14">
        <v>2007</v>
      </c>
      <c r="E4479" s="14">
        <f>data_filtered[[#This Row],[test_year]]-data_filtered[[#This Row],[model_year]]</f>
        <v>9</v>
      </c>
      <c r="F4479" s="14">
        <v>231</v>
      </c>
      <c r="G4479" s="14">
        <v>14</v>
      </c>
      <c r="H4479" s="14">
        <v>245</v>
      </c>
      <c r="I4479" s="14">
        <v>5.7142857142857099E-2</v>
      </c>
    </row>
    <row r="4480" spans="1:9" x14ac:dyDescent="0.35">
      <c r="A4480" s="13">
        <v>2013</v>
      </c>
      <c r="B4480" s="13" t="s">
        <v>37</v>
      </c>
      <c r="C4480" s="13" t="s">
        <v>38</v>
      </c>
      <c r="D4480" s="13">
        <v>2006</v>
      </c>
      <c r="E4480" s="14">
        <f>data_filtered[[#This Row],[test_year]]-data_filtered[[#This Row],[model_year]]</f>
        <v>7</v>
      </c>
      <c r="F4480" s="13">
        <v>132</v>
      </c>
      <c r="G4480" s="13">
        <v>8</v>
      </c>
      <c r="H4480" s="13">
        <v>140</v>
      </c>
      <c r="I4480" s="13">
        <v>5.7142857142857099E-2</v>
      </c>
    </row>
    <row r="4481" spans="1:9" x14ac:dyDescent="0.35">
      <c r="A4481" s="14">
        <v>2016</v>
      </c>
      <c r="B4481" s="14" t="s">
        <v>52</v>
      </c>
      <c r="C4481" s="14" t="s">
        <v>83</v>
      </c>
      <c r="D4481" s="14">
        <v>2015</v>
      </c>
      <c r="E4481" s="14">
        <f>data_filtered[[#This Row],[test_year]]-data_filtered[[#This Row],[model_year]]</f>
        <v>1</v>
      </c>
      <c r="F4481" s="14">
        <v>132</v>
      </c>
      <c r="G4481" s="14">
        <v>8</v>
      </c>
      <c r="H4481" s="14">
        <v>140</v>
      </c>
      <c r="I4481" s="14">
        <v>5.7142857142857099E-2</v>
      </c>
    </row>
    <row r="4482" spans="1:9" x14ac:dyDescent="0.35">
      <c r="A4482" s="14">
        <v>2014</v>
      </c>
      <c r="B4482" s="14" t="s">
        <v>67</v>
      </c>
      <c r="C4482" s="14" t="s">
        <v>77</v>
      </c>
      <c r="D4482" s="14">
        <v>2006</v>
      </c>
      <c r="E4482" s="14">
        <f>data_filtered[[#This Row],[test_year]]-data_filtered[[#This Row],[model_year]]</f>
        <v>8</v>
      </c>
      <c r="F4482" s="14">
        <v>99</v>
      </c>
      <c r="G4482" s="14">
        <v>6</v>
      </c>
      <c r="H4482" s="14">
        <v>105</v>
      </c>
      <c r="I4482" s="14">
        <v>5.7142857142857099E-2</v>
      </c>
    </row>
    <row r="4483" spans="1:9" x14ac:dyDescent="0.35">
      <c r="A4483" s="13">
        <v>2013</v>
      </c>
      <c r="B4483" s="13" t="s">
        <v>24</v>
      </c>
      <c r="C4483" s="13" t="s">
        <v>188</v>
      </c>
      <c r="D4483" s="13">
        <v>2002</v>
      </c>
      <c r="E4483" s="14">
        <f>data_filtered[[#This Row],[test_year]]-data_filtered[[#This Row],[model_year]]</f>
        <v>11</v>
      </c>
      <c r="F4483" s="13">
        <v>66</v>
      </c>
      <c r="G4483" s="13">
        <v>4</v>
      </c>
      <c r="H4483" s="13">
        <v>70</v>
      </c>
      <c r="I4483" s="13">
        <v>5.7142857142857099E-2</v>
      </c>
    </row>
    <row r="4484" spans="1:9" x14ac:dyDescent="0.35">
      <c r="A4484" s="14">
        <v>2014</v>
      </c>
      <c r="B4484" s="14" t="s">
        <v>24</v>
      </c>
      <c r="C4484" s="14" t="s">
        <v>188</v>
      </c>
      <c r="D4484" s="14">
        <v>2002</v>
      </c>
      <c r="E4484" s="14">
        <f>data_filtered[[#This Row],[test_year]]-data_filtered[[#This Row],[model_year]]</f>
        <v>12</v>
      </c>
      <c r="F4484" s="14">
        <v>66</v>
      </c>
      <c r="G4484" s="14">
        <v>4</v>
      </c>
      <c r="H4484" s="14">
        <v>70</v>
      </c>
      <c r="I4484" s="14">
        <v>5.7142857142857099E-2</v>
      </c>
    </row>
    <row r="4485" spans="1:9" x14ac:dyDescent="0.35">
      <c r="A4485" s="14">
        <v>2014</v>
      </c>
      <c r="B4485" s="14" t="s">
        <v>37</v>
      </c>
      <c r="C4485" s="14" t="s">
        <v>157</v>
      </c>
      <c r="D4485" s="14">
        <v>2007</v>
      </c>
      <c r="E4485" s="14">
        <f>data_filtered[[#This Row],[test_year]]-data_filtered[[#This Row],[model_year]]</f>
        <v>7</v>
      </c>
      <c r="F4485" s="14">
        <v>66</v>
      </c>
      <c r="G4485" s="14">
        <v>4</v>
      </c>
      <c r="H4485" s="14">
        <v>70</v>
      </c>
      <c r="I4485" s="14">
        <v>5.7142857142857099E-2</v>
      </c>
    </row>
    <row r="4486" spans="1:9" x14ac:dyDescent="0.35">
      <c r="A4486" s="13">
        <v>2015</v>
      </c>
      <c r="B4486" s="13" t="s">
        <v>26</v>
      </c>
      <c r="C4486" s="13" t="s">
        <v>111</v>
      </c>
      <c r="D4486" s="13">
        <v>2003</v>
      </c>
      <c r="E4486" s="14">
        <f>data_filtered[[#This Row],[test_year]]-data_filtered[[#This Row],[model_year]]</f>
        <v>12</v>
      </c>
      <c r="F4486" s="13">
        <v>66</v>
      </c>
      <c r="G4486" s="13">
        <v>4</v>
      </c>
      <c r="H4486" s="13">
        <v>70</v>
      </c>
      <c r="I4486" s="13">
        <v>5.7142857142857099E-2</v>
      </c>
    </row>
    <row r="4487" spans="1:9" x14ac:dyDescent="0.35">
      <c r="A4487" s="14">
        <v>2017</v>
      </c>
      <c r="B4487" s="14" t="s">
        <v>24</v>
      </c>
      <c r="C4487" s="14" t="s">
        <v>122</v>
      </c>
      <c r="D4487" s="14">
        <v>2002</v>
      </c>
      <c r="E4487" s="14">
        <f>data_filtered[[#This Row],[test_year]]-data_filtered[[#This Row],[model_year]]</f>
        <v>15</v>
      </c>
      <c r="F4487" s="14">
        <v>66</v>
      </c>
      <c r="G4487" s="14">
        <v>4</v>
      </c>
      <c r="H4487" s="14">
        <v>70</v>
      </c>
      <c r="I4487" s="14">
        <v>5.7142857142857099E-2</v>
      </c>
    </row>
    <row r="4488" spans="1:9" x14ac:dyDescent="0.35">
      <c r="A4488" s="14">
        <v>2017</v>
      </c>
      <c r="B4488" s="14" t="s">
        <v>158</v>
      </c>
      <c r="C4488" s="14" t="s">
        <v>175</v>
      </c>
      <c r="D4488" s="14">
        <v>2013</v>
      </c>
      <c r="E4488" s="14">
        <f>data_filtered[[#This Row],[test_year]]-data_filtered[[#This Row],[model_year]]</f>
        <v>4</v>
      </c>
      <c r="F4488" s="14">
        <v>66</v>
      </c>
      <c r="G4488" s="14">
        <v>4</v>
      </c>
      <c r="H4488" s="14">
        <v>70</v>
      </c>
      <c r="I4488" s="14">
        <v>5.7142857142857099E-2</v>
      </c>
    </row>
    <row r="4489" spans="1:9" x14ac:dyDescent="0.35">
      <c r="A4489" s="14">
        <v>2015</v>
      </c>
      <c r="B4489" s="14" t="s">
        <v>24</v>
      </c>
      <c r="C4489" s="14" t="s">
        <v>46</v>
      </c>
      <c r="D4489" s="14">
        <v>2007</v>
      </c>
      <c r="E4489" s="14">
        <f>data_filtered[[#This Row],[test_year]]-data_filtered[[#This Row],[model_year]]</f>
        <v>8</v>
      </c>
      <c r="F4489" s="14">
        <v>215</v>
      </c>
      <c r="G4489" s="14">
        <v>13</v>
      </c>
      <c r="H4489" s="14">
        <v>228</v>
      </c>
      <c r="I4489" s="14">
        <v>5.7017543859649099E-2</v>
      </c>
    </row>
    <row r="4490" spans="1:9" x14ac:dyDescent="0.35">
      <c r="A4490" s="14">
        <v>2013</v>
      </c>
      <c r="B4490" s="14" t="s">
        <v>30</v>
      </c>
      <c r="C4490" s="14" t="s">
        <v>44</v>
      </c>
      <c r="D4490" s="14">
        <v>2010</v>
      </c>
      <c r="E4490" s="14">
        <f>data_filtered[[#This Row],[test_year]]-data_filtered[[#This Row],[model_year]]</f>
        <v>3</v>
      </c>
      <c r="F4490" s="14">
        <v>298</v>
      </c>
      <c r="G4490" s="14">
        <v>18</v>
      </c>
      <c r="H4490" s="14">
        <v>316</v>
      </c>
      <c r="I4490" s="14">
        <v>5.6962025316455701E-2</v>
      </c>
    </row>
    <row r="4491" spans="1:9" x14ac:dyDescent="0.35">
      <c r="A4491" s="14">
        <v>2017</v>
      </c>
      <c r="B4491" s="14" t="s">
        <v>67</v>
      </c>
      <c r="C4491" s="14" t="s">
        <v>68</v>
      </c>
      <c r="D4491" s="14">
        <v>2010</v>
      </c>
      <c r="E4491" s="14">
        <f>data_filtered[[#This Row],[test_year]]-data_filtered[[#This Row],[model_year]]</f>
        <v>7</v>
      </c>
      <c r="F4491" s="14">
        <v>149</v>
      </c>
      <c r="G4491" s="14">
        <v>9</v>
      </c>
      <c r="H4491" s="14">
        <v>158</v>
      </c>
      <c r="I4491" s="14">
        <v>5.6962025316455701E-2</v>
      </c>
    </row>
    <row r="4492" spans="1:9" x14ac:dyDescent="0.35">
      <c r="A4492" s="14">
        <v>2014</v>
      </c>
      <c r="B4492" s="14" t="s">
        <v>92</v>
      </c>
      <c r="C4492" s="14" t="s">
        <v>167</v>
      </c>
      <c r="D4492" s="14">
        <v>2006</v>
      </c>
      <c r="E4492" s="14">
        <f>data_filtered[[#This Row],[test_year]]-data_filtered[[#This Row],[model_year]]</f>
        <v>8</v>
      </c>
      <c r="F4492" s="14">
        <v>83</v>
      </c>
      <c r="G4492" s="14">
        <v>5</v>
      </c>
      <c r="H4492" s="14">
        <v>88</v>
      </c>
      <c r="I4492" s="14">
        <v>5.6818181818181802E-2</v>
      </c>
    </row>
    <row r="4493" spans="1:9" x14ac:dyDescent="0.35">
      <c r="A4493" s="13">
        <v>2016</v>
      </c>
      <c r="B4493" s="13" t="s">
        <v>52</v>
      </c>
      <c r="C4493" s="13" t="s">
        <v>62</v>
      </c>
      <c r="D4493" s="13">
        <v>2013</v>
      </c>
      <c r="E4493" s="14">
        <f>data_filtered[[#This Row],[test_year]]-data_filtered[[#This Row],[model_year]]</f>
        <v>3</v>
      </c>
      <c r="F4493" s="13">
        <v>83</v>
      </c>
      <c r="G4493" s="13">
        <v>5</v>
      </c>
      <c r="H4493" s="13">
        <v>88</v>
      </c>
      <c r="I4493" s="13">
        <v>5.6818181818181802E-2</v>
      </c>
    </row>
    <row r="4494" spans="1:9" x14ac:dyDescent="0.35">
      <c r="A4494" s="14">
        <v>2017</v>
      </c>
      <c r="B4494" s="14" t="s">
        <v>42</v>
      </c>
      <c r="C4494" s="14" t="s">
        <v>182</v>
      </c>
      <c r="D4494" s="14">
        <v>2005</v>
      </c>
      <c r="E4494" s="14">
        <f>data_filtered[[#This Row],[test_year]]-data_filtered[[#This Row],[model_year]]</f>
        <v>12</v>
      </c>
      <c r="F4494" s="14">
        <v>83</v>
      </c>
      <c r="G4494" s="14">
        <v>5</v>
      </c>
      <c r="H4494" s="14">
        <v>88</v>
      </c>
      <c r="I4494" s="14">
        <v>5.6818181818181802E-2</v>
      </c>
    </row>
    <row r="4495" spans="1:9" x14ac:dyDescent="0.35">
      <c r="A4495" s="13">
        <v>2017</v>
      </c>
      <c r="B4495" s="13" t="s">
        <v>33</v>
      </c>
      <c r="C4495" s="13" t="s">
        <v>97</v>
      </c>
      <c r="D4495" s="13">
        <v>2016</v>
      </c>
      <c r="E4495" s="14">
        <f>data_filtered[[#This Row],[test_year]]-data_filtered[[#This Row],[model_year]]</f>
        <v>1</v>
      </c>
      <c r="F4495" s="13">
        <v>183</v>
      </c>
      <c r="G4495" s="13">
        <v>11</v>
      </c>
      <c r="H4495" s="13">
        <v>194</v>
      </c>
      <c r="I4495" s="13">
        <v>5.6701030927835003E-2</v>
      </c>
    </row>
    <row r="4496" spans="1:9" x14ac:dyDescent="0.35">
      <c r="A4496" s="13">
        <v>2013</v>
      </c>
      <c r="B4496" s="13" t="s">
        <v>30</v>
      </c>
      <c r="C4496" s="13" t="s">
        <v>32</v>
      </c>
      <c r="D4496" s="13">
        <v>2004</v>
      </c>
      <c r="E4496" s="14">
        <f>data_filtered[[#This Row],[test_year]]-data_filtered[[#This Row],[model_year]]</f>
        <v>9</v>
      </c>
      <c r="F4496" s="13">
        <v>100</v>
      </c>
      <c r="G4496" s="13">
        <v>6</v>
      </c>
      <c r="H4496" s="13">
        <v>106</v>
      </c>
      <c r="I4496" s="13">
        <v>5.6603773584905703E-2</v>
      </c>
    </row>
    <row r="4497" spans="1:9" x14ac:dyDescent="0.35">
      <c r="A4497" s="13">
        <v>2017</v>
      </c>
      <c r="B4497" s="13" t="s">
        <v>98</v>
      </c>
      <c r="C4497" s="13" t="s">
        <v>41</v>
      </c>
      <c r="D4497" s="13">
        <v>2007</v>
      </c>
      <c r="E4497" s="14">
        <f>data_filtered[[#This Row],[test_year]]-data_filtered[[#This Row],[model_year]]</f>
        <v>10</v>
      </c>
      <c r="F4497" s="13">
        <v>100</v>
      </c>
      <c r="G4497" s="13">
        <v>6</v>
      </c>
      <c r="H4497" s="13">
        <v>106</v>
      </c>
      <c r="I4497" s="13">
        <v>5.6603773584905703E-2</v>
      </c>
    </row>
    <row r="4498" spans="1:9" x14ac:dyDescent="0.35">
      <c r="A4498" s="14">
        <v>2017</v>
      </c>
      <c r="B4498" s="14" t="s">
        <v>26</v>
      </c>
      <c r="C4498" s="14" t="s">
        <v>100</v>
      </c>
      <c r="D4498" s="14">
        <v>2006</v>
      </c>
      <c r="E4498" s="14">
        <f>data_filtered[[#This Row],[test_year]]-data_filtered[[#This Row],[model_year]]</f>
        <v>11</v>
      </c>
      <c r="F4498" s="14">
        <v>100</v>
      </c>
      <c r="G4498" s="14">
        <v>6</v>
      </c>
      <c r="H4498" s="14">
        <v>106</v>
      </c>
      <c r="I4498" s="14">
        <v>5.6603773584905703E-2</v>
      </c>
    </row>
    <row r="4499" spans="1:9" x14ac:dyDescent="0.35">
      <c r="A4499" s="14">
        <v>2013</v>
      </c>
      <c r="B4499" s="14" t="s">
        <v>26</v>
      </c>
      <c r="C4499" s="14" t="s">
        <v>201</v>
      </c>
      <c r="D4499" s="14">
        <v>2001</v>
      </c>
      <c r="E4499" s="14">
        <f>data_filtered[[#This Row],[test_year]]-data_filtered[[#This Row],[model_year]]</f>
        <v>12</v>
      </c>
      <c r="F4499" s="14">
        <v>50</v>
      </c>
      <c r="G4499" s="14">
        <v>3</v>
      </c>
      <c r="H4499" s="14">
        <v>53</v>
      </c>
      <c r="I4499" s="14">
        <v>5.6603773584905703E-2</v>
      </c>
    </row>
    <row r="4500" spans="1:9" x14ac:dyDescent="0.35">
      <c r="A4500" s="14">
        <v>2014</v>
      </c>
      <c r="B4500" s="14" t="s">
        <v>67</v>
      </c>
      <c r="C4500" s="14" t="s">
        <v>139</v>
      </c>
      <c r="D4500" s="14">
        <v>2011</v>
      </c>
      <c r="E4500" s="14">
        <f>data_filtered[[#This Row],[test_year]]-data_filtered[[#This Row],[model_year]]</f>
        <v>3</v>
      </c>
      <c r="F4500" s="14">
        <v>50</v>
      </c>
      <c r="G4500" s="14">
        <v>3</v>
      </c>
      <c r="H4500" s="14">
        <v>53</v>
      </c>
      <c r="I4500" s="14">
        <v>5.6603773584905703E-2</v>
      </c>
    </row>
    <row r="4501" spans="1:9" x14ac:dyDescent="0.35">
      <c r="A4501" s="13">
        <v>2014</v>
      </c>
      <c r="B4501" s="13" t="s">
        <v>92</v>
      </c>
      <c r="C4501" s="13" t="s">
        <v>218</v>
      </c>
      <c r="D4501" s="13">
        <v>2013</v>
      </c>
      <c r="E4501" s="14">
        <f>data_filtered[[#This Row],[test_year]]-data_filtered[[#This Row],[model_year]]</f>
        <v>1</v>
      </c>
      <c r="F4501" s="13">
        <v>50</v>
      </c>
      <c r="G4501" s="13">
        <v>3</v>
      </c>
      <c r="H4501" s="13">
        <v>53</v>
      </c>
      <c r="I4501" s="13">
        <v>5.6603773584905703E-2</v>
      </c>
    </row>
    <row r="4502" spans="1:9" x14ac:dyDescent="0.35">
      <c r="A4502" s="13">
        <v>2015</v>
      </c>
      <c r="B4502" s="13" t="s">
        <v>190</v>
      </c>
      <c r="C4502" s="13" t="s">
        <v>219</v>
      </c>
      <c r="D4502" s="13">
        <v>2007</v>
      </c>
      <c r="E4502" s="14">
        <f>data_filtered[[#This Row],[test_year]]-data_filtered[[#This Row],[model_year]]</f>
        <v>8</v>
      </c>
      <c r="F4502" s="13">
        <v>50</v>
      </c>
      <c r="G4502" s="13">
        <v>3</v>
      </c>
      <c r="H4502" s="13">
        <v>53</v>
      </c>
      <c r="I4502" s="13">
        <v>5.6603773584905703E-2</v>
      </c>
    </row>
    <row r="4503" spans="1:9" x14ac:dyDescent="0.35">
      <c r="A4503" s="13">
        <v>2016</v>
      </c>
      <c r="B4503" s="13" t="s">
        <v>180</v>
      </c>
      <c r="C4503" s="13" t="s">
        <v>294</v>
      </c>
      <c r="D4503" s="13">
        <v>2002</v>
      </c>
      <c r="E4503" s="14">
        <f>data_filtered[[#This Row],[test_year]]-data_filtered[[#This Row],[model_year]]</f>
        <v>14</v>
      </c>
      <c r="F4503" s="13">
        <v>50</v>
      </c>
      <c r="G4503" s="13">
        <v>3</v>
      </c>
      <c r="H4503" s="13">
        <v>53</v>
      </c>
      <c r="I4503" s="13">
        <v>5.6603773584905703E-2</v>
      </c>
    </row>
    <row r="4504" spans="1:9" x14ac:dyDescent="0.35">
      <c r="A4504" s="13">
        <v>2016</v>
      </c>
      <c r="B4504" s="13" t="s">
        <v>24</v>
      </c>
      <c r="C4504" s="13" t="s">
        <v>268</v>
      </c>
      <c r="D4504" s="13">
        <v>2008</v>
      </c>
      <c r="E4504" s="14">
        <f>data_filtered[[#This Row],[test_year]]-data_filtered[[#This Row],[model_year]]</f>
        <v>8</v>
      </c>
      <c r="F4504" s="13">
        <v>50</v>
      </c>
      <c r="G4504" s="13">
        <v>3</v>
      </c>
      <c r="H4504" s="13">
        <v>53</v>
      </c>
      <c r="I4504" s="13">
        <v>5.6603773584905703E-2</v>
      </c>
    </row>
    <row r="4505" spans="1:9" x14ac:dyDescent="0.35">
      <c r="A4505" s="13">
        <v>2016</v>
      </c>
      <c r="B4505" s="13" t="s">
        <v>136</v>
      </c>
      <c r="C4505" s="13" t="s">
        <v>369</v>
      </c>
      <c r="D4505" s="13">
        <v>2013</v>
      </c>
      <c r="E4505" s="14">
        <f>data_filtered[[#This Row],[test_year]]-data_filtered[[#This Row],[model_year]]</f>
        <v>3</v>
      </c>
      <c r="F4505" s="13">
        <v>50</v>
      </c>
      <c r="G4505" s="13">
        <v>3</v>
      </c>
      <c r="H4505" s="13">
        <v>53</v>
      </c>
      <c r="I4505" s="13">
        <v>5.6603773584905703E-2</v>
      </c>
    </row>
    <row r="4506" spans="1:9" x14ac:dyDescent="0.35">
      <c r="A4506" s="14">
        <v>2016</v>
      </c>
      <c r="B4506" s="14" t="s">
        <v>33</v>
      </c>
      <c r="C4506" s="14" t="s">
        <v>109</v>
      </c>
      <c r="D4506" s="14">
        <v>2008</v>
      </c>
      <c r="E4506" s="14">
        <f>data_filtered[[#This Row],[test_year]]-data_filtered[[#This Row],[model_year]]</f>
        <v>8</v>
      </c>
      <c r="F4506" s="14">
        <v>50</v>
      </c>
      <c r="G4506" s="14">
        <v>3</v>
      </c>
      <c r="H4506" s="14">
        <v>53</v>
      </c>
      <c r="I4506" s="14">
        <v>5.6603773584905703E-2</v>
      </c>
    </row>
    <row r="4507" spans="1:9" x14ac:dyDescent="0.35">
      <c r="A4507" s="14">
        <v>2013</v>
      </c>
      <c r="B4507" s="14" t="s">
        <v>42</v>
      </c>
      <c r="C4507" s="14" t="s">
        <v>73</v>
      </c>
      <c r="D4507" s="14">
        <v>2003</v>
      </c>
      <c r="E4507" s="14">
        <f>data_filtered[[#This Row],[test_year]]-data_filtered[[#This Row],[model_year]]</f>
        <v>10</v>
      </c>
      <c r="F4507" s="14">
        <v>217</v>
      </c>
      <c r="G4507" s="14">
        <v>13</v>
      </c>
      <c r="H4507" s="14">
        <v>230</v>
      </c>
      <c r="I4507" s="14">
        <v>5.6521739130434803E-2</v>
      </c>
    </row>
    <row r="4508" spans="1:9" x14ac:dyDescent="0.35">
      <c r="A4508" s="14">
        <v>2015</v>
      </c>
      <c r="B4508" s="14" t="s">
        <v>26</v>
      </c>
      <c r="C4508" s="14" t="s">
        <v>35</v>
      </c>
      <c r="D4508" s="14">
        <v>1998</v>
      </c>
      <c r="E4508" s="14">
        <f>data_filtered[[#This Row],[test_year]]-data_filtered[[#This Row],[model_year]]</f>
        <v>17</v>
      </c>
      <c r="F4508" s="14">
        <v>117</v>
      </c>
      <c r="G4508" s="14">
        <v>7</v>
      </c>
      <c r="H4508" s="14">
        <v>124</v>
      </c>
      <c r="I4508" s="14">
        <v>5.6451612903225798E-2</v>
      </c>
    </row>
    <row r="4509" spans="1:9" x14ac:dyDescent="0.35">
      <c r="A4509" s="14">
        <v>2014</v>
      </c>
      <c r="B4509" s="14" t="s">
        <v>52</v>
      </c>
      <c r="C4509" s="14" t="s">
        <v>62</v>
      </c>
      <c r="D4509" s="14">
        <v>2014</v>
      </c>
      <c r="E4509" s="14">
        <f>data_filtered[[#This Row],[test_year]]-data_filtered[[#This Row],[model_year]]</f>
        <v>0</v>
      </c>
      <c r="F4509" s="14">
        <v>67</v>
      </c>
      <c r="G4509" s="14">
        <v>4</v>
      </c>
      <c r="H4509" s="14">
        <v>71</v>
      </c>
      <c r="I4509" s="14">
        <v>5.63380281690141E-2</v>
      </c>
    </row>
    <row r="4510" spans="1:9" x14ac:dyDescent="0.35">
      <c r="A4510" s="13">
        <v>2014</v>
      </c>
      <c r="B4510" s="13" t="s">
        <v>30</v>
      </c>
      <c r="C4510" s="13" t="s">
        <v>85</v>
      </c>
      <c r="D4510" s="13">
        <v>2008</v>
      </c>
      <c r="E4510" s="14">
        <f>data_filtered[[#This Row],[test_year]]-data_filtered[[#This Row],[model_year]]</f>
        <v>6</v>
      </c>
      <c r="F4510" s="13">
        <v>67</v>
      </c>
      <c r="G4510" s="13">
        <v>4</v>
      </c>
      <c r="H4510" s="13">
        <v>71</v>
      </c>
      <c r="I4510" s="13">
        <v>5.63380281690141E-2</v>
      </c>
    </row>
    <row r="4511" spans="1:9" x14ac:dyDescent="0.35">
      <c r="A4511" s="13">
        <v>2014</v>
      </c>
      <c r="B4511" s="13" t="s">
        <v>33</v>
      </c>
      <c r="C4511" s="13" t="s">
        <v>86</v>
      </c>
      <c r="D4511" s="13">
        <v>2010</v>
      </c>
      <c r="E4511" s="14">
        <f>data_filtered[[#This Row],[test_year]]-data_filtered[[#This Row],[model_year]]</f>
        <v>4</v>
      </c>
      <c r="F4511" s="13">
        <v>67</v>
      </c>
      <c r="G4511" s="13">
        <v>4</v>
      </c>
      <c r="H4511" s="13">
        <v>71</v>
      </c>
      <c r="I4511" s="13">
        <v>5.63380281690141E-2</v>
      </c>
    </row>
    <row r="4512" spans="1:9" x14ac:dyDescent="0.35">
      <c r="A4512" s="14">
        <v>2015</v>
      </c>
      <c r="B4512" s="14" t="s">
        <v>30</v>
      </c>
      <c r="C4512" s="14" t="s">
        <v>163</v>
      </c>
      <c r="D4512" s="14">
        <v>2004</v>
      </c>
      <c r="E4512" s="14">
        <f>data_filtered[[#This Row],[test_year]]-data_filtered[[#This Row],[model_year]]</f>
        <v>11</v>
      </c>
      <c r="F4512" s="14">
        <v>67</v>
      </c>
      <c r="G4512" s="14">
        <v>4</v>
      </c>
      <c r="H4512" s="14">
        <v>71</v>
      </c>
      <c r="I4512" s="14">
        <v>5.63380281690141E-2</v>
      </c>
    </row>
    <row r="4513" spans="1:9" x14ac:dyDescent="0.35">
      <c r="A4513" s="13">
        <v>2015</v>
      </c>
      <c r="B4513" s="13" t="s">
        <v>190</v>
      </c>
      <c r="C4513" s="13" t="s">
        <v>191</v>
      </c>
      <c r="D4513" s="13">
        <v>2007</v>
      </c>
      <c r="E4513" s="14">
        <f>data_filtered[[#This Row],[test_year]]-data_filtered[[#This Row],[model_year]]</f>
        <v>8</v>
      </c>
      <c r="F4513" s="13">
        <v>84</v>
      </c>
      <c r="G4513" s="13">
        <v>5</v>
      </c>
      <c r="H4513" s="13">
        <v>89</v>
      </c>
      <c r="I4513" s="13">
        <v>5.6179775280898903E-2</v>
      </c>
    </row>
    <row r="4514" spans="1:9" x14ac:dyDescent="0.35">
      <c r="A4514" s="13">
        <v>2015</v>
      </c>
      <c r="B4514" s="13" t="s">
        <v>24</v>
      </c>
      <c r="C4514" s="13" t="s">
        <v>49</v>
      </c>
      <c r="D4514" s="13">
        <v>2008</v>
      </c>
      <c r="E4514" s="14">
        <f>data_filtered[[#This Row],[test_year]]-data_filtered[[#This Row],[model_year]]</f>
        <v>7</v>
      </c>
      <c r="F4514" s="13">
        <v>84</v>
      </c>
      <c r="G4514" s="13">
        <v>5</v>
      </c>
      <c r="H4514" s="13">
        <v>89</v>
      </c>
      <c r="I4514" s="13">
        <v>5.6179775280898903E-2</v>
      </c>
    </row>
    <row r="4515" spans="1:9" x14ac:dyDescent="0.35">
      <c r="A4515" s="13">
        <v>2016</v>
      </c>
      <c r="B4515" s="13" t="s">
        <v>24</v>
      </c>
      <c r="C4515" s="13" t="s">
        <v>89</v>
      </c>
      <c r="D4515" s="13">
        <v>2014</v>
      </c>
      <c r="E4515" s="14">
        <f>data_filtered[[#This Row],[test_year]]-data_filtered[[#This Row],[model_year]]</f>
        <v>2</v>
      </c>
      <c r="F4515" s="13">
        <v>84</v>
      </c>
      <c r="G4515" s="13">
        <v>5</v>
      </c>
      <c r="H4515" s="13">
        <v>89</v>
      </c>
      <c r="I4515" s="13">
        <v>5.6179775280898903E-2</v>
      </c>
    </row>
    <row r="4516" spans="1:9" x14ac:dyDescent="0.35">
      <c r="A4516" s="14">
        <v>2017</v>
      </c>
      <c r="B4516" s="14" t="s">
        <v>24</v>
      </c>
      <c r="C4516" s="14" t="s">
        <v>101</v>
      </c>
      <c r="D4516" s="14">
        <v>2013</v>
      </c>
      <c r="E4516" s="14">
        <f>data_filtered[[#This Row],[test_year]]-data_filtered[[#This Row],[model_year]]</f>
        <v>4</v>
      </c>
      <c r="F4516" s="14">
        <v>84</v>
      </c>
      <c r="G4516" s="14">
        <v>5</v>
      </c>
      <c r="H4516" s="14">
        <v>89</v>
      </c>
      <c r="I4516" s="14">
        <v>5.6179775280898903E-2</v>
      </c>
    </row>
    <row r="4517" spans="1:9" x14ac:dyDescent="0.35">
      <c r="A4517" s="13">
        <v>2013</v>
      </c>
      <c r="B4517" s="13" t="s">
        <v>30</v>
      </c>
      <c r="C4517" s="13" t="s">
        <v>85</v>
      </c>
      <c r="D4517" s="13">
        <v>2003</v>
      </c>
      <c r="E4517" s="14">
        <f>data_filtered[[#This Row],[test_year]]-data_filtered[[#This Row],[model_year]]</f>
        <v>10</v>
      </c>
      <c r="F4517" s="13">
        <v>202</v>
      </c>
      <c r="G4517" s="13">
        <v>12</v>
      </c>
      <c r="H4517" s="13">
        <v>214</v>
      </c>
      <c r="I4517" s="13">
        <v>5.60747663551402E-2</v>
      </c>
    </row>
    <row r="4518" spans="1:9" x14ac:dyDescent="0.35">
      <c r="A4518" s="14">
        <v>2013</v>
      </c>
      <c r="B4518" s="14" t="s">
        <v>58</v>
      </c>
      <c r="C4518" s="14">
        <v>200</v>
      </c>
      <c r="D4518" s="14">
        <v>2013</v>
      </c>
      <c r="E4518" s="14">
        <f>data_filtered[[#This Row],[test_year]]-data_filtered[[#This Row],[model_year]]</f>
        <v>0</v>
      </c>
      <c r="F4518" s="14">
        <v>101</v>
      </c>
      <c r="G4518" s="14">
        <v>6</v>
      </c>
      <c r="H4518" s="14">
        <v>107</v>
      </c>
      <c r="I4518" s="14">
        <v>5.60747663551402E-2</v>
      </c>
    </row>
    <row r="4519" spans="1:9" x14ac:dyDescent="0.35">
      <c r="A4519" s="14">
        <v>2017</v>
      </c>
      <c r="B4519" s="14" t="s">
        <v>24</v>
      </c>
      <c r="C4519" s="14" t="s">
        <v>101</v>
      </c>
      <c r="D4519" s="14">
        <v>2014</v>
      </c>
      <c r="E4519" s="14">
        <f>data_filtered[[#This Row],[test_year]]-data_filtered[[#This Row],[model_year]]</f>
        <v>3</v>
      </c>
      <c r="F4519" s="14">
        <v>101</v>
      </c>
      <c r="G4519" s="14">
        <v>6</v>
      </c>
      <c r="H4519" s="14">
        <v>107</v>
      </c>
      <c r="I4519" s="14">
        <v>5.60747663551402E-2</v>
      </c>
    </row>
    <row r="4520" spans="1:9" x14ac:dyDescent="0.35">
      <c r="A4520" s="14">
        <v>2017</v>
      </c>
      <c r="B4520" s="14" t="s">
        <v>52</v>
      </c>
      <c r="C4520" s="14" t="s">
        <v>164</v>
      </c>
      <c r="D4520" s="14">
        <v>2013</v>
      </c>
      <c r="E4520" s="14">
        <f>data_filtered[[#This Row],[test_year]]-data_filtered[[#This Row],[model_year]]</f>
        <v>4</v>
      </c>
      <c r="F4520" s="14">
        <v>101</v>
      </c>
      <c r="G4520" s="14">
        <v>6</v>
      </c>
      <c r="H4520" s="14">
        <v>107</v>
      </c>
      <c r="I4520" s="14">
        <v>5.60747663551402E-2</v>
      </c>
    </row>
    <row r="4521" spans="1:9" x14ac:dyDescent="0.35">
      <c r="A4521" s="13">
        <v>2016</v>
      </c>
      <c r="B4521" s="13" t="s">
        <v>30</v>
      </c>
      <c r="C4521" s="13" t="s">
        <v>44</v>
      </c>
      <c r="D4521" s="13">
        <v>2011</v>
      </c>
      <c r="E4521" s="14">
        <f>data_filtered[[#This Row],[test_year]]-data_filtered[[#This Row],[model_year]]</f>
        <v>5</v>
      </c>
      <c r="F4521" s="13">
        <v>236</v>
      </c>
      <c r="G4521" s="13">
        <v>14</v>
      </c>
      <c r="H4521" s="13">
        <v>250</v>
      </c>
      <c r="I4521" s="13">
        <v>5.6000000000000001E-2</v>
      </c>
    </row>
    <row r="4522" spans="1:9" x14ac:dyDescent="0.35">
      <c r="A4522" s="14">
        <v>2013</v>
      </c>
      <c r="B4522" s="14" t="s">
        <v>52</v>
      </c>
      <c r="C4522" s="14" t="s">
        <v>146</v>
      </c>
      <c r="D4522" s="14">
        <v>2007</v>
      </c>
      <c r="E4522" s="14">
        <f>data_filtered[[#This Row],[test_year]]-data_filtered[[#This Row],[model_year]]</f>
        <v>6</v>
      </c>
      <c r="F4522" s="14">
        <v>135</v>
      </c>
      <c r="G4522" s="14">
        <v>8</v>
      </c>
      <c r="H4522" s="14">
        <v>143</v>
      </c>
      <c r="I4522" s="14">
        <v>5.5944055944056E-2</v>
      </c>
    </row>
    <row r="4523" spans="1:9" x14ac:dyDescent="0.35">
      <c r="A4523" s="13">
        <v>2015</v>
      </c>
      <c r="B4523" s="13" t="s">
        <v>30</v>
      </c>
      <c r="C4523" s="13" t="s">
        <v>36</v>
      </c>
      <c r="D4523" s="13">
        <v>2013</v>
      </c>
      <c r="E4523" s="14">
        <f>data_filtered[[#This Row],[test_year]]-data_filtered[[#This Row],[model_year]]</f>
        <v>2</v>
      </c>
      <c r="F4523" s="13">
        <v>287</v>
      </c>
      <c r="G4523" s="13">
        <v>17</v>
      </c>
      <c r="H4523" s="13">
        <v>304</v>
      </c>
      <c r="I4523" s="13">
        <v>5.5921052631579003E-2</v>
      </c>
    </row>
    <row r="4524" spans="1:9" x14ac:dyDescent="0.35">
      <c r="A4524" s="13">
        <v>2017</v>
      </c>
      <c r="B4524" s="13" t="s">
        <v>26</v>
      </c>
      <c r="C4524" s="13" t="s">
        <v>27</v>
      </c>
      <c r="D4524" s="13">
        <v>2006</v>
      </c>
      <c r="E4524" s="14">
        <f>data_filtered[[#This Row],[test_year]]-data_filtered[[#This Row],[model_year]]</f>
        <v>11</v>
      </c>
      <c r="F4524" s="13">
        <v>152</v>
      </c>
      <c r="G4524" s="13">
        <v>9</v>
      </c>
      <c r="H4524" s="13">
        <v>161</v>
      </c>
      <c r="I4524" s="13">
        <v>5.5900621118012403E-2</v>
      </c>
    </row>
    <row r="4525" spans="1:9" x14ac:dyDescent="0.35">
      <c r="A4525" s="13">
        <v>2015</v>
      </c>
      <c r="B4525" s="13" t="s">
        <v>24</v>
      </c>
      <c r="C4525" s="13" t="s">
        <v>57</v>
      </c>
      <c r="D4525" s="13">
        <v>2007</v>
      </c>
      <c r="E4525" s="14">
        <f>data_filtered[[#This Row],[test_year]]-data_filtered[[#This Row],[model_year]]</f>
        <v>8</v>
      </c>
      <c r="F4525" s="13">
        <v>220</v>
      </c>
      <c r="G4525" s="13">
        <v>13</v>
      </c>
      <c r="H4525" s="13">
        <v>233</v>
      </c>
      <c r="I4525" s="13">
        <v>5.5793991416309002E-2</v>
      </c>
    </row>
    <row r="4526" spans="1:9" x14ac:dyDescent="0.35">
      <c r="A4526" s="14">
        <v>2016</v>
      </c>
      <c r="B4526" s="14" t="s">
        <v>24</v>
      </c>
      <c r="C4526" s="14" t="s">
        <v>46</v>
      </c>
      <c r="D4526" s="14">
        <v>2008</v>
      </c>
      <c r="E4526" s="14">
        <f>data_filtered[[#This Row],[test_year]]-data_filtered[[#This Row],[model_year]]</f>
        <v>8</v>
      </c>
      <c r="F4526" s="14">
        <v>237</v>
      </c>
      <c r="G4526" s="14">
        <v>14</v>
      </c>
      <c r="H4526" s="14">
        <v>251</v>
      </c>
      <c r="I4526" s="14">
        <v>5.5776892430278897E-2</v>
      </c>
    </row>
    <row r="4527" spans="1:9" x14ac:dyDescent="0.35">
      <c r="A4527" s="14">
        <v>2015</v>
      </c>
      <c r="B4527" s="14" t="s">
        <v>37</v>
      </c>
      <c r="C4527" s="14" t="s">
        <v>39</v>
      </c>
      <c r="D4527" s="14">
        <v>2006</v>
      </c>
      <c r="E4527" s="14">
        <f>data_filtered[[#This Row],[test_year]]-data_filtered[[#This Row],[model_year]]</f>
        <v>9</v>
      </c>
      <c r="F4527" s="14">
        <v>288</v>
      </c>
      <c r="G4527" s="14">
        <v>17</v>
      </c>
      <c r="H4527" s="14">
        <v>305</v>
      </c>
      <c r="I4527" s="14">
        <v>5.5737704918032802E-2</v>
      </c>
    </row>
    <row r="4528" spans="1:9" x14ac:dyDescent="0.35">
      <c r="A4528" s="14">
        <v>2013</v>
      </c>
      <c r="B4528" s="14" t="s">
        <v>58</v>
      </c>
      <c r="C4528" s="14" t="s">
        <v>64</v>
      </c>
      <c r="D4528" s="14">
        <v>2007</v>
      </c>
      <c r="E4528" s="14">
        <f>data_filtered[[#This Row],[test_year]]-data_filtered[[#This Row],[model_year]]</f>
        <v>6</v>
      </c>
      <c r="F4528" s="14">
        <v>170</v>
      </c>
      <c r="G4528" s="14">
        <v>10</v>
      </c>
      <c r="H4528" s="14">
        <v>180</v>
      </c>
      <c r="I4528" s="14">
        <v>5.5555555555555601E-2</v>
      </c>
    </row>
    <row r="4529" spans="1:9" x14ac:dyDescent="0.35">
      <c r="A4529" s="14">
        <v>2017</v>
      </c>
      <c r="B4529" s="14" t="s">
        <v>26</v>
      </c>
      <c r="C4529" s="14" t="s">
        <v>78</v>
      </c>
      <c r="D4529" s="14">
        <v>2005</v>
      </c>
      <c r="E4529" s="14">
        <f>data_filtered[[#This Row],[test_year]]-data_filtered[[#This Row],[model_year]]</f>
        <v>12</v>
      </c>
      <c r="F4529" s="14">
        <v>153</v>
      </c>
      <c r="G4529" s="14">
        <v>9</v>
      </c>
      <c r="H4529" s="14">
        <v>162</v>
      </c>
      <c r="I4529" s="14">
        <v>5.5555555555555601E-2</v>
      </c>
    </row>
    <row r="4530" spans="1:9" x14ac:dyDescent="0.35">
      <c r="A4530" s="14">
        <v>2016</v>
      </c>
      <c r="B4530" s="14" t="s">
        <v>30</v>
      </c>
      <c r="C4530" s="14" t="s">
        <v>44</v>
      </c>
      <c r="D4530" s="14">
        <v>2015</v>
      </c>
      <c r="E4530" s="14">
        <f>data_filtered[[#This Row],[test_year]]-data_filtered[[#This Row],[model_year]]</f>
        <v>1</v>
      </c>
      <c r="F4530" s="14">
        <v>136</v>
      </c>
      <c r="G4530" s="14">
        <v>8</v>
      </c>
      <c r="H4530" s="14">
        <v>144</v>
      </c>
      <c r="I4530" s="14">
        <v>5.5555555555555601E-2</v>
      </c>
    </row>
    <row r="4531" spans="1:9" x14ac:dyDescent="0.35">
      <c r="A4531" s="13">
        <v>2016</v>
      </c>
      <c r="B4531" s="13" t="s">
        <v>26</v>
      </c>
      <c r="C4531" s="13" t="s">
        <v>78</v>
      </c>
      <c r="D4531" s="13">
        <v>2005</v>
      </c>
      <c r="E4531" s="14">
        <f>data_filtered[[#This Row],[test_year]]-data_filtered[[#This Row],[model_year]]</f>
        <v>11</v>
      </c>
      <c r="F4531" s="13">
        <v>136</v>
      </c>
      <c r="G4531" s="13">
        <v>8</v>
      </c>
      <c r="H4531" s="13">
        <v>144</v>
      </c>
      <c r="I4531" s="13">
        <v>5.5555555555555601E-2</v>
      </c>
    </row>
    <row r="4532" spans="1:9" x14ac:dyDescent="0.35">
      <c r="A4532" s="14">
        <v>2017</v>
      </c>
      <c r="B4532" s="14" t="s">
        <v>24</v>
      </c>
      <c r="C4532" s="14" t="s">
        <v>65</v>
      </c>
      <c r="D4532" s="14">
        <v>2011</v>
      </c>
      <c r="E4532" s="14">
        <f>data_filtered[[#This Row],[test_year]]-data_filtered[[#This Row],[model_year]]</f>
        <v>6</v>
      </c>
      <c r="F4532" s="14">
        <v>136</v>
      </c>
      <c r="G4532" s="14">
        <v>8</v>
      </c>
      <c r="H4532" s="14">
        <v>144</v>
      </c>
      <c r="I4532" s="14">
        <v>5.5555555555555601E-2</v>
      </c>
    </row>
    <row r="4533" spans="1:9" x14ac:dyDescent="0.35">
      <c r="A4533" s="13">
        <v>2014</v>
      </c>
      <c r="B4533" s="13" t="s">
        <v>67</v>
      </c>
      <c r="C4533" s="13" t="s">
        <v>123</v>
      </c>
      <c r="D4533" s="13">
        <v>2006</v>
      </c>
      <c r="E4533" s="14">
        <f>data_filtered[[#This Row],[test_year]]-data_filtered[[#This Row],[model_year]]</f>
        <v>8</v>
      </c>
      <c r="F4533" s="13">
        <v>119</v>
      </c>
      <c r="G4533" s="13">
        <v>7</v>
      </c>
      <c r="H4533" s="13">
        <v>126</v>
      </c>
      <c r="I4533" s="13">
        <v>5.5555555555555601E-2</v>
      </c>
    </row>
    <row r="4534" spans="1:9" x14ac:dyDescent="0.35">
      <c r="A4534" s="13">
        <v>2015</v>
      </c>
      <c r="B4534" s="13" t="s">
        <v>26</v>
      </c>
      <c r="C4534" s="13" t="s">
        <v>100</v>
      </c>
      <c r="D4534" s="13">
        <v>2005</v>
      </c>
      <c r="E4534" s="14">
        <f>data_filtered[[#This Row],[test_year]]-data_filtered[[#This Row],[model_year]]</f>
        <v>10</v>
      </c>
      <c r="F4534" s="13">
        <v>119</v>
      </c>
      <c r="G4534" s="13">
        <v>7</v>
      </c>
      <c r="H4534" s="13">
        <v>126</v>
      </c>
      <c r="I4534" s="13">
        <v>5.5555555555555601E-2</v>
      </c>
    </row>
    <row r="4535" spans="1:9" x14ac:dyDescent="0.35">
      <c r="A4535" s="14">
        <v>2015</v>
      </c>
      <c r="B4535" s="14" t="s">
        <v>98</v>
      </c>
      <c r="C4535" s="14" t="s">
        <v>41</v>
      </c>
      <c r="D4535" s="14">
        <v>2008</v>
      </c>
      <c r="E4535" s="14">
        <f>data_filtered[[#This Row],[test_year]]-data_filtered[[#This Row],[model_year]]</f>
        <v>7</v>
      </c>
      <c r="F4535" s="14">
        <v>102</v>
      </c>
      <c r="G4535" s="14">
        <v>6</v>
      </c>
      <c r="H4535" s="14">
        <v>108</v>
      </c>
      <c r="I4535" s="14">
        <v>5.5555555555555601E-2</v>
      </c>
    </row>
    <row r="4536" spans="1:9" x14ac:dyDescent="0.35">
      <c r="A4536" s="14">
        <v>2016</v>
      </c>
      <c r="B4536" s="14" t="s">
        <v>52</v>
      </c>
      <c r="C4536" s="14" t="s">
        <v>91</v>
      </c>
      <c r="D4536" s="14">
        <v>2013</v>
      </c>
      <c r="E4536" s="14">
        <f>data_filtered[[#This Row],[test_year]]-data_filtered[[#This Row],[model_year]]</f>
        <v>3</v>
      </c>
      <c r="F4536" s="14">
        <v>102</v>
      </c>
      <c r="G4536" s="14">
        <v>6</v>
      </c>
      <c r="H4536" s="14">
        <v>108</v>
      </c>
      <c r="I4536" s="14">
        <v>5.5555555555555601E-2</v>
      </c>
    </row>
    <row r="4537" spans="1:9" x14ac:dyDescent="0.35">
      <c r="A4537" s="14">
        <v>2017</v>
      </c>
      <c r="B4537" s="14" t="s">
        <v>30</v>
      </c>
      <c r="C4537" s="14" t="s">
        <v>160</v>
      </c>
      <c r="D4537" s="14">
        <v>2014</v>
      </c>
      <c r="E4537" s="14">
        <f>data_filtered[[#This Row],[test_year]]-data_filtered[[#This Row],[model_year]]</f>
        <v>3</v>
      </c>
      <c r="F4537" s="14">
        <v>102</v>
      </c>
      <c r="G4537" s="14">
        <v>6</v>
      </c>
      <c r="H4537" s="14">
        <v>108</v>
      </c>
      <c r="I4537" s="14">
        <v>5.5555555555555601E-2</v>
      </c>
    </row>
    <row r="4538" spans="1:9" x14ac:dyDescent="0.35">
      <c r="A4538" s="14">
        <v>2013</v>
      </c>
      <c r="B4538" s="14" t="s">
        <v>58</v>
      </c>
      <c r="C4538" s="14" t="s">
        <v>63</v>
      </c>
      <c r="D4538" s="14">
        <v>2008</v>
      </c>
      <c r="E4538" s="14">
        <f>data_filtered[[#This Row],[test_year]]-data_filtered[[#This Row],[model_year]]</f>
        <v>5</v>
      </c>
      <c r="F4538" s="14">
        <v>85</v>
      </c>
      <c r="G4538" s="14">
        <v>5</v>
      </c>
      <c r="H4538" s="14">
        <v>90</v>
      </c>
      <c r="I4538" s="14">
        <v>5.5555555555555601E-2</v>
      </c>
    </row>
    <row r="4539" spans="1:9" x14ac:dyDescent="0.35">
      <c r="A4539" s="14">
        <v>2014</v>
      </c>
      <c r="B4539" s="14" t="s">
        <v>153</v>
      </c>
      <c r="C4539" s="14" t="s">
        <v>224</v>
      </c>
      <c r="D4539" s="14">
        <v>2006</v>
      </c>
      <c r="E4539" s="14">
        <f>data_filtered[[#This Row],[test_year]]-data_filtered[[#This Row],[model_year]]</f>
        <v>8</v>
      </c>
      <c r="F4539" s="14">
        <v>85</v>
      </c>
      <c r="G4539" s="14">
        <v>5</v>
      </c>
      <c r="H4539" s="14">
        <v>90</v>
      </c>
      <c r="I4539" s="14">
        <v>5.5555555555555601E-2</v>
      </c>
    </row>
    <row r="4540" spans="1:9" x14ac:dyDescent="0.35">
      <c r="A4540" s="13">
        <v>2014</v>
      </c>
      <c r="B4540" s="13" t="s">
        <v>104</v>
      </c>
      <c r="C4540" s="13" t="s">
        <v>115</v>
      </c>
      <c r="D4540" s="13">
        <v>2007</v>
      </c>
      <c r="E4540" s="14">
        <f>data_filtered[[#This Row],[test_year]]-data_filtered[[#This Row],[model_year]]</f>
        <v>7</v>
      </c>
      <c r="F4540" s="13">
        <v>85</v>
      </c>
      <c r="G4540" s="13">
        <v>5</v>
      </c>
      <c r="H4540" s="13">
        <v>90</v>
      </c>
      <c r="I4540" s="13">
        <v>5.5555555555555601E-2</v>
      </c>
    </row>
    <row r="4541" spans="1:9" x14ac:dyDescent="0.35">
      <c r="A4541" s="14">
        <v>2014</v>
      </c>
      <c r="B4541" s="14" t="s">
        <v>26</v>
      </c>
      <c r="C4541" s="14" t="s">
        <v>133</v>
      </c>
      <c r="D4541" s="14">
        <v>2000</v>
      </c>
      <c r="E4541" s="14">
        <f>data_filtered[[#This Row],[test_year]]-data_filtered[[#This Row],[model_year]]</f>
        <v>14</v>
      </c>
      <c r="F4541" s="14">
        <v>85</v>
      </c>
      <c r="G4541" s="14">
        <v>5</v>
      </c>
      <c r="H4541" s="14">
        <v>90</v>
      </c>
      <c r="I4541" s="14">
        <v>5.5555555555555601E-2</v>
      </c>
    </row>
    <row r="4542" spans="1:9" x14ac:dyDescent="0.35">
      <c r="A4542" s="13">
        <v>2016</v>
      </c>
      <c r="B4542" s="13" t="s">
        <v>42</v>
      </c>
      <c r="C4542" s="13" t="s">
        <v>96</v>
      </c>
      <c r="D4542" s="13">
        <v>2002</v>
      </c>
      <c r="E4542" s="14">
        <f>data_filtered[[#This Row],[test_year]]-data_filtered[[#This Row],[model_year]]</f>
        <v>14</v>
      </c>
      <c r="F4542" s="13">
        <v>85</v>
      </c>
      <c r="G4542" s="13">
        <v>5</v>
      </c>
      <c r="H4542" s="13">
        <v>90</v>
      </c>
      <c r="I4542" s="13">
        <v>5.5555555555555601E-2</v>
      </c>
    </row>
    <row r="4543" spans="1:9" x14ac:dyDescent="0.35">
      <c r="A4543" s="13">
        <v>2016</v>
      </c>
      <c r="B4543" s="13" t="s">
        <v>128</v>
      </c>
      <c r="C4543" s="13" t="s">
        <v>129</v>
      </c>
      <c r="D4543" s="13">
        <v>2010</v>
      </c>
      <c r="E4543" s="14">
        <f>data_filtered[[#This Row],[test_year]]-data_filtered[[#This Row],[model_year]]</f>
        <v>6</v>
      </c>
      <c r="F4543" s="13">
        <v>85</v>
      </c>
      <c r="G4543" s="13">
        <v>5</v>
      </c>
      <c r="H4543" s="13">
        <v>90</v>
      </c>
      <c r="I4543" s="13">
        <v>5.5555555555555601E-2</v>
      </c>
    </row>
    <row r="4544" spans="1:9" x14ac:dyDescent="0.35">
      <c r="A4544" s="13">
        <v>2013</v>
      </c>
      <c r="B4544" s="13" t="s">
        <v>24</v>
      </c>
      <c r="C4544" s="13" t="s">
        <v>283</v>
      </c>
      <c r="D4544" s="13">
        <v>2000</v>
      </c>
      <c r="E4544" s="14">
        <f>data_filtered[[#This Row],[test_year]]-data_filtered[[#This Row],[model_year]]</f>
        <v>13</v>
      </c>
      <c r="F4544" s="13">
        <v>68</v>
      </c>
      <c r="G4544" s="13">
        <v>4</v>
      </c>
      <c r="H4544" s="13">
        <v>72</v>
      </c>
      <c r="I4544" s="13">
        <v>5.5555555555555601E-2</v>
      </c>
    </row>
    <row r="4545" spans="1:9" x14ac:dyDescent="0.35">
      <c r="A4545" s="14">
        <v>2013</v>
      </c>
      <c r="B4545" s="14" t="s">
        <v>30</v>
      </c>
      <c r="C4545" s="14" t="s">
        <v>264</v>
      </c>
      <c r="D4545" s="14">
        <v>2003</v>
      </c>
      <c r="E4545" s="14">
        <f>data_filtered[[#This Row],[test_year]]-data_filtered[[#This Row],[model_year]]</f>
        <v>10</v>
      </c>
      <c r="F4545" s="14">
        <v>68</v>
      </c>
      <c r="G4545" s="14">
        <v>4</v>
      </c>
      <c r="H4545" s="14">
        <v>72</v>
      </c>
      <c r="I4545" s="14">
        <v>5.5555555555555601E-2</v>
      </c>
    </row>
    <row r="4546" spans="1:9" x14ac:dyDescent="0.35">
      <c r="A4546" s="14">
        <v>2013</v>
      </c>
      <c r="B4546" s="14" t="s">
        <v>153</v>
      </c>
      <c r="C4546" s="14" t="s">
        <v>224</v>
      </c>
      <c r="D4546" s="14">
        <v>2006</v>
      </c>
      <c r="E4546" s="14">
        <f>data_filtered[[#This Row],[test_year]]-data_filtered[[#This Row],[model_year]]</f>
        <v>7</v>
      </c>
      <c r="F4546" s="14">
        <v>68</v>
      </c>
      <c r="G4546" s="14">
        <v>4</v>
      </c>
      <c r="H4546" s="14">
        <v>72</v>
      </c>
      <c r="I4546" s="14">
        <v>5.5555555555555601E-2</v>
      </c>
    </row>
    <row r="4547" spans="1:9" x14ac:dyDescent="0.35">
      <c r="A4547" s="14">
        <v>2014</v>
      </c>
      <c r="B4547" s="14" t="s">
        <v>104</v>
      </c>
      <c r="C4547" s="14" t="s">
        <v>105</v>
      </c>
      <c r="D4547" s="14">
        <v>2004</v>
      </c>
      <c r="E4547" s="14">
        <f>data_filtered[[#This Row],[test_year]]-data_filtered[[#This Row],[model_year]]</f>
        <v>10</v>
      </c>
      <c r="F4547" s="14">
        <v>68</v>
      </c>
      <c r="G4547" s="14">
        <v>4</v>
      </c>
      <c r="H4547" s="14">
        <v>72</v>
      </c>
      <c r="I4547" s="14">
        <v>5.5555555555555601E-2</v>
      </c>
    </row>
    <row r="4548" spans="1:9" x14ac:dyDescent="0.35">
      <c r="A4548" s="14">
        <v>2016</v>
      </c>
      <c r="B4548" s="14" t="s">
        <v>42</v>
      </c>
      <c r="C4548" s="14" t="s">
        <v>182</v>
      </c>
      <c r="D4548" s="14">
        <v>2005</v>
      </c>
      <c r="E4548" s="14">
        <f>data_filtered[[#This Row],[test_year]]-data_filtered[[#This Row],[model_year]]</f>
        <v>11</v>
      </c>
      <c r="F4548" s="14">
        <v>68</v>
      </c>
      <c r="G4548" s="14">
        <v>4</v>
      </c>
      <c r="H4548" s="14">
        <v>72</v>
      </c>
      <c r="I4548" s="14">
        <v>5.5555555555555601E-2</v>
      </c>
    </row>
    <row r="4549" spans="1:9" x14ac:dyDescent="0.35">
      <c r="A4549" s="14">
        <v>2016</v>
      </c>
      <c r="B4549" s="14" t="s">
        <v>67</v>
      </c>
      <c r="C4549" s="14" t="s">
        <v>123</v>
      </c>
      <c r="D4549" s="14">
        <v>2008</v>
      </c>
      <c r="E4549" s="14">
        <f>data_filtered[[#This Row],[test_year]]-data_filtered[[#This Row],[model_year]]</f>
        <v>8</v>
      </c>
      <c r="F4549" s="14">
        <v>68</v>
      </c>
      <c r="G4549" s="14">
        <v>4</v>
      </c>
      <c r="H4549" s="14">
        <v>72</v>
      </c>
      <c r="I4549" s="14">
        <v>5.5555555555555601E-2</v>
      </c>
    </row>
    <row r="4550" spans="1:9" x14ac:dyDescent="0.35">
      <c r="A4550" s="14">
        <v>2017</v>
      </c>
      <c r="B4550" s="14" t="s">
        <v>24</v>
      </c>
      <c r="C4550" s="14" t="s">
        <v>41</v>
      </c>
      <c r="D4550" s="14">
        <v>2015</v>
      </c>
      <c r="E4550" s="14">
        <f>data_filtered[[#This Row],[test_year]]-data_filtered[[#This Row],[model_year]]</f>
        <v>2</v>
      </c>
      <c r="F4550" s="14">
        <v>68</v>
      </c>
      <c r="G4550" s="14">
        <v>4</v>
      </c>
      <c r="H4550" s="14">
        <v>72</v>
      </c>
      <c r="I4550" s="14">
        <v>5.5555555555555601E-2</v>
      </c>
    </row>
    <row r="4551" spans="1:9" x14ac:dyDescent="0.35">
      <c r="A4551" s="13">
        <v>2017</v>
      </c>
      <c r="B4551" s="13" t="s">
        <v>24</v>
      </c>
      <c r="C4551" s="13" t="s">
        <v>46</v>
      </c>
      <c r="D4551" s="13">
        <v>2015</v>
      </c>
      <c r="E4551" s="14">
        <f>data_filtered[[#This Row],[test_year]]-data_filtered[[#This Row],[model_year]]</f>
        <v>2</v>
      </c>
      <c r="F4551" s="13">
        <v>68</v>
      </c>
      <c r="G4551" s="13">
        <v>4</v>
      </c>
      <c r="H4551" s="13">
        <v>72</v>
      </c>
      <c r="I4551" s="13">
        <v>5.5555555555555601E-2</v>
      </c>
    </row>
    <row r="4552" spans="1:9" x14ac:dyDescent="0.35">
      <c r="A4552" s="13">
        <v>2017</v>
      </c>
      <c r="B4552" s="13" t="s">
        <v>26</v>
      </c>
      <c r="C4552" s="13" t="s">
        <v>111</v>
      </c>
      <c r="D4552" s="13">
        <v>2002</v>
      </c>
      <c r="E4552" s="14">
        <f>data_filtered[[#This Row],[test_year]]-data_filtered[[#This Row],[model_year]]</f>
        <v>15</v>
      </c>
      <c r="F4552" s="13">
        <v>68</v>
      </c>
      <c r="G4552" s="13">
        <v>4</v>
      </c>
      <c r="H4552" s="13">
        <v>72</v>
      </c>
      <c r="I4552" s="13">
        <v>5.5555555555555601E-2</v>
      </c>
    </row>
    <row r="4553" spans="1:9" x14ac:dyDescent="0.35">
      <c r="A4553" s="14">
        <v>2013</v>
      </c>
      <c r="B4553" s="14" t="s">
        <v>67</v>
      </c>
      <c r="C4553" s="14" t="s">
        <v>207</v>
      </c>
      <c r="D4553" s="14">
        <v>2007</v>
      </c>
      <c r="E4553" s="14">
        <f>data_filtered[[#This Row],[test_year]]-data_filtered[[#This Row],[model_year]]</f>
        <v>6</v>
      </c>
      <c r="F4553" s="14">
        <v>51</v>
      </c>
      <c r="G4553" s="14">
        <v>3</v>
      </c>
      <c r="H4553" s="14">
        <v>54</v>
      </c>
      <c r="I4553" s="14">
        <v>5.5555555555555601E-2</v>
      </c>
    </row>
    <row r="4554" spans="1:9" x14ac:dyDescent="0.35">
      <c r="A4554" s="14">
        <v>2014</v>
      </c>
      <c r="B4554" s="14" t="s">
        <v>33</v>
      </c>
      <c r="C4554" s="14" t="s">
        <v>254</v>
      </c>
      <c r="D4554" s="14">
        <v>2005</v>
      </c>
      <c r="E4554" s="14">
        <f>data_filtered[[#This Row],[test_year]]-data_filtered[[#This Row],[model_year]]</f>
        <v>9</v>
      </c>
      <c r="F4554" s="14">
        <v>51</v>
      </c>
      <c r="G4554" s="14">
        <v>3</v>
      </c>
      <c r="H4554" s="14">
        <v>54</v>
      </c>
      <c r="I4554" s="14">
        <v>5.5555555555555601E-2</v>
      </c>
    </row>
    <row r="4555" spans="1:9" x14ac:dyDescent="0.35">
      <c r="A4555" s="14">
        <v>2015</v>
      </c>
      <c r="B4555" s="14" t="s">
        <v>30</v>
      </c>
      <c r="C4555" s="14" t="s">
        <v>230</v>
      </c>
      <c r="D4555" s="14">
        <v>2001</v>
      </c>
      <c r="E4555" s="14">
        <f>data_filtered[[#This Row],[test_year]]-data_filtered[[#This Row],[model_year]]</f>
        <v>14</v>
      </c>
      <c r="F4555" s="14">
        <v>51</v>
      </c>
      <c r="G4555" s="14">
        <v>3</v>
      </c>
      <c r="H4555" s="14">
        <v>54</v>
      </c>
      <c r="I4555" s="14">
        <v>5.5555555555555601E-2</v>
      </c>
    </row>
    <row r="4556" spans="1:9" x14ac:dyDescent="0.35">
      <c r="A4556" s="13">
        <v>2016</v>
      </c>
      <c r="B4556" s="13" t="s">
        <v>24</v>
      </c>
      <c r="C4556" s="13" t="s">
        <v>169</v>
      </c>
      <c r="D4556" s="13">
        <v>2011</v>
      </c>
      <c r="E4556" s="14">
        <f>data_filtered[[#This Row],[test_year]]-data_filtered[[#This Row],[model_year]]</f>
        <v>5</v>
      </c>
      <c r="F4556" s="13">
        <v>51</v>
      </c>
      <c r="G4556" s="13">
        <v>3</v>
      </c>
      <c r="H4556" s="13">
        <v>54</v>
      </c>
      <c r="I4556" s="13">
        <v>5.5555555555555601E-2</v>
      </c>
    </row>
    <row r="4557" spans="1:9" x14ac:dyDescent="0.35">
      <c r="A4557" s="13">
        <v>2016</v>
      </c>
      <c r="B4557" s="13" t="s">
        <v>52</v>
      </c>
      <c r="C4557" s="13" t="s">
        <v>150</v>
      </c>
      <c r="D4557" s="13">
        <v>1998</v>
      </c>
      <c r="E4557" s="14">
        <f>data_filtered[[#This Row],[test_year]]-data_filtered[[#This Row],[model_year]]</f>
        <v>18</v>
      </c>
      <c r="F4557" s="13">
        <v>51</v>
      </c>
      <c r="G4557" s="13">
        <v>3</v>
      </c>
      <c r="H4557" s="13">
        <v>54</v>
      </c>
      <c r="I4557" s="13">
        <v>5.5555555555555601E-2</v>
      </c>
    </row>
    <row r="4558" spans="1:9" x14ac:dyDescent="0.35">
      <c r="A4558" s="13">
        <v>2016</v>
      </c>
      <c r="B4558" s="13" t="s">
        <v>136</v>
      </c>
      <c r="C4558" s="13" t="s">
        <v>205</v>
      </c>
      <c r="D4558" s="13">
        <v>2011</v>
      </c>
      <c r="E4558" s="14">
        <f>data_filtered[[#This Row],[test_year]]-data_filtered[[#This Row],[model_year]]</f>
        <v>5</v>
      </c>
      <c r="F4558" s="13">
        <v>51</v>
      </c>
      <c r="G4558" s="13">
        <v>3</v>
      </c>
      <c r="H4558" s="13">
        <v>54</v>
      </c>
      <c r="I4558" s="13">
        <v>5.5555555555555601E-2</v>
      </c>
    </row>
    <row r="4559" spans="1:9" x14ac:dyDescent="0.35">
      <c r="A4559" s="13">
        <v>2017</v>
      </c>
      <c r="B4559" s="13" t="s">
        <v>30</v>
      </c>
      <c r="C4559" s="13" t="s">
        <v>141</v>
      </c>
      <c r="D4559" s="13">
        <v>2007</v>
      </c>
      <c r="E4559" s="14">
        <f>data_filtered[[#This Row],[test_year]]-data_filtered[[#This Row],[model_year]]</f>
        <v>10</v>
      </c>
      <c r="F4559" s="13">
        <v>51</v>
      </c>
      <c r="G4559" s="13">
        <v>3</v>
      </c>
      <c r="H4559" s="13">
        <v>54</v>
      </c>
      <c r="I4559" s="13">
        <v>5.5555555555555601E-2</v>
      </c>
    </row>
    <row r="4560" spans="1:9" x14ac:dyDescent="0.35">
      <c r="A4560" s="14">
        <v>2017</v>
      </c>
      <c r="B4560" s="14" t="s">
        <v>37</v>
      </c>
      <c r="C4560" s="14" t="s">
        <v>59</v>
      </c>
      <c r="D4560" s="14">
        <v>2006</v>
      </c>
      <c r="E4560" s="14">
        <f>data_filtered[[#This Row],[test_year]]-data_filtered[[#This Row],[model_year]]</f>
        <v>11</v>
      </c>
      <c r="F4560" s="14">
        <v>51</v>
      </c>
      <c r="G4560" s="14">
        <v>3</v>
      </c>
      <c r="H4560" s="14">
        <v>54</v>
      </c>
      <c r="I4560" s="14">
        <v>5.5555555555555601E-2</v>
      </c>
    </row>
    <row r="4561" spans="1:9" x14ac:dyDescent="0.35">
      <c r="A4561" s="14">
        <v>2017</v>
      </c>
      <c r="B4561" s="14" t="s">
        <v>30</v>
      </c>
      <c r="C4561" s="14" t="s">
        <v>48</v>
      </c>
      <c r="D4561" s="14">
        <v>2010</v>
      </c>
      <c r="E4561" s="14">
        <f>data_filtered[[#This Row],[test_year]]-data_filtered[[#This Row],[model_year]]</f>
        <v>7</v>
      </c>
      <c r="F4561" s="14">
        <v>205</v>
      </c>
      <c r="G4561" s="14">
        <v>12</v>
      </c>
      <c r="H4561" s="14">
        <v>217</v>
      </c>
      <c r="I4561" s="14">
        <v>5.5299539170506902E-2</v>
      </c>
    </row>
    <row r="4562" spans="1:9" x14ac:dyDescent="0.35">
      <c r="A4562" s="13">
        <v>2014</v>
      </c>
      <c r="B4562" s="13" t="s">
        <v>37</v>
      </c>
      <c r="C4562" s="13" t="s">
        <v>59</v>
      </c>
      <c r="D4562" s="13">
        <v>2004</v>
      </c>
      <c r="E4562" s="14">
        <f>data_filtered[[#This Row],[test_year]]-data_filtered[[#This Row],[model_year]]</f>
        <v>10</v>
      </c>
      <c r="F4562" s="13">
        <v>188</v>
      </c>
      <c r="G4562" s="13">
        <v>11</v>
      </c>
      <c r="H4562" s="13">
        <v>199</v>
      </c>
      <c r="I4562" s="13">
        <v>5.52763819095477E-2</v>
      </c>
    </row>
    <row r="4563" spans="1:9" x14ac:dyDescent="0.35">
      <c r="A4563" s="14">
        <v>2014</v>
      </c>
      <c r="B4563" s="14" t="s">
        <v>42</v>
      </c>
      <c r="C4563" s="14" t="s">
        <v>73</v>
      </c>
      <c r="D4563" s="14">
        <v>2005</v>
      </c>
      <c r="E4563" s="14">
        <f>data_filtered[[#This Row],[test_year]]-data_filtered[[#This Row],[model_year]]</f>
        <v>9</v>
      </c>
      <c r="F4563" s="14">
        <v>154</v>
      </c>
      <c r="G4563" s="14">
        <v>9</v>
      </c>
      <c r="H4563" s="14">
        <v>163</v>
      </c>
      <c r="I4563" s="14">
        <v>5.5214723926380403E-2</v>
      </c>
    </row>
    <row r="4564" spans="1:9" x14ac:dyDescent="0.35">
      <c r="A4564" s="14">
        <v>2015</v>
      </c>
      <c r="B4564" s="14" t="s">
        <v>52</v>
      </c>
      <c r="C4564" s="14" t="s">
        <v>108</v>
      </c>
      <c r="D4564" s="14">
        <v>2007</v>
      </c>
      <c r="E4564" s="14">
        <f>data_filtered[[#This Row],[test_year]]-data_filtered[[#This Row],[model_year]]</f>
        <v>8</v>
      </c>
      <c r="F4564" s="14">
        <v>137</v>
      </c>
      <c r="G4564" s="14">
        <v>8</v>
      </c>
      <c r="H4564" s="14">
        <v>145</v>
      </c>
      <c r="I4564" s="14">
        <v>5.5172413793103503E-2</v>
      </c>
    </row>
    <row r="4565" spans="1:9" x14ac:dyDescent="0.35">
      <c r="A4565" s="13">
        <v>2014</v>
      </c>
      <c r="B4565" s="13" t="s">
        <v>30</v>
      </c>
      <c r="C4565" s="13" t="s">
        <v>141</v>
      </c>
      <c r="D4565" s="13">
        <v>2004</v>
      </c>
      <c r="E4565" s="14">
        <f>data_filtered[[#This Row],[test_year]]-data_filtered[[#This Row],[model_year]]</f>
        <v>10</v>
      </c>
      <c r="F4565" s="13">
        <v>120</v>
      </c>
      <c r="G4565" s="13">
        <v>7</v>
      </c>
      <c r="H4565" s="13">
        <v>127</v>
      </c>
      <c r="I4565" s="13">
        <v>5.5118110236220499E-2</v>
      </c>
    </row>
    <row r="4566" spans="1:9" x14ac:dyDescent="0.35">
      <c r="A4566" s="14">
        <v>2014</v>
      </c>
      <c r="B4566" s="14" t="s">
        <v>26</v>
      </c>
      <c r="C4566" s="14" t="s">
        <v>27</v>
      </c>
      <c r="D4566" s="14">
        <v>1994</v>
      </c>
      <c r="E4566" s="14">
        <f>data_filtered[[#This Row],[test_year]]-data_filtered[[#This Row],[model_year]]</f>
        <v>20</v>
      </c>
      <c r="F4566" s="14">
        <v>120</v>
      </c>
      <c r="G4566" s="14">
        <v>7</v>
      </c>
      <c r="H4566" s="14">
        <v>127</v>
      </c>
      <c r="I4566" s="14">
        <v>5.5118110236220499E-2</v>
      </c>
    </row>
    <row r="4567" spans="1:9" x14ac:dyDescent="0.35">
      <c r="A4567" s="13">
        <v>2016</v>
      </c>
      <c r="B4567" s="13" t="s">
        <v>52</v>
      </c>
      <c r="C4567" s="13" t="s">
        <v>62</v>
      </c>
      <c r="D4567" s="13">
        <v>2014</v>
      </c>
      <c r="E4567" s="14">
        <f>data_filtered[[#This Row],[test_year]]-data_filtered[[#This Row],[model_year]]</f>
        <v>2</v>
      </c>
      <c r="F4567" s="13">
        <v>206</v>
      </c>
      <c r="G4567" s="13">
        <v>12</v>
      </c>
      <c r="H4567" s="13">
        <v>218</v>
      </c>
      <c r="I4567" s="13">
        <v>5.5045871559633003E-2</v>
      </c>
    </row>
    <row r="4568" spans="1:9" x14ac:dyDescent="0.35">
      <c r="A4568" s="14">
        <v>2013</v>
      </c>
      <c r="B4568" s="14" t="s">
        <v>186</v>
      </c>
      <c r="C4568" s="14" t="s">
        <v>187</v>
      </c>
      <c r="D4568" s="14">
        <v>2003</v>
      </c>
      <c r="E4568" s="14">
        <f>data_filtered[[#This Row],[test_year]]-data_filtered[[#This Row],[model_year]]</f>
        <v>10</v>
      </c>
      <c r="F4568" s="14">
        <v>103</v>
      </c>
      <c r="G4568" s="14">
        <v>6</v>
      </c>
      <c r="H4568" s="14">
        <v>109</v>
      </c>
      <c r="I4568" s="14">
        <v>5.5045871559633003E-2</v>
      </c>
    </row>
    <row r="4569" spans="1:9" x14ac:dyDescent="0.35">
      <c r="A4569" s="13">
        <v>2016</v>
      </c>
      <c r="B4569" s="13" t="s">
        <v>104</v>
      </c>
      <c r="C4569" s="13" t="s">
        <v>115</v>
      </c>
      <c r="D4569" s="13">
        <v>2004</v>
      </c>
      <c r="E4569" s="14">
        <f>data_filtered[[#This Row],[test_year]]-data_filtered[[#This Row],[model_year]]</f>
        <v>12</v>
      </c>
      <c r="F4569" s="13">
        <v>103</v>
      </c>
      <c r="G4569" s="13">
        <v>6</v>
      </c>
      <c r="H4569" s="13">
        <v>109</v>
      </c>
      <c r="I4569" s="13">
        <v>5.5045871559633003E-2</v>
      </c>
    </row>
    <row r="4570" spans="1:9" x14ac:dyDescent="0.35">
      <c r="A4570" s="13">
        <v>2013</v>
      </c>
      <c r="B4570" s="13" t="s">
        <v>30</v>
      </c>
      <c r="C4570" s="13" t="s">
        <v>31</v>
      </c>
      <c r="D4570" s="13">
        <v>2005</v>
      </c>
      <c r="E4570" s="14">
        <f>data_filtered[[#This Row],[test_year]]-data_filtered[[#This Row],[model_year]]</f>
        <v>8</v>
      </c>
      <c r="F4570" s="13">
        <v>378</v>
      </c>
      <c r="G4570" s="13">
        <v>22</v>
      </c>
      <c r="H4570" s="13">
        <v>400</v>
      </c>
      <c r="I4570" s="13">
        <v>5.5E-2</v>
      </c>
    </row>
    <row r="4571" spans="1:9" x14ac:dyDescent="0.35">
      <c r="A4571" s="14">
        <v>2013</v>
      </c>
      <c r="B4571" s="14" t="s">
        <v>33</v>
      </c>
      <c r="C4571" s="14" t="s">
        <v>109</v>
      </c>
      <c r="D4571" s="14">
        <v>2003</v>
      </c>
      <c r="E4571" s="14">
        <f>data_filtered[[#This Row],[test_year]]-data_filtered[[#This Row],[model_year]]</f>
        <v>10</v>
      </c>
      <c r="F4571" s="14">
        <v>86</v>
      </c>
      <c r="G4571" s="14">
        <v>5</v>
      </c>
      <c r="H4571" s="14">
        <v>91</v>
      </c>
      <c r="I4571" s="14">
        <v>5.4945054945054903E-2</v>
      </c>
    </row>
    <row r="4572" spans="1:9" x14ac:dyDescent="0.35">
      <c r="A4572" s="13">
        <v>2015</v>
      </c>
      <c r="B4572" s="13" t="s">
        <v>26</v>
      </c>
      <c r="C4572" s="13" t="s">
        <v>111</v>
      </c>
      <c r="D4572" s="13">
        <v>2012</v>
      </c>
      <c r="E4572" s="14">
        <f>data_filtered[[#This Row],[test_year]]-data_filtered[[#This Row],[model_year]]</f>
        <v>3</v>
      </c>
      <c r="F4572" s="13">
        <v>86</v>
      </c>
      <c r="G4572" s="13">
        <v>5</v>
      </c>
      <c r="H4572" s="13">
        <v>91</v>
      </c>
      <c r="I4572" s="13">
        <v>5.4945054945054903E-2</v>
      </c>
    </row>
    <row r="4573" spans="1:9" x14ac:dyDescent="0.35">
      <c r="A4573" s="14">
        <v>2013</v>
      </c>
      <c r="B4573" s="14" t="s">
        <v>26</v>
      </c>
      <c r="C4573" s="14" t="s">
        <v>78</v>
      </c>
      <c r="D4573" s="14">
        <v>1999</v>
      </c>
      <c r="E4573" s="14">
        <f>data_filtered[[#This Row],[test_year]]-data_filtered[[#This Row],[model_year]]</f>
        <v>14</v>
      </c>
      <c r="F4573" s="14">
        <v>69</v>
      </c>
      <c r="G4573" s="14">
        <v>4</v>
      </c>
      <c r="H4573" s="14">
        <v>73</v>
      </c>
      <c r="I4573" s="14">
        <v>5.4794520547945202E-2</v>
      </c>
    </row>
    <row r="4574" spans="1:9" x14ac:dyDescent="0.35">
      <c r="A4574" s="14">
        <v>2014</v>
      </c>
      <c r="B4574" s="14" t="s">
        <v>52</v>
      </c>
      <c r="C4574" s="14" t="s">
        <v>146</v>
      </c>
      <c r="D4574" s="14">
        <v>2008</v>
      </c>
      <c r="E4574" s="14">
        <f>data_filtered[[#This Row],[test_year]]-data_filtered[[#This Row],[model_year]]</f>
        <v>6</v>
      </c>
      <c r="F4574" s="14">
        <v>69</v>
      </c>
      <c r="G4574" s="14">
        <v>4</v>
      </c>
      <c r="H4574" s="14">
        <v>73</v>
      </c>
      <c r="I4574" s="14">
        <v>5.4794520547945202E-2</v>
      </c>
    </row>
    <row r="4575" spans="1:9" x14ac:dyDescent="0.35">
      <c r="A4575" s="13">
        <v>2014</v>
      </c>
      <c r="B4575" s="13" t="s">
        <v>33</v>
      </c>
      <c r="C4575" s="13" t="s">
        <v>216</v>
      </c>
      <c r="D4575" s="13">
        <v>2004</v>
      </c>
      <c r="E4575" s="14">
        <f>data_filtered[[#This Row],[test_year]]-data_filtered[[#This Row],[model_year]]</f>
        <v>10</v>
      </c>
      <c r="F4575" s="13">
        <v>69</v>
      </c>
      <c r="G4575" s="13">
        <v>4</v>
      </c>
      <c r="H4575" s="13">
        <v>73</v>
      </c>
      <c r="I4575" s="13">
        <v>5.4794520547945202E-2</v>
      </c>
    </row>
    <row r="4576" spans="1:9" x14ac:dyDescent="0.35">
      <c r="A4576" s="13">
        <v>2015</v>
      </c>
      <c r="B4576" s="13" t="s">
        <v>67</v>
      </c>
      <c r="C4576" s="13" t="s">
        <v>77</v>
      </c>
      <c r="D4576" s="13">
        <v>2007</v>
      </c>
      <c r="E4576" s="14">
        <f>data_filtered[[#This Row],[test_year]]-data_filtered[[#This Row],[model_year]]</f>
        <v>8</v>
      </c>
      <c r="F4576" s="13">
        <v>69</v>
      </c>
      <c r="G4576" s="13">
        <v>4</v>
      </c>
      <c r="H4576" s="13">
        <v>73</v>
      </c>
      <c r="I4576" s="13">
        <v>5.4794520547945202E-2</v>
      </c>
    </row>
    <row r="4577" spans="1:9" x14ac:dyDescent="0.35">
      <c r="A4577" s="13">
        <v>2016</v>
      </c>
      <c r="B4577" s="13" t="s">
        <v>42</v>
      </c>
      <c r="C4577" s="13" t="s">
        <v>182</v>
      </c>
      <c r="D4577" s="13">
        <v>2003</v>
      </c>
      <c r="E4577" s="14">
        <f>data_filtered[[#This Row],[test_year]]-data_filtered[[#This Row],[model_year]]</f>
        <v>13</v>
      </c>
      <c r="F4577" s="13">
        <v>69</v>
      </c>
      <c r="G4577" s="13">
        <v>4</v>
      </c>
      <c r="H4577" s="13">
        <v>73</v>
      </c>
      <c r="I4577" s="13">
        <v>5.4794520547945202E-2</v>
      </c>
    </row>
    <row r="4578" spans="1:9" x14ac:dyDescent="0.35">
      <c r="A4578" s="13">
        <v>2016</v>
      </c>
      <c r="B4578" s="13" t="s">
        <v>128</v>
      </c>
      <c r="C4578" s="13" t="s">
        <v>173</v>
      </c>
      <c r="D4578" s="13">
        <v>2013</v>
      </c>
      <c r="E4578" s="14">
        <f>data_filtered[[#This Row],[test_year]]-data_filtered[[#This Row],[model_year]]</f>
        <v>3</v>
      </c>
      <c r="F4578" s="13">
        <v>69</v>
      </c>
      <c r="G4578" s="13">
        <v>4</v>
      </c>
      <c r="H4578" s="13">
        <v>73</v>
      </c>
      <c r="I4578" s="13">
        <v>5.4794520547945202E-2</v>
      </c>
    </row>
    <row r="4579" spans="1:9" x14ac:dyDescent="0.35">
      <c r="A4579" s="13">
        <v>2017</v>
      </c>
      <c r="B4579" s="13" t="s">
        <v>186</v>
      </c>
      <c r="C4579" s="13" t="s">
        <v>236</v>
      </c>
      <c r="D4579" s="13">
        <v>2009</v>
      </c>
      <c r="E4579" s="14">
        <f>data_filtered[[#This Row],[test_year]]-data_filtered[[#This Row],[model_year]]</f>
        <v>8</v>
      </c>
      <c r="F4579" s="13">
        <v>69</v>
      </c>
      <c r="G4579" s="13">
        <v>4</v>
      </c>
      <c r="H4579" s="13">
        <v>73</v>
      </c>
      <c r="I4579" s="13">
        <v>5.4794520547945202E-2</v>
      </c>
    </row>
    <row r="4580" spans="1:9" x14ac:dyDescent="0.35">
      <c r="A4580" s="13">
        <v>2014</v>
      </c>
      <c r="B4580" s="13" t="s">
        <v>30</v>
      </c>
      <c r="C4580" s="13" t="s">
        <v>48</v>
      </c>
      <c r="D4580" s="13">
        <v>2013</v>
      </c>
      <c r="E4580" s="14">
        <f>data_filtered[[#This Row],[test_year]]-data_filtered[[#This Row],[model_year]]</f>
        <v>1</v>
      </c>
      <c r="F4580" s="13">
        <v>260</v>
      </c>
      <c r="G4580" s="13">
        <v>15</v>
      </c>
      <c r="H4580" s="13">
        <v>275</v>
      </c>
      <c r="I4580" s="13">
        <v>5.4545454545454501E-2</v>
      </c>
    </row>
    <row r="4581" spans="1:9" x14ac:dyDescent="0.35">
      <c r="A4581" s="14">
        <v>2014</v>
      </c>
      <c r="B4581" s="14" t="s">
        <v>42</v>
      </c>
      <c r="C4581" s="14" t="s">
        <v>73</v>
      </c>
      <c r="D4581" s="14">
        <v>2003</v>
      </c>
      <c r="E4581" s="14">
        <f>data_filtered[[#This Row],[test_year]]-data_filtered[[#This Row],[model_year]]</f>
        <v>11</v>
      </c>
      <c r="F4581" s="14">
        <v>156</v>
      </c>
      <c r="G4581" s="14">
        <v>9</v>
      </c>
      <c r="H4581" s="14">
        <v>165</v>
      </c>
      <c r="I4581" s="14">
        <v>5.4545454545454501E-2</v>
      </c>
    </row>
    <row r="4582" spans="1:9" x14ac:dyDescent="0.35">
      <c r="A4582" s="14">
        <v>2013</v>
      </c>
      <c r="B4582" s="14" t="s">
        <v>24</v>
      </c>
      <c r="C4582" s="14" t="s">
        <v>199</v>
      </c>
      <c r="D4582" s="14">
        <v>2004</v>
      </c>
      <c r="E4582" s="14">
        <f>data_filtered[[#This Row],[test_year]]-data_filtered[[#This Row],[model_year]]</f>
        <v>9</v>
      </c>
      <c r="F4582" s="14">
        <v>52</v>
      </c>
      <c r="G4582" s="14">
        <v>3</v>
      </c>
      <c r="H4582" s="14">
        <v>55</v>
      </c>
      <c r="I4582" s="14">
        <v>5.4545454545454501E-2</v>
      </c>
    </row>
    <row r="4583" spans="1:9" x14ac:dyDescent="0.35">
      <c r="A4583" s="13">
        <v>2013</v>
      </c>
      <c r="B4583" s="13" t="s">
        <v>30</v>
      </c>
      <c r="C4583" s="13" t="s">
        <v>264</v>
      </c>
      <c r="D4583" s="13">
        <v>2004</v>
      </c>
      <c r="E4583" s="14">
        <f>data_filtered[[#This Row],[test_year]]-data_filtered[[#This Row],[model_year]]</f>
        <v>9</v>
      </c>
      <c r="F4583" s="13">
        <v>52</v>
      </c>
      <c r="G4583" s="13">
        <v>3</v>
      </c>
      <c r="H4583" s="13">
        <v>55</v>
      </c>
      <c r="I4583" s="13">
        <v>5.4545454545454501E-2</v>
      </c>
    </row>
    <row r="4584" spans="1:9" x14ac:dyDescent="0.35">
      <c r="A4584" s="14">
        <v>2013</v>
      </c>
      <c r="B4584" s="14" t="s">
        <v>186</v>
      </c>
      <c r="C4584" s="14" t="s">
        <v>187</v>
      </c>
      <c r="D4584" s="14">
        <v>2005</v>
      </c>
      <c r="E4584" s="14">
        <f>data_filtered[[#This Row],[test_year]]-data_filtered[[#This Row],[model_year]]</f>
        <v>8</v>
      </c>
      <c r="F4584" s="14">
        <v>52</v>
      </c>
      <c r="G4584" s="14">
        <v>3</v>
      </c>
      <c r="H4584" s="14">
        <v>55</v>
      </c>
      <c r="I4584" s="14">
        <v>5.4545454545454501E-2</v>
      </c>
    </row>
    <row r="4585" spans="1:9" x14ac:dyDescent="0.35">
      <c r="A4585" s="13">
        <v>2013</v>
      </c>
      <c r="B4585" s="13" t="s">
        <v>104</v>
      </c>
      <c r="C4585" s="13" t="s">
        <v>140</v>
      </c>
      <c r="D4585" s="13">
        <v>2000</v>
      </c>
      <c r="E4585" s="14">
        <f>data_filtered[[#This Row],[test_year]]-data_filtered[[#This Row],[model_year]]</f>
        <v>13</v>
      </c>
      <c r="F4585" s="13">
        <v>52</v>
      </c>
      <c r="G4585" s="13">
        <v>3</v>
      </c>
      <c r="H4585" s="13">
        <v>55</v>
      </c>
      <c r="I4585" s="13">
        <v>5.4545454545454501E-2</v>
      </c>
    </row>
    <row r="4586" spans="1:9" x14ac:dyDescent="0.35">
      <c r="A4586" s="14">
        <v>2013</v>
      </c>
      <c r="B4586" s="14" t="s">
        <v>26</v>
      </c>
      <c r="C4586" s="14" t="s">
        <v>338</v>
      </c>
      <c r="D4586" s="14">
        <v>2003</v>
      </c>
      <c r="E4586" s="14">
        <f>data_filtered[[#This Row],[test_year]]-data_filtered[[#This Row],[model_year]]</f>
        <v>10</v>
      </c>
      <c r="F4586" s="14">
        <v>52</v>
      </c>
      <c r="G4586" s="14">
        <v>3</v>
      </c>
      <c r="H4586" s="14">
        <v>55</v>
      </c>
      <c r="I4586" s="14">
        <v>5.4545454545454501E-2</v>
      </c>
    </row>
    <row r="4587" spans="1:9" x14ac:dyDescent="0.35">
      <c r="A4587" s="13">
        <v>2014</v>
      </c>
      <c r="B4587" s="13" t="s">
        <v>30</v>
      </c>
      <c r="C4587" s="13" t="s">
        <v>141</v>
      </c>
      <c r="D4587" s="13">
        <v>2006</v>
      </c>
      <c r="E4587" s="14">
        <f>data_filtered[[#This Row],[test_year]]-data_filtered[[#This Row],[model_year]]</f>
        <v>8</v>
      </c>
      <c r="F4587" s="13">
        <v>52</v>
      </c>
      <c r="G4587" s="13">
        <v>3</v>
      </c>
      <c r="H4587" s="13">
        <v>55</v>
      </c>
      <c r="I4587" s="13">
        <v>5.4545454545454501E-2</v>
      </c>
    </row>
    <row r="4588" spans="1:9" x14ac:dyDescent="0.35">
      <c r="A4588" s="13">
        <v>2014</v>
      </c>
      <c r="B4588" s="13" t="s">
        <v>26</v>
      </c>
      <c r="C4588" s="13" t="s">
        <v>178</v>
      </c>
      <c r="D4588" s="13">
        <v>2004</v>
      </c>
      <c r="E4588" s="14">
        <f>data_filtered[[#This Row],[test_year]]-data_filtered[[#This Row],[model_year]]</f>
        <v>10</v>
      </c>
      <c r="F4588" s="13">
        <v>52</v>
      </c>
      <c r="G4588" s="13">
        <v>3</v>
      </c>
      <c r="H4588" s="13">
        <v>55</v>
      </c>
      <c r="I4588" s="13">
        <v>5.4545454545454501E-2</v>
      </c>
    </row>
    <row r="4589" spans="1:9" x14ac:dyDescent="0.35">
      <c r="A4589" s="14">
        <v>2015</v>
      </c>
      <c r="B4589" s="14" t="s">
        <v>30</v>
      </c>
      <c r="C4589" s="14" t="s">
        <v>322</v>
      </c>
      <c r="D4589" s="14">
        <v>2006</v>
      </c>
      <c r="E4589" s="14">
        <f>data_filtered[[#This Row],[test_year]]-data_filtered[[#This Row],[model_year]]</f>
        <v>9</v>
      </c>
      <c r="F4589" s="14">
        <v>52</v>
      </c>
      <c r="G4589" s="14">
        <v>3</v>
      </c>
      <c r="H4589" s="14">
        <v>55</v>
      </c>
      <c r="I4589" s="14">
        <v>5.4545454545454501E-2</v>
      </c>
    </row>
    <row r="4590" spans="1:9" x14ac:dyDescent="0.35">
      <c r="A4590" s="13">
        <v>2015</v>
      </c>
      <c r="B4590" s="13" t="s">
        <v>42</v>
      </c>
      <c r="C4590" s="13" t="s">
        <v>66</v>
      </c>
      <c r="D4590" s="13">
        <v>2001</v>
      </c>
      <c r="E4590" s="14">
        <f>data_filtered[[#This Row],[test_year]]-data_filtered[[#This Row],[model_year]]</f>
        <v>14</v>
      </c>
      <c r="F4590" s="13">
        <v>52</v>
      </c>
      <c r="G4590" s="13">
        <v>3</v>
      </c>
      <c r="H4590" s="13">
        <v>55</v>
      </c>
      <c r="I4590" s="13">
        <v>5.4545454545454501E-2</v>
      </c>
    </row>
    <row r="4591" spans="1:9" x14ac:dyDescent="0.35">
      <c r="A4591" s="14">
        <v>2015</v>
      </c>
      <c r="B4591" s="14" t="s">
        <v>104</v>
      </c>
      <c r="C4591" s="14" t="s">
        <v>115</v>
      </c>
      <c r="D4591" s="14">
        <v>2008</v>
      </c>
      <c r="E4591" s="14">
        <f>data_filtered[[#This Row],[test_year]]-data_filtered[[#This Row],[model_year]]</f>
        <v>7</v>
      </c>
      <c r="F4591" s="14">
        <v>52</v>
      </c>
      <c r="G4591" s="14">
        <v>3</v>
      </c>
      <c r="H4591" s="14">
        <v>55</v>
      </c>
      <c r="I4591" s="14">
        <v>5.4545454545454501E-2</v>
      </c>
    </row>
    <row r="4592" spans="1:9" x14ac:dyDescent="0.35">
      <c r="A4592" s="14">
        <v>2016</v>
      </c>
      <c r="B4592" s="14" t="s">
        <v>102</v>
      </c>
      <c r="C4592" s="14" t="s">
        <v>350</v>
      </c>
      <c r="D4592" s="14">
        <v>2008</v>
      </c>
      <c r="E4592" s="14">
        <f>data_filtered[[#This Row],[test_year]]-data_filtered[[#This Row],[model_year]]</f>
        <v>8</v>
      </c>
      <c r="F4592" s="14">
        <v>52</v>
      </c>
      <c r="G4592" s="14">
        <v>3</v>
      </c>
      <c r="H4592" s="14">
        <v>55</v>
      </c>
      <c r="I4592" s="14">
        <v>5.4545454545454501E-2</v>
      </c>
    </row>
    <row r="4593" spans="1:9" x14ac:dyDescent="0.35">
      <c r="A4593" s="14">
        <v>2016</v>
      </c>
      <c r="B4593" s="14" t="s">
        <v>30</v>
      </c>
      <c r="C4593" s="14" t="s">
        <v>56</v>
      </c>
      <c r="D4593" s="14">
        <v>2009</v>
      </c>
      <c r="E4593" s="14">
        <f>data_filtered[[#This Row],[test_year]]-data_filtered[[#This Row],[model_year]]</f>
        <v>7</v>
      </c>
      <c r="F4593" s="14">
        <v>52</v>
      </c>
      <c r="G4593" s="14">
        <v>3</v>
      </c>
      <c r="H4593" s="14">
        <v>55</v>
      </c>
      <c r="I4593" s="14">
        <v>5.4545454545454501E-2</v>
      </c>
    </row>
    <row r="4594" spans="1:9" x14ac:dyDescent="0.35">
      <c r="A4594" s="14">
        <v>2017</v>
      </c>
      <c r="B4594" s="14" t="s">
        <v>30</v>
      </c>
      <c r="C4594" s="14" t="s">
        <v>156</v>
      </c>
      <c r="D4594" s="14">
        <v>2013</v>
      </c>
      <c r="E4594" s="14">
        <f>data_filtered[[#This Row],[test_year]]-data_filtered[[#This Row],[model_year]]</f>
        <v>4</v>
      </c>
      <c r="F4594" s="14">
        <v>52</v>
      </c>
      <c r="G4594" s="14">
        <v>3</v>
      </c>
      <c r="H4594" s="14">
        <v>55</v>
      </c>
      <c r="I4594" s="14">
        <v>5.4545454545454501E-2</v>
      </c>
    </row>
    <row r="4595" spans="1:9" x14ac:dyDescent="0.35">
      <c r="A4595" s="13">
        <v>2017</v>
      </c>
      <c r="B4595" s="13" t="s">
        <v>33</v>
      </c>
      <c r="C4595" s="13" t="s">
        <v>265</v>
      </c>
      <c r="D4595" s="13">
        <v>2011</v>
      </c>
      <c r="E4595" s="14">
        <f>data_filtered[[#This Row],[test_year]]-data_filtered[[#This Row],[model_year]]</f>
        <v>6</v>
      </c>
      <c r="F4595" s="13">
        <v>52</v>
      </c>
      <c r="G4595" s="13">
        <v>3</v>
      </c>
      <c r="H4595" s="13">
        <v>55</v>
      </c>
      <c r="I4595" s="13">
        <v>5.4545454545454501E-2</v>
      </c>
    </row>
    <row r="4596" spans="1:9" x14ac:dyDescent="0.35">
      <c r="A4596" s="13">
        <v>2017</v>
      </c>
      <c r="B4596" s="13" t="s">
        <v>113</v>
      </c>
      <c r="C4596" s="13" t="s">
        <v>258</v>
      </c>
      <c r="D4596" s="13">
        <v>2008</v>
      </c>
      <c r="E4596" s="14">
        <f>data_filtered[[#This Row],[test_year]]-data_filtered[[#This Row],[model_year]]</f>
        <v>9</v>
      </c>
      <c r="F4596" s="13">
        <v>52</v>
      </c>
      <c r="G4596" s="13">
        <v>3</v>
      </c>
      <c r="H4596" s="13">
        <v>55</v>
      </c>
      <c r="I4596" s="13">
        <v>5.4545454545454501E-2</v>
      </c>
    </row>
    <row r="4597" spans="1:9" x14ac:dyDescent="0.35">
      <c r="A4597" s="14">
        <v>2017</v>
      </c>
      <c r="B4597" s="14" t="s">
        <v>26</v>
      </c>
      <c r="C4597" s="14" t="s">
        <v>237</v>
      </c>
      <c r="D4597" s="14">
        <v>2003</v>
      </c>
      <c r="E4597" s="14">
        <f>data_filtered[[#This Row],[test_year]]-data_filtered[[#This Row],[model_year]]</f>
        <v>14</v>
      </c>
      <c r="F4597" s="14">
        <v>52</v>
      </c>
      <c r="G4597" s="14">
        <v>3</v>
      </c>
      <c r="H4597" s="14">
        <v>55</v>
      </c>
      <c r="I4597" s="14">
        <v>5.4545454545454501E-2</v>
      </c>
    </row>
    <row r="4598" spans="1:9" x14ac:dyDescent="0.35">
      <c r="A4598" s="14">
        <v>2017</v>
      </c>
      <c r="B4598" s="14" t="s">
        <v>26</v>
      </c>
      <c r="C4598" s="14" t="s">
        <v>178</v>
      </c>
      <c r="D4598" s="14">
        <v>2006</v>
      </c>
      <c r="E4598" s="14">
        <f>data_filtered[[#This Row],[test_year]]-data_filtered[[#This Row],[model_year]]</f>
        <v>11</v>
      </c>
      <c r="F4598" s="14">
        <v>52</v>
      </c>
      <c r="G4598" s="14">
        <v>3</v>
      </c>
      <c r="H4598" s="14">
        <v>55</v>
      </c>
      <c r="I4598" s="14">
        <v>5.4545454545454501E-2</v>
      </c>
    </row>
    <row r="4599" spans="1:9" x14ac:dyDescent="0.35">
      <c r="A4599" s="13">
        <v>2015</v>
      </c>
      <c r="B4599" s="13" t="s">
        <v>37</v>
      </c>
      <c r="C4599" s="13" t="s">
        <v>38</v>
      </c>
      <c r="D4599" s="13">
        <v>2006</v>
      </c>
      <c r="E4599" s="14">
        <f>data_filtered[[#This Row],[test_year]]-data_filtered[[#This Row],[model_year]]</f>
        <v>9</v>
      </c>
      <c r="F4599" s="13">
        <v>139</v>
      </c>
      <c r="G4599" s="13">
        <v>8</v>
      </c>
      <c r="H4599" s="13">
        <v>147</v>
      </c>
      <c r="I4599" s="13">
        <v>5.4421768707482998E-2</v>
      </c>
    </row>
    <row r="4600" spans="1:9" x14ac:dyDescent="0.35">
      <c r="A4600" s="13">
        <v>2016</v>
      </c>
      <c r="B4600" s="13" t="s">
        <v>30</v>
      </c>
      <c r="C4600" s="13" t="s">
        <v>31</v>
      </c>
      <c r="D4600" s="13">
        <v>2009</v>
      </c>
      <c r="E4600" s="14">
        <f>data_filtered[[#This Row],[test_year]]-data_filtered[[#This Row],[model_year]]</f>
        <v>7</v>
      </c>
      <c r="F4600" s="13">
        <v>139</v>
      </c>
      <c r="G4600" s="13">
        <v>8</v>
      </c>
      <c r="H4600" s="13">
        <v>147</v>
      </c>
      <c r="I4600" s="13">
        <v>5.4421768707482998E-2</v>
      </c>
    </row>
    <row r="4601" spans="1:9" x14ac:dyDescent="0.35">
      <c r="A4601" s="13">
        <v>2017</v>
      </c>
      <c r="B4601" s="13" t="s">
        <v>106</v>
      </c>
      <c r="C4601" s="13" t="s">
        <v>107</v>
      </c>
      <c r="D4601" s="13">
        <v>2008</v>
      </c>
      <c r="E4601" s="14">
        <f>data_filtered[[#This Row],[test_year]]-data_filtered[[#This Row],[model_year]]</f>
        <v>9</v>
      </c>
      <c r="F4601" s="13">
        <v>139</v>
      </c>
      <c r="G4601" s="13">
        <v>8</v>
      </c>
      <c r="H4601" s="13">
        <v>147</v>
      </c>
      <c r="I4601" s="13">
        <v>5.4421768707482998E-2</v>
      </c>
    </row>
    <row r="4602" spans="1:9" x14ac:dyDescent="0.35">
      <c r="A4602" s="13">
        <v>2013</v>
      </c>
      <c r="B4602" s="13" t="s">
        <v>24</v>
      </c>
      <c r="C4602" s="13" t="s">
        <v>41</v>
      </c>
      <c r="D4602" s="13">
        <v>2008</v>
      </c>
      <c r="E4602" s="14">
        <f>data_filtered[[#This Row],[test_year]]-data_filtered[[#This Row],[model_year]]</f>
        <v>5</v>
      </c>
      <c r="F4602" s="13">
        <v>174</v>
      </c>
      <c r="G4602" s="13">
        <v>10</v>
      </c>
      <c r="H4602" s="13">
        <v>184</v>
      </c>
      <c r="I4602" s="13">
        <v>5.4347826086956499E-2</v>
      </c>
    </row>
    <row r="4603" spans="1:9" x14ac:dyDescent="0.35">
      <c r="A4603" s="13">
        <v>2013</v>
      </c>
      <c r="B4603" s="13" t="s">
        <v>37</v>
      </c>
      <c r="C4603" s="13" t="s">
        <v>157</v>
      </c>
      <c r="D4603" s="13">
        <v>2007</v>
      </c>
      <c r="E4603" s="14">
        <f>data_filtered[[#This Row],[test_year]]-data_filtered[[#This Row],[model_year]]</f>
        <v>6</v>
      </c>
      <c r="F4603" s="13">
        <v>87</v>
      </c>
      <c r="G4603" s="13">
        <v>5</v>
      </c>
      <c r="H4603" s="13">
        <v>92</v>
      </c>
      <c r="I4603" s="13">
        <v>5.4347826086956499E-2</v>
      </c>
    </row>
    <row r="4604" spans="1:9" x14ac:dyDescent="0.35">
      <c r="A4604" s="14">
        <v>2013</v>
      </c>
      <c r="B4604" s="14" t="s">
        <v>33</v>
      </c>
      <c r="C4604" s="14" t="s">
        <v>198</v>
      </c>
      <c r="D4604" s="14">
        <v>1995</v>
      </c>
      <c r="E4604" s="14">
        <f>data_filtered[[#This Row],[test_year]]-data_filtered[[#This Row],[model_year]]</f>
        <v>18</v>
      </c>
      <c r="F4604" s="14">
        <v>87</v>
      </c>
      <c r="G4604" s="14">
        <v>5</v>
      </c>
      <c r="H4604" s="14">
        <v>92</v>
      </c>
      <c r="I4604" s="14">
        <v>5.4347826086956499E-2</v>
      </c>
    </row>
    <row r="4605" spans="1:9" x14ac:dyDescent="0.35">
      <c r="A4605" s="13">
        <v>2014</v>
      </c>
      <c r="B4605" s="13" t="s">
        <v>24</v>
      </c>
      <c r="C4605" s="13" t="s">
        <v>188</v>
      </c>
      <c r="D4605" s="13">
        <v>2003</v>
      </c>
      <c r="E4605" s="14">
        <f>data_filtered[[#This Row],[test_year]]-data_filtered[[#This Row],[model_year]]</f>
        <v>11</v>
      </c>
      <c r="F4605" s="13">
        <v>87</v>
      </c>
      <c r="G4605" s="13">
        <v>5</v>
      </c>
      <c r="H4605" s="13">
        <v>92</v>
      </c>
      <c r="I4605" s="13">
        <v>5.4347826086956499E-2</v>
      </c>
    </row>
    <row r="4606" spans="1:9" x14ac:dyDescent="0.35">
      <c r="A4606" s="14">
        <v>2015</v>
      </c>
      <c r="B4606" s="14" t="s">
        <v>52</v>
      </c>
      <c r="C4606" s="14" t="s">
        <v>82</v>
      </c>
      <c r="D4606" s="14">
        <v>2010</v>
      </c>
      <c r="E4606" s="14">
        <f>data_filtered[[#This Row],[test_year]]-data_filtered[[#This Row],[model_year]]</f>
        <v>5</v>
      </c>
      <c r="F4606" s="14">
        <v>87</v>
      </c>
      <c r="G4606" s="14">
        <v>5</v>
      </c>
      <c r="H4606" s="14">
        <v>92</v>
      </c>
      <c r="I4606" s="14">
        <v>5.4347826086956499E-2</v>
      </c>
    </row>
    <row r="4607" spans="1:9" x14ac:dyDescent="0.35">
      <c r="A4607" s="14">
        <v>2017</v>
      </c>
      <c r="B4607" s="14" t="s">
        <v>52</v>
      </c>
      <c r="C4607" s="14" t="s">
        <v>164</v>
      </c>
      <c r="D4607" s="14">
        <v>2015</v>
      </c>
      <c r="E4607" s="14">
        <f>data_filtered[[#This Row],[test_year]]-data_filtered[[#This Row],[model_year]]</f>
        <v>2</v>
      </c>
      <c r="F4607" s="14">
        <v>87</v>
      </c>
      <c r="G4607" s="14">
        <v>5</v>
      </c>
      <c r="H4607" s="14">
        <v>92</v>
      </c>
      <c r="I4607" s="14">
        <v>5.4347826086956499E-2</v>
      </c>
    </row>
    <row r="4608" spans="1:9" x14ac:dyDescent="0.35">
      <c r="A4608" s="13">
        <v>2017</v>
      </c>
      <c r="B4608" s="13" t="s">
        <v>26</v>
      </c>
      <c r="C4608" s="13" t="s">
        <v>110</v>
      </c>
      <c r="D4608" s="13">
        <v>2004</v>
      </c>
      <c r="E4608" s="14">
        <f>data_filtered[[#This Row],[test_year]]-data_filtered[[#This Row],[model_year]]</f>
        <v>13</v>
      </c>
      <c r="F4608" s="13">
        <v>87</v>
      </c>
      <c r="G4608" s="13">
        <v>5</v>
      </c>
      <c r="H4608" s="13">
        <v>92</v>
      </c>
      <c r="I4608" s="13">
        <v>5.4347826086956499E-2</v>
      </c>
    </row>
    <row r="4609" spans="1:9" x14ac:dyDescent="0.35">
      <c r="A4609" s="13">
        <v>2013</v>
      </c>
      <c r="B4609" s="13" t="s">
        <v>42</v>
      </c>
      <c r="C4609" s="13" t="s">
        <v>45</v>
      </c>
      <c r="D4609" s="13">
        <v>2004</v>
      </c>
      <c r="E4609" s="14">
        <f>data_filtered[[#This Row],[test_year]]-data_filtered[[#This Row],[model_year]]</f>
        <v>9</v>
      </c>
      <c r="F4609" s="13">
        <v>122</v>
      </c>
      <c r="G4609" s="13">
        <v>7</v>
      </c>
      <c r="H4609" s="13">
        <v>129</v>
      </c>
      <c r="I4609" s="13">
        <v>5.4263565891472902E-2</v>
      </c>
    </row>
    <row r="4610" spans="1:9" x14ac:dyDescent="0.35">
      <c r="A4610" s="13">
        <v>2017</v>
      </c>
      <c r="B4610" s="13" t="s">
        <v>37</v>
      </c>
      <c r="C4610" s="13" t="s">
        <v>38</v>
      </c>
      <c r="D4610" s="13">
        <v>2008</v>
      </c>
      <c r="E4610" s="14">
        <f>data_filtered[[#This Row],[test_year]]-data_filtered[[#This Row],[model_year]]</f>
        <v>9</v>
      </c>
      <c r="F4610" s="13">
        <v>122</v>
      </c>
      <c r="G4610" s="13">
        <v>7</v>
      </c>
      <c r="H4610" s="13">
        <v>129</v>
      </c>
      <c r="I4610" s="13">
        <v>5.4263565891472902E-2</v>
      </c>
    </row>
    <row r="4611" spans="1:9" x14ac:dyDescent="0.35">
      <c r="A4611" s="13">
        <v>2014</v>
      </c>
      <c r="B4611" s="13" t="s">
        <v>30</v>
      </c>
      <c r="C4611" s="13" t="s">
        <v>36</v>
      </c>
      <c r="D4611" s="13">
        <v>2011</v>
      </c>
      <c r="E4611" s="14">
        <f>data_filtered[[#This Row],[test_year]]-data_filtered[[#This Row],[model_year]]</f>
        <v>3</v>
      </c>
      <c r="F4611" s="13">
        <v>192</v>
      </c>
      <c r="G4611" s="13">
        <v>11</v>
      </c>
      <c r="H4611" s="13">
        <v>203</v>
      </c>
      <c r="I4611" s="13">
        <v>5.4187192118226597E-2</v>
      </c>
    </row>
    <row r="4612" spans="1:9" x14ac:dyDescent="0.35">
      <c r="A4612" s="13">
        <v>2017</v>
      </c>
      <c r="B4612" s="13" t="s">
        <v>30</v>
      </c>
      <c r="C4612" s="13" t="s">
        <v>32</v>
      </c>
      <c r="D4612" s="13">
        <v>2014</v>
      </c>
      <c r="E4612" s="14">
        <f>data_filtered[[#This Row],[test_year]]-data_filtered[[#This Row],[model_year]]</f>
        <v>3</v>
      </c>
      <c r="F4612" s="13">
        <v>280</v>
      </c>
      <c r="G4612" s="13">
        <v>16</v>
      </c>
      <c r="H4612" s="13">
        <v>296</v>
      </c>
      <c r="I4612" s="13">
        <v>5.4054054054054099E-2</v>
      </c>
    </row>
    <row r="4613" spans="1:9" x14ac:dyDescent="0.35">
      <c r="A4613" s="13">
        <v>2014</v>
      </c>
      <c r="B4613" s="13" t="s">
        <v>30</v>
      </c>
      <c r="C4613" s="13" t="s">
        <v>44</v>
      </c>
      <c r="D4613" s="13">
        <v>2013</v>
      </c>
      <c r="E4613" s="14">
        <f>data_filtered[[#This Row],[test_year]]-data_filtered[[#This Row],[model_year]]</f>
        <v>1</v>
      </c>
      <c r="F4613" s="13">
        <v>140</v>
      </c>
      <c r="G4613" s="13">
        <v>8</v>
      </c>
      <c r="H4613" s="13">
        <v>148</v>
      </c>
      <c r="I4613" s="13">
        <v>5.4054054054054099E-2</v>
      </c>
    </row>
    <row r="4614" spans="1:9" x14ac:dyDescent="0.35">
      <c r="A4614" s="13">
        <v>2017</v>
      </c>
      <c r="B4614" s="13" t="s">
        <v>52</v>
      </c>
      <c r="C4614" s="13" t="s">
        <v>82</v>
      </c>
      <c r="D4614" s="13">
        <v>2013</v>
      </c>
      <c r="E4614" s="14">
        <f>data_filtered[[#This Row],[test_year]]-data_filtered[[#This Row],[model_year]]</f>
        <v>4</v>
      </c>
      <c r="F4614" s="13">
        <v>105</v>
      </c>
      <c r="G4614" s="13">
        <v>6</v>
      </c>
      <c r="H4614" s="13">
        <v>111</v>
      </c>
      <c r="I4614" s="13">
        <v>5.4054054054054099E-2</v>
      </c>
    </row>
    <row r="4615" spans="1:9" x14ac:dyDescent="0.35">
      <c r="A4615" s="14">
        <v>2017</v>
      </c>
      <c r="B4615" s="14" t="s">
        <v>67</v>
      </c>
      <c r="C4615" s="14" t="s">
        <v>123</v>
      </c>
      <c r="D4615" s="14">
        <v>2006</v>
      </c>
      <c r="E4615" s="14">
        <f>data_filtered[[#This Row],[test_year]]-data_filtered[[#This Row],[model_year]]</f>
        <v>11</v>
      </c>
      <c r="F4615" s="14">
        <v>105</v>
      </c>
      <c r="G4615" s="14">
        <v>6</v>
      </c>
      <c r="H4615" s="14">
        <v>111</v>
      </c>
      <c r="I4615" s="14">
        <v>5.4054054054054099E-2</v>
      </c>
    </row>
    <row r="4616" spans="1:9" x14ac:dyDescent="0.35">
      <c r="A4616" s="13">
        <v>2014</v>
      </c>
      <c r="B4616" s="13" t="s">
        <v>24</v>
      </c>
      <c r="C4616" s="13" t="s">
        <v>199</v>
      </c>
      <c r="D4616" s="13">
        <v>2007</v>
      </c>
      <c r="E4616" s="14">
        <f>data_filtered[[#This Row],[test_year]]-data_filtered[[#This Row],[model_year]]</f>
        <v>7</v>
      </c>
      <c r="F4616" s="13">
        <v>70</v>
      </c>
      <c r="G4616" s="13">
        <v>4</v>
      </c>
      <c r="H4616" s="13">
        <v>74</v>
      </c>
      <c r="I4616" s="13">
        <v>5.4054054054054099E-2</v>
      </c>
    </row>
    <row r="4617" spans="1:9" x14ac:dyDescent="0.35">
      <c r="A4617" s="14">
        <v>2014</v>
      </c>
      <c r="B4617" s="14" t="s">
        <v>92</v>
      </c>
      <c r="C4617" s="14" t="s">
        <v>167</v>
      </c>
      <c r="D4617" s="14">
        <v>2005</v>
      </c>
      <c r="E4617" s="14">
        <f>data_filtered[[#This Row],[test_year]]-data_filtered[[#This Row],[model_year]]</f>
        <v>9</v>
      </c>
      <c r="F4617" s="14">
        <v>70</v>
      </c>
      <c r="G4617" s="14">
        <v>4</v>
      </c>
      <c r="H4617" s="14">
        <v>74</v>
      </c>
      <c r="I4617" s="14">
        <v>5.4054054054054099E-2</v>
      </c>
    </row>
    <row r="4618" spans="1:9" x14ac:dyDescent="0.35">
      <c r="A4618" s="14">
        <v>2016</v>
      </c>
      <c r="B4618" s="14" t="s">
        <v>24</v>
      </c>
      <c r="C4618" s="14" t="s">
        <v>155</v>
      </c>
      <c r="D4618" s="14">
        <v>2007</v>
      </c>
      <c r="E4618" s="14">
        <f>data_filtered[[#This Row],[test_year]]-data_filtered[[#This Row],[model_year]]</f>
        <v>9</v>
      </c>
      <c r="F4618" s="14">
        <v>70</v>
      </c>
      <c r="G4618" s="14">
        <v>4</v>
      </c>
      <c r="H4618" s="14">
        <v>74</v>
      </c>
      <c r="I4618" s="14">
        <v>5.4054054054054099E-2</v>
      </c>
    </row>
    <row r="4619" spans="1:9" x14ac:dyDescent="0.35">
      <c r="A4619" s="13">
        <v>2016</v>
      </c>
      <c r="B4619" s="13" t="s">
        <v>128</v>
      </c>
      <c r="C4619" s="13" t="s">
        <v>129</v>
      </c>
      <c r="D4619" s="13">
        <v>2008</v>
      </c>
      <c r="E4619" s="14">
        <f>data_filtered[[#This Row],[test_year]]-data_filtered[[#This Row],[model_year]]</f>
        <v>8</v>
      </c>
      <c r="F4619" s="13">
        <v>70</v>
      </c>
      <c r="G4619" s="13">
        <v>4</v>
      </c>
      <c r="H4619" s="13">
        <v>74</v>
      </c>
      <c r="I4619" s="13">
        <v>5.4054054054054099E-2</v>
      </c>
    </row>
    <row r="4620" spans="1:9" x14ac:dyDescent="0.35">
      <c r="A4620" s="14">
        <v>2016</v>
      </c>
      <c r="B4620" s="14" t="s">
        <v>37</v>
      </c>
      <c r="C4620" s="14" t="s">
        <v>39</v>
      </c>
      <c r="D4620" s="14">
        <v>2009</v>
      </c>
      <c r="E4620" s="14">
        <f>data_filtered[[#This Row],[test_year]]-data_filtered[[#This Row],[model_year]]</f>
        <v>7</v>
      </c>
      <c r="F4620" s="14">
        <v>193</v>
      </c>
      <c r="G4620" s="14">
        <v>11</v>
      </c>
      <c r="H4620" s="14">
        <v>204</v>
      </c>
      <c r="I4620" s="14">
        <v>5.3921568627450997E-2</v>
      </c>
    </row>
    <row r="4621" spans="1:9" x14ac:dyDescent="0.35">
      <c r="A4621" s="13">
        <v>2016</v>
      </c>
      <c r="B4621" s="13" t="s">
        <v>24</v>
      </c>
      <c r="C4621" s="13" t="s">
        <v>120</v>
      </c>
      <c r="D4621" s="13">
        <v>2015</v>
      </c>
      <c r="E4621" s="14">
        <f>data_filtered[[#This Row],[test_year]]-data_filtered[[#This Row],[model_year]]</f>
        <v>1</v>
      </c>
      <c r="F4621" s="13">
        <v>158</v>
      </c>
      <c r="G4621" s="13">
        <v>9</v>
      </c>
      <c r="H4621" s="13">
        <v>167</v>
      </c>
      <c r="I4621" s="13">
        <v>5.3892215568862298E-2</v>
      </c>
    </row>
    <row r="4622" spans="1:9" x14ac:dyDescent="0.35">
      <c r="A4622" s="14">
        <v>2015</v>
      </c>
      <c r="B4622" s="14" t="s">
        <v>30</v>
      </c>
      <c r="C4622" s="14" t="s">
        <v>44</v>
      </c>
      <c r="D4622" s="14">
        <v>2012</v>
      </c>
      <c r="E4622" s="14">
        <f>data_filtered[[#This Row],[test_year]]-data_filtered[[#This Row],[model_year]]</f>
        <v>3</v>
      </c>
      <c r="F4622" s="14">
        <v>281</v>
      </c>
      <c r="G4622" s="14">
        <v>16</v>
      </c>
      <c r="H4622" s="14">
        <v>297</v>
      </c>
      <c r="I4622" s="14">
        <v>5.3872053872053897E-2</v>
      </c>
    </row>
    <row r="4623" spans="1:9" x14ac:dyDescent="0.35">
      <c r="A4623" s="13">
        <v>2014</v>
      </c>
      <c r="B4623" s="13" t="s">
        <v>58</v>
      </c>
      <c r="C4623" s="13" t="s">
        <v>76</v>
      </c>
      <c r="D4623" s="13">
        <v>2006</v>
      </c>
      <c r="E4623" s="14">
        <f>data_filtered[[#This Row],[test_year]]-data_filtered[[#This Row],[model_year]]</f>
        <v>8</v>
      </c>
      <c r="F4623" s="13">
        <v>123</v>
      </c>
      <c r="G4623" s="13">
        <v>7</v>
      </c>
      <c r="H4623" s="13">
        <v>130</v>
      </c>
      <c r="I4623" s="13">
        <v>5.3846153846153898E-2</v>
      </c>
    </row>
    <row r="4624" spans="1:9" x14ac:dyDescent="0.35">
      <c r="A4624" s="13">
        <v>2016</v>
      </c>
      <c r="B4624" s="13" t="s">
        <v>52</v>
      </c>
      <c r="C4624" s="13" t="s">
        <v>82</v>
      </c>
      <c r="D4624" s="13">
        <v>2013</v>
      </c>
      <c r="E4624" s="14">
        <f>data_filtered[[#This Row],[test_year]]-data_filtered[[#This Row],[model_year]]</f>
        <v>3</v>
      </c>
      <c r="F4624" s="13">
        <v>123</v>
      </c>
      <c r="G4624" s="13">
        <v>7</v>
      </c>
      <c r="H4624" s="13">
        <v>130</v>
      </c>
      <c r="I4624" s="13">
        <v>5.3846153846153898E-2</v>
      </c>
    </row>
    <row r="4625" spans="1:9" x14ac:dyDescent="0.35">
      <c r="A4625" s="13">
        <v>2016</v>
      </c>
      <c r="B4625" s="13" t="s">
        <v>106</v>
      </c>
      <c r="C4625" s="13" t="s">
        <v>107</v>
      </c>
      <c r="D4625" s="13">
        <v>2008</v>
      </c>
      <c r="E4625" s="14">
        <f>data_filtered[[#This Row],[test_year]]-data_filtered[[#This Row],[model_year]]</f>
        <v>8</v>
      </c>
      <c r="F4625" s="13">
        <v>176</v>
      </c>
      <c r="G4625" s="13">
        <v>10</v>
      </c>
      <c r="H4625" s="13">
        <v>186</v>
      </c>
      <c r="I4625" s="13">
        <v>5.3763440860215103E-2</v>
      </c>
    </row>
    <row r="4626" spans="1:9" x14ac:dyDescent="0.35">
      <c r="A4626" s="13">
        <v>2014</v>
      </c>
      <c r="B4626" s="13" t="s">
        <v>42</v>
      </c>
      <c r="C4626" s="13" t="s">
        <v>45</v>
      </c>
      <c r="D4626" s="13">
        <v>1999</v>
      </c>
      <c r="E4626" s="14">
        <f>data_filtered[[#This Row],[test_year]]-data_filtered[[#This Row],[model_year]]</f>
        <v>15</v>
      </c>
      <c r="F4626" s="13">
        <v>88</v>
      </c>
      <c r="G4626" s="13">
        <v>5</v>
      </c>
      <c r="H4626" s="13">
        <v>93</v>
      </c>
      <c r="I4626" s="13">
        <v>5.3763440860215103E-2</v>
      </c>
    </row>
    <row r="4627" spans="1:9" x14ac:dyDescent="0.35">
      <c r="A4627" s="13">
        <v>2013</v>
      </c>
      <c r="B4627" s="13" t="s">
        <v>42</v>
      </c>
      <c r="C4627" s="13" t="s">
        <v>87</v>
      </c>
      <c r="D4627" s="13">
        <v>2000</v>
      </c>
      <c r="E4627" s="14">
        <f>data_filtered[[#This Row],[test_year]]-data_filtered[[#This Row],[model_year]]</f>
        <v>13</v>
      </c>
      <c r="F4627" s="13">
        <v>194</v>
      </c>
      <c r="G4627" s="13">
        <v>11</v>
      </c>
      <c r="H4627" s="13">
        <v>205</v>
      </c>
      <c r="I4627" s="13">
        <v>5.3658536585365901E-2</v>
      </c>
    </row>
    <row r="4628" spans="1:9" x14ac:dyDescent="0.35">
      <c r="A4628" s="13">
        <v>2016</v>
      </c>
      <c r="B4628" s="13" t="s">
        <v>24</v>
      </c>
      <c r="C4628" s="13" t="s">
        <v>41</v>
      </c>
      <c r="D4628" s="13">
        <v>2008</v>
      </c>
      <c r="E4628" s="14">
        <f>data_filtered[[#This Row],[test_year]]-data_filtered[[#This Row],[model_year]]</f>
        <v>8</v>
      </c>
      <c r="F4628" s="13">
        <v>247</v>
      </c>
      <c r="G4628" s="13">
        <v>14</v>
      </c>
      <c r="H4628" s="13">
        <v>261</v>
      </c>
      <c r="I4628" s="13">
        <v>5.3639846743295E-2</v>
      </c>
    </row>
    <row r="4629" spans="1:9" x14ac:dyDescent="0.35">
      <c r="A4629" s="13">
        <v>2015</v>
      </c>
      <c r="B4629" s="13" t="s">
        <v>52</v>
      </c>
      <c r="C4629" s="13" t="s">
        <v>62</v>
      </c>
      <c r="D4629" s="13">
        <v>2008</v>
      </c>
      <c r="E4629" s="14">
        <f>data_filtered[[#This Row],[test_year]]-data_filtered[[#This Row],[model_year]]</f>
        <v>7</v>
      </c>
      <c r="F4629" s="13">
        <v>106</v>
      </c>
      <c r="G4629" s="13">
        <v>6</v>
      </c>
      <c r="H4629" s="13">
        <v>112</v>
      </c>
      <c r="I4629" s="13">
        <v>5.3571428571428603E-2</v>
      </c>
    </row>
    <row r="4630" spans="1:9" x14ac:dyDescent="0.35">
      <c r="A4630" s="14">
        <v>2015</v>
      </c>
      <c r="B4630" s="14" t="s">
        <v>136</v>
      </c>
      <c r="C4630" s="14" t="s">
        <v>137</v>
      </c>
      <c r="D4630" s="14">
        <v>2004</v>
      </c>
      <c r="E4630" s="14">
        <f>data_filtered[[#This Row],[test_year]]-data_filtered[[#This Row],[model_year]]</f>
        <v>11</v>
      </c>
      <c r="F4630" s="14">
        <v>106</v>
      </c>
      <c r="G4630" s="14">
        <v>6</v>
      </c>
      <c r="H4630" s="14">
        <v>112</v>
      </c>
      <c r="I4630" s="14">
        <v>5.3571428571428603E-2</v>
      </c>
    </row>
    <row r="4631" spans="1:9" x14ac:dyDescent="0.35">
      <c r="A4631" s="13">
        <v>2017</v>
      </c>
      <c r="B4631" s="13" t="s">
        <v>42</v>
      </c>
      <c r="C4631" s="13" t="s">
        <v>151</v>
      </c>
      <c r="D4631" s="13">
        <v>2008</v>
      </c>
      <c r="E4631" s="14">
        <f>data_filtered[[#This Row],[test_year]]-data_filtered[[#This Row],[model_year]]</f>
        <v>9</v>
      </c>
      <c r="F4631" s="13">
        <v>106</v>
      </c>
      <c r="G4631" s="13">
        <v>6</v>
      </c>
      <c r="H4631" s="13">
        <v>112</v>
      </c>
      <c r="I4631" s="13">
        <v>5.3571428571428603E-2</v>
      </c>
    </row>
    <row r="4632" spans="1:9" x14ac:dyDescent="0.35">
      <c r="A4632" s="13">
        <v>2017</v>
      </c>
      <c r="B4632" s="13" t="s">
        <v>92</v>
      </c>
      <c r="C4632" s="13" t="s">
        <v>93</v>
      </c>
      <c r="D4632" s="13">
        <v>2012</v>
      </c>
      <c r="E4632" s="14">
        <f>data_filtered[[#This Row],[test_year]]-data_filtered[[#This Row],[model_year]]</f>
        <v>5</v>
      </c>
      <c r="F4632" s="13">
        <v>106</v>
      </c>
      <c r="G4632" s="13">
        <v>6</v>
      </c>
      <c r="H4632" s="13">
        <v>112</v>
      </c>
      <c r="I4632" s="13">
        <v>5.3571428571428603E-2</v>
      </c>
    </row>
    <row r="4633" spans="1:9" x14ac:dyDescent="0.35">
      <c r="A4633" s="14">
        <v>2013</v>
      </c>
      <c r="B4633" s="14" t="s">
        <v>52</v>
      </c>
      <c r="C4633" s="14" t="s">
        <v>192</v>
      </c>
      <c r="D4633" s="14">
        <v>2010</v>
      </c>
      <c r="E4633" s="14">
        <f>data_filtered[[#This Row],[test_year]]-data_filtered[[#This Row],[model_year]]</f>
        <v>3</v>
      </c>
      <c r="F4633" s="14">
        <v>53</v>
      </c>
      <c r="G4633" s="14">
        <v>3</v>
      </c>
      <c r="H4633" s="14">
        <v>56</v>
      </c>
      <c r="I4633" s="14">
        <v>5.3571428571428603E-2</v>
      </c>
    </row>
    <row r="4634" spans="1:9" x14ac:dyDescent="0.35">
      <c r="A4634" s="13">
        <v>2013</v>
      </c>
      <c r="B4634" s="13" t="s">
        <v>30</v>
      </c>
      <c r="C4634" s="13" t="s">
        <v>274</v>
      </c>
      <c r="D4634" s="13">
        <v>2007</v>
      </c>
      <c r="E4634" s="14">
        <f>data_filtered[[#This Row],[test_year]]-data_filtered[[#This Row],[model_year]]</f>
        <v>6</v>
      </c>
      <c r="F4634" s="13">
        <v>53</v>
      </c>
      <c r="G4634" s="13">
        <v>3</v>
      </c>
      <c r="H4634" s="13">
        <v>56</v>
      </c>
      <c r="I4634" s="13">
        <v>5.3571428571428603E-2</v>
      </c>
    </row>
    <row r="4635" spans="1:9" x14ac:dyDescent="0.35">
      <c r="A4635" s="14">
        <v>2013</v>
      </c>
      <c r="B4635" s="14" t="s">
        <v>92</v>
      </c>
      <c r="C4635" s="14" t="s">
        <v>93</v>
      </c>
      <c r="D4635" s="14">
        <v>2007</v>
      </c>
      <c r="E4635" s="14">
        <f>data_filtered[[#This Row],[test_year]]-data_filtered[[#This Row],[model_year]]</f>
        <v>6</v>
      </c>
      <c r="F4635" s="14">
        <v>53</v>
      </c>
      <c r="G4635" s="14">
        <v>3</v>
      </c>
      <c r="H4635" s="14">
        <v>56</v>
      </c>
      <c r="I4635" s="14">
        <v>5.3571428571428603E-2</v>
      </c>
    </row>
    <row r="4636" spans="1:9" x14ac:dyDescent="0.35">
      <c r="A4636" s="13">
        <v>2015</v>
      </c>
      <c r="B4636" s="13" t="s">
        <v>30</v>
      </c>
      <c r="C4636" s="13" t="s">
        <v>163</v>
      </c>
      <c r="D4636" s="13">
        <v>1999</v>
      </c>
      <c r="E4636" s="14">
        <f>data_filtered[[#This Row],[test_year]]-data_filtered[[#This Row],[model_year]]</f>
        <v>16</v>
      </c>
      <c r="F4636" s="13">
        <v>53</v>
      </c>
      <c r="G4636" s="13">
        <v>3</v>
      </c>
      <c r="H4636" s="13">
        <v>56</v>
      </c>
      <c r="I4636" s="13">
        <v>5.3571428571428603E-2</v>
      </c>
    </row>
    <row r="4637" spans="1:9" x14ac:dyDescent="0.35">
      <c r="A4637" s="13">
        <v>2015</v>
      </c>
      <c r="B4637" s="13" t="s">
        <v>26</v>
      </c>
      <c r="C4637" s="13" t="s">
        <v>201</v>
      </c>
      <c r="D4637" s="13">
        <v>1998</v>
      </c>
      <c r="E4637" s="14">
        <f>data_filtered[[#This Row],[test_year]]-data_filtered[[#This Row],[model_year]]</f>
        <v>17</v>
      </c>
      <c r="F4637" s="13">
        <v>53</v>
      </c>
      <c r="G4637" s="13">
        <v>3</v>
      </c>
      <c r="H4637" s="13">
        <v>56</v>
      </c>
      <c r="I4637" s="13">
        <v>5.3571428571428603E-2</v>
      </c>
    </row>
    <row r="4638" spans="1:9" x14ac:dyDescent="0.35">
      <c r="A4638" s="13">
        <v>2016</v>
      </c>
      <c r="B4638" s="13" t="s">
        <v>30</v>
      </c>
      <c r="C4638" s="13" t="s">
        <v>156</v>
      </c>
      <c r="D4638" s="13">
        <v>2006</v>
      </c>
      <c r="E4638" s="14">
        <f>data_filtered[[#This Row],[test_year]]-data_filtered[[#This Row],[model_year]]</f>
        <v>10</v>
      </c>
      <c r="F4638" s="13">
        <v>53</v>
      </c>
      <c r="G4638" s="13">
        <v>3</v>
      </c>
      <c r="H4638" s="13">
        <v>56</v>
      </c>
      <c r="I4638" s="13">
        <v>5.3571428571428603E-2</v>
      </c>
    </row>
    <row r="4639" spans="1:9" x14ac:dyDescent="0.35">
      <c r="A4639" s="13">
        <v>2017</v>
      </c>
      <c r="B4639" s="13" t="s">
        <v>24</v>
      </c>
      <c r="C4639" s="13" t="s">
        <v>199</v>
      </c>
      <c r="D4639" s="13">
        <v>2007</v>
      </c>
      <c r="E4639" s="14">
        <f>data_filtered[[#This Row],[test_year]]-data_filtered[[#This Row],[model_year]]</f>
        <v>10</v>
      </c>
      <c r="F4639" s="13">
        <v>53</v>
      </c>
      <c r="G4639" s="13">
        <v>3</v>
      </c>
      <c r="H4639" s="13">
        <v>56</v>
      </c>
      <c r="I4639" s="13">
        <v>5.3571428571428603E-2</v>
      </c>
    </row>
    <row r="4640" spans="1:9" x14ac:dyDescent="0.35">
      <c r="A4640" s="13">
        <v>2017</v>
      </c>
      <c r="B4640" s="13" t="s">
        <v>58</v>
      </c>
      <c r="C4640" s="13" t="s">
        <v>63</v>
      </c>
      <c r="D4640" s="13">
        <v>2008</v>
      </c>
      <c r="E4640" s="14">
        <f>data_filtered[[#This Row],[test_year]]-data_filtered[[#This Row],[model_year]]</f>
        <v>9</v>
      </c>
      <c r="F4640" s="13">
        <v>53</v>
      </c>
      <c r="G4640" s="13">
        <v>3</v>
      </c>
      <c r="H4640" s="13">
        <v>56</v>
      </c>
      <c r="I4640" s="13">
        <v>5.3571428571428603E-2</v>
      </c>
    </row>
    <row r="4641" spans="1:9" x14ac:dyDescent="0.35">
      <c r="A4641" s="13">
        <v>2017</v>
      </c>
      <c r="B4641" s="13" t="s">
        <v>30</v>
      </c>
      <c r="C4641" s="13" t="s">
        <v>51</v>
      </c>
      <c r="D4641" s="13">
        <v>2010</v>
      </c>
      <c r="E4641" s="14">
        <f>data_filtered[[#This Row],[test_year]]-data_filtered[[#This Row],[model_year]]</f>
        <v>7</v>
      </c>
      <c r="F4641" s="13">
        <v>53</v>
      </c>
      <c r="G4641" s="13">
        <v>3</v>
      </c>
      <c r="H4641" s="13">
        <v>56</v>
      </c>
      <c r="I4641" s="13">
        <v>5.3571428571428603E-2</v>
      </c>
    </row>
    <row r="4642" spans="1:9" x14ac:dyDescent="0.35">
      <c r="A4642" s="14">
        <v>2013</v>
      </c>
      <c r="B4642" s="14" t="s">
        <v>26</v>
      </c>
      <c r="C4642" s="14" t="s">
        <v>110</v>
      </c>
      <c r="D4642" s="14">
        <v>2004</v>
      </c>
      <c r="E4642" s="14">
        <f>data_filtered[[#This Row],[test_year]]-data_filtered[[#This Row],[model_year]]</f>
        <v>9</v>
      </c>
      <c r="F4642" s="14">
        <v>124</v>
      </c>
      <c r="G4642" s="14">
        <v>7</v>
      </c>
      <c r="H4642" s="14">
        <v>131</v>
      </c>
      <c r="I4642" s="14">
        <v>5.34351145038168E-2</v>
      </c>
    </row>
    <row r="4643" spans="1:9" x14ac:dyDescent="0.35">
      <c r="A4643" s="14">
        <v>2014</v>
      </c>
      <c r="B4643" s="14" t="s">
        <v>26</v>
      </c>
      <c r="C4643" s="14" t="s">
        <v>88</v>
      </c>
      <c r="D4643" s="14">
        <v>1998</v>
      </c>
      <c r="E4643" s="14">
        <f>data_filtered[[#This Row],[test_year]]-data_filtered[[#This Row],[model_year]]</f>
        <v>16</v>
      </c>
      <c r="F4643" s="14">
        <v>124</v>
      </c>
      <c r="G4643" s="14">
        <v>7</v>
      </c>
      <c r="H4643" s="14">
        <v>131</v>
      </c>
      <c r="I4643" s="14">
        <v>5.34351145038168E-2</v>
      </c>
    </row>
    <row r="4644" spans="1:9" x14ac:dyDescent="0.35">
      <c r="A4644" s="14">
        <v>2016</v>
      </c>
      <c r="B4644" s="14" t="s">
        <v>67</v>
      </c>
      <c r="C4644" s="14" t="s">
        <v>123</v>
      </c>
      <c r="D4644" s="14">
        <v>2006</v>
      </c>
      <c r="E4644" s="14">
        <f>data_filtered[[#This Row],[test_year]]-data_filtered[[#This Row],[model_year]]</f>
        <v>10</v>
      </c>
      <c r="F4644" s="14">
        <v>124</v>
      </c>
      <c r="G4644" s="14">
        <v>7</v>
      </c>
      <c r="H4644" s="14">
        <v>131</v>
      </c>
      <c r="I4644" s="14">
        <v>5.34351145038168E-2</v>
      </c>
    </row>
    <row r="4645" spans="1:9" x14ac:dyDescent="0.35">
      <c r="A4645" s="14">
        <v>2016</v>
      </c>
      <c r="B4645" s="14" t="s">
        <v>24</v>
      </c>
      <c r="C4645" s="14" t="s">
        <v>57</v>
      </c>
      <c r="D4645" s="14">
        <v>2007</v>
      </c>
      <c r="E4645" s="14">
        <f>data_filtered[[#This Row],[test_year]]-data_filtered[[#This Row],[model_year]]</f>
        <v>9</v>
      </c>
      <c r="F4645" s="14">
        <v>195</v>
      </c>
      <c r="G4645" s="14">
        <v>11</v>
      </c>
      <c r="H4645" s="14">
        <v>206</v>
      </c>
      <c r="I4645" s="14">
        <v>5.3398058252427202E-2</v>
      </c>
    </row>
    <row r="4646" spans="1:9" x14ac:dyDescent="0.35">
      <c r="A4646" s="14">
        <v>2013</v>
      </c>
      <c r="B4646" s="14" t="s">
        <v>67</v>
      </c>
      <c r="C4646" s="14" t="s">
        <v>68</v>
      </c>
      <c r="D4646" s="14">
        <v>2013</v>
      </c>
      <c r="E4646" s="14">
        <f>data_filtered[[#This Row],[test_year]]-data_filtered[[#This Row],[model_year]]</f>
        <v>0</v>
      </c>
      <c r="F4646" s="14">
        <v>71</v>
      </c>
      <c r="G4646" s="14">
        <v>4</v>
      </c>
      <c r="H4646" s="14">
        <v>75</v>
      </c>
      <c r="I4646" s="14">
        <v>5.3333333333333302E-2</v>
      </c>
    </row>
    <row r="4647" spans="1:9" x14ac:dyDescent="0.35">
      <c r="A4647" s="13">
        <v>2014</v>
      </c>
      <c r="B4647" s="13" t="s">
        <v>180</v>
      </c>
      <c r="C4647" s="13" t="s">
        <v>181</v>
      </c>
      <c r="D4647" s="13">
        <v>2004</v>
      </c>
      <c r="E4647" s="14">
        <f>data_filtered[[#This Row],[test_year]]-data_filtered[[#This Row],[model_year]]</f>
        <v>10</v>
      </c>
      <c r="F4647" s="13">
        <v>71</v>
      </c>
      <c r="G4647" s="13">
        <v>4</v>
      </c>
      <c r="H4647" s="13">
        <v>75</v>
      </c>
      <c r="I4647" s="13">
        <v>5.3333333333333302E-2</v>
      </c>
    </row>
    <row r="4648" spans="1:9" x14ac:dyDescent="0.35">
      <c r="A4648" s="13">
        <v>2015</v>
      </c>
      <c r="B4648" s="13" t="s">
        <v>30</v>
      </c>
      <c r="C4648" s="13" t="s">
        <v>141</v>
      </c>
      <c r="D4648" s="13">
        <v>2005</v>
      </c>
      <c r="E4648" s="14">
        <f>data_filtered[[#This Row],[test_year]]-data_filtered[[#This Row],[model_year]]</f>
        <v>10</v>
      </c>
      <c r="F4648" s="13">
        <v>71</v>
      </c>
      <c r="G4648" s="13">
        <v>4</v>
      </c>
      <c r="H4648" s="13">
        <v>75</v>
      </c>
      <c r="I4648" s="13">
        <v>5.3333333333333302E-2</v>
      </c>
    </row>
    <row r="4649" spans="1:9" x14ac:dyDescent="0.35">
      <c r="A4649" s="14">
        <v>2015</v>
      </c>
      <c r="B4649" s="14" t="s">
        <v>30</v>
      </c>
      <c r="C4649" s="14" t="s">
        <v>31</v>
      </c>
      <c r="D4649" s="14">
        <v>2012</v>
      </c>
      <c r="E4649" s="14">
        <f>data_filtered[[#This Row],[test_year]]-data_filtered[[#This Row],[model_year]]</f>
        <v>3</v>
      </c>
      <c r="F4649" s="14">
        <v>71</v>
      </c>
      <c r="G4649" s="14">
        <v>4</v>
      </c>
      <c r="H4649" s="14">
        <v>75</v>
      </c>
      <c r="I4649" s="14">
        <v>5.3333333333333302E-2</v>
      </c>
    </row>
    <row r="4650" spans="1:9" x14ac:dyDescent="0.35">
      <c r="A4650" s="13">
        <v>2015</v>
      </c>
      <c r="B4650" s="13" t="s">
        <v>33</v>
      </c>
      <c r="C4650" s="13" t="s">
        <v>216</v>
      </c>
      <c r="D4650" s="13">
        <v>2006</v>
      </c>
      <c r="E4650" s="14">
        <f>data_filtered[[#This Row],[test_year]]-data_filtered[[#This Row],[model_year]]</f>
        <v>9</v>
      </c>
      <c r="F4650" s="13">
        <v>71</v>
      </c>
      <c r="G4650" s="13">
        <v>4</v>
      </c>
      <c r="H4650" s="13">
        <v>75</v>
      </c>
      <c r="I4650" s="13">
        <v>5.3333333333333302E-2</v>
      </c>
    </row>
    <row r="4651" spans="1:9" x14ac:dyDescent="0.35">
      <c r="A4651" s="14">
        <v>2016</v>
      </c>
      <c r="B4651" s="14" t="s">
        <v>30</v>
      </c>
      <c r="C4651" s="14" t="s">
        <v>47</v>
      </c>
      <c r="D4651" s="14">
        <v>2007</v>
      </c>
      <c r="E4651" s="14">
        <f>data_filtered[[#This Row],[test_year]]-data_filtered[[#This Row],[model_year]]</f>
        <v>9</v>
      </c>
      <c r="F4651" s="14">
        <v>71</v>
      </c>
      <c r="G4651" s="14">
        <v>4</v>
      </c>
      <c r="H4651" s="14">
        <v>75</v>
      </c>
      <c r="I4651" s="14">
        <v>5.3333333333333302E-2</v>
      </c>
    </row>
    <row r="4652" spans="1:9" x14ac:dyDescent="0.35">
      <c r="A4652" s="13">
        <v>2015</v>
      </c>
      <c r="B4652" s="13" t="s">
        <v>42</v>
      </c>
      <c r="C4652" s="13" t="s">
        <v>96</v>
      </c>
      <c r="D4652" s="13">
        <v>2005</v>
      </c>
      <c r="E4652" s="14">
        <f>data_filtered[[#This Row],[test_year]]-data_filtered[[#This Row],[model_year]]</f>
        <v>10</v>
      </c>
      <c r="F4652" s="13">
        <v>160</v>
      </c>
      <c r="G4652" s="13">
        <v>9</v>
      </c>
      <c r="H4652" s="13">
        <v>169</v>
      </c>
      <c r="I4652" s="13">
        <v>5.32544378698225E-2</v>
      </c>
    </row>
    <row r="4653" spans="1:9" x14ac:dyDescent="0.35">
      <c r="A4653" s="13">
        <v>2016</v>
      </c>
      <c r="B4653" s="13" t="s">
        <v>24</v>
      </c>
      <c r="C4653" s="13" t="s">
        <v>29</v>
      </c>
      <c r="D4653" s="13">
        <v>2012</v>
      </c>
      <c r="E4653" s="14">
        <f>data_filtered[[#This Row],[test_year]]-data_filtered[[#This Row],[model_year]]</f>
        <v>4</v>
      </c>
      <c r="F4653" s="13">
        <v>267</v>
      </c>
      <c r="G4653" s="13">
        <v>15</v>
      </c>
      <c r="H4653" s="13">
        <v>282</v>
      </c>
      <c r="I4653" s="13">
        <v>5.31914893617021E-2</v>
      </c>
    </row>
    <row r="4654" spans="1:9" x14ac:dyDescent="0.35">
      <c r="A4654" s="13">
        <v>2015</v>
      </c>
      <c r="B4654" s="13" t="s">
        <v>30</v>
      </c>
      <c r="C4654" s="13" t="s">
        <v>48</v>
      </c>
      <c r="D4654" s="13">
        <v>2005</v>
      </c>
      <c r="E4654" s="14">
        <f>data_filtered[[#This Row],[test_year]]-data_filtered[[#This Row],[model_year]]</f>
        <v>10</v>
      </c>
      <c r="F4654" s="13">
        <v>178</v>
      </c>
      <c r="G4654" s="13">
        <v>10</v>
      </c>
      <c r="H4654" s="13">
        <v>188</v>
      </c>
      <c r="I4654" s="13">
        <v>5.31914893617021E-2</v>
      </c>
    </row>
    <row r="4655" spans="1:9" x14ac:dyDescent="0.35">
      <c r="A4655" s="13">
        <v>2013</v>
      </c>
      <c r="B4655" s="13" t="s">
        <v>52</v>
      </c>
      <c r="C4655" s="13" t="s">
        <v>131</v>
      </c>
      <c r="D4655" s="13">
        <v>2005</v>
      </c>
      <c r="E4655" s="14">
        <f>data_filtered[[#This Row],[test_year]]-data_filtered[[#This Row],[model_year]]</f>
        <v>8</v>
      </c>
      <c r="F4655" s="13">
        <v>89</v>
      </c>
      <c r="G4655" s="13">
        <v>5</v>
      </c>
      <c r="H4655" s="13">
        <v>94</v>
      </c>
      <c r="I4655" s="13">
        <v>5.31914893617021E-2</v>
      </c>
    </row>
    <row r="4656" spans="1:9" x14ac:dyDescent="0.35">
      <c r="A4656" s="13">
        <v>2013</v>
      </c>
      <c r="B4656" s="13" t="s">
        <v>98</v>
      </c>
      <c r="C4656" s="13" t="s">
        <v>41</v>
      </c>
      <c r="D4656" s="13">
        <v>2006</v>
      </c>
      <c r="E4656" s="14">
        <f>data_filtered[[#This Row],[test_year]]-data_filtered[[#This Row],[model_year]]</f>
        <v>7</v>
      </c>
      <c r="F4656" s="13">
        <v>89</v>
      </c>
      <c r="G4656" s="13">
        <v>5</v>
      </c>
      <c r="H4656" s="13">
        <v>94</v>
      </c>
      <c r="I4656" s="13">
        <v>5.31914893617021E-2</v>
      </c>
    </row>
    <row r="4657" spans="1:9" x14ac:dyDescent="0.35">
      <c r="A4657" s="14">
        <v>2014</v>
      </c>
      <c r="B4657" s="14" t="s">
        <v>24</v>
      </c>
      <c r="C4657" s="14" t="s">
        <v>155</v>
      </c>
      <c r="D4657" s="14">
        <v>2007</v>
      </c>
      <c r="E4657" s="14">
        <f>data_filtered[[#This Row],[test_year]]-data_filtered[[#This Row],[model_year]]</f>
        <v>7</v>
      </c>
      <c r="F4657" s="14">
        <v>89</v>
      </c>
      <c r="G4657" s="14">
        <v>5</v>
      </c>
      <c r="H4657" s="14">
        <v>94</v>
      </c>
      <c r="I4657" s="14">
        <v>5.31914893617021E-2</v>
      </c>
    </row>
    <row r="4658" spans="1:9" x14ac:dyDescent="0.35">
      <c r="A4658" s="14">
        <v>2014</v>
      </c>
      <c r="B4658" s="14" t="s">
        <v>30</v>
      </c>
      <c r="C4658" s="14" t="s">
        <v>47</v>
      </c>
      <c r="D4658" s="14">
        <v>2007</v>
      </c>
      <c r="E4658" s="14">
        <f>data_filtered[[#This Row],[test_year]]-data_filtered[[#This Row],[model_year]]</f>
        <v>7</v>
      </c>
      <c r="F4658" s="14">
        <v>89</v>
      </c>
      <c r="G4658" s="14">
        <v>5</v>
      </c>
      <c r="H4658" s="14">
        <v>94</v>
      </c>
      <c r="I4658" s="14">
        <v>5.31914893617021E-2</v>
      </c>
    </row>
    <row r="4659" spans="1:9" x14ac:dyDescent="0.35">
      <c r="A4659" s="13">
        <v>2014</v>
      </c>
      <c r="B4659" s="13" t="s">
        <v>42</v>
      </c>
      <c r="C4659" s="13" t="s">
        <v>45</v>
      </c>
      <c r="D4659" s="13">
        <v>2000</v>
      </c>
      <c r="E4659" s="14">
        <f>data_filtered[[#This Row],[test_year]]-data_filtered[[#This Row],[model_year]]</f>
        <v>14</v>
      </c>
      <c r="F4659" s="13">
        <v>89</v>
      </c>
      <c r="G4659" s="13">
        <v>5</v>
      </c>
      <c r="H4659" s="13">
        <v>94</v>
      </c>
      <c r="I4659" s="13">
        <v>5.31914893617021E-2</v>
      </c>
    </row>
    <row r="4660" spans="1:9" x14ac:dyDescent="0.35">
      <c r="A4660" s="14">
        <v>2015</v>
      </c>
      <c r="B4660" s="14" t="s">
        <v>30</v>
      </c>
      <c r="C4660" s="14" t="s">
        <v>85</v>
      </c>
      <c r="D4660" s="14">
        <v>2010</v>
      </c>
      <c r="E4660" s="14">
        <f>data_filtered[[#This Row],[test_year]]-data_filtered[[#This Row],[model_year]]</f>
        <v>5</v>
      </c>
      <c r="F4660" s="14">
        <v>89</v>
      </c>
      <c r="G4660" s="14">
        <v>5</v>
      </c>
      <c r="H4660" s="14">
        <v>94</v>
      </c>
      <c r="I4660" s="14">
        <v>5.31914893617021E-2</v>
      </c>
    </row>
    <row r="4661" spans="1:9" x14ac:dyDescent="0.35">
      <c r="A4661" s="14">
        <v>2016</v>
      </c>
      <c r="B4661" s="14" t="s">
        <v>67</v>
      </c>
      <c r="C4661" s="14" t="s">
        <v>193</v>
      </c>
      <c r="D4661" s="14">
        <v>2014</v>
      </c>
      <c r="E4661" s="14">
        <f>data_filtered[[#This Row],[test_year]]-data_filtered[[#This Row],[model_year]]</f>
        <v>2</v>
      </c>
      <c r="F4661" s="14">
        <v>89</v>
      </c>
      <c r="G4661" s="14">
        <v>5</v>
      </c>
      <c r="H4661" s="14">
        <v>94</v>
      </c>
      <c r="I4661" s="14">
        <v>5.31914893617021E-2</v>
      </c>
    </row>
    <row r="4662" spans="1:9" x14ac:dyDescent="0.35">
      <c r="A4662" s="13">
        <v>2013</v>
      </c>
      <c r="B4662" s="13" t="s">
        <v>24</v>
      </c>
      <c r="C4662" s="13" t="s">
        <v>57</v>
      </c>
      <c r="D4662" s="13">
        <v>2008</v>
      </c>
      <c r="E4662" s="14">
        <f>data_filtered[[#This Row],[test_year]]-data_filtered[[#This Row],[model_year]]</f>
        <v>5</v>
      </c>
      <c r="F4662" s="13">
        <v>196</v>
      </c>
      <c r="G4662" s="13">
        <v>11</v>
      </c>
      <c r="H4662" s="13">
        <v>207</v>
      </c>
      <c r="I4662" s="13">
        <v>5.3140096618357502E-2</v>
      </c>
    </row>
    <row r="4663" spans="1:9" x14ac:dyDescent="0.35">
      <c r="A4663" s="13">
        <v>2017</v>
      </c>
      <c r="B4663" s="13" t="s">
        <v>26</v>
      </c>
      <c r="C4663" s="13" t="s">
        <v>133</v>
      </c>
      <c r="D4663" s="13">
        <v>2004</v>
      </c>
      <c r="E4663" s="14">
        <f>data_filtered[[#This Row],[test_year]]-data_filtered[[#This Row],[model_year]]</f>
        <v>13</v>
      </c>
      <c r="F4663" s="13">
        <v>125</v>
      </c>
      <c r="G4663" s="13">
        <v>7</v>
      </c>
      <c r="H4663" s="13">
        <v>132</v>
      </c>
      <c r="I4663" s="13">
        <v>5.3030303030302997E-2</v>
      </c>
    </row>
    <row r="4664" spans="1:9" x14ac:dyDescent="0.35">
      <c r="A4664" s="13">
        <v>2014</v>
      </c>
      <c r="B4664" s="13" t="s">
        <v>58</v>
      </c>
      <c r="C4664" s="13">
        <v>200</v>
      </c>
      <c r="D4664" s="13">
        <v>2013</v>
      </c>
      <c r="E4664" s="14">
        <f>data_filtered[[#This Row],[test_year]]-data_filtered[[#This Row],[model_year]]</f>
        <v>1</v>
      </c>
      <c r="F4664" s="13">
        <v>215</v>
      </c>
      <c r="G4664" s="13">
        <v>12</v>
      </c>
      <c r="H4664" s="13">
        <v>227</v>
      </c>
      <c r="I4664" s="13">
        <v>5.2863436123347998E-2</v>
      </c>
    </row>
    <row r="4665" spans="1:9" x14ac:dyDescent="0.35">
      <c r="A4665" s="13">
        <v>2016</v>
      </c>
      <c r="B4665" s="13" t="s">
        <v>24</v>
      </c>
      <c r="C4665" s="13" t="s">
        <v>41</v>
      </c>
      <c r="D4665" s="13">
        <v>2006</v>
      </c>
      <c r="E4665" s="14">
        <f>data_filtered[[#This Row],[test_year]]-data_filtered[[#This Row],[model_year]]</f>
        <v>10</v>
      </c>
      <c r="F4665" s="13">
        <v>269</v>
      </c>
      <c r="G4665" s="13">
        <v>15</v>
      </c>
      <c r="H4665" s="13">
        <v>284</v>
      </c>
      <c r="I4665" s="13">
        <v>5.2816901408450703E-2</v>
      </c>
    </row>
    <row r="4666" spans="1:9" x14ac:dyDescent="0.35">
      <c r="A4666" s="14">
        <v>2017</v>
      </c>
      <c r="B4666" s="14" t="s">
        <v>37</v>
      </c>
      <c r="C4666" s="14" t="s">
        <v>38</v>
      </c>
      <c r="D4666" s="14">
        <v>2013</v>
      </c>
      <c r="E4666" s="14">
        <f>data_filtered[[#This Row],[test_year]]-data_filtered[[#This Row],[model_year]]</f>
        <v>4</v>
      </c>
      <c r="F4666" s="14">
        <v>306</v>
      </c>
      <c r="G4666" s="14">
        <v>17</v>
      </c>
      <c r="H4666" s="14">
        <v>323</v>
      </c>
      <c r="I4666" s="14">
        <v>5.2631578947368397E-2</v>
      </c>
    </row>
    <row r="4667" spans="1:9" x14ac:dyDescent="0.35">
      <c r="A4667" s="14">
        <v>2013</v>
      </c>
      <c r="B4667" s="14" t="s">
        <v>24</v>
      </c>
      <c r="C4667" s="14" t="s">
        <v>46</v>
      </c>
      <c r="D4667" s="14">
        <v>2012</v>
      </c>
      <c r="E4667" s="14">
        <f>data_filtered[[#This Row],[test_year]]-data_filtered[[#This Row],[model_year]]</f>
        <v>1</v>
      </c>
      <c r="F4667" s="14">
        <v>162</v>
      </c>
      <c r="G4667" s="14">
        <v>9</v>
      </c>
      <c r="H4667" s="14">
        <v>171</v>
      </c>
      <c r="I4667" s="14">
        <v>5.2631578947368397E-2</v>
      </c>
    </row>
    <row r="4668" spans="1:9" x14ac:dyDescent="0.35">
      <c r="A4668" s="13">
        <v>2015</v>
      </c>
      <c r="B4668" s="13" t="s">
        <v>24</v>
      </c>
      <c r="C4668" s="13" t="s">
        <v>46</v>
      </c>
      <c r="D4668" s="13">
        <v>2013</v>
      </c>
      <c r="E4668" s="14">
        <f>data_filtered[[#This Row],[test_year]]-data_filtered[[#This Row],[model_year]]</f>
        <v>2</v>
      </c>
      <c r="F4668" s="13">
        <v>162</v>
      </c>
      <c r="G4668" s="13">
        <v>9</v>
      </c>
      <c r="H4668" s="13">
        <v>171</v>
      </c>
      <c r="I4668" s="13">
        <v>5.2631578947368397E-2</v>
      </c>
    </row>
    <row r="4669" spans="1:9" x14ac:dyDescent="0.35">
      <c r="A4669" s="14">
        <v>2014</v>
      </c>
      <c r="B4669" s="14" t="s">
        <v>24</v>
      </c>
      <c r="C4669" s="14" t="s">
        <v>46</v>
      </c>
      <c r="D4669" s="14">
        <v>2009</v>
      </c>
      <c r="E4669" s="14">
        <f>data_filtered[[#This Row],[test_year]]-data_filtered[[#This Row],[model_year]]</f>
        <v>5</v>
      </c>
      <c r="F4669" s="14">
        <v>144</v>
      </c>
      <c r="G4669" s="14">
        <v>8</v>
      </c>
      <c r="H4669" s="14">
        <v>152</v>
      </c>
      <c r="I4669" s="14">
        <v>5.2631578947368397E-2</v>
      </c>
    </row>
    <row r="4670" spans="1:9" x14ac:dyDescent="0.35">
      <c r="A4670" s="14">
        <v>2014</v>
      </c>
      <c r="B4670" s="14" t="s">
        <v>67</v>
      </c>
      <c r="C4670" s="14" t="s">
        <v>68</v>
      </c>
      <c r="D4670" s="14">
        <v>2006</v>
      </c>
      <c r="E4670" s="14">
        <f>data_filtered[[#This Row],[test_year]]-data_filtered[[#This Row],[model_year]]</f>
        <v>8</v>
      </c>
      <c r="F4670" s="14">
        <v>126</v>
      </c>
      <c r="G4670" s="14">
        <v>7</v>
      </c>
      <c r="H4670" s="14">
        <v>133</v>
      </c>
      <c r="I4670" s="14">
        <v>5.2631578947368397E-2</v>
      </c>
    </row>
    <row r="4671" spans="1:9" x14ac:dyDescent="0.35">
      <c r="A4671" s="14">
        <v>2017</v>
      </c>
      <c r="B4671" s="14" t="s">
        <v>52</v>
      </c>
      <c r="C4671" s="14" t="s">
        <v>82</v>
      </c>
      <c r="D4671" s="14">
        <v>2012</v>
      </c>
      <c r="E4671" s="14">
        <f>data_filtered[[#This Row],[test_year]]-data_filtered[[#This Row],[model_year]]</f>
        <v>5</v>
      </c>
      <c r="F4671" s="14">
        <v>126</v>
      </c>
      <c r="G4671" s="14">
        <v>7</v>
      </c>
      <c r="H4671" s="14">
        <v>133</v>
      </c>
      <c r="I4671" s="14">
        <v>5.2631578947368397E-2</v>
      </c>
    </row>
    <row r="4672" spans="1:9" x14ac:dyDescent="0.35">
      <c r="A4672" s="14">
        <v>2016</v>
      </c>
      <c r="B4672" s="14" t="s">
        <v>94</v>
      </c>
      <c r="C4672" s="14" t="s">
        <v>179</v>
      </c>
      <c r="D4672" s="14">
        <v>1995</v>
      </c>
      <c r="E4672" s="14">
        <f>data_filtered[[#This Row],[test_year]]-data_filtered[[#This Row],[model_year]]</f>
        <v>21</v>
      </c>
      <c r="F4672" s="14">
        <v>108</v>
      </c>
      <c r="G4672" s="14">
        <v>6</v>
      </c>
      <c r="H4672" s="14">
        <v>114</v>
      </c>
      <c r="I4672" s="14">
        <v>5.2631578947368397E-2</v>
      </c>
    </row>
    <row r="4673" spans="1:9" x14ac:dyDescent="0.35">
      <c r="A4673" s="14">
        <v>2013</v>
      </c>
      <c r="B4673" s="14" t="s">
        <v>128</v>
      </c>
      <c r="C4673" s="14" t="s">
        <v>129</v>
      </c>
      <c r="D4673" s="14">
        <v>2008</v>
      </c>
      <c r="E4673" s="14">
        <f>data_filtered[[#This Row],[test_year]]-data_filtered[[#This Row],[model_year]]</f>
        <v>5</v>
      </c>
      <c r="F4673" s="14">
        <v>90</v>
      </c>
      <c r="G4673" s="14">
        <v>5</v>
      </c>
      <c r="H4673" s="14">
        <v>95</v>
      </c>
      <c r="I4673" s="14">
        <v>5.2631578947368397E-2</v>
      </c>
    </row>
    <row r="4674" spans="1:9" x14ac:dyDescent="0.35">
      <c r="A4674" s="13">
        <v>2014</v>
      </c>
      <c r="B4674" s="13" t="s">
        <v>37</v>
      </c>
      <c r="C4674" s="13" t="s">
        <v>39</v>
      </c>
      <c r="D4674" s="13">
        <v>2010</v>
      </c>
      <c r="E4674" s="14">
        <f>data_filtered[[#This Row],[test_year]]-data_filtered[[#This Row],[model_year]]</f>
        <v>4</v>
      </c>
      <c r="F4674" s="13">
        <v>90</v>
      </c>
      <c r="G4674" s="13">
        <v>5</v>
      </c>
      <c r="H4674" s="13">
        <v>95</v>
      </c>
      <c r="I4674" s="13">
        <v>5.2631578947368397E-2</v>
      </c>
    </row>
    <row r="4675" spans="1:9" x14ac:dyDescent="0.35">
      <c r="A4675" s="14">
        <v>2016</v>
      </c>
      <c r="B4675" s="14" t="s">
        <v>58</v>
      </c>
      <c r="C4675" s="14" t="s">
        <v>76</v>
      </c>
      <c r="D4675" s="14">
        <v>2010</v>
      </c>
      <c r="E4675" s="14">
        <f>data_filtered[[#This Row],[test_year]]-data_filtered[[#This Row],[model_year]]</f>
        <v>6</v>
      </c>
      <c r="F4675" s="14">
        <v>90</v>
      </c>
      <c r="G4675" s="14">
        <v>5</v>
      </c>
      <c r="H4675" s="14">
        <v>95</v>
      </c>
      <c r="I4675" s="14">
        <v>5.2631578947368397E-2</v>
      </c>
    </row>
    <row r="4676" spans="1:9" x14ac:dyDescent="0.35">
      <c r="A4676" s="14">
        <v>2016</v>
      </c>
      <c r="B4676" s="14" t="s">
        <v>30</v>
      </c>
      <c r="C4676" s="14" t="s">
        <v>31</v>
      </c>
      <c r="D4676" s="14">
        <v>2014</v>
      </c>
      <c r="E4676" s="14">
        <f>data_filtered[[#This Row],[test_year]]-data_filtered[[#This Row],[model_year]]</f>
        <v>2</v>
      </c>
      <c r="F4676" s="14">
        <v>90</v>
      </c>
      <c r="G4676" s="14">
        <v>5</v>
      </c>
      <c r="H4676" s="14">
        <v>95</v>
      </c>
      <c r="I4676" s="14">
        <v>5.2631578947368397E-2</v>
      </c>
    </row>
    <row r="4677" spans="1:9" x14ac:dyDescent="0.35">
      <c r="A4677" s="14">
        <v>2016</v>
      </c>
      <c r="B4677" s="14" t="s">
        <v>52</v>
      </c>
      <c r="C4677" s="14" t="s">
        <v>192</v>
      </c>
      <c r="D4677" s="14">
        <v>2010</v>
      </c>
      <c r="E4677" s="14">
        <f>data_filtered[[#This Row],[test_year]]-data_filtered[[#This Row],[model_year]]</f>
        <v>6</v>
      </c>
      <c r="F4677" s="14">
        <v>72</v>
      </c>
      <c r="G4677" s="14">
        <v>4</v>
      </c>
      <c r="H4677" s="14">
        <v>76</v>
      </c>
      <c r="I4677" s="14">
        <v>5.2631578947368397E-2</v>
      </c>
    </row>
    <row r="4678" spans="1:9" x14ac:dyDescent="0.35">
      <c r="A4678" s="13">
        <v>2016</v>
      </c>
      <c r="B4678" s="13" t="s">
        <v>67</v>
      </c>
      <c r="C4678" s="13" t="s">
        <v>152</v>
      </c>
      <c r="D4678" s="13">
        <v>2007</v>
      </c>
      <c r="E4678" s="14">
        <f>data_filtered[[#This Row],[test_year]]-data_filtered[[#This Row],[model_year]]</f>
        <v>9</v>
      </c>
      <c r="F4678" s="13">
        <v>72</v>
      </c>
      <c r="G4678" s="13">
        <v>4</v>
      </c>
      <c r="H4678" s="13">
        <v>76</v>
      </c>
      <c r="I4678" s="13">
        <v>5.2631578947368397E-2</v>
      </c>
    </row>
    <row r="4679" spans="1:9" x14ac:dyDescent="0.35">
      <c r="A4679" s="14">
        <v>2016</v>
      </c>
      <c r="B4679" s="14" t="s">
        <v>26</v>
      </c>
      <c r="C4679" s="14" t="s">
        <v>27</v>
      </c>
      <c r="D4679" s="14">
        <v>1993</v>
      </c>
      <c r="E4679" s="14">
        <f>data_filtered[[#This Row],[test_year]]-data_filtered[[#This Row],[model_year]]</f>
        <v>23</v>
      </c>
      <c r="F4679" s="14">
        <v>72</v>
      </c>
      <c r="G4679" s="14">
        <v>4</v>
      </c>
      <c r="H4679" s="14">
        <v>76</v>
      </c>
      <c r="I4679" s="14">
        <v>5.2631578947368397E-2</v>
      </c>
    </row>
    <row r="4680" spans="1:9" x14ac:dyDescent="0.35">
      <c r="A4680" s="14">
        <v>2013</v>
      </c>
      <c r="B4680" s="14" t="s">
        <v>52</v>
      </c>
      <c r="C4680" s="14" t="s">
        <v>91</v>
      </c>
      <c r="D4680" s="14">
        <v>2009</v>
      </c>
      <c r="E4680" s="14">
        <f>data_filtered[[#This Row],[test_year]]-data_filtered[[#This Row],[model_year]]</f>
        <v>4</v>
      </c>
      <c r="F4680" s="14">
        <v>54</v>
      </c>
      <c r="G4680" s="14">
        <v>3</v>
      </c>
      <c r="H4680" s="14">
        <v>57</v>
      </c>
      <c r="I4680" s="14">
        <v>5.2631578947368397E-2</v>
      </c>
    </row>
    <row r="4681" spans="1:9" x14ac:dyDescent="0.35">
      <c r="A4681" s="13">
        <v>2015</v>
      </c>
      <c r="B4681" s="13" t="s">
        <v>30</v>
      </c>
      <c r="C4681" s="13" t="s">
        <v>40</v>
      </c>
      <c r="D4681" s="13">
        <v>1993</v>
      </c>
      <c r="E4681" s="14">
        <f>data_filtered[[#This Row],[test_year]]-data_filtered[[#This Row],[model_year]]</f>
        <v>22</v>
      </c>
      <c r="F4681" s="13">
        <v>54</v>
      </c>
      <c r="G4681" s="13">
        <v>3</v>
      </c>
      <c r="H4681" s="13">
        <v>57</v>
      </c>
      <c r="I4681" s="13">
        <v>5.2631578947368397E-2</v>
      </c>
    </row>
    <row r="4682" spans="1:9" x14ac:dyDescent="0.35">
      <c r="A4682" s="14">
        <v>2015</v>
      </c>
      <c r="B4682" s="14" t="s">
        <v>128</v>
      </c>
      <c r="C4682" s="14" t="s">
        <v>173</v>
      </c>
      <c r="D4682" s="14">
        <v>2014</v>
      </c>
      <c r="E4682" s="14">
        <f>data_filtered[[#This Row],[test_year]]-data_filtered[[#This Row],[model_year]]</f>
        <v>1</v>
      </c>
      <c r="F4682" s="14">
        <v>54</v>
      </c>
      <c r="G4682" s="14">
        <v>3</v>
      </c>
      <c r="H4682" s="14">
        <v>57</v>
      </c>
      <c r="I4682" s="14">
        <v>5.2631578947368397E-2</v>
      </c>
    </row>
    <row r="4683" spans="1:9" x14ac:dyDescent="0.35">
      <c r="A4683" s="13">
        <v>2016</v>
      </c>
      <c r="B4683" s="13" t="s">
        <v>24</v>
      </c>
      <c r="C4683" s="13" t="s">
        <v>120</v>
      </c>
      <c r="D4683" s="13">
        <v>2010</v>
      </c>
      <c r="E4683" s="14">
        <f>data_filtered[[#This Row],[test_year]]-data_filtered[[#This Row],[model_year]]</f>
        <v>6</v>
      </c>
      <c r="F4683" s="13">
        <v>54</v>
      </c>
      <c r="G4683" s="13">
        <v>3</v>
      </c>
      <c r="H4683" s="13">
        <v>57</v>
      </c>
      <c r="I4683" s="13">
        <v>5.2631578947368397E-2</v>
      </c>
    </row>
    <row r="4684" spans="1:9" x14ac:dyDescent="0.35">
      <c r="A4684" s="13">
        <v>2016</v>
      </c>
      <c r="B4684" s="13" t="s">
        <v>92</v>
      </c>
      <c r="C4684" s="13" t="s">
        <v>288</v>
      </c>
      <c r="D4684" s="13">
        <v>2006</v>
      </c>
      <c r="E4684" s="14">
        <f>data_filtered[[#This Row],[test_year]]-data_filtered[[#This Row],[model_year]]</f>
        <v>10</v>
      </c>
      <c r="F4684" s="13">
        <v>54</v>
      </c>
      <c r="G4684" s="13">
        <v>3</v>
      </c>
      <c r="H4684" s="13">
        <v>57</v>
      </c>
      <c r="I4684" s="13">
        <v>5.2631578947368397E-2</v>
      </c>
    </row>
    <row r="4685" spans="1:9" x14ac:dyDescent="0.35">
      <c r="A4685" s="14">
        <v>2017</v>
      </c>
      <c r="B4685" s="14" t="s">
        <v>52</v>
      </c>
      <c r="C4685" s="14" t="s">
        <v>150</v>
      </c>
      <c r="D4685" s="14">
        <v>2016</v>
      </c>
      <c r="E4685" s="14">
        <f>data_filtered[[#This Row],[test_year]]-data_filtered[[#This Row],[model_year]]</f>
        <v>1</v>
      </c>
      <c r="F4685" s="14">
        <v>54</v>
      </c>
      <c r="G4685" s="14">
        <v>3</v>
      </c>
      <c r="H4685" s="14">
        <v>57</v>
      </c>
      <c r="I4685" s="14">
        <v>5.2631578947368397E-2</v>
      </c>
    </row>
    <row r="4686" spans="1:9" x14ac:dyDescent="0.35">
      <c r="A4686" s="14">
        <v>2017</v>
      </c>
      <c r="B4686" s="14" t="s">
        <v>26</v>
      </c>
      <c r="C4686" s="14" t="s">
        <v>133</v>
      </c>
      <c r="D4686" s="14">
        <v>2012</v>
      </c>
      <c r="E4686" s="14">
        <f>data_filtered[[#This Row],[test_year]]-data_filtered[[#This Row],[model_year]]</f>
        <v>5</v>
      </c>
      <c r="F4686" s="14">
        <v>54</v>
      </c>
      <c r="G4686" s="14">
        <v>3</v>
      </c>
      <c r="H4686" s="14">
        <v>57</v>
      </c>
      <c r="I4686" s="14">
        <v>5.2631578947368397E-2</v>
      </c>
    </row>
    <row r="4687" spans="1:9" x14ac:dyDescent="0.35">
      <c r="A4687" s="13">
        <v>2014</v>
      </c>
      <c r="B4687" s="13" t="s">
        <v>30</v>
      </c>
      <c r="C4687" s="13" t="s">
        <v>48</v>
      </c>
      <c r="D4687" s="13">
        <v>2012</v>
      </c>
      <c r="E4687" s="14">
        <f>data_filtered[[#This Row],[test_year]]-data_filtered[[#This Row],[model_year]]</f>
        <v>2</v>
      </c>
      <c r="F4687" s="13">
        <v>163</v>
      </c>
      <c r="G4687" s="13">
        <v>9</v>
      </c>
      <c r="H4687" s="13">
        <v>172</v>
      </c>
      <c r="I4687" s="13">
        <v>5.2325581395348798E-2</v>
      </c>
    </row>
    <row r="4688" spans="1:9" x14ac:dyDescent="0.35">
      <c r="A4688" s="13">
        <v>2015</v>
      </c>
      <c r="B4688" s="13" t="s">
        <v>153</v>
      </c>
      <c r="C4688" s="13" t="s">
        <v>154</v>
      </c>
      <c r="D4688" s="13">
        <v>2006</v>
      </c>
      <c r="E4688" s="14">
        <f>data_filtered[[#This Row],[test_year]]-data_filtered[[#This Row],[model_year]]</f>
        <v>9</v>
      </c>
      <c r="F4688" s="13">
        <v>109</v>
      </c>
      <c r="G4688" s="13">
        <v>6</v>
      </c>
      <c r="H4688" s="13">
        <v>115</v>
      </c>
      <c r="I4688" s="13">
        <v>5.21739130434783E-2</v>
      </c>
    </row>
    <row r="4689" spans="1:9" x14ac:dyDescent="0.35">
      <c r="A4689" s="14">
        <v>2015</v>
      </c>
      <c r="B4689" s="14" t="s">
        <v>26</v>
      </c>
      <c r="C4689" s="14" t="s">
        <v>27</v>
      </c>
      <c r="D4689" s="14">
        <v>1994</v>
      </c>
      <c r="E4689" s="14">
        <f>data_filtered[[#This Row],[test_year]]-data_filtered[[#This Row],[model_year]]</f>
        <v>21</v>
      </c>
      <c r="F4689" s="14">
        <v>109</v>
      </c>
      <c r="G4689" s="14">
        <v>6</v>
      </c>
      <c r="H4689" s="14">
        <v>115</v>
      </c>
      <c r="I4689" s="14">
        <v>5.21739130434783E-2</v>
      </c>
    </row>
    <row r="4690" spans="1:9" x14ac:dyDescent="0.35">
      <c r="A4690" s="14">
        <v>2016</v>
      </c>
      <c r="B4690" s="14" t="s">
        <v>30</v>
      </c>
      <c r="C4690" s="14" t="s">
        <v>31</v>
      </c>
      <c r="D4690" s="14">
        <v>2010</v>
      </c>
      <c r="E4690" s="14">
        <f>data_filtered[[#This Row],[test_year]]-data_filtered[[#This Row],[model_year]]</f>
        <v>6</v>
      </c>
      <c r="F4690" s="14">
        <v>182</v>
      </c>
      <c r="G4690" s="14">
        <v>10</v>
      </c>
      <c r="H4690" s="14">
        <v>192</v>
      </c>
      <c r="I4690" s="14">
        <v>5.2083333333333301E-2</v>
      </c>
    </row>
    <row r="4691" spans="1:9" x14ac:dyDescent="0.35">
      <c r="A4691" s="13">
        <v>2013</v>
      </c>
      <c r="B4691" s="13" t="s">
        <v>52</v>
      </c>
      <c r="C4691" s="13" t="s">
        <v>62</v>
      </c>
      <c r="D4691" s="13">
        <v>2005</v>
      </c>
      <c r="E4691" s="14">
        <f>data_filtered[[#This Row],[test_year]]-data_filtered[[#This Row],[model_year]]</f>
        <v>8</v>
      </c>
      <c r="F4691" s="13">
        <v>91</v>
      </c>
      <c r="G4691" s="13">
        <v>5</v>
      </c>
      <c r="H4691" s="13">
        <v>96</v>
      </c>
      <c r="I4691" s="13">
        <v>5.2083333333333301E-2</v>
      </c>
    </row>
    <row r="4692" spans="1:9" x14ac:dyDescent="0.35">
      <c r="A4692" s="14">
        <v>2013</v>
      </c>
      <c r="B4692" s="14" t="s">
        <v>52</v>
      </c>
      <c r="C4692" s="14" t="s">
        <v>62</v>
      </c>
      <c r="D4692" s="14">
        <v>2006</v>
      </c>
      <c r="E4692" s="14">
        <f>data_filtered[[#This Row],[test_year]]-data_filtered[[#This Row],[model_year]]</f>
        <v>7</v>
      </c>
      <c r="F4692" s="14">
        <v>91</v>
      </c>
      <c r="G4692" s="14">
        <v>5</v>
      </c>
      <c r="H4692" s="14">
        <v>96</v>
      </c>
      <c r="I4692" s="14">
        <v>5.2083333333333301E-2</v>
      </c>
    </row>
    <row r="4693" spans="1:9" x14ac:dyDescent="0.35">
      <c r="A4693" s="13">
        <v>2017</v>
      </c>
      <c r="B4693" s="13" t="s">
        <v>30</v>
      </c>
      <c r="C4693" s="13" t="s">
        <v>31</v>
      </c>
      <c r="D4693" s="13">
        <v>2007</v>
      </c>
      <c r="E4693" s="14">
        <f>data_filtered[[#This Row],[test_year]]-data_filtered[[#This Row],[model_year]]</f>
        <v>10</v>
      </c>
      <c r="F4693" s="13">
        <v>255</v>
      </c>
      <c r="G4693" s="13">
        <v>14</v>
      </c>
      <c r="H4693" s="13">
        <v>269</v>
      </c>
      <c r="I4693" s="13">
        <v>5.2044609665427503E-2</v>
      </c>
    </row>
    <row r="4694" spans="1:9" x14ac:dyDescent="0.35">
      <c r="A4694" s="14">
        <v>2013</v>
      </c>
      <c r="B4694" s="14" t="s">
        <v>30</v>
      </c>
      <c r="C4694" s="14" t="s">
        <v>36</v>
      </c>
      <c r="D4694" s="14">
        <v>2011</v>
      </c>
      <c r="E4694" s="14">
        <f>data_filtered[[#This Row],[test_year]]-data_filtered[[#This Row],[model_year]]</f>
        <v>2</v>
      </c>
      <c r="F4694" s="14">
        <v>164</v>
      </c>
      <c r="G4694" s="14">
        <v>9</v>
      </c>
      <c r="H4694" s="14">
        <v>173</v>
      </c>
      <c r="I4694" s="14">
        <v>5.2023121387283197E-2</v>
      </c>
    </row>
    <row r="4695" spans="1:9" x14ac:dyDescent="0.35">
      <c r="A4695" s="14">
        <v>2013</v>
      </c>
      <c r="B4695" s="14" t="s">
        <v>58</v>
      </c>
      <c r="C4695" s="14" t="s">
        <v>64</v>
      </c>
      <c r="D4695" s="14">
        <v>2006</v>
      </c>
      <c r="E4695" s="14">
        <f>data_filtered[[#This Row],[test_year]]-data_filtered[[#This Row],[model_year]]</f>
        <v>7</v>
      </c>
      <c r="F4695" s="14">
        <v>237</v>
      </c>
      <c r="G4695" s="14">
        <v>13</v>
      </c>
      <c r="H4695" s="14">
        <v>250</v>
      </c>
      <c r="I4695" s="14">
        <v>5.1999999999999998E-2</v>
      </c>
    </row>
    <row r="4696" spans="1:9" x14ac:dyDescent="0.35">
      <c r="A4696" s="14">
        <v>2013</v>
      </c>
      <c r="B4696" s="14" t="s">
        <v>113</v>
      </c>
      <c r="C4696" s="14" t="s">
        <v>262</v>
      </c>
      <c r="D4696" s="14">
        <v>2007</v>
      </c>
      <c r="E4696" s="14">
        <f>data_filtered[[#This Row],[test_year]]-data_filtered[[#This Row],[model_year]]</f>
        <v>6</v>
      </c>
      <c r="F4696" s="14">
        <v>73</v>
      </c>
      <c r="G4696" s="14">
        <v>4</v>
      </c>
      <c r="H4696" s="14">
        <v>77</v>
      </c>
      <c r="I4696" s="14">
        <v>5.1948051948052E-2</v>
      </c>
    </row>
    <row r="4697" spans="1:9" x14ac:dyDescent="0.35">
      <c r="A4697" s="14">
        <v>2014</v>
      </c>
      <c r="B4697" s="14" t="s">
        <v>33</v>
      </c>
      <c r="C4697" s="14" t="s">
        <v>214</v>
      </c>
      <c r="D4697" s="14">
        <v>2011</v>
      </c>
      <c r="E4697" s="14">
        <f>data_filtered[[#This Row],[test_year]]-data_filtered[[#This Row],[model_year]]</f>
        <v>3</v>
      </c>
      <c r="F4697" s="14">
        <v>73</v>
      </c>
      <c r="G4697" s="14">
        <v>4</v>
      </c>
      <c r="H4697" s="14">
        <v>77</v>
      </c>
      <c r="I4697" s="14">
        <v>5.1948051948052E-2</v>
      </c>
    </row>
    <row r="4698" spans="1:9" x14ac:dyDescent="0.35">
      <c r="A4698" s="13">
        <v>2016</v>
      </c>
      <c r="B4698" s="13" t="s">
        <v>26</v>
      </c>
      <c r="C4698" s="13" t="s">
        <v>176</v>
      </c>
      <c r="D4698" s="13">
        <v>2008</v>
      </c>
      <c r="E4698" s="14">
        <f>data_filtered[[#This Row],[test_year]]-data_filtered[[#This Row],[model_year]]</f>
        <v>8</v>
      </c>
      <c r="F4698" s="13">
        <v>73</v>
      </c>
      <c r="G4698" s="13">
        <v>4</v>
      </c>
      <c r="H4698" s="13">
        <v>77</v>
      </c>
      <c r="I4698" s="13">
        <v>5.1948051948052E-2</v>
      </c>
    </row>
    <row r="4699" spans="1:9" x14ac:dyDescent="0.35">
      <c r="A4699" s="14">
        <v>2017</v>
      </c>
      <c r="B4699" s="14" t="s">
        <v>42</v>
      </c>
      <c r="C4699" s="14" t="s">
        <v>96</v>
      </c>
      <c r="D4699" s="14">
        <v>2009</v>
      </c>
      <c r="E4699" s="14">
        <f>data_filtered[[#This Row],[test_year]]-data_filtered[[#This Row],[model_year]]</f>
        <v>8</v>
      </c>
      <c r="F4699" s="14">
        <v>73</v>
      </c>
      <c r="G4699" s="14">
        <v>4</v>
      </c>
      <c r="H4699" s="14">
        <v>77</v>
      </c>
      <c r="I4699" s="14">
        <v>5.1948051948052E-2</v>
      </c>
    </row>
    <row r="4700" spans="1:9" x14ac:dyDescent="0.35">
      <c r="A4700" s="14">
        <v>2016</v>
      </c>
      <c r="B4700" s="14" t="s">
        <v>24</v>
      </c>
      <c r="C4700" s="14" t="s">
        <v>28</v>
      </c>
      <c r="D4700" s="14">
        <v>2012</v>
      </c>
      <c r="E4700" s="14">
        <f>data_filtered[[#This Row],[test_year]]-data_filtered[[#This Row],[model_year]]</f>
        <v>4</v>
      </c>
      <c r="F4700" s="14">
        <v>201</v>
      </c>
      <c r="G4700" s="14">
        <v>11</v>
      </c>
      <c r="H4700" s="14">
        <v>212</v>
      </c>
      <c r="I4700" s="14">
        <v>5.1886792452830198E-2</v>
      </c>
    </row>
    <row r="4701" spans="1:9" x14ac:dyDescent="0.35">
      <c r="A4701" s="14">
        <v>2017</v>
      </c>
      <c r="B4701" s="14" t="s">
        <v>30</v>
      </c>
      <c r="C4701" s="14" t="s">
        <v>32</v>
      </c>
      <c r="D4701" s="14">
        <v>2013</v>
      </c>
      <c r="E4701" s="14">
        <f>data_filtered[[#This Row],[test_year]]-data_filtered[[#This Row],[model_year]]</f>
        <v>4</v>
      </c>
      <c r="F4701" s="14">
        <v>201</v>
      </c>
      <c r="G4701" s="14">
        <v>11</v>
      </c>
      <c r="H4701" s="14">
        <v>212</v>
      </c>
      <c r="I4701" s="14">
        <v>5.1886792452830198E-2</v>
      </c>
    </row>
    <row r="4702" spans="1:9" x14ac:dyDescent="0.35">
      <c r="A4702" s="13">
        <v>2013</v>
      </c>
      <c r="B4702" s="13" t="s">
        <v>67</v>
      </c>
      <c r="C4702" s="13" t="s">
        <v>152</v>
      </c>
      <c r="D4702" s="13">
        <v>2006</v>
      </c>
      <c r="E4702" s="14">
        <f>data_filtered[[#This Row],[test_year]]-data_filtered[[#This Row],[model_year]]</f>
        <v>7</v>
      </c>
      <c r="F4702" s="13">
        <v>128</v>
      </c>
      <c r="G4702" s="13">
        <v>7</v>
      </c>
      <c r="H4702" s="13">
        <v>135</v>
      </c>
      <c r="I4702" s="13">
        <v>5.1851851851851899E-2</v>
      </c>
    </row>
    <row r="4703" spans="1:9" x14ac:dyDescent="0.35">
      <c r="A4703" s="13">
        <v>2017</v>
      </c>
      <c r="B4703" s="13" t="s">
        <v>30</v>
      </c>
      <c r="C4703" s="13" t="s">
        <v>56</v>
      </c>
      <c r="D4703" s="13">
        <v>2016</v>
      </c>
      <c r="E4703" s="14">
        <f>data_filtered[[#This Row],[test_year]]-data_filtered[[#This Row],[model_year]]</f>
        <v>1</v>
      </c>
      <c r="F4703" s="13">
        <v>128</v>
      </c>
      <c r="G4703" s="13">
        <v>7</v>
      </c>
      <c r="H4703" s="13">
        <v>135</v>
      </c>
      <c r="I4703" s="13">
        <v>5.1851851851851899E-2</v>
      </c>
    </row>
    <row r="4704" spans="1:9" x14ac:dyDescent="0.35">
      <c r="A4704" s="14">
        <v>2016</v>
      </c>
      <c r="B4704" s="14" t="s">
        <v>24</v>
      </c>
      <c r="C4704" s="14" t="s">
        <v>28</v>
      </c>
      <c r="D4704" s="14">
        <v>2015</v>
      </c>
      <c r="E4704" s="14">
        <f>data_filtered[[#This Row],[test_year]]-data_filtered[[#This Row],[model_year]]</f>
        <v>1</v>
      </c>
      <c r="F4704" s="14">
        <v>440</v>
      </c>
      <c r="G4704" s="14">
        <v>24</v>
      </c>
      <c r="H4704" s="14">
        <v>464</v>
      </c>
      <c r="I4704" s="14">
        <v>5.1724137931034503E-2</v>
      </c>
    </row>
    <row r="4705" spans="1:9" x14ac:dyDescent="0.35">
      <c r="A4705" s="14">
        <v>2016</v>
      </c>
      <c r="B4705" s="14" t="s">
        <v>26</v>
      </c>
      <c r="C4705" s="14" t="s">
        <v>133</v>
      </c>
      <c r="D4705" s="14">
        <v>2005</v>
      </c>
      <c r="E4705" s="14">
        <f>data_filtered[[#This Row],[test_year]]-data_filtered[[#This Row],[model_year]]</f>
        <v>11</v>
      </c>
      <c r="F4705" s="14">
        <v>110</v>
      </c>
      <c r="G4705" s="14">
        <v>6</v>
      </c>
      <c r="H4705" s="14">
        <v>116</v>
      </c>
      <c r="I4705" s="14">
        <v>5.1724137931034503E-2</v>
      </c>
    </row>
    <row r="4706" spans="1:9" x14ac:dyDescent="0.35">
      <c r="A4706" s="13">
        <v>2013</v>
      </c>
      <c r="B4706" s="13" t="s">
        <v>180</v>
      </c>
      <c r="C4706" s="13" t="s">
        <v>294</v>
      </c>
      <c r="D4706" s="13">
        <v>2002</v>
      </c>
      <c r="E4706" s="14">
        <f>data_filtered[[#This Row],[test_year]]-data_filtered[[#This Row],[model_year]]</f>
        <v>11</v>
      </c>
      <c r="F4706" s="13">
        <v>55</v>
      </c>
      <c r="G4706" s="13">
        <v>3</v>
      </c>
      <c r="H4706" s="13">
        <v>58</v>
      </c>
      <c r="I4706" s="13">
        <v>5.1724137931034503E-2</v>
      </c>
    </row>
    <row r="4707" spans="1:9" x14ac:dyDescent="0.35">
      <c r="A4707" s="14">
        <v>2013</v>
      </c>
      <c r="B4707" s="14" t="s">
        <v>24</v>
      </c>
      <c r="C4707" s="14" t="s">
        <v>302</v>
      </c>
      <c r="D4707" s="14">
        <v>2005</v>
      </c>
      <c r="E4707" s="14">
        <f>data_filtered[[#This Row],[test_year]]-data_filtered[[#This Row],[model_year]]</f>
        <v>8</v>
      </c>
      <c r="F4707" s="14">
        <v>55</v>
      </c>
      <c r="G4707" s="14">
        <v>3</v>
      </c>
      <c r="H4707" s="14">
        <v>58</v>
      </c>
      <c r="I4707" s="14">
        <v>5.1724137931034503E-2</v>
      </c>
    </row>
    <row r="4708" spans="1:9" x14ac:dyDescent="0.35">
      <c r="A4708" s="13">
        <v>2013</v>
      </c>
      <c r="B4708" s="13" t="s">
        <v>67</v>
      </c>
      <c r="C4708" s="13" t="s">
        <v>77</v>
      </c>
      <c r="D4708" s="13">
        <v>2013</v>
      </c>
      <c r="E4708" s="14">
        <f>data_filtered[[#This Row],[test_year]]-data_filtered[[#This Row],[model_year]]</f>
        <v>0</v>
      </c>
      <c r="F4708" s="13">
        <v>55</v>
      </c>
      <c r="G4708" s="13">
        <v>3</v>
      </c>
      <c r="H4708" s="13">
        <v>58</v>
      </c>
      <c r="I4708" s="13">
        <v>5.1724137931034503E-2</v>
      </c>
    </row>
    <row r="4709" spans="1:9" x14ac:dyDescent="0.35">
      <c r="A4709" s="13">
        <v>2013</v>
      </c>
      <c r="B4709" s="13" t="s">
        <v>252</v>
      </c>
      <c r="C4709" s="13" t="s">
        <v>253</v>
      </c>
      <c r="D4709" s="13">
        <v>2003</v>
      </c>
      <c r="E4709" s="14">
        <f>data_filtered[[#This Row],[test_year]]-data_filtered[[#This Row],[model_year]]</f>
        <v>10</v>
      </c>
      <c r="F4709" s="13">
        <v>55</v>
      </c>
      <c r="G4709" s="13">
        <v>3</v>
      </c>
      <c r="H4709" s="13">
        <v>58</v>
      </c>
      <c r="I4709" s="13">
        <v>5.1724137931034503E-2</v>
      </c>
    </row>
    <row r="4710" spans="1:9" x14ac:dyDescent="0.35">
      <c r="A4710" s="14">
        <v>2014</v>
      </c>
      <c r="B4710" s="14" t="s">
        <v>190</v>
      </c>
      <c r="C4710" s="14" t="s">
        <v>259</v>
      </c>
      <c r="D4710" s="14">
        <v>2005</v>
      </c>
      <c r="E4710" s="14">
        <f>data_filtered[[#This Row],[test_year]]-data_filtered[[#This Row],[model_year]]</f>
        <v>9</v>
      </c>
      <c r="F4710" s="14">
        <v>55</v>
      </c>
      <c r="G4710" s="14">
        <v>3</v>
      </c>
      <c r="H4710" s="14">
        <v>58</v>
      </c>
      <c r="I4710" s="14">
        <v>5.1724137931034503E-2</v>
      </c>
    </row>
    <row r="4711" spans="1:9" x14ac:dyDescent="0.35">
      <c r="A4711" s="13">
        <v>2015</v>
      </c>
      <c r="B4711" s="13" t="s">
        <v>241</v>
      </c>
      <c r="C4711" s="13" t="s">
        <v>242</v>
      </c>
      <c r="D4711" s="13">
        <v>2010</v>
      </c>
      <c r="E4711" s="14">
        <f>data_filtered[[#This Row],[test_year]]-data_filtered[[#This Row],[model_year]]</f>
        <v>5</v>
      </c>
      <c r="F4711" s="13">
        <v>55</v>
      </c>
      <c r="G4711" s="13">
        <v>3</v>
      </c>
      <c r="H4711" s="13">
        <v>58</v>
      </c>
      <c r="I4711" s="13">
        <v>5.1724137931034503E-2</v>
      </c>
    </row>
    <row r="4712" spans="1:9" x14ac:dyDescent="0.35">
      <c r="A4712" s="13">
        <v>2015</v>
      </c>
      <c r="B4712" s="13" t="s">
        <v>26</v>
      </c>
      <c r="C4712" s="13" t="s">
        <v>178</v>
      </c>
      <c r="D4712" s="13">
        <v>2003</v>
      </c>
      <c r="E4712" s="14">
        <f>data_filtered[[#This Row],[test_year]]-data_filtered[[#This Row],[model_year]]</f>
        <v>12</v>
      </c>
      <c r="F4712" s="13">
        <v>55</v>
      </c>
      <c r="G4712" s="13">
        <v>3</v>
      </c>
      <c r="H4712" s="13">
        <v>58</v>
      </c>
      <c r="I4712" s="13">
        <v>5.1724137931034503E-2</v>
      </c>
    </row>
    <row r="4713" spans="1:9" x14ac:dyDescent="0.35">
      <c r="A4713" s="13">
        <v>2016</v>
      </c>
      <c r="B4713" s="13" t="s">
        <v>52</v>
      </c>
      <c r="C4713" s="13" t="s">
        <v>53</v>
      </c>
      <c r="D4713" s="13">
        <v>2013</v>
      </c>
      <c r="E4713" s="14">
        <f>data_filtered[[#This Row],[test_year]]-data_filtered[[#This Row],[model_year]]</f>
        <v>3</v>
      </c>
      <c r="F4713" s="13">
        <v>55</v>
      </c>
      <c r="G4713" s="13">
        <v>3</v>
      </c>
      <c r="H4713" s="13">
        <v>58</v>
      </c>
      <c r="I4713" s="13">
        <v>5.1724137931034503E-2</v>
      </c>
    </row>
    <row r="4714" spans="1:9" x14ac:dyDescent="0.35">
      <c r="A4714" s="13">
        <v>2016</v>
      </c>
      <c r="B4714" s="13" t="s">
        <v>37</v>
      </c>
      <c r="C4714" s="13" t="s">
        <v>157</v>
      </c>
      <c r="D4714" s="13">
        <v>2012</v>
      </c>
      <c r="E4714" s="14">
        <f>data_filtered[[#This Row],[test_year]]-data_filtered[[#This Row],[model_year]]</f>
        <v>4</v>
      </c>
      <c r="F4714" s="13">
        <v>55</v>
      </c>
      <c r="G4714" s="13">
        <v>3</v>
      </c>
      <c r="H4714" s="13">
        <v>58</v>
      </c>
      <c r="I4714" s="13">
        <v>5.1724137931034503E-2</v>
      </c>
    </row>
    <row r="4715" spans="1:9" x14ac:dyDescent="0.35">
      <c r="A4715" s="13">
        <v>2016</v>
      </c>
      <c r="B4715" s="13" t="s">
        <v>241</v>
      </c>
      <c r="C4715" s="13" t="s">
        <v>242</v>
      </c>
      <c r="D4715" s="13">
        <v>2012</v>
      </c>
      <c r="E4715" s="14">
        <f>data_filtered[[#This Row],[test_year]]-data_filtered[[#This Row],[model_year]]</f>
        <v>4</v>
      </c>
      <c r="F4715" s="13">
        <v>55</v>
      </c>
      <c r="G4715" s="13">
        <v>3</v>
      </c>
      <c r="H4715" s="13">
        <v>58</v>
      </c>
      <c r="I4715" s="13">
        <v>5.1724137931034503E-2</v>
      </c>
    </row>
    <row r="4716" spans="1:9" x14ac:dyDescent="0.35">
      <c r="A4716" s="14">
        <v>2016</v>
      </c>
      <c r="B4716" s="14" t="s">
        <v>33</v>
      </c>
      <c r="C4716" s="14" t="s">
        <v>109</v>
      </c>
      <c r="D4716" s="14">
        <v>2006</v>
      </c>
      <c r="E4716" s="14">
        <f>data_filtered[[#This Row],[test_year]]-data_filtered[[#This Row],[model_year]]</f>
        <v>10</v>
      </c>
      <c r="F4716" s="14">
        <v>55</v>
      </c>
      <c r="G4716" s="14">
        <v>3</v>
      </c>
      <c r="H4716" s="14">
        <v>58</v>
      </c>
      <c r="I4716" s="14">
        <v>5.1724137931034503E-2</v>
      </c>
    </row>
    <row r="4717" spans="1:9" x14ac:dyDescent="0.35">
      <c r="A4717" s="14">
        <v>2017</v>
      </c>
      <c r="B4717" s="14" t="s">
        <v>24</v>
      </c>
      <c r="C4717" s="14" t="s">
        <v>25</v>
      </c>
      <c r="D4717" s="14">
        <v>2012</v>
      </c>
      <c r="E4717" s="14">
        <f>data_filtered[[#This Row],[test_year]]-data_filtered[[#This Row],[model_year]]</f>
        <v>5</v>
      </c>
      <c r="F4717" s="14">
        <v>55</v>
      </c>
      <c r="G4717" s="14">
        <v>3</v>
      </c>
      <c r="H4717" s="14">
        <v>58</v>
      </c>
      <c r="I4717" s="14">
        <v>5.1724137931034503E-2</v>
      </c>
    </row>
    <row r="4718" spans="1:9" x14ac:dyDescent="0.35">
      <c r="A4718" s="13">
        <v>2015</v>
      </c>
      <c r="B4718" s="13" t="s">
        <v>58</v>
      </c>
      <c r="C4718" s="13">
        <v>200</v>
      </c>
      <c r="D4718" s="13">
        <v>2013</v>
      </c>
      <c r="E4718" s="14">
        <f>data_filtered[[#This Row],[test_year]]-data_filtered[[#This Row],[model_year]]</f>
        <v>2</v>
      </c>
      <c r="F4718" s="13">
        <v>147</v>
      </c>
      <c r="G4718" s="13">
        <v>8</v>
      </c>
      <c r="H4718" s="13">
        <v>155</v>
      </c>
      <c r="I4718" s="13">
        <v>5.16129032258065E-2</v>
      </c>
    </row>
    <row r="4719" spans="1:9" x14ac:dyDescent="0.35">
      <c r="A4719" s="14">
        <v>2017</v>
      </c>
      <c r="B4719" s="14" t="s">
        <v>42</v>
      </c>
      <c r="C4719" s="14" t="s">
        <v>96</v>
      </c>
      <c r="D4719" s="14">
        <v>2006</v>
      </c>
      <c r="E4719" s="14">
        <f>data_filtered[[#This Row],[test_year]]-data_filtered[[#This Row],[model_year]]</f>
        <v>11</v>
      </c>
      <c r="F4719" s="14">
        <v>147</v>
      </c>
      <c r="G4719" s="14">
        <v>8</v>
      </c>
      <c r="H4719" s="14">
        <v>155</v>
      </c>
      <c r="I4719" s="14">
        <v>5.16129032258065E-2</v>
      </c>
    </row>
    <row r="4720" spans="1:9" x14ac:dyDescent="0.35">
      <c r="A4720" s="14">
        <v>2015</v>
      </c>
      <c r="B4720" s="14" t="s">
        <v>33</v>
      </c>
      <c r="C4720" s="14" t="s">
        <v>34</v>
      </c>
      <c r="D4720" s="14">
        <v>2007</v>
      </c>
      <c r="E4720" s="14">
        <f>data_filtered[[#This Row],[test_year]]-data_filtered[[#This Row],[model_year]]</f>
        <v>8</v>
      </c>
      <c r="F4720" s="14">
        <v>184</v>
      </c>
      <c r="G4720" s="14">
        <v>10</v>
      </c>
      <c r="H4720" s="14">
        <v>194</v>
      </c>
      <c r="I4720" s="14">
        <v>5.1546391752577303E-2</v>
      </c>
    </row>
    <row r="4721" spans="1:9" x14ac:dyDescent="0.35">
      <c r="A4721" s="14">
        <v>2013</v>
      </c>
      <c r="B4721" s="14" t="s">
        <v>58</v>
      </c>
      <c r="C4721" s="14" t="s">
        <v>142</v>
      </c>
      <c r="D4721" s="14">
        <v>2008</v>
      </c>
      <c r="E4721" s="14">
        <f>data_filtered[[#This Row],[test_year]]-data_filtered[[#This Row],[model_year]]</f>
        <v>5</v>
      </c>
      <c r="F4721" s="14">
        <v>92</v>
      </c>
      <c r="G4721" s="14">
        <v>5</v>
      </c>
      <c r="H4721" s="14">
        <v>97</v>
      </c>
      <c r="I4721" s="14">
        <v>5.1546391752577303E-2</v>
      </c>
    </row>
    <row r="4722" spans="1:9" x14ac:dyDescent="0.35">
      <c r="A4722" s="13">
        <v>2017</v>
      </c>
      <c r="B4722" s="13" t="s">
        <v>94</v>
      </c>
      <c r="C4722" s="13" t="s">
        <v>179</v>
      </c>
      <c r="D4722" s="13">
        <v>1995</v>
      </c>
      <c r="E4722" s="14">
        <f>data_filtered[[#This Row],[test_year]]-data_filtered[[#This Row],[model_year]]</f>
        <v>22</v>
      </c>
      <c r="F4722" s="13">
        <v>92</v>
      </c>
      <c r="G4722" s="13">
        <v>5</v>
      </c>
      <c r="H4722" s="13">
        <v>97</v>
      </c>
      <c r="I4722" s="13">
        <v>5.1546391752577303E-2</v>
      </c>
    </row>
    <row r="4723" spans="1:9" x14ac:dyDescent="0.35">
      <c r="A4723" s="14">
        <v>2016</v>
      </c>
      <c r="B4723" s="14" t="s">
        <v>67</v>
      </c>
      <c r="C4723" s="14" t="s">
        <v>68</v>
      </c>
      <c r="D4723" s="14">
        <v>2013</v>
      </c>
      <c r="E4723" s="14">
        <f>data_filtered[[#This Row],[test_year]]-data_filtered[[#This Row],[model_year]]</f>
        <v>3</v>
      </c>
      <c r="F4723" s="14">
        <v>166</v>
      </c>
      <c r="G4723" s="14">
        <v>9</v>
      </c>
      <c r="H4723" s="14">
        <v>175</v>
      </c>
      <c r="I4723" s="14">
        <v>5.14285714285714E-2</v>
      </c>
    </row>
    <row r="4724" spans="1:9" x14ac:dyDescent="0.35">
      <c r="A4724" s="13">
        <v>2015</v>
      </c>
      <c r="B4724" s="13" t="s">
        <v>30</v>
      </c>
      <c r="C4724" s="13" t="s">
        <v>36</v>
      </c>
      <c r="D4724" s="13">
        <v>2010</v>
      </c>
      <c r="E4724" s="14">
        <f>data_filtered[[#This Row],[test_year]]-data_filtered[[#This Row],[model_year]]</f>
        <v>5</v>
      </c>
      <c r="F4724" s="13">
        <v>314</v>
      </c>
      <c r="G4724" s="13">
        <v>17</v>
      </c>
      <c r="H4724" s="13">
        <v>331</v>
      </c>
      <c r="I4724" s="13">
        <v>5.1359516616314202E-2</v>
      </c>
    </row>
    <row r="4725" spans="1:9" x14ac:dyDescent="0.35">
      <c r="A4725" s="14">
        <v>2017</v>
      </c>
      <c r="B4725" s="14" t="s">
        <v>30</v>
      </c>
      <c r="C4725" s="14" t="s">
        <v>44</v>
      </c>
      <c r="D4725" s="14">
        <v>2012</v>
      </c>
      <c r="E4725" s="14">
        <f>data_filtered[[#This Row],[test_year]]-data_filtered[[#This Row],[model_year]]</f>
        <v>5</v>
      </c>
      <c r="F4725" s="14">
        <v>296</v>
      </c>
      <c r="G4725" s="14">
        <v>16</v>
      </c>
      <c r="H4725" s="14">
        <v>312</v>
      </c>
      <c r="I4725" s="14">
        <v>5.1282051282051301E-2</v>
      </c>
    </row>
    <row r="4726" spans="1:9" x14ac:dyDescent="0.35">
      <c r="A4726" s="13">
        <v>2016</v>
      </c>
      <c r="B4726" s="13" t="s">
        <v>30</v>
      </c>
      <c r="C4726" s="13" t="s">
        <v>172</v>
      </c>
      <c r="D4726" s="13">
        <v>2011</v>
      </c>
      <c r="E4726" s="14">
        <f>data_filtered[[#This Row],[test_year]]-data_filtered[[#This Row],[model_year]]</f>
        <v>5</v>
      </c>
      <c r="F4726" s="13">
        <v>111</v>
      </c>
      <c r="G4726" s="13">
        <v>6</v>
      </c>
      <c r="H4726" s="13">
        <v>117</v>
      </c>
      <c r="I4726" s="13">
        <v>5.1282051282051301E-2</v>
      </c>
    </row>
    <row r="4727" spans="1:9" x14ac:dyDescent="0.35">
      <c r="A4727" s="13">
        <v>2013</v>
      </c>
      <c r="B4727" s="13" t="s">
        <v>26</v>
      </c>
      <c r="C4727" s="13" t="s">
        <v>223</v>
      </c>
      <c r="D4727" s="13">
        <v>2005</v>
      </c>
      <c r="E4727" s="14">
        <f>data_filtered[[#This Row],[test_year]]-data_filtered[[#This Row],[model_year]]</f>
        <v>8</v>
      </c>
      <c r="F4727" s="13">
        <v>74</v>
      </c>
      <c r="G4727" s="13">
        <v>4</v>
      </c>
      <c r="H4727" s="13">
        <v>78</v>
      </c>
      <c r="I4727" s="13">
        <v>5.1282051282051301E-2</v>
      </c>
    </row>
    <row r="4728" spans="1:9" x14ac:dyDescent="0.35">
      <c r="A4728" s="14">
        <v>2015</v>
      </c>
      <c r="B4728" s="14" t="s">
        <v>24</v>
      </c>
      <c r="C4728" s="14" t="s">
        <v>188</v>
      </c>
      <c r="D4728" s="14">
        <v>2005</v>
      </c>
      <c r="E4728" s="14">
        <f>data_filtered[[#This Row],[test_year]]-data_filtered[[#This Row],[model_year]]</f>
        <v>10</v>
      </c>
      <c r="F4728" s="14">
        <v>74</v>
      </c>
      <c r="G4728" s="14">
        <v>4</v>
      </c>
      <c r="H4728" s="14">
        <v>78</v>
      </c>
      <c r="I4728" s="14">
        <v>5.1282051282051301E-2</v>
      </c>
    </row>
    <row r="4729" spans="1:9" x14ac:dyDescent="0.35">
      <c r="A4729" s="13">
        <v>2015</v>
      </c>
      <c r="B4729" s="13" t="s">
        <v>42</v>
      </c>
      <c r="C4729" s="13" t="s">
        <v>43</v>
      </c>
      <c r="D4729" s="13">
        <v>2014</v>
      </c>
      <c r="E4729" s="14">
        <f>data_filtered[[#This Row],[test_year]]-data_filtered[[#This Row],[model_year]]</f>
        <v>1</v>
      </c>
      <c r="F4729" s="13">
        <v>74</v>
      </c>
      <c r="G4729" s="13">
        <v>4</v>
      </c>
      <c r="H4729" s="13">
        <v>78</v>
      </c>
      <c r="I4729" s="13">
        <v>5.1282051282051301E-2</v>
      </c>
    </row>
    <row r="4730" spans="1:9" x14ac:dyDescent="0.35">
      <c r="A4730" s="13">
        <v>2017</v>
      </c>
      <c r="B4730" s="13" t="s">
        <v>26</v>
      </c>
      <c r="C4730" s="13" t="s">
        <v>35</v>
      </c>
      <c r="D4730" s="13">
        <v>2006</v>
      </c>
      <c r="E4730" s="14">
        <f>data_filtered[[#This Row],[test_year]]-data_filtered[[#This Row],[model_year]]</f>
        <v>11</v>
      </c>
      <c r="F4730" s="13">
        <v>241</v>
      </c>
      <c r="G4730" s="13">
        <v>13</v>
      </c>
      <c r="H4730" s="13">
        <v>254</v>
      </c>
      <c r="I4730" s="13">
        <v>5.1181102362204703E-2</v>
      </c>
    </row>
    <row r="4731" spans="1:9" x14ac:dyDescent="0.35">
      <c r="A4731" s="14">
        <v>2015</v>
      </c>
      <c r="B4731" s="14" t="s">
        <v>30</v>
      </c>
      <c r="C4731" s="14" t="s">
        <v>31</v>
      </c>
      <c r="D4731" s="14">
        <v>2010</v>
      </c>
      <c r="E4731" s="14">
        <f>data_filtered[[#This Row],[test_year]]-data_filtered[[#This Row],[model_year]]</f>
        <v>5</v>
      </c>
      <c r="F4731" s="14">
        <v>204</v>
      </c>
      <c r="G4731" s="14">
        <v>11</v>
      </c>
      <c r="H4731" s="14">
        <v>215</v>
      </c>
      <c r="I4731" s="14">
        <v>5.1162790697674397E-2</v>
      </c>
    </row>
    <row r="4732" spans="1:9" x14ac:dyDescent="0.35">
      <c r="A4732" s="13">
        <v>2014</v>
      </c>
      <c r="B4732" s="13" t="s">
        <v>26</v>
      </c>
      <c r="C4732" s="13" t="s">
        <v>110</v>
      </c>
      <c r="D4732" s="13">
        <v>2002</v>
      </c>
      <c r="E4732" s="14">
        <f>data_filtered[[#This Row],[test_year]]-data_filtered[[#This Row],[model_year]]</f>
        <v>12</v>
      </c>
      <c r="F4732" s="13">
        <v>130</v>
      </c>
      <c r="G4732" s="13">
        <v>7</v>
      </c>
      <c r="H4732" s="13">
        <v>137</v>
      </c>
      <c r="I4732" s="13">
        <v>5.1094890510948898E-2</v>
      </c>
    </row>
    <row r="4733" spans="1:9" x14ac:dyDescent="0.35">
      <c r="A4733" s="13">
        <v>2016</v>
      </c>
      <c r="B4733" s="13" t="s">
        <v>26</v>
      </c>
      <c r="C4733" s="13" t="s">
        <v>110</v>
      </c>
      <c r="D4733" s="13">
        <v>2002</v>
      </c>
      <c r="E4733" s="14">
        <f>data_filtered[[#This Row],[test_year]]-data_filtered[[#This Row],[model_year]]</f>
        <v>14</v>
      </c>
      <c r="F4733" s="13">
        <v>130</v>
      </c>
      <c r="G4733" s="13">
        <v>7</v>
      </c>
      <c r="H4733" s="13">
        <v>137</v>
      </c>
      <c r="I4733" s="13">
        <v>5.1094890510948898E-2</v>
      </c>
    </row>
    <row r="4734" spans="1:9" x14ac:dyDescent="0.35">
      <c r="A4734" s="14">
        <v>2016</v>
      </c>
      <c r="B4734" s="14" t="s">
        <v>118</v>
      </c>
      <c r="C4734" s="14" t="s">
        <v>119</v>
      </c>
      <c r="D4734" s="14">
        <v>2013</v>
      </c>
      <c r="E4734" s="14">
        <f>data_filtered[[#This Row],[test_year]]-data_filtered[[#This Row],[model_year]]</f>
        <v>3</v>
      </c>
      <c r="F4734" s="14">
        <v>93</v>
      </c>
      <c r="G4734" s="14">
        <v>5</v>
      </c>
      <c r="H4734" s="14">
        <v>98</v>
      </c>
      <c r="I4734" s="14">
        <v>5.10204081632653E-2</v>
      </c>
    </row>
    <row r="4735" spans="1:9" x14ac:dyDescent="0.35">
      <c r="A4735" s="13">
        <v>2016</v>
      </c>
      <c r="B4735" s="13" t="s">
        <v>30</v>
      </c>
      <c r="C4735" s="13" t="s">
        <v>36</v>
      </c>
      <c r="D4735" s="13">
        <v>2005</v>
      </c>
      <c r="E4735" s="14">
        <f>data_filtered[[#This Row],[test_year]]-data_filtered[[#This Row],[model_year]]</f>
        <v>11</v>
      </c>
      <c r="F4735" s="13">
        <v>298</v>
      </c>
      <c r="G4735" s="13">
        <v>16</v>
      </c>
      <c r="H4735" s="13">
        <v>314</v>
      </c>
      <c r="I4735" s="13">
        <v>5.0955414012738898E-2</v>
      </c>
    </row>
    <row r="4736" spans="1:9" x14ac:dyDescent="0.35">
      <c r="A4736" s="14">
        <v>2013</v>
      </c>
      <c r="B4736" s="14" t="s">
        <v>30</v>
      </c>
      <c r="C4736" s="14" t="s">
        <v>47</v>
      </c>
      <c r="D4736" s="14">
        <v>2006</v>
      </c>
      <c r="E4736" s="14">
        <f>data_filtered[[#This Row],[test_year]]-data_filtered[[#This Row],[model_year]]</f>
        <v>7</v>
      </c>
      <c r="F4736" s="14">
        <v>149</v>
      </c>
      <c r="G4736" s="14">
        <v>8</v>
      </c>
      <c r="H4736" s="14">
        <v>157</v>
      </c>
      <c r="I4736" s="14">
        <v>5.0955414012738898E-2</v>
      </c>
    </row>
    <row r="4737" spans="1:9" x14ac:dyDescent="0.35">
      <c r="A4737" s="14">
        <v>2015</v>
      </c>
      <c r="B4737" s="14" t="s">
        <v>30</v>
      </c>
      <c r="C4737" s="14" t="s">
        <v>36</v>
      </c>
      <c r="D4737" s="14">
        <v>2012</v>
      </c>
      <c r="E4737" s="14">
        <f>data_filtered[[#This Row],[test_year]]-data_filtered[[#This Row],[model_year]]</f>
        <v>3</v>
      </c>
      <c r="F4737" s="14">
        <v>205</v>
      </c>
      <c r="G4737" s="14">
        <v>11</v>
      </c>
      <c r="H4737" s="14">
        <v>216</v>
      </c>
      <c r="I4737" s="14">
        <v>5.0925925925925902E-2</v>
      </c>
    </row>
    <row r="4738" spans="1:9" x14ac:dyDescent="0.35">
      <c r="A4738" s="13">
        <v>2014</v>
      </c>
      <c r="B4738" s="13" t="s">
        <v>24</v>
      </c>
      <c r="C4738" s="13" t="s">
        <v>188</v>
      </c>
      <c r="D4738" s="13">
        <v>2008</v>
      </c>
      <c r="E4738" s="14">
        <f>data_filtered[[#This Row],[test_year]]-data_filtered[[#This Row],[model_year]]</f>
        <v>6</v>
      </c>
      <c r="F4738" s="13">
        <v>56</v>
      </c>
      <c r="G4738" s="13">
        <v>3</v>
      </c>
      <c r="H4738" s="13">
        <v>59</v>
      </c>
      <c r="I4738" s="13">
        <v>5.0847457627118599E-2</v>
      </c>
    </row>
    <row r="4739" spans="1:9" x14ac:dyDescent="0.35">
      <c r="A4739" s="14">
        <v>2014</v>
      </c>
      <c r="B4739" s="14" t="s">
        <v>106</v>
      </c>
      <c r="C4739" s="14" t="s">
        <v>174</v>
      </c>
      <c r="D4739" s="14">
        <v>2008</v>
      </c>
      <c r="E4739" s="14">
        <f>data_filtered[[#This Row],[test_year]]-data_filtered[[#This Row],[model_year]]</f>
        <v>6</v>
      </c>
      <c r="F4739" s="14">
        <v>56</v>
      </c>
      <c r="G4739" s="14">
        <v>3</v>
      </c>
      <c r="H4739" s="14">
        <v>59</v>
      </c>
      <c r="I4739" s="14">
        <v>5.0847457627118599E-2</v>
      </c>
    </row>
    <row r="4740" spans="1:9" x14ac:dyDescent="0.35">
      <c r="A4740" s="14">
        <v>2015</v>
      </c>
      <c r="B4740" s="14" t="s">
        <v>24</v>
      </c>
      <c r="C4740" s="14" t="s">
        <v>65</v>
      </c>
      <c r="D4740" s="14">
        <v>2015</v>
      </c>
      <c r="E4740" s="14">
        <f>data_filtered[[#This Row],[test_year]]-data_filtered[[#This Row],[model_year]]</f>
        <v>0</v>
      </c>
      <c r="F4740" s="14">
        <v>56</v>
      </c>
      <c r="G4740" s="14">
        <v>3</v>
      </c>
      <c r="H4740" s="14">
        <v>59</v>
      </c>
      <c r="I4740" s="14">
        <v>5.0847457627118599E-2</v>
      </c>
    </row>
    <row r="4741" spans="1:9" x14ac:dyDescent="0.35">
      <c r="A4741" s="14">
        <v>2015</v>
      </c>
      <c r="B4741" s="14" t="s">
        <v>52</v>
      </c>
      <c r="C4741" s="14" t="s">
        <v>146</v>
      </c>
      <c r="D4741" s="14">
        <v>2011</v>
      </c>
      <c r="E4741" s="14">
        <f>data_filtered[[#This Row],[test_year]]-data_filtered[[#This Row],[model_year]]</f>
        <v>4</v>
      </c>
      <c r="F4741" s="14">
        <v>56</v>
      </c>
      <c r="G4741" s="14">
        <v>3</v>
      </c>
      <c r="H4741" s="14">
        <v>59</v>
      </c>
      <c r="I4741" s="14">
        <v>5.0847457627118599E-2</v>
      </c>
    </row>
    <row r="4742" spans="1:9" x14ac:dyDescent="0.35">
      <c r="A4742" s="14">
        <v>2015</v>
      </c>
      <c r="B4742" s="14" t="s">
        <v>42</v>
      </c>
      <c r="C4742" s="14" t="s">
        <v>263</v>
      </c>
      <c r="D4742" s="14">
        <v>2006</v>
      </c>
      <c r="E4742" s="14">
        <f>data_filtered[[#This Row],[test_year]]-data_filtered[[#This Row],[model_year]]</f>
        <v>9</v>
      </c>
      <c r="F4742" s="14">
        <v>56</v>
      </c>
      <c r="G4742" s="14">
        <v>3</v>
      </c>
      <c r="H4742" s="14">
        <v>59</v>
      </c>
      <c r="I4742" s="14">
        <v>5.0847457627118599E-2</v>
      </c>
    </row>
    <row r="4743" spans="1:9" x14ac:dyDescent="0.35">
      <c r="A4743" s="13">
        <v>2016</v>
      </c>
      <c r="B4743" s="13" t="s">
        <v>37</v>
      </c>
      <c r="C4743" s="13" t="s">
        <v>197</v>
      </c>
      <c r="D4743" s="13">
        <v>2007</v>
      </c>
      <c r="E4743" s="14">
        <f>data_filtered[[#This Row],[test_year]]-data_filtered[[#This Row],[model_year]]</f>
        <v>9</v>
      </c>
      <c r="F4743" s="13">
        <v>56</v>
      </c>
      <c r="G4743" s="13">
        <v>3</v>
      </c>
      <c r="H4743" s="13">
        <v>59</v>
      </c>
      <c r="I4743" s="13">
        <v>5.0847457627118599E-2</v>
      </c>
    </row>
    <row r="4744" spans="1:9" x14ac:dyDescent="0.35">
      <c r="A4744" s="14">
        <v>2016</v>
      </c>
      <c r="B4744" s="14" t="s">
        <v>33</v>
      </c>
      <c r="C4744" s="14" t="s">
        <v>109</v>
      </c>
      <c r="D4744" s="14">
        <v>2009</v>
      </c>
      <c r="E4744" s="14">
        <f>data_filtered[[#This Row],[test_year]]-data_filtered[[#This Row],[model_year]]</f>
        <v>7</v>
      </c>
      <c r="F4744" s="14">
        <v>56</v>
      </c>
      <c r="G4744" s="14">
        <v>3</v>
      </c>
      <c r="H4744" s="14">
        <v>59</v>
      </c>
      <c r="I4744" s="14">
        <v>5.0847457627118599E-2</v>
      </c>
    </row>
    <row r="4745" spans="1:9" x14ac:dyDescent="0.35">
      <c r="A4745" s="14">
        <v>2017</v>
      </c>
      <c r="B4745" s="14" t="s">
        <v>186</v>
      </c>
      <c r="C4745" s="14" t="s">
        <v>195</v>
      </c>
      <c r="D4745" s="14">
        <v>2007</v>
      </c>
      <c r="E4745" s="14">
        <f>data_filtered[[#This Row],[test_year]]-data_filtered[[#This Row],[model_year]]</f>
        <v>10</v>
      </c>
      <c r="F4745" s="14">
        <v>56</v>
      </c>
      <c r="G4745" s="14">
        <v>3</v>
      </c>
      <c r="H4745" s="14">
        <v>59</v>
      </c>
      <c r="I4745" s="14">
        <v>5.0847457627118599E-2</v>
      </c>
    </row>
    <row r="4746" spans="1:9" x14ac:dyDescent="0.35">
      <c r="A4746" s="14">
        <v>2017</v>
      </c>
      <c r="B4746" s="14" t="s">
        <v>26</v>
      </c>
      <c r="C4746" s="14" t="s">
        <v>237</v>
      </c>
      <c r="D4746" s="14">
        <v>2005</v>
      </c>
      <c r="E4746" s="14">
        <f>data_filtered[[#This Row],[test_year]]-data_filtered[[#This Row],[model_year]]</f>
        <v>12</v>
      </c>
      <c r="F4746" s="14">
        <v>56</v>
      </c>
      <c r="G4746" s="14">
        <v>3</v>
      </c>
      <c r="H4746" s="14">
        <v>59</v>
      </c>
      <c r="I4746" s="14">
        <v>5.0847457627118599E-2</v>
      </c>
    </row>
    <row r="4747" spans="1:9" x14ac:dyDescent="0.35">
      <c r="A4747" s="14">
        <v>2017</v>
      </c>
      <c r="B4747" s="14" t="s">
        <v>30</v>
      </c>
      <c r="C4747" s="14" t="s">
        <v>32</v>
      </c>
      <c r="D4747" s="14">
        <v>2012</v>
      </c>
      <c r="E4747" s="14">
        <f>data_filtered[[#This Row],[test_year]]-data_filtered[[#This Row],[model_year]]</f>
        <v>5</v>
      </c>
      <c r="F4747" s="14">
        <v>411</v>
      </c>
      <c r="G4747" s="14">
        <v>22</v>
      </c>
      <c r="H4747" s="14">
        <v>433</v>
      </c>
      <c r="I4747" s="14">
        <v>5.08083140877598E-2</v>
      </c>
    </row>
    <row r="4748" spans="1:9" x14ac:dyDescent="0.35">
      <c r="A4748" s="14">
        <v>2016</v>
      </c>
      <c r="B4748" s="14" t="s">
        <v>37</v>
      </c>
      <c r="C4748" s="14" t="s">
        <v>39</v>
      </c>
      <c r="D4748" s="14">
        <v>2015</v>
      </c>
      <c r="E4748" s="14">
        <f>data_filtered[[#This Row],[test_year]]-data_filtered[[#This Row],[model_year]]</f>
        <v>1</v>
      </c>
      <c r="F4748" s="14">
        <v>187</v>
      </c>
      <c r="G4748" s="14">
        <v>10</v>
      </c>
      <c r="H4748" s="14">
        <v>197</v>
      </c>
      <c r="I4748" s="14">
        <v>5.0761421319797002E-2</v>
      </c>
    </row>
    <row r="4749" spans="1:9" x14ac:dyDescent="0.35">
      <c r="A4749" s="13">
        <v>2013</v>
      </c>
      <c r="B4749" s="13" t="s">
        <v>24</v>
      </c>
      <c r="C4749" s="13" t="s">
        <v>246</v>
      </c>
      <c r="D4749" s="13">
        <v>2007</v>
      </c>
      <c r="E4749" s="14">
        <f>data_filtered[[#This Row],[test_year]]-data_filtered[[#This Row],[model_year]]</f>
        <v>6</v>
      </c>
      <c r="F4749" s="13">
        <v>75</v>
      </c>
      <c r="G4749" s="13">
        <v>4</v>
      </c>
      <c r="H4749" s="13">
        <v>79</v>
      </c>
      <c r="I4749" s="13">
        <v>5.0632911392405097E-2</v>
      </c>
    </row>
    <row r="4750" spans="1:9" x14ac:dyDescent="0.35">
      <c r="A4750" s="13">
        <v>2013</v>
      </c>
      <c r="B4750" s="13" t="s">
        <v>52</v>
      </c>
      <c r="C4750" s="13" t="s">
        <v>53</v>
      </c>
      <c r="D4750" s="13">
        <v>2012</v>
      </c>
      <c r="E4750" s="14">
        <f>data_filtered[[#This Row],[test_year]]-data_filtered[[#This Row],[model_year]]</f>
        <v>1</v>
      </c>
      <c r="F4750" s="13">
        <v>75</v>
      </c>
      <c r="G4750" s="13">
        <v>4</v>
      </c>
      <c r="H4750" s="13">
        <v>79</v>
      </c>
      <c r="I4750" s="13">
        <v>5.0632911392405097E-2</v>
      </c>
    </row>
    <row r="4751" spans="1:9" x14ac:dyDescent="0.35">
      <c r="A4751" s="13">
        <v>2013</v>
      </c>
      <c r="B4751" s="13" t="s">
        <v>30</v>
      </c>
      <c r="C4751" s="13" t="s">
        <v>31</v>
      </c>
      <c r="D4751" s="13">
        <v>2012</v>
      </c>
      <c r="E4751" s="14">
        <f>data_filtered[[#This Row],[test_year]]-data_filtered[[#This Row],[model_year]]</f>
        <v>1</v>
      </c>
      <c r="F4751" s="13">
        <v>75</v>
      </c>
      <c r="G4751" s="13">
        <v>4</v>
      </c>
      <c r="H4751" s="13">
        <v>79</v>
      </c>
      <c r="I4751" s="13">
        <v>5.0632911392405097E-2</v>
      </c>
    </row>
    <row r="4752" spans="1:9" x14ac:dyDescent="0.35">
      <c r="A4752" s="13">
        <v>2015</v>
      </c>
      <c r="B4752" s="13" t="s">
        <v>52</v>
      </c>
      <c r="C4752" s="13" t="s">
        <v>208</v>
      </c>
      <c r="D4752" s="13">
        <v>1998</v>
      </c>
      <c r="E4752" s="14">
        <f>data_filtered[[#This Row],[test_year]]-data_filtered[[#This Row],[model_year]]</f>
        <v>17</v>
      </c>
      <c r="F4752" s="13">
        <v>75</v>
      </c>
      <c r="G4752" s="13">
        <v>4</v>
      </c>
      <c r="H4752" s="13">
        <v>79</v>
      </c>
      <c r="I4752" s="13">
        <v>5.0632911392405097E-2</v>
      </c>
    </row>
    <row r="4753" spans="1:9" x14ac:dyDescent="0.35">
      <c r="A4753" s="13">
        <v>2015</v>
      </c>
      <c r="B4753" s="13" t="s">
        <v>67</v>
      </c>
      <c r="C4753" s="13" t="s">
        <v>77</v>
      </c>
      <c r="D4753" s="13">
        <v>2006</v>
      </c>
      <c r="E4753" s="14">
        <f>data_filtered[[#This Row],[test_year]]-data_filtered[[#This Row],[model_year]]</f>
        <v>9</v>
      </c>
      <c r="F4753" s="13">
        <v>75</v>
      </c>
      <c r="G4753" s="13">
        <v>4</v>
      </c>
      <c r="H4753" s="13">
        <v>79</v>
      </c>
      <c r="I4753" s="13">
        <v>5.0632911392405097E-2</v>
      </c>
    </row>
    <row r="4754" spans="1:9" x14ac:dyDescent="0.35">
      <c r="A4754" s="13">
        <v>2015</v>
      </c>
      <c r="B4754" s="13" t="s">
        <v>33</v>
      </c>
      <c r="C4754" s="13" t="s">
        <v>97</v>
      </c>
      <c r="D4754" s="13">
        <v>2011</v>
      </c>
      <c r="E4754" s="14">
        <f>data_filtered[[#This Row],[test_year]]-data_filtered[[#This Row],[model_year]]</f>
        <v>4</v>
      </c>
      <c r="F4754" s="13">
        <v>75</v>
      </c>
      <c r="G4754" s="13">
        <v>4</v>
      </c>
      <c r="H4754" s="13">
        <v>79</v>
      </c>
      <c r="I4754" s="13">
        <v>5.0632911392405097E-2</v>
      </c>
    </row>
    <row r="4755" spans="1:9" x14ac:dyDescent="0.35">
      <c r="A4755" s="13">
        <v>2015</v>
      </c>
      <c r="B4755" s="13" t="s">
        <v>128</v>
      </c>
      <c r="C4755" s="13" t="s">
        <v>129</v>
      </c>
      <c r="D4755" s="13">
        <v>2009</v>
      </c>
      <c r="E4755" s="14">
        <f>data_filtered[[#This Row],[test_year]]-data_filtered[[#This Row],[model_year]]</f>
        <v>6</v>
      </c>
      <c r="F4755" s="13">
        <v>75</v>
      </c>
      <c r="G4755" s="13">
        <v>4</v>
      </c>
      <c r="H4755" s="13">
        <v>79</v>
      </c>
      <c r="I4755" s="13">
        <v>5.0632911392405097E-2</v>
      </c>
    </row>
    <row r="4756" spans="1:9" x14ac:dyDescent="0.35">
      <c r="A4756" s="14">
        <v>2016</v>
      </c>
      <c r="B4756" s="14" t="s">
        <v>26</v>
      </c>
      <c r="C4756" s="14" t="s">
        <v>54</v>
      </c>
      <c r="D4756" s="14">
        <v>2012</v>
      </c>
      <c r="E4756" s="14">
        <f>data_filtered[[#This Row],[test_year]]-data_filtered[[#This Row],[model_year]]</f>
        <v>4</v>
      </c>
      <c r="F4756" s="14">
        <v>188</v>
      </c>
      <c r="G4756" s="14">
        <v>10</v>
      </c>
      <c r="H4756" s="14">
        <v>198</v>
      </c>
      <c r="I4756" s="14">
        <v>5.0505050505050497E-2</v>
      </c>
    </row>
    <row r="4757" spans="1:9" x14ac:dyDescent="0.35">
      <c r="A4757" s="13">
        <v>2017</v>
      </c>
      <c r="B4757" s="13" t="s">
        <v>92</v>
      </c>
      <c r="C4757" s="13" t="s">
        <v>149</v>
      </c>
      <c r="D4757" s="13">
        <v>2012</v>
      </c>
      <c r="E4757" s="14">
        <f>data_filtered[[#This Row],[test_year]]-data_filtered[[#This Row],[model_year]]</f>
        <v>5</v>
      </c>
      <c r="F4757" s="13">
        <v>94</v>
      </c>
      <c r="G4757" s="13">
        <v>5</v>
      </c>
      <c r="H4757" s="13">
        <v>99</v>
      </c>
      <c r="I4757" s="13">
        <v>5.0505050505050497E-2</v>
      </c>
    </row>
    <row r="4758" spans="1:9" x14ac:dyDescent="0.35">
      <c r="A4758" s="13">
        <v>2014</v>
      </c>
      <c r="B4758" s="13" t="s">
        <v>26</v>
      </c>
      <c r="C4758" s="13" t="s">
        <v>100</v>
      </c>
      <c r="D4758" s="13">
        <v>2003</v>
      </c>
      <c r="E4758" s="14">
        <f>data_filtered[[#This Row],[test_year]]-data_filtered[[#This Row],[model_year]]</f>
        <v>11</v>
      </c>
      <c r="F4758" s="13">
        <v>113</v>
      </c>
      <c r="G4758" s="13">
        <v>6</v>
      </c>
      <c r="H4758" s="13">
        <v>119</v>
      </c>
      <c r="I4758" s="13">
        <v>5.0420168067226899E-2</v>
      </c>
    </row>
    <row r="4759" spans="1:9" x14ac:dyDescent="0.35">
      <c r="A4759" s="13">
        <v>2015</v>
      </c>
      <c r="B4759" s="13" t="s">
        <v>52</v>
      </c>
      <c r="C4759" s="13" t="s">
        <v>62</v>
      </c>
      <c r="D4759" s="13">
        <v>2011</v>
      </c>
      <c r="E4759" s="14">
        <f>data_filtered[[#This Row],[test_year]]-data_filtered[[#This Row],[model_year]]</f>
        <v>4</v>
      </c>
      <c r="F4759" s="13">
        <v>113</v>
      </c>
      <c r="G4759" s="13">
        <v>6</v>
      </c>
      <c r="H4759" s="13">
        <v>119</v>
      </c>
      <c r="I4759" s="13">
        <v>5.0420168067226899E-2</v>
      </c>
    </row>
    <row r="4760" spans="1:9" x14ac:dyDescent="0.35">
      <c r="A4760" s="13">
        <v>2016</v>
      </c>
      <c r="B4760" s="13" t="s">
        <v>98</v>
      </c>
      <c r="C4760" s="13" t="s">
        <v>41</v>
      </c>
      <c r="D4760" s="13">
        <v>2005</v>
      </c>
      <c r="E4760" s="14">
        <f>data_filtered[[#This Row],[test_year]]-data_filtered[[#This Row],[model_year]]</f>
        <v>11</v>
      </c>
      <c r="F4760" s="13">
        <v>113</v>
      </c>
      <c r="G4760" s="13">
        <v>6</v>
      </c>
      <c r="H4760" s="13">
        <v>119</v>
      </c>
      <c r="I4760" s="13">
        <v>5.0420168067226899E-2</v>
      </c>
    </row>
    <row r="4761" spans="1:9" x14ac:dyDescent="0.35">
      <c r="A4761" s="14">
        <v>2015</v>
      </c>
      <c r="B4761" s="14" t="s">
        <v>30</v>
      </c>
      <c r="C4761" s="14" t="s">
        <v>48</v>
      </c>
      <c r="D4761" s="14">
        <v>2003</v>
      </c>
      <c r="E4761" s="14">
        <f>data_filtered[[#This Row],[test_year]]-data_filtered[[#This Row],[model_year]]</f>
        <v>12</v>
      </c>
      <c r="F4761" s="14">
        <v>132</v>
      </c>
      <c r="G4761" s="14">
        <v>7</v>
      </c>
      <c r="H4761" s="14">
        <v>139</v>
      </c>
      <c r="I4761" s="14">
        <v>5.0359712230215799E-2</v>
      </c>
    </row>
    <row r="4762" spans="1:9" x14ac:dyDescent="0.35">
      <c r="A4762" s="13">
        <v>2016</v>
      </c>
      <c r="B4762" s="13" t="s">
        <v>30</v>
      </c>
      <c r="C4762" s="13" t="s">
        <v>32</v>
      </c>
      <c r="D4762" s="13">
        <v>2015</v>
      </c>
      <c r="E4762" s="14">
        <f>data_filtered[[#This Row],[test_year]]-data_filtered[[#This Row],[model_year]]</f>
        <v>1</v>
      </c>
      <c r="F4762" s="13">
        <v>132</v>
      </c>
      <c r="G4762" s="13">
        <v>7</v>
      </c>
      <c r="H4762" s="13">
        <v>139</v>
      </c>
      <c r="I4762" s="13">
        <v>5.0359712230215799E-2</v>
      </c>
    </row>
    <row r="4763" spans="1:9" x14ac:dyDescent="0.35">
      <c r="A4763" s="14">
        <v>2015</v>
      </c>
      <c r="B4763" s="14" t="s">
        <v>26</v>
      </c>
      <c r="C4763" s="14" t="s">
        <v>27</v>
      </c>
      <c r="D4763" s="14">
        <v>2003</v>
      </c>
      <c r="E4763" s="14">
        <f>data_filtered[[#This Row],[test_year]]-data_filtered[[#This Row],[model_year]]</f>
        <v>12</v>
      </c>
      <c r="F4763" s="14">
        <v>341</v>
      </c>
      <c r="G4763" s="14">
        <v>18</v>
      </c>
      <c r="H4763" s="14">
        <v>359</v>
      </c>
      <c r="I4763" s="14">
        <v>5.0139275766016698E-2</v>
      </c>
    </row>
    <row r="4764" spans="1:9" x14ac:dyDescent="0.35">
      <c r="A4764" s="14">
        <v>2015</v>
      </c>
      <c r="B4764" s="14" t="s">
        <v>30</v>
      </c>
      <c r="C4764" s="14" t="s">
        <v>44</v>
      </c>
      <c r="D4764" s="14">
        <v>2006</v>
      </c>
      <c r="E4764" s="14">
        <f>data_filtered[[#This Row],[test_year]]-data_filtered[[#This Row],[model_year]]</f>
        <v>9</v>
      </c>
      <c r="F4764" s="14">
        <v>114</v>
      </c>
      <c r="G4764" s="14">
        <v>6</v>
      </c>
      <c r="H4764" s="14">
        <v>120</v>
      </c>
      <c r="I4764" s="14">
        <v>0.05</v>
      </c>
    </row>
    <row r="4765" spans="1:9" x14ac:dyDescent="0.35">
      <c r="A4765" s="13">
        <v>2014</v>
      </c>
      <c r="B4765" s="13" t="s">
        <v>42</v>
      </c>
      <c r="C4765" s="13" t="s">
        <v>182</v>
      </c>
      <c r="D4765" s="13">
        <v>2005</v>
      </c>
      <c r="E4765" s="14">
        <f>data_filtered[[#This Row],[test_year]]-data_filtered[[#This Row],[model_year]]</f>
        <v>9</v>
      </c>
      <c r="F4765" s="13">
        <v>95</v>
      </c>
      <c r="G4765" s="13">
        <v>5</v>
      </c>
      <c r="H4765" s="13">
        <v>100</v>
      </c>
      <c r="I4765" s="13">
        <v>0.05</v>
      </c>
    </row>
    <row r="4766" spans="1:9" x14ac:dyDescent="0.35">
      <c r="A4766" s="13">
        <v>2015</v>
      </c>
      <c r="B4766" s="13" t="s">
        <v>52</v>
      </c>
      <c r="C4766" s="13" t="s">
        <v>82</v>
      </c>
      <c r="D4766" s="13">
        <v>2014</v>
      </c>
      <c r="E4766" s="14">
        <f>data_filtered[[#This Row],[test_year]]-data_filtered[[#This Row],[model_year]]</f>
        <v>1</v>
      </c>
      <c r="F4766" s="13">
        <v>95</v>
      </c>
      <c r="G4766" s="13">
        <v>5</v>
      </c>
      <c r="H4766" s="13">
        <v>100</v>
      </c>
      <c r="I4766" s="13">
        <v>0.05</v>
      </c>
    </row>
    <row r="4767" spans="1:9" x14ac:dyDescent="0.35">
      <c r="A4767" s="13">
        <v>2016</v>
      </c>
      <c r="B4767" s="13" t="s">
        <v>42</v>
      </c>
      <c r="C4767" s="13" t="s">
        <v>112</v>
      </c>
      <c r="D4767" s="13">
        <v>2007</v>
      </c>
      <c r="E4767" s="14">
        <f>data_filtered[[#This Row],[test_year]]-data_filtered[[#This Row],[model_year]]</f>
        <v>9</v>
      </c>
      <c r="F4767" s="13">
        <v>95</v>
      </c>
      <c r="G4767" s="13">
        <v>5</v>
      </c>
      <c r="H4767" s="13">
        <v>100</v>
      </c>
      <c r="I4767" s="13">
        <v>0.05</v>
      </c>
    </row>
    <row r="4768" spans="1:9" x14ac:dyDescent="0.35">
      <c r="A4768" s="14">
        <v>2016</v>
      </c>
      <c r="B4768" s="14" t="s">
        <v>37</v>
      </c>
      <c r="C4768" s="14" t="s">
        <v>38</v>
      </c>
      <c r="D4768" s="14">
        <v>2007</v>
      </c>
      <c r="E4768" s="14">
        <f>data_filtered[[#This Row],[test_year]]-data_filtered[[#This Row],[model_year]]</f>
        <v>9</v>
      </c>
      <c r="F4768" s="14">
        <v>95</v>
      </c>
      <c r="G4768" s="14">
        <v>5</v>
      </c>
      <c r="H4768" s="14">
        <v>100</v>
      </c>
      <c r="I4768" s="14">
        <v>0.05</v>
      </c>
    </row>
    <row r="4769" spans="1:9" x14ac:dyDescent="0.35">
      <c r="A4769" s="13">
        <v>2013</v>
      </c>
      <c r="B4769" s="13" t="s">
        <v>24</v>
      </c>
      <c r="C4769" s="13" t="s">
        <v>155</v>
      </c>
      <c r="D4769" s="13">
        <v>2008</v>
      </c>
      <c r="E4769" s="14">
        <f>data_filtered[[#This Row],[test_year]]-data_filtered[[#This Row],[model_year]]</f>
        <v>5</v>
      </c>
      <c r="F4769" s="13">
        <v>76</v>
      </c>
      <c r="G4769" s="13">
        <v>4</v>
      </c>
      <c r="H4769" s="13">
        <v>80</v>
      </c>
      <c r="I4769" s="13">
        <v>0.05</v>
      </c>
    </row>
    <row r="4770" spans="1:9" x14ac:dyDescent="0.35">
      <c r="A4770" s="14">
        <v>2014</v>
      </c>
      <c r="B4770" s="14" t="s">
        <v>30</v>
      </c>
      <c r="C4770" s="14" t="s">
        <v>56</v>
      </c>
      <c r="D4770" s="14">
        <v>2011</v>
      </c>
      <c r="E4770" s="14">
        <f>data_filtered[[#This Row],[test_year]]-data_filtered[[#This Row],[model_year]]</f>
        <v>3</v>
      </c>
      <c r="F4770" s="14">
        <v>76</v>
      </c>
      <c r="G4770" s="14">
        <v>4</v>
      </c>
      <c r="H4770" s="14">
        <v>80</v>
      </c>
      <c r="I4770" s="14">
        <v>0.05</v>
      </c>
    </row>
    <row r="4771" spans="1:9" x14ac:dyDescent="0.35">
      <c r="A4771" s="14">
        <v>2015</v>
      </c>
      <c r="B4771" s="14" t="s">
        <v>37</v>
      </c>
      <c r="C4771" s="14" t="s">
        <v>197</v>
      </c>
      <c r="D4771" s="14">
        <v>2006</v>
      </c>
      <c r="E4771" s="14">
        <f>data_filtered[[#This Row],[test_year]]-data_filtered[[#This Row],[model_year]]</f>
        <v>9</v>
      </c>
      <c r="F4771" s="14">
        <v>76</v>
      </c>
      <c r="G4771" s="14">
        <v>4</v>
      </c>
      <c r="H4771" s="14">
        <v>80</v>
      </c>
      <c r="I4771" s="14">
        <v>0.05</v>
      </c>
    </row>
    <row r="4772" spans="1:9" x14ac:dyDescent="0.35">
      <c r="A4772" s="13">
        <v>2016</v>
      </c>
      <c r="B4772" s="13" t="s">
        <v>24</v>
      </c>
      <c r="C4772" s="13" t="s">
        <v>188</v>
      </c>
      <c r="D4772" s="13">
        <v>2007</v>
      </c>
      <c r="E4772" s="14">
        <f>data_filtered[[#This Row],[test_year]]-data_filtered[[#This Row],[model_year]]</f>
        <v>9</v>
      </c>
      <c r="F4772" s="13">
        <v>76</v>
      </c>
      <c r="G4772" s="13">
        <v>4</v>
      </c>
      <c r="H4772" s="13">
        <v>80</v>
      </c>
      <c r="I4772" s="13">
        <v>0.05</v>
      </c>
    </row>
    <row r="4773" spans="1:9" x14ac:dyDescent="0.35">
      <c r="A4773" s="14">
        <v>2016</v>
      </c>
      <c r="B4773" s="14" t="s">
        <v>58</v>
      </c>
      <c r="C4773" s="14" t="s">
        <v>142</v>
      </c>
      <c r="D4773" s="14">
        <v>2008</v>
      </c>
      <c r="E4773" s="14">
        <f>data_filtered[[#This Row],[test_year]]-data_filtered[[#This Row],[model_year]]</f>
        <v>8</v>
      </c>
      <c r="F4773" s="14">
        <v>76</v>
      </c>
      <c r="G4773" s="14">
        <v>4</v>
      </c>
      <c r="H4773" s="14">
        <v>80</v>
      </c>
      <c r="I4773" s="14">
        <v>0.05</v>
      </c>
    </row>
    <row r="4774" spans="1:9" x14ac:dyDescent="0.35">
      <c r="A4774" s="14">
        <v>2013</v>
      </c>
      <c r="B4774" s="14" t="s">
        <v>30</v>
      </c>
      <c r="C4774" s="14" t="s">
        <v>156</v>
      </c>
      <c r="D4774" s="14">
        <v>2008</v>
      </c>
      <c r="E4774" s="14">
        <f>data_filtered[[#This Row],[test_year]]-data_filtered[[#This Row],[model_year]]</f>
        <v>5</v>
      </c>
      <c r="F4774" s="14">
        <v>57</v>
      </c>
      <c r="G4774" s="14">
        <v>3</v>
      </c>
      <c r="H4774" s="14">
        <v>60</v>
      </c>
      <c r="I4774" s="14">
        <v>0.05</v>
      </c>
    </row>
    <row r="4775" spans="1:9" x14ac:dyDescent="0.35">
      <c r="A4775" s="14">
        <v>2013</v>
      </c>
      <c r="B4775" s="14" t="s">
        <v>26</v>
      </c>
      <c r="C4775" s="14" t="s">
        <v>176</v>
      </c>
      <c r="D4775" s="14">
        <v>2005</v>
      </c>
      <c r="E4775" s="14">
        <f>data_filtered[[#This Row],[test_year]]-data_filtered[[#This Row],[model_year]]</f>
        <v>8</v>
      </c>
      <c r="F4775" s="14">
        <v>57</v>
      </c>
      <c r="G4775" s="14">
        <v>3</v>
      </c>
      <c r="H4775" s="14">
        <v>60</v>
      </c>
      <c r="I4775" s="14">
        <v>0.05</v>
      </c>
    </row>
    <row r="4776" spans="1:9" x14ac:dyDescent="0.35">
      <c r="A4776" s="13">
        <v>2014</v>
      </c>
      <c r="B4776" s="13" t="s">
        <v>113</v>
      </c>
      <c r="C4776" s="13" t="s">
        <v>262</v>
      </c>
      <c r="D4776" s="13">
        <v>2007</v>
      </c>
      <c r="E4776" s="14">
        <f>data_filtered[[#This Row],[test_year]]-data_filtered[[#This Row],[model_year]]</f>
        <v>7</v>
      </c>
      <c r="F4776" s="13">
        <v>57</v>
      </c>
      <c r="G4776" s="13">
        <v>3</v>
      </c>
      <c r="H4776" s="13">
        <v>60</v>
      </c>
      <c r="I4776" s="13">
        <v>0.05</v>
      </c>
    </row>
    <row r="4777" spans="1:9" x14ac:dyDescent="0.35">
      <c r="A4777" s="13">
        <v>2015</v>
      </c>
      <c r="B4777" s="13" t="s">
        <v>52</v>
      </c>
      <c r="C4777" s="13" t="s">
        <v>150</v>
      </c>
      <c r="D4777" s="13">
        <v>2008</v>
      </c>
      <c r="E4777" s="14">
        <f>data_filtered[[#This Row],[test_year]]-data_filtered[[#This Row],[model_year]]</f>
        <v>7</v>
      </c>
      <c r="F4777" s="13">
        <v>57</v>
      </c>
      <c r="G4777" s="13">
        <v>3</v>
      </c>
      <c r="H4777" s="13">
        <v>60</v>
      </c>
      <c r="I4777" s="13">
        <v>0.05</v>
      </c>
    </row>
    <row r="4778" spans="1:9" x14ac:dyDescent="0.35">
      <c r="A4778" s="14">
        <v>2015</v>
      </c>
      <c r="B4778" s="14" t="s">
        <v>67</v>
      </c>
      <c r="C4778" s="14" t="s">
        <v>77</v>
      </c>
      <c r="D4778" s="14">
        <v>2013</v>
      </c>
      <c r="E4778" s="14">
        <f>data_filtered[[#This Row],[test_year]]-data_filtered[[#This Row],[model_year]]</f>
        <v>2</v>
      </c>
      <c r="F4778" s="14">
        <v>57</v>
      </c>
      <c r="G4778" s="14">
        <v>3</v>
      </c>
      <c r="H4778" s="14">
        <v>60</v>
      </c>
      <c r="I4778" s="14">
        <v>0.05</v>
      </c>
    </row>
    <row r="4779" spans="1:9" x14ac:dyDescent="0.35">
      <c r="A4779" s="13">
        <v>2015</v>
      </c>
      <c r="B4779" s="13" t="s">
        <v>33</v>
      </c>
      <c r="C4779" s="13" t="s">
        <v>86</v>
      </c>
      <c r="D4779" s="13">
        <v>2010</v>
      </c>
      <c r="E4779" s="14">
        <f>data_filtered[[#This Row],[test_year]]-data_filtered[[#This Row],[model_year]]</f>
        <v>5</v>
      </c>
      <c r="F4779" s="13">
        <v>57</v>
      </c>
      <c r="G4779" s="13">
        <v>3</v>
      </c>
      <c r="H4779" s="13">
        <v>60</v>
      </c>
      <c r="I4779" s="13">
        <v>0.05</v>
      </c>
    </row>
    <row r="4780" spans="1:9" x14ac:dyDescent="0.35">
      <c r="A4780" s="14">
        <v>2015</v>
      </c>
      <c r="B4780" s="14" t="s">
        <v>33</v>
      </c>
      <c r="C4780" s="14" t="s">
        <v>227</v>
      </c>
      <c r="D4780" s="14">
        <v>2002</v>
      </c>
      <c r="E4780" s="14">
        <f>data_filtered[[#This Row],[test_year]]-data_filtered[[#This Row],[model_year]]</f>
        <v>13</v>
      </c>
      <c r="F4780" s="14">
        <v>57</v>
      </c>
      <c r="G4780" s="14">
        <v>3</v>
      </c>
      <c r="H4780" s="14">
        <v>60</v>
      </c>
      <c r="I4780" s="14">
        <v>0.05</v>
      </c>
    </row>
    <row r="4781" spans="1:9" x14ac:dyDescent="0.35">
      <c r="A4781" s="13">
        <v>2015</v>
      </c>
      <c r="B4781" s="13" t="s">
        <v>128</v>
      </c>
      <c r="C4781" s="13" t="s">
        <v>173</v>
      </c>
      <c r="D4781" s="13">
        <v>2012</v>
      </c>
      <c r="E4781" s="14">
        <f>data_filtered[[#This Row],[test_year]]-data_filtered[[#This Row],[model_year]]</f>
        <v>3</v>
      </c>
      <c r="F4781" s="13">
        <v>57</v>
      </c>
      <c r="G4781" s="13">
        <v>3</v>
      </c>
      <c r="H4781" s="13">
        <v>60</v>
      </c>
      <c r="I4781" s="13">
        <v>0.05</v>
      </c>
    </row>
    <row r="4782" spans="1:9" x14ac:dyDescent="0.35">
      <c r="A4782" s="13">
        <v>2016</v>
      </c>
      <c r="B4782" s="13" t="s">
        <v>33</v>
      </c>
      <c r="C4782" s="13" t="s">
        <v>109</v>
      </c>
      <c r="D4782" s="13">
        <v>2011</v>
      </c>
      <c r="E4782" s="14">
        <f>data_filtered[[#This Row],[test_year]]-data_filtered[[#This Row],[model_year]]</f>
        <v>5</v>
      </c>
      <c r="F4782" s="13">
        <v>57</v>
      </c>
      <c r="G4782" s="13">
        <v>3</v>
      </c>
      <c r="H4782" s="13">
        <v>60</v>
      </c>
      <c r="I4782" s="13">
        <v>0.05</v>
      </c>
    </row>
    <row r="4783" spans="1:9" x14ac:dyDescent="0.35">
      <c r="A4783" s="13">
        <v>2017</v>
      </c>
      <c r="B4783" s="13" t="s">
        <v>24</v>
      </c>
      <c r="C4783" s="13" t="s">
        <v>169</v>
      </c>
      <c r="D4783" s="13">
        <v>2010</v>
      </c>
      <c r="E4783" s="14">
        <f>data_filtered[[#This Row],[test_year]]-data_filtered[[#This Row],[model_year]]</f>
        <v>7</v>
      </c>
      <c r="F4783" s="13">
        <v>57</v>
      </c>
      <c r="G4783" s="13">
        <v>3</v>
      </c>
      <c r="H4783" s="13">
        <v>60</v>
      </c>
      <c r="I4783" s="13">
        <v>0.05</v>
      </c>
    </row>
    <row r="4784" spans="1:9" x14ac:dyDescent="0.35">
      <c r="A4784" s="14">
        <v>2013</v>
      </c>
      <c r="B4784" s="14" t="s">
        <v>30</v>
      </c>
      <c r="C4784" s="14" t="s">
        <v>36</v>
      </c>
      <c r="D4784" s="14">
        <v>2006</v>
      </c>
      <c r="E4784" s="14">
        <f>data_filtered[[#This Row],[test_year]]-data_filtered[[#This Row],[model_year]]</f>
        <v>7</v>
      </c>
      <c r="F4784" s="14">
        <v>210</v>
      </c>
      <c r="G4784" s="14">
        <v>11</v>
      </c>
      <c r="H4784" s="14">
        <v>221</v>
      </c>
      <c r="I4784" s="14">
        <v>4.9773755656108601E-2</v>
      </c>
    </row>
    <row r="4785" spans="1:9" x14ac:dyDescent="0.35">
      <c r="A4785" s="14">
        <v>2017</v>
      </c>
      <c r="B4785" s="14" t="s">
        <v>30</v>
      </c>
      <c r="C4785" s="14" t="s">
        <v>48</v>
      </c>
      <c r="D4785" s="14">
        <v>2013</v>
      </c>
      <c r="E4785" s="14">
        <f>data_filtered[[#This Row],[test_year]]-data_filtered[[#This Row],[model_year]]</f>
        <v>4</v>
      </c>
      <c r="F4785" s="14">
        <v>210</v>
      </c>
      <c r="G4785" s="14">
        <v>11</v>
      </c>
      <c r="H4785" s="14">
        <v>221</v>
      </c>
      <c r="I4785" s="14">
        <v>4.9773755656108601E-2</v>
      </c>
    </row>
    <row r="4786" spans="1:9" x14ac:dyDescent="0.35">
      <c r="A4786" s="14">
        <v>2014</v>
      </c>
      <c r="B4786" s="14" t="s">
        <v>30</v>
      </c>
      <c r="C4786" s="14" t="s">
        <v>75</v>
      </c>
      <c r="D4786" s="14">
        <v>2006</v>
      </c>
      <c r="E4786" s="14">
        <f>data_filtered[[#This Row],[test_year]]-data_filtered[[#This Row],[model_year]]</f>
        <v>8</v>
      </c>
      <c r="F4786" s="14">
        <v>134</v>
      </c>
      <c r="G4786" s="14">
        <v>7</v>
      </c>
      <c r="H4786" s="14">
        <v>141</v>
      </c>
      <c r="I4786" s="14">
        <v>4.9645390070922002E-2</v>
      </c>
    </row>
    <row r="4787" spans="1:9" x14ac:dyDescent="0.35">
      <c r="A4787" s="14">
        <v>2015</v>
      </c>
      <c r="B4787" s="14" t="s">
        <v>24</v>
      </c>
      <c r="C4787" s="14" t="s">
        <v>89</v>
      </c>
      <c r="D4787" s="14">
        <v>2014</v>
      </c>
      <c r="E4787" s="14">
        <f>data_filtered[[#This Row],[test_year]]-data_filtered[[#This Row],[model_year]]</f>
        <v>1</v>
      </c>
      <c r="F4787" s="14">
        <v>134</v>
      </c>
      <c r="G4787" s="14">
        <v>7</v>
      </c>
      <c r="H4787" s="14">
        <v>141</v>
      </c>
      <c r="I4787" s="14">
        <v>4.9645390070922002E-2</v>
      </c>
    </row>
    <row r="4788" spans="1:9" x14ac:dyDescent="0.35">
      <c r="A4788" s="14">
        <v>2013</v>
      </c>
      <c r="B4788" s="14" t="s">
        <v>42</v>
      </c>
      <c r="C4788" s="14" t="s">
        <v>73</v>
      </c>
      <c r="D4788" s="14">
        <v>2001</v>
      </c>
      <c r="E4788" s="14">
        <f>data_filtered[[#This Row],[test_year]]-data_filtered[[#This Row],[model_year]]</f>
        <v>12</v>
      </c>
      <c r="F4788" s="14">
        <v>192</v>
      </c>
      <c r="G4788" s="14">
        <v>10</v>
      </c>
      <c r="H4788" s="14">
        <v>202</v>
      </c>
      <c r="I4788" s="14">
        <v>4.95049504950495E-2</v>
      </c>
    </row>
    <row r="4789" spans="1:9" x14ac:dyDescent="0.35">
      <c r="A4789" s="14">
        <v>2013</v>
      </c>
      <c r="B4789" s="14" t="s">
        <v>24</v>
      </c>
      <c r="C4789" s="14" t="s">
        <v>46</v>
      </c>
      <c r="D4789" s="14">
        <v>2006</v>
      </c>
      <c r="E4789" s="14">
        <f>data_filtered[[#This Row],[test_year]]-data_filtered[[#This Row],[model_year]]</f>
        <v>7</v>
      </c>
      <c r="F4789" s="14">
        <v>250</v>
      </c>
      <c r="G4789" s="14">
        <v>13</v>
      </c>
      <c r="H4789" s="14">
        <v>263</v>
      </c>
      <c r="I4789" s="14">
        <v>4.9429657794676798E-2</v>
      </c>
    </row>
    <row r="4790" spans="1:9" x14ac:dyDescent="0.35">
      <c r="A4790" s="13">
        <v>2017</v>
      </c>
      <c r="B4790" s="13" t="s">
        <v>42</v>
      </c>
      <c r="C4790" s="13" t="s">
        <v>96</v>
      </c>
      <c r="D4790" s="13">
        <v>2007</v>
      </c>
      <c r="E4790" s="14">
        <f>data_filtered[[#This Row],[test_year]]-data_filtered[[#This Row],[model_year]]</f>
        <v>10</v>
      </c>
      <c r="F4790" s="13">
        <v>154</v>
      </c>
      <c r="G4790" s="13">
        <v>8</v>
      </c>
      <c r="H4790" s="13">
        <v>162</v>
      </c>
      <c r="I4790" s="13">
        <v>4.9382716049382699E-2</v>
      </c>
    </row>
    <row r="4791" spans="1:9" x14ac:dyDescent="0.35">
      <c r="A4791" s="13">
        <v>2014</v>
      </c>
      <c r="B4791" s="13" t="s">
        <v>52</v>
      </c>
      <c r="C4791" s="13" t="s">
        <v>91</v>
      </c>
      <c r="D4791" s="13">
        <v>2009</v>
      </c>
      <c r="E4791" s="14">
        <f>data_filtered[[#This Row],[test_year]]-data_filtered[[#This Row],[model_year]]</f>
        <v>5</v>
      </c>
      <c r="F4791" s="13">
        <v>77</v>
      </c>
      <c r="G4791" s="13">
        <v>4</v>
      </c>
      <c r="H4791" s="13">
        <v>81</v>
      </c>
      <c r="I4791" s="13">
        <v>4.9382716049382699E-2</v>
      </c>
    </row>
    <row r="4792" spans="1:9" x14ac:dyDescent="0.35">
      <c r="A4792" s="13">
        <v>2014</v>
      </c>
      <c r="B4792" s="13" t="s">
        <v>186</v>
      </c>
      <c r="C4792" s="13" t="s">
        <v>187</v>
      </c>
      <c r="D4792" s="13">
        <v>2012</v>
      </c>
      <c r="E4792" s="14">
        <f>data_filtered[[#This Row],[test_year]]-data_filtered[[#This Row],[model_year]]</f>
        <v>2</v>
      </c>
      <c r="F4792" s="13">
        <v>77</v>
      </c>
      <c r="G4792" s="13">
        <v>4</v>
      </c>
      <c r="H4792" s="13">
        <v>81</v>
      </c>
      <c r="I4792" s="13">
        <v>4.9382716049382699E-2</v>
      </c>
    </row>
    <row r="4793" spans="1:9" x14ac:dyDescent="0.35">
      <c r="A4793" s="13">
        <v>2016</v>
      </c>
      <c r="B4793" s="13" t="s">
        <v>24</v>
      </c>
      <c r="C4793" s="13" t="s">
        <v>155</v>
      </c>
      <c r="D4793" s="13">
        <v>2015</v>
      </c>
      <c r="E4793" s="14">
        <f>data_filtered[[#This Row],[test_year]]-data_filtered[[#This Row],[model_year]]</f>
        <v>1</v>
      </c>
      <c r="F4793" s="13">
        <v>77</v>
      </c>
      <c r="G4793" s="13">
        <v>4</v>
      </c>
      <c r="H4793" s="13">
        <v>81</v>
      </c>
      <c r="I4793" s="13">
        <v>4.9382716049382699E-2</v>
      </c>
    </row>
    <row r="4794" spans="1:9" x14ac:dyDescent="0.35">
      <c r="A4794" s="13">
        <v>2016</v>
      </c>
      <c r="B4794" s="13" t="s">
        <v>52</v>
      </c>
      <c r="C4794" s="13" t="s">
        <v>74</v>
      </c>
      <c r="D4794" s="13">
        <v>2009</v>
      </c>
      <c r="E4794" s="14">
        <f>data_filtered[[#This Row],[test_year]]-data_filtered[[#This Row],[model_year]]</f>
        <v>7</v>
      </c>
      <c r="F4794" s="13">
        <v>77</v>
      </c>
      <c r="G4794" s="13">
        <v>4</v>
      </c>
      <c r="H4794" s="13">
        <v>81</v>
      </c>
      <c r="I4794" s="13">
        <v>4.9382716049382699E-2</v>
      </c>
    </row>
    <row r="4795" spans="1:9" x14ac:dyDescent="0.35">
      <c r="A4795" s="14">
        <v>2017</v>
      </c>
      <c r="B4795" s="14" t="s">
        <v>30</v>
      </c>
      <c r="C4795" s="14" t="s">
        <v>48</v>
      </c>
      <c r="D4795" s="14">
        <v>2004</v>
      </c>
      <c r="E4795" s="14">
        <f>data_filtered[[#This Row],[test_year]]-data_filtered[[#This Row],[model_year]]</f>
        <v>13</v>
      </c>
      <c r="F4795" s="14">
        <v>77</v>
      </c>
      <c r="G4795" s="14">
        <v>4</v>
      </c>
      <c r="H4795" s="14">
        <v>81</v>
      </c>
      <c r="I4795" s="14">
        <v>4.9382716049382699E-2</v>
      </c>
    </row>
    <row r="4796" spans="1:9" x14ac:dyDescent="0.35">
      <c r="A4796" s="13">
        <v>2016</v>
      </c>
      <c r="B4796" s="13" t="s">
        <v>26</v>
      </c>
      <c r="C4796" s="13" t="s">
        <v>35</v>
      </c>
      <c r="D4796" s="13">
        <v>2005</v>
      </c>
      <c r="E4796" s="14">
        <f>data_filtered[[#This Row],[test_year]]-data_filtered[[#This Row],[model_year]]</f>
        <v>11</v>
      </c>
      <c r="F4796" s="13">
        <v>328</v>
      </c>
      <c r="G4796" s="13">
        <v>17</v>
      </c>
      <c r="H4796" s="13">
        <v>345</v>
      </c>
      <c r="I4796" s="13">
        <v>4.9275362318840603E-2</v>
      </c>
    </row>
    <row r="4797" spans="1:9" x14ac:dyDescent="0.35">
      <c r="A4797" s="14">
        <v>2014</v>
      </c>
      <c r="B4797" s="14" t="s">
        <v>52</v>
      </c>
      <c r="C4797" s="14" t="s">
        <v>108</v>
      </c>
      <c r="D4797" s="14">
        <v>2007</v>
      </c>
      <c r="E4797" s="14">
        <f>data_filtered[[#This Row],[test_year]]-data_filtered[[#This Row],[model_year]]</f>
        <v>7</v>
      </c>
      <c r="F4797" s="14">
        <v>174</v>
      </c>
      <c r="G4797" s="14">
        <v>9</v>
      </c>
      <c r="H4797" s="14">
        <v>183</v>
      </c>
      <c r="I4797" s="14">
        <v>4.91803278688525E-2</v>
      </c>
    </row>
    <row r="4798" spans="1:9" x14ac:dyDescent="0.35">
      <c r="A4798" s="14">
        <v>2017</v>
      </c>
      <c r="B4798" s="14" t="s">
        <v>26</v>
      </c>
      <c r="C4798" s="14" t="s">
        <v>100</v>
      </c>
      <c r="D4798" s="14">
        <v>2003</v>
      </c>
      <c r="E4798" s="14">
        <f>data_filtered[[#This Row],[test_year]]-data_filtered[[#This Row],[model_year]]</f>
        <v>14</v>
      </c>
      <c r="F4798" s="14">
        <v>116</v>
      </c>
      <c r="G4798" s="14">
        <v>6</v>
      </c>
      <c r="H4798" s="14">
        <v>122</v>
      </c>
      <c r="I4798" s="14">
        <v>4.91803278688525E-2</v>
      </c>
    </row>
    <row r="4799" spans="1:9" x14ac:dyDescent="0.35">
      <c r="A4799" s="14">
        <v>2013</v>
      </c>
      <c r="B4799" s="14" t="s">
        <v>24</v>
      </c>
      <c r="C4799" s="14" t="s">
        <v>89</v>
      </c>
      <c r="D4799" s="14">
        <v>2012</v>
      </c>
      <c r="E4799" s="14">
        <f>data_filtered[[#This Row],[test_year]]-data_filtered[[#This Row],[model_year]]</f>
        <v>1</v>
      </c>
      <c r="F4799" s="14">
        <v>58</v>
      </c>
      <c r="G4799" s="14">
        <v>3</v>
      </c>
      <c r="H4799" s="14">
        <v>61</v>
      </c>
      <c r="I4799" s="14">
        <v>4.91803278688525E-2</v>
      </c>
    </row>
    <row r="4800" spans="1:9" x14ac:dyDescent="0.35">
      <c r="A4800" s="14">
        <v>2013</v>
      </c>
      <c r="B4800" s="14" t="s">
        <v>30</v>
      </c>
      <c r="C4800" s="14" t="s">
        <v>56</v>
      </c>
      <c r="D4800" s="14">
        <v>2013</v>
      </c>
      <c r="E4800" s="14">
        <f>data_filtered[[#This Row],[test_year]]-data_filtered[[#This Row],[model_year]]</f>
        <v>0</v>
      </c>
      <c r="F4800" s="14">
        <v>58</v>
      </c>
      <c r="G4800" s="14">
        <v>3</v>
      </c>
      <c r="H4800" s="14">
        <v>61</v>
      </c>
      <c r="I4800" s="14">
        <v>4.91803278688525E-2</v>
      </c>
    </row>
    <row r="4801" spans="1:9" x14ac:dyDescent="0.35">
      <c r="A4801" s="13">
        <v>2013</v>
      </c>
      <c r="B4801" s="13" t="s">
        <v>104</v>
      </c>
      <c r="C4801" s="13" t="s">
        <v>105</v>
      </c>
      <c r="D4801" s="13">
        <v>2008</v>
      </c>
      <c r="E4801" s="14">
        <f>data_filtered[[#This Row],[test_year]]-data_filtered[[#This Row],[model_year]]</f>
        <v>5</v>
      </c>
      <c r="F4801" s="13">
        <v>58</v>
      </c>
      <c r="G4801" s="13">
        <v>3</v>
      </c>
      <c r="H4801" s="13">
        <v>61</v>
      </c>
      <c r="I4801" s="13">
        <v>4.91803278688525E-2</v>
      </c>
    </row>
    <row r="4802" spans="1:9" x14ac:dyDescent="0.35">
      <c r="A4802" s="13">
        <v>2013</v>
      </c>
      <c r="B4802" s="13" t="s">
        <v>26</v>
      </c>
      <c r="C4802" s="13" t="s">
        <v>176</v>
      </c>
      <c r="D4802" s="13">
        <v>2004</v>
      </c>
      <c r="E4802" s="14">
        <f>data_filtered[[#This Row],[test_year]]-data_filtered[[#This Row],[model_year]]</f>
        <v>9</v>
      </c>
      <c r="F4802" s="13">
        <v>58</v>
      </c>
      <c r="G4802" s="13">
        <v>3</v>
      </c>
      <c r="H4802" s="13">
        <v>61</v>
      </c>
      <c r="I4802" s="13">
        <v>4.91803278688525E-2</v>
      </c>
    </row>
    <row r="4803" spans="1:9" x14ac:dyDescent="0.35">
      <c r="A4803" s="14">
        <v>2014</v>
      </c>
      <c r="B4803" s="14" t="s">
        <v>24</v>
      </c>
      <c r="C4803" s="14" t="s">
        <v>261</v>
      </c>
      <c r="D4803" s="14">
        <v>2014</v>
      </c>
      <c r="E4803" s="14">
        <f>data_filtered[[#This Row],[test_year]]-data_filtered[[#This Row],[model_year]]</f>
        <v>0</v>
      </c>
      <c r="F4803" s="14">
        <v>58</v>
      </c>
      <c r="G4803" s="14">
        <v>3</v>
      </c>
      <c r="H4803" s="14">
        <v>61</v>
      </c>
      <c r="I4803" s="14">
        <v>4.91803278688525E-2</v>
      </c>
    </row>
    <row r="4804" spans="1:9" x14ac:dyDescent="0.35">
      <c r="A4804" s="13">
        <v>2014</v>
      </c>
      <c r="B4804" s="13" t="s">
        <v>158</v>
      </c>
      <c r="C4804" s="13" t="s">
        <v>323</v>
      </c>
      <c r="D4804" s="13">
        <v>2004</v>
      </c>
      <c r="E4804" s="14">
        <f>data_filtered[[#This Row],[test_year]]-data_filtered[[#This Row],[model_year]]</f>
        <v>10</v>
      </c>
      <c r="F4804" s="13">
        <v>58</v>
      </c>
      <c r="G4804" s="13">
        <v>3</v>
      </c>
      <c r="H4804" s="13">
        <v>61</v>
      </c>
      <c r="I4804" s="13">
        <v>4.91803278688525E-2</v>
      </c>
    </row>
    <row r="4805" spans="1:9" x14ac:dyDescent="0.35">
      <c r="A4805" s="14">
        <v>2016</v>
      </c>
      <c r="B4805" s="14" t="s">
        <v>24</v>
      </c>
      <c r="C4805" s="14" t="s">
        <v>246</v>
      </c>
      <c r="D4805" s="14">
        <v>2010</v>
      </c>
      <c r="E4805" s="14">
        <f>data_filtered[[#This Row],[test_year]]-data_filtered[[#This Row],[model_year]]</f>
        <v>6</v>
      </c>
      <c r="F4805" s="14">
        <v>58</v>
      </c>
      <c r="G4805" s="14">
        <v>3</v>
      </c>
      <c r="H4805" s="14">
        <v>61</v>
      </c>
      <c r="I4805" s="14">
        <v>4.91803278688525E-2</v>
      </c>
    </row>
    <row r="4806" spans="1:9" x14ac:dyDescent="0.35">
      <c r="A4806" s="13">
        <v>2016</v>
      </c>
      <c r="B4806" s="13" t="s">
        <v>24</v>
      </c>
      <c r="C4806" s="13" t="s">
        <v>49</v>
      </c>
      <c r="D4806" s="13">
        <v>2015</v>
      </c>
      <c r="E4806" s="14">
        <f>data_filtered[[#This Row],[test_year]]-data_filtered[[#This Row],[model_year]]</f>
        <v>1</v>
      </c>
      <c r="F4806" s="13">
        <v>58</v>
      </c>
      <c r="G4806" s="13">
        <v>3</v>
      </c>
      <c r="H4806" s="13">
        <v>61</v>
      </c>
      <c r="I4806" s="13">
        <v>4.91803278688525E-2</v>
      </c>
    </row>
    <row r="4807" spans="1:9" x14ac:dyDescent="0.35">
      <c r="A4807" s="13">
        <v>2017</v>
      </c>
      <c r="B4807" s="13" t="s">
        <v>269</v>
      </c>
      <c r="C4807" s="13" t="s">
        <v>328</v>
      </c>
      <c r="D4807" s="13">
        <v>2014</v>
      </c>
      <c r="E4807" s="14">
        <f>data_filtered[[#This Row],[test_year]]-data_filtered[[#This Row],[model_year]]</f>
        <v>3</v>
      </c>
      <c r="F4807" s="13">
        <v>58</v>
      </c>
      <c r="G4807" s="13">
        <v>3</v>
      </c>
      <c r="H4807" s="13">
        <v>61</v>
      </c>
      <c r="I4807" s="13">
        <v>4.91803278688525E-2</v>
      </c>
    </row>
    <row r="4808" spans="1:9" x14ac:dyDescent="0.35">
      <c r="A4808" s="14">
        <v>2017</v>
      </c>
      <c r="B4808" s="14" t="s">
        <v>26</v>
      </c>
      <c r="C4808" s="14" t="s">
        <v>110</v>
      </c>
      <c r="D4808" s="14">
        <v>1999</v>
      </c>
      <c r="E4808" s="14">
        <f>data_filtered[[#This Row],[test_year]]-data_filtered[[#This Row],[model_year]]</f>
        <v>18</v>
      </c>
      <c r="F4808" s="14">
        <v>58</v>
      </c>
      <c r="G4808" s="14">
        <v>3</v>
      </c>
      <c r="H4808" s="14">
        <v>61</v>
      </c>
      <c r="I4808" s="14">
        <v>4.91803278688525E-2</v>
      </c>
    </row>
    <row r="4809" spans="1:9" x14ac:dyDescent="0.35">
      <c r="A4809" s="13">
        <v>2014</v>
      </c>
      <c r="B4809" s="13" t="s">
        <v>180</v>
      </c>
      <c r="C4809" s="13" t="s">
        <v>181</v>
      </c>
      <c r="D4809" s="13">
        <v>2006</v>
      </c>
      <c r="E4809" s="14">
        <f>data_filtered[[#This Row],[test_year]]-data_filtered[[#This Row],[model_year]]</f>
        <v>8</v>
      </c>
      <c r="F4809" s="13">
        <v>97</v>
      </c>
      <c r="G4809" s="13">
        <v>5</v>
      </c>
      <c r="H4809" s="13">
        <v>102</v>
      </c>
      <c r="I4809" s="13">
        <v>4.9019607843137303E-2</v>
      </c>
    </row>
    <row r="4810" spans="1:9" x14ac:dyDescent="0.35">
      <c r="A4810" s="13">
        <v>2014</v>
      </c>
      <c r="B4810" s="13" t="s">
        <v>104</v>
      </c>
      <c r="C4810" s="13" t="s">
        <v>105</v>
      </c>
      <c r="D4810" s="13">
        <v>2005</v>
      </c>
      <c r="E4810" s="14">
        <f>data_filtered[[#This Row],[test_year]]-data_filtered[[#This Row],[model_year]]</f>
        <v>9</v>
      </c>
      <c r="F4810" s="13">
        <v>97</v>
      </c>
      <c r="G4810" s="13">
        <v>5</v>
      </c>
      <c r="H4810" s="13">
        <v>102</v>
      </c>
      <c r="I4810" s="13">
        <v>4.9019607843137303E-2</v>
      </c>
    </row>
    <row r="4811" spans="1:9" x14ac:dyDescent="0.35">
      <c r="A4811" s="14">
        <v>2017</v>
      </c>
      <c r="B4811" s="14" t="s">
        <v>26</v>
      </c>
      <c r="C4811" s="14" t="s">
        <v>133</v>
      </c>
      <c r="D4811" s="14">
        <v>2005</v>
      </c>
      <c r="E4811" s="14">
        <f>data_filtered[[#This Row],[test_year]]-data_filtered[[#This Row],[model_year]]</f>
        <v>12</v>
      </c>
      <c r="F4811" s="14">
        <v>97</v>
      </c>
      <c r="G4811" s="14">
        <v>5</v>
      </c>
      <c r="H4811" s="14">
        <v>102</v>
      </c>
      <c r="I4811" s="14">
        <v>4.9019607843137303E-2</v>
      </c>
    </row>
    <row r="4812" spans="1:9" x14ac:dyDescent="0.35">
      <c r="A4812" s="13">
        <v>2014</v>
      </c>
      <c r="B4812" s="13" t="s">
        <v>30</v>
      </c>
      <c r="C4812" s="13" t="s">
        <v>36</v>
      </c>
      <c r="D4812" s="13">
        <v>2006</v>
      </c>
      <c r="E4812" s="14">
        <f>data_filtered[[#This Row],[test_year]]-data_filtered[[#This Row],[model_year]]</f>
        <v>8</v>
      </c>
      <c r="F4812" s="13">
        <v>272</v>
      </c>
      <c r="G4812" s="13">
        <v>14</v>
      </c>
      <c r="H4812" s="13">
        <v>286</v>
      </c>
      <c r="I4812" s="13">
        <v>4.8951048951049E-2</v>
      </c>
    </row>
    <row r="4813" spans="1:9" x14ac:dyDescent="0.35">
      <c r="A4813" s="13">
        <v>2016</v>
      </c>
      <c r="B4813" s="13" t="s">
        <v>30</v>
      </c>
      <c r="C4813" s="13" t="s">
        <v>36</v>
      </c>
      <c r="D4813" s="13">
        <v>2010</v>
      </c>
      <c r="E4813" s="14">
        <f>data_filtered[[#This Row],[test_year]]-data_filtered[[#This Row],[model_year]]</f>
        <v>6</v>
      </c>
      <c r="F4813" s="13">
        <v>311</v>
      </c>
      <c r="G4813" s="13">
        <v>16</v>
      </c>
      <c r="H4813" s="13">
        <v>327</v>
      </c>
      <c r="I4813" s="13">
        <v>4.8929663608562698E-2</v>
      </c>
    </row>
    <row r="4814" spans="1:9" x14ac:dyDescent="0.35">
      <c r="A4814" s="14">
        <v>2013</v>
      </c>
      <c r="B4814" s="14" t="s">
        <v>30</v>
      </c>
      <c r="C4814" s="14" t="s">
        <v>48</v>
      </c>
      <c r="D4814" s="14">
        <v>2010</v>
      </c>
      <c r="E4814" s="14">
        <f>data_filtered[[#This Row],[test_year]]-data_filtered[[#This Row],[model_year]]</f>
        <v>3</v>
      </c>
      <c r="F4814" s="14">
        <v>175</v>
      </c>
      <c r="G4814" s="14">
        <v>9</v>
      </c>
      <c r="H4814" s="14">
        <v>184</v>
      </c>
      <c r="I4814" s="14">
        <v>4.8913043478260899E-2</v>
      </c>
    </row>
    <row r="4815" spans="1:9" x14ac:dyDescent="0.35">
      <c r="A4815" s="13">
        <v>2014</v>
      </c>
      <c r="B4815" s="13" t="s">
        <v>26</v>
      </c>
      <c r="C4815" s="13" t="s">
        <v>110</v>
      </c>
      <c r="D4815" s="13">
        <v>2005</v>
      </c>
      <c r="E4815" s="14">
        <f>data_filtered[[#This Row],[test_year]]-data_filtered[[#This Row],[model_year]]</f>
        <v>9</v>
      </c>
      <c r="F4815" s="13">
        <v>117</v>
      </c>
      <c r="G4815" s="13">
        <v>6</v>
      </c>
      <c r="H4815" s="13">
        <v>123</v>
      </c>
      <c r="I4815" s="13">
        <v>4.8780487804878099E-2</v>
      </c>
    </row>
    <row r="4816" spans="1:9" x14ac:dyDescent="0.35">
      <c r="A4816" s="13">
        <v>2016</v>
      </c>
      <c r="B4816" s="13" t="s">
        <v>52</v>
      </c>
      <c r="C4816" s="13" t="s">
        <v>62</v>
      </c>
      <c r="D4816" s="13">
        <v>2011</v>
      </c>
      <c r="E4816" s="14">
        <f>data_filtered[[#This Row],[test_year]]-data_filtered[[#This Row],[model_year]]</f>
        <v>5</v>
      </c>
      <c r="F4816" s="13">
        <v>117</v>
      </c>
      <c r="G4816" s="13">
        <v>6</v>
      </c>
      <c r="H4816" s="13">
        <v>123</v>
      </c>
      <c r="I4816" s="13">
        <v>4.8780487804878099E-2</v>
      </c>
    </row>
    <row r="4817" spans="1:9" x14ac:dyDescent="0.35">
      <c r="A4817" s="14">
        <v>2017</v>
      </c>
      <c r="B4817" s="14" t="s">
        <v>118</v>
      </c>
      <c r="C4817" s="14" t="s">
        <v>119</v>
      </c>
      <c r="D4817" s="14">
        <v>2008</v>
      </c>
      <c r="E4817" s="14">
        <f>data_filtered[[#This Row],[test_year]]-data_filtered[[#This Row],[model_year]]</f>
        <v>9</v>
      </c>
      <c r="F4817" s="14">
        <v>117</v>
      </c>
      <c r="G4817" s="14">
        <v>6</v>
      </c>
      <c r="H4817" s="14">
        <v>123</v>
      </c>
      <c r="I4817" s="14">
        <v>4.8780487804878099E-2</v>
      </c>
    </row>
    <row r="4818" spans="1:9" x14ac:dyDescent="0.35">
      <c r="A4818" s="14">
        <v>2013</v>
      </c>
      <c r="B4818" s="14" t="s">
        <v>33</v>
      </c>
      <c r="C4818" s="14" t="s">
        <v>203</v>
      </c>
      <c r="D4818" s="14">
        <v>2007</v>
      </c>
      <c r="E4818" s="14">
        <f>data_filtered[[#This Row],[test_year]]-data_filtered[[#This Row],[model_year]]</f>
        <v>6</v>
      </c>
      <c r="F4818" s="14">
        <v>78</v>
      </c>
      <c r="G4818" s="14">
        <v>4</v>
      </c>
      <c r="H4818" s="14">
        <v>82</v>
      </c>
      <c r="I4818" s="14">
        <v>4.8780487804878099E-2</v>
      </c>
    </row>
    <row r="4819" spans="1:9" x14ac:dyDescent="0.35">
      <c r="A4819" s="14">
        <v>2013</v>
      </c>
      <c r="B4819" s="14" t="s">
        <v>104</v>
      </c>
      <c r="C4819" s="14" t="s">
        <v>105</v>
      </c>
      <c r="D4819" s="14">
        <v>2003</v>
      </c>
      <c r="E4819" s="14">
        <f>data_filtered[[#This Row],[test_year]]-data_filtered[[#This Row],[model_year]]</f>
        <v>10</v>
      </c>
      <c r="F4819" s="14">
        <v>78</v>
      </c>
      <c r="G4819" s="14">
        <v>4</v>
      </c>
      <c r="H4819" s="14">
        <v>82</v>
      </c>
      <c r="I4819" s="14">
        <v>4.8780487804878099E-2</v>
      </c>
    </row>
    <row r="4820" spans="1:9" x14ac:dyDescent="0.35">
      <c r="A4820" s="13">
        <v>2015</v>
      </c>
      <c r="B4820" s="13" t="s">
        <v>26</v>
      </c>
      <c r="C4820" s="13" t="s">
        <v>78</v>
      </c>
      <c r="D4820" s="13">
        <v>1999</v>
      </c>
      <c r="E4820" s="14">
        <f>data_filtered[[#This Row],[test_year]]-data_filtered[[#This Row],[model_year]]</f>
        <v>16</v>
      </c>
      <c r="F4820" s="13">
        <v>78</v>
      </c>
      <c r="G4820" s="13">
        <v>4</v>
      </c>
      <c r="H4820" s="13">
        <v>82</v>
      </c>
      <c r="I4820" s="13">
        <v>4.8780487804878099E-2</v>
      </c>
    </row>
    <row r="4821" spans="1:9" x14ac:dyDescent="0.35">
      <c r="A4821" s="14">
        <v>2016</v>
      </c>
      <c r="B4821" s="14" t="s">
        <v>118</v>
      </c>
      <c r="C4821" s="14" t="s">
        <v>119</v>
      </c>
      <c r="D4821" s="14">
        <v>2009</v>
      </c>
      <c r="E4821" s="14">
        <f>data_filtered[[#This Row],[test_year]]-data_filtered[[#This Row],[model_year]]</f>
        <v>7</v>
      </c>
      <c r="F4821" s="14">
        <v>78</v>
      </c>
      <c r="G4821" s="14">
        <v>4</v>
      </c>
      <c r="H4821" s="14">
        <v>82</v>
      </c>
      <c r="I4821" s="14">
        <v>4.8780487804878099E-2</v>
      </c>
    </row>
    <row r="4822" spans="1:9" x14ac:dyDescent="0.35">
      <c r="A4822" s="14">
        <v>2016</v>
      </c>
      <c r="B4822" s="14" t="s">
        <v>104</v>
      </c>
      <c r="C4822" s="14" t="s">
        <v>105</v>
      </c>
      <c r="D4822" s="14">
        <v>2006</v>
      </c>
      <c r="E4822" s="14">
        <f>data_filtered[[#This Row],[test_year]]-data_filtered[[#This Row],[model_year]]</f>
        <v>10</v>
      </c>
      <c r="F4822" s="14">
        <v>78</v>
      </c>
      <c r="G4822" s="14">
        <v>4</v>
      </c>
      <c r="H4822" s="14">
        <v>82</v>
      </c>
      <c r="I4822" s="14">
        <v>4.8780487804878099E-2</v>
      </c>
    </row>
    <row r="4823" spans="1:9" x14ac:dyDescent="0.35">
      <c r="A4823" s="13">
        <v>2017</v>
      </c>
      <c r="B4823" s="13" t="s">
        <v>33</v>
      </c>
      <c r="C4823" s="13" t="s">
        <v>97</v>
      </c>
      <c r="D4823" s="13">
        <v>2014</v>
      </c>
      <c r="E4823" s="14">
        <f>data_filtered[[#This Row],[test_year]]-data_filtered[[#This Row],[model_year]]</f>
        <v>3</v>
      </c>
      <c r="F4823" s="13">
        <v>78</v>
      </c>
      <c r="G4823" s="13">
        <v>4</v>
      </c>
      <c r="H4823" s="13">
        <v>82</v>
      </c>
      <c r="I4823" s="13">
        <v>4.8780487804878099E-2</v>
      </c>
    </row>
    <row r="4824" spans="1:9" x14ac:dyDescent="0.35">
      <c r="A4824" s="13">
        <v>2013</v>
      </c>
      <c r="B4824" s="13" t="s">
        <v>24</v>
      </c>
      <c r="C4824" s="13" t="s">
        <v>29</v>
      </c>
      <c r="D4824" s="13">
        <v>2009</v>
      </c>
      <c r="E4824" s="14">
        <f>data_filtered[[#This Row],[test_year]]-data_filtered[[#This Row],[model_year]]</f>
        <v>4</v>
      </c>
      <c r="F4824" s="13">
        <v>176</v>
      </c>
      <c r="G4824" s="13">
        <v>9</v>
      </c>
      <c r="H4824" s="13">
        <v>185</v>
      </c>
      <c r="I4824" s="13">
        <v>4.86486486486487E-2</v>
      </c>
    </row>
    <row r="4825" spans="1:9" x14ac:dyDescent="0.35">
      <c r="A4825" s="13">
        <v>2016</v>
      </c>
      <c r="B4825" s="13" t="s">
        <v>92</v>
      </c>
      <c r="C4825" s="13" t="s">
        <v>167</v>
      </c>
      <c r="D4825" s="13">
        <v>2008</v>
      </c>
      <c r="E4825" s="14">
        <f>data_filtered[[#This Row],[test_year]]-data_filtered[[#This Row],[model_year]]</f>
        <v>8</v>
      </c>
      <c r="F4825" s="13">
        <v>98</v>
      </c>
      <c r="G4825" s="13">
        <v>5</v>
      </c>
      <c r="H4825" s="13">
        <v>103</v>
      </c>
      <c r="I4825" s="13">
        <v>4.85436893203883E-2</v>
      </c>
    </row>
    <row r="4826" spans="1:9" x14ac:dyDescent="0.35">
      <c r="A4826" s="14">
        <v>2017</v>
      </c>
      <c r="B4826" s="14" t="s">
        <v>42</v>
      </c>
      <c r="C4826" s="14" t="s">
        <v>112</v>
      </c>
      <c r="D4826" s="14">
        <v>2004</v>
      </c>
      <c r="E4826" s="14">
        <f>data_filtered[[#This Row],[test_year]]-data_filtered[[#This Row],[model_year]]</f>
        <v>13</v>
      </c>
      <c r="F4826" s="14">
        <v>98</v>
      </c>
      <c r="G4826" s="14">
        <v>5</v>
      </c>
      <c r="H4826" s="14">
        <v>103</v>
      </c>
      <c r="I4826" s="14">
        <v>4.85436893203883E-2</v>
      </c>
    </row>
    <row r="4827" spans="1:9" x14ac:dyDescent="0.35">
      <c r="A4827" s="13">
        <v>2016</v>
      </c>
      <c r="B4827" s="13" t="s">
        <v>26</v>
      </c>
      <c r="C4827" s="13" t="s">
        <v>100</v>
      </c>
      <c r="D4827" s="13">
        <v>2006</v>
      </c>
      <c r="E4827" s="14">
        <f>data_filtered[[#This Row],[test_year]]-data_filtered[[#This Row],[model_year]]</f>
        <v>10</v>
      </c>
      <c r="F4827" s="13">
        <v>118</v>
      </c>
      <c r="G4827" s="13">
        <v>6</v>
      </c>
      <c r="H4827" s="13">
        <v>124</v>
      </c>
      <c r="I4827" s="13">
        <v>4.8387096774193603E-2</v>
      </c>
    </row>
    <row r="4828" spans="1:9" x14ac:dyDescent="0.35">
      <c r="A4828" s="14">
        <v>2013</v>
      </c>
      <c r="B4828" s="14" t="s">
        <v>24</v>
      </c>
      <c r="C4828" s="14" t="s">
        <v>169</v>
      </c>
      <c r="D4828" s="14">
        <v>2009</v>
      </c>
      <c r="E4828" s="14">
        <f>data_filtered[[#This Row],[test_year]]-data_filtered[[#This Row],[model_year]]</f>
        <v>4</v>
      </c>
      <c r="F4828" s="14">
        <v>59</v>
      </c>
      <c r="G4828" s="14">
        <v>3</v>
      </c>
      <c r="H4828" s="14">
        <v>62</v>
      </c>
      <c r="I4828" s="14">
        <v>4.8387096774193603E-2</v>
      </c>
    </row>
    <row r="4829" spans="1:9" x14ac:dyDescent="0.35">
      <c r="A4829" s="14">
        <v>2013</v>
      </c>
      <c r="B4829" s="14" t="s">
        <v>30</v>
      </c>
      <c r="C4829" s="14" t="s">
        <v>47</v>
      </c>
      <c r="D4829" s="14">
        <v>2013</v>
      </c>
      <c r="E4829" s="14">
        <f>data_filtered[[#This Row],[test_year]]-data_filtered[[#This Row],[model_year]]</f>
        <v>0</v>
      </c>
      <c r="F4829" s="14">
        <v>59</v>
      </c>
      <c r="G4829" s="14">
        <v>3</v>
      </c>
      <c r="H4829" s="14">
        <v>62</v>
      </c>
      <c r="I4829" s="14">
        <v>4.8387096774193603E-2</v>
      </c>
    </row>
    <row r="4830" spans="1:9" x14ac:dyDescent="0.35">
      <c r="A4830" s="13">
        <v>2014</v>
      </c>
      <c r="B4830" s="13" t="s">
        <v>24</v>
      </c>
      <c r="C4830" s="13" t="s">
        <v>155</v>
      </c>
      <c r="D4830" s="13">
        <v>2005</v>
      </c>
      <c r="E4830" s="14">
        <f>data_filtered[[#This Row],[test_year]]-data_filtered[[#This Row],[model_year]]</f>
        <v>9</v>
      </c>
      <c r="F4830" s="13">
        <v>59</v>
      </c>
      <c r="G4830" s="13">
        <v>3</v>
      </c>
      <c r="H4830" s="13">
        <v>62</v>
      </c>
      <c r="I4830" s="13">
        <v>4.8387096774193603E-2</v>
      </c>
    </row>
    <row r="4831" spans="1:9" x14ac:dyDescent="0.35">
      <c r="A4831" s="14">
        <v>2014</v>
      </c>
      <c r="B4831" s="14" t="s">
        <v>26</v>
      </c>
      <c r="C4831" s="14" t="s">
        <v>178</v>
      </c>
      <c r="D4831" s="14">
        <v>2006</v>
      </c>
      <c r="E4831" s="14">
        <f>data_filtered[[#This Row],[test_year]]-data_filtered[[#This Row],[model_year]]</f>
        <v>8</v>
      </c>
      <c r="F4831" s="14">
        <v>59</v>
      </c>
      <c r="G4831" s="14">
        <v>3</v>
      </c>
      <c r="H4831" s="14">
        <v>62</v>
      </c>
      <c r="I4831" s="14">
        <v>4.8387096774193603E-2</v>
      </c>
    </row>
    <row r="4832" spans="1:9" x14ac:dyDescent="0.35">
      <c r="A4832" s="13">
        <v>2015</v>
      </c>
      <c r="B4832" s="13" t="s">
        <v>52</v>
      </c>
      <c r="C4832" s="13" t="s">
        <v>165</v>
      </c>
      <c r="D4832" s="13">
        <v>2006</v>
      </c>
      <c r="E4832" s="14">
        <f>data_filtered[[#This Row],[test_year]]-data_filtered[[#This Row],[model_year]]</f>
        <v>9</v>
      </c>
      <c r="F4832" s="13">
        <v>59</v>
      </c>
      <c r="G4832" s="13">
        <v>3</v>
      </c>
      <c r="H4832" s="13">
        <v>62</v>
      </c>
      <c r="I4832" s="13">
        <v>4.8387096774193603E-2</v>
      </c>
    </row>
    <row r="4833" spans="1:9" x14ac:dyDescent="0.35">
      <c r="A4833" s="13">
        <v>2015</v>
      </c>
      <c r="B4833" s="13" t="s">
        <v>37</v>
      </c>
      <c r="C4833" s="13" t="s">
        <v>197</v>
      </c>
      <c r="D4833" s="13">
        <v>2007</v>
      </c>
      <c r="E4833" s="14">
        <f>data_filtered[[#This Row],[test_year]]-data_filtered[[#This Row],[model_year]]</f>
        <v>8</v>
      </c>
      <c r="F4833" s="13">
        <v>59</v>
      </c>
      <c r="G4833" s="13">
        <v>3</v>
      </c>
      <c r="H4833" s="13">
        <v>62</v>
      </c>
      <c r="I4833" s="13">
        <v>4.8387096774193603E-2</v>
      </c>
    </row>
    <row r="4834" spans="1:9" x14ac:dyDescent="0.35">
      <c r="A4834" s="14">
        <v>2015</v>
      </c>
      <c r="B4834" s="14" t="s">
        <v>158</v>
      </c>
      <c r="C4834" s="14" t="s">
        <v>243</v>
      </c>
      <c r="D4834" s="14">
        <v>2001</v>
      </c>
      <c r="E4834" s="14">
        <f>data_filtered[[#This Row],[test_year]]-data_filtered[[#This Row],[model_year]]</f>
        <v>14</v>
      </c>
      <c r="F4834" s="14">
        <v>59</v>
      </c>
      <c r="G4834" s="14">
        <v>3</v>
      </c>
      <c r="H4834" s="14">
        <v>62</v>
      </c>
      <c r="I4834" s="14">
        <v>4.8387096774193603E-2</v>
      </c>
    </row>
    <row r="4835" spans="1:9" x14ac:dyDescent="0.35">
      <c r="A4835" s="14">
        <v>2015</v>
      </c>
      <c r="B4835" s="14" t="s">
        <v>153</v>
      </c>
      <c r="C4835" s="14" t="s">
        <v>305</v>
      </c>
      <c r="D4835" s="14">
        <v>2006</v>
      </c>
      <c r="E4835" s="14">
        <f>data_filtered[[#This Row],[test_year]]-data_filtered[[#This Row],[model_year]]</f>
        <v>9</v>
      </c>
      <c r="F4835" s="14">
        <v>59</v>
      </c>
      <c r="G4835" s="14">
        <v>3</v>
      </c>
      <c r="H4835" s="14">
        <v>62</v>
      </c>
      <c r="I4835" s="14">
        <v>4.8387096774193603E-2</v>
      </c>
    </row>
    <row r="4836" spans="1:9" x14ac:dyDescent="0.35">
      <c r="A4836" s="14">
        <v>2016</v>
      </c>
      <c r="B4836" s="14" t="s">
        <v>98</v>
      </c>
      <c r="C4836" s="14" t="s">
        <v>249</v>
      </c>
      <c r="D4836" s="14">
        <v>2015</v>
      </c>
      <c r="E4836" s="14">
        <f>data_filtered[[#This Row],[test_year]]-data_filtered[[#This Row],[model_year]]</f>
        <v>1</v>
      </c>
      <c r="F4836" s="14">
        <v>59</v>
      </c>
      <c r="G4836" s="14">
        <v>3</v>
      </c>
      <c r="H4836" s="14">
        <v>62</v>
      </c>
      <c r="I4836" s="14">
        <v>4.8387096774193603E-2</v>
      </c>
    </row>
    <row r="4837" spans="1:9" x14ac:dyDescent="0.35">
      <c r="A4837" s="13">
        <v>2016</v>
      </c>
      <c r="B4837" s="13" t="s">
        <v>26</v>
      </c>
      <c r="C4837" s="13" t="s">
        <v>111</v>
      </c>
      <c r="D4837" s="13">
        <v>2003</v>
      </c>
      <c r="E4837" s="14">
        <f>data_filtered[[#This Row],[test_year]]-data_filtered[[#This Row],[model_year]]</f>
        <v>13</v>
      </c>
      <c r="F4837" s="13">
        <v>59</v>
      </c>
      <c r="G4837" s="13">
        <v>3</v>
      </c>
      <c r="H4837" s="13">
        <v>62</v>
      </c>
      <c r="I4837" s="13">
        <v>4.8387096774193603E-2</v>
      </c>
    </row>
    <row r="4838" spans="1:9" x14ac:dyDescent="0.35">
      <c r="A4838" s="13">
        <v>2017</v>
      </c>
      <c r="B4838" s="13" t="s">
        <v>30</v>
      </c>
      <c r="C4838" s="13" t="s">
        <v>274</v>
      </c>
      <c r="D4838" s="13">
        <v>2007</v>
      </c>
      <c r="E4838" s="14">
        <f>data_filtered[[#This Row],[test_year]]-data_filtered[[#This Row],[model_year]]</f>
        <v>10</v>
      </c>
      <c r="F4838" s="13">
        <v>59</v>
      </c>
      <c r="G4838" s="13">
        <v>3</v>
      </c>
      <c r="H4838" s="13">
        <v>62</v>
      </c>
      <c r="I4838" s="13">
        <v>4.8387096774193603E-2</v>
      </c>
    </row>
    <row r="4839" spans="1:9" x14ac:dyDescent="0.35">
      <c r="A4839" s="13">
        <v>2017</v>
      </c>
      <c r="B4839" s="13" t="s">
        <v>30</v>
      </c>
      <c r="C4839" s="13" t="s">
        <v>160</v>
      </c>
      <c r="D4839" s="13">
        <v>2006</v>
      </c>
      <c r="E4839" s="14">
        <f>data_filtered[[#This Row],[test_year]]-data_filtered[[#This Row],[model_year]]</f>
        <v>11</v>
      </c>
      <c r="F4839" s="13">
        <v>59</v>
      </c>
      <c r="G4839" s="13">
        <v>3</v>
      </c>
      <c r="H4839" s="13">
        <v>62</v>
      </c>
      <c r="I4839" s="13">
        <v>4.8387096774193603E-2</v>
      </c>
    </row>
    <row r="4840" spans="1:9" x14ac:dyDescent="0.35">
      <c r="A4840" s="13">
        <v>2014</v>
      </c>
      <c r="B4840" s="13" t="s">
        <v>30</v>
      </c>
      <c r="C4840" s="13" t="s">
        <v>31</v>
      </c>
      <c r="D4840" s="13">
        <v>2006</v>
      </c>
      <c r="E4840" s="14">
        <f>data_filtered[[#This Row],[test_year]]-data_filtered[[#This Row],[model_year]]</f>
        <v>8</v>
      </c>
      <c r="F4840" s="13">
        <v>374</v>
      </c>
      <c r="G4840" s="13">
        <v>19</v>
      </c>
      <c r="H4840" s="13">
        <v>393</v>
      </c>
      <c r="I4840" s="13">
        <v>4.8346055979643802E-2</v>
      </c>
    </row>
    <row r="4841" spans="1:9" x14ac:dyDescent="0.35">
      <c r="A4841" s="14">
        <v>2016</v>
      </c>
      <c r="B4841" s="14" t="s">
        <v>37</v>
      </c>
      <c r="C4841" s="14" t="s">
        <v>38</v>
      </c>
      <c r="D4841" s="14">
        <v>2008</v>
      </c>
      <c r="E4841" s="14">
        <f>data_filtered[[#This Row],[test_year]]-data_filtered[[#This Row],[model_year]]</f>
        <v>8</v>
      </c>
      <c r="F4841" s="14">
        <v>138</v>
      </c>
      <c r="G4841" s="14">
        <v>7</v>
      </c>
      <c r="H4841" s="14">
        <v>145</v>
      </c>
      <c r="I4841" s="14">
        <v>4.8275862068965503E-2</v>
      </c>
    </row>
    <row r="4842" spans="1:9" x14ac:dyDescent="0.35">
      <c r="A4842" s="13">
        <v>2016</v>
      </c>
      <c r="B4842" s="13" t="s">
        <v>26</v>
      </c>
      <c r="C4842" s="13" t="s">
        <v>27</v>
      </c>
      <c r="D4842" s="13">
        <v>2005</v>
      </c>
      <c r="E4842" s="14">
        <f>data_filtered[[#This Row],[test_year]]-data_filtered[[#This Row],[model_year]]</f>
        <v>11</v>
      </c>
      <c r="F4842" s="13">
        <v>316</v>
      </c>
      <c r="G4842" s="13">
        <v>16</v>
      </c>
      <c r="H4842" s="13">
        <v>332</v>
      </c>
      <c r="I4842" s="13">
        <v>4.8192771084337303E-2</v>
      </c>
    </row>
    <row r="4843" spans="1:9" x14ac:dyDescent="0.35">
      <c r="A4843" s="14">
        <v>2013</v>
      </c>
      <c r="B4843" s="14" t="s">
        <v>33</v>
      </c>
      <c r="C4843" s="14" t="s">
        <v>86</v>
      </c>
      <c r="D4843" s="14">
        <v>2006</v>
      </c>
      <c r="E4843" s="14">
        <f>data_filtered[[#This Row],[test_year]]-data_filtered[[#This Row],[model_year]]</f>
        <v>7</v>
      </c>
      <c r="F4843" s="14">
        <v>158</v>
      </c>
      <c r="G4843" s="14">
        <v>8</v>
      </c>
      <c r="H4843" s="14">
        <v>166</v>
      </c>
      <c r="I4843" s="14">
        <v>4.8192771084337303E-2</v>
      </c>
    </row>
    <row r="4844" spans="1:9" x14ac:dyDescent="0.35">
      <c r="A4844" s="14">
        <v>2014</v>
      </c>
      <c r="B4844" s="14" t="s">
        <v>118</v>
      </c>
      <c r="C4844" s="14" t="s">
        <v>119</v>
      </c>
      <c r="D4844" s="14">
        <v>2006</v>
      </c>
      <c r="E4844" s="14">
        <f>data_filtered[[#This Row],[test_year]]-data_filtered[[#This Row],[model_year]]</f>
        <v>8</v>
      </c>
      <c r="F4844" s="14">
        <v>158</v>
      </c>
      <c r="G4844" s="14">
        <v>8</v>
      </c>
      <c r="H4844" s="14">
        <v>166</v>
      </c>
      <c r="I4844" s="14">
        <v>4.8192771084337303E-2</v>
      </c>
    </row>
    <row r="4845" spans="1:9" x14ac:dyDescent="0.35">
      <c r="A4845" s="13">
        <v>2013</v>
      </c>
      <c r="B4845" s="13" t="s">
        <v>24</v>
      </c>
      <c r="C4845" s="13" t="s">
        <v>169</v>
      </c>
      <c r="D4845" s="13">
        <v>2011</v>
      </c>
      <c r="E4845" s="14">
        <f>data_filtered[[#This Row],[test_year]]-data_filtered[[#This Row],[model_year]]</f>
        <v>2</v>
      </c>
      <c r="F4845" s="13">
        <v>79</v>
      </c>
      <c r="G4845" s="13">
        <v>4</v>
      </c>
      <c r="H4845" s="13">
        <v>83</v>
      </c>
      <c r="I4845" s="13">
        <v>4.8192771084337303E-2</v>
      </c>
    </row>
    <row r="4846" spans="1:9" x14ac:dyDescent="0.35">
      <c r="A4846" s="13">
        <v>2015</v>
      </c>
      <c r="B4846" s="13" t="s">
        <v>24</v>
      </c>
      <c r="C4846" s="13" t="s">
        <v>169</v>
      </c>
      <c r="D4846" s="13">
        <v>2008</v>
      </c>
      <c r="E4846" s="14">
        <f>data_filtered[[#This Row],[test_year]]-data_filtered[[#This Row],[model_year]]</f>
        <v>7</v>
      </c>
      <c r="F4846" s="13">
        <v>79</v>
      </c>
      <c r="G4846" s="13">
        <v>4</v>
      </c>
      <c r="H4846" s="13">
        <v>83</v>
      </c>
      <c r="I4846" s="13">
        <v>4.8192771084337303E-2</v>
      </c>
    </row>
    <row r="4847" spans="1:9" x14ac:dyDescent="0.35">
      <c r="A4847" s="14">
        <v>2016</v>
      </c>
      <c r="B4847" s="14" t="s">
        <v>52</v>
      </c>
      <c r="C4847" s="14" t="s">
        <v>62</v>
      </c>
      <c r="D4847" s="14">
        <v>2006</v>
      </c>
      <c r="E4847" s="14">
        <f>data_filtered[[#This Row],[test_year]]-data_filtered[[#This Row],[model_year]]</f>
        <v>10</v>
      </c>
      <c r="F4847" s="14">
        <v>79</v>
      </c>
      <c r="G4847" s="14">
        <v>4</v>
      </c>
      <c r="H4847" s="14">
        <v>83</v>
      </c>
      <c r="I4847" s="14">
        <v>4.8192771084337303E-2</v>
      </c>
    </row>
    <row r="4848" spans="1:9" x14ac:dyDescent="0.35">
      <c r="A4848" s="14">
        <v>2016</v>
      </c>
      <c r="B4848" s="14" t="s">
        <v>153</v>
      </c>
      <c r="C4848" s="14" t="s">
        <v>154</v>
      </c>
      <c r="D4848" s="14">
        <v>2005</v>
      </c>
      <c r="E4848" s="14">
        <f>data_filtered[[#This Row],[test_year]]-data_filtered[[#This Row],[model_year]]</f>
        <v>11</v>
      </c>
      <c r="F4848" s="14">
        <v>79</v>
      </c>
      <c r="G4848" s="14">
        <v>4</v>
      </c>
      <c r="H4848" s="14">
        <v>83</v>
      </c>
      <c r="I4848" s="14">
        <v>4.8192771084337303E-2</v>
      </c>
    </row>
    <row r="4849" spans="1:9" x14ac:dyDescent="0.35">
      <c r="A4849" s="13">
        <v>2015</v>
      </c>
      <c r="B4849" s="13" t="s">
        <v>30</v>
      </c>
      <c r="C4849" s="13" t="s">
        <v>32</v>
      </c>
      <c r="D4849" s="13">
        <v>2012</v>
      </c>
      <c r="E4849" s="14">
        <f>data_filtered[[#This Row],[test_year]]-data_filtered[[#This Row],[model_year]]</f>
        <v>3</v>
      </c>
      <c r="F4849" s="13">
        <v>336</v>
      </c>
      <c r="G4849" s="13">
        <v>17</v>
      </c>
      <c r="H4849" s="13">
        <v>353</v>
      </c>
      <c r="I4849" s="13">
        <v>4.8158640226628899E-2</v>
      </c>
    </row>
    <row r="4850" spans="1:9" x14ac:dyDescent="0.35">
      <c r="A4850" s="14">
        <v>2014</v>
      </c>
      <c r="B4850" s="14" t="s">
        <v>24</v>
      </c>
      <c r="C4850" s="14" t="s">
        <v>28</v>
      </c>
      <c r="D4850" s="14">
        <v>2014</v>
      </c>
      <c r="E4850" s="14">
        <f>data_filtered[[#This Row],[test_year]]-data_filtered[[#This Row],[model_year]]</f>
        <v>0</v>
      </c>
      <c r="F4850" s="14">
        <v>99</v>
      </c>
      <c r="G4850" s="14">
        <v>5</v>
      </c>
      <c r="H4850" s="14">
        <v>104</v>
      </c>
      <c r="I4850" s="14">
        <v>4.80769230769231E-2</v>
      </c>
    </row>
    <row r="4851" spans="1:9" x14ac:dyDescent="0.35">
      <c r="A4851" s="13">
        <v>2014</v>
      </c>
      <c r="B4851" s="13" t="s">
        <v>58</v>
      </c>
      <c r="C4851" s="13" t="s">
        <v>76</v>
      </c>
      <c r="D4851" s="13">
        <v>2010</v>
      </c>
      <c r="E4851" s="14">
        <f>data_filtered[[#This Row],[test_year]]-data_filtered[[#This Row],[model_year]]</f>
        <v>4</v>
      </c>
      <c r="F4851" s="13">
        <v>99</v>
      </c>
      <c r="G4851" s="13">
        <v>5</v>
      </c>
      <c r="H4851" s="13">
        <v>104</v>
      </c>
      <c r="I4851" s="13">
        <v>4.80769230769231E-2</v>
      </c>
    </row>
    <row r="4852" spans="1:9" x14ac:dyDescent="0.35">
      <c r="A4852" s="14">
        <v>2015</v>
      </c>
      <c r="B4852" s="14" t="s">
        <v>26</v>
      </c>
      <c r="C4852" s="14" t="s">
        <v>110</v>
      </c>
      <c r="D4852" s="14">
        <v>2004</v>
      </c>
      <c r="E4852" s="14">
        <f>data_filtered[[#This Row],[test_year]]-data_filtered[[#This Row],[model_year]]</f>
        <v>11</v>
      </c>
      <c r="F4852" s="14">
        <v>99</v>
      </c>
      <c r="G4852" s="14">
        <v>5</v>
      </c>
      <c r="H4852" s="14">
        <v>104</v>
      </c>
      <c r="I4852" s="14">
        <v>4.80769230769231E-2</v>
      </c>
    </row>
    <row r="4853" spans="1:9" x14ac:dyDescent="0.35">
      <c r="A4853" s="13">
        <v>2017</v>
      </c>
      <c r="B4853" s="13" t="s">
        <v>33</v>
      </c>
      <c r="C4853" s="13" t="s">
        <v>34</v>
      </c>
      <c r="D4853" s="13">
        <v>2016</v>
      </c>
      <c r="E4853" s="14">
        <f>data_filtered[[#This Row],[test_year]]-data_filtered[[#This Row],[model_year]]</f>
        <v>1</v>
      </c>
      <c r="F4853" s="13">
        <v>258</v>
      </c>
      <c r="G4853" s="13">
        <v>13</v>
      </c>
      <c r="H4853" s="13">
        <v>271</v>
      </c>
      <c r="I4853" s="13">
        <v>4.7970479704797099E-2</v>
      </c>
    </row>
    <row r="4854" spans="1:9" x14ac:dyDescent="0.35">
      <c r="A4854" s="14">
        <v>2016</v>
      </c>
      <c r="B4854" s="14" t="s">
        <v>30</v>
      </c>
      <c r="C4854" s="14" t="s">
        <v>48</v>
      </c>
      <c r="D4854" s="14">
        <v>2013</v>
      </c>
      <c r="E4854" s="14">
        <f>data_filtered[[#This Row],[test_year]]-data_filtered[[#This Row],[model_year]]</f>
        <v>3</v>
      </c>
      <c r="F4854" s="14">
        <v>278</v>
      </c>
      <c r="G4854" s="14">
        <v>14</v>
      </c>
      <c r="H4854" s="14">
        <v>292</v>
      </c>
      <c r="I4854" s="14">
        <v>4.7945205479452101E-2</v>
      </c>
    </row>
    <row r="4855" spans="1:9" x14ac:dyDescent="0.35">
      <c r="A4855" s="13">
        <v>2015</v>
      </c>
      <c r="B4855" s="13" t="s">
        <v>26</v>
      </c>
      <c r="C4855" s="13" t="s">
        <v>35</v>
      </c>
      <c r="D4855" s="13">
        <v>2005</v>
      </c>
      <c r="E4855" s="14">
        <f>data_filtered[[#This Row],[test_year]]-data_filtered[[#This Row],[model_year]]</f>
        <v>10</v>
      </c>
      <c r="F4855" s="13">
        <v>318</v>
      </c>
      <c r="G4855" s="13">
        <v>16</v>
      </c>
      <c r="H4855" s="13">
        <v>334</v>
      </c>
      <c r="I4855" s="13">
        <v>4.7904191616766498E-2</v>
      </c>
    </row>
    <row r="4856" spans="1:9" x14ac:dyDescent="0.35">
      <c r="A4856" s="13">
        <v>2015</v>
      </c>
      <c r="B4856" s="13" t="s">
        <v>79</v>
      </c>
      <c r="C4856" s="13" t="s">
        <v>80</v>
      </c>
      <c r="D4856" s="13">
        <v>2008</v>
      </c>
      <c r="E4856" s="14">
        <f>data_filtered[[#This Row],[test_year]]-data_filtered[[#This Row],[model_year]]</f>
        <v>7</v>
      </c>
      <c r="F4856" s="13">
        <v>159</v>
      </c>
      <c r="G4856" s="13">
        <v>8</v>
      </c>
      <c r="H4856" s="13">
        <v>167</v>
      </c>
      <c r="I4856" s="13">
        <v>4.7904191616766498E-2</v>
      </c>
    </row>
    <row r="4857" spans="1:9" x14ac:dyDescent="0.35">
      <c r="A4857" s="13">
        <v>2015</v>
      </c>
      <c r="B4857" s="13" t="s">
        <v>30</v>
      </c>
      <c r="C4857" s="13" t="s">
        <v>44</v>
      </c>
      <c r="D4857" s="13">
        <v>2010</v>
      </c>
      <c r="E4857" s="14">
        <f>data_filtered[[#This Row],[test_year]]-data_filtered[[#This Row],[model_year]]</f>
        <v>5</v>
      </c>
      <c r="F4857" s="13">
        <v>338</v>
      </c>
      <c r="G4857" s="13">
        <v>17</v>
      </c>
      <c r="H4857" s="13">
        <v>355</v>
      </c>
      <c r="I4857" s="13">
        <v>4.7887323943661998E-2</v>
      </c>
    </row>
    <row r="4858" spans="1:9" x14ac:dyDescent="0.35">
      <c r="A4858" s="14">
        <v>2013</v>
      </c>
      <c r="B4858" s="14" t="s">
        <v>30</v>
      </c>
      <c r="C4858" s="14" t="s">
        <v>56</v>
      </c>
      <c r="D4858" s="14">
        <v>2007</v>
      </c>
      <c r="E4858" s="14">
        <f>data_filtered[[#This Row],[test_year]]-data_filtered[[#This Row],[model_year]]</f>
        <v>6</v>
      </c>
      <c r="F4858" s="14">
        <v>260</v>
      </c>
      <c r="G4858" s="14">
        <v>13</v>
      </c>
      <c r="H4858" s="14">
        <v>273</v>
      </c>
      <c r="I4858" s="14">
        <v>4.7619047619047603E-2</v>
      </c>
    </row>
    <row r="4859" spans="1:9" x14ac:dyDescent="0.35">
      <c r="A4859" s="14">
        <v>2014</v>
      </c>
      <c r="B4859" s="14" t="s">
        <v>30</v>
      </c>
      <c r="C4859" s="14" t="s">
        <v>36</v>
      </c>
      <c r="D4859" s="14">
        <v>2007</v>
      </c>
      <c r="E4859" s="14">
        <f>data_filtered[[#This Row],[test_year]]-data_filtered[[#This Row],[model_year]]</f>
        <v>7</v>
      </c>
      <c r="F4859" s="14">
        <v>220</v>
      </c>
      <c r="G4859" s="14">
        <v>11</v>
      </c>
      <c r="H4859" s="14">
        <v>231</v>
      </c>
      <c r="I4859" s="14">
        <v>4.7619047619047603E-2</v>
      </c>
    </row>
    <row r="4860" spans="1:9" x14ac:dyDescent="0.35">
      <c r="A4860" s="13">
        <v>2016</v>
      </c>
      <c r="B4860" s="13" t="s">
        <v>24</v>
      </c>
      <c r="C4860" s="13" t="s">
        <v>29</v>
      </c>
      <c r="D4860" s="13">
        <v>2013</v>
      </c>
      <c r="E4860" s="14">
        <f>data_filtered[[#This Row],[test_year]]-data_filtered[[#This Row],[model_year]]</f>
        <v>3</v>
      </c>
      <c r="F4860" s="13">
        <v>180</v>
      </c>
      <c r="G4860" s="13">
        <v>9</v>
      </c>
      <c r="H4860" s="13">
        <v>189</v>
      </c>
      <c r="I4860" s="13">
        <v>4.7619047619047603E-2</v>
      </c>
    </row>
    <row r="4861" spans="1:9" x14ac:dyDescent="0.35">
      <c r="A4861" s="13">
        <v>2014</v>
      </c>
      <c r="B4861" s="13" t="s">
        <v>37</v>
      </c>
      <c r="C4861" s="13" t="s">
        <v>59</v>
      </c>
      <c r="D4861" s="13">
        <v>2009</v>
      </c>
      <c r="E4861" s="14">
        <f>data_filtered[[#This Row],[test_year]]-data_filtered[[#This Row],[model_year]]</f>
        <v>5</v>
      </c>
      <c r="F4861" s="13">
        <v>140</v>
      </c>
      <c r="G4861" s="13">
        <v>7</v>
      </c>
      <c r="H4861" s="13">
        <v>147</v>
      </c>
      <c r="I4861" s="13">
        <v>4.7619047619047603E-2</v>
      </c>
    </row>
    <row r="4862" spans="1:9" x14ac:dyDescent="0.35">
      <c r="A4862" s="13">
        <v>2015</v>
      </c>
      <c r="B4862" s="13" t="s">
        <v>52</v>
      </c>
      <c r="C4862" s="13" t="s">
        <v>82</v>
      </c>
      <c r="D4862" s="13">
        <v>2008</v>
      </c>
      <c r="E4862" s="14">
        <f>data_filtered[[#This Row],[test_year]]-data_filtered[[#This Row],[model_year]]</f>
        <v>7</v>
      </c>
      <c r="F4862" s="13">
        <v>140</v>
      </c>
      <c r="G4862" s="13">
        <v>7</v>
      </c>
      <c r="H4862" s="13">
        <v>147</v>
      </c>
      <c r="I4862" s="13">
        <v>4.7619047619047603E-2</v>
      </c>
    </row>
    <row r="4863" spans="1:9" x14ac:dyDescent="0.35">
      <c r="A4863" s="14">
        <v>2015</v>
      </c>
      <c r="B4863" s="14" t="s">
        <v>52</v>
      </c>
      <c r="C4863" s="14" t="s">
        <v>74</v>
      </c>
      <c r="D4863" s="14">
        <v>2008</v>
      </c>
      <c r="E4863" s="14">
        <f>data_filtered[[#This Row],[test_year]]-data_filtered[[#This Row],[model_year]]</f>
        <v>7</v>
      </c>
      <c r="F4863" s="14">
        <v>140</v>
      </c>
      <c r="G4863" s="14">
        <v>7</v>
      </c>
      <c r="H4863" s="14">
        <v>147</v>
      </c>
      <c r="I4863" s="14">
        <v>4.7619047619047603E-2</v>
      </c>
    </row>
    <row r="4864" spans="1:9" x14ac:dyDescent="0.35">
      <c r="A4864" s="14">
        <v>2016</v>
      </c>
      <c r="B4864" s="14" t="s">
        <v>30</v>
      </c>
      <c r="C4864" s="14" t="s">
        <v>48</v>
      </c>
      <c r="D4864" s="14">
        <v>2015</v>
      </c>
      <c r="E4864" s="14">
        <f>data_filtered[[#This Row],[test_year]]-data_filtered[[#This Row],[model_year]]</f>
        <v>1</v>
      </c>
      <c r="F4864" s="14">
        <v>140</v>
      </c>
      <c r="G4864" s="14">
        <v>7</v>
      </c>
      <c r="H4864" s="14">
        <v>147</v>
      </c>
      <c r="I4864" s="14">
        <v>4.7619047619047603E-2</v>
      </c>
    </row>
    <row r="4865" spans="1:9" x14ac:dyDescent="0.35">
      <c r="A4865" s="13">
        <v>2013</v>
      </c>
      <c r="B4865" s="13" t="s">
        <v>42</v>
      </c>
      <c r="C4865" s="13" t="s">
        <v>96</v>
      </c>
      <c r="D4865" s="13">
        <v>2004</v>
      </c>
      <c r="E4865" s="14">
        <f>data_filtered[[#This Row],[test_year]]-data_filtered[[#This Row],[model_year]]</f>
        <v>9</v>
      </c>
      <c r="F4865" s="13">
        <v>100</v>
      </c>
      <c r="G4865" s="13">
        <v>5</v>
      </c>
      <c r="H4865" s="13">
        <v>105</v>
      </c>
      <c r="I4865" s="13">
        <v>4.7619047619047603E-2</v>
      </c>
    </row>
    <row r="4866" spans="1:9" x14ac:dyDescent="0.35">
      <c r="A4866" s="14">
        <v>2016</v>
      </c>
      <c r="B4866" s="14" t="s">
        <v>158</v>
      </c>
      <c r="C4866" s="14" t="s">
        <v>175</v>
      </c>
      <c r="D4866" s="14">
        <v>2013</v>
      </c>
      <c r="E4866" s="14">
        <f>data_filtered[[#This Row],[test_year]]-data_filtered[[#This Row],[model_year]]</f>
        <v>3</v>
      </c>
      <c r="F4866" s="14">
        <v>100</v>
      </c>
      <c r="G4866" s="14">
        <v>5</v>
      </c>
      <c r="H4866" s="14">
        <v>105</v>
      </c>
      <c r="I4866" s="14">
        <v>4.7619047619047603E-2</v>
      </c>
    </row>
    <row r="4867" spans="1:9" x14ac:dyDescent="0.35">
      <c r="A4867" s="13">
        <v>2013</v>
      </c>
      <c r="B4867" s="13" t="s">
        <v>118</v>
      </c>
      <c r="C4867" s="13" t="s">
        <v>119</v>
      </c>
      <c r="D4867" s="13">
        <v>2009</v>
      </c>
      <c r="E4867" s="14">
        <f>data_filtered[[#This Row],[test_year]]-data_filtered[[#This Row],[model_year]]</f>
        <v>4</v>
      </c>
      <c r="F4867" s="13">
        <v>80</v>
      </c>
      <c r="G4867" s="13">
        <v>4</v>
      </c>
      <c r="H4867" s="13">
        <v>84</v>
      </c>
      <c r="I4867" s="13">
        <v>4.7619047619047603E-2</v>
      </c>
    </row>
    <row r="4868" spans="1:9" x14ac:dyDescent="0.35">
      <c r="A4868" s="13">
        <v>2013</v>
      </c>
      <c r="B4868" s="13" t="s">
        <v>37</v>
      </c>
      <c r="C4868" s="13" t="s">
        <v>157</v>
      </c>
      <c r="D4868" s="13">
        <v>2008</v>
      </c>
      <c r="E4868" s="14">
        <f>data_filtered[[#This Row],[test_year]]-data_filtered[[#This Row],[model_year]]</f>
        <v>5</v>
      </c>
      <c r="F4868" s="13">
        <v>80</v>
      </c>
      <c r="G4868" s="13">
        <v>4</v>
      </c>
      <c r="H4868" s="13">
        <v>84</v>
      </c>
      <c r="I4868" s="13">
        <v>4.7619047619047603E-2</v>
      </c>
    </row>
    <row r="4869" spans="1:9" x14ac:dyDescent="0.35">
      <c r="A4869" s="13">
        <v>2014</v>
      </c>
      <c r="B4869" s="13" t="s">
        <v>52</v>
      </c>
      <c r="C4869" s="13" t="s">
        <v>74</v>
      </c>
      <c r="D4869" s="13">
        <v>2012</v>
      </c>
      <c r="E4869" s="14">
        <f>data_filtered[[#This Row],[test_year]]-data_filtered[[#This Row],[model_year]]</f>
        <v>2</v>
      </c>
      <c r="F4869" s="13">
        <v>80</v>
      </c>
      <c r="G4869" s="13">
        <v>4</v>
      </c>
      <c r="H4869" s="13">
        <v>84</v>
      </c>
      <c r="I4869" s="13">
        <v>4.7619047619047603E-2</v>
      </c>
    </row>
    <row r="4870" spans="1:9" x14ac:dyDescent="0.35">
      <c r="A4870" s="14">
        <v>2014</v>
      </c>
      <c r="B4870" s="14" t="s">
        <v>67</v>
      </c>
      <c r="C4870" s="14" t="s">
        <v>77</v>
      </c>
      <c r="D4870" s="14">
        <v>2012</v>
      </c>
      <c r="E4870" s="14">
        <f>data_filtered[[#This Row],[test_year]]-data_filtered[[#This Row],[model_year]]</f>
        <v>2</v>
      </c>
      <c r="F4870" s="14">
        <v>80</v>
      </c>
      <c r="G4870" s="14">
        <v>4</v>
      </c>
      <c r="H4870" s="14">
        <v>84</v>
      </c>
      <c r="I4870" s="14">
        <v>4.7619047619047603E-2</v>
      </c>
    </row>
    <row r="4871" spans="1:9" x14ac:dyDescent="0.35">
      <c r="A4871" s="14">
        <v>2016</v>
      </c>
      <c r="B4871" s="14" t="s">
        <v>52</v>
      </c>
      <c r="C4871" s="14" t="s">
        <v>62</v>
      </c>
      <c r="D4871" s="14">
        <v>2009</v>
      </c>
      <c r="E4871" s="14">
        <f>data_filtered[[#This Row],[test_year]]-data_filtered[[#This Row],[model_year]]</f>
        <v>7</v>
      </c>
      <c r="F4871" s="14">
        <v>80</v>
      </c>
      <c r="G4871" s="14">
        <v>4</v>
      </c>
      <c r="H4871" s="14">
        <v>84</v>
      </c>
      <c r="I4871" s="14">
        <v>4.7619047619047603E-2</v>
      </c>
    </row>
    <row r="4872" spans="1:9" x14ac:dyDescent="0.35">
      <c r="A4872" s="13">
        <v>2017</v>
      </c>
      <c r="B4872" s="13" t="s">
        <v>42</v>
      </c>
      <c r="C4872" s="13" t="s">
        <v>66</v>
      </c>
      <c r="D4872" s="13">
        <v>2006</v>
      </c>
      <c r="E4872" s="14">
        <f>data_filtered[[#This Row],[test_year]]-data_filtered[[#This Row],[model_year]]</f>
        <v>11</v>
      </c>
      <c r="F4872" s="13">
        <v>80</v>
      </c>
      <c r="G4872" s="13">
        <v>4</v>
      </c>
      <c r="H4872" s="13">
        <v>84</v>
      </c>
      <c r="I4872" s="13">
        <v>4.7619047619047603E-2</v>
      </c>
    </row>
    <row r="4873" spans="1:9" x14ac:dyDescent="0.35">
      <c r="A4873" s="14">
        <v>2017</v>
      </c>
      <c r="B4873" s="14" t="s">
        <v>37</v>
      </c>
      <c r="C4873" s="14" t="s">
        <v>38</v>
      </c>
      <c r="D4873" s="14">
        <v>2017</v>
      </c>
      <c r="E4873" s="14">
        <f>data_filtered[[#This Row],[test_year]]-data_filtered[[#This Row],[model_year]]</f>
        <v>0</v>
      </c>
      <c r="F4873" s="14">
        <v>80</v>
      </c>
      <c r="G4873" s="14">
        <v>4</v>
      </c>
      <c r="H4873" s="14">
        <v>84</v>
      </c>
      <c r="I4873" s="14">
        <v>4.7619047619047603E-2</v>
      </c>
    </row>
    <row r="4874" spans="1:9" x14ac:dyDescent="0.35">
      <c r="A4874" s="13">
        <v>2014</v>
      </c>
      <c r="B4874" s="13" t="s">
        <v>180</v>
      </c>
      <c r="C4874" s="13" t="s">
        <v>181</v>
      </c>
      <c r="D4874" s="13">
        <v>2007</v>
      </c>
      <c r="E4874" s="14">
        <f>data_filtered[[#This Row],[test_year]]-data_filtered[[#This Row],[model_year]]</f>
        <v>7</v>
      </c>
      <c r="F4874" s="13">
        <v>60</v>
      </c>
      <c r="G4874" s="13">
        <v>3</v>
      </c>
      <c r="H4874" s="13">
        <v>63</v>
      </c>
      <c r="I4874" s="13">
        <v>4.7619047619047603E-2</v>
      </c>
    </row>
    <row r="4875" spans="1:9" x14ac:dyDescent="0.35">
      <c r="A4875" s="14">
        <v>2014</v>
      </c>
      <c r="B4875" s="14" t="s">
        <v>30</v>
      </c>
      <c r="C4875" s="14" t="s">
        <v>56</v>
      </c>
      <c r="D4875" s="14">
        <v>2009</v>
      </c>
      <c r="E4875" s="14">
        <f>data_filtered[[#This Row],[test_year]]-data_filtered[[#This Row],[model_year]]</f>
        <v>5</v>
      </c>
      <c r="F4875" s="14">
        <v>60</v>
      </c>
      <c r="G4875" s="14">
        <v>3</v>
      </c>
      <c r="H4875" s="14">
        <v>63</v>
      </c>
      <c r="I4875" s="14">
        <v>4.7619047619047603E-2</v>
      </c>
    </row>
    <row r="4876" spans="1:9" x14ac:dyDescent="0.35">
      <c r="A4876" s="13">
        <v>2014</v>
      </c>
      <c r="B4876" s="13" t="s">
        <v>92</v>
      </c>
      <c r="C4876" s="13" t="s">
        <v>93</v>
      </c>
      <c r="D4876" s="13">
        <v>2007</v>
      </c>
      <c r="E4876" s="14">
        <f>data_filtered[[#This Row],[test_year]]-data_filtered[[#This Row],[model_year]]</f>
        <v>7</v>
      </c>
      <c r="F4876" s="13">
        <v>60</v>
      </c>
      <c r="G4876" s="13">
        <v>3</v>
      </c>
      <c r="H4876" s="13">
        <v>63</v>
      </c>
      <c r="I4876" s="13">
        <v>4.7619047619047603E-2</v>
      </c>
    </row>
    <row r="4877" spans="1:9" x14ac:dyDescent="0.35">
      <c r="A4877" s="14">
        <v>2015</v>
      </c>
      <c r="B4877" s="14" t="s">
        <v>104</v>
      </c>
      <c r="C4877" s="14" t="s">
        <v>140</v>
      </c>
      <c r="D4877" s="14">
        <v>1995</v>
      </c>
      <c r="E4877" s="14">
        <f>data_filtered[[#This Row],[test_year]]-data_filtered[[#This Row],[model_year]]</f>
        <v>20</v>
      </c>
      <c r="F4877" s="14">
        <v>60</v>
      </c>
      <c r="G4877" s="14">
        <v>3</v>
      </c>
      <c r="H4877" s="14">
        <v>63</v>
      </c>
      <c r="I4877" s="14">
        <v>4.7619047619047603E-2</v>
      </c>
    </row>
    <row r="4878" spans="1:9" x14ac:dyDescent="0.35">
      <c r="A4878" s="14">
        <v>2016</v>
      </c>
      <c r="B4878" s="14" t="s">
        <v>104</v>
      </c>
      <c r="C4878" s="14" t="s">
        <v>105</v>
      </c>
      <c r="D4878" s="14">
        <v>2007</v>
      </c>
      <c r="E4878" s="14">
        <f>data_filtered[[#This Row],[test_year]]-data_filtered[[#This Row],[model_year]]</f>
        <v>9</v>
      </c>
      <c r="F4878" s="14">
        <v>60</v>
      </c>
      <c r="G4878" s="14">
        <v>3</v>
      </c>
      <c r="H4878" s="14">
        <v>63</v>
      </c>
      <c r="I4878" s="14">
        <v>4.7619047619047603E-2</v>
      </c>
    </row>
    <row r="4879" spans="1:9" x14ac:dyDescent="0.35">
      <c r="A4879" s="13">
        <v>2017</v>
      </c>
      <c r="B4879" s="13" t="s">
        <v>42</v>
      </c>
      <c r="C4879" s="13" t="s">
        <v>263</v>
      </c>
      <c r="D4879" s="13">
        <v>2006</v>
      </c>
      <c r="E4879" s="14">
        <f>data_filtered[[#This Row],[test_year]]-data_filtered[[#This Row],[model_year]]</f>
        <v>11</v>
      </c>
      <c r="F4879" s="13">
        <v>60</v>
      </c>
      <c r="G4879" s="13">
        <v>3</v>
      </c>
      <c r="H4879" s="13">
        <v>63</v>
      </c>
      <c r="I4879" s="13">
        <v>4.7619047619047603E-2</v>
      </c>
    </row>
    <row r="4880" spans="1:9" x14ac:dyDescent="0.35">
      <c r="A4880" s="14">
        <v>2017</v>
      </c>
      <c r="B4880" s="14" t="s">
        <v>37</v>
      </c>
      <c r="C4880" s="14" t="s">
        <v>39</v>
      </c>
      <c r="D4880" s="14">
        <v>2015</v>
      </c>
      <c r="E4880" s="14">
        <f>data_filtered[[#This Row],[test_year]]-data_filtered[[#This Row],[model_year]]</f>
        <v>2</v>
      </c>
      <c r="F4880" s="14">
        <v>181</v>
      </c>
      <c r="G4880" s="14">
        <v>9</v>
      </c>
      <c r="H4880" s="14">
        <v>190</v>
      </c>
      <c r="I4880" s="14">
        <v>4.7368421052631601E-2</v>
      </c>
    </row>
    <row r="4881" spans="1:9" x14ac:dyDescent="0.35">
      <c r="A4881" s="13">
        <v>2015</v>
      </c>
      <c r="B4881" s="13" t="s">
        <v>30</v>
      </c>
      <c r="C4881" s="13" t="s">
        <v>32</v>
      </c>
      <c r="D4881" s="13">
        <v>2006</v>
      </c>
      <c r="E4881" s="14">
        <f>data_filtered[[#This Row],[test_year]]-data_filtered[[#This Row],[model_year]]</f>
        <v>9</v>
      </c>
      <c r="F4881" s="13">
        <v>141</v>
      </c>
      <c r="G4881" s="13">
        <v>7</v>
      </c>
      <c r="H4881" s="13">
        <v>148</v>
      </c>
      <c r="I4881" s="13">
        <v>4.72972972972973E-2</v>
      </c>
    </row>
    <row r="4882" spans="1:9" x14ac:dyDescent="0.35">
      <c r="A4882" s="14">
        <v>2017</v>
      </c>
      <c r="B4882" s="14" t="s">
        <v>30</v>
      </c>
      <c r="C4882" s="14" t="s">
        <v>31</v>
      </c>
      <c r="D4882" s="14">
        <v>2009</v>
      </c>
      <c r="E4882" s="14">
        <f>data_filtered[[#This Row],[test_year]]-data_filtered[[#This Row],[model_year]]</f>
        <v>8</v>
      </c>
      <c r="F4882" s="14">
        <v>141</v>
      </c>
      <c r="G4882" s="14">
        <v>7</v>
      </c>
      <c r="H4882" s="14">
        <v>148</v>
      </c>
      <c r="I4882" s="14">
        <v>4.72972972972973E-2</v>
      </c>
    </row>
    <row r="4883" spans="1:9" x14ac:dyDescent="0.35">
      <c r="A4883" s="14">
        <v>2014</v>
      </c>
      <c r="B4883" s="14" t="s">
        <v>24</v>
      </c>
      <c r="C4883" s="14" t="s">
        <v>46</v>
      </c>
      <c r="D4883" s="14">
        <v>2008</v>
      </c>
      <c r="E4883" s="14">
        <f>data_filtered[[#This Row],[test_year]]-data_filtered[[#This Row],[model_year]]</f>
        <v>6</v>
      </c>
      <c r="F4883" s="14">
        <v>262</v>
      </c>
      <c r="G4883" s="14">
        <v>13</v>
      </c>
      <c r="H4883" s="14">
        <v>275</v>
      </c>
      <c r="I4883" s="14">
        <v>4.72727272727273E-2</v>
      </c>
    </row>
    <row r="4884" spans="1:9" x14ac:dyDescent="0.35">
      <c r="A4884" s="14">
        <v>2015</v>
      </c>
      <c r="B4884" s="14" t="s">
        <v>136</v>
      </c>
      <c r="C4884" s="14" t="s">
        <v>137</v>
      </c>
      <c r="D4884" s="14">
        <v>2005</v>
      </c>
      <c r="E4884" s="14">
        <f>data_filtered[[#This Row],[test_year]]-data_filtered[[#This Row],[model_year]]</f>
        <v>10</v>
      </c>
      <c r="F4884" s="14">
        <v>121</v>
      </c>
      <c r="G4884" s="14">
        <v>6</v>
      </c>
      <c r="H4884" s="14">
        <v>127</v>
      </c>
      <c r="I4884" s="14">
        <v>4.7244094488188997E-2</v>
      </c>
    </row>
    <row r="4885" spans="1:9" x14ac:dyDescent="0.35">
      <c r="A4885" s="14">
        <v>2017</v>
      </c>
      <c r="B4885" s="14" t="s">
        <v>24</v>
      </c>
      <c r="C4885" s="14" t="s">
        <v>65</v>
      </c>
      <c r="D4885" s="14">
        <v>2015</v>
      </c>
      <c r="E4885" s="14">
        <f>data_filtered[[#This Row],[test_year]]-data_filtered[[#This Row],[model_year]]</f>
        <v>2</v>
      </c>
      <c r="F4885" s="14">
        <v>121</v>
      </c>
      <c r="G4885" s="14">
        <v>6</v>
      </c>
      <c r="H4885" s="14">
        <v>127</v>
      </c>
      <c r="I4885" s="14">
        <v>4.7244094488188997E-2</v>
      </c>
    </row>
    <row r="4886" spans="1:9" x14ac:dyDescent="0.35">
      <c r="A4886" s="14">
        <v>2015</v>
      </c>
      <c r="B4886" s="14" t="s">
        <v>42</v>
      </c>
      <c r="C4886" s="14" t="s">
        <v>182</v>
      </c>
      <c r="D4886" s="14">
        <v>2003</v>
      </c>
      <c r="E4886" s="14">
        <f>data_filtered[[#This Row],[test_year]]-data_filtered[[#This Row],[model_year]]</f>
        <v>12</v>
      </c>
      <c r="F4886" s="14">
        <v>101</v>
      </c>
      <c r="G4886" s="14">
        <v>5</v>
      </c>
      <c r="H4886" s="14">
        <v>106</v>
      </c>
      <c r="I4886" s="14">
        <v>4.71698113207547E-2</v>
      </c>
    </row>
    <row r="4887" spans="1:9" x14ac:dyDescent="0.35">
      <c r="A4887" s="13">
        <v>2016</v>
      </c>
      <c r="B4887" s="13" t="s">
        <v>33</v>
      </c>
      <c r="C4887" s="13" t="s">
        <v>55</v>
      </c>
      <c r="D4887" s="13">
        <v>2009</v>
      </c>
      <c r="E4887" s="14">
        <f>data_filtered[[#This Row],[test_year]]-data_filtered[[#This Row],[model_year]]</f>
        <v>7</v>
      </c>
      <c r="F4887" s="13">
        <v>101</v>
      </c>
      <c r="G4887" s="13">
        <v>5</v>
      </c>
      <c r="H4887" s="13">
        <v>106</v>
      </c>
      <c r="I4887" s="13">
        <v>4.71698113207547E-2</v>
      </c>
    </row>
    <row r="4888" spans="1:9" x14ac:dyDescent="0.35">
      <c r="A4888" s="14">
        <v>2017</v>
      </c>
      <c r="B4888" s="14" t="s">
        <v>30</v>
      </c>
      <c r="C4888" s="14" t="s">
        <v>36</v>
      </c>
      <c r="D4888" s="14">
        <v>2012</v>
      </c>
      <c r="E4888" s="14">
        <f>data_filtered[[#This Row],[test_year]]-data_filtered[[#This Row],[model_year]]</f>
        <v>5</v>
      </c>
      <c r="F4888" s="14">
        <v>182</v>
      </c>
      <c r="G4888" s="14">
        <v>9</v>
      </c>
      <c r="H4888" s="14">
        <v>191</v>
      </c>
      <c r="I4888" s="14">
        <v>4.7120418848167499E-2</v>
      </c>
    </row>
    <row r="4889" spans="1:9" x14ac:dyDescent="0.35">
      <c r="A4889" s="13">
        <v>2015</v>
      </c>
      <c r="B4889" s="13" t="s">
        <v>24</v>
      </c>
      <c r="C4889" s="13" t="s">
        <v>28</v>
      </c>
      <c r="D4889" s="13">
        <v>2014</v>
      </c>
      <c r="E4889" s="14">
        <f>data_filtered[[#This Row],[test_year]]-data_filtered[[#This Row],[model_year]]</f>
        <v>1</v>
      </c>
      <c r="F4889" s="13">
        <v>344</v>
      </c>
      <c r="G4889" s="13">
        <v>17</v>
      </c>
      <c r="H4889" s="13">
        <v>361</v>
      </c>
      <c r="I4889" s="13">
        <v>4.7091412742382301E-2</v>
      </c>
    </row>
    <row r="4890" spans="1:9" x14ac:dyDescent="0.35">
      <c r="A4890" s="14">
        <v>2015</v>
      </c>
      <c r="B4890" s="14" t="s">
        <v>24</v>
      </c>
      <c r="C4890" s="14" t="s">
        <v>29</v>
      </c>
      <c r="D4890" s="14">
        <v>2010</v>
      </c>
      <c r="E4890" s="14">
        <f>data_filtered[[#This Row],[test_year]]-data_filtered[[#This Row],[model_year]]</f>
        <v>5</v>
      </c>
      <c r="F4890" s="14">
        <v>162</v>
      </c>
      <c r="G4890" s="14">
        <v>8</v>
      </c>
      <c r="H4890" s="14">
        <v>170</v>
      </c>
      <c r="I4890" s="14">
        <v>4.7058823529411799E-2</v>
      </c>
    </row>
    <row r="4891" spans="1:9" x14ac:dyDescent="0.35">
      <c r="A4891" s="14">
        <v>2015</v>
      </c>
      <c r="B4891" s="14" t="s">
        <v>67</v>
      </c>
      <c r="C4891" s="14" t="s">
        <v>68</v>
      </c>
      <c r="D4891" s="14">
        <v>2013</v>
      </c>
      <c r="E4891" s="14">
        <f>data_filtered[[#This Row],[test_year]]-data_filtered[[#This Row],[model_year]]</f>
        <v>2</v>
      </c>
      <c r="F4891" s="14">
        <v>162</v>
      </c>
      <c r="G4891" s="14">
        <v>8</v>
      </c>
      <c r="H4891" s="14">
        <v>170</v>
      </c>
      <c r="I4891" s="14">
        <v>4.7058823529411799E-2</v>
      </c>
    </row>
    <row r="4892" spans="1:9" x14ac:dyDescent="0.35">
      <c r="A4892" s="13">
        <v>2013</v>
      </c>
      <c r="B4892" s="13" t="s">
        <v>26</v>
      </c>
      <c r="C4892" s="13" t="s">
        <v>201</v>
      </c>
      <c r="D4892" s="13">
        <v>2006</v>
      </c>
      <c r="E4892" s="14">
        <f>data_filtered[[#This Row],[test_year]]-data_filtered[[#This Row],[model_year]]</f>
        <v>7</v>
      </c>
      <c r="F4892" s="13">
        <v>81</v>
      </c>
      <c r="G4892" s="13">
        <v>4</v>
      </c>
      <c r="H4892" s="13">
        <v>85</v>
      </c>
      <c r="I4892" s="13">
        <v>4.7058823529411799E-2</v>
      </c>
    </row>
    <row r="4893" spans="1:9" x14ac:dyDescent="0.35">
      <c r="A4893" s="13">
        <v>2015</v>
      </c>
      <c r="B4893" s="13" t="s">
        <v>24</v>
      </c>
      <c r="C4893" s="13" t="s">
        <v>238</v>
      </c>
      <c r="D4893" s="13">
        <v>2003</v>
      </c>
      <c r="E4893" s="14">
        <f>data_filtered[[#This Row],[test_year]]-data_filtered[[#This Row],[model_year]]</f>
        <v>12</v>
      </c>
      <c r="F4893" s="13">
        <v>81</v>
      </c>
      <c r="G4893" s="13">
        <v>4</v>
      </c>
      <c r="H4893" s="13">
        <v>85</v>
      </c>
      <c r="I4893" s="13">
        <v>4.7058823529411799E-2</v>
      </c>
    </row>
    <row r="4894" spans="1:9" x14ac:dyDescent="0.35">
      <c r="A4894" s="14">
        <v>2015</v>
      </c>
      <c r="B4894" s="14" t="s">
        <v>30</v>
      </c>
      <c r="C4894" s="14" t="s">
        <v>51</v>
      </c>
      <c r="D4894" s="14">
        <v>2006</v>
      </c>
      <c r="E4894" s="14">
        <f>data_filtered[[#This Row],[test_year]]-data_filtered[[#This Row],[model_year]]</f>
        <v>9</v>
      </c>
      <c r="F4894" s="14">
        <v>81</v>
      </c>
      <c r="G4894" s="14">
        <v>4</v>
      </c>
      <c r="H4894" s="14">
        <v>85</v>
      </c>
      <c r="I4894" s="14">
        <v>4.7058823529411799E-2</v>
      </c>
    </row>
    <row r="4895" spans="1:9" x14ac:dyDescent="0.35">
      <c r="A4895" s="13">
        <v>2015</v>
      </c>
      <c r="B4895" s="13" t="s">
        <v>92</v>
      </c>
      <c r="C4895" s="13" t="s">
        <v>93</v>
      </c>
      <c r="D4895" s="13">
        <v>2012</v>
      </c>
      <c r="E4895" s="14">
        <f>data_filtered[[#This Row],[test_year]]-data_filtered[[#This Row],[model_year]]</f>
        <v>3</v>
      </c>
      <c r="F4895" s="13">
        <v>81</v>
      </c>
      <c r="G4895" s="13">
        <v>4</v>
      </c>
      <c r="H4895" s="13">
        <v>85</v>
      </c>
      <c r="I4895" s="13">
        <v>4.7058823529411799E-2</v>
      </c>
    </row>
    <row r="4896" spans="1:9" x14ac:dyDescent="0.35">
      <c r="A4896" s="14">
        <v>2015</v>
      </c>
      <c r="B4896" s="14" t="s">
        <v>26</v>
      </c>
      <c r="C4896" s="14" t="s">
        <v>201</v>
      </c>
      <c r="D4896" s="14">
        <v>2006</v>
      </c>
      <c r="E4896" s="14">
        <f>data_filtered[[#This Row],[test_year]]-data_filtered[[#This Row],[model_year]]</f>
        <v>9</v>
      </c>
      <c r="F4896" s="14">
        <v>81</v>
      </c>
      <c r="G4896" s="14">
        <v>4</v>
      </c>
      <c r="H4896" s="14">
        <v>85</v>
      </c>
      <c r="I4896" s="14">
        <v>4.7058823529411799E-2</v>
      </c>
    </row>
    <row r="4897" spans="1:9" x14ac:dyDescent="0.35">
      <c r="A4897" s="13">
        <v>2017</v>
      </c>
      <c r="B4897" s="13" t="s">
        <v>92</v>
      </c>
      <c r="C4897" s="13" t="s">
        <v>240</v>
      </c>
      <c r="D4897" s="13">
        <v>2017</v>
      </c>
      <c r="E4897" s="14">
        <f>data_filtered[[#This Row],[test_year]]-data_filtered[[#This Row],[model_year]]</f>
        <v>0</v>
      </c>
      <c r="F4897" s="13">
        <v>81</v>
      </c>
      <c r="G4897" s="13">
        <v>4</v>
      </c>
      <c r="H4897" s="13">
        <v>85</v>
      </c>
      <c r="I4897" s="13">
        <v>4.7058823529411799E-2</v>
      </c>
    </row>
    <row r="4898" spans="1:9" x14ac:dyDescent="0.35">
      <c r="A4898" s="13">
        <v>2015</v>
      </c>
      <c r="B4898" s="13" t="s">
        <v>24</v>
      </c>
      <c r="C4898" s="13" t="s">
        <v>46</v>
      </c>
      <c r="D4898" s="13">
        <v>2006</v>
      </c>
      <c r="E4898" s="14">
        <f>data_filtered[[#This Row],[test_year]]-data_filtered[[#This Row],[model_year]]</f>
        <v>9</v>
      </c>
      <c r="F4898" s="13">
        <v>223</v>
      </c>
      <c r="G4898" s="13">
        <v>11</v>
      </c>
      <c r="H4898" s="13">
        <v>234</v>
      </c>
      <c r="I4898" s="13">
        <v>4.7008547008547001E-2</v>
      </c>
    </row>
    <row r="4899" spans="1:9" x14ac:dyDescent="0.35">
      <c r="A4899" s="13">
        <v>2017</v>
      </c>
      <c r="B4899" s="13" t="s">
        <v>118</v>
      </c>
      <c r="C4899" s="13" t="s">
        <v>119</v>
      </c>
      <c r="D4899" s="13">
        <v>2011</v>
      </c>
      <c r="E4899" s="14">
        <f>data_filtered[[#This Row],[test_year]]-data_filtered[[#This Row],[model_year]]</f>
        <v>6</v>
      </c>
      <c r="F4899" s="13">
        <v>142</v>
      </c>
      <c r="G4899" s="13">
        <v>7</v>
      </c>
      <c r="H4899" s="13">
        <v>149</v>
      </c>
      <c r="I4899" s="13">
        <v>4.6979865771812103E-2</v>
      </c>
    </row>
    <row r="4900" spans="1:9" x14ac:dyDescent="0.35">
      <c r="A4900" s="14">
        <v>2017</v>
      </c>
      <c r="B4900" s="14" t="s">
        <v>42</v>
      </c>
      <c r="C4900" s="14" t="s">
        <v>73</v>
      </c>
      <c r="D4900" s="14">
        <v>2004</v>
      </c>
      <c r="E4900" s="14">
        <f>data_filtered[[#This Row],[test_year]]-data_filtered[[#This Row],[model_year]]</f>
        <v>13</v>
      </c>
      <c r="F4900" s="14">
        <v>142</v>
      </c>
      <c r="G4900" s="14">
        <v>7</v>
      </c>
      <c r="H4900" s="14">
        <v>149</v>
      </c>
      <c r="I4900" s="14">
        <v>4.6979865771812103E-2</v>
      </c>
    </row>
    <row r="4901" spans="1:9" x14ac:dyDescent="0.35">
      <c r="A4901" s="13">
        <v>2014</v>
      </c>
      <c r="B4901" s="13" t="s">
        <v>30</v>
      </c>
      <c r="C4901" s="13" t="s">
        <v>56</v>
      </c>
      <c r="D4901" s="13">
        <v>2007</v>
      </c>
      <c r="E4901" s="14">
        <f>data_filtered[[#This Row],[test_year]]-data_filtered[[#This Row],[model_year]]</f>
        <v>7</v>
      </c>
      <c r="F4901" s="13">
        <v>203</v>
      </c>
      <c r="G4901" s="13">
        <v>10</v>
      </c>
      <c r="H4901" s="13">
        <v>213</v>
      </c>
      <c r="I4901" s="13">
        <v>4.69483568075117E-2</v>
      </c>
    </row>
    <row r="4902" spans="1:9" x14ac:dyDescent="0.35">
      <c r="A4902" s="13">
        <v>2016</v>
      </c>
      <c r="B4902" s="13" t="s">
        <v>98</v>
      </c>
      <c r="C4902" s="13" t="s">
        <v>99</v>
      </c>
      <c r="D4902" s="13">
        <v>2007</v>
      </c>
      <c r="E4902" s="14">
        <f>data_filtered[[#This Row],[test_year]]-data_filtered[[#This Row],[model_year]]</f>
        <v>9</v>
      </c>
      <c r="F4902" s="13">
        <v>183</v>
      </c>
      <c r="G4902" s="13">
        <v>9</v>
      </c>
      <c r="H4902" s="13">
        <v>192</v>
      </c>
      <c r="I4902" s="13">
        <v>4.6875E-2</v>
      </c>
    </row>
    <row r="4903" spans="1:9" x14ac:dyDescent="0.35">
      <c r="A4903" s="13">
        <v>2015</v>
      </c>
      <c r="B4903" s="13" t="s">
        <v>26</v>
      </c>
      <c r="C4903" s="13" t="s">
        <v>111</v>
      </c>
      <c r="D4903" s="13">
        <v>2010</v>
      </c>
      <c r="E4903" s="14">
        <f>data_filtered[[#This Row],[test_year]]-data_filtered[[#This Row],[model_year]]</f>
        <v>5</v>
      </c>
      <c r="F4903" s="13">
        <v>122</v>
      </c>
      <c r="G4903" s="13">
        <v>6</v>
      </c>
      <c r="H4903" s="13">
        <v>128</v>
      </c>
      <c r="I4903" s="13">
        <v>4.6875E-2</v>
      </c>
    </row>
    <row r="4904" spans="1:9" x14ac:dyDescent="0.35">
      <c r="A4904" s="14">
        <v>2016</v>
      </c>
      <c r="B4904" s="14" t="s">
        <v>24</v>
      </c>
      <c r="C4904" s="14" t="s">
        <v>41</v>
      </c>
      <c r="D4904" s="14">
        <v>2010</v>
      </c>
      <c r="E4904" s="14">
        <f>data_filtered[[#This Row],[test_year]]-data_filtered[[#This Row],[model_year]]</f>
        <v>6</v>
      </c>
      <c r="F4904" s="14">
        <v>122</v>
      </c>
      <c r="G4904" s="14">
        <v>6</v>
      </c>
      <c r="H4904" s="14">
        <v>128</v>
      </c>
      <c r="I4904" s="14">
        <v>4.6875E-2</v>
      </c>
    </row>
    <row r="4905" spans="1:9" x14ac:dyDescent="0.35">
      <c r="A4905" s="13">
        <v>2015</v>
      </c>
      <c r="B4905" s="13" t="s">
        <v>42</v>
      </c>
      <c r="C4905" s="13" t="s">
        <v>182</v>
      </c>
      <c r="D4905" s="13">
        <v>2006</v>
      </c>
      <c r="E4905" s="14">
        <f>data_filtered[[#This Row],[test_year]]-data_filtered[[#This Row],[model_year]]</f>
        <v>9</v>
      </c>
      <c r="F4905" s="13">
        <v>61</v>
      </c>
      <c r="G4905" s="13">
        <v>3</v>
      </c>
      <c r="H4905" s="13">
        <v>64</v>
      </c>
      <c r="I4905" s="13">
        <v>4.6875E-2</v>
      </c>
    </row>
    <row r="4906" spans="1:9" x14ac:dyDescent="0.35">
      <c r="A4906" s="14">
        <v>2016</v>
      </c>
      <c r="B4906" s="14" t="s">
        <v>24</v>
      </c>
      <c r="C4906" s="14" t="s">
        <v>188</v>
      </c>
      <c r="D4906" s="14">
        <v>2001</v>
      </c>
      <c r="E4906" s="14">
        <f>data_filtered[[#This Row],[test_year]]-data_filtered[[#This Row],[model_year]]</f>
        <v>15</v>
      </c>
      <c r="F4906" s="14">
        <v>61</v>
      </c>
      <c r="G4906" s="14">
        <v>3</v>
      </c>
      <c r="H4906" s="14">
        <v>64</v>
      </c>
      <c r="I4906" s="14">
        <v>4.6875E-2</v>
      </c>
    </row>
    <row r="4907" spans="1:9" x14ac:dyDescent="0.35">
      <c r="A4907" s="13">
        <v>2013</v>
      </c>
      <c r="B4907" s="13" t="s">
        <v>26</v>
      </c>
      <c r="C4907" s="13" t="s">
        <v>110</v>
      </c>
      <c r="D4907" s="13">
        <v>2000</v>
      </c>
      <c r="E4907" s="14">
        <f>data_filtered[[#This Row],[test_year]]-data_filtered[[#This Row],[model_year]]</f>
        <v>13</v>
      </c>
      <c r="F4907" s="13">
        <v>102</v>
      </c>
      <c r="G4907" s="13">
        <v>5</v>
      </c>
      <c r="H4907" s="13">
        <v>107</v>
      </c>
      <c r="I4907" s="13">
        <v>4.67289719626168E-2</v>
      </c>
    </row>
    <row r="4908" spans="1:9" x14ac:dyDescent="0.35">
      <c r="A4908" s="13">
        <v>2015</v>
      </c>
      <c r="B4908" s="13" t="s">
        <v>52</v>
      </c>
      <c r="C4908" s="13" t="s">
        <v>53</v>
      </c>
      <c r="D4908" s="13">
        <v>2008</v>
      </c>
      <c r="E4908" s="14">
        <f>data_filtered[[#This Row],[test_year]]-data_filtered[[#This Row],[model_year]]</f>
        <v>7</v>
      </c>
      <c r="F4908" s="13">
        <v>102</v>
      </c>
      <c r="G4908" s="13">
        <v>5</v>
      </c>
      <c r="H4908" s="13">
        <v>107</v>
      </c>
      <c r="I4908" s="13">
        <v>4.67289719626168E-2</v>
      </c>
    </row>
    <row r="4909" spans="1:9" x14ac:dyDescent="0.35">
      <c r="A4909" s="13">
        <v>2013</v>
      </c>
      <c r="B4909" s="13" t="s">
        <v>26</v>
      </c>
      <c r="C4909" s="13" t="s">
        <v>27</v>
      </c>
      <c r="D4909" s="13">
        <v>2004</v>
      </c>
      <c r="E4909" s="14">
        <f>data_filtered[[#This Row],[test_year]]-data_filtered[[#This Row],[model_year]]</f>
        <v>9</v>
      </c>
      <c r="F4909" s="13">
        <v>286</v>
      </c>
      <c r="G4909" s="13">
        <v>14</v>
      </c>
      <c r="H4909" s="13">
        <v>300</v>
      </c>
      <c r="I4909" s="13">
        <v>4.6666666666666697E-2</v>
      </c>
    </row>
    <row r="4910" spans="1:9" x14ac:dyDescent="0.35">
      <c r="A4910" s="14">
        <v>2013</v>
      </c>
      <c r="B4910" s="14" t="s">
        <v>30</v>
      </c>
      <c r="C4910" s="14" t="s">
        <v>48</v>
      </c>
      <c r="D4910" s="14">
        <v>2012</v>
      </c>
      <c r="E4910" s="14">
        <f>data_filtered[[#This Row],[test_year]]-data_filtered[[#This Row],[model_year]]</f>
        <v>1</v>
      </c>
      <c r="F4910" s="14">
        <v>164</v>
      </c>
      <c r="G4910" s="14">
        <v>8</v>
      </c>
      <c r="H4910" s="14">
        <v>172</v>
      </c>
      <c r="I4910" s="14">
        <v>4.6511627906976799E-2</v>
      </c>
    </row>
    <row r="4911" spans="1:9" x14ac:dyDescent="0.35">
      <c r="A4911" s="14">
        <v>2013</v>
      </c>
      <c r="B4911" s="14" t="s">
        <v>42</v>
      </c>
      <c r="C4911" s="14" t="s">
        <v>45</v>
      </c>
      <c r="D4911" s="14">
        <v>2003</v>
      </c>
      <c r="E4911" s="14">
        <f>data_filtered[[#This Row],[test_year]]-data_filtered[[#This Row],[model_year]]</f>
        <v>10</v>
      </c>
      <c r="F4911" s="14">
        <v>123</v>
      </c>
      <c r="G4911" s="14">
        <v>6</v>
      </c>
      <c r="H4911" s="14">
        <v>129</v>
      </c>
      <c r="I4911" s="14">
        <v>4.6511627906976799E-2</v>
      </c>
    </row>
    <row r="4912" spans="1:9" x14ac:dyDescent="0.35">
      <c r="A4912" s="13">
        <v>2013</v>
      </c>
      <c r="B4912" s="13" t="s">
        <v>26</v>
      </c>
      <c r="C4912" s="13" t="s">
        <v>111</v>
      </c>
      <c r="D4912" s="13">
        <v>2001</v>
      </c>
      <c r="E4912" s="14">
        <f>data_filtered[[#This Row],[test_year]]-data_filtered[[#This Row],[model_year]]</f>
        <v>12</v>
      </c>
      <c r="F4912" s="13">
        <v>82</v>
      </c>
      <c r="G4912" s="13">
        <v>4</v>
      </c>
      <c r="H4912" s="13">
        <v>86</v>
      </c>
      <c r="I4912" s="13">
        <v>4.6511627906976799E-2</v>
      </c>
    </row>
    <row r="4913" spans="1:9" x14ac:dyDescent="0.35">
      <c r="A4913" s="13">
        <v>2014</v>
      </c>
      <c r="B4913" s="13" t="s">
        <v>180</v>
      </c>
      <c r="C4913" s="13" t="s">
        <v>233</v>
      </c>
      <c r="D4913" s="13">
        <v>2003</v>
      </c>
      <c r="E4913" s="14">
        <f>data_filtered[[#This Row],[test_year]]-data_filtered[[#This Row],[model_year]]</f>
        <v>11</v>
      </c>
      <c r="F4913" s="13">
        <v>82</v>
      </c>
      <c r="G4913" s="13">
        <v>4</v>
      </c>
      <c r="H4913" s="13">
        <v>86</v>
      </c>
      <c r="I4913" s="13">
        <v>4.6511627906976799E-2</v>
      </c>
    </row>
    <row r="4914" spans="1:9" x14ac:dyDescent="0.35">
      <c r="A4914" s="14">
        <v>2014</v>
      </c>
      <c r="B4914" s="14" t="s">
        <v>26</v>
      </c>
      <c r="C4914" s="14" t="s">
        <v>176</v>
      </c>
      <c r="D4914" s="14">
        <v>2004</v>
      </c>
      <c r="E4914" s="14">
        <f>data_filtered[[#This Row],[test_year]]-data_filtered[[#This Row],[model_year]]</f>
        <v>10</v>
      </c>
      <c r="F4914" s="14">
        <v>82</v>
      </c>
      <c r="G4914" s="14">
        <v>4</v>
      </c>
      <c r="H4914" s="14">
        <v>86</v>
      </c>
      <c r="I4914" s="14">
        <v>4.6511627906976799E-2</v>
      </c>
    </row>
    <row r="4915" spans="1:9" x14ac:dyDescent="0.35">
      <c r="A4915" s="13">
        <v>2016</v>
      </c>
      <c r="B4915" s="13" t="s">
        <v>67</v>
      </c>
      <c r="C4915" s="13" t="s">
        <v>77</v>
      </c>
      <c r="D4915" s="13">
        <v>2006</v>
      </c>
      <c r="E4915" s="14">
        <f>data_filtered[[#This Row],[test_year]]-data_filtered[[#This Row],[model_year]]</f>
        <v>10</v>
      </c>
      <c r="F4915" s="13">
        <v>82</v>
      </c>
      <c r="G4915" s="13">
        <v>4</v>
      </c>
      <c r="H4915" s="13">
        <v>86</v>
      </c>
      <c r="I4915" s="13">
        <v>4.6511627906976799E-2</v>
      </c>
    </row>
    <row r="4916" spans="1:9" x14ac:dyDescent="0.35">
      <c r="A4916" s="14">
        <v>2014</v>
      </c>
      <c r="B4916" s="14" t="s">
        <v>67</v>
      </c>
      <c r="C4916" s="14" t="s">
        <v>77</v>
      </c>
      <c r="D4916" s="14">
        <v>2011</v>
      </c>
      <c r="E4916" s="14">
        <f>data_filtered[[#This Row],[test_year]]-data_filtered[[#This Row],[model_year]]</f>
        <v>3</v>
      </c>
      <c r="F4916" s="14">
        <v>103</v>
      </c>
      <c r="G4916" s="14">
        <v>5</v>
      </c>
      <c r="H4916" s="14">
        <v>108</v>
      </c>
      <c r="I4916" s="14">
        <v>4.6296296296296301E-2</v>
      </c>
    </row>
    <row r="4917" spans="1:9" x14ac:dyDescent="0.35">
      <c r="A4917" s="14">
        <v>2014</v>
      </c>
      <c r="B4917" s="14" t="s">
        <v>67</v>
      </c>
      <c r="C4917" s="14" t="s">
        <v>68</v>
      </c>
      <c r="D4917" s="14">
        <v>2009</v>
      </c>
      <c r="E4917" s="14">
        <f>data_filtered[[#This Row],[test_year]]-data_filtered[[#This Row],[model_year]]</f>
        <v>5</v>
      </c>
      <c r="F4917" s="14">
        <v>103</v>
      </c>
      <c r="G4917" s="14">
        <v>5</v>
      </c>
      <c r="H4917" s="14">
        <v>108</v>
      </c>
      <c r="I4917" s="14">
        <v>4.6296296296296301E-2</v>
      </c>
    </row>
    <row r="4918" spans="1:9" x14ac:dyDescent="0.35">
      <c r="A4918" s="13">
        <v>2015</v>
      </c>
      <c r="B4918" s="13" t="s">
        <v>67</v>
      </c>
      <c r="C4918" s="13" t="s">
        <v>68</v>
      </c>
      <c r="D4918" s="13">
        <v>2006</v>
      </c>
      <c r="E4918" s="14">
        <f>data_filtered[[#This Row],[test_year]]-data_filtered[[#This Row],[model_year]]</f>
        <v>9</v>
      </c>
      <c r="F4918" s="13">
        <v>103</v>
      </c>
      <c r="G4918" s="13">
        <v>5</v>
      </c>
      <c r="H4918" s="13">
        <v>108</v>
      </c>
      <c r="I4918" s="13">
        <v>4.6296296296296301E-2</v>
      </c>
    </row>
    <row r="4919" spans="1:9" x14ac:dyDescent="0.35">
      <c r="A4919" s="13">
        <v>2017</v>
      </c>
      <c r="B4919" s="13" t="s">
        <v>52</v>
      </c>
      <c r="C4919" s="13" t="s">
        <v>62</v>
      </c>
      <c r="D4919" s="13">
        <v>2007</v>
      </c>
      <c r="E4919" s="14">
        <f>data_filtered[[#This Row],[test_year]]-data_filtered[[#This Row],[model_year]]</f>
        <v>10</v>
      </c>
      <c r="F4919" s="13">
        <v>103</v>
      </c>
      <c r="G4919" s="13">
        <v>5</v>
      </c>
      <c r="H4919" s="13">
        <v>108</v>
      </c>
      <c r="I4919" s="13">
        <v>4.6296296296296301E-2</v>
      </c>
    </row>
    <row r="4920" spans="1:9" x14ac:dyDescent="0.35">
      <c r="A4920" s="14">
        <v>2015</v>
      </c>
      <c r="B4920" s="14" t="s">
        <v>24</v>
      </c>
      <c r="C4920" s="14" t="s">
        <v>29</v>
      </c>
      <c r="D4920" s="14">
        <v>2013</v>
      </c>
      <c r="E4920" s="14">
        <f>data_filtered[[#This Row],[test_year]]-data_filtered[[#This Row],[model_year]]</f>
        <v>2</v>
      </c>
      <c r="F4920" s="14">
        <v>165</v>
      </c>
      <c r="G4920" s="14">
        <v>8</v>
      </c>
      <c r="H4920" s="14">
        <v>173</v>
      </c>
      <c r="I4920" s="14">
        <v>4.6242774566474E-2</v>
      </c>
    </row>
    <row r="4921" spans="1:9" x14ac:dyDescent="0.35">
      <c r="A4921" s="14">
        <v>2017</v>
      </c>
      <c r="B4921" s="14" t="s">
        <v>30</v>
      </c>
      <c r="C4921" s="14" t="s">
        <v>32</v>
      </c>
      <c r="D4921" s="14">
        <v>2008</v>
      </c>
      <c r="E4921" s="14">
        <f>data_filtered[[#This Row],[test_year]]-data_filtered[[#This Row],[model_year]]</f>
        <v>9</v>
      </c>
      <c r="F4921" s="14">
        <v>165</v>
      </c>
      <c r="G4921" s="14">
        <v>8</v>
      </c>
      <c r="H4921" s="14">
        <v>173</v>
      </c>
      <c r="I4921" s="14">
        <v>4.6242774566474E-2</v>
      </c>
    </row>
    <row r="4922" spans="1:9" x14ac:dyDescent="0.35">
      <c r="A4922" s="13">
        <v>2013</v>
      </c>
      <c r="B4922" s="13" t="s">
        <v>241</v>
      </c>
      <c r="C4922" s="13" t="s">
        <v>242</v>
      </c>
      <c r="D4922" s="13">
        <v>2006</v>
      </c>
      <c r="E4922" s="14">
        <f>data_filtered[[#This Row],[test_year]]-data_filtered[[#This Row],[model_year]]</f>
        <v>7</v>
      </c>
      <c r="F4922" s="13">
        <v>62</v>
      </c>
      <c r="G4922" s="13">
        <v>3</v>
      </c>
      <c r="H4922" s="13">
        <v>65</v>
      </c>
      <c r="I4922" s="13">
        <v>4.6153846153846198E-2</v>
      </c>
    </row>
    <row r="4923" spans="1:9" x14ac:dyDescent="0.35">
      <c r="A4923" s="14">
        <v>2014</v>
      </c>
      <c r="B4923" s="14" t="s">
        <v>30</v>
      </c>
      <c r="C4923" s="14" t="s">
        <v>141</v>
      </c>
      <c r="D4923" s="14">
        <v>2007</v>
      </c>
      <c r="E4923" s="14">
        <f>data_filtered[[#This Row],[test_year]]-data_filtered[[#This Row],[model_year]]</f>
        <v>7</v>
      </c>
      <c r="F4923" s="14">
        <v>62</v>
      </c>
      <c r="G4923" s="14">
        <v>3</v>
      </c>
      <c r="H4923" s="14">
        <v>65</v>
      </c>
      <c r="I4923" s="14">
        <v>4.6153846153846198E-2</v>
      </c>
    </row>
    <row r="4924" spans="1:9" x14ac:dyDescent="0.35">
      <c r="A4924" s="14">
        <v>2014</v>
      </c>
      <c r="B4924" s="14" t="s">
        <v>37</v>
      </c>
      <c r="C4924" s="14" t="s">
        <v>59</v>
      </c>
      <c r="D4924" s="14">
        <v>2002</v>
      </c>
      <c r="E4924" s="14">
        <f>data_filtered[[#This Row],[test_year]]-data_filtered[[#This Row],[model_year]]</f>
        <v>12</v>
      </c>
      <c r="F4924" s="14">
        <v>62</v>
      </c>
      <c r="G4924" s="14">
        <v>3</v>
      </c>
      <c r="H4924" s="14">
        <v>65</v>
      </c>
      <c r="I4924" s="14">
        <v>4.6153846153846198E-2</v>
      </c>
    </row>
    <row r="4925" spans="1:9" x14ac:dyDescent="0.35">
      <c r="A4925" s="14">
        <v>2014</v>
      </c>
      <c r="B4925" s="14" t="s">
        <v>79</v>
      </c>
      <c r="C4925" s="14" t="s">
        <v>266</v>
      </c>
      <c r="D4925" s="14">
        <v>2005</v>
      </c>
      <c r="E4925" s="14">
        <f>data_filtered[[#This Row],[test_year]]-data_filtered[[#This Row],[model_year]]</f>
        <v>9</v>
      </c>
      <c r="F4925" s="14">
        <v>62</v>
      </c>
      <c r="G4925" s="14">
        <v>3</v>
      </c>
      <c r="H4925" s="14">
        <v>65</v>
      </c>
      <c r="I4925" s="14">
        <v>4.6153846153846198E-2</v>
      </c>
    </row>
    <row r="4926" spans="1:9" x14ac:dyDescent="0.35">
      <c r="A4926" s="13">
        <v>2014</v>
      </c>
      <c r="B4926" s="13" t="s">
        <v>26</v>
      </c>
      <c r="C4926" s="13" t="s">
        <v>237</v>
      </c>
      <c r="D4926" s="13">
        <v>2004</v>
      </c>
      <c r="E4926" s="14">
        <f>data_filtered[[#This Row],[test_year]]-data_filtered[[#This Row],[model_year]]</f>
        <v>10</v>
      </c>
      <c r="F4926" s="13">
        <v>62</v>
      </c>
      <c r="G4926" s="13">
        <v>3</v>
      </c>
      <c r="H4926" s="13">
        <v>65</v>
      </c>
      <c r="I4926" s="13">
        <v>4.6153846153846198E-2</v>
      </c>
    </row>
    <row r="4927" spans="1:9" x14ac:dyDescent="0.35">
      <c r="A4927" s="14">
        <v>2015</v>
      </c>
      <c r="B4927" s="14" t="s">
        <v>153</v>
      </c>
      <c r="C4927" s="14" t="s">
        <v>224</v>
      </c>
      <c r="D4927" s="14">
        <v>2005</v>
      </c>
      <c r="E4927" s="14">
        <f>data_filtered[[#This Row],[test_year]]-data_filtered[[#This Row],[model_year]]</f>
        <v>10</v>
      </c>
      <c r="F4927" s="14">
        <v>62</v>
      </c>
      <c r="G4927" s="14">
        <v>3</v>
      </c>
      <c r="H4927" s="14">
        <v>65</v>
      </c>
      <c r="I4927" s="14">
        <v>4.6153846153846198E-2</v>
      </c>
    </row>
    <row r="4928" spans="1:9" x14ac:dyDescent="0.35">
      <c r="A4928" s="13">
        <v>2017</v>
      </c>
      <c r="B4928" s="13" t="s">
        <v>24</v>
      </c>
      <c r="C4928" s="13" t="s">
        <v>25</v>
      </c>
      <c r="D4928" s="13">
        <v>2011</v>
      </c>
      <c r="E4928" s="14">
        <f>data_filtered[[#This Row],[test_year]]-data_filtered[[#This Row],[model_year]]</f>
        <v>6</v>
      </c>
      <c r="F4928" s="13">
        <v>62</v>
      </c>
      <c r="G4928" s="13">
        <v>3</v>
      </c>
      <c r="H4928" s="13">
        <v>65</v>
      </c>
      <c r="I4928" s="13">
        <v>4.6153846153846198E-2</v>
      </c>
    </row>
    <row r="4929" spans="1:9" x14ac:dyDescent="0.35">
      <c r="A4929" s="13">
        <v>2017</v>
      </c>
      <c r="B4929" s="13" t="s">
        <v>30</v>
      </c>
      <c r="C4929" s="13" t="s">
        <v>85</v>
      </c>
      <c r="D4929" s="13">
        <v>2007</v>
      </c>
      <c r="E4929" s="14">
        <f>data_filtered[[#This Row],[test_year]]-data_filtered[[#This Row],[model_year]]</f>
        <v>10</v>
      </c>
      <c r="F4929" s="13">
        <v>62</v>
      </c>
      <c r="G4929" s="13">
        <v>3</v>
      </c>
      <c r="H4929" s="13">
        <v>65</v>
      </c>
      <c r="I4929" s="13">
        <v>4.6153846153846198E-2</v>
      </c>
    </row>
    <row r="4930" spans="1:9" x14ac:dyDescent="0.35">
      <c r="A4930" s="14">
        <v>2016</v>
      </c>
      <c r="B4930" s="14" t="s">
        <v>30</v>
      </c>
      <c r="C4930" s="14" t="s">
        <v>36</v>
      </c>
      <c r="D4930" s="14">
        <v>2011</v>
      </c>
      <c r="E4930" s="14">
        <f>data_filtered[[#This Row],[test_year]]-data_filtered[[#This Row],[model_year]]</f>
        <v>5</v>
      </c>
      <c r="F4930" s="14">
        <v>269</v>
      </c>
      <c r="G4930" s="14">
        <v>13</v>
      </c>
      <c r="H4930" s="14">
        <v>282</v>
      </c>
      <c r="I4930" s="14">
        <v>4.6099290780141799E-2</v>
      </c>
    </row>
    <row r="4931" spans="1:9" x14ac:dyDescent="0.35">
      <c r="A4931" s="14">
        <v>2014</v>
      </c>
      <c r="B4931" s="14" t="s">
        <v>24</v>
      </c>
      <c r="C4931" s="14" t="s">
        <v>41</v>
      </c>
      <c r="D4931" s="14">
        <v>2008</v>
      </c>
      <c r="E4931" s="14">
        <f>data_filtered[[#This Row],[test_year]]-data_filtered[[#This Row],[model_year]]</f>
        <v>6</v>
      </c>
      <c r="F4931" s="14">
        <v>290</v>
      </c>
      <c r="G4931" s="14">
        <v>14</v>
      </c>
      <c r="H4931" s="14">
        <v>304</v>
      </c>
      <c r="I4931" s="14">
        <v>4.6052631578947401E-2</v>
      </c>
    </row>
    <row r="4932" spans="1:9" x14ac:dyDescent="0.35">
      <c r="A4932" s="13">
        <v>2014</v>
      </c>
      <c r="B4932" s="13" t="s">
        <v>33</v>
      </c>
      <c r="C4932" s="13" t="s">
        <v>34</v>
      </c>
      <c r="D4932" s="13">
        <v>2006</v>
      </c>
      <c r="E4932" s="14">
        <f>data_filtered[[#This Row],[test_year]]-data_filtered[[#This Row],[model_year]]</f>
        <v>8</v>
      </c>
      <c r="F4932" s="13">
        <v>332</v>
      </c>
      <c r="G4932" s="13">
        <v>16</v>
      </c>
      <c r="H4932" s="13">
        <v>348</v>
      </c>
      <c r="I4932" s="13">
        <v>4.5977011494252901E-2</v>
      </c>
    </row>
    <row r="4933" spans="1:9" x14ac:dyDescent="0.35">
      <c r="A4933" s="14">
        <v>2014</v>
      </c>
      <c r="B4933" s="14" t="s">
        <v>24</v>
      </c>
      <c r="C4933" s="14" t="s">
        <v>29</v>
      </c>
      <c r="D4933" s="14">
        <v>2010</v>
      </c>
      <c r="E4933" s="14">
        <f>data_filtered[[#This Row],[test_year]]-data_filtered[[#This Row],[model_year]]</f>
        <v>4</v>
      </c>
      <c r="F4933" s="14">
        <v>166</v>
      </c>
      <c r="G4933" s="14">
        <v>8</v>
      </c>
      <c r="H4933" s="14">
        <v>174</v>
      </c>
      <c r="I4933" s="14">
        <v>4.5977011494252901E-2</v>
      </c>
    </row>
    <row r="4934" spans="1:9" x14ac:dyDescent="0.35">
      <c r="A4934" s="14">
        <v>2013</v>
      </c>
      <c r="B4934" s="14" t="s">
        <v>37</v>
      </c>
      <c r="C4934" s="14" t="s">
        <v>197</v>
      </c>
      <c r="D4934" s="14">
        <v>2005</v>
      </c>
      <c r="E4934" s="14">
        <f>data_filtered[[#This Row],[test_year]]-data_filtered[[#This Row],[model_year]]</f>
        <v>8</v>
      </c>
      <c r="F4934" s="14">
        <v>83</v>
      </c>
      <c r="G4934" s="14">
        <v>4</v>
      </c>
      <c r="H4934" s="14">
        <v>87</v>
      </c>
      <c r="I4934" s="14">
        <v>4.5977011494252901E-2</v>
      </c>
    </row>
    <row r="4935" spans="1:9" x14ac:dyDescent="0.35">
      <c r="A4935" s="13">
        <v>2015</v>
      </c>
      <c r="B4935" s="13" t="s">
        <v>24</v>
      </c>
      <c r="C4935" s="13" t="s">
        <v>155</v>
      </c>
      <c r="D4935" s="13">
        <v>2014</v>
      </c>
      <c r="E4935" s="14">
        <f>data_filtered[[#This Row],[test_year]]-data_filtered[[#This Row],[model_year]]</f>
        <v>1</v>
      </c>
      <c r="F4935" s="13">
        <v>83</v>
      </c>
      <c r="G4935" s="13">
        <v>4</v>
      </c>
      <c r="H4935" s="13">
        <v>87</v>
      </c>
      <c r="I4935" s="13">
        <v>4.5977011494252901E-2</v>
      </c>
    </row>
    <row r="4936" spans="1:9" x14ac:dyDescent="0.35">
      <c r="A4936" s="13">
        <v>2016</v>
      </c>
      <c r="B4936" s="13" t="s">
        <v>24</v>
      </c>
      <c r="C4936" s="13" t="s">
        <v>155</v>
      </c>
      <c r="D4936" s="13">
        <v>2008</v>
      </c>
      <c r="E4936" s="14">
        <f>data_filtered[[#This Row],[test_year]]-data_filtered[[#This Row],[model_year]]</f>
        <v>8</v>
      </c>
      <c r="F4936" s="13">
        <v>83</v>
      </c>
      <c r="G4936" s="13">
        <v>4</v>
      </c>
      <c r="H4936" s="13">
        <v>87</v>
      </c>
      <c r="I4936" s="13">
        <v>4.5977011494252901E-2</v>
      </c>
    </row>
    <row r="4937" spans="1:9" x14ac:dyDescent="0.35">
      <c r="A4937" s="14">
        <v>2016</v>
      </c>
      <c r="B4937" s="14" t="s">
        <v>30</v>
      </c>
      <c r="C4937" s="14" t="s">
        <v>51</v>
      </c>
      <c r="D4937" s="14">
        <v>2006</v>
      </c>
      <c r="E4937" s="14">
        <f>data_filtered[[#This Row],[test_year]]-data_filtered[[#This Row],[model_year]]</f>
        <v>10</v>
      </c>
      <c r="F4937" s="14">
        <v>83</v>
      </c>
      <c r="G4937" s="14">
        <v>4</v>
      </c>
      <c r="H4937" s="14">
        <v>87</v>
      </c>
      <c r="I4937" s="14">
        <v>4.5977011494252901E-2</v>
      </c>
    </row>
    <row r="4938" spans="1:9" x14ac:dyDescent="0.35">
      <c r="A4938" s="14">
        <v>2016</v>
      </c>
      <c r="B4938" s="14" t="s">
        <v>33</v>
      </c>
      <c r="C4938" s="14" t="s">
        <v>55</v>
      </c>
      <c r="D4938" s="14">
        <v>2016</v>
      </c>
      <c r="E4938" s="14">
        <f>data_filtered[[#This Row],[test_year]]-data_filtered[[#This Row],[model_year]]</f>
        <v>0</v>
      </c>
      <c r="F4938" s="14">
        <v>83</v>
      </c>
      <c r="G4938" s="14">
        <v>4</v>
      </c>
      <c r="H4938" s="14">
        <v>87</v>
      </c>
      <c r="I4938" s="14">
        <v>4.5977011494252901E-2</v>
      </c>
    </row>
    <row r="4939" spans="1:9" x14ac:dyDescent="0.35">
      <c r="A4939" s="13">
        <v>2017</v>
      </c>
      <c r="B4939" s="13" t="s">
        <v>37</v>
      </c>
      <c r="C4939" s="13" t="s">
        <v>38</v>
      </c>
      <c r="D4939" s="13">
        <v>2009</v>
      </c>
      <c r="E4939" s="14">
        <f>data_filtered[[#This Row],[test_year]]-data_filtered[[#This Row],[model_year]]</f>
        <v>8</v>
      </c>
      <c r="F4939" s="13">
        <v>83</v>
      </c>
      <c r="G4939" s="13">
        <v>4</v>
      </c>
      <c r="H4939" s="13">
        <v>87</v>
      </c>
      <c r="I4939" s="13">
        <v>4.5977011494252901E-2</v>
      </c>
    </row>
    <row r="4940" spans="1:9" x14ac:dyDescent="0.35">
      <c r="A4940" s="13">
        <v>2015</v>
      </c>
      <c r="B4940" s="13" t="s">
        <v>30</v>
      </c>
      <c r="C4940" s="13" t="s">
        <v>31</v>
      </c>
      <c r="D4940" s="13">
        <v>2011</v>
      </c>
      <c r="E4940" s="14">
        <f>data_filtered[[#This Row],[test_year]]-data_filtered[[#This Row],[model_year]]</f>
        <v>4</v>
      </c>
      <c r="F4940" s="13">
        <v>187</v>
      </c>
      <c r="G4940" s="13">
        <v>9</v>
      </c>
      <c r="H4940" s="13">
        <v>196</v>
      </c>
      <c r="I4940" s="13">
        <v>4.5918367346938799E-2</v>
      </c>
    </row>
    <row r="4941" spans="1:9" x14ac:dyDescent="0.35">
      <c r="A4941" s="14">
        <v>2017</v>
      </c>
      <c r="B4941" s="14" t="s">
        <v>37</v>
      </c>
      <c r="C4941" s="14" t="s">
        <v>38</v>
      </c>
      <c r="D4941" s="14">
        <v>2012</v>
      </c>
      <c r="E4941" s="14">
        <f>data_filtered[[#This Row],[test_year]]-data_filtered[[#This Row],[model_year]]</f>
        <v>5</v>
      </c>
      <c r="F4941" s="14">
        <v>187</v>
      </c>
      <c r="G4941" s="14">
        <v>9</v>
      </c>
      <c r="H4941" s="14">
        <v>196</v>
      </c>
      <c r="I4941" s="14">
        <v>4.5918367346938799E-2</v>
      </c>
    </row>
    <row r="4942" spans="1:9" x14ac:dyDescent="0.35">
      <c r="A4942" s="14">
        <v>2016</v>
      </c>
      <c r="B4942" s="14" t="s">
        <v>30</v>
      </c>
      <c r="C4942" s="14" t="s">
        <v>44</v>
      </c>
      <c r="D4942" s="14">
        <v>2010</v>
      </c>
      <c r="E4942" s="14">
        <f>data_filtered[[#This Row],[test_year]]-data_filtered[[#This Row],[model_year]]</f>
        <v>6</v>
      </c>
      <c r="F4942" s="14">
        <v>312</v>
      </c>
      <c r="G4942" s="14">
        <v>15</v>
      </c>
      <c r="H4942" s="14">
        <v>327</v>
      </c>
      <c r="I4942" s="14">
        <v>4.5871559633027498E-2</v>
      </c>
    </row>
    <row r="4943" spans="1:9" x14ac:dyDescent="0.35">
      <c r="A4943" s="14">
        <v>2013</v>
      </c>
      <c r="B4943" s="14" t="s">
        <v>67</v>
      </c>
      <c r="C4943" s="14" t="s">
        <v>152</v>
      </c>
      <c r="D4943" s="14">
        <v>2007</v>
      </c>
      <c r="E4943" s="14">
        <f>data_filtered[[#This Row],[test_year]]-data_filtered[[#This Row],[model_year]]</f>
        <v>6</v>
      </c>
      <c r="F4943" s="14">
        <v>104</v>
      </c>
      <c r="G4943" s="14">
        <v>5</v>
      </c>
      <c r="H4943" s="14">
        <v>109</v>
      </c>
      <c r="I4943" s="14">
        <v>4.5871559633027498E-2</v>
      </c>
    </row>
    <row r="4944" spans="1:9" x14ac:dyDescent="0.35">
      <c r="A4944" s="13">
        <v>2015</v>
      </c>
      <c r="B4944" s="13" t="s">
        <v>118</v>
      </c>
      <c r="C4944" s="13" t="s">
        <v>119</v>
      </c>
      <c r="D4944" s="13">
        <v>2011</v>
      </c>
      <c r="E4944" s="14">
        <f>data_filtered[[#This Row],[test_year]]-data_filtered[[#This Row],[model_year]]</f>
        <v>4</v>
      </c>
      <c r="F4944" s="13">
        <v>146</v>
      </c>
      <c r="G4944" s="13">
        <v>7</v>
      </c>
      <c r="H4944" s="13">
        <v>153</v>
      </c>
      <c r="I4944" s="13">
        <v>4.5751633986928102E-2</v>
      </c>
    </row>
    <row r="4945" spans="1:9" x14ac:dyDescent="0.35">
      <c r="A4945" s="13">
        <v>2015</v>
      </c>
      <c r="B4945" s="13" t="s">
        <v>26</v>
      </c>
      <c r="C4945" s="13" t="s">
        <v>27</v>
      </c>
      <c r="D4945" s="13">
        <v>1995</v>
      </c>
      <c r="E4945" s="14">
        <f>data_filtered[[#This Row],[test_year]]-data_filtered[[#This Row],[model_year]]</f>
        <v>20</v>
      </c>
      <c r="F4945" s="13">
        <v>147</v>
      </c>
      <c r="G4945" s="13">
        <v>7</v>
      </c>
      <c r="H4945" s="13">
        <v>154</v>
      </c>
      <c r="I4945" s="13">
        <v>4.5454545454545497E-2</v>
      </c>
    </row>
    <row r="4946" spans="1:9" x14ac:dyDescent="0.35">
      <c r="A4946" s="13">
        <v>2017</v>
      </c>
      <c r="B4946" s="13" t="s">
        <v>42</v>
      </c>
      <c r="C4946" s="13" t="s">
        <v>112</v>
      </c>
      <c r="D4946" s="13">
        <v>2005</v>
      </c>
      <c r="E4946" s="14">
        <f>data_filtered[[#This Row],[test_year]]-data_filtered[[#This Row],[model_year]]</f>
        <v>12</v>
      </c>
      <c r="F4946" s="13">
        <v>126</v>
      </c>
      <c r="G4946" s="13">
        <v>6</v>
      </c>
      <c r="H4946" s="13">
        <v>132</v>
      </c>
      <c r="I4946" s="13">
        <v>4.5454545454545497E-2</v>
      </c>
    </row>
    <row r="4947" spans="1:9" x14ac:dyDescent="0.35">
      <c r="A4947" s="13">
        <v>2013</v>
      </c>
      <c r="B4947" s="13" t="s">
        <v>37</v>
      </c>
      <c r="C4947" s="13" t="s">
        <v>39</v>
      </c>
      <c r="D4947" s="13">
        <v>2010</v>
      </c>
      <c r="E4947" s="14">
        <f>data_filtered[[#This Row],[test_year]]-data_filtered[[#This Row],[model_year]]</f>
        <v>3</v>
      </c>
      <c r="F4947" s="13">
        <v>105</v>
      </c>
      <c r="G4947" s="13">
        <v>5</v>
      </c>
      <c r="H4947" s="13">
        <v>110</v>
      </c>
      <c r="I4947" s="13">
        <v>4.5454545454545497E-2</v>
      </c>
    </row>
    <row r="4948" spans="1:9" x14ac:dyDescent="0.35">
      <c r="A4948" s="14">
        <v>2013</v>
      </c>
      <c r="B4948" s="14" t="s">
        <v>104</v>
      </c>
      <c r="C4948" s="14" t="s">
        <v>105</v>
      </c>
      <c r="D4948" s="14">
        <v>2005</v>
      </c>
      <c r="E4948" s="14">
        <f>data_filtered[[#This Row],[test_year]]-data_filtered[[#This Row],[model_year]]</f>
        <v>8</v>
      </c>
      <c r="F4948" s="14">
        <v>105</v>
      </c>
      <c r="G4948" s="14">
        <v>5</v>
      </c>
      <c r="H4948" s="14">
        <v>110</v>
      </c>
      <c r="I4948" s="14">
        <v>4.5454545454545497E-2</v>
      </c>
    </row>
    <row r="4949" spans="1:9" x14ac:dyDescent="0.35">
      <c r="A4949" s="13">
        <v>2017</v>
      </c>
      <c r="B4949" s="13" t="s">
        <v>30</v>
      </c>
      <c r="C4949" s="13" t="s">
        <v>56</v>
      </c>
      <c r="D4949" s="13">
        <v>2010</v>
      </c>
      <c r="E4949" s="14">
        <f>data_filtered[[#This Row],[test_year]]-data_filtered[[#This Row],[model_year]]</f>
        <v>7</v>
      </c>
      <c r="F4949" s="13">
        <v>105</v>
      </c>
      <c r="G4949" s="13">
        <v>5</v>
      </c>
      <c r="H4949" s="13">
        <v>110</v>
      </c>
      <c r="I4949" s="13">
        <v>4.5454545454545497E-2</v>
      </c>
    </row>
    <row r="4950" spans="1:9" x14ac:dyDescent="0.35">
      <c r="A4950" s="13">
        <v>2014</v>
      </c>
      <c r="B4950" s="13" t="s">
        <v>153</v>
      </c>
      <c r="C4950" s="13" t="s">
        <v>154</v>
      </c>
      <c r="D4950" s="13">
        <v>2005</v>
      </c>
      <c r="E4950" s="14">
        <f>data_filtered[[#This Row],[test_year]]-data_filtered[[#This Row],[model_year]]</f>
        <v>9</v>
      </c>
      <c r="F4950" s="13">
        <v>84</v>
      </c>
      <c r="G4950" s="13">
        <v>4</v>
      </c>
      <c r="H4950" s="13">
        <v>88</v>
      </c>
      <c r="I4950" s="13">
        <v>4.5454545454545497E-2</v>
      </c>
    </row>
    <row r="4951" spans="1:9" x14ac:dyDescent="0.35">
      <c r="A4951" s="13">
        <v>2014</v>
      </c>
      <c r="B4951" s="13" t="s">
        <v>26</v>
      </c>
      <c r="C4951" s="13" t="s">
        <v>176</v>
      </c>
      <c r="D4951" s="13">
        <v>2007</v>
      </c>
      <c r="E4951" s="14">
        <f>data_filtered[[#This Row],[test_year]]-data_filtered[[#This Row],[model_year]]</f>
        <v>7</v>
      </c>
      <c r="F4951" s="13">
        <v>84</v>
      </c>
      <c r="G4951" s="13">
        <v>4</v>
      </c>
      <c r="H4951" s="13">
        <v>88</v>
      </c>
      <c r="I4951" s="13">
        <v>4.5454545454545497E-2</v>
      </c>
    </row>
    <row r="4952" spans="1:9" x14ac:dyDescent="0.35">
      <c r="A4952" s="14">
        <v>2015</v>
      </c>
      <c r="B4952" s="14" t="s">
        <v>42</v>
      </c>
      <c r="C4952" s="14" t="s">
        <v>112</v>
      </c>
      <c r="D4952" s="14">
        <v>2011</v>
      </c>
      <c r="E4952" s="14">
        <f>data_filtered[[#This Row],[test_year]]-data_filtered[[#This Row],[model_year]]</f>
        <v>4</v>
      </c>
      <c r="F4952" s="14">
        <v>84</v>
      </c>
      <c r="G4952" s="14">
        <v>4</v>
      </c>
      <c r="H4952" s="14">
        <v>88</v>
      </c>
      <c r="I4952" s="14">
        <v>4.5454545454545497E-2</v>
      </c>
    </row>
    <row r="4953" spans="1:9" x14ac:dyDescent="0.35">
      <c r="A4953" s="13">
        <v>2015</v>
      </c>
      <c r="B4953" s="13" t="s">
        <v>37</v>
      </c>
      <c r="C4953" s="13" t="s">
        <v>157</v>
      </c>
      <c r="D4953" s="13">
        <v>2009</v>
      </c>
      <c r="E4953" s="14">
        <f>data_filtered[[#This Row],[test_year]]-data_filtered[[#This Row],[model_year]]</f>
        <v>6</v>
      </c>
      <c r="F4953" s="13">
        <v>84</v>
      </c>
      <c r="G4953" s="13">
        <v>4</v>
      </c>
      <c r="H4953" s="13">
        <v>88</v>
      </c>
      <c r="I4953" s="13">
        <v>4.5454545454545497E-2</v>
      </c>
    </row>
    <row r="4954" spans="1:9" x14ac:dyDescent="0.35">
      <c r="A4954" s="14">
        <v>2016</v>
      </c>
      <c r="B4954" s="14" t="s">
        <v>33</v>
      </c>
      <c r="C4954" s="14" t="s">
        <v>214</v>
      </c>
      <c r="D4954" s="14">
        <v>2011</v>
      </c>
      <c r="E4954" s="14">
        <f>data_filtered[[#This Row],[test_year]]-data_filtered[[#This Row],[model_year]]</f>
        <v>5</v>
      </c>
      <c r="F4954" s="14">
        <v>84</v>
      </c>
      <c r="G4954" s="14">
        <v>4</v>
      </c>
      <c r="H4954" s="14">
        <v>88</v>
      </c>
      <c r="I4954" s="14">
        <v>4.5454545454545497E-2</v>
      </c>
    </row>
    <row r="4955" spans="1:9" x14ac:dyDescent="0.35">
      <c r="A4955" s="13">
        <v>2013</v>
      </c>
      <c r="B4955" s="13" t="s">
        <v>30</v>
      </c>
      <c r="C4955" s="13" t="s">
        <v>141</v>
      </c>
      <c r="D4955" s="13">
        <v>2007</v>
      </c>
      <c r="E4955" s="14">
        <f>data_filtered[[#This Row],[test_year]]-data_filtered[[#This Row],[model_year]]</f>
        <v>6</v>
      </c>
      <c r="F4955" s="13">
        <v>63</v>
      </c>
      <c r="G4955" s="13">
        <v>3</v>
      </c>
      <c r="H4955" s="13">
        <v>66</v>
      </c>
      <c r="I4955" s="13">
        <v>4.5454545454545497E-2</v>
      </c>
    </row>
    <row r="4956" spans="1:9" x14ac:dyDescent="0.35">
      <c r="A4956" s="14">
        <v>2013</v>
      </c>
      <c r="B4956" s="14" t="s">
        <v>42</v>
      </c>
      <c r="C4956" s="14" t="s">
        <v>182</v>
      </c>
      <c r="D4956" s="14">
        <v>2006</v>
      </c>
      <c r="E4956" s="14">
        <f>data_filtered[[#This Row],[test_year]]-data_filtered[[#This Row],[model_year]]</f>
        <v>7</v>
      </c>
      <c r="F4956" s="14">
        <v>63</v>
      </c>
      <c r="G4956" s="14">
        <v>3</v>
      </c>
      <c r="H4956" s="14">
        <v>66</v>
      </c>
      <c r="I4956" s="14">
        <v>4.5454545454545497E-2</v>
      </c>
    </row>
    <row r="4957" spans="1:9" x14ac:dyDescent="0.35">
      <c r="A4957" s="13">
        <v>2013</v>
      </c>
      <c r="B4957" s="13" t="s">
        <v>33</v>
      </c>
      <c r="C4957" s="13" t="s">
        <v>245</v>
      </c>
      <c r="D4957" s="13">
        <v>2004</v>
      </c>
      <c r="E4957" s="14">
        <f>data_filtered[[#This Row],[test_year]]-data_filtered[[#This Row],[model_year]]</f>
        <v>9</v>
      </c>
      <c r="F4957" s="13">
        <v>63</v>
      </c>
      <c r="G4957" s="13">
        <v>3</v>
      </c>
      <c r="H4957" s="13">
        <v>66</v>
      </c>
      <c r="I4957" s="13">
        <v>4.5454545454545497E-2</v>
      </c>
    </row>
    <row r="4958" spans="1:9" x14ac:dyDescent="0.35">
      <c r="A4958" s="14">
        <v>2013</v>
      </c>
      <c r="B4958" s="14" t="s">
        <v>33</v>
      </c>
      <c r="C4958" s="14" t="s">
        <v>109</v>
      </c>
      <c r="D4958" s="14">
        <v>2006</v>
      </c>
      <c r="E4958" s="14">
        <f>data_filtered[[#This Row],[test_year]]-data_filtered[[#This Row],[model_year]]</f>
        <v>7</v>
      </c>
      <c r="F4958" s="14">
        <v>63</v>
      </c>
      <c r="G4958" s="14">
        <v>3</v>
      </c>
      <c r="H4958" s="14">
        <v>66</v>
      </c>
      <c r="I4958" s="14">
        <v>4.5454545454545497E-2</v>
      </c>
    </row>
    <row r="4959" spans="1:9" x14ac:dyDescent="0.35">
      <c r="A4959" s="13">
        <v>2013</v>
      </c>
      <c r="B4959" s="13" t="s">
        <v>33</v>
      </c>
      <c r="C4959" s="13" t="s">
        <v>235</v>
      </c>
      <c r="D4959" s="13">
        <v>2000</v>
      </c>
      <c r="E4959" s="14">
        <f>data_filtered[[#This Row],[test_year]]-data_filtered[[#This Row],[model_year]]</f>
        <v>13</v>
      </c>
      <c r="F4959" s="13">
        <v>63</v>
      </c>
      <c r="G4959" s="13">
        <v>3</v>
      </c>
      <c r="H4959" s="13">
        <v>66</v>
      </c>
      <c r="I4959" s="13">
        <v>4.5454545454545497E-2</v>
      </c>
    </row>
    <row r="4960" spans="1:9" x14ac:dyDescent="0.35">
      <c r="A4960" s="14">
        <v>2013</v>
      </c>
      <c r="B4960" s="14" t="s">
        <v>104</v>
      </c>
      <c r="C4960" s="14" t="s">
        <v>140</v>
      </c>
      <c r="D4960" s="14">
        <v>1995</v>
      </c>
      <c r="E4960" s="14">
        <f>data_filtered[[#This Row],[test_year]]-data_filtered[[#This Row],[model_year]]</f>
        <v>18</v>
      </c>
      <c r="F4960" s="14">
        <v>63</v>
      </c>
      <c r="G4960" s="14">
        <v>3</v>
      </c>
      <c r="H4960" s="14">
        <v>66</v>
      </c>
      <c r="I4960" s="14">
        <v>4.5454545454545497E-2</v>
      </c>
    </row>
    <row r="4961" spans="1:9" x14ac:dyDescent="0.35">
      <c r="A4961" s="13">
        <v>2014</v>
      </c>
      <c r="B4961" s="13" t="s">
        <v>24</v>
      </c>
      <c r="C4961" s="13" t="s">
        <v>169</v>
      </c>
      <c r="D4961" s="13">
        <v>2011</v>
      </c>
      <c r="E4961" s="14">
        <f>data_filtered[[#This Row],[test_year]]-data_filtered[[#This Row],[model_year]]</f>
        <v>3</v>
      </c>
      <c r="F4961" s="13">
        <v>63</v>
      </c>
      <c r="G4961" s="13">
        <v>3</v>
      </c>
      <c r="H4961" s="13">
        <v>66</v>
      </c>
      <c r="I4961" s="13">
        <v>4.5454545454545497E-2</v>
      </c>
    </row>
    <row r="4962" spans="1:9" x14ac:dyDescent="0.35">
      <c r="A4962" s="14">
        <v>2015</v>
      </c>
      <c r="B4962" s="14" t="s">
        <v>241</v>
      </c>
      <c r="C4962" s="14" t="s">
        <v>242</v>
      </c>
      <c r="D4962" s="14">
        <v>2005</v>
      </c>
      <c r="E4962" s="14">
        <f>data_filtered[[#This Row],[test_year]]-data_filtered[[#This Row],[model_year]]</f>
        <v>10</v>
      </c>
      <c r="F4962" s="14">
        <v>63</v>
      </c>
      <c r="G4962" s="14">
        <v>3</v>
      </c>
      <c r="H4962" s="14">
        <v>66</v>
      </c>
      <c r="I4962" s="14">
        <v>4.5454545454545497E-2</v>
      </c>
    </row>
    <row r="4963" spans="1:9" x14ac:dyDescent="0.35">
      <c r="A4963" s="14">
        <v>2016</v>
      </c>
      <c r="B4963" s="14" t="s">
        <v>52</v>
      </c>
      <c r="C4963" s="14" t="s">
        <v>83</v>
      </c>
      <c r="D4963" s="14">
        <v>2014</v>
      </c>
      <c r="E4963" s="14">
        <f>data_filtered[[#This Row],[test_year]]-data_filtered[[#This Row],[model_year]]</f>
        <v>2</v>
      </c>
      <c r="F4963" s="14">
        <v>63</v>
      </c>
      <c r="G4963" s="14">
        <v>3</v>
      </c>
      <c r="H4963" s="14">
        <v>66</v>
      </c>
      <c r="I4963" s="14">
        <v>4.5454545454545497E-2</v>
      </c>
    </row>
    <row r="4964" spans="1:9" x14ac:dyDescent="0.35">
      <c r="A4964" s="13">
        <v>2016</v>
      </c>
      <c r="B4964" s="13" t="s">
        <v>30</v>
      </c>
      <c r="C4964" s="13" t="s">
        <v>85</v>
      </c>
      <c r="D4964" s="13">
        <v>2014</v>
      </c>
      <c r="E4964" s="14">
        <f>data_filtered[[#This Row],[test_year]]-data_filtered[[#This Row],[model_year]]</f>
        <v>2</v>
      </c>
      <c r="F4964" s="13">
        <v>63</v>
      </c>
      <c r="G4964" s="13">
        <v>3</v>
      </c>
      <c r="H4964" s="13">
        <v>66</v>
      </c>
      <c r="I4964" s="13">
        <v>4.5454545454545497E-2</v>
      </c>
    </row>
    <row r="4965" spans="1:9" x14ac:dyDescent="0.35">
      <c r="A4965" s="14">
        <v>2016</v>
      </c>
      <c r="B4965" s="14" t="s">
        <v>26</v>
      </c>
      <c r="C4965" s="14" t="s">
        <v>237</v>
      </c>
      <c r="D4965" s="14">
        <v>2005</v>
      </c>
      <c r="E4965" s="14">
        <f>data_filtered[[#This Row],[test_year]]-data_filtered[[#This Row],[model_year]]</f>
        <v>11</v>
      </c>
      <c r="F4965" s="14">
        <v>63</v>
      </c>
      <c r="G4965" s="14">
        <v>3</v>
      </c>
      <c r="H4965" s="14">
        <v>66</v>
      </c>
      <c r="I4965" s="14">
        <v>4.5454545454545497E-2</v>
      </c>
    </row>
    <row r="4966" spans="1:9" x14ac:dyDescent="0.35">
      <c r="A4966" s="14">
        <v>2017</v>
      </c>
      <c r="B4966" s="14" t="s">
        <v>42</v>
      </c>
      <c r="C4966" s="14" t="s">
        <v>206</v>
      </c>
      <c r="D4966" s="14">
        <v>2007</v>
      </c>
      <c r="E4966" s="14">
        <f>data_filtered[[#This Row],[test_year]]-data_filtered[[#This Row],[model_year]]</f>
        <v>10</v>
      </c>
      <c r="F4966" s="14">
        <v>63</v>
      </c>
      <c r="G4966" s="14">
        <v>3</v>
      </c>
      <c r="H4966" s="14">
        <v>66</v>
      </c>
      <c r="I4966" s="14">
        <v>4.5454545454545497E-2</v>
      </c>
    </row>
    <row r="4967" spans="1:9" x14ac:dyDescent="0.35">
      <c r="A4967" s="13">
        <v>2017</v>
      </c>
      <c r="B4967" s="13" t="s">
        <v>67</v>
      </c>
      <c r="C4967" s="13" t="s">
        <v>193</v>
      </c>
      <c r="D4967" s="13">
        <v>2000</v>
      </c>
      <c r="E4967" s="14">
        <f>data_filtered[[#This Row],[test_year]]-data_filtered[[#This Row],[model_year]]</f>
        <v>17</v>
      </c>
      <c r="F4967" s="13">
        <v>63</v>
      </c>
      <c r="G4967" s="13">
        <v>3</v>
      </c>
      <c r="H4967" s="13">
        <v>66</v>
      </c>
      <c r="I4967" s="13">
        <v>4.5454545454545497E-2</v>
      </c>
    </row>
    <row r="4968" spans="1:9" x14ac:dyDescent="0.35">
      <c r="A4968" s="14">
        <v>2017</v>
      </c>
      <c r="B4968" s="14" t="s">
        <v>67</v>
      </c>
      <c r="C4968" s="14" t="s">
        <v>123</v>
      </c>
      <c r="D4968" s="14">
        <v>2008</v>
      </c>
      <c r="E4968" s="14">
        <f>data_filtered[[#This Row],[test_year]]-data_filtered[[#This Row],[model_year]]</f>
        <v>9</v>
      </c>
      <c r="F4968" s="14">
        <v>63</v>
      </c>
      <c r="G4968" s="14">
        <v>3</v>
      </c>
      <c r="H4968" s="14">
        <v>66</v>
      </c>
      <c r="I4968" s="14">
        <v>4.5454545454545497E-2</v>
      </c>
    </row>
    <row r="4969" spans="1:9" x14ac:dyDescent="0.35">
      <c r="A4969" s="13">
        <v>2015</v>
      </c>
      <c r="B4969" s="13" t="s">
        <v>42</v>
      </c>
      <c r="C4969" s="13" t="s">
        <v>43</v>
      </c>
      <c r="D4969" s="13">
        <v>2006</v>
      </c>
      <c r="E4969" s="14">
        <f>data_filtered[[#This Row],[test_year]]-data_filtered[[#This Row],[model_year]]</f>
        <v>9</v>
      </c>
      <c r="F4969" s="13">
        <v>274</v>
      </c>
      <c r="G4969" s="13">
        <v>13</v>
      </c>
      <c r="H4969" s="13">
        <v>287</v>
      </c>
      <c r="I4969" s="13">
        <v>4.5296167247386797E-2</v>
      </c>
    </row>
    <row r="4970" spans="1:9" x14ac:dyDescent="0.35">
      <c r="A4970" s="13">
        <v>2014</v>
      </c>
      <c r="B4970" s="13" t="s">
        <v>26</v>
      </c>
      <c r="C4970" s="13" t="s">
        <v>27</v>
      </c>
      <c r="D4970" s="13">
        <v>2003</v>
      </c>
      <c r="E4970" s="14">
        <f>data_filtered[[#This Row],[test_year]]-data_filtered[[#This Row],[model_year]]</f>
        <v>11</v>
      </c>
      <c r="F4970" s="13">
        <v>338</v>
      </c>
      <c r="G4970" s="13">
        <v>16</v>
      </c>
      <c r="H4970" s="13">
        <v>354</v>
      </c>
      <c r="I4970" s="13">
        <v>4.5197740112994399E-2</v>
      </c>
    </row>
    <row r="4971" spans="1:9" x14ac:dyDescent="0.35">
      <c r="A4971" s="13">
        <v>2016</v>
      </c>
      <c r="B4971" s="13" t="s">
        <v>24</v>
      </c>
      <c r="C4971" s="13" t="s">
        <v>41</v>
      </c>
      <c r="D4971" s="13">
        <v>2011</v>
      </c>
      <c r="E4971" s="14">
        <f>data_filtered[[#This Row],[test_year]]-data_filtered[[#This Row],[model_year]]</f>
        <v>5</v>
      </c>
      <c r="F4971" s="13">
        <v>148</v>
      </c>
      <c r="G4971" s="13">
        <v>7</v>
      </c>
      <c r="H4971" s="13">
        <v>155</v>
      </c>
      <c r="I4971" s="13">
        <v>4.5161290322580601E-2</v>
      </c>
    </row>
    <row r="4972" spans="1:9" x14ac:dyDescent="0.35">
      <c r="A4972" s="13">
        <v>2016</v>
      </c>
      <c r="B4972" s="13" t="s">
        <v>26</v>
      </c>
      <c r="C4972" s="13" t="s">
        <v>54</v>
      </c>
      <c r="D4972" s="13">
        <v>2007</v>
      </c>
      <c r="E4972" s="14">
        <f>data_filtered[[#This Row],[test_year]]-data_filtered[[#This Row],[model_year]]</f>
        <v>9</v>
      </c>
      <c r="F4972" s="13">
        <v>148</v>
      </c>
      <c r="G4972" s="13">
        <v>7</v>
      </c>
      <c r="H4972" s="13">
        <v>155</v>
      </c>
      <c r="I4972" s="13">
        <v>4.5161290322580601E-2</v>
      </c>
    </row>
    <row r="4973" spans="1:9" x14ac:dyDescent="0.35">
      <c r="A4973" s="13">
        <v>2013</v>
      </c>
      <c r="B4973" s="13" t="s">
        <v>24</v>
      </c>
      <c r="C4973" s="13" t="s">
        <v>57</v>
      </c>
      <c r="D4973" s="13">
        <v>2009</v>
      </c>
      <c r="E4973" s="14">
        <f>data_filtered[[#This Row],[test_year]]-data_filtered[[#This Row],[model_year]]</f>
        <v>4</v>
      </c>
      <c r="F4973" s="13">
        <v>106</v>
      </c>
      <c r="G4973" s="13">
        <v>5</v>
      </c>
      <c r="H4973" s="13">
        <v>111</v>
      </c>
      <c r="I4973" s="13">
        <v>4.5045045045045001E-2</v>
      </c>
    </row>
    <row r="4974" spans="1:9" x14ac:dyDescent="0.35">
      <c r="A4974" s="13">
        <v>2013</v>
      </c>
      <c r="B4974" s="13" t="s">
        <v>58</v>
      </c>
      <c r="C4974" s="13" t="s">
        <v>76</v>
      </c>
      <c r="D4974" s="13">
        <v>2008</v>
      </c>
      <c r="E4974" s="14">
        <f>data_filtered[[#This Row],[test_year]]-data_filtered[[#This Row],[model_year]]</f>
        <v>5</v>
      </c>
      <c r="F4974" s="13">
        <v>106</v>
      </c>
      <c r="G4974" s="13">
        <v>5</v>
      </c>
      <c r="H4974" s="13">
        <v>111</v>
      </c>
      <c r="I4974" s="13">
        <v>4.5045045045045001E-2</v>
      </c>
    </row>
    <row r="4975" spans="1:9" x14ac:dyDescent="0.35">
      <c r="A4975" s="13">
        <v>2013</v>
      </c>
      <c r="B4975" s="13" t="s">
        <v>26</v>
      </c>
      <c r="C4975" s="13" t="s">
        <v>35</v>
      </c>
      <c r="D4975" s="13">
        <v>1999</v>
      </c>
      <c r="E4975" s="14">
        <f>data_filtered[[#This Row],[test_year]]-data_filtered[[#This Row],[model_year]]</f>
        <v>14</v>
      </c>
      <c r="F4975" s="13">
        <v>170</v>
      </c>
      <c r="G4975" s="13">
        <v>8</v>
      </c>
      <c r="H4975" s="13">
        <v>178</v>
      </c>
      <c r="I4975" s="13">
        <v>4.49438202247191E-2</v>
      </c>
    </row>
    <row r="4976" spans="1:9" x14ac:dyDescent="0.35">
      <c r="A4976" s="14">
        <v>2013</v>
      </c>
      <c r="B4976" s="14" t="s">
        <v>30</v>
      </c>
      <c r="C4976" s="14" t="s">
        <v>85</v>
      </c>
      <c r="D4976" s="14">
        <v>2006</v>
      </c>
      <c r="E4976" s="14">
        <f>data_filtered[[#This Row],[test_year]]-data_filtered[[#This Row],[model_year]]</f>
        <v>7</v>
      </c>
      <c r="F4976" s="14">
        <v>85</v>
      </c>
      <c r="G4976" s="14">
        <v>4</v>
      </c>
      <c r="H4976" s="14">
        <v>89</v>
      </c>
      <c r="I4976" s="14">
        <v>4.49438202247191E-2</v>
      </c>
    </row>
    <row r="4977" spans="1:9" x14ac:dyDescent="0.35">
      <c r="A4977" s="14">
        <v>2014</v>
      </c>
      <c r="B4977" s="14" t="s">
        <v>26</v>
      </c>
      <c r="C4977" s="14" t="s">
        <v>35</v>
      </c>
      <c r="D4977" s="14">
        <v>1997</v>
      </c>
      <c r="E4977" s="14">
        <f>data_filtered[[#This Row],[test_year]]-data_filtered[[#This Row],[model_year]]</f>
        <v>17</v>
      </c>
      <c r="F4977" s="14">
        <v>85</v>
      </c>
      <c r="G4977" s="14">
        <v>4</v>
      </c>
      <c r="H4977" s="14">
        <v>89</v>
      </c>
      <c r="I4977" s="14">
        <v>4.49438202247191E-2</v>
      </c>
    </row>
    <row r="4978" spans="1:9" x14ac:dyDescent="0.35">
      <c r="A4978" s="14">
        <v>2015</v>
      </c>
      <c r="B4978" s="14" t="s">
        <v>42</v>
      </c>
      <c r="C4978" s="14" t="s">
        <v>182</v>
      </c>
      <c r="D4978" s="14">
        <v>2005</v>
      </c>
      <c r="E4978" s="14">
        <f>data_filtered[[#This Row],[test_year]]-data_filtered[[#This Row],[model_year]]</f>
        <v>10</v>
      </c>
      <c r="F4978" s="14">
        <v>85</v>
      </c>
      <c r="G4978" s="14">
        <v>4</v>
      </c>
      <c r="H4978" s="14">
        <v>89</v>
      </c>
      <c r="I4978" s="14">
        <v>4.49438202247191E-2</v>
      </c>
    </row>
    <row r="4979" spans="1:9" x14ac:dyDescent="0.35">
      <c r="A4979" s="14">
        <v>2013</v>
      </c>
      <c r="B4979" s="14" t="s">
        <v>24</v>
      </c>
      <c r="C4979" s="14" t="s">
        <v>155</v>
      </c>
      <c r="D4979" s="14">
        <v>2010</v>
      </c>
      <c r="E4979" s="14">
        <f>data_filtered[[#This Row],[test_year]]-data_filtered[[#This Row],[model_year]]</f>
        <v>3</v>
      </c>
      <c r="F4979" s="14">
        <v>64</v>
      </c>
      <c r="G4979" s="14">
        <v>3</v>
      </c>
      <c r="H4979" s="14">
        <v>67</v>
      </c>
      <c r="I4979" s="14">
        <v>4.47761194029851E-2</v>
      </c>
    </row>
    <row r="4980" spans="1:9" x14ac:dyDescent="0.35">
      <c r="A4980" s="13">
        <v>2014</v>
      </c>
      <c r="B4980" s="13" t="s">
        <v>98</v>
      </c>
      <c r="C4980" s="13" t="s">
        <v>99</v>
      </c>
      <c r="D4980" s="13">
        <v>2008</v>
      </c>
      <c r="E4980" s="14">
        <f>data_filtered[[#This Row],[test_year]]-data_filtered[[#This Row],[model_year]]</f>
        <v>6</v>
      </c>
      <c r="F4980" s="13">
        <v>64</v>
      </c>
      <c r="G4980" s="13">
        <v>3</v>
      </c>
      <c r="H4980" s="13">
        <v>67</v>
      </c>
      <c r="I4980" s="13">
        <v>4.47761194029851E-2</v>
      </c>
    </row>
    <row r="4981" spans="1:9" x14ac:dyDescent="0.35">
      <c r="A4981" s="13">
        <v>2015</v>
      </c>
      <c r="B4981" s="13" t="s">
        <v>67</v>
      </c>
      <c r="C4981" s="13" t="s">
        <v>193</v>
      </c>
      <c r="D4981" s="13">
        <v>2014</v>
      </c>
      <c r="E4981" s="14">
        <f>data_filtered[[#This Row],[test_year]]-data_filtered[[#This Row],[model_year]]</f>
        <v>1</v>
      </c>
      <c r="F4981" s="13">
        <v>64</v>
      </c>
      <c r="G4981" s="13">
        <v>3</v>
      </c>
      <c r="H4981" s="13">
        <v>67</v>
      </c>
      <c r="I4981" s="13">
        <v>4.47761194029851E-2</v>
      </c>
    </row>
    <row r="4982" spans="1:9" x14ac:dyDescent="0.35">
      <c r="A4982" s="14">
        <v>2015</v>
      </c>
      <c r="B4982" s="14" t="s">
        <v>67</v>
      </c>
      <c r="C4982" s="14" t="s">
        <v>139</v>
      </c>
      <c r="D4982" s="14">
        <v>2012</v>
      </c>
      <c r="E4982" s="14">
        <f>data_filtered[[#This Row],[test_year]]-data_filtered[[#This Row],[model_year]]</f>
        <v>3</v>
      </c>
      <c r="F4982" s="14">
        <v>64</v>
      </c>
      <c r="G4982" s="14">
        <v>3</v>
      </c>
      <c r="H4982" s="14">
        <v>67</v>
      </c>
      <c r="I4982" s="14">
        <v>4.47761194029851E-2</v>
      </c>
    </row>
    <row r="4983" spans="1:9" x14ac:dyDescent="0.35">
      <c r="A4983" s="13">
        <v>2016</v>
      </c>
      <c r="B4983" s="13" t="s">
        <v>24</v>
      </c>
      <c r="C4983" s="13" t="s">
        <v>49</v>
      </c>
      <c r="D4983" s="13">
        <v>2011</v>
      </c>
      <c r="E4983" s="14">
        <f>data_filtered[[#This Row],[test_year]]-data_filtered[[#This Row],[model_year]]</f>
        <v>5</v>
      </c>
      <c r="F4983" s="13">
        <v>64</v>
      </c>
      <c r="G4983" s="13">
        <v>3</v>
      </c>
      <c r="H4983" s="13">
        <v>67</v>
      </c>
      <c r="I4983" s="13">
        <v>4.47761194029851E-2</v>
      </c>
    </row>
    <row r="4984" spans="1:9" x14ac:dyDescent="0.35">
      <c r="A4984" s="13">
        <v>2016</v>
      </c>
      <c r="B4984" s="13" t="s">
        <v>186</v>
      </c>
      <c r="C4984" s="13" t="s">
        <v>236</v>
      </c>
      <c r="D4984" s="13">
        <v>2009</v>
      </c>
      <c r="E4984" s="14">
        <f>data_filtered[[#This Row],[test_year]]-data_filtered[[#This Row],[model_year]]</f>
        <v>7</v>
      </c>
      <c r="F4984" s="13">
        <v>64</v>
      </c>
      <c r="G4984" s="13">
        <v>3</v>
      </c>
      <c r="H4984" s="13">
        <v>67</v>
      </c>
      <c r="I4984" s="13">
        <v>4.47761194029851E-2</v>
      </c>
    </row>
    <row r="4985" spans="1:9" x14ac:dyDescent="0.35">
      <c r="A4985" s="13">
        <v>2017</v>
      </c>
      <c r="B4985" s="13" t="s">
        <v>26</v>
      </c>
      <c r="C4985" s="13" t="s">
        <v>110</v>
      </c>
      <c r="D4985" s="13">
        <v>2016</v>
      </c>
      <c r="E4985" s="14">
        <f>data_filtered[[#This Row],[test_year]]-data_filtered[[#This Row],[model_year]]</f>
        <v>1</v>
      </c>
      <c r="F4985" s="13">
        <v>64</v>
      </c>
      <c r="G4985" s="13">
        <v>3</v>
      </c>
      <c r="H4985" s="13">
        <v>67</v>
      </c>
      <c r="I4985" s="13">
        <v>4.47761194029851E-2</v>
      </c>
    </row>
    <row r="4986" spans="1:9" x14ac:dyDescent="0.35">
      <c r="A4986" s="14">
        <v>2017</v>
      </c>
      <c r="B4986" s="14" t="s">
        <v>26</v>
      </c>
      <c r="C4986" s="14" t="s">
        <v>176</v>
      </c>
      <c r="D4986" s="14">
        <v>2005</v>
      </c>
      <c r="E4986" s="14">
        <f>data_filtered[[#This Row],[test_year]]-data_filtered[[#This Row],[model_year]]</f>
        <v>12</v>
      </c>
      <c r="F4986" s="14">
        <v>64</v>
      </c>
      <c r="G4986" s="14">
        <v>3</v>
      </c>
      <c r="H4986" s="14">
        <v>67</v>
      </c>
      <c r="I4986" s="14">
        <v>4.47761194029851E-2</v>
      </c>
    </row>
    <row r="4987" spans="1:9" x14ac:dyDescent="0.35">
      <c r="A4987" s="13">
        <v>2014</v>
      </c>
      <c r="B4987" s="13" t="s">
        <v>30</v>
      </c>
      <c r="C4987" s="13" t="s">
        <v>31</v>
      </c>
      <c r="D4987" s="13">
        <v>2008</v>
      </c>
      <c r="E4987" s="14">
        <f>data_filtered[[#This Row],[test_year]]-data_filtered[[#This Row],[model_year]]</f>
        <v>6</v>
      </c>
      <c r="F4987" s="13">
        <v>299</v>
      </c>
      <c r="G4987" s="13">
        <v>14</v>
      </c>
      <c r="H4987" s="13">
        <v>313</v>
      </c>
      <c r="I4987" s="13">
        <v>4.4728434504792303E-2</v>
      </c>
    </row>
    <row r="4988" spans="1:9" x14ac:dyDescent="0.35">
      <c r="A4988" s="13">
        <v>2017</v>
      </c>
      <c r="B4988" s="13" t="s">
        <v>106</v>
      </c>
      <c r="C4988" s="13" t="s">
        <v>107</v>
      </c>
      <c r="D4988" s="13">
        <v>2010</v>
      </c>
      <c r="E4988" s="14">
        <f>data_filtered[[#This Row],[test_year]]-data_filtered[[#This Row],[model_year]]</f>
        <v>7</v>
      </c>
      <c r="F4988" s="13">
        <v>171</v>
      </c>
      <c r="G4988" s="13">
        <v>8</v>
      </c>
      <c r="H4988" s="13">
        <v>179</v>
      </c>
      <c r="I4988" s="13">
        <v>4.4692737430167599E-2</v>
      </c>
    </row>
    <row r="4989" spans="1:9" x14ac:dyDescent="0.35">
      <c r="A4989" s="13">
        <v>2013</v>
      </c>
      <c r="B4989" s="13" t="s">
        <v>52</v>
      </c>
      <c r="C4989" s="13" t="s">
        <v>53</v>
      </c>
      <c r="D4989" s="13">
        <v>2007</v>
      </c>
      <c r="E4989" s="14">
        <f>data_filtered[[#This Row],[test_year]]-data_filtered[[#This Row],[model_year]]</f>
        <v>6</v>
      </c>
      <c r="F4989" s="13">
        <v>107</v>
      </c>
      <c r="G4989" s="13">
        <v>5</v>
      </c>
      <c r="H4989" s="13">
        <v>112</v>
      </c>
      <c r="I4989" s="13">
        <v>4.4642857142857102E-2</v>
      </c>
    </row>
    <row r="4990" spans="1:9" x14ac:dyDescent="0.35">
      <c r="A4990" s="13">
        <v>2014</v>
      </c>
      <c r="B4990" s="13" t="s">
        <v>52</v>
      </c>
      <c r="C4990" s="13" t="s">
        <v>150</v>
      </c>
      <c r="D4990" s="13">
        <v>2006</v>
      </c>
      <c r="E4990" s="14">
        <f>data_filtered[[#This Row],[test_year]]-data_filtered[[#This Row],[model_year]]</f>
        <v>8</v>
      </c>
      <c r="F4990" s="13">
        <v>107</v>
      </c>
      <c r="G4990" s="13">
        <v>5</v>
      </c>
      <c r="H4990" s="13">
        <v>112</v>
      </c>
      <c r="I4990" s="13">
        <v>4.4642857142857102E-2</v>
      </c>
    </row>
    <row r="4991" spans="1:9" x14ac:dyDescent="0.35">
      <c r="A4991" s="14">
        <v>2016</v>
      </c>
      <c r="B4991" s="14" t="s">
        <v>24</v>
      </c>
      <c r="C4991" s="14" t="s">
        <v>65</v>
      </c>
      <c r="D4991" s="14">
        <v>2010</v>
      </c>
      <c r="E4991" s="14">
        <f>data_filtered[[#This Row],[test_year]]-data_filtered[[#This Row],[model_year]]</f>
        <v>6</v>
      </c>
      <c r="F4991" s="14">
        <v>107</v>
      </c>
      <c r="G4991" s="14">
        <v>5</v>
      </c>
      <c r="H4991" s="14">
        <v>112</v>
      </c>
      <c r="I4991" s="14">
        <v>4.4642857142857102E-2</v>
      </c>
    </row>
    <row r="4992" spans="1:9" x14ac:dyDescent="0.35">
      <c r="A4992" s="13">
        <v>2014</v>
      </c>
      <c r="B4992" s="13" t="s">
        <v>26</v>
      </c>
      <c r="C4992" s="13" t="s">
        <v>35</v>
      </c>
      <c r="D4992" s="13">
        <v>2004</v>
      </c>
      <c r="E4992" s="14">
        <f>data_filtered[[#This Row],[test_year]]-data_filtered[[#This Row],[model_year]]</f>
        <v>10</v>
      </c>
      <c r="F4992" s="13">
        <v>215</v>
      </c>
      <c r="G4992" s="13">
        <v>10</v>
      </c>
      <c r="H4992" s="13">
        <v>225</v>
      </c>
      <c r="I4992" s="13">
        <v>4.4444444444444398E-2</v>
      </c>
    </row>
    <row r="4993" spans="1:9" x14ac:dyDescent="0.35">
      <c r="A4993" s="13">
        <v>2014</v>
      </c>
      <c r="B4993" s="13" t="s">
        <v>26</v>
      </c>
      <c r="C4993" s="13" t="s">
        <v>54</v>
      </c>
      <c r="D4993" s="13">
        <v>2012</v>
      </c>
      <c r="E4993" s="14">
        <f>data_filtered[[#This Row],[test_year]]-data_filtered[[#This Row],[model_year]]</f>
        <v>2</v>
      </c>
      <c r="F4993" s="13">
        <v>86</v>
      </c>
      <c r="G4993" s="13">
        <v>4</v>
      </c>
      <c r="H4993" s="13">
        <v>90</v>
      </c>
      <c r="I4993" s="13">
        <v>4.4444444444444398E-2</v>
      </c>
    </row>
    <row r="4994" spans="1:9" x14ac:dyDescent="0.35">
      <c r="A4994" s="14">
        <v>2015</v>
      </c>
      <c r="B4994" s="14" t="s">
        <v>42</v>
      </c>
      <c r="C4994" s="14" t="s">
        <v>96</v>
      </c>
      <c r="D4994" s="14">
        <v>2004</v>
      </c>
      <c r="E4994" s="14">
        <f>data_filtered[[#This Row],[test_year]]-data_filtered[[#This Row],[model_year]]</f>
        <v>11</v>
      </c>
      <c r="F4994" s="14">
        <v>86</v>
      </c>
      <c r="G4994" s="14">
        <v>4</v>
      </c>
      <c r="H4994" s="14">
        <v>90</v>
      </c>
      <c r="I4994" s="14">
        <v>4.4444444444444398E-2</v>
      </c>
    </row>
    <row r="4995" spans="1:9" x14ac:dyDescent="0.35">
      <c r="A4995" s="13">
        <v>2015</v>
      </c>
      <c r="B4995" s="13" t="s">
        <v>24</v>
      </c>
      <c r="C4995" s="13" t="s">
        <v>57</v>
      </c>
      <c r="D4995" s="13">
        <v>2010</v>
      </c>
      <c r="E4995" s="14">
        <f>data_filtered[[#This Row],[test_year]]-data_filtered[[#This Row],[model_year]]</f>
        <v>5</v>
      </c>
      <c r="F4995" s="13">
        <v>108</v>
      </c>
      <c r="G4995" s="13">
        <v>5</v>
      </c>
      <c r="H4995" s="13">
        <v>113</v>
      </c>
      <c r="I4995" s="13">
        <v>4.4247787610619503E-2</v>
      </c>
    </row>
    <row r="4996" spans="1:9" x14ac:dyDescent="0.35">
      <c r="A4996" s="14">
        <v>2017</v>
      </c>
      <c r="B4996" s="14" t="s">
        <v>33</v>
      </c>
      <c r="C4996" s="14" t="s">
        <v>55</v>
      </c>
      <c r="D4996" s="14">
        <v>2010</v>
      </c>
      <c r="E4996" s="14">
        <f>data_filtered[[#This Row],[test_year]]-data_filtered[[#This Row],[model_year]]</f>
        <v>7</v>
      </c>
      <c r="F4996" s="14">
        <v>108</v>
      </c>
      <c r="G4996" s="14">
        <v>5</v>
      </c>
      <c r="H4996" s="14">
        <v>113</v>
      </c>
      <c r="I4996" s="14">
        <v>4.4247787610619503E-2</v>
      </c>
    </row>
    <row r="4997" spans="1:9" x14ac:dyDescent="0.35">
      <c r="A4997" s="14">
        <v>2015</v>
      </c>
      <c r="B4997" s="14" t="s">
        <v>37</v>
      </c>
      <c r="C4997" s="14" t="s">
        <v>39</v>
      </c>
      <c r="D4997" s="14">
        <v>2012</v>
      </c>
      <c r="E4997" s="14">
        <f>data_filtered[[#This Row],[test_year]]-data_filtered[[#This Row],[model_year]]</f>
        <v>3</v>
      </c>
      <c r="F4997" s="14">
        <v>173</v>
      </c>
      <c r="G4997" s="14">
        <v>8</v>
      </c>
      <c r="H4997" s="14">
        <v>181</v>
      </c>
      <c r="I4997" s="14">
        <v>4.4198895027624301E-2</v>
      </c>
    </row>
    <row r="4998" spans="1:9" x14ac:dyDescent="0.35">
      <c r="A4998" s="13">
        <v>2017</v>
      </c>
      <c r="B4998" s="13" t="s">
        <v>26</v>
      </c>
      <c r="C4998" s="13" t="s">
        <v>78</v>
      </c>
      <c r="D4998" s="13">
        <v>2002</v>
      </c>
      <c r="E4998" s="14">
        <f>data_filtered[[#This Row],[test_year]]-data_filtered[[#This Row],[model_year]]</f>
        <v>15</v>
      </c>
      <c r="F4998" s="13">
        <v>130</v>
      </c>
      <c r="G4998" s="13">
        <v>6</v>
      </c>
      <c r="H4998" s="13">
        <v>136</v>
      </c>
      <c r="I4998" s="13">
        <v>4.4117647058823498E-2</v>
      </c>
    </row>
    <row r="4999" spans="1:9" x14ac:dyDescent="0.35">
      <c r="A4999" s="14">
        <v>2013</v>
      </c>
      <c r="B4999" s="14" t="s">
        <v>190</v>
      </c>
      <c r="C4999" s="14" t="s">
        <v>219</v>
      </c>
      <c r="D4999" s="14">
        <v>2007</v>
      </c>
      <c r="E4999" s="14">
        <f>data_filtered[[#This Row],[test_year]]-data_filtered[[#This Row],[model_year]]</f>
        <v>6</v>
      </c>
      <c r="F4999" s="14">
        <v>65</v>
      </c>
      <c r="G4999" s="14">
        <v>3</v>
      </c>
      <c r="H4999" s="14">
        <v>68</v>
      </c>
      <c r="I4999" s="14">
        <v>4.4117647058823498E-2</v>
      </c>
    </row>
    <row r="5000" spans="1:9" x14ac:dyDescent="0.35">
      <c r="A5000" s="14">
        <v>2014</v>
      </c>
      <c r="B5000" s="14" t="s">
        <v>52</v>
      </c>
      <c r="C5000" s="14" t="s">
        <v>62</v>
      </c>
      <c r="D5000" s="14">
        <v>2009</v>
      </c>
      <c r="E5000" s="14">
        <f>data_filtered[[#This Row],[test_year]]-data_filtered[[#This Row],[model_year]]</f>
        <v>5</v>
      </c>
      <c r="F5000" s="14">
        <v>65</v>
      </c>
      <c r="G5000" s="14">
        <v>3</v>
      </c>
      <c r="H5000" s="14">
        <v>68</v>
      </c>
      <c r="I5000" s="14">
        <v>4.4117647058823498E-2</v>
      </c>
    </row>
    <row r="5001" spans="1:9" x14ac:dyDescent="0.35">
      <c r="A5001" s="13">
        <v>2014</v>
      </c>
      <c r="B5001" s="13" t="s">
        <v>241</v>
      </c>
      <c r="C5001" s="13" t="s">
        <v>242</v>
      </c>
      <c r="D5001" s="13">
        <v>2009</v>
      </c>
      <c r="E5001" s="14">
        <f>data_filtered[[#This Row],[test_year]]-data_filtered[[#This Row],[model_year]]</f>
        <v>5</v>
      </c>
      <c r="F5001" s="13">
        <v>65</v>
      </c>
      <c r="G5001" s="13">
        <v>3</v>
      </c>
      <c r="H5001" s="13">
        <v>68</v>
      </c>
      <c r="I5001" s="13">
        <v>4.4117647058823498E-2</v>
      </c>
    </row>
    <row r="5002" spans="1:9" x14ac:dyDescent="0.35">
      <c r="A5002" s="13">
        <v>2015</v>
      </c>
      <c r="B5002" s="13" t="s">
        <v>52</v>
      </c>
      <c r="C5002" s="13" t="s">
        <v>108</v>
      </c>
      <c r="D5002" s="13">
        <v>2010</v>
      </c>
      <c r="E5002" s="14">
        <f>data_filtered[[#This Row],[test_year]]-data_filtered[[#This Row],[model_year]]</f>
        <v>5</v>
      </c>
      <c r="F5002" s="13">
        <v>65</v>
      </c>
      <c r="G5002" s="13">
        <v>3</v>
      </c>
      <c r="H5002" s="13">
        <v>68</v>
      </c>
      <c r="I5002" s="13">
        <v>4.4117647058823498E-2</v>
      </c>
    </row>
    <row r="5003" spans="1:9" x14ac:dyDescent="0.35">
      <c r="A5003" s="14">
        <v>2015</v>
      </c>
      <c r="B5003" s="14" t="s">
        <v>52</v>
      </c>
      <c r="C5003" s="14" t="s">
        <v>74</v>
      </c>
      <c r="D5003" s="14">
        <v>2009</v>
      </c>
      <c r="E5003" s="14">
        <f>data_filtered[[#This Row],[test_year]]-data_filtered[[#This Row],[model_year]]</f>
        <v>6</v>
      </c>
      <c r="F5003" s="14">
        <v>65</v>
      </c>
      <c r="G5003" s="14">
        <v>3</v>
      </c>
      <c r="H5003" s="14">
        <v>68</v>
      </c>
      <c r="I5003" s="14">
        <v>4.4117647058823498E-2</v>
      </c>
    </row>
    <row r="5004" spans="1:9" x14ac:dyDescent="0.35">
      <c r="A5004" s="14">
        <v>2015</v>
      </c>
      <c r="B5004" s="14" t="s">
        <v>67</v>
      </c>
      <c r="C5004" s="14" t="s">
        <v>297</v>
      </c>
      <c r="D5004" s="14">
        <v>2005</v>
      </c>
      <c r="E5004" s="14">
        <f>data_filtered[[#This Row],[test_year]]-data_filtered[[#This Row],[model_year]]</f>
        <v>10</v>
      </c>
      <c r="F5004" s="14">
        <v>65</v>
      </c>
      <c r="G5004" s="14">
        <v>3</v>
      </c>
      <c r="H5004" s="14">
        <v>68</v>
      </c>
      <c r="I5004" s="14">
        <v>4.4117647058823498E-2</v>
      </c>
    </row>
    <row r="5005" spans="1:9" x14ac:dyDescent="0.35">
      <c r="A5005" s="14">
        <v>2016</v>
      </c>
      <c r="B5005" s="14" t="s">
        <v>30</v>
      </c>
      <c r="C5005" s="14" t="s">
        <v>36</v>
      </c>
      <c r="D5005" s="14">
        <v>2016</v>
      </c>
      <c r="E5005" s="14">
        <f>data_filtered[[#This Row],[test_year]]-data_filtered[[#This Row],[model_year]]</f>
        <v>0</v>
      </c>
      <c r="F5005" s="14">
        <v>65</v>
      </c>
      <c r="G5005" s="14">
        <v>3</v>
      </c>
      <c r="H5005" s="14">
        <v>68</v>
      </c>
      <c r="I5005" s="14">
        <v>4.4117647058823498E-2</v>
      </c>
    </row>
    <row r="5006" spans="1:9" x14ac:dyDescent="0.35">
      <c r="A5006" s="13">
        <v>2016</v>
      </c>
      <c r="B5006" s="13" t="s">
        <v>30</v>
      </c>
      <c r="C5006" s="13" t="s">
        <v>75</v>
      </c>
      <c r="D5006" s="13">
        <v>2015</v>
      </c>
      <c r="E5006" s="14">
        <f>data_filtered[[#This Row],[test_year]]-data_filtered[[#This Row],[model_year]]</f>
        <v>1</v>
      </c>
      <c r="F5006" s="13">
        <v>65</v>
      </c>
      <c r="G5006" s="13">
        <v>3</v>
      </c>
      <c r="H5006" s="13">
        <v>68</v>
      </c>
      <c r="I5006" s="13">
        <v>4.4117647058823498E-2</v>
      </c>
    </row>
    <row r="5007" spans="1:9" x14ac:dyDescent="0.35">
      <c r="A5007" s="14">
        <v>2016</v>
      </c>
      <c r="B5007" s="14" t="s">
        <v>37</v>
      </c>
      <c r="C5007" s="14" t="s">
        <v>59</v>
      </c>
      <c r="D5007" s="14">
        <v>2014</v>
      </c>
      <c r="E5007" s="14">
        <f>data_filtered[[#This Row],[test_year]]-data_filtered[[#This Row],[model_year]]</f>
        <v>2</v>
      </c>
      <c r="F5007" s="14">
        <v>65</v>
      </c>
      <c r="G5007" s="14">
        <v>3</v>
      </c>
      <c r="H5007" s="14">
        <v>68</v>
      </c>
      <c r="I5007" s="14">
        <v>4.4117647058823498E-2</v>
      </c>
    </row>
    <row r="5008" spans="1:9" x14ac:dyDescent="0.35">
      <c r="A5008" s="13">
        <v>2017</v>
      </c>
      <c r="B5008" s="13" t="s">
        <v>42</v>
      </c>
      <c r="C5008" s="13" t="s">
        <v>182</v>
      </c>
      <c r="D5008" s="13">
        <v>2004</v>
      </c>
      <c r="E5008" s="14">
        <f>data_filtered[[#This Row],[test_year]]-data_filtered[[#This Row],[model_year]]</f>
        <v>13</v>
      </c>
      <c r="F5008" s="13">
        <v>65</v>
      </c>
      <c r="G5008" s="13">
        <v>3</v>
      </c>
      <c r="H5008" s="13">
        <v>68</v>
      </c>
      <c r="I5008" s="13">
        <v>4.4117647058823498E-2</v>
      </c>
    </row>
    <row r="5009" spans="1:9" x14ac:dyDescent="0.35">
      <c r="A5009" s="14">
        <v>2013</v>
      </c>
      <c r="B5009" s="14" t="s">
        <v>42</v>
      </c>
      <c r="C5009" s="14" t="s">
        <v>96</v>
      </c>
      <c r="D5009" s="14">
        <v>2003</v>
      </c>
      <c r="E5009" s="14">
        <f>data_filtered[[#This Row],[test_year]]-data_filtered[[#This Row],[model_year]]</f>
        <v>10</v>
      </c>
      <c r="F5009" s="14">
        <v>152</v>
      </c>
      <c r="G5009" s="14">
        <v>7</v>
      </c>
      <c r="H5009" s="14">
        <v>159</v>
      </c>
      <c r="I5009" s="14">
        <v>4.40251572327044E-2</v>
      </c>
    </row>
    <row r="5010" spans="1:9" x14ac:dyDescent="0.35">
      <c r="A5010" s="14">
        <v>2014</v>
      </c>
      <c r="B5010" s="14" t="s">
        <v>30</v>
      </c>
      <c r="C5010" s="14" t="s">
        <v>75</v>
      </c>
      <c r="D5010" s="14">
        <v>2000</v>
      </c>
      <c r="E5010" s="14">
        <f>data_filtered[[#This Row],[test_year]]-data_filtered[[#This Row],[model_year]]</f>
        <v>14</v>
      </c>
      <c r="F5010" s="14">
        <v>152</v>
      </c>
      <c r="G5010" s="14">
        <v>7</v>
      </c>
      <c r="H5010" s="14">
        <v>159</v>
      </c>
      <c r="I5010" s="14">
        <v>4.40251572327044E-2</v>
      </c>
    </row>
    <row r="5011" spans="1:9" x14ac:dyDescent="0.35">
      <c r="A5011" s="13">
        <v>2014</v>
      </c>
      <c r="B5011" s="13" t="s">
        <v>26</v>
      </c>
      <c r="C5011" s="13" t="s">
        <v>133</v>
      </c>
      <c r="D5011" s="13">
        <v>2004</v>
      </c>
      <c r="E5011" s="14">
        <f>data_filtered[[#This Row],[test_year]]-data_filtered[[#This Row],[model_year]]</f>
        <v>10</v>
      </c>
      <c r="F5011" s="13">
        <v>152</v>
      </c>
      <c r="G5011" s="13">
        <v>7</v>
      </c>
      <c r="H5011" s="13">
        <v>159</v>
      </c>
      <c r="I5011" s="13">
        <v>4.40251572327044E-2</v>
      </c>
    </row>
    <row r="5012" spans="1:9" x14ac:dyDescent="0.35">
      <c r="A5012" s="13">
        <v>2017</v>
      </c>
      <c r="B5012" s="13" t="s">
        <v>30</v>
      </c>
      <c r="C5012" s="13" t="s">
        <v>36</v>
      </c>
      <c r="D5012" s="13">
        <v>2011</v>
      </c>
      <c r="E5012" s="14">
        <f>data_filtered[[#This Row],[test_year]]-data_filtered[[#This Row],[model_year]]</f>
        <v>6</v>
      </c>
      <c r="F5012" s="13">
        <v>261</v>
      </c>
      <c r="G5012" s="13">
        <v>12</v>
      </c>
      <c r="H5012" s="13">
        <v>273</v>
      </c>
      <c r="I5012" s="13">
        <v>4.3956043956044001E-2</v>
      </c>
    </row>
    <row r="5013" spans="1:9" x14ac:dyDescent="0.35">
      <c r="A5013" s="14">
        <v>2015</v>
      </c>
      <c r="B5013" s="14" t="s">
        <v>24</v>
      </c>
      <c r="C5013" s="14" t="s">
        <v>101</v>
      </c>
      <c r="D5013" s="14">
        <v>2010</v>
      </c>
      <c r="E5013" s="14">
        <f>data_filtered[[#This Row],[test_year]]-data_filtered[[#This Row],[model_year]]</f>
        <v>5</v>
      </c>
      <c r="F5013" s="14">
        <v>174</v>
      </c>
      <c r="G5013" s="14">
        <v>8</v>
      </c>
      <c r="H5013" s="14">
        <v>182</v>
      </c>
      <c r="I5013" s="14">
        <v>4.3956043956044001E-2</v>
      </c>
    </row>
    <row r="5014" spans="1:9" x14ac:dyDescent="0.35">
      <c r="A5014" s="13">
        <v>2015</v>
      </c>
      <c r="B5014" s="13" t="s">
        <v>37</v>
      </c>
      <c r="C5014" s="13" t="s">
        <v>39</v>
      </c>
      <c r="D5014" s="13">
        <v>2007</v>
      </c>
      <c r="E5014" s="14">
        <f>data_filtered[[#This Row],[test_year]]-data_filtered[[#This Row],[model_year]]</f>
        <v>8</v>
      </c>
      <c r="F5014" s="13">
        <v>174</v>
      </c>
      <c r="G5014" s="13">
        <v>8</v>
      </c>
      <c r="H5014" s="13">
        <v>182</v>
      </c>
      <c r="I5014" s="13">
        <v>4.3956043956044001E-2</v>
      </c>
    </row>
    <row r="5015" spans="1:9" x14ac:dyDescent="0.35">
      <c r="A5015" s="13">
        <v>2014</v>
      </c>
      <c r="B5015" s="13" t="s">
        <v>42</v>
      </c>
      <c r="C5015" s="13" t="s">
        <v>112</v>
      </c>
      <c r="D5015" s="13">
        <v>2003</v>
      </c>
      <c r="E5015" s="14">
        <f>data_filtered[[#This Row],[test_year]]-data_filtered[[#This Row],[model_year]]</f>
        <v>11</v>
      </c>
      <c r="F5015" s="13">
        <v>87</v>
      </c>
      <c r="G5015" s="13">
        <v>4</v>
      </c>
      <c r="H5015" s="13">
        <v>91</v>
      </c>
      <c r="I5015" s="13">
        <v>4.3956043956044001E-2</v>
      </c>
    </row>
    <row r="5016" spans="1:9" x14ac:dyDescent="0.35">
      <c r="A5016" s="14">
        <v>2015</v>
      </c>
      <c r="B5016" s="14" t="s">
        <v>104</v>
      </c>
      <c r="C5016" s="14" t="s">
        <v>115</v>
      </c>
      <c r="D5016" s="14">
        <v>2005</v>
      </c>
      <c r="E5016" s="14">
        <f>data_filtered[[#This Row],[test_year]]-data_filtered[[#This Row],[model_year]]</f>
        <v>10</v>
      </c>
      <c r="F5016" s="14">
        <v>87</v>
      </c>
      <c r="G5016" s="14">
        <v>4</v>
      </c>
      <c r="H5016" s="14">
        <v>91</v>
      </c>
      <c r="I5016" s="14">
        <v>4.3956043956044001E-2</v>
      </c>
    </row>
    <row r="5017" spans="1:9" x14ac:dyDescent="0.35">
      <c r="A5017" s="13">
        <v>2013</v>
      </c>
      <c r="B5017" s="13" t="s">
        <v>26</v>
      </c>
      <c r="C5017" s="13" t="s">
        <v>110</v>
      </c>
      <c r="D5017" s="13">
        <v>2003</v>
      </c>
      <c r="E5017" s="14">
        <f>data_filtered[[#This Row],[test_year]]-data_filtered[[#This Row],[model_year]]</f>
        <v>10</v>
      </c>
      <c r="F5017" s="13">
        <v>109</v>
      </c>
      <c r="G5017" s="13">
        <v>5</v>
      </c>
      <c r="H5017" s="13">
        <v>114</v>
      </c>
      <c r="I5017" s="13">
        <v>4.3859649122807001E-2</v>
      </c>
    </row>
    <row r="5018" spans="1:9" x14ac:dyDescent="0.35">
      <c r="A5018" s="14">
        <v>2015</v>
      </c>
      <c r="B5018" s="14" t="s">
        <v>98</v>
      </c>
      <c r="C5018" s="14" t="s">
        <v>41</v>
      </c>
      <c r="D5018" s="14">
        <v>2007</v>
      </c>
      <c r="E5018" s="14">
        <f>data_filtered[[#This Row],[test_year]]-data_filtered[[#This Row],[model_year]]</f>
        <v>8</v>
      </c>
      <c r="F5018" s="14">
        <v>109</v>
      </c>
      <c r="G5018" s="14">
        <v>5</v>
      </c>
      <c r="H5018" s="14">
        <v>114</v>
      </c>
      <c r="I5018" s="14">
        <v>4.3859649122807001E-2</v>
      </c>
    </row>
    <row r="5019" spans="1:9" x14ac:dyDescent="0.35">
      <c r="A5019" s="14">
        <v>2017</v>
      </c>
      <c r="B5019" s="14" t="s">
        <v>24</v>
      </c>
      <c r="C5019" s="14" t="s">
        <v>29</v>
      </c>
      <c r="D5019" s="14">
        <v>2011</v>
      </c>
      <c r="E5019" s="14">
        <f>data_filtered[[#This Row],[test_year]]-data_filtered[[#This Row],[model_year]]</f>
        <v>6</v>
      </c>
      <c r="F5019" s="14">
        <v>175</v>
      </c>
      <c r="G5019" s="14">
        <v>8</v>
      </c>
      <c r="H5019" s="14">
        <v>183</v>
      </c>
      <c r="I5019" s="14">
        <v>4.3715846994535498E-2</v>
      </c>
    </row>
    <row r="5020" spans="1:9" x14ac:dyDescent="0.35">
      <c r="A5020" s="13">
        <v>2013</v>
      </c>
      <c r="B5020" s="13" t="s">
        <v>136</v>
      </c>
      <c r="C5020" s="13" t="s">
        <v>137</v>
      </c>
      <c r="D5020" s="13">
        <v>2004</v>
      </c>
      <c r="E5020" s="14">
        <f>data_filtered[[#This Row],[test_year]]-data_filtered[[#This Row],[model_year]]</f>
        <v>9</v>
      </c>
      <c r="F5020" s="13">
        <v>132</v>
      </c>
      <c r="G5020" s="13">
        <v>6</v>
      </c>
      <c r="H5020" s="13">
        <v>138</v>
      </c>
      <c r="I5020" s="13">
        <v>4.3478260869565202E-2</v>
      </c>
    </row>
    <row r="5021" spans="1:9" x14ac:dyDescent="0.35">
      <c r="A5021" s="14">
        <v>2014</v>
      </c>
      <c r="B5021" s="14" t="s">
        <v>67</v>
      </c>
      <c r="C5021" s="14" t="s">
        <v>123</v>
      </c>
      <c r="D5021" s="14">
        <v>2007</v>
      </c>
      <c r="E5021" s="14">
        <f>data_filtered[[#This Row],[test_year]]-data_filtered[[#This Row],[model_year]]</f>
        <v>7</v>
      </c>
      <c r="F5021" s="14">
        <v>110</v>
      </c>
      <c r="G5021" s="14">
        <v>5</v>
      </c>
      <c r="H5021" s="14">
        <v>115</v>
      </c>
      <c r="I5021" s="14">
        <v>4.3478260869565202E-2</v>
      </c>
    </row>
    <row r="5022" spans="1:9" x14ac:dyDescent="0.35">
      <c r="A5022" s="13">
        <v>2015</v>
      </c>
      <c r="B5022" s="13" t="s">
        <v>67</v>
      </c>
      <c r="C5022" s="13" t="s">
        <v>123</v>
      </c>
      <c r="D5022" s="13">
        <v>2007</v>
      </c>
      <c r="E5022" s="14">
        <f>data_filtered[[#This Row],[test_year]]-data_filtered[[#This Row],[model_year]]</f>
        <v>8</v>
      </c>
      <c r="F5022" s="13">
        <v>110</v>
      </c>
      <c r="G5022" s="13">
        <v>5</v>
      </c>
      <c r="H5022" s="13">
        <v>115</v>
      </c>
      <c r="I5022" s="13">
        <v>4.3478260869565202E-2</v>
      </c>
    </row>
    <row r="5023" spans="1:9" x14ac:dyDescent="0.35">
      <c r="A5023" s="13">
        <v>2017</v>
      </c>
      <c r="B5023" s="13" t="s">
        <v>33</v>
      </c>
      <c r="C5023" s="13" t="s">
        <v>86</v>
      </c>
      <c r="D5023" s="13">
        <v>2008</v>
      </c>
      <c r="E5023" s="14">
        <f>data_filtered[[#This Row],[test_year]]-data_filtered[[#This Row],[model_year]]</f>
        <v>9</v>
      </c>
      <c r="F5023" s="13">
        <v>110</v>
      </c>
      <c r="G5023" s="13">
        <v>5</v>
      </c>
      <c r="H5023" s="13">
        <v>115</v>
      </c>
      <c r="I5023" s="13">
        <v>4.3478260869565202E-2</v>
      </c>
    </row>
    <row r="5024" spans="1:9" x14ac:dyDescent="0.35">
      <c r="A5024" s="13">
        <v>2013</v>
      </c>
      <c r="B5024" s="13" t="s">
        <v>24</v>
      </c>
      <c r="C5024" s="13" t="s">
        <v>41</v>
      </c>
      <c r="D5024" s="13">
        <v>2010</v>
      </c>
      <c r="E5024" s="14">
        <f>data_filtered[[#This Row],[test_year]]-data_filtered[[#This Row],[model_year]]</f>
        <v>3</v>
      </c>
      <c r="F5024" s="13">
        <v>88</v>
      </c>
      <c r="G5024" s="13">
        <v>4</v>
      </c>
      <c r="H5024" s="13">
        <v>92</v>
      </c>
      <c r="I5024" s="13">
        <v>4.3478260869565202E-2</v>
      </c>
    </row>
    <row r="5025" spans="1:9" x14ac:dyDescent="0.35">
      <c r="A5025" s="14">
        <v>2014</v>
      </c>
      <c r="B5025" s="14" t="s">
        <v>52</v>
      </c>
      <c r="C5025" s="14" t="s">
        <v>91</v>
      </c>
      <c r="D5025" s="14">
        <v>2012</v>
      </c>
      <c r="E5025" s="14">
        <f>data_filtered[[#This Row],[test_year]]-data_filtered[[#This Row],[model_year]]</f>
        <v>2</v>
      </c>
      <c r="F5025" s="14">
        <v>88</v>
      </c>
      <c r="G5025" s="14">
        <v>4</v>
      </c>
      <c r="H5025" s="14">
        <v>92</v>
      </c>
      <c r="I5025" s="14">
        <v>4.3478260869565202E-2</v>
      </c>
    </row>
    <row r="5026" spans="1:9" x14ac:dyDescent="0.35">
      <c r="A5026" s="13">
        <v>2016</v>
      </c>
      <c r="B5026" s="13" t="s">
        <v>26</v>
      </c>
      <c r="C5026" s="13" t="s">
        <v>27</v>
      </c>
      <c r="D5026" s="13">
        <v>1994</v>
      </c>
      <c r="E5026" s="14">
        <f>data_filtered[[#This Row],[test_year]]-data_filtered[[#This Row],[model_year]]</f>
        <v>22</v>
      </c>
      <c r="F5026" s="13">
        <v>88</v>
      </c>
      <c r="G5026" s="13">
        <v>4</v>
      </c>
      <c r="H5026" s="13">
        <v>92</v>
      </c>
      <c r="I5026" s="13">
        <v>4.3478260869565202E-2</v>
      </c>
    </row>
    <row r="5027" spans="1:9" x14ac:dyDescent="0.35">
      <c r="A5027" s="13">
        <v>2017</v>
      </c>
      <c r="B5027" s="13" t="s">
        <v>92</v>
      </c>
      <c r="C5027" s="13" t="s">
        <v>218</v>
      </c>
      <c r="D5027" s="13">
        <v>2010</v>
      </c>
      <c r="E5027" s="14">
        <f>data_filtered[[#This Row],[test_year]]-data_filtered[[#This Row],[model_year]]</f>
        <v>7</v>
      </c>
      <c r="F5027" s="13">
        <v>88</v>
      </c>
      <c r="G5027" s="13">
        <v>4</v>
      </c>
      <c r="H5027" s="13">
        <v>92</v>
      </c>
      <c r="I5027" s="13">
        <v>4.3478260869565202E-2</v>
      </c>
    </row>
    <row r="5028" spans="1:9" x14ac:dyDescent="0.35">
      <c r="A5028" s="14">
        <v>2014</v>
      </c>
      <c r="B5028" s="14" t="s">
        <v>33</v>
      </c>
      <c r="C5028" s="14" t="s">
        <v>86</v>
      </c>
      <c r="D5028" s="14">
        <v>2007</v>
      </c>
      <c r="E5028" s="14">
        <f>data_filtered[[#This Row],[test_year]]-data_filtered[[#This Row],[model_year]]</f>
        <v>7</v>
      </c>
      <c r="F5028" s="14">
        <v>66</v>
      </c>
      <c r="G5028" s="14">
        <v>3</v>
      </c>
      <c r="H5028" s="14">
        <v>69</v>
      </c>
      <c r="I5028" s="14">
        <v>4.3478260869565202E-2</v>
      </c>
    </row>
    <row r="5029" spans="1:9" x14ac:dyDescent="0.35">
      <c r="A5029" s="13">
        <v>2016</v>
      </c>
      <c r="B5029" s="13" t="s">
        <v>26</v>
      </c>
      <c r="C5029" s="13" t="s">
        <v>223</v>
      </c>
      <c r="D5029" s="13">
        <v>2006</v>
      </c>
      <c r="E5029" s="14">
        <f>data_filtered[[#This Row],[test_year]]-data_filtered[[#This Row],[model_year]]</f>
        <v>10</v>
      </c>
      <c r="F5029" s="13">
        <v>66</v>
      </c>
      <c r="G5029" s="13">
        <v>3</v>
      </c>
      <c r="H5029" s="13">
        <v>69</v>
      </c>
      <c r="I5029" s="13">
        <v>4.3478260869565202E-2</v>
      </c>
    </row>
    <row r="5030" spans="1:9" x14ac:dyDescent="0.35">
      <c r="A5030" s="14">
        <v>2016</v>
      </c>
      <c r="B5030" s="14" t="s">
        <v>26</v>
      </c>
      <c r="C5030" s="14" t="s">
        <v>78</v>
      </c>
      <c r="D5030" s="14">
        <v>1998</v>
      </c>
      <c r="E5030" s="14">
        <f>data_filtered[[#This Row],[test_year]]-data_filtered[[#This Row],[model_year]]</f>
        <v>18</v>
      </c>
      <c r="F5030" s="14">
        <v>66</v>
      </c>
      <c r="G5030" s="14">
        <v>3</v>
      </c>
      <c r="H5030" s="14">
        <v>69</v>
      </c>
      <c r="I5030" s="14">
        <v>4.3478260869565202E-2</v>
      </c>
    </row>
    <row r="5031" spans="1:9" x14ac:dyDescent="0.35">
      <c r="A5031" s="14">
        <v>2017</v>
      </c>
      <c r="B5031" s="14" t="s">
        <v>52</v>
      </c>
      <c r="C5031" s="14" t="s">
        <v>74</v>
      </c>
      <c r="D5031" s="14">
        <v>2014</v>
      </c>
      <c r="E5031" s="14">
        <f>data_filtered[[#This Row],[test_year]]-data_filtered[[#This Row],[model_year]]</f>
        <v>3</v>
      </c>
      <c r="F5031" s="14">
        <v>66</v>
      </c>
      <c r="G5031" s="14">
        <v>3</v>
      </c>
      <c r="H5031" s="14">
        <v>69</v>
      </c>
      <c r="I5031" s="14">
        <v>4.3478260869565202E-2</v>
      </c>
    </row>
    <row r="5032" spans="1:9" x14ac:dyDescent="0.35">
      <c r="A5032" s="13">
        <v>2017</v>
      </c>
      <c r="B5032" s="13" t="s">
        <v>98</v>
      </c>
      <c r="C5032" s="13" t="s">
        <v>248</v>
      </c>
      <c r="D5032" s="13">
        <v>2011</v>
      </c>
      <c r="E5032" s="14">
        <f>data_filtered[[#This Row],[test_year]]-data_filtered[[#This Row],[model_year]]</f>
        <v>6</v>
      </c>
      <c r="F5032" s="13">
        <v>66</v>
      </c>
      <c r="G5032" s="13">
        <v>3</v>
      </c>
      <c r="H5032" s="13">
        <v>69</v>
      </c>
      <c r="I5032" s="13">
        <v>4.3478260869565202E-2</v>
      </c>
    </row>
    <row r="5033" spans="1:9" x14ac:dyDescent="0.35">
      <c r="A5033" s="14">
        <v>2014</v>
      </c>
      <c r="B5033" s="14" t="s">
        <v>24</v>
      </c>
      <c r="C5033" s="14" t="s">
        <v>71</v>
      </c>
      <c r="D5033" s="14">
        <v>2004</v>
      </c>
      <c r="E5033" s="14">
        <f>data_filtered[[#This Row],[test_year]]-data_filtered[[#This Row],[model_year]]</f>
        <v>10</v>
      </c>
      <c r="F5033" s="14">
        <v>177</v>
      </c>
      <c r="G5033" s="14">
        <v>8</v>
      </c>
      <c r="H5033" s="14">
        <v>185</v>
      </c>
      <c r="I5033" s="14">
        <v>4.3243243243243197E-2</v>
      </c>
    </row>
    <row r="5034" spans="1:9" x14ac:dyDescent="0.35">
      <c r="A5034" s="13">
        <v>2015</v>
      </c>
      <c r="B5034" s="13" t="s">
        <v>52</v>
      </c>
      <c r="C5034" s="13" t="s">
        <v>91</v>
      </c>
      <c r="D5034" s="13">
        <v>2014</v>
      </c>
      <c r="E5034" s="14">
        <f>data_filtered[[#This Row],[test_year]]-data_filtered[[#This Row],[model_year]]</f>
        <v>1</v>
      </c>
      <c r="F5034" s="13">
        <v>177</v>
      </c>
      <c r="G5034" s="13">
        <v>8</v>
      </c>
      <c r="H5034" s="13">
        <v>185</v>
      </c>
      <c r="I5034" s="13">
        <v>4.3243243243243197E-2</v>
      </c>
    </row>
    <row r="5035" spans="1:9" x14ac:dyDescent="0.35">
      <c r="A5035" s="14">
        <v>2013</v>
      </c>
      <c r="B5035" s="14" t="s">
        <v>67</v>
      </c>
      <c r="C5035" s="14" t="s">
        <v>123</v>
      </c>
      <c r="D5035" s="14">
        <v>2012</v>
      </c>
      <c r="E5035" s="14">
        <f>data_filtered[[#This Row],[test_year]]-data_filtered[[#This Row],[model_year]]</f>
        <v>1</v>
      </c>
      <c r="F5035" s="14">
        <v>111</v>
      </c>
      <c r="G5035" s="14">
        <v>5</v>
      </c>
      <c r="H5035" s="14">
        <v>116</v>
      </c>
      <c r="I5035" s="14">
        <v>4.31034482758621E-2</v>
      </c>
    </row>
    <row r="5036" spans="1:9" x14ac:dyDescent="0.35">
      <c r="A5036" s="14">
        <v>2015</v>
      </c>
      <c r="B5036" s="14" t="s">
        <v>24</v>
      </c>
      <c r="C5036" s="14" t="s">
        <v>29</v>
      </c>
      <c r="D5036" s="14">
        <v>2015</v>
      </c>
      <c r="E5036" s="14">
        <f>data_filtered[[#This Row],[test_year]]-data_filtered[[#This Row],[model_year]]</f>
        <v>0</v>
      </c>
      <c r="F5036" s="14">
        <v>111</v>
      </c>
      <c r="G5036" s="14">
        <v>5</v>
      </c>
      <c r="H5036" s="14">
        <v>116</v>
      </c>
      <c r="I5036" s="14">
        <v>4.31034482758621E-2</v>
      </c>
    </row>
    <row r="5037" spans="1:9" x14ac:dyDescent="0.35">
      <c r="A5037" s="13">
        <v>2013</v>
      </c>
      <c r="B5037" s="13" t="s">
        <v>30</v>
      </c>
      <c r="C5037" s="13" t="s">
        <v>31</v>
      </c>
      <c r="D5037" s="13">
        <v>2011</v>
      </c>
      <c r="E5037" s="14">
        <f>data_filtered[[#This Row],[test_year]]-data_filtered[[#This Row],[model_year]]</f>
        <v>2</v>
      </c>
      <c r="F5037" s="13">
        <v>89</v>
      </c>
      <c r="G5037" s="13">
        <v>4</v>
      </c>
      <c r="H5037" s="13">
        <v>93</v>
      </c>
      <c r="I5037" s="13">
        <v>4.3010752688172102E-2</v>
      </c>
    </row>
    <row r="5038" spans="1:9" x14ac:dyDescent="0.35">
      <c r="A5038" s="14">
        <v>2014</v>
      </c>
      <c r="B5038" s="14" t="s">
        <v>26</v>
      </c>
      <c r="C5038" s="14" t="s">
        <v>88</v>
      </c>
      <c r="D5038" s="14">
        <v>1996</v>
      </c>
      <c r="E5038" s="14">
        <f>data_filtered[[#This Row],[test_year]]-data_filtered[[#This Row],[model_year]]</f>
        <v>18</v>
      </c>
      <c r="F5038" s="14">
        <v>89</v>
      </c>
      <c r="G5038" s="14">
        <v>4</v>
      </c>
      <c r="H5038" s="14">
        <v>93</v>
      </c>
      <c r="I5038" s="14">
        <v>4.3010752688172102E-2</v>
      </c>
    </row>
    <row r="5039" spans="1:9" x14ac:dyDescent="0.35">
      <c r="A5039" s="14">
        <v>2014</v>
      </c>
      <c r="B5039" s="14" t="s">
        <v>26</v>
      </c>
      <c r="C5039" s="14" t="s">
        <v>110</v>
      </c>
      <c r="D5039" s="14">
        <v>2000</v>
      </c>
      <c r="E5039" s="14">
        <f>data_filtered[[#This Row],[test_year]]-data_filtered[[#This Row],[model_year]]</f>
        <v>14</v>
      </c>
      <c r="F5039" s="14">
        <v>89</v>
      </c>
      <c r="G5039" s="14">
        <v>4</v>
      </c>
      <c r="H5039" s="14">
        <v>93</v>
      </c>
      <c r="I5039" s="14">
        <v>4.3010752688172102E-2</v>
      </c>
    </row>
    <row r="5040" spans="1:9" x14ac:dyDescent="0.35">
      <c r="A5040" s="14">
        <v>2017</v>
      </c>
      <c r="B5040" s="14" t="s">
        <v>24</v>
      </c>
      <c r="C5040" s="14" t="s">
        <v>49</v>
      </c>
      <c r="D5040" s="14">
        <v>2008</v>
      </c>
      <c r="E5040" s="14">
        <f>data_filtered[[#This Row],[test_year]]-data_filtered[[#This Row],[model_year]]</f>
        <v>9</v>
      </c>
      <c r="F5040" s="14">
        <v>89</v>
      </c>
      <c r="G5040" s="14">
        <v>4</v>
      </c>
      <c r="H5040" s="14">
        <v>93</v>
      </c>
      <c r="I5040" s="14">
        <v>4.3010752688172102E-2</v>
      </c>
    </row>
    <row r="5041" spans="1:9" x14ac:dyDescent="0.35">
      <c r="A5041" s="14">
        <v>2017</v>
      </c>
      <c r="B5041" s="14" t="s">
        <v>26</v>
      </c>
      <c r="C5041" s="14" t="s">
        <v>111</v>
      </c>
      <c r="D5041" s="14">
        <v>2000</v>
      </c>
      <c r="E5041" s="14">
        <f>data_filtered[[#This Row],[test_year]]-data_filtered[[#This Row],[model_year]]</f>
        <v>17</v>
      </c>
      <c r="F5041" s="14">
        <v>89</v>
      </c>
      <c r="G5041" s="14">
        <v>4</v>
      </c>
      <c r="H5041" s="14">
        <v>93</v>
      </c>
      <c r="I5041" s="14">
        <v>4.3010752688172102E-2</v>
      </c>
    </row>
    <row r="5042" spans="1:9" x14ac:dyDescent="0.35">
      <c r="A5042" s="13">
        <v>2013</v>
      </c>
      <c r="B5042" s="13" t="s">
        <v>37</v>
      </c>
      <c r="C5042" s="13" t="s">
        <v>39</v>
      </c>
      <c r="D5042" s="13">
        <v>2011</v>
      </c>
      <c r="E5042" s="14">
        <f>data_filtered[[#This Row],[test_year]]-data_filtered[[#This Row],[model_year]]</f>
        <v>2</v>
      </c>
      <c r="F5042" s="13">
        <v>201</v>
      </c>
      <c r="G5042" s="13">
        <v>9</v>
      </c>
      <c r="H5042" s="13">
        <v>210</v>
      </c>
      <c r="I5042" s="13">
        <v>4.2857142857142899E-2</v>
      </c>
    </row>
    <row r="5043" spans="1:9" x14ac:dyDescent="0.35">
      <c r="A5043" s="13">
        <v>2013</v>
      </c>
      <c r="B5043" s="13" t="s">
        <v>52</v>
      </c>
      <c r="C5043" s="13" t="s">
        <v>150</v>
      </c>
      <c r="D5043" s="13">
        <v>2006</v>
      </c>
      <c r="E5043" s="14">
        <f>data_filtered[[#This Row],[test_year]]-data_filtered[[#This Row],[model_year]]</f>
        <v>7</v>
      </c>
      <c r="F5043" s="13">
        <v>134</v>
      </c>
      <c r="G5043" s="13">
        <v>6</v>
      </c>
      <c r="H5043" s="13">
        <v>140</v>
      </c>
      <c r="I5043" s="13">
        <v>4.2857142857142899E-2</v>
      </c>
    </row>
    <row r="5044" spans="1:9" x14ac:dyDescent="0.35">
      <c r="A5044" s="13">
        <v>2014</v>
      </c>
      <c r="B5044" s="13" t="s">
        <v>106</v>
      </c>
      <c r="C5044" s="13" t="s">
        <v>107</v>
      </c>
      <c r="D5044" s="13">
        <v>2011</v>
      </c>
      <c r="E5044" s="14">
        <f>data_filtered[[#This Row],[test_year]]-data_filtered[[#This Row],[model_year]]</f>
        <v>3</v>
      </c>
      <c r="F5044" s="13">
        <v>67</v>
      </c>
      <c r="G5044" s="13">
        <v>3</v>
      </c>
      <c r="H5044" s="13">
        <v>70</v>
      </c>
      <c r="I5044" s="13">
        <v>4.2857142857142899E-2</v>
      </c>
    </row>
    <row r="5045" spans="1:9" x14ac:dyDescent="0.35">
      <c r="A5045" s="13">
        <v>2014</v>
      </c>
      <c r="B5045" s="13" t="s">
        <v>33</v>
      </c>
      <c r="C5045" s="13" t="s">
        <v>216</v>
      </c>
      <c r="D5045" s="13">
        <v>2008</v>
      </c>
      <c r="E5045" s="14">
        <f>data_filtered[[#This Row],[test_year]]-data_filtered[[#This Row],[model_year]]</f>
        <v>6</v>
      </c>
      <c r="F5045" s="13">
        <v>67</v>
      </c>
      <c r="G5045" s="13">
        <v>3</v>
      </c>
      <c r="H5045" s="13">
        <v>70</v>
      </c>
      <c r="I5045" s="13">
        <v>4.2857142857142899E-2</v>
      </c>
    </row>
    <row r="5046" spans="1:9" x14ac:dyDescent="0.35">
      <c r="A5046" s="14">
        <v>2014</v>
      </c>
      <c r="B5046" s="14" t="s">
        <v>33</v>
      </c>
      <c r="C5046" s="14" t="s">
        <v>235</v>
      </c>
      <c r="D5046" s="14">
        <v>2006</v>
      </c>
      <c r="E5046" s="14">
        <f>data_filtered[[#This Row],[test_year]]-data_filtered[[#This Row],[model_year]]</f>
        <v>8</v>
      </c>
      <c r="F5046" s="14">
        <v>67</v>
      </c>
      <c r="G5046" s="14">
        <v>3</v>
      </c>
      <c r="H5046" s="14">
        <v>70</v>
      </c>
      <c r="I5046" s="14">
        <v>4.2857142857142899E-2</v>
      </c>
    </row>
    <row r="5047" spans="1:9" x14ac:dyDescent="0.35">
      <c r="A5047" s="14">
        <v>2015</v>
      </c>
      <c r="B5047" s="14" t="s">
        <v>52</v>
      </c>
      <c r="C5047" s="14" t="s">
        <v>83</v>
      </c>
      <c r="D5047" s="14">
        <v>2010</v>
      </c>
      <c r="E5047" s="14">
        <f>data_filtered[[#This Row],[test_year]]-data_filtered[[#This Row],[model_year]]</f>
        <v>5</v>
      </c>
      <c r="F5047" s="14">
        <v>67</v>
      </c>
      <c r="G5047" s="14">
        <v>3</v>
      </c>
      <c r="H5047" s="14">
        <v>70</v>
      </c>
      <c r="I5047" s="14">
        <v>4.2857142857142899E-2</v>
      </c>
    </row>
    <row r="5048" spans="1:9" x14ac:dyDescent="0.35">
      <c r="A5048" s="13">
        <v>2015</v>
      </c>
      <c r="B5048" s="13" t="s">
        <v>52</v>
      </c>
      <c r="C5048" s="13" t="s">
        <v>83</v>
      </c>
      <c r="D5048" s="13">
        <v>2013</v>
      </c>
      <c r="E5048" s="14">
        <f>data_filtered[[#This Row],[test_year]]-data_filtered[[#This Row],[model_year]]</f>
        <v>2</v>
      </c>
      <c r="F5048" s="13">
        <v>67</v>
      </c>
      <c r="G5048" s="13">
        <v>3</v>
      </c>
      <c r="H5048" s="13">
        <v>70</v>
      </c>
      <c r="I5048" s="13">
        <v>4.2857142857142899E-2</v>
      </c>
    </row>
    <row r="5049" spans="1:9" x14ac:dyDescent="0.35">
      <c r="A5049" s="14">
        <v>2016</v>
      </c>
      <c r="B5049" s="14" t="s">
        <v>37</v>
      </c>
      <c r="C5049" s="14" t="s">
        <v>197</v>
      </c>
      <c r="D5049" s="14">
        <v>2006</v>
      </c>
      <c r="E5049" s="14">
        <f>data_filtered[[#This Row],[test_year]]-data_filtered[[#This Row],[model_year]]</f>
        <v>10</v>
      </c>
      <c r="F5049" s="14">
        <v>67</v>
      </c>
      <c r="G5049" s="14">
        <v>3</v>
      </c>
      <c r="H5049" s="14">
        <v>70</v>
      </c>
      <c r="I5049" s="14">
        <v>4.2857142857142899E-2</v>
      </c>
    </row>
    <row r="5050" spans="1:9" x14ac:dyDescent="0.35">
      <c r="A5050" s="14">
        <v>2016</v>
      </c>
      <c r="B5050" s="14" t="s">
        <v>67</v>
      </c>
      <c r="C5050" s="14" t="s">
        <v>77</v>
      </c>
      <c r="D5050" s="14">
        <v>2013</v>
      </c>
      <c r="E5050" s="14">
        <f>data_filtered[[#This Row],[test_year]]-data_filtered[[#This Row],[model_year]]</f>
        <v>3</v>
      </c>
      <c r="F5050" s="14">
        <v>67</v>
      </c>
      <c r="G5050" s="14">
        <v>3</v>
      </c>
      <c r="H5050" s="14">
        <v>70</v>
      </c>
      <c r="I5050" s="14">
        <v>4.2857142857142899E-2</v>
      </c>
    </row>
    <row r="5051" spans="1:9" x14ac:dyDescent="0.35">
      <c r="A5051" s="13">
        <v>2016</v>
      </c>
      <c r="B5051" s="13" t="s">
        <v>26</v>
      </c>
      <c r="C5051" s="13" t="s">
        <v>133</v>
      </c>
      <c r="D5051" s="13">
        <v>2007</v>
      </c>
      <c r="E5051" s="14">
        <f>data_filtered[[#This Row],[test_year]]-data_filtered[[#This Row],[model_year]]</f>
        <v>9</v>
      </c>
      <c r="F5051" s="13">
        <v>67</v>
      </c>
      <c r="G5051" s="13">
        <v>3</v>
      </c>
      <c r="H5051" s="13">
        <v>70</v>
      </c>
      <c r="I5051" s="13">
        <v>4.2857142857142899E-2</v>
      </c>
    </row>
    <row r="5052" spans="1:9" x14ac:dyDescent="0.35">
      <c r="A5052" s="14">
        <v>2017</v>
      </c>
      <c r="B5052" s="14" t="s">
        <v>30</v>
      </c>
      <c r="C5052" s="14" t="s">
        <v>47</v>
      </c>
      <c r="D5052" s="14">
        <v>2011</v>
      </c>
      <c r="E5052" s="14">
        <f>data_filtered[[#This Row],[test_year]]-data_filtered[[#This Row],[model_year]]</f>
        <v>6</v>
      </c>
      <c r="F5052" s="14">
        <v>67</v>
      </c>
      <c r="G5052" s="14">
        <v>3</v>
      </c>
      <c r="H5052" s="14">
        <v>70</v>
      </c>
      <c r="I5052" s="14">
        <v>4.2857142857142899E-2</v>
      </c>
    </row>
    <row r="5053" spans="1:9" x14ac:dyDescent="0.35">
      <c r="A5053" s="13">
        <v>2017</v>
      </c>
      <c r="B5053" s="13" t="s">
        <v>104</v>
      </c>
      <c r="C5053" s="13" t="s">
        <v>105</v>
      </c>
      <c r="D5053" s="13">
        <v>2004</v>
      </c>
      <c r="E5053" s="14">
        <f>data_filtered[[#This Row],[test_year]]-data_filtered[[#This Row],[model_year]]</f>
        <v>13</v>
      </c>
      <c r="F5053" s="13">
        <v>67</v>
      </c>
      <c r="G5053" s="13">
        <v>3</v>
      </c>
      <c r="H5053" s="13">
        <v>70</v>
      </c>
      <c r="I5053" s="13">
        <v>4.2857142857142899E-2</v>
      </c>
    </row>
    <row r="5054" spans="1:9" x14ac:dyDescent="0.35">
      <c r="A5054" s="13">
        <v>2013</v>
      </c>
      <c r="B5054" s="13" t="s">
        <v>98</v>
      </c>
      <c r="C5054" s="13" t="s">
        <v>41</v>
      </c>
      <c r="D5054" s="13">
        <v>2007</v>
      </c>
      <c r="E5054" s="14">
        <f>data_filtered[[#This Row],[test_year]]-data_filtered[[#This Row],[model_year]]</f>
        <v>6</v>
      </c>
      <c r="F5054" s="13">
        <v>112</v>
      </c>
      <c r="G5054" s="13">
        <v>5</v>
      </c>
      <c r="H5054" s="13">
        <v>117</v>
      </c>
      <c r="I5054" s="13">
        <v>4.2735042735042701E-2</v>
      </c>
    </row>
    <row r="5055" spans="1:9" x14ac:dyDescent="0.35">
      <c r="A5055" s="13">
        <v>2014</v>
      </c>
      <c r="B5055" s="13" t="s">
        <v>24</v>
      </c>
      <c r="C5055" s="13" t="s">
        <v>57</v>
      </c>
      <c r="D5055" s="13">
        <v>2009</v>
      </c>
      <c r="E5055" s="14">
        <f>data_filtered[[#This Row],[test_year]]-data_filtered[[#This Row],[model_year]]</f>
        <v>5</v>
      </c>
      <c r="F5055" s="13">
        <v>112</v>
      </c>
      <c r="G5055" s="13">
        <v>5</v>
      </c>
      <c r="H5055" s="13">
        <v>117</v>
      </c>
      <c r="I5055" s="13">
        <v>4.2735042735042701E-2</v>
      </c>
    </row>
    <row r="5056" spans="1:9" x14ac:dyDescent="0.35">
      <c r="A5056" s="13">
        <v>2015</v>
      </c>
      <c r="B5056" s="13" t="s">
        <v>24</v>
      </c>
      <c r="C5056" s="13" t="s">
        <v>29</v>
      </c>
      <c r="D5056" s="13">
        <v>2014</v>
      </c>
      <c r="E5056" s="14">
        <f>data_filtered[[#This Row],[test_year]]-data_filtered[[#This Row],[model_year]]</f>
        <v>1</v>
      </c>
      <c r="F5056" s="13">
        <v>112</v>
      </c>
      <c r="G5056" s="13">
        <v>5</v>
      </c>
      <c r="H5056" s="13">
        <v>117</v>
      </c>
      <c r="I5056" s="13">
        <v>4.2735042735042701E-2</v>
      </c>
    </row>
    <row r="5057" spans="1:9" x14ac:dyDescent="0.35">
      <c r="A5057" s="14">
        <v>2017</v>
      </c>
      <c r="B5057" s="14" t="s">
        <v>26</v>
      </c>
      <c r="C5057" s="14" t="s">
        <v>27</v>
      </c>
      <c r="D5057" s="14">
        <v>2013</v>
      </c>
      <c r="E5057" s="14">
        <f>data_filtered[[#This Row],[test_year]]-data_filtered[[#This Row],[model_year]]</f>
        <v>4</v>
      </c>
      <c r="F5057" s="14">
        <v>112</v>
      </c>
      <c r="G5057" s="14">
        <v>5</v>
      </c>
      <c r="H5057" s="14">
        <v>117</v>
      </c>
      <c r="I5057" s="14">
        <v>4.2735042735042701E-2</v>
      </c>
    </row>
    <row r="5058" spans="1:9" x14ac:dyDescent="0.35">
      <c r="A5058" s="14">
        <v>2016</v>
      </c>
      <c r="B5058" s="14" t="s">
        <v>30</v>
      </c>
      <c r="C5058" s="14" t="s">
        <v>31</v>
      </c>
      <c r="D5058" s="14">
        <v>2006</v>
      </c>
      <c r="E5058" s="14">
        <f>data_filtered[[#This Row],[test_year]]-data_filtered[[#This Row],[model_year]]</f>
        <v>10</v>
      </c>
      <c r="F5058" s="14">
        <v>314</v>
      </c>
      <c r="G5058" s="14">
        <v>14</v>
      </c>
      <c r="H5058" s="14">
        <v>328</v>
      </c>
      <c r="I5058" s="14">
        <v>4.2682926829268303E-2</v>
      </c>
    </row>
    <row r="5059" spans="1:9" x14ac:dyDescent="0.35">
      <c r="A5059" s="13">
        <v>2013</v>
      </c>
      <c r="B5059" s="13" t="s">
        <v>30</v>
      </c>
      <c r="C5059" s="13" t="s">
        <v>48</v>
      </c>
      <c r="D5059" s="13">
        <v>2005</v>
      </c>
      <c r="E5059" s="14">
        <f>data_filtered[[#This Row],[test_year]]-data_filtered[[#This Row],[model_year]]</f>
        <v>8</v>
      </c>
      <c r="F5059" s="13">
        <v>202</v>
      </c>
      <c r="G5059" s="13">
        <v>9</v>
      </c>
      <c r="H5059" s="13">
        <v>211</v>
      </c>
      <c r="I5059" s="13">
        <v>4.2654028436019002E-2</v>
      </c>
    </row>
    <row r="5060" spans="1:9" x14ac:dyDescent="0.35">
      <c r="A5060" s="14">
        <v>2013</v>
      </c>
      <c r="B5060" s="14" t="s">
        <v>30</v>
      </c>
      <c r="C5060" s="14" t="s">
        <v>44</v>
      </c>
      <c r="D5060" s="14">
        <v>2008</v>
      </c>
      <c r="E5060" s="14">
        <f>data_filtered[[#This Row],[test_year]]-data_filtered[[#This Row],[model_year]]</f>
        <v>5</v>
      </c>
      <c r="F5060" s="14">
        <v>202</v>
      </c>
      <c r="G5060" s="14">
        <v>9</v>
      </c>
      <c r="H5060" s="14">
        <v>211</v>
      </c>
      <c r="I5060" s="14">
        <v>4.2654028436019002E-2</v>
      </c>
    </row>
    <row r="5061" spans="1:9" x14ac:dyDescent="0.35">
      <c r="A5061" s="13">
        <v>2014</v>
      </c>
      <c r="B5061" s="13" t="s">
        <v>26</v>
      </c>
      <c r="C5061" s="13" t="s">
        <v>100</v>
      </c>
      <c r="D5061" s="13">
        <v>2007</v>
      </c>
      <c r="E5061" s="14">
        <f>data_filtered[[#This Row],[test_year]]-data_filtered[[#This Row],[model_year]]</f>
        <v>7</v>
      </c>
      <c r="F5061" s="13">
        <v>135</v>
      </c>
      <c r="G5061" s="13">
        <v>6</v>
      </c>
      <c r="H5061" s="13">
        <v>141</v>
      </c>
      <c r="I5061" s="13">
        <v>4.2553191489361701E-2</v>
      </c>
    </row>
    <row r="5062" spans="1:9" x14ac:dyDescent="0.35">
      <c r="A5062" s="14">
        <v>2013</v>
      </c>
      <c r="B5062" s="14" t="s">
        <v>153</v>
      </c>
      <c r="C5062" s="14" t="s">
        <v>154</v>
      </c>
      <c r="D5062" s="14">
        <v>2005</v>
      </c>
      <c r="E5062" s="14">
        <f>data_filtered[[#This Row],[test_year]]-data_filtered[[#This Row],[model_year]]</f>
        <v>8</v>
      </c>
      <c r="F5062" s="14">
        <v>90</v>
      </c>
      <c r="G5062" s="14">
        <v>4</v>
      </c>
      <c r="H5062" s="14">
        <v>94</v>
      </c>
      <c r="I5062" s="14">
        <v>4.2553191489361701E-2</v>
      </c>
    </row>
    <row r="5063" spans="1:9" x14ac:dyDescent="0.35">
      <c r="A5063" s="13">
        <v>2013</v>
      </c>
      <c r="B5063" s="13" t="s">
        <v>26</v>
      </c>
      <c r="C5063" s="13" t="s">
        <v>111</v>
      </c>
      <c r="D5063" s="13">
        <v>2002</v>
      </c>
      <c r="E5063" s="14">
        <f>data_filtered[[#This Row],[test_year]]-data_filtered[[#This Row],[model_year]]</f>
        <v>11</v>
      </c>
      <c r="F5063" s="13">
        <v>90</v>
      </c>
      <c r="G5063" s="13">
        <v>4</v>
      </c>
      <c r="H5063" s="13">
        <v>94</v>
      </c>
      <c r="I5063" s="13">
        <v>4.2553191489361701E-2</v>
      </c>
    </row>
    <row r="5064" spans="1:9" x14ac:dyDescent="0.35">
      <c r="A5064" s="13">
        <v>2014</v>
      </c>
      <c r="B5064" s="13" t="s">
        <v>24</v>
      </c>
      <c r="C5064" s="13" t="s">
        <v>155</v>
      </c>
      <c r="D5064" s="13">
        <v>2010</v>
      </c>
      <c r="E5064" s="14">
        <f>data_filtered[[#This Row],[test_year]]-data_filtered[[#This Row],[model_year]]</f>
        <v>4</v>
      </c>
      <c r="F5064" s="13">
        <v>90</v>
      </c>
      <c r="G5064" s="13">
        <v>4</v>
      </c>
      <c r="H5064" s="13">
        <v>94</v>
      </c>
      <c r="I5064" s="13">
        <v>4.2553191489361701E-2</v>
      </c>
    </row>
    <row r="5065" spans="1:9" x14ac:dyDescent="0.35">
      <c r="A5065" s="13">
        <v>2014</v>
      </c>
      <c r="B5065" s="13" t="s">
        <v>58</v>
      </c>
      <c r="C5065" s="13" t="s">
        <v>142</v>
      </c>
      <c r="D5065" s="13">
        <v>2007</v>
      </c>
      <c r="E5065" s="14">
        <f>data_filtered[[#This Row],[test_year]]-data_filtered[[#This Row],[model_year]]</f>
        <v>7</v>
      </c>
      <c r="F5065" s="13">
        <v>90</v>
      </c>
      <c r="G5065" s="13">
        <v>4</v>
      </c>
      <c r="H5065" s="13">
        <v>94</v>
      </c>
      <c r="I5065" s="13">
        <v>4.2553191489361701E-2</v>
      </c>
    </row>
    <row r="5066" spans="1:9" x14ac:dyDescent="0.35">
      <c r="A5066" s="13">
        <v>2014</v>
      </c>
      <c r="B5066" s="13" t="s">
        <v>30</v>
      </c>
      <c r="C5066" s="13" t="s">
        <v>51</v>
      </c>
      <c r="D5066" s="13">
        <v>2007</v>
      </c>
      <c r="E5066" s="14">
        <f>data_filtered[[#This Row],[test_year]]-data_filtered[[#This Row],[model_year]]</f>
        <v>7</v>
      </c>
      <c r="F5066" s="13">
        <v>90</v>
      </c>
      <c r="G5066" s="13">
        <v>4</v>
      </c>
      <c r="H5066" s="13">
        <v>94</v>
      </c>
      <c r="I5066" s="13">
        <v>4.2553191489361701E-2</v>
      </c>
    </row>
    <row r="5067" spans="1:9" x14ac:dyDescent="0.35">
      <c r="A5067" s="14">
        <v>2014</v>
      </c>
      <c r="B5067" s="14" t="s">
        <v>42</v>
      </c>
      <c r="C5067" s="14" t="s">
        <v>182</v>
      </c>
      <c r="D5067" s="14">
        <v>2004</v>
      </c>
      <c r="E5067" s="14">
        <f>data_filtered[[#This Row],[test_year]]-data_filtered[[#This Row],[model_year]]</f>
        <v>10</v>
      </c>
      <c r="F5067" s="14">
        <v>90</v>
      </c>
      <c r="G5067" s="14">
        <v>4</v>
      </c>
      <c r="H5067" s="14">
        <v>94</v>
      </c>
      <c r="I5067" s="14">
        <v>4.2553191489361701E-2</v>
      </c>
    </row>
    <row r="5068" spans="1:9" x14ac:dyDescent="0.35">
      <c r="A5068" s="13">
        <v>2014</v>
      </c>
      <c r="B5068" s="13" t="s">
        <v>128</v>
      </c>
      <c r="C5068" s="13" t="s">
        <v>129</v>
      </c>
      <c r="D5068" s="13">
        <v>2010</v>
      </c>
      <c r="E5068" s="14">
        <f>data_filtered[[#This Row],[test_year]]-data_filtered[[#This Row],[model_year]]</f>
        <v>4</v>
      </c>
      <c r="F5068" s="13">
        <v>90</v>
      </c>
      <c r="G5068" s="13">
        <v>4</v>
      </c>
      <c r="H5068" s="13">
        <v>94</v>
      </c>
      <c r="I5068" s="13">
        <v>4.2553191489361701E-2</v>
      </c>
    </row>
    <row r="5069" spans="1:9" x14ac:dyDescent="0.35">
      <c r="A5069" s="14">
        <v>2016</v>
      </c>
      <c r="B5069" s="14" t="s">
        <v>26</v>
      </c>
      <c r="C5069" s="14" t="s">
        <v>78</v>
      </c>
      <c r="D5069" s="14">
        <v>2009</v>
      </c>
      <c r="E5069" s="14">
        <f>data_filtered[[#This Row],[test_year]]-data_filtered[[#This Row],[model_year]]</f>
        <v>7</v>
      </c>
      <c r="F5069" s="14">
        <v>90</v>
      </c>
      <c r="G5069" s="14">
        <v>4</v>
      </c>
      <c r="H5069" s="14">
        <v>94</v>
      </c>
      <c r="I5069" s="14">
        <v>4.2553191489361701E-2</v>
      </c>
    </row>
    <row r="5070" spans="1:9" x14ac:dyDescent="0.35">
      <c r="A5070" s="14">
        <v>2015</v>
      </c>
      <c r="B5070" s="14" t="s">
        <v>30</v>
      </c>
      <c r="C5070" s="14" t="s">
        <v>48</v>
      </c>
      <c r="D5070" s="14">
        <v>2011</v>
      </c>
      <c r="E5070" s="14">
        <f>data_filtered[[#This Row],[test_year]]-data_filtered[[#This Row],[model_year]]</f>
        <v>4</v>
      </c>
      <c r="F5070" s="14">
        <v>203</v>
      </c>
      <c r="G5070" s="14">
        <v>9</v>
      </c>
      <c r="H5070" s="14">
        <v>212</v>
      </c>
      <c r="I5070" s="14">
        <v>4.2452830188679201E-2</v>
      </c>
    </row>
    <row r="5071" spans="1:9" x14ac:dyDescent="0.35">
      <c r="A5071" s="13">
        <v>2015</v>
      </c>
      <c r="B5071" s="13" t="s">
        <v>30</v>
      </c>
      <c r="C5071" s="13" t="s">
        <v>48</v>
      </c>
      <c r="D5071" s="13">
        <v>2013</v>
      </c>
      <c r="E5071" s="14">
        <f>data_filtered[[#This Row],[test_year]]-data_filtered[[#This Row],[model_year]]</f>
        <v>2</v>
      </c>
      <c r="F5071" s="13">
        <v>203</v>
      </c>
      <c r="G5071" s="13">
        <v>9</v>
      </c>
      <c r="H5071" s="13">
        <v>212</v>
      </c>
      <c r="I5071" s="13">
        <v>4.2452830188679201E-2</v>
      </c>
    </row>
    <row r="5072" spans="1:9" x14ac:dyDescent="0.35">
      <c r="A5072" s="14">
        <v>2015</v>
      </c>
      <c r="B5072" s="14" t="s">
        <v>30</v>
      </c>
      <c r="C5072" s="14" t="s">
        <v>56</v>
      </c>
      <c r="D5072" s="14">
        <v>2014</v>
      </c>
      <c r="E5072" s="14">
        <f>data_filtered[[#This Row],[test_year]]-data_filtered[[#This Row],[model_year]]</f>
        <v>1</v>
      </c>
      <c r="F5072" s="14">
        <v>203</v>
      </c>
      <c r="G5072" s="14">
        <v>9</v>
      </c>
      <c r="H5072" s="14">
        <v>212</v>
      </c>
      <c r="I5072" s="14">
        <v>4.2452830188679201E-2</v>
      </c>
    </row>
    <row r="5073" spans="1:9" x14ac:dyDescent="0.35">
      <c r="A5073" s="13">
        <v>2017</v>
      </c>
      <c r="B5073" s="13" t="s">
        <v>33</v>
      </c>
      <c r="C5073" s="13" t="s">
        <v>34</v>
      </c>
      <c r="D5073" s="13">
        <v>2011</v>
      </c>
      <c r="E5073" s="14">
        <f>data_filtered[[#This Row],[test_year]]-data_filtered[[#This Row],[model_year]]</f>
        <v>6</v>
      </c>
      <c r="F5073" s="13">
        <v>203</v>
      </c>
      <c r="G5073" s="13">
        <v>9</v>
      </c>
      <c r="H5073" s="13">
        <v>212</v>
      </c>
      <c r="I5073" s="13">
        <v>4.2452830188679201E-2</v>
      </c>
    </row>
    <row r="5074" spans="1:9" x14ac:dyDescent="0.35">
      <c r="A5074" s="14">
        <v>2017</v>
      </c>
      <c r="B5074" s="14" t="s">
        <v>42</v>
      </c>
      <c r="C5074" s="14" t="s">
        <v>43</v>
      </c>
      <c r="D5074" s="14">
        <v>2015</v>
      </c>
      <c r="E5074" s="14">
        <f>data_filtered[[#This Row],[test_year]]-data_filtered[[#This Row],[model_year]]</f>
        <v>2</v>
      </c>
      <c r="F5074" s="14">
        <v>158</v>
      </c>
      <c r="G5074" s="14">
        <v>7</v>
      </c>
      <c r="H5074" s="14">
        <v>165</v>
      </c>
      <c r="I5074" s="14">
        <v>4.2424242424242399E-2</v>
      </c>
    </row>
    <row r="5075" spans="1:9" x14ac:dyDescent="0.35">
      <c r="A5075" s="13">
        <v>2016</v>
      </c>
      <c r="B5075" s="13" t="s">
        <v>30</v>
      </c>
      <c r="C5075" s="13" t="s">
        <v>44</v>
      </c>
      <c r="D5075" s="13">
        <v>2007</v>
      </c>
      <c r="E5075" s="14">
        <f>data_filtered[[#This Row],[test_year]]-data_filtered[[#This Row],[model_year]]</f>
        <v>9</v>
      </c>
      <c r="F5075" s="13">
        <v>113</v>
      </c>
      <c r="G5075" s="13">
        <v>5</v>
      </c>
      <c r="H5075" s="13">
        <v>118</v>
      </c>
      <c r="I5075" s="13">
        <v>4.2372881355932202E-2</v>
      </c>
    </row>
    <row r="5076" spans="1:9" x14ac:dyDescent="0.35">
      <c r="A5076" s="13">
        <v>2017</v>
      </c>
      <c r="B5076" s="13" t="s">
        <v>52</v>
      </c>
      <c r="C5076" s="13" t="s">
        <v>62</v>
      </c>
      <c r="D5076" s="13">
        <v>2014</v>
      </c>
      <c r="E5076" s="14">
        <f>data_filtered[[#This Row],[test_year]]-data_filtered[[#This Row],[model_year]]</f>
        <v>3</v>
      </c>
      <c r="F5076" s="13">
        <v>113</v>
      </c>
      <c r="G5076" s="13">
        <v>5</v>
      </c>
      <c r="H5076" s="13">
        <v>118</v>
      </c>
      <c r="I5076" s="13">
        <v>4.2372881355932202E-2</v>
      </c>
    </row>
    <row r="5077" spans="1:9" x14ac:dyDescent="0.35">
      <c r="A5077" s="14">
        <v>2014</v>
      </c>
      <c r="B5077" s="14" t="s">
        <v>30</v>
      </c>
      <c r="C5077" s="14" t="s">
        <v>36</v>
      </c>
      <c r="D5077" s="14">
        <v>2010</v>
      </c>
      <c r="E5077" s="14">
        <f>data_filtered[[#This Row],[test_year]]-data_filtered[[#This Row],[model_year]]</f>
        <v>4</v>
      </c>
      <c r="F5077" s="14">
        <v>272</v>
      </c>
      <c r="G5077" s="14">
        <v>12</v>
      </c>
      <c r="H5077" s="14">
        <v>284</v>
      </c>
      <c r="I5077" s="14">
        <v>4.2253521126760597E-2</v>
      </c>
    </row>
    <row r="5078" spans="1:9" x14ac:dyDescent="0.35">
      <c r="A5078" s="13">
        <v>2016</v>
      </c>
      <c r="B5078" s="13" t="s">
        <v>30</v>
      </c>
      <c r="C5078" s="13" t="s">
        <v>44</v>
      </c>
      <c r="D5078" s="13">
        <v>2006</v>
      </c>
      <c r="E5078" s="14">
        <f>data_filtered[[#This Row],[test_year]]-data_filtered[[#This Row],[model_year]]</f>
        <v>10</v>
      </c>
      <c r="F5078" s="13">
        <v>136</v>
      </c>
      <c r="G5078" s="13">
        <v>6</v>
      </c>
      <c r="H5078" s="13">
        <v>142</v>
      </c>
      <c r="I5078" s="13">
        <v>4.2253521126760597E-2</v>
      </c>
    </row>
    <row r="5079" spans="1:9" x14ac:dyDescent="0.35">
      <c r="A5079" s="13">
        <v>2013</v>
      </c>
      <c r="B5079" s="13" t="s">
        <v>24</v>
      </c>
      <c r="C5079" s="13" t="s">
        <v>155</v>
      </c>
      <c r="D5079" s="13">
        <v>2006</v>
      </c>
      <c r="E5079" s="14">
        <f>data_filtered[[#This Row],[test_year]]-data_filtered[[#This Row],[model_year]]</f>
        <v>7</v>
      </c>
      <c r="F5079" s="13">
        <v>68</v>
      </c>
      <c r="G5079" s="13">
        <v>3</v>
      </c>
      <c r="H5079" s="13">
        <v>71</v>
      </c>
      <c r="I5079" s="13">
        <v>4.2253521126760597E-2</v>
      </c>
    </row>
    <row r="5080" spans="1:9" x14ac:dyDescent="0.35">
      <c r="A5080" s="14">
        <v>2014</v>
      </c>
      <c r="B5080" s="14" t="s">
        <v>30</v>
      </c>
      <c r="C5080" s="14" t="s">
        <v>51</v>
      </c>
      <c r="D5080" s="14">
        <v>2009</v>
      </c>
      <c r="E5080" s="14">
        <f>data_filtered[[#This Row],[test_year]]-data_filtered[[#This Row],[model_year]]</f>
        <v>5</v>
      </c>
      <c r="F5080" s="14">
        <v>68</v>
      </c>
      <c r="G5080" s="14">
        <v>3</v>
      </c>
      <c r="H5080" s="14">
        <v>71</v>
      </c>
      <c r="I5080" s="14">
        <v>4.2253521126760597E-2</v>
      </c>
    </row>
    <row r="5081" spans="1:9" x14ac:dyDescent="0.35">
      <c r="A5081" s="14">
        <v>2014</v>
      </c>
      <c r="B5081" s="14" t="s">
        <v>33</v>
      </c>
      <c r="C5081" s="14" t="s">
        <v>254</v>
      </c>
      <c r="D5081" s="14">
        <v>2006</v>
      </c>
      <c r="E5081" s="14">
        <f>data_filtered[[#This Row],[test_year]]-data_filtered[[#This Row],[model_year]]</f>
        <v>8</v>
      </c>
      <c r="F5081" s="14">
        <v>68</v>
      </c>
      <c r="G5081" s="14">
        <v>3</v>
      </c>
      <c r="H5081" s="14">
        <v>71</v>
      </c>
      <c r="I5081" s="14">
        <v>4.2253521126760597E-2</v>
      </c>
    </row>
    <row r="5082" spans="1:9" x14ac:dyDescent="0.35">
      <c r="A5082" s="14">
        <v>2016</v>
      </c>
      <c r="B5082" s="14" t="s">
        <v>98</v>
      </c>
      <c r="C5082" s="14" t="s">
        <v>249</v>
      </c>
      <c r="D5082" s="14">
        <v>2013</v>
      </c>
      <c r="E5082" s="14">
        <f>data_filtered[[#This Row],[test_year]]-data_filtered[[#This Row],[model_year]]</f>
        <v>3</v>
      </c>
      <c r="F5082" s="14">
        <v>68</v>
      </c>
      <c r="G5082" s="14">
        <v>3</v>
      </c>
      <c r="H5082" s="14">
        <v>71</v>
      </c>
      <c r="I5082" s="14">
        <v>4.2253521126760597E-2</v>
      </c>
    </row>
    <row r="5083" spans="1:9" x14ac:dyDescent="0.35">
      <c r="A5083" s="14">
        <v>2017</v>
      </c>
      <c r="B5083" s="14" t="s">
        <v>190</v>
      </c>
      <c r="C5083" s="14" t="s">
        <v>219</v>
      </c>
      <c r="D5083" s="14">
        <v>2008</v>
      </c>
      <c r="E5083" s="14">
        <f>data_filtered[[#This Row],[test_year]]-data_filtered[[#This Row],[model_year]]</f>
        <v>9</v>
      </c>
      <c r="F5083" s="14">
        <v>68</v>
      </c>
      <c r="G5083" s="14">
        <v>3</v>
      </c>
      <c r="H5083" s="14">
        <v>71</v>
      </c>
      <c r="I5083" s="14">
        <v>4.2253521126760597E-2</v>
      </c>
    </row>
    <row r="5084" spans="1:9" x14ac:dyDescent="0.35">
      <c r="A5084" s="14">
        <v>2014</v>
      </c>
      <c r="B5084" s="14" t="s">
        <v>58</v>
      </c>
      <c r="C5084" s="14" t="s">
        <v>64</v>
      </c>
      <c r="D5084" s="14">
        <v>2006</v>
      </c>
      <c r="E5084" s="14">
        <f>data_filtered[[#This Row],[test_year]]-data_filtered[[#This Row],[model_year]]</f>
        <v>8</v>
      </c>
      <c r="F5084" s="14">
        <v>182</v>
      </c>
      <c r="G5084" s="14">
        <v>8</v>
      </c>
      <c r="H5084" s="14">
        <v>190</v>
      </c>
      <c r="I5084" s="14">
        <v>4.2105263157894701E-2</v>
      </c>
    </row>
    <row r="5085" spans="1:9" x14ac:dyDescent="0.35">
      <c r="A5085" s="13">
        <v>2014</v>
      </c>
      <c r="B5085" s="13" t="s">
        <v>24</v>
      </c>
      <c r="C5085" s="13" t="s">
        <v>188</v>
      </c>
      <c r="D5085" s="13">
        <v>2007</v>
      </c>
      <c r="E5085" s="14">
        <f>data_filtered[[#This Row],[test_year]]-data_filtered[[#This Row],[model_year]]</f>
        <v>7</v>
      </c>
      <c r="F5085" s="13">
        <v>91</v>
      </c>
      <c r="G5085" s="13">
        <v>4</v>
      </c>
      <c r="H5085" s="13">
        <v>95</v>
      </c>
      <c r="I5085" s="13">
        <v>4.2105263157894701E-2</v>
      </c>
    </row>
    <row r="5086" spans="1:9" x14ac:dyDescent="0.35">
      <c r="A5086" s="13">
        <v>2015</v>
      </c>
      <c r="B5086" s="13" t="s">
        <v>67</v>
      </c>
      <c r="C5086" s="13" t="s">
        <v>123</v>
      </c>
      <c r="D5086" s="13">
        <v>2003</v>
      </c>
      <c r="E5086" s="14">
        <f>data_filtered[[#This Row],[test_year]]-data_filtered[[#This Row],[model_year]]</f>
        <v>12</v>
      </c>
      <c r="F5086" s="13">
        <v>91</v>
      </c>
      <c r="G5086" s="13">
        <v>4</v>
      </c>
      <c r="H5086" s="13">
        <v>95</v>
      </c>
      <c r="I5086" s="13">
        <v>4.2105263157894701E-2</v>
      </c>
    </row>
    <row r="5087" spans="1:9" x14ac:dyDescent="0.35">
      <c r="A5087" s="14">
        <v>2015</v>
      </c>
      <c r="B5087" s="14" t="s">
        <v>26</v>
      </c>
      <c r="C5087" s="14" t="s">
        <v>176</v>
      </c>
      <c r="D5087" s="14">
        <v>2007</v>
      </c>
      <c r="E5087" s="14">
        <f>data_filtered[[#This Row],[test_year]]-data_filtered[[#This Row],[model_year]]</f>
        <v>8</v>
      </c>
      <c r="F5087" s="14">
        <v>91</v>
      </c>
      <c r="G5087" s="14">
        <v>4</v>
      </c>
      <c r="H5087" s="14">
        <v>95</v>
      </c>
      <c r="I5087" s="14">
        <v>4.2105263157894701E-2</v>
      </c>
    </row>
    <row r="5088" spans="1:9" x14ac:dyDescent="0.35">
      <c r="A5088" s="13">
        <v>2016</v>
      </c>
      <c r="B5088" s="13" t="s">
        <v>24</v>
      </c>
      <c r="C5088" s="13" t="s">
        <v>169</v>
      </c>
      <c r="D5088" s="13">
        <v>2006</v>
      </c>
      <c r="E5088" s="14">
        <f>data_filtered[[#This Row],[test_year]]-data_filtered[[#This Row],[model_year]]</f>
        <v>10</v>
      </c>
      <c r="F5088" s="13">
        <v>91</v>
      </c>
      <c r="G5088" s="13">
        <v>4</v>
      </c>
      <c r="H5088" s="13">
        <v>95</v>
      </c>
      <c r="I5088" s="13">
        <v>4.2105263157894701E-2</v>
      </c>
    </row>
    <row r="5089" spans="1:9" x14ac:dyDescent="0.35">
      <c r="A5089" s="14">
        <v>2017</v>
      </c>
      <c r="B5089" s="14" t="s">
        <v>67</v>
      </c>
      <c r="C5089" s="14" t="s">
        <v>139</v>
      </c>
      <c r="D5089" s="14">
        <v>2012</v>
      </c>
      <c r="E5089" s="14">
        <f>data_filtered[[#This Row],[test_year]]-data_filtered[[#This Row],[model_year]]</f>
        <v>5</v>
      </c>
      <c r="F5089" s="14">
        <v>91</v>
      </c>
      <c r="G5089" s="14">
        <v>4</v>
      </c>
      <c r="H5089" s="14">
        <v>95</v>
      </c>
      <c r="I5089" s="14">
        <v>4.2105263157894701E-2</v>
      </c>
    </row>
    <row r="5090" spans="1:9" x14ac:dyDescent="0.35">
      <c r="A5090" s="13">
        <v>2017</v>
      </c>
      <c r="B5090" s="13" t="s">
        <v>26</v>
      </c>
      <c r="C5090" s="13" t="s">
        <v>54</v>
      </c>
      <c r="D5090" s="13">
        <v>2013</v>
      </c>
      <c r="E5090" s="14">
        <f>data_filtered[[#This Row],[test_year]]-data_filtered[[#This Row],[model_year]]</f>
        <v>4</v>
      </c>
      <c r="F5090" s="13">
        <v>91</v>
      </c>
      <c r="G5090" s="13">
        <v>4</v>
      </c>
      <c r="H5090" s="13">
        <v>95</v>
      </c>
      <c r="I5090" s="13">
        <v>4.2105263157894701E-2</v>
      </c>
    </row>
    <row r="5091" spans="1:9" x14ac:dyDescent="0.35">
      <c r="A5091" s="13">
        <v>2014</v>
      </c>
      <c r="B5091" s="13" t="s">
        <v>24</v>
      </c>
      <c r="C5091" s="13" t="s">
        <v>169</v>
      </c>
      <c r="D5091" s="13">
        <v>2006</v>
      </c>
      <c r="E5091" s="14">
        <f>data_filtered[[#This Row],[test_year]]-data_filtered[[#This Row],[model_year]]</f>
        <v>8</v>
      </c>
      <c r="F5091" s="13">
        <v>114</v>
      </c>
      <c r="G5091" s="13">
        <v>5</v>
      </c>
      <c r="H5091" s="13">
        <v>119</v>
      </c>
      <c r="I5091" s="13">
        <v>4.20168067226891E-2</v>
      </c>
    </row>
    <row r="5092" spans="1:9" x14ac:dyDescent="0.35">
      <c r="A5092" s="14">
        <v>2014</v>
      </c>
      <c r="B5092" s="14" t="s">
        <v>136</v>
      </c>
      <c r="C5092" s="14" t="s">
        <v>137</v>
      </c>
      <c r="D5092" s="14">
        <v>2005</v>
      </c>
      <c r="E5092" s="14">
        <f>data_filtered[[#This Row],[test_year]]-data_filtered[[#This Row],[model_year]]</f>
        <v>9</v>
      </c>
      <c r="F5092" s="14">
        <v>114</v>
      </c>
      <c r="G5092" s="14">
        <v>5</v>
      </c>
      <c r="H5092" s="14">
        <v>119</v>
      </c>
      <c r="I5092" s="14">
        <v>4.20168067226891E-2</v>
      </c>
    </row>
    <row r="5093" spans="1:9" x14ac:dyDescent="0.35">
      <c r="A5093" s="13">
        <v>2015</v>
      </c>
      <c r="B5093" s="13" t="s">
        <v>33</v>
      </c>
      <c r="C5093" s="13" t="s">
        <v>34</v>
      </c>
      <c r="D5093" s="13">
        <v>2015</v>
      </c>
      <c r="E5093" s="14">
        <f>data_filtered[[#This Row],[test_year]]-data_filtered[[#This Row],[model_year]]</f>
        <v>0</v>
      </c>
      <c r="F5093" s="13">
        <v>114</v>
      </c>
      <c r="G5093" s="13">
        <v>5</v>
      </c>
      <c r="H5093" s="13">
        <v>119</v>
      </c>
      <c r="I5093" s="13">
        <v>4.20168067226891E-2</v>
      </c>
    </row>
    <row r="5094" spans="1:9" x14ac:dyDescent="0.35">
      <c r="A5094" s="13">
        <v>2015</v>
      </c>
      <c r="B5094" s="13" t="s">
        <v>128</v>
      </c>
      <c r="C5094" s="13" t="s">
        <v>129</v>
      </c>
      <c r="D5094" s="13">
        <v>2012</v>
      </c>
      <c r="E5094" s="14">
        <f>data_filtered[[#This Row],[test_year]]-data_filtered[[#This Row],[model_year]]</f>
        <v>3</v>
      </c>
      <c r="F5094" s="13">
        <v>114</v>
      </c>
      <c r="G5094" s="13">
        <v>5</v>
      </c>
      <c r="H5094" s="13">
        <v>119</v>
      </c>
      <c r="I5094" s="13">
        <v>4.20168067226891E-2</v>
      </c>
    </row>
    <row r="5095" spans="1:9" x14ac:dyDescent="0.35">
      <c r="A5095" s="14">
        <v>2016</v>
      </c>
      <c r="B5095" s="14" t="s">
        <v>30</v>
      </c>
      <c r="C5095" s="14" t="s">
        <v>48</v>
      </c>
      <c r="D5095" s="14">
        <v>2006</v>
      </c>
      <c r="E5095" s="14">
        <f>data_filtered[[#This Row],[test_year]]-data_filtered[[#This Row],[model_year]]</f>
        <v>10</v>
      </c>
      <c r="F5095" s="14">
        <v>137</v>
      </c>
      <c r="G5095" s="14">
        <v>6</v>
      </c>
      <c r="H5095" s="14">
        <v>143</v>
      </c>
      <c r="I5095" s="14">
        <v>4.1958041958042001E-2</v>
      </c>
    </row>
    <row r="5096" spans="1:9" x14ac:dyDescent="0.35">
      <c r="A5096" s="14">
        <v>2016</v>
      </c>
      <c r="B5096" s="14" t="s">
        <v>30</v>
      </c>
      <c r="C5096" s="14" t="s">
        <v>44</v>
      </c>
      <c r="D5096" s="14">
        <v>2008</v>
      </c>
      <c r="E5096" s="14">
        <f>data_filtered[[#This Row],[test_year]]-data_filtered[[#This Row],[model_year]]</f>
        <v>8</v>
      </c>
      <c r="F5096" s="14">
        <v>160</v>
      </c>
      <c r="G5096" s="14">
        <v>7</v>
      </c>
      <c r="H5096" s="14">
        <v>167</v>
      </c>
      <c r="I5096" s="14">
        <v>4.1916167664670698E-2</v>
      </c>
    </row>
    <row r="5097" spans="1:9" x14ac:dyDescent="0.35">
      <c r="A5097" s="13">
        <v>2016</v>
      </c>
      <c r="B5097" s="13" t="s">
        <v>42</v>
      </c>
      <c r="C5097" s="13" t="s">
        <v>73</v>
      </c>
      <c r="D5097" s="13">
        <v>2007</v>
      </c>
      <c r="E5097" s="14">
        <f>data_filtered[[#This Row],[test_year]]-data_filtered[[#This Row],[model_year]]</f>
        <v>9</v>
      </c>
      <c r="F5097" s="13">
        <v>138</v>
      </c>
      <c r="G5097" s="13">
        <v>6</v>
      </c>
      <c r="H5097" s="13">
        <v>144</v>
      </c>
      <c r="I5097" s="13">
        <v>4.1666666666666699E-2</v>
      </c>
    </row>
    <row r="5098" spans="1:9" x14ac:dyDescent="0.35">
      <c r="A5098" s="13">
        <v>2014</v>
      </c>
      <c r="B5098" s="13" t="s">
        <v>42</v>
      </c>
      <c r="C5098" s="13" t="s">
        <v>96</v>
      </c>
      <c r="D5098" s="13">
        <v>2004</v>
      </c>
      <c r="E5098" s="14">
        <f>data_filtered[[#This Row],[test_year]]-data_filtered[[#This Row],[model_year]]</f>
        <v>10</v>
      </c>
      <c r="F5098" s="13">
        <v>115</v>
      </c>
      <c r="G5098" s="13">
        <v>5</v>
      </c>
      <c r="H5098" s="13">
        <v>120</v>
      </c>
      <c r="I5098" s="13">
        <v>4.1666666666666699E-2</v>
      </c>
    </row>
    <row r="5099" spans="1:9" x14ac:dyDescent="0.35">
      <c r="A5099" s="14">
        <v>2015</v>
      </c>
      <c r="B5099" s="14" t="s">
        <v>92</v>
      </c>
      <c r="C5099" s="14" t="s">
        <v>167</v>
      </c>
      <c r="D5099" s="14">
        <v>2008</v>
      </c>
      <c r="E5099" s="14">
        <f>data_filtered[[#This Row],[test_year]]-data_filtered[[#This Row],[model_year]]</f>
        <v>7</v>
      </c>
      <c r="F5099" s="14">
        <v>92</v>
      </c>
      <c r="G5099" s="14">
        <v>4</v>
      </c>
      <c r="H5099" s="14">
        <v>96</v>
      </c>
      <c r="I5099" s="14">
        <v>4.1666666666666699E-2</v>
      </c>
    </row>
    <row r="5100" spans="1:9" x14ac:dyDescent="0.35">
      <c r="A5100" s="13">
        <v>2017</v>
      </c>
      <c r="B5100" s="13" t="s">
        <v>104</v>
      </c>
      <c r="C5100" s="13" t="s">
        <v>115</v>
      </c>
      <c r="D5100" s="13">
        <v>2004</v>
      </c>
      <c r="E5100" s="14">
        <f>data_filtered[[#This Row],[test_year]]-data_filtered[[#This Row],[model_year]]</f>
        <v>13</v>
      </c>
      <c r="F5100" s="13">
        <v>92</v>
      </c>
      <c r="G5100" s="13">
        <v>4</v>
      </c>
      <c r="H5100" s="13">
        <v>96</v>
      </c>
      <c r="I5100" s="13">
        <v>4.1666666666666699E-2</v>
      </c>
    </row>
    <row r="5101" spans="1:9" x14ac:dyDescent="0.35">
      <c r="A5101" s="14">
        <v>2013</v>
      </c>
      <c r="B5101" s="14" t="s">
        <v>92</v>
      </c>
      <c r="C5101" s="14" t="s">
        <v>149</v>
      </c>
      <c r="D5101" s="14">
        <v>2012</v>
      </c>
      <c r="E5101" s="14">
        <f>data_filtered[[#This Row],[test_year]]-data_filtered[[#This Row],[model_year]]</f>
        <v>1</v>
      </c>
      <c r="F5101" s="14">
        <v>69</v>
      </c>
      <c r="G5101" s="14">
        <v>3</v>
      </c>
      <c r="H5101" s="14">
        <v>72</v>
      </c>
      <c r="I5101" s="14">
        <v>4.1666666666666699E-2</v>
      </c>
    </row>
    <row r="5102" spans="1:9" x14ac:dyDescent="0.35">
      <c r="A5102" s="14">
        <v>2014</v>
      </c>
      <c r="B5102" s="14" t="s">
        <v>24</v>
      </c>
      <c r="C5102" s="14" t="s">
        <v>238</v>
      </c>
      <c r="D5102" s="14">
        <v>2005</v>
      </c>
      <c r="E5102" s="14">
        <f>data_filtered[[#This Row],[test_year]]-data_filtered[[#This Row],[model_year]]</f>
        <v>9</v>
      </c>
      <c r="F5102" s="14">
        <v>69</v>
      </c>
      <c r="G5102" s="14">
        <v>3</v>
      </c>
      <c r="H5102" s="14">
        <v>72</v>
      </c>
      <c r="I5102" s="14">
        <v>4.1666666666666699E-2</v>
      </c>
    </row>
    <row r="5103" spans="1:9" x14ac:dyDescent="0.35">
      <c r="A5103" s="13">
        <v>2014</v>
      </c>
      <c r="B5103" s="13" t="s">
        <v>52</v>
      </c>
      <c r="C5103" s="13" t="s">
        <v>165</v>
      </c>
      <c r="D5103" s="13">
        <v>2006</v>
      </c>
      <c r="E5103" s="14">
        <f>data_filtered[[#This Row],[test_year]]-data_filtered[[#This Row],[model_year]]</f>
        <v>8</v>
      </c>
      <c r="F5103" s="13">
        <v>69</v>
      </c>
      <c r="G5103" s="13">
        <v>3</v>
      </c>
      <c r="H5103" s="13">
        <v>72</v>
      </c>
      <c r="I5103" s="13">
        <v>4.1666666666666699E-2</v>
      </c>
    </row>
    <row r="5104" spans="1:9" x14ac:dyDescent="0.35">
      <c r="A5104" s="13">
        <v>2014</v>
      </c>
      <c r="B5104" s="13" t="s">
        <v>42</v>
      </c>
      <c r="C5104" s="13" t="s">
        <v>263</v>
      </c>
      <c r="D5104" s="13">
        <v>2004</v>
      </c>
      <c r="E5104" s="14">
        <f>data_filtered[[#This Row],[test_year]]-data_filtered[[#This Row],[model_year]]</f>
        <v>10</v>
      </c>
      <c r="F5104" s="13">
        <v>69</v>
      </c>
      <c r="G5104" s="13">
        <v>3</v>
      </c>
      <c r="H5104" s="13">
        <v>72</v>
      </c>
      <c r="I5104" s="13">
        <v>4.1666666666666699E-2</v>
      </c>
    </row>
    <row r="5105" spans="1:9" x14ac:dyDescent="0.35">
      <c r="A5105" s="13">
        <v>2014</v>
      </c>
      <c r="B5105" s="13" t="s">
        <v>26</v>
      </c>
      <c r="C5105" s="13" t="s">
        <v>111</v>
      </c>
      <c r="D5105" s="13">
        <v>2012</v>
      </c>
      <c r="E5105" s="14">
        <f>data_filtered[[#This Row],[test_year]]-data_filtered[[#This Row],[model_year]]</f>
        <v>2</v>
      </c>
      <c r="F5105" s="13">
        <v>69</v>
      </c>
      <c r="G5105" s="13">
        <v>3</v>
      </c>
      <c r="H5105" s="13">
        <v>72</v>
      </c>
      <c r="I5105" s="13">
        <v>4.1666666666666699E-2</v>
      </c>
    </row>
    <row r="5106" spans="1:9" x14ac:dyDescent="0.35">
      <c r="A5106" s="14">
        <v>2015</v>
      </c>
      <c r="B5106" s="14" t="s">
        <v>24</v>
      </c>
      <c r="C5106" s="14" t="s">
        <v>41</v>
      </c>
      <c r="D5106" s="14">
        <v>2013</v>
      </c>
      <c r="E5106" s="14">
        <f>data_filtered[[#This Row],[test_year]]-data_filtered[[#This Row],[model_year]]</f>
        <v>2</v>
      </c>
      <c r="F5106" s="14">
        <v>69</v>
      </c>
      <c r="G5106" s="14">
        <v>3</v>
      </c>
      <c r="H5106" s="14">
        <v>72</v>
      </c>
      <c r="I5106" s="14">
        <v>4.1666666666666699E-2</v>
      </c>
    </row>
    <row r="5107" spans="1:9" x14ac:dyDescent="0.35">
      <c r="A5107" s="13">
        <v>2015</v>
      </c>
      <c r="B5107" s="13" t="s">
        <v>42</v>
      </c>
      <c r="C5107" s="13" t="s">
        <v>96</v>
      </c>
      <c r="D5107" s="13">
        <v>2008</v>
      </c>
      <c r="E5107" s="14">
        <f>data_filtered[[#This Row],[test_year]]-data_filtered[[#This Row],[model_year]]</f>
        <v>7</v>
      </c>
      <c r="F5107" s="13">
        <v>69</v>
      </c>
      <c r="G5107" s="13">
        <v>3</v>
      </c>
      <c r="H5107" s="13">
        <v>72</v>
      </c>
      <c r="I5107" s="13">
        <v>4.1666666666666699E-2</v>
      </c>
    </row>
    <row r="5108" spans="1:9" x14ac:dyDescent="0.35">
      <c r="A5108" s="14">
        <v>2013</v>
      </c>
      <c r="B5108" s="14" t="s">
        <v>30</v>
      </c>
      <c r="C5108" s="14" t="s">
        <v>75</v>
      </c>
      <c r="D5108" s="14">
        <v>2008</v>
      </c>
      <c r="E5108" s="14">
        <f>data_filtered[[#This Row],[test_year]]-data_filtered[[#This Row],[model_year]]</f>
        <v>5</v>
      </c>
      <c r="F5108" s="14">
        <v>208</v>
      </c>
      <c r="G5108" s="14">
        <v>9</v>
      </c>
      <c r="H5108" s="14">
        <v>217</v>
      </c>
      <c r="I5108" s="14">
        <v>4.1474654377880199E-2</v>
      </c>
    </row>
    <row r="5109" spans="1:9" x14ac:dyDescent="0.35">
      <c r="A5109" s="13">
        <v>2016</v>
      </c>
      <c r="B5109" s="13" t="s">
        <v>24</v>
      </c>
      <c r="C5109" s="13" t="s">
        <v>46</v>
      </c>
      <c r="D5109" s="13">
        <v>2006</v>
      </c>
      <c r="E5109" s="14">
        <f>data_filtered[[#This Row],[test_year]]-data_filtered[[#This Row],[model_year]]</f>
        <v>10</v>
      </c>
      <c r="F5109" s="13">
        <v>208</v>
      </c>
      <c r="G5109" s="13">
        <v>9</v>
      </c>
      <c r="H5109" s="13">
        <v>217</v>
      </c>
      <c r="I5109" s="13">
        <v>4.1474654377880199E-2</v>
      </c>
    </row>
    <row r="5110" spans="1:9" x14ac:dyDescent="0.35">
      <c r="A5110" s="13">
        <v>2017</v>
      </c>
      <c r="B5110" s="13" t="s">
        <v>33</v>
      </c>
      <c r="C5110" s="13" t="s">
        <v>34</v>
      </c>
      <c r="D5110" s="13">
        <v>2014</v>
      </c>
      <c r="E5110" s="14">
        <f>data_filtered[[#This Row],[test_year]]-data_filtered[[#This Row],[model_year]]</f>
        <v>3</v>
      </c>
      <c r="F5110" s="13">
        <v>394</v>
      </c>
      <c r="G5110" s="13">
        <v>17</v>
      </c>
      <c r="H5110" s="13">
        <v>411</v>
      </c>
      <c r="I5110" s="13">
        <v>4.1362530413625302E-2</v>
      </c>
    </row>
    <row r="5111" spans="1:9" x14ac:dyDescent="0.35">
      <c r="A5111" s="14">
        <v>2015</v>
      </c>
      <c r="B5111" s="14" t="s">
        <v>42</v>
      </c>
      <c r="C5111" s="14" t="s">
        <v>151</v>
      </c>
      <c r="D5111" s="14">
        <v>2008</v>
      </c>
      <c r="E5111" s="14">
        <f>data_filtered[[#This Row],[test_year]]-data_filtered[[#This Row],[model_year]]</f>
        <v>7</v>
      </c>
      <c r="F5111" s="14">
        <v>116</v>
      </c>
      <c r="G5111" s="14">
        <v>5</v>
      </c>
      <c r="H5111" s="14">
        <v>121</v>
      </c>
      <c r="I5111" s="14">
        <v>4.1322314049586799E-2</v>
      </c>
    </row>
    <row r="5112" spans="1:9" x14ac:dyDescent="0.35">
      <c r="A5112" s="14">
        <v>2016</v>
      </c>
      <c r="B5112" s="14" t="s">
        <v>24</v>
      </c>
      <c r="C5112" s="14" t="s">
        <v>46</v>
      </c>
      <c r="D5112" s="14">
        <v>2009</v>
      </c>
      <c r="E5112" s="14">
        <f>data_filtered[[#This Row],[test_year]]-data_filtered[[#This Row],[model_year]]</f>
        <v>7</v>
      </c>
      <c r="F5112" s="14">
        <v>116</v>
      </c>
      <c r="G5112" s="14">
        <v>5</v>
      </c>
      <c r="H5112" s="14">
        <v>121</v>
      </c>
      <c r="I5112" s="14">
        <v>4.1322314049586799E-2</v>
      </c>
    </row>
    <row r="5113" spans="1:9" x14ac:dyDescent="0.35">
      <c r="A5113" s="13">
        <v>2016</v>
      </c>
      <c r="B5113" s="13" t="s">
        <v>52</v>
      </c>
      <c r="C5113" s="13" t="s">
        <v>53</v>
      </c>
      <c r="D5113" s="13">
        <v>2012</v>
      </c>
      <c r="E5113" s="14">
        <f>data_filtered[[#This Row],[test_year]]-data_filtered[[#This Row],[model_year]]</f>
        <v>4</v>
      </c>
      <c r="F5113" s="13">
        <v>116</v>
      </c>
      <c r="G5113" s="13">
        <v>5</v>
      </c>
      <c r="H5113" s="13">
        <v>121</v>
      </c>
      <c r="I5113" s="13">
        <v>4.1322314049586799E-2</v>
      </c>
    </row>
    <row r="5114" spans="1:9" x14ac:dyDescent="0.35">
      <c r="A5114" s="13">
        <v>2016</v>
      </c>
      <c r="B5114" s="13" t="s">
        <v>37</v>
      </c>
      <c r="C5114" s="13" t="s">
        <v>59</v>
      </c>
      <c r="D5114" s="13">
        <v>2015</v>
      </c>
      <c r="E5114" s="14">
        <f>data_filtered[[#This Row],[test_year]]-data_filtered[[#This Row],[model_year]]</f>
        <v>1</v>
      </c>
      <c r="F5114" s="13">
        <v>116</v>
      </c>
      <c r="G5114" s="13">
        <v>5</v>
      </c>
      <c r="H5114" s="13">
        <v>121</v>
      </c>
      <c r="I5114" s="13">
        <v>4.1322314049586799E-2</v>
      </c>
    </row>
    <row r="5115" spans="1:9" x14ac:dyDescent="0.35">
      <c r="A5115" s="14">
        <v>2017</v>
      </c>
      <c r="B5115" s="14" t="s">
        <v>26</v>
      </c>
      <c r="C5115" s="14" t="s">
        <v>78</v>
      </c>
      <c r="D5115" s="14">
        <v>2003</v>
      </c>
      <c r="E5115" s="14">
        <f>data_filtered[[#This Row],[test_year]]-data_filtered[[#This Row],[model_year]]</f>
        <v>14</v>
      </c>
      <c r="F5115" s="14">
        <v>116</v>
      </c>
      <c r="G5115" s="14">
        <v>5</v>
      </c>
      <c r="H5115" s="14">
        <v>121</v>
      </c>
      <c r="I5115" s="14">
        <v>4.1322314049586799E-2</v>
      </c>
    </row>
    <row r="5116" spans="1:9" x14ac:dyDescent="0.35">
      <c r="A5116" s="14">
        <v>2015</v>
      </c>
      <c r="B5116" s="14" t="s">
        <v>24</v>
      </c>
      <c r="C5116" s="14" t="s">
        <v>89</v>
      </c>
      <c r="D5116" s="14">
        <v>2013</v>
      </c>
      <c r="E5116" s="14">
        <f>data_filtered[[#This Row],[test_year]]-data_filtered[[#This Row],[model_year]]</f>
        <v>2</v>
      </c>
      <c r="F5116" s="14">
        <v>93</v>
      </c>
      <c r="G5116" s="14">
        <v>4</v>
      </c>
      <c r="H5116" s="14">
        <v>97</v>
      </c>
      <c r="I5116" s="14">
        <v>4.1237113402061903E-2</v>
      </c>
    </row>
    <row r="5117" spans="1:9" x14ac:dyDescent="0.35">
      <c r="A5117" s="14">
        <v>2015</v>
      </c>
      <c r="B5117" s="14" t="s">
        <v>52</v>
      </c>
      <c r="C5117" s="14" t="s">
        <v>74</v>
      </c>
      <c r="D5117" s="14">
        <v>2012</v>
      </c>
      <c r="E5117" s="14">
        <f>data_filtered[[#This Row],[test_year]]-data_filtered[[#This Row],[model_year]]</f>
        <v>3</v>
      </c>
      <c r="F5117" s="14">
        <v>93</v>
      </c>
      <c r="G5117" s="14">
        <v>4</v>
      </c>
      <c r="H5117" s="14">
        <v>97</v>
      </c>
      <c r="I5117" s="14">
        <v>4.1237113402061903E-2</v>
      </c>
    </row>
    <row r="5118" spans="1:9" x14ac:dyDescent="0.35">
      <c r="A5118" s="14">
        <v>2017</v>
      </c>
      <c r="B5118" s="14" t="s">
        <v>30</v>
      </c>
      <c r="C5118" s="14" t="s">
        <v>56</v>
      </c>
      <c r="D5118" s="14">
        <v>2013</v>
      </c>
      <c r="E5118" s="14">
        <f>data_filtered[[#This Row],[test_year]]-data_filtered[[#This Row],[model_year]]</f>
        <v>4</v>
      </c>
      <c r="F5118" s="14">
        <v>93</v>
      </c>
      <c r="G5118" s="14">
        <v>4</v>
      </c>
      <c r="H5118" s="14">
        <v>97</v>
      </c>
      <c r="I5118" s="14">
        <v>4.1237113402061903E-2</v>
      </c>
    </row>
    <row r="5119" spans="1:9" x14ac:dyDescent="0.35">
      <c r="A5119" s="13">
        <v>2013</v>
      </c>
      <c r="B5119" s="13" t="s">
        <v>24</v>
      </c>
      <c r="C5119" s="13" t="s">
        <v>199</v>
      </c>
      <c r="D5119" s="13">
        <v>2007</v>
      </c>
      <c r="E5119" s="14">
        <f>data_filtered[[#This Row],[test_year]]-data_filtered[[#This Row],[model_year]]</f>
        <v>6</v>
      </c>
      <c r="F5119" s="13">
        <v>70</v>
      </c>
      <c r="G5119" s="13">
        <v>3</v>
      </c>
      <c r="H5119" s="13">
        <v>73</v>
      </c>
      <c r="I5119" s="13">
        <v>4.1095890410958902E-2</v>
      </c>
    </row>
    <row r="5120" spans="1:9" x14ac:dyDescent="0.35">
      <c r="A5120" s="13">
        <v>2014</v>
      </c>
      <c r="B5120" s="13" t="s">
        <v>26</v>
      </c>
      <c r="C5120" s="13" t="s">
        <v>176</v>
      </c>
      <c r="D5120" s="13">
        <v>2005</v>
      </c>
      <c r="E5120" s="14">
        <f>data_filtered[[#This Row],[test_year]]-data_filtered[[#This Row],[model_year]]</f>
        <v>9</v>
      </c>
      <c r="F5120" s="13">
        <v>70</v>
      </c>
      <c r="G5120" s="13">
        <v>3</v>
      </c>
      <c r="H5120" s="13">
        <v>73</v>
      </c>
      <c r="I5120" s="13">
        <v>4.1095890410958902E-2</v>
      </c>
    </row>
    <row r="5121" spans="1:9" x14ac:dyDescent="0.35">
      <c r="A5121" s="13">
        <v>2015</v>
      </c>
      <c r="B5121" s="13" t="s">
        <v>30</v>
      </c>
      <c r="C5121" s="13" t="s">
        <v>85</v>
      </c>
      <c r="D5121" s="13">
        <v>2007</v>
      </c>
      <c r="E5121" s="14">
        <f>data_filtered[[#This Row],[test_year]]-data_filtered[[#This Row],[model_year]]</f>
        <v>8</v>
      </c>
      <c r="F5121" s="13">
        <v>70</v>
      </c>
      <c r="G5121" s="13">
        <v>3</v>
      </c>
      <c r="H5121" s="13">
        <v>73</v>
      </c>
      <c r="I5121" s="13">
        <v>4.1095890410958902E-2</v>
      </c>
    </row>
    <row r="5122" spans="1:9" x14ac:dyDescent="0.35">
      <c r="A5122" s="14">
        <v>2016</v>
      </c>
      <c r="B5122" s="14" t="s">
        <v>24</v>
      </c>
      <c r="C5122" s="14" t="s">
        <v>246</v>
      </c>
      <c r="D5122" s="14">
        <v>2008</v>
      </c>
      <c r="E5122" s="14">
        <f>data_filtered[[#This Row],[test_year]]-data_filtered[[#This Row],[model_year]]</f>
        <v>8</v>
      </c>
      <c r="F5122" s="14">
        <v>70</v>
      </c>
      <c r="G5122" s="14">
        <v>3</v>
      </c>
      <c r="H5122" s="14">
        <v>73</v>
      </c>
      <c r="I5122" s="14">
        <v>4.1095890410958902E-2</v>
      </c>
    </row>
    <row r="5123" spans="1:9" x14ac:dyDescent="0.35">
      <c r="A5123" s="14">
        <v>2017</v>
      </c>
      <c r="B5123" s="14" t="s">
        <v>42</v>
      </c>
      <c r="C5123" s="14" t="s">
        <v>45</v>
      </c>
      <c r="D5123" s="14">
        <v>2000</v>
      </c>
      <c r="E5123" s="14">
        <f>data_filtered[[#This Row],[test_year]]-data_filtered[[#This Row],[model_year]]</f>
        <v>17</v>
      </c>
      <c r="F5123" s="14">
        <v>70</v>
      </c>
      <c r="G5123" s="14">
        <v>3</v>
      </c>
      <c r="H5123" s="14">
        <v>73</v>
      </c>
      <c r="I5123" s="14">
        <v>4.1095890410958902E-2</v>
      </c>
    </row>
    <row r="5124" spans="1:9" x14ac:dyDescent="0.35">
      <c r="A5124" s="13">
        <v>2017</v>
      </c>
      <c r="B5124" s="13" t="s">
        <v>42</v>
      </c>
      <c r="C5124" s="13" t="s">
        <v>151</v>
      </c>
      <c r="D5124" s="13">
        <v>2013</v>
      </c>
      <c r="E5124" s="14">
        <f>data_filtered[[#This Row],[test_year]]-data_filtered[[#This Row],[model_year]]</f>
        <v>4</v>
      </c>
      <c r="F5124" s="13">
        <v>70</v>
      </c>
      <c r="G5124" s="13">
        <v>3</v>
      </c>
      <c r="H5124" s="13">
        <v>73</v>
      </c>
      <c r="I5124" s="13">
        <v>4.1095890410958902E-2</v>
      </c>
    </row>
    <row r="5125" spans="1:9" x14ac:dyDescent="0.35">
      <c r="A5125" s="13">
        <v>2017</v>
      </c>
      <c r="B5125" s="13" t="s">
        <v>136</v>
      </c>
      <c r="C5125" s="13" t="s">
        <v>137</v>
      </c>
      <c r="D5125" s="13">
        <v>2008</v>
      </c>
      <c r="E5125" s="14">
        <f>data_filtered[[#This Row],[test_year]]-data_filtered[[#This Row],[model_year]]</f>
        <v>9</v>
      </c>
      <c r="F5125" s="13">
        <v>70</v>
      </c>
      <c r="G5125" s="13">
        <v>3</v>
      </c>
      <c r="H5125" s="13">
        <v>73</v>
      </c>
      <c r="I5125" s="13">
        <v>4.1095890410958902E-2</v>
      </c>
    </row>
    <row r="5126" spans="1:9" x14ac:dyDescent="0.35">
      <c r="A5126" s="13">
        <v>2017</v>
      </c>
      <c r="B5126" s="13" t="s">
        <v>26</v>
      </c>
      <c r="C5126" s="13" t="s">
        <v>111</v>
      </c>
      <c r="D5126" s="13">
        <v>2012</v>
      </c>
      <c r="E5126" s="14">
        <f>data_filtered[[#This Row],[test_year]]-data_filtered[[#This Row],[model_year]]</f>
        <v>5</v>
      </c>
      <c r="F5126" s="13">
        <v>70</v>
      </c>
      <c r="G5126" s="13">
        <v>3</v>
      </c>
      <c r="H5126" s="13">
        <v>73</v>
      </c>
      <c r="I5126" s="13">
        <v>4.1095890410958902E-2</v>
      </c>
    </row>
    <row r="5127" spans="1:9" x14ac:dyDescent="0.35">
      <c r="A5127" s="13">
        <v>2016</v>
      </c>
      <c r="B5127" s="13" t="s">
        <v>26</v>
      </c>
      <c r="C5127" s="13" t="s">
        <v>35</v>
      </c>
      <c r="D5127" s="13">
        <v>2006</v>
      </c>
      <c r="E5127" s="14">
        <f>data_filtered[[#This Row],[test_year]]-data_filtered[[#This Row],[model_year]]</f>
        <v>10</v>
      </c>
      <c r="F5127" s="13">
        <v>304</v>
      </c>
      <c r="G5127" s="13">
        <v>13</v>
      </c>
      <c r="H5127" s="13">
        <v>317</v>
      </c>
      <c r="I5127" s="13">
        <v>4.1009463722397499E-2</v>
      </c>
    </row>
    <row r="5128" spans="1:9" x14ac:dyDescent="0.35">
      <c r="A5128" s="13">
        <v>2015</v>
      </c>
      <c r="B5128" s="13" t="s">
        <v>30</v>
      </c>
      <c r="C5128" s="13" t="s">
        <v>32</v>
      </c>
      <c r="D5128" s="13">
        <v>2008</v>
      </c>
      <c r="E5128" s="14">
        <f>data_filtered[[#This Row],[test_year]]-data_filtered[[#This Row],[model_year]]</f>
        <v>7</v>
      </c>
      <c r="F5128" s="13">
        <v>211</v>
      </c>
      <c r="G5128" s="13">
        <v>9</v>
      </c>
      <c r="H5128" s="13">
        <v>220</v>
      </c>
      <c r="I5128" s="13">
        <v>4.0909090909090902E-2</v>
      </c>
    </row>
    <row r="5129" spans="1:9" x14ac:dyDescent="0.35">
      <c r="A5129" s="13">
        <v>2017</v>
      </c>
      <c r="B5129" s="13" t="s">
        <v>30</v>
      </c>
      <c r="C5129" s="13" t="s">
        <v>36</v>
      </c>
      <c r="D5129" s="13">
        <v>2014</v>
      </c>
      <c r="E5129" s="14">
        <f>data_filtered[[#This Row],[test_year]]-data_filtered[[#This Row],[model_year]]</f>
        <v>3</v>
      </c>
      <c r="F5129" s="13">
        <v>211</v>
      </c>
      <c r="G5129" s="13">
        <v>9</v>
      </c>
      <c r="H5129" s="13">
        <v>220</v>
      </c>
      <c r="I5129" s="13">
        <v>4.0909090909090902E-2</v>
      </c>
    </row>
    <row r="5130" spans="1:9" x14ac:dyDescent="0.35">
      <c r="A5130" s="14">
        <v>2016</v>
      </c>
      <c r="B5130" s="14" t="s">
        <v>37</v>
      </c>
      <c r="C5130" s="14" t="s">
        <v>38</v>
      </c>
      <c r="D5130" s="14">
        <v>2006</v>
      </c>
      <c r="E5130" s="14">
        <f>data_filtered[[#This Row],[test_year]]-data_filtered[[#This Row],[model_year]]</f>
        <v>10</v>
      </c>
      <c r="F5130" s="14">
        <v>141</v>
      </c>
      <c r="G5130" s="14">
        <v>6</v>
      </c>
      <c r="H5130" s="14">
        <v>147</v>
      </c>
      <c r="I5130" s="14">
        <v>4.08163265306122E-2</v>
      </c>
    </row>
    <row r="5131" spans="1:9" x14ac:dyDescent="0.35">
      <c r="A5131" s="14">
        <v>2016</v>
      </c>
      <c r="B5131" s="14" t="s">
        <v>26</v>
      </c>
      <c r="C5131" s="14" t="s">
        <v>54</v>
      </c>
      <c r="D5131" s="14">
        <v>2009</v>
      </c>
      <c r="E5131" s="14">
        <f>data_filtered[[#This Row],[test_year]]-data_filtered[[#This Row],[model_year]]</f>
        <v>7</v>
      </c>
      <c r="F5131" s="14">
        <v>94</v>
      </c>
      <c r="G5131" s="14">
        <v>4</v>
      </c>
      <c r="H5131" s="14">
        <v>98</v>
      </c>
      <c r="I5131" s="14">
        <v>4.08163265306122E-2</v>
      </c>
    </row>
    <row r="5132" spans="1:9" x14ac:dyDescent="0.35">
      <c r="A5132" s="13">
        <v>2017</v>
      </c>
      <c r="B5132" s="13" t="s">
        <v>37</v>
      </c>
      <c r="C5132" s="13" t="s">
        <v>39</v>
      </c>
      <c r="D5132" s="13">
        <v>2009</v>
      </c>
      <c r="E5132" s="14">
        <f>data_filtered[[#This Row],[test_year]]-data_filtered[[#This Row],[model_year]]</f>
        <v>8</v>
      </c>
      <c r="F5132" s="13">
        <v>165</v>
      </c>
      <c r="G5132" s="13">
        <v>7</v>
      </c>
      <c r="H5132" s="13">
        <v>172</v>
      </c>
      <c r="I5132" s="13">
        <v>4.0697674418604703E-2</v>
      </c>
    </row>
    <row r="5133" spans="1:9" x14ac:dyDescent="0.35">
      <c r="A5133" s="14">
        <v>2014</v>
      </c>
      <c r="B5133" s="14" t="s">
        <v>30</v>
      </c>
      <c r="C5133" s="14" t="s">
        <v>31</v>
      </c>
      <c r="D5133" s="14">
        <v>2013</v>
      </c>
      <c r="E5133" s="14">
        <f>data_filtered[[#This Row],[test_year]]-data_filtered[[#This Row],[model_year]]</f>
        <v>1</v>
      </c>
      <c r="F5133" s="14">
        <v>118</v>
      </c>
      <c r="G5133" s="14">
        <v>5</v>
      </c>
      <c r="H5133" s="14">
        <v>123</v>
      </c>
      <c r="I5133" s="14">
        <v>4.0650406504064998E-2</v>
      </c>
    </row>
    <row r="5134" spans="1:9" x14ac:dyDescent="0.35">
      <c r="A5134" s="14">
        <v>2016</v>
      </c>
      <c r="B5134" s="14" t="s">
        <v>30</v>
      </c>
      <c r="C5134" s="14" t="s">
        <v>36</v>
      </c>
      <c r="D5134" s="14">
        <v>2009</v>
      </c>
      <c r="E5134" s="14">
        <f>data_filtered[[#This Row],[test_year]]-data_filtered[[#This Row],[model_year]]</f>
        <v>7</v>
      </c>
      <c r="F5134" s="14">
        <v>118</v>
      </c>
      <c r="G5134" s="14">
        <v>5</v>
      </c>
      <c r="H5134" s="14">
        <v>123</v>
      </c>
      <c r="I5134" s="14">
        <v>4.0650406504064998E-2</v>
      </c>
    </row>
    <row r="5135" spans="1:9" x14ac:dyDescent="0.35">
      <c r="A5135" s="14">
        <v>2017</v>
      </c>
      <c r="B5135" s="14" t="s">
        <v>67</v>
      </c>
      <c r="C5135" s="14" t="s">
        <v>139</v>
      </c>
      <c r="D5135" s="14">
        <v>2014</v>
      </c>
      <c r="E5135" s="14">
        <f>data_filtered[[#This Row],[test_year]]-data_filtered[[#This Row],[model_year]]</f>
        <v>3</v>
      </c>
      <c r="F5135" s="14">
        <v>118</v>
      </c>
      <c r="G5135" s="14">
        <v>5</v>
      </c>
      <c r="H5135" s="14">
        <v>123</v>
      </c>
      <c r="I5135" s="14">
        <v>4.0650406504064998E-2</v>
      </c>
    </row>
    <row r="5136" spans="1:9" x14ac:dyDescent="0.35">
      <c r="A5136" s="14">
        <v>2014</v>
      </c>
      <c r="B5136" s="14" t="s">
        <v>30</v>
      </c>
      <c r="C5136" s="14" t="s">
        <v>56</v>
      </c>
      <c r="D5136" s="14">
        <v>2004</v>
      </c>
      <c r="E5136" s="14">
        <f>data_filtered[[#This Row],[test_year]]-data_filtered[[#This Row],[model_year]]</f>
        <v>10</v>
      </c>
      <c r="F5136" s="14">
        <v>189</v>
      </c>
      <c r="G5136" s="14">
        <v>8</v>
      </c>
      <c r="H5136" s="14">
        <v>197</v>
      </c>
      <c r="I5136" s="14">
        <v>4.0609137055837602E-2</v>
      </c>
    </row>
    <row r="5137" spans="1:9" x14ac:dyDescent="0.35">
      <c r="A5137" s="14">
        <v>2017</v>
      </c>
      <c r="B5137" s="14" t="s">
        <v>30</v>
      </c>
      <c r="C5137" s="14" t="s">
        <v>31</v>
      </c>
      <c r="D5137" s="14">
        <v>2008</v>
      </c>
      <c r="E5137" s="14">
        <f>data_filtered[[#This Row],[test_year]]-data_filtered[[#This Row],[model_year]]</f>
        <v>9</v>
      </c>
      <c r="F5137" s="14">
        <v>189</v>
      </c>
      <c r="G5137" s="14">
        <v>8</v>
      </c>
      <c r="H5137" s="14">
        <v>197</v>
      </c>
      <c r="I5137" s="14">
        <v>4.0609137055837602E-2</v>
      </c>
    </row>
    <row r="5138" spans="1:9" x14ac:dyDescent="0.35">
      <c r="A5138" s="13">
        <v>2014</v>
      </c>
      <c r="B5138" s="13" t="s">
        <v>24</v>
      </c>
      <c r="C5138" s="13" t="s">
        <v>155</v>
      </c>
      <c r="D5138" s="13">
        <v>2006</v>
      </c>
      <c r="E5138" s="14">
        <f>data_filtered[[#This Row],[test_year]]-data_filtered[[#This Row],[model_year]]</f>
        <v>8</v>
      </c>
      <c r="F5138" s="13">
        <v>71</v>
      </c>
      <c r="G5138" s="13">
        <v>3</v>
      </c>
      <c r="H5138" s="13">
        <v>74</v>
      </c>
      <c r="I5138" s="13">
        <v>4.0540540540540501E-2</v>
      </c>
    </row>
    <row r="5139" spans="1:9" x14ac:dyDescent="0.35">
      <c r="A5139" s="13">
        <v>2014</v>
      </c>
      <c r="B5139" s="13" t="s">
        <v>26</v>
      </c>
      <c r="C5139" s="13" t="s">
        <v>111</v>
      </c>
      <c r="D5139" s="13">
        <v>2004</v>
      </c>
      <c r="E5139" s="14">
        <f>data_filtered[[#This Row],[test_year]]-data_filtered[[#This Row],[model_year]]</f>
        <v>10</v>
      </c>
      <c r="F5139" s="13">
        <v>71</v>
      </c>
      <c r="G5139" s="13">
        <v>3</v>
      </c>
      <c r="H5139" s="13">
        <v>74</v>
      </c>
      <c r="I5139" s="13">
        <v>4.0540540540540501E-2</v>
      </c>
    </row>
    <row r="5140" spans="1:9" x14ac:dyDescent="0.35">
      <c r="A5140" s="14">
        <v>2015</v>
      </c>
      <c r="B5140" s="14" t="s">
        <v>104</v>
      </c>
      <c r="C5140" s="14" t="s">
        <v>105</v>
      </c>
      <c r="D5140" s="14">
        <v>2003</v>
      </c>
      <c r="E5140" s="14">
        <f>data_filtered[[#This Row],[test_year]]-data_filtered[[#This Row],[model_year]]</f>
        <v>12</v>
      </c>
      <c r="F5140" s="14">
        <v>71</v>
      </c>
      <c r="G5140" s="14">
        <v>3</v>
      </c>
      <c r="H5140" s="14">
        <v>74</v>
      </c>
      <c r="I5140" s="14">
        <v>4.0540540540540501E-2</v>
      </c>
    </row>
    <row r="5141" spans="1:9" x14ac:dyDescent="0.35">
      <c r="A5141" s="14">
        <v>2016</v>
      </c>
      <c r="B5141" s="14" t="s">
        <v>52</v>
      </c>
      <c r="C5141" s="14" t="s">
        <v>53</v>
      </c>
      <c r="D5141" s="14">
        <v>2010</v>
      </c>
      <c r="E5141" s="14">
        <f>data_filtered[[#This Row],[test_year]]-data_filtered[[#This Row],[model_year]]</f>
        <v>6</v>
      </c>
      <c r="F5141" s="14">
        <v>71</v>
      </c>
      <c r="G5141" s="14">
        <v>3</v>
      </c>
      <c r="H5141" s="14">
        <v>74</v>
      </c>
      <c r="I5141" s="14">
        <v>4.0540540540540501E-2</v>
      </c>
    </row>
    <row r="5142" spans="1:9" x14ac:dyDescent="0.35">
      <c r="A5142" s="14">
        <v>2016</v>
      </c>
      <c r="B5142" s="14" t="s">
        <v>52</v>
      </c>
      <c r="C5142" s="14" t="s">
        <v>74</v>
      </c>
      <c r="D5142" s="14">
        <v>2011</v>
      </c>
      <c r="E5142" s="14">
        <f>data_filtered[[#This Row],[test_year]]-data_filtered[[#This Row],[model_year]]</f>
        <v>5</v>
      </c>
      <c r="F5142" s="14">
        <v>71</v>
      </c>
      <c r="G5142" s="14">
        <v>3</v>
      </c>
      <c r="H5142" s="14">
        <v>74</v>
      </c>
      <c r="I5142" s="14">
        <v>4.0540540540540501E-2</v>
      </c>
    </row>
    <row r="5143" spans="1:9" x14ac:dyDescent="0.35">
      <c r="A5143" s="13">
        <v>2016</v>
      </c>
      <c r="B5143" s="13" t="s">
        <v>37</v>
      </c>
      <c r="C5143" s="13" t="s">
        <v>39</v>
      </c>
      <c r="D5143" s="13">
        <v>2016</v>
      </c>
      <c r="E5143" s="14">
        <f>data_filtered[[#This Row],[test_year]]-data_filtered[[#This Row],[model_year]]</f>
        <v>0</v>
      </c>
      <c r="F5143" s="13">
        <v>71</v>
      </c>
      <c r="G5143" s="13">
        <v>3</v>
      </c>
      <c r="H5143" s="13">
        <v>74</v>
      </c>
      <c r="I5143" s="13">
        <v>4.0540540540540501E-2</v>
      </c>
    </row>
    <row r="5144" spans="1:9" x14ac:dyDescent="0.35">
      <c r="A5144" s="13">
        <v>2017</v>
      </c>
      <c r="B5144" s="13" t="s">
        <v>24</v>
      </c>
      <c r="C5144" s="13" t="s">
        <v>169</v>
      </c>
      <c r="D5144" s="13">
        <v>2007</v>
      </c>
      <c r="E5144" s="14">
        <f>data_filtered[[#This Row],[test_year]]-data_filtered[[#This Row],[model_year]]</f>
        <v>10</v>
      </c>
      <c r="F5144" s="13">
        <v>71</v>
      </c>
      <c r="G5144" s="13">
        <v>3</v>
      </c>
      <c r="H5144" s="13">
        <v>74</v>
      </c>
      <c r="I5144" s="13">
        <v>4.0540540540540501E-2</v>
      </c>
    </row>
    <row r="5145" spans="1:9" x14ac:dyDescent="0.35">
      <c r="A5145" s="14">
        <v>2017</v>
      </c>
      <c r="B5145" s="14" t="s">
        <v>30</v>
      </c>
      <c r="C5145" s="14" t="s">
        <v>126</v>
      </c>
      <c r="D5145" s="14">
        <v>2014</v>
      </c>
      <c r="E5145" s="14">
        <f>data_filtered[[#This Row],[test_year]]-data_filtered[[#This Row],[model_year]]</f>
        <v>3</v>
      </c>
      <c r="F5145" s="14">
        <v>71</v>
      </c>
      <c r="G5145" s="14">
        <v>3</v>
      </c>
      <c r="H5145" s="14">
        <v>74</v>
      </c>
      <c r="I5145" s="14">
        <v>4.0540540540540501E-2</v>
      </c>
    </row>
    <row r="5146" spans="1:9" x14ac:dyDescent="0.35">
      <c r="A5146" s="13">
        <v>2017</v>
      </c>
      <c r="B5146" s="13" t="s">
        <v>158</v>
      </c>
      <c r="C5146" s="13" t="s">
        <v>244</v>
      </c>
      <c r="D5146" s="13">
        <v>2005</v>
      </c>
      <c r="E5146" s="14">
        <f>data_filtered[[#This Row],[test_year]]-data_filtered[[#This Row],[model_year]]</f>
        <v>12</v>
      </c>
      <c r="F5146" s="13">
        <v>71</v>
      </c>
      <c r="G5146" s="13">
        <v>3</v>
      </c>
      <c r="H5146" s="13">
        <v>74</v>
      </c>
      <c r="I5146" s="13">
        <v>4.0540540540540501E-2</v>
      </c>
    </row>
    <row r="5147" spans="1:9" x14ac:dyDescent="0.35">
      <c r="A5147" s="14">
        <v>2017</v>
      </c>
      <c r="B5147" s="14" t="s">
        <v>186</v>
      </c>
      <c r="C5147" s="14" t="s">
        <v>236</v>
      </c>
      <c r="D5147" s="14">
        <v>2011</v>
      </c>
      <c r="E5147" s="14">
        <f>data_filtered[[#This Row],[test_year]]-data_filtered[[#This Row],[model_year]]</f>
        <v>6</v>
      </c>
      <c r="F5147" s="14">
        <v>71</v>
      </c>
      <c r="G5147" s="14">
        <v>3</v>
      </c>
      <c r="H5147" s="14">
        <v>74</v>
      </c>
      <c r="I5147" s="14">
        <v>4.0540540540540501E-2</v>
      </c>
    </row>
    <row r="5148" spans="1:9" x14ac:dyDescent="0.35">
      <c r="A5148" s="13">
        <v>2017</v>
      </c>
      <c r="B5148" s="13" t="s">
        <v>26</v>
      </c>
      <c r="C5148" s="13" t="s">
        <v>201</v>
      </c>
      <c r="D5148" s="13">
        <v>2006</v>
      </c>
      <c r="E5148" s="14">
        <f>data_filtered[[#This Row],[test_year]]-data_filtered[[#This Row],[model_year]]</f>
        <v>11</v>
      </c>
      <c r="F5148" s="13">
        <v>71</v>
      </c>
      <c r="G5148" s="13">
        <v>3</v>
      </c>
      <c r="H5148" s="13">
        <v>74</v>
      </c>
      <c r="I5148" s="13">
        <v>4.0540540540540501E-2</v>
      </c>
    </row>
    <row r="5149" spans="1:9" x14ac:dyDescent="0.35">
      <c r="A5149" s="14">
        <v>2013</v>
      </c>
      <c r="B5149" s="14" t="s">
        <v>33</v>
      </c>
      <c r="C5149" s="14" t="s">
        <v>34</v>
      </c>
      <c r="D5149" s="14">
        <v>2010</v>
      </c>
      <c r="E5149" s="14">
        <f>data_filtered[[#This Row],[test_year]]-data_filtered[[#This Row],[model_year]]</f>
        <v>3</v>
      </c>
      <c r="F5149" s="14">
        <v>190</v>
      </c>
      <c r="G5149" s="14">
        <v>8</v>
      </c>
      <c r="H5149" s="14">
        <v>198</v>
      </c>
      <c r="I5149" s="14">
        <v>4.0404040404040401E-2</v>
      </c>
    </row>
    <row r="5150" spans="1:9" x14ac:dyDescent="0.35">
      <c r="A5150" s="14">
        <v>2017</v>
      </c>
      <c r="B5150" s="14" t="s">
        <v>42</v>
      </c>
      <c r="C5150" s="14" t="s">
        <v>96</v>
      </c>
      <c r="D5150" s="14">
        <v>2004</v>
      </c>
      <c r="E5150" s="14">
        <f>data_filtered[[#This Row],[test_year]]-data_filtered[[#This Row],[model_year]]</f>
        <v>13</v>
      </c>
      <c r="F5150" s="14">
        <v>95</v>
      </c>
      <c r="G5150" s="14">
        <v>4</v>
      </c>
      <c r="H5150" s="14">
        <v>99</v>
      </c>
      <c r="I5150" s="14">
        <v>4.0404040404040401E-2</v>
      </c>
    </row>
    <row r="5151" spans="1:9" x14ac:dyDescent="0.35">
      <c r="A5151" s="14">
        <v>2017</v>
      </c>
      <c r="B5151" s="14" t="s">
        <v>67</v>
      </c>
      <c r="C5151" s="14" t="s">
        <v>68</v>
      </c>
      <c r="D5151" s="14">
        <v>2006</v>
      </c>
      <c r="E5151" s="14">
        <f>data_filtered[[#This Row],[test_year]]-data_filtered[[#This Row],[model_year]]</f>
        <v>11</v>
      </c>
      <c r="F5151" s="14">
        <v>95</v>
      </c>
      <c r="G5151" s="14">
        <v>4</v>
      </c>
      <c r="H5151" s="14">
        <v>99</v>
      </c>
      <c r="I5151" s="14">
        <v>4.0404040404040401E-2</v>
      </c>
    </row>
    <row r="5152" spans="1:9" x14ac:dyDescent="0.35">
      <c r="A5152" s="14">
        <v>2014</v>
      </c>
      <c r="B5152" s="14" t="s">
        <v>24</v>
      </c>
      <c r="C5152" s="14" t="s">
        <v>28</v>
      </c>
      <c r="D5152" s="14">
        <v>2013</v>
      </c>
      <c r="E5152" s="14">
        <f>data_filtered[[#This Row],[test_year]]-data_filtered[[#This Row],[model_year]]</f>
        <v>1</v>
      </c>
      <c r="F5152" s="14">
        <v>238</v>
      </c>
      <c r="G5152" s="14">
        <v>10</v>
      </c>
      <c r="H5152" s="14">
        <v>248</v>
      </c>
      <c r="I5152" s="14">
        <v>4.0322580645161303E-2</v>
      </c>
    </row>
    <row r="5153" spans="1:9" x14ac:dyDescent="0.35">
      <c r="A5153" s="13">
        <v>2014</v>
      </c>
      <c r="B5153" s="13" t="s">
        <v>26</v>
      </c>
      <c r="C5153" s="13" t="s">
        <v>100</v>
      </c>
      <c r="D5153" s="13">
        <v>2005</v>
      </c>
      <c r="E5153" s="14">
        <f>data_filtered[[#This Row],[test_year]]-data_filtered[[#This Row],[model_year]]</f>
        <v>9</v>
      </c>
      <c r="F5153" s="13">
        <v>119</v>
      </c>
      <c r="G5153" s="13">
        <v>5</v>
      </c>
      <c r="H5153" s="13">
        <v>124</v>
      </c>
      <c r="I5153" s="13">
        <v>4.0322580645161303E-2</v>
      </c>
    </row>
    <row r="5154" spans="1:9" x14ac:dyDescent="0.35">
      <c r="A5154" s="13">
        <v>2015</v>
      </c>
      <c r="B5154" s="13" t="s">
        <v>26</v>
      </c>
      <c r="C5154" s="13" t="s">
        <v>54</v>
      </c>
      <c r="D5154" s="13">
        <v>2007</v>
      </c>
      <c r="E5154" s="14">
        <f>data_filtered[[#This Row],[test_year]]-data_filtered[[#This Row],[model_year]]</f>
        <v>8</v>
      </c>
      <c r="F5154" s="13">
        <v>119</v>
      </c>
      <c r="G5154" s="13">
        <v>5</v>
      </c>
      <c r="H5154" s="13">
        <v>124</v>
      </c>
      <c r="I5154" s="13">
        <v>4.0322580645161303E-2</v>
      </c>
    </row>
    <row r="5155" spans="1:9" x14ac:dyDescent="0.35">
      <c r="A5155" s="14">
        <v>2015</v>
      </c>
      <c r="B5155" s="14" t="s">
        <v>26</v>
      </c>
      <c r="C5155" s="14" t="s">
        <v>133</v>
      </c>
      <c r="D5155" s="14">
        <v>2005</v>
      </c>
      <c r="E5155" s="14">
        <f>data_filtered[[#This Row],[test_year]]-data_filtered[[#This Row],[model_year]]</f>
        <v>10</v>
      </c>
      <c r="F5155" s="14">
        <v>119</v>
      </c>
      <c r="G5155" s="14">
        <v>5</v>
      </c>
      <c r="H5155" s="14">
        <v>124</v>
      </c>
      <c r="I5155" s="14">
        <v>4.0322580645161303E-2</v>
      </c>
    </row>
    <row r="5156" spans="1:9" x14ac:dyDescent="0.35">
      <c r="A5156" s="14">
        <v>2017</v>
      </c>
      <c r="B5156" s="14" t="s">
        <v>26</v>
      </c>
      <c r="C5156" s="14" t="s">
        <v>54</v>
      </c>
      <c r="D5156" s="14">
        <v>2009</v>
      </c>
      <c r="E5156" s="14">
        <f>data_filtered[[#This Row],[test_year]]-data_filtered[[#This Row],[model_year]]</f>
        <v>8</v>
      </c>
      <c r="F5156" s="14">
        <v>119</v>
      </c>
      <c r="G5156" s="14">
        <v>5</v>
      </c>
      <c r="H5156" s="14">
        <v>124</v>
      </c>
      <c r="I5156" s="14">
        <v>4.0322580645161303E-2</v>
      </c>
    </row>
    <row r="5157" spans="1:9" x14ac:dyDescent="0.35">
      <c r="A5157" s="14">
        <v>2013</v>
      </c>
      <c r="B5157" s="14" t="s">
        <v>58</v>
      </c>
      <c r="C5157" s="14" t="s">
        <v>64</v>
      </c>
      <c r="D5157" s="14">
        <v>2008</v>
      </c>
      <c r="E5157" s="14">
        <f>data_filtered[[#This Row],[test_year]]-data_filtered[[#This Row],[model_year]]</f>
        <v>5</v>
      </c>
      <c r="F5157" s="14">
        <v>143</v>
      </c>
      <c r="G5157" s="14">
        <v>6</v>
      </c>
      <c r="H5157" s="14">
        <v>149</v>
      </c>
      <c r="I5157" s="14">
        <v>4.0268456375838903E-2</v>
      </c>
    </row>
    <row r="5158" spans="1:9" x14ac:dyDescent="0.35">
      <c r="A5158" s="14">
        <v>2016</v>
      </c>
      <c r="B5158" s="14" t="s">
        <v>30</v>
      </c>
      <c r="C5158" s="14" t="s">
        <v>36</v>
      </c>
      <c r="D5158" s="14">
        <v>2013</v>
      </c>
      <c r="E5158" s="14">
        <f>data_filtered[[#This Row],[test_year]]-data_filtered[[#This Row],[model_year]]</f>
        <v>3</v>
      </c>
      <c r="F5158" s="14">
        <v>382</v>
      </c>
      <c r="G5158" s="14">
        <v>16</v>
      </c>
      <c r="H5158" s="14">
        <v>398</v>
      </c>
      <c r="I5158" s="14">
        <v>4.0201005025125601E-2</v>
      </c>
    </row>
    <row r="5159" spans="1:9" x14ac:dyDescent="0.35">
      <c r="A5159" s="13">
        <v>2014</v>
      </c>
      <c r="B5159" s="13" t="s">
        <v>30</v>
      </c>
      <c r="C5159" s="13" t="s">
        <v>172</v>
      </c>
      <c r="D5159" s="13">
        <v>2011</v>
      </c>
      <c r="E5159" s="14">
        <f>data_filtered[[#This Row],[test_year]]-data_filtered[[#This Row],[model_year]]</f>
        <v>3</v>
      </c>
      <c r="F5159" s="13">
        <v>96</v>
      </c>
      <c r="G5159" s="13">
        <v>4</v>
      </c>
      <c r="H5159" s="13">
        <v>100</v>
      </c>
      <c r="I5159" s="13">
        <v>0.04</v>
      </c>
    </row>
    <row r="5160" spans="1:9" x14ac:dyDescent="0.35">
      <c r="A5160" s="14">
        <v>2014</v>
      </c>
      <c r="B5160" s="14" t="s">
        <v>37</v>
      </c>
      <c r="C5160" s="14" t="s">
        <v>38</v>
      </c>
      <c r="D5160" s="14">
        <v>2012</v>
      </c>
      <c r="E5160" s="14">
        <f>data_filtered[[#This Row],[test_year]]-data_filtered[[#This Row],[model_year]]</f>
        <v>2</v>
      </c>
      <c r="F5160" s="14">
        <v>96</v>
      </c>
      <c r="G5160" s="14">
        <v>4</v>
      </c>
      <c r="H5160" s="14">
        <v>100</v>
      </c>
      <c r="I5160" s="14">
        <v>0.04</v>
      </c>
    </row>
    <row r="5161" spans="1:9" x14ac:dyDescent="0.35">
      <c r="A5161" s="14">
        <v>2016</v>
      </c>
      <c r="B5161" s="14" t="s">
        <v>42</v>
      </c>
      <c r="C5161" s="14" t="s">
        <v>151</v>
      </c>
      <c r="D5161" s="14">
        <v>2013</v>
      </c>
      <c r="E5161" s="14">
        <f>data_filtered[[#This Row],[test_year]]-data_filtered[[#This Row],[model_year]]</f>
        <v>3</v>
      </c>
      <c r="F5161" s="14">
        <v>96</v>
      </c>
      <c r="G5161" s="14">
        <v>4</v>
      </c>
      <c r="H5161" s="14">
        <v>100</v>
      </c>
      <c r="I5161" s="14">
        <v>0.04</v>
      </c>
    </row>
    <row r="5162" spans="1:9" x14ac:dyDescent="0.35">
      <c r="A5162" s="14">
        <v>2013</v>
      </c>
      <c r="B5162" s="14" t="s">
        <v>33</v>
      </c>
      <c r="C5162" s="14" t="s">
        <v>203</v>
      </c>
      <c r="D5162" s="14">
        <v>2006</v>
      </c>
      <c r="E5162" s="14">
        <f>data_filtered[[#This Row],[test_year]]-data_filtered[[#This Row],[model_year]]</f>
        <v>7</v>
      </c>
      <c r="F5162" s="14">
        <v>72</v>
      </c>
      <c r="G5162" s="14">
        <v>3</v>
      </c>
      <c r="H5162" s="14">
        <v>75</v>
      </c>
      <c r="I5162" s="14">
        <v>0.04</v>
      </c>
    </row>
    <row r="5163" spans="1:9" x14ac:dyDescent="0.35">
      <c r="A5163" s="13">
        <v>2017</v>
      </c>
      <c r="B5163" s="13" t="s">
        <v>30</v>
      </c>
      <c r="C5163" s="13" t="s">
        <v>31</v>
      </c>
      <c r="D5163" s="13">
        <v>2012</v>
      </c>
      <c r="E5163" s="14">
        <f>data_filtered[[#This Row],[test_year]]-data_filtered[[#This Row],[model_year]]</f>
        <v>5</v>
      </c>
      <c r="F5163" s="13">
        <v>72</v>
      </c>
      <c r="G5163" s="13">
        <v>3</v>
      </c>
      <c r="H5163" s="13">
        <v>75</v>
      </c>
      <c r="I5163" s="13">
        <v>0.04</v>
      </c>
    </row>
    <row r="5164" spans="1:9" x14ac:dyDescent="0.35">
      <c r="A5164" s="13">
        <v>2013</v>
      </c>
      <c r="B5164" s="13" t="s">
        <v>24</v>
      </c>
      <c r="C5164" s="13" t="s">
        <v>267</v>
      </c>
      <c r="D5164" s="13">
        <v>2009</v>
      </c>
      <c r="E5164" s="14">
        <f>data_filtered[[#This Row],[test_year]]-data_filtered[[#This Row],[model_year]]</f>
        <v>4</v>
      </c>
      <c r="F5164" s="13">
        <v>48</v>
      </c>
      <c r="G5164" s="13">
        <v>2</v>
      </c>
      <c r="H5164" s="13">
        <v>50</v>
      </c>
      <c r="I5164" s="13">
        <v>0.04</v>
      </c>
    </row>
    <row r="5165" spans="1:9" x14ac:dyDescent="0.35">
      <c r="A5165" s="13">
        <v>2013</v>
      </c>
      <c r="B5165" s="13" t="s">
        <v>52</v>
      </c>
      <c r="C5165" s="13" t="s">
        <v>91</v>
      </c>
      <c r="D5165" s="13">
        <v>2013</v>
      </c>
      <c r="E5165" s="14">
        <f>data_filtered[[#This Row],[test_year]]-data_filtered[[#This Row],[model_year]]</f>
        <v>0</v>
      </c>
      <c r="F5165" s="13">
        <v>48</v>
      </c>
      <c r="G5165" s="13">
        <v>2</v>
      </c>
      <c r="H5165" s="13">
        <v>50</v>
      </c>
      <c r="I5165" s="13">
        <v>0.04</v>
      </c>
    </row>
    <row r="5166" spans="1:9" x14ac:dyDescent="0.35">
      <c r="A5166" s="14">
        <v>2013</v>
      </c>
      <c r="B5166" s="14" t="s">
        <v>30</v>
      </c>
      <c r="C5166" s="14" t="s">
        <v>327</v>
      </c>
      <c r="D5166" s="14">
        <v>2007</v>
      </c>
      <c r="E5166" s="14">
        <f>data_filtered[[#This Row],[test_year]]-data_filtered[[#This Row],[model_year]]</f>
        <v>6</v>
      </c>
      <c r="F5166" s="14">
        <v>48</v>
      </c>
      <c r="G5166" s="14">
        <v>2</v>
      </c>
      <c r="H5166" s="14">
        <v>50</v>
      </c>
      <c r="I5166" s="14">
        <v>0.04</v>
      </c>
    </row>
    <row r="5167" spans="1:9" x14ac:dyDescent="0.35">
      <c r="A5167" s="13">
        <v>2013</v>
      </c>
      <c r="B5167" s="13" t="s">
        <v>30</v>
      </c>
      <c r="C5167" s="13" t="s">
        <v>381</v>
      </c>
      <c r="D5167" s="13">
        <v>2009</v>
      </c>
      <c r="E5167" s="14">
        <f>data_filtered[[#This Row],[test_year]]-data_filtered[[#This Row],[model_year]]</f>
        <v>4</v>
      </c>
      <c r="F5167" s="13">
        <v>48</v>
      </c>
      <c r="G5167" s="13">
        <v>2</v>
      </c>
      <c r="H5167" s="13">
        <v>50</v>
      </c>
      <c r="I5167" s="13">
        <v>0.04</v>
      </c>
    </row>
    <row r="5168" spans="1:9" x14ac:dyDescent="0.35">
      <c r="A5168" s="14">
        <v>2013</v>
      </c>
      <c r="B5168" s="14" t="s">
        <v>42</v>
      </c>
      <c r="C5168" s="14" t="s">
        <v>45</v>
      </c>
      <c r="D5168" s="14">
        <v>1997</v>
      </c>
      <c r="E5168" s="14">
        <f>data_filtered[[#This Row],[test_year]]-data_filtered[[#This Row],[model_year]]</f>
        <v>16</v>
      </c>
      <c r="F5168" s="14">
        <v>48</v>
      </c>
      <c r="G5168" s="14">
        <v>2</v>
      </c>
      <c r="H5168" s="14">
        <v>50</v>
      </c>
      <c r="I5168" s="14">
        <v>0.04</v>
      </c>
    </row>
    <row r="5169" spans="1:9" x14ac:dyDescent="0.35">
      <c r="A5169" s="13">
        <v>2013</v>
      </c>
      <c r="B5169" s="13" t="s">
        <v>136</v>
      </c>
      <c r="C5169" s="13" t="s">
        <v>205</v>
      </c>
      <c r="D5169" s="13">
        <v>2010</v>
      </c>
      <c r="E5169" s="14">
        <f>data_filtered[[#This Row],[test_year]]-data_filtered[[#This Row],[model_year]]</f>
        <v>3</v>
      </c>
      <c r="F5169" s="13">
        <v>48</v>
      </c>
      <c r="G5169" s="13">
        <v>2</v>
      </c>
      <c r="H5169" s="13">
        <v>50</v>
      </c>
      <c r="I5169" s="13">
        <v>0.04</v>
      </c>
    </row>
    <row r="5170" spans="1:9" x14ac:dyDescent="0.35">
      <c r="A5170" s="13">
        <v>2013</v>
      </c>
      <c r="B5170" s="13" t="s">
        <v>26</v>
      </c>
      <c r="C5170" s="13" t="s">
        <v>338</v>
      </c>
      <c r="D5170" s="13">
        <v>2005</v>
      </c>
      <c r="E5170" s="14">
        <f>data_filtered[[#This Row],[test_year]]-data_filtered[[#This Row],[model_year]]</f>
        <v>8</v>
      </c>
      <c r="F5170" s="13">
        <v>48</v>
      </c>
      <c r="G5170" s="13">
        <v>2</v>
      </c>
      <c r="H5170" s="13">
        <v>50</v>
      </c>
      <c r="I5170" s="13">
        <v>0.04</v>
      </c>
    </row>
    <row r="5171" spans="1:9" x14ac:dyDescent="0.35">
      <c r="A5171" s="13">
        <v>2014</v>
      </c>
      <c r="B5171" s="13" t="s">
        <v>24</v>
      </c>
      <c r="C5171" s="13" t="s">
        <v>238</v>
      </c>
      <c r="D5171" s="13">
        <v>2002</v>
      </c>
      <c r="E5171" s="14">
        <f>data_filtered[[#This Row],[test_year]]-data_filtered[[#This Row],[model_year]]</f>
        <v>12</v>
      </c>
      <c r="F5171" s="13">
        <v>48</v>
      </c>
      <c r="G5171" s="13">
        <v>2</v>
      </c>
      <c r="H5171" s="13">
        <v>50</v>
      </c>
      <c r="I5171" s="13">
        <v>0.04</v>
      </c>
    </row>
    <row r="5172" spans="1:9" x14ac:dyDescent="0.35">
      <c r="A5172" s="14">
        <v>2014</v>
      </c>
      <c r="B5172" s="14" t="s">
        <v>52</v>
      </c>
      <c r="C5172" s="14" t="s">
        <v>165</v>
      </c>
      <c r="D5172" s="14">
        <v>2007</v>
      </c>
      <c r="E5172" s="14">
        <f>data_filtered[[#This Row],[test_year]]-data_filtered[[#This Row],[model_year]]</f>
        <v>7</v>
      </c>
      <c r="F5172" s="14">
        <v>48</v>
      </c>
      <c r="G5172" s="14">
        <v>2</v>
      </c>
      <c r="H5172" s="14">
        <v>50</v>
      </c>
      <c r="I5172" s="14">
        <v>0.04</v>
      </c>
    </row>
    <row r="5173" spans="1:9" x14ac:dyDescent="0.35">
      <c r="A5173" s="13">
        <v>2014</v>
      </c>
      <c r="B5173" s="13" t="s">
        <v>158</v>
      </c>
      <c r="C5173" s="13" t="s">
        <v>384</v>
      </c>
      <c r="D5173" s="13">
        <v>2006</v>
      </c>
      <c r="E5173" s="14">
        <f>data_filtered[[#This Row],[test_year]]-data_filtered[[#This Row],[model_year]]</f>
        <v>8</v>
      </c>
      <c r="F5173" s="13">
        <v>48</v>
      </c>
      <c r="G5173" s="13">
        <v>2</v>
      </c>
      <c r="H5173" s="13">
        <v>50</v>
      </c>
      <c r="I5173" s="13">
        <v>0.04</v>
      </c>
    </row>
    <row r="5174" spans="1:9" x14ac:dyDescent="0.35">
      <c r="A5174" s="14">
        <v>2014</v>
      </c>
      <c r="B5174" s="14" t="s">
        <v>158</v>
      </c>
      <c r="C5174" s="14" t="s">
        <v>255</v>
      </c>
      <c r="D5174" s="14">
        <v>2005</v>
      </c>
      <c r="E5174" s="14">
        <f>data_filtered[[#This Row],[test_year]]-data_filtered[[#This Row],[model_year]]</f>
        <v>9</v>
      </c>
      <c r="F5174" s="14">
        <v>48</v>
      </c>
      <c r="G5174" s="14">
        <v>2</v>
      </c>
      <c r="H5174" s="14">
        <v>50</v>
      </c>
      <c r="I5174" s="14">
        <v>0.04</v>
      </c>
    </row>
    <row r="5175" spans="1:9" x14ac:dyDescent="0.35">
      <c r="A5175" s="14">
        <v>2014</v>
      </c>
      <c r="B5175" s="14" t="s">
        <v>33</v>
      </c>
      <c r="C5175" s="14" t="s">
        <v>265</v>
      </c>
      <c r="D5175" s="14">
        <v>2011</v>
      </c>
      <c r="E5175" s="14">
        <f>data_filtered[[#This Row],[test_year]]-data_filtered[[#This Row],[model_year]]</f>
        <v>3</v>
      </c>
      <c r="F5175" s="14">
        <v>48</v>
      </c>
      <c r="G5175" s="14">
        <v>2</v>
      </c>
      <c r="H5175" s="14">
        <v>50</v>
      </c>
      <c r="I5175" s="14">
        <v>0.04</v>
      </c>
    </row>
    <row r="5176" spans="1:9" x14ac:dyDescent="0.35">
      <c r="A5176" s="14">
        <v>2014</v>
      </c>
      <c r="B5176" s="14" t="s">
        <v>26</v>
      </c>
      <c r="C5176" s="14" t="s">
        <v>111</v>
      </c>
      <c r="D5176" s="14">
        <v>2011</v>
      </c>
      <c r="E5176" s="14">
        <f>data_filtered[[#This Row],[test_year]]-data_filtered[[#This Row],[model_year]]</f>
        <v>3</v>
      </c>
      <c r="F5176" s="14">
        <v>48</v>
      </c>
      <c r="G5176" s="14">
        <v>2</v>
      </c>
      <c r="H5176" s="14">
        <v>50</v>
      </c>
      <c r="I5176" s="14">
        <v>0.04</v>
      </c>
    </row>
    <row r="5177" spans="1:9" x14ac:dyDescent="0.35">
      <c r="A5177" s="14">
        <v>2015</v>
      </c>
      <c r="B5177" s="14" t="s">
        <v>24</v>
      </c>
      <c r="C5177" s="14" t="s">
        <v>246</v>
      </c>
      <c r="D5177" s="14">
        <v>2012</v>
      </c>
      <c r="E5177" s="14">
        <f>data_filtered[[#This Row],[test_year]]-data_filtered[[#This Row],[model_year]]</f>
        <v>3</v>
      </c>
      <c r="F5177" s="14">
        <v>48</v>
      </c>
      <c r="G5177" s="14">
        <v>2</v>
      </c>
      <c r="H5177" s="14">
        <v>50</v>
      </c>
      <c r="I5177" s="14">
        <v>0.04</v>
      </c>
    </row>
    <row r="5178" spans="1:9" x14ac:dyDescent="0.35">
      <c r="A5178" s="14">
        <v>2015</v>
      </c>
      <c r="B5178" s="14" t="s">
        <v>37</v>
      </c>
      <c r="C5178" s="14" t="s">
        <v>59</v>
      </c>
      <c r="D5178" s="14">
        <v>2006</v>
      </c>
      <c r="E5178" s="14">
        <f>data_filtered[[#This Row],[test_year]]-data_filtered[[#This Row],[model_year]]</f>
        <v>9</v>
      </c>
      <c r="F5178" s="14">
        <v>48</v>
      </c>
      <c r="G5178" s="14">
        <v>2</v>
      </c>
      <c r="H5178" s="14">
        <v>50</v>
      </c>
      <c r="I5178" s="14">
        <v>0.04</v>
      </c>
    </row>
    <row r="5179" spans="1:9" x14ac:dyDescent="0.35">
      <c r="A5179" s="13">
        <v>2015</v>
      </c>
      <c r="B5179" s="13" t="s">
        <v>136</v>
      </c>
      <c r="C5179" s="13" t="s">
        <v>205</v>
      </c>
      <c r="D5179" s="13">
        <v>2011</v>
      </c>
      <c r="E5179" s="14">
        <f>data_filtered[[#This Row],[test_year]]-data_filtered[[#This Row],[model_year]]</f>
        <v>4</v>
      </c>
      <c r="F5179" s="13">
        <v>48</v>
      </c>
      <c r="G5179" s="13">
        <v>2</v>
      </c>
      <c r="H5179" s="13">
        <v>50</v>
      </c>
      <c r="I5179" s="13">
        <v>0.04</v>
      </c>
    </row>
    <row r="5180" spans="1:9" x14ac:dyDescent="0.35">
      <c r="A5180" s="13">
        <v>2015</v>
      </c>
      <c r="B5180" s="13" t="s">
        <v>26</v>
      </c>
      <c r="C5180" s="13" t="s">
        <v>147</v>
      </c>
      <c r="D5180" s="13">
        <v>2006</v>
      </c>
      <c r="E5180" s="14">
        <f>data_filtered[[#This Row],[test_year]]-data_filtered[[#This Row],[model_year]]</f>
        <v>9</v>
      </c>
      <c r="F5180" s="13">
        <v>48</v>
      </c>
      <c r="G5180" s="13">
        <v>2</v>
      </c>
      <c r="H5180" s="13">
        <v>50</v>
      </c>
      <c r="I5180" s="13">
        <v>0.04</v>
      </c>
    </row>
    <row r="5181" spans="1:9" x14ac:dyDescent="0.35">
      <c r="A5181" s="14">
        <v>2016</v>
      </c>
      <c r="B5181" s="14" t="s">
        <v>24</v>
      </c>
      <c r="C5181" s="14" t="s">
        <v>49</v>
      </c>
      <c r="D5181" s="14">
        <v>2006</v>
      </c>
      <c r="E5181" s="14">
        <f>data_filtered[[#This Row],[test_year]]-data_filtered[[#This Row],[model_year]]</f>
        <v>10</v>
      </c>
      <c r="F5181" s="14">
        <v>48</v>
      </c>
      <c r="G5181" s="14">
        <v>2</v>
      </c>
      <c r="H5181" s="14">
        <v>50</v>
      </c>
      <c r="I5181" s="14">
        <v>0.04</v>
      </c>
    </row>
    <row r="5182" spans="1:9" x14ac:dyDescent="0.35">
      <c r="A5182" s="13">
        <v>2016</v>
      </c>
      <c r="B5182" s="13" t="s">
        <v>186</v>
      </c>
      <c r="C5182" s="13" t="s">
        <v>236</v>
      </c>
      <c r="D5182" s="13">
        <v>2012</v>
      </c>
      <c r="E5182" s="14">
        <f>data_filtered[[#This Row],[test_year]]-data_filtered[[#This Row],[model_year]]</f>
        <v>4</v>
      </c>
      <c r="F5182" s="13">
        <v>48</v>
      </c>
      <c r="G5182" s="13">
        <v>2</v>
      </c>
      <c r="H5182" s="13">
        <v>50</v>
      </c>
      <c r="I5182" s="13">
        <v>0.04</v>
      </c>
    </row>
    <row r="5183" spans="1:9" x14ac:dyDescent="0.35">
      <c r="A5183" s="14">
        <v>2016</v>
      </c>
      <c r="B5183" s="14" t="s">
        <v>33</v>
      </c>
      <c r="C5183" s="14" t="s">
        <v>385</v>
      </c>
      <c r="D5183" s="14">
        <v>2009</v>
      </c>
      <c r="E5183" s="14">
        <f>data_filtered[[#This Row],[test_year]]-data_filtered[[#This Row],[model_year]]</f>
        <v>7</v>
      </c>
      <c r="F5183" s="14">
        <v>48</v>
      </c>
      <c r="G5183" s="14">
        <v>2</v>
      </c>
      <c r="H5183" s="14">
        <v>50</v>
      </c>
      <c r="I5183" s="14">
        <v>0.04</v>
      </c>
    </row>
    <row r="5184" spans="1:9" x14ac:dyDescent="0.35">
      <c r="A5184" s="14">
        <v>2017</v>
      </c>
      <c r="B5184" s="14" t="s">
        <v>58</v>
      </c>
      <c r="C5184" s="14" t="s">
        <v>63</v>
      </c>
      <c r="D5184" s="14">
        <v>2012</v>
      </c>
      <c r="E5184" s="14">
        <f>data_filtered[[#This Row],[test_year]]-data_filtered[[#This Row],[model_year]]</f>
        <v>5</v>
      </c>
      <c r="F5184" s="14">
        <v>48</v>
      </c>
      <c r="G5184" s="14">
        <v>2</v>
      </c>
      <c r="H5184" s="14">
        <v>50</v>
      </c>
      <c r="I5184" s="14">
        <v>0.04</v>
      </c>
    </row>
    <row r="5185" spans="1:9" x14ac:dyDescent="0.35">
      <c r="A5185" s="13">
        <v>2017</v>
      </c>
      <c r="B5185" s="13" t="s">
        <v>67</v>
      </c>
      <c r="C5185" s="13" t="s">
        <v>139</v>
      </c>
      <c r="D5185" s="13">
        <v>2011</v>
      </c>
      <c r="E5185" s="14">
        <f>data_filtered[[#This Row],[test_year]]-data_filtered[[#This Row],[model_year]]</f>
        <v>6</v>
      </c>
      <c r="F5185" s="13">
        <v>48</v>
      </c>
      <c r="G5185" s="13">
        <v>2</v>
      </c>
      <c r="H5185" s="13">
        <v>50</v>
      </c>
      <c r="I5185" s="13">
        <v>0.04</v>
      </c>
    </row>
    <row r="5186" spans="1:9" x14ac:dyDescent="0.35">
      <c r="A5186" s="14">
        <v>2017</v>
      </c>
      <c r="B5186" s="14" t="s">
        <v>26</v>
      </c>
      <c r="C5186" s="14" t="s">
        <v>54</v>
      </c>
      <c r="D5186" s="14">
        <v>2004</v>
      </c>
      <c r="E5186" s="14">
        <f>data_filtered[[#This Row],[test_year]]-data_filtered[[#This Row],[model_year]]</f>
        <v>13</v>
      </c>
      <c r="F5186" s="14">
        <v>48</v>
      </c>
      <c r="G5186" s="14">
        <v>2</v>
      </c>
      <c r="H5186" s="14">
        <v>50</v>
      </c>
      <c r="I5186" s="14">
        <v>0.04</v>
      </c>
    </row>
    <row r="5187" spans="1:9" x14ac:dyDescent="0.35">
      <c r="A5187" s="13">
        <v>2013</v>
      </c>
      <c r="B5187" s="13" t="s">
        <v>30</v>
      </c>
      <c r="C5187" s="13" t="s">
        <v>36</v>
      </c>
      <c r="D5187" s="13">
        <v>2010</v>
      </c>
      <c r="E5187" s="14">
        <f>data_filtered[[#This Row],[test_year]]-data_filtered[[#This Row],[model_year]]</f>
        <v>3</v>
      </c>
      <c r="F5187" s="13">
        <v>241</v>
      </c>
      <c r="G5187" s="13">
        <v>10</v>
      </c>
      <c r="H5187" s="13">
        <v>251</v>
      </c>
      <c r="I5187" s="13">
        <v>3.9840637450199202E-2</v>
      </c>
    </row>
    <row r="5188" spans="1:9" x14ac:dyDescent="0.35">
      <c r="A5188" s="13">
        <v>2013</v>
      </c>
      <c r="B5188" s="13" t="s">
        <v>26</v>
      </c>
      <c r="C5188" s="13" t="s">
        <v>35</v>
      </c>
      <c r="D5188" s="13">
        <v>2012</v>
      </c>
      <c r="E5188" s="14">
        <f>data_filtered[[#This Row],[test_year]]-data_filtered[[#This Row],[model_year]]</f>
        <v>1</v>
      </c>
      <c r="F5188" s="13">
        <v>193</v>
      </c>
      <c r="G5188" s="13">
        <v>8</v>
      </c>
      <c r="H5188" s="13">
        <v>201</v>
      </c>
      <c r="I5188" s="13">
        <v>3.98009950248756E-2</v>
      </c>
    </row>
    <row r="5189" spans="1:9" x14ac:dyDescent="0.35">
      <c r="A5189" s="14">
        <v>2016</v>
      </c>
      <c r="B5189" s="14" t="s">
        <v>24</v>
      </c>
      <c r="C5189" s="14" t="s">
        <v>28</v>
      </c>
      <c r="D5189" s="14">
        <v>2013</v>
      </c>
      <c r="E5189" s="14">
        <f>data_filtered[[#This Row],[test_year]]-data_filtered[[#This Row],[model_year]]</f>
        <v>3</v>
      </c>
      <c r="F5189" s="14">
        <v>169</v>
      </c>
      <c r="G5189" s="14">
        <v>7</v>
      </c>
      <c r="H5189" s="14">
        <v>176</v>
      </c>
      <c r="I5189" s="14">
        <v>3.97727272727273E-2</v>
      </c>
    </row>
    <row r="5190" spans="1:9" x14ac:dyDescent="0.35">
      <c r="A5190" s="13">
        <v>2014</v>
      </c>
      <c r="B5190" s="13" t="s">
        <v>37</v>
      </c>
      <c r="C5190" s="13" t="s">
        <v>39</v>
      </c>
      <c r="D5190" s="13">
        <v>2006</v>
      </c>
      <c r="E5190" s="14">
        <f>data_filtered[[#This Row],[test_year]]-data_filtered[[#This Row],[model_year]]</f>
        <v>8</v>
      </c>
      <c r="F5190" s="13">
        <v>290</v>
      </c>
      <c r="G5190" s="13">
        <v>12</v>
      </c>
      <c r="H5190" s="13">
        <v>302</v>
      </c>
      <c r="I5190" s="13">
        <v>3.9735099337748297E-2</v>
      </c>
    </row>
    <row r="5191" spans="1:9" x14ac:dyDescent="0.35">
      <c r="A5191" s="14">
        <v>2016</v>
      </c>
      <c r="B5191" s="14" t="s">
        <v>118</v>
      </c>
      <c r="C5191" s="14" t="s">
        <v>119</v>
      </c>
      <c r="D5191" s="14">
        <v>2008</v>
      </c>
      <c r="E5191" s="14">
        <f>data_filtered[[#This Row],[test_year]]-data_filtered[[#This Row],[model_year]]</f>
        <v>8</v>
      </c>
      <c r="F5191" s="14">
        <v>145</v>
      </c>
      <c r="G5191" s="14">
        <v>6</v>
      </c>
      <c r="H5191" s="14">
        <v>151</v>
      </c>
      <c r="I5191" s="14">
        <v>3.9735099337748297E-2</v>
      </c>
    </row>
    <row r="5192" spans="1:9" x14ac:dyDescent="0.35">
      <c r="A5192" s="14">
        <v>2014</v>
      </c>
      <c r="B5192" s="14" t="s">
        <v>30</v>
      </c>
      <c r="C5192" s="14" t="s">
        <v>31</v>
      </c>
      <c r="D5192" s="14">
        <v>2009</v>
      </c>
      <c r="E5192" s="14">
        <f>data_filtered[[#This Row],[test_year]]-data_filtered[[#This Row],[model_year]]</f>
        <v>5</v>
      </c>
      <c r="F5192" s="14">
        <v>121</v>
      </c>
      <c r="G5192" s="14">
        <v>5</v>
      </c>
      <c r="H5192" s="14">
        <v>126</v>
      </c>
      <c r="I5192" s="14">
        <v>3.9682539682539701E-2</v>
      </c>
    </row>
    <row r="5193" spans="1:9" x14ac:dyDescent="0.35">
      <c r="A5193" s="14">
        <v>2017</v>
      </c>
      <c r="B5193" s="14" t="s">
        <v>24</v>
      </c>
      <c r="C5193" s="14" t="s">
        <v>28</v>
      </c>
      <c r="D5193" s="14">
        <v>2013</v>
      </c>
      <c r="E5193" s="14">
        <f>data_filtered[[#This Row],[test_year]]-data_filtered[[#This Row],[model_year]]</f>
        <v>4</v>
      </c>
      <c r="F5193" s="14">
        <v>121</v>
      </c>
      <c r="G5193" s="14">
        <v>5</v>
      </c>
      <c r="H5193" s="14">
        <v>126</v>
      </c>
      <c r="I5193" s="14">
        <v>3.9682539682539701E-2</v>
      </c>
    </row>
    <row r="5194" spans="1:9" x14ac:dyDescent="0.35">
      <c r="A5194" s="13">
        <v>2017</v>
      </c>
      <c r="B5194" s="13" t="s">
        <v>33</v>
      </c>
      <c r="C5194" s="13" t="s">
        <v>86</v>
      </c>
      <c r="D5194" s="13">
        <v>2013</v>
      </c>
      <c r="E5194" s="14">
        <f>data_filtered[[#This Row],[test_year]]-data_filtered[[#This Row],[model_year]]</f>
        <v>4</v>
      </c>
      <c r="F5194" s="13">
        <v>121</v>
      </c>
      <c r="G5194" s="13">
        <v>5</v>
      </c>
      <c r="H5194" s="13">
        <v>126</v>
      </c>
      <c r="I5194" s="13">
        <v>3.9682539682539701E-2</v>
      </c>
    </row>
    <row r="5195" spans="1:9" x14ac:dyDescent="0.35">
      <c r="A5195" s="14">
        <v>2017</v>
      </c>
      <c r="B5195" s="14" t="s">
        <v>26</v>
      </c>
      <c r="C5195" s="14" t="s">
        <v>111</v>
      </c>
      <c r="D5195" s="14">
        <v>2008</v>
      </c>
      <c r="E5195" s="14">
        <f>data_filtered[[#This Row],[test_year]]-data_filtered[[#This Row],[model_year]]</f>
        <v>9</v>
      </c>
      <c r="F5195" s="14">
        <v>121</v>
      </c>
      <c r="G5195" s="14">
        <v>5</v>
      </c>
      <c r="H5195" s="14">
        <v>126</v>
      </c>
      <c r="I5195" s="14">
        <v>3.9682539682539701E-2</v>
      </c>
    </row>
    <row r="5196" spans="1:9" x14ac:dyDescent="0.35">
      <c r="A5196" s="13">
        <v>2015</v>
      </c>
      <c r="B5196" s="13" t="s">
        <v>37</v>
      </c>
      <c r="C5196" s="13" t="s">
        <v>39</v>
      </c>
      <c r="D5196" s="13">
        <v>2010</v>
      </c>
      <c r="E5196" s="14">
        <f>data_filtered[[#This Row],[test_year]]-data_filtered[[#This Row],[model_year]]</f>
        <v>5</v>
      </c>
      <c r="F5196" s="13">
        <v>97</v>
      </c>
      <c r="G5196" s="13">
        <v>4</v>
      </c>
      <c r="H5196" s="13">
        <v>101</v>
      </c>
      <c r="I5196" s="13">
        <v>3.9603960396039598E-2</v>
      </c>
    </row>
    <row r="5197" spans="1:9" x14ac:dyDescent="0.35">
      <c r="A5197" s="13">
        <v>2016</v>
      </c>
      <c r="B5197" s="13" t="s">
        <v>104</v>
      </c>
      <c r="C5197" s="13" t="s">
        <v>105</v>
      </c>
      <c r="D5197" s="13">
        <v>2005</v>
      </c>
      <c r="E5197" s="14">
        <f>data_filtered[[#This Row],[test_year]]-data_filtered[[#This Row],[model_year]]</f>
        <v>11</v>
      </c>
      <c r="F5197" s="13">
        <v>97</v>
      </c>
      <c r="G5197" s="13">
        <v>4</v>
      </c>
      <c r="H5197" s="13">
        <v>101</v>
      </c>
      <c r="I5197" s="13">
        <v>3.9603960396039598E-2</v>
      </c>
    </row>
    <row r="5198" spans="1:9" x14ac:dyDescent="0.35">
      <c r="A5198" s="14">
        <v>2017</v>
      </c>
      <c r="B5198" s="14" t="s">
        <v>67</v>
      </c>
      <c r="C5198" s="14" t="s">
        <v>68</v>
      </c>
      <c r="D5198" s="14">
        <v>2016</v>
      </c>
      <c r="E5198" s="14">
        <f>data_filtered[[#This Row],[test_year]]-data_filtered[[#This Row],[model_year]]</f>
        <v>1</v>
      </c>
      <c r="F5198" s="14">
        <v>97</v>
      </c>
      <c r="G5198" s="14">
        <v>4</v>
      </c>
      <c r="H5198" s="14">
        <v>101</v>
      </c>
      <c r="I5198" s="14">
        <v>3.9603960396039598E-2</v>
      </c>
    </row>
    <row r="5199" spans="1:9" x14ac:dyDescent="0.35">
      <c r="A5199" s="13">
        <v>2017</v>
      </c>
      <c r="B5199" s="13" t="s">
        <v>158</v>
      </c>
      <c r="C5199" s="13" t="s">
        <v>175</v>
      </c>
      <c r="D5199" s="13">
        <v>2010</v>
      </c>
      <c r="E5199" s="14">
        <f>data_filtered[[#This Row],[test_year]]-data_filtered[[#This Row],[model_year]]</f>
        <v>7</v>
      </c>
      <c r="F5199" s="13">
        <v>97</v>
      </c>
      <c r="G5199" s="13">
        <v>4</v>
      </c>
      <c r="H5199" s="13">
        <v>101</v>
      </c>
      <c r="I5199" s="13">
        <v>3.9603960396039598E-2</v>
      </c>
    </row>
    <row r="5200" spans="1:9" x14ac:dyDescent="0.35">
      <c r="A5200" s="14">
        <v>2014</v>
      </c>
      <c r="B5200" s="14" t="s">
        <v>106</v>
      </c>
      <c r="C5200" s="14" t="s">
        <v>107</v>
      </c>
      <c r="D5200" s="14">
        <v>2008</v>
      </c>
      <c r="E5200" s="14">
        <f>data_filtered[[#This Row],[test_year]]-data_filtered[[#This Row],[model_year]]</f>
        <v>6</v>
      </c>
      <c r="F5200" s="14">
        <v>170</v>
      </c>
      <c r="G5200" s="14">
        <v>7</v>
      </c>
      <c r="H5200" s="14">
        <v>177</v>
      </c>
      <c r="I5200" s="14">
        <v>3.9548022598870101E-2</v>
      </c>
    </row>
    <row r="5201" spans="1:9" x14ac:dyDescent="0.35">
      <c r="A5201" s="14">
        <v>2013</v>
      </c>
      <c r="B5201" s="14" t="s">
        <v>37</v>
      </c>
      <c r="C5201" s="14" t="s">
        <v>197</v>
      </c>
      <c r="D5201" s="14">
        <v>2006</v>
      </c>
      <c r="E5201" s="14">
        <f>data_filtered[[#This Row],[test_year]]-data_filtered[[#This Row],[model_year]]</f>
        <v>7</v>
      </c>
      <c r="F5201" s="14">
        <v>73</v>
      </c>
      <c r="G5201" s="14">
        <v>3</v>
      </c>
      <c r="H5201" s="14">
        <v>76</v>
      </c>
      <c r="I5201" s="14">
        <v>3.94736842105263E-2</v>
      </c>
    </row>
    <row r="5202" spans="1:9" x14ac:dyDescent="0.35">
      <c r="A5202" s="14">
        <v>2014</v>
      </c>
      <c r="B5202" s="14" t="s">
        <v>158</v>
      </c>
      <c r="C5202" s="14" t="s">
        <v>244</v>
      </c>
      <c r="D5202" s="14">
        <v>2005</v>
      </c>
      <c r="E5202" s="14">
        <f>data_filtered[[#This Row],[test_year]]-data_filtered[[#This Row],[model_year]]</f>
        <v>9</v>
      </c>
      <c r="F5202" s="14">
        <v>73</v>
      </c>
      <c r="G5202" s="14">
        <v>3</v>
      </c>
      <c r="H5202" s="14">
        <v>76</v>
      </c>
      <c r="I5202" s="14">
        <v>3.94736842105263E-2</v>
      </c>
    </row>
    <row r="5203" spans="1:9" x14ac:dyDescent="0.35">
      <c r="A5203" s="13">
        <v>2014</v>
      </c>
      <c r="B5203" s="13" t="s">
        <v>33</v>
      </c>
      <c r="C5203" s="13" t="s">
        <v>109</v>
      </c>
      <c r="D5203" s="13">
        <v>2006</v>
      </c>
      <c r="E5203" s="14">
        <f>data_filtered[[#This Row],[test_year]]-data_filtered[[#This Row],[model_year]]</f>
        <v>8</v>
      </c>
      <c r="F5203" s="13">
        <v>73</v>
      </c>
      <c r="G5203" s="13">
        <v>3</v>
      </c>
      <c r="H5203" s="13">
        <v>76</v>
      </c>
      <c r="I5203" s="13">
        <v>3.94736842105263E-2</v>
      </c>
    </row>
    <row r="5204" spans="1:9" x14ac:dyDescent="0.35">
      <c r="A5204" s="14">
        <v>2014</v>
      </c>
      <c r="B5204" s="14" t="s">
        <v>113</v>
      </c>
      <c r="C5204" s="14" t="s">
        <v>262</v>
      </c>
      <c r="D5204" s="14">
        <v>2008</v>
      </c>
      <c r="E5204" s="14">
        <f>data_filtered[[#This Row],[test_year]]-data_filtered[[#This Row],[model_year]]</f>
        <v>6</v>
      </c>
      <c r="F5204" s="14">
        <v>73</v>
      </c>
      <c r="G5204" s="14">
        <v>3</v>
      </c>
      <c r="H5204" s="14">
        <v>76</v>
      </c>
      <c r="I5204" s="14">
        <v>3.94736842105263E-2</v>
      </c>
    </row>
    <row r="5205" spans="1:9" x14ac:dyDescent="0.35">
      <c r="A5205" s="14">
        <v>2014</v>
      </c>
      <c r="B5205" s="14" t="s">
        <v>26</v>
      </c>
      <c r="C5205" s="14" t="s">
        <v>223</v>
      </c>
      <c r="D5205" s="14">
        <v>2006</v>
      </c>
      <c r="E5205" s="14">
        <f>data_filtered[[#This Row],[test_year]]-data_filtered[[#This Row],[model_year]]</f>
        <v>8</v>
      </c>
      <c r="F5205" s="14">
        <v>73</v>
      </c>
      <c r="G5205" s="14">
        <v>3</v>
      </c>
      <c r="H5205" s="14">
        <v>76</v>
      </c>
      <c r="I5205" s="14">
        <v>3.94736842105263E-2</v>
      </c>
    </row>
    <row r="5206" spans="1:9" x14ac:dyDescent="0.35">
      <c r="A5206" s="13">
        <v>2016</v>
      </c>
      <c r="B5206" s="13" t="s">
        <v>67</v>
      </c>
      <c r="C5206" s="13" t="s">
        <v>123</v>
      </c>
      <c r="D5206" s="13">
        <v>2012</v>
      </c>
      <c r="E5206" s="14">
        <f>data_filtered[[#This Row],[test_year]]-data_filtered[[#This Row],[model_year]]</f>
        <v>4</v>
      </c>
      <c r="F5206" s="13">
        <v>73</v>
      </c>
      <c r="G5206" s="13">
        <v>3</v>
      </c>
      <c r="H5206" s="13">
        <v>76</v>
      </c>
      <c r="I5206" s="13">
        <v>3.94736842105263E-2</v>
      </c>
    </row>
    <row r="5207" spans="1:9" x14ac:dyDescent="0.35">
      <c r="A5207" s="14">
        <v>2017</v>
      </c>
      <c r="B5207" s="14" t="s">
        <v>30</v>
      </c>
      <c r="C5207" s="14" t="s">
        <v>47</v>
      </c>
      <c r="D5207" s="14">
        <v>2014</v>
      </c>
      <c r="E5207" s="14">
        <f>data_filtered[[#This Row],[test_year]]-data_filtered[[#This Row],[model_year]]</f>
        <v>3</v>
      </c>
      <c r="F5207" s="14">
        <v>73</v>
      </c>
      <c r="G5207" s="14">
        <v>3</v>
      </c>
      <c r="H5207" s="14">
        <v>76</v>
      </c>
      <c r="I5207" s="14">
        <v>3.94736842105263E-2</v>
      </c>
    </row>
    <row r="5208" spans="1:9" x14ac:dyDescent="0.35">
      <c r="A5208" s="14">
        <v>2015</v>
      </c>
      <c r="B5208" s="14" t="s">
        <v>128</v>
      </c>
      <c r="C5208" s="14" t="s">
        <v>129</v>
      </c>
      <c r="D5208" s="14">
        <v>2014</v>
      </c>
      <c r="E5208" s="14">
        <f>data_filtered[[#This Row],[test_year]]-data_filtered[[#This Row],[model_year]]</f>
        <v>1</v>
      </c>
      <c r="F5208" s="14">
        <v>122</v>
      </c>
      <c r="G5208" s="14">
        <v>5</v>
      </c>
      <c r="H5208" s="14">
        <v>127</v>
      </c>
      <c r="I5208" s="14">
        <v>3.9370078740157501E-2</v>
      </c>
    </row>
    <row r="5209" spans="1:9" x14ac:dyDescent="0.35">
      <c r="A5209" s="13">
        <v>2016</v>
      </c>
      <c r="B5209" s="13" t="s">
        <v>136</v>
      </c>
      <c r="C5209" s="13" t="s">
        <v>137</v>
      </c>
      <c r="D5209" s="13">
        <v>2004</v>
      </c>
      <c r="E5209" s="14">
        <f>data_filtered[[#This Row],[test_year]]-data_filtered[[#This Row],[model_year]]</f>
        <v>12</v>
      </c>
      <c r="F5209" s="13">
        <v>122</v>
      </c>
      <c r="G5209" s="13">
        <v>5</v>
      </c>
      <c r="H5209" s="13">
        <v>127</v>
      </c>
      <c r="I5209" s="13">
        <v>3.9370078740157501E-2</v>
      </c>
    </row>
    <row r="5210" spans="1:9" x14ac:dyDescent="0.35">
      <c r="A5210" s="13">
        <v>2016</v>
      </c>
      <c r="B5210" s="13" t="s">
        <v>128</v>
      </c>
      <c r="C5210" s="13" t="s">
        <v>129</v>
      </c>
      <c r="D5210" s="13">
        <v>2014</v>
      </c>
      <c r="E5210" s="14">
        <f>data_filtered[[#This Row],[test_year]]-data_filtered[[#This Row],[model_year]]</f>
        <v>2</v>
      </c>
      <c r="F5210" s="13">
        <v>122</v>
      </c>
      <c r="G5210" s="13">
        <v>5</v>
      </c>
      <c r="H5210" s="13">
        <v>127</v>
      </c>
      <c r="I5210" s="13">
        <v>3.9370078740157501E-2</v>
      </c>
    </row>
    <row r="5211" spans="1:9" x14ac:dyDescent="0.35">
      <c r="A5211" s="13">
        <v>2017</v>
      </c>
      <c r="B5211" s="13" t="s">
        <v>67</v>
      </c>
      <c r="C5211" s="13" t="s">
        <v>68</v>
      </c>
      <c r="D5211" s="13">
        <v>2011</v>
      </c>
      <c r="E5211" s="14">
        <f>data_filtered[[#This Row],[test_year]]-data_filtered[[#This Row],[model_year]]</f>
        <v>6</v>
      </c>
      <c r="F5211" s="13">
        <v>122</v>
      </c>
      <c r="G5211" s="13">
        <v>5</v>
      </c>
      <c r="H5211" s="13">
        <v>127</v>
      </c>
      <c r="I5211" s="13">
        <v>3.9370078740157501E-2</v>
      </c>
    </row>
    <row r="5212" spans="1:9" x14ac:dyDescent="0.35">
      <c r="A5212" s="14">
        <v>2015</v>
      </c>
      <c r="B5212" s="14" t="s">
        <v>58</v>
      </c>
      <c r="C5212" s="14" t="s">
        <v>76</v>
      </c>
      <c r="D5212" s="14">
        <v>2005</v>
      </c>
      <c r="E5212" s="14">
        <f>data_filtered[[#This Row],[test_year]]-data_filtered[[#This Row],[model_year]]</f>
        <v>10</v>
      </c>
      <c r="F5212" s="14">
        <v>147</v>
      </c>
      <c r="G5212" s="14">
        <v>6</v>
      </c>
      <c r="H5212" s="14">
        <v>153</v>
      </c>
      <c r="I5212" s="14">
        <v>3.9215686274509803E-2</v>
      </c>
    </row>
    <row r="5213" spans="1:9" x14ac:dyDescent="0.35">
      <c r="A5213" s="13">
        <v>2015</v>
      </c>
      <c r="B5213" s="13" t="s">
        <v>180</v>
      </c>
      <c r="C5213" s="13" t="s">
        <v>181</v>
      </c>
      <c r="D5213" s="13">
        <v>2005</v>
      </c>
      <c r="E5213" s="14">
        <f>data_filtered[[#This Row],[test_year]]-data_filtered[[#This Row],[model_year]]</f>
        <v>10</v>
      </c>
      <c r="F5213" s="13">
        <v>98</v>
      </c>
      <c r="G5213" s="13">
        <v>4</v>
      </c>
      <c r="H5213" s="13">
        <v>102</v>
      </c>
      <c r="I5213" s="13">
        <v>3.9215686274509803E-2</v>
      </c>
    </row>
    <row r="5214" spans="1:9" x14ac:dyDescent="0.35">
      <c r="A5214" s="14">
        <v>2016</v>
      </c>
      <c r="B5214" s="14" t="s">
        <v>37</v>
      </c>
      <c r="C5214" s="14" t="s">
        <v>39</v>
      </c>
      <c r="D5214" s="14">
        <v>2014</v>
      </c>
      <c r="E5214" s="14">
        <f>data_filtered[[#This Row],[test_year]]-data_filtered[[#This Row],[model_year]]</f>
        <v>2</v>
      </c>
      <c r="F5214" s="14">
        <v>98</v>
      </c>
      <c r="G5214" s="14">
        <v>4</v>
      </c>
      <c r="H5214" s="14">
        <v>102</v>
      </c>
      <c r="I5214" s="14">
        <v>3.9215686274509803E-2</v>
      </c>
    </row>
    <row r="5215" spans="1:9" x14ac:dyDescent="0.35">
      <c r="A5215" s="13">
        <v>2017</v>
      </c>
      <c r="B5215" s="13" t="s">
        <v>67</v>
      </c>
      <c r="C5215" s="13" t="s">
        <v>68</v>
      </c>
      <c r="D5215" s="13">
        <v>2009</v>
      </c>
      <c r="E5215" s="14">
        <f>data_filtered[[#This Row],[test_year]]-data_filtered[[#This Row],[model_year]]</f>
        <v>8</v>
      </c>
      <c r="F5215" s="13">
        <v>98</v>
      </c>
      <c r="G5215" s="13">
        <v>4</v>
      </c>
      <c r="H5215" s="13">
        <v>102</v>
      </c>
      <c r="I5215" s="13">
        <v>3.9215686274509803E-2</v>
      </c>
    </row>
    <row r="5216" spans="1:9" x14ac:dyDescent="0.35">
      <c r="A5216" s="14">
        <v>2017</v>
      </c>
      <c r="B5216" s="14" t="s">
        <v>104</v>
      </c>
      <c r="C5216" s="14" t="s">
        <v>115</v>
      </c>
      <c r="D5216" s="14">
        <v>2003</v>
      </c>
      <c r="E5216" s="14">
        <f>data_filtered[[#This Row],[test_year]]-data_filtered[[#This Row],[model_year]]</f>
        <v>14</v>
      </c>
      <c r="F5216" s="14">
        <v>98</v>
      </c>
      <c r="G5216" s="14">
        <v>4</v>
      </c>
      <c r="H5216" s="14">
        <v>102</v>
      </c>
      <c r="I5216" s="14">
        <v>3.9215686274509803E-2</v>
      </c>
    </row>
    <row r="5217" spans="1:9" x14ac:dyDescent="0.35">
      <c r="A5217" s="13">
        <v>2013</v>
      </c>
      <c r="B5217" s="13" t="s">
        <v>24</v>
      </c>
      <c r="C5217" s="13" t="s">
        <v>122</v>
      </c>
      <c r="D5217" s="13">
        <v>2007</v>
      </c>
      <c r="E5217" s="14">
        <f>data_filtered[[#This Row],[test_year]]-data_filtered[[#This Row],[model_year]]</f>
        <v>6</v>
      </c>
      <c r="F5217" s="13">
        <v>49</v>
      </c>
      <c r="G5217" s="13">
        <v>2</v>
      </c>
      <c r="H5217" s="13">
        <v>51</v>
      </c>
      <c r="I5217" s="13">
        <v>3.9215686274509803E-2</v>
      </c>
    </row>
    <row r="5218" spans="1:9" x14ac:dyDescent="0.35">
      <c r="A5218" s="13">
        <v>2013</v>
      </c>
      <c r="B5218" s="13" t="s">
        <v>52</v>
      </c>
      <c r="C5218" s="13" t="s">
        <v>318</v>
      </c>
      <c r="D5218" s="13">
        <v>2004</v>
      </c>
      <c r="E5218" s="14">
        <f>data_filtered[[#This Row],[test_year]]-data_filtered[[#This Row],[model_year]]</f>
        <v>9</v>
      </c>
      <c r="F5218" s="13">
        <v>49</v>
      </c>
      <c r="G5218" s="13">
        <v>2</v>
      </c>
      <c r="H5218" s="13">
        <v>51</v>
      </c>
      <c r="I5218" s="13">
        <v>3.9215686274509803E-2</v>
      </c>
    </row>
    <row r="5219" spans="1:9" x14ac:dyDescent="0.35">
      <c r="A5219" s="14">
        <v>2013</v>
      </c>
      <c r="B5219" s="14" t="s">
        <v>30</v>
      </c>
      <c r="C5219" s="14" t="s">
        <v>47</v>
      </c>
      <c r="D5219" s="14">
        <v>2010</v>
      </c>
      <c r="E5219" s="14">
        <f>data_filtered[[#This Row],[test_year]]-data_filtered[[#This Row],[model_year]]</f>
        <v>3</v>
      </c>
      <c r="F5219" s="14">
        <v>49</v>
      </c>
      <c r="G5219" s="14">
        <v>2</v>
      </c>
      <c r="H5219" s="14">
        <v>51</v>
      </c>
      <c r="I5219" s="14">
        <v>3.9215686274509803E-2</v>
      </c>
    </row>
    <row r="5220" spans="1:9" x14ac:dyDescent="0.35">
      <c r="A5220" s="13">
        <v>2013</v>
      </c>
      <c r="B5220" s="13" t="s">
        <v>33</v>
      </c>
      <c r="C5220" s="13" t="s">
        <v>109</v>
      </c>
      <c r="D5220" s="13">
        <v>2008</v>
      </c>
      <c r="E5220" s="14">
        <f>data_filtered[[#This Row],[test_year]]-data_filtered[[#This Row],[model_year]]</f>
        <v>5</v>
      </c>
      <c r="F5220" s="13">
        <v>49</v>
      </c>
      <c r="G5220" s="13">
        <v>2</v>
      </c>
      <c r="H5220" s="13">
        <v>51</v>
      </c>
      <c r="I5220" s="13">
        <v>3.9215686274509803E-2</v>
      </c>
    </row>
    <row r="5221" spans="1:9" x14ac:dyDescent="0.35">
      <c r="A5221" s="13">
        <v>2013</v>
      </c>
      <c r="B5221" s="13" t="s">
        <v>33</v>
      </c>
      <c r="C5221" s="13" t="s">
        <v>216</v>
      </c>
      <c r="D5221" s="13">
        <v>2007</v>
      </c>
      <c r="E5221" s="14">
        <f>data_filtered[[#This Row],[test_year]]-data_filtered[[#This Row],[model_year]]</f>
        <v>6</v>
      </c>
      <c r="F5221" s="13">
        <v>49</v>
      </c>
      <c r="G5221" s="13">
        <v>2</v>
      </c>
      <c r="H5221" s="13">
        <v>51</v>
      </c>
      <c r="I5221" s="13">
        <v>3.9215686274509803E-2</v>
      </c>
    </row>
    <row r="5222" spans="1:9" x14ac:dyDescent="0.35">
      <c r="A5222" s="14">
        <v>2013</v>
      </c>
      <c r="B5222" s="14" t="s">
        <v>26</v>
      </c>
      <c r="C5222" s="14" t="s">
        <v>111</v>
      </c>
      <c r="D5222" s="14">
        <v>2011</v>
      </c>
      <c r="E5222" s="14">
        <f>data_filtered[[#This Row],[test_year]]-data_filtered[[#This Row],[model_year]]</f>
        <v>2</v>
      </c>
      <c r="F5222" s="14">
        <v>49</v>
      </c>
      <c r="G5222" s="14">
        <v>2</v>
      </c>
      <c r="H5222" s="14">
        <v>51</v>
      </c>
      <c r="I5222" s="14">
        <v>3.9215686274509803E-2</v>
      </c>
    </row>
    <row r="5223" spans="1:9" x14ac:dyDescent="0.35">
      <c r="A5223" s="13">
        <v>2014</v>
      </c>
      <c r="B5223" s="13" t="s">
        <v>102</v>
      </c>
      <c r="C5223" s="13" t="s">
        <v>103</v>
      </c>
      <c r="D5223" s="13">
        <v>1998</v>
      </c>
      <c r="E5223" s="14">
        <f>data_filtered[[#This Row],[test_year]]-data_filtered[[#This Row],[model_year]]</f>
        <v>16</v>
      </c>
      <c r="F5223" s="13">
        <v>49</v>
      </c>
      <c r="G5223" s="13">
        <v>2</v>
      </c>
      <c r="H5223" s="13">
        <v>51</v>
      </c>
      <c r="I5223" s="13">
        <v>3.9215686274509803E-2</v>
      </c>
    </row>
    <row r="5224" spans="1:9" x14ac:dyDescent="0.35">
      <c r="A5224" s="13">
        <v>2014</v>
      </c>
      <c r="B5224" s="13" t="s">
        <v>102</v>
      </c>
      <c r="C5224" s="13" t="s">
        <v>272</v>
      </c>
      <c r="D5224" s="13">
        <v>2007</v>
      </c>
      <c r="E5224" s="14">
        <f>data_filtered[[#This Row],[test_year]]-data_filtered[[#This Row],[model_year]]</f>
        <v>7</v>
      </c>
      <c r="F5224" s="13">
        <v>49</v>
      </c>
      <c r="G5224" s="13">
        <v>2</v>
      </c>
      <c r="H5224" s="13">
        <v>51</v>
      </c>
      <c r="I5224" s="13">
        <v>3.9215686274509803E-2</v>
      </c>
    </row>
    <row r="5225" spans="1:9" x14ac:dyDescent="0.35">
      <c r="A5225" s="14">
        <v>2014</v>
      </c>
      <c r="B5225" s="14" t="s">
        <v>190</v>
      </c>
      <c r="C5225" s="14" t="s">
        <v>191</v>
      </c>
      <c r="D5225" s="14">
        <v>2008</v>
      </c>
      <c r="E5225" s="14">
        <f>data_filtered[[#This Row],[test_year]]-data_filtered[[#This Row],[model_year]]</f>
        <v>6</v>
      </c>
      <c r="F5225" s="14">
        <v>49</v>
      </c>
      <c r="G5225" s="14">
        <v>2</v>
      </c>
      <c r="H5225" s="14">
        <v>51</v>
      </c>
      <c r="I5225" s="14">
        <v>3.9215686274509803E-2</v>
      </c>
    </row>
    <row r="5226" spans="1:9" x14ac:dyDescent="0.35">
      <c r="A5226" s="13">
        <v>2014</v>
      </c>
      <c r="B5226" s="13" t="s">
        <v>252</v>
      </c>
      <c r="C5226" s="13" t="s">
        <v>253</v>
      </c>
      <c r="D5226" s="13">
        <v>2003</v>
      </c>
      <c r="E5226" s="14">
        <f>data_filtered[[#This Row],[test_year]]-data_filtered[[#This Row],[model_year]]</f>
        <v>11</v>
      </c>
      <c r="F5226" s="13">
        <v>49</v>
      </c>
      <c r="G5226" s="13">
        <v>2</v>
      </c>
      <c r="H5226" s="13">
        <v>51</v>
      </c>
      <c r="I5226" s="13">
        <v>3.9215686274509803E-2</v>
      </c>
    </row>
    <row r="5227" spans="1:9" x14ac:dyDescent="0.35">
      <c r="A5227" s="14">
        <v>2015</v>
      </c>
      <c r="B5227" s="14" t="s">
        <v>102</v>
      </c>
      <c r="C5227" s="14" t="s">
        <v>350</v>
      </c>
      <c r="D5227" s="14">
        <v>2008</v>
      </c>
      <c r="E5227" s="14">
        <f>data_filtered[[#This Row],[test_year]]-data_filtered[[#This Row],[model_year]]</f>
        <v>7</v>
      </c>
      <c r="F5227" s="14">
        <v>49</v>
      </c>
      <c r="G5227" s="14">
        <v>2</v>
      </c>
      <c r="H5227" s="14">
        <v>51</v>
      </c>
      <c r="I5227" s="14">
        <v>3.9215686274509803E-2</v>
      </c>
    </row>
    <row r="5228" spans="1:9" x14ac:dyDescent="0.35">
      <c r="A5228" s="13">
        <v>2015</v>
      </c>
      <c r="B5228" s="13" t="s">
        <v>24</v>
      </c>
      <c r="C5228" s="13" t="s">
        <v>199</v>
      </c>
      <c r="D5228" s="13">
        <v>2005</v>
      </c>
      <c r="E5228" s="14">
        <f>data_filtered[[#This Row],[test_year]]-data_filtered[[#This Row],[model_year]]</f>
        <v>10</v>
      </c>
      <c r="F5228" s="13">
        <v>49</v>
      </c>
      <c r="G5228" s="13">
        <v>2</v>
      </c>
      <c r="H5228" s="13">
        <v>51</v>
      </c>
      <c r="I5228" s="13">
        <v>3.9215686274509803E-2</v>
      </c>
    </row>
    <row r="5229" spans="1:9" x14ac:dyDescent="0.35">
      <c r="A5229" s="13">
        <v>2015</v>
      </c>
      <c r="B5229" s="13" t="s">
        <v>26</v>
      </c>
      <c r="C5229" s="13" t="s">
        <v>144</v>
      </c>
      <c r="D5229" s="13">
        <v>2012</v>
      </c>
      <c r="E5229" s="14">
        <f>data_filtered[[#This Row],[test_year]]-data_filtered[[#This Row],[model_year]]</f>
        <v>3</v>
      </c>
      <c r="F5229" s="13">
        <v>49</v>
      </c>
      <c r="G5229" s="13">
        <v>2</v>
      </c>
      <c r="H5229" s="13">
        <v>51</v>
      </c>
      <c r="I5229" s="13">
        <v>3.9215686274509803E-2</v>
      </c>
    </row>
    <row r="5230" spans="1:9" x14ac:dyDescent="0.35">
      <c r="A5230" s="14">
        <v>2016</v>
      </c>
      <c r="B5230" s="14" t="s">
        <v>52</v>
      </c>
      <c r="C5230" s="14" t="s">
        <v>53</v>
      </c>
      <c r="D5230" s="14">
        <v>2014</v>
      </c>
      <c r="E5230" s="14">
        <f>data_filtered[[#This Row],[test_year]]-data_filtered[[#This Row],[model_year]]</f>
        <v>2</v>
      </c>
      <c r="F5230" s="14">
        <v>49</v>
      </c>
      <c r="G5230" s="14">
        <v>2</v>
      </c>
      <c r="H5230" s="14">
        <v>51</v>
      </c>
      <c r="I5230" s="14">
        <v>3.9215686274509803E-2</v>
      </c>
    </row>
    <row r="5231" spans="1:9" x14ac:dyDescent="0.35">
      <c r="A5231" s="13">
        <v>2016</v>
      </c>
      <c r="B5231" s="13" t="s">
        <v>325</v>
      </c>
      <c r="C5231" s="13" t="s">
        <v>326</v>
      </c>
      <c r="D5231" s="13">
        <v>2008</v>
      </c>
      <c r="E5231" s="14">
        <f>data_filtered[[#This Row],[test_year]]-data_filtered[[#This Row],[model_year]]</f>
        <v>8</v>
      </c>
      <c r="F5231" s="13">
        <v>49</v>
      </c>
      <c r="G5231" s="13">
        <v>2</v>
      </c>
      <c r="H5231" s="13">
        <v>51</v>
      </c>
      <c r="I5231" s="13">
        <v>3.9215686274509803E-2</v>
      </c>
    </row>
    <row r="5232" spans="1:9" x14ac:dyDescent="0.35">
      <c r="A5232" s="13">
        <v>2016</v>
      </c>
      <c r="B5232" s="13" t="s">
        <v>26</v>
      </c>
      <c r="C5232" s="13" t="s">
        <v>133</v>
      </c>
      <c r="D5232" s="13">
        <v>2012</v>
      </c>
      <c r="E5232" s="14">
        <f>data_filtered[[#This Row],[test_year]]-data_filtered[[#This Row],[model_year]]</f>
        <v>4</v>
      </c>
      <c r="F5232" s="13">
        <v>49</v>
      </c>
      <c r="G5232" s="13">
        <v>2</v>
      </c>
      <c r="H5232" s="13">
        <v>51</v>
      </c>
      <c r="I5232" s="13">
        <v>3.9215686274509803E-2</v>
      </c>
    </row>
    <row r="5233" spans="1:9" x14ac:dyDescent="0.35">
      <c r="A5233" s="14">
        <v>2017</v>
      </c>
      <c r="B5233" s="14" t="s">
        <v>30</v>
      </c>
      <c r="C5233" s="14" t="s">
        <v>31</v>
      </c>
      <c r="D5233" s="14">
        <v>2016</v>
      </c>
      <c r="E5233" s="14">
        <f>data_filtered[[#This Row],[test_year]]-data_filtered[[#This Row],[model_year]]</f>
        <v>1</v>
      </c>
      <c r="F5233" s="14">
        <v>49</v>
      </c>
      <c r="G5233" s="14">
        <v>2</v>
      </c>
      <c r="H5233" s="14">
        <v>51</v>
      </c>
      <c r="I5233" s="14">
        <v>3.9215686274509803E-2</v>
      </c>
    </row>
    <row r="5234" spans="1:9" x14ac:dyDescent="0.35">
      <c r="A5234" s="13">
        <v>2017</v>
      </c>
      <c r="B5234" s="13" t="s">
        <v>42</v>
      </c>
      <c r="C5234" s="13" t="s">
        <v>73</v>
      </c>
      <c r="D5234" s="13">
        <v>2015</v>
      </c>
      <c r="E5234" s="14">
        <f>data_filtered[[#This Row],[test_year]]-data_filtered[[#This Row],[model_year]]</f>
        <v>2</v>
      </c>
      <c r="F5234" s="13">
        <v>49</v>
      </c>
      <c r="G5234" s="13">
        <v>2</v>
      </c>
      <c r="H5234" s="13">
        <v>51</v>
      </c>
      <c r="I5234" s="13">
        <v>3.9215686274509803E-2</v>
      </c>
    </row>
    <row r="5235" spans="1:9" x14ac:dyDescent="0.35">
      <c r="A5235" s="14">
        <v>2017</v>
      </c>
      <c r="B5235" s="14" t="s">
        <v>106</v>
      </c>
      <c r="C5235" s="14" t="s">
        <v>379</v>
      </c>
      <c r="D5235" s="14">
        <v>2012</v>
      </c>
      <c r="E5235" s="14">
        <f>data_filtered[[#This Row],[test_year]]-data_filtered[[#This Row],[model_year]]</f>
        <v>5</v>
      </c>
      <c r="F5235" s="14">
        <v>49</v>
      </c>
      <c r="G5235" s="14">
        <v>2</v>
      </c>
      <c r="H5235" s="14">
        <v>51</v>
      </c>
      <c r="I5235" s="14">
        <v>3.9215686274509803E-2</v>
      </c>
    </row>
    <row r="5236" spans="1:9" x14ac:dyDescent="0.35">
      <c r="A5236" s="14">
        <v>2017</v>
      </c>
      <c r="B5236" s="14" t="s">
        <v>26</v>
      </c>
      <c r="C5236" s="14" t="s">
        <v>334</v>
      </c>
      <c r="D5236" s="14">
        <v>2001</v>
      </c>
      <c r="E5236" s="14">
        <f>data_filtered[[#This Row],[test_year]]-data_filtered[[#This Row],[model_year]]</f>
        <v>16</v>
      </c>
      <c r="F5236" s="14">
        <v>49</v>
      </c>
      <c r="G5236" s="14">
        <v>2</v>
      </c>
      <c r="H5236" s="14">
        <v>51</v>
      </c>
      <c r="I5236" s="14">
        <v>3.9215686274509803E-2</v>
      </c>
    </row>
    <row r="5237" spans="1:9" x14ac:dyDescent="0.35">
      <c r="A5237" s="14">
        <v>2014</v>
      </c>
      <c r="B5237" s="14" t="s">
        <v>37</v>
      </c>
      <c r="C5237" s="14" t="s">
        <v>39</v>
      </c>
      <c r="D5237" s="14">
        <v>2012</v>
      </c>
      <c r="E5237" s="14">
        <f>data_filtered[[#This Row],[test_year]]-data_filtered[[#This Row],[model_year]]</f>
        <v>2</v>
      </c>
      <c r="F5237" s="14">
        <v>123</v>
      </c>
      <c r="G5237" s="14">
        <v>5</v>
      </c>
      <c r="H5237" s="14">
        <v>128</v>
      </c>
      <c r="I5237" s="14">
        <v>3.90625E-2</v>
      </c>
    </row>
    <row r="5238" spans="1:9" x14ac:dyDescent="0.35">
      <c r="A5238" s="13">
        <v>2016</v>
      </c>
      <c r="B5238" s="13" t="s">
        <v>24</v>
      </c>
      <c r="C5238" s="13" t="s">
        <v>65</v>
      </c>
      <c r="D5238" s="13">
        <v>2011</v>
      </c>
      <c r="E5238" s="14">
        <f>data_filtered[[#This Row],[test_year]]-data_filtered[[#This Row],[model_year]]</f>
        <v>5</v>
      </c>
      <c r="F5238" s="13">
        <v>123</v>
      </c>
      <c r="G5238" s="13">
        <v>5</v>
      </c>
      <c r="H5238" s="13">
        <v>128</v>
      </c>
      <c r="I5238" s="13">
        <v>3.90625E-2</v>
      </c>
    </row>
    <row r="5239" spans="1:9" x14ac:dyDescent="0.35">
      <c r="A5239" s="14">
        <v>2016</v>
      </c>
      <c r="B5239" s="14" t="s">
        <v>52</v>
      </c>
      <c r="C5239" s="14" t="s">
        <v>74</v>
      </c>
      <c r="D5239" s="14">
        <v>2008</v>
      </c>
      <c r="E5239" s="14">
        <f>data_filtered[[#This Row],[test_year]]-data_filtered[[#This Row],[model_year]]</f>
        <v>8</v>
      </c>
      <c r="F5239" s="14">
        <v>123</v>
      </c>
      <c r="G5239" s="14">
        <v>5</v>
      </c>
      <c r="H5239" s="14">
        <v>128</v>
      </c>
      <c r="I5239" s="14">
        <v>3.90625E-2</v>
      </c>
    </row>
    <row r="5240" spans="1:9" x14ac:dyDescent="0.35">
      <c r="A5240" s="13">
        <v>2015</v>
      </c>
      <c r="B5240" s="13" t="s">
        <v>33</v>
      </c>
      <c r="C5240" s="13" t="s">
        <v>34</v>
      </c>
      <c r="D5240" s="13">
        <v>2013</v>
      </c>
      <c r="E5240" s="14">
        <f>data_filtered[[#This Row],[test_year]]-data_filtered[[#This Row],[model_year]]</f>
        <v>2</v>
      </c>
      <c r="F5240" s="13">
        <v>296</v>
      </c>
      <c r="G5240" s="13">
        <v>12</v>
      </c>
      <c r="H5240" s="13">
        <v>308</v>
      </c>
      <c r="I5240" s="13">
        <v>3.8961038961039002E-2</v>
      </c>
    </row>
    <row r="5241" spans="1:9" x14ac:dyDescent="0.35">
      <c r="A5241" s="14">
        <v>2016</v>
      </c>
      <c r="B5241" s="14" t="s">
        <v>30</v>
      </c>
      <c r="C5241" s="14" t="s">
        <v>44</v>
      </c>
      <c r="D5241" s="14">
        <v>2012</v>
      </c>
      <c r="E5241" s="14">
        <f>data_filtered[[#This Row],[test_year]]-data_filtered[[#This Row],[model_year]]</f>
        <v>4</v>
      </c>
      <c r="F5241" s="14">
        <v>296</v>
      </c>
      <c r="G5241" s="14">
        <v>12</v>
      </c>
      <c r="H5241" s="14">
        <v>308</v>
      </c>
      <c r="I5241" s="14">
        <v>3.8961038961039002E-2</v>
      </c>
    </row>
    <row r="5242" spans="1:9" x14ac:dyDescent="0.35">
      <c r="A5242" s="13">
        <v>2014</v>
      </c>
      <c r="B5242" s="13" t="s">
        <v>190</v>
      </c>
      <c r="C5242" s="13" t="s">
        <v>219</v>
      </c>
      <c r="D5242" s="13">
        <v>2008</v>
      </c>
      <c r="E5242" s="14">
        <f>data_filtered[[#This Row],[test_year]]-data_filtered[[#This Row],[model_year]]</f>
        <v>6</v>
      </c>
      <c r="F5242" s="13">
        <v>74</v>
      </c>
      <c r="G5242" s="13">
        <v>3</v>
      </c>
      <c r="H5242" s="13">
        <v>77</v>
      </c>
      <c r="I5242" s="13">
        <v>3.8961038961039002E-2</v>
      </c>
    </row>
    <row r="5243" spans="1:9" x14ac:dyDescent="0.35">
      <c r="A5243" s="14">
        <v>2016</v>
      </c>
      <c r="B5243" s="14" t="s">
        <v>180</v>
      </c>
      <c r="C5243" s="14" t="s">
        <v>181</v>
      </c>
      <c r="D5243" s="14">
        <v>2005</v>
      </c>
      <c r="E5243" s="14">
        <f>data_filtered[[#This Row],[test_year]]-data_filtered[[#This Row],[model_year]]</f>
        <v>11</v>
      </c>
      <c r="F5243" s="14">
        <v>74</v>
      </c>
      <c r="G5243" s="14">
        <v>3</v>
      </c>
      <c r="H5243" s="14">
        <v>77</v>
      </c>
      <c r="I5243" s="14">
        <v>3.8961038961039002E-2</v>
      </c>
    </row>
    <row r="5244" spans="1:9" x14ac:dyDescent="0.35">
      <c r="A5244" s="13">
        <v>2015</v>
      </c>
      <c r="B5244" s="13" t="s">
        <v>24</v>
      </c>
      <c r="C5244" s="13" t="s">
        <v>46</v>
      </c>
      <c r="D5244" s="13">
        <v>2008</v>
      </c>
      <c r="E5244" s="14">
        <f>data_filtered[[#This Row],[test_year]]-data_filtered[[#This Row],[model_year]]</f>
        <v>7</v>
      </c>
      <c r="F5244" s="13">
        <v>247</v>
      </c>
      <c r="G5244" s="13">
        <v>10</v>
      </c>
      <c r="H5244" s="13">
        <v>257</v>
      </c>
      <c r="I5244" s="13">
        <v>3.8910505836575897E-2</v>
      </c>
    </row>
    <row r="5245" spans="1:9" x14ac:dyDescent="0.35">
      <c r="A5245" s="13">
        <v>2013</v>
      </c>
      <c r="B5245" s="13" t="s">
        <v>26</v>
      </c>
      <c r="C5245" s="13" t="s">
        <v>27</v>
      </c>
      <c r="D5245" s="13">
        <v>2003</v>
      </c>
      <c r="E5245" s="14">
        <f>data_filtered[[#This Row],[test_year]]-data_filtered[[#This Row],[model_year]]</f>
        <v>10</v>
      </c>
      <c r="F5245" s="13">
        <v>346</v>
      </c>
      <c r="G5245" s="13">
        <v>14</v>
      </c>
      <c r="H5245" s="13">
        <v>360</v>
      </c>
      <c r="I5245" s="13">
        <v>3.8888888888888903E-2</v>
      </c>
    </row>
    <row r="5246" spans="1:9" x14ac:dyDescent="0.35">
      <c r="A5246" s="14">
        <v>2014</v>
      </c>
      <c r="B5246" s="14" t="s">
        <v>98</v>
      </c>
      <c r="C5246" s="14" t="s">
        <v>41</v>
      </c>
      <c r="D5246" s="14">
        <v>2007</v>
      </c>
      <c r="E5246" s="14">
        <f>data_filtered[[#This Row],[test_year]]-data_filtered[[#This Row],[model_year]]</f>
        <v>7</v>
      </c>
      <c r="F5246" s="14">
        <v>99</v>
      </c>
      <c r="G5246" s="14">
        <v>4</v>
      </c>
      <c r="H5246" s="14">
        <v>103</v>
      </c>
      <c r="I5246" s="14">
        <v>3.8834951456310697E-2</v>
      </c>
    </row>
    <row r="5247" spans="1:9" x14ac:dyDescent="0.35">
      <c r="A5247" s="14">
        <v>2015</v>
      </c>
      <c r="B5247" s="14" t="s">
        <v>24</v>
      </c>
      <c r="C5247" s="14" t="s">
        <v>101</v>
      </c>
      <c r="D5247" s="14">
        <v>2013</v>
      </c>
      <c r="E5247" s="14">
        <f>data_filtered[[#This Row],[test_year]]-data_filtered[[#This Row],[model_year]]</f>
        <v>2</v>
      </c>
      <c r="F5247" s="14">
        <v>99</v>
      </c>
      <c r="G5247" s="14">
        <v>4</v>
      </c>
      <c r="H5247" s="14">
        <v>103</v>
      </c>
      <c r="I5247" s="14">
        <v>3.8834951456310697E-2</v>
      </c>
    </row>
    <row r="5248" spans="1:9" x14ac:dyDescent="0.35">
      <c r="A5248" s="13">
        <v>2017</v>
      </c>
      <c r="B5248" s="13" t="s">
        <v>26</v>
      </c>
      <c r="C5248" s="13" t="s">
        <v>54</v>
      </c>
      <c r="D5248" s="13">
        <v>2006</v>
      </c>
      <c r="E5248" s="14">
        <f>data_filtered[[#This Row],[test_year]]-data_filtered[[#This Row],[model_year]]</f>
        <v>11</v>
      </c>
      <c r="F5248" s="13">
        <v>99</v>
      </c>
      <c r="G5248" s="13">
        <v>4</v>
      </c>
      <c r="H5248" s="13">
        <v>103</v>
      </c>
      <c r="I5248" s="13">
        <v>3.8834951456310697E-2</v>
      </c>
    </row>
    <row r="5249" spans="1:9" x14ac:dyDescent="0.35">
      <c r="A5249" s="14">
        <v>2013</v>
      </c>
      <c r="B5249" s="14" t="s">
        <v>52</v>
      </c>
      <c r="C5249" s="14" t="s">
        <v>108</v>
      </c>
      <c r="D5249" s="14">
        <v>2008</v>
      </c>
      <c r="E5249" s="14">
        <f>data_filtered[[#This Row],[test_year]]-data_filtered[[#This Row],[model_year]]</f>
        <v>5</v>
      </c>
      <c r="F5249" s="14">
        <v>124</v>
      </c>
      <c r="G5249" s="14">
        <v>5</v>
      </c>
      <c r="H5249" s="14">
        <v>129</v>
      </c>
      <c r="I5249" s="14">
        <v>3.8759689922480599E-2</v>
      </c>
    </row>
    <row r="5250" spans="1:9" x14ac:dyDescent="0.35">
      <c r="A5250" s="14">
        <v>2014</v>
      </c>
      <c r="B5250" s="14" t="s">
        <v>52</v>
      </c>
      <c r="C5250" s="14" t="s">
        <v>74</v>
      </c>
      <c r="D5250" s="14">
        <v>2006</v>
      </c>
      <c r="E5250" s="14">
        <f>data_filtered[[#This Row],[test_year]]-data_filtered[[#This Row],[model_year]]</f>
        <v>8</v>
      </c>
      <c r="F5250" s="14">
        <v>124</v>
      </c>
      <c r="G5250" s="14">
        <v>5</v>
      </c>
      <c r="H5250" s="14">
        <v>129</v>
      </c>
      <c r="I5250" s="14">
        <v>3.8759689922480599E-2</v>
      </c>
    </row>
    <row r="5251" spans="1:9" x14ac:dyDescent="0.35">
      <c r="A5251" s="13">
        <v>2017</v>
      </c>
      <c r="B5251" s="13" t="s">
        <v>30</v>
      </c>
      <c r="C5251" s="13" t="s">
        <v>44</v>
      </c>
      <c r="D5251" s="13">
        <v>2009</v>
      </c>
      <c r="E5251" s="14">
        <f>data_filtered[[#This Row],[test_year]]-data_filtered[[#This Row],[model_year]]</f>
        <v>8</v>
      </c>
      <c r="F5251" s="13">
        <v>124</v>
      </c>
      <c r="G5251" s="13">
        <v>5</v>
      </c>
      <c r="H5251" s="13">
        <v>129</v>
      </c>
      <c r="I5251" s="13">
        <v>3.8759689922480599E-2</v>
      </c>
    </row>
    <row r="5252" spans="1:9" x14ac:dyDescent="0.35">
      <c r="A5252" s="14">
        <v>2017</v>
      </c>
      <c r="B5252" s="14" t="s">
        <v>30</v>
      </c>
      <c r="C5252" s="14" t="s">
        <v>56</v>
      </c>
      <c r="D5252" s="14">
        <v>2015</v>
      </c>
      <c r="E5252" s="14">
        <f>data_filtered[[#This Row],[test_year]]-data_filtered[[#This Row],[model_year]]</f>
        <v>2</v>
      </c>
      <c r="F5252" s="14">
        <v>124</v>
      </c>
      <c r="G5252" s="14">
        <v>5</v>
      </c>
      <c r="H5252" s="14">
        <v>129</v>
      </c>
      <c r="I5252" s="14">
        <v>3.8759689922480599E-2</v>
      </c>
    </row>
    <row r="5253" spans="1:9" x14ac:dyDescent="0.35">
      <c r="A5253" s="13">
        <v>2014</v>
      </c>
      <c r="B5253" s="13" t="s">
        <v>24</v>
      </c>
      <c r="C5253" s="13" t="s">
        <v>57</v>
      </c>
      <c r="D5253" s="13">
        <v>2008</v>
      </c>
      <c r="E5253" s="14">
        <f>data_filtered[[#This Row],[test_year]]-data_filtered[[#This Row],[model_year]]</f>
        <v>6</v>
      </c>
      <c r="F5253" s="13">
        <v>199</v>
      </c>
      <c r="G5253" s="13">
        <v>8</v>
      </c>
      <c r="H5253" s="13">
        <v>207</v>
      </c>
      <c r="I5253" s="13">
        <v>3.8647342995169101E-2</v>
      </c>
    </row>
    <row r="5254" spans="1:9" x14ac:dyDescent="0.35">
      <c r="A5254" s="14">
        <v>2015</v>
      </c>
      <c r="B5254" s="14" t="s">
        <v>26</v>
      </c>
      <c r="C5254" s="14" t="s">
        <v>35</v>
      </c>
      <c r="D5254" s="14">
        <v>2006</v>
      </c>
      <c r="E5254" s="14">
        <f>data_filtered[[#This Row],[test_year]]-data_filtered[[#This Row],[model_year]]</f>
        <v>9</v>
      </c>
      <c r="F5254" s="14">
        <v>274</v>
      </c>
      <c r="G5254" s="14">
        <v>11</v>
      </c>
      <c r="H5254" s="14">
        <v>285</v>
      </c>
      <c r="I5254" s="14">
        <v>3.8596491228070198E-2</v>
      </c>
    </row>
    <row r="5255" spans="1:9" x14ac:dyDescent="0.35">
      <c r="A5255" s="13">
        <v>2014</v>
      </c>
      <c r="B5255" s="13" t="s">
        <v>26</v>
      </c>
      <c r="C5255" s="13" t="s">
        <v>54</v>
      </c>
      <c r="D5255" s="13">
        <v>2010</v>
      </c>
      <c r="E5255" s="14">
        <f>data_filtered[[#This Row],[test_year]]-data_filtered[[#This Row],[model_year]]</f>
        <v>4</v>
      </c>
      <c r="F5255" s="13">
        <v>175</v>
      </c>
      <c r="G5255" s="13">
        <v>7</v>
      </c>
      <c r="H5255" s="13">
        <v>182</v>
      </c>
      <c r="I5255" s="13">
        <v>3.8461538461538498E-2</v>
      </c>
    </row>
    <row r="5256" spans="1:9" x14ac:dyDescent="0.35">
      <c r="A5256" s="13">
        <v>2015</v>
      </c>
      <c r="B5256" s="13" t="s">
        <v>118</v>
      </c>
      <c r="C5256" s="13" t="s">
        <v>119</v>
      </c>
      <c r="D5256" s="13">
        <v>2008</v>
      </c>
      <c r="E5256" s="14">
        <f>data_filtered[[#This Row],[test_year]]-data_filtered[[#This Row],[model_year]]</f>
        <v>7</v>
      </c>
      <c r="F5256" s="13">
        <v>125</v>
      </c>
      <c r="G5256" s="13">
        <v>5</v>
      </c>
      <c r="H5256" s="13">
        <v>130</v>
      </c>
      <c r="I5256" s="13">
        <v>3.8461538461538498E-2</v>
      </c>
    </row>
    <row r="5257" spans="1:9" x14ac:dyDescent="0.35">
      <c r="A5257" s="13">
        <v>2017</v>
      </c>
      <c r="B5257" s="13" t="s">
        <v>37</v>
      </c>
      <c r="C5257" s="13" t="s">
        <v>39</v>
      </c>
      <c r="D5257" s="13">
        <v>2008</v>
      </c>
      <c r="E5257" s="14">
        <f>data_filtered[[#This Row],[test_year]]-data_filtered[[#This Row],[model_year]]</f>
        <v>9</v>
      </c>
      <c r="F5257" s="13">
        <v>125</v>
      </c>
      <c r="G5257" s="13">
        <v>5</v>
      </c>
      <c r="H5257" s="13">
        <v>130</v>
      </c>
      <c r="I5257" s="13">
        <v>3.8461538461538498E-2</v>
      </c>
    </row>
    <row r="5258" spans="1:9" x14ac:dyDescent="0.35">
      <c r="A5258" s="13">
        <v>2015</v>
      </c>
      <c r="B5258" s="13" t="s">
        <v>24</v>
      </c>
      <c r="C5258" s="13" t="s">
        <v>65</v>
      </c>
      <c r="D5258" s="13">
        <v>2010</v>
      </c>
      <c r="E5258" s="14">
        <f>data_filtered[[#This Row],[test_year]]-data_filtered[[#This Row],[model_year]]</f>
        <v>5</v>
      </c>
      <c r="F5258" s="13">
        <v>100</v>
      </c>
      <c r="G5258" s="13">
        <v>4</v>
      </c>
      <c r="H5258" s="13">
        <v>104</v>
      </c>
      <c r="I5258" s="13">
        <v>3.8461538461538498E-2</v>
      </c>
    </row>
    <row r="5259" spans="1:9" x14ac:dyDescent="0.35">
      <c r="A5259" s="13">
        <v>2015</v>
      </c>
      <c r="B5259" s="13" t="s">
        <v>52</v>
      </c>
      <c r="C5259" s="13" t="s">
        <v>91</v>
      </c>
      <c r="D5259" s="13">
        <v>2012</v>
      </c>
      <c r="E5259" s="14">
        <f>data_filtered[[#This Row],[test_year]]-data_filtered[[#This Row],[model_year]]</f>
        <v>3</v>
      </c>
      <c r="F5259" s="13">
        <v>100</v>
      </c>
      <c r="G5259" s="13">
        <v>4</v>
      </c>
      <c r="H5259" s="13">
        <v>104</v>
      </c>
      <c r="I5259" s="13">
        <v>3.8461538461538498E-2</v>
      </c>
    </row>
    <row r="5260" spans="1:9" x14ac:dyDescent="0.35">
      <c r="A5260" s="13">
        <v>2016</v>
      </c>
      <c r="B5260" s="13" t="s">
        <v>42</v>
      </c>
      <c r="C5260" s="13" t="s">
        <v>73</v>
      </c>
      <c r="D5260" s="13">
        <v>2012</v>
      </c>
      <c r="E5260" s="14">
        <f>data_filtered[[#This Row],[test_year]]-data_filtered[[#This Row],[model_year]]</f>
        <v>4</v>
      </c>
      <c r="F5260" s="13">
        <v>100</v>
      </c>
      <c r="G5260" s="13">
        <v>4</v>
      </c>
      <c r="H5260" s="13">
        <v>104</v>
      </c>
      <c r="I5260" s="13">
        <v>3.8461538461538498E-2</v>
      </c>
    </row>
    <row r="5261" spans="1:9" x14ac:dyDescent="0.35">
      <c r="A5261" s="14">
        <v>2016</v>
      </c>
      <c r="B5261" s="14" t="s">
        <v>42</v>
      </c>
      <c r="C5261" s="14" t="s">
        <v>96</v>
      </c>
      <c r="D5261" s="14">
        <v>2004</v>
      </c>
      <c r="E5261" s="14">
        <f>data_filtered[[#This Row],[test_year]]-data_filtered[[#This Row],[model_year]]</f>
        <v>12</v>
      </c>
      <c r="F5261" s="14">
        <v>100</v>
      </c>
      <c r="G5261" s="14">
        <v>4</v>
      </c>
      <c r="H5261" s="14">
        <v>104</v>
      </c>
      <c r="I5261" s="14">
        <v>3.8461538461538498E-2</v>
      </c>
    </row>
    <row r="5262" spans="1:9" x14ac:dyDescent="0.35">
      <c r="A5262" s="14">
        <v>2017</v>
      </c>
      <c r="B5262" s="14" t="s">
        <v>26</v>
      </c>
      <c r="C5262" s="14" t="s">
        <v>110</v>
      </c>
      <c r="D5262" s="14">
        <v>2005</v>
      </c>
      <c r="E5262" s="14">
        <f>data_filtered[[#This Row],[test_year]]-data_filtered[[#This Row],[model_year]]</f>
        <v>12</v>
      </c>
      <c r="F5262" s="14">
        <v>100</v>
      </c>
      <c r="G5262" s="14">
        <v>4</v>
      </c>
      <c r="H5262" s="14">
        <v>104</v>
      </c>
      <c r="I5262" s="14">
        <v>3.8461538461538498E-2</v>
      </c>
    </row>
    <row r="5263" spans="1:9" x14ac:dyDescent="0.35">
      <c r="A5263" s="13">
        <v>2013</v>
      </c>
      <c r="B5263" s="13" t="s">
        <v>42</v>
      </c>
      <c r="C5263" s="13" t="s">
        <v>182</v>
      </c>
      <c r="D5263" s="13">
        <v>2004</v>
      </c>
      <c r="E5263" s="14">
        <f>data_filtered[[#This Row],[test_year]]-data_filtered[[#This Row],[model_year]]</f>
        <v>9</v>
      </c>
      <c r="F5263" s="13">
        <v>75</v>
      </c>
      <c r="G5263" s="13">
        <v>3</v>
      </c>
      <c r="H5263" s="13">
        <v>78</v>
      </c>
      <c r="I5263" s="13">
        <v>3.8461538461538498E-2</v>
      </c>
    </row>
    <row r="5264" spans="1:9" x14ac:dyDescent="0.35">
      <c r="A5264" s="14">
        <v>2014</v>
      </c>
      <c r="B5264" s="14" t="s">
        <v>37</v>
      </c>
      <c r="C5264" s="14" t="s">
        <v>38</v>
      </c>
      <c r="D5264" s="14">
        <v>2009</v>
      </c>
      <c r="E5264" s="14">
        <f>data_filtered[[#This Row],[test_year]]-data_filtered[[#This Row],[model_year]]</f>
        <v>5</v>
      </c>
      <c r="F5264" s="14">
        <v>75</v>
      </c>
      <c r="G5264" s="14">
        <v>3</v>
      </c>
      <c r="H5264" s="14">
        <v>78</v>
      </c>
      <c r="I5264" s="14">
        <v>3.8461538461538498E-2</v>
      </c>
    </row>
    <row r="5265" spans="1:9" x14ac:dyDescent="0.35">
      <c r="A5265" s="13">
        <v>2015</v>
      </c>
      <c r="B5265" s="13" t="s">
        <v>52</v>
      </c>
      <c r="C5265" s="13" t="s">
        <v>62</v>
      </c>
      <c r="D5265" s="13">
        <v>2010</v>
      </c>
      <c r="E5265" s="14">
        <f>data_filtered[[#This Row],[test_year]]-data_filtered[[#This Row],[model_year]]</f>
        <v>5</v>
      </c>
      <c r="F5265" s="13">
        <v>75</v>
      </c>
      <c r="G5265" s="13">
        <v>3</v>
      </c>
      <c r="H5265" s="13">
        <v>78</v>
      </c>
      <c r="I5265" s="13">
        <v>3.8461538461538498E-2</v>
      </c>
    </row>
    <row r="5266" spans="1:9" x14ac:dyDescent="0.35">
      <c r="A5266" s="13">
        <v>2016</v>
      </c>
      <c r="B5266" s="13" t="s">
        <v>33</v>
      </c>
      <c r="C5266" s="13" t="s">
        <v>265</v>
      </c>
      <c r="D5266" s="13">
        <v>2012</v>
      </c>
      <c r="E5266" s="14">
        <f>data_filtered[[#This Row],[test_year]]-data_filtered[[#This Row],[model_year]]</f>
        <v>4</v>
      </c>
      <c r="F5266" s="13">
        <v>75</v>
      </c>
      <c r="G5266" s="13">
        <v>3</v>
      </c>
      <c r="H5266" s="13">
        <v>78</v>
      </c>
      <c r="I5266" s="13">
        <v>3.8461538461538498E-2</v>
      </c>
    </row>
    <row r="5267" spans="1:9" x14ac:dyDescent="0.35">
      <c r="A5267" s="14">
        <v>2017</v>
      </c>
      <c r="B5267" s="14" t="s">
        <v>58</v>
      </c>
      <c r="C5267" s="14">
        <v>300</v>
      </c>
      <c r="D5267" s="14">
        <v>2016</v>
      </c>
      <c r="E5267" s="14">
        <f>data_filtered[[#This Row],[test_year]]-data_filtered[[#This Row],[model_year]]</f>
        <v>1</v>
      </c>
      <c r="F5267" s="14">
        <v>75</v>
      </c>
      <c r="G5267" s="14">
        <v>3</v>
      </c>
      <c r="H5267" s="14">
        <v>78</v>
      </c>
      <c r="I5267" s="14">
        <v>3.8461538461538498E-2</v>
      </c>
    </row>
    <row r="5268" spans="1:9" x14ac:dyDescent="0.35">
      <c r="A5268" s="14">
        <v>2017</v>
      </c>
      <c r="B5268" s="14" t="s">
        <v>58</v>
      </c>
      <c r="C5268" s="14" t="s">
        <v>76</v>
      </c>
      <c r="D5268" s="14">
        <v>2012</v>
      </c>
      <c r="E5268" s="14">
        <f>data_filtered[[#This Row],[test_year]]-data_filtered[[#This Row],[model_year]]</f>
        <v>5</v>
      </c>
      <c r="F5268" s="14">
        <v>75</v>
      </c>
      <c r="G5268" s="14">
        <v>3</v>
      </c>
      <c r="H5268" s="14">
        <v>78</v>
      </c>
      <c r="I5268" s="14">
        <v>3.8461538461538498E-2</v>
      </c>
    </row>
    <row r="5269" spans="1:9" x14ac:dyDescent="0.35">
      <c r="A5269" s="13">
        <v>2013</v>
      </c>
      <c r="B5269" s="13" t="s">
        <v>102</v>
      </c>
      <c r="C5269" s="13" t="s">
        <v>350</v>
      </c>
      <c r="D5269" s="13">
        <v>2008</v>
      </c>
      <c r="E5269" s="14">
        <f>data_filtered[[#This Row],[test_year]]-data_filtered[[#This Row],[model_year]]</f>
        <v>5</v>
      </c>
      <c r="F5269" s="13">
        <v>50</v>
      </c>
      <c r="G5269" s="13">
        <v>2</v>
      </c>
      <c r="H5269" s="13">
        <v>52</v>
      </c>
      <c r="I5269" s="13">
        <v>3.8461538461538498E-2</v>
      </c>
    </row>
    <row r="5270" spans="1:9" x14ac:dyDescent="0.35">
      <c r="A5270" s="13">
        <v>2013</v>
      </c>
      <c r="B5270" s="13" t="s">
        <v>24</v>
      </c>
      <c r="C5270" s="13" t="s">
        <v>65</v>
      </c>
      <c r="D5270" s="13">
        <v>2008</v>
      </c>
      <c r="E5270" s="14">
        <f>data_filtered[[#This Row],[test_year]]-data_filtered[[#This Row],[model_year]]</f>
        <v>5</v>
      </c>
      <c r="F5270" s="13">
        <v>50</v>
      </c>
      <c r="G5270" s="13">
        <v>2</v>
      </c>
      <c r="H5270" s="13">
        <v>52</v>
      </c>
      <c r="I5270" s="13">
        <v>3.8461538461538498E-2</v>
      </c>
    </row>
    <row r="5271" spans="1:9" x14ac:dyDescent="0.35">
      <c r="A5271" s="14">
        <v>2013</v>
      </c>
      <c r="B5271" s="14" t="s">
        <v>24</v>
      </c>
      <c r="C5271" s="14" t="s">
        <v>49</v>
      </c>
      <c r="D5271" s="14">
        <v>2006</v>
      </c>
      <c r="E5271" s="14">
        <f>data_filtered[[#This Row],[test_year]]-data_filtered[[#This Row],[model_year]]</f>
        <v>7</v>
      </c>
      <c r="F5271" s="14">
        <v>50</v>
      </c>
      <c r="G5271" s="14">
        <v>2</v>
      </c>
      <c r="H5271" s="14">
        <v>52</v>
      </c>
      <c r="I5271" s="14">
        <v>3.8461538461538498E-2</v>
      </c>
    </row>
    <row r="5272" spans="1:9" x14ac:dyDescent="0.35">
      <c r="A5272" s="14">
        <v>2013</v>
      </c>
      <c r="B5272" s="14" t="s">
        <v>58</v>
      </c>
      <c r="C5272" s="14" t="s">
        <v>63</v>
      </c>
      <c r="D5272" s="14">
        <v>2010</v>
      </c>
      <c r="E5272" s="14">
        <f>data_filtered[[#This Row],[test_year]]-data_filtered[[#This Row],[model_year]]</f>
        <v>3</v>
      </c>
      <c r="F5272" s="14">
        <v>50</v>
      </c>
      <c r="G5272" s="14">
        <v>2</v>
      </c>
      <c r="H5272" s="14">
        <v>52</v>
      </c>
      <c r="I5272" s="14">
        <v>3.8461538461538498E-2</v>
      </c>
    </row>
    <row r="5273" spans="1:9" x14ac:dyDescent="0.35">
      <c r="A5273" s="14">
        <v>2013</v>
      </c>
      <c r="B5273" s="14" t="s">
        <v>92</v>
      </c>
      <c r="C5273" s="14" t="s">
        <v>298</v>
      </c>
      <c r="D5273" s="14">
        <v>2006</v>
      </c>
      <c r="E5273" s="14">
        <f>data_filtered[[#This Row],[test_year]]-data_filtered[[#This Row],[model_year]]</f>
        <v>7</v>
      </c>
      <c r="F5273" s="14">
        <v>50</v>
      </c>
      <c r="G5273" s="14">
        <v>2</v>
      </c>
      <c r="H5273" s="14">
        <v>52</v>
      </c>
      <c r="I5273" s="14">
        <v>3.8461538461538498E-2</v>
      </c>
    </row>
    <row r="5274" spans="1:9" x14ac:dyDescent="0.35">
      <c r="A5274" s="14">
        <v>2014</v>
      </c>
      <c r="B5274" s="14" t="s">
        <v>30</v>
      </c>
      <c r="C5274" s="14" t="s">
        <v>156</v>
      </c>
      <c r="D5274" s="14">
        <v>2008</v>
      </c>
      <c r="E5274" s="14">
        <f>data_filtered[[#This Row],[test_year]]-data_filtered[[#This Row],[model_year]]</f>
        <v>6</v>
      </c>
      <c r="F5274" s="14">
        <v>50</v>
      </c>
      <c r="G5274" s="14">
        <v>2</v>
      </c>
      <c r="H5274" s="14">
        <v>52</v>
      </c>
      <c r="I5274" s="14">
        <v>3.8461538461538498E-2</v>
      </c>
    </row>
    <row r="5275" spans="1:9" x14ac:dyDescent="0.35">
      <c r="A5275" s="14">
        <v>2014</v>
      </c>
      <c r="B5275" s="14" t="s">
        <v>30</v>
      </c>
      <c r="C5275" s="14" t="s">
        <v>327</v>
      </c>
      <c r="D5275" s="14">
        <v>2006</v>
      </c>
      <c r="E5275" s="14">
        <f>data_filtered[[#This Row],[test_year]]-data_filtered[[#This Row],[model_year]]</f>
        <v>8</v>
      </c>
      <c r="F5275" s="14">
        <v>50</v>
      </c>
      <c r="G5275" s="14">
        <v>2</v>
      </c>
      <c r="H5275" s="14">
        <v>52</v>
      </c>
      <c r="I5275" s="14">
        <v>3.8461538461538498E-2</v>
      </c>
    </row>
    <row r="5276" spans="1:9" x14ac:dyDescent="0.35">
      <c r="A5276" s="14">
        <v>2014</v>
      </c>
      <c r="B5276" s="14" t="s">
        <v>158</v>
      </c>
      <c r="C5276" s="14" t="s">
        <v>364</v>
      </c>
      <c r="D5276" s="14">
        <v>2004</v>
      </c>
      <c r="E5276" s="14">
        <f>data_filtered[[#This Row],[test_year]]-data_filtered[[#This Row],[model_year]]</f>
        <v>10</v>
      </c>
      <c r="F5276" s="14">
        <v>50</v>
      </c>
      <c r="G5276" s="14">
        <v>2</v>
      </c>
      <c r="H5276" s="14">
        <v>52</v>
      </c>
      <c r="I5276" s="14">
        <v>3.8461538461538498E-2</v>
      </c>
    </row>
    <row r="5277" spans="1:9" x14ac:dyDescent="0.35">
      <c r="A5277" s="13">
        <v>2014</v>
      </c>
      <c r="B5277" s="13" t="s">
        <v>158</v>
      </c>
      <c r="C5277" s="13" t="s">
        <v>175</v>
      </c>
      <c r="D5277" s="13">
        <v>2012</v>
      </c>
      <c r="E5277" s="14">
        <f>data_filtered[[#This Row],[test_year]]-data_filtered[[#This Row],[model_year]]</f>
        <v>2</v>
      </c>
      <c r="F5277" s="13">
        <v>50</v>
      </c>
      <c r="G5277" s="13">
        <v>2</v>
      </c>
      <c r="H5277" s="13">
        <v>52</v>
      </c>
      <c r="I5277" s="13">
        <v>3.8461538461538498E-2</v>
      </c>
    </row>
    <row r="5278" spans="1:9" x14ac:dyDescent="0.35">
      <c r="A5278" s="14">
        <v>2014</v>
      </c>
      <c r="B5278" s="14" t="s">
        <v>33</v>
      </c>
      <c r="C5278" s="14" t="s">
        <v>216</v>
      </c>
      <c r="D5278" s="14">
        <v>2005</v>
      </c>
      <c r="E5278" s="14">
        <f>data_filtered[[#This Row],[test_year]]-data_filtered[[#This Row],[model_year]]</f>
        <v>9</v>
      </c>
      <c r="F5278" s="14">
        <v>50</v>
      </c>
      <c r="G5278" s="14">
        <v>2</v>
      </c>
      <c r="H5278" s="14">
        <v>52</v>
      </c>
      <c r="I5278" s="14">
        <v>3.8461538461538498E-2</v>
      </c>
    </row>
    <row r="5279" spans="1:9" x14ac:dyDescent="0.35">
      <c r="A5279" s="13">
        <v>2015</v>
      </c>
      <c r="B5279" s="13" t="s">
        <v>24</v>
      </c>
      <c r="C5279" s="13" t="s">
        <v>267</v>
      </c>
      <c r="D5279" s="13">
        <v>2011</v>
      </c>
      <c r="E5279" s="14">
        <f>data_filtered[[#This Row],[test_year]]-data_filtered[[#This Row],[model_year]]</f>
        <v>4</v>
      </c>
      <c r="F5279" s="13">
        <v>50</v>
      </c>
      <c r="G5279" s="13">
        <v>2</v>
      </c>
      <c r="H5279" s="13">
        <v>52</v>
      </c>
      <c r="I5279" s="13">
        <v>3.8461538461538498E-2</v>
      </c>
    </row>
    <row r="5280" spans="1:9" x14ac:dyDescent="0.35">
      <c r="A5280" s="14">
        <v>2015</v>
      </c>
      <c r="B5280" s="14" t="s">
        <v>67</v>
      </c>
      <c r="C5280" s="14" t="s">
        <v>139</v>
      </c>
      <c r="D5280" s="14">
        <v>2008</v>
      </c>
      <c r="E5280" s="14">
        <f>data_filtered[[#This Row],[test_year]]-data_filtered[[#This Row],[model_year]]</f>
        <v>7</v>
      </c>
      <c r="F5280" s="14">
        <v>50</v>
      </c>
      <c r="G5280" s="14">
        <v>2</v>
      </c>
      <c r="H5280" s="14">
        <v>52</v>
      </c>
      <c r="I5280" s="14">
        <v>3.8461538461538498E-2</v>
      </c>
    </row>
    <row r="5281" spans="1:9" x14ac:dyDescent="0.35">
      <c r="A5281" s="13">
        <v>2015</v>
      </c>
      <c r="B5281" s="13" t="s">
        <v>26</v>
      </c>
      <c r="C5281" s="13" t="s">
        <v>178</v>
      </c>
      <c r="D5281" s="13">
        <v>2004</v>
      </c>
      <c r="E5281" s="14">
        <f>data_filtered[[#This Row],[test_year]]-data_filtered[[#This Row],[model_year]]</f>
        <v>11</v>
      </c>
      <c r="F5281" s="13">
        <v>50</v>
      </c>
      <c r="G5281" s="13">
        <v>2</v>
      </c>
      <c r="H5281" s="13">
        <v>52</v>
      </c>
      <c r="I5281" s="13">
        <v>3.8461538461538498E-2</v>
      </c>
    </row>
    <row r="5282" spans="1:9" x14ac:dyDescent="0.35">
      <c r="A5282" s="14">
        <v>2015</v>
      </c>
      <c r="B5282" s="14" t="s">
        <v>128</v>
      </c>
      <c r="C5282" s="14" t="s">
        <v>212</v>
      </c>
      <c r="D5282" s="14">
        <v>2013</v>
      </c>
      <c r="E5282" s="14">
        <f>data_filtered[[#This Row],[test_year]]-data_filtered[[#This Row],[model_year]]</f>
        <v>2</v>
      </c>
      <c r="F5282" s="14">
        <v>50</v>
      </c>
      <c r="G5282" s="14">
        <v>2</v>
      </c>
      <c r="H5282" s="14">
        <v>52</v>
      </c>
      <c r="I5282" s="14">
        <v>3.8461538461538498E-2</v>
      </c>
    </row>
    <row r="5283" spans="1:9" x14ac:dyDescent="0.35">
      <c r="A5283" s="13">
        <v>2016</v>
      </c>
      <c r="B5283" s="13" t="s">
        <v>118</v>
      </c>
      <c r="C5283" s="13" t="s">
        <v>321</v>
      </c>
      <c r="D5283" s="13">
        <v>2013</v>
      </c>
      <c r="E5283" s="14">
        <f>data_filtered[[#This Row],[test_year]]-data_filtered[[#This Row],[model_year]]</f>
        <v>3</v>
      </c>
      <c r="F5283" s="13">
        <v>50</v>
      </c>
      <c r="G5283" s="13">
        <v>2</v>
      </c>
      <c r="H5283" s="13">
        <v>52</v>
      </c>
      <c r="I5283" s="13">
        <v>3.8461538461538498E-2</v>
      </c>
    </row>
    <row r="5284" spans="1:9" x14ac:dyDescent="0.35">
      <c r="A5284" s="13">
        <v>2016</v>
      </c>
      <c r="B5284" s="13" t="s">
        <v>26</v>
      </c>
      <c r="C5284" s="13" t="s">
        <v>334</v>
      </c>
      <c r="D5284" s="13">
        <v>2002</v>
      </c>
      <c r="E5284" s="14">
        <f>data_filtered[[#This Row],[test_year]]-data_filtered[[#This Row],[model_year]]</f>
        <v>14</v>
      </c>
      <c r="F5284" s="13">
        <v>50</v>
      </c>
      <c r="G5284" s="13">
        <v>2</v>
      </c>
      <c r="H5284" s="13">
        <v>52</v>
      </c>
      <c r="I5284" s="13">
        <v>3.8461538461538498E-2</v>
      </c>
    </row>
    <row r="5285" spans="1:9" x14ac:dyDescent="0.35">
      <c r="A5285" s="14">
        <v>2017</v>
      </c>
      <c r="B5285" s="14" t="s">
        <v>30</v>
      </c>
      <c r="C5285" s="14" t="s">
        <v>156</v>
      </c>
      <c r="D5285" s="14">
        <v>2014</v>
      </c>
      <c r="E5285" s="14">
        <f>data_filtered[[#This Row],[test_year]]-data_filtered[[#This Row],[model_year]]</f>
        <v>3</v>
      </c>
      <c r="F5285" s="14">
        <v>50</v>
      </c>
      <c r="G5285" s="14">
        <v>2</v>
      </c>
      <c r="H5285" s="14">
        <v>52</v>
      </c>
      <c r="I5285" s="14">
        <v>3.8461538461538498E-2</v>
      </c>
    </row>
    <row r="5286" spans="1:9" x14ac:dyDescent="0.35">
      <c r="A5286" s="13">
        <v>2017</v>
      </c>
      <c r="B5286" s="13" t="s">
        <v>30</v>
      </c>
      <c r="C5286" s="13" t="s">
        <v>160</v>
      </c>
      <c r="D5286" s="13">
        <v>2008</v>
      </c>
      <c r="E5286" s="14">
        <f>data_filtered[[#This Row],[test_year]]-data_filtered[[#This Row],[model_year]]</f>
        <v>9</v>
      </c>
      <c r="F5286" s="13">
        <v>50</v>
      </c>
      <c r="G5286" s="13">
        <v>2</v>
      </c>
      <c r="H5286" s="13">
        <v>52</v>
      </c>
      <c r="I5286" s="13">
        <v>3.8461538461538498E-2</v>
      </c>
    </row>
    <row r="5287" spans="1:9" x14ac:dyDescent="0.35">
      <c r="A5287" s="14">
        <v>2017</v>
      </c>
      <c r="B5287" s="14" t="s">
        <v>106</v>
      </c>
      <c r="C5287" s="14" t="s">
        <v>285</v>
      </c>
      <c r="D5287" s="14">
        <v>2015</v>
      </c>
      <c r="E5287" s="14">
        <f>data_filtered[[#This Row],[test_year]]-data_filtered[[#This Row],[model_year]]</f>
        <v>2</v>
      </c>
      <c r="F5287" s="14">
        <v>50</v>
      </c>
      <c r="G5287" s="14">
        <v>2</v>
      </c>
      <c r="H5287" s="14">
        <v>52</v>
      </c>
      <c r="I5287" s="14">
        <v>3.8461538461538498E-2</v>
      </c>
    </row>
    <row r="5288" spans="1:9" x14ac:dyDescent="0.35">
      <c r="A5288" s="14">
        <v>2017</v>
      </c>
      <c r="B5288" s="14" t="s">
        <v>26</v>
      </c>
      <c r="C5288" s="14" t="s">
        <v>334</v>
      </c>
      <c r="D5288" s="14">
        <v>2002</v>
      </c>
      <c r="E5288" s="14">
        <f>data_filtered[[#This Row],[test_year]]-data_filtered[[#This Row],[model_year]]</f>
        <v>15</v>
      </c>
      <c r="F5288" s="14">
        <v>50</v>
      </c>
      <c r="G5288" s="14">
        <v>2</v>
      </c>
      <c r="H5288" s="14">
        <v>52</v>
      </c>
      <c r="I5288" s="14">
        <v>3.8461538461538498E-2</v>
      </c>
    </row>
    <row r="5289" spans="1:9" x14ac:dyDescent="0.35">
      <c r="A5289" s="13">
        <v>2013</v>
      </c>
      <c r="B5289" s="13" t="s">
        <v>26</v>
      </c>
      <c r="C5289" s="13" t="s">
        <v>35</v>
      </c>
      <c r="D5289" s="13">
        <v>2004</v>
      </c>
      <c r="E5289" s="14">
        <f>data_filtered[[#This Row],[test_year]]-data_filtered[[#This Row],[model_year]]</f>
        <v>9</v>
      </c>
      <c r="F5289" s="13">
        <v>201</v>
      </c>
      <c r="G5289" s="13">
        <v>8</v>
      </c>
      <c r="H5289" s="13">
        <v>209</v>
      </c>
      <c r="I5289" s="13">
        <v>3.82775119617225E-2</v>
      </c>
    </row>
    <row r="5290" spans="1:9" x14ac:dyDescent="0.35">
      <c r="A5290" s="13">
        <v>2016</v>
      </c>
      <c r="B5290" s="13" t="s">
        <v>42</v>
      </c>
      <c r="C5290" s="13" t="s">
        <v>96</v>
      </c>
      <c r="D5290" s="13">
        <v>2006</v>
      </c>
      <c r="E5290" s="14">
        <f>data_filtered[[#This Row],[test_year]]-data_filtered[[#This Row],[model_year]]</f>
        <v>10</v>
      </c>
      <c r="F5290" s="13">
        <v>176</v>
      </c>
      <c r="G5290" s="13">
        <v>7</v>
      </c>
      <c r="H5290" s="13">
        <v>183</v>
      </c>
      <c r="I5290" s="13">
        <v>3.8251366120218601E-2</v>
      </c>
    </row>
    <row r="5291" spans="1:9" x14ac:dyDescent="0.35">
      <c r="A5291" s="14">
        <v>2013</v>
      </c>
      <c r="B5291" s="14" t="s">
        <v>26</v>
      </c>
      <c r="C5291" s="14" t="s">
        <v>35</v>
      </c>
      <c r="D5291" s="14">
        <v>2013</v>
      </c>
      <c r="E5291" s="14">
        <f>data_filtered[[#This Row],[test_year]]-data_filtered[[#This Row],[model_year]]</f>
        <v>0</v>
      </c>
      <c r="F5291" s="14">
        <v>101</v>
      </c>
      <c r="G5291" s="14">
        <v>4</v>
      </c>
      <c r="H5291" s="14">
        <v>105</v>
      </c>
      <c r="I5291" s="14">
        <v>3.8095238095238099E-2</v>
      </c>
    </row>
    <row r="5292" spans="1:9" x14ac:dyDescent="0.35">
      <c r="A5292" s="13">
        <v>2015</v>
      </c>
      <c r="B5292" s="13" t="s">
        <v>24</v>
      </c>
      <c r="C5292" s="13" t="s">
        <v>101</v>
      </c>
      <c r="D5292" s="13">
        <v>2012</v>
      </c>
      <c r="E5292" s="14">
        <f>data_filtered[[#This Row],[test_year]]-data_filtered[[#This Row],[model_year]]</f>
        <v>3</v>
      </c>
      <c r="F5292" s="13">
        <v>101</v>
      </c>
      <c r="G5292" s="13">
        <v>4</v>
      </c>
      <c r="H5292" s="13">
        <v>105</v>
      </c>
      <c r="I5292" s="13">
        <v>3.8095238095238099E-2</v>
      </c>
    </row>
    <row r="5293" spans="1:9" x14ac:dyDescent="0.35">
      <c r="A5293" s="14">
        <v>2015</v>
      </c>
      <c r="B5293" s="14" t="s">
        <v>52</v>
      </c>
      <c r="C5293" s="14" t="s">
        <v>83</v>
      </c>
      <c r="D5293" s="14">
        <v>2014</v>
      </c>
      <c r="E5293" s="14">
        <f>data_filtered[[#This Row],[test_year]]-data_filtered[[#This Row],[model_year]]</f>
        <v>1</v>
      </c>
      <c r="F5293" s="14">
        <v>101</v>
      </c>
      <c r="G5293" s="14">
        <v>4</v>
      </c>
      <c r="H5293" s="14">
        <v>105</v>
      </c>
      <c r="I5293" s="14">
        <v>3.8095238095238099E-2</v>
      </c>
    </row>
    <row r="5294" spans="1:9" x14ac:dyDescent="0.35">
      <c r="A5294" s="13">
        <v>2015</v>
      </c>
      <c r="B5294" s="13" t="s">
        <v>67</v>
      </c>
      <c r="C5294" s="13" t="s">
        <v>152</v>
      </c>
      <c r="D5294" s="13">
        <v>2007</v>
      </c>
      <c r="E5294" s="14">
        <f>data_filtered[[#This Row],[test_year]]-data_filtered[[#This Row],[model_year]]</f>
        <v>8</v>
      </c>
      <c r="F5294" s="13">
        <v>101</v>
      </c>
      <c r="G5294" s="13">
        <v>4</v>
      </c>
      <c r="H5294" s="13">
        <v>105</v>
      </c>
      <c r="I5294" s="13">
        <v>3.8095238095238099E-2</v>
      </c>
    </row>
    <row r="5295" spans="1:9" x14ac:dyDescent="0.35">
      <c r="A5295" s="13">
        <v>2015</v>
      </c>
      <c r="B5295" s="13" t="s">
        <v>26</v>
      </c>
      <c r="C5295" s="13" t="s">
        <v>54</v>
      </c>
      <c r="D5295" s="13">
        <v>2011</v>
      </c>
      <c r="E5295" s="14">
        <f>data_filtered[[#This Row],[test_year]]-data_filtered[[#This Row],[model_year]]</f>
        <v>4</v>
      </c>
      <c r="F5295" s="13">
        <v>101</v>
      </c>
      <c r="G5295" s="13">
        <v>4</v>
      </c>
      <c r="H5295" s="13">
        <v>105</v>
      </c>
      <c r="I5295" s="13">
        <v>3.8095238095238099E-2</v>
      </c>
    </row>
    <row r="5296" spans="1:9" x14ac:dyDescent="0.35">
      <c r="A5296" s="13">
        <v>2014</v>
      </c>
      <c r="B5296" s="13" t="s">
        <v>98</v>
      </c>
      <c r="C5296" s="13" t="s">
        <v>99</v>
      </c>
      <c r="D5296" s="13">
        <v>2007</v>
      </c>
      <c r="E5296" s="14">
        <f>data_filtered[[#This Row],[test_year]]-data_filtered[[#This Row],[model_year]]</f>
        <v>7</v>
      </c>
      <c r="F5296" s="13">
        <v>152</v>
      </c>
      <c r="G5296" s="13">
        <v>6</v>
      </c>
      <c r="H5296" s="13">
        <v>158</v>
      </c>
      <c r="I5296" s="13">
        <v>3.7974683544303799E-2</v>
      </c>
    </row>
    <row r="5297" spans="1:9" x14ac:dyDescent="0.35">
      <c r="A5297" s="14">
        <v>2014</v>
      </c>
      <c r="B5297" s="14" t="s">
        <v>42</v>
      </c>
      <c r="C5297" s="14" t="s">
        <v>43</v>
      </c>
      <c r="D5297" s="14">
        <v>2011</v>
      </c>
      <c r="E5297" s="14">
        <f>data_filtered[[#This Row],[test_year]]-data_filtered[[#This Row],[model_year]]</f>
        <v>3</v>
      </c>
      <c r="F5297" s="14">
        <v>76</v>
      </c>
      <c r="G5297" s="14">
        <v>3</v>
      </c>
      <c r="H5297" s="14">
        <v>79</v>
      </c>
      <c r="I5297" s="14">
        <v>3.7974683544303799E-2</v>
      </c>
    </row>
    <row r="5298" spans="1:9" x14ac:dyDescent="0.35">
      <c r="A5298" s="13">
        <v>2014</v>
      </c>
      <c r="B5298" s="13" t="s">
        <v>67</v>
      </c>
      <c r="C5298" s="13" t="s">
        <v>77</v>
      </c>
      <c r="D5298" s="13">
        <v>2014</v>
      </c>
      <c r="E5298" s="14">
        <f>data_filtered[[#This Row],[test_year]]-data_filtered[[#This Row],[model_year]]</f>
        <v>0</v>
      </c>
      <c r="F5298" s="13">
        <v>76</v>
      </c>
      <c r="G5298" s="13">
        <v>3</v>
      </c>
      <c r="H5298" s="13">
        <v>79</v>
      </c>
      <c r="I5298" s="13">
        <v>3.7974683544303799E-2</v>
      </c>
    </row>
    <row r="5299" spans="1:9" x14ac:dyDescent="0.35">
      <c r="A5299" s="13">
        <v>2015</v>
      </c>
      <c r="B5299" s="13" t="s">
        <v>24</v>
      </c>
      <c r="C5299" s="13" t="s">
        <v>261</v>
      </c>
      <c r="D5299" s="13">
        <v>2014</v>
      </c>
      <c r="E5299" s="14">
        <f>data_filtered[[#This Row],[test_year]]-data_filtered[[#This Row],[model_year]]</f>
        <v>1</v>
      </c>
      <c r="F5299" s="13">
        <v>76</v>
      </c>
      <c r="G5299" s="13">
        <v>3</v>
      </c>
      <c r="H5299" s="13">
        <v>79</v>
      </c>
      <c r="I5299" s="13">
        <v>3.7974683544303799E-2</v>
      </c>
    </row>
    <row r="5300" spans="1:9" x14ac:dyDescent="0.35">
      <c r="A5300" s="14">
        <v>2015</v>
      </c>
      <c r="B5300" s="14" t="s">
        <v>52</v>
      </c>
      <c r="C5300" s="14" t="s">
        <v>192</v>
      </c>
      <c r="D5300" s="14">
        <v>2014</v>
      </c>
      <c r="E5300" s="14">
        <f>data_filtered[[#This Row],[test_year]]-data_filtered[[#This Row],[model_year]]</f>
        <v>1</v>
      </c>
      <c r="F5300" s="14">
        <v>76</v>
      </c>
      <c r="G5300" s="14">
        <v>3</v>
      </c>
      <c r="H5300" s="14">
        <v>79</v>
      </c>
      <c r="I5300" s="14">
        <v>3.7974683544303799E-2</v>
      </c>
    </row>
    <row r="5301" spans="1:9" x14ac:dyDescent="0.35">
      <c r="A5301" s="14">
        <v>2015</v>
      </c>
      <c r="B5301" s="14" t="s">
        <v>33</v>
      </c>
      <c r="C5301" s="14" t="s">
        <v>55</v>
      </c>
      <c r="D5301" s="14">
        <v>2013</v>
      </c>
      <c r="E5301" s="14">
        <f>data_filtered[[#This Row],[test_year]]-data_filtered[[#This Row],[model_year]]</f>
        <v>2</v>
      </c>
      <c r="F5301" s="14">
        <v>76</v>
      </c>
      <c r="G5301" s="14">
        <v>3</v>
      </c>
      <c r="H5301" s="14">
        <v>79</v>
      </c>
      <c r="I5301" s="14">
        <v>3.7974683544303799E-2</v>
      </c>
    </row>
    <row r="5302" spans="1:9" x14ac:dyDescent="0.35">
      <c r="A5302" s="14">
        <v>2015</v>
      </c>
      <c r="B5302" s="14" t="s">
        <v>26</v>
      </c>
      <c r="C5302" s="14" t="s">
        <v>111</v>
      </c>
      <c r="D5302" s="14">
        <v>2011</v>
      </c>
      <c r="E5302" s="14">
        <f>data_filtered[[#This Row],[test_year]]-data_filtered[[#This Row],[model_year]]</f>
        <v>4</v>
      </c>
      <c r="F5302" s="14">
        <v>76</v>
      </c>
      <c r="G5302" s="14">
        <v>3</v>
      </c>
      <c r="H5302" s="14">
        <v>79</v>
      </c>
      <c r="I5302" s="14">
        <v>3.7974683544303799E-2</v>
      </c>
    </row>
    <row r="5303" spans="1:9" x14ac:dyDescent="0.35">
      <c r="A5303" s="14">
        <v>2015</v>
      </c>
      <c r="B5303" s="14" t="s">
        <v>128</v>
      </c>
      <c r="C5303" s="14" t="s">
        <v>129</v>
      </c>
      <c r="D5303" s="14">
        <v>2011</v>
      </c>
      <c r="E5303" s="14">
        <f>data_filtered[[#This Row],[test_year]]-data_filtered[[#This Row],[model_year]]</f>
        <v>4</v>
      </c>
      <c r="F5303" s="14">
        <v>76</v>
      </c>
      <c r="G5303" s="14">
        <v>3</v>
      </c>
      <c r="H5303" s="14">
        <v>79</v>
      </c>
      <c r="I5303" s="14">
        <v>3.7974683544303799E-2</v>
      </c>
    </row>
    <row r="5304" spans="1:9" x14ac:dyDescent="0.35">
      <c r="A5304" s="14">
        <v>2017</v>
      </c>
      <c r="B5304" s="14" t="s">
        <v>67</v>
      </c>
      <c r="C5304" s="14" t="s">
        <v>77</v>
      </c>
      <c r="D5304" s="14">
        <v>2012</v>
      </c>
      <c r="E5304" s="14">
        <f>data_filtered[[#This Row],[test_year]]-data_filtered[[#This Row],[model_year]]</f>
        <v>5</v>
      </c>
      <c r="F5304" s="14">
        <v>76</v>
      </c>
      <c r="G5304" s="14">
        <v>3</v>
      </c>
      <c r="H5304" s="14">
        <v>79</v>
      </c>
      <c r="I5304" s="14">
        <v>3.7974683544303799E-2</v>
      </c>
    </row>
    <row r="5305" spans="1:9" x14ac:dyDescent="0.35">
      <c r="A5305" s="14">
        <v>2016</v>
      </c>
      <c r="B5305" s="14" t="s">
        <v>42</v>
      </c>
      <c r="C5305" s="14" t="s">
        <v>43</v>
      </c>
      <c r="D5305" s="14">
        <v>2015</v>
      </c>
      <c r="E5305" s="14">
        <f>data_filtered[[#This Row],[test_year]]-data_filtered[[#This Row],[model_year]]</f>
        <v>1</v>
      </c>
      <c r="F5305" s="14">
        <v>127</v>
      </c>
      <c r="G5305" s="14">
        <v>5</v>
      </c>
      <c r="H5305" s="14">
        <v>132</v>
      </c>
      <c r="I5305" s="14">
        <v>3.7878787878787901E-2</v>
      </c>
    </row>
    <row r="5306" spans="1:9" x14ac:dyDescent="0.35">
      <c r="A5306" s="14">
        <v>2017</v>
      </c>
      <c r="B5306" s="14" t="s">
        <v>42</v>
      </c>
      <c r="C5306" s="14" t="s">
        <v>45</v>
      </c>
      <c r="D5306" s="14">
        <v>2014</v>
      </c>
      <c r="E5306" s="14">
        <f>data_filtered[[#This Row],[test_year]]-data_filtered[[#This Row],[model_year]]</f>
        <v>3</v>
      </c>
      <c r="F5306" s="14">
        <v>204</v>
      </c>
      <c r="G5306" s="14">
        <v>8</v>
      </c>
      <c r="H5306" s="14">
        <v>212</v>
      </c>
      <c r="I5306" s="14">
        <v>3.77358490566038E-2</v>
      </c>
    </row>
    <row r="5307" spans="1:9" x14ac:dyDescent="0.35">
      <c r="A5307" s="13">
        <v>2013</v>
      </c>
      <c r="B5307" s="13" t="s">
        <v>52</v>
      </c>
      <c r="C5307" s="13" t="s">
        <v>82</v>
      </c>
      <c r="D5307" s="13">
        <v>2013</v>
      </c>
      <c r="E5307" s="14">
        <f>data_filtered[[#This Row],[test_year]]-data_filtered[[#This Row],[model_year]]</f>
        <v>0</v>
      </c>
      <c r="F5307" s="13">
        <v>102</v>
      </c>
      <c r="G5307" s="13">
        <v>4</v>
      </c>
      <c r="H5307" s="13">
        <v>106</v>
      </c>
      <c r="I5307" s="13">
        <v>3.77358490566038E-2</v>
      </c>
    </row>
    <row r="5308" spans="1:9" x14ac:dyDescent="0.35">
      <c r="A5308" s="13">
        <v>2013</v>
      </c>
      <c r="B5308" s="13" t="s">
        <v>67</v>
      </c>
      <c r="C5308" s="13" t="s">
        <v>68</v>
      </c>
      <c r="D5308" s="13">
        <v>2009</v>
      </c>
      <c r="E5308" s="14">
        <f>data_filtered[[#This Row],[test_year]]-data_filtered[[#This Row],[model_year]]</f>
        <v>4</v>
      </c>
      <c r="F5308" s="13">
        <v>102</v>
      </c>
      <c r="G5308" s="13">
        <v>4</v>
      </c>
      <c r="H5308" s="13">
        <v>106</v>
      </c>
      <c r="I5308" s="13">
        <v>3.77358490566038E-2</v>
      </c>
    </row>
    <row r="5309" spans="1:9" x14ac:dyDescent="0.35">
      <c r="A5309" s="14">
        <v>2016</v>
      </c>
      <c r="B5309" s="14" t="s">
        <v>92</v>
      </c>
      <c r="C5309" s="14" t="s">
        <v>149</v>
      </c>
      <c r="D5309" s="14">
        <v>2010</v>
      </c>
      <c r="E5309" s="14">
        <f>data_filtered[[#This Row],[test_year]]-data_filtered[[#This Row],[model_year]]</f>
        <v>6</v>
      </c>
      <c r="F5309" s="14">
        <v>102</v>
      </c>
      <c r="G5309" s="14">
        <v>4</v>
      </c>
      <c r="H5309" s="14">
        <v>106</v>
      </c>
      <c r="I5309" s="14">
        <v>3.77358490566038E-2</v>
      </c>
    </row>
    <row r="5310" spans="1:9" x14ac:dyDescent="0.35">
      <c r="A5310" s="14">
        <v>2013</v>
      </c>
      <c r="B5310" s="14" t="s">
        <v>98</v>
      </c>
      <c r="C5310" s="14" t="s">
        <v>276</v>
      </c>
      <c r="D5310" s="14">
        <v>2002</v>
      </c>
      <c r="E5310" s="14">
        <f>data_filtered[[#This Row],[test_year]]-data_filtered[[#This Row],[model_year]]</f>
        <v>11</v>
      </c>
      <c r="F5310" s="14">
        <v>51</v>
      </c>
      <c r="G5310" s="14">
        <v>2</v>
      </c>
      <c r="H5310" s="14">
        <v>53</v>
      </c>
      <c r="I5310" s="14">
        <v>3.77358490566038E-2</v>
      </c>
    </row>
    <row r="5311" spans="1:9" x14ac:dyDescent="0.35">
      <c r="A5311" s="13">
        <v>2013</v>
      </c>
      <c r="B5311" s="13" t="s">
        <v>269</v>
      </c>
      <c r="C5311" s="13" t="s">
        <v>324</v>
      </c>
      <c r="D5311" s="13">
        <v>2004</v>
      </c>
      <c r="E5311" s="14">
        <f>data_filtered[[#This Row],[test_year]]-data_filtered[[#This Row],[model_year]]</f>
        <v>9</v>
      </c>
      <c r="F5311" s="13">
        <v>51</v>
      </c>
      <c r="G5311" s="13">
        <v>2</v>
      </c>
      <c r="H5311" s="13">
        <v>53</v>
      </c>
      <c r="I5311" s="13">
        <v>3.77358490566038E-2</v>
      </c>
    </row>
    <row r="5312" spans="1:9" x14ac:dyDescent="0.35">
      <c r="A5312" s="13">
        <v>2013</v>
      </c>
      <c r="B5312" s="13" t="s">
        <v>106</v>
      </c>
      <c r="C5312" s="13" t="s">
        <v>107</v>
      </c>
      <c r="D5312" s="13">
        <v>2011</v>
      </c>
      <c r="E5312" s="14">
        <f>data_filtered[[#This Row],[test_year]]-data_filtered[[#This Row],[model_year]]</f>
        <v>2</v>
      </c>
      <c r="F5312" s="13">
        <v>51</v>
      </c>
      <c r="G5312" s="13">
        <v>2</v>
      </c>
      <c r="H5312" s="13">
        <v>53</v>
      </c>
      <c r="I5312" s="13">
        <v>3.77358490566038E-2</v>
      </c>
    </row>
    <row r="5313" spans="1:9" x14ac:dyDescent="0.35">
      <c r="A5313" s="14">
        <v>2013</v>
      </c>
      <c r="B5313" s="14" t="s">
        <v>33</v>
      </c>
      <c r="C5313" s="14" t="s">
        <v>203</v>
      </c>
      <c r="D5313" s="14">
        <v>2005</v>
      </c>
      <c r="E5313" s="14">
        <f>data_filtered[[#This Row],[test_year]]-data_filtered[[#This Row],[model_year]]</f>
        <v>8</v>
      </c>
      <c r="F5313" s="14">
        <v>51</v>
      </c>
      <c r="G5313" s="14">
        <v>2</v>
      </c>
      <c r="H5313" s="14">
        <v>53</v>
      </c>
      <c r="I5313" s="14">
        <v>3.77358490566038E-2</v>
      </c>
    </row>
    <row r="5314" spans="1:9" x14ac:dyDescent="0.35">
      <c r="A5314" s="14">
        <v>2014</v>
      </c>
      <c r="B5314" s="14" t="s">
        <v>42</v>
      </c>
      <c r="C5314" s="14" t="s">
        <v>206</v>
      </c>
      <c r="D5314" s="14">
        <v>2007</v>
      </c>
      <c r="E5314" s="14">
        <f>data_filtered[[#This Row],[test_year]]-data_filtered[[#This Row],[model_year]]</f>
        <v>7</v>
      </c>
      <c r="F5314" s="14">
        <v>51</v>
      </c>
      <c r="G5314" s="14">
        <v>2</v>
      </c>
      <c r="H5314" s="14">
        <v>53</v>
      </c>
      <c r="I5314" s="14">
        <v>3.77358490566038E-2</v>
      </c>
    </row>
    <row r="5315" spans="1:9" x14ac:dyDescent="0.35">
      <c r="A5315" s="14">
        <v>2014</v>
      </c>
      <c r="B5315" s="14" t="s">
        <v>92</v>
      </c>
      <c r="C5315" s="14" t="s">
        <v>167</v>
      </c>
      <c r="D5315" s="14">
        <v>2004</v>
      </c>
      <c r="E5315" s="14">
        <f>data_filtered[[#This Row],[test_year]]-data_filtered[[#This Row],[model_year]]</f>
        <v>10</v>
      </c>
      <c r="F5315" s="14">
        <v>51</v>
      </c>
      <c r="G5315" s="14">
        <v>2</v>
      </c>
      <c r="H5315" s="14">
        <v>53</v>
      </c>
      <c r="I5315" s="14">
        <v>3.77358490566038E-2</v>
      </c>
    </row>
    <row r="5316" spans="1:9" x14ac:dyDescent="0.35">
      <c r="A5316" s="14">
        <v>2014</v>
      </c>
      <c r="B5316" s="14" t="s">
        <v>33</v>
      </c>
      <c r="C5316" s="14" t="s">
        <v>235</v>
      </c>
      <c r="D5316" s="14">
        <v>2004</v>
      </c>
      <c r="E5316" s="14">
        <f>data_filtered[[#This Row],[test_year]]-data_filtered[[#This Row],[model_year]]</f>
        <v>10</v>
      </c>
      <c r="F5316" s="14">
        <v>51</v>
      </c>
      <c r="G5316" s="14">
        <v>2</v>
      </c>
      <c r="H5316" s="14">
        <v>53</v>
      </c>
      <c r="I5316" s="14">
        <v>3.77358490566038E-2</v>
      </c>
    </row>
    <row r="5317" spans="1:9" x14ac:dyDescent="0.35">
      <c r="A5317" s="14">
        <v>2014</v>
      </c>
      <c r="B5317" s="14" t="s">
        <v>104</v>
      </c>
      <c r="C5317" s="14" t="s">
        <v>105</v>
      </c>
      <c r="D5317" s="14">
        <v>2013</v>
      </c>
      <c r="E5317" s="14">
        <f>data_filtered[[#This Row],[test_year]]-data_filtered[[#This Row],[model_year]]</f>
        <v>1</v>
      </c>
      <c r="F5317" s="14">
        <v>51</v>
      </c>
      <c r="G5317" s="14">
        <v>2</v>
      </c>
      <c r="H5317" s="14">
        <v>53</v>
      </c>
      <c r="I5317" s="14">
        <v>3.77358490566038E-2</v>
      </c>
    </row>
    <row r="5318" spans="1:9" x14ac:dyDescent="0.35">
      <c r="A5318" s="13">
        <v>2015</v>
      </c>
      <c r="B5318" s="13" t="s">
        <v>42</v>
      </c>
      <c r="C5318" s="13" t="s">
        <v>66</v>
      </c>
      <c r="D5318" s="13">
        <v>2012</v>
      </c>
      <c r="E5318" s="14">
        <f>data_filtered[[#This Row],[test_year]]-data_filtered[[#This Row],[model_year]]</f>
        <v>3</v>
      </c>
      <c r="F5318" s="13">
        <v>51</v>
      </c>
      <c r="G5318" s="13">
        <v>2</v>
      </c>
      <c r="H5318" s="13">
        <v>53</v>
      </c>
      <c r="I5318" s="13">
        <v>3.77358490566038E-2</v>
      </c>
    </row>
    <row r="5319" spans="1:9" x14ac:dyDescent="0.35">
      <c r="A5319" s="13">
        <v>2015</v>
      </c>
      <c r="B5319" s="13" t="s">
        <v>186</v>
      </c>
      <c r="C5319" s="13" t="s">
        <v>187</v>
      </c>
      <c r="D5319" s="13">
        <v>2012</v>
      </c>
      <c r="E5319" s="14">
        <f>data_filtered[[#This Row],[test_year]]-data_filtered[[#This Row],[model_year]]</f>
        <v>3</v>
      </c>
      <c r="F5319" s="13">
        <v>51</v>
      </c>
      <c r="G5319" s="13">
        <v>2</v>
      </c>
      <c r="H5319" s="13">
        <v>53</v>
      </c>
      <c r="I5319" s="13">
        <v>3.77358490566038E-2</v>
      </c>
    </row>
    <row r="5320" spans="1:9" x14ac:dyDescent="0.35">
      <c r="A5320" s="14">
        <v>2016</v>
      </c>
      <c r="B5320" s="14" t="s">
        <v>102</v>
      </c>
      <c r="C5320" s="14" t="s">
        <v>272</v>
      </c>
      <c r="D5320" s="14">
        <v>2010</v>
      </c>
      <c r="E5320" s="14">
        <f>data_filtered[[#This Row],[test_year]]-data_filtered[[#This Row],[model_year]]</f>
        <v>6</v>
      </c>
      <c r="F5320" s="14">
        <v>51</v>
      </c>
      <c r="G5320" s="14">
        <v>2</v>
      </c>
      <c r="H5320" s="14">
        <v>53</v>
      </c>
      <c r="I5320" s="14">
        <v>3.77358490566038E-2</v>
      </c>
    </row>
    <row r="5321" spans="1:9" x14ac:dyDescent="0.35">
      <c r="A5321" s="14">
        <v>2016</v>
      </c>
      <c r="B5321" s="14" t="s">
        <v>30</v>
      </c>
      <c r="C5321" s="14" t="s">
        <v>141</v>
      </c>
      <c r="D5321" s="14">
        <v>2005</v>
      </c>
      <c r="E5321" s="14">
        <f>data_filtered[[#This Row],[test_year]]-data_filtered[[#This Row],[model_year]]</f>
        <v>11</v>
      </c>
      <c r="F5321" s="14">
        <v>51</v>
      </c>
      <c r="G5321" s="14">
        <v>2</v>
      </c>
      <c r="H5321" s="14">
        <v>53</v>
      </c>
      <c r="I5321" s="14">
        <v>3.77358490566038E-2</v>
      </c>
    </row>
    <row r="5322" spans="1:9" x14ac:dyDescent="0.35">
      <c r="A5322" s="14">
        <v>2016</v>
      </c>
      <c r="B5322" s="14" t="s">
        <v>37</v>
      </c>
      <c r="C5322" s="14" t="s">
        <v>347</v>
      </c>
      <c r="D5322" s="14">
        <v>2013</v>
      </c>
      <c r="E5322" s="14">
        <f>data_filtered[[#This Row],[test_year]]-data_filtered[[#This Row],[model_year]]</f>
        <v>3</v>
      </c>
      <c r="F5322" s="14">
        <v>51</v>
      </c>
      <c r="G5322" s="14">
        <v>2</v>
      </c>
      <c r="H5322" s="14">
        <v>53</v>
      </c>
      <c r="I5322" s="14">
        <v>3.77358490566038E-2</v>
      </c>
    </row>
    <row r="5323" spans="1:9" x14ac:dyDescent="0.35">
      <c r="A5323" s="13">
        <v>2016</v>
      </c>
      <c r="B5323" s="13" t="s">
        <v>33</v>
      </c>
      <c r="C5323" s="13" t="s">
        <v>97</v>
      </c>
      <c r="D5323" s="13">
        <v>2010</v>
      </c>
      <c r="E5323" s="14">
        <f>data_filtered[[#This Row],[test_year]]-data_filtered[[#This Row],[model_year]]</f>
        <v>6</v>
      </c>
      <c r="F5323" s="13">
        <v>51</v>
      </c>
      <c r="G5323" s="13">
        <v>2</v>
      </c>
      <c r="H5323" s="13">
        <v>53</v>
      </c>
      <c r="I5323" s="13">
        <v>3.77358490566038E-2</v>
      </c>
    </row>
    <row r="5324" spans="1:9" x14ac:dyDescent="0.35">
      <c r="A5324" s="13">
        <v>2017</v>
      </c>
      <c r="B5324" s="13" t="s">
        <v>180</v>
      </c>
      <c r="C5324" s="13" t="s">
        <v>181</v>
      </c>
      <c r="D5324" s="13">
        <v>2012</v>
      </c>
      <c r="E5324" s="14">
        <f>data_filtered[[#This Row],[test_year]]-data_filtered[[#This Row],[model_year]]</f>
        <v>5</v>
      </c>
      <c r="F5324" s="13">
        <v>51</v>
      </c>
      <c r="G5324" s="13">
        <v>2</v>
      </c>
      <c r="H5324" s="13">
        <v>53</v>
      </c>
      <c r="I5324" s="13">
        <v>3.77358490566038E-2</v>
      </c>
    </row>
    <row r="5325" spans="1:9" x14ac:dyDescent="0.35">
      <c r="A5325" s="13">
        <v>2014</v>
      </c>
      <c r="B5325" s="13" t="s">
        <v>67</v>
      </c>
      <c r="C5325" s="13" t="s">
        <v>68</v>
      </c>
      <c r="D5325" s="13">
        <v>2011</v>
      </c>
      <c r="E5325" s="14">
        <f>data_filtered[[#This Row],[test_year]]-data_filtered[[#This Row],[model_year]]</f>
        <v>3</v>
      </c>
      <c r="F5325" s="13">
        <v>128</v>
      </c>
      <c r="G5325" s="13">
        <v>5</v>
      </c>
      <c r="H5325" s="13">
        <v>133</v>
      </c>
      <c r="I5325" s="13">
        <v>3.7593984962405999E-2</v>
      </c>
    </row>
    <row r="5326" spans="1:9" x14ac:dyDescent="0.35">
      <c r="A5326" s="14">
        <v>2016</v>
      </c>
      <c r="B5326" s="14" t="s">
        <v>30</v>
      </c>
      <c r="C5326" s="14" t="s">
        <v>56</v>
      </c>
      <c r="D5326" s="14">
        <v>2014</v>
      </c>
      <c r="E5326" s="14">
        <f>data_filtered[[#This Row],[test_year]]-data_filtered[[#This Row],[model_year]]</f>
        <v>2</v>
      </c>
      <c r="F5326" s="14">
        <v>154</v>
      </c>
      <c r="G5326" s="14">
        <v>6</v>
      </c>
      <c r="H5326" s="14">
        <v>160</v>
      </c>
      <c r="I5326" s="14">
        <v>3.7499999999999999E-2</v>
      </c>
    </row>
    <row r="5327" spans="1:9" x14ac:dyDescent="0.35">
      <c r="A5327" s="13">
        <v>2013</v>
      </c>
      <c r="B5327" s="13" t="s">
        <v>98</v>
      </c>
      <c r="C5327" s="13" t="s">
        <v>41</v>
      </c>
      <c r="D5327" s="13">
        <v>2008</v>
      </c>
      <c r="E5327" s="14">
        <f>data_filtered[[#This Row],[test_year]]-data_filtered[[#This Row],[model_year]]</f>
        <v>5</v>
      </c>
      <c r="F5327" s="13">
        <v>77</v>
      </c>
      <c r="G5327" s="13">
        <v>3</v>
      </c>
      <c r="H5327" s="13">
        <v>80</v>
      </c>
      <c r="I5327" s="13">
        <v>3.7499999999999999E-2</v>
      </c>
    </row>
    <row r="5328" spans="1:9" x14ac:dyDescent="0.35">
      <c r="A5328" s="14">
        <v>2013</v>
      </c>
      <c r="B5328" s="14" t="s">
        <v>67</v>
      </c>
      <c r="C5328" s="14" t="s">
        <v>77</v>
      </c>
      <c r="D5328" s="14">
        <v>2007</v>
      </c>
      <c r="E5328" s="14">
        <f>data_filtered[[#This Row],[test_year]]-data_filtered[[#This Row],[model_year]]</f>
        <v>6</v>
      </c>
      <c r="F5328" s="14">
        <v>77</v>
      </c>
      <c r="G5328" s="14">
        <v>3</v>
      </c>
      <c r="H5328" s="14">
        <v>80</v>
      </c>
      <c r="I5328" s="14">
        <v>3.7499999999999999E-2</v>
      </c>
    </row>
    <row r="5329" spans="1:9" x14ac:dyDescent="0.35">
      <c r="A5329" s="14">
        <v>2014</v>
      </c>
      <c r="B5329" s="14" t="s">
        <v>30</v>
      </c>
      <c r="C5329" s="14" t="s">
        <v>47</v>
      </c>
      <c r="D5329" s="14">
        <v>2011</v>
      </c>
      <c r="E5329" s="14">
        <f>data_filtered[[#This Row],[test_year]]-data_filtered[[#This Row],[model_year]]</f>
        <v>3</v>
      </c>
      <c r="F5329" s="14">
        <v>77</v>
      </c>
      <c r="G5329" s="14">
        <v>3</v>
      </c>
      <c r="H5329" s="14">
        <v>80</v>
      </c>
      <c r="I5329" s="14">
        <v>3.7499999999999999E-2</v>
      </c>
    </row>
    <row r="5330" spans="1:9" x14ac:dyDescent="0.35">
      <c r="A5330" s="14">
        <v>2016</v>
      </c>
      <c r="B5330" s="14" t="s">
        <v>24</v>
      </c>
      <c r="C5330" s="14" t="s">
        <v>155</v>
      </c>
      <c r="D5330" s="14">
        <v>2011</v>
      </c>
      <c r="E5330" s="14">
        <f>data_filtered[[#This Row],[test_year]]-data_filtered[[#This Row],[model_year]]</f>
        <v>5</v>
      </c>
      <c r="F5330" s="14">
        <v>77</v>
      </c>
      <c r="G5330" s="14">
        <v>3</v>
      </c>
      <c r="H5330" s="14">
        <v>80</v>
      </c>
      <c r="I5330" s="14">
        <v>3.7499999999999999E-2</v>
      </c>
    </row>
    <row r="5331" spans="1:9" x14ac:dyDescent="0.35">
      <c r="A5331" s="14">
        <v>2017</v>
      </c>
      <c r="B5331" s="14" t="s">
        <v>26</v>
      </c>
      <c r="C5331" s="14" t="s">
        <v>176</v>
      </c>
      <c r="D5331" s="14">
        <v>2002</v>
      </c>
      <c r="E5331" s="14">
        <f>data_filtered[[#This Row],[test_year]]-data_filtered[[#This Row],[model_year]]</f>
        <v>15</v>
      </c>
      <c r="F5331" s="14">
        <v>77</v>
      </c>
      <c r="G5331" s="14">
        <v>3</v>
      </c>
      <c r="H5331" s="14">
        <v>80</v>
      </c>
      <c r="I5331" s="14">
        <v>3.7499999999999999E-2</v>
      </c>
    </row>
    <row r="5332" spans="1:9" x14ac:dyDescent="0.35">
      <c r="A5332" s="14">
        <v>2013</v>
      </c>
      <c r="B5332" s="14" t="s">
        <v>37</v>
      </c>
      <c r="C5332" s="14" t="s">
        <v>38</v>
      </c>
      <c r="D5332" s="14">
        <v>2013</v>
      </c>
      <c r="E5332" s="14">
        <f>data_filtered[[#This Row],[test_year]]-data_filtered[[#This Row],[model_year]]</f>
        <v>0</v>
      </c>
      <c r="F5332" s="14">
        <v>103</v>
      </c>
      <c r="G5332" s="14">
        <v>4</v>
      </c>
      <c r="H5332" s="14">
        <v>107</v>
      </c>
      <c r="I5332" s="14">
        <v>3.7383177570093497E-2</v>
      </c>
    </row>
    <row r="5333" spans="1:9" x14ac:dyDescent="0.35">
      <c r="A5333" s="14">
        <v>2016</v>
      </c>
      <c r="B5333" s="14" t="s">
        <v>30</v>
      </c>
      <c r="C5333" s="14" t="s">
        <v>36</v>
      </c>
      <c r="D5333" s="14">
        <v>2012</v>
      </c>
      <c r="E5333" s="14">
        <f>data_filtered[[#This Row],[test_year]]-data_filtered[[#This Row],[model_year]]</f>
        <v>4</v>
      </c>
      <c r="F5333" s="14">
        <v>232</v>
      </c>
      <c r="G5333" s="14">
        <v>9</v>
      </c>
      <c r="H5333" s="14">
        <v>241</v>
      </c>
      <c r="I5333" s="14">
        <v>3.7344398340249003E-2</v>
      </c>
    </row>
    <row r="5334" spans="1:9" x14ac:dyDescent="0.35">
      <c r="A5334" s="13">
        <v>2017</v>
      </c>
      <c r="B5334" s="13" t="s">
        <v>33</v>
      </c>
      <c r="C5334" s="13" t="s">
        <v>55</v>
      </c>
      <c r="D5334" s="13">
        <v>2012</v>
      </c>
      <c r="E5334" s="14">
        <f>data_filtered[[#This Row],[test_year]]-data_filtered[[#This Row],[model_year]]</f>
        <v>5</v>
      </c>
      <c r="F5334" s="13">
        <v>232</v>
      </c>
      <c r="G5334" s="13">
        <v>9</v>
      </c>
      <c r="H5334" s="13">
        <v>241</v>
      </c>
      <c r="I5334" s="13">
        <v>3.7344398340249003E-2</v>
      </c>
    </row>
    <row r="5335" spans="1:9" x14ac:dyDescent="0.35">
      <c r="A5335" s="14">
        <v>2016</v>
      </c>
      <c r="B5335" s="14" t="s">
        <v>26</v>
      </c>
      <c r="C5335" s="14" t="s">
        <v>54</v>
      </c>
      <c r="D5335" s="14">
        <v>2013</v>
      </c>
      <c r="E5335" s="14">
        <f>data_filtered[[#This Row],[test_year]]-data_filtered[[#This Row],[model_year]]</f>
        <v>3</v>
      </c>
      <c r="F5335" s="14">
        <v>129</v>
      </c>
      <c r="G5335" s="14">
        <v>5</v>
      </c>
      <c r="H5335" s="14">
        <v>134</v>
      </c>
      <c r="I5335" s="14">
        <v>3.7313432835820899E-2</v>
      </c>
    </row>
    <row r="5336" spans="1:9" x14ac:dyDescent="0.35">
      <c r="A5336" s="13">
        <v>2016</v>
      </c>
      <c r="B5336" s="13" t="s">
        <v>24</v>
      </c>
      <c r="C5336" s="13" t="s">
        <v>41</v>
      </c>
      <c r="D5336" s="13">
        <v>2007</v>
      </c>
      <c r="E5336" s="14">
        <f>data_filtered[[#This Row],[test_year]]-data_filtered[[#This Row],[model_year]]</f>
        <v>9</v>
      </c>
      <c r="F5336" s="13">
        <v>336</v>
      </c>
      <c r="G5336" s="13">
        <v>13</v>
      </c>
      <c r="H5336" s="13">
        <v>349</v>
      </c>
      <c r="I5336" s="13">
        <v>3.7249283667621799E-2</v>
      </c>
    </row>
    <row r="5337" spans="1:9" x14ac:dyDescent="0.35">
      <c r="A5337" s="14">
        <v>2016</v>
      </c>
      <c r="B5337" s="14" t="s">
        <v>42</v>
      </c>
      <c r="C5337" s="14" t="s">
        <v>73</v>
      </c>
      <c r="D5337" s="14">
        <v>2005</v>
      </c>
      <c r="E5337" s="14">
        <f>data_filtered[[#This Row],[test_year]]-data_filtered[[#This Row],[model_year]]</f>
        <v>11</v>
      </c>
      <c r="F5337" s="14">
        <v>156</v>
      </c>
      <c r="G5337" s="14">
        <v>6</v>
      </c>
      <c r="H5337" s="14">
        <v>162</v>
      </c>
      <c r="I5337" s="14">
        <v>3.7037037037037E-2</v>
      </c>
    </row>
    <row r="5338" spans="1:9" x14ac:dyDescent="0.35">
      <c r="A5338" s="14">
        <v>2013</v>
      </c>
      <c r="B5338" s="14" t="s">
        <v>104</v>
      </c>
      <c r="C5338" s="14" t="s">
        <v>115</v>
      </c>
      <c r="D5338" s="14">
        <v>2003</v>
      </c>
      <c r="E5338" s="14">
        <f>data_filtered[[#This Row],[test_year]]-data_filtered[[#This Row],[model_year]]</f>
        <v>10</v>
      </c>
      <c r="F5338" s="14">
        <v>104</v>
      </c>
      <c r="G5338" s="14">
        <v>4</v>
      </c>
      <c r="H5338" s="14">
        <v>108</v>
      </c>
      <c r="I5338" s="14">
        <v>3.7037037037037E-2</v>
      </c>
    </row>
    <row r="5339" spans="1:9" x14ac:dyDescent="0.35">
      <c r="A5339" s="14">
        <v>2014</v>
      </c>
      <c r="B5339" s="14" t="s">
        <v>30</v>
      </c>
      <c r="C5339" s="14" t="s">
        <v>85</v>
      </c>
      <c r="D5339" s="14">
        <v>2006</v>
      </c>
      <c r="E5339" s="14">
        <f>data_filtered[[#This Row],[test_year]]-data_filtered[[#This Row],[model_year]]</f>
        <v>8</v>
      </c>
      <c r="F5339" s="14">
        <v>104</v>
      </c>
      <c r="G5339" s="14">
        <v>4</v>
      </c>
      <c r="H5339" s="14">
        <v>108</v>
      </c>
      <c r="I5339" s="14">
        <v>3.7037037037037E-2</v>
      </c>
    </row>
    <row r="5340" spans="1:9" x14ac:dyDescent="0.35">
      <c r="A5340" s="13">
        <v>2015</v>
      </c>
      <c r="B5340" s="13" t="s">
        <v>26</v>
      </c>
      <c r="C5340" s="13" t="s">
        <v>111</v>
      </c>
      <c r="D5340" s="13">
        <v>2006</v>
      </c>
      <c r="E5340" s="14">
        <f>data_filtered[[#This Row],[test_year]]-data_filtered[[#This Row],[model_year]]</f>
        <v>9</v>
      </c>
      <c r="F5340" s="13">
        <v>104</v>
      </c>
      <c r="G5340" s="13">
        <v>4</v>
      </c>
      <c r="H5340" s="13">
        <v>108</v>
      </c>
      <c r="I5340" s="13">
        <v>3.7037037037037E-2</v>
      </c>
    </row>
    <row r="5341" spans="1:9" x14ac:dyDescent="0.35">
      <c r="A5341" s="13">
        <v>2016</v>
      </c>
      <c r="B5341" s="13" t="s">
        <v>98</v>
      </c>
      <c r="C5341" s="13" t="s">
        <v>41</v>
      </c>
      <c r="D5341" s="13">
        <v>2007</v>
      </c>
      <c r="E5341" s="14">
        <f>data_filtered[[#This Row],[test_year]]-data_filtered[[#This Row],[model_year]]</f>
        <v>9</v>
      </c>
      <c r="F5341" s="13">
        <v>104</v>
      </c>
      <c r="G5341" s="13">
        <v>4</v>
      </c>
      <c r="H5341" s="13">
        <v>108</v>
      </c>
      <c r="I5341" s="13">
        <v>3.7037037037037E-2</v>
      </c>
    </row>
    <row r="5342" spans="1:9" x14ac:dyDescent="0.35">
      <c r="A5342" s="14">
        <v>2016</v>
      </c>
      <c r="B5342" s="14" t="s">
        <v>26</v>
      </c>
      <c r="C5342" s="14" t="s">
        <v>111</v>
      </c>
      <c r="D5342" s="14">
        <v>2006</v>
      </c>
      <c r="E5342" s="14">
        <f>data_filtered[[#This Row],[test_year]]-data_filtered[[#This Row],[model_year]]</f>
        <v>10</v>
      </c>
      <c r="F5342" s="14">
        <v>104</v>
      </c>
      <c r="G5342" s="14">
        <v>4</v>
      </c>
      <c r="H5342" s="14">
        <v>108</v>
      </c>
      <c r="I5342" s="14">
        <v>3.7037037037037E-2</v>
      </c>
    </row>
    <row r="5343" spans="1:9" x14ac:dyDescent="0.35">
      <c r="A5343" s="13">
        <v>2017</v>
      </c>
      <c r="B5343" s="13" t="s">
        <v>104</v>
      </c>
      <c r="C5343" s="13" t="s">
        <v>105</v>
      </c>
      <c r="D5343" s="13">
        <v>2006</v>
      </c>
      <c r="E5343" s="14">
        <f>data_filtered[[#This Row],[test_year]]-data_filtered[[#This Row],[model_year]]</f>
        <v>11</v>
      </c>
      <c r="F5343" s="13">
        <v>104</v>
      </c>
      <c r="G5343" s="13">
        <v>4</v>
      </c>
      <c r="H5343" s="13">
        <v>108</v>
      </c>
      <c r="I5343" s="13">
        <v>3.7037037037037E-2</v>
      </c>
    </row>
    <row r="5344" spans="1:9" x14ac:dyDescent="0.35">
      <c r="A5344" s="13">
        <v>2015</v>
      </c>
      <c r="B5344" s="13" t="s">
        <v>241</v>
      </c>
      <c r="C5344" s="13" t="s">
        <v>242</v>
      </c>
      <c r="D5344" s="13">
        <v>2009</v>
      </c>
      <c r="E5344" s="14">
        <f>data_filtered[[#This Row],[test_year]]-data_filtered[[#This Row],[model_year]]</f>
        <v>6</v>
      </c>
      <c r="F5344" s="13">
        <v>78</v>
      </c>
      <c r="G5344" s="13">
        <v>3</v>
      </c>
      <c r="H5344" s="13">
        <v>81</v>
      </c>
      <c r="I5344" s="13">
        <v>3.7037037037037E-2</v>
      </c>
    </row>
    <row r="5345" spans="1:9" x14ac:dyDescent="0.35">
      <c r="A5345" s="13">
        <v>2016</v>
      </c>
      <c r="B5345" s="13" t="s">
        <v>67</v>
      </c>
      <c r="C5345" s="13" t="s">
        <v>68</v>
      </c>
      <c r="D5345" s="13">
        <v>2000</v>
      </c>
      <c r="E5345" s="14">
        <f>data_filtered[[#This Row],[test_year]]-data_filtered[[#This Row],[model_year]]</f>
        <v>16</v>
      </c>
      <c r="F5345" s="13">
        <v>78</v>
      </c>
      <c r="G5345" s="13">
        <v>3</v>
      </c>
      <c r="H5345" s="13">
        <v>81</v>
      </c>
      <c r="I5345" s="13">
        <v>3.7037037037037E-2</v>
      </c>
    </row>
    <row r="5346" spans="1:9" x14ac:dyDescent="0.35">
      <c r="A5346" s="14">
        <v>2013</v>
      </c>
      <c r="B5346" s="14" t="s">
        <v>33</v>
      </c>
      <c r="C5346" s="14" t="s">
        <v>109</v>
      </c>
      <c r="D5346" s="14">
        <v>2009</v>
      </c>
      <c r="E5346" s="14">
        <f>data_filtered[[#This Row],[test_year]]-data_filtered[[#This Row],[model_year]]</f>
        <v>4</v>
      </c>
      <c r="F5346" s="14">
        <v>52</v>
      </c>
      <c r="G5346" s="14">
        <v>2</v>
      </c>
      <c r="H5346" s="14">
        <v>54</v>
      </c>
      <c r="I5346" s="14">
        <v>3.7037037037037E-2</v>
      </c>
    </row>
    <row r="5347" spans="1:9" x14ac:dyDescent="0.35">
      <c r="A5347" s="14">
        <v>2013</v>
      </c>
      <c r="B5347" s="14" t="s">
        <v>26</v>
      </c>
      <c r="C5347" s="14" t="s">
        <v>223</v>
      </c>
      <c r="D5347" s="14">
        <v>2007</v>
      </c>
      <c r="E5347" s="14">
        <f>data_filtered[[#This Row],[test_year]]-data_filtered[[#This Row],[model_year]]</f>
        <v>6</v>
      </c>
      <c r="F5347" s="14">
        <v>52</v>
      </c>
      <c r="G5347" s="14">
        <v>2</v>
      </c>
      <c r="H5347" s="14">
        <v>54</v>
      </c>
      <c r="I5347" s="14">
        <v>3.7037037037037E-2</v>
      </c>
    </row>
    <row r="5348" spans="1:9" x14ac:dyDescent="0.35">
      <c r="A5348" s="14">
        <v>2014</v>
      </c>
      <c r="B5348" s="14" t="s">
        <v>24</v>
      </c>
      <c r="C5348" s="14" t="s">
        <v>238</v>
      </c>
      <c r="D5348" s="14">
        <v>2006</v>
      </c>
      <c r="E5348" s="14">
        <f>data_filtered[[#This Row],[test_year]]-data_filtered[[#This Row],[model_year]]</f>
        <v>8</v>
      </c>
      <c r="F5348" s="14">
        <v>52</v>
      </c>
      <c r="G5348" s="14">
        <v>2</v>
      </c>
      <c r="H5348" s="14">
        <v>54</v>
      </c>
      <c r="I5348" s="14">
        <v>3.7037037037037E-2</v>
      </c>
    </row>
    <row r="5349" spans="1:9" x14ac:dyDescent="0.35">
      <c r="A5349" s="14">
        <v>2014</v>
      </c>
      <c r="B5349" s="14" t="s">
        <v>42</v>
      </c>
      <c r="C5349" s="14" t="s">
        <v>182</v>
      </c>
      <c r="D5349" s="14">
        <v>2009</v>
      </c>
      <c r="E5349" s="14">
        <f>data_filtered[[#This Row],[test_year]]-data_filtered[[#This Row],[model_year]]</f>
        <v>5</v>
      </c>
      <c r="F5349" s="14">
        <v>52</v>
      </c>
      <c r="G5349" s="14">
        <v>2</v>
      </c>
      <c r="H5349" s="14">
        <v>54</v>
      </c>
      <c r="I5349" s="14">
        <v>3.7037037037037E-2</v>
      </c>
    </row>
    <row r="5350" spans="1:9" x14ac:dyDescent="0.35">
      <c r="A5350" s="14">
        <v>2015</v>
      </c>
      <c r="B5350" s="14" t="s">
        <v>42</v>
      </c>
      <c r="C5350" s="14" t="s">
        <v>66</v>
      </c>
      <c r="D5350" s="14">
        <v>2003</v>
      </c>
      <c r="E5350" s="14">
        <f>data_filtered[[#This Row],[test_year]]-data_filtered[[#This Row],[model_year]]</f>
        <v>12</v>
      </c>
      <c r="F5350" s="14">
        <v>52</v>
      </c>
      <c r="G5350" s="14">
        <v>2</v>
      </c>
      <c r="H5350" s="14">
        <v>54</v>
      </c>
      <c r="I5350" s="14">
        <v>3.7037037037037E-2</v>
      </c>
    </row>
    <row r="5351" spans="1:9" x14ac:dyDescent="0.35">
      <c r="A5351" s="14">
        <v>2015</v>
      </c>
      <c r="B5351" s="14" t="s">
        <v>26</v>
      </c>
      <c r="C5351" s="14" t="s">
        <v>237</v>
      </c>
      <c r="D5351" s="14">
        <v>2006</v>
      </c>
      <c r="E5351" s="14">
        <f>data_filtered[[#This Row],[test_year]]-data_filtered[[#This Row],[model_year]]</f>
        <v>9</v>
      </c>
      <c r="F5351" s="14">
        <v>52</v>
      </c>
      <c r="G5351" s="14">
        <v>2</v>
      </c>
      <c r="H5351" s="14">
        <v>54</v>
      </c>
      <c r="I5351" s="14">
        <v>3.7037037037037E-2</v>
      </c>
    </row>
    <row r="5352" spans="1:9" x14ac:dyDescent="0.35">
      <c r="A5352" s="14">
        <v>2016</v>
      </c>
      <c r="B5352" s="14" t="s">
        <v>30</v>
      </c>
      <c r="C5352" s="14" t="s">
        <v>141</v>
      </c>
      <c r="D5352" s="14">
        <v>2007</v>
      </c>
      <c r="E5352" s="14">
        <f>data_filtered[[#This Row],[test_year]]-data_filtered[[#This Row],[model_year]]</f>
        <v>9</v>
      </c>
      <c r="F5352" s="14">
        <v>52</v>
      </c>
      <c r="G5352" s="14">
        <v>2</v>
      </c>
      <c r="H5352" s="14">
        <v>54</v>
      </c>
      <c r="I5352" s="14">
        <v>3.7037037037037E-2</v>
      </c>
    </row>
    <row r="5353" spans="1:9" x14ac:dyDescent="0.35">
      <c r="A5353" s="13">
        <v>2016</v>
      </c>
      <c r="B5353" s="13" t="s">
        <v>186</v>
      </c>
      <c r="C5353" s="13" t="s">
        <v>195</v>
      </c>
      <c r="D5353" s="13">
        <v>2006</v>
      </c>
      <c r="E5353" s="14">
        <f>data_filtered[[#This Row],[test_year]]-data_filtered[[#This Row],[model_year]]</f>
        <v>10</v>
      </c>
      <c r="F5353" s="13">
        <v>52</v>
      </c>
      <c r="G5353" s="13">
        <v>2</v>
      </c>
      <c r="H5353" s="13">
        <v>54</v>
      </c>
      <c r="I5353" s="13">
        <v>3.7037037037037E-2</v>
      </c>
    </row>
    <row r="5354" spans="1:9" x14ac:dyDescent="0.35">
      <c r="A5354" s="13">
        <v>2016</v>
      </c>
      <c r="B5354" s="13" t="s">
        <v>26</v>
      </c>
      <c r="C5354" s="13" t="s">
        <v>178</v>
      </c>
      <c r="D5354" s="13">
        <v>2004</v>
      </c>
      <c r="E5354" s="14">
        <f>data_filtered[[#This Row],[test_year]]-data_filtered[[#This Row],[model_year]]</f>
        <v>12</v>
      </c>
      <c r="F5354" s="13">
        <v>52</v>
      </c>
      <c r="G5354" s="13">
        <v>2</v>
      </c>
      <c r="H5354" s="13">
        <v>54</v>
      </c>
      <c r="I5354" s="13">
        <v>3.7037037037037E-2</v>
      </c>
    </row>
    <row r="5355" spans="1:9" x14ac:dyDescent="0.35">
      <c r="A5355" s="14">
        <v>2017</v>
      </c>
      <c r="B5355" s="14" t="s">
        <v>24</v>
      </c>
      <c r="C5355" s="14" t="s">
        <v>188</v>
      </c>
      <c r="D5355" s="14">
        <v>2006</v>
      </c>
      <c r="E5355" s="14">
        <f>data_filtered[[#This Row],[test_year]]-data_filtered[[#This Row],[model_year]]</f>
        <v>11</v>
      </c>
      <c r="F5355" s="14">
        <v>52</v>
      </c>
      <c r="G5355" s="14">
        <v>2</v>
      </c>
      <c r="H5355" s="14">
        <v>54</v>
      </c>
      <c r="I5355" s="14">
        <v>3.7037037037037E-2</v>
      </c>
    </row>
    <row r="5356" spans="1:9" x14ac:dyDescent="0.35">
      <c r="A5356" s="13">
        <v>2017</v>
      </c>
      <c r="B5356" s="13" t="s">
        <v>24</v>
      </c>
      <c r="C5356" s="13" t="s">
        <v>302</v>
      </c>
      <c r="D5356" s="13">
        <v>2007</v>
      </c>
      <c r="E5356" s="14">
        <f>data_filtered[[#This Row],[test_year]]-data_filtered[[#This Row],[model_year]]</f>
        <v>10</v>
      </c>
      <c r="F5356" s="13">
        <v>52</v>
      </c>
      <c r="G5356" s="13">
        <v>2</v>
      </c>
      <c r="H5356" s="13">
        <v>54</v>
      </c>
      <c r="I5356" s="13">
        <v>3.7037037037037E-2</v>
      </c>
    </row>
    <row r="5357" spans="1:9" x14ac:dyDescent="0.35">
      <c r="A5357" s="14">
        <v>2017</v>
      </c>
      <c r="B5357" s="14" t="s">
        <v>30</v>
      </c>
      <c r="C5357" s="14" t="s">
        <v>47</v>
      </c>
      <c r="D5357" s="14">
        <v>2010</v>
      </c>
      <c r="E5357" s="14">
        <f>data_filtered[[#This Row],[test_year]]-data_filtered[[#This Row],[model_year]]</f>
        <v>7</v>
      </c>
      <c r="F5357" s="14">
        <v>52</v>
      </c>
      <c r="G5357" s="14">
        <v>2</v>
      </c>
      <c r="H5357" s="14">
        <v>54</v>
      </c>
      <c r="I5357" s="14">
        <v>3.7037037037037E-2</v>
      </c>
    </row>
    <row r="5358" spans="1:9" x14ac:dyDescent="0.35">
      <c r="A5358" s="13">
        <v>2014</v>
      </c>
      <c r="B5358" s="13" t="s">
        <v>30</v>
      </c>
      <c r="C5358" s="13" t="s">
        <v>32</v>
      </c>
      <c r="D5358" s="13">
        <v>2012</v>
      </c>
      <c r="E5358" s="14">
        <f>data_filtered[[#This Row],[test_year]]-data_filtered[[#This Row],[model_year]]</f>
        <v>2</v>
      </c>
      <c r="F5358" s="13">
        <v>261</v>
      </c>
      <c r="G5358" s="13">
        <v>10</v>
      </c>
      <c r="H5358" s="13">
        <v>271</v>
      </c>
      <c r="I5358" s="13">
        <v>3.6900369003690002E-2</v>
      </c>
    </row>
    <row r="5359" spans="1:9" x14ac:dyDescent="0.35">
      <c r="A5359" s="13">
        <v>2016</v>
      </c>
      <c r="B5359" s="13" t="s">
        <v>30</v>
      </c>
      <c r="C5359" s="13" t="s">
        <v>31</v>
      </c>
      <c r="D5359" s="13">
        <v>2011</v>
      </c>
      <c r="E5359" s="14">
        <f>data_filtered[[#This Row],[test_year]]-data_filtered[[#This Row],[model_year]]</f>
        <v>5</v>
      </c>
      <c r="F5359" s="13">
        <v>157</v>
      </c>
      <c r="G5359" s="13">
        <v>6</v>
      </c>
      <c r="H5359" s="13">
        <v>163</v>
      </c>
      <c r="I5359" s="13">
        <v>3.6809815950920199E-2</v>
      </c>
    </row>
    <row r="5360" spans="1:9" x14ac:dyDescent="0.35">
      <c r="A5360" s="14">
        <v>2013</v>
      </c>
      <c r="B5360" s="14" t="s">
        <v>26</v>
      </c>
      <c r="C5360" s="14" t="s">
        <v>100</v>
      </c>
      <c r="D5360" s="14">
        <v>2005</v>
      </c>
      <c r="E5360" s="14">
        <f>data_filtered[[#This Row],[test_year]]-data_filtered[[#This Row],[model_year]]</f>
        <v>8</v>
      </c>
      <c r="F5360" s="14">
        <v>131</v>
      </c>
      <c r="G5360" s="14">
        <v>5</v>
      </c>
      <c r="H5360" s="14">
        <v>136</v>
      </c>
      <c r="I5360" s="14">
        <v>3.6764705882352901E-2</v>
      </c>
    </row>
    <row r="5361" spans="1:9" x14ac:dyDescent="0.35">
      <c r="A5361" s="13">
        <v>2017</v>
      </c>
      <c r="B5361" s="13" t="s">
        <v>33</v>
      </c>
      <c r="C5361" s="13" t="s">
        <v>97</v>
      </c>
      <c r="D5361" s="13">
        <v>2015</v>
      </c>
      <c r="E5361" s="14">
        <f>data_filtered[[#This Row],[test_year]]-data_filtered[[#This Row],[model_year]]</f>
        <v>2</v>
      </c>
      <c r="F5361" s="13">
        <v>131</v>
      </c>
      <c r="G5361" s="13">
        <v>5</v>
      </c>
      <c r="H5361" s="13">
        <v>136</v>
      </c>
      <c r="I5361" s="13">
        <v>3.6764705882352901E-2</v>
      </c>
    </row>
    <row r="5362" spans="1:9" x14ac:dyDescent="0.35">
      <c r="A5362" s="14">
        <v>2016</v>
      </c>
      <c r="B5362" s="14" t="s">
        <v>30</v>
      </c>
      <c r="C5362" s="14" t="s">
        <v>56</v>
      </c>
      <c r="D5362" s="14">
        <v>2007</v>
      </c>
      <c r="E5362" s="14">
        <f>data_filtered[[#This Row],[test_year]]-data_filtered[[#This Row],[model_year]]</f>
        <v>9</v>
      </c>
      <c r="F5362" s="14">
        <v>184</v>
      </c>
      <c r="G5362" s="14">
        <v>7</v>
      </c>
      <c r="H5362" s="14">
        <v>191</v>
      </c>
      <c r="I5362" s="14">
        <v>3.6649214659685903E-2</v>
      </c>
    </row>
    <row r="5363" spans="1:9" x14ac:dyDescent="0.35">
      <c r="A5363" s="13">
        <v>2017</v>
      </c>
      <c r="B5363" s="13" t="s">
        <v>30</v>
      </c>
      <c r="C5363" s="13" t="s">
        <v>36</v>
      </c>
      <c r="D5363" s="13">
        <v>2006</v>
      </c>
      <c r="E5363" s="14">
        <f>data_filtered[[#This Row],[test_year]]-data_filtered[[#This Row],[model_year]]</f>
        <v>11</v>
      </c>
      <c r="F5363" s="13">
        <v>184</v>
      </c>
      <c r="G5363" s="13">
        <v>7</v>
      </c>
      <c r="H5363" s="13">
        <v>191</v>
      </c>
      <c r="I5363" s="13">
        <v>3.6649214659685903E-2</v>
      </c>
    </row>
    <row r="5364" spans="1:9" x14ac:dyDescent="0.35">
      <c r="A5364" s="13">
        <v>2013</v>
      </c>
      <c r="B5364" s="13" t="s">
        <v>30</v>
      </c>
      <c r="C5364" s="13" t="s">
        <v>32</v>
      </c>
      <c r="D5364" s="13">
        <v>2009</v>
      </c>
      <c r="E5364" s="14">
        <f>data_filtered[[#This Row],[test_year]]-data_filtered[[#This Row],[model_year]]</f>
        <v>4</v>
      </c>
      <c r="F5364" s="13">
        <v>237</v>
      </c>
      <c r="G5364" s="13">
        <v>9</v>
      </c>
      <c r="H5364" s="13">
        <v>246</v>
      </c>
      <c r="I5364" s="13">
        <v>3.65853658536585E-2</v>
      </c>
    </row>
    <row r="5365" spans="1:9" x14ac:dyDescent="0.35">
      <c r="A5365" s="14">
        <v>2013</v>
      </c>
      <c r="B5365" s="14" t="s">
        <v>180</v>
      </c>
      <c r="C5365" s="14" t="s">
        <v>181</v>
      </c>
      <c r="D5365" s="14">
        <v>2006</v>
      </c>
      <c r="E5365" s="14">
        <f>data_filtered[[#This Row],[test_year]]-data_filtered[[#This Row],[model_year]]</f>
        <v>7</v>
      </c>
      <c r="F5365" s="14">
        <v>79</v>
      </c>
      <c r="G5365" s="14">
        <v>3</v>
      </c>
      <c r="H5365" s="14">
        <v>82</v>
      </c>
      <c r="I5365" s="14">
        <v>3.65853658536585E-2</v>
      </c>
    </row>
    <row r="5366" spans="1:9" x14ac:dyDescent="0.35">
      <c r="A5366" s="13">
        <v>2013</v>
      </c>
      <c r="B5366" s="13" t="s">
        <v>37</v>
      </c>
      <c r="C5366" s="13" t="s">
        <v>38</v>
      </c>
      <c r="D5366" s="13">
        <v>2011</v>
      </c>
      <c r="E5366" s="14">
        <f>data_filtered[[#This Row],[test_year]]-data_filtered[[#This Row],[model_year]]</f>
        <v>2</v>
      </c>
      <c r="F5366" s="13">
        <v>79</v>
      </c>
      <c r="G5366" s="13">
        <v>3</v>
      </c>
      <c r="H5366" s="13">
        <v>82</v>
      </c>
      <c r="I5366" s="13">
        <v>3.65853658536585E-2</v>
      </c>
    </row>
    <row r="5367" spans="1:9" x14ac:dyDescent="0.35">
      <c r="A5367" s="14">
        <v>2015</v>
      </c>
      <c r="B5367" s="14" t="s">
        <v>158</v>
      </c>
      <c r="C5367" s="14" t="s">
        <v>175</v>
      </c>
      <c r="D5367" s="14">
        <v>2013</v>
      </c>
      <c r="E5367" s="14">
        <f>data_filtered[[#This Row],[test_year]]-data_filtered[[#This Row],[model_year]]</f>
        <v>2</v>
      </c>
      <c r="F5367" s="14">
        <v>79</v>
      </c>
      <c r="G5367" s="14">
        <v>3</v>
      </c>
      <c r="H5367" s="14">
        <v>82</v>
      </c>
      <c r="I5367" s="14">
        <v>3.65853658536585E-2</v>
      </c>
    </row>
    <row r="5368" spans="1:9" x14ac:dyDescent="0.35">
      <c r="A5368" s="14">
        <v>2016</v>
      </c>
      <c r="B5368" s="14" t="s">
        <v>24</v>
      </c>
      <c r="C5368" s="14" t="s">
        <v>239</v>
      </c>
      <c r="D5368" s="14">
        <v>2014</v>
      </c>
      <c r="E5368" s="14">
        <f>data_filtered[[#This Row],[test_year]]-data_filtered[[#This Row],[model_year]]</f>
        <v>2</v>
      </c>
      <c r="F5368" s="14">
        <v>79</v>
      </c>
      <c r="G5368" s="14">
        <v>3</v>
      </c>
      <c r="H5368" s="14">
        <v>82</v>
      </c>
      <c r="I5368" s="14">
        <v>3.65853658536585E-2</v>
      </c>
    </row>
    <row r="5369" spans="1:9" x14ac:dyDescent="0.35">
      <c r="A5369" s="13">
        <v>2016</v>
      </c>
      <c r="B5369" s="13" t="s">
        <v>52</v>
      </c>
      <c r="C5369" s="13" t="s">
        <v>82</v>
      </c>
      <c r="D5369" s="13">
        <v>2010</v>
      </c>
      <c r="E5369" s="14">
        <f>data_filtered[[#This Row],[test_year]]-data_filtered[[#This Row],[model_year]]</f>
        <v>6</v>
      </c>
      <c r="F5369" s="13">
        <v>79</v>
      </c>
      <c r="G5369" s="13">
        <v>3</v>
      </c>
      <c r="H5369" s="13">
        <v>82</v>
      </c>
      <c r="I5369" s="13">
        <v>3.65853658536585E-2</v>
      </c>
    </row>
    <row r="5370" spans="1:9" x14ac:dyDescent="0.35">
      <c r="A5370" s="14">
        <v>2016</v>
      </c>
      <c r="B5370" s="14" t="s">
        <v>52</v>
      </c>
      <c r="C5370" s="14" t="s">
        <v>192</v>
      </c>
      <c r="D5370" s="14">
        <v>2012</v>
      </c>
      <c r="E5370" s="14">
        <f>data_filtered[[#This Row],[test_year]]-data_filtered[[#This Row],[model_year]]</f>
        <v>4</v>
      </c>
      <c r="F5370" s="14">
        <v>79</v>
      </c>
      <c r="G5370" s="14">
        <v>3</v>
      </c>
      <c r="H5370" s="14">
        <v>82</v>
      </c>
      <c r="I5370" s="14">
        <v>3.65853658536585E-2</v>
      </c>
    </row>
    <row r="5371" spans="1:9" x14ac:dyDescent="0.35">
      <c r="A5371" s="13">
        <v>2016</v>
      </c>
      <c r="B5371" s="13" t="s">
        <v>30</v>
      </c>
      <c r="C5371" s="13" t="s">
        <v>126</v>
      </c>
      <c r="D5371" s="13">
        <v>2007</v>
      </c>
      <c r="E5371" s="14">
        <f>data_filtered[[#This Row],[test_year]]-data_filtered[[#This Row],[model_year]]</f>
        <v>9</v>
      </c>
      <c r="F5371" s="13">
        <v>79</v>
      </c>
      <c r="G5371" s="13">
        <v>3</v>
      </c>
      <c r="H5371" s="13">
        <v>82</v>
      </c>
      <c r="I5371" s="13">
        <v>3.65853658536585E-2</v>
      </c>
    </row>
    <row r="5372" spans="1:9" x14ac:dyDescent="0.35">
      <c r="A5372" s="14">
        <v>2016</v>
      </c>
      <c r="B5372" s="14" t="s">
        <v>128</v>
      </c>
      <c r="C5372" s="14" t="s">
        <v>129</v>
      </c>
      <c r="D5372" s="14">
        <v>2011</v>
      </c>
      <c r="E5372" s="14">
        <f>data_filtered[[#This Row],[test_year]]-data_filtered[[#This Row],[model_year]]</f>
        <v>5</v>
      </c>
      <c r="F5372" s="14">
        <v>79</v>
      </c>
      <c r="G5372" s="14">
        <v>3</v>
      </c>
      <c r="H5372" s="14">
        <v>82</v>
      </c>
      <c r="I5372" s="14">
        <v>3.65853658536585E-2</v>
      </c>
    </row>
    <row r="5373" spans="1:9" x14ac:dyDescent="0.35">
      <c r="A5373" s="14">
        <v>2017</v>
      </c>
      <c r="B5373" s="14" t="s">
        <v>52</v>
      </c>
      <c r="C5373" s="14" t="s">
        <v>82</v>
      </c>
      <c r="D5373" s="14">
        <v>2014</v>
      </c>
      <c r="E5373" s="14">
        <f>data_filtered[[#This Row],[test_year]]-data_filtered[[#This Row],[model_year]]</f>
        <v>3</v>
      </c>
      <c r="F5373" s="14">
        <v>79</v>
      </c>
      <c r="G5373" s="14">
        <v>3</v>
      </c>
      <c r="H5373" s="14">
        <v>82</v>
      </c>
      <c r="I5373" s="14">
        <v>3.65853658536585E-2</v>
      </c>
    </row>
    <row r="5374" spans="1:9" x14ac:dyDescent="0.35">
      <c r="A5374" s="14">
        <v>2017</v>
      </c>
      <c r="B5374" s="14" t="s">
        <v>37</v>
      </c>
      <c r="C5374" s="14" t="s">
        <v>39</v>
      </c>
      <c r="D5374" s="14">
        <v>2010</v>
      </c>
      <c r="E5374" s="14">
        <f>data_filtered[[#This Row],[test_year]]-data_filtered[[#This Row],[model_year]]</f>
        <v>7</v>
      </c>
      <c r="F5374" s="14">
        <v>79</v>
      </c>
      <c r="G5374" s="14">
        <v>3</v>
      </c>
      <c r="H5374" s="14">
        <v>82</v>
      </c>
      <c r="I5374" s="14">
        <v>3.65853658536585E-2</v>
      </c>
    </row>
    <row r="5375" spans="1:9" x14ac:dyDescent="0.35">
      <c r="A5375" s="14">
        <v>2013</v>
      </c>
      <c r="B5375" s="14" t="s">
        <v>30</v>
      </c>
      <c r="C5375" s="14" t="s">
        <v>36</v>
      </c>
      <c r="D5375" s="14">
        <v>2012</v>
      </c>
      <c r="E5375" s="14">
        <f>data_filtered[[#This Row],[test_year]]-data_filtered[[#This Row],[model_year]]</f>
        <v>1</v>
      </c>
      <c r="F5375" s="14">
        <v>132</v>
      </c>
      <c r="G5375" s="14">
        <v>5</v>
      </c>
      <c r="H5375" s="14">
        <v>137</v>
      </c>
      <c r="I5375" s="14">
        <v>3.6496350364963501E-2</v>
      </c>
    </row>
    <row r="5376" spans="1:9" x14ac:dyDescent="0.35">
      <c r="A5376" s="14">
        <v>2016</v>
      </c>
      <c r="B5376" s="14" t="s">
        <v>33</v>
      </c>
      <c r="C5376" s="14" t="s">
        <v>34</v>
      </c>
      <c r="D5376" s="14">
        <v>2009</v>
      </c>
      <c r="E5376" s="14">
        <f>data_filtered[[#This Row],[test_year]]-data_filtered[[#This Row],[model_year]]</f>
        <v>7</v>
      </c>
      <c r="F5376" s="14">
        <v>185</v>
      </c>
      <c r="G5376" s="14">
        <v>7</v>
      </c>
      <c r="H5376" s="14">
        <v>192</v>
      </c>
      <c r="I5376" s="14">
        <v>3.6458333333333301E-2</v>
      </c>
    </row>
    <row r="5377" spans="1:9" x14ac:dyDescent="0.35">
      <c r="A5377" s="13">
        <v>2016</v>
      </c>
      <c r="B5377" s="13" t="s">
        <v>26</v>
      </c>
      <c r="C5377" s="13" t="s">
        <v>100</v>
      </c>
      <c r="D5377" s="13">
        <v>2004</v>
      </c>
      <c r="E5377" s="14">
        <f>data_filtered[[#This Row],[test_year]]-data_filtered[[#This Row],[model_year]]</f>
        <v>12</v>
      </c>
      <c r="F5377" s="13">
        <v>185</v>
      </c>
      <c r="G5377" s="13">
        <v>7</v>
      </c>
      <c r="H5377" s="13">
        <v>192</v>
      </c>
      <c r="I5377" s="13">
        <v>3.6458333333333301E-2</v>
      </c>
    </row>
    <row r="5378" spans="1:9" x14ac:dyDescent="0.35">
      <c r="A5378" s="14">
        <v>2017</v>
      </c>
      <c r="B5378" s="14" t="s">
        <v>30</v>
      </c>
      <c r="C5378" s="14" t="s">
        <v>36</v>
      </c>
      <c r="D5378" s="14">
        <v>2007</v>
      </c>
      <c r="E5378" s="14">
        <f>data_filtered[[#This Row],[test_year]]-data_filtered[[#This Row],[model_year]]</f>
        <v>10</v>
      </c>
      <c r="F5378" s="14">
        <v>185</v>
      </c>
      <c r="G5378" s="14">
        <v>7</v>
      </c>
      <c r="H5378" s="14">
        <v>192</v>
      </c>
      <c r="I5378" s="14">
        <v>3.6458333333333301E-2</v>
      </c>
    </row>
    <row r="5379" spans="1:9" x14ac:dyDescent="0.35">
      <c r="A5379" s="14">
        <v>2016</v>
      </c>
      <c r="B5379" s="14" t="s">
        <v>30</v>
      </c>
      <c r="C5379" s="14" t="s">
        <v>32</v>
      </c>
      <c r="D5379" s="14">
        <v>2007</v>
      </c>
      <c r="E5379" s="14">
        <f>data_filtered[[#This Row],[test_year]]-data_filtered[[#This Row],[model_year]]</f>
        <v>9</v>
      </c>
      <c r="F5379" s="14">
        <v>238</v>
      </c>
      <c r="G5379" s="14">
        <v>9</v>
      </c>
      <c r="H5379" s="14">
        <v>247</v>
      </c>
      <c r="I5379" s="14">
        <v>3.6437246963562799E-2</v>
      </c>
    </row>
    <row r="5380" spans="1:9" x14ac:dyDescent="0.35">
      <c r="A5380" s="13">
        <v>2015</v>
      </c>
      <c r="B5380" s="13" t="s">
        <v>30</v>
      </c>
      <c r="C5380" s="13" t="s">
        <v>36</v>
      </c>
      <c r="D5380" s="13">
        <v>2007</v>
      </c>
      <c r="E5380" s="14">
        <f>data_filtered[[#This Row],[test_year]]-data_filtered[[#This Row],[model_year]]</f>
        <v>8</v>
      </c>
      <c r="F5380" s="13">
        <v>265</v>
      </c>
      <c r="G5380" s="13">
        <v>10</v>
      </c>
      <c r="H5380" s="13">
        <v>275</v>
      </c>
      <c r="I5380" s="13">
        <v>3.6363636363636397E-2</v>
      </c>
    </row>
    <row r="5381" spans="1:9" x14ac:dyDescent="0.35">
      <c r="A5381" s="14">
        <v>2015</v>
      </c>
      <c r="B5381" s="14" t="s">
        <v>30</v>
      </c>
      <c r="C5381" s="14" t="s">
        <v>44</v>
      </c>
      <c r="D5381" s="14">
        <v>2009</v>
      </c>
      <c r="E5381" s="14">
        <f>data_filtered[[#This Row],[test_year]]-data_filtered[[#This Row],[model_year]]</f>
        <v>6</v>
      </c>
      <c r="F5381" s="14">
        <v>106</v>
      </c>
      <c r="G5381" s="14">
        <v>4</v>
      </c>
      <c r="H5381" s="14">
        <v>110</v>
      </c>
      <c r="I5381" s="14">
        <v>3.6363636363636397E-2</v>
      </c>
    </row>
    <row r="5382" spans="1:9" x14ac:dyDescent="0.35">
      <c r="A5382" s="13">
        <v>2013</v>
      </c>
      <c r="B5382" s="13" t="s">
        <v>37</v>
      </c>
      <c r="C5382" s="13" t="s">
        <v>197</v>
      </c>
      <c r="D5382" s="13">
        <v>2007</v>
      </c>
      <c r="E5382" s="14">
        <f>data_filtered[[#This Row],[test_year]]-data_filtered[[#This Row],[model_year]]</f>
        <v>6</v>
      </c>
      <c r="F5382" s="13">
        <v>53</v>
      </c>
      <c r="G5382" s="13">
        <v>2</v>
      </c>
      <c r="H5382" s="13">
        <v>55</v>
      </c>
      <c r="I5382" s="13">
        <v>3.6363636363636397E-2</v>
      </c>
    </row>
    <row r="5383" spans="1:9" x14ac:dyDescent="0.35">
      <c r="A5383" s="13">
        <v>2013</v>
      </c>
      <c r="B5383" s="13" t="s">
        <v>26</v>
      </c>
      <c r="C5383" s="13" t="s">
        <v>237</v>
      </c>
      <c r="D5383" s="13">
        <v>2004</v>
      </c>
      <c r="E5383" s="14">
        <f>data_filtered[[#This Row],[test_year]]-data_filtered[[#This Row],[model_year]]</f>
        <v>9</v>
      </c>
      <c r="F5383" s="13">
        <v>53</v>
      </c>
      <c r="G5383" s="13">
        <v>2</v>
      </c>
      <c r="H5383" s="13">
        <v>55</v>
      </c>
      <c r="I5383" s="13">
        <v>3.6363636363636397E-2</v>
      </c>
    </row>
    <row r="5384" spans="1:9" x14ac:dyDescent="0.35">
      <c r="A5384" s="14">
        <v>2013</v>
      </c>
      <c r="B5384" s="14" t="s">
        <v>26</v>
      </c>
      <c r="C5384" s="14" t="s">
        <v>147</v>
      </c>
      <c r="D5384" s="14">
        <v>2012</v>
      </c>
      <c r="E5384" s="14">
        <f>data_filtered[[#This Row],[test_year]]-data_filtered[[#This Row],[model_year]]</f>
        <v>1</v>
      </c>
      <c r="F5384" s="14">
        <v>53</v>
      </c>
      <c r="G5384" s="14">
        <v>2</v>
      </c>
      <c r="H5384" s="14">
        <v>55</v>
      </c>
      <c r="I5384" s="14">
        <v>3.6363636363636397E-2</v>
      </c>
    </row>
    <row r="5385" spans="1:9" x14ac:dyDescent="0.35">
      <c r="A5385" s="13">
        <v>2014</v>
      </c>
      <c r="B5385" s="13" t="s">
        <v>24</v>
      </c>
      <c r="C5385" s="13" t="s">
        <v>122</v>
      </c>
      <c r="D5385" s="13">
        <v>2008</v>
      </c>
      <c r="E5385" s="14">
        <f>data_filtered[[#This Row],[test_year]]-data_filtered[[#This Row],[model_year]]</f>
        <v>6</v>
      </c>
      <c r="F5385" s="13">
        <v>53</v>
      </c>
      <c r="G5385" s="13">
        <v>2</v>
      </c>
      <c r="H5385" s="13">
        <v>55</v>
      </c>
      <c r="I5385" s="13">
        <v>3.6363636363636397E-2</v>
      </c>
    </row>
    <row r="5386" spans="1:9" x14ac:dyDescent="0.35">
      <c r="A5386" s="13">
        <v>2014</v>
      </c>
      <c r="B5386" s="13" t="s">
        <v>252</v>
      </c>
      <c r="C5386" s="13" t="s">
        <v>253</v>
      </c>
      <c r="D5386" s="13">
        <v>2001</v>
      </c>
      <c r="E5386" s="14">
        <f>data_filtered[[#This Row],[test_year]]-data_filtered[[#This Row],[model_year]]</f>
        <v>13</v>
      </c>
      <c r="F5386" s="13">
        <v>53</v>
      </c>
      <c r="G5386" s="13">
        <v>2</v>
      </c>
      <c r="H5386" s="13">
        <v>55</v>
      </c>
      <c r="I5386" s="13">
        <v>3.6363636363636397E-2</v>
      </c>
    </row>
    <row r="5387" spans="1:9" x14ac:dyDescent="0.35">
      <c r="A5387" s="14">
        <v>2014</v>
      </c>
      <c r="B5387" s="14" t="s">
        <v>186</v>
      </c>
      <c r="C5387" s="14" t="s">
        <v>236</v>
      </c>
      <c r="D5387" s="14">
        <v>2011</v>
      </c>
      <c r="E5387" s="14">
        <f>data_filtered[[#This Row],[test_year]]-data_filtered[[#This Row],[model_year]]</f>
        <v>3</v>
      </c>
      <c r="F5387" s="14">
        <v>53</v>
      </c>
      <c r="G5387" s="14">
        <v>2</v>
      </c>
      <c r="H5387" s="14">
        <v>55</v>
      </c>
      <c r="I5387" s="14">
        <v>3.6363636363636397E-2</v>
      </c>
    </row>
    <row r="5388" spans="1:9" x14ac:dyDescent="0.35">
      <c r="A5388" s="14">
        <v>2014</v>
      </c>
      <c r="B5388" s="14" t="s">
        <v>104</v>
      </c>
      <c r="C5388" s="14" t="s">
        <v>105</v>
      </c>
      <c r="D5388" s="14">
        <v>2009</v>
      </c>
      <c r="E5388" s="14">
        <f>data_filtered[[#This Row],[test_year]]-data_filtered[[#This Row],[model_year]]</f>
        <v>5</v>
      </c>
      <c r="F5388" s="14">
        <v>53</v>
      </c>
      <c r="G5388" s="14">
        <v>2</v>
      </c>
      <c r="H5388" s="14">
        <v>55</v>
      </c>
      <c r="I5388" s="14">
        <v>3.6363636363636397E-2</v>
      </c>
    </row>
    <row r="5389" spans="1:9" x14ac:dyDescent="0.35">
      <c r="A5389" s="13">
        <v>2015</v>
      </c>
      <c r="B5389" s="13" t="s">
        <v>24</v>
      </c>
      <c r="C5389" s="13" t="s">
        <v>295</v>
      </c>
      <c r="D5389" s="13">
        <v>2004</v>
      </c>
      <c r="E5389" s="14">
        <f>data_filtered[[#This Row],[test_year]]-data_filtered[[#This Row],[model_year]]</f>
        <v>11</v>
      </c>
      <c r="F5389" s="13">
        <v>53</v>
      </c>
      <c r="G5389" s="13">
        <v>2</v>
      </c>
      <c r="H5389" s="13">
        <v>55</v>
      </c>
      <c r="I5389" s="13">
        <v>3.6363636363636397E-2</v>
      </c>
    </row>
    <row r="5390" spans="1:9" x14ac:dyDescent="0.35">
      <c r="A5390" s="13">
        <v>2015</v>
      </c>
      <c r="B5390" s="13" t="s">
        <v>30</v>
      </c>
      <c r="C5390" s="13" t="s">
        <v>156</v>
      </c>
      <c r="D5390" s="13">
        <v>2006</v>
      </c>
      <c r="E5390" s="14">
        <f>data_filtered[[#This Row],[test_year]]-data_filtered[[#This Row],[model_year]]</f>
        <v>9</v>
      </c>
      <c r="F5390" s="13">
        <v>53</v>
      </c>
      <c r="G5390" s="13">
        <v>2</v>
      </c>
      <c r="H5390" s="13">
        <v>55</v>
      </c>
      <c r="I5390" s="13">
        <v>3.6363636363636397E-2</v>
      </c>
    </row>
    <row r="5391" spans="1:9" x14ac:dyDescent="0.35">
      <c r="A5391" s="14">
        <v>2015</v>
      </c>
      <c r="B5391" s="14" t="s">
        <v>30</v>
      </c>
      <c r="C5391" s="14" t="s">
        <v>75</v>
      </c>
      <c r="D5391" s="14">
        <v>2009</v>
      </c>
      <c r="E5391" s="14">
        <f>data_filtered[[#This Row],[test_year]]-data_filtered[[#This Row],[model_year]]</f>
        <v>6</v>
      </c>
      <c r="F5391" s="14">
        <v>53</v>
      </c>
      <c r="G5391" s="14">
        <v>2</v>
      </c>
      <c r="H5391" s="14">
        <v>55</v>
      </c>
      <c r="I5391" s="14">
        <v>3.6363636363636397E-2</v>
      </c>
    </row>
    <row r="5392" spans="1:9" x14ac:dyDescent="0.35">
      <c r="A5392" s="14">
        <v>2015</v>
      </c>
      <c r="B5392" s="14" t="s">
        <v>98</v>
      </c>
      <c r="C5392" s="14" t="s">
        <v>249</v>
      </c>
      <c r="D5392" s="14">
        <v>2012</v>
      </c>
      <c r="E5392" s="14">
        <f>data_filtered[[#This Row],[test_year]]-data_filtered[[#This Row],[model_year]]</f>
        <v>3</v>
      </c>
      <c r="F5392" s="14">
        <v>53</v>
      </c>
      <c r="G5392" s="14">
        <v>2</v>
      </c>
      <c r="H5392" s="14">
        <v>55</v>
      </c>
      <c r="I5392" s="14">
        <v>3.6363636363636397E-2</v>
      </c>
    </row>
    <row r="5393" spans="1:9" x14ac:dyDescent="0.35">
      <c r="A5393" s="13">
        <v>2015</v>
      </c>
      <c r="B5393" s="13" t="s">
        <v>33</v>
      </c>
      <c r="C5393" s="13" t="s">
        <v>97</v>
      </c>
      <c r="D5393" s="13">
        <v>2008</v>
      </c>
      <c r="E5393" s="14">
        <f>data_filtered[[#This Row],[test_year]]-data_filtered[[#This Row],[model_year]]</f>
        <v>7</v>
      </c>
      <c r="F5393" s="13">
        <v>53</v>
      </c>
      <c r="G5393" s="13">
        <v>2</v>
      </c>
      <c r="H5393" s="13">
        <v>55</v>
      </c>
      <c r="I5393" s="13">
        <v>3.6363636363636397E-2</v>
      </c>
    </row>
    <row r="5394" spans="1:9" x14ac:dyDescent="0.35">
      <c r="A5394" s="13">
        <v>2016</v>
      </c>
      <c r="B5394" s="13" t="s">
        <v>24</v>
      </c>
      <c r="C5394" s="13" t="s">
        <v>246</v>
      </c>
      <c r="D5394" s="13">
        <v>2011</v>
      </c>
      <c r="E5394" s="14">
        <f>data_filtered[[#This Row],[test_year]]-data_filtered[[#This Row],[model_year]]</f>
        <v>5</v>
      </c>
      <c r="F5394" s="13">
        <v>53</v>
      </c>
      <c r="G5394" s="13">
        <v>2</v>
      </c>
      <c r="H5394" s="13">
        <v>55</v>
      </c>
      <c r="I5394" s="13">
        <v>3.6363636363636397E-2</v>
      </c>
    </row>
    <row r="5395" spans="1:9" x14ac:dyDescent="0.35">
      <c r="A5395" s="14">
        <v>2016</v>
      </c>
      <c r="B5395" s="14" t="s">
        <v>33</v>
      </c>
      <c r="C5395" s="14" t="s">
        <v>109</v>
      </c>
      <c r="D5395" s="14">
        <v>2007</v>
      </c>
      <c r="E5395" s="14">
        <f>data_filtered[[#This Row],[test_year]]-data_filtered[[#This Row],[model_year]]</f>
        <v>9</v>
      </c>
      <c r="F5395" s="14">
        <v>53</v>
      </c>
      <c r="G5395" s="14">
        <v>2</v>
      </c>
      <c r="H5395" s="14">
        <v>55</v>
      </c>
      <c r="I5395" s="14">
        <v>3.6363636363636397E-2</v>
      </c>
    </row>
    <row r="5396" spans="1:9" x14ac:dyDescent="0.35">
      <c r="A5396" s="13">
        <v>2017</v>
      </c>
      <c r="B5396" s="13" t="s">
        <v>24</v>
      </c>
      <c r="C5396" s="13" t="s">
        <v>120</v>
      </c>
      <c r="D5396" s="13">
        <v>2010</v>
      </c>
      <c r="E5396" s="14">
        <f>data_filtered[[#This Row],[test_year]]-data_filtered[[#This Row],[model_year]]</f>
        <v>7</v>
      </c>
      <c r="F5396" s="13">
        <v>53</v>
      </c>
      <c r="G5396" s="13">
        <v>2</v>
      </c>
      <c r="H5396" s="13">
        <v>55</v>
      </c>
      <c r="I5396" s="13">
        <v>3.6363636363636397E-2</v>
      </c>
    </row>
    <row r="5397" spans="1:9" x14ac:dyDescent="0.35">
      <c r="A5397" s="14">
        <v>2017</v>
      </c>
      <c r="B5397" s="14" t="s">
        <v>98</v>
      </c>
      <c r="C5397" s="14" t="s">
        <v>249</v>
      </c>
      <c r="D5397" s="14">
        <v>2014</v>
      </c>
      <c r="E5397" s="14">
        <f>data_filtered[[#This Row],[test_year]]-data_filtered[[#This Row],[model_year]]</f>
        <v>3</v>
      </c>
      <c r="F5397" s="14">
        <v>53</v>
      </c>
      <c r="G5397" s="14">
        <v>2</v>
      </c>
      <c r="H5397" s="14">
        <v>55</v>
      </c>
      <c r="I5397" s="14">
        <v>3.6363636363636397E-2</v>
      </c>
    </row>
    <row r="5398" spans="1:9" x14ac:dyDescent="0.35">
      <c r="A5398" s="14">
        <v>2016</v>
      </c>
      <c r="B5398" s="14" t="s">
        <v>30</v>
      </c>
      <c r="C5398" s="14" t="s">
        <v>75</v>
      </c>
      <c r="D5398" s="14">
        <v>2008</v>
      </c>
      <c r="E5398" s="14">
        <f>data_filtered[[#This Row],[test_year]]-data_filtered[[#This Row],[model_year]]</f>
        <v>8</v>
      </c>
      <c r="F5398" s="14">
        <v>133</v>
      </c>
      <c r="G5398" s="14">
        <v>5</v>
      </c>
      <c r="H5398" s="14">
        <v>138</v>
      </c>
      <c r="I5398" s="14">
        <v>3.6231884057971002E-2</v>
      </c>
    </row>
    <row r="5399" spans="1:9" x14ac:dyDescent="0.35">
      <c r="A5399" s="14">
        <v>2017</v>
      </c>
      <c r="B5399" s="14" t="s">
        <v>67</v>
      </c>
      <c r="C5399" s="14" t="s">
        <v>68</v>
      </c>
      <c r="D5399" s="14">
        <v>2007</v>
      </c>
      <c r="E5399" s="14">
        <f>data_filtered[[#This Row],[test_year]]-data_filtered[[#This Row],[model_year]]</f>
        <v>10</v>
      </c>
      <c r="F5399" s="14">
        <v>133</v>
      </c>
      <c r="G5399" s="14">
        <v>5</v>
      </c>
      <c r="H5399" s="14">
        <v>138</v>
      </c>
      <c r="I5399" s="14">
        <v>3.6231884057971002E-2</v>
      </c>
    </row>
    <row r="5400" spans="1:9" x14ac:dyDescent="0.35">
      <c r="A5400" s="13">
        <v>2014</v>
      </c>
      <c r="B5400" s="13" t="s">
        <v>24</v>
      </c>
      <c r="C5400" s="13" t="s">
        <v>46</v>
      </c>
      <c r="D5400" s="13">
        <v>2007</v>
      </c>
      <c r="E5400" s="14">
        <f>data_filtered[[#This Row],[test_year]]-data_filtered[[#This Row],[model_year]]</f>
        <v>7</v>
      </c>
      <c r="F5400" s="13">
        <v>213</v>
      </c>
      <c r="G5400" s="13">
        <v>8</v>
      </c>
      <c r="H5400" s="13">
        <v>221</v>
      </c>
      <c r="I5400" s="13">
        <v>3.6199095022624403E-2</v>
      </c>
    </row>
    <row r="5401" spans="1:9" x14ac:dyDescent="0.35">
      <c r="A5401" s="13">
        <v>2013</v>
      </c>
      <c r="B5401" s="13" t="s">
        <v>33</v>
      </c>
      <c r="C5401" s="13" t="s">
        <v>34</v>
      </c>
      <c r="D5401" s="13">
        <v>2006</v>
      </c>
      <c r="E5401" s="14">
        <f>data_filtered[[#This Row],[test_year]]-data_filtered[[#This Row],[model_year]]</f>
        <v>7</v>
      </c>
      <c r="F5401" s="13">
        <v>293</v>
      </c>
      <c r="G5401" s="13">
        <v>11</v>
      </c>
      <c r="H5401" s="13">
        <v>304</v>
      </c>
      <c r="I5401" s="13">
        <v>3.6184210526315798E-2</v>
      </c>
    </row>
    <row r="5402" spans="1:9" x14ac:dyDescent="0.35">
      <c r="A5402" s="13">
        <v>2014</v>
      </c>
      <c r="B5402" s="13" t="s">
        <v>24</v>
      </c>
      <c r="C5402" s="13" t="s">
        <v>101</v>
      </c>
      <c r="D5402" s="13">
        <v>2010</v>
      </c>
      <c r="E5402" s="14">
        <f>data_filtered[[#This Row],[test_year]]-data_filtered[[#This Row],[model_year]]</f>
        <v>4</v>
      </c>
      <c r="F5402" s="13">
        <v>160</v>
      </c>
      <c r="G5402" s="13">
        <v>6</v>
      </c>
      <c r="H5402" s="13">
        <v>166</v>
      </c>
      <c r="I5402" s="13">
        <v>3.6144578313252997E-2</v>
      </c>
    </row>
    <row r="5403" spans="1:9" x14ac:dyDescent="0.35">
      <c r="A5403" s="14">
        <v>2013</v>
      </c>
      <c r="B5403" s="14" t="s">
        <v>158</v>
      </c>
      <c r="C5403" s="14" t="s">
        <v>244</v>
      </c>
      <c r="D5403" s="14">
        <v>2004</v>
      </c>
      <c r="E5403" s="14">
        <f>data_filtered[[#This Row],[test_year]]-data_filtered[[#This Row],[model_year]]</f>
        <v>9</v>
      </c>
      <c r="F5403" s="14">
        <v>80</v>
      </c>
      <c r="G5403" s="14">
        <v>3</v>
      </c>
      <c r="H5403" s="14">
        <v>83</v>
      </c>
      <c r="I5403" s="14">
        <v>3.6144578313252997E-2</v>
      </c>
    </row>
    <row r="5404" spans="1:9" x14ac:dyDescent="0.35">
      <c r="A5404" s="14">
        <v>2013</v>
      </c>
      <c r="B5404" s="14" t="s">
        <v>104</v>
      </c>
      <c r="C5404" s="14" t="s">
        <v>115</v>
      </c>
      <c r="D5404" s="14">
        <v>2005</v>
      </c>
      <c r="E5404" s="14">
        <f>data_filtered[[#This Row],[test_year]]-data_filtered[[#This Row],[model_year]]</f>
        <v>8</v>
      </c>
      <c r="F5404" s="14">
        <v>80</v>
      </c>
      <c r="G5404" s="14">
        <v>3</v>
      </c>
      <c r="H5404" s="14">
        <v>83</v>
      </c>
      <c r="I5404" s="14">
        <v>3.6144578313252997E-2</v>
      </c>
    </row>
    <row r="5405" spans="1:9" x14ac:dyDescent="0.35">
      <c r="A5405" s="14">
        <v>2014</v>
      </c>
      <c r="B5405" s="14" t="s">
        <v>106</v>
      </c>
      <c r="C5405" s="14" t="s">
        <v>217</v>
      </c>
      <c r="D5405" s="14">
        <v>2002</v>
      </c>
      <c r="E5405" s="14">
        <f>data_filtered[[#This Row],[test_year]]-data_filtered[[#This Row],[model_year]]</f>
        <v>12</v>
      </c>
      <c r="F5405" s="14">
        <v>80</v>
      </c>
      <c r="G5405" s="14">
        <v>3</v>
      </c>
      <c r="H5405" s="14">
        <v>83</v>
      </c>
      <c r="I5405" s="14">
        <v>3.6144578313252997E-2</v>
      </c>
    </row>
    <row r="5406" spans="1:9" x14ac:dyDescent="0.35">
      <c r="A5406" s="14">
        <v>2015</v>
      </c>
      <c r="B5406" s="14" t="s">
        <v>42</v>
      </c>
      <c r="C5406" s="14" t="s">
        <v>45</v>
      </c>
      <c r="D5406" s="14">
        <v>2000</v>
      </c>
      <c r="E5406" s="14">
        <f>data_filtered[[#This Row],[test_year]]-data_filtered[[#This Row],[model_year]]</f>
        <v>15</v>
      </c>
      <c r="F5406" s="14">
        <v>80</v>
      </c>
      <c r="G5406" s="14">
        <v>3</v>
      </c>
      <c r="H5406" s="14">
        <v>83</v>
      </c>
      <c r="I5406" s="14">
        <v>3.6144578313252997E-2</v>
      </c>
    </row>
    <row r="5407" spans="1:9" x14ac:dyDescent="0.35">
      <c r="A5407" s="13">
        <v>2016</v>
      </c>
      <c r="B5407" s="13" t="s">
        <v>33</v>
      </c>
      <c r="C5407" s="13" t="s">
        <v>97</v>
      </c>
      <c r="D5407" s="13">
        <v>2012</v>
      </c>
      <c r="E5407" s="14">
        <f>data_filtered[[#This Row],[test_year]]-data_filtered[[#This Row],[model_year]]</f>
        <v>4</v>
      </c>
      <c r="F5407" s="13">
        <v>80</v>
      </c>
      <c r="G5407" s="13">
        <v>3</v>
      </c>
      <c r="H5407" s="13">
        <v>83</v>
      </c>
      <c r="I5407" s="13">
        <v>3.6144578313252997E-2</v>
      </c>
    </row>
    <row r="5408" spans="1:9" x14ac:dyDescent="0.35">
      <c r="A5408" s="14">
        <v>2014</v>
      </c>
      <c r="B5408" s="14" t="s">
        <v>24</v>
      </c>
      <c r="C5408" s="14" t="s">
        <v>41</v>
      </c>
      <c r="D5408" s="14">
        <v>2009</v>
      </c>
      <c r="E5408" s="14">
        <f>data_filtered[[#This Row],[test_year]]-data_filtered[[#This Row],[model_year]]</f>
        <v>5</v>
      </c>
      <c r="F5408" s="14">
        <v>107</v>
      </c>
      <c r="G5408" s="14">
        <v>4</v>
      </c>
      <c r="H5408" s="14">
        <v>111</v>
      </c>
      <c r="I5408" s="14">
        <v>3.6036036036036001E-2</v>
      </c>
    </row>
    <row r="5409" spans="1:9" x14ac:dyDescent="0.35">
      <c r="A5409" s="14">
        <v>2014</v>
      </c>
      <c r="B5409" s="14" t="s">
        <v>37</v>
      </c>
      <c r="C5409" s="14" t="s">
        <v>157</v>
      </c>
      <c r="D5409" s="14">
        <v>2008</v>
      </c>
      <c r="E5409" s="14">
        <f>data_filtered[[#This Row],[test_year]]-data_filtered[[#This Row],[model_year]]</f>
        <v>6</v>
      </c>
      <c r="F5409" s="14">
        <v>107</v>
      </c>
      <c r="G5409" s="14">
        <v>4</v>
      </c>
      <c r="H5409" s="14">
        <v>111</v>
      </c>
      <c r="I5409" s="14">
        <v>3.6036036036036001E-2</v>
      </c>
    </row>
    <row r="5410" spans="1:9" x14ac:dyDescent="0.35">
      <c r="A5410" s="13">
        <v>2015</v>
      </c>
      <c r="B5410" s="13" t="s">
        <v>104</v>
      </c>
      <c r="C5410" s="13" t="s">
        <v>115</v>
      </c>
      <c r="D5410" s="13">
        <v>2003</v>
      </c>
      <c r="E5410" s="14">
        <f>data_filtered[[#This Row],[test_year]]-data_filtered[[#This Row],[model_year]]</f>
        <v>12</v>
      </c>
      <c r="F5410" s="13">
        <v>107</v>
      </c>
      <c r="G5410" s="13">
        <v>4</v>
      </c>
      <c r="H5410" s="13">
        <v>111</v>
      </c>
      <c r="I5410" s="13">
        <v>3.6036036036036001E-2</v>
      </c>
    </row>
    <row r="5411" spans="1:9" x14ac:dyDescent="0.35">
      <c r="A5411" s="13">
        <v>2017</v>
      </c>
      <c r="B5411" s="13" t="s">
        <v>42</v>
      </c>
      <c r="C5411" s="13" t="s">
        <v>73</v>
      </c>
      <c r="D5411" s="13">
        <v>2006</v>
      </c>
      <c r="E5411" s="14">
        <f>data_filtered[[#This Row],[test_year]]-data_filtered[[#This Row],[model_year]]</f>
        <v>11</v>
      </c>
      <c r="F5411" s="13">
        <v>107</v>
      </c>
      <c r="G5411" s="13">
        <v>4</v>
      </c>
      <c r="H5411" s="13">
        <v>111</v>
      </c>
      <c r="I5411" s="13">
        <v>3.6036036036036001E-2</v>
      </c>
    </row>
    <row r="5412" spans="1:9" x14ac:dyDescent="0.35">
      <c r="A5412" s="14">
        <v>2015</v>
      </c>
      <c r="B5412" s="14" t="s">
        <v>26</v>
      </c>
      <c r="C5412" s="14" t="s">
        <v>27</v>
      </c>
      <c r="D5412" s="14">
        <v>2005</v>
      </c>
      <c r="E5412" s="14">
        <f>data_filtered[[#This Row],[test_year]]-data_filtered[[#This Row],[model_year]]</f>
        <v>10</v>
      </c>
      <c r="F5412" s="14">
        <v>348</v>
      </c>
      <c r="G5412" s="14">
        <v>13</v>
      </c>
      <c r="H5412" s="14">
        <v>361</v>
      </c>
      <c r="I5412" s="14">
        <v>3.6011080332410003E-2</v>
      </c>
    </row>
    <row r="5413" spans="1:9" x14ac:dyDescent="0.35">
      <c r="A5413" s="13">
        <v>2013</v>
      </c>
      <c r="B5413" s="13" t="s">
        <v>67</v>
      </c>
      <c r="C5413" s="13" t="s">
        <v>68</v>
      </c>
      <c r="D5413" s="13">
        <v>2011</v>
      </c>
      <c r="E5413" s="14">
        <f>data_filtered[[#This Row],[test_year]]-data_filtered[[#This Row],[model_year]]</f>
        <v>2</v>
      </c>
      <c r="F5413" s="13">
        <v>134</v>
      </c>
      <c r="G5413" s="13">
        <v>5</v>
      </c>
      <c r="H5413" s="13">
        <v>139</v>
      </c>
      <c r="I5413" s="13">
        <v>3.5971223021582698E-2</v>
      </c>
    </row>
    <row r="5414" spans="1:9" x14ac:dyDescent="0.35">
      <c r="A5414" s="13">
        <v>2014</v>
      </c>
      <c r="B5414" s="13" t="s">
        <v>52</v>
      </c>
      <c r="C5414" s="13" t="s">
        <v>108</v>
      </c>
      <c r="D5414" s="13">
        <v>2008</v>
      </c>
      <c r="E5414" s="14">
        <f>data_filtered[[#This Row],[test_year]]-data_filtered[[#This Row],[model_year]]</f>
        <v>6</v>
      </c>
      <c r="F5414" s="13">
        <v>134</v>
      </c>
      <c r="G5414" s="13">
        <v>5</v>
      </c>
      <c r="H5414" s="13">
        <v>139</v>
      </c>
      <c r="I5414" s="13">
        <v>3.5971223021582698E-2</v>
      </c>
    </row>
    <row r="5415" spans="1:9" x14ac:dyDescent="0.35">
      <c r="A5415" s="14">
        <v>2016</v>
      </c>
      <c r="B5415" s="14" t="s">
        <v>67</v>
      </c>
      <c r="C5415" s="14" t="s">
        <v>77</v>
      </c>
      <c r="D5415" s="14">
        <v>2014</v>
      </c>
      <c r="E5415" s="14">
        <f>data_filtered[[#This Row],[test_year]]-data_filtered[[#This Row],[model_year]]</f>
        <v>2</v>
      </c>
      <c r="F5415" s="14">
        <v>134</v>
      </c>
      <c r="G5415" s="14">
        <v>5</v>
      </c>
      <c r="H5415" s="14">
        <v>139</v>
      </c>
      <c r="I5415" s="14">
        <v>3.5971223021582698E-2</v>
      </c>
    </row>
    <row r="5416" spans="1:9" x14ac:dyDescent="0.35">
      <c r="A5416" s="14">
        <v>2015</v>
      </c>
      <c r="B5416" s="14" t="s">
        <v>42</v>
      </c>
      <c r="C5416" s="14" t="s">
        <v>73</v>
      </c>
      <c r="D5416" s="14">
        <v>2004</v>
      </c>
      <c r="E5416" s="14">
        <f>data_filtered[[#This Row],[test_year]]-data_filtered[[#This Row],[model_year]]</f>
        <v>11</v>
      </c>
      <c r="F5416" s="14">
        <v>162</v>
      </c>
      <c r="G5416" s="14">
        <v>6</v>
      </c>
      <c r="H5416" s="14">
        <v>168</v>
      </c>
      <c r="I5416" s="14">
        <v>3.5714285714285698E-2</v>
      </c>
    </row>
    <row r="5417" spans="1:9" x14ac:dyDescent="0.35">
      <c r="A5417" s="13">
        <v>2015</v>
      </c>
      <c r="B5417" s="13" t="s">
        <v>24</v>
      </c>
      <c r="C5417" s="13" t="s">
        <v>41</v>
      </c>
      <c r="D5417" s="13">
        <v>2009</v>
      </c>
      <c r="E5417" s="14">
        <f>data_filtered[[#This Row],[test_year]]-data_filtered[[#This Row],[model_year]]</f>
        <v>6</v>
      </c>
      <c r="F5417" s="13">
        <v>135</v>
      </c>
      <c r="G5417" s="13">
        <v>5</v>
      </c>
      <c r="H5417" s="13">
        <v>140</v>
      </c>
      <c r="I5417" s="13">
        <v>3.5714285714285698E-2</v>
      </c>
    </row>
    <row r="5418" spans="1:9" x14ac:dyDescent="0.35">
      <c r="A5418" s="13">
        <v>2016</v>
      </c>
      <c r="B5418" s="13" t="s">
        <v>30</v>
      </c>
      <c r="C5418" s="13" t="s">
        <v>56</v>
      </c>
      <c r="D5418" s="13">
        <v>2008</v>
      </c>
      <c r="E5418" s="14">
        <f>data_filtered[[#This Row],[test_year]]-data_filtered[[#This Row],[model_year]]</f>
        <v>8</v>
      </c>
      <c r="F5418" s="13">
        <v>135</v>
      </c>
      <c r="G5418" s="13">
        <v>5</v>
      </c>
      <c r="H5418" s="13">
        <v>140</v>
      </c>
      <c r="I5418" s="13">
        <v>3.5714285714285698E-2</v>
      </c>
    </row>
    <row r="5419" spans="1:9" x14ac:dyDescent="0.35">
      <c r="A5419" s="14">
        <v>2013</v>
      </c>
      <c r="B5419" s="14" t="s">
        <v>118</v>
      </c>
      <c r="C5419" s="14" t="s">
        <v>119</v>
      </c>
      <c r="D5419" s="14">
        <v>2011</v>
      </c>
      <c r="E5419" s="14">
        <f>data_filtered[[#This Row],[test_year]]-data_filtered[[#This Row],[model_year]]</f>
        <v>2</v>
      </c>
      <c r="F5419" s="14">
        <v>108</v>
      </c>
      <c r="G5419" s="14">
        <v>4</v>
      </c>
      <c r="H5419" s="14">
        <v>112</v>
      </c>
      <c r="I5419" s="14">
        <v>3.5714285714285698E-2</v>
      </c>
    </row>
    <row r="5420" spans="1:9" x14ac:dyDescent="0.35">
      <c r="A5420" s="13">
        <v>2013</v>
      </c>
      <c r="B5420" s="13" t="s">
        <v>26</v>
      </c>
      <c r="C5420" s="13" t="s">
        <v>54</v>
      </c>
      <c r="D5420" s="13">
        <v>2008</v>
      </c>
      <c r="E5420" s="14">
        <f>data_filtered[[#This Row],[test_year]]-data_filtered[[#This Row],[model_year]]</f>
        <v>5</v>
      </c>
      <c r="F5420" s="13">
        <v>108</v>
      </c>
      <c r="G5420" s="13">
        <v>4</v>
      </c>
      <c r="H5420" s="13">
        <v>112</v>
      </c>
      <c r="I5420" s="13">
        <v>3.5714285714285698E-2</v>
      </c>
    </row>
    <row r="5421" spans="1:9" x14ac:dyDescent="0.35">
      <c r="A5421" s="13">
        <v>2013</v>
      </c>
      <c r="B5421" s="13" t="s">
        <v>52</v>
      </c>
      <c r="C5421" s="13" t="s">
        <v>83</v>
      </c>
      <c r="D5421" s="13">
        <v>2013</v>
      </c>
      <c r="E5421" s="14">
        <f>data_filtered[[#This Row],[test_year]]-data_filtered[[#This Row],[model_year]]</f>
        <v>0</v>
      </c>
      <c r="F5421" s="13">
        <v>81</v>
      </c>
      <c r="G5421" s="13">
        <v>3</v>
      </c>
      <c r="H5421" s="13">
        <v>84</v>
      </c>
      <c r="I5421" s="13">
        <v>3.5714285714285698E-2</v>
      </c>
    </row>
    <row r="5422" spans="1:9" x14ac:dyDescent="0.35">
      <c r="A5422" s="13">
        <v>2013</v>
      </c>
      <c r="B5422" s="13" t="s">
        <v>92</v>
      </c>
      <c r="C5422" s="13" t="s">
        <v>167</v>
      </c>
      <c r="D5422" s="13">
        <v>2008</v>
      </c>
      <c r="E5422" s="14">
        <f>data_filtered[[#This Row],[test_year]]-data_filtered[[#This Row],[model_year]]</f>
        <v>5</v>
      </c>
      <c r="F5422" s="13">
        <v>81</v>
      </c>
      <c r="G5422" s="13">
        <v>3</v>
      </c>
      <c r="H5422" s="13">
        <v>84</v>
      </c>
      <c r="I5422" s="13">
        <v>3.5714285714285698E-2</v>
      </c>
    </row>
    <row r="5423" spans="1:9" x14ac:dyDescent="0.35">
      <c r="A5423" s="13">
        <v>2014</v>
      </c>
      <c r="B5423" s="13" t="s">
        <v>67</v>
      </c>
      <c r="C5423" s="13" t="s">
        <v>152</v>
      </c>
      <c r="D5423" s="13">
        <v>2007</v>
      </c>
      <c r="E5423" s="14">
        <f>data_filtered[[#This Row],[test_year]]-data_filtered[[#This Row],[model_year]]</f>
        <v>7</v>
      </c>
      <c r="F5423" s="13">
        <v>81</v>
      </c>
      <c r="G5423" s="13">
        <v>3</v>
      </c>
      <c r="H5423" s="13">
        <v>84</v>
      </c>
      <c r="I5423" s="13">
        <v>3.5714285714285698E-2</v>
      </c>
    </row>
    <row r="5424" spans="1:9" x14ac:dyDescent="0.35">
      <c r="A5424" s="14">
        <v>2016</v>
      </c>
      <c r="B5424" s="14" t="s">
        <v>180</v>
      </c>
      <c r="C5424" s="14" t="s">
        <v>181</v>
      </c>
      <c r="D5424" s="14">
        <v>2006</v>
      </c>
      <c r="E5424" s="14">
        <f>data_filtered[[#This Row],[test_year]]-data_filtered[[#This Row],[model_year]]</f>
        <v>10</v>
      </c>
      <c r="F5424" s="14">
        <v>81</v>
      </c>
      <c r="G5424" s="14">
        <v>3</v>
      </c>
      <c r="H5424" s="14">
        <v>84</v>
      </c>
      <c r="I5424" s="14">
        <v>3.5714285714285698E-2</v>
      </c>
    </row>
    <row r="5425" spans="1:9" x14ac:dyDescent="0.35">
      <c r="A5425" s="13">
        <v>2016</v>
      </c>
      <c r="B5425" s="13" t="s">
        <v>24</v>
      </c>
      <c r="C5425" s="13" t="s">
        <v>246</v>
      </c>
      <c r="D5425" s="13">
        <v>2014</v>
      </c>
      <c r="E5425" s="14">
        <f>data_filtered[[#This Row],[test_year]]-data_filtered[[#This Row],[model_year]]</f>
        <v>2</v>
      </c>
      <c r="F5425" s="13">
        <v>81</v>
      </c>
      <c r="G5425" s="13">
        <v>3</v>
      </c>
      <c r="H5425" s="13">
        <v>84</v>
      </c>
      <c r="I5425" s="13">
        <v>3.5714285714285698E-2</v>
      </c>
    </row>
    <row r="5426" spans="1:9" x14ac:dyDescent="0.35">
      <c r="A5426" s="13">
        <v>2017</v>
      </c>
      <c r="B5426" s="13" t="s">
        <v>37</v>
      </c>
      <c r="C5426" s="13" t="s">
        <v>59</v>
      </c>
      <c r="D5426" s="13">
        <v>2016</v>
      </c>
      <c r="E5426" s="14">
        <f>data_filtered[[#This Row],[test_year]]-data_filtered[[#This Row],[model_year]]</f>
        <v>1</v>
      </c>
      <c r="F5426" s="13">
        <v>81</v>
      </c>
      <c r="G5426" s="13">
        <v>3</v>
      </c>
      <c r="H5426" s="13">
        <v>84</v>
      </c>
      <c r="I5426" s="13">
        <v>3.5714285714285698E-2</v>
      </c>
    </row>
    <row r="5427" spans="1:9" x14ac:dyDescent="0.35">
      <c r="A5427" s="14">
        <v>2013</v>
      </c>
      <c r="B5427" s="14" t="s">
        <v>42</v>
      </c>
      <c r="C5427" s="14" t="s">
        <v>263</v>
      </c>
      <c r="D5427" s="14">
        <v>2004</v>
      </c>
      <c r="E5427" s="14">
        <f>data_filtered[[#This Row],[test_year]]-data_filtered[[#This Row],[model_year]]</f>
        <v>9</v>
      </c>
      <c r="F5427" s="14">
        <v>54</v>
      </c>
      <c r="G5427" s="14">
        <v>2</v>
      </c>
      <c r="H5427" s="14">
        <v>56</v>
      </c>
      <c r="I5427" s="14">
        <v>3.5714285714285698E-2</v>
      </c>
    </row>
    <row r="5428" spans="1:9" x14ac:dyDescent="0.35">
      <c r="A5428" s="13">
        <v>2013</v>
      </c>
      <c r="B5428" s="13" t="s">
        <v>92</v>
      </c>
      <c r="C5428" s="13" t="s">
        <v>240</v>
      </c>
      <c r="D5428" s="13">
        <v>2008</v>
      </c>
      <c r="E5428" s="14">
        <f>data_filtered[[#This Row],[test_year]]-data_filtered[[#This Row],[model_year]]</f>
        <v>5</v>
      </c>
      <c r="F5428" s="13">
        <v>54</v>
      </c>
      <c r="G5428" s="13">
        <v>2</v>
      </c>
      <c r="H5428" s="13">
        <v>56</v>
      </c>
      <c r="I5428" s="13">
        <v>3.5714285714285698E-2</v>
      </c>
    </row>
    <row r="5429" spans="1:9" x14ac:dyDescent="0.35">
      <c r="A5429" s="14">
        <v>2013</v>
      </c>
      <c r="B5429" s="14" t="s">
        <v>158</v>
      </c>
      <c r="C5429" s="14" t="s">
        <v>323</v>
      </c>
      <c r="D5429" s="14">
        <v>2004</v>
      </c>
      <c r="E5429" s="14">
        <f>data_filtered[[#This Row],[test_year]]-data_filtered[[#This Row],[model_year]]</f>
        <v>9</v>
      </c>
      <c r="F5429" s="14">
        <v>54</v>
      </c>
      <c r="G5429" s="14">
        <v>2</v>
      </c>
      <c r="H5429" s="14">
        <v>56</v>
      </c>
      <c r="I5429" s="14">
        <v>3.5714285714285698E-2</v>
      </c>
    </row>
    <row r="5430" spans="1:9" x14ac:dyDescent="0.35">
      <c r="A5430" s="14">
        <v>2013</v>
      </c>
      <c r="B5430" s="14" t="s">
        <v>26</v>
      </c>
      <c r="C5430" s="14" t="s">
        <v>334</v>
      </c>
      <c r="D5430" s="14">
        <v>2001</v>
      </c>
      <c r="E5430" s="14">
        <f>data_filtered[[#This Row],[test_year]]-data_filtered[[#This Row],[model_year]]</f>
        <v>12</v>
      </c>
      <c r="F5430" s="14">
        <v>54</v>
      </c>
      <c r="G5430" s="14">
        <v>2</v>
      </c>
      <c r="H5430" s="14">
        <v>56</v>
      </c>
      <c r="I5430" s="14">
        <v>3.5714285714285698E-2</v>
      </c>
    </row>
    <row r="5431" spans="1:9" x14ac:dyDescent="0.35">
      <c r="A5431" s="14">
        <v>2014</v>
      </c>
      <c r="B5431" s="14" t="s">
        <v>58</v>
      </c>
      <c r="C5431" s="14" t="s">
        <v>76</v>
      </c>
      <c r="D5431" s="14">
        <v>2012</v>
      </c>
      <c r="E5431" s="14">
        <f>data_filtered[[#This Row],[test_year]]-data_filtered[[#This Row],[model_year]]</f>
        <v>2</v>
      </c>
      <c r="F5431" s="14">
        <v>54</v>
      </c>
      <c r="G5431" s="14">
        <v>2</v>
      </c>
      <c r="H5431" s="14">
        <v>56</v>
      </c>
      <c r="I5431" s="14">
        <v>3.5714285714285698E-2</v>
      </c>
    </row>
    <row r="5432" spans="1:9" x14ac:dyDescent="0.35">
      <c r="A5432" s="13">
        <v>2014</v>
      </c>
      <c r="B5432" s="13" t="s">
        <v>26</v>
      </c>
      <c r="C5432" s="13" t="s">
        <v>338</v>
      </c>
      <c r="D5432" s="13">
        <v>2003</v>
      </c>
      <c r="E5432" s="14">
        <f>data_filtered[[#This Row],[test_year]]-data_filtered[[#This Row],[model_year]]</f>
        <v>11</v>
      </c>
      <c r="F5432" s="13">
        <v>54</v>
      </c>
      <c r="G5432" s="13">
        <v>2</v>
      </c>
      <c r="H5432" s="13">
        <v>56</v>
      </c>
      <c r="I5432" s="13">
        <v>3.5714285714285698E-2</v>
      </c>
    </row>
    <row r="5433" spans="1:9" x14ac:dyDescent="0.35">
      <c r="A5433" s="13">
        <v>2015</v>
      </c>
      <c r="B5433" s="13" t="s">
        <v>180</v>
      </c>
      <c r="C5433" s="13" t="s">
        <v>181</v>
      </c>
      <c r="D5433" s="13">
        <v>2008</v>
      </c>
      <c r="E5433" s="14">
        <f>data_filtered[[#This Row],[test_year]]-data_filtered[[#This Row],[model_year]]</f>
        <v>7</v>
      </c>
      <c r="F5433" s="13">
        <v>54</v>
      </c>
      <c r="G5433" s="13">
        <v>2</v>
      </c>
      <c r="H5433" s="13">
        <v>56</v>
      </c>
      <c r="I5433" s="13">
        <v>3.5714285714285698E-2</v>
      </c>
    </row>
    <row r="5434" spans="1:9" x14ac:dyDescent="0.35">
      <c r="A5434" s="14">
        <v>2015</v>
      </c>
      <c r="B5434" s="14" t="s">
        <v>92</v>
      </c>
      <c r="C5434" s="14" t="s">
        <v>93</v>
      </c>
      <c r="D5434" s="14">
        <v>2008</v>
      </c>
      <c r="E5434" s="14">
        <f>data_filtered[[#This Row],[test_year]]-data_filtered[[#This Row],[model_year]]</f>
        <v>7</v>
      </c>
      <c r="F5434" s="14">
        <v>54</v>
      </c>
      <c r="G5434" s="14">
        <v>2</v>
      </c>
      <c r="H5434" s="14">
        <v>56</v>
      </c>
      <c r="I5434" s="14">
        <v>3.5714285714285698E-2</v>
      </c>
    </row>
    <row r="5435" spans="1:9" x14ac:dyDescent="0.35">
      <c r="A5435" s="13">
        <v>2015</v>
      </c>
      <c r="B5435" s="13" t="s">
        <v>26</v>
      </c>
      <c r="C5435" s="13" t="s">
        <v>176</v>
      </c>
      <c r="D5435" s="13">
        <v>2008</v>
      </c>
      <c r="E5435" s="14">
        <f>data_filtered[[#This Row],[test_year]]-data_filtered[[#This Row],[model_year]]</f>
        <v>7</v>
      </c>
      <c r="F5435" s="13">
        <v>54</v>
      </c>
      <c r="G5435" s="13">
        <v>2</v>
      </c>
      <c r="H5435" s="13">
        <v>56</v>
      </c>
      <c r="I5435" s="13">
        <v>3.5714285714285698E-2</v>
      </c>
    </row>
    <row r="5436" spans="1:9" x14ac:dyDescent="0.35">
      <c r="A5436" s="13">
        <v>2016</v>
      </c>
      <c r="B5436" s="13" t="s">
        <v>52</v>
      </c>
      <c r="C5436" s="13" t="s">
        <v>146</v>
      </c>
      <c r="D5436" s="13">
        <v>2008</v>
      </c>
      <c r="E5436" s="14">
        <f>data_filtered[[#This Row],[test_year]]-data_filtered[[#This Row],[model_year]]</f>
        <v>8</v>
      </c>
      <c r="F5436" s="13">
        <v>54</v>
      </c>
      <c r="G5436" s="13">
        <v>2</v>
      </c>
      <c r="H5436" s="13">
        <v>56</v>
      </c>
      <c r="I5436" s="13">
        <v>3.5714285714285698E-2</v>
      </c>
    </row>
    <row r="5437" spans="1:9" x14ac:dyDescent="0.35">
      <c r="A5437" s="13">
        <v>2016</v>
      </c>
      <c r="B5437" s="13" t="s">
        <v>30</v>
      </c>
      <c r="C5437" s="13" t="s">
        <v>47</v>
      </c>
      <c r="D5437" s="13">
        <v>2015</v>
      </c>
      <c r="E5437" s="14">
        <f>data_filtered[[#This Row],[test_year]]-data_filtered[[#This Row],[model_year]]</f>
        <v>1</v>
      </c>
      <c r="F5437" s="13">
        <v>54</v>
      </c>
      <c r="G5437" s="13">
        <v>2</v>
      </c>
      <c r="H5437" s="13">
        <v>56</v>
      </c>
      <c r="I5437" s="13">
        <v>3.5714285714285698E-2</v>
      </c>
    </row>
    <row r="5438" spans="1:9" x14ac:dyDescent="0.35">
      <c r="A5438" s="13">
        <v>2016</v>
      </c>
      <c r="B5438" s="13" t="s">
        <v>106</v>
      </c>
      <c r="C5438" s="13" t="s">
        <v>174</v>
      </c>
      <c r="D5438" s="13">
        <v>2014</v>
      </c>
      <c r="E5438" s="14">
        <f>data_filtered[[#This Row],[test_year]]-data_filtered[[#This Row],[model_year]]</f>
        <v>2</v>
      </c>
      <c r="F5438" s="13">
        <v>54</v>
      </c>
      <c r="G5438" s="13">
        <v>2</v>
      </c>
      <c r="H5438" s="13">
        <v>56</v>
      </c>
      <c r="I5438" s="13">
        <v>3.5714285714285698E-2</v>
      </c>
    </row>
    <row r="5439" spans="1:9" x14ac:dyDescent="0.35">
      <c r="A5439" s="13">
        <v>2017</v>
      </c>
      <c r="B5439" s="13" t="s">
        <v>30</v>
      </c>
      <c r="C5439" s="13" t="s">
        <v>226</v>
      </c>
      <c r="D5439" s="13">
        <v>1994</v>
      </c>
      <c r="E5439" s="14">
        <f>data_filtered[[#This Row],[test_year]]-data_filtered[[#This Row],[model_year]]</f>
        <v>23</v>
      </c>
      <c r="F5439" s="13">
        <v>54</v>
      </c>
      <c r="G5439" s="13">
        <v>2</v>
      </c>
      <c r="H5439" s="13">
        <v>56</v>
      </c>
      <c r="I5439" s="13">
        <v>3.5714285714285698E-2</v>
      </c>
    </row>
    <row r="5440" spans="1:9" x14ac:dyDescent="0.35">
      <c r="A5440" s="14">
        <v>2017</v>
      </c>
      <c r="B5440" s="14" t="s">
        <v>158</v>
      </c>
      <c r="C5440" s="14" t="s">
        <v>159</v>
      </c>
      <c r="D5440" s="14">
        <v>2014</v>
      </c>
      <c r="E5440" s="14">
        <f>data_filtered[[#This Row],[test_year]]-data_filtered[[#This Row],[model_year]]</f>
        <v>3</v>
      </c>
      <c r="F5440" s="14">
        <v>54</v>
      </c>
      <c r="G5440" s="14">
        <v>2</v>
      </c>
      <c r="H5440" s="14">
        <v>56</v>
      </c>
      <c r="I5440" s="14">
        <v>3.5714285714285698E-2</v>
      </c>
    </row>
    <row r="5441" spans="1:9" x14ac:dyDescent="0.35">
      <c r="A5441" s="14">
        <v>2017</v>
      </c>
      <c r="B5441" s="14" t="s">
        <v>128</v>
      </c>
      <c r="C5441" s="14" t="s">
        <v>129</v>
      </c>
      <c r="D5441" s="14">
        <v>2010</v>
      </c>
      <c r="E5441" s="14">
        <f>data_filtered[[#This Row],[test_year]]-data_filtered[[#This Row],[model_year]]</f>
        <v>7</v>
      </c>
      <c r="F5441" s="14">
        <v>54</v>
      </c>
      <c r="G5441" s="14">
        <v>2</v>
      </c>
      <c r="H5441" s="14">
        <v>56</v>
      </c>
      <c r="I5441" s="14">
        <v>3.5714285714285698E-2</v>
      </c>
    </row>
    <row r="5442" spans="1:9" x14ac:dyDescent="0.35">
      <c r="A5442" s="13">
        <v>2015</v>
      </c>
      <c r="B5442" s="13" t="s">
        <v>24</v>
      </c>
      <c r="C5442" s="13" t="s">
        <v>41</v>
      </c>
      <c r="D5442" s="13">
        <v>2008</v>
      </c>
      <c r="E5442" s="14">
        <f>data_filtered[[#This Row],[test_year]]-data_filtered[[#This Row],[model_year]]</f>
        <v>7</v>
      </c>
      <c r="F5442" s="13">
        <v>271</v>
      </c>
      <c r="G5442" s="13">
        <v>10</v>
      </c>
      <c r="H5442" s="13">
        <v>281</v>
      </c>
      <c r="I5442" s="13">
        <v>3.5587188612099599E-2</v>
      </c>
    </row>
    <row r="5443" spans="1:9" x14ac:dyDescent="0.35">
      <c r="A5443" s="14">
        <v>2015</v>
      </c>
      <c r="B5443" s="14" t="s">
        <v>30</v>
      </c>
      <c r="C5443" s="14" t="s">
        <v>32</v>
      </c>
      <c r="D5443" s="14">
        <v>2014</v>
      </c>
      <c r="E5443" s="14">
        <f>data_filtered[[#This Row],[test_year]]-data_filtered[[#This Row],[model_year]]</f>
        <v>1</v>
      </c>
      <c r="F5443" s="14">
        <v>353</v>
      </c>
      <c r="G5443" s="14">
        <v>13</v>
      </c>
      <c r="H5443" s="14">
        <v>366</v>
      </c>
      <c r="I5443" s="14">
        <v>3.55191256830601E-2</v>
      </c>
    </row>
    <row r="5444" spans="1:9" x14ac:dyDescent="0.35">
      <c r="A5444" s="14">
        <v>2013</v>
      </c>
      <c r="B5444" s="14" t="s">
        <v>26</v>
      </c>
      <c r="C5444" s="14" t="s">
        <v>110</v>
      </c>
      <c r="D5444" s="14">
        <v>2005</v>
      </c>
      <c r="E5444" s="14">
        <f>data_filtered[[#This Row],[test_year]]-data_filtered[[#This Row],[model_year]]</f>
        <v>8</v>
      </c>
      <c r="F5444" s="14">
        <v>136</v>
      </c>
      <c r="G5444" s="14">
        <v>5</v>
      </c>
      <c r="H5444" s="14">
        <v>141</v>
      </c>
      <c r="I5444" s="14">
        <v>3.54609929078014E-2</v>
      </c>
    </row>
    <row r="5445" spans="1:9" x14ac:dyDescent="0.35">
      <c r="A5445" s="13">
        <v>2014</v>
      </c>
      <c r="B5445" s="13" t="s">
        <v>42</v>
      </c>
      <c r="C5445" s="13" t="s">
        <v>96</v>
      </c>
      <c r="D5445" s="13">
        <v>2007</v>
      </c>
      <c r="E5445" s="14">
        <f>data_filtered[[#This Row],[test_year]]-data_filtered[[#This Row],[model_year]]</f>
        <v>7</v>
      </c>
      <c r="F5445" s="13">
        <v>136</v>
      </c>
      <c r="G5445" s="13">
        <v>5</v>
      </c>
      <c r="H5445" s="13">
        <v>141</v>
      </c>
      <c r="I5445" s="13">
        <v>3.54609929078014E-2</v>
      </c>
    </row>
    <row r="5446" spans="1:9" x14ac:dyDescent="0.35">
      <c r="A5446" s="13">
        <v>2015</v>
      </c>
      <c r="B5446" s="13" t="s">
        <v>92</v>
      </c>
      <c r="C5446" s="13" t="s">
        <v>93</v>
      </c>
      <c r="D5446" s="13">
        <v>2013</v>
      </c>
      <c r="E5446" s="14">
        <f>data_filtered[[#This Row],[test_year]]-data_filtered[[#This Row],[model_year]]</f>
        <v>2</v>
      </c>
      <c r="F5446" s="13">
        <v>136</v>
      </c>
      <c r="G5446" s="13">
        <v>5</v>
      </c>
      <c r="H5446" s="13">
        <v>141</v>
      </c>
      <c r="I5446" s="13">
        <v>3.54609929078014E-2</v>
      </c>
    </row>
    <row r="5447" spans="1:9" x14ac:dyDescent="0.35">
      <c r="A5447" s="13">
        <v>2016</v>
      </c>
      <c r="B5447" s="13" t="s">
        <v>26</v>
      </c>
      <c r="C5447" s="13" t="s">
        <v>35</v>
      </c>
      <c r="D5447" s="13">
        <v>2007</v>
      </c>
      <c r="E5447" s="14">
        <f>data_filtered[[#This Row],[test_year]]-data_filtered[[#This Row],[model_year]]</f>
        <v>9</v>
      </c>
      <c r="F5447" s="13">
        <v>245</v>
      </c>
      <c r="G5447" s="13">
        <v>9</v>
      </c>
      <c r="H5447" s="13">
        <v>254</v>
      </c>
      <c r="I5447" s="13">
        <v>3.5433070866141697E-2</v>
      </c>
    </row>
    <row r="5448" spans="1:9" x14ac:dyDescent="0.35">
      <c r="A5448" s="13">
        <v>2013</v>
      </c>
      <c r="B5448" s="13" t="s">
        <v>92</v>
      </c>
      <c r="C5448" s="13" t="s">
        <v>167</v>
      </c>
      <c r="D5448" s="13">
        <v>2007</v>
      </c>
      <c r="E5448" s="14">
        <f>data_filtered[[#This Row],[test_year]]-data_filtered[[#This Row],[model_year]]</f>
        <v>6</v>
      </c>
      <c r="F5448" s="13">
        <v>109</v>
      </c>
      <c r="G5448" s="13">
        <v>4</v>
      </c>
      <c r="H5448" s="13">
        <v>113</v>
      </c>
      <c r="I5448" s="13">
        <v>3.5398230088495602E-2</v>
      </c>
    </row>
    <row r="5449" spans="1:9" x14ac:dyDescent="0.35">
      <c r="A5449" s="13">
        <v>2015</v>
      </c>
      <c r="B5449" s="13" t="s">
        <v>37</v>
      </c>
      <c r="C5449" s="13" t="s">
        <v>39</v>
      </c>
      <c r="D5449" s="13">
        <v>2014</v>
      </c>
      <c r="E5449" s="14">
        <f>data_filtered[[#This Row],[test_year]]-data_filtered[[#This Row],[model_year]]</f>
        <v>1</v>
      </c>
      <c r="F5449" s="13">
        <v>109</v>
      </c>
      <c r="G5449" s="13">
        <v>4</v>
      </c>
      <c r="H5449" s="13">
        <v>113</v>
      </c>
      <c r="I5449" s="13">
        <v>3.5398230088495602E-2</v>
      </c>
    </row>
    <row r="5450" spans="1:9" x14ac:dyDescent="0.35">
      <c r="A5450" s="14">
        <v>2016</v>
      </c>
      <c r="B5450" s="14" t="s">
        <v>136</v>
      </c>
      <c r="C5450" s="14" t="s">
        <v>137</v>
      </c>
      <c r="D5450" s="14">
        <v>2005</v>
      </c>
      <c r="E5450" s="14">
        <f>data_filtered[[#This Row],[test_year]]-data_filtered[[#This Row],[model_year]]</f>
        <v>11</v>
      </c>
      <c r="F5450" s="14">
        <v>109</v>
      </c>
      <c r="G5450" s="14">
        <v>4</v>
      </c>
      <c r="H5450" s="14">
        <v>113</v>
      </c>
      <c r="I5450" s="14">
        <v>3.5398230088495602E-2</v>
      </c>
    </row>
    <row r="5451" spans="1:9" x14ac:dyDescent="0.35">
      <c r="A5451" s="14">
        <v>2015</v>
      </c>
      <c r="B5451" s="14" t="s">
        <v>24</v>
      </c>
      <c r="C5451" s="14" t="s">
        <v>28</v>
      </c>
      <c r="D5451" s="14">
        <v>2015</v>
      </c>
      <c r="E5451" s="14">
        <f>data_filtered[[#This Row],[test_year]]-data_filtered[[#This Row],[model_year]]</f>
        <v>0</v>
      </c>
      <c r="F5451" s="14">
        <v>191</v>
      </c>
      <c r="G5451" s="14">
        <v>7</v>
      </c>
      <c r="H5451" s="14">
        <v>198</v>
      </c>
      <c r="I5451" s="14">
        <v>3.5353535353535401E-2</v>
      </c>
    </row>
    <row r="5452" spans="1:9" x14ac:dyDescent="0.35">
      <c r="A5452" s="13">
        <v>2016</v>
      </c>
      <c r="B5452" s="13" t="s">
        <v>26</v>
      </c>
      <c r="C5452" s="13" t="s">
        <v>27</v>
      </c>
      <c r="D5452" s="13">
        <v>2006</v>
      </c>
      <c r="E5452" s="14">
        <f>data_filtered[[#This Row],[test_year]]-data_filtered[[#This Row],[model_year]]</f>
        <v>10</v>
      </c>
      <c r="F5452" s="13">
        <v>164</v>
      </c>
      <c r="G5452" s="13">
        <v>6</v>
      </c>
      <c r="H5452" s="13">
        <v>170</v>
      </c>
      <c r="I5452" s="13">
        <v>3.5294117647058802E-2</v>
      </c>
    </row>
    <row r="5453" spans="1:9" x14ac:dyDescent="0.35">
      <c r="A5453" s="14">
        <v>2016</v>
      </c>
      <c r="B5453" s="14" t="s">
        <v>26</v>
      </c>
      <c r="C5453" s="14" t="s">
        <v>78</v>
      </c>
      <c r="D5453" s="14">
        <v>2004</v>
      </c>
      <c r="E5453" s="14">
        <f>data_filtered[[#This Row],[test_year]]-data_filtered[[#This Row],[model_year]]</f>
        <v>12</v>
      </c>
      <c r="F5453" s="14">
        <v>164</v>
      </c>
      <c r="G5453" s="14">
        <v>6</v>
      </c>
      <c r="H5453" s="14">
        <v>170</v>
      </c>
      <c r="I5453" s="14">
        <v>3.5294117647058802E-2</v>
      </c>
    </row>
    <row r="5454" spans="1:9" x14ac:dyDescent="0.35">
      <c r="A5454" s="14">
        <v>2015</v>
      </c>
      <c r="B5454" s="14" t="s">
        <v>92</v>
      </c>
      <c r="C5454" s="14" t="s">
        <v>93</v>
      </c>
      <c r="D5454" s="14">
        <v>2014</v>
      </c>
      <c r="E5454" s="14">
        <f>data_filtered[[#This Row],[test_year]]-data_filtered[[#This Row],[model_year]]</f>
        <v>1</v>
      </c>
      <c r="F5454" s="14">
        <v>82</v>
      </c>
      <c r="G5454" s="14">
        <v>3</v>
      </c>
      <c r="H5454" s="14">
        <v>85</v>
      </c>
      <c r="I5454" s="14">
        <v>3.5294117647058802E-2</v>
      </c>
    </row>
    <row r="5455" spans="1:9" x14ac:dyDescent="0.35">
      <c r="A5455" s="13">
        <v>2016</v>
      </c>
      <c r="B5455" s="13" t="s">
        <v>37</v>
      </c>
      <c r="C5455" s="13" t="s">
        <v>59</v>
      </c>
      <c r="D5455" s="13">
        <v>2013</v>
      </c>
      <c r="E5455" s="14">
        <f>data_filtered[[#This Row],[test_year]]-data_filtered[[#This Row],[model_year]]</f>
        <v>3</v>
      </c>
      <c r="F5455" s="13">
        <v>82</v>
      </c>
      <c r="G5455" s="13">
        <v>3</v>
      </c>
      <c r="H5455" s="13">
        <v>85</v>
      </c>
      <c r="I5455" s="13">
        <v>3.5294117647058802E-2</v>
      </c>
    </row>
    <row r="5456" spans="1:9" x14ac:dyDescent="0.35">
      <c r="A5456" s="14">
        <v>2017</v>
      </c>
      <c r="B5456" s="14" t="s">
        <v>52</v>
      </c>
      <c r="C5456" s="14" t="s">
        <v>91</v>
      </c>
      <c r="D5456" s="14">
        <v>2015</v>
      </c>
      <c r="E5456" s="14">
        <f>data_filtered[[#This Row],[test_year]]-data_filtered[[#This Row],[model_year]]</f>
        <v>2</v>
      </c>
      <c r="F5456" s="14">
        <v>82</v>
      </c>
      <c r="G5456" s="14">
        <v>3</v>
      </c>
      <c r="H5456" s="14">
        <v>85</v>
      </c>
      <c r="I5456" s="14">
        <v>3.5294117647058802E-2</v>
      </c>
    </row>
    <row r="5457" spans="1:9" x14ac:dyDescent="0.35">
      <c r="A5457" s="14">
        <v>2017</v>
      </c>
      <c r="B5457" s="14" t="s">
        <v>67</v>
      </c>
      <c r="C5457" s="14" t="s">
        <v>139</v>
      </c>
      <c r="D5457" s="14">
        <v>2015</v>
      </c>
      <c r="E5457" s="14">
        <f>data_filtered[[#This Row],[test_year]]-data_filtered[[#This Row],[model_year]]</f>
        <v>2</v>
      </c>
      <c r="F5457" s="14">
        <v>82</v>
      </c>
      <c r="G5457" s="14">
        <v>3</v>
      </c>
      <c r="H5457" s="14">
        <v>85</v>
      </c>
      <c r="I5457" s="14">
        <v>3.5294117647058802E-2</v>
      </c>
    </row>
    <row r="5458" spans="1:9" x14ac:dyDescent="0.35">
      <c r="A5458" s="13">
        <v>2014</v>
      </c>
      <c r="B5458" s="13" t="s">
        <v>42</v>
      </c>
      <c r="C5458" s="13" t="s">
        <v>73</v>
      </c>
      <c r="D5458" s="13">
        <v>2010</v>
      </c>
      <c r="E5458" s="14">
        <f>data_filtered[[#This Row],[test_year]]-data_filtered[[#This Row],[model_year]]</f>
        <v>4</v>
      </c>
      <c r="F5458" s="13">
        <v>137</v>
      </c>
      <c r="G5458" s="13">
        <v>5</v>
      </c>
      <c r="H5458" s="13">
        <v>142</v>
      </c>
      <c r="I5458" s="13">
        <v>3.5211267605633798E-2</v>
      </c>
    </row>
    <row r="5459" spans="1:9" x14ac:dyDescent="0.35">
      <c r="A5459" s="13">
        <v>2015</v>
      </c>
      <c r="B5459" s="13" t="s">
        <v>26</v>
      </c>
      <c r="C5459" s="13" t="s">
        <v>78</v>
      </c>
      <c r="D5459" s="13">
        <v>2002</v>
      </c>
      <c r="E5459" s="14">
        <f>data_filtered[[#This Row],[test_year]]-data_filtered[[#This Row],[model_year]]</f>
        <v>13</v>
      </c>
      <c r="F5459" s="13">
        <v>137</v>
      </c>
      <c r="G5459" s="13">
        <v>5</v>
      </c>
      <c r="H5459" s="13">
        <v>142</v>
      </c>
      <c r="I5459" s="13">
        <v>3.5211267605633798E-2</v>
      </c>
    </row>
    <row r="5460" spans="1:9" x14ac:dyDescent="0.35">
      <c r="A5460" s="13">
        <v>2016</v>
      </c>
      <c r="B5460" s="13" t="s">
        <v>24</v>
      </c>
      <c r="C5460" s="13" t="s">
        <v>46</v>
      </c>
      <c r="D5460" s="13">
        <v>2011</v>
      </c>
      <c r="E5460" s="14">
        <f>data_filtered[[#This Row],[test_year]]-data_filtered[[#This Row],[model_year]]</f>
        <v>5</v>
      </c>
      <c r="F5460" s="13">
        <v>137</v>
      </c>
      <c r="G5460" s="13">
        <v>5</v>
      </c>
      <c r="H5460" s="13">
        <v>142</v>
      </c>
      <c r="I5460" s="13">
        <v>3.5211267605633798E-2</v>
      </c>
    </row>
    <row r="5461" spans="1:9" x14ac:dyDescent="0.35">
      <c r="A5461" s="14">
        <v>2016</v>
      </c>
      <c r="B5461" s="14" t="s">
        <v>92</v>
      </c>
      <c r="C5461" s="14" t="s">
        <v>93</v>
      </c>
      <c r="D5461" s="14">
        <v>2013</v>
      </c>
      <c r="E5461" s="14">
        <f>data_filtered[[#This Row],[test_year]]-data_filtered[[#This Row],[model_year]]</f>
        <v>3</v>
      </c>
      <c r="F5461" s="14">
        <v>192</v>
      </c>
      <c r="G5461" s="14">
        <v>7</v>
      </c>
      <c r="H5461" s="14">
        <v>199</v>
      </c>
      <c r="I5461" s="14">
        <v>3.5175879396984903E-2</v>
      </c>
    </row>
    <row r="5462" spans="1:9" x14ac:dyDescent="0.35">
      <c r="A5462" s="14">
        <v>2017</v>
      </c>
      <c r="B5462" s="14" t="s">
        <v>37</v>
      </c>
      <c r="C5462" s="14" t="s">
        <v>39</v>
      </c>
      <c r="D5462" s="14">
        <v>2011</v>
      </c>
      <c r="E5462" s="14">
        <f>data_filtered[[#This Row],[test_year]]-data_filtered[[#This Row],[model_year]]</f>
        <v>6</v>
      </c>
      <c r="F5462" s="14">
        <v>302</v>
      </c>
      <c r="G5462" s="14">
        <v>11</v>
      </c>
      <c r="H5462" s="14">
        <v>313</v>
      </c>
      <c r="I5462" s="14">
        <v>3.5143769968051103E-2</v>
      </c>
    </row>
    <row r="5463" spans="1:9" x14ac:dyDescent="0.35">
      <c r="A5463" s="14">
        <v>2013</v>
      </c>
      <c r="B5463" s="14" t="s">
        <v>113</v>
      </c>
      <c r="C5463" s="14" t="s">
        <v>114</v>
      </c>
      <c r="D5463" s="14">
        <v>2007</v>
      </c>
      <c r="E5463" s="14">
        <f>data_filtered[[#This Row],[test_year]]-data_filtered[[#This Row],[model_year]]</f>
        <v>6</v>
      </c>
      <c r="F5463" s="14">
        <v>165</v>
      </c>
      <c r="G5463" s="14">
        <v>6</v>
      </c>
      <c r="H5463" s="14">
        <v>171</v>
      </c>
      <c r="I5463" s="14">
        <v>3.5087719298245598E-2</v>
      </c>
    </row>
    <row r="5464" spans="1:9" x14ac:dyDescent="0.35">
      <c r="A5464" s="14">
        <v>2013</v>
      </c>
      <c r="B5464" s="14" t="s">
        <v>33</v>
      </c>
      <c r="C5464" s="14" t="s">
        <v>86</v>
      </c>
      <c r="D5464" s="14">
        <v>2008</v>
      </c>
      <c r="E5464" s="14">
        <f>data_filtered[[#This Row],[test_year]]-data_filtered[[#This Row],[model_year]]</f>
        <v>5</v>
      </c>
      <c r="F5464" s="14">
        <v>110</v>
      </c>
      <c r="G5464" s="14">
        <v>4</v>
      </c>
      <c r="H5464" s="14">
        <v>114</v>
      </c>
      <c r="I5464" s="14">
        <v>3.5087719298245598E-2</v>
      </c>
    </row>
    <row r="5465" spans="1:9" x14ac:dyDescent="0.35">
      <c r="A5465" s="13">
        <v>2015</v>
      </c>
      <c r="B5465" s="13" t="s">
        <v>42</v>
      </c>
      <c r="C5465" s="13" t="s">
        <v>112</v>
      </c>
      <c r="D5465" s="13">
        <v>2006</v>
      </c>
      <c r="E5465" s="14">
        <f>data_filtered[[#This Row],[test_year]]-data_filtered[[#This Row],[model_year]]</f>
        <v>9</v>
      </c>
      <c r="F5465" s="13">
        <v>110</v>
      </c>
      <c r="G5465" s="13">
        <v>4</v>
      </c>
      <c r="H5465" s="13">
        <v>114</v>
      </c>
      <c r="I5465" s="13">
        <v>3.5087719298245598E-2</v>
      </c>
    </row>
    <row r="5466" spans="1:9" x14ac:dyDescent="0.35">
      <c r="A5466" s="13">
        <v>2013</v>
      </c>
      <c r="B5466" s="13" t="s">
        <v>33</v>
      </c>
      <c r="C5466" s="13" t="s">
        <v>203</v>
      </c>
      <c r="D5466" s="13">
        <v>2003</v>
      </c>
      <c r="E5466" s="14">
        <f>data_filtered[[#This Row],[test_year]]-data_filtered[[#This Row],[model_year]]</f>
        <v>10</v>
      </c>
      <c r="F5466" s="13">
        <v>55</v>
      </c>
      <c r="G5466" s="13">
        <v>2</v>
      </c>
      <c r="H5466" s="13">
        <v>57</v>
      </c>
      <c r="I5466" s="13">
        <v>3.5087719298245598E-2</v>
      </c>
    </row>
    <row r="5467" spans="1:9" x14ac:dyDescent="0.35">
      <c r="A5467" s="13">
        <v>2013</v>
      </c>
      <c r="B5467" s="13" t="s">
        <v>113</v>
      </c>
      <c r="C5467" s="13" t="s">
        <v>258</v>
      </c>
      <c r="D5467" s="13">
        <v>2006</v>
      </c>
      <c r="E5467" s="14">
        <f>data_filtered[[#This Row],[test_year]]-data_filtered[[#This Row],[model_year]]</f>
        <v>7</v>
      </c>
      <c r="F5467" s="13">
        <v>55</v>
      </c>
      <c r="G5467" s="13">
        <v>2</v>
      </c>
      <c r="H5467" s="13">
        <v>57</v>
      </c>
      <c r="I5467" s="13">
        <v>3.5087719298245598E-2</v>
      </c>
    </row>
    <row r="5468" spans="1:9" x14ac:dyDescent="0.35">
      <c r="A5468" s="14">
        <v>2014</v>
      </c>
      <c r="B5468" s="14" t="s">
        <v>33</v>
      </c>
      <c r="C5468" s="14" t="s">
        <v>235</v>
      </c>
      <c r="D5468" s="14">
        <v>2008</v>
      </c>
      <c r="E5468" s="14">
        <f>data_filtered[[#This Row],[test_year]]-data_filtered[[#This Row],[model_year]]</f>
        <v>6</v>
      </c>
      <c r="F5468" s="14">
        <v>55</v>
      </c>
      <c r="G5468" s="14">
        <v>2</v>
      </c>
      <c r="H5468" s="14">
        <v>57</v>
      </c>
      <c r="I5468" s="14">
        <v>3.5087719298245598E-2</v>
      </c>
    </row>
    <row r="5469" spans="1:9" x14ac:dyDescent="0.35">
      <c r="A5469" s="13">
        <v>2015</v>
      </c>
      <c r="B5469" s="13" t="s">
        <v>158</v>
      </c>
      <c r="C5469" s="13" t="s">
        <v>234</v>
      </c>
      <c r="D5469" s="13">
        <v>2008</v>
      </c>
      <c r="E5469" s="14">
        <f>data_filtered[[#This Row],[test_year]]-data_filtered[[#This Row],[model_year]]</f>
        <v>7</v>
      </c>
      <c r="F5469" s="13">
        <v>55</v>
      </c>
      <c r="G5469" s="13">
        <v>2</v>
      </c>
      <c r="H5469" s="13">
        <v>57</v>
      </c>
      <c r="I5469" s="13">
        <v>3.5087719298245598E-2</v>
      </c>
    </row>
    <row r="5470" spans="1:9" x14ac:dyDescent="0.35">
      <c r="A5470" s="14">
        <v>2015</v>
      </c>
      <c r="B5470" s="14" t="s">
        <v>26</v>
      </c>
      <c r="C5470" s="14" t="s">
        <v>237</v>
      </c>
      <c r="D5470" s="14">
        <v>2004</v>
      </c>
      <c r="E5470" s="14">
        <f>data_filtered[[#This Row],[test_year]]-data_filtered[[#This Row],[model_year]]</f>
        <v>11</v>
      </c>
      <c r="F5470" s="14">
        <v>55</v>
      </c>
      <c r="G5470" s="14">
        <v>2</v>
      </c>
      <c r="H5470" s="14">
        <v>57</v>
      </c>
      <c r="I5470" s="14">
        <v>3.5087719298245598E-2</v>
      </c>
    </row>
    <row r="5471" spans="1:9" x14ac:dyDescent="0.35">
      <c r="A5471" s="13">
        <v>2016</v>
      </c>
      <c r="B5471" s="13" t="s">
        <v>186</v>
      </c>
      <c r="C5471" s="13" t="s">
        <v>236</v>
      </c>
      <c r="D5471" s="13">
        <v>2008</v>
      </c>
      <c r="E5471" s="14">
        <f>data_filtered[[#This Row],[test_year]]-data_filtered[[#This Row],[model_year]]</f>
        <v>8</v>
      </c>
      <c r="F5471" s="13">
        <v>55</v>
      </c>
      <c r="G5471" s="13">
        <v>2</v>
      </c>
      <c r="H5471" s="13">
        <v>57</v>
      </c>
      <c r="I5471" s="13">
        <v>3.5087719298245598E-2</v>
      </c>
    </row>
    <row r="5472" spans="1:9" x14ac:dyDescent="0.35">
      <c r="A5472" s="13">
        <v>2016</v>
      </c>
      <c r="B5472" s="13" t="s">
        <v>26</v>
      </c>
      <c r="C5472" s="13" t="s">
        <v>144</v>
      </c>
      <c r="D5472" s="13">
        <v>2014</v>
      </c>
      <c r="E5472" s="14">
        <f>data_filtered[[#This Row],[test_year]]-data_filtered[[#This Row],[model_year]]</f>
        <v>2</v>
      </c>
      <c r="F5472" s="13">
        <v>55</v>
      </c>
      <c r="G5472" s="13">
        <v>2</v>
      </c>
      <c r="H5472" s="13">
        <v>57</v>
      </c>
      <c r="I5472" s="13">
        <v>3.5087719298245598E-2</v>
      </c>
    </row>
    <row r="5473" spans="1:9" x14ac:dyDescent="0.35">
      <c r="A5473" s="14">
        <v>2017</v>
      </c>
      <c r="B5473" s="14" t="s">
        <v>98</v>
      </c>
      <c r="C5473" s="14" t="s">
        <v>99</v>
      </c>
      <c r="D5473" s="14">
        <v>2008</v>
      </c>
      <c r="E5473" s="14">
        <f>data_filtered[[#This Row],[test_year]]-data_filtered[[#This Row],[model_year]]</f>
        <v>9</v>
      </c>
      <c r="F5473" s="14">
        <v>55</v>
      </c>
      <c r="G5473" s="14">
        <v>2</v>
      </c>
      <c r="H5473" s="14">
        <v>57</v>
      </c>
      <c r="I5473" s="14">
        <v>3.5087719298245598E-2</v>
      </c>
    </row>
    <row r="5474" spans="1:9" x14ac:dyDescent="0.35">
      <c r="A5474" s="14">
        <v>2017</v>
      </c>
      <c r="B5474" s="14" t="s">
        <v>37</v>
      </c>
      <c r="C5474" s="14" t="s">
        <v>197</v>
      </c>
      <c r="D5474" s="14">
        <v>2012</v>
      </c>
      <c r="E5474" s="14">
        <f>data_filtered[[#This Row],[test_year]]-data_filtered[[#This Row],[model_year]]</f>
        <v>5</v>
      </c>
      <c r="F5474" s="14">
        <v>55</v>
      </c>
      <c r="G5474" s="14">
        <v>2</v>
      </c>
      <c r="H5474" s="14">
        <v>57</v>
      </c>
      <c r="I5474" s="14">
        <v>3.5087719298245598E-2</v>
      </c>
    </row>
    <row r="5475" spans="1:9" x14ac:dyDescent="0.35">
      <c r="A5475" s="13">
        <v>2017</v>
      </c>
      <c r="B5475" s="13" t="s">
        <v>67</v>
      </c>
      <c r="C5475" s="13" t="s">
        <v>193</v>
      </c>
      <c r="D5475" s="13">
        <v>2015</v>
      </c>
      <c r="E5475" s="14">
        <f>data_filtered[[#This Row],[test_year]]-data_filtered[[#This Row],[model_year]]</f>
        <v>2</v>
      </c>
      <c r="F5475" s="13">
        <v>55</v>
      </c>
      <c r="G5475" s="13">
        <v>2</v>
      </c>
      <c r="H5475" s="13">
        <v>57</v>
      </c>
      <c r="I5475" s="13">
        <v>3.5087719298245598E-2</v>
      </c>
    </row>
    <row r="5476" spans="1:9" x14ac:dyDescent="0.35">
      <c r="A5476" s="13">
        <v>2017</v>
      </c>
      <c r="B5476" s="13" t="s">
        <v>67</v>
      </c>
      <c r="C5476" s="13" t="s">
        <v>68</v>
      </c>
      <c r="D5476" s="13">
        <v>1999</v>
      </c>
      <c r="E5476" s="14">
        <f>data_filtered[[#This Row],[test_year]]-data_filtered[[#This Row],[model_year]]</f>
        <v>18</v>
      </c>
      <c r="F5476" s="13">
        <v>55</v>
      </c>
      <c r="G5476" s="13">
        <v>2</v>
      </c>
      <c r="H5476" s="13">
        <v>57</v>
      </c>
      <c r="I5476" s="13">
        <v>3.5087719298245598E-2</v>
      </c>
    </row>
    <row r="5477" spans="1:9" x14ac:dyDescent="0.35">
      <c r="A5477" s="13">
        <v>2017</v>
      </c>
      <c r="B5477" s="13" t="s">
        <v>24</v>
      </c>
      <c r="C5477" s="13" t="s">
        <v>29</v>
      </c>
      <c r="D5477" s="13">
        <v>2016</v>
      </c>
      <c r="E5477" s="14">
        <f>data_filtered[[#This Row],[test_year]]-data_filtered[[#This Row],[model_year]]</f>
        <v>1</v>
      </c>
      <c r="F5477" s="13">
        <v>138</v>
      </c>
      <c r="G5477" s="13">
        <v>5</v>
      </c>
      <c r="H5477" s="13">
        <v>143</v>
      </c>
      <c r="I5477" s="13">
        <v>3.4965034965035002E-2</v>
      </c>
    </row>
    <row r="5478" spans="1:9" x14ac:dyDescent="0.35">
      <c r="A5478" s="13">
        <v>2013</v>
      </c>
      <c r="B5478" s="13" t="s">
        <v>30</v>
      </c>
      <c r="C5478" s="13" t="s">
        <v>85</v>
      </c>
      <c r="D5478" s="13">
        <v>2007</v>
      </c>
      <c r="E5478" s="14">
        <f>data_filtered[[#This Row],[test_year]]-data_filtered[[#This Row],[model_year]]</f>
        <v>6</v>
      </c>
      <c r="F5478" s="13">
        <v>83</v>
      </c>
      <c r="G5478" s="13">
        <v>3</v>
      </c>
      <c r="H5478" s="13">
        <v>86</v>
      </c>
      <c r="I5478" s="13">
        <v>3.4883720930232599E-2</v>
      </c>
    </row>
    <row r="5479" spans="1:9" x14ac:dyDescent="0.35">
      <c r="A5479" s="13">
        <v>2014</v>
      </c>
      <c r="B5479" s="13" t="s">
        <v>26</v>
      </c>
      <c r="C5479" s="13" t="s">
        <v>147</v>
      </c>
      <c r="D5479" s="13">
        <v>2010</v>
      </c>
      <c r="E5479" s="14">
        <f>data_filtered[[#This Row],[test_year]]-data_filtered[[#This Row],[model_year]]</f>
        <v>4</v>
      </c>
      <c r="F5479" s="13">
        <v>83</v>
      </c>
      <c r="G5479" s="13">
        <v>3</v>
      </c>
      <c r="H5479" s="13">
        <v>86</v>
      </c>
      <c r="I5479" s="13">
        <v>3.4883720930232599E-2</v>
      </c>
    </row>
    <row r="5480" spans="1:9" x14ac:dyDescent="0.35">
      <c r="A5480" s="13">
        <v>2016</v>
      </c>
      <c r="B5480" s="13" t="s">
        <v>52</v>
      </c>
      <c r="C5480" s="13" t="s">
        <v>74</v>
      </c>
      <c r="D5480" s="13">
        <v>2010</v>
      </c>
      <c r="E5480" s="14">
        <f>data_filtered[[#This Row],[test_year]]-data_filtered[[#This Row],[model_year]]</f>
        <v>6</v>
      </c>
      <c r="F5480" s="13">
        <v>83</v>
      </c>
      <c r="G5480" s="13">
        <v>3</v>
      </c>
      <c r="H5480" s="13">
        <v>86</v>
      </c>
      <c r="I5480" s="13">
        <v>3.4883720930232599E-2</v>
      </c>
    </row>
    <row r="5481" spans="1:9" x14ac:dyDescent="0.35">
      <c r="A5481" s="13">
        <v>2016</v>
      </c>
      <c r="B5481" s="13" t="s">
        <v>186</v>
      </c>
      <c r="C5481" s="13" t="s">
        <v>236</v>
      </c>
      <c r="D5481" s="13">
        <v>2011</v>
      </c>
      <c r="E5481" s="14">
        <f>data_filtered[[#This Row],[test_year]]-data_filtered[[#This Row],[model_year]]</f>
        <v>5</v>
      </c>
      <c r="F5481" s="13">
        <v>83</v>
      </c>
      <c r="G5481" s="13">
        <v>3</v>
      </c>
      <c r="H5481" s="13">
        <v>86</v>
      </c>
      <c r="I5481" s="13">
        <v>3.4883720930232599E-2</v>
      </c>
    </row>
    <row r="5482" spans="1:9" x14ac:dyDescent="0.35">
      <c r="A5482" s="13">
        <v>2015</v>
      </c>
      <c r="B5482" s="13" t="s">
        <v>58</v>
      </c>
      <c r="C5482" s="13">
        <v>200</v>
      </c>
      <c r="D5482" s="13">
        <v>2012</v>
      </c>
      <c r="E5482" s="14">
        <f>data_filtered[[#This Row],[test_year]]-data_filtered[[#This Row],[model_year]]</f>
        <v>3</v>
      </c>
      <c r="F5482" s="13">
        <v>111</v>
      </c>
      <c r="G5482" s="13">
        <v>4</v>
      </c>
      <c r="H5482" s="13">
        <v>115</v>
      </c>
      <c r="I5482" s="13">
        <v>3.4782608695652202E-2</v>
      </c>
    </row>
    <row r="5483" spans="1:9" x14ac:dyDescent="0.35">
      <c r="A5483" s="13">
        <v>2016</v>
      </c>
      <c r="B5483" s="13" t="s">
        <v>24</v>
      </c>
      <c r="C5483" s="13" t="s">
        <v>101</v>
      </c>
      <c r="D5483" s="13">
        <v>2012</v>
      </c>
      <c r="E5483" s="14">
        <f>data_filtered[[#This Row],[test_year]]-data_filtered[[#This Row],[model_year]]</f>
        <v>4</v>
      </c>
      <c r="F5483" s="13">
        <v>111</v>
      </c>
      <c r="G5483" s="13">
        <v>4</v>
      </c>
      <c r="H5483" s="13">
        <v>115</v>
      </c>
      <c r="I5483" s="13">
        <v>3.4782608695652202E-2</v>
      </c>
    </row>
    <row r="5484" spans="1:9" x14ac:dyDescent="0.35">
      <c r="A5484" s="13">
        <v>2016</v>
      </c>
      <c r="B5484" s="13" t="s">
        <v>24</v>
      </c>
      <c r="C5484" s="13" t="s">
        <v>46</v>
      </c>
      <c r="D5484" s="13">
        <v>2014</v>
      </c>
      <c r="E5484" s="14">
        <f>data_filtered[[#This Row],[test_year]]-data_filtered[[#This Row],[model_year]]</f>
        <v>2</v>
      </c>
      <c r="F5484" s="13">
        <v>111</v>
      </c>
      <c r="G5484" s="13">
        <v>4</v>
      </c>
      <c r="H5484" s="13">
        <v>115</v>
      </c>
      <c r="I5484" s="13">
        <v>3.4782608695652202E-2</v>
      </c>
    </row>
    <row r="5485" spans="1:9" x14ac:dyDescent="0.35">
      <c r="A5485" s="14">
        <v>2016</v>
      </c>
      <c r="B5485" s="14" t="s">
        <v>26</v>
      </c>
      <c r="C5485" s="14" t="s">
        <v>100</v>
      </c>
      <c r="D5485" s="14">
        <v>2003</v>
      </c>
      <c r="E5485" s="14">
        <f>data_filtered[[#This Row],[test_year]]-data_filtered[[#This Row],[model_year]]</f>
        <v>13</v>
      </c>
      <c r="F5485" s="14">
        <v>111</v>
      </c>
      <c r="G5485" s="14">
        <v>4</v>
      </c>
      <c r="H5485" s="14">
        <v>115</v>
      </c>
      <c r="I5485" s="14">
        <v>3.4782608695652202E-2</v>
      </c>
    </row>
    <row r="5486" spans="1:9" x14ac:dyDescent="0.35">
      <c r="A5486" s="13">
        <v>2017</v>
      </c>
      <c r="B5486" s="13" t="s">
        <v>42</v>
      </c>
      <c r="C5486" s="13" t="s">
        <v>45</v>
      </c>
      <c r="D5486" s="13">
        <v>2015</v>
      </c>
      <c r="E5486" s="14">
        <f>data_filtered[[#This Row],[test_year]]-data_filtered[[#This Row],[model_year]]</f>
        <v>2</v>
      </c>
      <c r="F5486" s="13">
        <v>111</v>
      </c>
      <c r="G5486" s="13">
        <v>4</v>
      </c>
      <c r="H5486" s="13">
        <v>115</v>
      </c>
      <c r="I5486" s="13">
        <v>3.4782608695652202E-2</v>
      </c>
    </row>
    <row r="5487" spans="1:9" x14ac:dyDescent="0.35">
      <c r="A5487" s="14">
        <v>2017</v>
      </c>
      <c r="B5487" s="14" t="s">
        <v>24</v>
      </c>
      <c r="C5487" s="14" t="s">
        <v>101</v>
      </c>
      <c r="D5487" s="14">
        <v>2011</v>
      </c>
      <c r="E5487" s="14">
        <f>data_filtered[[#This Row],[test_year]]-data_filtered[[#This Row],[model_year]]</f>
        <v>6</v>
      </c>
      <c r="F5487" s="14">
        <v>167</v>
      </c>
      <c r="G5487" s="14">
        <v>6</v>
      </c>
      <c r="H5487" s="14">
        <v>173</v>
      </c>
      <c r="I5487" s="14">
        <v>3.4682080924855502E-2</v>
      </c>
    </row>
    <row r="5488" spans="1:9" x14ac:dyDescent="0.35">
      <c r="A5488" s="13">
        <v>2014</v>
      </c>
      <c r="B5488" s="13" t="s">
        <v>52</v>
      </c>
      <c r="C5488" s="13" t="s">
        <v>82</v>
      </c>
      <c r="D5488" s="13">
        <v>2013</v>
      </c>
      <c r="E5488" s="14">
        <f>data_filtered[[#This Row],[test_year]]-data_filtered[[#This Row],[model_year]]</f>
        <v>1</v>
      </c>
      <c r="F5488" s="13">
        <v>195</v>
      </c>
      <c r="G5488" s="13">
        <v>7</v>
      </c>
      <c r="H5488" s="13">
        <v>202</v>
      </c>
      <c r="I5488" s="13">
        <v>3.4653465346534698E-2</v>
      </c>
    </row>
    <row r="5489" spans="1:9" x14ac:dyDescent="0.35">
      <c r="A5489" s="14">
        <v>2013</v>
      </c>
      <c r="B5489" s="14" t="s">
        <v>26</v>
      </c>
      <c r="C5489" s="14" t="s">
        <v>27</v>
      </c>
      <c r="D5489" s="14">
        <v>2005</v>
      </c>
      <c r="E5489" s="14">
        <f>data_filtered[[#This Row],[test_year]]-data_filtered[[#This Row],[model_year]]</f>
        <v>8</v>
      </c>
      <c r="F5489" s="14">
        <v>364</v>
      </c>
      <c r="G5489" s="14">
        <v>13</v>
      </c>
      <c r="H5489" s="14">
        <v>377</v>
      </c>
      <c r="I5489" s="14">
        <v>3.4482758620689703E-2</v>
      </c>
    </row>
    <row r="5490" spans="1:9" x14ac:dyDescent="0.35">
      <c r="A5490" s="13">
        <v>2015</v>
      </c>
      <c r="B5490" s="13" t="s">
        <v>33</v>
      </c>
      <c r="C5490" s="13" t="s">
        <v>86</v>
      </c>
      <c r="D5490" s="13">
        <v>2014</v>
      </c>
      <c r="E5490" s="14">
        <f>data_filtered[[#This Row],[test_year]]-data_filtered[[#This Row],[model_year]]</f>
        <v>1</v>
      </c>
      <c r="F5490" s="13">
        <v>140</v>
      </c>
      <c r="G5490" s="13">
        <v>5</v>
      </c>
      <c r="H5490" s="13">
        <v>145</v>
      </c>
      <c r="I5490" s="13">
        <v>3.4482758620689703E-2</v>
      </c>
    </row>
    <row r="5491" spans="1:9" x14ac:dyDescent="0.35">
      <c r="A5491" s="14">
        <v>2015</v>
      </c>
      <c r="B5491" s="14" t="s">
        <v>26</v>
      </c>
      <c r="C5491" s="14" t="s">
        <v>100</v>
      </c>
      <c r="D5491" s="14">
        <v>2004</v>
      </c>
      <c r="E5491" s="14">
        <f>data_filtered[[#This Row],[test_year]]-data_filtered[[#This Row],[model_year]]</f>
        <v>11</v>
      </c>
      <c r="F5491" s="14">
        <v>140</v>
      </c>
      <c r="G5491" s="14">
        <v>5</v>
      </c>
      <c r="H5491" s="14">
        <v>145</v>
      </c>
      <c r="I5491" s="14">
        <v>3.4482758620689703E-2</v>
      </c>
    </row>
    <row r="5492" spans="1:9" x14ac:dyDescent="0.35">
      <c r="A5492" s="13">
        <v>2016</v>
      </c>
      <c r="B5492" s="13" t="s">
        <v>106</v>
      </c>
      <c r="C5492" s="13" t="s">
        <v>107</v>
      </c>
      <c r="D5492" s="13">
        <v>2013</v>
      </c>
      <c r="E5492" s="14">
        <f>data_filtered[[#This Row],[test_year]]-data_filtered[[#This Row],[model_year]]</f>
        <v>3</v>
      </c>
      <c r="F5492" s="13">
        <v>112</v>
      </c>
      <c r="G5492" s="13">
        <v>4</v>
      </c>
      <c r="H5492" s="13">
        <v>116</v>
      </c>
      <c r="I5492" s="13">
        <v>3.4482758620689703E-2</v>
      </c>
    </row>
    <row r="5493" spans="1:9" x14ac:dyDescent="0.35">
      <c r="A5493" s="13">
        <v>2013</v>
      </c>
      <c r="B5493" s="13" t="s">
        <v>30</v>
      </c>
      <c r="C5493" s="13" t="s">
        <v>51</v>
      </c>
      <c r="D5493" s="13">
        <v>2009</v>
      </c>
      <c r="E5493" s="14">
        <f>data_filtered[[#This Row],[test_year]]-data_filtered[[#This Row],[model_year]]</f>
        <v>4</v>
      </c>
      <c r="F5493" s="13">
        <v>84</v>
      </c>
      <c r="G5493" s="13">
        <v>3</v>
      </c>
      <c r="H5493" s="13">
        <v>87</v>
      </c>
      <c r="I5493" s="13">
        <v>3.4482758620689703E-2</v>
      </c>
    </row>
    <row r="5494" spans="1:9" x14ac:dyDescent="0.35">
      <c r="A5494" s="13">
        <v>2014</v>
      </c>
      <c r="B5494" s="13" t="s">
        <v>42</v>
      </c>
      <c r="C5494" s="13" t="s">
        <v>182</v>
      </c>
      <c r="D5494" s="13">
        <v>2006</v>
      </c>
      <c r="E5494" s="14">
        <f>data_filtered[[#This Row],[test_year]]-data_filtered[[#This Row],[model_year]]</f>
        <v>8</v>
      </c>
      <c r="F5494" s="13">
        <v>84</v>
      </c>
      <c r="G5494" s="13">
        <v>3</v>
      </c>
      <c r="H5494" s="13">
        <v>87</v>
      </c>
      <c r="I5494" s="13">
        <v>3.4482758620689703E-2</v>
      </c>
    </row>
    <row r="5495" spans="1:9" x14ac:dyDescent="0.35">
      <c r="A5495" s="14">
        <v>2015</v>
      </c>
      <c r="B5495" s="14" t="s">
        <v>67</v>
      </c>
      <c r="C5495" s="14" t="s">
        <v>123</v>
      </c>
      <c r="D5495" s="14">
        <v>2008</v>
      </c>
      <c r="E5495" s="14">
        <f>data_filtered[[#This Row],[test_year]]-data_filtered[[#This Row],[model_year]]</f>
        <v>7</v>
      </c>
      <c r="F5495" s="14">
        <v>84</v>
      </c>
      <c r="G5495" s="14">
        <v>3</v>
      </c>
      <c r="H5495" s="14">
        <v>87</v>
      </c>
      <c r="I5495" s="14">
        <v>3.4482758620689703E-2</v>
      </c>
    </row>
    <row r="5496" spans="1:9" x14ac:dyDescent="0.35">
      <c r="A5496" s="13">
        <v>2015</v>
      </c>
      <c r="B5496" s="13" t="s">
        <v>104</v>
      </c>
      <c r="C5496" s="13" t="s">
        <v>115</v>
      </c>
      <c r="D5496" s="13">
        <v>2007</v>
      </c>
      <c r="E5496" s="14">
        <f>data_filtered[[#This Row],[test_year]]-data_filtered[[#This Row],[model_year]]</f>
        <v>8</v>
      </c>
      <c r="F5496" s="13">
        <v>84</v>
      </c>
      <c r="G5496" s="13">
        <v>3</v>
      </c>
      <c r="H5496" s="13">
        <v>87</v>
      </c>
      <c r="I5496" s="13">
        <v>3.4482758620689703E-2</v>
      </c>
    </row>
    <row r="5497" spans="1:9" x14ac:dyDescent="0.35">
      <c r="A5497" s="13">
        <v>2016</v>
      </c>
      <c r="B5497" s="13" t="s">
        <v>104</v>
      </c>
      <c r="C5497" s="13" t="s">
        <v>115</v>
      </c>
      <c r="D5497" s="13">
        <v>2006</v>
      </c>
      <c r="E5497" s="14">
        <f>data_filtered[[#This Row],[test_year]]-data_filtered[[#This Row],[model_year]]</f>
        <v>10</v>
      </c>
      <c r="F5497" s="13">
        <v>84</v>
      </c>
      <c r="G5497" s="13">
        <v>3</v>
      </c>
      <c r="H5497" s="13">
        <v>87</v>
      </c>
      <c r="I5497" s="13">
        <v>3.4482758620689703E-2</v>
      </c>
    </row>
    <row r="5498" spans="1:9" x14ac:dyDescent="0.35">
      <c r="A5498" s="13">
        <v>2016</v>
      </c>
      <c r="B5498" s="13" t="s">
        <v>26</v>
      </c>
      <c r="C5498" s="13" t="s">
        <v>176</v>
      </c>
      <c r="D5498" s="13">
        <v>2007</v>
      </c>
      <c r="E5498" s="14">
        <f>data_filtered[[#This Row],[test_year]]-data_filtered[[#This Row],[model_year]]</f>
        <v>9</v>
      </c>
      <c r="F5498" s="13">
        <v>84</v>
      </c>
      <c r="G5498" s="13">
        <v>3</v>
      </c>
      <c r="H5498" s="13">
        <v>87</v>
      </c>
      <c r="I5498" s="13">
        <v>3.4482758620689703E-2</v>
      </c>
    </row>
    <row r="5499" spans="1:9" x14ac:dyDescent="0.35">
      <c r="A5499" s="14">
        <v>2017</v>
      </c>
      <c r="B5499" s="14" t="s">
        <v>24</v>
      </c>
      <c r="C5499" s="14" t="s">
        <v>120</v>
      </c>
      <c r="D5499" s="14">
        <v>2012</v>
      </c>
      <c r="E5499" s="14">
        <f>data_filtered[[#This Row],[test_year]]-data_filtered[[#This Row],[model_year]]</f>
        <v>5</v>
      </c>
      <c r="F5499" s="14">
        <v>84</v>
      </c>
      <c r="G5499" s="14">
        <v>3</v>
      </c>
      <c r="H5499" s="14">
        <v>87</v>
      </c>
      <c r="I5499" s="14">
        <v>3.4482758620689703E-2</v>
      </c>
    </row>
    <row r="5500" spans="1:9" x14ac:dyDescent="0.35">
      <c r="A5500" s="14">
        <v>2017</v>
      </c>
      <c r="B5500" s="14" t="s">
        <v>30</v>
      </c>
      <c r="C5500" s="14" t="s">
        <v>51</v>
      </c>
      <c r="D5500" s="14">
        <v>2008</v>
      </c>
      <c r="E5500" s="14">
        <f>data_filtered[[#This Row],[test_year]]-data_filtered[[#This Row],[model_year]]</f>
        <v>9</v>
      </c>
      <c r="F5500" s="14">
        <v>84</v>
      </c>
      <c r="G5500" s="14">
        <v>3</v>
      </c>
      <c r="H5500" s="14">
        <v>87</v>
      </c>
      <c r="I5500" s="14">
        <v>3.4482758620689703E-2</v>
      </c>
    </row>
    <row r="5501" spans="1:9" x14ac:dyDescent="0.35">
      <c r="A5501" s="14">
        <v>2013</v>
      </c>
      <c r="B5501" s="14" t="s">
        <v>186</v>
      </c>
      <c r="C5501" s="14" t="s">
        <v>236</v>
      </c>
      <c r="D5501" s="14">
        <v>2006</v>
      </c>
      <c r="E5501" s="14">
        <f>data_filtered[[#This Row],[test_year]]-data_filtered[[#This Row],[model_year]]</f>
        <v>7</v>
      </c>
      <c r="F5501" s="14">
        <v>56</v>
      </c>
      <c r="G5501" s="14">
        <v>2</v>
      </c>
      <c r="H5501" s="14">
        <v>58</v>
      </c>
      <c r="I5501" s="14">
        <v>3.4482758620689703E-2</v>
      </c>
    </row>
    <row r="5502" spans="1:9" x14ac:dyDescent="0.35">
      <c r="A5502" s="14">
        <v>2013</v>
      </c>
      <c r="B5502" s="14" t="s">
        <v>79</v>
      </c>
      <c r="C5502" s="14" t="s">
        <v>266</v>
      </c>
      <c r="D5502" s="14">
        <v>2006</v>
      </c>
      <c r="E5502" s="14">
        <f>data_filtered[[#This Row],[test_year]]-data_filtered[[#This Row],[model_year]]</f>
        <v>7</v>
      </c>
      <c r="F5502" s="14">
        <v>56</v>
      </c>
      <c r="G5502" s="14">
        <v>2</v>
      </c>
      <c r="H5502" s="14">
        <v>58</v>
      </c>
      <c r="I5502" s="14">
        <v>3.4482758620689703E-2</v>
      </c>
    </row>
    <row r="5503" spans="1:9" x14ac:dyDescent="0.35">
      <c r="A5503" s="13">
        <v>2014</v>
      </c>
      <c r="B5503" s="13" t="s">
        <v>42</v>
      </c>
      <c r="C5503" s="13" t="s">
        <v>263</v>
      </c>
      <c r="D5503" s="13">
        <v>2003</v>
      </c>
      <c r="E5503" s="14">
        <f>data_filtered[[#This Row],[test_year]]-data_filtered[[#This Row],[model_year]]</f>
        <v>11</v>
      </c>
      <c r="F5503" s="13">
        <v>56</v>
      </c>
      <c r="G5503" s="13">
        <v>2</v>
      </c>
      <c r="H5503" s="13">
        <v>58</v>
      </c>
      <c r="I5503" s="13">
        <v>3.4482758620689703E-2</v>
      </c>
    </row>
    <row r="5504" spans="1:9" x14ac:dyDescent="0.35">
      <c r="A5504" s="13">
        <v>2014</v>
      </c>
      <c r="B5504" s="13" t="s">
        <v>136</v>
      </c>
      <c r="C5504" s="13" t="s">
        <v>341</v>
      </c>
      <c r="D5504" s="13">
        <v>2007</v>
      </c>
      <c r="E5504" s="14">
        <f>data_filtered[[#This Row],[test_year]]-data_filtered[[#This Row],[model_year]]</f>
        <v>7</v>
      </c>
      <c r="F5504" s="13">
        <v>56</v>
      </c>
      <c r="G5504" s="13">
        <v>2</v>
      </c>
      <c r="H5504" s="13">
        <v>58</v>
      </c>
      <c r="I5504" s="13">
        <v>3.4482758620689703E-2</v>
      </c>
    </row>
    <row r="5505" spans="1:9" x14ac:dyDescent="0.35">
      <c r="A5505" s="14">
        <v>2014</v>
      </c>
      <c r="B5505" s="14" t="s">
        <v>33</v>
      </c>
      <c r="C5505" s="14" t="s">
        <v>235</v>
      </c>
      <c r="D5505" s="14">
        <v>2007</v>
      </c>
      <c r="E5505" s="14">
        <f>data_filtered[[#This Row],[test_year]]-data_filtered[[#This Row],[model_year]]</f>
        <v>7</v>
      </c>
      <c r="F5505" s="14">
        <v>56</v>
      </c>
      <c r="G5505" s="14">
        <v>2</v>
      </c>
      <c r="H5505" s="14">
        <v>58</v>
      </c>
      <c r="I5505" s="14">
        <v>3.4482758620689703E-2</v>
      </c>
    </row>
    <row r="5506" spans="1:9" x14ac:dyDescent="0.35">
      <c r="A5506" s="14">
        <v>2015</v>
      </c>
      <c r="B5506" s="14" t="s">
        <v>42</v>
      </c>
      <c r="C5506" s="14" t="s">
        <v>66</v>
      </c>
      <c r="D5506" s="14">
        <v>2007</v>
      </c>
      <c r="E5506" s="14">
        <f>data_filtered[[#This Row],[test_year]]-data_filtered[[#This Row],[model_year]]</f>
        <v>8</v>
      </c>
      <c r="F5506" s="14">
        <v>56</v>
      </c>
      <c r="G5506" s="14">
        <v>2</v>
      </c>
      <c r="H5506" s="14">
        <v>58</v>
      </c>
      <c r="I5506" s="14">
        <v>3.4482758620689703E-2</v>
      </c>
    </row>
    <row r="5507" spans="1:9" x14ac:dyDescent="0.35">
      <c r="A5507" s="13">
        <v>2015</v>
      </c>
      <c r="B5507" s="13" t="s">
        <v>67</v>
      </c>
      <c r="C5507" s="13" t="s">
        <v>342</v>
      </c>
      <c r="D5507" s="13">
        <v>2004</v>
      </c>
      <c r="E5507" s="14">
        <f>data_filtered[[#This Row],[test_year]]-data_filtered[[#This Row],[model_year]]</f>
        <v>11</v>
      </c>
      <c r="F5507" s="13">
        <v>56</v>
      </c>
      <c r="G5507" s="13">
        <v>2</v>
      </c>
      <c r="H5507" s="13">
        <v>58</v>
      </c>
      <c r="I5507" s="13">
        <v>3.4482758620689703E-2</v>
      </c>
    </row>
    <row r="5508" spans="1:9" x14ac:dyDescent="0.35">
      <c r="A5508" s="13">
        <v>2016</v>
      </c>
      <c r="B5508" s="13" t="s">
        <v>180</v>
      </c>
      <c r="C5508" s="13" t="s">
        <v>181</v>
      </c>
      <c r="D5508" s="13">
        <v>2007</v>
      </c>
      <c r="E5508" s="14">
        <f>data_filtered[[#This Row],[test_year]]-data_filtered[[#This Row],[model_year]]</f>
        <v>9</v>
      </c>
      <c r="F5508" s="13">
        <v>56</v>
      </c>
      <c r="G5508" s="13">
        <v>2</v>
      </c>
      <c r="H5508" s="13">
        <v>58</v>
      </c>
      <c r="I5508" s="13">
        <v>3.4482758620689703E-2</v>
      </c>
    </row>
    <row r="5509" spans="1:9" x14ac:dyDescent="0.35">
      <c r="A5509" s="14">
        <v>2017</v>
      </c>
      <c r="B5509" s="14" t="s">
        <v>79</v>
      </c>
      <c r="C5509" s="14" t="s">
        <v>266</v>
      </c>
      <c r="D5509" s="14">
        <v>2006</v>
      </c>
      <c r="E5509" s="14">
        <f>data_filtered[[#This Row],[test_year]]-data_filtered[[#This Row],[model_year]]</f>
        <v>11</v>
      </c>
      <c r="F5509" s="14">
        <v>56</v>
      </c>
      <c r="G5509" s="14">
        <v>2</v>
      </c>
      <c r="H5509" s="14">
        <v>58</v>
      </c>
      <c r="I5509" s="14">
        <v>3.4482758620689703E-2</v>
      </c>
    </row>
    <row r="5510" spans="1:9" x14ac:dyDescent="0.35">
      <c r="A5510" s="13">
        <v>2017</v>
      </c>
      <c r="B5510" s="13" t="s">
        <v>104</v>
      </c>
      <c r="C5510" s="13" t="s">
        <v>140</v>
      </c>
      <c r="D5510" s="13">
        <v>2017</v>
      </c>
      <c r="E5510" s="14">
        <f>data_filtered[[#This Row],[test_year]]-data_filtered[[#This Row],[model_year]]</f>
        <v>0</v>
      </c>
      <c r="F5510" s="13">
        <v>56</v>
      </c>
      <c r="G5510" s="13">
        <v>2</v>
      </c>
      <c r="H5510" s="13">
        <v>58</v>
      </c>
      <c r="I5510" s="13">
        <v>3.4482758620689703E-2</v>
      </c>
    </row>
    <row r="5511" spans="1:9" x14ac:dyDescent="0.35">
      <c r="A5511" s="14">
        <v>2017</v>
      </c>
      <c r="B5511" s="14" t="s">
        <v>26</v>
      </c>
      <c r="C5511" s="14" t="s">
        <v>27</v>
      </c>
      <c r="D5511" s="14">
        <v>2005</v>
      </c>
      <c r="E5511" s="14">
        <f>data_filtered[[#This Row],[test_year]]-data_filtered[[#This Row],[model_year]]</f>
        <v>12</v>
      </c>
      <c r="F5511" s="14">
        <v>339</v>
      </c>
      <c r="G5511" s="14">
        <v>12</v>
      </c>
      <c r="H5511" s="14">
        <v>351</v>
      </c>
      <c r="I5511" s="14">
        <v>3.4188034188034198E-2</v>
      </c>
    </row>
    <row r="5512" spans="1:9" x14ac:dyDescent="0.35">
      <c r="A5512" s="14">
        <v>2014</v>
      </c>
      <c r="B5512" s="14" t="s">
        <v>26</v>
      </c>
      <c r="C5512" s="14" t="s">
        <v>78</v>
      </c>
      <c r="D5512" s="14">
        <v>2002</v>
      </c>
      <c r="E5512" s="14">
        <f>data_filtered[[#This Row],[test_year]]-data_filtered[[#This Row],[model_year]]</f>
        <v>12</v>
      </c>
      <c r="F5512" s="14">
        <v>113</v>
      </c>
      <c r="G5512" s="14">
        <v>4</v>
      </c>
      <c r="H5512" s="14">
        <v>117</v>
      </c>
      <c r="I5512" s="14">
        <v>3.4188034188034198E-2</v>
      </c>
    </row>
    <row r="5513" spans="1:9" x14ac:dyDescent="0.35">
      <c r="A5513" s="13">
        <v>2014</v>
      </c>
      <c r="B5513" s="13" t="s">
        <v>30</v>
      </c>
      <c r="C5513" s="13" t="s">
        <v>48</v>
      </c>
      <c r="D5513" s="13">
        <v>2014</v>
      </c>
      <c r="E5513" s="14">
        <f>data_filtered[[#This Row],[test_year]]-data_filtered[[#This Row],[model_year]]</f>
        <v>0</v>
      </c>
      <c r="F5513" s="13">
        <v>85</v>
      </c>
      <c r="G5513" s="13">
        <v>3</v>
      </c>
      <c r="H5513" s="13">
        <v>88</v>
      </c>
      <c r="I5513" s="13">
        <v>3.4090909090909102E-2</v>
      </c>
    </row>
    <row r="5514" spans="1:9" x14ac:dyDescent="0.35">
      <c r="A5514" s="14">
        <v>2016</v>
      </c>
      <c r="B5514" s="14" t="s">
        <v>104</v>
      </c>
      <c r="C5514" s="14" t="s">
        <v>105</v>
      </c>
      <c r="D5514" s="14">
        <v>2008</v>
      </c>
      <c r="E5514" s="14">
        <f>data_filtered[[#This Row],[test_year]]-data_filtered[[#This Row],[model_year]]</f>
        <v>8</v>
      </c>
      <c r="F5514" s="14">
        <v>85</v>
      </c>
      <c r="G5514" s="14">
        <v>3</v>
      </c>
      <c r="H5514" s="14">
        <v>88</v>
      </c>
      <c r="I5514" s="14">
        <v>3.4090909090909102E-2</v>
      </c>
    </row>
    <row r="5515" spans="1:9" x14ac:dyDescent="0.35">
      <c r="A5515" s="14">
        <v>2016</v>
      </c>
      <c r="B5515" s="14" t="s">
        <v>26</v>
      </c>
      <c r="C5515" s="14" t="s">
        <v>201</v>
      </c>
      <c r="D5515" s="14">
        <v>2006</v>
      </c>
      <c r="E5515" s="14">
        <f>data_filtered[[#This Row],[test_year]]-data_filtered[[#This Row],[model_year]]</f>
        <v>10</v>
      </c>
      <c r="F5515" s="14">
        <v>85</v>
      </c>
      <c r="G5515" s="14">
        <v>3</v>
      </c>
      <c r="H5515" s="14">
        <v>88</v>
      </c>
      <c r="I5515" s="14">
        <v>3.4090909090909102E-2</v>
      </c>
    </row>
    <row r="5516" spans="1:9" x14ac:dyDescent="0.35">
      <c r="A5516" s="14">
        <v>2017</v>
      </c>
      <c r="B5516" s="14" t="s">
        <v>24</v>
      </c>
      <c r="C5516" s="14" t="s">
        <v>65</v>
      </c>
      <c r="D5516" s="14">
        <v>2016</v>
      </c>
      <c r="E5516" s="14">
        <f>data_filtered[[#This Row],[test_year]]-data_filtered[[#This Row],[model_year]]</f>
        <v>1</v>
      </c>
      <c r="F5516" s="14">
        <v>85</v>
      </c>
      <c r="G5516" s="14">
        <v>3</v>
      </c>
      <c r="H5516" s="14">
        <v>88</v>
      </c>
      <c r="I5516" s="14">
        <v>3.4090909090909102E-2</v>
      </c>
    </row>
    <row r="5517" spans="1:9" x14ac:dyDescent="0.35">
      <c r="A5517" s="13">
        <v>2017</v>
      </c>
      <c r="B5517" s="13" t="s">
        <v>24</v>
      </c>
      <c r="C5517" s="13" t="s">
        <v>89</v>
      </c>
      <c r="D5517" s="13">
        <v>2015</v>
      </c>
      <c r="E5517" s="14">
        <f>data_filtered[[#This Row],[test_year]]-data_filtered[[#This Row],[model_year]]</f>
        <v>2</v>
      </c>
      <c r="F5517" s="13">
        <v>85</v>
      </c>
      <c r="G5517" s="13">
        <v>3</v>
      </c>
      <c r="H5517" s="13">
        <v>88</v>
      </c>
      <c r="I5517" s="13">
        <v>3.4090909090909102E-2</v>
      </c>
    </row>
    <row r="5518" spans="1:9" x14ac:dyDescent="0.35">
      <c r="A5518" s="13">
        <v>2016</v>
      </c>
      <c r="B5518" s="13" t="s">
        <v>37</v>
      </c>
      <c r="C5518" s="13" t="s">
        <v>39</v>
      </c>
      <c r="D5518" s="13">
        <v>2012</v>
      </c>
      <c r="E5518" s="14">
        <f>data_filtered[[#This Row],[test_year]]-data_filtered[[#This Row],[model_year]]</f>
        <v>4</v>
      </c>
      <c r="F5518" s="13">
        <v>142</v>
      </c>
      <c r="G5518" s="13">
        <v>5</v>
      </c>
      <c r="H5518" s="13">
        <v>147</v>
      </c>
      <c r="I5518" s="13">
        <v>3.4013605442176902E-2</v>
      </c>
    </row>
    <row r="5519" spans="1:9" x14ac:dyDescent="0.35">
      <c r="A5519" s="14">
        <v>2016</v>
      </c>
      <c r="B5519" s="14" t="s">
        <v>67</v>
      </c>
      <c r="C5519" s="14" t="s">
        <v>68</v>
      </c>
      <c r="D5519" s="14">
        <v>2012</v>
      </c>
      <c r="E5519" s="14">
        <f>data_filtered[[#This Row],[test_year]]-data_filtered[[#This Row],[model_year]]</f>
        <v>4</v>
      </c>
      <c r="F5519" s="14">
        <v>199</v>
      </c>
      <c r="G5519" s="14">
        <v>7</v>
      </c>
      <c r="H5519" s="14">
        <v>206</v>
      </c>
      <c r="I5519" s="14">
        <v>3.3980582524271802E-2</v>
      </c>
    </row>
    <row r="5520" spans="1:9" x14ac:dyDescent="0.35">
      <c r="A5520" s="13">
        <v>2014</v>
      </c>
      <c r="B5520" s="13" t="s">
        <v>30</v>
      </c>
      <c r="C5520" s="13" t="s">
        <v>32</v>
      </c>
      <c r="D5520" s="13">
        <v>2007</v>
      </c>
      <c r="E5520" s="14">
        <f>data_filtered[[#This Row],[test_year]]-data_filtered[[#This Row],[model_year]]</f>
        <v>7</v>
      </c>
      <c r="F5520" s="13">
        <v>256</v>
      </c>
      <c r="G5520" s="13">
        <v>9</v>
      </c>
      <c r="H5520" s="13">
        <v>265</v>
      </c>
      <c r="I5520" s="13">
        <v>3.3962264150943403E-2</v>
      </c>
    </row>
    <row r="5521" spans="1:9" x14ac:dyDescent="0.35">
      <c r="A5521" s="13">
        <v>2013</v>
      </c>
      <c r="B5521" s="13" t="s">
        <v>67</v>
      </c>
      <c r="C5521" s="13" t="s">
        <v>123</v>
      </c>
      <c r="D5521" s="13">
        <v>2007</v>
      </c>
      <c r="E5521" s="14">
        <f>data_filtered[[#This Row],[test_year]]-data_filtered[[#This Row],[model_year]]</f>
        <v>6</v>
      </c>
      <c r="F5521" s="13">
        <v>114</v>
      </c>
      <c r="G5521" s="13">
        <v>4</v>
      </c>
      <c r="H5521" s="13">
        <v>118</v>
      </c>
      <c r="I5521" s="13">
        <v>3.3898305084745797E-2</v>
      </c>
    </row>
    <row r="5522" spans="1:9" x14ac:dyDescent="0.35">
      <c r="A5522" s="14">
        <v>2014</v>
      </c>
      <c r="B5522" s="14" t="s">
        <v>24</v>
      </c>
      <c r="C5522" s="14" t="s">
        <v>57</v>
      </c>
      <c r="D5522" s="14">
        <v>2010</v>
      </c>
      <c r="E5522" s="14">
        <f>data_filtered[[#This Row],[test_year]]-data_filtered[[#This Row],[model_year]]</f>
        <v>4</v>
      </c>
      <c r="F5522" s="14">
        <v>114</v>
      </c>
      <c r="G5522" s="14">
        <v>4</v>
      </c>
      <c r="H5522" s="14">
        <v>118</v>
      </c>
      <c r="I5522" s="14">
        <v>3.3898305084745797E-2</v>
      </c>
    </row>
    <row r="5523" spans="1:9" x14ac:dyDescent="0.35">
      <c r="A5523" s="14">
        <v>2015</v>
      </c>
      <c r="B5523" s="14" t="s">
        <v>26</v>
      </c>
      <c r="C5523" s="14" t="s">
        <v>110</v>
      </c>
      <c r="D5523" s="14">
        <v>2005</v>
      </c>
      <c r="E5523" s="14">
        <f>data_filtered[[#This Row],[test_year]]-data_filtered[[#This Row],[model_year]]</f>
        <v>10</v>
      </c>
      <c r="F5523" s="14">
        <v>114</v>
      </c>
      <c r="G5523" s="14">
        <v>4</v>
      </c>
      <c r="H5523" s="14">
        <v>118</v>
      </c>
      <c r="I5523" s="14">
        <v>3.3898305084745797E-2</v>
      </c>
    </row>
    <row r="5524" spans="1:9" x14ac:dyDescent="0.35">
      <c r="A5524" s="14">
        <v>2016</v>
      </c>
      <c r="B5524" s="14" t="s">
        <v>30</v>
      </c>
      <c r="C5524" s="14" t="s">
        <v>48</v>
      </c>
      <c r="D5524" s="14">
        <v>2007</v>
      </c>
      <c r="E5524" s="14">
        <f>data_filtered[[#This Row],[test_year]]-data_filtered[[#This Row],[model_year]]</f>
        <v>9</v>
      </c>
      <c r="F5524" s="14">
        <v>114</v>
      </c>
      <c r="G5524" s="14">
        <v>4</v>
      </c>
      <c r="H5524" s="14">
        <v>118</v>
      </c>
      <c r="I5524" s="14">
        <v>3.3898305084745797E-2</v>
      </c>
    </row>
    <row r="5525" spans="1:9" x14ac:dyDescent="0.35">
      <c r="A5525" s="13">
        <v>2013</v>
      </c>
      <c r="B5525" s="13" t="s">
        <v>52</v>
      </c>
      <c r="C5525" s="13" t="s">
        <v>91</v>
      </c>
      <c r="D5525" s="13">
        <v>2011</v>
      </c>
      <c r="E5525" s="14">
        <f>data_filtered[[#This Row],[test_year]]-data_filtered[[#This Row],[model_year]]</f>
        <v>2</v>
      </c>
      <c r="F5525" s="13">
        <v>57</v>
      </c>
      <c r="G5525" s="13">
        <v>2</v>
      </c>
      <c r="H5525" s="13">
        <v>59</v>
      </c>
      <c r="I5525" s="13">
        <v>3.3898305084745797E-2</v>
      </c>
    </row>
    <row r="5526" spans="1:9" x14ac:dyDescent="0.35">
      <c r="A5526" s="13">
        <v>2013</v>
      </c>
      <c r="B5526" s="13" t="s">
        <v>30</v>
      </c>
      <c r="C5526" s="13" t="s">
        <v>274</v>
      </c>
      <c r="D5526" s="13">
        <v>2006</v>
      </c>
      <c r="E5526" s="14">
        <f>data_filtered[[#This Row],[test_year]]-data_filtered[[#This Row],[model_year]]</f>
        <v>7</v>
      </c>
      <c r="F5526" s="13">
        <v>57</v>
      </c>
      <c r="G5526" s="13">
        <v>2</v>
      </c>
      <c r="H5526" s="13">
        <v>59</v>
      </c>
      <c r="I5526" s="13">
        <v>3.3898305084745797E-2</v>
      </c>
    </row>
    <row r="5527" spans="1:9" x14ac:dyDescent="0.35">
      <c r="A5527" s="14">
        <v>2015</v>
      </c>
      <c r="B5527" s="14" t="s">
        <v>180</v>
      </c>
      <c r="C5527" s="14" t="s">
        <v>181</v>
      </c>
      <c r="D5527" s="14">
        <v>2007</v>
      </c>
      <c r="E5527" s="14">
        <f>data_filtered[[#This Row],[test_year]]-data_filtered[[#This Row],[model_year]]</f>
        <v>8</v>
      </c>
      <c r="F5527" s="14">
        <v>57</v>
      </c>
      <c r="G5527" s="14">
        <v>2</v>
      </c>
      <c r="H5527" s="14">
        <v>59</v>
      </c>
      <c r="I5527" s="14">
        <v>3.3898305084745797E-2</v>
      </c>
    </row>
    <row r="5528" spans="1:9" x14ac:dyDescent="0.35">
      <c r="A5528" s="13">
        <v>2016</v>
      </c>
      <c r="B5528" s="13" t="s">
        <v>106</v>
      </c>
      <c r="C5528" s="13" t="s">
        <v>107</v>
      </c>
      <c r="D5528" s="13">
        <v>2015</v>
      </c>
      <c r="E5528" s="14">
        <f>data_filtered[[#This Row],[test_year]]-data_filtered[[#This Row],[model_year]]</f>
        <v>1</v>
      </c>
      <c r="F5528" s="13">
        <v>57</v>
      </c>
      <c r="G5528" s="13">
        <v>2</v>
      </c>
      <c r="H5528" s="13">
        <v>59</v>
      </c>
      <c r="I5528" s="13">
        <v>3.3898305084745797E-2</v>
      </c>
    </row>
    <row r="5529" spans="1:9" x14ac:dyDescent="0.35">
      <c r="A5529" s="13">
        <v>2016</v>
      </c>
      <c r="B5529" s="13" t="s">
        <v>33</v>
      </c>
      <c r="C5529" s="13" t="s">
        <v>109</v>
      </c>
      <c r="D5529" s="13">
        <v>2005</v>
      </c>
      <c r="E5529" s="14">
        <f>data_filtered[[#This Row],[test_year]]-data_filtered[[#This Row],[model_year]]</f>
        <v>11</v>
      </c>
      <c r="F5529" s="13">
        <v>57</v>
      </c>
      <c r="G5529" s="13">
        <v>2</v>
      </c>
      <c r="H5529" s="13">
        <v>59</v>
      </c>
      <c r="I5529" s="13">
        <v>3.3898305084745797E-2</v>
      </c>
    </row>
    <row r="5530" spans="1:9" x14ac:dyDescent="0.35">
      <c r="A5530" s="13">
        <v>2016</v>
      </c>
      <c r="B5530" s="13" t="s">
        <v>26</v>
      </c>
      <c r="C5530" s="13" t="s">
        <v>247</v>
      </c>
      <c r="D5530" s="13">
        <v>2009</v>
      </c>
      <c r="E5530" s="14">
        <f>data_filtered[[#This Row],[test_year]]-data_filtered[[#This Row],[model_year]]</f>
        <v>7</v>
      </c>
      <c r="F5530" s="13">
        <v>57</v>
      </c>
      <c r="G5530" s="13">
        <v>2</v>
      </c>
      <c r="H5530" s="13">
        <v>59</v>
      </c>
      <c r="I5530" s="13">
        <v>3.3898305084745797E-2</v>
      </c>
    </row>
    <row r="5531" spans="1:9" x14ac:dyDescent="0.35">
      <c r="A5531" s="13">
        <v>2017</v>
      </c>
      <c r="B5531" s="13" t="s">
        <v>52</v>
      </c>
      <c r="C5531" s="13" t="s">
        <v>192</v>
      </c>
      <c r="D5531" s="13">
        <v>2013</v>
      </c>
      <c r="E5531" s="14">
        <f>data_filtered[[#This Row],[test_year]]-data_filtered[[#This Row],[model_year]]</f>
        <v>4</v>
      </c>
      <c r="F5531" s="13">
        <v>57</v>
      </c>
      <c r="G5531" s="13">
        <v>2</v>
      </c>
      <c r="H5531" s="13">
        <v>59</v>
      </c>
      <c r="I5531" s="13">
        <v>3.3898305084745797E-2</v>
      </c>
    </row>
    <row r="5532" spans="1:9" x14ac:dyDescent="0.35">
      <c r="A5532" s="14">
        <v>2017</v>
      </c>
      <c r="B5532" s="14" t="s">
        <v>26</v>
      </c>
      <c r="C5532" s="14" t="s">
        <v>223</v>
      </c>
      <c r="D5532" s="14">
        <v>2007</v>
      </c>
      <c r="E5532" s="14">
        <f>data_filtered[[#This Row],[test_year]]-data_filtered[[#This Row],[model_year]]</f>
        <v>10</v>
      </c>
      <c r="F5532" s="14">
        <v>57</v>
      </c>
      <c r="G5532" s="14">
        <v>2</v>
      </c>
      <c r="H5532" s="14">
        <v>59</v>
      </c>
      <c r="I5532" s="14">
        <v>3.3898305084745797E-2</v>
      </c>
    </row>
    <row r="5533" spans="1:9" x14ac:dyDescent="0.35">
      <c r="A5533" s="14">
        <v>2016</v>
      </c>
      <c r="B5533" s="14" t="s">
        <v>30</v>
      </c>
      <c r="C5533" s="14" t="s">
        <v>32</v>
      </c>
      <c r="D5533" s="14">
        <v>2012</v>
      </c>
      <c r="E5533" s="14">
        <f>data_filtered[[#This Row],[test_year]]-data_filtered[[#This Row],[model_year]]</f>
        <v>4</v>
      </c>
      <c r="F5533" s="14">
        <v>343</v>
      </c>
      <c r="G5533" s="14">
        <v>12</v>
      </c>
      <c r="H5533" s="14">
        <v>355</v>
      </c>
      <c r="I5533" s="14">
        <v>3.3802816901408399E-2</v>
      </c>
    </row>
    <row r="5534" spans="1:9" x14ac:dyDescent="0.35">
      <c r="A5534" s="13">
        <v>2015</v>
      </c>
      <c r="B5534" s="13" t="s">
        <v>26</v>
      </c>
      <c r="C5534" s="13" t="s">
        <v>27</v>
      </c>
      <c r="D5534" s="13">
        <v>2004</v>
      </c>
      <c r="E5534" s="14">
        <f>data_filtered[[#This Row],[test_year]]-data_filtered[[#This Row],[model_year]]</f>
        <v>11</v>
      </c>
      <c r="F5534" s="13">
        <v>286</v>
      </c>
      <c r="G5534" s="13">
        <v>10</v>
      </c>
      <c r="H5534" s="13">
        <v>296</v>
      </c>
      <c r="I5534" s="13">
        <v>3.37837837837838E-2</v>
      </c>
    </row>
    <row r="5535" spans="1:9" x14ac:dyDescent="0.35">
      <c r="A5535" s="14">
        <v>2016</v>
      </c>
      <c r="B5535" s="14" t="s">
        <v>33</v>
      </c>
      <c r="C5535" s="14" t="s">
        <v>34</v>
      </c>
      <c r="D5535" s="14">
        <v>2013</v>
      </c>
      <c r="E5535" s="14">
        <f>data_filtered[[#This Row],[test_year]]-data_filtered[[#This Row],[model_year]]</f>
        <v>3</v>
      </c>
      <c r="F5535" s="14">
        <v>286</v>
      </c>
      <c r="G5535" s="14">
        <v>10</v>
      </c>
      <c r="H5535" s="14">
        <v>296</v>
      </c>
      <c r="I5535" s="14">
        <v>3.37837837837838E-2</v>
      </c>
    </row>
    <row r="5536" spans="1:9" x14ac:dyDescent="0.35">
      <c r="A5536" s="13">
        <v>2013</v>
      </c>
      <c r="B5536" s="13" t="s">
        <v>26</v>
      </c>
      <c r="C5536" s="13" t="s">
        <v>88</v>
      </c>
      <c r="D5536" s="13">
        <v>1998</v>
      </c>
      <c r="E5536" s="14">
        <f>data_filtered[[#This Row],[test_year]]-data_filtered[[#This Row],[model_year]]</f>
        <v>15</v>
      </c>
      <c r="F5536" s="13">
        <v>143</v>
      </c>
      <c r="G5536" s="13">
        <v>5</v>
      </c>
      <c r="H5536" s="13">
        <v>148</v>
      </c>
      <c r="I5536" s="13">
        <v>3.37837837837838E-2</v>
      </c>
    </row>
    <row r="5537" spans="1:9" x14ac:dyDescent="0.35">
      <c r="A5537" s="14">
        <v>2014</v>
      </c>
      <c r="B5537" s="14" t="s">
        <v>24</v>
      </c>
      <c r="C5537" s="14" t="s">
        <v>41</v>
      </c>
      <c r="D5537" s="14">
        <v>2010</v>
      </c>
      <c r="E5537" s="14">
        <f>data_filtered[[#This Row],[test_year]]-data_filtered[[#This Row],[model_year]]</f>
        <v>4</v>
      </c>
      <c r="F5537" s="14">
        <v>143</v>
      </c>
      <c r="G5537" s="14">
        <v>5</v>
      </c>
      <c r="H5537" s="14">
        <v>148</v>
      </c>
      <c r="I5537" s="14">
        <v>3.37837837837838E-2</v>
      </c>
    </row>
    <row r="5538" spans="1:9" x14ac:dyDescent="0.35">
      <c r="A5538" s="14">
        <v>2014</v>
      </c>
      <c r="B5538" s="14" t="s">
        <v>26</v>
      </c>
      <c r="C5538" s="14" t="s">
        <v>78</v>
      </c>
      <c r="D5538" s="14">
        <v>2003</v>
      </c>
      <c r="E5538" s="14">
        <f>data_filtered[[#This Row],[test_year]]-data_filtered[[#This Row],[model_year]]</f>
        <v>11</v>
      </c>
      <c r="F5538" s="14">
        <v>143</v>
      </c>
      <c r="G5538" s="14">
        <v>5</v>
      </c>
      <c r="H5538" s="14">
        <v>148</v>
      </c>
      <c r="I5538" s="14">
        <v>3.37837837837838E-2</v>
      </c>
    </row>
    <row r="5539" spans="1:9" x14ac:dyDescent="0.35">
      <c r="A5539" s="13">
        <v>2013</v>
      </c>
      <c r="B5539" s="13" t="s">
        <v>104</v>
      </c>
      <c r="C5539" s="13" t="s">
        <v>115</v>
      </c>
      <c r="D5539" s="13">
        <v>2007</v>
      </c>
      <c r="E5539" s="14">
        <f>data_filtered[[#This Row],[test_year]]-data_filtered[[#This Row],[model_year]]</f>
        <v>6</v>
      </c>
      <c r="F5539" s="13">
        <v>86</v>
      </c>
      <c r="G5539" s="13">
        <v>3</v>
      </c>
      <c r="H5539" s="13">
        <v>89</v>
      </c>
      <c r="I5539" s="13">
        <v>3.3707865168539297E-2</v>
      </c>
    </row>
    <row r="5540" spans="1:9" x14ac:dyDescent="0.35">
      <c r="A5540" s="14">
        <v>2014</v>
      </c>
      <c r="B5540" s="14" t="s">
        <v>52</v>
      </c>
      <c r="C5540" s="14" t="s">
        <v>53</v>
      </c>
      <c r="D5540" s="14">
        <v>2008</v>
      </c>
      <c r="E5540" s="14">
        <f>data_filtered[[#This Row],[test_year]]-data_filtered[[#This Row],[model_year]]</f>
        <v>6</v>
      </c>
      <c r="F5540" s="14">
        <v>86</v>
      </c>
      <c r="G5540" s="14">
        <v>3</v>
      </c>
      <c r="H5540" s="14">
        <v>89</v>
      </c>
      <c r="I5540" s="14">
        <v>3.3707865168539297E-2</v>
      </c>
    </row>
    <row r="5541" spans="1:9" x14ac:dyDescent="0.35">
      <c r="A5541" s="14">
        <v>2014</v>
      </c>
      <c r="B5541" s="14" t="s">
        <v>30</v>
      </c>
      <c r="C5541" s="14" t="s">
        <v>56</v>
      </c>
      <c r="D5541" s="14">
        <v>2013</v>
      </c>
      <c r="E5541" s="14">
        <f>data_filtered[[#This Row],[test_year]]-data_filtered[[#This Row],[model_year]]</f>
        <v>1</v>
      </c>
      <c r="F5541" s="14">
        <v>86</v>
      </c>
      <c r="G5541" s="14">
        <v>3</v>
      </c>
      <c r="H5541" s="14">
        <v>89</v>
      </c>
      <c r="I5541" s="14">
        <v>3.3707865168539297E-2</v>
      </c>
    </row>
    <row r="5542" spans="1:9" x14ac:dyDescent="0.35">
      <c r="A5542" s="13">
        <v>2015</v>
      </c>
      <c r="B5542" s="13" t="s">
        <v>128</v>
      </c>
      <c r="C5542" s="13" t="s">
        <v>129</v>
      </c>
      <c r="D5542" s="13">
        <v>2007</v>
      </c>
      <c r="E5542" s="14">
        <f>data_filtered[[#This Row],[test_year]]-data_filtered[[#This Row],[model_year]]</f>
        <v>8</v>
      </c>
      <c r="F5542" s="13">
        <v>86</v>
      </c>
      <c r="G5542" s="13">
        <v>3</v>
      </c>
      <c r="H5542" s="13">
        <v>89</v>
      </c>
      <c r="I5542" s="13">
        <v>3.3707865168539297E-2</v>
      </c>
    </row>
    <row r="5543" spans="1:9" x14ac:dyDescent="0.35">
      <c r="A5543" s="14">
        <v>2016</v>
      </c>
      <c r="B5543" s="14" t="s">
        <v>58</v>
      </c>
      <c r="C5543" s="14" t="s">
        <v>63</v>
      </c>
      <c r="D5543" s="14">
        <v>2008</v>
      </c>
      <c r="E5543" s="14">
        <f>data_filtered[[#This Row],[test_year]]-data_filtered[[#This Row],[model_year]]</f>
        <v>8</v>
      </c>
      <c r="F5543" s="14">
        <v>86</v>
      </c>
      <c r="G5543" s="14">
        <v>3</v>
      </c>
      <c r="H5543" s="14">
        <v>89</v>
      </c>
      <c r="I5543" s="14">
        <v>3.3707865168539297E-2</v>
      </c>
    </row>
    <row r="5544" spans="1:9" x14ac:dyDescent="0.35">
      <c r="A5544" s="13">
        <v>2017</v>
      </c>
      <c r="B5544" s="13" t="s">
        <v>24</v>
      </c>
      <c r="C5544" s="13" t="s">
        <v>65</v>
      </c>
      <c r="D5544" s="13">
        <v>2013</v>
      </c>
      <c r="E5544" s="14">
        <f>data_filtered[[#This Row],[test_year]]-data_filtered[[#This Row],[model_year]]</f>
        <v>4</v>
      </c>
      <c r="F5544" s="13">
        <v>86</v>
      </c>
      <c r="G5544" s="13">
        <v>3</v>
      </c>
      <c r="H5544" s="13">
        <v>89</v>
      </c>
      <c r="I5544" s="13">
        <v>3.3707865168539297E-2</v>
      </c>
    </row>
    <row r="5545" spans="1:9" x14ac:dyDescent="0.35">
      <c r="A5545" s="13">
        <v>2017</v>
      </c>
      <c r="B5545" s="13" t="s">
        <v>33</v>
      </c>
      <c r="C5545" s="13" t="s">
        <v>34</v>
      </c>
      <c r="D5545" s="13">
        <v>2015</v>
      </c>
      <c r="E5545" s="14">
        <f>data_filtered[[#This Row],[test_year]]-data_filtered[[#This Row],[model_year]]</f>
        <v>2</v>
      </c>
      <c r="F5545" s="13">
        <v>402</v>
      </c>
      <c r="G5545" s="13">
        <v>14</v>
      </c>
      <c r="H5545" s="13">
        <v>416</v>
      </c>
      <c r="I5545" s="13">
        <v>3.3653846153846097E-2</v>
      </c>
    </row>
    <row r="5546" spans="1:9" x14ac:dyDescent="0.35">
      <c r="A5546" s="14">
        <v>2013</v>
      </c>
      <c r="B5546" s="14" t="s">
        <v>67</v>
      </c>
      <c r="C5546" s="14" t="s">
        <v>68</v>
      </c>
      <c r="D5546" s="14">
        <v>2006</v>
      </c>
      <c r="E5546" s="14">
        <f>data_filtered[[#This Row],[test_year]]-data_filtered[[#This Row],[model_year]]</f>
        <v>7</v>
      </c>
      <c r="F5546" s="14">
        <v>115</v>
      </c>
      <c r="G5546" s="14">
        <v>4</v>
      </c>
      <c r="H5546" s="14">
        <v>119</v>
      </c>
      <c r="I5546" s="14">
        <v>3.3613445378151301E-2</v>
      </c>
    </row>
    <row r="5547" spans="1:9" x14ac:dyDescent="0.35">
      <c r="A5547" s="14">
        <v>2014</v>
      </c>
      <c r="B5547" s="14" t="s">
        <v>128</v>
      </c>
      <c r="C5547" s="14" t="s">
        <v>129</v>
      </c>
      <c r="D5547" s="14">
        <v>2012</v>
      </c>
      <c r="E5547" s="14">
        <f>data_filtered[[#This Row],[test_year]]-data_filtered[[#This Row],[model_year]]</f>
        <v>2</v>
      </c>
      <c r="F5547" s="14">
        <v>115</v>
      </c>
      <c r="G5547" s="14">
        <v>4</v>
      </c>
      <c r="H5547" s="14">
        <v>119</v>
      </c>
      <c r="I5547" s="14">
        <v>3.3613445378151301E-2</v>
      </c>
    </row>
    <row r="5548" spans="1:9" x14ac:dyDescent="0.35">
      <c r="A5548" s="13">
        <v>2015</v>
      </c>
      <c r="B5548" s="13" t="s">
        <v>24</v>
      </c>
      <c r="C5548" s="13" t="s">
        <v>65</v>
      </c>
      <c r="D5548" s="13">
        <v>2013</v>
      </c>
      <c r="E5548" s="14">
        <f>data_filtered[[#This Row],[test_year]]-data_filtered[[#This Row],[model_year]]</f>
        <v>2</v>
      </c>
      <c r="F5548" s="13">
        <v>115</v>
      </c>
      <c r="G5548" s="13">
        <v>4</v>
      </c>
      <c r="H5548" s="13">
        <v>119</v>
      </c>
      <c r="I5548" s="13">
        <v>3.3613445378151301E-2</v>
      </c>
    </row>
    <row r="5549" spans="1:9" x14ac:dyDescent="0.35">
      <c r="A5549" s="13">
        <v>2015</v>
      </c>
      <c r="B5549" s="13" t="s">
        <v>26</v>
      </c>
      <c r="C5549" s="13" t="s">
        <v>27</v>
      </c>
      <c r="D5549" s="13">
        <v>2006</v>
      </c>
      <c r="E5549" s="14">
        <f>data_filtered[[#This Row],[test_year]]-data_filtered[[#This Row],[model_year]]</f>
        <v>9</v>
      </c>
      <c r="F5549" s="13">
        <v>173</v>
      </c>
      <c r="G5549" s="13">
        <v>6</v>
      </c>
      <c r="H5549" s="13">
        <v>179</v>
      </c>
      <c r="I5549" s="13">
        <v>3.3519553072625698E-2</v>
      </c>
    </row>
    <row r="5550" spans="1:9" x14ac:dyDescent="0.35">
      <c r="A5550" s="14">
        <v>2017</v>
      </c>
      <c r="B5550" s="14" t="s">
        <v>33</v>
      </c>
      <c r="C5550" s="14" t="s">
        <v>34</v>
      </c>
      <c r="D5550" s="14">
        <v>2009</v>
      </c>
      <c r="E5550" s="14">
        <f>data_filtered[[#This Row],[test_year]]-data_filtered[[#This Row],[model_year]]</f>
        <v>8</v>
      </c>
      <c r="F5550" s="14">
        <v>173</v>
      </c>
      <c r="G5550" s="14">
        <v>6</v>
      </c>
      <c r="H5550" s="14">
        <v>179</v>
      </c>
      <c r="I5550" s="14">
        <v>3.3519553072625698E-2</v>
      </c>
    </row>
    <row r="5551" spans="1:9" x14ac:dyDescent="0.35">
      <c r="A5551" s="13">
        <v>2017</v>
      </c>
      <c r="B5551" s="13" t="s">
        <v>30</v>
      </c>
      <c r="C5551" s="13" t="s">
        <v>48</v>
      </c>
      <c r="D5551" s="13">
        <v>2008</v>
      </c>
      <c r="E5551" s="14">
        <f>data_filtered[[#This Row],[test_year]]-data_filtered[[#This Row],[model_year]]</f>
        <v>9</v>
      </c>
      <c r="F5551" s="13">
        <v>231</v>
      </c>
      <c r="G5551" s="13">
        <v>8</v>
      </c>
      <c r="H5551" s="13">
        <v>239</v>
      </c>
      <c r="I5551" s="13">
        <v>3.3472803347280297E-2</v>
      </c>
    </row>
    <row r="5552" spans="1:9" x14ac:dyDescent="0.35">
      <c r="A5552" s="14">
        <v>2016</v>
      </c>
      <c r="B5552" s="14" t="s">
        <v>30</v>
      </c>
      <c r="C5552" s="14" t="s">
        <v>31</v>
      </c>
      <c r="D5552" s="14">
        <v>2007</v>
      </c>
      <c r="E5552" s="14">
        <f>data_filtered[[#This Row],[test_year]]-data_filtered[[#This Row],[model_year]]</f>
        <v>9</v>
      </c>
      <c r="F5552" s="14">
        <v>289</v>
      </c>
      <c r="G5552" s="14">
        <v>10</v>
      </c>
      <c r="H5552" s="14">
        <v>299</v>
      </c>
      <c r="I5552" s="14">
        <v>3.3444816053511697E-2</v>
      </c>
    </row>
    <row r="5553" spans="1:9" x14ac:dyDescent="0.35">
      <c r="A5553" s="13">
        <v>2016</v>
      </c>
      <c r="B5553" s="13" t="s">
        <v>37</v>
      </c>
      <c r="C5553" s="13" t="s">
        <v>39</v>
      </c>
      <c r="D5553" s="13">
        <v>2007</v>
      </c>
      <c r="E5553" s="14">
        <f>data_filtered[[#This Row],[test_year]]-data_filtered[[#This Row],[model_year]]</f>
        <v>9</v>
      </c>
      <c r="F5553" s="13">
        <v>145</v>
      </c>
      <c r="G5553" s="13">
        <v>5</v>
      </c>
      <c r="H5553" s="13">
        <v>150</v>
      </c>
      <c r="I5553" s="13">
        <v>3.3333333333333298E-2</v>
      </c>
    </row>
    <row r="5554" spans="1:9" x14ac:dyDescent="0.35">
      <c r="A5554" s="14">
        <v>2017</v>
      </c>
      <c r="B5554" s="14" t="s">
        <v>67</v>
      </c>
      <c r="C5554" s="14" t="s">
        <v>68</v>
      </c>
      <c r="D5554" s="14">
        <v>2014</v>
      </c>
      <c r="E5554" s="14">
        <f>data_filtered[[#This Row],[test_year]]-data_filtered[[#This Row],[model_year]]</f>
        <v>3</v>
      </c>
      <c r="F5554" s="14">
        <v>145</v>
      </c>
      <c r="G5554" s="14">
        <v>5</v>
      </c>
      <c r="H5554" s="14">
        <v>150</v>
      </c>
      <c r="I5554" s="14">
        <v>3.3333333333333298E-2</v>
      </c>
    </row>
    <row r="5555" spans="1:9" x14ac:dyDescent="0.35">
      <c r="A5555" s="14">
        <v>2017</v>
      </c>
      <c r="B5555" s="14" t="s">
        <v>26</v>
      </c>
      <c r="C5555" s="14" t="s">
        <v>78</v>
      </c>
      <c r="D5555" s="14">
        <v>2004</v>
      </c>
      <c r="E5555" s="14">
        <f>data_filtered[[#This Row],[test_year]]-data_filtered[[#This Row],[model_year]]</f>
        <v>13</v>
      </c>
      <c r="F5555" s="14">
        <v>145</v>
      </c>
      <c r="G5555" s="14">
        <v>5</v>
      </c>
      <c r="H5555" s="14">
        <v>150</v>
      </c>
      <c r="I5555" s="14">
        <v>3.3333333333333298E-2</v>
      </c>
    </row>
    <row r="5556" spans="1:9" x14ac:dyDescent="0.35">
      <c r="A5556" s="13">
        <v>2017</v>
      </c>
      <c r="B5556" s="13" t="s">
        <v>26</v>
      </c>
      <c r="C5556" s="13" t="s">
        <v>78</v>
      </c>
      <c r="D5556" s="13">
        <v>2007</v>
      </c>
      <c r="E5556" s="14">
        <f>data_filtered[[#This Row],[test_year]]-data_filtered[[#This Row],[model_year]]</f>
        <v>10</v>
      </c>
      <c r="F5556" s="13">
        <v>145</v>
      </c>
      <c r="G5556" s="13">
        <v>5</v>
      </c>
      <c r="H5556" s="13">
        <v>150</v>
      </c>
      <c r="I5556" s="13">
        <v>3.3333333333333298E-2</v>
      </c>
    </row>
    <row r="5557" spans="1:9" x14ac:dyDescent="0.35">
      <c r="A5557" s="14">
        <v>2017</v>
      </c>
      <c r="B5557" s="14" t="s">
        <v>26</v>
      </c>
      <c r="C5557" s="14" t="s">
        <v>100</v>
      </c>
      <c r="D5557" s="14">
        <v>2007</v>
      </c>
      <c r="E5557" s="14">
        <f>data_filtered[[#This Row],[test_year]]-data_filtered[[#This Row],[model_year]]</f>
        <v>10</v>
      </c>
      <c r="F5557" s="14">
        <v>116</v>
      </c>
      <c r="G5557" s="14">
        <v>4</v>
      </c>
      <c r="H5557" s="14">
        <v>120</v>
      </c>
      <c r="I5557" s="14">
        <v>3.3333333333333298E-2</v>
      </c>
    </row>
    <row r="5558" spans="1:9" x14ac:dyDescent="0.35">
      <c r="A5558" s="13">
        <v>2015</v>
      </c>
      <c r="B5558" s="13" t="s">
        <v>52</v>
      </c>
      <c r="C5558" s="13" t="s">
        <v>82</v>
      </c>
      <c r="D5558" s="13">
        <v>2012</v>
      </c>
      <c r="E5558" s="14">
        <f>data_filtered[[#This Row],[test_year]]-data_filtered[[#This Row],[model_year]]</f>
        <v>3</v>
      </c>
      <c r="F5558" s="13">
        <v>87</v>
      </c>
      <c r="G5558" s="13">
        <v>3</v>
      </c>
      <c r="H5558" s="13">
        <v>90</v>
      </c>
      <c r="I5558" s="13">
        <v>3.3333333333333298E-2</v>
      </c>
    </row>
    <row r="5559" spans="1:9" x14ac:dyDescent="0.35">
      <c r="A5559" s="14">
        <v>2015</v>
      </c>
      <c r="B5559" s="14" t="s">
        <v>30</v>
      </c>
      <c r="C5559" s="14" t="s">
        <v>56</v>
      </c>
      <c r="D5559" s="14">
        <v>2013</v>
      </c>
      <c r="E5559" s="14">
        <f>data_filtered[[#This Row],[test_year]]-data_filtered[[#This Row],[model_year]]</f>
        <v>2</v>
      </c>
      <c r="F5559" s="14">
        <v>87</v>
      </c>
      <c r="G5559" s="14">
        <v>3</v>
      </c>
      <c r="H5559" s="14">
        <v>90</v>
      </c>
      <c r="I5559" s="14">
        <v>3.3333333333333298E-2</v>
      </c>
    </row>
    <row r="5560" spans="1:9" x14ac:dyDescent="0.35">
      <c r="A5560" s="13">
        <v>2016</v>
      </c>
      <c r="B5560" s="13" t="s">
        <v>30</v>
      </c>
      <c r="C5560" s="13" t="s">
        <v>85</v>
      </c>
      <c r="D5560" s="13">
        <v>2013</v>
      </c>
      <c r="E5560" s="14">
        <f>data_filtered[[#This Row],[test_year]]-data_filtered[[#This Row],[model_year]]</f>
        <v>3</v>
      </c>
      <c r="F5560" s="13">
        <v>87</v>
      </c>
      <c r="G5560" s="13">
        <v>3</v>
      </c>
      <c r="H5560" s="13">
        <v>90</v>
      </c>
      <c r="I5560" s="13">
        <v>3.3333333333333298E-2</v>
      </c>
    </row>
    <row r="5561" spans="1:9" x14ac:dyDescent="0.35">
      <c r="A5561" s="13">
        <v>2016</v>
      </c>
      <c r="B5561" s="13" t="s">
        <v>104</v>
      </c>
      <c r="C5561" s="13" t="s">
        <v>115</v>
      </c>
      <c r="D5561" s="13">
        <v>2005</v>
      </c>
      <c r="E5561" s="14">
        <f>data_filtered[[#This Row],[test_year]]-data_filtered[[#This Row],[model_year]]</f>
        <v>11</v>
      </c>
      <c r="F5561" s="13">
        <v>87</v>
      </c>
      <c r="G5561" s="13">
        <v>3</v>
      </c>
      <c r="H5561" s="13">
        <v>90</v>
      </c>
      <c r="I5561" s="13">
        <v>3.3333333333333298E-2</v>
      </c>
    </row>
    <row r="5562" spans="1:9" x14ac:dyDescent="0.35">
      <c r="A5562" s="14">
        <v>2017</v>
      </c>
      <c r="B5562" s="14" t="s">
        <v>24</v>
      </c>
      <c r="C5562" s="14" t="s">
        <v>65</v>
      </c>
      <c r="D5562" s="14">
        <v>2014</v>
      </c>
      <c r="E5562" s="14">
        <f>data_filtered[[#This Row],[test_year]]-data_filtered[[#This Row],[model_year]]</f>
        <v>3</v>
      </c>
      <c r="F5562" s="14">
        <v>87</v>
      </c>
      <c r="G5562" s="14">
        <v>3</v>
      </c>
      <c r="H5562" s="14">
        <v>90</v>
      </c>
      <c r="I5562" s="14">
        <v>3.3333333333333298E-2</v>
      </c>
    </row>
    <row r="5563" spans="1:9" x14ac:dyDescent="0.35">
      <c r="A5563" s="13">
        <v>2014</v>
      </c>
      <c r="B5563" s="13" t="s">
        <v>42</v>
      </c>
      <c r="C5563" s="13" t="s">
        <v>263</v>
      </c>
      <c r="D5563" s="13">
        <v>2007</v>
      </c>
      <c r="E5563" s="14">
        <f>data_filtered[[#This Row],[test_year]]-data_filtered[[#This Row],[model_year]]</f>
        <v>7</v>
      </c>
      <c r="F5563" s="13">
        <v>58</v>
      </c>
      <c r="G5563" s="13">
        <v>2</v>
      </c>
      <c r="H5563" s="13">
        <v>60</v>
      </c>
      <c r="I5563" s="13">
        <v>3.3333333333333298E-2</v>
      </c>
    </row>
    <row r="5564" spans="1:9" x14ac:dyDescent="0.35">
      <c r="A5564" s="14">
        <v>2014</v>
      </c>
      <c r="B5564" s="14" t="s">
        <v>33</v>
      </c>
      <c r="C5564" s="14" t="s">
        <v>86</v>
      </c>
      <c r="D5564" s="14">
        <v>2009</v>
      </c>
      <c r="E5564" s="14">
        <f>data_filtered[[#This Row],[test_year]]-data_filtered[[#This Row],[model_year]]</f>
        <v>5</v>
      </c>
      <c r="F5564" s="14">
        <v>58</v>
      </c>
      <c r="G5564" s="14">
        <v>2</v>
      </c>
      <c r="H5564" s="14">
        <v>60</v>
      </c>
      <c r="I5564" s="14">
        <v>3.3333333333333298E-2</v>
      </c>
    </row>
    <row r="5565" spans="1:9" x14ac:dyDescent="0.35">
      <c r="A5565" s="14">
        <v>2014</v>
      </c>
      <c r="B5565" s="14" t="s">
        <v>26</v>
      </c>
      <c r="C5565" s="14" t="s">
        <v>201</v>
      </c>
      <c r="D5565" s="14">
        <v>1999</v>
      </c>
      <c r="E5565" s="14">
        <f>data_filtered[[#This Row],[test_year]]-data_filtered[[#This Row],[model_year]]</f>
        <v>15</v>
      </c>
      <c r="F5565" s="14">
        <v>58</v>
      </c>
      <c r="G5565" s="14">
        <v>2</v>
      </c>
      <c r="H5565" s="14">
        <v>60</v>
      </c>
      <c r="I5565" s="14">
        <v>3.3333333333333298E-2</v>
      </c>
    </row>
    <row r="5566" spans="1:9" x14ac:dyDescent="0.35">
      <c r="A5566" s="14">
        <v>2015</v>
      </c>
      <c r="B5566" s="14" t="s">
        <v>180</v>
      </c>
      <c r="C5566" s="14" t="s">
        <v>181</v>
      </c>
      <c r="D5566" s="14">
        <v>2004</v>
      </c>
      <c r="E5566" s="14">
        <f>data_filtered[[#This Row],[test_year]]-data_filtered[[#This Row],[model_year]]</f>
        <v>11</v>
      </c>
      <c r="F5566" s="14">
        <v>58</v>
      </c>
      <c r="G5566" s="14">
        <v>2</v>
      </c>
      <c r="H5566" s="14">
        <v>60</v>
      </c>
      <c r="I5566" s="14">
        <v>3.3333333333333298E-2</v>
      </c>
    </row>
    <row r="5567" spans="1:9" x14ac:dyDescent="0.35">
      <c r="A5567" s="13">
        <v>2015</v>
      </c>
      <c r="B5567" s="13" t="s">
        <v>24</v>
      </c>
      <c r="C5567" s="13" t="s">
        <v>268</v>
      </c>
      <c r="D5567" s="13">
        <v>2008</v>
      </c>
      <c r="E5567" s="14">
        <f>data_filtered[[#This Row],[test_year]]-data_filtered[[#This Row],[model_year]]</f>
        <v>7</v>
      </c>
      <c r="F5567" s="13">
        <v>58</v>
      </c>
      <c r="G5567" s="13">
        <v>2</v>
      </c>
      <c r="H5567" s="13">
        <v>60</v>
      </c>
      <c r="I5567" s="13">
        <v>3.3333333333333298E-2</v>
      </c>
    </row>
    <row r="5568" spans="1:9" x14ac:dyDescent="0.35">
      <c r="A5568" s="13">
        <v>2016</v>
      </c>
      <c r="B5568" s="13" t="s">
        <v>30</v>
      </c>
      <c r="C5568" s="13" t="s">
        <v>204</v>
      </c>
      <c r="D5568" s="13">
        <v>2002</v>
      </c>
      <c r="E5568" s="14">
        <f>data_filtered[[#This Row],[test_year]]-data_filtered[[#This Row],[model_year]]</f>
        <v>14</v>
      </c>
      <c r="F5568" s="13">
        <v>58</v>
      </c>
      <c r="G5568" s="13">
        <v>2</v>
      </c>
      <c r="H5568" s="13">
        <v>60</v>
      </c>
      <c r="I5568" s="13">
        <v>3.3333333333333298E-2</v>
      </c>
    </row>
    <row r="5569" spans="1:9" x14ac:dyDescent="0.35">
      <c r="A5569" s="14">
        <v>2016</v>
      </c>
      <c r="B5569" s="14" t="s">
        <v>33</v>
      </c>
      <c r="C5569" s="14" t="s">
        <v>216</v>
      </c>
      <c r="D5569" s="14">
        <v>2006</v>
      </c>
      <c r="E5569" s="14">
        <f>data_filtered[[#This Row],[test_year]]-data_filtered[[#This Row],[model_year]]</f>
        <v>10</v>
      </c>
      <c r="F5569" s="14">
        <v>58</v>
      </c>
      <c r="G5569" s="14">
        <v>2</v>
      </c>
      <c r="H5569" s="14">
        <v>60</v>
      </c>
      <c r="I5569" s="14">
        <v>3.3333333333333298E-2</v>
      </c>
    </row>
    <row r="5570" spans="1:9" x14ac:dyDescent="0.35">
      <c r="A5570" s="14">
        <v>2017</v>
      </c>
      <c r="B5570" s="14" t="s">
        <v>52</v>
      </c>
      <c r="C5570" s="14" t="s">
        <v>53</v>
      </c>
      <c r="D5570" s="14">
        <v>2010</v>
      </c>
      <c r="E5570" s="14">
        <f>data_filtered[[#This Row],[test_year]]-data_filtered[[#This Row],[model_year]]</f>
        <v>7</v>
      </c>
      <c r="F5570" s="14">
        <v>58</v>
      </c>
      <c r="G5570" s="14">
        <v>2</v>
      </c>
      <c r="H5570" s="14">
        <v>60</v>
      </c>
      <c r="I5570" s="14">
        <v>3.3333333333333298E-2</v>
      </c>
    </row>
    <row r="5571" spans="1:9" x14ac:dyDescent="0.35">
      <c r="A5571" s="14">
        <v>2017</v>
      </c>
      <c r="B5571" s="14" t="s">
        <v>30</v>
      </c>
      <c r="C5571" s="14" t="s">
        <v>85</v>
      </c>
      <c r="D5571" s="14">
        <v>2013</v>
      </c>
      <c r="E5571" s="14">
        <f>data_filtered[[#This Row],[test_year]]-data_filtered[[#This Row],[model_year]]</f>
        <v>4</v>
      </c>
      <c r="F5571" s="14">
        <v>58</v>
      </c>
      <c r="G5571" s="14">
        <v>2</v>
      </c>
      <c r="H5571" s="14">
        <v>60</v>
      </c>
      <c r="I5571" s="14">
        <v>3.3333333333333298E-2</v>
      </c>
    </row>
    <row r="5572" spans="1:9" x14ac:dyDescent="0.35">
      <c r="A5572" s="14">
        <v>2017</v>
      </c>
      <c r="B5572" s="14" t="s">
        <v>42</v>
      </c>
      <c r="C5572" s="14" t="s">
        <v>182</v>
      </c>
      <c r="D5572" s="14">
        <v>2008</v>
      </c>
      <c r="E5572" s="14">
        <f>data_filtered[[#This Row],[test_year]]-data_filtered[[#This Row],[model_year]]</f>
        <v>9</v>
      </c>
      <c r="F5572" s="14">
        <v>58</v>
      </c>
      <c r="G5572" s="14">
        <v>2</v>
      </c>
      <c r="H5572" s="14">
        <v>60</v>
      </c>
      <c r="I5572" s="14">
        <v>3.3333333333333298E-2</v>
      </c>
    </row>
    <row r="5573" spans="1:9" x14ac:dyDescent="0.35">
      <c r="A5573" s="13">
        <v>2017</v>
      </c>
      <c r="B5573" s="13" t="s">
        <v>33</v>
      </c>
      <c r="C5573" s="13" t="s">
        <v>203</v>
      </c>
      <c r="D5573" s="13">
        <v>2012</v>
      </c>
      <c r="E5573" s="14">
        <f>data_filtered[[#This Row],[test_year]]-data_filtered[[#This Row],[model_year]]</f>
        <v>5</v>
      </c>
      <c r="F5573" s="13">
        <v>58</v>
      </c>
      <c r="G5573" s="13">
        <v>2</v>
      </c>
      <c r="H5573" s="13">
        <v>60</v>
      </c>
      <c r="I5573" s="13">
        <v>3.3333333333333298E-2</v>
      </c>
    </row>
    <row r="5574" spans="1:9" x14ac:dyDescent="0.35">
      <c r="A5574" s="13">
        <v>2014</v>
      </c>
      <c r="B5574" s="13" t="s">
        <v>30</v>
      </c>
      <c r="C5574" s="13" t="s">
        <v>31</v>
      </c>
      <c r="D5574" s="13">
        <v>2011</v>
      </c>
      <c r="E5574" s="14">
        <f>data_filtered[[#This Row],[test_year]]-data_filtered[[#This Row],[model_year]]</f>
        <v>3</v>
      </c>
      <c r="F5574" s="13">
        <v>117</v>
      </c>
      <c r="G5574" s="13">
        <v>4</v>
      </c>
      <c r="H5574" s="13">
        <v>121</v>
      </c>
      <c r="I5574" s="13">
        <v>3.3057851239669402E-2</v>
      </c>
    </row>
    <row r="5575" spans="1:9" x14ac:dyDescent="0.35">
      <c r="A5575" s="13">
        <v>2016</v>
      </c>
      <c r="B5575" s="13" t="s">
        <v>52</v>
      </c>
      <c r="C5575" s="13" t="s">
        <v>62</v>
      </c>
      <c r="D5575" s="13">
        <v>2015</v>
      </c>
      <c r="E5575" s="14">
        <f>data_filtered[[#This Row],[test_year]]-data_filtered[[#This Row],[model_year]]</f>
        <v>1</v>
      </c>
      <c r="F5575" s="13">
        <v>176</v>
      </c>
      <c r="G5575" s="13">
        <v>6</v>
      </c>
      <c r="H5575" s="13">
        <v>182</v>
      </c>
      <c r="I5575" s="13">
        <v>3.2967032967033003E-2</v>
      </c>
    </row>
    <row r="5576" spans="1:9" x14ac:dyDescent="0.35">
      <c r="A5576" s="14">
        <v>2014</v>
      </c>
      <c r="B5576" s="14" t="s">
        <v>37</v>
      </c>
      <c r="C5576" s="14" t="s">
        <v>38</v>
      </c>
      <c r="D5576" s="14">
        <v>2007</v>
      </c>
      <c r="E5576" s="14">
        <f>data_filtered[[#This Row],[test_year]]-data_filtered[[#This Row],[model_year]]</f>
        <v>7</v>
      </c>
      <c r="F5576" s="14">
        <v>88</v>
      </c>
      <c r="G5576" s="14">
        <v>3</v>
      </c>
      <c r="H5576" s="14">
        <v>91</v>
      </c>
      <c r="I5576" s="14">
        <v>3.2967032967033003E-2</v>
      </c>
    </row>
    <row r="5577" spans="1:9" x14ac:dyDescent="0.35">
      <c r="A5577" s="13">
        <v>2016</v>
      </c>
      <c r="B5577" s="13" t="s">
        <v>30</v>
      </c>
      <c r="C5577" s="13" t="s">
        <v>172</v>
      </c>
      <c r="D5577" s="13">
        <v>2014</v>
      </c>
      <c r="E5577" s="14">
        <f>data_filtered[[#This Row],[test_year]]-data_filtered[[#This Row],[model_year]]</f>
        <v>2</v>
      </c>
      <c r="F5577" s="13">
        <v>88</v>
      </c>
      <c r="G5577" s="13">
        <v>3</v>
      </c>
      <c r="H5577" s="13">
        <v>91</v>
      </c>
      <c r="I5577" s="13">
        <v>3.2967032967033003E-2</v>
      </c>
    </row>
    <row r="5578" spans="1:9" x14ac:dyDescent="0.35">
      <c r="A5578" s="13">
        <v>2017</v>
      </c>
      <c r="B5578" s="13" t="s">
        <v>42</v>
      </c>
      <c r="C5578" s="13" t="s">
        <v>66</v>
      </c>
      <c r="D5578" s="13">
        <v>2014</v>
      </c>
      <c r="E5578" s="14">
        <f>data_filtered[[#This Row],[test_year]]-data_filtered[[#This Row],[model_year]]</f>
        <v>3</v>
      </c>
      <c r="F5578" s="13">
        <v>88</v>
      </c>
      <c r="G5578" s="13">
        <v>3</v>
      </c>
      <c r="H5578" s="13">
        <v>91</v>
      </c>
      <c r="I5578" s="13">
        <v>3.2967032967033003E-2</v>
      </c>
    </row>
    <row r="5579" spans="1:9" x14ac:dyDescent="0.35">
      <c r="A5579" s="14">
        <v>2017</v>
      </c>
      <c r="B5579" s="14" t="s">
        <v>24</v>
      </c>
      <c r="C5579" s="14" t="s">
        <v>29</v>
      </c>
      <c r="D5579" s="14">
        <v>2017</v>
      </c>
      <c r="E5579" s="14">
        <f>data_filtered[[#This Row],[test_year]]-data_filtered[[#This Row],[model_year]]</f>
        <v>0</v>
      </c>
      <c r="F5579" s="14">
        <v>147</v>
      </c>
      <c r="G5579" s="14">
        <v>5</v>
      </c>
      <c r="H5579" s="14">
        <v>152</v>
      </c>
      <c r="I5579" s="14">
        <v>3.2894736842105303E-2</v>
      </c>
    </row>
    <row r="5580" spans="1:9" x14ac:dyDescent="0.35">
      <c r="A5580" s="13">
        <v>2014</v>
      </c>
      <c r="B5580" s="13" t="s">
        <v>24</v>
      </c>
      <c r="C5580" s="13" t="s">
        <v>41</v>
      </c>
      <c r="D5580" s="13">
        <v>2011</v>
      </c>
      <c r="E5580" s="14">
        <f>data_filtered[[#This Row],[test_year]]-data_filtered[[#This Row],[model_year]]</f>
        <v>3</v>
      </c>
      <c r="F5580" s="13">
        <v>118</v>
      </c>
      <c r="G5580" s="13">
        <v>4</v>
      </c>
      <c r="H5580" s="13">
        <v>122</v>
      </c>
      <c r="I5580" s="13">
        <v>3.2786885245901599E-2</v>
      </c>
    </row>
    <row r="5581" spans="1:9" x14ac:dyDescent="0.35">
      <c r="A5581" s="13">
        <v>2014</v>
      </c>
      <c r="B5581" s="13" t="s">
        <v>30</v>
      </c>
      <c r="C5581" s="13" t="s">
        <v>126</v>
      </c>
      <c r="D5581" s="13">
        <v>2013</v>
      </c>
      <c r="E5581" s="14">
        <f>data_filtered[[#This Row],[test_year]]-data_filtered[[#This Row],[model_year]]</f>
        <v>1</v>
      </c>
      <c r="F5581" s="13">
        <v>118</v>
      </c>
      <c r="G5581" s="13">
        <v>4</v>
      </c>
      <c r="H5581" s="13">
        <v>122</v>
      </c>
      <c r="I5581" s="13">
        <v>3.2786885245901599E-2</v>
      </c>
    </row>
    <row r="5582" spans="1:9" x14ac:dyDescent="0.35">
      <c r="A5582" s="14">
        <v>2015</v>
      </c>
      <c r="B5582" s="14" t="s">
        <v>67</v>
      </c>
      <c r="C5582" s="14" t="s">
        <v>68</v>
      </c>
      <c r="D5582" s="14">
        <v>2014</v>
      </c>
      <c r="E5582" s="14">
        <f>data_filtered[[#This Row],[test_year]]-data_filtered[[#This Row],[model_year]]</f>
        <v>1</v>
      </c>
      <c r="F5582" s="14">
        <v>118</v>
      </c>
      <c r="G5582" s="14">
        <v>4</v>
      </c>
      <c r="H5582" s="14">
        <v>122</v>
      </c>
      <c r="I5582" s="14">
        <v>3.2786885245901599E-2</v>
      </c>
    </row>
    <row r="5583" spans="1:9" x14ac:dyDescent="0.35">
      <c r="A5583" s="14">
        <v>2014</v>
      </c>
      <c r="B5583" s="14" t="s">
        <v>30</v>
      </c>
      <c r="C5583" s="14" t="s">
        <v>322</v>
      </c>
      <c r="D5583" s="14">
        <v>2006</v>
      </c>
      <c r="E5583" s="14">
        <f>data_filtered[[#This Row],[test_year]]-data_filtered[[#This Row],[model_year]]</f>
        <v>8</v>
      </c>
      <c r="F5583" s="14">
        <v>59</v>
      </c>
      <c r="G5583" s="14">
        <v>2</v>
      </c>
      <c r="H5583" s="14">
        <v>61</v>
      </c>
      <c r="I5583" s="14">
        <v>3.2786885245901599E-2</v>
      </c>
    </row>
    <row r="5584" spans="1:9" x14ac:dyDescent="0.35">
      <c r="A5584" s="13">
        <v>2014</v>
      </c>
      <c r="B5584" s="13" t="s">
        <v>325</v>
      </c>
      <c r="C5584" s="13" t="s">
        <v>326</v>
      </c>
      <c r="D5584" s="13">
        <v>2008</v>
      </c>
      <c r="E5584" s="14">
        <f>data_filtered[[#This Row],[test_year]]-data_filtered[[#This Row],[model_year]]</f>
        <v>6</v>
      </c>
      <c r="F5584" s="13">
        <v>59</v>
      </c>
      <c r="G5584" s="13">
        <v>2</v>
      </c>
      <c r="H5584" s="13">
        <v>61</v>
      </c>
      <c r="I5584" s="13">
        <v>3.2786885245901599E-2</v>
      </c>
    </row>
    <row r="5585" spans="1:9" x14ac:dyDescent="0.35">
      <c r="A5585" s="14">
        <v>2014</v>
      </c>
      <c r="B5585" s="14" t="s">
        <v>33</v>
      </c>
      <c r="C5585" s="14" t="s">
        <v>316</v>
      </c>
      <c r="D5585" s="14">
        <v>2009</v>
      </c>
      <c r="E5585" s="14">
        <f>data_filtered[[#This Row],[test_year]]-data_filtered[[#This Row],[model_year]]</f>
        <v>5</v>
      </c>
      <c r="F5585" s="14">
        <v>59</v>
      </c>
      <c r="G5585" s="14">
        <v>2</v>
      </c>
      <c r="H5585" s="14">
        <v>61</v>
      </c>
      <c r="I5585" s="14">
        <v>3.2786885245901599E-2</v>
      </c>
    </row>
    <row r="5586" spans="1:9" x14ac:dyDescent="0.35">
      <c r="A5586" s="14">
        <v>2014</v>
      </c>
      <c r="B5586" s="14" t="s">
        <v>128</v>
      </c>
      <c r="C5586" s="14" t="s">
        <v>129</v>
      </c>
      <c r="D5586" s="14">
        <v>2007</v>
      </c>
      <c r="E5586" s="14">
        <f>data_filtered[[#This Row],[test_year]]-data_filtered[[#This Row],[model_year]]</f>
        <v>7</v>
      </c>
      <c r="F5586" s="14">
        <v>59</v>
      </c>
      <c r="G5586" s="14">
        <v>2</v>
      </c>
      <c r="H5586" s="14">
        <v>61</v>
      </c>
      <c r="I5586" s="14">
        <v>3.2786885245901599E-2</v>
      </c>
    </row>
    <row r="5587" spans="1:9" x14ac:dyDescent="0.35">
      <c r="A5587" s="14">
        <v>2015</v>
      </c>
      <c r="B5587" s="14" t="s">
        <v>104</v>
      </c>
      <c r="C5587" s="14" t="s">
        <v>105</v>
      </c>
      <c r="D5587" s="14">
        <v>2007</v>
      </c>
      <c r="E5587" s="14">
        <f>data_filtered[[#This Row],[test_year]]-data_filtered[[#This Row],[model_year]]</f>
        <v>8</v>
      </c>
      <c r="F5587" s="14">
        <v>59</v>
      </c>
      <c r="G5587" s="14">
        <v>2</v>
      </c>
      <c r="H5587" s="14">
        <v>61</v>
      </c>
      <c r="I5587" s="14">
        <v>3.2786885245901599E-2</v>
      </c>
    </row>
    <row r="5588" spans="1:9" x14ac:dyDescent="0.35">
      <c r="A5588" s="13">
        <v>2016</v>
      </c>
      <c r="B5588" s="13" t="s">
        <v>118</v>
      </c>
      <c r="C5588" s="13" t="s">
        <v>321</v>
      </c>
      <c r="D5588" s="13">
        <v>2011</v>
      </c>
      <c r="E5588" s="14">
        <f>data_filtered[[#This Row],[test_year]]-data_filtered[[#This Row],[model_year]]</f>
        <v>5</v>
      </c>
      <c r="F5588" s="13">
        <v>59</v>
      </c>
      <c r="G5588" s="13">
        <v>2</v>
      </c>
      <c r="H5588" s="13">
        <v>61</v>
      </c>
      <c r="I5588" s="13">
        <v>3.2786885245901599E-2</v>
      </c>
    </row>
    <row r="5589" spans="1:9" x14ac:dyDescent="0.35">
      <c r="A5589" s="13">
        <v>2016</v>
      </c>
      <c r="B5589" s="13" t="s">
        <v>30</v>
      </c>
      <c r="C5589" s="13" t="s">
        <v>141</v>
      </c>
      <c r="D5589" s="13">
        <v>2006</v>
      </c>
      <c r="E5589" s="14">
        <f>data_filtered[[#This Row],[test_year]]-data_filtered[[#This Row],[model_year]]</f>
        <v>10</v>
      </c>
      <c r="F5589" s="13">
        <v>59</v>
      </c>
      <c r="G5589" s="13">
        <v>2</v>
      </c>
      <c r="H5589" s="13">
        <v>61</v>
      </c>
      <c r="I5589" s="13">
        <v>3.2786885245901599E-2</v>
      </c>
    </row>
    <row r="5590" spans="1:9" x14ac:dyDescent="0.35">
      <c r="A5590" s="13">
        <v>2016</v>
      </c>
      <c r="B5590" s="13" t="s">
        <v>241</v>
      </c>
      <c r="C5590" s="13" t="s">
        <v>242</v>
      </c>
      <c r="D5590" s="13">
        <v>2006</v>
      </c>
      <c r="E5590" s="14">
        <f>data_filtered[[#This Row],[test_year]]-data_filtered[[#This Row],[model_year]]</f>
        <v>10</v>
      </c>
      <c r="F5590" s="13">
        <v>59</v>
      </c>
      <c r="G5590" s="13">
        <v>2</v>
      </c>
      <c r="H5590" s="13">
        <v>61</v>
      </c>
      <c r="I5590" s="13">
        <v>3.2786885245901599E-2</v>
      </c>
    </row>
    <row r="5591" spans="1:9" x14ac:dyDescent="0.35">
      <c r="A5591" s="14">
        <v>2016</v>
      </c>
      <c r="B5591" s="14" t="s">
        <v>33</v>
      </c>
      <c r="C5591" s="14" t="s">
        <v>109</v>
      </c>
      <c r="D5591" s="14">
        <v>2012</v>
      </c>
      <c r="E5591" s="14">
        <f>data_filtered[[#This Row],[test_year]]-data_filtered[[#This Row],[model_year]]</f>
        <v>4</v>
      </c>
      <c r="F5591" s="14">
        <v>59</v>
      </c>
      <c r="G5591" s="14">
        <v>2</v>
      </c>
      <c r="H5591" s="14">
        <v>61</v>
      </c>
      <c r="I5591" s="14">
        <v>3.2786885245901599E-2</v>
      </c>
    </row>
    <row r="5592" spans="1:9" x14ac:dyDescent="0.35">
      <c r="A5592" s="13">
        <v>2016</v>
      </c>
      <c r="B5592" s="13" t="s">
        <v>33</v>
      </c>
      <c r="C5592" s="13" t="s">
        <v>86</v>
      </c>
      <c r="D5592" s="13">
        <v>2010</v>
      </c>
      <c r="E5592" s="14">
        <f>data_filtered[[#This Row],[test_year]]-data_filtered[[#This Row],[model_year]]</f>
        <v>6</v>
      </c>
      <c r="F5592" s="13">
        <v>59</v>
      </c>
      <c r="G5592" s="13">
        <v>2</v>
      </c>
      <c r="H5592" s="13">
        <v>61</v>
      </c>
      <c r="I5592" s="13">
        <v>3.2786885245901599E-2</v>
      </c>
    </row>
    <row r="5593" spans="1:9" x14ac:dyDescent="0.35">
      <c r="A5593" s="14">
        <v>2016</v>
      </c>
      <c r="B5593" s="14" t="s">
        <v>26</v>
      </c>
      <c r="C5593" s="14" t="s">
        <v>88</v>
      </c>
      <c r="D5593" s="14">
        <v>1996</v>
      </c>
      <c r="E5593" s="14">
        <f>data_filtered[[#This Row],[test_year]]-data_filtered[[#This Row],[model_year]]</f>
        <v>20</v>
      </c>
      <c r="F5593" s="14">
        <v>59</v>
      </c>
      <c r="G5593" s="14">
        <v>2</v>
      </c>
      <c r="H5593" s="14">
        <v>61</v>
      </c>
      <c r="I5593" s="14">
        <v>3.2786885245901599E-2</v>
      </c>
    </row>
    <row r="5594" spans="1:9" x14ac:dyDescent="0.35">
      <c r="A5594" s="13">
        <v>2016</v>
      </c>
      <c r="B5594" s="13" t="s">
        <v>26</v>
      </c>
      <c r="C5594" s="13" t="s">
        <v>237</v>
      </c>
      <c r="D5594" s="13">
        <v>2004</v>
      </c>
      <c r="E5594" s="14">
        <f>data_filtered[[#This Row],[test_year]]-data_filtered[[#This Row],[model_year]]</f>
        <v>12</v>
      </c>
      <c r="F5594" s="13">
        <v>59</v>
      </c>
      <c r="G5594" s="13">
        <v>2</v>
      </c>
      <c r="H5594" s="13">
        <v>61</v>
      </c>
      <c r="I5594" s="13">
        <v>3.2786885245901599E-2</v>
      </c>
    </row>
    <row r="5595" spans="1:9" x14ac:dyDescent="0.35">
      <c r="A5595" s="13">
        <v>2017</v>
      </c>
      <c r="B5595" s="13" t="s">
        <v>24</v>
      </c>
      <c r="C5595" s="13" t="s">
        <v>246</v>
      </c>
      <c r="D5595" s="13">
        <v>2007</v>
      </c>
      <c r="E5595" s="14">
        <f>data_filtered[[#This Row],[test_year]]-data_filtered[[#This Row],[model_year]]</f>
        <v>10</v>
      </c>
      <c r="F5595" s="13">
        <v>59</v>
      </c>
      <c r="G5595" s="13">
        <v>2</v>
      </c>
      <c r="H5595" s="13">
        <v>61</v>
      </c>
      <c r="I5595" s="13">
        <v>3.2786885245901599E-2</v>
      </c>
    </row>
    <row r="5596" spans="1:9" x14ac:dyDescent="0.35">
      <c r="A5596" s="14">
        <v>2017</v>
      </c>
      <c r="B5596" s="14" t="s">
        <v>24</v>
      </c>
      <c r="C5596" s="14" t="s">
        <v>246</v>
      </c>
      <c r="D5596" s="14">
        <v>2008</v>
      </c>
      <c r="E5596" s="14">
        <f>data_filtered[[#This Row],[test_year]]-data_filtered[[#This Row],[model_year]]</f>
        <v>9</v>
      </c>
      <c r="F5596" s="14">
        <v>59</v>
      </c>
      <c r="G5596" s="14">
        <v>2</v>
      </c>
      <c r="H5596" s="14">
        <v>61</v>
      </c>
      <c r="I5596" s="14">
        <v>3.2786885245901599E-2</v>
      </c>
    </row>
    <row r="5597" spans="1:9" x14ac:dyDescent="0.35">
      <c r="A5597" s="13">
        <v>2017</v>
      </c>
      <c r="B5597" s="13" t="s">
        <v>104</v>
      </c>
      <c r="C5597" s="13" t="s">
        <v>115</v>
      </c>
      <c r="D5597" s="13">
        <v>2014</v>
      </c>
      <c r="E5597" s="14">
        <f>data_filtered[[#This Row],[test_year]]-data_filtered[[#This Row],[model_year]]</f>
        <v>3</v>
      </c>
      <c r="F5597" s="13">
        <v>59</v>
      </c>
      <c r="G5597" s="13">
        <v>2</v>
      </c>
      <c r="H5597" s="13">
        <v>61</v>
      </c>
      <c r="I5597" s="13">
        <v>3.2786885245901599E-2</v>
      </c>
    </row>
    <row r="5598" spans="1:9" x14ac:dyDescent="0.35">
      <c r="A5598" s="13">
        <v>2017</v>
      </c>
      <c r="B5598" s="13" t="s">
        <v>128</v>
      </c>
      <c r="C5598" s="13" t="s">
        <v>173</v>
      </c>
      <c r="D5598" s="13">
        <v>2013</v>
      </c>
      <c r="E5598" s="14">
        <f>data_filtered[[#This Row],[test_year]]-data_filtered[[#This Row],[model_year]]</f>
        <v>4</v>
      </c>
      <c r="F5598" s="13">
        <v>59</v>
      </c>
      <c r="G5598" s="13">
        <v>2</v>
      </c>
      <c r="H5598" s="13">
        <v>61</v>
      </c>
      <c r="I5598" s="13">
        <v>3.2786885245901599E-2</v>
      </c>
    </row>
    <row r="5599" spans="1:9" x14ac:dyDescent="0.35">
      <c r="A5599" s="14">
        <v>2016</v>
      </c>
      <c r="B5599" s="14" t="s">
        <v>30</v>
      </c>
      <c r="C5599" s="14" t="s">
        <v>36</v>
      </c>
      <c r="D5599" s="14">
        <v>2006</v>
      </c>
      <c r="E5599" s="14">
        <f>data_filtered[[#This Row],[test_year]]-data_filtered[[#This Row],[model_year]]</f>
        <v>10</v>
      </c>
      <c r="F5599" s="14">
        <v>267</v>
      </c>
      <c r="G5599" s="14">
        <v>9</v>
      </c>
      <c r="H5599" s="14">
        <v>276</v>
      </c>
      <c r="I5599" s="14">
        <v>3.2608695652173898E-2</v>
      </c>
    </row>
    <row r="5600" spans="1:9" x14ac:dyDescent="0.35">
      <c r="A5600" s="14">
        <v>2015</v>
      </c>
      <c r="B5600" s="14" t="s">
        <v>42</v>
      </c>
      <c r="C5600" s="14" t="s">
        <v>96</v>
      </c>
      <c r="D5600" s="14">
        <v>2011</v>
      </c>
      <c r="E5600" s="14">
        <f>data_filtered[[#This Row],[test_year]]-data_filtered[[#This Row],[model_year]]</f>
        <v>4</v>
      </c>
      <c r="F5600" s="14">
        <v>89</v>
      </c>
      <c r="G5600" s="14">
        <v>3</v>
      </c>
      <c r="H5600" s="14">
        <v>92</v>
      </c>
      <c r="I5600" s="14">
        <v>3.2608695652173898E-2</v>
      </c>
    </row>
    <row r="5601" spans="1:9" x14ac:dyDescent="0.35">
      <c r="A5601" s="13">
        <v>2015</v>
      </c>
      <c r="B5601" s="13" t="s">
        <v>26</v>
      </c>
      <c r="C5601" s="13" t="s">
        <v>54</v>
      </c>
      <c r="D5601" s="13">
        <v>2013</v>
      </c>
      <c r="E5601" s="14">
        <f>data_filtered[[#This Row],[test_year]]-data_filtered[[#This Row],[model_year]]</f>
        <v>2</v>
      </c>
      <c r="F5601" s="13">
        <v>89</v>
      </c>
      <c r="G5601" s="13">
        <v>3</v>
      </c>
      <c r="H5601" s="13">
        <v>92</v>
      </c>
      <c r="I5601" s="13">
        <v>3.2608695652173898E-2</v>
      </c>
    </row>
    <row r="5602" spans="1:9" x14ac:dyDescent="0.35">
      <c r="A5602" s="13">
        <v>2016</v>
      </c>
      <c r="B5602" s="13" t="s">
        <v>26</v>
      </c>
      <c r="C5602" s="13" t="s">
        <v>176</v>
      </c>
      <c r="D5602" s="13">
        <v>2003</v>
      </c>
      <c r="E5602" s="14">
        <f>data_filtered[[#This Row],[test_year]]-data_filtered[[#This Row],[model_year]]</f>
        <v>13</v>
      </c>
      <c r="F5602" s="13">
        <v>89</v>
      </c>
      <c r="G5602" s="13">
        <v>3</v>
      </c>
      <c r="H5602" s="13">
        <v>92</v>
      </c>
      <c r="I5602" s="13">
        <v>3.2608695652173898E-2</v>
      </c>
    </row>
    <row r="5603" spans="1:9" x14ac:dyDescent="0.35">
      <c r="A5603" s="14">
        <v>2017</v>
      </c>
      <c r="B5603" s="14" t="s">
        <v>52</v>
      </c>
      <c r="C5603" s="14" t="s">
        <v>62</v>
      </c>
      <c r="D5603" s="14">
        <v>2016</v>
      </c>
      <c r="E5603" s="14">
        <f>data_filtered[[#This Row],[test_year]]-data_filtered[[#This Row],[model_year]]</f>
        <v>1</v>
      </c>
      <c r="F5603" s="14">
        <v>89</v>
      </c>
      <c r="G5603" s="14">
        <v>3</v>
      </c>
      <c r="H5603" s="14">
        <v>92</v>
      </c>
      <c r="I5603" s="14">
        <v>3.2608695652173898E-2</v>
      </c>
    </row>
    <row r="5604" spans="1:9" x14ac:dyDescent="0.35">
      <c r="A5604" s="14">
        <v>2017</v>
      </c>
      <c r="B5604" s="14" t="s">
        <v>104</v>
      </c>
      <c r="C5604" s="14" t="s">
        <v>105</v>
      </c>
      <c r="D5604" s="14">
        <v>2013</v>
      </c>
      <c r="E5604" s="14">
        <f>data_filtered[[#This Row],[test_year]]-data_filtered[[#This Row],[model_year]]</f>
        <v>4</v>
      </c>
      <c r="F5604" s="14">
        <v>89</v>
      </c>
      <c r="G5604" s="14">
        <v>3</v>
      </c>
      <c r="H5604" s="14">
        <v>92</v>
      </c>
      <c r="I5604" s="14">
        <v>3.2608695652173898E-2</v>
      </c>
    </row>
    <row r="5605" spans="1:9" x14ac:dyDescent="0.35">
      <c r="A5605" s="14">
        <v>2013</v>
      </c>
      <c r="B5605" s="14" t="s">
        <v>26</v>
      </c>
      <c r="C5605" s="14" t="s">
        <v>54</v>
      </c>
      <c r="D5605" s="14">
        <v>2007</v>
      </c>
      <c r="E5605" s="14">
        <f>data_filtered[[#This Row],[test_year]]-data_filtered[[#This Row],[model_year]]</f>
        <v>6</v>
      </c>
      <c r="F5605" s="14">
        <v>119</v>
      </c>
      <c r="G5605" s="14">
        <v>4</v>
      </c>
      <c r="H5605" s="14">
        <v>123</v>
      </c>
      <c r="I5605" s="14">
        <v>3.2520325203252001E-2</v>
      </c>
    </row>
    <row r="5606" spans="1:9" x14ac:dyDescent="0.35">
      <c r="A5606" s="13">
        <v>2016</v>
      </c>
      <c r="B5606" s="13" t="s">
        <v>26</v>
      </c>
      <c r="C5606" s="13" t="s">
        <v>144</v>
      </c>
      <c r="D5606" s="13">
        <v>2008</v>
      </c>
      <c r="E5606" s="14">
        <f>data_filtered[[#This Row],[test_year]]-data_filtered[[#This Row],[model_year]]</f>
        <v>8</v>
      </c>
      <c r="F5606" s="13">
        <v>119</v>
      </c>
      <c r="G5606" s="13">
        <v>4</v>
      </c>
      <c r="H5606" s="13">
        <v>123</v>
      </c>
      <c r="I5606" s="13">
        <v>3.2520325203252001E-2</v>
      </c>
    </row>
    <row r="5607" spans="1:9" x14ac:dyDescent="0.35">
      <c r="A5607" s="14">
        <v>2016</v>
      </c>
      <c r="B5607" s="14" t="s">
        <v>24</v>
      </c>
      <c r="C5607" s="14" t="s">
        <v>101</v>
      </c>
      <c r="D5607" s="14">
        <v>2011</v>
      </c>
      <c r="E5607" s="14">
        <f>data_filtered[[#This Row],[test_year]]-data_filtered[[#This Row],[model_year]]</f>
        <v>5</v>
      </c>
      <c r="F5607" s="14">
        <v>179</v>
      </c>
      <c r="G5607" s="14">
        <v>6</v>
      </c>
      <c r="H5607" s="14">
        <v>185</v>
      </c>
      <c r="I5607" s="14">
        <v>3.24324324324324E-2</v>
      </c>
    </row>
    <row r="5608" spans="1:9" x14ac:dyDescent="0.35">
      <c r="A5608" s="14">
        <v>2017</v>
      </c>
      <c r="B5608" s="14" t="s">
        <v>52</v>
      </c>
      <c r="C5608" s="14" t="s">
        <v>83</v>
      </c>
      <c r="D5608" s="14">
        <v>2016</v>
      </c>
      <c r="E5608" s="14">
        <f>data_filtered[[#This Row],[test_year]]-data_filtered[[#This Row],[model_year]]</f>
        <v>1</v>
      </c>
      <c r="F5608" s="14">
        <v>209</v>
      </c>
      <c r="G5608" s="14">
        <v>7</v>
      </c>
      <c r="H5608" s="14">
        <v>216</v>
      </c>
      <c r="I5608" s="14">
        <v>3.2407407407407399E-2</v>
      </c>
    </row>
    <row r="5609" spans="1:9" x14ac:dyDescent="0.35">
      <c r="A5609" s="14">
        <v>2017</v>
      </c>
      <c r="B5609" s="14" t="s">
        <v>26</v>
      </c>
      <c r="C5609" s="14" t="s">
        <v>35</v>
      </c>
      <c r="D5609" s="14">
        <v>2007</v>
      </c>
      <c r="E5609" s="14">
        <f>data_filtered[[#This Row],[test_year]]-data_filtered[[#This Row],[model_year]]</f>
        <v>10</v>
      </c>
      <c r="F5609" s="14">
        <v>270</v>
      </c>
      <c r="G5609" s="14">
        <v>9</v>
      </c>
      <c r="H5609" s="14">
        <v>279</v>
      </c>
      <c r="I5609" s="14">
        <v>3.2258064516128997E-2</v>
      </c>
    </row>
    <row r="5610" spans="1:9" x14ac:dyDescent="0.35">
      <c r="A5610" s="13">
        <v>2014</v>
      </c>
      <c r="B5610" s="13" t="s">
        <v>67</v>
      </c>
      <c r="C5610" s="13" t="s">
        <v>68</v>
      </c>
      <c r="D5610" s="13">
        <v>2008</v>
      </c>
      <c r="E5610" s="14">
        <f>data_filtered[[#This Row],[test_year]]-data_filtered[[#This Row],[model_year]]</f>
        <v>6</v>
      </c>
      <c r="F5610" s="13">
        <v>210</v>
      </c>
      <c r="G5610" s="13">
        <v>7</v>
      </c>
      <c r="H5610" s="13">
        <v>217</v>
      </c>
      <c r="I5610" s="13">
        <v>3.2258064516128997E-2</v>
      </c>
    </row>
    <row r="5611" spans="1:9" x14ac:dyDescent="0.35">
      <c r="A5611" s="14">
        <v>2014</v>
      </c>
      <c r="B5611" s="14" t="s">
        <v>33</v>
      </c>
      <c r="C5611" s="14" t="s">
        <v>34</v>
      </c>
      <c r="D5611" s="14">
        <v>2011</v>
      </c>
      <c r="E5611" s="14">
        <f>data_filtered[[#This Row],[test_year]]-data_filtered[[#This Row],[model_year]]</f>
        <v>3</v>
      </c>
      <c r="F5611" s="14">
        <v>210</v>
      </c>
      <c r="G5611" s="14">
        <v>7</v>
      </c>
      <c r="H5611" s="14">
        <v>217</v>
      </c>
      <c r="I5611" s="14">
        <v>3.2258064516128997E-2</v>
      </c>
    </row>
    <row r="5612" spans="1:9" x14ac:dyDescent="0.35">
      <c r="A5612" s="14">
        <v>2014</v>
      </c>
      <c r="B5612" s="14" t="s">
        <v>30</v>
      </c>
      <c r="C5612" s="14" t="s">
        <v>48</v>
      </c>
      <c r="D5612" s="14">
        <v>2006</v>
      </c>
      <c r="E5612" s="14">
        <f>data_filtered[[#This Row],[test_year]]-data_filtered[[#This Row],[model_year]]</f>
        <v>8</v>
      </c>
      <c r="F5612" s="14">
        <v>150</v>
      </c>
      <c r="G5612" s="14">
        <v>5</v>
      </c>
      <c r="H5612" s="14">
        <v>155</v>
      </c>
      <c r="I5612" s="14">
        <v>3.2258064516128997E-2</v>
      </c>
    </row>
    <row r="5613" spans="1:9" x14ac:dyDescent="0.35">
      <c r="A5613" s="13">
        <v>2014</v>
      </c>
      <c r="B5613" s="13" t="s">
        <v>30</v>
      </c>
      <c r="C5613" s="13" t="s">
        <v>56</v>
      </c>
      <c r="D5613" s="13">
        <v>2008</v>
      </c>
      <c r="E5613" s="14">
        <f>data_filtered[[#This Row],[test_year]]-data_filtered[[#This Row],[model_year]]</f>
        <v>6</v>
      </c>
      <c r="F5613" s="13">
        <v>150</v>
      </c>
      <c r="G5613" s="13">
        <v>5</v>
      </c>
      <c r="H5613" s="13">
        <v>155</v>
      </c>
      <c r="I5613" s="13">
        <v>3.2258064516128997E-2</v>
      </c>
    </row>
    <row r="5614" spans="1:9" x14ac:dyDescent="0.35">
      <c r="A5614" s="13">
        <v>2015</v>
      </c>
      <c r="B5614" s="13" t="s">
        <v>24</v>
      </c>
      <c r="C5614" s="13" t="s">
        <v>41</v>
      </c>
      <c r="D5614" s="13">
        <v>2010</v>
      </c>
      <c r="E5614" s="14">
        <f>data_filtered[[#This Row],[test_year]]-data_filtered[[#This Row],[model_year]]</f>
        <v>5</v>
      </c>
      <c r="F5614" s="13">
        <v>120</v>
      </c>
      <c r="G5614" s="13">
        <v>4</v>
      </c>
      <c r="H5614" s="13">
        <v>124</v>
      </c>
      <c r="I5614" s="13">
        <v>3.2258064516128997E-2</v>
      </c>
    </row>
    <row r="5615" spans="1:9" x14ac:dyDescent="0.35">
      <c r="A5615" s="14">
        <v>2014</v>
      </c>
      <c r="B5615" s="14" t="s">
        <v>52</v>
      </c>
      <c r="C5615" s="14" t="s">
        <v>53</v>
      </c>
      <c r="D5615" s="14">
        <v>2010</v>
      </c>
      <c r="E5615" s="14">
        <f>data_filtered[[#This Row],[test_year]]-data_filtered[[#This Row],[model_year]]</f>
        <v>4</v>
      </c>
      <c r="F5615" s="14">
        <v>90</v>
      </c>
      <c r="G5615" s="14">
        <v>3</v>
      </c>
      <c r="H5615" s="14">
        <v>93</v>
      </c>
      <c r="I5615" s="14">
        <v>3.2258064516128997E-2</v>
      </c>
    </row>
    <row r="5616" spans="1:9" x14ac:dyDescent="0.35">
      <c r="A5616" s="13">
        <v>2015</v>
      </c>
      <c r="B5616" s="13" t="s">
        <v>26</v>
      </c>
      <c r="C5616" s="13" t="s">
        <v>54</v>
      </c>
      <c r="D5616" s="13">
        <v>2005</v>
      </c>
      <c r="E5616" s="14">
        <f>data_filtered[[#This Row],[test_year]]-data_filtered[[#This Row],[model_year]]</f>
        <v>10</v>
      </c>
      <c r="F5616" s="13">
        <v>90</v>
      </c>
      <c r="G5616" s="13">
        <v>3</v>
      </c>
      <c r="H5616" s="13">
        <v>93</v>
      </c>
      <c r="I5616" s="13">
        <v>3.2258064516128997E-2</v>
      </c>
    </row>
    <row r="5617" spans="1:9" x14ac:dyDescent="0.35">
      <c r="A5617" s="14">
        <v>2017</v>
      </c>
      <c r="B5617" s="14" t="s">
        <v>30</v>
      </c>
      <c r="C5617" s="14" t="s">
        <v>172</v>
      </c>
      <c r="D5617" s="14">
        <v>2014</v>
      </c>
      <c r="E5617" s="14">
        <f>data_filtered[[#This Row],[test_year]]-data_filtered[[#This Row],[model_year]]</f>
        <v>3</v>
      </c>
      <c r="F5617" s="14">
        <v>90</v>
      </c>
      <c r="G5617" s="14">
        <v>3</v>
      </c>
      <c r="H5617" s="14">
        <v>93</v>
      </c>
      <c r="I5617" s="14">
        <v>3.2258064516128997E-2</v>
      </c>
    </row>
    <row r="5618" spans="1:9" x14ac:dyDescent="0.35">
      <c r="A5618" s="13">
        <v>2013</v>
      </c>
      <c r="B5618" s="13" t="s">
        <v>33</v>
      </c>
      <c r="C5618" s="13" t="s">
        <v>216</v>
      </c>
      <c r="D5618" s="13">
        <v>2006</v>
      </c>
      <c r="E5618" s="14">
        <f>data_filtered[[#This Row],[test_year]]-data_filtered[[#This Row],[model_year]]</f>
        <v>7</v>
      </c>
      <c r="F5618" s="13">
        <v>60</v>
      </c>
      <c r="G5618" s="13">
        <v>2</v>
      </c>
      <c r="H5618" s="13">
        <v>62</v>
      </c>
      <c r="I5618" s="13">
        <v>3.2258064516128997E-2</v>
      </c>
    </row>
    <row r="5619" spans="1:9" x14ac:dyDescent="0.35">
      <c r="A5619" s="14">
        <v>2013</v>
      </c>
      <c r="B5619" s="14" t="s">
        <v>33</v>
      </c>
      <c r="C5619" s="14" t="s">
        <v>254</v>
      </c>
      <c r="D5619" s="14">
        <v>2008</v>
      </c>
      <c r="E5619" s="14">
        <f>data_filtered[[#This Row],[test_year]]-data_filtered[[#This Row],[model_year]]</f>
        <v>5</v>
      </c>
      <c r="F5619" s="14">
        <v>60</v>
      </c>
      <c r="G5619" s="14">
        <v>2</v>
      </c>
      <c r="H5619" s="14">
        <v>62</v>
      </c>
      <c r="I5619" s="14">
        <v>3.2258064516128997E-2</v>
      </c>
    </row>
    <row r="5620" spans="1:9" x14ac:dyDescent="0.35">
      <c r="A5620" s="13">
        <v>2013</v>
      </c>
      <c r="B5620" s="13" t="s">
        <v>113</v>
      </c>
      <c r="C5620" s="13" t="s">
        <v>320</v>
      </c>
      <c r="D5620" s="13">
        <v>2003</v>
      </c>
      <c r="E5620" s="14">
        <f>data_filtered[[#This Row],[test_year]]-data_filtered[[#This Row],[model_year]]</f>
        <v>10</v>
      </c>
      <c r="F5620" s="13">
        <v>60</v>
      </c>
      <c r="G5620" s="13">
        <v>2</v>
      </c>
      <c r="H5620" s="13">
        <v>62</v>
      </c>
      <c r="I5620" s="13">
        <v>3.2258064516128997E-2</v>
      </c>
    </row>
    <row r="5621" spans="1:9" x14ac:dyDescent="0.35">
      <c r="A5621" s="13">
        <v>2014</v>
      </c>
      <c r="B5621" s="13" t="s">
        <v>26</v>
      </c>
      <c r="C5621" s="13" t="s">
        <v>147</v>
      </c>
      <c r="D5621" s="13">
        <v>2006</v>
      </c>
      <c r="E5621" s="14">
        <f>data_filtered[[#This Row],[test_year]]-data_filtered[[#This Row],[model_year]]</f>
        <v>8</v>
      </c>
      <c r="F5621" s="13">
        <v>60</v>
      </c>
      <c r="G5621" s="13">
        <v>2</v>
      </c>
      <c r="H5621" s="13">
        <v>62</v>
      </c>
      <c r="I5621" s="13">
        <v>3.2258064516128997E-2</v>
      </c>
    </row>
    <row r="5622" spans="1:9" x14ac:dyDescent="0.35">
      <c r="A5622" s="14">
        <v>2015</v>
      </c>
      <c r="B5622" s="14" t="s">
        <v>102</v>
      </c>
      <c r="C5622" s="14" t="s">
        <v>184</v>
      </c>
      <c r="D5622" s="14">
        <v>2004</v>
      </c>
      <c r="E5622" s="14">
        <f>data_filtered[[#This Row],[test_year]]-data_filtered[[#This Row],[model_year]]</f>
        <v>11</v>
      </c>
      <c r="F5622" s="14">
        <v>60</v>
      </c>
      <c r="G5622" s="14">
        <v>2</v>
      </c>
      <c r="H5622" s="14">
        <v>62</v>
      </c>
      <c r="I5622" s="14">
        <v>3.2258064516128997E-2</v>
      </c>
    </row>
    <row r="5623" spans="1:9" x14ac:dyDescent="0.35">
      <c r="A5623" s="13">
        <v>2015</v>
      </c>
      <c r="B5623" s="13" t="s">
        <v>98</v>
      </c>
      <c r="C5623" s="13" t="s">
        <v>41</v>
      </c>
      <c r="D5623" s="13">
        <v>2003</v>
      </c>
      <c r="E5623" s="14">
        <f>data_filtered[[#This Row],[test_year]]-data_filtered[[#This Row],[model_year]]</f>
        <v>12</v>
      </c>
      <c r="F5623" s="13">
        <v>60</v>
      </c>
      <c r="G5623" s="13">
        <v>2</v>
      </c>
      <c r="H5623" s="13">
        <v>62</v>
      </c>
      <c r="I5623" s="13">
        <v>3.2258064516128997E-2</v>
      </c>
    </row>
    <row r="5624" spans="1:9" x14ac:dyDescent="0.35">
      <c r="A5624" s="14">
        <v>2015</v>
      </c>
      <c r="B5624" s="14" t="s">
        <v>98</v>
      </c>
      <c r="C5624" s="14" t="s">
        <v>41</v>
      </c>
      <c r="D5624" s="14">
        <v>2009</v>
      </c>
      <c r="E5624" s="14">
        <f>data_filtered[[#This Row],[test_year]]-data_filtered[[#This Row],[model_year]]</f>
        <v>6</v>
      </c>
      <c r="F5624" s="14">
        <v>60</v>
      </c>
      <c r="G5624" s="14">
        <v>2</v>
      </c>
      <c r="H5624" s="14">
        <v>62</v>
      </c>
      <c r="I5624" s="14">
        <v>3.2258064516128997E-2</v>
      </c>
    </row>
    <row r="5625" spans="1:9" x14ac:dyDescent="0.35">
      <c r="A5625" s="14">
        <v>2016</v>
      </c>
      <c r="B5625" s="14" t="s">
        <v>26</v>
      </c>
      <c r="C5625" s="14" t="s">
        <v>111</v>
      </c>
      <c r="D5625" s="14">
        <v>2004</v>
      </c>
      <c r="E5625" s="14">
        <f>data_filtered[[#This Row],[test_year]]-data_filtered[[#This Row],[model_year]]</f>
        <v>12</v>
      </c>
      <c r="F5625" s="14">
        <v>60</v>
      </c>
      <c r="G5625" s="14">
        <v>2</v>
      </c>
      <c r="H5625" s="14">
        <v>62</v>
      </c>
      <c r="I5625" s="14">
        <v>3.2258064516128997E-2</v>
      </c>
    </row>
    <row r="5626" spans="1:9" x14ac:dyDescent="0.35">
      <c r="A5626" s="13">
        <v>2017</v>
      </c>
      <c r="B5626" s="13" t="s">
        <v>24</v>
      </c>
      <c r="C5626" s="13" t="s">
        <v>246</v>
      </c>
      <c r="D5626" s="13">
        <v>2014</v>
      </c>
      <c r="E5626" s="14">
        <f>data_filtered[[#This Row],[test_year]]-data_filtered[[#This Row],[model_year]]</f>
        <v>3</v>
      </c>
      <c r="F5626" s="13">
        <v>60</v>
      </c>
      <c r="G5626" s="13">
        <v>2</v>
      </c>
      <c r="H5626" s="13">
        <v>62</v>
      </c>
      <c r="I5626" s="13">
        <v>3.2258064516128997E-2</v>
      </c>
    </row>
    <row r="5627" spans="1:9" x14ac:dyDescent="0.35">
      <c r="A5627" s="14">
        <v>2017</v>
      </c>
      <c r="B5627" s="14" t="s">
        <v>58</v>
      </c>
      <c r="C5627" s="14">
        <v>200</v>
      </c>
      <c r="D5627" s="14">
        <v>2014</v>
      </c>
      <c r="E5627" s="14">
        <f>data_filtered[[#This Row],[test_year]]-data_filtered[[#This Row],[model_year]]</f>
        <v>3</v>
      </c>
      <c r="F5627" s="14">
        <v>60</v>
      </c>
      <c r="G5627" s="14">
        <v>2</v>
      </c>
      <c r="H5627" s="14">
        <v>62</v>
      </c>
      <c r="I5627" s="14">
        <v>3.2258064516128997E-2</v>
      </c>
    </row>
    <row r="5628" spans="1:9" x14ac:dyDescent="0.35">
      <c r="A5628" s="14">
        <v>2017</v>
      </c>
      <c r="B5628" s="14" t="s">
        <v>30</v>
      </c>
      <c r="C5628" s="14" t="s">
        <v>85</v>
      </c>
      <c r="D5628" s="14">
        <v>2010</v>
      </c>
      <c r="E5628" s="14">
        <f>data_filtered[[#This Row],[test_year]]-data_filtered[[#This Row],[model_year]]</f>
        <v>7</v>
      </c>
      <c r="F5628" s="14">
        <v>60</v>
      </c>
      <c r="G5628" s="14">
        <v>2</v>
      </c>
      <c r="H5628" s="14">
        <v>62</v>
      </c>
      <c r="I5628" s="14">
        <v>3.2258064516128997E-2</v>
      </c>
    </row>
    <row r="5629" spans="1:9" x14ac:dyDescent="0.35">
      <c r="A5629" s="13">
        <v>2017</v>
      </c>
      <c r="B5629" s="13" t="s">
        <v>33</v>
      </c>
      <c r="C5629" s="13" t="s">
        <v>216</v>
      </c>
      <c r="D5629" s="13">
        <v>2008</v>
      </c>
      <c r="E5629" s="14">
        <f>data_filtered[[#This Row],[test_year]]-data_filtered[[#This Row],[model_year]]</f>
        <v>9</v>
      </c>
      <c r="F5629" s="13">
        <v>60</v>
      </c>
      <c r="G5629" s="13">
        <v>2</v>
      </c>
      <c r="H5629" s="13">
        <v>62</v>
      </c>
      <c r="I5629" s="13">
        <v>3.2258064516128997E-2</v>
      </c>
    </row>
    <row r="5630" spans="1:9" x14ac:dyDescent="0.35">
      <c r="A5630" s="14">
        <v>2014</v>
      </c>
      <c r="B5630" s="14" t="s">
        <v>52</v>
      </c>
      <c r="C5630" s="14" t="s">
        <v>74</v>
      </c>
      <c r="D5630" s="14">
        <v>2008</v>
      </c>
      <c r="E5630" s="14">
        <f>data_filtered[[#This Row],[test_year]]-data_filtered[[#This Row],[model_year]]</f>
        <v>6</v>
      </c>
      <c r="F5630" s="14">
        <v>151</v>
      </c>
      <c r="G5630" s="14">
        <v>5</v>
      </c>
      <c r="H5630" s="14">
        <v>156</v>
      </c>
      <c r="I5630" s="14">
        <v>3.2051282051282E-2</v>
      </c>
    </row>
    <row r="5631" spans="1:9" x14ac:dyDescent="0.35">
      <c r="A5631" s="14">
        <v>2017</v>
      </c>
      <c r="B5631" s="14" t="s">
        <v>26</v>
      </c>
      <c r="C5631" s="14" t="s">
        <v>54</v>
      </c>
      <c r="D5631" s="14">
        <v>2010</v>
      </c>
      <c r="E5631" s="14">
        <f>data_filtered[[#This Row],[test_year]]-data_filtered[[#This Row],[model_year]]</f>
        <v>7</v>
      </c>
      <c r="F5631" s="14">
        <v>272</v>
      </c>
      <c r="G5631" s="14">
        <v>9</v>
      </c>
      <c r="H5631" s="14">
        <v>281</v>
      </c>
      <c r="I5631" s="14">
        <v>3.2028469750889701E-2</v>
      </c>
    </row>
    <row r="5632" spans="1:9" x14ac:dyDescent="0.35">
      <c r="A5632" s="14">
        <v>2014</v>
      </c>
      <c r="B5632" s="14" t="s">
        <v>104</v>
      </c>
      <c r="C5632" s="14" t="s">
        <v>115</v>
      </c>
      <c r="D5632" s="14">
        <v>2004</v>
      </c>
      <c r="E5632" s="14">
        <f>data_filtered[[#This Row],[test_year]]-data_filtered[[#This Row],[model_year]]</f>
        <v>10</v>
      </c>
      <c r="F5632" s="14">
        <v>121</v>
      </c>
      <c r="G5632" s="14">
        <v>4</v>
      </c>
      <c r="H5632" s="14">
        <v>125</v>
      </c>
      <c r="I5632" s="14">
        <v>3.2000000000000001E-2</v>
      </c>
    </row>
    <row r="5633" spans="1:9" x14ac:dyDescent="0.35">
      <c r="A5633" s="14">
        <v>2016</v>
      </c>
      <c r="B5633" s="14" t="s">
        <v>26</v>
      </c>
      <c r="C5633" s="14" t="s">
        <v>27</v>
      </c>
      <c r="D5633" s="14">
        <v>1995</v>
      </c>
      <c r="E5633" s="14">
        <f>data_filtered[[#This Row],[test_year]]-data_filtered[[#This Row],[model_year]]</f>
        <v>21</v>
      </c>
      <c r="F5633" s="14">
        <v>121</v>
      </c>
      <c r="G5633" s="14">
        <v>4</v>
      </c>
      <c r="H5633" s="14">
        <v>125</v>
      </c>
      <c r="I5633" s="14">
        <v>3.2000000000000001E-2</v>
      </c>
    </row>
    <row r="5634" spans="1:9" x14ac:dyDescent="0.35">
      <c r="A5634" s="14">
        <v>2017</v>
      </c>
      <c r="B5634" s="14" t="s">
        <v>30</v>
      </c>
      <c r="C5634" s="14" t="s">
        <v>32</v>
      </c>
      <c r="D5634" s="14">
        <v>2015</v>
      </c>
      <c r="E5634" s="14">
        <f>data_filtered[[#This Row],[test_year]]-data_filtered[[#This Row],[model_year]]</f>
        <v>2</v>
      </c>
      <c r="F5634" s="14">
        <v>121</v>
      </c>
      <c r="G5634" s="14">
        <v>4</v>
      </c>
      <c r="H5634" s="14">
        <v>125</v>
      </c>
      <c r="I5634" s="14">
        <v>3.2000000000000001E-2</v>
      </c>
    </row>
    <row r="5635" spans="1:9" x14ac:dyDescent="0.35">
      <c r="A5635" s="14">
        <v>2017</v>
      </c>
      <c r="B5635" s="14" t="s">
        <v>26</v>
      </c>
      <c r="C5635" s="14" t="s">
        <v>111</v>
      </c>
      <c r="D5635" s="14">
        <v>2007</v>
      </c>
      <c r="E5635" s="14">
        <f>data_filtered[[#This Row],[test_year]]-data_filtered[[#This Row],[model_year]]</f>
        <v>10</v>
      </c>
      <c r="F5635" s="14">
        <v>121</v>
      </c>
      <c r="G5635" s="14">
        <v>4</v>
      </c>
      <c r="H5635" s="14">
        <v>125</v>
      </c>
      <c r="I5635" s="14">
        <v>3.2000000000000001E-2</v>
      </c>
    </row>
    <row r="5636" spans="1:9" x14ac:dyDescent="0.35">
      <c r="A5636" s="14">
        <v>2013</v>
      </c>
      <c r="B5636" s="14" t="s">
        <v>30</v>
      </c>
      <c r="C5636" s="14" t="s">
        <v>51</v>
      </c>
      <c r="D5636" s="14">
        <v>2006</v>
      </c>
      <c r="E5636" s="14">
        <f>data_filtered[[#This Row],[test_year]]-data_filtered[[#This Row],[model_year]]</f>
        <v>7</v>
      </c>
      <c r="F5636" s="14">
        <v>91</v>
      </c>
      <c r="G5636" s="14">
        <v>3</v>
      </c>
      <c r="H5636" s="14">
        <v>94</v>
      </c>
      <c r="I5636" s="14">
        <v>3.1914893617021302E-2</v>
      </c>
    </row>
    <row r="5637" spans="1:9" x14ac:dyDescent="0.35">
      <c r="A5637" s="14">
        <v>2017</v>
      </c>
      <c r="B5637" s="14" t="s">
        <v>26</v>
      </c>
      <c r="C5637" s="14" t="s">
        <v>100</v>
      </c>
      <c r="D5637" s="14">
        <v>2008</v>
      </c>
      <c r="E5637" s="14">
        <f>data_filtered[[#This Row],[test_year]]-data_filtered[[#This Row],[model_year]]</f>
        <v>9</v>
      </c>
      <c r="F5637" s="14">
        <v>91</v>
      </c>
      <c r="G5637" s="14">
        <v>3</v>
      </c>
      <c r="H5637" s="14">
        <v>94</v>
      </c>
      <c r="I5637" s="14">
        <v>3.1914893617021302E-2</v>
      </c>
    </row>
    <row r="5638" spans="1:9" x14ac:dyDescent="0.35">
      <c r="A5638" s="14">
        <v>2013</v>
      </c>
      <c r="B5638" s="14" t="s">
        <v>24</v>
      </c>
      <c r="C5638" s="14" t="s">
        <v>101</v>
      </c>
      <c r="D5638" s="14">
        <v>2010</v>
      </c>
      <c r="E5638" s="14">
        <f>data_filtered[[#This Row],[test_year]]-data_filtered[[#This Row],[model_year]]</f>
        <v>3</v>
      </c>
      <c r="F5638" s="14">
        <v>152</v>
      </c>
      <c r="G5638" s="14">
        <v>5</v>
      </c>
      <c r="H5638" s="14">
        <v>157</v>
      </c>
      <c r="I5638" s="14">
        <v>3.1847133757961797E-2</v>
      </c>
    </row>
    <row r="5639" spans="1:9" x14ac:dyDescent="0.35">
      <c r="A5639" s="14">
        <v>2016</v>
      </c>
      <c r="B5639" s="14" t="s">
        <v>26</v>
      </c>
      <c r="C5639" s="14" t="s">
        <v>110</v>
      </c>
      <c r="D5639" s="14">
        <v>2016</v>
      </c>
      <c r="E5639" s="14">
        <f>data_filtered[[#This Row],[test_year]]-data_filtered[[#This Row],[model_year]]</f>
        <v>0</v>
      </c>
      <c r="F5639" s="14">
        <v>152</v>
      </c>
      <c r="G5639" s="14">
        <v>5</v>
      </c>
      <c r="H5639" s="14">
        <v>157</v>
      </c>
      <c r="I5639" s="14">
        <v>3.1847133757961797E-2</v>
      </c>
    </row>
    <row r="5640" spans="1:9" x14ac:dyDescent="0.35">
      <c r="A5640" s="14">
        <v>2015</v>
      </c>
      <c r="B5640" s="14" t="s">
        <v>30</v>
      </c>
      <c r="C5640" s="14" t="s">
        <v>32</v>
      </c>
      <c r="D5640" s="14">
        <v>2007</v>
      </c>
      <c r="E5640" s="14">
        <f>data_filtered[[#This Row],[test_year]]-data_filtered[[#This Row],[model_year]]</f>
        <v>8</v>
      </c>
      <c r="F5640" s="14">
        <v>244</v>
      </c>
      <c r="G5640" s="14">
        <v>8</v>
      </c>
      <c r="H5640" s="14">
        <v>252</v>
      </c>
      <c r="I5640" s="14">
        <v>3.1746031746031703E-2</v>
      </c>
    </row>
    <row r="5641" spans="1:9" x14ac:dyDescent="0.35">
      <c r="A5641" s="14">
        <v>2016</v>
      </c>
      <c r="B5641" s="14" t="s">
        <v>26</v>
      </c>
      <c r="C5641" s="14" t="s">
        <v>110</v>
      </c>
      <c r="D5641" s="14">
        <v>2003</v>
      </c>
      <c r="E5641" s="14">
        <f>data_filtered[[#This Row],[test_year]]-data_filtered[[#This Row],[model_year]]</f>
        <v>13</v>
      </c>
      <c r="F5641" s="14">
        <v>122</v>
      </c>
      <c r="G5641" s="14">
        <v>4</v>
      </c>
      <c r="H5641" s="14">
        <v>126</v>
      </c>
      <c r="I5641" s="14">
        <v>3.1746031746031703E-2</v>
      </c>
    </row>
    <row r="5642" spans="1:9" x14ac:dyDescent="0.35">
      <c r="A5642" s="13">
        <v>2017</v>
      </c>
      <c r="B5642" s="13" t="s">
        <v>42</v>
      </c>
      <c r="C5642" s="13" t="s">
        <v>112</v>
      </c>
      <c r="D5642" s="13">
        <v>2006</v>
      </c>
      <c r="E5642" s="14">
        <f>data_filtered[[#This Row],[test_year]]-data_filtered[[#This Row],[model_year]]</f>
        <v>11</v>
      </c>
      <c r="F5642" s="13">
        <v>122</v>
      </c>
      <c r="G5642" s="13">
        <v>4</v>
      </c>
      <c r="H5642" s="13">
        <v>126</v>
      </c>
      <c r="I5642" s="13">
        <v>3.1746031746031703E-2</v>
      </c>
    </row>
    <row r="5643" spans="1:9" x14ac:dyDescent="0.35">
      <c r="A5643" s="14">
        <v>2013</v>
      </c>
      <c r="B5643" s="14" t="s">
        <v>33</v>
      </c>
      <c r="C5643" s="14" t="s">
        <v>254</v>
      </c>
      <c r="D5643" s="14">
        <v>2006</v>
      </c>
      <c r="E5643" s="14">
        <f>data_filtered[[#This Row],[test_year]]-data_filtered[[#This Row],[model_year]]</f>
        <v>7</v>
      </c>
      <c r="F5643" s="14">
        <v>61</v>
      </c>
      <c r="G5643" s="14">
        <v>2</v>
      </c>
      <c r="H5643" s="14">
        <v>63</v>
      </c>
      <c r="I5643" s="14">
        <v>3.1746031746031703E-2</v>
      </c>
    </row>
    <row r="5644" spans="1:9" x14ac:dyDescent="0.35">
      <c r="A5644" s="14">
        <v>2013</v>
      </c>
      <c r="B5644" s="14" t="s">
        <v>26</v>
      </c>
      <c r="C5644" s="14" t="s">
        <v>223</v>
      </c>
      <c r="D5644" s="14">
        <v>2004</v>
      </c>
      <c r="E5644" s="14">
        <f>data_filtered[[#This Row],[test_year]]-data_filtered[[#This Row],[model_year]]</f>
        <v>9</v>
      </c>
      <c r="F5644" s="14">
        <v>61</v>
      </c>
      <c r="G5644" s="14">
        <v>2</v>
      </c>
      <c r="H5644" s="14">
        <v>63</v>
      </c>
      <c r="I5644" s="14">
        <v>3.1746031746031703E-2</v>
      </c>
    </row>
    <row r="5645" spans="1:9" x14ac:dyDescent="0.35">
      <c r="A5645" s="14">
        <v>2014</v>
      </c>
      <c r="B5645" s="14" t="s">
        <v>106</v>
      </c>
      <c r="C5645" s="14" t="s">
        <v>174</v>
      </c>
      <c r="D5645" s="14">
        <v>2012</v>
      </c>
      <c r="E5645" s="14">
        <f>data_filtered[[#This Row],[test_year]]-data_filtered[[#This Row],[model_year]]</f>
        <v>2</v>
      </c>
      <c r="F5645" s="14">
        <v>61</v>
      </c>
      <c r="G5645" s="14">
        <v>2</v>
      </c>
      <c r="H5645" s="14">
        <v>63</v>
      </c>
      <c r="I5645" s="14">
        <v>3.1746031746031703E-2</v>
      </c>
    </row>
    <row r="5646" spans="1:9" x14ac:dyDescent="0.35">
      <c r="A5646" s="13">
        <v>2014</v>
      </c>
      <c r="B5646" s="13" t="s">
        <v>26</v>
      </c>
      <c r="C5646" s="13" t="s">
        <v>147</v>
      </c>
      <c r="D5646" s="13">
        <v>2009</v>
      </c>
      <c r="E5646" s="14">
        <f>data_filtered[[#This Row],[test_year]]-data_filtered[[#This Row],[model_year]]</f>
        <v>5</v>
      </c>
      <c r="F5646" s="13">
        <v>61</v>
      </c>
      <c r="G5646" s="13">
        <v>2</v>
      </c>
      <c r="H5646" s="13">
        <v>63</v>
      </c>
      <c r="I5646" s="13">
        <v>3.1746031746031703E-2</v>
      </c>
    </row>
    <row r="5647" spans="1:9" x14ac:dyDescent="0.35">
      <c r="A5647" s="13">
        <v>2015</v>
      </c>
      <c r="B5647" s="13" t="s">
        <v>37</v>
      </c>
      <c r="C5647" s="13" t="s">
        <v>59</v>
      </c>
      <c r="D5647" s="13">
        <v>2013</v>
      </c>
      <c r="E5647" s="14">
        <f>data_filtered[[#This Row],[test_year]]-data_filtered[[#This Row],[model_year]]</f>
        <v>2</v>
      </c>
      <c r="F5647" s="13">
        <v>61</v>
      </c>
      <c r="G5647" s="13">
        <v>2</v>
      </c>
      <c r="H5647" s="13">
        <v>63</v>
      </c>
      <c r="I5647" s="13">
        <v>3.1746031746031703E-2</v>
      </c>
    </row>
    <row r="5648" spans="1:9" x14ac:dyDescent="0.35">
      <c r="A5648" s="14">
        <v>2015</v>
      </c>
      <c r="B5648" s="14" t="s">
        <v>67</v>
      </c>
      <c r="C5648" s="14" t="s">
        <v>68</v>
      </c>
      <c r="D5648" s="14">
        <v>2015</v>
      </c>
      <c r="E5648" s="14">
        <f>data_filtered[[#This Row],[test_year]]-data_filtered[[#This Row],[model_year]]</f>
        <v>0</v>
      </c>
      <c r="F5648" s="14">
        <v>61</v>
      </c>
      <c r="G5648" s="14">
        <v>2</v>
      </c>
      <c r="H5648" s="14">
        <v>63</v>
      </c>
      <c r="I5648" s="14">
        <v>3.1746031746031703E-2</v>
      </c>
    </row>
    <row r="5649" spans="1:9" x14ac:dyDescent="0.35">
      <c r="A5649" s="14">
        <v>2015</v>
      </c>
      <c r="B5649" s="14" t="s">
        <v>92</v>
      </c>
      <c r="C5649" s="14" t="s">
        <v>167</v>
      </c>
      <c r="D5649" s="14">
        <v>2009</v>
      </c>
      <c r="E5649" s="14">
        <f>data_filtered[[#This Row],[test_year]]-data_filtered[[#This Row],[model_year]]</f>
        <v>6</v>
      </c>
      <c r="F5649" s="14">
        <v>61</v>
      </c>
      <c r="G5649" s="14">
        <v>2</v>
      </c>
      <c r="H5649" s="14">
        <v>63</v>
      </c>
      <c r="I5649" s="14">
        <v>3.1746031746031703E-2</v>
      </c>
    </row>
    <row r="5650" spans="1:9" x14ac:dyDescent="0.35">
      <c r="A5650" s="13">
        <v>2015</v>
      </c>
      <c r="B5650" s="13" t="s">
        <v>106</v>
      </c>
      <c r="C5650" s="13" t="s">
        <v>107</v>
      </c>
      <c r="D5650" s="13">
        <v>2009</v>
      </c>
      <c r="E5650" s="14">
        <f>data_filtered[[#This Row],[test_year]]-data_filtered[[#This Row],[model_year]]</f>
        <v>6</v>
      </c>
      <c r="F5650" s="13">
        <v>61</v>
      </c>
      <c r="G5650" s="13">
        <v>2</v>
      </c>
      <c r="H5650" s="13">
        <v>63</v>
      </c>
      <c r="I5650" s="13">
        <v>3.1746031746031703E-2</v>
      </c>
    </row>
    <row r="5651" spans="1:9" x14ac:dyDescent="0.35">
      <c r="A5651" s="14">
        <v>2016</v>
      </c>
      <c r="B5651" s="14" t="s">
        <v>106</v>
      </c>
      <c r="C5651" s="14" t="s">
        <v>174</v>
      </c>
      <c r="D5651" s="14">
        <v>2012</v>
      </c>
      <c r="E5651" s="14">
        <f>data_filtered[[#This Row],[test_year]]-data_filtered[[#This Row],[model_year]]</f>
        <v>4</v>
      </c>
      <c r="F5651" s="14">
        <v>61</v>
      </c>
      <c r="G5651" s="14">
        <v>2</v>
      </c>
      <c r="H5651" s="14">
        <v>63</v>
      </c>
      <c r="I5651" s="14">
        <v>3.1746031746031703E-2</v>
      </c>
    </row>
    <row r="5652" spans="1:9" x14ac:dyDescent="0.35">
      <c r="A5652" s="13">
        <v>2017</v>
      </c>
      <c r="B5652" s="13" t="s">
        <v>98</v>
      </c>
      <c r="C5652" s="13" t="s">
        <v>249</v>
      </c>
      <c r="D5652" s="13">
        <v>2013</v>
      </c>
      <c r="E5652" s="14">
        <f>data_filtered[[#This Row],[test_year]]-data_filtered[[#This Row],[model_year]]</f>
        <v>4</v>
      </c>
      <c r="F5652" s="13">
        <v>61</v>
      </c>
      <c r="G5652" s="13">
        <v>2</v>
      </c>
      <c r="H5652" s="13">
        <v>63</v>
      </c>
      <c r="I5652" s="13">
        <v>3.1746031746031703E-2</v>
      </c>
    </row>
    <row r="5653" spans="1:9" x14ac:dyDescent="0.35">
      <c r="A5653" s="14">
        <v>2017</v>
      </c>
      <c r="B5653" s="14" t="s">
        <v>42</v>
      </c>
      <c r="C5653" s="14" t="s">
        <v>96</v>
      </c>
      <c r="D5653" s="14">
        <v>2014</v>
      </c>
      <c r="E5653" s="14">
        <f>data_filtered[[#This Row],[test_year]]-data_filtered[[#This Row],[model_year]]</f>
        <v>3</v>
      </c>
      <c r="F5653" s="14">
        <v>61</v>
      </c>
      <c r="G5653" s="14">
        <v>2</v>
      </c>
      <c r="H5653" s="14">
        <v>63</v>
      </c>
      <c r="I5653" s="14">
        <v>3.1746031746031703E-2</v>
      </c>
    </row>
    <row r="5654" spans="1:9" x14ac:dyDescent="0.35">
      <c r="A5654" s="14">
        <v>2017</v>
      </c>
      <c r="B5654" s="14" t="s">
        <v>26</v>
      </c>
      <c r="C5654" s="14" t="s">
        <v>111</v>
      </c>
      <c r="D5654" s="14">
        <v>2004</v>
      </c>
      <c r="E5654" s="14">
        <f>data_filtered[[#This Row],[test_year]]-data_filtered[[#This Row],[model_year]]</f>
        <v>13</v>
      </c>
      <c r="F5654" s="14">
        <v>61</v>
      </c>
      <c r="G5654" s="14">
        <v>2</v>
      </c>
      <c r="H5654" s="14">
        <v>63</v>
      </c>
      <c r="I5654" s="14">
        <v>3.1746031746031703E-2</v>
      </c>
    </row>
    <row r="5655" spans="1:9" x14ac:dyDescent="0.35">
      <c r="A5655" s="14">
        <v>2016</v>
      </c>
      <c r="B5655" s="14" t="s">
        <v>26</v>
      </c>
      <c r="C5655" s="14" t="s">
        <v>147</v>
      </c>
      <c r="D5655" s="14">
        <v>2012</v>
      </c>
      <c r="E5655" s="14">
        <f>data_filtered[[#This Row],[test_year]]-data_filtered[[#This Row],[model_year]]</f>
        <v>4</v>
      </c>
      <c r="F5655" s="14">
        <v>92</v>
      </c>
      <c r="G5655" s="14">
        <v>3</v>
      </c>
      <c r="H5655" s="14">
        <v>95</v>
      </c>
      <c r="I5655" s="14">
        <v>3.1578947368421102E-2</v>
      </c>
    </row>
    <row r="5656" spans="1:9" x14ac:dyDescent="0.35">
      <c r="A5656" s="13">
        <v>2017</v>
      </c>
      <c r="B5656" s="13" t="s">
        <v>92</v>
      </c>
      <c r="C5656" s="13" t="s">
        <v>149</v>
      </c>
      <c r="D5656" s="13">
        <v>2011</v>
      </c>
      <c r="E5656" s="14">
        <f>data_filtered[[#This Row],[test_year]]-data_filtered[[#This Row],[model_year]]</f>
        <v>6</v>
      </c>
      <c r="F5656" s="13">
        <v>92</v>
      </c>
      <c r="G5656" s="13">
        <v>3</v>
      </c>
      <c r="H5656" s="13">
        <v>95</v>
      </c>
      <c r="I5656" s="13">
        <v>3.1578947368421102E-2</v>
      </c>
    </row>
    <row r="5657" spans="1:9" x14ac:dyDescent="0.35">
      <c r="A5657" s="14">
        <v>2013</v>
      </c>
      <c r="B5657" s="14" t="s">
        <v>67</v>
      </c>
      <c r="C5657" s="14" t="s">
        <v>68</v>
      </c>
      <c r="D5657" s="14">
        <v>2010</v>
      </c>
      <c r="E5657" s="14">
        <f>data_filtered[[#This Row],[test_year]]-data_filtered[[#This Row],[model_year]]</f>
        <v>3</v>
      </c>
      <c r="F5657" s="14">
        <v>123</v>
      </c>
      <c r="G5657" s="14">
        <v>4</v>
      </c>
      <c r="H5657" s="14">
        <v>127</v>
      </c>
      <c r="I5657" s="14">
        <v>3.1496062992125998E-2</v>
      </c>
    </row>
    <row r="5658" spans="1:9" x14ac:dyDescent="0.35">
      <c r="A5658" s="14">
        <v>2015</v>
      </c>
      <c r="B5658" s="14" t="s">
        <v>30</v>
      </c>
      <c r="C5658" s="14" t="s">
        <v>48</v>
      </c>
      <c r="D5658" s="14">
        <v>2007</v>
      </c>
      <c r="E5658" s="14">
        <f>data_filtered[[#This Row],[test_year]]-data_filtered[[#This Row],[model_year]]</f>
        <v>8</v>
      </c>
      <c r="F5658" s="14">
        <v>123</v>
      </c>
      <c r="G5658" s="14">
        <v>4</v>
      </c>
      <c r="H5658" s="14">
        <v>127</v>
      </c>
      <c r="I5658" s="14">
        <v>3.1496062992125998E-2</v>
      </c>
    </row>
    <row r="5659" spans="1:9" x14ac:dyDescent="0.35">
      <c r="A5659" s="13">
        <v>2013</v>
      </c>
      <c r="B5659" s="13" t="s">
        <v>118</v>
      </c>
      <c r="C5659" s="13" t="s">
        <v>119</v>
      </c>
      <c r="D5659" s="13">
        <v>2006</v>
      </c>
      <c r="E5659" s="14">
        <f>data_filtered[[#This Row],[test_year]]-data_filtered[[#This Row],[model_year]]</f>
        <v>7</v>
      </c>
      <c r="F5659" s="13">
        <v>154</v>
      </c>
      <c r="G5659" s="13">
        <v>5</v>
      </c>
      <c r="H5659" s="13">
        <v>159</v>
      </c>
      <c r="I5659" s="13">
        <v>3.1446540880503103E-2</v>
      </c>
    </row>
    <row r="5660" spans="1:9" x14ac:dyDescent="0.35">
      <c r="A5660" s="13">
        <v>2014</v>
      </c>
      <c r="B5660" s="13" t="s">
        <v>58</v>
      </c>
      <c r="C5660" s="13" t="s">
        <v>64</v>
      </c>
      <c r="D5660" s="13">
        <v>2007</v>
      </c>
      <c r="E5660" s="14">
        <f>data_filtered[[#This Row],[test_year]]-data_filtered[[#This Row],[model_year]]</f>
        <v>7</v>
      </c>
      <c r="F5660" s="13">
        <v>154</v>
      </c>
      <c r="G5660" s="13">
        <v>5</v>
      </c>
      <c r="H5660" s="13">
        <v>159</v>
      </c>
      <c r="I5660" s="13">
        <v>3.1446540880503103E-2</v>
      </c>
    </row>
    <row r="5661" spans="1:9" x14ac:dyDescent="0.35">
      <c r="A5661" s="14">
        <v>2015</v>
      </c>
      <c r="B5661" s="14" t="s">
        <v>24</v>
      </c>
      <c r="C5661" s="14" t="s">
        <v>41</v>
      </c>
      <c r="D5661" s="14">
        <v>2011</v>
      </c>
      <c r="E5661" s="14">
        <f>data_filtered[[#This Row],[test_year]]-data_filtered[[#This Row],[model_year]]</f>
        <v>4</v>
      </c>
      <c r="F5661" s="14">
        <v>154</v>
      </c>
      <c r="G5661" s="14">
        <v>5</v>
      </c>
      <c r="H5661" s="14">
        <v>159</v>
      </c>
      <c r="I5661" s="14">
        <v>3.1446540880503103E-2</v>
      </c>
    </row>
    <row r="5662" spans="1:9" x14ac:dyDescent="0.35">
      <c r="A5662" s="14">
        <v>2017</v>
      </c>
      <c r="B5662" s="14" t="s">
        <v>26</v>
      </c>
      <c r="C5662" s="14" t="s">
        <v>54</v>
      </c>
      <c r="D5662" s="14">
        <v>2008</v>
      </c>
      <c r="E5662" s="14">
        <f>data_filtered[[#This Row],[test_year]]-data_filtered[[#This Row],[model_year]]</f>
        <v>9</v>
      </c>
      <c r="F5662" s="14">
        <v>154</v>
      </c>
      <c r="G5662" s="14">
        <v>5</v>
      </c>
      <c r="H5662" s="14">
        <v>159</v>
      </c>
      <c r="I5662" s="14">
        <v>3.1446540880503103E-2</v>
      </c>
    </row>
    <row r="5663" spans="1:9" x14ac:dyDescent="0.35">
      <c r="A5663" s="13">
        <v>2013</v>
      </c>
      <c r="B5663" s="13" t="s">
        <v>30</v>
      </c>
      <c r="C5663" s="13" t="s">
        <v>36</v>
      </c>
      <c r="D5663" s="13">
        <v>2008</v>
      </c>
      <c r="E5663" s="14">
        <f>data_filtered[[#This Row],[test_year]]-data_filtered[[#This Row],[model_year]]</f>
        <v>5</v>
      </c>
      <c r="F5663" s="13">
        <v>216</v>
      </c>
      <c r="G5663" s="13">
        <v>7</v>
      </c>
      <c r="H5663" s="13">
        <v>223</v>
      </c>
      <c r="I5663" s="13">
        <v>3.1390134529148003E-2</v>
      </c>
    </row>
    <row r="5664" spans="1:9" x14ac:dyDescent="0.35">
      <c r="A5664" s="14">
        <v>2015</v>
      </c>
      <c r="B5664" s="14" t="s">
        <v>30</v>
      </c>
      <c r="C5664" s="14" t="s">
        <v>31</v>
      </c>
      <c r="D5664" s="14">
        <v>2008</v>
      </c>
      <c r="E5664" s="14">
        <f>data_filtered[[#This Row],[test_year]]-data_filtered[[#This Row],[model_year]]</f>
        <v>7</v>
      </c>
      <c r="F5664" s="14">
        <v>248</v>
      </c>
      <c r="G5664" s="14">
        <v>8</v>
      </c>
      <c r="H5664" s="14">
        <v>256</v>
      </c>
      <c r="I5664" s="14">
        <v>3.125E-2</v>
      </c>
    </row>
    <row r="5665" spans="1:9" x14ac:dyDescent="0.35">
      <c r="A5665" s="13">
        <v>2013</v>
      </c>
      <c r="B5665" s="13" t="s">
        <v>158</v>
      </c>
      <c r="C5665" s="13" t="s">
        <v>159</v>
      </c>
      <c r="D5665" s="13">
        <v>2007</v>
      </c>
      <c r="E5665" s="14">
        <f>data_filtered[[#This Row],[test_year]]-data_filtered[[#This Row],[model_year]]</f>
        <v>6</v>
      </c>
      <c r="F5665" s="13">
        <v>124</v>
      </c>
      <c r="G5665" s="13">
        <v>4</v>
      </c>
      <c r="H5665" s="13">
        <v>128</v>
      </c>
      <c r="I5665" s="13">
        <v>3.125E-2</v>
      </c>
    </row>
    <row r="5666" spans="1:9" x14ac:dyDescent="0.35">
      <c r="A5666" s="13">
        <v>2015</v>
      </c>
      <c r="B5666" s="13" t="s">
        <v>33</v>
      </c>
      <c r="C5666" s="13" t="s">
        <v>55</v>
      </c>
      <c r="D5666" s="13">
        <v>2009</v>
      </c>
      <c r="E5666" s="14">
        <f>data_filtered[[#This Row],[test_year]]-data_filtered[[#This Row],[model_year]]</f>
        <v>6</v>
      </c>
      <c r="F5666" s="13">
        <v>124</v>
      </c>
      <c r="G5666" s="13">
        <v>4</v>
      </c>
      <c r="H5666" s="13">
        <v>128</v>
      </c>
      <c r="I5666" s="13">
        <v>3.125E-2</v>
      </c>
    </row>
    <row r="5667" spans="1:9" x14ac:dyDescent="0.35">
      <c r="A5667" s="13">
        <v>2016</v>
      </c>
      <c r="B5667" s="13" t="s">
        <v>52</v>
      </c>
      <c r="C5667" s="13" t="s">
        <v>91</v>
      </c>
      <c r="D5667" s="13">
        <v>2014</v>
      </c>
      <c r="E5667" s="14">
        <f>data_filtered[[#This Row],[test_year]]-data_filtered[[#This Row],[model_year]]</f>
        <v>2</v>
      </c>
      <c r="F5667" s="13">
        <v>124</v>
      </c>
      <c r="G5667" s="13">
        <v>4</v>
      </c>
      <c r="H5667" s="13">
        <v>128</v>
      </c>
      <c r="I5667" s="13">
        <v>3.125E-2</v>
      </c>
    </row>
    <row r="5668" spans="1:9" x14ac:dyDescent="0.35">
      <c r="A5668" s="14">
        <v>2016</v>
      </c>
      <c r="B5668" s="14" t="s">
        <v>67</v>
      </c>
      <c r="C5668" s="14" t="s">
        <v>68</v>
      </c>
      <c r="D5668" s="14">
        <v>2015</v>
      </c>
      <c r="E5668" s="14">
        <f>data_filtered[[#This Row],[test_year]]-data_filtered[[#This Row],[model_year]]</f>
        <v>1</v>
      </c>
      <c r="F5668" s="14">
        <v>124</v>
      </c>
      <c r="G5668" s="14">
        <v>4</v>
      </c>
      <c r="H5668" s="14">
        <v>128</v>
      </c>
      <c r="I5668" s="14">
        <v>3.125E-2</v>
      </c>
    </row>
    <row r="5669" spans="1:9" x14ac:dyDescent="0.35">
      <c r="A5669" s="13">
        <v>2017</v>
      </c>
      <c r="B5669" s="13" t="s">
        <v>26</v>
      </c>
      <c r="C5669" s="13" t="s">
        <v>144</v>
      </c>
      <c r="D5669" s="13">
        <v>2007</v>
      </c>
      <c r="E5669" s="14">
        <f>data_filtered[[#This Row],[test_year]]-data_filtered[[#This Row],[model_year]]</f>
        <v>10</v>
      </c>
      <c r="F5669" s="13">
        <v>124</v>
      </c>
      <c r="G5669" s="13">
        <v>4</v>
      </c>
      <c r="H5669" s="13">
        <v>128</v>
      </c>
      <c r="I5669" s="13">
        <v>3.125E-2</v>
      </c>
    </row>
    <row r="5670" spans="1:9" x14ac:dyDescent="0.35">
      <c r="A5670" s="13">
        <v>2013</v>
      </c>
      <c r="B5670" s="13" t="s">
        <v>24</v>
      </c>
      <c r="C5670" s="13" t="s">
        <v>267</v>
      </c>
      <c r="D5670" s="13">
        <v>2011</v>
      </c>
      <c r="E5670" s="14">
        <f>data_filtered[[#This Row],[test_year]]-data_filtered[[#This Row],[model_year]]</f>
        <v>2</v>
      </c>
      <c r="F5670" s="13">
        <v>62</v>
      </c>
      <c r="G5670" s="13">
        <v>2</v>
      </c>
      <c r="H5670" s="13">
        <v>64</v>
      </c>
      <c r="I5670" s="13">
        <v>3.125E-2</v>
      </c>
    </row>
    <row r="5671" spans="1:9" x14ac:dyDescent="0.35">
      <c r="A5671" s="14">
        <v>2013</v>
      </c>
      <c r="B5671" s="14" t="s">
        <v>92</v>
      </c>
      <c r="C5671" s="14" t="s">
        <v>167</v>
      </c>
      <c r="D5671" s="14">
        <v>2005</v>
      </c>
      <c r="E5671" s="14">
        <f>data_filtered[[#This Row],[test_year]]-data_filtered[[#This Row],[model_year]]</f>
        <v>8</v>
      </c>
      <c r="F5671" s="14">
        <v>62</v>
      </c>
      <c r="G5671" s="14">
        <v>2</v>
      </c>
      <c r="H5671" s="14">
        <v>64</v>
      </c>
      <c r="I5671" s="14">
        <v>3.125E-2</v>
      </c>
    </row>
    <row r="5672" spans="1:9" x14ac:dyDescent="0.35">
      <c r="A5672" s="13">
        <v>2013</v>
      </c>
      <c r="B5672" s="13" t="s">
        <v>104</v>
      </c>
      <c r="C5672" s="13" t="s">
        <v>105</v>
      </c>
      <c r="D5672" s="13">
        <v>2007</v>
      </c>
      <c r="E5672" s="14">
        <f>data_filtered[[#This Row],[test_year]]-data_filtered[[#This Row],[model_year]]</f>
        <v>6</v>
      </c>
      <c r="F5672" s="13">
        <v>62</v>
      </c>
      <c r="G5672" s="13">
        <v>2</v>
      </c>
      <c r="H5672" s="13">
        <v>64</v>
      </c>
      <c r="I5672" s="13">
        <v>3.125E-2</v>
      </c>
    </row>
    <row r="5673" spans="1:9" x14ac:dyDescent="0.35">
      <c r="A5673" s="14">
        <v>2014</v>
      </c>
      <c r="B5673" s="14" t="s">
        <v>186</v>
      </c>
      <c r="C5673" s="14" t="s">
        <v>236</v>
      </c>
      <c r="D5673" s="14">
        <v>2009</v>
      </c>
      <c r="E5673" s="14">
        <f>data_filtered[[#This Row],[test_year]]-data_filtered[[#This Row],[model_year]]</f>
        <v>5</v>
      </c>
      <c r="F5673" s="14">
        <v>62</v>
      </c>
      <c r="G5673" s="14">
        <v>2</v>
      </c>
      <c r="H5673" s="14">
        <v>64</v>
      </c>
      <c r="I5673" s="14">
        <v>3.125E-2</v>
      </c>
    </row>
    <row r="5674" spans="1:9" x14ac:dyDescent="0.35">
      <c r="A5674" s="13">
        <v>2014</v>
      </c>
      <c r="B5674" s="13" t="s">
        <v>26</v>
      </c>
      <c r="C5674" s="13" t="s">
        <v>201</v>
      </c>
      <c r="D5674" s="13">
        <v>2002</v>
      </c>
      <c r="E5674" s="14">
        <f>data_filtered[[#This Row],[test_year]]-data_filtered[[#This Row],[model_year]]</f>
        <v>12</v>
      </c>
      <c r="F5674" s="13">
        <v>62</v>
      </c>
      <c r="G5674" s="13">
        <v>2</v>
      </c>
      <c r="H5674" s="13">
        <v>64</v>
      </c>
      <c r="I5674" s="13">
        <v>3.125E-2</v>
      </c>
    </row>
    <row r="5675" spans="1:9" x14ac:dyDescent="0.35">
      <c r="A5675" s="14">
        <v>2015</v>
      </c>
      <c r="B5675" s="14" t="s">
        <v>180</v>
      </c>
      <c r="C5675" s="14" t="s">
        <v>294</v>
      </c>
      <c r="D5675" s="14">
        <v>2007</v>
      </c>
      <c r="E5675" s="14">
        <f>data_filtered[[#This Row],[test_year]]-data_filtered[[#This Row],[model_year]]</f>
        <v>8</v>
      </c>
      <c r="F5675" s="14">
        <v>62</v>
      </c>
      <c r="G5675" s="14">
        <v>2</v>
      </c>
      <c r="H5675" s="14">
        <v>64</v>
      </c>
      <c r="I5675" s="14">
        <v>3.125E-2</v>
      </c>
    </row>
    <row r="5676" spans="1:9" x14ac:dyDescent="0.35">
      <c r="A5676" s="13">
        <v>2015</v>
      </c>
      <c r="B5676" s="13" t="s">
        <v>30</v>
      </c>
      <c r="C5676" s="13" t="s">
        <v>47</v>
      </c>
      <c r="D5676" s="13">
        <v>2010</v>
      </c>
      <c r="E5676" s="14">
        <f>data_filtered[[#This Row],[test_year]]-data_filtered[[#This Row],[model_year]]</f>
        <v>5</v>
      </c>
      <c r="F5676" s="13">
        <v>62</v>
      </c>
      <c r="G5676" s="13">
        <v>2</v>
      </c>
      <c r="H5676" s="13">
        <v>64</v>
      </c>
      <c r="I5676" s="13">
        <v>3.125E-2</v>
      </c>
    </row>
    <row r="5677" spans="1:9" x14ac:dyDescent="0.35">
      <c r="A5677" s="14">
        <v>2015</v>
      </c>
      <c r="B5677" s="14" t="s">
        <v>42</v>
      </c>
      <c r="C5677" s="14" t="s">
        <v>66</v>
      </c>
      <c r="D5677" s="14">
        <v>2005</v>
      </c>
      <c r="E5677" s="14">
        <f>data_filtered[[#This Row],[test_year]]-data_filtered[[#This Row],[model_year]]</f>
        <v>10</v>
      </c>
      <c r="F5677" s="14">
        <v>62</v>
      </c>
      <c r="G5677" s="14">
        <v>2</v>
      </c>
      <c r="H5677" s="14">
        <v>64</v>
      </c>
      <c r="I5677" s="14">
        <v>3.125E-2</v>
      </c>
    </row>
    <row r="5678" spans="1:9" x14ac:dyDescent="0.35">
      <c r="A5678" s="14">
        <v>2015</v>
      </c>
      <c r="B5678" s="14" t="s">
        <v>33</v>
      </c>
      <c r="C5678" s="14" t="s">
        <v>86</v>
      </c>
      <c r="D5678" s="14">
        <v>2009</v>
      </c>
      <c r="E5678" s="14">
        <f>data_filtered[[#This Row],[test_year]]-data_filtered[[#This Row],[model_year]]</f>
        <v>6</v>
      </c>
      <c r="F5678" s="14">
        <v>62</v>
      </c>
      <c r="G5678" s="14">
        <v>2</v>
      </c>
      <c r="H5678" s="14">
        <v>64</v>
      </c>
      <c r="I5678" s="14">
        <v>3.125E-2</v>
      </c>
    </row>
    <row r="5679" spans="1:9" x14ac:dyDescent="0.35">
      <c r="A5679" s="13">
        <v>2016</v>
      </c>
      <c r="B5679" s="13" t="s">
        <v>180</v>
      </c>
      <c r="C5679" s="13" t="s">
        <v>181</v>
      </c>
      <c r="D5679" s="13">
        <v>2004</v>
      </c>
      <c r="E5679" s="14">
        <f>data_filtered[[#This Row],[test_year]]-data_filtered[[#This Row],[model_year]]</f>
        <v>12</v>
      </c>
      <c r="F5679" s="13">
        <v>62</v>
      </c>
      <c r="G5679" s="13">
        <v>2</v>
      </c>
      <c r="H5679" s="13">
        <v>64</v>
      </c>
      <c r="I5679" s="13">
        <v>3.125E-2</v>
      </c>
    </row>
    <row r="5680" spans="1:9" x14ac:dyDescent="0.35">
      <c r="A5680" s="13">
        <v>2016</v>
      </c>
      <c r="B5680" s="13" t="s">
        <v>67</v>
      </c>
      <c r="C5680" s="13" t="s">
        <v>68</v>
      </c>
      <c r="D5680" s="13">
        <v>2016</v>
      </c>
      <c r="E5680" s="14">
        <f>data_filtered[[#This Row],[test_year]]-data_filtered[[#This Row],[model_year]]</f>
        <v>0</v>
      </c>
      <c r="F5680" s="13">
        <v>62</v>
      </c>
      <c r="G5680" s="13">
        <v>2</v>
      </c>
      <c r="H5680" s="13">
        <v>64</v>
      </c>
      <c r="I5680" s="13">
        <v>3.125E-2</v>
      </c>
    </row>
    <row r="5681" spans="1:9" x14ac:dyDescent="0.35">
      <c r="A5681" s="14">
        <v>2017</v>
      </c>
      <c r="B5681" s="14" t="s">
        <v>30</v>
      </c>
      <c r="C5681" s="14" t="s">
        <v>317</v>
      </c>
      <c r="D5681" s="14">
        <v>2009</v>
      </c>
      <c r="E5681" s="14">
        <f>data_filtered[[#This Row],[test_year]]-data_filtered[[#This Row],[model_year]]</f>
        <v>8</v>
      </c>
      <c r="F5681" s="14">
        <v>62</v>
      </c>
      <c r="G5681" s="14">
        <v>2</v>
      </c>
      <c r="H5681" s="14">
        <v>64</v>
      </c>
      <c r="I5681" s="14">
        <v>3.125E-2</v>
      </c>
    </row>
    <row r="5682" spans="1:9" x14ac:dyDescent="0.35">
      <c r="A5682" s="14">
        <v>2017</v>
      </c>
      <c r="B5682" s="14" t="s">
        <v>33</v>
      </c>
      <c r="C5682" s="14" t="s">
        <v>214</v>
      </c>
      <c r="D5682" s="14">
        <v>2013</v>
      </c>
      <c r="E5682" s="14">
        <f>data_filtered[[#This Row],[test_year]]-data_filtered[[#This Row],[model_year]]</f>
        <v>4</v>
      </c>
      <c r="F5682" s="14">
        <v>62</v>
      </c>
      <c r="G5682" s="14">
        <v>2</v>
      </c>
      <c r="H5682" s="14">
        <v>64</v>
      </c>
      <c r="I5682" s="14">
        <v>3.125E-2</v>
      </c>
    </row>
    <row r="5683" spans="1:9" x14ac:dyDescent="0.35">
      <c r="A5683" s="13">
        <v>2017</v>
      </c>
      <c r="B5683" s="13" t="s">
        <v>153</v>
      </c>
      <c r="C5683" s="13" t="s">
        <v>305</v>
      </c>
      <c r="D5683" s="13">
        <v>2006</v>
      </c>
      <c r="E5683" s="14">
        <f>data_filtered[[#This Row],[test_year]]-data_filtered[[#This Row],[model_year]]</f>
        <v>11</v>
      </c>
      <c r="F5683" s="13">
        <v>62</v>
      </c>
      <c r="G5683" s="13">
        <v>2</v>
      </c>
      <c r="H5683" s="13">
        <v>64</v>
      </c>
      <c r="I5683" s="13">
        <v>3.125E-2</v>
      </c>
    </row>
    <row r="5684" spans="1:9" x14ac:dyDescent="0.35">
      <c r="A5684" s="13">
        <v>2013</v>
      </c>
      <c r="B5684" s="13" t="s">
        <v>58</v>
      </c>
      <c r="C5684" s="13">
        <v>200</v>
      </c>
      <c r="D5684" s="13">
        <v>2012</v>
      </c>
      <c r="E5684" s="14">
        <f>data_filtered[[#This Row],[test_year]]-data_filtered[[#This Row],[model_year]]</f>
        <v>1</v>
      </c>
      <c r="F5684" s="13">
        <v>156</v>
      </c>
      <c r="G5684" s="13">
        <v>5</v>
      </c>
      <c r="H5684" s="13">
        <v>161</v>
      </c>
      <c r="I5684" s="13">
        <v>3.1055900621118002E-2</v>
      </c>
    </row>
    <row r="5685" spans="1:9" x14ac:dyDescent="0.35">
      <c r="A5685" s="14">
        <v>2016</v>
      </c>
      <c r="B5685" s="14" t="s">
        <v>26</v>
      </c>
      <c r="C5685" s="14" t="s">
        <v>35</v>
      </c>
      <c r="D5685" s="14">
        <v>2008</v>
      </c>
      <c r="E5685" s="14">
        <f>data_filtered[[#This Row],[test_year]]-data_filtered[[#This Row],[model_year]]</f>
        <v>8</v>
      </c>
      <c r="F5685" s="14">
        <v>156</v>
      </c>
      <c r="G5685" s="14">
        <v>5</v>
      </c>
      <c r="H5685" s="14">
        <v>161</v>
      </c>
      <c r="I5685" s="14">
        <v>3.1055900621118002E-2</v>
      </c>
    </row>
    <row r="5686" spans="1:9" x14ac:dyDescent="0.35">
      <c r="A5686" s="13">
        <v>2014</v>
      </c>
      <c r="B5686" s="13" t="s">
        <v>52</v>
      </c>
      <c r="C5686" s="13" t="s">
        <v>82</v>
      </c>
      <c r="D5686" s="13">
        <v>2012</v>
      </c>
      <c r="E5686" s="14">
        <f>data_filtered[[#This Row],[test_year]]-data_filtered[[#This Row],[model_year]]</f>
        <v>2</v>
      </c>
      <c r="F5686" s="13">
        <v>125</v>
      </c>
      <c r="G5686" s="13">
        <v>4</v>
      </c>
      <c r="H5686" s="13">
        <v>129</v>
      </c>
      <c r="I5686" s="13">
        <v>3.1007751937984499E-2</v>
      </c>
    </row>
    <row r="5687" spans="1:9" x14ac:dyDescent="0.35">
      <c r="A5687" s="13">
        <v>2013</v>
      </c>
      <c r="B5687" s="13" t="s">
        <v>26</v>
      </c>
      <c r="C5687" s="13" t="s">
        <v>78</v>
      </c>
      <c r="D5687" s="13">
        <v>2000</v>
      </c>
      <c r="E5687" s="14">
        <f>data_filtered[[#This Row],[test_year]]-data_filtered[[#This Row],[model_year]]</f>
        <v>13</v>
      </c>
      <c r="F5687" s="13">
        <v>94</v>
      </c>
      <c r="G5687" s="13">
        <v>3</v>
      </c>
      <c r="H5687" s="13">
        <v>97</v>
      </c>
      <c r="I5687" s="13">
        <v>3.09278350515464E-2</v>
      </c>
    </row>
    <row r="5688" spans="1:9" x14ac:dyDescent="0.35">
      <c r="A5688" s="13">
        <v>2013</v>
      </c>
      <c r="B5688" s="13" t="s">
        <v>128</v>
      </c>
      <c r="C5688" s="13" t="s">
        <v>129</v>
      </c>
      <c r="D5688" s="13">
        <v>2007</v>
      </c>
      <c r="E5688" s="14">
        <f>data_filtered[[#This Row],[test_year]]-data_filtered[[#This Row],[model_year]]</f>
        <v>6</v>
      </c>
      <c r="F5688" s="13">
        <v>94</v>
      </c>
      <c r="G5688" s="13">
        <v>3</v>
      </c>
      <c r="H5688" s="13">
        <v>97</v>
      </c>
      <c r="I5688" s="13">
        <v>3.09278350515464E-2</v>
      </c>
    </row>
    <row r="5689" spans="1:9" x14ac:dyDescent="0.35">
      <c r="A5689" s="13">
        <v>2016</v>
      </c>
      <c r="B5689" s="13" t="s">
        <v>67</v>
      </c>
      <c r="C5689" s="13" t="s">
        <v>193</v>
      </c>
      <c r="D5689" s="13">
        <v>2015</v>
      </c>
      <c r="E5689" s="14">
        <f>data_filtered[[#This Row],[test_year]]-data_filtered[[#This Row],[model_year]]</f>
        <v>1</v>
      </c>
      <c r="F5689" s="13">
        <v>94</v>
      </c>
      <c r="G5689" s="13">
        <v>3</v>
      </c>
      <c r="H5689" s="13">
        <v>97</v>
      </c>
      <c r="I5689" s="13">
        <v>3.09278350515464E-2</v>
      </c>
    </row>
    <row r="5690" spans="1:9" x14ac:dyDescent="0.35">
      <c r="A5690" s="14">
        <v>2016</v>
      </c>
      <c r="B5690" s="14" t="s">
        <v>92</v>
      </c>
      <c r="C5690" s="14" t="s">
        <v>149</v>
      </c>
      <c r="D5690" s="14">
        <v>2012</v>
      </c>
      <c r="E5690" s="14">
        <f>data_filtered[[#This Row],[test_year]]-data_filtered[[#This Row],[model_year]]</f>
        <v>4</v>
      </c>
      <c r="F5690" s="14">
        <v>94</v>
      </c>
      <c r="G5690" s="14">
        <v>3</v>
      </c>
      <c r="H5690" s="14">
        <v>97</v>
      </c>
      <c r="I5690" s="14">
        <v>3.09278350515464E-2</v>
      </c>
    </row>
    <row r="5691" spans="1:9" x14ac:dyDescent="0.35">
      <c r="A5691" s="14">
        <v>2017</v>
      </c>
      <c r="B5691" s="14" t="s">
        <v>30</v>
      </c>
      <c r="C5691" s="14" t="s">
        <v>126</v>
      </c>
      <c r="D5691" s="14">
        <v>2008</v>
      </c>
      <c r="E5691" s="14">
        <f>data_filtered[[#This Row],[test_year]]-data_filtered[[#This Row],[model_year]]</f>
        <v>9</v>
      </c>
      <c r="F5691" s="14">
        <v>94</v>
      </c>
      <c r="G5691" s="14">
        <v>3</v>
      </c>
      <c r="H5691" s="14">
        <v>97</v>
      </c>
      <c r="I5691" s="14">
        <v>3.09278350515464E-2</v>
      </c>
    </row>
    <row r="5692" spans="1:9" x14ac:dyDescent="0.35">
      <c r="A5692" s="14">
        <v>2017</v>
      </c>
      <c r="B5692" s="14" t="s">
        <v>37</v>
      </c>
      <c r="C5692" s="14" t="s">
        <v>157</v>
      </c>
      <c r="D5692" s="14">
        <v>2012</v>
      </c>
      <c r="E5692" s="14">
        <f>data_filtered[[#This Row],[test_year]]-data_filtered[[#This Row],[model_year]]</f>
        <v>5</v>
      </c>
      <c r="F5692" s="14">
        <v>94</v>
      </c>
      <c r="G5692" s="14">
        <v>3</v>
      </c>
      <c r="H5692" s="14">
        <v>97</v>
      </c>
      <c r="I5692" s="14">
        <v>3.09278350515464E-2</v>
      </c>
    </row>
    <row r="5693" spans="1:9" x14ac:dyDescent="0.35">
      <c r="A5693" s="14">
        <v>2017</v>
      </c>
      <c r="B5693" s="14" t="s">
        <v>26</v>
      </c>
      <c r="C5693" s="14" t="s">
        <v>147</v>
      </c>
      <c r="D5693" s="14">
        <v>2012</v>
      </c>
      <c r="E5693" s="14">
        <f>data_filtered[[#This Row],[test_year]]-data_filtered[[#This Row],[model_year]]</f>
        <v>5</v>
      </c>
      <c r="F5693" s="14">
        <v>94</v>
      </c>
      <c r="G5693" s="14">
        <v>3</v>
      </c>
      <c r="H5693" s="14">
        <v>97</v>
      </c>
      <c r="I5693" s="14">
        <v>3.09278350515464E-2</v>
      </c>
    </row>
    <row r="5694" spans="1:9" x14ac:dyDescent="0.35">
      <c r="A5694" s="13">
        <v>2013</v>
      </c>
      <c r="B5694" s="13" t="s">
        <v>24</v>
      </c>
      <c r="C5694" s="13" t="s">
        <v>46</v>
      </c>
      <c r="D5694" s="13">
        <v>2010</v>
      </c>
      <c r="E5694" s="14">
        <f>data_filtered[[#This Row],[test_year]]-data_filtered[[#This Row],[model_year]]</f>
        <v>3</v>
      </c>
      <c r="F5694" s="13">
        <v>126</v>
      </c>
      <c r="G5694" s="13">
        <v>4</v>
      </c>
      <c r="H5694" s="13">
        <v>130</v>
      </c>
      <c r="I5694" s="13">
        <v>3.0769230769230799E-2</v>
      </c>
    </row>
    <row r="5695" spans="1:9" x14ac:dyDescent="0.35">
      <c r="A5695" s="13">
        <v>2015</v>
      </c>
      <c r="B5695" s="13" t="s">
        <v>37</v>
      </c>
      <c r="C5695" s="13" t="s">
        <v>59</v>
      </c>
      <c r="D5695" s="13">
        <v>2005</v>
      </c>
      <c r="E5695" s="14">
        <f>data_filtered[[#This Row],[test_year]]-data_filtered[[#This Row],[model_year]]</f>
        <v>10</v>
      </c>
      <c r="F5695" s="13">
        <v>126</v>
      </c>
      <c r="G5695" s="13">
        <v>4</v>
      </c>
      <c r="H5695" s="13">
        <v>130</v>
      </c>
      <c r="I5695" s="13">
        <v>3.0769230769230799E-2</v>
      </c>
    </row>
    <row r="5696" spans="1:9" x14ac:dyDescent="0.35">
      <c r="A5696" s="14">
        <v>2013</v>
      </c>
      <c r="B5696" s="14" t="s">
        <v>24</v>
      </c>
      <c r="C5696" s="14" t="s">
        <v>65</v>
      </c>
      <c r="D5696" s="14">
        <v>2010</v>
      </c>
      <c r="E5696" s="14">
        <f>data_filtered[[#This Row],[test_year]]-data_filtered[[#This Row],[model_year]]</f>
        <v>3</v>
      </c>
      <c r="F5696" s="14">
        <v>63</v>
      </c>
      <c r="G5696" s="14">
        <v>2</v>
      </c>
      <c r="H5696" s="14">
        <v>65</v>
      </c>
      <c r="I5696" s="14">
        <v>3.0769230769230799E-2</v>
      </c>
    </row>
    <row r="5697" spans="1:9" x14ac:dyDescent="0.35">
      <c r="A5697" s="14">
        <v>2013</v>
      </c>
      <c r="B5697" s="14" t="s">
        <v>153</v>
      </c>
      <c r="C5697" s="14" t="s">
        <v>224</v>
      </c>
      <c r="D5697" s="14">
        <v>2007</v>
      </c>
      <c r="E5697" s="14">
        <f>data_filtered[[#This Row],[test_year]]-data_filtered[[#This Row],[model_year]]</f>
        <v>6</v>
      </c>
      <c r="F5697" s="14">
        <v>63</v>
      </c>
      <c r="G5697" s="14">
        <v>2</v>
      </c>
      <c r="H5697" s="14">
        <v>65</v>
      </c>
      <c r="I5697" s="14">
        <v>3.0769230769230799E-2</v>
      </c>
    </row>
    <row r="5698" spans="1:9" x14ac:dyDescent="0.35">
      <c r="A5698" s="13">
        <v>2013</v>
      </c>
      <c r="B5698" s="13" t="s">
        <v>26</v>
      </c>
      <c r="C5698" s="13" t="s">
        <v>54</v>
      </c>
      <c r="D5698" s="13">
        <v>2009</v>
      </c>
      <c r="E5698" s="14">
        <f>data_filtered[[#This Row],[test_year]]-data_filtered[[#This Row],[model_year]]</f>
        <v>4</v>
      </c>
      <c r="F5698" s="13">
        <v>63</v>
      </c>
      <c r="G5698" s="13">
        <v>2</v>
      </c>
      <c r="H5698" s="13">
        <v>65</v>
      </c>
      <c r="I5698" s="13">
        <v>3.0769230769230799E-2</v>
      </c>
    </row>
    <row r="5699" spans="1:9" x14ac:dyDescent="0.35">
      <c r="A5699" s="14">
        <v>2014</v>
      </c>
      <c r="B5699" s="14" t="s">
        <v>24</v>
      </c>
      <c r="C5699" s="14" t="s">
        <v>246</v>
      </c>
      <c r="D5699" s="14">
        <v>2008</v>
      </c>
      <c r="E5699" s="14">
        <f>data_filtered[[#This Row],[test_year]]-data_filtered[[#This Row],[model_year]]</f>
        <v>6</v>
      </c>
      <c r="F5699" s="14">
        <v>63</v>
      </c>
      <c r="G5699" s="14">
        <v>2</v>
      </c>
      <c r="H5699" s="14">
        <v>65</v>
      </c>
      <c r="I5699" s="14">
        <v>3.0769230769230799E-2</v>
      </c>
    </row>
    <row r="5700" spans="1:9" x14ac:dyDescent="0.35">
      <c r="A5700" s="14">
        <v>2014</v>
      </c>
      <c r="B5700" s="14" t="s">
        <v>106</v>
      </c>
      <c r="C5700" s="14" t="s">
        <v>107</v>
      </c>
      <c r="D5700" s="14">
        <v>2009</v>
      </c>
      <c r="E5700" s="14">
        <f>data_filtered[[#This Row],[test_year]]-data_filtered[[#This Row],[model_year]]</f>
        <v>5</v>
      </c>
      <c r="F5700" s="14">
        <v>63</v>
      </c>
      <c r="G5700" s="14">
        <v>2</v>
      </c>
      <c r="H5700" s="14">
        <v>65</v>
      </c>
      <c r="I5700" s="14">
        <v>3.0769230769230799E-2</v>
      </c>
    </row>
    <row r="5701" spans="1:9" x14ac:dyDescent="0.35">
      <c r="A5701" s="13">
        <v>2015</v>
      </c>
      <c r="B5701" s="13" t="s">
        <v>52</v>
      </c>
      <c r="C5701" s="13" t="s">
        <v>82</v>
      </c>
      <c r="D5701" s="13">
        <v>2011</v>
      </c>
      <c r="E5701" s="14">
        <f>data_filtered[[#This Row],[test_year]]-data_filtered[[#This Row],[model_year]]</f>
        <v>4</v>
      </c>
      <c r="F5701" s="13">
        <v>63</v>
      </c>
      <c r="G5701" s="13">
        <v>2</v>
      </c>
      <c r="H5701" s="13">
        <v>65</v>
      </c>
      <c r="I5701" s="13">
        <v>3.0769230769230799E-2</v>
      </c>
    </row>
    <row r="5702" spans="1:9" x14ac:dyDescent="0.35">
      <c r="A5702" s="14">
        <v>2015</v>
      </c>
      <c r="B5702" s="14" t="s">
        <v>33</v>
      </c>
      <c r="C5702" s="14" t="s">
        <v>265</v>
      </c>
      <c r="D5702" s="14">
        <v>2012</v>
      </c>
      <c r="E5702" s="14">
        <f>data_filtered[[#This Row],[test_year]]-data_filtered[[#This Row],[model_year]]</f>
        <v>3</v>
      </c>
      <c r="F5702" s="14">
        <v>63</v>
      </c>
      <c r="G5702" s="14">
        <v>2</v>
      </c>
      <c r="H5702" s="14">
        <v>65</v>
      </c>
      <c r="I5702" s="14">
        <v>3.0769230769230799E-2</v>
      </c>
    </row>
    <row r="5703" spans="1:9" x14ac:dyDescent="0.35">
      <c r="A5703" s="14">
        <v>2015</v>
      </c>
      <c r="B5703" s="14" t="s">
        <v>33</v>
      </c>
      <c r="C5703" s="14" t="s">
        <v>216</v>
      </c>
      <c r="D5703" s="14">
        <v>2005</v>
      </c>
      <c r="E5703" s="14">
        <f>data_filtered[[#This Row],[test_year]]-data_filtered[[#This Row],[model_year]]</f>
        <v>10</v>
      </c>
      <c r="F5703" s="14">
        <v>63</v>
      </c>
      <c r="G5703" s="14">
        <v>2</v>
      </c>
      <c r="H5703" s="14">
        <v>65</v>
      </c>
      <c r="I5703" s="14">
        <v>3.0769230769230799E-2</v>
      </c>
    </row>
    <row r="5704" spans="1:9" x14ac:dyDescent="0.35">
      <c r="A5704" s="13">
        <v>2015</v>
      </c>
      <c r="B5704" s="13" t="s">
        <v>26</v>
      </c>
      <c r="C5704" s="13" t="s">
        <v>111</v>
      </c>
      <c r="D5704" s="13">
        <v>2004</v>
      </c>
      <c r="E5704" s="14">
        <f>data_filtered[[#This Row],[test_year]]-data_filtered[[#This Row],[model_year]]</f>
        <v>11</v>
      </c>
      <c r="F5704" s="13">
        <v>63</v>
      </c>
      <c r="G5704" s="13">
        <v>2</v>
      </c>
      <c r="H5704" s="13">
        <v>65</v>
      </c>
      <c r="I5704" s="13">
        <v>3.0769230769230799E-2</v>
      </c>
    </row>
    <row r="5705" spans="1:9" x14ac:dyDescent="0.35">
      <c r="A5705" s="13">
        <v>2017</v>
      </c>
      <c r="B5705" s="13" t="s">
        <v>30</v>
      </c>
      <c r="C5705" s="13" t="s">
        <v>264</v>
      </c>
      <c r="D5705" s="13">
        <v>2003</v>
      </c>
      <c r="E5705" s="14">
        <f>data_filtered[[#This Row],[test_year]]-data_filtered[[#This Row],[model_year]]</f>
        <v>14</v>
      </c>
      <c r="F5705" s="13">
        <v>63</v>
      </c>
      <c r="G5705" s="13">
        <v>2</v>
      </c>
      <c r="H5705" s="13">
        <v>65</v>
      </c>
      <c r="I5705" s="13">
        <v>3.0769230769230799E-2</v>
      </c>
    </row>
    <row r="5706" spans="1:9" x14ac:dyDescent="0.35">
      <c r="A5706" s="13">
        <v>2017</v>
      </c>
      <c r="B5706" s="13" t="s">
        <v>42</v>
      </c>
      <c r="C5706" s="13" t="s">
        <v>66</v>
      </c>
      <c r="D5706" s="13">
        <v>2009</v>
      </c>
      <c r="E5706" s="14">
        <f>data_filtered[[#This Row],[test_year]]-data_filtered[[#This Row],[model_year]]</f>
        <v>8</v>
      </c>
      <c r="F5706" s="13">
        <v>63</v>
      </c>
      <c r="G5706" s="13">
        <v>2</v>
      </c>
      <c r="H5706" s="13">
        <v>65</v>
      </c>
      <c r="I5706" s="13">
        <v>3.0769230769230799E-2</v>
      </c>
    </row>
    <row r="5707" spans="1:9" x14ac:dyDescent="0.35">
      <c r="A5707" s="14">
        <v>2016</v>
      </c>
      <c r="B5707" s="14" t="s">
        <v>37</v>
      </c>
      <c r="C5707" s="14" t="s">
        <v>39</v>
      </c>
      <c r="D5707" s="14">
        <v>2011</v>
      </c>
      <c r="E5707" s="14">
        <f>data_filtered[[#This Row],[test_year]]-data_filtered[[#This Row],[model_year]]</f>
        <v>5</v>
      </c>
      <c r="F5707" s="14">
        <v>380</v>
      </c>
      <c r="G5707" s="14">
        <v>12</v>
      </c>
      <c r="H5707" s="14">
        <v>392</v>
      </c>
      <c r="I5707" s="14">
        <v>3.06122448979592E-2</v>
      </c>
    </row>
    <row r="5708" spans="1:9" x14ac:dyDescent="0.35">
      <c r="A5708" s="13">
        <v>2017</v>
      </c>
      <c r="B5708" s="13" t="s">
        <v>37</v>
      </c>
      <c r="C5708" s="13" t="s">
        <v>39</v>
      </c>
      <c r="D5708" s="13">
        <v>2012</v>
      </c>
      <c r="E5708" s="14">
        <f>data_filtered[[#This Row],[test_year]]-data_filtered[[#This Row],[model_year]]</f>
        <v>5</v>
      </c>
      <c r="F5708" s="13">
        <v>190</v>
      </c>
      <c r="G5708" s="13">
        <v>6</v>
      </c>
      <c r="H5708" s="13">
        <v>196</v>
      </c>
      <c r="I5708" s="13">
        <v>3.06122448979592E-2</v>
      </c>
    </row>
    <row r="5709" spans="1:9" x14ac:dyDescent="0.35">
      <c r="A5709" s="14">
        <v>2016</v>
      </c>
      <c r="B5709" s="14" t="s">
        <v>92</v>
      </c>
      <c r="C5709" s="14" t="s">
        <v>149</v>
      </c>
      <c r="D5709" s="14">
        <v>2011</v>
      </c>
      <c r="E5709" s="14">
        <f>data_filtered[[#This Row],[test_year]]-data_filtered[[#This Row],[model_year]]</f>
        <v>5</v>
      </c>
      <c r="F5709" s="14">
        <v>95</v>
      </c>
      <c r="G5709" s="14">
        <v>3</v>
      </c>
      <c r="H5709" s="14">
        <v>98</v>
      </c>
      <c r="I5709" s="14">
        <v>3.06122448979592E-2</v>
      </c>
    </row>
    <row r="5710" spans="1:9" x14ac:dyDescent="0.35">
      <c r="A5710" s="13">
        <v>2016</v>
      </c>
      <c r="B5710" s="13" t="s">
        <v>26</v>
      </c>
      <c r="C5710" s="13" t="s">
        <v>176</v>
      </c>
      <c r="D5710" s="13">
        <v>2006</v>
      </c>
      <c r="E5710" s="14">
        <f>data_filtered[[#This Row],[test_year]]-data_filtered[[#This Row],[model_year]]</f>
        <v>10</v>
      </c>
      <c r="F5710" s="13">
        <v>95</v>
      </c>
      <c r="G5710" s="13">
        <v>3</v>
      </c>
      <c r="H5710" s="13">
        <v>98</v>
      </c>
      <c r="I5710" s="13">
        <v>3.06122448979592E-2</v>
      </c>
    </row>
    <row r="5711" spans="1:9" x14ac:dyDescent="0.35">
      <c r="A5711" s="14">
        <v>2015</v>
      </c>
      <c r="B5711" s="14" t="s">
        <v>30</v>
      </c>
      <c r="C5711" s="14" t="s">
        <v>56</v>
      </c>
      <c r="D5711" s="14">
        <v>2010</v>
      </c>
      <c r="E5711" s="14">
        <f>data_filtered[[#This Row],[test_year]]-data_filtered[[#This Row],[model_year]]</f>
        <v>5</v>
      </c>
      <c r="F5711" s="14">
        <v>127</v>
      </c>
      <c r="G5711" s="14">
        <v>4</v>
      </c>
      <c r="H5711" s="14">
        <v>131</v>
      </c>
      <c r="I5711" s="14">
        <v>3.0534351145038201E-2</v>
      </c>
    </row>
    <row r="5712" spans="1:9" x14ac:dyDescent="0.35">
      <c r="A5712" s="13">
        <v>2015</v>
      </c>
      <c r="B5712" s="13" t="s">
        <v>42</v>
      </c>
      <c r="C5712" s="13" t="s">
        <v>96</v>
      </c>
      <c r="D5712" s="13">
        <v>2003</v>
      </c>
      <c r="E5712" s="14">
        <f>data_filtered[[#This Row],[test_year]]-data_filtered[[#This Row],[model_year]]</f>
        <v>12</v>
      </c>
      <c r="F5712" s="13">
        <v>127</v>
      </c>
      <c r="G5712" s="13">
        <v>4</v>
      </c>
      <c r="H5712" s="13">
        <v>131</v>
      </c>
      <c r="I5712" s="13">
        <v>3.0534351145038201E-2</v>
      </c>
    </row>
    <row r="5713" spans="1:9" x14ac:dyDescent="0.35">
      <c r="A5713" s="14">
        <v>2016</v>
      </c>
      <c r="B5713" s="14" t="s">
        <v>42</v>
      </c>
      <c r="C5713" s="14" t="s">
        <v>43</v>
      </c>
      <c r="D5713" s="14">
        <v>2007</v>
      </c>
      <c r="E5713" s="14">
        <f>data_filtered[[#This Row],[test_year]]-data_filtered[[#This Row],[model_year]]</f>
        <v>9</v>
      </c>
      <c r="F5713" s="14">
        <v>286</v>
      </c>
      <c r="G5713" s="14">
        <v>9</v>
      </c>
      <c r="H5713" s="14">
        <v>295</v>
      </c>
      <c r="I5713" s="14">
        <v>3.0508474576271202E-2</v>
      </c>
    </row>
    <row r="5714" spans="1:9" x14ac:dyDescent="0.35">
      <c r="A5714" s="13">
        <v>2017</v>
      </c>
      <c r="B5714" s="13" t="s">
        <v>30</v>
      </c>
      <c r="C5714" s="13" t="s">
        <v>36</v>
      </c>
      <c r="D5714" s="13">
        <v>2013</v>
      </c>
      <c r="E5714" s="14">
        <f>data_filtered[[#This Row],[test_year]]-data_filtered[[#This Row],[model_year]]</f>
        <v>4</v>
      </c>
      <c r="F5714" s="13">
        <v>223</v>
      </c>
      <c r="G5714" s="13">
        <v>7</v>
      </c>
      <c r="H5714" s="13">
        <v>230</v>
      </c>
      <c r="I5714" s="13">
        <v>3.0434782608695699E-2</v>
      </c>
    </row>
    <row r="5715" spans="1:9" x14ac:dyDescent="0.35">
      <c r="A5715" s="14">
        <v>2013</v>
      </c>
      <c r="B5715" s="14" t="s">
        <v>24</v>
      </c>
      <c r="C5715" s="14" t="s">
        <v>46</v>
      </c>
      <c r="D5715" s="14">
        <v>2008</v>
      </c>
      <c r="E5715" s="14">
        <f>data_filtered[[#This Row],[test_year]]-data_filtered[[#This Row],[model_year]]</f>
        <v>5</v>
      </c>
      <c r="F5715" s="14">
        <v>256</v>
      </c>
      <c r="G5715" s="14">
        <v>8</v>
      </c>
      <c r="H5715" s="14">
        <v>264</v>
      </c>
      <c r="I5715" s="14">
        <v>3.03030303030303E-2</v>
      </c>
    </row>
    <row r="5716" spans="1:9" x14ac:dyDescent="0.35">
      <c r="A5716" s="13">
        <v>2014</v>
      </c>
      <c r="B5716" s="13" t="s">
        <v>24</v>
      </c>
      <c r="C5716" s="13" t="s">
        <v>65</v>
      </c>
      <c r="D5716" s="13">
        <v>2011</v>
      </c>
      <c r="E5716" s="14">
        <f>data_filtered[[#This Row],[test_year]]-data_filtered[[#This Row],[model_year]]</f>
        <v>3</v>
      </c>
      <c r="F5716" s="13">
        <v>96</v>
      </c>
      <c r="G5716" s="13">
        <v>3</v>
      </c>
      <c r="H5716" s="13">
        <v>99</v>
      </c>
      <c r="I5716" s="13">
        <v>3.03030303030303E-2</v>
      </c>
    </row>
    <row r="5717" spans="1:9" x14ac:dyDescent="0.35">
      <c r="A5717" s="14">
        <v>2014</v>
      </c>
      <c r="B5717" s="14" t="s">
        <v>26</v>
      </c>
      <c r="C5717" s="14" t="s">
        <v>35</v>
      </c>
      <c r="D5717" s="14">
        <v>2011</v>
      </c>
      <c r="E5717" s="14">
        <f>data_filtered[[#This Row],[test_year]]-data_filtered[[#This Row],[model_year]]</f>
        <v>3</v>
      </c>
      <c r="F5717" s="14">
        <v>96</v>
      </c>
      <c r="G5717" s="14">
        <v>3</v>
      </c>
      <c r="H5717" s="14">
        <v>99</v>
      </c>
      <c r="I5717" s="14">
        <v>3.03030303030303E-2</v>
      </c>
    </row>
    <row r="5718" spans="1:9" x14ac:dyDescent="0.35">
      <c r="A5718" s="13">
        <v>2015</v>
      </c>
      <c r="B5718" s="13" t="s">
        <v>26</v>
      </c>
      <c r="C5718" s="13" t="s">
        <v>54</v>
      </c>
      <c r="D5718" s="13">
        <v>2012</v>
      </c>
      <c r="E5718" s="14">
        <f>data_filtered[[#This Row],[test_year]]-data_filtered[[#This Row],[model_year]]</f>
        <v>3</v>
      </c>
      <c r="F5718" s="13">
        <v>96</v>
      </c>
      <c r="G5718" s="13">
        <v>3</v>
      </c>
      <c r="H5718" s="13">
        <v>99</v>
      </c>
      <c r="I5718" s="13">
        <v>3.03030303030303E-2</v>
      </c>
    </row>
    <row r="5719" spans="1:9" x14ac:dyDescent="0.35">
      <c r="A5719" s="14">
        <v>2015</v>
      </c>
      <c r="B5719" s="14" t="s">
        <v>26</v>
      </c>
      <c r="C5719" s="14" t="s">
        <v>147</v>
      </c>
      <c r="D5719" s="14">
        <v>2010</v>
      </c>
      <c r="E5719" s="14">
        <f>data_filtered[[#This Row],[test_year]]-data_filtered[[#This Row],[model_year]]</f>
        <v>5</v>
      </c>
      <c r="F5719" s="14">
        <v>96</v>
      </c>
      <c r="G5719" s="14">
        <v>3</v>
      </c>
      <c r="H5719" s="14">
        <v>99</v>
      </c>
      <c r="I5719" s="14">
        <v>3.03030303030303E-2</v>
      </c>
    </row>
    <row r="5720" spans="1:9" x14ac:dyDescent="0.35">
      <c r="A5720" s="14">
        <v>2017</v>
      </c>
      <c r="B5720" s="14" t="s">
        <v>136</v>
      </c>
      <c r="C5720" s="14" t="s">
        <v>137</v>
      </c>
      <c r="D5720" s="14">
        <v>2007</v>
      </c>
      <c r="E5720" s="14">
        <f>data_filtered[[#This Row],[test_year]]-data_filtered[[#This Row],[model_year]]</f>
        <v>10</v>
      </c>
      <c r="F5720" s="14">
        <v>96</v>
      </c>
      <c r="G5720" s="14">
        <v>3</v>
      </c>
      <c r="H5720" s="14">
        <v>99</v>
      </c>
      <c r="I5720" s="14">
        <v>3.03030303030303E-2</v>
      </c>
    </row>
    <row r="5721" spans="1:9" x14ac:dyDescent="0.35">
      <c r="A5721" s="13">
        <v>2013</v>
      </c>
      <c r="B5721" s="13" t="s">
        <v>42</v>
      </c>
      <c r="C5721" s="13" t="s">
        <v>96</v>
      </c>
      <c r="D5721" s="13">
        <v>2009</v>
      </c>
      <c r="E5721" s="14">
        <f>data_filtered[[#This Row],[test_year]]-data_filtered[[#This Row],[model_year]]</f>
        <v>4</v>
      </c>
      <c r="F5721" s="13">
        <v>64</v>
      </c>
      <c r="G5721" s="13">
        <v>2</v>
      </c>
      <c r="H5721" s="13">
        <v>66</v>
      </c>
      <c r="I5721" s="13">
        <v>3.03030303030303E-2</v>
      </c>
    </row>
    <row r="5722" spans="1:9" x14ac:dyDescent="0.35">
      <c r="A5722" s="13">
        <v>2014</v>
      </c>
      <c r="B5722" s="13" t="s">
        <v>30</v>
      </c>
      <c r="C5722" s="13" t="s">
        <v>31</v>
      </c>
      <c r="D5722" s="13">
        <v>2012</v>
      </c>
      <c r="E5722" s="14">
        <f>data_filtered[[#This Row],[test_year]]-data_filtered[[#This Row],[model_year]]</f>
        <v>2</v>
      </c>
      <c r="F5722" s="13">
        <v>64</v>
      </c>
      <c r="G5722" s="13">
        <v>2</v>
      </c>
      <c r="H5722" s="13">
        <v>66</v>
      </c>
      <c r="I5722" s="13">
        <v>3.03030303030303E-2</v>
      </c>
    </row>
    <row r="5723" spans="1:9" x14ac:dyDescent="0.35">
      <c r="A5723" s="14">
        <v>2016</v>
      </c>
      <c r="B5723" s="14" t="s">
        <v>52</v>
      </c>
      <c r="C5723" s="14" t="s">
        <v>82</v>
      </c>
      <c r="D5723" s="14">
        <v>2011</v>
      </c>
      <c r="E5723" s="14">
        <f>data_filtered[[#This Row],[test_year]]-data_filtered[[#This Row],[model_year]]</f>
        <v>5</v>
      </c>
      <c r="F5723" s="14">
        <v>64</v>
      </c>
      <c r="G5723" s="14">
        <v>2</v>
      </c>
      <c r="H5723" s="14">
        <v>66</v>
      </c>
      <c r="I5723" s="14">
        <v>3.03030303030303E-2</v>
      </c>
    </row>
    <row r="5724" spans="1:9" x14ac:dyDescent="0.35">
      <c r="A5724" s="14">
        <v>2016</v>
      </c>
      <c r="B5724" s="14" t="s">
        <v>98</v>
      </c>
      <c r="C5724" s="14" t="s">
        <v>249</v>
      </c>
      <c r="D5724" s="14">
        <v>2012</v>
      </c>
      <c r="E5724" s="14">
        <f>data_filtered[[#This Row],[test_year]]-data_filtered[[#This Row],[model_year]]</f>
        <v>4</v>
      </c>
      <c r="F5724" s="14">
        <v>64</v>
      </c>
      <c r="G5724" s="14">
        <v>2</v>
      </c>
      <c r="H5724" s="14">
        <v>66</v>
      </c>
      <c r="I5724" s="14">
        <v>3.03030303030303E-2</v>
      </c>
    </row>
    <row r="5725" spans="1:9" x14ac:dyDescent="0.35">
      <c r="A5725" s="13">
        <v>2017</v>
      </c>
      <c r="B5725" s="13" t="s">
        <v>42</v>
      </c>
      <c r="C5725" s="13" t="s">
        <v>112</v>
      </c>
      <c r="D5725" s="13">
        <v>2010</v>
      </c>
      <c r="E5725" s="14">
        <f>data_filtered[[#This Row],[test_year]]-data_filtered[[#This Row],[model_year]]</f>
        <v>7</v>
      </c>
      <c r="F5725" s="13">
        <v>64</v>
      </c>
      <c r="G5725" s="13">
        <v>2</v>
      </c>
      <c r="H5725" s="13">
        <v>66</v>
      </c>
      <c r="I5725" s="13">
        <v>3.03030303030303E-2</v>
      </c>
    </row>
    <row r="5726" spans="1:9" x14ac:dyDescent="0.35">
      <c r="A5726" s="13">
        <v>2017</v>
      </c>
      <c r="B5726" s="13" t="s">
        <v>106</v>
      </c>
      <c r="C5726" s="13" t="s">
        <v>285</v>
      </c>
      <c r="D5726" s="13">
        <v>2014</v>
      </c>
      <c r="E5726" s="14">
        <f>data_filtered[[#This Row],[test_year]]-data_filtered[[#This Row],[model_year]]</f>
        <v>3</v>
      </c>
      <c r="F5726" s="13">
        <v>64</v>
      </c>
      <c r="G5726" s="13">
        <v>2</v>
      </c>
      <c r="H5726" s="13">
        <v>66</v>
      </c>
      <c r="I5726" s="13">
        <v>3.03030303030303E-2</v>
      </c>
    </row>
    <row r="5727" spans="1:9" x14ac:dyDescent="0.35">
      <c r="A5727" s="14">
        <v>2017</v>
      </c>
      <c r="B5727" s="14" t="s">
        <v>241</v>
      </c>
      <c r="C5727" s="14" t="s">
        <v>242</v>
      </c>
      <c r="D5727" s="14">
        <v>2011</v>
      </c>
      <c r="E5727" s="14">
        <f>data_filtered[[#This Row],[test_year]]-data_filtered[[#This Row],[model_year]]</f>
        <v>6</v>
      </c>
      <c r="F5727" s="14">
        <v>64</v>
      </c>
      <c r="G5727" s="14">
        <v>2</v>
      </c>
      <c r="H5727" s="14">
        <v>66</v>
      </c>
      <c r="I5727" s="14">
        <v>3.03030303030303E-2</v>
      </c>
    </row>
    <row r="5728" spans="1:9" x14ac:dyDescent="0.35">
      <c r="A5728" s="14">
        <v>2017</v>
      </c>
      <c r="B5728" s="14" t="s">
        <v>33</v>
      </c>
      <c r="C5728" s="14" t="s">
        <v>109</v>
      </c>
      <c r="D5728" s="14">
        <v>2012</v>
      </c>
      <c r="E5728" s="14">
        <f>data_filtered[[#This Row],[test_year]]-data_filtered[[#This Row],[model_year]]</f>
        <v>5</v>
      </c>
      <c r="F5728" s="14">
        <v>64</v>
      </c>
      <c r="G5728" s="14">
        <v>2</v>
      </c>
      <c r="H5728" s="14">
        <v>66</v>
      </c>
      <c r="I5728" s="14">
        <v>3.03030303030303E-2</v>
      </c>
    </row>
    <row r="5729" spans="1:9" x14ac:dyDescent="0.35">
      <c r="A5729" s="14">
        <v>2013</v>
      </c>
      <c r="B5729" s="14" t="s">
        <v>26</v>
      </c>
      <c r="C5729" s="14" t="s">
        <v>35</v>
      </c>
      <c r="D5729" s="14">
        <v>2006</v>
      </c>
      <c r="E5729" s="14">
        <f>data_filtered[[#This Row],[test_year]]-data_filtered[[#This Row],[model_year]]</f>
        <v>7</v>
      </c>
      <c r="F5729" s="14">
        <v>289</v>
      </c>
      <c r="G5729" s="14">
        <v>9</v>
      </c>
      <c r="H5729" s="14">
        <v>298</v>
      </c>
      <c r="I5729" s="14">
        <v>3.02013422818792E-2</v>
      </c>
    </row>
    <row r="5730" spans="1:9" x14ac:dyDescent="0.35">
      <c r="A5730" s="13">
        <v>2017</v>
      </c>
      <c r="B5730" s="13" t="s">
        <v>42</v>
      </c>
      <c r="C5730" s="13" t="s">
        <v>43</v>
      </c>
      <c r="D5730" s="13">
        <v>2006</v>
      </c>
      <c r="E5730" s="14">
        <f>data_filtered[[#This Row],[test_year]]-data_filtered[[#This Row],[model_year]]</f>
        <v>11</v>
      </c>
      <c r="F5730" s="13">
        <v>257</v>
      </c>
      <c r="G5730" s="13">
        <v>8</v>
      </c>
      <c r="H5730" s="13">
        <v>265</v>
      </c>
      <c r="I5730" s="13">
        <v>3.0188679245282998E-2</v>
      </c>
    </row>
    <row r="5731" spans="1:9" x14ac:dyDescent="0.35">
      <c r="A5731" s="13">
        <v>2016</v>
      </c>
      <c r="B5731" s="13" t="s">
        <v>26</v>
      </c>
      <c r="C5731" s="13" t="s">
        <v>27</v>
      </c>
      <c r="D5731" s="13">
        <v>2014</v>
      </c>
      <c r="E5731" s="14">
        <f>data_filtered[[#This Row],[test_year]]-data_filtered[[#This Row],[model_year]]</f>
        <v>2</v>
      </c>
      <c r="F5731" s="13">
        <v>193</v>
      </c>
      <c r="G5731" s="13">
        <v>6</v>
      </c>
      <c r="H5731" s="13">
        <v>199</v>
      </c>
      <c r="I5731" s="13">
        <v>3.0150753768844199E-2</v>
      </c>
    </row>
    <row r="5732" spans="1:9" x14ac:dyDescent="0.35">
      <c r="A5732" s="13">
        <v>2013</v>
      </c>
      <c r="B5732" s="13" t="s">
        <v>24</v>
      </c>
      <c r="C5732" s="13" t="s">
        <v>46</v>
      </c>
      <c r="D5732" s="13">
        <v>2007</v>
      </c>
      <c r="E5732" s="14">
        <f>data_filtered[[#This Row],[test_year]]-data_filtered[[#This Row],[model_year]]</f>
        <v>6</v>
      </c>
      <c r="F5732" s="13">
        <v>258</v>
      </c>
      <c r="G5732" s="13">
        <v>8</v>
      </c>
      <c r="H5732" s="13">
        <v>266</v>
      </c>
      <c r="I5732" s="13">
        <v>3.00751879699248E-2</v>
      </c>
    </row>
    <row r="5733" spans="1:9" x14ac:dyDescent="0.35">
      <c r="A5733" s="14">
        <v>2016</v>
      </c>
      <c r="B5733" s="14" t="s">
        <v>42</v>
      </c>
      <c r="C5733" s="14" t="s">
        <v>96</v>
      </c>
      <c r="D5733" s="14">
        <v>2005</v>
      </c>
      <c r="E5733" s="14">
        <f>data_filtered[[#This Row],[test_year]]-data_filtered[[#This Row],[model_year]]</f>
        <v>11</v>
      </c>
      <c r="F5733" s="14">
        <v>129</v>
      </c>
      <c r="G5733" s="14">
        <v>4</v>
      </c>
      <c r="H5733" s="14">
        <v>133</v>
      </c>
      <c r="I5733" s="14">
        <v>3.00751879699248E-2</v>
      </c>
    </row>
    <row r="5734" spans="1:9" x14ac:dyDescent="0.35">
      <c r="A5734" s="13">
        <v>2015</v>
      </c>
      <c r="B5734" s="13" t="s">
        <v>33</v>
      </c>
      <c r="C5734" s="13" t="s">
        <v>34</v>
      </c>
      <c r="D5734" s="13">
        <v>2011</v>
      </c>
      <c r="E5734" s="14">
        <f>data_filtered[[#This Row],[test_year]]-data_filtered[[#This Row],[model_year]]</f>
        <v>4</v>
      </c>
      <c r="F5734" s="13">
        <v>226</v>
      </c>
      <c r="G5734" s="13">
        <v>7</v>
      </c>
      <c r="H5734" s="13">
        <v>233</v>
      </c>
      <c r="I5734" s="13">
        <v>3.0042918454935601E-2</v>
      </c>
    </row>
    <row r="5735" spans="1:9" x14ac:dyDescent="0.35">
      <c r="A5735" s="13">
        <v>2016</v>
      </c>
      <c r="B5735" s="13" t="s">
        <v>26</v>
      </c>
      <c r="C5735" s="13" t="s">
        <v>54</v>
      </c>
      <c r="D5735" s="13">
        <v>2008</v>
      </c>
      <c r="E5735" s="14">
        <f>data_filtered[[#This Row],[test_year]]-data_filtered[[#This Row],[model_year]]</f>
        <v>8</v>
      </c>
      <c r="F5735" s="13">
        <v>194</v>
      </c>
      <c r="G5735" s="13">
        <v>6</v>
      </c>
      <c r="H5735" s="13">
        <v>200</v>
      </c>
      <c r="I5735" s="13">
        <v>0.03</v>
      </c>
    </row>
    <row r="5736" spans="1:9" x14ac:dyDescent="0.35">
      <c r="A5736" s="13">
        <v>2013</v>
      </c>
      <c r="B5736" s="13" t="s">
        <v>52</v>
      </c>
      <c r="C5736" s="13" t="s">
        <v>53</v>
      </c>
      <c r="D5736" s="13">
        <v>2008</v>
      </c>
      <c r="E5736" s="14">
        <f>data_filtered[[#This Row],[test_year]]-data_filtered[[#This Row],[model_year]]</f>
        <v>5</v>
      </c>
      <c r="F5736" s="13">
        <v>97</v>
      </c>
      <c r="G5736" s="13">
        <v>3</v>
      </c>
      <c r="H5736" s="13">
        <v>100</v>
      </c>
      <c r="I5736" s="13">
        <v>0.03</v>
      </c>
    </row>
    <row r="5737" spans="1:9" x14ac:dyDescent="0.35">
      <c r="A5737" s="13">
        <v>2017</v>
      </c>
      <c r="B5737" s="13" t="s">
        <v>52</v>
      </c>
      <c r="C5737" s="13" t="s">
        <v>192</v>
      </c>
      <c r="D5737" s="13">
        <v>2015</v>
      </c>
      <c r="E5737" s="14">
        <f>data_filtered[[#This Row],[test_year]]-data_filtered[[#This Row],[model_year]]</f>
        <v>2</v>
      </c>
      <c r="F5737" s="13">
        <v>97</v>
      </c>
      <c r="G5737" s="13">
        <v>3</v>
      </c>
      <c r="H5737" s="13">
        <v>100</v>
      </c>
      <c r="I5737" s="13">
        <v>0.03</v>
      </c>
    </row>
    <row r="5738" spans="1:9" x14ac:dyDescent="0.35">
      <c r="A5738" s="14">
        <v>2016</v>
      </c>
      <c r="B5738" s="14" t="s">
        <v>67</v>
      </c>
      <c r="C5738" s="14" t="s">
        <v>68</v>
      </c>
      <c r="D5738" s="14">
        <v>2014</v>
      </c>
      <c r="E5738" s="14">
        <f>data_filtered[[#This Row],[test_year]]-data_filtered[[#This Row],[model_year]]</f>
        <v>2</v>
      </c>
      <c r="F5738" s="14">
        <v>162</v>
      </c>
      <c r="G5738" s="14">
        <v>5</v>
      </c>
      <c r="H5738" s="14">
        <v>167</v>
      </c>
      <c r="I5738" s="14">
        <v>2.9940119760479E-2</v>
      </c>
    </row>
    <row r="5739" spans="1:9" x14ac:dyDescent="0.35">
      <c r="A5739" s="13">
        <v>2014</v>
      </c>
      <c r="B5739" s="13" t="s">
        <v>33</v>
      </c>
      <c r="C5739" s="13" t="s">
        <v>86</v>
      </c>
      <c r="D5739" s="13">
        <v>2012</v>
      </c>
      <c r="E5739" s="14">
        <f>data_filtered[[#This Row],[test_year]]-data_filtered[[#This Row],[model_year]]</f>
        <v>2</v>
      </c>
      <c r="F5739" s="13">
        <v>130</v>
      </c>
      <c r="G5739" s="13">
        <v>4</v>
      </c>
      <c r="H5739" s="13">
        <v>134</v>
      </c>
      <c r="I5739" s="13">
        <v>2.9850746268656699E-2</v>
      </c>
    </row>
    <row r="5740" spans="1:9" x14ac:dyDescent="0.35">
      <c r="A5740" s="13">
        <v>2013</v>
      </c>
      <c r="B5740" s="13" t="s">
        <v>24</v>
      </c>
      <c r="C5740" s="13" t="s">
        <v>65</v>
      </c>
      <c r="D5740" s="13">
        <v>2011</v>
      </c>
      <c r="E5740" s="14">
        <f>data_filtered[[#This Row],[test_year]]-data_filtered[[#This Row],[model_year]]</f>
        <v>2</v>
      </c>
      <c r="F5740" s="13">
        <v>65</v>
      </c>
      <c r="G5740" s="13">
        <v>2</v>
      </c>
      <c r="H5740" s="13">
        <v>67</v>
      </c>
      <c r="I5740" s="13">
        <v>2.9850746268656699E-2</v>
      </c>
    </row>
    <row r="5741" spans="1:9" x14ac:dyDescent="0.35">
      <c r="A5741" s="14">
        <v>2013</v>
      </c>
      <c r="B5741" s="14" t="s">
        <v>231</v>
      </c>
      <c r="C5741" s="14" t="s">
        <v>232</v>
      </c>
      <c r="D5741" s="14">
        <v>2007</v>
      </c>
      <c r="E5741" s="14">
        <f>data_filtered[[#This Row],[test_year]]-data_filtered[[#This Row],[model_year]]</f>
        <v>6</v>
      </c>
      <c r="F5741" s="14">
        <v>65</v>
      </c>
      <c r="G5741" s="14">
        <v>2</v>
      </c>
      <c r="H5741" s="14">
        <v>67</v>
      </c>
      <c r="I5741" s="14">
        <v>2.9850746268656699E-2</v>
      </c>
    </row>
    <row r="5742" spans="1:9" x14ac:dyDescent="0.35">
      <c r="A5742" s="13">
        <v>2013</v>
      </c>
      <c r="B5742" s="13" t="s">
        <v>113</v>
      </c>
      <c r="C5742" s="13" t="s">
        <v>258</v>
      </c>
      <c r="D5742" s="13">
        <v>2008</v>
      </c>
      <c r="E5742" s="14">
        <f>data_filtered[[#This Row],[test_year]]-data_filtered[[#This Row],[model_year]]</f>
        <v>5</v>
      </c>
      <c r="F5742" s="13">
        <v>65</v>
      </c>
      <c r="G5742" s="13">
        <v>2</v>
      </c>
      <c r="H5742" s="13">
        <v>67</v>
      </c>
      <c r="I5742" s="13">
        <v>2.9850746268656699E-2</v>
      </c>
    </row>
    <row r="5743" spans="1:9" x14ac:dyDescent="0.35">
      <c r="A5743" s="13">
        <v>2014</v>
      </c>
      <c r="B5743" s="13" t="s">
        <v>190</v>
      </c>
      <c r="C5743" s="13" t="s">
        <v>219</v>
      </c>
      <c r="D5743" s="13">
        <v>2006</v>
      </c>
      <c r="E5743" s="14">
        <f>data_filtered[[#This Row],[test_year]]-data_filtered[[#This Row],[model_year]]</f>
        <v>8</v>
      </c>
      <c r="F5743" s="13">
        <v>65</v>
      </c>
      <c r="G5743" s="13">
        <v>2</v>
      </c>
      <c r="H5743" s="13">
        <v>67</v>
      </c>
      <c r="I5743" s="13">
        <v>2.9850746268656699E-2</v>
      </c>
    </row>
    <row r="5744" spans="1:9" x14ac:dyDescent="0.35">
      <c r="A5744" s="14">
        <v>2014</v>
      </c>
      <c r="B5744" s="14" t="s">
        <v>136</v>
      </c>
      <c r="C5744" s="14" t="s">
        <v>205</v>
      </c>
      <c r="D5744" s="14">
        <v>2010</v>
      </c>
      <c r="E5744" s="14">
        <f>data_filtered[[#This Row],[test_year]]-data_filtered[[#This Row],[model_year]]</f>
        <v>4</v>
      </c>
      <c r="F5744" s="14">
        <v>65</v>
      </c>
      <c r="G5744" s="14">
        <v>2</v>
      </c>
      <c r="H5744" s="14">
        <v>67</v>
      </c>
      <c r="I5744" s="14">
        <v>2.9850746268656699E-2</v>
      </c>
    </row>
    <row r="5745" spans="1:9" x14ac:dyDescent="0.35">
      <c r="A5745" s="14">
        <v>2015</v>
      </c>
      <c r="B5745" s="14" t="s">
        <v>52</v>
      </c>
      <c r="C5745" s="14" t="s">
        <v>74</v>
      </c>
      <c r="D5745" s="14">
        <v>2010</v>
      </c>
      <c r="E5745" s="14">
        <f>data_filtered[[#This Row],[test_year]]-data_filtered[[#This Row],[model_year]]</f>
        <v>5</v>
      </c>
      <c r="F5745" s="14">
        <v>65</v>
      </c>
      <c r="G5745" s="14">
        <v>2</v>
      </c>
      <c r="H5745" s="14">
        <v>67</v>
      </c>
      <c r="I5745" s="14">
        <v>2.9850746268656699E-2</v>
      </c>
    </row>
    <row r="5746" spans="1:9" x14ac:dyDescent="0.35">
      <c r="A5746" s="13">
        <v>2015</v>
      </c>
      <c r="B5746" s="13" t="s">
        <v>92</v>
      </c>
      <c r="C5746" s="13" t="s">
        <v>149</v>
      </c>
      <c r="D5746" s="13">
        <v>2012</v>
      </c>
      <c r="E5746" s="14">
        <f>data_filtered[[#This Row],[test_year]]-data_filtered[[#This Row],[model_year]]</f>
        <v>3</v>
      </c>
      <c r="F5746" s="13">
        <v>65</v>
      </c>
      <c r="G5746" s="13">
        <v>2</v>
      </c>
      <c r="H5746" s="13">
        <v>67</v>
      </c>
      <c r="I5746" s="13">
        <v>2.9850746268656699E-2</v>
      </c>
    </row>
    <row r="5747" spans="1:9" x14ac:dyDescent="0.35">
      <c r="A5747" s="13">
        <v>2015</v>
      </c>
      <c r="B5747" s="13" t="s">
        <v>26</v>
      </c>
      <c r="C5747" s="13" t="s">
        <v>237</v>
      </c>
      <c r="D5747" s="13">
        <v>2005</v>
      </c>
      <c r="E5747" s="14">
        <f>data_filtered[[#This Row],[test_year]]-data_filtered[[#This Row],[model_year]]</f>
        <v>10</v>
      </c>
      <c r="F5747" s="13">
        <v>65</v>
      </c>
      <c r="G5747" s="13">
        <v>2</v>
      </c>
      <c r="H5747" s="13">
        <v>67</v>
      </c>
      <c r="I5747" s="13">
        <v>2.9850746268656699E-2</v>
      </c>
    </row>
    <row r="5748" spans="1:9" x14ac:dyDescent="0.35">
      <c r="A5748" s="13">
        <v>2017</v>
      </c>
      <c r="B5748" s="13" t="s">
        <v>37</v>
      </c>
      <c r="C5748" s="13" t="s">
        <v>59</v>
      </c>
      <c r="D5748" s="13">
        <v>2010</v>
      </c>
      <c r="E5748" s="14">
        <f>data_filtered[[#This Row],[test_year]]-data_filtered[[#This Row],[model_year]]</f>
        <v>7</v>
      </c>
      <c r="F5748" s="13">
        <v>65</v>
      </c>
      <c r="G5748" s="13">
        <v>2</v>
      </c>
      <c r="H5748" s="13">
        <v>67</v>
      </c>
      <c r="I5748" s="13">
        <v>2.9850746268656699E-2</v>
      </c>
    </row>
    <row r="5749" spans="1:9" x14ac:dyDescent="0.35">
      <c r="A5749" s="14">
        <v>2017</v>
      </c>
      <c r="B5749" s="14" t="s">
        <v>26</v>
      </c>
      <c r="C5749" s="14" t="s">
        <v>209</v>
      </c>
      <c r="D5749" s="14">
        <v>2007</v>
      </c>
      <c r="E5749" s="14">
        <f>data_filtered[[#This Row],[test_year]]-data_filtered[[#This Row],[model_year]]</f>
        <v>10</v>
      </c>
      <c r="F5749" s="14">
        <v>65</v>
      </c>
      <c r="G5749" s="14">
        <v>2</v>
      </c>
      <c r="H5749" s="14">
        <v>67</v>
      </c>
      <c r="I5749" s="14">
        <v>2.9850746268656699E-2</v>
      </c>
    </row>
    <row r="5750" spans="1:9" x14ac:dyDescent="0.35">
      <c r="A5750" s="13">
        <v>2013</v>
      </c>
      <c r="B5750" s="13" t="s">
        <v>26</v>
      </c>
      <c r="C5750" s="13" t="s">
        <v>54</v>
      </c>
      <c r="D5750" s="13">
        <v>2010</v>
      </c>
      <c r="E5750" s="14">
        <f>data_filtered[[#This Row],[test_year]]-data_filtered[[#This Row],[model_year]]</f>
        <v>3</v>
      </c>
      <c r="F5750" s="13">
        <v>163</v>
      </c>
      <c r="G5750" s="13">
        <v>5</v>
      </c>
      <c r="H5750" s="13">
        <v>168</v>
      </c>
      <c r="I5750" s="13">
        <v>2.9761904761904798E-2</v>
      </c>
    </row>
    <row r="5751" spans="1:9" x14ac:dyDescent="0.35">
      <c r="A5751" s="14">
        <v>2016</v>
      </c>
      <c r="B5751" s="14" t="s">
        <v>67</v>
      </c>
      <c r="C5751" s="14" t="s">
        <v>68</v>
      </c>
      <c r="D5751" s="14">
        <v>2011</v>
      </c>
      <c r="E5751" s="14">
        <f>data_filtered[[#This Row],[test_year]]-data_filtered[[#This Row],[model_year]]</f>
        <v>5</v>
      </c>
      <c r="F5751" s="14">
        <v>163</v>
      </c>
      <c r="G5751" s="14">
        <v>5</v>
      </c>
      <c r="H5751" s="14">
        <v>168</v>
      </c>
      <c r="I5751" s="14">
        <v>2.9761904761904798E-2</v>
      </c>
    </row>
    <row r="5752" spans="1:9" x14ac:dyDescent="0.35">
      <c r="A5752" s="14">
        <v>2016</v>
      </c>
      <c r="B5752" s="14" t="s">
        <v>33</v>
      </c>
      <c r="C5752" s="14" t="s">
        <v>86</v>
      </c>
      <c r="D5752" s="14">
        <v>2014</v>
      </c>
      <c r="E5752" s="14">
        <f>data_filtered[[#This Row],[test_year]]-data_filtered[[#This Row],[model_year]]</f>
        <v>2</v>
      </c>
      <c r="F5752" s="14">
        <v>196</v>
      </c>
      <c r="G5752" s="14">
        <v>6</v>
      </c>
      <c r="H5752" s="14">
        <v>202</v>
      </c>
      <c r="I5752" s="14">
        <v>2.9702970297029702E-2</v>
      </c>
    </row>
    <row r="5753" spans="1:9" x14ac:dyDescent="0.35">
      <c r="A5753" s="14">
        <v>2014</v>
      </c>
      <c r="B5753" s="14" t="s">
        <v>52</v>
      </c>
      <c r="C5753" s="14" t="s">
        <v>62</v>
      </c>
      <c r="D5753" s="14">
        <v>2006</v>
      </c>
      <c r="E5753" s="14">
        <f>data_filtered[[#This Row],[test_year]]-data_filtered[[#This Row],[model_year]]</f>
        <v>8</v>
      </c>
      <c r="F5753" s="14">
        <v>98</v>
      </c>
      <c r="G5753" s="14">
        <v>3</v>
      </c>
      <c r="H5753" s="14">
        <v>101</v>
      </c>
      <c r="I5753" s="14">
        <v>2.9702970297029702E-2</v>
      </c>
    </row>
    <row r="5754" spans="1:9" x14ac:dyDescent="0.35">
      <c r="A5754" s="14">
        <v>2014</v>
      </c>
      <c r="B5754" s="14" t="s">
        <v>104</v>
      </c>
      <c r="C5754" s="14" t="s">
        <v>115</v>
      </c>
      <c r="D5754" s="14">
        <v>2006</v>
      </c>
      <c r="E5754" s="14">
        <f>data_filtered[[#This Row],[test_year]]-data_filtered[[#This Row],[model_year]]</f>
        <v>8</v>
      </c>
      <c r="F5754" s="14">
        <v>98</v>
      </c>
      <c r="G5754" s="14">
        <v>3</v>
      </c>
      <c r="H5754" s="14">
        <v>101</v>
      </c>
      <c r="I5754" s="14">
        <v>2.9702970297029702E-2</v>
      </c>
    </row>
    <row r="5755" spans="1:9" x14ac:dyDescent="0.35">
      <c r="A5755" s="14">
        <v>2016</v>
      </c>
      <c r="B5755" s="14" t="s">
        <v>37</v>
      </c>
      <c r="C5755" s="14" t="s">
        <v>39</v>
      </c>
      <c r="D5755" s="14">
        <v>2010</v>
      </c>
      <c r="E5755" s="14">
        <f>data_filtered[[#This Row],[test_year]]-data_filtered[[#This Row],[model_year]]</f>
        <v>6</v>
      </c>
      <c r="F5755" s="14">
        <v>98</v>
      </c>
      <c r="G5755" s="14">
        <v>3</v>
      </c>
      <c r="H5755" s="14">
        <v>101</v>
      </c>
      <c r="I5755" s="14">
        <v>2.9702970297029702E-2</v>
      </c>
    </row>
    <row r="5756" spans="1:9" x14ac:dyDescent="0.35">
      <c r="A5756" s="14">
        <v>2017</v>
      </c>
      <c r="B5756" s="14" t="s">
        <v>26</v>
      </c>
      <c r="C5756" s="14" t="s">
        <v>133</v>
      </c>
      <c r="D5756" s="14">
        <v>2006</v>
      </c>
      <c r="E5756" s="14">
        <f>data_filtered[[#This Row],[test_year]]-data_filtered[[#This Row],[model_year]]</f>
        <v>11</v>
      </c>
      <c r="F5756" s="14">
        <v>131</v>
      </c>
      <c r="G5756" s="14">
        <v>4</v>
      </c>
      <c r="H5756" s="14">
        <v>135</v>
      </c>
      <c r="I5756" s="14">
        <v>2.96296296296296E-2</v>
      </c>
    </row>
    <row r="5757" spans="1:9" x14ac:dyDescent="0.35">
      <c r="A5757" s="14">
        <v>2017</v>
      </c>
      <c r="B5757" s="14" t="s">
        <v>33</v>
      </c>
      <c r="C5757" s="14" t="s">
        <v>86</v>
      </c>
      <c r="D5757" s="14">
        <v>2012</v>
      </c>
      <c r="E5757" s="14">
        <f>data_filtered[[#This Row],[test_year]]-data_filtered[[#This Row],[model_year]]</f>
        <v>5</v>
      </c>
      <c r="F5757" s="14">
        <v>164</v>
      </c>
      <c r="G5757" s="14">
        <v>5</v>
      </c>
      <c r="H5757" s="14">
        <v>169</v>
      </c>
      <c r="I5757" s="14">
        <v>2.9585798816568001E-2</v>
      </c>
    </row>
    <row r="5758" spans="1:9" x14ac:dyDescent="0.35">
      <c r="A5758" s="13">
        <v>2013</v>
      </c>
      <c r="B5758" s="13" t="s">
        <v>26</v>
      </c>
      <c r="C5758" s="13" t="s">
        <v>27</v>
      </c>
      <c r="D5758" s="13">
        <v>2012</v>
      </c>
      <c r="E5758" s="14">
        <f>data_filtered[[#This Row],[test_year]]-data_filtered[[#This Row],[model_year]]</f>
        <v>1</v>
      </c>
      <c r="F5758" s="13">
        <v>230</v>
      </c>
      <c r="G5758" s="13">
        <v>7</v>
      </c>
      <c r="H5758" s="13">
        <v>237</v>
      </c>
      <c r="I5758" s="13">
        <v>2.9535864978902999E-2</v>
      </c>
    </row>
    <row r="5759" spans="1:9" x14ac:dyDescent="0.35">
      <c r="A5759" s="13">
        <v>2016</v>
      </c>
      <c r="B5759" s="13" t="s">
        <v>37</v>
      </c>
      <c r="C5759" s="13" t="s">
        <v>39</v>
      </c>
      <c r="D5759" s="13">
        <v>2013</v>
      </c>
      <c r="E5759" s="14">
        <f>data_filtered[[#This Row],[test_year]]-data_filtered[[#This Row],[model_year]]</f>
        <v>3</v>
      </c>
      <c r="F5759" s="13">
        <v>230</v>
      </c>
      <c r="G5759" s="13">
        <v>7</v>
      </c>
      <c r="H5759" s="13">
        <v>237</v>
      </c>
      <c r="I5759" s="13">
        <v>2.9535864978902999E-2</v>
      </c>
    </row>
    <row r="5760" spans="1:9" x14ac:dyDescent="0.35">
      <c r="A5760" s="14">
        <v>2017</v>
      </c>
      <c r="B5760" s="14" t="s">
        <v>30</v>
      </c>
      <c r="C5760" s="14" t="s">
        <v>48</v>
      </c>
      <c r="D5760" s="14">
        <v>2014</v>
      </c>
      <c r="E5760" s="14">
        <f>data_filtered[[#This Row],[test_year]]-data_filtered[[#This Row],[model_year]]</f>
        <v>3</v>
      </c>
      <c r="F5760" s="14">
        <v>263</v>
      </c>
      <c r="G5760" s="14">
        <v>8</v>
      </c>
      <c r="H5760" s="14">
        <v>271</v>
      </c>
      <c r="I5760" s="14">
        <v>2.9520295202952001E-2</v>
      </c>
    </row>
    <row r="5761" spans="1:9" x14ac:dyDescent="0.35">
      <c r="A5761" s="14">
        <v>2014</v>
      </c>
      <c r="B5761" s="14" t="s">
        <v>26</v>
      </c>
      <c r="C5761" s="14" t="s">
        <v>27</v>
      </c>
      <c r="D5761" s="14">
        <v>2004</v>
      </c>
      <c r="E5761" s="14">
        <f>data_filtered[[#This Row],[test_year]]-data_filtered[[#This Row],[model_year]]</f>
        <v>10</v>
      </c>
      <c r="F5761" s="14">
        <v>330</v>
      </c>
      <c r="G5761" s="14">
        <v>10</v>
      </c>
      <c r="H5761" s="14">
        <v>340</v>
      </c>
      <c r="I5761" s="14">
        <v>2.9411764705882401E-2</v>
      </c>
    </row>
    <row r="5762" spans="1:9" x14ac:dyDescent="0.35">
      <c r="A5762" s="14">
        <v>2014</v>
      </c>
      <c r="B5762" s="14" t="s">
        <v>26</v>
      </c>
      <c r="C5762" s="14" t="s">
        <v>35</v>
      </c>
      <c r="D5762" s="14">
        <v>2007</v>
      </c>
      <c r="E5762" s="14">
        <f>data_filtered[[#This Row],[test_year]]-data_filtered[[#This Row],[model_year]]</f>
        <v>7</v>
      </c>
      <c r="F5762" s="14">
        <v>264</v>
      </c>
      <c r="G5762" s="14">
        <v>8</v>
      </c>
      <c r="H5762" s="14">
        <v>272</v>
      </c>
      <c r="I5762" s="14">
        <v>2.9411764705882401E-2</v>
      </c>
    </row>
    <row r="5763" spans="1:9" x14ac:dyDescent="0.35">
      <c r="A5763" s="13">
        <v>2013</v>
      </c>
      <c r="B5763" s="13" t="s">
        <v>30</v>
      </c>
      <c r="C5763" s="13" t="s">
        <v>48</v>
      </c>
      <c r="D5763" s="13">
        <v>2013</v>
      </c>
      <c r="E5763" s="14">
        <f>data_filtered[[#This Row],[test_year]]-data_filtered[[#This Row],[model_year]]</f>
        <v>0</v>
      </c>
      <c r="F5763" s="13">
        <v>132</v>
      </c>
      <c r="G5763" s="13">
        <v>4</v>
      </c>
      <c r="H5763" s="13">
        <v>136</v>
      </c>
      <c r="I5763" s="13">
        <v>2.9411764705882401E-2</v>
      </c>
    </row>
    <row r="5764" spans="1:9" x14ac:dyDescent="0.35">
      <c r="A5764" s="14">
        <v>2016</v>
      </c>
      <c r="B5764" s="14" t="s">
        <v>30</v>
      </c>
      <c r="C5764" s="14" t="s">
        <v>51</v>
      </c>
      <c r="D5764" s="14">
        <v>2010</v>
      </c>
      <c r="E5764" s="14">
        <f>data_filtered[[#This Row],[test_year]]-data_filtered[[#This Row],[model_year]]</f>
        <v>6</v>
      </c>
      <c r="F5764" s="14">
        <v>99</v>
      </c>
      <c r="G5764" s="14">
        <v>3</v>
      </c>
      <c r="H5764" s="14">
        <v>102</v>
      </c>
      <c r="I5764" s="14">
        <v>2.9411764705882401E-2</v>
      </c>
    </row>
    <row r="5765" spans="1:9" x14ac:dyDescent="0.35">
      <c r="A5765" s="14">
        <v>2013</v>
      </c>
      <c r="B5765" s="14" t="s">
        <v>30</v>
      </c>
      <c r="C5765" s="14" t="s">
        <v>163</v>
      </c>
      <c r="D5765" s="14">
        <v>2004</v>
      </c>
      <c r="E5765" s="14">
        <f>data_filtered[[#This Row],[test_year]]-data_filtered[[#This Row],[model_year]]</f>
        <v>9</v>
      </c>
      <c r="F5765" s="14">
        <v>66</v>
      </c>
      <c r="G5765" s="14">
        <v>2</v>
      </c>
      <c r="H5765" s="14">
        <v>68</v>
      </c>
      <c r="I5765" s="14">
        <v>2.9411764705882401E-2</v>
      </c>
    </row>
    <row r="5766" spans="1:9" x14ac:dyDescent="0.35">
      <c r="A5766" s="13">
        <v>2013</v>
      </c>
      <c r="B5766" s="13" t="s">
        <v>106</v>
      </c>
      <c r="C5766" s="13" t="s">
        <v>275</v>
      </c>
      <c r="D5766" s="13">
        <v>2007</v>
      </c>
      <c r="E5766" s="14">
        <f>data_filtered[[#This Row],[test_year]]-data_filtered[[#This Row],[model_year]]</f>
        <v>6</v>
      </c>
      <c r="F5766" s="13">
        <v>66</v>
      </c>
      <c r="G5766" s="13">
        <v>2</v>
      </c>
      <c r="H5766" s="13">
        <v>68</v>
      </c>
      <c r="I5766" s="13">
        <v>2.9411764705882401E-2</v>
      </c>
    </row>
    <row r="5767" spans="1:9" x14ac:dyDescent="0.35">
      <c r="A5767" s="14">
        <v>2013</v>
      </c>
      <c r="B5767" s="14" t="s">
        <v>26</v>
      </c>
      <c r="C5767" s="14" t="s">
        <v>110</v>
      </c>
      <c r="D5767" s="14">
        <v>2012</v>
      </c>
      <c r="E5767" s="14">
        <f>data_filtered[[#This Row],[test_year]]-data_filtered[[#This Row],[model_year]]</f>
        <v>1</v>
      </c>
      <c r="F5767" s="14">
        <v>66</v>
      </c>
      <c r="G5767" s="14">
        <v>2</v>
      </c>
      <c r="H5767" s="14">
        <v>68</v>
      </c>
      <c r="I5767" s="14">
        <v>2.9411764705882401E-2</v>
      </c>
    </row>
    <row r="5768" spans="1:9" x14ac:dyDescent="0.35">
      <c r="A5768" s="13">
        <v>2014</v>
      </c>
      <c r="B5768" s="13" t="s">
        <v>52</v>
      </c>
      <c r="C5768" s="13" t="s">
        <v>83</v>
      </c>
      <c r="D5768" s="13">
        <v>2010</v>
      </c>
      <c r="E5768" s="14">
        <f>data_filtered[[#This Row],[test_year]]-data_filtered[[#This Row],[model_year]]</f>
        <v>4</v>
      </c>
      <c r="F5768" s="13">
        <v>66</v>
      </c>
      <c r="G5768" s="13">
        <v>2</v>
      </c>
      <c r="H5768" s="13">
        <v>68</v>
      </c>
      <c r="I5768" s="13">
        <v>2.9411764705882401E-2</v>
      </c>
    </row>
    <row r="5769" spans="1:9" x14ac:dyDescent="0.35">
      <c r="A5769" s="14">
        <v>2014</v>
      </c>
      <c r="B5769" s="14" t="s">
        <v>30</v>
      </c>
      <c r="C5769" s="14" t="s">
        <v>51</v>
      </c>
      <c r="D5769" s="14">
        <v>2011</v>
      </c>
      <c r="E5769" s="14">
        <f>data_filtered[[#This Row],[test_year]]-data_filtered[[#This Row],[model_year]]</f>
        <v>3</v>
      </c>
      <c r="F5769" s="14">
        <v>66</v>
      </c>
      <c r="G5769" s="14">
        <v>2</v>
      </c>
      <c r="H5769" s="14">
        <v>68</v>
      </c>
      <c r="I5769" s="14">
        <v>2.9411764705882401E-2</v>
      </c>
    </row>
    <row r="5770" spans="1:9" x14ac:dyDescent="0.35">
      <c r="A5770" s="14">
        <v>2014</v>
      </c>
      <c r="B5770" s="14" t="s">
        <v>104</v>
      </c>
      <c r="C5770" s="14" t="s">
        <v>115</v>
      </c>
      <c r="D5770" s="14">
        <v>2008</v>
      </c>
      <c r="E5770" s="14">
        <f>data_filtered[[#This Row],[test_year]]-data_filtered[[#This Row],[model_year]]</f>
        <v>6</v>
      </c>
      <c r="F5770" s="14">
        <v>66</v>
      </c>
      <c r="G5770" s="14">
        <v>2</v>
      </c>
      <c r="H5770" s="14">
        <v>68</v>
      </c>
      <c r="I5770" s="14">
        <v>2.9411764705882401E-2</v>
      </c>
    </row>
    <row r="5771" spans="1:9" x14ac:dyDescent="0.35">
      <c r="A5771" s="14">
        <v>2015</v>
      </c>
      <c r="B5771" s="14" t="s">
        <v>58</v>
      </c>
      <c r="C5771" s="14" t="s">
        <v>63</v>
      </c>
      <c r="D5771" s="14">
        <v>2010</v>
      </c>
      <c r="E5771" s="14">
        <f>data_filtered[[#This Row],[test_year]]-data_filtered[[#This Row],[model_year]]</f>
        <v>5</v>
      </c>
      <c r="F5771" s="14">
        <v>66</v>
      </c>
      <c r="G5771" s="14">
        <v>2</v>
      </c>
      <c r="H5771" s="14">
        <v>68</v>
      </c>
      <c r="I5771" s="14">
        <v>2.9411764705882401E-2</v>
      </c>
    </row>
    <row r="5772" spans="1:9" x14ac:dyDescent="0.35">
      <c r="A5772" s="13">
        <v>2015</v>
      </c>
      <c r="B5772" s="13" t="s">
        <v>26</v>
      </c>
      <c r="C5772" s="13" t="s">
        <v>111</v>
      </c>
      <c r="D5772" s="13">
        <v>2013</v>
      </c>
      <c r="E5772" s="14">
        <f>data_filtered[[#This Row],[test_year]]-data_filtered[[#This Row],[model_year]]</f>
        <v>2</v>
      </c>
      <c r="F5772" s="13">
        <v>66</v>
      </c>
      <c r="G5772" s="13">
        <v>2</v>
      </c>
      <c r="H5772" s="13">
        <v>68</v>
      </c>
      <c r="I5772" s="13">
        <v>2.9411764705882401E-2</v>
      </c>
    </row>
    <row r="5773" spans="1:9" x14ac:dyDescent="0.35">
      <c r="A5773" s="13">
        <v>2016</v>
      </c>
      <c r="B5773" s="13" t="s">
        <v>42</v>
      </c>
      <c r="C5773" s="13" t="s">
        <v>182</v>
      </c>
      <c r="D5773" s="13">
        <v>2007</v>
      </c>
      <c r="E5773" s="14">
        <f>data_filtered[[#This Row],[test_year]]-data_filtered[[#This Row],[model_year]]</f>
        <v>9</v>
      </c>
      <c r="F5773" s="13">
        <v>66</v>
      </c>
      <c r="G5773" s="13">
        <v>2</v>
      </c>
      <c r="H5773" s="13">
        <v>68</v>
      </c>
      <c r="I5773" s="13">
        <v>2.9411764705882401E-2</v>
      </c>
    </row>
    <row r="5774" spans="1:9" x14ac:dyDescent="0.35">
      <c r="A5774" s="13">
        <v>2017</v>
      </c>
      <c r="B5774" s="13" t="s">
        <v>26</v>
      </c>
      <c r="C5774" s="13" t="s">
        <v>176</v>
      </c>
      <c r="D5774" s="13">
        <v>2006</v>
      </c>
      <c r="E5774" s="14">
        <f>data_filtered[[#This Row],[test_year]]-data_filtered[[#This Row],[model_year]]</f>
        <v>11</v>
      </c>
      <c r="F5774" s="13">
        <v>66</v>
      </c>
      <c r="G5774" s="13">
        <v>2</v>
      </c>
      <c r="H5774" s="13">
        <v>68</v>
      </c>
      <c r="I5774" s="13">
        <v>2.9411764705882401E-2</v>
      </c>
    </row>
    <row r="5775" spans="1:9" x14ac:dyDescent="0.35">
      <c r="A5775" s="13">
        <v>2017</v>
      </c>
      <c r="B5775" s="13" t="s">
        <v>24</v>
      </c>
      <c r="C5775" s="13" t="s">
        <v>29</v>
      </c>
      <c r="D5775" s="13">
        <v>2015</v>
      </c>
      <c r="E5775" s="14">
        <f>data_filtered[[#This Row],[test_year]]-data_filtered[[#This Row],[model_year]]</f>
        <v>2</v>
      </c>
      <c r="F5775" s="13">
        <v>199</v>
      </c>
      <c r="G5775" s="13">
        <v>6</v>
      </c>
      <c r="H5775" s="13">
        <v>205</v>
      </c>
      <c r="I5775" s="13">
        <v>2.92682926829268E-2</v>
      </c>
    </row>
    <row r="5776" spans="1:9" x14ac:dyDescent="0.35">
      <c r="A5776" s="14">
        <v>2015</v>
      </c>
      <c r="B5776" s="14" t="s">
        <v>42</v>
      </c>
      <c r="C5776" s="14" t="s">
        <v>45</v>
      </c>
      <c r="D5776" s="14">
        <v>2005</v>
      </c>
      <c r="E5776" s="14">
        <f>data_filtered[[#This Row],[test_year]]-data_filtered[[#This Row],[model_year]]</f>
        <v>10</v>
      </c>
      <c r="F5776" s="14">
        <v>166</v>
      </c>
      <c r="G5776" s="14">
        <v>5</v>
      </c>
      <c r="H5776" s="14">
        <v>171</v>
      </c>
      <c r="I5776" s="14">
        <v>2.9239766081871298E-2</v>
      </c>
    </row>
    <row r="5777" spans="1:9" x14ac:dyDescent="0.35">
      <c r="A5777" s="13">
        <v>2016</v>
      </c>
      <c r="B5777" s="13" t="s">
        <v>30</v>
      </c>
      <c r="C5777" s="13" t="s">
        <v>36</v>
      </c>
      <c r="D5777" s="13">
        <v>2015</v>
      </c>
      <c r="E5777" s="14">
        <f>data_filtered[[#This Row],[test_year]]-data_filtered[[#This Row],[model_year]]</f>
        <v>1</v>
      </c>
      <c r="F5777" s="13">
        <v>166</v>
      </c>
      <c r="G5777" s="13">
        <v>5</v>
      </c>
      <c r="H5777" s="13">
        <v>171</v>
      </c>
      <c r="I5777" s="13">
        <v>2.9239766081871298E-2</v>
      </c>
    </row>
    <row r="5778" spans="1:9" x14ac:dyDescent="0.35">
      <c r="A5778" s="13">
        <v>2013</v>
      </c>
      <c r="B5778" s="13" t="s">
        <v>26</v>
      </c>
      <c r="C5778" s="13" t="s">
        <v>133</v>
      </c>
      <c r="D5778" s="13">
        <v>2004</v>
      </c>
      <c r="E5778" s="14">
        <f>data_filtered[[#This Row],[test_year]]-data_filtered[[#This Row],[model_year]]</f>
        <v>9</v>
      </c>
      <c r="F5778" s="13">
        <v>133</v>
      </c>
      <c r="G5778" s="13">
        <v>4</v>
      </c>
      <c r="H5778" s="13">
        <v>137</v>
      </c>
      <c r="I5778" s="13">
        <v>2.9197080291970798E-2</v>
      </c>
    </row>
    <row r="5779" spans="1:9" x14ac:dyDescent="0.35">
      <c r="A5779" s="14">
        <v>2016</v>
      </c>
      <c r="B5779" s="14" t="s">
        <v>24</v>
      </c>
      <c r="C5779" s="14" t="s">
        <v>65</v>
      </c>
      <c r="D5779" s="14">
        <v>2012</v>
      </c>
      <c r="E5779" s="14">
        <f>data_filtered[[#This Row],[test_year]]-data_filtered[[#This Row],[model_year]]</f>
        <v>4</v>
      </c>
      <c r="F5779" s="14">
        <v>133</v>
      </c>
      <c r="G5779" s="14">
        <v>4</v>
      </c>
      <c r="H5779" s="14">
        <v>137</v>
      </c>
      <c r="I5779" s="14">
        <v>2.9197080291970798E-2</v>
      </c>
    </row>
    <row r="5780" spans="1:9" x14ac:dyDescent="0.35">
      <c r="A5780" s="14">
        <v>2017</v>
      </c>
      <c r="B5780" s="14" t="s">
        <v>24</v>
      </c>
      <c r="C5780" s="14" t="s">
        <v>29</v>
      </c>
      <c r="D5780" s="14">
        <v>2014</v>
      </c>
      <c r="E5780" s="14">
        <f>data_filtered[[#This Row],[test_year]]-data_filtered[[#This Row],[model_year]]</f>
        <v>3</v>
      </c>
      <c r="F5780" s="14">
        <v>133</v>
      </c>
      <c r="G5780" s="14">
        <v>4</v>
      </c>
      <c r="H5780" s="14">
        <v>137</v>
      </c>
      <c r="I5780" s="14">
        <v>2.9197080291970798E-2</v>
      </c>
    </row>
    <row r="5781" spans="1:9" x14ac:dyDescent="0.35">
      <c r="A5781" s="14">
        <v>2017</v>
      </c>
      <c r="B5781" s="14" t="s">
        <v>67</v>
      </c>
      <c r="C5781" s="14" t="s">
        <v>139</v>
      </c>
      <c r="D5781" s="14">
        <v>2016</v>
      </c>
      <c r="E5781" s="14">
        <f>data_filtered[[#This Row],[test_year]]-data_filtered[[#This Row],[model_year]]</f>
        <v>1</v>
      </c>
      <c r="F5781" s="14">
        <v>133</v>
      </c>
      <c r="G5781" s="14">
        <v>4</v>
      </c>
      <c r="H5781" s="14">
        <v>137</v>
      </c>
      <c r="I5781" s="14">
        <v>2.9197080291970798E-2</v>
      </c>
    </row>
    <row r="5782" spans="1:9" x14ac:dyDescent="0.35">
      <c r="A5782" s="14">
        <v>2013</v>
      </c>
      <c r="B5782" s="14" t="s">
        <v>128</v>
      </c>
      <c r="C5782" s="14" t="s">
        <v>129</v>
      </c>
      <c r="D5782" s="14">
        <v>2012</v>
      </c>
      <c r="E5782" s="14">
        <f>data_filtered[[#This Row],[test_year]]-data_filtered[[#This Row],[model_year]]</f>
        <v>1</v>
      </c>
      <c r="F5782" s="14">
        <v>100</v>
      </c>
      <c r="G5782" s="14">
        <v>3</v>
      </c>
      <c r="H5782" s="14">
        <v>103</v>
      </c>
      <c r="I5782" s="14">
        <v>2.9126213592233E-2</v>
      </c>
    </row>
    <row r="5783" spans="1:9" x14ac:dyDescent="0.35">
      <c r="A5783" s="13">
        <v>2016</v>
      </c>
      <c r="B5783" s="13" t="s">
        <v>24</v>
      </c>
      <c r="C5783" s="13" t="s">
        <v>41</v>
      </c>
      <c r="D5783" s="13">
        <v>2014</v>
      </c>
      <c r="E5783" s="14">
        <f>data_filtered[[#This Row],[test_year]]-data_filtered[[#This Row],[model_year]]</f>
        <v>2</v>
      </c>
      <c r="F5783" s="13">
        <v>100</v>
      </c>
      <c r="G5783" s="13">
        <v>3</v>
      </c>
      <c r="H5783" s="13">
        <v>103</v>
      </c>
      <c r="I5783" s="13">
        <v>2.9126213592233E-2</v>
      </c>
    </row>
    <row r="5784" spans="1:9" x14ac:dyDescent="0.35">
      <c r="A5784" s="14">
        <v>2016</v>
      </c>
      <c r="B5784" s="14" t="s">
        <v>42</v>
      </c>
      <c r="C5784" s="14" t="s">
        <v>96</v>
      </c>
      <c r="D5784" s="14">
        <v>2008</v>
      </c>
      <c r="E5784" s="14">
        <f>data_filtered[[#This Row],[test_year]]-data_filtered[[#This Row],[model_year]]</f>
        <v>8</v>
      </c>
      <c r="F5784" s="14">
        <v>100</v>
      </c>
      <c r="G5784" s="14">
        <v>3</v>
      </c>
      <c r="H5784" s="14">
        <v>103</v>
      </c>
      <c r="I5784" s="14">
        <v>2.9126213592233E-2</v>
      </c>
    </row>
    <row r="5785" spans="1:9" x14ac:dyDescent="0.35">
      <c r="A5785" s="14">
        <v>2015</v>
      </c>
      <c r="B5785" s="14" t="s">
        <v>26</v>
      </c>
      <c r="C5785" s="14" t="s">
        <v>35</v>
      </c>
      <c r="D5785" s="14">
        <v>2008</v>
      </c>
      <c r="E5785" s="14">
        <f>data_filtered[[#This Row],[test_year]]-data_filtered[[#This Row],[model_year]]</f>
        <v>7</v>
      </c>
      <c r="F5785" s="14">
        <v>201</v>
      </c>
      <c r="G5785" s="14">
        <v>6</v>
      </c>
      <c r="H5785" s="14">
        <v>207</v>
      </c>
      <c r="I5785" s="14">
        <v>2.8985507246376802E-2</v>
      </c>
    </row>
    <row r="5786" spans="1:9" x14ac:dyDescent="0.35">
      <c r="A5786" s="13">
        <v>2013</v>
      </c>
      <c r="B5786" s="13" t="s">
        <v>26</v>
      </c>
      <c r="C5786" s="13" t="s">
        <v>54</v>
      </c>
      <c r="D5786" s="13">
        <v>2012</v>
      </c>
      <c r="E5786" s="14">
        <f>data_filtered[[#This Row],[test_year]]-data_filtered[[#This Row],[model_year]]</f>
        <v>1</v>
      </c>
      <c r="F5786" s="13">
        <v>67</v>
      </c>
      <c r="G5786" s="13">
        <v>2</v>
      </c>
      <c r="H5786" s="13">
        <v>69</v>
      </c>
      <c r="I5786" s="13">
        <v>2.8985507246376802E-2</v>
      </c>
    </row>
    <row r="5787" spans="1:9" x14ac:dyDescent="0.35">
      <c r="A5787" s="14">
        <v>2014</v>
      </c>
      <c r="B5787" s="14" t="s">
        <v>24</v>
      </c>
      <c r="C5787" s="14" t="s">
        <v>120</v>
      </c>
      <c r="D5787" s="14">
        <v>2011</v>
      </c>
      <c r="E5787" s="14">
        <f>data_filtered[[#This Row],[test_year]]-data_filtered[[#This Row],[model_year]]</f>
        <v>3</v>
      </c>
      <c r="F5787" s="14">
        <v>67</v>
      </c>
      <c r="G5787" s="14">
        <v>2</v>
      </c>
      <c r="H5787" s="14">
        <v>69</v>
      </c>
      <c r="I5787" s="14">
        <v>2.8985507246376802E-2</v>
      </c>
    </row>
    <row r="5788" spans="1:9" x14ac:dyDescent="0.35">
      <c r="A5788" s="13">
        <v>2014</v>
      </c>
      <c r="B5788" s="13" t="s">
        <v>67</v>
      </c>
      <c r="C5788" s="13" t="s">
        <v>123</v>
      </c>
      <c r="D5788" s="13">
        <v>2012</v>
      </c>
      <c r="E5788" s="14">
        <f>data_filtered[[#This Row],[test_year]]-data_filtered[[#This Row],[model_year]]</f>
        <v>2</v>
      </c>
      <c r="F5788" s="13">
        <v>67</v>
      </c>
      <c r="G5788" s="13">
        <v>2</v>
      </c>
      <c r="H5788" s="13">
        <v>69</v>
      </c>
      <c r="I5788" s="13">
        <v>2.8985507246376802E-2</v>
      </c>
    </row>
    <row r="5789" spans="1:9" x14ac:dyDescent="0.35">
      <c r="A5789" s="14">
        <v>2015</v>
      </c>
      <c r="B5789" s="14" t="s">
        <v>26</v>
      </c>
      <c r="C5789" s="14" t="s">
        <v>147</v>
      </c>
      <c r="D5789" s="14">
        <v>2012</v>
      </c>
      <c r="E5789" s="14">
        <f>data_filtered[[#This Row],[test_year]]-data_filtered[[#This Row],[model_year]]</f>
        <v>3</v>
      </c>
      <c r="F5789" s="14">
        <v>67</v>
      </c>
      <c r="G5789" s="14">
        <v>2</v>
      </c>
      <c r="H5789" s="14">
        <v>69</v>
      </c>
      <c r="I5789" s="14">
        <v>2.8985507246376802E-2</v>
      </c>
    </row>
    <row r="5790" spans="1:9" x14ac:dyDescent="0.35">
      <c r="A5790" s="13">
        <v>2015</v>
      </c>
      <c r="B5790" s="13" t="s">
        <v>26</v>
      </c>
      <c r="C5790" s="13" t="s">
        <v>176</v>
      </c>
      <c r="D5790" s="13">
        <v>2006</v>
      </c>
      <c r="E5790" s="14">
        <f>data_filtered[[#This Row],[test_year]]-data_filtered[[#This Row],[model_year]]</f>
        <v>9</v>
      </c>
      <c r="F5790" s="13">
        <v>67</v>
      </c>
      <c r="G5790" s="13">
        <v>2</v>
      </c>
      <c r="H5790" s="13">
        <v>69</v>
      </c>
      <c r="I5790" s="13">
        <v>2.8985507246376802E-2</v>
      </c>
    </row>
    <row r="5791" spans="1:9" x14ac:dyDescent="0.35">
      <c r="A5791" s="13">
        <v>2016</v>
      </c>
      <c r="B5791" s="13" t="s">
        <v>67</v>
      </c>
      <c r="C5791" s="13" t="s">
        <v>139</v>
      </c>
      <c r="D5791" s="13">
        <v>2011</v>
      </c>
      <c r="E5791" s="14">
        <f>data_filtered[[#This Row],[test_year]]-data_filtered[[#This Row],[model_year]]</f>
        <v>5</v>
      </c>
      <c r="F5791" s="13">
        <v>67</v>
      </c>
      <c r="G5791" s="13">
        <v>2</v>
      </c>
      <c r="H5791" s="13">
        <v>69</v>
      </c>
      <c r="I5791" s="13">
        <v>2.8985507246376802E-2</v>
      </c>
    </row>
    <row r="5792" spans="1:9" x14ac:dyDescent="0.35">
      <c r="A5792" s="13">
        <v>2016</v>
      </c>
      <c r="B5792" s="13" t="s">
        <v>158</v>
      </c>
      <c r="C5792" s="13" t="s">
        <v>244</v>
      </c>
      <c r="D5792" s="13">
        <v>2005</v>
      </c>
      <c r="E5792" s="14">
        <f>data_filtered[[#This Row],[test_year]]-data_filtered[[#This Row],[model_year]]</f>
        <v>11</v>
      </c>
      <c r="F5792" s="13">
        <v>67</v>
      </c>
      <c r="G5792" s="13">
        <v>2</v>
      </c>
      <c r="H5792" s="13">
        <v>69</v>
      </c>
      <c r="I5792" s="13">
        <v>2.8985507246376802E-2</v>
      </c>
    </row>
    <row r="5793" spans="1:9" x14ac:dyDescent="0.35">
      <c r="A5793" s="14">
        <v>2017</v>
      </c>
      <c r="B5793" s="14" t="s">
        <v>52</v>
      </c>
      <c r="C5793" s="14" t="s">
        <v>83</v>
      </c>
      <c r="D5793" s="14">
        <v>2014</v>
      </c>
      <c r="E5793" s="14">
        <f>data_filtered[[#This Row],[test_year]]-data_filtered[[#This Row],[model_year]]</f>
        <v>3</v>
      </c>
      <c r="F5793" s="14">
        <v>67</v>
      </c>
      <c r="G5793" s="14">
        <v>2</v>
      </c>
      <c r="H5793" s="14">
        <v>69</v>
      </c>
      <c r="I5793" s="14">
        <v>2.8985507246376802E-2</v>
      </c>
    </row>
    <row r="5794" spans="1:9" x14ac:dyDescent="0.35">
      <c r="A5794" s="13">
        <v>2017</v>
      </c>
      <c r="B5794" s="13" t="s">
        <v>26</v>
      </c>
      <c r="C5794" s="13" t="s">
        <v>35</v>
      </c>
      <c r="D5794" s="13">
        <v>2008</v>
      </c>
      <c r="E5794" s="14">
        <f>data_filtered[[#This Row],[test_year]]-data_filtered[[#This Row],[model_year]]</f>
        <v>9</v>
      </c>
      <c r="F5794" s="13">
        <v>168</v>
      </c>
      <c r="G5794" s="13">
        <v>5</v>
      </c>
      <c r="H5794" s="13">
        <v>173</v>
      </c>
      <c r="I5794" s="13">
        <v>2.8901734104046201E-2</v>
      </c>
    </row>
    <row r="5795" spans="1:9" x14ac:dyDescent="0.35">
      <c r="A5795" s="13">
        <v>2016</v>
      </c>
      <c r="B5795" s="13" t="s">
        <v>37</v>
      </c>
      <c r="C5795" s="13" t="s">
        <v>38</v>
      </c>
      <c r="D5795" s="13">
        <v>2011</v>
      </c>
      <c r="E5795" s="14">
        <f>data_filtered[[#This Row],[test_year]]-data_filtered[[#This Row],[model_year]]</f>
        <v>5</v>
      </c>
      <c r="F5795" s="13">
        <v>135</v>
      </c>
      <c r="G5795" s="13">
        <v>4</v>
      </c>
      <c r="H5795" s="13">
        <v>139</v>
      </c>
      <c r="I5795" s="13">
        <v>2.8776978417266199E-2</v>
      </c>
    </row>
    <row r="5796" spans="1:9" x14ac:dyDescent="0.35">
      <c r="A5796" s="14">
        <v>2016</v>
      </c>
      <c r="B5796" s="14" t="s">
        <v>26</v>
      </c>
      <c r="C5796" s="14" t="s">
        <v>111</v>
      </c>
      <c r="D5796" s="14">
        <v>2008</v>
      </c>
      <c r="E5796" s="14">
        <f>data_filtered[[#This Row],[test_year]]-data_filtered[[#This Row],[model_year]]</f>
        <v>8</v>
      </c>
      <c r="F5796" s="14">
        <v>169</v>
      </c>
      <c r="G5796" s="14">
        <v>5</v>
      </c>
      <c r="H5796" s="14">
        <v>174</v>
      </c>
      <c r="I5796" s="14">
        <v>2.8735632183908E-2</v>
      </c>
    </row>
    <row r="5797" spans="1:9" x14ac:dyDescent="0.35">
      <c r="A5797" s="14">
        <v>2014</v>
      </c>
      <c r="B5797" s="14" t="s">
        <v>26</v>
      </c>
      <c r="C5797" s="14" t="s">
        <v>27</v>
      </c>
      <c r="D5797" s="14">
        <v>2012</v>
      </c>
      <c r="E5797" s="14">
        <f>data_filtered[[#This Row],[test_year]]-data_filtered[[#This Row],[model_year]]</f>
        <v>2</v>
      </c>
      <c r="F5797" s="14">
        <v>237</v>
      </c>
      <c r="G5797" s="14">
        <v>7</v>
      </c>
      <c r="H5797" s="14">
        <v>244</v>
      </c>
      <c r="I5797" s="14">
        <v>2.86885245901639E-2</v>
      </c>
    </row>
    <row r="5798" spans="1:9" x14ac:dyDescent="0.35">
      <c r="A5798" s="14">
        <v>2013</v>
      </c>
      <c r="B5798" s="14" t="s">
        <v>30</v>
      </c>
      <c r="C5798" s="14" t="s">
        <v>48</v>
      </c>
      <c r="D5798" s="14">
        <v>2006</v>
      </c>
      <c r="E5798" s="14">
        <f>data_filtered[[#This Row],[test_year]]-data_filtered[[#This Row],[model_year]]</f>
        <v>7</v>
      </c>
      <c r="F5798" s="14">
        <v>136</v>
      </c>
      <c r="G5798" s="14">
        <v>4</v>
      </c>
      <c r="H5798" s="14">
        <v>140</v>
      </c>
      <c r="I5798" s="14">
        <v>2.8571428571428598E-2</v>
      </c>
    </row>
    <row r="5799" spans="1:9" x14ac:dyDescent="0.35">
      <c r="A5799" s="14">
        <v>2013</v>
      </c>
      <c r="B5799" s="14" t="s">
        <v>67</v>
      </c>
      <c r="C5799" s="14" t="s">
        <v>68</v>
      </c>
      <c r="D5799" s="14">
        <v>2012</v>
      </c>
      <c r="E5799" s="14">
        <f>data_filtered[[#This Row],[test_year]]-data_filtered[[#This Row],[model_year]]</f>
        <v>1</v>
      </c>
      <c r="F5799" s="14">
        <v>136</v>
      </c>
      <c r="G5799" s="14">
        <v>4</v>
      </c>
      <c r="H5799" s="14">
        <v>140</v>
      </c>
      <c r="I5799" s="14">
        <v>2.8571428571428598E-2</v>
      </c>
    </row>
    <row r="5800" spans="1:9" x14ac:dyDescent="0.35">
      <c r="A5800" s="13">
        <v>2016</v>
      </c>
      <c r="B5800" s="13" t="s">
        <v>26</v>
      </c>
      <c r="C5800" s="13" t="s">
        <v>78</v>
      </c>
      <c r="D5800" s="13">
        <v>2007</v>
      </c>
      <c r="E5800" s="14">
        <f>data_filtered[[#This Row],[test_year]]-data_filtered[[#This Row],[model_year]]</f>
        <v>9</v>
      </c>
      <c r="F5800" s="13">
        <v>136</v>
      </c>
      <c r="G5800" s="13">
        <v>4</v>
      </c>
      <c r="H5800" s="13">
        <v>140</v>
      </c>
      <c r="I5800" s="13">
        <v>2.8571428571428598E-2</v>
      </c>
    </row>
    <row r="5801" spans="1:9" x14ac:dyDescent="0.35">
      <c r="A5801" s="14">
        <v>2017</v>
      </c>
      <c r="B5801" s="14" t="s">
        <v>37</v>
      </c>
      <c r="C5801" s="14" t="s">
        <v>38</v>
      </c>
      <c r="D5801" s="14">
        <v>2014</v>
      </c>
      <c r="E5801" s="14">
        <f>data_filtered[[#This Row],[test_year]]-data_filtered[[#This Row],[model_year]]</f>
        <v>3</v>
      </c>
      <c r="F5801" s="14">
        <v>136</v>
      </c>
      <c r="G5801" s="14">
        <v>4</v>
      </c>
      <c r="H5801" s="14">
        <v>140</v>
      </c>
      <c r="I5801" s="14">
        <v>2.8571428571428598E-2</v>
      </c>
    </row>
    <row r="5802" spans="1:9" x14ac:dyDescent="0.35">
      <c r="A5802" s="14">
        <v>2013</v>
      </c>
      <c r="B5802" s="14" t="s">
        <v>24</v>
      </c>
      <c r="C5802" s="14" t="s">
        <v>28</v>
      </c>
      <c r="D5802" s="14">
        <v>2011</v>
      </c>
      <c r="E5802" s="14">
        <f>data_filtered[[#This Row],[test_year]]-data_filtered[[#This Row],[model_year]]</f>
        <v>2</v>
      </c>
      <c r="F5802" s="14">
        <v>102</v>
      </c>
      <c r="G5802" s="14">
        <v>3</v>
      </c>
      <c r="H5802" s="14">
        <v>105</v>
      </c>
      <c r="I5802" s="14">
        <v>2.8571428571428598E-2</v>
      </c>
    </row>
    <row r="5803" spans="1:9" x14ac:dyDescent="0.35">
      <c r="A5803" s="13">
        <v>2014</v>
      </c>
      <c r="B5803" s="13" t="s">
        <v>104</v>
      </c>
      <c r="C5803" s="13" t="s">
        <v>115</v>
      </c>
      <c r="D5803" s="13">
        <v>2003</v>
      </c>
      <c r="E5803" s="14">
        <f>data_filtered[[#This Row],[test_year]]-data_filtered[[#This Row],[model_year]]</f>
        <v>11</v>
      </c>
      <c r="F5803" s="13">
        <v>102</v>
      </c>
      <c r="G5803" s="13">
        <v>3</v>
      </c>
      <c r="H5803" s="13">
        <v>105</v>
      </c>
      <c r="I5803" s="13">
        <v>2.8571428571428598E-2</v>
      </c>
    </row>
    <row r="5804" spans="1:9" x14ac:dyDescent="0.35">
      <c r="A5804" s="14">
        <v>2015</v>
      </c>
      <c r="B5804" s="14" t="s">
        <v>26</v>
      </c>
      <c r="C5804" s="14" t="s">
        <v>100</v>
      </c>
      <c r="D5804" s="14">
        <v>2008</v>
      </c>
      <c r="E5804" s="14">
        <f>data_filtered[[#This Row],[test_year]]-data_filtered[[#This Row],[model_year]]</f>
        <v>7</v>
      </c>
      <c r="F5804" s="14">
        <v>102</v>
      </c>
      <c r="G5804" s="14">
        <v>3</v>
      </c>
      <c r="H5804" s="14">
        <v>105</v>
      </c>
      <c r="I5804" s="14">
        <v>2.8571428571428598E-2</v>
      </c>
    </row>
    <row r="5805" spans="1:9" x14ac:dyDescent="0.35">
      <c r="A5805" s="14">
        <v>2014</v>
      </c>
      <c r="B5805" s="14" t="s">
        <v>52</v>
      </c>
      <c r="C5805" s="14" t="s">
        <v>91</v>
      </c>
      <c r="D5805" s="14">
        <v>2011</v>
      </c>
      <c r="E5805" s="14">
        <f>data_filtered[[#This Row],[test_year]]-data_filtered[[#This Row],[model_year]]</f>
        <v>3</v>
      </c>
      <c r="F5805" s="14">
        <v>68</v>
      </c>
      <c r="G5805" s="14">
        <v>2</v>
      </c>
      <c r="H5805" s="14">
        <v>70</v>
      </c>
      <c r="I5805" s="14">
        <v>2.8571428571428598E-2</v>
      </c>
    </row>
    <row r="5806" spans="1:9" x14ac:dyDescent="0.35">
      <c r="A5806" s="13">
        <v>2014</v>
      </c>
      <c r="B5806" s="13" t="s">
        <v>92</v>
      </c>
      <c r="C5806" s="13" t="s">
        <v>288</v>
      </c>
      <c r="D5806" s="13">
        <v>2006</v>
      </c>
      <c r="E5806" s="14">
        <f>data_filtered[[#This Row],[test_year]]-data_filtered[[#This Row],[model_year]]</f>
        <v>8</v>
      </c>
      <c r="F5806" s="13">
        <v>68</v>
      </c>
      <c r="G5806" s="13">
        <v>2</v>
      </c>
      <c r="H5806" s="13">
        <v>70</v>
      </c>
      <c r="I5806" s="13">
        <v>2.8571428571428598E-2</v>
      </c>
    </row>
    <row r="5807" spans="1:9" x14ac:dyDescent="0.35">
      <c r="A5807" s="14">
        <v>2015</v>
      </c>
      <c r="B5807" s="14" t="s">
        <v>190</v>
      </c>
      <c r="C5807" s="14" t="s">
        <v>219</v>
      </c>
      <c r="D5807" s="14">
        <v>2008</v>
      </c>
      <c r="E5807" s="14">
        <f>data_filtered[[#This Row],[test_year]]-data_filtered[[#This Row],[model_year]]</f>
        <v>7</v>
      </c>
      <c r="F5807" s="14">
        <v>68</v>
      </c>
      <c r="G5807" s="14">
        <v>2</v>
      </c>
      <c r="H5807" s="14">
        <v>70</v>
      </c>
      <c r="I5807" s="14">
        <v>2.8571428571428598E-2</v>
      </c>
    </row>
    <row r="5808" spans="1:9" x14ac:dyDescent="0.35">
      <c r="A5808" s="13">
        <v>2015</v>
      </c>
      <c r="B5808" s="13" t="s">
        <v>24</v>
      </c>
      <c r="C5808" s="13" t="s">
        <v>120</v>
      </c>
      <c r="D5808" s="13">
        <v>2011</v>
      </c>
      <c r="E5808" s="14">
        <f>data_filtered[[#This Row],[test_year]]-data_filtered[[#This Row],[model_year]]</f>
        <v>4</v>
      </c>
      <c r="F5808" s="13">
        <v>68</v>
      </c>
      <c r="G5808" s="13">
        <v>2</v>
      </c>
      <c r="H5808" s="13">
        <v>70</v>
      </c>
      <c r="I5808" s="13">
        <v>2.8571428571428598E-2</v>
      </c>
    </row>
    <row r="5809" spans="1:9" x14ac:dyDescent="0.35">
      <c r="A5809" s="13">
        <v>2015</v>
      </c>
      <c r="B5809" s="13" t="s">
        <v>30</v>
      </c>
      <c r="C5809" s="13" t="s">
        <v>156</v>
      </c>
      <c r="D5809" s="13">
        <v>2007</v>
      </c>
      <c r="E5809" s="14">
        <f>data_filtered[[#This Row],[test_year]]-data_filtered[[#This Row],[model_year]]</f>
        <v>8</v>
      </c>
      <c r="F5809" s="13">
        <v>68</v>
      </c>
      <c r="G5809" s="13">
        <v>2</v>
      </c>
      <c r="H5809" s="13">
        <v>70</v>
      </c>
      <c r="I5809" s="13">
        <v>2.8571428571428598E-2</v>
      </c>
    </row>
    <row r="5810" spans="1:9" x14ac:dyDescent="0.35">
      <c r="A5810" s="14">
        <v>2015</v>
      </c>
      <c r="B5810" s="14" t="s">
        <v>30</v>
      </c>
      <c r="C5810" s="14" t="s">
        <v>40</v>
      </c>
      <c r="D5810" s="14">
        <v>1994</v>
      </c>
      <c r="E5810" s="14">
        <f>data_filtered[[#This Row],[test_year]]-data_filtered[[#This Row],[model_year]]</f>
        <v>21</v>
      </c>
      <c r="F5810" s="14">
        <v>68</v>
      </c>
      <c r="G5810" s="14">
        <v>2</v>
      </c>
      <c r="H5810" s="14">
        <v>70</v>
      </c>
      <c r="I5810" s="14">
        <v>2.8571428571428598E-2</v>
      </c>
    </row>
    <row r="5811" spans="1:9" x14ac:dyDescent="0.35">
      <c r="A5811" s="13">
        <v>2016</v>
      </c>
      <c r="B5811" s="13" t="s">
        <v>67</v>
      </c>
      <c r="C5811" s="13" t="s">
        <v>77</v>
      </c>
      <c r="D5811" s="13">
        <v>2008</v>
      </c>
      <c r="E5811" s="14">
        <f>data_filtered[[#This Row],[test_year]]-data_filtered[[#This Row],[model_year]]</f>
        <v>8</v>
      </c>
      <c r="F5811" s="13">
        <v>68</v>
      </c>
      <c r="G5811" s="13">
        <v>2</v>
      </c>
      <c r="H5811" s="13">
        <v>70</v>
      </c>
      <c r="I5811" s="13">
        <v>2.8571428571428598E-2</v>
      </c>
    </row>
    <row r="5812" spans="1:9" x14ac:dyDescent="0.35">
      <c r="A5812" s="14">
        <v>2016</v>
      </c>
      <c r="B5812" s="14" t="s">
        <v>33</v>
      </c>
      <c r="C5812" s="14" t="s">
        <v>203</v>
      </c>
      <c r="D5812" s="14">
        <v>2007</v>
      </c>
      <c r="E5812" s="14">
        <f>data_filtered[[#This Row],[test_year]]-data_filtered[[#This Row],[model_year]]</f>
        <v>9</v>
      </c>
      <c r="F5812" s="14">
        <v>68</v>
      </c>
      <c r="G5812" s="14">
        <v>2</v>
      </c>
      <c r="H5812" s="14">
        <v>70</v>
      </c>
      <c r="I5812" s="14">
        <v>2.8571428571428598E-2</v>
      </c>
    </row>
    <row r="5813" spans="1:9" x14ac:dyDescent="0.35">
      <c r="A5813" s="13">
        <v>2017</v>
      </c>
      <c r="B5813" s="13" t="s">
        <v>52</v>
      </c>
      <c r="C5813" s="13" t="s">
        <v>192</v>
      </c>
      <c r="D5813" s="13">
        <v>2010</v>
      </c>
      <c r="E5813" s="14">
        <f>data_filtered[[#This Row],[test_year]]-data_filtered[[#This Row],[model_year]]</f>
        <v>7</v>
      </c>
      <c r="F5813" s="13">
        <v>68</v>
      </c>
      <c r="G5813" s="13">
        <v>2</v>
      </c>
      <c r="H5813" s="13">
        <v>70</v>
      </c>
      <c r="I5813" s="13">
        <v>2.8571428571428598E-2</v>
      </c>
    </row>
    <row r="5814" spans="1:9" x14ac:dyDescent="0.35">
      <c r="A5814" s="13">
        <v>2017</v>
      </c>
      <c r="B5814" s="13" t="s">
        <v>42</v>
      </c>
      <c r="C5814" s="13" t="s">
        <v>43</v>
      </c>
      <c r="D5814" s="13">
        <v>2007</v>
      </c>
      <c r="E5814" s="14">
        <f>data_filtered[[#This Row],[test_year]]-data_filtered[[#This Row],[model_year]]</f>
        <v>10</v>
      </c>
      <c r="F5814" s="13">
        <v>307</v>
      </c>
      <c r="G5814" s="13">
        <v>9</v>
      </c>
      <c r="H5814" s="13">
        <v>316</v>
      </c>
      <c r="I5814" s="13">
        <v>2.8481012658227799E-2</v>
      </c>
    </row>
    <row r="5815" spans="1:9" x14ac:dyDescent="0.35">
      <c r="A5815" s="14">
        <v>2014</v>
      </c>
      <c r="B5815" s="14" t="s">
        <v>24</v>
      </c>
      <c r="C5815" s="14" t="s">
        <v>46</v>
      </c>
      <c r="D5815" s="14">
        <v>2006</v>
      </c>
      <c r="E5815" s="14">
        <f>data_filtered[[#This Row],[test_year]]-data_filtered[[#This Row],[model_year]]</f>
        <v>8</v>
      </c>
      <c r="F5815" s="14">
        <v>239</v>
      </c>
      <c r="G5815" s="14">
        <v>7</v>
      </c>
      <c r="H5815" s="14">
        <v>246</v>
      </c>
      <c r="I5815" s="14">
        <v>2.8455284552845499E-2</v>
      </c>
    </row>
    <row r="5816" spans="1:9" x14ac:dyDescent="0.35">
      <c r="A5816" s="14">
        <v>2013</v>
      </c>
      <c r="B5816" s="14" t="s">
        <v>52</v>
      </c>
      <c r="C5816" s="14" t="s">
        <v>82</v>
      </c>
      <c r="D5816" s="14">
        <v>2012</v>
      </c>
      <c r="E5816" s="14">
        <f>data_filtered[[#This Row],[test_year]]-data_filtered[[#This Row],[model_year]]</f>
        <v>1</v>
      </c>
      <c r="F5816" s="14">
        <v>205</v>
      </c>
      <c r="G5816" s="14">
        <v>6</v>
      </c>
      <c r="H5816" s="14">
        <v>211</v>
      </c>
      <c r="I5816" s="14">
        <v>2.8436018957346001E-2</v>
      </c>
    </row>
    <row r="5817" spans="1:9" x14ac:dyDescent="0.35">
      <c r="A5817" s="14">
        <v>2014</v>
      </c>
      <c r="B5817" s="14" t="s">
        <v>37</v>
      </c>
      <c r="C5817" s="14" t="s">
        <v>39</v>
      </c>
      <c r="D5817" s="14">
        <v>2009</v>
      </c>
      <c r="E5817" s="14">
        <f>data_filtered[[#This Row],[test_year]]-data_filtered[[#This Row],[model_year]]</f>
        <v>5</v>
      </c>
      <c r="F5817" s="14">
        <v>205</v>
      </c>
      <c r="G5817" s="14">
        <v>6</v>
      </c>
      <c r="H5817" s="14">
        <v>211</v>
      </c>
      <c r="I5817" s="14">
        <v>2.8436018957346001E-2</v>
      </c>
    </row>
    <row r="5818" spans="1:9" x14ac:dyDescent="0.35">
      <c r="A5818" s="14">
        <v>2014</v>
      </c>
      <c r="B5818" s="14" t="s">
        <v>26</v>
      </c>
      <c r="C5818" s="14" t="s">
        <v>27</v>
      </c>
      <c r="D5818" s="14">
        <v>2006</v>
      </c>
      <c r="E5818" s="14">
        <f>data_filtered[[#This Row],[test_year]]-data_filtered[[#This Row],[model_year]]</f>
        <v>8</v>
      </c>
      <c r="F5818" s="14">
        <v>171</v>
      </c>
      <c r="G5818" s="14">
        <v>5</v>
      </c>
      <c r="H5818" s="14">
        <v>176</v>
      </c>
      <c r="I5818" s="14">
        <v>2.8409090909090901E-2</v>
      </c>
    </row>
    <row r="5819" spans="1:9" x14ac:dyDescent="0.35">
      <c r="A5819" s="14">
        <v>2015</v>
      </c>
      <c r="B5819" s="14" t="s">
        <v>30</v>
      </c>
      <c r="C5819" s="14" t="s">
        <v>36</v>
      </c>
      <c r="D5819" s="14">
        <v>2014</v>
      </c>
      <c r="E5819" s="14">
        <f>data_filtered[[#This Row],[test_year]]-data_filtered[[#This Row],[model_year]]</f>
        <v>1</v>
      </c>
      <c r="F5819" s="14">
        <v>171</v>
      </c>
      <c r="G5819" s="14">
        <v>5</v>
      </c>
      <c r="H5819" s="14">
        <v>176</v>
      </c>
      <c r="I5819" s="14">
        <v>2.8409090909090901E-2</v>
      </c>
    </row>
    <row r="5820" spans="1:9" x14ac:dyDescent="0.35">
      <c r="A5820" s="13">
        <v>2016</v>
      </c>
      <c r="B5820" s="13" t="s">
        <v>106</v>
      </c>
      <c r="C5820" s="13" t="s">
        <v>107</v>
      </c>
      <c r="D5820" s="13">
        <v>2012</v>
      </c>
      <c r="E5820" s="14">
        <f>data_filtered[[#This Row],[test_year]]-data_filtered[[#This Row],[model_year]]</f>
        <v>4</v>
      </c>
      <c r="F5820" s="13">
        <v>171</v>
      </c>
      <c r="G5820" s="13">
        <v>5</v>
      </c>
      <c r="H5820" s="13">
        <v>176</v>
      </c>
      <c r="I5820" s="13">
        <v>2.8409090909090901E-2</v>
      </c>
    </row>
    <row r="5821" spans="1:9" x14ac:dyDescent="0.35">
      <c r="A5821" s="13">
        <v>2013</v>
      </c>
      <c r="B5821" s="13" t="s">
        <v>26</v>
      </c>
      <c r="C5821" s="13" t="s">
        <v>78</v>
      </c>
      <c r="D5821" s="13">
        <v>2003</v>
      </c>
      <c r="E5821" s="14">
        <f>data_filtered[[#This Row],[test_year]]-data_filtered[[#This Row],[model_year]]</f>
        <v>10</v>
      </c>
      <c r="F5821" s="13">
        <v>137</v>
      </c>
      <c r="G5821" s="13">
        <v>4</v>
      </c>
      <c r="H5821" s="13">
        <v>141</v>
      </c>
      <c r="I5821" s="13">
        <v>2.8368794326241099E-2</v>
      </c>
    </row>
    <row r="5822" spans="1:9" x14ac:dyDescent="0.35">
      <c r="A5822" s="14">
        <v>2017</v>
      </c>
      <c r="B5822" s="14" t="s">
        <v>24</v>
      </c>
      <c r="C5822" s="14" t="s">
        <v>41</v>
      </c>
      <c r="D5822" s="14">
        <v>2011</v>
      </c>
      <c r="E5822" s="14">
        <f>data_filtered[[#This Row],[test_year]]-data_filtered[[#This Row],[model_year]]</f>
        <v>6</v>
      </c>
      <c r="F5822" s="14">
        <v>137</v>
      </c>
      <c r="G5822" s="14">
        <v>4</v>
      </c>
      <c r="H5822" s="14">
        <v>141</v>
      </c>
      <c r="I5822" s="14">
        <v>2.8368794326241099E-2</v>
      </c>
    </row>
    <row r="5823" spans="1:9" x14ac:dyDescent="0.35">
      <c r="A5823" s="14">
        <v>2017</v>
      </c>
      <c r="B5823" s="14" t="s">
        <v>42</v>
      </c>
      <c r="C5823" s="14" t="s">
        <v>45</v>
      </c>
      <c r="D5823" s="14">
        <v>2013</v>
      </c>
      <c r="E5823" s="14">
        <f>data_filtered[[#This Row],[test_year]]-data_filtered[[#This Row],[model_year]]</f>
        <v>4</v>
      </c>
      <c r="F5823" s="14">
        <v>103</v>
      </c>
      <c r="G5823" s="14">
        <v>3</v>
      </c>
      <c r="H5823" s="14">
        <v>106</v>
      </c>
      <c r="I5823" s="14">
        <v>2.83018867924528E-2</v>
      </c>
    </row>
    <row r="5824" spans="1:9" x14ac:dyDescent="0.35">
      <c r="A5824" s="14">
        <v>2014</v>
      </c>
      <c r="B5824" s="14" t="s">
        <v>42</v>
      </c>
      <c r="C5824" s="14" t="s">
        <v>112</v>
      </c>
      <c r="D5824" s="14">
        <v>2005</v>
      </c>
      <c r="E5824" s="14">
        <f>data_filtered[[#This Row],[test_year]]-data_filtered[[#This Row],[model_year]]</f>
        <v>9</v>
      </c>
      <c r="F5824" s="14">
        <v>138</v>
      </c>
      <c r="G5824" s="14">
        <v>4</v>
      </c>
      <c r="H5824" s="14">
        <v>142</v>
      </c>
      <c r="I5824" s="14">
        <v>2.8169014084507001E-2</v>
      </c>
    </row>
    <row r="5825" spans="1:9" x14ac:dyDescent="0.35">
      <c r="A5825" s="14">
        <v>2016</v>
      </c>
      <c r="B5825" s="14" t="s">
        <v>26</v>
      </c>
      <c r="C5825" s="14" t="s">
        <v>100</v>
      </c>
      <c r="D5825" s="14">
        <v>2007</v>
      </c>
      <c r="E5825" s="14">
        <f>data_filtered[[#This Row],[test_year]]-data_filtered[[#This Row],[model_year]]</f>
        <v>9</v>
      </c>
      <c r="F5825" s="14">
        <v>138</v>
      </c>
      <c r="G5825" s="14">
        <v>4</v>
      </c>
      <c r="H5825" s="14">
        <v>142</v>
      </c>
      <c r="I5825" s="14">
        <v>2.8169014084507001E-2</v>
      </c>
    </row>
    <row r="5826" spans="1:9" x14ac:dyDescent="0.35">
      <c r="A5826" s="13">
        <v>2015</v>
      </c>
      <c r="B5826" s="13" t="s">
        <v>24</v>
      </c>
      <c r="C5826" s="13" t="s">
        <v>246</v>
      </c>
      <c r="D5826" s="13">
        <v>2008</v>
      </c>
      <c r="E5826" s="14">
        <f>data_filtered[[#This Row],[test_year]]-data_filtered[[#This Row],[model_year]]</f>
        <v>7</v>
      </c>
      <c r="F5826" s="13">
        <v>69</v>
      </c>
      <c r="G5826" s="13">
        <v>2</v>
      </c>
      <c r="H5826" s="13">
        <v>71</v>
      </c>
      <c r="I5826" s="13">
        <v>2.8169014084507001E-2</v>
      </c>
    </row>
    <row r="5827" spans="1:9" x14ac:dyDescent="0.35">
      <c r="A5827" s="13">
        <v>2015</v>
      </c>
      <c r="B5827" s="13" t="s">
        <v>241</v>
      </c>
      <c r="C5827" s="13" t="s">
        <v>242</v>
      </c>
      <c r="D5827" s="13">
        <v>2006</v>
      </c>
      <c r="E5827" s="14">
        <f>data_filtered[[#This Row],[test_year]]-data_filtered[[#This Row],[model_year]]</f>
        <v>9</v>
      </c>
      <c r="F5827" s="13">
        <v>69</v>
      </c>
      <c r="G5827" s="13">
        <v>2</v>
      </c>
      <c r="H5827" s="13">
        <v>71</v>
      </c>
      <c r="I5827" s="13">
        <v>2.8169014084507001E-2</v>
      </c>
    </row>
    <row r="5828" spans="1:9" x14ac:dyDescent="0.35">
      <c r="A5828" s="14">
        <v>2015</v>
      </c>
      <c r="B5828" s="14" t="s">
        <v>241</v>
      </c>
      <c r="C5828" s="14" t="s">
        <v>242</v>
      </c>
      <c r="D5828" s="14">
        <v>2007</v>
      </c>
      <c r="E5828" s="14">
        <f>data_filtered[[#This Row],[test_year]]-data_filtered[[#This Row],[model_year]]</f>
        <v>8</v>
      </c>
      <c r="F5828" s="14">
        <v>69</v>
      </c>
      <c r="G5828" s="14">
        <v>2</v>
      </c>
      <c r="H5828" s="14">
        <v>71</v>
      </c>
      <c r="I5828" s="14">
        <v>2.8169014084507001E-2</v>
      </c>
    </row>
    <row r="5829" spans="1:9" x14ac:dyDescent="0.35">
      <c r="A5829" s="13">
        <v>2015</v>
      </c>
      <c r="B5829" s="13" t="s">
        <v>26</v>
      </c>
      <c r="C5829" s="13" t="s">
        <v>201</v>
      </c>
      <c r="D5829" s="13">
        <v>2003</v>
      </c>
      <c r="E5829" s="14">
        <f>data_filtered[[#This Row],[test_year]]-data_filtered[[#This Row],[model_year]]</f>
        <v>12</v>
      </c>
      <c r="F5829" s="13">
        <v>69</v>
      </c>
      <c r="G5829" s="13">
        <v>2</v>
      </c>
      <c r="H5829" s="13">
        <v>71</v>
      </c>
      <c r="I5829" s="13">
        <v>2.8169014084507001E-2</v>
      </c>
    </row>
    <row r="5830" spans="1:9" x14ac:dyDescent="0.35">
      <c r="A5830" s="13">
        <v>2017</v>
      </c>
      <c r="B5830" s="13" t="s">
        <v>24</v>
      </c>
      <c r="C5830" s="13" t="s">
        <v>155</v>
      </c>
      <c r="D5830" s="13">
        <v>2011</v>
      </c>
      <c r="E5830" s="14">
        <f>data_filtered[[#This Row],[test_year]]-data_filtered[[#This Row],[model_year]]</f>
        <v>6</v>
      </c>
      <c r="F5830" s="13">
        <v>69</v>
      </c>
      <c r="G5830" s="13">
        <v>2</v>
      </c>
      <c r="H5830" s="13">
        <v>71</v>
      </c>
      <c r="I5830" s="13">
        <v>2.8169014084507001E-2</v>
      </c>
    </row>
    <row r="5831" spans="1:9" x14ac:dyDescent="0.35">
      <c r="A5831" s="14">
        <v>2017</v>
      </c>
      <c r="B5831" s="14" t="s">
        <v>98</v>
      </c>
      <c r="C5831" s="14" t="s">
        <v>248</v>
      </c>
      <c r="D5831" s="14">
        <v>2012</v>
      </c>
      <c r="E5831" s="14">
        <f>data_filtered[[#This Row],[test_year]]-data_filtered[[#This Row],[model_year]]</f>
        <v>5</v>
      </c>
      <c r="F5831" s="14">
        <v>69</v>
      </c>
      <c r="G5831" s="14">
        <v>2</v>
      </c>
      <c r="H5831" s="14">
        <v>71</v>
      </c>
      <c r="I5831" s="14">
        <v>2.8169014084507001E-2</v>
      </c>
    </row>
    <row r="5832" spans="1:9" x14ac:dyDescent="0.35">
      <c r="A5832" s="13">
        <v>2017</v>
      </c>
      <c r="B5832" s="13" t="s">
        <v>37</v>
      </c>
      <c r="C5832" s="13" t="s">
        <v>157</v>
      </c>
      <c r="D5832" s="13">
        <v>2013</v>
      </c>
      <c r="E5832" s="14">
        <f>data_filtered[[#This Row],[test_year]]-data_filtered[[#This Row],[model_year]]</f>
        <v>4</v>
      </c>
      <c r="F5832" s="13">
        <v>69</v>
      </c>
      <c r="G5832" s="13">
        <v>2</v>
      </c>
      <c r="H5832" s="13">
        <v>71</v>
      </c>
      <c r="I5832" s="13">
        <v>2.8169014084507001E-2</v>
      </c>
    </row>
    <row r="5833" spans="1:9" x14ac:dyDescent="0.35">
      <c r="A5833" s="13">
        <v>2015</v>
      </c>
      <c r="B5833" s="13" t="s">
        <v>37</v>
      </c>
      <c r="C5833" s="13" t="s">
        <v>39</v>
      </c>
      <c r="D5833" s="13">
        <v>2013</v>
      </c>
      <c r="E5833" s="14">
        <f>data_filtered[[#This Row],[test_year]]-data_filtered[[#This Row],[model_year]]</f>
        <v>2</v>
      </c>
      <c r="F5833" s="13">
        <v>242</v>
      </c>
      <c r="G5833" s="13">
        <v>7</v>
      </c>
      <c r="H5833" s="13">
        <v>249</v>
      </c>
      <c r="I5833" s="13">
        <v>2.81124497991968E-2</v>
      </c>
    </row>
    <row r="5834" spans="1:9" x14ac:dyDescent="0.35">
      <c r="A5834" s="13">
        <v>2013</v>
      </c>
      <c r="B5834" s="13" t="s">
        <v>33</v>
      </c>
      <c r="C5834" s="13" t="s">
        <v>34</v>
      </c>
      <c r="D5834" s="13">
        <v>2013</v>
      </c>
      <c r="E5834" s="14">
        <f>data_filtered[[#This Row],[test_year]]-data_filtered[[#This Row],[model_year]]</f>
        <v>0</v>
      </c>
      <c r="F5834" s="13">
        <v>104</v>
      </c>
      <c r="G5834" s="13">
        <v>3</v>
      </c>
      <c r="H5834" s="13">
        <v>107</v>
      </c>
      <c r="I5834" s="13">
        <v>2.80373831775701E-2</v>
      </c>
    </row>
    <row r="5835" spans="1:9" x14ac:dyDescent="0.35">
      <c r="A5835" s="13">
        <v>2015</v>
      </c>
      <c r="B5835" s="13" t="s">
        <v>30</v>
      </c>
      <c r="C5835" s="13" t="s">
        <v>51</v>
      </c>
      <c r="D5835" s="13">
        <v>2008</v>
      </c>
      <c r="E5835" s="14">
        <f>data_filtered[[#This Row],[test_year]]-data_filtered[[#This Row],[model_year]]</f>
        <v>7</v>
      </c>
      <c r="F5835" s="13">
        <v>104</v>
      </c>
      <c r="G5835" s="13">
        <v>3</v>
      </c>
      <c r="H5835" s="13">
        <v>107</v>
      </c>
      <c r="I5835" s="13">
        <v>2.80373831775701E-2</v>
      </c>
    </row>
    <row r="5836" spans="1:9" x14ac:dyDescent="0.35">
      <c r="A5836" s="13">
        <v>2016</v>
      </c>
      <c r="B5836" s="13" t="s">
        <v>52</v>
      </c>
      <c r="C5836" s="13" t="s">
        <v>83</v>
      </c>
      <c r="D5836" s="13">
        <v>2012</v>
      </c>
      <c r="E5836" s="14">
        <f>data_filtered[[#This Row],[test_year]]-data_filtered[[#This Row],[model_year]]</f>
        <v>4</v>
      </c>
      <c r="F5836" s="13">
        <v>104</v>
      </c>
      <c r="G5836" s="13">
        <v>3</v>
      </c>
      <c r="H5836" s="13">
        <v>107</v>
      </c>
      <c r="I5836" s="13">
        <v>2.80373831775701E-2</v>
      </c>
    </row>
    <row r="5837" spans="1:9" x14ac:dyDescent="0.35">
      <c r="A5837" s="14">
        <v>2013</v>
      </c>
      <c r="B5837" s="14" t="s">
        <v>24</v>
      </c>
      <c r="C5837" s="14" t="s">
        <v>46</v>
      </c>
      <c r="D5837" s="14">
        <v>2011</v>
      </c>
      <c r="E5837" s="14">
        <f>data_filtered[[#This Row],[test_year]]-data_filtered[[#This Row],[model_year]]</f>
        <v>2</v>
      </c>
      <c r="F5837" s="14">
        <v>139</v>
      </c>
      <c r="G5837" s="14">
        <v>4</v>
      </c>
      <c r="H5837" s="14">
        <v>143</v>
      </c>
      <c r="I5837" s="14">
        <v>2.7972027972028E-2</v>
      </c>
    </row>
    <row r="5838" spans="1:9" x14ac:dyDescent="0.35">
      <c r="A5838" s="14">
        <v>2016</v>
      </c>
      <c r="B5838" s="14" t="s">
        <v>26</v>
      </c>
      <c r="C5838" s="14" t="s">
        <v>130</v>
      </c>
      <c r="D5838" s="14">
        <v>2007</v>
      </c>
      <c r="E5838" s="14">
        <f>data_filtered[[#This Row],[test_year]]-data_filtered[[#This Row],[model_year]]</f>
        <v>9</v>
      </c>
      <c r="F5838" s="14">
        <v>139</v>
      </c>
      <c r="G5838" s="14">
        <v>4</v>
      </c>
      <c r="H5838" s="14">
        <v>143</v>
      </c>
      <c r="I5838" s="14">
        <v>2.7972027972028E-2</v>
      </c>
    </row>
    <row r="5839" spans="1:9" x14ac:dyDescent="0.35">
      <c r="A5839" s="14">
        <v>2017</v>
      </c>
      <c r="B5839" s="14" t="s">
        <v>33</v>
      </c>
      <c r="C5839" s="14" t="s">
        <v>86</v>
      </c>
      <c r="D5839" s="14">
        <v>2016</v>
      </c>
      <c r="E5839" s="14">
        <f>data_filtered[[#This Row],[test_year]]-data_filtered[[#This Row],[model_year]]</f>
        <v>1</v>
      </c>
      <c r="F5839" s="14">
        <v>139</v>
      </c>
      <c r="G5839" s="14">
        <v>4</v>
      </c>
      <c r="H5839" s="14">
        <v>143</v>
      </c>
      <c r="I5839" s="14">
        <v>2.7972027972028E-2</v>
      </c>
    </row>
    <row r="5840" spans="1:9" x14ac:dyDescent="0.35">
      <c r="A5840" s="13">
        <v>2017</v>
      </c>
      <c r="B5840" s="13" t="s">
        <v>26</v>
      </c>
      <c r="C5840" s="13" t="s">
        <v>110</v>
      </c>
      <c r="D5840" s="13">
        <v>2017</v>
      </c>
      <c r="E5840" s="14">
        <f>data_filtered[[#This Row],[test_year]]-data_filtered[[#This Row],[model_year]]</f>
        <v>0</v>
      </c>
      <c r="F5840" s="13">
        <v>139</v>
      </c>
      <c r="G5840" s="13">
        <v>4</v>
      </c>
      <c r="H5840" s="13">
        <v>143</v>
      </c>
      <c r="I5840" s="13">
        <v>2.7972027972028E-2</v>
      </c>
    </row>
    <row r="5841" spans="1:9" x14ac:dyDescent="0.35">
      <c r="A5841" s="14">
        <v>2015</v>
      </c>
      <c r="B5841" s="14" t="s">
        <v>33</v>
      </c>
      <c r="C5841" s="14" t="s">
        <v>55</v>
      </c>
      <c r="D5841" s="14">
        <v>2014</v>
      </c>
      <c r="E5841" s="14">
        <f>data_filtered[[#This Row],[test_year]]-data_filtered[[#This Row],[model_year]]</f>
        <v>1</v>
      </c>
      <c r="F5841" s="14">
        <v>209</v>
      </c>
      <c r="G5841" s="14">
        <v>6</v>
      </c>
      <c r="H5841" s="14">
        <v>215</v>
      </c>
      <c r="I5841" s="14">
        <v>2.7906976744186001E-2</v>
      </c>
    </row>
    <row r="5842" spans="1:9" x14ac:dyDescent="0.35">
      <c r="A5842" s="14">
        <v>2017</v>
      </c>
      <c r="B5842" s="14" t="s">
        <v>30</v>
      </c>
      <c r="C5842" s="14" t="s">
        <v>36</v>
      </c>
      <c r="D5842" s="14">
        <v>2010</v>
      </c>
      <c r="E5842" s="14">
        <f>data_filtered[[#This Row],[test_year]]-data_filtered[[#This Row],[model_year]]</f>
        <v>7</v>
      </c>
      <c r="F5842" s="14">
        <v>245</v>
      </c>
      <c r="G5842" s="14">
        <v>7</v>
      </c>
      <c r="H5842" s="14">
        <v>252</v>
      </c>
      <c r="I5842" s="14">
        <v>2.7777777777777801E-2</v>
      </c>
    </row>
    <row r="5843" spans="1:9" x14ac:dyDescent="0.35">
      <c r="A5843" s="14">
        <v>2013</v>
      </c>
      <c r="B5843" s="14" t="s">
        <v>42</v>
      </c>
      <c r="C5843" s="14" t="s">
        <v>45</v>
      </c>
      <c r="D5843" s="14">
        <v>2005</v>
      </c>
      <c r="E5843" s="14">
        <f>data_filtered[[#This Row],[test_year]]-data_filtered[[#This Row],[model_year]]</f>
        <v>8</v>
      </c>
      <c r="F5843" s="14">
        <v>210</v>
      </c>
      <c r="G5843" s="14">
        <v>6</v>
      </c>
      <c r="H5843" s="14">
        <v>216</v>
      </c>
      <c r="I5843" s="14">
        <v>2.7777777777777801E-2</v>
      </c>
    </row>
    <row r="5844" spans="1:9" x14ac:dyDescent="0.35">
      <c r="A5844" s="13">
        <v>2016</v>
      </c>
      <c r="B5844" s="13" t="s">
        <v>104</v>
      </c>
      <c r="C5844" s="13" t="s">
        <v>115</v>
      </c>
      <c r="D5844" s="13">
        <v>2009</v>
      </c>
      <c r="E5844" s="14">
        <f>data_filtered[[#This Row],[test_year]]-data_filtered[[#This Row],[model_year]]</f>
        <v>7</v>
      </c>
      <c r="F5844" s="13">
        <v>140</v>
      </c>
      <c r="G5844" s="13">
        <v>4</v>
      </c>
      <c r="H5844" s="13">
        <v>144</v>
      </c>
      <c r="I5844" s="13">
        <v>2.7777777777777801E-2</v>
      </c>
    </row>
    <row r="5845" spans="1:9" x14ac:dyDescent="0.35">
      <c r="A5845" s="13">
        <v>2015</v>
      </c>
      <c r="B5845" s="13" t="s">
        <v>104</v>
      </c>
      <c r="C5845" s="13" t="s">
        <v>115</v>
      </c>
      <c r="D5845" s="13">
        <v>2015</v>
      </c>
      <c r="E5845" s="14">
        <f>data_filtered[[#This Row],[test_year]]-data_filtered[[#This Row],[model_year]]</f>
        <v>0</v>
      </c>
      <c r="F5845" s="13">
        <v>105</v>
      </c>
      <c r="G5845" s="13">
        <v>3</v>
      </c>
      <c r="H5845" s="13">
        <v>108</v>
      </c>
      <c r="I5845" s="13">
        <v>2.7777777777777801E-2</v>
      </c>
    </row>
    <row r="5846" spans="1:9" x14ac:dyDescent="0.35">
      <c r="A5846" s="14">
        <v>2017</v>
      </c>
      <c r="B5846" s="14" t="s">
        <v>33</v>
      </c>
      <c r="C5846" s="14" t="s">
        <v>86</v>
      </c>
      <c r="D5846" s="14">
        <v>2011</v>
      </c>
      <c r="E5846" s="14">
        <f>data_filtered[[#This Row],[test_year]]-data_filtered[[#This Row],[model_year]]</f>
        <v>6</v>
      </c>
      <c r="F5846" s="14">
        <v>105</v>
      </c>
      <c r="G5846" s="14">
        <v>3</v>
      </c>
      <c r="H5846" s="14">
        <v>108</v>
      </c>
      <c r="I5846" s="14">
        <v>2.7777777777777801E-2</v>
      </c>
    </row>
    <row r="5847" spans="1:9" x14ac:dyDescent="0.35">
      <c r="A5847" s="13">
        <v>2013</v>
      </c>
      <c r="B5847" s="13" t="s">
        <v>67</v>
      </c>
      <c r="C5847" s="13" t="s">
        <v>77</v>
      </c>
      <c r="D5847" s="13">
        <v>2006</v>
      </c>
      <c r="E5847" s="14">
        <f>data_filtered[[#This Row],[test_year]]-data_filtered[[#This Row],[model_year]]</f>
        <v>7</v>
      </c>
      <c r="F5847" s="13">
        <v>70</v>
      </c>
      <c r="G5847" s="13">
        <v>2</v>
      </c>
      <c r="H5847" s="13">
        <v>72</v>
      </c>
      <c r="I5847" s="13">
        <v>2.7777777777777801E-2</v>
      </c>
    </row>
    <row r="5848" spans="1:9" x14ac:dyDescent="0.35">
      <c r="A5848" s="14">
        <v>2015</v>
      </c>
      <c r="B5848" s="14" t="s">
        <v>30</v>
      </c>
      <c r="C5848" s="14" t="s">
        <v>156</v>
      </c>
      <c r="D5848" s="14">
        <v>2013</v>
      </c>
      <c r="E5848" s="14">
        <f>data_filtered[[#This Row],[test_year]]-data_filtered[[#This Row],[model_year]]</f>
        <v>2</v>
      </c>
      <c r="F5848" s="14">
        <v>70</v>
      </c>
      <c r="G5848" s="14">
        <v>2</v>
      </c>
      <c r="H5848" s="14">
        <v>72</v>
      </c>
      <c r="I5848" s="14">
        <v>2.7777777777777801E-2</v>
      </c>
    </row>
    <row r="5849" spans="1:9" x14ac:dyDescent="0.35">
      <c r="A5849" s="13">
        <v>2016</v>
      </c>
      <c r="B5849" s="13" t="s">
        <v>92</v>
      </c>
      <c r="C5849" s="13" t="s">
        <v>167</v>
      </c>
      <c r="D5849" s="13">
        <v>2009</v>
      </c>
      <c r="E5849" s="14">
        <f>data_filtered[[#This Row],[test_year]]-data_filtered[[#This Row],[model_year]]</f>
        <v>7</v>
      </c>
      <c r="F5849" s="13">
        <v>70</v>
      </c>
      <c r="G5849" s="13">
        <v>2</v>
      </c>
      <c r="H5849" s="13">
        <v>72</v>
      </c>
      <c r="I5849" s="13">
        <v>2.7777777777777801E-2</v>
      </c>
    </row>
    <row r="5850" spans="1:9" x14ac:dyDescent="0.35">
      <c r="A5850" s="14">
        <v>2017</v>
      </c>
      <c r="B5850" s="14" t="s">
        <v>37</v>
      </c>
      <c r="C5850" s="14" t="s">
        <v>59</v>
      </c>
      <c r="D5850" s="14">
        <v>2014</v>
      </c>
      <c r="E5850" s="14">
        <f>data_filtered[[#This Row],[test_year]]-data_filtered[[#This Row],[model_year]]</f>
        <v>3</v>
      </c>
      <c r="F5850" s="14">
        <v>70</v>
      </c>
      <c r="G5850" s="14">
        <v>2</v>
      </c>
      <c r="H5850" s="14">
        <v>72</v>
      </c>
      <c r="I5850" s="14">
        <v>2.7777777777777801E-2</v>
      </c>
    </row>
    <row r="5851" spans="1:9" x14ac:dyDescent="0.35">
      <c r="A5851" s="14">
        <v>2017</v>
      </c>
      <c r="B5851" s="14" t="s">
        <v>106</v>
      </c>
      <c r="C5851" s="14" t="s">
        <v>285</v>
      </c>
      <c r="D5851" s="14">
        <v>2016</v>
      </c>
      <c r="E5851" s="14">
        <f>data_filtered[[#This Row],[test_year]]-data_filtered[[#This Row],[model_year]]</f>
        <v>1</v>
      </c>
      <c r="F5851" s="14">
        <v>70</v>
      </c>
      <c r="G5851" s="14">
        <v>2</v>
      </c>
      <c r="H5851" s="14">
        <v>72</v>
      </c>
      <c r="I5851" s="14">
        <v>2.7777777777777801E-2</v>
      </c>
    </row>
    <row r="5852" spans="1:9" x14ac:dyDescent="0.35">
      <c r="A5852" s="14">
        <v>2014</v>
      </c>
      <c r="B5852" s="14" t="s">
        <v>24</v>
      </c>
      <c r="C5852" s="14" t="s">
        <v>28</v>
      </c>
      <c r="D5852" s="14">
        <v>2012</v>
      </c>
      <c r="E5852" s="14">
        <f>data_filtered[[#This Row],[test_year]]-data_filtered[[#This Row],[model_year]]</f>
        <v>2</v>
      </c>
      <c r="F5852" s="14">
        <v>176</v>
      </c>
      <c r="G5852" s="14">
        <v>5</v>
      </c>
      <c r="H5852" s="14">
        <v>181</v>
      </c>
      <c r="I5852" s="14">
        <v>2.7624309392265199E-2</v>
      </c>
    </row>
    <row r="5853" spans="1:9" x14ac:dyDescent="0.35">
      <c r="A5853" s="13">
        <v>2017</v>
      </c>
      <c r="B5853" s="13" t="s">
        <v>30</v>
      </c>
      <c r="C5853" s="13" t="s">
        <v>44</v>
      </c>
      <c r="D5853" s="13">
        <v>2014</v>
      </c>
      <c r="E5853" s="14">
        <f>data_filtered[[#This Row],[test_year]]-data_filtered[[#This Row],[model_year]]</f>
        <v>3</v>
      </c>
      <c r="F5853" s="13">
        <v>317</v>
      </c>
      <c r="G5853" s="13">
        <v>9</v>
      </c>
      <c r="H5853" s="13">
        <v>326</v>
      </c>
      <c r="I5853" s="13">
        <v>2.7607361963190202E-2</v>
      </c>
    </row>
    <row r="5854" spans="1:9" x14ac:dyDescent="0.35">
      <c r="A5854" s="13">
        <v>2015</v>
      </c>
      <c r="B5854" s="13" t="s">
        <v>37</v>
      </c>
      <c r="C5854" s="13" t="s">
        <v>39</v>
      </c>
      <c r="D5854" s="13">
        <v>2008</v>
      </c>
      <c r="E5854" s="14">
        <f>data_filtered[[#This Row],[test_year]]-data_filtered[[#This Row],[model_year]]</f>
        <v>7</v>
      </c>
      <c r="F5854" s="13">
        <v>141</v>
      </c>
      <c r="G5854" s="13">
        <v>4</v>
      </c>
      <c r="H5854" s="13">
        <v>145</v>
      </c>
      <c r="I5854" s="13">
        <v>2.7586206896551699E-2</v>
      </c>
    </row>
    <row r="5855" spans="1:9" x14ac:dyDescent="0.35">
      <c r="A5855" s="14">
        <v>2015</v>
      </c>
      <c r="B5855" s="14" t="s">
        <v>67</v>
      </c>
      <c r="C5855" s="14" t="s">
        <v>68</v>
      </c>
      <c r="D5855" s="14">
        <v>2011</v>
      </c>
      <c r="E5855" s="14">
        <f>data_filtered[[#This Row],[test_year]]-data_filtered[[#This Row],[model_year]]</f>
        <v>4</v>
      </c>
      <c r="F5855" s="14">
        <v>141</v>
      </c>
      <c r="G5855" s="14">
        <v>4</v>
      </c>
      <c r="H5855" s="14">
        <v>145</v>
      </c>
      <c r="I5855" s="14">
        <v>2.7586206896551699E-2</v>
      </c>
    </row>
    <row r="5856" spans="1:9" x14ac:dyDescent="0.35">
      <c r="A5856" s="14">
        <v>2015</v>
      </c>
      <c r="B5856" s="14" t="s">
        <v>26</v>
      </c>
      <c r="C5856" s="14" t="s">
        <v>110</v>
      </c>
      <c r="D5856" s="14">
        <v>2006</v>
      </c>
      <c r="E5856" s="14">
        <f>data_filtered[[#This Row],[test_year]]-data_filtered[[#This Row],[model_year]]</f>
        <v>9</v>
      </c>
      <c r="F5856" s="14">
        <v>141</v>
      </c>
      <c r="G5856" s="14">
        <v>4</v>
      </c>
      <c r="H5856" s="14">
        <v>145</v>
      </c>
      <c r="I5856" s="14">
        <v>2.7586206896551699E-2</v>
      </c>
    </row>
    <row r="5857" spans="1:9" x14ac:dyDescent="0.35">
      <c r="A5857" s="14">
        <v>2013</v>
      </c>
      <c r="B5857" s="14" t="s">
        <v>92</v>
      </c>
      <c r="C5857" s="14" t="s">
        <v>167</v>
      </c>
      <c r="D5857" s="14">
        <v>2006</v>
      </c>
      <c r="E5857" s="14">
        <f>data_filtered[[#This Row],[test_year]]-data_filtered[[#This Row],[model_year]]</f>
        <v>7</v>
      </c>
      <c r="F5857" s="14">
        <v>106</v>
      </c>
      <c r="G5857" s="14">
        <v>3</v>
      </c>
      <c r="H5857" s="14">
        <v>109</v>
      </c>
      <c r="I5857" s="14">
        <v>2.7522935779816501E-2</v>
      </c>
    </row>
    <row r="5858" spans="1:9" x14ac:dyDescent="0.35">
      <c r="A5858" s="14">
        <v>2014</v>
      </c>
      <c r="B5858" s="14" t="s">
        <v>30</v>
      </c>
      <c r="C5858" s="14" t="s">
        <v>56</v>
      </c>
      <c r="D5858" s="14">
        <v>2014</v>
      </c>
      <c r="E5858" s="14">
        <f>data_filtered[[#This Row],[test_year]]-data_filtered[[#This Row],[model_year]]</f>
        <v>0</v>
      </c>
      <c r="F5858" s="14">
        <v>106</v>
      </c>
      <c r="G5858" s="14">
        <v>3</v>
      </c>
      <c r="H5858" s="14">
        <v>109</v>
      </c>
      <c r="I5858" s="14">
        <v>2.7522935779816501E-2</v>
      </c>
    </row>
    <row r="5859" spans="1:9" x14ac:dyDescent="0.35">
      <c r="A5859" s="14">
        <v>2015</v>
      </c>
      <c r="B5859" s="14" t="s">
        <v>58</v>
      </c>
      <c r="C5859" s="14" t="s">
        <v>64</v>
      </c>
      <c r="D5859" s="14">
        <v>2008</v>
      </c>
      <c r="E5859" s="14">
        <f>data_filtered[[#This Row],[test_year]]-data_filtered[[#This Row],[model_year]]</f>
        <v>7</v>
      </c>
      <c r="F5859" s="14">
        <v>106</v>
      </c>
      <c r="G5859" s="14">
        <v>3</v>
      </c>
      <c r="H5859" s="14">
        <v>109</v>
      </c>
      <c r="I5859" s="14">
        <v>2.7522935779816501E-2</v>
      </c>
    </row>
    <row r="5860" spans="1:9" x14ac:dyDescent="0.35">
      <c r="A5860" s="13">
        <v>2016</v>
      </c>
      <c r="B5860" s="13" t="s">
        <v>128</v>
      </c>
      <c r="C5860" s="13" t="s">
        <v>129</v>
      </c>
      <c r="D5860" s="13">
        <v>2012</v>
      </c>
      <c r="E5860" s="14">
        <f>data_filtered[[#This Row],[test_year]]-data_filtered[[#This Row],[model_year]]</f>
        <v>4</v>
      </c>
      <c r="F5860" s="13">
        <v>106</v>
      </c>
      <c r="G5860" s="13">
        <v>3</v>
      </c>
      <c r="H5860" s="13">
        <v>109</v>
      </c>
      <c r="I5860" s="13">
        <v>2.7522935779816501E-2</v>
      </c>
    </row>
    <row r="5861" spans="1:9" x14ac:dyDescent="0.35">
      <c r="A5861" s="14">
        <v>2016</v>
      </c>
      <c r="B5861" s="14" t="s">
        <v>52</v>
      </c>
      <c r="C5861" s="14" t="s">
        <v>62</v>
      </c>
      <c r="D5861" s="14">
        <v>2012</v>
      </c>
      <c r="E5861" s="14">
        <f>data_filtered[[#This Row],[test_year]]-data_filtered[[#This Row],[model_year]]</f>
        <v>4</v>
      </c>
      <c r="F5861" s="14">
        <v>142</v>
      </c>
      <c r="G5861" s="14">
        <v>4</v>
      </c>
      <c r="H5861" s="14">
        <v>146</v>
      </c>
      <c r="I5861" s="14">
        <v>2.7397260273972601E-2</v>
      </c>
    </row>
    <row r="5862" spans="1:9" x14ac:dyDescent="0.35">
      <c r="A5862" s="13">
        <v>2013</v>
      </c>
      <c r="B5862" s="13" t="s">
        <v>24</v>
      </c>
      <c r="C5862" s="13" t="s">
        <v>120</v>
      </c>
      <c r="D5862" s="13">
        <v>2011</v>
      </c>
      <c r="E5862" s="14">
        <f>data_filtered[[#This Row],[test_year]]-data_filtered[[#This Row],[model_year]]</f>
        <v>2</v>
      </c>
      <c r="F5862" s="13">
        <v>71</v>
      </c>
      <c r="G5862" s="13">
        <v>2</v>
      </c>
      <c r="H5862" s="13">
        <v>73</v>
      </c>
      <c r="I5862" s="13">
        <v>2.7397260273972601E-2</v>
      </c>
    </row>
    <row r="5863" spans="1:9" x14ac:dyDescent="0.35">
      <c r="A5863" s="14">
        <v>2013</v>
      </c>
      <c r="B5863" s="14" t="s">
        <v>52</v>
      </c>
      <c r="C5863" s="14" t="s">
        <v>165</v>
      </c>
      <c r="D5863" s="14">
        <v>2006</v>
      </c>
      <c r="E5863" s="14">
        <f>data_filtered[[#This Row],[test_year]]-data_filtered[[#This Row],[model_year]]</f>
        <v>7</v>
      </c>
      <c r="F5863" s="14">
        <v>71</v>
      </c>
      <c r="G5863" s="14">
        <v>2</v>
      </c>
      <c r="H5863" s="14">
        <v>73</v>
      </c>
      <c r="I5863" s="14">
        <v>2.7397260273972601E-2</v>
      </c>
    </row>
    <row r="5864" spans="1:9" x14ac:dyDescent="0.35">
      <c r="A5864" s="14">
        <v>2013</v>
      </c>
      <c r="B5864" s="14" t="s">
        <v>26</v>
      </c>
      <c r="C5864" s="14" t="s">
        <v>176</v>
      </c>
      <c r="D5864" s="14">
        <v>2002</v>
      </c>
      <c r="E5864" s="14">
        <f>data_filtered[[#This Row],[test_year]]-data_filtered[[#This Row],[model_year]]</f>
        <v>11</v>
      </c>
      <c r="F5864" s="14">
        <v>71</v>
      </c>
      <c r="G5864" s="14">
        <v>2</v>
      </c>
      <c r="H5864" s="14">
        <v>73</v>
      </c>
      <c r="I5864" s="14">
        <v>2.7397260273972601E-2</v>
      </c>
    </row>
    <row r="5865" spans="1:9" x14ac:dyDescent="0.35">
      <c r="A5865" s="14">
        <v>2014</v>
      </c>
      <c r="B5865" s="14" t="s">
        <v>24</v>
      </c>
      <c r="C5865" s="14" t="s">
        <v>65</v>
      </c>
      <c r="D5865" s="14">
        <v>2012</v>
      </c>
      <c r="E5865" s="14">
        <f>data_filtered[[#This Row],[test_year]]-data_filtered[[#This Row],[model_year]]</f>
        <v>2</v>
      </c>
      <c r="F5865" s="14">
        <v>71</v>
      </c>
      <c r="G5865" s="14">
        <v>2</v>
      </c>
      <c r="H5865" s="14">
        <v>73</v>
      </c>
      <c r="I5865" s="14">
        <v>2.7397260273972601E-2</v>
      </c>
    </row>
    <row r="5866" spans="1:9" x14ac:dyDescent="0.35">
      <c r="A5866" s="13">
        <v>2014</v>
      </c>
      <c r="B5866" s="13" t="s">
        <v>42</v>
      </c>
      <c r="C5866" s="13" t="s">
        <v>151</v>
      </c>
      <c r="D5866" s="13">
        <v>2007</v>
      </c>
      <c r="E5866" s="14">
        <f>data_filtered[[#This Row],[test_year]]-data_filtered[[#This Row],[model_year]]</f>
        <v>7</v>
      </c>
      <c r="F5866" s="13">
        <v>71</v>
      </c>
      <c r="G5866" s="13">
        <v>2</v>
      </c>
      <c r="H5866" s="13">
        <v>73</v>
      </c>
      <c r="I5866" s="13">
        <v>2.7397260273972601E-2</v>
      </c>
    </row>
    <row r="5867" spans="1:9" x14ac:dyDescent="0.35">
      <c r="A5867" s="14">
        <v>2014</v>
      </c>
      <c r="B5867" s="14" t="s">
        <v>26</v>
      </c>
      <c r="C5867" s="14" t="s">
        <v>237</v>
      </c>
      <c r="D5867" s="14">
        <v>2005</v>
      </c>
      <c r="E5867" s="14">
        <f>data_filtered[[#This Row],[test_year]]-data_filtered[[#This Row],[model_year]]</f>
        <v>9</v>
      </c>
      <c r="F5867" s="14">
        <v>71</v>
      </c>
      <c r="G5867" s="14">
        <v>2</v>
      </c>
      <c r="H5867" s="14">
        <v>73</v>
      </c>
      <c r="I5867" s="14">
        <v>2.7397260273972601E-2</v>
      </c>
    </row>
    <row r="5868" spans="1:9" x14ac:dyDescent="0.35">
      <c r="A5868" s="14">
        <v>2015</v>
      </c>
      <c r="B5868" s="14" t="s">
        <v>37</v>
      </c>
      <c r="C5868" s="14" t="s">
        <v>39</v>
      </c>
      <c r="D5868" s="14">
        <v>2015</v>
      </c>
      <c r="E5868" s="14">
        <f>data_filtered[[#This Row],[test_year]]-data_filtered[[#This Row],[model_year]]</f>
        <v>0</v>
      </c>
      <c r="F5868" s="14">
        <v>71</v>
      </c>
      <c r="G5868" s="14">
        <v>2</v>
      </c>
      <c r="H5868" s="14">
        <v>73</v>
      </c>
      <c r="I5868" s="14">
        <v>2.7397260273972601E-2</v>
      </c>
    </row>
    <row r="5869" spans="1:9" x14ac:dyDescent="0.35">
      <c r="A5869" s="13">
        <v>2016</v>
      </c>
      <c r="B5869" s="13" t="s">
        <v>158</v>
      </c>
      <c r="C5869" s="13" t="s">
        <v>244</v>
      </c>
      <c r="D5869" s="13">
        <v>2004</v>
      </c>
      <c r="E5869" s="14">
        <f>data_filtered[[#This Row],[test_year]]-data_filtered[[#This Row],[model_year]]</f>
        <v>12</v>
      </c>
      <c r="F5869" s="13">
        <v>71</v>
      </c>
      <c r="G5869" s="13">
        <v>2</v>
      </c>
      <c r="H5869" s="13">
        <v>73</v>
      </c>
      <c r="I5869" s="13">
        <v>2.7397260273972601E-2</v>
      </c>
    </row>
    <row r="5870" spans="1:9" x14ac:dyDescent="0.35">
      <c r="A5870" s="13">
        <v>2017</v>
      </c>
      <c r="B5870" s="13" t="s">
        <v>24</v>
      </c>
      <c r="C5870" s="13" t="s">
        <v>169</v>
      </c>
      <c r="D5870" s="13">
        <v>2006</v>
      </c>
      <c r="E5870" s="14">
        <f>data_filtered[[#This Row],[test_year]]-data_filtered[[#This Row],[model_year]]</f>
        <v>11</v>
      </c>
      <c r="F5870" s="13">
        <v>71</v>
      </c>
      <c r="G5870" s="13">
        <v>2</v>
      </c>
      <c r="H5870" s="13">
        <v>73</v>
      </c>
      <c r="I5870" s="13">
        <v>2.7397260273972601E-2</v>
      </c>
    </row>
    <row r="5871" spans="1:9" x14ac:dyDescent="0.35">
      <c r="A5871" s="13">
        <v>2014</v>
      </c>
      <c r="B5871" s="13" t="s">
        <v>67</v>
      </c>
      <c r="C5871" s="13" t="s">
        <v>68</v>
      </c>
      <c r="D5871" s="13">
        <v>2012</v>
      </c>
      <c r="E5871" s="14">
        <f>data_filtered[[#This Row],[test_year]]-data_filtered[[#This Row],[model_year]]</f>
        <v>2</v>
      </c>
      <c r="F5871" s="13">
        <v>178</v>
      </c>
      <c r="G5871" s="13">
        <v>5</v>
      </c>
      <c r="H5871" s="13">
        <v>183</v>
      </c>
      <c r="I5871" s="13">
        <v>2.7322404371584699E-2</v>
      </c>
    </row>
    <row r="5872" spans="1:9" x14ac:dyDescent="0.35">
      <c r="A5872" s="14">
        <v>2014</v>
      </c>
      <c r="B5872" s="14" t="s">
        <v>33</v>
      </c>
      <c r="C5872" s="14" t="s">
        <v>34</v>
      </c>
      <c r="D5872" s="14">
        <v>2007</v>
      </c>
      <c r="E5872" s="14">
        <f>data_filtered[[#This Row],[test_year]]-data_filtered[[#This Row],[model_year]]</f>
        <v>7</v>
      </c>
      <c r="F5872" s="14">
        <v>178</v>
      </c>
      <c r="G5872" s="14">
        <v>5</v>
      </c>
      <c r="H5872" s="14">
        <v>183</v>
      </c>
      <c r="I5872" s="14">
        <v>2.7322404371584699E-2</v>
      </c>
    </row>
    <row r="5873" spans="1:9" x14ac:dyDescent="0.35">
      <c r="A5873" s="13">
        <v>2016</v>
      </c>
      <c r="B5873" s="13" t="s">
        <v>30</v>
      </c>
      <c r="C5873" s="13" t="s">
        <v>85</v>
      </c>
      <c r="D5873" s="13">
        <v>2006</v>
      </c>
      <c r="E5873" s="14">
        <f>data_filtered[[#This Row],[test_year]]-data_filtered[[#This Row],[model_year]]</f>
        <v>10</v>
      </c>
      <c r="F5873" s="13">
        <v>107</v>
      </c>
      <c r="G5873" s="13">
        <v>3</v>
      </c>
      <c r="H5873" s="13">
        <v>110</v>
      </c>
      <c r="I5873" s="13">
        <v>2.7272727272727299E-2</v>
      </c>
    </row>
    <row r="5874" spans="1:9" x14ac:dyDescent="0.35">
      <c r="A5874" s="14">
        <v>2017</v>
      </c>
      <c r="B5874" s="14" t="s">
        <v>52</v>
      </c>
      <c r="C5874" s="14" t="s">
        <v>62</v>
      </c>
      <c r="D5874" s="14">
        <v>2011</v>
      </c>
      <c r="E5874" s="14">
        <f>data_filtered[[#This Row],[test_year]]-data_filtered[[#This Row],[model_year]]</f>
        <v>6</v>
      </c>
      <c r="F5874" s="14">
        <v>107</v>
      </c>
      <c r="G5874" s="14">
        <v>3</v>
      </c>
      <c r="H5874" s="14">
        <v>110</v>
      </c>
      <c r="I5874" s="14">
        <v>2.7272727272727299E-2</v>
      </c>
    </row>
    <row r="5875" spans="1:9" x14ac:dyDescent="0.35">
      <c r="A5875" s="14">
        <v>2014</v>
      </c>
      <c r="B5875" s="14" t="s">
        <v>104</v>
      </c>
      <c r="C5875" s="14" t="s">
        <v>115</v>
      </c>
      <c r="D5875" s="14">
        <v>2009</v>
      </c>
      <c r="E5875" s="14">
        <f>data_filtered[[#This Row],[test_year]]-data_filtered[[#This Row],[model_year]]</f>
        <v>5</v>
      </c>
      <c r="F5875" s="14">
        <v>143</v>
      </c>
      <c r="G5875" s="14">
        <v>4</v>
      </c>
      <c r="H5875" s="14">
        <v>147</v>
      </c>
      <c r="I5875" s="14">
        <v>2.7210884353741499E-2</v>
      </c>
    </row>
    <row r="5876" spans="1:9" x14ac:dyDescent="0.35">
      <c r="A5876" s="14">
        <v>2017</v>
      </c>
      <c r="B5876" s="14" t="s">
        <v>30</v>
      </c>
      <c r="C5876" s="14" t="s">
        <v>36</v>
      </c>
      <c r="D5876" s="14">
        <v>2009</v>
      </c>
      <c r="E5876" s="14">
        <f>data_filtered[[#This Row],[test_year]]-data_filtered[[#This Row],[model_year]]</f>
        <v>8</v>
      </c>
      <c r="F5876" s="14">
        <v>143</v>
      </c>
      <c r="G5876" s="14">
        <v>4</v>
      </c>
      <c r="H5876" s="14">
        <v>147</v>
      </c>
      <c r="I5876" s="14">
        <v>2.7210884353741499E-2</v>
      </c>
    </row>
    <row r="5877" spans="1:9" x14ac:dyDescent="0.35">
      <c r="A5877" s="14">
        <v>2017</v>
      </c>
      <c r="B5877" s="14" t="s">
        <v>42</v>
      </c>
      <c r="C5877" s="14" t="s">
        <v>43</v>
      </c>
      <c r="D5877" s="14">
        <v>2014</v>
      </c>
      <c r="E5877" s="14">
        <f>data_filtered[[#This Row],[test_year]]-data_filtered[[#This Row],[model_year]]</f>
        <v>3</v>
      </c>
      <c r="F5877" s="14">
        <v>179</v>
      </c>
      <c r="G5877" s="14">
        <v>5</v>
      </c>
      <c r="H5877" s="14">
        <v>184</v>
      </c>
      <c r="I5877" s="14">
        <v>2.7173913043478298E-2</v>
      </c>
    </row>
    <row r="5878" spans="1:9" x14ac:dyDescent="0.35">
      <c r="A5878" s="14">
        <v>2014</v>
      </c>
      <c r="B5878" s="14" t="s">
        <v>26</v>
      </c>
      <c r="C5878" s="14" t="s">
        <v>27</v>
      </c>
      <c r="D5878" s="14">
        <v>2005</v>
      </c>
      <c r="E5878" s="14">
        <f>data_filtered[[#This Row],[test_year]]-data_filtered[[#This Row],[model_year]]</f>
        <v>9</v>
      </c>
      <c r="F5878" s="14">
        <v>324</v>
      </c>
      <c r="G5878" s="14">
        <v>9</v>
      </c>
      <c r="H5878" s="14">
        <v>333</v>
      </c>
      <c r="I5878" s="14">
        <v>2.7027027027027001E-2</v>
      </c>
    </row>
    <row r="5879" spans="1:9" x14ac:dyDescent="0.35">
      <c r="A5879" s="13">
        <v>2016</v>
      </c>
      <c r="B5879" s="13" t="s">
        <v>26</v>
      </c>
      <c r="C5879" s="13" t="s">
        <v>54</v>
      </c>
      <c r="D5879" s="13">
        <v>2010</v>
      </c>
      <c r="E5879" s="14">
        <f>data_filtered[[#This Row],[test_year]]-data_filtered[[#This Row],[model_year]]</f>
        <v>6</v>
      </c>
      <c r="F5879" s="13">
        <v>252</v>
      </c>
      <c r="G5879" s="13">
        <v>7</v>
      </c>
      <c r="H5879" s="13">
        <v>259</v>
      </c>
      <c r="I5879" s="13">
        <v>2.7027027027027001E-2</v>
      </c>
    </row>
    <row r="5880" spans="1:9" x14ac:dyDescent="0.35">
      <c r="A5880" s="13">
        <v>2015</v>
      </c>
      <c r="B5880" s="13" t="s">
        <v>58</v>
      </c>
      <c r="C5880" s="13" t="s">
        <v>76</v>
      </c>
      <c r="D5880" s="13">
        <v>2014</v>
      </c>
      <c r="E5880" s="14">
        <f>data_filtered[[#This Row],[test_year]]-data_filtered[[#This Row],[model_year]]</f>
        <v>1</v>
      </c>
      <c r="F5880" s="13">
        <v>216</v>
      </c>
      <c r="G5880" s="13">
        <v>6</v>
      </c>
      <c r="H5880" s="13">
        <v>222</v>
      </c>
      <c r="I5880" s="13">
        <v>2.7027027027027001E-2</v>
      </c>
    </row>
    <row r="5881" spans="1:9" x14ac:dyDescent="0.35">
      <c r="A5881" s="14">
        <v>2015</v>
      </c>
      <c r="B5881" s="14" t="s">
        <v>26</v>
      </c>
      <c r="C5881" s="14" t="s">
        <v>27</v>
      </c>
      <c r="D5881" s="14">
        <v>2008</v>
      </c>
      <c r="E5881" s="14">
        <f>data_filtered[[#This Row],[test_year]]-data_filtered[[#This Row],[model_year]]</f>
        <v>7</v>
      </c>
      <c r="F5881" s="14">
        <v>144</v>
      </c>
      <c r="G5881" s="14">
        <v>4</v>
      </c>
      <c r="H5881" s="14">
        <v>148</v>
      </c>
      <c r="I5881" s="14">
        <v>2.7027027027027001E-2</v>
      </c>
    </row>
    <row r="5882" spans="1:9" x14ac:dyDescent="0.35">
      <c r="A5882" s="14">
        <v>2013</v>
      </c>
      <c r="B5882" s="14" t="s">
        <v>42</v>
      </c>
      <c r="C5882" s="14" t="s">
        <v>182</v>
      </c>
      <c r="D5882" s="14">
        <v>2005</v>
      </c>
      <c r="E5882" s="14">
        <f>data_filtered[[#This Row],[test_year]]-data_filtered[[#This Row],[model_year]]</f>
        <v>8</v>
      </c>
      <c r="F5882" s="14">
        <v>108</v>
      </c>
      <c r="G5882" s="14">
        <v>3</v>
      </c>
      <c r="H5882" s="14">
        <v>111</v>
      </c>
      <c r="I5882" s="14">
        <v>2.7027027027027001E-2</v>
      </c>
    </row>
    <row r="5883" spans="1:9" x14ac:dyDescent="0.35">
      <c r="A5883" s="13">
        <v>2014</v>
      </c>
      <c r="B5883" s="13" t="s">
        <v>42</v>
      </c>
      <c r="C5883" s="13" t="s">
        <v>112</v>
      </c>
      <c r="D5883" s="13">
        <v>2011</v>
      </c>
      <c r="E5883" s="14">
        <f>data_filtered[[#This Row],[test_year]]-data_filtered[[#This Row],[model_year]]</f>
        <v>3</v>
      </c>
      <c r="F5883" s="13">
        <v>108</v>
      </c>
      <c r="G5883" s="13">
        <v>3</v>
      </c>
      <c r="H5883" s="13">
        <v>111</v>
      </c>
      <c r="I5883" s="13">
        <v>2.7027027027027001E-2</v>
      </c>
    </row>
    <row r="5884" spans="1:9" x14ac:dyDescent="0.35">
      <c r="A5884" s="14">
        <v>2015</v>
      </c>
      <c r="B5884" s="14" t="s">
        <v>24</v>
      </c>
      <c r="C5884" s="14" t="s">
        <v>65</v>
      </c>
      <c r="D5884" s="14">
        <v>2011</v>
      </c>
      <c r="E5884" s="14">
        <f>data_filtered[[#This Row],[test_year]]-data_filtered[[#This Row],[model_year]]</f>
        <v>4</v>
      </c>
      <c r="F5884" s="14">
        <v>108</v>
      </c>
      <c r="G5884" s="14">
        <v>3</v>
      </c>
      <c r="H5884" s="14">
        <v>111</v>
      </c>
      <c r="I5884" s="14">
        <v>2.7027027027027001E-2</v>
      </c>
    </row>
    <row r="5885" spans="1:9" x14ac:dyDescent="0.35">
      <c r="A5885" s="13">
        <v>2015</v>
      </c>
      <c r="B5885" s="13" t="s">
        <v>30</v>
      </c>
      <c r="C5885" s="13" t="s">
        <v>47</v>
      </c>
      <c r="D5885" s="13">
        <v>2007</v>
      </c>
      <c r="E5885" s="14">
        <f>data_filtered[[#This Row],[test_year]]-data_filtered[[#This Row],[model_year]]</f>
        <v>8</v>
      </c>
      <c r="F5885" s="13">
        <v>108</v>
      </c>
      <c r="G5885" s="13">
        <v>3</v>
      </c>
      <c r="H5885" s="13">
        <v>111</v>
      </c>
      <c r="I5885" s="13">
        <v>2.7027027027027001E-2</v>
      </c>
    </row>
    <row r="5886" spans="1:9" x14ac:dyDescent="0.35">
      <c r="A5886" s="14">
        <v>2013</v>
      </c>
      <c r="B5886" s="14" t="s">
        <v>180</v>
      </c>
      <c r="C5886" s="14" t="s">
        <v>233</v>
      </c>
      <c r="D5886" s="14">
        <v>2003</v>
      </c>
      <c r="E5886" s="14">
        <f>data_filtered[[#This Row],[test_year]]-data_filtered[[#This Row],[model_year]]</f>
        <v>10</v>
      </c>
      <c r="F5886" s="14">
        <v>72</v>
      </c>
      <c r="G5886" s="14">
        <v>2</v>
      </c>
      <c r="H5886" s="14">
        <v>74</v>
      </c>
      <c r="I5886" s="14">
        <v>2.7027027027027001E-2</v>
      </c>
    </row>
    <row r="5887" spans="1:9" x14ac:dyDescent="0.35">
      <c r="A5887" s="13">
        <v>2013</v>
      </c>
      <c r="B5887" s="13" t="s">
        <v>30</v>
      </c>
      <c r="C5887" s="13" t="s">
        <v>47</v>
      </c>
      <c r="D5887" s="13">
        <v>2011</v>
      </c>
      <c r="E5887" s="14">
        <f>data_filtered[[#This Row],[test_year]]-data_filtered[[#This Row],[model_year]]</f>
        <v>2</v>
      </c>
      <c r="F5887" s="13">
        <v>72</v>
      </c>
      <c r="G5887" s="13">
        <v>2</v>
      </c>
      <c r="H5887" s="13">
        <v>74</v>
      </c>
      <c r="I5887" s="13">
        <v>2.7027027027027001E-2</v>
      </c>
    </row>
    <row r="5888" spans="1:9" x14ac:dyDescent="0.35">
      <c r="A5888" s="14">
        <v>2013</v>
      </c>
      <c r="B5888" s="14" t="s">
        <v>67</v>
      </c>
      <c r="C5888" s="14" t="s">
        <v>77</v>
      </c>
      <c r="D5888" s="14">
        <v>2011</v>
      </c>
      <c r="E5888" s="14">
        <f>data_filtered[[#This Row],[test_year]]-data_filtered[[#This Row],[model_year]]</f>
        <v>2</v>
      </c>
      <c r="F5888" s="14">
        <v>72</v>
      </c>
      <c r="G5888" s="14">
        <v>2</v>
      </c>
      <c r="H5888" s="14">
        <v>74</v>
      </c>
      <c r="I5888" s="14">
        <v>2.7027027027027001E-2</v>
      </c>
    </row>
    <row r="5889" spans="1:9" x14ac:dyDescent="0.35">
      <c r="A5889" s="14">
        <v>2015</v>
      </c>
      <c r="B5889" s="14" t="s">
        <v>24</v>
      </c>
      <c r="C5889" s="14" t="s">
        <v>49</v>
      </c>
      <c r="D5889" s="14">
        <v>2011</v>
      </c>
      <c r="E5889" s="14">
        <f>data_filtered[[#This Row],[test_year]]-data_filtered[[#This Row],[model_year]]</f>
        <v>4</v>
      </c>
      <c r="F5889" s="14">
        <v>72</v>
      </c>
      <c r="G5889" s="14">
        <v>2</v>
      </c>
      <c r="H5889" s="14">
        <v>74</v>
      </c>
      <c r="I5889" s="14">
        <v>2.7027027027027001E-2</v>
      </c>
    </row>
    <row r="5890" spans="1:9" x14ac:dyDescent="0.35">
      <c r="A5890" s="13">
        <v>2015</v>
      </c>
      <c r="B5890" s="13" t="s">
        <v>30</v>
      </c>
      <c r="C5890" s="13" t="s">
        <v>172</v>
      </c>
      <c r="D5890" s="13">
        <v>2013</v>
      </c>
      <c r="E5890" s="14">
        <f>data_filtered[[#This Row],[test_year]]-data_filtered[[#This Row],[model_year]]</f>
        <v>2</v>
      </c>
      <c r="F5890" s="13">
        <v>72</v>
      </c>
      <c r="G5890" s="13">
        <v>2</v>
      </c>
      <c r="H5890" s="13">
        <v>74</v>
      </c>
      <c r="I5890" s="13">
        <v>2.7027027027027001E-2</v>
      </c>
    </row>
    <row r="5891" spans="1:9" x14ac:dyDescent="0.35">
      <c r="A5891" s="13">
        <v>2015</v>
      </c>
      <c r="B5891" s="13" t="s">
        <v>26</v>
      </c>
      <c r="C5891" s="13" t="s">
        <v>178</v>
      </c>
      <c r="D5891" s="13">
        <v>2007</v>
      </c>
      <c r="E5891" s="14">
        <f>data_filtered[[#This Row],[test_year]]-data_filtered[[#This Row],[model_year]]</f>
        <v>8</v>
      </c>
      <c r="F5891" s="13">
        <v>72</v>
      </c>
      <c r="G5891" s="13">
        <v>2</v>
      </c>
      <c r="H5891" s="13">
        <v>74</v>
      </c>
      <c r="I5891" s="13">
        <v>2.7027027027027001E-2</v>
      </c>
    </row>
    <row r="5892" spans="1:9" x14ac:dyDescent="0.35">
      <c r="A5892" s="13">
        <v>2016</v>
      </c>
      <c r="B5892" s="13" t="s">
        <v>52</v>
      </c>
      <c r="C5892" s="13" t="s">
        <v>53</v>
      </c>
      <c r="D5892" s="13">
        <v>2008</v>
      </c>
      <c r="E5892" s="14">
        <f>data_filtered[[#This Row],[test_year]]-data_filtered[[#This Row],[model_year]]</f>
        <v>8</v>
      </c>
      <c r="F5892" s="13">
        <v>72</v>
      </c>
      <c r="G5892" s="13">
        <v>2</v>
      </c>
      <c r="H5892" s="13">
        <v>74</v>
      </c>
      <c r="I5892" s="13">
        <v>2.7027027027027001E-2</v>
      </c>
    </row>
    <row r="5893" spans="1:9" x14ac:dyDescent="0.35">
      <c r="A5893" s="13">
        <v>2016</v>
      </c>
      <c r="B5893" s="13" t="s">
        <v>26</v>
      </c>
      <c r="C5893" s="13" t="s">
        <v>209</v>
      </c>
      <c r="D5893" s="13">
        <v>2007</v>
      </c>
      <c r="E5893" s="14">
        <f>data_filtered[[#This Row],[test_year]]-data_filtered[[#This Row],[model_year]]</f>
        <v>9</v>
      </c>
      <c r="F5893" s="13">
        <v>72</v>
      </c>
      <c r="G5893" s="13">
        <v>2</v>
      </c>
      <c r="H5893" s="13">
        <v>74</v>
      </c>
      <c r="I5893" s="13">
        <v>2.7027027027027001E-2</v>
      </c>
    </row>
    <row r="5894" spans="1:9" x14ac:dyDescent="0.35">
      <c r="A5894" s="13">
        <v>2017</v>
      </c>
      <c r="B5894" s="13" t="s">
        <v>52</v>
      </c>
      <c r="C5894" s="13" t="s">
        <v>62</v>
      </c>
      <c r="D5894" s="13">
        <v>2010</v>
      </c>
      <c r="E5894" s="14">
        <f>data_filtered[[#This Row],[test_year]]-data_filtered[[#This Row],[model_year]]</f>
        <v>7</v>
      </c>
      <c r="F5894" s="13">
        <v>72</v>
      </c>
      <c r="G5894" s="13">
        <v>2</v>
      </c>
      <c r="H5894" s="13">
        <v>74</v>
      </c>
      <c r="I5894" s="13">
        <v>2.7027027027027001E-2</v>
      </c>
    </row>
    <row r="5895" spans="1:9" x14ac:dyDescent="0.35">
      <c r="A5895" s="14">
        <v>2013</v>
      </c>
      <c r="B5895" s="14" t="s">
        <v>37</v>
      </c>
      <c r="C5895" s="14" t="s">
        <v>39</v>
      </c>
      <c r="D5895" s="14">
        <v>2007</v>
      </c>
      <c r="E5895" s="14">
        <f>data_filtered[[#This Row],[test_year]]-data_filtered[[#This Row],[model_year]]</f>
        <v>6</v>
      </c>
      <c r="F5895" s="14">
        <v>181</v>
      </c>
      <c r="G5895" s="14">
        <v>5</v>
      </c>
      <c r="H5895" s="14">
        <v>186</v>
      </c>
      <c r="I5895" s="14">
        <v>2.68817204301075E-2</v>
      </c>
    </row>
    <row r="5896" spans="1:9" x14ac:dyDescent="0.35">
      <c r="A5896" s="13">
        <v>2016</v>
      </c>
      <c r="B5896" s="13" t="s">
        <v>24</v>
      </c>
      <c r="C5896" s="13" t="s">
        <v>155</v>
      </c>
      <c r="D5896" s="13">
        <v>2014</v>
      </c>
      <c r="E5896" s="14">
        <f>data_filtered[[#This Row],[test_year]]-data_filtered[[#This Row],[model_year]]</f>
        <v>2</v>
      </c>
      <c r="F5896" s="13">
        <v>109</v>
      </c>
      <c r="G5896" s="13">
        <v>3</v>
      </c>
      <c r="H5896" s="13">
        <v>112</v>
      </c>
      <c r="I5896" s="13">
        <v>2.6785714285714302E-2</v>
      </c>
    </row>
    <row r="5897" spans="1:9" x14ac:dyDescent="0.35">
      <c r="A5897" s="14">
        <v>2016</v>
      </c>
      <c r="B5897" s="14" t="s">
        <v>26</v>
      </c>
      <c r="C5897" s="14" t="s">
        <v>100</v>
      </c>
      <c r="D5897" s="14">
        <v>2005</v>
      </c>
      <c r="E5897" s="14">
        <f>data_filtered[[#This Row],[test_year]]-data_filtered[[#This Row],[model_year]]</f>
        <v>11</v>
      </c>
      <c r="F5897" s="14">
        <v>109</v>
      </c>
      <c r="G5897" s="14">
        <v>3</v>
      </c>
      <c r="H5897" s="14">
        <v>112</v>
      </c>
      <c r="I5897" s="14">
        <v>2.6785714285714302E-2</v>
      </c>
    </row>
    <row r="5898" spans="1:9" x14ac:dyDescent="0.35">
      <c r="A5898" s="13">
        <v>2015</v>
      </c>
      <c r="B5898" s="13" t="s">
        <v>30</v>
      </c>
      <c r="C5898" s="13" t="s">
        <v>36</v>
      </c>
      <c r="D5898" s="13">
        <v>2009</v>
      </c>
      <c r="E5898" s="14">
        <f>data_filtered[[#This Row],[test_year]]-data_filtered[[#This Row],[model_year]]</f>
        <v>6</v>
      </c>
      <c r="F5898" s="13">
        <v>182</v>
      </c>
      <c r="G5898" s="13">
        <v>5</v>
      </c>
      <c r="H5898" s="13">
        <v>187</v>
      </c>
      <c r="I5898" s="13">
        <v>2.6737967914438499E-2</v>
      </c>
    </row>
    <row r="5899" spans="1:9" x14ac:dyDescent="0.35">
      <c r="A5899" s="14">
        <v>2015</v>
      </c>
      <c r="B5899" s="14" t="s">
        <v>52</v>
      </c>
      <c r="C5899" s="14" t="s">
        <v>53</v>
      </c>
      <c r="D5899" s="14">
        <v>2014</v>
      </c>
      <c r="E5899" s="14">
        <f>data_filtered[[#This Row],[test_year]]-data_filtered[[#This Row],[model_year]]</f>
        <v>1</v>
      </c>
      <c r="F5899" s="14">
        <v>146</v>
      </c>
      <c r="G5899" s="14">
        <v>4</v>
      </c>
      <c r="H5899" s="14">
        <v>150</v>
      </c>
      <c r="I5899" s="14">
        <v>2.66666666666667E-2</v>
      </c>
    </row>
    <row r="5900" spans="1:9" x14ac:dyDescent="0.35">
      <c r="A5900" s="13">
        <v>2014</v>
      </c>
      <c r="B5900" s="13" t="s">
        <v>33</v>
      </c>
      <c r="C5900" s="13" t="s">
        <v>55</v>
      </c>
      <c r="D5900" s="13">
        <v>2007</v>
      </c>
      <c r="E5900" s="14">
        <f>data_filtered[[#This Row],[test_year]]-data_filtered[[#This Row],[model_year]]</f>
        <v>7</v>
      </c>
      <c r="F5900" s="13">
        <v>73</v>
      </c>
      <c r="G5900" s="13">
        <v>2</v>
      </c>
      <c r="H5900" s="13">
        <v>75</v>
      </c>
      <c r="I5900" s="13">
        <v>2.66666666666667E-2</v>
      </c>
    </row>
    <row r="5901" spans="1:9" x14ac:dyDescent="0.35">
      <c r="A5901" s="13">
        <v>2014</v>
      </c>
      <c r="B5901" s="13" t="s">
        <v>26</v>
      </c>
      <c r="C5901" s="13" t="s">
        <v>237</v>
      </c>
      <c r="D5901" s="13">
        <v>2006</v>
      </c>
      <c r="E5901" s="14">
        <f>data_filtered[[#This Row],[test_year]]-data_filtered[[#This Row],[model_year]]</f>
        <v>8</v>
      </c>
      <c r="F5901" s="13">
        <v>73</v>
      </c>
      <c r="G5901" s="13">
        <v>2</v>
      </c>
      <c r="H5901" s="13">
        <v>75</v>
      </c>
      <c r="I5901" s="13">
        <v>2.66666666666667E-2</v>
      </c>
    </row>
    <row r="5902" spans="1:9" x14ac:dyDescent="0.35">
      <c r="A5902" s="14">
        <v>2015</v>
      </c>
      <c r="B5902" s="14" t="s">
        <v>52</v>
      </c>
      <c r="C5902" s="14" t="s">
        <v>53</v>
      </c>
      <c r="D5902" s="14">
        <v>2010</v>
      </c>
      <c r="E5902" s="14">
        <f>data_filtered[[#This Row],[test_year]]-data_filtered[[#This Row],[model_year]]</f>
        <v>5</v>
      </c>
      <c r="F5902" s="14">
        <v>73</v>
      </c>
      <c r="G5902" s="14">
        <v>2</v>
      </c>
      <c r="H5902" s="14">
        <v>75</v>
      </c>
      <c r="I5902" s="14">
        <v>2.66666666666667E-2</v>
      </c>
    </row>
    <row r="5903" spans="1:9" x14ac:dyDescent="0.35">
      <c r="A5903" s="14">
        <v>2017</v>
      </c>
      <c r="B5903" s="14" t="s">
        <v>170</v>
      </c>
      <c r="C5903" s="14">
        <v>500</v>
      </c>
      <c r="D5903" s="14">
        <v>2012</v>
      </c>
      <c r="E5903" s="14">
        <f>data_filtered[[#This Row],[test_year]]-data_filtered[[#This Row],[model_year]]</f>
        <v>5</v>
      </c>
      <c r="F5903" s="14">
        <v>73</v>
      </c>
      <c r="G5903" s="14">
        <v>2</v>
      </c>
      <c r="H5903" s="14">
        <v>75</v>
      </c>
      <c r="I5903" s="14">
        <v>2.66666666666667E-2</v>
      </c>
    </row>
    <row r="5904" spans="1:9" x14ac:dyDescent="0.35">
      <c r="A5904" s="14">
        <v>2017</v>
      </c>
      <c r="B5904" s="14" t="s">
        <v>33</v>
      </c>
      <c r="C5904" s="14" t="s">
        <v>86</v>
      </c>
      <c r="D5904" s="14">
        <v>2014</v>
      </c>
      <c r="E5904" s="14">
        <f>data_filtered[[#This Row],[test_year]]-data_filtered[[#This Row],[model_year]]</f>
        <v>3</v>
      </c>
      <c r="F5904" s="14">
        <v>183</v>
      </c>
      <c r="G5904" s="14">
        <v>5</v>
      </c>
      <c r="H5904" s="14">
        <v>188</v>
      </c>
      <c r="I5904" s="14">
        <v>2.6595744680851099E-2</v>
      </c>
    </row>
    <row r="5905" spans="1:9" x14ac:dyDescent="0.35">
      <c r="A5905" s="13">
        <v>2013</v>
      </c>
      <c r="B5905" s="13" t="s">
        <v>30</v>
      </c>
      <c r="C5905" s="13" t="s">
        <v>31</v>
      </c>
      <c r="D5905" s="13">
        <v>2006</v>
      </c>
      <c r="E5905" s="14">
        <f>data_filtered[[#This Row],[test_year]]-data_filtered[[#This Row],[model_year]]</f>
        <v>7</v>
      </c>
      <c r="F5905" s="13">
        <v>330</v>
      </c>
      <c r="G5905" s="13">
        <v>9</v>
      </c>
      <c r="H5905" s="13">
        <v>339</v>
      </c>
      <c r="I5905" s="13">
        <v>2.6548672566371698E-2</v>
      </c>
    </row>
    <row r="5906" spans="1:9" x14ac:dyDescent="0.35">
      <c r="A5906" s="13">
        <v>2016</v>
      </c>
      <c r="B5906" s="13" t="s">
        <v>67</v>
      </c>
      <c r="C5906" s="13" t="s">
        <v>139</v>
      </c>
      <c r="D5906" s="13">
        <v>2015</v>
      </c>
      <c r="E5906" s="14">
        <f>data_filtered[[#This Row],[test_year]]-data_filtered[[#This Row],[model_year]]</f>
        <v>1</v>
      </c>
      <c r="F5906" s="13">
        <v>110</v>
      </c>
      <c r="G5906" s="13">
        <v>3</v>
      </c>
      <c r="H5906" s="13">
        <v>113</v>
      </c>
      <c r="I5906" s="13">
        <v>2.6548672566371698E-2</v>
      </c>
    </row>
    <row r="5907" spans="1:9" x14ac:dyDescent="0.35">
      <c r="A5907" s="14">
        <v>2014</v>
      </c>
      <c r="B5907" s="14" t="s">
        <v>26</v>
      </c>
      <c r="C5907" s="14" t="s">
        <v>100</v>
      </c>
      <c r="D5907" s="14">
        <v>2004</v>
      </c>
      <c r="E5907" s="14">
        <f>data_filtered[[#This Row],[test_year]]-data_filtered[[#This Row],[model_year]]</f>
        <v>10</v>
      </c>
      <c r="F5907" s="14">
        <v>184</v>
      </c>
      <c r="G5907" s="14">
        <v>5</v>
      </c>
      <c r="H5907" s="14">
        <v>189</v>
      </c>
      <c r="I5907" s="14">
        <v>2.6455026455026499E-2</v>
      </c>
    </row>
    <row r="5908" spans="1:9" x14ac:dyDescent="0.35">
      <c r="A5908" s="14">
        <v>2013</v>
      </c>
      <c r="B5908" s="14" t="s">
        <v>30</v>
      </c>
      <c r="C5908" s="14" t="s">
        <v>32</v>
      </c>
      <c r="D5908" s="14">
        <v>2012</v>
      </c>
      <c r="E5908" s="14">
        <f>data_filtered[[#This Row],[test_year]]-data_filtered[[#This Row],[model_year]]</f>
        <v>1</v>
      </c>
      <c r="F5908" s="14">
        <v>296</v>
      </c>
      <c r="G5908" s="14">
        <v>8</v>
      </c>
      <c r="H5908" s="14">
        <v>304</v>
      </c>
      <c r="I5908" s="14">
        <v>2.6315789473684199E-2</v>
      </c>
    </row>
    <row r="5909" spans="1:9" x14ac:dyDescent="0.35">
      <c r="A5909" s="13">
        <v>2016</v>
      </c>
      <c r="B5909" s="13" t="s">
        <v>37</v>
      </c>
      <c r="C5909" s="13" t="s">
        <v>38</v>
      </c>
      <c r="D5909" s="13">
        <v>2012</v>
      </c>
      <c r="E5909" s="14">
        <f>data_filtered[[#This Row],[test_year]]-data_filtered[[#This Row],[model_year]]</f>
        <v>4</v>
      </c>
      <c r="F5909" s="13">
        <v>148</v>
      </c>
      <c r="G5909" s="13">
        <v>4</v>
      </c>
      <c r="H5909" s="13">
        <v>152</v>
      </c>
      <c r="I5909" s="13">
        <v>2.6315789473684199E-2</v>
      </c>
    </row>
    <row r="5910" spans="1:9" x14ac:dyDescent="0.35">
      <c r="A5910" s="14">
        <v>2014</v>
      </c>
      <c r="B5910" s="14" t="s">
        <v>52</v>
      </c>
      <c r="C5910" s="14" t="s">
        <v>53</v>
      </c>
      <c r="D5910" s="14">
        <v>2007</v>
      </c>
      <c r="E5910" s="14">
        <f>data_filtered[[#This Row],[test_year]]-data_filtered[[#This Row],[model_year]]</f>
        <v>7</v>
      </c>
      <c r="F5910" s="14">
        <v>111</v>
      </c>
      <c r="G5910" s="14">
        <v>3</v>
      </c>
      <c r="H5910" s="14">
        <v>114</v>
      </c>
      <c r="I5910" s="14">
        <v>2.6315789473684199E-2</v>
      </c>
    </row>
    <row r="5911" spans="1:9" x14ac:dyDescent="0.35">
      <c r="A5911" s="14">
        <v>2014</v>
      </c>
      <c r="B5911" s="14" t="s">
        <v>26</v>
      </c>
      <c r="C5911" s="14" t="s">
        <v>133</v>
      </c>
      <c r="D5911" s="14">
        <v>2005</v>
      </c>
      <c r="E5911" s="14">
        <f>data_filtered[[#This Row],[test_year]]-data_filtered[[#This Row],[model_year]]</f>
        <v>9</v>
      </c>
      <c r="F5911" s="14">
        <v>111</v>
      </c>
      <c r="G5911" s="14">
        <v>3</v>
      </c>
      <c r="H5911" s="14">
        <v>114</v>
      </c>
      <c r="I5911" s="14">
        <v>2.6315789473684199E-2</v>
      </c>
    </row>
    <row r="5912" spans="1:9" x14ac:dyDescent="0.35">
      <c r="A5912" s="14">
        <v>2016</v>
      </c>
      <c r="B5912" s="14" t="s">
        <v>24</v>
      </c>
      <c r="C5912" s="14" t="s">
        <v>49</v>
      </c>
      <c r="D5912" s="14">
        <v>2008</v>
      </c>
      <c r="E5912" s="14">
        <f>data_filtered[[#This Row],[test_year]]-data_filtered[[#This Row],[model_year]]</f>
        <v>8</v>
      </c>
      <c r="F5912" s="14">
        <v>111</v>
      </c>
      <c r="G5912" s="14">
        <v>3</v>
      </c>
      <c r="H5912" s="14">
        <v>114</v>
      </c>
      <c r="I5912" s="14">
        <v>2.6315789473684199E-2</v>
      </c>
    </row>
    <row r="5913" spans="1:9" x14ac:dyDescent="0.35">
      <c r="A5913" s="13">
        <v>2013</v>
      </c>
      <c r="B5913" s="13" t="s">
        <v>241</v>
      </c>
      <c r="C5913" s="13" t="s">
        <v>242</v>
      </c>
      <c r="D5913" s="13">
        <v>2009</v>
      </c>
      <c r="E5913" s="14">
        <f>data_filtered[[#This Row],[test_year]]-data_filtered[[#This Row],[model_year]]</f>
        <v>4</v>
      </c>
      <c r="F5913" s="13">
        <v>74</v>
      </c>
      <c r="G5913" s="13">
        <v>2</v>
      </c>
      <c r="H5913" s="13">
        <v>76</v>
      </c>
      <c r="I5913" s="13">
        <v>2.6315789473684199E-2</v>
      </c>
    </row>
    <row r="5914" spans="1:9" x14ac:dyDescent="0.35">
      <c r="A5914" s="13">
        <v>2014</v>
      </c>
      <c r="B5914" s="13" t="s">
        <v>42</v>
      </c>
      <c r="C5914" s="13" t="s">
        <v>73</v>
      </c>
      <c r="D5914" s="13">
        <v>2011</v>
      </c>
      <c r="E5914" s="14">
        <f>data_filtered[[#This Row],[test_year]]-data_filtered[[#This Row],[model_year]]</f>
        <v>3</v>
      </c>
      <c r="F5914" s="13">
        <v>74</v>
      </c>
      <c r="G5914" s="13">
        <v>2</v>
      </c>
      <c r="H5914" s="13">
        <v>76</v>
      </c>
      <c r="I5914" s="13">
        <v>2.6315789473684199E-2</v>
      </c>
    </row>
    <row r="5915" spans="1:9" x14ac:dyDescent="0.35">
      <c r="A5915" s="14">
        <v>2014</v>
      </c>
      <c r="B5915" s="14" t="s">
        <v>67</v>
      </c>
      <c r="C5915" s="14" t="s">
        <v>77</v>
      </c>
      <c r="D5915" s="14">
        <v>2008</v>
      </c>
      <c r="E5915" s="14">
        <f>data_filtered[[#This Row],[test_year]]-data_filtered[[#This Row],[model_year]]</f>
        <v>6</v>
      </c>
      <c r="F5915" s="14">
        <v>74</v>
      </c>
      <c r="G5915" s="14">
        <v>2</v>
      </c>
      <c r="H5915" s="14">
        <v>76</v>
      </c>
      <c r="I5915" s="14">
        <v>2.6315789473684199E-2</v>
      </c>
    </row>
    <row r="5916" spans="1:9" x14ac:dyDescent="0.35">
      <c r="A5916" s="14">
        <v>2015</v>
      </c>
      <c r="B5916" s="14" t="s">
        <v>30</v>
      </c>
      <c r="C5916" s="14" t="s">
        <v>274</v>
      </c>
      <c r="D5916" s="14">
        <v>2007</v>
      </c>
      <c r="E5916" s="14">
        <f>data_filtered[[#This Row],[test_year]]-data_filtered[[#This Row],[model_year]]</f>
        <v>8</v>
      </c>
      <c r="F5916" s="14">
        <v>74</v>
      </c>
      <c r="G5916" s="14">
        <v>2</v>
      </c>
      <c r="H5916" s="14">
        <v>76</v>
      </c>
      <c r="I5916" s="14">
        <v>2.6315789473684199E-2</v>
      </c>
    </row>
    <row r="5917" spans="1:9" x14ac:dyDescent="0.35">
      <c r="A5917" s="13">
        <v>2015</v>
      </c>
      <c r="B5917" s="13" t="s">
        <v>33</v>
      </c>
      <c r="C5917" s="13" t="s">
        <v>214</v>
      </c>
      <c r="D5917" s="13">
        <v>2011</v>
      </c>
      <c r="E5917" s="14">
        <f>data_filtered[[#This Row],[test_year]]-data_filtered[[#This Row],[model_year]]</f>
        <v>4</v>
      </c>
      <c r="F5917" s="13">
        <v>74</v>
      </c>
      <c r="G5917" s="13">
        <v>2</v>
      </c>
      <c r="H5917" s="13">
        <v>76</v>
      </c>
      <c r="I5917" s="13">
        <v>2.6315789473684199E-2</v>
      </c>
    </row>
    <row r="5918" spans="1:9" x14ac:dyDescent="0.35">
      <c r="A5918" s="14">
        <v>2015</v>
      </c>
      <c r="B5918" s="14" t="s">
        <v>128</v>
      </c>
      <c r="C5918" s="14" t="s">
        <v>129</v>
      </c>
      <c r="D5918" s="14">
        <v>2008</v>
      </c>
      <c r="E5918" s="14">
        <f>data_filtered[[#This Row],[test_year]]-data_filtered[[#This Row],[model_year]]</f>
        <v>7</v>
      </c>
      <c r="F5918" s="14">
        <v>74</v>
      </c>
      <c r="G5918" s="14">
        <v>2</v>
      </c>
      <c r="H5918" s="14">
        <v>76</v>
      </c>
      <c r="I5918" s="14">
        <v>2.6315789473684199E-2</v>
      </c>
    </row>
    <row r="5919" spans="1:9" x14ac:dyDescent="0.35">
      <c r="A5919" s="14">
        <v>2016</v>
      </c>
      <c r="B5919" s="14" t="s">
        <v>190</v>
      </c>
      <c r="C5919" s="14" t="s">
        <v>219</v>
      </c>
      <c r="D5919" s="14">
        <v>2008</v>
      </c>
      <c r="E5919" s="14">
        <f>data_filtered[[#This Row],[test_year]]-data_filtered[[#This Row],[model_year]]</f>
        <v>8</v>
      </c>
      <c r="F5919" s="14">
        <v>74</v>
      </c>
      <c r="G5919" s="14">
        <v>2</v>
      </c>
      <c r="H5919" s="14">
        <v>76</v>
      </c>
      <c r="I5919" s="14">
        <v>2.6315789473684199E-2</v>
      </c>
    </row>
    <row r="5920" spans="1:9" x14ac:dyDescent="0.35">
      <c r="A5920" s="14">
        <v>2016</v>
      </c>
      <c r="B5920" s="14" t="s">
        <v>24</v>
      </c>
      <c r="C5920" s="14" t="s">
        <v>41</v>
      </c>
      <c r="D5920" s="14">
        <v>2015</v>
      </c>
      <c r="E5920" s="14">
        <f>data_filtered[[#This Row],[test_year]]-data_filtered[[#This Row],[model_year]]</f>
        <v>1</v>
      </c>
      <c r="F5920" s="14">
        <v>74</v>
      </c>
      <c r="G5920" s="14">
        <v>2</v>
      </c>
      <c r="H5920" s="14">
        <v>76</v>
      </c>
      <c r="I5920" s="14">
        <v>2.6315789473684199E-2</v>
      </c>
    </row>
    <row r="5921" spans="1:9" x14ac:dyDescent="0.35">
      <c r="A5921" s="13">
        <v>2016</v>
      </c>
      <c r="B5921" s="13" t="s">
        <v>52</v>
      </c>
      <c r="C5921" s="13" t="s">
        <v>74</v>
      </c>
      <c r="D5921" s="13">
        <v>2015</v>
      </c>
      <c r="E5921" s="14">
        <f>data_filtered[[#This Row],[test_year]]-data_filtered[[#This Row],[model_year]]</f>
        <v>1</v>
      </c>
      <c r="F5921" s="13">
        <v>74</v>
      </c>
      <c r="G5921" s="13">
        <v>2</v>
      </c>
      <c r="H5921" s="13">
        <v>76</v>
      </c>
      <c r="I5921" s="13">
        <v>2.6315789473684199E-2</v>
      </c>
    </row>
    <row r="5922" spans="1:9" x14ac:dyDescent="0.35">
      <c r="A5922" s="13">
        <v>2016</v>
      </c>
      <c r="B5922" s="13" t="s">
        <v>26</v>
      </c>
      <c r="C5922" s="13" t="s">
        <v>130</v>
      </c>
      <c r="D5922" s="13">
        <v>2008</v>
      </c>
      <c r="E5922" s="14">
        <f>data_filtered[[#This Row],[test_year]]-data_filtered[[#This Row],[model_year]]</f>
        <v>8</v>
      </c>
      <c r="F5922" s="13">
        <v>74</v>
      </c>
      <c r="G5922" s="13">
        <v>2</v>
      </c>
      <c r="H5922" s="13">
        <v>76</v>
      </c>
      <c r="I5922" s="13">
        <v>2.6315789473684199E-2</v>
      </c>
    </row>
    <row r="5923" spans="1:9" x14ac:dyDescent="0.35">
      <c r="A5923" s="13">
        <v>2017</v>
      </c>
      <c r="B5923" s="13" t="s">
        <v>37</v>
      </c>
      <c r="C5923" s="13" t="s">
        <v>157</v>
      </c>
      <c r="D5923" s="13">
        <v>2008</v>
      </c>
      <c r="E5923" s="14">
        <f>data_filtered[[#This Row],[test_year]]-data_filtered[[#This Row],[model_year]]</f>
        <v>9</v>
      </c>
      <c r="F5923" s="13">
        <v>74</v>
      </c>
      <c r="G5923" s="13">
        <v>2</v>
      </c>
      <c r="H5923" s="13">
        <v>76</v>
      </c>
      <c r="I5923" s="13">
        <v>2.6315789473684199E-2</v>
      </c>
    </row>
    <row r="5924" spans="1:9" x14ac:dyDescent="0.35">
      <c r="A5924" s="13">
        <v>2017</v>
      </c>
      <c r="B5924" s="13" t="s">
        <v>26</v>
      </c>
      <c r="C5924" s="13" t="s">
        <v>27</v>
      </c>
      <c r="D5924" s="13">
        <v>1994</v>
      </c>
      <c r="E5924" s="14">
        <f>data_filtered[[#This Row],[test_year]]-data_filtered[[#This Row],[model_year]]</f>
        <v>23</v>
      </c>
      <c r="F5924" s="13">
        <v>74</v>
      </c>
      <c r="G5924" s="13">
        <v>2</v>
      </c>
      <c r="H5924" s="13">
        <v>76</v>
      </c>
      <c r="I5924" s="13">
        <v>2.6315789473684199E-2</v>
      </c>
    </row>
    <row r="5925" spans="1:9" x14ac:dyDescent="0.35">
      <c r="A5925" s="14">
        <v>2017</v>
      </c>
      <c r="B5925" s="14" t="s">
        <v>30</v>
      </c>
      <c r="C5925" s="14" t="s">
        <v>48</v>
      </c>
      <c r="D5925" s="14">
        <v>2012</v>
      </c>
      <c r="E5925" s="14">
        <f>data_filtered[[#This Row],[test_year]]-data_filtered[[#This Row],[model_year]]</f>
        <v>5</v>
      </c>
      <c r="F5925" s="14">
        <v>224</v>
      </c>
      <c r="G5925" s="14">
        <v>6</v>
      </c>
      <c r="H5925" s="14">
        <v>230</v>
      </c>
      <c r="I5925" s="14">
        <v>2.6086956521739101E-2</v>
      </c>
    </row>
    <row r="5926" spans="1:9" x14ac:dyDescent="0.35">
      <c r="A5926" s="14">
        <v>2013</v>
      </c>
      <c r="B5926" s="14" t="s">
        <v>104</v>
      </c>
      <c r="C5926" s="14" t="s">
        <v>115</v>
      </c>
      <c r="D5926" s="14">
        <v>2004</v>
      </c>
      <c r="E5926" s="14">
        <f>data_filtered[[#This Row],[test_year]]-data_filtered[[#This Row],[model_year]]</f>
        <v>9</v>
      </c>
      <c r="F5926" s="14">
        <v>112</v>
      </c>
      <c r="G5926" s="14">
        <v>3</v>
      </c>
      <c r="H5926" s="14">
        <v>115</v>
      </c>
      <c r="I5926" s="14">
        <v>2.6086956521739101E-2</v>
      </c>
    </row>
    <row r="5927" spans="1:9" x14ac:dyDescent="0.35">
      <c r="A5927" s="14">
        <v>2015</v>
      </c>
      <c r="B5927" s="14" t="s">
        <v>106</v>
      </c>
      <c r="C5927" s="14" t="s">
        <v>107</v>
      </c>
      <c r="D5927" s="14">
        <v>2012</v>
      </c>
      <c r="E5927" s="14">
        <f>data_filtered[[#This Row],[test_year]]-data_filtered[[#This Row],[model_year]]</f>
        <v>3</v>
      </c>
      <c r="F5927" s="14">
        <v>112</v>
      </c>
      <c r="G5927" s="14">
        <v>3</v>
      </c>
      <c r="H5927" s="14">
        <v>115</v>
      </c>
      <c r="I5927" s="14">
        <v>2.6086956521739101E-2</v>
      </c>
    </row>
    <row r="5928" spans="1:9" x14ac:dyDescent="0.35">
      <c r="A5928" s="14">
        <v>2016</v>
      </c>
      <c r="B5928" s="14" t="s">
        <v>30</v>
      </c>
      <c r="C5928" s="14" t="s">
        <v>126</v>
      </c>
      <c r="D5928" s="14">
        <v>2011</v>
      </c>
      <c r="E5928" s="14">
        <f>data_filtered[[#This Row],[test_year]]-data_filtered[[#This Row],[model_year]]</f>
        <v>5</v>
      </c>
      <c r="F5928" s="14">
        <v>112</v>
      </c>
      <c r="G5928" s="14">
        <v>3</v>
      </c>
      <c r="H5928" s="14">
        <v>115</v>
      </c>
      <c r="I5928" s="14">
        <v>2.6086956521739101E-2</v>
      </c>
    </row>
    <row r="5929" spans="1:9" x14ac:dyDescent="0.35">
      <c r="A5929" s="13">
        <v>2015</v>
      </c>
      <c r="B5929" s="13" t="s">
        <v>30</v>
      </c>
      <c r="C5929" s="13" t="s">
        <v>31</v>
      </c>
      <c r="D5929" s="13">
        <v>2009</v>
      </c>
      <c r="E5929" s="14">
        <f>data_filtered[[#This Row],[test_year]]-data_filtered[[#This Row],[model_year]]</f>
        <v>6</v>
      </c>
      <c r="F5929" s="13">
        <v>187</v>
      </c>
      <c r="G5929" s="13">
        <v>5</v>
      </c>
      <c r="H5929" s="13">
        <v>192</v>
      </c>
      <c r="I5929" s="13">
        <v>2.6041666666666699E-2</v>
      </c>
    </row>
    <row r="5930" spans="1:9" x14ac:dyDescent="0.35">
      <c r="A5930" s="13">
        <v>2017</v>
      </c>
      <c r="B5930" s="13" t="s">
        <v>42</v>
      </c>
      <c r="C5930" s="13" t="s">
        <v>45</v>
      </c>
      <c r="D5930" s="13">
        <v>2008</v>
      </c>
      <c r="E5930" s="14">
        <f>data_filtered[[#This Row],[test_year]]-data_filtered[[#This Row],[model_year]]</f>
        <v>9</v>
      </c>
      <c r="F5930" s="13">
        <v>187</v>
      </c>
      <c r="G5930" s="13">
        <v>5</v>
      </c>
      <c r="H5930" s="13">
        <v>192</v>
      </c>
      <c r="I5930" s="13">
        <v>2.6041666666666699E-2</v>
      </c>
    </row>
    <row r="5931" spans="1:9" x14ac:dyDescent="0.35">
      <c r="A5931" s="14">
        <v>2017</v>
      </c>
      <c r="B5931" s="14" t="s">
        <v>30</v>
      </c>
      <c r="C5931" s="14" t="s">
        <v>44</v>
      </c>
      <c r="D5931" s="14">
        <v>2016</v>
      </c>
      <c r="E5931" s="14">
        <f>data_filtered[[#This Row],[test_year]]-data_filtered[[#This Row],[model_year]]</f>
        <v>1</v>
      </c>
      <c r="F5931" s="14">
        <v>262</v>
      </c>
      <c r="G5931" s="14">
        <v>7</v>
      </c>
      <c r="H5931" s="14">
        <v>269</v>
      </c>
      <c r="I5931" s="14">
        <v>2.60223048327138E-2</v>
      </c>
    </row>
    <row r="5932" spans="1:9" x14ac:dyDescent="0.35">
      <c r="A5932" s="13">
        <v>2017</v>
      </c>
      <c r="B5932" s="13" t="s">
        <v>26</v>
      </c>
      <c r="C5932" s="13" t="s">
        <v>27</v>
      </c>
      <c r="D5932" s="13">
        <v>2007</v>
      </c>
      <c r="E5932" s="14">
        <f>data_filtered[[#This Row],[test_year]]-data_filtered[[#This Row],[model_year]]</f>
        <v>10</v>
      </c>
      <c r="F5932" s="13">
        <v>487</v>
      </c>
      <c r="G5932" s="13">
        <v>13</v>
      </c>
      <c r="H5932" s="13">
        <v>500</v>
      </c>
      <c r="I5932" s="13">
        <v>2.5999999999999999E-2</v>
      </c>
    </row>
    <row r="5933" spans="1:9" x14ac:dyDescent="0.35">
      <c r="A5933" s="13">
        <v>2015</v>
      </c>
      <c r="B5933" s="13" t="s">
        <v>26</v>
      </c>
      <c r="C5933" s="13" t="s">
        <v>54</v>
      </c>
      <c r="D5933" s="13">
        <v>2010</v>
      </c>
      <c r="E5933" s="14">
        <f>data_filtered[[#This Row],[test_year]]-data_filtered[[#This Row],[model_year]]</f>
        <v>5</v>
      </c>
      <c r="F5933" s="13">
        <v>225</v>
      </c>
      <c r="G5933" s="13">
        <v>6</v>
      </c>
      <c r="H5933" s="13">
        <v>231</v>
      </c>
      <c r="I5933" s="13">
        <v>2.5974025974026E-2</v>
      </c>
    </row>
    <row r="5934" spans="1:9" x14ac:dyDescent="0.35">
      <c r="A5934" s="13">
        <v>2013</v>
      </c>
      <c r="B5934" s="13" t="s">
        <v>180</v>
      </c>
      <c r="C5934" s="13" t="s">
        <v>181</v>
      </c>
      <c r="D5934" s="13">
        <v>2004</v>
      </c>
      <c r="E5934" s="14">
        <f>data_filtered[[#This Row],[test_year]]-data_filtered[[#This Row],[model_year]]</f>
        <v>9</v>
      </c>
      <c r="F5934" s="13">
        <v>75</v>
      </c>
      <c r="G5934" s="13">
        <v>2</v>
      </c>
      <c r="H5934" s="13">
        <v>77</v>
      </c>
      <c r="I5934" s="13">
        <v>2.5974025974026E-2</v>
      </c>
    </row>
    <row r="5935" spans="1:9" x14ac:dyDescent="0.35">
      <c r="A5935" s="13">
        <v>2013</v>
      </c>
      <c r="B5935" s="13" t="s">
        <v>190</v>
      </c>
      <c r="C5935" s="13" t="s">
        <v>219</v>
      </c>
      <c r="D5935" s="13">
        <v>2006</v>
      </c>
      <c r="E5935" s="14">
        <f>data_filtered[[#This Row],[test_year]]-data_filtered[[#This Row],[model_year]]</f>
        <v>7</v>
      </c>
      <c r="F5935" s="13">
        <v>75</v>
      </c>
      <c r="G5935" s="13">
        <v>2</v>
      </c>
      <c r="H5935" s="13">
        <v>77</v>
      </c>
      <c r="I5935" s="13">
        <v>2.5974025974026E-2</v>
      </c>
    </row>
    <row r="5936" spans="1:9" x14ac:dyDescent="0.35">
      <c r="A5936" s="14">
        <v>2014</v>
      </c>
      <c r="B5936" s="14" t="s">
        <v>180</v>
      </c>
      <c r="C5936" s="14" t="s">
        <v>181</v>
      </c>
      <c r="D5936" s="14">
        <v>2005</v>
      </c>
      <c r="E5936" s="14">
        <f>data_filtered[[#This Row],[test_year]]-data_filtered[[#This Row],[model_year]]</f>
        <v>9</v>
      </c>
      <c r="F5936" s="14">
        <v>75</v>
      </c>
      <c r="G5936" s="14">
        <v>2</v>
      </c>
      <c r="H5936" s="14">
        <v>77</v>
      </c>
      <c r="I5936" s="14">
        <v>2.5974025974026E-2</v>
      </c>
    </row>
    <row r="5937" spans="1:9" x14ac:dyDescent="0.35">
      <c r="A5937" s="13">
        <v>2014</v>
      </c>
      <c r="B5937" s="13" t="s">
        <v>52</v>
      </c>
      <c r="C5937" s="13" t="s">
        <v>62</v>
      </c>
      <c r="D5937" s="13">
        <v>2010</v>
      </c>
      <c r="E5937" s="14">
        <f>data_filtered[[#This Row],[test_year]]-data_filtered[[#This Row],[model_year]]</f>
        <v>4</v>
      </c>
      <c r="F5937" s="13">
        <v>75</v>
      </c>
      <c r="G5937" s="13">
        <v>2</v>
      </c>
      <c r="H5937" s="13">
        <v>77</v>
      </c>
      <c r="I5937" s="13">
        <v>2.5974025974026E-2</v>
      </c>
    </row>
    <row r="5938" spans="1:9" x14ac:dyDescent="0.35">
      <c r="A5938" s="13">
        <v>2014</v>
      </c>
      <c r="B5938" s="13" t="s">
        <v>158</v>
      </c>
      <c r="C5938" s="13" t="s">
        <v>234</v>
      </c>
      <c r="D5938" s="13">
        <v>2007</v>
      </c>
      <c r="E5938" s="14">
        <f>data_filtered[[#This Row],[test_year]]-data_filtered[[#This Row],[model_year]]</f>
        <v>7</v>
      </c>
      <c r="F5938" s="13">
        <v>75</v>
      </c>
      <c r="G5938" s="13">
        <v>2</v>
      </c>
      <c r="H5938" s="13">
        <v>77</v>
      </c>
      <c r="I5938" s="13">
        <v>2.5974025974026E-2</v>
      </c>
    </row>
    <row r="5939" spans="1:9" x14ac:dyDescent="0.35">
      <c r="A5939" s="14">
        <v>2014</v>
      </c>
      <c r="B5939" s="14" t="s">
        <v>128</v>
      </c>
      <c r="C5939" s="14" t="s">
        <v>129</v>
      </c>
      <c r="D5939" s="14">
        <v>2008</v>
      </c>
      <c r="E5939" s="14">
        <f>data_filtered[[#This Row],[test_year]]-data_filtered[[#This Row],[model_year]]</f>
        <v>6</v>
      </c>
      <c r="F5939" s="14">
        <v>75</v>
      </c>
      <c r="G5939" s="14">
        <v>2</v>
      </c>
      <c r="H5939" s="14">
        <v>77</v>
      </c>
      <c r="I5939" s="14">
        <v>2.5974025974026E-2</v>
      </c>
    </row>
    <row r="5940" spans="1:9" x14ac:dyDescent="0.35">
      <c r="A5940" s="13">
        <v>2015</v>
      </c>
      <c r="B5940" s="13" t="s">
        <v>102</v>
      </c>
      <c r="C5940" s="13" t="s">
        <v>272</v>
      </c>
      <c r="D5940" s="13">
        <v>2005</v>
      </c>
      <c r="E5940" s="14">
        <f>data_filtered[[#This Row],[test_year]]-data_filtered[[#This Row],[model_year]]</f>
        <v>10</v>
      </c>
      <c r="F5940" s="13">
        <v>75</v>
      </c>
      <c r="G5940" s="13">
        <v>2</v>
      </c>
      <c r="H5940" s="13">
        <v>77</v>
      </c>
      <c r="I5940" s="13">
        <v>2.5974025974026E-2</v>
      </c>
    </row>
    <row r="5941" spans="1:9" x14ac:dyDescent="0.35">
      <c r="A5941" s="13">
        <v>2015</v>
      </c>
      <c r="B5941" s="13" t="s">
        <v>24</v>
      </c>
      <c r="C5941" s="13" t="s">
        <v>169</v>
      </c>
      <c r="D5941" s="13">
        <v>2011</v>
      </c>
      <c r="E5941" s="14">
        <f>data_filtered[[#This Row],[test_year]]-data_filtered[[#This Row],[model_year]]</f>
        <v>4</v>
      </c>
      <c r="F5941" s="13">
        <v>75</v>
      </c>
      <c r="G5941" s="13">
        <v>2</v>
      </c>
      <c r="H5941" s="13">
        <v>77</v>
      </c>
      <c r="I5941" s="13">
        <v>2.5974025974026E-2</v>
      </c>
    </row>
    <row r="5942" spans="1:9" x14ac:dyDescent="0.35">
      <c r="A5942" s="13">
        <v>2015</v>
      </c>
      <c r="B5942" s="13" t="s">
        <v>30</v>
      </c>
      <c r="C5942" s="13" t="s">
        <v>75</v>
      </c>
      <c r="D5942" s="13">
        <v>2012</v>
      </c>
      <c r="E5942" s="14">
        <f>data_filtered[[#This Row],[test_year]]-data_filtered[[#This Row],[model_year]]</f>
        <v>3</v>
      </c>
      <c r="F5942" s="13">
        <v>75</v>
      </c>
      <c r="G5942" s="13">
        <v>2</v>
      </c>
      <c r="H5942" s="13">
        <v>77</v>
      </c>
      <c r="I5942" s="13">
        <v>2.5974025974026E-2</v>
      </c>
    </row>
    <row r="5943" spans="1:9" x14ac:dyDescent="0.35">
      <c r="A5943" s="13">
        <v>2015</v>
      </c>
      <c r="B5943" s="13" t="s">
        <v>42</v>
      </c>
      <c r="C5943" s="13" t="s">
        <v>43</v>
      </c>
      <c r="D5943" s="13">
        <v>2015</v>
      </c>
      <c r="E5943" s="14">
        <f>data_filtered[[#This Row],[test_year]]-data_filtered[[#This Row],[model_year]]</f>
        <v>0</v>
      </c>
      <c r="F5943" s="13">
        <v>75</v>
      </c>
      <c r="G5943" s="13">
        <v>2</v>
      </c>
      <c r="H5943" s="13">
        <v>77</v>
      </c>
      <c r="I5943" s="13">
        <v>2.5974025974026E-2</v>
      </c>
    </row>
    <row r="5944" spans="1:9" x14ac:dyDescent="0.35">
      <c r="A5944" s="14">
        <v>2015</v>
      </c>
      <c r="B5944" s="14" t="s">
        <v>37</v>
      </c>
      <c r="C5944" s="14" t="s">
        <v>197</v>
      </c>
      <c r="D5944" s="14">
        <v>2011</v>
      </c>
      <c r="E5944" s="14">
        <f>data_filtered[[#This Row],[test_year]]-data_filtered[[#This Row],[model_year]]</f>
        <v>4</v>
      </c>
      <c r="F5944" s="14">
        <v>75</v>
      </c>
      <c r="G5944" s="14">
        <v>2</v>
      </c>
      <c r="H5944" s="14">
        <v>77</v>
      </c>
      <c r="I5944" s="14">
        <v>2.5974025974026E-2</v>
      </c>
    </row>
    <row r="5945" spans="1:9" x14ac:dyDescent="0.35">
      <c r="A5945" s="13">
        <v>2015</v>
      </c>
      <c r="B5945" s="13" t="s">
        <v>26</v>
      </c>
      <c r="C5945" s="13" t="s">
        <v>54</v>
      </c>
      <c r="D5945" s="13">
        <v>2009</v>
      </c>
      <c r="E5945" s="14">
        <f>data_filtered[[#This Row],[test_year]]-data_filtered[[#This Row],[model_year]]</f>
        <v>6</v>
      </c>
      <c r="F5945" s="13">
        <v>75</v>
      </c>
      <c r="G5945" s="13">
        <v>2</v>
      </c>
      <c r="H5945" s="13">
        <v>77</v>
      </c>
      <c r="I5945" s="13">
        <v>2.5974025974026E-2</v>
      </c>
    </row>
    <row r="5946" spans="1:9" x14ac:dyDescent="0.35">
      <c r="A5946" s="13">
        <v>2016</v>
      </c>
      <c r="B5946" s="13" t="s">
        <v>24</v>
      </c>
      <c r="C5946" s="13" t="s">
        <v>169</v>
      </c>
      <c r="D5946" s="13">
        <v>2008</v>
      </c>
      <c r="E5946" s="14">
        <f>data_filtered[[#This Row],[test_year]]-data_filtered[[#This Row],[model_year]]</f>
        <v>8</v>
      </c>
      <c r="F5946" s="13">
        <v>75</v>
      </c>
      <c r="G5946" s="13">
        <v>2</v>
      </c>
      <c r="H5946" s="13">
        <v>77</v>
      </c>
      <c r="I5946" s="13">
        <v>2.5974025974026E-2</v>
      </c>
    </row>
    <row r="5947" spans="1:9" x14ac:dyDescent="0.35">
      <c r="A5947" s="14">
        <v>2016</v>
      </c>
      <c r="B5947" s="14" t="s">
        <v>30</v>
      </c>
      <c r="C5947" s="14" t="s">
        <v>47</v>
      </c>
      <c r="D5947" s="14">
        <v>2011</v>
      </c>
      <c r="E5947" s="14">
        <f>data_filtered[[#This Row],[test_year]]-data_filtered[[#This Row],[model_year]]</f>
        <v>5</v>
      </c>
      <c r="F5947" s="14">
        <v>75</v>
      </c>
      <c r="G5947" s="14">
        <v>2</v>
      </c>
      <c r="H5947" s="14">
        <v>77</v>
      </c>
      <c r="I5947" s="14">
        <v>2.5974025974026E-2</v>
      </c>
    </row>
    <row r="5948" spans="1:9" x14ac:dyDescent="0.35">
      <c r="A5948" s="13">
        <v>2016</v>
      </c>
      <c r="B5948" s="13" t="s">
        <v>42</v>
      </c>
      <c r="C5948" s="13" t="s">
        <v>182</v>
      </c>
      <c r="D5948" s="13">
        <v>2006</v>
      </c>
      <c r="E5948" s="14">
        <f>data_filtered[[#This Row],[test_year]]-data_filtered[[#This Row],[model_year]]</f>
        <v>10</v>
      </c>
      <c r="F5948" s="13">
        <v>75</v>
      </c>
      <c r="G5948" s="13">
        <v>2</v>
      </c>
      <c r="H5948" s="13">
        <v>77</v>
      </c>
      <c r="I5948" s="13">
        <v>2.5974025974026E-2</v>
      </c>
    </row>
    <row r="5949" spans="1:9" x14ac:dyDescent="0.35">
      <c r="A5949" s="13">
        <v>2017</v>
      </c>
      <c r="B5949" s="13" t="s">
        <v>42</v>
      </c>
      <c r="C5949" s="13" t="s">
        <v>206</v>
      </c>
      <c r="D5949" s="13">
        <v>2006</v>
      </c>
      <c r="E5949" s="14">
        <f>data_filtered[[#This Row],[test_year]]-data_filtered[[#This Row],[model_year]]</f>
        <v>11</v>
      </c>
      <c r="F5949" s="13">
        <v>75</v>
      </c>
      <c r="G5949" s="13">
        <v>2</v>
      </c>
      <c r="H5949" s="13">
        <v>77</v>
      </c>
      <c r="I5949" s="13">
        <v>2.5974025974026E-2</v>
      </c>
    </row>
    <row r="5950" spans="1:9" x14ac:dyDescent="0.35">
      <c r="A5950" s="14">
        <v>2017</v>
      </c>
      <c r="B5950" s="14" t="s">
        <v>26</v>
      </c>
      <c r="C5950" s="14" t="s">
        <v>111</v>
      </c>
      <c r="D5950" s="14">
        <v>2014</v>
      </c>
      <c r="E5950" s="14">
        <f>data_filtered[[#This Row],[test_year]]-data_filtered[[#This Row],[model_year]]</f>
        <v>3</v>
      </c>
      <c r="F5950" s="14">
        <v>75</v>
      </c>
      <c r="G5950" s="14">
        <v>2</v>
      </c>
      <c r="H5950" s="14">
        <v>77</v>
      </c>
      <c r="I5950" s="14">
        <v>2.5974025974026E-2</v>
      </c>
    </row>
    <row r="5951" spans="1:9" x14ac:dyDescent="0.35">
      <c r="A5951" s="13">
        <v>2015</v>
      </c>
      <c r="B5951" s="13" t="s">
        <v>37</v>
      </c>
      <c r="C5951" s="13" t="s">
        <v>38</v>
      </c>
      <c r="D5951" s="13">
        <v>2010</v>
      </c>
      <c r="E5951" s="14">
        <f>data_filtered[[#This Row],[test_year]]-data_filtered[[#This Row],[model_year]]</f>
        <v>5</v>
      </c>
      <c r="F5951" s="13">
        <v>226</v>
      </c>
      <c r="G5951" s="13">
        <v>6</v>
      </c>
      <c r="H5951" s="13">
        <v>232</v>
      </c>
      <c r="I5951" s="13">
        <v>2.5862068965517199E-2</v>
      </c>
    </row>
    <row r="5952" spans="1:9" x14ac:dyDescent="0.35">
      <c r="A5952" s="14">
        <v>2013</v>
      </c>
      <c r="B5952" s="14" t="s">
        <v>106</v>
      </c>
      <c r="C5952" s="14" t="s">
        <v>174</v>
      </c>
      <c r="D5952" s="14">
        <v>2012</v>
      </c>
      <c r="E5952" s="14">
        <f>data_filtered[[#This Row],[test_year]]-data_filtered[[#This Row],[model_year]]</f>
        <v>1</v>
      </c>
      <c r="F5952" s="14">
        <v>113</v>
      </c>
      <c r="G5952" s="14">
        <v>3</v>
      </c>
      <c r="H5952" s="14">
        <v>116</v>
      </c>
      <c r="I5952" s="14">
        <v>2.5862068965517199E-2</v>
      </c>
    </row>
    <row r="5953" spans="1:9" x14ac:dyDescent="0.35">
      <c r="A5953" s="13">
        <v>2016</v>
      </c>
      <c r="B5953" s="13" t="s">
        <v>30</v>
      </c>
      <c r="C5953" s="13" t="s">
        <v>36</v>
      </c>
      <c r="D5953" s="13">
        <v>2014</v>
      </c>
      <c r="E5953" s="14">
        <f>data_filtered[[#This Row],[test_year]]-data_filtered[[#This Row],[model_year]]</f>
        <v>2</v>
      </c>
      <c r="F5953" s="13">
        <v>304</v>
      </c>
      <c r="G5953" s="13">
        <v>8</v>
      </c>
      <c r="H5953" s="13">
        <v>312</v>
      </c>
      <c r="I5953" s="13">
        <v>2.5641025641025599E-2</v>
      </c>
    </row>
    <row r="5954" spans="1:9" x14ac:dyDescent="0.35">
      <c r="A5954" s="13">
        <v>2017</v>
      </c>
      <c r="B5954" s="13" t="s">
        <v>92</v>
      </c>
      <c r="C5954" s="13" t="s">
        <v>149</v>
      </c>
      <c r="D5954" s="13">
        <v>2010</v>
      </c>
      <c r="E5954" s="14">
        <f>data_filtered[[#This Row],[test_year]]-data_filtered[[#This Row],[model_year]]</f>
        <v>7</v>
      </c>
      <c r="F5954" s="13">
        <v>114</v>
      </c>
      <c r="G5954" s="13">
        <v>3</v>
      </c>
      <c r="H5954" s="13">
        <v>117</v>
      </c>
      <c r="I5954" s="13">
        <v>2.5641025641025599E-2</v>
      </c>
    </row>
    <row r="5955" spans="1:9" x14ac:dyDescent="0.35">
      <c r="A5955" s="14">
        <v>2013</v>
      </c>
      <c r="B5955" s="14" t="s">
        <v>26</v>
      </c>
      <c r="C5955" s="14" t="s">
        <v>111</v>
      </c>
      <c r="D5955" s="14">
        <v>2005</v>
      </c>
      <c r="E5955" s="14">
        <f>data_filtered[[#This Row],[test_year]]-data_filtered[[#This Row],[model_year]]</f>
        <v>8</v>
      </c>
      <c r="F5955" s="14">
        <v>76</v>
      </c>
      <c r="G5955" s="14">
        <v>2</v>
      </c>
      <c r="H5955" s="14">
        <v>78</v>
      </c>
      <c r="I5955" s="14">
        <v>2.5641025641025599E-2</v>
      </c>
    </row>
    <row r="5956" spans="1:9" x14ac:dyDescent="0.35">
      <c r="A5956" s="13">
        <v>2015</v>
      </c>
      <c r="B5956" s="13" t="s">
        <v>24</v>
      </c>
      <c r="C5956" s="13" t="s">
        <v>169</v>
      </c>
      <c r="D5956" s="13">
        <v>2006</v>
      </c>
      <c r="E5956" s="14">
        <f>data_filtered[[#This Row],[test_year]]-data_filtered[[#This Row],[model_year]]</f>
        <v>9</v>
      </c>
      <c r="F5956" s="13">
        <v>76</v>
      </c>
      <c r="G5956" s="13">
        <v>2</v>
      </c>
      <c r="H5956" s="13">
        <v>78</v>
      </c>
      <c r="I5956" s="13">
        <v>2.5641025641025599E-2</v>
      </c>
    </row>
    <row r="5957" spans="1:9" x14ac:dyDescent="0.35">
      <c r="A5957" s="13">
        <v>2015</v>
      </c>
      <c r="B5957" s="13" t="s">
        <v>136</v>
      </c>
      <c r="C5957" s="13" t="s">
        <v>205</v>
      </c>
      <c r="D5957" s="13">
        <v>2009</v>
      </c>
      <c r="E5957" s="14">
        <f>data_filtered[[#This Row],[test_year]]-data_filtered[[#This Row],[model_year]]</f>
        <v>6</v>
      </c>
      <c r="F5957" s="13">
        <v>76</v>
      </c>
      <c r="G5957" s="13">
        <v>2</v>
      </c>
      <c r="H5957" s="13">
        <v>78</v>
      </c>
      <c r="I5957" s="13">
        <v>2.5641025641025599E-2</v>
      </c>
    </row>
    <row r="5958" spans="1:9" x14ac:dyDescent="0.35">
      <c r="A5958" s="13">
        <v>2017</v>
      </c>
      <c r="B5958" s="13" t="s">
        <v>30</v>
      </c>
      <c r="C5958" s="13" t="s">
        <v>51</v>
      </c>
      <c r="D5958" s="13">
        <v>2006</v>
      </c>
      <c r="E5958" s="14">
        <f>data_filtered[[#This Row],[test_year]]-data_filtered[[#This Row],[model_year]]</f>
        <v>11</v>
      </c>
      <c r="F5958" s="13">
        <v>76</v>
      </c>
      <c r="G5958" s="13">
        <v>2</v>
      </c>
      <c r="H5958" s="13">
        <v>78</v>
      </c>
      <c r="I5958" s="13">
        <v>2.5641025641025599E-2</v>
      </c>
    </row>
    <row r="5959" spans="1:9" x14ac:dyDescent="0.35">
      <c r="A5959" s="14">
        <v>2017</v>
      </c>
      <c r="B5959" s="14" t="s">
        <v>26</v>
      </c>
      <c r="C5959" s="14" t="s">
        <v>111</v>
      </c>
      <c r="D5959" s="14">
        <v>2006</v>
      </c>
      <c r="E5959" s="14">
        <f>data_filtered[[#This Row],[test_year]]-data_filtered[[#This Row],[model_year]]</f>
        <v>11</v>
      </c>
      <c r="F5959" s="14">
        <v>76</v>
      </c>
      <c r="G5959" s="14">
        <v>2</v>
      </c>
      <c r="H5959" s="14">
        <v>78</v>
      </c>
      <c r="I5959" s="14">
        <v>2.5641025641025599E-2</v>
      </c>
    </row>
    <row r="5960" spans="1:9" x14ac:dyDescent="0.35">
      <c r="A5960" s="13">
        <v>2017</v>
      </c>
      <c r="B5960" s="13" t="s">
        <v>26</v>
      </c>
      <c r="C5960" s="13" t="s">
        <v>54</v>
      </c>
      <c r="D5960" s="13">
        <v>2012</v>
      </c>
      <c r="E5960" s="14">
        <f>data_filtered[[#This Row],[test_year]]-data_filtered[[#This Row],[model_year]]</f>
        <v>5</v>
      </c>
      <c r="F5960" s="13">
        <v>191</v>
      </c>
      <c r="G5960" s="13">
        <v>5</v>
      </c>
      <c r="H5960" s="13">
        <v>196</v>
      </c>
      <c r="I5960" s="13">
        <v>2.5510204081632699E-2</v>
      </c>
    </row>
    <row r="5961" spans="1:9" x14ac:dyDescent="0.35">
      <c r="A5961" s="14">
        <v>2015</v>
      </c>
      <c r="B5961" s="14" t="s">
        <v>30</v>
      </c>
      <c r="C5961" s="14" t="s">
        <v>31</v>
      </c>
      <c r="D5961" s="14">
        <v>2007</v>
      </c>
      <c r="E5961" s="14">
        <f>data_filtered[[#This Row],[test_year]]-data_filtered[[#This Row],[model_year]]</f>
        <v>8</v>
      </c>
      <c r="F5961" s="14">
        <v>306</v>
      </c>
      <c r="G5961" s="14">
        <v>8</v>
      </c>
      <c r="H5961" s="14">
        <v>314</v>
      </c>
      <c r="I5961" s="14">
        <v>2.54777070063694E-2</v>
      </c>
    </row>
    <row r="5962" spans="1:9" x14ac:dyDescent="0.35">
      <c r="A5962" s="14">
        <v>2015</v>
      </c>
      <c r="B5962" s="14" t="s">
        <v>30</v>
      </c>
      <c r="C5962" s="14" t="s">
        <v>48</v>
      </c>
      <c r="D5962" s="14">
        <v>2006</v>
      </c>
      <c r="E5962" s="14">
        <f>data_filtered[[#This Row],[test_year]]-data_filtered[[#This Row],[model_year]]</f>
        <v>9</v>
      </c>
      <c r="F5962" s="14">
        <v>153</v>
      </c>
      <c r="G5962" s="14">
        <v>4</v>
      </c>
      <c r="H5962" s="14">
        <v>157</v>
      </c>
      <c r="I5962" s="14">
        <v>2.54777070063694E-2</v>
      </c>
    </row>
    <row r="5963" spans="1:9" x14ac:dyDescent="0.35">
      <c r="A5963" s="13">
        <v>2015</v>
      </c>
      <c r="B5963" s="13" t="s">
        <v>26</v>
      </c>
      <c r="C5963" s="13" t="s">
        <v>27</v>
      </c>
      <c r="D5963" s="13">
        <v>2013</v>
      </c>
      <c r="E5963" s="14">
        <f>data_filtered[[#This Row],[test_year]]-data_filtered[[#This Row],[model_year]]</f>
        <v>2</v>
      </c>
      <c r="F5963" s="13">
        <v>153</v>
      </c>
      <c r="G5963" s="13">
        <v>4</v>
      </c>
      <c r="H5963" s="13">
        <v>157</v>
      </c>
      <c r="I5963" s="13">
        <v>2.54777070063694E-2</v>
      </c>
    </row>
    <row r="5964" spans="1:9" x14ac:dyDescent="0.35">
      <c r="A5964" s="14">
        <v>2017</v>
      </c>
      <c r="B5964" s="14" t="s">
        <v>33</v>
      </c>
      <c r="C5964" s="14" t="s">
        <v>34</v>
      </c>
      <c r="D5964" s="14">
        <v>2013</v>
      </c>
      <c r="E5964" s="14">
        <f>data_filtered[[#This Row],[test_year]]-data_filtered[[#This Row],[model_year]]</f>
        <v>4</v>
      </c>
      <c r="F5964" s="14">
        <v>230</v>
      </c>
      <c r="G5964" s="14">
        <v>6</v>
      </c>
      <c r="H5964" s="14">
        <v>236</v>
      </c>
      <c r="I5964" s="14">
        <v>2.5423728813559299E-2</v>
      </c>
    </row>
    <row r="5965" spans="1:9" x14ac:dyDescent="0.35">
      <c r="A5965" s="14">
        <v>2013</v>
      </c>
      <c r="B5965" s="14" t="s">
        <v>52</v>
      </c>
      <c r="C5965" s="14" t="s">
        <v>62</v>
      </c>
      <c r="D5965" s="14">
        <v>2011</v>
      </c>
      <c r="E5965" s="14">
        <f>data_filtered[[#This Row],[test_year]]-data_filtered[[#This Row],[model_year]]</f>
        <v>2</v>
      </c>
      <c r="F5965" s="14">
        <v>115</v>
      </c>
      <c r="G5965" s="14">
        <v>3</v>
      </c>
      <c r="H5965" s="14">
        <v>118</v>
      </c>
      <c r="I5965" s="14">
        <v>2.5423728813559299E-2</v>
      </c>
    </row>
    <row r="5966" spans="1:9" x14ac:dyDescent="0.35">
      <c r="A5966" s="13">
        <v>2013</v>
      </c>
      <c r="B5966" s="13" t="s">
        <v>30</v>
      </c>
      <c r="C5966" s="13" t="s">
        <v>56</v>
      </c>
      <c r="D5966" s="13">
        <v>2012</v>
      </c>
      <c r="E5966" s="14">
        <f>data_filtered[[#This Row],[test_year]]-data_filtered[[#This Row],[model_year]]</f>
        <v>1</v>
      </c>
      <c r="F5966" s="13">
        <v>115</v>
      </c>
      <c r="G5966" s="13">
        <v>3</v>
      </c>
      <c r="H5966" s="13">
        <v>118</v>
      </c>
      <c r="I5966" s="13">
        <v>2.5423728813559299E-2</v>
      </c>
    </row>
    <row r="5967" spans="1:9" x14ac:dyDescent="0.35">
      <c r="A5967" s="14">
        <v>2015</v>
      </c>
      <c r="B5967" s="14" t="s">
        <v>106</v>
      </c>
      <c r="C5967" s="14" t="s">
        <v>107</v>
      </c>
      <c r="D5967" s="14">
        <v>2013</v>
      </c>
      <c r="E5967" s="14">
        <f>data_filtered[[#This Row],[test_year]]-data_filtered[[#This Row],[model_year]]</f>
        <v>2</v>
      </c>
      <c r="F5967" s="14">
        <v>115</v>
      </c>
      <c r="G5967" s="14">
        <v>3</v>
      </c>
      <c r="H5967" s="14">
        <v>118</v>
      </c>
      <c r="I5967" s="14">
        <v>2.5423728813559299E-2</v>
      </c>
    </row>
    <row r="5968" spans="1:9" x14ac:dyDescent="0.35">
      <c r="A5968" s="13">
        <v>2016</v>
      </c>
      <c r="B5968" s="13" t="s">
        <v>26</v>
      </c>
      <c r="C5968" s="13" t="s">
        <v>110</v>
      </c>
      <c r="D5968" s="13">
        <v>2004</v>
      </c>
      <c r="E5968" s="14">
        <f>data_filtered[[#This Row],[test_year]]-data_filtered[[#This Row],[model_year]]</f>
        <v>12</v>
      </c>
      <c r="F5968" s="13">
        <v>115</v>
      </c>
      <c r="G5968" s="13">
        <v>3</v>
      </c>
      <c r="H5968" s="13">
        <v>118</v>
      </c>
      <c r="I5968" s="13">
        <v>2.5423728813559299E-2</v>
      </c>
    </row>
    <row r="5969" spans="1:9" x14ac:dyDescent="0.35">
      <c r="A5969" s="14">
        <v>2013</v>
      </c>
      <c r="B5969" s="14" t="s">
        <v>26</v>
      </c>
      <c r="C5969" s="14" t="s">
        <v>78</v>
      </c>
      <c r="D5969" s="14">
        <v>2004</v>
      </c>
      <c r="E5969" s="14">
        <f>data_filtered[[#This Row],[test_year]]-data_filtered[[#This Row],[model_year]]</f>
        <v>9</v>
      </c>
      <c r="F5969" s="14">
        <v>154</v>
      </c>
      <c r="G5969" s="14">
        <v>4</v>
      </c>
      <c r="H5969" s="14">
        <v>158</v>
      </c>
      <c r="I5969" s="14">
        <v>2.53164556962025E-2</v>
      </c>
    </row>
    <row r="5970" spans="1:9" x14ac:dyDescent="0.35">
      <c r="A5970" s="13">
        <v>2017</v>
      </c>
      <c r="B5970" s="13" t="s">
        <v>26</v>
      </c>
      <c r="C5970" s="13" t="s">
        <v>27</v>
      </c>
      <c r="D5970" s="13">
        <v>2008</v>
      </c>
      <c r="E5970" s="14">
        <f>data_filtered[[#This Row],[test_year]]-data_filtered[[#This Row],[model_year]]</f>
        <v>9</v>
      </c>
      <c r="F5970" s="13">
        <v>154</v>
      </c>
      <c r="G5970" s="13">
        <v>4</v>
      </c>
      <c r="H5970" s="13">
        <v>158</v>
      </c>
      <c r="I5970" s="13">
        <v>2.53164556962025E-2</v>
      </c>
    </row>
    <row r="5971" spans="1:9" x14ac:dyDescent="0.35">
      <c r="A5971" s="14">
        <v>2013</v>
      </c>
      <c r="B5971" s="14" t="s">
        <v>24</v>
      </c>
      <c r="C5971" s="14" t="s">
        <v>57</v>
      </c>
      <c r="D5971" s="14">
        <v>2010</v>
      </c>
      <c r="E5971" s="14">
        <f>data_filtered[[#This Row],[test_year]]-data_filtered[[#This Row],[model_year]]</f>
        <v>3</v>
      </c>
      <c r="F5971" s="14">
        <v>77</v>
      </c>
      <c r="G5971" s="14">
        <v>2</v>
      </c>
      <c r="H5971" s="14">
        <v>79</v>
      </c>
      <c r="I5971" s="14">
        <v>2.53164556962025E-2</v>
      </c>
    </row>
    <row r="5972" spans="1:9" x14ac:dyDescent="0.35">
      <c r="A5972" s="13">
        <v>2013</v>
      </c>
      <c r="B5972" s="13" t="s">
        <v>186</v>
      </c>
      <c r="C5972" s="13" t="s">
        <v>195</v>
      </c>
      <c r="D5972" s="13">
        <v>2007</v>
      </c>
      <c r="E5972" s="14">
        <f>data_filtered[[#This Row],[test_year]]-data_filtered[[#This Row],[model_year]]</f>
        <v>6</v>
      </c>
      <c r="F5972" s="13">
        <v>77</v>
      </c>
      <c r="G5972" s="13">
        <v>2</v>
      </c>
      <c r="H5972" s="13">
        <v>79</v>
      </c>
      <c r="I5972" s="13">
        <v>2.53164556962025E-2</v>
      </c>
    </row>
    <row r="5973" spans="1:9" x14ac:dyDescent="0.35">
      <c r="A5973" s="13">
        <v>2013</v>
      </c>
      <c r="B5973" s="13" t="s">
        <v>104</v>
      </c>
      <c r="C5973" s="13" t="s">
        <v>115</v>
      </c>
      <c r="D5973" s="13">
        <v>2006</v>
      </c>
      <c r="E5973" s="14">
        <f>data_filtered[[#This Row],[test_year]]-data_filtered[[#This Row],[model_year]]</f>
        <v>7</v>
      </c>
      <c r="F5973" s="13">
        <v>77</v>
      </c>
      <c r="G5973" s="13">
        <v>2</v>
      </c>
      <c r="H5973" s="13">
        <v>79</v>
      </c>
      <c r="I5973" s="13">
        <v>2.53164556962025E-2</v>
      </c>
    </row>
    <row r="5974" spans="1:9" x14ac:dyDescent="0.35">
      <c r="A5974" s="14">
        <v>2015</v>
      </c>
      <c r="B5974" s="14" t="s">
        <v>24</v>
      </c>
      <c r="C5974" s="14" t="s">
        <v>169</v>
      </c>
      <c r="D5974" s="14">
        <v>2007</v>
      </c>
      <c r="E5974" s="14">
        <f>data_filtered[[#This Row],[test_year]]-data_filtered[[#This Row],[model_year]]</f>
        <v>8</v>
      </c>
      <c r="F5974" s="14">
        <v>77</v>
      </c>
      <c r="G5974" s="14">
        <v>2</v>
      </c>
      <c r="H5974" s="14">
        <v>79</v>
      </c>
      <c r="I5974" s="14">
        <v>2.53164556962025E-2</v>
      </c>
    </row>
    <row r="5975" spans="1:9" x14ac:dyDescent="0.35">
      <c r="A5975" s="14">
        <v>2016</v>
      </c>
      <c r="B5975" s="14" t="s">
        <v>30</v>
      </c>
      <c r="C5975" s="14" t="s">
        <v>51</v>
      </c>
      <c r="D5975" s="14">
        <v>2007</v>
      </c>
      <c r="E5975" s="14">
        <f>data_filtered[[#This Row],[test_year]]-data_filtered[[#This Row],[model_year]]</f>
        <v>9</v>
      </c>
      <c r="F5975" s="14">
        <v>77</v>
      </c>
      <c r="G5975" s="14">
        <v>2</v>
      </c>
      <c r="H5975" s="14">
        <v>79</v>
      </c>
      <c r="I5975" s="14">
        <v>2.53164556962025E-2</v>
      </c>
    </row>
    <row r="5976" spans="1:9" x14ac:dyDescent="0.35">
      <c r="A5976" s="13">
        <v>2017</v>
      </c>
      <c r="B5976" s="13" t="s">
        <v>58</v>
      </c>
      <c r="C5976" s="13" t="s">
        <v>76</v>
      </c>
      <c r="D5976" s="13">
        <v>2014</v>
      </c>
      <c r="E5976" s="14">
        <f>data_filtered[[#This Row],[test_year]]-data_filtered[[#This Row],[model_year]]</f>
        <v>3</v>
      </c>
      <c r="F5976" s="13">
        <v>77</v>
      </c>
      <c r="G5976" s="13">
        <v>2</v>
      </c>
      <c r="H5976" s="13">
        <v>79</v>
      </c>
      <c r="I5976" s="13">
        <v>2.53164556962025E-2</v>
      </c>
    </row>
    <row r="5977" spans="1:9" x14ac:dyDescent="0.35">
      <c r="A5977" s="14">
        <v>2017</v>
      </c>
      <c r="B5977" s="14" t="s">
        <v>26</v>
      </c>
      <c r="C5977" s="14" t="s">
        <v>54</v>
      </c>
      <c r="D5977" s="14">
        <v>2015</v>
      </c>
      <c r="E5977" s="14">
        <f>data_filtered[[#This Row],[test_year]]-data_filtered[[#This Row],[model_year]]</f>
        <v>2</v>
      </c>
      <c r="F5977" s="14">
        <v>77</v>
      </c>
      <c r="G5977" s="14">
        <v>2</v>
      </c>
      <c r="H5977" s="14">
        <v>79</v>
      </c>
      <c r="I5977" s="14">
        <v>2.53164556962025E-2</v>
      </c>
    </row>
    <row r="5978" spans="1:9" x14ac:dyDescent="0.35">
      <c r="A5978" s="13">
        <v>2015</v>
      </c>
      <c r="B5978" s="13" t="s">
        <v>58</v>
      </c>
      <c r="C5978" s="13">
        <v>200</v>
      </c>
      <c r="D5978" s="13">
        <v>2014</v>
      </c>
      <c r="E5978" s="14">
        <f>data_filtered[[#This Row],[test_year]]-data_filtered[[#This Row],[model_year]]</f>
        <v>1</v>
      </c>
      <c r="F5978" s="13">
        <v>116</v>
      </c>
      <c r="G5978" s="13">
        <v>3</v>
      </c>
      <c r="H5978" s="13">
        <v>119</v>
      </c>
      <c r="I5978" s="13">
        <v>2.5210084033613401E-2</v>
      </c>
    </row>
    <row r="5979" spans="1:9" x14ac:dyDescent="0.35">
      <c r="A5979" s="14">
        <v>2015</v>
      </c>
      <c r="B5979" s="14" t="s">
        <v>26</v>
      </c>
      <c r="C5979" s="14" t="s">
        <v>78</v>
      </c>
      <c r="D5979" s="14">
        <v>2005</v>
      </c>
      <c r="E5979" s="14">
        <f>data_filtered[[#This Row],[test_year]]-data_filtered[[#This Row],[model_year]]</f>
        <v>10</v>
      </c>
      <c r="F5979" s="14">
        <v>155</v>
      </c>
      <c r="G5979" s="14">
        <v>4</v>
      </c>
      <c r="H5979" s="14">
        <v>159</v>
      </c>
      <c r="I5979" s="14">
        <v>2.51572327044025E-2</v>
      </c>
    </row>
    <row r="5980" spans="1:9" x14ac:dyDescent="0.35">
      <c r="A5980" s="13">
        <v>2017</v>
      </c>
      <c r="B5980" s="13" t="s">
        <v>30</v>
      </c>
      <c r="C5980" s="13" t="s">
        <v>31</v>
      </c>
      <c r="D5980" s="13">
        <v>2010</v>
      </c>
      <c r="E5980" s="14">
        <f>data_filtered[[#This Row],[test_year]]-data_filtered[[#This Row],[model_year]]</f>
        <v>7</v>
      </c>
      <c r="F5980" s="13">
        <v>155</v>
      </c>
      <c r="G5980" s="13">
        <v>4</v>
      </c>
      <c r="H5980" s="13">
        <v>159</v>
      </c>
      <c r="I5980" s="13">
        <v>2.51572327044025E-2</v>
      </c>
    </row>
    <row r="5981" spans="1:9" x14ac:dyDescent="0.35">
      <c r="A5981" s="14">
        <v>2017</v>
      </c>
      <c r="B5981" s="14" t="s">
        <v>30</v>
      </c>
      <c r="C5981" s="14" t="s">
        <v>31</v>
      </c>
      <c r="D5981" s="14">
        <v>2011</v>
      </c>
      <c r="E5981" s="14">
        <f>data_filtered[[#This Row],[test_year]]-data_filtered[[#This Row],[model_year]]</f>
        <v>6</v>
      </c>
      <c r="F5981" s="14">
        <v>155</v>
      </c>
      <c r="G5981" s="14">
        <v>4</v>
      </c>
      <c r="H5981" s="14">
        <v>159</v>
      </c>
      <c r="I5981" s="14">
        <v>2.51572327044025E-2</v>
      </c>
    </row>
    <row r="5982" spans="1:9" x14ac:dyDescent="0.35">
      <c r="A5982" s="13">
        <v>2017</v>
      </c>
      <c r="B5982" s="13" t="s">
        <v>67</v>
      </c>
      <c r="C5982" s="13" t="s">
        <v>68</v>
      </c>
      <c r="D5982" s="13">
        <v>2013</v>
      </c>
      <c r="E5982" s="14">
        <f>data_filtered[[#This Row],[test_year]]-data_filtered[[#This Row],[model_year]]</f>
        <v>4</v>
      </c>
      <c r="F5982" s="13">
        <v>155</v>
      </c>
      <c r="G5982" s="13">
        <v>4</v>
      </c>
      <c r="H5982" s="13">
        <v>159</v>
      </c>
      <c r="I5982" s="13">
        <v>2.51572327044025E-2</v>
      </c>
    </row>
    <row r="5983" spans="1:9" x14ac:dyDescent="0.35">
      <c r="A5983" s="14">
        <v>2016</v>
      </c>
      <c r="B5983" s="14" t="s">
        <v>30</v>
      </c>
      <c r="C5983" s="14" t="s">
        <v>31</v>
      </c>
      <c r="D5983" s="14">
        <v>2008</v>
      </c>
      <c r="E5983" s="14">
        <f>data_filtered[[#This Row],[test_year]]-data_filtered[[#This Row],[model_year]]</f>
        <v>8</v>
      </c>
      <c r="F5983" s="14">
        <v>273</v>
      </c>
      <c r="G5983" s="14">
        <v>7</v>
      </c>
      <c r="H5983" s="14">
        <v>280</v>
      </c>
      <c r="I5983" s="14">
        <v>2.5000000000000001E-2</v>
      </c>
    </row>
    <row r="5984" spans="1:9" x14ac:dyDescent="0.35">
      <c r="A5984" s="14">
        <v>2015</v>
      </c>
      <c r="B5984" s="14" t="s">
        <v>26</v>
      </c>
      <c r="C5984" s="14" t="s">
        <v>100</v>
      </c>
      <c r="D5984" s="14">
        <v>2007</v>
      </c>
      <c r="E5984" s="14">
        <f>data_filtered[[#This Row],[test_year]]-data_filtered[[#This Row],[model_year]]</f>
        <v>8</v>
      </c>
      <c r="F5984" s="14">
        <v>156</v>
      </c>
      <c r="G5984" s="14">
        <v>4</v>
      </c>
      <c r="H5984" s="14">
        <v>160</v>
      </c>
      <c r="I5984" s="14">
        <v>2.5000000000000001E-2</v>
      </c>
    </row>
    <row r="5985" spans="1:9" x14ac:dyDescent="0.35">
      <c r="A5985" s="14">
        <v>2016</v>
      </c>
      <c r="B5985" s="14" t="s">
        <v>118</v>
      </c>
      <c r="C5985" s="14" t="s">
        <v>119</v>
      </c>
      <c r="D5985" s="14">
        <v>2011</v>
      </c>
      <c r="E5985" s="14">
        <f>data_filtered[[#This Row],[test_year]]-data_filtered[[#This Row],[model_year]]</f>
        <v>5</v>
      </c>
      <c r="F5985" s="14">
        <v>156</v>
      </c>
      <c r="G5985" s="14">
        <v>4</v>
      </c>
      <c r="H5985" s="14">
        <v>160</v>
      </c>
      <c r="I5985" s="14">
        <v>2.5000000000000001E-2</v>
      </c>
    </row>
    <row r="5986" spans="1:9" x14ac:dyDescent="0.35">
      <c r="A5986" s="13">
        <v>2013</v>
      </c>
      <c r="B5986" s="13" t="s">
        <v>24</v>
      </c>
      <c r="C5986" s="13" t="s">
        <v>46</v>
      </c>
      <c r="D5986" s="13">
        <v>2013</v>
      </c>
      <c r="E5986" s="14">
        <f>data_filtered[[#This Row],[test_year]]-data_filtered[[#This Row],[model_year]]</f>
        <v>0</v>
      </c>
      <c r="F5986" s="13">
        <v>117</v>
      </c>
      <c r="G5986" s="13">
        <v>3</v>
      </c>
      <c r="H5986" s="13">
        <v>120</v>
      </c>
      <c r="I5986" s="13">
        <v>2.5000000000000001E-2</v>
      </c>
    </row>
    <row r="5987" spans="1:9" x14ac:dyDescent="0.35">
      <c r="A5987" s="13">
        <v>2014</v>
      </c>
      <c r="B5987" s="13" t="s">
        <v>92</v>
      </c>
      <c r="C5987" s="13" t="s">
        <v>167</v>
      </c>
      <c r="D5987" s="13">
        <v>2008</v>
      </c>
      <c r="E5987" s="14">
        <f>data_filtered[[#This Row],[test_year]]-data_filtered[[#This Row],[model_year]]</f>
        <v>6</v>
      </c>
      <c r="F5987" s="13">
        <v>117</v>
      </c>
      <c r="G5987" s="13">
        <v>3</v>
      </c>
      <c r="H5987" s="13">
        <v>120</v>
      </c>
      <c r="I5987" s="13">
        <v>2.5000000000000001E-2</v>
      </c>
    </row>
    <row r="5988" spans="1:9" x14ac:dyDescent="0.35">
      <c r="A5988" s="14">
        <v>2015</v>
      </c>
      <c r="B5988" s="14" t="s">
        <v>33</v>
      </c>
      <c r="C5988" s="14" t="s">
        <v>55</v>
      </c>
      <c r="D5988" s="14">
        <v>2007</v>
      </c>
      <c r="E5988" s="14">
        <f>data_filtered[[#This Row],[test_year]]-data_filtered[[#This Row],[model_year]]</f>
        <v>8</v>
      </c>
      <c r="F5988" s="14">
        <v>78</v>
      </c>
      <c r="G5988" s="14">
        <v>2</v>
      </c>
      <c r="H5988" s="14">
        <v>80</v>
      </c>
      <c r="I5988" s="14">
        <v>2.5000000000000001E-2</v>
      </c>
    </row>
    <row r="5989" spans="1:9" x14ac:dyDescent="0.35">
      <c r="A5989" s="13">
        <v>2016</v>
      </c>
      <c r="B5989" s="13" t="s">
        <v>241</v>
      </c>
      <c r="C5989" s="13" t="s">
        <v>242</v>
      </c>
      <c r="D5989" s="13">
        <v>2013</v>
      </c>
      <c r="E5989" s="14">
        <f>data_filtered[[#This Row],[test_year]]-data_filtered[[#This Row],[model_year]]</f>
        <v>3</v>
      </c>
      <c r="F5989" s="13">
        <v>78</v>
      </c>
      <c r="G5989" s="13">
        <v>2</v>
      </c>
      <c r="H5989" s="13">
        <v>80</v>
      </c>
      <c r="I5989" s="13">
        <v>2.5000000000000001E-2</v>
      </c>
    </row>
    <row r="5990" spans="1:9" x14ac:dyDescent="0.35">
      <c r="A5990" s="14">
        <v>2016</v>
      </c>
      <c r="B5990" s="14" t="s">
        <v>186</v>
      </c>
      <c r="C5990" s="14" t="s">
        <v>195</v>
      </c>
      <c r="D5990" s="14">
        <v>2007</v>
      </c>
      <c r="E5990" s="14">
        <f>data_filtered[[#This Row],[test_year]]-data_filtered[[#This Row],[model_year]]</f>
        <v>9</v>
      </c>
      <c r="F5990" s="14">
        <v>78</v>
      </c>
      <c r="G5990" s="14">
        <v>2</v>
      </c>
      <c r="H5990" s="14">
        <v>80</v>
      </c>
      <c r="I5990" s="14">
        <v>2.5000000000000001E-2</v>
      </c>
    </row>
    <row r="5991" spans="1:9" x14ac:dyDescent="0.35">
      <c r="A5991" s="13">
        <v>2016</v>
      </c>
      <c r="B5991" s="13" t="s">
        <v>104</v>
      </c>
      <c r="C5991" s="13" t="s">
        <v>115</v>
      </c>
      <c r="D5991" s="13">
        <v>2011</v>
      </c>
      <c r="E5991" s="14">
        <f>data_filtered[[#This Row],[test_year]]-data_filtered[[#This Row],[model_year]]</f>
        <v>5</v>
      </c>
      <c r="F5991" s="13">
        <v>78</v>
      </c>
      <c r="G5991" s="13">
        <v>2</v>
      </c>
      <c r="H5991" s="13">
        <v>80</v>
      </c>
      <c r="I5991" s="13">
        <v>2.5000000000000001E-2</v>
      </c>
    </row>
    <row r="5992" spans="1:9" x14ac:dyDescent="0.35">
      <c r="A5992" s="14">
        <v>2017</v>
      </c>
      <c r="B5992" s="14" t="s">
        <v>42</v>
      </c>
      <c r="C5992" s="14" t="s">
        <v>73</v>
      </c>
      <c r="D5992" s="14">
        <v>2010</v>
      </c>
      <c r="E5992" s="14">
        <f>data_filtered[[#This Row],[test_year]]-data_filtered[[#This Row],[model_year]]</f>
        <v>7</v>
      </c>
      <c r="F5992" s="14">
        <v>78</v>
      </c>
      <c r="G5992" s="14">
        <v>2</v>
      </c>
      <c r="H5992" s="14">
        <v>80</v>
      </c>
      <c r="I5992" s="14">
        <v>2.5000000000000001E-2</v>
      </c>
    </row>
    <row r="5993" spans="1:9" x14ac:dyDescent="0.35">
      <c r="A5993" s="14">
        <v>2017</v>
      </c>
      <c r="B5993" s="14" t="s">
        <v>92</v>
      </c>
      <c r="C5993" s="14" t="s">
        <v>167</v>
      </c>
      <c r="D5993" s="14">
        <v>2007</v>
      </c>
      <c r="E5993" s="14">
        <f>data_filtered[[#This Row],[test_year]]-data_filtered[[#This Row],[model_year]]</f>
        <v>10</v>
      </c>
      <c r="F5993" s="14">
        <v>78</v>
      </c>
      <c r="G5993" s="14">
        <v>2</v>
      </c>
      <c r="H5993" s="14">
        <v>80</v>
      </c>
      <c r="I5993" s="14">
        <v>2.5000000000000001E-2</v>
      </c>
    </row>
    <row r="5994" spans="1:9" x14ac:dyDescent="0.35">
      <c r="A5994" s="13">
        <v>2013</v>
      </c>
      <c r="B5994" s="13" t="s">
        <v>37</v>
      </c>
      <c r="C5994" s="13" t="s">
        <v>39</v>
      </c>
      <c r="D5994" s="13">
        <v>2006</v>
      </c>
      <c r="E5994" s="14">
        <f>data_filtered[[#This Row],[test_year]]-data_filtered[[#This Row],[model_year]]</f>
        <v>7</v>
      </c>
      <c r="F5994" s="13">
        <v>314</v>
      </c>
      <c r="G5994" s="13">
        <v>8</v>
      </c>
      <c r="H5994" s="13">
        <v>322</v>
      </c>
      <c r="I5994" s="13">
        <v>2.4844720496894401E-2</v>
      </c>
    </row>
    <row r="5995" spans="1:9" x14ac:dyDescent="0.35">
      <c r="A5995" s="14">
        <v>2017</v>
      </c>
      <c r="B5995" s="14" t="s">
        <v>26</v>
      </c>
      <c r="C5995" s="14" t="s">
        <v>35</v>
      </c>
      <c r="D5995" s="14">
        <v>2012</v>
      </c>
      <c r="E5995" s="14">
        <f>data_filtered[[#This Row],[test_year]]-data_filtered[[#This Row],[model_year]]</f>
        <v>5</v>
      </c>
      <c r="F5995" s="14">
        <v>157</v>
      </c>
      <c r="G5995" s="14">
        <v>4</v>
      </c>
      <c r="H5995" s="14">
        <v>161</v>
      </c>
      <c r="I5995" s="14">
        <v>2.4844720496894401E-2</v>
      </c>
    </row>
    <row r="5996" spans="1:9" x14ac:dyDescent="0.35">
      <c r="A5996" s="14">
        <v>2013</v>
      </c>
      <c r="B5996" s="14" t="s">
        <v>30</v>
      </c>
      <c r="C5996" s="14" t="s">
        <v>47</v>
      </c>
      <c r="D5996" s="14">
        <v>2007</v>
      </c>
      <c r="E5996" s="14">
        <f>data_filtered[[#This Row],[test_year]]-data_filtered[[#This Row],[model_year]]</f>
        <v>6</v>
      </c>
      <c r="F5996" s="14">
        <v>118</v>
      </c>
      <c r="G5996" s="14">
        <v>3</v>
      </c>
      <c r="H5996" s="14">
        <v>121</v>
      </c>
      <c r="I5996" s="14">
        <v>2.4793388429752101E-2</v>
      </c>
    </row>
    <row r="5997" spans="1:9" x14ac:dyDescent="0.35">
      <c r="A5997" s="13">
        <v>2013</v>
      </c>
      <c r="B5997" s="13" t="s">
        <v>26</v>
      </c>
      <c r="C5997" s="13" t="s">
        <v>100</v>
      </c>
      <c r="D5997" s="13">
        <v>2006</v>
      </c>
      <c r="E5997" s="14">
        <f>data_filtered[[#This Row],[test_year]]-data_filtered[[#This Row],[model_year]]</f>
        <v>7</v>
      </c>
      <c r="F5997" s="13">
        <v>118</v>
      </c>
      <c r="G5997" s="13">
        <v>3</v>
      </c>
      <c r="H5997" s="13">
        <v>121</v>
      </c>
      <c r="I5997" s="13">
        <v>2.4793388429752101E-2</v>
      </c>
    </row>
    <row r="5998" spans="1:9" x14ac:dyDescent="0.35">
      <c r="A5998" s="13">
        <v>2016</v>
      </c>
      <c r="B5998" s="13" t="s">
        <v>33</v>
      </c>
      <c r="C5998" s="13" t="s">
        <v>97</v>
      </c>
      <c r="D5998" s="13">
        <v>2015</v>
      </c>
      <c r="E5998" s="14">
        <f>data_filtered[[#This Row],[test_year]]-data_filtered[[#This Row],[model_year]]</f>
        <v>1</v>
      </c>
      <c r="F5998" s="13">
        <v>118</v>
      </c>
      <c r="G5998" s="13">
        <v>3</v>
      </c>
      <c r="H5998" s="13">
        <v>121</v>
      </c>
      <c r="I5998" s="13">
        <v>2.4793388429752101E-2</v>
      </c>
    </row>
    <row r="5999" spans="1:9" x14ac:dyDescent="0.35">
      <c r="A5999" s="13">
        <v>2015</v>
      </c>
      <c r="B5999" s="13" t="s">
        <v>42</v>
      </c>
      <c r="C5999" s="13" t="s">
        <v>73</v>
      </c>
      <c r="D5999" s="13">
        <v>2003</v>
      </c>
      <c r="E5999" s="14">
        <f>data_filtered[[#This Row],[test_year]]-data_filtered[[#This Row],[model_year]]</f>
        <v>12</v>
      </c>
      <c r="F5999" s="13">
        <v>197</v>
      </c>
      <c r="G5999" s="13">
        <v>5</v>
      </c>
      <c r="H5999" s="13">
        <v>202</v>
      </c>
      <c r="I5999" s="13">
        <v>2.4752475247524799E-2</v>
      </c>
    </row>
    <row r="6000" spans="1:9" x14ac:dyDescent="0.35">
      <c r="A6000" s="13">
        <v>2014</v>
      </c>
      <c r="B6000" s="13" t="s">
        <v>24</v>
      </c>
      <c r="C6000" s="13" t="s">
        <v>29</v>
      </c>
      <c r="D6000" s="13">
        <v>2013</v>
      </c>
      <c r="E6000" s="14">
        <f>data_filtered[[#This Row],[test_year]]-data_filtered[[#This Row],[model_year]]</f>
        <v>1</v>
      </c>
      <c r="F6000" s="13">
        <v>158</v>
      </c>
      <c r="G6000" s="13">
        <v>4</v>
      </c>
      <c r="H6000" s="13">
        <v>162</v>
      </c>
      <c r="I6000" s="13">
        <v>2.4691358024691398E-2</v>
      </c>
    </row>
    <row r="6001" spans="1:9" x14ac:dyDescent="0.35">
      <c r="A6001" s="14">
        <v>2013</v>
      </c>
      <c r="B6001" s="14" t="s">
        <v>30</v>
      </c>
      <c r="C6001" s="14" t="s">
        <v>56</v>
      </c>
      <c r="D6001" s="14">
        <v>2009</v>
      </c>
      <c r="E6001" s="14">
        <f>data_filtered[[#This Row],[test_year]]-data_filtered[[#This Row],[model_year]]</f>
        <v>4</v>
      </c>
      <c r="F6001" s="14">
        <v>79</v>
      </c>
      <c r="G6001" s="14">
        <v>2</v>
      </c>
      <c r="H6001" s="14">
        <v>81</v>
      </c>
      <c r="I6001" s="14">
        <v>2.4691358024691398E-2</v>
      </c>
    </row>
    <row r="6002" spans="1:9" x14ac:dyDescent="0.35">
      <c r="A6002" s="13">
        <v>2015</v>
      </c>
      <c r="B6002" s="13" t="s">
        <v>136</v>
      </c>
      <c r="C6002" s="13" t="s">
        <v>137</v>
      </c>
      <c r="D6002" s="13">
        <v>2008</v>
      </c>
      <c r="E6002" s="14">
        <f>data_filtered[[#This Row],[test_year]]-data_filtered[[#This Row],[model_year]]</f>
        <v>7</v>
      </c>
      <c r="F6002" s="13">
        <v>79</v>
      </c>
      <c r="G6002" s="13">
        <v>2</v>
      </c>
      <c r="H6002" s="13">
        <v>81</v>
      </c>
      <c r="I6002" s="13">
        <v>2.4691358024691398E-2</v>
      </c>
    </row>
    <row r="6003" spans="1:9" x14ac:dyDescent="0.35">
      <c r="A6003" s="13">
        <v>2016</v>
      </c>
      <c r="B6003" s="13" t="s">
        <v>30</v>
      </c>
      <c r="C6003" s="13" t="s">
        <v>156</v>
      </c>
      <c r="D6003" s="13">
        <v>2013</v>
      </c>
      <c r="E6003" s="14">
        <f>data_filtered[[#This Row],[test_year]]-data_filtered[[#This Row],[model_year]]</f>
        <v>3</v>
      </c>
      <c r="F6003" s="13">
        <v>79</v>
      </c>
      <c r="G6003" s="13">
        <v>2</v>
      </c>
      <c r="H6003" s="13">
        <v>81</v>
      </c>
      <c r="I6003" s="13">
        <v>2.4691358024691398E-2</v>
      </c>
    </row>
    <row r="6004" spans="1:9" x14ac:dyDescent="0.35">
      <c r="A6004" s="13">
        <v>2014</v>
      </c>
      <c r="B6004" s="13" t="s">
        <v>37</v>
      </c>
      <c r="C6004" s="13" t="s">
        <v>39</v>
      </c>
      <c r="D6004" s="13">
        <v>2007</v>
      </c>
      <c r="E6004" s="14">
        <f>data_filtered[[#This Row],[test_year]]-data_filtered[[#This Row],[model_year]]</f>
        <v>7</v>
      </c>
      <c r="F6004" s="13">
        <v>159</v>
      </c>
      <c r="G6004" s="13">
        <v>4</v>
      </c>
      <c r="H6004" s="13">
        <v>163</v>
      </c>
      <c r="I6004" s="13">
        <v>2.4539877300613501E-2</v>
      </c>
    </row>
    <row r="6005" spans="1:9" x14ac:dyDescent="0.35">
      <c r="A6005" s="13">
        <v>2016</v>
      </c>
      <c r="B6005" s="13" t="s">
        <v>26</v>
      </c>
      <c r="C6005" s="13" t="s">
        <v>27</v>
      </c>
      <c r="D6005" s="13">
        <v>2008</v>
      </c>
      <c r="E6005" s="14">
        <f>data_filtered[[#This Row],[test_year]]-data_filtered[[#This Row],[model_year]]</f>
        <v>8</v>
      </c>
      <c r="F6005" s="13">
        <v>159</v>
      </c>
      <c r="G6005" s="13">
        <v>4</v>
      </c>
      <c r="H6005" s="13">
        <v>163</v>
      </c>
      <c r="I6005" s="13">
        <v>2.4539877300613501E-2</v>
      </c>
    </row>
    <row r="6006" spans="1:9" x14ac:dyDescent="0.35">
      <c r="A6006" s="13">
        <v>2013</v>
      </c>
      <c r="B6006" s="13" t="s">
        <v>24</v>
      </c>
      <c r="C6006" s="13" t="s">
        <v>46</v>
      </c>
      <c r="D6006" s="13">
        <v>2009</v>
      </c>
      <c r="E6006" s="14">
        <f>data_filtered[[#This Row],[test_year]]-data_filtered[[#This Row],[model_year]]</f>
        <v>4</v>
      </c>
      <c r="F6006" s="13">
        <v>160</v>
      </c>
      <c r="G6006" s="13">
        <v>4</v>
      </c>
      <c r="H6006" s="13">
        <v>164</v>
      </c>
      <c r="I6006" s="13">
        <v>2.4390243902439001E-2</v>
      </c>
    </row>
    <row r="6007" spans="1:9" x14ac:dyDescent="0.35">
      <c r="A6007" s="13">
        <v>2016</v>
      </c>
      <c r="B6007" s="13" t="s">
        <v>30</v>
      </c>
      <c r="C6007" s="13" t="s">
        <v>126</v>
      </c>
      <c r="D6007" s="13">
        <v>2013</v>
      </c>
      <c r="E6007" s="14">
        <f>data_filtered[[#This Row],[test_year]]-data_filtered[[#This Row],[model_year]]</f>
        <v>3</v>
      </c>
      <c r="F6007" s="13">
        <v>160</v>
      </c>
      <c r="G6007" s="13">
        <v>4</v>
      </c>
      <c r="H6007" s="13">
        <v>164</v>
      </c>
      <c r="I6007" s="13">
        <v>2.4390243902439001E-2</v>
      </c>
    </row>
    <row r="6008" spans="1:9" x14ac:dyDescent="0.35">
      <c r="A6008" s="14">
        <v>2013</v>
      </c>
      <c r="B6008" s="14" t="s">
        <v>30</v>
      </c>
      <c r="C6008" s="14" t="s">
        <v>40</v>
      </c>
      <c r="D6008" s="14">
        <v>1994</v>
      </c>
      <c r="E6008" s="14">
        <f>data_filtered[[#This Row],[test_year]]-data_filtered[[#This Row],[model_year]]</f>
        <v>19</v>
      </c>
      <c r="F6008" s="14">
        <v>80</v>
      </c>
      <c r="G6008" s="14">
        <v>2</v>
      </c>
      <c r="H6008" s="14">
        <v>82</v>
      </c>
      <c r="I6008" s="14">
        <v>2.4390243902439001E-2</v>
      </c>
    </row>
    <row r="6009" spans="1:9" x14ac:dyDescent="0.35">
      <c r="A6009" s="13">
        <v>2013</v>
      </c>
      <c r="B6009" s="13" t="s">
        <v>26</v>
      </c>
      <c r="C6009" s="13" t="s">
        <v>178</v>
      </c>
      <c r="D6009" s="13">
        <v>2008</v>
      </c>
      <c r="E6009" s="14">
        <f>data_filtered[[#This Row],[test_year]]-data_filtered[[#This Row],[model_year]]</f>
        <v>5</v>
      </c>
      <c r="F6009" s="13">
        <v>80</v>
      </c>
      <c r="G6009" s="13">
        <v>2</v>
      </c>
      <c r="H6009" s="13">
        <v>82</v>
      </c>
      <c r="I6009" s="13">
        <v>2.4390243902439001E-2</v>
      </c>
    </row>
    <row r="6010" spans="1:9" x14ac:dyDescent="0.35">
      <c r="A6010" s="13">
        <v>2014</v>
      </c>
      <c r="B6010" s="13" t="s">
        <v>24</v>
      </c>
      <c r="C6010" s="13" t="s">
        <v>155</v>
      </c>
      <c r="D6010" s="13">
        <v>2013</v>
      </c>
      <c r="E6010" s="14">
        <f>data_filtered[[#This Row],[test_year]]-data_filtered[[#This Row],[model_year]]</f>
        <v>1</v>
      </c>
      <c r="F6010" s="13">
        <v>80</v>
      </c>
      <c r="G6010" s="13">
        <v>2</v>
      </c>
      <c r="H6010" s="13">
        <v>82</v>
      </c>
      <c r="I6010" s="13">
        <v>2.4390243902439001E-2</v>
      </c>
    </row>
    <row r="6011" spans="1:9" x14ac:dyDescent="0.35">
      <c r="A6011" s="13">
        <v>2016</v>
      </c>
      <c r="B6011" s="13" t="s">
        <v>26</v>
      </c>
      <c r="C6011" s="13" t="s">
        <v>201</v>
      </c>
      <c r="D6011" s="13">
        <v>2007</v>
      </c>
      <c r="E6011" s="14">
        <f>data_filtered[[#This Row],[test_year]]-data_filtered[[#This Row],[model_year]]</f>
        <v>9</v>
      </c>
      <c r="F6011" s="13">
        <v>80</v>
      </c>
      <c r="G6011" s="13">
        <v>2</v>
      </c>
      <c r="H6011" s="13">
        <v>82</v>
      </c>
      <c r="I6011" s="13">
        <v>2.4390243902439001E-2</v>
      </c>
    </row>
    <row r="6012" spans="1:9" x14ac:dyDescent="0.35">
      <c r="A6012" s="14">
        <v>2017</v>
      </c>
      <c r="B6012" s="14" t="s">
        <v>58</v>
      </c>
      <c r="C6012" s="14">
        <v>200</v>
      </c>
      <c r="D6012" s="14">
        <v>2013</v>
      </c>
      <c r="E6012" s="14">
        <f>data_filtered[[#This Row],[test_year]]-data_filtered[[#This Row],[model_year]]</f>
        <v>4</v>
      </c>
      <c r="F6012" s="14">
        <v>80</v>
      </c>
      <c r="G6012" s="14">
        <v>2</v>
      </c>
      <c r="H6012" s="14">
        <v>82</v>
      </c>
      <c r="I6012" s="14">
        <v>2.4390243902439001E-2</v>
      </c>
    </row>
    <row r="6013" spans="1:9" x14ac:dyDescent="0.35">
      <c r="A6013" s="14">
        <v>2017</v>
      </c>
      <c r="B6013" s="14" t="s">
        <v>30</v>
      </c>
      <c r="C6013" s="14" t="s">
        <v>160</v>
      </c>
      <c r="D6013" s="14">
        <v>2016</v>
      </c>
      <c r="E6013" s="14">
        <f>data_filtered[[#This Row],[test_year]]-data_filtered[[#This Row],[model_year]]</f>
        <v>1</v>
      </c>
      <c r="F6013" s="14">
        <v>80</v>
      </c>
      <c r="G6013" s="14">
        <v>2</v>
      </c>
      <c r="H6013" s="14">
        <v>82</v>
      </c>
      <c r="I6013" s="14">
        <v>2.4390243902439001E-2</v>
      </c>
    </row>
    <row r="6014" spans="1:9" x14ac:dyDescent="0.35">
      <c r="A6014" s="13">
        <v>2017</v>
      </c>
      <c r="B6014" s="13" t="s">
        <v>92</v>
      </c>
      <c r="C6014" s="13" t="s">
        <v>93</v>
      </c>
      <c r="D6014" s="13">
        <v>2016</v>
      </c>
      <c r="E6014" s="14">
        <f>data_filtered[[#This Row],[test_year]]-data_filtered[[#This Row],[model_year]]</f>
        <v>1</v>
      </c>
      <c r="F6014" s="13">
        <v>80</v>
      </c>
      <c r="G6014" s="13">
        <v>2</v>
      </c>
      <c r="H6014" s="13">
        <v>82</v>
      </c>
      <c r="I6014" s="13">
        <v>2.4390243902439001E-2</v>
      </c>
    </row>
    <row r="6015" spans="1:9" x14ac:dyDescent="0.35">
      <c r="A6015" s="14">
        <v>2015</v>
      </c>
      <c r="B6015" s="14" t="s">
        <v>30</v>
      </c>
      <c r="C6015" s="14" t="s">
        <v>31</v>
      </c>
      <c r="D6015" s="14">
        <v>2006</v>
      </c>
      <c r="E6015" s="14">
        <f>data_filtered[[#This Row],[test_year]]-data_filtered[[#This Row],[model_year]]</f>
        <v>9</v>
      </c>
      <c r="F6015" s="14">
        <v>321</v>
      </c>
      <c r="G6015" s="14">
        <v>8</v>
      </c>
      <c r="H6015" s="14">
        <v>329</v>
      </c>
      <c r="I6015" s="14">
        <v>2.4316109422492401E-2</v>
      </c>
    </row>
    <row r="6016" spans="1:9" x14ac:dyDescent="0.35">
      <c r="A6016" s="13">
        <v>2014</v>
      </c>
      <c r="B6016" s="13" t="s">
        <v>30</v>
      </c>
      <c r="C6016" s="13" t="s">
        <v>163</v>
      </c>
      <c r="D6016" s="13">
        <v>2008</v>
      </c>
      <c r="E6016" s="14">
        <f>data_filtered[[#This Row],[test_year]]-data_filtered[[#This Row],[model_year]]</f>
        <v>6</v>
      </c>
      <c r="F6016" s="13">
        <v>121</v>
      </c>
      <c r="G6016" s="13">
        <v>3</v>
      </c>
      <c r="H6016" s="13">
        <v>124</v>
      </c>
      <c r="I6016" s="13">
        <v>2.4193548387096801E-2</v>
      </c>
    </row>
    <row r="6017" spans="1:9" x14ac:dyDescent="0.35">
      <c r="A6017" s="14">
        <v>2014</v>
      </c>
      <c r="B6017" s="14" t="s">
        <v>26</v>
      </c>
      <c r="C6017" s="14" t="s">
        <v>35</v>
      </c>
      <c r="D6017" s="14">
        <v>2012</v>
      </c>
      <c r="E6017" s="14">
        <f>data_filtered[[#This Row],[test_year]]-data_filtered[[#This Row],[model_year]]</f>
        <v>2</v>
      </c>
      <c r="F6017" s="14">
        <v>121</v>
      </c>
      <c r="G6017" s="14">
        <v>3</v>
      </c>
      <c r="H6017" s="14">
        <v>124</v>
      </c>
      <c r="I6017" s="14">
        <v>2.4193548387096801E-2</v>
      </c>
    </row>
    <row r="6018" spans="1:9" x14ac:dyDescent="0.35">
      <c r="A6018" s="13">
        <v>2016</v>
      </c>
      <c r="B6018" s="13" t="s">
        <v>42</v>
      </c>
      <c r="C6018" s="13" t="s">
        <v>112</v>
      </c>
      <c r="D6018" s="13">
        <v>2005</v>
      </c>
      <c r="E6018" s="14">
        <f>data_filtered[[#This Row],[test_year]]-data_filtered[[#This Row],[model_year]]</f>
        <v>11</v>
      </c>
      <c r="F6018" s="13">
        <v>121</v>
      </c>
      <c r="G6018" s="13">
        <v>3</v>
      </c>
      <c r="H6018" s="13">
        <v>124</v>
      </c>
      <c r="I6018" s="13">
        <v>2.4193548387096801E-2</v>
      </c>
    </row>
    <row r="6019" spans="1:9" x14ac:dyDescent="0.35">
      <c r="A6019" s="14">
        <v>2013</v>
      </c>
      <c r="B6019" s="14" t="s">
        <v>30</v>
      </c>
      <c r="C6019" s="14" t="s">
        <v>75</v>
      </c>
      <c r="D6019" s="14">
        <v>2006</v>
      </c>
      <c r="E6019" s="14">
        <f>data_filtered[[#This Row],[test_year]]-data_filtered[[#This Row],[model_year]]</f>
        <v>7</v>
      </c>
      <c r="F6019" s="14">
        <v>162</v>
      </c>
      <c r="G6019" s="14">
        <v>4</v>
      </c>
      <c r="H6019" s="14">
        <v>166</v>
      </c>
      <c r="I6019" s="14">
        <v>2.40963855421687E-2</v>
      </c>
    </row>
    <row r="6020" spans="1:9" x14ac:dyDescent="0.35">
      <c r="A6020" s="13">
        <v>2017</v>
      </c>
      <c r="B6020" s="13" t="s">
        <v>98</v>
      </c>
      <c r="C6020" s="13" t="s">
        <v>99</v>
      </c>
      <c r="D6020" s="13">
        <v>2007</v>
      </c>
      <c r="E6020" s="14">
        <f>data_filtered[[#This Row],[test_year]]-data_filtered[[#This Row],[model_year]]</f>
        <v>10</v>
      </c>
      <c r="F6020" s="13">
        <v>162</v>
      </c>
      <c r="G6020" s="13">
        <v>4</v>
      </c>
      <c r="H6020" s="13">
        <v>166</v>
      </c>
      <c r="I6020" s="13">
        <v>2.40963855421687E-2</v>
      </c>
    </row>
    <row r="6021" spans="1:9" x14ac:dyDescent="0.35">
      <c r="A6021" s="13">
        <v>2014</v>
      </c>
      <c r="B6021" s="13" t="s">
        <v>52</v>
      </c>
      <c r="C6021" s="13" t="s">
        <v>83</v>
      </c>
      <c r="D6021" s="13">
        <v>2012</v>
      </c>
      <c r="E6021" s="14">
        <f>data_filtered[[#This Row],[test_year]]-data_filtered[[#This Row],[model_year]]</f>
        <v>2</v>
      </c>
      <c r="F6021" s="13">
        <v>81</v>
      </c>
      <c r="G6021" s="13">
        <v>2</v>
      </c>
      <c r="H6021" s="13">
        <v>83</v>
      </c>
      <c r="I6021" s="13">
        <v>2.40963855421687E-2</v>
      </c>
    </row>
    <row r="6022" spans="1:9" x14ac:dyDescent="0.35">
      <c r="A6022" s="14">
        <v>2014</v>
      </c>
      <c r="B6022" s="14" t="s">
        <v>104</v>
      </c>
      <c r="C6022" s="14" t="s">
        <v>105</v>
      </c>
      <c r="D6022" s="14">
        <v>2006</v>
      </c>
      <c r="E6022" s="14">
        <f>data_filtered[[#This Row],[test_year]]-data_filtered[[#This Row],[model_year]]</f>
        <v>8</v>
      </c>
      <c r="F6022" s="14">
        <v>81</v>
      </c>
      <c r="G6022" s="14">
        <v>2</v>
      </c>
      <c r="H6022" s="14">
        <v>83</v>
      </c>
      <c r="I6022" s="14">
        <v>2.40963855421687E-2</v>
      </c>
    </row>
    <row r="6023" spans="1:9" x14ac:dyDescent="0.35">
      <c r="A6023" s="14">
        <v>2015</v>
      </c>
      <c r="B6023" s="14" t="s">
        <v>30</v>
      </c>
      <c r="C6023" s="14" t="s">
        <v>85</v>
      </c>
      <c r="D6023" s="14">
        <v>2008</v>
      </c>
      <c r="E6023" s="14">
        <f>data_filtered[[#This Row],[test_year]]-data_filtered[[#This Row],[model_year]]</f>
        <v>7</v>
      </c>
      <c r="F6023" s="14">
        <v>81</v>
      </c>
      <c r="G6023" s="14">
        <v>2</v>
      </c>
      <c r="H6023" s="14">
        <v>83</v>
      </c>
      <c r="I6023" s="14">
        <v>2.40963855421687E-2</v>
      </c>
    </row>
    <row r="6024" spans="1:9" x14ac:dyDescent="0.35">
      <c r="A6024" s="14">
        <v>2015</v>
      </c>
      <c r="B6024" s="14" t="s">
        <v>104</v>
      </c>
      <c r="C6024" s="14" t="s">
        <v>105</v>
      </c>
      <c r="D6024" s="14">
        <v>2008</v>
      </c>
      <c r="E6024" s="14">
        <f>data_filtered[[#This Row],[test_year]]-data_filtered[[#This Row],[model_year]]</f>
        <v>7</v>
      </c>
      <c r="F6024" s="14">
        <v>81</v>
      </c>
      <c r="G6024" s="14">
        <v>2</v>
      </c>
      <c r="H6024" s="14">
        <v>83</v>
      </c>
      <c r="I6024" s="14">
        <v>2.40963855421687E-2</v>
      </c>
    </row>
    <row r="6025" spans="1:9" x14ac:dyDescent="0.35">
      <c r="A6025" s="14">
        <v>2015</v>
      </c>
      <c r="B6025" s="14" t="s">
        <v>26</v>
      </c>
      <c r="C6025" s="14" t="s">
        <v>111</v>
      </c>
      <c r="D6025" s="14">
        <v>2014</v>
      </c>
      <c r="E6025" s="14">
        <f>data_filtered[[#This Row],[test_year]]-data_filtered[[#This Row],[model_year]]</f>
        <v>1</v>
      </c>
      <c r="F6025" s="14">
        <v>81</v>
      </c>
      <c r="G6025" s="14">
        <v>2</v>
      </c>
      <c r="H6025" s="14">
        <v>83</v>
      </c>
      <c r="I6025" s="14">
        <v>2.40963855421687E-2</v>
      </c>
    </row>
    <row r="6026" spans="1:9" x14ac:dyDescent="0.35">
      <c r="A6026" s="13">
        <v>2015</v>
      </c>
      <c r="B6026" s="13" t="s">
        <v>26</v>
      </c>
      <c r="C6026" s="13" t="s">
        <v>247</v>
      </c>
      <c r="D6026" s="13">
        <v>2009</v>
      </c>
      <c r="E6026" s="14">
        <f>data_filtered[[#This Row],[test_year]]-data_filtered[[#This Row],[model_year]]</f>
        <v>6</v>
      </c>
      <c r="F6026" s="13">
        <v>81</v>
      </c>
      <c r="G6026" s="13">
        <v>2</v>
      </c>
      <c r="H6026" s="13">
        <v>83</v>
      </c>
      <c r="I6026" s="13">
        <v>2.40963855421687E-2</v>
      </c>
    </row>
    <row r="6027" spans="1:9" x14ac:dyDescent="0.35">
      <c r="A6027" s="13">
        <v>2016</v>
      </c>
      <c r="B6027" s="13" t="s">
        <v>52</v>
      </c>
      <c r="C6027" s="13" t="s">
        <v>62</v>
      </c>
      <c r="D6027" s="13">
        <v>2010</v>
      </c>
      <c r="E6027" s="14">
        <f>data_filtered[[#This Row],[test_year]]-data_filtered[[#This Row],[model_year]]</f>
        <v>6</v>
      </c>
      <c r="F6027" s="13">
        <v>81</v>
      </c>
      <c r="G6027" s="13">
        <v>2</v>
      </c>
      <c r="H6027" s="13">
        <v>83</v>
      </c>
      <c r="I6027" s="13">
        <v>2.40963855421687E-2</v>
      </c>
    </row>
    <row r="6028" spans="1:9" x14ac:dyDescent="0.35">
      <c r="A6028" s="13">
        <v>2016</v>
      </c>
      <c r="B6028" s="13" t="s">
        <v>42</v>
      </c>
      <c r="C6028" s="13" t="s">
        <v>43</v>
      </c>
      <c r="D6028" s="13">
        <v>2006</v>
      </c>
      <c r="E6028" s="14">
        <f>data_filtered[[#This Row],[test_year]]-data_filtered[[#This Row],[model_year]]</f>
        <v>10</v>
      </c>
      <c r="F6028" s="13">
        <v>325</v>
      </c>
      <c r="G6028" s="13">
        <v>8</v>
      </c>
      <c r="H6028" s="13">
        <v>333</v>
      </c>
      <c r="I6028" s="13">
        <v>2.4024024024024E-2</v>
      </c>
    </row>
    <row r="6029" spans="1:9" x14ac:dyDescent="0.35">
      <c r="A6029" s="13">
        <v>2017</v>
      </c>
      <c r="B6029" s="13" t="s">
        <v>42</v>
      </c>
      <c r="C6029" s="13" t="s">
        <v>112</v>
      </c>
      <c r="D6029" s="13">
        <v>2007</v>
      </c>
      <c r="E6029" s="14">
        <f>data_filtered[[#This Row],[test_year]]-data_filtered[[#This Row],[model_year]]</f>
        <v>10</v>
      </c>
      <c r="F6029" s="13">
        <v>122</v>
      </c>
      <c r="G6029" s="13">
        <v>3</v>
      </c>
      <c r="H6029" s="13">
        <v>125</v>
      </c>
      <c r="I6029" s="13">
        <v>2.4E-2</v>
      </c>
    </row>
    <row r="6030" spans="1:9" x14ac:dyDescent="0.35">
      <c r="A6030" s="13">
        <v>2013</v>
      </c>
      <c r="B6030" s="13" t="s">
        <v>26</v>
      </c>
      <c r="C6030" s="13" t="s">
        <v>133</v>
      </c>
      <c r="D6030" s="13">
        <v>2005</v>
      </c>
      <c r="E6030" s="14">
        <f>data_filtered[[#This Row],[test_year]]-data_filtered[[#This Row],[model_year]]</f>
        <v>8</v>
      </c>
      <c r="F6030" s="13">
        <v>123</v>
      </c>
      <c r="G6030" s="13">
        <v>3</v>
      </c>
      <c r="H6030" s="13">
        <v>126</v>
      </c>
      <c r="I6030" s="13">
        <v>2.3809523809523801E-2</v>
      </c>
    </row>
    <row r="6031" spans="1:9" x14ac:dyDescent="0.35">
      <c r="A6031" s="13">
        <v>2014</v>
      </c>
      <c r="B6031" s="13" t="s">
        <v>30</v>
      </c>
      <c r="C6031" s="13" t="s">
        <v>51</v>
      </c>
      <c r="D6031" s="13">
        <v>2008</v>
      </c>
      <c r="E6031" s="14">
        <f>data_filtered[[#This Row],[test_year]]-data_filtered[[#This Row],[model_year]]</f>
        <v>6</v>
      </c>
      <c r="F6031" s="13">
        <v>123</v>
      </c>
      <c r="G6031" s="13">
        <v>3</v>
      </c>
      <c r="H6031" s="13">
        <v>126</v>
      </c>
      <c r="I6031" s="13">
        <v>2.3809523809523801E-2</v>
      </c>
    </row>
    <row r="6032" spans="1:9" x14ac:dyDescent="0.35">
      <c r="A6032" s="13">
        <v>2013</v>
      </c>
      <c r="B6032" s="13" t="s">
        <v>26</v>
      </c>
      <c r="C6032" s="13" t="s">
        <v>147</v>
      </c>
      <c r="D6032" s="13">
        <v>2010</v>
      </c>
      <c r="E6032" s="14">
        <f>data_filtered[[#This Row],[test_year]]-data_filtered[[#This Row],[model_year]]</f>
        <v>3</v>
      </c>
      <c r="F6032" s="13">
        <v>82</v>
      </c>
      <c r="G6032" s="13">
        <v>2</v>
      </c>
      <c r="H6032" s="13">
        <v>84</v>
      </c>
      <c r="I6032" s="13">
        <v>2.3809523809523801E-2</v>
      </c>
    </row>
    <row r="6033" spans="1:9" x14ac:dyDescent="0.35">
      <c r="A6033" s="13">
        <v>2015</v>
      </c>
      <c r="B6033" s="13" t="s">
        <v>67</v>
      </c>
      <c r="C6033" s="13" t="s">
        <v>68</v>
      </c>
      <c r="D6033" s="13">
        <v>1998</v>
      </c>
      <c r="E6033" s="14">
        <f>data_filtered[[#This Row],[test_year]]-data_filtered[[#This Row],[model_year]]</f>
        <v>17</v>
      </c>
      <c r="F6033" s="13">
        <v>82</v>
      </c>
      <c r="G6033" s="13">
        <v>2</v>
      </c>
      <c r="H6033" s="13">
        <v>84</v>
      </c>
      <c r="I6033" s="13">
        <v>2.3809523809523801E-2</v>
      </c>
    </row>
    <row r="6034" spans="1:9" x14ac:dyDescent="0.35">
      <c r="A6034" s="13">
        <v>2015</v>
      </c>
      <c r="B6034" s="13" t="s">
        <v>158</v>
      </c>
      <c r="C6034" s="13" t="s">
        <v>244</v>
      </c>
      <c r="D6034" s="13">
        <v>2005</v>
      </c>
      <c r="E6034" s="14">
        <f>data_filtered[[#This Row],[test_year]]-data_filtered[[#This Row],[model_year]]</f>
        <v>10</v>
      </c>
      <c r="F6034" s="13">
        <v>82</v>
      </c>
      <c r="G6034" s="13">
        <v>2</v>
      </c>
      <c r="H6034" s="13">
        <v>84</v>
      </c>
      <c r="I6034" s="13">
        <v>2.3809523809523801E-2</v>
      </c>
    </row>
    <row r="6035" spans="1:9" x14ac:dyDescent="0.35">
      <c r="A6035" s="13">
        <v>2014</v>
      </c>
      <c r="B6035" s="13" t="s">
        <v>26</v>
      </c>
      <c r="C6035" s="13" t="s">
        <v>110</v>
      </c>
      <c r="D6035" s="13">
        <v>2004</v>
      </c>
      <c r="E6035" s="14">
        <f>data_filtered[[#This Row],[test_year]]-data_filtered[[#This Row],[model_year]]</f>
        <v>10</v>
      </c>
      <c r="F6035" s="13">
        <v>124</v>
      </c>
      <c r="G6035" s="13">
        <v>3</v>
      </c>
      <c r="H6035" s="13">
        <v>127</v>
      </c>
      <c r="I6035" s="13">
        <v>2.3622047244094498E-2</v>
      </c>
    </row>
    <row r="6036" spans="1:9" x14ac:dyDescent="0.35">
      <c r="A6036" s="13">
        <v>2015</v>
      </c>
      <c r="B6036" s="13" t="s">
        <v>37</v>
      </c>
      <c r="C6036" s="13" t="s">
        <v>38</v>
      </c>
      <c r="D6036" s="13">
        <v>2008</v>
      </c>
      <c r="E6036" s="14">
        <f>data_filtered[[#This Row],[test_year]]-data_filtered[[#This Row],[model_year]]</f>
        <v>7</v>
      </c>
      <c r="F6036" s="13">
        <v>124</v>
      </c>
      <c r="G6036" s="13">
        <v>3</v>
      </c>
      <c r="H6036" s="13">
        <v>127</v>
      </c>
      <c r="I6036" s="13">
        <v>2.3622047244094498E-2</v>
      </c>
    </row>
    <row r="6037" spans="1:9" x14ac:dyDescent="0.35">
      <c r="A6037" s="13">
        <v>2016</v>
      </c>
      <c r="B6037" s="13" t="s">
        <v>58</v>
      </c>
      <c r="C6037" s="13">
        <v>200</v>
      </c>
      <c r="D6037" s="13">
        <v>2012</v>
      </c>
      <c r="E6037" s="14">
        <f>data_filtered[[#This Row],[test_year]]-data_filtered[[#This Row],[model_year]]</f>
        <v>4</v>
      </c>
      <c r="F6037" s="13">
        <v>124</v>
      </c>
      <c r="G6037" s="13">
        <v>3</v>
      </c>
      <c r="H6037" s="13">
        <v>127</v>
      </c>
      <c r="I6037" s="13">
        <v>2.3622047244094498E-2</v>
      </c>
    </row>
    <row r="6038" spans="1:9" x14ac:dyDescent="0.35">
      <c r="A6038" s="14">
        <v>2014</v>
      </c>
      <c r="B6038" s="14" t="s">
        <v>26</v>
      </c>
      <c r="C6038" s="14" t="s">
        <v>35</v>
      </c>
      <c r="D6038" s="14">
        <v>2006</v>
      </c>
      <c r="E6038" s="14">
        <f>data_filtered[[#This Row],[test_year]]-data_filtered[[#This Row],[model_year]]</f>
        <v>8</v>
      </c>
      <c r="F6038" s="14">
        <v>331</v>
      </c>
      <c r="G6038" s="14">
        <v>8</v>
      </c>
      <c r="H6038" s="14">
        <v>339</v>
      </c>
      <c r="I6038" s="14">
        <v>2.3598820058997001E-2</v>
      </c>
    </row>
    <row r="6039" spans="1:9" x14ac:dyDescent="0.35">
      <c r="A6039" s="13">
        <v>2014</v>
      </c>
      <c r="B6039" s="13" t="s">
        <v>37</v>
      </c>
      <c r="C6039" s="13" t="s">
        <v>38</v>
      </c>
      <c r="D6039" s="13">
        <v>2010</v>
      </c>
      <c r="E6039" s="14">
        <f>data_filtered[[#This Row],[test_year]]-data_filtered[[#This Row],[model_year]]</f>
        <v>4</v>
      </c>
      <c r="F6039" s="13">
        <v>207</v>
      </c>
      <c r="G6039" s="13">
        <v>5</v>
      </c>
      <c r="H6039" s="13">
        <v>212</v>
      </c>
      <c r="I6039" s="13">
        <v>2.3584905660377398E-2</v>
      </c>
    </row>
    <row r="6040" spans="1:9" x14ac:dyDescent="0.35">
      <c r="A6040" s="13">
        <v>2015</v>
      </c>
      <c r="B6040" s="13" t="s">
        <v>30</v>
      </c>
      <c r="C6040" s="13" t="s">
        <v>48</v>
      </c>
      <c r="D6040" s="13">
        <v>2008</v>
      </c>
      <c r="E6040" s="14">
        <f>data_filtered[[#This Row],[test_year]]-data_filtered[[#This Row],[model_year]]</f>
        <v>7</v>
      </c>
      <c r="F6040" s="13">
        <v>290</v>
      </c>
      <c r="G6040" s="13">
        <v>7</v>
      </c>
      <c r="H6040" s="13">
        <v>297</v>
      </c>
      <c r="I6040" s="13">
        <v>2.3569023569023601E-2</v>
      </c>
    </row>
    <row r="6041" spans="1:9" x14ac:dyDescent="0.35">
      <c r="A6041" s="13">
        <v>2015</v>
      </c>
      <c r="B6041" s="13" t="s">
        <v>67</v>
      </c>
      <c r="C6041" s="13" t="s">
        <v>68</v>
      </c>
      <c r="D6041" s="13">
        <v>2012</v>
      </c>
      <c r="E6041" s="14">
        <f>data_filtered[[#This Row],[test_year]]-data_filtered[[#This Row],[model_year]]</f>
        <v>3</v>
      </c>
      <c r="F6041" s="13">
        <v>166</v>
      </c>
      <c r="G6041" s="13">
        <v>4</v>
      </c>
      <c r="H6041" s="13">
        <v>170</v>
      </c>
      <c r="I6041" s="13">
        <v>2.3529411764705899E-2</v>
      </c>
    </row>
    <row r="6042" spans="1:9" x14ac:dyDescent="0.35">
      <c r="A6042" s="14">
        <v>2014</v>
      </c>
      <c r="B6042" s="14" t="s">
        <v>26</v>
      </c>
      <c r="C6042" s="14" t="s">
        <v>54</v>
      </c>
      <c r="D6042" s="14">
        <v>2005</v>
      </c>
      <c r="E6042" s="14">
        <f>data_filtered[[#This Row],[test_year]]-data_filtered[[#This Row],[model_year]]</f>
        <v>9</v>
      </c>
      <c r="F6042" s="14">
        <v>83</v>
      </c>
      <c r="G6042" s="14">
        <v>2</v>
      </c>
      <c r="H6042" s="14">
        <v>85</v>
      </c>
      <c r="I6042" s="14">
        <v>2.3529411764705899E-2</v>
      </c>
    </row>
    <row r="6043" spans="1:9" x14ac:dyDescent="0.35">
      <c r="A6043" s="14">
        <v>2016</v>
      </c>
      <c r="B6043" s="14" t="s">
        <v>37</v>
      </c>
      <c r="C6043" s="14" t="s">
        <v>59</v>
      </c>
      <c r="D6043" s="14">
        <v>2012</v>
      </c>
      <c r="E6043" s="14">
        <f>data_filtered[[#This Row],[test_year]]-data_filtered[[#This Row],[model_year]]</f>
        <v>4</v>
      </c>
      <c r="F6043" s="14">
        <v>83</v>
      </c>
      <c r="G6043" s="14">
        <v>2</v>
      </c>
      <c r="H6043" s="14">
        <v>85</v>
      </c>
      <c r="I6043" s="14">
        <v>2.3529411764705899E-2</v>
      </c>
    </row>
    <row r="6044" spans="1:9" x14ac:dyDescent="0.35">
      <c r="A6044" s="14">
        <v>2017</v>
      </c>
      <c r="B6044" s="14" t="s">
        <v>241</v>
      </c>
      <c r="C6044" s="14" t="s">
        <v>242</v>
      </c>
      <c r="D6044" s="14">
        <v>2012</v>
      </c>
      <c r="E6044" s="14">
        <f>data_filtered[[#This Row],[test_year]]-data_filtered[[#This Row],[model_year]]</f>
        <v>5</v>
      </c>
      <c r="F6044" s="14">
        <v>83</v>
      </c>
      <c r="G6044" s="14">
        <v>2</v>
      </c>
      <c r="H6044" s="14">
        <v>85</v>
      </c>
      <c r="I6044" s="14">
        <v>2.3529411764705899E-2</v>
      </c>
    </row>
    <row r="6045" spans="1:9" x14ac:dyDescent="0.35">
      <c r="A6045" s="14">
        <v>2013</v>
      </c>
      <c r="B6045" s="14" t="s">
        <v>52</v>
      </c>
      <c r="C6045" s="14" t="s">
        <v>62</v>
      </c>
      <c r="D6045" s="14">
        <v>2008</v>
      </c>
      <c r="E6045" s="14">
        <f>data_filtered[[#This Row],[test_year]]-data_filtered[[#This Row],[model_year]]</f>
        <v>5</v>
      </c>
      <c r="F6045" s="14">
        <v>125</v>
      </c>
      <c r="G6045" s="14">
        <v>3</v>
      </c>
      <c r="H6045" s="14">
        <v>128</v>
      </c>
      <c r="I6045" s="14">
        <v>2.34375E-2</v>
      </c>
    </row>
    <row r="6046" spans="1:9" x14ac:dyDescent="0.35">
      <c r="A6046" s="14">
        <v>2015</v>
      </c>
      <c r="B6046" s="14" t="s">
        <v>26</v>
      </c>
      <c r="C6046" s="14" t="s">
        <v>54</v>
      </c>
      <c r="D6046" s="14">
        <v>2008</v>
      </c>
      <c r="E6046" s="14">
        <f>data_filtered[[#This Row],[test_year]]-data_filtered[[#This Row],[model_year]]</f>
        <v>7</v>
      </c>
      <c r="F6046" s="14">
        <v>125</v>
      </c>
      <c r="G6046" s="14">
        <v>3</v>
      </c>
      <c r="H6046" s="14">
        <v>128</v>
      </c>
      <c r="I6046" s="14">
        <v>2.34375E-2</v>
      </c>
    </row>
    <row r="6047" spans="1:9" x14ac:dyDescent="0.35">
      <c r="A6047" s="14">
        <v>2013</v>
      </c>
      <c r="B6047" s="14" t="s">
        <v>118</v>
      </c>
      <c r="C6047" s="14" t="s">
        <v>119</v>
      </c>
      <c r="D6047" s="14">
        <v>2008</v>
      </c>
      <c r="E6047" s="14">
        <f>data_filtered[[#This Row],[test_year]]-data_filtered[[#This Row],[model_year]]</f>
        <v>5</v>
      </c>
      <c r="F6047" s="14">
        <v>126</v>
      </c>
      <c r="G6047" s="14">
        <v>3</v>
      </c>
      <c r="H6047" s="14">
        <v>129</v>
      </c>
      <c r="I6047" s="14">
        <v>2.32558139534884E-2</v>
      </c>
    </row>
    <row r="6048" spans="1:9" x14ac:dyDescent="0.35">
      <c r="A6048" s="13">
        <v>2015</v>
      </c>
      <c r="B6048" s="13" t="s">
        <v>26</v>
      </c>
      <c r="C6048" s="13" t="s">
        <v>78</v>
      </c>
      <c r="D6048" s="13">
        <v>2008</v>
      </c>
      <c r="E6048" s="14">
        <f>data_filtered[[#This Row],[test_year]]-data_filtered[[#This Row],[model_year]]</f>
        <v>7</v>
      </c>
      <c r="F6048" s="13">
        <v>126</v>
      </c>
      <c r="G6048" s="13">
        <v>3</v>
      </c>
      <c r="H6048" s="13">
        <v>129</v>
      </c>
      <c r="I6048" s="13">
        <v>2.32558139534884E-2</v>
      </c>
    </row>
    <row r="6049" spans="1:9" x14ac:dyDescent="0.35">
      <c r="A6049" s="14">
        <v>2014</v>
      </c>
      <c r="B6049" s="14" t="s">
        <v>42</v>
      </c>
      <c r="C6049" s="14" t="s">
        <v>45</v>
      </c>
      <c r="D6049" s="14">
        <v>2012</v>
      </c>
      <c r="E6049" s="14">
        <f>data_filtered[[#This Row],[test_year]]-data_filtered[[#This Row],[model_year]]</f>
        <v>2</v>
      </c>
      <c r="F6049" s="14">
        <v>84</v>
      </c>
      <c r="G6049" s="14">
        <v>2</v>
      </c>
      <c r="H6049" s="14">
        <v>86</v>
      </c>
      <c r="I6049" s="14">
        <v>2.32558139534884E-2</v>
      </c>
    </row>
    <row r="6050" spans="1:9" x14ac:dyDescent="0.35">
      <c r="A6050" s="14">
        <v>2014</v>
      </c>
      <c r="B6050" s="14" t="s">
        <v>158</v>
      </c>
      <c r="C6050" s="14" t="s">
        <v>234</v>
      </c>
      <c r="D6050" s="14">
        <v>2008</v>
      </c>
      <c r="E6050" s="14">
        <f>data_filtered[[#This Row],[test_year]]-data_filtered[[#This Row],[model_year]]</f>
        <v>6</v>
      </c>
      <c r="F6050" s="14">
        <v>84</v>
      </c>
      <c r="G6050" s="14">
        <v>2</v>
      </c>
      <c r="H6050" s="14">
        <v>86</v>
      </c>
      <c r="I6050" s="14">
        <v>2.32558139534884E-2</v>
      </c>
    </row>
    <row r="6051" spans="1:9" x14ac:dyDescent="0.35">
      <c r="A6051" s="13">
        <v>2014</v>
      </c>
      <c r="B6051" s="13" t="s">
        <v>26</v>
      </c>
      <c r="C6051" s="13" t="s">
        <v>201</v>
      </c>
      <c r="D6051" s="13">
        <v>2003</v>
      </c>
      <c r="E6051" s="14">
        <f>data_filtered[[#This Row],[test_year]]-data_filtered[[#This Row],[model_year]]</f>
        <v>11</v>
      </c>
      <c r="F6051" s="13">
        <v>84</v>
      </c>
      <c r="G6051" s="13">
        <v>2</v>
      </c>
      <c r="H6051" s="13">
        <v>86</v>
      </c>
      <c r="I6051" s="13">
        <v>2.32558139534884E-2</v>
      </c>
    </row>
    <row r="6052" spans="1:9" x14ac:dyDescent="0.35">
      <c r="A6052" s="14">
        <v>2015</v>
      </c>
      <c r="B6052" s="14" t="s">
        <v>37</v>
      </c>
      <c r="C6052" s="14" t="s">
        <v>157</v>
      </c>
      <c r="D6052" s="14">
        <v>2008</v>
      </c>
      <c r="E6052" s="14">
        <f>data_filtered[[#This Row],[test_year]]-data_filtered[[#This Row],[model_year]]</f>
        <v>7</v>
      </c>
      <c r="F6052" s="14">
        <v>84</v>
      </c>
      <c r="G6052" s="14">
        <v>2</v>
      </c>
      <c r="H6052" s="14">
        <v>86</v>
      </c>
      <c r="I6052" s="14">
        <v>2.32558139534884E-2</v>
      </c>
    </row>
    <row r="6053" spans="1:9" x14ac:dyDescent="0.35">
      <c r="A6053" s="13">
        <v>2015</v>
      </c>
      <c r="B6053" s="13" t="s">
        <v>67</v>
      </c>
      <c r="C6053" s="13" t="s">
        <v>123</v>
      </c>
      <c r="D6053" s="13">
        <v>2012</v>
      </c>
      <c r="E6053" s="14">
        <f>data_filtered[[#This Row],[test_year]]-data_filtered[[#This Row],[model_year]]</f>
        <v>3</v>
      </c>
      <c r="F6053" s="13">
        <v>84</v>
      </c>
      <c r="G6053" s="13">
        <v>2</v>
      </c>
      <c r="H6053" s="13">
        <v>86</v>
      </c>
      <c r="I6053" s="13">
        <v>2.32558139534884E-2</v>
      </c>
    </row>
    <row r="6054" spans="1:9" x14ac:dyDescent="0.35">
      <c r="A6054" s="13">
        <v>2017</v>
      </c>
      <c r="B6054" s="13" t="s">
        <v>30</v>
      </c>
      <c r="C6054" s="13" t="s">
        <v>32</v>
      </c>
      <c r="D6054" s="13">
        <v>2011</v>
      </c>
      <c r="E6054" s="14">
        <f>data_filtered[[#This Row],[test_year]]-data_filtered[[#This Row],[model_year]]</f>
        <v>6</v>
      </c>
      <c r="F6054" s="13">
        <v>84</v>
      </c>
      <c r="G6054" s="13">
        <v>2</v>
      </c>
      <c r="H6054" s="13">
        <v>86</v>
      </c>
      <c r="I6054" s="13">
        <v>2.32558139534884E-2</v>
      </c>
    </row>
    <row r="6055" spans="1:9" x14ac:dyDescent="0.35">
      <c r="A6055" s="14">
        <v>2017</v>
      </c>
      <c r="B6055" s="14" t="s">
        <v>37</v>
      </c>
      <c r="C6055" s="14" t="s">
        <v>59</v>
      </c>
      <c r="D6055" s="14">
        <v>2013</v>
      </c>
      <c r="E6055" s="14">
        <f>data_filtered[[#This Row],[test_year]]-data_filtered[[#This Row],[model_year]]</f>
        <v>4</v>
      </c>
      <c r="F6055" s="14">
        <v>84</v>
      </c>
      <c r="G6055" s="14">
        <v>2</v>
      </c>
      <c r="H6055" s="14">
        <v>86</v>
      </c>
      <c r="I6055" s="14">
        <v>2.32558139534884E-2</v>
      </c>
    </row>
    <row r="6056" spans="1:9" x14ac:dyDescent="0.35">
      <c r="A6056" s="13">
        <v>2014</v>
      </c>
      <c r="B6056" s="13" t="s">
        <v>30</v>
      </c>
      <c r="C6056" s="13" t="s">
        <v>32</v>
      </c>
      <c r="D6056" s="13">
        <v>2006</v>
      </c>
      <c r="E6056" s="14">
        <f>data_filtered[[#This Row],[test_year]]-data_filtered[[#This Row],[model_year]]</f>
        <v>8</v>
      </c>
      <c r="F6056" s="13">
        <v>169</v>
      </c>
      <c r="G6056" s="13">
        <v>4</v>
      </c>
      <c r="H6056" s="13">
        <v>173</v>
      </c>
      <c r="I6056" s="13">
        <v>2.3121387283237E-2</v>
      </c>
    </row>
    <row r="6057" spans="1:9" x14ac:dyDescent="0.35">
      <c r="A6057" s="13">
        <v>2016</v>
      </c>
      <c r="B6057" s="13" t="s">
        <v>26</v>
      </c>
      <c r="C6057" s="13" t="s">
        <v>111</v>
      </c>
      <c r="D6057" s="13">
        <v>2007</v>
      </c>
      <c r="E6057" s="14">
        <f>data_filtered[[#This Row],[test_year]]-data_filtered[[#This Row],[model_year]]</f>
        <v>9</v>
      </c>
      <c r="F6057" s="13">
        <v>127</v>
      </c>
      <c r="G6057" s="13">
        <v>3</v>
      </c>
      <c r="H6057" s="13">
        <v>130</v>
      </c>
      <c r="I6057" s="13">
        <v>2.3076923076923099E-2</v>
      </c>
    </row>
    <row r="6058" spans="1:9" x14ac:dyDescent="0.35">
      <c r="A6058" s="13">
        <v>2015</v>
      </c>
      <c r="B6058" s="13" t="s">
        <v>30</v>
      </c>
      <c r="C6058" s="13" t="s">
        <v>51</v>
      </c>
      <c r="D6058" s="13">
        <v>2007</v>
      </c>
      <c r="E6058" s="14">
        <f>data_filtered[[#This Row],[test_year]]-data_filtered[[#This Row],[model_year]]</f>
        <v>8</v>
      </c>
      <c r="F6058" s="13">
        <v>85</v>
      </c>
      <c r="G6058" s="13">
        <v>2</v>
      </c>
      <c r="H6058" s="13">
        <v>87</v>
      </c>
      <c r="I6058" s="13">
        <v>2.2988505747126398E-2</v>
      </c>
    </row>
    <row r="6059" spans="1:9" x14ac:dyDescent="0.35">
      <c r="A6059" s="14">
        <v>2015</v>
      </c>
      <c r="B6059" s="14" t="s">
        <v>128</v>
      </c>
      <c r="C6059" s="14" t="s">
        <v>173</v>
      </c>
      <c r="D6059" s="14">
        <v>2013</v>
      </c>
      <c r="E6059" s="14">
        <f>data_filtered[[#This Row],[test_year]]-data_filtered[[#This Row],[model_year]]</f>
        <v>2</v>
      </c>
      <c r="F6059" s="14">
        <v>85</v>
      </c>
      <c r="G6059" s="14">
        <v>2</v>
      </c>
      <c r="H6059" s="14">
        <v>87</v>
      </c>
      <c r="I6059" s="14">
        <v>2.2988505747126398E-2</v>
      </c>
    </row>
    <row r="6060" spans="1:9" x14ac:dyDescent="0.35">
      <c r="A6060" s="13">
        <v>2013</v>
      </c>
      <c r="B6060" s="13" t="s">
        <v>52</v>
      </c>
      <c r="C6060" s="13" t="s">
        <v>62</v>
      </c>
      <c r="D6060" s="13">
        <v>2012</v>
      </c>
      <c r="E6060" s="14">
        <f>data_filtered[[#This Row],[test_year]]-data_filtered[[#This Row],[model_year]]</f>
        <v>1</v>
      </c>
      <c r="F6060" s="13">
        <v>128</v>
      </c>
      <c r="G6060" s="13">
        <v>3</v>
      </c>
      <c r="H6060" s="13">
        <v>131</v>
      </c>
      <c r="I6060" s="13">
        <v>2.2900763358778602E-2</v>
      </c>
    </row>
    <row r="6061" spans="1:9" x14ac:dyDescent="0.35">
      <c r="A6061" s="13">
        <v>2015</v>
      </c>
      <c r="B6061" s="13" t="s">
        <v>33</v>
      </c>
      <c r="C6061" s="13" t="s">
        <v>34</v>
      </c>
      <c r="D6061" s="13">
        <v>2008</v>
      </c>
      <c r="E6061" s="14">
        <f>data_filtered[[#This Row],[test_year]]-data_filtered[[#This Row],[model_year]]</f>
        <v>7</v>
      </c>
      <c r="F6061" s="13">
        <v>299</v>
      </c>
      <c r="G6061" s="13">
        <v>7</v>
      </c>
      <c r="H6061" s="13">
        <v>306</v>
      </c>
      <c r="I6061" s="13">
        <v>2.2875816993463999E-2</v>
      </c>
    </row>
    <row r="6062" spans="1:9" x14ac:dyDescent="0.35">
      <c r="A6062" s="13">
        <v>2013</v>
      </c>
      <c r="B6062" s="13" t="s">
        <v>30</v>
      </c>
      <c r="C6062" s="13" t="s">
        <v>31</v>
      </c>
      <c r="D6062" s="13">
        <v>2007</v>
      </c>
      <c r="E6062" s="14">
        <f>data_filtered[[#This Row],[test_year]]-data_filtered[[#This Row],[model_year]]</f>
        <v>6</v>
      </c>
      <c r="F6062" s="13">
        <v>342</v>
      </c>
      <c r="G6062" s="13">
        <v>8</v>
      </c>
      <c r="H6062" s="13">
        <v>350</v>
      </c>
      <c r="I6062" s="13">
        <v>2.2857142857142899E-2</v>
      </c>
    </row>
    <row r="6063" spans="1:9" x14ac:dyDescent="0.35">
      <c r="A6063" s="14">
        <v>2013</v>
      </c>
      <c r="B6063" s="14" t="s">
        <v>42</v>
      </c>
      <c r="C6063" s="14" t="s">
        <v>112</v>
      </c>
      <c r="D6063" s="14">
        <v>2005</v>
      </c>
      <c r="E6063" s="14">
        <f>data_filtered[[#This Row],[test_year]]-data_filtered[[#This Row],[model_year]]</f>
        <v>8</v>
      </c>
      <c r="F6063" s="14">
        <v>171</v>
      </c>
      <c r="G6063" s="14">
        <v>4</v>
      </c>
      <c r="H6063" s="14">
        <v>175</v>
      </c>
      <c r="I6063" s="14">
        <v>2.2857142857142899E-2</v>
      </c>
    </row>
    <row r="6064" spans="1:9" x14ac:dyDescent="0.35">
      <c r="A6064" s="14">
        <v>2015</v>
      </c>
      <c r="B6064" s="14" t="s">
        <v>30</v>
      </c>
      <c r="C6064" s="14" t="s">
        <v>44</v>
      </c>
      <c r="D6064" s="14">
        <v>2008</v>
      </c>
      <c r="E6064" s="14">
        <f>data_filtered[[#This Row],[test_year]]-data_filtered[[#This Row],[model_year]]</f>
        <v>7</v>
      </c>
      <c r="F6064" s="14">
        <v>171</v>
      </c>
      <c r="G6064" s="14">
        <v>4</v>
      </c>
      <c r="H6064" s="14">
        <v>175</v>
      </c>
      <c r="I6064" s="14">
        <v>2.2857142857142899E-2</v>
      </c>
    </row>
    <row r="6065" spans="1:9" x14ac:dyDescent="0.35">
      <c r="A6065" s="14">
        <v>2017</v>
      </c>
      <c r="B6065" s="14" t="s">
        <v>30</v>
      </c>
      <c r="C6065" s="14" t="s">
        <v>32</v>
      </c>
      <c r="D6065" s="14">
        <v>2009</v>
      </c>
      <c r="E6065" s="14">
        <f>data_filtered[[#This Row],[test_year]]-data_filtered[[#This Row],[model_year]]</f>
        <v>8</v>
      </c>
      <c r="F6065" s="14">
        <v>171</v>
      </c>
      <c r="G6065" s="14">
        <v>4</v>
      </c>
      <c r="H6065" s="14">
        <v>175</v>
      </c>
      <c r="I6065" s="14">
        <v>2.2857142857142899E-2</v>
      </c>
    </row>
    <row r="6066" spans="1:9" x14ac:dyDescent="0.35">
      <c r="A6066" s="13">
        <v>2013</v>
      </c>
      <c r="B6066" s="13" t="s">
        <v>136</v>
      </c>
      <c r="C6066" s="13" t="s">
        <v>137</v>
      </c>
      <c r="D6066" s="13">
        <v>2003</v>
      </c>
      <c r="E6066" s="14">
        <f>data_filtered[[#This Row],[test_year]]-data_filtered[[#This Row],[model_year]]</f>
        <v>10</v>
      </c>
      <c r="F6066" s="13">
        <v>129</v>
      </c>
      <c r="G6066" s="13">
        <v>3</v>
      </c>
      <c r="H6066" s="13">
        <v>132</v>
      </c>
      <c r="I6066" s="13">
        <v>2.27272727272727E-2</v>
      </c>
    </row>
    <row r="6067" spans="1:9" x14ac:dyDescent="0.35">
      <c r="A6067" s="13">
        <v>2014</v>
      </c>
      <c r="B6067" s="13" t="s">
        <v>33</v>
      </c>
      <c r="C6067" s="13" t="s">
        <v>86</v>
      </c>
      <c r="D6067" s="13">
        <v>2008</v>
      </c>
      <c r="E6067" s="14">
        <f>data_filtered[[#This Row],[test_year]]-data_filtered[[#This Row],[model_year]]</f>
        <v>6</v>
      </c>
      <c r="F6067" s="13">
        <v>129</v>
      </c>
      <c r="G6067" s="13">
        <v>3</v>
      </c>
      <c r="H6067" s="13">
        <v>132</v>
      </c>
      <c r="I6067" s="13">
        <v>2.27272727272727E-2</v>
      </c>
    </row>
    <row r="6068" spans="1:9" x14ac:dyDescent="0.35">
      <c r="A6068" s="14">
        <v>2015</v>
      </c>
      <c r="B6068" s="14" t="s">
        <v>52</v>
      </c>
      <c r="C6068" s="14" t="s">
        <v>62</v>
      </c>
      <c r="D6068" s="14">
        <v>2012</v>
      </c>
      <c r="E6068" s="14">
        <f>data_filtered[[#This Row],[test_year]]-data_filtered[[#This Row],[model_year]]</f>
        <v>3</v>
      </c>
      <c r="F6068" s="14">
        <v>129</v>
      </c>
      <c r="G6068" s="14">
        <v>3</v>
      </c>
      <c r="H6068" s="14">
        <v>132</v>
      </c>
      <c r="I6068" s="14">
        <v>2.27272727272727E-2</v>
      </c>
    </row>
    <row r="6069" spans="1:9" x14ac:dyDescent="0.35">
      <c r="A6069" s="14">
        <v>2017</v>
      </c>
      <c r="B6069" s="14" t="s">
        <v>92</v>
      </c>
      <c r="C6069" s="14" t="s">
        <v>93</v>
      </c>
      <c r="D6069" s="14">
        <v>2013</v>
      </c>
      <c r="E6069" s="14">
        <f>data_filtered[[#This Row],[test_year]]-data_filtered[[#This Row],[model_year]]</f>
        <v>4</v>
      </c>
      <c r="F6069" s="14">
        <v>129</v>
      </c>
      <c r="G6069" s="14">
        <v>3</v>
      </c>
      <c r="H6069" s="14">
        <v>132</v>
      </c>
      <c r="I6069" s="14">
        <v>2.27272727272727E-2</v>
      </c>
    </row>
    <row r="6070" spans="1:9" x14ac:dyDescent="0.35">
      <c r="A6070" s="13">
        <v>2013</v>
      </c>
      <c r="B6070" s="13" t="s">
        <v>52</v>
      </c>
      <c r="C6070" s="13" t="s">
        <v>62</v>
      </c>
      <c r="D6070" s="13">
        <v>2009</v>
      </c>
      <c r="E6070" s="14">
        <f>data_filtered[[#This Row],[test_year]]-data_filtered[[#This Row],[model_year]]</f>
        <v>4</v>
      </c>
      <c r="F6070" s="13">
        <v>86</v>
      </c>
      <c r="G6070" s="13">
        <v>2</v>
      </c>
      <c r="H6070" s="13">
        <v>88</v>
      </c>
      <c r="I6070" s="13">
        <v>2.27272727272727E-2</v>
      </c>
    </row>
    <row r="6071" spans="1:9" x14ac:dyDescent="0.35">
      <c r="A6071" s="14">
        <v>2014</v>
      </c>
      <c r="B6071" s="14" t="s">
        <v>30</v>
      </c>
      <c r="C6071" s="14" t="s">
        <v>47</v>
      </c>
      <c r="D6071" s="14">
        <v>2013</v>
      </c>
      <c r="E6071" s="14">
        <f>data_filtered[[#This Row],[test_year]]-data_filtered[[#This Row],[model_year]]</f>
        <v>1</v>
      </c>
      <c r="F6071" s="14">
        <v>86</v>
      </c>
      <c r="G6071" s="14">
        <v>2</v>
      </c>
      <c r="H6071" s="14">
        <v>88</v>
      </c>
      <c r="I6071" s="14">
        <v>2.27272727272727E-2</v>
      </c>
    </row>
    <row r="6072" spans="1:9" x14ac:dyDescent="0.35">
      <c r="A6072" s="13">
        <v>2014</v>
      </c>
      <c r="B6072" s="13" t="s">
        <v>98</v>
      </c>
      <c r="C6072" s="13" t="s">
        <v>41</v>
      </c>
      <c r="D6072" s="13">
        <v>2008</v>
      </c>
      <c r="E6072" s="14">
        <f>data_filtered[[#This Row],[test_year]]-data_filtered[[#This Row],[model_year]]</f>
        <v>6</v>
      </c>
      <c r="F6072" s="13">
        <v>86</v>
      </c>
      <c r="G6072" s="13">
        <v>2</v>
      </c>
      <c r="H6072" s="13">
        <v>88</v>
      </c>
      <c r="I6072" s="13">
        <v>2.27272727272727E-2</v>
      </c>
    </row>
    <row r="6073" spans="1:9" x14ac:dyDescent="0.35">
      <c r="A6073" s="13">
        <v>2014</v>
      </c>
      <c r="B6073" s="13" t="s">
        <v>37</v>
      </c>
      <c r="C6073" s="13" t="s">
        <v>38</v>
      </c>
      <c r="D6073" s="13">
        <v>2011</v>
      </c>
      <c r="E6073" s="14">
        <f>data_filtered[[#This Row],[test_year]]-data_filtered[[#This Row],[model_year]]</f>
        <v>3</v>
      </c>
      <c r="F6073" s="13">
        <v>86</v>
      </c>
      <c r="G6073" s="13">
        <v>2</v>
      </c>
      <c r="H6073" s="13">
        <v>88</v>
      </c>
      <c r="I6073" s="13">
        <v>2.27272727272727E-2</v>
      </c>
    </row>
    <row r="6074" spans="1:9" x14ac:dyDescent="0.35">
      <c r="A6074" s="14">
        <v>2014</v>
      </c>
      <c r="B6074" s="14" t="s">
        <v>104</v>
      </c>
      <c r="C6074" s="14" t="s">
        <v>105</v>
      </c>
      <c r="D6074" s="14">
        <v>2010</v>
      </c>
      <c r="E6074" s="14">
        <f>data_filtered[[#This Row],[test_year]]-data_filtered[[#This Row],[model_year]]</f>
        <v>4</v>
      </c>
      <c r="F6074" s="14">
        <v>86</v>
      </c>
      <c r="G6074" s="14">
        <v>2</v>
      </c>
      <c r="H6074" s="14">
        <v>88</v>
      </c>
      <c r="I6074" s="14">
        <v>2.27272727272727E-2</v>
      </c>
    </row>
    <row r="6075" spans="1:9" x14ac:dyDescent="0.35">
      <c r="A6075" s="13">
        <v>2014</v>
      </c>
      <c r="B6075" s="13" t="s">
        <v>26</v>
      </c>
      <c r="C6075" s="13" t="s">
        <v>201</v>
      </c>
      <c r="D6075" s="13">
        <v>2007</v>
      </c>
      <c r="E6075" s="14">
        <f>data_filtered[[#This Row],[test_year]]-data_filtered[[#This Row],[model_year]]</f>
        <v>7</v>
      </c>
      <c r="F6075" s="13">
        <v>86</v>
      </c>
      <c r="G6075" s="13">
        <v>2</v>
      </c>
      <c r="H6075" s="13">
        <v>88</v>
      </c>
      <c r="I6075" s="13">
        <v>2.27272727272727E-2</v>
      </c>
    </row>
    <row r="6076" spans="1:9" x14ac:dyDescent="0.35">
      <c r="A6076" s="14">
        <v>2014</v>
      </c>
      <c r="B6076" s="14" t="s">
        <v>26</v>
      </c>
      <c r="C6076" s="14" t="s">
        <v>54</v>
      </c>
      <c r="D6076" s="14">
        <v>2009</v>
      </c>
      <c r="E6076" s="14">
        <f>data_filtered[[#This Row],[test_year]]-data_filtered[[#This Row],[model_year]]</f>
        <v>5</v>
      </c>
      <c r="F6076" s="14">
        <v>86</v>
      </c>
      <c r="G6076" s="14">
        <v>2</v>
      </c>
      <c r="H6076" s="14">
        <v>88</v>
      </c>
      <c r="I6076" s="14">
        <v>2.27272727272727E-2</v>
      </c>
    </row>
    <row r="6077" spans="1:9" x14ac:dyDescent="0.35">
      <c r="A6077" s="14">
        <v>2015</v>
      </c>
      <c r="B6077" s="14" t="s">
        <v>30</v>
      </c>
      <c r="C6077" s="14" t="s">
        <v>85</v>
      </c>
      <c r="D6077" s="14">
        <v>2006</v>
      </c>
      <c r="E6077" s="14">
        <f>data_filtered[[#This Row],[test_year]]-data_filtered[[#This Row],[model_year]]</f>
        <v>9</v>
      </c>
      <c r="F6077" s="14">
        <v>86</v>
      </c>
      <c r="G6077" s="14">
        <v>2</v>
      </c>
      <c r="H6077" s="14">
        <v>88</v>
      </c>
      <c r="I6077" s="14">
        <v>2.27272727272727E-2</v>
      </c>
    </row>
    <row r="6078" spans="1:9" x14ac:dyDescent="0.35">
      <c r="A6078" s="14">
        <v>2016</v>
      </c>
      <c r="B6078" s="14" t="s">
        <v>24</v>
      </c>
      <c r="C6078" s="14" t="s">
        <v>120</v>
      </c>
      <c r="D6078" s="14">
        <v>2011</v>
      </c>
      <c r="E6078" s="14">
        <f>data_filtered[[#This Row],[test_year]]-data_filtered[[#This Row],[model_year]]</f>
        <v>5</v>
      </c>
      <c r="F6078" s="14">
        <v>86</v>
      </c>
      <c r="G6078" s="14">
        <v>2</v>
      </c>
      <c r="H6078" s="14">
        <v>88</v>
      </c>
      <c r="I6078" s="14">
        <v>2.27272727272727E-2</v>
      </c>
    </row>
    <row r="6079" spans="1:9" x14ac:dyDescent="0.35">
      <c r="A6079" s="14">
        <v>2017</v>
      </c>
      <c r="B6079" s="14" t="s">
        <v>52</v>
      </c>
      <c r="C6079" s="14" t="s">
        <v>192</v>
      </c>
      <c r="D6079" s="14">
        <v>2012</v>
      </c>
      <c r="E6079" s="14">
        <f>data_filtered[[#This Row],[test_year]]-data_filtered[[#This Row],[model_year]]</f>
        <v>5</v>
      </c>
      <c r="F6079" s="14">
        <v>86</v>
      </c>
      <c r="G6079" s="14">
        <v>2</v>
      </c>
      <c r="H6079" s="14">
        <v>88</v>
      </c>
      <c r="I6079" s="14">
        <v>2.27272727272727E-2</v>
      </c>
    </row>
    <row r="6080" spans="1:9" x14ac:dyDescent="0.35">
      <c r="A6080" s="14">
        <v>2016</v>
      </c>
      <c r="B6080" s="14" t="s">
        <v>42</v>
      </c>
      <c r="C6080" s="14" t="s">
        <v>43</v>
      </c>
      <c r="D6080" s="14">
        <v>2012</v>
      </c>
      <c r="E6080" s="14">
        <f>data_filtered[[#This Row],[test_year]]-data_filtered[[#This Row],[model_year]]</f>
        <v>4</v>
      </c>
      <c r="F6080" s="14">
        <v>302</v>
      </c>
      <c r="G6080" s="14">
        <v>7</v>
      </c>
      <c r="H6080" s="14">
        <v>309</v>
      </c>
      <c r="I6080" s="14">
        <v>2.2653721682847901E-2</v>
      </c>
    </row>
    <row r="6081" spans="1:9" x14ac:dyDescent="0.35">
      <c r="A6081" s="14">
        <v>2017</v>
      </c>
      <c r="B6081" s="14" t="s">
        <v>24</v>
      </c>
      <c r="C6081" s="14" t="s">
        <v>65</v>
      </c>
      <c r="D6081" s="14">
        <v>2012</v>
      </c>
      <c r="E6081" s="14">
        <f>data_filtered[[#This Row],[test_year]]-data_filtered[[#This Row],[model_year]]</f>
        <v>5</v>
      </c>
      <c r="F6081" s="14">
        <v>130</v>
      </c>
      <c r="G6081" s="14">
        <v>3</v>
      </c>
      <c r="H6081" s="14">
        <v>133</v>
      </c>
      <c r="I6081" s="14">
        <v>2.2556390977443601E-2</v>
      </c>
    </row>
    <row r="6082" spans="1:9" x14ac:dyDescent="0.35">
      <c r="A6082" s="13">
        <v>2014</v>
      </c>
      <c r="B6082" s="13" t="s">
        <v>30</v>
      </c>
      <c r="C6082" s="13" t="s">
        <v>32</v>
      </c>
      <c r="D6082" s="13">
        <v>2010</v>
      </c>
      <c r="E6082" s="14">
        <f>data_filtered[[#This Row],[test_year]]-data_filtered[[#This Row],[model_year]]</f>
        <v>4</v>
      </c>
      <c r="F6082" s="13">
        <v>217</v>
      </c>
      <c r="G6082" s="13">
        <v>5</v>
      </c>
      <c r="H6082" s="13">
        <v>222</v>
      </c>
      <c r="I6082" s="13">
        <v>2.2522522522522501E-2</v>
      </c>
    </row>
    <row r="6083" spans="1:9" x14ac:dyDescent="0.35">
      <c r="A6083" s="14">
        <v>2013</v>
      </c>
      <c r="B6083" s="14" t="s">
        <v>24</v>
      </c>
      <c r="C6083" s="14" t="s">
        <v>101</v>
      </c>
      <c r="D6083" s="14">
        <v>2012</v>
      </c>
      <c r="E6083" s="14">
        <f>data_filtered[[#This Row],[test_year]]-data_filtered[[#This Row],[model_year]]</f>
        <v>1</v>
      </c>
      <c r="F6083" s="14">
        <v>87</v>
      </c>
      <c r="G6083" s="14">
        <v>2</v>
      </c>
      <c r="H6083" s="14">
        <v>89</v>
      </c>
      <c r="I6083" s="14">
        <v>2.2471910112359599E-2</v>
      </c>
    </row>
    <row r="6084" spans="1:9" x14ac:dyDescent="0.35">
      <c r="A6084" s="13">
        <v>2017</v>
      </c>
      <c r="B6084" s="13" t="s">
        <v>24</v>
      </c>
      <c r="C6084" s="13" t="s">
        <v>41</v>
      </c>
      <c r="D6084" s="13">
        <v>2012</v>
      </c>
      <c r="E6084" s="14">
        <f>data_filtered[[#This Row],[test_year]]-data_filtered[[#This Row],[model_year]]</f>
        <v>5</v>
      </c>
      <c r="F6084" s="13">
        <v>87</v>
      </c>
      <c r="G6084" s="13">
        <v>2</v>
      </c>
      <c r="H6084" s="13">
        <v>89</v>
      </c>
      <c r="I6084" s="13">
        <v>2.2471910112359599E-2</v>
      </c>
    </row>
    <row r="6085" spans="1:9" x14ac:dyDescent="0.35">
      <c r="A6085" s="14">
        <v>2017</v>
      </c>
      <c r="B6085" s="14" t="s">
        <v>58</v>
      </c>
      <c r="C6085" s="14" t="s">
        <v>76</v>
      </c>
      <c r="D6085" s="14">
        <v>2016</v>
      </c>
      <c r="E6085" s="14">
        <f>data_filtered[[#This Row],[test_year]]-data_filtered[[#This Row],[model_year]]</f>
        <v>1</v>
      </c>
      <c r="F6085" s="14">
        <v>87</v>
      </c>
      <c r="G6085" s="14">
        <v>2</v>
      </c>
      <c r="H6085" s="14">
        <v>89</v>
      </c>
      <c r="I6085" s="14">
        <v>2.2471910112359599E-2</v>
      </c>
    </row>
    <row r="6086" spans="1:9" x14ac:dyDescent="0.35">
      <c r="A6086" s="13">
        <v>2017</v>
      </c>
      <c r="B6086" s="13" t="s">
        <v>104</v>
      </c>
      <c r="C6086" s="13" t="s">
        <v>105</v>
      </c>
      <c r="D6086" s="13">
        <v>2008</v>
      </c>
      <c r="E6086" s="14">
        <f>data_filtered[[#This Row],[test_year]]-data_filtered[[#This Row],[model_year]]</f>
        <v>9</v>
      </c>
      <c r="F6086" s="13">
        <v>87</v>
      </c>
      <c r="G6086" s="13">
        <v>2</v>
      </c>
      <c r="H6086" s="13">
        <v>89</v>
      </c>
      <c r="I6086" s="13">
        <v>2.2471910112359599E-2</v>
      </c>
    </row>
    <row r="6087" spans="1:9" x14ac:dyDescent="0.35">
      <c r="A6087" s="14">
        <v>2014</v>
      </c>
      <c r="B6087" s="14" t="s">
        <v>153</v>
      </c>
      <c r="C6087" s="14" t="s">
        <v>154</v>
      </c>
      <c r="D6087" s="14">
        <v>2006</v>
      </c>
      <c r="E6087" s="14">
        <f>data_filtered[[#This Row],[test_year]]-data_filtered[[#This Row],[model_year]]</f>
        <v>8</v>
      </c>
      <c r="F6087" s="14">
        <v>131</v>
      </c>
      <c r="G6087" s="14">
        <v>3</v>
      </c>
      <c r="H6087" s="14">
        <v>134</v>
      </c>
      <c r="I6087" s="14">
        <v>2.2388059701492501E-2</v>
      </c>
    </row>
    <row r="6088" spans="1:9" x14ac:dyDescent="0.35">
      <c r="A6088" s="14">
        <v>2014</v>
      </c>
      <c r="B6088" s="14" t="s">
        <v>26</v>
      </c>
      <c r="C6088" s="14" t="s">
        <v>133</v>
      </c>
      <c r="D6088" s="14">
        <v>2006</v>
      </c>
      <c r="E6088" s="14">
        <f>data_filtered[[#This Row],[test_year]]-data_filtered[[#This Row],[model_year]]</f>
        <v>8</v>
      </c>
      <c r="F6088" s="14">
        <v>131</v>
      </c>
      <c r="G6088" s="14">
        <v>3</v>
      </c>
      <c r="H6088" s="14">
        <v>134</v>
      </c>
      <c r="I6088" s="14">
        <v>2.2388059701492501E-2</v>
      </c>
    </row>
    <row r="6089" spans="1:9" x14ac:dyDescent="0.35">
      <c r="A6089" s="13">
        <v>2016</v>
      </c>
      <c r="B6089" s="13" t="s">
        <v>30</v>
      </c>
      <c r="C6089" s="13" t="s">
        <v>44</v>
      </c>
      <c r="D6089" s="13">
        <v>2016</v>
      </c>
      <c r="E6089" s="14">
        <f>data_filtered[[#This Row],[test_year]]-data_filtered[[#This Row],[model_year]]</f>
        <v>0</v>
      </c>
      <c r="F6089" s="13">
        <v>131</v>
      </c>
      <c r="G6089" s="13">
        <v>3</v>
      </c>
      <c r="H6089" s="13">
        <v>134</v>
      </c>
      <c r="I6089" s="13">
        <v>2.2388059701492501E-2</v>
      </c>
    </row>
    <row r="6090" spans="1:9" x14ac:dyDescent="0.35">
      <c r="A6090" s="13">
        <v>2016</v>
      </c>
      <c r="B6090" s="13" t="s">
        <v>24</v>
      </c>
      <c r="C6090" s="13" t="s">
        <v>46</v>
      </c>
      <c r="D6090" s="13">
        <v>2015</v>
      </c>
      <c r="E6090" s="14">
        <f>data_filtered[[#This Row],[test_year]]-data_filtered[[#This Row],[model_year]]</f>
        <v>1</v>
      </c>
      <c r="F6090" s="13">
        <v>132</v>
      </c>
      <c r="G6090" s="13">
        <v>3</v>
      </c>
      <c r="H6090" s="13">
        <v>135</v>
      </c>
      <c r="I6090" s="13">
        <v>2.2222222222222199E-2</v>
      </c>
    </row>
    <row r="6091" spans="1:9" x14ac:dyDescent="0.35">
      <c r="A6091" s="14">
        <v>2014</v>
      </c>
      <c r="B6091" s="14" t="s">
        <v>30</v>
      </c>
      <c r="C6091" s="14" t="s">
        <v>32</v>
      </c>
      <c r="D6091" s="14">
        <v>2011</v>
      </c>
      <c r="E6091" s="14">
        <f>data_filtered[[#This Row],[test_year]]-data_filtered[[#This Row],[model_year]]</f>
        <v>3</v>
      </c>
      <c r="F6091" s="14">
        <v>88</v>
      </c>
      <c r="G6091" s="14">
        <v>2</v>
      </c>
      <c r="H6091" s="14">
        <v>90</v>
      </c>
      <c r="I6091" s="14">
        <v>2.2222222222222199E-2</v>
      </c>
    </row>
    <row r="6092" spans="1:9" x14ac:dyDescent="0.35">
      <c r="A6092" s="13">
        <v>2015</v>
      </c>
      <c r="B6092" s="13" t="s">
        <v>24</v>
      </c>
      <c r="C6092" s="13" t="s">
        <v>65</v>
      </c>
      <c r="D6092" s="13">
        <v>2012</v>
      </c>
      <c r="E6092" s="14">
        <f>data_filtered[[#This Row],[test_year]]-data_filtered[[#This Row],[model_year]]</f>
        <v>3</v>
      </c>
      <c r="F6092" s="13">
        <v>88</v>
      </c>
      <c r="G6092" s="13">
        <v>2</v>
      </c>
      <c r="H6092" s="13">
        <v>90</v>
      </c>
      <c r="I6092" s="13">
        <v>2.2222222222222199E-2</v>
      </c>
    </row>
    <row r="6093" spans="1:9" x14ac:dyDescent="0.35">
      <c r="A6093" s="14">
        <v>2016</v>
      </c>
      <c r="B6093" s="14" t="s">
        <v>67</v>
      </c>
      <c r="C6093" s="14" t="s">
        <v>77</v>
      </c>
      <c r="D6093" s="14">
        <v>2015</v>
      </c>
      <c r="E6093" s="14">
        <f>data_filtered[[#This Row],[test_year]]-data_filtered[[#This Row],[model_year]]</f>
        <v>1</v>
      </c>
      <c r="F6093" s="14">
        <v>88</v>
      </c>
      <c r="G6093" s="14">
        <v>2</v>
      </c>
      <c r="H6093" s="14">
        <v>90</v>
      </c>
      <c r="I6093" s="14">
        <v>2.2222222222222199E-2</v>
      </c>
    </row>
    <row r="6094" spans="1:9" x14ac:dyDescent="0.35">
      <c r="A6094" s="13">
        <v>2017</v>
      </c>
      <c r="B6094" s="13" t="s">
        <v>52</v>
      </c>
      <c r="C6094" s="13" t="s">
        <v>61</v>
      </c>
      <c r="D6094" s="13">
        <v>2015</v>
      </c>
      <c r="E6094" s="14">
        <f>data_filtered[[#This Row],[test_year]]-data_filtered[[#This Row],[model_year]]</f>
        <v>2</v>
      </c>
      <c r="F6094" s="13">
        <v>88</v>
      </c>
      <c r="G6094" s="13">
        <v>2</v>
      </c>
      <c r="H6094" s="13">
        <v>90</v>
      </c>
      <c r="I6094" s="13">
        <v>2.2222222222222199E-2</v>
      </c>
    </row>
    <row r="6095" spans="1:9" x14ac:dyDescent="0.35">
      <c r="A6095" s="13">
        <v>2014</v>
      </c>
      <c r="B6095" s="13" t="s">
        <v>106</v>
      </c>
      <c r="C6095" s="13" t="s">
        <v>107</v>
      </c>
      <c r="D6095" s="13">
        <v>2013</v>
      </c>
      <c r="E6095" s="14">
        <f>data_filtered[[#This Row],[test_year]]-data_filtered[[#This Row],[model_year]]</f>
        <v>1</v>
      </c>
      <c r="F6095" s="13">
        <v>133</v>
      </c>
      <c r="G6095" s="13">
        <v>3</v>
      </c>
      <c r="H6095" s="13">
        <v>136</v>
      </c>
      <c r="I6095" s="13">
        <v>2.2058823529411801E-2</v>
      </c>
    </row>
    <row r="6096" spans="1:9" x14ac:dyDescent="0.35">
      <c r="A6096" s="14">
        <v>2017</v>
      </c>
      <c r="B6096" s="14" t="s">
        <v>42</v>
      </c>
      <c r="C6096" s="14" t="s">
        <v>151</v>
      </c>
      <c r="D6096" s="14">
        <v>2009</v>
      </c>
      <c r="E6096" s="14">
        <f>data_filtered[[#This Row],[test_year]]-data_filtered[[#This Row],[model_year]]</f>
        <v>8</v>
      </c>
      <c r="F6096" s="14">
        <v>133</v>
      </c>
      <c r="G6096" s="14">
        <v>3</v>
      </c>
      <c r="H6096" s="14">
        <v>136</v>
      </c>
      <c r="I6096" s="14">
        <v>2.2058823529411801E-2</v>
      </c>
    </row>
    <row r="6097" spans="1:9" x14ac:dyDescent="0.35">
      <c r="A6097" s="13">
        <v>2013</v>
      </c>
      <c r="B6097" s="13" t="s">
        <v>37</v>
      </c>
      <c r="C6097" s="13" t="s">
        <v>39</v>
      </c>
      <c r="D6097" s="13">
        <v>2009</v>
      </c>
      <c r="E6097" s="14">
        <f>data_filtered[[#This Row],[test_year]]-data_filtered[[#This Row],[model_year]]</f>
        <v>4</v>
      </c>
      <c r="F6097" s="13">
        <v>222</v>
      </c>
      <c r="G6097" s="13">
        <v>5</v>
      </c>
      <c r="H6097" s="13">
        <v>227</v>
      </c>
      <c r="I6097" s="13">
        <v>2.2026431718061699E-2</v>
      </c>
    </row>
    <row r="6098" spans="1:9" x14ac:dyDescent="0.35">
      <c r="A6098" s="14">
        <v>2014</v>
      </c>
      <c r="B6098" s="14" t="s">
        <v>26</v>
      </c>
      <c r="C6098" s="14" t="s">
        <v>27</v>
      </c>
      <c r="D6098" s="14">
        <v>2007</v>
      </c>
      <c r="E6098" s="14">
        <f>data_filtered[[#This Row],[test_year]]-data_filtered[[#This Row],[model_year]]</f>
        <v>7</v>
      </c>
      <c r="F6098" s="14">
        <v>489</v>
      </c>
      <c r="G6098" s="14">
        <v>11</v>
      </c>
      <c r="H6098" s="14">
        <v>500</v>
      </c>
      <c r="I6098" s="14">
        <v>2.1999999999999999E-2</v>
      </c>
    </row>
    <row r="6099" spans="1:9" x14ac:dyDescent="0.35">
      <c r="A6099" s="14">
        <v>2013</v>
      </c>
      <c r="B6099" s="14" t="s">
        <v>52</v>
      </c>
      <c r="C6099" s="14" t="s">
        <v>53</v>
      </c>
      <c r="D6099" s="14">
        <v>2009</v>
      </c>
      <c r="E6099" s="14">
        <f>data_filtered[[#This Row],[test_year]]-data_filtered[[#This Row],[model_year]]</f>
        <v>4</v>
      </c>
      <c r="F6099" s="14">
        <v>89</v>
      </c>
      <c r="G6099" s="14">
        <v>2</v>
      </c>
      <c r="H6099" s="14">
        <v>91</v>
      </c>
      <c r="I6099" s="14">
        <v>2.1978021978022001E-2</v>
      </c>
    </row>
    <row r="6100" spans="1:9" x14ac:dyDescent="0.35">
      <c r="A6100" s="14">
        <v>2013</v>
      </c>
      <c r="B6100" s="14" t="s">
        <v>37</v>
      </c>
      <c r="C6100" s="14" t="s">
        <v>39</v>
      </c>
      <c r="D6100" s="14">
        <v>2013</v>
      </c>
      <c r="E6100" s="14">
        <f>data_filtered[[#This Row],[test_year]]-data_filtered[[#This Row],[model_year]]</f>
        <v>0</v>
      </c>
      <c r="F6100" s="14">
        <v>89</v>
      </c>
      <c r="G6100" s="14">
        <v>2</v>
      </c>
      <c r="H6100" s="14">
        <v>91</v>
      </c>
      <c r="I6100" s="14">
        <v>2.1978021978022001E-2</v>
      </c>
    </row>
    <row r="6101" spans="1:9" x14ac:dyDescent="0.35">
      <c r="A6101" s="14">
        <v>2014</v>
      </c>
      <c r="B6101" s="14" t="s">
        <v>58</v>
      </c>
      <c r="C6101" s="14" t="s">
        <v>63</v>
      </c>
      <c r="D6101" s="14">
        <v>2008</v>
      </c>
      <c r="E6101" s="14">
        <f>data_filtered[[#This Row],[test_year]]-data_filtered[[#This Row],[model_year]]</f>
        <v>6</v>
      </c>
      <c r="F6101" s="14">
        <v>89</v>
      </c>
      <c r="G6101" s="14">
        <v>2</v>
      </c>
      <c r="H6101" s="14">
        <v>91</v>
      </c>
      <c r="I6101" s="14">
        <v>2.1978021978022001E-2</v>
      </c>
    </row>
    <row r="6102" spans="1:9" x14ac:dyDescent="0.35">
      <c r="A6102" s="13">
        <v>2014</v>
      </c>
      <c r="B6102" s="13" t="s">
        <v>158</v>
      </c>
      <c r="C6102" s="13" t="s">
        <v>175</v>
      </c>
      <c r="D6102" s="13">
        <v>2008</v>
      </c>
      <c r="E6102" s="14">
        <f>data_filtered[[#This Row],[test_year]]-data_filtered[[#This Row],[model_year]]</f>
        <v>6</v>
      </c>
      <c r="F6102" s="13">
        <v>89</v>
      </c>
      <c r="G6102" s="13">
        <v>2</v>
      </c>
      <c r="H6102" s="13">
        <v>91</v>
      </c>
      <c r="I6102" s="13">
        <v>2.1978021978022001E-2</v>
      </c>
    </row>
    <row r="6103" spans="1:9" x14ac:dyDescent="0.35">
      <c r="A6103" s="14">
        <v>2014</v>
      </c>
      <c r="B6103" s="14" t="s">
        <v>26</v>
      </c>
      <c r="C6103" s="14" t="s">
        <v>111</v>
      </c>
      <c r="D6103" s="14">
        <v>2002</v>
      </c>
      <c r="E6103" s="14">
        <f>data_filtered[[#This Row],[test_year]]-data_filtered[[#This Row],[model_year]]</f>
        <v>12</v>
      </c>
      <c r="F6103" s="14">
        <v>89</v>
      </c>
      <c r="G6103" s="14">
        <v>2</v>
      </c>
      <c r="H6103" s="14">
        <v>91</v>
      </c>
      <c r="I6103" s="14">
        <v>2.1978021978022001E-2</v>
      </c>
    </row>
    <row r="6104" spans="1:9" x14ac:dyDescent="0.35">
      <c r="A6104" s="14">
        <v>2015</v>
      </c>
      <c r="B6104" s="14" t="s">
        <v>26</v>
      </c>
      <c r="C6104" s="14" t="s">
        <v>110</v>
      </c>
      <c r="D6104" s="14">
        <v>2015</v>
      </c>
      <c r="E6104" s="14">
        <f>data_filtered[[#This Row],[test_year]]-data_filtered[[#This Row],[model_year]]</f>
        <v>0</v>
      </c>
      <c r="F6104" s="14">
        <v>89</v>
      </c>
      <c r="G6104" s="14">
        <v>2</v>
      </c>
      <c r="H6104" s="14">
        <v>91</v>
      </c>
      <c r="I6104" s="14">
        <v>2.1978021978022001E-2</v>
      </c>
    </row>
    <row r="6105" spans="1:9" x14ac:dyDescent="0.35">
      <c r="A6105" s="14">
        <v>2017</v>
      </c>
      <c r="B6105" s="14" t="s">
        <v>42</v>
      </c>
      <c r="C6105" s="14" t="s">
        <v>96</v>
      </c>
      <c r="D6105" s="14">
        <v>2011</v>
      </c>
      <c r="E6105" s="14">
        <f>data_filtered[[#This Row],[test_year]]-data_filtered[[#This Row],[model_year]]</f>
        <v>6</v>
      </c>
      <c r="F6105" s="14">
        <v>89</v>
      </c>
      <c r="G6105" s="14">
        <v>2</v>
      </c>
      <c r="H6105" s="14">
        <v>91</v>
      </c>
      <c r="I6105" s="14">
        <v>2.1978021978022001E-2</v>
      </c>
    </row>
    <row r="6106" spans="1:9" x14ac:dyDescent="0.35">
      <c r="A6106" s="13">
        <v>2013</v>
      </c>
      <c r="B6106" s="13" t="s">
        <v>37</v>
      </c>
      <c r="C6106" s="13" t="s">
        <v>38</v>
      </c>
      <c r="D6106" s="13">
        <v>2010</v>
      </c>
      <c r="E6106" s="14">
        <f>data_filtered[[#This Row],[test_year]]-data_filtered[[#This Row],[model_year]]</f>
        <v>3</v>
      </c>
      <c r="F6106" s="13">
        <v>134</v>
      </c>
      <c r="G6106" s="13">
        <v>3</v>
      </c>
      <c r="H6106" s="13">
        <v>137</v>
      </c>
      <c r="I6106" s="13">
        <v>2.18978102189781E-2</v>
      </c>
    </row>
    <row r="6107" spans="1:9" x14ac:dyDescent="0.35">
      <c r="A6107" s="14">
        <v>2016</v>
      </c>
      <c r="B6107" s="14" t="s">
        <v>42</v>
      </c>
      <c r="C6107" s="14" t="s">
        <v>73</v>
      </c>
      <c r="D6107" s="14">
        <v>2009</v>
      </c>
      <c r="E6107" s="14">
        <f>data_filtered[[#This Row],[test_year]]-data_filtered[[#This Row],[model_year]]</f>
        <v>7</v>
      </c>
      <c r="F6107" s="14">
        <v>134</v>
      </c>
      <c r="G6107" s="14">
        <v>3</v>
      </c>
      <c r="H6107" s="14">
        <v>137</v>
      </c>
      <c r="I6107" s="14">
        <v>2.18978102189781E-2</v>
      </c>
    </row>
    <row r="6108" spans="1:9" x14ac:dyDescent="0.35">
      <c r="A6108" s="13">
        <v>2016</v>
      </c>
      <c r="B6108" s="13" t="s">
        <v>37</v>
      </c>
      <c r="C6108" s="13" t="s">
        <v>39</v>
      </c>
      <c r="D6108" s="13">
        <v>2008</v>
      </c>
      <c r="E6108" s="14">
        <f>data_filtered[[#This Row],[test_year]]-data_filtered[[#This Row],[model_year]]</f>
        <v>8</v>
      </c>
      <c r="F6108" s="13">
        <v>134</v>
      </c>
      <c r="G6108" s="13">
        <v>3</v>
      </c>
      <c r="H6108" s="13">
        <v>137</v>
      </c>
      <c r="I6108" s="13">
        <v>2.18978102189781E-2</v>
      </c>
    </row>
    <row r="6109" spans="1:9" x14ac:dyDescent="0.35">
      <c r="A6109" s="14">
        <v>2016</v>
      </c>
      <c r="B6109" s="14" t="s">
        <v>30</v>
      </c>
      <c r="C6109" s="14" t="s">
        <v>48</v>
      </c>
      <c r="D6109" s="14">
        <v>2011</v>
      </c>
      <c r="E6109" s="14">
        <f>data_filtered[[#This Row],[test_year]]-data_filtered[[#This Row],[model_year]]</f>
        <v>5</v>
      </c>
      <c r="F6109" s="14">
        <v>179</v>
      </c>
      <c r="G6109" s="14">
        <v>4</v>
      </c>
      <c r="H6109" s="14">
        <v>183</v>
      </c>
      <c r="I6109" s="14">
        <v>2.1857923497267801E-2</v>
      </c>
    </row>
    <row r="6110" spans="1:9" x14ac:dyDescent="0.35">
      <c r="A6110" s="14">
        <v>2015</v>
      </c>
      <c r="B6110" s="14" t="s">
        <v>37</v>
      </c>
      <c r="C6110" s="14" t="s">
        <v>39</v>
      </c>
      <c r="D6110" s="14">
        <v>2011</v>
      </c>
      <c r="E6110" s="14">
        <f>data_filtered[[#This Row],[test_year]]-data_filtered[[#This Row],[model_year]]</f>
        <v>4</v>
      </c>
      <c r="F6110" s="14">
        <v>315</v>
      </c>
      <c r="G6110" s="14">
        <v>7</v>
      </c>
      <c r="H6110" s="14">
        <v>322</v>
      </c>
      <c r="I6110" s="14">
        <v>2.1739130434782601E-2</v>
      </c>
    </row>
    <row r="6111" spans="1:9" x14ac:dyDescent="0.35">
      <c r="A6111" s="13">
        <v>2013</v>
      </c>
      <c r="B6111" s="13" t="s">
        <v>30</v>
      </c>
      <c r="C6111" s="13" t="s">
        <v>32</v>
      </c>
      <c r="D6111" s="13">
        <v>2010</v>
      </c>
      <c r="E6111" s="14">
        <f>data_filtered[[#This Row],[test_year]]-data_filtered[[#This Row],[model_year]]</f>
        <v>3</v>
      </c>
      <c r="F6111" s="13">
        <v>180</v>
      </c>
      <c r="G6111" s="13">
        <v>4</v>
      </c>
      <c r="H6111" s="13">
        <v>184</v>
      </c>
      <c r="I6111" s="13">
        <v>2.1739130434782601E-2</v>
      </c>
    </row>
    <row r="6112" spans="1:9" x14ac:dyDescent="0.35">
      <c r="A6112" s="13">
        <v>2016</v>
      </c>
      <c r="B6112" s="13" t="s">
        <v>42</v>
      </c>
      <c r="C6112" s="13" t="s">
        <v>73</v>
      </c>
      <c r="D6112" s="13">
        <v>2004</v>
      </c>
      <c r="E6112" s="14">
        <f>data_filtered[[#This Row],[test_year]]-data_filtered[[#This Row],[model_year]]</f>
        <v>12</v>
      </c>
      <c r="F6112" s="13">
        <v>180</v>
      </c>
      <c r="G6112" s="13">
        <v>4</v>
      </c>
      <c r="H6112" s="13">
        <v>184</v>
      </c>
      <c r="I6112" s="13">
        <v>2.1739130434782601E-2</v>
      </c>
    </row>
    <row r="6113" spans="1:9" x14ac:dyDescent="0.35">
      <c r="A6113" s="14">
        <v>2013</v>
      </c>
      <c r="B6113" s="14" t="s">
        <v>37</v>
      </c>
      <c r="C6113" s="14" t="s">
        <v>38</v>
      </c>
      <c r="D6113" s="14">
        <v>2007</v>
      </c>
      <c r="E6113" s="14">
        <f>data_filtered[[#This Row],[test_year]]-data_filtered[[#This Row],[model_year]]</f>
        <v>6</v>
      </c>
      <c r="F6113" s="14">
        <v>135</v>
      </c>
      <c r="G6113" s="14">
        <v>3</v>
      </c>
      <c r="H6113" s="14">
        <v>138</v>
      </c>
      <c r="I6113" s="14">
        <v>2.1739130434782601E-2</v>
      </c>
    </row>
    <row r="6114" spans="1:9" x14ac:dyDescent="0.35">
      <c r="A6114" s="13">
        <v>2014</v>
      </c>
      <c r="B6114" s="13" t="s">
        <v>113</v>
      </c>
      <c r="C6114" s="13" t="s">
        <v>114</v>
      </c>
      <c r="D6114" s="13">
        <v>2007</v>
      </c>
      <c r="E6114" s="14">
        <f>data_filtered[[#This Row],[test_year]]-data_filtered[[#This Row],[model_year]]</f>
        <v>7</v>
      </c>
      <c r="F6114" s="13">
        <v>135</v>
      </c>
      <c r="G6114" s="13">
        <v>3</v>
      </c>
      <c r="H6114" s="13">
        <v>138</v>
      </c>
      <c r="I6114" s="13">
        <v>2.1739130434782601E-2</v>
      </c>
    </row>
    <row r="6115" spans="1:9" x14ac:dyDescent="0.35">
      <c r="A6115" s="14">
        <v>2015</v>
      </c>
      <c r="B6115" s="14" t="s">
        <v>30</v>
      </c>
      <c r="C6115" s="14" t="s">
        <v>126</v>
      </c>
      <c r="D6115" s="14">
        <v>2011</v>
      </c>
      <c r="E6115" s="14">
        <f>data_filtered[[#This Row],[test_year]]-data_filtered[[#This Row],[model_year]]</f>
        <v>4</v>
      </c>
      <c r="F6115" s="14">
        <v>135</v>
      </c>
      <c r="G6115" s="14">
        <v>3</v>
      </c>
      <c r="H6115" s="14">
        <v>138</v>
      </c>
      <c r="I6115" s="14">
        <v>2.1739130434782601E-2</v>
      </c>
    </row>
    <row r="6116" spans="1:9" x14ac:dyDescent="0.35">
      <c r="A6116" s="13">
        <v>2016</v>
      </c>
      <c r="B6116" s="13" t="s">
        <v>26</v>
      </c>
      <c r="C6116" s="13" t="s">
        <v>111</v>
      </c>
      <c r="D6116" s="13">
        <v>2010</v>
      </c>
      <c r="E6116" s="14">
        <f>data_filtered[[#This Row],[test_year]]-data_filtered[[#This Row],[model_year]]</f>
        <v>6</v>
      </c>
      <c r="F6116" s="13">
        <v>135</v>
      </c>
      <c r="G6116" s="13">
        <v>3</v>
      </c>
      <c r="H6116" s="13">
        <v>138</v>
      </c>
      <c r="I6116" s="13">
        <v>2.1739130434782601E-2</v>
      </c>
    </row>
    <row r="6117" spans="1:9" x14ac:dyDescent="0.35">
      <c r="A6117" s="13">
        <v>2013</v>
      </c>
      <c r="B6117" s="13" t="s">
        <v>58</v>
      </c>
      <c r="C6117" s="13" t="s">
        <v>76</v>
      </c>
      <c r="D6117" s="13">
        <v>2007</v>
      </c>
      <c r="E6117" s="14">
        <f>data_filtered[[#This Row],[test_year]]-data_filtered[[#This Row],[model_year]]</f>
        <v>6</v>
      </c>
      <c r="F6117" s="13">
        <v>90</v>
      </c>
      <c r="G6117" s="13">
        <v>2</v>
      </c>
      <c r="H6117" s="13">
        <v>92</v>
      </c>
      <c r="I6117" s="13">
        <v>2.1739130434782601E-2</v>
      </c>
    </row>
    <row r="6118" spans="1:9" x14ac:dyDescent="0.35">
      <c r="A6118" s="13">
        <v>2015</v>
      </c>
      <c r="B6118" s="13" t="s">
        <v>92</v>
      </c>
      <c r="C6118" s="13" t="s">
        <v>149</v>
      </c>
      <c r="D6118" s="13">
        <v>2013</v>
      </c>
      <c r="E6118" s="14">
        <f>data_filtered[[#This Row],[test_year]]-data_filtered[[#This Row],[model_year]]</f>
        <v>2</v>
      </c>
      <c r="F6118" s="13">
        <v>90</v>
      </c>
      <c r="G6118" s="13">
        <v>2</v>
      </c>
      <c r="H6118" s="13">
        <v>92</v>
      </c>
      <c r="I6118" s="13">
        <v>2.1739130434782601E-2</v>
      </c>
    </row>
    <row r="6119" spans="1:9" x14ac:dyDescent="0.35">
      <c r="A6119" s="14">
        <v>2016</v>
      </c>
      <c r="B6119" s="14" t="s">
        <v>42</v>
      </c>
      <c r="C6119" s="14" t="s">
        <v>96</v>
      </c>
      <c r="D6119" s="14">
        <v>2012</v>
      </c>
      <c r="E6119" s="14">
        <f>data_filtered[[#This Row],[test_year]]-data_filtered[[#This Row],[model_year]]</f>
        <v>4</v>
      </c>
      <c r="F6119" s="14">
        <v>90</v>
      </c>
      <c r="G6119" s="14">
        <v>2</v>
      </c>
      <c r="H6119" s="14">
        <v>92</v>
      </c>
      <c r="I6119" s="14">
        <v>2.1739130434782601E-2</v>
      </c>
    </row>
    <row r="6120" spans="1:9" x14ac:dyDescent="0.35">
      <c r="A6120" s="13">
        <v>2017</v>
      </c>
      <c r="B6120" s="13" t="s">
        <v>42</v>
      </c>
      <c r="C6120" s="13" t="s">
        <v>66</v>
      </c>
      <c r="D6120" s="13">
        <v>2008</v>
      </c>
      <c r="E6120" s="14">
        <f>data_filtered[[#This Row],[test_year]]-data_filtered[[#This Row],[model_year]]</f>
        <v>9</v>
      </c>
      <c r="F6120" s="13">
        <v>90</v>
      </c>
      <c r="G6120" s="13">
        <v>2</v>
      </c>
      <c r="H6120" s="13">
        <v>92</v>
      </c>
      <c r="I6120" s="13">
        <v>2.1739130434782601E-2</v>
      </c>
    </row>
    <row r="6121" spans="1:9" x14ac:dyDescent="0.35">
      <c r="A6121" s="14">
        <v>2013</v>
      </c>
      <c r="B6121" s="14" t="s">
        <v>24</v>
      </c>
      <c r="C6121" s="14" t="s">
        <v>101</v>
      </c>
      <c r="D6121" s="14">
        <v>2011</v>
      </c>
      <c r="E6121" s="14">
        <f>data_filtered[[#This Row],[test_year]]-data_filtered[[#This Row],[model_year]]</f>
        <v>2</v>
      </c>
      <c r="F6121" s="14">
        <v>136</v>
      </c>
      <c r="G6121" s="14">
        <v>3</v>
      </c>
      <c r="H6121" s="14">
        <v>139</v>
      </c>
      <c r="I6121" s="14">
        <v>2.15827338129496E-2</v>
      </c>
    </row>
    <row r="6122" spans="1:9" x14ac:dyDescent="0.35">
      <c r="A6122" s="13">
        <v>2013</v>
      </c>
      <c r="B6122" s="13" t="s">
        <v>67</v>
      </c>
      <c r="C6122" s="13" t="s">
        <v>123</v>
      </c>
      <c r="D6122" s="13">
        <v>2008</v>
      </c>
      <c r="E6122" s="14">
        <f>data_filtered[[#This Row],[test_year]]-data_filtered[[#This Row],[model_year]]</f>
        <v>5</v>
      </c>
      <c r="F6122" s="13">
        <v>91</v>
      </c>
      <c r="G6122" s="13">
        <v>2</v>
      </c>
      <c r="H6122" s="13">
        <v>93</v>
      </c>
      <c r="I6122" s="13">
        <v>2.1505376344085999E-2</v>
      </c>
    </row>
    <row r="6123" spans="1:9" x14ac:dyDescent="0.35">
      <c r="A6123" s="14">
        <v>2014</v>
      </c>
      <c r="B6123" s="14" t="s">
        <v>52</v>
      </c>
      <c r="C6123" s="14" t="s">
        <v>91</v>
      </c>
      <c r="D6123" s="14">
        <v>2013</v>
      </c>
      <c r="E6123" s="14">
        <f>data_filtered[[#This Row],[test_year]]-data_filtered[[#This Row],[model_year]]</f>
        <v>1</v>
      </c>
      <c r="F6123" s="14">
        <v>137</v>
      </c>
      <c r="G6123" s="14">
        <v>3</v>
      </c>
      <c r="H6123" s="14">
        <v>140</v>
      </c>
      <c r="I6123" s="14">
        <v>2.1428571428571401E-2</v>
      </c>
    </row>
    <row r="6124" spans="1:9" x14ac:dyDescent="0.35">
      <c r="A6124" s="13">
        <v>2014</v>
      </c>
      <c r="B6124" s="13" t="s">
        <v>26</v>
      </c>
      <c r="C6124" s="13" t="s">
        <v>27</v>
      </c>
      <c r="D6124" s="13">
        <v>2013</v>
      </c>
      <c r="E6124" s="14">
        <f>data_filtered[[#This Row],[test_year]]-data_filtered[[#This Row],[model_year]]</f>
        <v>1</v>
      </c>
      <c r="F6124" s="13">
        <v>137</v>
      </c>
      <c r="G6124" s="13">
        <v>3</v>
      </c>
      <c r="H6124" s="13">
        <v>140</v>
      </c>
      <c r="I6124" s="13">
        <v>2.1428571428571401E-2</v>
      </c>
    </row>
    <row r="6125" spans="1:9" x14ac:dyDescent="0.35">
      <c r="A6125" s="14">
        <v>2015</v>
      </c>
      <c r="B6125" s="14" t="s">
        <v>26</v>
      </c>
      <c r="C6125" s="14" t="s">
        <v>78</v>
      </c>
      <c r="D6125" s="14">
        <v>2006</v>
      </c>
      <c r="E6125" s="14">
        <f>data_filtered[[#This Row],[test_year]]-data_filtered[[#This Row],[model_year]]</f>
        <v>9</v>
      </c>
      <c r="F6125" s="14">
        <v>184</v>
      </c>
      <c r="G6125" s="14">
        <v>4</v>
      </c>
      <c r="H6125" s="14">
        <v>188</v>
      </c>
      <c r="I6125" s="14">
        <v>2.1276595744680799E-2</v>
      </c>
    </row>
    <row r="6126" spans="1:9" x14ac:dyDescent="0.35">
      <c r="A6126" s="13">
        <v>2014</v>
      </c>
      <c r="B6126" s="13" t="s">
        <v>30</v>
      </c>
      <c r="C6126" s="13" t="s">
        <v>36</v>
      </c>
      <c r="D6126" s="13">
        <v>2012</v>
      </c>
      <c r="E6126" s="14">
        <f>data_filtered[[#This Row],[test_year]]-data_filtered[[#This Row],[model_year]]</f>
        <v>2</v>
      </c>
      <c r="F6126" s="13">
        <v>138</v>
      </c>
      <c r="G6126" s="13">
        <v>3</v>
      </c>
      <c r="H6126" s="13">
        <v>141</v>
      </c>
      <c r="I6126" s="13">
        <v>2.1276595744680799E-2</v>
      </c>
    </row>
    <row r="6127" spans="1:9" x14ac:dyDescent="0.35">
      <c r="A6127" s="13">
        <v>2014</v>
      </c>
      <c r="B6127" s="13" t="s">
        <v>24</v>
      </c>
      <c r="C6127" s="13" t="s">
        <v>101</v>
      </c>
      <c r="D6127" s="13">
        <v>2012</v>
      </c>
      <c r="E6127" s="14">
        <f>data_filtered[[#This Row],[test_year]]-data_filtered[[#This Row],[model_year]]</f>
        <v>2</v>
      </c>
      <c r="F6127" s="13">
        <v>92</v>
      </c>
      <c r="G6127" s="13">
        <v>2</v>
      </c>
      <c r="H6127" s="13">
        <v>94</v>
      </c>
      <c r="I6127" s="13">
        <v>2.1276595744680799E-2</v>
      </c>
    </row>
    <row r="6128" spans="1:9" x14ac:dyDescent="0.35">
      <c r="A6128" s="14">
        <v>2014</v>
      </c>
      <c r="B6128" s="14" t="s">
        <v>42</v>
      </c>
      <c r="C6128" s="14" t="s">
        <v>112</v>
      </c>
      <c r="D6128" s="14">
        <v>2007</v>
      </c>
      <c r="E6128" s="14">
        <f>data_filtered[[#This Row],[test_year]]-data_filtered[[#This Row],[model_year]]</f>
        <v>7</v>
      </c>
      <c r="F6128" s="14">
        <v>92</v>
      </c>
      <c r="G6128" s="14">
        <v>2</v>
      </c>
      <c r="H6128" s="14">
        <v>94</v>
      </c>
      <c r="I6128" s="14">
        <v>2.1276595744680799E-2</v>
      </c>
    </row>
    <row r="6129" spans="1:9" x14ac:dyDescent="0.35">
      <c r="A6129" s="13">
        <v>2016</v>
      </c>
      <c r="B6129" s="13" t="s">
        <v>26</v>
      </c>
      <c r="C6129" s="13" t="s">
        <v>110</v>
      </c>
      <c r="D6129" s="13">
        <v>2014</v>
      </c>
      <c r="E6129" s="14">
        <f>data_filtered[[#This Row],[test_year]]-data_filtered[[#This Row],[model_year]]</f>
        <v>2</v>
      </c>
      <c r="F6129" s="13">
        <v>92</v>
      </c>
      <c r="G6129" s="13">
        <v>2</v>
      </c>
      <c r="H6129" s="13">
        <v>94</v>
      </c>
      <c r="I6129" s="13">
        <v>2.1276595744680799E-2</v>
      </c>
    </row>
    <row r="6130" spans="1:9" x14ac:dyDescent="0.35">
      <c r="A6130" s="13">
        <v>2013</v>
      </c>
      <c r="B6130" s="13" t="s">
        <v>30</v>
      </c>
      <c r="C6130" s="13" t="s">
        <v>32</v>
      </c>
      <c r="D6130" s="13">
        <v>2007</v>
      </c>
      <c r="E6130" s="14">
        <f>data_filtered[[#This Row],[test_year]]-data_filtered[[#This Row],[model_year]]</f>
        <v>6</v>
      </c>
      <c r="F6130" s="13">
        <v>278</v>
      </c>
      <c r="G6130" s="13">
        <v>6</v>
      </c>
      <c r="H6130" s="13">
        <v>284</v>
      </c>
      <c r="I6130" s="13">
        <v>2.1126760563380299E-2</v>
      </c>
    </row>
    <row r="6131" spans="1:9" x14ac:dyDescent="0.35">
      <c r="A6131" s="14">
        <v>2015</v>
      </c>
      <c r="B6131" s="14" t="s">
        <v>26</v>
      </c>
      <c r="C6131" s="14" t="s">
        <v>111</v>
      </c>
      <c r="D6131" s="14">
        <v>2007</v>
      </c>
      <c r="E6131" s="14">
        <f>data_filtered[[#This Row],[test_year]]-data_filtered[[#This Row],[model_year]]</f>
        <v>8</v>
      </c>
      <c r="F6131" s="14">
        <v>139</v>
      </c>
      <c r="G6131" s="14">
        <v>3</v>
      </c>
      <c r="H6131" s="14">
        <v>142</v>
      </c>
      <c r="I6131" s="14">
        <v>2.1126760563380299E-2</v>
      </c>
    </row>
    <row r="6132" spans="1:9" x14ac:dyDescent="0.35">
      <c r="A6132" s="14">
        <v>2016</v>
      </c>
      <c r="B6132" s="14" t="s">
        <v>37</v>
      </c>
      <c r="C6132" s="14" t="s">
        <v>38</v>
      </c>
      <c r="D6132" s="14">
        <v>2016</v>
      </c>
      <c r="E6132" s="14">
        <f>data_filtered[[#This Row],[test_year]]-data_filtered[[#This Row],[model_year]]</f>
        <v>0</v>
      </c>
      <c r="F6132" s="14">
        <v>139</v>
      </c>
      <c r="G6132" s="14">
        <v>3</v>
      </c>
      <c r="H6132" s="14">
        <v>142</v>
      </c>
      <c r="I6132" s="14">
        <v>2.1126760563380299E-2</v>
      </c>
    </row>
    <row r="6133" spans="1:9" x14ac:dyDescent="0.35">
      <c r="A6133" s="14">
        <v>2016</v>
      </c>
      <c r="B6133" s="14" t="s">
        <v>37</v>
      </c>
      <c r="C6133" s="14" t="s">
        <v>38</v>
      </c>
      <c r="D6133" s="14">
        <v>2013</v>
      </c>
      <c r="E6133" s="14">
        <f>data_filtered[[#This Row],[test_year]]-data_filtered[[#This Row],[model_year]]</f>
        <v>3</v>
      </c>
      <c r="F6133" s="14">
        <v>372</v>
      </c>
      <c r="G6133" s="14">
        <v>8</v>
      </c>
      <c r="H6133" s="14">
        <v>380</v>
      </c>
      <c r="I6133" s="14">
        <v>2.1052631578947399E-2</v>
      </c>
    </row>
    <row r="6134" spans="1:9" x14ac:dyDescent="0.35">
      <c r="A6134" s="14">
        <v>2013</v>
      </c>
      <c r="B6134" s="14" t="s">
        <v>52</v>
      </c>
      <c r="C6134" s="14" t="s">
        <v>83</v>
      </c>
      <c r="D6134" s="14">
        <v>2012</v>
      </c>
      <c r="E6134" s="14">
        <f>data_filtered[[#This Row],[test_year]]-data_filtered[[#This Row],[model_year]]</f>
        <v>1</v>
      </c>
      <c r="F6134" s="14">
        <v>93</v>
      </c>
      <c r="G6134" s="14">
        <v>2</v>
      </c>
      <c r="H6134" s="14">
        <v>95</v>
      </c>
      <c r="I6134" s="14">
        <v>2.1052631578947399E-2</v>
      </c>
    </row>
    <row r="6135" spans="1:9" x14ac:dyDescent="0.35">
      <c r="A6135" s="13">
        <v>2013</v>
      </c>
      <c r="B6135" s="13" t="s">
        <v>42</v>
      </c>
      <c r="C6135" s="13" t="s">
        <v>112</v>
      </c>
      <c r="D6135" s="13">
        <v>2004</v>
      </c>
      <c r="E6135" s="14">
        <f>data_filtered[[#This Row],[test_year]]-data_filtered[[#This Row],[model_year]]</f>
        <v>9</v>
      </c>
      <c r="F6135" s="13">
        <v>93</v>
      </c>
      <c r="G6135" s="13">
        <v>2</v>
      </c>
      <c r="H6135" s="13">
        <v>95</v>
      </c>
      <c r="I6135" s="13">
        <v>2.1052631578947399E-2</v>
      </c>
    </row>
    <row r="6136" spans="1:9" x14ac:dyDescent="0.35">
      <c r="A6136" s="13">
        <v>2017</v>
      </c>
      <c r="B6136" s="13" t="s">
        <v>180</v>
      </c>
      <c r="C6136" s="13" t="s">
        <v>181</v>
      </c>
      <c r="D6136" s="13">
        <v>2005</v>
      </c>
      <c r="E6136" s="14">
        <f>data_filtered[[#This Row],[test_year]]-data_filtered[[#This Row],[model_year]]</f>
        <v>12</v>
      </c>
      <c r="F6136" s="13">
        <v>93</v>
      </c>
      <c r="G6136" s="13">
        <v>2</v>
      </c>
      <c r="H6136" s="13">
        <v>95</v>
      </c>
      <c r="I6136" s="13">
        <v>2.1052631578947399E-2</v>
      </c>
    </row>
    <row r="6137" spans="1:9" x14ac:dyDescent="0.35">
      <c r="A6137" s="14">
        <v>2017</v>
      </c>
      <c r="B6137" s="14" t="s">
        <v>30</v>
      </c>
      <c r="C6137" s="14" t="s">
        <v>51</v>
      </c>
      <c r="D6137" s="14">
        <v>2011</v>
      </c>
      <c r="E6137" s="14">
        <f>data_filtered[[#This Row],[test_year]]-data_filtered[[#This Row],[model_year]]</f>
        <v>6</v>
      </c>
      <c r="F6137" s="14">
        <v>93</v>
      </c>
      <c r="G6137" s="14">
        <v>2</v>
      </c>
      <c r="H6137" s="14">
        <v>95</v>
      </c>
      <c r="I6137" s="14">
        <v>2.1052631578947399E-2</v>
      </c>
    </row>
    <row r="6138" spans="1:9" x14ac:dyDescent="0.35">
      <c r="A6138" s="13">
        <v>2017</v>
      </c>
      <c r="B6138" s="13" t="s">
        <v>136</v>
      </c>
      <c r="C6138" s="13" t="s">
        <v>213</v>
      </c>
      <c r="D6138" s="13">
        <v>2014</v>
      </c>
      <c r="E6138" s="14">
        <f>data_filtered[[#This Row],[test_year]]-data_filtered[[#This Row],[model_year]]</f>
        <v>3</v>
      </c>
      <c r="F6138" s="13">
        <v>93</v>
      </c>
      <c r="G6138" s="13">
        <v>2</v>
      </c>
      <c r="H6138" s="13">
        <v>95</v>
      </c>
      <c r="I6138" s="13">
        <v>2.1052631578947399E-2</v>
      </c>
    </row>
    <row r="6139" spans="1:9" x14ac:dyDescent="0.35">
      <c r="A6139" s="13">
        <v>2013</v>
      </c>
      <c r="B6139" s="13" t="s">
        <v>52</v>
      </c>
      <c r="C6139" s="13" t="s">
        <v>91</v>
      </c>
      <c r="D6139" s="13">
        <v>2010</v>
      </c>
      <c r="E6139" s="14">
        <f>data_filtered[[#This Row],[test_year]]-data_filtered[[#This Row],[model_year]]</f>
        <v>3</v>
      </c>
      <c r="F6139" s="13">
        <v>140</v>
      </c>
      <c r="G6139" s="13">
        <v>3</v>
      </c>
      <c r="H6139" s="13">
        <v>143</v>
      </c>
      <c r="I6139" s="13">
        <v>2.0979020979021001E-2</v>
      </c>
    </row>
    <row r="6140" spans="1:9" x14ac:dyDescent="0.35">
      <c r="A6140" s="14">
        <v>2015</v>
      </c>
      <c r="B6140" s="14" t="s">
        <v>24</v>
      </c>
      <c r="C6140" s="14" t="s">
        <v>29</v>
      </c>
      <c r="D6140" s="14">
        <v>2012</v>
      </c>
      <c r="E6140" s="14">
        <f>data_filtered[[#This Row],[test_year]]-data_filtered[[#This Row],[model_year]]</f>
        <v>3</v>
      </c>
      <c r="F6140" s="14">
        <v>188</v>
      </c>
      <c r="G6140" s="14">
        <v>4</v>
      </c>
      <c r="H6140" s="14">
        <v>192</v>
      </c>
      <c r="I6140" s="14">
        <v>2.0833333333333301E-2</v>
      </c>
    </row>
    <row r="6141" spans="1:9" x14ac:dyDescent="0.35">
      <c r="A6141" s="14">
        <v>2016</v>
      </c>
      <c r="B6141" s="14" t="s">
        <v>26</v>
      </c>
      <c r="C6141" s="14" t="s">
        <v>78</v>
      </c>
      <c r="D6141" s="14">
        <v>2003</v>
      </c>
      <c r="E6141" s="14">
        <f>data_filtered[[#This Row],[test_year]]-data_filtered[[#This Row],[model_year]]</f>
        <v>13</v>
      </c>
      <c r="F6141" s="14">
        <v>141</v>
      </c>
      <c r="G6141" s="14">
        <v>3</v>
      </c>
      <c r="H6141" s="14">
        <v>144</v>
      </c>
      <c r="I6141" s="14">
        <v>2.0833333333333301E-2</v>
      </c>
    </row>
    <row r="6142" spans="1:9" x14ac:dyDescent="0.35">
      <c r="A6142" s="14">
        <v>2013</v>
      </c>
      <c r="B6142" s="14" t="s">
        <v>37</v>
      </c>
      <c r="C6142" s="14" t="s">
        <v>59</v>
      </c>
      <c r="D6142" s="14">
        <v>2012</v>
      </c>
      <c r="E6142" s="14">
        <f>data_filtered[[#This Row],[test_year]]-data_filtered[[#This Row],[model_year]]</f>
        <v>1</v>
      </c>
      <c r="F6142" s="14">
        <v>94</v>
      </c>
      <c r="G6142" s="14">
        <v>2</v>
      </c>
      <c r="H6142" s="14">
        <v>96</v>
      </c>
      <c r="I6142" s="14">
        <v>2.0833333333333301E-2</v>
      </c>
    </row>
    <row r="6143" spans="1:9" x14ac:dyDescent="0.35">
      <c r="A6143" s="13">
        <v>2017</v>
      </c>
      <c r="B6143" s="13" t="s">
        <v>42</v>
      </c>
      <c r="C6143" s="13" t="s">
        <v>43</v>
      </c>
      <c r="D6143" s="13">
        <v>2012</v>
      </c>
      <c r="E6143" s="14">
        <f>data_filtered[[#This Row],[test_year]]-data_filtered[[#This Row],[model_year]]</f>
        <v>5</v>
      </c>
      <c r="F6143" s="13">
        <v>331</v>
      </c>
      <c r="G6143" s="13">
        <v>7</v>
      </c>
      <c r="H6143" s="13">
        <v>338</v>
      </c>
      <c r="I6143" s="13">
        <v>2.07100591715976E-2</v>
      </c>
    </row>
    <row r="6144" spans="1:9" x14ac:dyDescent="0.35">
      <c r="A6144" s="13">
        <v>2013</v>
      </c>
      <c r="B6144" s="13" t="s">
        <v>26</v>
      </c>
      <c r="C6144" s="13" t="s">
        <v>111</v>
      </c>
      <c r="D6144" s="13">
        <v>2008</v>
      </c>
      <c r="E6144" s="14">
        <f>data_filtered[[#This Row],[test_year]]-data_filtered[[#This Row],[model_year]]</f>
        <v>5</v>
      </c>
      <c r="F6144" s="13">
        <v>142</v>
      </c>
      <c r="G6144" s="13">
        <v>3</v>
      </c>
      <c r="H6144" s="13">
        <v>145</v>
      </c>
      <c r="I6144" s="13">
        <v>2.06896551724138E-2</v>
      </c>
    </row>
    <row r="6145" spans="1:9" x14ac:dyDescent="0.35">
      <c r="A6145" s="14">
        <v>2014</v>
      </c>
      <c r="B6145" s="14" t="s">
        <v>118</v>
      </c>
      <c r="C6145" s="14" t="s">
        <v>119</v>
      </c>
      <c r="D6145" s="14">
        <v>2011</v>
      </c>
      <c r="E6145" s="14">
        <f>data_filtered[[#This Row],[test_year]]-data_filtered[[#This Row],[model_year]]</f>
        <v>3</v>
      </c>
      <c r="F6145" s="14">
        <v>142</v>
      </c>
      <c r="G6145" s="14">
        <v>3</v>
      </c>
      <c r="H6145" s="14">
        <v>145</v>
      </c>
      <c r="I6145" s="14">
        <v>2.06896551724138E-2</v>
      </c>
    </row>
    <row r="6146" spans="1:9" x14ac:dyDescent="0.35">
      <c r="A6146" s="13">
        <v>2014</v>
      </c>
      <c r="B6146" s="13" t="s">
        <v>42</v>
      </c>
      <c r="C6146" s="13" t="s">
        <v>96</v>
      </c>
      <c r="D6146" s="13">
        <v>2006</v>
      </c>
      <c r="E6146" s="14">
        <f>data_filtered[[#This Row],[test_year]]-data_filtered[[#This Row],[model_year]]</f>
        <v>8</v>
      </c>
      <c r="F6146" s="13">
        <v>190</v>
      </c>
      <c r="G6146" s="13">
        <v>4</v>
      </c>
      <c r="H6146" s="13">
        <v>194</v>
      </c>
      <c r="I6146" s="13">
        <v>2.06185567010309E-2</v>
      </c>
    </row>
    <row r="6147" spans="1:9" x14ac:dyDescent="0.35">
      <c r="A6147" s="14">
        <v>2013</v>
      </c>
      <c r="B6147" s="14" t="s">
        <v>26</v>
      </c>
      <c r="C6147" s="14" t="s">
        <v>176</v>
      </c>
      <c r="D6147" s="14">
        <v>2007</v>
      </c>
      <c r="E6147" s="14">
        <f>data_filtered[[#This Row],[test_year]]-data_filtered[[#This Row],[model_year]]</f>
        <v>6</v>
      </c>
      <c r="F6147" s="14">
        <v>95</v>
      </c>
      <c r="G6147" s="14">
        <v>2</v>
      </c>
      <c r="H6147" s="14">
        <v>97</v>
      </c>
      <c r="I6147" s="14">
        <v>2.06185567010309E-2</v>
      </c>
    </row>
    <row r="6148" spans="1:9" x14ac:dyDescent="0.35">
      <c r="A6148" s="13">
        <v>2014</v>
      </c>
      <c r="B6148" s="13" t="s">
        <v>104</v>
      </c>
      <c r="C6148" s="13" t="s">
        <v>115</v>
      </c>
      <c r="D6148" s="13">
        <v>2005</v>
      </c>
      <c r="E6148" s="14">
        <f>data_filtered[[#This Row],[test_year]]-data_filtered[[#This Row],[model_year]]</f>
        <v>9</v>
      </c>
      <c r="F6148" s="13">
        <v>95</v>
      </c>
      <c r="G6148" s="13">
        <v>2</v>
      </c>
      <c r="H6148" s="13">
        <v>97</v>
      </c>
      <c r="I6148" s="13">
        <v>2.06185567010309E-2</v>
      </c>
    </row>
    <row r="6149" spans="1:9" x14ac:dyDescent="0.35">
      <c r="A6149" s="14">
        <v>2016</v>
      </c>
      <c r="B6149" s="14" t="s">
        <v>37</v>
      </c>
      <c r="C6149" s="14" t="s">
        <v>59</v>
      </c>
      <c r="D6149" s="14">
        <v>2011</v>
      </c>
      <c r="E6149" s="14">
        <f>data_filtered[[#This Row],[test_year]]-data_filtered[[#This Row],[model_year]]</f>
        <v>5</v>
      </c>
      <c r="F6149" s="14">
        <v>95</v>
      </c>
      <c r="G6149" s="14">
        <v>2</v>
      </c>
      <c r="H6149" s="14">
        <v>97</v>
      </c>
      <c r="I6149" s="14">
        <v>2.06185567010309E-2</v>
      </c>
    </row>
    <row r="6150" spans="1:9" x14ac:dyDescent="0.35">
      <c r="A6150" s="13">
        <v>2017</v>
      </c>
      <c r="B6150" s="13" t="s">
        <v>42</v>
      </c>
      <c r="C6150" s="13" t="s">
        <v>45</v>
      </c>
      <c r="D6150" s="13">
        <v>2016</v>
      </c>
      <c r="E6150" s="14">
        <f>data_filtered[[#This Row],[test_year]]-data_filtered[[#This Row],[model_year]]</f>
        <v>1</v>
      </c>
      <c r="F6150" s="13">
        <v>95</v>
      </c>
      <c r="G6150" s="13">
        <v>2</v>
      </c>
      <c r="H6150" s="13">
        <v>97</v>
      </c>
      <c r="I6150" s="13">
        <v>2.06185567010309E-2</v>
      </c>
    </row>
    <row r="6151" spans="1:9" x14ac:dyDescent="0.35">
      <c r="A6151" s="13">
        <v>2016</v>
      </c>
      <c r="B6151" s="13" t="s">
        <v>33</v>
      </c>
      <c r="C6151" s="13" t="s">
        <v>34</v>
      </c>
      <c r="D6151" s="13">
        <v>2011</v>
      </c>
      <c r="E6151" s="14">
        <f>data_filtered[[#This Row],[test_year]]-data_filtered[[#This Row],[model_year]]</f>
        <v>5</v>
      </c>
      <c r="F6151" s="13">
        <v>238</v>
      </c>
      <c r="G6151" s="13">
        <v>5</v>
      </c>
      <c r="H6151" s="13">
        <v>243</v>
      </c>
      <c r="I6151" s="13">
        <v>2.0576131687242798E-2</v>
      </c>
    </row>
    <row r="6152" spans="1:9" x14ac:dyDescent="0.35">
      <c r="A6152" s="13">
        <v>2017</v>
      </c>
      <c r="B6152" s="13" t="s">
        <v>42</v>
      </c>
      <c r="C6152" s="13" t="s">
        <v>96</v>
      </c>
      <c r="D6152" s="13">
        <v>2005</v>
      </c>
      <c r="E6152" s="14">
        <f>data_filtered[[#This Row],[test_year]]-data_filtered[[#This Row],[model_year]]</f>
        <v>12</v>
      </c>
      <c r="F6152" s="13">
        <v>143</v>
      </c>
      <c r="G6152" s="13">
        <v>3</v>
      </c>
      <c r="H6152" s="13">
        <v>146</v>
      </c>
      <c r="I6152" s="13">
        <v>2.0547945205479399E-2</v>
      </c>
    </row>
    <row r="6153" spans="1:9" x14ac:dyDescent="0.35">
      <c r="A6153" s="14">
        <v>2016</v>
      </c>
      <c r="B6153" s="14" t="s">
        <v>42</v>
      </c>
      <c r="C6153" s="14" t="s">
        <v>43</v>
      </c>
      <c r="D6153" s="14">
        <v>2009</v>
      </c>
      <c r="E6153" s="14">
        <f>data_filtered[[#This Row],[test_year]]-data_filtered[[#This Row],[model_year]]</f>
        <v>7</v>
      </c>
      <c r="F6153" s="14">
        <v>239</v>
      </c>
      <c r="G6153" s="14">
        <v>5</v>
      </c>
      <c r="H6153" s="14">
        <v>244</v>
      </c>
      <c r="I6153" s="14">
        <v>2.0491803278688499E-2</v>
      </c>
    </row>
    <row r="6154" spans="1:9" x14ac:dyDescent="0.35">
      <c r="A6154" s="14">
        <v>2015</v>
      </c>
      <c r="B6154" s="14" t="s">
        <v>33</v>
      </c>
      <c r="C6154" s="14" t="s">
        <v>34</v>
      </c>
      <c r="D6154" s="14">
        <v>2012</v>
      </c>
      <c r="E6154" s="14">
        <f>data_filtered[[#This Row],[test_year]]-data_filtered[[#This Row],[model_year]]</f>
        <v>3</v>
      </c>
      <c r="F6154" s="14">
        <v>287</v>
      </c>
      <c r="G6154" s="14">
        <v>6</v>
      </c>
      <c r="H6154" s="14">
        <v>293</v>
      </c>
      <c r="I6154" s="14">
        <v>2.0477815699658699E-2</v>
      </c>
    </row>
    <row r="6155" spans="1:9" x14ac:dyDescent="0.35">
      <c r="A6155" s="13">
        <v>2014</v>
      </c>
      <c r="B6155" s="13" t="s">
        <v>37</v>
      </c>
      <c r="C6155" s="13" t="s">
        <v>39</v>
      </c>
      <c r="D6155" s="13">
        <v>2011</v>
      </c>
      <c r="E6155" s="14">
        <f>data_filtered[[#This Row],[test_year]]-data_filtered[[#This Row],[model_year]]</f>
        <v>3</v>
      </c>
      <c r="F6155" s="13">
        <v>336</v>
      </c>
      <c r="G6155" s="13">
        <v>7</v>
      </c>
      <c r="H6155" s="13">
        <v>343</v>
      </c>
      <c r="I6155" s="13">
        <v>2.04081632653061E-2</v>
      </c>
    </row>
    <row r="6156" spans="1:9" x14ac:dyDescent="0.35">
      <c r="A6156" s="14">
        <v>2017</v>
      </c>
      <c r="B6156" s="14" t="s">
        <v>42</v>
      </c>
      <c r="C6156" s="14" t="s">
        <v>43</v>
      </c>
      <c r="D6156" s="14">
        <v>2008</v>
      </c>
      <c r="E6156" s="14">
        <f>data_filtered[[#This Row],[test_year]]-data_filtered[[#This Row],[model_year]]</f>
        <v>9</v>
      </c>
      <c r="F6156" s="14">
        <v>288</v>
      </c>
      <c r="G6156" s="14">
        <v>6</v>
      </c>
      <c r="H6156" s="14">
        <v>294</v>
      </c>
      <c r="I6156" s="14">
        <v>2.04081632653061E-2</v>
      </c>
    </row>
    <row r="6157" spans="1:9" x14ac:dyDescent="0.35">
      <c r="A6157" s="14">
        <v>2015</v>
      </c>
      <c r="B6157" s="14" t="s">
        <v>33</v>
      </c>
      <c r="C6157" s="14" t="s">
        <v>34</v>
      </c>
      <c r="D6157" s="14">
        <v>2009</v>
      </c>
      <c r="E6157" s="14">
        <f>data_filtered[[#This Row],[test_year]]-data_filtered[[#This Row],[model_year]]</f>
        <v>6</v>
      </c>
      <c r="F6157" s="14">
        <v>192</v>
      </c>
      <c r="G6157" s="14">
        <v>4</v>
      </c>
      <c r="H6157" s="14">
        <v>196</v>
      </c>
      <c r="I6157" s="14">
        <v>2.04081632653061E-2</v>
      </c>
    </row>
    <row r="6158" spans="1:9" x14ac:dyDescent="0.35">
      <c r="A6158" s="13">
        <v>2016</v>
      </c>
      <c r="B6158" s="13" t="s">
        <v>26</v>
      </c>
      <c r="C6158" s="13" t="s">
        <v>78</v>
      </c>
      <c r="D6158" s="13">
        <v>2006</v>
      </c>
      <c r="E6158" s="14">
        <f>data_filtered[[#This Row],[test_year]]-data_filtered[[#This Row],[model_year]]</f>
        <v>10</v>
      </c>
      <c r="F6158" s="13">
        <v>192</v>
      </c>
      <c r="G6158" s="13">
        <v>4</v>
      </c>
      <c r="H6158" s="13">
        <v>196</v>
      </c>
      <c r="I6158" s="13">
        <v>2.04081632653061E-2</v>
      </c>
    </row>
    <row r="6159" spans="1:9" x14ac:dyDescent="0.35">
      <c r="A6159" s="14">
        <v>2013</v>
      </c>
      <c r="B6159" s="14" t="s">
        <v>30</v>
      </c>
      <c r="C6159" s="14" t="s">
        <v>56</v>
      </c>
      <c r="D6159" s="14">
        <v>2008</v>
      </c>
      <c r="E6159" s="14">
        <f>data_filtered[[#This Row],[test_year]]-data_filtered[[#This Row],[model_year]]</f>
        <v>5</v>
      </c>
      <c r="F6159" s="14">
        <v>144</v>
      </c>
      <c r="G6159" s="14">
        <v>3</v>
      </c>
      <c r="H6159" s="14">
        <v>147</v>
      </c>
      <c r="I6159" s="14">
        <v>2.04081632653061E-2</v>
      </c>
    </row>
    <row r="6160" spans="1:9" x14ac:dyDescent="0.35">
      <c r="A6160" s="13">
        <v>2017</v>
      </c>
      <c r="B6160" s="13" t="s">
        <v>30</v>
      </c>
      <c r="C6160" s="13" t="s">
        <v>48</v>
      </c>
      <c r="D6160" s="13">
        <v>2016</v>
      </c>
      <c r="E6160" s="14">
        <f>data_filtered[[#This Row],[test_year]]-data_filtered[[#This Row],[model_year]]</f>
        <v>1</v>
      </c>
      <c r="F6160" s="13">
        <v>144</v>
      </c>
      <c r="G6160" s="13">
        <v>3</v>
      </c>
      <c r="H6160" s="13">
        <v>147</v>
      </c>
      <c r="I6160" s="13">
        <v>2.04081632653061E-2</v>
      </c>
    </row>
    <row r="6161" spans="1:9" x14ac:dyDescent="0.35">
      <c r="A6161" s="13">
        <v>2013</v>
      </c>
      <c r="B6161" s="13" t="s">
        <v>30</v>
      </c>
      <c r="C6161" s="13" t="s">
        <v>51</v>
      </c>
      <c r="D6161" s="13">
        <v>2008</v>
      </c>
      <c r="E6161" s="14">
        <f>data_filtered[[#This Row],[test_year]]-data_filtered[[#This Row],[model_year]]</f>
        <v>5</v>
      </c>
      <c r="F6161" s="13">
        <v>96</v>
      </c>
      <c r="G6161" s="13">
        <v>2</v>
      </c>
      <c r="H6161" s="13">
        <v>98</v>
      </c>
      <c r="I6161" s="13">
        <v>2.04081632653061E-2</v>
      </c>
    </row>
    <row r="6162" spans="1:9" x14ac:dyDescent="0.35">
      <c r="A6162" s="14">
        <v>2013</v>
      </c>
      <c r="B6162" s="14" t="s">
        <v>92</v>
      </c>
      <c r="C6162" s="14" t="s">
        <v>149</v>
      </c>
      <c r="D6162" s="14">
        <v>2010</v>
      </c>
      <c r="E6162" s="14">
        <f>data_filtered[[#This Row],[test_year]]-data_filtered[[#This Row],[model_year]]</f>
        <v>3</v>
      </c>
      <c r="F6162" s="14">
        <v>96</v>
      </c>
      <c r="G6162" s="14">
        <v>2</v>
      </c>
      <c r="H6162" s="14">
        <v>98</v>
      </c>
      <c r="I6162" s="14">
        <v>2.04081632653061E-2</v>
      </c>
    </row>
    <row r="6163" spans="1:9" x14ac:dyDescent="0.35">
      <c r="A6163" s="13">
        <v>2016</v>
      </c>
      <c r="B6163" s="13" t="s">
        <v>104</v>
      </c>
      <c r="C6163" s="13" t="s">
        <v>115</v>
      </c>
      <c r="D6163" s="13">
        <v>2014</v>
      </c>
      <c r="E6163" s="14">
        <f>data_filtered[[#This Row],[test_year]]-data_filtered[[#This Row],[model_year]]</f>
        <v>2</v>
      </c>
      <c r="F6163" s="13">
        <v>96</v>
      </c>
      <c r="G6163" s="13">
        <v>2</v>
      </c>
      <c r="H6163" s="13">
        <v>98</v>
      </c>
      <c r="I6163" s="13">
        <v>2.04081632653061E-2</v>
      </c>
    </row>
    <row r="6164" spans="1:9" x14ac:dyDescent="0.35">
      <c r="A6164" s="14">
        <v>2017</v>
      </c>
      <c r="B6164" s="14" t="s">
        <v>153</v>
      </c>
      <c r="C6164" s="14" t="s">
        <v>154</v>
      </c>
      <c r="D6164" s="14">
        <v>2006</v>
      </c>
      <c r="E6164" s="14">
        <f>data_filtered[[#This Row],[test_year]]-data_filtered[[#This Row],[model_year]]</f>
        <v>11</v>
      </c>
      <c r="F6164" s="14">
        <v>96</v>
      </c>
      <c r="G6164" s="14">
        <v>2</v>
      </c>
      <c r="H6164" s="14">
        <v>98</v>
      </c>
      <c r="I6164" s="14">
        <v>2.04081632653061E-2</v>
      </c>
    </row>
    <row r="6165" spans="1:9" x14ac:dyDescent="0.35">
      <c r="A6165" s="13">
        <v>2017</v>
      </c>
      <c r="B6165" s="13" t="s">
        <v>104</v>
      </c>
      <c r="C6165" s="13" t="s">
        <v>105</v>
      </c>
      <c r="D6165" s="13">
        <v>2017</v>
      </c>
      <c r="E6165" s="14">
        <f>data_filtered[[#This Row],[test_year]]-data_filtered[[#This Row],[model_year]]</f>
        <v>0</v>
      </c>
      <c r="F6165" s="13">
        <v>96</v>
      </c>
      <c r="G6165" s="13">
        <v>2</v>
      </c>
      <c r="H6165" s="13">
        <v>98</v>
      </c>
      <c r="I6165" s="13">
        <v>2.04081632653061E-2</v>
      </c>
    </row>
    <row r="6166" spans="1:9" x14ac:dyDescent="0.35">
      <c r="A6166" s="13">
        <v>2017</v>
      </c>
      <c r="B6166" s="13" t="s">
        <v>33</v>
      </c>
      <c r="C6166" s="13" t="s">
        <v>86</v>
      </c>
      <c r="D6166" s="13">
        <v>2015</v>
      </c>
      <c r="E6166" s="14">
        <f>data_filtered[[#This Row],[test_year]]-data_filtered[[#This Row],[model_year]]</f>
        <v>2</v>
      </c>
      <c r="F6166" s="13">
        <v>193</v>
      </c>
      <c r="G6166" s="13">
        <v>4</v>
      </c>
      <c r="H6166" s="13">
        <v>197</v>
      </c>
      <c r="I6166" s="13">
        <v>2.0304568527918801E-2</v>
      </c>
    </row>
    <row r="6167" spans="1:9" x14ac:dyDescent="0.35">
      <c r="A6167" s="14">
        <v>2016</v>
      </c>
      <c r="B6167" s="14" t="s">
        <v>30</v>
      </c>
      <c r="C6167" s="14" t="s">
        <v>31</v>
      </c>
      <c r="D6167" s="14">
        <v>2013</v>
      </c>
      <c r="E6167" s="14">
        <f>data_filtered[[#This Row],[test_year]]-data_filtered[[#This Row],[model_year]]</f>
        <v>3</v>
      </c>
      <c r="F6167" s="14">
        <v>145</v>
      </c>
      <c r="G6167" s="14">
        <v>3</v>
      </c>
      <c r="H6167" s="14">
        <v>148</v>
      </c>
      <c r="I6167" s="14">
        <v>2.0270270270270299E-2</v>
      </c>
    </row>
    <row r="6168" spans="1:9" x14ac:dyDescent="0.35">
      <c r="A6168" s="14">
        <v>2017</v>
      </c>
      <c r="B6168" s="14" t="s">
        <v>42</v>
      </c>
      <c r="C6168" s="14" t="s">
        <v>45</v>
      </c>
      <c r="D6168" s="14">
        <v>2005</v>
      </c>
      <c r="E6168" s="14">
        <f>data_filtered[[#This Row],[test_year]]-data_filtered[[#This Row],[model_year]]</f>
        <v>12</v>
      </c>
      <c r="F6168" s="14">
        <v>145</v>
      </c>
      <c r="G6168" s="14">
        <v>3</v>
      </c>
      <c r="H6168" s="14">
        <v>148</v>
      </c>
      <c r="I6168" s="14">
        <v>2.0270270270270299E-2</v>
      </c>
    </row>
    <row r="6169" spans="1:9" x14ac:dyDescent="0.35">
      <c r="A6169" s="13">
        <v>2017</v>
      </c>
      <c r="B6169" s="13" t="s">
        <v>67</v>
      </c>
      <c r="C6169" s="13" t="s">
        <v>68</v>
      </c>
      <c r="D6169" s="13">
        <v>2015</v>
      </c>
      <c r="E6169" s="14">
        <f>data_filtered[[#This Row],[test_year]]-data_filtered[[#This Row],[model_year]]</f>
        <v>2</v>
      </c>
      <c r="F6169" s="13">
        <v>145</v>
      </c>
      <c r="G6169" s="13">
        <v>3</v>
      </c>
      <c r="H6169" s="13">
        <v>148</v>
      </c>
      <c r="I6169" s="13">
        <v>2.0270270270270299E-2</v>
      </c>
    </row>
    <row r="6170" spans="1:9" x14ac:dyDescent="0.35">
      <c r="A6170" s="13">
        <v>2013</v>
      </c>
      <c r="B6170" s="13" t="s">
        <v>33</v>
      </c>
      <c r="C6170" s="13" t="s">
        <v>55</v>
      </c>
      <c r="D6170" s="13">
        <v>2008</v>
      </c>
      <c r="E6170" s="14">
        <f>data_filtered[[#This Row],[test_year]]-data_filtered[[#This Row],[model_year]]</f>
        <v>5</v>
      </c>
      <c r="F6170" s="13">
        <v>97</v>
      </c>
      <c r="G6170" s="13">
        <v>2</v>
      </c>
      <c r="H6170" s="13">
        <v>99</v>
      </c>
      <c r="I6170" s="13">
        <v>2.02020202020202E-2</v>
      </c>
    </row>
    <row r="6171" spans="1:9" x14ac:dyDescent="0.35">
      <c r="A6171" s="14">
        <v>2015</v>
      </c>
      <c r="B6171" s="14" t="s">
        <v>42</v>
      </c>
      <c r="C6171" s="14" t="s">
        <v>73</v>
      </c>
      <c r="D6171" s="14">
        <v>2010</v>
      </c>
      <c r="E6171" s="14">
        <f>data_filtered[[#This Row],[test_year]]-data_filtered[[#This Row],[model_year]]</f>
        <v>5</v>
      </c>
      <c r="F6171" s="14">
        <v>97</v>
      </c>
      <c r="G6171" s="14">
        <v>2</v>
      </c>
      <c r="H6171" s="14">
        <v>99</v>
      </c>
      <c r="I6171" s="14">
        <v>2.02020202020202E-2</v>
      </c>
    </row>
    <row r="6172" spans="1:9" x14ac:dyDescent="0.35">
      <c r="A6172" s="14">
        <v>2015</v>
      </c>
      <c r="B6172" s="14" t="s">
        <v>33</v>
      </c>
      <c r="C6172" s="14" t="s">
        <v>55</v>
      </c>
      <c r="D6172" s="14">
        <v>2011</v>
      </c>
      <c r="E6172" s="14">
        <f>data_filtered[[#This Row],[test_year]]-data_filtered[[#This Row],[model_year]]</f>
        <v>4</v>
      </c>
      <c r="F6172" s="14">
        <v>97</v>
      </c>
      <c r="G6172" s="14">
        <v>2</v>
      </c>
      <c r="H6172" s="14">
        <v>99</v>
      </c>
      <c r="I6172" s="14">
        <v>2.02020202020202E-2</v>
      </c>
    </row>
    <row r="6173" spans="1:9" x14ac:dyDescent="0.35">
      <c r="A6173" s="13">
        <v>2017</v>
      </c>
      <c r="B6173" s="13" t="s">
        <v>67</v>
      </c>
      <c r="C6173" s="13" t="s">
        <v>207</v>
      </c>
      <c r="D6173" s="13">
        <v>2016</v>
      </c>
      <c r="E6173" s="14">
        <f>data_filtered[[#This Row],[test_year]]-data_filtered[[#This Row],[model_year]]</f>
        <v>1</v>
      </c>
      <c r="F6173" s="13">
        <v>97</v>
      </c>
      <c r="G6173" s="13">
        <v>2</v>
      </c>
      <c r="H6173" s="13">
        <v>99</v>
      </c>
      <c r="I6173" s="13">
        <v>2.02020202020202E-2</v>
      </c>
    </row>
    <row r="6174" spans="1:9" x14ac:dyDescent="0.35">
      <c r="A6174" s="13">
        <v>2017</v>
      </c>
      <c r="B6174" s="13" t="s">
        <v>26</v>
      </c>
      <c r="C6174" s="13" t="s">
        <v>110</v>
      </c>
      <c r="D6174" s="13">
        <v>2012</v>
      </c>
      <c r="E6174" s="14">
        <f>data_filtered[[#This Row],[test_year]]-data_filtered[[#This Row],[model_year]]</f>
        <v>5</v>
      </c>
      <c r="F6174" s="13">
        <v>97</v>
      </c>
      <c r="G6174" s="13">
        <v>2</v>
      </c>
      <c r="H6174" s="13">
        <v>99</v>
      </c>
      <c r="I6174" s="13">
        <v>2.02020202020202E-2</v>
      </c>
    </row>
    <row r="6175" spans="1:9" x14ac:dyDescent="0.35">
      <c r="A6175" s="14">
        <v>2016</v>
      </c>
      <c r="B6175" s="14" t="s">
        <v>24</v>
      </c>
      <c r="C6175" s="14" t="s">
        <v>65</v>
      </c>
      <c r="D6175" s="14">
        <v>2015</v>
      </c>
      <c r="E6175" s="14">
        <f>data_filtered[[#This Row],[test_year]]-data_filtered[[#This Row],[model_year]]</f>
        <v>1</v>
      </c>
      <c r="F6175" s="14">
        <v>243</v>
      </c>
      <c r="G6175" s="14">
        <v>5</v>
      </c>
      <c r="H6175" s="14">
        <v>248</v>
      </c>
      <c r="I6175" s="14">
        <v>2.0161290322580599E-2</v>
      </c>
    </row>
    <row r="6176" spans="1:9" x14ac:dyDescent="0.35">
      <c r="A6176" s="14">
        <v>2017</v>
      </c>
      <c r="B6176" s="14" t="s">
        <v>37</v>
      </c>
      <c r="C6176" s="14" t="s">
        <v>38</v>
      </c>
      <c r="D6176" s="14">
        <v>2016</v>
      </c>
      <c r="E6176" s="14">
        <f>data_filtered[[#This Row],[test_year]]-data_filtered[[#This Row],[model_year]]</f>
        <v>1</v>
      </c>
      <c r="F6176" s="14">
        <v>243</v>
      </c>
      <c r="G6176" s="14">
        <v>5</v>
      </c>
      <c r="H6176" s="14">
        <v>248</v>
      </c>
      <c r="I6176" s="14">
        <v>2.0161290322580599E-2</v>
      </c>
    </row>
    <row r="6177" spans="1:9" x14ac:dyDescent="0.35">
      <c r="A6177" s="13">
        <v>2015</v>
      </c>
      <c r="B6177" s="13" t="s">
        <v>37</v>
      </c>
      <c r="C6177" s="13" t="s">
        <v>38</v>
      </c>
      <c r="D6177" s="13">
        <v>2013</v>
      </c>
      <c r="E6177" s="14">
        <f>data_filtered[[#This Row],[test_year]]-data_filtered[[#This Row],[model_year]]</f>
        <v>2</v>
      </c>
      <c r="F6177" s="13">
        <v>389</v>
      </c>
      <c r="G6177" s="13">
        <v>8</v>
      </c>
      <c r="H6177" s="13">
        <v>397</v>
      </c>
      <c r="I6177" s="13">
        <v>2.01511335012594E-2</v>
      </c>
    </row>
    <row r="6178" spans="1:9" x14ac:dyDescent="0.35">
      <c r="A6178" s="13">
        <v>2016</v>
      </c>
      <c r="B6178" s="13" t="s">
        <v>33</v>
      </c>
      <c r="C6178" s="13" t="s">
        <v>34</v>
      </c>
      <c r="D6178" s="13">
        <v>2012</v>
      </c>
      <c r="E6178" s="14">
        <f>data_filtered[[#This Row],[test_year]]-data_filtered[[#This Row],[model_year]]</f>
        <v>4</v>
      </c>
      <c r="F6178" s="13">
        <v>293</v>
      </c>
      <c r="G6178" s="13">
        <v>6</v>
      </c>
      <c r="H6178" s="13">
        <v>299</v>
      </c>
      <c r="I6178" s="13">
        <v>2.0066889632107E-2</v>
      </c>
    </row>
    <row r="6179" spans="1:9" x14ac:dyDescent="0.35">
      <c r="A6179" s="14">
        <v>2015</v>
      </c>
      <c r="B6179" s="14" t="s">
        <v>26</v>
      </c>
      <c r="C6179" s="14" t="s">
        <v>35</v>
      </c>
      <c r="D6179" s="14">
        <v>1997</v>
      </c>
      <c r="E6179" s="14">
        <f>data_filtered[[#This Row],[test_year]]-data_filtered[[#This Row],[model_year]]</f>
        <v>18</v>
      </c>
      <c r="F6179" s="14">
        <v>98</v>
      </c>
      <c r="G6179" s="14">
        <v>2</v>
      </c>
      <c r="H6179" s="14">
        <v>100</v>
      </c>
      <c r="I6179" s="14">
        <v>0.02</v>
      </c>
    </row>
    <row r="6180" spans="1:9" x14ac:dyDescent="0.35">
      <c r="A6180" s="14">
        <v>2016</v>
      </c>
      <c r="B6180" s="14" t="s">
        <v>33</v>
      </c>
      <c r="C6180" s="14" t="s">
        <v>55</v>
      </c>
      <c r="D6180" s="14">
        <v>2011</v>
      </c>
      <c r="E6180" s="14">
        <f>data_filtered[[#This Row],[test_year]]-data_filtered[[#This Row],[model_year]]</f>
        <v>5</v>
      </c>
      <c r="F6180" s="14">
        <v>98</v>
      </c>
      <c r="G6180" s="14">
        <v>2</v>
      </c>
      <c r="H6180" s="14">
        <v>100</v>
      </c>
      <c r="I6180" s="14">
        <v>0.02</v>
      </c>
    </row>
    <row r="6181" spans="1:9" x14ac:dyDescent="0.35">
      <c r="A6181" s="14">
        <v>2013</v>
      </c>
      <c r="B6181" s="14" t="s">
        <v>180</v>
      </c>
      <c r="C6181" s="14" t="s">
        <v>294</v>
      </c>
      <c r="D6181" s="14">
        <v>2005</v>
      </c>
      <c r="E6181" s="14">
        <f>data_filtered[[#This Row],[test_year]]-data_filtered[[#This Row],[model_year]]</f>
        <v>8</v>
      </c>
      <c r="F6181" s="14">
        <v>49</v>
      </c>
      <c r="G6181" s="14">
        <v>1</v>
      </c>
      <c r="H6181" s="14">
        <v>50</v>
      </c>
      <c r="I6181" s="14">
        <v>0.02</v>
      </c>
    </row>
    <row r="6182" spans="1:9" x14ac:dyDescent="0.35">
      <c r="A6182" s="14">
        <v>2013</v>
      </c>
      <c r="B6182" s="14" t="s">
        <v>30</v>
      </c>
      <c r="C6182" s="14" t="s">
        <v>361</v>
      </c>
      <c r="D6182" s="14">
        <v>2005</v>
      </c>
      <c r="E6182" s="14">
        <f>data_filtered[[#This Row],[test_year]]-data_filtered[[#This Row],[model_year]]</f>
        <v>8</v>
      </c>
      <c r="F6182" s="14">
        <v>49</v>
      </c>
      <c r="G6182" s="14">
        <v>1</v>
      </c>
      <c r="H6182" s="14">
        <v>50</v>
      </c>
      <c r="I6182" s="14">
        <v>0.02</v>
      </c>
    </row>
    <row r="6183" spans="1:9" x14ac:dyDescent="0.35">
      <c r="A6183" s="14">
        <v>2013</v>
      </c>
      <c r="B6183" s="14" t="s">
        <v>325</v>
      </c>
      <c r="C6183" s="14" t="s">
        <v>326</v>
      </c>
      <c r="D6183" s="14">
        <v>2010</v>
      </c>
      <c r="E6183" s="14">
        <f>data_filtered[[#This Row],[test_year]]-data_filtered[[#This Row],[model_year]]</f>
        <v>3</v>
      </c>
      <c r="F6183" s="14">
        <v>49</v>
      </c>
      <c r="G6183" s="14">
        <v>1</v>
      </c>
      <c r="H6183" s="14">
        <v>50</v>
      </c>
      <c r="I6183" s="14">
        <v>0.02</v>
      </c>
    </row>
    <row r="6184" spans="1:9" x14ac:dyDescent="0.35">
      <c r="A6184" s="14">
        <v>2013</v>
      </c>
      <c r="B6184" s="14" t="s">
        <v>26</v>
      </c>
      <c r="C6184" s="14" t="s">
        <v>201</v>
      </c>
      <c r="D6184" s="14">
        <v>2008</v>
      </c>
      <c r="E6184" s="14">
        <f>data_filtered[[#This Row],[test_year]]-data_filtered[[#This Row],[model_year]]</f>
        <v>5</v>
      </c>
      <c r="F6184" s="14">
        <v>49</v>
      </c>
      <c r="G6184" s="14">
        <v>1</v>
      </c>
      <c r="H6184" s="14">
        <v>50</v>
      </c>
      <c r="I6184" s="14">
        <v>0.02</v>
      </c>
    </row>
    <row r="6185" spans="1:9" x14ac:dyDescent="0.35">
      <c r="A6185" s="13">
        <v>2013</v>
      </c>
      <c r="B6185" s="13" t="s">
        <v>26</v>
      </c>
      <c r="C6185" s="13" t="s">
        <v>27</v>
      </c>
      <c r="D6185" s="13">
        <v>2013</v>
      </c>
      <c r="E6185" s="14">
        <f>data_filtered[[#This Row],[test_year]]-data_filtered[[#This Row],[model_year]]</f>
        <v>0</v>
      </c>
      <c r="F6185" s="13">
        <v>49</v>
      </c>
      <c r="G6185" s="13">
        <v>1</v>
      </c>
      <c r="H6185" s="13">
        <v>50</v>
      </c>
      <c r="I6185" s="13">
        <v>0.02</v>
      </c>
    </row>
    <row r="6186" spans="1:9" x14ac:dyDescent="0.35">
      <c r="A6186" s="14">
        <v>2014</v>
      </c>
      <c r="B6186" s="14" t="s">
        <v>24</v>
      </c>
      <c r="C6186" s="14" t="s">
        <v>268</v>
      </c>
      <c r="D6186" s="14">
        <v>2007</v>
      </c>
      <c r="E6186" s="14">
        <f>data_filtered[[#This Row],[test_year]]-data_filtered[[#This Row],[model_year]]</f>
        <v>7</v>
      </c>
      <c r="F6186" s="14">
        <v>49</v>
      </c>
      <c r="G6186" s="14">
        <v>1</v>
      </c>
      <c r="H6186" s="14">
        <v>50</v>
      </c>
      <c r="I6186" s="14">
        <v>0.02</v>
      </c>
    </row>
    <row r="6187" spans="1:9" x14ac:dyDescent="0.35">
      <c r="A6187" s="13">
        <v>2014</v>
      </c>
      <c r="B6187" s="13" t="s">
        <v>30</v>
      </c>
      <c r="C6187" s="13" t="s">
        <v>361</v>
      </c>
      <c r="D6187" s="13">
        <v>2005</v>
      </c>
      <c r="E6187" s="14">
        <f>data_filtered[[#This Row],[test_year]]-data_filtered[[#This Row],[model_year]]</f>
        <v>9</v>
      </c>
      <c r="F6187" s="13">
        <v>49</v>
      </c>
      <c r="G6187" s="13">
        <v>1</v>
      </c>
      <c r="H6187" s="13">
        <v>50</v>
      </c>
      <c r="I6187" s="13">
        <v>0.02</v>
      </c>
    </row>
    <row r="6188" spans="1:9" x14ac:dyDescent="0.35">
      <c r="A6188" s="13">
        <v>2014</v>
      </c>
      <c r="B6188" s="13" t="s">
        <v>33</v>
      </c>
      <c r="C6188" s="13" t="s">
        <v>214</v>
      </c>
      <c r="D6188" s="13">
        <v>2012</v>
      </c>
      <c r="E6188" s="14">
        <f>data_filtered[[#This Row],[test_year]]-data_filtered[[#This Row],[model_year]]</f>
        <v>2</v>
      </c>
      <c r="F6188" s="13">
        <v>49</v>
      </c>
      <c r="G6188" s="13">
        <v>1</v>
      </c>
      <c r="H6188" s="13">
        <v>50</v>
      </c>
      <c r="I6188" s="13">
        <v>0.02</v>
      </c>
    </row>
    <row r="6189" spans="1:9" x14ac:dyDescent="0.35">
      <c r="A6189" s="13">
        <v>2015</v>
      </c>
      <c r="B6189" s="13" t="s">
        <v>24</v>
      </c>
      <c r="C6189" s="13" t="s">
        <v>155</v>
      </c>
      <c r="D6189" s="13">
        <v>2009</v>
      </c>
      <c r="E6189" s="14">
        <f>data_filtered[[#This Row],[test_year]]-data_filtered[[#This Row],[model_year]]</f>
        <v>6</v>
      </c>
      <c r="F6189" s="13">
        <v>49</v>
      </c>
      <c r="G6189" s="13">
        <v>1</v>
      </c>
      <c r="H6189" s="13">
        <v>50</v>
      </c>
      <c r="I6189" s="13">
        <v>0.02</v>
      </c>
    </row>
    <row r="6190" spans="1:9" x14ac:dyDescent="0.35">
      <c r="A6190" s="14">
        <v>2015</v>
      </c>
      <c r="B6190" s="14" t="s">
        <v>30</v>
      </c>
      <c r="C6190" s="14" t="s">
        <v>85</v>
      </c>
      <c r="D6190" s="14">
        <v>2011</v>
      </c>
      <c r="E6190" s="14">
        <f>data_filtered[[#This Row],[test_year]]-data_filtered[[#This Row],[model_year]]</f>
        <v>4</v>
      </c>
      <c r="F6190" s="14">
        <v>49</v>
      </c>
      <c r="G6190" s="14">
        <v>1</v>
      </c>
      <c r="H6190" s="14">
        <v>50</v>
      </c>
      <c r="I6190" s="14">
        <v>0.02</v>
      </c>
    </row>
    <row r="6191" spans="1:9" x14ac:dyDescent="0.35">
      <c r="A6191" s="13">
        <v>2015</v>
      </c>
      <c r="B6191" s="13" t="s">
        <v>92</v>
      </c>
      <c r="C6191" s="13" t="s">
        <v>298</v>
      </c>
      <c r="D6191" s="13">
        <v>2006</v>
      </c>
      <c r="E6191" s="14">
        <f>data_filtered[[#This Row],[test_year]]-data_filtered[[#This Row],[model_year]]</f>
        <v>9</v>
      </c>
      <c r="F6191" s="13">
        <v>49</v>
      </c>
      <c r="G6191" s="13">
        <v>1</v>
      </c>
      <c r="H6191" s="13">
        <v>50</v>
      </c>
      <c r="I6191" s="13">
        <v>0.02</v>
      </c>
    </row>
    <row r="6192" spans="1:9" x14ac:dyDescent="0.35">
      <c r="A6192" s="14">
        <v>2015</v>
      </c>
      <c r="B6192" s="14" t="s">
        <v>252</v>
      </c>
      <c r="C6192" s="14" t="s">
        <v>253</v>
      </c>
      <c r="D6192" s="14">
        <v>2003</v>
      </c>
      <c r="E6192" s="14">
        <f>data_filtered[[#This Row],[test_year]]-data_filtered[[#This Row],[model_year]]</f>
        <v>12</v>
      </c>
      <c r="F6192" s="14">
        <v>49</v>
      </c>
      <c r="G6192" s="14">
        <v>1</v>
      </c>
      <c r="H6192" s="14">
        <v>50</v>
      </c>
      <c r="I6192" s="14">
        <v>0.02</v>
      </c>
    </row>
    <row r="6193" spans="1:9" x14ac:dyDescent="0.35">
      <c r="A6193" s="13">
        <v>2016</v>
      </c>
      <c r="B6193" s="13" t="s">
        <v>24</v>
      </c>
      <c r="C6193" s="13" t="s">
        <v>238</v>
      </c>
      <c r="D6193" s="13">
        <v>2015</v>
      </c>
      <c r="E6193" s="14">
        <f>data_filtered[[#This Row],[test_year]]-data_filtered[[#This Row],[model_year]]</f>
        <v>1</v>
      </c>
      <c r="F6193" s="13">
        <v>49</v>
      </c>
      <c r="G6193" s="13">
        <v>1</v>
      </c>
      <c r="H6193" s="13">
        <v>50</v>
      </c>
      <c r="I6193" s="13">
        <v>0.02</v>
      </c>
    </row>
    <row r="6194" spans="1:9" x14ac:dyDescent="0.35">
      <c r="A6194" s="14">
        <v>2016</v>
      </c>
      <c r="B6194" s="14" t="s">
        <v>52</v>
      </c>
      <c r="C6194" s="14" t="s">
        <v>108</v>
      </c>
      <c r="D6194" s="14">
        <v>2010</v>
      </c>
      <c r="E6194" s="14">
        <f>data_filtered[[#This Row],[test_year]]-data_filtered[[#This Row],[model_year]]</f>
        <v>6</v>
      </c>
      <c r="F6194" s="14">
        <v>49</v>
      </c>
      <c r="G6194" s="14">
        <v>1</v>
      </c>
      <c r="H6194" s="14">
        <v>50</v>
      </c>
      <c r="I6194" s="14">
        <v>0.02</v>
      </c>
    </row>
    <row r="6195" spans="1:9" x14ac:dyDescent="0.35">
      <c r="A6195" s="14">
        <v>2016</v>
      </c>
      <c r="B6195" s="14" t="s">
        <v>42</v>
      </c>
      <c r="C6195" s="14" t="s">
        <v>96</v>
      </c>
      <c r="D6195" s="14">
        <v>2014</v>
      </c>
      <c r="E6195" s="14">
        <f>data_filtered[[#This Row],[test_year]]-data_filtered[[#This Row],[model_year]]</f>
        <v>2</v>
      </c>
      <c r="F6195" s="14">
        <v>49</v>
      </c>
      <c r="G6195" s="14">
        <v>1</v>
      </c>
      <c r="H6195" s="14">
        <v>50</v>
      </c>
      <c r="I6195" s="14">
        <v>0.02</v>
      </c>
    </row>
    <row r="6196" spans="1:9" x14ac:dyDescent="0.35">
      <c r="A6196" s="14">
        <v>2016</v>
      </c>
      <c r="B6196" s="14" t="s">
        <v>67</v>
      </c>
      <c r="C6196" s="14" t="s">
        <v>207</v>
      </c>
      <c r="D6196" s="14">
        <v>2016</v>
      </c>
      <c r="E6196" s="14">
        <f>data_filtered[[#This Row],[test_year]]-data_filtered[[#This Row],[model_year]]</f>
        <v>0</v>
      </c>
      <c r="F6196" s="14">
        <v>49</v>
      </c>
      <c r="G6196" s="14">
        <v>1</v>
      </c>
      <c r="H6196" s="14">
        <v>50</v>
      </c>
      <c r="I6196" s="14">
        <v>0.02</v>
      </c>
    </row>
    <row r="6197" spans="1:9" x14ac:dyDescent="0.35">
      <c r="A6197" s="13">
        <v>2017</v>
      </c>
      <c r="B6197" s="13" t="s">
        <v>30</v>
      </c>
      <c r="C6197" s="13" t="s">
        <v>160</v>
      </c>
      <c r="D6197" s="13">
        <v>2017</v>
      </c>
      <c r="E6197" s="14">
        <f>data_filtered[[#This Row],[test_year]]-data_filtered[[#This Row],[model_year]]</f>
        <v>0</v>
      </c>
      <c r="F6197" s="13">
        <v>49</v>
      </c>
      <c r="G6197" s="13">
        <v>1</v>
      </c>
      <c r="H6197" s="13">
        <v>50</v>
      </c>
      <c r="I6197" s="13">
        <v>0.02</v>
      </c>
    </row>
    <row r="6198" spans="1:9" x14ac:dyDescent="0.35">
      <c r="A6198" s="14">
        <v>2017</v>
      </c>
      <c r="B6198" s="14" t="s">
        <v>42</v>
      </c>
      <c r="C6198" s="14" t="s">
        <v>373</v>
      </c>
      <c r="D6198" s="14">
        <v>2010</v>
      </c>
      <c r="E6198" s="14">
        <f>data_filtered[[#This Row],[test_year]]-data_filtered[[#This Row],[model_year]]</f>
        <v>7</v>
      </c>
      <c r="F6198" s="14">
        <v>49</v>
      </c>
      <c r="G6198" s="14">
        <v>1</v>
      </c>
      <c r="H6198" s="14">
        <v>50</v>
      </c>
      <c r="I6198" s="14">
        <v>0.02</v>
      </c>
    </row>
    <row r="6199" spans="1:9" x14ac:dyDescent="0.35">
      <c r="A6199" s="13">
        <v>2017</v>
      </c>
      <c r="B6199" s="13" t="s">
        <v>42</v>
      </c>
      <c r="C6199" s="13" t="s">
        <v>112</v>
      </c>
      <c r="D6199" s="13">
        <v>2013</v>
      </c>
      <c r="E6199" s="14">
        <f>data_filtered[[#This Row],[test_year]]-data_filtered[[#This Row],[model_year]]</f>
        <v>4</v>
      </c>
      <c r="F6199" s="13">
        <v>49</v>
      </c>
      <c r="G6199" s="13">
        <v>1</v>
      </c>
      <c r="H6199" s="13">
        <v>50</v>
      </c>
      <c r="I6199" s="13">
        <v>0.02</v>
      </c>
    </row>
    <row r="6200" spans="1:9" x14ac:dyDescent="0.35">
      <c r="A6200" s="14">
        <v>2017</v>
      </c>
      <c r="B6200" s="14" t="s">
        <v>241</v>
      </c>
      <c r="C6200" s="14" t="s">
        <v>242</v>
      </c>
      <c r="D6200" s="14">
        <v>2006</v>
      </c>
      <c r="E6200" s="14">
        <f>data_filtered[[#This Row],[test_year]]-data_filtered[[#This Row],[model_year]]</f>
        <v>11</v>
      </c>
      <c r="F6200" s="14">
        <v>49</v>
      </c>
      <c r="G6200" s="14">
        <v>1</v>
      </c>
      <c r="H6200" s="14">
        <v>50</v>
      </c>
      <c r="I6200" s="14">
        <v>0.02</v>
      </c>
    </row>
    <row r="6201" spans="1:9" x14ac:dyDescent="0.35">
      <c r="A6201" s="14">
        <v>2017</v>
      </c>
      <c r="B6201" s="14" t="s">
        <v>26</v>
      </c>
      <c r="C6201" s="14" t="s">
        <v>237</v>
      </c>
      <c r="D6201" s="14">
        <v>2006</v>
      </c>
      <c r="E6201" s="14">
        <f>data_filtered[[#This Row],[test_year]]-data_filtered[[#This Row],[model_year]]</f>
        <v>11</v>
      </c>
      <c r="F6201" s="14">
        <v>49</v>
      </c>
      <c r="G6201" s="14">
        <v>1</v>
      </c>
      <c r="H6201" s="14">
        <v>50</v>
      </c>
      <c r="I6201" s="14">
        <v>0.02</v>
      </c>
    </row>
    <row r="6202" spans="1:9" x14ac:dyDescent="0.35">
      <c r="A6202" s="14">
        <v>2013</v>
      </c>
      <c r="B6202" s="14" t="s">
        <v>26</v>
      </c>
      <c r="C6202" s="14" t="s">
        <v>27</v>
      </c>
      <c r="D6202" s="14">
        <v>2011</v>
      </c>
      <c r="E6202" s="14">
        <f>data_filtered[[#This Row],[test_year]]-data_filtered[[#This Row],[model_year]]</f>
        <v>2</v>
      </c>
      <c r="F6202" s="14">
        <v>197</v>
      </c>
      <c r="G6202" s="14">
        <v>4</v>
      </c>
      <c r="H6202" s="14">
        <v>201</v>
      </c>
      <c r="I6202" s="14">
        <v>1.99004975124378E-2</v>
      </c>
    </row>
    <row r="6203" spans="1:9" x14ac:dyDescent="0.35">
      <c r="A6203" s="14">
        <v>2013</v>
      </c>
      <c r="B6203" s="14" t="s">
        <v>30</v>
      </c>
      <c r="C6203" s="14" t="s">
        <v>31</v>
      </c>
      <c r="D6203" s="14">
        <v>2010</v>
      </c>
      <c r="E6203" s="14">
        <f>data_filtered[[#This Row],[test_year]]-data_filtered[[#This Row],[model_year]]</f>
        <v>3</v>
      </c>
      <c r="F6203" s="14">
        <v>148</v>
      </c>
      <c r="G6203" s="14">
        <v>3</v>
      </c>
      <c r="H6203" s="14">
        <v>151</v>
      </c>
      <c r="I6203" s="14">
        <v>1.9867549668874201E-2</v>
      </c>
    </row>
    <row r="6204" spans="1:9" x14ac:dyDescent="0.35">
      <c r="A6204" s="14">
        <v>2014</v>
      </c>
      <c r="B6204" s="14" t="s">
        <v>26</v>
      </c>
      <c r="C6204" s="14" t="s">
        <v>35</v>
      </c>
      <c r="D6204" s="14">
        <v>2009</v>
      </c>
      <c r="E6204" s="14">
        <f>data_filtered[[#This Row],[test_year]]-data_filtered[[#This Row],[model_year]]</f>
        <v>5</v>
      </c>
      <c r="F6204" s="14">
        <v>346</v>
      </c>
      <c r="G6204" s="14">
        <v>7</v>
      </c>
      <c r="H6204" s="14">
        <v>353</v>
      </c>
      <c r="I6204" s="14">
        <v>1.9830028328611901E-2</v>
      </c>
    </row>
    <row r="6205" spans="1:9" x14ac:dyDescent="0.35">
      <c r="A6205" s="14">
        <v>2014</v>
      </c>
      <c r="B6205" s="14" t="s">
        <v>106</v>
      </c>
      <c r="C6205" s="14" t="s">
        <v>107</v>
      </c>
      <c r="D6205" s="14">
        <v>2012</v>
      </c>
      <c r="E6205" s="14">
        <f>data_filtered[[#This Row],[test_year]]-data_filtered[[#This Row],[model_year]]</f>
        <v>2</v>
      </c>
      <c r="F6205" s="14">
        <v>99</v>
      </c>
      <c r="G6205" s="14">
        <v>2</v>
      </c>
      <c r="H6205" s="14">
        <v>101</v>
      </c>
      <c r="I6205" s="14">
        <v>1.9801980198019799E-2</v>
      </c>
    </row>
    <row r="6206" spans="1:9" x14ac:dyDescent="0.35">
      <c r="A6206" s="14">
        <v>2016</v>
      </c>
      <c r="B6206" s="14" t="s">
        <v>128</v>
      </c>
      <c r="C6206" s="14" t="s">
        <v>129</v>
      </c>
      <c r="D6206" s="14">
        <v>2013</v>
      </c>
      <c r="E6206" s="14">
        <f>data_filtered[[#This Row],[test_year]]-data_filtered[[#This Row],[model_year]]</f>
        <v>3</v>
      </c>
      <c r="F6206" s="14">
        <v>99</v>
      </c>
      <c r="G6206" s="14">
        <v>2</v>
      </c>
      <c r="H6206" s="14">
        <v>101</v>
      </c>
      <c r="I6206" s="14">
        <v>1.9801980198019799E-2</v>
      </c>
    </row>
    <row r="6207" spans="1:9" x14ac:dyDescent="0.35">
      <c r="A6207" s="13">
        <v>2017</v>
      </c>
      <c r="B6207" s="13" t="s">
        <v>52</v>
      </c>
      <c r="C6207" s="13" t="s">
        <v>164</v>
      </c>
      <c r="D6207" s="13">
        <v>2016</v>
      </c>
      <c r="E6207" s="14">
        <f>data_filtered[[#This Row],[test_year]]-data_filtered[[#This Row],[model_year]]</f>
        <v>1</v>
      </c>
      <c r="F6207" s="13">
        <v>99</v>
      </c>
      <c r="G6207" s="13">
        <v>2</v>
      </c>
      <c r="H6207" s="13">
        <v>101</v>
      </c>
      <c r="I6207" s="13">
        <v>1.9801980198019799E-2</v>
      </c>
    </row>
    <row r="6208" spans="1:9" x14ac:dyDescent="0.35">
      <c r="A6208" s="14">
        <v>2017</v>
      </c>
      <c r="B6208" s="14" t="s">
        <v>30</v>
      </c>
      <c r="C6208" s="14" t="s">
        <v>31</v>
      </c>
      <c r="D6208" s="14">
        <v>2013</v>
      </c>
      <c r="E6208" s="14">
        <f>data_filtered[[#This Row],[test_year]]-data_filtered[[#This Row],[model_year]]</f>
        <v>4</v>
      </c>
      <c r="F6208" s="14">
        <v>99</v>
      </c>
      <c r="G6208" s="14">
        <v>2</v>
      </c>
      <c r="H6208" s="14">
        <v>101</v>
      </c>
      <c r="I6208" s="14">
        <v>1.9801980198019799E-2</v>
      </c>
    </row>
    <row r="6209" spans="1:9" x14ac:dyDescent="0.35">
      <c r="A6209" s="13">
        <v>2015</v>
      </c>
      <c r="B6209" s="13" t="s">
        <v>26</v>
      </c>
      <c r="C6209" s="13" t="s">
        <v>78</v>
      </c>
      <c r="D6209" s="13">
        <v>2004</v>
      </c>
      <c r="E6209" s="14">
        <f>data_filtered[[#This Row],[test_year]]-data_filtered[[#This Row],[model_year]]</f>
        <v>11</v>
      </c>
      <c r="F6209" s="13">
        <v>149</v>
      </c>
      <c r="G6209" s="13">
        <v>3</v>
      </c>
      <c r="H6209" s="13">
        <v>152</v>
      </c>
      <c r="I6209" s="13">
        <v>1.9736842105263198E-2</v>
      </c>
    </row>
    <row r="6210" spans="1:9" x14ac:dyDescent="0.35">
      <c r="A6210" s="13">
        <v>2014</v>
      </c>
      <c r="B6210" s="13" t="s">
        <v>37</v>
      </c>
      <c r="C6210" s="13" t="s">
        <v>59</v>
      </c>
      <c r="D6210" s="13">
        <v>2010</v>
      </c>
      <c r="E6210" s="14">
        <f>data_filtered[[#This Row],[test_year]]-data_filtered[[#This Row],[model_year]]</f>
        <v>4</v>
      </c>
      <c r="F6210" s="13">
        <v>100</v>
      </c>
      <c r="G6210" s="13">
        <v>2</v>
      </c>
      <c r="H6210" s="13">
        <v>102</v>
      </c>
      <c r="I6210" s="13">
        <v>1.9607843137254902E-2</v>
      </c>
    </row>
    <row r="6211" spans="1:9" x14ac:dyDescent="0.35">
      <c r="A6211" s="13">
        <v>2015</v>
      </c>
      <c r="B6211" s="13" t="s">
        <v>42</v>
      </c>
      <c r="C6211" s="13" t="s">
        <v>112</v>
      </c>
      <c r="D6211" s="13">
        <v>2003</v>
      </c>
      <c r="E6211" s="14">
        <f>data_filtered[[#This Row],[test_year]]-data_filtered[[#This Row],[model_year]]</f>
        <v>12</v>
      </c>
      <c r="F6211" s="13">
        <v>100</v>
      </c>
      <c r="G6211" s="13">
        <v>2</v>
      </c>
      <c r="H6211" s="13">
        <v>102</v>
      </c>
      <c r="I6211" s="13">
        <v>1.9607843137254902E-2</v>
      </c>
    </row>
    <row r="6212" spans="1:9" x14ac:dyDescent="0.35">
      <c r="A6212" s="14">
        <v>2015</v>
      </c>
      <c r="B6212" s="14" t="s">
        <v>42</v>
      </c>
      <c r="C6212" s="14" t="s">
        <v>112</v>
      </c>
      <c r="D6212" s="14">
        <v>2004</v>
      </c>
      <c r="E6212" s="14">
        <f>data_filtered[[#This Row],[test_year]]-data_filtered[[#This Row],[model_year]]</f>
        <v>11</v>
      </c>
      <c r="F6212" s="14">
        <v>100</v>
      </c>
      <c r="G6212" s="14">
        <v>2</v>
      </c>
      <c r="H6212" s="14">
        <v>102</v>
      </c>
      <c r="I6212" s="14">
        <v>1.9607843137254902E-2</v>
      </c>
    </row>
    <row r="6213" spans="1:9" x14ac:dyDescent="0.35">
      <c r="A6213" s="13">
        <v>2015</v>
      </c>
      <c r="B6213" s="13" t="s">
        <v>33</v>
      </c>
      <c r="C6213" s="13" t="s">
        <v>55</v>
      </c>
      <c r="D6213" s="13">
        <v>2010</v>
      </c>
      <c r="E6213" s="14">
        <f>data_filtered[[#This Row],[test_year]]-data_filtered[[#This Row],[model_year]]</f>
        <v>5</v>
      </c>
      <c r="F6213" s="13">
        <v>100</v>
      </c>
      <c r="G6213" s="13">
        <v>2</v>
      </c>
      <c r="H6213" s="13">
        <v>102</v>
      </c>
      <c r="I6213" s="13">
        <v>1.9607843137254902E-2</v>
      </c>
    </row>
    <row r="6214" spans="1:9" x14ac:dyDescent="0.35">
      <c r="A6214" s="13">
        <v>2016</v>
      </c>
      <c r="B6214" s="13" t="s">
        <v>37</v>
      </c>
      <c r="C6214" s="13" t="s">
        <v>59</v>
      </c>
      <c r="D6214" s="13">
        <v>2010</v>
      </c>
      <c r="E6214" s="14">
        <f>data_filtered[[#This Row],[test_year]]-data_filtered[[#This Row],[model_year]]</f>
        <v>6</v>
      </c>
      <c r="F6214" s="13">
        <v>100</v>
      </c>
      <c r="G6214" s="13">
        <v>2</v>
      </c>
      <c r="H6214" s="13">
        <v>102</v>
      </c>
      <c r="I6214" s="13">
        <v>1.9607843137254902E-2</v>
      </c>
    </row>
    <row r="6215" spans="1:9" x14ac:dyDescent="0.35">
      <c r="A6215" s="13">
        <v>2016</v>
      </c>
      <c r="B6215" s="13" t="s">
        <v>33</v>
      </c>
      <c r="C6215" s="13" t="s">
        <v>86</v>
      </c>
      <c r="D6215" s="13">
        <v>2011</v>
      </c>
      <c r="E6215" s="14">
        <f>data_filtered[[#This Row],[test_year]]-data_filtered[[#This Row],[model_year]]</f>
        <v>5</v>
      </c>
      <c r="F6215" s="13">
        <v>100</v>
      </c>
      <c r="G6215" s="13">
        <v>2</v>
      </c>
      <c r="H6215" s="13">
        <v>102</v>
      </c>
      <c r="I6215" s="13">
        <v>1.9607843137254902E-2</v>
      </c>
    </row>
    <row r="6216" spans="1:9" x14ac:dyDescent="0.35">
      <c r="A6216" s="13">
        <v>2017</v>
      </c>
      <c r="B6216" s="13" t="s">
        <v>26</v>
      </c>
      <c r="C6216" s="13" t="s">
        <v>130</v>
      </c>
      <c r="D6216" s="13">
        <v>2007</v>
      </c>
      <c r="E6216" s="14">
        <f>data_filtered[[#This Row],[test_year]]-data_filtered[[#This Row],[model_year]]</f>
        <v>10</v>
      </c>
      <c r="F6216" s="13">
        <v>100</v>
      </c>
      <c r="G6216" s="13">
        <v>2</v>
      </c>
      <c r="H6216" s="13">
        <v>102</v>
      </c>
      <c r="I6216" s="13">
        <v>1.9607843137254902E-2</v>
      </c>
    </row>
    <row r="6217" spans="1:9" x14ac:dyDescent="0.35">
      <c r="A6217" s="14">
        <v>2014</v>
      </c>
      <c r="B6217" s="14" t="s">
        <v>102</v>
      </c>
      <c r="C6217" s="14" t="s">
        <v>272</v>
      </c>
      <c r="D6217" s="14">
        <v>2006</v>
      </c>
      <c r="E6217" s="14">
        <f>data_filtered[[#This Row],[test_year]]-data_filtered[[#This Row],[model_year]]</f>
        <v>8</v>
      </c>
      <c r="F6217" s="14">
        <v>50</v>
      </c>
      <c r="G6217" s="14">
        <v>1</v>
      </c>
      <c r="H6217" s="14">
        <v>51</v>
      </c>
      <c r="I6217" s="14">
        <v>1.9607843137254902E-2</v>
      </c>
    </row>
    <row r="6218" spans="1:9" x14ac:dyDescent="0.35">
      <c r="A6218" s="13">
        <v>2014</v>
      </c>
      <c r="B6218" s="13" t="s">
        <v>158</v>
      </c>
      <c r="C6218" s="13" t="s">
        <v>175</v>
      </c>
      <c r="D6218" s="13">
        <v>2009</v>
      </c>
      <c r="E6218" s="14">
        <f>data_filtered[[#This Row],[test_year]]-data_filtered[[#This Row],[model_year]]</f>
        <v>5</v>
      </c>
      <c r="F6218" s="13">
        <v>50</v>
      </c>
      <c r="G6218" s="13">
        <v>1</v>
      </c>
      <c r="H6218" s="13">
        <v>51</v>
      </c>
      <c r="I6218" s="13">
        <v>1.9607843137254902E-2</v>
      </c>
    </row>
    <row r="6219" spans="1:9" x14ac:dyDescent="0.35">
      <c r="A6219" s="14">
        <v>2014</v>
      </c>
      <c r="B6219" s="14" t="s">
        <v>33</v>
      </c>
      <c r="C6219" s="14" t="s">
        <v>245</v>
      </c>
      <c r="D6219" s="14">
        <v>2006</v>
      </c>
      <c r="E6219" s="14">
        <f>data_filtered[[#This Row],[test_year]]-data_filtered[[#This Row],[model_year]]</f>
        <v>8</v>
      </c>
      <c r="F6219" s="14">
        <v>50</v>
      </c>
      <c r="G6219" s="14">
        <v>1</v>
      </c>
      <c r="H6219" s="14">
        <v>51</v>
      </c>
      <c r="I6219" s="14">
        <v>1.9607843137254902E-2</v>
      </c>
    </row>
    <row r="6220" spans="1:9" x14ac:dyDescent="0.35">
      <c r="A6220" s="13">
        <v>2014</v>
      </c>
      <c r="B6220" s="13" t="s">
        <v>33</v>
      </c>
      <c r="C6220" s="13" t="s">
        <v>109</v>
      </c>
      <c r="D6220" s="13">
        <v>2012</v>
      </c>
      <c r="E6220" s="14">
        <f>data_filtered[[#This Row],[test_year]]-data_filtered[[#This Row],[model_year]]</f>
        <v>2</v>
      </c>
      <c r="F6220" s="13">
        <v>50</v>
      </c>
      <c r="G6220" s="13">
        <v>1</v>
      </c>
      <c r="H6220" s="13">
        <v>51</v>
      </c>
      <c r="I6220" s="13">
        <v>1.9607843137254902E-2</v>
      </c>
    </row>
    <row r="6221" spans="1:9" x14ac:dyDescent="0.35">
      <c r="A6221" s="13">
        <v>2014</v>
      </c>
      <c r="B6221" s="13" t="s">
        <v>153</v>
      </c>
      <c r="C6221" s="13" t="s">
        <v>224</v>
      </c>
      <c r="D6221" s="13">
        <v>2005</v>
      </c>
      <c r="E6221" s="14">
        <f>data_filtered[[#This Row],[test_year]]-data_filtered[[#This Row],[model_year]]</f>
        <v>9</v>
      </c>
      <c r="F6221" s="13">
        <v>50</v>
      </c>
      <c r="G6221" s="13">
        <v>1</v>
      </c>
      <c r="H6221" s="13">
        <v>51</v>
      </c>
      <c r="I6221" s="13">
        <v>1.9607843137254902E-2</v>
      </c>
    </row>
    <row r="6222" spans="1:9" x14ac:dyDescent="0.35">
      <c r="A6222" s="13">
        <v>2015</v>
      </c>
      <c r="B6222" s="13" t="s">
        <v>98</v>
      </c>
      <c r="C6222" s="13" t="s">
        <v>249</v>
      </c>
      <c r="D6222" s="13">
        <v>2011</v>
      </c>
      <c r="E6222" s="14">
        <f>data_filtered[[#This Row],[test_year]]-data_filtered[[#This Row],[model_year]]</f>
        <v>4</v>
      </c>
      <c r="F6222" s="13">
        <v>50</v>
      </c>
      <c r="G6222" s="13">
        <v>1</v>
      </c>
      <c r="H6222" s="13">
        <v>51</v>
      </c>
      <c r="I6222" s="13">
        <v>1.9607843137254902E-2</v>
      </c>
    </row>
    <row r="6223" spans="1:9" x14ac:dyDescent="0.35">
      <c r="A6223" s="14">
        <v>2015</v>
      </c>
      <c r="B6223" s="14" t="s">
        <v>92</v>
      </c>
      <c r="C6223" s="14" t="s">
        <v>93</v>
      </c>
      <c r="D6223" s="14">
        <v>2015</v>
      </c>
      <c r="E6223" s="14">
        <f>data_filtered[[#This Row],[test_year]]-data_filtered[[#This Row],[model_year]]</f>
        <v>0</v>
      </c>
      <c r="F6223" s="14">
        <v>50</v>
      </c>
      <c r="G6223" s="14">
        <v>1</v>
      </c>
      <c r="H6223" s="14">
        <v>51</v>
      </c>
      <c r="I6223" s="14">
        <v>1.9607843137254902E-2</v>
      </c>
    </row>
    <row r="6224" spans="1:9" x14ac:dyDescent="0.35">
      <c r="A6224" s="13">
        <v>2015</v>
      </c>
      <c r="B6224" s="13" t="s">
        <v>356</v>
      </c>
      <c r="C6224" s="13" t="s">
        <v>357</v>
      </c>
      <c r="D6224" s="13">
        <v>2006</v>
      </c>
      <c r="E6224" s="14">
        <f>data_filtered[[#This Row],[test_year]]-data_filtered[[#This Row],[model_year]]</f>
        <v>9</v>
      </c>
      <c r="F6224" s="13">
        <v>50</v>
      </c>
      <c r="G6224" s="13">
        <v>1</v>
      </c>
      <c r="H6224" s="13">
        <v>51</v>
      </c>
      <c r="I6224" s="13">
        <v>1.9607843137254902E-2</v>
      </c>
    </row>
    <row r="6225" spans="1:9" x14ac:dyDescent="0.35">
      <c r="A6225" s="14">
        <v>2015</v>
      </c>
      <c r="B6225" s="14" t="s">
        <v>33</v>
      </c>
      <c r="C6225" s="14" t="s">
        <v>340</v>
      </c>
      <c r="D6225" s="14">
        <v>2013</v>
      </c>
      <c r="E6225" s="14">
        <f>data_filtered[[#This Row],[test_year]]-data_filtered[[#This Row],[model_year]]</f>
        <v>2</v>
      </c>
      <c r="F6225" s="14">
        <v>50</v>
      </c>
      <c r="G6225" s="14">
        <v>1</v>
      </c>
      <c r="H6225" s="14">
        <v>51</v>
      </c>
      <c r="I6225" s="14">
        <v>1.9607843137254902E-2</v>
      </c>
    </row>
    <row r="6226" spans="1:9" x14ac:dyDescent="0.35">
      <c r="A6226" s="13">
        <v>2016</v>
      </c>
      <c r="B6226" s="13" t="s">
        <v>102</v>
      </c>
      <c r="C6226" s="13" t="s">
        <v>272</v>
      </c>
      <c r="D6226" s="13">
        <v>2011</v>
      </c>
      <c r="E6226" s="14">
        <f>data_filtered[[#This Row],[test_year]]-data_filtered[[#This Row],[model_year]]</f>
        <v>5</v>
      </c>
      <c r="F6226" s="13">
        <v>50</v>
      </c>
      <c r="G6226" s="13">
        <v>1</v>
      </c>
      <c r="H6226" s="13">
        <v>51</v>
      </c>
      <c r="I6226" s="13">
        <v>1.9607843137254902E-2</v>
      </c>
    </row>
    <row r="6227" spans="1:9" x14ac:dyDescent="0.35">
      <c r="A6227" s="14">
        <v>2016</v>
      </c>
      <c r="B6227" s="14" t="s">
        <v>102</v>
      </c>
      <c r="C6227" s="14" t="s">
        <v>304</v>
      </c>
      <c r="D6227" s="14">
        <v>2014</v>
      </c>
      <c r="E6227" s="14">
        <f>data_filtered[[#This Row],[test_year]]-data_filtered[[#This Row],[model_year]]</f>
        <v>2</v>
      </c>
      <c r="F6227" s="14">
        <v>50</v>
      </c>
      <c r="G6227" s="14">
        <v>1</v>
      </c>
      <c r="H6227" s="14">
        <v>51</v>
      </c>
      <c r="I6227" s="14">
        <v>1.9607843137254902E-2</v>
      </c>
    </row>
    <row r="6228" spans="1:9" x14ac:dyDescent="0.35">
      <c r="A6228" s="13">
        <v>2016</v>
      </c>
      <c r="B6228" s="13" t="s">
        <v>52</v>
      </c>
      <c r="C6228" s="13" t="s">
        <v>146</v>
      </c>
      <c r="D6228" s="13">
        <v>2011</v>
      </c>
      <c r="E6228" s="14">
        <f>data_filtered[[#This Row],[test_year]]-data_filtered[[#This Row],[model_year]]</f>
        <v>5</v>
      </c>
      <c r="F6228" s="13">
        <v>50</v>
      </c>
      <c r="G6228" s="13">
        <v>1</v>
      </c>
      <c r="H6228" s="13">
        <v>51</v>
      </c>
      <c r="I6228" s="13">
        <v>1.9607843137254902E-2</v>
      </c>
    </row>
    <row r="6229" spans="1:9" x14ac:dyDescent="0.35">
      <c r="A6229" s="14">
        <v>2016</v>
      </c>
      <c r="B6229" s="14" t="s">
        <v>33</v>
      </c>
      <c r="C6229" s="14" t="s">
        <v>235</v>
      </c>
      <c r="D6229" s="14">
        <v>2008</v>
      </c>
      <c r="E6229" s="14">
        <f>data_filtered[[#This Row],[test_year]]-data_filtered[[#This Row],[model_year]]</f>
        <v>8</v>
      </c>
      <c r="F6229" s="14">
        <v>50</v>
      </c>
      <c r="G6229" s="14">
        <v>1</v>
      </c>
      <c r="H6229" s="14">
        <v>51</v>
      </c>
      <c r="I6229" s="14">
        <v>1.9607843137254902E-2</v>
      </c>
    </row>
    <row r="6230" spans="1:9" x14ac:dyDescent="0.35">
      <c r="A6230" s="13">
        <v>2017</v>
      </c>
      <c r="B6230" s="13" t="s">
        <v>92</v>
      </c>
      <c r="C6230" s="13" t="s">
        <v>335</v>
      </c>
      <c r="D6230" s="13">
        <v>2016</v>
      </c>
      <c r="E6230" s="14">
        <f>data_filtered[[#This Row],[test_year]]-data_filtered[[#This Row],[model_year]]</f>
        <v>1</v>
      </c>
      <c r="F6230" s="13">
        <v>50</v>
      </c>
      <c r="G6230" s="13">
        <v>1</v>
      </c>
      <c r="H6230" s="13">
        <v>51</v>
      </c>
      <c r="I6230" s="13">
        <v>1.9607843137254902E-2</v>
      </c>
    </row>
    <row r="6231" spans="1:9" x14ac:dyDescent="0.35">
      <c r="A6231" s="14">
        <v>2013</v>
      </c>
      <c r="B6231" s="14" t="s">
        <v>26</v>
      </c>
      <c r="C6231" s="14" t="s">
        <v>27</v>
      </c>
      <c r="D6231" s="14">
        <v>2010</v>
      </c>
      <c r="E6231" s="14">
        <f>data_filtered[[#This Row],[test_year]]-data_filtered[[#This Row],[model_year]]</f>
        <v>3</v>
      </c>
      <c r="F6231" s="14">
        <v>201</v>
      </c>
      <c r="G6231" s="14">
        <v>4</v>
      </c>
      <c r="H6231" s="14">
        <v>205</v>
      </c>
      <c r="I6231" s="14">
        <v>1.9512195121951199E-2</v>
      </c>
    </row>
    <row r="6232" spans="1:9" x14ac:dyDescent="0.35">
      <c r="A6232" s="13">
        <v>2014</v>
      </c>
      <c r="B6232" s="13" t="s">
        <v>26</v>
      </c>
      <c r="C6232" s="13" t="s">
        <v>78</v>
      </c>
      <c r="D6232" s="13">
        <v>2008</v>
      </c>
      <c r="E6232" s="14">
        <f>data_filtered[[#This Row],[test_year]]-data_filtered[[#This Row],[model_year]]</f>
        <v>6</v>
      </c>
      <c r="F6232" s="13">
        <v>151</v>
      </c>
      <c r="G6232" s="13">
        <v>3</v>
      </c>
      <c r="H6232" s="13">
        <v>154</v>
      </c>
      <c r="I6232" s="13">
        <v>1.9480519480519501E-2</v>
      </c>
    </row>
    <row r="6233" spans="1:9" x14ac:dyDescent="0.35">
      <c r="A6233" s="14">
        <v>2015</v>
      </c>
      <c r="B6233" s="14" t="s">
        <v>98</v>
      </c>
      <c r="C6233" s="14" t="s">
        <v>99</v>
      </c>
      <c r="D6233" s="14">
        <v>2007</v>
      </c>
      <c r="E6233" s="14">
        <f>data_filtered[[#This Row],[test_year]]-data_filtered[[#This Row],[model_year]]</f>
        <v>8</v>
      </c>
      <c r="F6233" s="14">
        <v>151</v>
      </c>
      <c r="G6233" s="14">
        <v>3</v>
      </c>
      <c r="H6233" s="14">
        <v>154</v>
      </c>
      <c r="I6233" s="14">
        <v>1.9480519480519501E-2</v>
      </c>
    </row>
    <row r="6234" spans="1:9" x14ac:dyDescent="0.35">
      <c r="A6234" s="13">
        <v>2016</v>
      </c>
      <c r="B6234" s="13" t="s">
        <v>30</v>
      </c>
      <c r="C6234" s="13" t="s">
        <v>36</v>
      </c>
      <c r="D6234" s="13">
        <v>2008</v>
      </c>
      <c r="E6234" s="14">
        <f>data_filtered[[#This Row],[test_year]]-data_filtered[[#This Row],[model_year]]</f>
        <v>8</v>
      </c>
      <c r="F6234" s="13">
        <v>202</v>
      </c>
      <c r="G6234" s="13">
        <v>4</v>
      </c>
      <c r="H6234" s="13">
        <v>206</v>
      </c>
      <c r="I6234" s="13">
        <v>1.94174757281553E-2</v>
      </c>
    </row>
    <row r="6235" spans="1:9" x14ac:dyDescent="0.35">
      <c r="A6235" s="14">
        <v>2013</v>
      </c>
      <c r="B6235" s="14" t="s">
        <v>42</v>
      </c>
      <c r="C6235" s="14" t="s">
        <v>45</v>
      </c>
      <c r="D6235" s="14">
        <v>2011</v>
      </c>
      <c r="E6235" s="14">
        <f>data_filtered[[#This Row],[test_year]]-data_filtered[[#This Row],[model_year]]</f>
        <v>2</v>
      </c>
      <c r="F6235" s="14">
        <v>101</v>
      </c>
      <c r="G6235" s="14">
        <v>2</v>
      </c>
      <c r="H6235" s="14">
        <v>103</v>
      </c>
      <c r="I6235" s="14">
        <v>1.94174757281553E-2</v>
      </c>
    </row>
    <row r="6236" spans="1:9" x14ac:dyDescent="0.35">
      <c r="A6236" s="14">
        <v>2016</v>
      </c>
      <c r="B6236" s="14" t="s">
        <v>106</v>
      </c>
      <c r="C6236" s="14" t="s">
        <v>107</v>
      </c>
      <c r="D6236" s="14">
        <v>2011</v>
      </c>
      <c r="E6236" s="14">
        <f>data_filtered[[#This Row],[test_year]]-data_filtered[[#This Row],[model_year]]</f>
        <v>5</v>
      </c>
      <c r="F6236" s="14">
        <v>101</v>
      </c>
      <c r="G6236" s="14">
        <v>2</v>
      </c>
      <c r="H6236" s="14">
        <v>103</v>
      </c>
      <c r="I6236" s="14">
        <v>1.94174757281553E-2</v>
      </c>
    </row>
    <row r="6237" spans="1:9" x14ac:dyDescent="0.35">
      <c r="A6237" s="13">
        <v>2017</v>
      </c>
      <c r="B6237" s="13" t="s">
        <v>24</v>
      </c>
      <c r="C6237" s="13" t="s">
        <v>28</v>
      </c>
      <c r="D6237" s="13">
        <v>2017</v>
      </c>
      <c r="E6237" s="14">
        <f>data_filtered[[#This Row],[test_year]]-data_filtered[[#This Row],[model_year]]</f>
        <v>0</v>
      </c>
      <c r="F6237" s="13">
        <v>405</v>
      </c>
      <c r="G6237" s="13">
        <v>8</v>
      </c>
      <c r="H6237" s="13">
        <v>413</v>
      </c>
      <c r="I6237" s="13">
        <v>1.93704600484262E-2</v>
      </c>
    </row>
    <row r="6238" spans="1:9" x14ac:dyDescent="0.35">
      <c r="A6238" s="13">
        <v>2017</v>
      </c>
      <c r="B6238" s="13" t="s">
        <v>37</v>
      </c>
      <c r="C6238" s="13" t="s">
        <v>39</v>
      </c>
      <c r="D6238" s="13">
        <v>2016</v>
      </c>
      <c r="E6238" s="14">
        <f>data_filtered[[#This Row],[test_year]]-data_filtered[[#This Row],[model_year]]</f>
        <v>1</v>
      </c>
      <c r="F6238" s="13">
        <v>203</v>
      </c>
      <c r="G6238" s="13">
        <v>4</v>
      </c>
      <c r="H6238" s="13">
        <v>207</v>
      </c>
      <c r="I6238" s="13">
        <v>1.9323671497584499E-2</v>
      </c>
    </row>
    <row r="6239" spans="1:9" x14ac:dyDescent="0.35">
      <c r="A6239" s="13">
        <v>2013</v>
      </c>
      <c r="B6239" s="13" t="s">
        <v>26</v>
      </c>
      <c r="C6239" s="13" t="s">
        <v>110</v>
      </c>
      <c r="D6239" s="13">
        <v>2006</v>
      </c>
      <c r="E6239" s="14">
        <f>data_filtered[[#This Row],[test_year]]-data_filtered[[#This Row],[model_year]]</f>
        <v>7</v>
      </c>
      <c r="F6239" s="13">
        <v>153</v>
      </c>
      <c r="G6239" s="13">
        <v>3</v>
      </c>
      <c r="H6239" s="13">
        <v>156</v>
      </c>
      <c r="I6239" s="13">
        <v>1.9230769230769201E-2</v>
      </c>
    </row>
    <row r="6240" spans="1:9" x14ac:dyDescent="0.35">
      <c r="A6240" s="14">
        <v>2016</v>
      </c>
      <c r="B6240" s="14" t="s">
        <v>26</v>
      </c>
      <c r="C6240" s="14" t="s">
        <v>110</v>
      </c>
      <c r="D6240" s="14">
        <v>2006</v>
      </c>
      <c r="E6240" s="14">
        <f>data_filtered[[#This Row],[test_year]]-data_filtered[[#This Row],[model_year]]</f>
        <v>10</v>
      </c>
      <c r="F6240" s="14">
        <v>153</v>
      </c>
      <c r="G6240" s="14">
        <v>3</v>
      </c>
      <c r="H6240" s="14">
        <v>156</v>
      </c>
      <c r="I6240" s="14">
        <v>1.9230769230769201E-2</v>
      </c>
    </row>
    <row r="6241" spans="1:9" x14ac:dyDescent="0.35">
      <c r="A6241" s="13">
        <v>2017</v>
      </c>
      <c r="B6241" s="13" t="s">
        <v>26</v>
      </c>
      <c r="C6241" s="13" t="s">
        <v>147</v>
      </c>
      <c r="D6241" s="13">
        <v>2007</v>
      </c>
      <c r="E6241" s="14">
        <f>data_filtered[[#This Row],[test_year]]-data_filtered[[#This Row],[model_year]]</f>
        <v>10</v>
      </c>
      <c r="F6241" s="13">
        <v>102</v>
      </c>
      <c r="G6241" s="13">
        <v>2</v>
      </c>
      <c r="H6241" s="13">
        <v>104</v>
      </c>
      <c r="I6241" s="13">
        <v>1.9230769230769201E-2</v>
      </c>
    </row>
    <row r="6242" spans="1:9" x14ac:dyDescent="0.35">
      <c r="A6242" s="13">
        <v>2013</v>
      </c>
      <c r="B6242" s="13" t="s">
        <v>24</v>
      </c>
      <c r="C6242" s="13" t="s">
        <v>49</v>
      </c>
      <c r="D6242" s="13">
        <v>2009</v>
      </c>
      <c r="E6242" s="14">
        <f>data_filtered[[#This Row],[test_year]]-data_filtered[[#This Row],[model_year]]</f>
        <v>4</v>
      </c>
      <c r="F6242" s="13">
        <v>51</v>
      </c>
      <c r="G6242" s="13">
        <v>1</v>
      </c>
      <c r="H6242" s="13">
        <v>52</v>
      </c>
      <c r="I6242" s="13">
        <v>1.9230769230769201E-2</v>
      </c>
    </row>
    <row r="6243" spans="1:9" x14ac:dyDescent="0.35">
      <c r="A6243" s="14">
        <v>2013</v>
      </c>
      <c r="B6243" s="14" t="s">
        <v>30</v>
      </c>
      <c r="C6243" s="14" t="s">
        <v>126</v>
      </c>
      <c r="D6243" s="14">
        <v>2009</v>
      </c>
      <c r="E6243" s="14">
        <f>data_filtered[[#This Row],[test_year]]-data_filtered[[#This Row],[model_year]]</f>
        <v>4</v>
      </c>
      <c r="F6243" s="14">
        <v>51</v>
      </c>
      <c r="G6243" s="14">
        <v>1</v>
      </c>
      <c r="H6243" s="14">
        <v>52</v>
      </c>
      <c r="I6243" s="14">
        <v>1.9230769230769201E-2</v>
      </c>
    </row>
    <row r="6244" spans="1:9" x14ac:dyDescent="0.35">
      <c r="A6244" s="13">
        <v>2013</v>
      </c>
      <c r="B6244" s="13" t="s">
        <v>92</v>
      </c>
      <c r="C6244" s="13" t="s">
        <v>93</v>
      </c>
      <c r="D6244" s="13">
        <v>2004</v>
      </c>
      <c r="E6244" s="14">
        <f>data_filtered[[#This Row],[test_year]]-data_filtered[[#This Row],[model_year]]</f>
        <v>9</v>
      </c>
      <c r="F6244" s="13">
        <v>51</v>
      </c>
      <c r="G6244" s="13">
        <v>1</v>
      </c>
      <c r="H6244" s="13">
        <v>52</v>
      </c>
      <c r="I6244" s="13">
        <v>1.9230769230769201E-2</v>
      </c>
    </row>
    <row r="6245" spans="1:9" x14ac:dyDescent="0.35">
      <c r="A6245" s="14">
        <v>2013</v>
      </c>
      <c r="B6245" s="14" t="s">
        <v>33</v>
      </c>
      <c r="C6245" s="14" t="s">
        <v>203</v>
      </c>
      <c r="D6245" s="14">
        <v>2008</v>
      </c>
      <c r="E6245" s="14">
        <f>data_filtered[[#This Row],[test_year]]-data_filtered[[#This Row],[model_year]]</f>
        <v>5</v>
      </c>
      <c r="F6245" s="14">
        <v>51</v>
      </c>
      <c r="G6245" s="14">
        <v>1</v>
      </c>
      <c r="H6245" s="14">
        <v>52</v>
      </c>
      <c r="I6245" s="14">
        <v>1.9230769230769201E-2</v>
      </c>
    </row>
    <row r="6246" spans="1:9" x14ac:dyDescent="0.35">
      <c r="A6246" s="13">
        <v>2014</v>
      </c>
      <c r="B6246" s="13" t="s">
        <v>118</v>
      </c>
      <c r="C6246" s="13" t="s">
        <v>321</v>
      </c>
      <c r="D6246" s="13">
        <v>2007</v>
      </c>
      <c r="E6246" s="14">
        <f>data_filtered[[#This Row],[test_year]]-data_filtered[[#This Row],[model_year]]</f>
        <v>7</v>
      </c>
      <c r="F6246" s="13">
        <v>51</v>
      </c>
      <c r="G6246" s="13">
        <v>1</v>
      </c>
      <c r="H6246" s="13">
        <v>52</v>
      </c>
      <c r="I6246" s="13">
        <v>1.9230769230769201E-2</v>
      </c>
    </row>
    <row r="6247" spans="1:9" x14ac:dyDescent="0.35">
      <c r="A6247" s="14">
        <v>2014</v>
      </c>
      <c r="B6247" s="14" t="s">
        <v>102</v>
      </c>
      <c r="C6247" s="14" t="s">
        <v>272</v>
      </c>
      <c r="D6247" s="14">
        <v>2010</v>
      </c>
      <c r="E6247" s="14">
        <f>data_filtered[[#This Row],[test_year]]-data_filtered[[#This Row],[model_year]]</f>
        <v>4</v>
      </c>
      <c r="F6247" s="14">
        <v>51</v>
      </c>
      <c r="G6247" s="14">
        <v>1</v>
      </c>
      <c r="H6247" s="14">
        <v>52</v>
      </c>
      <c r="I6247" s="14">
        <v>1.9230769230769201E-2</v>
      </c>
    </row>
    <row r="6248" spans="1:9" x14ac:dyDescent="0.35">
      <c r="A6248" s="13">
        <v>2014</v>
      </c>
      <c r="B6248" s="13" t="s">
        <v>92</v>
      </c>
      <c r="C6248" s="13" t="s">
        <v>149</v>
      </c>
      <c r="D6248" s="13">
        <v>2012</v>
      </c>
      <c r="E6248" s="14">
        <f>data_filtered[[#This Row],[test_year]]-data_filtered[[#This Row],[model_year]]</f>
        <v>2</v>
      </c>
      <c r="F6248" s="13">
        <v>51</v>
      </c>
      <c r="G6248" s="13">
        <v>1</v>
      </c>
      <c r="H6248" s="13">
        <v>52</v>
      </c>
      <c r="I6248" s="13">
        <v>1.9230769230769201E-2</v>
      </c>
    </row>
    <row r="6249" spans="1:9" x14ac:dyDescent="0.35">
      <c r="A6249" s="13">
        <v>2015</v>
      </c>
      <c r="B6249" s="13" t="s">
        <v>30</v>
      </c>
      <c r="C6249" s="13" t="s">
        <v>47</v>
      </c>
      <c r="D6249" s="13">
        <v>2014</v>
      </c>
      <c r="E6249" s="14">
        <f>data_filtered[[#This Row],[test_year]]-data_filtered[[#This Row],[model_year]]</f>
        <v>1</v>
      </c>
      <c r="F6249" s="13">
        <v>51</v>
      </c>
      <c r="G6249" s="13">
        <v>1</v>
      </c>
      <c r="H6249" s="13">
        <v>52</v>
      </c>
      <c r="I6249" s="13">
        <v>1.9230769230769201E-2</v>
      </c>
    </row>
    <row r="6250" spans="1:9" x14ac:dyDescent="0.35">
      <c r="A6250" s="14">
        <v>2016</v>
      </c>
      <c r="B6250" s="14" t="s">
        <v>24</v>
      </c>
      <c r="C6250" s="14" t="s">
        <v>46</v>
      </c>
      <c r="D6250" s="14">
        <v>2016</v>
      </c>
      <c r="E6250" s="14">
        <f>data_filtered[[#This Row],[test_year]]-data_filtered[[#This Row],[model_year]]</f>
        <v>0</v>
      </c>
      <c r="F6250" s="14">
        <v>51</v>
      </c>
      <c r="G6250" s="14">
        <v>1</v>
      </c>
      <c r="H6250" s="14">
        <v>52</v>
      </c>
      <c r="I6250" s="14">
        <v>1.9230769230769201E-2</v>
      </c>
    </row>
    <row r="6251" spans="1:9" x14ac:dyDescent="0.35">
      <c r="A6251" s="13">
        <v>2016</v>
      </c>
      <c r="B6251" s="13" t="s">
        <v>42</v>
      </c>
      <c r="C6251" s="13" t="s">
        <v>373</v>
      </c>
      <c r="D6251" s="13">
        <v>2010</v>
      </c>
      <c r="E6251" s="14">
        <f>data_filtered[[#This Row],[test_year]]-data_filtered[[#This Row],[model_year]]</f>
        <v>6</v>
      </c>
      <c r="F6251" s="13">
        <v>51</v>
      </c>
      <c r="G6251" s="13">
        <v>1</v>
      </c>
      <c r="H6251" s="13">
        <v>52</v>
      </c>
      <c r="I6251" s="13">
        <v>1.9230769230769201E-2</v>
      </c>
    </row>
    <row r="6252" spans="1:9" x14ac:dyDescent="0.35">
      <c r="A6252" s="13">
        <v>2017</v>
      </c>
      <c r="B6252" s="13" t="s">
        <v>26</v>
      </c>
      <c r="C6252" s="13" t="s">
        <v>111</v>
      </c>
      <c r="D6252" s="13">
        <v>2013</v>
      </c>
      <c r="E6252" s="14">
        <f>data_filtered[[#This Row],[test_year]]-data_filtered[[#This Row],[model_year]]</f>
        <v>4</v>
      </c>
      <c r="F6252" s="13">
        <v>51</v>
      </c>
      <c r="G6252" s="13">
        <v>1</v>
      </c>
      <c r="H6252" s="13">
        <v>52</v>
      </c>
      <c r="I6252" s="13">
        <v>1.9230769230769201E-2</v>
      </c>
    </row>
    <row r="6253" spans="1:9" x14ac:dyDescent="0.35">
      <c r="A6253" s="14">
        <v>2016</v>
      </c>
      <c r="B6253" s="14" t="s">
        <v>26</v>
      </c>
      <c r="C6253" s="14" t="s">
        <v>27</v>
      </c>
      <c r="D6253" s="14">
        <v>2010</v>
      </c>
      <c r="E6253" s="14">
        <f>data_filtered[[#This Row],[test_year]]-data_filtered[[#This Row],[model_year]]</f>
        <v>6</v>
      </c>
      <c r="F6253" s="14">
        <v>205</v>
      </c>
      <c r="G6253" s="14">
        <v>4</v>
      </c>
      <c r="H6253" s="14">
        <v>209</v>
      </c>
      <c r="I6253" s="14">
        <v>1.9138755980861202E-2</v>
      </c>
    </row>
    <row r="6254" spans="1:9" x14ac:dyDescent="0.35">
      <c r="A6254" s="13">
        <v>2017</v>
      </c>
      <c r="B6254" s="13" t="s">
        <v>37</v>
      </c>
      <c r="C6254" s="13" t="s">
        <v>39</v>
      </c>
      <c r="D6254" s="13">
        <v>2013</v>
      </c>
      <c r="E6254" s="14">
        <f>data_filtered[[#This Row],[test_year]]-data_filtered[[#This Row],[model_year]]</f>
        <v>4</v>
      </c>
      <c r="F6254" s="13">
        <v>206</v>
      </c>
      <c r="G6254" s="13">
        <v>4</v>
      </c>
      <c r="H6254" s="13">
        <v>210</v>
      </c>
      <c r="I6254" s="13">
        <v>1.9047619047619101E-2</v>
      </c>
    </row>
    <row r="6255" spans="1:9" x14ac:dyDescent="0.35">
      <c r="A6255" s="13">
        <v>2013</v>
      </c>
      <c r="B6255" s="13" t="s">
        <v>30</v>
      </c>
      <c r="C6255" s="13" t="s">
        <v>36</v>
      </c>
      <c r="D6255" s="13">
        <v>2007</v>
      </c>
      <c r="E6255" s="14">
        <f>data_filtered[[#This Row],[test_year]]-data_filtered[[#This Row],[model_year]]</f>
        <v>6</v>
      </c>
      <c r="F6255" s="13">
        <v>258</v>
      </c>
      <c r="G6255" s="13">
        <v>5</v>
      </c>
      <c r="H6255" s="13">
        <v>263</v>
      </c>
      <c r="I6255" s="13">
        <v>1.9011406844106502E-2</v>
      </c>
    </row>
    <row r="6256" spans="1:9" x14ac:dyDescent="0.35">
      <c r="A6256" s="14">
        <v>2013</v>
      </c>
      <c r="B6256" s="14" t="s">
        <v>24</v>
      </c>
      <c r="C6256" s="14" t="s">
        <v>28</v>
      </c>
      <c r="D6256" s="14">
        <v>2012</v>
      </c>
      <c r="E6256" s="14">
        <f>data_filtered[[#This Row],[test_year]]-data_filtered[[#This Row],[model_year]]</f>
        <v>1</v>
      </c>
      <c r="F6256" s="14">
        <v>155</v>
      </c>
      <c r="G6256" s="14">
        <v>3</v>
      </c>
      <c r="H6256" s="14">
        <v>158</v>
      </c>
      <c r="I6256" s="14">
        <v>1.8987341772151899E-2</v>
      </c>
    </row>
    <row r="6257" spans="1:9" x14ac:dyDescent="0.35">
      <c r="A6257" s="13">
        <v>2016</v>
      </c>
      <c r="B6257" s="13" t="s">
        <v>26</v>
      </c>
      <c r="C6257" s="13" t="s">
        <v>35</v>
      </c>
      <c r="D6257" s="13">
        <v>2012</v>
      </c>
      <c r="E6257" s="14">
        <f>data_filtered[[#This Row],[test_year]]-data_filtered[[#This Row],[model_year]]</f>
        <v>4</v>
      </c>
      <c r="F6257" s="13">
        <v>155</v>
      </c>
      <c r="G6257" s="13">
        <v>3</v>
      </c>
      <c r="H6257" s="13">
        <v>158</v>
      </c>
      <c r="I6257" s="13">
        <v>1.8987341772151899E-2</v>
      </c>
    </row>
    <row r="6258" spans="1:9" x14ac:dyDescent="0.35">
      <c r="A6258" s="14">
        <v>2017</v>
      </c>
      <c r="B6258" s="14" t="s">
        <v>30</v>
      </c>
      <c r="C6258" s="14" t="s">
        <v>48</v>
      </c>
      <c r="D6258" s="14">
        <v>2011</v>
      </c>
      <c r="E6258" s="14">
        <f>data_filtered[[#This Row],[test_year]]-data_filtered[[#This Row],[model_year]]</f>
        <v>6</v>
      </c>
      <c r="F6258" s="14">
        <v>207</v>
      </c>
      <c r="G6258" s="14">
        <v>4</v>
      </c>
      <c r="H6258" s="14">
        <v>211</v>
      </c>
      <c r="I6258" s="14">
        <v>1.8957345971564E-2</v>
      </c>
    </row>
    <row r="6259" spans="1:9" x14ac:dyDescent="0.35">
      <c r="A6259" s="14">
        <v>2015</v>
      </c>
      <c r="B6259" s="14" t="s">
        <v>26</v>
      </c>
      <c r="C6259" s="14" t="s">
        <v>27</v>
      </c>
      <c r="D6259" s="14">
        <v>2012</v>
      </c>
      <c r="E6259" s="14">
        <f>data_filtered[[#This Row],[test_year]]-data_filtered[[#This Row],[model_year]]</f>
        <v>3</v>
      </c>
      <c r="F6259" s="14">
        <v>259</v>
      </c>
      <c r="G6259" s="14">
        <v>5</v>
      </c>
      <c r="H6259" s="14">
        <v>264</v>
      </c>
      <c r="I6259" s="14">
        <v>1.8939393939393898E-2</v>
      </c>
    </row>
    <row r="6260" spans="1:9" x14ac:dyDescent="0.35">
      <c r="A6260" s="14">
        <v>2013</v>
      </c>
      <c r="B6260" s="14" t="s">
        <v>30</v>
      </c>
      <c r="C6260" s="14" t="s">
        <v>31</v>
      </c>
      <c r="D6260" s="14">
        <v>2008</v>
      </c>
      <c r="E6260" s="14">
        <f>data_filtered[[#This Row],[test_year]]-data_filtered[[#This Row],[model_year]]</f>
        <v>5</v>
      </c>
      <c r="F6260" s="14">
        <v>260</v>
      </c>
      <c r="G6260" s="14">
        <v>5</v>
      </c>
      <c r="H6260" s="14">
        <v>265</v>
      </c>
      <c r="I6260" s="14">
        <v>1.88679245283019E-2</v>
      </c>
    </row>
    <row r="6261" spans="1:9" x14ac:dyDescent="0.35">
      <c r="A6261" s="14">
        <v>2014</v>
      </c>
      <c r="B6261" s="14" t="s">
        <v>37</v>
      </c>
      <c r="C6261" s="14" t="s">
        <v>39</v>
      </c>
      <c r="D6261" s="14">
        <v>2008</v>
      </c>
      <c r="E6261" s="14">
        <f>data_filtered[[#This Row],[test_year]]-data_filtered[[#This Row],[model_year]]</f>
        <v>6</v>
      </c>
      <c r="F6261" s="14">
        <v>156</v>
      </c>
      <c r="G6261" s="14">
        <v>3</v>
      </c>
      <c r="H6261" s="14">
        <v>159</v>
      </c>
      <c r="I6261" s="14">
        <v>1.88679245283019E-2</v>
      </c>
    </row>
    <row r="6262" spans="1:9" x14ac:dyDescent="0.35">
      <c r="A6262" s="13">
        <v>2015</v>
      </c>
      <c r="B6262" s="13" t="s">
        <v>30</v>
      </c>
      <c r="C6262" s="13" t="s">
        <v>31</v>
      </c>
      <c r="D6262" s="13">
        <v>2014</v>
      </c>
      <c r="E6262" s="14">
        <f>data_filtered[[#This Row],[test_year]]-data_filtered[[#This Row],[model_year]]</f>
        <v>1</v>
      </c>
      <c r="F6262" s="13">
        <v>104</v>
      </c>
      <c r="G6262" s="13">
        <v>2</v>
      </c>
      <c r="H6262" s="13">
        <v>106</v>
      </c>
      <c r="I6262" s="13">
        <v>1.88679245283019E-2</v>
      </c>
    </row>
    <row r="6263" spans="1:9" x14ac:dyDescent="0.35">
      <c r="A6263" s="14">
        <v>2016</v>
      </c>
      <c r="B6263" s="14" t="s">
        <v>24</v>
      </c>
      <c r="C6263" s="14" t="s">
        <v>65</v>
      </c>
      <c r="D6263" s="14">
        <v>2013</v>
      </c>
      <c r="E6263" s="14">
        <f>data_filtered[[#This Row],[test_year]]-data_filtered[[#This Row],[model_year]]</f>
        <v>3</v>
      </c>
      <c r="F6263" s="14">
        <v>104</v>
      </c>
      <c r="G6263" s="14">
        <v>2</v>
      </c>
      <c r="H6263" s="14">
        <v>106</v>
      </c>
      <c r="I6263" s="14">
        <v>1.88679245283019E-2</v>
      </c>
    </row>
    <row r="6264" spans="1:9" x14ac:dyDescent="0.35">
      <c r="A6264" s="13">
        <v>2016</v>
      </c>
      <c r="B6264" s="13" t="s">
        <v>26</v>
      </c>
      <c r="C6264" s="13" t="s">
        <v>111</v>
      </c>
      <c r="D6264" s="13">
        <v>2014</v>
      </c>
      <c r="E6264" s="14">
        <f>data_filtered[[#This Row],[test_year]]-data_filtered[[#This Row],[model_year]]</f>
        <v>2</v>
      </c>
      <c r="F6264" s="13">
        <v>104</v>
      </c>
      <c r="G6264" s="13">
        <v>2</v>
      </c>
      <c r="H6264" s="13">
        <v>106</v>
      </c>
      <c r="I6264" s="13">
        <v>1.88679245283019E-2</v>
      </c>
    </row>
    <row r="6265" spans="1:9" x14ac:dyDescent="0.35">
      <c r="A6265" s="13">
        <v>2017</v>
      </c>
      <c r="B6265" s="13" t="s">
        <v>24</v>
      </c>
      <c r="C6265" s="13" t="s">
        <v>89</v>
      </c>
      <c r="D6265" s="13">
        <v>2016</v>
      </c>
      <c r="E6265" s="14">
        <f>data_filtered[[#This Row],[test_year]]-data_filtered[[#This Row],[model_year]]</f>
        <v>1</v>
      </c>
      <c r="F6265" s="13">
        <v>104</v>
      </c>
      <c r="G6265" s="13">
        <v>2</v>
      </c>
      <c r="H6265" s="13">
        <v>106</v>
      </c>
      <c r="I6265" s="13">
        <v>1.88679245283019E-2</v>
      </c>
    </row>
    <row r="6266" spans="1:9" x14ac:dyDescent="0.35">
      <c r="A6266" s="13">
        <v>2017</v>
      </c>
      <c r="B6266" s="13" t="s">
        <v>26</v>
      </c>
      <c r="C6266" s="13" t="s">
        <v>133</v>
      </c>
      <c r="D6266" s="13">
        <v>2011</v>
      </c>
      <c r="E6266" s="14">
        <f>data_filtered[[#This Row],[test_year]]-data_filtered[[#This Row],[model_year]]</f>
        <v>6</v>
      </c>
      <c r="F6266" s="13">
        <v>104</v>
      </c>
      <c r="G6266" s="13">
        <v>2</v>
      </c>
      <c r="H6266" s="13">
        <v>106</v>
      </c>
      <c r="I6266" s="13">
        <v>1.88679245283019E-2</v>
      </c>
    </row>
    <row r="6267" spans="1:9" x14ac:dyDescent="0.35">
      <c r="A6267" s="13">
        <v>2013</v>
      </c>
      <c r="B6267" s="13" t="s">
        <v>24</v>
      </c>
      <c r="C6267" s="13" t="s">
        <v>28</v>
      </c>
      <c r="D6267" s="13">
        <v>2013</v>
      </c>
      <c r="E6267" s="14">
        <f>data_filtered[[#This Row],[test_year]]-data_filtered[[#This Row],[model_year]]</f>
        <v>0</v>
      </c>
      <c r="F6267" s="13">
        <v>52</v>
      </c>
      <c r="G6267" s="13">
        <v>1</v>
      </c>
      <c r="H6267" s="13">
        <v>53</v>
      </c>
      <c r="I6267" s="13">
        <v>1.88679245283019E-2</v>
      </c>
    </row>
    <row r="6268" spans="1:9" x14ac:dyDescent="0.35">
      <c r="A6268" s="13">
        <v>2013</v>
      </c>
      <c r="B6268" s="13" t="s">
        <v>30</v>
      </c>
      <c r="C6268" s="13" t="s">
        <v>75</v>
      </c>
      <c r="D6268" s="13">
        <v>2009</v>
      </c>
      <c r="E6268" s="14">
        <f>data_filtered[[#This Row],[test_year]]-data_filtered[[#This Row],[model_year]]</f>
        <v>4</v>
      </c>
      <c r="F6268" s="13">
        <v>52</v>
      </c>
      <c r="G6268" s="13">
        <v>1</v>
      </c>
      <c r="H6268" s="13">
        <v>53</v>
      </c>
      <c r="I6268" s="13">
        <v>1.88679245283019E-2</v>
      </c>
    </row>
    <row r="6269" spans="1:9" x14ac:dyDescent="0.35">
      <c r="A6269" s="13">
        <v>2013</v>
      </c>
      <c r="B6269" s="13" t="s">
        <v>186</v>
      </c>
      <c r="C6269" s="13" t="s">
        <v>236</v>
      </c>
      <c r="D6269" s="13">
        <v>2011</v>
      </c>
      <c r="E6269" s="14">
        <f>data_filtered[[#This Row],[test_year]]-data_filtered[[#This Row],[model_year]]</f>
        <v>2</v>
      </c>
      <c r="F6269" s="13">
        <v>52</v>
      </c>
      <c r="G6269" s="13">
        <v>1</v>
      </c>
      <c r="H6269" s="13">
        <v>53</v>
      </c>
      <c r="I6269" s="13">
        <v>1.88679245283019E-2</v>
      </c>
    </row>
    <row r="6270" spans="1:9" x14ac:dyDescent="0.35">
      <c r="A6270" s="13">
        <v>2013</v>
      </c>
      <c r="B6270" s="13" t="s">
        <v>26</v>
      </c>
      <c r="C6270" s="13" t="s">
        <v>334</v>
      </c>
      <c r="D6270" s="13">
        <v>2002</v>
      </c>
      <c r="E6270" s="14">
        <f>data_filtered[[#This Row],[test_year]]-data_filtered[[#This Row],[model_year]]</f>
        <v>11</v>
      </c>
      <c r="F6270" s="13">
        <v>52</v>
      </c>
      <c r="G6270" s="13">
        <v>1</v>
      </c>
      <c r="H6270" s="13">
        <v>53</v>
      </c>
      <c r="I6270" s="13">
        <v>1.88679245283019E-2</v>
      </c>
    </row>
    <row r="6271" spans="1:9" x14ac:dyDescent="0.35">
      <c r="A6271" s="14">
        <v>2013</v>
      </c>
      <c r="B6271" s="14" t="s">
        <v>26</v>
      </c>
      <c r="C6271" s="14" t="s">
        <v>334</v>
      </c>
      <c r="D6271" s="14">
        <v>2003</v>
      </c>
      <c r="E6271" s="14">
        <f>data_filtered[[#This Row],[test_year]]-data_filtered[[#This Row],[model_year]]</f>
        <v>10</v>
      </c>
      <c r="F6271" s="14">
        <v>52</v>
      </c>
      <c r="G6271" s="14">
        <v>1</v>
      </c>
      <c r="H6271" s="14">
        <v>53</v>
      </c>
      <c r="I6271" s="14">
        <v>1.88679245283019E-2</v>
      </c>
    </row>
    <row r="6272" spans="1:9" x14ac:dyDescent="0.35">
      <c r="A6272" s="13">
        <v>2014</v>
      </c>
      <c r="B6272" s="13" t="s">
        <v>52</v>
      </c>
      <c r="C6272" s="13" t="s">
        <v>74</v>
      </c>
      <c r="D6272" s="13">
        <v>2011</v>
      </c>
      <c r="E6272" s="14">
        <f>data_filtered[[#This Row],[test_year]]-data_filtered[[#This Row],[model_year]]</f>
        <v>3</v>
      </c>
      <c r="F6272" s="13">
        <v>52</v>
      </c>
      <c r="G6272" s="13">
        <v>1</v>
      </c>
      <c r="H6272" s="13">
        <v>53</v>
      </c>
      <c r="I6272" s="13">
        <v>1.88679245283019E-2</v>
      </c>
    </row>
    <row r="6273" spans="1:9" x14ac:dyDescent="0.35">
      <c r="A6273" s="13">
        <v>2014</v>
      </c>
      <c r="B6273" s="13" t="s">
        <v>67</v>
      </c>
      <c r="C6273" s="13" t="s">
        <v>342</v>
      </c>
      <c r="D6273" s="13">
        <v>2006</v>
      </c>
      <c r="E6273" s="14">
        <f>data_filtered[[#This Row],[test_year]]-data_filtered[[#This Row],[model_year]]</f>
        <v>8</v>
      </c>
      <c r="F6273" s="13">
        <v>52</v>
      </c>
      <c r="G6273" s="13">
        <v>1</v>
      </c>
      <c r="H6273" s="13">
        <v>53</v>
      </c>
      <c r="I6273" s="13">
        <v>1.88679245283019E-2</v>
      </c>
    </row>
    <row r="6274" spans="1:9" x14ac:dyDescent="0.35">
      <c r="A6274" s="13">
        <v>2014</v>
      </c>
      <c r="B6274" s="13" t="s">
        <v>186</v>
      </c>
      <c r="C6274" s="13" t="s">
        <v>187</v>
      </c>
      <c r="D6274" s="13">
        <v>2009</v>
      </c>
      <c r="E6274" s="14">
        <f>data_filtered[[#This Row],[test_year]]-data_filtered[[#This Row],[model_year]]</f>
        <v>5</v>
      </c>
      <c r="F6274" s="13">
        <v>52</v>
      </c>
      <c r="G6274" s="13">
        <v>1</v>
      </c>
      <c r="H6274" s="13">
        <v>53</v>
      </c>
      <c r="I6274" s="13">
        <v>1.88679245283019E-2</v>
      </c>
    </row>
    <row r="6275" spans="1:9" x14ac:dyDescent="0.35">
      <c r="A6275" s="14">
        <v>2015</v>
      </c>
      <c r="B6275" s="14" t="s">
        <v>180</v>
      </c>
      <c r="C6275" s="14" t="s">
        <v>358</v>
      </c>
      <c r="D6275" s="14">
        <v>2009</v>
      </c>
      <c r="E6275" s="14">
        <f>data_filtered[[#This Row],[test_year]]-data_filtered[[#This Row],[model_year]]</f>
        <v>6</v>
      </c>
      <c r="F6275" s="14">
        <v>52</v>
      </c>
      <c r="G6275" s="14">
        <v>1</v>
      </c>
      <c r="H6275" s="14">
        <v>53</v>
      </c>
      <c r="I6275" s="14">
        <v>1.88679245283019E-2</v>
      </c>
    </row>
    <row r="6276" spans="1:9" x14ac:dyDescent="0.35">
      <c r="A6276" s="13">
        <v>2015</v>
      </c>
      <c r="B6276" s="13" t="s">
        <v>52</v>
      </c>
      <c r="C6276" s="13" t="s">
        <v>164</v>
      </c>
      <c r="D6276" s="13">
        <v>2014</v>
      </c>
      <c r="E6276" s="14">
        <f>data_filtered[[#This Row],[test_year]]-data_filtered[[#This Row],[model_year]]</f>
        <v>1</v>
      </c>
      <c r="F6276" s="13">
        <v>52</v>
      </c>
      <c r="G6276" s="13">
        <v>1</v>
      </c>
      <c r="H6276" s="13">
        <v>53</v>
      </c>
      <c r="I6276" s="13">
        <v>1.88679245283019E-2</v>
      </c>
    </row>
    <row r="6277" spans="1:9" x14ac:dyDescent="0.35">
      <c r="A6277" s="13">
        <v>2015</v>
      </c>
      <c r="B6277" s="13" t="s">
        <v>30</v>
      </c>
      <c r="C6277" s="13" t="s">
        <v>156</v>
      </c>
      <c r="D6277" s="13">
        <v>2008</v>
      </c>
      <c r="E6277" s="14">
        <f>data_filtered[[#This Row],[test_year]]-data_filtered[[#This Row],[model_year]]</f>
        <v>7</v>
      </c>
      <c r="F6277" s="13">
        <v>52</v>
      </c>
      <c r="G6277" s="13">
        <v>1</v>
      </c>
      <c r="H6277" s="13">
        <v>53</v>
      </c>
      <c r="I6277" s="13">
        <v>1.88679245283019E-2</v>
      </c>
    </row>
    <row r="6278" spans="1:9" x14ac:dyDescent="0.35">
      <c r="A6278" s="14">
        <v>2015</v>
      </c>
      <c r="B6278" s="14" t="s">
        <v>33</v>
      </c>
      <c r="C6278" s="14" t="s">
        <v>109</v>
      </c>
      <c r="D6278" s="14">
        <v>2010</v>
      </c>
      <c r="E6278" s="14">
        <f>data_filtered[[#This Row],[test_year]]-data_filtered[[#This Row],[model_year]]</f>
        <v>5</v>
      </c>
      <c r="F6278" s="14">
        <v>52</v>
      </c>
      <c r="G6278" s="14">
        <v>1</v>
      </c>
      <c r="H6278" s="14">
        <v>53</v>
      </c>
      <c r="I6278" s="14">
        <v>1.88679245283019E-2</v>
      </c>
    </row>
    <row r="6279" spans="1:9" x14ac:dyDescent="0.35">
      <c r="A6279" s="13">
        <v>2016</v>
      </c>
      <c r="B6279" s="13" t="s">
        <v>24</v>
      </c>
      <c r="C6279" s="13" t="s">
        <v>238</v>
      </c>
      <c r="D6279" s="13">
        <v>2002</v>
      </c>
      <c r="E6279" s="14">
        <f>data_filtered[[#This Row],[test_year]]-data_filtered[[#This Row],[model_year]]</f>
        <v>14</v>
      </c>
      <c r="F6279" s="13">
        <v>52</v>
      </c>
      <c r="G6279" s="13">
        <v>1</v>
      </c>
      <c r="H6279" s="13">
        <v>53</v>
      </c>
      <c r="I6279" s="13">
        <v>1.88679245283019E-2</v>
      </c>
    </row>
    <row r="6280" spans="1:9" x14ac:dyDescent="0.35">
      <c r="A6280" s="13">
        <v>2016</v>
      </c>
      <c r="B6280" s="13" t="s">
        <v>158</v>
      </c>
      <c r="C6280" s="13" t="s">
        <v>159</v>
      </c>
      <c r="D6280" s="13">
        <v>2014</v>
      </c>
      <c r="E6280" s="14">
        <f>data_filtered[[#This Row],[test_year]]-data_filtered[[#This Row],[model_year]]</f>
        <v>2</v>
      </c>
      <c r="F6280" s="13">
        <v>52</v>
      </c>
      <c r="G6280" s="13">
        <v>1</v>
      </c>
      <c r="H6280" s="13">
        <v>53</v>
      </c>
      <c r="I6280" s="13">
        <v>1.88679245283019E-2</v>
      </c>
    </row>
    <row r="6281" spans="1:9" x14ac:dyDescent="0.35">
      <c r="A6281" s="13">
        <v>2016</v>
      </c>
      <c r="B6281" s="13" t="s">
        <v>26</v>
      </c>
      <c r="C6281" s="13" t="s">
        <v>78</v>
      </c>
      <c r="D6281" s="13">
        <v>2011</v>
      </c>
      <c r="E6281" s="14">
        <f>data_filtered[[#This Row],[test_year]]-data_filtered[[#This Row],[model_year]]</f>
        <v>5</v>
      </c>
      <c r="F6281" s="13">
        <v>52</v>
      </c>
      <c r="G6281" s="13">
        <v>1</v>
      </c>
      <c r="H6281" s="13">
        <v>53</v>
      </c>
      <c r="I6281" s="13">
        <v>1.88679245283019E-2</v>
      </c>
    </row>
    <row r="6282" spans="1:9" x14ac:dyDescent="0.35">
      <c r="A6282" s="14">
        <v>2017</v>
      </c>
      <c r="B6282" s="14" t="s">
        <v>180</v>
      </c>
      <c r="C6282" s="14" t="s">
        <v>294</v>
      </c>
      <c r="D6282" s="14">
        <v>2008</v>
      </c>
      <c r="E6282" s="14">
        <f>data_filtered[[#This Row],[test_year]]-data_filtered[[#This Row],[model_year]]</f>
        <v>9</v>
      </c>
      <c r="F6282" s="14">
        <v>52</v>
      </c>
      <c r="G6282" s="14">
        <v>1</v>
      </c>
      <c r="H6282" s="14">
        <v>53</v>
      </c>
      <c r="I6282" s="14">
        <v>1.88679245283019E-2</v>
      </c>
    </row>
    <row r="6283" spans="1:9" x14ac:dyDescent="0.35">
      <c r="A6283" s="13">
        <v>2017</v>
      </c>
      <c r="B6283" s="13" t="s">
        <v>92</v>
      </c>
      <c r="C6283" s="13" t="s">
        <v>298</v>
      </c>
      <c r="D6283" s="13">
        <v>2011</v>
      </c>
      <c r="E6283" s="14">
        <f>data_filtered[[#This Row],[test_year]]-data_filtered[[#This Row],[model_year]]</f>
        <v>6</v>
      </c>
      <c r="F6283" s="13">
        <v>52</v>
      </c>
      <c r="G6283" s="13">
        <v>1</v>
      </c>
      <c r="H6283" s="13">
        <v>53</v>
      </c>
      <c r="I6283" s="13">
        <v>1.88679245283019E-2</v>
      </c>
    </row>
    <row r="6284" spans="1:9" x14ac:dyDescent="0.35">
      <c r="A6284" s="14">
        <v>2017</v>
      </c>
      <c r="B6284" s="14" t="s">
        <v>33</v>
      </c>
      <c r="C6284" s="14" t="s">
        <v>86</v>
      </c>
      <c r="D6284" s="14">
        <v>2010</v>
      </c>
      <c r="E6284" s="14">
        <f>data_filtered[[#This Row],[test_year]]-data_filtered[[#This Row],[model_year]]</f>
        <v>7</v>
      </c>
      <c r="F6284" s="14">
        <v>52</v>
      </c>
      <c r="G6284" s="14">
        <v>1</v>
      </c>
      <c r="H6284" s="14">
        <v>53</v>
      </c>
      <c r="I6284" s="14">
        <v>1.88679245283019E-2</v>
      </c>
    </row>
    <row r="6285" spans="1:9" x14ac:dyDescent="0.35">
      <c r="A6285" s="13">
        <v>2017</v>
      </c>
      <c r="B6285" s="13" t="s">
        <v>104</v>
      </c>
      <c r="C6285" s="13" t="s">
        <v>211</v>
      </c>
      <c r="D6285" s="13">
        <v>2013</v>
      </c>
      <c r="E6285" s="14">
        <f>data_filtered[[#This Row],[test_year]]-data_filtered[[#This Row],[model_year]]</f>
        <v>4</v>
      </c>
      <c r="F6285" s="13">
        <v>52</v>
      </c>
      <c r="G6285" s="13">
        <v>1</v>
      </c>
      <c r="H6285" s="13">
        <v>53</v>
      </c>
      <c r="I6285" s="13">
        <v>1.88679245283019E-2</v>
      </c>
    </row>
    <row r="6286" spans="1:9" x14ac:dyDescent="0.35">
      <c r="A6286" s="14">
        <v>2014</v>
      </c>
      <c r="B6286" s="14" t="s">
        <v>42</v>
      </c>
      <c r="C6286" s="14" t="s">
        <v>43</v>
      </c>
      <c r="D6286" s="14">
        <v>2006</v>
      </c>
      <c r="E6286" s="14">
        <f>data_filtered[[#This Row],[test_year]]-data_filtered[[#This Row],[model_year]]</f>
        <v>8</v>
      </c>
      <c r="F6286" s="14">
        <v>366</v>
      </c>
      <c r="G6286" s="14">
        <v>7</v>
      </c>
      <c r="H6286" s="14">
        <v>373</v>
      </c>
      <c r="I6286" s="14">
        <v>1.8766756032171601E-2</v>
      </c>
    </row>
    <row r="6287" spans="1:9" x14ac:dyDescent="0.35">
      <c r="A6287" s="14">
        <v>2016</v>
      </c>
      <c r="B6287" s="14" t="s">
        <v>42</v>
      </c>
      <c r="C6287" s="14" t="s">
        <v>96</v>
      </c>
      <c r="D6287" s="14">
        <v>2007</v>
      </c>
      <c r="E6287" s="14">
        <f>data_filtered[[#This Row],[test_year]]-data_filtered[[#This Row],[model_year]]</f>
        <v>9</v>
      </c>
      <c r="F6287" s="14">
        <v>157</v>
      </c>
      <c r="G6287" s="14">
        <v>3</v>
      </c>
      <c r="H6287" s="14">
        <v>160</v>
      </c>
      <c r="I6287" s="14">
        <v>1.8749999999999999E-2</v>
      </c>
    </row>
    <row r="6288" spans="1:9" x14ac:dyDescent="0.35">
      <c r="A6288" s="14">
        <v>2016</v>
      </c>
      <c r="B6288" s="14" t="s">
        <v>33</v>
      </c>
      <c r="C6288" s="14" t="s">
        <v>34</v>
      </c>
      <c r="D6288" s="14">
        <v>2015</v>
      </c>
      <c r="E6288" s="14">
        <f>data_filtered[[#This Row],[test_year]]-data_filtered[[#This Row],[model_year]]</f>
        <v>1</v>
      </c>
      <c r="F6288" s="14">
        <v>367</v>
      </c>
      <c r="G6288" s="14">
        <v>7</v>
      </c>
      <c r="H6288" s="14">
        <v>374</v>
      </c>
      <c r="I6288" s="14">
        <v>1.8716577540106999E-2</v>
      </c>
    </row>
    <row r="6289" spans="1:9" x14ac:dyDescent="0.35">
      <c r="A6289" s="13">
        <v>2017</v>
      </c>
      <c r="B6289" s="13" t="s">
        <v>30</v>
      </c>
      <c r="C6289" s="13" t="s">
        <v>48</v>
      </c>
      <c r="D6289" s="13">
        <v>2007</v>
      </c>
      <c r="E6289" s="14">
        <f>data_filtered[[#This Row],[test_year]]-data_filtered[[#This Row],[model_year]]</f>
        <v>10</v>
      </c>
      <c r="F6289" s="13">
        <v>105</v>
      </c>
      <c r="G6289" s="13">
        <v>2</v>
      </c>
      <c r="H6289" s="13">
        <v>107</v>
      </c>
      <c r="I6289" s="13">
        <v>1.86915887850467E-2</v>
      </c>
    </row>
    <row r="6290" spans="1:9" x14ac:dyDescent="0.35">
      <c r="A6290" s="14">
        <v>2013</v>
      </c>
      <c r="B6290" s="14" t="s">
        <v>26</v>
      </c>
      <c r="C6290" s="14" t="s">
        <v>130</v>
      </c>
      <c r="D6290" s="14">
        <v>2007</v>
      </c>
      <c r="E6290" s="14">
        <f>data_filtered[[#This Row],[test_year]]-data_filtered[[#This Row],[model_year]]</f>
        <v>6</v>
      </c>
      <c r="F6290" s="14">
        <v>158</v>
      </c>
      <c r="G6290" s="14">
        <v>3</v>
      </c>
      <c r="H6290" s="14">
        <v>161</v>
      </c>
      <c r="I6290" s="14">
        <v>1.8633540372670801E-2</v>
      </c>
    </row>
    <row r="6291" spans="1:9" x14ac:dyDescent="0.35">
      <c r="A6291" s="14">
        <v>2017</v>
      </c>
      <c r="B6291" s="14" t="s">
        <v>26</v>
      </c>
      <c r="C6291" s="14" t="s">
        <v>27</v>
      </c>
      <c r="D6291" s="14">
        <v>2011</v>
      </c>
      <c r="E6291" s="14">
        <f>data_filtered[[#This Row],[test_year]]-data_filtered[[#This Row],[model_year]]</f>
        <v>6</v>
      </c>
      <c r="F6291" s="14">
        <v>318</v>
      </c>
      <c r="G6291" s="14">
        <v>6</v>
      </c>
      <c r="H6291" s="14">
        <v>324</v>
      </c>
      <c r="I6291" s="14">
        <v>1.85185185185185E-2</v>
      </c>
    </row>
    <row r="6292" spans="1:9" x14ac:dyDescent="0.35">
      <c r="A6292" s="14">
        <v>2014</v>
      </c>
      <c r="B6292" s="14" t="s">
        <v>26</v>
      </c>
      <c r="C6292" s="14" t="s">
        <v>35</v>
      </c>
      <c r="D6292" s="14">
        <v>2013</v>
      </c>
      <c r="E6292" s="14">
        <f>data_filtered[[#This Row],[test_year]]-data_filtered[[#This Row],[model_year]]</f>
        <v>1</v>
      </c>
      <c r="F6292" s="14">
        <v>159</v>
      </c>
      <c r="G6292" s="14">
        <v>3</v>
      </c>
      <c r="H6292" s="14">
        <v>162</v>
      </c>
      <c r="I6292" s="14">
        <v>1.85185185185185E-2</v>
      </c>
    </row>
    <row r="6293" spans="1:9" x14ac:dyDescent="0.35">
      <c r="A6293" s="13">
        <v>2014</v>
      </c>
      <c r="B6293" s="13" t="s">
        <v>128</v>
      </c>
      <c r="C6293" s="13" t="s">
        <v>129</v>
      </c>
      <c r="D6293" s="13">
        <v>2013</v>
      </c>
      <c r="E6293" s="14">
        <f>data_filtered[[#This Row],[test_year]]-data_filtered[[#This Row],[model_year]]</f>
        <v>1</v>
      </c>
      <c r="F6293" s="13">
        <v>159</v>
      </c>
      <c r="G6293" s="13">
        <v>3</v>
      </c>
      <c r="H6293" s="13">
        <v>162</v>
      </c>
      <c r="I6293" s="13">
        <v>1.85185185185185E-2</v>
      </c>
    </row>
    <row r="6294" spans="1:9" x14ac:dyDescent="0.35">
      <c r="A6294" s="14">
        <v>2017</v>
      </c>
      <c r="B6294" s="14" t="s">
        <v>42</v>
      </c>
      <c r="C6294" s="14" t="s">
        <v>43</v>
      </c>
      <c r="D6294" s="14">
        <v>2013</v>
      </c>
      <c r="E6294" s="14">
        <f>data_filtered[[#This Row],[test_year]]-data_filtered[[#This Row],[model_year]]</f>
        <v>4</v>
      </c>
      <c r="F6294" s="14">
        <v>159</v>
      </c>
      <c r="G6294" s="14">
        <v>3</v>
      </c>
      <c r="H6294" s="14">
        <v>162</v>
      </c>
      <c r="I6294" s="14">
        <v>1.85185185185185E-2</v>
      </c>
    </row>
    <row r="6295" spans="1:9" x14ac:dyDescent="0.35">
      <c r="A6295" s="14">
        <v>2015</v>
      </c>
      <c r="B6295" s="14" t="s">
        <v>37</v>
      </c>
      <c r="C6295" s="14" t="s">
        <v>59</v>
      </c>
      <c r="D6295" s="14">
        <v>2011</v>
      </c>
      <c r="E6295" s="14">
        <f>data_filtered[[#This Row],[test_year]]-data_filtered[[#This Row],[model_year]]</f>
        <v>4</v>
      </c>
      <c r="F6295" s="14">
        <v>106</v>
      </c>
      <c r="G6295" s="14">
        <v>2</v>
      </c>
      <c r="H6295" s="14">
        <v>108</v>
      </c>
      <c r="I6295" s="14">
        <v>1.85185185185185E-2</v>
      </c>
    </row>
    <row r="6296" spans="1:9" x14ac:dyDescent="0.35">
      <c r="A6296" s="14">
        <v>2015</v>
      </c>
      <c r="B6296" s="14" t="s">
        <v>26</v>
      </c>
      <c r="C6296" s="14" t="s">
        <v>78</v>
      </c>
      <c r="D6296" s="14">
        <v>2009</v>
      </c>
      <c r="E6296" s="14">
        <f>data_filtered[[#This Row],[test_year]]-data_filtered[[#This Row],[model_year]]</f>
        <v>6</v>
      </c>
      <c r="F6296" s="14">
        <v>106</v>
      </c>
      <c r="G6296" s="14">
        <v>2</v>
      </c>
      <c r="H6296" s="14">
        <v>108</v>
      </c>
      <c r="I6296" s="14">
        <v>1.85185185185185E-2</v>
      </c>
    </row>
    <row r="6297" spans="1:9" x14ac:dyDescent="0.35">
      <c r="A6297" s="14">
        <v>2013</v>
      </c>
      <c r="B6297" s="14" t="s">
        <v>180</v>
      </c>
      <c r="C6297" s="14" t="s">
        <v>181</v>
      </c>
      <c r="D6297" s="14">
        <v>2008</v>
      </c>
      <c r="E6297" s="14">
        <f>data_filtered[[#This Row],[test_year]]-data_filtered[[#This Row],[model_year]]</f>
        <v>5</v>
      </c>
      <c r="F6297" s="14">
        <v>53</v>
      </c>
      <c r="G6297" s="14">
        <v>1</v>
      </c>
      <c r="H6297" s="14">
        <v>54</v>
      </c>
      <c r="I6297" s="14">
        <v>1.85185185185185E-2</v>
      </c>
    </row>
    <row r="6298" spans="1:9" x14ac:dyDescent="0.35">
      <c r="A6298" s="14">
        <v>2013</v>
      </c>
      <c r="B6298" s="14" t="s">
        <v>58</v>
      </c>
      <c r="C6298" s="14" t="s">
        <v>76</v>
      </c>
      <c r="D6298" s="14">
        <v>2009</v>
      </c>
      <c r="E6298" s="14">
        <f>data_filtered[[#This Row],[test_year]]-data_filtered[[#This Row],[model_year]]</f>
        <v>4</v>
      </c>
      <c r="F6298" s="14">
        <v>53</v>
      </c>
      <c r="G6298" s="14">
        <v>1</v>
      </c>
      <c r="H6298" s="14">
        <v>54</v>
      </c>
      <c r="I6298" s="14">
        <v>1.85185185185185E-2</v>
      </c>
    </row>
    <row r="6299" spans="1:9" x14ac:dyDescent="0.35">
      <c r="A6299" s="13">
        <v>2013</v>
      </c>
      <c r="B6299" s="13" t="s">
        <v>30</v>
      </c>
      <c r="C6299" s="13" t="s">
        <v>327</v>
      </c>
      <c r="D6299" s="13">
        <v>2005</v>
      </c>
      <c r="E6299" s="14">
        <f>data_filtered[[#This Row],[test_year]]-data_filtered[[#This Row],[model_year]]</f>
        <v>8</v>
      </c>
      <c r="F6299" s="13">
        <v>53</v>
      </c>
      <c r="G6299" s="13">
        <v>1</v>
      </c>
      <c r="H6299" s="13">
        <v>54</v>
      </c>
      <c r="I6299" s="13">
        <v>1.85185185185185E-2</v>
      </c>
    </row>
    <row r="6300" spans="1:9" x14ac:dyDescent="0.35">
      <c r="A6300" s="13">
        <v>2013</v>
      </c>
      <c r="B6300" s="13" t="s">
        <v>269</v>
      </c>
      <c r="C6300" s="13" t="s">
        <v>270</v>
      </c>
      <c r="D6300" s="13">
        <v>2003</v>
      </c>
      <c r="E6300" s="14">
        <f>data_filtered[[#This Row],[test_year]]-data_filtered[[#This Row],[model_year]]</f>
        <v>10</v>
      </c>
      <c r="F6300" s="13">
        <v>53</v>
      </c>
      <c r="G6300" s="13">
        <v>1</v>
      </c>
      <c r="H6300" s="13">
        <v>54</v>
      </c>
      <c r="I6300" s="13">
        <v>1.85185185185185E-2</v>
      </c>
    </row>
    <row r="6301" spans="1:9" x14ac:dyDescent="0.35">
      <c r="A6301" s="13">
        <v>2013</v>
      </c>
      <c r="B6301" s="13" t="s">
        <v>33</v>
      </c>
      <c r="C6301" s="13" t="s">
        <v>214</v>
      </c>
      <c r="D6301" s="13">
        <v>2012</v>
      </c>
      <c r="E6301" s="14">
        <f>data_filtered[[#This Row],[test_year]]-data_filtered[[#This Row],[model_year]]</f>
        <v>1</v>
      </c>
      <c r="F6301" s="13">
        <v>53</v>
      </c>
      <c r="G6301" s="13">
        <v>1</v>
      </c>
      <c r="H6301" s="13">
        <v>54</v>
      </c>
      <c r="I6301" s="13">
        <v>1.85185185185185E-2</v>
      </c>
    </row>
    <row r="6302" spans="1:9" x14ac:dyDescent="0.35">
      <c r="A6302" s="14">
        <v>2014</v>
      </c>
      <c r="B6302" s="14" t="s">
        <v>30</v>
      </c>
      <c r="C6302" s="14" t="s">
        <v>75</v>
      </c>
      <c r="D6302" s="14">
        <v>2010</v>
      </c>
      <c r="E6302" s="14">
        <f>data_filtered[[#This Row],[test_year]]-data_filtered[[#This Row],[model_year]]</f>
        <v>4</v>
      </c>
      <c r="F6302" s="14">
        <v>53</v>
      </c>
      <c r="G6302" s="14">
        <v>1</v>
      </c>
      <c r="H6302" s="14">
        <v>54</v>
      </c>
      <c r="I6302" s="14">
        <v>1.85185185185185E-2</v>
      </c>
    </row>
    <row r="6303" spans="1:9" x14ac:dyDescent="0.35">
      <c r="A6303" s="13">
        <v>2014</v>
      </c>
      <c r="B6303" s="13" t="s">
        <v>98</v>
      </c>
      <c r="C6303" s="13" t="s">
        <v>303</v>
      </c>
      <c r="D6303" s="13">
        <v>2007</v>
      </c>
      <c r="E6303" s="14">
        <f>data_filtered[[#This Row],[test_year]]-data_filtered[[#This Row],[model_year]]</f>
        <v>7</v>
      </c>
      <c r="F6303" s="13">
        <v>53</v>
      </c>
      <c r="G6303" s="13">
        <v>1</v>
      </c>
      <c r="H6303" s="13">
        <v>54</v>
      </c>
      <c r="I6303" s="13">
        <v>1.85185185185185E-2</v>
      </c>
    </row>
    <row r="6304" spans="1:9" x14ac:dyDescent="0.35">
      <c r="A6304" s="13">
        <v>2014</v>
      </c>
      <c r="B6304" s="13" t="s">
        <v>269</v>
      </c>
      <c r="C6304" s="13" t="s">
        <v>270</v>
      </c>
      <c r="D6304" s="13">
        <v>2000</v>
      </c>
      <c r="E6304" s="14">
        <f>data_filtered[[#This Row],[test_year]]-data_filtered[[#This Row],[model_year]]</f>
        <v>14</v>
      </c>
      <c r="F6304" s="13">
        <v>53</v>
      </c>
      <c r="G6304" s="13">
        <v>1</v>
      </c>
      <c r="H6304" s="13">
        <v>54</v>
      </c>
      <c r="I6304" s="13">
        <v>1.85185185185185E-2</v>
      </c>
    </row>
    <row r="6305" spans="1:9" x14ac:dyDescent="0.35">
      <c r="A6305" s="13">
        <v>2015</v>
      </c>
      <c r="B6305" s="13" t="s">
        <v>24</v>
      </c>
      <c r="C6305" s="13" t="s">
        <v>302</v>
      </c>
      <c r="D6305" s="13">
        <v>2007</v>
      </c>
      <c r="E6305" s="14">
        <f>data_filtered[[#This Row],[test_year]]-data_filtered[[#This Row],[model_year]]</f>
        <v>8</v>
      </c>
      <c r="F6305" s="13">
        <v>53</v>
      </c>
      <c r="G6305" s="13">
        <v>1</v>
      </c>
      <c r="H6305" s="13">
        <v>54</v>
      </c>
      <c r="I6305" s="13">
        <v>1.85185185185185E-2</v>
      </c>
    </row>
    <row r="6306" spans="1:9" x14ac:dyDescent="0.35">
      <c r="A6306" s="14">
        <v>2015</v>
      </c>
      <c r="B6306" s="14" t="s">
        <v>24</v>
      </c>
      <c r="C6306" s="14" t="s">
        <v>246</v>
      </c>
      <c r="D6306" s="14">
        <v>2013</v>
      </c>
      <c r="E6306" s="14">
        <f>data_filtered[[#This Row],[test_year]]-data_filtered[[#This Row],[model_year]]</f>
        <v>2</v>
      </c>
      <c r="F6306" s="14">
        <v>53</v>
      </c>
      <c r="G6306" s="14">
        <v>1</v>
      </c>
      <c r="H6306" s="14">
        <v>54</v>
      </c>
      <c r="I6306" s="14">
        <v>1.85185185185185E-2</v>
      </c>
    </row>
    <row r="6307" spans="1:9" x14ac:dyDescent="0.35">
      <c r="A6307" s="13">
        <v>2015</v>
      </c>
      <c r="B6307" s="13" t="s">
        <v>30</v>
      </c>
      <c r="C6307" s="13" t="s">
        <v>141</v>
      </c>
      <c r="D6307" s="13">
        <v>2008</v>
      </c>
      <c r="E6307" s="14">
        <f>data_filtered[[#This Row],[test_year]]-data_filtered[[#This Row],[model_year]]</f>
        <v>7</v>
      </c>
      <c r="F6307" s="13">
        <v>53</v>
      </c>
      <c r="G6307" s="13">
        <v>1</v>
      </c>
      <c r="H6307" s="13">
        <v>54</v>
      </c>
      <c r="I6307" s="13">
        <v>1.85185185185185E-2</v>
      </c>
    </row>
    <row r="6308" spans="1:9" x14ac:dyDescent="0.35">
      <c r="A6308" s="14">
        <v>2015</v>
      </c>
      <c r="B6308" s="14" t="s">
        <v>67</v>
      </c>
      <c r="C6308" s="14" t="s">
        <v>123</v>
      </c>
      <c r="D6308" s="14">
        <v>2011</v>
      </c>
      <c r="E6308" s="14">
        <f>data_filtered[[#This Row],[test_year]]-data_filtered[[#This Row],[model_year]]</f>
        <v>4</v>
      </c>
      <c r="F6308" s="14">
        <v>53</v>
      </c>
      <c r="G6308" s="14">
        <v>1</v>
      </c>
      <c r="H6308" s="14">
        <v>54</v>
      </c>
      <c r="I6308" s="14">
        <v>1.85185185185185E-2</v>
      </c>
    </row>
    <row r="6309" spans="1:9" x14ac:dyDescent="0.35">
      <c r="A6309" s="14">
        <v>2015</v>
      </c>
      <c r="B6309" s="14" t="s">
        <v>33</v>
      </c>
      <c r="C6309" s="14" t="s">
        <v>265</v>
      </c>
      <c r="D6309" s="14">
        <v>2011</v>
      </c>
      <c r="E6309" s="14">
        <f>data_filtered[[#This Row],[test_year]]-data_filtered[[#This Row],[model_year]]</f>
        <v>4</v>
      </c>
      <c r="F6309" s="14">
        <v>53</v>
      </c>
      <c r="G6309" s="14">
        <v>1</v>
      </c>
      <c r="H6309" s="14">
        <v>54</v>
      </c>
      <c r="I6309" s="14">
        <v>1.85185185185185E-2</v>
      </c>
    </row>
    <row r="6310" spans="1:9" x14ac:dyDescent="0.35">
      <c r="A6310" s="14">
        <v>2015</v>
      </c>
      <c r="B6310" s="14" t="s">
        <v>26</v>
      </c>
      <c r="C6310" s="14" t="s">
        <v>209</v>
      </c>
      <c r="D6310" s="14">
        <v>2009</v>
      </c>
      <c r="E6310" s="14">
        <f>data_filtered[[#This Row],[test_year]]-data_filtered[[#This Row],[model_year]]</f>
        <v>6</v>
      </c>
      <c r="F6310" s="14">
        <v>53</v>
      </c>
      <c r="G6310" s="14">
        <v>1</v>
      </c>
      <c r="H6310" s="14">
        <v>54</v>
      </c>
      <c r="I6310" s="14">
        <v>1.85185185185185E-2</v>
      </c>
    </row>
    <row r="6311" spans="1:9" x14ac:dyDescent="0.35">
      <c r="A6311" s="14">
        <v>2016</v>
      </c>
      <c r="B6311" s="14" t="s">
        <v>33</v>
      </c>
      <c r="C6311" s="14" t="s">
        <v>235</v>
      </c>
      <c r="D6311" s="14">
        <v>2011</v>
      </c>
      <c r="E6311" s="14">
        <f>data_filtered[[#This Row],[test_year]]-data_filtered[[#This Row],[model_year]]</f>
        <v>5</v>
      </c>
      <c r="F6311" s="14">
        <v>53</v>
      </c>
      <c r="G6311" s="14">
        <v>1</v>
      </c>
      <c r="H6311" s="14">
        <v>54</v>
      </c>
      <c r="I6311" s="14">
        <v>1.85185185185185E-2</v>
      </c>
    </row>
    <row r="6312" spans="1:9" x14ac:dyDescent="0.35">
      <c r="A6312" s="13">
        <v>2017</v>
      </c>
      <c r="B6312" s="13" t="s">
        <v>118</v>
      </c>
      <c r="C6312" s="13" t="s">
        <v>119</v>
      </c>
      <c r="D6312" s="13">
        <v>2012</v>
      </c>
      <c r="E6312" s="14">
        <f>data_filtered[[#This Row],[test_year]]-data_filtered[[#This Row],[model_year]]</f>
        <v>5</v>
      </c>
      <c r="F6312" s="13">
        <v>53</v>
      </c>
      <c r="G6312" s="13">
        <v>1</v>
      </c>
      <c r="H6312" s="13">
        <v>54</v>
      </c>
      <c r="I6312" s="13">
        <v>1.85185185185185E-2</v>
      </c>
    </row>
    <row r="6313" spans="1:9" x14ac:dyDescent="0.35">
      <c r="A6313" s="14">
        <v>2017</v>
      </c>
      <c r="B6313" s="14" t="s">
        <v>24</v>
      </c>
      <c r="C6313" s="14" t="s">
        <v>120</v>
      </c>
      <c r="D6313" s="14">
        <v>2015</v>
      </c>
      <c r="E6313" s="14">
        <f>data_filtered[[#This Row],[test_year]]-data_filtered[[#This Row],[model_year]]</f>
        <v>2</v>
      </c>
      <c r="F6313" s="14">
        <v>53</v>
      </c>
      <c r="G6313" s="14">
        <v>1</v>
      </c>
      <c r="H6313" s="14">
        <v>54</v>
      </c>
      <c r="I6313" s="14">
        <v>1.85185185185185E-2</v>
      </c>
    </row>
    <row r="6314" spans="1:9" x14ac:dyDescent="0.35">
      <c r="A6314" s="14">
        <v>2017</v>
      </c>
      <c r="B6314" s="14" t="s">
        <v>52</v>
      </c>
      <c r="C6314" s="14" t="s">
        <v>53</v>
      </c>
      <c r="D6314" s="14">
        <v>2012</v>
      </c>
      <c r="E6314" s="14">
        <f>data_filtered[[#This Row],[test_year]]-data_filtered[[#This Row],[model_year]]</f>
        <v>5</v>
      </c>
      <c r="F6314" s="14">
        <v>53</v>
      </c>
      <c r="G6314" s="14">
        <v>1</v>
      </c>
      <c r="H6314" s="14">
        <v>54</v>
      </c>
      <c r="I6314" s="14">
        <v>1.85185185185185E-2</v>
      </c>
    </row>
    <row r="6315" spans="1:9" x14ac:dyDescent="0.35">
      <c r="A6315" s="13">
        <v>2017</v>
      </c>
      <c r="B6315" s="13" t="s">
        <v>30</v>
      </c>
      <c r="C6315" s="13" t="s">
        <v>56</v>
      </c>
      <c r="D6315" s="13">
        <v>2009</v>
      </c>
      <c r="E6315" s="14">
        <f>data_filtered[[#This Row],[test_year]]-data_filtered[[#This Row],[model_year]]</f>
        <v>8</v>
      </c>
      <c r="F6315" s="13">
        <v>53</v>
      </c>
      <c r="G6315" s="13">
        <v>1</v>
      </c>
      <c r="H6315" s="13">
        <v>54</v>
      </c>
      <c r="I6315" s="13">
        <v>1.85185185185185E-2</v>
      </c>
    </row>
    <row r="6316" spans="1:9" x14ac:dyDescent="0.35">
      <c r="A6316" s="14">
        <v>2017</v>
      </c>
      <c r="B6316" s="14" t="s">
        <v>42</v>
      </c>
      <c r="C6316" s="14" t="s">
        <v>112</v>
      </c>
      <c r="D6316" s="14">
        <v>2015</v>
      </c>
      <c r="E6316" s="14">
        <f>data_filtered[[#This Row],[test_year]]-data_filtered[[#This Row],[model_year]]</f>
        <v>2</v>
      </c>
      <c r="F6316" s="14">
        <v>53</v>
      </c>
      <c r="G6316" s="14">
        <v>1</v>
      </c>
      <c r="H6316" s="14">
        <v>54</v>
      </c>
      <c r="I6316" s="14">
        <v>1.85185185185185E-2</v>
      </c>
    </row>
    <row r="6317" spans="1:9" x14ac:dyDescent="0.35">
      <c r="A6317" s="13">
        <v>2017</v>
      </c>
      <c r="B6317" s="13" t="s">
        <v>37</v>
      </c>
      <c r="C6317" s="13" t="s">
        <v>157</v>
      </c>
      <c r="D6317" s="13">
        <v>2010</v>
      </c>
      <c r="E6317" s="14">
        <f>data_filtered[[#This Row],[test_year]]-data_filtered[[#This Row],[model_year]]</f>
        <v>7</v>
      </c>
      <c r="F6317" s="13">
        <v>53</v>
      </c>
      <c r="G6317" s="13">
        <v>1</v>
      </c>
      <c r="H6317" s="13">
        <v>54</v>
      </c>
      <c r="I6317" s="13">
        <v>1.85185185185185E-2</v>
      </c>
    </row>
    <row r="6318" spans="1:9" x14ac:dyDescent="0.35">
      <c r="A6318" s="13">
        <v>2017</v>
      </c>
      <c r="B6318" s="13" t="s">
        <v>37</v>
      </c>
      <c r="C6318" s="13" t="s">
        <v>59</v>
      </c>
      <c r="D6318" s="13">
        <v>2015</v>
      </c>
      <c r="E6318" s="14">
        <f>data_filtered[[#This Row],[test_year]]-data_filtered[[#This Row],[model_year]]</f>
        <v>2</v>
      </c>
      <c r="F6318" s="13">
        <v>53</v>
      </c>
      <c r="G6318" s="13">
        <v>1</v>
      </c>
      <c r="H6318" s="13">
        <v>54</v>
      </c>
      <c r="I6318" s="13">
        <v>1.85185185185185E-2</v>
      </c>
    </row>
    <row r="6319" spans="1:9" x14ac:dyDescent="0.35">
      <c r="A6319" s="14">
        <v>2017</v>
      </c>
      <c r="B6319" s="14" t="s">
        <v>136</v>
      </c>
      <c r="C6319" s="14" t="s">
        <v>205</v>
      </c>
      <c r="D6319" s="14">
        <v>2011</v>
      </c>
      <c r="E6319" s="14">
        <f>data_filtered[[#This Row],[test_year]]-data_filtered[[#This Row],[model_year]]</f>
        <v>6</v>
      </c>
      <c r="F6319" s="14">
        <v>53</v>
      </c>
      <c r="G6319" s="14">
        <v>1</v>
      </c>
      <c r="H6319" s="14">
        <v>54</v>
      </c>
      <c r="I6319" s="14">
        <v>1.85185185185185E-2</v>
      </c>
    </row>
    <row r="6320" spans="1:9" x14ac:dyDescent="0.35">
      <c r="A6320" s="13">
        <v>2017</v>
      </c>
      <c r="B6320" s="13" t="s">
        <v>104</v>
      </c>
      <c r="C6320" s="13" t="s">
        <v>105</v>
      </c>
      <c r="D6320" s="13">
        <v>2009</v>
      </c>
      <c r="E6320" s="14">
        <f>data_filtered[[#This Row],[test_year]]-data_filtered[[#This Row],[model_year]]</f>
        <v>8</v>
      </c>
      <c r="F6320" s="13">
        <v>53</v>
      </c>
      <c r="G6320" s="13">
        <v>1</v>
      </c>
      <c r="H6320" s="13">
        <v>54</v>
      </c>
      <c r="I6320" s="13">
        <v>1.85185185185185E-2</v>
      </c>
    </row>
    <row r="6321" spans="1:9" x14ac:dyDescent="0.35">
      <c r="A6321" s="13">
        <v>2017</v>
      </c>
      <c r="B6321" s="13" t="s">
        <v>26</v>
      </c>
      <c r="C6321" s="13" t="s">
        <v>178</v>
      </c>
      <c r="D6321" s="13">
        <v>2008</v>
      </c>
      <c r="E6321" s="14">
        <f>data_filtered[[#This Row],[test_year]]-data_filtered[[#This Row],[model_year]]</f>
        <v>9</v>
      </c>
      <c r="F6321" s="13">
        <v>53</v>
      </c>
      <c r="G6321" s="13">
        <v>1</v>
      </c>
      <c r="H6321" s="13">
        <v>54</v>
      </c>
      <c r="I6321" s="13">
        <v>1.85185185185185E-2</v>
      </c>
    </row>
    <row r="6322" spans="1:9" x14ac:dyDescent="0.35">
      <c r="A6322" s="13">
        <v>2017</v>
      </c>
      <c r="B6322" s="13" t="s">
        <v>26</v>
      </c>
      <c r="C6322" s="13" t="s">
        <v>144</v>
      </c>
      <c r="D6322" s="13">
        <v>2012</v>
      </c>
      <c r="E6322" s="14">
        <f>data_filtered[[#This Row],[test_year]]-data_filtered[[#This Row],[model_year]]</f>
        <v>5</v>
      </c>
      <c r="F6322" s="13">
        <v>53</v>
      </c>
      <c r="G6322" s="13">
        <v>1</v>
      </c>
      <c r="H6322" s="13">
        <v>54</v>
      </c>
      <c r="I6322" s="13">
        <v>1.85185185185185E-2</v>
      </c>
    </row>
    <row r="6323" spans="1:9" x14ac:dyDescent="0.35">
      <c r="A6323" s="14">
        <v>2017</v>
      </c>
      <c r="B6323" s="14" t="s">
        <v>26</v>
      </c>
      <c r="C6323" s="14" t="s">
        <v>35</v>
      </c>
      <c r="D6323" s="14">
        <v>2009</v>
      </c>
      <c r="E6323" s="14">
        <f>data_filtered[[#This Row],[test_year]]-data_filtered[[#This Row],[model_year]]</f>
        <v>8</v>
      </c>
      <c r="F6323" s="14">
        <v>266</v>
      </c>
      <c r="G6323" s="14">
        <v>5</v>
      </c>
      <c r="H6323" s="14">
        <v>271</v>
      </c>
      <c r="I6323" s="14">
        <v>1.8450184501845001E-2</v>
      </c>
    </row>
    <row r="6324" spans="1:9" x14ac:dyDescent="0.35">
      <c r="A6324" s="13">
        <v>2016</v>
      </c>
      <c r="B6324" s="13" t="s">
        <v>26</v>
      </c>
      <c r="C6324" s="13" t="s">
        <v>27</v>
      </c>
      <c r="D6324" s="13">
        <v>2009</v>
      </c>
      <c r="E6324" s="14">
        <f>data_filtered[[#This Row],[test_year]]-data_filtered[[#This Row],[model_year]]</f>
        <v>7</v>
      </c>
      <c r="F6324" s="13">
        <v>373</v>
      </c>
      <c r="G6324" s="13">
        <v>7</v>
      </c>
      <c r="H6324" s="13">
        <v>380</v>
      </c>
      <c r="I6324" s="13">
        <v>1.8421052631578901E-2</v>
      </c>
    </row>
    <row r="6325" spans="1:9" x14ac:dyDescent="0.35">
      <c r="A6325" s="14">
        <v>2013</v>
      </c>
      <c r="B6325" s="14" t="s">
        <v>30</v>
      </c>
      <c r="C6325" s="14" t="s">
        <v>31</v>
      </c>
      <c r="D6325" s="14">
        <v>2009</v>
      </c>
      <c r="E6325" s="14">
        <f>data_filtered[[#This Row],[test_year]]-data_filtered[[#This Row],[model_year]]</f>
        <v>4</v>
      </c>
      <c r="F6325" s="14">
        <v>160</v>
      </c>
      <c r="G6325" s="14">
        <v>3</v>
      </c>
      <c r="H6325" s="14">
        <v>163</v>
      </c>
      <c r="I6325" s="14">
        <v>1.84049079754601E-2</v>
      </c>
    </row>
    <row r="6326" spans="1:9" x14ac:dyDescent="0.35">
      <c r="A6326" s="14">
        <v>2013</v>
      </c>
      <c r="B6326" s="14" t="s">
        <v>98</v>
      </c>
      <c r="C6326" s="14" t="s">
        <v>99</v>
      </c>
      <c r="D6326" s="14">
        <v>2007</v>
      </c>
      <c r="E6326" s="14">
        <f>data_filtered[[#This Row],[test_year]]-data_filtered[[#This Row],[model_year]]</f>
        <v>6</v>
      </c>
      <c r="F6326" s="14">
        <v>160</v>
      </c>
      <c r="G6326" s="14">
        <v>3</v>
      </c>
      <c r="H6326" s="14">
        <v>163</v>
      </c>
      <c r="I6326" s="14">
        <v>1.84049079754601E-2</v>
      </c>
    </row>
    <row r="6327" spans="1:9" x14ac:dyDescent="0.35">
      <c r="A6327" s="13">
        <v>2013</v>
      </c>
      <c r="B6327" s="13" t="s">
        <v>106</v>
      </c>
      <c r="C6327" s="13" t="s">
        <v>107</v>
      </c>
      <c r="D6327" s="13">
        <v>2012</v>
      </c>
      <c r="E6327" s="14">
        <f>data_filtered[[#This Row],[test_year]]-data_filtered[[#This Row],[model_year]]</f>
        <v>1</v>
      </c>
      <c r="F6327" s="13">
        <v>107</v>
      </c>
      <c r="G6327" s="13">
        <v>2</v>
      </c>
      <c r="H6327" s="13">
        <v>109</v>
      </c>
      <c r="I6327" s="13">
        <v>1.8348623853211E-2</v>
      </c>
    </row>
    <row r="6328" spans="1:9" x14ac:dyDescent="0.35">
      <c r="A6328" s="14">
        <v>2015</v>
      </c>
      <c r="B6328" s="14" t="s">
        <v>30</v>
      </c>
      <c r="C6328" s="14" t="s">
        <v>172</v>
      </c>
      <c r="D6328" s="14">
        <v>2011</v>
      </c>
      <c r="E6328" s="14">
        <f>data_filtered[[#This Row],[test_year]]-data_filtered[[#This Row],[model_year]]</f>
        <v>4</v>
      </c>
      <c r="F6328" s="14">
        <v>107</v>
      </c>
      <c r="G6328" s="14">
        <v>2</v>
      </c>
      <c r="H6328" s="14">
        <v>109</v>
      </c>
      <c r="I6328" s="14">
        <v>1.8348623853211E-2</v>
      </c>
    </row>
    <row r="6329" spans="1:9" x14ac:dyDescent="0.35">
      <c r="A6329" s="14">
        <v>2016</v>
      </c>
      <c r="B6329" s="14" t="s">
        <v>42</v>
      </c>
      <c r="C6329" s="14" t="s">
        <v>112</v>
      </c>
      <c r="D6329" s="14">
        <v>2008</v>
      </c>
      <c r="E6329" s="14">
        <f>data_filtered[[#This Row],[test_year]]-data_filtered[[#This Row],[model_year]]</f>
        <v>8</v>
      </c>
      <c r="F6329" s="14">
        <v>107</v>
      </c>
      <c r="G6329" s="14">
        <v>2</v>
      </c>
      <c r="H6329" s="14">
        <v>109</v>
      </c>
      <c r="I6329" s="14">
        <v>1.8348623853211E-2</v>
      </c>
    </row>
    <row r="6330" spans="1:9" x14ac:dyDescent="0.35">
      <c r="A6330" s="14">
        <v>2017</v>
      </c>
      <c r="B6330" s="14" t="s">
        <v>52</v>
      </c>
      <c r="C6330" s="14" t="s">
        <v>192</v>
      </c>
      <c r="D6330" s="14">
        <v>2016</v>
      </c>
      <c r="E6330" s="14">
        <f>data_filtered[[#This Row],[test_year]]-data_filtered[[#This Row],[model_year]]</f>
        <v>1</v>
      </c>
      <c r="F6330" s="14">
        <v>107</v>
      </c>
      <c r="G6330" s="14">
        <v>2</v>
      </c>
      <c r="H6330" s="14">
        <v>109</v>
      </c>
      <c r="I6330" s="14">
        <v>1.8348623853211E-2</v>
      </c>
    </row>
    <row r="6331" spans="1:9" x14ac:dyDescent="0.35">
      <c r="A6331" s="13">
        <v>2014</v>
      </c>
      <c r="B6331" s="13" t="s">
        <v>33</v>
      </c>
      <c r="C6331" s="13" t="s">
        <v>34</v>
      </c>
      <c r="D6331" s="13">
        <v>2008</v>
      </c>
      <c r="E6331" s="14">
        <f>data_filtered[[#This Row],[test_year]]-data_filtered[[#This Row],[model_year]]</f>
        <v>6</v>
      </c>
      <c r="F6331" s="13">
        <v>322</v>
      </c>
      <c r="G6331" s="13">
        <v>6</v>
      </c>
      <c r="H6331" s="13">
        <v>328</v>
      </c>
      <c r="I6331" s="13">
        <v>1.8292682926829298E-2</v>
      </c>
    </row>
    <row r="6332" spans="1:9" x14ac:dyDescent="0.35">
      <c r="A6332" s="13">
        <v>2013</v>
      </c>
      <c r="B6332" s="13" t="s">
        <v>30</v>
      </c>
      <c r="C6332" s="13" t="s">
        <v>48</v>
      </c>
      <c r="D6332" s="13">
        <v>2011</v>
      </c>
      <c r="E6332" s="14">
        <f>data_filtered[[#This Row],[test_year]]-data_filtered[[#This Row],[model_year]]</f>
        <v>2</v>
      </c>
      <c r="F6332" s="13">
        <v>162</v>
      </c>
      <c r="G6332" s="13">
        <v>3</v>
      </c>
      <c r="H6332" s="13">
        <v>165</v>
      </c>
      <c r="I6332" s="13">
        <v>1.8181818181818198E-2</v>
      </c>
    </row>
    <row r="6333" spans="1:9" x14ac:dyDescent="0.35">
      <c r="A6333" s="14">
        <v>2013</v>
      </c>
      <c r="B6333" s="14" t="s">
        <v>42</v>
      </c>
      <c r="C6333" s="14" t="s">
        <v>182</v>
      </c>
      <c r="D6333" s="14">
        <v>2003</v>
      </c>
      <c r="E6333" s="14">
        <f>data_filtered[[#This Row],[test_year]]-data_filtered[[#This Row],[model_year]]</f>
        <v>10</v>
      </c>
      <c r="F6333" s="14">
        <v>108</v>
      </c>
      <c r="G6333" s="14">
        <v>2</v>
      </c>
      <c r="H6333" s="14">
        <v>110</v>
      </c>
      <c r="I6333" s="14">
        <v>1.8181818181818198E-2</v>
      </c>
    </row>
    <row r="6334" spans="1:9" x14ac:dyDescent="0.35">
      <c r="A6334" s="14">
        <v>2013</v>
      </c>
      <c r="B6334" s="14" t="s">
        <v>30</v>
      </c>
      <c r="C6334" s="14" t="s">
        <v>85</v>
      </c>
      <c r="D6334" s="14">
        <v>2013</v>
      </c>
      <c r="E6334" s="14">
        <f>data_filtered[[#This Row],[test_year]]-data_filtered[[#This Row],[model_year]]</f>
        <v>0</v>
      </c>
      <c r="F6334" s="14">
        <v>54</v>
      </c>
      <c r="G6334" s="14">
        <v>1</v>
      </c>
      <c r="H6334" s="14">
        <v>55</v>
      </c>
      <c r="I6334" s="14">
        <v>1.8181818181818198E-2</v>
      </c>
    </row>
    <row r="6335" spans="1:9" x14ac:dyDescent="0.35">
      <c r="A6335" s="14">
        <v>2013</v>
      </c>
      <c r="B6335" s="14" t="s">
        <v>33</v>
      </c>
      <c r="C6335" s="14" t="s">
        <v>254</v>
      </c>
      <c r="D6335" s="14">
        <v>2007</v>
      </c>
      <c r="E6335" s="14">
        <f>data_filtered[[#This Row],[test_year]]-data_filtered[[#This Row],[model_year]]</f>
        <v>6</v>
      </c>
      <c r="F6335" s="14">
        <v>54</v>
      </c>
      <c r="G6335" s="14">
        <v>1</v>
      </c>
      <c r="H6335" s="14">
        <v>55</v>
      </c>
      <c r="I6335" s="14">
        <v>1.8181818181818198E-2</v>
      </c>
    </row>
    <row r="6336" spans="1:9" x14ac:dyDescent="0.35">
      <c r="A6336" s="14">
        <v>2014</v>
      </c>
      <c r="B6336" s="14" t="s">
        <v>58</v>
      </c>
      <c r="C6336" s="14" t="s">
        <v>63</v>
      </c>
      <c r="D6336" s="14">
        <v>2013</v>
      </c>
      <c r="E6336" s="14">
        <f>data_filtered[[#This Row],[test_year]]-data_filtered[[#This Row],[model_year]]</f>
        <v>1</v>
      </c>
      <c r="F6336" s="14">
        <v>54</v>
      </c>
      <c r="G6336" s="14">
        <v>1</v>
      </c>
      <c r="H6336" s="14">
        <v>55</v>
      </c>
      <c r="I6336" s="14">
        <v>1.8181818181818198E-2</v>
      </c>
    </row>
    <row r="6337" spans="1:9" x14ac:dyDescent="0.35">
      <c r="A6337" s="13">
        <v>2014</v>
      </c>
      <c r="B6337" s="13" t="s">
        <v>52</v>
      </c>
      <c r="C6337" s="13" t="s">
        <v>108</v>
      </c>
      <c r="D6337" s="13">
        <v>2010</v>
      </c>
      <c r="E6337" s="14">
        <f>data_filtered[[#This Row],[test_year]]-data_filtered[[#This Row],[model_year]]</f>
        <v>4</v>
      </c>
      <c r="F6337" s="13">
        <v>54</v>
      </c>
      <c r="G6337" s="13">
        <v>1</v>
      </c>
      <c r="H6337" s="13">
        <v>55</v>
      </c>
      <c r="I6337" s="13">
        <v>1.8181818181818198E-2</v>
      </c>
    </row>
    <row r="6338" spans="1:9" x14ac:dyDescent="0.35">
      <c r="A6338" s="14">
        <v>2014</v>
      </c>
      <c r="B6338" s="14" t="s">
        <v>30</v>
      </c>
      <c r="C6338" s="14" t="s">
        <v>141</v>
      </c>
      <c r="D6338" s="14">
        <v>2008</v>
      </c>
      <c r="E6338" s="14">
        <f>data_filtered[[#This Row],[test_year]]-data_filtered[[#This Row],[model_year]]</f>
        <v>6</v>
      </c>
      <c r="F6338" s="14">
        <v>54</v>
      </c>
      <c r="G6338" s="14">
        <v>1</v>
      </c>
      <c r="H6338" s="14">
        <v>55</v>
      </c>
      <c r="I6338" s="14">
        <v>1.8181818181818198E-2</v>
      </c>
    </row>
    <row r="6339" spans="1:9" x14ac:dyDescent="0.35">
      <c r="A6339" s="13">
        <v>2014</v>
      </c>
      <c r="B6339" s="13" t="s">
        <v>98</v>
      </c>
      <c r="C6339" s="13" t="s">
        <v>248</v>
      </c>
      <c r="D6339" s="13">
        <v>2010</v>
      </c>
      <c r="E6339" s="14">
        <f>data_filtered[[#This Row],[test_year]]-data_filtered[[#This Row],[model_year]]</f>
        <v>4</v>
      </c>
      <c r="F6339" s="13">
        <v>54</v>
      </c>
      <c r="G6339" s="13">
        <v>1</v>
      </c>
      <c r="H6339" s="13">
        <v>55</v>
      </c>
      <c r="I6339" s="13">
        <v>1.8181818181818198E-2</v>
      </c>
    </row>
    <row r="6340" spans="1:9" x14ac:dyDescent="0.35">
      <c r="A6340" s="13">
        <v>2014</v>
      </c>
      <c r="B6340" s="13" t="s">
        <v>67</v>
      </c>
      <c r="C6340" s="13" t="s">
        <v>139</v>
      </c>
      <c r="D6340" s="13">
        <v>2012</v>
      </c>
      <c r="E6340" s="14">
        <f>data_filtered[[#This Row],[test_year]]-data_filtered[[#This Row],[model_year]]</f>
        <v>2</v>
      </c>
      <c r="F6340" s="13">
        <v>54</v>
      </c>
      <c r="G6340" s="13">
        <v>1</v>
      </c>
      <c r="H6340" s="13">
        <v>55</v>
      </c>
      <c r="I6340" s="13">
        <v>1.8181818181818198E-2</v>
      </c>
    </row>
    <row r="6341" spans="1:9" x14ac:dyDescent="0.35">
      <c r="A6341" s="13">
        <v>2014</v>
      </c>
      <c r="B6341" s="13" t="s">
        <v>33</v>
      </c>
      <c r="C6341" s="13" t="s">
        <v>97</v>
      </c>
      <c r="D6341" s="13">
        <v>2012</v>
      </c>
      <c r="E6341" s="14">
        <f>data_filtered[[#This Row],[test_year]]-data_filtered[[#This Row],[model_year]]</f>
        <v>2</v>
      </c>
      <c r="F6341" s="13">
        <v>54</v>
      </c>
      <c r="G6341" s="13">
        <v>1</v>
      </c>
      <c r="H6341" s="13">
        <v>55</v>
      </c>
      <c r="I6341" s="13">
        <v>1.8181818181818198E-2</v>
      </c>
    </row>
    <row r="6342" spans="1:9" x14ac:dyDescent="0.35">
      <c r="A6342" s="13">
        <v>2014</v>
      </c>
      <c r="B6342" s="13" t="s">
        <v>26</v>
      </c>
      <c r="C6342" s="13" t="s">
        <v>338</v>
      </c>
      <c r="D6342" s="13">
        <v>2004</v>
      </c>
      <c r="E6342" s="14">
        <f>data_filtered[[#This Row],[test_year]]-data_filtered[[#This Row],[model_year]]</f>
        <v>10</v>
      </c>
      <c r="F6342" s="13">
        <v>54</v>
      </c>
      <c r="G6342" s="13">
        <v>1</v>
      </c>
      <c r="H6342" s="13">
        <v>55</v>
      </c>
      <c r="I6342" s="13">
        <v>1.8181818181818198E-2</v>
      </c>
    </row>
    <row r="6343" spans="1:9" x14ac:dyDescent="0.35">
      <c r="A6343" s="14">
        <v>2014</v>
      </c>
      <c r="B6343" s="14" t="s">
        <v>26</v>
      </c>
      <c r="C6343" s="14" t="s">
        <v>201</v>
      </c>
      <c r="D6343" s="14">
        <v>2004</v>
      </c>
      <c r="E6343" s="14">
        <f>data_filtered[[#This Row],[test_year]]-data_filtered[[#This Row],[model_year]]</f>
        <v>10</v>
      </c>
      <c r="F6343" s="14">
        <v>54</v>
      </c>
      <c r="G6343" s="14">
        <v>1</v>
      </c>
      <c r="H6343" s="14">
        <v>55</v>
      </c>
      <c r="I6343" s="14">
        <v>1.8181818181818198E-2</v>
      </c>
    </row>
    <row r="6344" spans="1:9" x14ac:dyDescent="0.35">
      <c r="A6344" s="13">
        <v>2015</v>
      </c>
      <c r="B6344" s="13" t="s">
        <v>24</v>
      </c>
      <c r="C6344" s="13" t="s">
        <v>199</v>
      </c>
      <c r="D6344" s="13">
        <v>2004</v>
      </c>
      <c r="E6344" s="14">
        <f>data_filtered[[#This Row],[test_year]]-data_filtered[[#This Row],[model_year]]</f>
        <v>11</v>
      </c>
      <c r="F6344" s="13">
        <v>54</v>
      </c>
      <c r="G6344" s="13">
        <v>1</v>
      </c>
      <c r="H6344" s="13">
        <v>55</v>
      </c>
      <c r="I6344" s="13">
        <v>1.8181818181818198E-2</v>
      </c>
    </row>
    <row r="6345" spans="1:9" x14ac:dyDescent="0.35">
      <c r="A6345" s="13">
        <v>2015</v>
      </c>
      <c r="B6345" s="13" t="s">
        <v>30</v>
      </c>
      <c r="C6345" s="13" t="s">
        <v>361</v>
      </c>
      <c r="D6345" s="13">
        <v>2005</v>
      </c>
      <c r="E6345" s="14">
        <f>data_filtered[[#This Row],[test_year]]-data_filtered[[#This Row],[model_year]]</f>
        <v>10</v>
      </c>
      <c r="F6345" s="13">
        <v>54</v>
      </c>
      <c r="G6345" s="13">
        <v>1</v>
      </c>
      <c r="H6345" s="13">
        <v>55</v>
      </c>
      <c r="I6345" s="13">
        <v>1.8181818181818198E-2</v>
      </c>
    </row>
    <row r="6346" spans="1:9" x14ac:dyDescent="0.35">
      <c r="A6346" s="13">
        <v>2015</v>
      </c>
      <c r="B6346" s="13" t="s">
        <v>104</v>
      </c>
      <c r="C6346" s="13" t="s">
        <v>105</v>
      </c>
      <c r="D6346" s="13">
        <v>2013</v>
      </c>
      <c r="E6346" s="14">
        <f>data_filtered[[#This Row],[test_year]]-data_filtered[[#This Row],[model_year]]</f>
        <v>2</v>
      </c>
      <c r="F6346" s="13">
        <v>54</v>
      </c>
      <c r="G6346" s="13">
        <v>1</v>
      </c>
      <c r="H6346" s="13">
        <v>55</v>
      </c>
      <c r="I6346" s="13">
        <v>1.8181818181818198E-2</v>
      </c>
    </row>
    <row r="6347" spans="1:9" x14ac:dyDescent="0.35">
      <c r="A6347" s="14">
        <v>2015</v>
      </c>
      <c r="B6347" s="14" t="s">
        <v>26</v>
      </c>
      <c r="C6347" s="14" t="s">
        <v>100</v>
      </c>
      <c r="D6347" s="14">
        <v>2012</v>
      </c>
      <c r="E6347" s="14">
        <f>data_filtered[[#This Row],[test_year]]-data_filtered[[#This Row],[model_year]]</f>
        <v>3</v>
      </c>
      <c r="F6347" s="14">
        <v>54</v>
      </c>
      <c r="G6347" s="14">
        <v>1</v>
      </c>
      <c r="H6347" s="14">
        <v>55</v>
      </c>
      <c r="I6347" s="14">
        <v>1.8181818181818198E-2</v>
      </c>
    </row>
    <row r="6348" spans="1:9" x14ac:dyDescent="0.35">
      <c r="A6348" s="14">
        <v>2015</v>
      </c>
      <c r="B6348" s="14" t="s">
        <v>26</v>
      </c>
      <c r="C6348" s="14" t="s">
        <v>209</v>
      </c>
      <c r="D6348" s="14">
        <v>2002</v>
      </c>
      <c r="E6348" s="14">
        <f>data_filtered[[#This Row],[test_year]]-data_filtered[[#This Row],[model_year]]</f>
        <v>13</v>
      </c>
      <c r="F6348" s="14">
        <v>54</v>
      </c>
      <c r="G6348" s="14">
        <v>1</v>
      </c>
      <c r="H6348" s="14">
        <v>55</v>
      </c>
      <c r="I6348" s="14">
        <v>1.8181818181818198E-2</v>
      </c>
    </row>
    <row r="6349" spans="1:9" x14ac:dyDescent="0.35">
      <c r="A6349" s="14">
        <v>2016</v>
      </c>
      <c r="B6349" s="14" t="s">
        <v>42</v>
      </c>
      <c r="C6349" s="14" t="s">
        <v>206</v>
      </c>
      <c r="D6349" s="14">
        <v>2007</v>
      </c>
      <c r="E6349" s="14">
        <f>data_filtered[[#This Row],[test_year]]-data_filtered[[#This Row],[model_year]]</f>
        <v>9</v>
      </c>
      <c r="F6349" s="14">
        <v>54</v>
      </c>
      <c r="G6349" s="14">
        <v>1</v>
      </c>
      <c r="H6349" s="14">
        <v>55</v>
      </c>
      <c r="I6349" s="14">
        <v>1.8181818181818198E-2</v>
      </c>
    </row>
    <row r="6350" spans="1:9" x14ac:dyDescent="0.35">
      <c r="A6350" s="14">
        <v>2016</v>
      </c>
      <c r="B6350" s="14" t="s">
        <v>92</v>
      </c>
      <c r="C6350" s="14" t="s">
        <v>218</v>
      </c>
      <c r="D6350" s="14">
        <v>2014</v>
      </c>
      <c r="E6350" s="14">
        <f>data_filtered[[#This Row],[test_year]]-data_filtered[[#This Row],[model_year]]</f>
        <v>2</v>
      </c>
      <c r="F6350" s="14">
        <v>54</v>
      </c>
      <c r="G6350" s="14">
        <v>1</v>
      </c>
      <c r="H6350" s="14">
        <v>55</v>
      </c>
      <c r="I6350" s="14">
        <v>1.8181818181818198E-2</v>
      </c>
    </row>
    <row r="6351" spans="1:9" x14ac:dyDescent="0.35">
      <c r="A6351" s="14">
        <v>2017</v>
      </c>
      <c r="B6351" s="14" t="s">
        <v>30</v>
      </c>
      <c r="C6351" s="14" t="s">
        <v>172</v>
      </c>
      <c r="D6351" s="14">
        <v>2013</v>
      </c>
      <c r="E6351" s="14">
        <f>data_filtered[[#This Row],[test_year]]-data_filtered[[#This Row],[model_year]]</f>
        <v>4</v>
      </c>
      <c r="F6351" s="14">
        <v>54</v>
      </c>
      <c r="G6351" s="14">
        <v>1</v>
      </c>
      <c r="H6351" s="14">
        <v>55</v>
      </c>
      <c r="I6351" s="14">
        <v>1.8181818181818198E-2</v>
      </c>
    </row>
    <row r="6352" spans="1:9" x14ac:dyDescent="0.35">
      <c r="A6352" s="14">
        <v>2017</v>
      </c>
      <c r="B6352" s="14" t="s">
        <v>37</v>
      </c>
      <c r="C6352" s="14" t="s">
        <v>157</v>
      </c>
      <c r="D6352" s="14">
        <v>2015</v>
      </c>
      <c r="E6352" s="14">
        <f>data_filtered[[#This Row],[test_year]]-data_filtered[[#This Row],[model_year]]</f>
        <v>2</v>
      </c>
      <c r="F6352" s="14">
        <v>54</v>
      </c>
      <c r="G6352" s="14">
        <v>1</v>
      </c>
      <c r="H6352" s="14">
        <v>55</v>
      </c>
      <c r="I6352" s="14">
        <v>1.8181818181818198E-2</v>
      </c>
    </row>
    <row r="6353" spans="1:9" x14ac:dyDescent="0.35">
      <c r="A6353" s="13">
        <v>2017</v>
      </c>
      <c r="B6353" s="13" t="s">
        <v>92</v>
      </c>
      <c r="C6353" s="13" t="s">
        <v>167</v>
      </c>
      <c r="D6353" s="13">
        <v>2009</v>
      </c>
      <c r="E6353" s="14">
        <f>data_filtered[[#This Row],[test_year]]-data_filtered[[#This Row],[model_year]]</f>
        <v>8</v>
      </c>
      <c r="F6353" s="13">
        <v>54</v>
      </c>
      <c r="G6353" s="13">
        <v>1</v>
      </c>
      <c r="H6353" s="13">
        <v>55</v>
      </c>
      <c r="I6353" s="13">
        <v>1.8181818181818198E-2</v>
      </c>
    </row>
    <row r="6354" spans="1:9" x14ac:dyDescent="0.35">
      <c r="A6354" s="14">
        <v>2014</v>
      </c>
      <c r="B6354" s="14" t="s">
        <v>26</v>
      </c>
      <c r="C6354" s="14" t="s">
        <v>35</v>
      </c>
      <c r="D6354" s="14">
        <v>2010</v>
      </c>
      <c r="E6354" s="14">
        <f>data_filtered[[#This Row],[test_year]]-data_filtered[[#This Row],[model_year]]</f>
        <v>4</v>
      </c>
      <c r="F6354" s="14">
        <v>326</v>
      </c>
      <c r="G6354" s="14">
        <v>6</v>
      </c>
      <c r="H6354" s="14">
        <v>332</v>
      </c>
      <c r="I6354" s="14">
        <v>1.8072289156626498E-2</v>
      </c>
    </row>
    <row r="6355" spans="1:9" x14ac:dyDescent="0.35">
      <c r="A6355" s="14">
        <v>2014</v>
      </c>
      <c r="B6355" s="14" t="s">
        <v>26</v>
      </c>
      <c r="C6355" s="14" t="s">
        <v>78</v>
      </c>
      <c r="D6355" s="14">
        <v>2004</v>
      </c>
      <c r="E6355" s="14">
        <f>data_filtered[[#This Row],[test_year]]-data_filtered[[#This Row],[model_year]]</f>
        <v>10</v>
      </c>
      <c r="F6355" s="14">
        <v>163</v>
      </c>
      <c r="G6355" s="14">
        <v>3</v>
      </c>
      <c r="H6355" s="14">
        <v>166</v>
      </c>
      <c r="I6355" s="14">
        <v>1.8072289156626498E-2</v>
      </c>
    </row>
    <row r="6356" spans="1:9" x14ac:dyDescent="0.35">
      <c r="A6356" s="13">
        <v>2013</v>
      </c>
      <c r="B6356" s="13" t="s">
        <v>26</v>
      </c>
      <c r="C6356" s="13" t="s">
        <v>27</v>
      </c>
      <c r="D6356" s="13">
        <v>2006</v>
      </c>
      <c r="E6356" s="14">
        <f>data_filtered[[#This Row],[test_year]]-data_filtered[[#This Row],[model_year]]</f>
        <v>7</v>
      </c>
      <c r="F6356" s="13">
        <v>164</v>
      </c>
      <c r="G6356" s="13">
        <v>3</v>
      </c>
      <c r="H6356" s="13">
        <v>167</v>
      </c>
      <c r="I6356" s="13">
        <v>1.79640718562874E-2</v>
      </c>
    </row>
    <row r="6357" spans="1:9" x14ac:dyDescent="0.35">
      <c r="A6357" s="14">
        <v>2015</v>
      </c>
      <c r="B6357" s="14" t="s">
        <v>52</v>
      </c>
      <c r="C6357" s="14" t="s">
        <v>150</v>
      </c>
      <c r="D6357" s="14">
        <v>2006</v>
      </c>
      <c r="E6357" s="14">
        <f>data_filtered[[#This Row],[test_year]]-data_filtered[[#This Row],[model_year]]</f>
        <v>9</v>
      </c>
      <c r="F6357" s="14">
        <v>110</v>
      </c>
      <c r="G6357" s="14">
        <v>2</v>
      </c>
      <c r="H6357" s="14">
        <v>112</v>
      </c>
      <c r="I6357" s="14">
        <v>1.7857142857142901E-2</v>
      </c>
    </row>
    <row r="6358" spans="1:9" x14ac:dyDescent="0.35">
      <c r="A6358" s="14">
        <v>2015</v>
      </c>
      <c r="B6358" s="14" t="s">
        <v>26</v>
      </c>
      <c r="C6358" s="14" t="s">
        <v>110</v>
      </c>
      <c r="D6358" s="14">
        <v>2003</v>
      </c>
      <c r="E6358" s="14">
        <f>data_filtered[[#This Row],[test_year]]-data_filtered[[#This Row],[model_year]]</f>
        <v>12</v>
      </c>
      <c r="F6358" s="14">
        <v>110</v>
      </c>
      <c r="G6358" s="14">
        <v>2</v>
      </c>
      <c r="H6358" s="14">
        <v>112</v>
      </c>
      <c r="I6358" s="14">
        <v>1.7857142857142901E-2</v>
      </c>
    </row>
    <row r="6359" spans="1:9" x14ac:dyDescent="0.35">
      <c r="A6359" s="14">
        <v>2017</v>
      </c>
      <c r="B6359" s="14" t="s">
        <v>30</v>
      </c>
      <c r="C6359" s="14" t="s">
        <v>160</v>
      </c>
      <c r="D6359" s="14">
        <v>2015</v>
      </c>
      <c r="E6359" s="14">
        <f>data_filtered[[#This Row],[test_year]]-data_filtered[[#This Row],[model_year]]</f>
        <v>2</v>
      </c>
      <c r="F6359" s="14">
        <v>110</v>
      </c>
      <c r="G6359" s="14">
        <v>2</v>
      </c>
      <c r="H6359" s="14">
        <v>112</v>
      </c>
      <c r="I6359" s="14">
        <v>1.7857142857142901E-2</v>
      </c>
    </row>
    <row r="6360" spans="1:9" x14ac:dyDescent="0.35">
      <c r="A6360" s="13">
        <v>2017</v>
      </c>
      <c r="B6360" s="13" t="s">
        <v>26</v>
      </c>
      <c r="C6360" s="13" t="s">
        <v>100</v>
      </c>
      <c r="D6360" s="13">
        <v>2005</v>
      </c>
      <c r="E6360" s="14">
        <f>data_filtered[[#This Row],[test_year]]-data_filtered[[#This Row],[model_year]]</f>
        <v>12</v>
      </c>
      <c r="F6360" s="13">
        <v>110</v>
      </c>
      <c r="G6360" s="13">
        <v>2</v>
      </c>
      <c r="H6360" s="13">
        <v>112</v>
      </c>
      <c r="I6360" s="13">
        <v>1.7857142857142901E-2</v>
      </c>
    </row>
    <row r="6361" spans="1:9" x14ac:dyDescent="0.35">
      <c r="A6361" s="13">
        <v>2013</v>
      </c>
      <c r="B6361" s="13" t="s">
        <v>180</v>
      </c>
      <c r="C6361" s="13" t="s">
        <v>233</v>
      </c>
      <c r="D6361" s="13">
        <v>2002</v>
      </c>
      <c r="E6361" s="14">
        <f>data_filtered[[#This Row],[test_year]]-data_filtered[[#This Row],[model_year]]</f>
        <v>11</v>
      </c>
      <c r="F6361" s="13">
        <v>55</v>
      </c>
      <c r="G6361" s="13">
        <v>1</v>
      </c>
      <c r="H6361" s="13">
        <v>56</v>
      </c>
      <c r="I6361" s="13">
        <v>1.7857142857142901E-2</v>
      </c>
    </row>
    <row r="6362" spans="1:9" x14ac:dyDescent="0.35">
      <c r="A6362" s="13">
        <v>2013</v>
      </c>
      <c r="B6362" s="13" t="s">
        <v>98</v>
      </c>
      <c r="C6362" s="13" t="s">
        <v>99</v>
      </c>
      <c r="D6362" s="13">
        <v>2008</v>
      </c>
      <c r="E6362" s="14">
        <f>data_filtered[[#This Row],[test_year]]-data_filtered[[#This Row],[model_year]]</f>
        <v>5</v>
      </c>
      <c r="F6362" s="13">
        <v>55</v>
      </c>
      <c r="G6362" s="13">
        <v>1</v>
      </c>
      <c r="H6362" s="13">
        <v>56</v>
      </c>
      <c r="I6362" s="13">
        <v>1.7857142857142901E-2</v>
      </c>
    </row>
    <row r="6363" spans="1:9" x14ac:dyDescent="0.35">
      <c r="A6363" s="13">
        <v>2014</v>
      </c>
      <c r="B6363" s="13" t="s">
        <v>102</v>
      </c>
      <c r="C6363" s="13" t="s">
        <v>350</v>
      </c>
      <c r="D6363" s="13">
        <v>2008</v>
      </c>
      <c r="E6363" s="14">
        <f>data_filtered[[#This Row],[test_year]]-data_filtered[[#This Row],[model_year]]</f>
        <v>6</v>
      </c>
      <c r="F6363" s="13">
        <v>55</v>
      </c>
      <c r="G6363" s="13">
        <v>1</v>
      </c>
      <c r="H6363" s="13">
        <v>56</v>
      </c>
      <c r="I6363" s="13">
        <v>1.7857142857142901E-2</v>
      </c>
    </row>
    <row r="6364" spans="1:9" x14ac:dyDescent="0.35">
      <c r="A6364" s="13">
        <v>2014</v>
      </c>
      <c r="B6364" s="13" t="s">
        <v>24</v>
      </c>
      <c r="C6364" s="13" t="s">
        <v>120</v>
      </c>
      <c r="D6364" s="13">
        <v>2010</v>
      </c>
      <c r="E6364" s="14">
        <f>data_filtered[[#This Row],[test_year]]-data_filtered[[#This Row],[model_year]]</f>
        <v>4</v>
      </c>
      <c r="F6364" s="13">
        <v>55</v>
      </c>
      <c r="G6364" s="13">
        <v>1</v>
      </c>
      <c r="H6364" s="13">
        <v>56</v>
      </c>
      <c r="I6364" s="13">
        <v>1.7857142857142901E-2</v>
      </c>
    </row>
    <row r="6365" spans="1:9" x14ac:dyDescent="0.35">
      <c r="A6365" s="14">
        <v>2014</v>
      </c>
      <c r="B6365" s="14" t="s">
        <v>37</v>
      </c>
      <c r="C6365" s="14" t="s">
        <v>59</v>
      </c>
      <c r="D6365" s="14">
        <v>2012</v>
      </c>
      <c r="E6365" s="14">
        <f>data_filtered[[#This Row],[test_year]]-data_filtered[[#This Row],[model_year]]</f>
        <v>2</v>
      </c>
      <c r="F6365" s="14">
        <v>55</v>
      </c>
      <c r="G6365" s="14">
        <v>1</v>
      </c>
      <c r="H6365" s="14">
        <v>56</v>
      </c>
      <c r="I6365" s="14">
        <v>1.7857142857142901E-2</v>
      </c>
    </row>
    <row r="6366" spans="1:9" x14ac:dyDescent="0.35">
      <c r="A6366" s="14">
        <v>2014</v>
      </c>
      <c r="B6366" s="14" t="s">
        <v>26</v>
      </c>
      <c r="C6366" s="14" t="s">
        <v>209</v>
      </c>
      <c r="D6366" s="14">
        <v>2003</v>
      </c>
      <c r="E6366" s="14">
        <f>data_filtered[[#This Row],[test_year]]-data_filtered[[#This Row],[model_year]]</f>
        <v>11</v>
      </c>
      <c r="F6366" s="14">
        <v>55</v>
      </c>
      <c r="G6366" s="14">
        <v>1</v>
      </c>
      <c r="H6366" s="14">
        <v>56</v>
      </c>
      <c r="I6366" s="14">
        <v>1.7857142857142901E-2</v>
      </c>
    </row>
    <row r="6367" spans="1:9" x14ac:dyDescent="0.35">
      <c r="A6367" s="13">
        <v>2015</v>
      </c>
      <c r="B6367" s="13" t="s">
        <v>24</v>
      </c>
      <c r="C6367" s="13" t="s">
        <v>41</v>
      </c>
      <c r="D6367" s="13">
        <v>2012</v>
      </c>
      <c r="E6367" s="14">
        <f>data_filtered[[#This Row],[test_year]]-data_filtered[[#This Row],[model_year]]</f>
        <v>3</v>
      </c>
      <c r="F6367" s="13">
        <v>55</v>
      </c>
      <c r="G6367" s="13">
        <v>1</v>
      </c>
      <c r="H6367" s="13">
        <v>56</v>
      </c>
      <c r="I6367" s="13">
        <v>1.7857142857142901E-2</v>
      </c>
    </row>
    <row r="6368" spans="1:9" x14ac:dyDescent="0.35">
      <c r="A6368" s="14">
        <v>2015</v>
      </c>
      <c r="B6368" s="14" t="s">
        <v>24</v>
      </c>
      <c r="C6368" s="14" t="s">
        <v>155</v>
      </c>
      <c r="D6368" s="14">
        <v>2012</v>
      </c>
      <c r="E6368" s="14">
        <f>data_filtered[[#This Row],[test_year]]-data_filtered[[#This Row],[model_year]]</f>
        <v>3</v>
      </c>
      <c r="F6368" s="14">
        <v>55</v>
      </c>
      <c r="G6368" s="14">
        <v>1</v>
      </c>
      <c r="H6368" s="14">
        <v>56</v>
      </c>
      <c r="I6368" s="14">
        <v>1.7857142857142901E-2</v>
      </c>
    </row>
    <row r="6369" spans="1:9" x14ac:dyDescent="0.35">
      <c r="A6369" s="14">
        <v>2016</v>
      </c>
      <c r="B6369" s="14" t="s">
        <v>30</v>
      </c>
      <c r="C6369" s="14" t="s">
        <v>51</v>
      </c>
      <c r="D6369" s="14">
        <v>2009</v>
      </c>
      <c r="E6369" s="14">
        <f>data_filtered[[#This Row],[test_year]]-data_filtered[[#This Row],[model_year]]</f>
        <v>7</v>
      </c>
      <c r="F6369" s="14">
        <v>55</v>
      </c>
      <c r="G6369" s="14">
        <v>1</v>
      </c>
      <c r="H6369" s="14">
        <v>56</v>
      </c>
      <c r="I6369" s="14">
        <v>1.7857142857142901E-2</v>
      </c>
    </row>
    <row r="6370" spans="1:9" x14ac:dyDescent="0.35">
      <c r="A6370" s="14">
        <v>2016</v>
      </c>
      <c r="B6370" s="14" t="s">
        <v>158</v>
      </c>
      <c r="C6370" s="14" t="s">
        <v>323</v>
      </c>
      <c r="D6370" s="14">
        <v>2004</v>
      </c>
      <c r="E6370" s="14">
        <f>data_filtered[[#This Row],[test_year]]-data_filtered[[#This Row],[model_year]]</f>
        <v>12</v>
      </c>
      <c r="F6370" s="14">
        <v>55</v>
      </c>
      <c r="G6370" s="14">
        <v>1</v>
      </c>
      <c r="H6370" s="14">
        <v>56</v>
      </c>
      <c r="I6370" s="14">
        <v>1.7857142857142901E-2</v>
      </c>
    </row>
    <row r="6371" spans="1:9" x14ac:dyDescent="0.35">
      <c r="A6371" s="13">
        <v>2017</v>
      </c>
      <c r="B6371" s="13" t="s">
        <v>136</v>
      </c>
      <c r="C6371" s="13" t="s">
        <v>353</v>
      </c>
      <c r="D6371" s="13">
        <v>2014</v>
      </c>
      <c r="E6371" s="14">
        <f>data_filtered[[#This Row],[test_year]]-data_filtered[[#This Row],[model_year]]</f>
        <v>3</v>
      </c>
      <c r="F6371" s="13">
        <v>55</v>
      </c>
      <c r="G6371" s="13">
        <v>1</v>
      </c>
      <c r="H6371" s="13">
        <v>56</v>
      </c>
      <c r="I6371" s="13">
        <v>1.7857142857142901E-2</v>
      </c>
    </row>
    <row r="6372" spans="1:9" x14ac:dyDescent="0.35">
      <c r="A6372" s="14">
        <v>2017</v>
      </c>
      <c r="B6372" s="14" t="s">
        <v>106</v>
      </c>
      <c r="C6372" s="14" t="s">
        <v>174</v>
      </c>
      <c r="D6372" s="14">
        <v>2016</v>
      </c>
      <c r="E6372" s="14">
        <f>data_filtered[[#This Row],[test_year]]-data_filtered[[#This Row],[model_year]]</f>
        <v>1</v>
      </c>
      <c r="F6372" s="14">
        <v>55</v>
      </c>
      <c r="G6372" s="14">
        <v>1</v>
      </c>
      <c r="H6372" s="14">
        <v>56</v>
      </c>
      <c r="I6372" s="14">
        <v>1.7857142857142901E-2</v>
      </c>
    </row>
    <row r="6373" spans="1:9" x14ac:dyDescent="0.35">
      <c r="A6373" s="14">
        <v>2017</v>
      </c>
      <c r="B6373" s="14" t="s">
        <v>104</v>
      </c>
      <c r="C6373" s="14" t="s">
        <v>211</v>
      </c>
      <c r="D6373" s="14">
        <v>2016</v>
      </c>
      <c r="E6373" s="14">
        <f>data_filtered[[#This Row],[test_year]]-data_filtered[[#This Row],[model_year]]</f>
        <v>1</v>
      </c>
      <c r="F6373" s="14">
        <v>55</v>
      </c>
      <c r="G6373" s="14">
        <v>1</v>
      </c>
      <c r="H6373" s="14">
        <v>56</v>
      </c>
      <c r="I6373" s="14">
        <v>1.7857142857142901E-2</v>
      </c>
    </row>
    <row r="6374" spans="1:9" x14ac:dyDescent="0.35">
      <c r="A6374" s="13">
        <v>2016</v>
      </c>
      <c r="B6374" s="13" t="s">
        <v>26</v>
      </c>
      <c r="C6374" s="13" t="s">
        <v>27</v>
      </c>
      <c r="D6374" s="13">
        <v>2007</v>
      </c>
      <c r="E6374" s="14">
        <f>data_filtered[[#This Row],[test_year]]-data_filtered[[#This Row],[model_year]]</f>
        <v>9</v>
      </c>
      <c r="F6374" s="13">
        <v>441</v>
      </c>
      <c r="G6374" s="13">
        <v>8</v>
      </c>
      <c r="H6374" s="13">
        <v>449</v>
      </c>
      <c r="I6374" s="13">
        <v>1.7817371937639201E-2</v>
      </c>
    </row>
    <row r="6375" spans="1:9" x14ac:dyDescent="0.35">
      <c r="A6375" s="13">
        <v>2015</v>
      </c>
      <c r="B6375" s="13" t="s">
        <v>37</v>
      </c>
      <c r="C6375" s="13" t="s">
        <v>39</v>
      </c>
      <c r="D6375" s="13">
        <v>2009</v>
      </c>
      <c r="E6375" s="14">
        <f>data_filtered[[#This Row],[test_year]]-data_filtered[[#This Row],[model_year]]</f>
        <v>6</v>
      </c>
      <c r="F6375" s="13">
        <v>222</v>
      </c>
      <c r="G6375" s="13">
        <v>4</v>
      </c>
      <c r="H6375" s="13">
        <v>226</v>
      </c>
      <c r="I6375" s="13">
        <v>1.7699115044247801E-2</v>
      </c>
    </row>
    <row r="6376" spans="1:9" x14ac:dyDescent="0.35">
      <c r="A6376" s="14">
        <v>2014</v>
      </c>
      <c r="B6376" s="14" t="s">
        <v>42</v>
      </c>
      <c r="C6376" s="14" t="s">
        <v>151</v>
      </c>
      <c r="D6376" s="14">
        <v>2008</v>
      </c>
      <c r="E6376" s="14">
        <f>data_filtered[[#This Row],[test_year]]-data_filtered[[#This Row],[model_year]]</f>
        <v>6</v>
      </c>
      <c r="F6376" s="14">
        <v>111</v>
      </c>
      <c r="G6376" s="14">
        <v>2</v>
      </c>
      <c r="H6376" s="14">
        <v>113</v>
      </c>
      <c r="I6376" s="14">
        <v>1.7699115044247801E-2</v>
      </c>
    </row>
    <row r="6377" spans="1:9" x14ac:dyDescent="0.35">
      <c r="A6377" s="13">
        <v>2014</v>
      </c>
      <c r="B6377" s="13" t="s">
        <v>158</v>
      </c>
      <c r="C6377" s="13" t="s">
        <v>175</v>
      </c>
      <c r="D6377" s="13">
        <v>2010</v>
      </c>
      <c r="E6377" s="14">
        <f>data_filtered[[#This Row],[test_year]]-data_filtered[[#This Row],[model_year]]</f>
        <v>4</v>
      </c>
      <c r="F6377" s="13">
        <v>111</v>
      </c>
      <c r="G6377" s="13">
        <v>2</v>
      </c>
      <c r="H6377" s="13">
        <v>113</v>
      </c>
      <c r="I6377" s="13">
        <v>1.7699115044247801E-2</v>
      </c>
    </row>
    <row r="6378" spans="1:9" x14ac:dyDescent="0.35">
      <c r="A6378" s="14">
        <v>2014</v>
      </c>
      <c r="B6378" s="14" t="s">
        <v>26</v>
      </c>
      <c r="C6378" s="14" t="s">
        <v>100</v>
      </c>
      <c r="D6378" s="14">
        <v>2008</v>
      </c>
      <c r="E6378" s="14">
        <f>data_filtered[[#This Row],[test_year]]-data_filtered[[#This Row],[model_year]]</f>
        <v>6</v>
      </c>
      <c r="F6378" s="14">
        <v>111</v>
      </c>
      <c r="G6378" s="14">
        <v>2</v>
      </c>
      <c r="H6378" s="14">
        <v>113</v>
      </c>
      <c r="I6378" s="14">
        <v>1.7699115044247801E-2</v>
      </c>
    </row>
    <row r="6379" spans="1:9" x14ac:dyDescent="0.35">
      <c r="A6379" s="13">
        <v>2016</v>
      </c>
      <c r="B6379" s="13" t="s">
        <v>30</v>
      </c>
      <c r="C6379" s="13" t="s">
        <v>44</v>
      </c>
      <c r="D6379" s="13">
        <v>2009</v>
      </c>
      <c r="E6379" s="14">
        <f>data_filtered[[#This Row],[test_year]]-data_filtered[[#This Row],[model_year]]</f>
        <v>7</v>
      </c>
      <c r="F6379" s="13">
        <v>111</v>
      </c>
      <c r="G6379" s="13">
        <v>2</v>
      </c>
      <c r="H6379" s="13">
        <v>113</v>
      </c>
      <c r="I6379" s="13">
        <v>1.7699115044247801E-2</v>
      </c>
    </row>
    <row r="6380" spans="1:9" x14ac:dyDescent="0.35">
      <c r="A6380" s="14">
        <v>2017</v>
      </c>
      <c r="B6380" s="14" t="s">
        <v>26</v>
      </c>
      <c r="C6380" s="14" t="s">
        <v>35</v>
      </c>
      <c r="D6380" s="14">
        <v>2013</v>
      </c>
      <c r="E6380" s="14">
        <f>data_filtered[[#This Row],[test_year]]-data_filtered[[#This Row],[model_year]]</f>
        <v>4</v>
      </c>
      <c r="F6380" s="14">
        <v>111</v>
      </c>
      <c r="G6380" s="14">
        <v>2</v>
      </c>
      <c r="H6380" s="14">
        <v>113</v>
      </c>
      <c r="I6380" s="14">
        <v>1.7699115044247801E-2</v>
      </c>
    </row>
    <row r="6381" spans="1:9" x14ac:dyDescent="0.35">
      <c r="A6381" s="14">
        <v>2013</v>
      </c>
      <c r="B6381" s="14" t="s">
        <v>33</v>
      </c>
      <c r="C6381" s="14" t="s">
        <v>34</v>
      </c>
      <c r="D6381" s="14">
        <v>2008</v>
      </c>
      <c r="E6381" s="14">
        <f>data_filtered[[#This Row],[test_year]]-data_filtered[[#This Row],[model_year]]</f>
        <v>5</v>
      </c>
      <c r="F6381" s="14">
        <v>279</v>
      </c>
      <c r="G6381" s="14">
        <v>5</v>
      </c>
      <c r="H6381" s="14">
        <v>284</v>
      </c>
      <c r="I6381" s="14">
        <v>1.7605633802816899E-2</v>
      </c>
    </row>
    <row r="6382" spans="1:9" x14ac:dyDescent="0.35">
      <c r="A6382" s="14">
        <v>2015</v>
      </c>
      <c r="B6382" s="14" t="s">
        <v>30</v>
      </c>
      <c r="C6382" s="14" t="s">
        <v>36</v>
      </c>
      <c r="D6382" s="14">
        <v>2011</v>
      </c>
      <c r="E6382" s="14">
        <f>data_filtered[[#This Row],[test_year]]-data_filtered[[#This Row],[model_year]]</f>
        <v>4</v>
      </c>
      <c r="F6382" s="14">
        <v>335</v>
      </c>
      <c r="G6382" s="14">
        <v>6</v>
      </c>
      <c r="H6382" s="14">
        <v>341</v>
      </c>
      <c r="I6382" s="14">
        <v>1.7595307917888599E-2</v>
      </c>
    </row>
    <row r="6383" spans="1:9" x14ac:dyDescent="0.35">
      <c r="A6383" s="13">
        <v>2015</v>
      </c>
      <c r="B6383" s="13" t="s">
        <v>30</v>
      </c>
      <c r="C6383" s="13" t="s">
        <v>36</v>
      </c>
      <c r="D6383" s="13">
        <v>2008</v>
      </c>
      <c r="E6383" s="14">
        <f>data_filtered[[#This Row],[test_year]]-data_filtered[[#This Row],[model_year]]</f>
        <v>7</v>
      </c>
      <c r="F6383" s="13">
        <v>224</v>
      </c>
      <c r="G6383" s="13">
        <v>4</v>
      </c>
      <c r="H6383" s="13">
        <v>228</v>
      </c>
      <c r="I6383" s="13">
        <v>1.7543859649122799E-2</v>
      </c>
    </row>
    <row r="6384" spans="1:9" x14ac:dyDescent="0.35">
      <c r="A6384" s="14">
        <v>2016</v>
      </c>
      <c r="B6384" s="14" t="s">
        <v>37</v>
      </c>
      <c r="C6384" s="14" t="s">
        <v>38</v>
      </c>
      <c r="D6384" s="14">
        <v>2015</v>
      </c>
      <c r="E6384" s="14">
        <f>data_filtered[[#This Row],[test_year]]-data_filtered[[#This Row],[model_year]]</f>
        <v>1</v>
      </c>
      <c r="F6384" s="14">
        <v>168</v>
      </c>
      <c r="G6384" s="14">
        <v>3</v>
      </c>
      <c r="H6384" s="14">
        <v>171</v>
      </c>
      <c r="I6384" s="14">
        <v>1.7543859649122799E-2</v>
      </c>
    </row>
    <row r="6385" spans="1:9" x14ac:dyDescent="0.35">
      <c r="A6385" s="13">
        <v>2013</v>
      </c>
      <c r="B6385" s="13" t="s">
        <v>104</v>
      </c>
      <c r="C6385" s="13" t="s">
        <v>115</v>
      </c>
      <c r="D6385" s="13">
        <v>2009</v>
      </c>
      <c r="E6385" s="14">
        <f>data_filtered[[#This Row],[test_year]]-data_filtered[[#This Row],[model_year]]</f>
        <v>4</v>
      </c>
      <c r="F6385" s="13">
        <v>112</v>
      </c>
      <c r="G6385" s="13">
        <v>2</v>
      </c>
      <c r="H6385" s="13">
        <v>114</v>
      </c>
      <c r="I6385" s="13">
        <v>1.7543859649122799E-2</v>
      </c>
    </row>
    <row r="6386" spans="1:9" x14ac:dyDescent="0.35">
      <c r="A6386" s="14">
        <v>2013</v>
      </c>
      <c r="B6386" s="14" t="s">
        <v>26</v>
      </c>
      <c r="C6386" s="14" t="s">
        <v>110</v>
      </c>
      <c r="D6386" s="14">
        <v>2013</v>
      </c>
      <c r="E6386" s="14">
        <f>data_filtered[[#This Row],[test_year]]-data_filtered[[#This Row],[model_year]]</f>
        <v>0</v>
      </c>
      <c r="F6386" s="14">
        <v>112</v>
      </c>
      <c r="G6386" s="14">
        <v>2</v>
      </c>
      <c r="H6386" s="14">
        <v>114</v>
      </c>
      <c r="I6386" s="14">
        <v>1.7543859649122799E-2</v>
      </c>
    </row>
    <row r="6387" spans="1:9" x14ac:dyDescent="0.35">
      <c r="A6387" s="14">
        <v>2014</v>
      </c>
      <c r="B6387" s="14" t="s">
        <v>42</v>
      </c>
      <c r="C6387" s="14" t="s">
        <v>43</v>
      </c>
      <c r="D6387" s="14">
        <v>2013</v>
      </c>
      <c r="E6387" s="14">
        <f>data_filtered[[#This Row],[test_year]]-data_filtered[[#This Row],[model_year]]</f>
        <v>1</v>
      </c>
      <c r="F6387" s="14">
        <v>112</v>
      </c>
      <c r="G6387" s="14">
        <v>2</v>
      </c>
      <c r="H6387" s="14">
        <v>114</v>
      </c>
      <c r="I6387" s="14">
        <v>1.7543859649122799E-2</v>
      </c>
    </row>
    <row r="6388" spans="1:9" x14ac:dyDescent="0.35">
      <c r="A6388" s="13">
        <v>2014</v>
      </c>
      <c r="B6388" s="13" t="s">
        <v>26</v>
      </c>
      <c r="C6388" s="13" t="s">
        <v>178</v>
      </c>
      <c r="D6388" s="13">
        <v>2008</v>
      </c>
      <c r="E6388" s="14">
        <f>data_filtered[[#This Row],[test_year]]-data_filtered[[#This Row],[model_year]]</f>
        <v>6</v>
      </c>
      <c r="F6388" s="13">
        <v>112</v>
      </c>
      <c r="G6388" s="13">
        <v>2</v>
      </c>
      <c r="H6388" s="13">
        <v>114</v>
      </c>
      <c r="I6388" s="13">
        <v>1.7543859649122799E-2</v>
      </c>
    </row>
    <row r="6389" spans="1:9" x14ac:dyDescent="0.35">
      <c r="A6389" s="13">
        <v>2017</v>
      </c>
      <c r="B6389" s="13" t="s">
        <v>33</v>
      </c>
      <c r="C6389" s="13" t="s">
        <v>55</v>
      </c>
      <c r="D6389" s="13">
        <v>2009</v>
      </c>
      <c r="E6389" s="14">
        <f>data_filtered[[#This Row],[test_year]]-data_filtered[[#This Row],[model_year]]</f>
        <v>8</v>
      </c>
      <c r="F6389" s="13">
        <v>112</v>
      </c>
      <c r="G6389" s="13">
        <v>2</v>
      </c>
      <c r="H6389" s="13">
        <v>114</v>
      </c>
      <c r="I6389" s="13">
        <v>1.7543859649122799E-2</v>
      </c>
    </row>
    <row r="6390" spans="1:9" x14ac:dyDescent="0.35">
      <c r="A6390" s="14">
        <v>2014</v>
      </c>
      <c r="B6390" s="14" t="s">
        <v>33</v>
      </c>
      <c r="C6390" s="14" t="s">
        <v>109</v>
      </c>
      <c r="D6390" s="14">
        <v>2007</v>
      </c>
      <c r="E6390" s="14">
        <f>data_filtered[[#This Row],[test_year]]-data_filtered[[#This Row],[model_year]]</f>
        <v>7</v>
      </c>
      <c r="F6390" s="14">
        <v>56</v>
      </c>
      <c r="G6390" s="14">
        <v>1</v>
      </c>
      <c r="H6390" s="14">
        <v>57</v>
      </c>
      <c r="I6390" s="14">
        <v>1.7543859649122799E-2</v>
      </c>
    </row>
    <row r="6391" spans="1:9" x14ac:dyDescent="0.35">
      <c r="A6391" s="14">
        <v>2014</v>
      </c>
      <c r="B6391" s="14" t="s">
        <v>26</v>
      </c>
      <c r="C6391" s="14" t="s">
        <v>133</v>
      </c>
      <c r="D6391" s="14">
        <v>1998</v>
      </c>
      <c r="E6391" s="14">
        <f>data_filtered[[#This Row],[test_year]]-data_filtered[[#This Row],[model_year]]</f>
        <v>16</v>
      </c>
      <c r="F6391" s="14">
        <v>56</v>
      </c>
      <c r="G6391" s="14">
        <v>1</v>
      </c>
      <c r="H6391" s="14">
        <v>57</v>
      </c>
      <c r="I6391" s="14">
        <v>1.7543859649122799E-2</v>
      </c>
    </row>
    <row r="6392" spans="1:9" x14ac:dyDescent="0.35">
      <c r="A6392" s="13">
        <v>2015</v>
      </c>
      <c r="B6392" s="13" t="s">
        <v>180</v>
      </c>
      <c r="C6392" s="13" t="s">
        <v>294</v>
      </c>
      <c r="D6392" s="13">
        <v>2005</v>
      </c>
      <c r="E6392" s="14">
        <f>data_filtered[[#This Row],[test_year]]-data_filtered[[#This Row],[model_year]]</f>
        <v>10</v>
      </c>
      <c r="F6392" s="13">
        <v>56</v>
      </c>
      <c r="G6392" s="13">
        <v>1</v>
      </c>
      <c r="H6392" s="13">
        <v>57</v>
      </c>
      <c r="I6392" s="13">
        <v>1.7543859649122799E-2</v>
      </c>
    </row>
    <row r="6393" spans="1:9" x14ac:dyDescent="0.35">
      <c r="A6393" s="13">
        <v>2015</v>
      </c>
      <c r="B6393" s="13" t="s">
        <v>24</v>
      </c>
      <c r="C6393" s="13" t="s">
        <v>65</v>
      </c>
      <c r="D6393" s="13">
        <v>2008</v>
      </c>
      <c r="E6393" s="14">
        <f>data_filtered[[#This Row],[test_year]]-data_filtered[[#This Row],[model_year]]</f>
        <v>7</v>
      </c>
      <c r="F6393" s="13">
        <v>56</v>
      </c>
      <c r="G6393" s="13">
        <v>1</v>
      </c>
      <c r="H6393" s="13">
        <v>57</v>
      </c>
      <c r="I6393" s="13">
        <v>1.7543859649122799E-2</v>
      </c>
    </row>
    <row r="6394" spans="1:9" x14ac:dyDescent="0.35">
      <c r="A6394" s="14">
        <v>2015</v>
      </c>
      <c r="B6394" s="14" t="s">
        <v>170</v>
      </c>
      <c r="C6394" s="14">
        <v>500</v>
      </c>
      <c r="D6394" s="14">
        <v>2012</v>
      </c>
      <c r="E6394" s="14">
        <f>data_filtered[[#This Row],[test_year]]-data_filtered[[#This Row],[model_year]]</f>
        <v>3</v>
      </c>
      <c r="F6394" s="14">
        <v>56</v>
      </c>
      <c r="G6394" s="14">
        <v>1</v>
      </c>
      <c r="H6394" s="14">
        <v>57</v>
      </c>
      <c r="I6394" s="14">
        <v>1.7543859649122799E-2</v>
      </c>
    </row>
    <row r="6395" spans="1:9" x14ac:dyDescent="0.35">
      <c r="A6395" s="13">
        <v>2015</v>
      </c>
      <c r="B6395" s="13" t="s">
        <v>42</v>
      </c>
      <c r="C6395" s="13" t="s">
        <v>151</v>
      </c>
      <c r="D6395" s="13">
        <v>2011</v>
      </c>
      <c r="E6395" s="14">
        <f>data_filtered[[#This Row],[test_year]]-data_filtered[[#This Row],[model_year]]</f>
        <v>4</v>
      </c>
      <c r="F6395" s="13">
        <v>56</v>
      </c>
      <c r="G6395" s="13">
        <v>1</v>
      </c>
      <c r="H6395" s="13">
        <v>57</v>
      </c>
      <c r="I6395" s="13">
        <v>1.7543859649122799E-2</v>
      </c>
    </row>
    <row r="6396" spans="1:9" x14ac:dyDescent="0.35">
      <c r="A6396" s="14">
        <v>2015</v>
      </c>
      <c r="B6396" s="14" t="s">
        <v>158</v>
      </c>
      <c r="C6396" s="14" t="s">
        <v>255</v>
      </c>
      <c r="D6396" s="14">
        <v>2004</v>
      </c>
      <c r="E6396" s="14">
        <f>data_filtered[[#This Row],[test_year]]-data_filtered[[#This Row],[model_year]]</f>
        <v>11</v>
      </c>
      <c r="F6396" s="14">
        <v>56</v>
      </c>
      <c r="G6396" s="14">
        <v>1</v>
      </c>
      <c r="H6396" s="14">
        <v>57</v>
      </c>
      <c r="I6396" s="14">
        <v>1.7543859649122799E-2</v>
      </c>
    </row>
    <row r="6397" spans="1:9" x14ac:dyDescent="0.35">
      <c r="A6397" s="14">
        <v>2016</v>
      </c>
      <c r="B6397" s="14" t="s">
        <v>24</v>
      </c>
      <c r="C6397" s="14" t="s">
        <v>28</v>
      </c>
      <c r="D6397" s="14">
        <v>2016</v>
      </c>
      <c r="E6397" s="14">
        <f>data_filtered[[#This Row],[test_year]]-data_filtered[[#This Row],[model_year]]</f>
        <v>0</v>
      </c>
      <c r="F6397" s="14">
        <v>56</v>
      </c>
      <c r="G6397" s="14">
        <v>1</v>
      </c>
      <c r="H6397" s="14">
        <v>57</v>
      </c>
      <c r="I6397" s="14">
        <v>1.7543859649122799E-2</v>
      </c>
    </row>
    <row r="6398" spans="1:9" x14ac:dyDescent="0.35">
      <c r="A6398" s="13">
        <v>2016</v>
      </c>
      <c r="B6398" s="13" t="s">
        <v>30</v>
      </c>
      <c r="C6398" s="13" t="s">
        <v>126</v>
      </c>
      <c r="D6398" s="13">
        <v>2012</v>
      </c>
      <c r="E6398" s="14">
        <f>data_filtered[[#This Row],[test_year]]-data_filtered[[#This Row],[model_year]]</f>
        <v>4</v>
      </c>
      <c r="F6398" s="13">
        <v>56</v>
      </c>
      <c r="G6398" s="13">
        <v>1</v>
      </c>
      <c r="H6398" s="13">
        <v>57</v>
      </c>
      <c r="I6398" s="13">
        <v>1.7543859649122799E-2</v>
      </c>
    </row>
    <row r="6399" spans="1:9" x14ac:dyDescent="0.35">
      <c r="A6399" s="14">
        <v>2016</v>
      </c>
      <c r="B6399" s="14" t="s">
        <v>33</v>
      </c>
      <c r="C6399" s="14" t="s">
        <v>216</v>
      </c>
      <c r="D6399" s="14">
        <v>2008</v>
      </c>
      <c r="E6399" s="14">
        <f>data_filtered[[#This Row],[test_year]]-data_filtered[[#This Row],[model_year]]</f>
        <v>8</v>
      </c>
      <c r="F6399" s="14">
        <v>56</v>
      </c>
      <c r="G6399" s="14">
        <v>1</v>
      </c>
      <c r="H6399" s="14">
        <v>57</v>
      </c>
      <c r="I6399" s="14">
        <v>1.7543859649122799E-2</v>
      </c>
    </row>
    <row r="6400" spans="1:9" x14ac:dyDescent="0.35">
      <c r="A6400" s="14">
        <v>2016</v>
      </c>
      <c r="B6400" s="14" t="s">
        <v>26</v>
      </c>
      <c r="C6400" s="14" t="s">
        <v>144</v>
      </c>
      <c r="D6400" s="14">
        <v>2012</v>
      </c>
      <c r="E6400" s="14">
        <f>data_filtered[[#This Row],[test_year]]-data_filtered[[#This Row],[model_year]]</f>
        <v>4</v>
      </c>
      <c r="F6400" s="14">
        <v>56</v>
      </c>
      <c r="G6400" s="14">
        <v>1</v>
      </c>
      <c r="H6400" s="14">
        <v>57</v>
      </c>
      <c r="I6400" s="14">
        <v>1.7543859649122799E-2</v>
      </c>
    </row>
    <row r="6401" spans="1:9" x14ac:dyDescent="0.35">
      <c r="A6401" s="13">
        <v>2017</v>
      </c>
      <c r="B6401" s="13" t="s">
        <v>42</v>
      </c>
      <c r="C6401" s="13" t="s">
        <v>112</v>
      </c>
      <c r="D6401" s="13">
        <v>2016</v>
      </c>
      <c r="E6401" s="14">
        <f>data_filtered[[#This Row],[test_year]]-data_filtered[[#This Row],[model_year]]</f>
        <v>1</v>
      </c>
      <c r="F6401" s="13">
        <v>56</v>
      </c>
      <c r="G6401" s="13">
        <v>1</v>
      </c>
      <c r="H6401" s="13">
        <v>57</v>
      </c>
      <c r="I6401" s="13">
        <v>1.7543859649122799E-2</v>
      </c>
    </row>
    <row r="6402" spans="1:9" x14ac:dyDescent="0.35">
      <c r="A6402" s="14">
        <v>2017</v>
      </c>
      <c r="B6402" s="14" t="s">
        <v>92</v>
      </c>
      <c r="C6402" s="14" t="s">
        <v>218</v>
      </c>
      <c r="D6402" s="14">
        <v>2012</v>
      </c>
      <c r="E6402" s="14">
        <f>data_filtered[[#This Row],[test_year]]-data_filtered[[#This Row],[model_year]]</f>
        <v>5</v>
      </c>
      <c r="F6402" s="14">
        <v>56</v>
      </c>
      <c r="G6402" s="14">
        <v>1</v>
      </c>
      <c r="H6402" s="14">
        <v>57</v>
      </c>
      <c r="I6402" s="14">
        <v>1.7543859649122799E-2</v>
      </c>
    </row>
    <row r="6403" spans="1:9" x14ac:dyDescent="0.35">
      <c r="A6403" s="13">
        <v>2017</v>
      </c>
      <c r="B6403" s="13" t="s">
        <v>26</v>
      </c>
      <c r="C6403" s="13" t="s">
        <v>201</v>
      </c>
      <c r="D6403" s="13">
        <v>2004</v>
      </c>
      <c r="E6403" s="14">
        <f>data_filtered[[#This Row],[test_year]]-data_filtered[[#This Row],[model_year]]</f>
        <v>13</v>
      </c>
      <c r="F6403" s="13">
        <v>56</v>
      </c>
      <c r="G6403" s="13">
        <v>1</v>
      </c>
      <c r="H6403" s="13">
        <v>57</v>
      </c>
      <c r="I6403" s="13">
        <v>1.7543859649122799E-2</v>
      </c>
    </row>
    <row r="6404" spans="1:9" x14ac:dyDescent="0.35">
      <c r="A6404" s="13">
        <v>2017</v>
      </c>
      <c r="B6404" s="13" t="s">
        <v>26</v>
      </c>
      <c r="C6404" s="13" t="s">
        <v>223</v>
      </c>
      <c r="D6404" s="13">
        <v>2009</v>
      </c>
      <c r="E6404" s="14">
        <f>data_filtered[[#This Row],[test_year]]-data_filtered[[#This Row],[model_year]]</f>
        <v>8</v>
      </c>
      <c r="F6404" s="13">
        <v>56</v>
      </c>
      <c r="G6404" s="13">
        <v>1</v>
      </c>
      <c r="H6404" s="13">
        <v>57</v>
      </c>
      <c r="I6404" s="13">
        <v>1.7543859649122799E-2</v>
      </c>
    </row>
    <row r="6405" spans="1:9" x14ac:dyDescent="0.35">
      <c r="A6405" s="14">
        <v>2013</v>
      </c>
      <c r="B6405" s="14" t="s">
        <v>26</v>
      </c>
      <c r="C6405" s="14" t="s">
        <v>35</v>
      </c>
      <c r="D6405" s="14">
        <v>2010</v>
      </c>
      <c r="E6405" s="14">
        <f>data_filtered[[#This Row],[test_year]]-data_filtered[[#This Row],[model_year]]</f>
        <v>3</v>
      </c>
      <c r="F6405" s="14">
        <v>282</v>
      </c>
      <c r="G6405" s="14">
        <v>5</v>
      </c>
      <c r="H6405" s="14">
        <v>287</v>
      </c>
      <c r="I6405" s="14">
        <v>1.74216027874564E-2</v>
      </c>
    </row>
    <row r="6406" spans="1:9" x14ac:dyDescent="0.35">
      <c r="A6406" s="14">
        <v>2015</v>
      </c>
      <c r="B6406" s="14" t="s">
        <v>26</v>
      </c>
      <c r="C6406" s="14" t="s">
        <v>35</v>
      </c>
      <c r="D6406" s="14">
        <v>2007</v>
      </c>
      <c r="E6406" s="14">
        <f>data_filtered[[#This Row],[test_year]]-data_filtered[[#This Row],[model_year]]</f>
        <v>8</v>
      </c>
      <c r="F6406" s="14">
        <v>282</v>
      </c>
      <c r="G6406" s="14">
        <v>5</v>
      </c>
      <c r="H6406" s="14">
        <v>287</v>
      </c>
      <c r="I6406" s="14">
        <v>1.74216027874564E-2</v>
      </c>
    </row>
    <row r="6407" spans="1:9" x14ac:dyDescent="0.35">
      <c r="A6407" s="13">
        <v>2014</v>
      </c>
      <c r="B6407" s="13" t="s">
        <v>30</v>
      </c>
      <c r="C6407" s="13" t="s">
        <v>48</v>
      </c>
      <c r="D6407" s="13">
        <v>2007</v>
      </c>
      <c r="E6407" s="14">
        <f>data_filtered[[#This Row],[test_year]]-data_filtered[[#This Row],[model_year]]</f>
        <v>7</v>
      </c>
      <c r="F6407" s="13">
        <v>113</v>
      </c>
      <c r="G6407" s="13">
        <v>2</v>
      </c>
      <c r="H6407" s="13">
        <v>115</v>
      </c>
      <c r="I6407" s="13">
        <v>1.7391304347826101E-2</v>
      </c>
    </row>
    <row r="6408" spans="1:9" x14ac:dyDescent="0.35">
      <c r="A6408" s="13">
        <v>2014</v>
      </c>
      <c r="B6408" s="13" t="s">
        <v>42</v>
      </c>
      <c r="C6408" s="13" t="s">
        <v>112</v>
      </c>
      <c r="D6408" s="13">
        <v>2008</v>
      </c>
      <c r="E6408" s="14">
        <f>data_filtered[[#This Row],[test_year]]-data_filtered[[#This Row],[model_year]]</f>
        <v>6</v>
      </c>
      <c r="F6408" s="13">
        <v>113</v>
      </c>
      <c r="G6408" s="13">
        <v>2</v>
      </c>
      <c r="H6408" s="13">
        <v>115</v>
      </c>
      <c r="I6408" s="13">
        <v>1.7391304347826101E-2</v>
      </c>
    </row>
    <row r="6409" spans="1:9" x14ac:dyDescent="0.35">
      <c r="A6409" s="14">
        <v>2015</v>
      </c>
      <c r="B6409" s="14" t="s">
        <v>104</v>
      </c>
      <c r="C6409" s="14" t="s">
        <v>105</v>
      </c>
      <c r="D6409" s="14">
        <v>2005</v>
      </c>
      <c r="E6409" s="14">
        <f>data_filtered[[#This Row],[test_year]]-data_filtered[[#This Row],[model_year]]</f>
        <v>10</v>
      </c>
      <c r="F6409" s="14">
        <v>113</v>
      </c>
      <c r="G6409" s="14">
        <v>2</v>
      </c>
      <c r="H6409" s="14">
        <v>115</v>
      </c>
      <c r="I6409" s="14">
        <v>1.7391304347826101E-2</v>
      </c>
    </row>
    <row r="6410" spans="1:9" x14ac:dyDescent="0.35">
      <c r="A6410" s="13">
        <v>2015</v>
      </c>
      <c r="B6410" s="13" t="s">
        <v>26</v>
      </c>
      <c r="C6410" s="13" t="s">
        <v>147</v>
      </c>
      <c r="D6410" s="13">
        <v>2007</v>
      </c>
      <c r="E6410" s="14">
        <f>data_filtered[[#This Row],[test_year]]-data_filtered[[#This Row],[model_year]]</f>
        <v>8</v>
      </c>
      <c r="F6410" s="13">
        <v>113</v>
      </c>
      <c r="G6410" s="13">
        <v>2</v>
      </c>
      <c r="H6410" s="13">
        <v>115</v>
      </c>
      <c r="I6410" s="13">
        <v>1.7391304347826101E-2</v>
      </c>
    </row>
    <row r="6411" spans="1:9" x14ac:dyDescent="0.35">
      <c r="A6411" s="14">
        <v>2013</v>
      </c>
      <c r="B6411" s="14" t="s">
        <v>26</v>
      </c>
      <c r="C6411" s="14" t="s">
        <v>35</v>
      </c>
      <c r="D6411" s="14">
        <v>2007</v>
      </c>
      <c r="E6411" s="14">
        <f>data_filtered[[#This Row],[test_year]]-data_filtered[[#This Row],[model_year]]</f>
        <v>6</v>
      </c>
      <c r="F6411" s="14">
        <v>285</v>
      </c>
      <c r="G6411" s="14">
        <v>5</v>
      </c>
      <c r="H6411" s="14">
        <v>290</v>
      </c>
      <c r="I6411" s="14">
        <v>1.72413793103448E-2</v>
      </c>
    </row>
    <row r="6412" spans="1:9" x14ac:dyDescent="0.35">
      <c r="A6412" s="14">
        <v>2017</v>
      </c>
      <c r="B6412" s="14" t="s">
        <v>104</v>
      </c>
      <c r="C6412" s="14" t="s">
        <v>115</v>
      </c>
      <c r="D6412" s="14">
        <v>2010</v>
      </c>
      <c r="E6412" s="14">
        <f>data_filtered[[#This Row],[test_year]]-data_filtered[[#This Row],[model_year]]</f>
        <v>7</v>
      </c>
      <c r="F6412" s="14">
        <v>114</v>
      </c>
      <c r="G6412" s="14">
        <v>2</v>
      </c>
      <c r="H6412" s="14">
        <v>116</v>
      </c>
      <c r="I6412" s="14">
        <v>1.72413793103448E-2</v>
      </c>
    </row>
    <row r="6413" spans="1:9" x14ac:dyDescent="0.35">
      <c r="A6413" s="13">
        <v>2014</v>
      </c>
      <c r="B6413" s="13" t="s">
        <v>52</v>
      </c>
      <c r="C6413" s="13" t="s">
        <v>83</v>
      </c>
      <c r="D6413" s="13">
        <v>2014</v>
      </c>
      <c r="E6413" s="14">
        <f>data_filtered[[#This Row],[test_year]]-data_filtered[[#This Row],[model_year]]</f>
        <v>0</v>
      </c>
      <c r="F6413" s="13">
        <v>57</v>
      </c>
      <c r="G6413" s="13">
        <v>1</v>
      </c>
      <c r="H6413" s="13">
        <v>58</v>
      </c>
      <c r="I6413" s="13">
        <v>1.72413793103448E-2</v>
      </c>
    </row>
    <row r="6414" spans="1:9" x14ac:dyDescent="0.35">
      <c r="A6414" s="14">
        <v>2014</v>
      </c>
      <c r="B6414" s="14" t="s">
        <v>42</v>
      </c>
      <c r="C6414" s="14" t="s">
        <v>45</v>
      </c>
      <c r="D6414" s="14">
        <v>2013</v>
      </c>
      <c r="E6414" s="14">
        <f>data_filtered[[#This Row],[test_year]]-data_filtered[[#This Row],[model_year]]</f>
        <v>1</v>
      </c>
      <c r="F6414" s="14">
        <v>57</v>
      </c>
      <c r="G6414" s="14">
        <v>1</v>
      </c>
      <c r="H6414" s="14">
        <v>58</v>
      </c>
      <c r="I6414" s="14">
        <v>1.72413793103448E-2</v>
      </c>
    </row>
    <row r="6415" spans="1:9" x14ac:dyDescent="0.35">
      <c r="A6415" s="14">
        <v>2014</v>
      </c>
      <c r="B6415" s="14" t="s">
        <v>67</v>
      </c>
      <c r="C6415" s="14" t="s">
        <v>77</v>
      </c>
      <c r="D6415" s="14">
        <v>2013</v>
      </c>
      <c r="E6415" s="14">
        <f>data_filtered[[#This Row],[test_year]]-data_filtered[[#This Row],[model_year]]</f>
        <v>1</v>
      </c>
      <c r="F6415" s="14">
        <v>57</v>
      </c>
      <c r="G6415" s="14">
        <v>1</v>
      </c>
      <c r="H6415" s="14">
        <v>58</v>
      </c>
      <c r="I6415" s="14">
        <v>1.72413793103448E-2</v>
      </c>
    </row>
    <row r="6416" spans="1:9" x14ac:dyDescent="0.35">
      <c r="A6416" s="14">
        <v>2014</v>
      </c>
      <c r="B6416" s="14" t="s">
        <v>241</v>
      </c>
      <c r="C6416" s="14" t="s">
        <v>242</v>
      </c>
      <c r="D6416" s="14">
        <v>2008</v>
      </c>
      <c r="E6416" s="14">
        <f>data_filtered[[#This Row],[test_year]]-data_filtered[[#This Row],[model_year]]</f>
        <v>6</v>
      </c>
      <c r="F6416" s="14">
        <v>57</v>
      </c>
      <c r="G6416" s="14">
        <v>1</v>
      </c>
      <c r="H6416" s="14">
        <v>58</v>
      </c>
      <c r="I6416" s="14">
        <v>1.72413793103448E-2</v>
      </c>
    </row>
    <row r="6417" spans="1:9" x14ac:dyDescent="0.35">
      <c r="A6417" s="14">
        <v>2014</v>
      </c>
      <c r="B6417" s="14" t="s">
        <v>79</v>
      </c>
      <c r="C6417" s="14" t="s">
        <v>266</v>
      </c>
      <c r="D6417" s="14">
        <v>2006</v>
      </c>
      <c r="E6417" s="14">
        <f>data_filtered[[#This Row],[test_year]]-data_filtered[[#This Row],[model_year]]</f>
        <v>8</v>
      </c>
      <c r="F6417" s="14">
        <v>57</v>
      </c>
      <c r="G6417" s="14">
        <v>1</v>
      </c>
      <c r="H6417" s="14">
        <v>58</v>
      </c>
      <c r="I6417" s="14">
        <v>1.72413793103448E-2</v>
      </c>
    </row>
    <row r="6418" spans="1:9" x14ac:dyDescent="0.35">
      <c r="A6418" s="14">
        <v>2014</v>
      </c>
      <c r="B6418" s="14" t="s">
        <v>26</v>
      </c>
      <c r="C6418" s="14" t="s">
        <v>237</v>
      </c>
      <c r="D6418" s="14">
        <v>2008</v>
      </c>
      <c r="E6418" s="14">
        <f>data_filtered[[#This Row],[test_year]]-data_filtered[[#This Row],[model_year]]</f>
        <v>6</v>
      </c>
      <c r="F6418" s="14">
        <v>57</v>
      </c>
      <c r="G6418" s="14">
        <v>1</v>
      </c>
      <c r="H6418" s="14">
        <v>58</v>
      </c>
      <c r="I6418" s="14">
        <v>1.72413793103448E-2</v>
      </c>
    </row>
    <row r="6419" spans="1:9" x14ac:dyDescent="0.35">
      <c r="A6419" s="14">
        <v>2015</v>
      </c>
      <c r="B6419" s="14" t="s">
        <v>24</v>
      </c>
      <c r="C6419" s="14" t="s">
        <v>169</v>
      </c>
      <c r="D6419" s="14">
        <v>2009</v>
      </c>
      <c r="E6419" s="14">
        <f>data_filtered[[#This Row],[test_year]]-data_filtered[[#This Row],[model_year]]</f>
        <v>6</v>
      </c>
      <c r="F6419" s="14">
        <v>57</v>
      </c>
      <c r="G6419" s="14">
        <v>1</v>
      </c>
      <c r="H6419" s="14">
        <v>58</v>
      </c>
      <c r="I6419" s="14">
        <v>1.72413793103448E-2</v>
      </c>
    </row>
    <row r="6420" spans="1:9" x14ac:dyDescent="0.35">
      <c r="A6420" s="13">
        <v>2015</v>
      </c>
      <c r="B6420" s="13" t="s">
        <v>37</v>
      </c>
      <c r="C6420" s="13" t="s">
        <v>59</v>
      </c>
      <c r="D6420" s="13">
        <v>2012</v>
      </c>
      <c r="E6420" s="14">
        <f>data_filtered[[#This Row],[test_year]]-data_filtered[[#This Row],[model_year]]</f>
        <v>3</v>
      </c>
      <c r="F6420" s="13">
        <v>57</v>
      </c>
      <c r="G6420" s="13">
        <v>1</v>
      </c>
      <c r="H6420" s="13">
        <v>58</v>
      </c>
      <c r="I6420" s="13">
        <v>1.72413793103448E-2</v>
      </c>
    </row>
    <row r="6421" spans="1:9" x14ac:dyDescent="0.35">
      <c r="A6421" s="14">
        <v>2015</v>
      </c>
      <c r="B6421" s="14" t="s">
        <v>33</v>
      </c>
      <c r="C6421" s="14" t="s">
        <v>86</v>
      </c>
      <c r="D6421" s="14">
        <v>2003</v>
      </c>
      <c r="E6421" s="14">
        <f>data_filtered[[#This Row],[test_year]]-data_filtered[[#This Row],[model_year]]</f>
        <v>12</v>
      </c>
      <c r="F6421" s="14">
        <v>57</v>
      </c>
      <c r="G6421" s="14">
        <v>1</v>
      </c>
      <c r="H6421" s="14">
        <v>58</v>
      </c>
      <c r="I6421" s="14">
        <v>1.72413793103448E-2</v>
      </c>
    </row>
    <row r="6422" spans="1:9" x14ac:dyDescent="0.35">
      <c r="A6422" s="14">
        <v>2015</v>
      </c>
      <c r="B6422" s="14" t="s">
        <v>26</v>
      </c>
      <c r="C6422" s="14" t="s">
        <v>209</v>
      </c>
      <c r="D6422" s="14">
        <v>2010</v>
      </c>
      <c r="E6422" s="14">
        <f>data_filtered[[#This Row],[test_year]]-data_filtered[[#This Row],[model_year]]</f>
        <v>5</v>
      </c>
      <c r="F6422" s="14">
        <v>57</v>
      </c>
      <c r="G6422" s="14">
        <v>1</v>
      </c>
      <c r="H6422" s="14">
        <v>58</v>
      </c>
      <c r="I6422" s="14">
        <v>1.72413793103448E-2</v>
      </c>
    </row>
    <row r="6423" spans="1:9" x14ac:dyDescent="0.35">
      <c r="A6423" s="13">
        <v>2016</v>
      </c>
      <c r="B6423" s="13" t="s">
        <v>30</v>
      </c>
      <c r="C6423" s="13" t="s">
        <v>85</v>
      </c>
      <c r="D6423" s="13">
        <v>2007</v>
      </c>
      <c r="E6423" s="14">
        <f>data_filtered[[#This Row],[test_year]]-data_filtered[[#This Row],[model_year]]</f>
        <v>9</v>
      </c>
      <c r="F6423" s="13">
        <v>57</v>
      </c>
      <c r="G6423" s="13">
        <v>1</v>
      </c>
      <c r="H6423" s="13">
        <v>58</v>
      </c>
      <c r="I6423" s="13">
        <v>1.72413793103448E-2</v>
      </c>
    </row>
    <row r="6424" spans="1:9" x14ac:dyDescent="0.35">
      <c r="A6424" s="14">
        <v>2016</v>
      </c>
      <c r="B6424" s="14" t="s">
        <v>241</v>
      </c>
      <c r="C6424" s="14" t="s">
        <v>242</v>
      </c>
      <c r="D6424" s="14">
        <v>2007</v>
      </c>
      <c r="E6424" s="14">
        <f>data_filtered[[#This Row],[test_year]]-data_filtered[[#This Row],[model_year]]</f>
        <v>9</v>
      </c>
      <c r="F6424" s="14">
        <v>57</v>
      </c>
      <c r="G6424" s="14">
        <v>1</v>
      </c>
      <c r="H6424" s="14">
        <v>58</v>
      </c>
      <c r="I6424" s="14">
        <v>1.72413793103448E-2</v>
      </c>
    </row>
    <row r="6425" spans="1:9" x14ac:dyDescent="0.35">
      <c r="A6425" s="14">
        <v>2016</v>
      </c>
      <c r="B6425" s="14" t="s">
        <v>186</v>
      </c>
      <c r="C6425" s="14" t="s">
        <v>343</v>
      </c>
      <c r="D6425" s="14">
        <v>2015</v>
      </c>
      <c r="E6425" s="14">
        <f>data_filtered[[#This Row],[test_year]]-data_filtered[[#This Row],[model_year]]</f>
        <v>1</v>
      </c>
      <c r="F6425" s="14">
        <v>57</v>
      </c>
      <c r="G6425" s="14">
        <v>1</v>
      </c>
      <c r="H6425" s="14">
        <v>58</v>
      </c>
      <c r="I6425" s="14">
        <v>1.72413793103448E-2</v>
      </c>
    </row>
    <row r="6426" spans="1:9" x14ac:dyDescent="0.35">
      <c r="A6426" s="13">
        <v>2013</v>
      </c>
      <c r="B6426" s="13" t="s">
        <v>26</v>
      </c>
      <c r="C6426" s="13" t="s">
        <v>35</v>
      </c>
      <c r="D6426" s="13">
        <v>2009</v>
      </c>
      <c r="E6426" s="14">
        <f>data_filtered[[#This Row],[test_year]]-data_filtered[[#This Row],[model_year]]</f>
        <v>4</v>
      </c>
      <c r="F6426" s="13">
        <v>229</v>
      </c>
      <c r="G6426" s="13">
        <v>4</v>
      </c>
      <c r="H6426" s="13">
        <v>233</v>
      </c>
      <c r="I6426" s="13">
        <v>1.7167381974248899E-2</v>
      </c>
    </row>
    <row r="6427" spans="1:9" x14ac:dyDescent="0.35">
      <c r="A6427" s="14">
        <v>2016</v>
      </c>
      <c r="B6427" s="14" t="s">
        <v>30</v>
      </c>
      <c r="C6427" s="14" t="s">
        <v>32</v>
      </c>
      <c r="D6427" s="14">
        <v>2009</v>
      </c>
      <c r="E6427" s="14">
        <f>data_filtered[[#This Row],[test_year]]-data_filtered[[#This Row],[model_year]]</f>
        <v>7</v>
      </c>
      <c r="F6427" s="14">
        <v>172</v>
      </c>
      <c r="G6427" s="14">
        <v>3</v>
      </c>
      <c r="H6427" s="14">
        <v>175</v>
      </c>
      <c r="I6427" s="14">
        <v>1.7142857142857099E-2</v>
      </c>
    </row>
    <row r="6428" spans="1:9" x14ac:dyDescent="0.35">
      <c r="A6428" s="13">
        <v>2016</v>
      </c>
      <c r="B6428" s="13" t="s">
        <v>37</v>
      </c>
      <c r="C6428" s="13" t="s">
        <v>38</v>
      </c>
      <c r="D6428" s="13">
        <v>2014</v>
      </c>
      <c r="E6428" s="14">
        <f>data_filtered[[#This Row],[test_year]]-data_filtered[[#This Row],[model_year]]</f>
        <v>2</v>
      </c>
      <c r="F6428" s="13">
        <v>172</v>
      </c>
      <c r="G6428" s="13">
        <v>3</v>
      </c>
      <c r="H6428" s="13">
        <v>175</v>
      </c>
      <c r="I6428" s="13">
        <v>1.7142857142857099E-2</v>
      </c>
    </row>
    <row r="6429" spans="1:9" x14ac:dyDescent="0.35">
      <c r="A6429" s="14">
        <v>2013</v>
      </c>
      <c r="B6429" s="14" t="s">
        <v>24</v>
      </c>
      <c r="C6429" s="14" t="s">
        <v>169</v>
      </c>
      <c r="D6429" s="14">
        <v>2006</v>
      </c>
      <c r="E6429" s="14">
        <f>data_filtered[[#This Row],[test_year]]-data_filtered[[#This Row],[model_year]]</f>
        <v>7</v>
      </c>
      <c r="F6429" s="14">
        <v>115</v>
      </c>
      <c r="G6429" s="14">
        <v>2</v>
      </c>
      <c r="H6429" s="14">
        <v>117</v>
      </c>
      <c r="I6429" s="14">
        <v>1.7094017094017099E-2</v>
      </c>
    </row>
    <row r="6430" spans="1:9" x14ac:dyDescent="0.35">
      <c r="A6430" s="14">
        <v>2013</v>
      </c>
      <c r="B6430" s="14" t="s">
        <v>37</v>
      </c>
      <c r="C6430" s="14" t="s">
        <v>38</v>
      </c>
      <c r="D6430" s="14">
        <v>2012</v>
      </c>
      <c r="E6430" s="14">
        <f>data_filtered[[#This Row],[test_year]]-data_filtered[[#This Row],[model_year]]</f>
        <v>1</v>
      </c>
      <c r="F6430" s="14">
        <v>115</v>
      </c>
      <c r="G6430" s="14">
        <v>2</v>
      </c>
      <c r="H6430" s="14">
        <v>117</v>
      </c>
      <c r="I6430" s="14">
        <v>1.7094017094017099E-2</v>
      </c>
    </row>
    <row r="6431" spans="1:9" x14ac:dyDescent="0.35">
      <c r="A6431" s="13">
        <v>2014</v>
      </c>
      <c r="B6431" s="13" t="s">
        <v>136</v>
      </c>
      <c r="C6431" s="13" t="s">
        <v>137</v>
      </c>
      <c r="D6431" s="13">
        <v>2007</v>
      </c>
      <c r="E6431" s="14">
        <f>data_filtered[[#This Row],[test_year]]-data_filtered[[#This Row],[model_year]]</f>
        <v>7</v>
      </c>
      <c r="F6431" s="13">
        <v>115</v>
      </c>
      <c r="G6431" s="13">
        <v>2</v>
      </c>
      <c r="H6431" s="13">
        <v>117</v>
      </c>
      <c r="I6431" s="13">
        <v>1.7094017094017099E-2</v>
      </c>
    </row>
    <row r="6432" spans="1:9" x14ac:dyDescent="0.35">
      <c r="A6432" s="14">
        <v>2015</v>
      </c>
      <c r="B6432" s="14" t="s">
        <v>33</v>
      </c>
      <c r="C6432" s="14" t="s">
        <v>97</v>
      </c>
      <c r="D6432" s="14">
        <v>2013</v>
      </c>
      <c r="E6432" s="14">
        <f>data_filtered[[#This Row],[test_year]]-data_filtered[[#This Row],[model_year]]</f>
        <v>2</v>
      </c>
      <c r="F6432" s="14">
        <v>115</v>
      </c>
      <c r="G6432" s="14">
        <v>2</v>
      </c>
      <c r="H6432" s="14">
        <v>117</v>
      </c>
      <c r="I6432" s="14">
        <v>1.7094017094017099E-2</v>
      </c>
    </row>
    <row r="6433" spans="1:9" x14ac:dyDescent="0.35">
      <c r="A6433" s="13">
        <v>2017</v>
      </c>
      <c r="B6433" s="13" t="s">
        <v>30</v>
      </c>
      <c r="C6433" s="13" t="s">
        <v>126</v>
      </c>
      <c r="D6433" s="13">
        <v>2013</v>
      </c>
      <c r="E6433" s="14">
        <f>data_filtered[[#This Row],[test_year]]-data_filtered[[#This Row],[model_year]]</f>
        <v>4</v>
      </c>
      <c r="F6433" s="13">
        <v>115</v>
      </c>
      <c r="G6433" s="13">
        <v>2</v>
      </c>
      <c r="H6433" s="13">
        <v>117</v>
      </c>
      <c r="I6433" s="13">
        <v>1.7094017094017099E-2</v>
      </c>
    </row>
    <row r="6434" spans="1:9" x14ac:dyDescent="0.35">
      <c r="A6434" s="13">
        <v>2015</v>
      </c>
      <c r="B6434" s="13" t="s">
        <v>30</v>
      </c>
      <c r="C6434" s="13" t="s">
        <v>36</v>
      </c>
      <c r="D6434" s="13">
        <v>2006</v>
      </c>
      <c r="E6434" s="14">
        <f>data_filtered[[#This Row],[test_year]]-data_filtered[[#This Row],[model_year]]</f>
        <v>9</v>
      </c>
      <c r="F6434" s="13">
        <v>231</v>
      </c>
      <c r="G6434" s="13">
        <v>4</v>
      </c>
      <c r="H6434" s="13">
        <v>235</v>
      </c>
      <c r="I6434" s="13">
        <v>1.7021276595744698E-2</v>
      </c>
    </row>
    <row r="6435" spans="1:9" x14ac:dyDescent="0.35">
      <c r="A6435" s="13">
        <v>2013</v>
      </c>
      <c r="B6435" s="13" t="s">
        <v>42</v>
      </c>
      <c r="C6435" s="13" t="s">
        <v>45</v>
      </c>
      <c r="D6435" s="13">
        <v>2009</v>
      </c>
      <c r="E6435" s="14">
        <f>data_filtered[[#This Row],[test_year]]-data_filtered[[#This Row],[model_year]]</f>
        <v>4</v>
      </c>
      <c r="F6435" s="13">
        <v>174</v>
      </c>
      <c r="G6435" s="13">
        <v>3</v>
      </c>
      <c r="H6435" s="13">
        <v>177</v>
      </c>
      <c r="I6435" s="13">
        <v>1.6949152542372899E-2</v>
      </c>
    </row>
    <row r="6436" spans="1:9" x14ac:dyDescent="0.35">
      <c r="A6436" s="14">
        <v>2013</v>
      </c>
      <c r="B6436" s="14" t="s">
        <v>104</v>
      </c>
      <c r="C6436" s="14" t="s">
        <v>115</v>
      </c>
      <c r="D6436" s="14">
        <v>2010</v>
      </c>
      <c r="E6436" s="14">
        <f>data_filtered[[#This Row],[test_year]]-data_filtered[[#This Row],[model_year]]</f>
        <v>3</v>
      </c>
      <c r="F6436" s="14">
        <v>116</v>
      </c>
      <c r="G6436" s="14">
        <v>2</v>
      </c>
      <c r="H6436" s="14">
        <v>118</v>
      </c>
      <c r="I6436" s="14">
        <v>1.6949152542372899E-2</v>
      </c>
    </row>
    <row r="6437" spans="1:9" x14ac:dyDescent="0.35">
      <c r="A6437" s="14">
        <v>2014</v>
      </c>
      <c r="B6437" s="14" t="s">
        <v>26</v>
      </c>
      <c r="C6437" s="14" t="s">
        <v>111</v>
      </c>
      <c r="D6437" s="14">
        <v>2007</v>
      </c>
      <c r="E6437" s="14">
        <f>data_filtered[[#This Row],[test_year]]-data_filtered[[#This Row],[model_year]]</f>
        <v>7</v>
      </c>
      <c r="F6437" s="14">
        <v>116</v>
      </c>
      <c r="G6437" s="14">
        <v>2</v>
      </c>
      <c r="H6437" s="14">
        <v>118</v>
      </c>
      <c r="I6437" s="14">
        <v>1.6949152542372899E-2</v>
      </c>
    </row>
    <row r="6438" spans="1:9" x14ac:dyDescent="0.35">
      <c r="A6438" s="13">
        <v>2015</v>
      </c>
      <c r="B6438" s="13" t="s">
        <v>37</v>
      </c>
      <c r="C6438" s="13" t="s">
        <v>38</v>
      </c>
      <c r="D6438" s="13">
        <v>2011</v>
      </c>
      <c r="E6438" s="14">
        <f>data_filtered[[#This Row],[test_year]]-data_filtered[[#This Row],[model_year]]</f>
        <v>4</v>
      </c>
      <c r="F6438" s="13">
        <v>116</v>
      </c>
      <c r="G6438" s="13">
        <v>2</v>
      </c>
      <c r="H6438" s="13">
        <v>118</v>
      </c>
      <c r="I6438" s="13">
        <v>1.6949152542372899E-2</v>
      </c>
    </row>
    <row r="6439" spans="1:9" x14ac:dyDescent="0.35">
      <c r="A6439" s="14">
        <v>2013</v>
      </c>
      <c r="B6439" s="14" t="s">
        <v>92</v>
      </c>
      <c r="C6439" s="14" t="s">
        <v>335</v>
      </c>
      <c r="D6439" s="14">
        <v>2007</v>
      </c>
      <c r="E6439" s="14">
        <f>data_filtered[[#This Row],[test_year]]-data_filtered[[#This Row],[model_year]]</f>
        <v>6</v>
      </c>
      <c r="F6439" s="14">
        <v>58</v>
      </c>
      <c r="G6439" s="14">
        <v>1</v>
      </c>
      <c r="H6439" s="14">
        <v>59</v>
      </c>
      <c r="I6439" s="14">
        <v>1.6949152542372899E-2</v>
      </c>
    </row>
    <row r="6440" spans="1:9" x14ac:dyDescent="0.35">
      <c r="A6440" s="13">
        <v>2013</v>
      </c>
      <c r="B6440" s="13" t="s">
        <v>33</v>
      </c>
      <c r="C6440" s="13" t="s">
        <v>97</v>
      </c>
      <c r="D6440" s="13">
        <v>2011</v>
      </c>
      <c r="E6440" s="14">
        <f>data_filtered[[#This Row],[test_year]]-data_filtered[[#This Row],[model_year]]</f>
        <v>2</v>
      </c>
      <c r="F6440" s="13">
        <v>58</v>
      </c>
      <c r="G6440" s="13">
        <v>1</v>
      </c>
      <c r="H6440" s="13">
        <v>59</v>
      </c>
      <c r="I6440" s="13">
        <v>1.6949152542372899E-2</v>
      </c>
    </row>
    <row r="6441" spans="1:9" x14ac:dyDescent="0.35">
      <c r="A6441" s="13">
        <v>2014</v>
      </c>
      <c r="B6441" s="13" t="s">
        <v>37</v>
      </c>
      <c r="C6441" s="13" t="s">
        <v>59</v>
      </c>
      <c r="D6441" s="13">
        <v>2006</v>
      </c>
      <c r="E6441" s="14">
        <f>data_filtered[[#This Row],[test_year]]-data_filtered[[#This Row],[model_year]]</f>
        <v>8</v>
      </c>
      <c r="F6441" s="13">
        <v>58</v>
      </c>
      <c r="G6441" s="13">
        <v>1</v>
      </c>
      <c r="H6441" s="13">
        <v>59</v>
      </c>
      <c r="I6441" s="13">
        <v>1.6949152542372899E-2</v>
      </c>
    </row>
    <row r="6442" spans="1:9" x14ac:dyDescent="0.35">
      <c r="A6442" s="13">
        <v>2014</v>
      </c>
      <c r="B6442" s="13" t="s">
        <v>33</v>
      </c>
      <c r="C6442" s="13" t="s">
        <v>254</v>
      </c>
      <c r="D6442" s="13">
        <v>2008</v>
      </c>
      <c r="E6442" s="14">
        <f>data_filtered[[#This Row],[test_year]]-data_filtered[[#This Row],[model_year]]</f>
        <v>6</v>
      </c>
      <c r="F6442" s="13">
        <v>58</v>
      </c>
      <c r="G6442" s="13">
        <v>1</v>
      </c>
      <c r="H6442" s="13">
        <v>59</v>
      </c>
      <c r="I6442" s="13">
        <v>1.6949152542372899E-2</v>
      </c>
    </row>
    <row r="6443" spans="1:9" x14ac:dyDescent="0.35">
      <c r="A6443" s="14">
        <v>2015</v>
      </c>
      <c r="B6443" s="14" t="s">
        <v>106</v>
      </c>
      <c r="C6443" s="14" t="s">
        <v>285</v>
      </c>
      <c r="D6443" s="14">
        <v>2015</v>
      </c>
      <c r="E6443" s="14">
        <f>data_filtered[[#This Row],[test_year]]-data_filtered[[#This Row],[model_year]]</f>
        <v>0</v>
      </c>
      <c r="F6443" s="14">
        <v>58</v>
      </c>
      <c r="G6443" s="14">
        <v>1</v>
      </c>
      <c r="H6443" s="14">
        <v>59</v>
      </c>
      <c r="I6443" s="14">
        <v>1.6949152542372899E-2</v>
      </c>
    </row>
    <row r="6444" spans="1:9" x14ac:dyDescent="0.35">
      <c r="A6444" s="13">
        <v>2015</v>
      </c>
      <c r="B6444" s="13" t="s">
        <v>104</v>
      </c>
      <c r="C6444" s="13" t="s">
        <v>105</v>
      </c>
      <c r="D6444" s="13">
        <v>2012</v>
      </c>
      <c r="E6444" s="14">
        <f>data_filtered[[#This Row],[test_year]]-data_filtered[[#This Row],[model_year]]</f>
        <v>3</v>
      </c>
      <c r="F6444" s="13">
        <v>58</v>
      </c>
      <c r="G6444" s="13">
        <v>1</v>
      </c>
      <c r="H6444" s="13">
        <v>59</v>
      </c>
      <c r="I6444" s="13">
        <v>1.6949152542372899E-2</v>
      </c>
    </row>
    <row r="6445" spans="1:9" x14ac:dyDescent="0.35">
      <c r="A6445" s="13">
        <v>2015</v>
      </c>
      <c r="B6445" s="13" t="s">
        <v>26</v>
      </c>
      <c r="C6445" s="13" t="s">
        <v>27</v>
      </c>
      <c r="D6445" s="13">
        <v>2015</v>
      </c>
      <c r="E6445" s="14">
        <f>data_filtered[[#This Row],[test_year]]-data_filtered[[#This Row],[model_year]]</f>
        <v>0</v>
      </c>
      <c r="F6445" s="13">
        <v>58</v>
      </c>
      <c r="G6445" s="13">
        <v>1</v>
      </c>
      <c r="H6445" s="13">
        <v>59</v>
      </c>
      <c r="I6445" s="13">
        <v>1.6949152542372899E-2</v>
      </c>
    </row>
    <row r="6446" spans="1:9" x14ac:dyDescent="0.35">
      <c r="A6446" s="13">
        <v>2016</v>
      </c>
      <c r="B6446" s="13" t="s">
        <v>30</v>
      </c>
      <c r="C6446" s="13" t="s">
        <v>172</v>
      </c>
      <c r="D6446" s="13">
        <v>2012</v>
      </c>
      <c r="E6446" s="14">
        <f>data_filtered[[#This Row],[test_year]]-data_filtered[[#This Row],[model_year]]</f>
        <v>4</v>
      </c>
      <c r="F6446" s="13">
        <v>58</v>
      </c>
      <c r="G6446" s="13">
        <v>1</v>
      </c>
      <c r="H6446" s="13">
        <v>59</v>
      </c>
      <c r="I6446" s="13">
        <v>1.6949152542372899E-2</v>
      </c>
    </row>
    <row r="6447" spans="1:9" x14ac:dyDescent="0.35">
      <c r="A6447" s="13">
        <v>2016</v>
      </c>
      <c r="B6447" s="13" t="s">
        <v>153</v>
      </c>
      <c r="C6447" s="13" t="s">
        <v>305</v>
      </c>
      <c r="D6447" s="13">
        <v>2006</v>
      </c>
      <c r="E6447" s="14">
        <f>data_filtered[[#This Row],[test_year]]-data_filtered[[#This Row],[model_year]]</f>
        <v>10</v>
      </c>
      <c r="F6447" s="13">
        <v>58</v>
      </c>
      <c r="G6447" s="13">
        <v>1</v>
      </c>
      <c r="H6447" s="13">
        <v>59</v>
      </c>
      <c r="I6447" s="13">
        <v>1.6949152542372899E-2</v>
      </c>
    </row>
    <row r="6448" spans="1:9" x14ac:dyDescent="0.35">
      <c r="A6448" s="14">
        <v>2017</v>
      </c>
      <c r="B6448" s="14" t="s">
        <v>30</v>
      </c>
      <c r="C6448" s="14" t="s">
        <v>274</v>
      </c>
      <c r="D6448" s="14">
        <v>2006</v>
      </c>
      <c r="E6448" s="14">
        <f>data_filtered[[#This Row],[test_year]]-data_filtered[[#This Row],[model_year]]</f>
        <v>11</v>
      </c>
      <c r="F6448" s="14">
        <v>58</v>
      </c>
      <c r="G6448" s="14">
        <v>1</v>
      </c>
      <c r="H6448" s="14">
        <v>59</v>
      </c>
      <c r="I6448" s="14">
        <v>1.6949152542372899E-2</v>
      </c>
    </row>
    <row r="6449" spans="1:9" x14ac:dyDescent="0.35">
      <c r="A6449" s="13">
        <v>2017</v>
      </c>
      <c r="B6449" s="13" t="s">
        <v>92</v>
      </c>
      <c r="C6449" s="13" t="s">
        <v>93</v>
      </c>
      <c r="D6449" s="13">
        <v>2011</v>
      </c>
      <c r="E6449" s="14">
        <f>data_filtered[[#This Row],[test_year]]-data_filtered[[#This Row],[model_year]]</f>
        <v>6</v>
      </c>
      <c r="F6449" s="13">
        <v>58</v>
      </c>
      <c r="G6449" s="13">
        <v>1</v>
      </c>
      <c r="H6449" s="13">
        <v>59</v>
      </c>
      <c r="I6449" s="13">
        <v>1.6949152542372899E-2</v>
      </c>
    </row>
    <row r="6450" spans="1:9" x14ac:dyDescent="0.35">
      <c r="A6450" s="13">
        <v>2017</v>
      </c>
      <c r="B6450" s="13" t="s">
        <v>26</v>
      </c>
      <c r="C6450" s="13" t="s">
        <v>147</v>
      </c>
      <c r="D6450" s="13">
        <v>2013</v>
      </c>
      <c r="E6450" s="14">
        <f>data_filtered[[#This Row],[test_year]]-data_filtered[[#This Row],[model_year]]</f>
        <v>4</v>
      </c>
      <c r="F6450" s="13">
        <v>58</v>
      </c>
      <c r="G6450" s="13">
        <v>1</v>
      </c>
      <c r="H6450" s="13">
        <v>59</v>
      </c>
      <c r="I6450" s="13">
        <v>1.6949152542372899E-2</v>
      </c>
    </row>
    <row r="6451" spans="1:9" x14ac:dyDescent="0.35">
      <c r="A6451" s="14">
        <v>2015</v>
      </c>
      <c r="B6451" s="14" t="s">
        <v>33</v>
      </c>
      <c r="C6451" s="14" t="s">
        <v>55</v>
      </c>
      <c r="D6451" s="14">
        <v>2015</v>
      </c>
      <c r="E6451" s="14">
        <f>data_filtered[[#This Row],[test_year]]-data_filtered[[#This Row],[model_year]]</f>
        <v>0</v>
      </c>
      <c r="F6451" s="14">
        <v>117</v>
      </c>
      <c r="G6451" s="14">
        <v>2</v>
      </c>
      <c r="H6451" s="14">
        <v>119</v>
      </c>
      <c r="I6451" s="14">
        <v>1.6806722689075598E-2</v>
      </c>
    </row>
    <row r="6452" spans="1:9" x14ac:dyDescent="0.35">
      <c r="A6452" s="13">
        <v>2014</v>
      </c>
      <c r="B6452" s="13" t="s">
        <v>26</v>
      </c>
      <c r="C6452" s="13" t="s">
        <v>27</v>
      </c>
      <c r="D6452" s="13">
        <v>2008</v>
      </c>
      <c r="E6452" s="14">
        <f>data_filtered[[#This Row],[test_year]]-data_filtered[[#This Row],[model_year]]</f>
        <v>6</v>
      </c>
      <c r="F6452" s="13">
        <v>176</v>
      </c>
      <c r="G6452" s="13">
        <v>3</v>
      </c>
      <c r="H6452" s="13">
        <v>179</v>
      </c>
      <c r="I6452" s="13">
        <v>1.67597765363128E-2</v>
      </c>
    </row>
    <row r="6453" spans="1:9" x14ac:dyDescent="0.35">
      <c r="A6453" s="13">
        <v>2013</v>
      </c>
      <c r="B6453" s="13" t="s">
        <v>30</v>
      </c>
      <c r="C6453" s="13" t="s">
        <v>32</v>
      </c>
      <c r="D6453" s="13">
        <v>2008</v>
      </c>
      <c r="E6453" s="14">
        <f>data_filtered[[#This Row],[test_year]]-data_filtered[[#This Row],[model_year]]</f>
        <v>5</v>
      </c>
      <c r="F6453" s="13">
        <v>236</v>
      </c>
      <c r="G6453" s="13">
        <v>4</v>
      </c>
      <c r="H6453" s="13">
        <v>240</v>
      </c>
      <c r="I6453" s="13">
        <v>1.6666666666666701E-2</v>
      </c>
    </row>
    <row r="6454" spans="1:9" x14ac:dyDescent="0.35">
      <c r="A6454" s="13">
        <v>2013</v>
      </c>
      <c r="B6454" s="13" t="s">
        <v>33</v>
      </c>
      <c r="C6454" s="13" t="s">
        <v>254</v>
      </c>
      <c r="D6454" s="13">
        <v>2005</v>
      </c>
      <c r="E6454" s="14">
        <f>data_filtered[[#This Row],[test_year]]-data_filtered[[#This Row],[model_year]]</f>
        <v>8</v>
      </c>
      <c r="F6454" s="13">
        <v>59</v>
      </c>
      <c r="G6454" s="13">
        <v>1</v>
      </c>
      <c r="H6454" s="13">
        <v>60</v>
      </c>
      <c r="I6454" s="13">
        <v>1.6666666666666701E-2</v>
      </c>
    </row>
    <row r="6455" spans="1:9" x14ac:dyDescent="0.35">
      <c r="A6455" s="13">
        <v>2013</v>
      </c>
      <c r="B6455" s="13" t="s">
        <v>26</v>
      </c>
      <c r="C6455" s="13" t="s">
        <v>133</v>
      </c>
      <c r="D6455" s="13">
        <v>1998</v>
      </c>
      <c r="E6455" s="14">
        <f>data_filtered[[#This Row],[test_year]]-data_filtered[[#This Row],[model_year]]</f>
        <v>15</v>
      </c>
      <c r="F6455" s="13">
        <v>59</v>
      </c>
      <c r="G6455" s="13">
        <v>1</v>
      </c>
      <c r="H6455" s="13">
        <v>60</v>
      </c>
      <c r="I6455" s="13">
        <v>1.6666666666666701E-2</v>
      </c>
    </row>
    <row r="6456" spans="1:9" x14ac:dyDescent="0.35">
      <c r="A6456" s="13">
        <v>2014</v>
      </c>
      <c r="B6456" s="13" t="s">
        <v>26</v>
      </c>
      <c r="C6456" s="13" t="s">
        <v>209</v>
      </c>
      <c r="D6456" s="13">
        <v>2010</v>
      </c>
      <c r="E6456" s="14">
        <f>data_filtered[[#This Row],[test_year]]-data_filtered[[#This Row],[model_year]]</f>
        <v>4</v>
      </c>
      <c r="F6456" s="13">
        <v>59</v>
      </c>
      <c r="G6456" s="13">
        <v>1</v>
      </c>
      <c r="H6456" s="13">
        <v>60</v>
      </c>
      <c r="I6456" s="13">
        <v>1.6666666666666701E-2</v>
      </c>
    </row>
    <row r="6457" spans="1:9" x14ac:dyDescent="0.35">
      <c r="A6457" s="14">
        <v>2014</v>
      </c>
      <c r="B6457" s="14" t="s">
        <v>26</v>
      </c>
      <c r="C6457" s="14" t="s">
        <v>334</v>
      </c>
      <c r="D6457" s="14">
        <v>2002</v>
      </c>
      <c r="E6457" s="14">
        <f>data_filtered[[#This Row],[test_year]]-data_filtered[[#This Row],[model_year]]</f>
        <v>12</v>
      </c>
      <c r="F6457" s="14">
        <v>59</v>
      </c>
      <c r="G6457" s="14">
        <v>1</v>
      </c>
      <c r="H6457" s="14">
        <v>60</v>
      </c>
      <c r="I6457" s="14">
        <v>1.6666666666666701E-2</v>
      </c>
    </row>
    <row r="6458" spans="1:9" x14ac:dyDescent="0.35">
      <c r="A6458" s="14">
        <v>2015</v>
      </c>
      <c r="B6458" s="14" t="s">
        <v>30</v>
      </c>
      <c r="C6458" s="14" t="s">
        <v>327</v>
      </c>
      <c r="D6458" s="14">
        <v>2007</v>
      </c>
      <c r="E6458" s="14">
        <f>data_filtered[[#This Row],[test_year]]-data_filtered[[#This Row],[model_year]]</f>
        <v>8</v>
      </c>
      <c r="F6458" s="14">
        <v>59</v>
      </c>
      <c r="G6458" s="14">
        <v>1</v>
      </c>
      <c r="H6458" s="14">
        <v>60</v>
      </c>
      <c r="I6458" s="14">
        <v>1.6666666666666701E-2</v>
      </c>
    </row>
    <row r="6459" spans="1:9" x14ac:dyDescent="0.35">
      <c r="A6459" s="13">
        <v>2015</v>
      </c>
      <c r="B6459" s="13" t="s">
        <v>241</v>
      </c>
      <c r="C6459" s="13" t="s">
        <v>242</v>
      </c>
      <c r="D6459" s="13">
        <v>2011</v>
      </c>
      <c r="E6459" s="14">
        <f>data_filtered[[#This Row],[test_year]]-data_filtered[[#This Row],[model_year]]</f>
        <v>4</v>
      </c>
      <c r="F6459" s="13">
        <v>59</v>
      </c>
      <c r="G6459" s="13">
        <v>1</v>
      </c>
      <c r="H6459" s="13">
        <v>60</v>
      </c>
      <c r="I6459" s="13">
        <v>1.6666666666666701E-2</v>
      </c>
    </row>
    <row r="6460" spans="1:9" x14ac:dyDescent="0.35">
      <c r="A6460" s="14">
        <v>2016</v>
      </c>
      <c r="B6460" s="14" t="s">
        <v>180</v>
      </c>
      <c r="C6460" s="14" t="s">
        <v>181</v>
      </c>
      <c r="D6460" s="14">
        <v>2008</v>
      </c>
      <c r="E6460" s="14">
        <f>data_filtered[[#This Row],[test_year]]-data_filtered[[#This Row],[model_year]]</f>
        <v>8</v>
      </c>
      <c r="F6460" s="14">
        <v>59</v>
      </c>
      <c r="G6460" s="14">
        <v>1</v>
      </c>
      <c r="H6460" s="14">
        <v>60</v>
      </c>
      <c r="I6460" s="14">
        <v>1.6666666666666701E-2</v>
      </c>
    </row>
    <row r="6461" spans="1:9" x14ac:dyDescent="0.35">
      <c r="A6461" s="13">
        <v>2016</v>
      </c>
      <c r="B6461" s="13" t="s">
        <v>26</v>
      </c>
      <c r="C6461" s="13" t="s">
        <v>147</v>
      </c>
      <c r="D6461" s="13">
        <v>2015</v>
      </c>
      <c r="E6461" s="14">
        <f>data_filtered[[#This Row],[test_year]]-data_filtered[[#This Row],[model_year]]</f>
        <v>1</v>
      </c>
      <c r="F6461" s="13">
        <v>59</v>
      </c>
      <c r="G6461" s="13">
        <v>1</v>
      </c>
      <c r="H6461" s="13">
        <v>60</v>
      </c>
      <c r="I6461" s="13">
        <v>1.6666666666666701E-2</v>
      </c>
    </row>
    <row r="6462" spans="1:9" x14ac:dyDescent="0.35">
      <c r="A6462" s="14">
        <v>2017</v>
      </c>
      <c r="B6462" s="14" t="s">
        <v>118</v>
      </c>
      <c r="C6462" s="14" t="s">
        <v>119</v>
      </c>
      <c r="D6462" s="14">
        <v>2013</v>
      </c>
      <c r="E6462" s="14">
        <f>data_filtered[[#This Row],[test_year]]-data_filtered[[#This Row],[model_year]]</f>
        <v>4</v>
      </c>
      <c r="F6462" s="14">
        <v>59</v>
      </c>
      <c r="G6462" s="14">
        <v>1</v>
      </c>
      <c r="H6462" s="14">
        <v>60</v>
      </c>
      <c r="I6462" s="14">
        <v>1.6666666666666701E-2</v>
      </c>
    </row>
    <row r="6463" spans="1:9" x14ac:dyDescent="0.35">
      <c r="A6463" s="13">
        <v>2017</v>
      </c>
      <c r="B6463" s="13" t="s">
        <v>52</v>
      </c>
      <c r="C6463" s="13" t="s">
        <v>83</v>
      </c>
      <c r="D6463" s="13">
        <v>2013</v>
      </c>
      <c r="E6463" s="14">
        <f>data_filtered[[#This Row],[test_year]]-data_filtered[[#This Row],[model_year]]</f>
        <v>4</v>
      </c>
      <c r="F6463" s="13">
        <v>59</v>
      </c>
      <c r="G6463" s="13">
        <v>1</v>
      </c>
      <c r="H6463" s="13">
        <v>60</v>
      </c>
      <c r="I6463" s="13">
        <v>1.6666666666666701E-2</v>
      </c>
    </row>
    <row r="6464" spans="1:9" x14ac:dyDescent="0.35">
      <c r="A6464" s="13">
        <v>2017</v>
      </c>
      <c r="B6464" s="13" t="s">
        <v>52</v>
      </c>
      <c r="C6464" s="13" t="s">
        <v>62</v>
      </c>
      <c r="D6464" s="13">
        <v>2009</v>
      </c>
      <c r="E6464" s="14">
        <f>data_filtered[[#This Row],[test_year]]-data_filtered[[#This Row],[model_year]]</f>
        <v>8</v>
      </c>
      <c r="F6464" s="13">
        <v>59</v>
      </c>
      <c r="G6464" s="13">
        <v>1</v>
      </c>
      <c r="H6464" s="13">
        <v>60</v>
      </c>
      <c r="I6464" s="13">
        <v>1.6666666666666701E-2</v>
      </c>
    </row>
    <row r="6465" spans="1:9" x14ac:dyDescent="0.35">
      <c r="A6465" s="13">
        <v>2017</v>
      </c>
      <c r="B6465" s="13" t="s">
        <v>158</v>
      </c>
      <c r="C6465" s="13" t="s">
        <v>159</v>
      </c>
      <c r="D6465" s="13">
        <v>2011</v>
      </c>
      <c r="E6465" s="14">
        <f>data_filtered[[#This Row],[test_year]]-data_filtered[[#This Row],[model_year]]</f>
        <v>6</v>
      </c>
      <c r="F6465" s="13">
        <v>59</v>
      </c>
      <c r="G6465" s="13">
        <v>1</v>
      </c>
      <c r="H6465" s="13">
        <v>60</v>
      </c>
      <c r="I6465" s="13">
        <v>1.6666666666666701E-2</v>
      </c>
    </row>
    <row r="6466" spans="1:9" x14ac:dyDescent="0.35">
      <c r="A6466" s="14">
        <v>2013</v>
      </c>
      <c r="B6466" s="14" t="s">
        <v>42</v>
      </c>
      <c r="C6466" s="14" t="s">
        <v>43</v>
      </c>
      <c r="D6466" s="14">
        <v>2007</v>
      </c>
      <c r="E6466" s="14">
        <f>data_filtered[[#This Row],[test_year]]-data_filtered[[#This Row],[model_year]]</f>
        <v>6</v>
      </c>
      <c r="F6466" s="14">
        <v>357</v>
      </c>
      <c r="G6466" s="14">
        <v>6</v>
      </c>
      <c r="H6466" s="14">
        <v>363</v>
      </c>
      <c r="I6466" s="14">
        <v>1.6528925619834701E-2</v>
      </c>
    </row>
    <row r="6467" spans="1:9" x14ac:dyDescent="0.35">
      <c r="A6467" s="14">
        <v>2017</v>
      </c>
      <c r="B6467" s="14" t="s">
        <v>52</v>
      </c>
      <c r="C6467" s="14" t="s">
        <v>62</v>
      </c>
      <c r="D6467" s="14">
        <v>2015</v>
      </c>
      <c r="E6467" s="14">
        <f>data_filtered[[#This Row],[test_year]]-data_filtered[[#This Row],[model_year]]</f>
        <v>2</v>
      </c>
      <c r="F6467" s="14">
        <v>119</v>
      </c>
      <c r="G6467" s="14">
        <v>2</v>
      </c>
      <c r="H6467" s="14">
        <v>121</v>
      </c>
      <c r="I6467" s="14">
        <v>1.6528925619834701E-2</v>
      </c>
    </row>
    <row r="6468" spans="1:9" x14ac:dyDescent="0.35">
      <c r="A6468" s="13">
        <v>2017</v>
      </c>
      <c r="B6468" s="13" t="s">
        <v>26</v>
      </c>
      <c r="C6468" s="13" t="s">
        <v>110</v>
      </c>
      <c r="D6468" s="13">
        <v>2006</v>
      </c>
      <c r="E6468" s="14">
        <f>data_filtered[[#This Row],[test_year]]-data_filtered[[#This Row],[model_year]]</f>
        <v>11</v>
      </c>
      <c r="F6468" s="13">
        <v>119</v>
      </c>
      <c r="G6468" s="13">
        <v>2</v>
      </c>
      <c r="H6468" s="13">
        <v>121</v>
      </c>
      <c r="I6468" s="13">
        <v>1.6528925619834701E-2</v>
      </c>
    </row>
    <row r="6469" spans="1:9" x14ac:dyDescent="0.35">
      <c r="A6469" s="13">
        <v>2014</v>
      </c>
      <c r="B6469" s="13" t="s">
        <v>26</v>
      </c>
      <c r="C6469" s="13" t="s">
        <v>27</v>
      </c>
      <c r="D6469" s="13">
        <v>2009</v>
      </c>
      <c r="E6469" s="14">
        <f>data_filtered[[#This Row],[test_year]]-data_filtered[[#This Row],[model_year]]</f>
        <v>5</v>
      </c>
      <c r="F6469" s="13">
        <v>359</v>
      </c>
      <c r="G6469" s="13">
        <v>6</v>
      </c>
      <c r="H6469" s="13">
        <v>365</v>
      </c>
      <c r="I6469" s="13">
        <v>1.6438356164383602E-2</v>
      </c>
    </row>
    <row r="6470" spans="1:9" x14ac:dyDescent="0.35">
      <c r="A6470" s="13">
        <v>2013</v>
      </c>
      <c r="B6470" s="13" t="s">
        <v>26</v>
      </c>
      <c r="C6470" s="13" t="s">
        <v>78</v>
      </c>
      <c r="D6470" s="13">
        <v>2008</v>
      </c>
      <c r="E6470" s="14">
        <f>data_filtered[[#This Row],[test_year]]-data_filtered[[#This Row],[model_year]]</f>
        <v>5</v>
      </c>
      <c r="F6470" s="13">
        <v>120</v>
      </c>
      <c r="G6470" s="13">
        <v>2</v>
      </c>
      <c r="H6470" s="13">
        <v>122</v>
      </c>
      <c r="I6470" s="13">
        <v>1.63934426229508E-2</v>
      </c>
    </row>
    <row r="6471" spans="1:9" x14ac:dyDescent="0.35">
      <c r="A6471" s="13">
        <v>2014</v>
      </c>
      <c r="B6471" s="13" t="s">
        <v>58</v>
      </c>
      <c r="C6471" s="13">
        <v>200</v>
      </c>
      <c r="D6471" s="13">
        <v>2012</v>
      </c>
      <c r="E6471" s="14">
        <f>data_filtered[[#This Row],[test_year]]-data_filtered[[#This Row],[model_year]]</f>
        <v>2</v>
      </c>
      <c r="F6471" s="13">
        <v>120</v>
      </c>
      <c r="G6471" s="13">
        <v>2</v>
      </c>
      <c r="H6471" s="13">
        <v>122</v>
      </c>
      <c r="I6471" s="13">
        <v>1.63934426229508E-2</v>
      </c>
    </row>
    <row r="6472" spans="1:9" x14ac:dyDescent="0.35">
      <c r="A6472" s="13">
        <v>2014</v>
      </c>
      <c r="B6472" s="13" t="s">
        <v>33</v>
      </c>
      <c r="C6472" s="13" t="s">
        <v>55</v>
      </c>
      <c r="D6472" s="13">
        <v>2009</v>
      </c>
      <c r="E6472" s="14">
        <f>data_filtered[[#This Row],[test_year]]-data_filtered[[#This Row],[model_year]]</f>
        <v>5</v>
      </c>
      <c r="F6472" s="13">
        <v>120</v>
      </c>
      <c r="G6472" s="13">
        <v>2</v>
      </c>
      <c r="H6472" s="13">
        <v>122</v>
      </c>
      <c r="I6472" s="13">
        <v>1.63934426229508E-2</v>
      </c>
    </row>
    <row r="6473" spans="1:9" x14ac:dyDescent="0.35">
      <c r="A6473" s="14">
        <v>2013</v>
      </c>
      <c r="B6473" s="14" t="s">
        <v>30</v>
      </c>
      <c r="C6473" s="14" t="s">
        <v>85</v>
      </c>
      <c r="D6473" s="14">
        <v>2010</v>
      </c>
      <c r="E6473" s="14">
        <f>data_filtered[[#This Row],[test_year]]-data_filtered[[#This Row],[model_year]]</f>
        <v>3</v>
      </c>
      <c r="F6473" s="14">
        <v>60</v>
      </c>
      <c r="G6473" s="14">
        <v>1</v>
      </c>
      <c r="H6473" s="14">
        <v>61</v>
      </c>
      <c r="I6473" s="14">
        <v>1.63934426229508E-2</v>
      </c>
    </row>
    <row r="6474" spans="1:9" x14ac:dyDescent="0.35">
      <c r="A6474" s="14">
        <v>2013</v>
      </c>
      <c r="B6474" s="14" t="s">
        <v>33</v>
      </c>
      <c r="C6474" s="14" t="s">
        <v>86</v>
      </c>
      <c r="D6474" s="14">
        <v>2009</v>
      </c>
      <c r="E6474" s="14">
        <f>data_filtered[[#This Row],[test_year]]-data_filtered[[#This Row],[model_year]]</f>
        <v>4</v>
      </c>
      <c r="F6474" s="14">
        <v>60</v>
      </c>
      <c r="G6474" s="14">
        <v>1</v>
      </c>
      <c r="H6474" s="14">
        <v>61</v>
      </c>
      <c r="I6474" s="14">
        <v>1.63934426229508E-2</v>
      </c>
    </row>
    <row r="6475" spans="1:9" x14ac:dyDescent="0.35">
      <c r="A6475" s="13">
        <v>2014</v>
      </c>
      <c r="B6475" s="13" t="s">
        <v>52</v>
      </c>
      <c r="C6475" s="13" t="s">
        <v>74</v>
      </c>
      <c r="D6475" s="13">
        <v>2009</v>
      </c>
      <c r="E6475" s="14">
        <f>data_filtered[[#This Row],[test_year]]-data_filtered[[#This Row],[model_year]]</f>
        <v>5</v>
      </c>
      <c r="F6475" s="13">
        <v>60</v>
      </c>
      <c r="G6475" s="13">
        <v>1</v>
      </c>
      <c r="H6475" s="13">
        <v>61</v>
      </c>
      <c r="I6475" s="13">
        <v>1.63934426229508E-2</v>
      </c>
    </row>
    <row r="6476" spans="1:9" x14ac:dyDescent="0.35">
      <c r="A6476" s="13">
        <v>2015</v>
      </c>
      <c r="B6476" s="13" t="s">
        <v>26</v>
      </c>
      <c r="C6476" s="13" t="s">
        <v>54</v>
      </c>
      <c r="D6476" s="13">
        <v>2006</v>
      </c>
      <c r="E6476" s="14">
        <f>data_filtered[[#This Row],[test_year]]-data_filtered[[#This Row],[model_year]]</f>
        <v>9</v>
      </c>
      <c r="F6476" s="13">
        <v>60</v>
      </c>
      <c r="G6476" s="13">
        <v>1</v>
      </c>
      <c r="H6476" s="13">
        <v>61</v>
      </c>
      <c r="I6476" s="13">
        <v>1.63934426229508E-2</v>
      </c>
    </row>
    <row r="6477" spans="1:9" x14ac:dyDescent="0.35">
      <c r="A6477" s="14">
        <v>2016</v>
      </c>
      <c r="B6477" s="14" t="s">
        <v>30</v>
      </c>
      <c r="C6477" s="14" t="s">
        <v>156</v>
      </c>
      <c r="D6477" s="14">
        <v>2015</v>
      </c>
      <c r="E6477" s="14">
        <f>data_filtered[[#This Row],[test_year]]-data_filtered[[#This Row],[model_year]]</f>
        <v>1</v>
      </c>
      <c r="F6477" s="14">
        <v>60</v>
      </c>
      <c r="G6477" s="14">
        <v>1</v>
      </c>
      <c r="H6477" s="14">
        <v>61</v>
      </c>
      <c r="I6477" s="14">
        <v>1.63934426229508E-2</v>
      </c>
    </row>
    <row r="6478" spans="1:9" x14ac:dyDescent="0.35">
      <c r="A6478" s="13">
        <v>2017</v>
      </c>
      <c r="B6478" s="13" t="s">
        <v>136</v>
      </c>
      <c r="C6478" s="13" t="s">
        <v>205</v>
      </c>
      <c r="D6478" s="13">
        <v>2009</v>
      </c>
      <c r="E6478" s="14">
        <f>data_filtered[[#This Row],[test_year]]-data_filtered[[#This Row],[model_year]]</f>
        <v>8</v>
      </c>
      <c r="F6478" s="13">
        <v>60</v>
      </c>
      <c r="G6478" s="13">
        <v>1</v>
      </c>
      <c r="H6478" s="13">
        <v>61</v>
      </c>
      <c r="I6478" s="13">
        <v>1.63934426229508E-2</v>
      </c>
    </row>
    <row r="6479" spans="1:9" x14ac:dyDescent="0.35">
      <c r="A6479" s="13">
        <v>2013</v>
      </c>
      <c r="B6479" s="13" t="s">
        <v>26</v>
      </c>
      <c r="C6479" s="13" t="s">
        <v>100</v>
      </c>
      <c r="D6479" s="13">
        <v>2003</v>
      </c>
      <c r="E6479" s="14">
        <f>data_filtered[[#This Row],[test_year]]-data_filtered[[#This Row],[model_year]]</f>
        <v>10</v>
      </c>
      <c r="F6479" s="13">
        <v>121</v>
      </c>
      <c r="G6479" s="13">
        <v>2</v>
      </c>
      <c r="H6479" s="13">
        <v>123</v>
      </c>
      <c r="I6479" s="13">
        <v>1.6260162601626001E-2</v>
      </c>
    </row>
    <row r="6480" spans="1:9" x14ac:dyDescent="0.35">
      <c r="A6480" s="13">
        <v>2015</v>
      </c>
      <c r="B6480" s="13" t="s">
        <v>104</v>
      </c>
      <c r="C6480" s="13" t="s">
        <v>115</v>
      </c>
      <c r="D6480" s="13">
        <v>2009</v>
      </c>
      <c r="E6480" s="14">
        <f>data_filtered[[#This Row],[test_year]]-data_filtered[[#This Row],[model_year]]</f>
        <v>6</v>
      </c>
      <c r="F6480" s="13">
        <v>121</v>
      </c>
      <c r="G6480" s="13">
        <v>2</v>
      </c>
      <c r="H6480" s="13">
        <v>123</v>
      </c>
      <c r="I6480" s="13">
        <v>1.6260162601626001E-2</v>
      </c>
    </row>
    <row r="6481" spans="1:9" x14ac:dyDescent="0.35">
      <c r="A6481" s="14">
        <v>2016</v>
      </c>
      <c r="B6481" s="14" t="s">
        <v>52</v>
      </c>
      <c r="C6481" s="14" t="s">
        <v>91</v>
      </c>
      <c r="D6481" s="14">
        <v>2015</v>
      </c>
      <c r="E6481" s="14">
        <f>data_filtered[[#This Row],[test_year]]-data_filtered[[#This Row],[model_year]]</f>
        <v>1</v>
      </c>
      <c r="F6481" s="14">
        <v>121</v>
      </c>
      <c r="G6481" s="14">
        <v>2</v>
      </c>
      <c r="H6481" s="14">
        <v>123</v>
      </c>
      <c r="I6481" s="14">
        <v>1.6260162601626001E-2</v>
      </c>
    </row>
    <row r="6482" spans="1:9" x14ac:dyDescent="0.35">
      <c r="A6482" s="13">
        <v>2017</v>
      </c>
      <c r="B6482" s="13" t="s">
        <v>24</v>
      </c>
      <c r="C6482" s="13" t="s">
        <v>28</v>
      </c>
      <c r="D6482" s="13">
        <v>2016</v>
      </c>
      <c r="E6482" s="14">
        <f>data_filtered[[#This Row],[test_year]]-data_filtered[[#This Row],[model_year]]</f>
        <v>1</v>
      </c>
      <c r="F6482" s="13">
        <v>121</v>
      </c>
      <c r="G6482" s="13">
        <v>2</v>
      </c>
      <c r="H6482" s="13">
        <v>123</v>
      </c>
      <c r="I6482" s="13">
        <v>1.6260162601626001E-2</v>
      </c>
    </row>
    <row r="6483" spans="1:9" x14ac:dyDescent="0.35">
      <c r="A6483" s="13">
        <v>2013</v>
      </c>
      <c r="B6483" s="13" t="s">
        <v>33</v>
      </c>
      <c r="C6483" s="13" t="s">
        <v>86</v>
      </c>
      <c r="D6483" s="13">
        <v>2012</v>
      </c>
      <c r="E6483" s="14">
        <f>data_filtered[[#This Row],[test_year]]-data_filtered[[#This Row],[model_year]]</f>
        <v>1</v>
      </c>
      <c r="F6483" s="13">
        <v>182</v>
      </c>
      <c r="G6483" s="13">
        <v>3</v>
      </c>
      <c r="H6483" s="13">
        <v>185</v>
      </c>
      <c r="I6483" s="13">
        <v>1.62162162162162E-2</v>
      </c>
    </row>
    <row r="6484" spans="1:9" x14ac:dyDescent="0.35">
      <c r="A6484" s="14">
        <v>2015</v>
      </c>
      <c r="B6484" s="14" t="s">
        <v>33</v>
      </c>
      <c r="C6484" s="14" t="s">
        <v>55</v>
      </c>
      <c r="D6484" s="14">
        <v>2012</v>
      </c>
      <c r="E6484" s="14">
        <f>data_filtered[[#This Row],[test_year]]-data_filtered[[#This Row],[model_year]]</f>
        <v>3</v>
      </c>
      <c r="F6484" s="14">
        <v>183</v>
      </c>
      <c r="G6484" s="14">
        <v>3</v>
      </c>
      <c r="H6484" s="14">
        <v>186</v>
      </c>
      <c r="I6484" s="14">
        <v>1.6129032258064498E-2</v>
      </c>
    </row>
    <row r="6485" spans="1:9" x14ac:dyDescent="0.35">
      <c r="A6485" s="14">
        <v>2016</v>
      </c>
      <c r="B6485" s="14" t="s">
        <v>26</v>
      </c>
      <c r="C6485" s="14" t="s">
        <v>144</v>
      </c>
      <c r="D6485" s="14">
        <v>2007</v>
      </c>
      <c r="E6485" s="14">
        <f>data_filtered[[#This Row],[test_year]]-data_filtered[[#This Row],[model_year]]</f>
        <v>9</v>
      </c>
      <c r="F6485" s="14">
        <v>122</v>
      </c>
      <c r="G6485" s="14">
        <v>2</v>
      </c>
      <c r="H6485" s="14">
        <v>124</v>
      </c>
      <c r="I6485" s="14">
        <v>1.6129032258064498E-2</v>
      </c>
    </row>
    <row r="6486" spans="1:9" x14ac:dyDescent="0.35">
      <c r="A6486" s="13">
        <v>2013</v>
      </c>
      <c r="B6486" s="13" t="s">
        <v>180</v>
      </c>
      <c r="C6486" s="13" t="s">
        <v>294</v>
      </c>
      <c r="D6486" s="13">
        <v>2007</v>
      </c>
      <c r="E6486" s="14">
        <f>data_filtered[[#This Row],[test_year]]-data_filtered[[#This Row],[model_year]]</f>
        <v>6</v>
      </c>
      <c r="F6486" s="13">
        <v>61</v>
      </c>
      <c r="G6486" s="13">
        <v>1</v>
      </c>
      <c r="H6486" s="13">
        <v>62</v>
      </c>
      <c r="I6486" s="13">
        <v>1.6129032258064498E-2</v>
      </c>
    </row>
    <row r="6487" spans="1:9" x14ac:dyDescent="0.35">
      <c r="A6487" s="14">
        <v>2013</v>
      </c>
      <c r="B6487" s="14" t="s">
        <v>24</v>
      </c>
      <c r="C6487" s="14" t="s">
        <v>238</v>
      </c>
      <c r="D6487" s="14">
        <v>2006</v>
      </c>
      <c r="E6487" s="14">
        <f>data_filtered[[#This Row],[test_year]]-data_filtered[[#This Row],[model_year]]</f>
        <v>7</v>
      </c>
      <c r="F6487" s="14">
        <v>61</v>
      </c>
      <c r="G6487" s="14">
        <v>1</v>
      </c>
      <c r="H6487" s="14">
        <v>62</v>
      </c>
      <c r="I6487" s="14">
        <v>1.6129032258064498E-2</v>
      </c>
    </row>
    <row r="6488" spans="1:9" x14ac:dyDescent="0.35">
      <c r="A6488" s="14">
        <v>2014</v>
      </c>
      <c r="B6488" s="14" t="s">
        <v>24</v>
      </c>
      <c r="C6488" s="14" t="s">
        <v>29</v>
      </c>
      <c r="D6488" s="14">
        <v>2014</v>
      </c>
      <c r="E6488" s="14">
        <f>data_filtered[[#This Row],[test_year]]-data_filtered[[#This Row],[model_year]]</f>
        <v>0</v>
      </c>
      <c r="F6488" s="14">
        <v>61</v>
      </c>
      <c r="G6488" s="14">
        <v>1</v>
      </c>
      <c r="H6488" s="14">
        <v>62</v>
      </c>
      <c r="I6488" s="14">
        <v>1.6129032258064498E-2</v>
      </c>
    </row>
    <row r="6489" spans="1:9" x14ac:dyDescent="0.35">
      <c r="A6489" s="14">
        <v>2014</v>
      </c>
      <c r="B6489" s="14" t="s">
        <v>26</v>
      </c>
      <c r="C6489" s="14" t="s">
        <v>147</v>
      </c>
      <c r="D6489" s="14">
        <v>2012</v>
      </c>
      <c r="E6489" s="14">
        <f>data_filtered[[#This Row],[test_year]]-data_filtered[[#This Row],[model_year]]</f>
        <v>2</v>
      </c>
      <c r="F6489" s="14">
        <v>61</v>
      </c>
      <c r="G6489" s="14">
        <v>1</v>
      </c>
      <c r="H6489" s="14">
        <v>62</v>
      </c>
      <c r="I6489" s="14">
        <v>1.6129032258064498E-2</v>
      </c>
    </row>
    <row r="6490" spans="1:9" x14ac:dyDescent="0.35">
      <c r="A6490" s="13">
        <v>2015</v>
      </c>
      <c r="B6490" s="13" t="s">
        <v>67</v>
      </c>
      <c r="C6490" s="13" t="s">
        <v>77</v>
      </c>
      <c r="D6490" s="13">
        <v>2008</v>
      </c>
      <c r="E6490" s="14">
        <f>data_filtered[[#This Row],[test_year]]-data_filtered[[#This Row],[model_year]]</f>
        <v>7</v>
      </c>
      <c r="F6490" s="13">
        <v>61</v>
      </c>
      <c r="G6490" s="13">
        <v>1</v>
      </c>
      <c r="H6490" s="13">
        <v>62</v>
      </c>
      <c r="I6490" s="13">
        <v>1.6129032258064498E-2</v>
      </c>
    </row>
    <row r="6491" spans="1:9" x14ac:dyDescent="0.35">
      <c r="A6491" s="13">
        <v>2016</v>
      </c>
      <c r="B6491" s="13" t="s">
        <v>52</v>
      </c>
      <c r="C6491" s="13" t="s">
        <v>192</v>
      </c>
      <c r="D6491" s="13">
        <v>2014</v>
      </c>
      <c r="E6491" s="14">
        <f>data_filtered[[#This Row],[test_year]]-data_filtered[[#This Row],[model_year]]</f>
        <v>2</v>
      </c>
      <c r="F6491" s="13">
        <v>61</v>
      </c>
      <c r="G6491" s="13">
        <v>1</v>
      </c>
      <c r="H6491" s="13">
        <v>62</v>
      </c>
      <c r="I6491" s="13">
        <v>1.6129032258064498E-2</v>
      </c>
    </row>
    <row r="6492" spans="1:9" x14ac:dyDescent="0.35">
      <c r="A6492" s="14">
        <v>2016</v>
      </c>
      <c r="B6492" s="14" t="s">
        <v>26</v>
      </c>
      <c r="C6492" s="14" t="s">
        <v>78</v>
      </c>
      <c r="D6492" s="14">
        <v>2012</v>
      </c>
      <c r="E6492" s="14">
        <f>data_filtered[[#This Row],[test_year]]-data_filtered[[#This Row],[model_year]]</f>
        <v>4</v>
      </c>
      <c r="F6492" s="14">
        <v>61</v>
      </c>
      <c r="G6492" s="14">
        <v>1</v>
      </c>
      <c r="H6492" s="14">
        <v>62</v>
      </c>
      <c r="I6492" s="14">
        <v>1.6129032258064498E-2</v>
      </c>
    </row>
    <row r="6493" spans="1:9" x14ac:dyDescent="0.35">
      <c r="A6493" s="13">
        <v>2017</v>
      </c>
      <c r="B6493" s="13" t="s">
        <v>102</v>
      </c>
      <c r="C6493" s="13" t="s">
        <v>304</v>
      </c>
      <c r="D6493" s="13">
        <v>2014</v>
      </c>
      <c r="E6493" s="14">
        <f>data_filtered[[#This Row],[test_year]]-data_filtered[[#This Row],[model_year]]</f>
        <v>3</v>
      </c>
      <c r="F6493" s="13">
        <v>61</v>
      </c>
      <c r="G6493" s="13">
        <v>1</v>
      </c>
      <c r="H6493" s="13">
        <v>62</v>
      </c>
      <c r="I6493" s="13">
        <v>1.6129032258064498E-2</v>
      </c>
    </row>
    <row r="6494" spans="1:9" x14ac:dyDescent="0.35">
      <c r="A6494" s="13">
        <v>2017</v>
      </c>
      <c r="B6494" s="13" t="s">
        <v>37</v>
      </c>
      <c r="C6494" s="13" t="s">
        <v>197</v>
      </c>
      <c r="D6494" s="13">
        <v>2006</v>
      </c>
      <c r="E6494" s="14">
        <f>data_filtered[[#This Row],[test_year]]-data_filtered[[#This Row],[model_year]]</f>
        <v>11</v>
      </c>
      <c r="F6494" s="13">
        <v>61</v>
      </c>
      <c r="G6494" s="13">
        <v>1</v>
      </c>
      <c r="H6494" s="13">
        <v>62</v>
      </c>
      <c r="I6494" s="13">
        <v>1.6129032258064498E-2</v>
      </c>
    </row>
    <row r="6495" spans="1:9" x14ac:dyDescent="0.35">
      <c r="A6495" s="14">
        <v>2017</v>
      </c>
      <c r="B6495" s="14" t="s">
        <v>33</v>
      </c>
      <c r="C6495" s="14" t="s">
        <v>109</v>
      </c>
      <c r="D6495" s="14">
        <v>2014</v>
      </c>
      <c r="E6495" s="14">
        <f>data_filtered[[#This Row],[test_year]]-data_filtered[[#This Row],[model_year]]</f>
        <v>3</v>
      </c>
      <c r="F6495" s="14">
        <v>61</v>
      </c>
      <c r="G6495" s="14">
        <v>1</v>
      </c>
      <c r="H6495" s="14">
        <v>62</v>
      </c>
      <c r="I6495" s="14">
        <v>1.6129032258064498E-2</v>
      </c>
    </row>
    <row r="6496" spans="1:9" x14ac:dyDescent="0.35">
      <c r="A6496" s="13">
        <v>2017</v>
      </c>
      <c r="B6496" s="13" t="s">
        <v>26</v>
      </c>
      <c r="C6496" s="13" t="s">
        <v>201</v>
      </c>
      <c r="D6496" s="13">
        <v>2003</v>
      </c>
      <c r="E6496" s="14">
        <f>data_filtered[[#This Row],[test_year]]-data_filtered[[#This Row],[model_year]]</f>
        <v>14</v>
      </c>
      <c r="F6496" s="13">
        <v>61</v>
      </c>
      <c r="G6496" s="13">
        <v>1</v>
      </c>
      <c r="H6496" s="13">
        <v>62</v>
      </c>
      <c r="I6496" s="13">
        <v>1.6129032258064498E-2</v>
      </c>
    </row>
    <row r="6497" spans="1:9" x14ac:dyDescent="0.35">
      <c r="A6497" s="14">
        <v>2017</v>
      </c>
      <c r="B6497" s="14" t="s">
        <v>128</v>
      </c>
      <c r="C6497" s="14" t="s">
        <v>129</v>
      </c>
      <c r="D6497" s="14">
        <v>2011</v>
      </c>
      <c r="E6497" s="14">
        <f>data_filtered[[#This Row],[test_year]]-data_filtered[[#This Row],[model_year]]</f>
        <v>6</v>
      </c>
      <c r="F6497" s="14">
        <v>61</v>
      </c>
      <c r="G6497" s="14">
        <v>1</v>
      </c>
      <c r="H6497" s="14">
        <v>62</v>
      </c>
      <c r="I6497" s="14">
        <v>1.6129032258064498E-2</v>
      </c>
    </row>
    <row r="6498" spans="1:9" x14ac:dyDescent="0.35">
      <c r="A6498" s="13">
        <v>2013</v>
      </c>
      <c r="B6498" s="13" t="s">
        <v>24</v>
      </c>
      <c r="C6498" s="13" t="s">
        <v>41</v>
      </c>
      <c r="D6498" s="13">
        <v>2009</v>
      </c>
      <c r="E6498" s="14">
        <f>data_filtered[[#This Row],[test_year]]-data_filtered[[#This Row],[model_year]]</f>
        <v>4</v>
      </c>
      <c r="F6498" s="13">
        <v>123</v>
      </c>
      <c r="G6498" s="13">
        <v>2</v>
      </c>
      <c r="H6498" s="13">
        <v>125</v>
      </c>
      <c r="I6498" s="13">
        <v>1.6E-2</v>
      </c>
    </row>
    <row r="6499" spans="1:9" x14ac:dyDescent="0.35">
      <c r="A6499" s="13">
        <v>2014</v>
      </c>
      <c r="B6499" s="13" t="s">
        <v>42</v>
      </c>
      <c r="C6499" s="13" t="s">
        <v>43</v>
      </c>
      <c r="D6499" s="13">
        <v>2009</v>
      </c>
      <c r="E6499" s="14">
        <f>data_filtered[[#This Row],[test_year]]-data_filtered[[#This Row],[model_year]]</f>
        <v>5</v>
      </c>
      <c r="F6499" s="13">
        <v>247</v>
      </c>
      <c r="G6499" s="13">
        <v>4</v>
      </c>
      <c r="H6499" s="13">
        <v>251</v>
      </c>
      <c r="I6499" s="13">
        <v>1.5936254980079698E-2</v>
      </c>
    </row>
    <row r="6500" spans="1:9" x14ac:dyDescent="0.35">
      <c r="A6500" s="14">
        <v>2017</v>
      </c>
      <c r="B6500" s="14" t="s">
        <v>37</v>
      </c>
      <c r="C6500" s="14" t="s">
        <v>38</v>
      </c>
      <c r="D6500" s="14">
        <v>2010</v>
      </c>
      <c r="E6500" s="14">
        <f>data_filtered[[#This Row],[test_year]]-data_filtered[[#This Row],[model_year]]</f>
        <v>7</v>
      </c>
      <c r="F6500" s="14">
        <v>186</v>
      </c>
      <c r="G6500" s="14">
        <v>3</v>
      </c>
      <c r="H6500" s="14">
        <v>189</v>
      </c>
      <c r="I6500" s="14">
        <v>1.58730158730159E-2</v>
      </c>
    </row>
    <row r="6501" spans="1:9" x14ac:dyDescent="0.35">
      <c r="A6501" s="14">
        <v>2014</v>
      </c>
      <c r="B6501" s="14" t="s">
        <v>118</v>
      </c>
      <c r="C6501" s="14" t="s">
        <v>119</v>
      </c>
      <c r="D6501" s="14">
        <v>2008</v>
      </c>
      <c r="E6501" s="14">
        <f>data_filtered[[#This Row],[test_year]]-data_filtered[[#This Row],[model_year]]</f>
        <v>6</v>
      </c>
      <c r="F6501" s="14">
        <v>124</v>
      </c>
      <c r="G6501" s="14">
        <v>2</v>
      </c>
      <c r="H6501" s="14">
        <v>126</v>
      </c>
      <c r="I6501" s="14">
        <v>1.58730158730159E-2</v>
      </c>
    </row>
    <row r="6502" spans="1:9" x14ac:dyDescent="0.35">
      <c r="A6502" s="14">
        <v>2014</v>
      </c>
      <c r="B6502" s="14" t="s">
        <v>42</v>
      </c>
      <c r="C6502" s="14" t="s">
        <v>112</v>
      </c>
      <c r="D6502" s="14">
        <v>2004</v>
      </c>
      <c r="E6502" s="14">
        <f>data_filtered[[#This Row],[test_year]]-data_filtered[[#This Row],[model_year]]</f>
        <v>10</v>
      </c>
      <c r="F6502" s="14">
        <v>124</v>
      </c>
      <c r="G6502" s="14">
        <v>2</v>
      </c>
      <c r="H6502" s="14">
        <v>126</v>
      </c>
      <c r="I6502" s="14">
        <v>1.58730158730159E-2</v>
      </c>
    </row>
    <row r="6503" spans="1:9" x14ac:dyDescent="0.35">
      <c r="A6503" s="14">
        <v>2013</v>
      </c>
      <c r="B6503" s="14" t="s">
        <v>42</v>
      </c>
      <c r="C6503" s="14" t="s">
        <v>112</v>
      </c>
      <c r="D6503" s="14">
        <v>2011</v>
      </c>
      <c r="E6503" s="14">
        <f>data_filtered[[#This Row],[test_year]]-data_filtered[[#This Row],[model_year]]</f>
        <v>2</v>
      </c>
      <c r="F6503" s="14">
        <v>62</v>
      </c>
      <c r="G6503" s="14">
        <v>1</v>
      </c>
      <c r="H6503" s="14">
        <v>63</v>
      </c>
      <c r="I6503" s="14">
        <v>1.58730158730159E-2</v>
      </c>
    </row>
    <row r="6504" spans="1:9" x14ac:dyDescent="0.35">
      <c r="A6504" s="13">
        <v>2013</v>
      </c>
      <c r="B6504" s="13" t="s">
        <v>37</v>
      </c>
      <c r="C6504" s="13" t="s">
        <v>59</v>
      </c>
      <c r="D6504" s="13">
        <v>2011</v>
      </c>
      <c r="E6504" s="14">
        <f>data_filtered[[#This Row],[test_year]]-data_filtered[[#This Row],[model_year]]</f>
        <v>2</v>
      </c>
      <c r="F6504" s="13">
        <v>62</v>
      </c>
      <c r="G6504" s="13">
        <v>1</v>
      </c>
      <c r="H6504" s="13">
        <v>63</v>
      </c>
      <c r="I6504" s="13">
        <v>1.58730158730159E-2</v>
      </c>
    </row>
    <row r="6505" spans="1:9" x14ac:dyDescent="0.35">
      <c r="A6505" s="13">
        <v>2013</v>
      </c>
      <c r="B6505" s="13" t="s">
        <v>113</v>
      </c>
      <c r="C6505" s="13" t="s">
        <v>262</v>
      </c>
      <c r="D6505" s="13">
        <v>2008</v>
      </c>
      <c r="E6505" s="14">
        <f>data_filtered[[#This Row],[test_year]]-data_filtered[[#This Row],[model_year]]</f>
        <v>5</v>
      </c>
      <c r="F6505" s="13">
        <v>62</v>
      </c>
      <c r="G6505" s="13">
        <v>1</v>
      </c>
      <c r="H6505" s="13">
        <v>63</v>
      </c>
      <c r="I6505" s="13">
        <v>1.58730158730159E-2</v>
      </c>
    </row>
    <row r="6506" spans="1:9" x14ac:dyDescent="0.35">
      <c r="A6506" s="14">
        <v>2014</v>
      </c>
      <c r="B6506" s="14" t="s">
        <v>92</v>
      </c>
      <c r="C6506" s="14" t="s">
        <v>288</v>
      </c>
      <c r="D6506" s="14">
        <v>2008</v>
      </c>
      <c r="E6506" s="14">
        <f>data_filtered[[#This Row],[test_year]]-data_filtered[[#This Row],[model_year]]</f>
        <v>6</v>
      </c>
      <c r="F6506" s="14">
        <v>62</v>
      </c>
      <c r="G6506" s="14">
        <v>1</v>
      </c>
      <c r="H6506" s="14">
        <v>63</v>
      </c>
      <c r="I6506" s="14">
        <v>1.58730158730159E-2</v>
      </c>
    </row>
    <row r="6507" spans="1:9" x14ac:dyDescent="0.35">
      <c r="A6507" s="13">
        <v>2014</v>
      </c>
      <c r="B6507" s="13" t="s">
        <v>92</v>
      </c>
      <c r="C6507" s="13" t="s">
        <v>149</v>
      </c>
      <c r="D6507" s="13">
        <v>2011</v>
      </c>
      <c r="E6507" s="14">
        <f>data_filtered[[#This Row],[test_year]]-data_filtered[[#This Row],[model_year]]</f>
        <v>3</v>
      </c>
      <c r="F6507" s="13">
        <v>62</v>
      </c>
      <c r="G6507" s="13">
        <v>1</v>
      </c>
      <c r="H6507" s="13">
        <v>63</v>
      </c>
      <c r="I6507" s="13">
        <v>1.58730158730159E-2</v>
      </c>
    </row>
    <row r="6508" spans="1:9" x14ac:dyDescent="0.35">
      <c r="A6508" s="13">
        <v>2014</v>
      </c>
      <c r="B6508" s="13" t="s">
        <v>33</v>
      </c>
      <c r="C6508" s="13" t="s">
        <v>97</v>
      </c>
      <c r="D6508" s="13">
        <v>2008</v>
      </c>
      <c r="E6508" s="14">
        <f>data_filtered[[#This Row],[test_year]]-data_filtered[[#This Row],[model_year]]</f>
        <v>6</v>
      </c>
      <c r="F6508" s="13">
        <v>62</v>
      </c>
      <c r="G6508" s="13">
        <v>1</v>
      </c>
      <c r="H6508" s="13">
        <v>63</v>
      </c>
      <c r="I6508" s="13">
        <v>1.58730158730159E-2</v>
      </c>
    </row>
    <row r="6509" spans="1:9" x14ac:dyDescent="0.35">
      <c r="A6509" s="13">
        <v>2014</v>
      </c>
      <c r="B6509" s="13" t="s">
        <v>153</v>
      </c>
      <c r="C6509" s="13" t="s">
        <v>305</v>
      </c>
      <c r="D6509" s="13">
        <v>2006</v>
      </c>
      <c r="E6509" s="14">
        <f>data_filtered[[#This Row],[test_year]]-data_filtered[[#This Row],[model_year]]</f>
        <v>8</v>
      </c>
      <c r="F6509" s="13">
        <v>62</v>
      </c>
      <c r="G6509" s="13">
        <v>1</v>
      </c>
      <c r="H6509" s="13">
        <v>63</v>
      </c>
      <c r="I6509" s="13">
        <v>1.58730158730159E-2</v>
      </c>
    </row>
    <row r="6510" spans="1:9" x14ac:dyDescent="0.35">
      <c r="A6510" s="13">
        <v>2015</v>
      </c>
      <c r="B6510" s="13" t="s">
        <v>170</v>
      </c>
      <c r="C6510" s="13">
        <v>500</v>
      </c>
      <c r="D6510" s="13">
        <v>2013</v>
      </c>
      <c r="E6510" s="14">
        <f>data_filtered[[#This Row],[test_year]]-data_filtered[[#This Row],[model_year]]</f>
        <v>2</v>
      </c>
      <c r="F6510" s="13">
        <v>62</v>
      </c>
      <c r="G6510" s="13">
        <v>1</v>
      </c>
      <c r="H6510" s="13">
        <v>63</v>
      </c>
      <c r="I6510" s="13">
        <v>1.58730158730159E-2</v>
      </c>
    </row>
    <row r="6511" spans="1:9" x14ac:dyDescent="0.35">
      <c r="A6511" s="13">
        <v>2015</v>
      </c>
      <c r="B6511" s="13" t="s">
        <v>26</v>
      </c>
      <c r="C6511" s="13" t="s">
        <v>223</v>
      </c>
      <c r="D6511" s="13">
        <v>2009</v>
      </c>
      <c r="E6511" s="14">
        <f>data_filtered[[#This Row],[test_year]]-data_filtered[[#This Row],[model_year]]</f>
        <v>6</v>
      </c>
      <c r="F6511" s="13">
        <v>62</v>
      </c>
      <c r="G6511" s="13">
        <v>1</v>
      </c>
      <c r="H6511" s="13">
        <v>63</v>
      </c>
      <c r="I6511" s="13">
        <v>1.58730158730159E-2</v>
      </c>
    </row>
    <row r="6512" spans="1:9" x14ac:dyDescent="0.35">
      <c r="A6512" s="14">
        <v>2016</v>
      </c>
      <c r="B6512" s="14" t="s">
        <v>33</v>
      </c>
      <c r="C6512" s="14" t="s">
        <v>55</v>
      </c>
      <c r="D6512" s="14">
        <v>2007</v>
      </c>
      <c r="E6512" s="14">
        <f>data_filtered[[#This Row],[test_year]]-data_filtered[[#This Row],[model_year]]</f>
        <v>9</v>
      </c>
      <c r="F6512" s="14">
        <v>62</v>
      </c>
      <c r="G6512" s="14">
        <v>1</v>
      </c>
      <c r="H6512" s="14">
        <v>63</v>
      </c>
      <c r="I6512" s="14">
        <v>1.58730158730159E-2</v>
      </c>
    </row>
    <row r="6513" spans="1:9" x14ac:dyDescent="0.35">
      <c r="A6513" s="13">
        <v>2017</v>
      </c>
      <c r="B6513" s="13" t="s">
        <v>37</v>
      </c>
      <c r="C6513" s="13" t="s">
        <v>197</v>
      </c>
      <c r="D6513" s="13">
        <v>2011</v>
      </c>
      <c r="E6513" s="14">
        <f>data_filtered[[#This Row],[test_year]]-data_filtered[[#This Row],[model_year]]</f>
        <v>6</v>
      </c>
      <c r="F6513" s="13">
        <v>62</v>
      </c>
      <c r="G6513" s="13">
        <v>1</v>
      </c>
      <c r="H6513" s="13">
        <v>63</v>
      </c>
      <c r="I6513" s="13">
        <v>1.58730158730159E-2</v>
      </c>
    </row>
    <row r="6514" spans="1:9" x14ac:dyDescent="0.35">
      <c r="A6514" s="14">
        <v>2017</v>
      </c>
      <c r="B6514" s="14" t="s">
        <v>158</v>
      </c>
      <c r="C6514" s="14" t="s">
        <v>175</v>
      </c>
      <c r="D6514" s="14">
        <v>2007</v>
      </c>
      <c r="E6514" s="14">
        <f>data_filtered[[#This Row],[test_year]]-data_filtered[[#This Row],[model_year]]</f>
        <v>10</v>
      </c>
      <c r="F6514" s="14">
        <v>62</v>
      </c>
      <c r="G6514" s="14">
        <v>1</v>
      </c>
      <c r="H6514" s="14">
        <v>63</v>
      </c>
      <c r="I6514" s="14">
        <v>1.58730158730159E-2</v>
      </c>
    </row>
    <row r="6515" spans="1:9" x14ac:dyDescent="0.35">
      <c r="A6515" s="14">
        <v>2015</v>
      </c>
      <c r="B6515" s="14" t="s">
        <v>42</v>
      </c>
      <c r="C6515" s="14" t="s">
        <v>112</v>
      </c>
      <c r="D6515" s="14">
        <v>2007</v>
      </c>
      <c r="E6515" s="14">
        <f>data_filtered[[#This Row],[test_year]]-data_filtered[[#This Row],[model_year]]</f>
        <v>8</v>
      </c>
      <c r="F6515" s="14">
        <v>125</v>
      </c>
      <c r="G6515" s="14">
        <v>2</v>
      </c>
      <c r="H6515" s="14">
        <v>127</v>
      </c>
      <c r="I6515" s="14">
        <v>1.5748031496062999E-2</v>
      </c>
    </row>
    <row r="6516" spans="1:9" x14ac:dyDescent="0.35">
      <c r="A6516" s="13">
        <v>2016</v>
      </c>
      <c r="B6516" s="13" t="s">
        <v>30</v>
      </c>
      <c r="C6516" s="13" t="s">
        <v>51</v>
      </c>
      <c r="D6516" s="13">
        <v>2008</v>
      </c>
      <c r="E6516" s="14">
        <f>data_filtered[[#This Row],[test_year]]-data_filtered[[#This Row],[model_year]]</f>
        <v>8</v>
      </c>
      <c r="F6516" s="13">
        <v>125</v>
      </c>
      <c r="G6516" s="13">
        <v>2</v>
      </c>
      <c r="H6516" s="13">
        <v>127</v>
      </c>
      <c r="I6516" s="13">
        <v>1.5748031496062999E-2</v>
      </c>
    </row>
    <row r="6517" spans="1:9" x14ac:dyDescent="0.35">
      <c r="A6517" s="14">
        <v>2016</v>
      </c>
      <c r="B6517" s="14" t="s">
        <v>26</v>
      </c>
      <c r="C6517" s="14" t="s">
        <v>35</v>
      </c>
      <c r="D6517" s="14">
        <v>2013</v>
      </c>
      <c r="E6517" s="14">
        <f>data_filtered[[#This Row],[test_year]]-data_filtered[[#This Row],[model_year]]</f>
        <v>3</v>
      </c>
      <c r="F6517" s="14">
        <v>125</v>
      </c>
      <c r="G6517" s="14">
        <v>2</v>
      </c>
      <c r="H6517" s="14">
        <v>127</v>
      </c>
      <c r="I6517" s="14">
        <v>1.5748031496062999E-2</v>
      </c>
    </row>
    <row r="6518" spans="1:9" x14ac:dyDescent="0.35">
      <c r="A6518" s="14">
        <v>2013</v>
      </c>
      <c r="B6518" s="14" t="s">
        <v>52</v>
      </c>
      <c r="C6518" s="14" t="s">
        <v>192</v>
      </c>
      <c r="D6518" s="14">
        <v>2012</v>
      </c>
      <c r="E6518" s="14">
        <f>data_filtered[[#This Row],[test_year]]-data_filtered[[#This Row],[model_year]]</f>
        <v>1</v>
      </c>
      <c r="F6518" s="14">
        <v>63</v>
      </c>
      <c r="G6518" s="14">
        <v>1</v>
      </c>
      <c r="H6518" s="14">
        <v>64</v>
      </c>
      <c r="I6518" s="14">
        <v>1.5625E-2</v>
      </c>
    </row>
    <row r="6519" spans="1:9" x14ac:dyDescent="0.35">
      <c r="A6519" s="13">
        <v>2013</v>
      </c>
      <c r="B6519" s="13" t="s">
        <v>52</v>
      </c>
      <c r="C6519" s="13" t="s">
        <v>164</v>
      </c>
      <c r="D6519" s="13">
        <v>2013</v>
      </c>
      <c r="E6519" s="14">
        <f>data_filtered[[#This Row],[test_year]]-data_filtered[[#This Row],[model_year]]</f>
        <v>0</v>
      </c>
      <c r="F6519" s="13">
        <v>63</v>
      </c>
      <c r="G6519" s="13">
        <v>1</v>
      </c>
      <c r="H6519" s="13">
        <v>64</v>
      </c>
      <c r="I6519" s="13">
        <v>1.5625E-2</v>
      </c>
    </row>
    <row r="6520" spans="1:9" x14ac:dyDescent="0.35">
      <c r="A6520" s="13">
        <v>2013</v>
      </c>
      <c r="B6520" s="13" t="s">
        <v>30</v>
      </c>
      <c r="C6520" s="13" t="s">
        <v>32</v>
      </c>
      <c r="D6520" s="13">
        <v>2013</v>
      </c>
      <c r="E6520" s="14">
        <f>data_filtered[[#This Row],[test_year]]-data_filtered[[#This Row],[model_year]]</f>
        <v>0</v>
      </c>
      <c r="F6520" s="13">
        <v>63</v>
      </c>
      <c r="G6520" s="13">
        <v>1</v>
      </c>
      <c r="H6520" s="13">
        <v>64</v>
      </c>
      <c r="I6520" s="13">
        <v>1.5625E-2</v>
      </c>
    </row>
    <row r="6521" spans="1:9" x14ac:dyDescent="0.35">
      <c r="A6521" s="14">
        <v>2013</v>
      </c>
      <c r="B6521" s="14" t="s">
        <v>30</v>
      </c>
      <c r="C6521" s="14" t="s">
        <v>56</v>
      </c>
      <c r="D6521" s="14">
        <v>2011</v>
      </c>
      <c r="E6521" s="14">
        <f>data_filtered[[#This Row],[test_year]]-data_filtered[[#This Row],[model_year]]</f>
        <v>2</v>
      </c>
      <c r="F6521" s="14">
        <v>63</v>
      </c>
      <c r="G6521" s="14">
        <v>1</v>
      </c>
      <c r="H6521" s="14">
        <v>64</v>
      </c>
      <c r="I6521" s="14">
        <v>1.5625E-2</v>
      </c>
    </row>
    <row r="6522" spans="1:9" x14ac:dyDescent="0.35">
      <c r="A6522" s="14">
        <v>2013</v>
      </c>
      <c r="B6522" s="14" t="s">
        <v>158</v>
      </c>
      <c r="C6522" s="14" t="s">
        <v>234</v>
      </c>
      <c r="D6522" s="14">
        <v>2008</v>
      </c>
      <c r="E6522" s="14">
        <f>data_filtered[[#This Row],[test_year]]-data_filtered[[#This Row],[model_year]]</f>
        <v>5</v>
      </c>
      <c r="F6522" s="14">
        <v>63</v>
      </c>
      <c r="G6522" s="14">
        <v>1</v>
      </c>
      <c r="H6522" s="14">
        <v>64</v>
      </c>
      <c r="I6522" s="14">
        <v>1.5625E-2</v>
      </c>
    </row>
    <row r="6523" spans="1:9" x14ac:dyDescent="0.35">
      <c r="A6523" s="14">
        <v>2014</v>
      </c>
      <c r="B6523" s="14" t="s">
        <v>26</v>
      </c>
      <c r="C6523" s="14" t="s">
        <v>209</v>
      </c>
      <c r="D6523" s="14">
        <v>2006</v>
      </c>
      <c r="E6523" s="14">
        <f>data_filtered[[#This Row],[test_year]]-data_filtered[[#This Row],[model_year]]</f>
        <v>8</v>
      </c>
      <c r="F6523" s="14">
        <v>63</v>
      </c>
      <c r="G6523" s="14">
        <v>1</v>
      </c>
      <c r="H6523" s="14">
        <v>64</v>
      </c>
      <c r="I6523" s="14">
        <v>1.5625E-2</v>
      </c>
    </row>
    <row r="6524" spans="1:9" x14ac:dyDescent="0.35">
      <c r="A6524" s="14">
        <v>2015</v>
      </c>
      <c r="B6524" s="14" t="s">
        <v>24</v>
      </c>
      <c r="C6524" s="14" t="s">
        <v>267</v>
      </c>
      <c r="D6524" s="14">
        <v>2007</v>
      </c>
      <c r="E6524" s="14">
        <f>data_filtered[[#This Row],[test_year]]-data_filtered[[#This Row],[model_year]]</f>
        <v>8</v>
      </c>
      <c r="F6524" s="14">
        <v>63</v>
      </c>
      <c r="G6524" s="14">
        <v>1</v>
      </c>
      <c r="H6524" s="14">
        <v>64</v>
      </c>
      <c r="I6524" s="14">
        <v>1.5625E-2</v>
      </c>
    </row>
    <row r="6525" spans="1:9" x14ac:dyDescent="0.35">
      <c r="A6525" s="14">
        <v>2015</v>
      </c>
      <c r="B6525" s="14" t="s">
        <v>42</v>
      </c>
      <c r="C6525" s="14" t="s">
        <v>112</v>
      </c>
      <c r="D6525" s="14">
        <v>2009</v>
      </c>
      <c r="E6525" s="14">
        <f>data_filtered[[#This Row],[test_year]]-data_filtered[[#This Row],[model_year]]</f>
        <v>6</v>
      </c>
      <c r="F6525" s="14">
        <v>63</v>
      </c>
      <c r="G6525" s="14">
        <v>1</v>
      </c>
      <c r="H6525" s="14">
        <v>64</v>
      </c>
      <c r="I6525" s="14">
        <v>1.5625E-2</v>
      </c>
    </row>
    <row r="6526" spans="1:9" x14ac:dyDescent="0.35">
      <c r="A6526" s="13">
        <v>2015</v>
      </c>
      <c r="B6526" s="13" t="s">
        <v>37</v>
      </c>
      <c r="C6526" s="13" t="s">
        <v>157</v>
      </c>
      <c r="D6526" s="13">
        <v>2012</v>
      </c>
      <c r="E6526" s="14">
        <f>data_filtered[[#This Row],[test_year]]-data_filtered[[#This Row],[model_year]]</f>
        <v>3</v>
      </c>
      <c r="F6526" s="13">
        <v>63</v>
      </c>
      <c r="G6526" s="13">
        <v>1</v>
      </c>
      <c r="H6526" s="13">
        <v>64</v>
      </c>
      <c r="I6526" s="13">
        <v>1.5625E-2</v>
      </c>
    </row>
    <row r="6527" spans="1:9" x14ac:dyDescent="0.35">
      <c r="A6527" s="14">
        <v>2015</v>
      </c>
      <c r="B6527" s="14" t="s">
        <v>33</v>
      </c>
      <c r="C6527" s="14" t="s">
        <v>109</v>
      </c>
      <c r="D6527" s="14">
        <v>2007</v>
      </c>
      <c r="E6527" s="14">
        <f>data_filtered[[#This Row],[test_year]]-data_filtered[[#This Row],[model_year]]</f>
        <v>8</v>
      </c>
      <c r="F6527" s="14">
        <v>63</v>
      </c>
      <c r="G6527" s="14">
        <v>1</v>
      </c>
      <c r="H6527" s="14">
        <v>64</v>
      </c>
      <c r="I6527" s="14">
        <v>1.5625E-2</v>
      </c>
    </row>
    <row r="6528" spans="1:9" x14ac:dyDescent="0.35">
      <c r="A6528" s="13">
        <v>2015</v>
      </c>
      <c r="B6528" s="13" t="s">
        <v>33</v>
      </c>
      <c r="C6528" s="13" t="s">
        <v>97</v>
      </c>
      <c r="D6528" s="13">
        <v>2012</v>
      </c>
      <c r="E6528" s="14">
        <f>data_filtered[[#This Row],[test_year]]-data_filtered[[#This Row],[model_year]]</f>
        <v>3</v>
      </c>
      <c r="F6528" s="13">
        <v>63</v>
      </c>
      <c r="G6528" s="13">
        <v>1</v>
      </c>
      <c r="H6528" s="13">
        <v>64</v>
      </c>
      <c r="I6528" s="13">
        <v>1.5625E-2</v>
      </c>
    </row>
    <row r="6529" spans="1:9" x14ac:dyDescent="0.35">
      <c r="A6529" s="13">
        <v>2015</v>
      </c>
      <c r="B6529" s="13" t="s">
        <v>26</v>
      </c>
      <c r="C6529" s="13" t="s">
        <v>201</v>
      </c>
      <c r="D6529" s="13">
        <v>2004</v>
      </c>
      <c r="E6529" s="14">
        <f>data_filtered[[#This Row],[test_year]]-data_filtered[[#This Row],[model_year]]</f>
        <v>11</v>
      </c>
      <c r="F6529" s="13">
        <v>63</v>
      </c>
      <c r="G6529" s="13">
        <v>1</v>
      </c>
      <c r="H6529" s="13">
        <v>64</v>
      </c>
      <c r="I6529" s="13">
        <v>1.5625E-2</v>
      </c>
    </row>
    <row r="6530" spans="1:9" x14ac:dyDescent="0.35">
      <c r="A6530" s="14">
        <v>2016</v>
      </c>
      <c r="B6530" s="14" t="s">
        <v>33</v>
      </c>
      <c r="C6530" s="14" t="s">
        <v>109</v>
      </c>
      <c r="D6530" s="14">
        <v>2014</v>
      </c>
      <c r="E6530" s="14">
        <f>data_filtered[[#This Row],[test_year]]-data_filtered[[#This Row],[model_year]]</f>
        <v>2</v>
      </c>
      <c r="F6530" s="14">
        <v>63</v>
      </c>
      <c r="G6530" s="14">
        <v>1</v>
      </c>
      <c r="H6530" s="14">
        <v>64</v>
      </c>
      <c r="I6530" s="14">
        <v>1.5625E-2</v>
      </c>
    </row>
    <row r="6531" spans="1:9" x14ac:dyDescent="0.35">
      <c r="A6531" s="13">
        <v>2016</v>
      </c>
      <c r="B6531" s="13" t="s">
        <v>26</v>
      </c>
      <c r="C6531" s="13" t="s">
        <v>209</v>
      </c>
      <c r="D6531" s="13">
        <v>2006</v>
      </c>
      <c r="E6531" s="14">
        <f>data_filtered[[#This Row],[test_year]]-data_filtered[[#This Row],[model_year]]</f>
        <v>10</v>
      </c>
      <c r="F6531" s="13">
        <v>63</v>
      </c>
      <c r="G6531" s="13">
        <v>1</v>
      </c>
      <c r="H6531" s="13">
        <v>64</v>
      </c>
      <c r="I6531" s="13">
        <v>1.5625E-2</v>
      </c>
    </row>
    <row r="6532" spans="1:9" x14ac:dyDescent="0.35">
      <c r="A6532" s="14">
        <v>2016</v>
      </c>
      <c r="B6532" s="14" t="s">
        <v>26</v>
      </c>
      <c r="C6532" s="14" t="s">
        <v>147</v>
      </c>
      <c r="D6532" s="14">
        <v>2009</v>
      </c>
      <c r="E6532" s="14">
        <f>data_filtered[[#This Row],[test_year]]-data_filtered[[#This Row],[model_year]]</f>
        <v>7</v>
      </c>
      <c r="F6532" s="14">
        <v>63</v>
      </c>
      <c r="G6532" s="14">
        <v>1</v>
      </c>
      <c r="H6532" s="14">
        <v>64</v>
      </c>
      <c r="I6532" s="14">
        <v>1.5625E-2</v>
      </c>
    </row>
    <row r="6533" spans="1:9" x14ac:dyDescent="0.35">
      <c r="A6533" s="14">
        <v>2017</v>
      </c>
      <c r="B6533" s="14" t="s">
        <v>37</v>
      </c>
      <c r="C6533" s="14" t="s">
        <v>197</v>
      </c>
      <c r="D6533" s="14">
        <v>2016</v>
      </c>
      <c r="E6533" s="14">
        <f>data_filtered[[#This Row],[test_year]]-data_filtered[[#This Row],[model_year]]</f>
        <v>1</v>
      </c>
      <c r="F6533" s="14">
        <v>63</v>
      </c>
      <c r="G6533" s="14">
        <v>1</v>
      </c>
      <c r="H6533" s="14">
        <v>64</v>
      </c>
      <c r="I6533" s="14">
        <v>1.5625E-2</v>
      </c>
    </row>
    <row r="6534" spans="1:9" x14ac:dyDescent="0.35">
      <c r="A6534" s="13">
        <v>2017</v>
      </c>
      <c r="B6534" s="13" t="s">
        <v>158</v>
      </c>
      <c r="C6534" s="13" t="s">
        <v>234</v>
      </c>
      <c r="D6534" s="13">
        <v>2008</v>
      </c>
      <c r="E6534" s="14">
        <f>data_filtered[[#This Row],[test_year]]-data_filtered[[#This Row],[model_year]]</f>
        <v>9</v>
      </c>
      <c r="F6534" s="13">
        <v>63</v>
      </c>
      <c r="G6534" s="13">
        <v>1</v>
      </c>
      <c r="H6534" s="13">
        <v>64</v>
      </c>
      <c r="I6534" s="13">
        <v>1.5625E-2</v>
      </c>
    </row>
    <row r="6535" spans="1:9" x14ac:dyDescent="0.35">
      <c r="A6535" s="13">
        <v>2017</v>
      </c>
      <c r="B6535" s="13" t="s">
        <v>106</v>
      </c>
      <c r="C6535" s="13" t="s">
        <v>174</v>
      </c>
      <c r="D6535" s="13">
        <v>2012</v>
      </c>
      <c r="E6535" s="14">
        <f>data_filtered[[#This Row],[test_year]]-data_filtered[[#This Row],[model_year]]</f>
        <v>5</v>
      </c>
      <c r="F6535" s="13">
        <v>63</v>
      </c>
      <c r="G6535" s="13">
        <v>1</v>
      </c>
      <c r="H6535" s="13">
        <v>64</v>
      </c>
      <c r="I6535" s="13">
        <v>1.5625E-2</v>
      </c>
    </row>
    <row r="6536" spans="1:9" x14ac:dyDescent="0.35">
      <c r="A6536" s="13">
        <v>2013</v>
      </c>
      <c r="B6536" s="13" t="s">
        <v>24</v>
      </c>
      <c r="C6536" s="13" t="s">
        <v>155</v>
      </c>
      <c r="D6536" s="13">
        <v>2007</v>
      </c>
      <c r="E6536" s="14">
        <f>data_filtered[[#This Row],[test_year]]-data_filtered[[#This Row],[model_year]]</f>
        <v>6</v>
      </c>
      <c r="F6536" s="13">
        <v>127</v>
      </c>
      <c r="G6536" s="13">
        <v>2</v>
      </c>
      <c r="H6536" s="13">
        <v>129</v>
      </c>
      <c r="I6536" s="13">
        <v>1.55038759689923E-2</v>
      </c>
    </row>
    <row r="6537" spans="1:9" x14ac:dyDescent="0.35">
      <c r="A6537" s="13">
        <v>2015</v>
      </c>
      <c r="B6537" s="13" t="s">
        <v>42</v>
      </c>
      <c r="C6537" s="13" t="s">
        <v>73</v>
      </c>
      <c r="D6537" s="13">
        <v>2006</v>
      </c>
      <c r="E6537" s="14">
        <f>data_filtered[[#This Row],[test_year]]-data_filtered[[#This Row],[model_year]]</f>
        <v>9</v>
      </c>
      <c r="F6537" s="13">
        <v>127</v>
      </c>
      <c r="G6537" s="13">
        <v>2</v>
      </c>
      <c r="H6537" s="13">
        <v>129</v>
      </c>
      <c r="I6537" s="13">
        <v>1.55038759689923E-2</v>
      </c>
    </row>
    <row r="6538" spans="1:9" x14ac:dyDescent="0.35">
      <c r="A6538" s="13">
        <v>2014</v>
      </c>
      <c r="B6538" s="13" t="s">
        <v>30</v>
      </c>
      <c r="C6538" s="13" t="s">
        <v>36</v>
      </c>
      <c r="D6538" s="13">
        <v>2013</v>
      </c>
      <c r="E6538" s="14">
        <f>data_filtered[[#This Row],[test_year]]-data_filtered[[#This Row],[model_year]]</f>
        <v>1</v>
      </c>
      <c r="F6538" s="13">
        <v>192</v>
      </c>
      <c r="G6538" s="13">
        <v>3</v>
      </c>
      <c r="H6538" s="13">
        <v>195</v>
      </c>
      <c r="I6538" s="13">
        <v>1.5384615384615399E-2</v>
      </c>
    </row>
    <row r="6539" spans="1:9" x14ac:dyDescent="0.35">
      <c r="A6539" s="14">
        <v>2013</v>
      </c>
      <c r="B6539" s="14" t="s">
        <v>52</v>
      </c>
      <c r="C6539" s="14" t="s">
        <v>62</v>
      </c>
      <c r="D6539" s="14">
        <v>2010</v>
      </c>
      <c r="E6539" s="14">
        <f>data_filtered[[#This Row],[test_year]]-data_filtered[[#This Row],[model_year]]</f>
        <v>3</v>
      </c>
      <c r="F6539" s="14">
        <v>64</v>
      </c>
      <c r="G6539" s="14">
        <v>1</v>
      </c>
      <c r="H6539" s="14">
        <v>65</v>
      </c>
      <c r="I6539" s="14">
        <v>1.5384615384615399E-2</v>
      </c>
    </row>
    <row r="6540" spans="1:9" x14ac:dyDescent="0.35">
      <c r="A6540" s="14">
        <v>2013</v>
      </c>
      <c r="B6540" s="14" t="s">
        <v>42</v>
      </c>
      <c r="C6540" s="14" t="s">
        <v>263</v>
      </c>
      <c r="D6540" s="14">
        <v>2007</v>
      </c>
      <c r="E6540" s="14">
        <f>data_filtered[[#This Row],[test_year]]-data_filtered[[#This Row],[model_year]]</f>
        <v>6</v>
      </c>
      <c r="F6540" s="14">
        <v>64</v>
      </c>
      <c r="G6540" s="14">
        <v>1</v>
      </c>
      <c r="H6540" s="14">
        <v>65</v>
      </c>
      <c r="I6540" s="14">
        <v>1.5384615384615399E-2</v>
      </c>
    </row>
    <row r="6541" spans="1:9" x14ac:dyDescent="0.35">
      <c r="A6541" s="14">
        <v>2013</v>
      </c>
      <c r="B6541" s="14" t="s">
        <v>33</v>
      </c>
      <c r="C6541" s="14" t="s">
        <v>214</v>
      </c>
      <c r="D6541" s="14">
        <v>2011</v>
      </c>
      <c r="E6541" s="14">
        <f>data_filtered[[#This Row],[test_year]]-data_filtered[[#This Row],[model_year]]</f>
        <v>2</v>
      </c>
      <c r="F6541" s="14">
        <v>64</v>
      </c>
      <c r="G6541" s="14">
        <v>1</v>
      </c>
      <c r="H6541" s="14">
        <v>65</v>
      </c>
      <c r="I6541" s="14">
        <v>1.5384615384615399E-2</v>
      </c>
    </row>
    <row r="6542" spans="1:9" x14ac:dyDescent="0.35">
      <c r="A6542" s="13">
        <v>2014</v>
      </c>
      <c r="B6542" s="13" t="s">
        <v>24</v>
      </c>
      <c r="C6542" s="13" t="s">
        <v>89</v>
      </c>
      <c r="D6542" s="13">
        <v>2013</v>
      </c>
      <c r="E6542" s="14">
        <f>data_filtered[[#This Row],[test_year]]-data_filtered[[#This Row],[model_year]]</f>
        <v>1</v>
      </c>
      <c r="F6542" s="13">
        <v>64</v>
      </c>
      <c r="G6542" s="13">
        <v>1</v>
      </c>
      <c r="H6542" s="13">
        <v>65</v>
      </c>
      <c r="I6542" s="13">
        <v>1.5384615384615399E-2</v>
      </c>
    </row>
    <row r="6543" spans="1:9" x14ac:dyDescent="0.35">
      <c r="A6543" s="13">
        <v>2014</v>
      </c>
      <c r="B6543" s="13" t="s">
        <v>52</v>
      </c>
      <c r="C6543" s="13" t="s">
        <v>192</v>
      </c>
      <c r="D6543" s="13">
        <v>2010</v>
      </c>
      <c r="E6543" s="14">
        <f>data_filtered[[#This Row],[test_year]]-data_filtered[[#This Row],[model_year]]</f>
        <v>4</v>
      </c>
      <c r="F6543" s="13">
        <v>64</v>
      </c>
      <c r="G6543" s="13">
        <v>1</v>
      </c>
      <c r="H6543" s="13">
        <v>65</v>
      </c>
      <c r="I6543" s="13">
        <v>1.5384615384615399E-2</v>
      </c>
    </row>
    <row r="6544" spans="1:9" x14ac:dyDescent="0.35">
      <c r="A6544" s="14">
        <v>2014</v>
      </c>
      <c r="B6544" s="14" t="s">
        <v>52</v>
      </c>
      <c r="C6544" s="14" t="s">
        <v>74</v>
      </c>
      <c r="D6544" s="14">
        <v>2010</v>
      </c>
      <c r="E6544" s="14">
        <f>data_filtered[[#This Row],[test_year]]-data_filtered[[#This Row],[model_year]]</f>
        <v>4</v>
      </c>
      <c r="F6544" s="14">
        <v>64</v>
      </c>
      <c r="G6544" s="14">
        <v>1</v>
      </c>
      <c r="H6544" s="14">
        <v>65</v>
      </c>
      <c r="I6544" s="14">
        <v>1.5384615384615399E-2</v>
      </c>
    </row>
    <row r="6545" spans="1:9" x14ac:dyDescent="0.35">
      <c r="A6545" s="13">
        <v>2014</v>
      </c>
      <c r="B6545" s="13" t="s">
        <v>26</v>
      </c>
      <c r="C6545" s="13" t="s">
        <v>147</v>
      </c>
      <c r="D6545" s="13">
        <v>2011</v>
      </c>
      <c r="E6545" s="14">
        <f>data_filtered[[#This Row],[test_year]]-data_filtered[[#This Row],[model_year]]</f>
        <v>3</v>
      </c>
      <c r="F6545" s="13">
        <v>64</v>
      </c>
      <c r="G6545" s="13">
        <v>1</v>
      </c>
      <c r="H6545" s="13">
        <v>65</v>
      </c>
      <c r="I6545" s="13">
        <v>1.5384615384615399E-2</v>
      </c>
    </row>
    <row r="6546" spans="1:9" x14ac:dyDescent="0.35">
      <c r="A6546" s="14">
        <v>2014</v>
      </c>
      <c r="B6546" s="14" t="s">
        <v>26</v>
      </c>
      <c r="C6546" s="14" t="s">
        <v>133</v>
      </c>
      <c r="D6546" s="14">
        <v>2007</v>
      </c>
      <c r="E6546" s="14">
        <f>data_filtered[[#This Row],[test_year]]-data_filtered[[#This Row],[model_year]]</f>
        <v>7</v>
      </c>
      <c r="F6546" s="14">
        <v>64</v>
      </c>
      <c r="G6546" s="14">
        <v>1</v>
      </c>
      <c r="H6546" s="14">
        <v>65</v>
      </c>
      <c r="I6546" s="14">
        <v>1.5384615384615399E-2</v>
      </c>
    </row>
    <row r="6547" spans="1:9" x14ac:dyDescent="0.35">
      <c r="A6547" s="13">
        <v>2015</v>
      </c>
      <c r="B6547" s="13" t="s">
        <v>30</v>
      </c>
      <c r="C6547" s="13" t="s">
        <v>85</v>
      </c>
      <c r="D6547" s="13">
        <v>2014</v>
      </c>
      <c r="E6547" s="14">
        <f>data_filtered[[#This Row],[test_year]]-data_filtered[[#This Row],[model_year]]</f>
        <v>1</v>
      </c>
      <c r="F6547" s="13">
        <v>64</v>
      </c>
      <c r="G6547" s="13">
        <v>1</v>
      </c>
      <c r="H6547" s="13">
        <v>65</v>
      </c>
      <c r="I6547" s="13">
        <v>1.5384615384615399E-2</v>
      </c>
    </row>
    <row r="6548" spans="1:9" x14ac:dyDescent="0.35">
      <c r="A6548" s="13">
        <v>2015</v>
      </c>
      <c r="B6548" s="13" t="s">
        <v>42</v>
      </c>
      <c r="C6548" s="13" t="s">
        <v>206</v>
      </c>
      <c r="D6548" s="13">
        <v>2007</v>
      </c>
      <c r="E6548" s="14">
        <f>data_filtered[[#This Row],[test_year]]-data_filtered[[#This Row],[model_year]]</f>
        <v>8</v>
      </c>
      <c r="F6548" s="13">
        <v>64</v>
      </c>
      <c r="G6548" s="13">
        <v>1</v>
      </c>
      <c r="H6548" s="13">
        <v>65</v>
      </c>
      <c r="I6548" s="13">
        <v>1.5384615384615399E-2</v>
      </c>
    </row>
    <row r="6549" spans="1:9" x14ac:dyDescent="0.35">
      <c r="A6549" s="13">
        <v>2015</v>
      </c>
      <c r="B6549" s="13" t="s">
        <v>67</v>
      </c>
      <c r="C6549" s="13" t="s">
        <v>207</v>
      </c>
      <c r="D6549" s="13">
        <v>2014</v>
      </c>
      <c r="E6549" s="14">
        <f>data_filtered[[#This Row],[test_year]]-data_filtered[[#This Row],[model_year]]</f>
        <v>1</v>
      </c>
      <c r="F6549" s="13">
        <v>64</v>
      </c>
      <c r="G6549" s="13">
        <v>1</v>
      </c>
      <c r="H6549" s="13">
        <v>65</v>
      </c>
      <c r="I6549" s="13">
        <v>1.5384615384615399E-2</v>
      </c>
    </row>
    <row r="6550" spans="1:9" x14ac:dyDescent="0.35">
      <c r="A6550" s="13">
        <v>2015</v>
      </c>
      <c r="B6550" s="13" t="s">
        <v>33</v>
      </c>
      <c r="C6550" s="13" t="s">
        <v>109</v>
      </c>
      <c r="D6550" s="13">
        <v>2006</v>
      </c>
      <c r="E6550" s="14">
        <f>data_filtered[[#This Row],[test_year]]-data_filtered[[#This Row],[model_year]]</f>
        <v>9</v>
      </c>
      <c r="F6550" s="13">
        <v>64</v>
      </c>
      <c r="G6550" s="13">
        <v>1</v>
      </c>
      <c r="H6550" s="13">
        <v>65</v>
      </c>
      <c r="I6550" s="13">
        <v>1.5384615384615399E-2</v>
      </c>
    </row>
    <row r="6551" spans="1:9" x14ac:dyDescent="0.35">
      <c r="A6551" s="13">
        <v>2016</v>
      </c>
      <c r="B6551" s="13" t="s">
        <v>30</v>
      </c>
      <c r="C6551" s="13" t="s">
        <v>310</v>
      </c>
      <c r="D6551" s="13">
        <v>2015</v>
      </c>
      <c r="E6551" s="14">
        <f>data_filtered[[#This Row],[test_year]]-data_filtered[[#This Row],[model_year]]</f>
        <v>1</v>
      </c>
      <c r="F6551" s="13">
        <v>64</v>
      </c>
      <c r="G6551" s="13">
        <v>1</v>
      </c>
      <c r="H6551" s="13">
        <v>65</v>
      </c>
      <c r="I6551" s="13">
        <v>1.5384615384615399E-2</v>
      </c>
    </row>
    <row r="6552" spans="1:9" x14ac:dyDescent="0.35">
      <c r="A6552" s="14">
        <v>2017</v>
      </c>
      <c r="B6552" s="14" t="s">
        <v>30</v>
      </c>
      <c r="C6552" s="14" t="s">
        <v>311</v>
      </c>
      <c r="D6552" s="14">
        <v>2012</v>
      </c>
      <c r="E6552" s="14">
        <f>data_filtered[[#This Row],[test_year]]-data_filtered[[#This Row],[model_year]]</f>
        <v>5</v>
      </c>
      <c r="F6552" s="14">
        <v>64</v>
      </c>
      <c r="G6552" s="14">
        <v>1</v>
      </c>
      <c r="H6552" s="14">
        <v>65</v>
      </c>
      <c r="I6552" s="14">
        <v>1.5384615384615399E-2</v>
      </c>
    </row>
    <row r="6553" spans="1:9" x14ac:dyDescent="0.35">
      <c r="A6553" s="14">
        <v>2017</v>
      </c>
      <c r="B6553" s="14" t="s">
        <v>104</v>
      </c>
      <c r="C6553" s="14" t="s">
        <v>105</v>
      </c>
      <c r="D6553" s="14">
        <v>2007</v>
      </c>
      <c r="E6553" s="14">
        <f>data_filtered[[#This Row],[test_year]]-data_filtered[[#This Row],[model_year]]</f>
        <v>10</v>
      </c>
      <c r="F6553" s="14">
        <v>64</v>
      </c>
      <c r="G6553" s="14">
        <v>1</v>
      </c>
      <c r="H6553" s="14">
        <v>65</v>
      </c>
      <c r="I6553" s="14">
        <v>1.5384615384615399E-2</v>
      </c>
    </row>
    <row r="6554" spans="1:9" x14ac:dyDescent="0.35">
      <c r="A6554" s="13">
        <v>2017</v>
      </c>
      <c r="B6554" s="13" t="s">
        <v>26</v>
      </c>
      <c r="C6554" s="13" t="s">
        <v>176</v>
      </c>
      <c r="D6554" s="13">
        <v>2008</v>
      </c>
      <c r="E6554" s="14">
        <f>data_filtered[[#This Row],[test_year]]-data_filtered[[#This Row],[model_year]]</f>
        <v>9</v>
      </c>
      <c r="F6554" s="13">
        <v>64</v>
      </c>
      <c r="G6554" s="13">
        <v>1</v>
      </c>
      <c r="H6554" s="13">
        <v>65</v>
      </c>
      <c r="I6554" s="13">
        <v>1.5384615384615399E-2</v>
      </c>
    </row>
    <row r="6555" spans="1:9" x14ac:dyDescent="0.35">
      <c r="A6555" s="13">
        <v>2014</v>
      </c>
      <c r="B6555" s="13" t="s">
        <v>30</v>
      </c>
      <c r="C6555" s="13" t="s">
        <v>75</v>
      </c>
      <c r="D6555" s="13">
        <v>2008</v>
      </c>
      <c r="E6555" s="14">
        <f>data_filtered[[#This Row],[test_year]]-data_filtered[[#This Row],[model_year]]</f>
        <v>6</v>
      </c>
      <c r="F6555" s="13">
        <v>194</v>
      </c>
      <c r="G6555" s="13">
        <v>3</v>
      </c>
      <c r="H6555" s="13">
        <v>197</v>
      </c>
      <c r="I6555" s="13">
        <v>1.5228426395939101E-2</v>
      </c>
    </row>
    <row r="6556" spans="1:9" x14ac:dyDescent="0.35">
      <c r="A6556" s="13">
        <v>2016</v>
      </c>
      <c r="B6556" s="13" t="s">
        <v>42</v>
      </c>
      <c r="C6556" s="13" t="s">
        <v>45</v>
      </c>
      <c r="D6556" s="13">
        <v>2008</v>
      </c>
      <c r="E6556" s="14">
        <f>data_filtered[[#This Row],[test_year]]-data_filtered[[#This Row],[model_year]]</f>
        <v>8</v>
      </c>
      <c r="F6556" s="13">
        <v>259</v>
      </c>
      <c r="G6556" s="13">
        <v>4</v>
      </c>
      <c r="H6556" s="13">
        <v>263</v>
      </c>
      <c r="I6556" s="13">
        <v>1.5209125475285201E-2</v>
      </c>
    </row>
    <row r="6557" spans="1:9" x14ac:dyDescent="0.35">
      <c r="A6557" s="13">
        <v>2014</v>
      </c>
      <c r="B6557" s="13" t="s">
        <v>30</v>
      </c>
      <c r="C6557" s="13" t="s">
        <v>32</v>
      </c>
      <c r="D6557" s="13">
        <v>2008</v>
      </c>
      <c r="E6557" s="14">
        <f>data_filtered[[#This Row],[test_year]]-data_filtered[[#This Row],[model_year]]</f>
        <v>6</v>
      </c>
      <c r="F6557" s="13">
        <v>260</v>
      </c>
      <c r="G6557" s="13">
        <v>4</v>
      </c>
      <c r="H6557" s="13">
        <v>264</v>
      </c>
      <c r="I6557" s="13">
        <v>1.5151515151515201E-2</v>
      </c>
    </row>
    <row r="6558" spans="1:9" x14ac:dyDescent="0.35">
      <c r="A6558" s="14">
        <v>2015</v>
      </c>
      <c r="B6558" s="14" t="s">
        <v>42</v>
      </c>
      <c r="C6558" s="14" t="s">
        <v>73</v>
      </c>
      <c r="D6558" s="14">
        <v>2007</v>
      </c>
      <c r="E6558" s="14">
        <f>data_filtered[[#This Row],[test_year]]-data_filtered[[#This Row],[model_year]]</f>
        <v>8</v>
      </c>
      <c r="F6558" s="14">
        <v>195</v>
      </c>
      <c r="G6558" s="14">
        <v>3</v>
      </c>
      <c r="H6558" s="14">
        <v>198</v>
      </c>
      <c r="I6558" s="14">
        <v>1.5151515151515201E-2</v>
      </c>
    </row>
    <row r="6559" spans="1:9" x14ac:dyDescent="0.35">
      <c r="A6559" s="14">
        <v>2015</v>
      </c>
      <c r="B6559" s="14" t="s">
        <v>67</v>
      </c>
      <c r="C6559" s="14" t="s">
        <v>77</v>
      </c>
      <c r="D6559" s="14">
        <v>2011</v>
      </c>
      <c r="E6559" s="14">
        <f>data_filtered[[#This Row],[test_year]]-data_filtered[[#This Row],[model_year]]</f>
        <v>4</v>
      </c>
      <c r="F6559" s="14">
        <v>130</v>
      </c>
      <c r="G6559" s="14">
        <v>2</v>
      </c>
      <c r="H6559" s="14">
        <v>132</v>
      </c>
      <c r="I6559" s="14">
        <v>1.5151515151515201E-2</v>
      </c>
    </row>
    <row r="6560" spans="1:9" x14ac:dyDescent="0.35">
      <c r="A6560" s="14">
        <v>2013</v>
      </c>
      <c r="B6560" s="14" t="s">
        <v>30</v>
      </c>
      <c r="C6560" s="14" t="s">
        <v>126</v>
      </c>
      <c r="D6560" s="14">
        <v>2013</v>
      </c>
      <c r="E6560" s="14">
        <f>data_filtered[[#This Row],[test_year]]-data_filtered[[#This Row],[model_year]]</f>
        <v>0</v>
      </c>
      <c r="F6560" s="14">
        <v>65</v>
      </c>
      <c r="G6560" s="14">
        <v>1</v>
      </c>
      <c r="H6560" s="14">
        <v>66</v>
      </c>
      <c r="I6560" s="14">
        <v>1.5151515151515201E-2</v>
      </c>
    </row>
    <row r="6561" spans="1:9" x14ac:dyDescent="0.35">
      <c r="A6561" s="14">
        <v>2013</v>
      </c>
      <c r="B6561" s="14" t="s">
        <v>30</v>
      </c>
      <c r="C6561" s="14" t="s">
        <v>156</v>
      </c>
      <c r="D6561" s="14">
        <v>2006</v>
      </c>
      <c r="E6561" s="14">
        <f>data_filtered[[#This Row],[test_year]]-data_filtered[[#This Row],[model_year]]</f>
        <v>7</v>
      </c>
      <c r="F6561" s="14">
        <v>65</v>
      </c>
      <c r="G6561" s="14">
        <v>1</v>
      </c>
      <c r="H6561" s="14">
        <v>66</v>
      </c>
      <c r="I6561" s="14">
        <v>1.5151515151515201E-2</v>
      </c>
    </row>
    <row r="6562" spans="1:9" x14ac:dyDescent="0.35">
      <c r="A6562" s="13">
        <v>2013</v>
      </c>
      <c r="B6562" s="13" t="s">
        <v>128</v>
      </c>
      <c r="C6562" s="13" t="s">
        <v>129</v>
      </c>
      <c r="D6562" s="13">
        <v>2009</v>
      </c>
      <c r="E6562" s="14">
        <f>data_filtered[[#This Row],[test_year]]-data_filtered[[#This Row],[model_year]]</f>
        <v>4</v>
      </c>
      <c r="F6562" s="13">
        <v>65</v>
      </c>
      <c r="G6562" s="13">
        <v>1</v>
      </c>
      <c r="H6562" s="13">
        <v>66</v>
      </c>
      <c r="I6562" s="13">
        <v>1.5151515151515201E-2</v>
      </c>
    </row>
    <row r="6563" spans="1:9" x14ac:dyDescent="0.35">
      <c r="A6563" s="13">
        <v>2015</v>
      </c>
      <c r="B6563" s="13" t="s">
        <v>24</v>
      </c>
      <c r="C6563" s="13" t="s">
        <v>120</v>
      </c>
      <c r="D6563" s="13">
        <v>2012</v>
      </c>
      <c r="E6563" s="14">
        <f>data_filtered[[#This Row],[test_year]]-data_filtered[[#This Row],[model_year]]</f>
        <v>3</v>
      </c>
      <c r="F6563" s="13">
        <v>65</v>
      </c>
      <c r="G6563" s="13">
        <v>1</v>
      </c>
      <c r="H6563" s="13">
        <v>66</v>
      </c>
      <c r="I6563" s="13">
        <v>1.5151515151515201E-2</v>
      </c>
    </row>
    <row r="6564" spans="1:9" x14ac:dyDescent="0.35">
      <c r="A6564" s="14">
        <v>2016</v>
      </c>
      <c r="B6564" s="14" t="s">
        <v>24</v>
      </c>
      <c r="C6564" s="14" t="s">
        <v>65</v>
      </c>
      <c r="D6564" s="14">
        <v>2014</v>
      </c>
      <c r="E6564" s="14">
        <f>data_filtered[[#This Row],[test_year]]-data_filtered[[#This Row],[model_year]]</f>
        <v>2</v>
      </c>
      <c r="F6564" s="14">
        <v>65</v>
      </c>
      <c r="G6564" s="14">
        <v>1</v>
      </c>
      <c r="H6564" s="14">
        <v>66</v>
      </c>
      <c r="I6564" s="14">
        <v>1.5151515151515201E-2</v>
      </c>
    </row>
    <row r="6565" spans="1:9" x14ac:dyDescent="0.35">
      <c r="A6565" s="14">
        <v>2017</v>
      </c>
      <c r="B6565" s="14" t="s">
        <v>26</v>
      </c>
      <c r="C6565" s="14" t="s">
        <v>178</v>
      </c>
      <c r="D6565" s="14">
        <v>2007</v>
      </c>
      <c r="E6565" s="14">
        <f>data_filtered[[#This Row],[test_year]]-data_filtered[[#This Row],[model_year]]</f>
        <v>10</v>
      </c>
      <c r="F6565" s="14">
        <v>65</v>
      </c>
      <c r="G6565" s="14">
        <v>1</v>
      </c>
      <c r="H6565" s="14">
        <v>66</v>
      </c>
      <c r="I6565" s="14">
        <v>1.5151515151515201E-2</v>
      </c>
    </row>
    <row r="6566" spans="1:9" x14ac:dyDescent="0.35">
      <c r="A6566" s="13">
        <v>2013</v>
      </c>
      <c r="B6566" s="13" t="s">
        <v>26</v>
      </c>
      <c r="C6566" s="13" t="s">
        <v>27</v>
      </c>
      <c r="D6566" s="13">
        <v>2009</v>
      </c>
      <c r="E6566" s="14">
        <f>data_filtered[[#This Row],[test_year]]-data_filtered[[#This Row],[model_year]]</f>
        <v>4</v>
      </c>
      <c r="F6566" s="13">
        <v>262</v>
      </c>
      <c r="G6566" s="13">
        <v>4</v>
      </c>
      <c r="H6566" s="13">
        <v>266</v>
      </c>
      <c r="I6566" s="13">
        <v>1.50375939849624E-2</v>
      </c>
    </row>
    <row r="6567" spans="1:9" x14ac:dyDescent="0.35">
      <c r="A6567" s="13">
        <v>2013</v>
      </c>
      <c r="B6567" s="13" t="s">
        <v>26</v>
      </c>
      <c r="C6567" s="13" t="s">
        <v>110</v>
      </c>
      <c r="D6567" s="13">
        <v>2008</v>
      </c>
      <c r="E6567" s="14">
        <f>data_filtered[[#This Row],[test_year]]-data_filtered[[#This Row],[model_year]]</f>
        <v>5</v>
      </c>
      <c r="F6567" s="13">
        <v>131</v>
      </c>
      <c r="G6567" s="13">
        <v>2</v>
      </c>
      <c r="H6567" s="13">
        <v>133</v>
      </c>
      <c r="I6567" s="13">
        <v>1.50375939849624E-2</v>
      </c>
    </row>
    <row r="6568" spans="1:9" x14ac:dyDescent="0.35">
      <c r="A6568" s="14">
        <v>2016</v>
      </c>
      <c r="B6568" s="14" t="s">
        <v>33</v>
      </c>
      <c r="C6568" s="14" t="s">
        <v>86</v>
      </c>
      <c r="D6568" s="14">
        <v>2012</v>
      </c>
      <c r="E6568" s="14">
        <f>data_filtered[[#This Row],[test_year]]-data_filtered[[#This Row],[model_year]]</f>
        <v>4</v>
      </c>
      <c r="F6568" s="14">
        <v>197</v>
      </c>
      <c r="G6568" s="14">
        <v>3</v>
      </c>
      <c r="H6568" s="14">
        <v>200</v>
      </c>
      <c r="I6568" s="14">
        <v>1.4999999999999999E-2</v>
      </c>
    </row>
    <row r="6569" spans="1:9" x14ac:dyDescent="0.35">
      <c r="A6569" s="14">
        <v>2014</v>
      </c>
      <c r="B6569" s="14" t="s">
        <v>26</v>
      </c>
      <c r="C6569" s="14" t="s">
        <v>27</v>
      </c>
      <c r="D6569" s="14">
        <v>2011</v>
      </c>
      <c r="E6569" s="14">
        <f>data_filtered[[#This Row],[test_year]]-data_filtered[[#This Row],[model_year]]</f>
        <v>3</v>
      </c>
      <c r="F6569" s="14">
        <v>263</v>
      </c>
      <c r="G6569" s="14">
        <v>4</v>
      </c>
      <c r="H6569" s="14">
        <v>267</v>
      </c>
      <c r="I6569" s="14">
        <v>1.4981273408239701E-2</v>
      </c>
    </row>
    <row r="6570" spans="1:9" x14ac:dyDescent="0.35">
      <c r="A6570" s="14">
        <v>2014</v>
      </c>
      <c r="B6570" s="14" t="s">
        <v>24</v>
      </c>
      <c r="C6570" s="14" t="s">
        <v>29</v>
      </c>
      <c r="D6570" s="14">
        <v>2011</v>
      </c>
      <c r="E6570" s="14">
        <f>data_filtered[[#This Row],[test_year]]-data_filtered[[#This Row],[model_year]]</f>
        <v>3</v>
      </c>
      <c r="F6570" s="14">
        <v>198</v>
      </c>
      <c r="G6570" s="14">
        <v>3</v>
      </c>
      <c r="H6570" s="14">
        <v>201</v>
      </c>
      <c r="I6570" s="14">
        <v>1.49253731343284E-2</v>
      </c>
    </row>
    <row r="6571" spans="1:9" x14ac:dyDescent="0.35">
      <c r="A6571" s="14">
        <v>2014</v>
      </c>
      <c r="B6571" s="14" t="s">
        <v>136</v>
      </c>
      <c r="C6571" s="14" t="s">
        <v>137</v>
      </c>
      <c r="D6571" s="14">
        <v>2006</v>
      </c>
      <c r="E6571" s="14">
        <f>data_filtered[[#This Row],[test_year]]-data_filtered[[#This Row],[model_year]]</f>
        <v>8</v>
      </c>
      <c r="F6571" s="14">
        <v>132</v>
      </c>
      <c r="G6571" s="14">
        <v>2</v>
      </c>
      <c r="H6571" s="14">
        <v>134</v>
      </c>
      <c r="I6571" s="14">
        <v>1.49253731343284E-2</v>
      </c>
    </row>
    <row r="6572" spans="1:9" x14ac:dyDescent="0.35">
      <c r="A6572" s="14">
        <v>2016</v>
      </c>
      <c r="B6572" s="14" t="s">
        <v>30</v>
      </c>
      <c r="C6572" s="14" t="s">
        <v>32</v>
      </c>
      <c r="D6572" s="14">
        <v>2006</v>
      </c>
      <c r="E6572" s="14">
        <f>data_filtered[[#This Row],[test_year]]-data_filtered[[#This Row],[model_year]]</f>
        <v>10</v>
      </c>
      <c r="F6572" s="14">
        <v>132</v>
      </c>
      <c r="G6572" s="14">
        <v>2</v>
      </c>
      <c r="H6572" s="14">
        <v>134</v>
      </c>
      <c r="I6572" s="14">
        <v>1.49253731343284E-2</v>
      </c>
    </row>
    <row r="6573" spans="1:9" x14ac:dyDescent="0.35">
      <c r="A6573" s="14">
        <v>2013</v>
      </c>
      <c r="B6573" s="14" t="s">
        <v>42</v>
      </c>
      <c r="C6573" s="14" t="s">
        <v>73</v>
      </c>
      <c r="D6573" s="14">
        <v>2010</v>
      </c>
      <c r="E6573" s="14">
        <f>data_filtered[[#This Row],[test_year]]-data_filtered[[#This Row],[model_year]]</f>
        <v>3</v>
      </c>
      <c r="F6573" s="14">
        <v>66</v>
      </c>
      <c r="G6573" s="14">
        <v>1</v>
      </c>
      <c r="H6573" s="14">
        <v>67</v>
      </c>
      <c r="I6573" s="14">
        <v>1.49253731343284E-2</v>
      </c>
    </row>
    <row r="6574" spans="1:9" x14ac:dyDescent="0.35">
      <c r="A6574" s="14">
        <v>2013</v>
      </c>
      <c r="B6574" s="14" t="s">
        <v>42</v>
      </c>
      <c r="C6574" s="14" t="s">
        <v>96</v>
      </c>
      <c r="D6574" s="14">
        <v>2008</v>
      </c>
      <c r="E6574" s="14">
        <f>data_filtered[[#This Row],[test_year]]-data_filtered[[#This Row],[model_year]]</f>
        <v>5</v>
      </c>
      <c r="F6574" s="14">
        <v>66</v>
      </c>
      <c r="G6574" s="14">
        <v>1</v>
      </c>
      <c r="H6574" s="14">
        <v>67</v>
      </c>
      <c r="I6574" s="14">
        <v>1.49253731343284E-2</v>
      </c>
    </row>
    <row r="6575" spans="1:9" x14ac:dyDescent="0.35">
      <c r="A6575" s="13">
        <v>2013</v>
      </c>
      <c r="B6575" s="13" t="s">
        <v>42</v>
      </c>
      <c r="C6575" s="13" t="s">
        <v>112</v>
      </c>
      <c r="D6575" s="13">
        <v>2009</v>
      </c>
      <c r="E6575" s="14">
        <f>data_filtered[[#This Row],[test_year]]-data_filtered[[#This Row],[model_year]]</f>
        <v>4</v>
      </c>
      <c r="F6575" s="13">
        <v>66</v>
      </c>
      <c r="G6575" s="13">
        <v>1</v>
      </c>
      <c r="H6575" s="13">
        <v>67</v>
      </c>
      <c r="I6575" s="13">
        <v>1.49253731343284E-2</v>
      </c>
    </row>
    <row r="6576" spans="1:9" x14ac:dyDescent="0.35">
      <c r="A6576" s="13">
        <v>2013</v>
      </c>
      <c r="B6576" s="13" t="s">
        <v>37</v>
      </c>
      <c r="C6576" s="13" t="s">
        <v>59</v>
      </c>
      <c r="D6576" s="13">
        <v>2010</v>
      </c>
      <c r="E6576" s="14">
        <f>data_filtered[[#This Row],[test_year]]-data_filtered[[#This Row],[model_year]]</f>
        <v>3</v>
      </c>
      <c r="F6576" s="13">
        <v>66</v>
      </c>
      <c r="G6576" s="13">
        <v>1</v>
      </c>
      <c r="H6576" s="13">
        <v>67</v>
      </c>
      <c r="I6576" s="13">
        <v>1.49253731343284E-2</v>
      </c>
    </row>
    <row r="6577" spans="1:9" x14ac:dyDescent="0.35">
      <c r="A6577" s="13">
        <v>2014</v>
      </c>
      <c r="B6577" s="13" t="s">
        <v>24</v>
      </c>
      <c r="C6577" s="13" t="s">
        <v>155</v>
      </c>
      <c r="D6577" s="13">
        <v>2011</v>
      </c>
      <c r="E6577" s="14">
        <f>data_filtered[[#This Row],[test_year]]-data_filtered[[#This Row],[model_year]]</f>
        <v>3</v>
      </c>
      <c r="F6577" s="13">
        <v>66</v>
      </c>
      <c r="G6577" s="13">
        <v>1</v>
      </c>
      <c r="H6577" s="13">
        <v>67</v>
      </c>
      <c r="I6577" s="13">
        <v>1.49253731343284E-2</v>
      </c>
    </row>
    <row r="6578" spans="1:9" x14ac:dyDescent="0.35">
      <c r="A6578" s="13">
        <v>2015</v>
      </c>
      <c r="B6578" s="13" t="s">
        <v>24</v>
      </c>
      <c r="C6578" s="13" t="s">
        <v>169</v>
      </c>
      <c r="D6578" s="13">
        <v>2010</v>
      </c>
      <c r="E6578" s="14">
        <f>data_filtered[[#This Row],[test_year]]-data_filtered[[#This Row],[model_year]]</f>
        <v>5</v>
      </c>
      <c r="F6578" s="13">
        <v>66</v>
      </c>
      <c r="G6578" s="13">
        <v>1</v>
      </c>
      <c r="H6578" s="13">
        <v>67</v>
      </c>
      <c r="I6578" s="13">
        <v>1.49253731343284E-2</v>
      </c>
    </row>
    <row r="6579" spans="1:9" x14ac:dyDescent="0.35">
      <c r="A6579" s="13">
        <v>2015</v>
      </c>
      <c r="B6579" s="13" t="s">
        <v>98</v>
      </c>
      <c r="C6579" s="13" t="s">
        <v>303</v>
      </c>
      <c r="D6579" s="13">
        <v>2007</v>
      </c>
      <c r="E6579" s="14">
        <f>data_filtered[[#This Row],[test_year]]-data_filtered[[#This Row],[model_year]]</f>
        <v>8</v>
      </c>
      <c r="F6579" s="13">
        <v>66</v>
      </c>
      <c r="G6579" s="13">
        <v>1</v>
      </c>
      <c r="H6579" s="13">
        <v>67</v>
      </c>
      <c r="I6579" s="13">
        <v>1.49253731343284E-2</v>
      </c>
    </row>
    <row r="6580" spans="1:9" x14ac:dyDescent="0.35">
      <c r="A6580" s="14">
        <v>2015</v>
      </c>
      <c r="B6580" s="14" t="s">
        <v>186</v>
      </c>
      <c r="C6580" s="14" t="s">
        <v>236</v>
      </c>
      <c r="D6580" s="14">
        <v>2009</v>
      </c>
      <c r="E6580" s="14">
        <f>data_filtered[[#This Row],[test_year]]-data_filtered[[#This Row],[model_year]]</f>
        <v>6</v>
      </c>
      <c r="F6580" s="14">
        <v>66</v>
      </c>
      <c r="G6580" s="14">
        <v>1</v>
      </c>
      <c r="H6580" s="14">
        <v>67</v>
      </c>
      <c r="I6580" s="14">
        <v>1.49253731343284E-2</v>
      </c>
    </row>
    <row r="6581" spans="1:9" x14ac:dyDescent="0.35">
      <c r="A6581" s="13">
        <v>2015</v>
      </c>
      <c r="B6581" s="13" t="s">
        <v>186</v>
      </c>
      <c r="C6581" s="13" t="s">
        <v>236</v>
      </c>
      <c r="D6581" s="13">
        <v>2010</v>
      </c>
      <c r="E6581" s="14">
        <f>data_filtered[[#This Row],[test_year]]-data_filtered[[#This Row],[model_year]]</f>
        <v>5</v>
      </c>
      <c r="F6581" s="13">
        <v>66</v>
      </c>
      <c r="G6581" s="13">
        <v>1</v>
      </c>
      <c r="H6581" s="13">
        <v>67</v>
      </c>
      <c r="I6581" s="13">
        <v>1.49253731343284E-2</v>
      </c>
    </row>
    <row r="6582" spans="1:9" x14ac:dyDescent="0.35">
      <c r="A6582" s="13">
        <v>2016</v>
      </c>
      <c r="B6582" s="13" t="s">
        <v>30</v>
      </c>
      <c r="C6582" s="13" t="s">
        <v>85</v>
      </c>
      <c r="D6582" s="13">
        <v>2016</v>
      </c>
      <c r="E6582" s="14">
        <f>data_filtered[[#This Row],[test_year]]-data_filtered[[#This Row],[model_year]]</f>
        <v>0</v>
      </c>
      <c r="F6582" s="13">
        <v>66</v>
      </c>
      <c r="G6582" s="13">
        <v>1</v>
      </c>
      <c r="H6582" s="13">
        <v>67</v>
      </c>
      <c r="I6582" s="13">
        <v>1.49253731343284E-2</v>
      </c>
    </row>
    <row r="6583" spans="1:9" x14ac:dyDescent="0.35">
      <c r="A6583" s="14">
        <v>2017</v>
      </c>
      <c r="B6583" s="14" t="s">
        <v>241</v>
      </c>
      <c r="C6583" s="14" t="s">
        <v>242</v>
      </c>
      <c r="D6583" s="14">
        <v>2009</v>
      </c>
      <c r="E6583" s="14">
        <f>data_filtered[[#This Row],[test_year]]-data_filtered[[#This Row],[model_year]]</f>
        <v>8</v>
      </c>
      <c r="F6583" s="14">
        <v>66</v>
      </c>
      <c r="G6583" s="14">
        <v>1</v>
      </c>
      <c r="H6583" s="14">
        <v>67</v>
      </c>
      <c r="I6583" s="14">
        <v>1.49253731343284E-2</v>
      </c>
    </row>
    <row r="6584" spans="1:9" x14ac:dyDescent="0.35">
      <c r="A6584" s="13">
        <v>2015</v>
      </c>
      <c r="B6584" s="13" t="s">
        <v>33</v>
      </c>
      <c r="C6584" s="13" t="s">
        <v>86</v>
      </c>
      <c r="D6584" s="13">
        <v>2012</v>
      </c>
      <c r="E6584" s="14">
        <f>data_filtered[[#This Row],[test_year]]-data_filtered[[#This Row],[model_year]]</f>
        <v>3</v>
      </c>
      <c r="F6584" s="13">
        <v>133</v>
      </c>
      <c r="G6584" s="13">
        <v>2</v>
      </c>
      <c r="H6584" s="13">
        <v>135</v>
      </c>
      <c r="I6584" s="13">
        <v>1.48148148148148E-2</v>
      </c>
    </row>
    <row r="6585" spans="1:9" x14ac:dyDescent="0.35">
      <c r="A6585" s="13">
        <v>2016</v>
      </c>
      <c r="B6585" s="13" t="s">
        <v>26</v>
      </c>
      <c r="C6585" s="13" t="s">
        <v>35</v>
      </c>
      <c r="D6585" s="13">
        <v>2011</v>
      </c>
      <c r="E6585" s="14">
        <f>data_filtered[[#This Row],[test_year]]-data_filtered[[#This Row],[model_year]]</f>
        <v>5</v>
      </c>
      <c r="F6585" s="13">
        <v>133</v>
      </c>
      <c r="G6585" s="13">
        <v>2</v>
      </c>
      <c r="H6585" s="13">
        <v>135</v>
      </c>
      <c r="I6585" s="13">
        <v>1.48148148148148E-2</v>
      </c>
    </row>
    <row r="6586" spans="1:9" x14ac:dyDescent="0.35">
      <c r="A6586" s="14">
        <v>2013</v>
      </c>
      <c r="B6586" s="14" t="s">
        <v>42</v>
      </c>
      <c r="C6586" s="14" t="s">
        <v>43</v>
      </c>
      <c r="D6586" s="14">
        <v>2006</v>
      </c>
      <c r="E6586" s="14">
        <f>data_filtered[[#This Row],[test_year]]-data_filtered[[#This Row],[model_year]]</f>
        <v>7</v>
      </c>
      <c r="F6586" s="14">
        <v>267</v>
      </c>
      <c r="G6586" s="14">
        <v>4</v>
      </c>
      <c r="H6586" s="14">
        <v>271</v>
      </c>
      <c r="I6586" s="14">
        <v>1.4760147601476E-2</v>
      </c>
    </row>
    <row r="6587" spans="1:9" x14ac:dyDescent="0.35">
      <c r="A6587" s="14">
        <v>2015</v>
      </c>
      <c r="B6587" s="14" t="s">
        <v>24</v>
      </c>
      <c r="C6587" s="14" t="s">
        <v>29</v>
      </c>
      <c r="D6587" s="14">
        <v>2011</v>
      </c>
      <c r="E6587" s="14">
        <f>data_filtered[[#This Row],[test_year]]-data_filtered[[#This Row],[model_year]]</f>
        <v>4</v>
      </c>
      <c r="F6587" s="14">
        <v>201</v>
      </c>
      <c r="G6587" s="14">
        <v>3</v>
      </c>
      <c r="H6587" s="14">
        <v>204</v>
      </c>
      <c r="I6587" s="14">
        <v>1.4705882352941201E-2</v>
      </c>
    </row>
    <row r="6588" spans="1:9" x14ac:dyDescent="0.35">
      <c r="A6588" s="13">
        <v>2013</v>
      </c>
      <c r="B6588" s="13" t="s">
        <v>42</v>
      </c>
      <c r="C6588" s="13" t="s">
        <v>96</v>
      </c>
      <c r="D6588" s="13">
        <v>2006</v>
      </c>
      <c r="E6588" s="14">
        <f>data_filtered[[#This Row],[test_year]]-data_filtered[[#This Row],[model_year]]</f>
        <v>7</v>
      </c>
      <c r="F6588" s="13">
        <v>134</v>
      </c>
      <c r="G6588" s="13">
        <v>2</v>
      </c>
      <c r="H6588" s="13">
        <v>136</v>
      </c>
      <c r="I6588" s="13">
        <v>1.4705882352941201E-2</v>
      </c>
    </row>
    <row r="6589" spans="1:9" x14ac:dyDescent="0.35">
      <c r="A6589" s="14">
        <v>2013</v>
      </c>
      <c r="B6589" s="14" t="s">
        <v>67</v>
      </c>
      <c r="C6589" s="14" t="s">
        <v>123</v>
      </c>
      <c r="D6589" s="14">
        <v>2005</v>
      </c>
      <c r="E6589" s="14">
        <f>data_filtered[[#This Row],[test_year]]-data_filtered[[#This Row],[model_year]]</f>
        <v>8</v>
      </c>
      <c r="F6589" s="14">
        <v>134</v>
      </c>
      <c r="G6589" s="14">
        <v>2</v>
      </c>
      <c r="H6589" s="14">
        <v>136</v>
      </c>
      <c r="I6589" s="14">
        <v>1.4705882352941201E-2</v>
      </c>
    </row>
    <row r="6590" spans="1:9" x14ac:dyDescent="0.35">
      <c r="A6590" s="13">
        <v>2013</v>
      </c>
      <c r="B6590" s="13" t="s">
        <v>106</v>
      </c>
      <c r="C6590" s="13" t="s">
        <v>107</v>
      </c>
      <c r="D6590" s="13">
        <v>2010</v>
      </c>
      <c r="E6590" s="14">
        <f>data_filtered[[#This Row],[test_year]]-data_filtered[[#This Row],[model_year]]</f>
        <v>3</v>
      </c>
      <c r="F6590" s="13">
        <v>134</v>
      </c>
      <c r="G6590" s="13">
        <v>2</v>
      </c>
      <c r="H6590" s="13">
        <v>136</v>
      </c>
      <c r="I6590" s="13">
        <v>1.4705882352941201E-2</v>
      </c>
    </row>
    <row r="6591" spans="1:9" x14ac:dyDescent="0.35">
      <c r="A6591" s="14">
        <v>2013</v>
      </c>
      <c r="B6591" s="14" t="s">
        <v>30</v>
      </c>
      <c r="C6591" s="14" t="s">
        <v>75</v>
      </c>
      <c r="D6591" s="14">
        <v>2007</v>
      </c>
      <c r="E6591" s="14">
        <f>data_filtered[[#This Row],[test_year]]-data_filtered[[#This Row],[model_year]]</f>
        <v>6</v>
      </c>
      <c r="F6591" s="14">
        <v>67</v>
      </c>
      <c r="G6591" s="14">
        <v>1</v>
      </c>
      <c r="H6591" s="14">
        <v>68</v>
      </c>
      <c r="I6591" s="14">
        <v>1.4705882352941201E-2</v>
      </c>
    </row>
    <row r="6592" spans="1:9" x14ac:dyDescent="0.35">
      <c r="A6592" s="13">
        <v>2013</v>
      </c>
      <c r="B6592" s="13" t="s">
        <v>26</v>
      </c>
      <c r="C6592" s="13" t="s">
        <v>201</v>
      </c>
      <c r="D6592" s="13">
        <v>2004</v>
      </c>
      <c r="E6592" s="14">
        <f>data_filtered[[#This Row],[test_year]]-data_filtered[[#This Row],[model_year]]</f>
        <v>9</v>
      </c>
      <c r="F6592" s="13">
        <v>67</v>
      </c>
      <c r="G6592" s="13">
        <v>1</v>
      </c>
      <c r="H6592" s="13">
        <v>68</v>
      </c>
      <c r="I6592" s="13">
        <v>1.4705882352941201E-2</v>
      </c>
    </row>
    <row r="6593" spans="1:9" x14ac:dyDescent="0.35">
      <c r="A6593" s="14">
        <v>2014</v>
      </c>
      <c r="B6593" s="14" t="s">
        <v>30</v>
      </c>
      <c r="C6593" s="14" t="s">
        <v>32</v>
      </c>
      <c r="D6593" s="14">
        <v>2014</v>
      </c>
      <c r="E6593" s="14">
        <f>data_filtered[[#This Row],[test_year]]-data_filtered[[#This Row],[model_year]]</f>
        <v>0</v>
      </c>
      <c r="F6593" s="14">
        <v>67</v>
      </c>
      <c r="G6593" s="14">
        <v>1</v>
      </c>
      <c r="H6593" s="14">
        <v>68</v>
      </c>
      <c r="I6593" s="14">
        <v>1.4705882352941201E-2</v>
      </c>
    </row>
    <row r="6594" spans="1:9" x14ac:dyDescent="0.35">
      <c r="A6594" s="14">
        <v>2014</v>
      </c>
      <c r="B6594" s="14" t="s">
        <v>186</v>
      </c>
      <c r="C6594" s="14" t="s">
        <v>195</v>
      </c>
      <c r="D6594" s="14">
        <v>2007</v>
      </c>
      <c r="E6594" s="14">
        <f>data_filtered[[#This Row],[test_year]]-data_filtered[[#This Row],[model_year]]</f>
        <v>7</v>
      </c>
      <c r="F6594" s="14">
        <v>67</v>
      </c>
      <c r="G6594" s="14">
        <v>1</v>
      </c>
      <c r="H6594" s="14">
        <v>68</v>
      </c>
      <c r="I6594" s="14">
        <v>1.4705882352941201E-2</v>
      </c>
    </row>
    <row r="6595" spans="1:9" x14ac:dyDescent="0.35">
      <c r="A6595" s="14">
        <v>2015</v>
      </c>
      <c r="B6595" s="14" t="s">
        <v>26</v>
      </c>
      <c r="C6595" s="14" t="s">
        <v>201</v>
      </c>
      <c r="D6595" s="14">
        <v>2005</v>
      </c>
      <c r="E6595" s="14">
        <f>data_filtered[[#This Row],[test_year]]-data_filtered[[#This Row],[model_year]]</f>
        <v>10</v>
      </c>
      <c r="F6595" s="14">
        <v>67</v>
      </c>
      <c r="G6595" s="14">
        <v>1</v>
      </c>
      <c r="H6595" s="14">
        <v>68</v>
      </c>
      <c r="I6595" s="14">
        <v>1.4705882352941201E-2</v>
      </c>
    </row>
    <row r="6596" spans="1:9" x14ac:dyDescent="0.35">
      <c r="A6596" s="13">
        <v>2015</v>
      </c>
      <c r="B6596" s="13" t="s">
        <v>26</v>
      </c>
      <c r="C6596" s="13" t="s">
        <v>237</v>
      </c>
      <c r="D6596" s="13">
        <v>2008</v>
      </c>
      <c r="E6596" s="14">
        <f>data_filtered[[#This Row],[test_year]]-data_filtered[[#This Row],[model_year]]</f>
        <v>7</v>
      </c>
      <c r="F6596" s="13">
        <v>67</v>
      </c>
      <c r="G6596" s="13">
        <v>1</v>
      </c>
      <c r="H6596" s="13">
        <v>68</v>
      </c>
      <c r="I6596" s="13">
        <v>1.4705882352941201E-2</v>
      </c>
    </row>
    <row r="6597" spans="1:9" x14ac:dyDescent="0.35">
      <c r="A6597" s="14">
        <v>2016</v>
      </c>
      <c r="B6597" s="14" t="s">
        <v>158</v>
      </c>
      <c r="C6597" s="14" t="s">
        <v>234</v>
      </c>
      <c r="D6597" s="14">
        <v>2014</v>
      </c>
      <c r="E6597" s="14">
        <f>data_filtered[[#This Row],[test_year]]-data_filtered[[#This Row],[model_year]]</f>
        <v>2</v>
      </c>
      <c r="F6597" s="14">
        <v>67</v>
      </c>
      <c r="G6597" s="14">
        <v>1</v>
      </c>
      <c r="H6597" s="14">
        <v>68</v>
      </c>
      <c r="I6597" s="14">
        <v>1.4705882352941201E-2</v>
      </c>
    </row>
    <row r="6598" spans="1:9" x14ac:dyDescent="0.35">
      <c r="A6598" s="14">
        <v>2017</v>
      </c>
      <c r="B6598" s="14" t="s">
        <v>67</v>
      </c>
      <c r="C6598" s="14" t="s">
        <v>300</v>
      </c>
      <c r="D6598" s="14">
        <v>2016</v>
      </c>
      <c r="E6598" s="14">
        <f>data_filtered[[#This Row],[test_year]]-data_filtered[[#This Row],[model_year]]</f>
        <v>1</v>
      </c>
      <c r="F6598" s="14">
        <v>67</v>
      </c>
      <c r="G6598" s="14">
        <v>1</v>
      </c>
      <c r="H6598" s="14">
        <v>68</v>
      </c>
      <c r="I6598" s="14">
        <v>1.4705882352941201E-2</v>
      </c>
    </row>
    <row r="6599" spans="1:9" x14ac:dyDescent="0.35">
      <c r="A6599" s="13">
        <v>2015</v>
      </c>
      <c r="B6599" s="13" t="s">
        <v>42</v>
      </c>
      <c r="C6599" s="13" t="s">
        <v>43</v>
      </c>
      <c r="D6599" s="13">
        <v>2007</v>
      </c>
      <c r="E6599" s="14">
        <f>data_filtered[[#This Row],[test_year]]-data_filtered[[#This Row],[model_year]]</f>
        <v>8</v>
      </c>
      <c r="F6599" s="13">
        <v>336</v>
      </c>
      <c r="G6599" s="13">
        <v>5</v>
      </c>
      <c r="H6599" s="13">
        <v>341</v>
      </c>
      <c r="I6599" s="13">
        <v>1.46627565982405E-2</v>
      </c>
    </row>
    <row r="6600" spans="1:9" x14ac:dyDescent="0.35">
      <c r="A6600" s="13">
        <v>2013</v>
      </c>
      <c r="B6600" s="13" t="s">
        <v>30</v>
      </c>
      <c r="C6600" s="13" t="s">
        <v>48</v>
      </c>
      <c r="D6600" s="13">
        <v>2008</v>
      </c>
      <c r="E6600" s="14">
        <f>data_filtered[[#This Row],[test_year]]-data_filtered[[#This Row],[model_year]]</f>
        <v>5</v>
      </c>
      <c r="F6600" s="13">
        <v>269</v>
      </c>
      <c r="G6600" s="13">
        <v>4</v>
      </c>
      <c r="H6600" s="13">
        <v>273</v>
      </c>
      <c r="I6600" s="13">
        <v>1.4652014652014701E-2</v>
      </c>
    </row>
    <row r="6601" spans="1:9" x14ac:dyDescent="0.35">
      <c r="A6601" s="13">
        <v>2014</v>
      </c>
      <c r="B6601" s="13" t="s">
        <v>42</v>
      </c>
      <c r="C6601" s="13" t="s">
        <v>45</v>
      </c>
      <c r="D6601" s="13">
        <v>2009</v>
      </c>
      <c r="E6601" s="14">
        <f>data_filtered[[#This Row],[test_year]]-data_filtered[[#This Row],[model_year]]</f>
        <v>5</v>
      </c>
      <c r="F6601" s="13">
        <v>135</v>
      </c>
      <c r="G6601" s="13">
        <v>2</v>
      </c>
      <c r="H6601" s="13">
        <v>137</v>
      </c>
      <c r="I6601" s="13">
        <v>1.4598540145985399E-2</v>
      </c>
    </row>
    <row r="6602" spans="1:9" x14ac:dyDescent="0.35">
      <c r="A6602" s="14">
        <v>2016</v>
      </c>
      <c r="B6602" s="14" t="s">
        <v>30</v>
      </c>
      <c r="C6602" s="14" t="s">
        <v>32</v>
      </c>
      <c r="D6602" s="14">
        <v>2010</v>
      </c>
      <c r="E6602" s="14">
        <f>data_filtered[[#This Row],[test_year]]-data_filtered[[#This Row],[model_year]]</f>
        <v>6</v>
      </c>
      <c r="F6602" s="14">
        <v>204</v>
      </c>
      <c r="G6602" s="14">
        <v>3</v>
      </c>
      <c r="H6602" s="14">
        <v>207</v>
      </c>
      <c r="I6602" s="14">
        <v>1.4492753623188401E-2</v>
      </c>
    </row>
    <row r="6603" spans="1:9" x14ac:dyDescent="0.35">
      <c r="A6603" s="13">
        <v>2013</v>
      </c>
      <c r="B6603" s="13" t="s">
        <v>52</v>
      </c>
      <c r="C6603" s="13" t="s">
        <v>91</v>
      </c>
      <c r="D6603" s="13">
        <v>2012</v>
      </c>
      <c r="E6603" s="14">
        <f>data_filtered[[#This Row],[test_year]]-data_filtered[[#This Row],[model_year]]</f>
        <v>1</v>
      </c>
      <c r="F6603" s="13">
        <v>136</v>
      </c>
      <c r="G6603" s="13">
        <v>2</v>
      </c>
      <c r="H6603" s="13">
        <v>138</v>
      </c>
      <c r="I6603" s="13">
        <v>1.4492753623188401E-2</v>
      </c>
    </row>
    <row r="6604" spans="1:9" x14ac:dyDescent="0.35">
      <c r="A6604" s="13">
        <v>2016</v>
      </c>
      <c r="B6604" s="13" t="s">
        <v>42</v>
      </c>
      <c r="C6604" s="13" t="s">
        <v>45</v>
      </c>
      <c r="D6604" s="13">
        <v>2013</v>
      </c>
      <c r="E6604" s="14">
        <f>data_filtered[[#This Row],[test_year]]-data_filtered[[#This Row],[model_year]]</f>
        <v>3</v>
      </c>
      <c r="F6604" s="13">
        <v>136</v>
      </c>
      <c r="G6604" s="13">
        <v>2</v>
      </c>
      <c r="H6604" s="13">
        <v>138</v>
      </c>
      <c r="I6604" s="13">
        <v>1.4492753623188401E-2</v>
      </c>
    </row>
    <row r="6605" spans="1:9" x14ac:dyDescent="0.35">
      <c r="A6605" s="14">
        <v>2016</v>
      </c>
      <c r="B6605" s="14" t="s">
        <v>26</v>
      </c>
      <c r="C6605" s="14" t="s">
        <v>110</v>
      </c>
      <c r="D6605" s="14">
        <v>2013</v>
      </c>
      <c r="E6605" s="14">
        <f>data_filtered[[#This Row],[test_year]]-data_filtered[[#This Row],[model_year]]</f>
        <v>3</v>
      </c>
      <c r="F6605" s="14">
        <v>136</v>
      </c>
      <c r="G6605" s="14">
        <v>2</v>
      </c>
      <c r="H6605" s="14">
        <v>138</v>
      </c>
      <c r="I6605" s="14">
        <v>1.4492753623188401E-2</v>
      </c>
    </row>
    <row r="6606" spans="1:9" x14ac:dyDescent="0.35">
      <c r="A6606" s="14">
        <v>2013</v>
      </c>
      <c r="B6606" s="14" t="s">
        <v>26</v>
      </c>
      <c r="C6606" s="14" t="s">
        <v>133</v>
      </c>
      <c r="D6606" s="14">
        <v>2009</v>
      </c>
      <c r="E6606" s="14">
        <f>data_filtered[[#This Row],[test_year]]-data_filtered[[#This Row],[model_year]]</f>
        <v>4</v>
      </c>
      <c r="F6606" s="14">
        <v>68</v>
      </c>
      <c r="G6606" s="14">
        <v>1</v>
      </c>
      <c r="H6606" s="14">
        <v>69</v>
      </c>
      <c r="I6606" s="14">
        <v>1.4492753623188401E-2</v>
      </c>
    </row>
    <row r="6607" spans="1:9" x14ac:dyDescent="0.35">
      <c r="A6607" s="14">
        <v>2014</v>
      </c>
      <c r="B6607" s="14" t="s">
        <v>180</v>
      </c>
      <c r="C6607" s="14" t="s">
        <v>294</v>
      </c>
      <c r="D6607" s="14">
        <v>2004</v>
      </c>
      <c r="E6607" s="14">
        <f>data_filtered[[#This Row],[test_year]]-data_filtered[[#This Row],[model_year]]</f>
        <v>10</v>
      </c>
      <c r="F6607" s="14">
        <v>68</v>
      </c>
      <c r="G6607" s="14">
        <v>1</v>
      </c>
      <c r="H6607" s="14">
        <v>69</v>
      </c>
      <c r="I6607" s="14">
        <v>1.4492753623188401E-2</v>
      </c>
    </row>
    <row r="6608" spans="1:9" x14ac:dyDescent="0.35">
      <c r="A6608" s="13">
        <v>2014</v>
      </c>
      <c r="B6608" s="13" t="s">
        <v>33</v>
      </c>
      <c r="C6608" s="13" t="s">
        <v>97</v>
      </c>
      <c r="D6608" s="13">
        <v>2011</v>
      </c>
      <c r="E6608" s="14">
        <f>data_filtered[[#This Row],[test_year]]-data_filtered[[#This Row],[model_year]]</f>
        <v>3</v>
      </c>
      <c r="F6608" s="13">
        <v>68</v>
      </c>
      <c r="G6608" s="13">
        <v>1</v>
      </c>
      <c r="H6608" s="13">
        <v>69</v>
      </c>
      <c r="I6608" s="13">
        <v>1.4492753623188401E-2</v>
      </c>
    </row>
    <row r="6609" spans="1:9" x14ac:dyDescent="0.35">
      <c r="A6609" s="13">
        <v>2015</v>
      </c>
      <c r="B6609" s="13" t="s">
        <v>92</v>
      </c>
      <c r="C6609" s="13" t="s">
        <v>288</v>
      </c>
      <c r="D6609" s="13">
        <v>2013</v>
      </c>
      <c r="E6609" s="14">
        <f>data_filtered[[#This Row],[test_year]]-data_filtered[[#This Row],[model_year]]</f>
        <v>2</v>
      </c>
      <c r="F6609" s="13">
        <v>68</v>
      </c>
      <c r="G6609" s="13">
        <v>1</v>
      </c>
      <c r="H6609" s="13">
        <v>69</v>
      </c>
      <c r="I6609" s="13">
        <v>1.4492753623188401E-2</v>
      </c>
    </row>
    <row r="6610" spans="1:9" x14ac:dyDescent="0.35">
      <c r="A6610" s="14">
        <v>2016</v>
      </c>
      <c r="B6610" s="14" t="s">
        <v>92</v>
      </c>
      <c r="C6610" s="14" t="s">
        <v>218</v>
      </c>
      <c r="D6610" s="14">
        <v>2010</v>
      </c>
      <c r="E6610" s="14">
        <f>data_filtered[[#This Row],[test_year]]-data_filtered[[#This Row],[model_year]]</f>
        <v>6</v>
      </c>
      <c r="F6610" s="14">
        <v>68</v>
      </c>
      <c r="G6610" s="14">
        <v>1</v>
      </c>
      <c r="H6610" s="14">
        <v>69</v>
      </c>
      <c r="I6610" s="14">
        <v>1.4492753623188401E-2</v>
      </c>
    </row>
    <row r="6611" spans="1:9" x14ac:dyDescent="0.35">
      <c r="A6611" s="13">
        <v>2017</v>
      </c>
      <c r="B6611" s="13" t="s">
        <v>26</v>
      </c>
      <c r="C6611" s="13" t="s">
        <v>144</v>
      </c>
      <c r="D6611" s="13">
        <v>2015</v>
      </c>
      <c r="E6611" s="14">
        <f>data_filtered[[#This Row],[test_year]]-data_filtered[[#This Row],[model_year]]</f>
        <v>2</v>
      </c>
      <c r="F6611" s="13">
        <v>68</v>
      </c>
      <c r="G6611" s="13">
        <v>1</v>
      </c>
      <c r="H6611" s="13">
        <v>69</v>
      </c>
      <c r="I6611" s="13">
        <v>1.4492753623188401E-2</v>
      </c>
    </row>
    <row r="6612" spans="1:9" x14ac:dyDescent="0.35">
      <c r="A6612" s="13">
        <v>2015</v>
      </c>
      <c r="B6612" s="13" t="s">
        <v>104</v>
      </c>
      <c r="C6612" s="13" t="s">
        <v>115</v>
      </c>
      <c r="D6612" s="13">
        <v>2010</v>
      </c>
      <c r="E6612" s="14">
        <f>data_filtered[[#This Row],[test_year]]-data_filtered[[#This Row],[model_year]]</f>
        <v>5</v>
      </c>
      <c r="F6612" s="13">
        <v>137</v>
      </c>
      <c r="G6612" s="13">
        <v>2</v>
      </c>
      <c r="H6612" s="13">
        <v>139</v>
      </c>
      <c r="I6612" s="13">
        <v>1.4388489208633099E-2</v>
      </c>
    </row>
    <row r="6613" spans="1:9" x14ac:dyDescent="0.35">
      <c r="A6613" s="13">
        <v>2015</v>
      </c>
      <c r="B6613" s="13" t="s">
        <v>26</v>
      </c>
      <c r="C6613" s="13" t="s">
        <v>144</v>
      </c>
      <c r="D6613" s="13">
        <v>2007</v>
      </c>
      <c r="E6613" s="14">
        <f>data_filtered[[#This Row],[test_year]]-data_filtered[[#This Row],[model_year]]</f>
        <v>8</v>
      </c>
      <c r="F6613" s="13">
        <v>137</v>
      </c>
      <c r="G6613" s="13">
        <v>2</v>
      </c>
      <c r="H6613" s="13">
        <v>139</v>
      </c>
      <c r="I6613" s="13">
        <v>1.4388489208633099E-2</v>
      </c>
    </row>
    <row r="6614" spans="1:9" x14ac:dyDescent="0.35">
      <c r="A6614" s="13">
        <v>2017</v>
      </c>
      <c r="B6614" s="13" t="s">
        <v>30</v>
      </c>
      <c r="C6614" s="13" t="s">
        <v>44</v>
      </c>
      <c r="D6614" s="13">
        <v>2015</v>
      </c>
      <c r="E6614" s="14">
        <f>data_filtered[[#This Row],[test_year]]-data_filtered[[#This Row],[model_year]]</f>
        <v>2</v>
      </c>
      <c r="F6614" s="13">
        <v>137</v>
      </c>
      <c r="G6614" s="13">
        <v>2</v>
      </c>
      <c r="H6614" s="13">
        <v>139</v>
      </c>
      <c r="I6614" s="13">
        <v>1.4388489208633099E-2</v>
      </c>
    </row>
    <row r="6615" spans="1:9" x14ac:dyDescent="0.35">
      <c r="A6615" s="13">
        <v>2017</v>
      </c>
      <c r="B6615" s="13" t="s">
        <v>26</v>
      </c>
      <c r="C6615" s="13" t="s">
        <v>35</v>
      </c>
      <c r="D6615" s="13">
        <v>2016</v>
      </c>
      <c r="E6615" s="14">
        <f>data_filtered[[#This Row],[test_year]]-data_filtered[[#This Row],[model_year]]</f>
        <v>1</v>
      </c>
      <c r="F6615" s="13">
        <v>137</v>
      </c>
      <c r="G6615" s="13">
        <v>2</v>
      </c>
      <c r="H6615" s="13">
        <v>139</v>
      </c>
      <c r="I6615" s="13">
        <v>1.4388489208633099E-2</v>
      </c>
    </row>
    <row r="6616" spans="1:9" x14ac:dyDescent="0.35">
      <c r="A6616" s="14">
        <v>2013</v>
      </c>
      <c r="B6616" s="14" t="s">
        <v>42</v>
      </c>
      <c r="C6616" s="14" t="s">
        <v>43</v>
      </c>
      <c r="D6616" s="14">
        <v>2010</v>
      </c>
      <c r="E6616" s="14">
        <f>data_filtered[[#This Row],[test_year]]-data_filtered[[#This Row],[model_year]]</f>
        <v>3</v>
      </c>
      <c r="F6616" s="14">
        <v>138</v>
      </c>
      <c r="G6616" s="14">
        <v>2</v>
      </c>
      <c r="H6616" s="14">
        <v>140</v>
      </c>
      <c r="I6616" s="14">
        <v>1.4285714285714299E-2</v>
      </c>
    </row>
    <row r="6617" spans="1:9" x14ac:dyDescent="0.35">
      <c r="A6617" s="13">
        <v>2017</v>
      </c>
      <c r="B6617" s="13" t="s">
        <v>24</v>
      </c>
      <c r="C6617" s="13" t="s">
        <v>28</v>
      </c>
      <c r="D6617" s="13">
        <v>2015</v>
      </c>
      <c r="E6617" s="14">
        <f>data_filtered[[#This Row],[test_year]]-data_filtered[[#This Row],[model_year]]</f>
        <v>2</v>
      </c>
      <c r="F6617" s="13">
        <v>138</v>
      </c>
      <c r="G6617" s="13">
        <v>2</v>
      </c>
      <c r="H6617" s="13">
        <v>140</v>
      </c>
      <c r="I6617" s="13">
        <v>1.4285714285714299E-2</v>
      </c>
    </row>
    <row r="6618" spans="1:9" x14ac:dyDescent="0.35">
      <c r="A6618" s="13">
        <v>2014</v>
      </c>
      <c r="B6618" s="13" t="s">
        <v>24</v>
      </c>
      <c r="C6618" s="13" t="s">
        <v>155</v>
      </c>
      <c r="D6618" s="13">
        <v>2012</v>
      </c>
      <c r="E6618" s="14">
        <f>data_filtered[[#This Row],[test_year]]-data_filtered[[#This Row],[model_year]]</f>
        <v>2</v>
      </c>
      <c r="F6618" s="13">
        <v>69</v>
      </c>
      <c r="G6618" s="13">
        <v>1</v>
      </c>
      <c r="H6618" s="13">
        <v>70</v>
      </c>
      <c r="I6618" s="13">
        <v>1.4285714285714299E-2</v>
      </c>
    </row>
    <row r="6619" spans="1:9" x14ac:dyDescent="0.35">
      <c r="A6619" s="14">
        <v>2015</v>
      </c>
      <c r="B6619" s="14" t="s">
        <v>42</v>
      </c>
      <c r="C6619" s="14" t="s">
        <v>182</v>
      </c>
      <c r="D6619" s="14">
        <v>2008</v>
      </c>
      <c r="E6619" s="14">
        <f>data_filtered[[#This Row],[test_year]]-data_filtered[[#This Row],[model_year]]</f>
        <v>7</v>
      </c>
      <c r="F6619" s="14">
        <v>69</v>
      </c>
      <c r="G6619" s="14">
        <v>1</v>
      </c>
      <c r="H6619" s="14">
        <v>70</v>
      </c>
      <c r="I6619" s="14">
        <v>1.4285714285714299E-2</v>
      </c>
    </row>
    <row r="6620" spans="1:9" x14ac:dyDescent="0.35">
      <c r="A6620" s="14">
        <v>2016</v>
      </c>
      <c r="B6620" s="14" t="s">
        <v>30</v>
      </c>
      <c r="C6620" s="14" t="s">
        <v>47</v>
      </c>
      <c r="D6620" s="14">
        <v>2013</v>
      </c>
      <c r="E6620" s="14">
        <f>data_filtered[[#This Row],[test_year]]-data_filtered[[#This Row],[model_year]]</f>
        <v>3</v>
      </c>
      <c r="F6620" s="14">
        <v>69</v>
      </c>
      <c r="G6620" s="14">
        <v>1</v>
      </c>
      <c r="H6620" s="14">
        <v>70</v>
      </c>
      <c r="I6620" s="14">
        <v>1.4285714285714299E-2</v>
      </c>
    </row>
    <row r="6621" spans="1:9" x14ac:dyDescent="0.35">
      <c r="A6621" s="13">
        <v>2017</v>
      </c>
      <c r="B6621" s="13" t="s">
        <v>42</v>
      </c>
      <c r="C6621" s="13" t="s">
        <v>182</v>
      </c>
      <c r="D6621" s="13">
        <v>2007</v>
      </c>
      <c r="E6621" s="14">
        <f>data_filtered[[#This Row],[test_year]]-data_filtered[[#This Row],[model_year]]</f>
        <v>10</v>
      </c>
      <c r="F6621" s="13">
        <v>69</v>
      </c>
      <c r="G6621" s="13">
        <v>1</v>
      </c>
      <c r="H6621" s="13">
        <v>70</v>
      </c>
      <c r="I6621" s="13">
        <v>1.4285714285714299E-2</v>
      </c>
    </row>
    <row r="6622" spans="1:9" x14ac:dyDescent="0.35">
      <c r="A6622" s="13">
        <v>2017</v>
      </c>
      <c r="B6622" s="13" t="s">
        <v>26</v>
      </c>
      <c r="C6622" s="13" t="s">
        <v>147</v>
      </c>
      <c r="D6622" s="13">
        <v>2009</v>
      </c>
      <c r="E6622" s="14">
        <f>data_filtered[[#This Row],[test_year]]-data_filtered[[#This Row],[model_year]]</f>
        <v>8</v>
      </c>
      <c r="F6622" s="13">
        <v>69</v>
      </c>
      <c r="G6622" s="13">
        <v>1</v>
      </c>
      <c r="H6622" s="13">
        <v>70</v>
      </c>
      <c r="I6622" s="13">
        <v>1.4285714285714299E-2</v>
      </c>
    </row>
    <row r="6623" spans="1:9" x14ac:dyDescent="0.35">
      <c r="A6623" s="13">
        <v>2016</v>
      </c>
      <c r="B6623" s="13" t="s">
        <v>26</v>
      </c>
      <c r="C6623" s="13" t="s">
        <v>35</v>
      </c>
      <c r="D6623" s="13">
        <v>2010</v>
      </c>
      <c r="E6623" s="14">
        <f>data_filtered[[#This Row],[test_year]]-data_filtered[[#This Row],[model_year]]</f>
        <v>6</v>
      </c>
      <c r="F6623" s="13">
        <v>346</v>
      </c>
      <c r="G6623" s="13">
        <v>5</v>
      </c>
      <c r="H6623" s="13">
        <v>351</v>
      </c>
      <c r="I6623" s="13">
        <v>1.42450142450142E-2</v>
      </c>
    </row>
    <row r="6624" spans="1:9" x14ac:dyDescent="0.35">
      <c r="A6624" s="13">
        <v>2015</v>
      </c>
      <c r="B6624" s="13" t="s">
        <v>26</v>
      </c>
      <c r="C6624" s="13" t="s">
        <v>78</v>
      </c>
      <c r="D6624" s="13">
        <v>2003</v>
      </c>
      <c r="E6624" s="14">
        <f>data_filtered[[#This Row],[test_year]]-data_filtered[[#This Row],[model_year]]</f>
        <v>12</v>
      </c>
      <c r="F6624" s="13">
        <v>139</v>
      </c>
      <c r="G6624" s="13">
        <v>2</v>
      </c>
      <c r="H6624" s="13">
        <v>141</v>
      </c>
      <c r="I6624" s="13">
        <v>1.41843971631206E-2</v>
      </c>
    </row>
    <row r="6625" spans="1:9" x14ac:dyDescent="0.35">
      <c r="A6625" s="14">
        <v>2013</v>
      </c>
      <c r="B6625" s="14" t="s">
        <v>30</v>
      </c>
      <c r="C6625" s="14" t="s">
        <v>51</v>
      </c>
      <c r="D6625" s="14">
        <v>2010</v>
      </c>
      <c r="E6625" s="14">
        <f>data_filtered[[#This Row],[test_year]]-data_filtered[[#This Row],[model_year]]</f>
        <v>3</v>
      </c>
      <c r="F6625" s="14">
        <v>70</v>
      </c>
      <c r="G6625" s="14">
        <v>1</v>
      </c>
      <c r="H6625" s="14">
        <v>71</v>
      </c>
      <c r="I6625" s="14">
        <v>1.4084507042253501E-2</v>
      </c>
    </row>
    <row r="6626" spans="1:9" x14ac:dyDescent="0.35">
      <c r="A6626" s="14">
        <v>2013</v>
      </c>
      <c r="B6626" s="14" t="s">
        <v>241</v>
      </c>
      <c r="C6626" s="14" t="s">
        <v>242</v>
      </c>
      <c r="D6626" s="14">
        <v>2005</v>
      </c>
      <c r="E6626" s="14">
        <f>data_filtered[[#This Row],[test_year]]-data_filtered[[#This Row],[model_year]]</f>
        <v>8</v>
      </c>
      <c r="F6626" s="14">
        <v>70</v>
      </c>
      <c r="G6626" s="14">
        <v>1</v>
      </c>
      <c r="H6626" s="14">
        <v>71</v>
      </c>
      <c r="I6626" s="14">
        <v>1.4084507042253501E-2</v>
      </c>
    </row>
    <row r="6627" spans="1:9" x14ac:dyDescent="0.35">
      <c r="A6627" s="13">
        <v>2013</v>
      </c>
      <c r="B6627" s="13" t="s">
        <v>33</v>
      </c>
      <c r="C6627" s="13" t="s">
        <v>216</v>
      </c>
      <c r="D6627" s="13">
        <v>2008</v>
      </c>
      <c r="E6627" s="14">
        <f>data_filtered[[#This Row],[test_year]]-data_filtered[[#This Row],[model_year]]</f>
        <v>5</v>
      </c>
      <c r="F6627" s="13">
        <v>70</v>
      </c>
      <c r="G6627" s="13">
        <v>1</v>
      </c>
      <c r="H6627" s="13">
        <v>71</v>
      </c>
      <c r="I6627" s="13">
        <v>1.4084507042253501E-2</v>
      </c>
    </row>
    <row r="6628" spans="1:9" x14ac:dyDescent="0.35">
      <c r="A6628" s="13">
        <v>2015</v>
      </c>
      <c r="B6628" s="13" t="s">
        <v>42</v>
      </c>
      <c r="C6628" s="13" t="s">
        <v>73</v>
      </c>
      <c r="D6628" s="13">
        <v>2013</v>
      </c>
      <c r="E6628" s="14">
        <f>data_filtered[[#This Row],[test_year]]-data_filtered[[#This Row],[model_year]]</f>
        <v>2</v>
      </c>
      <c r="F6628" s="13">
        <v>70</v>
      </c>
      <c r="G6628" s="13">
        <v>1</v>
      </c>
      <c r="H6628" s="13">
        <v>71</v>
      </c>
      <c r="I6628" s="13">
        <v>1.4084507042253501E-2</v>
      </c>
    </row>
    <row r="6629" spans="1:9" x14ac:dyDescent="0.35">
      <c r="A6629" s="13">
        <v>2015</v>
      </c>
      <c r="B6629" s="13" t="s">
        <v>33</v>
      </c>
      <c r="C6629" s="13" t="s">
        <v>109</v>
      </c>
      <c r="D6629" s="13">
        <v>2013</v>
      </c>
      <c r="E6629" s="14">
        <f>data_filtered[[#This Row],[test_year]]-data_filtered[[#This Row],[model_year]]</f>
        <v>2</v>
      </c>
      <c r="F6629" s="13">
        <v>70</v>
      </c>
      <c r="G6629" s="13">
        <v>1</v>
      </c>
      <c r="H6629" s="13">
        <v>71</v>
      </c>
      <c r="I6629" s="13">
        <v>1.4084507042253501E-2</v>
      </c>
    </row>
    <row r="6630" spans="1:9" x14ac:dyDescent="0.35">
      <c r="A6630" s="14">
        <v>2015</v>
      </c>
      <c r="B6630" s="14" t="s">
        <v>33</v>
      </c>
      <c r="C6630" s="14" t="s">
        <v>86</v>
      </c>
      <c r="D6630" s="14">
        <v>2007</v>
      </c>
      <c r="E6630" s="14">
        <f>data_filtered[[#This Row],[test_year]]-data_filtered[[#This Row],[model_year]]</f>
        <v>8</v>
      </c>
      <c r="F6630" s="14">
        <v>70</v>
      </c>
      <c r="G6630" s="14">
        <v>1</v>
      </c>
      <c r="H6630" s="14">
        <v>71</v>
      </c>
      <c r="I6630" s="14">
        <v>1.4084507042253501E-2</v>
      </c>
    </row>
    <row r="6631" spans="1:9" x14ac:dyDescent="0.35">
      <c r="A6631" s="14">
        <v>2016</v>
      </c>
      <c r="B6631" s="14" t="s">
        <v>30</v>
      </c>
      <c r="C6631" s="14" t="s">
        <v>126</v>
      </c>
      <c r="D6631" s="14">
        <v>2015</v>
      </c>
      <c r="E6631" s="14">
        <f>data_filtered[[#This Row],[test_year]]-data_filtered[[#This Row],[model_year]]</f>
        <v>1</v>
      </c>
      <c r="F6631" s="14">
        <v>70</v>
      </c>
      <c r="G6631" s="14">
        <v>1</v>
      </c>
      <c r="H6631" s="14">
        <v>71</v>
      </c>
      <c r="I6631" s="14">
        <v>1.4084507042253501E-2</v>
      </c>
    </row>
    <row r="6632" spans="1:9" x14ac:dyDescent="0.35">
      <c r="A6632" s="14">
        <v>2016</v>
      </c>
      <c r="B6632" s="14" t="s">
        <v>104</v>
      </c>
      <c r="C6632" s="14" t="s">
        <v>115</v>
      </c>
      <c r="D6632" s="14">
        <v>2016</v>
      </c>
      <c r="E6632" s="14">
        <f>data_filtered[[#This Row],[test_year]]-data_filtered[[#This Row],[model_year]]</f>
        <v>0</v>
      </c>
      <c r="F6632" s="14">
        <v>70</v>
      </c>
      <c r="G6632" s="14">
        <v>1</v>
      </c>
      <c r="H6632" s="14">
        <v>71</v>
      </c>
      <c r="I6632" s="14">
        <v>1.4084507042253501E-2</v>
      </c>
    </row>
    <row r="6633" spans="1:9" x14ac:dyDescent="0.35">
      <c r="A6633" s="14">
        <v>2017</v>
      </c>
      <c r="B6633" s="14" t="s">
        <v>24</v>
      </c>
      <c r="C6633" s="14" t="s">
        <v>25</v>
      </c>
      <c r="D6633" s="14">
        <v>2015</v>
      </c>
      <c r="E6633" s="14">
        <f>data_filtered[[#This Row],[test_year]]-data_filtered[[#This Row],[model_year]]</f>
        <v>2</v>
      </c>
      <c r="F6633" s="14">
        <v>70</v>
      </c>
      <c r="G6633" s="14">
        <v>1</v>
      </c>
      <c r="H6633" s="14">
        <v>71</v>
      </c>
      <c r="I6633" s="14">
        <v>1.4084507042253501E-2</v>
      </c>
    </row>
    <row r="6634" spans="1:9" x14ac:dyDescent="0.35">
      <c r="A6634" s="13">
        <v>2015</v>
      </c>
      <c r="B6634" s="13" t="s">
        <v>26</v>
      </c>
      <c r="C6634" s="13" t="s">
        <v>110</v>
      </c>
      <c r="D6634" s="13">
        <v>2009</v>
      </c>
      <c r="E6634" s="14">
        <f>data_filtered[[#This Row],[test_year]]-data_filtered[[#This Row],[model_year]]</f>
        <v>6</v>
      </c>
      <c r="F6634" s="13">
        <v>141</v>
      </c>
      <c r="G6634" s="13">
        <v>2</v>
      </c>
      <c r="H6634" s="13">
        <v>143</v>
      </c>
      <c r="I6634" s="13">
        <v>1.3986013986014E-2</v>
      </c>
    </row>
    <row r="6635" spans="1:9" x14ac:dyDescent="0.35">
      <c r="A6635" s="14">
        <v>2016</v>
      </c>
      <c r="B6635" s="14" t="s">
        <v>30</v>
      </c>
      <c r="C6635" s="14" t="s">
        <v>48</v>
      </c>
      <c r="D6635" s="14">
        <v>2010</v>
      </c>
      <c r="E6635" s="14">
        <f>data_filtered[[#This Row],[test_year]]-data_filtered[[#This Row],[model_year]]</f>
        <v>6</v>
      </c>
      <c r="F6635" s="14">
        <v>212</v>
      </c>
      <c r="G6635" s="14">
        <v>3</v>
      </c>
      <c r="H6635" s="14">
        <v>215</v>
      </c>
      <c r="I6635" s="14">
        <v>1.3953488372093001E-2</v>
      </c>
    </row>
    <row r="6636" spans="1:9" x14ac:dyDescent="0.35">
      <c r="A6636" s="13">
        <v>2016</v>
      </c>
      <c r="B6636" s="13" t="s">
        <v>42</v>
      </c>
      <c r="C6636" s="13" t="s">
        <v>43</v>
      </c>
      <c r="D6636" s="13">
        <v>2013</v>
      </c>
      <c r="E6636" s="14">
        <f>data_filtered[[#This Row],[test_year]]-data_filtered[[#This Row],[model_year]]</f>
        <v>3</v>
      </c>
      <c r="F6636" s="13">
        <v>212</v>
      </c>
      <c r="G6636" s="13">
        <v>3</v>
      </c>
      <c r="H6636" s="13">
        <v>215</v>
      </c>
      <c r="I6636" s="13">
        <v>1.3953488372093001E-2</v>
      </c>
    </row>
    <row r="6637" spans="1:9" x14ac:dyDescent="0.35">
      <c r="A6637" s="13">
        <v>2015</v>
      </c>
      <c r="B6637" s="13" t="s">
        <v>24</v>
      </c>
      <c r="C6637" s="13" t="s">
        <v>46</v>
      </c>
      <c r="D6637" s="13">
        <v>2011</v>
      </c>
      <c r="E6637" s="14">
        <f>data_filtered[[#This Row],[test_year]]-data_filtered[[#This Row],[model_year]]</f>
        <v>4</v>
      </c>
      <c r="F6637" s="13">
        <v>142</v>
      </c>
      <c r="G6637" s="13">
        <v>2</v>
      </c>
      <c r="H6637" s="13">
        <v>144</v>
      </c>
      <c r="I6637" s="13">
        <v>1.38888888888889E-2</v>
      </c>
    </row>
    <row r="6638" spans="1:9" x14ac:dyDescent="0.35">
      <c r="A6638" s="14">
        <v>2015</v>
      </c>
      <c r="B6638" s="14" t="s">
        <v>26</v>
      </c>
      <c r="C6638" s="14" t="s">
        <v>133</v>
      </c>
      <c r="D6638" s="14">
        <v>2006</v>
      </c>
      <c r="E6638" s="14">
        <f>data_filtered[[#This Row],[test_year]]-data_filtered[[#This Row],[model_year]]</f>
        <v>9</v>
      </c>
      <c r="F6638" s="14">
        <v>142</v>
      </c>
      <c r="G6638" s="14">
        <v>2</v>
      </c>
      <c r="H6638" s="14">
        <v>144</v>
      </c>
      <c r="I6638" s="14">
        <v>1.38888888888889E-2</v>
      </c>
    </row>
    <row r="6639" spans="1:9" x14ac:dyDescent="0.35">
      <c r="A6639" s="13">
        <v>2017</v>
      </c>
      <c r="B6639" s="13" t="s">
        <v>26</v>
      </c>
      <c r="C6639" s="13" t="s">
        <v>35</v>
      </c>
      <c r="D6639" s="13">
        <v>2015</v>
      </c>
      <c r="E6639" s="14">
        <f>data_filtered[[#This Row],[test_year]]-data_filtered[[#This Row],[model_year]]</f>
        <v>2</v>
      </c>
      <c r="F6639" s="13">
        <v>142</v>
      </c>
      <c r="G6639" s="13">
        <v>2</v>
      </c>
      <c r="H6639" s="13">
        <v>144</v>
      </c>
      <c r="I6639" s="13">
        <v>1.38888888888889E-2</v>
      </c>
    </row>
    <row r="6640" spans="1:9" x14ac:dyDescent="0.35">
      <c r="A6640" s="14">
        <v>2013</v>
      </c>
      <c r="B6640" s="14" t="s">
        <v>24</v>
      </c>
      <c r="C6640" s="14" t="s">
        <v>155</v>
      </c>
      <c r="D6640" s="14">
        <v>2012</v>
      </c>
      <c r="E6640" s="14">
        <f>data_filtered[[#This Row],[test_year]]-data_filtered[[#This Row],[model_year]]</f>
        <v>1</v>
      </c>
      <c r="F6640" s="14">
        <v>71</v>
      </c>
      <c r="G6640" s="14">
        <v>1</v>
      </c>
      <c r="H6640" s="14">
        <v>72</v>
      </c>
      <c r="I6640" s="14">
        <v>1.38888888888889E-2</v>
      </c>
    </row>
    <row r="6641" spans="1:9" x14ac:dyDescent="0.35">
      <c r="A6641" s="14">
        <v>2014</v>
      </c>
      <c r="B6641" s="14" t="s">
        <v>136</v>
      </c>
      <c r="C6641" s="14" t="s">
        <v>205</v>
      </c>
      <c r="D6641" s="14">
        <v>2009</v>
      </c>
      <c r="E6641" s="14">
        <f>data_filtered[[#This Row],[test_year]]-data_filtered[[#This Row],[model_year]]</f>
        <v>5</v>
      </c>
      <c r="F6641" s="14">
        <v>71</v>
      </c>
      <c r="G6641" s="14">
        <v>1</v>
      </c>
      <c r="H6641" s="14">
        <v>72</v>
      </c>
      <c r="I6641" s="14">
        <v>1.38888888888889E-2</v>
      </c>
    </row>
    <row r="6642" spans="1:9" x14ac:dyDescent="0.35">
      <c r="A6642" s="14">
        <v>2014</v>
      </c>
      <c r="B6642" s="14" t="s">
        <v>67</v>
      </c>
      <c r="C6642" s="14" t="s">
        <v>77</v>
      </c>
      <c r="D6642" s="14">
        <v>2007</v>
      </c>
      <c r="E6642" s="14">
        <f>data_filtered[[#This Row],[test_year]]-data_filtered[[#This Row],[model_year]]</f>
        <v>7</v>
      </c>
      <c r="F6642" s="14">
        <v>71</v>
      </c>
      <c r="G6642" s="14">
        <v>1</v>
      </c>
      <c r="H6642" s="14">
        <v>72</v>
      </c>
      <c r="I6642" s="14">
        <v>1.38888888888889E-2</v>
      </c>
    </row>
    <row r="6643" spans="1:9" x14ac:dyDescent="0.35">
      <c r="A6643" s="14">
        <v>2015</v>
      </c>
      <c r="B6643" s="14" t="s">
        <v>52</v>
      </c>
      <c r="C6643" s="14" t="s">
        <v>74</v>
      </c>
      <c r="D6643" s="14">
        <v>2013</v>
      </c>
      <c r="E6643" s="14">
        <f>data_filtered[[#This Row],[test_year]]-data_filtered[[#This Row],[model_year]]</f>
        <v>2</v>
      </c>
      <c r="F6643" s="14">
        <v>71</v>
      </c>
      <c r="G6643" s="14">
        <v>1</v>
      </c>
      <c r="H6643" s="14">
        <v>72</v>
      </c>
      <c r="I6643" s="14">
        <v>1.38888888888889E-2</v>
      </c>
    </row>
    <row r="6644" spans="1:9" x14ac:dyDescent="0.35">
      <c r="A6644" s="13">
        <v>2015</v>
      </c>
      <c r="B6644" s="13" t="s">
        <v>30</v>
      </c>
      <c r="C6644" s="13" t="s">
        <v>141</v>
      </c>
      <c r="D6644" s="13">
        <v>2007</v>
      </c>
      <c r="E6644" s="14">
        <f>data_filtered[[#This Row],[test_year]]-data_filtered[[#This Row],[model_year]]</f>
        <v>8</v>
      </c>
      <c r="F6644" s="13">
        <v>71</v>
      </c>
      <c r="G6644" s="13">
        <v>1</v>
      </c>
      <c r="H6644" s="13">
        <v>72</v>
      </c>
      <c r="I6644" s="13">
        <v>1.38888888888889E-2</v>
      </c>
    </row>
    <row r="6645" spans="1:9" x14ac:dyDescent="0.35">
      <c r="A6645" s="14">
        <v>2015</v>
      </c>
      <c r="B6645" s="14" t="s">
        <v>42</v>
      </c>
      <c r="C6645" s="14" t="s">
        <v>112</v>
      </c>
      <c r="D6645" s="14">
        <v>2010</v>
      </c>
      <c r="E6645" s="14">
        <f>data_filtered[[#This Row],[test_year]]-data_filtered[[#This Row],[model_year]]</f>
        <v>5</v>
      </c>
      <c r="F6645" s="14">
        <v>71</v>
      </c>
      <c r="G6645" s="14">
        <v>1</v>
      </c>
      <c r="H6645" s="14">
        <v>72</v>
      </c>
      <c r="I6645" s="14">
        <v>1.38888888888889E-2</v>
      </c>
    </row>
    <row r="6646" spans="1:9" x14ac:dyDescent="0.35">
      <c r="A6646" s="13">
        <v>2015</v>
      </c>
      <c r="B6646" s="13" t="s">
        <v>186</v>
      </c>
      <c r="C6646" s="13" t="s">
        <v>236</v>
      </c>
      <c r="D6646" s="13">
        <v>2011</v>
      </c>
      <c r="E6646" s="14">
        <f>data_filtered[[#This Row],[test_year]]-data_filtered[[#This Row],[model_year]]</f>
        <v>4</v>
      </c>
      <c r="F6646" s="13">
        <v>71</v>
      </c>
      <c r="G6646" s="13">
        <v>1</v>
      </c>
      <c r="H6646" s="13">
        <v>72</v>
      </c>
      <c r="I6646" s="13">
        <v>1.38888888888889E-2</v>
      </c>
    </row>
    <row r="6647" spans="1:9" x14ac:dyDescent="0.35">
      <c r="A6647" s="13">
        <v>2016</v>
      </c>
      <c r="B6647" s="13" t="s">
        <v>37</v>
      </c>
      <c r="C6647" s="13" t="s">
        <v>197</v>
      </c>
      <c r="D6647" s="13">
        <v>2011</v>
      </c>
      <c r="E6647" s="14">
        <f>data_filtered[[#This Row],[test_year]]-data_filtered[[#This Row],[model_year]]</f>
        <v>5</v>
      </c>
      <c r="F6647" s="13">
        <v>71</v>
      </c>
      <c r="G6647" s="13">
        <v>1</v>
      </c>
      <c r="H6647" s="13">
        <v>72</v>
      </c>
      <c r="I6647" s="13">
        <v>1.38888888888889E-2</v>
      </c>
    </row>
    <row r="6648" spans="1:9" x14ac:dyDescent="0.35">
      <c r="A6648" s="14">
        <v>2016</v>
      </c>
      <c r="B6648" s="14" t="s">
        <v>92</v>
      </c>
      <c r="C6648" s="14" t="s">
        <v>93</v>
      </c>
      <c r="D6648" s="14">
        <v>2012</v>
      </c>
      <c r="E6648" s="14">
        <f>data_filtered[[#This Row],[test_year]]-data_filtered[[#This Row],[model_year]]</f>
        <v>4</v>
      </c>
      <c r="F6648" s="14">
        <v>71</v>
      </c>
      <c r="G6648" s="14">
        <v>1</v>
      </c>
      <c r="H6648" s="14">
        <v>72</v>
      </c>
      <c r="I6648" s="14">
        <v>1.38888888888889E-2</v>
      </c>
    </row>
    <row r="6649" spans="1:9" x14ac:dyDescent="0.35">
      <c r="A6649" s="13">
        <v>2017</v>
      </c>
      <c r="B6649" s="13" t="s">
        <v>52</v>
      </c>
      <c r="C6649" s="13" t="s">
        <v>61</v>
      </c>
      <c r="D6649" s="13">
        <v>2017</v>
      </c>
      <c r="E6649" s="14">
        <f>data_filtered[[#This Row],[test_year]]-data_filtered[[#This Row],[model_year]]</f>
        <v>0</v>
      </c>
      <c r="F6649" s="13">
        <v>71</v>
      </c>
      <c r="G6649" s="13">
        <v>1</v>
      </c>
      <c r="H6649" s="13">
        <v>72</v>
      </c>
      <c r="I6649" s="13">
        <v>1.38888888888889E-2</v>
      </c>
    </row>
    <row r="6650" spans="1:9" x14ac:dyDescent="0.35">
      <c r="A6650" s="13">
        <v>2017</v>
      </c>
      <c r="B6650" s="13" t="s">
        <v>106</v>
      </c>
      <c r="C6650" s="13" t="s">
        <v>107</v>
      </c>
      <c r="D6650" s="13">
        <v>2016</v>
      </c>
      <c r="E6650" s="14">
        <f>data_filtered[[#This Row],[test_year]]-data_filtered[[#This Row],[model_year]]</f>
        <v>1</v>
      </c>
      <c r="F6650" s="13">
        <v>71</v>
      </c>
      <c r="G6650" s="13">
        <v>1</v>
      </c>
      <c r="H6650" s="13">
        <v>72</v>
      </c>
      <c r="I6650" s="13">
        <v>1.38888888888889E-2</v>
      </c>
    </row>
    <row r="6651" spans="1:9" x14ac:dyDescent="0.35">
      <c r="A6651" s="13">
        <v>2015</v>
      </c>
      <c r="B6651" s="13" t="s">
        <v>26</v>
      </c>
      <c r="C6651" s="13" t="s">
        <v>35</v>
      </c>
      <c r="D6651" s="13">
        <v>2009</v>
      </c>
      <c r="E6651" s="14">
        <f>data_filtered[[#This Row],[test_year]]-data_filtered[[#This Row],[model_year]]</f>
        <v>6</v>
      </c>
      <c r="F6651" s="13">
        <v>285</v>
      </c>
      <c r="G6651" s="13">
        <v>4</v>
      </c>
      <c r="H6651" s="13">
        <v>289</v>
      </c>
      <c r="I6651" s="13">
        <v>1.3840830449827E-2</v>
      </c>
    </row>
    <row r="6652" spans="1:9" x14ac:dyDescent="0.35">
      <c r="A6652" s="13">
        <v>2013</v>
      </c>
      <c r="B6652" s="13" t="s">
        <v>33</v>
      </c>
      <c r="C6652" s="13" t="s">
        <v>34</v>
      </c>
      <c r="D6652" s="13">
        <v>2011</v>
      </c>
      <c r="E6652" s="14">
        <f>data_filtered[[#This Row],[test_year]]-data_filtered[[#This Row],[model_year]]</f>
        <v>2</v>
      </c>
      <c r="F6652" s="13">
        <v>214</v>
      </c>
      <c r="G6652" s="13">
        <v>3</v>
      </c>
      <c r="H6652" s="13">
        <v>217</v>
      </c>
      <c r="I6652" s="13">
        <v>1.3824884792626699E-2</v>
      </c>
    </row>
    <row r="6653" spans="1:9" x14ac:dyDescent="0.35">
      <c r="A6653" s="13">
        <v>2016</v>
      </c>
      <c r="B6653" s="13" t="s">
        <v>42</v>
      </c>
      <c r="C6653" s="13" t="s">
        <v>45</v>
      </c>
      <c r="D6653" s="13">
        <v>2005</v>
      </c>
      <c r="E6653" s="14">
        <f>data_filtered[[#This Row],[test_year]]-data_filtered[[#This Row],[model_year]]</f>
        <v>11</v>
      </c>
      <c r="F6653" s="13">
        <v>143</v>
      </c>
      <c r="G6653" s="13">
        <v>2</v>
      </c>
      <c r="H6653" s="13">
        <v>145</v>
      </c>
      <c r="I6653" s="13">
        <v>1.37931034482759E-2</v>
      </c>
    </row>
    <row r="6654" spans="1:9" x14ac:dyDescent="0.35">
      <c r="A6654" s="13">
        <v>2017</v>
      </c>
      <c r="B6654" s="13" t="s">
        <v>30</v>
      </c>
      <c r="C6654" s="13" t="s">
        <v>48</v>
      </c>
      <c r="D6654" s="13">
        <v>2015</v>
      </c>
      <c r="E6654" s="14">
        <f>data_filtered[[#This Row],[test_year]]-data_filtered[[#This Row],[model_year]]</f>
        <v>2</v>
      </c>
      <c r="F6654" s="13">
        <v>143</v>
      </c>
      <c r="G6654" s="13">
        <v>2</v>
      </c>
      <c r="H6654" s="13">
        <v>145</v>
      </c>
      <c r="I6654" s="13">
        <v>1.37931034482759E-2</v>
      </c>
    </row>
    <row r="6655" spans="1:9" x14ac:dyDescent="0.35">
      <c r="A6655" s="14">
        <v>2014</v>
      </c>
      <c r="B6655" s="14" t="s">
        <v>30</v>
      </c>
      <c r="C6655" s="14" t="s">
        <v>36</v>
      </c>
      <c r="D6655" s="14">
        <v>2008</v>
      </c>
      <c r="E6655" s="14">
        <f>data_filtered[[#This Row],[test_year]]-data_filtered[[#This Row],[model_year]]</f>
        <v>6</v>
      </c>
      <c r="F6655" s="14">
        <v>215</v>
      </c>
      <c r="G6655" s="14">
        <v>3</v>
      </c>
      <c r="H6655" s="14">
        <v>218</v>
      </c>
      <c r="I6655" s="14">
        <v>1.3761467889908299E-2</v>
      </c>
    </row>
    <row r="6656" spans="1:9" x14ac:dyDescent="0.35">
      <c r="A6656" s="14">
        <v>2013</v>
      </c>
      <c r="B6656" s="14" t="s">
        <v>33</v>
      </c>
      <c r="C6656" s="14" t="s">
        <v>34</v>
      </c>
      <c r="D6656" s="14">
        <v>2012</v>
      </c>
      <c r="E6656" s="14">
        <f>data_filtered[[#This Row],[test_year]]-data_filtered[[#This Row],[model_year]]</f>
        <v>1</v>
      </c>
      <c r="F6656" s="14">
        <v>359</v>
      </c>
      <c r="G6656" s="14">
        <v>5</v>
      </c>
      <c r="H6656" s="14">
        <v>364</v>
      </c>
      <c r="I6656" s="14">
        <v>1.37362637362637E-2</v>
      </c>
    </row>
    <row r="6657" spans="1:9" x14ac:dyDescent="0.35">
      <c r="A6657" s="13">
        <v>2014</v>
      </c>
      <c r="B6657" s="13" t="s">
        <v>26</v>
      </c>
      <c r="C6657" s="13" t="s">
        <v>78</v>
      </c>
      <c r="D6657" s="13">
        <v>2006</v>
      </c>
      <c r="E6657" s="14">
        <f>data_filtered[[#This Row],[test_year]]-data_filtered[[#This Row],[model_year]]</f>
        <v>8</v>
      </c>
      <c r="F6657" s="13">
        <v>216</v>
      </c>
      <c r="G6657" s="13">
        <v>3</v>
      </c>
      <c r="H6657" s="13">
        <v>219</v>
      </c>
      <c r="I6657" s="13">
        <v>1.3698630136986301E-2</v>
      </c>
    </row>
    <row r="6658" spans="1:9" x14ac:dyDescent="0.35">
      <c r="A6658" s="14">
        <v>2017</v>
      </c>
      <c r="B6658" s="14" t="s">
        <v>42</v>
      </c>
      <c r="C6658" s="14" t="s">
        <v>45</v>
      </c>
      <c r="D6658" s="14">
        <v>2006</v>
      </c>
      <c r="E6658" s="14">
        <f>data_filtered[[#This Row],[test_year]]-data_filtered[[#This Row],[model_year]]</f>
        <v>11</v>
      </c>
      <c r="F6658" s="14">
        <v>144</v>
      </c>
      <c r="G6658" s="14">
        <v>2</v>
      </c>
      <c r="H6658" s="14">
        <v>146</v>
      </c>
      <c r="I6658" s="14">
        <v>1.3698630136986301E-2</v>
      </c>
    </row>
    <row r="6659" spans="1:9" x14ac:dyDescent="0.35">
      <c r="A6659" s="14">
        <v>2013</v>
      </c>
      <c r="B6659" s="14" t="s">
        <v>180</v>
      </c>
      <c r="C6659" s="14" t="s">
        <v>181</v>
      </c>
      <c r="D6659" s="14">
        <v>2007</v>
      </c>
      <c r="E6659" s="14">
        <f>data_filtered[[#This Row],[test_year]]-data_filtered[[#This Row],[model_year]]</f>
        <v>6</v>
      </c>
      <c r="F6659" s="14">
        <v>72</v>
      </c>
      <c r="G6659" s="14">
        <v>1</v>
      </c>
      <c r="H6659" s="14">
        <v>73</v>
      </c>
      <c r="I6659" s="14">
        <v>1.3698630136986301E-2</v>
      </c>
    </row>
    <row r="6660" spans="1:9" x14ac:dyDescent="0.35">
      <c r="A6660" s="13">
        <v>2013</v>
      </c>
      <c r="B6660" s="13" t="s">
        <v>30</v>
      </c>
      <c r="C6660" s="13" t="s">
        <v>36</v>
      </c>
      <c r="D6660" s="13">
        <v>2013</v>
      </c>
      <c r="E6660" s="14">
        <f>data_filtered[[#This Row],[test_year]]-data_filtered[[#This Row],[model_year]]</f>
        <v>0</v>
      </c>
      <c r="F6660" s="13">
        <v>72</v>
      </c>
      <c r="G6660" s="13">
        <v>1</v>
      </c>
      <c r="H6660" s="13">
        <v>73</v>
      </c>
      <c r="I6660" s="13">
        <v>1.3698630136986301E-2</v>
      </c>
    </row>
    <row r="6661" spans="1:9" x14ac:dyDescent="0.35">
      <c r="A6661" s="14">
        <v>2014</v>
      </c>
      <c r="B6661" s="14" t="s">
        <v>30</v>
      </c>
      <c r="C6661" s="14" t="s">
        <v>85</v>
      </c>
      <c r="D6661" s="14">
        <v>2007</v>
      </c>
      <c r="E6661" s="14">
        <f>data_filtered[[#This Row],[test_year]]-data_filtered[[#This Row],[model_year]]</f>
        <v>7</v>
      </c>
      <c r="F6661" s="14">
        <v>72</v>
      </c>
      <c r="G6661" s="14">
        <v>1</v>
      </c>
      <c r="H6661" s="14">
        <v>73</v>
      </c>
      <c r="I6661" s="14">
        <v>1.3698630136986301E-2</v>
      </c>
    </row>
    <row r="6662" spans="1:9" x14ac:dyDescent="0.35">
      <c r="A6662" s="14">
        <v>2014</v>
      </c>
      <c r="B6662" s="14" t="s">
        <v>33</v>
      </c>
      <c r="C6662" s="14" t="s">
        <v>203</v>
      </c>
      <c r="D6662" s="14">
        <v>2008</v>
      </c>
      <c r="E6662" s="14">
        <f>data_filtered[[#This Row],[test_year]]-data_filtered[[#This Row],[model_year]]</f>
        <v>6</v>
      </c>
      <c r="F6662" s="14">
        <v>72</v>
      </c>
      <c r="G6662" s="14">
        <v>1</v>
      </c>
      <c r="H6662" s="14">
        <v>73</v>
      </c>
      <c r="I6662" s="14">
        <v>1.3698630136986301E-2</v>
      </c>
    </row>
    <row r="6663" spans="1:9" x14ac:dyDescent="0.35">
      <c r="A6663" s="13">
        <v>2016</v>
      </c>
      <c r="B6663" s="13" t="s">
        <v>106</v>
      </c>
      <c r="C6663" s="13" t="s">
        <v>107</v>
      </c>
      <c r="D6663" s="13">
        <v>2014</v>
      </c>
      <c r="E6663" s="14">
        <f>data_filtered[[#This Row],[test_year]]-data_filtered[[#This Row],[model_year]]</f>
        <v>2</v>
      </c>
      <c r="F6663" s="13">
        <v>72</v>
      </c>
      <c r="G6663" s="13">
        <v>1</v>
      </c>
      <c r="H6663" s="13">
        <v>73</v>
      </c>
      <c r="I6663" s="13">
        <v>1.3698630136986301E-2</v>
      </c>
    </row>
    <row r="6664" spans="1:9" x14ac:dyDescent="0.35">
      <c r="A6664" s="14">
        <v>2017</v>
      </c>
      <c r="B6664" s="14" t="s">
        <v>52</v>
      </c>
      <c r="C6664" s="14" t="s">
        <v>282</v>
      </c>
      <c r="D6664" s="14">
        <v>2016</v>
      </c>
      <c r="E6664" s="14">
        <f>data_filtered[[#This Row],[test_year]]-data_filtered[[#This Row],[model_year]]</f>
        <v>1</v>
      </c>
      <c r="F6664" s="14">
        <v>72</v>
      </c>
      <c r="G6664" s="14">
        <v>1</v>
      </c>
      <c r="H6664" s="14">
        <v>73</v>
      </c>
      <c r="I6664" s="14">
        <v>1.3698630136986301E-2</v>
      </c>
    </row>
    <row r="6665" spans="1:9" x14ac:dyDescent="0.35">
      <c r="A6665" s="14">
        <v>2017</v>
      </c>
      <c r="B6665" s="14" t="s">
        <v>33</v>
      </c>
      <c r="C6665" s="14" t="s">
        <v>214</v>
      </c>
      <c r="D6665" s="14">
        <v>2012</v>
      </c>
      <c r="E6665" s="14">
        <f>data_filtered[[#This Row],[test_year]]-data_filtered[[#This Row],[model_year]]</f>
        <v>5</v>
      </c>
      <c r="F6665" s="14">
        <v>72</v>
      </c>
      <c r="G6665" s="14">
        <v>1</v>
      </c>
      <c r="H6665" s="14">
        <v>73</v>
      </c>
      <c r="I6665" s="14">
        <v>1.3698630136986301E-2</v>
      </c>
    </row>
    <row r="6666" spans="1:9" x14ac:dyDescent="0.35">
      <c r="A6666" s="13">
        <v>2017</v>
      </c>
      <c r="B6666" s="13" t="s">
        <v>26</v>
      </c>
      <c r="C6666" s="13" t="s">
        <v>133</v>
      </c>
      <c r="D6666" s="13">
        <v>2009</v>
      </c>
      <c r="E6666" s="14">
        <f>data_filtered[[#This Row],[test_year]]-data_filtered[[#This Row],[model_year]]</f>
        <v>8</v>
      </c>
      <c r="F6666" s="13">
        <v>72</v>
      </c>
      <c r="G6666" s="13">
        <v>1</v>
      </c>
      <c r="H6666" s="13">
        <v>73</v>
      </c>
      <c r="I6666" s="13">
        <v>1.3698630136986301E-2</v>
      </c>
    </row>
    <row r="6667" spans="1:9" x14ac:dyDescent="0.35">
      <c r="A6667" s="14">
        <v>2017</v>
      </c>
      <c r="B6667" s="14" t="s">
        <v>26</v>
      </c>
      <c r="C6667" s="14" t="s">
        <v>78</v>
      </c>
      <c r="D6667" s="14">
        <v>2009</v>
      </c>
      <c r="E6667" s="14">
        <f>data_filtered[[#This Row],[test_year]]-data_filtered[[#This Row],[model_year]]</f>
        <v>8</v>
      </c>
      <c r="F6667" s="14">
        <v>72</v>
      </c>
      <c r="G6667" s="14">
        <v>1</v>
      </c>
      <c r="H6667" s="14">
        <v>73</v>
      </c>
      <c r="I6667" s="14">
        <v>1.3698630136986301E-2</v>
      </c>
    </row>
    <row r="6668" spans="1:9" x14ac:dyDescent="0.35">
      <c r="A6668" s="14">
        <v>2017</v>
      </c>
      <c r="B6668" s="14" t="s">
        <v>26</v>
      </c>
      <c r="C6668" s="14" t="s">
        <v>247</v>
      </c>
      <c r="D6668" s="14">
        <v>2009</v>
      </c>
      <c r="E6668" s="14">
        <f>data_filtered[[#This Row],[test_year]]-data_filtered[[#This Row],[model_year]]</f>
        <v>8</v>
      </c>
      <c r="F6668" s="14">
        <v>72</v>
      </c>
      <c r="G6668" s="14">
        <v>1</v>
      </c>
      <c r="H6668" s="14">
        <v>73</v>
      </c>
      <c r="I6668" s="14">
        <v>1.3698630136986301E-2</v>
      </c>
    </row>
    <row r="6669" spans="1:9" x14ac:dyDescent="0.35">
      <c r="A6669" s="14">
        <v>2016</v>
      </c>
      <c r="B6669" s="14" t="s">
        <v>30</v>
      </c>
      <c r="C6669" s="14" t="s">
        <v>48</v>
      </c>
      <c r="D6669" s="14">
        <v>2014</v>
      </c>
      <c r="E6669" s="14">
        <f>data_filtered[[#This Row],[test_year]]-data_filtered[[#This Row],[model_year]]</f>
        <v>2</v>
      </c>
      <c r="F6669" s="14">
        <v>217</v>
      </c>
      <c r="G6669" s="14">
        <v>3</v>
      </c>
      <c r="H6669" s="14">
        <v>220</v>
      </c>
      <c r="I6669" s="14">
        <v>1.3636363636363599E-2</v>
      </c>
    </row>
    <row r="6670" spans="1:9" x14ac:dyDescent="0.35">
      <c r="A6670" s="13">
        <v>2013</v>
      </c>
      <c r="B6670" s="13" t="s">
        <v>26</v>
      </c>
      <c r="C6670" s="13" t="s">
        <v>144</v>
      </c>
      <c r="D6670" s="13">
        <v>2007</v>
      </c>
      <c r="E6670" s="14">
        <f>data_filtered[[#This Row],[test_year]]-data_filtered[[#This Row],[model_year]]</f>
        <v>6</v>
      </c>
      <c r="F6670" s="13">
        <v>145</v>
      </c>
      <c r="G6670" s="13">
        <v>2</v>
      </c>
      <c r="H6670" s="13">
        <v>147</v>
      </c>
      <c r="I6670" s="13">
        <v>1.3605442176870699E-2</v>
      </c>
    </row>
    <row r="6671" spans="1:9" x14ac:dyDescent="0.35">
      <c r="A6671" s="14">
        <v>2015</v>
      </c>
      <c r="B6671" s="14" t="s">
        <v>30</v>
      </c>
      <c r="C6671" s="14" t="s">
        <v>51</v>
      </c>
      <c r="D6671" s="14">
        <v>2011</v>
      </c>
      <c r="E6671" s="14">
        <f>data_filtered[[#This Row],[test_year]]-data_filtered[[#This Row],[model_year]]</f>
        <v>4</v>
      </c>
      <c r="F6671" s="14">
        <v>145</v>
      </c>
      <c r="G6671" s="14">
        <v>2</v>
      </c>
      <c r="H6671" s="14">
        <v>147</v>
      </c>
      <c r="I6671" s="14">
        <v>1.3605442176870699E-2</v>
      </c>
    </row>
    <row r="6672" spans="1:9" x14ac:dyDescent="0.35">
      <c r="A6672" s="14">
        <v>2016</v>
      </c>
      <c r="B6672" s="14" t="s">
        <v>26</v>
      </c>
      <c r="C6672" s="14" t="s">
        <v>27</v>
      </c>
      <c r="D6672" s="14">
        <v>2013</v>
      </c>
      <c r="E6672" s="14">
        <f>data_filtered[[#This Row],[test_year]]-data_filtered[[#This Row],[model_year]]</f>
        <v>3</v>
      </c>
      <c r="F6672" s="14">
        <v>145</v>
      </c>
      <c r="G6672" s="14">
        <v>2</v>
      </c>
      <c r="H6672" s="14">
        <v>147</v>
      </c>
      <c r="I6672" s="14">
        <v>1.3605442176870699E-2</v>
      </c>
    </row>
    <row r="6673" spans="1:9" x14ac:dyDescent="0.35">
      <c r="A6673" s="13">
        <v>2016</v>
      </c>
      <c r="B6673" s="13" t="s">
        <v>33</v>
      </c>
      <c r="C6673" s="13" t="s">
        <v>55</v>
      </c>
      <c r="D6673" s="13">
        <v>2014</v>
      </c>
      <c r="E6673" s="14">
        <f>data_filtered[[#This Row],[test_year]]-data_filtered[[#This Row],[model_year]]</f>
        <v>2</v>
      </c>
      <c r="F6673" s="13">
        <v>146</v>
      </c>
      <c r="G6673" s="13">
        <v>2</v>
      </c>
      <c r="H6673" s="13">
        <v>148</v>
      </c>
      <c r="I6673" s="13">
        <v>1.35135135135135E-2</v>
      </c>
    </row>
    <row r="6674" spans="1:9" x14ac:dyDescent="0.35">
      <c r="A6674" s="13">
        <v>2017</v>
      </c>
      <c r="B6674" s="13" t="s">
        <v>26</v>
      </c>
      <c r="C6674" s="13" t="s">
        <v>35</v>
      </c>
      <c r="D6674" s="13">
        <v>2014</v>
      </c>
      <c r="E6674" s="14">
        <f>data_filtered[[#This Row],[test_year]]-data_filtered[[#This Row],[model_year]]</f>
        <v>3</v>
      </c>
      <c r="F6674" s="13">
        <v>146</v>
      </c>
      <c r="G6674" s="13">
        <v>2</v>
      </c>
      <c r="H6674" s="13">
        <v>148</v>
      </c>
      <c r="I6674" s="13">
        <v>1.35135135135135E-2</v>
      </c>
    </row>
    <row r="6675" spans="1:9" x14ac:dyDescent="0.35">
      <c r="A6675" s="13">
        <v>2015</v>
      </c>
      <c r="B6675" s="13" t="s">
        <v>42</v>
      </c>
      <c r="C6675" s="13" t="s">
        <v>73</v>
      </c>
      <c r="D6675" s="13">
        <v>2012</v>
      </c>
      <c r="E6675" s="14">
        <f>data_filtered[[#This Row],[test_year]]-data_filtered[[#This Row],[model_year]]</f>
        <v>3</v>
      </c>
      <c r="F6675" s="13">
        <v>73</v>
      </c>
      <c r="G6675" s="13">
        <v>1</v>
      </c>
      <c r="H6675" s="13">
        <v>74</v>
      </c>
      <c r="I6675" s="13">
        <v>1.35135135135135E-2</v>
      </c>
    </row>
    <row r="6676" spans="1:9" x14ac:dyDescent="0.35">
      <c r="A6676" s="13">
        <v>2016</v>
      </c>
      <c r="B6676" s="13" t="s">
        <v>106</v>
      </c>
      <c r="C6676" s="13" t="s">
        <v>107</v>
      </c>
      <c r="D6676" s="13">
        <v>2009</v>
      </c>
      <c r="E6676" s="14">
        <f>data_filtered[[#This Row],[test_year]]-data_filtered[[#This Row],[model_year]]</f>
        <v>7</v>
      </c>
      <c r="F6676" s="13">
        <v>73</v>
      </c>
      <c r="G6676" s="13">
        <v>1</v>
      </c>
      <c r="H6676" s="13">
        <v>74</v>
      </c>
      <c r="I6676" s="13">
        <v>1.35135135135135E-2</v>
      </c>
    </row>
    <row r="6677" spans="1:9" x14ac:dyDescent="0.35">
      <c r="A6677" s="14">
        <v>2014</v>
      </c>
      <c r="B6677" s="14" t="s">
        <v>42</v>
      </c>
      <c r="C6677" s="14" t="s">
        <v>73</v>
      </c>
      <c r="D6677" s="14">
        <v>2004</v>
      </c>
      <c r="E6677" s="14">
        <f>data_filtered[[#This Row],[test_year]]-data_filtered[[#This Row],[model_year]]</f>
        <v>10</v>
      </c>
      <c r="F6677" s="14">
        <v>220</v>
      </c>
      <c r="G6677" s="14">
        <v>3</v>
      </c>
      <c r="H6677" s="14">
        <v>223</v>
      </c>
      <c r="I6677" s="14">
        <v>1.34529147982063E-2</v>
      </c>
    </row>
    <row r="6678" spans="1:9" x14ac:dyDescent="0.35">
      <c r="A6678" s="14">
        <v>2013</v>
      </c>
      <c r="B6678" s="14" t="s">
        <v>42</v>
      </c>
      <c r="C6678" s="14" t="s">
        <v>45</v>
      </c>
      <c r="D6678" s="14">
        <v>2007</v>
      </c>
      <c r="E6678" s="14">
        <f>data_filtered[[#This Row],[test_year]]-data_filtered[[#This Row],[model_year]]</f>
        <v>6</v>
      </c>
      <c r="F6678" s="14">
        <v>295</v>
      </c>
      <c r="G6678" s="14">
        <v>4</v>
      </c>
      <c r="H6678" s="14">
        <v>299</v>
      </c>
      <c r="I6678" s="14">
        <v>1.3377926421404699E-2</v>
      </c>
    </row>
    <row r="6679" spans="1:9" x14ac:dyDescent="0.35">
      <c r="A6679" s="13">
        <v>2013</v>
      </c>
      <c r="B6679" s="13" t="s">
        <v>30</v>
      </c>
      <c r="C6679" s="13" t="s">
        <v>156</v>
      </c>
      <c r="D6679" s="13">
        <v>2007</v>
      </c>
      <c r="E6679" s="14">
        <f>data_filtered[[#This Row],[test_year]]-data_filtered[[#This Row],[model_year]]</f>
        <v>6</v>
      </c>
      <c r="F6679" s="13">
        <v>74</v>
      </c>
      <c r="G6679" s="13">
        <v>1</v>
      </c>
      <c r="H6679" s="13">
        <v>75</v>
      </c>
      <c r="I6679" s="13">
        <v>1.3333333333333299E-2</v>
      </c>
    </row>
    <row r="6680" spans="1:9" x14ac:dyDescent="0.35">
      <c r="A6680" s="14">
        <v>2014</v>
      </c>
      <c r="B6680" s="14" t="s">
        <v>26</v>
      </c>
      <c r="C6680" s="14" t="s">
        <v>54</v>
      </c>
      <c r="D6680" s="14">
        <v>2013</v>
      </c>
      <c r="E6680" s="14">
        <f>data_filtered[[#This Row],[test_year]]-data_filtered[[#This Row],[model_year]]</f>
        <v>1</v>
      </c>
      <c r="F6680" s="14">
        <v>74</v>
      </c>
      <c r="G6680" s="14">
        <v>1</v>
      </c>
      <c r="H6680" s="14">
        <v>75</v>
      </c>
      <c r="I6680" s="14">
        <v>1.3333333333333299E-2</v>
      </c>
    </row>
    <row r="6681" spans="1:9" x14ac:dyDescent="0.35">
      <c r="A6681" s="14">
        <v>2015</v>
      </c>
      <c r="B6681" s="14" t="s">
        <v>42</v>
      </c>
      <c r="C6681" s="14" t="s">
        <v>73</v>
      </c>
      <c r="D6681" s="14">
        <v>2014</v>
      </c>
      <c r="E6681" s="14">
        <f>data_filtered[[#This Row],[test_year]]-data_filtered[[#This Row],[model_year]]</f>
        <v>1</v>
      </c>
      <c r="F6681" s="14">
        <v>74</v>
      </c>
      <c r="G6681" s="14">
        <v>1</v>
      </c>
      <c r="H6681" s="14">
        <v>75</v>
      </c>
      <c r="I6681" s="14">
        <v>1.3333333333333299E-2</v>
      </c>
    </row>
    <row r="6682" spans="1:9" x14ac:dyDescent="0.35">
      <c r="A6682" s="13">
        <v>2015</v>
      </c>
      <c r="B6682" s="13" t="s">
        <v>42</v>
      </c>
      <c r="C6682" s="13" t="s">
        <v>96</v>
      </c>
      <c r="D6682" s="13">
        <v>2010</v>
      </c>
      <c r="E6682" s="14">
        <f>data_filtered[[#This Row],[test_year]]-data_filtered[[#This Row],[model_year]]</f>
        <v>5</v>
      </c>
      <c r="F6682" s="13">
        <v>74</v>
      </c>
      <c r="G6682" s="13">
        <v>1</v>
      </c>
      <c r="H6682" s="13">
        <v>75</v>
      </c>
      <c r="I6682" s="13">
        <v>1.3333333333333299E-2</v>
      </c>
    </row>
    <row r="6683" spans="1:9" x14ac:dyDescent="0.35">
      <c r="A6683" s="13">
        <v>2016</v>
      </c>
      <c r="B6683" s="13" t="s">
        <v>42</v>
      </c>
      <c r="C6683" s="13" t="s">
        <v>182</v>
      </c>
      <c r="D6683" s="13">
        <v>2008</v>
      </c>
      <c r="E6683" s="14">
        <f>data_filtered[[#This Row],[test_year]]-data_filtered[[#This Row],[model_year]]</f>
        <v>8</v>
      </c>
      <c r="F6683" s="13">
        <v>74</v>
      </c>
      <c r="G6683" s="13">
        <v>1</v>
      </c>
      <c r="H6683" s="13">
        <v>75</v>
      </c>
      <c r="I6683" s="13">
        <v>1.3333333333333299E-2</v>
      </c>
    </row>
    <row r="6684" spans="1:9" x14ac:dyDescent="0.35">
      <c r="A6684" s="14">
        <v>2016</v>
      </c>
      <c r="B6684" s="14" t="s">
        <v>37</v>
      </c>
      <c r="C6684" s="14" t="s">
        <v>59</v>
      </c>
      <c r="D6684" s="14">
        <v>2016</v>
      </c>
      <c r="E6684" s="14">
        <f>data_filtered[[#This Row],[test_year]]-data_filtered[[#This Row],[model_year]]</f>
        <v>0</v>
      </c>
      <c r="F6684" s="14">
        <v>74</v>
      </c>
      <c r="G6684" s="14">
        <v>1</v>
      </c>
      <c r="H6684" s="14">
        <v>75</v>
      </c>
      <c r="I6684" s="14">
        <v>1.3333333333333299E-2</v>
      </c>
    </row>
    <row r="6685" spans="1:9" x14ac:dyDescent="0.35">
      <c r="A6685" s="14">
        <v>2016</v>
      </c>
      <c r="B6685" s="14" t="s">
        <v>92</v>
      </c>
      <c r="C6685" s="14" t="s">
        <v>93</v>
      </c>
      <c r="D6685" s="14">
        <v>2011</v>
      </c>
      <c r="E6685" s="14">
        <f>data_filtered[[#This Row],[test_year]]-data_filtered[[#This Row],[model_year]]</f>
        <v>5</v>
      </c>
      <c r="F6685" s="14">
        <v>74</v>
      </c>
      <c r="G6685" s="14">
        <v>1</v>
      </c>
      <c r="H6685" s="14">
        <v>75</v>
      </c>
      <c r="I6685" s="14">
        <v>1.3333333333333299E-2</v>
      </c>
    </row>
    <row r="6686" spans="1:9" x14ac:dyDescent="0.35">
      <c r="A6686" s="14">
        <v>2017</v>
      </c>
      <c r="B6686" s="14" t="s">
        <v>26</v>
      </c>
      <c r="C6686" s="14" t="s">
        <v>176</v>
      </c>
      <c r="D6686" s="14">
        <v>2007</v>
      </c>
      <c r="E6686" s="14">
        <f>data_filtered[[#This Row],[test_year]]-data_filtered[[#This Row],[model_year]]</f>
        <v>10</v>
      </c>
      <c r="F6686" s="14">
        <v>74</v>
      </c>
      <c r="G6686" s="14">
        <v>1</v>
      </c>
      <c r="H6686" s="14">
        <v>75</v>
      </c>
      <c r="I6686" s="14">
        <v>1.3333333333333299E-2</v>
      </c>
    </row>
    <row r="6687" spans="1:9" x14ac:dyDescent="0.35">
      <c r="A6687" s="14">
        <v>2013</v>
      </c>
      <c r="B6687" s="14" t="s">
        <v>42</v>
      </c>
      <c r="C6687" s="14" t="s">
        <v>73</v>
      </c>
      <c r="D6687" s="14">
        <v>2008</v>
      </c>
      <c r="E6687" s="14">
        <f>data_filtered[[#This Row],[test_year]]-data_filtered[[#This Row],[model_year]]</f>
        <v>5</v>
      </c>
      <c r="F6687" s="14">
        <v>149</v>
      </c>
      <c r="G6687" s="14">
        <v>2</v>
      </c>
      <c r="H6687" s="14">
        <v>151</v>
      </c>
      <c r="I6687" s="14">
        <v>1.3245033112582801E-2</v>
      </c>
    </row>
    <row r="6688" spans="1:9" x14ac:dyDescent="0.35">
      <c r="A6688" s="14">
        <v>2013</v>
      </c>
      <c r="B6688" s="14" t="s">
        <v>42</v>
      </c>
      <c r="C6688" s="14" t="s">
        <v>73</v>
      </c>
      <c r="D6688" s="14">
        <v>2005</v>
      </c>
      <c r="E6688" s="14">
        <f>data_filtered[[#This Row],[test_year]]-data_filtered[[#This Row],[model_year]]</f>
        <v>8</v>
      </c>
      <c r="F6688" s="14">
        <v>224</v>
      </c>
      <c r="G6688" s="14">
        <v>3</v>
      </c>
      <c r="H6688" s="14">
        <v>227</v>
      </c>
      <c r="I6688" s="14">
        <v>1.3215859030837E-2</v>
      </c>
    </row>
    <row r="6689" spans="1:9" x14ac:dyDescent="0.35">
      <c r="A6689" s="13">
        <v>2013</v>
      </c>
      <c r="B6689" s="13" t="s">
        <v>26</v>
      </c>
      <c r="C6689" s="13" t="s">
        <v>111</v>
      </c>
      <c r="D6689" s="13">
        <v>2007</v>
      </c>
      <c r="E6689" s="14">
        <f>data_filtered[[#This Row],[test_year]]-data_filtered[[#This Row],[model_year]]</f>
        <v>6</v>
      </c>
      <c r="F6689" s="13">
        <v>150</v>
      </c>
      <c r="G6689" s="13">
        <v>2</v>
      </c>
      <c r="H6689" s="13">
        <v>152</v>
      </c>
      <c r="I6689" s="13">
        <v>1.3157894736842099E-2</v>
      </c>
    </row>
    <row r="6690" spans="1:9" x14ac:dyDescent="0.35">
      <c r="A6690" s="14">
        <v>2014</v>
      </c>
      <c r="B6690" s="14" t="s">
        <v>52</v>
      </c>
      <c r="C6690" s="14" t="s">
        <v>62</v>
      </c>
      <c r="D6690" s="14">
        <v>2012</v>
      </c>
      <c r="E6690" s="14">
        <f>data_filtered[[#This Row],[test_year]]-data_filtered[[#This Row],[model_year]]</f>
        <v>2</v>
      </c>
      <c r="F6690" s="14">
        <v>150</v>
      </c>
      <c r="G6690" s="14">
        <v>2</v>
      </c>
      <c r="H6690" s="14">
        <v>152</v>
      </c>
      <c r="I6690" s="14">
        <v>1.3157894736842099E-2</v>
      </c>
    </row>
    <row r="6691" spans="1:9" x14ac:dyDescent="0.35">
      <c r="A6691" s="14">
        <v>2015</v>
      </c>
      <c r="B6691" s="14" t="s">
        <v>42</v>
      </c>
      <c r="C6691" s="14" t="s">
        <v>45</v>
      </c>
      <c r="D6691" s="14">
        <v>2006</v>
      </c>
      <c r="E6691" s="14">
        <f>data_filtered[[#This Row],[test_year]]-data_filtered[[#This Row],[model_year]]</f>
        <v>9</v>
      </c>
      <c r="F6691" s="14">
        <v>150</v>
      </c>
      <c r="G6691" s="14">
        <v>2</v>
      </c>
      <c r="H6691" s="14">
        <v>152</v>
      </c>
      <c r="I6691" s="14">
        <v>1.3157894736842099E-2</v>
      </c>
    </row>
    <row r="6692" spans="1:9" x14ac:dyDescent="0.35">
      <c r="A6692" s="13">
        <v>2017</v>
      </c>
      <c r="B6692" s="13" t="s">
        <v>26</v>
      </c>
      <c r="C6692" s="13" t="s">
        <v>54</v>
      </c>
      <c r="D6692" s="13">
        <v>2011</v>
      </c>
      <c r="E6692" s="14">
        <f>data_filtered[[#This Row],[test_year]]-data_filtered[[#This Row],[model_year]]</f>
        <v>6</v>
      </c>
      <c r="F6692" s="13">
        <v>150</v>
      </c>
      <c r="G6692" s="13">
        <v>2</v>
      </c>
      <c r="H6692" s="13">
        <v>152</v>
      </c>
      <c r="I6692" s="13">
        <v>1.3157894736842099E-2</v>
      </c>
    </row>
    <row r="6693" spans="1:9" x14ac:dyDescent="0.35">
      <c r="A6693" s="14">
        <v>2013</v>
      </c>
      <c r="B6693" s="14" t="s">
        <v>92</v>
      </c>
      <c r="C6693" s="14" t="s">
        <v>167</v>
      </c>
      <c r="D6693" s="14">
        <v>2009</v>
      </c>
      <c r="E6693" s="14">
        <f>data_filtered[[#This Row],[test_year]]-data_filtered[[#This Row],[model_year]]</f>
        <v>4</v>
      </c>
      <c r="F6693" s="14">
        <v>75</v>
      </c>
      <c r="G6693" s="14">
        <v>1</v>
      </c>
      <c r="H6693" s="14">
        <v>76</v>
      </c>
      <c r="I6693" s="14">
        <v>1.3157894736842099E-2</v>
      </c>
    </row>
    <row r="6694" spans="1:9" x14ac:dyDescent="0.35">
      <c r="A6694" s="13">
        <v>2013</v>
      </c>
      <c r="B6694" s="13" t="s">
        <v>26</v>
      </c>
      <c r="C6694" s="13" t="s">
        <v>201</v>
      </c>
      <c r="D6694" s="13">
        <v>2007</v>
      </c>
      <c r="E6694" s="14">
        <f>data_filtered[[#This Row],[test_year]]-data_filtered[[#This Row],[model_year]]</f>
        <v>6</v>
      </c>
      <c r="F6694" s="13">
        <v>75</v>
      </c>
      <c r="G6694" s="13">
        <v>1</v>
      </c>
      <c r="H6694" s="13">
        <v>76</v>
      </c>
      <c r="I6694" s="13">
        <v>1.3157894736842099E-2</v>
      </c>
    </row>
    <row r="6695" spans="1:9" x14ac:dyDescent="0.35">
      <c r="A6695" s="13">
        <v>2013</v>
      </c>
      <c r="B6695" s="13" t="s">
        <v>26</v>
      </c>
      <c r="C6695" s="13" t="s">
        <v>133</v>
      </c>
      <c r="D6695" s="13">
        <v>2008</v>
      </c>
      <c r="E6695" s="14">
        <f>data_filtered[[#This Row],[test_year]]-data_filtered[[#This Row],[model_year]]</f>
        <v>5</v>
      </c>
      <c r="F6695" s="13">
        <v>75</v>
      </c>
      <c r="G6695" s="13">
        <v>1</v>
      </c>
      <c r="H6695" s="13">
        <v>76</v>
      </c>
      <c r="I6695" s="13">
        <v>1.3157894736842099E-2</v>
      </c>
    </row>
    <row r="6696" spans="1:9" x14ac:dyDescent="0.35">
      <c r="A6696" s="13">
        <v>2014</v>
      </c>
      <c r="B6696" s="13" t="s">
        <v>158</v>
      </c>
      <c r="C6696" s="13" t="s">
        <v>244</v>
      </c>
      <c r="D6696" s="13">
        <v>2004</v>
      </c>
      <c r="E6696" s="14">
        <f>data_filtered[[#This Row],[test_year]]-data_filtered[[#This Row],[model_year]]</f>
        <v>10</v>
      </c>
      <c r="F6696" s="13">
        <v>75</v>
      </c>
      <c r="G6696" s="13">
        <v>1</v>
      </c>
      <c r="H6696" s="13">
        <v>76</v>
      </c>
      <c r="I6696" s="13">
        <v>1.3157894736842099E-2</v>
      </c>
    </row>
    <row r="6697" spans="1:9" x14ac:dyDescent="0.35">
      <c r="A6697" s="14">
        <v>2015</v>
      </c>
      <c r="B6697" s="14" t="s">
        <v>26</v>
      </c>
      <c r="C6697" s="14" t="s">
        <v>133</v>
      </c>
      <c r="D6697" s="14">
        <v>2009</v>
      </c>
      <c r="E6697" s="14">
        <f>data_filtered[[#This Row],[test_year]]-data_filtered[[#This Row],[model_year]]</f>
        <v>6</v>
      </c>
      <c r="F6697" s="14">
        <v>75</v>
      </c>
      <c r="G6697" s="14">
        <v>1</v>
      </c>
      <c r="H6697" s="14">
        <v>76</v>
      </c>
      <c r="I6697" s="14">
        <v>1.3157894736842099E-2</v>
      </c>
    </row>
    <row r="6698" spans="1:9" x14ac:dyDescent="0.35">
      <c r="A6698" s="14">
        <v>2016</v>
      </c>
      <c r="B6698" s="14" t="s">
        <v>26</v>
      </c>
      <c r="C6698" s="14" t="s">
        <v>54</v>
      </c>
      <c r="D6698" s="14">
        <v>2014</v>
      </c>
      <c r="E6698" s="14">
        <f>data_filtered[[#This Row],[test_year]]-data_filtered[[#This Row],[model_year]]</f>
        <v>2</v>
      </c>
      <c r="F6698" s="14">
        <v>75</v>
      </c>
      <c r="G6698" s="14">
        <v>1</v>
      </c>
      <c r="H6698" s="14">
        <v>76</v>
      </c>
      <c r="I6698" s="14">
        <v>1.3157894736842099E-2</v>
      </c>
    </row>
    <row r="6699" spans="1:9" x14ac:dyDescent="0.35">
      <c r="A6699" s="14">
        <v>2016</v>
      </c>
      <c r="B6699" s="14" t="s">
        <v>26</v>
      </c>
      <c r="C6699" s="14" t="s">
        <v>111</v>
      </c>
      <c r="D6699" s="14">
        <v>2013</v>
      </c>
      <c r="E6699" s="14">
        <f>data_filtered[[#This Row],[test_year]]-data_filtered[[#This Row],[model_year]]</f>
        <v>3</v>
      </c>
      <c r="F6699" s="14">
        <v>75</v>
      </c>
      <c r="G6699" s="14">
        <v>1</v>
      </c>
      <c r="H6699" s="14">
        <v>76</v>
      </c>
      <c r="I6699" s="14">
        <v>1.3157894736842099E-2</v>
      </c>
    </row>
    <row r="6700" spans="1:9" x14ac:dyDescent="0.35">
      <c r="A6700" s="13">
        <v>2016</v>
      </c>
      <c r="B6700" s="13" t="s">
        <v>37</v>
      </c>
      <c r="C6700" s="13" t="s">
        <v>38</v>
      </c>
      <c r="D6700" s="13">
        <v>2010</v>
      </c>
      <c r="E6700" s="14">
        <f>data_filtered[[#This Row],[test_year]]-data_filtered[[#This Row],[model_year]]</f>
        <v>6</v>
      </c>
      <c r="F6700" s="13">
        <v>226</v>
      </c>
      <c r="G6700" s="13">
        <v>3</v>
      </c>
      <c r="H6700" s="13">
        <v>229</v>
      </c>
      <c r="I6700" s="13">
        <v>1.31004366812227E-2</v>
      </c>
    </row>
    <row r="6701" spans="1:9" x14ac:dyDescent="0.35">
      <c r="A6701" s="13">
        <v>2016</v>
      </c>
      <c r="B6701" s="13" t="s">
        <v>42</v>
      </c>
      <c r="C6701" s="13" t="s">
        <v>45</v>
      </c>
      <c r="D6701" s="13">
        <v>2014</v>
      </c>
      <c r="E6701" s="14">
        <f>data_filtered[[#This Row],[test_year]]-data_filtered[[#This Row],[model_year]]</f>
        <v>2</v>
      </c>
      <c r="F6701" s="13">
        <v>151</v>
      </c>
      <c r="G6701" s="13">
        <v>2</v>
      </c>
      <c r="H6701" s="13">
        <v>153</v>
      </c>
      <c r="I6701" s="13">
        <v>1.30718954248366E-2</v>
      </c>
    </row>
    <row r="6702" spans="1:9" x14ac:dyDescent="0.35">
      <c r="A6702" s="14">
        <v>2013</v>
      </c>
      <c r="B6702" s="14" t="s">
        <v>136</v>
      </c>
      <c r="C6702" s="14" t="s">
        <v>137</v>
      </c>
      <c r="D6702" s="14">
        <v>2006</v>
      </c>
      <c r="E6702" s="14">
        <f>data_filtered[[#This Row],[test_year]]-data_filtered[[#This Row],[model_year]]</f>
        <v>7</v>
      </c>
      <c r="F6702" s="14">
        <v>152</v>
      </c>
      <c r="G6702" s="14">
        <v>2</v>
      </c>
      <c r="H6702" s="14">
        <v>154</v>
      </c>
      <c r="I6702" s="14">
        <v>1.2987012987013E-2</v>
      </c>
    </row>
    <row r="6703" spans="1:9" x14ac:dyDescent="0.35">
      <c r="A6703" s="14">
        <v>2014</v>
      </c>
      <c r="B6703" s="14" t="s">
        <v>30</v>
      </c>
      <c r="C6703" s="14" t="s">
        <v>44</v>
      </c>
      <c r="D6703" s="14">
        <v>2009</v>
      </c>
      <c r="E6703" s="14">
        <f>data_filtered[[#This Row],[test_year]]-data_filtered[[#This Row],[model_year]]</f>
        <v>5</v>
      </c>
      <c r="F6703" s="14">
        <v>152</v>
      </c>
      <c r="G6703" s="14">
        <v>2</v>
      </c>
      <c r="H6703" s="14">
        <v>154</v>
      </c>
      <c r="I6703" s="14">
        <v>1.2987012987013E-2</v>
      </c>
    </row>
    <row r="6704" spans="1:9" x14ac:dyDescent="0.35">
      <c r="A6704" s="14">
        <v>2013</v>
      </c>
      <c r="B6704" s="14" t="s">
        <v>37</v>
      </c>
      <c r="C6704" s="14" t="s">
        <v>157</v>
      </c>
      <c r="D6704" s="14">
        <v>2012</v>
      </c>
      <c r="E6704" s="14">
        <f>data_filtered[[#This Row],[test_year]]-data_filtered[[#This Row],[model_year]]</f>
        <v>1</v>
      </c>
      <c r="F6704" s="14">
        <v>76</v>
      </c>
      <c r="G6704" s="14">
        <v>1</v>
      </c>
      <c r="H6704" s="14">
        <v>77</v>
      </c>
      <c r="I6704" s="14">
        <v>1.2987012987013E-2</v>
      </c>
    </row>
    <row r="6705" spans="1:9" x14ac:dyDescent="0.35">
      <c r="A6705" s="13">
        <v>2013</v>
      </c>
      <c r="B6705" s="13" t="s">
        <v>104</v>
      </c>
      <c r="C6705" s="13" t="s">
        <v>105</v>
      </c>
      <c r="D6705" s="13">
        <v>2011</v>
      </c>
      <c r="E6705" s="14">
        <f>data_filtered[[#This Row],[test_year]]-data_filtered[[#This Row],[model_year]]</f>
        <v>2</v>
      </c>
      <c r="F6705" s="13">
        <v>76</v>
      </c>
      <c r="G6705" s="13">
        <v>1</v>
      </c>
      <c r="H6705" s="13">
        <v>77</v>
      </c>
      <c r="I6705" s="13">
        <v>1.2987012987013E-2</v>
      </c>
    </row>
    <row r="6706" spans="1:9" x14ac:dyDescent="0.35">
      <c r="A6706" s="13">
        <v>2014</v>
      </c>
      <c r="B6706" s="13" t="s">
        <v>128</v>
      </c>
      <c r="C6706" s="13" t="s">
        <v>129</v>
      </c>
      <c r="D6706" s="13">
        <v>2011</v>
      </c>
      <c r="E6706" s="14">
        <f>data_filtered[[#This Row],[test_year]]-data_filtered[[#This Row],[model_year]]</f>
        <v>3</v>
      </c>
      <c r="F6706" s="13">
        <v>76</v>
      </c>
      <c r="G6706" s="13">
        <v>1</v>
      </c>
      <c r="H6706" s="13">
        <v>77</v>
      </c>
      <c r="I6706" s="13">
        <v>1.2987012987013E-2</v>
      </c>
    </row>
    <row r="6707" spans="1:9" x14ac:dyDescent="0.35">
      <c r="A6707" s="14">
        <v>2015</v>
      </c>
      <c r="B6707" s="14" t="s">
        <v>180</v>
      </c>
      <c r="C6707" s="14" t="s">
        <v>181</v>
      </c>
      <c r="D6707" s="14">
        <v>2006</v>
      </c>
      <c r="E6707" s="14">
        <f>data_filtered[[#This Row],[test_year]]-data_filtered[[#This Row],[model_year]]</f>
        <v>9</v>
      </c>
      <c r="F6707" s="14">
        <v>76</v>
      </c>
      <c r="G6707" s="14">
        <v>1</v>
      </c>
      <c r="H6707" s="14">
        <v>77</v>
      </c>
      <c r="I6707" s="14">
        <v>1.2987012987013E-2</v>
      </c>
    </row>
    <row r="6708" spans="1:9" x14ac:dyDescent="0.35">
      <c r="A6708" s="14">
        <v>2015</v>
      </c>
      <c r="B6708" s="14" t="s">
        <v>42</v>
      </c>
      <c r="C6708" s="14" t="s">
        <v>96</v>
      </c>
      <c r="D6708" s="14">
        <v>2009</v>
      </c>
      <c r="E6708" s="14">
        <f>data_filtered[[#This Row],[test_year]]-data_filtered[[#This Row],[model_year]]</f>
        <v>6</v>
      </c>
      <c r="F6708" s="14">
        <v>76</v>
      </c>
      <c r="G6708" s="14">
        <v>1</v>
      </c>
      <c r="H6708" s="14">
        <v>77</v>
      </c>
      <c r="I6708" s="14">
        <v>1.2987012987013E-2</v>
      </c>
    </row>
    <row r="6709" spans="1:9" x14ac:dyDescent="0.35">
      <c r="A6709" s="14">
        <v>2015</v>
      </c>
      <c r="B6709" s="14" t="s">
        <v>26</v>
      </c>
      <c r="C6709" s="14" t="s">
        <v>178</v>
      </c>
      <c r="D6709" s="14">
        <v>2008</v>
      </c>
      <c r="E6709" s="14">
        <f>data_filtered[[#This Row],[test_year]]-data_filtered[[#This Row],[model_year]]</f>
        <v>7</v>
      </c>
      <c r="F6709" s="14">
        <v>76</v>
      </c>
      <c r="G6709" s="14">
        <v>1</v>
      </c>
      <c r="H6709" s="14">
        <v>77</v>
      </c>
      <c r="I6709" s="14">
        <v>1.2987012987013E-2</v>
      </c>
    </row>
    <row r="6710" spans="1:9" x14ac:dyDescent="0.35">
      <c r="A6710" s="13">
        <v>2016</v>
      </c>
      <c r="B6710" s="13" t="s">
        <v>30</v>
      </c>
      <c r="C6710" s="13" t="s">
        <v>172</v>
      </c>
      <c r="D6710" s="13">
        <v>2013</v>
      </c>
      <c r="E6710" s="14">
        <f>data_filtered[[#This Row],[test_year]]-data_filtered[[#This Row],[model_year]]</f>
        <v>3</v>
      </c>
      <c r="F6710" s="13">
        <v>76</v>
      </c>
      <c r="G6710" s="13">
        <v>1</v>
      </c>
      <c r="H6710" s="13">
        <v>77</v>
      </c>
      <c r="I6710" s="13">
        <v>1.2987012987013E-2</v>
      </c>
    </row>
    <row r="6711" spans="1:9" x14ac:dyDescent="0.35">
      <c r="A6711" s="14">
        <v>2017</v>
      </c>
      <c r="B6711" s="14" t="s">
        <v>33</v>
      </c>
      <c r="C6711" s="14" t="s">
        <v>214</v>
      </c>
      <c r="D6711" s="14">
        <v>2011</v>
      </c>
      <c r="E6711" s="14">
        <f>data_filtered[[#This Row],[test_year]]-data_filtered[[#This Row],[model_year]]</f>
        <v>6</v>
      </c>
      <c r="F6711" s="14">
        <v>76</v>
      </c>
      <c r="G6711" s="14">
        <v>1</v>
      </c>
      <c r="H6711" s="14">
        <v>77</v>
      </c>
      <c r="I6711" s="14">
        <v>1.2987012987013E-2</v>
      </c>
    </row>
    <row r="6712" spans="1:9" x14ac:dyDescent="0.35">
      <c r="A6712" s="13">
        <v>2013</v>
      </c>
      <c r="B6712" s="13" t="s">
        <v>136</v>
      </c>
      <c r="C6712" s="13" t="s">
        <v>137</v>
      </c>
      <c r="D6712" s="13">
        <v>2007</v>
      </c>
      <c r="E6712" s="14">
        <f>data_filtered[[#This Row],[test_year]]-data_filtered[[#This Row],[model_year]]</f>
        <v>6</v>
      </c>
      <c r="F6712" s="13">
        <v>153</v>
      </c>
      <c r="G6712" s="13">
        <v>2</v>
      </c>
      <c r="H6712" s="13">
        <v>155</v>
      </c>
      <c r="I6712" s="13">
        <v>1.2903225806451601E-2</v>
      </c>
    </row>
    <row r="6713" spans="1:9" x14ac:dyDescent="0.35">
      <c r="A6713" s="13">
        <v>2017</v>
      </c>
      <c r="B6713" s="13" t="s">
        <v>26</v>
      </c>
      <c r="C6713" s="13" t="s">
        <v>27</v>
      </c>
      <c r="D6713" s="13">
        <v>2015</v>
      </c>
      <c r="E6713" s="14">
        <f>data_filtered[[#This Row],[test_year]]-data_filtered[[#This Row],[model_year]]</f>
        <v>2</v>
      </c>
      <c r="F6713" s="13">
        <v>153</v>
      </c>
      <c r="G6713" s="13">
        <v>2</v>
      </c>
      <c r="H6713" s="13">
        <v>155</v>
      </c>
      <c r="I6713" s="13">
        <v>1.2903225806451601E-2</v>
      </c>
    </row>
    <row r="6714" spans="1:9" x14ac:dyDescent="0.35">
      <c r="A6714" s="13">
        <v>2017</v>
      </c>
      <c r="B6714" s="13" t="s">
        <v>42</v>
      </c>
      <c r="C6714" s="13" t="s">
        <v>43</v>
      </c>
      <c r="D6714" s="13">
        <v>2009</v>
      </c>
      <c r="E6714" s="14">
        <f>data_filtered[[#This Row],[test_year]]-data_filtered[[#This Row],[model_year]]</f>
        <v>8</v>
      </c>
      <c r="F6714" s="13">
        <v>230</v>
      </c>
      <c r="G6714" s="13">
        <v>3</v>
      </c>
      <c r="H6714" s="13">
        <v>233</v>
      </c>
      <c r="I6714" s="13">
        <v>1.28755364806867E-2</v>
      </c>
    </row>
    <row r="6715" spans="1:9" x14ac:dyDescent="0.35">
      <c r="A6715" s="13">
        <v>2014</v>
      </c>
      <c r="B6715" s="13" t="s">
        <v>26</v>
      </c>
      <c r="C6715" s="13" t="s">
        <v>35</v>
      </c>
      <c r="D6715" s="13">
        <v>2008</v>
      </c>
      <c r="E6715" s="14">
        <f>data_filtered[[#This Row],[test_year]]-data_filtered[[#This Row],[model_year]]</f>
        <v>6</v>
      </c>
      <c r="F6715" s="13">
        <v>154</v>
      </c>
      <c r="G6715" s="13">
        <v>2</v>
      </c>
      <c r="H6715" s="13">
        <v>156</v>
      </c>
      <c r="I6715" s="13">
        <v>1.2820512820512799E-2</v>
      </c>
    </row>
    <row r="6716" spans="1:9" x14ac:dyDescent="0.35">
      <c r="A6716" s="14">
        <v>2013</v>
      </c>
      <c r="B6716" s="14" t="s">
        <v>186</v>
      </c>
      <c r="C6716" s="14" t="s">
        <v>236</v>
      </c>
      <c r="D6716" s="14">
        <v>2009</v>
      </c>
      <c r="E6716" s="14">
        <f>data_filtered[[#This Row],[test_year]]-data_filtered[[#This Row],[model_year]]</f>
        <v>4</v>
      </c>
      <c r="F6716" s="14">
        <v>77</v>
      </c>
      <c r="G6716" s="14">
        <v>1</v>
      </c>
      <c r="H6716" s="14">
        <v>78</v>
      </c>
      <c r="I6716" s="14">
        <v>1.2820512820512799E-2</v>
      </c>
    </row>
    <row r="6717" spans="1:9" x14ac:dyDescent="0.35">
      <c r="A6717" s="13">
        <v>2014</v>
      </c>
      <c r="B6717" s="13" t="s">
        <v>42</v>
      </c>
      <c r="C6717" s="13" t="s">
        <v>112</v>
      </c>
      <c r="D6717" s="13">
        <v>2009</v>
      </c>
      <c r="E6717" s="14">
        <f>data_filtered[[#This Row],[test_year]]-data_filtered[[#This Row],[model_year]]</f>
        <v>5</v>
      </c>
      <c r="F6717" s="13">
        <v>77</v>
      </c>
      <c r="G6717" s="13">
        <v>1</v>
      </c>
      <c r="H6717" s="13">
        <v>78</v>
      </c>
      <c r="I6717" s="13">
        <v>1.2820512820512799E-2</v>
      </c>
    </row>
    <row r="6718" spans="1:9" x14ac:dyDescent="0.35">
      <c r="A6718" s="13">
        <v>2014</v>
      </c>
      <c r="B6718" s="13" t="s">
        <v>37</v>
      </c>
      <c r="C6718" s="13" t="s">
        <v>59</v>
      </c>
      <c r="D6718" s="13">
        <v>2011</v>
      </c>
      <c r="E6718" s="14">
        <f>data_filtered[[#This Row],[test_year]]-data_filtered[[#This Row],[model_year]]</f>
        <v>3</v>
      </c>
      <c r="F6718" s="13">
        <v>77</v>
      </c>
      <c r="G6718" s="13">
        <v>1</v>
      </c>
      <c r="H6718" s="13">
        <v>78</v>
      </c>
      <c r="I6718" s="13">
        <v>1.2820512820512799E-2</v>
      </c>
    </row>
    <row r="6719" spans="1:9" x14ac:dyDescent="0.35">
      <c r="A6719" s="14">
        <v>2015</v>
      </c>
      <c r="B6719" s="14" t="s">
        <v>58</v>
      </c>
      <c r="C6719" s="14" t="s">
        <v>63</v>
      </c>
      <c r="D6719" s="14">
        <v>2008</v>
      </c>
      <c r="E6719" s="14">
        <f>data_filtered[[#This Row],[test_year]]-data_filtered[[#This Row],[model_year]]</f>
        <v>7</v>
      </c>
      <c r="F6719" s="14">
        <v>77</v>
      </c>
      <c r="G6719" s="14">
        <v>1</v>
      </c>
      <c r="H6719" s="14">
        <v>78</v>
      </c>
      <c r="I6719" s="14">
        <v>1.2820512820512799E-2</v>
      </c>
    </row>
    <row r="6720" spans="1:9" x14ac:dyDescent="0.35">
      <c r="A6720" s="14">
        <v>2015</v>
      </c>
      <c r="B6720" s="14" t="s">
        <v>37</v>
      </c>
      <c r="C6720" s="14" t="s">
        <v>38</v>
      </c>
      <c r="D6720" s="14">
        <v>2009</v>
      </c>
      <c r="E6720" s="14">
        <f>data_filtered[[#This Row],[test_year]]-data_filtered[[#This Row],[model_year]]</f>
        <v>6</v>
      </c>
      <c r="F6720" s="14">
        <v>77</v>
      </c>
      <c r="G6720" s="14">
        <v>1</v>
      </c>
      <c r="H6720" s="14">
        <v>78</v>
      </c>
      <c r="I6720" s="14">
        <v>1.2820512820512799E-2</v>
      </c>
    </row>
    <row r="6721" spans="1:9" x14ac:dyDescent="0.35">
      <c r="A6721" s="14">
        <v>2017</v>
      </c>
      <c r="B6721" s="14" t="s">
        <v>30</v>
      </c>
      <c r="C6721" s="14" t="s">
        <v>172</v>
      </c>
      <c r="D6721" s="14">
        <v>2012</v>
      </c>
      <c r="E6721" s="14">
        <f>data_filtered[[#This Row],[test_year]]-data_filtered[[#This Row],[model_year]]</f>
        <v>5</v>
      </c>
      <c r="F6721" s="14">
        <v>77</v>
      </c>
      <c r="G6721" s="14">
        <v>1</v>
      </c>
      <c r="H6721" s="14">
        <v>78</v>
      </c>
      <c r="I6721" s="14">
        <v>1.2820512820512799E-2</v>
      </c>
    </row>
    <row r="6722" spans="1:9" x14ac:dyDescent="0.35">
      <c r="A6722" s="13">
        <v>2017</v>
      </c>
      <c r="B6722" s="13" t="s">
        <v>26</v>
      </c>
      <c r="C6722" s="13" t="s">
        <v>133</v>
      </c>
      <c r="D6722" s="13">
        <v>2008</v>
      </c>
      <c r="E6722" s="14">
        <f>data_filtered[[#This Row],[test_year]]-data_filtered[[#This Row],[model_year]]</f>
        <v>9</v>
      </c>
      <c r="F6722" s="13">
        <v>77</v>
      </c>
      <c r="G6722" s="13">
        <v>1</v>
      </c>
      <c r="H6722" s="13">
        <v>78</v>
      </c>
      <c r="I6722" s="13">
        <v>1.2820512820512799E-2</v>
      </c>
    </row>
    <row r="6723" spans="1:9" x14ac:dyDescent="0.35">
      <c r="A6723" s="13">
        <v>2014</v>
      </c>
      <c r="B6723" s="13" t="s">
        <v>24</v>
      </c>
      <c r="C6723" s="13" t="s">
        <v>46</v>
      </c>
      <c r="D6723" s="13">
        <v>2013</v>
      </c>
      <c r="E6723" s="14">
        <f>data_filtered[[#This Row],[test_year]]-data_filtered[[#This Row],[model_year]]</f>
        <v>1</v>
      </c>
      <c r="F6723" s="13">
        <v>156</v>
      </c>
      <c r="G6723" s="13">
        <v>2</v>
      </c>
      <c r="H6723" s="13">
        <v>158</v>
      </c>
      <c r="I6723" s="13">
        <v>1.26582278481013E-2</v>
      </c>
    </row>
    <row r="6724" spans="1:9" x14ac:dyDescent="0.35">
      <c r="A6724" s="13">
        <v>2013</v>
      </c>
      <c r="B6724" s="13" t="s">
        <v>24</v>
      </c>
      <c r="C6724" s="13" t="s">
        <v>188</v>
      </c>
      <c r="D6724" s="13">
        <v>2003</v>
      </c>
      <c r="E6724" s="14">
        <f>data_filtered[[#This Row],[test_year]]-data_filtered[[#This Row],[model_year]]</f>
        <v>10</v>
      </c>
      <c r="F6724" s="13">
        <v>78</v>
      </c>
      <c r="G6724" s="13">
        <v>1</v>
      </c>
      <c r="H6724" s="13">
        <v>79</v>
      </c>
      <c r="I6724" s="13">
        <v>1.26582278481013E-2</v>
      </c>
    </row>
    <row r="6725" spans="1:9" x14ac:dyDescent="0.35">
      <c r="A6725" s="14">
        <v>2013</v>
      </c>
      <c r="B6725" s="14" t="s">
        <v>26</v>
      </c>
      <c r="C6725" s="14" t="s">
        <v>144</v>
      </c>
      <c r="D6725" s="14">
        <v>2009</v>
      </c>
      <c r="E6725" s="14">
        <f>data_filtered[[#This Row],[test_year]]-data_filtered[[#This Row],[model_year]]</f>
        <v>4</v>
      </c>
      <c r="F6725" s="14">
        <v>78</v>
      </c>
      <c r="G6725" s="14">
        <v>1</v>
      </c>
      <c r="H6725" s="14">
        <v>79</v>
      </c>
      <c r="I6725" s="14">
        <v>1.26582278481013E-2</v>
      </c>
    </row>
    <row r="6726" spans="1:9" x14ac:dyDescent="0.35">
      <c r="A6726" s="14">
        <v>2014</v>
      </c>
      <c r="B6726" s="14" t="s">
        <v>52</v>
      </c>
      <c r="C6726" s="14" t="s">
        <v>192</v>
      </c>
      <c r="D6726" s="14">
        <v>2013</v>
      </c>
      <c r="E6726" s="14">
        <f>data_filtered[[#This Row],[test_year]]-data_filtered[[#This Row],[model_year]]</f>
        <v>1</v>
      </c>
      <c r="F6726" s="14">
        <v>78</v>
      </c>
      <c r="G6726" s="14">
        <v>1</v>
      </c>
      <c r="H6726" s="14">
        <v>79</v>
      </c>
      <c r="I6726" s="14">
        <v>1.26582278481013E-2</v>
      </c>
    </row>
    <row r="6727" spans="1:9" x14ac:dyDescent="0.35">
      <c r="A6727" s="14">
        <v>2014</v>
      </c>
      <c r="B6727" s="14" t="s">
        <v>158</v>
      </c>
      <c r="C6727" s="14" t="s">
        <v>175</v>
      </c>
      <c r="D6727" s="14">
        <v>2007</v>
      </c>
      <c r="E6727" s="14">
        <f>data_filtered[[#This Row],[test_year]]-data_filtered[[#This Row],[model_year]]</f>
        <v>7</v>
      </c>
      <c r="F6727" s="14">
        <v>78</v>
      </c>
      <c r="G6727" s="14">
        <v>1</v>
      </c>
      <c r="H6727" s="14">
        <v>79</v>
      </c>
      <c r="I6727" s="14">
        <v>1.26582278481013E-2</v>
      </c>
    </row>
    <row r="6728" spans="1:9" x14ac:dyDescent="0.35">
      <c r="A6728" s="14">
        <v>2014</v>
      </c>
      <c r="B6728" s="14" t="s">
        <v>33</v>
      </c>
      <c r="C6728" s="14" t="s">
        <v>55</v>
      </c>
      <c r="D6728" s="14">
        <v>2013</v>
      </c>
      <c r="E6728" s="14">
        <f>data_filtered[[#This Row],[test_year]]-data_filtered[[#This Row],[model_year]]</f>
        <v>1</v>
      </c>
      <c r="F6728" s="14">
        <v>78</v>
      </c>
      <c r="G6728" s="14">
        <v>1</v>
      </c>
      <c r="H6728" s="14">
        <v>79</v>
      </c>
      <c r="I6728" s="14">
        <v>1.26582278481013E-2</v>
      </c>
    </row>
    <row r="6729" spans="1:9" x14ac:dyDescent="0.35">
      <c r="A6729" s="13">
        <v>2016</v>
      </c>
      <c r="B6729" s="13" t="s">
        <v>158</v>
      </c>
      <c r="C6729" s="13" t="s">
        <v>234</v>
      </c>
      <c r="D6729" s="13">
        <v>2008</v>
      </c>
      <c r="E6729" s="14">
        <f>data_filtered[[#This Row],[test_year]]-data_filtered[[#This Row],[model_year]]</f>
        <v>8</v>
      </c>
      <c r="F6729" s="13">
        <v>78</v>
      </c>
      <c r="G6729" s="13">
        <v>1</v>
      </c>
      <c r="H6729" s="13">
        <v>79</v>
      </c>
      <c r="I6729" s="13">
        <v>1.26582278481013E-2</v>
      </c>
    </row>
    <row r="6730" spans="1:9" x14ac:dyDescent="0.35">
      <c r="A6730" s="13">
        <v>2017</v>
      </c>
      <c r="B6730" s="13" t="s">
        <v>98</v>
      </c>
      <c r="C6730" s="13" t="s">
        <v>41</v>
      </c>
      <c r="D6730" s="13">
        <v>2006</v>
      </c>
      <c r="E6730" s="14">
        <f>data_filtered[[#This Row],[test_year]]-data_filtered[[#This Row],[model_year]]</f>
        <v>11</v>
      </c>
      <c r="F6730" s="13">
        <v>78</v>
      </c>
      <c r="G6730" s="13">
        <v>1</v>
      </c>
      <c r="H6730" s="13">
        <v>79</v>
      </c>
      <c r="I6730" s="13">
        <v>1.26582278481013E-2</v>
      </c>
    </row>
    <row r="6731" spans="1:9" x14ac:dyDescent="0.35">
      <c r="A6731" s="13">
        <v>2017</v>
      </c>
      <c r="B6731" s="13" t="s">
        <v>42</v>
      </c>
      <c r="C6731" s="13" t="s">
        <v>112</v>
      </c>
      <c r="D6731" s="13">
        <v>2008</v>
      </c>
      <c r="E6731" s="14">
        <f>data_filtered[[#This Row],[test_year]]-data_filtered[[#This Row],[model_year]]</f>
        <v>9</v>
      </c>
      <c r="F6731" s="13">
        <v>78</v>
      </c>
      <c r="G6731" s="13">
        <v>1</v>
      </c>
      <c r="H6731" s="13">
        <v>79</v>
      </c>
      <c r="I6731" s="13">
        <v>1.26582278481013E-2</v>
      </c>
    </row>
    <row r="6732" spans="1:9" x14ac:dyDescent="0.35">
      <c r="A6732" s="13">
        <v>2017</v>
      </c>
      <c r="B6732" s="13" t="s">
        <v>104</v>
      </c>
      <c r="C6732" s="13" t="s">
        <v>105</v>
      </c>
      <c r="D6732" s="13">
        <v>2014</v>
      </c>
      <c r="E6732" s="14">
        <f>data_filtered[[#This Row],[test_year]]-data_filtered[[#This Row],[model_year]]</f>
        <v>3</v>
      </c>
      <c r="F6732" s="13">
        <v>78</v>
      </c>
      <c r="G6732" s="13">
        <v>1</v>
      </c>
      <c r="H6732" s="13">
        <v>79</v>
      </c>
      <c r="I6732" s="13">
        <v>1.26582278481013E-2</v>
      </c>
    </row>
    <row r="6733" spans="1:9" x14ac:dyDescent="0.35">
      <c r="A6733" s="13">
        <v>2014</v>
      </c>
      <c r="B6733" s="13" t="s">
        <v>42</v>
      </c>
      <c r="C6733" s="13" t="s">
        <v>112</v>
      </c>
      <c r="D6733" s="13">
        <v>2006</v>
      </c>
      <c r="E6733" s="14">
        <f>data_filtered[[#This Row],[test_year]]-data_filtered[[#This Row],[model_year]]</f>
        <v>8</v>
      </c>
      <c r="F6733" s="13">
        <v>158</v>
      </c>
      <c r="G6733" s="13">
        <v>2</v>
      </c>
      <c r="H6733" s="13">
        <v>160</v>
      </c>
      <c r="I6733" s="13">
        <v>1.2500000000000001E-2</v>
      </c>
    </row>
    <row r="6734" spans="1:9" x14ac:dyDescent="0.35">
      <c r="A6734" s="14">
        <v>2013</v>
      </c>
      <c r="B6734" s="14" t="s">
        <v>26</v>
      </c>
      <c r="C6734" s="14" t="s">
        <v>133</v>
      </c>
      <c r="D6734" s="14">
        <v>2007</v>
      </c>
      <c r="E6734" s="14">
        <f>data_filtered[[#This Row],[test_year]]-data_filtered[[#This Row],[model_year]]</f>
        <v>6</v>
      </c>
      <c r="F6734" s="14">
        <v>79</v>
      </c>
      <c r="G6734" s="14">
        <v>1</v>
      </c>
      <c r="H6734" s="14">
        <v>80</v>
      </c>
      <c r="I6734" s="14">
        <v>1.2500000000000001E-2</v>
      </c>
    </row>
    <row r="6735" spans="1:9" x14ac:dyDescent="0.35">
      <c r="A6735" s="13">
        <v>2015</v>
      </c>
      <c r="B6735" s="13" t="s">
        <v>42</v>
      </c>
      <c r="C6735" s="13" t="s">
        <v>96</v>
      </c>
      <c r="D6735" s="13">
        <v>2012</v>
      </c>
      <c r="E6735" s="14">
        <f>data_filtered[[#This Row],[test_year]]-data_filtered[[#This Row],[model_year]]</f>
        <v>3</v>
      </c>
      <c r="F6735" s="13">
        <v>79</v>
      </c>
      <c r="G6735" s="13">
        <v>1</v>
      </c>
      <c r="H6735" s="13">
        <v>80</v>
      </c>
      <c r="I6735" s="13">
        <v>1.2500000000000001E-2</v>
      </c>
    </row>
    <row r="6736" spans="1:9" x14ac:dyDescent="0.35">
      <c r="A6736" s="14">
        <v>2015</v>
      </c>
      <c r="B6736" s="14" t="s">
        <v>26</v>
      </c>
      <c r="C6736" s="14" t="s">
        <v>78</v>
      </c>
      <c r="D6736" s="14">
        <v>2011</v>
      </c>
      <c r="E6736" s="14">
        <f>data_filtered[[#This Row],[test_year]]-data_filtered[[#This Row],[model_year]]</f>
        <v>4</v>
      </c>
      <c r="F6736" s="14">
        <v>79</v>
      </c>
      <c r="G6736" s="14">
        <v>1</v>
      </c>
      <c r="H6736" s="14">
        <v>80</v>
      </c>
      <c r="I6736" s="14">
        <v>1.2500000000000001E-2</v>
      </c>
    </row>
    <row r="6737" spans="1:9" x14ac:dyDescent="0.35">
      <c r="A6737" s="13">
        <v>2016</v>
      </c>
      <c r="B6737" s="13" t="s">
        <v>158</v>
      </c>
      <c r="C6737" s="13" t="s">
        <v>175</v>
      </c>
      <c r="D6737" s="13">
        <v>2015</v>
      </c>
      <c r="E6737" s="14">
        <f>data_filtered[[#This Row],[test_year]]-data_filtered[[#This Row],[model_year]]</f>
        <v>1</v>
      </c>
      <c r="F6737" s="13">
        <v>79</v>
      </c>
      <c r="G6737" s="13">
        <v>1</v>
      </c>
      <c r="H6737" s="13">
        <v>80</v>
      </c>
      <c r="I6737" s="13">
        <v>1.2500000000000001E-2</v>
      </c>
    </row>
    <row r="6738" spans="1:9" x14ac:dyDescent="0.35">
      <c r="A6738" s="13">
        <v>2017</v>
      </c>
      <c r="B6738" s="13" t="s">
        <v>30</v>
      </c>
      <c r="C6738" s="13" t="s">
        <v>36</v>
      </c>
      <c r="D6738" s="13">
        <v>2008</v>
      </c>
      <c r="E6738" s="14">
        <f>data_filtered[[#This Row],[test_year]]-data_filtered[[#This Row],[model_year]]</f>
        <v>9</v>
      </c>
      <c r="F6738" s="13">
        <v>159</v>
      </c>
      <c r="G6738" s="13">
        <v>2</v>
      </c>
      <c r="H6738" s="13">
        <v>161</v>
      </c>
      <c r="I6738" s="13">
        <v>1.2422360248447201E-2</v>
      </c>
    </row>
    <row r="6739" spans="1:9" x14ac:dyDescent="0.35">
      <c r="A6739" s="14">
        <v>2017</v>
      </c>
      <c r="B6739" s="14" t="s">
        <v>42</v>
      </c>
      <c r="C6739" s="14" t="s">
        <v>45</v>
      </c>
      <c r="D6739" s="14">
        <v>2012</v>
      </c>
      <c r="E6739" s="14">
        <f>data_filtered[[#This Row],[test_year]]-data_filtered[[#This Row],[model_year]]</f>
        <v>5</v>
      </c>
      <c r="F6739" s="14">
        <v>159</v>
      </c>
      <c r="G6739" s="14">
        <v>2</v>
      </c>
      <c r="H6739" s="14">
        <v>161</v>
      </c>
      <c r="I6739" s="14">
        <v>1.2422360248447201E-2</v>
      </c>
    </row>
    <row r="6740" spans="1:9" x14ac:dyDescent="0.35">
      <c r="A6740" s="13">
        <v>2014</v>
      </c>
      <c r="B6740" s="13" t="s">
        <v>30</v>
      </c>
      <c r="C6740" s="13" t="s">
        <v>31</v>
      </c>
      <c r="D6740" s="13">
        <v>2007</v>
      </c>
      <c r="E6740" s="14">
        <f>data_filtered[[#This Row],[test_year]]-data_filtered[[#This Row],[model_year]]</f>
        <v>7</v>
      </c>
      <c r="F6740" s="13">
        <v>319</v>
      </c>
      <c r="G6740" s="13">
        <v>4</v>
      </c>
      <c r="H6740" s="13">
        <v>323</v>
      </c>
      <c r="I6740" s="13">
        <v>1.23839009287926E-2</v>
      </c>
    </row>
    <row r="6741" spans="1:9" x14ac:dyDescent="0.35">
      <c r="A6741" s="13">
        <v>2014</v>
      </c>
      <c r="B6741" s="13" t="s">
        <v>37</v>
      </c>
      <c r="C6741" s="13" t="s">
        <v>38</v>
      </c>
      <c r="D6741" s="13">
        <v>2013</v>
      </c>
      <c r="E6741" s="14">
        <f>data_filtered[[#This Row],[test_year]]-data_filtered[[#This Row],[model_year]]</f>
        <v>1</v>
      </c>
      <c r="F6741" s="13">
        <v>320</v>
      </c>
      <c r="G6741" s="13">
        <v>4</v>
      </c>
      <c r="H6741" s="13">
        <v>324</v>
      </c>
      <c r="I6741" s="13">
        <v>1.2345679012345699E-2</v>
      </c>
    </row>
    <row r="6742" spans="1:9" x14ac:dyDescent="0.35">
      <c r="A6742" s="13">
        <v>2013</v>
      </c>
      <c r="B6742" s="13" t="s">
        <v>42</v>
      </c>
      <c r="C6742" s="13" t="s">
        <v>45</v>
      </c>
      <c r="D6742" s="13">
        <v>2008</v>
      </c>
      <c r="E6742" s="14">
        <f>data_filtered[[#This Row],[test_year]]-data_filtered[[#This Row],[model_year]]</f>
        <v>5</v>
      </c>
      <c r="F6742" s="13">
        <v>160</v>
      </c>
      <c r="G6742" s="13">
        <v>2</v>
      </c>
      <c r="H6742" s="13">
        <v>162</v>
      </c>
      <c r="I6742" s="13">
        <v>1.2345679012345699E-2</v>
      </c>
    </row>
    <row r="6743" spans="1:9" x14ac:dyDescent="0.35">
      <c r="A6743" s="14">
        <v>2013</v>
      </c>
      <c r="B6743" s="14" t="s">
        <v>158</v>
      </c>
      <c r="C6743" s="14" t="s">
        <v>255</v>
      </c>
      <c r="D6743" s="14">
        <v>2004</v>
      </c>
      <c r="E6743" s="14">
        <f>data_filtered[[#This Row],[test_year]]-data_filtered[[#This Row],[model_year]]</f>
        <v>9</v>
      </c>
      <c r="F6743" s="14">
        <v>80</v>
      </c>
      <c r="G6743" s="14">
        <v>1</v>
      </c>
      <c r="H6743" s="14">
        <v>81</v>
      </c>
      <c r="I6743" s="14">
        <v>1.2345679012345699E-2</v>
      </c>
    </row>
    <row r="6744" spans="1:9" x14ac:dyDescent="0.35">
      <c r="A6744" s="13">
        <v>2015</v>
      </c>
      <c r="B6744" s="13" t="s">
        <v>52</v>
      </c>
      <c r="C6744" s="13" t="s">
        <v>192</v>
      </c>
      <c r="D6744" s="13">
        <v>2013</v>
      </c>
      <c r="E6744" s="14">
        <f>data_filtered[[#This Row],[test_year]]-data_filtered[[#This Row],[model_year]]</f>
        <v>2</v>
      </c>
      <c r="F6744" s="13">
        <v>80</v>
      </c>
      <c r="G6744" s="13">
        <v>1</v>
      </c>
      <c r="H6744" s="13">
        <v>81</v>
      </c>
      <c r="I6744" s="13">
        <v>1.2345679012345699E-2</v>
      </c>
    </row>
    <row r="6745" spans="1:9" x14ac:dyDescent="0.35">
      <c r="A6745" s="14">
        <v>2015</v>
      </c>
      <c r="B6745" s="14" t="s">
        <v>67</v>
      </c>
      <c r="C6745" s="14" t="s">
        <v>77</v>
      </c>
      <c r="D6745" s="14">
        <v>2012</v>
      </c>
      <c r="E6745" s="14">
        <f>data_filtered[[#This Row],[test_year]]-data_filtered[[#This Row],[model_year]]</f>
        <v>3</v>
      </c>
      <c r="F6745" s="14">
        <v>80</v>
      </c>
      <c r="G6745" s="14">
        <v>1</v>
      </c>
      <c r="H6745" s="14">
        <v>81</v>
      </c>
      <c r="I6745" s="14">
        <v>1.2345679012345699E-2</v>
      </c>
    </row>
    <row r="6746" spans="1:9" x14ac:dyDescent="0.35">
      <c r="A6746" s="14">
        <v>2017</v>
      </c>
      <c r="B6746" s="14" t="s">
        <v>42</v>
      </c>
      <c r="C6746" s="14" t="s">
        <v>43</v>
      </c>
      <c r="D6746" s="14">
        <v>2016</v>
      </c>
      <c r="E6746" s="14">
        <f>data_filtered[[#This Row],[test_year]]-data_filtered[[#This Row],[model_year]]</f>
        <v>1</v>
      </c>
      <c r="F6746" s="14">
        <v>80</v>
      </c>
      <c r="G6746" s="14">
        <v>1</v>
      </c>
      <c r="H6746" s="14">
        <v>81</v>
      </c>
      <c r="I6746" s="14">
        <v>1.2345679012345699E-2</v>
      </c>
    </row>
    <row r="6747" spans="1:9" x14ac:dyDescent="0.35">
      <c r="A6747" s="13">
        <v>2017</v>
      </c>
      <c r="B6747" s="13" t="s">
        <v>92</v>
      </c>
      <c r="C6747" s="13" t="s">
        <v>218</v>
      </c>
      <c r="D6747" s="13">
        <v>2016</v>
      </c>
      <c r="E6747" s="14">
        <f>data_filtered[[#This Row],[test_year]]-data_filtered[[#This Row],[model_year]]</f>
        <v>1</v>
      </c>
      <c r="F6747" s="13">
        <v>80</v>
      </c>
      <c r="G6747" s="13">
        <v>1</v>
      </c>
      <c r="H6747" s="13">
        <v>81</v>
      </c>
      <c r="I6747" s="13">
        <v>1.2345679012345699E-2</v>
      </c>
    </row>
    <row r="6748" spans="1:9" x14ac:dyDescent="0.35">
      <c r="A6748" s="13">
        <v>2013</v>
      </c>
      <c r="B6748" s="13" t="s">
        <v>37</v>
      </c>
      <c r="C6748" s="13" t="s">
        <v>39</v>
      </c>
      <c r="D6748" s="13">
        <v>2008</v>
      </c>
      <c r="E6748" s="14">
        <f>data_filtered[[#This Row],[test_year]]-data_filtered[[#This Row],[model_year]]</f>
        <v>5</v>
      </c>
      <c r="F6748" s="13">
        <v>161</v>
      </c>
      <c r="G6748" s="13">
        <v>2</v>
      </c>
      <c r="H6748" s="13">
        <v>163</v>
      </c>
      <c r="I6748" s="13">
        <v>1.22699386503067E-2</v>
      </c>
    </row>
    <row r="6749" spans="1:9" x14ac:dyDescent="0.35">
      <c r="A6749" s="13">
        <v>2013</v>
      </c>
      <c r="B6749" s="13" t="s">
        <v>26</v>
      </c>
      <c r="C6749" s="13" t="s">
        <v>78</v>
      </c>
      <c r="D6749" s="13">
        <v>2005</v>
      </c>
      <c r="E6749" s="14">
        <f>data_filtered[[#This Row],[test_year]]-data_filtered[[#This Row],[model_year]]</f>
        <v>8</v>
      </c>
      <c r="F6749" s="13">
        <v>161</v>
      </c>
      <c r="G6749" s="13">
        <v>2</v>
      </c>
      <c r="H6749" s="13">
        <v>163</v>
      </c>
      <c r="I6749" s="13">
        <v>1.22699386503067E-2</v>
      </c>
    </row>
    <row r="6750" spans="1:9" x14ac:dyDescent="0.35">
      <c r="A6750" s="13">
        <v>2013</v>
      </c>
      <c r="B6750" s="13" t="s">
        <v>24</v>
      </c>
      <c r="C6750" s="13" t="s">
        <v>41</v>
      </c>
      <c r="D6750" s="13">
        <v>2011</v>
      </c>
      <c r="E6750" s="14">
        <f>data_filtered[[#This Row],[test_year]]-data_filtered[[#This Row],[model_year]]</f>
        <v>2</v>
      </c>
      <c r="F6750" s="13">
        <v>81</v>
      </c>
      <c r="G6750" s="13">
        <v>1</v>
      </c>
      <c r="H6750" s="13">
        <v>82</v>
      </c>
      <c r="I6750" s="13">
        <v>1.21951219512195E-2</v>
      </c>
    </row>
    <row r="6751" spans="1:9" x14ac:dyDescent="0.35">
      <c r="A6751" s="14">
        <v>2013</v>
      </c>
      <c r="B6751" s="14" t="s">
        <v>42</v>
      </c>
      <c r="C6751" s="14" t="s">
        <v>151</v>
      </c>
      <c r="D6751" s="14">
        <v>2007</v>
      </c>
      <c r="E6751" s="14">
        <f>data_filtered[[#This Row],[test_year]]-data_filtered[[#This Row],[model_year]]</f>
        <v>6</v>
      </c>
      <c r="F6751" s="14">
        <v>81</v>
      </c>
      <c r="G6751" s="14">
        <v>1</v>
      </c>
      <c r="H6751" s="14">
        <v>82</v>
      </c>
      <c r="I6751" s="14">
        <v>1.21951219512195E-2</v>
      </c>
    </row>
    <row r="6752" spans="1:9" x14ac:dyDescent="0.35">
      <c r="A6752" s="14">
        <v>2015</v>
      </c>
      <c r="B6752" s="14" t="s">
        <v>30</v>
      </c>
      <c r="C6752" s="14" t="s">
        <v>51</v>
      </c>
      <c r="D6752" s="14">
        <v>2010</v>
      </c>
      <c r="E6752" s="14">
        <f>data_filtered[[#This Row],[test_year]]-data_filtered[[#This Row],[model_year]]</f>
        <v>5</v>
      </c>
      <c r="F6752" s="14">
        <v>81</v>
      </c>
      <c r="G6752" s="14">
        <v>1</v>
      </c>
      <c r="H6752" s="14">
        <v>82</v>
      </c>
      <c r="I6752" s="14">
        <v>1.21951219512195E-2</v>
      </c>
    </row>
    <row r="6753" spans="1:9" x14ac:dyDescent="0.35">
      <c r="A6753" s="14">
        <v>2015</v>
      </c>
      <c r="B6753" s="14" t="s">
        <v>241</v>
      </c>
      <c r="C6753" s="14" t="s">
        <v>242</v>
      </c>
      <c r="D6753" s="14">
        <v>2012</v>
      </c>
      <c r="E6753" s="14">
        <f>data_filtered[[#This Row],[test_year]]-data_filtered[[#This Row],[model_year]]</f>
        <v>3</v>
      </c>
      <c r="F6753" s="14">
        <v>81</v>
      </c>
      <c r="G6753" s="14">
        <v>1</v>
      </c>
      <c r="H6753" s="14">
        <v>82</v>
      </c>
      <c r="I6753" s="14">
        <v>1.21951219512195E-2</v>
      </c>
    </row>
    <row r="6754" spans="1:9" x14ac:dyDescent="0.35">
      <c r="A6754" s="14">
        <v>2015</v>
      </c>
      <c r="B6754" s="14" t="s">
        <v>26</v>
      </c>
      <c r="C6754" s="14" t="s">
        <v>133</v>
      </c>
      <c r="D6754" s="14">
        <v>2008</v>
      </c>
      <c r="E6754" s="14">
        <f>data_filtered[[#This Row],[test_year]]-data_filtered[[#This Row],[model_year]]</f>
        <v>7</v>
      </c>
      <c r="F6754" s="14">
        <v>81</v>
      </c>
      <c r="G6754" s="14">
        <v>1</v>
      </c>
      <c r="H6754" s="14">
        <v>82</v>
      </c>
      <c r="I6754" s="14">
        <v>1.21951219512195E-2</v>
      </c>
    </row>
    <row r="6755" spans="1:9" x14ac:dyDescent="0.35">
      <c r="A6755" s="13">
        <v>2017</v>
      </c>
      <c r="B6755" s="13" t="s">
        <v>42</v>
      </c>
      <c r="C6755" s="13" t="s">
        <v>73</v>
      </c>
      <c r="D6755" s="13">
        <v>2011</v>
      </c>
      <c r="E6755" s="14">
        <f>data_filtered[[#This Row],[test_year]]-data_filtered[[#This Row],[model_year]]</f>
        <v>6</v>
      </c>
      <c r="F6755" s="13">
        <v>81</v>
      </c>
      <c r="G6755" s="13">
        <v>1</v>
      </c>
      <c r="H6755" s="13">
        <v>82</v>
      </c>
      <c r="I6755" s="13">
        <v>1.21951219512195E-2</v>
      </c>
    </row>
    <row r="6756" spans="1:9" x14ac:dyDescent="0.35">
      <c r="A6756" s="14">
        <v>2017</v>
      </c>
      <c r="B6756" s="14" t="s">
        <v>106</v>
      </c>
      <c r="C6756" s="14" t="s">
        <v>107</v>
      </c>
      <c r="D6756" s="14">
        <v>2014</v>
      </c>
      <c r="E6756" s="14">
        <f>data_filtered[[#This Row],[test_year]]-data_filtered[[#This Row],[model_year]]</f>
        <v>3</v>
      </c>
      <c r="F6756" s="14">
        <v>81</v>
      </c>
      <c r="G6756" s="14">
        <v>1</v>
      </c>
      <c r="H6756" s="14">
        <v>82</v>
      </c>
      <c r="I6756" s="14">
        <v>1.21951219512195E-2</v>
      </c>
    </row>
    <row r="6757" spans="1:9" x14ac:dyDescent="0.35">
      <c r="A6757" s="13">
        <v>2017</v>
      </c>
      <c r="B6757" s="13" t="s">
        <v>26</v>
      </c>
      <c r="C6757" s="13" t="s">
        <v>111</v>
      </c>
      <c r="D6757" s="13">
        <v>2011</v>
      </c>
      <c r="E6757" s="14">
        <f>data_filtered[[#This Row],[test_year]]-data_filtered[[#This Row],[model_year]]</f>
        <v>6</v>
      </c>
      <c r="F6757" s="13">
        <v>81</v>
      </c>
      <c r="G6757" s="13">
        <v>1</v>
      </c>
      <c r="H6757" s="13">
        <v>82</v>
      </c>
      <c r="I6757" s="13">
        <v>1.21951219512195E-2</v>
      </c>
    </row>
    <row r="6758" spans="1:9" x14ac:dyDescent="0.35">
      <c r="A6758" s="13">
        <v>2013</v>
      </c>
      <c r="B6758" s="13" t="s">
        <v>42</v>
      </c>
      <c r="C6758" s="13" t="s">
        <v>43</v>
      </c>
      <c r="D6758" s="13">
        <v>2009</v>
      </c>
      <c r="E6758" s="14">
        <f>data_filtered[[#This Row],[test_year]]-data_filtered[[#This Row],[model_year]]</f>
        <v>4</v>
      </c>
      <c r="F6758" s="13">
        <v>244</v>
      </c>
      <c r="G6758" s="13">
        <v>3</v>
      </c>
      <c r="H6758" s="13">
        <v>247</v>
      </c>
      <c r="I6758" s="13">
        <v>1.21457489878543E-2</v>
      </c>
    </row>
    <row r="6759" spans="1:9" x14ac:dyDescent="0.35">
      <c r="A6759" s="13">
        <v>2017</v>
      </c>
      <c r="B6759" s="13" t="s">
        <v>33</v>
      </c>
      <c r="C6759" s="13" t="s">
        <v>34</v>
      </c>
      <c r="D6759" s="13">
        <v>2012</v>
      </c>
      <c r="E6759" s="14">
        <f>data_filtered[[#This Row],[test_year]]-data_filtered[[#This Row],[model_year]]</f>
        <v>5</v>
      </c>
      <c r="F6759" s="13">
        <v>326</v>
      </c>
      <c r="G6759" s="13">
        <v>4</v>
      </c>
      <c r="H6759" s="13">
        <v>330</v>
      </c>
      <c r="I6759" s="13">
        <v>1.21212121212121E-2</v>
      </c>
    </row>
    <row r="6760" spans="1:9" x14ac:dyDescent="0.35">
      <c r="A6760" s="14">
        <v>2013</v>
      </c>
      <c r="B6760" s="14" t="s">
        <v>30</v>
      </c>
      <c r="C6760" s="14" t="s">
        <v>32</v>
      </c>
      <c r="D6760" s="14">
        <v>2006</v>
      </c>
      <c r="E6760" s="14">
        <f>data_filtered[[#This Row],[test_year]]-data_filtered[[#This Row],[model_year]]</f>
        <v>7</v>
      </c>
      <c r="F6760" s="14">
        <v>163</v>
      </c>
      <c r="G6760" s="14">
        <v>2</v>
      </c>
      <c r="H6760" s="14">
        <v>165</v>
      </c>
      <c r="I6760" s="14">
        <v>1.21212121212121E-2</v>
      </c>
    </row>
    <row r="6761" spans="1:9" x14ac:dyDescent="0.35">
      <c r="A6761" s="13">
        <v>2014</v>
      </c>
      <c r="B6761" s="13" t="s">
        <v>24</v>
      </c>
      <c r="C6761" s="13" t="s">
        <v>29</v>
      </c>
      <c r="D6761" s="13">
        <v>2012</v>
      </c>
      <c r="E6761" s="14">
        <f>data_filtered[[#This Row],[test_year]]-data_filtered[[#This Row],[model_year]]</f>
        <v>2</v>
      </c>
      <c r="F6761" s="13">
        <v>245</v>
      </c>
      <c r="G6761" s="13">
        <v>3</v>
      </c>
      <c r="H6761" s="13">
        <v>248</v>
      </c>
      <c r="I6761" s="13">
        <v>1.2096774193548401E-2</v>
      </c>
    </row>
    <row r="6762" spans="1:9" x14ac:dyDescent="0.35">
      <c r="A6762" s="14">
        <v>2016</v>
      </c>
      <c r="B6762" s="14" t="s">
        <v>26</v>
      </c>
      <c r="C6762" s="14" t="s">
        <v>35</v>
      </c>
      <c r="D6762" s="14">
        <v>2009</v>
      </c>
      <c r="E6762" s="14">
        <f>data_filtered[[#This Row],[test_year]]-data_filtered[[#This Row],[model_year]]</f>
        <v>7</v>
      </c>
      <c r="F6762" s="14">
        <v>328</v>
      </c>
      <c r="G6762" s="14">
        <v>4</v>
      </c>
      <c r="H6762" s="14">
        <v>332</v>
      </c>
      <c r="I6762" s="14">
        <v>1.20481927710843E-2</v>
      </c>
    </row>
    <row r="6763" spans="1:9" x14ac:dyDescent="0.35">
      <c r="A6763" s="14">
        <v>2013</v>
      </c>
      <c r="B6763" s="14" t="s">
        <v>190</v>
      </c>
      <c r="C6763" s="14" t="s">
        <v>191</v>
      </c>
      <c r="D6763" s="14">
        <v>2007</v>
      </c>
      <c r="E6763" s="14">
        <f>data_filtered[[#This Row],[test_year]]-data_filtered[[#This Row],[model_year]]</f>
        <v>6</v>
      </c>
      <c r="F6763" s="14">
        <v>82</v>
      </c>
      <c r="G6763" s="14">
        <v>1</v>
      </c>
      <c r="H6763" s="14">
        <v>83</v>
      </c>
      <c r="I6763" s="14">
        <v>1.20481927710843E-2</v>
      </c>
    </row>
    <row r="6764" spans="1:9" x14ac:dyDescent="0.35">
      <c r="A6764" s="14">
        <v>2013</v>
      </c>
      <c r="B6764" s="14" t="s">
        <v>24</v>
      </c>
      <c r="C6764" s="14" t="s">
        <v>29</v>
      </c>
      <c r="D6764" s="14">
        <v>2013</v>
      </c>
      <c r="E6764" s="14">
        <f>data_filtered[[#This Row],[test_year]]-data_filtered[[#This Row],[model_year]]</f>
        <v>0</v>
      </c>
      <c r="F6764" s="14">
        <v>82</v>
      </c>
      <c r="G6764" s="14">
        <v>1</v>
      </c>
      <c r="H6764" s="14">
        <v>83</v>
      </c>
      <c r="I6764" s="14">
        <v>1.20481927710843E-2</v>
      </c>
    </row>
    <row r="6765" spans="1:9" x14ac:dyDescent="0.35">
      <c r="A6765" s="14">
        <v>2014</v>
      </c>
      <c r="B6765" s="14" t="s">
        <v>24</v>
      </c>
      <c r="C6765" s="14" t="s">
        <v>155</v>
      </c>
      <c r="D6765" s="14">
        <v>2008</v>
      </c>
      <c r="E6765" s="14">
        <f>data_filtered[[#This Row],[test_year]]-data_filtered[[#This Row],[model_year]]</f>
        <v>6</v>
      </c>
      <c r="F6765" s="14">
        <v>82</v>
      </c>
      <c r="G6765" s="14">
        <v>1</v>
      </c>
      <c r="H6765" s="14">
        <v>83</v>
      </c>
      <c r="I6765" s="14">
        <v>1.20481927710843E-2</v>
      </c>
    </row>
    <row r="6766" spans="1:9" x14ac:dyDescent="0.35">
      <c r="A6766" s="13">
        <v>2015</v>
      </c>
      <c r="B6766" s="13" t="s">
        <v>30</v>
      </c>
      <c r="C6766" s="13" t="s">
        <v>51</v>
      </c>
      <c r="D6766" s="13">
        <v>2009</v>
      </c>
      <c r="E6766" s="14">
        <f>data_filtered[[#This Row],[test_year]]-data_filtered[[#This Row],[model_year]]</f>
        <v>6</v>
      </c>
      <c r="F6766" s="13">
        <v>82</v>
      </c>
      <c r="G6766" s="13">
        <v>1</v>
      </c>
      <c r="H6766" s="13">
        <v>83</v>
      </c>
      <c r="I6766" s="13">
        <v>1.20481927710843E-2</v>
      </c>
    </row>
    <row r="6767" spans="1:9" x14ac:dyDescent="0.35">
      <c r="A6767" s="13">
        <v>2015</v>
      </c>
      <c r="B6767" s="13" t="s">
        <v>92</v>
      </c>
      <c r="C6767" s="13" t="s">
        <v>218</v>
      </c>
      <c r="D6767" s="13">
        <v>2010</v>
      </c>
      <c r="E6767" s="14">
        <f>data_filtered[[#This Row],[test_year]]-data_filtered[[#This Row],[model_year]]</f>
        <v>5</v>
      </c>
      <c r="F6767" s="13">
        <v>82</v>
      </c>
      <c r="G6767" s="13">
        <v>1</v>
      </c>
      <c r="H6767" s="13">
        <v>83</v>
      </c>
      <c r="I6767" s="13">
        <v>1.20481927710843E-2</v>
      </c>
    </row>
    <row r="6768" spans="1:9" x14ac:dyDescent="0.35">
      <c r="A6768" s="14">
        <v>2015</v>
      </c>
      <c r="B6768" s="14" t="s">
        <v>158</v>
      </c>
      <c r="C6768" s="14" t="s">
        <v>244</v>
      </c>
      <c r="D6768" s="14">
        <v>2004</v>
      </c>
      <c r="E6768" s="14">
        <f>data_filtered[[#This Row],[test_year]]-data_filtered[[#This Row],[model_year]]</f>
        <v>11</v>
      </c>
      <c r="F6768" s="14">
        <v>82</v>
      </c>
      <c r="G6768" s="14">
        <v>1</v>
      </c>
      <c r="H6768" s="14">
        <v>83</v>
      </c>
      <c r="I6768" s="14">
        <v>1.20481927710843E-2</v>
      </c>
    </row>
    <row r="6769" spans="1:9" x14ac:dyDescent="0.35">
      <c r="A6769" s="14">
        <v>2016</v>
      </c>
      <c r="B6769" s="14" t="s">
        <v>158</v>
      </c>
      <c r="C6769" s="14" t="s">
        <v>175</v>
      </c>
      <c r="D6769" s="14">
        <v>2007</v>
      </c>
      <c r="E6769" s="14">
        <f>data_filtered[[#This Row],[test_year]]-data_filtered[[#This Row],[model_year]]</f>
        <v>9</v>
      </c>
      <c r="F6769" s="14">
        <v>82</v>
      </c>
      <c r="G6769" s="14">
        <v>1</v>
      </c>
      <c r="H6769" s="14">
        <v>83</v>
      </c>
      <c r="I6769" s="14">
        <v>1.20481927710843E-2</v>
      </c>
    </row>
    <row r="6770" spans="1:9" x14ac:dyDescent="0.35">
      <c r="A6770" s="14">
        <v>2016</v>
      </c>
      <c r="B6770" s="14" t="s">
        <v>26</v>
      </c>
      <c r="C6770" s="14" t="s">
        <v>100</v>
      </c>
      <c r="D6770" s="14">
        <v>2010</v>
      </c>
      <c r="E6770" s="14">
        <f>data_filtered[[#This Row],[test_year]]-data_filtered[[#This Row],[model_year]]</f>
        <v>6</v>
      </c>
      <c r="F6770" s="14">
        <v>82</v>
      </c>
      <c r="G6770" s="14">
        <v>1</v>
      </c>
      <c r="H6770" s="14">
        <v>83</v>
      </c>
      <c r="I6770" s="14">
        <v>1.20481927710843E-2</v>
      </c>
    </row>
    <row r="6771" spans="1:9" x14ac:dyDescent="0.35">
      <c r="A6771" s="14">
        <v>2016</v>
      </c>
      <c r="B6771" s="14" t="s">
        <v>26</v>
      </c>
      <c r="C6771" s="14" t="s">
        <v>147</v>
      </c>
      <c r="D6771" s="14">
        <v>2007</v>
      </c>
      <c r="E6771" s="14">
        <f>data_filtered[[#This Row],[test_year]]-data_filtered[[#This Row],[model_year]]</f>
        <v>9</v>
      </c>
      <c r="F6771" s="14">
        <v>82</v>
      </c>
      <c r="G6771" s="14">
        <v>1</v>
      </c>
      <c r="H6771" s="14">
        <v>83</v>
      </c>
      <c r="I6771" s="14">
        <v>1.20481927710843E-2</v>
      </c>
    </row>
    <row r="6772" spans="1:9" x14ac:dyDescent="0.35">
      <c r="A6772" s="13">
        <v>2017</v>
      </c>
      <c r="B6772" s="13" t="s">
        <v>33</v>
      </c>
      <c r="C6772" s="13" t="s">
        <v>55</v>
      </c>
      <c r="D6772" s="13">
        <v>2016</v>
      </c>
      <c r="E6772" s="14">
        <f>data_filtered[[#This Row],[test_year]]-data_filtered[[#This Row],[model_year]]</f>
        <v>1</v>
      </c>
      <c r="F6772" s="13">
        <v>248</v>
      </c>
      <c r="G6772" s="13">
        <v>3</v>
      </c>
      <c r="H6772" s="13">
        <v>251</v>
      </c>
      <c r="I6772" s="13">
        <v>1.1952191235059801E-2</v>
      </c>
    </row>
    <row r="6773" spans="1:9" x14ac:dyDescent="0.35">
      <c r="A6773" s="13">
        <v>2013</v>
      </c>
      <c r="B6773" s="13" t="s">
        <v>52</v>
      </c>
      <c r="C6773" s="13" t="s">
        <v>82</v>
      </c>
      <c r="D6773" s="13">
        <v>2010</v>
      </c>
      <c r="E6773" s="14">
        <f>data_filtered[[#This Row],[test_year]]-data_filtered[[#This Row],[model_year]]</f>
        <v>3</v>
      </c>
      <c r="F6773" s="13">
        <v>83</v>
      </c>
      <c r="G6773" s="13">
        <v>1</v>
      </c>
      <c r="H6773" s="13">
        <v>84</v>
      </c>
      <c r="I6773" s="13">
        <v>1.1904761904761901E-2</v>
      </c>
    </row>
    <row r="6774" spans="1:9" x14ac:dyDescent="0.35">
      <c r="A6774" s="13">
        <v>2013</v>
      </c>
      <c r="B6774" s="13" t="s">
        <v>33</v>
      </c>
      <c r="C6774" s="13" t="s">
        <v>55</v>
      </c>
      <c r="D6774" s="13">
        <v>2007</v>
      </c>
      <c r="E6774" s="14">
        <f>data_filtered[[#This Row],[test_year]]-data_filtered[[#This Row],[model_year]]</f>
        <v>6</v>
      </c>
      <c r="F6774" s="13">
        <v>83</v>
      </c>
      <c r="G6774" s="13">
        <v>1</v>
      </c>
      <c r="H6774" s="13">
        <v>84</v>
      </c>
      <c r="I6774" s="13">
        <v>1.1904761904761901E-2</v>
      </c>
    </row>
    <row r="6775" spans="1:9" x14ac:dyDescent="0.35">
      <c r="A6775" s="14">
        <v>2014</v>
      </c>
      <c r="B6775" s="14" t="s">
        <v>24</v>
      </c>
      <c r="C6775" s="14" t="s">
        <v>101</v>
      </c>
      <c r="D6775" s="14">
        <v>2013</v>
      </c>
      <c r="E6775" s="14">
        <f>data_filtered[[#This Row],[test_year]]-data_filtered[[#This Row],[model_year]]</f>
        <v>1</v>
      </c>
      <c r="F6775" s="14">
        <v>83</v>
      </c>
      <c r="G6775" s="14">
        <v>1</v>
      </c>
      <c r="H6775" s="14">
        <v>84</v>
      </c>
      <c r="I6775" s="14">
        <v>1.1904761904761901E-2</v>
      </c>
    </row>
    <row r="6776" spans="1:9" x14ac:dyDescent="0.35">
      <c r="A6776" s="13">
        <v>2015</v>
      </c>
      <c r="B6776" s="13" t="s">
        <v>26</v>
      </c>
      <c r="C6776" s="13" t="s">
        <v>144</v>
      </c>
      <c r="D6776" s="13">
        <v>2009</v>
      </c>
      <c r="E6776" s="14">
        <f>data_filtered[[#This Row],[test_year]]-data_filtered[[#This Row],[model_year]]</f>
        <v>6</v>
      </c>
      <c r="F6776" s="13">
        <v>83</v>
      </c>
      <c r="G6776" s="13">
        <v>1</v>
      </c>
      <c r="H6776" s="13">
        <v>84</v>
      </c>
      <c r="I6776" s="13">
        <v>1.1904761904761901E-2</v>
      </c>
    </row>
    <row r="6777" spans="1:9" x14ac:dyDescent="0.35">
      <c r="A6777" s="14">
        <v>2016</v>
      </c>
      <c r="B6777" s="14" t="s">
        <v>24</v>
      </c>
      <c r="C6777" s="14" t="s">
        <v>41</v>
      </c>
      <c r="D6777" s="14">
        <v>2013</v>
      </c>
      <c r="E6777" s="14">
        <f>data_filtered[[#This Row],[test_year]]-data_filtered[[#This Row],[model_year]]</f>
        <v>3</v>
      </c>
      <c r="F6777" s="14">
        <v>83</v>
      </c>
      <c r="G6777" s="14">
        <v>1</v>
      </c>
      <c r="H6777" s="14">
        <v>84</v>
      </c>
      <c r="I6777" s="14">
        <v>1.1904761904761901E-2</v>
      </c>
    </row>
    <row r="6778" spans="1:9" x14ac:dyDescent="0.35">
      <c r="A6778" s="14">
        <v>2016</v>
      </c>
      <c r="B6778" s="14" t="s">
        <v>30</v>
      </c>
      <c r="C6778" s="14" t="s">
        <v>47</v>
      </c>
      <c r="D6778" s="14">
        <v>2008</v>
      </c>
      <c r="E6778" s="14">
        <f>data_filtered[[#This Row],[test_year]]-data_filtered[[#This Row],[model_year]]</f>
        <v>8</v>
      </c>
      <c r="F6778" s="14">
        <v>83</v>
      </c>
      <c r="G6778" s="14">
        <v>1</v>
      </c>
      <c r="H6778" s="14">
        <v>84</v>
      </c>
      <c r="I6778" s="14">
        <v>1.1904761904761901E-2</v>
      </c>
    </row>
    <row r="6779" spans="1:9" x14ac:dyDescent="0.35">
      <c r="A6779" s="14">
        <v>2016</v>
      </c>
      <c r="B6779" s="14" t="s">
        <v>33</v>
      </c>
      <c r="C6779" s="14" t="s">
        <v>97</v>
      </c>
      <c r="D6779" s="14">
        <v>2011</v>
      </c>
      <c r="E6779" s="14">
        <f>data_filtered[[#This Row],[test_year]]-data_filtered[[#This Row],[model_year]]</f>
        <v>5</v>
      </c>
      <c r="F6779" s="14">
        <v>83</v>
      </c>
      <c r="G6779" s="14">
        <v>1</v>
      </c>
      <c r="H6779" s="14">
        <v>84</v>
      </c>
      <c r="I6779" s="14">
        <v>1.1904761904761901E-2</v>
      </c>
    </row>
    <row r="6780" spans="1:9" x14ac:dyDescent="0.35">
      <c r="A6780" s="13">
        <v>2016</v>
      </c>
      <c r="B6780" s="13" t="s">
        <v>26</v>
      </c>
      <c r="C6780" s="13" t="s">
        <v>147</v>
      </c>
      <c r="D6780" s="13">
        <v>2011</v>
      </c>
      <c r="E6780" s="14">
        <f>data_filtered[[#This Row],[test_year]]-data_filtered[[#This Row],[model_year]]</f>
        <v>5</v>
      </c>
      <c r="F6780" s="13">
        <v>83</v>
      </c>
      <c r="G6780" s="13">
        <v>1</v>
      </c>
      <c r="H6780" s="13">
        <v>84</v>
      </c>
      <c r="I6780" s="13">
        <v>1.1904761904761901E-2</v>
      </c>
    </row>
    <row r="6781" spans="1:9" x14ac:dyDescent="0.35">
      <c r="A6781" s="13">
        <v>2017</v>
      </c>
      <c r="B6781" s="13" t="s">
        <v>106</v>
      </c>
      <c r="C6781" s="13" t="s">
        <v>107</v>
      </c>
      <c r="D6781" s="13">
        <v>2013</v>
      </c>
      <c r="E6781" s="14">
        <f>data_filtered[[#This Row],[test_year]]-data_filtered[[#This Row],[model_year]]</f>
        <v>4</v>
      </c>
      <c r="F6781" s="13">
        <v>83</v>
      </c>
      <c r="G6781" s="13">
        <v>1</v>
      </c>
      <c r="H6781" s="13">
        <v>84</v>
      </c>
      <c r="I6781" s="13">
        <v>1.1904761904761901E-2</v>
      </c>
    </row>
    <row r="6782" spans="1:9" x14ac:dyDescent="0.35">
      <c r="A6782" s="13">
        <v>2013</v>
      </c>
      <c r="B6782" s="13" t="s">
        <v>42</v>
      </c>
      <c r="C6782" s="13" t="s">
        <v>112</v>
      </c>
      <c r="D6782" s="13">
        <v>2008</v>
      </c>
      <c r="E6782" s="14">
        <f>data_filtered[[#This Row],[test_year]]-data_filtered[[#This Row],[model_year]]</f>
        <v>5</v>
      </c>
      <c r="F6782" s="13">
        <v>84</v>
      </c>
      <c r="G6782" s="13">
        <v>1</v>
      </c>
      <c r="H6782" s="13">
        <v>85</v>
      </c>
      <c r="I6782" s="13">
        <v>1.1764705882352899E-2</v>
      </c>
    </row>
    <row r="6783" spans="1:9" x14ac:dyDescent="0.35">
      <c r="A6783" s="13">
        <v>2013</v>
      </c>
      <c r="B6783" s="13" t="s">
        <v>153</v>
      </c>
      <c r="C6783" s="13" t="s">
        <v>154</v>
      </c>
      <c r="D6783" s="13">
        <v>2008</v>
      </c>
      <c r="E6783" s="14">
        <f>data_filtered[[#This Row],[test_year]]-data_filtered[[#This Row],[model_year]]</f>
        <v>5</v>
      </c>
      <c r="F6783" s="13">
        <v>84</v>
      </c>
      <c r="G6783" s="13">
        <v>1</v>
      </c>
      <c r="H6783" s="13">
        <v>85</v>
      </c>
      <c r="I6783" s="13">
        <v>1.1764705882352899E-2</v>
      </c>
    </row>
    <row r="6784" spans="1:9" x14ac:dyDescent="0.35">
      <c r="A6784" s="13">
        <v>2014</v>
      </c>
      <c r="B6784" s="13" t="s">
        <v>26</v>
      </c>
      <c r="C6784" s="13" t="s">
        <v>110</v>
      </c>
      <c r="D6784" s="13">
        <v>2014</v>
      </c>
      <c r="E6784" s="14">
        <f>data_filtered[[#This Row],[test_year]]-data_filtered[[#This Row],[model_year]]</f>
        <v>0</v>
      </c>
      <c r="F6784" s="13">
        <v>84</v>
      </c>
      <c r="G6784" s="13">
        <v>1</v>
      </c>
      <c r="H6784" s="13">
        <v>85</v>
      </c>
      <c r="I6784" s="13">
        <v>1.1764705882352899E-2</v>
      </c>
    </row>
    <row r="6785" spans="1:9" x14ac:dyDescent="0.35">
      <c r="A6785" s="14">
        <v>2015</v>
      </c>
      <c r="B6785" s="14" t="s">
        <v>24</v>
      </c>
      <c r="C6785" s="14" t="s">
        <v>155</v>
      </c>
      <c r="D6785" s="14">
        <v>2011</v>
      </c>
      <c r="E6785" s="14">
        <f>data_filtered[[#This Row],[test_year]]-data_filtered[[#This Row],[model_year]]</f>
        <v>4</v>
      </c>
      <c r="F6785" s="14">
        <v>84</v>
      </c>
      <c r="G6785" s="14">
        <v>1</v>
      </c>
      <c r="H6785" s="14">
        <v>85</v>
      </c>
      <c r="I6785" s="14">
        <v>1.1764705882352899E-2</v>
      </c>
    </row>
    <row r="6786" spans="1:9" x14ac:dyDescent="0.35">
      <c r="A6786" s="14">
        <v>2015</v>
      </c>
      <c r="B6786" s="14" t="s">
        <v>52</v>
      </c>
      <c r="C6786" s="14" t="s">
        <v>53</v>
      </c>
      <c r="D6786" s="14">
        <v>2009</v>
      </c>
      <c r="E6786" s="14">
        <f>data_filtered[[#This Row],[test_year]]-data_filtered[[#This Row],[model_year]]</f>
        <v>6</v>
      </c>
      <c r="F6786" s="14">
        <v>84</v>
      </c>
      <c r="G6786" s="14">
        <v>1</v>
      </c>
      <c r="H6786" s="14">
        <v>85</v>
      </c>
      <c r="I6786" s="14">
        <v>1.1764705882352899E-2</v>
      </c>
    </row>
    <row r="6787" spans="1:9" x14ac:dyDescent="0.35">
      <c r="A6787" s="14">
        <v>2013</v>
      </c>
      <c r="B6787" s="14" t="s">
        <v>26</v>
      </c>
      <c r="C6787" s="14" t="s">
        <v>110</v>
      </c>
      <c r="D6787" s="14">
        <v>2010</v>
      </c>
      <c r="E6787" s="14">
        <f>data_filtered[[#This Row],[test_year]]-data_filtered[[#This Row],[model_year]]</f>
        <v>3</v>
      </c>
      <c r="F6787" s="14">
        <v>85</v>
      </c>
      <c r="G6787" s="14">
        <v>1</v>
      </c>
      <c r="H6787" s="14">
        <v>86</v>
      </c>
      <c r="I6787" s="14">
        <v>1.16279069767442E-2</v>
      </c>
    </row>
    <row r="6788" spans="1:9" x14ac:dyDescent="0.35">
      <c r="A6788" s="13">
        <v>2014</v>
      </c>
      <c r="B6788" s="13" t="s">
        <v>37</v>
      </c>
      <c r="C6788" s="13" t="s">
        <v>59</v>
      </c>
      <c r="D6788" s="13">
        <v>2013</v>
      </c>
      <c r="E6788" s="14">
        <f>data_filtered[[#This Row],[test_year]]-data_filtered[[#This Row],[model_year]]</f>
        <v>1</v>
      </c>
      <c r="F6788" s="13">
        <v>85</v>
      </c>
      <c r="G6788" s="13">
        <v>1</v>
      </c>
      <c r="H6788" s="13">
        <v>86</v>
      </c>
      <c r="I6788" s="13">
        <v>1.16279069767442E-2</v>
      </c>
    </row>
    <row r="6789" spans="1:9" x14ac:dyDescent="0.35">
      <c r="A6789" s="14">
        <v>2017</v>
      </c>
      <c r="B6789" s="14" t="s">
        <v>128</v>
      </c>
      <c r="C6789" s="14" t="s">
        <v>129</v>
      </c>
      <c r="D6789" s="14">
        <v>2014</v>
      </c>
      <c r="E6789" s="14">
        <f>data_filtered[[#This Row],[test_year]]-data_filtered[[#This Row],[model_year]]</f>
        <v>3</v>
      </c>
      <c r="F6789" s="14">
        <v>85</v>
      </c>
      <c r="G6789" s="14">
        <v>1</v>
      </c>
      <c r="H6789" s="14">
        <v>86</v>
      </c>
      <c r="I6789" s="14">
        <v>1.16279069767442E-2</v>
      </c>
    </row>
    <row r="6790" spans="1:9" x14ac:dyDescent="0.35">
      <c r="A6790" s="14">
        <v>2016</v>
      </c>
      <c r="B6790" s="14" t="s">
        <v>42</v>
      </c>
      <c r="C6790" s="14" t="s">
        <v>43</v>
      </c>
      <c r="D6790" s="14">
        <v>2008</v>
      </c>
      <c r="E6790" s="14">
        <f>data_filtered[[#This Row],[test_year]]-data_filtered[[#This Row],[model_year]]</f>
        <v>8</v>
      </c>
      <c r="F6790" s="14">
        <v>344</v>
      </c>
      <c r="G6790" s="14">
        <v>4</v>
      </c>
      <c r="H6790" s="14">
        <v>348</v>
      </c>
      <c r="I6790" s="14">
        <v>1.1494252873563199E-2</v>
      </c>
    </row>
    <row r="6791" spans="1:9" x14ac:dyDescent="0.35">
      <c r="A6791" s="14">
        <v>2014</v>
      </c>
      <c r="B6791" s="14" t="s">
        <v>37</v>
      </c>
      <c r="C6791" s="14" t="s">
        <v>157</v>
      </c>
      <c r="D6791" s="14">
        <v>2009</v>
      </c>
      <c r="E6791" s="14">
        <f>data_filtered[[#This Row],[test_year]]-data_filtered[[#This Row],[model_year]]</f>
        <v>5</v>
      </c>
      <c r="F6791" s="14">
        <v>86</v>
      </c>
      <c r="G6791" s="14">
        <v>1</v>
      </c>
      <c r="H6791" s="14">
        <v>87</v>
      </c>
      <c r="I6791" s="14">
        <v>1.1494252873563199E-2</v>
      </c>
    </row>
    <row r="6792" spans="1:9" x14ac:dyDescent="0.35">
      <c r="A6792" s="14">
        <v>2014</v>
      </c>
      <c r="B6792" s="14" t="s">
        <v>104</v>
      </c>
      <c r="C6792" s="14" t="s">
        <v>105</v>
      </c>
      <c r="D6792" s="14">
        <v>2008</v>
      </c>
      <c r="E6792" s="14">
        <f>data_filtered[[#This Row],[test_year]]-data_filtered[[#This Row],[model_year]]</f>
        <v>6</v>
      </c>
      <c r="F6792" s="14">
        <v>86</v>
      </c>
      <c r="G6792" s="14">
        <v>1</v>
      </c>
      <c r="H6792" s="14">
        <v>87</v>
      </c>
      <c r="I6792" s="14">
        <v>1.1494252873563199E-2</v>
      </c>
    </row>
    <row r="6793" spans="1:9" x14ac:dyDescent="0.35">
      <c r="A6793" s="14">
        <v>2014</v>
      </c>
      <c r="B6793" s="14" t="s">
        <v>26</v>
      </c>
      <c r="C6793" s="14" t="s">
        <v>133</v>
      </c>
      <c r="D6793" s="14">
        <v>2008</v>
      </c>
      <c r="E6793" s="14">
        <f>data_filtered[[#This Row],[test_year]]-data_filtered[[#This Row],[model_year]]</f>
        <v>6</v>
      </c>
      <c r="F6793" s="14">
        <v>86</v>
      </c>
      <c r="G6793" s="14">
        <v>1</v>
      </c>
      <c r="H6793" s="14">
        <v>87</v>
      </c>
      <c r="I6793" s="14">
        <v>1.1494252873563199E-2</v>
      </c>
    </row>
    <row r="6794" spans="1:9" x14ac:dyDescent="0.35">
      <c r="A6794" s="14">
        <v>2016</v>
      </c>
      <c r="B6794" s="14" t="s">
        <v>42</v>
      </c>
      <c r="C6794" s="14" t="s">
        <v>73</v>
      </c>
      <c r="D6794" s="14">
        <v>2011</v>
      </c>
      <c r="E6794" s="14">
        <f>data_filtered[[#This Row],[test_year]]-data_filtered[[#This Row],[model_year]]</f>
        <v>5</v>
      </c>
      <c r="F6794" s="14">
        <v>86</v>
      </c>
      <c r="G6794" s="14">
        <v>1</v>
      </c>
      <c r="H6794" s="14">
        <v>87</v>
      </c>
      <c r="I6794" s="14">
        <v>1.1494252873563199E-2</v>
      </c>
    </row>
    <row r="6795" spans="1:9" x14ac:dyDescent="0.35">
      <c r="A6795" s="13">
        <v>2016</v>
      </c>
      <c r="B6795" s="13" t="s">
        <v>33</v>
      </c>
      <c r="C6795" s="13" t="s">
        <v>97</v>
      </c>
      <c r="D6795" s="13">
        <v>2014</v>
      </c>
      <c r="E6795" s="14">
        <f>data_filtered[[#This Row],[test_year]]-data_filtered[[#This Row],[model_year]]</f>
        <v>2</v>
      </c>
      <c r="F6795" s="13">
        <v>86</v>
      </c>
      <c r="G6795" s="13">
        <v>1</v>
      </c>
      <c r="H6795" s="13">
        <v>87</v>
      </c>
      <c r="I6795" s="13">
        <v>1.1494252873563199E-2</v>
      </c>
    </row>
    <row r="6796" spans="1:9" x14ac:dyDescent="0.35">
      <c r="A6796" s="13">
        <v>2017</v>
      </c>
      <c r="B6796" s="13" t="s">
        <v>24</v>
      </c>
      <c r="C6796" s="13" t="s">
        <v>46</v>
      </c>
      <c r="D6796" s="13">
        <v>2016</v>
      </c>
      <c r="E6796" s="14">
        <f>data_filtered[[#This Row],[test_year]]-data_filtered[[#This Row],[model_year]]</f>
        <v>1</v>
      </c>
      <c r="F6796" s="13">
        <v>86</v>
      </c>
      <c r="G6796" s="13">
        <v>1</v>
      </c>
      <c r="H6796" s="13">
        <v>87</v>
      </c>
      <c r="I6796" s="13">
        <v>1.1494252873563199E-2</v>
      </c>
    </row>
    <row r="6797" spans="1:9" x14ac:dyDescent="0.35">
      <c r="A6797" s="13">
        <v>2017</v>
      </c>
      <c r="B6797" s="13" t="s">
        <v>52</v>
      </c>
      <c r="C6797" s="13" t="s">
        <v>83</v>
      </c>
      <c r="D6797" s="13">
        <v>2012</v>
      </c>
      <c r="E6797" s="14">
        <f>data_filtered[[#This Row],[test_year]]-data_filtered[[#This Row],[model_year]]</f>
        <v>5</v>
      </c>
      <c r="F6797" s="13">
        <v>86</v>
      </c>
      <c r="G6797" s="13">
        <v>1</v>
      </c>
      <c r="H6797" s="13">
        <v>87</v>
      </c>
      <c r="I6797" s="13">
        <v>1.1494252873563199E-2</v>
      </c>
    </row>
    <row r="6798" spans="1:9" x14ac:dyDescent="0.35">
      <c r="A6798" s="13">
        <v>2013</v>
      </c>
      <c r="B6798" s="13" t="s">
        <v>33</v>
      </c>
      <c r="C6798" s="13" t="s">
        <v>55</v>
      </c>
      <c r="D6798" s="13">
        <v>2010</v>
      </c>
      <c r="E6798" s="14">
        <f>data_filtered[[#This Row],[test_year]]-data_filtered[[#This Row],[model_year]]</f>
        <v>3</v>
      </c>
      <c r="F6798" s="13">
        <v>87</v>
      </c>
      <c r="G6798" s="13">
        <v>1</v>
      </c>
      <c r="H6798" s="13">
        <v>88</v>
      </c>
      <c r="I6798" s="13">
        <v>1.13636363636364E-2</v>
      </c>
    </row>
    <row r="6799" spans="1:9" x14ac:dyDescent="0.35">
      <c r="A6799" s="13">
        <v>2014</v>
      </c>
      <c r="B6799" s="13" t="s">
        <v>102</v>
      </c>
      <c r="C6799" s="13" t="s">
        <v>184</v>
      </c>
      <c r="D6799" s="13">
        <v>2004</v>
      </c>
      <c r="E6799" s="14">
        <f>data_filtered[[#This Row],[test_year]]-data_filtered[[#This Row],[model_year]]</f>
        <v>10</v>
      </c>
      <c r="F6799" s="13">
        <v>87</v>
      </c>
      <c r="G6799" s="13">
        <v>1</v>
      </c>
      <c r="H6799" s="13">
        <v>88</v>
      </c>
      <c r="I6799" s="13">
        <v>1.13636363636364E-2</v>
      </c>
    </row>
    <row r="6800" spans="1:9" x14ac:dyDescent="0.35">
      <c r="A6800" s="14">
        <v>2014</v>
      </c>
      <c r="B6800" s="14" t="s">
        <v>136</v>
      </c>
      <c r="C6800" s="14" t="s">
        <v>137</v>
      </c>
      <c r="D6800" s="14">
        <v>2008</v>
      </c>
      <c r="E6800" s="14">
        <f>data_filtered[[#This Row],[test_year]]-data_filtered[[#This Row],[model_year]]</f>
        <v>6</v>
      </c>
      <c r="F6800" s="14">
        <v>87</v>
      </c>
      <c r="G6800" s="14">
        <v>1</v>
      </c>
      <c r="H6800" s="14">
        <v>88</v>
      </c>
      <c r="I6800" s="14">
        <v>1.13636363636364E-2</v>
      </c>
    </row>
    <row r="6801" spans="1:9" x14ac:dyDescent="0.35">
      <c r="A6801" s="13">
        <v>2015</v>
      </c>
      <c r="B6801" s="13" t="s">
        <v>30</v>
      </c>
      <c r="C6801" s="13" t="s">
        <v>47</v>
      </c>
      <c r="D6801" s="13">
        <v>2011</v>
      </c>
      <c r="E6801" s="14">
        <f>data_filtered[[#This Row],[test_year]]-data_filtered[[#This Row],[model_year]]</f>
        <v>4</v>
      </c>
      <c r="F6801" s="13">
        <v>87</v>
      </c>
      <c r="G6801" s="13">
        <v>1</v>
      </c>
      <c r="H6801" s="13">
        <v>88</v>
      </c>
      <c r="I6801" s="13">
        <v>1.13636363636364E-2</v>
      </c>
    </row>
    <row r="6802" spans="1:9" x14ac:dyDescent="0.35">
      <c r="A6802" s="14">
        <v>2013</v>
      </c>
      <c r="B6802" s="14" t="s">
        <v>24</v>
      </c>
      <c r="C6802" s="14" t="s">
        <v>29</v>
      </c>
      <c r="D6802" s="14">
        <v>2012</v>
      </c>
      <c r="E6802" s="14">
        <f>data_filtered[[#This Row],[test_year]]-data_filtered[[#This Row],[model_year]]</f>
        <v>1</v>
      </c>
      <c r="F6802" s="14">
        <v>263</v>
      </c>
      <c r="G6802" s="14">
        <v>3</v>
      </c>
      <c r="H6802" s="14">
        <v>266</v>
      </c>
      <c r="I6802" s="14">
        <v>1.12781954887218E-2</v>
      </c>
    </row>
    <row r="6803" spans="1:9" x14ac:dyDescent="0.35">
      <c r="A6803" s="14">
        <v>2013</v>
      </c>
      <c r="B6803" s="14" t="s">
        <v>33</v>
      </c>
      <c r="C6803" s="14" t="s">
        <v>55</v>
      </c>
      <c r="D6803" s="14">
        <v>2012</v>
      </c>
      <c r="E6803" s="14">
        <f>data_filtered[[#This Row],[test_year]]-data_filtered[[#This Row],[model_year]]</f>
        <v>1</v>
      </c>
      <c r="F6803" s="14">
        <v>263</v>
      </c>
      <c r="G6803" s="14">
        <v>3</v>
      </c>
      <c r="H6803" s="14">
        <v>266</v>
      </c>
      <c r="I6803" s="14">
        <v>1.12781954887218E-2</v>
      </c>
    </row>
    <row r="6804" spans="1:9" x14ac:dyDescent="0.35">
      <c r="A6804" s="14">
        <v>2014</v>
      </c>
      <c r="B6804" s="14" t="s">
        <v>33</v>
      </c>
      <c r="C6804" s="14" t="s">
        <v>55</v>
      </c>
      <c r="D6804" s="14">
        <v>2010</v>
      </c>
      <c r="E6804" s="14">
        <f>data_filtered[[#This Row],[test_year]]-data_filtered[[#This Row],[model_year]]</f>
        <v>4</v>
      </c>
      <c r="F6804" s="14">
        <v>88</v>
      </c>
      <c r="G6804" s="14">
        <v>1</v>
      </c>
      <c r="H6804" s="14">
        <v>89</v>
      </c>
      <c r="I6804" s="14">
        <v>1.1235955056179799E-2</v>
      </c>
    </row>
    <row r="6805" spans="1:9" x14ac:dyDescent="0.35">
      <c r="A6805" s="14">
        <v>2016</v>
      </c>
      <c r="B6805" s="14" t="s">
        <v>158</v>
      </c>
      <c r="C6805" s="14" t="s">
        <v>175</v>
      </c>
      <c r="D6805" s="14">
        <v>2008</v>
      </c>
      <c r="E6805" s="14">
        <f>data_filtered[[#This Row],[test_year]]-data_filtered[[#This Row],[model_year]]</f>
        <v>8</v>
      </c>
      <c r="F6805" s="14">
        <v>88</v>
      </c>
      <c r="G6805" s="14">
        <v>1</v>
      </c>
      <c r="H6805" s="14">
        <v>89</v>
      </c>
      <c r="I6805" s="14">
        <v>1.1235955056179799E-2</v>
      </c>
    </row>
    <row r="6806" spans="1:9" x14ac:dyDescent="0.35">
      <c r="A6806" s="13">
        <v>2017</v>
      </c>
      <c r="B6806" s="13" t="s">
        <v>30</v>
      </c>
      <c r="C6806" s="13" t="s">
        <v>31</v>
      </c>
      <c r="D6806" s="13">
        <v>2014</v>
      </c>
      <c r="E6806" s="14">
        <f>data_filtered[[#This Row],[test_year]]-data_filtered[[#This Row],[model_year]]</f>
        <v>3</v>
      </c>
      <c r="F6806" s="13">
        <v>88</v>
      </c>
      <c r="G6806" s="13">
        <v>1</v>
      </c>
      <c r="H6806" s="13">
        <v>89</v>
      </c>
      <c r="I6806" s="13">
        <v>1.1235955056179799E-2</v>
      </c>
    </row>
    <row r="6807" spans="1:9" x14ac:dyDescent="0.35">
      <c r="A6807" s="13">
        <v>2013</v>
      </c>
      <c r="B6807" s="13" t="s">
        <v>42</v>
      </c>
      <c r="C6807" s="13" t="s">
        <v>43</v>
      </c>
      <c r="D6807" s="13">
        <v>2012</v>
      </c>
      <c r="E6807" s="14">
        <f>data_filtered[[#This Row],[test_year]]-data_filtered[[#This Row],[model_year]]</f>
        <v>1</v>
      </c>
      <c r="F6807" s="13">
        <v>177</v>
      </c>
      <c r="G6807" s="13">
        <v>2</v>
      </c>
      <c r="H6807" s="13">
        <v>179</v>
      </c>
      <c r="I6807" s="13">
        <v>1.11731843575419E-2</v>
      </c>
    </row>
    <row r="6808" spans="1:9" x14ac:dyDescent="0.35">
      <c r="A6808" s="14">
        <v>2016</v>
      </c>
      <c r="B6808" s="14" t="s">
        <v>106</v>
      </c>
      <c r="C6808" s="14" t="s">
        <v>107</v>
      </c>
      <c r="D6808" s="14">
        <v>2010</v>
      </c>
      <c r="E6808" s="14">
        <f>data_filtered[[#This Row],[test_year]]-data_filtered[[#This Row],[model_year]]</f>
        <v>6</v>
      </c>
      <c r="F6808" s="14">
        <v>178</v>
      </c>
      <c r="G6808" s="14">
        <v>2</v>
      </c>
      <c r="H6808" s="14">
        <v>180</v>
      </c>
      <c r="I6808" s="14">
        <v>1.1111111111111099E-2</v>
      </c>
    </row>
    <row r="6809" spans="1:9" x14ac:dyDescent="0.35">
      <c r="A6809" s="14">
        <v>2017</v>
      </c>
      <c r="B6809" s="14" t="s">
        <v>26</v>
      </c>
      <c r="C6809" s="14" t="s">
        <v>27</v>
      </c>
      <c r="D6809" s="14">
        <v>2014</v>
      </c>
      <c r="E6809" s="14">
        <f>data_filtered[[#This Row],[test_year]]-data_filtered[[#This Row],[model_year]]</f>
        <v>3</v>
      </c>
      <c r="F6809" s="14">
        <v>178</v>
      </c>
      <c r="G6809" s="14">
        <v>2</v>
      </c>
      <c r="H6809" s="14">
        <v>180</v>
      </c>
      <c r="I6809" s="14">
        <v>1.1111111111111099E-2</v>
      </c>
    </row>
    <row r="6810" spans="1:9" x14ac:dyDescent="0.35">
      <c r="A6810" s="13">
        <v>2014</v>
      </c>
      <c r="B6810" s="13" t="s">
        <v>42</v>
      </c>
      <c r="C6810" s="13" t="s">
        <v>96</v>
      </c>
      <c r="D6810" s="13">
        <v>2008</v>
      </c>
      <c r="E6810" s="14">
        <f>data_filtered[[#This Row],[test_year]]-data_filtered[[#This Row],[model_year]]</f>
        <v>6</v>
      </c>
      <c r="F6810" s="13">
        <v>89</v>
      </c>
      <c r="G6810" s="13">
        <v>1</v>
      </c>
      <c r="H6810" s="13">
        <v>90</v>
      </c>
      <c r="I6810" s="13">
        <v>1.1111111111111099E-2</v>
      </c>
    </row>
    <row r="6811" spans="1:9" x14ac:dyDescent="0.35">
      <c r="A6811" s="13">
        <v>2017</v>
      </c>
      <c r="B6811" s="13" t="s">
        <v>26</v>
      </c>
      <c r="C6811" s="13" t="s">
        <v>54</v>
      </c>
      <c r="D6811" s="13">
        <v>2014</v>
      </c>
      <c r="E6811" s="14">
        <f>data_filtered[[#This Row],[test_year]]-data_filtered[[#This Row],[model_year]]</f>
        <v>3</v>
      </c>
      <c r="F6811" s="13">
        <v>89</v>
      </c>
      <c r="G6811" s="13">
        <v>1</v>
      </c>
      <c r="H6811" s="13">
        <v>90</v>
      </c>
      <c r="I6811" s="13">
        <v>1.1111111111111099E-2</v>
      </c>
    </row>
    <row r="6812" spans="1:9" x14ac:dyDescent="0.35">
      <c r="A6812" s="14">
        <v>2013</v>
      </c>
      <c r="B6812" s="14" t="s">
        <v>33</v>
      </c>
      <c r="C6812" s="14" t="s">
        <v>34</v>
      </c>
      <c r="D6812" s="14">
        <v>2009</v>
      </c>
      <c r="E6812" s="14">
        <f>data_filtered[[#This Row],[test_year]]-data_filtered[[#This Row],[model_year]]</f>
        <v>4</v>
      </c>
      <c r="F6812" s="14">
        <v>179</v>
      </c>
      <c r="G6812" s="14">
        <v>2</v>
      </c>
      <c r="H6812" s="14">
        <v>181</v>
      </c>
      <c r="I6812" s="14">
        <v>1.1049723756906099E-2</v>
      </c>
    </row>
    <row r="6813" spans="1:9" x14ac:dyDescent="0.35">
      <c r="A6813" s="14">
        <v>2016</v>
      </c>
      <c r="B6813" s="14" t="s">
        <v>104</v>
      </c>
      <c r="C6813" s="14" t="s">
        <v>105</v>
      </c>
      <c r="D6813" s="14">
        <v>2011</v>
      </c>
      <c r="E6813" s="14">
        <f>data_filtered[[#This Row],[test_year]]-data_filtered[[#This Row],[model_year]]</f>
        <v>5</v>
      </c>
      <c r="F6813" s="14">
        <v>180</v>
      </c>
      <c r="G6813" s="14">
        <v>2</v>
      </c>
      <c r="H6813" s="14">
        <v>182</v>
      </c>
      <c r="I6813" s="14">
        <v>1.0989010989011E-2</v>
      </c>
    </row>
    <row r="6814" spans="1:9" x14ac:dyDescent="0.35">
      <c r="A6814" s="14">
        <v>2013</v>
      </c>
      <c r="B6814" s="14" t="s">
        <v>30</v>
      </c>
      <c r="C6814" s="14" t="s">
        <v>51</v>
      </c>
      <c r="D6814" s="14">
        <v>2011</v>
      </c>
      <c r="E6814" s="14">
        <f>data_filtered[[#This Row],[test_year]]-data_filtered[[#This Row],[model_year]]</f>
        <v>2</v>
      </c>
      <c r="F6814" s="14">
        <v>90</v>
      </c>
      <c r="G6814" s="14">
        <v>1</v>
      </c>
      <c r="H6814" s="14">
        <v>91</v>
      </c>
      <c r="I6814" s="14">
        <v>1.0989010989011E-2</v>
      </c>
    </row>
    <row r="6815" spans="1:9" x14ac:dyDescent="0.35">
      <c r="A6815" s="13">
        <v>2013</v>
      </c>
      <c r="B6815" s="13" t="s">
        <v>26</v>
      </c>
      <c r="C6815" s="13" t="s">
        <v>100</v>
      </c>
      <c r="D6815" s="13">
        <v>2002</v>
      </c>
      <c r="E6815" s="14">
        <f>data_filtered[[#This Row],[test_year]]-data_filtered[[#This Row],[model_year]]</f>
        <v>11</v>
      </c>
      <c r="F6815" s="13">
        <v>90</v>
      </c>
      <c r="G6815" s="13">
        <v>1</v>
      </c>
      <c r="H6815" s="13">
        <v>91</v>
      </c>
      <c r="I6815" s="13">
        <v>1.0989010989011E-2</v>
      </c>
    </row>
    <row r="6816" spans="1:9" x14ac:dyDescent="0.35">
      <c r="A6816" s="13">
        <v>2014</v>
      </c>
      <c r="B6816" s="13" t="s">
        <v>26</v>
      </c>
      <c r="C6816" s="13" t="s">
        <v>201</v>
      </c>
      <c r="D6816" s="13">
        <v>2006</v>
      </c>
      <c r="E6816" s="14">
        <f>data_filtered[[#This Row],[test_year]]-data_filtered[[#This Row],[model_year]]</f>
        <v>8</v>
      </c>
      <c r="F6816" s="13">
        <v>90</v>
      </c>
      <c r="G6816" s="13">
        <v>1</v>
      </c>
      <c r="H6816" s="13">
        <v>91</v>
      </c>
      <c r="I6816" s="13">
        <v>1.0989010989011E-2</v>
      </c>
    </row>
    <row r="6817" spans="1:9" x14ac:dyDescent="0.35">
      <c r="A6817" s="14">
        <v>2015</v>
      </c>
      <c r="B6817" s="14" t="s">
        <v>30</v>
      </c>
      <c r="C6817" s="14" t="s">
        <v>126</v>
      </c>
      <c r="D6817" s="14">
        <v>2007</v>
      </c>
      <c r="E6817" s="14">
        <f>data_filtered[[#This Row],[test_year]]-data_filtered[[#This Row],[model_year]]</f>
        <v>8</v>
      </c>
      <c r="F6817" s="14">
        <v>90</v>
      </c>
      <c r="G6817" s="14">
        <v>1</v>
      </c>
      <c r="H6817" s="14">
        <v>91</v>
      </c>
      <c r="I6817" s="14">
        <v>1.0989010989011E-2</v>
      </c>
    </row>
    <row r="6818" spans="1:9" x14ac:dyDescent="0.35">
      <c r="A6818" s="14">
        <v>2016</v>
      </c>
      <c r="B6818" s="14" t="s">
        <v>92</v>
      </c>
      <c r="C6818" s="14" t="s">
        <v>149</v>
      </c>
      <c r="D6818" s="14">
        <v>2013</v>
      </c>
      <c r="E6818" s="14">
        <f>data_filtered[[#This Row],[test_year]]-data_filtered[[#This Row],[model_year]]</f>
        <v>3</v>
      </c>
      <c r="F6818" s="14">
        <v>90</v>
      </c>
      <c r="G6818" s="14">
        <v>1</v>
      </c>
      <c r="H6818" s="14">
        <v>91</v>
      </c>
      <c r="I6818" s="14">
        <v>1.0989010989011E-2</v>
      </c>
    </row>
    <row r="6819" spans="1:9" x14ac:dyDescent="0.35">
      <c r="A6819" s="13">
        <v>2017</v>
      </c>
      <c r="B6819" s="13" t="s">
        <v>128</v>
      </c>
      <c r="C6819" s="13" t="s">
        <v>129</v>
      </c>
      <c r="D6819" s="13">
        <v>2013</v>
      </c>
      <c r="E6819" s="14">
        <f>data_filtered[[#This Row],[test_year]]-data_filtered[[#This Row],[model_year]]</f>
        <v>4</v>
      </c>
      <c r="F6819" s="13">
        <v>90</v>
      </c>
      <c r="G6819" s="13">
        <v>1</v>
      </c>
      <c r="H6819" s="13">
        <v>91</v>
      </c>
      <c r="I6819" s="13">
        <v>1.0989010989011E-2</v>
      </c>
    </row>
    <row r="6820" spans="1:9" x14ac:dyDescent="0.35">
      <c r="A6820" s="14">
        <v>2014</v>
      </c>
      <c r="B6820" s="14" t="s">
        <v>42</v>
      </c>
      <c r="C6820" s="14" t="s">
        <v>43</v>
      </c>
      <c r="D6820" s="14">
        <v>2007</v>
      </c>
      <c r="E6820" s="14">
        <f>data_filtered[[#This Row],[test_year]]-data_filtered[[#This Row],[model_year]]</f>
        <v>7</v>
      </c>
      <c r="F6820" s="14">
        <v>272</v>
      </c>
      <c r="G6820" s="14">
        <v>3</v>
      </c>
      <c r="H6820" s="14">
        <v>275</v>
      </c>
      <c r="I6820" s="14">
        <v>1.09090909090909E-2</v>
      </c>
    </row>
    <row r="6821" spans="1:9" x14ac:dyDescent="0.35">
      <c r="A6821" s="13">
        <v>2015</v>
      </c>
      <c r="B6821" s="13" t="s">
        <v>26</v>
      </c>
      <c r="C6821" s="13" t="s">
        <v>35</v>
      </c>
      <c r="D6821" s="13">
        <v>2010</v>
      </c>
      <c r="E6821" s="14">
        <f>data_filtered[[#This Row],[test_year]]-data_filtered[[#This Row],[model_year]]</f>
        <v>5</v>
      </c>
      <c r="F6821" s="13">
        <v>363</v>
      </c>
      <c r="G6821" s="13">
        <v>4</v>
      </c>
      <c r="H6821" s="13">
        <v>367</v>
      </c>
      <c r="I6821" s="13">
        <v>1.08991825613079E-2</v>
      </c>
    </row>
    <row r="6822" spans="1:9" x14ac:dyDescent="0.35">
      <c r="A6822" s="13">
        <v>2016</v>
      </c>
      <c r="B6822" s="13" t="s">
        <v>33</v>
      </c>
      <c r="C6822" s="13" t="s">
        <v>55</v>
      </c>
      <c r="D6822" s="13">
        <v>2015</v>
      </c>
      <c r="E6822" s="14">
        <f>data_filtered[[#This Row],[test_year]]-data_filtered[[#This Row],[model_year]]</f>
        <v>1</v>
      </c>
      <c r="F6822" s="13">
        <v>273</v>
      </c>
      <c r="G6822" s="13">
        <v>3</v>
      </c>
      <c r="H6822" s="13">
        <v>276</v>
      </c>
      <c r="I6822" s="13">
        <v>1.0869565217391301E-2</v>
      </c>
    </row>
    <row r="6823" spans="1:9" x14ac:dyDescent="0.35">
      <c r="A6823" s="13">
        <v>2017</v>
      </c>
      <c r="B6823" s="13" t="s">
        <v>92</v>
      </c>
      <c r="C6823" s="13" t="s">
        <v>93</v>
      </c>
      <c r="D6823" s="13">
        <v>2015</v>
      </c>
      <c r="E6823" s="14">
        <f>data_filtered[[#This Row],[test_year]]-data_filtered[[#This Row],[model_year]]</f>
        <v>2</v>
      </c>
      <c r="F6823" s="13">
        <v>182</v>
      </c>
      <c r="G6823" s="13">
        <v>2</v>
      </c>
      <c r="H6823" s="13">
        <v>184</v>
      </c>
      <c r="I6823" s="13">
        <v>1.0869565217391301E-2</v>
      </c>
    </row>
    <row r="6824" spans="1:9" x14ac:dyDescent="0.35">
      <c r="A6824" s="14">
        <v>2014</v>
      </c>
      <c r="B6824" s="14" t="s">
        <v>30</v>
      </c>
      <c r="C6824" s="14" t="s">
        <v>56</v>
      </c>
      <c r="D6824" s="14">
        <v>2010</v>
      </c>
      <c r="E6824" s="14">
        <f>data_filtered[[#This Row],[test_year]]-data_filtered[[#This Row],[model_year]]</f>
        <v>4</v>
      </c>
      <c r="F6824" s="14">
        <v>91</v>
      </c>
      <c r="G6824" s="14">
        <v>1</v>
      </c>
      <c r="H6824" s="14">
        <v>92</v>
      </c>
      <c r="I6824" s="14">
        <v>1.0869565217391301E-2</v>
      </c>
    </row>
    <row r="6825" spans="1:9" x14ac:dyDescent="0.35">
      <c r="A6825" s="14">
        <v>2014</v>
      </c>
      <c r="B6825" s="14" t="s">
        <v>37</v>
      </c>
      <c r="C6825" s="14" t="s">
        <v>197</v>
      </c>
      <c r="D6825" s="14">
        <v>2006</v>
      </c>
      <c r="E6825" s="14">
        <f>data_filtered[[#This Row],[test_year]]-data_filtered[[#This Row],[model_year]]</f>
        <v>8</v>
      </c>
      <c r="F6825" s="14">
        <v>91</v>
      </c>
      <c r="G6825" s="14">
        <v>1</v>
      </c>
      <c r="H6825" s="14">
        <v>92</v>
      </c>
      <c r="I6825" s="14">
        <v>1.0869565217391301E-2</v>
      </c>
    </row>
    <row r="6826" spans="1:9" x14ac:dyDescent="0.35">
      <c r="A6826" s="14">
        <v>2015</v>
      </c>
      <c r="B6826" s="14" t="s">
        <v>26</v>
      </c>
      <c r="C6826" s="14" t="s">
        <v>147</v>
      </c>
      <c r="D6826" s="14">
        <v>2008</v>
      </c>
      <c r="E6826" s="14">
        <f>data_filtered[[#This Row],[test_year]]-data_filtered[[#This Row],[model_year]]</f>
        <v>7</v>
      </c>
      <c r="F6826" s="14">
        <v>91</v>
      </c>
      <c r="G6826" s="14">
        <v>1</v>
      </c>
      <c r="H6826" s="14">
        <v>92</v>
      </c>
      <c r="I6826" s="14">
        <v>1.0869565217391301E-2</v>
      </c>
    </row>
    <row r="6827" spans="1:9" x14ac:dyDescent="0.35">
      <c r="A6827" s="13">
        <v>2016</v>
      </c>
      <c r="B6827" s="13" t="s">
        <v>42</v>
      </c>
      <c r="C6827" s="13" t="s">
        <v>43</v>
      </c>
      <c r="D6827" s="13">
        <v>2011</v>
      </c>
      <c r="E6827" s="14">
        <f>data_filtered[[#This Row],[test_year]]-data_filtered[[#This Row],[model_year]]</f>
        <v>5</v>
      </c>
      <c r="F6827" s="13">
        <v>91</v>
      </c>
      <c r="G6827" s="13">
        <v>1</v>
      </c>
      <c r="H6827" s="13">
        <v>92</v>
      </c>
      <c r="I6827" s="13">
        <v>1.0869565217391301E-2</v>
      </c>
    </row>
    <row r="6828" spans="1:9" x14ac:dyDescent="0.35">
      <c r="A6828" s="13">
        <v>2014</v>
      </c>
      <c r="B6828" s="13" t="s">
        <v>33</v>
      </c>
      <c r="C6828" s="13" t="s">
        <v>34</v>
      </c>
      <c r="D6828" s="13">
        <v>2012</v>
      </c>
      <c r="E6828" s="14">
        <f>data_filtered[[#This Row],[test_year]]-data_filtered[[#This Row],[model_year]]</f>
        <v>2</v>
      </c>
      <c r="F6828" s="13">
        <v>275</v>
      </c>
      <c r="G6828" s="13">
        <v>3</v>
      </c>
      <c r="H6828" s="13">
        <v>278</v>
      </c>
      <c r="I6828" s="13">
        <v>1.07913669064748E-2</v>
      </c>
    </row>
    <row r="6829" spans="1:9" x14ac:dyDescent="0.35">
      <c r="A6829" s="14">
        <v>2014</v>
      </c>
      <c r="B6829" s="14" t="s">
        <v>30</v>
      </c>
      <c r="C6829" s="14" t="s">
        <v>44</v>
      </c>
      <c r="D6829" s="14">
        <v>2008</v>
      </c>
      <c r="E6829" s="14">
        <f>data_filtered[[#This Row],[test_year]]-data_filtered[[#This Row],[model_year]]</f>
        <v>6</v>
      </c>
      <c r="F6829" s="14">
        <v>184</v>
      </c>
      <c r="G6829" s="14">
        <v>2</v>
      </c>
      <c r="H6829" s="14">
        <v>186</v>
      </c>
      <c r="I6829" s="14">
        <v>1.0752688172042999E-2</v>
      </c>
    </row>
    <row r="6830" spans="1:9" x14ac:dyDescent="0.35">
      <c r="A6830" s="13">
        <v>2014</v>
      </c>
      <c r="B6830" s="13" t="s">
        <v>106</v>
      </c>
      <c r="C6830" s="13" t="s">
        <v>107</v>
      </c>
      <c r="D6830" s="13">
        <v>2010</v>
      </c>
      <c r="E6830" s="14">
        <f>data_filtered[[#This Row],[test_year]]-data_filtered[[#This Row],[model_year]]</f>
        <v>4</v>
      </c>
      <c r="F6830" s="13">
        <v>184</v>
      </c>
      <c r="G6830" s="13">
        <v>2</v>
      </c>
      <c r="H6830" s="13">
        <v>186</v>
      </c>
      <c r="I6830" s="13">
        <v>1.0752688172042999E-2</v>
      </c>
    </row>
    <row r="6831" spans="1:9" x14ac:dyDescent="0.35">
      <c r="A6831" s="13">
        <v>2016</v>
      </c>
      <c r="B6831" s="13" t="s">
        <v>158</v>
      </c>
      <c r="C6831" s="13" t="s">
        <v>159</v>
      </c>
      <c r="D6831" s="13">
        <v>2007</v>
      </c>
      <c r="E6831" s="14">
        <f>data_filtered[[#This Row],[test_year]]-data_filtered[[#This Row],[model_year]]</f>
        <v>9</v>
      </c>
      <c r="F6831" s="13">
        <v>92</v>
      </c>
      <c r="G6831" s="13">
        <v>1</v>
      </c>
      <c r="H6831" s="13">
        <v>93</v>
      </c>
      <c r="I6831" s="13">
        <v>1.0752688172042999E-2</v>
      </c>
    </row>
    <row r="6832" spans="1:9" x14ac:dyDescent="0.35">
      <c r="A6832" s="14">
        <v>2016</v>
      </c>
      <c r="B6832" s="14" t="s">
        <v>26</v>
      </c>
      <c r="C6832" s="14" t="s">
        <v>133</v>
      </c>
      <c r="D6832" s="14">
        <v>2011</v>
      </c>
      <c r="E6832" s="14">
        <f>data_filtered[[#This Row],[test_year]]-data_filtered[[#This Row],[model_year]]</f>
        <v>5</v>
      </c>
      <c r="F6832" s="14">
        <v>92</v>
      </c>
      <c r="G6832" s="14">
        <v>1</v>
      </c>
      <c r="H6832" s="14">
        <v>93</v>
      </c>
      <c r="I6832" s="14">
        <v>1.0752688172042999E-2</v>
      </c>
    </row>
    <row r="6833" spans="1:9" x14ac:dyDescent="0.35">
      <c r="A6833" s="13">
        <v>2017</v>
      </c>
      <c r="B6833" s="13" t="s">
        <v>33</v>
      </c>
      <c r="C6833" s="13" t="s">
        <v>97</v>
      </c>
      <c r="D6833" s="13">
        <v>2011</v>
      </c>
      <c r="E6833" s="14">
        <f>data_filtered[[#This Row],[test_year]]-data_filtered[[#This Row],[model_year]]</f>
        <v>6</v>
      </c>
      <c r="F6833" s="13">
        <v>92</v>
      </c>
      <c r="G6833" s="13">
        <v>1</v>
      </c>
      <c r="H6833" s="13">
        <v>93</v>
      </c>
      <c r="I6833" s="13">
        <v>1.0752688172042999E-2</v>
      </c>
    </row>
    <row r="6834" spans="1:9" x14ac:dyDescent="0.35">
      <c r="A6834" s="13">
        <v>2015</v>
      </c>
      <c r="B6834" s="13" t="s">
        <v>26</v>
      </c>
      <c r="C6834" s="13" t="s">
        <v>27</v>
      </c>
      <c r="D6834" s="13">
        <v>2011</v>
      </c>
      <c r="E6834" s="14">
        <f>data_filtered[[#This Row],[test_year]]-data_filtered[[#This Row],[model_year]]</f>
        <v>4</v>
      </c>
      <c r="F6834" s="13">
        <v>277</v>
      </c>
      <c r="G6834" s="13">
        <v>3</v>
      </c>
      <c r="H6834" s="13">
        <v>280</v>
      </c>
      <c r="I6834" s="13">
        <v>1.0714285714285701E-2</v>
      </c>
    </row>
    <row r="6835" spans="1:9" x14ac:dyDescent="0.35">
      <c r="A6835" s="13">
        <v>2014</v>
      </c>
      <c r="B6835" s="13" t="s">
        <v>42</v>
      </c>
      <c r="C6835" s="13" t="s">
        <v>73</v>
      </c>
      <c r="D6835" s="13">
        <v>2006</v>
      </c>
      <c r="E6835" s="14">
        <f>data_filtered[[#This Row],[test_year]]-data_filtered[[#This Row],[model_year]]</f>
        <v>8</v>
      </c>
      <c r="F6835" s="13">
        <v>185</v>
      </c>
      <c r="G6835" s="13">
        <v>2</v>
      </c>
      <c r="H6835" s="13">
        <v>187</v>
      </c>
      <c r="I6835" s="13">
        <v>1.06951871657754E-2</v>
      </c>
    </row>
    <row r="6836" spans="1:9" x14ac:dyDescent="0.35">
      <c r="A6836" s="14">
        <v>2014</v>
      </c>
      <c r="B6836" s="14" t="s">
        <v>92</v>
      </c>
      <c r="C6836" s="14" t="s">
        <v>93</v>
      </c>
      <c r="D6836" s="14">
        <v>2013</v>
      </c>
      <c r="E6836" s="14">
        <f>data_filtered[[#This Row],[test_year]]-data_filtered[[#This Row],[model_year]]</f>
        <v>1</v>
      </c>
      <c r="F6836" s="14">
        <v>185</v>
      </c>
      <c r="G6836" s="14">
        <v>2</v>
      </c>
      <c r="H6836" s="14">
        <v>187</v>
      </c>
      <c r="I6836" s="14">
        <v>1.06951871657754E-2</v>
      </c>
    </row>
    <row r="6837" spans="1:9" x14ac:dyDescent="0.35">
      <c r="A6837" s="14">
        <v>2014</v>
      </c>
      <c r="B6837" s="14" t="s">
        <v>30</v>
      </c>
      <c r="C6837" s="14" t="s">
        <v>32</v>
      </c>
      <c r="D6837" s="14">
        <v>2013</v>
      </c>
      <c r="E6837" s="14">
        <f>data_filtered[[#This Row],[test_year]]-data_filtered[[#This Row],[model_year]]</f>
        <v>1</v>
      </c>
      <c r="F6837" s="14">
        <v>278</v>
      </c>
      <c r="G6837" s="14">
        <v>3</v>
      </c>
      <c r="H6837" s="14">
        <v>281</v>
      </c>
      <c r="I6837" s="14">
        <v>1.06761565836299E-2</v>
      </c>
    </row>
    <row r="6838" spans="1:9" x14ac:dyDescent="0.35">
      <c r="A6838" s="13">
        <v>2014</v>
      </c>
      <c r="B6838" s="13" t="s">
        <v>67</v>
      </c>
      <c r="C6838" s="13" t="s">
        <v>68</v>
      </c>
      <c r="D6838" s="13">
        <v>1998</v>
      </c>
      <c r="E6838" s="14">
        <f>data_filtered[[#This Row],[test_year]]-data_filtered[[#This Row],[model_year]]</f>
        <v>16</v>
      </c>
      <c r="F6838" s="13">
        <v>93</v>
      </c>
      <c r="G6838" s="13">
        <v>1</v>
      </c>
      <c r="H6838" s="13">
        <v>94</v>
      </c>
      <c r="I6838" s="13">
        <v>1.0638297872340399E-2</v>
      </c>
    </row>
    <row r="6839" spans="1:9" x14ac:dyDescent="0.35">
      <c r="A6839" s="13">
        <v>2015</v>
      </c>
      <c r="B6839" s="13" t="s">
        <v>52</v>
      </c>
      <c r="C6839" s="13" t="s">
        <v>91</v>
      </c>
      <c r="D6839" s="13">
        <v>2013</v>
      </c>
      <c r="E6839" s="14">
        <f>data_filtered[[#This Row],[test_year]]-data_filtered[[#This Row],[model_year]]</f>
        <v>2</v>
      </c>
      <c r="F6839" s="13">
        <v>93</v>
      </c>
      <c r="G6839" s="13">
        <v>1</v>
      </c>
      <c r="H6839" s="13">
        <v>94</v>
      </c>
      <c r="I6839" s="13">
        <v>1.0638297872340399E-2</v>
      </c>
    </row>
    <row r="6840" spans="1:9" x14ac:dyDescent="0.35">
      <c r="A6840" s="14">
        <v>2015</v>
      </c>
      <c r="B6840" s="14" t="s">
        <v>37</v>
      </c>
      <c r="C6840" s="14" t="s">
        <v>59</v>
      </c>
      <c r="D6840" s="14">
        <v>2010</v>
      </c>
      <c r="E6840" s="14">
        <f>data_filtered[[#This Row],[test_year]]-data_filtered[[#This Row],[model_year]]</f>
        <v>5</v>
      </c>
      <c r="F6840" s="14">
        <v>93</v>
      </c>
      <c r="G6840" s="14">
        <v>1</v>
      </c>
      <c r="H6840" s="14">
        <v>94</v>
      </c>
      <c r="I6840" s="14">
        <v>1.0638297872340399E-2</v>
      </c>
    </row>
    <row r="6841" spans="1:9" x14ac:dyDescent="0.35">
      <c r="A6841" s="13">
        <v>2016</v>
      </c>
      <c r="B6841" s="13" t="s">
        <v>30</v>
      </c>
      <c r="C6841" s="13" t="s">
        <v>126</v>
      </c>
      <c r="D6841" s="13">
        <v>2010</v>
      </c>
      <c r="E6841" s="14">
        <f>data_filtered[[#This Row],[test_year]]-data_filtered[[#This Row],[model_year]]</f>
        <v>6</v>
      </c>
      <c r="F6841" s="13">
        <v>93</v>
      </c>
      <c r="G6841" s="13">
        <v>1</v>
      </c>
      <c r="H6841" s="13">
        <v>94</v>
      </c>
      <c r="I6841" s="13">
        <v>1.0638297872340399E-2</v>
      </c>
    </row>
    <row r="6842" spans="1:9" x14ac:dyDescent="0.35">
      <c r="A6842" s="13">
        <v>2016</v>
      </c>
      <c r="B6842" s="13" t="s">
        <v>33</v>
      </c>
      <c r="C6842" s="13" t="s">
        <v>214</v>
      </c>
      <c r="D6842" s="13">
        <v>2012</v>
      </c>
      <c r="E6842" s="14">
        <f>data_filtered[[#This Row],[test_year]]-data_filtered[[#This Row],[model_year]]</f>
        <v>4</v>
      </c>
      <c r="F6842" s="13">
        <v>93</v>
      </c>
      <c r="G6842" s="13">
        <v>1</v>
      </c>
      <c r="H6842" s="13">
        <v>94</v>
      </c>
      <c r="I6842" s="13">
        <v>1.0638297872340399E-2</v>
      </c>
    </row>
    <row r="6843" spans="1:9" x14ac:dyDescent="0.35">
      <c r="A6843" s="13">
        <v>2017</v>
      </c>
      <c r="B6843" s="13" t="s">
        <v>42</v>
      </c>
      <c r="C6843" s="13" t="s">
        <v>66</v>
      </c>
      <c r="D6843" s="13">
        <v>2007</v>
      </c>
      <c r="E6843" s="14">
        <f>data_filtered[[#This Row],[test_year]]-data_filtered[[#This Row],[model_year]]</f>
        <v>10</v>
      </c>
      <c r="F6843" s="13">
        <v>93</v>
      </c>
      <c r="G6843" s="13">
        <v>1</v>
      </c>
      <c r="H6843" s="13">
        <v>94</v>
      </c>
      <c r="I6843" s="13">
        <v>1.0638297872340399E-2</v>
      </c>
    </row>
    <row r="6844" spans="1:9" x14ac:dyDescent="0.35">
      <c r="A6844" s="13">
        <v>2016</v>
      </c>
      <c r="B6844" s="13" t="s">
        <v>26</v>
      </c>
      <c r="C6844" s="13" t="s">
        <v>35</v>
      </c>
      <c r="D6844" s="13">
        <v>2014</v>
      </c>
      <c r="E6844" s="14">
        <f>data_filtered[[#This Row],[test_year]]-data_filtered[[#This Row],[model_year]]</f>
        <v>2</v>
      </c>
      <c r="F6844" s="13">
        <v>187</v>
      </c>
      <c r="G6844" s="13">
        <v>2</v>
      </c>
      <c r="H6844" s="13">
        <v>189</v>
      </c>
      <c r="I6844" s="13">
        <v>1.0582010582010601E-2</v>
      </c>
    </row>
    <row r="6845" spans="1:9" x14ac:dyDescent="0.35">
      <c r="A6845" s="13">
        <v>2017</v>
      </c>
      <c r="B6845" s="13" t="s">
        <v>26</v>
      </c>
      <c r="C6845" s="13" t="s">
        <v>27</v>
      </c>
      <c r="D6845" s="13">
        <v>2009</v>
      </c>
      <c r="E6845" s="14">
        <f>data_filtered[[#This Row],[test_year]]-data_filtered[[#This Row],[model_year]]</f>
        <v>8</v>
      </c>
      <c r="F6845" s="13">
        <v>281</v>
      </c>
      <c r="G6845" s="13">
        <v>3</v>
      </c>
      <c r="H6845" s="13">
        <v>284</v>
      </c>
      <c r="I6845" s="13">
        <v>1.0563380281690101E-2</v>
      </c>
    </row>
    <row r="6846" spans="1:9" x14ac:dyDescent="0.35">
      <c r="A6846" s="14">
        <v>2015</v>
      </c>
      <c r="B6846" s="14" t="s">
        <v>26</v>
      </c>
      <c r="C6846" s="14" t="s">
        <v>110</v>
      </c>
      <c r="D6846" s="14">
        <v>2012</v>
      </c>
      <c r="E6846" s="14">
        <f>data_filtered[[#This Row],[test_year]]-data_filtered[[#This Row],[model_year]]</f>
        <v>3</v>
      </c>
      <c r="F6846" s="14">
        <v>94</v>
      </c>
      <c r="G6846" s="14">
        <v>1</v>
      </c>
      <c r="H6846" s="14">
        <v>95</v>
      </c>
      <c r="I6846" s="14">
        <v>1.05263157894737E-2</v>
      </c>
    </row>
    <row r="6847" spans="1:9" x14ac:dyDescent="0.35">
      <c r="A6847" s="14">
        <v>2017</v>
      </c>
      <c r="B6847" s="14" t="s">
        <v>26</v>
      </c>
      <c r="C6847" s="14" t="s">
        <v>144</v>
      </c>
      <c r="D6847" s="14">
        <v>2008</v>
      </c>
      <c r="E6847" s="14">
        <f>data_filtered[[#This Row],[test_year]]-data_filtered[[#This Row],[model_year]]</f>
        <v>9</v>
      </c>
      <c r="F6847" s="14">
        <v>94</v>
      </c>
      <c r="G6847" s="14">
        <v>1</v>
      </c>
      <c r="H6847" s="14">
        <v>95</v>
      </c>
      <c r="I6847" s="14">
        <v>1.05263157894737E-2</v>
      </c>
    </row>
    <row r="6848" spans="1:9" x14ac:dyDescent="0.35">
      <c r="A6848" s="14">
        <v>2013</v>
      </c>
      <c r="B6848" s="14" t="s">
        <v>26</v>
      </c>
      <c r="C6848" s="14" t="s">
        <v>111</v>
      </c>
      <c r="D6848" s="14">
        <v>2010</v>
      </c>
      <c r="E6848" s="14">
        <f>data_filtered[[#This Row],[test_year]]-data_filtered[[#This Row],[model_year]]</f>
        <v>3</v>
      </c>
      <c r="F6848" s="14">
        <v>95</v>
      </c>
      <c r="G6848" s="14">
        <v>1</v>
      </c>
      <c r="H6848" s="14">
        <v>96</v>
      </c>
      <c r="I6848" s="14">
        <v>1.0416666666666701E-2</v>
      </c>
    </row>
    <row r="6849" spans="1:9" x14ac:dyDescent="0.35">
      <c r="A6849" s="13">
        <v>2016</v>
      </c>
      <c r="B6849" s="13" t="s">
        <v>24</v>
      </c>
      <c r="C6849" s="13" t="s">
        <v>29</v>
      </c>
      <c r="D6849" s="13">
        <v>2016</v>
      </c>
      <c r="E6849" s="14">
        <f>data_filtered[[#This Row],[test_year]]-data_filtered[[#This Row],[model_year]]</f>
        <v>0</v>
      </c>
      <c r="F6849" s="13">
        <v>95</v>
      </c>
      <c r="G6849" s="13">
        <v>1</v>
      </c>
      <c r="H6849" s="13">
        <v>96</v>
      </c>
      <c r="I6849" s="13">
        <v>1.0416666666666701E-2</v>
      </c>
    </row>
    <row r="6850" spans="1:9" x14ac:dyDescent="0.35">
      <c r="A6850" s="14">
        <v>2016</v>
      </c>
      <c r="B6850" s="14" t="s">
        <v>52</v>
      </c>
      <c r="C6850" s="14" t="s">
        <v>192</v>
      </c>
      <c r="D6850" s="14">
        <v>2015</v>
      </c>
      <c r="E6850" s="14">
        <f>data_filtered[[#This Row],[test_year]]-data_filtered[[#This Row],[model_year]]</f>
        <v>1</v>
      </c>
      <c r="F6850" s="14">
        <v>95</v>
      </c>
      <c r="G6850" s="14">
        <v>1</v>
      </c>
      <c r="H6850" s="14">
        <v>96</v>
      </c>
      <c r="I6850" s="14">
        <v>1.0416666666666701E-2</v>
      </c>
    </row>
    <row r="6851" spans="1:9" x14ac:dyDescent="0.35">
      <c r="A6851" s="13">
        <v>2013</v>
      </c>
      <c r="B6851" s="13" t="s">
        <v>26</v>
      </c>
      <c r="C6851" s="13" t="s">
        <v>35</v>
      </c>
      <c r="D6851" s="13">
        <v>2008</v>
      </c>
      <c r="E6851" s="14">
        <f>data_filtered[[#This Row],[test_year]]-data_filtered[[#This Row],[model_year]]</f>
        <v>5</v>
      </c>
      <c r="F6851" s="13">
        <v>192</v>
      </c>
      <c r="G6851" s="13">
        <v>2</v>
      </c>
      <c r="H6851" s="13">
        <v>194</v>
      </c>
      <c r="I6851" s="13">
        <v>1.03092783505155E-2</v>
      </c>
    </row>
    <row r="6852" spans="1:9" x14ac:dyDescent="0.35">
      <c r="A6852" s="13">
        <v>2014</v>
      </c>
      <c r="B6852" s="13" t="s">
        <v>26</v>
      </c>
      <c r="C6852" s="13" t="s">
        <v>209</v>
      </c>
      <c r="D6852" s="13">
        <v>2008</v>
      </c>
      <c r="E6852" s="14">
        <f>data_filtered[[#This Row],[test_year]]-data_filtered[[#This Row],[model_year]]</f>
        <v>6</v>
      </c>
      <c r="F6852" s="13">
        <v>96</v>
      </c>
      <c r="G6852" s="13">
        <v>1</v>
      </c>
      <c r="H6852" s="13">
        <v>97</v>
      </c>
      <c r="I6852" s="13">
        <v>1.03092783505155E-2</v>
      </c>
    </row>
    <row r="6853" spans="1:9" x14ac:dyDescent="0.35">
      <c r="A6853" s="14">
        <v>2015</v>
      </c>
      <c r="B6853" s="14" t="s">
        <v>24</v>
      </c>
      <c r="C6853" s="14" t="s">
        <v>41</v>
      </c>
      <c r="D6853" s="14">
        <v>2014</v>
      </c>
      <c r="E6853" s="14">
        <f>data_filtered[[#This Row],[test_year]]-data_filtered[[#This Row],[model_year]]</f>
        <v>1</v>
      </c>
      <c r="F6853" s="14">
        <v>96</v>
      </c>
      <c r="G6853" s="14">
        <v>1</v>
      </c>
      <c r="H6853" s="14">
        <v>97</v>
      </c>
      <c r="I6853" s="14">
        <v>1.03092783505155E-2</v>
      </c>
    </row>
    <row r="6854" spans="1:9" x14ac:dyDescent="0.35">
      <c r="A6854" s="13">
        <v>2016</v>
      </c>
      <c r="B6854" s="13" t="s">
        <v>52</v>
      </c>
      <c r="C6854" s="13" t="s">
        <v>164</v>
      </c>
      <c r="D6854" s="13">
        <v>2015</v>
      </c>
      <c r="E6854" s="14">
        <f>data_filtered[[#This Row],[test_year]]-data_filtered[[#This Row],[model_year]]</f>
        <v>1</v>
      </c>
      <c r="F6854" s="13">
        <v>96</v>
      </c>
      <c r="G6854" s="13">
        <v>1</v>
      </c>
      <c r="H6854" s="13">
        <v>97</v>
      </c>
      <c r="I6854" s="13">
        <v>1.03092783505155E-2</v>
      </c>
    </row>
    <row r="6855" spans="1:9" x14ac:dyDescent="0.35">
      <c r="A6855" s="13">
        <v>2017</v>
      </c>
      <c r="B6855" s="13" t="s">
        <v>30</v>
      </c>
      <c r="C6855" s="13" t="s">
        <v>172</v>
      </c>
      <c r="D6855" s="13">
        <v>2011</v>
      </c>
      <c r="E6855" s="14">
        <f>data_filtered[[#This Row],[test_year]]-data_filtered[[#This Row],[model_year]]</f>
        <v>6</v>
      </c>
      <c r="F6855" s="13">
        <v>96</v>
      </c>
      <c r="G6855" s="13">
        <v>1</v>
      </c>
      <c r="H6855" s="13">
        <v>97</v>
      </c>
      <c r="I6855" s="13">
        <v>1.03092783505155E-2</v>
      </c>
    </row>
    <row r="6856" spans="1:9" x14ac:dyDescent="0.35">
      <c r="A6856" s="13">
        <v>2015</v>
      </c>
      <c r="B6856" s="13" t="s">
        <v>26</v>
      </c>
      <c r="C6856" s="13" t="s">
        <v>27</v>
      </c>
      <c r="D6856" s="13">
        <v>2014</v>
      </c>
      <c r="E6856" s="14">
        <f>data_filtered[[#This Row],[test_year]]-data_filtered[[#This Row],[model_year]]</f>
        <v>1</v>
      </c>
      <c r="F6856" s="13">
        <v>194</v>
      </c>
      <c r="G6856" s="13">
        <v>2</v>
      </c>
      <c r="H6856" s="13">
        <v>196</v>
      </c>
      <c r="I6856" s="13">
        <v>1.02040816326531E-2</v>
      </c>
    </row>
    <row r="6857" spans="1:9" x14ac:dyDescent="0.35">
      <c r="A6857" s="14">
        <v>2014</v>
      </c>
      <c r="B6857" s="14" t="s">
        <v>67</v>
      </c>
      <c r="C6857" s="14" t="s">
        <v>139</v>
      </c>
      <c r="D6857" s="14">
        <v>2014</v>
      </c>
      <c r="E6857" s="14">
        <f>data_filtered[[#This Row],[test_year]]-data_filtered[[#This Row],[model_year]]</f>
        <v>0</v>
      </c>
      <c r="F6857" s="14">
        <v>97</v>
      </c>
      <c r="G6857" s="14">
        <v>1</v>
      </c>
      <c r="H6857" s="14">
        <v>98</v>
      </c>
      <c r="I6857" s="14">
        <v>1.02040816326531E-2</v>
      </c>
    </row>
    <row r="6858" spans="1:9" x14ac:dyDescent="0.35">
      <c r="A6858" s="14">
        <v>2016</v>
      </c>
      <c r="B6858" s="14" t="s">
        <v>42</v>
      </c>
      <c r="C6858" s="14" t="s">
        <v>45</v>
      </c>
      <c r="D6858" s="14">
        <v>2015</v>
      </c>
      <c r="E6858" s="14">
        <f>data_filtered[[#This Row],[test_year]]-data_filtered[[#This Row],[model_year]]</f>
        <v>1</v>
      </c>
      <c r="F6858" s="14">
        <v>97</v>
      </c>
      <c r="G6858" s="14">
        <v>1</v>
      </c>
      <c r="H6858" s="14">
        <v>98</v>
      </c>
      <c r="I6858" s="14">
        <v>1.02040816326531E-2</v>
      </c>
    </row>
    <row r="6859" spans="1:9" x14ac:dyDescent="0.35">
      <c r="A6859" s="14">
        <v>2015</v>
      </c>
      <c r="B6859" s="14" t="s">
        <v>30</v>
      </c>
      <c r="C6859" s="14" t="s">
        <v>48</v>
      </c>
      <c r="D6859" s="14">
        <v>2014</v>
      </c>
      <c r="E6859" s="14">
        <f>data_filtered[[#This Row],[test_year]]-data_filtered[[#This Row],[model_year]]</f>
        <v>1</v>
      </c>
      <c r="F6859" s="14">
        <v>195</v>
      </c>
      <c r="G6859" s="14">
        <v>2</v>
      </c>
      <c r="H6859" s="14">
        <v>197</v>
      </c>
      <c r="I6859" s="14">
        <v>1.01522842639594E-2</v>
      </c>
    </row>
    <row r="6860" spans="1:9" x14ac:dyDescent="0.35">
      <c r="A6860" s="13">
        <v>2015</v>
      </c>
      <c r="B6860" s="13" t="s">
        <v>26</v>
      </c>
      <c r="C6860" s="13" t="s">
        <v>27</v>
      </c>
      <c r="D6860" s="13">
        <v>2009</v>
      </c>
      <c r="E6860" s="14">
        <f>data_filtered[[#This Row],[test_year]]-data_filtered[[#This Row],[model_year]]</f>
        <v>6</v>
      </c>
      <c r="F6860" s="13">
        <v>294</v>
      </c>
      <c r="G6860" s="13">
        <v>3</v>
      </c>
      <c r="H6860" s="13">
        <v>297</v>
      </c>
      <c r="I6860" s="13">
        <v>1.01010101010101E-2</v>
      </c>
    </row>
    <row r="6861" spans="1:9" x14ac:dyDescent="0.35">
      <c r="A6861" s="14">
        <v>2016</v>
      </c>
      <c r="B6861" s="14" t="s">
        <v>26</v>
      </c>
      <c r="C6861" s="14" t="s">
        <v>27</v>
      </c>
      <c r="D6861" s="14">
        <v>2011</v>
      </c>
      <c r="E6861" s="14">
        <f>data_filtered[[#This Row],[test_year]]-data_filtered[[#This Row],[model_year]]</f>
        <v>5</v>
      </c>
      <c r="F6861" s="14">
        <v>294</v>
      </c>
      <c r="G6861" s="14">
        <v>3</v>
      </c>
      <c r="H6861" s="14">
        <v>297</v>
      </c>
      <c r="I6861" s="14">
        <v>1.01010101010101E-2</v>
      </c>
    </row>
    <row r="6862" spans="1:9" x14ac:dyDescent="0.35">
      <c r="A6862" s="13">
        <v>2016</v>
      </c>
      <c r="B6862" s="13" t="s">
        <v>26</v>
      </c>
      <c r="C6862" s="13" t="s">
        <v>35</v>
      </c>
      <c r="D6862" s="13">
        <v>2015</v>
      </c>
      <c r="E6862" s="14">
        <f>data_filtered[[#This Row],[test_year]]-data_filtered[[#This Row],[model_year]]</f>
        <v>1</v>
      </c>
      <c r="F6862" s="13">
        <v>196</v>
      </c>
      <c r="G6862" s="13">
        <v>2</v>
      </c>
      <c r="H6862" s="13">
        <v>198</v>
      </c>
      <c r="I6862" s="13">
        <v>1.01010101010101E-2</v>
      </c>
    </row>
    <row r="6863" spans="1:9" x14ac:dyDescent="0.35">
      <c r="A6863" s="13">
        <v>2013</v>
      </c>
      <c r="B6863" s="13" t="s">
        <v>136</v>
      </c>
      <c r="C6863" s="13" t="s">
        <v>205</v>
      </c>
      <c r="D6863" s="13">
        <v>2009</v>
      </c>
      <c r="E6863" s="14">
        <f>data_filtered[[#This Row],[test_year]]-data_filtered[[#This Row],[model_year]]</f>
        <v>4</v>
      </c>
      <c r="F6863" s="13">
        <v>98</v>
      </c>
      <c r="G6863" s="13">
        <v>1</v>
      </c>
      <c r="H6863" s="13">
        <v>99</v>
      </c>
      <c r="I6863" s="13">
        <v>1.01010101010101E-2</v>
      </c>
    </row>
    <row r="6864" spans="1:9" x14ac:dyDescent="0.35">
      <c r="A6864" s="13">
        <v>2014</v>
      </c>
      <c r="B6864" s="13" t="s">
        <v>26</v>
      </c>
      <c r="C6864" s="13" t="s">
        <v>147</v>
      </c>
      <c r="D6864" s="13">
        <v>2007</v>
      </c>
      <c r="E6864" s="14">
        <f>data_filtered[[#This Row],[test_year]]-data_filtered[[#This Row],[model_year]]</f>
        <v>7</v>
      </c>
      <c r="F6864" s="13">
        <v>98</v>
      </c>
      <c r="G6864" s="13">
        <v>1</v>
      </c>
      <c r="H6864" s="13">
        <v>99</v>
      </c>
      <c r="I6864" s="13">
        <v>1.01010101010101E-2</v>
      </c>
    </row>
    <row r="6865" spans="1:9" x14ac:dyDescent="0.35">
      <c r="A6865" s="14">
        <v>2016</v>
      </c>
      <c r="B6865" s="14" t="s">
        <v>30</v>
      </c>
      <c r="C6865" s="14" t="s">
        <v>56</v>
      </c>
      <c r="D6865" s="14">
        <v>2010</v>
      </c>
      <c r="E6865" s="14">
        <f>data_filtered[[#This Row],[test_year]]-data_filtered[[#This Row],[model_year]]</f>
        <v>6</v>
      </c>
      <c r="F6865" s="14">
        <v>98</v>
      </c>
      <c r="G6865" s="14">
        <v>1</v>
      </c>
      <c r="H6865" s="14">
        <v>99</v>
      </c>
      <c r="I6865" s="14">
        <v>1.01010101010101E-2</v>
      </c>
    </row>
    <row r="6866" spans="1:9" x14ac:dyDescent="0.35">
      <c r="A6866" s="13">
        <v>2016</v>
      </c>
      <c r="B6866" s="13" t="s">
        <v>128</v>
      </c>
      <c r="C6866" s="13" t="s">
        <v>129</v>
      </c>
      <c r="D6866" s="13">
        <v>2015</v>
      </c>
      <c r="E6866" s="14">
        <f>data_filtered[[#This Row],[test_year]]-data_filtered[[#This Row],[model_year]]</f>
        <v>1</v>
      </c>
      <c r="F6866" s="13">
        <v>98</v>
      </c>
      <c r="G6866" s="13">
        <v>1</v>
      </c>
      <c r="H6866" s="13">
        <v>99</v>
      </c>
      <c r="I6866" s="13">
        <v>1.01010101010101E-2</v>
      </c>
    </row>
    <row r="6867" spans="1:9" x14ac:dyDescent="0.35">
      <c r="A6867" s="14">
        <v>2017</v>
      </c>
      <c r="B6867" s="14" t="s">
        <v>26</v>
      </c>
      <c r="C6867" s="14" t="s">
        <v>100</v>
      </c>
      <c r="D6867" s="14">
        <v>2016</v>
      </c>
      <c r="E6867" s="14">
        <f>data_filtered[[#This Row],[test_year]]-data_filtered[[#This Row],[model_year]]</f>
        <v>1</v>
      </c>
      <c r="F6867" s="14">
        <v>98</v>
      </c>
      <c r="G6867" s="14">
        <v>1</v>
      </c>
      <c r="H6867" s="14">
        <v>99</v>
      </c>
      <c r="I6867" s="14">
        <v>1.01010101010101E-2</v>
      </c>
    </row>
    <row r="6868" spans="1:9" x14ac:dyDescent="0.35">
      <c r="A6868" s="14">
        <v>2015</v>
      </c>
      <c r="B6868" s="14" t="s">
        <v>42</v>
      </c>
      <c r="C6868" s="14" t="s">
        <v>43</v>
      </c>
      <c r="D6868" s="14">
        <v>2010</v>
      </c>
      <c r="E6868" s="14">
        <f>data_filtered[[#This Row],[test_year]]-data_filtered[[#This Row],[model_year]]</f>
        <v>5</v>
      </c>
      <c r="F6868" s="14">
        <v>197</v>
      </c>
      <c r="G6868" s="14">
        <v>2</v>
      </c>
      <c r="H6868" s="14">
        <v>199</v>
      </c>
      <c r="I6868" s="14">
        <v>1.00502512562814E-2</v>
      </c>
    </row>
    <row r="6869" spans="1:9" x14ac:dyDescent="0.35">
      <c r="A6869" s="14">
        <v>2014</v>
      </c>
      <c r="B6869" s="14" t="s">
        <v>30</v>
      </c>
      <c r="C6869" s="14" t="s">
        <v>51</v>
      </c>
      <c r="D6869" s="14">
        <v>2006</v>
      </c>
      <c r="E6869" s="14">
        <f>data_filtered[[#This Row],[test_year]]-data_filtered[[#This Row],[model_year]]</f>
        <v>8</v>
      </c>
      <c r="F6869" s="14">
        <v>99</v>
      </c>
      <c r="G6869" s="14">
        <v>1</v>
      </c>
      <c r="H6869" s="14">
        <v>100</v>
      </c>
      <c r="I6869" s="14">
        <v>0.01</v>
      </c>
    </row>
    <row r="6870" spans="1:9" x14ac:dyDescent="0.35">
      <c r="A6870" s="13">
        <v>2017</v>
      </c>
      <c r="B6870" s="13" t="s">
        <v>33</v>
      </c>
      <c r="C6870" s="13" t="s">
        <v>55</v>
      </c>
      <c r="D6870" s="13">
        <v>2011</v>
      </c>
      <c r="E6870" s="14">
        <f>data_filtered[[#This Row],[test_year]]-data_filtered[[#This Row],[model_year]]</f>
        <v>6</v>
      </c>
      <c r="F6870" s="13">
        <v>99</v>
      </c>
      <c r="G6870" s="13">
        <v>1</v>
      </c>
      <c r="H6870" s="13">
        <v>100</v>
      </c>
      <c r="I6870" s="13">
        <v>0.01</v>
      </c>
    </row>
    <row r="6871" spans="1:9" x14ac:dyDescent="0.35">
      <c r="A6871" s="14">
        <v>2017</v>
      </c>
      <c r="B6871" s="14" t="s">
        <v>128</v>
      </c>
      <c r="C6871" s="14" t="s">
        <v>129</v>
      </c>
      <c r="D6871" s="14">
        <v>2016</v>
      </c>
      <c r="E6871" s="14">
        <f>data_filtered[[#This Row],[test_year]]-data_filtered[[#This Row],[model_year]]</f>
        <v>1</v>
      </c>
      <c r="F6871" s="14">
        <v>99</v>
      </c>
      <c r="G6871" s="14">
        <v>1</v>
      </c>
      <c r="H6871" s="14">
        <v>100</v>
      </c>
      <c r="I6871" s="14">
        <v>0.01</v>
      </c>
    </row>
    <row r="6872" spans="1:9" x14ac:dyDescent="0.35">
      <c r="A6872" s="13">
        <v>2013</v>
      </c>
      <c r="B6872" s="13" t="s">
        <v>26</v>
      </c>
      <c r="C6872" s="13" t="s">
        <v>100</v>
      </c>
      <c r="D6872" s="13">
        <v>2008</v>
      </c>
      <c r="E6872" s="14">
        <f>data_filtered[[#This Row],[test_year]]-data_filtered[[#This Row],[model_year]]</f>
        <v>5</v>
      </c>
      <c r="F6872" s="13">
        <v>100</v>
      </c>
      <c r="G6872" s="13">
        <v>1</v>
      </c>
      <c r="H6872" s="13">
        <v>101</v>
      </c>
      <c r="I6872" s="13">
        <v>9.9009900990098994E-3</v>
      </c>
    </row>
    <row r="6873" spans="1:9" x14ac:dyDescent="0.35">
      <c r="A6873" s="13">
        <v>2014</v>
      </c>
      <c r="B6873" s="13" t="s">
        <v>52</v>
      </c>
      <c r="C6873" s="13" t="s">
        <v>53</v>
      </c>
      <c r="D6873" s="13">
        <v>2013</v>
      </c>
      <c r="E6873" s="14">
        <f>data_filtered[[#This Row],[test_year]]-data_filtered[[#This Row],[model_year]]</f>
        <v>1</v>
      </c>
      <c r="F6873" s="13">
        <v>100</v>
      </c>
      <c r="G6873" s="13">
        <v>1</v>
      </c>
      <c r="H6873" s="13">
        <v>101</v>
      </c>
      <c r="I6873" s="13">
        <v>9.9009900990098994E-3</v>
      </c>
    </row>
    <row r="6874" spans="1:9" x14ac:dyDescent="0.35">
      <c r="A6874" s="13">
        <v>2017</v>
      </c>
      <c r="B6874" s="13" t="s">
        <v>37</v>
      </c>
      <c r="C6874" s="13" t="s">
        <v>59</v>
      </c>
      <c r="D6874" s="13">
        <v>2011</v>
      </c>
      <c r="E6874" s="14">
        <f>data_filtered[[#This Row],[test_year]]-data_filtered[[#This Row],[model_year]]</f>
        <v>6</v>
      </c>
      <c r="F6874" s="13">
        <v>100</v>
      </c>
      <c r="G6874" s="13">
        <v>1</v>
      </c>
      <c r="H6874" s="13">
        <v>101</v>
      </c>
      <c r="I6874" s="13">
        <v>9.9009900990098994E-3</v>
      </c>
    </row>
    <row r="6875" spans="1:9" x14ac:dyDescent="0.35">
      <c r="A6875" s="13">
        <v>2017</v>
      </c>
      <c r="B6875" s="13" t="s">
        <v>104</v>
      </c>
      <c r="C6875" s="13" t="s">
        <v>105</v>
      </c>
      <c r="D6875" s="13">
        <v>2012</v>
      </c>
      <c r="E6875" s="14">
        <f>data_filtered[[#This Row],[test_year]]-data_filtered[[#This Row],[model_year]]</f>
        <v>5</v>
      </c>
      <c r="F6875" s="13">
        <v>100</v>
      </c>
      <c r="G6875" s="13">
        <v>1</v>
      </c>
      <c r="H6875" s="13">
        <v>101</v>
      </c>
      <c r="I6875" s="13">
        <v>9.9009900990098994E-3</v>
      </c>
    </row>
    <row r="6876" spans="1:9" x14ac:dyDescent="0.35">
      <c r="A6876" s="13">
        <v>2015</v>
      </c>
      <c r="B6876" s="13" t="s">
        <v>42</v>
      </c>
      <c r="C6876" s="13" t="s">
        <v>45</v>
      </c>
      <c r="D6876" s="13">
        <v>2009</v>
      </c>
      <c r="E6876" s="14">
        <f>data_filtered[[#This Row],[test_year]]-data_filtered[[#This Row],[model_year]]</f>
        <v>6</v>
      </c>
      <c r="F6876" s="13">
        <v>202</v>
      </c>
      <c r="G6876" s="13">
        <v>2</v>
      </c>
      <c r="H6876" s="13">
        <v>204</v>
      </c>
      <c r="I6876" s="13">
        <v>9.8039215686274508E-3</v>
      </c>
    </row>
    <row r="6877" spans="1:9" x14ac:dyDescent="0.35">
      <c r="A6877" s="13">
        <v>2015</v>
      </c>
      <c r="B6877" s="13" t="s">
        <v>42</v>
      </c>
      <c r="C6877" s="13" t="s">
        <v>45</v>
      </c>
      <c r="D6877" s="13">
        <v>2011</v>
      </c>
      <c r="E6877" s="14">
        <f>data_filtered[[#This Row],[test_year]]-data_filtered[[#This Row],[model_year]]</f>
        <v>4</v>
      </c>
      <c r="F6877" s="13">
        <v>203</v>
      </c>
      <c r="G6877" s="13">
        <v>2</v>
      </c>
      <c r="H6877" s="13">
        <v>205</v>
      </c>
      <c r="I6877" s="13">
        <v>9.7560975609756097E-3</v>
      </c>
    </row>
    <row r="6878" spans="1:9" x14ac:dyDescent="0.35">
      <c r="A6878" s="13">
        <v>2013</v>
      </c>
      <c r="B6878" s="13" t="s">
        <v>42</v>
      </c>
      <c r="C6878" s="13" t="s">
        <v>151</v>
      </c>
      <c r="D6878" s="13">
        <v>2008</v>
      </c>
      <c r="E6878" s="14">
        <f>data_filtered[[#This Row],[test_year]]-data_filtered[[#This Row],[model_year]]</f>
        <v>5</v>
      </c>
      <c r="F6878" s="13">
        <v>102</v>
      </c>
      <c r="G6878" s="13">
        <v>1</v>
      </c>
      <c r="H6878" s="13">
        <v>103</v>
      </c>
      <c r="I6878" s="13">
        <v>9.7087378640776708E-3</v>
      </c>
    </row>
    <row r="6879" spans="1:9" x14ac:dyDescent="0.35">
      <c r="A6879" s="13">
        <v>2014</v>
      </c>
      <c r="B6879" s="13" t="s">
        <v>92</v>
      </c>
      <c r="C6879" s="13" t="s">
        <v>149</v>
      </c>
      <c r="D6879" s="13">
        <v>2010</v>
      </c>
      <c r="E6879" s="14">
        <f>data_filtered[[#This Row],[test_year]]-data_filtered[[#This Row],[model_year]]</f>
        <v>4</v>
      </c>
      <c r="F6879" s="13">
        <v>102</v>
      </c>
      <c r="G6879" s="13">
        <v>1</v>
      </c>
      <c r="H6879" s="13">
        <v>103</v>
      </c>
      <c r="I6879" s="13">
        <v>9.7087378640776708E-3</v>
      </c>
    </row>
    <row r="6880" spans="1:9" x14ac:dyDescent="0.35">
      <c r="A6880" s="14">
        <v>2014</v>
      </c>
      <c r="B6880" s="14" t="s">
        <v>33</v>
      </c>
      <c r="C6880" s="14" t="s">
        <v>97</v>
      </c>
      <c r="D6880" s="14">
        <v>2013</v>
      </c>
      <c r="E6880" s="14">
        <f>data_filtered[[#This Row],[test_year]]-data_filtered[[#This Row],[model_year]]</f>
        <v>1</v>
      </c>
      <c r="F6880" s="14">
        <v>102</v>
      </c>
      <c r="G6880" s="14">
        <v>1</v>
      </c>
      <c r="H6880" s="14">
        <v>103</v>
      </c>
      <c r="I6880" s="14">
        <v>9.7087378640776708E-3</v>
      </c>
    </row>
    <row r="6881" spans="1:9" x14ac:dyDescent="0.35">
      <c r="A6881" s="14">
        <v>2015</v>
      </c>
      <c r="B6881" s="14" t="s">
        <v>30</v>
      </c>
      <c r="C6881" s="14" t="s">
        <v>32</v>
      </c>
      <c r="D6881" s="14">
        <v>2011</v>
      </c>
      <c r="E6881" s="14">
        <f>data_filtered[[#This Row],[test_year]]-data_filtered[[#This Row],[model_year]]</f>
        <v>4</v>
      </c>
      <c r="F6881" s="14">
        <v>102</v>
      </c>
      <c r="G6881" s="14">
        <v>1</v>
      </c>
      <c r="H6881" s="14">
        <v>103</v>
      </c>
      <c r="I6881" s="14">
        <v>9.7087378640776708E-3</v>
      </c>
    </row>
    <row r="6882" spans="1:9" x14ac:dyDescent="0.35">
      <c r="A6882" s="13">
        <v>2015</v>
      </c>
      <c r="B6882" s="13" t="s">
        <v>106</v>
      </c>
      <c r="C6882" s="13" t="s">
        <v>107</v>
      </c>
      <c r="D6882" s="13">
        <v>2011</v>
      </c>
      <c r="E6882" s="14">
        <f>data_filtered[[#This Row],[test_year]]-data_filtered[[#This Row],[model_year]]</f>
        <v>4</v>
      </c>
      <c r="F6882" s="13">
        <v>102</v>
      </c>
      <c r="G6882" s="13">
        <v>1</v>
      </c>
      <c r="H6882" s="13">
        <v>103</v>
      </c>
      <c r="I6882" s="13">
        <v>9.7087378640776708E-3</v>
      </c>
    </row>
    <row r="6883" spans="1:9" x14ac:dyDescent="0.35">
      <c r="A6883" s="14">
        <v>2015</v>
      </c>
      <c r="B6883" s="14" t="s">
        <v>33</v>
      </c>
      <c r="C6883" s="14" t="s">
        <v>34</v>
      </c>
      <c r="D6883" s="14">
        <v>2014</v>
      </c>
      <c r="E6883" s="14">
        <f>data_filtered[[#This Row],[test_year]]-data_filtered[[#This Row],[model_year]]</f>
        <v>1</v>
      </c>
      <c r="F6883" s="14">
        <v>206</v>
      </c>
      <c r="G6883" s="14">
        <v>2</v>
      </c>
      <c r="H6883" s="14">
        <v>208</v>
      </c>
      <c r="I6883" s="14">
        <v>9.6153846153846194E-3</v>
      </c>
    </row>
    <row r="6884" spans="1:9" x14ac:dyDescent="0.35">
      <c r="A6884" s="13">
        <v>2015</v>
      </c>
      <c r="B6884" s="13" t="s">
        <v>42</v>
      </c>
      <c r="C6884" s="13" t="s">
        <v>182</v>
      </c>
      <c r="D6884" s="13">
        <v>2007</v>
      </c>
      <c r="E6884" s="14">
        <f>data_filtered[[#This Row],[test_year]]-data_filtered[[#This Row],[model_year]]</f>
        <v>8</v>
      </c>
      <c r="F6884" s="13">
        <v>103</v>
      </c>
      <c r="G6884" s="13">
        <v>1</v>
      </c>
      <c r="H6884" s="13">
        <v>104</v>
      </c>
      <c r="I6884" s="13">
        <v>9.6153846153846194E-3</v>
      </c>
    </row>
    <row r="6885" spans="1:9" x14ac:dyDescent="0.35">
      <c r="A6885" s="14">
        <v>2014</v>
      </c>
      <c r="B6885" s="14" t="s">
        <v>33</v>
      </c>
      <c r="C6885" s="14" t="s">
        <v>34</v>
      </c>
      <c r="D6885" s="14">
        <v>2010</v>
      </c>
      <c r="E6885" s="14">
        <f>data_filtered[[#This Row],[test_year]]-data_filtered[[#This Row],[model_year]]</f>
        <v>4</v>
      </c>
      <c r="F6885" s="14">
        <v>207</v>
      </c>
      <c r="G6885" s="14">
        <v>2</v>
      </c>
      <c r="H6885" s="14">
        <v>209</v>
      </c>
      <c r="I6885" s="14">
        <v>9.5693779904306199E-3</v>
      </c>
    </row>
    <row r="6886" spans="1:9" x14ac:dyDescent="0.35">
      <c r="A6886" s="13">
        <v>2016</v>
      </c>
      <c r="B6886" s="13" t="s">
        <v>58</v>
      </c>
      <c r="C6886" s="13">
        <v>200</v>
      </c>
      <c r="D6886" s="13">
        <v>2013</v>
      </c>
      <c r="E6886" s="14">
        <f>data_filtered[[#This Row],[test_year]]-data_filtered[[#This Row],[model_year]]</f>
        <v>3</v>
      </c>
      <c r="F6886" s="13">
        <v>104</v>
      </c>
      <c r="G6886" s="13">
        <v>1</v>
      </c>
      <c r="H6886" s="13">
        <v>105</v>
      </c>
      <c r="I6886" s="13">
        <v>9.5238095238095195E-3</v>
      </c>
    </row>
    <row r="6887" spans="1:9" x14ac:dyDescent="0.35">
      <c r="A6887" s="13">
        <v>2016</v>
      </c>
      <c r="B6887" s="13" t="s">
        <v>33</v>
      </c>
      <c r="C6887" s="13" t="s">
        <v>55</v>
      </c>
      <c r="D6887" s="13">
        <v>2010</v>
      </c>
      <c r="E6887" s="14">
        <f>data_filtered[[#This Row],[test_year]]-data_filtered[[#This Row],[model_year]]</f>
        <v>6</v>
      </c>
      <c r="F6887" s="13">
        <v>104</v>
      </c>
      <c r="G6887" s="13">
        <v>1</v>
      </c>
      <c r="H6887" s="13">
        <v>105</v>
      </c>
      <c r="I6887" s="13">
        <v>9.5238095238095195E-3</v>
      </c>
    </row>
    <row r="6888" spans="1:9" x14ac:dyDescent="0.35">
      <c r="A6888" s="14">
        <v>2016</v>
      </c>
      <c r="B6888" s="14" t="s">
        <v>104</v>
      </c>
      <c r="C6888" s="14" t="s">
        <v>115</v>
      </c>
      <c r="D6888" s="14">
        <v>2012</v>
      </c>
      <c r="E6888" s="14">
        <f>data_filtered[[#This Row],[test_year]]-data_filtered[[#This Row],[model_year]]</f>
        <v>4</v>
      </c>
      <c r="F6888" s="14">
        <v>104</v>
      </c>
      <c r="G6888" s="14">
        <v>1</v>
      </c>
      <c r="H6888" s="14">
        <v>105</v>
      </c>
      <c r="I6888" s="14">
        <v>9.5238095238095195E-3</v>
      </c>
    </row>
    <row r="6889" spans="1:9" x14ac:dyDescent="0.35">
      <c r="A6889" s="14">
        <v>2014</v>
      </c>
      <c r="B6889" s="14" t="s">
        <v>30</v>
      </c>
      <c r="C6889" s="14" t="s">
        <v>31</v>
      </c>
      <c r="D6889" s="14">
        <v>2010</v>
      </c>
      <c r="E6889" s="14">
        <f>data_filtered[[#This Row],[test_year]]-data_filtered[[#This Row],[model_year]]</f>
        <v>4</v>
      </c>
      <c r="F6889" s="14">
        <v>209</v>
      </c>
      <c r="G6889" s="14">
        <v>2</v>
      </c>
      <c r="H6889" s="14">
        <v>211</v>
      </c>
      <c r="I6889" s="14">
        <v>9.4786729857819895E-3</v>
      </c>
    </row>
    <row r="6890" spans="1:9" x14ac:dyDescent="0.35">
      <c r="A6890" s="13">
        <v>2013</v>
      </c>
      <c r="B6890" s="13" t="s">
        <v>42</v>
      </c>
      <c r="C6890" s="13" t="s">
        <v>73</v>
      </c>
      <c r="D6890" s="13">
        <v>2007</v>
      </c>
      <c r="E6890" s="14">
        <f>data_filtered[[#This Row],[test_year]]-data_filtered[[#This Row],[model_year]]</f>
        <v>6</v>
      </c>
      <c r="F6890" s="13">
        <v>210</v>
      </c>
      <c r="G6890" s="13">
        <v>2</v>
      </c>
      <c r="H6890" s="13">
        <v>212</v>
      </c>
      <c r="I6890" s="13">
        <v>9.4339622641509396E-3</v>
      </c>
    </row>
    <row r="6891" spans="1:9" x14ac:dyDescent="0.35">
      <c r="A6891" s="13">
        <v>2016</v>
      </c>
      <c r="B6891" s="13" t="s">
        <v>30</v>
      </c>
      <c r="C6891" s="13" t="s">
        <v>48</v>
      </c>
      <c r="D6891" s="13">
        <v>2012</v>
      </c>
      <c r="E6891" s="14">
        <f>data_filtered[[#This Row],[test_year]]-data_filtered[[#This Row],[model_year]]</f>
        <v>4</v>
      </c>
      <c r="F6891" s="13">
        <v>210</v>
      </c>
      <c r="G6891" s="13">
        <v>2</v>
      </c>
      <c r="H6891" s="13">
        <v>212</v>
      </c>
      <c r="I6891" s="13">
        <v>9.4339622641509396E-3</v>
      </c>
    </row>
    <row r="6892" spans="1:9" x14ac:dyDescent="0.35">
      <c r="A6892" s="14">
        <v>2016</v>
      </c>
      <c r="B6892" s="14" t="s">
        <v>104</v>
      </c>
      <c r="C6892" s="14" t="s">
        <v>115</v>
      </c>
      <c r="D6892" s="14">
        <v>2015</v>
      </c>
      <c r="E6892" s="14">
        <f>data_filtered[[#This Row],[test_year]]-data_filtered[[#This Row],[model_year]]</f>
        <v>1</v>
      </c>
      <c r="F6892" s="14">
        <v>105</v>
      </c>
      <c r="G6892" s="14">
        <v>1</v>
      </c>
      <c r="H6892" s="14">
        <v>106</v>
      </c>
      <c r="I6892" s="14">
        <v>9.4339622641509396E-3</v>
      </c>
    </row>
    <row r="6893" spans="1:9" x14ac:dyDescent="0.35">
      <c r="A6893" s="14">
        <v>2014</v>
      </c>
      <c r="B6893" s="14" t="s">
        <v>42</v>
      </c>
      <c r="C6893" s="14" t="s">
        <v>43</v>
      </c>
      <c r="D6893" s="14">
        <v>2010</v>
      </c>
      <c r="E6893" s="14">
        <f>data_filtered[[#This Row],[test_year]]-data_filtered[[#This Row],[model_year]]</f>
        <v>4</v>
      </c>
      <c r="F6893" s="14">
        <v>211</v>
      </c>
      <c r="G6893" s="14">
        <v>2</v>
      </c>
      <c r="H6893" s="14">
        <v>213</v>
      </c>
      <c r="I6893" s="14">
        <v>9.3896713615023494E-3</v>
      </c>
    </row>
    <row r="6894" spans="1:9" x14ac:dyDescent="0.35">
      <c r="A6894" s="14">
        <v>2016</v>
      </c>
      <c r="B6894" s="14" t="s">
        <v>42</v>
      </c>
      <c r="C6894" s="14" t="s">
        <v>45</v>
      </c>
      <c r="D6894" s="14">
        <v>2006</v>
      </c>
      <c r="E6894" s="14">
        <f>data_filtered[[#This Row],[test_year]]-data_filtered[[#This Row],[model_year]]</f>
        <v>10</v>
      </c>
      <c r="F6894" s="14">
        <v>213</v>
      </c>
      <c r="G6894" s="14">
        <v>2</v>
      </c>
      <c r="H6894" s="14">
        <v>215</v>
      </c>
      <c r="I6894" s="14">
        <v>9.3023255813953504E-3</v>
      </c>
    </row>
    <row r="6895" spans="1:9" x14ac:dyDescent="0.35">
      <c r="A6895" s="13">
        <v>2016</v>
      </c>
      <c r="B6895" s="13" t="s">
        <v>33</v>
      </c>
      <c r="C6895" s="13" t="s">
        <v>34</v>
      </c>
      <c r="D6895" s="13">
        <v>2010</v>
      </c>
      <c r="E6895" s="14">
        <f>data_filtered[[#This Row],[test_year]]-data_filtered[[#This Row],[model_year]]</f>
        <v>6</v>
      </c>
      <c r="F6895" s="13">
        <v>213</v>
      </c>
      <c r="G6895" s="13">
        <v>2</v>
      </c>
      <c r="H6895" s="13">
        <v>215</v>
      </c>
      <c r="I6895" s="13">
        <v>9.3023255813953504E-3</v>
      </c>
    </row>
    <row r="6896" spans="1:9" x14ac:dyDescent="0.35">
      <c r="A6896" s="14">
        <v>2017</v>
      </c>
      <c r="B6896" s="14" t="s">
        <v>26</v>
      </c>
      <c r="C6896" s="14" t="s">
        <v>78</v>
      </c>
      <c r="D6896" s="14">
        <v>2008</v>
      </c>
      <c r="E6896" s="14">
        <f>data_filtered[[#This Row],[test_year]]-data_filtered[[#This Row],[model_year]]</f>
        <v>9</v>
      </c>
      <c r="F6896" s="14">
        <v>107</v>
      </c>
      <c r="G6896" s="14">
        <v>1</v>
      </c>
      <c r="H6896" s="14">
        <v>108</v>
      </c>
      <c r="I6896" s="14">
        <v>9.2592592592592605E-3</v>
      </c>
    </row>
    <row r="6897" spans="1:9" x14ac:dyDescent="0.35">
      <c r="A6897" s="13">
        <v>2017</v>
      </c>
      <c r="B6897" s="13" t="s">
        <v>26</v>
      </c>
      <c r="C6897" s="13" t="s">
        <v>27</v>
      </c>
      <c r="D6897" s="13">
        <v>2016</v>
      </c>
      <c r="E6897" s="14">
        <f>data_filtered[[#This Row],[test_year]]-data_filtered[[#This Row],[model_year]]</f>
        <v>1</v>
      </c>
      <c r="F6897" s="13">
        <v>215</v>
      </c>
      <c r="G6897" s="13">
        <v>2</v>
      </c>
      <c r="H6897" s="13">
        <v>217</v>
      </c>
      <c r="I6897" s="13">
        <v>9.2165898617511503E-3</v>
      </c>
    </row>
    <row r="6898" spans="1:9" x14ac:dyDescent="0.35">
      <c r="A6898" s="14">
        <v>2017</v>
      </c>
      <c r="B6898" s="14" t="s">
        <v>52</v>
      </c>
      <c r="C6898" s="14" t="s">
        <v>61</v>
      </c>
      <c r="D6898" s="14">
        <v>2016</v>
      </c>
      <c r="E6898" s="14">
        <f>data_filtered[[#This Row],[test_year]]-data_filtered[[#This Row],[model_year]]</f>
        <v>1</v>
      </c>
      <c r="F6898" s="14">
        <v>108</v>
      </c>
      <c r="G6898" s="14">
        <v>1</v>
      </c>
      <c r="H6898" s="14">
        <v>109</v>
      </c>
      <c r="I6898" s="14">
        <v>9.1743119266054999E-3</v>
      </c>
    </row>
    <row r="6899" spans="1:9" x14ac:dyDescent="0.35">
      <c r="A6899" s="13">
        <v>2017</v>
      </c>
      <c r="B6899" s="13" t="s">
        <v>42</v>
      </c>
      <c r="C6899" s="13" t="s">
        <v>43</v>
      </c>
      <c r="D6899" s="13">
        <v>2011</v>
      </c>
      <c r="E6899" s="14">
        <f>data_filtered[[#This Row],[test_year]]-data_filtered[[#This Row],[model_year]]</f>
        <v>6</v>
      </c>
      <c r="F6899" s="13">
        <v>108</v>
      </c>
      <c r="G6899" s="13">
        <v>1</v>
      </c>
      <c r="H6899" s="13">
        <v>109</v>
      </c>
      <c r="I6899" s="13">
        <v>9.1743119266054999E-3</v>
      </c>
    </row>
    <row r="6900" spans="1:9" x14ac:dyDescent="0.35">
      <c r="A6900" s="13">
        <v>2014</v>
      </c>
      <c r="B6900" s="13" t="s">
        <v>92</v>
      </c>
      <c r="C6900" s="13" t="s">
        <v>149</v>
      </c>
      <c r="D6900" s="13">
        <v>2013</v>
      </c>
      <c r="E6900" s="14">
        <f>data_filtered[[#This Row],[test_year]]-data_filtered[[#This Row],[model_year]]</f>
        <v>1</v>
      </c>
      <c r="F6900" s="13">
        <v>109</v>
      </c>
      <c r="G6900" s="13">
        <v>1</v>
      </c>
      <c r="H6900" s="13">
        <v>110</v>
      </c>
      <c r="I6900" s="13">
        <v>9.0909090909090905E-3</v>
      </c>
    </row>
    <row r="6901" spans="1:9" x14ac:dyDescent="0.35">
      <c r="A6901" s="13">
        <v>2014</v>
      </c>
      <c r="B6901" s="13" t="s">
        <v>26</v>
      </c>
      <c r="C6901" s="13" t="s">
        <v>111</v>
      </c>
      <c r="D6901" s="13">
        <v>2006</v>
      </c>
      <c r="E6901" s="14">
        <f>data_filtered[[#This Row],[test_year]]-data_filtered[[#This Row],[model_year]]</f>
        <v>8</v>
      </c>
      <c r="F6901" s="13">
        <v>109</v>
      </c>
      <c r="G6901" s="13">
        <v>1</v>
      </c>
      <c r="H6901" s="13">
        <v>110</v>
      </c>
      <c r="I6901" s="13">
        <v>9.0909090909090905E-3</v>
      </c>
    </row>
    <row r="6902" spans="1:9" x14ac:dyDescent="0.35">
      <c r="A6902" s="13">
        <v>2015</v>
      </c>
      <c r="B6902" s="13" t="s">
        <v>52</v>
      </c>
      <c r="C6902" s="13" t="s">
        <v>62</v>
      </c>
      <c r="D6902" s="13">
        <v>2013</v>
      </c>
      <c r="E6902" s="14">
        <f>data_filtered[[#This Row],[test_year]]-data_filtered[[#This Row],[model_year]]</f>
        <v>2</v>
      </c>
      <c r="F6902" s="13">
        <v>109</v>
      </c>
      <c r="G6902" s="13">
        <v>1</v>
      </c>
      <c r="H6902" s="13">
        <v>110</v>
      </c>
      <c r="I6902" s="13">
        <v>9.0909090909090905E-3</v>
      </c>
    </row>
    <row r="6903" spans="1:9" x14ac:dyDescent="0.35">
      <c r="A6903" s="13">
        <v>2016</v>
      </c>
      <c r="B6903" s="13" t="s">
        <v>24</v>
      </c>
      <c r="C6903" s="13" t="s">
        <v>57</v>
      </c>
      <c r="D6903" s="13">
        <v>2010</v>
      </c>
      <c r="E6903" s="14">
        <f>data_filtered[[#This Row],[test_year]]-data_filtered[[#This Row],[model_year]]</f>
        <v>6</v>
      </c>
      <c r="F6903" s="13">
        <v>109</v>
      </c>
      <c r="G6903" s="13">
        <v>1</v>
      </c>
      <c r="H6903" s="13">
        <v>110</v>
      </c>
      <c r="I6903" s="13">
        <v>9.0909090909090905E-3</v>
      </c>
    </row>
    <row r="6904" spans="1:9" x14ac:dyDescent="0.35">
      <c r="A6904" s="14">
        <v>2017</v>
      </c>
      <c r="B6904" s="14" t="s">
        <v>37</v>
      </c>
      <c r="C6904" s="14" t="s">
        <v>38</v>
      </c>
      <c r="D6904" s="14">
        <v>2015</v>
      </c>
      <c r="E6904" s="14">
        <f>data_filtered[[#This Row],[test_year]]-data_filtered[[#This Row],[model_year]]</f>
        <v>2</v>
      </c>
      <c r="F6904" s="14">
        <v>109</v>
      </c>
      <c r="G6904" s="14">
        <v>1</v>
      </c>
      <c r="H6904" s="14">
        <v>110</v>
      </c>
      <c r="I6904" s="14">
        <v>9.0909090909090905E-3</v>
      </c>
    </row>
    <row r="6905" spans="1:9" x14ac:dyDescent="0.35">
      <c r="A6905" s="13">
        <v>2017</v>
      </c>
      <c r="B6905" s="13" t="s">
        <v>92</v>
      </c>
      <c r="C6905" s="13" t="s">
        <v>149</v>
      </c>
      <c r="D6905" s="13">
        <v>2013</v>
      </c>
      <c r="E6905" s="14">
        <f>data_filtered[[#This Row],[test_year]]-data_filtered[[#This Row],[model_year]]</f>
        <v>4</v>
      </c>
      <c r="F6905" s="13">
        <v>109</v>
      </c>
      <c r="G6905" s="13">
        <v>1</v>
      </c>
      <c r="H6905" s="13">
        <v>110</v>
      </c>
      <c r="I6905" s="13">
        <v>9.0909090909090905E-3</v>
      </c>
    </row>
    <row r="6906" spans="1:9" x14ac:dyDescent="0.35">
      <c r="A6906" s="14">
        <v>2014</v>
      </c>
      <c r="B6906" s="14" t="s">
        <v>42</v>
      </c>
      <c r="C6906" s="14" t="s">
        <v>96</v>
      </c>
      <c r="D6906" s="14">
        <v>2010</v>
      </c>
      <c r="E6906" s="14">
        <f>data_filtered[[#This Row],[test_year]]-data_filtered[[#This Row],[model_year]]</f>
        <v>4</v>
      </c>
      <c r="F6906" s="14">
        <v>110</v>
      </c>
      <c r="G6906" s="14">
        <v>1</v>
      </c>
      <c r="H6906" s="14">
        <v>111</v>
      </c>
      <c r="I6906" s="14">
        <v>9.0090090090090107E-3</v>
      </c>
    </row>
    <row r="6907" spans="1:9" x14ac:dyDescent="0.35">
      <c r="A6907" s="14">
        <v>2016</v>
      </c>
      <c r="B6907" s="14" t="s">
        <v>42</v>
      </c>
      <c r="C6907" s="14" t="s">
        <v>96</v>
      </c>
      <c r="D6907" s="14">
        <v>2010</v>
      </c>
      <c r="E6907" s="14">
        <f>data_filtered[[#This Row],[test_year]]-data_filtered[[#This Row],[model_year]]</f>
        <v>6</v>
      </c>
      <c r="F6907" s="14">
        <v>110</v>
      </c>
      <c r="G6907" s="14">
        <v>1</v>
      </c>
      <c r="H6907" s="14">
        <v>111</v>
      </c>
      <c r="I6907" s="14">
        <v>9.0090090090090107E-3</v>
      </c>
    </row>
    <row r="6908" spans="1:9" x14ac:dyDescent="0.35">
      <c r="A6908" s="13">
        <v>2016</v>
      </c>
      <c r="B6908" s="13" t="s">
        <v>26</v>
      </c>
      <c r="C6908" s="13" t="s">
        <v>100</v>
      </c>
      <c r="D6908" s="13">
        <v>2008</v>
      </c>
      <c r="E6908" s="14">
        <f>data_filtered[[#This Row],[test_year]]-data_filtered[[#This Row],[model_year]]</f>
        <v>8</v>
      </c>
      <c r="F6908" s="13">
        <v>110</v>
      </c>
      <c r="G6908" s="13">
        <v>1</v>
      </c>
      <c r="H6908" s="13">
        <v>111</v>
      </c>
      <c r="I6908" s="13">
        <v>9.0090090090090107E-3</v>
      </c>
    </row>
    <row r="6909" spans="1:9" x14ac:dyDescent="0.35">
      <c r="A6909" s="13">
        <v>2015</v>
      </c>
      <c r="B6909" s="13" t="s">
        <v>42</v>
      </c>
      <c r="C6909" s="13" t="s">
        <v>151</v>
      </c>
      <c r="D6909" s="13">
        <v>2010</v>
      </c>
      <c r="E6909" s="14">
        <f>data_filtered[[#This Row],[test_year]]-data_filtered[[#This Row],[model_year]]</f>
        <v>5</v>
      </c>
      <c r="F6909" s="13">
        <v>111</v>
      </c>
      <c r="G6909" s="13">
        <v>1</v>
      </c>
      <c r="H6909" s="13">
        <v>112</v>
      </c>
      <c r="I6909" s="13">
        <v>8.9285714285714298E-3</v>
      </c>
    </row>
    <row r="6910" spans="1:9" x14ac:dyDescent="0.35">
      <c r="A6910" s="14">
        <v>2016</v>
      </c>
      <c r="B6910" s="14" t="s">
        <v>30</v>
      </c>
      <c r="C6910" s="14" t="s">
        <v>31</v>
      </c>
      <c r="D6910" s="14">
        <v>2012</v>
      </c>
      <c r="E6910" s="14">
        <f>data_filtered[[#This Row],[test_year]]-data_filtered[[#This Row],[model_year]]</f>
        <v>4</v>
      </c>
      <c r="F6910" s="14">
        <v>111</v>
      </c>
      <c r="G6910" s="14">
        <v>1</v>
      </c>
      <c r="H6910" s="14">
        <v>112</v>
      </c>
      <c r="I6910" s="14">
        <v>8.9285714285714298E-3</v>
      </c>
    </row>
    <row r="6911" spans="1:9" x14ac:dyDescent="0.35">
      <c r="A6911" s="13">
        <v>2016</v>
      </c>
      <c r="B6911" s="13" t="s">
        <v>26</v>
      </c>
      <c r="C6911" s="13" t="s">
        <v>110</v>
      </c>
      <c r="D6911" s="13">
        <v>2009</v>
      </c>
      <c r="E6911" s="14">
        <f>data_filtered[[#This Row],[test_year]]-data_filtered[[#This Row],[model_year]]</f>
        <v>7</v>
      </c>
      <c r="F6911" s="13">
        <v>111</v>
      </c>
      <c r="G6911" s="13">
        <v>1</v>
      </c>
      <c r="H6911" s="13">
        <v>112</v>
      </c>
      <c r="I6911" s="13">
        <v>8.9285714285714298E-3</v>
      </c>
    </row>
    <row r="6912" spans="1:9" x14ac:dyDescent="0.35">
      <c r="A6912" s="14">
        <v>2013</v>
      </c>
      <c r="B6912" s="14" t="s">
        <v>180</v>
      </c>
      <c r="C6912" s="14" t="s">
        <v>181</v>
      </c>
      <c r="D6912" s="14">
        <v>2005</v>
      </c>
      <c r="E6912" s="14">
        <f>data_filtered[[#This Row],[test_year]]-data_filtered[[#This Row],[model_year]]</f>
        <v>8</v>
      </c>
      <c r="F6912" s="14">
        <v>112</v>
      </c>
      <c r="G6912" s="14">
        <v>1</v>
      </c>
      <c r="H6912" s="14">
        <v>113</v>
      </c>
      <c r="I6912" s="14">
        <v>8.8495575221239006E-3</v>
      </c>
    </row>
    <row r="6913" spans="1:9" x14ac:dyDescent="0.35">
      <c r="A6913" s="14">
        <v>2014</v>
      </c>
      <c r="B6913" s="14" t="s">
        <v>30</v>
      </c>
      <c r="C6913" s="14" t="s">
        <v>126</v>
      </c>
      <c r="D6913" s="14">
        <v>2007</v>
      </c>
      <c r="E6913" s="14">
        <f>data_filtered[[#This Row],[test_year]]-data_filtered[[#This Row],[model_year]]</f>
        <v>7</v>
      </c>
      <c r="F6913" s="14">
        <v>113</v>
      </c>
      <c r="G6913" s="14">
        <v>1</v>
      </c>
      <c r="H6913" s="14">
        <v>114</v>
      </c>
      <c r="I6913" s="14">
        <v>8.7719298245613996E-3</v>
      </c>
    </row>
    <row r="6914" spans="1:9" x14ac:dyDescent="0.35">
      <c r="A6914" s="14">
        <v>2015</v>
      </c>
      <c r="B6914" s="14" t="s">
        <v>30</v>
      </c>
      <c r="C6914" s="14" t="s">
        <v>85</v>
      </c>
      <c r="D6914" s="14">
        <v>2013</v>
      </c>
      <c r="E6914" s="14">
        <f>data_filtered[[#This Row],[test_year]]-data_filtered[[#This Row],[model_year]]</f>
        <v>2</v>
      </c>
      <c r="F6914" s="14">
        <v>113</v>
      </c>
      <c r="G6914" s="14">
        <v>1</v>
      </c>
      <c r="H6914" s="14">
        <v>114</v>
      </c>
      <c r="I6914" s="14">
        <v>8.7719298245613996E-3</v>
      </c>
    </row>
    <row r="6915" spans="1:9" x14ac:dyDescent="0.35">
      <c r="A6915" s="13">
        <v>2016</v>
      </c>
      <c r="B6915" s="13" t="s">
        <v>42</v>
      </c>
      <c r="C6915" s="13" t="s">
        <v>151</v>
      </c>
      <c r="D6915" s="13">
        <v>2008</v>
      </c>
      <c r="E6915" s="14">
        <f>data_filtered[[#This Row],[test_year]]-data_filtered[[#This Row],[model_year]]</f>
        <v>8</v>
      </c>
      <c r="F6915" s="13">
        <v>113</v>
      </c>
      <c r="G6915" s="13">
        <v>1</v>
      </c>
      <c r="H6915" s="13">
        <v>114</v>
      </c>
      <c r="I6915" s="13">
        <v>8.7719298245613996E-3</v>
      </c>
    </row>
    <row r="6916" spans="1:9" x14ac:dyDescent="0.35">
      <c r="A6916" s="13">
        <v>2017</v>
      </c>
      <c r="B6916" s="13" t="s">
        <v>106</v>
      </c>
      <c r="C6916" s="13" t="s">
        <v>107</v>
      </c>
      <c r="D6916" s="13">
        <v>2011</v>
      </c>
      <c r="E6916" s="14">
        <f>data_filtered[[#This Row],[test_year]]-data_filtered[[#This Row],[model_year]]</f>
        <v>6</v>
      </c>
      <c r="F6916" s="13">
        <v>113</v>
      </c>
      <c r="G6916" s="13">
        <v>1</v>
      </c>
      <c r="H6916" s="13">
        <v>114</v>
      </c>
      <c r="I6916" s="13">
        <v>8.7719298245613996E-3</v>
      </c>
    </row>
    <row r="6917" spans="1:9" x14ac:dyDescent="0.35">
      <c r="A6917" s="14">
        <v>2013</v>
      </c>
      <c r="B6917" s="14" t="s">
        <v>37</v>
      </c>
      <c r="C6917" s="14" t="s">
        <v>38</v>
      </c>
      <c r="D6917" s="14">
        <v>2008</v>
      </c>
      <c r="E6917" s="14">
        <f>data_filtered[[#This Row],[test_year]]-data_filtered[[#This Row],[model_year]]</f>
        <v>5</v>
      </c>
      <c r="F6917" s="14">
        <v>114</v>
      </c>
      <c r="G6917" s="14">
        <v>1</v>
      </c>
      <c r="H6917" s="14">
        <v>115</v>
      </c>
      <c r="I6917" s="14">
        <v>8.6956521739130401E-3</v>
      </c>
    </row>
    <row r="6918" spans="1:9" x14ac:dyDescent="0.35">
      <c r="A6918" s="13">
        <v>2015</v>
      </c>
      <c r="B6918" s="13" t="s">
        <v>158</v>
      </c>
      <c r="C6918" s="13" t="s">
        <v>175</v>
      </c>
      <c r="D6918" s="13">
        <v>2010</v>
      </c>
      <c r="E6918" s="14">
        <f>data_filtered[[#This Row],[test_year]]-data_filtered[[#This Row],[model_year]]</f>
        <v>5</v>
      </c>
      <c r="F6918" s="13">
        <v>114</v>
      </c>
      <c r="G6918" s="13">
        <v>1</v>
      </c>
      <c r="H6918" s="13">
        <v>115</v>
      </c>
      <c r="I6918" s="13">
        <v>8.6956521739130401E-3</v>
      </c>
    </row>
    <row r="6919" spans="1:9" x14ac:dyDescent="0.35">
      <c r="A6919" s="14">
        <v>2016</v>
      </c>
      <c r="B6919" s="14" t="s">
        <v>24</v>
      </c>
      <c r="C6919" s="14" t="s">
        <v>101</v>
      </c>
      <c r="D6919" s="14">
        <v>2014</v>
      </c>
      <c r="E6919" s="14">
        <f>data_filtered[[#This Row],[test_year]]-data_filtered[[#This Row],[model_year]]</f>
        <v>2</v>
      </c>
      <c r="F6919" s="14">
        <v>114</v>
      </c>
      <c r="G6919" s="14">
        <v>1</v>
      </c>
      <c r="H6919" s="14">
        <v>115</v>
      </c>
      <c r="I6919" s="14">
        <v>8.6956521739130401E-3</v>
      </c>
    </row>
    <row r="6920" spans="1:9" x14ac:dyDescent="0.35">
      <c r="A6920" s="14">
        <v>2017</v>
      </c>
      <c r="B6920" s="14" t="s">
        <v>42</v>
      </c>
      <c r="C6920" s="14" t="s">
        <v>73</v>
      </c>
      <c r="D6920" s="14">
        <v>2009</v>
      </c>
      <c r="E6920" s="14">
        <f>data_filtered[[#This Row],[test_year]]-data_filtered[[#This Row],[model_year]]</f>
        <v>8</v>
      </c>
      <c r="F6920" s="14">
        <v>114</v>
      </c>
      <c r="G6920" s="14">
        <v>1</v>
      </c>
      <c r="H6920" s="14">
        <v>115</v>
      </c>
      <c r="I6920" s="14">
        <v>8.6956521739130401E-3</v>
      </c>
    </row>
    <row r="6921" spans="1:9" x14ac:dyDescent="0.35">
      <c r="A6921" s="13">
        <v>2014</v>
      </c>
      <c r="B6921" s="13" t="s">
        <v>42</v>
      </c>
      <c r="C6921" s="13" t="s">
        <v>45</v>
      </c>
      <c r="D6921" s="13">
        <v>2007</v>
      </c>
      <c r="E6921" s="14">
        <f>data_filtered[[#This Row],[test_year]]-data_filtered[[#This Row],[model_year]]</f>
        <v>7</v>
      </c>
      <c r="F6921" s="13">
        <v>230</v>
      </c>
      <c r="G6921" s="13">
        <v>2</v>
      </c>
      <c r="H6921" s="13">
        <v>232</v>
      </c>
      <c r="I6921" s="13">
        <v>8.6206896551724102E-3</v>
      </c>
    </row>
    <row r="6922" spans="1:9" x14ac:dyDescent="0.35">
      <c r="A6922" s="13">
        <v>2015</v>
      </c>
      <c r="B6922" s="13" t="s">
        <v>26</v>
      </c>
      <c r="C6922" s="13" t="s">
        <v>100</v>
      </c>
      <c r="D6922" s="13">
        <v>2006</v>
      </c>
      <c r="E6922" s="14">
        <f>data_filtered[[#This Row],[test_year]]-data_filtered[[#This Row],[model_year]]</f>
        <v>9</v>
      </c>
      <c r="F6922" s="13">
        <v>115</v>
      </c>
      <c r="G6922" s="13">
        <v>1</v>
      </c>
      <c r="H6922" s="13">
        <v>116</v>
      </c>
      <c r="I6922" s="13">
        <v>8.6206896551724102E-3</v>
      </c>
    </row>
    <row r="6923" spans="1:9" x14ac:dyDescent="0.35">
      <c r="A6923" s="14">
        <v>2015</v>
      </c>
      <c r="B6923" s="14" t="s">
        <v>30</v>
      </c>
      <c r="C6923" s="14" t="s">
        <v>32</v>
      </c>
      <c r="D6923" s="14">
        <v>2009</v>
      </c>
      <c r="E6923" s="14">
        <f>data_filtered[[#This Row],[test_year]]-data_filtered[[#This Row],[model_year]]</f>
        <v>6</v>
      </c>
      <c r="F6923" s="14">
        <v>231</v>
      </c>
      <c r="G6923" s="14">
        <v>2</v>
      </c>
      <c r="H6923" s="14">
        <v>233</v>
      </c>
      <c r="I6923" s="14">
        <v>8.58369098712446E-3</v>
      </c>
    </row>
    <row r="6924" spans="1:9" x14ac:dyDescent="0.35">
      <c r="A6924" s="13">
        <v>2014</v>
      </c>
      <c r="B6924" s="13" t="s">
        <v>33</v>
      </c>
      <c r="C6924" s="13" t="s">
        <v>55</v>
      </c>
      <c r="D6924" s="13">
        <v>2008</v>
      </c>
      <c r="E6924" s="14">
        <f>data_filtered[[#This Row],[test_year]]-data_filtered[[#This Row],[model_year]]</f>
        <v>6</v>
      </c>
      <c r="F6924" s="13">
        <v>116</v>
      </c>
      <c r="G6924" s="13">
        <v>1</v>
      </c>
      <c r="H6924" s="13">
        <v>117</v>
      </c>
      <c r="I6924" s="13">
        <v>8.5470085470085496E-3</v>
      </c>
    </row>
    <row r="6925" spans="1:9" x14ac:dyDescent="0.35">
      <c r="A6925" s="13">
        <v>2014</v>
      </c>
      <c r="B6925" s="13" t="s">
        <v>26</v>
      </c>
      <c r="C6925" s="13" t="s">
        <v>111</v>
      </c>
      <c r="D6925" s="13">
        <v>2010</v>
      </c>
      <c r="E6925" s="14">
        <f>data_filtered[[#This Row],[test_year]]-data_filtered[[#This Row],[model_year]]</f>
        <v>4</v>
      </c>
      <c r="F6925" s="13">
        <v>116</v>
      </c>
      <c r="G6925" s="13">
        <v>1</v>
      </c>
      <c r="H6925" s="13">
        <v>117</v>
      </c>
      <c r="I6925" s="13">
        <v>8.5470085470085496E-3</v>
      </c>
    </row>
    <row r="6926" spans="1:9" x14ac:dyDescent="0.35">
      <c r="A6926" s="14">
        <v>2017</v>
      </c>
      <c r="B6926" s="14" t="s">
        <v>26</v>
      </c>
      <c r="C6926" s="14" t="s">
        <v>35</v>
      </c>
      <c r="D6926" s="14">
        <v>2010</v>
      </c>
      <c r="E6926" s="14">
        <f>data_filtered[[#This Row],[test_year]]-data_filtered[[#This Row],[model_year]]</f>
        <v>7</v>
      </c>
      <c r="F6926" s="14">
        <v>350</v>
      </c>
      <c r="G6926" s="14">
        <v>3</v>
      </c>
      <c r="H6926" s="14">
        <v>353</v>
      </c>
      <c r="I6926" s="14">
        <v>8.4985835694051E-3</v>
      </c>
    </row>
    <row r="6927" spans="1:9" x14ac:dyDescent="0.35">
      <c r="A6927" s="13">
        <v>2014</v>
      </c>
      <c r="B6927" s="13" t="s">
        <v>26</v>
      </c>
      <c r="C6927" s="13" t="s">
        <v>110</v>
      </c>
      <c r="D6927" s="13">
        <v>2010</v>
      </c>
      <c r="E6927" s="14">
        <f>data_filtered[[#This Row],[test_year]]-data_filtered[[#This Row],[model_year]]</f>
        <v>4</v>
      </c>
      <c r="F6927" s="13">
        <v>117</v>
      </c>
      <c r="G6927" s="13">
        <v>1</v>
      </c>
      <c r="H6927" s="13">
        <v>118</v>
      </c>
      <c r="I6927" s="13">
        <v>8.4745762711864406E-3</v>
      </c>
    </row>
    <row r="6928" spans="1:9" x14ac:dyDescent="0.35">
      <c r="A6928" s="14">
        <v>2015</v>
      </c>
      <c r="B6928" s="14" t="s">
        <v>42</v>
      </c>
      <c r="C6928" s="14" t="s">
        <v>45</v>
      </c>
      <c r="D6928" s="14">
        <v>2014</v>
      </c>
      <c r="E6928" s="14">
        <f>data_filtered[[#This Row],[test_year]]-data_filtered[[#This Row],[model_year]]</f>
        <v>1</v>
      </c>
      <c r="F6928" s="14">
        <v>117</v>
      </c>
      <c r="G6928" s="14">
        <v>1</v>
      </c>
      <c r="H6928" s="14">
        <v>118</v>
      </c>
      <c r="I6928" s="14">
        <v>8.4745762711864406E-3</v>
      </c>
    </row>
    <row r="6929" spans="1:9" x14ac:dyDescent="0.35">
      <c r="A6929" s="13">
        <v>2015</v>
      </c>
      <c r="B6929" s="13" t="s">
        <v>26</v>
      </c>
      <c r="C6929" s="13" t="s">
        <v>35</v>
      </c>
      <c r="D6929" s="13">
        <v>2012</v>
      </c>
      <c r="E6929" s="14">
        <f>data_filtered[[#This Row],[test_year]]-data_filtered[[#This Row],[model_year]]</f>
        <v>3</v>
      </c>
      <c r="F6929" s="13">
        <v>117</v>
      </c>
      <c r="G6929" s="13">
        <v>1</v>
      </c>
      <c r="H6929" s="13">
        <v>118</v>
      </c>
      <c r="I6929" s="13">
        <v>8.4745762711864406E-3</v>
      </c>
    </row>
    <row r="6930" spans="1:9" x14ac:dyDescent="0.35">
      <c r="A6930" s="13">
        <v>2013</v>
      </c>
      <c r="B6930" s="13" t="s">
        <v>37</v>
      </c>
      <c r="C6930" s="13" t="s">
        <v>39</v>
      </c>
      <c r="D6930" s="13">
        <v>2012</v>
      </c>
      <c r="E6930" s="14">
        <f>data_filtered[[#This Row],[test_year]]-data_filtered[[#This Row],[model_year]]</f>
        <v>1</v>
      </c>
      <c r="F6930" s="13">
        <v>118</v>
      </c>
      <c r="G6930" s="13">
        <v>1</v>
      </c>
      <c r="H6930" s="13">
        <v>119</v>
      </c>
      <c r="I6930" s="13">
        <v>8.4033613445378096E-3</v>
      </c>
    </row>
    <row r="6931" spans="1:9" x14ac:dyDescent="0.35">
      <c r="A6931" s="14">
        <v>2016</v>
      </c>
      <c r="B6931" s="14" t="s">
        <v>30</v>
      </c>
      <c r="C6931" s="14" t="s">
        <v>32</v>
      </c>
      <c r="D6931" s="14">
        <v>2011</v>
      </c>
      <c r="E6931" s="14">
        <f>data_filtered[[#This Row],[test_year]]-data_filtered[[#This Row],[model_year]]</f>
        <v>5</v>
      </c>
      <c r="F6931" s="14">
        <v>118</v>
      </c>
      <c r="G6931" s="14">
        <v>1</v>
      </c>
      <c r="H6931" s="14">
        <v>119</v>
      </c>
      <c r="I6931" s="14">
        <v>8.4033613445378096E-3</v>
      </c>
    </row>
    <row r="6932" spans="1:9" x14ac:dyDescent="0.35">
      <c r="A6932" s="13">
        <v>2016</v>
      </c>
      <c r="B6932" s="13" t="s">
        <v>30</v>
      </c>
      <c r="C6932" s="13" t="s">
        <v>51</v>
      </c>
      <c r="D6932" s="13">
        <v>2011</v>
      </c>
      <c r="E6932" s="14">
        <f>data_filtered[[#This Row],[test_year]]-data_filtered[[#This Row],[model_year]]</f>
        <v>5</v>
      </c>
      <c r="F6932" s="13">
        <v>119</v>
      </c>
      <c r="G6932" s="13">
        <v>1</v>
      </c>
      <c r="H6932" s="13">
        <v>120</v>
      </c>
      <c r="I6932" s="13">
        <v>8.3333333333333297E-3</v>
      </c>
    </row>
    <row r="6933" spans="1:9" x14ac:dyDescent="0.35">
      <c r="A6933" s="14">
        <v>2016</v>
      </c>
      <c r="B6933" s="14" t="s">
        <v>42</v>
      </c>
      <c r="C6933" s="14" t="s">
        <v>151</v>
      </c>
      <c r="D6933" s="14">
        <v>2009</v>
      </c>
      <c r="E6933" s="14">
        <f>data_filtered[[#This Row],[test_year]]-data_filtered[[#This Row],[model_year]]</f>
        <v>7</v>
      </c>
      <c r="F6933" s="14">
        <v>119</v>
      </c>
      <c r="G6933" s="14">
        <v>1</v>
      </c>
      <c r="H6933" s="14">
        <v>120</v>
      </c>
      <c r="I6933" s="14">
        <v>8.3333333333333297E-3</v>
      </c>
    </row>
    <row r="6934" spans="1:9" x14ac:dyDescent="0.35">
      <c r="A6934" s="13">
        <v>2014</v>
      </c>
      <c r="B6934" s="13" t="s">
        <v>30</v>
      </c>
      <c r="C6934" s="13" t="s">
        <v>126</v>
      </c>
      <c r="D6934" s="13">
        <v>2008</v>
      </c>
      <c r="E6934" s="14">
        <f>data_filtered[[#This Row],[test_year]]-data_filtered[[#This Row],[model_year]]</f>
        <v>6</v>
      </c>
      <c r="F6934" s="13">
        <v>120</v>
      </c>
      <c r="G6934" s="13">
        <v>1</v>
      </c>
      <c r="H6934" s="13">
        <v>121</v>
      </c>
      <c r="I6934" s="13">
        <v>8.2644628099173608E-3</v>
      </c>
    </row>
    <row r="6935" spans="1:9" x14ac:dyDescent="0.35">
      <c r="A6935" s="13">
        <v>2016</v>
      </c>
      <c r="B6935" s="13" t="s">
        <v>24</v>
      </c>
      <c r="C6935" s="13" t="s">
        <v>41</v>
      </c>
      <c r="D6935" s="13">
        <v>2012</v>
      </c>
      <c r="E6935" s="14">
        <f>data_filtered[[#This Row],[test_year]]-data_filtered[[#This Row],[model_year]]</f>
        <v>4</v>
      </c>
      <c r="F6935" s="13">
        <v>120</v>
      </c>
      <c r="G6935" s="13">
        <v>1</v>
      </c>
      <c r="H6935" s="13">
        <v>121</v>
      </c>
      <c r="I6935" s="13">
        <v>8.2644628099173608E-3</v>
      </c>
    </row>
    <row r="6936" spans="1:9" x14ac:dyDescent="0.35">
      <c r="A6936" s="13">
        <v>2016</v>
      </c>
      <c r="B6936" s="13" t="s">
        <v>26</v>
      </c>
      <c r="C6936" s="13" t="s">
        <v>133</v>
      </c>
      <c r="D6936" s="13">
        <v>2006</v>
      </c>
      <c r="E6936" s="14">
        <f>data_filtered[[#This Row],[test_year]]-data_filtered[[#This Row],[model_year]]</f>
        <v>10</v>
      </c>
      <c r="F6936" s="13">
        <v>120</v>
      </c>
      <c r="G6936" s="13">
        <v>1</v>
      </c>
      <c r="H6936" s="13">
        <v>121</v>
      </c>
      <c r="I6936" s="13">
        <v>8.2644628099173608E-3</v>
      </c>
    </row>
    <row r="6937" spans="1:9" x14ac:dyDescent="0.35">
      <c r="A6937" s="14">
        <v>2017</v>
      </c>
      <c r="B6937" s="14" t="s">
        <v>37</v>
      </c>
      <c r="C6937" s="14" t="s">
        <v>38</v>
      </c>
      <c r="D6937" s="14">
        <v>2011</v>
      </c>
      <c r="E6937" s="14">
        <f>data_filtered[[#This Row],[test_year]]-data_filtered[[#This Row],[model_year]]</f>
        <v>6</v>
      </c>
      <c r="F6937" s="14">
        <v>120</v>
      </c>
      <c r="G6937" s="14">
        <v>1</v>
      </c>
      <c r="H6937" s="14">
        <v>121</v>
      </c>
      <c r="I6937" s="14">
        <v>8.2644628099173608E-3</v>
      </c>
    </row>
    <row r="6938" spans="1:9" x14ac:dyDescent="0.35">
      <c r="A6938" s="14">
        <v>2014</v>
      </c>
      <c r="B6938" s="14" t="s">
        <v>26</v>
      </c>
      <c r="C6938" s="14" t="s">
        <v>144</v>
      </c>
      <c r="D6938" s="14">
        <v>2007</v>
      </c>
      <c r="E6938" s="14">
        <f>data_filtered[[#This Row],[test_year]]-data_filtered[[#This Row],[model_year]]</f>
        <v>7</v>
      </c>
      <c r="F6938" s="14">
        <v>121</v>
      </c>
      <c r="G6938" s="14">
        <v>1</v>
      </c>
      <c r="H6938" s="14">
        <v>122</v>
      </c>
      <c r="I6938" s="14">
        <v>8.1967213114754103E-3</v>
      </c>
    </row>
    <row r="6939" spans="1:9" x14ac:dyDescent="0.35">
      <c r="A6939" s="14">
        <v>2014</v>
      </c>
      <c r="B6939" s="14" t="s">
        <v>42</v>
      </c>
      <c r="C6939" s="14" t="s">
        <v>43</v>
      </c>
      <c r="D6939" s="14">
        <v>2008</v>
      </c>
      <c r="E6939" s="14">
        <f>data_filtered[[#This Row],[test_year]]-data_filtered[[#This Row],[model_year]]</f>
        <v>6</v>
      </c>
      <c r="F6939" s="14">
        <v>364</v>
      </c>
      <c r="G6939" s="14">
        <v>3</v>
      </c>
      <c r="H6939" s="14">
        <v>367</v>
      </c>
      <c r="I6939" s="14">
        <v>8.1743869209809292E-3</v>
      </c>
    </row>
    <row r="6940" spans="1:9" x14ac:dyDescent="0.35">
      <c r="A6940" s="13">
        <v>2017</v>
      </c>
      <c r="B6940" s="13" t="s">
        <v>26</v>
      </c>
      <c r="C6940" s="13" t="s">
        <v>27</v>
      </c>
      <c r="D6940" s="13">
        <v>2010</v>
      </c>
      <c r="E6940" s="14">
        <f>data_filtered[[#This Row],[test_year]]-data_filtered[[#This Row],[model_year]]</f>
        <v>7</v>
      </c>
      <c r="F6940" s="13">
        <v>244</v>
      </c>
      <c r="G6940" s="13">
        <v>2</v>
      </c>
      <c r="H6940" s="13">
        <v>246</v>
      </c>
      <c r="I6940" s="13">
        <v>8.1300813008130107E-3</v>
      </c>
    </row>
    <row r="6941" spans="1:9" x14ac:dyDescent="0.35">
      <c r="A6941" s="14">
        <v>2013</v>
      </c>
      <c r="B6941" s="14" t="s">
        <v>33</v>
      </c>
      <c r="C6941" s="14" t="s">
        <v>55</v>
      </c>
      <c r="D6941" s="14">
        <v>2009</v>
      </c>
      <c r="E6941" s="14">
        <f>data_filtered[[#This Row],[test_year]]-data_filtered[[#This Row],[model_year]]</f>
        <v>4</v>
      </c>
      <c r="F6941" s="14">
        <v>122</v>
      </c>
      <c r="G6941" s="14">
        <v>1</v>
      </c>
      <c r="H6941" s="14">
        <v>123</v>
      </c>
      <c r="I6941" s="14">
        <v>8.1300813008130107E-3</v>
      </c>
    </row>
    <row r="6942" spans="1:9" x14ac:dyDescent="0.35">
      <c r="A6942" s="13">
        <v>2014</v>
      </c>
      <c r="B6942" s="13" t="s">
        <v>42</v>
      </c>
      <c r="C6942" s="13" t="s">
        <v>151</v>
      </c>
      <c r="D6942" s="13">
        <v>2009</v>
      </c>
      <c r="E6942" s="14">
        <f>data_filtered[[#This Row],[test_year]]-data_filtered[[#This Row],[model_year]]</f>
        <v>5</v>
      </c>
      <c r="F6942" s="13">
        <v>122</v>
      </c>
      <c r="G6942" s="13">
        <v>1</v>
      </c>
      <c r="H6942" s="13">
        <v>123</v>
      </c>
      <c r="I6942" s="13">
        <v>8.1300813008130107E-3</v>
      </c>
    </row>
    <row r="6943" spans="1:9" x14ac:dyDescent="0.35">
      <c r="A6943" s="13">
        <v>2017</v>
      </c>
      <c r="B6943" s="13" t="s">
        <v>37</v>
      </c>
      <c r="C6943" s="13" t="s">
        <v>39</v>
      </c>
      <c r="D6943" s="13">
        <v>2014</v>
      </c>
      <c r="E6943" s="14">
        <f>data_filtered[[#This Row],[test_year]]-data_filtered[[#This Row],[model_year]]</f>
        <v>3</v>
      </c>
      <c r="F6943" s="13">
        <v>122</v>
      </c>
      <c r="G6943" s="13">
        <v>1</v>
      </c>
      <c r="H6943" s="13">
        <v>123</v>
      </c>
      <c r="I6943" s="13">
        <v>8.1300813008130107E-3</v>
      </c>
    </row>
    <row r="6944" spans="1:9" x14ac:dyDescent="0.35">
      <c r="A6944" s="14">
        <v>2015</v>
      </c>
      <c r="B6944" s="14" t="s">
        <v>26</v>
      </c>
      <c r="C6944" s="14" t="s">
        <v>27</v>
      </c>
      <c r="D6944" s="14">
        <v>2007</v>
      </c>
      <c r="E6944" s="14">
        <f>data_filtered[[#This Row],[test_year]]-data_filtered[[#This Row],[model_year]]</f>
        <v>8</v>
      </c>
      <c r="F6944" s="14">
        <v>491</v>
      </c>
      <c r="G6944" s="14">
        <v>4</v>
      </c>
      <c r="H6944" s="14">
        <v>495</v>
      </c>
      <c r="I6944" s="14">
        <v>8.0808080808080808E-3</v>
      </c>
    </row>
    <row r="6945" spans="1:9" x14ac:dyDescent="0.35">
      <c r="A6945" s="13">
        <v>2013</v>
      </c>
      <c r="B6945" s="13" t="s">
        <v>30</v>
      </c>
      <c r="C6945" s="13" t="s">
        <v>126</v>
      </c>
      <c r="D6945" s="13">
        <v>2008</v>
      </c>
      <c r="E6945" s="14">
        <f>data_filtered[[#This Row],[test_year]]-data_filtered[[#This Row],[model_year]]</f>
        <v>5</v>
      </c>
      <c r="F6945" s="13">
        <v>123</v>
      </c>
      <c r="G6945" s="13">
        <v>1</v>
      </c>
      <c r="H6945" s="13">
        <v>124</v>
      </c>
      <c r="I6945" s="13">
        <v>8.0645161290322596E-3</v>
      </c>
    </row>
    <row r="6946" spans="1:9" x14ac:dyDescent="0.35">
      <c r="A6946" s="14">
        <v>2015</v>
      </c>
      <c r="B6946" s="14" t="s">
        <v>42</v>
      </c>
      <c r="C6946" s="14" t="s">
        <v>151</v>
      </c>
      <c r="D6946" s="14">
        <v>2009</v>
      </c>
      <c r="E6946" s="14">
        <f>data_filtered[[#This Row],[test_year]]-data_filtered[[#This Row],[model_year]]</f>
        <v>6</v>
      </c>
      <c r="F6946" s="14">
        <v>124</v>
      </c>
      <c r="G6946" s="14">
        <v>1</v>
      </c>
      <c r="H6946" s="14">
        <v>125</v>
      </c>
      <c r="I6946" s="14">
        <v>8.0000000000000002E-3</v>
      </c>
    </row>
    <row r="6947" spans="1:9" x14ac:dyDescent="0.35">
      <c r="A6947" s="13">
        <v>2017</v>
      </c>
      <c r="B6947" s="13" t="s">
        <v>33</v>
      </c>
      <c r="C6947" s="13" t="s">
        <v>55</v>
      </c>
      <c r="D6947" s="13">
        <v>2014</v>
      </c>
      <c r="E6947" s="14">
        <f>data_filtered[[#This Row],[test_year]]-data_filtered[[#This Row],[model_year]]</f>
        <v>3</v>
      </c>
      <c r="F6947" s="13">
        <v>124</v>
      </c>
      <c r="G6947" s="13">
        <v>1</v>
      </c>
      <c r="H6947" s="13">
        <v>125</v>
      </c>
      <c r="I6947" s="13">
        <v>8.0000000000000002E-3</v>
      </c>
    </row>
    <row r="6948" spans="1:9" x14ac:dyDescent="0.35">
      <c r="A6948" s="13">
        <v>2014</v>
      </c>
      <c r="B6948" s="13" t="s">
        <v>42</v>
      </c>
      <c r="C6948" s="13" t="s">
        <v>96</v>
      </c>
      <c r="D6948" s="13">
        <v>2005</v>
      </c>
      <c r="E6948" s="14">
        <f>data_filtered[[#This Row],[test_year]]-data_filtered[[#This Row],[model_year]]</f>
        <v>9</v>
      </c>
      <c r="F6948" s="13">
        <v>126</v>
      </c>
      <c r="G6948" s="13">
        <v>1</v>
      </c>
      <c r="H6948" s="13">
        <v>127</v>
      </c>
      <c r="I6948" s="13">
        <v>7.8740157480314994E-3</v>
      </c>
    </row>
    <row r="6949" spans="1:9" x14ac:dyDescent="0.35">
      <c r="A6949" s="13">
        <v>2015</v>
      </c>
      <c r="B6949" s="13" t="s">
        <v>42</v>
      </c>
      <c r="C6949" s="13" t="s">
        <v>73</v>
      </c>
      <c r="D6949" s="13">
        <v>2009</v>
      </c>
      <c r="E6949" s="14">
        <f>data_filtered[[#This Row],[test_year]]-data_filtered[[#This Row],[model_year]]</f>
        <v>6</v>
      </c>
      <c r="F6949" s="13">
        <v>126</v>
      </c>
      <c r="G6949" s="13">
        <v>1</v>
      </c>
      <c r="H6949" s="13">
        <v>127</v>
      </c>
      <c r="I6949" s="13">
        <v>7.8740157480314994E-3</v>
      </c>
    </row>
    <row r="6950" spans="1:9" x14ac:dyDescent="0.35">
      <c r="A6950" s="14">
        <v>2014</v>
      </c>
      <c r="B6950" s="14" t="s">
        <v>37</v>
      </c>
      <c r="C6950" s="14" t="s">
        <v>39</v>
      </c>
      <c r="D6950" s="14">
        <v>2013</v>
      </c>
      <c r="E6950" s="14">
        <f>data_filtered[[#This Row],[test_year]]-data_filtered[[#This Row],[model_year]]</f>
        <v>1</v>
      </c>
      <c r="F6950" s="14">
        <v>253</v>
      </c>
      <c r="G6950" s="14">
        <v>2</v>
      </c>
      <c r="H6950" s="14">
        <v>255</v>
      </c>
      <c r="I6950" s="14">
        <v>7.8431372549019607E-3</v>
      </c>
    </row>
    <row r="6951" spans="1:9" x14ac:dyDescent="0.35">
      <c r="A6951" s="14">
        <v>2015</v>
      </c>
      <c r="B6951" s="14" t="s">
        <v>30</v>
      </c>
      <c r="C6951" s="14" t="s">
        <v>126</v>
      </c>
      <c r="D6951" s="14">
        <v>2008</v>
      </c>
      <c r="E6951" s="14">
        <f>data_filtered[[#This Row],[test_year]]-data_filtered[[#This Row],[model_year]]</f>
        <v>7</v>
      </c>
      <c r="F6951" s="14">
        <v>127</v>
      </c>
      <c r="G6951" s="14">
        <v>1</v>
      </c>
      <c r="H6951" s="14">
        <v>128</v>
      </c>
      <c r="I6951" s="14">
        <v>7.8125E-3</v>
      </c>
    </row>
    <row r="6952" spans="1:9" x14ac:dyDescent="0.35">
      <c r="A6952" s="14">
        <v>2017</v>
      </c>
      <c r="B6952" s="14" t="s">
        <v>42</v>
      </c>
      <c r="C6952" s="14" t="s">
        <v>73</v>
      </c>
      <c r="D6952" s="14">
        <v>2008</v>
      </c>
      <c r="E6952" s="14">
        <f>data_filtered[[#This Row],[test_year]]-data_filtered[[#This Row],[model_year]]</f>
        <v>9</v>
      </c>
      <c r="F6952" s="14">
        <v>127</v>
      </c>
      <c r="G6952" s="14">
        <v>1</v>
      </c>
      <c r="H6952" s="14">
        <v>128</v>
      </c>
      <c r="I6952" s="14">
        <v>7.8125E-3</v>
      </c>
    </row>
    <row r="6953" spans="1:9" x14ac:dyDescent="0.35">
      <c r="A6953" s="14">
        <v>2015</v>
      </c>
      <c r="B6953" s="14" t="s">
        <v>26</v>
      </c>
      <c r="C6953" s="14" t="s">
        <v>27</v>
      </c>
      <c r="D6953" s="14">
        <v>2010</v>
      </c>
      <c r="E6953" s="14">
        <f>data_filtered[[#This Row],[test_year]]-data_filtered[[#This Row],[model_year]]</f>
        <v>5</v>
      </c>
      <c r="F6953" s="14">
        <v>255</v>
      </c>
      <c r="G6953" s="14">
        <v>2</v>
      </c>
      <c r="H6953" s="14">
        <v>257</v>
      </c>
      <c r="I6953" s="14">
        <v>7.7821011673151804E-3</v>
      </c>
    </row>
    <row r="6954" spans="1:9" x14ac:dyDescent="0.35">
      <c r="A6954" s="14">
        <v>2017</v>
      </c>
      <c r="B6954" s="14" t="s">
        <v>26</v>
      </c>
      <c r="C6954" s="14" t="s">
        <v>27</v>
      </c>
      <c r="D6954" s="14">
        <v>2012</v>
      </c>
      <c r="E6954" s="14">
        <f>data_filtered[[#This Row],[test_year]]-data_filtered[[#This Row],[model_year]]</f>
        <v>5</v>
      </c>
      <c r="F6954" s="14">
        <v>384</v>
      </c>
      <c r="G6954" s="14">
        <v>3</v>
      </c>
      <c r="H6954" s="14">
        <v>387</v>
      </c>
      <c r="I6954" s="14">
        <v>7.7519379844961196E-3</v>
      </c>
    </row>
    <row r="6955" spans="1:9" x14ac:dyDescent="0.35">
      <c r="A6955" s="14">
        <v>2016</v>
      </c>
      <c r="B6955" s="14" t="s">
        <v>30</v>
      </c>
      <c r="C6955" s="14" t="s">
        <v>48</v>
      </c>
      <c r="D6955" s="14">
        <v>2008</v>
      </c>
      <c r="E6955" s="14">
        <f>data_filtered[[#This Row],[test_year]]-data_filtered[[#This Row],[model_year]]</f>
        <v>8</v>
      </c>
      <c r="F6955" s="14">
        <v>256</v>
      </c>
      <c r="G6955" s="14">
        <v>2</v>
      </c>
      <c r="H6955" s="14">
        <v>258</v>
      </c>
      <c r="I6955" s="14">
        <v>7.7519379844961196E-3</v>
      </c>
    </row>
    <row r="6956" spans="1:9" x14ac:dyDescent="0.35">
      <c r="A6956" s="14">
        <v>2015</v>
      </c>
      <c r="B6956" s="14" t="s">
        <v>104</v>
      </c>
      <c r="C6956" s="14" t="s">
        <v>105</v>
      </c>
      <c r="D6956" s="14">
        <v>2011</v>
      </c>
      <c r="E6956" s="14">
        <f>data_filtered[[#This Row],[test_year]]-data_filtered[[#This Row],[model_year]]</f>
        <v>4</v>
      </c>
      <c r="F6956" s="14">
        <v>128</v>
      </c>
      <c r="G6956" s="14">
        <v>1</v>
      </c>
      <c r="H6956" s="14">
        <v>129</v>
      </c>
      <c r="I6956" s="14">
        <v>7.7519379844961196E-3</v>
      </c>
    </row>
    <row r="6957" spans="1:9" x14ac:dyDescent="0.35">
      <c r="A6957" s="13">
        <v>2017</v>
      </c>
      <c r="B6957" s="13" t="s">
        <v>52</v>
      </c>
      <c r="C6957" s="13" t="s">
        <v>62</v>
      </c>
      <c r="D6957" s="13">
        <v>2012</v>
      </c>
      <c r="E6957" s="14">
        <f>data_filtered[[#This Row],[test_year]]-data_filtered[[#This Row],[model_year]]</f>
        <v>5</v>
      </c>
      <c r="F6957" s="13">
        <v>129</v>
      </c>
      <c r="G6957" s="13">
        <v>1</v>
      </c>
      <c r="H6957" s="13">
        <v>130</v>
      </c>
      <c r="I6957" s="13">
        <v>7.6923076923076901E-3</v>
      </c>
    </row>
    <row r="6958" spans="1:9" x14ac:dyDescent="0.35">
      <c r="A6958" s="13">
        <v>2013</v>
      </c>
      <c r="B6958" s="13" t="s">
        <v>26</v>
      </c>
      <c r="C6958" s="13" t="s">
        <v>27</v>
      </c>
      <c r="D6958" s="13">
        <v>2008</v>
      </c>
      <c r="E6958" s="14">
        <f>data_filtered[[#This Row],[test_year]]-data_filtered[[#This Row],[model_year]]</f>
        <v>5</v>
      </c>
      <c r="F6958" s="13">
        <v>130</v>
      </c>
      <c r="G6958" s="13">
        <v>1</v>
      </c>
      <c r="H6958" s="13">
        <v>131</v>
      </c>
      <c r="I6958" s="13">
        <v>7.63358778625954E-3</v>
      </c>
    </row>
    <row r="6959" spans="1:9" x14ac:dyDescent="0.35">
      <c r="A6959" s="13">
        <v>2014</v>
      </c>
      <c r="B6959" s="13" t="s">
        <v>42</v>
      </c>
      <c r="C6959" s="13" t="s">
        <v>45</v>
      </c>
      <c r="D6959" s="13">
        <v>2011</v>
      </c>
      <c r="E6959" s="14">
        <f>data_filtered[[#This Row],[test_year]]-data_filtered[[#This Row],[model_year]]</f>
        <v>3</v>
      </c>
      <c r="F6959" s="13">
        <v>130</v>
      </c>
      <c r="G6959" s="13">
        <v>1</v>
      </c>
      <c r="H6959" s="13">
        <v>131</v>
      </c>
      <c r="I6959" s="13">
        <v>7.63358778625954E-3</v>
      </c>
    </row>
    <row r="6960" spans="1:9" x14ac:dyDescent="0.35">
      <c r="A6960" s="13">
        <v>2015</v>
      </c>
      <c r="B6960" s="13" t="s">
        <v>26</v>
      </c>
      <c r="C6960" s="13" t="s">
        <v>130</v>
      </c>
      <c r="D6960" s="13">
        <v>2007</v>
      </c>
      <c r="E6960" s="14">
        <f>data_filtered[[#This Row],[test_year]]-data_filtered[[#This Row],[model_year]]</f>
        <v>8</v>
      </c>
      <c r="F6960" s="13">
        <v>132</v>
      </c>
      <c r="G6960" s="13">
        <v>1</v>
      </c>
      <c r="H6960" s="13">
        <v>133</v>
      </c>
      <c r="I6960" s="13">
        <v>7.5187969924812E-3</v>
      </c>
    </row>
    <row r="6961" spans="1:9" x14ac:dyDescent="0.35">
      <c r="A6961" s="13">
        <v>2013</v>
      </c>
      <c r="B6961" s="13" t="s">
        <v>26</v>
      </c>
      <c r="C6961" s="13" t="s">
        <v>133</v>
      </c>
      <c r="D6961" s="13">
        <v>2006</v>
      </c>
      <c r="E6961" s="14">
        <f>data_filtered[[#This Row],[test_year]]-data_filtered[[#This Row],[model_year]]</f>
        <v>7</v>
      </c>
      <c r="F6961" s="13">
        <v>133</v>
      </c>
      <c r="G6961" s="13">
        <v>1</v>
      </c>
      <c r="H6961" s="13">
        <v>134</v>
      </c>
      <c r="I6961" s="13">
        <v>7.4626865671641798E-3</v>
      </c>
    </row>
    <row r="6962" spans="1:9" x14ac:dyDescent="0.35">
      <c r="A6962" s="13">
        <v>2017</v>
      </c>
      <c r="B6962" s="13" t="s">
        <v>26</v>
      </c>
      <c r="C6962" s="13" t="s">
        <v>110</v>
      </c>
      <c r="D6962" s="13">
        <v>2011</v>
      </c>
      <c r="E6962" s="14">
        <f>data_filtered[[#This Row],[test_year]]-data_filtered[[#This Row],[model_year]]</f>
        <v>6</v>
      </c>
      <c r="F6962" s="13">
        <v>133</v>
      </c>
      <c r="G6962" s="13">
        <v>1</v>
      </c>
      <c r="H6962" s="13">
        <v>134</v>
      </c>
      <c r="I6962" s="13">
        <v>7.4626865671641798E-3</v>
      </c>
    </row>
    <row r="6963" spans="1:9" x14ac:dyDescent="0.35">
      <c r="A6963" s="14">
        <v>2016</v>
      </c>
      <c r="B6963" s="14" t="s">
        <v>26</v>
      </c>
      <c r="C6963" s="14" t="s">
        <v>110</v>
      </c>
      <c r="D6963" s="14">
        <v>2007</v>
      </c>
      <c r="E6963" s="14">
        <f>data_filtered[[#This Row],[test_year]]-data_filtered[[#This Row],[model_year]]</f>
        <v>9</v>
      </c>
      <c r="F6963" s="14">
        <v>134</v>
      </c>
      <c r="G6963" s="14">
        <v>1</v>
      </c>
      <c r="H6963" s="14">
        <v>135</v>
      </c>
      <c r="I6963" s="14">
        <v>7.4074074074074103E-3</v>
      </c>
    </row>
    <row r="6964" spans="1:9" x14ac:dyDescent="0.35">
      <c r="A6964" s="14">
        <v>2017</v>
      </c>
      <c r="B6964" s="14" t="s">
        <v>30</v>
      </c>
      <c r="C6964" s="14" t="s">
        <v>36</v>
      </c>
      <c r="D6964" s="14">
        <v>2016</v>
      </c>
      <c r="E6964" s="14">
        <f>data_filtered[[#This Row],[test_year]]-data_filtered[[#This Row],[model_year]]</f>
        <v>1</v>
      </c>
      <c r="F6964" s="14">
        <v>134</v>
      </c>
      <c r="G6964" s="14">
        <v>1</v>
      </c>
      <c r="H6964" s="14">
        <v>135</v>
      </c>
      <c r="I6964" s="14">
        <v>7.4074074074074103E-3</v>
      </c>
    </row>
    <row r="6965" spans="1:9" x14ac:dyDescent="0.35">
      <c r="A6965" s="14">
        <v>2013</v>
      </c>
      <c r="B6965" s="14" t="s">
        <v>42</v>
      </c>
      <c r="C6965" s="14" t="s">
        <v>112</v>
      </c>
      <c r="D6965" s="14">
        <v>2007</v>
      </c>
      <c r="E6965" s="14">
        <f>data_filtered[[#This Row],[test_year]]-data_filtered[[#This Row],[model_year]]</f>
        <v>6</v>
      </c>
      <c r="F6965" s="14">
        <v>136</v>
      </c>
      <c r="G6965" s="14">
        <v>1</v>
      </c>
      <c r="H6965" s="14">
        <v>137</v>
      </c>
      <c r="I6965" s="14">
        <v>7.2992700729926996E-3</v>
      </c>
    </row>
    <row r="6966" spans="1:9" x14ac:dyDescent="0.35">
      <c r="A6966" s="13">
        <v>2013</v>
      </c>
      <c r="B6966" s="13" t="s">
        <v>24</v>
      </c>
      <c r="C6966" s="13" t="s">
        <v>29</v>
      </c>
      <c r="D6966" s="13">
        <v>2011</v>
      </c>
      <c r="E6966" s="14">
        <f>data_filtered[[#This Row],[test_year]]-data_filtered[[#This Row],[model_year]]</f>
        <v>2</v>
      </c>
      <c r="F6966" s="13">
        <v>137</v>
      </c>
      <c r="G6966" s="13">
        <v>1</v>
      </c>
      <c r="H6966" s="13">
        <v>138</v>
      </c>
      <c r="I6966" s="13">
        <v>7.2463768115942004E-3</v>
      </c>
    </row>
    <row r="6967" spans="1:9" x14ac:dyDescent="0.35">
      <c r="A6967" s="13">
        <v>2013</v>
      </c>
      <c r="B6967" s="13" t="s">
        <v>42</v>
      </c>
      <c r="C6967" s="13" t="s">
        <v>45</v>
      </c>
      <c r="D6967" s="13">
        <v>2006</v>
      </c>
      <c r="E6967" s="14">
        <f>data_filtered[[#This Row],[test_year]]-data_filtered[[#This Row],[model_year]]</f>
        <v>7</v>
      </c>
      <c r="F6967" s="13">
        <v>139</v>
      </c>
      <c r="G6967" s="13">
        <v>1</v>
      </c>
      <c r="H6967" s="13">
        <v>140</v>
      </c>
      <c r="I6967" s="13">
        <v>7.14285714285714E-3</v>
      </c>
    </row>
    <row r="6968" spans="1:9" x14ac:dyDescent="0.35">
      <c r="A6968" s="14">
        <v>2016</v>
      </c>
      <c r="B6968" s="14" t="s">
        <v>42</v>
      </c>
      <c r="C6968" s="14" t="s">
        <v>73</v>
      </c>
      <c r="D6968" s="14">
        <v>2010</v>
      </c>
      <c r="E6968" s="14">
        <f>data_filtered[[#This Row],[test_year]]-data_filtered[[#This Row],[model_year]]</f>
        <v>6</v>
      </c>
      <c r="F6968" s="14">
        <v>139</v>
      </c>
      <c r="G6968" s="14">
        <v>1</v>
      </c>
      <c r="H6968" s="14">
        <v>140</v>
      </c>
      <c r="I6968" s="14">
        <v>7.14285714285714E-3</v>
      </c>
    </row>
    <row r="6969" spans="1:9" x14ac:dyDescent="0.35">
      <c r="A6969" s="14">
        <v>2015</v>
      </c>
      <c r="B6969" s="14" t="s">
        <v>92</v>
      </c>
      <c r="C6969" s="14" t="s">
        <v>149</v>
      </c>
      <c r="D6969" s="14">
        <v>2010</v>
      </c>
      <c r="E6969" s="14">
        <f>data_filtered[[#This Row],[test_year]]-data_filtered[[#This Row],[model_year]]</f>
        <v>5</v>
      </c>
      <c r="F6969" s="14">
        <v>140</v>
      </c>
      <c r="G6969" s="14">
        <v>1</v>
      </c>
      <c r="H6969" s="14">
        <v>141</v>
      </c>
      <c r="I6969" s="14">
        <v>7.09219858156028E-3</v>
      </c>
    </row>
    <row r="6970" spans="1:9" x14ac:dyDescent="0.35">
      <c r="A6970" s="13">
        <v>2016</v>
      </c>
      <c r="B6970" s="13" t="s">
        <v>26</v>
      </c>
      <c r="C6970" s="13" t="s">
        <v>110</v>
      </c>
      <c r="D6970" s="13">
        <v>2010</v>
      </c>
      <c r="E6970" s="14">
        <f>data_filtered[[#This Row],[test_year]]-data_filtered[[#This Row],[model_year]]</f>
        <v>6</v>
      </c>
      <c r="F6970" s="13">
        <v>140</v>
      </c>
      <c r="G6970" s="13">
        <v>1</v>
      </c>
      <c r="H6970" s="13">
        <v>141</v>
      </c>
      <c r="I6970" s="13">
        <v>7.09219858156028E-3</v>
      </c>
    </row>
    <row r="6971" spans="1:9" x14ac:dyDescent="0.35">
      <c r="A6971" s="14">
        <v>2013</v>
      </c>
      <c r="B6971" s="14" t="s">
        <v>24</v>
      </c>
      <c r="C6971" s="14" t="s">
        <v>29</v>
      </c>
      <c r="D6971" s="14">
        <v>2010</v>
      </c>
      <c r="E6971" s="14">
        <f>data_filtered[[#This Row],[test_year]]-data_filtered[[#This Row],[model_year]]</f>
        <v>3</v>
      </c>
      <c r="F6971" s="14">
        <v>141</v>
      </c>
      <c r="G6971" s="14">
        <v>1</v>
      </c>
      <c r="H6971" s="14">
        <v>142</v>
      </c>
      <c r="I6971" s="14">
        <v>7.0422535211267599E-3</v>
      </c>
    </row>
    <row r="6972" spans="1:9" x14ac:dyDescent="0.35">
      <c r="A6972" s="13">
        <v>2013</v>
      </c>
      <c r="B6972" s="13" t="s">
        <v>26</v>
      </c>
      <c r="C6972" s="13" t="s">
        <v>147</v>
      </c>
      <c r="D6972" s="13">
        <v>2007</v>
      </c>
      <c r="E6972" s="14">
        <f>data_filtered[[#This Row],[test_year]]-data_filtered[[#This Row],[model_year]]</f>
        <v>6</v>
      </c>
      <c r="F6972" s="13">
        <v>141</v>
      </c>
      <c r="G6972" s="13">
        <v>1</v>
      </c>
      <c r="H6972" s="13">
        <v>142</v>
      </c>
      <c r="I6972" s="13">
        <v>7.0422535211267599E-3</v>
      </c>
    </row>
    <row r="6973" spans="1:9" x14ac:dyDescent="0.35">
      <c r="A6973" s="14">
        <v>2014</v>
      </c>
      <c r="B6973" s="14" t="s">
        <v>52</v>
      </c>
      <c r="C6973" s="14" t="s">
        <v>83</v>
      </c>
      <c r="D6973" s="14">
        <v>2013</v>
      </c>
      <c r="E6973" s="14">
        <f>data_filtered[[#This Row],[test_year]]-data_filtered[[#This Row],[model_year]]</f>
        <v>1</v>
      </c>
      <c r="F6973" s="14">
        <v>141</v>
      </c>
      <c r="G6973" s="14">
        <v>1</v>
      </c>
      <c r="H6973" s="14">
        <v>142</v>
      </c>
      <c r="I6973" s="14">
        <v>7.0422535211267599E-3</v>
      </c>
    </row>
    <row r="6974" spans="1:9" x14ac:dyDescent="0.35">
      <c r="A6974" s="13">
        <v>2017</v>
      </c>
      <c r="B6974" s="13" t="s">
        <v>52</v>
      </c>
      <c r="C6974" s="13" t="s">
        <v>91</v>
      </c>
      <c r="D6974" s="13">
        <v>2016</v>
      </c>
      <c r="E6974" s="14">
        <f>data_filtered[[#This Row],[test_year]]-data_filtered[[#This Row],[model_year]]</f>
        <v>1</v>
      </c>
      <c r="F6974" s="13">
        <v>141</v>
      </c>
      <c r="G6974" s="13">
        <v>1</v>
      </c>
      <c r="H6974" s="13">
        <v>142</v>
      </c>
      <c r="I6974" s="13">
        <v>7.0422535211267599E-3</v>
      </c>
    </row>
    <row r="6975" spans="1:9" x14ac:dyDescent="0.35">
      <c r="A6975" s="14">
        <v>2016</v>
      </c>
      <c r="B6975" s="14" t="s">
        <v>26</v>
      </c>
      <c r="C6975" s="14" t="s">
        <v>78</v>
      </c>
      <c r="D6975" s="14">
        <v>2008</v>
      </c>
      <c r="E6975" s="14">
        <f>data_filtered[[#This Row],[test_year]]-data_filtered[[#This Row],[model_year]]</f>
        <v>8</v>
      </c>
      <c r="F6975" s="14">
        <v>142</v>
      </c>
      <c r="G6975" s="14">
        <v>1</v>
      </c>
      <c r="H6975" s="14">
        <v>143</v>
      </c>
      <c r="I6975" s="14">
        <v>6.9930069930069904E-3</v>
      </c>
    </row>
    <row r="6976" spans="1:9" x14ac:dyDescent="0.35">
      <c r="A6976" s="13">
        <v>2015</v>
      </c>
      <c r="B6976" s="13" t="s">
        <v>26</v>
      </c>
      <c r="C6976" s="13" t="s">
        <v>110</v>
      </c>
      <c r="D6976" s="13">
        <v>2011</v>
      </c>
      <c r="E6976" s="14">
        <f>data_filtered[[#This Row],[test_year]]-data_filtered[[#This Row],[model_year]]</f>
        <v>4</v>
      </c>
      <c r="F6976" s="13">
        <v>143</v>
      </c>
      <c r="G6976" s="13">
        <v>1</v>
      </c>
      <c r="H6976" s="13">
        <v>144</v>
      </c>
      <c r="I6976" s="13">
        <v>6.9444444444444397E-3</v>
      </c>
    </row>
    <row r="6977" spans="1:9" x14ac:dyDescent="0.35">
      <c r="A6977" s="14">
        <v>2016</v>
      </c>
      <c r="B6977" s="14" t="s">
        <v>33</v>
      </c>
      <c r="C6977" s="14" t="s">
        <v>86</v>
      </c>
      <c r="D6977" s="14">
        <v>2015</v>
      </c>
      <c r="E6977" s="14">
        <f>data_filtered[[#This Row],[test_year]]-data_filtered[[#This Row],[model_year]]</f>
        <v>1</v>
      </c>
      <c r="F6977" s="14">
        <v>143</v>
      </c>
      <c r="G6977" s="14">
        <v>1</v>
      </c>
      <c r="H6977" s="14">
        <v>144</v>
      </c>
      <c r="I6977" s="14">
        <v>6.9444444444444397E-3</v>
      </c>
    </row>
    <row r="6978" spans="1:9" x14ac:dyDescent="0.35">
      <c r="A6978" s="13">
        <v>2015</v>
      </c>
      <c r="B6978" s="13" t="s">
        <v>42</v>
      </c>
      <c r="C6978" s="13" t="s">
        <v>43</v>
      </c>
      <c r="D6978" s="13">
        <v>2012</v>
      </c>
      <c r="E6978" s="14">
        <f>data_filtered[[#This Row],[test_year]]-data_filtered[[#This Row],[model_year]]</f>
        <v>3</v>
      </c>
      <c r="F6978" s="13">
        <v>288</v>
      </c>
      <c r="G6978" s="13">
        <v>2</v>
      </c>
      <c r="H6978" s="13">
        <v>290</v>
      </c>
      <c r="I6978" s="13">
        <v>6.8965517241379301E-3</v>
      </c>
    </row>
    <row r="6979" spans="1:9" x14ac:dyDescent="0.35">
      <c r="A6979" s="13">
        <v>2016</v>
      </c>
      <c r="B6979" s="13" t="s">
        <v>33</v>
      </c>
      <c r="C6979" s="13" t="s">
        <v>34</v>
      </c>
      <c r="D6979" s="13">
        <v>2008</v>
      </c>
      <c r="E6979" s="14">
        <f>data_filtered[[#This Row],[test_year]]-data_filtered[[#This Row],[model_year]]</f>
        <v>8</v>
      </c>
      <c r="F6979" s="13">
        <v>288</v>
      </c>
      <c r="G6979" s="13">
        <v>2</v>
      </c>
      <c r="H6979" s="13">
        <v>290</v>
      </c>
      <c r="I6979" s="13">
        <v>6.8965517241379301E-3</v>
      </c>
    </row>
    <row r="6980" spans="1:9" x14ac:dyDescent="0.35">
      <c r="A6980" s="13">
        <v>2015</v>
      </c>
      <c r="B6980" s="13" t="s">
        <v>26</v>
      </c>
      <c r="C6980" s="13" t="s">
        <v>35</v>
      </c>
      <c r="D6980" s="13">
        <v>2013</v>
      </c>
      <c r="E6980" s="14">
        <f>data_filtered[[#This Row],[test_year]]-data_filtered[[#This Row],[model_year]]</f>
        <v>2</v>
      </c>
      <c r="F6980" s="13">
        <v>144</v>
      </c>
      <c r="G6980" s="13">
        <v>1</v>
      </c>
      <c r="H6980" s="13">
        <v>145</v>
      </c>
      <c r="I6980" s="13">
        <v>6.8965517241379301E-3</v>
      </c>
    </row>
    <row r="6981" spans="1:9" x14ac:dyDescent="0.35">
      <c r="A6981" s="14">
        <v>2017</v>
      </c>
      <c r="B6981" s="14" t="s">
        <v>42</v>
      </c>
      <c r="C6981" s="14" t="s">
        <v>45</v>
      </c>
      <c r="D6981" s="14">
        <v>2010</v>
      </c>
      <c r="E6981" s="14">
        <f>data_filtered[[#This Row],[test_year]]-data_filtered[[#This Row],[model_year]]</f>
        <v>7</v>
      </c>
      <c r="F6981" s="14">
        <v>144</v>
      </c>
      <c r="G6981" s="14">
        <v>1</v>
      </c>
      <c r="H6981" s="14">
        <v>145</v>
      </c>
      <c r="I6981" s="14">
        <v>6.8965517241379301E-3</v>
      </c>
    </row>
    <row r="6982" spans="1:9" x14ac:dyDescent="0.35">
      <c r="A6982" s="14">
        <v>2013</v>
      </c>
      <c r="B6982" s="14" t="s">
        <v>26</v>
      </c>
      <c r="C6982" s="14" t="s">
        <v>100</v>
      </c>
      <c r="D6982" s="14">
        <v>2004</v>
      </c>
      <c r="E6982" s="14">
        <f>data_filtered[[#This Row],[test_year]]-data_filtered[[#This Row],[model_year]]</f>
        <v>9</v>
      </c>
      <c r="F6982" s="14">
        <v>145</v>
      </c>
      <c r="G6982" s="14">
        <v>1</v>
      </c>
      <c r="H6982" s="14">
        <v>146</v>
      </c>
      <c r="I6982" s="14">
        <v>6.8493150684931503E-3</v>
      </c>
    </row>
    <row r="6983" spans="1:9" x14ac:dyDescent="0.35">
      <c r="A6983" s="13">
        <v>2014</v>
      </c>
      <c r="B6983" s="13" t="s">
        <v>26</v>
      </c>
      <c r="C6983" s="13" t="s">
        <v>144</v>
      </c>
      <c r="D6983" s="13">
        <v>2008</v>
      </c>
      <c r="E6983" s="14">
        <f>data_filtered[[#This Row],[test_year]]-data_filtered[[#This Row],[model_year]]</f>
        <v>6</v>
      </c>
      <c r="F6983" s="13">
        <v>145</v>
      </c>
      <c r="G6983" s="13">
        <v>1</v>
      </c>
      <c r="H6983" s="13">
        <v>146</v>
      </c>
      <c r="I6983" s="13">
        <v>6.8493150684931503E-3</v>
      </c>
    </row>
    <row r="6984" spans="1:9" x14ac:dyDescent="0.35">
      <c r="A6984" s="13">
        <v>2015</v>
      </c>
      <c r="B6984" s="13" t="s">
        <v>42</v>
      </c>
      <c r="C6984" s="13" t="s">
        <v>43</v>
      </c>
      <c r="D6984" s="13">
        <v>2013</v>
      </c>
      <c r="E6984" s="14">
        <f>data_filtered[[#This Row],[test_year]]-data_filtered[[#This Row],[model_year]]</f>
        <v>2</v>
      </c>
      <c r="F6984" s="13">
        <v>145</v>
      </c>
      <c r="G6984" s="13">
        <v>1</v>
      </c>
      <c r="H6984" s="13">
        <v>146</v>
      </c>
      <c r="I6984" s="13">
        <v>6.8493150684931503E-3</v>
      </c>
    </row>
    <row r="6985" spans="1:9" x14ac:dyDescent="0.35">
      <c r="A6985" s="14">
        <v>2014</v>
      </c>
      <c r="B6985" s="14" t="s">
        <v>42</v>
      </c>
      <c r="C6985" s="14" t="s">
        <v>45</v>
      </c>
      <c r="D6985" s="14">
        <v>2005</v>
      </c>
      <c r="E6985" s="14">
        <f>data_filtered[[#This Row],[test_year]]-data_filtered[[#This Row],[model_year]]</f>
        <v>9</v>
      </c>
      <c r="F6985" s="14">
        <v>146</v>
      </c>
      <c r="G6985" s="14">
        <v>1</v>
      </c>
      <c r="H6985" s="14">
        <v>147</v>
      </c>
      <c r="I6985" s="14">
        <v>6.8027210884353704E-3</v>
      </c>
    </row>
    <row r="6986" spans="1:9" x14ac:dyDescent="0.35">
      <c r="A6986" s="14">
        <v>2015</v>
      </c>
      <c r="B6986" s="14" t="s">
        <v>42</v>
      </c>
      <c r="C6986" s="14" t="s">
        <v>45</v>
      </c>
      <c r="D6986" s="14">
        <v>2010</v>
      </c>
      <c r="E6986" s="14">
        <f>data_filtered[[#This Row],[test_year]]-data_filtered[[#This Row],[model_year]]</f>
        <v>5</v>
      </c>
      <c r="F6986" s="14">
        <v>147</v>
      </c>
      <c r="G6986" s="14">
        <v>1</v>
      </c>
      <c r="H6986" s="14">
        <v>148</v>
      </c>
      <c r="I6986" s="14">
        <v>6.7567567567567597E-3</v>
      </c>
    </row>
    <row r="6987" spans="1:9" x14ac:dyDescent="0.35">
      <c r="A6987" s="14">
        <v>2013</v>
      </c>
      <c r="B6987" s="14" t="s">
        <v>42</v>
      </c>
      <c r="C6987" s="14" t="s">
        <v>73</v>
      </c>
      <c r="D6987" s="14">
        <v>2006</v>
      </c>
      <c r="E6987" s="14">
        <f>data_filtered[[#This Row],[test_year]]-data_filtered[[#This Row],[model_year]]</f>
        <v>7</v>
      </c>
      <c r="F6987" s="14">
        <v>148</v>
      </c>
      <c r="G6987" s="14">
        <v>1</v>
      </c>
      <c r="H6987" s="14">
        <v>149</v>
      </c>
      <c r="I6987" s="14">
        <v>6.7114093959731499E-3</v>
      </c>
    </row>
    <row r="6988" spans="1:9" x14ac:dyDescent="0.35">
      <c r="A6988" s="14">
        <v>2016</v>
      </c>
      <c r="B6988" s="14" t="s">
        <v>42</v>
      </c>
      <c r="C6988" s="14" t="s">
        <v>112</v>
      </c>
      <c r="D6988" s="14">
        <v>2006</v>
      </c>
      <c r="E6988" s="14">
        <f>data_filtered[[#This Row],[test_year]]-data_filtered[[#This Row],[model_year]]</f>
        <v>10</v>
      </c>
      <c r="F6988" s="14">
        <v>148</v>
      </c>
      <c r="G6988" s="14">
        <v>1</v>
      </c>
      <c r="H6988" s="14">
        <v>149</v>
      </c>
      <c r="I6988" s="14">
        <v>6.7114093959731499E-3</v>
      </c>
    </row>
    <row r="6989" spans="1:9" x14ac:dyDescent="0.35">
      <c r="A6989" s="14">
        <v>2015</v>
      </c>
      <c r="B6989" s="14" t="s">
        <v>24</v>
      </c>
      <c r="C6989" s="14" t="s">
        <v>101</v>
      </c>
      <c r="D6989" s="14">
        <v>2011</v>
      </c>
      <c r="E6989" s="14">
        <f>data_filtered[[#This Row],[test_year]]-data_filtered[[#This Row],[model_year]]</f>
        <v>4</v>
      </c>
      <c r="F6989" s="14">
        <v>149</v>
      </c>
      <c r="G6989" s="14">
        <v>1</v>
      </c>
      <c r="H6989" s="14">
        <v>150</v>
      </c>
      <c r="I6989" s="14">
        <v>6.6666666666666697E-3</v>
      </c>
    </row>
    <row r="6990" spans="1:9" x14ac:dyDescent="0.35">
      <c r="A6990" s="14">
        <v>2015</v>
      </c>
      <c r="B6990" s="14" t="s">
        <v>42</v>
      </c>
      <c r="C6990" s="14" t="s">
        <v>73</v>
      </c>
      <c r="D6990" s="14">
        <v>2008</v>
      </c>
      <c r="E6990" s="14">
        <f>data_filtered[[#This Row],[test_year]]-data_filtered[[#This Row],[model_year]]</f>
        <v>7</v>
      </c>
      <c r="F6990" s="14">
        <v>149</v>
      </c>
      <c r="G6990" s="14">
        <v>1</v>
      </c>
      <c r="H6990" s="14">
        <v>150</v>
      </c>
      <c r="I6990" s="14">
        <v>6.6666666666666697E-3</v>
      </c>
    </row>
    <row r="6991" spans="1:9" x14ac:dyDescent="0.35">
      <c r="A6991" s="14">
        <v>2014</v>
      </c>
      <c r="B6991" s="14" t="s">
        <v>37</v>
      </c>
      <c r="C6991" s="14" t="s">
        <v>38</v>
      </c>
      <c r="D6991" s="14">
        <v>2008</v>
      </c>
      <c r="E6991" s="14">
        <f>data_filtered[[#This Row],[test_year]]-data_filtered[[#This Row],[model_year]]</f>
        <v>6</v>
      </c>
      <c r="F6991" s="14">
        <v>151</v>
      </c>
      <c r="G6991" s="14">
        <v>1</v>
      </c>
      <c r="H6991" s="14">
        <v>152</v>
      </c>
      <c r="I6991" s="14">
        <v>6.5789473684210497E-3</v>
      </c>
    </row>
    <row r="6992" spans="1:9" x14ac:dyDescent="0.35">
      <c r="A6992" s="14">
        <v>2016</v>
      </c>
      <c r="B6992" s="14" t="s">
        <v>42</v>
      </c>
      <c r="C6992" s="14" t="s">
        <v>45</v>
      </c>
      <c r="D6992" s="14">
        <v>2009</v>
      </c>
      <c r="E6992" s="14">
        <f>data_filtered[[#This Row],[test_year]]-data_filtered[[#This Row],[model_year]]</f>
        <v>7</v>
      </c>
      <c r="F6992" s="14">
        <v>151</v>
      </c>
      <c r="G6992" s="14">
        <v>1</v>
      </c>
      <c r="H6992" s="14">
        <v>152</v>
      </c>
      <c r="I6992" s="14">
        <v>6.5789473684210497E-3</v>
      </c>
    </row>
    <row r="6993" spans="1:9" x14ac:dyDescent="0.35">
      <c r="A6993" s="14">
        <v>2014</v>
      </c>
      <c r="B6993" s="14" t="s">
        <v>26</v>
      </c>
      <c r="C6993" s="14" t="s">
        <v>78</v>
      </c>
      <c r="D6993" s="14">
        <v>2007</v>
      </c>
      <c r="E6993" s="14">
        <f>data_filtered[[#This Row],[test_year]]-data_filtered[[#This Row],[model_year]]</f>
        <v>7</v>
      </c>
      <c r="F6993" s="14">
        <v>152</v>
      </c>
      <c r="G6993" s="14">
        <v>1</v>
      </c>
      <c r="H6993" s="14">
        <v>153</v>
      </c>
      <c r="I6993" s="14">
        <v>6.5359477124183E-3</v>
      </c>
    </row>
    <row r="6994" spans="1:9" x14ac:dyDescent="0.35">
      <c r="A6994" s="14">
        <v>2015</v>
      </c>
      <c r="B6994" s="14" t="s">
        <v>26</v>
      </c>
      <c r="C6994" s="14" t="s">
        <v>35</v>
      </c>
      <c r="D6994" s="14">
        <v>2014</v>
      </c>
      <c r="E6994" s="14">
        <f>data_filtered[[#This Row],[test_year]]-data_filtered[[#This Row],[model_year]]</f>
        <v>1</v>
      </c>
      <c r="F6994" s="14">
        <v>153</v>
      </c>
      <c r="G6994" s="14">
        <v>1</v>
      </c>
      <c r="H6994" s="14">
        <v>154</v>
      </c>
      <c r="I6994" s="14">
        <v>6.4935064935064896E-3</v>
      </c>
    </row>
    <row r="6995" spans="1:9" x14ac:dyDescent="0.35">
      <c r="A6995" s="14">
        <v>2015</v>
      </c>
      <c r="B6995" s="14" t="s">
        <v>26</v>
      </c>
      <c r="C6995" s="14" t="s">
        <v>110</v>
      </c>
      <c r="D6995" s="14">
        <v>2007</v>
      </c>
      <c r="E6995" s="14">
        <f>data_filtered[[#This Row],[test_year]]-data_filtered[[#This Row],[model_year]]</f>
        <v>8</v>
      </c>
      <c r="F6995" s="14">
        <v>154</v>
      </c>
      <c r="G6995" s="14">
        <v>1</v>
      </c>
      <c r="H6995" s="14">
        <v>155</v>
      </c>
      <c r="I6995" s="14">
        <v>6.4516129032258099E-3</v>
      </c>
    </row>
    <row r="6996" spans="1:9" x14ac:dyDescent="0.35">
      <c r="A6996" s="14">
        <v>2013</v>
      </c>
      <c r="B6996" s="14" t="s">
        <v>42</v>
      </c>
      <c r="C6996" s="14" t="s">
        <v>73</v>
      </c>
      <c r="D6996" s="14">
        <v>2009</v>
      </c>
      <c r="E6996" s="14">
        <f>data_filtered[[#This Row],[test_year]]-data_filtered[[#This Row],[model_year]]</f>
        <v>4</v>
      </c>
      <c r="F6996" s="14">
        <v>156</v>
      </c>
      <c r="G6996" s="14">
        <v>1</v>
      </c>
      <c r="H6996" s="14">
        <v>157</v>
      </c>
      <c r="I6996" s="14">
        <v>6.3694267515923596E-3</v>
      </c>
    </row>
    <row r="6997" spans="1:9" x14ac:dyDescent="0.35">
      <c r="A6997" s="13">
        <v>2016</v>
      </c>
      <c r="B6997" s="13" t="s">
        <v>42</v>
      </c>
      <c r="C6997" s="13" t="s">
        <v>73</v>
      </c>
      <c r="D6997" s="13">
        <v>2006</v>
      </c>
      <c r="E6997" s="14">
        <f>data_filtered[[#This Row],[test_year]]-data_filtered[[#This Row],[model_year]]</f>
        <v>10</v>
      </c>
      <c r="F6997" s="13">
        <v>157</v>
      </c>
      <c r="G6997" s="13">
        <v>1</v>
      </c>
      <c r="H6997" s="13">
        <v>158</v>
      </c>
      <c r="I6997" s="13">
        <v>6.3291139240506302E-3</v>
      </c>
    </row>
    <row r="6998" spans="1:9" x14ac:dyDescent="0.35">
      <c r="A6998" s="13">
        <v>2015</v>
      </c>
      <c r="B6998" s="13" t="s">
        <v>26</v>
      </c>
      <c r="C6998" s="13" t="s">
        <v>111</v>
      </c>
      <c r="D6998" s="13">
        <v>2008</v>
      </c>
      <c r="E6998" s="14">
        <f>data_filtered[[#This Row],[test_year]]-data_filtered[[#This Row],[model_year]]</f>
        <v>7</v>
      </c>
      <c r="F6998" s="13">
        <v>158</v>
      </c>
      <c r="G6998" s="13">
        <v>1</v>
      </c>
      <c r="H6998" s="13">
        <v>159</v>
      </c>
      <c r="I6998" s="13">
        <v>6.2893081761006301E-3</v>
      </c>
    </row>
    <row r="6999" spans="1:9" x14ac:dyDescent="0.35">
      <c r="A6999" s="13">
        <v>2013</v>
      </c>
      <c r="B6999" s="13" t="s">
        <v>26</v>
      </c>
      <c r="C6999" s="13" t="s">
        <v>27</v>
      </c>
      <c r="D6999" s="13">
        <v>2007</v>
      </c>
      <c r="E6999" s="14">
        <f>data_filtered[[#This Row],[test_year]]-data_filtered[[#This Row],[model_year]]</f>
        <v>6</v>
      </c>
      <c r="F6999" s="13">
        <v>477</v>
      </c>
      <c r="G6999" s="13">
        <v>3</v>
      </c>
      <c r="H6999" s="13">
        <v>480</v>
      </c>
      <c r="I6999" s="13">
        <v>6.2500000000000003E-3</v>
      </c>
    </row>
    <row r="7000" spans="1:9" x14ac:dyDescent="0.35">
      <c r="A7000" s="14">
        <v>2014</v>
      </c>
      <c r="B7000" s="14" t="s">
        <v>26</v>
      </c>
      <c r="C7000" s="14" t="s">
        <v>110</v>
      </c>
      <c r="D7000" s="14">
        <v>2008</v>
      </c>
      <c r="E7000" s="14">
        <f>data_filtered[[#This Row],[test_year]]-data_filtered[[#This Row],[model_year]]</f>
        <v>6</v>
      </c>
      <c r="F7000" s="14">
        <v>163</v>
      </c>
      <c r="G7000" s="14">
        <v>1</v>
      </c>
      <c r="H7000" s="14">
        <v>164</v>
      </c>
      <c r="I7000" s="14">
        <v>6.0975609756097598E-3</v>
      </c>
    </row>
    <row r="7001" spans="1:9" x14ac:dyDescent="0.35">
      <c r="A7001" s="14">
        <v>2014</v>
      </c>
      <c r="B7001" s="14" t="s">
        <v>24</v>
      </c>
      <c r="C7001" s="14" t="s">
        <v>101</v>
      </c>
      <c r="D7001" s="14">
        <v>2011</v>
      </c>
      <c r="E7001" s="14">
        <f>data_filtered[[#This Row],[test_year]]-data_filtered[[#This Row],[model_year]]</f>
        <v>3</v>
      </c>
      <c r="F7001" s="14">
        <v>164</v>
      </c>
      <c r="G7001" s="14">
        <v>1</v>
      </c>
      <c r="H7001" s="14">
        <v>165</v>
      </c>
      <c r="I7001" s="14">
        <v>6.0606060606060597E-3</v>
      </c>
    </row>
    <row r="7002" spans="1:9" x14ac:dyDescent="0.35">
      <c r="A7002" s="14">
        <v>2014</v>
      </c>
      <c r="B7002" s="14" t="s">
        <v>33</v>
      </c>
      <c r="C7002" s="14" t="s">
        <v>34</v>
      </c>
      <c r="D7002" s="14">
        <v>2013</v>
      </c>
      <c r="E7002" s="14">
        <f>data_filtered[[#This Row],[test_year]]-data_filtered[[#This Row],[model_year]]</f>
        <v>1</v>
      </c>
      <c r="F7002" s="14">
        <v>329</v>
      </c>
      <c r="G7002" s="14">
        <v>2</v>
      </c>
      <c r="H7002" s="14">
        <v>331</v>
      </c>
      <c r="I7002" s="14">
        <v>6.0422960725075503E-3</v>
      </c>
    </row>
    <row r="7003" spans="1:9" x14ac:dyDescent="0.35">
      <c r="A7003" s="14">
        <v>2016</v>
      </c>
      <c r="B7003" s="14" t="s">
        <v>26</v>
      </c>
      <c r="C7003" s="14" t="s">
        <v>27</v>
      </c>
      <c r="D7003" s="14">
        <v>2012</v>
      </c>
      <c r="E7003" s="14">
        <f>data_filtered[[#This Row],[test_year]]-data_filtered[[#This Row],[model_year]]</f>
        <v>4</v>
      </c>
      <c r="F7003" s="14">
        <v>329</v>
      </c>
      <c r="G7003" s="14">
        <v>2</v>
      </c>
      <c r="H7003" s="14">
        <v>331</v>
      </c>
      <c r="I7003" s="14">
        <v>6.0422960725075503E-3</v>
      </c>
    </row>
    <row r="7004" spans="1:9" x14ac:dyDescent="0.35">
      <c r="A7004" s="13">
        <v>2013</v>
      </c>
      <c r="B7004" s="13" t="s">
        <v>26</v>
      </c>
      <c r="C7004" s="13" t="s">
        <v>78</v>
      </c>
      <c r="D7004" s="13">
        <v>2007</v>
      </c>
      <c r="E7004" s="14">
        <f>data_filtered[[#This Row],[test_year]]-data_filtered[[#This Row],[model_year]]</f>
        <v>6</v>
      </c>
      <c r="F7004" s="13">
        <v>165</v>
      </c>
      <c r="G7004" s="13">
        <v>1</v>
      </c>
      <c r="H7004" s="13">
        <v>166</v>
      </c>
      <c r="I7004" s="13">
        <v>6.0240963855421699E-3</v>
      </c>
    </row>
    <row r="7005" spans="1:9" x14ac:dyDescent="0.35">
      <c r="A7005" s="13">
        <v>2013</v>
      </c>
      <c r="B7005" s="13" t="s">
        <v>42</v>
      </c>
      <c r="C7005" s="13" t="s">
        <v>96</v>
      </c>
      <c r="D7005" s="13">
        <v>2007</v>
      </c>
      <c r="E7005" s="14">
        <f>data_filtered[[#This Row],[test_year]]-data_filtered[[#This Row],[model_year]]</f>
        <v>6</v>
      </c>
      <c r="F7005" s="13">
        <v>166</v>
      </c>
      <c r="G7005" s="13">
        <v>1</v>
      </c>
      <c r="H7005" s="13">
        <v>167</v>
      </c>
      <c r="I7005" s="13">
        <v>5.9880239520958096E-3</v>
      </c>
    </row>
    <row r="7006" spans="1:9" x14ac:dyDescent="0.35">
      <c r="A7006" s="14">
        <v>2015</v>
      </c>
      <c r="B7006" s="14" t="s">
        <v>42</v>
      </c>
      <c r="C7006" s="14" t="s">
        <v>96</v>
      </c>
      <c r="D7006" s="14">
        <v>2007</v>
      </c>
      <c r="E7006" s="14">
        <f>data_filtered[[#This Row],[test_year]]-data_filtered[[#This Row],[model_year]]</f>
        <v>8</v>
      </c>
      <c r="F7006" s="14">
        <v>166</v>
      </c>
      <c r="G7006" s="14">
        <v>1</v>
      </c>
      <c r="H7006" s="14">
        <v>167</v>
      </c>
      <c r="I7006" s="14">
        <v>5.9880239520958096E-3</v>
      </c>
    </row>
    <row r="7007" spans="1:9" x14ac:dyDescent="0.35">
      <c r="A7007" s="14">
        <v>2013</v>
      </c>
      <c r="B7007" s="14" t="s">
        <v>26</v>
      </c>
      <c r="C7007" s="14" t="s">
        <v>100</v>
      </c>
      <c r="D7007" s="14">
        <v>2007</v>
      </c>
      <c r="E7007" s="14">
        <f>data_filtered[[#This Row],[test_year]]-data_filtered[[#This Row],[model_year]]</f>
        <v>6</v>
      </c>
      <c r="F7007" s="14">
        <v>167</v>
      </c>
      <c r="G7007" s="14">
        <v>1</v>
      </c>
      <c r="H7007" s="14">
        <v>168</v>
      </c>
      <c r="I7007" s="14">
        <v>5.9523809523809503E-3</v>
      </c>
    </row>
    <row r="7008" spans="1:9" x14ac:dyDescent="0.35">
      <c r="A7008" s="13">
        <v>2014</v>
      </c>
      <c r="B7008" s="13" t="s">
        <v>30</v>
      </c>
      <c r="C7008" s="13" t="s">
        <v>32</v>
      </c>
      <c r="D7008" s="13">
        <v>2009</v>
      </c>
      <c r="E7008" s="14">
        <f>data_filtered[[#This Row],[test_year]]-data_filtered[[#This Row],[model_year]]</f>
        <v>5</v>
      </c>
      <c r="F7008" s="13">
        <v>171</v>
      </c>
      <c r="G7008" s="13">
        <v>1</v>
      </c>
      <c r="H7008" s="13">
        <v>172</v>
      </c>
      <c r="I7008" s="13">
        <v>5.8139534883720903E-3</v>
      </c>
    </row>
    <row r="7009" spans="1:9" x14ac:dyDescent="0.35">
      <c r="A7009" s="14">
        <v>2017</v>
      </c>
      <c r="B7009" s="14" t="s">
        <v>33</v>
      </c>
      <c r="C7009" s="14" t="s">
        <v>55</v>
      </c>
      <c r="D7009" s="14">
        <v>2015</v>
      </c>
      <c r="E7009" s="14">
        <f>data_filtered[[#This Row],[test_year]]-data_filtered[[#This Row],[model_year]]</f>
        <v>2</v>
      </c>
      <c r="F7009" s="14">
        <v>172</v>
      </c>
      <c r="G7009" s="14">
        <v>1</v>
      </c>
      <c r="H7009" s="14">
        <v>173</v>
      </c>
      <c r="I7009" s="14">
        <v>5.78034682080925E-3</v>
      </c>
    </row>
    <row r="7010" spans="1:9" x14ac:dyDescent="0.35">
      <c r="A7010" s="13">
        <v>2016</v>
      </c>
      <c r="B7010" s="13" t="s">
        <v>104</v>
      </c>
      <c r="C7010" s="13" t="s">
        <v>115</v>
      </c>
      <c r="D7010" s="13">
        <v>2010</v>
      </c>
      <c r="E7010" s="14">
        <f>data_filtered[[#This Row],[test_year]]-data_filtered[[#This Row],[model_year]]</f>
        <v>6</v>
      </c>
      <c r="F7010" s="13">
        <v>173</v>
      </c>
      <c r="G7010" s="13">
        <v>1</v>
      </c>
      <c r="H7010" s="13">
        <v>174</v>
      </c>
      <c r="I7010" s="13">
        <v>5.74712643678161E-3</v>
      </c>
    </row>
    <row r="7011" spans="1:9" x14ac:dyDescent="0.35">
      <c r="A7011" s="13">
        <v>2013</v>
      </c>
      <c r="B7011" s="13" t="s">
        <v>26</v>
      </c>
      <c r="C7011" s="13" t="s">
        <v>78</v>
      </c>
      <c r="D7011" s="13">
        <v>2006</v>
      </c>
      <c r="E7011" s="14">
        <f>data_filtered[[#This Row],[test_year]]-data_filtered[[#This Row],[model_year]]</f>
        <v>7</v>
      </c>
      <c r="F7011" s="13">
        <v>175</v>
      </c>
      <c r="G7011" s="13">
        <v>1</v>
      </c>
      <c r="H7011" s="13">
        <v>176</v>
      </c>
      <c r="I7011" s="13">
        <v>5.6818181818181802E-3</v>
      </c>
    </row>
    <row r="7012" spans="1:9" x14ac:dyDescent="0.35">
      <c r="A7012" s="13">
        <v>2014</v>
      </c>
      <c r="B7012" s="13" t="s">
        <v>26</v>
      </c>
      <c r="C7012" s="13" t="s">
        <v>111</v>
      </c>
      <c r="D7012" s="13">
        <v>2008</v>
      </c>
      <c r="E7012" s="14">
        <f>data_filtered[[#This Row],[test_year]]-data_filtered[[#This Row],[model_year]]</f>
        <v>6</v>
      </c>
      <c r="F7012" s="13">
        <v>175</v>
      </c>
      <c r="G7012" s="13">
        <v>1</v>
      </c>
      <c r="H7012" s="13">
        <v>176</v>
      </c>
      <c r="I7012" s="13">
        <v>5.6818181818181802E-3</v>
      </c>
    </row>
    <row r="7013" spans="1:9" x14ac:dyDescent="0.35">
      <c r="A7013" s="13">
        <v>2013</v>
      </c>
      <c r="B7013" s="13" t="s">
        <v>26</v>
      </c>
      <c r="C7013" s="13" t="s">
        <v>110</v>
      </c>
      <c r="D7013" s="13">
        <v>2007</v>
      </c>
      <c r="E7013" s="14">
        <f>data_filtered[[#This Row],[test_year]]-data_filtered[[#This Row],[model_year]]</f>
        <v>6</v>
      </c>
      <c r="F7013" s="13">
        <v>178</v>
      </c>
      <c r="G7013" s="13">
        <v>1</v>
      </c>
      <c r="H7013" s="13">
        <v>179</v>
      </c>
      <c r="I7013" s="13">
        <v>5.5865921787709499E-3</v>
      </c>
    </row>
    <row r="7014" spans="1:9" x14ac:dyDescent="0.35">
      <c r="A7014" s="14">
        <v>2015</v>
      </c>
      <c r="B7014" s="14" t="s">
        <v>26</v>
      </c>
      <c r="C7014" s="14" t="s">
        <v>78</v>
      </c>
      <c r="D7014" s="14">
        <v>2007</v>
      </c>
      <c r="E7014" s="14">
        <f>data_filtered[[#This Row],[test_year]]-data_filtered[[#This Row],[model_year]]</f>
        <v>8</v>
      </c>
      <c r="F7014" s="14">
        <v>178</v>
      </c>
      <c r="G7014" s="14">
        <v>1</v>
      </c>
      <c r="H7014" s="14">
        <v>179</v>
      </c>
      <c r="I7014" s="14">
        <v>5.5865921787709499E-3</v>
      </c>
    </row>
    <row r="7015" spans="1:9" x14ac:dyDescent="0.35">
      <c r="A7015" s="14">
        <v>2013</v>
      </c>
      <c r="B7015" s="14" t="s">
        <v>42</v>
      </c>
      <c r="C7015" s="14" t="s">
        <v>96</v>
      </c>
      <c r="D7015" s="14">
        <v>2005</v>
      </c>
      <c r="E7015" s="14">
        <f>data_filtered[[#This Row],[test_year]]-data_filtered[[#This Row],[model_year]]</f>
        <v>8</v>
      </c>
      <c r="F7015" s="14">
        <v>179</v>
      </c>
      <c r="G7015" s="14">
        <v>1</v>
      </c>
      <c r="H7015" s="14">
        <v>180</v>
      </c>
      <c r="I7015" s="14">
        <v>5.5555555555555601E-3</v>
      </c>
    </row>
    <row r="7016" spans="1:9" x14ac:dyDescent="0.35">
      <c r="A7016" s="13">
        <v>2017</v>
      </c>
      <c r="B7016" s="13" t="s">
        <v>42</v>
      </c>
      <c r="C7016" s="13" t="s">
        <v>45</v>
      </c>
      <c r="D7016" s="13">
        <v>2009</v>
      </c>
      <c r="E7016" s="14">
        <f>data_filtered[[#This Row],[test_year]]-data_filtered[[#This Row],[model_year]]</f>
        <v>8</v>
      </c>
      <c r="F7016" s="13">
        <v>179</v>
      </c>
      <c r="G7016" s="13">
        <v>1</v>
      </c>
      <c r="H7016" s="13">
        <v>180</v>
      </c>
      <c r="I7016" s="13">
        <v>5.5555555555555601E-3</v>
      </c>
    </row>
    <row r="7017" spans="1:9" x14ac:dyDescent="0.35">
      <c r="A7017" s="14">
        <v>2017</v>
      </c>
      <c r="B7017" s="14" t="s">
        <v>106</v>
      </c>
      <c r="C7017" s="14" t="s">
        <v>107</v>
      </c>
      <c r="D7017" s="14">
        <v>2012</v>
      </c>
      <c r="E7017" s="14">
        <f>data_filtered[[#This Row],[test_year]]-data_filtered[[#This Row],[model_year]]</f>
        <v>5</v>
      </c>
      <c r="F7017" s="14">
        <v>181</v>
      </c>
      <c r="G7017" s="14">
        <v>1</v>
      </c>
      <c r="H7017" s="14">
        <v>182</v>
      </c>
      <c r="I7017" s="14">
        <v>5.4945054945054897E-3</v>
      </c>
    </row>
    <row r="7018" spans="1:9" x14ac:dyDescent="0.35">
      <c r="A7018" s="13">
        <v>2017</v>
      </c>
      <c r="B7018" s="13" t="s">
        <v>33</v>
      </c>
      <c r="C7018" s="13" t="s">
        <v>34</v>
      </c>
      <c r="D7018" s="13">
        <v>2010</v>
      </c>
      <c r="E7018" s="14">
        <f>data_filtered[[#This Row],[test_year]]-data_filtered[[#This Row],[model_year]]</f>
        <v>7</v>
      </c>
      <c r="F7018" s="13">
        <v>181</v>
      </c>
      <c r="G7018" s="13">
        <v>1</v>
      </c>
      <c r="H7018" s="13">
        <v>182</v>
      </c>
      <c r="I7018" s="13">
        <v>5.4945054945054897E-3</v>
      </c>
    </row>
    <row r="7019" spans="1:9" x14ac:dyDescent="0.35">
      <c r="A7019" s="13">
        <v>2015</v>
      </c>
      <c r="B7019" s="13" t="s">
        <v>106</v>
      </c>
      <c r="C7019" s="13" t="s">
        <v>107</v>
      </c>
      <c r="D7019" s="13">
        <v>2010</v>
      </c>
      <c r="E7019" s="14">
        <f>data_filtered[[#This Row],[test_year]]-data_filtered[[#This Row],[model_year]]</f>
        <v>5</v>
      </c>
      <c r="F7019" s="13">
        <v>184</v>
      </c>
      <c r="G7019" s="13">
        <v>1</v>
      </c>
      <c r="H7019" s="13">
        <v>185</v>
      </c>
      <c r="I7019" s="13">
        <v>5.40540540540541E-3</v>
      </c>
    </row>
    <row r="7020" spans="1:9" x14ac:dyDescent="0.35">
      <c r="A7020" s="14">
        <v>2017</v>
      </c>
      <c r="B7020" s="14" t="s">
        <v>104</v>
      </c>
      <c r="C7020" s="14" t="s">
        <v>105</v>
      </c>
      <c r="D7020" s="14">
        <v>2011</v>
      </c>
      <c r="E7020" s="14">
        <f>data_filtered[[#This Row],[test_year]]-data_filtered[[#This Row],[model_year]]</f>
        <v>6</v>
      </c>
      <c r="F7020" s="14">
        <v>186</v>
      </c>
      <c r="G7020" s="14">
        <v>1</v>
      </c>
      <c r="H7020" s="14">
        <v>187</v>
      </c>
      <c r="I7020" s="14">
        <v>5.3475935828877002E-3</v>
      </c>
    </row>
    <row r="7021" spans="1:9" x14ac:dyDescent="0.35">
      <c r="A7021" s="13">
        <v>2017</v>
      </c>
      <c r="B7021" s="13" t="s">
        <v>30</v>
      </c>
      <c r="C7021" s="13" t="s">
        <v>32</v>
      </c>
      <c r="D7021" s="13">
        <v>2010</v>
      </c>
      <c r="E7021" s="14">
        <f>data_filtered[[#This Row],[test_year]]-data_filtered[[#This Row],[model_year]]</f>
        <v>7</v>
      </c>
      <c r="F7021" s="13">
        <v>188</v>
      </c>
      <c r="G7021" s="13">
        <v>1</v>
      </c>
      <c r="H7021" s="13">
        <v>189</v>
      </c>
      <c r="I7021" s="13">
        <v>5.2910052910052898E-3</v>
      </c>
    </row>
    <row r="7022" spans="1:9" x14ac:dyDescent="0.35">
      <c r="A7022" s="13">
        <v>2014</v>
      </c>
      <c r="B7022" s="13" t="s">
        <v>26</v>
      </c>
      <c r="C7022" s="13" t="s">
        <v>27</v>
      </c>
      <c r="D7022" s="13">
        <v>2010</v>
      </c>
      <c r="E7022" s="14">
        <f>data_filtered[[#This Row],[test_year]]-data_filtered[[#This Row],[model_year]]</f>
        <v>4</v>
      </c>
      <c r="F7022" s="13">
        <v>192</v>
      </c>
      <c r="G7022" s="13">
        <v>1</v>
      </c>
      <c r="H7022" s="13">
        <v>193</v>
      </c>
      <c r="I7022" s="13">
        <v>5.1813471502590702E-3</v>
      </c>
    </row>
    <row r="7023" spans="1:9" x14ac:dyDescent="0.35">
      <c r="A7023" s="14">
        <v>2016</v>
      </c>
      <c r="B7023" s="14" t="s">
        <v>33</v>
      </c>
      <c r="C7023" s="14" t="s">
        <v>34</v>
      </c>
      <c r="D7023" s="14">
        <v>2014</v>
      </c>
      <c r="E7023" s="14">
        <f>data_filtered[[#This Row],[test_year]]-data_filtered[[#This Row],[model_year]]</f>
        <v>2</v>
      </c>
      <c r="F7023" s="14">
        <v>193</v>
      </c>
      <c r="G7023" s="14">
        <v>1</v>
      </c>
      <c r="H7023" s="14">
        <v>194</v>
      </c>
      <c r="I7023" s="14">
        <v>5.1546391752577301E-3</v>
      </c>
    </row>
    <row r="7024" spans="1:9" x14ac:dyDescent="0.35">
      <c r="A7024" s="14">
        <v>2017</v>
      </c>
      <c r="B7024" s="14" t="s">
        <v>26</v>
      </c>
      <c r="C7024" s="14" t="s">
        <v>35</v>
      </c>
      <c r="D7024" s="14">
        <v>2011</v>
      </c>
      <c r="E7024" s="14">
        <f>data_filtered[[#This Row],[test_year]]-data_filtered[[#This Row],[model_year]]</f>
        <v>6</v>
      </c>
      <c r="F7024" s="14">
        <v>195</v>
      </c>
      <c r="G7024" s="14">
        <v>1</v>
      </c>
      <c r="H7024" s="14">
        <v>196</v>
      </c>
      <c r="I7024" s="14">
        <v>5.1020408163265302E-3</v>
      </c>
    </row>
    <row r="7025" spans="1:9" x14ac:dyDescent="0.35">
      <c r="A7025" s="14">
        <v>2016</v>
      </c>
      <c r="B7025" s="14" t="s">
        <v>26</v>
      </c>
      <c r="C7025" s="14" t="s">
        <v>27</v>
      </c>
      <c r="D7025" s="14">
        <v>2015</v>
      </c>
      <c r="E7025" s="14">
        <f>data_filtered[[#This Row],[test_year]]-data_filtered[[#This Row],[model_year]]</f>
        <v>1</v>
      </c>
      <c r="F7025" s="14">
        <v>198</v>
      </c>
      <c r="G7025" s="14">
        <v>1</v>
      </c>
      <c r="H7025" s="14">
        <v>199</v>
      </c>
      <c r="I7025" s="14">
        <v>5.0251256281407001E-3</v>
      </c>
    </row>
    <row r="7026" spans="1:9" x14ac:dyDescent="0.35">
      <c r="A7026" s="13">
        <v>2014</v>
      </c>
      <c r="B7026" s="13" t="s">
        <v>42</v>
      </c>
      <c r="C7026" s="13" t="s">
        <v>73</v>
      </c>
      <c r="D7026" s="13">
        <v>2008</v>
      </c>
      <c r="E7026" s="14">
        <f>data_filtered[[#This Row],[test_year]]-data_filtered[[#This Row],[model_year]]</f>
        <v>6</v>
      </c>
      <c r="F7026" s="13">
        <v>199</v>
      </c>
      <c r="G7026" s="13">
        <v>1</v>
      </c>
      <c r="H7026" s="13">
        <v>200</v>
      </c>
      <c r="I7026" s="13">
        <v>5.0000000000000001E-3</v>
      </c>
    </row>
    <row r="7027" spans="1:9" x14ac:dyDescent="0.35">
      <c r="A7027" s="14">
        <v>2014</v>
      </c>
      <c r="B7027" s="14" t="s">
        <v>42</v>
      </c>
      <c r="C7027" s="14" t="s">
        <v>43</v>
      </c>
      <c r="D7027" s="14">
        <v>2012</v>
      </c>
      <c r="E7027" s="14">
        <f>data_filtered[[#This Row],[test_year]]-data_filtered[[#This Row],[model_year]]</f>
        <v>2</v>
      </c>
      <c r="F7027" s="14">
        <v>202</v>
      </c>
      <c r="G7027" s="14">
        <v>1</v>
      </c>
      <c r="H7027" s="14">
        <v>203</v>
      </c>
      <c r="I7027" s="14">
        <v>4.92610837438424E-3</v>
      </c>
    </row>
    <row r="7028" spans="1:9" x14ac:dyDescent="0.35">
      <c r="A7028" s="14">
        <v>2016</v>
      </c>
      <c r="B7028" s="14" t="s">
        <v>42</v>
      </c>
      <c r="C7028" s="14" t="s">
        <v>45</v>
      </c>
      <c r="D7028" s="14">
        <v>2012</v>
      </c>
      <c r="E7028" s="14">
        <f>data_filtered[[#This Row],[test_year]]-data_filtered[[#This Row],[model_year]]</f>
        <v>4</v>
      </c>
      <c r="F7028" s="14">
        <v>204</v>
      </c>
      <c r="G7028" s="14">
        <v>1</v>
      </c>
      <c r="H7028" s="14">
        <v>205</v>
      </c>
      <c r="I7028" s="14">
        <v>4.8780487804878101E-3</v>
      </c>
    </row>
    <row r="7029" spans="1:9" x14ac:dyDescent="0.35">
      <c r="A7029" s="14">
        <v>2015</v>
      </c>
      <c r="B7029" s="14" t="s">
        <v>30</v>
      </c>
      <c r="C7029" s="14" t="s">
        <v>32</v>
      </c>
      <c r="D7029" s="14">
        <v>2010</v>
      </c>
      <c r="E7029" s="14">
        <f>data_filtered[[#This Row],[test_year]]-data_filtered[[#This Row],[model_year]]</f>
        <v>5</v>
      </c>
      <c r="F7029" s="14">
        <v>209</v>
      </c>
      <c r="G7029" s="14">
        <v>1</v>
      </c>
      <c r="H7029" s="14">
        <v>210</v>
      </c>
      <c r="I7029" s="14">
        <v>4.7619047619047597E-3</v>
      </c>
    </row>
    <row r="7030" spans="1:9" x14ac:dyDescent="0.35">
      <c r="A7030" s="13">
        <v>2017</v>
      </c>
      <c r="B7030" s="13" t="s">
        <v>42</v>
      </c>
      <c r="C7030" s="13" t="s">
        <v>45</v>
      </c>
      <c r="D7030" s="13">
        <v>2011</v>
      </c>
      <c r="E7030" s="14">
        <f>data_filtered[[#This Row],[test_year]]-data_filtered[[#This Row],[model_year]]</f>
        <v>6</v>
      </c>
      <c r="F7030" s="13">
        <v>211</v>
      </c>
      <c r="G7030" s="13">
        <v>1</v>
      </c>
      <c r="H7030" s="13">
        <v>212</v>
      </c>
      <c r="I7030" s="13">
        <v>4.7169811320754698E-3</v>
      </c>
    </row>
    <row r="7031" spans="1:9" x14ac:dyDescent="0.35">
      <c r="A7031" s="14">
        <v>2016</v>
      </c>
      <c r="B7031" s="14" t="s">
        <v>42</v>
      </c>
      <c r="C7031" s="14" t="s">
        <v>45</v>
      </c>
      <c r="D7031" s="14">
        <v>2011</v>
      </c>
      <c r="E7031" s="14">
        <f>data_filtered[[#This Row],[test_year]]-data_filtered[[#This Row],[model_year]]</f>
        <v>5</v>
      </c>
      <c r="F7031" s="14">
        <v>212</v>
      </c>
      <c r="G7031" s="14">
        <v>1</v>
      </c>
      <c r="H7031" s="14">
        <v>213</v>
      </c>
      <c r="I7031" s="14">
        <v>4.6948356807511703E-3</v>
      </c>
    </row>
    <row r="7032" spans="1:9" x14ac:dyDescent="0.35">
      <c r="A7032" s="13">
        <v>2014</v>
      </c>
      <c r="B7032" s="13" t="s">
        <v>33</v>
      </c>
      <c r="C7032" s="13" t="s">
        <v>34</v>
      </c>
      <c r="D7032" s="13">
        <v>2009</v>
      </c>
      <c r="E7032" s="14">
        <f>data_filtered[[#This Row],[test_year]]-data_filtered[[#This Row],[model_year]]</f>
        <v>5</v>
      </c>
      <c r="F7032" s="13">
        <v>213</v>
      </c>
      <c r="G7032" s="13">
        <v>1</v>
      </c>
      <c r="H7032" s="13">
        <v>214</v>
      </c>
      <c r="I7032" s="13">
        <v>4.6728971962616802E-3</v>
      </c>
    </row>
    <row r="7033" spans="1:9" x14ac:dyDescent="0.35">
      <c r="A7033" s="13">
        <v>2014</v>
      </c>
      <c r="B7033" s="13" t="s">
        <v>42</v>
      </c>
      <c r="C7033" s="13" t="s">
        <v>45</v>
      </c>
      <c r="D7033" s="13">
        <v>2006</v>
      </c>
      <c r="E7033" s="14">
        <f>data_filtered[[#This Row],[test_year]]-data_filtered[[#This Row],[model_year]]</f>
        <v>8</v>
      </c>
      <c r="F7033" s="13">
        <v>214</v>
      </c>
      <c r="G7033" s="13">
        <v>1</v>
      </c>
      <c r="H7033" s="13">
        <v>215</v>
      </c>
      <c r="I7033" s="13">
        <v>4.6511627906976804E-3</v>
      </c>
    </row>
    <row r="7034" spans="1:9" x14ac:dyDescent="0.35">
      <c r="A7034" s="13">
        <v>2015</v>
      </c>
      <c r="B7034" s="13" t="s">
        <v>52</v>
      </c>
      <c r="C7034" s="13" t="s">
        <v>82</v>
      </c>
      <c r="D7034" s="13">
        <v>2013</v>
      </c>
      <c r="E7034" s="14">
        <f>data_filtered[[#This Row],[test_year]]-data_filtered[[#This Row],[model_year]]</f>
        <v>2</v>
      </c>
      <c r="F7034" s="13">
        <v>215</v>
      </c>
      <c r="G7034" s="13">
        <v>1</v>
      </c>
      <c r="H7034" s="13">
        <v>216</v>
      </c>
      <c r="I7034" s="13">
        <v>4.6296296296296302E-3</v>
      </c>
    </row>
    <row r="7035" spans="1:9" x14ac:dyDescent="0.35">
      <c r="A7035" s="13">
        <v>2015</v>
      </c>
      <c r="B7035" s="13" t="s">
        <v>33</v>
      </c>
      <c r="C7035" s="13" t="s">
        <v>34</v>
      </c>
      <c r="D7035" s="13">
        <v>2010</v>
      </c>
      <c r="E7035" s="14">
        <f>data_filtered[[#This Row],[test_year]]-data_filtered[[#This Row],[model_year]]</f>
        <v>5</v>
      </c>
      <c r="F7035" s="13">
        <v>215</v>
      </c>
      <c r="G7035" s="13">
        <v>1</v>
      </c>
      <c r="H7035" s="13">
        <v>216</v>
      </c>
      <c r="I7035" s="13">
        <v>4.6296296296296302E-3</v>
      </c>
    </row>
    <row r="7036" spans="1:9" x14ac:dyDescent="0.35">
      <c r="A7036" s="13">
        <v>2016</v>
      </c>
      <c r="B7036" s="13" t="s">
        <v>42</v>
      </c>
      <c r="C7036" s="13" t="s">
        <v>45</v>
      </c>
      <c r="D7036" s="13">
        <v>2007</v>
      </c>
      <c r="E7036" s="14">
        <f>data_filtered[[#This Row],[test_year]]-data_filtered[[#This Row],[model_year]]</f>
        <v>9</v>
      </c>
      <c r="F7036" s="13">
        <v>220</v>
      </c>
      <c r="G7036" s="13">
        <v>1</v>
      </c>
      <c r="H7036" s="13">
        <v>221</v>
      </c>
      <c r="I7036" s="13">
        <v>4.5248868778280599E-3</v>
      </c>
    </row>
    <row r="7037" spans="1:9" x14ac:dyDescent="0.35">
      <c r="A7037" s="14">
        <v>2016</v>
      </c>
      <c r="B7037" s="14" t="s">
        <v>42</v>
      </c>
      <c r="C7037" s="14" t="s">
        <v>45</v>
      </c>
      <c r="D7037" s="14">
        <v>2010</v>
      </c>
      <c r="E7037" s="14">
        <f>data_filtered[[#This Row],[test_year]]-data_filtered[[#This Row],[model_year]]</f>
        <v>6</v>
      </c>
      <c r="F7037" s="14">
        <v>223</v>
      </c>
      <c r="G7037" s="14">
        <v>1</v>
      </c>
      <c r="H7037" s="14">
        <v>224</v>
      </c>
      <c r="I7037" s="14">
        <v>4.4642857142857097E-3</v>
      </c>
    </row>
    <row r="7038" spans="1:9" x14ac:dyDescent="0.35">
      <c r="A7038" s="13">
        <v>2015</v>
      </c>
      <c r="B7038" s="13" t="s">
        <v>42</v>
      </c>
      <c r="C7038" s="13" t="s">
        <v>43</v>
      </c>
      <c r="D7038" s="13">
        <v>2009</v>
      </c>
      <c r="E7038" s="14">
        <f>data_filtered[[#This Row],[test_year]]-data_filtered[[#This Row],[model_year]]</f>
        <v>6</v>
      </c>
      <c r="F7038" s="13">
        <v>269</v>
      </c>
      <c r="G7038" s="13">
        <v>1</v>
      </c>
      <c r="H7038" s="13">
        <v>270</v>
      </c>
      <c r="I7038" s="13">
        <v>3.7037037037036999E-3</v>
      </c>
    </row>
    <row r="7039" spans="1:9" x14ac:dyDescent="0.35">
      <c r="A7039" s="14">
        <v>2015</v>
      </c>
      <c r="B7039" s="14" t="s">
        <v>42</v>
      </c>
      <c r="C7039" s="14" t="s">
        <v>43</v>
      </c>
      <c r="D7039" s="14">
        <v>2008</v>
      </c>
      <c r="E7039" s="14">
        <f>data_filtered[[#This Row],[test_year]]-data_filtered[[#This Row],[model_year]]</f>
        <v>7</v>
      </c>
      <c r="F7039" s="14">
        <v>276</v>
      </c>
      <c r="G7039" s="14">
        <v>1</v>
      </c>
      <c r="H7039" s="14">
        <v>277</v>
      </c>
      <c r="I7039" s="14">
        <v>3.6101083032491002E-3</v>
      </c>
    </row>
    <row r="7040" spans="1:9" x14ac:dyDescent="0.35">
      <c r="A7040" s="13">
        <v>2017</v>
      </c>
      <c r="B7040" s="13" t="s">
        <v>42</v>
      </c>
      <c r="C7040" s="13" t="s">
        <v>45</v>
      </c>
      <c r="D7040" s="13">
        <v>2007</v>
      </c>
      <c r="E7040" s="14">
        <f>data_filtered[[#This Row],[test_year]]-data_filtered[[#This Row],[model_year]]</f>
        <v>10</v>
      </c>
      <c r="F7040" s="13">
        <v>276</v>
      </c>
      <c r="G7040" s="13">
        <v>1</v>
      </c>
      <c r="H7040" s="13">
        <v>277</v>
      </c>
      <c r="I7040" s="13">
        <v>3.6101083032491002E-3</v>
      </c>
    </row>
    <row r="7041" spans="1:9" x14ac:dyDescent="0.35">
      <c r="A7041" s="14">
        <v>2013</v>
      </c>
      <c r="B7041" s="14" t="s">
        <v>42</v>
      </c>
      <c r="C7041" s="14" t="s">
        <v>43</v>
      </c>
      <c r="D7041" s="14">
        <v>2008</v>
      </c>
      <c r="E7041" s="14">
        <f>data_filtered[[#This Row],[test_year]]-data_filtered[[#This Row],[model_year]]</f>
        <v>5</v>
      </c>
      <c r="F7041" s="14">
        <v>278</v>
      </c>
      <c r="G7041" s="14">
        <v>1</v>
      </c>
      <c r="H7041" s="14">
        <v>279</v>
      </c>
      <c r="I7041" s="14">
        <v>3.5842293906810001E-3</v>
      </c>
    </row>
    <row r="7042" spans="1:9" x14ac:dyDescent="0.35">
      <c r="A7042" s="13">
        <v>2014</v>
      </c>
      <c r="B7042" s="13" t="s">
        <v>30</v>
      </c>
      <c r="C7042" s="13" t="s">
        <v>48</v>
      </c>
      <c r="D7042" s="13">
        <v>2008</v>
      </c>
      <c r="E7042" s="14">
        <f>data_filtered[[#This Row],[test_year]]-data_filtered[[#This Row],[model_year]]</f>
        <v>6</v>
      </c>
      <c r="F7042" s="13">
        <v>295</v>
      </c>
      <c r="G7042" s="13">
        <v>1</v>
      </c>
      <c r="H7042" s="13">
        <v>296</v>
      </c>
      <c r="I7042" s="13">
        <v>3.3783783783783799E-3</v>
      </c>
    </row>
    <row r="7043" spans="1:9" x14ac:dyDescent="0.35">
      <c r="A7043" s="13">
        <v>2014</v>
      </c>
      <c r="B7043" s="13" t="s">
        <v>42</v>
      </c>
      <c r="C7043" s="13" t="s">
        <v>45</v>
      </c>
      <c r="D7043" s="13">
        <v>2008</v>
      </c>
      <c r="E7043" s="14">
        <f>data_filtered[[#This Row],[test_year]]-data_filtered[[#This Row],[model_year]]</f>
        <v>6</v>
      </c>
      <c r="F7043" s="13">
        <v>294</v>
      </c>
      <c r="G7043" s="13">
        <v>0</v>
      </c>
      <c r="H7043" s="13">
        <v>294</v>
      </c>
      <c r="I7043" s="13">
        <v>0</v>
      </c>
    </row>
    <row r="7044" spans="1:9" x14ac:dyDescent="0.35">
      <c r="A7044" s="14">
        <v>2015</v>
      </c>
      <c r="B7044" s="14" t="s">
        <v>42</v>
      </c>
      <c r="C7044" s="14" t="s">
        <v>45</v>
      </c>
      <c r="D7044" s="14">
        <v>2007</v>
      </c>
      <c r="E7044" s="14">
        <f>data_filtered[[#This Row],[test_year]]-data_filtered[[#This Row],[model_year]]</f>
        <v>8</v>
      </c>
      <c r="F7044" s="14">
        <v>283</v>
      </c>
      <c r="G7044" s="14">
        <v>0</v>
      </c>
      <c r="H7044" s="14">
        <v>283</v>
      </c>
      <c r="I7044" s="14">
        <v>0</v>
      </c>
    </row>
    <row r="7045" spans="1:9" x14ac:dyDescent="0.35">
      <c r="A7045" s="14">
        <v>2016</v>
      </c>
      <c r="B7045" s="14" t="s">
        <v>42</v>
      </c>
      <c r="C7045" s="14" t="s">
        <v>43</v>
      </c>
      <c r="D7045" s="14">
        <v>2010</v>
      </c>
      <c r="E7045" s="14">
        <f>data_filtered[[#This Row],[test_year]]-data_filtered[[#This Row],[model_year]]</f>
        <v>6</v>
      </c>
      <c r="F7045" s="14">
        <v>237</v>
      </c>
      <c r="G7045" s="14">
        <v>0</v>
      </c>
      <c r="H7045" s="14">
        <v>237</v>
      </c>
      <c r="I7045" s="14">
        <v>0</v>
      </c>
    </row>
    <row r="7046" spans="1:9" x14ac:dyDescent="0.35">
      <c r="A7046" s="14">
        <v>2013</v>
      </c>
      <c r="B7046" s="14" t="s">
        <v>33</v>
      </c>
      <c r="C7046" s="14" t="s">
        <v>34</v>
      </c>
      <c r="D7046" s="14">
        <v>2007</v>
      </c>
      <c r="E7046" s="14">
        <f>data_filtered[[#This Row],[test_year]]-data_filtered[[#This Row],[model_year]]</f>
        <v>6</v>
      </c>
      <c r="F7046" s="14">
        <v>207</v>
      </c>
      <c r="G7046" s="14">
        <v>0</v>
      </c>
      <c r="H7046" s="14">
        <v>207</v>
      </c>
      <c r="I7046" s="14">
        <v>0</v>
      </c>
    </row>
    <row r="7047" spans="1:9" x14ac:dyDescent="0.35">
      <c r="A7047" s="13">
        <v>2016</v>
      </c>
      <c r="B7047" s="13" t="s">
        <v>33</v>
      </c>
      <c r="C7047" s="13" t="s">
        <v>55</v>
      </c>
      <c r="D7047" s="13">
        <v>2012</v>
      </c>
      <c r="E7047" s="14">
        <f>data_filtered[[#This Row],[test_year]]-data_filtered[[#This Row],[model_year]]</f>
        <v>4</v>
      </c>
      <c r="F7047" s="13">
        <v>197</v>
      </c>
      <c r="G7047" s="13">
        <v>0</v>
      </c>
      <c r="H7047" s="13">
        <v>197</v>
      </c>
      <c r="I7047" s="13">
        <v>0</v>
      </c>
    </row>
    <row r="7048" spans="1:9" x14ac:dyDescent="0.35">
      <c r="A7048" s="14">
        <v>2014</v>
      </c>
      <c r="B7048" s="14" t="s">
        <v>33</v>
      </c>
      <c r="C7048" s="14" t="s">
        <v>55</v>
      </c>
      <c r="D7048" s="14">
        <v>2012</v>
      </c>
      <c r="E7048" s="14">
        <f>data_filtered[[#This Row],[test_year]]-data_filtered[[#This Row],[model_year]]</f>
        <v>2</v>
      </c>
      <c r="F7048" s="14">
        <v>179</v>
      </c>
      <c r="G7048" s="14">
        <v>0</v>
      </c>
      <c r="H7048" s="14">
        <v>179</v>
      </c>
      <c r="I7048" s="14">
        <v>0</v>
      </c>
    </row>
    <row r="7049" spans="1:9" x14ac:dyDescent="0.35">
      <c r="A7049" s="14">
        <v>2016</v>
      </c>
      <c r="B7049" s="14" t="s">
        <v>42</v>
      </c>
      <c r="C7049" s="14" t="s">
        <v>73</v>
      </c>
      <c r="D7049" s="14">
        <v>2008</v>
      </c>
      <c r="E7049" s="14">
        <f>data_filtered[[#This Row],[test_year]]-data_filtered[[#This Row],[model_year]]</f>
        <v>8</v>
      </c>
      <c r="F7049" s="14">
        <v>173</v>
      </c>
      <c r="G7049" s="14">
        <v>0</v>
      </c>
      <c r="H7049" s="14">
        <v>173</v>
      </c>
      <c r="I7049" s="14">
        <v>0</v>
      </c>
    </row>
    <row r="7050" spans="1:9" x14ac:dyDescent="0.35">
      <c r="A7050" s="13">
        <v>2014</v>
      </c>
      <c r="B7050" s="13" t="s">
        <v>42</v>
      </c>
      <c r="C7050" s="13" t="s">
        <v>45</v>
      </c>
      <c r="D7050" s="13">
        <v>2010</v>
      </c>
      <c r="E7050" s="14">
        <f>data_filtered[[#This Row],[test_year]]-data_filtered[[#This Row],[model_year]]</f>
        <v>4</v>
      </c>
      <c r="F7050" s="13">
        <v>172</v>
      </c>
      <c r="G7050" s="13">
        <v>0</v>
      </c>
      <c r="H7050" s="13">
        <v>172</v>
      </c>
      <c r="I7050" s="13">
        <v>0</v>
      </c>
    </row>
    <row r="7051" spans="1:9" x14ac:dyDescent="0.35">
      <c r="A7051" s="13">
        <v>2017</v>
      </c>
      <c r="B7051" s="13" t="s">
        <v>42</v>
      </c>
      <c r="C7051" s="13" t="s">
        <v>43</v>
      </c>
      <c r="D7051" s="13">
        <v>2010</v>
      </c>
      <c r="E7051" s="14">
        <f>data_filtered[[#This Row],[test_year]]-data_filtered[[#This Row],[model_year]]</f>
        <v>7</v>
      </c>
      <c r="F7051" s="13">
        <v>169</v>
      </c>
      <c r="G7051" s="13">
        <v>0</v>
      </c>
      <c r="H7051" s="13">
        <v>169</v>
      </c>
      <c r="I7051" s="13">
        <v>0</v>
      </c>
    </row>
    <row r="7052" spans="1:9" x14ac:dyDescent="0.35">
      <c r="A7052" s="13">
        <v>2015</v>
      </c>
      <c r="B7052" s="13" t="s">
        <v>37</v>
      </c>
      <c r="C7052" s="13" t="s">
        <v>38</v>
      </c>
      <c r="D7052" s="13">
        <v>2014</v>
      </c>
      <c r="E7052" s="14">
        <f>data_filtered[[#This Row],[test_year]]-data_filtered[[#This Row],[model_year]]</f>
        <v>1</v>
      </c>
      <c r="F7052" s="13">
        <v>168</v>
      </c>
      <c r="G7052" s="13">
        <v>0</v>
      </c>
      <c r="H7052" s="13">
        <v>168</v>
      </c>
      <c r="I7052" s="13">
        <v>0</v>
      </c>
    </row>
    <row r="7053" spans="1:9" x14ac:dyDescent="0.35">
      <c r="A7053" s="14">
        <v>2015</v>
      </c>
      <c r="B7053" s="14" t="s">
        <v>26</v>
      </c>
      <c r="C7053" s="14" t="s">
        <v>35</v>
      </c>
      <c r="D7053" s="14">
        <v>2011</v>
      </c>
      <c r="E7053" s="14">
        <f>data_filtered[[#This Row],[test_year]]-data_filtered[[#This Row],[model_year]]</f>
        <v>4</v>
      </c>
      <c r="F7053" s="14">
        <v>168</v>
      </c>
      <c r="G7053" s="14">
        <v>0</v>
      </c>
      <c r="H7053" s="14">
        <v>168</v>
      </c>
      <c r="I7053" s="14">
        <v>0</v>
      </c>
    </row>
    <row r="7054" spans="1:9" x14ac:dyDescent="0.35">
      <c r="A7054" s="14">
        <v>2015</v>
      </c>
      <c r="B7054" s="14" t="s">
        <v>42</v>
      </c>
      <c r="C7054" s="14" t="s">
        <v>45</v>
      </c>
      <c r="D7054" s="14">
        <v>2008</v>
      </c>
      <c r="E7054" s="14">
        <f>data_filtered[[#This Row],[test_year]]-data_filtered[[#This Row],[model_year]]</f>
        <v>7</v>
      </c>
      <c r="F7054" s="14">
        <v>161</v>
      </c>
      <c r="G7054" s="14">
        <v>0</v>
      </c>
      <c r="H7054" s="14">
        <v>161</v>
      </c>
      <c r="I7054" s="14">
        <v>0</v>
      </c>
    </row>
    <row r="7055" spans="1:9" x14ac:dyDescent="0.35">
      <c r="A7055" s="13">
        <v>2013</v>
      </c>
      <c r="B7055" s="13" t="s">
        <v>42</v>
      </c>
      <c r="C7055" s="13" t="s">
        <v>73</v>
      </c>
      <c r="D7055" s="13">
        <v>2004</v>
      </c>
      <c r="E7055" s="14">
        <f>data_filtered[[#This Row],[test_year]]-data_filtered[[#This Row],[model_year]]</f>
        <v>9</v>
      </c>
      <c r="F7055" s="13">
        <v>160</v>
      </c>
      <c r="G7055" s="13">
        <v>0</v>
      </c>
      <c r="H7055" s="13">
        <v>160</v>
      </c>
      <c r="I7055" s="13">
        <v>0</v>
      </c>
    </row>
    <row r="7056" spans="1:9" x14ac:dyDescent="0.35">
      <c r="A7056" s="14">
        <v>2014</v>
      </c>
      <c r="B7056" s="14" t="s">
        <v>26</v>
      </c>
      <c r="C7056" s="14" t="s">
        <v>110</v>
      </c>
      <c r="D7056" s="14">
        <v>2006</v>
      </c>
      <c r="E7056" s="14">
        <f>data_filtered[[#This Row],[test_year]]-data_filtered[[#This Row],[model_year]]</f>
        <v>8</v>
      </c>
      <c r="F7056" s="14">
        <v>156</v>
      </c>
      <c r="G7056" s="14">
        <v>0</v>
      </c>
      <c r="H7056" s="14">
        <v>156</v>
      </c>
      <c r="I7056" s="14">
        <v>0</v>
      </c>
    </row>
    <row r="7057" spans="1:9" x14ac:dyDescent="0.35">
      <c r="A7057" s="13">
        <v>2016</v>
      </c>
      <c r="B7057" s="13" t="s">
        <v>26</v>
      </c>
      <c r="C7057" s="13" t="s">
        <v>110</v>
      </c>
      <c r="D7057" s="13">
        <v>2008</v>
      </c>
      <c r="E7057" s="14">
        <f>data_filtered[[#This Row],[test_year]]-data_filtered[[#This Row],[model_year]]</f>
        <v>8</v>
      </c>
      <c r="F7057" s="13">
        <v>156</v>
      </c>
      <c r="G7057" s="13">
        <v>0</v>
      </c>
      <c r="H7057" s="13">
        <v>156</v>
      </c>
      <c r="I7057" s="13">
        <v>0</v>
      </c>
    </row>
    <row r="7058" spans="1:9" x14ac:dyDescent="0.35">
      <c r="A7058" s="13">
        <v>2014</v>
      </c>
      <c r="B7058" s="13" t="s">
        <v>42</v>
      </c>
      <c r="C7058" s="13" t="s">
        <v>73</v>
      </c>
      <c r="D7058" s="13">
        <v>2007</v>
      </c>
      <c r="E7058" s="14">
        <f>data_filtered[[#This Row],[test_year]]-data_filtered[[#This Row],[model_year]]</f>
        <v>7</v>
      </c>
      <c r="F7058" s="13">
        <v>154</v>
      </c>
      <c r="G7058" s="13">
        <v>0</v>
      </c>
      <c r="H7058" s="13">
        <v>154</v>
      </c>
      <c r="I7058" s="13">
        <v>0</v>
      </c>
    </row>
    <row r="7059" spans="1:9" x14ac:dyDescent="0.35">
      <c r="A7059" s="14">
        <v>2014</v>
      </c>
      <c r="B7059" s="14" t="s">
        <v>42</v>
      </c>
      <c r="C7059" s="14" t="s">
        <v>73</v>
      </c>
      <c r="D7059" s="14">
        <v>2009</v>
      </c>
      <c r="E7059" s="14">
        <f>data_filtered[[#This Row],[test_year]]-data_filtered[[#This Row],[model_year]]</f>
        <v>5</v>
      </c>
      <c r="F7059" s="14">
        <v>153</v>
      </c>
      <c r="G7059" s="14">
        <v>0</v>
      </c>
      <c r="H7059" s="14">
        <v>153</v>
      </c>
      <c r="I7059" s="14">
        <v>0</v>
      </c>
    </row>
    <row r="7060" spans="1:9" x14ac:dyDescent="0.35">
      <c r="A7060" s="14">
        <v>2017</v>
      </c>
      <c r="B7060" s="14" t="s">
        <v>42</v>
      </c>
      <c r="C7060" s="14" t="s">
        <v>73</v>
      </c>
      <c r="D7060" s="14">
        <v>2007</v>
      </c>
      <c r="E7060" s="14">
        <f>data_filtered[[#This Row],[test_year]]-data_filtered[[#This Row],[model_year]]</f>
        <v>10</v>
      </c>
      <c r="F7060" s="14">
        <v>153</v>
      </c>
      <c r="G7060" s="14">
        <v>0</v>
      </c>
      <c r="H7060" s="14">
        <v>153</v>
      </c>
      <c r="I7060" s="14">
        <v>0</v>
      </c>
    </row>
    <row r="7061" spans="1:9" x14ac:dyDescent="0.35">
      <c r="A7061" s="13">
        <v>2014</v>
      </c>
      <c r="B7061" s="13" t="s">
        <v>104</v>
      </c>
      <c r="C7061" s="13" t="s">
        <v>115</v>
      </c>
      <c r="D7061" s="13">
        <v>2010</v>
      </c>
      <c r="E7061" s="14">
        <f>data_filtered[[#This Row],[test_year]]-data_filtered[[#This Row],[model_year]]</f>
        <v>4</v>
      </c>
      <c r="F7061" s="13">
        <v>148</v>
      </c>
      <c r="G7061" s="13">
        <v>0</v>
      </c>
      <c r="H7061" s="13">
        <v>148</v>
      </c>
      <c r="I7061" s="13">
        <v>0</v>
      </c>
    </row>
    <row r="7062" spans="1:9" x14ac:dyDescent="0.35">
      <c r="A7062" s="13">
        <v>2014</v>
      </c>
      <c r="B7062" s="13" t="s">
        <v>26</v>
      </c>
      <c r="C7062" s="13" t="s">
        <v>130</v>
      </c>
      <c r="D7062" s="13">
        <v>2007</v>
      </c>
      <c r="E7062" s="14">
        <f>data_filtered[[#This Row],[test_year]]-data_filtered[[#This Row],[model_year]]</f>
        <v>7</v>
      </c>
      <c r="F7062" s="13">
        <v>144</v>
      </c>
      <c r="G7062" s="13">
        <v>0</v>
      </c>
      <c r="H7062" s="13">
        <v>144</v>
      </c>
      <c r="I7062" s="13">
        <v>0</v>
      </c>
    </row>
    <row r="7063" spans="1:9" x14ac:dyDescent="0.35">
      <c r="A7063" s="14">
        <v>2015</v>
      </c>
      <c r="B7063" s="14" t="s">
        <v>42</v>
      </c>
      <c r="C7063" s="14" t="s">
        <v>112</v>
      </c>
      <c r="D7063" s="14">
        <v>2005</v>
      </c>
      <c r="E7063" s="14">
        <f>data_filtered[[#This Row],[test_year]]-data_filtered[[#This Row],[model_year]]</f>
        <v>10</v>
      </c>
      <c r="F7063" s="14">
        <v>144</v>
      </c>
      <c r="G7063" s="14">
        <v>0</v>
      </c>
      <c r="H7063" s="14">
        <v>144</v>
      </c>
      <c r="I7063" s="14">
        <v>0</v>
      </c>
    </row>
    <row r="7064" spans="1:9" x14ac:dyDescent="0.35">
      <c r="A7064" s="13">
        <v>2013</v>
      </c>
      <c r="B7064" s="13" t="s">
        <v>26</v>
      </c>
      <c r="C7064" s="13" t="s">
        <v>110</v>
      </c>
      <c r="D7064" s="13">
        <v>2009</v>
      </c>
      <c r="E7064" s="14">
        <f>data_filtered[[#This Row],[test_year]]-data_filtered[[#This Row],[model_year]]</f>
        <v>4</v>
      </c>
      <c r="F7064" s="13">
        <v>143</v>
      </c>
      <c r="G7064" s="13">
        <v>0</v>
      </c>
      <c r="H7064" s="13">
        <v>143</v>
      </c>
      <c r="I7064" s="13">
        <v>0</v>
      </c>
    </row>
    <row r="7065" spans="1:9" x14ac:dyDescent="0.35">
      <c r="A7065" s="13">
        <v>2016</v>
      </c>
      <c r="B7065" s="13" t="s">
        <v>26</v>
      </c>
      <c r="C7065" s="13" t="s">
        <v>110</v>
      </c>
      <c r="D7065" s="13">
        <v>2011</v>
      </c>
      <c r="E7065" s="14">
        <f>data_filtered[[#This Row],[test_year]]-data_filtered[[#This Row],[model_year]]</f>
        <v>5</v>
      </c>
      <c r="F7065" s="13">
        <v>139</v>
      </c>
      <c r="G7065" s="13">
        <v>0</v>
      </c>
      <c r="H7065" s="13">
        <v>139</v>
      </c>
      <c r="I7065" s="13">
        <v>0</v>
      </c>
    </row>
    <row r="7066" spans="1:9" x14ac:dyDescent="0.35">
      <c r="A7066" s="14">
        <v>2016</v>
      </c>
      <c r="B7066" s="14" t="s">
        <v>42</v>
      </c>
      <c r="C7066" s="14" t="s">
        <v>112</v>
      </c>
      <c r="D7066" s="14">
        <v>2011</v>
      </c>
      <c r="E7066" s="14">
        <f>data_filtered[[#This Row],[test_year]]-data_filtered[[#This Row],[model_year]]</f>
        <v>5</v>
      </c>
      <c r="F7066" s="14">
        <v>138</v>
      </c>
      <c r="G7066" s="14">
        <v>0</v>
      </c>
      <c r="H7066" s="14">
        <v>138</v>
      </c>
      <c r="I7066" s="14">
        <v>0</v>
      </c>
    </row>
    <row r="7067" spans="1:9" x14ac:dyDescent="0.35">
      <c r="A7067" s="13">
        <v>2014</v>
      </c>
      <c r="B7067" s="13" t="s">
        <v>26</v>
      </c>
      <c r="C7067" s="13" t="s">
        <v>110</v>
      </c>
      <c r="D7067" s="13">
        <v>2007</v>
      </c>
      <c r="E7067" s="14">
        <f>data_filtered[[#This Row],[test_year]]-data_filtered[[#This Row],[model_year]]</f>
        <v>7</v>
      </c>
      <c r="F7067" s="13">
        <v>136</v>
      </c>
      <c r="G7067" s="13">
        <v>0</v>
      </c>
      <c r="H7067" s="13">
        <v>136</v>
      </c>
      <c r="I7067" s="13">
        <v>0</v>
      </c>
    </row>
    <row r="7068" spans="1:9" x14ac:dyDescent="0.35">
      <c r="A7068" s="14">
        <v>2015</v>
      </c>
      <c r="B7068" s="14" t="s">
        <v>26</v>
      </c>
      <c r="C7068" s="14" t="s">
        <v>110</v>
      </c>
      <c r="D7068" s="14">
        <v>2008</v>
      </c>
      <c r="E7068" s="14">
        <f>data_filtered[[#This Row],[test_year]]-data_filtered[[#This Row],[model_year]]</f>
        <v>7</v>
      </c>
      <c r="F7068" s="14">
        <v>135</v>
      </c>
      <c r="G7068" s="14">
        <v>0</v>
      </c>
      <c r="H7068" s="14">
        <v>135</v>
      </c>
      <c r="I7068" s="14">
        <v>0</v>
      </c>
    </row>
    <row r="7069" spans="1:9" x14ac:dyDescent="0.35">
      <c r="A7069" s="13">
        <v>2015</v>
      </c>
      <c r="B7069" s="13" t="s">
        <v>26</v>
      </c>
      <c r="C7069" s="13" t="s">
        <v>110</v>
      </c>
      <c r="D7069" s="13">
        <v>2010</v>
      </c>
      <c r="E7069" s="14">
        <f>data_filtered[[#This Row],[test_year]]-data_filtered[[#This Row],[model_year]]</f>
        <v>5</v>
      </c>
      <c r="F7069" s="13">
        <v>135</v>
      </c>
      <c r="G7069" s="13">
        <v>0</v>
      </c>
      <c r="H7069" s="13">
        <v>135</v>
      </c>
      <c r="I7069" s="13">
        <v>0</v>
      </c>
    </row>
    <row r="7070" spans="1:9" x14ac:dyDescent="0.35">
      <c r="A7070" s="13">
        <v>2016</v>
      </c>
      <c r="B7070" s="13" t="s">
        <v>92</v>
      </c>
      <c r="C7070" s="13" t="s">
        <v>93</v>
      </c>
      <c r="D7070" s="13">
        <v>2015</v>
      </c>
      <c r="E7070" s="14">
        <f>data_filtered[[#This Row],[test_year]]-data_filtered[[#This Row],[model_year]]</f>
        <v>1</v>
      </c>
      <c r="F7070" s="13">
        <v>133</v>
      </c>
      <c r="G7070" s="13">
        <v>0</v>
      </c>
      <c r="H7070" s="13">
        <v>133</v>
      </c>
      <c r="I7070" s="13">
        <v>0</v>
      </c>
    </row>
    <row r="7071" spans="1:9" x14ac:dyDescent="0.35">
      <c r="A7071" s="14">
        <v>2017</v>
      </c>
      <c r="B7071" s="14" t="s">
        <v>26</v>
      </c>
      <c r="C7071" s="14" t="s">
        <v>78</v>
      </c>
      <c r="D7071" s="14">
        <v>2006</v>
      </c>
      <c r="E7071" s="14">
        <f>data_filtered[[#This Row],[test_year]]-data_filtered[[#This Row],[model_year]]</f>
        <v>11</v>
      </c>
      <c r="F7071" s="14">
        <v>133</v>
      </c>
      <c r="G7071" s="14">
        <v>0</v>
      </c>
      <c r="H7071" s="14">
        <v>133</v>
      </c>
      <c r="I7071" s="14">
        <v>0</v>
      </c>
    </row>
    <row r="7072" spans="1:9" x14ac:dyDescent="0.35">
      <c r="A7072" s="13">
        <v>2015</v>
      </c>
      <c r="B7072" s="13" t="s">
        <v>42</v>
      </c>
      <c r="C7072" s="13" t="s">
        <v>96</v>
      </c>
      <c r="D7072" s="13">
        <v>2006</v>
      </c>
      <c r="E7072" s="14">
        <f>data_filtered[[#This Row],[test_year]]-data_filtered[[#This Row],[model_year]]</f>
        <v>9</v>
      </c>
      <c r="F7072" s="13">
        <v>132</v>
      </c>
      <c r="G7072" s="13">
        <v>0</v>
      </c>
      <c r="H7072" s="13">
        <v>132</v>
      </c>
      <c r="I7072" s="13">
        <v>0</v>
      </c>
    </row>
    <row r="7073" spans="1:9" x14ac:dyDescent="0.35">
      <c r="A7073" s="13">
        <v>2014</v>
      </c>
      <c r="B7073" s="13" t="s">
        <v>37</v>
      </c>
      <c r="C7073" s="13" t="s">
        <v>157</v>
      </c>
      <c r="D7073" s="13">
        <v>2013</v>
      </c>
      <c r="E7073" s="14">
        <f>data_filtered[[#This Row],[test_year]]-data_filtered[[#This Row],[model_year]]</f>
        <v>1</v>
      </c>
      <c r="F7073" s="13">
        <v>131</v>
      </c>
      <c r="G7073" s="13">
        <v>0</v>
      </c>
      <c r="H7073" s="13">
        <v>131</v>
      </c>
      <c r="I7073" s="13">
        <v>0</v>
      </c>
    </row>
    <row r="7074" spans="1:9" x14ac:dyDescent="0.35">
      <c r="A7074" s="13">
        <v>2014</v>
      </c>
      <c r="B7074" s="13" t="s">
        <v>26</v>
      </c>
      <c r="C7074" s="13" t="s">
        <v>110</v>
      </c>
      <c r="D7074" s="13">
        <v>2009</v>
      </c>
      <c r="E7074" s="14">
        <f>data_filtered[[#This Row],[test_year]]-data_filtered[[#This Row],[model_year]]</f>
        <v>5</v>
      </c>
      <c r="F7074" s="13">
        <v>131</v>
      </c>
      <c r="G7074" s="13">
        <v>0</v>
      </c>
      <c r="H7074" s="13">
        <v>131</v>
      </c>
      <c r="I7074" s="13">
        <v>0</v>
      </c>
    </row>
    <row r="7075" spans="1:9" x14ac:dyDescent="0.35">
      <c r="A7075" s="14">
        <v>2017</v>
      </c>
      <c r="B7075" s="14" t="s">
        <v>30</v>
      </c>
      <c r="C7075" s="14" t="s">
        <v>36</v>
      </c>
      <c r="D7075" s="14">
        <v>2015</v>
      </c>
      <c r="E7075" s="14">
        <f>data_filtered[[#This Row],[test_year]]-data_filtered[[#This Row],[model_year]]</f>
        <v>2</v>
      </c>
      <c r="F7075" s="14">
        <v>129</v>
      </c>
      <c r="G7075" s="14">
        <v>0</v>
      </c>
      <c r="H7075" s="14">
        <v>129</v>
      </c>
      <c r="I7075" s="14">
        <v>0</v>
      </c>
    </row>
    <row r="7076" spans="1:9" x14ac:dyDescent="0.35">
      <c r="A7076" s="14">
        <v>2017</v>
      </c>
      <c r="B7076" s="14" t="s">
        <v>37</v>
      </c>
      <c r="C7076" s="14" t="s">
        <v>157</v>
      </c>
      <c r="D7076" s="14">
        <v>2016</v>
      </c>
      <c r="E7076" s="14">
        <f>data_filtered[[#This Row],[test_year]]-data_filtered[[#This Row],[model_year]]</f>
        <v>1</v>
      </c>
      <c r="F7076" s="14">
        <v>126</v>
      </c>
      <c r="G7076" s="14">
        <v>0</v>
      </c>
      <c r="H7076" s="14">
        <v>126</v>
      </c>
      <c r="I7076" s="14">
        <v>0</v>
      </c>
    </row>
    <row r="7077" spans="1:9" x14ac:dyDescent="0.35">
      <c r="A7077" s="13">
        <v>2015</v>
      </c>
      <c r="B7077" s="13" t="s">
        <v>37</v>
      </c>
      <c r="C7077" s="13" t="s">
        <v>157</v>
      </c>
      <c r="D7077" s="13">
        <v>2013</v>
      </c>
      <c r="E7077" s="14">
        <f>data_filtered[[#This Row],[test_year]]-data_filtered[[#This Row],[model_year]]</f>
        <v>2</v>
      </c>
      <c r="F7077" s="13">
        <v>125</v>
      </c>
      <c r="G7077" s="13">
        <v>0</v>
      </c>
      <c r="H7077" s="13">
        <v>125</v>
      </c>
      <c r="I7077" s="13">
        <v>0</v>
      </c>
    </row>
    <row r="7078" spans="1:9" x14ac:dyDescent="0.35">
      <c r="A7078" s="14">
        <v>2013</v>
      </c>
      <c r="B7078" s="14" t="s">
        <v>30</v>
      </c>
      <c r="C7078" s="14" t="s">
        <v>44</v>
      </c>
      <c r="D7078" s="14">
        <v>2009</v>
      </c>
      <c r="E7078" s="14">
        <f>data_filtered[[#This Row],[test_year]]-data_filtered[[#This Row],[model_year]]</f>
        <v>4</v>
      </c>
      <c r="F7078" s="14">
        <v>123</v>
      </c>
      <c r="G7078" s="14">
        <v>0</v>
      </c>
      <c r="H7078" s="14">
        <v>123</v>
      </c>
      <c r="I7078" s="14">
        <v>0</v>
      </c>
    </row>
    <row r="7079" spans="1:9" x14ac:dyDescent="0.35">
      <c r="A7079" s="14">
        <v>2016</v>
      </c>
      <c r="B7079" s="14" t="s">
        <v>42</v>
      </c>
      <c r="C7079" s="14" t="s">
        <v>151</v>
      </c>
      <c r="D7079" s="14">
        <v>2010</v>
      </c>
      <c r="E7079" s="14">
        <f>data_filtered[[#This Row],[test_year]]-data_filtered[[#This Row],[model_year]]</f>
        <v>6</v>
      </c>
      <c r="F7079" s="14">
        <v>123</v>
      </c>
      <c r="G7079" s="14">
        <v>0</v>
      </c>
      <c r="H7079" s="14">
        <v>123</v>
      </c>
      <c r="I7079" s="14">
        <v>0</v>
      </c>
    </row>
    <row r="7080" spans="1:9" x14ac:dyDescent="0.35">
      <c r="A7080" s="13">
        <v>2013</v>
      </c>
      <c r="B7080" s="13" t="s">
        <v>33</v>
      </c>
      <c r="C7080" s="13" t="s">
        <v>55</v>
      </c>
      <c r="D7080" s="13">
        <v>2011</v>
      </c>
      <c r="E7080" s="14">
        <f>data_filtered[[#This Row],[test_year]]-data_filtered[[#This Row],[model_year]]</f>
        <v>2</v>
      </c>
      <c r="F7080" s="13">
        <v>122</v>
      </c>
      <c r="G7080" s="13">
        <v>0</v>
      </c>
      <c r="H7080" s="13">
        <v>122</v>
      </c>
      <c r="I7080" s="13">
        <v>0</v>
      </c>
    </row>
    <row r="7081" spans="1:9" x14ac:dyDescent="0.35">
      <c r="A7081" s="13">
        <v>2014</v>
      </c>
      <c r="B7081" s="13" t="s">
        <v>26</v>
      </c>
      <c r="C7081" s="13" t="s">
        <v>147</v>
      </c>
      <c r="D7081" s="13">
        <v>2008</v>
      </c>
      <c r="E7081" s="14">
        <f>data_filtered[[#This Row],[test_year]]-data_filtered[[#This Row],[model_year]]</f>
        <v>6</v>
      </c>
      <c r="F7081" s="13">
        <v>122</v>
      </c>
      <c r="G7081" s="13">
        <v>0</v>
      </c>
      <c r="H7081" s="13">
        <v>122</v>
      </c>
      <c r="I7081" s="13">
        <v>0</v>
      </c>
    </row>
    <row r="7082" spans="1:9" x14ac:dyDescent="0.35">
      <c r="A7082" s="13">
        <v>2017</v>
      </c>
      <c r="B7082" s="13" t="s">
        <v>92</v>
      </c>
      <c r="C7082" s="13" t="s">
        <v>149</v>
      </c>
      <c r="D7082" s="13">
        <v>2015</v>
      </c>
      <c r="E7082" s="14">
        <f>data_filtered[[#This Row],[test_year]]-data_filtered[[#This Row],[model_year]]</f>
        <v>2</v>
      </c>
      <c r="F7082" s="13">
        <v>122</v>
      </c>
      <c r="G7082" s="13">
        <v>0</v>
      </c>
      <c r="H7082" s="13">
        <v>122</v>
      </c>
      <c r="I7082" s="13">
        <v>0</v>
      </c>
    </row>
    <row r="7083" spans="1:9" x14ac:dyDescent="0.35">
      <c r="A7083" s="13">
        <v>2017</v>
      </c>
      <c r="B7083" s="13" t="s">
        <v>26</v>
      </c>
      <c r="C7083" s="13" t="s">
        <v>110</v>
      </c>
      <c r="D7083" s="13">
        <v>2007</v>
      </c>
      <c r="E7083" s="14">
        <f>data_filtered[[#This Row],[test_year]]-data_filtered[[#This Row],[model_year]]</f>
        <v>10</v>
      </c>
      <c r="F7083" s="13">
        <v>122</v>
      </c>
      <c r="G7083" s="13">
        <v>0</v>
      </c>
      <c r="H7083" s="13">
        <v>122</v>
      </c>
      <c r="I7083" s="13">
        <v>0</v>
      </c>
    </row>
    <row r="7084" spans="1:9" x14ac:dyDescent="0.35">
      <c r="A7084" s="14">
        <v>2014</v>
      </c>
      <c r="B7084" s="14" t="s">
        <v>104</v>
      </c>
      <c r="C7084" s="14" t="s">
        <v>105</v>
      </c>
      <c r="D7084" s="14">
        <v>2011</v>
      </c>
      <c r="E7084" s="14">
        <f>data_filtered[[#This Row],[test_year]]-data_filtered[[#This Row],[model_year]]</f>
        <v>3</v>
      </c>
      <c r="F7084" s="14">
        <v>121</v>
      </c>
      <c r="G7084" s="14">
        <v>0</v>
      </c>
      <c r="H7084" s="14">
        <v>121</v>
      </c>
      <c r="I7084" s="14">
        <v>0</v>
      </c>
    </row>
    <row r="7085" spans="1:9" x14ac:dyDescent="0.35">
      <c r="A7085" s="13">
        <v>2014</v>
      </c>
      <c r="B7085" s="13" t="s">
        <v>26</v>
      </c>
      <c r="C7085" s="13" t="s">
        <v>100</v>
      </c>
      <c r="D7085" s="13">
        <v>2006</v>
      </c>
      <c r="E7085" s="14">
        <f>data_filtered[[#This Row],[test_year]]-data_filtered[[#This Row],[model_year]]</f>
        <v>8</v>
      </c>
      <c r="F7085" s="13">
        <v>121</v>
      </c>
      <c r="G7085" s="13">
        <v>0</v>
      </c>
      <c r="H7085" s="13">
        <v>121</v>
      </c>
      <c r="I7085" s="13">
        <v>0</v>
      </c>
    </row>
    <row r="7086" spans="1:9" x14ac:dyDescent="0.35">
      <c r="A7086" s="14">
        <v>2015</v>
      </c>
      <c r="B7086" s="14" t="s">
        <v>26</v>
      </c>
      <c r="C7086" s="14" t="s">
        <v>110</v>
      </c>
      <c r="D7086" s="14">
        <v>2013</v>
      </c>
      <c r="E7086" s="14">
        <f>data_filtered[[#This Row],[test_year]]-data_filtered[[#This Row],[model_year]]</f>
        <v>2</v>
      </c>
      <c r="F7086" s="14">
        <v>121</v>
      </c>
      <c r="G7086" s="14">
        <v>0</v>
      </c>
      <c r="H7086" s="14">
        <v>121</v>
      </c>
      <c r="I7086" s="14">
        <v>0</v>
      </c>
    </row>
    <row r="7087" spans="1:9" x14ac:dyDescent="0.35">
      <c r="A7087" s="14">
        <v>2013</v>
      </c>
      <c r="B7087" s="14" t="s">
        <v>42</v>
      </c>
      <c r="C7087" s="14" t="s">
        <v>112</v>
      </c>
      <c r="D7087" s="14">
        <v>2006</v>
      </c>
      <c r="E7087" s="14">
        <f>data_filtered[[#This Row],[test_year]]-data_filtered[[#This Row],[model_year]]</f>
        <v>7</v>
      </c>
      <c r="F7087" s="14">
        <v>120</v>
      </c>
      <c r="G7087" s="14">
        <v>0</v>
      </c>
      <c r="H7087" s="14">
        <v>120</v>
      </c>
      <c r="I7087" s="14">
        <v>0</v>
      </c>
    </row>
    <row r="7088" spans="1:9" x14ac:dyDescent="0.35">
      <c r="A7088" s="14">
        <v>2014</v>
      </c>
      <c r="B7088" s="14" t="s">
        <v>52</v>
      </c>
      <c r="C7088" s="14" t="s">
        <v>62</v>
      </c>
      <c r="D7088" s="14">
        <v>2011</v>
      </c>
      <c r="E7088" s="14">
        <f>data_filtered[[#This Row],[test_year]]-data_filtered[[#This Row],[model_year]]</f>
        <v>3</v>
      </c>
      <c r="F7088" s="14">
        <v>120</v>
      </c>
      <c r="G7088" s="14">
        <v>0</v>
      </c>
      <c r="H7088" s="14">
        <v>120</v>
      </c>
      <c r="I7088" s="14">
        <v>0</v>
      </c>
    </row>
    <row r="7089" spans="1:9" x14ac:dyDescent="0.35">
      <c r="A7089" s="13">
        <v>2015</v>
      </c>
      <c r="B7089" s="13" t="s">
        <v>37</v>
      </c>
      <c r="C7089" s="13" t="s">
        <v>38</v>
      </c>
      <c r="D7089" s="13">
        <v>2012</v>
      </c>
      <c r="E7089" s="14">
        <f>data_filtered[[#This Row],[test_year]]-data_filtered[[#This Row],[model_year]]</f>
        <v>3</v>
      </c>
      <c r="F7089" s="13">
        <v>120</v>
      </c>
      <c r="G7089" s="13">
        <v>0</v>
      </c>
      <c r="H7089" s="13">
        <v>120</v>
      </c>
      <c r="I7089" s="13">
        <v>0</v>
      </c>
    </row>
    <row r="7090" spans="1:9" x14ac:dyDescent="0.35">
      <c r="A7090" s="13">
        <v>2015</v>
      </c>
      <c r="B7090" s="13" t="s">
        <v>30</v>
      </c>
      <c r="C7090" s="13" t="s">
        <v>172</v>
      </c>
      <c r="D7090" s="13">
        <v>2014</v>
      </c>
      <c r="E7090" s="14">
        <f>data_filtered[[#This Row],[test_year]]-data_filtered[[#This Row],[model_year]]</f>
        <v>1</v>
      </c>
      <c r="F7090" s="13">
        <v>119</v>
      </c>
      <c r="G7090" s="13">
        <v>0</v>
      </c>
      <c r="H7090" s="13">
        <v>119</v>
      </c>
      <c r="I7090" s="13">
        <v>0</v>
      </c>
    </row>
    <row r="7091" spans="1:9" x14ac:dyDescent="0.35">
      <c r="A7091" s="14">
        <v>2016</v>
      </c>
      <c r="B7091" s="14" t="s">
        <v>92</v>
      </c>
      <c r="C7091" s="14" t="s">
        <v>149</v>
      </c>
      <c r="D7091" s="14">
        <v>2015</v>
      </c>
      <c r="E7091" s="14">
        <f>data_filtered[[#This Row],[test_year]]-data_filtered[[#This Row],[model_year]]</f>
        <v>1</v>
      </c>
      <c r="F7091" s="14">
        <v>119</v>
      </c>
      <c r="G7091" s="14">
        <v>0</v>
      </c>
      <c r="H7091" s="14">
        <v>119</v>
      </c>
      <c r="I7091" s="14">
        <v>0</v>
      </c>
    </row>
    <row r="7092" spans="1:9" x14ac:dyDescent="0.35">
      <c r="A7092" s="13">
        <v>2014</v>
      </c>
      <c r="B7092" s="13" t="s">
        <v>128</v>
      </c>
      <c r="C7092" s="13" t="s">
        <v>173</v>
      </c>
      <c r="D7092" s="13">
        <v>2013</v>
      </c>
      <c r="E7092" s="14">
        <f>data_filtered[[#This Row],[test_year]]-data_filtered[[#This Row],[model_year]]</f>
        <v>1</v>
      </c>
      <c r="F7092" s="13">
        <v>118</v>
      </c>
      <c r="G7092" s="13">
        <v>0</v>
      </c>
      <c r="H7092" s="13">
        <v>118</v>
      </c>
      <c r="I7092" s="13">
        <v>0</v>
      </c>
    </row>
    <row r="7093" spans="1:9" x14ac:dyDescent="0.35">
      <c r="A7093" s="14">
        <v>2014</v>
      </c>
      <c r="B7093" s="14" t="s">
        <v>33</v>
      </c>
      <c r="C7093" s="14" t="s">
        <v>86</v>
      </c>
      <c r="D7093" s="14">
        <v>2013</v>
      </c>
      <c r="E7093" s="14">
        <f>data_filtered[[#This Row],[test_year]]-data_filtered[[#This Row],[model_year]]</f>
        <v>1</v>
      </c>
      <c r="F7093" s="14">
        <v>117</v>
      </c>
      <c r="G7093" s="14">
        <v>0</v>
      </c>
      <c r="H7093" s="14">
        <v>117</v>
      </c>
      <c r="I7093" s="14">
        <v>0</v>
      </c>
    </row>
    <row r="7094" spans="1:9" x14ac:dyDescent="0.35">
      <c r="A7094" s="14">
        <v>2017</v>
      </c>
      <c r="B7094" s="14" t="s">
        <v>24</v>
      </c>
      <c r="C7094" s="14" t="s">
        <v>101</v>
      </c>
      <c r="D7094" s="14">
        <v>2015</v>
      </c>
      <c r="E7094" s="14">
        <f>data_filtered[[#This Row],[test_year]]-data_filtered[[#This Row],[model_year]]</f>
        <v>2</v>
      </c>
      <c r="F7094" s="14">
        <v>117</v>
      </c>
      <c r="G7094" s="14">
        <v>0</v>
      </c>
      <c r="H7094" s="14">
        <v>117</v>
      </c>
      <c r="I7094" s="14">
        <v>0</v>
      </c>
    </row>
    <row r="7095" spans="1:9" x14ac:dyDescent="0.35">
      <c r="A7095" s="13">
        <v>2013</v>
      </c>
      <c r="B7095" s="13" t="s">
        <v>42</v>
      </c>
      <c r="C7095" s="13" t="s">
        <v>151</v>
      </c>
      <c r="D7095" s="13">
        <v>2009</v>
      </c>
      <c r="E7095" s="14">
        <f>data_filtered[[#This Row],[test_year]]-data_filtered[[#This Row],[model_year]]</f>
        <v>4</v>
      </c>
      <c r="F7095" s="13">
        <v>115</v>
      </c>
      <c r="G7095" s="13">
        <v>0</v>
      </c>
      <c r="H7095" s="13">
        <v>115</v>
      </c>
      <c r="I7095" s="13">
        <v>0</v>
      </c>
    </row>
    <row r="7096" spans="1:9" x14ac:dyDescent="0.35">
      <c r="A7096" s="13">
        <v>2016</v>
      </c>
      <c r="B7096" s="13" t="s">
        <v>104</v>
      </c>
      <c r="C7096" s="13" t="s">
        <v>105</v>
      </c>
      <c r="D7096" s="13">
        <v>2012</v>
      </c>
      <c r="E7096" s="14">
        <f>data_filtered[[#This Row],[test_year]]-data_filtered[[#This Row],[model_year]]</f>
        <v>4</v>
      </c>
      <c r="F7096" s="13">
        <v>115</v>
      </c>
      <c r="G7096" s="13">
        <v>0</v>
      </c>
      <c r="H7096" s="13">
        <v>115</v>
      </c>
      <c r="I7096" s="13">
        <v>0</v>
      </c>
    </row>
    <row r="7097" spans="1:9" x14ac:dyDescent="0.35">
      <c r="A7097" s="14">
        <v>2017</v>
      </c>
      <c r="B7097" s="14" t="s">
        <v>104</v>
      </c>
      <c r="C7097" s="14" t="s">
        <v>115</v>
      </c>
      <c r="D7097" s="14">
        <v>2009</v>
      </c>
      <c r="E7097" s="14">
        <f>data_filtered[[#This Row],[test_year]]-data_filtered[[#This Row],[model_year]]</f>
        <v>8</v>
      </c>
      <c r="F7097" s="14">
        <v>115</v>
      </c>
      <c r="G7097" s="14">
        <v>0</v>
      </c>
      <c r="H7097" s="14">
        <v>115</v>
      </c>
      <c r="I7097" s="14">
        <v>0</v>
      </c>
    </row>
    <row r="7098" spans="1:9" x14ac:dyDescent="0.35">
      <c r="A7098" s="13">
        <v>2013</v>
      </c>
      <c r="B7098" s="13" t="s">
        <v>33</v>
      </c>
      <c r="C7098" s="13" t="s">
        <v>86</v>
      </c>
      <c r="D7098" s="13">
        <v>2011</v>
      </c>
      <c r="E7098" s="14">
        <f>data_filtered[[#This Row],[test_year]]-data_filtered[[#This Row],[model_year]]</f>
        <v>2</v>
      </c>
      <c r="F7098" s="13">
        <v>114</v>
      </c>
      <c r="G7098" s="13">
        <v>0</v>
      </c>
      <c r="H7098" s="13">
        <v>114</v>
      </c>
      <c r="I7098" s="13">
        <v>0</v>
      </c>
    </row>
    <row r="7099" spans="1:9" x14ac:dyDescent="0.35">
      <c r="A7099" s="13">
        <v>2014</v>
      </c>
      <c r="B7099" s="13" t="s">
        <v>42</v>
      </c>
      <c r="C7099" s="13" t="s">
        <v>151</v>
      </c>
      <c r="D7099" s="13">
        <v>2010</v>
      </c>
      <c r="E7099" s="14">
        <f>data_filtered[[#This Row],[test_year]]-data_filtered[[#This Row],[model_year]]</f>
        <v>4</v>
      </c>
      <c r="F7099" s="13">
        <v>114</v>
      </c>
      <c r="G7099" s="13">
        <v>0</v>
      </c>
      <c r="H7099" s="13">
        <v>114</v>
      </c>
      <c r="I7099" s="13">
        <v>0</v>
      </c>
    </row>
    <row r="7100" spans="1:9" x14ac:dyDescent="0.35">
      <c r="A7100" s="13">
        <v>2014</v>
      </c>
      <c r="B7100" s="13" t="s">
        <v>24</v>
      </c>
      <c r="C7100" s="13" t="s">
        <v>65</v>
      </c>
      <c r="D7100" s="13">
        <v>2010</v>
      </c>
      <c r="E7100" s="14">
        <f>data_filtered[[#This Row],[test_year]]-data_filtered[[#This Row],[model_year]]</f>
        <v>4</v>
      </c>
      <c r="F7100" s="13">
        <v>113</v>
      </c>
      <c r="G7100" s="13">
        <v>0</v>
      </c>
      <c r="H7100" s="13">
        <v>113</v>
      </c>
      <c r="I7100" s="13">
        <v>0</v>
      </c>
    </row>
    <row r="7101" spans="1:9" x14ac:dyDescent="0.35">
      <c r="A7101" s="14">
        <v>2016</v>
      </c>
      <c r="B7101" s="14" t="s">
        <v>158</v>
      </c>
      <c r="C7101" s="14" t="s">
        <v>175</v>
      </c>
      <c r="D7101" s="14">
        <v>2010</v>
      </c>
      <c r="E7101" s="14">
        <f>data_filtered[[#This Row],[test_year]]-data_filtered[[#This Row],[model_year]]</f>
        <v>6</v>
      </c>
      <c r="F7101" s="14">
        <v>113</v>
      </c>
      <c r="G7101" s="14">
        <v>0</v>
      </c>
      <c r="H7101" s="14">
        <v>113</v>
      </c>
      <c r="I7101" s="14">
        <v>0</v>
      </c>
    </row>
    <row r="7102" spans="1:9" x14ac:dyDescent="0.35">
      <c r="A7102" s="13">
        <v>2016</v>
      </c>
      <c r="B7102" s="13" t="s">
        <v>30</v>
      </c>
      <c r="C7102" s="13" t="s">
        <v>126</v>
      </c>
      <c r="D7102" s="13">
        <v>2008</v>
      </c>
      <c r="E7102" s="14">
        <f>data_filtered[[#This Row],[test_year]]-data_filtered[[#This Row],[model_year]]</f>
        <v>8</v>
      </c>
      <c r="F7102" s="13">
        <v>112</v>
      </c>
      <c r="G7102" s="13">
        <v>0</v>
      </c>
      <c r="H7102" s="13">
        <v>112</v>
      </c>
      <c r="I7102" s="13">
        <v>0</v>
      </c>
    </row>
    <row r="7103" spans="1:9" x14ac:dyDescent="0.35">
      <c r="A7103" s="14">
        <v>2016</v>
      </c>
      <c r="B7103" s="14" t="s">
        <v>26</v>
      </c>
      <c r="C7103" s="14" t="s">
        <v>147</v>
      </c>
      <c r="D7103" s="14">
        <v>2008</v>
      </c>
      <c r="E7103" s="14">
        <f>data_filtered[[#This Row],[test_year]]-data_filtered[[#This Row],[model_year]]</f>
        <v>8</v>
      </c>
      <c r="F7103" s="14">
        <v>111</v>
      </c>
      <c r="G7103" s="14">
        <v>0</v>
      </c>
      <c r="H7103" s="14">
        <v>111</v>
      </c>
      <c r="I7103" s="14">
        <v>0</v>
      </c>
    </row>
    <row r="7104" spans="1:9" x14ac:dyDescent="0.35">
      <c r="A7104" s="13">
        <v>2015</v>
      </c>
      <c r="B7104" s="13" t="s">
        <v>33</v>
      </c>
      <c r="C7104" s="13" t="s">
        <v>86</v>
      </c>
      <c r="D7104" s="13">
        <v>2008</v>
      </c>
      <c r="E7104" s="14">
        <f>data_filtered[[#This Row],[test_year]]-data_filtered[[#This Row],[model_year]]</f>
        <v>7</v>
      </c>
      <c r="F7104" s="13">
        <v>110</v>
      </c>
      <c r="G7104" s="13">
        <v>0</v>
      </c>
      <c r="H7104" s="13">
        <v>110</v>
      </c>
      <c r="I7104" s="13">
        <v>0</v>
      </c>
    </row>
    <row r="7105" spans="1:9" x14ac:dyDescent="0.35">
      <c r="A7105" s="14">
        <v>2016</v>
      </c>
      <c r="B7105" s="14" t="s">
        <v>26</v>
      </c>
      <c r="C7105" s="14" t="s">
        <v>110</v>
      </c>
      <c r="D7105" s="14">
        <v>2015</v>
      </c>
      <c r="E7105" s="14">
        <f>data_filtered[[#This Row],[test_year]]-data_filtered[[#This Row],[model_year]]</f>
        <v>1</v>
      </c>
      <c r="F7105" s="14">
        <v>109</v>
      </c>
      <c r="G7105" s="14">
        <v>0</v>
      </c>
      <c r="H7105" s="14">
        <v>109</v>
      </c>
      <c r="I7105" s="14">
        <v>0</v>
      </c>
    </row>
    <row r="7106" spans="1:9" x14ac:dyDescent="0.35">
      <c r="A7106" s="13">
        <v>2017</v>
      </c>
      <c r="B7106" s="13" t="s">
        <v>52</v>
      </c>
      <c r="C7106" s="13" t="s">
        <v>83</v>
      </c>
      <c r="D7106" s="13">
        <v>2015</v>
      </c>
      <c r="E7106" s="14">
        <f>data_filtered[[#This Row],[test_year]]-data_filtered[[#This Row],[model_year]]</f>
        <v>2</v>
      </c>
      <c r="F7106" s="13">
        <v>109</v>
      </c>
      <c r="G7106" s="13">
        <v>0</v>
      </c>
      <c r="H7106" s="13">
        <v>109</v>
      </c>
      <c r="I7106" s="13">
        <v>0</v>
      </c>
    </row>
    <row r="7107" spans="1:9" x14ac:dyDescent="0.35">
      <c r="A7107" s="14">
        <v>2017</v>
      </c>
      <c r="B7107" s="14" t="s">
        <v>26</v>
      </c>
      <c r="C7107" s="14" t="s">
        <v>110</v>
      </c>
      <c r="D7107" s="14">
        <v>2009</v>
      </c>
      <c r="E7107" s="14">
        <f>data_filtered[[#This Row],[test_year]]-data_filtered[[#This Row],[model_year]]</f>
        <v>8</v>
      </c>
      <c r="F7107" s="14">
        <v>109</v>
      </c>
      <c r="G7107" s="14">
        <v>0</v>
      </c>
      <c r="H7107" s="14">
        <v>109</v>
      </c>
      <c r="I7107" s="14">
        <v>0</v>
      </c>
    </row>
    <row r="7108" spans="1:9" x14ac:dyDescent="0.35">
      <c r="A7108" s="14">
        <v>2016</v>
      </c>
      <c r="B7108" s="14" t="s">
        <v>33</v>
      </c>
      <c r="C7108" s="14" t="s">
        <v>97</v>
      </c>
      <c r="D7108" s="14">
        <v>2013</v>
      </c>
      <c r="E7108" s="14">
        <f>data_filtered[[#This Row],[test_year]]-data_filtered[[#This Row],[model_year]]</f>
        <v>3</v>
      </c>
      <c r="F7108" s="14">
        <v>108</v>
      </c>
      <c r="G7108" s="14">
        <v>0</v>
      </c>
      <c r="H7108" s="14">
        <v>108</v>
      </c>
      <c r="I7108" s="14">
        <v>0</v>
      </c>
    </row>
    <row r="7109" spans="1:9" x14ac:dyDescent="0.35">
      <c r="A7109" s="14">
        <v>2017</v>
      </c>
      <c r="B7109" s="14" t="s">
        <v>30</v>
      </c>
      <c r="C7109" s="14" t="s">
        <v>172</v>
      </c>
      <c r="D7109" s="14">
        <v>2016</v>
      </c>
      <c r="E7109" s="14">
        <f>data_filtered[[#This Row],[test_year]]-data_filtered[[#This Row],[model_year]]</f>
        <v>1</v>
      </c>
      <c r="F7109" s="14">
        <v>108</v>
      </c>
      <c r="G7109" s="14">
        <v>0</v>
      </c>
      <c r="H7109" s="14">
        <v>108</v>
      </c>
      <c r="I7109" s="14">
        <v>0</v>
      </c>
    </row>
    <row r="7110" spans="1:9" x14ac:dyDescent="0.35">
      <c r="A7110" s="13">
        <v>2017</v>
      </c>
      <c r="B7110" s="13" t="s">
        <v>26</v>
      </c>
      <c r="C7110" s="13" t="s">
        <v>110</v>
      </c>
      <c r="D7110" s="13">
        <v>2010</v>
      </c>
      <c r="E7110" s="14">
        <f>data_filtered[[#This Row],[test_year]]-data_filtered[[#This Row],[model_year]]</f>
        <v>7</v>
      </c>
      <c r="F7110" s="13">
        <v>108</v>
      </c>
      <c r="G7110" s="13">
        <v>0</v>
      </c>
      <c r="H7110" s="13">
        <v>108</v>
      </c>
      <c r="I7110" s="13">
        <v>0</v>
      </c>
    </row>
    <row r="7111" spans="1:9" x14ac:dyDescent="0.35">
      <c r="A7111" s="14">
        <v>2013</v>
      </c>
      <c r="B7111" s="14" t="s">
        <v>30</v>
      </c>
      <c r="C7111" s="14" t="s">
        <v>48</v>
      </c>
      <c r="D7111" s="14">
        <v>2007</v>
      </c>
      <c r="E7111" s="14">
        <f>data_filtered[[#This Row],[test_year]]-data_filtered[[#This Row],[model_year]]</f>
        <v>6</v>
      </c>
      <c r="F7111" s="14">
        <v>107</v>
      </c>
      <c r="G7111" s="14">
        <v>0</v>
      </c>
      <c r="H7111" s="14">
        <v>107</v>
      </c>
      <c r="I7111" s="14">
        <v>0</v>
      </c>
    </row>
    <row r="7112" spans="1:9" x14ac:dyDescent="0.35">
      <c r="A7112" s="14">
        <v>2017</v>
      </c>
      <c r="B7112" s="14" t="s">
        <v>42</v>
      </c>
      <c r="C7112" s="14" t="s">
        <v>151</v>
      </c>
      <c r="D7112" s="14">
        <v>2010</v>
      </c>
      <c r="E7112" s="14">
        <f>data_filtered[[#This Row],[test_year]]-data_filtered[[#This Row],[model_year]]</f>
        <v>7</v>
      </c>
      <c r="F7112" s="14">
        <v>107</v>
      </c>
      <c r="G7112" s="14">
        <v>0</v>
      </c>
      <c r="H7112" s="14">
        <v>107</v>
      </c>
      <c r="I7112" s="14">
        <v>0</v>
      </c>
    </row>
    <row r="7113" spans="1:9" x14ac:dyDescent="0.35">
      <c r="A7113" s="14">
        <v>2017</v>
      </c>
      <c r="B7113" s="14" t="s">
        <v>26</v>
      </c>
      <c r="C7113" s="14" t="s">
        <v>147</v>
      </c>
      <c r="D7113" s="14">
        <v>2011</v>
      </c>
      <c r="E7113" s="14">
        <f>data_filtered[[#This Row],[test_year]]-data_filtered[[#This Row],[model_year]]</f>
        <v>6</v>
      </c>
      <c r="F7113" s="14">
        <v>107</v>
      </c>
      <c r="G7113" s="14">
        <v>0</v>
      </c>
      <c r="H7113" s="14">
        <v>107</v>
      </c>
      <c r="I7113" s="14">
        <v>0</v>
      </c>
    </row>
    <row r="7114" spans="1:9" x14ac:dyDescent="0.35">
      <c r="A7114" s="14">
        <v>2013</v>
      </c>
      <c r="B7114" s="14" t="s">
        <v>26</v>
      </c>
      <c r="C7114" s="14" t="s">
        <v>144</v>
      </c>
      <c r="D7114" s="14">
        <v>2008</v>
      </c>
      <c r="E7114" s="14">
        <f>data_filtered[[#This Row],[test_year]]-data_filtered[[#This Row],[model_year]]</f>
        <v>5</v>
      </c>
      <c r="F7114" s="14">
        <v>106</v>
      </c>
      <c r="G7114" s="14">
        <v>0</v>
      </c>
      <c r="H7114" s="14">
        <v>106</v>
      </c>
      <c r="I7114" s="14">
        <v>0</v>
      </c>
    </row>
    <row r="7115" spans="1:9" x14ac:dyDescent="0.35">
      <c r="A7115" s="13">
        <v>2015</v>
      </c>
      <c r="B7115" s="13" t="s">
        <v>33</v>
      </c>
      <c r="C7115" s="13" t="s">
        <v>86</v>
      </c>
      <c r="D7115" s="13">
        <v>2011</v>
      </c>
      <c r="E7115" s="14">
        <f>data_filtered[[#This Row],[test_year]]-data_filtered[[#This Row],[model_year]]</f>
        <v>4</v>
      </c>
      <c r="F7115" s="13">
        <v>106</v>
      </c>
      <c r="G7115" s="13">
        <v>0</v>
      </c>
      <c r="H7115" s="13">
        <v>106</v>
      </c>
      <c r="I7115" s="13">
        <v>0</v>
      </c>
    </row>
    <row r="7116" spans="1:9" x14ac:dyDescent="0.35">
      <c r="A7116" s="14">
        <v>2015</v>
      </c>
      <c r="B7116" s="14" t="s">
        <v>26</v>
      </c>
      <c r="C7116" s="14" t="s">
        <v>133</v>
      </c>
      <c r="D7116" s="14">
        <v>2011</v>
      </c>
      <c r="E7116" s="14">
        <f>data_filtered[[#This Row],[test_year]]-data_filtered[[#This Row],[model_year]]</f>
        <v>4</v>
      </c>
      <c r="F7116" s="14">
        <v>106</v>
      </c>
      <c r="G7116" s="14">
        <v>0</v>
      </c>
      <c r="H7116" s="14">
        <v>106</v>
      </c>
      <c r="I7116" s="14">
        <v>0</v>
      </c>
    </row>
    <row r="7117" spans="1:9" x14ac:dyDescent="0.35">
      <c r="A7117" s="13">
        <v>2016</v>
      </c>
      <c r="B7117" s="13" t="s">
        <v>24</v>
      </c>
      <c r="C7117" s="13" t="s">
        <v>101</v>
      </c>
      <c r="D7117" s="13">
        <v>2013</v>
      </c>
      <c r="E7117" s="14">
        <f>data_filtered[[#This Row],[test_year]]-data_filtered[[#This Row],[model_year]]</f>
        <v>3</v>
      </c>
      <c r="F7117" s="13">
        <v>106</v>
      </c>
      <c r="G7117" s="13">
        <v>0</v>
      </c>
      <c r="H7117" s="13">
        <v>106</v>
      </c>
      <c r="I7117" s="13">
        <v>0</v>
      </c>
    </row>
    <row r="7118" spans="1:9" x14ac:dyDescent="0.35">
      <c r="A7118" s="13">
        <v>2014</v>
      </c>
      <c r="B7118" s="13" t="s">
        <v>24</v>
      </c>
      <c r="C7118" s="13" t="s">
        <v>49</v>
      </c>
      <c r="D7118" s="13">
        <v>2008</v>
      </c>
      <c r="E7118" s="14">
        <f>data_filtered[[#This Row],[test_year]]-data_filtered[[#This Row],[model_year]]</f>
        <v>6</v>
      </c>
      <c r="F7118" s="13">
        <v>105</v>
      </c>
      <c r="G7118" s="13">
        <v>0</v>
      </c>
      <c r="H7118" s="13">
        <v>105</v>
      </c>
      <c r="I7118" s="13">
        <v>0</v>
      </c>
    </row>
    <row r="7119" spans="1:9" x14ac:dyDescent="0.35">
      <c r="A7119" s="14">
        <v>2015</v>
      </c>
      <c r="B7119" s="14" t="s">
        <v>42</v>
      </c>
      <c r="C7119" s="14" t="s">
        <v>43</v>
      </c>
      <c r="D7119" s="14">
        <v>2011</v>
      </c>
      <c r="E7119" s="14">
        <f>data_filtered[[#This Row],[test_year]]-data_filtered[[#This Row],[model_year]]</f>
        <v>4</v>
      </c>
      <c r="F7119" s="14">
        <v>105</v>
      </c>
      <c r="G7119" s="14">
        <v>0</v>
      </c>
      <c r="H7119" s="14">
        <v>105</v>
      </c>
      <c r="I7119" s="14">
        <v>0</v>
      </c>
    </row>
    <row r="7120" spans="1:9" x14ac:dyDescent="0.35">
      <c r="A7120" s="13">
        <v>2013</v>
      </c>
      <c r="B7120" s="13" t="s">
        <v>26</v>
      </c>
      <c r="C7120" s="13" t="s">
        <v>144</v>
      </c>
      <c r="D7120" s="13">
        <v>2012</v>
      </c>
      <c r="E7120" s="14">
        <f>data_filtered[[#This Row],[test_year]]-data_filtered[[#This Row],[model_year]]</f>
        <v>1</v>
      </c>
      <c r="F7120" s="13">
        <v>104</v>
      </c>
      <c r="G7120" s="13">
        <v>0</v>
      </c>
      <c r="H7120" s="13">
        <v>104</v>
      </c>
      <c r="I7120" s="13">
        <v>0</v>
      </c>
    </row>
    <row r="7121" spans="1:9" x14ac:dyDescent="0.35">
      <c r="A7121" s="13">
        <v>2015</v>
      </c>
      <c r="B7121" s="13" t="s">
        <v>26</v>
      </c>
      <c r="C7121" s="13" t="s">
        <v>100</v>
      </c>
      <c r="D7121" s="13">
        <v>2011</v>
      </c>
      <c r="E7121" s="14">
        <f>data_filtered[[#This Row],[test_year]]-data_filtered[[#This Row],[model_year]]</f>
        <v>4</v>
      </c>
      <c r="F7121" s="13">
        <v>104</v>
      </c>
      <c r="G7121" s="13">
        <v>0</v>
      </c>
      <c r="H7121" s="13">
        <v>104</v>
      </c>
      <c r="I7121" s="13">
        <v>0</v>
      </c>
    </row>
    <row r="7122" spans="1:9" x14ac:dyDescent="0.35">
      <c r="A7122" s="13">
        <v>2017</v>
      </c>
      <c r="B7122" s="13" t="s">
        <v>26</v>
      </c>
      <c r="C7122" s="13" t="s">
        <v>110</v>
      </c>
      <c r="D7122" s="13">
        <v>2015</v>
      </c>
      <c r="E7122" s="14">
        <f>data_filtered[[#This Row],[test_year]]-data_filtered[[#This Row],[model_year]]</f>
        <v>2</v>
      </c>
      <c r="F7122" s="13">
        <v>104</v>
      </c>
      <c r="G7122" s="13">
        <v>0</v>
      </c>
      <c r="H7122" s="13">
        <v>104</v>
      </c>
      <c r="I7122" s="13">
        <v>0</v>
      </c>
    </row>
    <row r="7123" spans="1:9" x14ac:dyDescent="0.35">
      <c r="A7123" s="13">
        <v>2013</v>
      </c>
      <c r="B7123" s="13" t="s">
        <v>26</v>
      </c>
      <c r="C7123" s="13" t="s">
        <v>78</v>
      </c>
      <c r="D7123" s="13">
        <v>2009</v>
      </c>
      <c r="E7123" s="14">
        <f>data_filtered[[#This Row],[test_year]]-data_filtered[[#This Row],[model_year]]</f>
        <v>4</v>
      </c>
      <c r="F7123" s="13">
        <v>103</v>
      </c>
      <c r="G7123" s="13">
        <v>0</v>
      </c>
      <c r="H7123" s="13">
        <v>103</v>
      </c>
      <c r="I7123" s="13">
        <v>0</v>
      </c>
    </row>
    <row r="7124" spans="1:9" x14ac:dyDescent="0.35">
      <c r="A7124" s="14">
        <v>2015</v>
      </c>
      <c r="B7124" s="14" t="s">
        <v>26</v>
      </c>
      <c r="C7124" s="14" t="s">
        <v>147</v>
      </c>
      <c r="D7124" s="14">
        <v>2011</v>
      </c>
      <c r="E7124" s="14">
        <f>data_filtered[[#This Row],[test_year]]-data_filtered[[#This Row],[model_year]]</f>
        <v>4</v>
      </c>
      <c r="F7124" s="14">
        <v>103</v>
      </c>
      <c r="G7124" s="14">
        <v>0</v>
      </c>
      <c r="H7124" s="14">
        <v>103</v>
      </c>
      <c r="I7124" s="14">
        <v>0</v>
      </c>
    </row>
    <row r="7125" spans="1:9" x14ac:dyDescent="0.35">
      <c r="A7125" s="14">
        <v>2016</v>
      </c>
      <c r="B7125" s="14" t="s">
        <v>67</v>
      </c>
      <c r="C7125" s="14" t="s">
        <v>139</v>
      </c>
      <c r="D7125" s="14">
        <v>2014</v>
      </c>
      <c r="E7125" s="14">
        <f>data_filtered[[#This Row],[test_year]]-data_filtered[[#This Row],[model_year]]</f>
        <v>2</v>
      </c>
      <c r="F7125" s="14">
        <v>103</v>
      </c>
      <c r="G7125" s="14">
        <v>0</v>
      </c>
      <c r="H7125" s="14">
        <v>103</v>
      </c>
      <c r="I7125" s="14">
        <v>0</v>
      </c>
    </row>
    <row r="7126" spans="1:9" x14ac:dyDescent="0.35">
      <c r="A7126" s="14">
        <v>2017</v>
      </c>
      <c r="B7126" s="14" t="s">
        <v>26</v>
      </c>
      <c r="C7126" s="14" t="s">
        <v>110</v>
      </c>
      <c r="D7126" s="14">
        <v>2008</v>
      </c>
      <c r="E7126" s="14">
        <f>data_filtered[[#This Row],[test_year]]-data_filtered[[#This Row],[model_year]]</f>
        <v>9</v>
      </c>
      <c r="F7126" s="14">
        <v>103</v>
      </c>
      <c r="G7126" s="14">
        <v>0</v>
      </c>
      <c r="H7126" s="14">
        <v>103</v>
      </c>
      <c r="I7126" s="14">
        <v>0</v>
      </c>
    </row>
    <row r="7127" spans="1:9" x14ac:dyDescent="0.35">
      <c r="A7127" s="13">
        <v>2013</v>
      </c>
      <c r="B7127" s="13" t="s">
        <v>30</v>
      </c>
      <c r="C7127" s="13" t="s">
        <v>126</v>
      </c>
      <c r="D7127" s="13">
        <v>2007</v>
      </c>
      <c r="E7127" s="14">
        <f>data_filtered[[#This Row],[test_year]]-data_filtered[[#This Row],[model_year]]</f>
        <v>6</v>
      </c>
      <c r="F7127" s="13">
        <v>102</v>
      </c>
      <c r="G7127" s="13">
        <v>0</v>
      </c>
      <c r="H7127" s="13">
        <v>102</v>
      </c>
      <c r="I7127" s="13">
        <v>0</v>
      </c>
    </row>
    <row r="7128" spans="1:9" x14ac:dyDescent="0.35">
      <c r="A7128" s="14">
        <v>2013</v>
      </c>
      <c r="B7128" s="14" t="s">
        <v>26</v>
      </c>
      <c r="C7128" s="14" t="s">
        <v>111</v>
      </c>
      <c r="D7128" s="14">
        <v>2006</v>
      </c>
      <c r="E7128" s="14">
        <f>data_filtered[[#This Row],[test_year]]-data_filtered[[#This Row],[model_year]]</f>
        <v>7</v>
      </c>
      <c r="F7128" s="14">
        <v>102</v>
      </c>
      <c r="G7128" s="14">
        <v>0</v>
      </c>
      <c r="H7128" s="14">
        <v>102</v>
      </c>
      <c r="I7128" s="14">
        <v>0</v>
      </c>
    </row>
    <row r="7129" spans="1:9" x14ac:dyDescent="0.35">
      <c r="A7129" s="14">
        <v>2014</v>
      </c>
      <c r="B7129" s="14" t="s">
        <v>26</v>
      </c>
      <c r="C7129" s="14" t="s">
        <v>110</v>
      </c>
      <c r="D7129" s="14">
        <v>2011</v>
      </c>
      <c r="E7129" s="14">
        <f>data_filtered[[#This Row],[test_year]]-data_filtered[[#This Row],[model_year]]</f>
        <v>3</v>
      </c>
      <c r="F7129" s="14">
        <v>102</v>
      </c>
      <c r="G7129" s="14">
        <v>0</v>
      </c>
      <c r="H7129" s="14">
        <v>102</v>
      </c>
      <c r="I7129" s="14">
        <v>0</v>
      </c>
    </row>
    <row r="7130" spans="1:9" x14ac:dyDescent="0.35">
      <c r="A7130" s="13">
        <v>2014</v>
      </c>
      <c r="B7130" s="13" t="s">
        <v>26</v>
      </c>
      <c r="C7130" s="13" t="s">
        <v>176</v>
      </c>
      <c r="D7130" s="13">
        <v>2006</v>
      </c>
      <c r="E7130" s="14">
        <f>data_filtered[[#This Row],[test_year]]-data_filtered[[#This Row],[model_year]]</f>
        <v>8</v>
      </c>
      <c r="F7130" s="13">
        <v>101</v>
      </c>
      <c r="G7130" s="13">
        <v>0</v>
      </c>
      <c r="H7130" s="13">
        <v>101</v>
      </c>
      <c r="I7130" s="13">
        <v>0</v>
      </c>
    </row>
    <row r="7131" spans="1:9" x14ac:dyDescent="0.35">
      <c r="A7131" s="14">
        <v>2013</v>
      </c>
      <c r="B7131" s="14" t="s">
        <v>42</v>
      </c>
      <c r="C7131" s="14" t="s">
        <v>182</v>
      </c>
      <c r="D7131" s="14">
        <v>2007</v>
      </c>
      <c r="E7131" s="14">
        <f>data_filtered[[#This Row],[test_year]]-data_filtered[[#This Row],[model_year]]</f>
        <v>6</v>
      </c>
      <c r="F7131" s="14">
        <v>99</v>
      </c>
      <c r="G7131" s="14">
        <v>0</v>
      </c>
      <c r="H7131" s="14">
        <v>99</v>
      </c>
      <c r="I7131" s="14">
        <v>0</v>
      </c>
    </row>
    <row r="7132" spans="1:9" x14ac:dyDescent="0.35">
      <c r="A7132" s="13">
        <v>2016</v>
      </c>
      <c r="B7132" s="13" t="s">
        <v>26</v>
      </c>
      <c r="C7132" s="13" t="s">
        <v>100</v>
      </c>
      <c r="D7132" s="13">
        <v>2011</v>
      </c>
      <c r="E7132" s="14">
        <f>data_filtered[[#This Row],[test_year]]-data_filtered[[#This Row],[model_year]]</f>
        <v>5</v>
      </c>
      <c r="F7132" s="13">
        <v>99</v>
      </c>
      <c r="G7132" s="13">
        <v>0</v>
      </c>
      <c r="H7132" s="13">
        <v>99</v>
      </c>
      <c r="I7132" s="13">
        <v>0</v>
      </c>
    </row>
    <row r="7133" spans="1:9" x14ac:dyDescent="0.35">
      <c r="A7133" s="14">
        <v>2016</v>
      </c>
      <c r="B7133" s="14" t="s">
        <v>26</v>
      </c>
      <c r="C7133" s="14" t="s">
        <v>110</v>
      </c>
      <c r="D7133" s="14">
        <v>2012</v>
      </c>
      <c r="E7133" s="14">
        <f>data_filtered[[#This Row],[test_year]]-data_filtered[[#This Row],[model_year]]</f>
        <v>4</v>
      </c>
      <c r="F7133" s="14">
        <v>99</v>
      </c>
      <c r="G7133" s="14">
        <v>0</v>
      </c>
      <c r="H7133" s="14">
        <v>99</v>
      </c>
      <c r="I7133" s="14">
        <v>0</v>
      </c>
    </row>
    <row r="7134" spans="1:9" x14ac:dyDescent="0.35">
      <c r="A7134" s="13">
        <v>2017</v>
      </c>
      <c r="B7134" s="13" t="s">
        <v>42</v>
      </c>
      <c r="C7134" s="13" t="s">
        <v>112</v>
      </c>
      <c r="D7134" s="13">
        <v>2011</v>
      </c>
      <c r="E7134" s="14">
        <f>data_filtered[[#This Row],[test_year]]-data_filtered[[#This Row],[model_year]]</f>
        <v>6</v>
      </c>
      <c r="F7134" s="13">
        <v>99</v>
      </c>
      <c r="G7134" s="13">
        <v>0</v>
      </c>
      <c r="H7134" s="13">
        <v>99</v>
      </c>
      <c r="I7134" s="13">
        <v>0</v>
      </c>
    </row>
    <row r="7135" spans="1:9" x14ac:dyDescent="0.35">
      <c r="A7135" s="13">
        <v>2017</v>
      </c>
      <c r="B7135" s="13" t="s">
        <v>26</v>
      </c>
      <c r="C7135" s="13" t="s">
        <v>100</v>
      </c>
      <c r="D7135" s="13">
        <v>2011</v>
      </c>
      <c r="E7135" s="14">
        <f>data_filtered[[#This Row],[test_year]]-data_filtered[[#This Row],[model_year]]</f>
        <v>6</v>
      </c>
      <c r="F7135" s="13">
        <v>99</v>
      </c>
      <c r="G7135" s="13">
        <v>0</v>
      </c>
      <c r="H7135" s="13">
        <v>99</v>
      </c>
      <c r="I7135" s="13">
        <v>0</v>
      </c>
    </row>
    <row r="7136" spans="1:9" x14ac:dyDescent="0.35">
      <c r="A7136" s="14">
        <v>2014</v>
      </c>
      <c r="B7136" s="14" t="s">
        <v>33</v>
      </c>
      <c r="C7136" s="14" t="s">
        <v>55</v>
      </c>
      <c r="D7136" s="14">
        <v>2014</v>
      </c>
      <c r="E7136" s="14">
        <f>data_filtered[[#This Row],[test_year]]-data_filtered[[#This Row],[model_year]]</f>
        <v>0</v>
      </c>
      <c r="F7136" s="14">
        <v>98</v>
      </c>
      <c r="G7136" s="14">
        <v>0</v>
      </c>
      <c r="H7136" s="14">
        <v>98</v>
      </c>
      <c r="I7136" s="14">
        <v>0</v>
      </c>
    </row>
    <row r="7137" spans="1:9" x14ac:dyDescent="0.35">
      <c r="A7137" s="14">
        <v>2013</v>
      </c>
      <c r="B7137" s="14" t="s">
        <v>30</v>
      </c>
      <c r="C7137" s="14" t="s">
        <v>47</v>
      </c>
      <c r="D7137" s="14">
        <v>2008</v>
      </c>
      <c r="E7137" s="14">
        <f>data_filtered[[#This Row],[test_year]]-data_filtered[[#This Row],[model_year]]</f>
        <v>5</v>
      </c>
      <c r="F7137" s="14">
        <v>97</v>
      </c>
      <c r="G7137" s="14">
        <v>0</v>
      </c>
      <c r="H7137" s="14">
        <v>97</v>
      </c>
      <c r="I7137" s="14">
        <v>0</v>
      </c>
    </row>
    <row r="7138" spans="1:9" x14ac:dyDescent="0.35">
      <c r="A7138" s="14">
        <v>2013</v>
      </c>
      <c r="B7138" s="14" t="s">
        <v>26</v>
      </c>
      <c r="C7138" s="14" t="s">
        <v>147</v>
      </c>
      <c r="D7138" s="14">
        <v>2008</v>
      </c>
      <c r="E7138" s="14">
        <f>data_filtered[[#This Row],[test_year]]-data_filtered[[#This Row],[model_year]]</f>
        <v>5</v>
      </c>
      <c r="F7138" s="14">
        <v>97</v>
      </c>
      <c r="G7138" s="14">
        <v>0</v>
      </c>
      <c r="H7138" s="14">
        <v>97</v>
      </c>
      <c r="I7138" s="14">
        <v>0</v>
      </c>
    </row>
    <row r="7139" spans="1:9" x14ac:dyDescent="0.35">
      <c r="A7139" s="14">
        <v>2016</v>
      </c>
      <c r="B7139" s="14" t="s">
        <v>37</v>
      </c>
      <c r="C7139" s="14" t="s">
        <v>157</v>
      </c>
      <c r="D7139" s="14">
        <v>2013</v>
      </c>
      <c r="E7139" s="14">
        <f>data_filtered[[#This Row],[test_year]]-data_filtered[[#This Row],[model_year]]</f>
        <v>3</v>
      </c>
      <c r="F7139" s="14">
        <v>97</v>
      </c>
      <c r="G7139" s="14">
        <v>0</v>
      </c>
      <c r="H7139" s="14">
        <v>97</v>
      </c>
      <c r="I7139" s="14">
        <v>0</v>
      </c>
    </row>
    <row r="7140" spans="1:9" x14ac:dyDescent="0.35">
      <c r="A7140" s="13">
        <v>2013</v>
      </c>
      <c r="B7140" s="13" t="s">
        <v>42</v>
      </c>
      <c r="C7140" s="13" t="s">
        <v>206</v>
      </c>
      <c r="D7140" s="13">
        <v>2006</v>
      </c>
      <c r="E7140" s="14">
        <f>data_filtered[[#This Row],[test_year]]-data_filtered[[#This Row],[model_year]]</f>
        <v>7</v>
      </c>
      <c r="F7140" s="13">
        <v>96</v>
      </c>
      <c r="G7140" s="13">
        <v>0</v>
      </c>
      <c r="H7140" s="13">
        <v>96</v>
      </c>
      <c r="I7140" s="13">
        <v>0</v>
      </c>
    </row>
    <row r="7141" spans="1:9" x14ac:dyDescent="0.35">
      <c r="A7141" s="13">
        <v>2016</v>
      </c>
      <c r="B7141" s="13" t="s">
        <v>26</v>
      </c>
      <c r="C7141" s="13" t="s">
        <v>178</v>
      </c>
      <c r="D7141" s="13">
        <v>2008</v>
      </c>
      <c r="E7141" s="14">
        <f>data_filtered[[#This Row],[test_year]]-data_filtered[[#This Row],[model_year]]</f>
        <v>8</v>
      </c>
      <c r="F7141" s="13">
        <v>96</v>
      </c>
      <c r="G7141" s="13">
        <v>0</v>
      </c>
      <c r="H7141" s="13">
        <v>96</v>
      </c>
      <c r="I7141" s="13">
        <v>0</v>
      </c>
    </row>
    <row r="7142" spans="1:9" x14ac:dyDescent="0.35">
      <c r="A7142" s="14">
        <v>2016</v>
      </c>
      <c r="B7142" s="14" t="s">
        <v>26</v>
      </c>
      <c r="C7142" s="14" t="s">
        <v>209</v>
      </c>
      <c r="D7142" s="14">
        <v>2008</v>
      </c>
      <c r="E7142" s="14">
        <f>data_filtered[[#This Row],[test_year]]-data_filtered[[#This Row],[model_year]]</f>
        <v>8</v>
      </c>
      <c r="F7142" s="14">
        <v>96</v>
      </c>
      <c r="G7142" s="14">
        <v>0</v>
      </c>
      <c r="H7142" s="14">
        <v>96</v>
      </c>
      <c r="I7142" s="14">
        <v>0</v>
      </c>
    </row>
    <row r="7143" spans="1:9" x14ac:dyDescent="0.35">
      <c r="A7143" s="13">
        <v>2017</v>
      </c>
      <c r="B7143" s="13" t="s">
        <v>30</v>
      </c>
      <c r="C7143" s="13" t="s">
        <v>172</v>
      </c>
      <c r="D7143" s="13">
        <v>2015</v>
      </c>
      <c r="E7143" s="14">
        <f>data_filtered[[#This Row],[test_year]]-data_filtered[[#This Row],[model_year]]</f>
        <v>2</v>
      </c>
      <c r="F7143" s="13">
        <v>96</v>
      </c>
      <c r="G7143" s="13">
        <v>0</v>
      </c>
      <c r="H7143" s="13">
        <v>96</v>
      </c>
      <c r="I7143" s="13">
        <v>0</v>
      </c>
    </row>
    <row r="7144" spans="1:9" x14ac:dyDescent="0.35">
      <c r="A7144" s="13">
        <v>2014</v>
      </c>
      <c r="B7144" s="13" t="s">
        <v>158</v>
      </c>
      <c r="C7144" s="13" t="s">
        <v>159</v>
      </c>
      <c r="D7144" s="13">
        <v>2007</v>
      </c>
      <c r="E7144" s="14">
        <f>data_filtered[[#This Row],[test_year]]-data_filtered[[#This Row],[model_year]]</f>
        <v>7</v>
      </c>
      <c r="F7144" s="13">
        <v>95</v>
      </c>
      <c r="G7144" s="13">
        <v>0</v>
      </c>
      <c r="H7144" s="13">
        <v>95</v>
      </c>
      <c r="I7144" s="13">
        <v>0</v>
      </c>
    </row>
    <row r="7145" spans="1:9" x14ac:dyDescent="0.35">
      <c r="A7145" s="13">
        <v>2016</v>
      </c>
      <c r="B7145" s="13" t="s">
        <v>26</v>
      </c>
      <c r="C7145" s="13" t="s">
        <v>100</v>
      </c>
      <c r="D7145" s="13">
        <v>2015</v>
      </c>
      <c r="E7145" s="14">
        <f>data_filtered[[#This Row],[test_year]]-data_filtered[[#This Row],[model_year]]</f>
        <v>1</v>
      </c>
      <c r="F7145" s="13">
        <v>95</v>
      </c>
      <c r="G7145" s="13">
        <v>0</v>
      </c>
      <c r="H7145" s="13">
        <v>95</v>
      </c>
      <c r="I7145" s="13">
        <v>0</v>
      </c>
    </row>
    <row r="7146" spans="1:9" x14ac:dyDescent="0.35">
      <c r="A7146" s="13">
        <v>2017</v>
      </c>
      <c r="B7146" s="13" t="s">
        <v>42</v>
      </c>
      <c r="C7146" s="13" t="s">
        <v>96</v>
      </c>
      <c r="D7146" s="13">
        <v>2012</v>
      </c>
      <c r="E7146" s="14">
        <f>data_filtered[[#This Row],[test_year]]-data_filtered[[#This Row],[model_year]]</f>
        <v>5</v>
      </c>
      <c r="F7146" s="13">
        <v>95</v>
      </c>
      <c r="G7146" s="13">
        <v>0</v>
      </c>
      <c r="H7146" s="13">
        <v>95</v>
      </c>
      <c r="I7146" s="13">
        <v>0</v>
      </c>
    </row>
    <row r="7147" spans="1:9" x14ac:dyDescent="0.35">
      <c r="A7147" s="14">
        <v>2017</v>
      </c>
      <c r="B7147" s="14" t="s">
        <v>158</v>
      </c>
      <c r="C7147" s="14" t="s">
        <v>159</v>
      </c>
      <c r="D7147" s="14">
        <v>2007</v>
      </c>
      <c r="E7147" s="14">
        <f>data_filtered[[#This Row],[test_year]]-data_filtered[[#This Row],[model_year]]</f>
        <v>10</v>
      </c>
      <c r="F7147" s="14">
        <v>95</v>
      </c>
      <c r="G7147" s="14">
        <v>0</v>
      </c>
      <c r="H7147" s="14">
        <v>95</v>
      </c>
      <c r="I7147" s="14">
        <v>0</v>
      </c>
    </row>
    <row r="7148" spans="1:9" x14ac:dyDescent="0.35">
      <c r="A7148" s="13">
        <v>2013</v>
      </c>
      <c r="B7148" s="13" t="s">
        <v>67</v>
      </c>
      <c r="C7148" s="13" t="s">
        <v>77</v>
      </c>
      <c r="D7148" s="13">
        <v>2012</v>
      </c>
      <c r="E7148" s="14">
        <f>data_filtered[[#This Row],[test_year]]-data_filtered[[#This Row],[model_year]]</f>
        <v>1</v>
      </c>
      <c r="F7148" s="13">
        <v>94</v>
      </c>
      <c r="G7148" s="13">
        <v>0</v>
      </c>
      <c r="H7148" s="13">
        <v>94</v>
      </c>
      <c r="I7148" s="13">
        <v>0</v>
      </c>
    </row>
    <row r="7149" spans="1:9" x14ac:dyDescent="0.35">
      <c r="A7149" s="13">
        <v>2014</v>
      </c>
      <c r="B7149" s="13" t="s">
        <v>33</v>
      </c>
      <c r="C7149" s="13" t="s">
        <v>34</v>
      </c>
      <c r="D7149" s="13">
        <v>2014</v>
      </c>
      <c r="E7149" s="14">
        <f>data_filtered[[#This Row],[test_year]]-data_filtered[[#This Row],[model_year]]</f>
        <v>0</v>
      </c>
      <c r="F7149" s="13">
        <v>94</v>
      </c>
      <c r="G7149" s="13">
        <v>0</v>
      </c>
      <c r="H7149" s="13">
        <v>94</v>
      </c>
      <c r="I7149" s="13">
        <v>0</v>
      </c>
    </row>
    <row r="7150" spans="1:9" x14ac:dyDescent="0.35">
      <c r="A7150" s="14">
        <v>2015</v>
      </c>
      <c r="B7150" s="14" t="s">
        <v>30</v>
      </c>
      <c r="C7150" s="14" t="s">
        <v>126</v>
      </c>
      <c r="D7150" s="14">
        <v>2010</v>
      </c>
      <c r="E7150" s="14">
        <f>data_filtered[[#This Row],[test_year]]-data_filtered[[#This Row],[model_year]]</f>
        <v>5</v>
      </c>
      <c r="F7150" s="14">
        <v>94</v>
      </c>
      <c r="G7150" s="14">
        <v>0</v>
      </c>
      <c r="H7150" s="14">
        <v>94</v>
      </c>
      <c r="I7150" s="14">
        <v>0</v>
      </c>
    </row>
    <row r="7151" spans="1:9" x14ac:dyDescent="0.35">
      <c r="A7151" s="14">
        <v>2016</v>
      </c>
      <c r="B7151" s="14" t="s">
        <v>42</v>
      </c>
      <c r="C7151" s="14" t="s">
        <v>112</v>
      </c>
      <c r="D7151" s="14">
        <v>2012</v>
      </c>
      <c r="E7151" s="14">
        <f>data_filtered[[#This Row],[test_year]]-data_filtered[[#This Row],[model_year]]</f>
        <v>4</v>
      </c>
      <c r="F7151" s="14">
        <v>94</v>
      </c>
      <c r="G7151" s="14">
        <v>0</v>
      </c>
      <c r="H7151" s="14">
        <v>94</v>
      </c>
      <c r="I7151" s="14">
        <v>0</v>
      </c>
    </row>
    <row r="7152" spans="1:9" x14ac:dyDescent="0.35">
      <c r="A7152" s="13">
        <v>2016</v>
      </c>
      <c r="B7152" s="13" t="s">
        <v>37</v>
      </c>
      <c r="C7152" s="13" t="s">
        <v>157</v>
      </c>
      <c r="D7152" s="13">
        <v>2015</v>
      </c>
      <c r="E7152" s="14">
        <f>data_filtered[[#This Row],[test_year]]-data_filtered[[#This Row],[model_year]]</f>
        <v>1</v>
      </c>
      <c r="F7152" s="13">
        <v>94</v>
      </c>
      <c r="G7152" s="13">
        <v>0</v>
      </c>
      <c r="H7152" s="13">
        <v>94</v>
      </c>
      <c r="I7152" s="13">
        <v>0</v>
      </c>
    </row>
    <row r="7153" spans="1:9" x14ac:dyDescent="0.35">
      <c r="A7153" s="13">
        <v>2017</v>
      </c>
      <c r="B7153" s="13" t="s">
        <v>33</v>
      </c>
      <c r="C7153" s="13" t="s">
        <v>97</v>
      </c>
      <c r="D7153" s="13">
        <v>2013</v>
      </c>
      <c r="E7153" s="14">
        <f>data_filtered[[#This Row],[test_year]]-data_filtered[[#This Row],[model_year]]</f>
        <v>4</v>
      </c>
      <c r="F7153" s="13">
        <v>94</v>
      </c>
      <c r="G7153" s="13">
        <v>0</v>
      </c>
      <c r="H7153" s="13">
        <v>94</v>
      </c>
      <c r="I7153" s="13">
        <v>0</v>
      </c>
    </row>
    <row r="7154" spans="1:9" x14ac:dyDescent="0.35">
      <c r="A7154" s="13">
        <v>2014</v>
      </c>
      <c r="B7154" s="13" t="s">
        <v>26</v>
      </c>
      <c r="C7154" s="13" t="s">
        <v>78</v>
      </c>
      <c r="D7154" s="13">
        <v>2009</v>
      </c>
      <c r="E7154" s="14">
        <f>data_filtered[[#This Row],[test_year]]-data_filtered[[#This Row],[model_year]]</f>
        <v>5</v>
      </c>
      <c r="F7154" s="13">
        <v>93</v>
      </c>
      <c r="G7154" s="13">
        <v>0</v>
      </c>
      <c r="H7154" s="13">
        <v>93</v>
      </c>
      <c r="I7154" s="13">
        <v>0</v>
      </c>
    </row>
    <row r="7155" spans="1:9" x14ac:dyDescent="0.35">
      <c r="A7155" s="13">
        <v>2015</v>
      </c>
      <c r="B7155" s="13" t="s">
        <v>26</v>
      </c>
      <c r="C7155" s="13" t="s">
        <v>130</v>
      </c>
      <c r="D7155" s="13">
        <v>2008</v>
      </c>
      <c r="E7155" s="14">
        <f>data_filtered[[#This Row],[test_year]]-data_filtered[[#This Row],[model_year]]</f>
        <v>7</v>
      </c>
      <c r="F7155" s="13">
        <v>93</v>
      </c>
      <c r="G7155" s="13">
        <v>0</v>
      </c>
      <c r="H7155" s="13">
        <v>93</v>
      </c>
      <c r="I7155" s="13">
        <v>0</v>
      </c>
    </row>
    <row r="7156" spans="1:9" x14ac:dyDescent="0.35">
      <c r="A7156" s="13">
        <v>2013</v>
      </c>
      <c r="B7156" s="13" t="s">
        <v>33</v>
      </c>
      <c r="C7156" s="13" t="s">
        <v>86</v>
      </c>
      <c r="D7156" s="13">
        <v>2007</v>
      </c>
      <c r="E7156" s="14">
        <f>data_filtered[[#This Row],[test_year]]-data_filtered[[#This Row],[model_year]]</f>
        <v>6</v>
      </c>
      <c r="F7156" s="13">
        <v>92</v>
      </c>
      <c r="G7156" s="13">
        <v>0</v>
      </c>
      <c r="H7156" s="13">
        <v>92</v>
      </c>
      <c r="I7156" s="13">
        <v>0</v>
      </c>
    </row>
    <row r="7157" spans="1:9" x14ac:dyDescent="0.35">
      <c r="A7157" s="13">
        <v>2014</v>
      </c>
      <c r="B7157" s="13" t="s">
        <v>26</v>
      </c>
      <c r="C7157" s="13" t="s">
        <v>110</v>
      </c>
      <c r="D7157" s="13">
        <v>2013</v>
      </c>
      <c r="E7157" s="14">
        <f>data_filtered[[#This Row],[test_year]]-data_filtered[[#This Row],[model_year]]</f>
        <v>1</v>
      </c>
      <c r="F7157" s="13">
        <v>92</v>
      </c>
      <c r="G7157" s="13">
        <v>0</v>
      </c>
      <c r="H7157" s="13">
        <v>92</v>
      </c>
      <c r="I7157" s="13">
        <v>0</v>
      </c>
    </row>
    <row r="7158" spans="1:9" x14ac:dyDescent="0.35">
      <c r="A7158" s="13">
        <v>2015</v>
      </c>
      <c r="B7158" s="13" t="s">
        <v>42</v>
      </c>
      <c r="C7158" s="13" t="s">
        <v>45</v>
      </c>
      <c r="D7158" s="13">
        <v>2013</v>
      </c>
      <c r="E7158" s="14">
        <f>data_filtered[[#This Row],[test_year]]-data_filtered[[#This Row],[model_year]]</f>
        <v>2</v>
      </c>
      <c r="F7158" s="13">
        <v>92</v>
      </c>
      <c r="G7158" s="13">
        <v>0</v>
      </c>
      <c r="H7158" s="13">
        <v>92</v>
      </c>
      <c r="I7158" s="13">
        <v>0</v>
      </c>
    </row>
    <row r="7159" spans="1:9" x14ac:dyDescent="0.35">
      <c r="A7159" s="13">
        <v>2017</v>
      </c>
      <c r="B7159" s="13" t="s">
        <v>42</v>
      </c>
      <c r="C7159" s="13" t="s">
        <v>112</v>
      </c>
      <c r="D7159" s="13">
        <v>2012</v>
      </c>
      <c r="E7159" s="14">
        <f>data_filtered[[#This Row],[test_year]]-data_filtered[[#This Row],[model_year]]</f>
        <v>5</v>
      </c>
      <c r="F7159" s="13">
        <v>92</v>
      </c>
      <c r="G7159" s="13">
        <v>0</v>
      </c>
      <c r="H7159" s="13">
        <v>92</v>
      </c>
      <c r="I7159" s="13">
        <v>0</v>
      </c>
    </row>
    <row r="7160" spans="1:9" x14ac:dyDescent="0.35">
      <c r="A7160" s="14">
        <v>2015</v>
      </c>
      <c r="B7160" s="14" t="s">
        <v>33</v>
      </c>
      <c r="C7160" s="14" t="s">
        <v>55</v>
      </c>
      <c r="D7160" s="14">
        <v>2008</v>
      </c>
      <c r="E7160" s="14">
        <f>data_filtered[[#This Row],[test_year]]-data_filtered[[#This Row],[model_year]]</f>
        <v>7</v>
      </c>
      <c r="F7160" s="14">
        <v>91</v>
      </c>
      <c r="G7160" s="14">
        <v>0</v>
      </c>
      <c r="H7160" s="14">
        <v>91</v>
      </c>
      <c r="I7160" s="14">
        <v>0</v>
      </c>
    </row>
    <row r="7161" spans="1:9" x14ac:dyDescent="0.35">
      <c r="A7161" s="14">
        <v>2017</v>
      </c>
      <c r="B7161" s="14" t="s">
        <v>92</v>
      </c>
      <c r="C7161" s="14" t="s">
        <v>93</v>
      </c>
      <c r="D7161" s="14">
        <v>2014</v>
      </c>
      <c r="E7161" s="14">
        <f>data_filtered[[#This Row],[test_year]]-data_filtered[[#This Row],[model_year]]</f>
        <v>3</v>
      </c>
      <c r="F7161" s="14">
        <v>91</v>
      </c>
      <c r="G7161" s="14">
        <v>0</v>
      </c>
      <c r="H7161" s="14">
        <v>91</v>
      </c>
      <c r="I7161" s="14">
        <v>0</v>
      </c>
    </row>
    <row r="7162" spans="1:9" x14ac:dyDescent="0.35">
      <c r="A7162" s="13">
        <v>2017</v>
      </c>
      <c r="B7162" s="13" t="s">
        <v>104</v>
      </c>
      <c r="C7162" s="13" t="s">
        <v>115</v>
      </c>
      <c r="D7162" s="13">
        <v>2015</v>
      </c>
      <c r="E7162" s="14">
        <f>data_filtered[[#This Row],[test_year]]-data_filtered[[#This Row],[model_year]]</f>
        <v>2</v>
      </c>
      <c r="F7162" s="13">
        <v>91</v>
      </c>
      <c r="G7162" s="13">
        <v>0</v>
      </c>
      <c r="H7162" s="13">
        <v>91</v>
      </c>
      <c r="I7162" s="13">
        <v>0</v>
      </c>
    </row>
    <row r="7163" spans="1:9" x14ac:dyDescent="0.35">
      <c r="A7163" s="13">
        <v>2015</v>
      </c>
      <c r="B7163" s="13" t="s">
        <v>26</v>
      </c>
      <c r="C7163" s="13" t="s">
        <v>209</v>
      </c>
      <c r="D7163" s="13">
        <v>2007</v>
      </c>
      <c r="E7163" s="14">
        <f>data_filtered[[#This Row],[test_year]]-data_filtered[[#This Row],[model_year]]</f>
        <v>8</v>
      </c>
      <c r="F7163" s="13">
        <v>90</v>
      </c>
      <c r="G7163" s="13">
        <v>0</v>
      </c>
      <c r="H7163" s="13">
        <v>90</v>
      </c>
      <c r="I7163" s="13">
        <v>0</v>
      </c>
    </row>
    <row r="7164" spans="1:9" x14ac:dyDescent="0.35">
      <c r="A7164" s="14">
        <v>2016</v>
      </c>
      <c r="B7164" s="14" t="s">
        <v>153</v>
      </c>
      <c r="C7164" s="14" t="s">
        <v>154</v>
      </c>
      <c r="D7164" s="14">
        <v>2008</v>
      </c>
      <c r="E7164" s="14">
        <f>data_filtered[[#This Row],[test_year]]-data_filtered[[#This Row],[model_year]]</f>
        <v>8</v>
      </c>
      <c r="F7164" s="14">
        <v>90</v>
      </c>
      <c r="G7164" s="14">
        <v>0</v>
      </c>
      <c r="H7164" s="14">
        <v>90</v>
      </c>
      <c r="I7164" s="14">
        <v>0</v>
      </c>
    </row>
    <row r="7165" spans="1:9" x14ac:dyDescent="0.35">
      <c r="A7165" s="14">
        <v>2016</v>
      </c>
      <c r="B7165" s="14" t="s">
        <v>104</v>
      </c>
      <c r="C7165" s="14" t="s">
        <v>105</v>
      </c>
      <c r="D7165" s="14">
        <v>2010</v>
      </c>
      <c r="E7165" s="14">
        <f>data_filtered[[#This Row],[test_year]]-data_filtered[[#This Row],[model_year]]</f>
        <v>6</v>
      </c>
      <c r="F7165" s="14">
        <v>90</v>
      </c>
      <c r="G7165" s="14">
        <v>0</v>
      </c>
      <c r="H7165" s="14">
        <v>90</v>
      </c>
      <c r="I7165" s="14">
        <v>0</v>
      </c>
    </row>
    <row r="7166" spans="1:9" x14ac:dyDescent="0.35">
      <c r="A7166" s="13">
        <v>2016</v>
      </c>
      <c r="B7166" s="13" t="s">
        <v>26</v>
      </c>
      <c r="C7166" s="13" t="s">
        <v>147</v>
      </c>
      <c r="D7166" s="13">
        <v>2010</v>
      </c>
      <c r="E7166" s="14">
        <f>data_filtered[[#This Row],[test_year]]-data_filtered[[#This Row],[model_year]]</f>
        <v>6</v>
      </c>
      <c r="F7166" s="13">
        <v>90</v>
      </c>
      <c r="G7166" s="13">
        <v>0</v>
      </c>
      <c r="H7166" s="13">
        <v>90</v>
      </c>
      <c r="I7166" s="13">
        <v>0</v>
      </c>
    </row>
    <row r="7167" spans="1:9" x14ac:dyDescent="0.35">
      <c r="A7167" s="14">
        <v>2016</v>
      </c>
      <c r="B7167" s="14" t="s">
        <v>26</v>
      </c>
      <c r="C7167" s="14" t="s">
        <v>111</v>
      </c>
      <c r="D7167" s="14">
        <v>2012</v>
      </c>
      <c r="E7167" s="14">
        <f>data_filtered[[#This Row],[test_year]]-data_filtered[[#This Row],[model_year]]</f>
        <v>4</v>
      </c>
      <c r="F7167" s="14">
        <v>90</v>
      </c>
      <c r="G7167" s="14">
        <v>0</v>
      </c>
      <c r="H7167" s="14">
        <v>90</v>
      </c>
      <c r="I7167" s="14">
        <v>0</v>
      </c>
    </row>
    <row r="7168" spans="1:9" x14ac:dyDescent="0.35">
      <c r="A7168" s="14">
        <v>2017</v>
      </c>
      <c r="B7168" s="14" t="s">
        <v>30</v>
      </c>
      <c r="C7168" s="14" t="s">
        <v>126</v>
      </c>
      <c r="D7168" s="14">
        <v>2010</v>
      </c>
      <c r="E7168" s="14">
        <f>data_filtered[[#This Row],[test_year]]-data_filtered[[#This Row],[model_year]]</f>
        <v>7</v>
      </c>
      <c r="F7168" s="14">
        <v>90</v>
      </c>
      <c r="G7168" s="14">
        <v>0</v>
      </c>
      <c r="H7168" s="14">
        <v>90</v>
      </c>
      <c r="I7168" s="14">
        <v>0</v>
      </c>
    </row>
    <row r="7169" spans="1:9" x14ac:dyDescent="0.35">
      <c r="A7169" s="14">
        <v>2017</v>
      </c>
      <c r="B7169" s="14" t="s">
        <v>158</v>
      </c>
      <c r="C7169" s="14" t="s">
        <v>175</v>
      </c>
      <c r="D7169" s="14">
        <v>2015</v>
      </c>
      <c r="E7169" s="14">
        <f>data_filtered[[#This Row],[test_year]]-data_filtered[[#This Row],[model_year]]</f>
        <v>2</v>
      </c>
      <c r="F7169" s="14">
        <v>90</v>
      </c>
      <c r="G7169" s="14">
        <v>0</v>
      </c>
      <c r="H7169" s="14">
        <v>90</v>
      </c>
      <c r="I7169" s="14">
        <v>0</v>
      </c>
    </row>
    <row r="7170" spans="1:9" x14ac:dyDescent="0.35">
      <c r="A7170" s="14">
        <v>2014</v>
      </c>
      <c r="B7170" s="14" t="s">
        <v>42</v>
      </c>
      <c r="C7170" s="14" t="s">
        <v>206</v>
      </c>
      <c r="D7170" s="14">
        <v>2006</v>
      </c>
      <c r="E7170" s="14">
        <f>data_filtered[[#This Row],[test_year]]-data_filtered[[#This Row],[model_year]]</f>
        <v>8</v>
      </c>
      <c r="F7170" s="14">
        <v>89</v>
      </c>
      <c r="G7170" s="14">
        <v>0</v>
      </c>
      <c r="H7170" s="14">
        <v>89</v>
      </c>
      <c r="I7170" s="14">
        <v>0</v>
      </c>
    </row>
    <row r="7171" spans="1:9" x14ac:dyDescent="0.35">
      <c r="A7171" s="14">
        <v>2014</v>
      </c>
      <c r="B7171" s="14" t="s">
        <v>24</v>
      </c>
      <c r="C7171" s="14" t="s">
        <v>65</v>
      </c>
      <c r="D7171" s="14">
        <v>2013</v>
      </c>
      <c r="E7171" s="14">
        <f>data_filtered[[#This Row],[test_year]]-data_filtered[[#This Row],[model_year]]</f>
        <v>1</v>
      </c>
      <c r="F7171" s="14">
        <v>88</v>
      </c>
      <c r="G7171" s="14">
        <v>0</v>
      </c>
      <c r="H7171" s="14">
        <v>88</v>
      </c>
      <c r="I7171" s="14">
        <v>0</v>
      </c>
    </row>
    <row r="7172" spans="1:9" x14ac:dyDescent="0.35">
      <c r="A7172" s="14">
        <v>2014</v>
      </c>
      <c r="B7172" s="14" t="s">
        <v>33</v>
      </c>
      <c r="C7172" s="14" t="s">
        <v>55</v>
      </c>
      <c r="D7172" s="14">
        <v>2011</v>
      </c>
      <c r="E7172" s="14">
        <f>data_filtered[[#This Row],[test_year]]-data_filtered[[#This Row],[model_year]]</f>
        <v>3</v>
      </c>
      <c r="F7172" s="14">
        <v>88</v>
      </c>
      <c r="G7172" s="14">
        <v>0</v>
      </c>
      <c r="H7172" s="14">
        <v>88</v>
      </c>
      <c r="I7172" s="14">
        <v>0</v>
      </c>
    </row>
    <row r="7173" spans="1:9" x14ac:dyDescent="0.35">
      <c r="A7173" s="14">
        <v>2015</v>
      </c>
      <c r="B7173" s="14" t="s">
        <v>153</v>
      </c>
      <c r="C7173" s="14" t="s">
        <v>154</v>
      </c>
      <c r="D7173" s="14">
        <v>2008</v>
      </c>
      <c r="E7173" s="14">
        <f>data_filtered[[#This Row],[test_year]]-data_filtered[[#This Row],[model_year]]</f>
        <v>7</v>
      </c>
      <c r="F7173" s="14">
        <v>88</v>
      </c>
      <c r="G7173" s="14">
        <v>0</v>
      </c>
      <c r="H7173" s="14">
        <v>88</v>
      </c>
      <c r="I7173" s="14">
        <v>0</v>
      </c>
    </row>
    <row r="7174" spans="1:9" x14ac:dyDescent="0.35">
      <c r="A7174" s="13">
        <v>2015</v>
      </c>
      <c r="B7174" s="13" t="s">
        <v>26</v>
      </c>
      <c r="C7174" s="13" t="s">
        <v>144</v>
      </c>
      <c r="D7174" s="13">
        <v>2008</v>
      </c>
      <c r="E7174" s="14">
        <f>data_filtered[[#This Row],[test_year]]-data_filtered[[#This Row],[model_year]]</f>
        <v>7</v>
      </c>
      <c r="F7174" s="13">
        <v>88</v>
      </c>
      <c r="G7174" s="13">
        <v>0</v>
      </c>
      <c r="H7174" s="13">
        <v>88</v>
      </c>
      <c r="I7174" s="13">
        <v>0</v>
      </c>
    </row>
    <row r="7175" spans="1:9" x14ac:dyDescent="0.35">
      <c r="A7175" s="14">
        <v>2017</v>
      </c>
      <c r="B7175" s="14" t="s">
        <v>104</v>
      </c>
      <c r="C7175" s="14" t="s">
        <v>105</v>
      </c>
      <c r="D7175" s="14">
        <v>2010</v>
      </c>
      <c r="E7175" s="14">
        <f>data_filtered[[#This Row],[test_year]]-data_filtered[[#This Row],[model_year]]</f>
        <v>7</v>
      </c>
      <c r="F7175" s="14">
        <v>88</v>
      </c>
      <c r="G7175" s="14">
        <v>0</v>
      </c>
      <c r="H7175" s="14">
        <v>88</v>
      </c>
      <c r="I7175" s="14">
        <v>0</v>
      </c>
    </row>
    <row r="7176" spans="1:9" x14ac:dyDescent="0.35">
      <c r="A7176" s="14">
        <v>2013</v>
      </c>
      <c r="B7176" s="14" t="s">
        <v>30</v>
      </c>
      <c r="C7176" s="14" t="s">
        <v>32</v>
      </c>
      <c r="D7176" s="14">
        <v>2011</v>
      </c>
      <c r="E7176" s="14">
        <f>data_filtered[[#This Row],[test_year]]-data_filtered[[#This Row],[model_year]]</f>
        <v>2</v>
      </c>
      <c r="F7176" s="14">
        <v>87</v>
      </c>
      <c r="G7176" s="14">
        <v>0</v>
      </c>
      <c r="H7176" s="14">
        <v>87</v>
      </c>
      <c r="I7176" s="14">
        <v>0</v>
      </c>
    </row>
    <row r="7177" spans="1:9" x14ac:dyDescent="0.35">
      <c r="A7177" s="14">
        <v>2014</v>
      </c>
      <c r="B7177" s="14" t="s">
        <v>30</v>
      </c>
      <c r="C7177" s="14" t="s">
        <v>126</v>
      </c>
      <c r="D7177" s="14">
        <v>2010</v>
      </c>
      <c r="E7177" s="14">
        <f>data_filtered[[#This Row],[test_year]]-data_filtered[[#This Row],[model_year]]</f>
        <v>4</v>
      </c>
      <c r="F7177" s="14">
        <v>87</v>
      </c>
      <c r="G7177" s="14">
        <v>0</v>
      </c>
      <c r="H7177" s="14">
        <v>87</v>
      </c>
      <c r="I7177" s="14">
        <v>0</v>
      </c>
    </row>
    <row r="7178" spans="1:9" x14ac:dyDescent="0.35">
      <c r="A7178" s="13">
        <v>2015</v>
      </c>
      <c r="B7178" s="13" t="s">
        <v>42</v>
      </c>
      <c r="C7178" s="13" t="s">
        <v>206</v>
      </c>
      <c r="D7178" s="13">
        <v>2006</v>
      </c>
      <c r="E7178" s="14">
        <f>data_filtered[[#This Row],[test_year]]-data_filtered[[#This Row],[model_year]]</f>
        <v>9</v>
      </c>
      <c r="F7178" s="13">
        <v>87</v>
      </c>
      <c r="G7178" s="13">
        <v>0</v>
      </c>
      <c r="H7178" s="13">
        <v>87</v>
      </c>
      <c r="I7178" s="13">
        <v>0</v>
      </c>
    </row>
    <row r="7179" spans="1:9" x14ac:dyDescent="0.35">
      <c r="A7179" s="13">
        <v>2016</v>
      </c>
      <c r="B7179" s="13" t="s">
        <v>58</v>
      </c>
      <c r="C7179" s="13" t="s">
        <v>76</v>
      </c>
      <c r="D7179" s="13">
        <v>2015</v>
      </c>
      <c r="E7179" s="14">
        <f>data_filtered[[#This Row],[test_year]]-data_filtered[[#This Row],[model_year]]</f>
        <v>1</v>
      </c>
      <c r="F7179" s="13">
        <v>87</v>
      </c>
      <c r="G7179" s="13">
        <v>0</v>
      </c>
      <c r="H7179" s="13">
        <v>87</v>
      </c>
      <c r="I7179" s="13">
        <v>0</v>
      </c>
    </row>
    <row r="7180" spans="1:9" x14ac:dyDescent="0.35">
      <c r="A7180" s="13">
        <v>2017</v>
      </c>
      <c r="B7180" s="13" t="s">
        <v>26</v>
      </c>
      <c r="C7180" s="13" t="s">
        <v>110</v>
      </c>
      <c r="D7180" s="13">
        <v>2013</v>
      </c>
      <c r="E7180" s="14">
        <f>data_filtered[[#This Row],[test_year]]-data_filtered[[#This Row],[model_year]]</f>
        <v>4</v>
      </c>
      <c r="F7180" s="13">
        <v>87</v>
      </c>
      <c r="G7180" s="13">
        <v>0</v>
      </c>
      <c r="H7180" s="13">
        <v>87</v>
      </c>
      <c r="I7180" s="13">
        <v>0</v>
      </c>
    </row>
    <row r="7181" spans="1:9" x14ac:dyDescent="0.35">
      <c r="A7181" s="13">
        <v>2013</v>
      </c>
      <c r="B7181" s="13" t="s">
        <v>30</v>
      </c>
      <c r="C7181" s="13" t="s">
        <v>172</v>
      </c>
      <c r="D7181" s="13">
        <v>2011</v>
      </c>
      <c r="E7181" s="14">
        <f>data_filtered[[#This Row],[test_year]]-data_filtered[[#This Row],[model_year]]</f>
        <v>2</v>
      </c>
      <c r="F7181" s="13">
        <v>86</v>
      </c>
      <c r="G7181" s="13">
        <v>0</v>
      </c>
      <c r="H7181" s="13">
        <v>86</v>
      </c>
      <c r="I7181" s="13">
        <v>0</v>
      </c>
    </row>
    <row r="7182" spans="1:9" x14ac:dyDescent="0.35">
      <c r="A7182" s="13">
        <v>2016</v>
      </c>
      <c r="B7182" s="13" t="s">
        <v>42</v>
      </c>
      <c r="C7182" s="13" t="s">
        <v>73</v>
      </c>
      <c r="D7182" s="13">
        <v>2014</v>
      </c>
      <c r="E7182" s="14">
        <f>data_filtered[[#This Row],[test_year]]-data_filtered[[#This Row],[model_year]]</f>
        <v>2</v>
      </c>
      <c r="F7182" s="13">
        <v>86</v>
      </c>
      <c r="G7182" s="13">
        <v>0</v>
      </c>
      <c r="H7182" s="13">
        <v>86</v>
      </c>
      <c r="I7182" s="13">
        <v>0</v>
      </c>
    </row>
    <row r="7183" spans="1:9" x14ac:dyDescent="0.35">
      <c r="A7183" s="14">
        <v>2017</v>
      </c>
      <c r="B7183" s="14" t="s">
        <v>52</v>
      </c>
      <c r="C7183" s="14" t="s">
        <v>74</v>
      </c>
      <c r="D7183" s="14">
        <v>2012</v>
      </c>
      <c r="E7183" s="14">
        <f>data_filtered[[#This Row],[test_year]]-data_filtered[[#This Row],[model_year]]</f>
        <v>5</v>
      </c>
      <c r="F7183" s="14">
        <v>86</v>
      </c>
      <c r="G7183" s="14">
        <v>0</v>
      </c>
      <c r="H7183" s="14">
        <v>86</v>
      </c>
      <c r="I7183" s="14">
        <v>0</v>
      </c>
    </row>
    <row r="7184" spans="1:9" x14ac:dyDescent="0.35">
      <c r="A7184" s="13">
        <v>2017</v>
      </c>
      <c r="B7184" s="13" t="s">
        <v>92</v>
      </c>
      <c r="C7184" s="13" t="s">
        <v>149</v>
      </c>
      <c r="D7184" s="13">
        <v>2016</v>
      </c>
      <c r="E7184" s="14">
        <f>data_filtered[[#This Row],[test_year]]-data_filtered[[#This Row],[model_year]]</f>
        <v>1</v>
      </c>
      <c r="F7184" s="13">
        <v>86</v>
      </c>
      <c r="G7184" s="13">
        <v>0</v>
      </c>
      <c r="H7184" s="13">
        <v>86</v>
      </c>
      <c r="I7184" s="13">
        <v>0</v>
      </c>
    </row>
    <row r="7185" spans="1:9" x14ac:dyDescent="0.35">
      <c r="A7185" s="13">
        <v>2014</v>
      </c>
      <c r="B7185" s="13" t="s">
        <v>30</v>
      </c>
      <c r="C7185" s="13" t="s">
        <v>51</v>
      </c>
      <c r="D7185" s="13">
        <v>2010</v>
      </c>
      <c r="E7185" s="14">
        <f>data_filtered[[#This Row],[test_year]]-data_filtered[[#This Row],[model_year]]</f>
        <v>4</v>
      </c>
      <c r="F7185" s="13">
        <v>85</v>
      </c>
      <c r="G7185" s="13">
        <v>0</v>
      </c>
      <c r="H7185" s="13">
        <v>85</v>
      </c>
      <c r="I7185" s="13">
        <v>0</v>
      </c>
    </row>
    <row r="7186" spans="1:9" x14ac:dyDescent="0.35">
      <c r="A7186" s="14">
        <v>2014</v>
      </c>
      <c r="B7186" s="14" t="s">
        <v>26</v>
      </c>
      <c r="C7186" s="14" t="s">
        <v>130</v>
      </c>
      <c r="D7186" s="14">
        <v>2008</v>
      </c>
      <c r="E7186" s="14">
        <f>data_filtered[[#This Row],[test_year]]-data_filtered[[#This Row],[model_year]]</f>
        <v>6</v>
      </c>
      <c r="F7186" s="14">
        <v>85</v>
      </c>
      <c r="G7186" s="14">
        <v>0</v>
      </c>
      <c r="H7186" s="14">
        <v>85</v>
      </c>
      <c r="I7186" s="14">
        <v>0</v>
      </c>
    </row>
    <row r="7187" spans="1:9" x14ac:dyDescent="0.35">
      <c r="A7187" s="14">
        <v>2015</v>
      </c>
      <c r="B7187" s="14" t="s">
        <v>104</v>
      </c>
      <c r="C7187" s="14" t="s">
        <v>115</v>
      </c>
      <c r="D7187" s="14">
        <v>2011</v>
      </c>
      <c r="E7187" s="14">
        <f>data_filtered[[#This Row],[test_year]]-data_filtered[[#This Row],[model_year]]</f>
        <v>4</v>
      </c>
      <c r="F7187" s="14">
        <v>85</v>
      </c>
      <c r="G7187" s="14">
        <v>0</v>
      </c>
      <c r="H7187" s="14">
        <v>85</v>
      </c>
      <c r="I7187" s="14">
        <v>0</v>
      </c>
    </row>
    <row r="7188" spans="1:9" x14ac:dyDescent="0.35">
      <c r="A7188" s="13">
        <v>2017</v>
      </c>
      <c r="B7188" s="13" t="s">
        <v>26</v>
      </c>
      <c r="C7188" s="13" t="s">
        <v>147</v>
      </c>
      <c r="D7188" s="13">
        <v>2010</v>
      </c>
      <c r="E7188" s="14">
        <f>data_filtered[[#This Row],[test_year]]-data_filtered[[#This Row],[model_year]]</f>
        <v>7</v>
      </c>
      <c r="F7188" s="13">
        <v>85</v>
      </c>
      <c r="G7188" s="13">
        <v>0</v>
      </c>
      <c r="H7188" s="13">
        <v>85</v>
      </c>
      <c r="I7188" s="13">
        <v>0</v>
      </c>
    </row>
    <row r="7189" spans="1:9" x14ac:dyDescent="0.35">
      <c r="A7189" s="14">
        <v>2017</v>
      </c>
      <c r="B7189" s="14" t="s">
        <v>26</v>
      </c>
      <c r="C7189" s="14" t="s">
        <v>111</v>
      </c>
      <c r="D7189" s="14">
        <v>2010</v>
      </c>
      <c r="E7189" s="14">
        <f>data_filtered[[#This Row],[test_year]]-data_filtered[[#This Row],[model_year]]</f>
        <v>7</v>
      </c>
      <c r="F7189" s="14">
        <v>85</v>
      </c>
      <c r="G7189" s="14">
        <v>0</v>
      </c>
      <c r="H7189" s="14">
        <v>85</v>
      </c>
      <c r="I7189" s="14">
        <v>0</v>
      </c>
    </row>
    <row r="7190" spans="1:9" x14ac:dyDescent="0.35">
      <c r="A7190" s="14">
        <v>2013</v>
      </c>
      <c r="B7190" s="14" t="s">
        <v>30</v>
      </c>
      <c r="C7190" s="14" t="s">
        <v>126</v>
      </c>
      <c r="D7190" s="14">
        <v>2010</v>
      </c>
      <c r="E7190" s="14">
        <f>data_filtered[[#This Row],[test_year]]-data_filtered[[#This Row],[model_year]]</f>
        <v>3</v>
      </c>
      <c r="F7190" s="14">
        <v>84</v>
      </c>
      <c r="G7190" s="14">
        <v>0</v>
      </c>
      <c r="H7190" s="14">
        <v>84</v>
      </c>
      <c r="I7190" s="14">
        <v>0</v>
      </c>
    </row>
    <row r="7191" spans="1:9" x14ac:dyDescent="0.35">
      <c r="A7191" s="14">
        <v>2013</v>
      </c>
      <c r="B7191" s="14" t="s">
        <v>26</v>
      </c>
      <c r="C7191" s="14" t="s">
        <v>130</v>
      </c>
      <c r="D7191" s="14">
        <v>2008</v>
      </c>
      <c r="E7191" s="14">
        <f>data_filtered[[#This Row],[test_year]]-data_filtered[[#This Row],[model_year]]</f>
        <v>5</v>
      </c>
      <c r="F7191" s="14">
        <v>84</v>
      </c>
      <c r="G7191" s="14">
        <v>0</v>
      </c>
      <c r="H7191" s="14">
        <v>84</v>
      </c>
      <c r="I7191" s="14">
        <v>0</v>
      </c>
    </row>
    <row r="7192" spans="1:9" x14ac:dyDescent="0.35">
      <c r="A7192" s="13">
        <v>2014</v>
      </c>
      <c r="B7192" s="13" t="s">
        <v>158</v>
      </c>
      <c r="C7192" s="13" t="s">
        <v>159</v>
      </c>
      <c r="D7192" s="13">
        <v>2008</v>
      </c>
      <c r="E7192" s="14">
        <f>data_filtered[[#This Row],[test_year]]-data_filtered[[#This Row],[model_year]]</f>
        <v>6</v>
      </c>
      <c r="F7192" s="13">
        <v>84</v>
      </c>
      <c r="G7192" s="13">
        <v>0</v>
      </c>
      <c r="H7192" s="13">
        <v>84</v>
      </c>
      <c r="I7192" s="13">
        <v>0</v>
      </c>
    </row>
    <row r="7193" spans="1:9" x14ac:dyDescent="0.35">
      <c r="A7193" s="14">
        <v>2015</v>
      </c>
      <c r="B7193" s="14" t="s">
        <v>92</v>
      </c>
      <c r="C7193" s="14" t="s">
        <v>149</v>
      </c>
      <c r="D7193" s="14">
        <v>2011</v>
      </c>
      <c r="E7193" s="14">
        <f>data_filtered[[#This Row],[test_year]]-data_filtered[[#This Row],[model_year]]</f>
        <v>4</v>
      </c>
      <c r="F7193" s="14">
        <v>84</v>
      </c>
      <c r="G7193" s="14">
        <v>0</v>
      </c>
      <c r="H7193" s="14">
        <v>84</v>
      </c>
      <c r="I7193" s="14">
        <v>0</v>
      </c>
    </row>
    <row r="7194" spans="1:9" x14ac:dyDescent="0.35">
      <c r="A7194" s="14">
        <v>2015</v>
      </c>
      <c r="B7194" s="14" t="s">
        <v>104</v>
      </c>
      <c r="C7194" s="14" t="s">
        <v>105</v>
      </c>
      <c r="D7194" s="14">
        <v>2006</v>
      </c>
      <c r="E7194" s="14">
        <f>data_filtered[[#This Row],[test_year]]-data_filtered[[#This Row],[model_year]]</f>
        <v>9</v>
      </c>
      <c r="F7194" s="14">
        <v>84</v>
      </c>
      <c r="G7194" s="14">
        <v>0</v>
      </c>
      <c r="H7194" s="14">
        <v>84</v>
      </c>
      <c r="I7194" s="14">
        <v>0</v>
      </c>
    </row>
    <row r="7195" spans="1:9" x14ac:dyDescent="0.35">
      <c r="A7195" s="13">
        <v>2016</v>
      </c>
      <c r="B7195" s="13" t="s">
        <v>42</v>
      </c>
      <c r="C7195" s="13" t="s">
        <v>151</v>
      </c>
      <c r="D7195" s="13">
        <v>2007</v>
      </c>
      <c r="E7195" s="14">
        <f>data_filtered[[#This Row],[test_year]]-data_filtered[[#This Row],[model_year]]</f>
        <v>9</v>
      </c>
      <c r="F7195" s="13">
        <v>84</v>
      </c>
      <c r="G7195" s="13">
        <v>0</v>
      </c>
      <c r="H7195" s="13">
        <v>84</v>
      </c>
      <c r="I7195" s="13">
        <v>0</v>
      </c>
    </row>
    <row r="7196" spans="1:9" x14ac:dyDescent="0.35">
      <c r="A7196" s="13">
        <v>2013</v>
      </c>
      <c r="B7196" s="13" t="s">
        <v>30</v>
      </c>
      <c r="C7196" s="13" t="s">
        <v>85</v>
      </c>
      <c r="D7196" s="13">
        <v>2008</v>
      </c>
      <c r="E7196" s="14">
        <f>data_filtered[[#This Row],[test_year]]-data_filtered[[#This Row],[model_year]]</f>
        <v>5</v>
      </c>
      <c r="F7196" s="13">
        <v>83</v>
      </c>
      <c r="G7196" s="13">
        <v>0</v>
      </c>
      <c r="H7196" s="13">
        <v>83</v>
      </c>
      <c r="I7196" s="13">
        <v>0</v>
      </c>
    </row>
    <row r="7197" spans="1:9" x14ac:dyDescent="0.35">
      <c r="A7197" s="14">
        <v>2013</v>
      </c>
      <c r="B7197" s="14" t="s">
        <v>42</v>
      </c>
      <c r="C7197" s="14" t="s">
        <v>45</v>
      </c>
      <c r="D7197" s="14">
        <v>2010</v>
      </c>
      <c r="E7197" s="14">
        <f>data_filtered[[#This Row],[test_year]]-data_filtered[[#This Row],[model_year]]</f>
        <v>3</v>
      </c>
      <c r="F7197" s="14">
        <v>83</v>
      </c>
      <c r="G7197" s="14">
        <v>0</v>
      </c>
      <c r="H7197" s="14">
        <v>83</v>
      </c>
      <c r="I7197" s="14">
        <v>0</v>
      </c>
    </row>
    <row r="7198" spans="1:9" x14ac:dyDescent="0.35">
      <c r="A7198" s="13">
        <v>2013</v>
      </c>
      <c r="B7198" s="13" t="s">
        <v>42</v>
      </c>
      <c r="C7198" s="13" t="s">
        <v>151</v>
      </c>
      <c r="D7198" s="13">
        <v>2010</v>
      </c>
      <c r="E7198" s="14">
        <f>data_filtered[[#This Row],[test_year]]-data_filtered[[#This Row],[model_year]]</f>
        <v>3</v>
      </c>
      <c r="F7198" s="13">
        <v>83</v>
      </c>
      <c r="G7198" s="13">
        <v>0</v>
      </c>
      <c r="H7198" s="13">
        <v>83</v>
      </c>
      <c r="I7198" s="13">
        <v>0</v>
      </c>
    </row>
    <row r="7199" spans="1:9" x14ac:dyDescent="0.35">
      <c r="A7199" s="14">
        <v>2013</v>
      </c>
      <c r="B7199" s="14" t="s">
        <v>104</v>
      </c>
      <c r="C7199" s="14" t="s">
        <v>105</v>
      </c>
      <c r="D7199" s="14">
        <v>2006</v>
      </c>
      <c r="E7199" s="14">
        <f>data_filtered[[#This Row],[test_year]]-data_filtered[[#This Row],[model_year]]</f>
        <v>7</v>
      </c>
      <c r="F7199" s="14">
        <v>83</v>
      </c>
      <c r="G7199" s="14">
        <v>0</v>
      </c>
      <c r="H7199" s="14">
        <v>83</v>
      </c>
      <c r="I7199" s="14">
        <v>0</v>
      </c>
    </row>
    <row r="7200" spans="1:9" x14ac:dyDescent="0.35">
      <c r="A7200" s="13">
        <v>2014</v>
      </c>
      <c r="B7200" s="13" t="s">
        <v>42</v>
      </c>
      <c r="C7200" s="13" t="s">
        <v>182</v>
      </c>
      <c r="D7200" s="13">
        <v>2008</v>
      </c>
      <c r="E7200" s="14">
        <f>data_filtered[[#This Row],[test_year]]-data_filtered[[#This Row],[model_year]]</f>
        <v>6</v>
      </c>
      <c r="F7200" s="13">
        <v>83</v>
      </c>
      <c r="G7200" s="13">
        <v>0</v>
      </c>
      <c r="H7200" s="13">
        <v>83</v>
      </c>
      <c r="I7200" s="13">
        <v>0</v>
      </c>
    </row>
    <row r="7201" spans="1:9" x14ac:dyDescent="0.35">
      <c r="A7201" s="14">
        <v>2015</v>
      </c>
      <c r="B7201" s="14" t="s">
        <v>42</v>
      </c>
      <c r="C7201" s="14" t="s">
        <v>73</v>
      </c>
      <c r="D7201" s="14">
        <v>2011</v>
      </c>
      <c r="E7201" s="14">
        <f>data_filtered[[#This Row],[test_year]]-data_filtered[[#This Row],[model_year]]</f>
        <v>4</v>
      </c>
      <c r="F7201" s="14">
        <v>83</v>
      </c>
      <c r="G7201" s="14">
        <v>0</v>
      </c>
      <c r="H7201" s="14">
        <v>83</v>
      </c>
      <c r="I7201" s="14">
        <v>0</v>
      </c>
    </row>
    <row r="7202" spans="1:9" x14ac:dyDescent="0.35">
      <c r="A7202" s="14">
        <v>2015</v>
      </c>
      <c r="B7202" s="14" t="s">
        <v>37</v>
      </c>
      <c r="C7202" s="14" t="s">
        <v>59</v>
      </c>
      <c r="D7202" s="14">
        <v>2014</v>
      </c>
      <c r="E7202" s="14">
        <f>data_filtered[[#This Row],[test_year]]-data_filtered[[#This Row],[model_year]]</f>
        <v>1</v>
      </c>
      <c r="F7202" s="14">
        <v>83</v>
      </c>
      <c r="G7202" s="14">
        <v>0</v>
      </c>
      <c r="H7202" s="14">
        <v>83</v>
      </c>
      <c r="I7202" s="14">
        <v>0</v>
      </c>
    </row>
    <row r="7203" spans="1:9" x14ac:dyDescent="0.35">
      <c r="A7203" s="13">
        <v>2015</v>
      </c>
      <c r="B7203" s="13" t="s">
        <v>104</v>
      </c>
      <c r="C7203" s="13" t="s">
        <v>105</v>
      </c>
      <c r="D7203" s="13">
        <v>2010</v>
      </c>
      <c r="E7203" s="14">
        <f>data_filtered[[#This Row],[test_year]]-data_filtered[[#This Row],[model_year]]</f>
        <v>5</v>
      </c>
      <c r="F7203" s="13">
        <v>83</v>
      </c>
      <c r="G7203" s="13">
        <v>0</v>
      </c>
      <c r="H7203" s="13">
        <v>83</v>
      </c>
      <c r="I7203" s="13">
        <v>0</v>
      </c>
    </row>
    <row r="7204" spans="1:9" x14ac:dyDescent="0.35">
      <c r="A7204" s="13">
        <v>2016</v>
      </c>
      <c r="B7204" s="13" t="s">
        <v>30</v>
      </c>
      <c r="C7204" s="13" t="s">
        <v>172</v>
      </c>
      <c r="D7204" s="13">
        <v>2015</v>
      </c>
      <c r="E7204" s="14">
        <f>data_filtered[[#This Row],[test_year]]-data_filtered[[#This Row],[model_year]]</f>
        <v>1</v>
      </c>
      <c r="F7204" s="13">
        <v>83</v>
      </c>
      <c r="G7204" s="13">
        <v>0</v>
      </c>
      <c r="H7204" s="13">
        <v>83</v>
      </c>
      <c r="I7204" s="13">
        <v>0</v>
      </c>
    </row>
    <row r="7205" spans="1:9" x14ac:dyDescent="0.35">
      <c r="A7205" s="13">
        <v>2016</v>
      </c>
      <c r="B7205" s="13" t="s">
        <v>104</v>
      </c>
      <c r="C7205" s="13" t="s">
        <v>105</v>
      </c>
      <c r="D7205" s="13">
        <v>2013</v>
      </c>
      <c r="E7205" s="14">
        <f>data_filtered[[#This Row],[test_year]]-data_filtered[[#This Row],[model_year]]</f>
        <v>3</v>
      </c>
      <c r="F7205" s="13">
        <v>83</v>
      </c>
      <c r="G7205" s="13">
        <v>0</v>
      </c>
      <c r="H7205" s="13">
        <v>83</v>
      </c>
      <c r="I7205" s="13">
        <v>0</v>
      </c>
    </row>
    <row r="7206" spans="1:9" x14ac:dyDescent="0.35">
      <c r="A7206" s="13">
        <v>2016</v>
      </c>
      <c r="B7206" s="13" t="s">
        <v>26</v>
      </c>
      <c r="C7206" s="13" t="s">
        <v>209</v>
      </c>
      <c r="D7206" s="13">
        <v>2010</v>
      </c>
      <c r="E7206" s="14">
        <f>data_filtered[[#This Row],[test_year]]-data_filtered[[#This Row],[model_year]]</f>
        <v>6</v>
      </c>
      <c r="F7206" s="13">
        <v>83</v>
      </c>
      <c r="G7206" s="13">
        <v>0</v>
      </c>
      <c r="H7206" s="13">
        <v>83</v>
      </c>
      <c r="I7206" s="13">
        <v>0</v>
      </c>
    </row>
    <row r="7207" spans="1:9" x14ac:dyDescent="0.35">
      <c r="A7207" s="14">
        <v>2014</v>
      </c>
      <c r="B7207" s="14" t="s">
        <v>30</v>
      </c>
      <c r="C7207" s="14" t="s">
        <v>85</v>
      </c>
      <c r="D7207" s="14">
        <v>2010</v>
      </c>
      <c r="E7207" s="14">
        <f>data_filtered[[#This Row],[test_year]]-data_filtered[[#This Row],[model_year]]</f>
        <v>4</v>
      </c>
      <c r="F7207" s="14">
        <v>82</v>
      </c>
      <c r="G7207" s="14">
        <v>0</v>
      </c>
      <c r="H7207" s="14">
        <v>82</v>
      </c>
      <c r="I7207" s="14">
        <v>0</v>
      </c>
    </row>
    <row r="7208" spans="1:9" x14ac:dyDescent="0.35">
      <c r="A7208" s="13">
        <v>2015</v>
      </c>
      <c r="B7208" s="13" t="s">
        <v>30</v>
      </c>
      <c r="C7208" s="13" t="s">
        <v>172</v>
      </c>
      <c r="D7208" s="13">
        <v>2012</v>
      </c>
      <c r="E7208" s="14">
        <f>data_filtered[[#This Row],[test_year]]-data_filtered[[#This Row],[model_year]]</f>
        <v>3</v>
      </c>
      <c r="F7208" s="13">
        <v>82</v>
      </c>
      <c r="G7208" s="13">
        <v>0</v>
      </c>
      <c r="H7208" s="13">
        <v>82</v>
      </c>
      <c r="I7208" s="13">
        <v>0</v>
      </c>
    </row>
    <row r="7209" spans="1:9" x14ac:dyDescent="0.35">
      <c r="A7209" s="14">
        <v>2016</v>
      </c>
      <c r="B7209" s="14" t="s">
        <v>37</v>
      </c>
      <c r="C7209" s="14" t="s">
        <v>157</v>
      </c>
      <c r="D7209" s="14">
        <v>2016</v>
      </c>
      <c r="E7209" s="14">
        <f>data_filtered[[#This Row],[test_year]]-data_filtered[[#This Row],[model_year]]</f>
        <v>0</v>
      </c>
      <c r="F7209" s="14">
        <v>82</v>
      </c>
      <c r="G7209" s="14">
        <v>0</v>
      </c>
      <c r="H7209" s="14">
        <v>82</v>
      </c>
      <c r="I7209" s="14">
        <v>0</v>
      </c>
    </row>
    <row r="7210" spans="1:9" x14ac:dyDescent="0.35">
      <c r="A7210" s="14">
        <v>2017</v>
      </c>
      <c r="B7210" s="14" t="s">
        <v>26</v>
      </c>
      <c r="C7210" s="14" t="s">
        <v>147</v>
      </c>
      <c r="D7210" s="14">
        <v>2008</v>
      </c>
      <c r="E7210" s="14">
        <f>data_filtered[[#This Row],[test_year]]-data_filtered[[#This Row],[model_year]]</f>
        <v>9</v>
      </c>
      <c r="F7210" s="14">
        <v>82</v>
      </c>
      <c r="G7210" s="14">
        <v>0</v>
      </c>
      <c r="H7210" s="14">
        <v>82</v>
      </c>
      <c r="I7210" s="14">
        <v>0</v>
      </c>
    </row>
    <row r="7211" spans="1:9" x14ac:dyDescent="0.35">
      <c r="A7211" s="13">
        <v>2014</v>
      </c>
      <c r="B7211" s="13" t="s">
        <v>190</v>
      </c>
      <c r="C7211" s="13" t="s">
        <v>219</v>
      </c>
      <c r="D7211" s="13">
        <v>2007</v>
      </c>
      <c r="E7211" s="14">
        <f>data_filtered[[#This Row],[test_year]]-data_filtered[[#This Row],[model_year]]</f>
        <v>7</v>
      </c>
      <c r="F7211" s="13">
        <v>81</v>
      </c>
      <c r="G7211" s="13">
        <v>0</v>
      </c>
      <c r="H7211" s="13">
        <v>81</v>
      </c>
      <c r="I7211" s="13">
        <v>0</v>
      </c>
    </row>
    <row r="7212" spans="1:9" x14ac:dyDescent="0.35">
      <c r="A7212" s="14">
        <v>2014</v>
      </c>
      <c r="B7212" s="14" t="s">
        <v>26</v>
      </c>
      <c r="C7212" s="14" t="s">
        <v>27</v>
      </c>
      <c r="D7212" s="14">
        <v>2014</v>
      </c>
      <c r="E7212" s="14">
        <f>data_filtered[[#This Row],[test_year]]-data_filtered[[#This Row],[model_year]]</f>
        <v>0</v>
      </c>
      <c r="F7212" s="14">
        <v>81</v>
      </c>
      <c r="G7212" s="14">
        <v>0</v>
      </c>
      <c r="H7212" s="14">
        <v>81</v>
      </c>
      <c r="I7212" s="14">
        <v>0</v>
      </c>
    </row>
    <row r="7213" spans="1:9" x14ac:dyDescent="0.35">
      <c r="A7213" s="14">
        <v>2016</v>
      </c>
      <c r="B7213" s="14" t="s">
        <v>30</v>
      </c>
      <c r="C7213" s="14" t="s">
        <v>85</v>
      </c>
      <c r="D7213" s="14">
        <v>2010</v>
      </c>
      <c r="E7213" s="14">
        <f>data_filtered[[#This Row],[test_year]]-data_filtered[[#This Row],[model_year]]</f>
        <v>6</v>
      </c>
      <c r="F7213" s="14">
        <v>81</v>
      </c>
      <c r="G7213" s="14">
        <v>0</v>
      </c>
      <c r="H7213" s="14">
        <v>81</v>
      </c>
      <c r="I7213" s="14">
        <v>0</v>
      </c>
    </row>
    <row r="7214" spans="1:9" x14ac:dyDescent="0.35">
      <c r="A7214" s="14">
        <v>2016</v>
      </c>
      <c r="B7214" s="14" t="s">
        <v>92</v>
      </c>
      <c r="C7214" s="14" t="s">
        <v>149</v>
      </c>
      <c r="D7214" s="14">
        <v>2014</v>
      </c>
      <c r="E7214" s="14">
        <f>data_filtered[[#This Row],[test_year]]-data_filtered[[#This Row],[model_year]]</f>
        <v>2</v>
      </c>
      <c r="F7214" s="14">
        <v>81</v>
      </c>
      <c r="G7214" s="14">
        <v>0</v>
      </c>
      <c r="H7214" s="14">
        <v>81</v>
      </c>
      <c r="I7214" s="14">
        <v>0</v>
      </c>
    </row>
    <row r="7215" spans="1:9" x14ac:dyDescent="0.35">
      <c r="A7215" s="13">
        <v>2013</v>
      </c>
      <c r="B7215" s="13" t="s">
        <v>158</v>
      </c>
      <c r="C7215" s="13" t="s">
        <v>175</v>
      </c>
      <c r="D7215" s="13">
        <v>2010</v>
      </c>
      <c r="E7215" s="14">
        <f>data_filtered[[#This Row],[test_year]]-data_filtered[[#This Row],[model_year]]</f>
        <v>3</v>
      </c>
      <c r="F7215" s="13">
        <v>80</v>
      </c>
      <c r="G7215" s="13">
        <v>0</v>
      </c>
      <c r="H7215" s="13">
        <v>80</v>
      </c>
      <c r="I7215" s="13">
        <v>0</v>
      </c>
    </row>
    <row r="7216" spans="1:9" x14ac:dyDescent="0.35">
      <c r="A7216" s="13">
        <v>2014</v>
      </c>
      <c r="B7216" s="13" t="s">
        <v>190</v>
      </c>
      <c r="C7216" s="13" t="s">
        <v>191</v>
      </c>
      <c r="D7216" s="13">
        <v>2007</v>
      </c>
      <c r="E7216" s="14">
        <f>data_filtered[[#This Row],[test_year]]-data_filtered[[#This Row],[model_year]]</f>
        <v>7</v>
      </c>
      <c r="F7216" s="13">
        <v>80</v>
      </c>
      <c r="G7216" s="13">
        <v>0</v>
      </c>
      <c r="H7216" s="13">
        <v>80</v>
      </c>
      <c r="I7216" s="13">
        <v>0</v>
      </c>
    </row>
    <row r="7217" spans="1:9" x14ac:dyDescent="0.35">
      <c r="A7217" s="13">
        <v>2014</v>
      </c>
      <c r="B7217" s="13" t="s">
        <v>30</v>
      </c>
      <c r="C7217" s="13" t="s">
        <v>47</v>
      </c>
      <c r="D7217" s="13">
        <v>2008</v>
      </c>
      <c r="E7217" s="14">
        <f>data_filtered[[#This Row],[test_year]]-data_filtered[[#This Row],[model_year]]</f>
        <v>6</v>
      </c>
      <c r="F7217" s="13">
        <v>80</v>
      </c>
      <c r="G7217" s="13">
        <v>0</v>
      </c>
      <c r="H7217" s="13">
        <v>80</v>
      </c>
      <c r="I7217" s="13">
        <v>0</v>
      </c>
    </row>
    <row r="7218" spans="1:9" x14ac:dyDescent="0.35">
      <c r="A7218" s="14">
        <v>2014</v>
      </c>
      <c r="B7218" s="14" t="s">
        <v>26</v>
      </c>
      <c r="C7218" s="14" t="s">
        <v>133</v>
      </c>
      <c r="D7218" s="14">
        <v>2011</v>
      </c>
      <c r="E7218" s="14">
        <f>data_filtered[[#This Row],[test_year]]-data_filtered[[#This Row],[model_year]]</f>
        <v>3</v>
      </c>
      <c r="F7218" s="14">
        <v>80</v>
      </c>
      <c r="G7218" s="14">
        <v>0</v>
      </c>
      <c r="H7218" s="14">
        <v>80</v>
      </c>
      <c r="I7218" s="14">
        <v>0</v>
      </c>
    </row>
    <row r="7219" spans="1:9" x14ac:dyDescent="0.35">
      <c r="A7219" s="13">
        <v>2015</v>
      </c>
      <c r="B7219" s="13" t="s">
        <v>26</v>
      </c>
      <c r="C7219" s="13" t="s">
        <v>147</v>
      </c>
      <c r="D7219" s="13">
        <v>2009</v>
      </c>
      <c r="E7219" s="14">
        <f>data_filtered[[#This Row],[test_year]]-data_filtered[[#This Row],[model_year]]</f>
        <v>6</v>
      </c>
      <c r="F7219" s="13">
        <v>80</v>
      </c>
      <c r="G7219" s="13">
        <v>0</v>
      </c>
      <c r="H7219" s="13">
        <v>80</v>
      </c>
      <c r="I7219" s="13">
        <v>0</v>
      </c>
    </row>
    <row r="7220" spans="1:9" x14ac:dyDescent="0.35">
      <c r="A7220" s="13">
        <v>2017</v>
      </c>
      <c r="B7220" s="13" t="s">
        <v>30</v>
      </c>
      <c r="C7220" s="13" t="s">
        <v>48</v>
      </c>
      <c r="D7220" s="13">
        <v>2017</v>
      </c>
      <c r="E7220" s="14">
        <f>data_filtered[[#This Row],[test_year]]-data_filtered[[#This Row],[model_year]]</f>
        <v>0</v>
      </c>
      <c r="F7220" s="13">
        <v>80</v>
      </c>
      <c r="G7220" s="13">
        <v>0</v>
      </c>
      <c r="H7220" s="13">
        <v>80</v>
      </c>
      <c r="I7220" s="13">
        <v>0</v>
      </c>
    </row>
    <row r="7221" spans="1:9" x14ac:dyDescent="0.35">
      <c r="A7221" s="13">
        <v>2017</v>
      </c>
      <c r="B7221" s="13" t="s">
        <v>30</v>
      </c>
      <c r="C7221" s="13" t="s">
        <v>85</v>
      </c>
      <c r="D7221" s="13">
        <v>2016</v>
      </c>
      <c r="E7221" s="14">
        <f>data_filtered[[#This Row],[test_year]]-data_filtered[[#This Row],[model_year]]</f>
        <v>1</v>
      </c>
      <c r="F7221" s="13">
        <v>80</v>
      </c>
      <c r="G7221" s="13">
        <v>0</v>
      </c>
      <c r="H7221" s="13">
        <v>80</v>
      </c>
      <c r="I7221" s="13">
        <v>0</v>
      </c>
    </row>
    <row r="7222" spans="1:9" x14ac:dyDescent="0.35">
      <c r="A7222" s="14">
        <v>2017</v>
      </c>
      <c r="B7222" s="14" t="s">
        <v>104</v>
      </c>
      <c r="C7222" s="14" t="s">
        <v>115</v>
      </c>
      <c r="D7222" s="14">
        <v>2011</v>
      </c>
      <c r="E7222" s="14">
        <f>data_filtered[[#This Row],[test_year]]-data_filtered[[#This Row],[model_year]]</f>
        <v>6</v>
      </c>
      <c r="F7222" s="14">
        <v>80</v>
      </c>
      <c r="G7222" s="14">
        <v>0</v>
      </c>
      <c r="H7222" s="14">
        <v>80</v>
      </c>
      <c r="I7222" s="14">
        <v>0</v>
      </c>
    </row>
    <row r="7223" spans="1:9" x14ac:dyDescent="0.35">
      <c r="A7223" s="13">
        <v>2017</v>
      </c>
      <c r="B7223" s="13" t="s">
        <v>128</v>
      </c>
      <c r="C7223" s="13" t="s">
        <v>129</v>
      </c>
      <c r="D7223" s="13">
        <v>2015</v>
      </c>
      <c r="E7223" s="14">
        <f>data_filtered[[#This Row],[test_year]]-data_filtered[[#This Row],[model_year]]</f>
        <v>2</v>
      </c>
      <c r="F7223" s="13">
        <v>80</v>
      </c>
      <c r="G7223" s="13">
        <v>0</v>
      </c>
      <c r="H7223" s="13">
        <v>80</v>
      </c>
      <c r="I7223" s="13">
        <v>0</v>
      </c>
    </row>
    <row r="7224" spans="1:9" x14ac:dyDescent="0.35">
      <c r="A7224" s="14">
        <v>2014</v>
      </c>
      <c r="B7224" s="14" t="s">
        <v>153</v>
      </c>
      <c r="C7224" s="14" t="s">
        <v>154</v>
      </c>
      <c r="D7224" s="14">
        <v>2008</v>
      </c>
      <c r="E7224" s="14">
        <f>data_filtered[[#This Row],[test_year]]-data_filtered[[#This Row],[model_year]]</f>
        <v>6</v>
      </c>
      <c r="F7224" s="14">
        <v>79</v>
      </c>
      <c r="G7224" s="14">
        <v>0</v>
      </c>
      <c r="H7224" s="14">
        <v>79</v>
      </c>
      <c r="I7224" s="14">
        <v>0</v>
      </c>
    </row>
    <row r="7225" spans="1:9" x14ac:dyDescent="0.35">
      <c r="A7225" s="14">
        <v>2014</v>
      </c>
      <c r="B7225" s="14" t="s">
        <v>26</v>
      </c>
      <c r="C7225" s="14" t="s">
        <v>144</v>
      </c>
      <c r="D7225" s="14">
        <v>2009</v>
      </c>
      <c r="E7225" s="14">
        <f>data_filtered[[#This Row],[test_year]]-data_filtered[[#This Row],[model_year]]</f>
        <v>5</v>
      </c>
      <c r="F7225" s="14">
        <v>79</v>
      </c>
      <c r="G7225" s="14">
        <v>0</v>
      </c>
      <c r="H7225" s="14">
        <v>79</v>
      </c>
      <c r="I7225" s="14">
        <v>0</v>
      </c>
    </row>
    <row r="7226" spans="1:9" x14ac:dyDescent="0.35">
      <c r="A7226" s="14">
        <v>2015</v>
      </c>
      <c r="B7226" s="14" t="s">
        <v>52</v>
      </c>
      <c r="C7226" s="14" t="s">
        <v>83</v>
      </c>
      <c r="D7226" s="14">
        <v>2012</v>
      </c>
      <c r="E7226" s="14">
        <f>data_filtered[[#This Row],[test_year]]-data_filtered[[#This Row],[model_year]]</f>
        <v>3</v>
      </c>
      <c r="F7226" s="14">
        <v>79</v>
      </c>
      <c r="G7226" s="14">
        <v>0</v>
      </c>
      <c r="H7226" s="14">
        <v>79</v>
      </c>
      <c r="I7226" s="14">
        <v>0</v>
      </c>
    </row>
    <row r="7227" spans="1:9" x14ac:dyDescent="0.35">
      <c r="A7227" s="13">
        <v>2015</v>
      </c>
      <c r="B7227" s="13" t="s">
        <v>42</v>
      </c>
      <c r="C7227" s="13" t="s">
        <v>112</v>
      </c>
      <c r="D7227" s="13">
        <v>2008</v>
      </c>
      <c r="E7227" s="14">
        <f>data_filtered[[#This Row],[test_year]]-data_filtered[[#This Row],[model_year]]</f>
        <v>7</v>
      </c>
      <c r="F7227" s="13">
        <v>79</v>
      </c>
      <c r="G7227" s="13">
        <v>0</v>
      </c>
      <c r="H7227" s="13">
        <v>79</v>
      </c>
      <c r="I7227" s="13">
        <v>0</v>
      </c>
    </row>
    <row r="7228" spans="1:9" x14ac:dyDescent="0.35">
      <c r="A7228" s="14">
        <v>2015</v>
      </c>
      <c r="B7228" s="14" t="s">
        <v>158</v>
      </c>
      <c r="C7228" s="14" t="s">
        <v>159</v>
      </c>
      <c r="D7228" s="14">
        <v>2008</v>
      </c>
      <c r="E7228" s="14">
        <f>data_filtered[[#This Row],[test_year]]-data_filtered[[#This Row],[model_year]]</f>
        <v>7</v>
      </c>
      <c r="F7228" s="14">
        <v>79</v>
      </c>
      <c r="G7228" s="14">
        <v>0</v>
      </c>
      <c r="H7228" s="14">
        <v>79</v>
      </c>
      <c r="I7228" s="14">
        <v>0</v>
      </c>
    </row>
    <row r="7229" spans="1:9" x14ac:dyDescent="0.35">
      <c r="A7229" s="14">
        <v>2017</v>
      </c>
      <c r="B7229" s="14" t="s">
        <v>42</v>
      </c>
      <c r="C7229" s="14" t="s">
        <v>96</v>
      </c>
      <c r="D7229" s="14">
        <v>2010</v>
      </c>
      <c r="E7229" s="14">
        <f>data_filtered[[#This Row],[test_year]]-data_filtered[[#This Row],[model_year]]</f>
        <v>7</v>
      </c>
      <c r="F7229" s="14">
        <v>79</v>
      </c>
      <c r="G7229" s="14">
        <v>0</v>
      </c>
      <c r="H7229" s="14">
        <v>79</v>
      </c>
      <c r="I7229" s="14">
        <v>0</v>
      </c>
    </row>
    <row r="7230" spans="1:9" x14ac:dyDescent="0.35">
      <c r="A7230" s="14">
        <v>2017</v>
      </c>
      <c r="B7230" s="14" t="s">
        <v>37</v>
      </c>
      <c r="C7230" s="14" t="s">
        <v>59</v>
      </c>
      <c r="D7230" s="14">
        <v>2012</v>
      </c>
      <c r="E7230" s="14">
        <f>data_filtered[[#This Row],[test_year]]-data_filtered[[#This Row],[model_year]]</f>
        <v>5</v>
      </c>
      <c r="F7230" s="14">
        <v>79</v>
      </c>
      <c r="G7230" s="14">
        <v>0</v>
      </c>
      <c r="H7230" s="14">
        <v>79</v>
      </c>
      <c r="I7230" s="14">
        <v>0</v>
      </c>
    </row>
    <row r="7231" spans="1:9" x14ac:dyDescent="0.35">
      <c r="A7231" s="13">
        <v>2017</v>
      </c>
      <c r="B7231" s="13" t="s">
        <v>158</v>
      </c>
      <c r="C7231" s="13" t="s">
        <v>159</v>
      </c>
      <c r="D7231" s="13">
        <v>2008</v>
      </c>
      <c r="E7231" s="14">
        <f>data_filtered[[#This Row],[test_year]]-data_filtered[[#This Row],[model_year]]</f>
        <v>9</v>
      </c>
      <c r="F7231" s="13">
        <v>79</v>
      </c>
      <c r="G7231" s="13">
        <v>0</v>
      </c>
      <c r="H7231" s="13">
        <v>79</v>
      </c>
      <c r="I7231" s="13">
        <v>0</v>
      </c>
    </row>
    <row r="7232" spans="1:9" x14ac:dyDescent="0.35">
      <c r="A7232" s="13">
        <v>2014</v>
      </c>
      <c r="B7232" s="13" t="s">
        <v>30</v>
      </c>
      <c r="C7232" s="13" t="s">
        <v>85</v>
      </c>
      <c r="D7232" s="13">
        <v>2013</v>
      </c>
      <c r="E7232" s="14">
        <f>data_filtered[[#This Row],[test_year]]-data_filtered[[#This Row],[model_year]]</f>
        <v>1</v>
      </c>
      <c r="F7232" s="13">
        <v>78</v>
      </c>
      <c r="G7232" s="13">
        <v>0</v>
      </c>
      <c r="H7232" s="13">
        <v>78</v>
      </c>
      <c r="I7232" s="13">
        <v>0</v>
      </c>
    </row>
    <row r="7233" spans="1:9" x14ac:dyDescent="0.35">
      <c r="A7233" s="14">
        <v>2014</v>
      </c>
      <c r="B7233" s="14" t="s">
        <v>42</v>
      </c>
      <c r="C7233" s="14" t="s">
        <v>182</v>
      </c>
      <c r="D7233" s="14">
        <v>2007</v>
      </c>
      <c r="E7233" s="14">
        <f>data_filtered[[#This Row],[test_year]]-data_filtered[[#This Row],[model_year]]</f>
        <v>7</v>
      </c>
      <c r="F7233" s="14">
        <v>78</v>
      </c>
      <c r="G7233" s="14">
        <v>0</v>
      </c>
      <c r="H7233" s="14">
        <v>78</v>
      </c>
      <c r="I7233" s="14">
        <v>0</v>
      </c>
    </row>
    <row r="7234" spans="1:9" x14ac:dyDescent="0.35">
      <c r="A7234" s="14">
        <v>2017</v>
      </c>
      <c r="B7234" s="14" t="s">
        <v>92</v>
      </c>
      <c r="C7234" s="14" t="s">
        <v>149</v>
      </c>
      <c r="D7234" s="14">
        <v>2014</v>
      </c>
      <c r="E7234" s="14">
        <f>data_filtered[[#This Row],[test_year]]-data_filtered[[#This Row],[model_year]]</f>
        <v>3</v>
      </c>
      <c r="F7234" s="14">
        <v>78</v>
      </c>
      <c r="G7234" s="14">
        <v>0</v>
      </c>
      <c r="H7234" s="14">
        <v>78</v>
      </c>
      <c r="I7234" s="14">
        <v>0</v>
      </c>
    </row>
    <row r="7235" spans="1:9" x14ac:dyDescent="0.35">
      <c r="A7235" s="13">
        <v>2013</v>
      </c>
      <c r="B7235" s="13" t="s">
        <v>136</v>
      </c>
      <c r="C7235" s="13" t="s">
        <v>137</v>
      </c>
      <c r="D7235" s="13">
        <v>2008</v>
      </c>
      <c r="E7235" s="14">
        <f>data_filtered[[#This Row],[test_year]]-data_filtered[[#This Row],[model_year]]</f>
        <v>5</v>
      </c>
      <c r="F7235" s="13">
        <v>77</v>
      </c>
      <c r="G7235" s="13">
        <v>0</v>
      </c>
      <c r="H7235" s="13">
        <v>77</v>
      </c>
      <c r="I7235" s="13">
        <v>0</v>
      </c>
    </row>
    <row r="7236" spans="1:9" x14ac:dyDescent="0.35">
      <c r="A7236" s="14">
        <v>2013</v>
      </c>
      <c r="B7236" s="14" t="s">
        <v>158</v>
      </c>
      <c r="C7236" s="14" t="s">
        <v>175</v>
      </c>
      <c r="D7236" s="14">
        <v>2008</v>
      </c>
      <c r="E7236" s="14">
        <f>data_filtered[[#This Row],[test_year]]-data_filtered[[#This Row],[model_year]]</f>
        <v>5</v>
      </c>
      <c r="F7236" s="14">
        <v>77</v>
      </c>
      <c r="G7236" s="14">
        <v>0</v>
      </c>
      <c r="H7236" s="14">
        <v>77</v>
      </c>
      <c r="I7236" s="14">
        <v>0</v>
      </c>
    </row>
    <row r="7237" spans="1:9" x14ac:dyDescent="0.35">
      <c r="A7237" s="13">
        <v>2015</v>
      </c>
      <c r="B7237" s="13" t="s">
        <v>30</v>
      </c>
      <c r="C7237" s="13" t="s">
        <v>47</v>
      </c>
      <c r="D7237" s="13">
        <v>2008</v>
      </c>
      <c r="E7237" s="14">
        <f>data_filtered[[#This Row],[test_year]]-data_filtered[[#This Row],[model_year]]</f>
        <v>7</v>
      </c>
      <c r="F7237" s="13">
        <v>77</v>
      </c>
      <c r="G7237" s="13">
        <v>0</v>
      </c>
      <c r="H7237" s="13">
        <v>77</v>
      </c>
      <c r="I7237" s="13">
        <v>0</v>
      </c>
    </row>
    <row r="7238" spans="1:9" x14ac:dyDescent="0.35">
      <c r="A7238" s="13">
        <v>2015</v>
      </c>
      <c r="B7238" s="13" t="s">
        <v>158</v>
      </c>
      <c r="C7238" s="13" t="s">
        <v>175</v>
      </c>
      <c r="D7238" s="13">
        <v>2007</v>
      </c>
      <c r="E7238" s="14">
        <f>data_filtered[[#This Row],[test_year]]-data_filtered[[#This Row],[model_year]]</f>
        <v>8</v>
      </c>
      <c r="F7238" s="13">
        <v>77</v>
      </c>
      <c r="G7238" s="13">
        <v>0</v>
      </c>
      <c r="H7238" s="13">
        <v>77</v>
      </c>
      <c r="I7238" s="13">
        <v>0</v>
      </c>
    </row>
    <row r="7239" spans="1:9" x14ac:dyDescent="0.35">
      <c r="A7239" s="14">
        <v>2016</v>
      </c>
      <c r="B7239" s="14" t="s">
        <v>136</v>
      </c>
      <c r="C7239" s="14" t="s">
        <v>205</v>
      </c>
      <c r="D7239" s="14">
        <v>2009</v>
      </c>
      <c r="E7239" s="14">
        <f>data_filtered[[#This Row],[test_year]]-data_filtered[[#This Row],[model_year]]</f>
        <v>7</v>
      </c>
      <c r="F7239" s="14">
        <v>77</v>
      </c>
      <c r="G7239" s="14">
        <v>0</v>
      </c>
      <c r="H7239" s="14">
        <v>77</v>
      </c>
      <c r="I7239" s="14">
        <v>0</v>
      </c>
    </row>
    <row r="7240" spans="1:9" x14ac:dyDescent="0.35">
      <c r="A7240" s="13">
        <v>2017</v>
      </c>
      <c r="B7240" s="13" t="s">
        <v>42</v>
      </c>
      <c r="C7240" s="13" t="s">
        <v>73</v>
      </c>
      <c r="D7240" s="13">
        <v>2012</v>
      </c>
      <c r="E7240" s="14">
        <f>data_filtered[[#This Row],[test_year]]-data_filtered[[#This Row],[model_year]]</f>
        <v>5</v>
      </c>
      <c r="F7240" s="13">
        <v>77</v>
      </c>
      <c r="G7240" s="13">
        <v>0</v>
      </c>
      <c r="H7240" s="13">
        <v>77</v>
      </c>
      <c r="I7240" s="13">
        <v>0</v>
      </c>
    </row>
    <row r="7241" spans="1:9" x14ac:dyDescent="0.35">
      <c r="A7241" s="13">
        <v>2017</v>
      </c>
      <c r="B7241" s="13" t="s">
        <v>33</v>
      </c>
      <c r="C7241" s="13" t="s">
        <v>97</v>
      </c>
      <c r="D7241" s="13">
        <v>2012</v>
      </c>
      <c r="E7241" s="14">
        <f>data_filtered[[#This Row],[test_year]]-data_filtered[[#This Row],[model_year]]</f>
        <v>5</v>
      </c>
      <c r="F7241" s="13">
        <v>77</v>
      </c>
      <c r="G7241" s="13">
        <v>0</v>
      </c>
      <c r="H7241" s="13">
        <v>77</v>
      </c>
      <c r="I7241" s="13">
        <v>0</v>
      </c>
    </row>
    <row r="7242" spans="1:9" x14ac:dyDescent="0.35">
      <c r="A7242" s="13">
        <v>2013</v>
      </c>
      <c r="B7242" s="13" t="s">
        <v>37</v>
      </c>
      <c r="C7242" s="13" t="s">
        <v>38</v>
      </c>
      <c r="D7242" s="13">
        <v>2009</v>
      </c>
      <c r="E7242" s="14">
        <f>data_filtered[[#This Row],[test_year]]-data_filtered[[#This Row],[model_year]]</f>
        <v>4</v>
      </c>
      <c r="F7242" s="13">
        <v>76</v>
      </c>
      <c r="G7242" s="13">
        <v>0</v>
      </c>
      <c r="H7242" s="13">
        <v>76</v>
      </c>
      <c r="I7242" s="13">
        <v>0</v>
      </c>
    </row>
    <row r="7243" spans="1:9" x14ac:dyDescent="0.35">
      <c r="A7243" s="13">
        <v>2013</v>
      </c>
      <c r="B7243" s="13" t="s">
        <v>92</v>
      </c>
      <c r="C7243" s="13" t="s">
        <v>218</v>
      </c>
      <c r="D7243" s="13">
        <v>2010</v>
      </c>
      <c r="E7243" s="14">
        <f>data_filtered[[#This Row],[test_year]]-data_filtered[[#This Row],[model_year]]</f>
        <v>3</v>
      </c>
      <c r="F7243" s="13">
        <v>76</v>
      </c>
      <c r="G7243" s="13">
        <v>0</v>
      </c>
      <c r="H7243" s="13">
        <v>76</v>
      </c>
      <c r="I7243" s="13">
        <v>0</v>
      </c>
    </row>
    <row r="7244" spans="1:9" x14ac:dyDescent="0.35">
      <c r="A7244" s="14">
        <v>2014</v>
      </c>
      <c r="B7244" s="14" t="s">
        <v>92</v>
      </c>
      <c r="C7244" s="14" t="s">
        <v>218</v>
      </c>
      <c r="D7244" s="14">
        <v>2010</v>
      </c>
      <c r="E7244" s="14">
        <f>data_filtered[[#This Row],[test_year]]-data_filtered[[#This Row],[model_year]]</f>
        <v>4</v>
      </c>
      <c r="F7244" s="14">
        <v>76</v>
      </c>
      <c r="G7244" s="14">
        <v>0</v>
      </c>
      <c r="H7244" s="14">
        <v>76</v>
      </c>
      <c r="I7244" s="14">
        <v>0</v>
      </c>
    </row>
    <row r="7245" spans="1:9" x14ac:dyDescent="0.35">
      <c r="A7245" s="14">
        <v>2015</v>
      </c>
      <c r="B7245" s="14" t="s">
        <v>33</v>
      </c>
      <c r="C7245" s="14" t="s">
        <v>214</v>
      </c>
      <c r="D7245" s="14">
        <v>2013</v>
      </c>
      <c r="E7245" s="14">
        <f>data_filtered[[#This Row],[test_year]]-data_filtered[[#This Row],[model_year]]</f>
        <v>2</v>
      </c>
      <c r="F7245" s="14">
        <v>76</v>
      </c>
      <c r="G7245" s="14">
        <v>0</v>
      </c>
      <c r="H7245" s="14">
        <v>76</v>
      </c>
      <c r="I7245" s="14">
        <v>0</v>
      </c>
    </row>
    <row r="7246" spans="1:9" x14ac:dyDescent="0.35">
      <c r="A7246" s="13">
        <v>2016</v>
      </c>
      <c r="B7246" s="13" t="s">
        <v>26</v>
      </c>
      <c r="C7246" s="13" t="s">
        <v>111</v>
      </c>
      <c r="D7246" s="13">
        <v>2011</v>
      </c>
      <c r="E7246" s="14">
        <f>data_filtered[[#This Row],[test_year]]-data_filtered[[#This Row],[model_year]]</f>
        <v>5</v>
      </c>
      <c r="F7246" s="13">
        <v>76</v>
      </c>
      <c r="G7246" s="13">
        <v>0</v>
      </c>
      <c r="H7246" s="13">
        <v>76</v>
      </c>
      <c r="I7246" s="13">
        <v>0</v>
      </c>
    </row>
    <row r="7247" spans="1:9" x14ac:dyDescent="0.35">
      <c r="A7247" s="14">
        <v>2017</v>
      </c>
      <c r="B7247" s="14" t="s">
        <v>26</v>
      </c>
      <c r="C7247" s="14" t="s">
        <v>78</v>
      </c>
      <c r="D7247" s="14">
        <v>2011</v>
      </c>
      <c r="E7247" s="14">
        <f>data_filtered[[#This Row],[test_year]]-data_filtered[[#This Row],[model_year]]</f>
        <v>6</v>
      </c>
      <c r="F7247" s="14">
        <v>76</v>
      </c>
      <c r="G7247" s="14">
        <v>0</v>
      </c>
      <c r="H7247" s="14">
        <v>76</v>
      </c>
      <c r="I7247" s="14">
        <v>0</v>
      </c>
    </row>
    <row r="7248" spans="1:9" x14ac:dyDescent="0.35">
      <c r="A7248" s="13">
        <v>2013</v>
      </c>
      <c r="B7248" s="13" t="s">
        <v>24</v>
      </c>
      <c r="C7248" s="13" t="s">
        <v>49</v>
      </c>
      <c r="D7248" s="13">
        <v>2008</v>
      </c>
      <c r="E7248" s="14">
        <f>data_filtered[[#This Row],[test_year]]-data_filtered[[#This Row],[model_year]]</f>
        <v>5</v>
      </c>
      <c r="F7248" s="13">
        <v>75</v>
      </c>
      <c r="G7248" s="13">
        <v>0</v>
      </c>
      <c r="H7248" s="13">
        <v>75</v>
      </c>
      <c r="I7248" s="13">
        <v>0</v>
      </c>
    </row>
    <row r="7249" spans="1:9" x14ac:dyDescent="0.35">
      <c r="A7249" s="13">
        <v>2013</v>
      </c>
      <c r="B7249" s="13" t="s">
        <v>158</v>
      </c>
      <c r="C7249" s="13" t="s">
        <v>175</v>
      </c>
      <c r="D7249" s="13">
        <v>2007</v>
      </c>
      <c r="E7249" s="14">
        <f>data_filtered[[#This Row],[test_year]]-data_filtered[[#This Row],[model_year]]</f>
        <v>6</v>
      </c>
      <c r="F7249" s="13">
        <v>75</v>
      </c>
      <c r="G7249" s="13">
        <v>0</v>
      </c>
      <c r="H7249" s="13">
        <v>75</v>
      </c>
      <c r="I7249" s="13">
        <v>0</v>
      </c>
    </row>
    <row r="7250" spans="1:9" x14ac:dyDescent="0.35">
      <c r="A7250" s="14">
        <v>2013</v>
      </c>
      <c r="B7250" s="14" t="s">
        <v>26</v>
      </c>
      <c r="C7250" s="14" t="s">
        <v>147</v>
      </c>
      <c r="D7250" s="14">
        <v>2009</v>
      </c>
      <c r="E7250" s="14">
        <f>data_filtered[[#This Row],[test_year]]-data_filtered[[#This Row],[model_year]]</f>
        <v>4</v>
      </c>
      <c r="F7250" s="14">
        <v>75</v>
      </c>
      <c r="G7250" s="14">
        <v>0</v>
      </c>
      <c r="H7250" s="14">
        <v>75</v>
      </c>
      <c r="I7250" s="14">
        <v>0</v>
      </c>
    </row>
    <row r="7251" spans="1:9" x14ac:dyDescent="0.35">
      <c r="A7251" s="13">
        <v>2014</v>
      </c>
      <c r="B7251" s="13" t="s">
        <v>52</v>
      </c>
      <c r="C7251" s="13" t="s">
        <v>91</v>
      </c>
      <c r="D7251" s="13">
        <v>2014</v>
      </c>
      <c r="E7251" s="14">
        <f>data_filtered[[#This Row],[test_year]]-data_filtered[[#This Row],[model_year]]</f>
        <v>0</v>
      </c>
      <c r="F7251" s="13">
        <v>75</v>
      </c>
      <c r="G7251" s="13">
        <v>0</v>
      </c>
      <c r="H7251" s="13">
        <v>75</v>
      </c>
      <c r="I7251" s="13">
        <v>0</v>
      </c>
    </row>
    <row r="7252" spans="1:9" x14ac:dyDescent="0.35">
      <c r="A7252" s="14">
        <v>2017</v>
      </c>
      <c r="B7252" s="14" t="s">
        <v>26</v>
      </c>
      <c r="C7252" s="14" t="s">
        <v>201</v>
      </c>
      <c r="D7252" s="14">
        <v>2007</v>
      </c>
      <c r="E7252" s="14">
        <f>data_filtered[[#This Row],[test_year]]-data_filtered[[#This Row],[model_year]]</f>
        <v>10</v>
      </c>
      <c r="F7252" s="14">
        <v>75</v>
      </c>
      <c r="G7252" s="14">
        <v>0</v>
      </c>
      <c r="H7252" s="14">
        <v>75</v>
      </c>
      <c r="I7252" s="14">
        <v>0</v>
      </c>
    </row>
    <row r="7253" spans="1:9" x14ac:dyDescent="0.35">
      <c r="A7253" s="13">
        <v>2017</v>
      </c>
      <c r="B7253" s="13" t="s">
        <v>26</v>
      </c>
      <c r="C7253" s="13" t="s">
        <v>144</v>
      </c>
      <c r="D7253" s="13">
        <v>2009</v>
      </c>
      <c r="E7253" s="14">
        <f>data_filtered[[#This Row],[test_year]]-data_filtered[[#This Row],[model_year]]</f>
        <v>8</v>
      </c>
      <c r="F7253" s="13">
        <v>75</v>
      </c>
      <c r="G7253" s="13">
        <v>0</v>
      </c>
      <c r="H7253" s="13">
        <v>75</v>
      </c>
      <c r="I7253" s="13">
        <v>0</v>
      </c>
    </row>
    <row r="7254" spans="1:9" x14ac:dyDescent="0.35">
      <c r="A7254" s="13">
        <v>2017</v>
      </c>
      <c r="B7254" s="13" t="s">
        <v>33</v>
      </c>
      <c r="C7254" s="13" t="s">
        <v>97</v>
      </c>
      <c r="D7254" s="13">
        <v>2017</v>
      </c>
      <c r="E7254" s="14">
        <f>data_filtered[[#This Row],[test_year]]-data_filtered[[#This Row],[model_year]]</f>
        <v>0</v>
      </c>
      <c r="F7254" s="13">
        <v>74</v>
      </c>
      <c r="G7254" s="13">
        <v>0</v>
      </c>
      <c r="H7254" s="13">
        <v>74</v>
      </c>
      <c r="I7254" s="13">
        <v>0</v>
      </c>
    </row>
    <row r="7255" spans="1:9" x14ac:dyDescent="0.35">
      <c r="A7255" s="13">
        <v>2013</v>
      </c>
      <c r="B7255" s="13" t="s">
        <v>26</v>
      </c>
      <c r="C7255" s="13" t="s">
        <v>209</v>
      </c>
      <c r="D7255" s="13">
        <v>2007</v>
      </c>
      <c r="E7255" s="14">
        <f>data_filtered[[#This Row],[test_year]]-data_filtered[[#This Row],[model_year]]</f>
        <v>6</v>
      </c>
      <c r="F7255" s="13">
        <v>73</v>
      </c>
      <c r="G7255" s="13">
        <v>0</v>
      </c>
      <c r="H7255" s="13">
        <v>73</v>
      </c>
      <c r="I7255" s="13">
        <v>0</v>
      </c>
    </row>
    <row r="7256" spans="1:9" x14ac:dyDescent="0.35">
      <c r="A7256" s="14">
        <v>2015</v>
      </c>
      <c r="B7256" s="14" t="s">
        <v>92</v>
      </c>
      <c r="C7256" s="14" t="s">
        <v>149</v>
      </c>
      <c r="D7256" s="14">
        <v>2014</v>
      </c>
      <c r="E7256" s="14">
        <f>data_filtered[[#This Row],[test_year]]-data_filtered[[#This Row],[model_year]]</f>
        <v>1</v>
      </c>
      <c r="F7256" s="14">
        <v>73</v>
      </c>
      <c r="G7256" s="14">
        <v>0</v>
      </c>
      <c r="H7256" s="14">
        <v>73</v>
      </c>
      <c r="I7256" s="14">
        <v>0</v>
      </c>
    </row>
    <row r="7257" spans="1:9" x14ac:dyDescent="0.35">
      <c r="A7257" s="14">
        <v>2016</v>
      </c>
      <c r="B7257" s="14" t="s">
        <v>158</v>
      </c>
      <c r="C7257" s="14" t="s">
        <v>159</v>
      </c>
      <c r="D7257" s="14">
        <v>2008</v>
      </c>
      <c r="E7257" s="14">
        <f>data_filtered[[#This Row],[test_year]]-data_filtered[[#This Row],[model_year]]</f>
        <v>8</v>
      </c>
      <c r="F7257" s="14">
        <v>73</v>
      </c>
      <c r="G7257" s="14">
        <v>0</v>
      </c>
      <c r="H7257" s="14">
        <v>73</v>
      </c>
      <c r="I7257" s="14">
        <v>0</v>
      </c>
    </row>
    <row r="7258" spans="1:9" x14ac:dyDescent="0.35">
      <c r="A7258" s="14">
        <v>2017</v>
      </c>
      <c r="B7258" s="14" t="s">
        <v>118</v>
      </c>
      <c r="C7258" s="14" t="s">
        <v>119</v>
      </c>
      <c r="D7258" s="14">
        <v>2014</v>
      </c>
      <c r="E7258" s="14">
        <f>data_filtered[[#This Row],[test_year]]-data_filtered[[#This Row],[model_year]]</f>
        <v>3</v>
      </c>
      <c r="F7258" s="14">
        <v>73</v>
      </c>
      <c r="G7258" s="14">
        <v>0</v>
      </c>
      <c r="H7258" s="14">
        <v>73</v>
      </c>
      <c r="I7258" s="14">
        <v>0</v>
      </c>
    </row>
    <row r="7259" spans="1:9" x14ac:dyDescent="0.35">
      <c r="A7259" s="13">
        <v>2014</v>
      </c>
      <c r="B7259" s="13" t="s">
        <v>92</v>
      </c>
      <c r="C7259" s="13" t="s">
        <v>167</v>
      </c>
      <c r="D7259" s="13">
        <v>2009</v>
      </c>
      <c r="E7259" s="14">
        <f>data_filtered[[#This Row],[test_year]]-data_filtered[[#This Row],[model_year]]</f>
        <v>5</v>
      </c>
      <c r="F7259" s="13">
        <v>72</v>
      </c>
      <c r="G7259" s="13">
        <v>0</v>
      </c>
      <c r="H7259" s="13">
        <v>72</v>
      </c>
      <c r="I7259" s="13">
        <v>0</v>
      </c>
    </row>
    <row r="7260" spans="1:9" x14ac:dyDescent="0.35">
      <c r="A7260" s="14">
        <v>2015</v>
      </c>
      <c r="B7260" s="14" t="s">
        <v>26</v>
      </c>
      <c r="C7260" s="14" t="s">
        <v>201</v>
      </c>
      <c r="D7260" s="14">
        <v>2007</v>
      </c>
      <c r="E7260" s="14">
        <f>data_filtered[[#This Row],[test_year]]-data_filtered[[#This Row],[model_year]]</f>
        <v>8</v>
      </c>
      <c r="F7260" s="14">
        <v>72</v>
      </c>
      <c r="G7260" s="14">
        <v>0</v>
      </c>
      <c r="H7260" s="14">
        <v>72</v>
      </c>
      <c r="I7260" s="14">
        <v>0</v>
      </c>
    </row>
    <row r="7261" spans="1:9" x14ac:dyDescent="0.35">
      <c r="A7261" s="13">
        <v>2015</v>
      </c>
      <c r="B7261" s="13" t="s">
        <v>26</v>
      </c>
      <c r="C7261" s="13" t="s">
        <v>111</v>
      </c>
      <c r="D7261" s="13">
        <v>2005</v>
      </c>
      <c r="E7261" s="14">
        <f>data_filtered[[#This Row],[test_year]]-data_filtered[[#This Row],[model_year]]</f>
        <v>10</v>
      </c>
      <c r="F7261" s="13">
        <v>72</v>
      </c>
      <c r="G7261" s="13">
        <v>0</v>
      </c>
      <c r="H7261" s="13">
        <v>72</v>
      </c>
      <c r="I7261" s="13">
        <v>0</v>
      </c>
    </row>
    <row r="7262" spans="1:9" x14ac:dyDescent="0.35">
      <c r="A7262" s="14">
        <v>2016</v>
      </c>
      <c r="B7262" s="14" t="s">
        <v>104</v>
      </c>
      <c r="C7262" s="14" t="s">
        <v>115</v>
      </c>
      <c r="D7262" s="14">
        <v>2008</v>
      </c>
      <c r="E7262" s="14">
        <f>data_filtered[[#This Row],[test_year]]-data_filtered[[#This Row],[model_year]]</f>
        <v>8</v>
      </c>
      <c r="F7262" s="14">
        <v>72</v>
      </c>
      <c r="G7262" s="14">
        <v>0</v>
      </c>
      <c r="H7262" s="14">
        <v>72</v>
      </c>
      <c r="I7262" s="14">
        <v>0</v>
      </c>
    </row>
    <row r="7263" spans="1:9" x14ac:dyDescent="0.35">
      <c r="A7263" s="13">
        <v>2016</v>
      </c>
      <c r="B7263" s="13" t="s">
        <v>26</v>
      </c>
      <c r="C7263" s="13" t="s">
        <v>237</v>
      </c>
      <c r="D7263" s="13">
        <v>2006</v>
      </c>
      <c r="E7263" s="14">
        <f>data_filtered[[#This Row],[test_year]]-data_filtered[[#This Row],[model_year]]</f>
        <v>10</v>
      </c>
      <c r="F7263" s="13">
        <v>72</v>
      </c>
      <c r="G7263" s="13">
        <v>0</v>
      </c>
      <c r="H7263" s="13">
        <v>72</v>
      </c>
      <c r="I7263" s="13">
        <v>0</v>
      </c>
    </row>
    <row r="7264" spans="1:9" x14ac:dyDescent="0.35">
      <c r="A7264" s="13">
        <v>2016</v>
      </c>
      <c r="B7264" s="13" t="s">
        <v>26</v>
      </c>
      <c r="C7264" s="13" t="s">
        <v>78</v>
      </c>
      <c r="D7264" s="13">
        <v>2010</v>
      </c>
      <c r="E7264" s="14">
        <f>data_filtered[[#This Row],[test_year]]-data_filtered[[#This Row],[model_year]]</f>
        <v>6</v>
      </c>
      <c r="F7264" s="13">
        <v>72</v>
      </c>
      <c r="G7264" s="13">
        <v>0</v>
      </c>
      <c r="H7264" s="13">
        <v>72</v>
      </c>
      <c r="I7264" s="13">
        <v>0</v>
      </c>
    </row>
    <row r="7265" spans="1:9" x14ac:dyDescent="0.35">
      <c r="A7265" s="13">
        <v>2017</v>
      </c>
      <c r="B7265" s="13" t="s">
        <v>26</v>
      </c>
      <c r="C7265" s="13" t="s">
        <v>27</v>
      </c>
      <c r="D7265" s="13">
        <v>2017</v>
      </c>
      <c r="E7265" s="14">
        <f>data_filtered[[#This Row],[test_year]]-data_filtered[[#This Row],[model_year]]</f>
        <v>0</v>
      </c>
      <c r="F7265" s="13">
        <v>72</v>
      </c>
      <c r="G7265" s="13">
        <v>0</v>
      </c>
      <c r="H7265" s="13">
        <v>72</v>
      </c>
      <c r="I7265" s="13">
        <v>0</v>
      </c>
    </row>
    <row r="7266" spans="1:9" x14ac:dyDescent="0.35">
      <c r="A7266" s="13">
        <v>2013</v>
      </c>
      <c r="B7266" s="13" t="s">
        <v>42</v>
      </c>
      <c r="C7266" s="13" t="s">
        <v>182</v>
      </c>
      <c r="D7266" s="13">
        <v>2008</v>
      </c>
      <c r="E7266" s="14">
        <f>data_filtered[[#This Row],[test_year]]-data_filtered[[#This Row],[model_year]]</f>
        <v>5</v>
      </c>
      <c r="F7266" s="13">
        <v>71</v>
      </c>
      <c r="G7266" s="13">
        <v>0</v>
      </c>
      <c r="H7266" s="13">
        <v>71</v>
      </c>
      <c r="I7266" s="13">
        <v>0</v>
      </c>
    </row>
    <row r="7267" spans="1:9" x14ac:dyDescent="0.35">
      <c r="A7267" s="13">
        <v>2013</v>
      </c>
      <c r="B7267" s="13" t="s">
        <v>158</v>
      </c>
      <c r="C7267" s="13" t="s">
        <v>234</v>
      </c>
      <c r="D7267" s="13">
        <v>2007</v>
      </c>
      <c r="E7267" s="14">
        <f>data_filtered[[#This Row],[test_year]]-data_filtered[[#This Row],[model_year]]</f>
        <v>6</v>
      </c>
      <c r="F7267" s="13">
        <v>71</v>
      </c>
      <c r="G7267" s="13">
        <v>0</v>
      </c>
      <c r="H7267" s="13">
        <v>71</v>
      </c>
      <c r="I7267" s="13">
        <v>0</v>
      </c>
    </row>
    <row r="7268" spans="1:9" x14ac:dyDescent="0.35">
      <c r="A7268" s="13">
        <v>2014</v>
      </c>
      <c r="B7268" s="13" t="s">
        <v>26</v>
      </c>
      <c r="C7268" s="13" t="s">
        <v>100</v>
      </c>
      <c r="D7268" s="13">
        <v>2010</v>
      </c>
      <c r="E7268" s="14">
        <f>data_filtered[[#This Row],[test_year]]-data_filtered[[#This Row],[model_year]]</f>
        <v>4</v>
      </c>
      <c r="F7268" s="13">
        <v>71</v>
      </c>
      <c r="G7268" s="13">
        <v>0</v>
      </c>
      <c r="H7268" s="13">
        <v>71</v>
      </c>
      <c r="I7268" s="13">
        <v>0</v>
      </c>
    </row>
    <row r="7269" spans="1:9" x14ac:dyDescent="0.35">
      <c r="A7269" s="14">
        <v>2015</v>
      </c>
      <c r="B7269" s="14" t="s">
        <v>42</v>
      </c>
      <c r="C7269" s="14" t="s">
        <v>182</v>
      </c>
      <c r="D7269" s="14">
        <v>2004</v>
      </c>
      <c r="E7269" s="14">
        <f>data_filtered[[#This Row],[test_year]]-data_filtered[[#This Row],[model_year]]</f>
        <v>11</v>
      </c>
      <c r="F7269" s="14">
        <v>71</v>
      </c>
      <c r="G7269" s="14">
        <v>0</v>
      </c>
      <c r="H7269" s="14">
        <v>71</v>
      </c>
      <c r="I7269" s="14">
        <v>0</v>
      </c>
    </row>
    <row r="7270" spans="1:9" x14ac:dyDescent="0.35">
      <c r="A7270" s="13">
        <v>2016</v>
      </c>
      <c r="B7270" s="13" t="s">
        <v>42</v>
      </c>
      <c r="C7270" s="13" t="s">
        <v>112</v>
      </c>
      <c r="D7270" s="13">
        <v>2013</v>
      </c>
      <c r="E7270" s="14">
        <f>data_filtered[[#This Row],[test_year]]-data_filtered[[#This Row],[model_year]]</f>
        <v>3</v>
      </c>
      <c r="F7270" s="13">
        <v>71</v>
      </c>
      <c r="G7270" s="13">
        <v>0</v>
      </c>
      <c r="H7270" s="13">
        <v>71</v>
      </c>
      <c r="I7270" s="13">
        <v>0</v>
      </c>
    </row>
    <row r="7271" spans="1:9" x14ac:dyDescent="0.35">
      <c r="A7271" s="14">
        <v>2016</v>
      </c>
      <c r="B7271" s="14" t="s">
        <v>37</v>
      </c>
      <c r="C7271" s="14" t="s">
        <v>38</v>
      </c>
      <c r="D7271" s="14">
        <v>2009</v>
      </c>
      <c r="E7271" s="14">
        <f>data_filtered[[#This Row],[test_year]]-data_filtered[[#This Row],[model_year]]</f>
        <v>7</v>
      </c>
      <c r="F7271" s="14">
        <v>71</v>
      </c>
      <c r="G7271" s="14">
        <v>0</v>
      </c>
      <c r="H7271" s="14">
        <v>71</v>
      </c>
      <c r="I7271" s="14">
        <v>0</v>
      </c>
    </row>
    <row r="7272" spans="1:9" x14ac:dyDescent="0.35">
      <c r="A7272" s="14">
        <v>2016</v>
      </c>
      <c r="B7272" s="14" t="s">
        <v>26</v>
      </c>
      <c r="C7272" s="14" t="s">
        <v>100</v>
      </c>
      <c r="D7272" s="14">
        <v>2016</v>
      </c>
      <c r="E7272" s="14">
        <f>data_filtered[[#This Row],[test_year]]-data_filtered[[#This Row],[model_year]]</f>
        <v>0</v>
      </c>
      <c r="F7272" s="14">
        <v>71</v>
      </c>
      <c r="G7272" s="14">
        <v>0</v>
      </c>
      <c r="H7272" s="14">
        <v>71</v>
      </c>
      <c r="I7272" s="14">
        <v>0</v>
      </c>
    </row>
    <row r="7273" spans="1:9" x14ac:dyDescent="0.35">
      <c r="A7273" s="14">
        <v>2016</v>
      </c>
      <c r="B7273" s="14" t="s">
        <v>26</v>
      </c>
      <c r="C7273" s="14" t="s">
        <v>133</v>
      </c>
      <c r="D7273" s="14">
        <v>2015</v>
      </c>
      <c r="E7273" s="14">
        <f>data_filtered[[#This Row],[test_year]]-data_filtered[[#This Row],[model_year]]</f>
        <v>1</v>
      </c>
      <c r="F7273" s="14">
        <v>71</v>
      </c>
      <c r="G7273" s="14">
        <v>0</v>
      </c>
      <c r="H7273" s="14">
        <v>71</v>
      </c>
      <c r="I7273" s="14">
        <v>0</v>
      </c>
    </row>
    <row r="7274" spans="1:9" x14ac:dyDescent="0.35">
      <c r="A7274" s="13">
        <v>2013</v>
      </c>
      <c r="B7274" s="13" t="s">
        <v>37</v>
      </c>
      <c r="C7274" s="13" t="s">
        <v>157</v>
      </c>
      <c r="D7274" s="13">
        <v>2009</v>
      </c>
      <c r="E7274" s="14">
        <f>data_filtered[[#This Row],[test_year]]-data_filtered[[#This Row],[model_year]]</f>
        <v>4</v>
      </c>
      <c r="F7274" s="13">
        <v>70</v>
      </c>
      <c r="G7274" s="13">
        <v>0</v>
      </c>
      <c r="H7274" s="13">
        <v>70</v>
      </c>
      <c r="I7274" s="13">
        <v>0</v>
      </c>
    </row>
    <row r="7275" spans="1:9" x14ac:dyDescent="0.35">
      <c r="A7275" s="13">
        <v>2013</v>
      </c>
      <c r="B7275" s="13" t="s">
        <v>33</v>
      </c>
      <c r="C7275" s="13" t="s">
        <v>109</v>
      </c>
      <c r="D7275" s="13">
        <v>2012</v>
      </c>
      <c r="E7275" s="14">
        <f>data_filtered[[#This Row],[test_year]]-data_filtered[[#This Row],[model_year]]</f>
        <v>1</v>
      </c>
      <c r="F7275" s="13">
        <v>70</v>
      </c>
      <c r="G7275" s="13">
        <v>0</v>
      </c>
      <c r="H7275" s="13">
        <v>70</v>
      </c>
      <c r="I7275" s="13">
        <v>0</v>
      </c>
    </row>
    <row r="7276" spans="1:9" x14ac:dyDescent="0.35">
      <c r="A7276" s="14">
        <v>2014</v>
      </c>
      <c r="B7276" s="14" t="s">
        <v>158</v>
      </c>
      <c r="C7276" s="14" t="s">
        <v>255</v>
      </c>
      <c r="D7276" s="14">
        <v>2004</v>
      </c>
      <c r="E7276" s="14">
        <f>data_filtered[[#This Row],[test_year]]-data_filtered[[#This Row],[model_year]]</f>
        <v>10</v>
      </c>
      <c r="F7276" s="14">
        <v>70</v>
      </c>
      <c r="G7276" s="14">
        <v>0</v>
      </c>
      <c r="H7276" s="14">
        <v>70</v>
      </c>
      <c r="I7276" s="14">
        <v>0</v>
      </c>
    </row>
    <row r="7277" spans="1:9" x14ac:dyDescent="0.35">
      <c r="A7277" s="13">
        <v>2015</v>
      </c>
      <c r="B7277" s="13" t="s">
        <v>42</v>
      </c>
      <c r="C7277" s="13" t="s">
        <v>263</v>
      </c>
      <c r="D7277" s="13">
        <v>2007</v>
      </c>
      <c r="E7277" s="14">
        <f>data_filtered[[#This Row],[test_year]]-data_filtered[[#This Row],[model_year]]</f>
        <v>8</v>
      </c>
      <c r="F7277" s="13">
        <v>70</v>
      </c>
      <c r="G7277" s="13">
        <v>0</v>
      </c>
      <c r="H7277" s="13">
        <v>70</v>
      </c>
      <c r="I7277" s="13">
        <v>0</v>
      </c>
    </row>
    <row r="7278" spans="1:9" x14ac:dyDescent="0.35">
      <c r="A7278" s="14">
        <v>2015</v>
      </c>
      <c r="B7278" s="14" t="s">
        <v>26</v>
      </c>
      <c r="C7278" s="14" t="s">
        <v>133</v>
      </c>
      <c r="D7278" s="14">
        <v>2007</v>
      </c>
      <c r="E7278" s="14">
        <f>data_filtered[[#This Row],[test_year]]-data_filtered[[#This Row],[model_year]]</f>
        <v>8</v>
      </c>
      <c r="F7278" s="14">
        <v>70</v>
      </c>
      <c r="G7278" s="14">
        <v>0</v>
      </c>
      <c r="H7278" s="14">
        <v>70</v>
      </c>
      <c r="I7278" s="14">
        <v>0</v>
      </c>
    </row>
    <row r="7279" spans="1:9" x14ac:dyDescent="0.35">
      <c r="A7279" s="14">
        <v>2016</v>
      </c>
      <c r="B7279" s="14" t="s">
        <v>52</v>
      </c>
      <c r="C7279" s="14" t="s">
        <v>150</v>
      </c>
      <c r="D7279" s="14">
        <v>2006</v>
      </c>
      <c r="E7279" s="14">
        <f>data_filtered[[#This Row],[test_year]]-data_filtered[[#This Row],[model_year]]</f>
        <v>10</v>
      </c>
      <c r="F7279" s="14">
        <v>70</v>
      </c>
      <c r="G7279" s="14">
        <v>0</v>
      </c>
      <c r="H7279" s="14">
        <v>70</v>
      </c>
      <c r="I7279" s="14">
        <v>0</v>
      </c>
    </row>
    <row r="7280" spans="1:9" x14ac:dyDescent="0.35">
      <c r="A7280" s="13">
        <v>2016</v>
      </c>
      <c r="B7280" s="13" t="s">
        <v>42</v>
      </c>
      <c r="C7280" s="13" t="s">
        <v>112</v>
      </c>
      <c r="D7280" s="13">
        <v>2009</v>
      </c>
      <c r="E7280" s="14">
        <f>data_filtered[[#This Row],[test_year]]-data_filtered[[#This Row],[model_year]]</f>
        <v>7</v>
      </c>
      <c r="F7280" s="13">
        <v>70</v>
      </c>
      <c r="G7280" s="13">
        <v>0</v>
      </c>
      <c r="H7280" s="13">
        <v>70</v>
      </c>
      <c r="I7280" s="13">
        <v>0</v>
      </c>
    </row>
    <row r="7281" spans="1:9" x14ac:dyDescent="0.35">
      <c r="A7281" s="14">
        <v>2013</v>
      </c>
      <c r="B7281" s="14" t="s">
        <v>92</v>
      </c>
      <c r="C7281" s="14" t="s">
        <v>93</v>
      </c>
      <c r="D7281" s="14">
        <v>2013</v>
      </c>
      <c r="E7281" s="14">
        <f>data_filtered[[#This Row],[test_year]]-data_filtered[[#This Row],[model_year]]</f>
        <v>0</v>
      </c>
      <c r="F7281" s="14">
        <v>69</v>
      </c>
      <c r="G7281" s="14">
        <v>0</v>
      </c>
      <c r="H7281" s="14">
        <v>69</v>
      </c>
      <c r="I7281" s="14">
        <v>0</v>
      </c>
    </row>
    <row r="7282" spans="1:9" x14ac:dyDescent="0.35">
      <c r="A7282" s="14">
        <v>2014</v>
      </c>
      <c r="B7282" s="14" t="s">
        <v>24</v>
      </c>
      <c r="C7282" s="14" t="s">
        <v>41</v>
      </c>
      <c r="D7282" s="14">
        <v>2013</v>
      </c>
      <c r="E7282" s="14">
        <f>data_filtered[[#This Row],[test_year]]-data_filtered[[#This Row],[model_year]]</f>
        <v>1</v>
      </c>
      <c r="F7282" s="14">
        <v>69</v>
      </c>
      <c r="G7282" s="14">
        <v>0</v>
      </c>
      <c r="H7282" s="14">
        <v>69</v>
      </c>
      <c r="I7282" s="14">
        <v>0</v>
      </c>
    </row>
    <row r="7283" spans="1:9" x14ac:dyDescent="0.35">
      <c r="A7283" s="14">
        <v>2016</v>
      </c>
      <c r="B7283" s="14" t="s">
        <v>24</v>
      </c>
      <c r="C7283" s="14" t="s">
        <v>155</v>
      </c>
      <c r="D7283" s="14">
        <v>2012</v>
      </c>
      <c r="E7283" s="14">
        <f>data_filtered[[#This Row],[test_year]]-data_filtered[[#This Row],[model_year]]</f>
        <v>4</v>
      </c>
      <c r="F7283" s="14">
        <v>69</v>
      </c>
      <c r="G7283" s="14">
        <v>0</v>
      </c>
      <c r="H7283" s="14">
        <v>69</v>
      </c>
      <c r="I7283" s="14">
        <v>0</v>
      </c>
    </row>
    <row r="7284" spans="1:9" x14ac:dyDescent="0.35">
      <c r="A7284" s="14">
        <v>2016</v>
      </c>
      <c r="B7284" s="14" t="s">
        <v>52</v>
      </c>
      <c r="C7284" s="14" t="s">
        <v>192</v>
      </c>
      <c r="D7284" s="14">
        <v>2013</v>
      </c>
      <c r="E7284" s="14">
        <f>data_filtered[[#This Row],[test_year]]-data_filtered[[#This Row],[model_year]]</f>
        <v>3</v>
      </c>
      <c r="F7284" s="14">
        <v>69</v>
      </c>
      <c r="G7284" s="14">
        <v>0</v>
      </c>
      <c r="H7284" s="14">
        <v>69</v>
      </c>
      <c r="I7284" s="14">
        <v>0</v>
      </c>
    </row>
    <row r="7285" spans="1:9" x14ac:dyDescent="0.35">
      <c r="A7285" s="14">
        <v>2016</v>
      </c>
      <c r="B7285" s="14" t="s">
        <v>37</v>
      </c>
      <c r="C7285" s="14" t="s">
        <v>157</v>
      </c>
      <c r="D7285" s="14">
        <v>2014</v>
      </c>
      <c r="E7285" s="14">
        <f>data_filtered[[#This Row],[test_year]]-data_filtered[[#This Row],[model_year]]</f>
        <v>2</v>
      </c>
      <c r="F7285" s="14">
        <v>69</v>
      </c>
      <c r="G7285" s="14">
        <v>0</v>
      </c>
      <c r="H7285" s="14">
        <v>69</v>
      </c>
      <c r="I7285" s="14">
        <v>0</v>
      </c>
    </row>
    <row r="7286" spans="1:9" x14ac:dyDescent="0.35">
      <c r="A7286" s="13">
        <v>2016</v>
      </c>
      <c r="B7286" s="13" t="s">
        <v>136</v>
      </c>
      <c r="C7286" s="13" t="s">
        <v>137</v>
      </c>
      <c r="D7286" s="13">
        <v>2008</v>
      </c>
      <c r="E7286" s="14">
        <f>data_filtered[[#This Row],[test_year]]-data_filtered[[#This Row],[model_year]]</f>
        <v>8</v>
      </c>
      <c r="F7286" s="13">
        <v>69</v>
      </c>
      <c r="G7286" s="13">
        <v>0</v>
      </c>
      <c r="H7286" s="13">
        <v>69</v>
      </c>
      <c r="I7286" s="13">
        <v>0</v>
      </c>
    </row>
    <row r="7287" spans="1:9" x14ac:dyDescent="0.35">
      <c r="A7287" s="14">
        <v>2016</v>
      </c>
      <c r="B7287" s="14" t="s">
        <v>104</v>
      </c>
      <c r="C7287" s="14" t="s">
        <v>105</v>
      </c>
      <c r="D7287" s="14">
        <v>2014</v>
      </c>
      <c r="E7287" s="14">
        <f>data_filtered[[#This Row],[test_year]]-data_filtered[[#This Row],[model_year]]</f>
        <v>2</v>
      </c>
      <c r="F7287" s="14">
        <v>69</v>
      </c>
      <c r="G7287" s="14">
        <v>0</v>
      </c>
      <c r="H7287" s="14">
        <v>69</v>
      </c>
      <c r="I7287" s="14">
        <v>0</v>
      </c>
    </row>
    <row r="7288" spans="1:9" x14ac:dyDescent="0.35">
      <c r="A7288" s="13">
        <v>2017</v>
      </c>
      <c r="B7288" s="13" t="s">
        <v>42</v>
      </c>
      <c r="C7288" s="13" t="s">
        <v>96</v>
      </c>
      <c r="D7288" s="13">
        <v>2008</v>
      </c>
      <c r="E7288" s="14">
        <f>data_filtered[[#This Row],[test_year]]-data_filtered[[#This Row],[model_year]]</f>
        <v>9</v>
      </c>
      <c r="F7288" s="13">
        <v>69</v>
      </c>
      <c r="G7288" s="13">
        <v>0</v>
      </c>
      <c r="H7288" s="13">
        <v>69</v>
      </c>
      <c r="I7288" s="13">
        <v>0</v>
      </c>
    </row>
    <row r="7289" spans="1:9" x14ac:dyDescent="0.35">
      <c r="A7289" s="13">
        <v>2013</v>
      </c>
      <c r="B7289" s="13" t="s">
        <v>67</v>
      </c>
      <c r="C7289" s="13" t="s">
        <v>139</v>
      </c>
      <c r="D7289" s="13">
        <v>2012</v>
      </c>
      <c r="E7289" s="14">
        <f>data_filtered[[#This Row],[test_year]]-data_filtered[[#This Row],[model_year]]</f>
        <v>1</v>
      </c>
      <c r="F7289" s="13">
        <v>68</v>
      </c>
      <c r="G7289" s="13">
        <v>0</v>
      </c>
      <c r="H7289" s="13">
        <v>68</v>
      </c>
      <c r="I7289" s="13">
        <v>0</v>
      </c>
    </row>
    <row r="7290" spans="1:9" x14ac:dyDescent="0.35">
      <c r="A7290" s="14">
        <v>2013</v>
      </c>
      <c r="B7290" s="14" t="s">
        <v>104</v>
      </c>
      <c r="C7290" s="14" t="s">
        <v>105</v>
      </c>
      <c r="D7290" s="14">
        <v>2010</v>
      </c>
      <c r="E7290" s="14">
        <f>data_filtered[[#This Row],[test_year]]-data_filtered[[#This Row],[model_year]]</f>
        <v>3</v>
      </c>
      <c r="F7290" s="14">
        <v>68</v>
      </c>
      <c r="G7290" s="14">
        <v>0</v>
      </c>
      <c r="H7290" s="14">
        <v>68</v>
      </c>
      <c r="I7290" s="14">
        <v>0</v>
      </c>
    </row>
    <row r="7291" spans="1:9" x14ac:dyDescent="0.35">
      <c r="A7291" s="13">
        <v>2013</v>
      </c>
      <c r="B7291" s="13" t="s">
        <v>26</v>
      </c>
      <c r="C7291" s="13" t="s">
        <v>110</v>
      </c>
      <c r="D7291" s="13">
        <v>2011</v>
      </c>
      <c r="E7291" s="14">
        <f>data_filtered[[#This Row],[test_year]]-data_filtered[[#This Row],[model_year]]</f>
        <v>2</v>
      </c>
      <c r="F7291" s="13">
        <v>68</v>
      </c>
      <c r="G7291" s="13">
        <v>0</v>
      </c>
      <c r="H7291" s="13">
        <v>68</v>
      </c>
      <c r="I7291" s="13">
        <v>0</v>
      </c>
    </row>
    <row r="7292" spans="1:9" x14ac:dyDescent="0.35">
      <c r="A7292" s="13">
        <v>2013</v>
      </c>
      <c r="B7292" s="13" t="s">
        <v>26</v>
      </c>
      <c r="C7292" s="13" t="s">
        <v>247</v>
      </c>
      <c r="D7292" s="13">
        <v>2009</v>
      </c>
      <c r="E7292" s="14">
        <f>data_filtered[[#This Row],[test_year]]-data_filtered[[#This Row],[model_year]]</f>
        <v>4</v>
      </c>
      <c r="F7292" s="13">
        <v>68</v>
      </c>
      <c r="G7292" s="13">
        <v>0</v>
      </c>
      <c r="H7292" s="13">
        <v>68</v>
      </c>
      <c r="I7292" s="13">
        <v>0</v>
      </c>
    </row>
    <row r="7293" spans="1:9" x14ac:dyDescent="0.35">
      <c r="A7293" s="13">
        <v>2014</v>
      </c>
      <c r="B7293" s="13" t="s">
        <v>52</v>
      </c>
      <c r="C7293" s="13" t="s">
        <v>192</v>
      </c>
      <c r="D7293" s="13">
        <v>2012</v>
      </c>
      <c r="E7293" s="14">
        <f>data_filtered[[#This Row],[test_year]]-data_filtered[[#This Row],[model_year]]</f>
        <v>2</v>
      </c>
      <c r="F7293" s="13">
        <v>68</v>
      </c>
      <c r="G7293" s="13">
        <v>0</v>
      </c>
      <c r="H7293" s="13">
        <v>68</v>
      </c>
      <c r="I7293" s="13">
        <v>0</v>
      </c>
    </row>
    <row r="7294" spans="1:9" x14ac:dyDescent="0.35">
      <c r="A7294" s="13">
        <v>2014</v>
      </c>
      <c r="B7294" s="13" t="s">
        <v>26</v>
      </c>
      <c r="C7294" s="13" t="s">
        <v>100</v>
      </c>
      <c r="D7294" s="13">
        <v>2011</v>
      </c>
      <c r="E7294" s="14">
        <f>data_filtered[[#This Row],[test_year]]-data_filtered[[#This Row],[model_year]]</f>
        <v>3</v>
      </c>
      <c r="F7294" s="13">
        <v>68</v>
      </c>
      <c r="G7294" s="13">
        <v>0</v>
      </c>
      <c r="H7294" s="13">
        <v>68</v>
      </c>
      <c r="I7294" s="13">
        <v>0</v>
      </c>
    </row>
    <row r="7295" spans="1:9" x14ac:dyDescent="0.35">
      <c r="A7295" s="14">
        <v>2015</v>
      </c>
      <c r="B7295" s="14" t="s">
        <v>52</v>
      </c>
      <c r="C7295" s="14" t="s">
        <v>192</v>
      </c>
      <c r="D7295" s="14">
        <v>2010</v>
      </c>
      <c r="E7295" s="14">
        <f>data_filtered[[#This Row],[test_year]]-data_filtered[[#This Row],[model_year]]</f>
        <v>5</v>
      </c>
      <c r="F7295" s="14">
        <v>68</v>
      </c>
      <c r="G7295" s="14">
        <v>0</v>
      </c>
      <c r="H7295" s="14">
        <v>68</v>
      </c>
      <c r="I7295" s="14">
        <v>0</v>
      </c>
    </row>
    <row r="7296" spans="1:9" x14ac:dyDescent="0.35">
      <c r="A7296" s="13">
        <v>2015</v>
      </c>
      <c r="B7296" s="13" t="s">
        <v>42</v>
      </c>
      <c r="C7296" s="13" t="s">
        <v>112</v>
      </c>
      <c r="D7296" s="13">
        <v>2012</v>
      </c>
      <c r="E7296" s="14">
        <f>data_filtered[[#This Row],[test_year]]-data_filtered[[#This Row],[model_year]]</f>
        <v>3</v>
      </c>
      <c r="F7296" s="13">
        <v>68</v>
      </c>
      <c r="G7296" s="13">
        <v>0</v>
      </c>
      <c r="H7296" s="13">
        <v>68</v>
      </c>
      <c r="I7296" s="13">
        <v>0</v>
      </c>
    </row>
    <row r="7297" spans="1:9" x14ac:dyDescent="0.35">
      <c r="A7297" s="14">
        <v>2015</v>
      </c>
      <c r="B7297" s="14" t="s">
        <v>33</v>
      </c>
      <c r="C7297" s="14" t="s">
        <v>216</v>
      </c>
      <c r="D7297" s="14">
        <v>2008</v>
      </c>
      <c r="E7297" s="14">
        <f>data_filtered[[#This Row],[test_year]]-data_filtered[[#This Row],[model_year]]</f>
        <v>7</v>
      </c>
      <c r="F7297" s="14">
        <v>68</v>
      </c>
      <c r="G7297" s="14">
        <v>0</v>
      </c>
      <c r="H7297" s="14">
        <v>68</v>
      </c>
      <c r="I7297" s="14">
        <v>0</v>
      </c>
    </row>
    <row r="7298" spans="1:9" x14ac:dyDescent="0.35">
      <c r="A7298" s="13">
        <v>2015</v>
      </c>
      <c r="B7298" s="13" t="s">
        <v>26</v>
      </c>
      <c r="C7298" s="13" t="s">
        <v>100</v>
      </c>
      <c r="D7298" s="13">
        <v>2010</v>
      </c>
      <c r="E7298" s="14">
        <f>data_filtered[[#This Row],[test_year]]-data_filtered[[#This Row],[model_year]]</f>
        <v>5</v>
      </c>
      <c r="F7298" s="13">
        <v>68</v>
      </c>
      <c r="G7298" s="13">
        <v>0</v>
      </c>
      <c r="H7298" s="13">
        <v>68</v>
      </c>
      <c r="I7298" s="13">
        <v>0</v>
      </c>
    </row>
    <row r="7299" spans="1:9" x14ac:dyDescent="0.35">
      <c r="A7299" s="14">
        <v>2015</v>
      </c>
      <c r="B7299" s="14" t="s">
        <v>26</v>
      </c>
      <c r="C7299" s="14" t="s">
        <v>209</v>
      </c>
      <c r="D7299" s="14">
        <v>2008</v>
      </c>
      <c r="E7299" s="14">
        <f>data_filtered[[#This Row],[test_year]]-data_filtered[[#This Row],[model_year]]</f>
        <v>7</v>
      </c>
      <c r="F7299" s="14">
        <v>68</v>
      </c>
      <c r="G7299" s="14">
        <v>0</v>
      </c>
      <c r="H7299" s="14">
        <v>68</v>
      </c>
      <c r="I7299" s="14">
        <v>0</v>
      </c>
    </row>
    <row r="7300" spans="1:9" x14ac:dyDescent="0.35">
      <c r="A7300" s="13">
        <v>2016</v>
      </c>
      <c r="B7300" s="13" t="s">
        <v>24</v>
      </c>
      <c r="C7300" s="13" t="s">
        <v>120</v>
      </c>
      <c r="D7300" s="13">
        <v>2012</v>
      </c>
      <c r="E7300" s="14">
        <f>data_filtered[[#This Row],[test_year]]-data_filtered[[#This Row],[model_year]]</f>
        <v>4</v>
      </c>
      <c r="F7300" s="13">
        <v>68</v>
      </c>
      <c r="G7300" s="13">
        <v>0</v>
      </c>
      <c r="H7300" s="13">
        <v>68</v>
      </c>
      <c r="I7300" s="13">
        <v>0</v>
      </c>
    </row>
    <row r="7301" spans="1:9" x14ac:dyDescent="0.35">
      <c r="A7301" s="13">
        <v>2016</v>
      </c>
      <c r="B7301" s="13" t="s">
        <v>30</v>
      </c>
      <c r="C7301" s="13" t="s">
        <v>48</v>
      </c>
      <c r="D7301" s="13">
        <v>2016</v>
      </c>
      <c r="E7301" s="14">
        <f>data_filtered[[#This Row],[test_year]]-data_filtered[[#This Row],[model_year]]</f>
        <v>0</v>
      </c>
      <c r="F7301" s="13">
        <v>68</v>
      </c>
      <c r="G7301" s="13">
        <v>0</v>
      </c>
      <c r="H7301" s="13">
        <v>68</v>
      </c>
      <c r="I7301" s="13">
        <v>0</v>
      </c>
    </row>
    <row r="7302" spans="1:9" x14ac:dyDescent="0.35">
      <c r="A7302" s="14">
        <v>2016</v>
      </c>
      <c r="B7302" s="14" t="s">
        <v>33</v>
      </c>
      <c r="C7302" s="14" t="s">
        <v>254</v>
      </c>
      <c r="D7302" s="14">
        <v>2004</v>
      </c>
      <c r="E7302" s="14">
        <f>data_filtered[[#This Row],[test_year]]-data_filtered[[#This Row],[model_year]]</f>
        <v>12</v>
      </c>
      <c r="F7302" s="14">
        <v>68</v>
      </c>
      <c r="G7302" s="14">
        <v>0</v>
      </c>
      <c r="H7302" s="14">
        <v>68</v>
      </c>
      <c r="I7302" s="14">
        <v>0</v>
      </c>
    </row>
    <row r="7303" spans="1:9" x14ac:dyDescent="0.35">
      <c r="A7303" s="14">
        <v>2016</v>
      </c>
      <c r="B7303" s="14" t="s">
        <v>26</v>
      </c>
      <c r="C7303" s="14" t="s">
        <v>111</v>
      </c>
      <c r="D7303" s="14">
        <v>2015</v>
      </c>
      <c r="E7303" s="14">
        <f>data_filtered[[#This Row],[test_year]]-data_filtered[[#This Row],[model_year]]</f>
        <v>1</v>
      </c>
      <c r="F7303" s="14">
        <v>68</v>
      </c>
      <c r="G7303" s="14">
        <v>0</v>
      </c>
      <c r="H7303" s="14">
        <v>68</v>
      </c>
      <c r="I7303" s="14">
        <v>0</v>
      </c>
    </row>
    <row r="7304" spans="1:9" x14ac:dyDescent="0.35">
      <c r="A7304" s="14">
        <v>2017</v>
      </c>
      <c r="B7304" s="14" t="s">
        <v>106</v>
      </c>
      <c r="C7304" s="14" t="s">
        <v>107</v>
      </c>
      <c r="D7304" s="14">
        <v>2015</v>
      </c>
      <c r="E7304" s="14">
        <f>data_filtered[[#This Row],[test_year]]-data_filtered[[#This Row],[model_year]]</f>
        <v>2</v>
      </c>
      <c r="F7304" s="14">
        <v>68</v>
      </c>
      <c r="G7304" s="14">
        <v>0</v>
      </c>
      <c r="H7304" s="14">
        <v>68</v>
      </c>
      <c r="I7304" s="14">
        <v>0</v>
      </c>
    </row>
    <row r="7305" spans="1:9" x14ac:dyDescent="0.35">
      <c r="A7305" s="14">
        <v>2013</v>
      </c>
      <c r="B7305" s="14" t="s">
        <v>92</v>
      </c>
      <c r="C7305" s="14" t="s">
        <v>149</v>
      </c>
      <c r="D7305" s="14">
        <v>2011</v>
      </c>
      <c r="E7305" s="14">
        <f>data_filtered[[#This Row],[test_year]]-data_filtered[[#This Row],[model_year]]</f>
        <v>2</v>
      </c>
      <c r="F7305" s="14">
        <v>67</v>
      </c>
      <c r="G7305" s="14">
        <v>0</v>
      </c>
      <c r="H7305" s="14">
        <v>67</v>
      </c>
      <c r="I7305" s="14">
        <v>0</v>
      </c>
    </row>
    <row r="7306" spans="1:9" x14ac:dyDescent="0.35">
      <c r="A7306" s="13">
        <v>2013</v>
      </c>
      <c r="B7306" s="13" t="s">
        <v>33</v>
      </c>
      <c r="C7306" s="13" t="s">
        <v>109</v>
      </c>
      <c r="D7306" s="13">
        <v>2007</v>
      </c>
      <c r="E7306" s="14">
        <f>data_filtered[[#This Row],[test_year]]-data_filtered[[#This Row],[model_year]]</f>
        <v>6</v>
      </c>
      <c r="F7306" s="13">
        <v>67</v>
      </c>
      <c r="G7306" s="13">
        <v>0</v>
      </c>
      <c r="H7306" s="13">
        <v>67</v>
      </c>
      <c r="I7306" s="13">
        <v>0</v>
      </c>
    </row>
    <row r="7307" spans="1:9" x14ac:dyDescent="0.35">
      <c r="A7307" s="14">
        <v>2014</v>
      </c>
      <c r="B7307" s="14" t="s">
        <v>26</v>
      </c>
      <c r="C7307" s="14" t="s">
        <v>110</v>
      </c>
      <c r="D7307" s="14">
        <v>2012</v>
      </c>
      <c r="E7307" s="14">
        <f>data_filtered[[#This Row],[test_year]]-data_filtered[[#This Row],[model_year]]</f>
        <v>2</v>
      </c>
      <c r="F7307" s="14">
        <v>67</v>
      </c>
      <c r="G7307" s="14">
        <v>0</v>
      </c>
      <c r="H7307" s="14">
        <v>67</v>
      </c>
      <c r="I7307" s="14">
        <v>0</v>
      </c>
    </row>
    <row r="7308" spans="1:9" x14ac:dyDescent="0.35">
      <c r="A7308" s="14">
        <v>2016</v>
      </c>
      <c r="B7308" s="14" t="s">
        <v>30</v>
      </c>
      <c r="C7308" s="14" t="s">
        <v>85</v>
      </c>
      <c r="D7308" s="14">
        <v>2008</v>
      </c>
      <c r="E7308" s="14">
        <f>data_filtered[[#This Row],[test_year]]-data_filtered[[#This Row],[model_year]]</f>
        <v>8</v>
      </c>
      <c r="F7308" s="14">
        <v>67</v>
      </c>
      <c r="G7308" s="14">
        <v>0</v>
      </c>
      <c r="H7308" s="14">
        <v>67</v>
      </c>
      <c r="I7308" s="14">
        <v>0</v>
      </c>
    </row>
    <row r="7309" spans="1:9" x14ac:dyDescent="0.35">
      <c r="A7309" s="13">
        <v>2016</v>
      </c>
      <c r="B7309" s="13" t="s">
        <v>136</v>
      </c>
      <c r="C7309" s="13" t="s">
        <v>205</v>
      </c>
      <c r="D7309" s="13">
        <v>2013</v>
      </c>
      <c r="E7309" s="14">
        <f>data_filtered[[#This Row],[test_year]]-data_filtered[[#This Row],[model_year]]</f>
        <v>3</v>
      </c>
      <c r="F7309" s="13">
        <v>67</v>
      </c>
      <c r="G7309" s="13">
        <v>0</v>
      </c>
      <c r="H7309" s="13">
        <v>67</v>
      </c>
      <c r="I7309" s="13">
        <v>0</v>
      </c>
    </row>
    <row r="7310" spans="1:9" x14ac:dyDescent="0.35">
      <c r="A7310" s="14">
        <v>2016</v>
      </c>
      <c r="B7310" s="14" t="s">
        <v>158</v>
      </c>
      <c r="C7310" s="14" t="s">
        <v>255</v>
      </c>
      <c r="D7310" s="14">
        <v>2004</v>
      </c>
      <c r="E7310" s="14">
        <f>data_filtered[[#This Row],[test_year]]-data_filtered[[#This Row],[model_year]]</f>
        <v>12</v>
      </c>
      <c r="F7310" s="14">
        <v>67</v>
      </c>
      <c r="G7310" s="14">
        <v>0</v>
      </c>
      <c r="H7310" s="14">
        <v>67</v>
      </c>
      <c r="I7310" s="14">
        <v>0</v>
      </c>
    </row>
    <row r="7311" spans="1:9" x14ac:dyDescent="0.35">
      <c r="A7311" s="14">
        <v>2016</v>
      </c>
      <c r="B7311" s="14" t="s">
        <v>33</v>
      </c>
      <c r="C7311" s="14" t="s">
        <v>203</v>
      </c>
      <c r="D7311" s="14">
        <v>2012</v>
      </c>
      <c r="E7311" s="14">
        <f>data_filtered[[#This Row],[test_year]]-data_filtered[[#This Row],[model_year]]</f>
        <v>4</v>
      </c>
      <c r="F7311" s="14">
        <v>67</v>
      </c>
      <c r="G7311" s="14">
        <v>0</v>
      </c>
      <c r="H7311" s="14">
        <v>67</v>
      </c>
      <c r="I7311" s="14">
        <v>0</v>
      </c>
    </row>
    <row r="7312" spans="1:9" x14ac:dyDescent="0.35">
      <c r="A7312" s="14">
        <v>2017</v>
      </c>
      <c r="B7312" s="14" t="s">
        <v>30</v>
      </c>
      <c r="C7312" s="14" t="s">
        <v>126</v>
      </c>
      <c r="D7312" s="14">
        <v>2012</v>
      </c>
      <c r="E7312" s="14">
        <f>data_filtered[[#This Row],[test_year]]-data_filtered[[#This Row],[model_year]]</f>
        <v>5</v>
      </c>
      <c r="F7312" s="14">
        <v>67</v>
      </c>
      <c r="G7312" s="14">
        <v>0</v>
      </c>
      <c r="H7312" s="14">
        <v>67</v>
      </c>
      <c r="I7312" s="14">
        <v>0</v>
      </c>
    </row>
    <row r="7313" spans="1:9" x14ac:dyDescent="0.35">
      <c r="A7313" s="13">
        <v>2017</v>
      </c>
      <c r="B7313" s="13" t="s">
        <v>30</v>
      </c>
      <c r="C7313" s="13" t="s">
        <v>47</v>
      </c>
      <c r="D7313" s="13">
        <v>2008</v>
      </c>
      <c r="E7313" s="14">
        <f>data_filtered[[#This Row],[test_year]]-data_filtered[[#This Row],[model_year]]</f>
        <v>9</v>
      </c>
      <c r="F7313" s="13">
        <v>67</v>
      </c>
      <c r="G7313" s="13">
        <v>0</v>
      </c>
      <c r="H7313" s="13">
        <v>67</v>
      </c>
      <c r="I7313" s="13">
        <v>0</v>
      </c>
    </row>
    <row r="7314" spans="1:9" x14ac:dyDescent="0.35">
      <c r="A7314" s="13">
        <v>2013</v>
      </c>
      <c r="B7314" s="13" t="s">
        <v>24</v>
      </c>
      <c r="C7314" s="13" t="s">
        <v>155</v>
      </c>
      <c r="D7314" s="13">
        <v>2011</v>
      </c>
      <c r="E7314" s="14">
        <f>data_filtered[[#This Row],[test_year]]-data_filtered[[#This Row],[model_year]]</f>
        <v>2</v>
      </c>
      <c r="F7314" s="13">
        <v>66</v>
      </c>
      <c r="G7314" s="13">
        <v>0</v>
      </c>
      <c r="H7314" s="13">
        <v>66</v>
      </c>
      <c r="I7314" s="13">
        <v>0</v>
      </c>
    </row>
    <row r="7315" spans="1:9" x14ac:dyDescent="0.35">
      <c r="A7315" s="14">
        <v>2013</v>
      </c>
      <c r="B7315" s="14" t="s">
        <v>52</v>
      </c>
      <c r="C7315" s="14" t="s">
        <v>74</v>
      </c>
      <c r="D7315" s="14">
        <v>2012</v>
      </c>
      <c r="E7315" s="14">
        <f>data_filtered[[#This Row],[test_year]]-data_filtered[[#This Row],[model_year]]</f>
        <v>1</v>
      </c>
      <c r="F7315" s="14">
        <v>66</v>
      </c>
      <c r="G7315" s="14">
        <v>0</v>
      </c>
      <c r="H7315" s="14">
        <v>66</v>
      </c>
      <c r="I7315" s="14">
        <v>0</v>
      </c>
    </row>
    <row r="7316" spans="1:9" x14ac:dyDescent="0.35">
      <c r="A7316" s="13">
        <v>2013</v>
      </c>
      <c r="B7316" s="13" t="s">
        <v>158</v>
      </c>
      <c r="C7316" s="13" t="s">
        <v>159</v>
      </c>
      <c r="D7316" s="13">
        <v>2008</v>
      </c>
      <c r="E7316" s="14">
        <f>data_filtered[[#This Row],[test_year]]-data_filtered[[#This Row],[model_year]]</f>
        <v>5</v>
      </c>
      <c r="F7316" s="13">
        <v>66</v>
      </c>
      <c r="G7316" s="13">
        <v>0</v>
      </c>
      <c r="H7316" s="13">
        <v>66</v>
      </c>
      <c r="I7316" s="13">
        <v>0</v>
      </c>
    </row>
    <row r="7317" spans="1:9" x14ac:dyDescent="0.35">
      <c r="A7317" s="13">
        <v>2013</v>
      </c>
      <c r="B7317" s="13" t="s">
        <v>153</v>
      </c>
      <c r="C7317" s="13" t="s">
        <v>305</v>
      </c>
      <c r="D7317" s="13">
        <v>2006</v>
      </c>
      <c r="E7317" s="14">
        <f>data_filtered[[#This Row],[test_year]]-data_filtered[[#This Row],[model_year]]</f>
        <v>7</v>
      </c>
      <c r="F7317" s="13">
        <v>66</v>
      </c>
      <c r="G7317" s="13">
        <v>0</v>
      </c>
      <c r="H7317" s="13">
        <v>66</v>
      </c>
      <c r="I7317" s="13">
        <v>0</v>
      </c>
    </row>
    <row r="7318" spans="1:9" x14ac:dyDescent="0.35">
      <c r="A7318" s="13">
        <v>2014</v>
      </c>
      <c r="B7318" s="13" t="s">
        <v>180</v>
      </c>
      <c r="C7318" s="13" t="s">
        <v>181</v>
      </c>
      <c r="D7318" s="13">
        <v>2008</v>
      </c>
      <c r="E7318" s="14">
        <f>data_filtered[[#This Row],[test_year]]-data_filtered[[#This Row],[model_year]]</f>
        <v>6</v>
      </c>
      <c r="F7318" s="13">
        <v>66</v>
      </c>
      <c r="G7318" s="13">
        <v>0</v>
      </c>
      <c r="H7318" s="13">
        <v>66</v>
      </c>
      <c r="I7318" s="13">
        <v>0</v>
      </c>
    </row>
    <row r="7319" spans="1:9" x14ac:dyDescent="0.35">
      <c r="A7319" s="13">
        <v>2015</v>
      </c>
      <c r="B7319" s="13" t="s">
        <v>24</v>
      </c>
      <c r="C7319" s="13" t="s">
        <v>65</v>
      </c>
      <c r="D7319" s="13">
        <v>2014</v>
      </c>
      <c r="E7319" s="14">
        <f>data_filtered[[#This Row],[test_year]]-data_filtered[[#This Row],[model_year]]</f>
        <v>1</v>
      </c>
      <c r="F7319" s="13">
        <v>66</v>
      </c>
      <c r="G7319" s="13">
        <v>0</v>
      </c>
      <c r="H7319" s="13">
        <v>66</v>
      </c>
      <c r="I7319" s="13">
        <v>0</v>
      </c>
    </row>
    <row r="7320" spans="1:9" x14ac:dyDescent="0.35">
      <c r="A7320" s="13">
        <v>2015</v>
      </c>
      <c r="B7320" s="13" t="s">
        <v>158</v>
      </c>
      <c r="C7320" s="13" t="s">
        <v>175</v>
      </c>
      <c r="D7320" s="13">
        <v>2008</v>
      </c>
      <c r="E7320" s="14">
        <f>data_filtered[[#This Row],[test_year]]-data_filtered[[#This Row],[model_year]]</f>
        <v>7</v>
      </c>
      <c r="F7320" s="13">
        <v>66</v>
      </c>
      <c r="G7320" s="13">
        <v>0</v>
      </c>
      <c r="H7320" s="13">
        <v>66</v>
      </c>
      <c r="I7320" s="13">
        <v>0</v>
      </c>
    </row>
    <row r="7321" spans="1:9" x14ac:dyDescent="0.35">
      <c r="A7321" s="13">
        <v>2015</v>
      </c>
      <c r="B7321" s="13" t="s">
        <v>104</v>
      </c>
      <c r="C7321" s="13" t="s">
        <v>105</v>
      </c>
      <c r="D7321" s="13">
        <v>2009</v>
      </c>
      <c r="E7321" s="14">
        <f>data_filtered[[#This Row],[test_year]]-data_filtered[[#This Row],[model_year]]</f>
        <v>6</v>
      </c>
      <c r="F7321" s="13">
        <v>66</v>
      </c>
      <c r="G7321" s="13">
        <v>0</v>
      </c>
      <c r="H7321" s="13">
        <v>66</v>
      </c>
      <c r="I7321" s="13">
        <v>0</v>
      </c>
    </row>
    <row r="7322" spans="1:9" x14ac:dyDescent="0.35">
      <c r="A7322" s="14">
        <v>2015</v>
      </c>
      <c r="B7322" s="14" t="s">
        <v>26</v>
      </c>
      <c r="C7322" s="14" t="s">
        <v>35</v>
      </c>
      <c r="D7322" s="14">
        <v>2015</v>
      </c>
      <c r="E7322" s="14">
        <f>data_filtered[[#This Row],[test_year]]-data_filtered[[#This Row],[model_year]]</f>
        <v>0</v>
      </c>
      <c r="F7322" s="14">
        <v>66</v>
      </c>
      <c r="G7322" s="14">
        <v>0</v>
      </c>
      <c r="H7322" s="14">
        <v>66</v>
      </c>
      <c r="I7322" s="14">
        <v>0</v>
      </c>
    </row>
    <row r="7323" spans="1:9" x14ac:dyDescent="0.35">
      <c r="A7323" s="14">
        <v>2016</v>
      </c>
      <c r="B7323" s="14" t="s">
        <v>67</v>
      </c>
      <c r="C7323" s="14" t="s">
        <v>139</v>
      </c>
      <c r="D7323" s="14">
        <v>2012</v>
      </c>
      <c r="E7323" s="14">
        <f>data_filtered[[#This Row],[test_year]]-data_filtered[[#This Row],[model_year]]</f>
        <v>4</v>
      </c>
      <c r="F7323" s="14">
        <v>66</v>
      </c>
      <c r="G7323" s="14">
        <v>0</v>
      </c>
      <c r="H7323" s="14">
        <v>66</v>
      </c>
      <c r="I7323" s="14">
        <v>0</v>
      </c>
    </row>
    <row r="7324" spans="1:9" x14ac:dyDescent="0.35">
      <c r="A7324" s="13">
        <v>2016</v>
      </c>
      <c r="B7324" s="13" t="s">
        <v>26</v>
      </c>
      <c r="C7324" s="13" t="s">
        <v>144</v>
      </c>
      <c r="D7324" s="13">
        <v>2009</v>
      </c>
      <c r="E7324" s="14">
        <f>data_filtered[[#This Row],[test_year]]-data_filtered[[#This Row],[model_year]]</f>
        <v>7</v>
      </c>
      <c r="F7324" s="13">
        <v>66</v>
      </c>
      <c r="G7324" s="13">
        <v>0</v>
      </c>
      <c r="H7324" s="13">
        <v>66</v>
      </c>
      <c r="I7324" s="13">
        <v>0</v>
      </c>
    </row>
    <row r="7325" spans="1:9" x14ac:dyDescent="0.35">
      <c r="A7325" s="14">
        <v>2017</v>
      </c>
      <c r="B7325" s="14" t="s">
        <v>42</v>
      </c>
      <c r="C7325" s="14" t="s">
        <v>112</v>
      </c>
      <c r="D7325" s="14">
        <v>2009</v>
      </c>
      <c r="E7325" s="14">
        <f>data_filtered[[#This Row],[test_year]]-data_filtered[[#This Row],[model_year]]</f>
        <v>8</v>
      </c>
      <c r="F7325" s="14">
        <v>66</v>
      </c>
      <c r="G7325" s="14">
        <v>0</v>
      </c>
      <c r="H7325" s="14">
        <v>66</v>
      </c>
      <c r="I7325" s="14">
        <v>0</v>
      </c>
    </row>
    <row r="7326" spans="1:9" x14ac:dyDescent="0.35">
      <c r="A7326" s="13">
        <v>2017</v>
      </c>
      <c r="B7326" s="13" t="s">
        <v>104</v>
      </c>
      <c r="C7326" s="13" t="s">
        <v>105</v>
      </c>
      <c r="D7326" s="13">
        <v>2015</v>
      </c>
      <c r="E7326" s="14">
        <f>data_filtered[[#This Row],[test_year]]-data_filtered[[#This Row],[model_year]]</f>
        <v>2</v>
      </c>
      <c r="F7326" s="13">
        <v>66</v>
      </c>
      <c r="G7326" s="13">
        <v>0</v>
      </c>
      <c r="H7326" s="13">
        <v>66</v>
      </c>
      <c r="I7326" s="13">
        <v>0</v>
      </c>
    </row>
    <row r="7327" spans="1:9" x14ac:dyDescent="0.35">
      <c r="A7327" s="13">
        <v>2017</v>
      </c>
      <c r="B7327" s="13" t="s">
        <v>128</v>
      </c>
      <c r="C7327" s="13" t="s">
        <v>173</v>
      </c>
      <c r="D7327" s="13">
        <v>2012</v>
      </c>
      <c r="E7327" s="14">
        <f>data_filtered[[#This Row],[test_year]]-data_filtered[[#This Row],[model_year]]</f>
        <v>5</v>
      </c>
      <c r="F7327" s="13">
        <v>66</v>
      </c>
      <c r="G7327" s="13">
        <v>0</v>
      </c>
      <c r="H7327" s="13">
        <v>66</v>
      </c>
      <c r="I7327" s="13">
        <v>0</v>
      </c>
    </row>
    <row r="7328" spans="1:9" x14ac:dyDescent="0.35">
      <c r="A7328" s="14">
        <v>2013</v>
      </c>
      <c r="B7328" s="14" t="s">
        <v>26</v>
      </c>
      <c r="C7328" s="14" t="s">
        <v>237</v>
      </c>
      <c r="D7328" s="14">
        <v>2005</v>
      </c>
      <c r="E7328" s="14">
        <f>data_filtered[[#This Row],[test_year]]-data_filtered[[#This Row],[model_year]]</f>
        <v>8</v>
      </c>
      <c r="F7328" s="14">
        <v>65</v>
      </c>
      <c r="G7328" s="14">
        <v>0</v>
      </c>
      <c r="H7328" s="14">
        <v>65</v>
      </c>
      <c r="I7328" s="14">
        <v>0</v>
      </c>
    </row>
    <row r="7329" spans="1:9" x14ac:dyDescent="0.35">
      <c r="A7329" s="13">
        <v>2014</v>
      </c>
      <c r="B7329" s="13" t="s">
        <v>241</v>
      </c>
      <c r="C7329" s="13" t="s">
        <v>242</v>
      </c>
      <c r="D7329" s="13">
        <v>2012</v>
      </c>
      <c r="E7329" s="14">
        <f>data_filtered[[#This Row],[test_year]]-data_filtered[[#This Row],[model_year]]</f>
        <v>2</v>
      </c>
      <c r="F7329" s="13">
        <v>65</v>
      </c>
      <c r="G7329" s="13">
        <v>0</v>
      </c>
      <c r="H7329" s="13">
        <v>65</v>
      </c>
      <c r="I7329" s="13">
        <v>0</v>
      </c>
    </row>
    <row r="7330" spans="1:9" x14ac:dyDescent="0.35">
      <c r="A7330" s="14">
        <v>2014</v>
      </c>
      <c r="B7330" s="14" t="s">
        <v>186</v>
      </c>
      <c r="C7330" s="14" t="s">
        <v>236</v>
      </c>
      <c r="D7330" s="14">
        <v>2010</v>
      </c>
      <c r="E7330" s="14">
        <f>data_filtered[[#This Row],[test_year]]-data_filtered[[#This Row],[model_year]]</f>
        <v>4</v>
      </c>
      <c r="F7330" s="14">
        <v>65</v>
      </c>
      <c r="G7330" s="14">
        <v>0</v>
      </c>
      <c r="H7330" s="14">
        <v>65</v>
      </c>
      <c r="I7330" s="14">
        <v>0</v>
      </c>
    </row>
    <row r="7331" spans="1:9" x14ac:dyDescent="0.35">
      <c r="A7331" s="14">
        <v>2014</v>
      </c>
      <c r="B7331" s="14" t="s">
        <v>26</v>
      </c>
      <c r="C7331" s="14" t="s">
        <v>209</v>
      </c>
      <c r="D7331" s="14">
        <v>2007</v>
      </c>
      <c r="E7331" s="14">
        <f>data_filtered[[#This Row],[test_year]]-data_filtered[[#This Row],[model_year]]</f>
        <v>7</v>
      </c>
      <c r="F7331" s="14">
        <v>65</v>
      </c>
      <c r="G7331" s="14">
        <v>0</v>
      </c>
      <c r="H7331" s="14">
        <v>65</v>
      </c>
      <c r="I7331" s="14">
        <v>0</v>
      </c>
    </row>
    <row r="7332" spans="1:9" x14ac:dyDescent="0.35">
      <c r="A7332" s="13">
        <v>2014</v>
      </c>
      <c r="B7332" s="13" t="s">
        <v>26</v>
      </c>
      <c r="C7332" s="13" t="s">
        <v>144</v>
      </c>
      <c r="D7332" s="13">
        <v>2012</v>
      </c>
      <c r="E7332" s="14">
        <f>data_filtered[[#This Row],[test_year]]-data_filtered[[#This Row],[model_year]]</f>
        <v>2</v>
      </c>
      <c r="F7332" s="13">
        <v>65</v>
      </c>
      <c r="G7332" s="13">
        <v>0</v>
      </c>
      <c r="H7332" s="13">
        <v>65</v>
      </c>
      <c r="I7332" s="13">
        <v>0</v>
      </c>
    </row>
    <row r="7333" spans="1:9" x14ac:dyDescent="0.35">
      <c r="A7333" s="14">
        <v>2015</v>
      </c>
      <c r="B7333" s="14" t="s">
        <v>24</v>
      </c>
      <c r="C7333" s="14" t="s">
        <v>155</v>
      </c>
      <c r="D7333" s="14">
        <v>2013</v>
      </c>
      <c r="E7333" s="14">
        <f>data_filtered[[#This Row],[test_year]]-data_filtered[[#This Row],[model_year]]</f>
        <v>2</v>
      </c>
      <c r="F7333" s="14">
        <v>65</v>
      </c>
      <c r="G7333" s="14">
        <v>0</v>
      </c>
      <c r="H7333" s="14">
        <v>65</v>
      </c>
      <c r="I7333" s="14">
        <v>0</v>
      </c>
    </row>
    <row r="7334" spans="1:9" x14ac:dyDescent="0.35">
      <c r="A7334" s="14">
        <v>2015</v>
      </c>
      <c r="B7334" s="14" t="s">
        <v>158</v>
      </c>
      <c r="C7334" s="14" t="s">
        <v>234</v>
      </c>
      <c r="D7334" s="14">
        <v>2007</v>
      </c>
      <c r="E7334" s="14">
        <f>data_filtered[[#This Row],[test_year]]-data_filtered[[#This Row],[model_year]]</f>
        <v>8</v>
      </c>
      <c r="F7334" s="14">
        <v>65</v>
      </c>
      <c r="G7334" s="14">
        <v>0</v>
      </c>
      <c r="H7334" s="14">
        <v>65</v>
      </c>
      <c r="I7334" s="14">
        <v>0</v>
      </c>
    </row>
    <row r="7335" spans="1:9" x14ac:dyDescent="0.35">
      <c r="A7335" s="13">
        <v>2015</v>
      </c>
      <c r="B7335" s="13" t="s">
        <v>158</v>
      </c>
      <c r="C7335" s="13" t="s">
        <v>175</v>
      </c>
      <c r="D7335" s="13">
        <v>2012</v>
      </c>
      <c r="E7335" s="14">
        <f>data_filtered[[#This Row],[test_year]]-data_filtered[[#This Row],[model_year]]</f>
        <v>3</v>
      </c>
      <c r="F7335" s="13">
        <v>65</v>
      </c>
      <c r="G7335" s="13">
        <v>0</v>
      </c>
      <c r="H7335" s="13">
        <v>65</v>
      </c>
      <c r="I7335" s="13">
        <v>0</v>
      </c>
    </row>
    <row r="7336" spans="1:9" x14ac:dyDescent="0.35">
      <c r="A7336" s="13">
        <v>2015</v>
      </c>
      <c r="B7336" s="13" t="s">
        <v>26</v>
      </c>
      <c r="C7336" s="13" t="s">
        <v>237</v>
      </c>
      <c r="D7336" s="13">
        <v>2007</v>
      </c>
      <c r="E7336" s="14">
        <f>data_filtered[[#This Row],[test_year]]-data_filtered[[#This Row],[model_year]]</f>
        <v>8</v>
      </c>
      <c r="F7336" s="13">
        <v>65</v>
      </c>
      <c r="G7336" s="13">
        <v>0</v>
      </c>
      <c r="H7336" s="13">
        <v>65</v>
      </c>
      <c r="I7336" s="13">
        <v>0</v>
      </c>
    </row>
    <row r="7337" spans="1:9" x14ac:dyDescent="0.35">
      <c r="A7337" s="14">
        <v>2016</v>
      </c>
      <c r="B7337" s="14" t="s">
        <v>33</v>
      </c>
      <c r="C7337" s="14" t="s">
        <v>214</v>
      </c>
      <c r="D7337" s="14">
        <v>2013</v>
      </c>
      <c r="E7337" s="14">
        <f>data_filtered[[#This Row],[test_year]]-data_filtered[[#This Row],[model_year]]</f>
        <v>3</v>
      </c>
      <c r="F7337" s="14">
        <v>65</v>
      </c>
      <c r="G7337" s="14">
        <v>0</v>
      </c>
      <c r="H7337" s="14">
        <v>65</v>
      </c>
      <c r="I7337" s="14">
        <v>0</v>
      </c>
    </row>
    <row r="7338" spans="1:9" x14ac:dyDescent="0.35">
      <c r="A7338" s="13">
        <v>2017</v>
      </c>
      <c r="B7338" s="13" t="s">
        <v>33</v>
      </c>
      <c r="C7338" s="13" t="s">
        <v>86</v>
      </c>
      <c r="D7338" s="13">
        <v>2007</v>
      </c>
      <c r="E7338" s="14">
        <f>data_filtered[[#This Row],[test_year]]-data_filtered[[#This Row],[model_year]]</f>
        <v>10</v>
      </c>
      <c r="F7338" s="13">
        <v>65</v>
      </c>
      <c r="G7338" s="13">
        <v>0</v>
      </c>
      <c r="H7338" s="13">
        <v>65</v>
      </c>
      <c r="I7338" s="13">
        <v>0</v>
      </c>
    </row>
    <row r="7339" spans="1:9" x14ac:dyDescent="0.35">
      <c r="A7339" s="13">
        <v>2013</v>
      </c>
      <c r="B7339" s="13" t="s">
        <v>52</v>
      </c>
      <c r="C7339" s="13" t="s">
        <v>82</v>
      </c>
      <c r="D7339" s="13">
        <v>2011</v>
      </c>
      <c r="E7339" s="14">
        <f>data_filtered[[#This Row],[test_year]]-data_filtered[[#This Row],[model_year]]</f>
        <v>2</v>
      </c>
      <c r="F7339" s="13">
        <v>64</v>
      </c>
      <c r="G7339" s="13">
        <v>0</v>
      </c>
      <c r="H7339" s="13">
        <v>64</v>
      </c>
      <c r="I7339" s="13">
        <v>0</v>
      </c>
    </row>
    <row r="7340" spans="1:9" x14ac:dyDescent="0.35">
      <c r="A7340" s="13">
        <v>2013</v>
      </c>
      <c r="B7340" s="13" t="s">
        <v>106</v>
      </c>
      <c r="C7340" s="13" t="s">
        <v>107</v>
      </c>
      <c r="D7340" s="13">
        <v>2009</v>
      </c>
      <c r="E7340" s="14">
        <f>data_filtered[[#This Row],[test_year]]-data_filtered[[#This Row],[model_year]]</f>
        <v>4</v>
      </c>
      <c r="F7340" s="13">
        <v>64</v>
      </c>
      <c r="G7340" s="13">
        <v>0</v>
      </c>
      <c r="H7340" s="13">
        <v>64</v>
      </c>
      <c r="I7340" s="13">
        <v>0</v>
      </c>
    </row>
    <row r="7341" spans="1:9" x14ac:dyDescent="0.35">
      <c r="A7341" s="13">
        <v>2014</v>
      </c>
      <c r="B7341" s="13" t="s">
        <v>30</v>
      </c>
      <c r="C7341" s="13" t="s">
        <v>156</v>
      </c>
      <c r="D7341" s="13">
        <v>2006</v>
      </c>
      <c r="E7341" s="14">
        <f>data_filtered[[#This Row],[test_year]]-data_filtered[[#This Row],[model_year]]</f>
        <v>8</v>
      </c>
      <c r="F7341" s="13">
        <v>64</v>
      </c>
      <c r="G7341" s="13">
        <v>0</v>
      </c>
      <c r="H7341" s="13">
        <v>64</v>
      </c>
      <c r="I7341" s="13">
        <v>0</v>
      </c>
    </row>
    <row r="7342" spans="1:9" x14ac:dyDescent="0.35">
      <c r="A7342" s="13">
        <v>2014</v>
      </c>
      <c r="B7342" s="13" t="s">
        <v>98</v>
      </c>
      <c r="C7342" s="13" t="s">
        <v>249</v>
      </c>
      <c r="D7342" s="13">
        <v>2011</v>
      </c>
      <c r="E7342" s="14">
        <f>data_filtered[[#This Row],[test_year]]-data_filtered[[#This Row],[model_year]]</f>
        <v>3</v>
      </c>
      <c r="F7342" s="13">
        <v>64</v>
      </c>
      <c r="G7342" s="13">
        <v>0</v>
      </c>
      <c r="H7342" s="13">
        <v>64</v>
      </c>
      <c r="I7342" s="13">
        <v>0</v>
      </c>
    </row>
    <row r="7343" spans="1:9" x14ac:dyDescent="0.35">
      <c r="A7343" s="14">
        <v>2015</v>
      </c>
      <c r="B7343" s="14" t="s">
        <v>26</v>
      </c>
      <c r="C7343" s="14" t="s">
        <v>110</v>
      </c>
      <c r="D7343" s="14">
        <v>2014</v>
      </c>
      <c r="E7343" s="14">
        <f>data_filtered[[#This Row],[test_year]]-data_filtered[[#This Row],[model_year]]</f>
        <v>1</v>
      </c>
      <c r="F7343" s="14">
        <v>64</v>
      </c>
      <c r="G7343" s="14">
        <v>0</v>
      </c>
      <c r="H7343" s="14">
        <v>64</v>
      </c>
      <c r="I7343" s="14">
        <v>0</v>
      </c>
    </row>
    <row r="7344" spans="1:9" x14ac:dyDescent="0.35">
      <c r="A7344" s="14">
        <v>2016</v>
      </c>
      <c r="B7344" s="14" t="s">
        <v>42</v>
      </c>
      <c r="C7344" s="14" t="s">
        <v>73</v>
      </c>
      <c r="D7344" s="14">
        <v>2015</v>
      </c>
      <c r="E7344" s="14">
        <f>data_filtered[[#This Row],[test_year]]-data_filtered[[#This Row],[model_year]]</f>
        <v>1</v>
      </c>
      <c r="F7344" s="14">
        <v>64</v>
      </c>
      <c r="G7344" s="14">
        <v>0</v>
      </c>
      <c r="H7344" s="14">
        <v>64</v>
      </c>
      <c r="I7344" s="14">
        <v>0</v>
      </c>
    </row>
    <row r="7345" spans="1:9" x14ac:dyDescent="0.35">
      <c r="A7345" s="14">
        <v>2016</v>
      </c>
      <c r="B7345" s="14" t="s">
        <v>128</v>
      </c>
      <c r="C7345" s="14" t="s">
        <v>173</v>
      </c>
      <c r="D7345" s="14">
        <v>2012</v>
      </c>
      <c r="E7345" s="14">
        <f>data_filtered[[#This Row],[test_year]]-data_filtered[[#This Row],[model_year]]</f>
        <v>4</v>
      </c>
      <c r="F7345" s="14">
        <v>64</v>
      </c>
      <c r="G7345" s="14">
        <v>0</v>
      </c>
      <c r="H7345" s="14">
        <v>64</v>
      </c>
      <c r="I7345" s="14">
        <v>0</v>
      </c>
    </row>
    <row r="7346" spans="1:9" x14ac:dyDescent="0.35">
      <c r="A7346" s="14">
        <v>2017</v>
      </c>
      <c r="B7346" s="14" t="s">
        <v>42</v>
      </c>
      <c r="C7346" s="14" t="s">
        <v>151</v>
      </c>
      <c r="D7346" s="14">
        <v>2011</v>
      </c>
      <c r="E7346" s="14">
        <f>data_filtered[[#This Row],[test_year]]-data_filtered[[#This Row],[model_year]]</f>
        <v>6</v>
      </c>
      <c r="F7346" s="14">
        <v>64</v>
      </c>
      <c r="G7346" s="14">
        <v>0</v>
      </c>
      <c r="H7346" s="14">
        <v>64</v>
      </c>
      <c r="I7346" s="14">
        <v>0</v>
      </c>
    </row>
    <row r="7347" spans="1:9" x14ac:dyDescent="0.35">
      <c r="A7347" s="13">
        <v>2013</v>
      </c>
      <c r="B7347" s="13" t="s">
        <v>42</v>
      </c>
      <c r="C7347" s="13" t="s">
        <v>263</v>
      </c>
      <c r="D7347" s="13">
        <v>2005</v>
      </c>
      <c r="E7347" s="14">
        <f>data_filtered[[#This Row],[test_year]]-data_filtered[[#This Row],[model_year]]</f>
        <v>8</v>
      </c>
      <c r="F7347" s="13">
        <v>63</v>
      </c>
      <c r="G7347" s="13">
        <v>0</v>
      </c>
      <c r="H7347" s="13">
        <v>63</v>
      </c>
      <c r="I7347" s="13">
        <v>0</v>
      </c>
    </row>
    <row r="7348" spans="1:9" x14ac:dyDescent="0.35">
      <c r="A7348" s="13">
        <v>2013</v>
      </c>
      <c r="B7348" s="13" t="s">
        <v>26</v>
      </c>
      <c r="C7348" s="13" t="s">
        <v>209</v>
      </c>
      <c r="D7348" s="13">
        <v>2009</v>
      </c>
      <c r="E7348" s="14">
        <f>data_filtered[[#This Row],[test_year]]-data_filtered[[#This Row],[model_year]]</f>
        <v>4</v>
      </c>
      <c r="F7348" s="13">
        <v>63</v>
      </c>
      <c r="G7348" s="13">
        <v>0</v>
      </c>
      <c r="H7348" s="13">
        <v>63</v>
      </c>
      <c r="I7348" s="13">
        <v>0</v>
      </c>
    </row>
    <row r="7349" spans="1:9" x14ac:dyDescent="0.35">
      <c r="A7349" s="14">
        <v>2014</v>
      </c>
      <c r="B7349" s="14" t="s">
        <v>26</v>
      </c>
      <c r="C7349" s="14" t="s">
        <v>176</v>
      </c>
      <c r="D7349" s="14">
        <v>2008</v>
      </c>
      <c r="E7349" s="14">
        <f>data_filtered[[#This Row],[test_year]]-data_filtered[[#This Row],[model_year]]</f>
        <v>6</v>
      </c>
      <c r="F7349" s="14">
        <v>63</v>
      </c>
      <c r="G7349" s="14">
        <v>0</v>
      </c>
      <c r="H7349" s="14">
        <v>63</v>
      </c>
      <c r="I7349" s="14">
        <v>0</v>
      </c>
    </row>
    <row r="7350" spans="1:9" x14ac:dyDescent="0.35">
      <c r="A7350" s="14">
        <v>2015</v>
      </c>
      <c r="B7350" s="14" t="s">
        <v>37</v>
      </c>
      <c r="C7350" s="14" t="s">
        <v>157</v>
      </c>
      <c r="D7350" s="14">
        <v>2014</v>
      </c>
      <c r="E7350" s="14">
        <f>data_filtered[[#This Row],[test_year]]-data_filtered[[#This Row],[model_year]]</f>
        <v>1</v>
      </c>
      <c r="F7350" s="14">
        <v>63</v>
      </c>
      <c r="G7350" s="14">
        <v>0</v>
      </c>
      <c r="H7350" s="14">
        <v>63</v>
      </c>
      <c r="I7350" s="14">
        <v>0</v>
      </c>
    </row>
    <row r="7351" spans="1:9" x14ac:dyDescent="0.35">
      <c r="A7351" s="13">
        <v>2016</v>
      </c>
      <c r="B7351" s="13" t="s">
        <v>158</v>
      </c>
      <c r="C7351" s="13" t="s">
        <v>234</v>
      </c>
      <c r="D7351" s="13">
        <v>2007</v>
      </c>
      <c r="E7351" s="14">
        <f>data_filtered[[#This Row],[test_year]]-data_filtered[[#This Row],[model_year]]</f>
        <v>9</v>
      </c>
      <c r="F7351" s="13">
        <v>63</v>
      </c>
      <c r="G7351" s="13">
        <v>0</v>
      </c>
      <c r="H7351" s="13">
        <v>63</v>
      </c>
      <c r="I7351" s="13">
        <v>0</v>
      </c>
    </row>
    <row r="7352" spans="1:9" x14ac:dyDescent="0.35">
      <c r="A7352" s="13">
        <v>2016</v>
      </c>
      <c r="B7352" s="13" t="s">
        <v>104</v>
      </c>
      <c r="C7352" s="13" t="s">
        <v>211</v>
      </c>
      <c r="D7352" s="13">
        <v>2012</v>
      </c>
      <c r="E7352" s="14">
        <f>data_filtered[[#This Row],[test_year]]-data_filtered[[#This Row],[model_year]]</f>
        <v>4</v>
      </c>
      <c r="F7352" s="13">
        <v>63</v>
      </c>
      <c r="G7352" s="13">
        <v>0</v>
      </c>
      <c r="H7352" s="13">
        <v>63</v>
      </c>
      <c r="I7352" s="13">
        <v>0</v>
      </c>
    </row>
    <row r="7353" spans="1:9" x14ac:dyDescent="0.35">
      <c r="A7353" s="13">
        <v>2017</v>
      </c>
      <c r="B7353" s="13" t="s">
        <v>24</v>
      </c>
      <c r="C7353" s="13" t="s">
        <v>155</v>
      </c>
      <c r="D7353" s="13">
        <v>2015</v>
      </c>
      <c r="E7353" s="14">
        <f>data_filtered[[#This Row],[test_year]]-data_filtered[[#This Row],[model_year]]</f>
        <v>2</v>
      </c>
      <c r="F7353" s="13">
        <v>63</v>
      </c>
      <c r="G7353" s="13">
        <v>0</v>
      </c>
      <c r="H7353" s="13">
        <v>63</v>
      </c>
      <c r="I7353" s="13">
        <v>0</v>
      </c>
    </row>
    <row r="7354" spans="1:9" x14ac:dyDescent="0.35">
      <c r="A7354" s="13">
        <v>2017</v>
      </c>
      <c r="B7354" s="13" t="s">
        <v>158</v>
      </c>
      <c r="C7354" s="13" t="s">
        <v>175</v>
      </c>
      <c r="D7354" s="13">
        <v>2011</v>
      </c>
      <c r="E7354" s="14">
        <f>data_filtered[[#This Row],[test_year]]-data_filtered[[#This Row],[model_year]]</f>
        <v>6</v>
      </c>
      <c r="F7354" s="13">
        <v>63</v>
      </c>
      <c r="G7354" s="13">
        <v>0</v>
      </c>
      <c r="H7354" s="13">
        <v>63</v>
      </c>
      <c r="I7354" s="13">
        <v>0</v>
      </c>
    </row>
    <row r="7355" spans="1:9" x14ac:dyDescent="0.35">
      <c r="A7355" s="13">
        <v>2013</v>
      </c>
      <c r="B7355" s="13" t="s">
        <v>24</v>
      </c>
      <c r="C7355" s="13" t="s">
        <v>155</v>
      </c>
      <c r="D7355" s="13">
        <v>2009</v>
      </c>
      <c r="E7355" s="14">
        <f>data_filtered[[#This Row],[test_year]]-data_filtered[[#This Row],[model_year]]</f>
        <v>4</v>
      </c>
      <c r="F7355" s="13">
        <v>62</v>
      </c>
      <c r="G7355" s="13">
        <v>0</v>
      </c>
      <c r="H7355" s="13">
        <v>62</v>
      </c>
      <c r="I7355" s="13">
        <v>0</v>
      </c>
    </row>
    <row r="7356" spans="1:9" x14ac:dyDescent="0.35">
      <c r="A7356" s="13">
        <v>2013</v>
      </c>
      <c r="B7356" s="13" t="s">
        <v>24</v>
      </c>
      <c r="C7356" s="13" t="s">
        <v>120</v>
      </c>
      <c r="D7356" s="13">
        <v>2012</v>
      </c>
      <c r="E7356" s="14">
        <f>data_filtered[[#This Row],[test_year]]-data_filtered[[#This Row],[model_year]]</f>
        <v>1</v>
      </c>
      <c r="F7356" s="13">
        <v>62</v>
      </c>
      <c r="G7356" s="13">
        <v>0</v>
      </c>
      <c r="H7356" s="13">
        <v>62</v>
      </c>
      <c r="I7356" s="13">
        <v>0</v>
      </c>
    </row>
    <row r="7357" spans="1:9" x14ac:dyDescent="0.35">
      <c r="A7357" s="14">
        <v>2013</v>
      </c>
      <c r="B7357" s="14" t="s">
        <v>52</v>
      </c>
      <c r="C7357" s="14" t="s">
        <v>74</v>
      </c>
      <c r="D7357" s="14">
        <v>2009</v>
      </c>
      <c r="E7357" s="14">
        <f>data_filtered[[#This Row],[test_year]]-data_filtered[[#This Row],[model_year]]</f>
        <v>4</v>
      </c>
      <c r="F7357" s="14">
        <v>62</v>
      </c>
      <c r="G7357" s="14">
        <v>0</v>
      </c>
      <c r="H7357" s="14">
        <v>62</v>
      </c>
      <c r="I7357" s="14">
        <v>0</v>
      </c>
    </row>
    <row r="7358" spans="1:9" x14ac:dyDescent="0.35">
      <c r="A7358" s="14">
        <v>2013</v>
      </c>
      <c r="B7358" s="14" t="s">
        <v>30</v>
      </c>
      <c r="C7358" s="14" t="s">
        <v>172</v>
      </c>
      <c r="D7358" s="14">
        <v>2012</v>
      </c>
      <c r="E7358" s="14">
        <f>data_filtered[[#This Row],[test_year]]-data_filtered[[#This Row],[model_year]]</f>
        <v>1</v>
      </c>
      <c r="F7358" s="14">
        <v>62</v>
      </c>
      <c r="G7358" s="14">
        <v>0</v>
      </c>
      <c r="H7358" s="14">
        <v>62</v>
      </c>
      <c r="I7358" s="14">
        <v>0</v>
      </c>
    </row>
    <row r="7359" spans="1:9" x14ac:dyDescent="0.35">
      <c r="A7359" s="14">
        <v>2014</v>
      </c>
      <c r="B7359" s="14" t="s">
        <v>118</v>
      </c>
      <c r="C7359" s="14" t="s">
        <v>321</v>
      </c>
      <c r="D7359" s="14">
        <v>2008</v>
      </c>
      <c r="E7359" s="14">
        <f>data_filtered[[#This Row],[test_year]]-data_filtered[[#This Row],[model_year]]</f>
        <v>6</v>
      </c>
      <c r="F7359" s="14">
        <v>62</v>
      </c>
      <c r="G7359" s="14">
        <v>0</v>
      </c>
      <c r="H7359" s="14">
        <v>62</v>
      </c>
      <c r="I7359" s="14">
        <v>0</v>
      </c>
    </row>
    <row r="7360" spans="1:9" x14ac:dyDescent="0.35">
      <c r="A7360" s="13">
        <v>2014</v>
      </c>
      <c r="B7360" s="13" t="s">
        <v>92</v>
      </c>
      <c r="C7360" s="13" t="s">
        <v>288</v>
      </c>
      <c r="D7360" s="13">
        <v>2013</v>
      </c>
      <c r="E7360" s="14">
        <f>data_filtered[[#This Row],[test_year]]-data_filtered[[#This Row],[model_year]]</f>
        <v>1</v>
      </c>
      <c r="F7360" s="13">
        <v>62</v>
      </c>
      <c r="G7360" s="13">
        <v>0</v>
      </c>
      <c r="H7360" s="13">
        <v>62</v>
      </c>
      <c r="I7360" s="13">
        <v>0</v>
      </c>
    </row>
    <row r="7361" spans="1:9" x14ac:dyDescent="0.35">
      <c r="A7361" s="13">
        <v>2014</v>
      </c>
      <c r="B7361" s="13" t="s">
        <v>186</v>
      </c>
      <c r="C7361" s="13" t="s">
        <v>236</v>
      </c>
      <c r="D7361" s="13">
        <v>2008</v>
      </c>
      <c r="E7361" s="14">
        <f>data_filtered[[#This Row],[test_year]]-data_filtered[[#This Row],[model_year]]</f>
        <v>6</v>
      </c>
      <c r="F7361" s="13">
        <v>62</v>
      </c>
      <c r="G7361" s="13">
        <v>0</v>
      </c>
      <c r="H7361" s="13">
        <v>62</v>
      </c>
      <c r="I7361" s="13">
        <v>0</v>
      </c>
    </row>
    <row r="7362" spans="1:9" x14ac:dyDescent="0.35">
      <c r="A7362" s="13">
        <v>2015</v>
      </c>
      <c r="B7362" s="13" t="s">
        <v>24</v>
      </c>
      <c r="C7362" s="13" t="s">
        <v>122</v>
      </c>
      <c r="D7362" s="13">
        <v>2008</v>
      </c>
      <c r="E7362" s="14">
        <f>data_filtered[[#This Row],[test_year]]-data_filtered[[#This Row],[model_year]]</f>
        <v>7</v>
      </c>
      <c r="F7362" s="13">
        <v>62</v>
      </c>
      <c r="G7362" s="13">
        <v>0</v>
      </c>
      <c r="H7362" s="13">
        <v>62</v>
      </c>
      <c r="I7362" s="13">
        <v>0</v>
      </c>
    </row>
    <row r="7363" spans="1:9" x14ac:dyDescent="0.35">
      <c r="A7363" s="14">
        <v>2015</v>
      </c>
      <c r="B7363" s="14" t="s">
        <v>42</v>
      </c>
      <c r="C7363" s="14" t="s">
        <v>151</v>
      </c>
      <c r="D7363" s="14">
        <v>2013</v>
      </c>
      <c r="E7363" s="14">
        <f>data_filtered[[#This Row],[test_year]]-data_filtered[[#This Row],[model_year]]</f>
        <v>2</v>
      </c>
      <c r="F7363" s="14">
        <v>62</v>
      </c>
      <c r="G7363" s="14">
        <v>0</v>
      </c>
      <c r="H7363" s="14">
        <v>62</v>
      </c>
      <c r="I7363" s="14">
        <v>0</v>
      </c>
    </row>
    <row r="7364" spans="1:9" x14ac:dyDescent="0.35">
      <c r="A7364" s="13">
        <v>2015</v>
      </c>
      <c r="B7364" s="13" t="s">
        <v>26</v>
      </c>
      <c r="C7364" s="13" t="s">
        <v>178</v>
      </c>
      <c r="D7364" s="13">
        <v>2006</v>
      </c>
      <c r="E7364" s="14">
        <f>data_filtered[[#This Row],[test_year]]-data_filtered[[#This Row],[model_year]]</f>
        <v>9</v>
      </c>
      <c r="F7364" s="13">
        <v>62</v>
      </c>
      <c r="G7364" s="13">
        <v>0</v>
      </c>
      <c r="H7364" s="13">
        <v>62</v>
      </c>
      <c r="I7364" s="13">
        <v>0</v>
      </c>
    </row>
    <row r="7365" spans="1:9" x14ac:dyDescent="0.35">
      <c r="A7365" s="14">
        <v>2016</v>
      </c>
      <c r="B7365" s="14" t="s">
        <v>58</v>
      </c>
      <c r="C7365" s="14" t="s">
        <v>76</v>
      </c>
      <c r="D7365" s="14">
        <v>2012</v>
      </c>
      <c r="E7365" s="14">
        <f>data_filtered[[#This Row],[test_year]]-data_filtered[[#This Row],[model_year]]</f>
        <v>4</v>
      </c>
      <c r="F7365" s="14">
        <v>62</v>
      </c>
      <c r="G7365" s="14">
        <v>0</v>
      </c>
      <c r="H7365" s="14">
        <v>62</v>
      </c>
      <c r="I7365" s="14">
        <v>0</v>
      </c>
    </row>
    <row r="7366" spans="1:9" x14ac:dyDescent="0.35">
      <c r="A7366" s="13">
        <v>2016</v>
      </c>
      <c r="B7366" s="13" t="s">
        <v>52</v>
      </c>
      <c r="C7366" s="13" t="s">
        <v>83</v>
      </c>
      <c r="D7366" s="13">
        <v>2013</v>
      </c>
      <c r="E7366" s="14">
        <f>data_filtered[[#This Row],[test_year]]-data_filtered[[#This Row],[model_year]]</f>
        <v>3</v>
      </c>
      <c r="F7366" s="13">
        <v>62</v>
      </c>
      <c r="G7366" s="13">
        <v>0</v>
      </c>
      <c r="H7366" s="13">
        <v>62</v>
      </c>
      <c r="I7366" s="13">
        <v>0</v>
      </c>
    </row>
    <row r="7367" spans="1:9" x14ac:dyDescent="0.35">
      <c r="A7367" s="13">
        <v>2016</v>
      </c>
      <c r="B7367" s="13" t="s">
        <v>26</v>
      </c>
      <c r="C7367" s="13" t="s">
        <v>35</v>
      </c>
      <c r="D7367" s="13">
        <v>2016</v>
      </c>
      <c r="E7367" s="14">
        <f>data_filtered[[#This Row],[test_year]]-data_filtered[[#This Row],[model_year]]</f>
        <v>0</v>
      </c>
      <c r="F7367" s="13">
        <v>62</v>
      </c>
      <c r="G7367" s="13">
        <v>0</v>
      </c>
      <c r="H7367" s="13">
        <v>62</v>
      </c>
      <c r="I7367" s="13">
        <v>0</v>
      </c>
    </row>
    <row r="7368" spans="1:9" x14ac:dyDescent="0.35">
      <c r="A7368" s="14">
        <v>2017</v>
      </c>
      <c r="B7368" s="14" t="s">
        <v>30</v>
      </c>
      <c r="C7368" s="14" t="s">
        <v>44</v>
      </c>
      <c r="D7368" s="14">
        <v>2017</v>
      </c>
      <c r="E7368" s="14">
        <f>data_filtered[[#This Row],[test_year]]-data_filtered[[#This Row],[model_year]]</f>
        <v>0</v>
      </c>
      <c r="F7368" s="14">
        <v>62</v>
      </c>
      <c r="G7368" s="14">
        <v>0</v>
      </c>
      <c r="H7368" s="14">
        <v>62</v>
      </c>
      <c r="I7368" s="14">
        <v>0</v>
      </c>
    </row>
    <row r="7369" spans="1:9" x14ac:dyDescent="0.35">
      <c r="A7369" s="14">
        <v>2017</v>
      </c>
      <c r="B7369" s="14" t="s">
        <v>42</v>
      </c>
      <c r="C7369" s="14" t="s">
        <v>151</v>
      </c>
      <c r="D7369" s="14">
        <v>2012</v>
      </c>
      <c r="E7369" s="14">
        <f>data_filtered[[#This Row],[test_year]]-data_filtered[[#This Row],[model_year]]</f>
        <v>5</v>
      </c>
      <c r="F7369" s="14">
        <v>62</v>
      </c>
      <c r="G7369" s="14">
        <v>0</v>
      </c>
      <c r="H7369" s="14">
        <v>62</v>
      </c>
      <c r="I7369" s="14">
        <v>0</v>
      </c>
    </row>
    <row r="7370" spans="1:9" x14ac:dyDescent="0.35">
      <c r="A7370" s="13">
        <v>2017</v>
      </c>
      <c r="B7370" s="13" t="s">
        <v>33</v>
      </c>
      <c r="C7370" s="13" t="s">
        <v>55</v>
      </c>
      <c r="D7370" s="13">
        <v>2017</v>
      </c>
      <c r="E7370" s="14">
        <f>data_filtered[[#This Row],[test_year]]-data_filtered[[#This Row],[model_year]]</f>
        <v>0</v>
      </c>
      <c r="F7370" s="13">
        <v>62</v>
      </c>
      <c r="G7370" s="13">
        <v>0</v>
      </c>
      <c r="H7370" s="13">
        <v>62</v>
      </c>
      <c r="I7370" s="13">
        <v>0</v>
      </c>
    </row>
    <row r="7371" spans="1:9" x14ac:dyDescent="0.35">
      <c r="A7371" s="14">
        <v>2017</v>
      </c>
      <c r="B7371" s="14" t="s">
        <v>26</v>
      </c>
      <c r="C7371" s="14" t="s">
        <v>130</v>
      </c>
      <c r="D7371" s="14">
        <v>2008</v>
      </c>
      <c r="E7371" s="14">
        <f>data_filtered[[#This Row],[test_year]]-data_filtered[[#This Row],[model_year]]</f>
        <v>9</v>
      </c>
      <c r="F7371" s="14">
        <v>62</v>
      </c>
      <c r="G7371" s="14">
        <v>0</v>
      </c>
      <c r="H7371" s="14">
        <v>62</v>
      </c>
      <c r="I7371" s="14">
        <v>0</v>
      </c>
    </row>
    <row r="7372" spans="1:9" x14ac:dyDescent="0.35">
      <c r="A7372" s="14">
        <v>2017</v>
      </c>
      <c r="B7372" s="14" t="s">
        <v>26</v>
      </c>
      <c r="C7372" s="14" t="s">
        <v>110</v>
      </c>
      <c r="D7372" s="14">
        <v>2014</v>
      </c>
      <c r="E7372" s="14">
        <f>data_filtered[[#This Row],[test_year]]-data_filtered[[#This Row],[model_year]]</f>
        <v>3</v>
      </c>
      <c r="F7372" s="14">
        <v>62</v>
      </c>
      <c r="G7372" s="14">
        <v>0</v>
      </c>
      <c r="H7372" s="14">
        <v>62</v>
      </c>
      <c r="I7372" s="14">
        <v>0</v>
      </c>
    </row>
    <row r="7373" spans="1:9" x14ac:dyDescent="0.35">
      <c r="A7373" s="14">
        <v>2013</v>
      </c>
      <c r="B7373" s="14" t="s">
        <v>26</v>
      </c>
      <c r="C7373" s="14" t="s">
        <v>133</v>
      </c>
      <c r="D7373" s="14">
        <v>2011</v>
      </c>
      <c r="E7373" s="14">
        <f>data_filtered[[#This Row],[test_year]]-data_filtered[[#This Row],[model_year]]</f>
        <v>2</v>
      </c>
      <c r="F7373" s="14">
        <v>61</v>
      </c>
      <c r="G7373" s="14">
        <v>0</v>
      </c>
      <c r="H7373" s="14">
        <v>61</v>
      </c>
      <c r="I7373" s="14">
        <v>0</v>
      </c>
    </row>
    <row r="7374" spans="1:9" x14ac:dyDescent="0.35">
      <c r="A7374" s="14">
        <v>2014</v>
      </c>
      <c r="B7374" s="14" t="s">
        <v>42</v>
      </c>
      <c r="C7374" s="14" t="s">
        <v>206</v>
      </c>
      <c r="D7374" s="14">
        <v>2008</v>
      </c>
      <c r="E7374" s="14">
        <f>data_filtered[[#This Row],[test_year]]-data_filtered[[#This Row],[model_year]]</f>
        <v>6</v>
      </c>
      <c r="F7374" s="14">
        <v>61</v>
      </c>
      <c r="G7374" s="14">
        <v>0</v>
      </c>
      <c r="H7374" s="14">
        <v>61</v>
      </c>
      <c r="I7374" s="14">
        <v>0</v>
      </c>
    </row>
    <row r="7375" spans="1:9" x14ac:dyDescent="0.35">
      <c r="A7375" s="13">
        <v>2014</v>
      </c>
      <c r="B7375" s="13" t="s">
        <v>37</v>
      </c>
      <c r="C7375" s="13" t="s">
        <v>157</v>
      </c>
      <c r="D7375" s="13">
        <v>2012</v>
      </c>
      <c r="E7375" s="14">
        <f>data_filtered[[#This Row],[test_year]]-data_filtered[[#This Row],[model_year]]</f>
        <v>2</v>
      </c>
      <c r="F7375" s="13">
        <v>61</v>
      </c>
      <c r="G7375" s="13">
        <v>0</v>
      </c>
      <c r="H7375" s="13">
        <v>61</v>
      </c>
      <c r="I7375" s="13">
        <v>0</v>
      </c>
    </row>
    <row r="7376" spans="1:9" x14ac:dyDescent="0.35">
      <c r="A7376" s="13">
        <v>2014</v>
      </c>
      <c r="B7376" s="13" t="s">
        <v>26</v>
      </c>
      <c r="C7376" s="13" t="s">
        <v>178</v>
      </c>
      <c r="D7376" s="13">
        <v>2007</v>
      </c>
      <c r="E7376" s="14">
        <f>data_filtered[[#This Row],[test_year]]-data_filtered[[#This Row],[model_year]]</f>
        <v>7</v>
      </c>
      <c r="F7376" s="13">
        <v>61</v>
      </c>
      <c r="G7376" s="13">
        <v>0</v>
      </c>
      <c r="H7376" s="13">
        <v>61</v>
      </c>
      <c r="I7376" s="13">
        <v>0</v>
      </c>
    </row>
    <row r="7377" spans="1:9" x14ac:dyDescent="0.35">
      <c r="A7377" s="14">
        <v>2016</v>
      </c>
      <c r="B7377" s="14" t="s">
        <v>98</v>
      </c>
      <c r="C7377" s="14" t="s">
        <v>248</v>
      </c>
      <c r="D7377" s="14">
        <v>2011</v>
      </c>
      <c r="E7377" s="14">
        <f>data_filtered[[#This Row],[test_year]]-data_filtered[[#This Row],[model_year]]</f>
        <v>5</v>
      </c>
      <c r="F7377" s="14">
        <v>61</v>
      </c>
      <c r="G7377" s="14">
        <v>0</v>
      </c>
      <c r="H7377" s="14">
        <v>61</v>
      </c>
      <c r="I7377" s="14">
        <v>0</v>
      </c>
    </row>
    <row r="7378" spans="1:9" x14ac:dyDescent="0.35">
      <c r="A7378" s="13">
        <v>2016</v>
      </c>
      <c r="B7378" s="13" t="s">
        <v>42</v>
      </c>
      <c r="C7378" s="13" t="s">
        <v>96</v>
      </c>
      <c r="D7378" s="13">
        <v>2011</v>
      </c>
      <c r="E7378" s="14">
        <f>data_filtered[[#This Row],[test_year]]-data_filtered[[#This Row],[model_year]]</f>
        <v>5</v>
      </c>
      <c r="F7378" s="13">
        <v>61</v>
      </c>
      <c r="G7378" s="13">
        <v>0</v>
      </c>
      <c r="H7378" s="13">
        <v>61</v>
      </c>
      <c r="I7378" s="13">
        <v>0</v>
      </c>
    </row>
    <row r="7379" spans="1:9" x14ac:dyDescent="0.35">
      <c r="A7379" s="14">
        <v>2017</v>
      </c>
      <c r="B7379" s="14" t="s">
        <v>42</v>
      </c>
      <c r="C7379" s="14" t="s">
        <v>66</v>
      </c>
      <c r="D7379" s="14">
        <v>2012</v>
      </c>
      <c r="E7379" s="14">
        <f>data_filtered[[#This Row],[test_year]]-data_filtered[[#This Row],[model_year]]</f>
        <v>5</v>
      </c>
      <c r="F7379" s="14">
        <v>61</v>
      </c>
      <c r="G7379" s="14">
        <v>0</v>
      </c>
      <c r="H7379" s="14">
        <v>61</v>
      </c>
      <c r="I7379" s="14">
        <v>0</v>
      </c>
    </row>
    <row r="7380" spans="1:9" x14ac:dyDescent="0.35">
      <c r="A7380" s="14">
        <v>2017</v>
      </c>
      <c r="B7380" s="14" t="s">
        <v>158</v>
      </c>
      <c r="C7380" s="14" t="s">
        <v>234</v>
      </c>
      <c r="D7380" s="14">
        <v>2014</v>
      </c>
      <c r="E7380" s="14">
        <f>data_filtered[[#This Row],[test_year]]-data_filtered[[#This Row],[model_year]]</f>
        <v>3</v>
      </c>
      <c r="F7380" s="14">
        <v>61</v>
      </c>
      <c r="G7380" s="14">
        <v>0</v>
      </c>
      <c r="H7380" s="14">
        <v>61</v>
      </c>
      <c r="I7380" s="14">
        <v>0</v>
      </c>
    </row>
    <row r="7381" spans="1:9" x14ac:dyDescent="0.35">
      <c r="A7381" s="14">
        <v>2013</v>
      </c>
      <c r="B7381" s="14" t="s">
        <v>26</v>
      </c>
      <c r="C7381" s="14" t="s">
        <v>201</v>
      </c>
      <c r="D7381" s="14">
        <v>2002</v>
      </c>
      <c r="E7381" s="14">
        <f>data_filtered[[#This Row],[test_year]]-data_filtered[[#This Row],[model_year]]</f>
        <v>11</v>
      </c>
      <c r="F7381" s="14">
        <v>60</v>
      </c>
      <c r="G7381" s="14">
        <v>0</v>
      </c>
      <c r="H7381" s="14">
        <v>60</v>
      </c>
      <c r="I7381" s="14">
        <v>0</v>
      </c>
    </row>
    <row r="7382" spans="1:9" x14ac:dyDescent="0.35">
      <c r="A7382" s="14">
        <v>2014</v>
      </c>
      <c r="B7382" s="14" t="s">
        <v>24</v>
      </c>
      <c r="C7382" s="14" t="s">
        <v>155</v>
      </c>
      <c r="D7382" s="14">
        <v>2009</v>
      </c>
      <c r="E7382" s="14">
        <f>data_filtered[[#This Row],[test_year]]-data_filtered[[#This Row],[model_year]]</f>
        <v>5</v>
      </c>
      <c r="F7382" s="14">
        <v>60</v>
      </c>
      <c r="G7382" s="14">
        <v>0</v>
      </c>
      <c r="H7382" s="14">
        <v>60</v>
      </c>
      <c r="I7382" s="14">
        <v>0</v>
      </c>
    </row>
    <row r="7383" spans="1:9" x14ac:dyDescent="0.35">
      <c r="A7383" s="14">
        <v>2014</v>
      </c>
      <c r="B7383" s="14" t="s">
        <v>30</v>
      </c>
      <c r="C7383" s="14" t="s">
        <v>44</v>
      </c>
      <c r="D7383" s="14">
        <v>2014</v>
      </c>
      <c r="E7383" s="14">
        <f>data_filtered[[#This Row],[test_year]]-data_filtered[[#This Row],[model_year]]</f>
        <v>0</v>
      </c>
      <c r="F7383" s="14">
        <v>60</v>
      </c>
      <c r="G7383" s="14">
        <v>0</v>
      </c>
      <c r="H7383" s="14">
        <v>60</v>
      </c>
      <c r="I7383" s="14">
        <v>0</v>
      </c>
    </row>
    <row r="7384" spans="1:9" x14ac:dyDescent="0.35">
      <c r="A7384" s="13">
        <v>2014</v>
      </c>
      <c r="B7384" s="13" t="s">
        <v>26</v>
      </c>
      <c r="C7384" s="13" t="s">
        <v>78</v>
      </c>
      <c r="D7384" s="13">
        <v>2010</v>
      </c>
      <c r="E7384" s="14">
        <f>data_filtered[[#This Row],[test_year]]-data_filtered[[#This Row],[model_year]]</f>
        <v>4</v>
      </c>
      <c r="F7384" s="13">
        <v>60</v>
      </c>
      <c r="G7384" s="13">
        <v>0</v>
      </c>
      <c r="H7384" s="13">
        <v>60</v>
      </c>
      <c r="I7384" s="13">
        <v>0</v>
      </c>
    </row>
    <row r="7385" spans="1:9" x14ac:dyDescent="0.35">
      <c r="A7385" s="14">
        <v>2014</v>
      </c>
      <c r="B7385" s="14" t="s">
        <v>26</v>
      </c>
      <c r="C7385" s="14" t="s">
        <v>111</v>
      </c>
      <c r="D7385" s="14">
        <v>2013</v>
      </c>
      <c r="E7385" s="14">
        <f>data_filtered[[#This Row],[test_year]]-data_filtered[[#This Row],[model_year]]</f>
        <v>1</v>
      </c>
      <c r="F7385" s="14">
        <v>60</v>
      </c>
      <c r="G7385" s="14">
        <v>0</v>
      </c>
      <c r="H7385" s="14">
        <v>60</v>
      </c>
      <c r="I7385" s="14">
        <v>0</v>
      </c>
    </row>
    <row r="7386" spans="1:9" x14ac:dyDescent="0.35">
      <c r="A7386" s="14">
        <v>2016</v>
      </c>
      <c r="B7386" s="14" t="s">
        <v>136</v>
      </c>
      <c r="C7386" s="14" t="s">
        <v>205</v>
      </c>
      <c r="D7386" s="14">
        <v>2010</v>
      </c>
      <c r="E7386" s="14">
        <f>data_filtered[[#This Row],[test_year]]-data_filtered[[#This Row],[model_year]]</f>
        <v>6</v>
      </c>
      <c r="F7386" s="14">
        <v>60</v>
      </c>
      <c r="G7386" s="14">
        <v>0</v>
      </c>
      <c r="H7386" s="14">
        <v>60</v>
      </c>
      <c r="I7386" s="14">
        <v>0</v>
      </c>
    </row>
    <row r="7387" spans="1:9" x14ac:dyDescent="0.35">
      <c r="A7387" s="13">
        <v>2016</v>
      </c>
      <c r="B7387" s="13" t="s">
        <v>158</v>
      </c>
      <c r="C7387" s="13" t="s">
        <v>159</v>
      </c>
      <c r="D7387" s="13">
        <v>2010</v>
      </c>
      <c r="E7387" s="14">
        <f>data_filtered[[#This Row],[test_year]]-data_filtered[[#This Row],[model_year]]</f>
        <v>6</v>
      </c>
      <c r="F7387" s="13">
        <v>60</v>
      </c>
      <c r="G7387" s="13">
        <v>0</v>
      </c>
      <c r="H7387" s="13">
        <v>60</v>
      </c>
      <c r="I7387" s="13">
        <v>0</v>
      </c>
    </row>
    <row r="7388" spans="1:9" x14ac:dyDescent="0.35">
      <c r="A7388" s="14">
        <v>2016</v>
      </c>
      <c r="B7388" s="14" t="s">
        <v>26</v>
      </c>
      <c r="C7388" s="14" t="s">
        <v>147</v>
      </c>
      <c r="D7388" s="14">
        <v>2013</v>
      </c>
      <c r="E7388" s="14">
        <f>data_filtered[[#This Row],[test_year]]-data_filtered[[#This Row],[model_year]]</f>
        <v>3</v>
      </c>
      <c r="F7388" s="14">
        <v>60</v>
      </c>
      <c r="G7388" s="14">
        <v>0</v>
      </c>
      <c r="H7388" s="14">
        <v>60</v>
      </c>
      <c r="I7388" s="14">
        <v>0</v>
      </c>
    </row>
    <row r="7389" spans="1:9" x14ac:dyDescent="0.35">
      <c r="A7389" s="14">
        <v>2017</v>
      </c>
      <c r="B7389" s="14" t="s">
        <v>158</v>
      </c>
      <c r="C7389" s="14" t="s">
        <v>175</v>
      </c>
      <c r="D7389" s="14">
        <v>2012</v>
      </c>
      <c r="E7389" s="14">
        <f>data_filtered[[#This Row],[test_year]]-data_filtered[[#This Row],[model_year]]</f>
        <v>5</v>
      </c>
      <c r="F7389" s="14">
        <v>60</v>
      </c>
      <c r="G7389" s="14">
        <v>0</v>
      </c>
      <c r="H7389" s="14">
        <v>60</v>
      </c>
      <c r="I7389" s="14">
        <v>0</v>
      </c>
    </row>
    <row r="7390" spans="1:9" x14ac:dyDescent="0.35">
      <c r="A7390" s="14">
        <v>2017</v>
      </c>
      <c r="B7390" s="14" t="s">
        <v>26</v>
      </c>
      <c r="C7390" s="14" t="s">
        <v>100</v>
      </c>
      <c r="D7390" s="14">
        <v>2012</v>
      </c>
      <c r="E7390" s="14">
        <f>data_filtered[[#This Row],[test_year]]-data_filtered[[#This Row],[model_year]]</f>
        <v>5</v>
      </c>
      <c r="F7390" s="14">
        <v>60</v>
      </c>
      <c r="G7390" s="14">
        <v>0</v>
      </c>
      <c r="H7390" s="14">
        <v>60</v>
      </c>
      <c r="I7390" s="14">
        <v>0</v>
      </c>
    </row>
    <row r="7391" spans="1:9" x14ac:dyDescent="0.35">
      <c r="A7391" s="14">
        <v>2013</v>
      </c>
      <c r="B7391" s="14" t="s">
        <v>24</v>
      </c>
      <c r="C7391" s="14" t="s">
        <v>65</v>
      </c>
      <c r="D7391" s="14">
        <v>2012</v>
      </c>
      <c r="E7391" s="14">
        <f>data_filtered[[#This Row],[test_year]]-data_filtered[[#This Row],[model_year]]</f>
        <v>1</v>
      </c>
      <c r="F7391" s="14">
        <v>59</v>
      </c>
      <c r="G7391" s="14">
        <v>0</v>
      </c>
      <c r="H7391" s="14">
        <v>59</v>
      </c>
      <c r="I7391" s="14">
        <v>0</v>
      </c>
    </row>
    <row r="7392" spans="1:9" x14ac:dyDescent="0.35">
      <c r="A7392" s="14">
        <v>2013</v>
      </c>
      <c r="B7392" s="14" t="s">
        <v>30</v>
      </c>
      <c r="C7392" s="14" t="s">
        <v>141</v>
      </c>
      <c r="D7392" s="14">
        <v>2008</v>
      </c>
      <c r="E7392" s="14">
        <f>data_filtered[[#This Row],[test_year]]-data_filtered[[#This Row],[model_year]]</f>
        <v>5</v>
      </c>
      <c r="F7392" s="14">
        <v>59</v>
      </c>
      <c r="G7392" s="14">
        <v>0</v>
      </c>
      <c r="H7392" s="14">
        <v>59</v>
      </c>
      <c r="I7392" s="14">
        <v>0</v>
      </c>
    </row>
    <row r="7393" spans="1:9" x14ac:dyDescent="0.35">
      <c r="A7393" s="14">
        <v>2013</v>
      </c>
      <c r="B7393" s="14" t="s">
        <v>42</v>
      </c>
      <c r="C7393" s="14" t="s">
        <v>263</v>
      </c>
      <c r="D7393" s="14">
        <v>2006</v>
      </c>
      <c r="E7393" s="14">
        <f>data_filtered[[#This Row],[test_year]]-data_filtered[[#This Row],[model_year]]</f>
        <v>7</v>
      </c>
      <c r="F7393" s="14">
        <v>59</v>
      </c>
      <c r="G7393" s="14">
        <v>0</v>
      </c>
      <c r="H7393" s="14">
        <v>59</v>
      </c>
      <c r="I7393" s="14">
        <v>0</v>
      </c>
    </row>
    <row r="7394" spans="1:9" x14ac:dyDescent="0.35">
      <c r="A7394" s="13">
        <v>2013</v>
      </c>
      <c r="B7394" s="13" t="s">
        <v>26</v>
      </c>
      <c r="C7394" s="13" t="s">
        <v>54</v>
      </c>
      <c r="D7394" s="13">
        <v>2005</v>
      </c>
      <c r="E7394" s="14">
        <f>data_filtered[[#This Row],[test_year]]-data_filtered[[#This Row],[model_year]]</f>
        <v>8</v>
      </c>
      <c r="F7394" s="13">
        <v>59</v>
      </c>
      <c r="G7394" s="13">
        <v>0</v>
      </c>
      <c r="H7394" s="13">
        <v>59</v>
      </c>
      <c r="I7394" s="13">
        <v>0</v>
      </c>
    </row>
    <row r="7395" spans="1:9" x14ac:dyDescent="0.35">
      <c r="A7395" s="13">
        <v>2014</v>
      </c>
      <c r="B7395" s="13" t="s">
        <v>30</v>
      </c>
      <c r="C7395" s="13" t="s">
        <v>172</v>
      </c>
      <c r="D7395" s="13">
        <v>2012</v>
      </c>
      <c r="E7395" s="14">
        <f>data_filtered[[#This Row],[test_year]]-data_filtered[[#This Row],[model_year]]</f>
        <v>2</v>
      </c>
      <c r="F7395" s="13">
        <v>59</v>
      </c>
      <c r="G7395" s="13">
        <v>0</v>
      </c>
      <c r="H7395" s="13">
        <v>59</v>
      </c>
      <c r="I7395" s="13">
        <v>0</v>
      </c>
    </row>
    <row r="7396" spans="1:9" x14ac:dyDescent="0.35">
      <c r="A7396" s="13">
        <v>2014</v>
      </c>
      <c r="B7396" s="13" t="s">
        <v>26</v>
      </c>
      <c r="C7396" s="13" t="s">
        <v>201</v>
      </c>
      <c r="D7396" s="13">
        <v>2008</v>
      </c>
      <c r="E7396" s="14">
        <f>data_filtered[[#This Row],[test_year]]-data_filtered[[#This Row],[model_year]]</f>
        <v>6</v>
      </c>
      <c r="F7396" s="13">
        <v>59</v>
      </c>
      <c r="G7396" s="13">
        <v>0</v>
      </c>
      <c r="H7396" s="13">
        <v>59</v>
      </c>
      <c r="I7396" s="13">
        <v>0</v>
      </c>
    </row>
    <row r="7397" spans="1:9" x14ac:dyDescent="0.35">
      <c r="A7397" s="14">
        <v>2015</v>
      </c>
      <c r="B7397" s="14" t="s">
        <v>24</v>
      </c>
      <c r="C7397" s="14" t="s">
        <v>246</v>
      </c>
      <c r="D7397" s="14">
        <v>2011</v>
      </c>
      <c r="E7397" s="14">
        <f>data_filtered[[#This Row],[test_year]]-data_filtered[[#This Row],[model_year]]</f>
        <v>4</v>
      </c>
      <c r="F7397" s="14">
        <v>59</v>
      </c>
      <c r="G7397" s="14">
        <v>0</v>
      </c>
      <c r="H7397" s="14">
        <v>59</v>
      </c>
      <c r="I7397" s="14">
        <v>0</v>
      </c>
    </row>
    <row r="7398" spans="1:9" x14ac:dyDescent="0.35">
      <c r="A7398" s="13">
        <v>2015</v>
      </c>
      <c r="B7398" s="13" t="s">
        <v>52</v>
      </c>
      <c r="C7398" s="13" t="s">
        <v>337</v>
      </c>
      <c r="D7398" s="13">
        <v>2014</v>
      </c>
      <c r="E7398" s="14">
        <f>data_filtered[[#This Row],[test_year]]-data_filtered[[#This Row],[model_year]]</f>
        <v>1</v>
      </c>
      <c r="F7398" s="13">
        <v>59</v>
      </c>
      <c r="G7398" s="13">
        <v>0</v>
      </c>
      <c r="H7398" s="13">
        <v>59</v>
      </c>
      <c r="I7398" s="13">
        <v>0</v>
      </c>
    </row>
    <row r="7399" spans="1:9" x14ac:dyDescent="0.35">
      <c r="A7399" s="14">
        <v>2015</v>
      </c>
      <c r="B7399" s="14" t="s">
        <v>26</v>
      </c>
      <c r="C7399" s="14" t="s">
        <v>223</v>
      </c>
      <c r="D7399" s="14">
        <v>2007</v>
      </c>
      <c r="E7399" s="14">
        <f>data_filtered[[#This Row],[test_year]]-data_filtered[[#This Row],[model_year]]</f>
        <v>8</v>
      </c>
      <c r="F7399" s="14">
        <v>59</v>
      </c>
      <c r="G7399" s="14">
        <v>0</v>
      </c>
      <c r="H7399" s="14">
        <v>59</v>
      </c>
      <c r="I7399" s="14">
        <v>0</v>
      </c>
    </row>
    <row r="7400" spans="1:9" x14ac:dyDescent="0.35">
      <c r="A7400" s="13">
        <v>2015</v>
      </c>
      <c r="B7400" s="13" t="s">
        <v>26</v>
      </c>
      <c r="C7400" s="13" t="s">
        <v>147</v>
      </c>
      <c r="D7400" s="13">
        <v>2013</v>
      </c>
      <c r="E7400" s="14">
        <f>data_filtered[[#This Row],[test_year]]-data_filtered[[#This Row],[model_year]]</f>
        <v>2</v>
      </c>
      <c r="F7400" s="13">
        <v>59</v>
      </c>
      <c r="G7400" s="13">
        <v>0</v>
      </c>
      <c r="H7400" s="13">
        <v>59</v>
      </c>
      <c r="I7400" s="13">
        <v>0</v>
      </c>
    </row>
    <row r="7401" spans="1:9" x14ac:dyDescent="0.35">
      <c r="A7401" s="13">
        <v>2016</v>
      </c>
      <c r="B7401" s="13" t="s">
        <v>58</v>
      </c>
      <c r="C7401" s="13" t="s">
        <v>76</v>
      </c>
      <c r="D7401" s="13">
        <v>2016</v>
      </c>
      <c r="E7401" s="14">
        <f>data_filtered[[#This Row],[test_year]]-data_filtered[[#This Row],[model_year]]</f>
        <v>0</v>
      </c>
      <c r="F7401" s="13">
        <v>59</v>
      </c>
      <c r="G7401" s="13">
        <v>0</v>
      </c>
      <c r="H7401" s="13">
        <v>59</v>
      </c>
      <c r="I7401" s="13">
        <v>0</v>
      </c>
    </row>
    <row r="7402" spans="1:9" x14ac:dyDescent="0.35">
      <c r="A7402" s="13">
        <v>2016</v>
      </c>
      <c r="B7402" s="13" t="s">
        <v>37</v>
      </c>
      <c r="C7402" s="13" t="s">
        <v>157</v>
      </c>
      <c r="D7402" s="13">
        <v>2010</v>
      </c>
      <c r="E7402" s="14">
        <f>data_filtered[[#This Row],[test_year]]-data_filtered[[#This Row],[model_year]]</f>
        <v>6</v>
      </c>
      <c r="F7402" s="13">
        <v>59</v>
      </c>
      <c r="G7402" s="13">
        <v>0</v>
      </c>
      <c r="H7402" s="13">
        <v>59</v>
      </c>
      <c r="I7402" s="13">
        <v>0</v>
      </c>
    </row>
    <row r="7403" spans="1:9" x14ac:dyDescent="0.35">
      <c r="A7403" s="13">
        <v>2016</v>
      </c>
      <c r="B7403" s="13" t="s">
        <v>33</v>
      </c>
      <c r="C7403" s="13" t="s">
        <v>254</v>
      </c>
      <c r="D7403" s="13">
        <v>2008</v>
      </c>
      <c r="E7403" s="14">
        <f>data_filtered[[#This Row],[test_year]]-data_filtered[[#This Row],[model_year]]</f>
        <v>8</v>
      </c>
      <c r="F7403" s="13">
        <v>59</v>
      </c>
      <c r="G7403" s="13">
        <v>0</v>
      </c>
      <c r="H7403" s="13">
        <v>59</v>
      </c>
      <c r="I7403" s="13">
        <v>0</v>
      </c>
    </row>
    <row r="7404" spans="1:9" x14ac:dyDescent="0.35">
      <c r="A7404" s="13">
        <v>2016</v>
      </c>
      <c r="B7404" s="13" t="s">
        <v>26</v>
      </c>
      <c r="C7404" s="13" t="s">
        <v>27</v>
      </c>
      <c r="D7404" s="13">
        <v>2016</v>
      </c>
      <c r="E7404" s="14">
        <f>data_filtered[[#This Row],[test_year]]-data_filtered[[#This Row],[model_year]]</f>
        <v>0</v>
      </c>
      <c r="F7404" s="13">
        <v>59</v>
      </c>
      <c r="G7404" s="13">
        <v>0</v>
      </c>
      <c r="H7404" s="13">
        <v>59</v>
      </c>
      <c r="I7404" s="13">
        <v>0</v>
      </c>
    </row>
    <row r="7405" spans="1:9" x14ac:dyDescent="0.35">
      <c r="A7405" s="14">
        <v>2017</v>
      </c>
      <c r="B7405" s="14" t="s">
        <v>30</v>
      </c>
      <c r="C7405" s="14" t="s">
        <v>310</v>
      </c>
      <c r="D7405" s="14">
        <v>2016</v>
      </c>
      <c r="E7405" s="14">
        <f>data_filtered[[#This Row],[test_year]]-data_filtered[[#This Row],[model_year]]</f>
        <v>1</v>
      </c>
      <c r="F7405" s="14">
        <v>59</v>
      </c>
      <c r="G7405" s="14">
        <v>0</v>
      </c>
      <c r="H7405" s="14">
        <v>59</v>
      </c>
      <c r="I7405" s="14">
        <v>0</v>
      </c>
    </row>
    <row r="7406" spans="1:9" x14ac:dyDescent="0.35">
      <c r="A7406" s="14">
        <v>2013</v>
      </c>
      <c r="B7406" s="14" t="s">
        <v>67</v>
      </c>
      <c r="C7406" s="14" t="s">
        <v>77</v>
      </c>
      <c r="D7406" s="14">
        <v>2008</v>
      </c>
      <c r="E7406" s="14">
        <f>data_filtered[[#This Row],[test_year]]-data_filtered[[#This Row],[model_year]]</f>
        <v>5</v>
      </c>
      <c r="F7406" s="14">
        <v>58</v>
      </c>
      <c r="G7406" s="14">
        <v>0</v>
      </c>
      <c r="H7406" s="14">
        <v>58</v>
      </c>
      <c r="I7406" s="14">
        <v>0</v>
      </c>
    </row>
    <row r="7407" spans="1:9" x14ac:dyDescent="0.35">
      <c r="A7407" s="14">
        <v>2013</v>
      </c>
      <c r="B7407" s="14" t="s">
        <v>241</v>
      </c>
      <c r="C7407" s="14" t="s">
        <v>242</v>
      </c>
      <c r="D7407" s="14">
        <v>2007</v>
      </c>
      <c r="E7407" s="14">
        <f>data_filtered[[#This Row],[test_year]]-data_filtered[[#This Row],[model_year]]</f>
        <v>6</v>
      </c>
      <c r="F7407" s="14">
        <v>58</v>
      </c>
      <c r="G7407" s="14">
        <v>0</v>
      </c>
      <c r="H7407" s="14">
        <v>58</v>
      </c>
      <c r="I7407" s="14">
        <v>0</v>
      </c>
    </row>
    <row r="7408" spans="1:9" x14ac:dyDescent="0.35">
      <c r="A7408" s="14">
        <v>2013</v>
      </c>
      <c r="B7408" s="14" t="s">
        <v>128</v>
      </c>
      <c r="C7408" s="14" t="s">
        <v>129</v>
      </c>
      <c r="D7408" s="14">
        <v>2011</v>
      </c>
      <c r="E7408" s="14">
        <f>data_filtered[[#This Row],[test_year]]-data_filtered[[#This Row],[model_year]]</f>
        <v>2</v>
      </c>
      <c r="F7408" s="14">
        <v>58</v>
      </c>
      <c r="G7408" s="14">
        <v>0</v>
      </c>
      <c r="H7408" s="14">
        <v>58</v>
      </c>
      <c r="I7408" s="14">
        <v>0</v>
      </c>
    </row>
    <row r="7409" spans="1:9" x14ac:dyDescent="0.35">
      <c r="A7409" s="14">
        <v>2014</v>
      </c>
      <c r="B7409" s="14" t="s">
        <v>42</v>
      </c>
      <c r="C7409" s="14" t="s">
        <v>263</v>
      </c>
      <c r="D7409" s="14">
        <v>2006</v>
      </c>
      <c r="E7409" s="14">
        <f>data_filtered[[#This Row],[test_year]]-data_filtered[[#This Row],[model_year]]</f>
        <v>8</v>
      </c>
      <c r="F7409" s="14">
        <v>58</v>
      </c>
      <c r="G7409" s="14">
        <v>0</v>
      </c>
      <c r="H7409" s="14">
        <v>58</v>
      </c>
      <c r="I7409" s="14">
        <v>0</v>
      </c>
    </row>
    <row r="7410" spans="1:9" x14ac:dyDescent="0.35">
      <c r="A7410" s="13">
        <v>2014</v>
      </c>
      <c r="B7410" s="13" t="s">
        <v>26</v>
      </c>
      <c r="C7410" s="13" t="s">
        <v>223</v>
      </c>
      <c r="D7410" s="13">
        <v>2009</v>
      </c>
      <c r="E7410" s="14">
        <f>data_filtered[[#This Row],[test_year]]-data_filtered[[#This Row],[model_year]]</f>
        <v>5</v>
      </c>
      <c r="F7410" s="13">
        <v>58</v>
      </c>
      <c r="G7410" s="13">
        <v>0</v>
      </c>
      <c r="H7410" s="13">
        <v>58</v>
      </c>
      <c r="I7410" s="13">
        <v>0</v>
      </c>
    </row>
    <row r="7411" spans="1:9" x14ac:dyDescent="0.35">
      <c r="A7411" s="13">
        <v>2015</v>
      </c>
      <c r="B7411" s="13" t="s">
        <v>118</v>
      </c>
      <c r="C7411" s="13" t="s">
        <v>119</v>
      </c>
      <c r="D7411" s="13">
        <v>2015</v>
      </c>
      <c r="E7411" s="14">
        <f>data_filtered[[#This Row],[test_year]]-data_filtered[[#This Row],[model_year]]</f>
        <v>0</v>
      </c>
      <c r="F7411" s="13">
        <v>58</v>
      </c>
      <c r="G7411" s="13">
        <v>0</v>
      </c>
      <c r="H7411" s="13">
        <v>58</v>
      </c>
      <c r="I7411" s="13">
        <v>0</v>
      </c>
    </row>
    <row r="7412" spans="1:9" x14ac:dyDescent="0.35">
      <c r="A7412" s="13">
        <v>2015</v>
      </c>
      <c r="B7412" s="13" t="s">
        <v>30</v>
      </c>
      <c r="C7412" s="13" t="s">
        <v>126</v>
      </c>
      <c r="D7412" s="13">
        <v>2009</v>
      </c>
      <c r="E7412" s="14">
        <f>data_filtered[[#This Row],[test_year]]-data_filtered[[#This Row],[model_year]]</f>
        <v>6</v>
      </c>
      <c r="F7412" s="13">
        <v>58</v>
      </c>
      <c r="G7412" s="13">
        <v>0</v>
      </c>
      <c r="H7412" s="13">
        <v>58</v>
      </c>
      <c r="I7412" s="13">
        <v>0</v>
      </c>
    </row>
    <row r="7413" spans="1:9" x14ac:dyDescent="0.35">
      <c r="A7413" s="13">
        <v>2016</v>
      </c>
      <c r="B7413" s="13" t="s">
        <v>98</v>
      </c>
      <c r="C7413" s="13" t="s">
        <v>249</v>
      </c>
      <c r="D7413" s="13">
        <v>2011</v>
      </c>
      <c r="E7413" s="14">
        <f>data_filtered[[#This Row],[test_year]]-data_filtered[[#This Row],[model_year]]</f>
        <v>5</v>
      </c>
      <c r="F7413" s="13">
        <v>58</v>
      </c>
      <c r="G7413" s="13">
        <v>0</v>
      </c>
      <c r="H7413" s="13">
        <v>58</v>
      </c>
      <c r="I7413" s="13">
        <v>0</v>
      </c>
    </row>
    <row r="7414" spans="1:9" x14ac:dyDescent="0.35">
      <c r="A7414" s="14">
        <v>2016</v>
      </c>
      <c r="B7414" s="14" t="s">
        <v>42</v>
      </c>
      <c r="C7414" s="14" t="s">
        <v>66</v>
      </c>
      <c r="D7414" s="14">
        <v>2007</v>
      </c>
      <c r="E7414" s="14">
        <f>data_filtered[[#This Row],[test_year]]-data_filtered[[#This Row],[model_year]]</f>
        <v>9</v>
      </c>
      <c r="F7414" s="14">
        <v>58</v>
      </c>
      <c r="G7414" s="14">
        <v>0</v>
      </c>
      <c r="H7414" s="14">
        <v>58</v>
      </c>
      <c r="I7414" s="14">
        <v>0</v>
      </c>
    </row>
    <row r="7415" spans="1:9" x14ac:dyDescent="0.35">
      <c r="A7415" s="13">
        <v>2017</v>
      </c>
      <c r="B7415" s="13" t="s">
        <v>26</v>
      </c>
      <c r="C7415" s="13" t="s">
        <v>35</v>
      </c>
      <c r="D7415" s="13">
        <v>2017</v>
      </c>
      <c r="E7415" s="14">
        <f>data_filtered[[#This Row],[test_year]]-data_filtered[[#This Row],[model_year]]</f>
        <v>0</v>
      </c>
      <c r="F7415" s="13">
        <v>58</v>
      </c>
      <c r="G7415" s="13">
        <v>0</v>
      </c>
      <c r="H7415" s="13">
        <v>58</v>
      </c>
      <c r="I7415" s="13">
        <v>0</v>
      </c>
    </row>
    <row r="7416" spans="1:9" x14ac:dyDescent="0.35">
      <c r="A7416" s="13">
        <v>2013</v>
      </c>
      <c r="B7416" s="13" t="s">
        <v>26</v>
      </c>
      <c r="C7416" s="13" t="s">
        <v>223</v>
      </c>
      <c r="D7416" s="13">
        <v>2009</v>
      </c>
      <c r="E7416" s="14">
        <f>data_filtered[[#This Row],[test_year]]-data_filtered[[#This Row],[model_year]]</f>
        <v>4</v>
      </c>
      <c r="F7416" s="13">
        <v>57</v>
      </c>
      <c r="G7416" s="13">
        <v>0</v>
      </c>
      <c r="H7416" s="13">
        <v>57</v>
      </c>
      <c r="I7416" s="13">
        <v>0</v>
      </c>
    </row>
    <row r="7417" spans="1:9" x14ac:dyDescent="0.35">
      <c r="A7417" s="13">
        <v>2014</v>
      </c>
      <c r="B7417" s="13" t="s">
        <v>190</v>
      </c>
      <c r="C7417" s="13" t="s">
        <v>219</v>
      </c>
      <c r="D7417" s="13">
        <v>2009</v>
      </c>
      <c r="E7417" s="14">
        <f>data_filtered[[#This Row],[test_year]]-data_filtered[[#This Row],[model_year]]</f>
        <v>5</v>
      </c>
      <c r="F7417" s="13">
        <v>57</v>
      </c>
      <c r="G7417" s="13">
        <v>0</v>
      </c>
      <c r="H7417" s="13">
        <v>57</v>
      </c>
      <c r="I7417" s="13">
        <v>0</v>
      </c>
    </row>
    <row r="7418" spans="1:9" x14ac:dyDescent="0.35">
      <c r="A7418" s="14">
        <v>2014</v>
      </c>
      <c r="B7418" s="14" t="s">
        <v>158</v>
      </c>
      <c r="C7418" s="14" t="s">
        <v>159</v>
      </c>
      <c r="D7418" s="14">
        <v>2010</v>
      </c>
      <c r="E7418" s="14">
        <f>data_filtered[[#This Row],[test_year]]-data_filtered[[#This Row],[model_year]]</f>
        <v>4</v>
      </c>
      <c r="F7418" s="14">
        <v>57</v>
      </c>
      <c r="G7418" s="14">
        <v>0</v>
      </c>
      <c r="H7418" s="14">
        <v>57</v>
      </c>
      <c r="I7418" s="14">
        <v>0</v>
      </c>
    </row>
    <row r="7419" spans="1:9" x14ac:dyDescent="0.35">
      <c r="A7419" s="14">
        <v>2015</v>
      </c>
      <c r="B7419" s="14" t="s">
        <v>37</v>
      </c>
      <c r="C7419" s="14" t="s">
        <v>347</v>
      </c>
      <c r="D7419" s="14">
        <v>2013</v>
      </c>
      <c r="E7419" s="14">
        <f>data_filtered[[#This Row],[test_year]]-data_filtered[[#This Row],[model_year]]</f>
        <v>2</v>
      </c>
      <c r="F7419" s="14">
        <v>57</v>
      </c>
      <c r="G7419" s="14">
        <v>0</v>
      </c>
      <c r="H7419" s="14">
        <v>57</v>
      </c>
      <c r="I7419" s="14">
        <v>0</v>
      </c>
    </row>
    <row r="7420" spans="1:9" x14ac:dyDescent="0.35">
      <c r="A7420" s="13">
        <v>2015</v>
      </c>
      <c r="B7420" s="13" t="s">
        <v>79</v>
      </c>
      <c r="C7420" s="13" t="s">
        <v>266</v>
      </c>
      <c r="D7420" s="13">
        <v>2006</v>
      </c>
      <c r="E7420" s="14">
        <f>data_filtered[[#This Row],[test_year]]-data_filtered[[#This Row],[model_year]]</f>
        <v>9</v>
      </c>
      <c r="F7420" s="13">
        <v>57</v>
      </c>
      <c r="G7420" s="13">
        <v>0</v>
      </c>
      <c r="H7420" s="13">
        <v>57</v>
      </c>
      <c r="I7420" s="13">
        <v>0</v>
      </c>
    </row>
    <row r="7421" spans="1:9" x14ac:dyDescent="0.35">
      <c r="A7421" s="14">
        <v>2015</v>
      </c>
      <c r="B7421" s="14" t="s">
        <v>104</v>
      </c>
      <c r="C7421" s="14" t="s">
        <v>115</v>
      </c>
      <c r="D7421" s="14">
        <v>2014</v>
      </c>
      <c r="E7421" s="14">
        <f>data_filtered[[#This Row],[test_year]]-data_filtered[[#This Row],[model_year]]</f>
        <v>1</v>
      </c>
      <c r="F7421" s="14">
        <v>57</v>
      </c>
      <c r="G7421" s="14">
        <v>0</v>
      </c>
      <c r="H7421" s="14">
        <v>57</v>
      </c>
      <c r="I7421" s="14">
        <v>0</v>
      </c>
    </row>
    <row r="7422" spans="1:9" x14ac:dyDescent="0.35">
      <c r="A7422" s="14">
        <v>2015</v>
      </c>
      <c r="B7422" s="14" t="s">
        <v>26</v>
      </c>
      <c r="C7422" s="14" t="s">
        <v>209</v>
      </c>
      <c r="D7422" s="14">
        <v>2011</v>
      </c>
      <c r="E7422" s="14">
        <f>data_filtered[[#This Row],[test_year]]-data_filtered[[#This Row],[model_year]]</f>
        <v>4</v>
      </c>
      <c r="F7422" s="14">
        <v>57</v>
      </c>
      <c r="G7422" s="14">
        <v>0</v>
      </c>
      <c r="H7422" s="14">
        <v>57</v>
      </c>
      <c r="I7422" s="14">
        <v>0</v>
      </c>
    </row>
    <row r="7423" spans="1:9" x14ac:dyDescent="0.35">
      <c r="A7423" s="13">
        <v>2015</v>
      </c>
      <c r="B7423" s="13" t="s">
        <v>26</v>
      </c>
      <c r="C7423" s="13" t="s">
        <v>78</v>
      </c>
      <c r="D7423" s="13">
        <v>2010</v>
      </c>
      <c r="E7423" s="14">
        <f>data_filtered[[#This Row],[test_year]]-data_filtered[[#This Row],[model_year]]</f>
        <v>5</v>
      </c>
      <c r="F7423" s="13">
        <v>57</v>
      </c>
      <c r="G7423" s="13">
        <v>0</v>
      </c>
      <c r="H7423" s="13">
        <v>57</v>
      </c>
      <c r="I7423" s="13">
        <v>0</v>
      </c>
    </row>
    <row r="7424" spans="1:9" x14ac:dyDescent="0.35">
      <c r="A7424" s="13">
        <v>2016</v>
      </c>
      <c r="B7424" s="13" t="s">
        <v>30</v>
      </c>
      <c r="C7424" s="13" t="s">
        <v>156</v>
      </c>
      <c r="D7424" s="13">
        <v>2014</v>
      </c>
      <c r="E7424" s="14">
        <f>data_filtered[[#This Row],[test_year]]-data_filtered[[#This Row],[model_year]]</f>
        <v>2</v>
      </c>
      <c r="F7424" s="13">
        <v>57</v>
      </c>
      <c r="G7424" s="13">
        <v>0</v>
      </c>
      <c r="H7424" s="13">
        <v>57</v>
      </c>
      <c r="I7424" s="13">
        <v>0</v>
      </c>
    </row>
    <row r="7425" spans="1:9" x14ac:dyDescent="0.35">
      <c r="A7425" s="13">
        <v>2016</v>
      </c>
      <c r="B7425" s="13" t="s">
        <v>33</v>
      </c>
      <c r="C7425" s="13" t="s">
        <v>55</v>
      </c>
      <c r="D7425" s="13">
        <v>2013</v>
      </c>
      <c r="E7425" s="14">
        <f>data_filtered[[#This Row],[test_year]]-data_filtered[[#This Row],[model_year]]</f>
        <v>3</v>
      </c>
      <c r="F7425" s="13">
        <v>57</v>
      </c>
      <c r="G7425" s="13">
        <v>0</v>
      </c>
      <c r="H7425" s="13">
        <v>57</v>
      </c>
      <c r="I7425" s="13">
        <v>0</v>
      </c>
    </row>
    <row r="7426" spans="1:9" x14ac:dyDescent="0.35">
      <c r="A7426" s="13">
        <v>2016</v>
      </c>
      <c r="B7426" s="13" t="s">
        <v>26</v>
      </c>
      <c r="C7426" s="13" t="s">
        <v>201</v>
      </c>
      <c r="D7426" s="13">
        <v>2008</v>
      </c>
      <c r="E7426" s="14">
        <f>data_filtered[[#This Row],[test_year]]-data_filtered[[#This Row],[model_year]]</f>
        <v>8</v>
      </c>
      <c r="F7426" s="13">
        <v>57</v>
      </c>
      <c r="G7426" s="13">
        <v>0</v>
      </c>
      <c r="H7426" s="13">
        <v>57</v>
      </c>
      <c r="I7426" s="13">
        <v>0</v>
      </c>
    </row>
    <row r="7427" spans="1:9" x14ac:dyDescent="0.35">
      <c r="A7427" s="14">
        <v>2016</v>
      </c>
      <c r="B7427" s="14" t="s">
        <v>26</v>
      </c>
      <c r="C7427" s="14" t="s">
        <v>201</v>
      </c>
      <c r="D7427" s="14">
        <v>2011</v>
      </c>
      <c r="E7427" s="14">
        <f>data_filtered[[#This Row],[test_year]]-data_filtered[[#This Row],[model_year]]</f>
        <v>5</v>
      </c>
      <c r="F7427" s="14">
        <v>57</v>
      </c>
      <c r="G7427" s="14">
        <v>0</v>
      </c>
      <c r="H7427" s="14">
        <v>57</v>
      </c>
      <c r="I7427" s="14">
        <v>0</v>
      </c>
    </row>
    <row r="7428" spans="1:9" x14ac:dyDescent="0.35">
      <c r="A7428" s="14">
        <v>2016</v>
      </c>
      <c r="B7428" s="14" t="s">
        <v>26</v>
      </c>
      <c r="C7428" s="14" t="s">
        <v>178</v>
      </c>
      <c r="D7428" s="14">
        <v>2007</v>
      </c>
      <c r="E7428" s="14">
        <f>data_filtered[[#This Row],[test_year]]-data_filtered[[#This Row],[model_year]]</f>
        <v>9</v>
      </c>
      <c r="F7428" s="14">
        <v>57</v>
      </c>
      <c r="G7428" s="14">
        <v>0</v>
      </c>
      <c r="H7428" s="14">
        <v>57</v>
      </c>
      <c r="I7428" s="14">
        <v>0</v>
      </c>
    </row>
    <row r="7429" spans="1:9" x14ac:dyDescent="0.35">
      <c r="A7429" s="14">
        <v>2017</v>
      </c>
      <c r="B7429" s="14" t="s">
        <v>30</v>
      </c>
      <c r="C7429" s="14" t="s">
        <v>51</v>
      </c>
      <c r="D7429" s="14">
        <v>2009</v>
      </c>
      <c r="E7429" s="14">
        <f>data_filtered[[#This Row],[test_year]]-data_filtered[[#This Row],[model_year]]</f>
        <v>8</v>
      </c>
      <c r="F7429" s="14">
        <v>57</v>
      </c>
      <c r="G7429" s="14">
        <v>0</v>
      </c>
      <c r="H7429" s="14">
        <v>57</v>
      </c>
      <c r="I7429" s="14">
        <v>0</v>
      </c>
    </row>
    <row r="7430" spans="1:9" x14ac:dyDescent="0.35">
      <c r="A7430" s="14">
        <v>2017</v>
      </c>
      <c r="B7430" s="14" t="s">
        <v>26</v>
      </c>
      <c r="C7430" s="14" t="s">
        <v>209</v>
      </c>
      <c r="D7430" s="14">
        <v>2011</v>
      </c>
      <c r="E7430" s="14">
        <f>data_filtered[[#This Row],[test_year]]-data_filtered[[#This Row],[model_year]]</f>
        <v>6</v>
      </c>
      <c r="F7430" s="14">
        <v>57</v>
      </c>
      <c r="G7430" s="14">
        <v>0</v>
      </c>
      <c r="H7430" s="14">
        <v>57</v>
      </c>
      <c r="I7430" s="14">
        <v>0</v>
      </c>
    </row>
    <row r="7431" spans="1:9" x14ac:dyDescent="0.35">
      <c r="A7431" s="14">
        <v>2013</v>
      </c>
      <c r="B7431" s="14" t="s">
        <v>180</v>
      </c>
      <c r="C7431" s="14" t="s">
        <v>294</v>
      </c>
      <c r="D7431" s="14">
        <v>2008</v>
      </c>
      <c r="E7431" s="14">
        <f>data_filtered[[#This Row],[test_year]]-data_filtered[[#This Row],[model_year]]</f>
        <v>5</v>
      </c>
      <c r="F7431" s="14">
        <v>56</v>
      </c>
      <c r="G7431" s="14">
        <v>0</v>
      </c>
      <c r="H7431" s="14">
        <v>56</v>
      </c>
      <c r="I7431" s="14">
        <v>0</v>
      </c>
    </row>
    <row r="7432" spans="1:9" x14ac:dyDescent="0.35">
      <c r="A7432" s="13">
        <v>2013</v>
      </c>
      <c r="B7432" s="13" t="s">
        <v>42</v>
      </c>
      <c r="C7432" s="13" t="s">
        <v>206</v>
      </c>
      <c r="D7432" s="13">
        <v>2007</v>
      </c>
      <c r="E7432" s="14">
        <f>data_filtered[[#This Row],[test_year]]-data_filtered[[#This Row],[model_year]]</f>
        <v>6</v>
      </c>
      <c r="F7432" s="13">
        <v>56</v>
      </c>
      <c r="G7432" s="13">
        <v>0</v>
      </c>
      <c r="H7432" s="13">
        <v>56</v>
      </c>
      <c r="I7432" s="13">
        <v>0</v>
      </c>
    </row>
    <row r="7433" spans="1:9" x14ac:dyDescent="0.35">
      <c r="A7433" s="13">
        <v>2014</v>
      </c>
      <c r="B7433" s="13" t="s">
        <v>37</v>
      </c>
      <c r="C7433" s="13" t="s">
        <v>197</v>
      </c>
      <c r="D7433" s="13">
        <v>2007</v>
      </c>
      <c r="E7433" s="14">
        <f>data_filtered[[#This Row],[test_year]]-data_filtered[[#This Row],[model_year]]</f>
        <v>7</v>
      </c>
      <c r="F7433" s="13">
        <v>56</v>
      </c>
      <c r="G7433" s="13">
        <v>0</v>
      </c>
      <c r="H7433" s="13">
        <v>56</v>
      </c>
      <c r="I7433" s="13">
        <v>0</v>
      </c>
    </row>
    <row r="7434" spans="1:9" x14ac:dyDescent="0.35">
      <c r="A7434" s="14">
        <v>2014</v>
      </c>
      <c r="B7434" s="14" t="s">
        <v>325</v>
      </c>
      <c r="C7434" s="14" t="s">
        <v>326</v>
      </c>
      <c r="D7434" s="14">
        <v>2011</v>
      </c>
      <c r="E7434" s="14">
        <f>data_filtered[[#This Row],[test_year]]-data_filtered[[#This Row],[model_year]]</f>
        <v>3</v>
      </c>
      <c r="F7434" s="14">
        <v>56</v>
      </c>
      <c r="G7434" s="14">
        <v>0</v>
      </c>
      <c r="H7434" s="14">
        <v>56</v>
      </c>
      <c r="I7434" s="14">
        <v>0</v>
      </c>
    </row>
    <row r="7435" spans="1:9" x14ac:dyDescent="0.35">
      <c r="A7435" s="13">
        <v>2014</v>
      </c>
      <c r="B7435" s="13" t="s">
        <v>241</v>
      </c>
      <c r="C7435" s="13" t="s">
        <v>242</v>
      </c>
      <c r="D7435" s="13">
        <v>2010</v>
      </c>
      <c r="E7435" s="14">
        <f>data_filtered[[#This Row],[test_year]]-data_filtered[[#This Row],[model_year]]</f>
        <v>4</v>
      </c>
      <c r="F7435" s="13">
        <v>56</v>
      </c>
      <c r="G7435" s="13">
        <v>0</v>
      </c>
      <c r="H7435" s="13">
        <v>56</v>
      </c>
      <c r="I7435" s="13">
        <v>0</v>
      </c>
    </row>
    <row r="7436" spans="1:9" x14ac:dyDescent="0.35">
      <c r="A7436" s="14">
        <v>2014</v>
      </c>
      <c r="B7436" s="14" t="s">
        <v>241</v>
      </c>
      <c r="C7436" s="14" t="s">
        <v>242</v>
      </c>
      <c r="D7436" s="14">
        <v>2011</v>
      </c>
      <c r="E7436" s="14">
        <f>data_filtered[[#This Row],[test_year]]-data_filtered[[#This Row],[model_year]]</f>
        <v>3</v>
      </c>
      <c r="F7436" s="14">
        <v>56</v>
      </c>
      <c r="G7436" s="14">
        <v>0</v>
      </c>
      <c r="H7436" s="14">
        <v>56</v>
      </c>
      <c r="I7436" s="14">
        <v>0</v>
      </c>
    </row>
    <row r="7437" spans="1:9" x14ac:dyDescent="0.35">
      <c r="A7437" s="13">
        <v>2014</v>
      </c>
      <c r="B7437" s="13" t="s">
        <v>33</v>
      </c>
      <c r="C7437" s="13" t="s">
        <v>109</v>
      </c>
      <c r="D7437" s="13">
        <v>2010</v>
      </c>
      <c r="E7437" s="14">
        <f>data_filtered[[#This Row],[test_year]]-data_filtered[[#This Row],[model_year]]</f>
        <v>4</v>
      </c>
      <c r="F7437" s="13">
        <v>56</v>
      </c>
      <c r="G7437" s="13">
        <v>0</v>
      </c>
      <c r="H7437" s="13">
        <v>56</v>
      </c>
      <c r="I7437" s="13">
        <v>0</v>
      </c>
    </row>
    <row r="7438" spans="1:9" x14ac:dyDescent="0.35">
      <c r="A7438" s="13">
        <v>2015</v>
      </c>
      <c r="B7438" s="13" t="s">
        <v>37</v>
      </c>
      <c r="C7438" s="13" t="s">
        <v>197</v>
      </c>
      <c r="D7438" s="13">
        <v>2012</v>
      </c>
      <c r="E7438" s="14">
        <f>data_filtered[[#This Row],[test_year]]-data_filtered[[#This Row],[model_year]]</f>
        <v>3</v>
      </c>
      <c r="F7438" s="13">
        <v>56</v>
      </c>
      <c r="G7438" s="13">
        <v>0</v>
      </c>
      <c r="H7438" s="13">
        <v>56</v>
      </c>
      <c r="I7438" s="13">
        <v>0</v>
      </c>
    </row>
    <row r="7439" spans="1:9" x14ac:dyDescent="0.35">
      <c r="A7439" s="14">
        <v>2015</v>
      </c>
      <c r="B7439" s="14" t="s">
        <v>33</v>
      </c>
      <c r="C7439" s="14" t="s">
        <v>97</v>
      </c>
      <c r="D7439" s="14">
        <v>2014</v>
      </c>
      <c r="E7439" s="14">
        <f>data_filtered[[#This Row],[test_year]]-data_filtered[[#This Row],[model_year]]</f>
        <v>1</v>
      </c>
      <c r="F7439" s="14">
        <v>56</v>
      </c>
      <c r="G7439" s="14">
        <v>0</v>
      </c>
      <c r="H7439" s="14">
        <v>56</v>
      </c>
      <c r="I7439" s="14">
        <v>0</v>
      </c>
    </row>
    <row r="7440" spans="1:9" x14ac:dyDescent="0.35">
      <c r="A7440" s="13">
        <v>2016</v>
      </c>
      <c r="B7440" s="13" t="s">
        <v>26</v>
      </c>
      <c r="C7440" s="13" t="s">
        <v>178</v>
      </c>
      <c r="D7440" s="13">
        <v>2013</v>
      </c>
      <c r="E7440" s="14">
        <f>data_filtered[[#This Row],[test_year]]-data_filtered[[#This Row],[model_year]]</f>
        <v>3</v>
      </c>
      <c r="F7440" s="13">
        <v>56</v>
      </c>
      <c r="G7440" s="13">
        <v>0</v>
      </c>
      <c r="H7440" s="13">
        <v>56</v>
      </c>
      <c r="I7440" s="13">
        <v>0</v>
      </c>
    </row>
    <row r="7441" spans="1:9" x14ac:dyDescent="0.35">
      <c r="A7441" s="13">
        <v>2017</v>
      </c>
      <c r="B7441" s="13" t="s">
        <v>180</v>
      </c>
      <c r="C7441" s="13" t="s">
        <v>181</v>
      </c>
      <c r="D7441" s="13">
        <v>2007</v>
      </c>
      <c r="E7441" s="14">
        <f>data_filtered[[#This Row],[test_year]]-data_filtered[[#This Row],[model_year]]</f>
        <v>10</v>
      </c>
      <c r="F7441" s="13">
        <v>56</v>
      </c>
      <c r="G7441" s="13">
        <v>0</v>
      </c>
      <c r="H7441" s="13">
        <v>56</v>
      </c>
      <c r="I7441" s="13">
        <v>0</v>
      </c>
    </row>
    <row r="7442" spans="1:9" x14ac:dyDescent="0.35">
      <c r="A7442" s="14">
        <v>2017</v>
      </c>
      <c r="B7442" s="14" t="s">
        <v>24</v>
      </c>
      <c r="C7442" s="14" t="s">
        <v>169</v>
      </c>
      <c r="D7442" s="14">
        <v>2009</v>
      </c>
      <c r="E7442" s="14">
        <f>data_filtered[[#This Row],[test_year]]-data_filtered[[#This Row],[model_year]]</f>
        <v>8</v>
      </c>
      <c r="F7442" s="14">
        <v>56</v>
      </c>
      <c r="G7442" s="14">
        <v>0</v>
      </c>
      <c r="H7442" s="14">
        <v>56</v>
      </c>
      <c r="I7442" s="14">
        <v>0</v>
      </c>
    </row>
    <row r="7443" spans="1:9" x14ac:dyDescent="0.35">
      <c r="A7443" s="14">
        <v>2017</v>
      </c>
      <c r="B7443" s="14" t="s">
        <v>37</v>
      </c>
      <c r="C7443" s="14" t="s">
        <v>59</v>
      </c>
      <c r="D7443" s="14">
        <v>2017</v>
      </c>
      <c r="E7443" s="14">
        <f>data_filtered[[#This Row],[test_year]]-data_filtered[[#This Row],[model_year]]</f>
        <v>0</v>
      </c>
      <c r="F7443" s="14">
        <v>56</v>
      </c>
      <c r="G7443" s="14">
        <v>0</v>
      </c>
      <c r="H7443" s="14">
        <v>56</v>
      </c>
      <c r="I7443" s="14">
        <v>0</v>
      </c>
    </row>
    <row r="7444" spans="1:9" x14ac:dyDescent="0.35">
      <c r="A7444" s="13">
        <v>2013</v>
      </c>
      <c r="B7444" s="13" t="s">
        <v>58</v>
      </c>
      <c r="C7444" s="13" t="s">
        <v>76</v>
      </c>
      <c r="D7444" s="13">
        <v>2013</v>
      </c>
      <c r="E7444" s="14">
        <f>data_filtered[[#This Row],[test_year]]-data_filtered[[#This Row],[model_year]]</f>
        <v>0</v>
      </c>
      <c r="F7444" s="13">
        <v>55</v>
      </c>
      <c r="G7444" s="13">
        <v>0</v>
      </c>
      <c r="H7444" s="13">
        <v>55</v>
      </c>
      <c r="I7444" s="13">
        <v>0</v>
      </c>
    </row>
    <row r="7445" spans="1:9" x14ac:dyDescent="0.35">
      <c r="A7445" s="13">
        <v>2013</v>
      </c>
      <c r="B7445" s="13" t="s">
        <v>42</v>
      </c>
      <c r="C7445" s="13" t="s">
        <v>263</v>
      </c>
      <c r="D7445" s="13">
        <v>2008</v>
      </c>
      <c r="E7445" s="14">
        <f>data_filtered[[#This Row],[test_year]]-data_filtered[[#This Row],[model_year]]</f>
        <v>5</v>
      </c>
      <c r="F7445" s="13">
        <v>55</v>
      </c>
      <c r="G7445" s="13">
        <v>0</v>
      </c>
      <c r="H7445" s="13">
        <v>55</v>
      </c>
      <c r="I7445" s="13">
        <v>0</v>
      </c>
    </row>
    <row r="7446" spans="1:9" x14ac:dyDescent="0.35">
      <c r="A7446" s="13">
        <v>2013</v>
      </c>
      <c r="B7446" s="13" t="s">
        <v>186</v>
      </c>
      <c r="C7446" s="13" t="s">
        <v>236</v>
      </c>
      <c r="D7446" s="13">
        <v>2010</v>
      </c>
      <c r="E7446" s="14">
        <f>data_filtered[[#This Row],[test_year]]-data_filtered[[#This Row],[model_year]]</f>
        <v>3</v>
      </c>
      <c r="F7446" s="13">
        <v>55</v>
      </c>
      <c r="G7446" s="13">
        <v>0</v>
      </c>
      <c r="H7446" s="13">
        <v>55</v>
      </c>
      <c r="I7446" s="13">
        <v>0</v>
      </c>
    </row>
    <row r="7447" spans="1:9" x14ac:dyDescent="0.35">
      <c r="A7447" s="14">
        <v>2014</v>
      </c>
      <c r="B7447" s="14" t="s">
        <v>180</v>
      </c>
      <c r="C7447" s="14" t="s">
        <v>358</v>
      </c>
      <c r="D7447" s="14">
        <v>2006</v>
      </c>
      <c r="E7447" s="14">
        <f>data_filtered[[#This Row],[test_year]]-data_filtered[[#This Row],[model_year]]</f>
        <v>8</v>
      </c>
      <c r="F7447" s="14">
        <v>55</v>
      </c>
      <c r="G7447" s="14">
        <v>0</v>
      </c>
      <c r="H7447" s="14">
        <v>55</v>
      </c>
      <c r="I7447" s="14">
        <v>0</v>
      </c>
    </row>
    <row r="7448" spans="1:9" x14ac:dyDescent="0.35">
      <c r="A7448" s="13">
        <v>2014</v>
      </c>
      <c r="B7448" s="13" t="s">
        <v>136</v>
      </c>
      <c r="C7448" s="13" t="s">
        <v>341</v>
      </c>
      <c r="D7448" s="13">
        <v>2006</v>
      </c>
      <c r="E7448" s="14">
        <f>data_filtered[[#This Row],[test_year]]-data_filtered[[#This Row],[model_year]]</f>
        <v>8</v>
      </c>
      <c r="F7448" s="13">
        <v>55</v>
      </c>
      <c r="G7448" s="13">
        <v>0</v>
      </c>
      <c r="H7448" s="13">
        <v>55</v>
      </c>
      <c r="I7448" s="13">
        <v>0</v>
      </c>
    </row>
    <row r="7449" spans="1:9" x14ac:dyDescent="0.35">
      <c r="A7449" s="14">
        <v>2014</v>
      </c>
      <c r="B7449" s="14" t="s">
        <v>92</v>
      </c>
      <c r="C7449" s="14" t="s">
        <v>298</v>
      </c>
      <c r="D7449" s="14">
        <v>2011</v>
      </c>
      <c r="E7449" s="14">
        <f>data_filtered[[#This Row],[test_year]]-data_filtered[[#This Row],[model_year]]</f>
        <v>3</v>
      </c>
      <c r="F7449" s="14">
        <v>55</v>
      </c>
      <c r="G7449" s="14">
        <v>0</v>
      </c>
      <c r="H7449" s="14">
        <v>55</v>
      </c>
      <c r="I7449" s="14">
        <v>0</v>
      </c>
    </row>
    <row r="7450" spans="1:9" x14ac:dyDescent="0.35">
      <c r="A7450" s="13">
        <v>2014</v>
      </c>
      <c r="B7450" s="13" t="s">
        <v>26</v>
      </c>
      <c r="C7450" s="13" t="s">
        <v>133</v>
      </c>
      <c r="D7450" s="13">
        <v>2009</v>
      </c>
      <c r="E7450" s="14">
        <f>data_filtered[[#This Row],[test_year]]-data_filtered[[#This Row],[model_year]]</f>
        <v>5</v>
      </c>
      <c r="F7450" s="13">
        <v>55</v>
      </c>
      <c r="G7450" s="13">
        <v>0</v>
      </c>
      <c r="H7450" s="13">
        <v>55</v>
      </c>
      <c r="I7450" s="13">
        <v>0</v>
      </c>
    </row>
    <row r="7451" spans="1:9" x14ac:dyDescent="0.35">
      <c r="A7451" s="14">
        <v>2014</v>
      </c>
      <c r="B7451" s="14" t="s">
        <v>26</v>
      </c>
      <c r="C7451" s="14" t="s">
        <v>78</v>
      </c>
      <c r="D7451" s="14">
        <v>2011</v>
      </c>
      <c r="E7451" s="14">
        <f>data_filtered[[#This Row],[test_year]]-data_filtered[[#This Row],[model_year]]</f>
        <v>3</v>
      </c>
      <c r="F7451" s="14">
        <v>55</v>
      </c>
      <c r="G7451" s="14">
        <v>0</v>
      </c>
      <c r="H7451" s="14">
        <v>55</v>
      </c>
      <c r="I7451" s="14">
        <v>0</v>
      </c>
    </row>
    <row r="7452" spans="1:9" x14ac:dyDescent="0.35">
      <c r="A7452" s="13">
        <v>2015</v>
      </c>
      <c r="B7452" s="13" t="s">
        <v>180</v>
      </c>
      <c r="C7452" s="13" t="s">
        <v>294</v>
      </c>
      <c r="D7452" s="13">
        <v>2008</v>
      </c>
      <c r="E7452" s="14">
        <f>data_filtered[[#This Row],[test_year]]-data_filtered[[#This Row],[model_year]]</f>
        <v>7</v>
      </c>
      <c r="F7452" s="13">
        <v>55</v>
      </c>
      <c r="G7452" s="13">
        <v>0</v>
      </c>
      <c r="H7452" s="13">
        <v>55</v>
      </c>
      <c r="I7452" s="13">
        <v>0</v>
      </c>
    </row>
    <row r="7453" spans="1:9" x14ac:dyDescent="0.35">
      <c r="A7453" s="14">
        <v>2015</v>
      </c>
      <c r="B7453" s="14" t="s">
        <v>37</v>
      </c>
      <c r="C7453" s="14" t="s">
        <v>157</v>
      </c>
      <c r="D7453" s="14">
        <v>2010</v>
      </c>
      <c r="E7453" s="14">
        <f>data_filtered[[#This Row],[test_year]]-data_filtered[[#This Row],[model_year]]</f>
        <v>5</v>
      </c>
      <c r="F7453" s="14">
        <v>55</v>
      </c>
      <c r="G7453" s="14">
        <v>0</v>
      </c>
      <c r="H7453" s="14">
        <v>55</v>
      </c>
      <c r="I7453" s="14">
        <v>0</v>
      </c>
    </row>
    <row r="7454" spans="1:9" x14ac:dyDescent="0.35">
      <c r="A7454" s="13">
        <v>2016</v>
      </c>
      <c r="B7454" s="13" t="s">
        <v>180</v>
      </c>
      <c r="C7454" s="13" t="s">
        <v>294</v>
      </c>
      <c r="D7454" s="13">
        <v>2008</v>
      </c>
      <c r="E7454" s="14">
        <f>data_filtered[[#This Row],[test_year]]-data_filtered[[#This Row],[model_year]]</f>
        <v>8</v>
      </c>
      <c r="F7454" s="13">
        <v>55</v>
      </c>
      <c r="G7454" s="13">
        <v>0</v>
      </c>
      <c r="H7454" s="13">
        <v>55</v>
      </c>
      <c r="I7454" s="13">
        <v>0</v>
      </c>
    </row>
    <row r="7455" spans="1:9" x14ac:dyDescent="0.35">
      <c r="A7455" s="13">
        <v>2016</v>
      </c>
      <c r="B7455" s="13" t="s">
        <v>158</v>
      </c>
      <c r="C7455" s="13" t="s">
        <v>234</v>
      </c>
      <c r="D7455" s="13">
        <v>2011</v>
      </c>
      <c r="E7455" s="14">
        <f>data_filtered[[#This Row],[test_year]]-data_filtered[[#This Row],[model_year]]</f>
        <v>5</v>
      </c>
      <c r="F7455" s="13">
        <v>55</v>
      </c>
      <c r="G7455" s="13">
        <v>0</v>
      </c>
      <c r="H7455" s="13">
        <v>55</v>
      </c>
      <c r="I7455" s="13">
        <v>0</v>
      </c>
    </row>
    <row r="7456" spans="1:9" x14ac:dyDescent="0.35">
      <c r="A7456" s="13">
        <v>2017</v>
      </c>
      <c r="B7456" s="13" t="s">
        <v>30</v>
      </c>
      <c r="C7456" s="13" t="s">
        <v>75</v>
      </c>
      <c r="D7456" s="13">
        <v>2016</v>
      </c>
      <c r="E7456" s="14">
        <f>data_filtered[[#This Row],[test_year]]-data_filtered[[#This Row],[model_year]]</f>
        <v>1</v>
      </c>
      <c r="F7456" s="13">
        <v>55</v>
      </c>
      <c r="G7456" s="13">
        <v>0</v>
      </c>
      <c r="H7456" s="13">
        <v>55</v>
      </c>
      <c r="I7456" s="13">
        <v>0</v>
      </c>
    </row>
    <row r="7457" spans="1:9" x14ac:dyDescent="0.35">
      <c r="A7457" s="13">
        <v>2017</v>
      </c>
      <c r="B7457" s="13" t="s">
        <v>26</v>
      </c>
      <c r="C7457" s="13" t="s">
        <v>237</v>
      </c>
      <c r="D7457" s="13">
        <v>2007</v>
      </c>
      <c r="E7457" s="14">
        <f>data_filtered[[#This Row],[test_year]]-data_filtered[[#This Row],[model_year]]</f>
        <v>10</v>
      </c>
      <c r="F7457" s="13">
        <v>55</v>
      </c>
      <c r="G7457" s="13">
        <v>0</v>
      </c>
      <c r="H7457" s="13">
        <v>55</v>
      </c>
      <c r="I7457" s="13">
        <v>0</v>
      </c>
    </row>
    <row r="7458" spans="1:9" x14ac:dyDescent="0.35">
      <c r="A7458" s="13">
        <v>2013</v>
      </c>
      <c r="B7458" s="13" t="s">
        <v>180</v>
      </c>
      <c r="C7458" s="13" t="s">
        <v>358</v>
      </c>
      <c r="D7458" s="13">
        <v>2004</v>
      </c>
      <c r="E7458" s="14">
        <f>data_filtered[[#This Row],[test_year]]-data_filtered[[#This Row],[model_year]]</f>
        <v>9</v>
      </c>
      <c r="F7458" s="13">
        <v>54</v>
      </c>
      <c r="G7458" s="13">
        <v>0</v>
      </c>
      <c r="H7458" s="13">
        <v>54</v>
      </c>
      <c r="I7458" s="13">
        <v>0</v>
      </c>
    </row>
    <row r="7459" spans="1:9" x14ac:dyDescent="0.35">
      <c r="A7459" s="14">
        <v>2013</v>
      </c>
      <c r="B7459" s="14" t="s">
        <v>158</v>
      </c>
      <c r="C7459" s="14" t="s">
        <v>364</v>
      </c>
      <c r="D7459" s="14">
        <v>2004</v>
      </c>
      <c r="E7459" s="14">
        <f>data_filtered[[#This Row],[test_year]]-data_filtered[[#This Row],[model_year]]</f>
        <v>9</v>
      </c>
      <c r="F7459" s="14">
        <v>54</v>
      </c>
      <c r="G7459" s="14">
        <v>0</v>
      </c>
      <c r="H7459" s="14">
        <v>54</v>
      </c>
      <c r="I7459" s="14">
        <v>0</v>
      </c>
    </row>
    <row r="7460" spans="1:9" x14ac:dyDescent="0.35">
      <c r="A7460" s="13">
        <v>2014</v>
      </c>
      <c r="B7460" s="13" t="s">
        <v>33</v>
      </c>
      <c r="C7460" s="13" t="s">
        <v>214</v>
      </c>
      <c r="D7460" s="13">
        <v>2013</v>
      </c>
      <c r="E7460" s="14">
        <f>data_filtered[[#This Row],[test_year]]-data_filtered[[#This Row],[model_year]]</f>
        <v>1</v>
      </c>
      <c r="F7460" s="13">
        <v>54</v>
      </c>
      <c r="G7460" s="13">
        <v>0</v>
      </c>
      <c r="H7460" s="13">
        <v>54</v>
      </c>
      <c r="I7460" s="13">
        <v>0</v>
      </c>
    </row>
    <row r="7461" spans="1:9" x14ac:dyDescent="0.35">
      <c r="A7461" s="13">
        <v>2015</v>
      </c>
      <c r="B7461" s="13" t="s">
        <v>92</v>
      </c>
      <c r="C7461" s="13" t="s">
        <v>335</v>
      </c>
      <c r="D7461" s="13">
        <v>2011</v>
      </c>
      <c r="E7461" s="14">
        <f>data_filtered[[#This Row],[test_year]]-data_filtered[[#This Row],[model_year]]</f>
        <v>4</v>
      </c>
      <c r="F7461" s="13">
        <v>54</v>
      </c>
      <c r="G7461" s="13">
        <v>0</v>
      </c>
      <c r="H7461" s="13">
        <v>54</v>
      </c>
      <c r="I7461" s="13">
        <v>0</v>
      </c>
    </row>
    <row r="7462" spans="1:9" x14ac:dyDescent="0.35">
      <c r="A7462" s="14">
        <v>2015</v>
      </c>
      <c r="B7462" s="14" t="s">
        <v>158</v>
      </c>
      <c r="C7462" s="14" t="s">
        <v>159</v>
      </c>
      <c r="D7462" s="14">
        <v>2011</v>
      </c>
      <c r="E7462" s="14">
        <f>data_filtered[[#This Row],[test_year]]-data_filtered[[#This Row],[model_year]]</f>
        <v>4</v>
      </c>
      <c r="F7462" s="14">
        <v>54</v>
      </c>
      <c r="G7462" s="14">
        <v>0</v>
      </c>
      <c r="H7462" s="14">
        <v>54</v>
      </c>
      <c r="I7462" s="14">
        <v>0</v>
      </c>
    </row>
    <row r="7463" spans="1:9" x14ac:dyDescent="0.35">
      <c r="A7463" s="13">
        <v>2015</v>
      </c>
      <c r="B7463" s="13" t="s">
        <v>26</v>
      </c>
      <c r="C7463" s="13" t="s">
        <v>178</v>
      </c>
      <c r="D7463" s="13">
        <v>2005</v>
      </c>
      <c r="E7463" s="14">
        <f>data_filtered[[#This Row],[test_year]]-data_filtered[[#This Row],[model_year]]</f>
        <v>10</v>
      </c>
      <c r="F7463" s="13">
        <v>54</v>
      </c>
      <c r="G7463" s="13">
        <v>0</v>
      </c>
      <c r="H7463" s="13">
        <v>54</v>
      </c>
      <c r="I7463" s="13">
        <v>0</v>
      </c>
    </row>
    <row r="7464" spans="1:9" x14ac:dyDescent="0.35">
      <c r="A7464" s="14">
        <v>2016</v>
      </c>
      <c r="B7464" s="14" t="s">
        <v>98</v>
      </c>
      <c r="C7464" s="14" t="s">
        <v>248</v>
      </c>
      <c r="D7464" s="14">
        <v>2012</v>
      </c>
      <c r="E7464" s="14">
        <f>data_filtered[[#This Row],[test_year]]-data_filtered[[#This Row],[model_year]]</f>
        <v>4</v>
      </c>
      <c r="F7464" s="14">
        <v>54</v>
      </c>
      <c r="G7464" s="14">
        <v>0</v>
      </c>
      <c r="H7464" s="14">
        <v>54</v>
      </c>
      <c r="I7464" s="14">
        <v>0</v>
      </c>
    </row>
    <row r="7465" spans="1:9" x14ac:dyDescent="0.35">
      <c r="A7465" s="14">
        <v>2016</v>
      </c>
      <c r="B7465" s="14" t="s">
        <v>42</v>
      </c>
      <c r="C7465" s="14" t="s">
        <v>263</v>
      </c>
      <c r="D7465" s="14">
        <v>2007</v>
      </c>
      <c r="E7465" s="14">
        <f>data_filtered[[#This Row],[test_year]]-data_filtered[[#This Row],[model_year]]</f>
        <v>9</v>
      </c>
      <c r="F7465" s="14">
        <v>54</v>
      </c>
      <c r="G7465" s="14">
        <v>0</v>
      </c>
      <c r="H7465" s="14">
        <v>54</v>
      </c>
      <c r="I7465" s="14">
        <v>0</v>
      </c>
    </row>
    <row r="7466" spans="1:9" x14ac:dyDescent="0.35">
      <c r="A7466" s="13">
        <v>2016</v>
      </c>
      <c r="B7466" s="13" t="s">
        <v>26</v>
      </c>
      <c r="C7466" s="13" t="s">
        <v>144</v>
      </c>
      <c r="D7466" s="13">
        <v>2010</v>
      </c>
      <c r="E7466" s="14">
        <f>data_filtered[[#This Row],[test_year]]-data_filtered[[#This Row],[model_year]]</f>
        <v>6</v>
      </c>
      <c r="F7466" s="13">
        <v>54</v>
      </c>
      <c r="G7466" s="13">
        <v>0</v>
      </c>
      <c r="H7466" s="13">
        <v>54</v>
      </c>
      <c r="I7466" s="13">
        <v>0</v>
      </c>
    </row>
    <row r="7467" spans="1:9" x14ac:dyDescent="0.35">
      <c r="A7467" s="13">
        <v>2017</v>
      </c>
      <c r="B7467" s="13" t="s">
        <v>30</v>
      </c>
      <c r="C7467" s="13" t="s">
        <v>85</v>
      </c>
      <c r="D7467" s="13">
        <v>2014</v>
      </c>
      <c r="E7467" s="14">
        <f>data_filtered[[#This Row],[test_year]]-data_filtered[[#This Row],[model_year]]</f>
        <v>3</v>
      </c>
      <c r="F7467" s="13">
        <v>54</v>
      </c>
      <c r="G7467" s="13">
        <v>0</v>
      </c>
      <c r="H7467" s="13">
        <v>54</v>
      </c>
      <c r="I7467" s="13">
        <v>0</v>
      </c>
    </row>
    <row r="7468" spans="1:9" x14ac:dyDescent="0.35">
      <c r="A7468" s="13">
        <v>2017</v>
      </c>
      <c r="B7468" s="13" t="s">
        <v>98</v>
      </c>
      <c r="C7468" s="13" t="s">
        <v>249</v>
      </c>
      <c r="D7468" s="13">
        <v>2015</v>
      </c>
      <c r="E7468" s="14">
        <f>data_filtered[[#This Row],[test_year]]-data_filtered[[#This Row],[model_year]]</f>
        <v>2</v>
      </c>
      <c r="F7468" s="13">
        <v>54</v>
      </c>
      <c r="G7468" s="13">
        <v>0</v>
      </c>
      <c r="H7468" s="13">
        <v>54</v>
      </c>
      <c r="I7468" s="13">
        <v>0</v>
      </c>
    </row>
    <row r="7469" spans="1:9" x14ac:dyDescent="0.35">
      <c r="A7469" s="14">
        <v>2017</v>
      </c>
      <c r="B7469" s="14" t="s">
        <v>186</v>
      </c>
      <c r="C7469" s="14" t="s">
        <v>366</v>
      </c>
      <c r="D7469" s="14">
        <v>2016</v>
      </c>
      <c r="E7469" s="14">
        <f>data_filtered[[#This Row],[test_year]]-data_filtered[[#This Row],[model_year]]</f>
        <v>1</v>
      </c>
      <c r="F7469" s="14">
        <v>54</v>
      </c>
      <c r="G7469" s="14">
        <v>0</v>
      </c>
      <c r="H7469" s="14">
        <v>54</v>
      </c>
      <c r="I7469" s="14">
        <v>0</v>
      </c>
    </row>
    <row r="7470" spans="1:9" x14ac:dyDescent="0.35">
      <c r="A7470" s="14">
        <v>2017</v>
      </c>
      <c r="B7470" s="14" t="s">
        <v>153</v>
      </c>
      <c r="C7470" s="14" t="s">
        <v>154</v>
      </c>
      <c r="D7470" s="14">
        <v>2012</v>
      </c>
      <c r="E7470" s="14">
        <f>data_filtered[[#This Row],[test_year]]-data_filtered[[#This Row],[model_year]]</f>
        <v>5</v>
      </c>
      <c r="F7470" s="14">
        <v>54</v>
      </c>
      <c r="G7470" s="14">
        <v>0</v>
      </c>
      <c r="H7470" s="14">
        <v>54</v>
      </c>
      <c r="I7470" s="14">
        <v>0</v>
      </c>
    </row>
    <row r="7471" spans="1:9" x14ac:dyDescent="0.35">
      <c r="A7471" s="14">
        <v>2017</v>
      </c>
      <c r="B7471" s="14" t="s">
        <v>26</v>
      </c>
      <c r="C7471" s="14" t="s">
        <v>201</v>
      </c>
      <c r="D7471" s="14">
        <v>2008</v>
      </c>
      <c r="E7471" s="14">
        <f>data_filtered[[#This Row],[test_year]]-data_filtered[[#This Row],[model_year]]</f>
        <v>9</v>
      </c>
      <c r="F7471" s="14">
        <v>54</v>
      </c>
      <c r="G7471" s="14">
        <v>0</v>
      </c>
      <c r="H7471" s="14">
        <v>54</v>
      </c>
      <c r="I7471" s="14">
        <v>0</v>
      </c>
    </row>
    <row r="7472" spans="1:9" x14ac:dyDescent="0.35">
      <c r="A7472" s="14">
        <v>2017</v>
      </c>
      <c r="B7472" s="14" t="s">
        <v>26</v>
      </c>
      <c r="C7472" s="14" t="s">
        <v>237</v>
      </c>
      <c r="D7472" s="14">
        <v>2008</v>
      </c>
      <c r="E7472" s="14">
        <f>data_filtered[[#This Row],[test_year]]-data_filtered[[#This Row],[model_year]]</f>
        <v>9</v>
      </c>
      <c r="F7472" s="14">
        <v>54</v>
      </c>
      <c r="G7472" s="14">
        <v>0</v>
      </c>
      <c r="H7472" s="14">
        <v>54</v>
      </c>
      <c r="I7472" s="14">
        <v>0</v>
      </c>
    </row>
    <row r="7473" spans="1:9" x14ac:dyDescent="0.35">
      <c r="A7473" s="14">
        <v>2017</v>
      </c>
      <c r="B7473" s="14" t="s">
        <v>26</v>
      </c>
      <c r="C7473" s="14" t="s">
        <v>111</v>
      </c>
      <c r="D7473" s="14">
        <v>2015</v>
      </c>
      <c r="E7473" s="14">
        <f>data_filtered[[#This Row],[test_year]]-data_filtered[[#This Row],[model_year]]</f>
        <v>2</v>
      </c>
      <c r="F7473" s="14">
        <v>54</v>
      </c>
      <c r="G7473" s="14">
        <v>0</v>
      </c>
      <c r="H7473" s="14">
        <v>54</v>
      </c>
      <c r="I7473" s="14">
        <v>0</v>
      </c>
    </row>
    <row r="7474" spans="1:9" x14ac:dyDescent="0.35">
      <c r="A7474" s="14">
        <v>2013</v>
      </c>
      <c r="B7474" s="14" t="s">
        <v>180</v>
      </c>
      <c r="C7474" s="14" t="s">
        <v>294</v>
      </c>
      <c r="D7474" s="14">
        <v>2003</v>
      </c>
      <c r="E7474" s="14">
        <f>data_filtered[[#This Row],[test_year]]-data_filtered[[#This Row],[model_year]]</f>
        <v>10</v>
      </c>
      <c r="F7474" s="14">
        <v>53</v>
      </c>
      <c r="G7474" s="14">
        <v>0</v>
      </c>
      <c r="H7474" s="14">
        <v>53</v>
      </c>
      <c r="I7474" s="14">
        <v>0</v>
      </c>
    </row>
    <row r="7475" spans="1:9" x14ac:dyDescent="0.35">
      <c r="A7475" s="13">
        <v>2013</v>
      </c>
      <c r="B7475" s="13" t="s">
        <v>104</v>
      </c>
      <c r="C7475" s="13" t="s">
        <v>105</v>
      </c>
      <c r="D7475" s="13">
        <v>2009</v>
      </c>
      <c r="E7475" s="14">
        <f>data_filtered[[#This Row],[test_year]]-data_filtered[[#This Row],[model_year]]</f>
        <v>4</v>
      </c>
      <c r="F7475" s="13">
        <v>53</v>
      </c>
      <c r="G7475" s="13">
        <v>0</v>
      </c>
      <c r="H7475" s="13">
        <v>53</v>
      </c>
      <c r="I7475" s="13">
        <v>0</v>
      </c>
    </row>
    <row r="7476" spans="1:9" x14ac:dyDescent="0.35">
      <c r="A7476" s="14">
        <v>2014</v>
      </c>
      <c r="B7476" s="14" t="s">
        <v>33</v>
      </c>
      <c r="C7476" s="14" t="s">
        <v>97</v>
      </c>
      <c r="D7476" s="14">
        <v>2009</v>
      </c>
      <c r="E7476" s="14">
        <f>data_filtered[[#This Row],[test_year]]-data_filtered[[#This Row],[model_year]]</f>
        <v>5</v>
      </c>
      <c r="F7476" s="14">
        <v>53</v>
      </c>
      <c r="G7476" s="14">
        <v>0</v>
      </c>
      <c r="H7476" s="14">
        <v>53</v>
      </c>
      <c r="I7476" s="14">
        <v>0</v>
      </c>
    </row>
    <row r="7477" spans="1:9" x14ac:dyDescent="0.35">
      <c r="A7477" s="14">
        <v>2015</v>
      </c>
      <c r="B7477" s="14" t="s">
        <v>30</v>
      </c>
      <c r="C7477" s="14" t="s">
        <v>44</v>
      </c>
      <c r="D7477" s="14">
        <v>2015</v>
      </c>
      <c r="E7477" s="14">
        <f>data_filtered[[#This Row],[test_year]]-data_filtered[[#This Row],[model_year]]</f>
        <v>0</v>
      </c>
      <c r="F7477" s="14">
        <v>53</v>
      </c>
      <c r="G7477" s="14">
        <v>0</v>
      </c>
      <c r="H7477" s="14">
        <v>53</v>
      </c>
      <c r="I7477" s="14">
        <v>0</v>
      </c>
    </row>
    <row r="7478" spans="1:9" x14ac:dyDescent="0.35">
      <c r="A7478" s="14">
        <v>2016</v>
      </c>
      <c r="B7478" s="14" t="s">
        <v>58</v>
      </c>
      <c r="C7478" s="14" t="s">
        <v>63</v>
      </c>
      <c r="D7478" s="14">
        <v>2012</v>
      </c>
      <c r="E7478" s="14">
        <f>data_filtered[[#This Row],[test_year]]-data_filtered[[#This Row],[model_year]]</f>
        <v>4</v>
      </c>
      <c r="F7478" s="14">
        <v>53</v>
      </c>
      <c r="G7478" s="14">
        <v>0</v>
      </c>
      <c r="H7478" s="14">
        <v>53</v>
      </c>
      <c r="I7478" s="14">
        <v>0</v>
      </c>
    </row>
    <row r="7479" spans="1:9" x14ac:dyDescent="0.35">
      <c r="A7479" s="14">
        <v>2016</v>
      </c>
      <c r="B7479" s="14" t="s">
        <v>98</v>
      </c>
      <c r="C7479" s="14" t="s">
        <v>99</v>
      </c>
      <c r="D7479" s="14">
        <v>2011</v>
      </c>
      <c r="E7479" s="14">
        <f>data_filtered[[#This Row],[test_year]]-data_filtered[[#This Row],[model_year]]</f>
        <v>5</v>
      </c>
      <c r="F7479" s="14">
        <v>53</v>
      </c>
      <c r="G7479" s="14">
        <v>0</v>
      </c>
      <c r="H7479" s="14">
        <v>53</v>
      </c>
      <c r="I7479" s="14">
        <v>0</v>
      </c>
    </row>
    <row r="7480" spans="1:9" x14ac:dyDescent="0.35">
      <c r="A7480" s="13">
        <v>2016</v>
      </c>
      <c r="B7480" s="13" t="s">
        <v>42</v>
      </c>
      <c r="C7480" s="13" t="s">
        <v>151</v>
      </c>
      <c r="D7480" s="13">
        <v>2015</v>
      </c>
      <c r="E7480" s="14">
        <f>data_filtered[[#This Row],[test_year]]-data_filtered[[#This Row],[model_year]]</f>
        <v>1</v>
      </c>
      <c r="F7480" s="13">
        <v>53</v>
      </c>
      <c r="G7480" s="13">
        <v>0</v>
      </c>
      <c r="H7480" s="13">
        <v>53</v>
      </c>
      <c r="I7480" s="13">
        <v>0</v>
      </c>
    </row>
    <row r="7481" spans="1:9" x14ac:dyDescent="0.35">
      <c r="A7481" s="14">
        <v>2016</v>
      </c>
      <c r="B7481" s="14" t="s">
        <v>252</v>
      </c>
      <c r="C7481" s="14" t="s">
        <v>253</v>
      </c>
      <c r="D7481" s="14">
        <v>2004</v>
      </c>
      <c r="E7481" s="14">
        <f>data_filtered[[#This Row],[test_year]]-data_filtered[[#This Row],[model_year]]</f>
        <v>12</v>
      </c>
      <c r="F7481" s="14">
        <v>53</v>
      </c>
      <c r="G7481" s="14">
        <v>0</v>
      </c>
      <c r="H7481" s="14">
        <v>53</v>
      </c>
      <c r="I7481" s="14">
        <v>0</v>
      </c>
    </row>
    <row r="7482" spans="1:9" x14ac:dyDescent="0.35">
      <c r="A7482" s="14">
        <v>2016</v>
      </c>
      <c r="B7482" s="14" t="s">
        <v>104</v>
      </c>
      <c r="C7482" s="14" t="s">
        <v>211</v>
      </c>
      <c r="D7482" s="14">
        <v>2013</v>
      </c>
      <c r="E7482" s="14">
        <f>data_filtered[[#This Row],[test_year]]-data_filtered[[#This Row],[model_year]]</f>
        <v>3</v>
      </c>
      <c r="F7482" s="14">
        <v>53</v>
      </c>
      <c r="G7482" s="14">
        <v>0</v>
      </c>
      <c r="H7482" s="14">
        <v>53</v>
      </c>
      <c r="I7482" s="14">
        <v>0</v>
      </c>
    </row>
    <row r="7483" spans="1:9" x14ac:dyDescent="0.35">
      <c r="A7483" s="14">
        <v>2016</v>
      </c>
      <c r="B7483" s="14" t="s">
        <v>26</v>
      </c>
      <c r="C7483" s="14" t="s">
        <v>209</v>
      </c>
      <c r="D7483" s="14">
        <v>2013</v>
      </c>
      <c r="E7483" s="14">
        <f>data_filtered[[#This Row],[test_year]]-data_filtered[[#This Row],[model_year]]</f>
        <v>3</v>
      </c>
      <c r="F7483" s="14">
        <v>53</v>
      </c>
      <c r="G7483" s="14">
        <v>0</v>
      </c>
      <c r="H7483" s="14">
        <v>53</v>
      </c>
      <c r="I7483" s="14">
        <v>0</v>
      </c>
    </row>
    <row r="7484" spans="1:9" x14ac:dyDescent="0.35">
      <c r="A7484" s="13">
        <v>2017</v>
      </c>
      <c r="B7484" s="13" t="s">
        <v>42</v>
      </c>
      <c r="C7484" s="13" t="s">
        <v>263</v>
      </c>
      <c r="D7484" s="13">
        <v>2007</v>
      </c>
      <c r="E7484" s="14">
        <f>data_filtered[[#This Row],[test_year]]-data_filtered[[#This Row],[model_year]]</f>
        <v>10</v>
      </c>
      <c r="F7484" s="13">
        <v>53</v>
      </c>
      <c r="G7484" s="13">
        <v>0</v>
      </c>
      <c r="H7484" s="13">
        <v>53</v>
      </c>
      <c r="I7484" s="13">
        <v>0</v>
      </c>
    </row>
    <row r="7485" spans="1:9" x14ac:dyDescent="0.35">
      <c r="A7485" s="14">
        <v>2017</v>
      </c>
      <c r="B7485" s="14" t="s">
        <v>42</v>
      </c>
      <c r="C7485" s="14" t="s">
        <v>151</v>
      </c>
      <c r="D7485" s="14">
        <v>2015</v>
      </c>
      <c r="E7485" s="14">
        <f>data_filtered[[#This Row],[test_year]]-data_filtered[[#This Row],[model_year]]</f>
        <v>2</v>
      </c>
      <c r="F7485" s="14">
        <v>53</v>
      </c>
      <c r="G7485" s="14">
        <v>0</v>
      </c>
      <c r="H7485" s="14">
        <v>53</v>
      </c>
      <c r="I7485" s="14">
        <v>0</v>
      </c>
    </row>
    <row r="7486" spans="1:9" x14ac:dyDescent="0.35">
      <c r="A7486" s="13">
        <v>2017</v>
      </c>
      <c r="B7486" s="13" t="s">
        <v>158</v>
      </c>
      <c r="C7486" s="13" t="s">
        <v>175</v>
      </c>
      <c r="D7486" s="13">
        <v>2008</v>
      </c>
      <c r="E7486" s="14">
        <f>data_filtered[[#This Row],[test_year]]-data_filtered[[#This Row],[model_year]]</f>
        <v>9</v>
      </c>
      <c r="F7486" s="13">
        <v>53</v>
      </c>
      <c r="G7486" s="13">
        <v>0</v>
      </c>
      <c r="H7486" s="13">
        <v>53</v>
      </c>
      <c r="I7486" s="13">
        <v>0</v>
      </c>
    </row>
    <row r="7487" spans="1:9" x14ac:dyDescent="0.35">
      <c r="A7487" s="14">
        <v>2017</v>
      </c>
      <c r="B7487" s="14" t="s">
        <v>26</v>
      </c>
      <c r="C7487" s="14" t="s">
        <v>178</v>
      </c>
      <c r="D7487" s="14">
        <v>2004</v>
      </c>
      <c r="E7487" s="14">
        <f>data_filtered[[#This Row],[test_year]]-data_filtered[[#This Row],[model_year]]</f>
        <v>13</v>
      </c>
      <c r="F7487" s="14">
        <v>53</v>
      </c>
      <c r="G7487" s="14">
        <v>0</v>
      </c>
      <c r="H7487" s="14">
        <v>53</v>
      </c>
      <c r="I7487" s="14">
        <v>0</v>
      </c>
    </row>
    <row r="7488" spans="1:9" x14ac:dyDescent="0.35">
      <c r="A7488" s="14">
        <v>2017</v>
      </c>
      <c r="B7488" s="14" t="s">
        <v>26</v>
      </c>
      <c r="C7488" s="14" t="s">
        <v>147</v>
      </c>
      <c r="D7488" s="14">
        <v>2015</v>
      </c>
      <c r="E7488" s="14">
        <f>data_filtered[[#This Row],[test_year]]-data_filtered[[#This Row],[model_year]]</f>
        <v>2</v>
      </c>
      <c r="F7488" s="14">
        <v>53</v>
      </c>
      <c r="G7488" s="14">
        <v>0</v>
      </c>
      <c r="H7488" s="14">
        <v>53</v>
      </c>
      <c r="I7488" s="14">
        <v>0</v>
      </c>
    </row>
    <row r="7489" spans="1:9" x14ac:dyDescent="0.35">
      <c r="A7489" s="13">
        <v>2013</v>
      </c>
      <c r="B7489" s="13" t="s">
        <v>30</v>
      </c>
      <c r="C7489" s="13" t="s">
        <v>327</v>
      </c>
      <c r="D7489" s="13">
        <v>2006</v>
      </c>
      <c r="E7489" s="14">
        <f>data_filtered[[#This Row],[test_year]]-data_filtered[[#This Row],[model_year]]</f>
        <v>7</v>
      </c>
      <c r="F7489" s="13">
        <v>52</v>
      </c>
      <c r="G7489" s="13">
        <v>0</v>
      </c>
      <c r="H7489" s="13">
        <v>52</v>
      </c>
      <c r="I7489" s="13">
        <v>0</v>
      </c>
    </row>
    <row r="7490" spans="1:9" x14ac:dyDescent="0.35">
      <c r="A7490" s="13">
        <v>2013</v>
      </c>
      <c r="B7490" s="13" t="s">
        <v>42</v>
      </c>
      <c r="C7490" s="13" t="s">
        <v>45</v>
      </c>
      <c r="D7490" s="13">
        <v>2012</v>
      </c>
      <c r="E7490" s="14">
        <f>data_filtered[[#This Row],[test_year]]-data_filtered[[#This Row],[model_year]]</f>
        <v>1</v>
      </c>
      <c r="F7490" s="13">
        <v>52</v>
      </c>
      <c r="G7490" s="13">
        <v>0</v>
      </c>
      <c r="H7490" s="13">
        <v>52</v>
      </c>
      <c r="I7490" s="13">
        <v>0</v>
      </c>
    </row>
    <row r="7491" spans="1:9" x14ac:dyDescent="0.35">
      <c r="A7491" s="14">
        <v>2013</v>
      </c>
      <c r="B7491" s="14" t="s">
        <v>26</v>
      </c>
      <c r="C7491" s="14" t="s">
        <v>237</v>
      </c>
      <c r="D7491" s="14">
        <v>2007</v>
      </c>
      <c r="E7491" s="14">
        <f>data_filtered[[#This Row],[test_year]]-data_filtered[[#This Row],[model_year]]</f>
        <v>6</v>
      </c>
      <c r="F7491" s="14">
        <v>52</v>
      </c>
      <c r="G7491" s="14">
        <v>0</v>
      </c>
      <c r="H7491" s="14">
        <v>52</v>
      </c>
      <c r="I7491" s="14">
        <v>0</v>
      </c>
    </row>
    <row r="7492" spans="1:9" x14ac:dyDescent="0.35">
      <c r="A7492" s="13">
        <v>2013</v>
      </c>
      <c r="B7492" s="13" t="s">
        <v>26</v>
      </c>
      <c r="C7492" s="13" t="s">
        <v>178</v>
      </c>
      <c r="D7492" s="13">
        <v>2005</v>
      </c>
      <c r="E7492" s="14">
        <f>data_filtered[[#This Row],[test_year]]-data_filtered[[#This Row],[model_year]]</f>
        <v>8</v>
      </c>
      <c r="F7492" s="13">
        <v>52</v>
      </c>
      <c r="G7492" s="13">
        <v>0</v>
      </c>
      <c r="H7492" s="13">
        <v>52</v>
      </c>
      <c r="I7492" s="13">
        <v>0</v>
      </c>
    </row>
    <row r="7493" spans="1:9" x14ac:dyDescent="0.35">
      <c r="A7493" s="14">
        <v>2013</v>
      </c>
      <c r="B7493" s="14" t="s">
        <v>26</v>
      </c>
      <c r="C7493" s="14" t="s">
        <v>209</v>
      </c>
      <c r="D7493" s="14">
        <v>2010</v>
      </c>
      <c r="E7493" s="14">
        <f>data_filtered[[#This Row],[test_year]]-data_filtered[[#This Row],[model_year]]</f>
        <v>3</v>
      </c>
      <c r="F7493" s="14">
        <v>52</v>
      </c>
      <c r="G7493" s="14">
        <v>0</v>
      </c>
      <c r="H7493" s="14">
        <v>52</v>
      </c>
      <c r="I7493" s="14">
        <v>0</v>
      </c>
    </row>
    <row r="7494" spans="1:9" x14ac:dyDescent="0.35">
      <c r="A7494" s="14">
        <v>2014</v>
      </c>
      <c r="B7494" s="14" t="s">
        <v>24</v>
      </c>
      <c r="C7494" s="14" t="s">
        <v>41</v>
      </c>
      <c r="D7494" s="14">
        <v>2012</v>
      </c>
      <c r="E7494" s="14">
        <f>data_filtered[[#This Row],[test_year]]-data_filtered[[#This Row],[model_year]]</f>
        <v>2</v>
      </c>
      <c r="F7494" s="14">
        <v>52</v>
      </c>
      <c r="G7494" s="14">
        <v>0</v>
      </c>
      <c r="H7494" s="14">
        <v>52</v>
      </c>
      <c r="I7494" s="14">
        <v>0</v>
      </c>
    </row>
    <row r="7495" spans="1:9" x14ac:dyDescent="0.35">
      <c r="A7495" s="13">
        <v>2014</v>
      </c>
      <c r="B7495" s="13" t="s">
        <v>30</v>
      </c>
      <c r="C7495" s="13" t="s">
        <v>156</v>
      </c>
      <c r="D7495" s="13">
        <v>2013</v>
      </c>
      <c r="E7495" s="14">
        <f>data_filtered[[#This Row],[test_year]]-data_filtered[[#This Row],[model_year]]</f>
        <v>1</v>
      </c>
      <c r="F7495" s="13">
        <v>52</v>
      </c>
      <c r="G7495" s="13">
        <v>0</v>
      </c>
      <c r="H7495" s="13">
        <v>52</v>
      </c>
      <c r="I7495" s="13">
        <v>0</v>
      </c>
    </row>
    <row r="7496" spans="1:9" x14ac:dyDescent="0.35">
      <c r="A7496" s="13">
        <v>2014</v>
      </c>
      <c r="B7496" s="13" t="s">
        <v>42</v>
      </c>
      <c r="C7496" s="13" t="s">
        <v>66</v>
      </c>
      <c r="D7496" s="13">
        <v>2008</v>
      </c>
      <c r="E7496" s="14">
        <f>data_filtered[[#This Row],[test_year]]-data_filtered[[#This Row],[model_year]]</f>
        <v>6</v>
      </c>
      <c r="F7496" s="13">
        <v>52</v>
      </c>
      <c r="G7496" s="13">
        <v>0</v>
      </c>
      <c r="H7496" s="13">
        <v>52</v>
      </c>
      <c r="I7496" s="13">
        <v>0</v>
      </c>
    </row>
    <row r="7497" spans="1:9" x14ac:dyDescent="0.35">
      <c r="A7497" s="14">
        <v>2014</v>
      </c>
      <c r="B7497" s="14" t="s">
        <v>42</v>
      </c>
      <c r="C7497" s="14" t="s">
        <v>96</v>
      </c>
      <c r="D7497" s="14">
        <v>2012</v>
      </c>
      <c r="E7497" s="14">
        <f>data_filtered[[#This Row],[test_year]]-data_filtered[[#This Row],[model_year]]</f>
        <v>2</v>
      </c>
      <c r="F7497" s="14">
        <v>52</v>
      </c>
      <c r="G7497" s="14">
        <v>0</v>
      </c>
      <c r="H7497" s="14">
        <v>52</v>
      </c>
      <c r="I7497" s="14">
        <v>0</v>
      </c>
    </row>
    <row r="7498" spans="1:9" x14ac:dyDescent="0.35">
      <c r="A7498" s="14">
        <v>2015</v>
      </c>
      <c r="B7498" s="14" t="s">
        <v>30</v>
      </c>
      <c r="C7498" s="14" t="s">
        <v>48</v>
      </c>
      <c r="D7498" s="14">
        <v>2015</v>
      </c>
      <c r="E7498" s="14">
        <f>data_filtered[[#This Row],[test_year]]-data_filtered[[#This Row],[model_year]]</f>
        <v>0</v>
      </c>
      <c r="F7498" s="14">
        <v>52</v>
      </c>
      <c r="G7498" s="14">
        <v>0</v>
      </c>
      <c r="H7498" s="14">
        <v>52</v>
      </c>
      <c r="I7498" s="14">
        <v>0</v>
      </c>
    </row>
    <row r="7499" spans="1:9" x14ac:dyDescent="0.35">
      <c r="A7499" s="14">
        <v>2015</v>
      </c>
      <c r="B7499" s="14" t="s">
        <v>98</v>
      </c>
      <c r="C7499" s="14" t="s">
        <v>249</v>
      </c>
      <c r="D7499" s="14">
        <v>2013</v>
      </c>
      <c r="E7499" s="14">
        <f>data_filtered[[#This Row],[test_year]]-data_filtered[[#This Row],[model_year]]</f>
        <v>2</v>
      </c>
      <c r="F7499" s="14">
        <v>52</v>
      </c>
      <c r="G7499" s="14">
        <v>0</v>
      </c>
      <c r="H7499" s="14">
        <v>52</v>
      </c>
      <c r="I7499" s="14">
        <v>0</v>
      </c>
    </row>
    <row r="7500" spans="1:9" x14ac:dyDescent="0.35">
      <c r="A7500" s="13">
        <v>2015</v>
      </c>
      <c r="B7500" s="13" t="s">
        <v>42</v>
      </c>
      <c r="C7500" s="13" t="s">
        <v>182</v>
      </c>
      <c r="D7500" s="13">
        <v>2009</v>
      </c>
      <c r="E7500" s="14">
        <f>data_filtered[[#This Row],[test_year]]-data_filtered[[#This Row],[model_year]]</f>
        <v>6</v>
      </c>
      <c r="F7500" s="13">
        <v>52</v>
      </c>
      <c r="G7500" s="13">
        <v>0</v>
      </c>
      <c r="H7500" s="13">
        <v>52</v>
      </c>
      <c r="I7500" s="13">
        <v>0</v>
      </c>
    </row>
    <row r="7501" spans="1:9" x14ac:dyDescent="0.35">
      <c r="A7501" s="13">
        <v>2016</v>
      </c>
      <c r="B7501" s="13" t="s">
        <v>92</v>
      </c>
      <c r="C7501" s="13" t="s">
        <v>218</v>
      </c>
      <c r="D7501" s="13">
        <v>2015</v>
      </c>
      <c r="E7501" s="14">
        <f>data_filtered[[#This Row],[test_year]]-data_filtered[[#This Row],[model_year]]</f>
        <v>1</v>
      </c>
      <c r="F7501" s="13">
        <v>52</v>
      </c>
      <c r="G7501" s="13">
        <v>0</v>
      </c>
      <c r="H7501" s="13">
        <v>52</v>
      </c>
      <c r="I7501" s="13">
        <v>0</v>
      </c>
    </row>
    <row r="7502" spans="1:9" x14ac:dyDescent="0.35">
      <c r="A7502" s="13">
        <v>2016</v>
      </c>
      <c r="B7502" s="13" t="s">
        <v>92</v>
      </c>
      <c r="C7502" s="13" t="s">
        <v>288</v>
      </c>
      <c r="D7502" s="13">
        <v>2013</v>
      </c>
      <c r="E7502" s="14">
        <f>data_filtered[[#This Row],[test_year]]-data_filtered[[#This Row],[model_year]]</f>
        <v>3</v>
      </c>
      <c r="F7502" s="13">
        <v>52</v>
      </c>
      <c r="G7502" s="13">
        <v>0</v>
      </c>
      <c r="H7502" s="13">
        <v>52</v>
      </c>
      <c r="I7502" s="13">
        <v>0</v>
      </c>
    </row>
    <row r="7503" spans="1:9" x14ac:dyDescent="0.35">
      <c r="A7503" s="13">
        <v>2017</v>
      </c>
      <c r="B7503" s="13" t="s">
        <v>190</v>
      </c>
      <c r="C7503" s="13" t="s">
        <v>219</v>
      </c>
      <c r="D7503" s="13">
        <v>2011</v>
      </c>
      <c r="E7503" s="14">
        <f>data_filtered[[#This Row],[test_year]]-data_filtered[[#This Row],[model_year]]</f>
        <v>6</v>
      </c>
      <c r="F7503" s="13">
        <v>52</v>
      </c>
      <c r="G7503" s="13">
        <v>0</v>
      </c>
      <c r="H7503" s="13">
        <v>52</v>
      </c>
      <c r="I7503" s="13">
        <v>0</v>
      </c>
    </row>
    <row r="7504" spans="1:9" x14ac:dyDescent="0.35">
      <c r="A7504" s="13">
        <v>2017</v>
      </c>
      <c r="B7504" s="13" t="s">
        <v>33</v>
      </c>
      <c r="C7504" s="13" t="s">
        <v>265</v>
      </c>
      <c r="D7504" s="13">
        <v>2012</v>
      </c>
      <c r="E7504" s="14">
        <f>data_filtered[[#This Row],[test_year]]-data_filtered[[#This Row],[model_year]]</f>
        <v>5</v>
      </c>
      <c r="F7504" s="13">
        <v>52</v>
      </c>
      <c r="G7504" s="13">
        <v>0</v>
      </c>
      <c r="H7504" s="13">
        <v>52</v>
      </c>
      <c r="I7504" s="13">
        <v>0</v>
      </c>
    </row>
    <row r="7505" spans="1:9" x14ac:dyDescent="0.35">
      <c r="A7505" s="14">
        <v>2013</v>
      </c>
      <c r="B7505" s="14" t="s">
        <v>42</v>
      </c>
      <c r="C7505" s="14" t="s">
        <v>66</v>
      </c>
      <c r="D7505" s="14">
        <v>2007</v>
      </c>
      <c r="E7505" s="14">
        <f>data_filtered[[#This Row],[test_year]]-data_filtered[[#This Row],[model_year]]</f>
        <v>6</v>
      </c>
      <c r="F7505" s="14">
        <v>51</v>
      </c>
      <c r="G7505" s="14">
        <v>0</v>
      </c>
      <c r="H7505" s="14">
        <v>51</v>
      </c>
      <c r="I7505" s="14">
        <v>0</v>
      </c>
    </row>
    <row r="7506" spans="1:9" x14ac:dyDescent="0.35">
      <c r="A7506" s="13">
        <v>2013</v>
      </c>
      <c r="B7506" s="13" t="s">
        <v>26</v>
      </c>
      <c r="C7506" s="13" t="s">
        <v>178</v>
      </c>
      <c r="D7506" s="13">
        <v>2004</v>
      </c>
      <c r="E7506" s="14">
        <f>data_filtered[[#This Row],[test_year]]-data_filtered[[#This Row],[model_year]]</f>
        <v>9</v>
      </c>
      <c r="F7506" s="13">
        <v>51</v>
      </c>
      <c r="G7506" s="13">
        <v>0</v>
      </c>
      <c r="H7506" s="13">
        <v>51</v>
      </c>
      <c r="I7506" s="13">
        <v>0</v>
      </c>
    </row>
    <row r="7507" spans="1:9" x14ac:dyDescent="0.35">
      <c r="A7507" s="14">
        <v>2014</v>
      </c>
      <c r="B7507" s="14" t="s">
        <v>37</v>
      </c>
      <c r="C7507" s="14" t="s">
        <v>157</v>
      </c>
      <c r="D7507" s="14">
        <v>2010</v>
      </c>
      <c r="E7507" s="14">
        <f>data_filtered[[#This Row],[test_year]]-data_filtered[[#This Row],[model_year]]</f>
        <v>4</v>
      </c>
      <c r="F7507" s="14">
        <v>51</v>
      </c>
      <c r="G7507" s="14">
        <v>0</v>
      </c>
      <c r="H7507" s="14">
        <v>51</v>
      </c>
      <c r="I7507" s="14">
        <v>0</v>
      </c>
    </row>
    <row r="7508" spans="1:9" x14ac:dyDescent="0.35">
      <c r="A7508" s="14">
        <v>2014</v>
      </c>
      <c r="B7508" s="14" t="s">
        <v>92</v>
      </c>
      <c r="C7508" s="14" t="s">
        <v>218</v>
      </c>
      <c r="D7508" s="14">
        <v>2014</v>
      </c>
      <c r="E7508" s="14">
        <f>data_filtered[[#This Row],[test_year]]-data_filtered[[#This Row],[model_year]]</f>
        <v>0</v>
      </c>
      <c r="F7508" s="14">
        <v>51</v>
      </c>
      <c r="G7508" s="14">
        <v>0</v>
      </c>
      <c r="H7508" s="14">
        <v>51</v>
      </c>
      <c r="I7508" s="14">
        <v>0</v>
      </c>
    </row>
    <row r="7509" spans="1:9" x14ac:dyDescent="0.35">
      <c r="A7509" s="14">
        <v>2014</v>
      </c>
      <c r="B7509" s="14" t="s">
        <v>153</v>
      </c>
      <c r="C7509" s="14" t="s">
        <v>375</v>
      </c>
      <c r="D7509" s="14">
        <v>2008</v>
      </c>
      <c r="E7509" s="14">
        <f>data_filtered[[#This Row],[test_year]]-data_filtered[[#This Row],[model_year]]</f>
        <v>6</v>
      </c>
      <c r="F7509" s="14">
        <v>51</v>
      </c>
      <c r="G7509" s="14">
        <v>0</v>
      </c>
      <c r="H7509" s="14">
        <v>51</v>
      </c>
      <c r="I7509" s="14">
        <v>0</v>
      </c>
    </row>
    <row r="7510" spans="1:9" x14ac:dyDescent="0.35">
      <c r="A7510" s="14">
        <v>2015</v>
      </c>
      <c r="B7510" s="14" t="s">
        <v>158</v>
      </c>
      <c r="C7510" s="14" t="s">
        <v>364</v>
      </c>
      <c r="D7510" s="14">
        <v>2004</v>
      </c>
      <c r="E7510" s="14">
        <f>data_filtered[[#This Row],[test_year]]-data_filtered[[#This Row],[model_year]]</f>
        <v>11</v>
      </c>
      <c r="F7510" s="14">
        <v>51</v>
      </c>
      <c r="G7510" s="14">
        <v>0</v>
      </c>
      <c r="H7510" s="14">
        <v>51</v>
      </c>
      <c r="I7510" s="14">
        <v>0</v>
      </c>
    </row>
    <row r="7511" spans="1:9" x14ac:dyDescent="0.35">
      <c r="A7511" s="13">
        <v>2015</v>
      </c>
      <c r="B7511" s="13" t="s">
        <v>158</v>
      </c>
      <c r="C7511" s="13" t="s">
        <v>234</v>
      </c>
      <c r="D7511" s="13">
        <v>2009</v>
      </c>
      <c r="E7511" s="14">
        <f>data_filtered[[#This Row],[test_year]]-data_filtered[[#This Row],[model_year]]</f>
        <v>6</v>
      </c>
      <c r="F7511" s="13">
        <v>51</v>
      </c>
      <c r="G7511" s="13">
        <v>0</v>
      </c>
      <c r="H7511" s="13">
        <v>51</v>
      </c>
      <c r="I7511" s="13">
        <v>0</v>
      </c>
    </row>
    <row r="7512" spans="1:9" x14ac:dyDescent="0.35">
      <c r="A7512" s="14">
        <v>2015</v>
      </c>
      <c r="B7512" s="14" t="s">
        <v>33</v>
      </c>
      <c r="C7512" s="14" t="s">
        <v>216</v>
      </c>
      <c r="D7512" s="14">
        <v>2007</v>
      </c>
      <c r="E7512" s="14">
        <f>data_filtered[[#This Row],[test_year]]-data_filtered[[#This Row],[model_year]]</f>
        <v>8</v>
      </c>
      <c r="F7512" s="14">
        <v>51</v>
      </c>
      <c r="G7512" s="14">
        <v>0</v>
      </c>
      <c r="H7512" s="14">
        <v>51</v>
      </c>
      <c r="I7512" s="14">
        <v>0</v>
      </c>
    </row>
    <row r="7513" spans="1:9" x14ac:dyDescent="0.35">
      <c r="A7513" s="13">
        <v>2015</v>
      </c>
      <c r="B7513" s="13" t="s">
        <v>33</v>
      </c>
      <c r="C7513" s="13" t="s">
        <v>254</v>
      </c>
      <c r="D7513" s="13">
        <v>2008</v>
      </c>
      <c r="E7513" s="14">
        <f>data_filtered[[#This Row],[test_year]]-data_filtered[[#This Row],[model_year]]</f>
        <v>7</v>
      </c>
      <c r="F7513" s="13">
        <v>51</v>
      </c>
      <c r="G7513" s="13">
        <v>0</v>
      </c>
      <c r="H7513" s="13">
        <v>51</v>
      </c>
      <c r="I7513" s="13">
        <v>0</v>
      </c>
    </row>
    <row r="7514" spans="1:9" x14ac:dyDescent="0.35">
      <c r="A7514" s="13">
        <v>2016</v>
      </c>
      <c r="B7514" s="13" t="s">
        <v>30</v>
      </c>
      <c r="C7514" s="13" t="s">
        <v>141</v>
      </c>
      <c r="D7514" s="13">
        <v>2008</v>
      </c>
      <c r="E7514" s="14">
        <f>data_filtered[[#This Row],[test_year]]-data_filtered[[#This Row],[model_year]]</f>
        <v>8</v>
      </c>
      <c r="F7514" s="13">
        <v>51</v>
      </c>
      <c r="G7514" s="13">
        <v>0</v>
      </c>
      <c r="H7514" s="13">
        <v>51</v>
      </c>
      <c r="I7514" s="13">
        <v>0</v>
      </c>
    </row>
    <row r="7515" spans="1:9" x14ac:dyDescent="0.35">
      <c r="A7515" s="14">
        <v>2016</v>
      </c>
      <c r="B7515" s="14" t="s">
        <v>42</v>
      </c>
      <c r="C7515" s="14" t="s">
        <v>66</v>
      </c>
      <c r="D7515" s="14">
        <v>2008</v>
      </c>
      <c r="E7515" s="14">
        <f>data_filtered[[#This Row],[test_year]]-data_filtered[[#This Row],[model_year]]</f>
        <v>8</v>
      </c>
      <c r="F7515" s="14">
        <v>51</v>
      </c>
      <c r="G7515" s="14">
        <v>0</v>
      </c>
      <c r="H7515" s="14">
        <v>51</v>
      </c>
      <c r="I7515" s="14">
        <v>0</v>
      </c>
    </row>
    <row r="7516" spans="1:9" x14ac:dyDescent="0.35">
      <c r="A7516" s="14">
        <v>2016</v>
      </c>
      <c r="B7516" s="14" t="s">
        <v>42</v>
      </c>
      <c r="C7516" s="14" t="s">
        <v>151</v>
      </c>
      <c r="D7516" s="14">
        <v>2012</v>
      </c>
      <c r="E7516" s="14">
        <f>data_filtered[[#This Row],[test_year]]-data_filtered[[#This Row],[model_year]]</f>
        <v>4</v>
      </c>
      <c r="F7516" s="14">
        <v>51</v>
      </c>
      <c r="G7516" s="14">
        <v>0</v>
      </c>
      <c r="H7516" s="14">
        <v>51</v>
      </c>
      <c r="I7516" s="14">
        <v>0</v>
      </c>
    </row>
    <row r="7517" spans="1:9" x14ac:dyDescent="0.35">
      <c r="A7517" s="13">
        <v>2016</v>
      </c>
      <c r="B7517" s="13" t="s">
        <v>33</v>
      </c>
      <c r="C7517" s="13" t="s">
        <v>97</v>
      </c>
      <c r="D7517" s="13">
        <v>2008</v>
      </c>
      <c r="E7517" s="14">
        <f>data_filtered[[#This Row],[test_year]]-data_filtered[[#This Row],[model_year]]</f>
        <v>8</v>
      </c>
      <c r="F7517" s="13">
        <v>51</v>
      </c>
      <c r="G7517" s="13">
        <v>0</v>
      </c>
      <c r="H7517" s="13">
        <v>51</v>
      </c>
      <c r="I7517" s="13">
        <v>0</v>
      </c>
    </row>
    <row r="7518" spans="1:9" x14ac:dyDescent="0.35">
      <c r="A7518" s="13">
        <v>2016</v>
      </c>
      <c r="B7518" s="13" t="s">
        <v>26</v>
      </c>
      <c r="C7518" s="13" t="s">
        <v>100</v>
      </c>
      <c r="D7518" s="13">
        <v>2012</v>
      </c>
      <c r="E7518" s="14">
        <f>data_filtered[[#This Row],[test_year]]-data_filtered[[#This Row],[model_year]]</f>
        <v>4</v>
      </c>
      <c r="F7518" s="13">
        <v>51</v>
      </c>
      <c r="G7518" s="13">
        <v>0</v>
      </c>
      <c r="H7518" s="13">
        <v>51</v>
      </c>
      <c r="I7518" s="13">
        <v>0</v>
      </c>
    </row>
    <row r="7519" spans="1:9" x14ac:dyDescent="0.35">
      <c r="A7519" s="14">
        <v>2016</v>
      </c>
      <c r="B7519" s="14" t="s">
        <v>26</v>
      </c>
      <c r="C7519" s="14" t="s">
        <v>209</v>
      </c>
      <c r="D7519" s="14">
        <v>2011</v>
      </c>
      <c r="E7519" s="14">
        <f>data_filtered[[#This Row],[test_year]]-data_filtered[[#This Row],[model_year]]</f>
        <v>5</v>
      </c>
      <c r="F7519" s="14">
        <v>51</v>
      </c>
      <c r="G7519" s="14">
        <v>0</v>
      </c>
      <c r="H7519" s="14">
        <v>51</v>
      </c>
      <c r="I7519" s="14">
        <v>0</v>
      </c>
    </row>
    <row r="7520" spans="1:9" x14ac:dyDescent="0.35">
      <c r="A7520" s="14">
        <v>2016</v>
      </c>
      <c r="B7520" s="14" t="s">
        <v>26</v>
      </c>
      <c r="C7520" s="14" t="s">
        <v>133</v>
      </c>
      <c r="D7520" s="14">
        <v>2013</v>
      </c>
      <c r="E7520" s="14">
        <f>data_filtered[[#This Row],[test_year]]-data_filtered[[#This Row],[model_year]]</f>
        <v>3</v>
      </c>
      <c r="F7520" s="14">
        <v>51</v>
      </c>
      <c r="G7520" s="14">
        <v>0</v>
      </c>
      <c r="H7520" s="14">
        <v>51</v>
      </c>
      <c r="I7520" s="14">
        <v>0</v>
      </c>
    </row>
    <row r="7521" spans="1:9" x14ac:dyDescent="0.35">
      <c r="A7521" s="13">
        <v>2016</v>
      </c>
      <c r="B7521" s="13" t="s">
        <v>128</v>
      </c>
      <c r="C7521" s="13" t="s">
        <v>173</v>
      </c>
      <c r="D7521" s="13">
        <v>2015</v>
      </c>
      <c r="E7521" s="14">
        <f>data_filtered[[#This Row],[test_year]]-data_filtered[[#This Row],[model_year]]</f>
        <v>1</v>
      </c>
      <c r="F7521" s="13">
        <v>51</v>
      </c>
      <c r="G7521" s="13">
        <v>0</v>
      </c>
      <c r="H7521" s="13">
        <v>51</v>
      </c>
      <c r="I7521" s="13">
        <v>0</v>
      </c>
    </row>
    <row r="7522" spans="1:9" x14ac:dyDescent="0.35">
      <c r="A7522" s="14">
        <v>2017</v>
      </c>
      <c r="B7522" s="14" t="s">
        <v>24</v>
      </c>
      <c r="C7522" s="14" t="s">
        <v>120</v>
      </c>
      <c r="D7522" s="14">
        <v>2014</v>
      </c>
      <c r="E7522" s="14">
        <f>data_filtered[[#This Row],[test_year]]-data_filtered[[#This Row],[model_year]]</f>
        <v>3</v>
      </c>
      <c r="F7522" s="14">
        <v>51</v>
      </c>
      <c r="G7522" s="14">
        <v>0</v>
      </c>
      <c r="H7522" s="14">
        <v>51</v>
      </c>
      <c r="I7522" s="14">
        <v>0</v>
      </c>
    </row>
    <row r="7523" spans="1:9" x14ac:dyDescent="0.35">
      <c r="A7523" s="13">
        <v>2017</v>
      </c>
      <c r="B7523" s="13" t="s">
        <v>24</v>
      </c>
      <c r="C7523" s="13" t="s">
        <v>120</v>
      </c>
      <c r="D7523" s="13">
        <v>2017</v>
      </c>
      <c r="E7523" s="14">
        <f>data_filtered[[#This Row],[test_year]]-data_filtered[[#This Row],[model_year]]</f>
        <v>0</v>
      </c>
      <c r="F7523" s="13">
        <v>51</v>
      </c>
      <c r="G7523" s="13">
        <v>0</v>
      </c>
      <c r="H7523" s="13">
        <v>51</v>
      </c>
      <c r="I7523" s="13">
        <v>0</v>
      </c>
    </row>
    <row r="7524" spans="1:9" x14ac:dyDescent="0.35">
      <c r="A7524" s="14">
        <v>2017</v>
      </c>
      <c r="B7524" s="14" t="s">
        <v>52</v>
      </c>
      <c r="C7524" s="14" t="s">
        <v>53</v>
      </c>
      <c r="D7524" s="14">
        <v>2016</v>
      </c>
      <c r="E7524" s="14">
        <f>data_filtered[[#This Row],[test_year]]-data_filtered[[#This Row],[model_year]]</f>
        <v>1</v>
      </c>
      <c r="F7524" s="14">
        <v>51</v>
      </c>
      <c r="G7524" s="14">
        <v>0</v>
      </c>
      <c r="H7524" s="14">
        <v>51</v>
      </c>
      <c r="I7524" s="14">
        <v>0</v>
      </c>
    </row>
    <row r="7525" spans="1:9" x14ac:dyDescent="0.35">
      <c r="A7525" s="14">
        <v>2017</v>
      </c>
      <c r="B7525" s="14" t="s">
        <v>67</v>
      </c>
      <c r="C7525" s="14" t="s">
        <v>207</v>
      </c>
      <c r="D7525" s="14">
        <v>2011</v>
      </c>
      <c r="E7525" s="14">
        <f>data_filtered[[#This Row],[test_year]]-data_filtered[[#This Row],[model_year]]</f>
        <v>6</v>
      </c>
      <c r="F7525" s="14">
        <v>51</v>
      </c>
      <c r="G7525" s="14">
        <v>0</v>
      </c>
      <c r="H7525" s="14">
        <v>51</v>
      </c>
      <c r="I7525" s="14">
        <v>0</v>
      </c>
    </row>
    <row r="7526" spans="1:9" x14ac:dyDescent="0.35">
      <c r="A7526" s="14">
        <v>2017</v>
      </c>
      <c r="B7526" s="14" t="s">
        <v>104</v>
      </c>
      <c r="C7526" s="14" t="s">
        <v>211</v>
      </c>
      <c r="D7526" s="14">
        <v>2012</v>
      </c>
      <c r="E7526" s="14">
        <f>data_filtered[[#This Row],[test_year]]-data_filtered[[#This Row],[model_year]]</f>
        <v>5</v>
      </c>
      <c r="F7526" s="14">
        <v>51</v>
      </c>
      <c r="G7526" s="14">
        <v>0</v>
      </c>
      <c r="H7526" s="14">
        <v>51</v>
      </c>
      <c r="I7526" s="14">
        <v>0</v>
      </c>
    </row>
    <row r="7527" spans="1:9" x14ac:dyDescent="0.35">
      <c r="A7527" s="13">
        <v>2017</v>
      </c>
      <c r="B7527" s="13" t="s">
        <v>26</v>
      </c>
      <c r="C7527" s="13" t="s">
        <v>100</v>
      </c>
      <c r="D7527" s="13">
        <v>2014</v>
      </c>
      <c r="E7527" s="14">
        <f>data_filtered[[#This Row],[test_year]]-data_filtered[[#This Row],[model_year]]</f>
        <v>3</v>
      </c>
      <c r="F7527" s="13">
        <v>51</v>
      </c>
      <c r="G7527" s="13">
        <v>0</v>
      </c>
      <c r="H7527" s="13">
        <v>51</v>
      </c>
      <c r="I7527" s="13">
        <v>0</v>
      </c>
    </row>
    <row r="7528" spans="1:9" x14ac:dyDescent="0.35">
      <c r="A7528" s="13">
        <v>2017</v>
      </c>
      <c r="B7528" s="13" t="s">
        <v>26</v>
      </c>
      <c r="C7528" s="13" t="s">
        <v>133</v>
      </c>
      <c r="D7528" s="13">
        <v>2015</v>
      </c>
      <c r="E7528" s="14">
        <f>data_filtered[[#This Row],[test_year]]-data_filtered[[#This Row],[model_year]]</f>
        <v>2</v>
      </c>
      <c r="F7528" s="13">
        <v>51</v>
      </c>
      <c r="G7528" s="13">
        <v>0</v>
      </c>
      <c r="H7528" s="13">
        <v>51</v>
      </c>
      <c r="I7528" s="13">
        <v>0</v>
      </c>
    </row>
    <row r="7529" spans="1:9" x14ac:dyDescent="0.35">
      <c r="A7529" s="14">
        <v>2017</v>
      </c>
      <c r="B7529" s="14" t="s">
        <v>26</v>
      </c>
      <c r="C7529" s="14" t="s">
        <v>78</v>
      </c>
      <c r="D7529" s="14">
        <v>2010</v>
      </c>
      <c r="E7529" s="14">
        <f>data_filtered[[#This Row],[test_year]]-data_filtered[[#This Row],[model_year]]</f>
        <v>7</v>
      </c>
      <c r="F7529" s="14">
        <v>51</v>
      </c>
      <c r="G7529" s="14">
        <v>0</v>
      </c>
      <c r="H7529" s="14">
        <v>51</v>
      </c>
      <c r="I7529" s="14">
        <v>0</v>
      </c>
    </row>
    <row r="7530" spans="1:9" x14ac:dyDescent="0.35">
      <c r="A7530" s="13">
        <v>2013</v>
      </c>
      <c r="B7530" s="13" t="s">
        <v>118</v>
      </c>
      <c r="C7530" s="13" t="s">
        <v>119</v>
      </c>
      <c r="D7530" s="13">
        <v>2010</v>
      </c>
      <c r="E7530" s="14">
        <f>data_filtered[[#This Row],[test_year]]-data_filtered[[#This Row],[model_year]]</f>
        <v>3</v>
      </c>
      <c r="F7530" s="13">
        <v>50</v>
      </c>
      <c r="G7530" s="13">
        <v>0</v>
      </c>
      <c r="H7530" s="13">
        <v>50</v>
      </c>
      <c r="I7530" s="13">
        <v>0</v>
      </c>
    </row>
    <row r="7531" spans="1:9" x14ac:dyDescent="0.35">
      <c r="A7531" s="13">
        <v>2013</v>
      </c>
      <c r="B7531" s="13" t="s">
        <v>33</v>
      </c>
      <c r="C7531" s="13" t="s">
        <v>86</v>
      </c>
      <c r="D7531" s="13">
        <v>2010</v>
      </c>
      <c r="E7531" s="14">
        <f>data_filtered[[#This Row],[test_year]]-data_filtered[[#This Row],[model_year]]</f>
        <v>3</v>
      </c>
      <c r="F7531" s="13">
        <v>50</v>
      </c>
      <c r="G7531" s="13">
        <v>0</v>
      </c>
      <c r="H7531" s="13">
        <v>50</v>
      </c>
      <c r="I7531" s="13">
        <v>0</v>
      </c>
    </row>
    <row r="7532" spans="1:9" x14ac:dyDescent="0.35">
      <c r="A7532" s="14">
        <v>2013</v>
      </c>
      <c r="B7532" s="14" t="s">
        <v>26</v>
      </c>
      <c r="C7532" s="14" t="s">
        <v>237</v>
      </c>
      <c r="D7532" s="14">
        <v>2006</v>
      </c>
      <c r="E7532" s="14">
        <f>data_filtered[[#This Row],[test_year]]-data_filtered[[#This Row],[model_year]]</f>
        <v>7</v>
      </c>
      <c r="F7532" s="14">
        <v>50</v>
      </c>
      <c r="G7532" s="14">
        <v>0</v>
      </c>
      <c r="H7532" s="14">
        <v>50</v>
      </c>
      <c r="I7532" s="14">
        <v>0</v>
      </c>
    </row>
    <row r="7533" spans="1:9" x14ac:dyDescent="0.35">
      <c r="A7533" s="13">
        <v>2013</v>
      </c>
      <c r="B7533" s="13" t="s">
        <v>26</v>
      </c>
      <c r="C7533" s="13" t="s">
        <v>209</v>
      </c>
      <c r="D7533" s="13">
        <v>2008</v>
      </c>
      <c r="E7533" s="14">
        <f>data_filtered[[#This Row],[test_year]]-data_filtered[[#This Row],[model_year]]</f>
        <v>5</v>
      </c>
      <c r="F7533" s="13">
        <v>50</v>
      </c>
      <c r="G7533" s="13">
        <v>0</v>
      </c>
      <c r="H7533" s="13">
        <v>50</v>
      </c>
      <c r="I7533" s="13">
        <v>0</v>
      </c>
    </row>
    <row r="7534" spans="1:9" x14ac:dyDescent="0.35">
      <c r="A7534" s="13">
        <v>2014</v>
      </c>
      <c r="B7534" s="13" t="s">
        <v>180</v>
      </c>
      <c r="C7534" s="13" t="s">
        <v>358</v>
      </c>
      <c r="D7534" s="13">
        <v>2004</v>
      </c>
      <c r="E7534" s="14">
        <f>data_filtered[[#This Row],[test_year]]-data_filtered[[#This Row],[model_year]]</f>
        <v>10</v>
      </c>
      <c r="F7534" s="13">
        <v>50</v>
      </c>
      <c r="G7534" s="13">
        <v>0</v>
      </c>
      <c r="H7534" s="13">
        <v>50</v>
      </c>
      <c r="I7534" s="13">
        <v>0</v>
      </c>
    </row>
    <row r="7535" spans="1:9" x14ac:dyDescent="0.35">
      <c r="A7535" s="13">
        <v>2014</v>
      </c>
      <c r="B7535" s="13" t="s">
        <v>42</v>
      </c>
      <c r="C7535" s="13" t="s">
        <v>112</v>
      </c>
      <c r="D7535" s="13">
        <v>2010</v>
      </c>
      <c r="E7535" s="14">
        <f>data_filtered[[#This Row],[test_year]]-data_filtered[[#This Row],[model_year]]</f>
        <v>4</v>
      </c>
      <c r="F7535" s="13">
        <v>50</v>
      </c>
      <c r="G7535" s="13">
        <v>0</v>
      </c>
      <c r="H7535" s="13">
        <v>50</v>
      </c>
      <c r="I7535" s="13">
        <v>0</v>
      </c>
    </row>
    <row r="7536" spans="1:9" x14ac:dyDescent="0.35">
      <c r="A7536" s="13">
        <v>2014</v>
      </c>
      <c r="B7536" s="13" t="s">
        <v>136</v>
      </c>
      <c r="C7536" s="13" t="s">
        <v>205</v>
      </c>
      <c r="D7536" s="13">
        <v>2011</v>
      </c>
      <c r="E7536" s="14">
        <f>data_filtered[[#This Row],[test_year]]-data_filtered[[#This Row],[model_year]]</f>
        <v>3</v>
      </c>
      <c r="F7536" s="13">
        <v>50</v>
      </c>
      <c r="G7536" s="13">
        <v>0</v>
      </c>
      <c r="H7536" s="13">
        <v>50</v>
      </c>
      <c r="I7536" s="13">
        <v>0</v>
      </c>
    </row>
    <row r="7537" spans="1:9" x14ac:dyDescent="0.35">
      <c r="A7537" s="14">
        <v>2014</v>
      </c>
      <c r="B7537" s="14" t="s">
        <v>33</v>
      </c>
      <c r="C7537" s="14" t="s">
        <v>97</v>
      </c>
      <c r="D7537" s="14">
        <v>2010</v>
      </c>
      <c r="E7537" s="14">
        <f>data_filtered[[#This Row],[test_year]]-data_filtered[[#This Row],[model_year]]</f>
        <v>4</v>
      </c>
      <c r="F7537" s="14">
        <v>50</v>
      </c>
      <c r="G7537" s="14">
        <v>0</v>
      </c>
      <c r="H7537" s="14">
        <v>50</v>
      </c>
      <c r="I7537" s="14">
        <v>0</v>
      </c>
    </row>
    <row r="7538" spans="1:9" x14ac:dyDescent="0.35">
      <c r="A7538" s="13">
        <v>2014</v>
      </c>
      <c r="B7538" s="13" t="s">
        <v>26</v>
      </c>
      <c r="C7538" s="13" t="s">
        <v>178</v>
      </c>
      <c r="D7538" s="13">
        <v>2005</v>
      </c>
      <c r="E7538" s="14">
        <f>data_filtered[[#This Row],[test_year]]-data_filtered[[#This Row],[model_year]]</f>
        <v>9</v>
      </c>
      <c r="F7538" s="13">
        <v>50</v>
      </c>
      <c r="G7538" s="13">
        <v>0</v>
      </c>
      <c r="H7538" s="13">
        <v>50</v>
      </c>
      <c r="I7538" s="13">
        <v>0</v>
      </c>
    </row>
    <row r="7539" spans="1:9" x14ac:dyDescent="0.35">
      <c r="A7539" s="14">
        <v>2015</v>
      </c>
      <c r="B7539" s="14" t="s">
        <v>24</v>
      </c>
      <c r="C7539" s="14" t="s">
        <v>302</v>
      </c>
      <c r="D7539" s="14">
        <v>2008</v>
      </c>
      <c r="E7539" s="14">
        <f>data_filtered[[#This Row],[test_year]]-data_filtered[[#This Row],[model_year]]</f>
        <v>7</v>
      </c>
      <c r="F7539" s="14">
        <v>50</v>
      </c>
      <c r="G7539" s="14">
        <v>0</v>
      </c>
      <c r="H7539" s="14">
        <v>50</v>
      </c>
      <c r="I7539" s="14">
        <v>0</v>
      </c>
    </row>
    <row r="7540" spans="1:9" x14ac:dyDescent="0.35">
      <c r="A7540" s="13">
        <v>2015</v>
      </c>
      <c r="B7540" s="13" t="s">
        <v>58</v>
      </c>
      <c r="C7540" s="13" t="s">
        <v>63</v>
      </c>
      <c r="D7540" s="13">
        <v>2012</v>
      </c>
      <c r="E7540" s="14">
        <f>data_filtered[[#This Row],[test_year]]-data_filtered[[#This Row],[model_year]]</f>
        <v>3</v>
      </c>
      <c r="F7540" s="13">
        <v>50</v>
      </c>
      <c r="G7540" s="13">
        <v>0</v>
      </c>
      <c r="H7540" s="13">
        <v>50</v>
      </c>
      <c r="I7540" s="13">
        <v>0</v>
      </c>
    </row>
    <row r="7541" spans="1:9" x14ac:dyDescent="0.35">
      <c r="A7541" s="13">
        <v>2015</v>
      </c>
      <c r="B7541" s="13" t="s">
        <v>106</v>
      </c>
      <c r="C7541" s="13" t="s">
        <v>107</v>
      </c>
      <c r="D7541" s="13">
        <v>2014</v>
      </c>
      <c r="E7541" s="14">
        <f>data_filtered[[#This Row],[test_year]]-data_filtered[[#This Row],[model_year]]</f>
        <v>1</v>
      </c>
      <c r="F7541" s="13">
        <v>50</v>
      </c>
      <c r="G7541" s="13">
        <v>0</v>
      </c>
      <c r="H7541" s="13">
        <v>50</v>
      </c>
      <c r="I7541" s="13">
        <v>0</v>
      </c>
    </row>
    <row r="7542" spans="1:9" x14ac:dyDescent="0.35">
      <c r="A7542" s="13">
        <v>2015</v>
      </c>
      <c r="B7542" s="13" t="s">
        <v>33</v>
      </c>
      <c r="C7542" s="13" t="s">
        <v>203</v>
      </c>
      <c r="D7542" s="13">
        <v>2012</v>
      </c>
      <c r="E7542" s="14">
        <f>data_filtered[[#This Row],[test_year]]-data_filtered[[#This Row],[model_year]]</f>
        <v>3</v>
      </c>
      <c r="F7542" s="13">
        <v>50</v>
      </c>
      <c r="G7542" s="13">
        <v>0</v>
      </c>
      <c r="H7542" s="13">
        <v>50</v>
      </c>
      <c r="I7542" s="13">
        <v>0</v>
      </c>
    </row>
    <row r="7543" spans="1:9" x14ac:dyDescent="0.35">
      <c r="A7543" s="14">
        <v>2015</v>
      </c>
      <c r="B7543" s="14" t="s">
        <v>26</v>
      </c>
      <c r="C7543" s="14" t="s">
        <v>100</v>
      </c>
      <c r="D7543" s="14">
        <v>2014</v>
      </c>
      <c r="E7543" s="14">
        <f>data_filtered[[#This Row],[test_year]]-data_filtered[[#This Row],[model_year]]</f>
        <v>1</v>
      </c>
      <c r="F7543" s="14">
        <v>50</v>
      </c>
      <c r="G7543" s="14">
        <v>0</v>
      </c>
      <c r="H7543" s="14">
        <v>50</v>
      </c>
      <c r="I7543" s="14">
        <v>0</v>
      </c>
    </row>
    <row r="7544" spans="1:9" x14ac:dyDescent="0.35">
      <c r="A7544" s="13">
        <v>2015</v>
      </c>
      <c r="B7544" s="13" t="s">
        <v>26</v>
      </c>
      <c r="C7544" s="13" t="s">
        <v>201</v>
      </c>
      <c r="D7544" s="13">
        <v>2008</v>
      </c>
      <c r="E7544" s="14">
        <f>data_filtered[[#This Row],[test_year]]-data_filtered[[#This Row],[model_year]]</f>
        <v>7</v>
      </c>
      <c r="F7544" s="13">
        <v>50</v>
      </c>
      <c r="G7544" s="13">
        <v>0</v>
      </c>
      <c r="H7544" s="13">
        <v>50</v>
      </c>
      <c r="I7544" s="13">
        <v>0</v>
      </c>
    </row>
    <row r="7545" spans="1:9" x14ac:dyDescent="0.35">
      <c r="A7545" s="13">
        <v>2016</v>
      </c>
      <c r="B7545" s="13" t="s">
        <v>190</v>
      </c>
      <c r="C7545" s="13" t="s">
        <v>219</v>
      </c>
      <c r="D7545" s="13">
        <v>2011</v>
      </c>
      <c r="E7545" s="14">
        <f>data_filtered[[#This Row],[test_year]]-data_filtered[[#This Row],[model_year]]</f>
        <v>5</v>
      </c>
      <c r="F7545" s="13">
        <v>50</v>
      </c>
      <c r="G7545" s="13">
        <v>0</v>
      </c>
      <c r="H7545" s="13">
        <v>50</v>
      </c>
      <c r="I7545" s="13">
        <v>0</v>
      </c>
    </row>
    <row r="7546" spans="1:9" x14ac:dyDescent="0.35">
      <c r="A7546" s="14">
        <v>2016</v>
      </c>
      <c r="B7546" s="14" t="s">
        <v>37</v>
      </c>
      <c r="C7546" s="14" t="s">
        <v>197</v>
      </c>
      <c r="D7546" s="14">
        <v>2010</v>
      </c>
      <c r="E7546" s="14">
        <f>data_filtered[[#This Row],[test_year]]-data_filtered[[#This Row],[model_year]]</f>
        <v>6</v>
      </c>
      <c r="F7546" s="14">
        <v>50</v>
      </c>
      <c r="G7546" s="14">
        <v>0</v>
      </c>
      <c r="H7546" s="14">
        <v>50</v>
      </c>
      <c r="I7546" s="14">
        <v>0</v>
      </c>
    </row>
    <row r="7547" spans="1:9" x14ac:dyDescent="0.35">
      <c r="A7547" s="13">
        <v>2016</v>
      </c>
      <c r="B7547" s="13" t="s">
        <v>92</v>
      </c>
      <c r="C7547" s="13" t="s">
        <v>218</v>
      </c>
      <c r="D7547" s="13">
        <v>2012</v>
      </c>
      <c r="E7547" s="14">
        <f>data_filtered[[#This Row],[test_year]]-data_filtered[[#This Row],[model_year]]</f>
        <v>4</v>
      </c>
      <c r="F7547" s="13">
        <v>50</v>
      </c>
      <c r="G7547" s="13">
        <v>0</v>
      </c>
      <c r="H7547" s="13">
        <v>50</v>
      </c>
      <c r="I7547" s="13">
        <v>0</v>
      </c>
    </row>
    <row r="7548" spans="1:9" x14ac:dyDescent="0.35">
      <c r="A7548" s="14">
        <v>2016</v>
      </c>
      <c r="B7548" s="14" t="s">
        <v>158</v>
      </c>
      <c r="C7548" s="14" t="s">
        <v>175</v>
      </c>
      <c r="D7548" s="14">
        <v>2014</v>
      </c>
      <c r="E7548" s="14">
        <f>data_filtered[[#This Row],[test_year]]-data_filtered[[#This Row],[model_year]]</f>
        <v>2</v>
      </c>
      <c r="F7548" s="14">
        <v>50</v>
      </c>
      <c r="G7548" s="14">
        <v>0</v>
      </c>
      <c r="H7548" s="14">
        <v>50</v>
      </c>
      <c r="I7548" s="14">
        <v>0</v>
      </c>
    </row>
    <row r="7549" spans="1:9" x14ac:dyDescent="0.35">
      <c r="A7549" s="14">
        <v>2016</v>
      </c>
      <c r="B7549" s="14" t="s">
        <v>325</v>
      </c>
      <c r="C7549" s="14" t="s">
        <v>326</v>
      </c>
      <c r="D7549" s="14">
        <v>2011</v>
      </c>
      <c r="E7549" s="14">
        <f>data_filtered[[#This Row],[test_year]]-data_filtered[[#This Row],[model_year]]</f>
        <v>5</v>
      </c>
      <c r="F7549" s="14">
        <v>50</v>
      </c>
      <c r="G7549" s="14">
        <v>0</v>
      </c>
      <c r="H7549" s="14">
        <v>50</v>
      </c>
      <c r="I7549" s="14">
        <v>0</v>
      </c>
    </row>
    <row r="7550" spans="1:9" x14ac:dyDescent="0.35">
      <c r="A7550" s="14">
        <v>2017</v>
      </c>
      <c r="B7550" s="14" t="s">
        <v>52</v>
      </c>
      <c r="C7550" s="14" t="s">
        <v>74</v>
      </c>
      <c r="D7550" s="14">
        <v>2010</v>
      </c>
      <c r="E7550" s="14">
        <f>data_filtered[[#This Row],[test_year]]-data_filtered[[#This Row],[model_year]]</f>
        <v>7</v>
      </c>
      <c r="F7550" s="14">
        <v>50</v>
      </c>
      <c r="G7550" s="14">
        <v>0</v>
      </c>
      <c r="H7550" s="14">
        <v>50</v>
      </c>
      <c r="I7550" s="14">
        <v>0</v>
      </c>
    </row>
    <row r="7551" spans="1:9" x14ac:dyDescent="0.35">
      <c r="A7551" s="14">
        <v>2017</v>
      </c>
      <c r="B7551" s="14" t="s">
        <v>30</v>
      </c>
      <c r="C7551" s="14" t="s">
        <v>160</v>
      </c>
      <c r="D7551" s="14">
        <v>2010</v>
      </c>
      <c r="E7551" s="14">
        <f>data_filtered[[#This Row],[test_year]]-data_filtered[[#This Row],[model_year]]</f>
        <v>7</v>
      </c>
      <c r="F7551" s="14">
        <v>50</v>
      </c>
      <c r="G7551" s="14">
        <v>0</v>
      </c>
      <c r="H7551" s="14">
        <v>50</v>
      </c>
      <c r="I7551" s="14">
        <v>0</v>
      </c>
    </row>
    <row r="7552" spans="1:9" x14ac:dyDescent="0.35">
      <c r="A7552" s="14">
        <v>2017</v>
      </c>
      <c r="B7552" s="14" t="s">
        <v>30</v>
      </c>
      <c r="C7552" s="14" t="s">
        <v>31</v>
      </c>
      <c r="D7552" s="14">
        <v>2015</v>
      </c>
      <c r="E7552" s="14">
        <f>data_filtered[[#This Row],[test_year]]-data_filtered[[#This Row],[model_year]]</f>
        <v>2</v>
      </c>
      <c r="F7552" s="14">
        <v>50</v>
      </c>
      <c r="G7552" s="14">
        <v>0</v>
      </c>
      <c r="H7552" s="14">
        <v>50</v>
      </c>
      <c r="I7552" s="14">
        <v>0</v>
      </c>
    </row>
    <row r="7553" spans="1:9" x14ac:dyDescent="0.35">
      <c r="A7553" s="14">
        <v>2017</v>
      </c>
      <c r="B7553" s="14" t="s">
        <v>136</v>
      </c>
      <c r="C7553" s="14" t="s">
        <v>341</v>
      </c>
      <c r="D7553" s="14">
        <v>2006</v>
      </c>
      <c r="E7553" s="14">
        <f>data_filtered[[#This Row],[test_year]]-data_filtered[[#This Row],[model_year]]</f>
        <v>11</v>
      </c>
      <c r="F7553" s="14">
        <v>50</v>
      </c>
      <c r="G7553" s="14">
        <v>0</v>
      </c>
      <c r="H7553" s="14">
        <v>50</v>
      </c>
      <c r="I7553" s="14">
        <v>0</v>
      </c>
    </row>
    <row r="7554" spans="1:9" x14ac:dyDescent="0.35">
      <c r="A7554" s="13">
        <v>2017</v>
      </c>
      <c r="B7554" s="13" t="s">
        <v>26</v>
      </c>
      <c r="C7554" s="13" t="s">
        <v>100</v>
      </c>
      <c r="D7554" s="13">
        <v>2015</v>
      </c>
      <c r="E7554" s="14">
        <f>data_filtered[[#This Row],[test_year]]-data_filtered[[#This Row],[model_year]]</f>
        <v>2</v>
      </c>
      <c r="F7554" s="13">
        <v>50</v>
      </c>
      <c r="G7554" s="13">
        <v>0</v>
      </c>
      <c r="H7554" s="13">
        <v>50</v>
      </c>
      <c r="I7554" s="13">
        <v>0</v>
      </c>
    </row>
    <row r="7555" spans="1:9" x14ac:dyDescent="0.35">
      <c r="A7555" s="16">
        <v>2017</v>
      </c>
      <c r="B7555" s="16" t="s">
        <v>128</v>
      </c>
      <c r="C7555" s="16" t="s">
        <v>173</v>
      </c>
      <c r="D7555" s="16">
        <v>2014</v>
      </c>
      <c r="E7555" s="14">
        <f>data_filtered[[#This Row],[test_year]]-data_filtered[[#This Row],[model_year]]</f>
        <v>3</v>
      </c>
      <c r="F7555" s="16">
        <v>50</v>
      </c>
      <c r="G7555" s="16">
        <v>0</v>
      </c>
      <c r="H7555" s="16">
        <v>50</v>
      </c>
      <c r="I7555" s="16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EE828-BC1C-495D-AC83-FC859B8E974E}">
  <sheetPr>
    <tabColor theme="9" tint="0.39997558519241921"/>
  </sheetPr>
  <dimension ref="B3:H114"/>
  <sheetViews>
    <sheetView tabSelected="1" workbookViewId="0">
      <selection activeCell="C82" sqref="C82:C84"/>
    </sheetView>
  </sheetViews>
  <sheetFormatPr defaultRowHeight="14.5" x14ac:dyDescent="0.35"/>
  <cols>
    <col min="2" max="2" width="13.90625" customWidth="1"/>
    <col min="3" max="3" width="12.90625" customWidth="1"/>
    <col min="7" max="7" width="12.81640625" customWidth="1"/>
  </cols>
  <sheetData>
    <row r="3" spans="2:8" x14ac:dyDescent="0.35">
      <c r="E3" t="s">
        <v>394</v>
      </c>
      <c r="F3">
        <v>20</v>
      </c>
    </row>
    <row r="4" spans="2:8" x14ac:dyDescent="0.35">
      <c r="E4" t="s">
        <v>395</v>
      </c>
      <c r="F4">
        <f>C20</f>
        <v>0</v>
      </c>
    </row>
    <row r="5" spans="2:8" x14ac:dyDescent="0.35">
      <c r="E5" t="s">
        <v>396</v>
      </c>
      <c r="F5">
        <f>C21</f>
        <v>0.476190476190476</v>
      </c>
    </row>
    <row r="6" spans="2:8" x14ac:dyDescent="0.35">
      <c r="E6" t="s">
        <v>397</v>
      </c>
      <c r="F6">
        <f>(F5-F4)/F3</f>
        <v>2.3809523809523801E-2</v>
      </c>
    </row>
    <row r="7" spans="2:8" x14ac:dyDescent="0.35">
      <c r="E7" t="s">
        <v>398</v>
      </c>
      <c r="F7">
        <f>ROUND(F6*200,0)/200</f>
        <v>2.5000000000000001E-2</v>
      </c>
    </row>
    <row r="8" spans="2:8" ht="15" thickBot="1" x14ac:dyDescent="0.4"/>
    <row r="9" spans="2:8" ht="15" thickBot="1" x14ac:dyDescent="0.4">
      <c r="B9" s="11" t="s">
        <v>1</v>
      </c>
      <c r="C9" s="10"/>
      <c r="E9" t="str">
        <f>B9</f>
        <v>failure_rate</v>
      </c>
    </row>
    <row r="10" spans="2:8" x14ac:dyDescent="0.35">
      <c r="B10" s="7"/>
      <c r="C10" s="7"/>
      <c r="E10">
        <f>F4</f>
        <v>0</v>
      </c>
      <c r="G10" s="9" t="s">
        <v>1</v>
      </c>
      <c r="H10" s="9" t="s">
        <v>393</v>
      </c>
    </row>
    <row r="11" spans="2:8" x14ac:dyDescent="0.35">
      <c r="B11" s="7" t="s">
        <v>2</v>
      </c>
      <c r="C11" s="20">
        <v>9.628292745316909E-2</v>
      </c>
      <c r="E11">
        <f>E10+F$7</f>
        <v>2.5000000000000001E-2</v>
      </c>
      <c r="G11" s="20" t="str">
        <f>_xlfn.CONCAT("&lt;=", TEXT(E10,"0%"))</f>
        <v>&lt;=0%</v>
      </c>
      <c r="H11" s="7">
        <f>SUMIF(data_filtered[failure_rate],_xlfn.CONCAT("=", E10),data_filtered[total_count])</f>
        <v>39974</v>
      </c>
    </row>
    <row r="12" spans="2:8" x14ac:dyDescent="0.35">
      <c r="B12" s="7" t="s">
        <v>3</v>
      </c>
      <c r="C12" s="20">
        <v>9.109316340725562E-4</v>
      </c>
      <c r="E12">
        <f t="shared" ref="E12:E26" si="0">E11+F$7</f>
        <v>0.05</v>
      </c>
      <c r="G12" s="19" t="str">
        <f>_xlfn.CONCAT("(",TEXT(E10, "0.0%"),"-",TEXT(E11,"0.0%"),"]")</f>
        <v>(0.0%-2.5%]</v>
      </c>
      <c r="H12" s="7">
        <f>SUMIFS(data_filtered[total_count],data_filtered[failure_rate],_xlfn.CONCAT("&gt;",'summary stats'!E10),data_filtered[failure_rate],_xlfn.CONCAT("&lt;=",'summary stats'!E11))</f>
        <v>131463</v>
      </c>
    </row>
    <row r="13" spans="2:8" x14ac:dyDescent="0.35">
      <c r="B13" s="7" t="s">
        <v>4</v>
      </c>
      <c r="C13" s="20">
        <v>7.7849927849927864E-2</v>
      </c>
      <c r="E13">
        <f t="shared" si="0"/>
        <v>7.5000000000000011E-2</v>
      </c>
      <c r="G13" s="19" t="str">
        <f t="shared" ref="G13:G31" si="1">_xlfn.CONCAT("(",TEXT(E11, "0.0%"),"-",TEXT(E12,"0.0%"),"]")</f>
        <v>(2.5%-5.0%]</v>
      </c>
      <c r="H13" s="7">
        <f>SUMIFS(data_filtered[total_count],data_filtered[failure_rate],_xlfn.CONCAT("&gt;",'summary stats'!E11),data_filtered[failure_rate],_xlfn.CONCAT("&lt;=",'summary stats'!E12))</f>
        <v>139943</v>
      </c>
    </row>
    <row r="14" spans="2:8" x14ac:dyDescent="0.35">
      <c r="B14" s="7" t="s">
        <v>5</v>
      </c>
      <c r="C14" s="7">
        <v>0</v>
      </c>
      <c r="E14">
        <f t="shared" si="0"/>
        <v>0.1</v>
      </c>
      <c r="G14" s="19" t="str">
        <f t="shared" si="1"/>
        <v>(5.0%-7.5%]</v>
      </c>
      <c r="H14" s="7">
        <f>SUMIFS(data_filtered[total_count],data_filtered[failure_rate],_xlfn.CONCAT("&gt;",'summary stats'!E12),data_filtered[failure_rate],_xlfn.CONCAT("&lt;=",'summary stats'!E13))</f>
        <v>104872</v>
      </c>
    </row>
    <row r="15" spans="2:8" x14ac:dyDescent="0.35">
      <c r="B15" s="7" t="s">
        <v>6</v>
      </c>
      <c r="C15" s="7">
        <v>7.917248463021262E-2</v>
      </c>
      <c r="E15">
        <f t="shared" si="0"/>
        <v>0.125</v>
      </c>
      <c r="G15" s="19" t="str">
        <f t="shared" si="1"/>
        <v>(7.5%-10.0%]</v>
      </c>
      <c r="H15" s="7">
        <f>SUMIFS(data_filtered[total_count],data_filtered[failure_rate],_xlfn.CONCAT("&gt;",'summary stats'!E13),data_filtered[failure_rate],_xlfn.CONCAT("&lt;=",'summary stats'!E14))</f>
        <v>93236</v>
      </c>
    </row>
    <row r="16" spans="2:8" x14ac:dyDescent="0.35">
      <c r="B16" s="7" t="s">
        <v>7</v>
      </c>
      <c r="C16" s="7">
        <v>6.2682823225212545E-3</v>
      </c>
      <c r="E16">
        <f t="shared" si="0"/>
        <v>0.15</v>
      </c>
      <c r="G16" s="19" t="str">
        <f t="shared" si="1"/>
        <v>(10.0%-12.5%]</v>
      </c>
      <c r="H16" s="7">
        <f>SUMIFS(data_filtered[total_count],data_filtered[failure_rate],_xlfn.CONCAT("&gt;",'summary stats'!E14),data_filtered[failure_rate],_xlfn.CONCAT("&lt;=",'summary stats'!E15))</f>
        <v>76495</v>
      </c>
    </row>
    <row r="17" spans="2:8" x14ac:dyDescent="0.35">
      <c r="B17" s="7" t="s">
        <v>8</v>
      </c>
      <c r="C17" s="7">
        <v>0.2933037840707553</v>
      </c>
      <c r="E17">
        <f t="shared" si="0"/>
        <v>0.17499999999999999</v>
      </c>
      <c r="G17" s="19" t="str">
        <f t="shared" si="1"/>
        <v>(12.5%-15.0%]</v>
      </c>
      <c r="H17" s="7">
        <f>SUMIFS(data_filtered[total_count],data_filtered[failure_rate],_xlfn.CONCAT("&gt;",'summary stats'!E15),data_filtered[failure_rate],_xlfn.CONCAT("&lt;=",'summary stats'!E16))</f>
        <v>61385</v>
      </c>
    </row>
    <row r="18" spans="2:8" x14ac:dyDescent="0.35">
      <c r="B18" s="7" t="s">
        <v>9</v>
      </c>
      <c r="C18" s="7">
        <v>0.90178643210453779</v>
      </c>
      <c r="E18">
        <f t="shared" si="0"/>
        <v>0.19999999999999998</v>
      </c>
      <c r="G18" s="19" t="str">
        <f t="shared" si="1"/>
        <v>(15.0%-17.5%]</v>
      </c>
      <c r="H18" s="7">
        <f>SUMIFS(data_filtered[total_count],data_filtered[failure_rate],_xlfn.CONCAT("&gt;",'summary stats'!E16),data_filtered[failure_rate],_xlfn.CONCAT("&lt;=",'summary stats'!E17))</f>
        <v>49634</v>
      </c>
    </row>
    <row r="19" spans="2:8" x14ac:dyDescent="0.35">
      <c r="B19" s="7" t="s">
        <v>10</v>
      </c>
      <c r="C19" s="7">
        <v>0.476190476190476</v>
      </c>
      <c r="E19">
        <f t="shared" si="0"/>
        <v>0.22499999999999998</v>
      </c>
      <c r="G19" s="19" t="str">
        <f t="shared" si="1"/>
        <v>(17.5%-20.0%]</v>
      </c>
      <c r="H19" s="7">
        <f>SUMIFS(data_filtered[total_count],data_filtered[failure_rate],_xlfn.CONCAT("&gt;",'summary stats'!E17),data_filtered[failure_rate],_xlfn.CONCAT("&lt;=",'summary stats'!E18))</f>
        <v>43533</v>
      </c>
    </row>
    <row r="20" spans="2:8" x14ac:dyDescent="0.35">
      <c r="B20" s="7" t="s">
        <v>11</v>
      </c>
      <c r="C20" s="7">
        <v>0</v>
      </c>
      <c r="E20">
        <f t="shared" si="0"/>
        <v>0.24999999999999997</v>
      </c>
      <c r="G20" s="19" t="str">
        <f t="shared" si="1"/>
        <v>(20.0%-22.5%]</v>
      </c>
      <c r="H20" s="7">
        <f>SUMIFS(data_filtered[total_count],data_filtered[failure_rate],_xlfn.CONCAT("&gt;",'summary stats'!E18),data_filtered[failure_rate],_xlfn.CONCAT("&lt;=",'summary stats'!E19))</f>
        <v>31168</v>
      </c>
    </row>
    <row r="21" spans="2:8" x14ac:dyDescent="0.35">
      <c r="B21" s="7" t="s">
        <v>12</v>
      </c>
      <c r="C21" s="7">
        <v>0.476190476190476</v>
      </c>
      <c r="E21">
        <f t="shared" si="0"/>
        <v>0.27499999999999997</v>
      </c>
      <c r="G21" s="19" t="str">
        <f t="shared" si="1"/>
        <v>(22.5%-25.0%]</v>
      </c>
      <c r="H21" s="7">
        <f>SUMIFS(data_filtered[total_count],data_filtered[failure_rate],_xlfn.CONCAT("&gt;",'summary stats'!E19),data_filtered[failure_rate],_xlfn.CONCAT("&lt;=",'summary stats'!E20))</f>
        <v>18894</v>
      </c>
    </row>
    <row r="22" spans="2:8" x14ac:dyDescent="0.35">
      <c r="B22" s="7" t="s">
        <v>13</v>
      </c>
      <c r="C22" s="7">
        <v>727.32123398123929</v>
      </c>
      <c r="E22">
        <f t="shared" si="0"/>
        <v>0.3</v>
      </c>
      <c r="G22" s="19" t="str">
        <f t="shared" si="1"/>
        <v>(25.0%-27.5%]</v>
      </c>
      <c r="H22" s="7">
        <f>SUMIFS(data_filtered[total_count],data_filtered[failure_rate],_xlfn.CONCAT("&gt;",'summary stats'!E20),data_filtered[failure_rate],_xlfn.CONCAT("&lt;=",'summary stats'!E21))</f>
        <v>15190</v>
      </c>
    </row>
    <row r="23" spans="2:8" ht="15" thickBot="1" x14ac:dyDescent="0.4">
      <c r="B23" s="8" t="s">
        <v>14</v>
      </c>
      <c r="C23" s="8">
        <v>7554</v>
      </c>
      <c r="E23">
        <f t="shared" si="0"/>
        <v>0.32500000000000001</v>
      </c>
      <c r="G23" s="19" t="str">
        <f t="shared" si="1"/>
        <v>(27.5%-30.0%]</v>
      </c>
      <c r="H23" s="7">
        <f>SUMIFS(data_filtered[total_count],data_filtered[failure_rate],_xlfn.CONCAT("&gt;",'summary stats'!E21),data_filtered[failure_rate],_xlfn.CONCAT("&lt;=",'summary stats'!E22))</f>
        <v>7782</v>
      </c>
    </row>
    <row r="24" spans="2:8" x14ac:dyDescent="0.35">
      <c r="E24">
        <f t="shared" si="0"/>
        <v>0.35000000000000003</v>
      </c>
      <c r="G24" s="19" t="str">
        <f t="shared" si="1"/>
        <v>(30.0%-32.5%]</v>
      </c>
      <c r="H24" s="7">
        <f>SUMIFS(data_filtered[total_count],data_filtered[failure_rate],_xlfn.CONCAT("&gt;",'summary stats'!E22),data_filtered[failure_rate],_xlfn.CONCAT("&lt;=",'summary stats'!E23))</f>
        <v>4092</v>
      </c>
    </row>
    <row r="25" spans="2:8" x14ac:dyDescent="0.35">
      <c r="E25">
        <f t="shared" si="0"/>
        <v>0.37500000000000006</v>
      </c>
      <c r="G25" s="19" t="str">
        <f t="shared" si="1"/>
        <v>(32.5%-35.0%]</v>
      </c>
      <c r="H25" s="7">
        <f>SUMIFS(data_filtered[total_count],data_filtered[failure_rate],_xlfn.CONCAT("&gt;",'summary stats'!E23),data_filtered[failure_rate],_xlfn.CONCAT("&lt;=",'summary stats'!E24))</f>
        <v>2997</v>
      </c>
    </row>
    <row r="26" spans="2:8" x14ac:dyDescent="0.35">
      <c r="E26">
        <f t="shared" si="0"/>
        <v>0.40000000000000008</v>
      </c>
      <c r="G26" s="19" t="str">
        <f t="shared" si="1"/>
        <v>(35.0%-37.5%]</v>
      </c>
      <c r="H26" s="7">
        <f>SUMIFS(data_filtered[total_count],data_filtered[failure_rate],_xlfn.CONCAT("&gt;",'summary stats'!E24),data_filtered[failure_rate],_xlfn.CONCAT("&lt;=",'summary stats'!E25))</f>
        <v>1008</v>
      </c>
    </row>
    <row r="27" spans="2:8" x14ac:dyDescent="0.35">
      <c r="E27">
        <f>E26+F$7</f>
        <v>0.4250000000000001</v>
      </c>
      <c r="G27" s="19" t="str">
        <f t="shared" si="1"/>
        <v>(37.5%-40.0%]</v>
      </c>
      <c r="H27" s="7">
        <f>SUMIFS(data_filtered[total_count],data_filtered[failure_rate],_xlfn.CONCAT("&gt;",'summary stats'!E25),data_filtered[failure_rate],_xlfn.CONCAT("&lt;=",'summary stats'!E26))</f>
        <v>643</v>
      </c>
    </row>
    <row r="28" spans="2:8" x14ac:dyDescent="0.35">
      <c r="E28">
        <f>E27+F$7</f>
        <v>0.45000000000000012</v>
      </c>
      <c r="G28" s="19" t="str">
        <f t="shared" si="1"/>
        <v>(40.0%-42.5%]</v>
      </c>
      <c r="H28" s="7">
        <f>SUMIFS(data_filtered[total_count],data_filtered[failure_rate],_xlfn.CONCAT("&gt;",'summary stats'!E26),data_filtered[failure_rate],_xlfn.CONCAT("&lt;=",'summary stats'!E27))</f>
        <v>280</v>
      </c>
    </row>
    <row r="29" spans="2:8" x14ac:dyDescent="0.35">
      <c r="E29">
        <f t="shared" ref="E29" si="2">E28+F$7</f>
        <v>0.47500000000000014</v>
      </c>
      <c r="G29" s="19" t="str">
        <f t="shared" si="1"/>
        <v>(42.5%-45.0%]</v>
      </c>
      <c r="H29" s="7">
        <f>SUMIFS(data_filtered[total_count],data_filtered[failure_rate],_xlfn.CONCAT("&gt;",'summary stats'!E27),data_filtered[failure_rate],_xlfn.CONCAT("&lt;=",'summary stats'!E28))</f>
        <v>0</v>
      </c>
    </row>
    <row r="30" spans="2:8" x14ac:dyDescent="0.35">
      <c r="E30">
        <f>E29+F$7</f>
        <v>0.50000000000000011</v>
      </c>
      <c r="G30" s="19" t="str">
        <f t="shared" si="1"/>
        <v>(45.0%-47.5%]</v>
      </c>
      <c r="H30" s="7">
        <f>SUMIFS(data_filtered[total_count],data_filtered[failure_rate],_xlfn.CONCAT("&gt;",'summary stats'!E28),data_filtered[failure_rate],_xlfn.CONCAT("&lt;=",'summary stats'!E29))</f>
        <v>111</v>
      </c>
    </row>
    <row r="31" spans="2:8" x14ac:dyDescent="0.35">
      <c r="E31">
        <v>1</v>
      </c>
      <c r="G31" s="19" t="str">
        <f t="shared" si="1"/>
        <v>(47.5%-50.0%]</v>
      </c>
      <c r="H31" s="7">
        <f>SUMIFS(data_filtered[total_count],data_filtered[failure_rate],_xlfn.CONCAT("&gt;",'summary stats'!E29),data_filtered[failure_rate],_xlfn.CONCAT("&lt;=",'summary stats'!E30))</f>
        <v>63</v>
      </c>
    </row>
    <row r="32" spans="2:8" ht="15" thickBot="1" x14ac:dyDescent="0.4">
      <c r="G32" s="8" t="s">
        <v>392</v>
      </c>
      <c r="H32" s="7">
        <f>SUMIFS(data_filtered[total_count],data_filtered[failure_rate],_xlfn.CONCAT("&gt;",'summary stats'!E30),data_filtered[failure_rate],_xlfn.CONCAT("&lt;=",'summary stats'!E31))</f>
        <v>0</v>
      </c>
    </row>
    <row r="35" spans="2:8" x14ac:dyDescent="0.35">
      <c r="E35" t="s">
        <v>394</v>
      </c>
      <c r="F35">
        <v>20</v>
      </c>
    </row>
    <row r="36" spans="2:8" x14ac:dyDescent="0.35">
      <c r="E36" t="s">
        <v>395</v>
      </c>
      <c r="F36">
        <f>C52</f>
        <v>0</v>
      </c>
    </row>
    <row r="37" spans="2:8" x14ac:dyDescent="0.35">
      <c r="E37" t="s">
        <v>396</v>
      </c>
      <c r="F37">
        <f>C53</f>
        <v>32</v>
      </c>
    </row>
    <row r="38" spans="2:8" x14ac:dyDescent="0.35">
      <c r="E38" t="s">
        <v>397</v>
      </c>
      <c r="F38">
        <f>(F37-F36)/F35</f>
        <v>1.6</v>
      </c>
    </row>
    <row r="39" spans="2:8" x14ac:dyDescent="0.35">
      <c r="E39" t="s">
        <v>398</v>
      </c>
      <c r="F39">
        <v>1</v>
      </c>
    </row>
    <row r="40" spans="2:8" ht="15" thickBot="1" x14ac:dyDescent="0.4"/>
    <row r="41" spans="2:8" x14ac:dyDescent="0.35">
      <c r="B41" s="39" t="s">
        <v>19</v>
      </c>
      <c r="C41" s="39"/>
      <c r="E41" t="str">
        <f>B41</f>
        <v>model_age</v>
      </c>
      <c r="G41" s="9" t="s">
        <v>19</v>
      </c>
      <c r="H41" s="9" t="s">
        <v>393</v>
      </c>
    </row>
    <row r="42" spans="2:8" x14ac:dyDescent="0.35">
      <c r="B42" s="38"/>
      <c r="C42" s="38"/>
      <c r="E42">
        <f>F36</f>
        <v>0</v>
      </c>
      <c r="G42" s="21">
        <f>E42</f>
        <v>0</v>
      </c>
      <c r="H42" s="7">
        <f>SUMIF(data_filtered[model_age],_xlfn.CONCAT("=", 'summary stats'!E10),data_filtered[total_count])</f>
        <v>9226</v>
      </c>
    </row>
    <row r="43" spans="2:8" x14ac:dyDescent="0.35">
      <c r="B43" s="7" t="s">
        <v>2</v>
      </c>
      <c r="C43" s="43">
        <v>9.9956314535345516</v>
      </c>
      <c r="E43">
        <f>E42+F$39</f>
        <v>1</v>
      </c>
      <c r="G43" s="19" t="str">
        <f>_xlfn.CONCAT("(",E42,"-",E43,"]")</f>
        <v>(0-1]</v>
      </c>
      <c r="H43" s="7">
        <f>SUMIFS(data_filtered[total_count],data_filtered[model_age],_xlfn.CONCAT("&gt;",'summary stats'!E42),data_filtered[model_age],_xlfn.CONCAT("&lt;=",'summary stats'!E43))</f>
        <v>37083</v>
      </c>
    </row>
    <row r="44" spans="2:8" x14ac:dyDescent="0.35">
      <c r="B44" s="7" t="s">
        <v>3</v>
      </c>
      <c r="C44" s="44">
        <v>6.4511994044852569E-2</v>
      </c>
      <c r="E44">
        <f t="shared" ref="E44:E75" si="3">E43+F$39</f>
        <v>2</v>
      </c>
      <c r="G44" s="19" t="str">
        <f t="shared" ref="G44:G59" si="4">_xlfn.CONCAT("(",E43,"-",E44,"]")</f>
        <v>(1-2]</v>
      </c>
      <c r="H44" s="7">
        <f>SUMIFS(data_filtered[total_count],data_filtered[model_age],_xlfn.CONCAT("&gt;",'summary stats'!E43),data_filtered[model_age],_xlfn.CONCAT("&lt;=",'summary stats'!E44))</f>
        <v>32312</v>
      </c>
    </row>
    <row r="45" spans="2:8" x14ac:dyDescent="0.35">
      <c r="B45" s="7" t="s">
        <v>4</v>
      </c>
      <c r="C45" s="43">
        <v>10</v>
      </c>
      <c r="E45">
        <f t="shared" si="3"/>
        <v>3</v>
      </c>
      <c r="G45" s="19" t="str">
        <f t="shared" si="4"/>
        <v>(2-3]</v>
      </c>
      <c r="H45" s="7">
        <f>SUMIFS(data_filtered[total_count],data_filtered[model_age],_xlfn.CONCAT("&gt;",'summary stats'!E44),data_filtered[model_age],_xlfn.CONCAT("&lt;=",'summary stats'!E45))</f>
        <v>36019</v>
      </c>
    </row>
    <row r="46" spans="2:8" x14ac:dyDescent="0.35">
      <c r="B46" s="7" t="s">
        <v>5</v>
      </c>
      <c r="C46" s="7">
        <v>10</v>
      </c>
      <c r="E46">
        <f t="shared" si="3"/>
        <v>4</v>
      </c>
      <c r="G46" s="19" t="str">
        <f t="shared" si="4"/>
        <v>(3-4]</v>
      </c>
      <c r="H46" s="7">
        <f>SUMIFS(data_filtered[total_count],data_filtered[model_age],_xlfn.CONCAT("&gt;",'summary stats'!E45),data_filtered[model_age],_xlfn.CONCAT("&lt;=",'summary stats'!E46))</f>
        <v>37926</v>
      </c>
    </row>
    <row r="47" spans="2:8" x14ac:dyDescent="0.35">
      <c r="B47" s="7" t="s">
        <v>6</v>
      </c>
      <c r="C47" s="7">
        <v>5.606979345031327</v>
      </c>
      <c r="E47">
        <f t="shared" si="3"/>
        <v>5</v>
      </c>
      <c r="G47" s="19" t="str">
        <f t="shared" si="4"/>
        <v>(4-5]</v>
      </c>
      <c r="H47" s="7">
        <f>SUMIFS(data_filtered[total_count],data_filtered[model_age],_xlfn.CONCAT("&gt;",'summary stats'!E46),data_filtered[model_age],_xlfn.CONCAT("&lt;=",'summary stats'!E47))</f>
        <v>43498</v>
      </c>
    </row>
    <row r="48" spans="2:8" x14ac:dyDescent="0.35">
      <c r="B48" s="7" t="s">
        <v>7</v>
      </c>
      <c r="C48" s="7">
        <v>31.438217375607927</v>
      </c>
      <c r="E48">
        <f t="shared" si="3"/>
        <v>6</v>
      </c>
      <c r="G48" s="19" t="str">
        <f t="shared" si="4"/>
        <v>(5-6]</v>
      </c>
      <c r="H48" s="7">
        <f>SUMIFS(data_filtered[total_count],data_filtered[model_age],_xlfn.CONCAT("&gt;",'summary stats'!E47),data_filtered[model_age],_xlfn.CONCAT("&lt;=",'summary stats'!E48))</f>
        <v>51364</v>
      </c>
    </row>
    <row r="49" spans="2:8" x14ac:dyDescent="0.35">
      <c r="B49" s="7" t="s">
        <v>8</v>
      </c>
      <c r="C49" s="7">
        <v>-8.7760631275737744E-2</v>
      </c>
      <c r="E49">
        <f t="shared" si="3"/>
        <v>7</v>
      </c>
      <c r="G49" s="19" t="str">
        <f t="shared" si="4"/>
        <v>(6-7]</v>
      </c>
      <c r="H49" s="7">
        <f>SUMIFS(data_filtered[total_count],data_filtered[model_age],_xlfn.CONCAT("&gt;",'summary stats'!E48),data_filtered[model_age],_xlfn.CONCAT("&lt;=",'summary stats'!E49))</f>
        <v>48971</v>
      </c>
    </row>
    <row r="50" spans="2:8" x14ac:dyDescent="0.35">
      <c r="B50" s="7" t="s">
        <v>9</v>
      </c>
      <c r="C50" s="7">
        <v>0.41446587481048397</v>
      </c>
      <c r="E50">
        <f t="shared" si="3"/>
        <v>8</v>
      </c>
      <c r="G50" s="19" t="str">
        <f t="shared" si="4"/>
        <v>(7-8]</v>
      </c>
      <c r="H50" s="7">
        <f>SUMIFS(data_filtered[total_count],data_filtered[model_age],_xlfn.CONCAT("&gt;",'summary stats'!E49),data_filtered[model_age],_xlfn.CONCAT("&lt;=",'summary stats'!E50))</f>
        <v>60137</v>
      </c>
    </row>
    <row r="51" spans="2:8" x14ac:dyDescent="0.35">
      <c r="B51" s="7" t="s">
        <v>10</v>
      </c>
      <c r="C51" s="7">
        <v>32</v>
      </c>
      <c r="E51">
        <f t="shared" si="3"/>
        <v>9</v>
      </c>
      <c r="G51" s="19" t="str">
        <f t="shared" si="4"/>
        <v>(8-9]</v>
      </c>
      <c r="H51" s="7">
        <f>SUMIFS(data_filtered[total_count],data_filtered[model_age],_xlfn.CONCAT("&gt;",'summary stats'!E50),data_filtered[model_age],_xlfn.CONCAT("&lt;=",'summary stats'!E51))</f>
        <v>58734</v>
      </c>
    </row>
    <row r="52" spans="2:8" x14ac:dyDescent="0.35">
      <c r="B52" s="7" t="s">
        <v>11</v>
      </c>
      <c r="C52" s="7">
        <v>0</v>
      </c>
      <c r="E52">
        <f t="shared" si="3"/>
        <v>10</v>
      </c>
      <c r="G52" s="19" t="str">
        <f t="shared" si="4"/>
        <v>(9-10]</v>
      </c>
      <c r="H52" s="7">
        <f>SUMIFS(data_filtered[total_count],data_filtered[model_age],_xlfn.CONCAT("&gt;",'summary stats'!E51),data_filtered[model_age],_xlfn.CONCAT("&lt;=",'summary stats'!E52))</f>
        <v>62712</v>
      </c>
    </row>
    <row r="53" spans="2:8" x14ac:dyDescent="0.35">
      <c r="B53" s="7" t="s">
        <v>12</v>
      </c>
      <c r="C53" s="7">
        <v>32</v>
      </c>
      <c r="E53">
        <f t="shared" si="3"/>
        <v>11</v>
      </c>
      <c r="G53" s="19" t="str">
        <f t="shared" si="4"/>
        <v>(10-11]</v>
      </c>
      <c r="H53" s="7">
        <f>SUMIFS(data_filtered[total_count],data_filtered[model_age],_xlfn.CONCAT("&gt;",'summary stats'!E52),data_filtered[model_age],_xlfn.CONCAT("&lt;=",'summary stats'!E53))</f>
        <v>54848</v>
      </c>
    </row>
    <row r="54" spans="2:8" x14ac:dyDescent="0.35">
      <c r="B54" s="7" t="s">
        <v>13</v>
      </c>
      <c r="C54" s="7">
        <v>75507</v>
      </c>
      <c r="E54">
        <f t="shared" si="3"/>
        <v>12</v>
      </c>
      <c r="G54" s="19" t="str">
        <f t="shared" si="4"/>
        <v>(11-12]</v>
      </c>
      <c r="H54" s="7">
        <f>SUMIFS(data_filtered[total_count],data_filtered[model_age],_xlfn.CONCAT("&gt;",'summary stats'!E53),data_filtered[model_age],_xlfn.CONCAT("&lt;=",'summary stats'!E54))</f>
        <v>53828</v>
      </c>
    </row>
    <row r="55" spans="2:8" ht="15" thickBot="1" x14ac:dyDescent="0.4">
      <c r="B55" s="8" t="s">
        <v>14</v>
      </c>
      <c r="C55" s="8">
        <v>7554</v>
      </c>
      <c r="E55">
        <f t="shared" si="3"/>
        <v>13</v>
      </c>
      <c r="G55" s="19" t="str">
        <f t="shared" si="4"/>
        <v>(12-13]</v>
      </c>
      <c r="H55" s="7">
        <f>SUMIFS(data_filtered[total_count],data_filtered[model_age],_xlfn.CONCAT("&gt;",'summary stats'!E54),data_filtered[model_age],_xlfn.CONCAT("&lt;=",'summary stats'!E55))</f>
        <v>47074</v>
      </c>
    </row>
    <row r="56" spans="2:8" x14ac:dyDescent="0.35">
      <c r="E56">
        <f>E55+F$39</f>
        <v>14</v>
      </c>
      <c r="G56" s="19" t="str">
        <f t="shared" si="4"/>
        <v>(13-14]</v>
      </c>
      <c r="H56" s="7">
        <f>SUMIFS(data_filtered[total_count],data_filtered[model_age],_xlfn.CONCAT("&gt;",'summary stats'!E55),data_filtered[model_age],_xlfn.CONCAT("&lt;=",'summary stats'!E56))</f>
        <v>40420</v>
      </c>
    </row>
    <row r="57" spans="2:8" x14ac:dyDescent="0.35">
      <c r="E57">
        <f t="shared" si="3"/>
        <v>15</v>
      </c>
      <c r="G57" s="19" t="str">
        <f t="shared" si="4"/>
        <v>(14-15]</v>
      </c>
      <c r="H57" s="7">
        <f>SUMIFS(data_filtered[total_count],data_filtered[model_age],_xlfn.CONCAT("&gt;",'summary stats'!E56),data_filtered[model_age],_xlfn.CONCAT("&lt;=",'summary stats'!E57))</f>
        <v>34072</v>
      </c>
    </row>
    <row r="58" spans="2:8" x14ac:dyDescent="0.35">
      <c r="E58">
        <f t="shared" si="3"/>
        <v>16</v>
      </c>
      <c r="G58" s="19" t="str">
        <f t="shared" si="4"/>
        <v>(15-16]</v>
      </c>
      <c r="H58" s="7">
        <f>SUMIFS(data_filtered[total_count],data_filtered[model_age],_xlfn.CONCAT("&gt;",'summary stats'!E57),data_filtered[model_age],_xlfn.CONCAT("&lt;=",'summary stats'!E58))</f>
        <v>27620</v>
      </c>
    </row>
    <row r="59" spans="2:8" x14ac:dyDescent="0.35">
      <c r="E59">
        <f t="shared" si="3"/>
        <v>17</v>
      </c>
      <c r="G59" s="19" t="str">
        <f t="shared" si="4"/>
        <v>(16-17]</v>
      </c>
      <c r="H59" s="7">
        <f>SUMIFS(data_filtered[total_count],data_filtered[model_age],_xlfn.CONCAT("&gt;",'summary stats'!E58),data_filtered[model_age],_xlfn.CONCAT("&lt;=",'summary stats'!E59))</f>
        <v>22729</v>
      </c>
    </row>
    <row r="60" spans="2:8" x14ac:dyDescent="0.35">
      <c r="E60">
        <f t="shared" si="3"/>
        <v>18</v>
      </c>
      <c r="G60" s="19" t="str">
        <f t="shared" ref="G60:G75" si="5">_xlfn.CONCAT("(",E59,"-",E60,"]")</f>
        <v>(17-18]</v>
      </c>
      <c r="H60" s="7">
        <f>SUMIFS(data_filtered[total_count],data_filtered[model_age],_xlfn.CONCAT("&gt;",'summary stats'!E59),data_filtered[model_age],_xlfn.CONCAT("&lt;=",'summary stats'!E60))</f>
        <v>16112</v>
      </c>
    </row>
    <row r="61" spans="2:8" x14ac:dyDescent="0.35">
      <c r="E61">
        <f t="shared" si="3"/>
        <v>19</v>
      </c>
      <c r="G61" s="19" t="str">
        <f t="shared" si="5"/>
        <v>(18-19]</v>
      </c>
      <c r="H61" s="7">
        <f>SUMIFS(data_filtered[total_count],data_filtered[model_age],_xlfn.CONCAT("&gt;",'summary stats'!E60),data_filtered[model_age],_xlfn.CONCAT("&lt;=",'summary stats'!E61))</f>
        <v>13912</v>
      </c>
    </row>
    <row r="62" spans="2:8" x14ac:dyDescent="0.35">
      <c r="E62">
        <f t="shared" si="3"/>
        <v>20</v>
      </c>
      <c r="G62" s="19" t="str">
        <f t="shared" si="5"/>
        <v>(19-20]</v>
      </c>
      <c r="H62" s="7">
        <f>SUMIFS(data_filtered[total_count],data_filtered[model_age],_xlfn.CONCAT("&gt;",'summary stats'!E61),data_filtered[model_age],_xlfn.CONCAT("&lt;=",'summary stats'!E62))</f>
        <v>9744</v>
      </c>
    </row>
    <row r="63" spans="2:8" x14ac:dyDescent="0.35">
      <c r="E63">
        <f t="shared" si="3"/>
        <v>21</v>
      </c>
      <c r="G63" s="19" t="str">
        <f t="shared" si="5"/>
        <v>(20-21]</v>
      </c>
      <c r="H63" s="7">
        <f>SUMIFS(data_filtered[total_count],data_filtered[model_age],_xlfn.CONCAT("&gt;",'summary stats'!E62),data_filtered[model_age],_xlfn.CONCAT("&lt;=",'summary stats'!E63))</f>
        <v>7352</v>
      </c>
    </row>
    <row r="64" spans="2:8" x14ac:dyDescent="0.35">
      <c r="E64">
        <f t="shared" si="3"/>
        <v>22</v>
      </c>
      <c r="G64" s="19" t="str">
        <f t="shared" si="5"/>
        <v>(21-22]</v>
      </c>
      <c r="H64" s="7">
        <f>SUMIFS(data_filtered[total_count],data_filtered[model_age],_xlfn.CONCAT("&gt;",'summary stats'!E63),data_filtered[model_age],_xlfn.CONCAT("&lt;=",'summary stats'!E64))</f>
        <v>5304</v>
      </c>
    </row>
    <row r="65" spans="2:8" x14ac:dyDescent="0.35">
      <c r="E65">
        <f t="shared" si="3"/>
        <v>23</v>
      </c>
      <c r="G65" s="19" t="str">
        <f t="shared" si="5"/>
        <v>(22-23]</v>
      </c>
      <c r="H65" s="7">
        <f>SUMIFS(data_filtered[total_count],data_filtered[model_age],_xlfn.CONCAT("&gt;",'summary stats'!E64),data_filtered[model_age],_xlfn.CONCAT("&lt;=",'summary stats'!E65))</f>
        <v>3915</v>
      </c>
    </row>
    <row r="66" spans="2:8" x14ac:dyDescent="0.35">
      <c r="E66">
        <f t="shared" si="3"/>
        <v>24</v>
      </c>
      <c r="G66" s="19" t="str">
        <f t="shared" si="5"/>
        <v>(23-24]</v>
      </c>
      <c r="H66" s="7">
        <f>SUMIFS(data_filtered[total_count],data_filtered[model_age],_xlfn.CONCAT("&gt;",'summary stats'!E65),data_filtered[model_age],_xlfn.CONCAT("&lt;=",'summary stats'!E66))</f>
        <v>2420</v>
      </c>
    </row>
    <row r="67" spans="2:8" x14ac:dyDescent="0.35">
      <c r="E67">
        <f t="shared" si="3"/>
        <v>25</v>
      </c>
      <c r="G67" s="19" t="str">
        <f t="shared" si="5"/>
        <v>(24-25]</v>
      </c>
      <c r="H67" s="7">
        <f>SUMIFS(data_filtered[total_count],data_filtered[model_age],_xlfn.CONCAT("&gt;",'summary stats'!E66),data_filtered[model_age],_xlfn.CONCAT("&lt;=",'summary stats'!E67))</f>
        <v>1633</v>
      </c>
    </row>
    <row r="68" spans="2:8" x14ac:dyDescent="0.35">
      <c r="E68">
        <f t="shared" si="3"/>
        <v>26</v>
      </c>
      <c r="G68" s="19" t="str">
        <f t="shared" si="5"/>
        <v>(25-26]</v>
      </c>
      <c r="H68" s="7">
        <f>SUMIFS(data_filtered[total_count],data_filtered[model_age],_xlfn.CONCAT("&gt;",'summary stats'!E67),data_filtered[model_age],_xlfn.CONCAT("&lt;=",'summary stats'!E68))</f>
        <v>1235</v>
      </c>
    </row>
    <row r="69" spans="2:8" x14ac:dyDescent="0.35">
      <c r="E69">
        <f t="shared" si="3"/>
        <v>27</v>
      </c>
      <c r="G69" s="19" t="str">
        <f t="shared" si="5"/>
        <v>(26-27]</v>
      </c>
      <c r="H69" s="7">
        <f>SUMIFS(data_filtered[total_count],data_filtered[model_age],_xlfn.CONCAT("&gt;",'summary stats'!E68),data_filtered[model_age],_xlfn.CONCAT("&lt;=",'summary stats'!E69))</f>
        <v>941</v>
      </c>
    </row>
    <row r="70" spans="2:8" x14ac:dyDescent="0.35">
      <c r="E70">
        <f t="shared" si="3"/>
        <v>28</v>
      </c>
      <c r="G70" s="19" t="str">
        <f t="shared" si="5"/>
        <v>(27-28]</v>
      </c>
      <c r="H70" s="7">
        <f>SUMIFS(data_filtered[total_count],data_filtered[model_age],_xlfn.CONCAT("&gt;",'summary stats'!E69),data_filtered[model_age],_xlfn.CONCAT("&lt;=",'summary stats'!E70))</f>
        <v>748</v>
      </c>
    </row>
    <row r="71" spans="2:8" x14ac:dyDescent="0.35">
      <c r="E71">
        <f t="shared" si="3"/>
        <v>29</v>
      </c>
      <c r="G71" s="19" t="str">
        <f t="shared" si="5"/>
        <v>(28-29]</v>
      </c>
      <c r="H71" s="7">
        <f>SUMIFS(data_filtered[total_count],data_filtered[model_age],_xlfn.CONCAT("&gt;",'summary stats'!E70),data_filtered[model_age],_xlfn.CONCAT("&lt;=",'summary stats'!E71))</f>
        <v>401</v>
      </c>
    </row>
    <row r="72" spans="2:8" x14ac:dyDescent="0.35">
      <c r="E72">
        <f t="shared" si="3"/>
        <v>30</v>
      </c>
      <c r="G72" s="19" t="str">
        <f t="shared" si="5"/>
        <v>(29-30]</v>
      </c>
      <c r="H72" s="7">
        <f>SUMIFS(data_filtered[total_count],data_filtered[model_age],_xlfn.CONCAT("&gt;",'summary stats'!E71),data_filtered[model_age],_xlfn.CONCAT("&lt;=",'summary stats'!E72))</f>
        <v>279</v>
      </c>
    </row>
    <row r="73" spans="2:8" x14ac:dyDescent="0.35">
      <c r="E73">
        <f t="shared" si="3"/>
        <v>31</v>
      </c>
      <c r="G73" s="19" t="str">
        <f t="shared" si="5"/>
        <v>(30-31]</v>
      </c>
      <c r="H73" s="7">
        <f>SUMIFS(data_filtered[total_count],data_filtered[model_age],_xlfn.CONCAT("&gt;",'summary stats'!E72),data_filtered[model_age],_xlfn.CONCAT("&lt;=",'summary stats'!E73))</f>
        <v>136</v>
      </c>
    </row>
    <row r="74" spans="2:8" x14ac:dyDescent="0.35">
      <c r="E74">
        <f t="shared" si="3"/>
        <v>32</v>
      </c>
      <c r="G74" s="19" t="str">
        <f t="shared" si="5"/>
        <v>(31-32]</v>
      </c>
      <c r="H74" s="7">
        <f>SUMIFS(data_filtered[total_count],data_filtered[model_age],_xlfn.CONCAT("&gt;",'summary stats'!E73),data_filtered[model_age],_xlfn.CONCAT("&lt;=",'summary stats'!E74))</f>
        <v>58</v>
      </c>
    </row>
    <row r="75" spans="2:8" x14ac:dyDescent="0.35">
      <c r="E75">
        <f t="shared" si="3"/>
        <v>33</v>
      </c>
      <c r="G75" s="19" t="str">
        <f t="shared" si="5"/>
        <v>(32-33]</v>
      </c>
      <c r="H75" s="7">
        <f>SUMIFS(data_filtered[total_count],data_filtered[model_age],_xlfn.CONCAT("&gt;",'summary stats'!E74),data_filtered[model_age],_xlfn.CONCAT("&lt;=",'summary stats'!E75))</f>
        <v>0</v>
      </c>
    </row>
    <row r="76" spans="2:8" x14ac:dyDescent="0.35">
      <c r="G76" s="19"/>
      <c r="H76" s="7"/>
    </row>
    <row r="77" spans="2:8" x14ac:dyDescent="0.35">
      <c r="G77" s="19"/>
      <c r="H77" s="7"/>
    </row>
    <row r="78" spans="2:8" x14ac:dyDescent="0.35">
      <c r="G78" s="19"/>
      <c r="H78" s="7"/>
    </row>
    <row r="79" spans="2:8" ht="15" thickBot="1" x14ac:dyDescent="0.4">
      <c r="G79" s="7"/>
      <c r="H79" s="7"/>
    </row>
    <row r="80" spans="2:8" x14ac:dyDescent="0.35">
      <c r="B80" s="37" t="s">
        <v>18</v>
      </c>
      <c r="C80" s="37"/>
      <c r="E80" t="str">
        <f>B80</f>
        <v>model_year</v>
      </c>
      <c r="G80" s="9" t="s">
        <v>18</v>
      </c>
      <c r="H80" s="9" t="s">
        <v>393</v>
      </c>
    </row>
    <row r="81" spans="2:8" x14ac:dyDescent="0.35">
      <c r="B81" s="38"/>
      <c r="C81" s="38"/>
      <c r="E81">
        <f>C91</f>
        <v>1985</v>
      </c>
      <c r="G81" s="19">
        <v>1985</v>
      </c>
      <c r="H81" s="7">
        <f>SUMIF(data_filtered[model_year],_xlfn.CONCAT("=",G81),data_filtered[total_count])</f>
        <v>461</v>
      </c>
    </row>
    <row r="82" spans="2:8" x14ac:dyDescent="0.35">
      <c r="B82" s="7" t="s">
        <v>2</v>
      </c>
      <c r="C82" s="45">
        <v>2004.9899391051099</v>
      </c>
      <c r="E82">
        <f>E81+1</f>
        <v>1986</v>
      </c>
      <c r="G82" s="19">
        <v>1986</v>
      </c>
      <c r="H82" s="7">
        <f>SUMIF(data_filtered[model_year],_xlfn.CONCAT("=",G82),data_filtered[total_count])</f>
        <v>644</v>
      </c>
    </row>
    <row r="83" spans="2:8" x14ac:dyDescent="0.35">
      <c r="B83" s="7" t="s">
        <v>3</v>
      </c>
      <c r="C83" s="45">
        <v>6.5587103783998194E-2</v>
      </c>
      <c r="E83">
        <f t="shared" ref="E83:E113" si="6">E82+1</f>
        <v>1987</v>
      </c>
      <c r="G83" s="19">
        <v>1987</v>
      </c>
      <c r="H83" s="7">
        <f>SUMIF(data_filtered[model_year],_xlfn.CONCAT("=",G83),data_filtered[total_count])</f>
        <v>678</v>
      </c>
    </row>
    <row r="84" spans="2:8" x14ac:dyDescent="0.35">
      <c r="B84" s="7" t="s">
        <v>4</v>
      </c>
      <c r="C84" s="45">
        <v>2005</v>
      </c>
      <c r="E84">
        <f t="shared" si="6"/>
        <v>1988</v>
      </c>
      <c r="G84" s="19">
        <v>1988</v>
      </c>
      <c r="H84" s="7">
        <f>SUMIF(data_filtered[model_year],_xlfn.CONCAT("=",G84),data_filtered[total_count])</f>
        <v>930</v>
      </c>
    </row>
    <row r="85" spans="2:8" x14ac:dyDescent="0.35">
      <c r="B85" s="7" t="s">
        <v>5</v>
      </c>
      <c r="C85" s="7">
        <v>2007</v>
      </c>
      <c r="E85">
        <f t="shared" si="6"/>
        <v>1989</v>
      </c>
      <c r="G85" s="19">
        <v>1989</v>
      </c>
      <c r="H85" s="7">
        <f>SUMIF(data_filtered[model_year],_xlfn.CONCAT("=",G85),data_filtered[total_count])</f>
        <v>1292</v>
      </c>
    </row>
    <row r="86" spans="2:8" x14ac:dyDescent="0.35">
      <c r="B86" s="7" t="s">
        <v>6</v>
      </c>
      <c r="C86" s="7">
        <v>5.7004211644988896</v>
      </c>
      <c r="E86">
        <f t="shared" si="6"/>
        <v>1990</v>
      </c>
      <c r="G86" s="19">
        <v>1990</v>
      </c>
      <c r="H86" s="7">
        <f>SUMIF(data_filtered[model_year],_xlfn.CONCAT("=",G86),data_filtered[total_count])</f>
        <v>1751</v>
      </c>
    </row>
    <row r="87" spans="2:8" x14ac:dyDescent="0.35">
      <c r="B87" s="7" t="s">
        <v>7</v>
      </c>
      <c r="C87" s="7">
        <v>32.494801452666877</v>
      </c>
      <c r="E87">
        <f t="shared" si="6"/>
        <v>1991</v>
      </c>
      <c r="G87" s="19">
        <v>1991</v>
      </c>
      <c r="H87" s="7">
        <f>SUMIF(data_filtered[model_year],_xlfn.CONCAT("=",G87),data_filtered[total_count])</f>
        <v>2941</v>
      </c>
    </row>
    <row r="88" spans="2:8" x14ac:dyDescent="0.35">
      <c r="B88" s="7" t="s">
        <v>8</v>
      </c>
      <c r="C88" s="7">
        <v>-8.6697546312541007E-2</v>
      </c>
      <c r="E88">
        <f t="shared" si="6"/>
        <v>1992</v>
      </c>
      <c r="G88" s="19">
        <v>1992</v>
      </c>
      <c r="H88" s="7">
        <f>SUMIF(data_filtered[model_year],_xlfn.CONCAT("=",G88),data_filtered[total_count])</f>
        <v>3253</v>
      </c>
    </row>
    <row r="89" spans="2:8" x14ac:dyDescent="0.35">
      <c r="B89" s="7" t="s">
        <v>9</v>
      </c>
      <c r="C89" s="7">
        <v>-0.32494414930688142</v>
      </c>
      <c r="E89">
        <f t="shared" si="6"/>
        <v>1993</v>
      </c>
      <c r="G89" s="19">
        <v>1993</v>
      </c>
      <c r="H89" s="7">
        <f>SUMIF(data_filtered[model_year],_xlfn.CONCAT("=",G89),data_filtered[total_count])</f>
        <v>5077</v>
      </c>
    </row>
    <row r="90" spans="2:8" x14ac:dyDescent="0.35">
      <c r="B90" s="7" t="s">
        <v>10</v>
      </c>
      <c r="C90" s="7">
        <v>32</v>
      </c>
      <c r="E90">
        <f t="shared" si="6"/>
        <v>1994</v>
      </c>
      <c r="G90" s="19">
        <v>1994</v>
      </c>
      <c r="H90" s="7">
        <f>SUMIF(data_filtered[model_year],_xlfn.CONCAT("=",G90),data_filtered[total_count])</f>
        <v>9128</v>
      </c>
    </row>
    <row r="91" spans="2:8" x14ac:dyDescent="0.35">
      <c r="B91" s="7" t="s">
        <v>11</v>
      </c>
      <c r="C91" s="7">
        <v>1985</v>
      </c>
      <c r="E91">
        <f t="shared" si="6"/>
        <v>1995</v>
      </c>
      <c r="G91" s="19">
        <v>1995</v>
      </c>
      <c r="H91" s="7">
        <f>SUMIF(data_filtered[model_year],_xlfn.CONCAT("=",G91),data_filtered[total_count])</f>
        <v>10142</v>
      </c>
    </row>
    <row r="92" spans="2:8" x14ac:dyDescent="0.35">
      <c r="B92" s="7" t="s">
        <v>12</v>
      </c>
      <c r="C92" s="7">
        <v>2017</v>
      </c>
      <c r="E92">
        <f t="shared" si="6"/>
        <v>1996</v>
      </c>
      <c r="G92" s="19">
        <v>1996</v>
      </c>
      <c r="H92" s="7">
        <f>SUMIF(data_filtered[model_year],_xlfn.CONCAT("=",G92),data_filtered[total_count])</f>
        <v>10863</v>
      </c>
    </row>
    <row r="93" spans="2:8" x14ac:dyDescent="0.35">
      <c r="B93" s="7" t="s">
        <v>13</v>
      </c>
      <c r="C93" s="7">
        <v>15145694</v>
      </c>
      <c r="E93">
        <f t="shared" si="6"/>
        <v>1997</v>
      </c>
      <c r="G93" s="19">
        <v>1997</v>
      </c>
      <c r="H93" s="7">
        <f>SUMIF(data_filtered[model_year],_xlfn.CONCAT("=",G93),data_filtered[total_count])</f>
        <v>19295</v>
      </c>
    </row>
    <row r="94" spans="2:8" ht="15" thickBot="1" x14ac:dyDescent="0.4">
      <c r="B94" s="8" t="s">
        <v>14</v>
      </c>
      <c r="C94" s="8">
        <v>7554</v>
      </c>
      <c r="E94">
        <f t="shared" si="6"/>
        <v>1998</v>
      </c>
      <c r="G94" s="19">
        <v>1998</v>
      </c>
      <c r="H94" s="7">
        <f>SUMIF(data_filtered[model_year],_xlfn.CONCAT("=",G94),data_filtered[total_count])</f>
        <v>23546</v>
      </c>
    </row>
    <row r="95" spans="2:8" x14ac:dyDescent="0.35">
      <c r="E95">
        <f t="shared" si="6"/>
        <v>1999</v>
      </c>
      <c r="G95" s="19">
        <v>1999</v>
      </c>
      <c r="H95" s="7">
        <f>SUMIF(data_filtered[model_year],_xlfn.CONCAT("=",G95),data_filtered[total_count])</f>
        <v>27608</v>
      </c>
    </row>
    <row r="96" spans="2:8" x14ac:dyDescent="0.35">
      <c r="E96">
        <f>E95+1</f>
        <v>2000</v>
      </c>
      <c r="G96" s="19">
        <v>2000</v>
      </c>
      <c r="H96" s="7">
        <f>SUMIF(data_filtered[model_year],_xlfn.CONCAT("=",G96),data_filtered[total_count])</f>
        <v>35787</v>
      </c>
    </row>
    <row r="97" spans="5:8" x14ac:dyDescent="0.35">
      <c r="E97">
        <f t="shared" si="6"/>
        <v>2001</v>
      </c>
      <c r="G97" s="19">
        <v>2001</v>
      </c>
      <c r="H97" s="7">
        <f>SUMIF(data_filtered[model_year],_xlfn.CONCAT("=",G97),data_filtered[total_count])</f>
        <v>41034</v>
      </c>
    </row>
    <row r="98" spans="5:8" x14ac:dyDescent="0.35">
      <c r="E98">
        <f t="shared" si="6"/>
        <v>2002</v>
      </c>
      <c r="G98" s="19">
        <v>2002</v>
      </c>
      <c r="H98" s="7">
        <f>SUMIF(data_filtered[model_year],_xlfn.CONCAT("=",G98),data_filtered[total_count])</f>
        <v>46049</v>
      </c>
    </row>
    <row r="99" spans="5:8" x14ac:dyDescent="0.35">
      <c r="E99">
        <f t="shared" si="6"/>
        <v>2003</v>
      </c>
      <c r="G99" s="19">
        <v>2003</v>
      </c>
      <c r="H99" s="7">
        <f>SUMIF(data_filtered[model_year],_xlfn.CONCAT("=",G99),data_filtered[total_count])</f>
        <v>54541</v>
      </c>
    </row>
    <row r="100" spans="5:8" x14ac:dyDescent="0.35">
      <c r="E100">
        <f t="shared" si="6"/>
        <v>2004</v>
      </c>
      <c r="G100" s="19">
        <v>2004</v>
      </c>
      <c r="H100" s="7">
        <f>SUMIF(data_filtered[model_year],_xlfn.CONCAT("=",G100),data_filtered[total_count])</f>
        <v>56949</v>
      </c>
    </row>
    <row r="101" spans="5:8" x14ac:dyDescent="0.35">
      <c r="E101">
        <f t="shared" si="6"/>
        <v>2005</v>
      </c>
      <c r="G101" s="19">
        <v>2005</v>
      </c>
      <c r="H101" s="7">
        <f>SUMIF(data_filtered[model_year],_xlfn.CONCAT("=",G101),data_filtered[total_count])</f>
        <v>62566</v>
      </c>
    </row>
    <row r="102" spans="5:8" x14ac:dyDescent="0.35">
      <c r="E102">
        <f t="shared" si="6"/>
        <v>2006</v>
      </c>
      <c r="G102" s="19">
        <v>2006</v>
      </c>
      <c r="H102" s="7">
        <f>SUMIF(data_filtered[model_year],_xlfn.CONCAT("=",G102),data_filtered[total_count])</f>
        <v>60526</v>
      </c>
    </row>
    <row r="103" spans="5:8" x14ac:dyDescent="0.35">
      <c r="E103">
        <f>E102+1</f>
        <v>2007</v>
      </c>
      <c r="G103" s="19">
        <v>2007</v>
      </c>
      <c r="H103" s="7">
        <f>SUMIF(data_filtered[model_year],_xlfn.CONCAT("=",G103),data_filtered[total_count])</f>
        <v>65015</v>
      </c>
    </row>
    <row r="104" spans="5:8" x14ac:dyDescent="0.35">
      <c r="E104">
        <f t="shared" si="6"/>
        <v>2008</v>
      </c>
      <c r="G104" s="19">
        <v>2008</v>
      </c>
      <c r="H104" s="7">
        <f>SUMIF(data_filtered[model_year],_xlfn.CONCAT("=",G104),data_filtered[total_count])</f>
        <v>56240</v>
      </c>
    </row>
    <row r="105" spans="5:8" x14ac:dyDescent="0.35">
      <c r="E105">
        <f>E104+1</f>
        <v>2009</v>
      </c>
      <c r="G105" s="19">
        <v>2009</v>
      </c>
      <c r="H105" s="7">
        <f>SUMIF(data_filtered[model_year],_xlfn.CONCAT("=",G105),data_filtered[total_count])</f>
        <v>30399</v>
      </c>
    </row>
    <row r="106" spans="5:8" x14ac:dyDescent="0.35">
      <c r="E106">
        <f t="shared" si="6"/>
        <v>2010</v>
      </c>
      <c r="G106" s="19">
        <v>2010</v>
      </c>
      <c r="H106" s="7">
        <f>SUMIF(data_filtered[model_year],_xlfn.CONCAT("=",G106),data_filtered[total_count])</f>
        <v>37692</v>
      </c>
    </row>
    <row r="107" spans="5:8" x14ac:dyDescent="0.35">
      <c r="E107">
        <f t="shared" si="6"/>
        <v>2011</v>
      </c>
      <c r="G107" s="19">
        <v>2011</v>
      </c>
      <c r="H107" s="7">
        <f>SUMIF(data_filtered[model_year],_xlfn.CONCAT("=",G107),data_filtered[total_count])</f>
        <v>36163</v>
      </c>
    </row>
    <row r="108" spans="5:8" x14ac:dyDescent="0.35">
      <c r="E108">
        <f t="shared" si="6"/>
        <v>2012</v>
      </c>
      <c r="G108" s="19">
        <v>2012</v>
      </c>
      <c r="H108" s="7">
        <f>SUMIF(data_filtered[model_year],_xlfn.CONCAT("=",G108),data_filtered[total_count])</f>
        <v>38833</v>
      </c>
    </row>
    <row r="109" spans="5:8" x14ac:dyDescent="0.35">
      <c r="E109">
        <f t="shared" si="6"/>
        <v>2013</v>
      </c>
      <c r="G109" s="19">
        <v>2013</v>
      </c>
      <c r="H109" s="7">
        <f>SUMIF(data_filtered[model_year],_xlfn.CONCAT("=",G109),data_filtered[total_count])</f>
        <v>31333</v>
      </c>
    </row>
    <row r="110" spans="5:8" x14ac:dyDescent="0.35">
      <c r="E110">
        <f>E109+1</f>
        <v>2014</v>
      </c>
      <c r="G110" s="19">
        <v>2014</v>
      </c>
      <c r="H110" s="7">
        <f>SUMIF(data_filtered[model_year],_xlfn.CONCAT("=",G110),data_filtered[total_count])</f>
        <v>24219</v>
      </c>
    </row>
    <row r="111" spans="5:8" x14ac:dyDescent="0.35">
      <c r="E111">
        <f t="shared" si="6"/>
        <v>2015</v>
      </c>
      <c r="G111" s="19">
        <v>2015</v>
      </c>
      <c r="H111" s="7">
        <f>SUMIF(data_filtered[model_year],_xlfn.CONCAT("=",G111),data_filtered[total_count])</f>
        <v>17299</v>
      </c>
    </row>
    <row r="112" spans="5:8" x14ac:dyDescent="0.35">
      <c r="E112">
        <f t="shared" si="6"/>
        <v>2016</v>
      </c>
      <c r="G112" s="19">
        <v>2016</v>
      </c>
      <c r="H112" s="7">
        <f>SUMIF(data_filtered[model_year],_xlfn.CONCAT("=",G112),data_filtered[total_count])</f>
        <v>8839</v>
      </c>
    </row>
    <row r="113" spans="5:8" x14ac:dyDescent="0.35">
      <c r="E113">
        <f t="shared" si="6"/>
        <v>2017</v>
      </c>
      <c r="G113" s="19">
        <v>2017</v>
      </c>
      <c r="H113" s="7">
        <f>SUMIF(data_filtered[model_year],_xlfn.CONCAT("=",G113),data_filtered[total_count])</f>
        <v>1670</v>
      </c>
    </row>
    <row r="114" spans="5:8" ht="15" thickBot="1" x14ac:dyDescent="0.4">
      <c r="G114" s="8" t="s">
        <v>392</v>
      </c>
      <c r="H114" s="7">
        <f>SUMIF(data_filtered[model_year],_xlfn.CONCAT("=",G114),data_filtered[total_count])</f>
        <v>0</v>
      </c>
    </row>
  </sheetData>
  <sortState xmlns:xlrd2="http://schemas.microsoft.com/office/spreadsheetml/2017/richdata2" ref="G81:G113">
    <sortCondition ref="G81"/>
  </sortState>
  <mergeCells count="4">
    <mergeCell ref="B80:C80"/>
    <mergeCell ref="B81:C81"/>
    <mergeCell ref="B41:C41"/>
    <mergeCell ref="B42:C42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C4DD9-0DFC-49CA-8A6D-3B24A012D957}">
  <sheetPr>
    <tabColor theme="9" tint="0.39997558519241921"/>
  </sheetPr>
  <dimension ref="B2:Q35"/>
  <sheetViews>
    <sheetView topLeftCell="A29" zoomScaleNormal="100" workbookViewId="0">
      <selection activeCell="P71" sqref="P71"/>
    </sheetView>
  </sheetViews>
  <sheetFormatPr defaultRowHeight="14.5" x14ac:dyDescent="0.35"/>
  <cols>
    <col min="5" max="15" width="8.7265625" style="22"/>
  </cols>
  <sheetData>
    <row r="2" spans="2:17" x14ac:dyDescent="0.35">
      <c r="B2" t="s">
        <v>0</v>
      </c>
      <c r="C2" t="s">
        <v>399</v>
      </c>
      <c r="D2" t="s">
        <v>22</v>
      </c>
      <c r="E2" s="22" t="s">
        <v>1</v>
      </c>
      <c r="F2" s="22" t="s">
        <v>400</v>
      </c>
      <c r="G2" s="22" t="s">
        <v>401</v>
      </c>
      <c r="H2" s="22" t="s">
        <v>386</v>
      </c>
      <c r="I2" s="22" t="s">
        <v>404</v>
      </c>
      <c r="J2" s="22" t="s">
        <v>390</v>
      </c>
      <c r="K2" s="22" t="s">
        <v>388</v>
      </c>
      <c r="L2" s="22" t="s">
        <v>400</v>
      </c>
      <c r="M2" s="22" t="s">
        <v>402</v>
      </c>
      <c r="N2" s="22" t="s">
        <v>403</v>
      </c>
      <c r="O2" s="22" t="s">
        <v>386</v>
      </c>
    </row>
    <row r="3" spans="2:17" x14ac:dyDescent="0.35">
      <c r="B3">
        <v>0</v>
      </c>
      <c r="C3">
        <f>SUMIF(data_filtered[model_age],_xlfn.CONCAT("=",$B3),data_filtered[fail_count])</f>
        <v>278</v>
      </c>
      <c r="D3">
        <f>SUMIF(data_filtered[model_age],_xlfn.CONCAT("=",$B3),data_filtered[total_count])</f>
        <v>9226</v>
      </c>
      <c r="E3" s="22">
        <f>C3/D3</f>
        <v>3.0132234988077173E-2</v>
      </c>
      <c r="F3" s="22">
        <f t="array" ref="F3">_xlfn.QUARTILE.INC(IF(data_filtered[model_age]=failure_rate_by_age!B3,data_filtered[failure_rate]),1)</f>
        <v>1.1090686274509799E-2</v>
      </c>
      <c r="G3" s="22">
        <f t="array" ref="G3">_xlfn.QUARTILE.INC(IF(data_filtered[model_age]=failure_rate_by_age!B3,data_filtered[failure_rate]),2)</f>
        <v>2.1126760563380299E-2</v>
      </c>
      <c r="H3" s="22">
        <f t="array" ref="H3">_xlfn.QUARTILE.INC(IF(data_filtered[model_age]=failure_rate_by_age!B3,data_filtered[failure_rate]),3)</f>
        <v>4.3610547667342799E-2</v>
      </c>
      <c r="I3" s="22">
        <f>ABS(H3-F3)</f>
        <v>3.2519861392832999E-2</v>
      </c>
      <c r="J3" s="22">
        <f>_xlfn.MINIFS(data_filtered[failure_rate],data_filtered[model_age],_xlfn.CONCAT("=",failure_rate_by_age!B3))</f>
        <v>0</v>
      </c>
      <c r="K3" s="22">
        <f>_xlfn.MAXIFS(data_filtered[failure_rate],data_filtered[model_age],_xlfn.CONCAT("=",failure_rate_by_age!B3))</f>
        <v>0.11304347826087</v>
      </c>
      <c r="L3" s="22">
        <f>F3</f>
        <v>1.1090686274509799E-2</v>
      </c>
      <c r="M3" s="22">
        <f>MIN(H3+I3*1.5,K3)</f>
        <v>9.2390339756592305E-2</v>
      </c>
      <c r="N3" s="22">
        <f>MAX(0,G3-I3*1.5,J3)</f>
        <v>0</v>
      </c>
      <c r="O3" s="22">
        <f>H3</f>
        <v>4.3610547667342799E-2</v>
      </c>
      <c r="Q3" s="23"/>
    </row>
    <row r="4" spans="2:17" x14ac:dyDescent="0.35">
      <c r="B4">
        <v>1</v>
      </c>
      <c r="C4">
        <f>SUMIF(data_filtered[model_age],_xlfn.CONCAT("=",$B4),data_filtered[fail_count])</f>
        <v>1185</v>
      </c>
      <c r="D4">
        <f>SUMIF(data_filtered[model_age],_xlfn.CONCAT("=",$B4),data_filtered[total_count])</f>
        <v>37083</v>
      </c>
      <c r="E4" s="22">
        <f t="shared" ref="E4:E35" si="0">C4/D4</f>
        <v>3.1955343418817249E-2</v>
      </c>
      <c r="F4" s="22">
        <f t="array" ref="F4">_xlfn.QUARTILE.INC(IF(data_filtered[model_age]=failure_rate_by_age!B4,data_filtered[failure_rate]),1)</f>
        <v>1.02566799915843E-2</v>
      </c>
      <c r="G4" s="22">
        <f t="array" ref="G4">_xlfn.QUARTILE.INC(IF(data_filtered[model_age]=failure_rate_by_age!B4,data_filtered[failure_rate]),2)</f>
        <v>2.1428571428571401E-2</v>
      </c>
      <c r="H4" s="22">
        <f t="array" ref="H4">_xlfn.QUARTILE.INC(IF(data_filtered[model_age]=failure_rate_by_age!B4,data_filtered[failure_rate]),3)</f>
        <v>4.47761194029851E-2</v>
      </c>
      <c r="I4" s="22">
        <f t="shared" ref="I4:I35" si="1">ABS(H4-F4)</f>
        <v>3.4519439411400801E-2</v>
      </c>
      <c r="J4" s="22">
        <f>_xlfn.MINIFS(data_filtered[failure_rate],data_filtered[model_age],_xlfn.CONCAT("=",failure_rate_by_age!B4))</f>
        <v>0</v>
      </c>
      <c r="K4" s="22">
        <f>_xlfn.MAXIFS(data_filtered[failure_rate],data_filtered[model_age],_xlfn.CONCAT("=",failure_rate_by_age!B4))</f>
        <v>0.21276595744680801</v>
      </c>
      <c r="L4" s="22">
        <f t="shared" ref="L4:L35" si="2">F4</f>
        <v>1.02566799915843E-2</v>
      </c>
      <c r="M4" s="22">
        <f t="shared" ref="M4:M35" si="3">MIN(H4+I4*1.5,K4)</f>
        <v>9.6555278520086302E-2</v>
      </c>
      <c r="N4" s="22">
        <f t="shared" ref="N4:N35" si="4">MAX(0,G4-I4*1.5,J4)</f>
        <v>0</v>
      </c>
      <c r="O4" s="22">
        <f t="shared" ref="O4:O35" si="5">H4</f>
        <v>4.47761194029851E-2</v>
      </c>
    </row>
    <row r="5" spans="2:17" x14ac:dyDescent="0.35">
      <c r="B5">
        <v>2</v>
      </c>
      <c r="C5">
        <f>SUMIF(data_filtered[model_age],_xlfn.CONCAT("=",$B5),data_filtered[fail_count])</f>
        <v>1033</v>
      </c>
      <c r="D5">
        <f>SUMIF(data_filtered[model_age],_xlfn.CONCAT("=",$B5),data_filtered[total_count])</f>
        <v>32312</v>
      </c>
      <c r="E5" s="22">
        <f t="shared" si="0"/>
        <v>3.1969546917553847E-2</v>
      </c>
      <c r="F5" s="22">
        <f t="array" ref="F5">_xlfn.QUARTILE.INC(IF(data_filtered[model_age]=failure_rate_by_age!B5,data_filtered[failure_rate]),1)</f>
        <v>1.2945119396732301E-2</v>
      </c>
      <c r="G5" s="22">
        <f t="array" ref="G5">_xlfn.QUARTILE.INC(IF(data_filtered[model_age]=failure_rate_by_age!B5,data_filtered[failure_rate]),2)</f>
        <v>2.5423728813559299E-2</v>
      </c>
      <c r="H5" s="22">
        <f t="array" ref="H5">_xlfn.QUARTILE.INC(IF(data_filtered[model_age]=failure_rate_by_age!B5,data_filtered[failure_rate]),3)</f>
        <v>4.0618556701030956E-2</v>
      </c>
      <c r="I5" s="22">
        <f t="shared" si="1"/>
        <v>2.7673437304298654E-2</v>
      </c>
      <c r="J5" s="22">
        <f>_xlfn.MINIFS(data_filtered[failure_rate],data_filtered[model_age],_xlfn.CONCAT("=",failure_rate_by_age!B5))</f>
        <v>0</v>
      </c>
      <c r="K5" s="22">
        <f>_xlfn.MAXIFS(data_filtered[failure_rate],data_filtered[model_age],_xlfn.CONCAT("=",failure_rate_by_age!B5))</f>
        <v>0.21568627450980399</v>
      </c>
      <c r="L5" s="22">
        <f t="shared" si="2"/>
        <v>1.2945119396732301E-2</v>
      </c>
      <c r="M5" s="22">
        <f t="shared" si="3"/>
        <v>8.2128712657478939E-2</v>
      </c>
      <c r="N5" s="22">
        <f t="shared" si="4"/>
        <v>0</v>
      </c>
      <c r="O5" s="22">
        <f t="shared" si="5"/>
        <v>4.0618556701030956E-2</v>
      </c>
    </row>
    <row r="6" spans="2:17" x14ac:dyDescent="0.35">
      <c r="B6">
        <v>3</v>
      </c>
      <c r="C6">
        <f>SUMIF(data_filtered[model_age],_xlfn.CONCAT("=",$B6),data_filtered[fail_count])</f>
        <v>1272</v>
      </c>
      <c r="D6">
        <f>SUMIF(data_filtered[model_age],_xlfn.CONCAT("=",$B6),data_filtered[total_count])</f>
        <v>36019</v>
      </c>
      <c r="E6" s="22">
        <f t="shared" si="0"/>
        <v>3.5314695022071685E-2</v>
      </c>
      <c r="F6" s="22">
        <f t="array" ref="F6">_xlfn.QUARTILE.INC(IF(data_filtered[model_age]=failure_rate_by_age!B6,data_filtered[failure_rate]),1)</f>
        <v>1.35135135135135E-2</v>
      </c>
      <c r="G6" s="22">
        <f t="array" ref="G6">_xlfn.QUARTILE.INC(IF(data_filtered[model_age]=failure_rate_by_age!B6,data_filtered[failure_rate]),2)</f>
        <v>2.95280800909275E-2</v>
      </c>
      <c r="H6" s="22">
        <f t="array" ref="H6">_xlfn.QUARTILE.INC(IF(data_filtered[model_age]=failure_rate_by_age!B6,data_filtered[failure_rate]),3)</f>
        <v>4.8105281539834698E-2</v>
      </c>
      <c r="I6" s="22">
        <f t="shared" si="1"/>
        <v>3.4591768026321197E-2</v>
      </c>
      <c r="J6" s="22">
        <f>_xlfn.MINIFS(data_filtered[failure_rate],data_filtered[model_age],_xlfn.CONCAT("=",failure_rate_by_age!B6))</f>
        <v>0</v>
      </c>
      <c r="K6" s="22">
        <f>_xlfn.MAXIFS(data_filtered[failure_rate],data_filtered[model_age],_xlfn.CONCAT("=",failure_rate_by_age!B6))</f>
        <v>0.28571428571428598</v>
      </c>
      <c r="L6" s="22">
        <f t="shared" si="2"/>
        <v>1.35135135135135E-2</v>
      </c>
      <c r="M6" s="22">
        <f t="shared" si="3"/>
        <v>9.999293357931649E-2</v>
      </c>
      <c r="N6" s="22">
        <f t="shared" si="4"/>
        <v>0</v>
      </c>
      <c r="O6" s="22">
        <f t="shared" si="5"/>
        <v>4.8105281539834698E-2</v>
      </c>
    </row>
    <row r="7" spans="2:17" x14ac:dyDescent="0.35">
      <c r="B7">
        <v>4</v>
      </c>
      <c r="C7">
        <f>SUMIF(data_filtered[model_age],_xlfn.CONCAT("=",$B7),data_filtered[fail_count])</f>
        <v>1132</v>
      </c>
      <c r="D7">
        <f>SUMIF(data_filtered[model_age],_xlfn.CONCAT("=",$B7),data_filtered[total_count])</f>
        <v>37926</v>
      </c>
      <c r="E7" s="22">
        <f t="shared" si="0"/>
        <v>2.9847597953910246E-2</v>
      </c>
      <c r="F7" s="22">
        <f t="array" ref="F7">_xlfn.QUARTILE.INC(IF(data_filtered[model_age]=failure_rate_by_age!B7,data_filtered[failure_rate]),1)</f>
        <v>9.7087378640776708E-3</v>
      </c>
      <c r="G7" s="22">
        <f t="array" ref="G7">_xlfn.QUARTILE.INC(IF(data_filtered[model_age]=failure_rate_by_age!B7,data_filtered[failure_rate]),2)</f>
        <v>2.2026431718061699E-2</v>
      </c>
      <c r="H7" s="22">
        <f t="array" ref="H7">_xlfn.QUARTILE.INC(IF(data_filtered[model_age]=failure_rate_by_age!B7,data_filtered[failure_rate]),3)</f>
        <v>0.04</v>
      </c>
      <c r="I7" s="22">
        <f t="shared" si="1"/>
        <v>3.0291262135922328E-2</v>
      </c>
      <c r="J7" s="22">
        <f>_xlfn.MINIFS(data_filtered[failure_rate],data_filtered[model_age],_xlfn.CONCAT("=",failure_rate_by_age!B7))</f>
        <v>0</v>
      </c>
      <c r="K7" s="22">
        <f>_xlfn.MAXIFS(data_filtered[failure_rate],data_filtered[model_age],_xlfn.CONCAT("=",failure_rate_by_age!B7))</f>
        <v>0.18518518518518501</v>
      </c>
      <c r="L7" s="22">
        <f t="shared" si="2"/>
        <v>9.7087378640776708E-3</v>
      </c>
      <c r="M7" s="22">
        <f t="shared" si="3"/>
        <v>8.5436893203883493E-2</v>
      </c>
      <c r="N7" s="22">
        <f t="shared" si="4"/>
        <v>0</v>
      </c>
      <c r="O7" s="22">
        <f t="shared" si="5"/>
        <v>0.04</v>
      </c>
    </row>
    <row r="8" spans="2:17" x14ac:dyDescent="0.35">
      <c r="B8">
        <v>5</v>
      </c>
      <c r="C8">
        <f>SUMIF(data_filtered[model_age],_xlfn.CONCAT("=",$B8),data_filtered[fail_count])</f>
        <v>1491</v>
      </c>
      <c r="D8">
        <f>SUMIF(data_filtered[model_age],_xlfn.CONCAT("=",$B8),data_filtered[total_count])</f>
        <v>43498</v>
      </c>
      <c r="E8" s="22">
        <f t="shared" si="0"/>
        <v>3.4277438043128418E-2</v>
      </c>
      <c r="F8" s="22">
        <f t="array" ref="F8">_xlfn.QUARTILE.INC(IF(data_filtered[model_age]=failure_rate_by_age!B8,data_filtered[failure_rate]),1)</f>
        <v>1.1561866125760625E-2</v>
      </c>
      <c r="G8" s="22">
        <f t="array" ref="G8">_xlfn.QUARTILE.INC(IF(data_filtered[model_age]=failure_rate_by_age!B8,data_filtered[failure_rate]),2)</f>
        <v>2.6938775510204099E-2</v>
      </c>
      <c r="H8" s="22">
        <f t="array" ref="H8">_xlfn.QUARTILE.INC(IF(data_filtered[model_age]=failure_rate_by_age!B8,data_filtered[failure_rate]),3)</f>
        <v>4.8557196839574074E-2</v>
      </c>
      <c r="I8" s="22">
        <f t="shared" si="1"/>
        <v>3.6995330713813446E-2</v>
      </c>
      <c r="J8" s="22">
        <f>_xlfn.MINIFS(data_filtered[failure_rate],data_filtered[model_age],_xlfn.CONCAT("=",failure_rate_by_age!B8))</f>
        <v>0</v>
      </c>
      <c r="K8" s="22">
        <f>_xlfn.MAXIFS(data_filtered[failure_rate],data_filtered[model_age],_xlfn.CONCAT("=",failure_rate_by_age!B8))</f>
        <v>0.148148148148148</v>
      </c>
      <c r="L8" s="22">
        <f t="shared" si="2"/>
        <v>1.1561866125760625E-2</v>
      </c>
      <c r="M8" s="22">
        <f t="shared" si="3"/>
        <v>0.10405019291029424</v>
      </c>
      <c r="N8" s="22">
        <f t="shared" si="4"/>
        <v>0</v>
      </c>
      <c r="O8" s="22">
        <f t="shared" si="5"/>
        <v>4.8557196839574074E-2</v>
      </c>
    </row>
    <row r="9" spans="2:17" x14ac:dyDescent="0.35">
      <c r="B9">
        <v>6</v>
      </c>
      <c r="C9">
        <f>SUMIF(data_filtered[model_age],_xlfn.CONCAT("=",$B9),data_filtered[fail_count])</f>
        <v>1786</v>
      </c>
      <c r="D9">
        <f>SUMIF(data_filtered[model_age],_xlfn.CONCAT("=",$B9),data_filtered[total_count])</f>
        <v>51364</v>
      </c>
      <c r="E9" s="22">
        <f t="shared" si="0"/>
        <v>3.4771435246476134E-2</v>
      </c>
      <c r="F9" s="22">
        <f t="array" ref="F9">_xlfn.QUARTILE.INC(IF(data_filtered[model_age]=failure_rate_by_age!B9,data_filtered[failure_rate]),1)</f>
        <v>1.1904761904761901E-2</v>
      </c>
      <c r="G9" s="22">
        <f t="array" ref="G9">_xlfn.QUARTILE.INC(IF(data_filtered[model_age]=failure_rate_by_age!B9,data_filtered[failure_rate]),2)</f>
        <v>2.6315789473684199E-2</v>
      </c>
      <c r="H9" s="22">
        <f t="array" ref="H9">_xlfn.QUARTILE.INC(IF(data_filtered[model_age]=failure_rate_by_age!B9,data_filtered[failure_rate]),3)</f>
        <v>5.5555555555555601E-2</v>
      </c>
      <c r="I9" s="22">
        <f t="shared" si="1"/>
        <v>4.3650793650793704E-2</v>
      </c>
      <c r="J9" s="22">
        <f>_xlfn.MINIFS(data_filtered[failure_rate],data_filtered[model_age],_xlfn.CONCAT("=",failure_rate_by_age!B9))</f>
        <v>0</v>
      </c>
      <c r="K9" s="22">
        <f>_xlfn.MAXIFS(data_filtered[failure_rate],data_filtered[model_age],_xlfn.CONCAT("=",failure_rate_by_age!B9))</f>
        <v>0.185567010309278</v>
      </c>
      <c r="L9" s="22">
        <f t="shared" si="2"/>
        <v>1.1904761904761901E-2</v>
      </c>
      <c r="M9" s="22">
        <f t="shared" si="3"/>
        <v>0.12103174603174616</v>
      </c>
      <c r="N9" s="22">
        <f t="shared" si="4"/>
        <v>0</v>
      </c>
      <c r="O9" s="22">
        <f t="shared" si="5"/>
        <v>5.5555555555555601E-2</v>
      </c>
    </row>
    <row r="10" spans="2:17" x14ac:dyDescent="0.35">
      <c r="B10">
        <v>7</v>
      </c>
      <c r="C10">
        <f>SUMIF(data_filtered[model_age],_xlfn.CONCAT("=",$B10),data_filtered[fail_count])</f>
        <v>2264</v>
      </c>
      <c r="D10">
        <f>SUMIF(data_filtered[model_age],_xlfn.CONCAT("=",$B10),data_filtered[total_count])</f>
        <v>48971</v>
      </c>
      <c r="E10" s="22">
        <f t="shared" si="0"/>
        <v>4.6231443098976949E-2</v>
      </c>
      <c r="F10" s="22">
        <f t="array" ref="F10">_xlfn.QUARTILE.INC(IF(data_filtered[model_age]=failure_rate_by_age!B10,data_filtered[failure_rate]),1)</f>
        <v>1.7910607356715152E-2</v>
      </c>
      <c r="G10" s="22">
        <f t="array" ref="G10">_xlfn.QUARTILE.INC(IF(data_filtered[model_age]=failure_rate_by_age!B10,data_filtered[failure_rate]),2)</f>
        <v>3.8461538461538498E-2</v>
      </c>
      <c r="H10" s="22">
        <f t="array" ref="H10">_xlfn.QUARTILE.INC(IF(data_filtered[model_age]=failure_rate_by_age!B10,data_filtered[failure_rate]),3)</f>
        <v>6.7982030896516055E-2</v>
      </c>
      <c r="I10" s="22">
        <f t="shared" si="1"/>
        <v>5.0071423539800902E-2</v>
      </c>
      <c r="J10" s="22">
        <f>_xlfn.MINIFS(data_filtered[failure_rate],data_filtered[model_age],_xlfn.CONCAT("=",failure_rate_by_age!B10))</f>
        <v>0</v>
      </c>
      <c r="K10" s="22">
        <f>_xlfn.MAXIFS(data_filtered[failure_rate],data_filtered[model_age],_xlfn.CONCAT("=",failure_rate_by_age!B10))</f>
        <v>0.236363636363636</v>
      </c>
      <c r="L10" s="22">
        <f t="shared" si="2"/>
        <v>1.7910607356715152E-2</v>
      </c>
      <c r="M10" s="22">
        <f t="shared" si="3"/>
        <v>0.14308916620621742</v>
      </c>
      <c r="N10" s="22">
        <f t="shared" si="4"/>
        <v>0</v>
      </c>
      <c r="O10" s="22">
        <f t="shared" si="5"/>
        <v>6.7982030896516055E-2</v>
      </c>
    </row>
    <row r="11" spans="2:17" x14ac:dyDescent="0.35">
      <c r="B11">
        <v>8</v>
      </c>
      <c r="C11">
        <f>SUMIF(data_filtered[model_age],_xlfn.CONCAT("=",$B11),data_filtered[fail_count])</f>
        <v>3599</v>
      </c>
      <c r="D11">
        <f>SUMIF(data_filtered[model_age],_xlfn.CONCAT("=",$B11),data_filtered[total_count])</f>
        <v>60137</v>
      </c>
      <c r="E11" s="22">
        <f t="shared" si="0"/>
        <v>5.9846683406222456E-2</v>
      </c>
      <c r="F11" s="22">
        <f t="array" ref="F11">_xlfn.QUARTILE.INC(IF(data_filtered[model_age]=failure_rate_by_age!B11,data_filtered[failure_rate]),1)</f>
        <v>0.02</v>
      </c>
      <c r="G11" s="22">
        <f t="array" ref="G11">_xlfn.QUARTILE.INC(IF(data_filtered[model_age]=failure_rate_by_age!B11,data_filtered[failure_rate]),2)</f>
        <v>0.05</v>
      </c>
      <c r="H11" s="22">
        <f t="array" ref="H11">_xlfn.QUARTILE.INC(IF(data_filtered[model_age]=failure_rate_by_age!B11,data_filtered[failure_rate]),3)</f>
        <v>8.9108910891089105E-2</v>
      </c>
      <c r="I11" s="22">
        <f t="shared" si="1"/>
        <v>6.9108910891089101E-2</v>
      </c>
      <c r="J11" s="22">
        <f>_xlfn.MINIFS(data_filtered[failure_rate],data_filtered[model_age],_xlfn.CONCAT("=",failure_rate_by_age!B11))</f>
        <v>0</v>
      </c>
      <c r="K11" s="22">
        <f>_xlfn.MAXIFS(data_filtered[failure_rate],data_filtered[model_age],_xlfn.CONCAT("=",failure_rate_by_age!B11))</f>
        <v>0.28787878787878801</v>
      </c>
      <c r="L11" s="22">
        <f t="shared" si="2"/>
        <v>0.02</v>
      </c>
      <c r="M11" s="22">
        <f t="shared" si="3"/>
        <v>0.19277227722772275</v>
      </c>
      <c r="N11" s="22">
        <f t="shared" si="4"/>
        <v>0</v>
      </c>
      <c r="O11" s="22">
        <f t="shared" si="5"/>
        <v>8.9108910891089105E-2</v>
      </c>
    </row>
    <row r="12" spans="2:17" x14ac:dyDescent="0.35">
      <c r="B12">
        <v>9</v>
      </c>
      <c r="C12">
        <f>SUMIF(data_filtered[model_age],_xlfn.CONCAT("=",$B12),data_filtered[fail_count])</f>
        <v>4470</v>
      </c>
      <c r="D12">
        <f>SUMIF(data_filtered[model_age],_xlfn.CONCAT("=",$B12),data_filtered[total_count])</f>
        <v>58734</v>
      </c>
      <c r="E12" s="22">
        <f t="shared" si="0"/>
        <v>7.6105833077944635E-2</v>
      </c>
      <c r="F12" s="22">
        <f t="array" ref="F12">_xlfn.QUARTILE.INC(IF(data_filtered[model_age]=failure_rate_by_age!B12,data_filtered[failure_rate]),1)</f>
        <v>3.6437246963562799E-2</v>
      </c>
      <c r="G12" s="22">
        <f t="array" ref="G12">_xlfn.QUARTILE.INC(IF(data_filtered[model_age]=failure_rate_by_age!B12,data_filtered[failure_rate]),2)</f>
        <v>6.6666666666666693E-2</v>
      </c>
      <c r="H12" s="22">
        <f t="array" ref="H12">_xlfn.QUARTILE.INC(IF(data_filtered[model_age]=failure_rate_by_age!B12,data_filtered[failure_rate]),3)</f>
        <v>0.104477611940299</v>
      </c>
      <c r="I12" s="22">
        <f t="shared" si="1"/>
        <v>6.8040364976736212E-2</v>
      </c>
      <c r="J12" s="22">
        <f>_xlfn.MINIFS(data_filtered[failure_rate],data_filtered[model_age],_xlfn.CONCAT("=",failure_rate_by_age!B12))</f>
        <v>0</v>
      </c>
      <c r="K12" s="22">
        <f>_xlfn.MAXIFS(data_filtered[failure_rate],data_filtered[model_age],_xlfn.CONCAT("=",failure_rate_by_age!B12))</f>
        <v>0.26785714285714302</v>
      </c>
      <c r="L12" s="22">
        <f t="shared" si="2"/>
        <v>3.6437246963562799E-2</v>
      </c>
      <c r="M12" s="22">
        <f t="shared" si="3"/>
        <v>0.20653815940540332</v>
      </c>
      <c r="N12" s="22">
        <f t="shared" si="4"/>
        <v>0</v>
      </c>
      <c r="O12" s="22">
        <f t="shared" si="5"/>
        <v>0.104477611940299</v>
      </c>
    </row>
    <row r="13" spans="2:17" x14ac:dyDescent="0.35">
      <c r="B13">
        <v>10</v>
      </c>
      <c r="C13">
        <f>SUMIF(data_filtered[model_age],_xlfn.CONCAT("=",$B13),data_filtered[fail_count])</f>
        <v>5455</v>
      </c>
      <c r="D13">
        <f>SUMIF(data_filtered[model_age],_xlfn.CONCAT("=",$B13),data_filtered[total_count])</f>
        <v>62712</v>
      </c>
      <c r="E13" s="22">
        <f t="shared" si="0"/>
        <v>8.6984947059573922E-2</v>
      </c>
      <c r="F13" s="22">
        <f t="array" ref="F13">_xlfn.QUARTILE.INC(IF(data_filtered[model_age]=failure_rate_by_age!B13,data_filtered[failure_rate]),1)</f>
        <v>4.40251572327044E-2</v>
      </c>
      <c r="G13" s="22">
        <f t="array" ref="G13">_xlfn.QUARTILE.INC(IF(data_filtered[model_age]=failure_rate_by_age!B13,data_filtered[failure_rate]),2)</f>
        <v>7.9646017699115002E-2</v>
      </c>
      <c r="H13" s="22">
        <f t="array" ref="H13">_xlfn.QUARTILE.INC(IF(data_filtered[model_age]=failure_rate_by_age!B13,data_filtered[failure_rate]),3)</f>
        <v>0.12280701754386</v>
      </c>
      <c r="I13" s="22">
        <f t="shared" si="1"/>
        <v>7.878186031115561E-2</v>
      </c>
      <c r="J13" s="22">
        <f>_xlfn.MINIFS(data_filtered[failure_rate],data_filtered[model_age],_xlfn.CONCAT("=",failure_rate_by_age!B13))</f>
        <v>0</v>
      </c>
      <c r="K13" s="22">
        <f>_xlfn.MAXIFS(data_filtered[failure_rate],data_filtered[model_age],_xlfn.CONCAT("=",failure_rate_by_age!B13))</f>
        <v>0.28767123287671198</v>
      </c>
      <c r="L13" s="22">
        <f t="shared" si="2"/>
        <v>4.40251572327044E-2</v>
      </c>
      <c r="M13" s="22">
        <f t="shared" si="3"/>
        <v>0.24097980801059343</v>
      </c>
      <c r="N13" s="22">
        <f t="shared" si="4"/>
        <v>0</v>
      </c>
      <c r="O13" s="22">
        <f t="shared" si="5"/>
        <v>0.12280701754386</v>
      </c>
    </row>
    <row r="14" spans="2:17" x14ac:dyDescent="0.35">
      <c r="B14">
        <v>11</v>
      </c>
      <c r="C14">
        <f>SUMIF(data_filtered[model_age],_xlfn.CONCAT("=",$B14),data_filtered[fail_count])</f>
        <v>5998</v>
      </c>
      <c r="D14">
        <f>SUMIF(data_filtered[model_age],_xlfn.CONCAT("=",$B14),data_filtered[total_count])</f>
        <v>54848</v>
      </c>
      <c r="E14" s="22">
        <f t="shared" si="0"/>
        <v>0.10935676779463244</v>
      </c>
      <c r="F14" s="22">
        <f t="array" ref="F14">_xlfn.QUARTILE.INC(IF(data_filtered[model_age]=failure_rate_by_age!B14,data_filtered[failure_rate]),1)</f>
        <v>6.7803030303030323E-2</v>
      </c>
      <c r="G14" s="22">
        <f t="array" ref="G14">_xlfn.QUARTILE.INC(IF(data_filtered[model_age]=failure_rate_by_age!B14,data_filtered[failure_rate]),2)</f>
        <v>0.10540935672514651</v>
      </c>
      <c r="H14" s="22">
        <f t="array" ref="H14">_xlfn.QUARTILE.INC(IF(data_filtered[model_age]=failure_rate_by_age!B14,data_filtered[failure_rate]),3)</f>
        <v>0.146666666666667</v>
      </c>
      <c r="I14" s="22">
        <f t="shared" si="1"/>
        <v>7.8863636363636677E-2</v>
      </c>
      <c r="J14" s="22">
        <f>_xlfn.MINIFS(data_filtered[failure_rate],data_filtered[model_age],_xlfn.CONCAT("=",failure_rate_by_age!B14))</f>
        <v>0</v>
      </c>
      <c r="K14" s="22">
        <f>_xlfn.MAXIFS(data_filtered[failure_rate],data_filtered[model_age],_xlfn.CONCAT("=",failure_rate_by_age!B14))</f>
        <v>0.33121019108280297</v>
      </c>
      <c r="L14" s="22">
        <f t="shared" si="2"/>
        <v>6.7803030303030323E-2</v>
      </c>
      <c r="M14" s="22">
        <f t="shared" si="3"/>
        <v>0.26496212121212204</v>
      </c>
      <c r="N14" s="22">
        <f t="shared" si="4"/>
        <v>0</v>
      </c>
      <c r="O14" s="22">
        <f t="shared" si="5"/>
        <v>0.146666666666667</v>
      </c>
    </row>
    <row r="15" spans="2:17" x14ac:dyDescent="0.35">
      <c r="B15">
        <v>12</v>
      </c>
      <c r="C15">
        <f>SUMIF(data_filtered[model_age],_xlfn.CONCAT("=",$B15),data_filtered[fail_count])</f>
        <v>6895</v>
      </c>
      <c r="D15">
        <f>SUMIF(data_filtered[model_age],_xlfn.CONCAT("=",$B15),data_filtered[total_count])</f>
        <v>53828</v>
      </c>
      <c r="E15" s="22">
        <f t="shared" si="0"/>
        <v>0.1280931857026083</v>
      </c>
      <c r="F15" s="22">
        <f t="array" ref="F15">_xlfn.QUARTILE.INC(IF(data_filtered[model_age]=failure_rate_by_age!B15,data_filtered[failure_rate]),1)</f>
        <v>8.061098961180975E-2</v>
      </c>
      <c r="G15" s="22">
        <f t="array" ref="G15">_xlfn.QUARTILE.INC(IF(data_filtered[model_age]=failure_rate_by_age!B15,data_filtered[failure_rate]),2)</f>
        <v>0.12291570704744351</v>
      </c>
      <c r="H15" s="22">
        <f t="array" ref="H15">_xlfn.QUARTILE.INC(IF(data_filtered[model_age]=failure_rate_by_age!B15,data_filtered[failure_rate]),3)</f>
        <v>0.17470238095238125</v>
      </c>
      <c r="I15" s="22">
        <f t="shared" si="1"/>
        <v>9.4091391340571498E-2</v>
      </c>
      <c r="J15" s="22">
        <f>_xlfn.MINIFS(data_filtered[failure_rate],data_filtered[model_age],_xlfn.CONCAT("=",failure_rate_by_age!B15))</f>
        <v>0</v>
      </c>
      <c r="K15" s="22">
        <f>_xlfn.MAXIFS(data_filtered[failure_rate],data_filtered[model_age],_xlfn.CONCAT("=",failure_rate_by_age!B15))</f>
        <v>0.37704918032786899</v>
      </c>
      <c r="L15" s="22">
        <f t="shared" si="2"/>
        <v>8.061098961180975E-2</v>
      </c>
      <c r="M15" s="22">
        <f t="shared" si="3"/>
        <v>0.31583946796323847</v>
      </c>
      <c r="N15" s="22">
        <f t="shared" si="4"/>
        <v>0</v>
      </c>
      <c r="O15" s="22">
        <f t="shared" si="5"/>
        <v>0.17470238095238125</v>
      </c>
    </row>
    <row r="16" spans="2:17" x14ac:dyDescent="0.35">
      <c r="B16">
        <v>13</v>
      </c>
      <c r="C16">
        <f>SUMIF(data_filtered[model_age],_xlfn.CONCAT("=",$B16),data_filtered[fail_count])</f>
        <v>6740</v>
      </c>
      <c r="D16">
        <f>SUMIF(data_filtered[model_age],_xlfn.CONCAT("=",$B16),data_filtered[total_count])</f>
        <v>47074</v>
      </c>
      <c r="E16" s="22">
        <f t="shared" si="0"/>
        <v>0.14317882482899266</v>
      </c>
      <c r="F16" s="22">
        <f t="array" ref="F16">_xlfn.QUARTILE.INC(IF(data_filtered[model_age]=failure_rate_by_age!B16,data_filtered[failure_rate]),1)</f>
        <v>9.5238095238095205E-2</v>
      </c>
      <c r="G16" s="22">
        <f t="array" ref="G16">_xlfn.QUARTILE.INC(IF(data_filtered[model_age]=failure_rate_by_age!B16,data_filtered[failure_rate]),2)</f>
        <v>0.13978494623655899</v>
      </c>
      <c r="H16" s="22">
        <f t="array" ref="H16">_xlfn.QUARTILE.INC(IF(data_filtered[model_age]=failure_rate_by_age!B16,data_filtered[failure_rate]),3)</f>
        <v>0.180555555555556</v>
      </c>
      <c r="I16" s="22">
        <f t="shared" si="1"/>
        <v>8.5317460317460792E-2</v>
      </c>
      <c r="J16" s="22">
        <f>_xlfn.MINIFS(data_filtered[failure_rate],data_filtered[model_age],_xlfn.CONCAT("=",failure_rate_by_age!B16))</f>
        <v>0</v>
      </c>
      <c r="K16" s="22">
        <f>_xlfn.MAXIFS(data_filtered[failure_rate],data_filtered[model_age],_xlfn.CONCAT("=",failure_rate_by_age!B16))</f>
        <v>0.38750000000000001</v>
      </c>
      <c r="L16" s="22">
        <f t="shared" si="2"/>
        <v>9.5238095238095205E-2</v>
      </c>
      <c r="M16" s="22">
        <f t="shared" si="3"/>
        <v>0.30853174603174716</v>
      </c>
      <c r="N16" s="22">
        <f t="shared" si="4"/>
        <v>1.1808755760367801E-2</v>
      </c>
      <c r="O16" s="22">
        <f t="shared" si="5"/>
        <v>0.180555555555556</v>
      </c>
    </row>
    <row r="17" spans="2:15" x14ac:dyDescent="0.35">
      <c r="B17">
        <v>14</v>
      </c>
      <c r="C17">
        <f>SUMIF(data_filtered[model_age],_xlfn.CONCAT("=",$B17),data_filtered[fail_count])</f>
        <v>6118</v>
      </c>
      <c r="D17">
        <f>SUMIF(data_filtered[model_age],_xlfn.CONCAT("=",$B17),data_filtered[total_count])</f>
        <v>40420</v>
      </c>
      <c r="E17" s="22">
        <f t="shared" si="0"/>
        <v>0.15136071251855518</v>
      </c>
      <c r="F17" s="22">
        <f t="array" ref="F17">_xlfn.QUARTILE.INC(IF(data_filtered[model_age]=failure_rate_by_age!B17,data_filtered[failure_rate]),1)</f>
        <v>0.10094670779704301</v>
      </c>
      <c r="G17" s="22">
        <f t="array" ref="G17">_xlfn.QUARTILE.INC(IF(data_filtered[model_age]=failure_rate_by_age!B17,data_filtered[failure_rate]),2)</f>
        <v>0.1521398432790835</v>
      </c>
      <c r="H17" s="22">
        <f t="array" ref="H17">_xlfn.QUARTILE.INC(IF(data_filtered[model_age]=failure_rate_by_age!B17,data_filtered[failure_rate]),3)</f>
        <v>0.20226648351648324</v>
      </c>
      <c r="I17" s="22">
        <f t="shared" si="1"/>
        <v>0.10131977571944023</v>
      </c>
      <c r="J17" s="22">
        <f>_xlfn.MINIFS(data_filtered[failure_rate],data_filtered[model_age],_xlfn.CONCAT("=",failure_rate_by_age!B17))</f>
        <v>1.6129032258064498E-2</v>
      </c>
      <c r="K17" s="22">
        <f>_xlfn.MAXIFS(data_filtered[failure_rate],data_filtered[model_age],_xlfn.CONCAT("=",failure_rate_by_age!B17))</f>
        <v>0.375</v>
      </c>
      <c r="L17" s="22">
        <f t="shared" si="2"/>
        <v>0.10094670779704301</v>
      </c>
      <c r="M17" s="22">
        <f t="shared" si="3"/>
        <v>0.35424614709564362</v>
      </c>
      <c r="N17" s="22">
        <f t="shared" si="4"/>
        <v>1.6129032258064498E-2</v>
      </c>
      <c r="O17" s="22">
        <f t="shared" si="5"/>
        <v>0.20226648351648324</v>
      </c>
    </row>
    <row r="18" spans="2:15" x14ac:dyDescent="0.35">
      <c r="B18">
        <v>15</v>
      </c>
      <c r="C18">
        <f>SUMIF(data_filtered[model_age],_xlfn.CONCAT("=",$B18),data_filtered[fail_count])</f>
        <v>5461</v>
      </c>
      <c r="D18">
        <f>SUMIF(data_filtered[model_age],_xlfn.CONCAT("=",$B18),data_filtered[total_count])</f>
        <v>34072</v>
      </c>
      <c r="E18" s="22">
        <f t="shared" si="0"/>
        <v>0.16027823432730687</v>
      </c>
      <c r="F18" s="22">
        <f t="array" ref="F18">_xlfn.QUARTILE.INC(IF(data_filtered[model_age]=failure_rate_by_age!B18,data_filtered[failure_rate]),1)</f>
        <v>0.114942528735632</v>
      </c>
      <c r="G18" s="22">
        <f t="array" ref="G18">_xlfn.QUARTILE.INC(IF(data_filtered[model_age]=failure_rate_by_age!B18,data_filtered[failure_rate]),2)</f>
        <v>0.15625</v>
      </c>
      <c r="H18" s="22">
        <f t="array" ref="H18">_xlfn.QUARTILE.INC(IF(data_filtered[model_age]=failure_rate_by_age!B18,data_filtered[failure_rate]),3)</f>
        <v>0.20547945205479401</v>
      </c>
      <c r="I18" s="22">
        <f t="shared" si="1"/>
        <v>9.0536923319162008E-2</v>
      </c>
      <c r="J18" s="22">
        <f>_xlfn.MINIFS(data_filtered[failure_rate],data_filtered[model_age],_xlfn.CONCAT("=",failure_rate_by_age!B18))</f>
        <v>1.6666666666666701E-2</v>
      </c>
      <c r="K18" s="22">
        <f>_xlfn.MAXIFS(data_filtered[failure_rate],data_filtered[model_age],_xlfn.CONCAT("=",failure_rate_by_age!B18))</f>
        <v>0.367088607594937</v>
      </c>
      <c r="L18" s="22">
        <f t="shared" si="2"/>
        <v>0.114942528735632</v>
      </c>
      <c r="M18" s="22">
        <f t="shared" si="3"/>
        <v>0.34128483703353701</v>
      </c>
      <c r="N18" s="22">
        <f t="shared" si="4"/>
        <v>2.0444615021256995E-2</v>
      </c>
      <c r="O18" s="22">
        <f t="shared" si="5"/>
        <v>0.20547945205479401</v>
      </c>
    </row>
    <row r="19" spans="2:15" x14ac:dyDescent="0.35">
      <c r="B19">
        <v>16</v>
      </c>
      <c r="C19">
        <f>SUMIF(data_filtered[model_age],_xlfn.CONCAT("=",$B19),data_filtered[fail_count])</f>
        <v>4793</v>
      </c>
      <c r="D19">
        <f>SUMIF(data_filtered[model_age],_xlfn.CONCAT("=",$B19),data_filtered[total_count])</f>
        <v>27620</v>
      </c>
      <c r="E19" s="22">
        <f t="shared" si="0"/>
        <v>0.17353367125271543</v>
      </c>
      <c r="F19" s="22">
        <f t="array" ref="F19">_xlfn.QUARTILE.INC(IF(data_filtered[model_age]=failure_rate_by_age!B19,data_filtered[failure_rate]),1)</f>
        <v>0.12062474562474551</v>
      </c>
      <c r="G19" s="22">
        <f t="array" ref="G19">_xlfn.QUARTILE.INC(IF(data_filtered[model_age]=failure_rate_by_age!B19,data_filtered[failure_rate]),2)</f>
        <v>0.17768595041322299</v>
      </c>
      <c r="H19" s="22">
        <f t="array" ref="H19">_xlfn.QUARTILE.INC(IF(data_filtered[model_age]=failure_rate_by_age!B19,data_filtered[failure_rate]),3)</f>
        <v>0.22033898305084701</v>
      </c>
      <c r="I19" s="22">
        <f t="shared" si="1"/>
        <v>9.9714237426101499E-2</v>
      </c>
      <c r="J19" s="22">
        <f>_xlfn.MINIFS(data_filtered[failure_rate],data_filtered[model_age],_xlfn.CONCAT("=",failure_rate_by_age!B19))</f>
        <v>1.0638297872340399E-2</v>
      </c>
      <c r="K19" s="22">
        <f>_xlfn.MAXIFS(data_filtered[failure_rate],data_filtered[model_age],_xlfn.CONCAT("=",failure_rate_by_age!B19))</f>
        <v>0.46846846846846901</v>
      </c>
      <c r="L19" s="22">
        <f t="shared" si="2"/>
        <v>0.12062474562474551</v>
      </c>
      <c r="M19" s="22">
        <f t="shared" si="3"/>
        <v>0.36991033918999927</v>
      </c>
      <c r="N19" s="22">
        <f t="shared" si="4"/>
        <v>2.8114594274070759E-2</v>
      </c>
      <c r="O19" s="22">
        <f t="shared" si="5"/>
        <v>0.22033898305084701</v>
      </c>
    </row>
    <row r="20" spans="2:15" x14ac:dyDescent="0.35">
      <c r="B20">
        <v>17</v>
      </c>
      <c r="C20">
        <f>SUMIF(data_filtered[model_age],_xlfn.CONCAT("=",$B20),data_filtered[fail_count])</f>
        <v>3831</v>
      </c>
      <c r="D20">
        <f>SUMIF(data_filtered[model_age],_xlfn.CONCAT("=",$B20),data_filtered[total_count])</f>
        <v>22729</v>
      </c>
      <c r="E20" s="22">
        <f t="shared" si="0"/>
        <v>0.16855119010955166</v>
      </c>
      <c r="F20" s="22">
        <f t="array" ref="F20">_xlfn.QUARTILE.INC(IF(data_filtered[model_age]=failure_rate_by_age!B20,data_filtered[failure_rate]),1)</f>
        <v>0.116123188405797</v>
      </c>
      <c r="G20" s="22">
        <f t="array" ref="G20">_xlfn.QUARTILE.INC(IF(data_filtered[model_age]=failure_rate_by_age!B20,data_filtered[failure_rate]),2)</f>
        <v>0.17012987012987002</v>
      </c>
      <c r="H20" s="22">
        <f t="array" ref="H20">_xlfn.QUARTILE.INC(IF(data_filtered[model_age]=failure_rate_by_age!B20,data_filtered[failure_rate]),3)</f>
        <v>0.22192982456140325</v>
      </c>
      <c r="I20" s="22">
        <f t="shared" si="1"/>
        <v>0.10580663615560626</v>
      </c>
      <c r="J20" s="22">
        <f>_xlfn.MINIFS(data_filtered[failure_rate],data_filtered[model_age],_xlfn.CONCAT("=",failure_rate_by_age!B20))</f>
        <v>2.3809523809523801E-2</v>
      </c>
      <c r="K20" s="22">
        <f>_xlfn.MAXIFS(data_filtered[failure_rate],data_filtered[model_age],_xlfn.CONCAT("=",failure_rate_by_age!B20))</f>
        <v>0.36206896551724099</v>
      </c>
      <c r="L20" s="22">
        <f t="shared" si="2"/>
        <v>0.116123188405797</v>
      </c>
      <c r="M20" s="22">
        <f t="shared" si="3"/>
        <v>0.36206896551724099</v>
      </c>
      <c r="N20" s="22">
        <f t="shared" si="4"/>
        <v>2.3809523809523801E-2</v>
      </c>
      <c r="O20" s="22">
        <f t="shared" si="5"/>
        <v>0.22192982456140325</v>
      </c>
    </row>
    <row r="21" spans="2:15" x14ac:dyDescent="0.35">
      <c r="B21">
        <v>18</v>
      </c>
      <c r="C21">
        <f>SUMIF(data_filtered[model_age],_xlfn.CONCAT("=",$B21),data_filtered[fail_count])</f>
        <v>2783</v>
      </c>
      <c r="D21">
        <f>SUMIF(data_filtered[model_age],_xlfn.CONCAT("=",$B21),data_filtered[total_count])</f>
        <v>16112</v>
      </c>
      <c r="E21" s="22">
        <f t="shared" si="0"/>
        <v>0.17272840119165839</v>
      </c>
      <c r="F21" s="22">
        <f t="array" ref="F21">_xlfn.QUARTILE.INC(IF(data_filtered[model_age]=failure_rate_by_age!B21,data_filtered[failure_rate]),1)</f>
        <v>0.11619480957195824</v>
      </c>
      <c r="G21" s="22">
        <f t="array" ref="G21">_xlfn.QUARTILE.INC(IF(data_filtered[model_age]=failure_rate_by_age!B21,data_filtered[failure_rate]),2)</f>
        <v>0.17519181585677751</v>
      </c>
      <c r="H21" s="22">
        <f t="array" ref="H21">_xlfn.QUARTILE.INC(IF(data_filtered[model_age]=failure_rate_by_age!B21,data_filtered[failure_rate]),3)</f>
        <v>0.22421477079796276</v>
      </c>
      <c r="I21" s="22">
        <f t="shared" si="1"/>
        <v>0.10801996122600452</v>
      </c>
      <c r="J21" s="22">
        <f>_xlfn.MINIFS(data_filtered[failure_rate],data_filtered[model_age],_xlfn.CONCAT("=",failure_rate_by_age!B21))</f>
        <v>0.02</v>
      </c>
      <c r="K21" s="22">
        <f>_xlfn.MAXIFS(data_filtered[failure_rate],data_filtered[model_age],_xlfn.CONCAT("=",failure_rate_by_age!B21))</f>
        <v>0.381818181818182</v>
      </c>
      <c r="L21" s="22">
        <f t="shared" si="2"/>
        <v>0.11619480957195824</v>
      </c>
      <c r="M21" s="22">
        <f t="shared" si="3"/>
        <v>0.381818181818182</v>
      </c>
      <c r="N21" s="22">
        <f t="shared" si="4"/>
        <v>0.02</v>
      </c>
      <c r="O21" s="22">
        <f t="shared" si="5"/>
        <v>0.22421477079796276</v>
      </c>
    </row>
    <row r="22" spans="2:15" x14ac:dyDescent="0.35">
      <c r="B22">
        <v>19</v>
      </c>
      <c r="C22">
        <f>SUMIF(data_filtered[model_age],_xlfn.CONCAT("=",$B22),data_filtered[fail_count])</f>
        <v>2357</v>
      </c>
      <c r="D22">
        <f>SUMIF(data_filtered[model_age],_xlfn.CONCAT("=",$B22),data_filtered[total_count])</f>
        <v>13912</v>
      </c>
      <c r="E22" s="22">
        <f t="shared" si="0"/>
        <v>0.16942208165612421</v>
      </c>
      <c r="F22" s="22">
        <f t="array" ref="F22">_xlfn.QUARTILE.INC(IF(data_filtered[model_age]=failure_rate_by_age!B22,data_filtered[failure_rate]),1)</f>
        <v>0.11764705882352899</v>
      </c>
      <c r="G22" s="22">
        <f t="array" ref="G22">_xlfn.QUARTILE.INC(IF(data_filtered[model_age]=failure_rate_by_age!B22,data_filtered[failure_rate]),2)</f>
        <v>0.16</v>
      </c>
      <c r="H22" s="22">
        <f t="array" ref="H22">_xlfn.QUARTILE.INC(IF(data_filtered[model_age]=failure_rate_by_age!B22,data_filtered[failure_rate]),3)</f>
        <v>0.217391304347826</v>
      </c>
      <c r="I22" s="22">
        <f t="shared" si="1"/>
        <v>9.9744245524297004E-2</v>
      </c>
      <c r="J22" s="22">
        <f>_xlfn.MINIFS(data_filtered[failure_rate],data_filtered[model_age],_xlfn.CONCAT("=",failure_rate_by_age!B22))</f>
        <v>2.4390243902439001E-2</v>
      </c>
      <c r="K22" s="22">
        <f>_xlfn.MAXIFS(data_filtered[failure_rate],data_filtered[model_age],_xlfn.CONCAT("=",failure_rate_by_age!B22))</f>
        <v>0.476190476190476</v>
      </c>
      <c r="L22" s="22">
        <f t="shared" si="2"/>
        <v>0.11764705882352899</v>
      </c>
      <c r="M22" s="22">
        <f t="shared" si="3"/>
        <v>0.36700767263427148</v>
      </c>
      <c r="N22" s="22">
        <f t="shared" si="4"/>
        <v>2.4390243902439001E-2</v>
      </c>
      <c r="O22" s="22">
        <f t="shared" si="5"/>
        <v>0.217391304347826</v>
      </c>
    </row>
    <row r="23" spans="2:15" x14ac:dyDescent="0.35">
      <c r="B23">
        <v>20</v>
      </c>
      <c r="C23">
        <f>SUMIF(data_filtered[model_age],_xlfn.CONCAT("=",$B23),data_filtered[fail_count])</f>
        <v>1700</v>
      </c>
      <c r="D23">
        <f>SUMIF(data_filtered[model_age],_xlfn.CONCAT("=",$B23),data_filtered[total_count])</f>
        <v>9744</v>
      </c>
      <c r="E23" s="22">
        <f t="shared" si="0"/>
        <v>0.17446633825944172</v>
      </c>
      <c r="F23" s="22">
        <f t="array" ref="F23">_xlfn.QUARTILE.INC(IF(data_filtered[model_age]=failure_rate_by_age!B23,data_filtered[failure_rate]),1)</f>
        <v>0.11401617250673826</v>
      </c>
      <c r="G23" s="22">
        <f t="array" ref="G23">_xlfn.QUARTILE.INC(IF(data_filtered[model_age]=failure_rate_by_age!B23,data_filtered[failure_rate]),2)</f>
        <v>0.16880341880341898</v>
      </c>
      <c r="H23" s="22">
        <f t="array" ref="H23">_xlfn.QUARTILE.INC(IF(data_filtered[model_age]=failure_rate_by_age!B23,data_filtered[failure_rate]),3)</f>
        <v>0.22718836993504501</v>
      </c>
      <c r="I23" s="22">
        <f t="shared" si="1"/>
        <v>0.11317219742830675</v>
      </c>
      <c r="J23" s="22">
        <f>_xlfn.MINIFS(data_filtered[failure_rate],data_filtered[model_age],_xlfn.CONCAT("=",failure_rate_by_age!B23))</f>
        <v>3.2786885245901599E-2</v>
      </c>
      <c r="K23" s="22">
        <f>_xlfn.MAXIFS(data_filtered[failure_rate],data_filtered[model_age],_xlfn.CONCAT("=",failure_rate_by_age!B23))</f>
        <v>0.33043478260869602</v>
      </c>
      <c r="L23" s="22">
        <f t="shared" si="2"/>
        <v>0.11401617250673826</v>
      </c>
      <c r="M23" s="22">
        <f t="shared" si="3"/>
        <v>0.33043478260869602</v>
      </c>
      <c r="N23" s="22">
        <f t="shared" si="4"/>
        <v>3.2786885245901599E-2</v>
      </c>
      <c r="O23" s="22">
        <f t="shared" si="5"/>
        <v>0.22718836993504501</v>
      </c>
    </row>
    <row r="24" spans="2:15" x14ac:dyDescent="0.35">
      <c r="B24">
        <v>21</v>
      </c>
      <c r="C24">
        <f>SUMIF(data_filtered[model_age],_xlfn.CONCAT("=",$B24),data_filtered[fail_count])</f>
        <v>1294</v>
      </c>
      <c r="D24">
        <f>SUMIF(data_filtered[model_age],_xlfn.CONCAT("=",$B24),data_filtered[total_count])</f>
        <v>7352</v>
      </c>
      <c r="E24" s="22">
        <f t="shared" si="0"/>
        <v>0.17600652883569096</v>
      </c>
      <c r="F24" s="22">
        <f t="array" ref="F24">_xlfn.QUARTILE.INC(IF(data_filtered[model_age]=failure_rate_by_age!B24,data_filtered[failure_rate]),1)</f>
        <v>0.11439459303997701</v>
      </c>
      <c r="G24" s="22">
        <f t="array" ref="G24">_xlfn.QUARTILE.INC(IF(data_filtered[model_age]=failure_rate_by_age!B24,data_filtered[failure_rate]),2)</f>
        <v>0.164835164835165</v>
      </c>
      <c r="H24" s="22">
        <f t="array" ref="H24">_xlfn.QUARTILE.INC(IF(data_filtered[model_age]=failure_rate_by_age!B24,data_filtered[failure_rate]),3)</f>
        <v>0.23592801841389399</v>
      </c>
      <c r="I24" s="22">
        <f t="shared" si="1"/>
        <v>0.12153342537391698</v>
      </c>
      <c r="J24" s="22">
        <f>_xlfn.MINIFS(data_filtered[failure_rate],data_filtered[model_age],_xlfn.CONCAT("=",failure_rate_by_age!B24))</f>
        <v>2.8571428571428598E-2</v>
      </c>
      <c r="K24" s="22">
        <f>_xlfn.MAXIFS(data_filtered[failure_rate],data_filtered[model_age],_xlfn.CONCAT("=",failure_rate_by_age!B24))</f>
        <v>0.39759036144578302</v>
      </c>
      <c r="L24" s="22">
        <f t="shared" si="2"/>
        <v>0.11439459303997701</v>
      </c>
      <c r="M24" s="22">
        <f t="shared" si="3"/>
        <v>0.39759036144578302</v>
      </c>
      <c r="N24" s="22">
        <f t="shared" si="4"/>
        <v>2.8571428571428598E-2</v>
      </c>
      <c r="O24" s="22">
        <f t="shared" si="5"/>
        <v>0.23592801841389399</v>
      </c>
    </row>
    <row r="25" spans="2:15" x14ac:dyDescent="0.35">
      <c r="B25">
        <v>22</v>
      </c>
      <c r="C25">
        <f>SUMIF(data_filtered[model_age],_xlfn.CONCAT("=",$B25),data_filtered[fail_count])</f>
        <v>982</v>
      </c>
      <c r="D25">
        <f>SUMIF(data_filtered[model_age],_xlfn.CONCAT("=",$B25),data_filtered[total_count])</f>
        <v>5304</v>
      </c>
      <c r="E25" s="22">
        <f t="shared" si="0"/>
        <v>0.18514328808446456</v>
      </c>
      <c r="F25" s="22">
        <f t="array" ref="F25">_xlfn.QUARTILE.INC(IF(data_filtered[model_age]=failure_rate_by_age!B25,data_filtered[failure_rate]),1)</f>
        <v>0.1318434890194865</v>
      </c>
      <c r="G25" s="22">
        <f t="array" ref="G25">_xlfn.QUARTILE.INC(IF(data_filtered[model_age]=failure_rate_by_age!B25,data_filtered[failure_rate]),2)</f>
        <v>0.18662693238964451</v>
      </c>
      <c r="H25" s="22">
        <f t="array" ref="H25">_xlfn.QUARTILE.INC(IF(data_filtered[model_age]=failure_rate_by_age!B25,data_filtered[failure_rate]),3)</f>
        <v>0.22682886461436624</v>
      </c>
      <c r="I25" s="22">
        <f t="shared" si="1"/>
        <v>9.498537559487974E-2</v>
      </c>
      <c r="J25" s="22">
        <f>_xlfn.MINIFS(data_filtered[failure_rate],data_filtered[model_age],_xlfn.CONCAT("=",failure_rate_by_age!B25))</f>
        <v>4.3478260869565202E-2</v>
      </c>
      <c r="K25" s="22">
        <f>_xlfn.MAXIFS(data_filtered[failure_rate],data_filtered[model_age],_xlfn.CONCAT("=",failure_rate_by_age!B25))</f>
        <v>0.38095238095238099</v>
      </c>
      <c r="L25" s="22">
        <f t="shared" si="2"/>
        <v>0.1318434890194865</v>
      </c>
      <c r="M25" s="22">
        <f t="shared" si="3"/>
        <v>0.36930692800668585</v>
      </c>
      <c r="N25" s="22">
        <f t="shared" si="4"/>
        <v>4.4148868997324897E-2</v>
      </c>
      <c r="O25" s="22">
        <f t="shared" si="5"/>
        <v>0.22682886461436624</v>
      </c>
    </row>
    <row r="26" spans="2:15" x14ac:dyDescent="0.35">
      <c r="B26">
        <v>23</v>
      </c>
      <c r="C26">
        <f>SUMIF(data_filtered[model_age],_xlfn.CONCAT("=",$B26),data_filtered[fail_count])</f>
        <v>794</v>
      </c>
      <c r="D26">
        <f>SUMIF(data_filtered[model_age],_xlfn.CONCAT("=",$B26),data_filtered[total_count])</f>
        <v>3915</v>
      </c>
      <c r="E26" s="22">
        <f t="shared" si="0"/>
        <v>0.20280970625798211</v>
      </c>
      <c r="F26" s="22">
        <f t="array" ref="F26">_xlfn.QUARTILE.INC(IF(data_filtered[model_age]=failure_rate_by_age!B26,data_filtered[failure_rate]),1)</f>
        <v>0.147826086956522</v>
      </c>
      <c r="G26" s="22">
        <f t="array" ref="G26">_xlfn.QUARTILE.INC(IF(data_filtered[model_age]=failure_rate_by_age!B26,data_filtered[failure_rate]),2)</f>
        <v>0.20754716981132099</v>
      </c>
      <c r="H26" s="22">
        <f t="array" ref="H26">_xlfn.QUARTILE.INC(IF(data_filtered[model_age]=failure_rate_by_age!B26,data_filtered[failure_rate]),3)</f>
        <v>0.25396825396825401</v>
      </c>
      <c r="I26" s="22">
        <f t="shared" si="1"/>
        <v>0.10614216701173201</v>
      </c>
      <c r="J26" s="22">
        <f>_xlfn.MINIFS(data_filtered[failure_rate],data_filtered[model_age],_xlfn.CONCAT("=",failure_rate_by_age!B26))</f>
        <v>2.6315789473684199E-2</v>
      </c>
      <c r="K26" s="22">
        <f>_xlfn.MAXIFS(data_filtered[failure_rate],data_filtered[model_age],_xlfn.CONCAT("=",failure_rate_by_age!B26))</f>
        <v>0.413333333333333</v>
      </c>
      <c r="L26" s="22">
        <f t="shared" si="2"/>
        <v>0.147826086956522</v>
      </c>
      <c r="M26" s="22">
        <f t="shared" si="3"/>
        <v>0.413181504485852</v>
      </c>
      <c r="N26" s="22">
        <f t="shared" si="4"/>
        <v>4.8333919293722966E-2</v>
      </c>
      <c r="O26" s="22">
        <f t="shared" si="5"/>
        <v>0.25396825396825401</v>
      </c>
    </row>
    <row r="27" spans="2:15" x14ac:dyDescent="0.35">
      <c r="B27">
        <v>24</v>
      </c>
      <c r="C27">
        <f>SUMIF(data_filtered[model_age],_xlfn.CONCAT("=",$B27),data_filtered[fail_count])</f>
        <v>519</v>
      </c>
      <c r="D27">
        <f>SUMIF(data_filtered[model_age],_xlfn.CONCAT("=",$B27),data_filtered[total_count])</f>
        <v>2420</v>
      </c>
      <c r="E27" s="22">
        <f t="shared" si="0"/>
        <v>0.21446280991735536</v>
      </c>
      <c r="F27" s="22">
        <f t="array" ref="F27">_xlfn.QUARTILE.INC(IF(data_filtered[model_age]=failure_rate_by_age!B27,data_filtered[failure_rate]),1)</f>
        <v>0.14018962848297176</v>
      </c>
      <c r="G27" s="22">
        <f t="array" ref="G27">_xlfn.QUARTILE.INC(IF(data_filtered[model_age]=failure_rate_by_age!B27,data_filtered[failure_rate]),2)</f>
        <v>0.21437198067632851</v>
      </c>
      <c r="H27" s="22">
        <f t="array" ref="H27">_xlfn.QUARTILE.INC(IF(data_filtered[model_age]=failure_rate_by_age!B27,data_filtered[failure_rate]),3)</f>
        <v>0.25609852684935824</v>
      </c>
      <c r="I27" s="22">
        <f t="shared" si="1"/>
        <v>0.11590889836638649</v>
      </c>
      <c r="J27" s="22">
        <f>_xlfn.MINIFS(data_filtered[failure_rate],data_filtered[model_age],_xlfn.CONCAT("=",failure_rate_by_age!B27))</f>
        <v>9.2592592592592601E-2</v>
      </c>
      <c r="K27" s="22">
        <f>_xlfn.MAXIFS(data_filtered[failure_rate],data_filtered[model_age],_xlfn.CONCAT("=",failure_rate_by_age!B27))</f>
        <v>0.35897435897435898</v>
      </c>
      <c r="L27" s="22">
        <f t="shared" si="2"/>
        <v>0.14018962848297176</v>
      </c>
      <c r="M27" s="22">
        <f t="shared" si="3"/>
        <v>0.35897435897435898</v>
      </c>
      <c r="N27" s="22">
        <f t="shared" si="4"/>
        <v>9.2592592592592601E-2</v>
      </c>
      <c r="O27" s="22">
        <f t="shared" si="5"/>
        <v>0.25609852684935824</v>
      </c>
    </row>
    <row r="28" spans="2:15" x14ac:dyDescent="0.35">
      <c r="B28">
        <v>25</v>
      </c>
      <c r="C28">
        <f>SUMIF(data_filtered[model_age],_xlfn.CONCAT("=",$B28),data_filtered[fail_count])</f>
        <v>370</v>
      </c>
      <c r="D28">
        <f>SUMIF(data_filtered[model_age],_xlfn.CONCAT("=",$B28),data_filtered[total_count])</f>
        <v>1633</v>
      </c>
      <c r="E28" s="22">
        <f t="shared" si="0"/>
        <v>0.226576852418861</v>
      </c>
      <c r="F28" s="22">
        <f t="array" ref="F28">_xlfn.QUARTILE.INC(IF(data_filtered[model_age]=failure_rate_by_age!B28,data_filtered[failure_rate]),1)</f>
        <v>0.19047619047618999</v>
      </c>
      <c r="G28" s="22">
        <f t="array" ref="G28">_xlfn.QUARTILE.INC(IF(data_filtered[model_age]=failure_rate_by_age!B28,data_filtered[failure_rate]),2)</f>
        <v>0.226190476190476</v>
      </c>
      <c r="H28" s="22">
        <f t="array" ref="H28">_xlfn.QUARTILE.INC(IF(data_filtered[model_age]=failure_rate_by_age!B28,data_filtered[failure_rate]),3)</f>
        <v>0.27777777777777801</v>
      </c>
      <c r="I28" s="22">
        <f t="shared" si="1"/>
        <v>8.7301587301588018E-2</v>
      </c>
      <c r="J28" s="22">
        <f>_xlfn.MINIFS(data_filtered[failure_rate],data_filtered[model_age],_xlfn.CONCAT("=",failure_rate_by_age!B28))</f>
        <v>0.118181818181818</v>
      </c>
      <c r="K28" s="22">
        <f>_xlfn.MAXIFS(data_filtered[failure_rate],data_filtered[model_age],_xlfn.CONCAT("=",failure_rate_by_age!B28))</f>
        <v>0.31884057971014501</v>
      </c>
      <c r="L28" s="22">
        <f t="shared" si="2"/>
        <v>0.19047619047618999</v>
      </c>
      <c r="M28" s="22">
        <f t="shared" si="3"/>
        <v>0.31884057971014501</v>
      </c>
      <c r="N28" s="22">
        <f t="shared" si="4"/>
        <v>0.118181818181818</v>
      </c>
      <c r="O28" s="22">
        <f t="shared" si="5"/>
        <v>0.27777777777777801</v>
      </c>
    </row>
    <row r="29" spans="2:15" x14ac:dyDescent="0.35">
      <c r="B29">
        <v>26</v>
      </c>
      <c r="C29">
        <f>SUMIF(data_filtered[model_age],_xlfn.CONCAT("=",$B29),data_filtered[fail_count])</f>
        <v>291</v>
      </c>
      <c r="D29">
        <f>SUMIF(data_filtered[model_age],_xlfn.CONCAT("=",$B29),data_filtered[total_count])</f>
        <v>1235</v>
      </c>
      <c r="E29" s="22">
        <f t="shared" si="0"/>
        <v>0.23562753036437248</v>
      </c>
      <c r="F29" s="22">
        <f t="array" ref="F29">_xlfn.QUARTILE.INC(IF(data_filtered[model_age]=failure_rate_by_age!B29,data_filtered[failure_rate]),1)</f>
        <v>0.202898550724638</v>
      </c>
      <c r="G29" s="22">
        <f t="array" ref="G29">_xlfn.QUARTILE.INC(IF(data_filtered[model_age]=failure_rate_by_age!B29,data_filtered[failure_rate]),2)</f>
        <v>0.23018717642373548</v>
      </c>
      <c r="H29" s="22">
        <f t="array" ref="H29">_xlfn.QUARTILE.INC(IF(data_filtered[model_age]=failure_rate_by_age!B29,data_filtered[failure_rate]),3)</f>
        <v>0.27161772653575955</v>
      </c>
      <c r="I29" s="22">
        <f t="shared" si="1"/>
        <v>6.8719175811121552E-2</v>
      </c>
      <c r="J29" s="22">
        <f>_xlfn.MINIFS(data_filtered[failure_rate],data_filtered[model_age],_xlfn.CONCAT("=",failure_rate_by_age!B29))</f>
        <v>0.112903225806452</v>
      </c>
      <c r="K29" s="22">
        <f>_xlfn.MAXIFS(data_filtered[failure_rate],data_filtered[model_age],_xlfn.CONCAT("=",failure_rate_by_age!B29))</f>
        <v>0.32727272727272699</v>
      </c>
      <c r="L29" s="22">
        <f t="shared" si="2"/>
        <v>0.202898550724638</v>
      </c>
      <c r="M29" s="22">
        <f t="shared" si="3"/>
        <v>0.32727272727272699</v>
      </c>
      <c r="N29" s="22">
        <f t="shared" si="4"/>
        <v>0.12710841270705314</v>
      </c>
      <c r="O29" s="22">
        <f t="shared" si="5"/>
        <v>0.27161772653575955</v>
      </c>
    </row>
    <row r="30" spans="2:15" x14ac:dyDescent="0.35">
      <c r="B30">
        <v>27</v>
      </c>
      <c r="C30">
        <f>SUMIF(data_filtered[model_age],_xlfn.CONCAT("=",$B30),data_filtered[fail_count])</f>
        <v>222</v>
      </c>
      <c r="D30">
        <f>SUMIF(data_filtered[model_age],_xlfn.CONCAT("=",$B30),data_filtered[total_count])</f>
        <v>941</v>
      </c>
      <c r="E30" s="22">
        <f t="shared" si="0"/>
        <v>0.2359192348565356</v>
      </c>
      <c r="F30" s="22">
        <f t="array" ref="F30">_xlfn.QUARTILE.INC(IF(data_filtered[model_age]=failure_rate_by_age!B30,data_filtered[failure_rate]),1)</f>
        <v>0.16637806637806674</v>
      </c>
      <c r="G30" s="22">
        <f t="array" ref="G30">_xlfn.QUARTILE.INC(IF(data_filtered[model_age]=failure_rate_by_age!B30,data_filtered[failure_rate]),2)</f>
        <v>0.1943396226415095</v>
      </c>
      <c r="H30" s="22">
        <f t="array" ref="H30">_xlfn.QUARTILE.INC(IF(data_filtered[model_age]=failure_rate_by_age!B30,data_filtered[failure_rate]),3)</f>
        <v>0.2676295666949875</v>
      </c>
      <c r="I30" s="22">
        <f t="shared" si="1"/>
        <v>0.10125150031692076</v>
      </c>
      <c r="J30" s="22">
        <f>_xlfn.MINIFS(data_filtered[failure_rate],data_filtered[model_age],_xlfn.CONCAT("=",failure_rate_by_age!B30))</f>
        <v>0.140350877192982</v>
      </c>
      <c r="K30" s="22">
        <f>_xlfn.MAXIFS(data_filtered[failure_rate],data_filtered[model_age],_xlfn.CONCAT("=",failure_rate_by_age!B30))</f>
        <v>0.35135135135135098</v>
      </c>
      <c r="L30" s="22">
        <f t="shared" si="2"/>
        <v>0.16637806637806674</v>
      </c>
      <c r="M30" s="22">
        <f t="shared" si="3"/>
        <v>0.35135135135135098</v>
      </c>
      <c r="N30" s="22">
        <f t="shared" si="4"/>
        <v>0.140350877192982</v>
      </c>
      <c r="O30" s="22">
        <f t="shared" si="5"/>
        <v>0.2676295666949875</v>
      </c>
    </row>
    <row r="31" spans="2:15" x14ac:dyDescent="0.35">
      <c r="B31">
        <v>28</v>
      </c>
      <c r="C31">
        <f>SUMIF(data_filtered[model_age],_xlfn.CONCAT("=",$B31),data_filtered[fail_count])</f>
        <v>193</v>
      </c>
      <c r="D31">
        <f>SUMIF(data_filtered[model_age],_xlfn.CONCAT("=",$B31),data_filtered[total_count])</f>
        <v>748</v>
      </c>
      <c r="E31" s="22">
        <f t="shared" si="0"/>
        <v>0.25802139037433153</v>
      </c>
      <c r="F31" s="22">
        <f t="array" ref="F31">_xlfn.QUARTILE.INC(IF(data_filtered[model_age]=failure_rate_by_age!B31,data_filtered[failure_rate]),1)</f>
        <v>0.17812500000000001</v>
      </c>
      <c r="G31" s="22">
        <f t="array" ref="G31">_xlfn.QUARTILE.INC(IF(data_filtered[model_age]=failure_rate_by_age!B31,data_filtered[failure_rate]),2)</f>
        <v>0.26470588235294101</v>
      </c>
      <c r="H31" s="22">
        <f t="array" ref="H31">_xlfn.QUARTILE.INC(IF(data_filtered[model_age]=failure_rate_by_age!B31,data_filtered[failure_rate]),3)</f>
        <v>0.30666666666666653</v>
      </c>
      <c r="I31" s="22">
        <f t="shared" si="1"/>
        <v>0.12854166666666653</v>
      </c>
      <c r="J31" s="22">
        <f>_xlfn.MINIFS(data_filtered[failure_rate],data_filtered[model_age],_xlfn.CONCAT("=",failure_rate_by_age!B31))</f>
        <v>0.113207547169811</v>
      </c>
      <c r="K31" s="22">
        <f>_xlfn.MAXIFS(data_filtered[failure_rate],data_filtered[model_age],_xlfn.CONCAT("=",failure_rate_by_age!B31))</f>
        <v>0.38356164383561597</v>
      </c>
      <c r="L31" s="22">
        <f t="shared" si="2"/>
        <v>0.17812500000000001</v>
      </c>
      <c r="M31" s="22">
        <f t="shared" si="3"/>
        <v>0.38356164383561597</v>
      </c>
      <c r="N31" s="22">
        <f t="shared" si="4"/>
        <v>0.113207547169811</v>
      </c>
      <c r="O31" s="22">
        <f t="shared" si="5"/>
        <v>0.30666666666666653</v>
      </c>
    </row>
    <row r="32" spans="2:15" x14ac:dyDescent="0.35">
      <c r="B32">
        <v>29</v>
      </c>
      <c r="C32">
        <f>SUMIF(data_filtered[model_age],_xlfn.CONCAT("=",$B32),data_filtered[fail_count])</f>
        <v>111</v>
      </c>
      <c r="D32">
        <f>SUMIF(data_filtered[model_age],_xlfn.CONCAT("=",$B32),data_filtered[total_count])</f>
        <v>401</v>
      </c>
      <c r="E32" s="22">
        <f t="shared" si="0"/>
        <v>0.27680798004987534</v>
      </c>
      <c r="F32" s="22">
        <f t="array" ref="F32">_xlfn.QUARTILE.INC(IF(data_filtered[model_age]=failure_rate_by_age!B32,data_filtered[failure_rate]),1)</f>
        <v>0.25547619047619052</v>
      </c>
      <c r="G32" s="22">
        <f t="array" ref="G32">_xlfn.QUARTILE.INC(IF(data_filtered[model_age]=failure_rate_by_age!B32,data_filtered[failure_rate]),2)</f>
        <v>0.28384615384615397</v>
      </c>
      <c r="H32" s="22">
        <f t="array" ref="H32">_xlfn.QUARTILE.INC(IF(data_filtered[model_age]=failure_rate_by_age!B32,data_filtered[failure_rate]),3)</f>
        <v>0.31003118503118526</v>
      </c>
      <c r="I32" s="22">
        <f t="shared" si="1"/>
        <v>5.455499455499474E-2</v>
      </c>
      <c r="J32" s="22">
        <f>_xlfn.MINIFS(data_filtered[failure_rate],data_filtered[model_age],_xlfn.CONCAT("=",failure_rate_by_age!B32))</f>
        <v>0.21052631578947401</v>
      </c>
      <c r="K32" s="22">
        <f>_xlfn.MAXIFS(data_filtered[failure_rate],data_filtered[model_age],_xlfn.CONCAT("=",failure_rate_by_age!B32))</f>
        <v>0.31395348837209303</v>
      </c>
      <c r="L32" s="22">
        <f t="shared" si="2"/>
        <v>0.25547619047619052</v>
      </c>
      <c r="M32" s="22">
        <f t="shared" si="3"/>
        <v>0.31395348837209303</v>
      </c>
      <c r="N32" s="22">
        <f t="shared" si="4"/>
        <v>0.21052631578947401</v>
      </c>
      <c r="O32" s="22">
        <f t="shared" si="5"/>
        <v>0.31003118503118526</v>
      </c>
    </row>
    <row r="33" spans="2:15" x14ac:dyDescent="0.35">
      <c r="B33">
        <v>30</v>
      </c>
      <c r="C33">
        <f>SUMIF(data_filtered[model_age],_xlfn.CONCAT("=",$B33),data_filtered[fail_count])</f>
        <v>88</v>
      </c>
      <c r="D33">
        <f>SUMIF(data_filtered[model_age],_xlfn.CONCAT("=",$B33),data_filtered[total_count])</f>
        <v>279</v>
      </c>
      <c r="E33" s="22">
        <f t="shared" si="0"/>
        <v>0.31541218637992829</v>
      </c>
      <c r="F33" s="22">
        <f t="array" ref="F33">_xlfn.QUARTILE.INC(IF(data_filtered[model_age]=failure_rate_by_age!B33,data_filtered[failure_rate]),1)</f>
        <v>0.28699712643678121</v>
      </c>
      <c r="G33" s="22">
        <f t="array" ref="G33">_xlfn.QUARTILE.INC(IF(data_filtered[model_age]=failure_rate_by_age!B33,data_filtered[failure_rate]),2)</f>
        <v>0.32820048309178695</v>
      </c>
      <c r="H33" s="22">
        <f t="array" ref="H33">_xlfn.QUARTILE.INC(IF(data_filtered[model_age]=failure_rate_by_age!B33,data_filtered[failure_rate]),3)</f>
        <v>0.35359458428680374</v>
      </c>
      <c r="I33" s="22">
        <f t="shared" si="1"/>
        <v>6.6597457850022523E-2</v>
      </c>
      <c r="J33" s="22">
        <f>_xlfn.MINIFS(data_filtered[failure_rate],data_filtered[model_age],_xlfn.CONCAT("=",failure_rate_by_age!B33))</f>
        <v>0.18965517241379301</v>
      </c>
      <c r="K33" s="22">
        <f>_xlfn.MAXIFS(data_filtered[failure_rate],data_filtered[model_age],_xlfn.CONCAT("=",failure_rate_by_age!B33))</f>
        <v>0.40350877192982498</v>
      </c>
      <c r="L33" s="22">
        <f t="shared" si="2"/>
        <v>0.28699712643678121</v>
      </c>
      <c r="M33" s="22">
        <f t="shared" si="3"/>
        <v>0.40350877192982498</v>
      </c>
      <c r="N33" s="22">
        <f t="shared" si="4"/>
        <v>0.22830429631675317</v>
      </c>
      <c r="O33" s="22">
        <f t="shared" si="5"/>
        <v>0.35359458428680374</v>
      </c>
    </row>
    <row r="34" spans="2:15" x14ac:dyDescent="0.35">
      <c r="B34">
        <v>31</v>
      </c>
      <c r="C34">
        <f>SUMIF(data_filtered[model_age],_xlfn.CONCAT("=",$B34),data_filtered[fail_count])</f>
        <v>37</v>
      </c>
      <c r="D34">
        <f>SUMIF(data_filtered[model_age],_xlfn.CONCAT("=",$B34),data_filtered[total_count])</f>
        <v>136</v>
      </c>
      <c r="E34" s="22">
        <f t="shared" si="0"/>
        <v>0.27205882352941174</v>
      </c>
      <c r="F34" s="22">
        <f t="array" ref="F34">_xlfn.QUARTILE.INC(IF(data_filtered[model_age]=failure_rate_by_age!B34,data_filtered[failure_rate]),1)</f>
        <v>0.25790043290043296</v>
      </c>
      <c r="G34" s="22">
        <f t="array" ref="G34">_xlfn.QUARTILE.INC(IF(data_filtered[model_age]=failure_rate_by_age!B34,data_filtered[failure_rate]),2)</f>
        <v>0.27294372294372299</v>
      </c>
      <c r="H34" s="22">
        <f t="array" ref="H34">_xlfn.QUARTILE.INC(IF(data_filtered[model_age]=failure_rate_by_age!B34,data_filtered[failure_rate]),3)</f>
        <v>0.28798701298701301</v>
      </c>
      <c r="I34" s="22">
        <f t="shared" si="1"/>
        <v>3.008658008658005E-2</v>
      </c>
      <c r="J34" s="22">
        <f>_xlfn.MINIFS(data_filtered[failure_rate],data_filtered[model_age],_xlfn.CONCAT("=",failure_rate_by_age!B34))</f>
        <v>0.24285714285714299</v>
      </c>
      <c r="K34" s="22" t="s">
        <v>464</v>
      </c>
      <c r="L34" s="22">
        <f t="shared" si="2"/>
        <v>0.25790043290043296</v>
      </c>
      <c r="M34" s="22">
        <f t="shared" si="3"/>
        <v>0.33311688311688309</v>
      </c>
      <c r="N34" s="22">
        <f t="shared" si="4"/>
        <v>0.24285714285714299</v>
      </c>
      <c r="O34" s="22">
        <f t="shared" si="5"/>
        <v>0.28798701298701301</v>
      </c>
    </row>
    <row r="35" spans="2:15" x14ac:dyDescent="0.35">
      <c r="B35">
        <v>32</v>
      </c>
      <c r="C35">
        <f>SUMIF(data_filtered[model_age],_xlfn.CONCAT("=",$B35),data_filtered[fail_count])</f>
        <v>16</v>
      </c>
      <c r="D35">
        <f>SUMIF(data_filtered[model_age],_xlfn.CONCAT("=",$B35),data_filtered[total_count])</f>
        <v>58</v>
      </c>
      <c r="E35" s="22">
        <f t="shared" si="0"/>
        <v>0.27586206896551724</v>
      </c>
      <c r="F35" s="22">
        <f t="array" ref="F35">_xlfn.QUARTILE.INC(IF(data_filtered[model_age]=failure_rate_by_age!B35,data_filtered[failure_rate]),1)</f>
        <v>0.27586206896551702</v>
      </c>
      <c r="G35" s="22">
        <f t="array" ref="G35">_xlfn.QUARTILE.INC(IF(data_filtered[model_age]=failure_rate_by_age!B35,data_filtered[failure_rate]),2)</f>
        <v>0.27586206896551702</v>
      </c>
      <c r="H35" s="22">
        <f t="array" ref="H35">_xlfn.QUARTILE.INC(IF(data_filtered[model_age]=failure_rate_by_age!B35,data_filtered[failure_rate]),3)</f>
        <v>0.27586206896551702</v>
      </c>
      <c r="I35" s="22">
        <f t="shared" si="1"/>
        <v>0</v>
      </c>
      <c r="J35" s="22">
        <f>_xlfn.MINIFS(data_filtered[failure_rate],data_filtered[model_age],_xlfn.CONCAT("=",failure_rate_by_age!B35))</f>
        <v>0.27586206896551702</v>
      </c>
      <c r="K35" s="22">
        <f>_xlfn.MAXIFS(data_filtered[failure_rate],data_filtered[model_age],_xlfn.CONCAT("=",failure_rate_by_age!B35))</f>
        <v>0.27586206896551702</v>
      </c>
      <c r="L35" s="22">
        <f t="shared" si="2"/>
        <v>0.27586206896551702</v>
      </c>
      <c r="M35" s="22">
        <f t="shared" si="3"/>
        <v>0.27586206896551702</v>
      </c>
      <c r="N35" s="22">
        <f t="shared" si="4"/>
        <v>0.27586206896551702</v>
      </c>
      <c r="O35" s="22">
        <f t="shared" si="5"/>
        <v>0.27586206896551702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39E1E-5807-4A00-824A-A927A7F2886F}">
  <sheetPr>
    <tabColor theme="9" tint="0.39997558519241921"/>
  </sheetPr>
  <dimension ref="B2:Q40"/>
  <sheetViews>
    <sheetView zoomScaleNormal="100" workbookViewId="0">
      <selection activeCell="G9" sqref="G9"/>
    </sheetView>
  </sheetViews>
  <sheetFormatPr defaultRowHeight="14.5" x14ac:dyDescent="0.35"/>
  <cols>
    <col min="1" max="1" width="4.7265625" customWidth="1"/>
    <col min="2" max="2" width="14.453125" customWidth="1"/>
    <col min="3" max="3" width="4.7265625" customWidth="1"/>
    <col min="5" max="5" width="4.36328125" customWidth="1"/>
    <col min="6" max="6" width="12" bestFit="1" customWidth="1"/>
    <col min="7" max="7" width="10.6328125" bestFit="1" customWidth="1"/>
    <col min="8" max="8" width="17.81640625" bestFit="1" customWidth="1"/>
    <col min="10" max="10" width="12" bestFit="1" customWidth="1"/>
    <col min="11" max="11" width="12.7265625" customWidth="1"/>
    <col min="12" max="12" width="16.7265625" bestFit="1" customWidth="1"/>
    <col min="14" max="14" width="11.81640625" bestFit="1" customWidth="1"/>
  </cols>
  <sheetData>
    <row r="2" spans="2:17" x14ac:dyDescent="0.35">
      <c r="F2" s="29" t="s">
        <v>446</v>
      </c>
      <c r="G2" s="29">
        <v>0.05</v>
      </c>
    </row>
    <row r="3" spans="2:17" x14ac:dyDescent="0.35">
      <c r="F3" s="29" t="s">
        <v>447</v>
      </c>
      <c r="G3" s="32">
        <f>-_xlfn.NORM.INV(G2,0,1)</f>
        <v>1.6448536269514726</v>
      </c>
    </row>
    <row r="4" spans="2:17" x14ac:dyDescent="0.35">
      <c r="K4" s="29" t="s">
        <v>451</v>
      </c>
      <c r="L4" s="29" t="s">
        <v>452</v>
      </c>
    </row>
    <row r="5" spans="2:17" x14ac:dyDescent="0.35">
      <c r="G5" s="29" t="s">
        <v>451</v>
      </c>
      <c r="K5" s="29"/>
      <c r="L5" s="29"/>
      <c r="N5" t="str">
        <f>J6</f>
        <v>EXPLORER 2WD</v>
      </c>
    </row>
    <row r="6" spans="2:17" x14ac:dyDescent="0.35">
      <c r="F6" s="29" t="s">
        <v>454</v>
      </c>
      <c r="G6">
        <f>SUM(G8:G40)</f>
        <v>822763</v>
      </c>
      <c r="J6" s="33" t="s">
        <v>156</v>
      </c>
      <c r="K6">
        <f>SUM(K8:K40)</f>
        <v>2682</v>
      </c>
      <c r="L6" s="27">
        <f>K6/G6</f>
        <v>3.2597479468571143E-3</v>
      </c>
    </row>
    <row r="7" spans="2:17" x14ac:dyDescent="0.35">
      <c r="B7" s="29" t="s">
        <v>450</v>
      </c>
      <c r="D7" s="29" t="s">
        <v>0</v>
      </c>
      <c r="E7" s="29"/>
      <c r="F7" s="29" t="s">
        <v>399</v>
      </c>
      <c r="G7" s="29" t="s">
        <v>22</v>
      </c>
      <c r="H7" s="30" t="s">
        <v>409</v>
      </c>
      <c r="J7" s="29" t="s">
        <v>399</v>
      </c>
      <c r="K7" s="29" t="s">
        <v>22</v>
      </c>
      <c r="L7" s="30" t="str">
        <f>PROPER(J6)</f>
        <v>Explorer 2Wd</v>
      </c>
      <c r="M7" s="29" t="s">
        <v>444</v>
      </c>
      <c r="N7" s="29" t="s">
        <v>445</v>
      </c>
      <c r="O7" s="29" t="s">
        <v>449</v>
      </c>
      <c r="P7" s="29" t="s">
        <v>448</v>
      </c>
      <c r="Q7" s="29" t="s">
        <v>453</v>
      </c>
    </row>
    <row r="8" spans="2:17" x14ac:dyDescent="0.35">
      <c r="B8" t="s">
        <v>27</v>
      </c>
      <c r="D8">
        <v>0</v>
      </c>
      <c r="F8">
        <f>SUMIF(data_filtered[model_age],_xlfn.CONCAT("=",$D8),data_filtered[fail_count])</f>
        <v>278</v>
      </c>
      <c r="G8">
        <f>SUMIF(data_filtered[model_age],_xlfn.CONCAT("=",$D8),data_filtered[total_count])</f>
        <v>9226</v>
      </c>
      <c r="H8" s="22">
        <f>F8/G8</f>
        <v>3.0132234988077173E-2</v>
      </c>
      <c r="J8">
        <f>SUMIFS(data_filtered[fail_count],data_filtered[model_age],_xlfn.CONCAT("=",$D8),data_filtered[model],_xlfn.CONCAT("=",J$6))</f>
        <v>0</v>
      </c>
      <c r="K8">
        <f>SUMIFS(data_filtered[total_count],data_filtered[model_age],_xlfn.CONCAT("=",$D8),data_filtered[model],_xlfn.CONCAT("=",J$6))</f>
        <v>0</v>
      </c>
      <c r="L8" s="22" t="e">
        <f t="shared" ref="L8:L40" si="0">IF(K8&gt;0,J8/K8,#N/A)</f>
        <v>#N/A</v>
      </c>
      <c r="M8" t="str">
        <f t="shared" ref="M8:M40" si="1">IF(K8&gt;0,SQRT(H8*(1-H8)/K8),"")</f>
        <v/>
      </c>
      <c r="N8" t="str">
        <f t="shared" ref="N8:N40" si="2">IF(K8&gt;0,(L8-H8)/M8,"")</f>
        <v/>
      </c>
      <c r="O8" t="str">
        <f>IF(K8&gt;0,IF(N8&lt;0,(1-_xlfn.NORM.DIST(-N8,0,1,TRUE)),(1-_xlfn.NORM.DIST(N8,0,1,TRUE))),"")</f>
        <v/>
      </c>
      <c r="P8" t="str">
        <f>IF(K8&gt;0,O8&lt;alpha,"")</f>
        <v/>
      </c>
      <c r="Q8" t="e">
        <f>IF(K8&gt;0,IF(P8,IF(N8&lt;0,1, -1),0),#N/A)</f>
        <v>#N/A</v>
      </c>
    </row>
    <row r="9" spans="2:17" x14ac:dyDescent="0.35">
      <c r="B9" t="s">
        <v>43</v>
      </c>
      <c r="D9">
        <v>1</v>
      </c>
      <c r="F9">
        <f>SUMIF(data_filtered[model_age],_xlfn.CONCAT("=",$D9),data_filtered[fail_count])</f>
        <v>1185</v>
      </c>
      <c r="G9">
        <f>SUMIF(data_filtered[model_age],_xlfn.CONCAT("=",$D9),data_filtered[total_count])</f>
        <v>37083</v>
      </c>
      <c r="H9" s="22">
        <f t="shared" ref="H9:H40" si="3">F9/G9</f>
        <v>3.1955343418817249E-2</v>
      </c>
      <c r="J9">
        <f>SUMIFS(data_filtered[fail_count],data_filtered[model_age],_xlfn.CONCAT("=",$D9),data_filtered[model],_xlfn.CONCAT("=",J$6))</f>
        <v>1</v>
      </c>
      <c r="K9">
        <f>SUMIFS(data_filtered[total_count],data_filtered[model_age],_xlfn.CONCAT("=",$D9),data_filtered[model],_xlfn.CONCAT("=",J$6))</f>
        <v>113</v>
      </c>
      <c r="L9" s="22">
        <f t="shared" si="0"/>
        <v>8.8495575221238937E-3</v>
      </c>
      <c r="M9">
        <f t="shared" si="1"/>
        <v>1.654551230383889E-2</v>
      </c>
      <c r="N9">
        <f t="shared" si="2"/>
        <v>-1.3964986681816043</v>
      </c>
      <c r="O9">
        <f t="shared" ref="O9:O40" si="4">IF(K9&gt;0,IF(N9&lt;0,(1-_xlfn.NORM.DIST(-N9,0,1,TRUE)),(1-_xlfn.NORM.DIST(N9,0,1,TRUE))),"")</f>
        <v>8.1282190690535883E-2</v>
      </c>
      <c r="P9" t="b">
        <f t="shared" ref="P8:P40" si="5">IF(K9&gt;0,O9&lt;alpha,"")</f>
        <v>0</v>
      </c>
      <c r="Q9">
        <f t="shared" ref="Q9:Q40" si="6">IF(K9&gt;0,IF(P9,IF(N9&lt;0,1, -1),0),#N/A)</f>
        <v>0</v>
      </c>
    </row>
    <row r="10" spans="2:17" x14ac:dyDescent="0.35">
      <c r="B10" t="s">
        <v>41</v>
      </c>
      <c r="D10">
        <v>2</v>
      </c>
      <c r="F10">
        <f>SUMIF(data_filtered[model_age],_xlfn.CONCAT("=",$D10),data_filtered[fail_count])</f>
        <v>1033</v>
      </c>
      <c r="G10">
        <f>SUMIF(data_filtered[model_age],_xlfn.CONCAT("=",$D10),data_filtered[total_count])</f>
        <v>32312</v>
      </c>
      <c r="H10" s="22">
        <f t="shared" si="3"/>
        <v>3.1969546917553847E-2</v>
      </c>
      <c r="J10">
        <f>SUMIFS(data_filtered[fail_count],data_filtered[model_age],_xlfn.CONCAT("=",$D10),data_filtered[model],_xlfn.CONCAT("=",J$6))</f>
        <v>2</v>
      </c>
      <c r="K10">
        <f>SUMIFS(data_filtered[total_count],data_filtered[model_age],_xlfn.CONCAT("=",$D10),data_filtered[model],_xlfn.CONCAT("=",J$6))</f>
        <v>129</v>
      </c>
      <c r="L10" s="22">
        <f t="shared" si="0"/>
        <v>1.5503875968992248E-2</v>
      </c>
      <c r="M10">
        <f t="shared" si="1"/>
        <v>1.5488804405703523E-2</v>
      </c>
      <c r="N10">
        <f t="shared" si="2"/>
        <v>-1.0630692025846979</v>
      </c>
      <c r="O10">
        <f t="shared" si="4"/>
        <v>0.14387528480831224</v>
      </c>
      <c r="P10" t="b">
        <f t="shared" si="5"/>
        <v>0</v>
      </c>
      <c r="Q10">
        <f t="shared" si="6"/>
        <v>0</v>
      </c>
    </row>
    <row r="11" spans="2:17" x14ac:dyDescent="0.35">
      <c r="B11" t="s">
        <v>35</v>
      </c>
      <c r="D11">
        <v>3</v>
      </c>
      <c r="F11">
        <f>SUMIF(data_filtered[model_age],_xlfn.CONCAT("=",$D11),data_filtered[fail_count])</f>
        <v>1272</v>
      </c>
      <c r="G11">
        <f>SUMIF(data_filtered[model_age],_xlfn.CONCAT("=",$D11),data_filtered[total_count])</f>
        <v>36019</v>
      </c>
      <c r="H11" s="22">
        <f t="shared" si="3"/>
        <v>3.5314695022071685E-2</v>
      </c>
      <c r="J11">
        <f>SUMIFS(data_filtered[fail_count],data_filtered[model_age],_xlfn.CONCAT("=",$D11),data_filtered[model],_xlfn.CONCAT("=",J$6))</f>
        <v>4</v>
      </c>
      <c r="K11">
        <f>SUMIFS(data_filtered[total_count],data_filtered[model_age],_xlfn.CONCAT("=",$D11),data_filtered[model],_xlfn.CONCAT("=",J$6))</f>
        <v>133</v>
      </c>
      <c r="L11" s="22">
        <f t="shared" si="0"/>
        <v>3.007518796992481E-2</v>
      </c>
      <c r="M11">
        <f t="shared" si="1"/>
        <v>1.6004596928347502E-2</v>
      </c>
      <c r="N11">
        <f t="shared" si="2"/>
        <v>-0.32737513325728357</v>
      </c>
      <c r="O11">
        <f t="shared" si="4"/>
        <v>0.37169208597313441</v>
      </c>
      <c r="P11" t="b">
        <f t="shared" si="5"/>
        <v>0</v>
      </c>
      <c r="Q11">
        <f t="shared" si="6"/>
        <v>0</v>
      </c>
    </row>
    <row r="12" spans="2:17" x14ac:dyDescent="0.35">
      <c r="B12" t="s">
        <v>34</v>
      </c>
      <c r="D12">
        <v>4</v>
      </c>
      <c r="F12">
        <f>SUMIF(data_filtered[model_age],_xlfn.CONCAT("=",$D12),data_filtered[fail_count])</f>
        <v>1132</v>
      </c>
      <c r="G12">
        <f>SUMIF(data_filtered[model_age],_xlfn.CONCAT("=",$D12),data_filtered[total_count])</f>
        <v>37926</v>
      </c>
      <c r="H12" s="22">
        <f t="shared" si="3"/>
        <v>2.9847597953910246E-2</v>
      </c>
      <c r="J12">
        <f>SUMIFS(data_filtered[fail_count],data_filtered[model_age],_xlfn.CONCAT("=",$D12),data_filtered[model],_xlfn.CONCAT("=",J$6))</f>
        <v>3</v>
      </c>
      <c r="K12">
        <f>SUMIFS(data_filtered[total_count],data_filtered[model_age],_xlfn.CONCAT("=",$D12),data_filtered[model],_xlfn.CONCAT("=",J$6))</f>
        <v>55</v>
      </c>
      <c r="L12" s="22">
        <f t="shared" si="0"/>
        <v>5.4545454545454543E-2</v>
      </c>
      <c r="M12">
        <f t="shared" si="1"/>
        <v>2.2945278322087006E-2</v>
      </c>
      <c r="N12">
        <f t="shared" si="2"/>
        <v>1.0763807806057539</v>
      </c>
      <c r="O12">
        <f t="shared" si="4"/>
        <v>0.14087849713967082</v>
      </c>
      <c r="P12" t="b">
        <f t="shared" si="5"/>
        <v>0</v>
      </c>
      <c r="Q12">
        <f t="shared" si="6"/>
        <v>0</v>
      </c>
    </row>
    <row r="13" spans="2:17" x14ac:dyDescent="0.35">
      <c r="B13" t="s">
        <v>36</v>
      </c>
      <c r="D13">
        <v>5</v>
      </c>
      <c r="F13">
        <f>SUMIF(data_filtered[model_age],_xlfn.CONCAT("=",$D13),data_filtered[fail_count])</f>
        <v>1491</v>
      </c>
      <c r="G13">
        <f>SUMIF(data_filtered[model_age],_xlfn.CONCAT("=",$D13),data_filtered[total_count])</f>
        <v>43498</v>
      </c>
      <c r="H13" s="22">
        <f t="shared" si="3"/>
        <v>3.4277438043128418E-2</v>
      </c>
      <c r="J13">
        <f>SUMIFS(data_filtered[fail_count],data_filtered[model_age],_xlfn.CONCAT("=",$D13),data_filtered[model],_xlfn.CONCAT("=",J$6))</f>
        <v>3</v>
      </c>
      <c r="K13">
        <f>SUMIFS(data_filtered[total_count],data_filtered[model_age],_xlfn.CONCAT("=",$D13),data_filtered[model],_xlfn.CONCAT("=",J$6))</f>
        <v>60</v>
      </c>
      <c r="L13" s="22">
        <f t="shared" si="0"/>
        <v>0.05</v>
      </c>
      <c r="M13">
        <f t="shared" si="1"/>
        <v>2.3488470676883127E-2</v>
      </c>
      <c r="N13">
        <f t="shared" si="2"/>
        <v>0.6693735906929611</v>
      </c>
      <c r="O13">
        <f t="shared" si="4"/>
        <v>0.25162859689620731</v>
      </c>
      <c r="P13" t="b">
        <f t="shared" si="5"/>
        <v>0</v>
      </c>
      <c r="Q13">
        <f t="shared" si="6"/>
        <v>0</v>
      </c>
    </row>
    <row r="14" spans="2:17" x14ac:dyDescent="0.35">
      <c r="B14" t="s">
        <v>31</v>
      </c>
      <c r="D14">
        <v>6</v>
      </c>
      <c r="F14">
        <f>SUMIF(data_filtered[model_age],_xlfn.CONCAT("=",$D14),data_filtered[fail_count])</f>
        <v>1786</v>
      </c>
      <c r="G14">
        <f>SUMIF(data_filtered[model_age],_xlfn.CONCAT("=",$D14),data_filtered[total_count])</f>
        <v>51364</v>
      </c>
      <c r="H14" s="22">
        <f t="shared" si="3"/>
        <v>3.4771435246476134E-2</v>
      </c>
      <c r="J14">
        <f>SUMIFS(data_filtered[fail_count],data_filtered[model_age],_xlfn.CONCAT("=",$D14),data_filtered[model],_xlfn.CONCAT("=",J$6))</f>
        <v>3</v>
      </c>
      <c r="K14">
        <f>SUMIFS(data_filtered[total_count],data_filtered[model_age],_xlfn.CONCAT("=",$D14),data_filtered[model],_xlfn.CONCAT("=",J$6))</f>
        <v>127</v>
      </c>
      <c r="L14" s="22">
        <f t="shared" si="0"/>
        <v>2.3622047244094488E-2</v>
      </c>
      <c r="M14">
        <f t="shared" si="1"/>
        <v>1.6256405772518041E-2</v>
      </c>
      <c r="N14">
        <f t="shared" si="2"/>
        <v>-0.68584582338797384</v>
      </c>
      <c r="O14">
        <f t="shared" si="4"/>
        <v>0.24640516837561766</v>
      </c>
      <c r="P14" t="b">
        <f t="shared" si="5"/>
        <v>0</v>
      </c>
      <c r="Q14">
        <f t="shared" si="6"/>
        <v>0</v>
      </c>
    </row>
    <row r="15" spans="2:17" x14ac:dyDescent="0.35">
      <c r="B15" t="s">
        <v>29</v>
      </c>
      <c r="D15">
        <v>7</v>
      </c>
      <c r="F15">
        <f>SUMIF(data_filtered[model_age],_xlfn.CONCAT("=",$D15),data_filtered[fail_count])</f>
        <v>2264</v>
      </c>
      <c r="G15">
        <f>SUMIF(data_filtered[model_age],_xlfn.CONCAT("=",$D15),data_filtered[total_count])</f>
        <v>48971</v>
      </c>
      <c r="H15" s="22">
        <f t="shared" si="3"/>
        <v>4.6231443098976949E-2</v>
      </c>
      <c r="J15">
        <f>SUMIFS(data_filtered[fail_count],data_filtered[model_age],_xlfn.CONCAT("=",$D15),data_filtered[model],_xlfn.CONCAT("=",J$6))</f>
        <v>2</v>
      </c>
      <c r="K15">
        <f>SUMIFS(data_filtered[total_count],data_filtered[model_age],_xlfn.CONCAT("=",$D15),data_filtered[model],_xlfn.CONCAT("=",J$6))</f>
        <v>119</v>
      </c>
      <c r="L15" s="22">
        <f t="shared" si="0"/>
        <v>1.680672268907563E-2</v>
      </c>
      <c r="M15">
        <f t="shared" si="1"/>
        <v>1.9249379945915406E-2</v>
      </c>
      <c r="N15">
        <f t="shared" si="2"/>
        <v>-1.5286061417341941</v>
      </c>
      <c r="O15">
        <f t="shared" si="4"/>
        <v>6.3181056271358949E-2</v>
      </c>
      <c r="P15" t="b">
        <f t="shared" si="5"/>
        <v>0</v>
      </c>
      <c r="Q15">
        <f t="shared" si="6"/>
        <v>0</v>
      </c>
    </row>
    <row r="16" spans="2:17" x14ac:dyDescent="0.35">
      <c r="B16" t="s">
        <v>32</v>
      </c>
      <c r="D16">
        <v>8</v>
      </c>
      <c r="F16">
        <f>SUMIF(data_filtered[model_age],_xlfn.CONCAT("=",$D16),data_filtered[fail_count])</f>
        <v>3599</v>
      </c>
      <c r="G16">
        <f>SUMIF(data_filtered[model_age],_xlfn.CONCAT("=",$D16),data_filtered[total_count])</f>
        <v>60137</v>
      </c>
      <c r="H16" s="22">
        <f t="shared" si="3"/>
        <v>5.9846683406222456E-2</v>
      </c>
      <c r="J16">
        <f>SUMIFS(data_filtered[fail_count],data_filtered[model_age],_xlfn.CONCAT("=",$D16),data_filtered[model],_xlfn.CONCAT("=",J$6))</f>
        <v>15</v>
      </c>
      <c r="K16">
        <f>SUMIFS(data_filtered[total_count],data_filtered[model_age],_xlfn.CONCAT("=",$D16),data_filtered[model],_xlfn.CONCAT("=",J$6))</f>
        <v>234</v>
      </c>
      <c r="L16" s="22">
        <f t="shared" si="0"/>
        <v>6.4102564102564097E-2</v>
      </c>
      <c r="M16">
        <f t="shared" si="1"/>
        <v>1.5506416908760106E-2</v>
      </c>
      <c r="N16">
        <f t="shared" si="2"/>
        <v>0.27445932360669006</v>
      </c>
      <c r="O16">
        <f t="shared" si="4"/>
        <v>0.39186582942816606</v>
      </c>
      <c r="P16" t="b">
        <f t="shared" si="5"/>
        <v>0</v>
      </c>
      <c r="Q16">
        <f t="shared" si="6"/>
        <v>0</v>
      </c>
    </row>
    <row r="17" spans="2:17" x14ac:dyDescent="0.35">
      <c r="B17" t="s">
        <v>48</v>
      </c>
      <c r="D17" s="41">
        <v>9</v>
      </c>
      <c r="E17" s="41"/>
      <c r="F17" s="41">
        <f>SUMIF(data_filtered[model_age],_xlfn.CONCAT("=",$D17),data_filtered[fail_count])</f>
        <v>4470</v>
      </c>
      <c r="G17" s="41">
        <f>SUMIF(data_filtered[model_age],_xlfn.CONCAT("=",$D17),data_filtered[total_count])</f>
        <v>58734</v>
      </c>
      <c r="H17" s="42">
        <f t="shared" si="3"/>
        <v>7.6105833077944635E-2</v>
      </c>
      <c r="I17" s="41"/>
      <c r="J17" s="41">
        <f>SUMIFS(data_filtered[fail_count],data_filtered[model_age],_xlfn.CONCAT("=",$D17),data_filtered[model],_xlfn.CONCAT("=",J$6))</f>
        <v>24</v>
      </c>
      <c r="K17" s="41">
        <f>SUMIFS(data_filtered[total_count],data_filtered[model_age],_xlfn.CONCAT("=",$D17),data_filtered[model],_xlfn.CONCAT("=",J$6))</f>
        <v>278</v>
      </c>
      <c r="L17" s="42">
        <f t="shared" si="0"/>
        <v>8.6330935251798566E-2</v>
      </c>
      <c r="M17" s="41">
        <f t="shared" si="1"/>
        <v>1.5903682127541185E-2</v>
      </c>
      <c r="N17" s="41">
        <f t="shared" si="2"/>
        <v>0.64293929492885304</v>
      </c>
      <c r="O17" s="41">
        <f t="shared" si="4"/>
        <v>0.26013174531447747</v>
      </c>
      <c r="P17" s="41" t="b">
        <f t="shared" si="5"/>
        <v>0</v>
      </c>
      <c r="Q17" s="41">
        <f t="shared" si="6"/>
        <v>0</v>
      </c>
    </row>
    <row r="18" spans="2:17" x14ac:dyDescent="0.35">
      <c r="B18" t="s">
        <v>56</v>
      </c>
      <c r="D18">
        <v>10</v>
      </c>
      <c r="F18">
        <f>SUMIF(data_filtered[model_age],_xlfn.CONCAT("=",$D18),data_filtered[fail_count])</f>
        <v>5455</v>
      </c>
      <c r="G18">
        <f>SUMIF(data_filtered[model_age],_xlfn.CONCAT("=",$D18),data_filtered[total_count])</f>
        <v>62712</v>
      </c>
      <c r="H18" s="22">
        <f t="shared" si="3"/>
        <v>8.6984947059573922E-2</v>
      </c>
      <c r="J18">
        <f>SUMIFS(data_filtered[fail_count],data_filtered[model_age],_xlfn.CONCAT("=",$D18),data_filtered[model],_xlfn.CONCAT("=",J$6))</f>
        <v>44</v>
      </c>
      <c r="K18">
        <f>SUMIFS(data_filtered[total_count],data_filtered[model_age],_xlfn.CONCAT("=",$D18),data_filtered[model],_xlfn.CONCAT("=",J$6))</f>
        <v>416</v>
      </c>
      <c r="L18" s="22">
        <f t="shared" si="0"/>
        <v>0.10576923076923077</v>
      </c>
      <c r="M18">
        <f t="shared" si="1"/>
        <v>1.381701901751349E-2</v>
      </c>
      <c r="N18">
        <f t="shared" si="2"/>
        <v>1.359503354945607</v>
      </c>
      <c r="O18">
        <f t="shared" si="4"/>
        <v>8.6993570047905977E-2</v>
      </c>
      <c r="P18" t="b">
        <f t="shared" si="5"/>
        <v>0</v>
      </c>
      <c r="Q18">
        <f t="shared" si="6"/>
        <v>0</v>
      </c>
    </row>
    <row r="19" spans="2:17" x14ac:dyDescent="0.35">
      <c r="B19" t="s">
        <v>46</v>
      </c>
      <c r="D19">
        <v>11</v>
      </c>
      <c r="F19">
        <f>SUMIF(data_filtered[model_age],_xlfn.CONCAT("=",$D19),data_filtered[fail_count])</f>
        <v>5998</v>
      </c>
      <c r="G19">
        <f>SUMIF(data_filtered[model_age],_xlfn.CONCAT("=",$D19),data_filtered[total_count])</f>
        <v>54848</v>
      </c>
      <c r="H19" s="22">
        <f t="shared" si="3"/>
        <v>0.10935676779463244</v>
      </c>
      <c r="J19">
        <f>SUMIFS(data_filtered[fail_count],data_filtered[model_age],_xlfn.CONCAT("=",$D19),data_filtered[model],_xlfn.CONCAT("=",J$6))</f>
        <v>46</v>
      </c>
      <c r="K19">
        <f>SUMIFS(data_filtered[total_count],data_filtered[model_age],_xlfn.CONCAT("=",$D19),data_filtered[model],_xlfn.CONCAT("=",J$6))</f>
        <v>387</v>
      </c>
      <c r="L19" s="22">
        <f t="shared" si="0"/>
        <v>0.11886304909560723</v>
      </c>
      <c r="M19">
        <f t="shared" si="1"/>
        <v>1.5864238718227151E-2</v>
      </c>
      <c r="N19">
        <f t="shared" si="2"/>
        <v>0.59922707101303196</v>
      </c>
      <c r="O19">
        <f t="shared" si="4"/>
        <v>0.27451073641083334</v>
      </c>
      <c r="P19" t="b">
        <f t="shared" si="5"/>
        <v>0</v>
      </c>
      <c r="Q19">
        <f t="shared" si="6"/>
        <v>0</v>
      </c>
    </row>
    <row r="20" spans="2:17" x14ac:dyDescent="0.35">
      <c r="B20" t="s">
        <v>45</v>
      </c>
      <c r="D20">
        <v>12</v>
      </c>
      <c r="F20">
        <f>SUMIF(data_filtered[model_age],_xlfn.CONCAT("=",$D20),data_filtered[fail_count])</f>
        <v>6895</v>
      </c>
      <c r="G20">
        <f>SUMIF(data_filtered[model_age],_xlfn.CONCAT("=",$D20),data_filtered[total_count])</f>
        <v>53828</v>
      </c>
      <c r="H20" s="22">
        <f t="shared" si="3"/>
        <v>0.1280931857026083</v>
      </c>
      <c r="J20">
        <f>SUMIFS(data_filtered[fail_count],data_filtered[model_age],_xlfn.CONCAT("=",$D20),data_filtered[model],_xlfn.CONCAT("=",J$6))</f>
        <v>33</v>
      </c>
      <c r="K20">
        <f>SUMIFS(data_filtered[total_count],data_filtered[model_age],_xlfn.CONCAT("=",$D20),data_filtered[model],_xlfn.CONCAT("=",J$6))</f>
        <v>327</v>
      </c>
      <c r="L20" s="22">
        <f t="shared" si="0"/>
        <v>0.10091743119266056</v>
      </c>
      <c r="M20">
        <f t="shared" si="1"/>
        <v>1.8480944933210505E-2</v>
      </c>
      <c r="N20">
        <f t="shared" si="2"/>
        <v>-1.4704742970751756</v>
      </c>
      <c r="O20">
        <f t="shared" si="4"/>
        <v>7.0716670988912322E-2</v>
      </c>
      <c r="P20" t="b">
        <f t="shared" si="5"/>
        <v>0</v>
      </c>
      <c r="Q20">
        <f t="shared" si="6"/>
        <v>0</v>
      </c>
    </row>
    <row r="21" spans="2:17" x14ac:dyDescent="0.35">
      <c r="B21" t="s">
        <v>105</v>
      </c>
      <c r="D21">
        <v>13</v>
      </c>
      <c r="F21">
        <f>SUMIF(data_filtered[model_age],_xlfn.CONCAT("=",$D21),data_filtered[fail_count])</f>
        <v>6740</v>
      </c>
      <c r="G21">
        <f>SUMIF(data_filtered[model_age],_xlfn.CONCAT("=",$D21),data_filtered[total_count])</f>
        <v>47074</v>
      </c>
      <c r="H21" s="22">
        <f t="shared" si="3"/>
        <v>0.14317882482899266</v>
      </c>
      <c r="J21">
        <f>SUMIFS(data_filtered[fail_count],data_filtered[model_age],_xlfn.CONCAT("=",$D21),data_filtered[model],_xlfn.CONCAT("=",J$6))</f>
        <v>24</v>
      </c>
      <c r="K21">
        <f>SUMIFS(data_filtered[total_count],data_filtered[model_age],_xlfn.CONCAT("=",$D21),data_filtered[model],_xlfn.CONCAT("=",J$6))</f>
        <v>186</v>
      </c>
      <c r="L21" s="22">
        <f t="shared" si="0"/>
        <v>0.12903225806451613</v>
      </c>
      <c r="M21">
        <f t="shared" si="1"/>
        <v>2.5681951420427337E-2</v>
      </c>
      <c r="N21">
        <f t="shared" si="2"/>
        <v>-0.55083691004977164</v>
      </c>
      <c r="O21">
        <f t="shared" si="4"/>
        <v>0.29087273970908667</v>
      </c>
      <c r="P21" t="b">
        <f t="shared" si="5"/>
        <v>0</v>
      </c>
      <c r="Q21">
        <f t="shared" si="6"/>
        <v>0</v>
      </c>
    </row>
    <row r="22" spans="2:17" x14ac:dyDescent="0.35">
      <c r="B22" t="s">
        <v>115</v>
      </c>
      <c r="D22">
        <v>14</v>
      </c>
      <c r="F22">
        <f>SUMIF(data_filtered[model_age],_xlfn.CONCAT("=",$D22),data_filtered[fail_count])</f>
        <v>6118</v>
      </c>
      <c r="G22">
        <f>SUMIF(data_filtered[model_age],_xlfn.CONCAT("=",$D22),data_filtered[total_count])</f>
        <v>40420</v>
      </c>
      <c r="H22" s="22">
        <f t="shared" si="3"/>
        <v>0.15136071251855518</v>
      </c>
      <c r="J22">
        <f>SUMIFS(data_filtered[fail_count],data_filtered[model_age],_xlfn.CONCAT("=",$D22),data_filtered[model],_xlfn.CONCAT("=",J$6))</f>
        <v>15</v>
      </c>
      <c r="K22">
        <f>SUMIFS(data_filtered[total_count],data_filtered[model_age],_xlfn.CONCAT("=",$D22),data_filtered[model],_xlfn.CONCAT("=",J$6))</f>
        <v>118</v>
      </c>
      <c r="L22" s="22">
        <f t="shared" si="0"/>
        <v>0.1271186440677966</v>
      </c>
      <c r="M22">
        <f t="shared" si="1"/>
        <v>3.2993405507566187E-2</v>
      </c>
      <c r="N22">
        <f t="shared" si="2"/>
        <v>-0.73475496323649525</v>
      </c>
      <c r="O22">
        <f t="shared" si="4"/>
        <v>0.23124436994819886</v>
      </c>
      <c r="P22" t="b">
        <f t="shared" si="5"/>
        <v>0</v>
      </c>
      <c r="Q22">
        <f t="shared" si="6"/>
        <v>0</v>
      </c>
    </row>
    <row r="23" spans="2:17" x14ac:dyDescent="0.35">
      <c r="B23" t="s">
        <v>39</v>
      </c>
      <c r="D23">
        <v>15</v>
      </c>
      <c r="F23">
        <f>SUMIF(data_filtered[model_age],_xlfn.CONCAT("=",$D23),data_filtered[fail_count])</f>
        <v>5461</v>
      </c>
      <c r="G23">
        <f>SUMIF(data_filtered[model_age],_xlfn.CONCAT("=",$D23),data_filtered[total_count])</f>
        <v>34072</v>
      </c>
      <c r="H23" s="22">
        <f t="shared" si="3"/>
        <v>0.16027823432730687</v>
      </c>
      <c r="J23">
        <f>SUMIFS(data_filtered[fail_count],data_filtered[model_age],_xlfn.CONCAT("=",$D23),data_filtered[model],_xlfn.CONCAT("=",J$6))</f>
        <v>0</v>
      </c>
      <c r="K23">
        <f>SUMIFS(data_filtered[total_count],data_filtered[model_age],_xlfn.CONCAT("=",$D23),data_filtered[model],_xlfn.CONCAT("=",J$6))</f>
        <v>0</v>
      </c>
      <c r="L23" s="22" t="e">
        <f t="shared" si="0"/>
        <v>#N/A</v>
      </c>
      <c r="M23" t="str">
        <f t="shared" si="1"/>
        <v/>
      </c>
      <c r="N23" t="str">
        <f t="shared" si="2"/>
        <v/>
      </c>
      <c r="O23" t="str">
        <f t="shared" si="4"/>
        <v/>
      </c>
      <c r="P23" t="str">
        <f t="shared" si="5"/>
        <v/>
      </c>
      <c r="Q23" t="e">
        <f t="shared" si="6"/>
        <v>#N/A</v>
      </c>
    </row>
    <row r="24" spans="2:17" x14ac:dyDescent="0.35">
      <c r="B24" t="s">
        <v>156</v>
      </c>
      <c r="D24">
        <v>16</v>
      </c>
      <c r="F24">
        <f>SUMIF(data_filtered[model_age],_xlfn.CONCAT("=",$D24),data_filtered[fail_count])</f>
        <v>4793</v>
      </c>
      <c r="G24">
        <f>SUMIF(data_filtered[model_age],_xlfn.CONCAT("=",$D24),data_filtered[total_count])</f>
        <v>27620</v>
      </c>
      <c r="H24" s="22">
        <f t="shared" si="3"/>
        <v>0.17353367125271543</v>
      </c>
      <c r="J24">
        <f>SUMIFS(data_filtered[fail_count],data_filtered[model_age],_xlfn.CONCAT("=",$D24),data_filtered[model],_xlfn.CONCAT("=",J$6))</f>
        <v>0</v>
      </c>
      <c r="K24">
        <f>SUMIFS(data_filtered[total_count],data_filtered[model_age],_xlfn.CONCAT("=",$D24),data_filtered[model],_xlfn.CONCAT("=",J$6))</f>
        <v>0</v>
      </c>
      <c r="L24" s="22" t="e">
        <f t="shared" si="0"/>
        <v>#N/A</v>
      </c>
      <c r="M24" t="str">
        <f t="shared" si="1"/>
        <v/>
      </c>
      <c r="N24" t="str">
        <f t="shared" si="2"/>
        <v/>
      </c>
      <c r="O24" t="str">
        <f t="shared" si="4"/>
        <v/>
      </c>
      <c r="P24" t="str">
        <f t="shared" si="5"/>
        <v/>
      </c>
      <c r="Q24" t="e">
        <f t="shared" si="6"/>
        <v>#N/A</v>
      </c>
    </row>
    <row r="25" spans="2:17" x14ac:dyDescent="0.35">
      <c r="D25">
        <v>17</v>
      </c>
      <c r="F25">
        <f>SUMIF(data_filtered[model_age],_xlfn.CONCAT("=",$D25),data_filtered[fail_count])</f>
        <v>3831</v>
      </c>
      <c r="G25">
        <f>SUMIF(data_filtered[model_age],_xlfn.CONCAT("=",$D25),data_filtered[total_count])</f>
        <v>22729</v>
      </c>
      <c r="H25" s="22">
        <f t="shared" si="3"/>
        <v>0.16855119010955166</v>
      </c>
      <c r="J25">
        <f>SUMIFS(data_filtered[fail_count],data_filtered[model_age],_xlfn.CONCAT("=",$D25),data_filtered[model],_xlfn.CONCAT("=",J$6))</f>
        <v>0</v>
      </c>
      <c r="K25">
        <f>SUMIFS(data_filtered[total_count],data_filtered[model_age],_xlfn.CONCAT("=",$D25),data_filtered[model],_xlfn.CONCAT("=",J$6))</f>
        <v>0</v>
      </c>
      <c r="L25" s="22" t="e">
        <f t="shared" si="0"/>
        <v>#N/A</v>
      </c>
      <c r="M25" t="str">
        <f t="shared" si="1"/>
        <v/>
      </c>
      <c r="N25" t="str">
        <f t="shared" si="2"/>
        <v/>
      </c>
      <c r="O25" t="str">
        <f t="shared" si="4"/>
        <v/>
      </c>
      <c r="P25" t="str">
        <f t="shared" si="5"/>
        <v/>
      </c>
      <c r="Q25" t="e">
        <f t="shared" si="6"/>
        <v>#N/A</v>
      </c>
    </row>
    <row r="26" spans="2:17" x14ac:dyDescent="0.35">
      <c r="D26">
        <v>18</v>
      </c>
      <c r="F26">
        <f>SUMIF(data_filtered[model_age],_xlfn.CONCAT("=",$D26),data_filtered[fail_count])</f>
        <v>2783</v>
      </c>
      <c r="G26">
        <f>SUMIF(data_filtered[model_age],_xlfn.CONCAT("=",$D26),data_filtered[total_count])</f>
        <v>16112</v>
      </c>
      <c r="H26" s="22">
        <f t="shared" si="3"/>
        <v>0.17272840119165839</v>
      </c>
      <c r="J26">
        <f>SUMIFS(data_filtered[fail_count],data_filtered[model_age],_xlfn.CONCAT("=",$D26),data_filtered[model],_xlfn.CONCAT("=",J$6))</f>
        <v>0</v>
      </c>
      <c r="K26">
        <f>SUMIFS(data_filtered[total_count],data_filtered[model_age],_xlfn.CONCAT("=",$D26),data_filtered[model],_xlfn.CONCAT("=",J$6))</f>
        <v>0</v>
      </c>
      <c r="L26" s="22" t="e">
        <f t="shared" si="0"/>
        <v>#N/A</v>
      </c>
      <c r="M26" t="str">
        <f t="shared" si="1"/>
        <v/>
      </c>
      <c r="N26" t="str">
        <f t="shared" si="2"/>
        <v/>
      </c>
      <c r="O26" t="str">
        <f t="shared" si="4"/>
        <v/>
      </c>
      <c r="P26" t="str">
        <f t="shared" si="5"/>
        <v/>
      </c>
      <c r="Q26" t="e">
        <f t="shared" si="6"/>
        <v>#N/A</v>
      </c>
    </row>
    <row r="27" spans="2:17" x14ac:dyDescent="0.35">
      <c r="D27">
        <v>19</v>
      </c>
      <c r="F27">
        <f>SUMIF(data_filtered[model_age],_xlfn.CONCAT("=",$D27),data_filtered[fail_count])</f>
        <v>2357</v>
      </c>
      <c r="G27">
        <f>SUMIF(data_filtered[model_age],_xlfn.CONCAT("=",$D27),data_filtered[total_count])</f>
        <v>13912</v>
      </c>
      <c r="H27" s="22">
        <f t="shared" si="3"/>
        <v>0.16942208165612421</v>
      </c>
      <c r="J27">
        <f>SUMIFS(data_filtered[fail_count],data_filtered[model_age],_xlfn.CONCAT("=",$D27),data_filtered[model],_xlfn.CONCAT("=",J$6))</f>
        <v>0</v>
      </c>
      <c r="K27">
        <f>SUMIFS(data_filtered[total_count],data_filtered[model_age],_xlfn.CONCAT("=",$D27),data_filtered[model],_xlfn.CONCAT("=",J$6))</f>
        <v>0</v>
      </c>
      <c r="L27" s="22" t="e">
        <f t="shared" si="0"/>
        <v>#N/A</v>
      </c>
      <c r="M27" t="str">
        <f t="shared" si="1"/>
        <v/>
      </c>
      <c r="N27" t="str">
        <f t="shared" si="2"/>
        <v/>
      </c>
      <c r="O27" t="str">
        <f t="shared" si="4"/>
        <v/>
      </c>
      <c r="P27" t="str">
        <f t="shared" si="5"/>
        <v/>
      </c>
      <c r="Q27" t="e">
        <f t="shared" si="6"/>
        <v>#N/A</v>
      </c>
    </row>
    <row r="28" spans="2:17" x14ac:dyDescent="0.35">
      <c r="D28">
        <v>20</v>
      </c>
      <c r="F28">
        <f>SUMIF(data_filtered[model_age],_xlfn.CONCAT("=",$D28),data_filtered[fail_count])</f>
        <v>1700</v>
      </c>
      <c r="G28">
        <f>SUMIF(data_filtered[model_age],_xlfn.CONCAT("=",$D28),data_filtered[total_count])</f>
        <v>9744</v>
      </c>
      <c r="H28" s="22">
        <f t="shared" si="3"/>
        <v>0.17446633825944172</v>
      </c>
      <c r="J28">
        <f>SUMIFS(data_filtered[fail_count],data_filtered[model_age],_xlfn.CONCAT("=",$D28),data_filtered[model],_xlfn.CONCAT("=",J$6))</f>
        <v>0</v>
      </c>
      <c r="K28">
        <f>SUMIFS(data_filtered[total_count],data_filtered[model_age],_xlfn.CONCAT("=",$D28),data_filtered[model],_xlfn.CONCAT("=",J$6))</f>
        <v>0</v>
      </c>
      <c r="L28" s="22" t="e">
        <f t="shared" si="0"/>
        <v>#N/A</v>
      </c>
      <c r="M28" t="str">
        <f t="shared" si="1"/>
        <v/>
      </c>
      <c r="N28" t="str">
        <f t="shared" si="2"/>
        <v/>
      </c>
      <c r="O28" t="str">
        <f t="shared" si="4"/>
        <v/>
      </c>
      <c r="P28" t="str">
        <f t="shared" si="5"/>
        <v/>
      </c>
      <c r="Q28" t="e">
        <f t="shared" si="6"/>
        <v>#N/A</v>
      </c>
    </row>
    <row r="29" spans="2:17" x14ac:dyDescent="0.35">
      <c r="D29">
        <v>21</v>
      </c>
      <c r="F29">
        <f>SUMIF(data_filtered[model_age],_xlfn.CONCAT("=",$D29),data_filtered[fail_count])</f>
        <v>1294</v>
      </c>
      <c r="G29">
        <f>SUMIF(data_filtered[model_age],_xlfn.CONCAT("=",$D29),data_filtered[total_count])</f>
        <v>7352</v>
      </c>
      <c r="H29" s="22">
        <f t="shared" si="3"/>
        <v>0.17600652883569096</v>
      </c>
      <c r="J29">
        <f>SUMIFS(data_filtered[fail_count],data_filtered[model_age],_xlfn.CONCAT("=",$D29),data_filtered[model],_xlfn.CONCAT("=",J$6))</f>
        <v>0</v>
      </c>
      <c r="K29">
        <f>SUMIFS(data_filtered[total_count],data_filtered[model_age],_xlfn.CONCAT("=",$D29),data_filtered[model],_xlfn.CONCAT("=",J$6))</f>
        <v>0</v>
      </c>
      <c r="L29" s="22" t="e">
        <f t="shared" si="0"/>
        <v>#N/A</v>
      </c>
      <c r="M29" t="str">
        <f t="shared" si="1"/>
        <v/>
      </c>
      <c r="N29" t="str">
        <f t="shared" si="2"/>
        <v/>
      </c>
      <c r="O29" t="str">
        <f t="shared" si="4"/>
        <v/>
      </c>
      <c r="P29" t="str">
        <f t="shared" si="5"/>
        <v/>
      </c>
      <c r="Q29" t="e">
        <f t="shared" si="6"/>
        <v>#N/A</v>
      </c>
    </row>
    <row r="30" spans="2:17" x14ac:dyDescent="0.35">
      <c r="D30">
        <v>22</v>
      </c>
      <c r="F30">
        <f>SUMIF(data_filtered[model_age],_xlfn.CONCAT("=",$D30),data_filtered[fail_count])</f>
        <v>982</v>
      </c>
      <c r="G30">
        <f>SUMIF(data_filtered[model_age],_xlfn.CONCAT("=",$D30),data_filtered[total_count])</f>
        <v>5304</v>
      </c>
      <c r="H30" s="22">
        <f t="shared" si="3"/>
        <v>0.18514328808446456</v>
      </c>
      <c r="J30">
        <f>SUMIFS(data_filtered[fail_count],data_filtered[model_age],_xlfn.CONCAT("=",$D30),data_filtered[model],_xlfn.CONCAT("=",J$6))</f>
        <v>0</v>
      </c>
      <c r="K30">
        <f>SUMIFS(data_filtered[total_count],data_filtered[model_age],_xlfn.CONCAT("=",$D30),data_filtered[model],_xlfn.CONCAT("=",J$6))</f>
        <v>0</v>
      </c>
      <c r="L30" s="22" t="e">
        <f t="shared" si="0"/>
        <v>#N/A</v>
      </c>
      <c r="M30" t="str">
        <f t="shared" si="1"/>
        <v/>
      </c>
      <c r="N30" t="str">
        <f t="shared" si="2"/>
        <v/>
      </c>
      <c r="O30" t="str">
        <f t="shared" si="4"/>
        <v/>
      </c>
      <c r="P30" t="str">
        <f t="shared" si="5"/>
        <v/>
      </c>
      <c r="Q30" t="e">
        <f t="shared" si="6"/>
        <v>#N/A</v>
      </c>
    </row>
    <row r="31" spans="2:17" x14ac:dyDescent="0.35">
      <c r="D31">
        <v>23</v>
      </c>
      <c r="F31">
        <f>SUMIF(data_filtered[model_age],_xlfn.CONCAT("=",$D31),data_filtered[fail_count])</f>
        <v>794</v>
      </c>
      <c r="G31">
        <f>SUMIF(data_filtered[model_age],_xlfn.CONCAT("=",$D31),data_filtered[total_count])</f>
        <v>3915</v>
      </c>
      <c r="H31" s="22">
        <f t="shared" si="3"/>
        <v>0.20280970625798211</v>
      </c>
      <c r="J31">
        <f>SUMIFS(data_filtered[fail_count],data_filtered[model_age],_xlfn.CONCAT("=",$D31),data_filtered[model],_xlfn.CONCAT("=",J$6))</f>
        <v>0</v>
      </c>
      <c r="K31">
        <f>SUMIFS(data_filtered[total_count],data_filtered[model_age],_xlfn.CONCAT("=",$D31),data_filtered[model],_xlfn.CONCAT("=",J$6))</f>
        <v>0</v>
      </c>
      <c r="L31" s="22" t="e">
        <f t="shared" si="0"/>
        <v>#N/A</v>
      </c>
      <c r="M31" t="str">
        <f t="shared" si="1"/>
        <v/>
      </c>
      <c r="N31" t="str">
        <f t="shared" si="2"/>
        <v/>
      </c>
      <c r="O31" t="str">
        <f t="shared" si="4"/>
        <v/>
      </c>
      <c r="P31" t="str">
        <f t="shared" si="5"/>
        <v/>
      </c>
      <c r="Q31" t="e">
        <f t="shared" si="6"/>
        <v>#N/A</v>
      </c>
    </row>
    <row r="32" spans="2:17" x14ac:dyDescent="0.35">
      <c r="D32">
        <v>24</v>
      </c>
      <c r="F32">
        <f>SUMIF(data_filtered[model_age],_xlfn.CONCAT("=",$D32),data_filtered[fail_count])</f>
        <v>519</v>
      </c>
      <c r="G32">
        <f>SUMIF(data_filtered[model_age],_xlfn.CONCAT("=",$D32),data_filtered[total_count])</f>
        <v>2420</v>
      </c>
      <c r="H32" s="22">
        <f t="shared" si="3"/>
        <v>0.21446280991735536</v>
      </c>
      <c r="J32">
        <f>SUMIFS(data_filtered[fail_count],data_filtered[model_age],_xlfn.CONCAT("=",$D32),data_filtered[model],_xlfn.CONCAT("=",J$6))</f>
        <v>0</v>
      </c>
      <c r="K32">
        <f>SUMIFS(data_filtered[total_count],data_filtered[model_age],_xlfn.CONCAT("=",$D32),data_filtered[model],_xlfn.CONCAT("=",J$6))</f>
        <v>0</v>
      </c>
      <c r="L32" s="22" t="e">
        <f t="shared" si="0"/>
        <v>#N/A</v>
      </c>
      <c r="M32" t="str">
        <f t="shared" si="1"/>
        <v/>
      </c>
      <c r="N32" t="str">
        <f t="shared" si="2"/>
        <v/>
      </c>
      <c r="O32" t="str">
        <f t="shared" si="4"/>
        <v/>
      </c>
      <c r="P32" t="str">
        <f t="shared" si="5"/>
        <v/>
      </c>
      <c r="Q32" t="e">
        <f t="shared" si="6"/>
        <v>#N/A</v>
      </c>
    </row>
    <row r="33" spans="4:17" x14ac:dyDescent="0.35">
      <c r="D33">
        <v>25</v>
      </c>
      <c r="F33">
        <f>SUMIF(data_filtered[model_age],_xlfn.CONCAT("=",$D33),data_filtered[fail_count])</f>
        <v>370</v>
      </c>
      <c r="G33">
        <f>SUMIF(data_filtered[model_age],_xlfn.CONCAT("=",$D33),data_filtered[total_count])</f>
        <v>1633</v>
      </c>
      <c r="H33" s="22">
        <f t="shared" si="3"/>
        <v>0.226576852418861</v>
      </c>
      <c r="J33">
        <f>SUMIFS(data_filtered[fail_count],data_filtered[model_age],_xlfn.CONCAT("=",$D33),data_filtered[model],_xlfn.CONCAT("=",J$6))</f>
        <v>0</v>
      </c>
      <c r="K33">
        <f>SUMIFS(data_filtered[total_count],data_filtered[model_age],_xlfn.CONCAT("=",$D33),data_filtered[model],_xlfn.CONCAT("=",J$6))</f>
        <v>0</v>
      </c>
      <c r="L33" s="22" t="e">
        <f t="shared" si="0"/>
        <v>#N/A</v>
      </c>
      <c r="M33" t="str">
        <f t="shared" si="1"/>
        <v/>
      </c>
      <c r="N33" t="str">
        <f t="shared" si="2"/>
        <v/>
      </c>
      <c r="O33" t="str">
        <f t="shared" si="4"/>
        <v/>
      </c>
      <c r="P33" t="str">
        <f t="shared" si="5"/>
        <v/>
      </c>
      <c r="Q33" t="e">
        <f t="shared" si="6"/>
        <v>#N/A</v>
      </c>
    </row>
    <row r="34" spans="4:17" x14ac:dyDescent="0.35">
      <c r="D34">
        <v>26</v>
      </c>
      <c r="F34">
        <f>SUMIF(data_filtered[model_age],_xlfn.CONCAT("=",$D34),data_filtered[fail_count])</f>
        <v>291</v>
      </c>
      <c r="G34">
        <f>SUMIF(data_filtered[model_age],_xlfn.CONCAT("=",$D34),data_filtered[total_count])</f>
        <v>1235</v>
      </c>
      <c r="H34" s="22">
        <f t="shared" si="3"/>
        <v>0.23562753036437248</v>
      </c>
      <c r="J34">
        <f>SUMIFS(data_filtered[fail_count],data_filtered[model_age],_xlfn.CONCAT("=",$D34),data_filtered[model],_xlfn.CONCAT("=",J$6))</f>
        <v>0</v>
      </c>
      <c r="K34">
        <f>SUMIFS(data_filtered[total_count],data_filtered[model_age],_xlfn.CONCAT("=",$D34),data_filtered[model],_xlfn.CONCAT("=",J$6))</f>
        <v>0</v>
      </c>
      <c r="L34" s="22" t="e">
        <f t="shared" si="0"/>
        <v>#N/A</v>
      </c>
      <c r="M34" t="str">
        <f t="shared" si="1"/>
        <v/>
      </c>
      <c r="N34" t="str">
        <f t="shared" si="2"/>
        <v/>
      </c>
      <c r="O34" t="str">
        <f t="shared" si="4"/>
        <v/>
      </c>
      <c r="P34" t="str">
        <f t="shared" si="5"/>
        <v/>
      </c>
      <c r="Q34" t="e">
        <f t="shared" si="6"/>
        <v>#N/A</v>
      </c>
    </row>
    <row r="35" spans="4:17" x14ac:dyDescent="0.35">
      <c r="D35">
        <v>27</v>
      </c>
      <c r="F35">
        <f>SUMIF(data_filtered[model_age],_xlfn.CONCAT("=",$D35),data_filtered[fail_count])</f>
        <v>222</v>
      </c>
      <c r="G35">
        <f>SUMIF(data_filtered[model_age],_xlfn.CONCAT("=",$D35),data_filtered[total_count])</f>
        <v>941</v>
      </c>
      <c r="H35" s="22">
        <f t="shared" si="3"/>
        <v>0.2359192348565356</v>
      </c>
      <c r="J35">
        <f>SUMIFS(data_filtered[fail_count],data_filtered[model_age],_xlfn.CONCAT("=",$D35),data_filtered[model],_xlfn.CONCAT("=",J$6))</f>
        <v>0</v>
      </c>
      <c r="K35">
        <f>SUMIFS(data_filtered[total_count],data_filtered[model_age],_xlfn.CONCAT("=",$D35),data_filtered[model],_xlfn.CONCAT("=",J$6))</f>
        <v>0</v>
      </c>
      <c r="L35" s="22" t="e">
        <f t="shared" si="0"/>
        <v>#N/A</v>
      </c>
      <c r="M35" t="str">
        <f t="shared" si="1"/>
        <v/>
      </c>
      <c r="N35" t="str">
        <f t="shared" si="2"/>
        <v/>
      </c>
      <c r="O35" t="str">
        <f t="shared" si="4"/>
        <v/>
      </c>
      <c r="P35" t="str">
        <f t="shared" si="5"/>
        <v/>
      </c>
      <c r="Q35" t="e">
        <f t="shared" si="6"/>
        <v>#N/A</v>
      </c>
    </row>
    <row r="36" spans="4:17" x14ac:dyDescent="0.35">
      <c r="D36">
        <v>28</v>
      </c>
      <c r="F36">
        <f>SUMIF(data_filtered[model_age],_xlfn.CONCAT("=",$D36),data_filtered[fail_count])</f>
        <v>193</v>
      </c>
      <c r="G36">
        <f>SUMIF(data_filtered[model_age],_xlfn.CONCAT("=",$D36),data_filtered[total_count])</f>
        <v>748</v>
      </c>
      <c r="H36" s="22">
        <f t="shared" si="3"/>
        <v>0.25802139037433153</v>
      </c>
      <c r="J36">
        <f>SUMIFS(data_filtered[fail_count],data_filtered[model_age],_xlfn.CONCAT("=",$D36),data_filtered[model],_xlfn.CONCAT("=",J$6))</f>
        <v>0</v>
      </c>
      <c r="K36">
        <f>SUMIFS(data_filtered[total_count],data_filtered[model_age],_xlfn.CONCAT("=",$D36),data_filtered[model],_xlfn.CONCAT("=",J$6))</f>
        <v>0</v>
      </c>
      <c r="L36" s="22" t="e">
        <f t="shared" si="0"/>
        <v>#N/A</v>
      </c>
      <c r="M36" t="str">
        <f t="shared" si="1"/>
        <v/>
      </c>
      <c r="N36" t="str">
        <f t="shared" si="2"/>
        <v/>
      </c>
      <c r="O36" t="str">
        <f t="shared" si="4"/>
        <v/>
      </c>
      <c r="P36" t="str">
        <f t="shared" si="5"/>
        <v/>
      </c>
      <c r="Q36" t="e">
        <f t="shared" si="6"/>
        <v>#N/A</v>
      </c>
    </row>
    <row r="37" spans="4:17" x14ac:dyDescent="0.35">
      <c r="D37">
        <v>29</v>
      </c>
      <c r="F37">
        <f>SUMIF(data_filtered[model_age],_xlfn.CONCAT("=",$D37),data_filtered[fail_count])</f>
        <v>111</v>
      </c>
      <c r="G37">
        <f>SUMIF(data_filtered[model_age],_xlfn.CONCAT("=",$D37),data_filtered[total_count])</f>
        <v>401</v>
      </c>
      <c r="H37" s="22">
        <f t="shared" si="3"/>
        <v>0.27680798004987534</v>
      </c>
      <c r="J37">
        <f>SUMIFS(data_filtered[fail_count],data_filtered[model_age],_xlfn.CONCAT("=",$D37),data_filtered[model],_xlfn.CONCAT("=",J$6))</f>
        <v>0</v>
      </c>
      <c r="K37">
        <f>SUMIFS(data_filtered[total_count],data_filtered[model_age],_xlfn.CONCAT("=",$D37),data_filtered[model],_xlfn.CONCAT("=",J$6))</f>
        <v>0</v>
      </c>
      <c r="L37" s="22" t="e">
        <f t="shared" si="0"/>
        <v>#N/A</v>
      </c>
      <c r="M37" t="str">
        <f t="shared" si="1"/>
        <v/>
      </c>
      <c r="N37" t="str">
        <f t="shared" si="2"/>
        <v/>
      </c>
      <c r="O37" t="str">
        <f t="shared" si="4"/>
        <v/>
      </c>
      <c r="P37" t="str">
        <f t="shared" si="5"/>
        <v/>
      </c>
      <c r="Q37" t="e">
        <f t="shared" si="6"/>
        <v>#N/A</v>
      </c>
    </row>
    <row r="38" spans="4:17" x14ac:dyDescent="0.35">
      <c r="D38">
        <v>30</v>
      </c>
      <c r="F38">
        <f>SUMIF(data_filtered[model_age],_xlfn.CONCAT("=",$D38),data_filtered[fail_count])</f>
        <v>88</v>
      </c>
      <c r="G38">
        <f>SUMIF(data_filtered[model_age],_xlfn.CONCAT("=",$D38),data_filtered[total_count])</f>
        <v>279</v>
      </c>
      <c r="H38" s="22">
        <f t="shared" si="3"/>
        <v>0.31541218637992829</v>
      </c>
      <c r="J38">
        <f>SUMIFS(data_filtered[fail_count],data_filtered[model_age],_xlfn.CONCAT("=",$D38),data_filtered[model],_xlfn.CONCAT("=",J$6))</f>
        <v>0</v>
      </c>
      <c r="K38">
        <f>SUMIFS(data_filtered[total_count],data_filtered[model_age],_xlfn.CONCAT("=",$D38),data_filtered[model],_xlfn.CONCAT("=",J$6))</f>
        <v>0</v>
      </c>
      <c r="L38" s="22" t="e">
        <f t="shared" si="0"/>
        <v>#N/A</v>
      </c>
      <c r="M38" t="str">
        <f t="shared" si="1"/>
        <v/>
      </c>
      <c r="N38" t="str">
        <f t="shared" si="2"/>
        <v/>
      </c>
      <c r="O38" t="str">
        <f t="shared" si="4"/>
        <v/>
      </c>
      <c r="P38" t="str">
        <f t="shared" si="5"/>
        <v/>
      </c>
      <c r="Q38" t="e">
        <f t="shared" si="6"/>
        <v>#N/A</v>
      </c>
    </row>
    <row r="39" spans="4:17" x14ac:dyDescent="0.35">
      <c r="D39">
        <v>31</v>
      </c>
      <c r="F39">
        <f>SUMIF(data_filtered[model_age],_xlfn.CONCAT("=",$D39),data_filtered[fail_count])</f>
        <v>37</v>
      </c>
      <c r="G39">
        <f>SUMIF(data_filtered[model_age],_xlfn.CONCAT("=",$D39),data_filtered[total_count])</f>
        <v>136</v>
      </c>
      <c r="H39" s="22">
        <f t="shared" si="3"/>
        <v>0.27205882352941174</v>
      </c>
      <c r="J39">
        <f>SUMIFS(data_filtered[fail_count],data_filtered[model_age],_xlfn.CONCAT("=",$D39),data_filtered[model],_xlfn.CONCAT("=",J$6))</f>
        <v>0</v>
      </c>
      <c r="K39">
        <f>SUMIFS(data_filtered[total_count],data_filtered[model_age],_xlfn.CONCAT("=",$D39),data_filtered[model],_xlfn.CONCAT("=",J$6))</f>
        <v>0</v>
      </c>
      <c r="L39" s="22" t="e">
        <f t="shared" si="0"/>
        <v>#N/A</v>
      </c>
      <c r="M39" t="str">
        <f t="shared" si="1"/>
        <v/>
      </c>
      <c r="N39" t="str">
        <f t="shared" si="2"/>
        <v/>
      </c>
      <c r="O39" t="str">
        <f t="shared" si="4"/>
        <v/>
      </c>
      <c r="P39" t="str">
        <f t="shared" si="5"/>
        <v/>
      </c>
      <c r="Q39" t="e">
        <f t="shared" si="6"/>
        <v>#N/A</v>
      </c>
    </row>
    <row r="40" spans="4:17" x14ac:dyDescent="0.35">
      <c r="D40">
        <v>32</v>
      </c>
      <c r="F40">
        <f>SUMIF(data_filtered[model_age],_xlfn.CONCAT("=",$D40),data_filtered[fail_count])</f>
        <v>16</v>
      </c>
      <c r="G40">
        <f>SUMIF(data_filtered[model_age],_xlfn.CONCAT("=",$D40),data_filtered[total_count])</f>
        <v>58</v>
      </c>
      <c r="H40" s="22">
        <f t="shared" si="3"/>
        <v>0.27586206896551724</v>
      </c>
      <c r="J40">
        <f>SUMIFS(data_filtered[fail_count],data_filtered[model_age],_xlfn.CONCAT("=",$D40),data_filtered[model],_xlfn.CONCAT("=",J$6))</f>
        <v>0</v>
      </c>
      <c r="K40">
        <f>SUMIFS(data_filtered[total_count],data_filtered[model_age],_xlfn.CONCAT("=",$D40),data_filtered[model],_xlfn.CONCAT("=",J$6))</f>
        <v>0</v>
      </c>
      <c r="L40" s="22" t="e">
        <f t="shared" si="0"/>
        <v>#N/A</v>
      </c>
      <c r="M40" t="str">
        <f t="shared" si="1"/>
        <v/>
      </c>
      <c r="N40" t="str">
        <f t="shared" si="2"/>
        <v/>
      </c>
      <c r="O40" t="str">
        <f t="shared" si="4"/>
        <v/>
      </c>
      <c r="P40" t="str">
        <f t="shared" si="5"/>
        <v/>
      </c>
      <c r="Q40" t="e">
        <f t="shared" si="6"/>
        <v>#N/A</v>
      </c>
    </row>
  </sheetData>
  <dataValidations count="1">
    <dataValidation type="list" allowBlank="1" showInputMessage="1" showErrorMessage="1" sqref="J6" xr:uid="{6715C9C2-AB7F-42BB-8DCB-564285AF6CD4}">
      <formula1>model_selection</formula1>
    </dataValidation>
  </dataValidation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92E48-1708-4D3B-8260-A8B946C45D84}">
  <sheetPr>
    <tabColor theme="9" tint="0.39997558519241921"/>
  </sheetPr>
  <dimension ref="B2:O41"/>
  <sheetViews>
    <sheetView showGridLines="0" workbookViewId="0">
      <selection activeCell="O10" sqref="O10"/>
    </sheetView>
  </sheetViews>
  <sheetFormatPr defaultRowHeight="14.5" x14ac:dyDescent="0.35"/>
  <cols>
    <col min="2" max="2" width="3.7265625" bestFit="1" customWidth="1"/>
    <col min="3" max="3" width="11.90625" bestFit="1" customWidth="1"/>
    <col min="4" max="4" width="10.36328125" bestFit="1" customWidth="1"/>
    <col min="5" max="5" width="17.7265625" style="22" bestFit="1" customWidth="1"/>
    <col min="6" max="6" width="3.1796875" customWidth="1"/>
    <col min="7" max="7" width="3.7265625" style="18" bestFit="1" customWidth="1"/>
    <col min="8" max="8" width="17.453125" style="22" bestFit="1" customWidth="1"/>
    <col min="9" max="9" width="24.54296875" style="22" bestFit="1" customWidth="1"/>
    <col min="10" max="10" width="5.08984375" customWidth="1"/>
    <col min="11" max="11" width="5" customWidth="1"/>
    <col min="12" max="12" width="9.6328125" customWidth="1"/>
    <col min="13" max="13" width="11.81640625" style="36" bestFit="1" customWidth="1"/>
  </cols>
  <sheetData>
    <row r="2" spans="2:15" s="29" customFormat="1" x14ac:dyDescent="0.35">
      <c r="B2" s="29" t="s">
        <v>0</v>
      </c>
      <c r="C2" s="29" t="s">
        <v>399</v>
      </c>
      <c r="D2" s="29" t="s">
        <v>22</v>
      </c>
      <c r="E2" s="30" t="s">
        <v>409</v>
      </c>
      <c r="G2" s="31" t="s">
        <v>0</v>
      </c>
      <c r="H2" s="30" t="s">
        <v>405</v>
      </c>
      <c r="I2" s="30" t="str">
        <f>_xlfn.CONCAT(H2," (model)")</f>
        <v>0 to 5 years (model)</v>
      </c>
      <c r="J2" s="30"/>
      <c r="K2" s="29" t="s">
        <v>441</v>
      </c>
      <c r="M2" s="35"/>
    </row>
    <row r="3" spans="2:15" x14ac:dyDescent="0.35">
      <c r="B3">
        <v>0</v>
      </c>
      <c r="C3">
        <f>SUMIF(data_filtered[model_age],_xlfn.CONCAT("=",$B3),data_filtered[fail_count])</f>
        <v>278</v>
      </c>
      <c r="D3">
        <f>SUMIF(data_filtered[model_age],_xlfn.CONCAT("=",$B3),data_filtered[total_count])</f>
        <v>9226</v>
      </c>
      <c r="E3" s="22">
        <f>C3/D3</f>
        <v>3.0132234988077173E-2</v>
      </c>
      <c r="G3" s="18">
        <f t="shared" ref="G3:G8" si="0">B3</f>
        <v>0</v>
      </c>
      <c r="H3" s="22">
        <f t="shared" ref="H3:H8" si="1">E3</f>
        <v>3.0132234988077173E-2</v>
      </c>
      <c r="I3" s="22">
        <f t="shared" ref="I3:I8" si="2">G3*$L$6+$L$5</f>
        <v>3.149033710263964E-2</v>
      </c>
      <c r="J3" s="22"/>
      <c r="K3" s="40" t="str">
        <f>I2</f>
        <v>0 to 5 years (model)</v>
      </c>
      <c r="L3" s="40"/>
      <c r="M3" s="40"/>
      <c r="N3" s="40"/>
      <c r="O3" s="40"/>
    </row>
    <row r="4" spans="2:15" x14ac:dyDescent="0.35">
      <c r="B4">
        <v>1</v>
      </c>
      <c r="C4">
        <f>SUMIF(data_filtered[model_age],_xlfn.CONCAT("=",$B4),data_filtered[fail_count])</f>
        <v>1185</v>
      </c>
      <c r="D4">
        <f>SUMIF(data_filtered[model_age],_xlfn.CONCAT("=",$B4),data_filtered[total_count])</f>
        <v>37083</v>
      </c>
      <c r="E4" s="22">
        <f t="shared" ref="E4:E35" si="3">C4/D4</f>
        <v>3.1955343418817249E-2</v>
      </c>
      <c r="G4" s="18">
        <f t="shared" si="0"/>
        <v>1</v>
      </c>
      <c r="H4" s="22">
        <f t="shared" si="1"/>
        <v>3.1955343418817249E-2</v>
      </c>
      <c r="I4" s="22">
        <f t="shared" si="2"/>
        <v>3.1864938621762082E-2</v>
      </c>
      <c r="J4" s="22"/>
      <c r="K4" s="29"/>
      <c r="L4" s="29" t="s">
        <v>456</v>
      </c>
      <c r="M4" s="35" t="s">
        <v>455</v>
      </c>
      <c r="N4" s="29" t="s">
        <v>458</v>
      </c>
      <c r="O4" s="29" t="s">
        <v>459</v>
      </c>
    </row>
    <row r="5" spans="2:15" x14ac:dyDescent="0.35">
      <c r="B5">
        <v>2</v>
      </c>
      <c r="C5">
        <f>SUMIF(data_filtered[model_age],_xlfn.CONCAT("=",$B5),data_filtered[fail_count])</f>
        <v>1033</v>
      </c>
      <c r="D5">
        <f>SUMIF(data_filtered[model_age],_xlfn.CONCAT("=",$B5),data_filtered[total_count])</f>
        <v>32312</v>
      </c>
      <c r="E5" s="22">
        <f t="shared" si="3"/>
        <v>3.1969546917553847E-2</v>
      </c>
      <c r="G5" s="18">
        <f t="shared" si="0"/>
        <v>2</v>
      </c>
      <c r="H5" s="22">
        <f t="shared" si="1"/>
        <v>3.1969546917553847E-2</v>
      </c>
      <c r="I5" s="22">
        <f t="shared" si="2"/>
        <v>3.2239540140884523E-2</v>
      </c>
      <c r="J5" s="22"/>
      <c r="K5" s="30" t="s">
        <v>442</v>
      </c>
      <c r="L5" s="28">
        <f>'0-5yrs'!R19</f>
        <v>3.149033710263964E-2</v>
      </c>
      <c r="M5" s="36">
        <f>'0-5yrs'!U19</f>
        <v>3.1562644623560202E-95</v>
      </c>
      <c r="N5">
        <f>'0-5yrs'!V19</f>
        <v>2.8687218680096865E-2</v>
      </c>
      <c r="O5">
        <f>'0-5yrs'!W19</f>
        <v>3.4293455525182412E-2</v>
      </c>
    </row>
    <row r="6" spans="2:15" x14ac:dyDescent="0.35">
      <c r="B6">
        <v>3</v>
      </c>
      <c r="C6">
        <f>SUMIF(data_filtered[model_age],_xlfn.CONCAT("=",$B6),data_filtered[fail_count])</f>
        <v>1272</v>
      </c>
      <c r="D6">
        <f>SUMIF(data_filtered[model_age],_xlfn.CONCAT("=",$B6),data_filtered[total_count])</f>
        <v>36019</v>
      </c>
      <c r="E6" s="22">
        <f t="shared" si="3"/>
        <v>3.5314695022071685E-2</v>
      </c>
      <c r="G6" s="18">
        <f t="shared" si="0"/>
        <v>3</v>
      </c>
      <c r="H6" s="22">
        <f t="shared" si="1"/>
        <v>3.5314695022071685E-2</v>
      </c>
      <c r="I6" s="22">
        <f t="shared" si="2"/>
        <v>3.2614141660006972E-2</v>
      </c>
      <c r="J6" s="22"/>
      <c r="K6" s="30" t="s">
        <v>443</v>
      </c>
      <c r="L6" s="28">
        <f>'0-5yrs'!R20</f>
        <v>3.7460151912244296E-4</v>
      </c>
      <c r="M6" s="36">
        <f>'0-5yrs'!U20</f>
        <v>0.38172572219948209</v>
      </c>
      <c r="N6">
        <f>'0-5yrs'!V20</f>
        <v>-4.6512469684854753E-4</v>
      </c>
      <c r="O6">
        <f>'0-5yrs'!W20</f>
        <v>1.2143277350934335E-3</v>
      </c>
    </row>
    <row r="7" spans="2:15" x14ac:dyDescent="0.35">
      <c r="B7">
        <v>4</v>
      </c>
      <c r="C7">
        <f>SUMIF(data_filtered[model_age],_xlfn.CONCAT("=",$B7),data_filtered[fail_count])</f>
        <v>1132</v>
      </c>
      <c r="D7">
        <f>SUMIF(data_filtered[model_age],_xlfn.CONCAT("=",$B7),data_filtered[total_count])</f>
        <v>37926</v>
      </c>
      <c r="E7" s="22">
        <f t="shared" si="3"/>
        <v>2.9847597953910246E-2</v>
      </c>
      <c r="G7" s="18">
        <f t="shared" si="0"/>
        <v>4</v>
      </c>
      <c r="H7" s="22">
        <f t="shared" si="1"/>
        <v>2.9847597953910246E-2</v>
      </c>
      <c r="I7" s="22">
        <f t="shared" si="2"/>
        <v>3.2988743179129414E-2</v>
      </c>
      <c r="J7" s="22"/>
      <c r="K7" s="30" t="s">
        <v>460</v>
      </c>
      <c r="L7" s="34">
        <f>'0-5yrs'!R5</f>
        <v>0.75886992555214472</v>
      </c>
    </row>
    <row r="8" spans="2:15" x14ac:dyDescent="0.35">
      <c r="B8">
        <v>5</v>
      </c>
      <c r="C8">
        <f>SUMIF(data_filtered[model_age],_xlfn.CONCAT("=",$B8),data_filtered[fail_count])</f>
        <v>1491</v>
      </c>
      <c r="D8">
        <f>SUMIF(data_filtered[model_age],_xlfn.CONCAT("=",$B8),data_filtered[total_count])</f>
        <v>43498</v>
      </c>
      <c r="E8" s="22">
        <f t="shared" si="3"/>
        <v>3.4277438043128418E-2</v>
      </c>
      <c r="G8" s="18">
        <f t="shared" si="0"/>
        <v>5</v>
      </c>
      <c r="H8" s="22">
        <f t="shared" si="1"/>
        <v>3.4277438043128418E-2</v>
      </c>
      <c r="I8" s="22">
        <f t="shared" si="2"/>
        <v>3.3363344698251855E-2</v>
      </c>
      <c r="J8" s="22"/>
      <c r="K8" s="29" t="s">
        <v>457</v>
      </c>
      <c r="L8" s="34">
        <f>'0-5yrs'!R6</f>
        <v>0.57588356390751771</v>
      </c>
    </row>
    <row r="9" spans="2:15" x14ac:dyDescent="0.35">
      <c r="B9">
        <v>6</v>
      </c>
      <c r="C9">
        <f>SUMIF(data_filtered[model_age],_xlfn.CONCAT("=",$B9),data_filtered[fail_count])</f>
        <v>1786</v>
      </c>
      <c r="D9">
        <f>SUMIF(data_filtered[model_age],_xlfn.CONCAT("=",$B9),data_filtered[total_count])</f>
        <v>51364</v>
      </c>
      <c r="E9" s="22">
        <f t="shared" si="3"/>
        <v>3.4771435246476134E-2</v>
      </c>
    </row>
    <row r="10" spans="2:15" x14ac:dyDescent="0.35">
      <c r="B10">
        <v>7</v>
      </c>
      <c r="C10">
        <f>SUMIF(data_filtered[model_age],_xlfn.CONCAT("=",$B10),data_filtered[fail_count])</f>
        <v>2264</v>
      </c>
      <c r="D10">
        <f>SUMIF(data_filtered[model_age],_xlfn.CONCAT("=",$B10),data_filtered[total_count])</f>
        <v>48971</v>
      </c>
      <c r="E10" s="22">
        <f t="shared" si="3"/>
        <v>4.6231443098976949E-2</v>
      </c>
      <c r="G10" s="18" t="s">
        <v>0</v>
      </c>
      <c r="H10" s="22" t="s">
        <v>406</v>
      </c>
      <c r="I10" s="22" t="str">
        <f>_xlfn.CONCAT(H10," (model)")</f>
        <v>6 to 15 years (model)</v>
      </c>
    </row>
    <row r="11" spans="2:15" x14ac:dyDescent="0.35">
      <c r="B11">
        <v>8</v>
      </c>
      <c r="C11">
        <f>SUMIF(data_filtered[model_age],_xlfn.CONCAT("=",$B11),data_filtered[fail_count])</f>
        <v>3599</v>
      </c>
      <c r="D11">
        <f>SUMIF(data_filtered[model_age],_xlfn.CONCAT("=",$B11),data_filtered[total_count])</f>
        <v>60137</v>
      </c>
      <c r="E11" s="22">
        <f t="shared" si="3"/>
        <v>5.9846683406222456E-2</v>
      </c>
      <c r="G11" s="18">
        <f t="shared" ref="G11:G19" si="4">B9</f>
        <v>6</v>
      </c>
      <c r="H11" s="22">
        <f>E9</f>
        <v>3.4771435246476134E-2</v>
      </c>
      <c r="I11" s="22">
        <f t="shared" ref="I11:I20" si="5">G11*$L$14+$L$13</f>
        <v>3.1923663504717217E-2</v>
      </c>
      <c r="K11" s="40" t="str">
        <f>I10</f>
        <v>6 to 15 years (model)</v>
      </c>
      <c r="L11" s="40"/>
      <c r="M11" s="40"/>
      <c r="N11" s="40"/>
      <c r="O11" s="40"/>
    </row>
    <row r="12" spans="2:15" x14ac:dyDescent="0.35">
      <c r="B12">
        <v>9</v>
      </c>
      <c r="C12">
        <f>SUMIF(data_filtered[model_age],_xlfn.CONCAT("=",$B12),data_filtered[fail_count])</f>
        <v>4470</v>
      </c>
      <c r="D12">
        <f>SUMIF(data_filtered[model_age],_xlfn.CONCAT("=",$B12),data_filtered[total_count])</f>
        <v>58734</v>
      </c>
      <c r="E12" s="22">
        <f t="shared" si="3"/>
        <v>7.6105833077944635E-2</v>
      </c>
      <c r="G12" s="18">
        <f t="shared" si="4"/>
        <v>7</v>
      </c>
      <c r="H12" s="22">
        <f t="shared" ref="H12:H20" si="6">E10</f>
        <v>4.6231443098976949E-2</v>
      </c>
      <c r="I12" s="22">
        <f t="shared" si="5"/>
        <v>4.6988939680479222E-2</v>
      </c>
      <c r="K12" s="29"/>
      <c r="L12" s="29" t="s">
        <v>456</v>
      </c>
      <c r="M12" s="35" t="s">
        <v>455</v>
      </c>
      <c r="N12" s="29" t="s">
        <v>458</v>
      </c>
      <c r="O12" s="29" t="s">
        <v>459</v>
      </c>
    </row>
    <row r="13" spans="2:15" x14ac:dyDescent="0.35">
      <c r="B13">
        <v>10</v>
      </c>
      <c r="C13">
        <f>SUMIF(data_filtered[model_age],_xlfn.CONCAT("=",$B13),data_filtered[fail_count])</f>
        <v>5455</v>
      </c>
      <c r="D13">
        <f>SUMIF(data_filtered[model_age],_xlfn.CONCAT("=",$B13),data_filtered[total_count])</f>
        <v>62712</v>
      </c>
      <c r="E13" s="22">
        <f t="shared" si="3"/>
        <v>8.6984947059573922E-2</v>
      </c>
      <c r="G13" s="18">
        <f t="shared" si="4"/>
        <v>8</v>
      </c>
      <c r="H13" s="22">
        <f t="shared" si="6"/>
        <v>5.9846683406222456E-2</v>
      </c>
      <c r="I13" s="22">
        <f t="shared" si="5"/>
        <v>6.2054215856241227E-2</v>
      </c>
      <c r="K13" s="30" t="s">
        <v>442</v>
      </c>
      <c r="L13" s="28">
        <f>'6-15yrs'!R19</f>
        <v>-5.8467993549854838E-2</v>
      </c>
      <c r="M13" s="36">
        <f>'6-15yrs'!U19</f>
        <v>1.6089100049270878E-76</v>
      </c>
      <c r="N13">
        <f>'6-15yrs'!V19</f>
        <v>-6.4543181984696385E-2</v>
      </c>
      <c r="O13">
        <f>'6-15yrs'!W19</f>
        <v>-5.2392805115013298E-2</v>
      </c>
    </row>
    <row r="14" spans="2:15" x14ac:dyDescent="0.35">
      <c r="B14">
        <v>11</v>
      </c>
      <c r="C14">
        <f>SUMIF(data_filtered[model_age],_xlfn.CONCAT("=",$B14),data_filtered[fail_count])</f>
        <v>5998</v>
      </c>
      <c r="D14">
        <f>SUMIF(data_filtered[model_age],_xlfn.CONCAT("=",$B14),data_filtered[total_count])</f>
        <v>54848</v>
      </c>
      <c r="E14" s="22">
        <f t="shared" si="3"/>
        <v>0.10935676779463244</v>
      </c>
      <c r="G14" s="18">
        <f t="shared" si="4"/>
        <v>9</v>
      </c>
      <c r="H14" s="22">
        <f t="shared" si="6"/>
        <v>7.6105833077944635E-2</v>
      </c>
      <c r="I14" s="22">
        <f t="shared" si="5"/>
        <v>7.7119492032003231E-2</v>
      </c>
      <c r="K14" s="30" t="s">
        <v>443</v>
      </c>
      <c r="L14" s="28">
        <f>'6-15yrs'!R20</f>
        <v>1.5065276175762008E-2</v>
      </c>
      <c r="M14" s="36">
        <f>'6-15yrs'!U20</f>
        <v>0</v>
      </c>
      <c r="N14">
        <f>'6-15yrs'!V20</f>
        <v>1.44896978660514E-2</v>
      </c>
      <c r="O14">
        <f>'6-15yrs'!W20</f>
        <v>1.5640854485472616E-2</v>
      </c>
    </row>
    <row r="15" spans="2:15" x14ac:dyDescent="0.35">
      <c r="B15">
        <v>12</v>
      </c>
      <c r="C15">
        <f>SUMIF(data_filtered[model_age],_xlfn.CONCAT("=",$B15),data_filtered[fail_count])</f>
        <v>6895</v>
      </c>
      <c r="D15">
        <f>SUMIF(data_filtered[model_age],_xlfn.CONCAT("=",$B15),data_filtered[total_count])</f>
        <v>53828</v>
      </c>
      <c r="E15" s="22">
        <f t="shared" si="3"/>
        <v>0.1280931857026083</v>
      </c>
      <c r="G15" s="18">
        <f t="shared" si="4"/>
        <v>10</v>
      </c>
      <c r="H15" s="22">
        <f t="shared" si="6"/>
        <v>8.6984947059573922E-2</v>
      </c>
      <c r="I15" s="22">
        <f t="shared" si="5"/>
        <v>9.2184768207765236E-2</v>
      </c>
      <c r="K15" s="30" t="s">
        <v>460</v>
      </c>
      <c r="L15" s="34">
        <f>'6-15yrs'!R5</f>
        <v>0.8883715585690185</v>
      </c>
    </row>
    <row r="16" spans="2:15" x14ac:dyDescent="0.35">
      <c r="B16">
        <v>13</v>
      </c>
      <c r="C16">
        <f>SUMIF(data_filtered[model_age],_xlfn.CONCAT("=",$B16),data_filtered[fail_count])</f>
        <v>6740</v>
      </c>
      <c r="D16">
        <f>SUMIF(data_filtered[model_age],_xlfn.CONCAT("=",$B16),data_filtered[total_count])</f>
        <v>47074</v>
      </c>
      <c r="E16" s="22">
        <f t="shared" si="3"/>
        <v>0.14317882482899266</v>
      </c>
      <c r="G16" s="18">
        <f t="shared" si="4"/>
        <v>11</v>
      </c>
      <c r="H16" s="22">
        <f t="shared" si="6"/>
        <v>0.10935676779463244</v>
      </c>
      <c r="I16" s="22">
        <f t="shared" si="5"/>
        <v>0.10725004438352724</v>
      </c>
      <c r="K16" s="29" t="s">
        <v>457</v>
      </c>
      <c r="L16" s="34">
        <f>'6-15yrs'!R6</f>
        <v>0.78920402607434703</v>
      </c>
    </row>
    <row r="17" spans="2:15" x14ac:dyDescent="0.35">
      <c r="B17">
        <v>14</v>
      </c>
      <c r="C17">
        <f>SUMIF(data_filtered[model_age],_xlfn.CONCAT("=",$B17),data_filtered[fail_count])</f>
        <v>6118</v>
      </c>
      <c r="D17">
        <f>SUMIF(data_filtered[model_age],_xlfn.CONCAT("=",$B17),data_filtered[total_count])</f>
        <v>40420</v>
      </c>
      <c r="E17" s="22">
        <f t="shared" si="3"/>
        <v>0.15136071251855518</v>
      </c>
      <c r="G17" s="18">
        <f t="shared" si="4"/>
        <v>12</v>
      </c>
      <c r="H17" s="22">
        <f t="shared" si="6"/>
        <v>0.1280931857026083</v>
      </c>
      <c r="I17" s="22">
        <f t="shared" si="5"/>
        <v>0.12231532055928927</v>
      </c>
    </row>
    <row r="18" spans="2:15" x14ac:dyDescent="0.35">
      <c r="B18">
        <v>15</v>
      </c>
      <c r="C18">
        <f>SUMIF(data_filtered[model_age],_xlfn.CONCAT("=",$B18),data_filtered[fail_count])</f>
        <v>5461</v>
      </c>
      <c r="D18">
        <f>SUMIF(data_filtered[model_age],_xlfn.CONCAT("=",$B18),data_filtered[total_count])</f>
        <v>34072</v>
      </c>
      <c r="E18" s="22">
        <f t="shared" si="3"/>
        <v>0.16027823432730687</v>
      </c>
      <c r="G18" s="18">
        <f t="shared" si="4"/>
        <v>13</v>
      </c>
      <c r="H18" s="22">
        <f t="shared" si="6"/>
        <v>0.14317882482899266</v>
      </c>
      <c r="I18" s="22">
        <f t="shared" si="5"/>
        <v>0.13738059673505126</v>
      </c>
    </row>
    <row r="19" spans="2:15" x14ac:dyDescent="0.35">
      <c r="B19">
        <v>16</v>
      </c>
      <c r="C19">
        <f>SUMIF(data_filtered[model_age],_xlfn.CONCAT("=",$B19),data_filtered[fail_count])</f>
        <v>4793</v>
      </c>
      <c r="D19">
        <f>SUMIF(data_filtered[model_age],_xlfn.CONCAT("=",$B19),data_filtered[total_count])</f>
        <v>27620</v>
      </c>
      <c r="E19" s="22">
        <f t="shared" si="3"/>
        <v>0.17353367125271543</v>
      </c>
      <c r="G19" s="18">
        <f t="shared" si="4"/>
        <v>14</v>
      </c>
      <c r="H19" s="22">
        <f t="shared" si="6"/>
        <v>0.15136071251855518</v>
      </c>
      <c r="I19" s="22">
        <f t="shared" si="5"/>
        <v>0.1524458729108133</v>
      </c>
    </row>
    <row r="20" spans="2:15" x14ac:dyDescent="0.35">
      <c r="B20">
        <v>17</v>
      </c>
      <c r="C20">
        <f>SUMIF(data_filtered[model_age],_xlfn.CONCAT("=",$B20),data_filtered[fail_count])</f>
        <v>3831</v>
      </c>
      <c r="D20">
        <f>SUMIF(data_filtered[model_age],_xlfn.CONCAT("=",$B20),data_filtered[total_count])</f>
        <v>22729</v>
      </c>
      <c r="E20" s="22">
        <f t="shared" si="3"/>
        <v>0.16855119010955166</v>
      </c>
      <c r="G20" s="18">
        <f t="shared" ref="G20" si="7">B18</f>
        <v>15</v>
      </c>
      <c r="H20" s="22">
        <f t="shared" si="6"/>
        <v>0.16027823432730687</v>
      </c>
      <c r="I20" s="22">
        <f t="shared" si="5"/>
        <v>0.16751114908657527</v>
      </c>
    </row>
    <row r="21" spans="2:15" x14ac:dyDescent="0.35">
      <c r="B21">
        <v>18</v>
      </c>
      <c r="C21">
        <f>SUMIF(data_filtered[model_age],_xlfn.CONCAT("=",$B21),data_filtered[fail_count])</f>
        <v>2783</v>
      </c>
      <c r="D21">
        <f>SUMIF(data_filtered[model_age],_xlfn.CONCAT("=",$B21),data_filtered[total_count])</f>
        <v>16112</v>
      </c>
      <c r="E21" s="22">
        <f t="shared" si="3"/>
        <v>0.17272840119165839</v>
      </c>
    </row>
    <row r="22" spans="2:15" x14ac:dyDescent="0.35">
      <c r="B22">
        <v>19</v>
      </c>
      <c r="C22">
        <f>SUMIF(data_filtered[model_age],_xlfn.CONCAT("=",$B22),data_filtered[fail_count])</f>
        <v>2357</v>
      </c>
      <c r="D22">
        <f>SUMIF(data_filtered[model_age],_xlfn.CONCAT("=",$B22),data_filtered[total_count])</f>
        <v>13912</v>
      </c>
      <c r="E22" s="22">
        <f t="shared" si="3"/>
        <v>0.16942208165612421</v>
      </c>
      <c r="G22" s="18" t="s">
        <v>0</v>
      </c>
      <c r="H22" s="22" t="s">
        <v>407</v>
      </c>
      <c r="I22" s="22" t="str">
        <f>_xlfn.CONCAT(H22," (model)")</f>
        <v>16 years to 21 years (model)</v>
      </c>
    </row>
    <row r="23" spans="2:15" x14ac:dyDescent="0.35">
      <c r="B23">
        <v>20</v>
      </c>
      <c r="C23">
        <f>SUMIF(data_filtered[model_age],_xlfn.CONCAT("=",$B23),data_filtered[fail_count])</f>
        <v>1700</v>
      </c>
      <c r="D23">
        <f>SUMIF(data_filtered[model_age],_xlfn.CONCAT("=",$B23),data_filtered[total_count])</f>
        <v>9744</v>
      </c>
      <c r="E23" s="22">
        <f t="shared" si="3"/>
        <v>0.17446633825944172</v>
      </c>
      <c r="G23" s="18">
        <f t="shared" ref="G23:G28" si="8">B19</f>
        <v>16</v>
      </c>
      <c r="H23" s="22">
        <f>E19</f>
        <v>0.17353367125271543</v>
      </c>
      <c r="I23" s="22">
        <f t="shared" ref="I23:I28" si="9">G23*$L$26+$L$25</f>
        <v>0.17126787182343997</v>
      </c>
      <c r="K23" s="40" t="str">
        <f>I22</f>
        <v>16 years to 21 years (model)</v>
      </c>
      <c r="L23" s="40"/>
      <c r="M23" s="40"/>
      <c r="N23" s="40"/>
      <c r="O23" s="40"/>
    </row>
    <row r="24" spans="2:15" x14ac:dyDescent="0.35">
      <c r="B24">
        <v>21</v>
      </c>
      <c r="C24">
        <f>SUMIF(data_filtered[model_age],_xlfn.CONCAT("=",$B24),data_filtered[fail_count])</f>
        <v>1294</v>
      </c>
      <c r="D24">
        <f>SUMIF(data_filtered[model_age],_xlfn.CONCAT("=",$B24),data_filtered[total_count])</f>
        <v>7352</v>
      </c>
      <c r="E24" s="22">
        <f t="shared" si="3"/>
        <v>0.17600652883569096</v>
      </c>
      <c r="G24" s="18">
        <f t="shared" si="8"/>
        <v>17</v>
      </c>
      <c r="H24" s="22">
        <f t="shared" ref="H24:H28" si="10">E20</f>
        <v>0.16855119010955166</v>
      </c>
      <c r="I24" s="22">
        <f t="shared" si="9"/>
        <v>0.17164305988341488</v>
      </c>
      <c r="K24" s="29"/>
      <c r="L24" s="29" t="s">
        <v>456</v>
      </c>
      <c r="M24" s="35" t="s">
        <v>455</v>
      </c>
      <c r="N24" s="29" t="s">
        <v>458</v>
      </c>
      <c r="O24" s="29" t="s">
        <v>459</v>
      </c>
    </row>
    <row r="25" spans="2:15" x14ac:dyDescent="0.35">
      <c r="B25">
        <v>22</v>
      </c>
      <c r="C25">
        <f>SUMIF(data_filtered[model_age],_xlfn.CONCAT("=",$B25),data_filtered[fail_count])</f>
        <v>982</v>
      </c>
      <c r="D25">
        <f>SUMIF(data_filtered[model_age],_xlfn.CONCAT("=",$B25),data_filtered[total_count])</f>
        <v>5304</v>
      </c>
      <c r="E25" s="22">
        <f t="shared" si="3"/>
        <v>0.18514328808446456</v>
      </c>
      <c r="G25" s="18">
        <f t="shared" si="8"/>
        <v>18</v>
      </c>
      <c r="H25" s="22">
        <f t="shared" si="10"/>
        <v>0.17272840119165839</v>
      </c>
      <c r="I25" s="22">
        <f t="shared" si="9"/>
        <v>0.17201824794338982</v>
      </c>
      <c r="K25" s="30" t="s">
        <v>442</v>
      </c>
      <c r="L25" s="28">
        <f>'16-21yrs'!R19</f>
        <v>0.16526486286384109</v>
      </c>
      <c r="M25" s="36">
        <f>'16-21yrs'!U19</f>
        <v>6.2070352672974289E-11</v>
      </c>
      <c r="N25">
        <f>'16-21yrs'!V19</f>
        <v>0.1162069341787986</v>
      </c>
      <c r="O25">
        <f>'16-21yrs'!W19</f>
        <v>0.21432279154888359</v>
      </c>
    </row>
    <row r="26" spans="2:15" x14ac:dyDescent="0.35">
      <c r="B26">
        <v>23</v>
      </c>
      <c r="C26">
        <f>SUMIF(data_filtered[model_age],_xlfn.CONCAT("=",$B26),data_filtered[fail_count])</f>
        <v>794</v>
      </c>
      <c r="D26">
        <f>SUMIF(data_filtered[model_age],_xlfn.CONCAT("=",$B26),data_filtered[total_count])</f>
        <v>3915</v>
      </c>
      <c r="E26" s="22">
        <f t="shared" si="3"/>
        <v>0.20280970625798211</v>
      </c>
      <c r="G26" s="18">
        <f t="shared" si="8"/>
        <v>19</v>
      </c>
      <c r="H26" s="22">
        <f t="shared" si="10"/>
        <v>0.16942208165612421</v>
      </c>
      <c r="I26" s="22">
        <f t="shared" si="9"/>
        <v>0.17239343600336476</v>
      </c>
      <c r="K26" s="30" t="s">
        <v>443</v>
      </c>
      <c r="L26" s="28">
        <f>'16-21yrs'!R20</f>
        <v>3.7518805997492952E-4</v>
      </c>
      <c r="M26" s="36">
        <f>'16-21yrs'!U20</f>
        <v>0.78895501102921484</v>
      </c>
      <c r="N26">
        <f>'16-21yrs'!V20</f>
        <v>-2.3746637796777563E-3</v>
      </c>
      <c r="O26">
        <f>'16-21yrs'!W20</f>
        <v>3.1250398996276151E-3</v>
      </c>
    </row>
    <row r="27" spans="2:15" x14ac:dyDescent="0.35">
      <c r="B27">
        <v>24</v>
      </c>
      <c r="C27">
        <f>SUMIF(data_filtered[model_age],_xlfn.CONCAT("=",$B27),data_filtered[fail_count])</f>
        <v>519</v>
      </c>
      <c r="D27">
        <f>SUMIF(data_filtered[model_age],_xlfn.CONCAT("=",$B27),data_filtered[total_count])</f>
        <v>2420</v>
      </c>
      <c r="E27" s="22">
        <f t="shared" si="3"/>
        <v>0.21446280991735536</v>
      </c>
      <c r="G27" s="18">
        <f t="shared" si="8"/>
        <v>20</v>
      </c>
      <c r="H27" s="22">
        <f t="shared" si="10"/>
        <v>0.17446633825944172</v>
      </c>
      <c r="I27" s="22">
        <f t="shared" si="9"/>
        <v>0.17276862406333968</v>
      </c>
      <c r="K27" s="30" t="s">
        <v>460</v>
      </c>
      <c r="L27" s="34">
        <f>'16-21yrs'!R5</f>
        <v>0.9249393663902129</v>
      </c>
    </row>
    <row r="28" spans="2:15" x14ac:dyDescent="0.35">
      <c r="B28">
        <v>25</v>
      </c>
      <c r="C28">
        <f>SUMIF(data_filtered[model_age],_xlfn.CONCAT("=",$B28),data_filtered[fail_count])</f>
        <v>370</v>
      </c>
      <c r="D28">
        <f>SUMIF(data_filtered[model_age],_xlfn.CONCAT("=",$B28),data_filtered[total_count])</f>
        <v>1633</v>
      </c>
      <c r="E28" s="22">
        <f t="shared" si="3"/>
        <v>0.226576852418861</v>
      </c>
      <c r="G28" s="18">
        <f t="shared" si="8"/>
        <v>21</v>
      </c>
      <c r="H28" s="22">
        <f t="shared" si="10"/>
        <v>0.17600652883569096</v>
      </c>
      <c r="I28" s="22">
        <f t="shared" si="9"/>
        <v>0.17314381212331462</v>
      </c>
      <c r="K28" s="29" t="s">
        <v>457</v>
      </c>
      <c r="L28" s="34">
        <f>'16-21yrs'!R6</f>
        <v>0.85551283149832857</v>
      </c>
    </row>
    <row r="29" spans="2:15" x14ac:dyDescent="0.35">
      <c r="B29">
        <v>26</v>
      </c>
      <c r="C29">
        <f>SUMIF(data_filtered[model_age],_xlfn.CONCAT("=",$B29),data_filtered[fail_count])</f>
        <v>291</v>
      </c>
      <c r="D29">
        <f>SUMIF(data_filtered[model_age],_xlfn.CONCAT("=",$B29),data_filtered[total_count])</f>
        <v>1235</v>
      </c>
      <c r="E29" s="22">
        <f t="shared" si="3"/>
        <v>0.23562753036437248</v>
      </c>
    </row>
    <row r="30" spans="2:15" x14ac:dyDescent="0.35">
      <c r="B30">
        <v>27</v>
      </c>
      <c r="C30">
        <f>SUMIF(data_filtered[model_age],_xlfn.CONCAT("=",$B30),data_filtered[fail_count])</f>
        <v>222</v>
      </c>
      <c r="D30">
        <f>SUMIF(data_filtered[model_age],_xlfn.CONCAT("=",$B30),data_filtered[total_count])</f>
        <v>941</v>
      </c>
      <c r="E30" s="22">
        <f t="shared" si="3"/>
        <v>0.2359192348565356</v>
      </c>
      <c r="G30" s="18" t="s">
        <v>0</v>
      </c>
      <c r="H30" s="22" t="s">
        <v>408</v>
      </c>
      <c r="I30" s="22" t="str">
        <f>_xlfn.CONCAT(H30," (model)")</f>
        <v>&gt; 21 years (model)</v>
      </c>
    </row>
    <row r="31" spans="2:15" x14ac:dyDescent="0.35">
      <c r="B31">
        <v>28</v>
      </c>
      <c r="C31">
        <f>SUMIF(data_filtered[model_age],_xlfn.CONCAT("=",$B31),data_filtered[fail_count])</f>
        <v>193</v>
      </c>
      <c r="D31">
        <f>SUMIF(data_filtered[model_age],_xlfn.CONCAT("=",$B31),data_filtered[total_count])</f>
        <v>748</v>
      </c>
      <c r="E31" s="22">
        <f t="shared" si="3"/>
        <v>0.25802139037433153</v>
      </c>
      <c r="G31" s="18">
        <f t="shared" ref="G31:G41" si="11">B25</f>
        <v>22</v>
      </c>
      <c r="H31" s="22">
        <f>E25</f>
        <v>0.18514328808446456</v>
      </c>
      <c r="I31" s="22">
        <f t="shared" ref="I31:I41" si="12">G31*$L$34+$L$33</f>
        <v>0.18772388069972942</v>
      </c>
      <c r="K31" s="40" t="str">
        <f>I30</f>
        <v>&gt; 21 years (model)</v>
      </c>
      <c r="L31" s="40"/>
      <c r="M31" s="40"/>
      <c r="N31" s="40"/>
      <c r="O31" s="40"/>
    </row>
    <row r="32" spans="2:15" x14ac:dyDescent="0.35">
      <c r="B32">
        <v>29</v>
      </c>
      <c r="C32">
        <f>SUMIF(data_filtered[model_age],_xlfn.CONCAT("=",$B32),data_filtered[fail_count])</f>
        <v>111</v>
      </c>
      <c r="D32">
        <f>SUMIF(data_filtered[model_age],_xlfn.CONCAT("=",$B32),data_filtered[total_count])</f>
        <v>401</v>
      </c>
      <c r="E32" s="22">
        <f t="shared" si="3"/>
        <v>0.27680798004987534</v>
      </c>
      <c r="G32" s="18">
        <f t="shared" si="11"/>
        <v>23</v>
      </c>
      <c r="H32" s="22">
        <f t="shared" ref="H32:H41" si="13">E26</f>
        <v>0.20280970625798211</v>
      </c>
      <c r="I32" s="22">
        <f t="shared" si="12"/>
        <v>0.19981031894563242</v>
      </c>
      <c r="K32" s="29"/>
      <c r="L32" s="29" t="s">
        <v>456</v>
      </c>
      <c r="M32" s="35" t="s">
        <v>455</v>
      </c>
      <c r="N32" s="29" t="s">
        <v>458</v>
      </c>
      <c r="O32" s="29" t="s">
        <v>459</v>
      </c>
    </row>
    <row r="33" spans="2:15" x14ac:dyDescent="0.35">
      <c r="B33">
        <v>30</v>
      </c>
      <c r="C33">
        <f>SUMIF(data_filtered[model_age],_xlfn.CONCAT("=",$B33),data_filtered[fail_count])</f>
        <v>88</v>
      </c>
      <c r="D33">
        <f>SUMIF(data_filtered[model_age],_xlfn.CONCAT("=",$B33),data_filtered[total_count])</f>
        <v>279</v>
      </c>
      <c r="E33" s="22">
        <f t="shared" si="3"/>
        <v>0.31541218637992829</v>
      </c>
      <c r="G33" s="18">
        <f t="shared" si="11"/>
        <v>24</v>
      </c>
      <c r="H33" s="22">
        <f t="shared" si="13"/>
        <v>0.21446280991735536</v>
      </c>
      <c r="I33" s="22">
        <f t="shared" si="12"/>
        <v>0.21189675719153542</v>
      </c>
      <c r="K33" s="30" t="s">
        <v>442</v>
      </c>
      <c r="L33" s="28">
        <f>'&gt;21yrs'!R19</f>
        <v>-7.8177760710136185E-2</v>
      </c>
      <c r="M33" s="36">
        <f>'&gt;21yrs'!U19</f>
        <v>0.1386036186494628</v>
      </c>
      <c r="N33">
        <f>'&gt;21yrs'!V19</f>
        <v>-0.18183264212444114</v>
      </c>
      <c r="O33">
        <f>'&gt;21yrs'!W19</f>
        <v>2.5477120704168771E-2</v>
      </c>
    </row>
    <row r="34" spans="2:15" x14ac:dyDescent="0.35">
      <c r="B34">
        <v>31</v>
      </c>
      <c r="C34">
        <f>SUMIF(data_filtered[model_age],_xlfn.CONCAT("=",$B34),data_filtered[fail_count])</f>
        <v>37</v>
      </c>
      <c r="D34">
        <f>SUMIF(data_filtered[model_age],_xlfn.CONCAT("=",$B34),data_filtered[total_count])</f>
        <v>136</v>
      </c>
      <c r="E34" s="22">
        <f t="shared" si="3"/>
        <v>0.27205882352941174</v>
      </c>
      <c r="G34" s="18">
        <f t="shared" si="11"/>
        <v>25</v>
      </c>
      <c r="H34" s="22">
        <f t="shared" si="13"/>
        <v>0.226576852418861</v>
      </c>
      <c r="I34" s="22">
        <f t="shared" si="12"/>
        <v>0.22398319543743841</v>
      </c>
      <c r="K34" s="30" t="s">
        <v>443</v>
      </c>
      <c r="L34" s="28">
        <f>'&gt;21yrs'!R20</f>
        <v>1.2086438245902983E-2</v>
      </c>
      <c r="M34" s="36">
        <f>'&gt;21yrs'!U20</f>
        <v>8.3884768470559061E-8</v>
      </c>
      <c r="N34">
        <f>'&gt;21yrs'!V20</f>
        <v>7.7906020250608872E-3</v>
      </c>
      <c r="O34">
        <f>'&gt;21yrs'!W20</f>
        <v>1.6382274466745079E-2</v>
      </c>
    </row>
    <row r="35" spans="2:15" x14ac:dyDescent="0.35">
      <c r="B35">
        <v>32</v>
      </c>
      <c r="C35">
        <f>SUMIF(data_filtered[model_age],_xlfn.CONCAT("=",$B35),data_filtered[fail_count])</f>
        <v>16</v>
      </c>
      <c r="D35">
        <f>SUMIF(data_filtered[model_age],_xlfn.CONCAT("=",$B35),data_filtered[total_count])</f>
        <v>58</v>
      </c>
      <c r="E35" s="22">
        <f t="shared" si="3"/>
        <v>0.27586206896551724</v>
      </c>
      <c r="G35" s="18">
        <f t="shared" si="11"/>
        <v>26</v>
      </c>
      <c r="H35" s="22">
        <f t="shared" si="13"/>
        <v>0.23562753036437248</v>
      </c>
      <c r="I35" s="22">
        <f t="shared" si="12"/>
        <v>0.23606963368334141</v>
      </c>
      <c r="K35" s="30" t="s">
        <v>460</v>
      </c>
      <c r="L35" s="34">
        <f>'&gt;21yrs'!R5</f>
        <v>0.94894017393457775</v>
      </c>
    </row>
    <row r="36" spans="2:15" x14ac:dyDescent="0.35">
      <c r="G36" s="18">
        <f t="shared" si="11"/>
        <v>27</v>
      </c>
      <c r="H36" s="22">
        <f t="shared" si="13"/>
        <v>0.2359192348565356</v>
      </c>
      <c r="I36" s="22">
        <f t="shared" si="12"/>
        <v>0.24815607192924435</v>
      </c>
      <c r="K36" s="29" t="s">
        <v>457</v>
      </c>
      <c r="L36" s="34">
        <f>'&gt;21yrs'!R6</f>
        <v>0.90048745370698668</v>
      </c>
    </row>
    <row r="37" spans="2:15" x14ac:dyDescent="0.35">
      <c r="G37" s="18">
        <f t="shared" si="11"/>
        <v>28</v>
      </c>
      <c r="H37" s="22">
        <f t="shared" si="13"/>
        <v>0.25802139037433153</v>
      </c>
      <c r="I37" s="22">
        <f t="shared" si="12"/>
        <v>0.26024251017514732</v>
      </c>
    </row>
    <row r="38" spans="2:15" x14ac:dyDescent="0.35">
      <c r="G38" s="18">
        <f t="shared" si="11"/>
        <v>29</v>
      </c>
      <c r="H38" s="22">
        <f t="shared" si="13"/>
        <v>0.27680798004987534</v>
      </c>
      <c r="I38" s="22">
        <f t="shared" si="12"/>
        <v>0.27232894842105038</v>
      </c>
    </row>
    <row r="39" spans="2:15" x14ac:dyDescent="0.35">
      <c r="G39" s="18">
        <f t="shared" si="11"/>
        <v>30</v>
      </c>
      <c r="H39" s="22">
        <f t="shared" si="13"/>
        <v>0.31541218637992829</v>
      </c>
      <c r="I39" s="22">
        <f t="shared" si="12"/>
        <v>0.28441538666695332</v>
      </c>
    </row>
    <row r="40" spans="2:15" x14ac:dyDescent="0.35">
      <c r="G40" s="18">
        <f t="shared" si="11"/>
        <v>31</v>
      </c>
      <c r="H40" s="22">
        <f t="shared" si="13"/>
        <v>0.27205882352941174</v>
      </c>
      <c r="I40" s="22">
        <f t="shared" si="12"/>
        <v>0.29650182491285626</v>
      </c>
    </row>
    <row r="41" spans="2:15" x14ac:dyDescent="0.35">
      <c r="G41" s="18">
        <f t="shared" si="11"/>
        <v>32</v>
      </c>
      <c r="H41" s="22">
        <f t="shared" si="13"/>
        <v>0.27586206896551724</v>
      </c>
      <c r="I41" s="22">
        <f t="shared" si="12"/>
        <v>0.30858826315875931</v>
      </c>
    </row>
  </sheetData>
  <mergeCells count="4">
    <mergeCell ref="K3:O3"/>
    <mergeCell ref="K11:O11"/>
    <mergeCell ref="K23:O23"/>
    <mergeCell ref="K31:O31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3FCB6-E078-4655-8A7C-A20EB2B430FD}">
  <dimension ref="A1:Y1791"/>
  <sheetViews>
    <sheetView topLeftCell="G1" workbookViewId="0">
      <selection activeCell="I1756" sqref="I1756"/>
    </sheetView>
  </sheetViews>
  <sheetFormatPr defaultRowHeight="14.5" x14ac:dyDescent="0.35"/>
  <cols>
    <col min="10" max="10" width="11.81640625" bestFit="1" customWidth="1"/>
    <col min="12" max="12" width="11.81640625" bestFit="1" customWidth="1"/>
    <col min="17" max="17" width="17.26953125" bestFit="1" customWidth="1"/>
    <col min="18" max="18" width="11.81640625" bestFit="1" customWidth="1"/>
    <col min="19" max="19" width="13.54296875" bestFit="1" customWidth="1"/>
  </cols>
  <sheetData>
    <row r="1" spans="1:22" x14ac:dyDescent="0.35">
      <c r="H1">
        <f>SUM(H3:H1766)</f>
        <v>196064</v>
      </c>
    </row>
    <row r="2" spans="1:22" x14ac:dyDescent="0.35">
      <c r="A2" s="1" t="s">
        <v>15</v>
      </c>
      <c r="B2" s="12" t="s">
        <v>16</v>
      </c>
      <c r="C2" s="12" t="s">
        <v>17</v>
      </c>
      <c r="D2" s="12" t="s">
        <v>18</v>
      </c>
      <c r="E2" s="12" t="s">
        <v>19</v>
      </c>
      <c r="F2" s="12" t="s">
        <v>20</v>
      </c>
      <c r="G2" s="12" t="s">
        <v>21</v>
      </c>
      <c r="H2" s="12" t="s">
        <v>22</v>
      </c>
      <c r="I2" s="12" t="s">
        <v>23</v>
      </c>
      <c r="J2" s="2" t="s">
        <v>1</v>
      </c>
      <c r="K2" s="26" t="s">
        <v>410</v>
      </c>
      <c r="L2" s="26" t="s">
        <v>438</v>
      </c>
      <c r="M2" s="26" t="s">
        <v>411</v>
      </c>
      <c r="N2" s="26" t="s">
        <v>439</v>
      </c>
      <c r="O2" s="26" t="s">
        <v>412</v>
      </c>
      <c r="Q2" t="s">
        <v>413</v>
      </c>
    </row>
    <row r="3" spans="1:22" ht="15" thickBot="1" x14ac:dyDescent="0.4">
      <c r="A3" s="24">
        <v>2016</v>
      </c>
      <c r="B3" s="17" t="s">
        <v>42</v>
      </c>
      <c r="C3" s="17" t="s">
        <v>73</v>
      </c>
      <c r="D3" s="17">
        <v>2013</v>
      </c>
      <c r="E3" s="17">
        <v>3</v>
      </c>
      <c r="F3" s="17">
        <v>85</v>
      </c>
      <c r="G3" s="17">
        <v>34</v>
      </c>
      <c r="H3" s="17">
        <v>119</v>
      </c>
      <c r="I3" s="17" t="b">
        <v>1</v>
      </c>
      <c r="J3" s="25">
        <v>0.28571428571428598</v>
      </c>
      <c r="K3">
        <f>H3/$H$1</f>
        <v>6.0694467112779504E-4</v>
      </c>
      <c r="L3">
        <f>SQRT(K3)</f>
        <v>2.4636247099097602E-2</v>
      </c>
      <c r="M3">
        <f>J3*L3</f>
        <v>7.038927742599321E-3</v>
      </c>
      <c r="N3">
        <f>L3</f>
        <v>2.4636247099097602E-2</v>
      </c>
      <c r="O3">
        <f>E3*L3</f>
        <v>7.3908741297292802E-2</v>
      </c>
    </row>
    <row r="4" spans="1:22" x14ac:dyDescent="0.35">
      <c r="A4" s="5">
        <v>2015</v>
      </c>
      <c r="B4" s="14" t="s">
        <v>30</v>
      </c>
      <c r="C4" s="14" t="s">
        <v>376</v>
      </c>
      <c r="D4" s="14">
        <v>2013</v>
      </c>
      <c r="E4" s="14">
        <v>2</v>
      </c>
      <c r="F4" s="14">
        <v>40</v>
      </c>
      <c r="G4" s="14">
        <v>11</v>
      </c>
      <c r="H4" s="14">
        <v>51</v>
      </c>
      <c r="I4" s="14" t="b">
        <v>1</v>
      </c>
      <c r="J4" s="6">
        <v>0.21568627450980399</v>
      </c>
      <c r="K4">
        <f t="shared" ref="K4:K67" si="0">H4/$H$1</f>
        <v>2.6011914476905499E-4</v>
      </c>
      <c r="L4">
        <f t="shared" ref="L4:L67" si="1">SQRT(K4)</f>
        <v>1.6128209595892999E-2</v>
      </c>
      <c r="M4">
        <f t="shared" ref="M4:M67" si="2">J4*L4</f>
        <v>3.4786334422514322E-3</v>
      </c>
      <c r="N4">
        <f t="shared" ref="N4:N67" si="3">L4</f>
        <v>1.6128209595892999E-2</v>
      </c>
      <c r="O4">
        <f t="shared" ref="O4:O67" si="4">E4*L4</f>
        <v>3.2256419191785998E-2</v>
      </c>
      <c r="Q4" s="10" t="s">
        <v>414</v>
      </c>
      <c r="R4" s="10"/>
    </row>
    <row r="5" spans="1:22" x14ac:dyDescent="0.35">
      <c r="A5" s="24">
        <v>2017</v>
      </c>
      <c r="B5" s="17" t="s">
        <v>104</v>
      </c>
      <c r="C5" s="17" t="s">
        <v>140</v>
      </c>
      <c r="D5" s="17">
        <v>2016</v>
      </c>
      <c r="E5" s="17">
        <v>1</v>
      </c>
      <c r="F5" s="17">
        <v>74</v>
      </c>
      <c r="G5" s="17">
        <v>20</v>
      </c>
      <c r="H5" s="17">
        <v>94</v>
      </c>
      <c r="I5" s="17" t="b">
        <v>1</v>
      </c>
      <c r="J5" s="25">
        <v>0.21276595744680801</v>
      </c>
      <c r="K5">
        <f t="shared" si="0"/>
        <v>4.7943528643708174E-4</v>
      </c>
      <c r="L5">
        <f t="shared" si="1"/>
        <v>2.1896010742532113E-2</v>
      </c>
      <c r="M5">
        <f t="shared" si="2"/>
        <v>4.6587256899004387E-3</v>
      </c>
      <c r="N5">
        <f t="shared" si="3"/>
        <v>2.1896010742532113E-2</v>
      </c>
      <c r="O5">
        <f t="shared" si="4"/>
        <v>2.1896010742532113E-2</v>
      </c>
      <c r="Q5" s="7" t="s">
        <v>415</v>
      </c>
      <c r="R5" s="7">
        <v>0.75886992555214472</v>
      </c>
    </row>
    <row r="6" spans="1:22" x14ac:dyDescent="0.35">
      <c r="A6" s="5">
        <v>2013</v>
      </c>
      <c r="B6" s="14" t="s">
        <v>24</v>
      </c>
      <c r="C6" s="14" t="s">
        <v>261</v>
      </c>
      <c r="D6" s="14">
        <v>2012</v>
      </c>
      <c r="E6" s="14">
        <v>1</v>
      </c>
      <c r="F6" s="14">
        <v>51</v>
      </c>
      <c r="G6" s="14">
        <v>13</v>
      </c>
      <c r="H6" s="14">
        <v>64</v>
      </c>
      <c r="I6" s="14" t="b">
        <v>1</v>
      </c>
      <c r="J6" s="6">
        <v>0.203125</v>
      </c>
      <c r="K6">
        <f t="shared" si="0"/>
        <v>3.2642402480822591E-4</v>
      </c>
      <c r="L6">
        <f t="shared" si="1"/>
        <v>1.8067208550526723E-2</v>
      </c>
      <c r="M6">
        <f t="shared" si="2"/>
        <v>3.6699017368257408E-3</v>
      </c>
      <c r="N6">
        <f t="shared" si="3"/>
        <v>1.8067208550526723E-2</v>
      </c>
      <c r="O6">
        <f t="shared" si="4"/>
        <v>1.8067208550526723E-2</v>
      </c>
      <c r="Q6" s="7" t="s">
        <v>416</v>
      </c>
      <c r="R6" s="7">
        <v>0.57588356390751771</v>
      </c>
    </row>
    <row r="7" spans="1:22" x14ac:dyDescent="0.35">
      <c r="A7" s="3">
        <v>2014</v>
      </c>
      <c r="B7" s="13" t="s">
        <v>52</v>
      </c>
      <c r="C7" s="13" t="s">
        <v>150</v>
      </c>
      <c r="D7" s="13">
        <v>2011</v>
      </c>
      <c r="E7" s="17">
        <v>3</v>
      </c>
      <c r="F7" s="13">
        <v>42</v>
      </c>
      <c r="G7" s="13">
        <v>10</v>
      </c>
      <c r="H7" s="13">
        <v>52</v>
      </c>
      <c r="I7" s="13" t="b">
        <v>1</v>
      </c>
      <c r="J7" s="4">
        <v>0.19230769230769201</v>
      </c>
      <c r="K7">
        <f t="shared" si="0"/>
        <v>2.6521952015668354E-4</v>
      </c>
      <c r="L7">
        <f t="shared" si="1"/>
        <v>1.6285561708356378E-2</v>
      </c>
      <c r="M7">
        <f t="shared" si="2"/>
        <v>3.1318387900685293E-3</v>
      </c>
      <c r="N7">
        <f t="shared" si="3"/>
        <v>1.6285561708356378E-2</v>
      </c>
      <c r="O7">
        <f t="shared" si="4"/>
        <v>4.8856685125069133E-2</v>
      </c>
      <c r="Q7" s="7" t="s">
        <v>417</v>
      </c>
      <c r="R7" s="7">
        <v>0.57507532529452532</v>
      </c>
    </row>
    <row r="8" spans="1:22" x14ac:dyDescent="0.35">
      <c r="A8" s="3">
        <v>2014</v>
      </c>
      <c r="B8" s="13" t="s">
        <v>52</v>
      </c>
      <c r="C8" s="13" t="s">
        <v>150</v>
      </c>
      <c r="D8" s="13">
        <v>2010</v>
      </c>
      <c r="E8" s="14">
        <v>4</v>
      </c>
      <c r="F8" s="13">
        <v>44</v>
      </c>
      <c r="G8" s="13">
        <v>10</v>
      </c>
      <c r="H8" s="13">
        <v>54</v>
      </c>
      <c r="I8" s="13" t="b">
        <v>1</v>
      </c>
      <c r="J8" s="4">
        <v>0.18518518518518501</v>
      </c>
      <c r="K8">
        <f t="shared" si="0"/>
        <v>2.7542027093194058E-4</v>
      </c>
      <c r="L8">
        <f t="shared" si="1"/>
        <v>1.65957907594649E-2</v>
      </c>
      <c r="M8">
        <f t="shared" si="2"/>
        <v>3.0732945850860897E-3</v>
      </c>
      <c r="N8">
        <f t="shared" si="3"/>
        <v>1.65957907594649E-2</v>
      </c>
      <c r="O8">
        <f t="shared" si="4"/>
        <v>6.6383163037859599E-2</v>
      </c>
      <c r="Q8" s="7" t="s">
        <v>3</v>
      </c>
      <c r="R8" s="7">
        <v>6.6651926559201471E-4</v>
      </c>
    </row>
    <row r="9" spans="1:22" ht="15" thickBot="1" x14ac:dyDescent="0.4">
      <c r="A9" s="24">
        <v>2017</v>
      </c>
      <c r="B9" s="17" t="s">
        <v>24</v>
      </c>
      <c r="C9" s="17" t="s">
        <v>89</v>
      </c>
      <c r="D9" s="17">
        <v>2013</v>
      </c>
      <c r="E9" s="17">
        <v>4</v>
      </c>
      <c r="F9" s="17">
        <v>62</v>
      </c>
      <c r="G9" s="17">
        <v>12</v>
      </c>
      <c r="H9" s="17">
        <v>74</v>
      </c>
      <c r="I9" s="17" t="b">
        <v>1</v>
      </c>
      <c r="J9" s="25">
        <v>0.162162162162162</v>
      </c>
      <c r="K9">
        <f t="shared" si="0"/>
        <v>3.7742777868451119E-4</v>
      </c>
      <c r="L9">
        <f t="shared" si="1"/>
        <v>1.9427500577390577E-2</v>
      </c>
      <c r="M9">
        <f t="shared" si="2"/>
        <v>3.1504054990363069E-3</v>
      </c>
      <c r="N9">
        <f t="shared" si="3"/>
        <v>1.9427500577390577E-2</v>
      </c>
      <c r="O9">
        <f t="shared" si="4"/>
        <v>7.7710002309562307E-2</v>
      </c>
      <c r="Q9" s="8" t="s">
        <v>418</v>
      </c>
      <c r="R9" s="8">
        <v>1764</v>
      </c>
    </row>
    <row r="10" spans="1:22" x14ac:dyDescent="0.35">
      <c r="A10" s="5">
        <v>2017</v>
      </c>
      <c r="B10" s="14" t="s">
        <v>30</v>
      </c>
      <c r="C10" s="14" t="s">
        <v>85</v>
      </c>
      <c r="D10" s="14">
        <v>2015</v>
      </c>
      <c r="E10" s="14">
        <v>2</v>
      </c>
      <c r="F10" s="14">
        <v>61</v>
      </c>
      <c r="G10" s="14">
        <v>11</v>
      </c>
      <c r="H10" s="14">
        <v>72</v>
      </c>
      <c r="I10" s="14" t="b">
        <v>1</v>
      </c>
      <c r="J10" s="6">
        <v>0.15277777777777801</v>
      </c>
      <c r="K10">
        <f t="shared" si="0"/>
        <v>3.6722702790925414E-4</v>
      </c>
      <c r="L10">
        <f t="shared" si="1"/>
        <v>1.916316852478353E-2</v>
      </c>
      <c r="M10">
        <f t="shared" si="2"/>
        <v>2.9277063023974881E-3</v>
      </c>
      <c r="N10">
        <f t="shared" si="3"/>
        <v>1.916316852478353E-2</v>
      </c>
      <c r="O10">
        <f t="shared" si="4"/>
        <v>3.8326337049567061E-2</v>
      </c>
    </row>
    <row r="11" spans="1:22" ht="15" thickBot="1" x14ac:dyDescent="0.4">
      <c r="A11" s="24">
        <v>2013</v>
      </c>
      <c r="B11" s="17" t="s">
        <v>30</v>
      </c>
      <c r="C11" s="17" t="s">
        <v>163</v>
      </c>
      <c r="D11" s="17">
        <v>2008</v>
      </c>
      <c r="E11" s="17">
        <v>5</v>
      </c>
      <c r="F11" s="17">
        <v>46</v>
      </c>
      <c r="G11" s="17">
        <v>8</v>
      </c>
      <c r="H11" s="17">
        <v>54</v>
      </c>
      <c r="I11" s="17" t="b">
        <v>1</v>
      </c>
      <c r="J11" s="25">
        <v>0.148148148148148</v>
      </c>
      <c r="K11">
        <f t="shared" si="0"/>
        <v>2.7542027093194058E-4</v>
      </c>
      <c r="L11">
        <f t="shared" si="1"/>
        <v>1.65957907594649E-2</v>
      </c>
      <c r="M11">
        <f t="shared" si="2"/>
        <v>2.4586356680688717E-3</v>
      </c>
      <c r="N11">
        <f t="shared" si="3"/>
        <v>1.65957907594649E-2</v>
      </c>
      <c r="O11">
        <f t="shared" si="4"/>
        <v>8.2978953797324506E-2</v>
      </c>
      <c r="Q11" t="s">
        <v>419</v>
      </c>
    </row>
    <row r="12" spans="1:22" x14ac:dyDescent="0.35">
      <c r="A12" s="3">
        <v>2016</v>
      </c>
      <c r="B12" s="13" t="s">
        <v>30</v>
      </c>
      <c r="C12" s="13" t="s">
        <v>75</v>
      </c>
      <c r="D12" s="13">
        <v>2011</v>
      </c>
      <c r="E12" s="14">
        <v>5</v>
      </c>
      <c r="F12" s="13">
        <v>90</v>
      </c>
      <c r="G12" s="13">
        <v>15</v>
      </c>
      <c r="H12" s="13">
        <v>105</v>
      </c>
      <c r="I12" s="13" t="b">
        <v>1</v>
      </c>
      <c r="J12" s="4">
        <v>0.14285714285714299</v>
      </c>
      <c r="K12">
        <f t="shared" si="0"/>
        <v>5.3553941570099557E-4</v>
      </c>
      <c r="L12">
        <f t="shared" si="1"/>
        <v>2.314172456194645E-2</v>
      </c>
      <c r="M12">
        <f t="shared" si="2"/>
        <v>3.3059606517066389E-3</v>
      </c>
      <c r="N12">
        <f t="shared" si="3"/>
        <v>2.314172456194645E-2</v>
      </c>
      <c r="O12">
        <f t="shared" si="4"/>
        <v>0.11570862280973225</v>
      </c>
      <c r="Q12" s="9"/>
      <c r="R12" s="9" t="s">
        <v>424</v>
      </c>
      <c r="S12" s="9" t="s">
        <v>387</v>
      </c>
      <c r="T12" s="9" t="s">
        <v>389</v>
      </c>
      <c r="U12" s="9" t="s">
        <v>391</v>
      </c>
      <c r="V12" s="9" t="s">
        <v>425</v>
      </c>
    </row>
    <row r="13" spans="1:22" x14ac:dyDescent="0.35">
      <c r="A13" s="3">
        <v>2017</v>
      </c>
      <c r="B13" s="13" t="s">
        <v>52</v>
      </c>
      <c r="C13" s="13" t="s">
        <v>164</v>
      </c>
      <c r="D13" s="13">
        <v>2014</v>
      </c>
      <c r="E13" s="17">
        <v>3</v>
      </c>
      <c r="F13" s="13">
        <v>54</v>
      </c>
      <c r="G13" s="13">
        <v>9</v>
      </c>
      <c r="H13" s="13">
        <v>63</v>
      </c>
      <c r="I13" s="13" t="b">
        <v>1</v>
      </c>
      <c r="J13" s="4">
        <v>0.14285714285714299</v>
      </c>
      <c r="K13">
        <f t="shared" si="0"/>
        <v>3.2132364942059736E-4</v>
      </c>
      <c r="L13">
        <f t="shared" si="1"/>
        <v>1.7925502766187547E-2</v>
      </c>
      <c r="M13">
        <f t="shared" si="2"/>
        <v>2.560786109455366E-3</v>
      </c>
      <c r="N13">
        <f t="shared" si="3"/>
        <v>1.7925502766187547E-2</v>
      </c>
      <c r="O13">
        <f t="shared" si="4"/>
        <v>5.3776508298562641E-2</v>
      </c>
      <c r="Q13" s="7" t="s">
        <v>420</v>
      </c>
      <c r="R13" s="7">
        <v>2</v>
      </c>
      <c r="S13" s="7">
        <v>1.0628718345145045E-3</v>
      </c>
      <c r="T13" s="7">
        <v>5.3143591725725227E-4</v>
      </c>
      <c r="U13" s="7">
        <v>1196.2597452646005</v>
      </c>
      <c r="V13" s="7">
        <v>0</v>
      </c>
    </row>
    <row r="14" spans="1:22" x14ac:dyDescent="0.35">
      <c r="A14" s="5">
        <v>2016</v>
      </c>
      <c r="B14" s="14" t="s">
        <v>98</v>
      </c>
      <c r="C14" s="14" t="s">
        <v>41</v>
      </c>
      <c r="D14" s="14">
        <v>2015</v>
      </c>
      <c r="E14" s="14">
        <v>1</v>
      </c>
      <c r="F14" s="14">
        <v>48</v>
      </c>
      <c r="G14" s="14">
        <v>8</v>
      </c>
      <c r="H14" s="14">
        <v>56</v>
      </c>
      <c r="I14" s="14" t="b">
        <v>1</v>
      </c>
      <c r="J14" s="6">
        <v>0.14285714285714299</v>
      </c>
      <c r="K14">
        <f t="shared" si="0"/>
        <v>2.8562102170719763E-4</v>
      </c>
      <c r="L14">
        <f t="shared" si="1"/>
        <v>1.6900326082865905E-2</v>
      </c>
      <c r="M14">
        <f t="shared" si="2"/>
        <v>2.4143322975522744E-3</v>
      </c>
      <c r="N14">
        <f t="shared" si="3"/>
        <v>1.6900326082865905E-2</v>
      </c>
      <c r="O14">
        <f t="shared" si="4"/>
        <v>1.6900326082865905E-2</v>
      </c>
      <c r="Q14" s="7" t="s">
        <v>421</v>
      </c>
      <c r="R14" s="7">
        <v>1762</v>
      </c>
      <c r="S14" s="7">
        <v>7.8276485513617154E-4</v>
      </c>
      <c r="T14" s="7">
        <v>4.442479314053187E-7</v>
      </c>
      <c r="U14" s="7"/>
      <c r="V14" s="7"/>
    </row>
    <row r="15" spans="1:22" ht="15" thickBot="1" x14ac:dyDescent="0.4">
      <c r="A15" s="24">
        <v>2016</v>
      </c>
      <c r="B15" s="17" t="s">
        <v>24</v>
      </c>
      <c r="C15" s="17" t="s">
        <v>239</v>
      </c>
      <c r="D15" s="17">
        <v>2015</v>
      </c>
      <c r="E15" s="17">
        <v>1</v>
      </c>
      <c r="F15" s="17">
        <v>73</v>
      </c>
      <c r="G15" s="17">
        <v>12</v>
      </c>
      <c r="H15" s="17">
        <v>85</v>
      </c>
      <c r="I15" s="17" t="b">
        <v>1</v>
      </c>
      <c r="J15" s="25">
        <v>0.14117647058823499</v>
      </c>
      <c r="K15">
        <f t="shared" si="0"/>
        <v>4.3353190794842501E-4</v>
      </c>
      <c r="L15">
        <f t="shared" si="1"/>
        <v>2.0821429056345413E-2</v>
      </c>
      <c r="M15">
        <f t="shared" si="2"/>
        <v>2.9394958667781695E-3</v>
      </c>
      <c r="N15">
        <f t="shared" si="3"/>
        <v>2.0821429056345413E-2</v>
      </c>
      <c r="O15">
        <f t="shared" si="4"/>
        <v>2.0821429056345413E-2</v>
      </c>
      <c r="Q15" s="8" t="s">
        <v>422</v>
      </c>
      <c r="R15" s="8">
        <v>1764</v>
      </c>
      <c r="S15" s="8">
        <v>1.8456366896506761E-3</v>
      </c>
      <c r="T15" s="8"/>
      <c r="U15" s="8"/>
      <c r="V15" s="8"/>
    </row>
    <row r="16" spans="1:22" ht="15" thickBot="1" x14ac:dyDescent="0.4">
      <c r="A16" s="5">
        <v>2013</v>
      </c>
      <c r="B16" s="14" t="s">
        <v>153</v>
      </c>
      <c r="C16" s="14" t="s">
        <v>224</v>
      </c>
      <c r="D16" s="14">
        <v>2008</v>
      </c>
      <c r="E16" s="14">
        <v>5</v>
      </c>
      <c r="F16" s="14">
        <v>49</v>
      </c>
      <c r="G16" s="14">
        <v>8</v>
      </c>
      <c r="H16" s="14">
        <v>57</v>
      </c>
      <c r="I16" s="14" t="b">
        <v>1</v>
      </c>
      <c r="J16" s="6">
        <v>0.140350877192982</v>
      </c>
      <c r="K16">
        <f t="shared" si="0"/>
        <v>2.9072139709482618E-4</v>
      </c>
      <c r="L16">
        <f t="shared" si="1"/>
        <v>1.7050554157998096E-2</v>
      </c>
      <c r="M16">
        <f t="shared" si="2"/>
        <v>2.3930602327014794E-3</v>
      </c>
      <c r="N16">
        <f t="shared" si="3"/>
        <v>1.7050554157998096E-2</v>
      </c>
      <c r="O16">
        <f t="shared" si="4"/>
        <v>8.5252770789990481E-2</v>
      </c>
    </row>
    <row r="17" spans="1:25" x14ac:dyDescent="0.35">
      <c r="A17" s="3">
        <v>2016</v>
      </c>
      <c r="B17" s="13" t="s">
        <v>58</v>
      </c>
      <c r="C17" s="13" t="s">
        <v>76</v>
      </c>
      <c r="D17" s="13">
        <v>2014</v>
      </c>
      <c r="E17" s="17">
        <v>2</v>
      </c>
      <c r="F17" s="13">
        <v>81</v>
      </c>
      <c r="G17" s="13">
        <v>13</v>
      </c>
      <c r="H17" s="13">
        <v>94</v>
      </c>
      <c r="I17" s="13" t="b">
        <v>1</v>
      </c>
      <c r="J17" s="4">
        <v>0.13829787234042601</v>
      </c>
      <c r="K17">
        <f t="shared" si="0"/>
        <v>4.7943528643708174E-4</v>
      </c>
      <c r="L17">
        <f t="shared" si="1"/>
        <v>2.1896010742532113E-2</v>
      </c>
      <c r="M17">
        <f t="shared" si="2"/>
        <v>3.0281716984353027E-3</v>
      </c>
      <c r="N17">
        <f t="shared" si="3"/>
        <v>2.1896010742532113E-2</v>
      </c>
      <c r="O17">
        <f t="shared" si="4"/>
        <v>4.3792021485064225E-2</v>
      </c>
      <c r="Q17" s="9"/>
      <c r="R17" s="9" t="s">
        <v>426</v>
      </c>
      <c r="S17" s="9" t="s">
        <v>3</v>
      </c>
      <c r="T17" s="9" t="s">
        <v>427</v>
      </c>
      <c r="U17" s="9" t="s">
        <v>428</v>
      </c>
      <c r="V17" s="9" t="s">
        <v>429</v>
      </c>
      <c r="W17" s="9" t="s">
        <v>430</v>
      </c>
      <c r="X17" s="9" t="s">
        <v>431</v>
      </c>
      <c r="Y17" s="9" t="s">
        <v>432</v>
      </c>
    </row>
    <row r="18" spans="1:25" x14ac:dyDescent="0.35">
      <c r="A18" s="5">
        <v>2017</v>
      </c>
      <c r="B18" s="14" t="s">
        <v>52</v>
      </c>
      <c r="C18" s="14" t="s">
        <v>91</v>
      </c>
      <c r="D18" s="14">
        <v>2012</v>
      </c>
      <c r="E18" s="14">
        <v>5</v>
      </c>
      <c r="F18" s="14">
        <v>144</v>
      </c>
      <c r="G18" s="14">
        <v>23</v>
      </c>
      <c r="H18" s="14">
        <v>167</v>
      </c>
      <c r="I18" s="14" t="b">
        <v>1</v>
      </c>
      <c r="J18" s="6">
        <v>0.13772455089820401</v>
      </c>
      <c r="K18">
        <f t="shared" si="0"/>
        <v>8.5176268973396444E-4</v>
      </c>
      <c r="L18">
        <f t="shared" si="1"/>
        <v>2.9184973697674706E-2</v>
      </c>
      <c r="M18">
        <f t="shared" si="2"/>
        <v>4.0194873954881452E-3</v>
      </c>
      <c r="N18">
        <f t="shared" si="3"/>
        <v>2.9184973697674706E-2</v>
      </c>
      <c r="O18">
        <f t="shared" si="4"/>
        <v>0.14592486848837352</v>
      </c>
      <c r="Q18" s="7" t="s">
        <v>423</v>
      </c>
      <c r="R18" s="7">
        <v>0</v>
      </c>
      <c r="S18" s="7" t="e">
        <v>#N/A</v>
      </c>
      <c r="T18" s="7" t="e">
        <v>#N/A</v>
      </c>
      <c r="U18" s="7" t="e">
        <v>#N/A</v>
      </c>
      <c r="V18" s="7" t="e">
        <v>#N/A</v>
      </c>
      <c r="W18" s="7" t="e">
        <v>#N/A</v>
      </c>
      <c r="X18" s="7" t="e">
        <v>#N/A</v>
      </c>
      <c r="Y18" s="7" t="e">
        <v>#N/A</v>
      </c>
    </row>
    <row r="19" spans="1:25" x14ac:dyDescent="0.35">
      <c r="A19" s="24">
        <v>2016</v>
      </c>
      <c r="B19" s="17" t="s">
        <v>102</v>
      </c>
      <c r="C19" s="17" t="s">
        <v>304</v>
      </c>
      <c r="D19" s="17">
        <v>2015</v>
      </c>
      <c r="E19" s="17">
        <v>1</v>
      </c>
      <c r="F19" s="17">
        <v>58</v>
      </c>
      <c r="G19" s="17">
        <v>9</v>
      </c>
      <c r="H19" s="17">
        <v>67</v>
      </c>
      <c r="I19" s="17" t="b">
        <v>1</v>
      </c>
      <c r="J19" s="25">
        <v>0.134328358208955</v>
      </c>
      <c r="K19">
        <f t="shared" si="0"/>
        <v>3.4172515097111145E-4</v>
      </c>
      <c r="L19">
        <f t="shared" si="1"/>
        <v>1.848580944863144E-2</v>
      </c>
      <c r="M19">
        <f t="shared" si="2"/>
        <v>2.4831684333982492E-3</v>
      </c>
      <c r="N19">
        <f t="shared" si="3"/>
        <v>1.848580944863144E-2</v>
      </c>
      <c r="O19">
        <f t="shared" si="4"/>
        <v>1.848580944863144E-2</v>
      </c>
      <c r="Q19" s="7" t="s">
        <v>433</v>
      </c>
      <c r="R19" s="7">
        <v>3.149033710263964E-2</v>
      </c>
      <c r="S19" s="7">
        <v>1.429206317396757E-3</v>
      </c>
      <c r="T19" s="7">
        <v>22.033443820762034</v>
      </c>
      <c r="U19" s="7">
        <v>3.1562644623560202E-95</v>
      </c>
      <c r="V19" s="7">
        <v>2.8687218680096865E-2</v>
      </c>
      <c r="W19" s="7">
        <v>3.4293455525182412E-2</v>
      </c>
      <c r="X19" s="7">
        <v>2.9138265283000758E-2</v>
      </c>
      <c r="Y19" s="7">
        <v>3.3842408922278522E-2</v>
      </c>
    </row>
    <row r="20" spans="1:25" ht="15" thickBot="1" x14ac:dyDescent="0.4">
      <c r="A20" s="3">
        <v>2015</v>
      </c>
      <c r="B20" s="13" t="s">
        <v>52</v>
      </c>
      <c r="C20" s="13" t="s">
        <v>150</v>
      </c>
      <c r="D20" s="13">
        <v>2014</v>
      </c>
      <c r="E20" s="14">
        <v>1</v>
      </c>
      <c r="F20" s="13">
        <v>110</v>
      </c>
      <c r="G20" s="13">
        <v>17</v>
      </c>
      <c r="H20" s="13">
        <v>127</v>
      </c>
      <c r="I20" s="13" t="b">
        <v>1</v>
      </c>
      <c r="J20" s="4">
        <v>0.133858267716535</v>
      </c>
      <c r="K20">
        <f t="shared" si="0"/>
        <v>6.4774767422882322E-4</v>
      </c>
      <c r="L20">
        <f t="shared" si="1"/>
        <v>2.5450887493932765E-2</v>
      </c>
      <c r="M20">
        <f t="shared" si="2"/>
        <v>3.4068117117862645E-3</v>
      </c>
      <c r="N20">
        <f t="shared" si="3"/>
        <v>2.5450887493932765E-2</v>
      </c>
      <c r="O20">
        <f t="shared" si="4"/>
        <v>2.5450887493932765E-2</v>
      </c>
      <c r="Q20" s="8" t="s">
        <v>440</v>
      </c>
      <c r="R20" s="8">
        <v>3.7460151912244296E-4</v>
      </c>
      <c r="S20" s="8">
        <v>4.2814531241271495E-4</v>
      </c>
      <c r="T20" s="8">
        <v>0.87494013892494071</v>
      </c>
      <c r="U20" s="8">
        <v>0.38172572219948209</v>
      </c>
      <c r="V20" s="8">
        <v>-4.6512469684854753E-4</v>
      </c>
      <c r="W20" s="8">
        <v>1.2143277350934335E-3</v>
      </c>
      <c r="X20" s="8">
        <v>-3.3000530480392686E-4</v>
      </c>
      <c r="Y20" s="8">
        <v>1.0792083430488128E-3</v>
      </c>
    </row>
    <row r="21" spans="1:25" x14ac:dyDescent="0.35">
      <c r="A21" s="3">
        <v>2017</v>
      </c>
      <c r="B21" s="13" t="s">
        <v>102</v>
      </c>
      <c r="C21" s="13" t="s">
        <v>299</v>
      </c>
      <c r="D21" s="13">
        <v>2015</v>
      </c>
      <c r="E21" s="17">
        <v>2</v>
      </c>
      <c r="F21" s="13">
        <v>59</v>
      </c>
      <c r="G21" s="13">
        <v>9</v>
      </c>
      <c r="H21" s="13">
        <v>68</v>
      </c>
      <c r="I21" s="13" t="b">
        <v>1</v>
      </c>
      <c r="J21" s="4">
        <v>0.13235294117647101</v>
      </c>
      <c r="K21">
        <f t="shared" si="0"/>
        <v>3.4682552635874E-4</v>
      </c>
      <c r="L21">
        <f t="shared" si="1"/>
        <v>1.8623252303471057E-2</v>
      </c>
      <c r="M21">
        <f t="shared" si="2"/>
        <v>2.4648422166358829E-3</v>
      </c>
      <c r="N21">
        <f t="shared" si="3"/>
        <v>1.8623252303471057E-2</v>
      </c>
      <c r="O21">
        <f t="shared" si="4"/>
        <v>3.7246504606942114E-2</v>
      </c>
    </row>
    <row r="22" spans="1:25" x14ac:dyDescent="0.35">
      <c r="A22" s="5">
        <v>2015</v>
      </c>
      <c r="B22" s="14" t="s">
        <v>24</v>
      </c>
      <c r="C22" s="14" t="s">
        <v>89</v>
      </c>
      <c r="D22" s="14">
        <v>2012</v>
      </c>
      <c r="E22" s="14">
        <v>3</v>
      </c>
      <c r="F22" s="14">
        <v>66</v>
      </c>
      <c r="G22" s="14">
        <v>10</v>
      </c>
      <c r="H22" s="14">
        <v>76</v>
      </c>
      <c r="I22" s="14" t="b">
        <v>1</v>
      </c>
      <c r="J22" s="6">
        <v>0.13157894736842099</v>
      </c>
      <c r="K22">
        <f t="shared" si="0"/>
        <v>3.8762852945976823E-4</v>
      </c>
      <c r="L22">
        <f t="shared" si="1"/>
        <v>1.9688284065904987E-2</v>
      </c>
      <c r="M22">
        <f t="shared" si="2"/>
        <v>2.5905636928822339E-3</v>
      </c>
      <c r="N22">
        <f t="shared" si="3"/>
        <v>1.9688284065904987E-2</v>
      </c>
      <c r="O22">
        <f t="shared" si="4"/>
        <v>5.9064852197714957E-2</v>
      </c>
    </row>
    <row r="23" spans="1:25" x14ac:dyDescent="0.35">
      <c r="A23" s="24">
        <v>2015</v>
      </c>
      <c r="B23" s="17" t="s">
        <v>98</v>
      </c>
      <c r="C23" s="17" t="s">
        <v>248</v>
      </c>
      <c r="D23" s="17">
        <v>2012</v>
      </c>
      <c r="E23" s="17">
        <v>3</v>
      </c>
      <c r="F23" s="17">
        <v>54</v>
      </c>
      <c r="G23" s="17">
        <v>8</v>
      </c>
      <c r="H23" s="17">
        <v>62</v>
      </c>
      <c r="I23" s="17" t="b">
        <v>1</v>
      </c>
      <c r="J23" s="25">
        <v>0.12903225806451599</v>
      </c>
      <c r="K23">
        <f t="shared" si="0"/>
        <v>3.1622327403296881E-4</v>
      </c>
      <c r="L23">
        <f t="shared" si="1"/>
        <v>1.7782667798532617E-2</v>
      </c>
      <c r="M23">
        <f t="shared" si="2"/>
        <v>2.294537780455819E-3</v>
      </c>
      <c r="N23">
        <f t="shared" si="3"/>
        <v>1.7782667798532617E-2</v>
      </c>
      <c r="O23">
        <f t="shared" si="4"/>
        <v>5.3348003395597851E-2</v>
      </c>
    </row>
    <row r="24" spans="1:25" x14ac:dyDescent="0.35">
      <c r="A24" s="5">
        <v>2014</v>
      </c>
      <c r="B24" s="14" t="s">
        <v>104</v>
      </c>
      <c r="C24" s="14" t="s">
        <v>140</v>
      </c>
      <c r="D24" s="14">
        <v>2013</v>
      </c>
      <c r="E24" s="14">
        <v>1</v>
      </c>
      <c r="F24" s="14">
        <v>55</v>
      </c>
      <c r="G24" s="14">
        <v>8</v>
      </c>
      <c r="H24" s="14">
        <v>63</v>
      </c>
      <c r="I24" s="14" t="b">
        <v>1</v>
      </c>
      <c r="J24" s="6">
        <v>0.126984126984127</v>
      </c>
      <c r="K24">
        <f t="shared" si="0"/>
        <v>3.2132364942059736E-4</v>
      </c>
      <c r="L24">
        <f t="shared" si="1"/>
        <v>1.7925502766187547E-2</v>
      </c>
      <c r="M24">
        <f t="shared" si="2"/>
        <v>2.2762543195158792E-3</v>
      </c>
      <c r="N24">
        <f t="shared" si="3"/>
        <v>1.7925502766187547E-2</v>
      </c>
      <c r="O24">
        <f t="shared" si="4"/>
        <v>1.7925502766187547E-2</v>
      </c>
      <c r="Q24" t="s">
        <v>434</v>
      </c>
      <c r="U24" t="s">
        <v>461</v>
      </c>
    </row>
    <row r="25" spans="1:25" ht="15" thickBot="1" x14ac:dyDescent="0.4">
      <c r="A25" s="24">
        <v>2013</v>
      </c>
      <c r="B25" s="17" t="s">
        <v>30</v>
      </c>
      <c r="C25" s="17" t="s">
        <v>163</v>
      </c>
      <c r="D25" s="17">
        <v>2009</v>
      </c>
      <c r="E25" s="17">
        <v>4</v>
      </c>
      <c r="F25" s="17">
        <v>69</v>
      </c>
      <c r="G25" s="17">
        <v>10</v>
      </c>
      <c r="H25" s="17">
        <v>79</v>
      </c>
      <c r="I25" s="17" t="b">
        <v>1</v>
      </c>
      <c r="J25" s="25">
        <v>0.126582278481013</v>
      </c>
      <c r="K25">
        <f t="shared" si="0"/>
        <v>4.0292965562265383E-4</v>
      </c>
      <c r="L25">
        <f t="shared" si="1"/>
        <v>2.0073107771908509E-2</v>
      </c>
      <c r="M25">
        <f t="shared" si="2"/>
        <v>2.5408997179631092E-3</v>
      </c>
      <c r="N25">
        <f t="shared" si="3"/>
        <v>2.0073107771908509E-2</v>
      </c>
      <c r="O25">
        <f t="shared" si="4"/>
        <v>8.0292431087634036E-2</v>
      </c>
    </row>
    <row r="26" spans="1:25" x14ac:dyDescent="0.35">
      <c r="A26" s="5">
        <v>2016</v>
      </c>
      <c r="B26" s="14" t="s">
        <v>30</v>
      </c>
      <c r="C26" s="14" t="s">
        <v>163</v>
      </c>
      <c r="D26" s="14">
        <v>2011</v>
      </c>
      <c r="E26" s="14">
        <v>5</v>
      </c>
      <c r="F26" s="14">
        <v>56</v>
      </c>
      <c r="G26" s="14">
        <v>8</v>
      </c>
      <c r="H26" s="14">
        <v>64</v>
      </c>
      <c r="I26" s="14" t="b">
        <v>1</v>
      </c>
      <c r="J26" s="6">
        <v>0.125</v>
      </c>
      <c r="K26">
        <f t="shared" si="0"/>
        <v>3.2642402480822591E-4</v>
      </c>
      <c r="L26">
        <f t="shared" si="1"/>
        <v>1.8067208550526723E-2</v>
      </c>
      <c r="M26">
        <f t="shared" si="2"/>
        <v>2.2584010688158403E-3</v>
      </c>
      <c r="N26">
        <f t="shared" si="3"/>
        <v>1.8067208550526723E-2</v>
      </c>
      <c r="O26">
        <f t="shared" si="4"/>
        <v>9.0336042752633613E-2</v>
      </c>
      <c r="Q26" s="9" t="s">
        <v>435</v>
      </c>
      <c r="R26" s="9" t="s">
        <v>436</v>
      </c>
      <c r="S26" s="9" t="s">
        <v>437</v>
      </c>
      <c r="U26" s="9" t="s">
        <v>462</v>
      </c>
      <c r="V26" s="9" t="s">
        <v>463</v>
      </c>
    </row>
    <row r="27" spans="1:25" x14ac:dyDescent="0.35">
      <c r="A27" s="3">
        <v>2014</v>
      </c>
      <c r="B27" s="13" t="s">
        <v>170</v>
      </c>
      <c r="C27" s="13">
        <v>500</v>
      </c>
      <c r="D27" s="13">
        <v>2013</v>
      </c>
      <c r="E27" s="17">
        <v>1</v>
      </c>
      <c r="F27" s="13">
        <v>49</v>
      </c>
      <c r="G27" s="13">
        <v>7</v>
      </c>
      <c r="H27" s="13">
        <v>56</v>
      </c>
      <c r="I27" s="13" t="b">
        <v>1</v>
      </c>
      <c r="J27" s="4">
        <v>0.125</v>
      </c>
      <c r="K27">
        <f t="shared" si="0"/>
        <v>2.8562102170719763E-4</v>
      </c>
      <c r="L27">
        <f t="shared" si="1"/>
        <v>1.6900326082865905E-2</v>
      </c>
      <c r="M27">
        <f t="shared" si="2"/>
        <v>2.1125407603582382E-3</v>
      </c>
      <c r="N27">
        <f t="shared" si="3"/>
        <v>1.6900326082865905E-2</v>
      </c>
      <c r="O27">
        <f t="shared" si="4"/>
        <v>1.6900326082865905E-2</v>
      </c>
      <c r="Q27" s="7">
        <v>1</v>
      </c>
      <c r="R27" s="7">
        <v>8.0349005286090491E-4</v>
      </c>
      <c r="S27" s="7">
        <v>6.2354376897384156E-3</v>
      </c>
      <c r="U27" s="7">
        <v>2.834467120181406E-2</v>
      </c>
      <c r="V27" s="7">
        <v>0</v>
      </c>
    </row>
    <row r="28" spans="1:25" x14ac:dyDescent="0.35">
      <c r="A28" s="5">
        <v>2017</v>
      </c>
      <c r="B28" s="14" t="s">
        <v>24</v>
      </c>
      <c r="C28" s="14" t="s">
        <v>46</v>
      </c>
      <c r="D28" s="14">
        <v>2013</v>
      </c>
      <c r="E28" s="14">
        <v>4</v>
      </c>
      <c r="F28" s="14">
        <v>85</v>
      </c>
      <c r="G28" s="14">
        <v>12</v>
      </c>
      <c r="H28" s="14">
        <v>97</v>
      </c>
      <c r="I28" s="14" t="b">
        <v>1</v>
      </c>
      <c r="J28" s="6">
        <v>0.123711340206186</v>
      </c>
      <c r="K28">
        <f t="shared" si="0"/>
        <v>4.9473641259996739E-4</v>
      </c>
      <c r="L28">
        <f t="shared" si="1"/>
        <v>2.2242670986191551E-2</v>
      </c>
      <c r="M28">
        <f t="shared" si="2"/>
        <v>2.7516706374670057E-3</v>
      </c>
      <c r="N28">
        <f t="shared" si="3"/>
        <v>2.2242670986191551E-2</v>
      </c>
      <c r="O28">
        <f t="shared" si="4"/>
        <v>8.8970683944766205E-2</v>
      </c>
      <c r="Q28" s="7">
        <v>2</v>
      </c>
      <c r="R28" s="7">
        <v>5.1996606066739132E-4</v>
      </c>
      <c r="S28" s="7">
        <v>2.9586673815840407E-3</v>
      </c>
      <c r="U28" s="7">
        <v>8.5034013605442188E-2</v>
      </c>
      <c r="V28" s="7">
        <v>0</v>
      </c>
    </row>
    <row r="29" spans="1:25" x14ac:dyDescent="0.35">
      <c r="A29" s="3">
        <v>2013</v>
      </c>
      <c r="B29" s="13" t="s">
        <v>24</v>
      </c>
      <c r="C29" s="13" t="s">
        <v>267</v>
      </c>
      <c r="D29" s="13">
        <v>2008</v>
      </c>
      <c r="E29" s="17">
        <v>5</v>
      </c>
      <c r="F29" s="13">
        <v>51</v>
      </c>
      <c r="G29" s="13">
        <v>7</v>
      </c>
      <c r="H29" s="13">
        <v>58</v>
      </c>
      <c r="I29" s="13" t="b">
        <v>1</v>
      </c>
      <c r="J29" s="4">
        <v>0.12068965517241401</v>
      </c>
      <c r="K29">
        <f t="shared" si="0"/>
        <v>2.9582177248245472E-4</v>
      </c>
      <c r="L29">
        <f t="shared" si="1"/>
        <v>1.7199470122141982E-2</v>
      </c>
      <c r="M29">
        <f t="shared" si="2"/>
        <v>2.0757981181895534E-3</v>
      </c>
      <c r="N29">
        <f t="shared" si="3"/>
        <v>1.7199470122141982E-2</v>
      </c>
      <c r="O29">
        <f t="shared" si="4"/>
        <v>8.5997350610709913E-2</v>
      </c>
      <c r="Q29" s="7">
        <v>3</v>
      </c>
      <c r="R29" s="7">
        <v>6.9771503837222902E-4</v>
      </c>
      <c r="S29" s="7">
        <v>3.9610106515282099E-3</v>
      </c>
      <c r="U29" s="7">
        <v>0.14172335600907029</v>
      </c>
      <c r="V29" s="7">
        <v>0</v>
      </c>
    </row>
    <row r="30" spans="1:25" x14ac:dyDescent="0.35">
      <c r="A30" s="3">
        <v>2014</v>
      </c>
      <c r="B30" s="13" t="s">
        <v>24</v>
      </c>
      <c r="C30" s="13" t="s">
        <v>120</v>
      </c>
      <c r="D30" s="13">
        <v>2012</v>
      </c>
      <c r="E30" s="14">
        <v>2</v>
      </c>
      <c r="F30" s="13">
        <v>44</v>
      </c>
      <c r="G30" s="13">
        <v>6</v>
      </c>
      <c r="H30" s="13">
        <v>50</v>
      </c>
      <c r="I30" s="13" t="b">
        <v>1</v>
      </c>
      <c r="J30" s="4">
        <v>0.12</v>
      </c>
      <c r="K30">
        <f t="shared" si="0"/>
        <v>2.5501876938142649E-4</v>
      </c>
      <c r="L30">
        <f t="shared" si="1"/>
        <v>1.5969307103986273E-2</v>
      </c>
      <c r="M30">
        <f t="shared" si="2"/>
        <v>1.9163168524783526E-3</v>
      </c>
      <c r="N30">
        <f t="shared" si="3"/>
        <v>1.5969307103986273E-2</v>
      </c>
      <c r="O30">
        <f t="shared" si="4"/>
        <v>3.1938614207972546E-2</v>
      </c>
      <c r="Q30" s="7">
        <v>4</v>
      </c>
      <c r="R30" s="7">
        <v>5.7571049152910919E-4</v>
      </c>
      <c r="S30" s="7">
        <v>3.0941912452966316E-3</v>
      </c>
      <c r="U30" s="7">
        <v>0.19841269841269843</v>
      </c>
      <c r="V30" s="7">
        <v>0</v>
      </c>
    </row>
    <row r="31" spans="1:25" x14ac:dyDescent="0.35">
      <c r="A31" s="3">
        <v>2016</v>
      </c>
      <c r="B31" s="13" t="s">
        <v>52</v>
      </c>
      <c r="C31" s="13" t="s">
        <v>150</v>
      </c>
      <c r="D31" s="13">
        <v>2014</v>
      </c>
      <c r="E31" s="17">
        <v>2</v>
      </c>
      <c r="F31" s="13">
        <v>74</v>
      </c>
      <c r="G31" s="13">
        <v>10</v>
      </c>
      <c r="H31" s="13">
        <v>84</v>
      </c>
      <c r="I31" s="13" t="b">
        <v>1</v>
      </c>
      <c r="J31" s="4">
        <v>0.119047619047619</v>
      </c>
      <c r="K31">
        <f t="shared" si="0"/>
        <v>4.2843153256079647E-4</v>
      </c>
      <c r="L31">
        <f t="shared" si="1"/>
        <v>2.069858769483552E-2</v>
      </c>
      <c r="M31">
        <f t="shared" si="2"/>
        <v>2.4641175827185132E-3</v>
      </c>
      <c r="N31">
        <f t="shared" si="3"/>
        <v>2.069858769483552E-2</v>
      </c>
      <c r="O31">
        <f t="shared" si="4"/>
        <v>4.139717538967104E-2</v>
      </c>
      <c r="Q31" s="7">
        <v>5</v>
      </c>
      <c r="R31" s="7">
        <v>5.3113961656912E-4</v>
      </c>
      <c r="S31" s="7">
        <v>2.6006991734994094E-3</v>
      </c>
      <c r="U31" s="7">
        <v>0.25510204081632654</v>
      </c>
      <c r="V31" s="7">
        <v>0</v>
      </c>
    </row>
    <row r="32" spans="1:25" x14ac:dyDescent="0.35">
      <c r="A32" s="5">
        <v>2015</v>
      </c>
      <c r="B32" s="14" t="s">
        <v>170</v>
      </c>
      <c r="C32" s="14" t="s">
        <v>171</v>
      </c>
      <c r="D32" s="14">
        <v>2014</v>
      </c>
      <c r="E32" s="14">
        <v>1</v>
      </c>
      <c r="F32" s="14">
        <v>105</v>
      </c>
      <c r="G32" s="14">
        <v>14</v>
      </c>
      <c r="H32" s="14">
        <v>119</v>
      </c>
      <c r="I32" s="14" t="b">
        <v>1</v>
      </c>
      <c r="J32" s="6">
        <v>0.11764705882352899</v>
      </c>
      <c r="K32">
        <f t="shared" si="0"/>
        <v>6.0694467112779504E-4</v>
      </c>
      <c r="L32">
        <f t="shared" si="1"/>
        <v>2.4636247099097602E-2</v>
      </c>
      <c r="M32">
        <f t="shared" si="2"/>
        <v>2.898382011658531E-3</v>
      </c>
      <c r="N32">
        <f t="shared" si="3"/>
        <v>2.4636247099097602E-2</v>
      </c>
      <c r="O32">
        <f t="shared" si="4"/>
        <v>2.4636247099097602E-2</v>
      </c>
      <c r="Q32" s="7">
        <v>6</v>
      </c>
      <c r="R32" s="7">
        <v>5.4747427921855664E-4</v>
      </c>
      <c r="S32" s="7">
        <v>2.5258203058675329E-3</v>
      </c>
      <c r="U32" s="7">
        <v>0.31179138321995464</v>
      </c>
      <c r="V32" s="7">
        <v>0</v>
      </c>
    </row>
    <row r="33" spans="1:22" x14ac:dyDescent="0.35">
      <c r="A33" s="3">
        <v>2015</v>
      </c>
      <c r="B33" s="13" t="s">
        <v>24</v>
      </c>
      <c r="C33" s="13" t="s">
        <v>120</v>
      </c>
      <c r="D33" s="13">
        <v>2010</v>
      </c>
      <c r="E33" s="17">
        <v>5</v>
      </c>
      <c r="F33" s="13">
        <v>45</v>
      </c>
      <c r="G33" s="13">
        <v>6</v>
      </c>
      <c r="H33" s="13">
        <v>51</v>
      </c>
      <c r="I33" s="13" t="b">
        <v>1</v>
      </c>
      <c r="J33" s="4">
        <v>0.11764705882352899</v>
      </c>
      <c r="K33">
        <f t="shared" si="0"/>
        <v>2.6011914476905499E-4</v>
      </c>
      <c r="L33">
        <f t="shared" si="1"/>
        <v>1.6128209595892999E-2</v>
      </c>
      <c r="M33">
        <f t="shared" si="2"/>
        <v>1.8974364230462284E-3</v>
      </c>
      <c r="N33">
        <f t="shared" si="3"/>
        <v>1.6128209595892999E-2</v>
      </c>
      <c r="O33">
        <f t="shared" si="4"/>
        <v>8.0641047979465003E-2</v>
      </c>
      <c r="Q33" s="7">
        <v>7</v>
      </c>
      <c r="R33" s="7">
        <v>6.408888271599261E-4</v>
      </c>
      <c r="S33" s="7">
        <v>2.5095166718763808E-3</v>
      </c>
      <c r="U33" s="7">
        <v>0.36848072562358281</v>
      </c>
      <c r="V33" s="7">
        <v>0</v>
      </c>
    </row>
    <row r="34" spans="1:22" x14ac:dyDescent="0.35">
      <c r="A34" s="3">
        <v>2016</v>
      </c>
      <c r="B34" s="13" t="s">
        <v>24</v>
      </c>
      <c r="C34" s="13" t="s">
        <v>89</v>
      </c>
      <c r="D34" s="13">
        <v>2012</v>
      </c>
      <c r="E34" s="14">
        <v>4</v>
      </c>
      <c r="F34" s="13">
        <v>78</v>
      </c>
      <c r="G34" s="13">
        <v>10</v>
      </c>
      <c r="H34" s="13">
        <v>88</v>
      </c>
      <c r="I34" s="13" t="b">
        <v>1</v>
      </c>
      <c r="J34" s="4">
        <v>0.11363636363636399</v>
      </c>
      <c r="K34">
        <f t="shared" si="0"/>
        <v>4.4883303411131061E-4</v>
      </c>
      <c r="L34">
        <f t="shared" si="1"/>
        <v>2.1185679930351791E-2</v>
      </c>
      <c r="M34">
        <f t="shared" si="2"/>
        <v>2.4074636284490748E-3</v>
      </c>
      <c r="N34">
        <f t="shared" si="3"/>
        <v>2.1185679930351791E-2</v>
      </c>
      <c r="O34">
        <f t="shared" si="4"/>
        <v>8.4742719721407164E-2</v>
      </c>
      <c r="Q34" s="7">
        <v>8</v>
      </c>
      <c r="R34" s="7">
        <v>6.1781174088129361E-4</v>
      </c>
      <c r="S34" s="7">
        <v>2.3098945615161945E-3</v>
      </c>
      <c r="U34" s="7">
        <v>0.42517006802721091</v>
      </c>
      <c r="V34" s="7">
        <v>0</v>
      </c>
    </row>
    <row r="35" spans="1:22" x14ac:dyDescent="0.35">
      <c r="A35" s="24">
        <v>2013</v>
      </c>
      <c r="B35" s="17" t="s">
        <v>79</v>
      </c>
      <c r="C35" s="17" t="s">
        <v>125</v>
      </c>
      <c r="D35" s="17">
        <v>2008</v>
      </c>
      <c r="E35" s="17">
        <v>5</v>
      </c>
      <c r="F35" s="17">
        <v>47</v>
      </c>
      <c r="G35" s="17">
        <v>6</v>
      </c>
      <c r="H35" s="17">
        <v>53</v>
      </c>
      <c r="I35" s="17" t="b">
        <v>1</v>
      </c>
      <c r="J35" s="25">
        <v>0.113207547169811</v>
      </c>
      <c r="K35">
        <f t="shared" si="0"/>
        <v>2.7031989554431209E-4</v>
      </c>
      <c r="L35">
        <f t="shared" si="1"/>
        <v>1.6441407955047893E-2</v>
      </c>
      <c r="M35">
        <f t="shared" si="2"/>
        <v>1.8612914666091902E-3</v>
      </c>
      <c r="N35">
        <f t="shared" si="3"/>
        <v>1.6441407955047893E-2</v>
      </c>
      <c r="O35">
        <f t="shared" si="4"/>
        <v>8.2207039775239465E-2</v>
      </c>
      <c r="Q35" s="7">
        <v>9</v>
      </c>
      <c r="R35" s="7">
        <v>5.5369108764809032E-4</v>
      </c>
      <c r="S35" s="7">
        <v>1.9049445804207813E-3</v>
      </c>
      <c r="U35" s="7">
        <v>0.48185941043083902</v>
      </c>
      <c r="V35" s="7">
        <v>0</v>
      </c>
    </row>
    <row r="36" spans="1:22" x14ac:dyDescent="0.35">
      <c r="A36" s="3">
        <v>2014</v>
      </c>
      <c r="B36" s="13" t="s">
        <v>24</v>
      </c>
      <c r="C36" s="13" t="s">
        <v>46</v>
      </c>
      <c r="D36" s="13">
        <v>2014</v>
      </c>
      <c r="E36" s="14">
        <v>0</v>
      </c>
      <c r="F36" s="13">
        <v>102</v>
      </c>
      <c r="G36" s="13">
        <v>13</v>
      </c>
      <c r="H36" s="13">
        <v>115</v>
      </c>
      <c r="I36" s="13" t="b">
        <v>1</v>
      </c>
      <c r="J36" s="4">
        <v>0.11304347826087</v>
      </c>
      <c r="K36">
        <f t="shared" si="0"/>
        <v>5.8654316957728085E-4</v>
      </c>
      <c r="L36">
        <f t="shared" si="1"/>
        <v>2.42186533394671E-2</v>
      </c>
      <c r="M36">
        <f t="shared" si="2"/>
        <v>2.7377608122875958E-3</v>
      </c>
      <c r="N36">
        <f t="shared" si="3"/>
        <v>2.42186533394671E-2</v>
      </c>
      <c r="O36">
        <f t="shared" si="4"/>
        <v>0</v>
      </c>
      <c r="Q36" s="7">
        <v>10</v>
      </c>
      <c r="R36" s="7">
        <v>7.720853334722208E-4</v>
      </c>
      <c r="S36" s="7">
        <v>2.5338753182344181E-3</v>
      </c>
      <c r="U36" s="7">
        <v>0.53854875283446713</v>
      </c>
      <c r="V36" s="7">
        <v>0</v>
      </c>
    </row>
    <row r="37" spans="1:22" x14ac:dyDescent="0.35">
      <c r="A37" s="24">
        <v>2015</v>
      </c>
      <c r="B37" s="17" t="s">
        <v>24</v>
      </c>
      <c r="C37" s="17" t="s">
        <v>89</v>
      </c>
      <c r="D37" s="17">
        <v>2015</v>
      </c>
      <c r="E37" s="17">
        <v>0</v>
      </c>
      <c r="F37" s="17">
        <v>142</v>
      </c>
      <c r="G37" s="17">
        <v>18</v>
      </c>
      <c r="H37" s="17">
        <v>160</v>
      </c>
      <c r="I37" s="17" t="b">
        <v>1</v>
      </c>
      <c r="J37" s="25">
        <v>0.1125</v>
      </c>
      <c r="K37">
        <f t="shared" si="0"/>
        <v>8.1606006202056475E-4</v>
      </c>
      <c r="L37">
        <f t="shared" si="1"/>
        <v>2.856676499046689E-2</v>
      </c>
      <c r="M37">
        <f t="shared" si="2"/>
        <v>3.2137610614275253E-3</v>
      </c>
      <c r="N37">
        <f t="shared" si="3"/>
        <v>2.856676499046689E-2</v>
      </c>
      <c r="O37">
        <f t="shared" si="4"/>
        <v>0</v>
      </c>
      <c r="Q37" s="7">
        <v>11</v>
      </c>
      <c r="R37" s="7">
        <v>5.8462488654328741E-4</v>
      </c>
      <c r="S37" s="7">
        <v>1.9761612229120787E-3</v>
      </c>
      <c r="U37" s="7">
        <v>0.59523809523809523</v>
      </c>
      <c r="V37" s="7">
        <v>0</v>
      </c>
    </row>
    <row r="38" spans="1:22" x14ac:dyDescent="0.35">
      <c r="A38" s="5">
        <v>2013</v>
      </c>
      <c r="B38" s="14" t="s">
        <v>24</v>
      </c>
      <c r="C38" s="14" t="s">
        <v>169</v>
      </c>
      <c r="D38" s="14">
        <v>2008</v>
      </c>
      <c r="E38" s="14">
        <v>5</v>
      </c>
      <c r="F38" s="14">
        <v>79</v>
      </c>
      <c r="G38" s="14">
        <v>10</v>
      </c>
      <c r="H38" s="14">
        <v>89</v>
      </c>
      <c r="I38" s="14" t="b">
        <v>1</v>
      </c>
      <c r="J38" s="6">
        <v>0.112359550561798</v>
      </c>
      <c r="K38">
        <f t="shared" si="0"/>
        <v>4.539334094989391E-4</v>
      </c>
      <c r="L38">
        <f t="shared" si="1"/>
        <v>2.1305713071825105E-2</v>
      </c>
      <c r="M38">
        <f t="shared" si="2"/>
        <v>2.3939003451488934E-3</v>
      </c>
      <c r="N38">
        <f t="shared" si="3"/>
        <v>2.1305713071825105E-2</v>
      </c>
      <c r="O38">
        <f t="shared" si="4"/>
        <v>0.10652856535912553</v>
      </c>
      <c r="Q38" s="7">
        <v>12</v>
      </c>
      <c r="R38" s="7">
        <v>5.3852785331828682E-4</v>
      </c>
      <c r="S38" s="7">
        <v>1.8758044442339877E-3</v>
      </c>
      <c r="U38" s="7">
        <v>0.65192743764172334</v>
      </c>
      <c r="V38" s="7">
        <v>0</v>
      </c>
    </row>
    <row r="39" spans="1:22" x14ac:dyDescent="0.35">
      <c r="A39" s="24">
        <v>2015</v>
      </c>
      <c r="B39" s="17" t="s">
        <v>92</v>
      </c>
      <c r="C39" s="17" t="s">
        <v>218</v>
      </c>
      <c r="D39" s="17">
        <v>2014</v>
      </c>
      <c r="E39" s="17">
        <v>1</v>
      </c>
      <c r="F39" s="17">
        <v>80</v>
      </c>
      <c r="G39" s="17">
        <v>10</v>
      </c>
      <c r="H39" s="17">
        <v>90</v>
      </c>
      <c r="I39" s="17" t="b">
        <v>1</v>
      </c>
      <c r="J39" s="25">
        <v>0.11111111111111099</v>
      </c>
      <c r="K39">
        <f t="shared" si="0"/>
        <v>4.5903378488656765E-4</v>
      </c>
      <c r="L39">
        <f t="shared" si="1"/>
        <v>2.1425073742850166E-2</v>
      </c>
      <c r="M39">
        <f t="shared" si="2"/>
        <v>2.3805637492055713E-3</v>
      </c>
      <c r="N39">
        <f t="shared" si="3"/>
        <v>2.1425073742850166E-2</v>
      </c>
      <c r="O39">
        <f t="shared" si="4"/>
        <v>2.1425073742850166E-2</v>
      </c>
      <c r="Q39" s="7">
        <v>13</v>
      </c>
      <c r="R39" s="7">
        <v>6.634735588978202E-4</v>
      </c>
      <c r="S39" s="7">
        <v>2.2760223078803492E-3</v>
      </c>
      <c r="U39" s="7">
        <v>0.70861678004535156</v>
      </c>
      <c r="V39" s="7">
        <v>0</v>
      </c>
    </row>
    <row r="40" spans="1:22" x14ac:dyDescent="0.35">
      <c r="A40" s="3">
        <v>2013</v>
      </c>
      <c r="B40" s="13" t="s">
        <v>52</v>
      </c>
      <c r="C40" s="13" t="s">
        <v>74</v>
      </c>
      <c r="D40" s="13">
        <v>2010</v>
      </c>
      <c r="E40" s="14">
        <v>3</v>
      </c>
      <c r="F40" s="13">
        <v>48</v>
      </c>
      <c r="G40" s="13">
        <v>6</v>
      </c>
      <c r="H40" s="13">
        <v>54</v>
      </c>
      <c r="I40" s="13" t="b">
        <v>1</v>
      </c>
      <c r="J40" s="4">
        <v>0.11111111111111099</v>
      </c>
      <c r="K40">
        <f t="shared" si="0"/>
        <v>2.7542027093194058E-4</v>
      </c>
      <c r="L40">
        <f t="shared" si="1"/>
        <v>1.65957907594649E-2</v>
      </c>
      <c r="M40">
        <f t="shared" si="2"/>
        <v>1.8439767510516536E-3</v>
      </c>
      <c r="N40">
        <f t="shared" si="3"/>
        <v>1.65957907594649E-2</v>
      </c>
      <c r="O40">
        <f t="shared" si="4"/>
        <v>4.97873722783947E-2</v>
      </c>
      <c r="Q40" s="7">
        <v>14</v>
      </c>
      <c r="R40" s="7">
        <v>5.6886351566950196E-4</v>
      </c>
      <c r="S40" s="7">
        <v>1.8241967170319773E-3</v>
      </c>
      <c r="U40" s="7">
        <v>0.76530612244897966</v>
      </c>
      <c r="V40" s="7">
        <v>0</v>
      </c>
    </row>
    <row r="41" spans="1:22" x14ac:dyDescent="0.35">
      <c r="A41" s="24">
        <v>2014</v>
      </c>
      <c r="B41" s="17" t="s">
        <v>79</v>
      </c>
      <c r="C41" s="17" t="s">
        <v>80</v>
      </c>
      <c r="D41" s="17">
        <v>2009</v>
      </c>
      <c r="E41" s="17">
        <v>5</v>
      </c>
      <c r="F41" s="17">
        <v>131</v>
      </c>
      <c r="G41" s="17">
        <v>16</v>
      </c>
      <c r="H41" s="17">
        <v>147</v>
      </c>
      <c r="I41" s="17" t="b">
        <v>1</v>
      </c>
      <c r="J41" s="25">
        <v>0.108843537414966</v>
      </c>
      <c r="K41">
        <f t="shared" si="0"/>
        <v>7.4975518198139388E-4</v>
      </c>
      <c r="L41">
        <f t="shared" si="1"/>
        <v>2.7381657765398242E-2</v>
      </c>
      <c r="M41">
        <f t="shared" si="2"/>
        <v>2.9803164914719176E-3</v>
      </c>
      <c r="N41">
        <f t="shared" si="3"/>
        <v>2.7381657765398242E-2</v>
      </c>
      <c r="O41">
        <f t="shared" si="4"/>
        <v>0.13690828882699121</v>
      </c>
      <c r="Q41" s="7">
        <v>15</v>
      </c>
      <c r="R41" s="7">
        <v>7.059173172591028E-4</v>
      </c>
      <c r="S41" s="7">
        <v>2.3222543811762001E-3</v>
      </c>
      <c r="U41" s="7">
        <v>0.82199546485260777</v>
      </c>
      <c r="V41" s="7">
        <v>0</v>
      </c>
    </row>
    <row r="42" spans="1:22" x14ac:dyDescent="0.35">
      <c r="A42" s="3">
        <v>2015</v>
      </c>
      <c r="B42" s="13" t="s">
        <v>30</v>
      </c>
      <c r="C42" s="13" t="s">
        <v>56</v>
      </c>
      <c r="D42" s="13">
        <v>2011</v>
      </c>
      <c r="E42" s="14">
        <v>4</v>
      </c>
      <c r="F42" s="13">
        <v>91</v>
      </c>
      <c r="G42" s="13">
        <v>11</v>
      </c>
      <c r="H42" s="13">
        <v>102</v>
      </c>
      <c r="I42" s="13" t="b">
        <v>1</v>
      </c>
      <c r="J42" s="4">
        <v>0.10784313725490199</v>
      </c>
      <c r="K42">
        <f t="shared" si="0"/>
        <v>5.2023828953810997E-4</v>
      </c>
      <c r="L42">
        <f t="shared" si="1"/>
        <v>2.2808732747307773E-2</v>
      </c>
      <c r="M42">
        <f t="shared" si="2"/>
        <v>2.4597652962782901E-3</v>
      </c>
      <c r="N42">
        <f t="shared" si="3"/>
        <v>2.2808732747307773E-2</v>
      </c>
      <c r="O42">
        <f t="shared" si="4"/>
        <v>9.1234930989231092E-2</v>
      </c>
      <c r="Q42" s="7">
        <v>16</v>
      </c>
      <c r="R42" s="7">
        <v>9.7370833748493518E-4</v>
      </c>
      <c r="S42" s="7">
        <v>3.0457790580032101E-3</v>
      </c>
      <c r="U42" s="7">
        <v>0.87868480725623588</v>
      </c>
      <c r="V42" s="7">
        <v>0</v>
      </c>
    </row>
    <row r="43" spans="1:22" x14ac:dyDescent="0.35">
      <c r="A43" s="24">
        <v>2016</v>
      </c>
      <c r="B43" s="17" t="s">
        <v>52</v>
      </c>
      <c r="C43" s="17" t="s">
        <v>150</v>
      </c>
      <c r="D43" s="17">
        <v>2015</v>
      </c>
      <c r="E43" s="17">
        <v>1</v>
      </c>
      <c r="F43" s="17">
        <v>100</v>
      </c>
      <c r="G43" s="17">
        <v>12</v>
      </c>
      <c r="H43" s="17">
        <v>112</v>
      </c>
      <c r="I43" s="17" t="b">
        <v>1</v>
      </c>
      <c r="J43" s="25">
        <v>0.107142857142857</v>
      </c>
      <c r="K43">
        <f t="shared" si="0"/>
        <v>5.7124204341439525E-4</v>
      </c>
      <c r="L43">
        <f t="shared" si="1"/>
        <v>2.3900670354916727E-2</v>
      </c>
      <c r="M43">
        <f t="shared" si="2"/>
        <v>2.5607861094553599E-3</v>
      </c>
      <c r="N43">
        <f t="shared" si="3"/>
        <v>2.3900670354916727E-2</v>
      </c>
      <c r="O43">
        <f t="shared" si="4"/>
        <v>2.3900670354916727E-2</v>
      </c>
      <c r="Q43" s="7">
        <v>17</v>
      </c>
      <c r="R43" s="7">
        <v>5.8904918345423034E-4</v>
      </c>
      <c r="S43" s="7">
        <v>1.8941192499440187E-3</v>
      </c>
      <c r="U43" s="7">
        <v>0.93537414965986398</v>
      </c>
      <c r="V43" s="7">
        <v>0</v>
      </c>
    </row>
    <row r="44" spans="1:22" x14ac:dyDescent="0.35">
      <c r="A44" s="5">
        <v>2017</v>
      </c>
      <c r="B44" s="14" t="s">
        <v>128</v>
      </c>
      <c r="C44" s="14" t="s">
        <v>129</v>
      </c>
      <c r="D44" s="14">
        <v>2012</v>
      </c>
      <c r="E44" s="14">
        <v>5</v>
      </c>
      <c r="F44" s="14">
        <v>100</v>
      </c>
      <c r="G44" s="14">
        <v>12</v>
      </c>
      <c r="H44" s="14">
        <v>112</v>
      </c>
      <c r="I44" s="14" t="b">
        <v>1</v>
      </c>
      <c r="J44" s="6">
        <v>0.107142857142857</v>
      </c>
      <c r="K44">
        <f t="shared" si="0"/>
        <v>5.7124204341439525E-4</v>
      </c>
      <c r="L44">
        <f t="shared" si="1"/>
        <v>2.3900670354916727E-2</v>
      </c>
      <c r="M44">
        <f t="shared" si="2"/>
        <v>2.5607861094553599E-3</v>
      </c>
      <c r="N44">
        <f t="shared" si="3"/>
        <v>2.3900670354916727E-2</v>
      </c>
      <c r="O44">
        <f t="shared" si="4"/>
        <v>0.11950335177458363</v>
      </c>
      <c r="Q44" s="7">
        <v>18</v>
      </c>
      <c r="R44" s="7">
        <v>8.1099096786353979E-4</v>
      </c>
      <c r="S44" s="7">
        <v>2.5958207439227246E-3</v>
      </c>
      <c r="U44" s="7">
        <v>0.99206349206349209</v>
      </c>
      <c r="V44" s="7">
        <v>0</v>
      </c>
    </row>
    <row r="45" spans="1:22" x14ac:dyDescent="0.35">
      <c r="A45" s="3">
        <v>2017</v>
      </c>
      <c r="B45" s="13" t="s">
        <v>24</v>
      </c>
      <c r="C45" s="13" t="s">
        <v>89</v>
      </c>
      <c r="D45" s="13">
        <v>2012</v>
      </c>
      <c r="E45" s="17">
        <v>5</v>
      </c>
      <c r="F45" s="13">
        <v>84</v>
      </c>
      <c r="G45" s="13">
        <v>10</v>
      </c>
      <c r="H45" s="13">
        <v>94</v>
      </c>
      <c r="I45" s="13" t="b">
        <v>1</v>
      </c>
      <c r="J45" s="4">
        <v>0.10638297872340401</v>
      </c>
      <c r="K45">
        <f t="shared" si="0"/>
        <v>4.7943528643708174E-4</v>
      </c>
      <c r="L45">
        <f t="shared" si="1"/>
        <v>2.1896010742532113E-2</v>
      </c>
      <c r="M45">
        <f t="shared" si="2"/>
        <v>2.3293628449502194E-3</v>
      </c>
      <c r="N45">
        <f t="shared" si="3"/>
        <v>2.1896010742532113E-2</v>
      </c>
      <c r="O45">
        <f t="shared" si="4"/>
        <v>0.10948005371266056</v>
      </c>
      <c r="Q45" s="7">
        <v>19</v>
      </c>
      <c r="R45" s="7">
        <v>6.0040509019157538E-4</v>
      </c>
      <c r="S45" s="7">
        <v>1.8644371264443075E-3</v>
      </c>
      <c r="U45" s="7">
        <v>1.0487528344671202</v>
      </c>
      <c r="V45" s="7">
        <v>0</v>
      </c>
    </row>
    <row r="46" spans="1:22" x14ac:dyDescent="0.35">
      <c r="A46" s="3">
        <v>2017</v>
      </c>
      <c r="B46" s="13" t="s">
        <v>24</v>
      </c>
      <c r="C46" s="13" t="s">
        <v>155</v>
      </c>
      <c r="D46" s="13">
        <v>2014</v>
      </c>
      <c r="E46" s="14">
        <v>3</v>
      </c>
      <c r="F46" s="13">
        <v>76</v>
      </c>
      <c r="G46" s="13">
        <v>9</v>
      </c>
      <c r="H46" s="13">
        <v>85</v>
      </c>
      <c r="I46" s="13" t="b">
        <v>1</v>
      </c>
      <c r="J46" s="4">
        <v>0.105882352941176</v>
      </c>
      <c r="K46">
        <f t="shared" si="0"/>
        <v>4.3353190794842501E-4</v>
      </c>
      <c r="L46">
        <f t="shared" si="1"/>
        <v>2.0821429056345413E-2</v>
      </c>
      <c r="M46">
        <f t="shared" si="2"/>
        <v>2.2046219000836221E-3</v>
      </c>
      <c r="N46">
        <f t="shared" si="3"/>
        <v>2.0821429056345413E-2</v>
      </c>
      <c r="O46">
        <f t="shared" si="4"/>
        <v>6.2464287169036237E-2</v>
      </c>
      <c r="Q46" s="7">
        <v>20</v>
      </c>
      <c r="R46" s="7">
        <v>6.4211648556788319E-4</v>
      </c>
      <c r="S46" s="7">
        <v>1.9484472073143509E-3</v>
      </c>
      <c r="U46" s="7">
        <v>1.1054421768707483</v>
      </c>
      <c r="V46" s="7">
        <v>0</v>
      </c>
    </row>
    <row r="47" spans="1:22" x14ac:dyDescent="0.35">
      <c r="A47" s="24">
        <v>2014</v>
      </c>
      <c r="B47" s="17" t="s">
        <v>30</v>
      </c>
      <c r="C47" s="17" t="s">
        <v>48</v>
      </c>
      <c r="D47" s="17">
        <v>2011</v>
      </c>
      <c r="E47" s="17">
        <v>3</v>
      </c>
      <c r="F47" s="17">
        <v>155</v>
      </c>
      <c r="G47" s="17">
        <v>18</v>
      </c>
      <c r="H47" s="17">
        <v>173</v>
      </c>
      <c r="I47" s="17" t="b">
        <v>1</v>
      </c>
      <c r="J47" s="25">
        <v>0.10404624277456601</v>
      </c>
      <c r="K47">
        <f t="shared" si="0"/>
        <v>8.8236494205973562E-4</v>
      </c>
      <c r="L47">
        <f t="shared" si="1"/>
        <v>2.9704628293579699E-2</v>
      </c>
      <c r="M47">
        <f t="shared" si="2"/>
        <v>3.0906549669620356E-3</v>
      </c>
      <c r="N47">
        <f t="shared" si="3"/>
        <v>2.9704628293579699E-2</v>
      </c>
      <c r="O47">
        <f t="shared" si="4"/>
        <v>8.9113884880739097E-2</v>
      </c>
      <c r="Q47" s="7">
        <v>21</v>
      </c>
      <c r="R47" s="7">
        <v>5.7996644667418701E-4</v>
      </c>
      <c r="S47" s="7">
        <v>1.7145713337816319E-3</v>
      </c>
      <c r="U47" s="7">
        <v>1.1621315192743764</v>
      </c>
      <c r="V47" s="7">
        <v>0</v>
      </c>
    </row>
    <row r="48" spans="1:22" x14ac:dyDescent="0.35">
      <c r="A48" s="5">
        <v>2014</v>
      </c>
      <c r="B48" s="14" t="s">
        <v>52</v>
      </c>
      <c r="C48" s="14" t="s">
        <v>62</v>
      </c>
      <c r="D48" s="14">
        <v>2013</v>
      </c>
      <c r="E48" s="14">
        <v>1</v>
      </c>
      <c r="F48" s="14">
        <v>112</v>
      </c>
      <c r="G48" s="14">
        <v>13</v>
      </c>
      <c r="H48" s="14">
        <v>125</v>
      </c>
      <c r="I48" s="14" t="b">
        <v>1</v>
      </c>
      <c r="J48" s="6">
        <v>0.104</v>
      </c>
      <c r="K48">
        <f t="shared" si="0"/>
        <v>6.3754692345356623E-4</v>
      </c>
      <c r="L48">
        <f t="shared" si="1"/>
        <v>2.5249691551651996E-2</v>
      </c>
      <c r="M48">
        <f t="shared" si="2"/>
        <v>2.6259679213718073E-3</v>
      </c>
      <c r="N48">
        <f t="shared" si="3"/>
        <v>2.5249691551651996E-2</v>
      </c>
      <c r="O48">
        <f t="shared" si="4"/>
        <v>2.5249691551651996E-2</v>
      </c>
      <c r="Q48" s="7">
        <v>22</v>
      </c>
      <c r="R48" s="7">
        <v>5.7119504540879265E-4</v>
      </c>
      <c r="S48" s="7">
        <v>1.7050592741070865E-3</v>
      </c>
      <c r="U48" s="7">
        <v>1.2188208616780045</v>
      </c>
      <c r="V48" s="7">
        <v>0</v>
      </c>
    </row>
    <row r="49" spans="1:22" x14ac:dyDescent="0.35">
      <c r="A49" s="3">
        <v>2013</v>
      </c>
      <c r="B49" s="13" t="s">
        <v>186</v>
      </c>
      <c r="C49" s="13" t="s">
        <v>236</v>
      </c>
      <c r="D49" s="13">
        <v>2008</v>
      </c>
      <c r="E49" s="17">
        <v>5</v>
      </c>
      <c r="F49" s="13">
        <v>52</v>
      </c>
      <c r="G49" s="13">
        <v>6</v>
      </c>
      <c r="H49" s="13">
        <v>58</v>
      </c>
      <c r="I49" s="13" t="b">
        <v>1</v>
      </c>
      <c r="J49" s="4">
        <v>0.10344827586206901</v>
      </c>
      <c r="K49">
        <f t="shared" si="0"/>
        <v>2.9582177248245472E-4</v>
      </c>
      <c r="L49">
        <f t="shared" si="1"/>
        <v>1.7199470122141982E-2</v>
      </c>
      <c r="M49">
        <f t="shared" si="2"/>
        <v>1.7792555298767575E-3</v>
      </c>
      <c r="N49">
        <f t="shared" si="3"/>
        <v>1.7199470122141982E-2</v>
      </c>
      <c r="O49">
        <f t="shared" si="4"/>
        <v>8.5997350610709913E-2</v>
      </c>
      <c r="Q49" s="7">
        <v>23</v>
      </c>
      <c r="R49" s="7">
        <v>6.6218659709447645E-4</v>
      </c>
      <c r="S49" s="7">
        <v>1.8787131208686328E-3</v>
      </c>
      <c r="U49" s="7">
        <v>1.2755102040816326</v>
      </c>
      <c r="V49" s="7">
        <v>0</v>
      </c>
    </row>
    <row r="50" spans="1:22" x14ac:dyDescent="0.35">
      <c r="A50" s="3">
        <v>2015</v>
      </c>
      <c r="B50" s="13" t="s">
        <v>24</v>
      </c>
      <c r="C50" s="13" t="s">
        <v>155</v>
      </c>
      <c r="D50" s="13">
        <v>2010</v>
      </c>
      <c r="E50" s="14">
        <v>5</v>
      </c>
      <c r="F50" s="13">
        <v>52</v>
      </c>
      <c r="G50" s="13">
        <v>6</v>
      </c>
      <c r="H50" s="13">
        <v>58</v>
      </c>
      <c r="I50" s="13" t="b">
        <v>1</v>
      </c>
      <c r="J50" s="4">
        <v>0.10344827586206901</v>
      </c>
      <c r="K50">
        <f t="shared" si="0"/>
        <v>2.9582177248245472E-4</v>
      </c>
      <c r="L50">
        <f t="shared" si="1"/>
        <v>1.7199470122141982E-2</v>
      </c>
      <c r="M50">
        <f t="shared" si="2"/>
        <v>1.7792555298767575E-3</v>
      </c>
      <c r="N50">
        <f t="shared" si="3"/>
        <v>1.7199470122141982E-2</v>
      </c>
      <c r="O50">
        <f t="shared" si="4"/>
        <v>8.5997350610709913E-2</v>
      </c>
      <c r="Q50" s="7">
        <v>24</v>
      </c>
      <c r="R50" s="7">
        <v>6.0278250660642635E-4</v>
      </c>
      <c r="S50" s="7">
        <v>1.655618562209414E-3</v>
      </c>
      <c r="U50" s="7">
        <v>1.3321995464852607</v>
      </c>
      <c r="V50" s="7">
        <v>0</v>
      </c>
    </row>
    <row r="51" spans="1:22" x14ac:dyDescent="0.35">
      <c r="A51" s="24">
        <v>2013</v>
      </c>
      <c r="B51" s="17" t="s">
        <v>79</v>
      </c>
      <c r="C51" s="17" t="s">
        <v>80</v>
      </c>
      <c r="D51" s="17">
        <v>2008</v>
      </c>
      <c r="E51" s="17">
        <v>5</v>
      </c>
      <c r="F51" s="17">
        <v>139</v>
      </c>
      <c r="G51" s="17">
        <v>16</v>
      </c>
      <c r="H51" s="17">
        <v>155</v>
      </c>
      <c r="I51" s="17" t="b">
        <v>1</v>
      </c>
      <c r="J51" s="25">
        <v>0.103225806451613</v>
      </c>
      <c r="K51">
        <f t="shared" si="0"/>
        <v>7.9055818508242206E-4</v>
      </c>
      <c r="L51">
        <f t="shared" si="1"/>
        <v>2.8116866558747653E-2</v>
      </c>
      <c r="M51">
        <f t="shared" si="2"/>
        <v>2.9023862254191155E-3</v>
      </c>
      <c r="N51">
        <f t="shared" si="3"/>
        <v>2.8116866558747653E-2</v>
      </c>
      <c r="O51">
        <f t="shared" si="4"/>
        <v>0.14058433279373828</v>
      </c>
      <c r="Q51" s="7">
        <v>25</v>
      </c>
      <c r="R51" s="7">
        <v>5.3852785331828682E-4</v>
      </c>
      <c r="S51" s="7">
        <v>1.5740129070399515E-3</v>
      </c>
      <c r="U51" s="7">
        <v>1.3888888888888891</v>
      </c>
      <c r="V51" s="7">
        <v>0</v>
      </c>
    </row>
    <row r="52" spans="1:22" x14ac:dyDescent="0.35">
      <c r="A52" s="3">
        <v>2014</v>
      </c>
      <c r="B52" s="13" t="s">
        <v>30</v>
      </c>
      <c r="C52" s="13" t="s">
        <v>75</v>
      </c>
      <c r="D52" s="13">
        <v>2011</v>
      </c>
      <c r="E52" s="14">
        <v>3</v>
      </c>
      <c r="F52" s="13">
        <v>87</v>
      </c>
      <c r="G52" s="13">
        <v>10</v>
      </c>
      <c r="H52" s="13">
        <v>97</v>
      </c>
      <c r="I52" s="13" t="b">
        <v>1</v>
      </c>
      <c r="J52" s="4">
        <v>0.10309278350515499</v>
      </c>
      <c r="K52">
        <f t="shared" si="0"/>
        <v>4.9473641259996739E-4</v>
      </c>
      <c r="L52">
        <f t="shared" si="1"/>
        <v>2.2242670986191551E-2</v>
      </c>
      <c r="M52">
        <f t="shared" si="2"/>
        <v>2.2930588645558381E-3</v>
      </c>
      <c r="N52">
        <f t="shared" si="3"/>
        <v>2.2242670986191551E-2</v>
      </c>
      <c r="O52">
        <f t="shared" si="4"/>
        <v>6.6728012958574653E-2</v>
      </c>
      <c r="Q52" s="7">
        <v>26</v>
      </c>
      <c r="R52" s="7">
        <v>7.3375776078134615E-4</v>
      </c>
      <c r="S52" s="7">
        <v>2.0179128766856596E-3</v>
      </c>
      <c r="U52" s="7">
        <v>1.4455782312925172</v>
      </c>
      <c r="V52" s="7">
        <v>0</v>
      </c>
    </row>
    <row r="53" spans="1:22" x14ac:dyDescent="0.35">
      <c r="A53" s="3">
        <v>2013</v>
      </c>
      <c r="B53" s="13" t="s">
        <v>24</v>
      </c>
      <c r="C53" s="13" t="s">
        <v>29</v>
      </c>
      <c r="D53" s="13">
        <v>2008</v>
      </c>
      <c r="E53" s="17">
        <v>5</v>
      </c>
      <c r="F53" s="13">
        <v>158</v>
      </c>
      <c r="G53" s="13">
        <v>18</v>
      </c>
      <c r="H53" s="13">
        <v>176</v>
      </c>
      <c r="I53" s="13" t="b">
        <v>1</v>
      </c>
      <c r="J53" s="4">
        <v>0.102272727272727</v>
      </c>
      <c r="K53">
        <f t="shared" si="0"/>
        <v>8.9766606822262122E-4</v>
      </c>
      <c r="L53">
        <f t="shared" si="1"/>
        <v>2.996107588559899E-2</v>
      </c>
      <c r="M53">
        <f t="shared" si="2"/>
        <v>3.064200942845343E-3</v>
      </c>
      <c r="N53">
        <f t="shared" si="3"/>
        <v>2.996107588559899E-2</v>
      </c>
      <c r="O53">
        <f t="shared" si="4"/>
        <v>0.14980537942799496</v>
      </c>
      <c r="Q53" s="7">
        <v>27</v>
      </c>
      <c r="R53" s="7">
        <v>5.7383185031230691E-4</v>
      </c>
      <c r="S53" s="7">
        <v>1.5019662678772464E-3</v>
      </c>
      <c r="U53" s="7">
        <v>1.5022675736961453</v>
      </c>
      <c r="V53" s="7">
        <v>0</v>
      </c>
    </row>
    <row r="54" spans="1:22" x14ac:dyDescent="0.35">
      <c r="A54" s="3">
        <v>2014</v>
      </c>
      <c r="B54" s="13" t="s">
        <v>58</v>
      </c>
      <c r="C54" s="13" t="s">
        <v>63</v>
      </c>
      <c r="D54" s="13">
        <v>2010</v>
      </c>
      <c r="E54" s="14">
        <v>4</v>
      </c>
      <c r="F54" s="13">
        <v>53</v>
      </c>
      <c r="G54" s="13">
        <v>6</v>
      </c>
      <c r="H54" s="13">
        <v>59</v>
      </c>
      <c r="I54" s="13" t="b">
        <v>1</v>
      </c>
      <c r="J54" s="4">
        <v>0.101694915254237</v>
      </c>
      <c r="K54">
        <f t="shared" si="0"/>
        <v>3.0092214787008322E-4</v>
      </c>
      <c r="L54">
        <f t="shared" si="1"/>
        <v>1.7347107766716711E-2</v>
      </c>
      <c r="M54">
        <f t="shared" si="2"/>
        <v>1.7641126542423725E-3</v>
      </c>
      <c r="N54">
        <f t="shared" si="3"/>
        <v>1.7347107766716711E-2</v>
      </c>
      <c r="O54">
        <f t="shared" si="4"/>
        <v>6.9388431066866846E-2</v>
      </c>
      <c r="Q54" s="7">
        <v>28</v>
      </c>
      <c r="R54" s="7">
        <v>5.1484311740107786E-4</v>
      </c>
      <c r="S54" s="7">
        <v>1.4014737350772747E-3</v>
      </c>
      <c r="U54" s="7">
        <v>1.5589569160997734</v>
      </c>
      <c r="V54" s="7">
        <v>0</v>
      </c>
    </row>
    <row r="55" spans="1:22" x14ac:dyDescent="0.35">
      <c r="A55" s="3">
        <v>2017</v>
      </c>
      <c r="B55" s="13" t="s">
        <v>52</v>
      </c>
      <c r="C55" s="13" t="s">
        <v>62</v>
      </c>
      <c r="D55" s="13">
        <v>2013</v>
      </c>
      <c r="E55" s="17">
        <v>4</v>
      </c>
      <c r="F55" s="13">
        <v>53</v>
      </c>
      <c r="G55" s="13">
        <v>6</v>
      </c>
      <c r="H55" s="13">
        <v>59</v>
      </c>
      <c r="I55" s="13" t="b">
        <v>1</v>
      </c>
      <c r="J55" s="4">
        <v>0.101694915254237</v>
      </c>
      <c r="K55">
        <f t="shared" si="0"/>
        <v>3.0092214787008322E-4</v>
      </c>
      <c r="L55">
        <f t="shared" si="1"/>
        <v>1.7347107766716711E-2</v>
      </c>
      <c r="M55">
        <f t="shared" si="2"/>
        <v>1.7641126542423725E-3</v>
      </c>
      <c r="N55">
        <f t="shared" si="3"/>
        <v>1.7347107766716711E-2</v>
      </c>
      <c r="O55">
        <f t="shared" si="4"/>
        <v>6.9388431066866846E-2</v>
      </c>
      <c r="Q55" s="7">
        <v>29</v>
      </c>
      <c r="R55" s="7">
        <v>6.6731294884726821E-4</v>
      </c>
      <c r="S55" s="7">
        <v>1.7968046338712449E-3</v>
      </c>
      <c r="U55" s="7">
        <v>1.6156462585034015</v>
      </c>
      <c r="V55" s="7">
        <v>0</v>
      </c>
    </row>
    <row r="56" spans="1:22" x14ac:dyDescent="0.35">
      <c r="A56" s="3">
        <v>2017</v>
      </c>
      <c r="B56" s="13" t="s">
        <v>30</v>
      </c>
      <c r="C56" s="13" t="s">
        <v>47</v>
      </c>
      <c r="D56" s="13">
        <v>2013</v>
      </c>
      <c r="E56" s="14">
        <v>4</v>
      </c>
      <c r="F56" s="13">
        <v>53</v>
      </c>
      <c r="G56" s="13">
        <v>6</v>
      </c>
      <c r="H56" s="13">
        <v>59</v>
      </c>
      <c r="I56" s="13" t="b">
        <v>1</v>
      </c>
      <c r="J56" s="4">
        <v>0.101694915254237</v>
      </c>
      <c r="K56">
        <f t="shared" si="0"/>
        <v>3.0092214787008322E-4</v>
      </c>
      <c r="L56">
        <f t="shared" si="1"/>
        <v>1.7347107766716711E-2</v>
      </c>
      <c r="M56">
        <f t="shared" si="2"/>
        <v>1.7641126542423725E-3</v>
      </c>
      <c r="N56">
        <f t="shared" si="3"/>
        <v>1.7347107766716711E-2</v>
      </c>
      <c r="O56">
        <f t="shared" si="4"/>
        <v>6.9388431066866846E-2</v>
      </c>
      <c r="Q56" s="7">
        <v>30</v>
      </c>
      <c r="R56" s="7">
        <v>7.8503250168330922E-4</v>
      </c>
      <c r="S56" s="7">
        <v>2.1133495099752218E-3</v>
      </c>
      <c r="U56" s="7">
        <v>1.6723356009070296</v>
      </c>
      <c r="V56" s="7">
        <v>0</v>
      </c>
    </row>
    <row r="57" spans="1:22" x14ac:dyDescent="0.35">
      <c r="A57" s="24">
        <v>2016</v>
      </c>
      <c r="B57" s="17" t="s">
        <v>24</v>
      </c>
      <c r="C57" s="17" t="s">
        <v>267</v>
      </c>
      <c r="D57" s="17">
        <v>2011</v>
      </c>
      <c r="E57" s="17">
        <v>5</v>
      </c>
      <c r="F57" s="17">
        <v>62</v>
      </c>
      <c r="G57" s="17">
        <v>7</v>
      </c>
      <c r="H57" s="17">
        <v>69</v>
      </c>
      <c r="I57" s="17" t="b">
        <v>1</v>
      </c>
      <c r="J57" s="25">
        <v>0.101449275362319</v>
      </c>
      <c r="K57">
        <f t="shared" si="0"/>
        <v>3.5192590174636855E-4</v>
      </c>
      <c r="L57">
        <f t="shared" si="1"/>
        <v>1.8759688210265343E-2</v>
      </c>
      <c r="M57">
        <f t="shared" si="2"/>
        <v>1.9031567749544581E-3</v>
      </c>
      <c r="N57">
        <f t="shared" si="3"/>
        <v>1.8759688210265343E-2</v>
      </c>
      <c r="O57">
        <f t="shared" si="4"/>
        <v>9.3798441051326717E-2</v>
      </c>
      <c r="Q57" s="7">
        <v>31</v>
      </c>
      <c r="R57" s="7">
        <v>5.3809101611343132E-4</v>
      </c>
      <c r="S57" s="7">
        <v>1.359345406932797E-3</v>
      </c>
      <c r="U57" s="7">
        <v>1.7290249433106577</v>
      </c>
      <c r="V57" s="7">
        <v>0</v>
      </c>
    </row>
    <row r="58" spans="1:22" x14ac:dyDescent="0.35">
      <c r="A58" s="3">
        <v>2015</v>
      </c>
      <c r="B58" s="13" t="s">
        <v>30</v>
      </c>
      <c r="C58" s="13" t="s">
        <v>75</v>
      </c>
      <c r="D58" s="13">
        <v>2011</v>
      </c>
      <c r="E58" s="14">
        <v>4</v>
      </c>
      <c r="F58" s="13">
        <v>135</v>
      </c>
      <c r="G58" s="13">
        <v>15</v>
      </c>
      <c r="H58" s="13">
        <v>150</v>
      </c>
      <c r="I58" s="13" t="b">
        <v>1</v>
      </c>
      <c r="J58" s="4">
        <v>0.1</v>
      </c>
      <c r="K58">
        <f t="shared" si="0"/>
        <v>7.6505630814427937E-4</v>
      </c>
      <c r="L58">
        <f t="shared" si="1"/>
        <v>2.7659651265774833E-2</v>
      </c>
      <c r="M58">
        <f t="shared" si="2"/>
        <v>2.7659651265774833E-3</v>
      </c>
      <c r="N58">
        <f t="shared" si="3"/>
        <v>2.7659651265774833E-2</v>
      </c>
      <c r="O58">
        <f t="shared" si="4"/>
        <v>0.11063860506309933</v>
      </c>
      <c r="Q58" s="7">
        <v>32</v>
      </c>
      <c r="R58" s="7">
        <v>6.9888895429761147E-4</v>
      </c>
      <c r="S58" s="7">
        <v>1.7085746741514634E-3</v>
      </c>
      <c r="U58" s="7">
        <v>1.7857142857142858</v>
      </c>
      <c r="V58" s="7">
        <v>0</v>
      </c>
    </row>
    <row r="59" spans="1:22" x14ac:dyDescent="0.35">
      <c r="A59" s="24">
        <v>2016</v>
      </c>
      <c r="B59" s="17" t="s">
        <v>24</v>
      </c>
      <c r="C59" s="17" t="s">
        <v>89</v>
      </c>
      <c r="D59" s="17">
        <v>2013</v>
      </c>
      <c r="E59" s="17">
        <v>3</v>
      </c>
      <c r="F59" s="17">
        <v>63</v>
      </c>
      <c r="G59" s="17">
        <v>7</v>
      </c>
      <c r="H59" s="17">
        <v>70</v>
      </c>
      <c r="I59" s="17" t="b">
        <v>1</v>
      </c>
      <c r="J59" s="25">
        <v>0.1</v>
      </c>
      <c r="K59">
        <f t="shared" si="0"/>
        <v>3.5702627713399705E-4</v>
      </c>
      <c r="L59">
        <f t="shared" si="1"/>
        <v>1.8895138981600453E-2</v>
      </c>
      <c r="M59">
        <f t="shared" si="2"/>
        <v>1.8895138981600453E-3</v>
      </c>
      <c r="N59">
        <f t="shared" si="3"/>
        <v>1.8895138981600453E-2</v>
      </c>
      <c r="O59">
        <f t="shared" si="4"/>
        <v>5.6685416944801358E-2</v>
      </c>
      <c r="Q59" s="7">
        <v>33</v>
      </c>
      <c r="R59" s="7">
        <v>5.4854036092884294E-4</v>
      </c>
      <c r="S59" s="7">
        <v>1.3127511056803473E-3</v>
      </c>
      <c r="U59" s="7">
        <v>1.8424036281179139</v>
      </c>
      <c r="V59" s="7">
        <v>0</v>
      </c>
    </row>
    <row r="60" spans="1:22" x14ac:dyDescent="0.35">
      <c r="A60" s="3">
        <v>2013</v>
      </c>
      <c r="B60" s="13" t="s">
        <v>170</v>
      </c>
      <c r="C60" s="13">
        <v>500</v>
      </c>
      <c r="D60" s="13">
        <v>2012</v>
      </c>
      <c r="E60" s="14">
        <v>1</v>
      </c>
      <c r="F60" s="13">
        <v>54</v>
      </c>
      <c r="G60" s="13">
        <v>6</v>
      </c>
      <c r="H60" s="13">
        <v>60</v>
      </c>
      <c r="I60" s="13" t="b">
        <v>1</v>
      </c>
      <c r="J60" s="4">
        <v>0.1</v>
      </c>
      <c r="K60">
        <f t="shared" si="0"/>
        <v>3.0602252325771177E-4</v>
      </c>
      <c r="L60">
        <f t="shared" si="1"/>
        <v>1.7493499457161558E-2</v>
      </c>
      <c r="M60">
        <f t="shared" si="2"/>
        <v>1.7493499457161559E-3</v>
      </c>
      <c r="N60">
        <f t="shared" si="3"/>
        <v>1.7493499457161558E-2</v>
      </c>
      <c r="O60">
        <f t="shared" si="4"/>
        <v>1.7493499457161558E-2</v>
      </c>
      <c r="Q60" s="7">
        <v>34</v>
      </c>
      <c r="R60" s="7">
        <v>7.6265355783178821E-4</v>
      </c>
      <c r="S60" s="7">
        <v>1.9751072544558074E-3</v>
      </c>
      <c r="U60" s="7">
        <v>1.899092970521542</v>
      </c>
      <c r="V60" s="7">
        <v>0</v>
      </c>
    </row>
    <row r="61" spans="1:22" x14ac:dyDescent="0.35">
      <c r="A61" s="24">
        <v>2014</v>
      </c>
      <c r="B61" s="17" t="s">
        <v>24</v>
      </c>
      <c r="C61" s="17" t="s">
        <v>169</v>
      </c>
      <c r="D61" s="17">
        <v>2009</v>
      </c>
      <c r="E61" s="17">
        <v>5</v>
      </c>
      <c r="F61" s="17">
        <v>45</v>
      </c>
      <c r="G61" s="17">
        <v>5</v>
      </c>
      <c r="H61" s="17">
        <v>50</v>
      </c>
      <c r="I61" s="17" t="b">
        <v>1</v>
      </c>
      <c r="J61" s="25">
        <v>0.1</v>
      </c>
      <c r="K61">
        <f t="shared" si="0"/>
        <v>2.5501876938142649E-4</v>
      </c>
      <c r="L61">
        <f t="shared" si="1"/>
        <v>1.5969307103986273E-2</v>
      </c>
      <c r="M61">
        <f t="shared" si="2"/>
        <v>1.5969307103986274E-3</v>
      </c>
      <c r="N61">
        <f t="shared" si="3"/>
        <v>1.5969307103986273E-2</v>
      </c>
      <c r="O61">
        <f t="shared" si="4"/>
        <v>7.9846535519931372E-2</v>
      </c>
      <c r="Q61" s="7">
        <v>35</v>
      </c>
      <c r="R61" s="7">
        <v>8.9957705948168665E-4</v>
      </c>
      <c r="S61" s="7">
        <v>2.3141840019458388E-3</v>
      </c>
      <c r="U61" s="7">
        <v>1.9557823129251701</v>
      </c>
      <c r="V61" s="7">
        <v>0</v>
      </c>
    </row>
    <row r="62" spans="1:22" x14ac:dyDescent="0.35">
      <c r="A62" s="5">
        <v>2015</v>
      </c>
      <c r="B62" s="14" t="s">
        <v>67</v>
      </c>
      <c r="C62" s="14" t="s">
        <v>139</v>
      </c>
      <c r="D62" s="14">
        <v>2015</v>
      </c>
      <c r="E62" s="14">
        <v>0</v>
      </c>
      <c r="F62" s="14">
        <v>45</v>
      </c>
      <c r="G62" s="14">
        <v>5</v>
      </c>
      <c r="H62" s="14">
        <v>50</v>
      </c>
      <c r="I62" s="14" t="b">
        <v>1</v>
      </c>
      <c r="J62" s="6">
        <v>0.1</v>
      </c>
      <c r="K62">
        <f t="shared" si="0"/>
        <v>2.5501876938142649E-4</v>
      </c>
      <c r="L62">
        <f t="shared" si="1"/>
        <v>1.5969307103986273E-2</v>
      </c>
      <c r="M62">
        <f t="shared" si="2"/>
        <v>1.5969307103986274E-3</v>
      </c>
      <c r="N62">
        <f t="shared" si="3"/>
        <v>1.5969307103986273E-2</v>
      </c>
      <c r="O62">
        <f t="shared" si="4"/>
        <v>0</v>
      </c>
      <c r="Q62" s="7">
        <v>36</v>
      </c>
      <c r="R62" s="7">
        <v>7.1082984925735135E-4</v>
      </c>
      <c r="S62" s="7">
        <v>1.6830704958915421E-3</v>
      </c>
      <c r="U62" s="7">
        <v>2.0124716553287985</v>
      </c>
      <c r="V62" s="7">
        <v>0</v>
      </c>
    </row>
    <row r="63" spans="1:22" x14ac:dyDescent="0.35">
      <c r="A63" s="3">
        <v>2017</v>
      </c>
      <c r="B63" s="13" t="s">
        <v>98</v>
      </c>
      <c r="C63" s="13" t="s">
        <v>155</v>
      </c>
      <c r="D63" s="13">
        <v>2015</v>
      </c>
      <c r="E63" s="17">
        <v>2</v>
      </c>
      <c r="F63" s="13">
        <v>45</v>
      </c>
      <c r="G63" s="13">
        <v>5</v>
      </c>
      <c r="H63" s="13">
        <v>50</v>
      </c>
      <c r="I63" s="13" t="b">
        <v>1</v>
      </c>
      <c r="J63" s="4">
        <v>0.1</v>
      </c>
      <c r="K63">
        <f t="shared" si="0"/>
        <v>2.5501876938142649E-4</v>
      </c>
      <c r="L63">
        <f t="shared" si="1"/>
        <v>1.5969307103986273E-2</v>
      </c>
      <c r="M63">
        <f t="shared" si="2"/>
        <v>1.5969307103986274E-3</v>
      </c>
      <c r="N63">
        <f t="shared" si="3"/>
        <v>1.5969307103986273E-2</v>
      </c>
      <c r="O63">
        <f t="shared" si="4"/>
        <v>3.1938614207972546E-2</v>
      </c>
      <c r="Q63" s="7">
        <v>37</v>
      </c>
      <c r="R63" s="7">
        <v>6.82708659782647E-4</v>
      </c>
      <c r="S63" s="7">
        <v>1.6978550894229242E-3</v>
      </c>
      <c r="U63" s="7">
        <v>2.0691609977324266</v>
      </c>
      <c r="V63" s="7">
        <v>0</v>
      </c>
    </row>
    <row r="64" spans="1:22" x14ac:dyDescent="0.35">
      <c r="A64" s="3">
        <v>2014</v>
      </c>
      <c r="B64" s="13" t="s">
        <v>67</v>
      </c>
      <c r="C64" s="13" t="s">
        <v>123</v>
      </c>
      <c r="D64" s="13">
        <v>2010</v>
      </c>
      <c r="E64" s="14">
        <v>4</v>
      </c>
      <c r="F64" s="13">
        <v>46</v>
      </c>
      <c r="G64" s="13">
        <v>5</v>
      </c>
      <c r="H64" s="13">
        <v>51</v>
      </c>
      <c r="I64" s="13" t="b">
        <v>1</v>
      </c>
      <c r="J64" s="4">
        <v>9.8039215686274495E-2</v>
      </c>
      <c r="K64">
        <f t="shared" si="0"/>
        <v>2.6011914476905499E-4</v>
      </c>
      <c r="L64">
        <f t="shared" si="1"/>
        <v>1.6128209595892999E-2</v>
      </c>
      <c r="M64">
        <f t="shared" si="2"/>
        <v>1.5811970192051957E-3</v>
      </c>
      <c r="N64">
        <f t="shared" si="3"/>
        <v>1.6128209595892999E-2</v>
      </c>
      <c r="O64">
        <f t="shared" si="4"/>
        <v>6.4512838383571997E-2</v>
      </c>
      <c r="Q64" s="7">
        <v>38</v>
      </c>
      <c r="R64" s="7">
        <v>5.4125747078902285E-4</v>
      </c>
      <c r="S64" s="7">
        <v>1.3027192802626307E-3</v>
      </c>
      <c r="U64" s="7">
        <v>2.1258503401360547</v>
      </c>
      <c r="V64" s="7">
        <v>0</v>
      </c>
    </row>
    <row r="65" spans="1:22" x14ac:dyDescent="0.35">
      <c r="A65" s="3">
        <v>2016</v>
      </c>
      <c r="B65" s="13" t="s">
        <v>52</v>
      </c>
      <c r="C65" s="13" t="s">
        <v>164</v>
      </c>
      <c r="D65" s="13">
        <v>2014</v>
      </c>
      <c r="E65" s="17">
        <v>2</v>
      </c>
      <c r="F65" s="13">
        <v>46</v>
      </c>
      <c r="G65" s="13">
        <v>5</v>
      </c>
      <c r="H65" s="13">
        <v>51</v>
      </c>
      <c r="I65" s="13" t="b">
        <v>1</v>
      </c>
      <c r="J65" s="4">
        <v>9.8039215686274495E-2</v>
      </c>
      <c r="K65">
        <f t="shared" si="0"/>
        <v>2.6011914476905499E-4</v>
      </c>
      <c r="L65">
        <f t="shared" si="1"/>
        <v>1.6128209595892999E-2</v>
      </c>
      <c r="M65">
        <f t="shared" si="2"/>
        <v>1.5811970192051957E-3</v>
      </c>
      <c r="N65">
        <f t="shared" si="3"/>
        <v>1.6128209595892999E-2</v>
      </c>
      <c r="O65">
        <f t="shared" si="4"/>
        <v>3.2256419191785998E-2</v>
      </c>
      <c r="Q65" s="7">
        <v>39</v>
      </c>
      <c r="R65" s="7">
        <v>9.1354368643654623E-4</v>
      </c>
      <c r="S65" s="7">
        <v>2.0667728050353714E-3</v>
      </c>
      <c r="U65" s="7">
        <v>2.1825396825396828</v>
      </c>
      <c r="V65" s="7">
        <v>0</v>
      </c>
    </row>
    <row r="66" spans="1:22" x14ac:dyDescent="0.35">
      <c r="A66" s="3">
        <v>2013</v>
      </c>
      <c r="B66" s="13" t="s">
        <v>30</v>
      </c>
      <c r="C66" s="13" t="s">
        <v>75</v>
      </c>
      <c r="D66" s="13">
        <v>2011</v>
      </c>
      <c r="E66" s="14">
        <v>2</v>
      </c>
      <c r="F66" s="13">
        <v>65</v>
      </c>
      <c r="G66" s="13">
        <v>7</v>
      </c>
      <c r="H66" s="13">
        <v>72</v>
      </c>
      <c r="I66" s="13" t="b">
        <v>1</v>
      </c>
      <c r="J66" s="4">
        <v>9.7222222222222196E-2</v>
      </c>
      <c r="K66">
        <f t="shared" si="0"/>
        <v>3.6722702790925414E-4</v>
      </c>
      <c r="L66">
        <f t="shared" si="1"/>
        <v>1.916316852478353E-2</v>
      </c>
      <c r="M66">
        <f t="shared" si="2"/>
        <v>1.8630858287983982E-3</v>
      </c>
      <c r="N66">
        <f t="shared" si="3"/>
        <v>1.916316852478353E-2</v>
      </c>
      <c r="O66">
        <f t="shared" si="4"/>
        <v>3.8326337049567061E-2</v>
      </c>
      <c r="Q66" s="7">
        <v>40</v>
      </c>
      <c r="R66" s="7">
        <v>7.5243142684233493E-4</v>
      </c>
      <c r="S66" s="7">
        <v>1.7073338694359552E-3</v>
      </c>
      <c r="U66" s="7">
        <v>2.2392290249433109</v>
      </c>
      <c r="V66" s="7">
        <v>0</v>
      </c>
    </row>
    <row r="67" spans="1:22" x14ac:dyDescent="0.35">
      <c r="A67" s="24">
        <v>2017</v>
      </c>
      <c r="B67" s="17" t="s">
        <v>98</v>
      </c>
      <c r="C67" s="17" t="s">
        <v>249</v>
      </c>
      <c r="D67" s="17">
        <v>2012</v>
      </c>
      <c r="E67" s="17">
        <v>5</v>
      </c>
      <c r="F67" s="17">
        <v>75</v>
      </c>
      <c r="G67" s="17">
        <v>8</v>
      </c>
      <c r="H67" s="17">
        <v>83</v>
      </c>
      <c r="I67" s="17" t="b">
        <v>1</v>
      </c>
      <c r="J67" s="25">
        <v>9.6385542168674704E-2</v>
      </c>
      <c r="K67">
        <f t="shared" si="0"/>
        <v>4.2333115717316797E-4</v>
      </c>
      <c r="L67">
        <f t="shared" si="1"/>
        <v>2.0575012932515208E-2</v>
      </c>
      <c r="M67">
        <f t="shared" si="2"/>
        <v>1.9831337766279718E-3</v>
      </c>
      <c r="N67">
        <f t="shared" si="3"/>
        <v>2.0575012932515208E-2</v>
      </c>
      <c r="O67">
        <f t="shared" si="4"/>
        <v>0.10287506466257604</v>
      </c>
      <c r="Q67" s="7">
        <v>41</v>
      </c>
      <c r="R67" s="7">
        <v>7.6159339387839016E-4</v>
      </c>
      <c r="S67" s="7">
        <v>1.7991927155769699E-3</v>
      </c>
      <c r="U67" s="7">
        <v>2.295918367346939</v>
      </c>
      <c r="V67" s="7">
        <v>0</v>
      </c>
    </row>
    <row r="68" spans="1:22" x14ac:dyDescent="0.35">
      <c r="A68" s="3">
        <v>2017</v>
      </c>
      <c r="B68" s="13" t="s">
        <v>30</v>
      </c>
      <c r="C68" s="13" t="s">
        <v>56</v>
      </c>
      <c r="D68" s="13">
        <v>2014</v>
      </c>
      <c r="E68" s="14">
        <v>3</v>
      </c>
      <c r="F68" s="13">
        <v>169</v>
      </c>
      <c r="G68" s="13">
        <v>18</v>
      </c>
      <c r="H68" s="13">
        <v>187</v>
      </c>
      <c r="I68" s="13" t="b">
        <v>1</v>
      </c>
      <c r="J68" s="4">
        <v>9.6256684491978606E-2</v>
      </c>
      <c r="K68">
        <f t="shared" ref="K68:K131" si="5">H68/$H$1</f>
        <v>9.5377019748653499E-4</v>
      </c>
      <c r="L68">
        <f t="shared" ref="L68:L131" si="6">SQRT(K68)</f>
        <v>3.0883170133367704E-2</v>
      </c>
      <c r="M68">
        <f t="shared" ref="M68:M131" si="7">J68*L68</f>
        <v>2.9727115636396721E-3</v>
      </c>
      <c r="N68">
        <f t="shared" ref="N68:N131" si="8">L68</f>
        <v>3.0883170133367704E-2</v>
      </c>
      <c r="O68">
        <f t="shared" ref="O68:O131" si="9">E68*L68</f>
        <v>9.2649510400103108E-2</v>
      </c>
      <c r="Q68" s="7">
        <v>42</v>
      </c>
      <c r="R68" s="7">
        <v>7.9740630357037626E-4</v>
      </c>
      <c r="S68" s="7">
        <v>1.7633798058849836E-3</v>
      </c>
      <c r="U68" s="7">
        <v>2.3526077097505671</v>
      </c>
      <c r="V68" s="7">
        <v>0</v>
      </c>
    </row>
    <row r="69" spans="1:22" x14ac:dyDescent="0.35">
      <c r="A69" s="3">
        <v>2016</v>
      </c>
      <c r="B69" s="13" t="s">
        <v>30</v>
      </c>
      <c r="C69" s="13" t="s">
        <v>56</v>
      </c>
      <c r="D69" s="13">
        <v>2011</v>
      </c>
      <c r="E69" s="17">
        <v>5</v>
      </c>
      <c r="F69" s="13">
        <v>94</v>
      </c>
      <c r="G69" s="13">
        <v>10</v>
      </c>
      <c r="H69" s="13">
        <v>104</v>
      </c>
      <c r="I69" s="13" t="b">
        <v>1</v>
      </c>
      <c r="J69" s="4">
        <v>9.6153846153846201E-2</v>
      </c>
      <c r="K69">
        <f t="shared" si="5"/>
        <v>5.3043904031336707E-4</v>
      </c>
      <c r="L69">
        <f t="shared" si="6"/>
        <v>2.3031262238821543E-2</v>
      </c>
      <c r="M69">
        <f t="shared" si="7"/>
        <v>2.2145444460405341E-3</v>
      </c>
      <c r="N69">
        <f t="shared" si="8"/>
        <v>2.3031262238821543E-2</v>
      </c>
      <c r="O69">
        <f t="shared" si="9"/>
        <v>0.11515631119410771</v>
      </c>
      <c r="Q69" s="7">
        <v>43</v>
      </c>
      <c r="R69" s="7">
        <v>7.3052415391972438E-4</v>
      </c>
      <c r="S69" s="7">
        <v>1.598838691030495E-3</v>
      </c>
      <c r="U69" s="7">
        <v>2.4092970521541952</v>
      </c>
      <c r="V69" s="7">
        <v>0</v>
      </c>
    </row>
    <row r="70" spans="1:22" x14ac:dyDescent="0.35">
      <c r="A70" s="5">
        <v>2015</v>
      </c>
      <c r="B70" s="14" t="s">
        <v>30</v>
      </c>
      <c r="C70" s="14" t="s">
        <v>75</v>
      </c>
      <c r="D70" s="14">
        <v>2010</v>
      </c>
      <c r="E70" s="14">
        <v>5</v>
      </c>
      <c r="F70" s="14">
        <v>47</v>
      </c>
      <c r="G70" s="14">
        <v>5</v>
      </c>
      <c r="H70" s="14">
        <v>52</v>
      </c>
      <c r="I70" s="14" t="b">
        <v>1</v>
      </c>
      <c r="J70" s="6">
        <v>9.6153846153846201E-2</v>
      </c>
      <c r="K70">
        <f t="shared" si="5"/>
        <v>2.6521952015668354E-4</v>
      </c>
      <c r="L70">
        <f t="shared" si="6"/>
        <v>1.6285561708356378E-2</v>
      </c>
      <c r="M70">
        <f t="shared" si="7"/>
        <v>1.5659193950342679E-3</v>
      </c>
      <c r="N70">
        <f t="shared" si="8"/>
        <v>1.6285561708356378E-2</v>
      </c>
      <c r="O70">
        <f t="shared" si="9"/>
        <v>8.1427808541781888E-2</v>
      </c>
      <c r="Q70" s="7">
        <v>44</v>
      </c>
      <c r="R70" s="7">
        <v>6.7907303680743458E-4</v>
      </c>
      <c r="S70" s="7">
        <v>1.5255488632761876E-3</v>
      </c>
      <c r="U70" s="7">
        <v>2.4659863945578233</v>
      </c>
      <c r="V70" s="7">
        <v>0</v>
      </c>
    </row>
    <row r="71" spans="1:22" x14ac:dyDescent="0.35">
      <c r="A71" s="24">
        <v>2015</v>
      </c>
      <c r="B71" s="17" t="s">
        <v>52</v>
      </c>
      <c r="C71" s="17" t="s">
        <v>91</v>
      </c>
      <c r="D71" s="17">
        <v>2010</v>
      </c>
      <c r="E71" s="17">
        <v>5</v>
      </c>
      <c r="F71" s="17">
        <v>160</v>
      </c>
      <c r="G71" s="17">
        <v>17</v>
      </c>
      <c r="H71" s="17">
        <v>177</v>
      </c>
      <c r="I71" s="17" t="b">
        <v>1</v>
      </c>
      <c r="J71" s="25">
        <v>9.6045197740112997E-2</v>
      </c>
      <c r="K71">
        <f t="shared" si="5"/>
        <v>9.0276644361024971E-4</v>
      </c>
      <c r="L71">
        <f t="shared" si="6"/>
        <v>3.0046072016326024E-2</v>
      </c>
      <c r="M71">
        <f t="shared" si="7"/>
        <v>2.8857809281217085E-3</v>
      </c>
      <c r="N71">
        <f t="shared" si="8"/>
        <v>3.0046072016326024E-2</v>
      </c>
      <c r="O71">
        <f t="shared" si="9"/>
        <v>0.15023036008163013</v>
      </c>
      <c r="Q71" s="7">
        <v>45</v>
      </c>
      <c r="R71" s="7">
        <v>9.6879095512465946E-4</v>
      </c>
      <c r="S71" s="7">
        <v>2.1218640118373759E-3</v>
      </c>
      <c r="U71" s="7">
        <v>2.5226757369614514</v>
      </c>
      <c r="V71" s="7">
        <v>0</v>
      </c>
    </row>
    <row r="72" spans="1:22" x14ac:dyDescent="0.35">
      <c r="A72" s="5">
        <v>2014</v>
      </c>
      <c r="B72" s="14" t="s">
        <v>30</v>
      </c>
      <c r="C72" s="14" t="s">
        <v>44</v>
      </c>
      <c r="D72" s="14">
        <v>2011</v>
      </c>
      <c r="E72" s="14">
        <v>3</v>
      </c>
      <c r="F72" s="14">
        <v>255</v>
      </c>
      <c r="G72" s="14">
        <v>27</v>
      </c>
      <c r="H72" s="14">
        <v>282</v>
      </c>
      <c r="I72" s="14" t="b">
        <v>1</v>
      </c>
      <c r="J72" s="6">
        <v>9.5744680851063801E-2</v>
      </c>
      <c r="K72">
        <f t="shared" si="5"/>
        <v>1.4383058593112454E-3</v>
      </c>
      <c r="L72">
        <f t="shared" si="6"/>
        <v>3.7925003089139563E-2</v>
      </c>
      <c r="M72">
        <f t="shared" si="7"/>
        <v>3.631117317045276E-3</v>
      </c>
      <c r="N72">
        <f t="shared" si="8"/>
        <v>3.7925003089139563E-2</v>
      </c>
      <c r="O72">
        <f t="shared" si="9"/>
        <v>0.11377500926741868</v>
      </c>
      <c r="Q72" s="7">
        <v>46</v>
      </c>
      <c r="R72" s="7">
        <v>8.0457987151181544E-4</v>
      </c>
      <c r="S72" s="7">
        <v>1.8213880498599917E-3</v>
      </c>
      <c r="U72" s="7">
        <v>2.5793650793650795</v>
      </c>
      <c r="V72" s="7">
        <v>0</v>
      </c>
    </row>
    <row r="73" spans="1:22" x14ac:dyDescent="0.35">
      <c r="A73" s="24">
        <v>2014</v>
      </c>
      <c r="B73" s="17" t="s">
        <v>24</v>
      </c>
      <c r="C73" s="17" t="s">
        <v>29</v>
      </c>
      <c r="D73" s="17">
        <v>2009</v>
      </c>
      <c r="E73" s="17">
        <v>5</v>
      </c>
      <c r="F73" s="17">
        <v>142</v>
      </c>
      <c r="G73" s="17">
        <v>15</v>
      </c>
      <c r="H73" s="17">
        <v>157</v>
      </c>
      <c r="I73" s="17" t="b">
        <v>1</v>
      </c>
      <c r="J73" s="25">
        <v>9.5541401273885398E-2</v>
      </c>
      <c r="K73">
        <f t="shared" si="5"/>
        <v>8.0075893585767916E-4</v>
      </c>
      <c r="L73">
        <f t="shared" si="6"/>
        <v>2.8297684284366437E-2</v>
      </c>
      <c r="M73">
        <f t="shared" si="7"/>
        <v>2.7036004093343741E-3</v>
      </c>
      <c r="N73">
        <f t="shared" si="8"/>
        <v>2.8297684284366437E-2</v>
      </c>
      <c r="O73">
        <f t="shared" si="9"/>
        <v>0.14148842142183218</v>
      </c>
      <c r="Q73" s="7">
        <v>47</v>
      </c>
      <c r="R73" s="7">
        <v>5.7383185031230691E-4</v>
      </c>
      <c r="S73" s="7">
        <v>1.2054236795644505E-3</v>
      </c>
      <c r="U73" s="7">
        <v>2.6360544217687076</v>
      </c>
      <c r="V73" s="7">
        <v>0</v>
      </c>
    </row>
    <row r="74" spans="1:22" x14ac:dyDescent="0.35">
      <c r="A74" s="5">
        <v>2013</v>
      </c>
      <c r="B74" s="14" t="s">
        <v>30</v>
      </c>
      <c r="C74" s="14" t="s">
        <v>44</v>
      </c>
      <c r="D74" s="14">
        <v>2011</v>
      </c>
      <c r="E74" s="14">
        <v>2</v>
      </c>
      <c r="F74" s="14">
        <v>210</v>
      </c>
      <c r="G74" s="14">
        <v>22</v>
      </c>
      <c r="H74" s="14">
        <v>232</v>
      </c>
      <c r="I74" s="14" t="b">
        <v>1</v>
      </c>
      <c r="J74" s="6">
        <v>9.4827586206896602E-2</v>
      </c>
      <c r="K74">
        <f t="shared" si="5"/>
        <v>1.1832870899298189E-3</v>
      </c>
      <c r="L74">
        <f t="shared" si="6"/>
        <v>3.4398940244283964E-2</v>
      </c>
      <c r="M74">
        <f t="shared" si="7"/>
        <v>3.2619684714407225E-3</v>
      </c>
      <c r="N74">
        <f t="shared" si="8"/>
        <v>3.4398940244283964E-2</v>
      </c>
      <c r="O74">
        <f t="shared" si="9"/>
        <v>6.8797880488567928E-2</v>
      </c>
      <c r="Q74" s="7">
        <v>48</v>
      </c>
      <c r="R74" s="7">
        <v>5.7383185031230691E-4</v>
      </c>
      <c r="S74" s="7">
        <v>1.2054236795644505E-3</v>
      </c>
      <c r="U74" s="7">
        <v>2.6927437641723357</v>
      </c>
      <c r="V74" s="7">
        <v>0</v>
      </c>
    </row>
    <row r="75" spans="1:22" x14ac:dyDescent="0.35">
      <c r="A75" s="3">
        <v>2013</v>
      </c>
      <c r="B75" s="13" t="s">
        <v>52</v>
      </c>
      <c r="C75" s="13" t="s">
        <v>146</v>
      </c>
      <c r="D75" s="13">
        <v>2008</v>
      </c>
      <c r="E75" s="17">
        <v>5</v>
      </c>
      <c r="F75" s="13">
        <v>86</v>
      </c>
      <c r="G75" s="13">
        <v>9</v>
      </c>
      <c r="H75" s="13">
        <v>95</v>
      </c>
      <c r="I75" s="13" t="b">
        <v>1</v>
      </c>
      <c r="J75" s="4">
        <v>9.4736842105263203E-2</v>
      </c>
      <c r="K75">
        <f t="shared" si="5"/>
        <v>4.8453566182471029E-4</v>
      </c>
      <c r="L75">
        <f t="shared" si="6"/>
        <v>2.201217076584475E-2</v>
      </c>
      <c r="M75">
        <f t="shared" si="7"/>
        <v>2.0853635462379245E-3</v>
      </c>
      <c r="N75">
        <f t="shared" si="8"/>
        <v>2.201217076584475E-2</v>
      </c>
      <c r="O75">
        <f t="shared" si="9"/>
        <v>0.11006085382922375</v>
      </c>
      <c r="Q75" s="7">
        <v>49</v>
      </c>
      <c r="R75" s="7">
        <v>9.3807271083424842E-4</v>
      </c>
      <c r="S75" s="7">
        <v>1.964313514584867E-3</v>
      </c>
      <c r="U75" s="7">
        <v>2.7494331065759643</v>
      </c>
      <c r="V75" s="7">
        <v>0</v>
      </c>
    </row>
    <row r="76" spans="1:22" x14ac:dyDescent="0.35">
      <c r="A76" s="3">
        <v>2014</v>
      </c>
      <c r="B76" s="13" t="s">
        <v>30</v>
      </c>
      <c r="C76" s="13" t="s">
        <v>47</v>
      </c>
      <c r="D76" s="13">
        <v>2010</v>
      </c>
      <c r="E76" s="14">
        <v>4</v>
      </c>
      <c r="F76" s="13">
        <v>48</v>
      </c>
      <c r="G76" s="13">
        <v>5</v>
      </c>
      <c r="H76" s="13">
        <v>53</v>
      </c>
      <c r="I76" s="13" t="b">
        <v>1</v>
      </c>
      <c r="J76" s="4">
        <v>9.4339622641509399E-2</v>
      </c>
      <c r="K76">
        <f t="shared" si="5"/>
        <v>2.7031989554431209E-4</v>
      </c>
      <c r="L76">
        <f t="shared" si="6"/>
        <v>1.6441407955047893E-2</v>
      </c>
      <c r="M76">
        <f t="shared" si="7"/>
        <v>1.551076222174329E-3</v>
      </c>
      <c r="N76">
        <f t="shared" si="8"/>
        <v>1.6441407955047893E-2</v>
      </c>
      <c r="O76">
        <f t="shared" si="9"/>
        <v>6.5765631820191572E-2</v>
      </c>
      <c r="Q76" s="7">
        <v>50</v>
      </c>
      <c r="R76" s="7">
        <v>7.2542562244057806E-4</v>
      </c>
      <c r="S76" s="7">
        <v>1.56763324211526E-3</v>
      </c>
      <c r="U76" s="7">
        <v>2.8061224489795924</v>
      </c>
      <c r="V76" s="7">
        <v>0</v>
      </c>
    </row>
    <row r="77" spans="1:22" x14ac:dyDescent="0.35">
      <c r="A77" s="24">
        <v>2017</v>
      </c>
      <c r="B77" s="17" t="s">
        <v>24</v>
      </c>
      <c r="C77" s="17" t="s">
        <v>29</v>
      </c>
      <c r="D77" s="17">
        <v>2013</v>
      </c>
      <c r="E77" s="17">
        <v>4</v>
      </c>
      <c r="F77" s="17">
        <v>145</v>
      </c>
      <c r="G77" s="17">
        <v>15</v>
      </c>
      <c r="H77" s="17">
        <v>160</v>
      </c>
      <c r="I77" s="17" t="b">
        <v>1</v>
      </c>
      <c r="J77" s="25">
        <v>9.375E-2</v>
      </c>
      <c r="K77">
        <f t="shared" si="5"/>
        <v>8.1606006202056475E-4</v>
      </c>
      <c r="L77">
        <f t="shared" si="6"/>
        <v>2.856676499046689E-2</v>
      </c>
      <c r="M77">
        <f t="shared" si="7"/>
        <v>2.6781342178562708E-3</v>
      </c>
      <c r="N77">
        <f t="shared" si="8"/>
        <v>2.856676499046689E-2</v>
      </c>
      <c r="O77">
        <f t="shared" si="9"/>
        <v>0.11426705996186756</v>
      </c>
      <c r="Q77" s="7">
        <v>51</v>
      </c>
      <c r="R77" s="7">
        <v>9.996017023017206E-4</v>
      </c>
      <c r="S77" s="7">
        <v>2.0645992405436226E-3</v>
      </c>
      <c r="U77" s="7">
        <v>2.8628117913832205</v>
      </c>
      <c r="V77" s="7">
        <v>0</v>
      </c>
    </row>
    <row r="78" spans="1:22" x14ac:dyDescent="0.35">
      <c r="A78" s="5">
        <v>2017</v>
      </c>
      <c r="B78" s="14" t="s">
        <v>67</v>
      </c>
      <c r="C78" s="14" t="s">
        <v>77</v>
      </c>
      <c r="D78" s="14">
        <v>2015</v>
      </c>
      <c r="E78" s="14">
        <v>2</v>
      </c>
      <c r="F78" s="14">
        <v>68</v>
      </c>
      <c r="G78" s="14">
        <v>7</v>
      </c>
      <c r="H78" s="14">
        <v>75</v>
      </c>
      <c r="I78" s="14" t="b">
        <v>1</v>
      </c>
      <c r="J78" s="6">
        <v>9.3333333333333296E-2</v>
      </c>
      <c r="K78">
        <f t="shared" si="5"/>
        <v>3.8252815407213968E-4</v>
      </c>
      <c r="L78">
        <f t="shared" si="6"/>
        <v>1.9558326975284458E-2</v>
      </c>
      <c r="M78">
        <f t="shared" si="7"/>
        <v>1.8254438510265487E-3</v>
      </c>
      <c r="N78">
        <f t="shared" si="8"/>
        <v>1.9558326975284458E-2</v>
      </c>
      <c r="O78">
        <f t="shared" si="9"/>
        <v>3.9116653950568916E-2</v>
      </c>
      <c r="Q78" s="7">
        <v>52</v>
      </c>
      <c r="R78" s="7">
        <v>5.7225928301689885E-4</v>
      </c>
      <c r="S78" s="7">
        <v>1.1918533712254736E-3</v>
      </c>
      <c r="U78" s="7">
        <v>2.9195011337868486</v>
      </c>
      <c r="V78" s="7">
        <v>0</v>
      </c>
    </row>
    <row r="79" spans="1:22" x14ac:dyDescent="0.35">
      <c r="A79" s="24">
        <v>2016</v>
      </c>
      <c r="B79" s="17" t="s">
        <v>26</v>
      </c>
      <c r="C79" s="17" t="s">
        <v>54</v>
      </c>
      <c r="D79" s="17">
        <v>2015</v>
      </c>
      <c r="E79" s="17">
        <v>1</v>
      </c>
      <c r="F79" s="17">
        <v>49</v>
      </c>
      <c r="G79" s="17">
        <v>5</v>
      </c>
      <c r="H79" s="17">
        <v>54</v>
      </c>
      <c r="I79" s="17" t="b">
        <v>1</v>
      </c>
      <c r="J79" s="25">
        <v>9.2592592592592601E-2</v>
      </c>
      <c r="K79">
        <f t="shared" si="5"/>
        <v>2.7542027093194058E-4</v>
      </c>
      <c r="L79">
        <f t="shared" si="6"/>
        <v>1.65957907594649E-2</v>
      </c>
      <c r="M79">
        <f t="shared" si="7"/>
        <v>1.5366472925430464E-3</v>
      </c>
      <c r="N79">
        <f t="shared" si="8"/>
        <v>1.65957907594649E-2</v>
      </c>
      <c r="O79">
        <f t="shared" si="9"/>
        <v>1.65957907594649E-2</v>
      </c>
      <c r="Q79" s="7">
        <v>53</v>
      </c>
      <c r="R79" s="7">
        <v>5.7225928301689885E-4</v>
      </c>
      <c r="S79" s="7">
        <v>1.1918533712254736E-3</v>
      </c>
      <c r="U79" s="7">
        <v>2.9761904761904767</v>
      </c>
      <c r="V79" s="7">
        <v>0</v>
      </c>
    </row>
    <row r="80" spans="1:22" x14ac:dyDescent="0.35">
      <c r="A80" s="5">
        <v>2015</v>
      </c>
      <c r="B80" s="14" t="s">
        <v>58</v>
      </c>
      <c r="C80" s="14">
        <v>200</v>
      </c>
      <c r="D80" s="14">
        <v>2015</v>
      </c>
      <c r="E80" s="14">
        <v>0</v>
      </c>
      <c r="F80" s="14">
        <v>108</v>
      </c>
      <c r="G80" s="14">
        <v>11</v>
      </c>
      <c r="H80" s="14">
        <v>119</v>
      </c>
      <c r="I80" s="14" t="b">
        <v>1</v>
      </c>
      <c r="J80" s="6">
        <v>9.2436974789915999E-2</v>
      </c>
      <c r="K80">
        <f t="shared" si="5"/>
        <v>6.0694467112779504E-4</v>
      </c>
      <c r="L80">
        <f t="shared" si="6"/>
        <v>2.4636247099097602E-2</v>
      </c>
      <c r="M80">
        <f t="shared" si="7"/>
        <v>2.2773001520174263E-3</v>
      </c>
      <c r="N80">
        <f t="shared" si="8"/>
        <v>2.4636247099097602E-2</v>
      </c>
      <c r="O80">
        <f t="shared" si="9"/>
        <v>0</v>
      </c>
      <c r="Q80" s="7">
        <v>54</v>
      </c>
      <c r="R80" s="7">
        <v>5.7225928301689885E-4</v>
      </c>
      <c r="S80" s="7">
        <v>1.1918533712254736E-3</v>
      </c>
      <c r="U80" s="7">
        <v>3.0328798185941048</v>
      </c>
      <c r="V80" s="7">
        <v>0</v>
      </c>
    </row>
    <row r="81" spans="1:22" x14ac:dyDescent="0.35">
      <c r="A81" s="3">
        <v>2017</v>
      </c>
      <c r="B81" s="13" t="s">
        <v>24</v>
      </c>
      <c r="C81" s="13" t="s">
        <v>29</v>
      </c>
      <c r="D81" s="13">
        <v>2012</v>
      </c>
      <c r="E81" s="17">
        <v>5</v>
      </c>
      <c r="F81" s="13">
        <v>257</v>
      </c>
      <c r="G81" s="13">
        <v>26</v>
      </c>
      <c r="H81" s="13">
        <v>283</v>
      </c>
      <c r="I81" s="13" t="b">
        <v>1</v>
      </c>
      <c r="J81" s="4">
        <v>9.1872791519434602E-2</v>
      </c>
      <c r="K81">
        <f t="shared" si="5"/>
        <v>1.4434062346988738E-3</v>
      </c>
      <c r="L81">
        <f t="shared" si="6"/>
        <v>3.7992186495368674E-2</v>
      </c>
      <c r="M81">
        <f t="shared" si="7"/>
        <v>3.4904482292564851E-3</v>
      </c>
      <c r="N81">
        <f t="shared" si="8"/>
        <v>3.7992186495368674E-2</v>
      </c>
      <c r="O81">
        <f t="shared" si="9"/>
        <v>0.18996093247684337</v>
      </c>
      <c r="Q81" s="7">
        <v>55</v>
      </c>
      <c r="R81" s="7">
        <v>6.2588594419081404E-4</v>
      </c>
      <c r="S81" s="7">
        <v>1.2772708307636441E-3</v>
      </c>
      <c r="U81" s="7">
        <v>3.0895691609977329</v>
      </c>
      <c r="V81" s="7">
        <v>0</v>
      </c>
    </row>
    <row r="82" spans="1:22" x14ac:dyDescent="0.35">
      <c r="A82" s="3">
        <v>2017</v>
      </c>
      <c r="B82" s="13" t="s">
        <v>52</v>
      </c>
      <c r="C82" s="13" t="s">
        <v>91</v>
      </c>
      <c r="D82" s="13">
        <v>2013</v>
      </c>
      <c r="E82" s="14">
        <v>4</v>
      </c>
      <c r="F82" s="13">
        <v>89</v>
      </c>
      <c r="G82" s="13">
        <v>9</v>
      </c>
      <c r="H82" s="13">
        <v>98</v>
      </c>
      <c r="I82" s="13" t="b">
        <v>1</v>
      </c>
      <c r="J82" s="4">
        <v>9.1836734693877597E-2</v>
      </c>
      <c r="K82">
        <f t="shared" si="5"/>
        <v>4.9983678798759589E-4</v>
      </c>
      <c r="L82">
        <f t="shared" si="6"/>
        <v>2.2357029945580784E-2</v>
      </c>
      <c r="M82">
        <f t="shared" si="7"/>
        <v>2.0531966276553792E-3</v>
      </c>
      <c r="N82">
        <f t="shared" si="8"/>
        <v>2.2357029945580784E-2</v>
      </c>
      <c r="O82">
        <f t="shared" si="9"/>
        <v>8.9428119782323137E-2</v>
      </c>
      <c r="Q82" s="7">
        <v>56</v>
      </c>
      <c r="R82" s="7">
        <v>9.1245713203092773E-4</v>
      </c>
      <c r="S82" s="7">
        <v>1.8535079945465557E-3</v>
      </c>
      <c r="U82" s="7">
        <v>3.146258503401361</v>
      </c>
      <c r="V82" s="7">
        <v>0</v>
      </c>
    </row>
    <row r="83" spans="1:22" x14ac:dyDescent="0.35">
      <c r="A83" s="3">
        <v>2017</v>
      </c>
      <c r="B83" s="13" t="s">
        <v>24</v>
      </c>
      <c r="C83" s="13" t="s">
        <v>46</v>
      </c>
      <c r="D83" s="13">
        <v>2012</v>
      </c>
      <c r="E83" s="17">
        <v>5</v>
      </c>
      <c r="F83" s="13">
        <v>99</v>
      </c>
      <c r="G83" s="13">
        <v>10</v>
      </c>
      <c r="H83" s="13">
        <v>109</v>
      </c>
      <c r="I83" s="13" t="b">
        <v>1</v>
      </c>
      <c r="J83" s="4">
        <v>9.1743119266054995E-2</v>
      </c>
      <c r="K83">
        <f t="shared" si="5"/>
        <v>5.5594091725150966E-4</v>
      </c>
      <c r="L83">
        <f t="shared" si="6"/>
        <v>2.357839937848856E-2</v>
      </c>
      <c r="M83">
        <f t="shared" si="7"/>
        <v>2.163155906283353E-3</v>
      </c>
      <c r="N83">
        <f t="shared" si="8"/>
        <v>2.357839937848856E-2</v>
      </c>
      <c r="O83">
        <f t="shared" si="9"/>
        <v>0.1178919968924428</v>
      </c>
      <c r="Q83" s="7">
        <v>57</v>
      </c>
      <c r="R83" s="7">
        <v>6.1624873943143688E-4</v>
      </c>
      <c r="S83" s="7">
        <v>1.2732651587286084E-3</v>
      </c>
      <c r="U83" s="7">
        <v>3.2029478458049891</v>
      </c>
      <c r="V83" s="7">
        <v>0</v>
      </c>
    </row>
    <row r="84" spans="1:22" x14ac:dyDescent="0.35">
      <c r="A84" s="3">
        <v>2016</v>
      </c>
      <c r="B84" s="13" t="s">
        <v>52</v>
      </c>
      <c r="C84" s="13" t="s">
        <v>91</v>
      </c>
      <c r="D84" s="13">
        <v>2012</v>
      </c>
      <c r="E84" s="14">
        <v>4</v>
      </c>
      <c r="F84" s="13">
        <v>159</v>
      </c>
      <c r="G84" s="13">
        <v>16</v>
      </c>
      <c r="H84" s="13">
        <v>175</v>
      </c>
      <c r="I84" s="13" t="b">
        <v>1</v>
      </c>
      <c r="J84" s="4">
        <v>9.1428571428571401E-2</v>
      </c>
      <c r="K84">
        <f t="shared" si="5"/>
        <v>8.9256569283499261E-4</v>
      </c>
      <c r="L84">
        <f t="shared" si="6"/>
        <v>2.987583794364591E-2</v>
      </c>
      <c r="M84">
        <f t="shared" si="7"/>
        <v>2.7315051834190538E-3</v>
      </c>
      <c r="N84">
        <f t="shared" si="8"/>
        <v>2.987583794364591E-2</v>
      </c>
      <c r="O84">
        <f t="shared" si="9"/>
        <v>0.11950335177458364</v>
      </c>
      <c r="Q84" s="7">
        <v>58</v>
      </c>
      <c r="R84" s="7">
        <v>5.5742928648228138E-4</v>
      </c>
      <c r="S84" s="7">
        <v>1.1919206592338745E-3</v>
      </c>
      <c r="U84" s="7">
        <v>3.2596371882086173</v>
      </c>
      <c r="V84" s="7">
        <v>0</v>
      </c>
    </row>
    <row r="85" spans="1:22" x14ac:dyDescent="0.35">
      <c r="A85" s="24">
        <v>2016</v>
      </c>
      <c r="B85" s="17" t="s">
        <v>52</v>
      </c>
      <c r="C85" s="17" t="s">
        <v>74</v>
      </c>
      <c r="D85" s="17">
        <v>2013</v>
      </c>
      <c r="E85" s="17">
        <v>3</v>
      </c>
      <c r="F85" s="17">
        <v>70</v>
      </c>
      <c r="G85" s="17">
        <v>7</v>
      </c>
      <c r="H85" s="17">
        <v>77</v>
      </c>
      <c r="I85" s="17" t="b">
        <v>1</v>
      </c>
      <c r="J85" s="25">
        <v>9.0909090909090898E-2</v>
      </c>
      <c r="K85">
        <f t="shared" si="5"/>
        <v>3.9272890484739678E-4</v>
      </c>
      <c r="L85">
        <f t="shared" si="6"/>
        <v>1.9817388951307302E-2</v>
      </c>
      <c r="M85">
        <f t="shared" si="7"/>
        <v>1.8015808137552092E-3</v>
      </c>
      <c r="N85">
        <f t="shared" si="8"/>
        <v>1.9817388951307302E-2</v>
      </c>
      <c r="O85">
        <f t="shared" si="9"/>
        <v>5.9452166853921906E-2</v>
      </c>
      <c r="Q85" s="7">
        <v>59</v>
      </c>
      <c r="R85" s="7">
        <v>5.3278949750253611E-4</v>
      </c>
      <c r="S85" s="7">
        <v>1.0641412128960912E-3</v>
      </c>
      <c r="U85" s="7">
        <v>3.3163265306122454</v>
      </c>
      <c r="V85" s="7">
        <v>0</v>
      </c>
    </row>
    <row r="86" spans="1:22" x14ac:dyDescent="0.35">
      <c r="A86" s="5">
        <v>2015</v>
      </c>
      <c r="B86" s="14" t="s">
        <v>24</v>
      </c>
      <c r="C86" s="14" t="s">
        <v>246</v>
      </c>
      <c r="D86" s="14">
        <v>2014</v>
      </c>
      <c r="E86" s="14">
        <v>1</v>
      </c>
      <c r="F86" s="14">
        <v>60</v>
      </c>
      <c r="G86" s="14">
        <v>6</v>
      </c>
      <c r="H86" s="14">
        <v>66</v>
      </c>
      <c r="I86" s="14" t="b">
        <v>1</v>
      </c>
      <c r="J86" s="6">
        <v>9.0909090909090898E-2</v>
      </c>
      <c r="K86">
        <f t="shared" si="5"/>
        <v>3.3662477558348296E-4</v>
      </c>
      <c r="L86">
        <f t="shared" si="6"/>
        <v>1.8347337016130786E-2</v>
      </c>
      <c r="M86">
        <f t="shared" si="7"/>
        <v>1.6679397287391621E-3</v>
      </c>
      <c r="N86">
        <f t="shared" si="8"/>
        <v>1.8347337016130786E-2</v>
      </c>
      <c r="O86">
        <f t="shared" si="9"/>
        <v>1.8347337016130786E-2</v>
      </c>
      <c r="Q86" s="7">
        <v>60</v>
      </c>
      <c r="R86" s="7">
        <v>5.0287886400010573E-4</v>
      </c>
      <c r="S86" s="7">
        <v>1.0940518463985215E-3</v>
      </c>
      <c r="U86" s="7">
        <v>3.3730158730158735</v>
      </c>
      <c r="V86" s="7">
        <v>0</v>
      </c>
    </row>
    <row r="87" spans="1:22" x14ac:dyDescent="0.35">
      <c r="A87" s="24">
        <v>2015</v>
      </c>
      <c r="B87" s="17" t="s">
        <v>98</v>
      </c>
      <c r="C87" s="17" t="s">
        <v>248</v>
      </c>
      <c r="D87" s="17">
        <v>2010</v>
      </c>
      <c r="E87" s="17">
        <v>5</v>
      </c>
      <c r="F87" s="17">
        <v>60</v>
      </c>
      <c r="G87" s="17">
        <v>6</v>
      </c>
      <c r="H87" s="17">
        <v>66</v>
      </c>
      <c r="I87" s="17" t="b">
        <v>1</v>
      </c>
      <c r="J87" s="25">
        <v>9.0909090909090898E-2</v>
      </c>
      <c r="K87">
        <f t="shared" si="5"/>
        <v>3.3662477558348296E-4</v>
      </c>
      <c r="L87">
        <f t="shared" si="6"/>
        <v>1.8347337016130786E-2</v>
      </c>
      <c r="M87">
        <f t="shared" si="7"/>
        <v>1.6679397287391621E-3</v>
      </c>
      <c r="N87">
        <f t="shared" si="8"/>
        <v>1.8347337016130786E-2</v>
      </c>
      <c r="O87">
        <f t="shared" si="9"/>
        <v>9.1736685080653926E-2</v>
      </c>
      <c r="Q87" s="7">
        <v>61</v>
      </c>
      <c r="R87" s="7">
        <v>5.1484311740107786E-4</v>
      </c>
      <c r="S87" s="7">
        <v>1.0820875929975495E-3</v>
      </c>
      <c r="U87" s="7">
        <v>3.4297052154195016</v>
      </c>
      <c r="V87" s="7">
        <v>0</v>
      </c>
    </row>
    <row r="88" spans="1:22" x14ac:dyDescent="0.35">
      <c r="A88" s="3">
        <v>2017</v>
      </c>
      <c r="B88" s="13" t="s">
        <v>24</v>
      </c>
      <c r="C88" s="13" t="s">
        <v>28</v>
      </c>
      <c r="D88" s="13">
        <v>2012</v>
      </c>
      <c r="E88" s="14">
        <v>5</v>
      </c>
      <c r="F88" s="13">
        <v>267</v>
      </c>
      <c r="G88" s="13">
        <v>26</v>
      </c>
      <c r="H88" s="13">
        <v>293</v>
      </c>
      <c r="I88" s="13" t="b">
        <v>1</v>
      </c>
      <c r="J88" s="4">
        <v>8.8737201365187701E-2</v>
      </c>
      <c r="K88">
        <f t="shared" si="5"/>
        <v>1.4944099885751592E-3</v>
      </c>
      <c r="L88">
        <f t="shared" si="6"/>
        <v>3.8657599363839952E-2</v>
      </c>
      <c r="M88">
        <f t="shared" si="7"/>
        <v>3.4303671790438177E-3</v>
      </c>
      <c r="N88">
        <f t="shared" si="8"/>
        <v>3.8657599363839952E-2</v>
      </c>
      <c r="O88">
        <f t="shared" si="9"/>
        <v>0.19328799681919975</v>
      </c>
      <c r="Q88" s="7">
        <v>62</v>
      </c>
      <c r="R88" s="7">
        <v>5.3204936429808469E-4</v>
      </c>
      <c r="S88" s="7">
        <v>1.049147654907111E-3</v>
      </c>
      <c r="U88" s="7">
        <v>3.4863945578231297</v>
      </c>
      <c r="V88" s="7">
        <v>0</v>
      </c>
    </row>
    <row r="89" spans="1:22" x14ac:dyDescent="0.35">
      <c r="A89" s="24">
        <v>2014</v>
      </c>
      <c r="B89" s="17" t="s">
        <v>52</v>
      </c>
      <c r="C89" s="17" t="s">
        <v>150</v>
      </c>
      <c r="D89" s="17">
        <v>2012</v>
      </c>
      <c r="E89" s="17">
        <v>2</v>
      </c>
      <c r="F89" s="17">
        <v>72</v>
      </c>
      <c r="G89" s="17">
        <v>7</v>
      </c>
      <c r="H89" s="17">
        <v>79</v>
      </c>
      <c r="I89" s="17" t="b">
        <v>1</v>
      </c>
      <c r="J89" s="25">
        <v>8.8607594936708903E-2</v>
      </c>
      <c r="K89">
        <f t="shared" si="5"/>
        <v>4.0292965562265383E-4</v>
      </c>
      <c r="L89">
        <f t="shared" si="6"/>
        <v>2.0073107771908509E-2</v>
      </c>
      <c r="M89">
        <f t="shared" si="7"/>
        <v>1.7786298025741726E-3</v>
      </c>
      <c r="N89">
        <f t="shared" si="8"/>
        <v>2.0073107771908509E-2</v>
      </c>
      <c r="O89">
        <f t="shared" si="9"/>
        <v>4.0146215543817018E-2</v>
      </c>
      <c r="Q89" s="7">
        <v>63</v>
      </c>
      <c r="R89" s="7">
        <v>5.1996606066739132E-4</v>
      </c>
      <c r="S89" s="7">
        <v>1.0612309585378045E-3</v>
      </c>
      <c r="U89" s="7">
        <v>3.5430839002267578</v>
      </c>
      <c r="V89" s="7">
        <v>0</v>
      </c>
    </row>
    <row r="90" spans="1:22" x14ac:dyDescent="0.35">
      <c r="A90" s="5">
        <v>2016</v>
      </c>
      <c r="B90" s="14" t="s">
        <v>92</v>
      </c>
      <c r="C90" s="14" t="s">
        <v>93</v>
      </c>
      <c r="D90" s="14">
        <v>2014</v>
      </c>
      <c r="E90" s="14">
        <v>2</v>
      </c>
      <c r="F90" s="14">
        <v>72</v>
      </c>
      <c r="G90" s="14">
        <v>7</v>
      </c>
      <c r="H90" s="14">
        <v>79</v>
      </c>
      <c r="I90" s="14" t="b">
        <v>1</v>
      </c>
      <c r="J90" s="6">
        <v>8.8607594936708903E-2</v>
      </c>
      <c r="K90">
        <f t="shared" si="5"/>
        <v>4.0292965562265383E-4</v>
      </c>
      <c r="L90">
        <f t="shared" si="6"/>
        <v>2.0073107771908509E-2</v>
      </c>
      <c r="M90">
        <f t="shared" si="7"/>
        <v>1.7786298025741726E-3</v>
      </c>
      <c r="N90">
        <f t="shared" si="8"/>
        <v>2.0073107771908509E-2</v>
      </c>
      <c r="O90">
        <f t="shared" si="9"/>
        <v>4.0146215543817018E-2</v>
      </c>
      <c r="Q90" s="7">
        <v>64</v>
      </c>
      <c r="R90" s="7">
        <v>6.1781174088129361E-4</v>
      </c>
      <c r="S90" s="7">
        <v>1.2452740879171046E-3</v>
      </c>
      <c r="U90" s="7">
        <v>3.5997732426303859</v>
      </c>
      <c r="V90" s="7">
        <v>0</v>
      </c>
    </row>
    <row r="91" spans="1:22" x14ac:dyDescent="0.35">
      <c r="A91" s="24">
        <v>2016</v>
      </c>
      <c r="B91" s="17" t="s">
        <v>24</v>
      </c>
      <c r="C91" s="17" t="s">
        <v>89</v>
      </c>
      <c r="D91" s="17">
        <v>2015</v>
      </c>
      <c r="E91" s="17">
        <v>1</v>
      </c>
      <c r="F91" s="17">
        <v>186</v>
      </c>
      <c r="G91" s="17">
        <v>18</v>
      </c>
      <c r="H91" s="17">
        <v>204</v>
      </c>
      <c r="I91" s="17" t="b">
        <v>1</v>
      </c>
      <c r="J91" s="25">
        <v>8.8235294117647106E-2</v>
      </c>
      <c r="K91">
        <f t="shared" si="5"/>
        <v>1.0404765790762199E-3</v>
      </c>
      <c r="L91">
        <f t="shared" si="6"/>
        <v>3.2256419191785998E-2</v>
      </c>
      <c r="M91">
        <f t="shared" si="7"/>
        <v>2.8461546345693541E-3</v>
      </c>
      <c r="N91">
        <f t="shared" si="8"/>
        <v>3.2256419191785998E-2</v>
      </c>
      <c r="O91">
        <f t="shared" si="9"/>
        <v>3.2256419191785998E-2</v>
      </c>
      <c r="Q91" s="7">
        <v>65</v>
      </c>
      <c r="R91" s="7">
        <v>6.8645124863849459E-4</v>
      </c>
      <c r="S91" s="7">
        <v>1.2966825279894772E-3</v>
      </c>
      <c r="U91" s="7">
        <v>3.656462585034014</v>
      </c>
      <c r="V91" s="7">
        <v>0</v>
      </c>
    </row>
    <row r="92" spans="1:22" x14ac:dyDescent="0.35">
      <c r="A92" s="5">
        <v>2013</v>
      </c>
      <c r="B92" s="14" t="s">
        <v>24</v>
      </c>
      <c r="C92" s="14" t="s">
        <v>122</v>
      </c>
      <c r="D92" s="14">
        <v>2008</v>
      </c>
      <c r="E92" s="14">
        <v>5</v>
      </c>
      <c r="F92" s="14">
        <v>62</v>
      </c>
      <c r="G92" s="14">
        <v>6</v>
      </c>
      <c r="H92" s="14">
        <v>68</v>
      </c>
      <c r="I92" s="14" t="b">
        <v>1</v>
      </c>
      <c r="J92" s="6">
        <v>8.8235294117647106E-2</v>
      </c>
      <c r="K92">
        <f t="shared" si="5"/>
        <v>3.4682552635874E-4</v>
      </c>
      <c r="L92">
        <f t="shared" si="6"/>
        <v>1.8623252303471057E-2</v>
      </c>
      <c r="M92">
        <f t="shared" si="7"/>
        <v>1.6432281444239178E-3</v>
      </c>
      <c r="N92">
        <f t="shared" si="8"/>
        <v>1.8623252303471057E-2</v>
      </c>
      <c r="O92">
        <f t="shared" si="9"/>
        <v>9.3116261517355289E-2</v>
      </c>
      <c r="Q92" s="7">
        <v>66</v>
      </c>
      <c r="R92" s="7">
        <v>1.0072280856397505E-3</v>
      </c>
      <c r="S92" s="7">
        <v>1.9654834779999214E-3</v>
      </c>
      <c r="U92" s="7">
        <v>3.7131519274376421</v>
      </c>
      <c r="V92" s="7">
        <v>0</v>
      </c>
    </row>
    <row r="93" spans="1:22" x14ac:dyDescent="0.35">
      <c r="A93" s="3">
        <v>2013</v>
      </c>
      <c r="B93" s="13" t="s">
        <v>52</v>
      </c>
      <c r="C93" s="13" t="s">
        <v>53</v>
      </c>
      <c r="D93" s="13">
        <v>2013</v>
      </c>
      <c r="E93" s="17">
        <v>0</v>
      </c>
      <c r="F93" s="13">
        <v>62</v>
      </c>
      <c r="G93" s="13">
        <v>6</v>
      </c>
      <c r="H93" s="13">
        <v>68</v>
      </c>
      <c r="I93" s="13" t="b">
        <v>1</v>
      </c>
      <c r="J93" s="4">
        <v>8.8235294117647106E-2</v>
      </c>
      <c r="K93">
        <f t="shared" si="5"/>
        <v>3.4682552635874E-4</v>
      </c>
      <c r="L93">
        <f t="shared" si="6"/>
        <v>1.8623252303471057E-2</v>
      </c>
      <c r="M93">
        <f t="shared" si="7"/>
        <v>1.6432281444239178E-3</v>
      </c>
      <c r="N93">
        <f t="shared" si="8"/>
        <v>1.8623252303471057E-2</v>
      </c>
      <c r="O93">
        <f t="shared" si="9"/>
        <v>0</v>
      </c>
      <c r="Q93" s="7">
        <v>67</v>
      </c>
      <c r="R93" s="7">
        <v>7.6839994090963483E-4</v>
      </c>
      <c r="S93" s="7">
        <v>1.4461445051308993E-3</v>
      </c>
      <c r="U93" s="7">
        <v>3.7698412698412702</v>
      </c>
      <c r="V93" s="7">
        <v>0</v>
      </c>
    </row>
    <row r="94" spans="1:22" x14ac:dyDescent="0.35">
      <c r="A94" s="3">
        <v>2015</v>
      </c>
      <c r="B94" s="13" t="s">
        <v>52</v>
      </c>
      <c r="C94" s="13" t="s">
        <v>91</v>
      </c>
      <c r="D94" s="13">
        <v>2011</v>
      </c>
      <c r="E94" s="14">
        <v>4</v>
      </c>
      <c r="F94" s="13">
        <v>83</v>
      </c>
      <c r="G94" s="13">
        <v>8</v>
      </c>
      <c r="H94" s="13">
        <v>91</v>
      </c>
      <c r="I94" s="13" t="b">
        <v>1</v>
      </c>
      <c r="J94" s="4">
        <v>8.7912087912087905E-2</v>
      </c>
      <c r="K94">
        <f t="shared" si="5"/>
        <v>4.641341602741962E-4</v>
      </c>
      <c r="L94">
        <f t="shared" si="6"/>
        <v>2.1543773120653593E-2</v>
      </c>
      <c r="M94">
        <f t="shared" si="7"/>
        <v>1.893958076540975E-3</v>
      </c>
      <c r="N94">
        <f t="shared" si="8"/>
        <v>2.1543773120653593E-2</v>
      </c>
      <c r="O94">
        <f t="shared" si="9"/>
        <v>8.6175092482614374E-2</v>
      </c>
      <c r="Q94" s="7">
        <v>68</v>
      </c>
      <c r="R94" s="7">
        <v>5.4334080888054513E-4</v>
      </c>
      <c r="S94" s="7">
        <v>1.0225785861537229E-3</v>
      </c>
      <c r="U94" s="7">
        <v>3.8265306122448983</v>
      </c>
      <c r="V94" s="7">
        <v>0</v>
      </c>
    </row>
    <row r="95" spans="1:22" x14ac:dyDescent="0.35">
      <c r="A95" s="3">
        <v>2014</v>
      </c>
      <c r="B95" s="13" t="s">
        <v>26</v>
      </c>
      <c r="C95" s="13" t="s">
        <v>54</v>
      </c>
      <c r="D95" s="13">
        <v>2011</v>
      </c>
      <c r="E95" s="17">
        <v>3</v>
      </c>
      <c r="F95" s="13">
        <v>73</v>
      </c>
      <c r="G95" s="13">
        <v>7</v>
      </c>
      <c r="H95" s="13">
        <v>80</v>
      </c>
      <c r="I95" s="13" t="b">
        <v>1</v>
      </c>
      <c r="J95" s="4">
        <v>8.7499999999999994E-2</v>
      </c>
      <c r="K95">
        <f t="shared" si="5"/>
        <v>4.0803003101028238E-4</v>
      </c>
      <c r="L95">
        <f t="shared" si="6"/>
        <v>2.0199753241321599E-2</v>
      </c>
      <c r="M95">
        <f t="shared" si="7"/>
        <v>1.7674784086156399E-3</v>
      </c>
      <c r="N95">
        <f t="shared" si="8"/>
        <v>2.0199753241321599E-2</v>
      </c>
      <c r="O95">
        <f t="shared" si="9"/>
        <v>6.0599259723964793E-2</v>
      </c>
      <c r="Q95" s="7">
        <v>69</v>
      </c>
      <c r="R95" s="7">
        <v>1.0024374575091843E-3</v>
      </c>
      <c r="S95" s="7">
        <v>1.8833434706125242E-3</v>
      </c>
      <c r="U95" s="7">
        <v>3.8832199546485264</v>
      </c>
      <c r="V95" s="7">
        <v>0</v>
      </c>
    </row>
    <row r="96" spans="1:22" x14ac:dyDescent="0.35">
      <c r="A96" s="3">
        <v>2016</v>
      </c>
      <c r="B96" s="13" t="s">
        <v>24</v>
      </c>
      <c r="C96" s="13" t="s">
        <v>28</v>
      </c>
      <c r="D96" s="13">
        <v>2011</v>
      </c>
      <c r="E96" s="14">
        <v>5</v>
      </c>
      <c r="F96" s="13">
        <v>157</v>
      </c>
      <c r="G96" s="13">
        <v>15</v>
      </c>
      <c r="H96" s="13">
        <v>172</v>
      </c>
      <c r="I96" s="13" t="b">
        <v>1</v>
      </c>
      <c r="J96" s="4">
        <v>8.7209302325581398E-2</v>
      </c>
      <c r="K96">
        <f t="shared" si="5"/>
        <v>8.7726456667210702E-4</v>
      </c>
      <c r="L96">
        <f t="shared" si="6"/>
        <v>2.9618652343955609E-2</v>
      </c>
      <c r="M96">
        <f t="shared" si="7"/>
        <v>2.5830220067403148E-3</v>
      </c>
      <c r="N96">
        <f t="shared" si="8"/>
        <v>2.9618652343955609E-2</v>
      </c>
      <c r="O96">
        <f t="shared" si="9"/>
        <v>0.14809326171977805</v>
      </c>
      <c r="Q96" s="7">
        <v>70</v>
      </c>
      <c r="R96" s="7">
        <v>1.2368914232053997E-3</v>
      </c>
      <c r="S96" s="7">
        <v>2.3942258938398761E-3</v>
      </c>
      <c r="U96" s="7">
        <v>3.9399092970521545</v>
      </c>
      <c r="V96" s="7">
        <v>0</v>
      </c>
    </row>
    <row r="97" spans="1:22" x14ac:dyDescent="0.35">
      <c r="A97" s="24">
        <v>2015</v>
      </c>
      <c r="B97" s="17" t="s">
        <v>30</v>
      </c>
      <c r="C97" s="17" t="s">
        <v>31</v>
      </c>
      <c r="D97" s="17">
        <v>2013</v>
      </c>
      <c r="E97" s="17">
        <v>2</v>
      </c>
      <c r="F97" s="17">
        <v>116</v>
      </c>
      <c r="G97" s="17">
        <v>11</v>
      </c>
      <c r="H97" s="17">
        <v>127</v>
      </c>
      <c r="I97" s="17" t="b">
        <v>1</v>
      </c>
      <c r="J97" s="25">
        <v>8.6614173228346497E-2</v>
      </c>
      <c r="K97">
        <f t="shared" si="5"/>
        <v>6.4774767422882322E-4</v>
      </c>
      <c r="L97">
        <f t="shared" si="6"/>
        <v>2.5450887493932765E-2</v>
      </c>
      <c r="M97">
        <f t="shared" si="7"/>
        <v>2.20440757821465E-3</v>
      </c>
      <c r="N97">
        <f t="shared" si="8"/>
        <v>2.5450887493932765E-2</v>
      </c>
      <c r="O97">
        <f t="shared" si="9"/>
        <v>5.0901774987865529E-2</v>
      </c>
      <c r="Q97" s="7">
        <v>71</v>
      </c>
      <c r="R97" s="7">
        <v>9.4410539494162182E-4</v>
      </c>
      <c r="S97" s="7">
        <v>1.7594950143927524E-3</v>
      </c>
      <c r="U97" s="7">
        <v>3.9965986394557826</v>
      </c>
      <c r="V97" s="7">
        <v>0</v>
      </c>
    </row>
    <row r="98" spans="1:22" x14ac:dyDescent="0.35">
      <c r="A98" s="5">
        <v>2016</v>
      </c>
      <c r="B98" s="14" t="s">
        <v>52</v>
      </c>
      <c r="C98" s="14" t="s">
        <v>150</v>
      </c>
      <c r="D98" s="14">
        <v>2012</v>
      </c>
      <c r="E98" s="14">
        <v>4</v>
      </c>
      <c r="F98" s="14">
        <v>74</v>
      </c>
      <c r="G98" s="14">
        <v>7</v>
      </c>
      <c r="H98" s="14">
        <v>81</v>
      </c>
      <c r="I98" s="14" t="b">
        <v>1</v>
      </c>
      <c r="J98" s="6">
        <v>8.6419753086419707E-2</v>
      </c>
      <c r="K98">
        <f t="shared" si="5"/>
        <v>4.1313040639791087E-4</v>
      </c>
      <c r="L98">
        <f t="shared" si="6"/>
        <v>2.0325609619342561E-2</v>
      </c>
      <c r="M98">
        <f t="shared" si="7"/>
        <v>1.7565341646345414E-3</v>
      </c>
      <c r="N98">
        <f t="shared" si="8"/>
        <v>2.0325609619342561E-2</v>
      </c>
      <c r="O98">
        <f t="shared" si="9"/>
        <v>8.1302438477370245E-2</v>
      </c>
      <c r="Q98" s="7">
        <v>72</v>
      </c>
      <c r="R98" s="7">
        <v>1.1090060148094812E-3</v>
      </c>
      <c r="S98" s="7">
        <v>2.1529624566312411E-3</v>
      </c>
      <c r="U98" s="7">
        <v>4.0532879818594107</v>
      </c>
      <c r="V98" s="7">
        <v>0</v>
      </c>
    </row>
    <row r="99" spans="1:22" x14ac:dyDescent="0.35">
      <c r="A99" s="24">
        <v>2014</v>
      </c>
      <c r="B99" s="17" t="s">
        <v>24</v>
      </c>
      <c r="C99" s="17" t="s">
        <v>46</v>
      </c>
      <c r="D99" s="17">
        <v>2012</v>
      </c>
      <c r="E99" s="17">
        <v>2</v>
      </c>
      <c r="F99" s="17">
        <v>127</v>
      </c>
      <c r="G99" s="17">
        <v>12</v>
      </c>
      <c r="H99" s="17">
        <v>139</v>
      </c>
      <c r="I99" s="17" t="b">
        <v>1</v>
      </c>
      <c r="J99" s="25">
        <v>8.6330935251798593E-2</v>
      </c>
      <c r="K99">
        <f t="shared" si="5"/>
        <v>7.089521788803656E-4</v>
      </c>
      <c r="L99">
        <f t="shared" si="6"/>
        <v>2.6626155916323436E-2</v>
      </c>
      <c r="M99">
        <f t="shared" si="7"/>
        <v>2.2986609424164124E-3</v>
      </c>
      <c r="N99">
        <f t="shared" si="8"/>
        <v>2.6626155916323436E-2</v>
      </c>
      <c r="O99">
        <f t="shared" si="9"/>
        <v>5.3252311832646872E-2</v>
      </c>
      <c r="Q99" s="7">
        <v>73</v>
      </c>
      <c r="R99" s="7">
        <v>7.3439964081766082E-4</v>
      </c>
      <c r="S99" s="7">
        <v>1.3509639054202637E-3</v>
      </c>
      <c r="U99" s="7">
        <v>4.1099773242630384</v>
      </c>
      <c r="V99" s="7">
        <v>0</v>
      </c>
    </row>
    <row r="100" spans="1:22" x14ac:dyDescent="0.35">
      <c r="A100" s="5">
        <v>2015</v>
      </c>
      <c r="B100" s="14" t="s">
        <v>30</v>
      </c>
      <c r="C100" s="14" t="s">
        <v>56</v>
      </c>
      <c r="D100" s="14">
        <v>2012</v>
      </c>
      <c r="E100" s="14">
        <v>3</v>
      </c>
      <c r="F100" s="14">
        <v>117</v>
      </c>
      <c r="G100" s="14">
        <v>11</v>
      </c>
      <c r="H100" s="14">
        <v>128</v>
      </c>
      <c r="I100" s="14" t="b">
        <v>1</v>
      </c>
      <c r="J100" s="6">
        <v>8.59375E-2</v>
      </c>
      <c r="K100">
        <f t="shared" si="5"/>
        <v>6.5284804961645182E-4</v>
      </c>
      <c r="L100">
        <f t="shared" si="6"/>
        <v>2.5550891366378038E-2</v>
      </c>
      <c r="M100">
        <f t="shared" si="7"/>
        <v>2.1957797267981127E-3</v>
      </c>
      <c r="N100">
        <f t="shared" si="8"/>
        <v>2.5550891366378038E-2</v>
      </c>
      <c r="O100">
        <f t="shared" si="9"/>
        <v>7.6652674099134122E-2</v>
      </c>
      <c r="Q100" s="7">
        <v>74</v>
      </c>
      <c r="R100" s="7">
        <v>5.4238138453237023E-4</v>
      </c>
      <c r="S100" s="7">
        <v>1.0086948376419589E-3</v>
      </c>
      <c r="U100" s="7">
        <v>4.166666666666667</v>
      </c>
      <c r="V100" s="7">
        <v>0</v>
      </c>
    </row>
    <row r="101" spans="1:22" x14ac:dyDescent="0.35">
      <c r="A101" s="3">
        <v>2013</v>
      </c>
      <c r="B101" s="13" t="s">
        <v>52</v>
      </c>
      <c r="C101" s="13" t="s">
        <v>150</v>
      </c>
      <c r="D101" s="13">
        <v>2008</v>
      </c>
      <c r="E101" s="17">
        <v>5</v>
      </c>
      <c r="F101" s="13">
        <v>75</v>
      </c>
      <c r="G101" s="13">
        <v>7</v>
      </c>
      <c r="H101" s="13">
        <v>82</v>
      </c>
      <c r="I101" s="13" t="b">
        <v>1</v>
      </c>
      <c r="J101" s="4">
        <v>8.5365853658536606E-2</v>
      </c>
      <c r="K101">
        <f t="shared" si="5"/>
        <v>4.1823078178553942E-4</v>
      </c>
      <c r="L101">
        <f t="shared" si="6"/>
        <v>2.0450691474508616E-2</v>
      </c>
      <c r="M101">
        <f t="shared" si="7"/>
        <v>1.7457907356287848E-3</v>
      </c>
      <c r="N101">
        <f t="shared" si="8"/>
        <v>2.0450691474508616E-2</v>
      </c>
      <c r="O101">
        <f t="shared" si="9"/>
        <v>0.10225345737254309</v>
      </c>
      <c r="Q101" s="7">
        <v>75</v>
      </c>
      <c r="R101" s="7">
        <v>9.4238167372905752E-4</v>
      </c>
      <c r="S101" s="7">
        <v>1.7357525441272132E-3</v>
      </c>
      <c r="U101" s="7">
        <v>4.2233560090702946</v>
      </c>
      <c r="V101" s="7">
        <v>0</v>
      </c>
    </row>
    <row r="102" spans="1:22" x14ac:dyDescent="0.35">
      <c r="A102" s="5">
        <v>2016</v>
      </c>
      <c r="B102" s="14" t="s">
        <v>58</v>
      </c>
      <c r="C102" s="14">
        <v>200</v>
      </c>
      <c r="D102" s="14">
        <v>2015</v>
      </c>
      <c r="E102" s="14">
        <v>1</v>
      </c>
      <c r="F102" s="14">
        <v>247</v>
      </c>
      <c r="G102" s="14">
        <v>23</v>
      </c>
      <c r="H102" s="14">
        <v>270</v>
      </c>
      <c r="I102" s="14" t="b">
        <v>1</v>
      </c>
      <c r="J102" s="6">
        <v>8.5185185185185197E-2</v>
      </c>
      <c r="K102">
        <f t="shared" si="5"/>
        <v>1.377101354659703E-3</v>
      </c>
      <c r="L102">
        <f t="shared" si="6"/>
        <v>3.7109316278526379E-2</v>
      </c>
      <c r="M102">
        <f t="shared" si="7"/>
        <v>3.1611639792818772E-3</v>
      </c>
      <c r="N102">
        <f t="shared" si="8"/>
        <v>3.7109316278526379E-2</v>
      </c>
      <c r="O102">
        <f t="shared" si="9"/>
        <v>3.7109316278526379E-2</v>
      </c>
      <c r="Q102" s="7">
        <v>76</v>
      </c>
      <c r="R102" s="7">
        <v>6.3055146760822788E-4</v>
      </c>
      <c r="S102" s="7">
        <v>1.1948923834183209E-3</v>
      </c>
      <c r="U102" s="7">
        <v>4.2800453514739232</v>
      </c>
      <c r="V102" s="7">
        <v>0</v>
      </c>
    </row>
    <row r="103" spans="1:22" x14ac:dyDescent="0.35">
      <c r="A103" s="3">
        <v>2013</v>
      </c>
      <c r="B103" s="13" t="s">
        <v>52</v>
      </c>
      <c r="C103" s="13" t="s">
        <v>83</v>
      </c>
      <c r="D103" s="13">
        <v>2009</v>
      </c>
      <c r="E103" s="17">
        <v>4</v>
      </c>
      <c r="F103" s="13">
        <v>65</v>
      </c>
      <c r="G103" s="13">
        <v>6</v>
      </c>
      <c r="H103" s="13">
        <v>71</v>
      </c>
      <c r="I103" s="13" t="b">
        <v>1</v>
      </c>
      <c r="J103" s="4">
        <v>8.4507042253521097E-2</v>
      </c>
      <c r="K103">
        <f t="shared" si="5"/>
        <v>3.6212665252162559E-4</v>
      </c>
      <c r="L103">
        <f t="shared" si="6"/>
        <v>1.9029625653743838E-2</v>
      </c>
      <c r="M103">
        <f t="shared" si="7"/>
        <v>1.6081373791896195E-3</v>
      </c>
      <c r="N103">
        <f t="shared" si="8"/>
        <v>1.9029625653743838E-2</v>
      </c>
      <c r="O103">
        <f t="shared" si="9"/>
        <v>7.6118502614975353E-2</v>
      </c>
      <c r="Q103" s="7">
        <v>77</v>
      </c>
      <c r="R103" s="7">
        <v>5.2882385392995538E-4</v>
      </c>
      <c r="S103" s="7">
        <v>1.0078234386130909E-3</v>
      </c>
      <c r="U103" s="7">
        <v>4.3367346938775508</v>
      </c>
      <c r="V103" s="7">
        <v>0</v>
      </c>
    </row>
    <row r="104" spans="1:22" x14ac:dyDescent="0.35">
      <c r="A104" s="5">
        <v>2017</v>
      </c>
      <c r="B104" s="14" t="s">
        <v>52</v>
      </c>
      <c r="C104" s="14" t="s">
        <v>91</v>
      </c>
      <c r="D104" s="14">
        <v>2014</v>
      </c>
      <c r="E104" s="14">
        <v>3</v>
      </c>
      <c r="F104" s="14">
        <v>109</v>
      </c>
      <c r="G104" s="14">
        <v>10</v>
      </c>
      <c r="H104" s="14">
        <v>119</v>
      </c>
      <c r="I104" s="14" t="b">
        <v>1</v>
      </c>
      <c r="J104" s="6">
        <v>8.40336134453782E-2</v>
      </c>
      <c r="K104">
        <f t="shared" si="5"/>
        <v>6.0694467112779504E-4</v>
      </c>
      <c r="L104">
        <f t="shared" si="6"/>
        <v>2.4636247099097602E-2</v>
      </c>
      <c r="M104">
        <f t="shared" si="7"/>
        <v>2.0702728654703878E-3</v>
      </c>
      <c r="N104">
        <f t="shared" si="8"/>
        <v>2.4636247099097602E-2</v>
      </c>
      <c r="O104">
        <f t="shared" si="9"/>
        <v>7.3908741297292802E-2</v>
      </c>
      <c r="Q104" s="7">
        <v>78</v>
      </c>
      <c r="R104" s="7">
        <v>7.7580372609451138E-4</v>
      </c>
      <c r="S104" s="7">
        <v>1.5014964259229149E-3</v>
      </c>
      <c r="U104" s="7">
        <v>4.3934240362811794</v>
      </c>
      <c r="V104" s="7">
        <v>0</v>
      </c>
    </row>
    <row r="105" spans="1:22" x14ac:dyDescent="0.35">
      <c r="A105" s="3">
        <v>2015</v>
      </c>
      <c r="B105" s="13" t="s">
        <v>24</v>
      </c>
      <c r="C105" s="13" t="s">
        <v>28</v>
      </c>
      <c r="D105" s="13">
        <v>2013</v>
      </c>
      <c r="E105" s="17">
        <v>2</v>
      </c>
      <c r="F105" s="13">
        <v>165</v>
      </c>
      <c r="G105" s="13">
        <v>15</v>
      </c>
      <c r="H105" s="13">
        <v>180</v>
      </c>
      <c r="I105" s="13" t="b">
        <v>1</v>
      </c>
      <c r="J105" s="4">
        <v>8.3333333333333301E-2</v>
      </c>
      <c r="K105">
        <f t="shared" si="5"/>
        <v>9.1806756977313531E-4</v>
      </c>
      <c r="L105">
        <f t="shared" si="6"/>
        <v>3.0299629861982397E-2</v>
      </c>
      <c r="M105">
        <f t="shared" si="7"/>
        <v>2.5249691551651986E-3</v>
      </c>
      <c r="N105">
        <f t="shared" si="8"/>
        <v>3.0299629861982397E-2</v>
      </c>
      <c r="O105">
        <f t="shared" si="9"/>
        <v>6.0599259723964793E-2</v>
      </c>
      <c r="Q105" s="7">
        <v>79</v>
      </c>
      <c r="R105" s="7">
        <v>1.267546413885254E-3</v>
      </c>
      <c r="S105" s="7">
        <v>2.2229018153712308E-3</v>
      </c>
      <c r="U105" s="7">
        <v>4.4501133786848071</v>
      </c>
      <c r="V105" s="7">
        <v>0</v>
      </c>
    </row>
    <row r="106" spans="1:22" x14ac:dyDescent="0.35">
      <c r="A106" s="5">
        <v>2016</v>
      </c>
      <c r="B106" s="14" t="s">
        <v>30</v>
      </c>
      <c r="C106" s="14" t="s">
        <v>44</v>
      </c>
      <c r="D106" s="14">
        <v>2014</v>
      </c>
      <c r="E106" s="14">
        <v>2</v>
      </c>
      <c r="F106" s="14">
        <v>143</v>
      </c>
      <c r="G106" s="14">
        <v>13</v>
      </c>
      <c r="H106" s="14">
        <v>156</v>
      </c>
      <c r="I106" s="14" t="b">
        <v>1</v>
      </c>
      <c r="J106" s="6">
        <v>8.3333333333333301E-2</v>
      </c>
      <c r="K106">
        <f t="shared" si="5"/>
        <v>7.9565856047005056E-4</v>
      </c>
      <c r="L106">
        <f t="shared" si="6"/>
        <v>2.820742030867145E-2</v>
      </c>
      <c r="M106">
        <f t="shared" si="7"/>
        <v>2.3506183590559534E-3</v>
      </c>
      <c r="N106">
        <f t="shared" si="8"/>
        <v>2.820742030867145E-2</v>
      </c>
      <c r="O106">
        <f t="shared" si="9"/>
        <v>5.64148406173429E-2</v>
      </c>
      <c r="Q106" s="7">
        <v>80</v>
      </c>
      <c r="R106" s="7">
        <v>7.3753031912287019E-4</v>
      </c>
      <c r="S106" s="7">
        <v>1.3156663085325091E-3</v>
      </c>
      <c r="U106" s="7">
        <v>4.5068027210884356</v>
      </c>
      <c r="V106" s="7">
        <v>0</v>
      </c>
    </row>
    <row r="107" spans="1:22" x14ac:dyDescent="0.35">
      <c r="A107" s="24">
        <v>2016</v>
      </c>
      <c r="B107" s="17" t="s">
        <v>30</v>
      </c>
      <c r="C107" s="17" t="s">
        <v>56</v>
      </c>
      <c r="D107" s="17">
        <v>2012</v>
      </c>
      <c r="E107" s="17">
        <v>4</v>
      </c>
      <c r="F107" s="17">
        <v>99</v>
      </c>
      <c r="G107" s="17">
        <v>9</v>
      </c>
      <c r="H107" s="17">
        <v>108</v>
      </c>
      <c r="I107" s="17" t="b">
        <v>1</v>
      </c>
      <c r="J107" s="25">
        <v>8.3333333333333301E-2</v>
      </c>
      <c r="K107">
        <f t="shared" si="5"/>
        <v>5.5084054186388116E-4</v>
      </c>
      <c r="L107">
        <f t="shared" si="6"/>
        <v>2.346999237034135E-2</v>
      </c>
      <c r="M107">
        <f t="shared" si="7"/>
        <v>1.955832697528445E-3</v>
      </c>
      <c r="N107">
        <f t="shared" si="8"/>
        <v>2.346999237034135E-2</v>
      </c>
      <c r="O107">
        <f t="shared" si="9"/>
        <v>9.38799694813654E-2</v>
      </c>
      <c r="Q107" s="7">
        <v>81</v>
      </c>
      <c r="R107" s="7">
        <v>7.8665426589756115E-4</v>
      </c>
      <c r="S107" s="7">
        <v>1.3765016403857917E-3</v>
      </c>
      <c r="U107" s="7">
        <v>4.5634920634920633</v>
      </c>
      <c r="V107" s="7">
        <v>0</v>
      </c>
    </row>
    <row r="108" spans="1:22" x14ac:dyDescent="0.35">
      <c r="A108" s="3">
        <v>2015</v>
      </c>
      <c r="B108" s="13" t="s">
        <v>52</v>
      </c>
      <c r="C108" s="13" t="s">
        <v>192</v>
      </c>
      <c r="D108" s="13">
        <v>2012</v>
      </c>
      <c r="E108" s="14">
        <v>3</v>
      </c>
      <c r="F108" s="13">
        <v>77</v>
      </c>
      <c r="G108" s="13">
        <v>7</v>
      </c>
      <c r="H108" s="13">
        <v>84</v>
      </c>
      <c r="I108" s="13" t="b">
        <v>1</v>
      </c>
      <c r="J108" s="4">
        <v>8.3333333333333301E-2</v>
      </c>
      <c r="K108">
        <f t="shared" si="5"/>
        <v>4.2843153256079647E-4</v>
      </c>
      <c r="L108">
        <f t="shared" si="6"/>
        <v>2.069858769483552E-2</v>
      </c>
      <c r="M108">
        <f t="shared" si="7"/>
        <v>1.7248823079029593E-3</v>
      </c>
      <c r="N108">
        <f t="shared" si="8"/>
        <v>2.069858769483552E-2</v>
      </c>
      <c r="O108">
        <f t="shared" si="9"/>
        <v>6.209576308450656E-2</v>
      </c>
      <c r="Q108" s="7">
        <v>82</v>
      </c>
      <c r="R108" s="7">
        <v>9.8556634518422474E-4</v>
      </c>
      <c r="S108" s="7">
        <v>1.745938838234829E-3</v>
      </c>
      <c r="U108" s="7">
        <v>4.6201814058956918</v>
      </c>
      <c r="V108" s="7">
        <v>0</v>
      </c>
    </row>
    <row r="109" spans="1:22" x14ac:dyDescent="0.35">
      <c r="A109" s="3">
        <v>2014</v>
      </c>
      <c r="B109" s="13" t="s">
        <v>128</v>
      </c>
      <c r="C109" s="13" t="s">
        <v>212</v>
      </c>
      <c r="D109" s="13">
        <v>2013</v>
      </c>
      <c r="E109" s="17">
        <v>1</v>
      </c>
      <c r="F109" s="13">
        <v>55</v>
      </c>
      <c r="G109" s="13">
        <v>5</v>
      </c>
      <c r="H109" s="13">
        <v>60</v>
      </c>
      <c r="I109" s="13" t="b">
        <v>1</v>
      </c>
      <c r="J109" s="4">
        <v>8.3333333333333301E-2</v>
      </c>
      <c r="K109">
        <f t="shared" si="5"/>
        <v>3.0602252325771177E-4</v>
      </c>
      <c r="L109">
        <f t="shared" si="6"/>
        <v>1.7493499457161558E-2</v>
      </c>
      <c r="M109">
        <f t="shared" si="7"/>
        <v>1.4577916214301293E-3</v>
      </c>
      <c r="N109">
        <f t="shared" si="8"/>
        <v>1.7493499457161558E-2</v>
      </c>
      <c r="O109">
        <f t="shared" si="9"/>
        <v>1.7493499457161558E-2</v>
      </c>
      <c r="Q109" s="7">
        <v>83</v>
      </c>
      <c r="R109" s="7">
        <v>6.4632713058939339E-4</v>
      </c>
      <c r="S109" s="7">
        <v>1.1552536831658158E-3</v>
      </c>
      <c r="U109" s="7">
        <v>4.6768707482993195</v>
      </c>
      <c r="V109" s="7">
        <v>0</v>
      </c>
    </row>
    <row r="110" spans="1:22" x14ac:dyDescent="0.35">
      <c r="A110" s="5">
        <v>2017</v>
      </c>
      <c r="B110" s="14" t="s">
        <v>58</v>
      </c>
      <c r="C110" s="14">
        <v>200</v>
      </c>
      <c r="D110" s="14">
        <v>2015</v>
      </c>
      <c r="E110" s="14">
        <v>2</v>
      </c>
      <c r="F110" s="14">
        <v>188</v>
      </c>
      <c r="G110" s="14">
        <v>17</v>
      </c>
      <c r="H110" s="14">
        <v>205</v>
      </c>
      <c r="I110" s="14" t="b">
        <v>1</v>
      </c>
      <c r="J110" s="6">
        <v>8.2926829268292701E-2</v>
      </c>
      <c r="K110">
        <f t="shared" si="5"/>
        <v>1.0455769544638486E-3</v>
      </c>
      <c r="L110">
        <f t="shared" si="6"/>
        <v>3.2335382392417268E-2</v>
      </c>
      <c r="M110">
        <f t="shared" si="7"/>
        <v>2.6814707349809446E-3</v>
      </c>
      <c r="N110">
        <f t="shared" si="8"/>
        <v>3.2335382392417268E-2</v>
      </c>
      <c r="O110">
        <f t="shared" si="9"/>
        <v>6.4670764784834536E-2</v>
      </c>
      <c r="Q110" s="7">
        <v>84</v>
      </c>
      <c r="R110" s="7">
        <v>5.8463676789179098E-4</v>
      </c>
      <c r="S110" s="7">
        <v>1.0833029608473712E-3</v>
      </c>
      <c r="U110" s="7">
        <v>4.733560090702948</v>
      </c>
      <c r="V110" s="7">
        <v>0</v>
      </c>
    </row>
    <row r="111" spans="1:22" x14ac:dyDescent="0.35">
      <c r="A111" s="3">
        <v>2016</v>
      </c>
      <c r="B111" s="13" t="s">
        <v>30</v>
      </c>
      <c r="C111" s="13" t="s">
        <v>56</v>
      </c>
      <c r="D111" s="13">
        <v>2015</v>
      </c>
      <c r="E111" s="17">
        <v>1</v>
      </c>
      <c r="F111" s="13">
        <v>144</v>
      </c>
      <c r="G111" s="13">
        <v>13</v>
      </c>
      <c r="H111" s="13">
        <v>157</v>
      </c>
      <c r="I111" s="13" t="b">
        <v>1</v>
      </c>
      <c r="J111" s="4">
        <v>8.2802547770700605E-2</v>
      </c>
      <c r="K111">
        <f t="shared" si="5"/>
        <v>8.0075893585767916E-4</v>
      </c>
      <c r="L111">
        <f t="shared" si="6"/>
        <v>2.8297684284366437E-2</v>
      </c>
      <c r="M111">
        <f t="shared" si="7"/>
        <v>2.3431203547564557E-3</v>
      </c>
      <c r="N111">
        <f t="shared" si="8"/>
        <v>2.8297684284366437E-2</v>
      </c>
      <c r="O111">
        <f t="shared" si="9"/>
        <v>2.8297684284366437E-2</v>
      </c>
      <c r="Q111" s="7">
        <v>85</v>
      </c>
      <c r="R111" s="7">
        <v>6.1212852916416711E-4</v>
      </c>
      <c r="S111" s="7">
        <v>1.055811199574995E-3</v>
      </c>
      <c r="U111" s="7">
        <v>4.7902494331065757</v>
      </c>
      <c r="V111" s="7">
        <v>0</v>
      </c>
    </row>
    <row r="112" spans="1:22" x14ac:dyDescent="0.35">
      <c r="A112" s="3">
        <v>2013</v>
      </c>
      <c r="B112" s="13" t="s">
        <v>42</v>
      </c>
      <c r="C112" s="13" t="s">
        <v>112</v>
      </c>
      <c r="D112" s="13">
        <v>2010</v>
      </c>
      <c r="E112" s="14">
        <v>3</v>
      </c>
      <c r="F112" s="13">
        <v>56</v>
      </c>
      <c r="G112" s="13">
        <v>5</v>
      </c>
      <c r="H112" s="13">
        <v>61</v>
      </c>
      <c r="I112" s="13" t="b">
        <v>1</v>
      </c>
      <c r="J112" s="4">
        <v>8.1967213114754106E-2</v>
      </c>
      <c r="K112">
        <f t="shared" si="5"/>
        <v>3.1112289864534032E-4</v>
      </c>
      <c r="L112">
        <f t="shared" si="6"/>
        <v>1.7638676215786159E-2</v>
      </c>
      <c r="M112">
        <f t="shared" si="7"/>
        <v>1.4457931324414885E-3</v>
      </c>
      <c r="N112">
        <f t="shared" si="8"/>
        <v>1.7638676215786159E-2</v>
      </c>
      <c r="O112">
        <f t="shared" si="9"/>
        <v>5.2916028647358476E-2</v>
      </c>
      <c r="Q112" s="7">
        <v>86</v>
      </c>
      <c r="R112" s="7">
        <v>1.2897468127827138E-3</v>
      </c>
      <c r="S112" s="7">
        <v>2.1406203662611041E-3</v>
      </c>
      <c r="U112" s="7">
        <v>4.8469387755102042</v>
      </c>
      <c r="V112" s="7">
        <v>0</v>
      </c>
    </row>
    <row r="113" spans="1:22" x14ac:dyDescent="0.35">
      <c r="A113" s="3">
        <v>2014</v>
      </c>
      <c r="B113" s="13" t="s">
        <v>30</v>
      </c>
      <c r="C113" s="13" t="s">
        <v>48</v>
      </c>
      <c r="D113" s="13">
        <v>2009</v>
      </c>
      <c r="E113" s="17">
        <v>5</v>
      </c>
      <c r="F113" s="13">
        <v>213</v>
      </c>
      <c r="G113" s="13">
        <v>19</v>
      </c>
      <c r="H113" s="13">
        <v>232</v>
      </c>
      <c r="I113" s="13" t="b">
        <v>1</v>
      </c>
      <c r="J113" s="4">
        <v>8.18965517241379E-2</v>
      </c>
      <c r="K113">
        <f t="shared" si="5"/>
        <v>1.1832870899298189E-3</v>
      </c>
      <c r="L113">
        <f t="shared" si="6"/>
        <v>3.4398940244283964E-2</v>
      </c>
      <c r="M113">
        <f t="shared" si="7"/>
        <v>2.8171545889715305E-3</v>
      </c>
      <c r="N113">
        <f t="shared" si="8"/>
        <v>3.4398940244283964E-2</v>
      </c>
      <c r="O113">
        <f t="shared" si="9"/>
        <v>0.17199470122141983</v>
      </c>
      <c r="Q113" s="7">
        <v>87</v>
      </c>
      <c r="R113" s="7">
        <v>6.471477637647455E-4</v>
      </c>
      <c r="S113" s="7">
        <v>1.1314820388094271E-3</v>
      </c>
      <c r="U113" s="7">
        <v>4.9036281179138319</v>
      </c>
      <c r="V113" s="7">
        <v>0</v>
      </c>
    </row>
    <row r="114" spans="1:22" x14ac:dyDescent="0.35">
      <c r="A114" s="5">
        <v>2015</v>
      </c>
      <c r="B114" s="14" t="s">
        <v>128</v>
      </c>
      <c r="C114" s="14" t="s">
        <v>129</v>
      </c>
      <c r="D114" s="14">
        <v>2013</v>
      </c>
      <c r="E114" s="14">
        <v>2</v>
      </c>
      <c r="F114" s="14">
        <v>101</v>
      </c>
      <c r="G114" s="14">
        <v>9</v>
      </c>
      <c r="H114" s="14">
        <v>110</v>
      </c>
      <c r="I114" s="14" t="b">
        <v>1</v>
      </c>
      <c r="J114" s="6">
        <v>8.1818181818181804E-2</v>
      </c>
      <c r="K114">
        <f t="shared" si="5"/>
        <v>5.6104129263913826E-4</v>
      </c>
      <c r="L114">
        <f t="shared" si="6"/>
        <v>2.3686310236909806E-2</v>
      </c>
      <c r="M114">
        <f t="shared" si="7"/>
        <v>1.9379708375653474E-3</v>
      </c>
      <c r="N114">
        <f t="shared" si="8"/>
        <v>2.3686310236909806E-2</v>
      </c>
      <c r="O114">
        <f t="shared" si="9"/>
        <v>4.7372620473819613E-2</v>
      </c>
      <c r="Q114" s="7">
        <v>88</v>
      </c>
      <c r="R114" s="7">
        <v>6.471477637647455E-4</v>
      </c>
      <c r="S114" s="7">
        <v>1.1314820388094271E-3</v>
      </c>
      <c r="U114" s="7">
        <v>4.9603174603174605</v>
      </c>
      <c r="V114" s="7">
        <v>0</v>
      </c>
    </row>
    <row r="115" spans="1:22" x14ac:dyDescent="0.35">
      <c r="A115" s="3">
        <v>2015</v>
      </c>
      <c r="B115" s="13" t="s">
        <v>24</v>
      </c>
      <c r="C115" s="13" t="s">
        <v>46</v>
      </c>
      <c r="D115" s="13">
        <v>2010</v>
      </c>
      <c r="E115" s="17">
        <v>5</v>
      </c>
      <c r="F115" s="13">
        <v>146</v>
      </c>
      <c r="G115" s="13">
        <v>13</v>
      </c>
      <c r="H115" s="13">
        <v>159</v>
      </c>
      <c r="I115" s="13" t="b">
        <v>1</v>
      </c>
      <c r="J115" s="4">
        <v>8.17610062893082E-2</v>
      </c>
      <c r="K115">
        <f t="shared" si="5"/>
        <v>8.1095968663293615E-4</v>
      </c>
      <c r="L115">
        <f t="shared" si="6"/>
        <v>2.8477353926110061E-2</v>
      </c>
      <c r="M115">
        <f t="shared" si="7"/>
        <v>2.3283371134555403E-3</v>
      </c>
      <c r="N115">
        <f t="shared" si="8"/>
        <v>2.8477353926110061E-2</v>
      </c>
      <c r="O115">
        <f t="shared" si="9"/>
        <v>0.1423867696305503</v>
      </c>
      <c r="Q115" s="7">
        <v>89</v>
      </c>
      <c r="R115" s="7">
        <v>1.0278488177040892E-3</v>
      </c>
      <c r="S115" s="7">
        <v>1.818305816865265E-3</v>
      </c>
      <c r="U115" s="7">
        <v>5.0170068027210881</v>
      </c>
      <c r="V115" s="7">
        <v>0</v>
      </c>
    </row>
    <row r="116" spans="1:22" x14ac:dyDescent="0.35">
      <c r="A116" s="3">
        <v>2013</v>
      </c>
      <c r="B116" s="13" t="s">
        <v>30</v>
      </c>
      <c r="C116" s="13" t="s">
        <v>56</v>
      </c>
      <c r="D116" s="13">
        <v>2010</v>
      </c>
      <c r="E116" s="14">
        <v>3</v>
      </c>
      <c r="F116" s="13">
        <v>113</v>
      </c>
      <c r="G116" s="13">
        <v>10</v>
      </c>
      <c r="H116" s="13">
        <v>123</v>
      </c>
      <c r="I116" s="13" t="b">
        <v>1</v>
      </c>
      <c r="J116" s="4">
        <v>8.1300813008130093E-2</v>
      </c>
      <c r="K116">
        <f t="shared" si="5"/>
        <v>6.2734617267830913E-4</v>
      </c>
      <c r="L116">
        <f t="shared" si="6"/>
        <v>2.5046879499816124E-2</v>
      </c>
      <c r="M116">
        <f t="shared" si="7"/>
        <v>2.0363316666517175E-3</v>
      </c>
      <c r="N116">
        <f t="shared" si="8"/>
        <v>2.5046879499816124E-2</v>
      </c>
      <c r="O116">
        <f t="shared" si="9"/>
        <v>7.5140638499448367E-2</v>
      </c>
      <c r="Q116" s="7">
        <v>90</v>
      </c>
      <c r="R116" s="7">
        <v>6.2133398600321783E-4</v>
      </c>
      <c r="S116" s="7">
        <v>1.0218941584206999E-3</v>
      </c>
      <c r="U116" s="7">
        <v>5.0736961451247167</v>
      </c>
      <c r="V116" s="7">
        <v>0</v>
      </c>
    </row>
    <row r="117" spans="1:22" x14ac:dyDescent="0.35">
      <c r="A117" s="3">
        <v>2014</v>
      </c>
      <c r="B117" s="13" t="s">
        <v>24</v>
      </c>
      <c r="C117" s="13" t="s">
        <v>28</v>
      </c>
      <c r="D117" s="13">
        <v>2011</v>
      </c>
      <c r="E117" s="17">
        <v>3</v>
      </c>
      <c r="F117" s="13">
        <v>125</v>
      </c>
      <c r="G117" s="13">
        <v>11</v>
      </c>
      <c r="H117" s="13">
        <v>136</v>
      </c>
      <c r="I117" s="13" t="b">
        <v>1</v>
      </c>
      <c r="J117" s="4">
        <v>8.0882352941176502E-2</v>
      </c>
      <c r="K117">
        <f t="shared" si="5"/>
        <v>6.9365105271748E-4</v>
      </c>
      <c r="L117">
        <f t="shared" si="6"/>
        <v>2.6337255983064752E-2</v>
      </c>
      <c r="M117">
        <f t="shared" si="7"/>
        <v>2.1302192339243556E-3</v>
      </c>
      <c r="N117">
        <f t="shared" si="8"/>
        <v>2.6337255983064752E-2</v>
      </c>
      <c r="O117">
        <f t="shared" si="9"/>
        <v>7.9011767949194261E-2</v>
      </c>
      <c r="Q117" s="7">
        <v>91</v>
      </c>
      <c r="R117" s="7">
        <v>5.8645249298381382E-4</v>
      </c>
      <c r="S117" s="7">
        <v>1.0567756514401039E-3</v>
      </c>
      <c r="U117" s="7">
        <v>5.1303854875283443</v>
      </c>
      <c r="V117" s="7">
        <v>0</v>
      </c>
    </row>
    <row r="118" spans="1:22" x14ac:dyDescent="0.35">
      <c r="A118" s="5">
        <v>2015</v>
      </c>
      <c r="B118" s="14" t="s">
        <v>52</v>
      </c>
      <c r="C118" s="14" t="s">
        <v>164</v>
      </c>
      <c r="D118" s="14">
        <v>2013</v>
      </c>
      <c r="E118" s="14">
        <v>2</v>
      </c>
      <c r="F118" s="14">
        <v>114</v>
      </c>
      <c r="G118" s="14">
        <v>10</v>
      </c>
      <c r="H118" s="14">
        <v>124</v>
      </c>
      <c r="I118" s="14" t="b">
        <v>1</v>
      </c>
      <c r="J118" s="6">
        <v>8.0645161290322606E-2</v>
      </c>
      <c r="K118">
        <f t="shared" si="5"/>
        <v>6.3244654806593763E-4</v>
      </c>
      <c r="L118">
        <f t="shared" si="6"/>
        <v>2.5148489975860135E-2</v>
      </c>
      <c r="M118">
        <f t="shared" si="7"/>
        <v>2.0281040303113018E-3</v>
      </c>
      <c r="N118">
        <f t="shared" si="8"/>
        <v>2.5148489975860135E-2</v>
      </c>
      <c r="O118">
        <f t="shared" si="9"/>
        <v>5.0296979951720271E-2</v>
      </c>
      <c r="Q118" s="7">
        <v>92</v>
      </c>
      <c r="R118" s="7">
        <v>7.1070199858667277E-4</v>
      </c>
      <c r="S118" s="7">
        <v>1.1832560779543022E-3</v>
      </c>
      <c r="U118" s="7">
        <v>5.1870748299319729</v>
      </c>
      <c r="V118" s="7">
        <v>0</v>
      </c>
    </row>
    <row r="119" spans="1:22" x14ac:dyDescent="0.35">
      <c r="A119" s="24">
        <v>2016</v>
      </c>
      <c r="B119" s="17" t="s">
        <v>67</v>
      </c>
      <c r="C119" s="17" t="s">
        <v>77</v>
      </c>
      <c r="D119" s="17">
        <v>2011</v>
      </c>
      <c r="E119" s="17">
        <v>5</v>
      </c>
      <c r="F119" s="17">
        <v>103</v>
      </c>
      <c r="G119" s="17">
        <v>9</v>
      </c>
      <c r="H119" s="17">
        <v>112</v>
      </c>
      <c r="I119" s="17" t="b">
        <v>1</v>
      </c>
      <c r="J119" s="25">
        <v>8.0357142857142905E-2</v>
      </c>
      <c r="K119">
        <f t="shared" si="5"/>
        <v>5.7124204341439525E-4</v>
      </c>
      <c r="L119">
        <f t="shared" si="6"/>
        <v>2.3900670354916727E-2</v>
      </c>
      <c r="M119">
        <f t="shared" si="7"/>
        <v>1.9205895820915237E-3</v>
      </c>
      <c r="N119">
        <f t="shared" si="8"/>
        <v>2.3900670354916727E-2</v>
      </c>
      <c r="O119">
        <f t="shared" si="9"/>
        <v>0.11950335177458363</v>
      </c>
      <c r="Q119" s="7">
        <v>93</v>
      </c>
      <c r="R119" s="7">
        <v>6.5879761370964758E-4</v>
      </c>
      <c r="S119" s="7">
        <v>1.1086807949059923E-3</v>
      </c>
      <c r="U119" s="7">
        <v>5.2437641723356005</v>
      </c>
      <c r="V119" s="7">
        <v>0</v>
      </c>
    </row>
    <row r="120" spans="1:22" x14ac:dyDescent="0.35">
      <c r="A120" s="5">
        <v>2015</v>
      </c>
      <c r="B120" s="14" t="s">
        <v>24</v>
      </c>
      <c r="C120" s="14" t="s">
        <v>46</v>
      </c>
      <c r="D120" s="14">
        <v>2012</v>
      </c>
      <c r="E120" s="14">
        <v>3</v>
      </c>
      <c r="F120" s="14">
        <v>92</v>
      </c>
      <c r="G120" s="14">
        <v>8</v>
      </c>
      <c r="H120" s="14">
        <v>100</v>
      </c>
      <c r="I120" s="14" t="b">
        <v>1</v>
      </c>
      <c r="J120" s="6">
        <v>0.08</v>
      </c>
      <c r="K120">
        <f t="shared" si="5"/>
        <v>5.1003753876285298E-4</v>
      </c>
      <c r="L120">
        <f t="shared" si="6"/>
        <v>2.2584010688158403E-2</v>
      </c>
      <c r="M120">
        <f t="shared" si="7"/>
        <v>1.8067208550526723E-3</v>
      </c>
      <c r="N120">
        <f t="shared" si="8"/>
        <v>2.2584010688158403E-2</v>
      </c>
      <c r="O120">
        <f t="shared" si="9"/>
        <v>6.7752032064475207E-2</v>
      </c>
      <c r="Q120" s="7">
        <v>94</v>
      </c>
      <c r="R120" s="7">
        <v>9.8817730764907616E-4</v>
      </c>
      <c r="S120" s="7">
        <v>1.5948446990912387E-3</v>
      </c>
      <c r="U120" s="7">
        <v>5.3004535147392291</v>
      </c>
      <c r="V120" s="7">
        <v>0</v>
      </c>
    </row>
    <row r="121" spans="1:22" x14ac:dyDescent="0.35">
      <c r="A121" s="24">
        <v>2015</v>
      </c>
      <c r="B121" s="17" t="s">
        <v>33</v>
      </c>
      <c r="C121" s="17" t="s">
        <v>109</v>
      </c>
      <c r="D121" s="17">
        <v>2011</v>
      </c>
      <c r="E121" s="17">
        <v>4</v>
      </c>
      <c r="F121" s="17">
        <v>69</v>
      </c>
      <c r="G121" s="17">
        <v>6</v>
      </c>
      <c r="H121" s="17">
        <v>75</v>
      </c>
      <c r="I121" s="17" t="b">
        <v>1</v>
      </c>
      <c r="J121" s="25">
        <v>0.08</v>
      </c>
      <c r="K121">
        <f t="shared" si="5"/>
        <v>3.8252815407213968E-4</v>
      </c>
      <c r="L121">
        <f t="shared" si="6"/>
        <v>1.9558326975284458E-2</v>
      </c>
      <c r="M121">
        <f t="shared" si="7"/>
        <v>1.5646661580227567E-3</v>
      </c>
      <c r="N121">
        <f t="shared" si="8"/>
        <v>1.9558326975284458E-2</v>
      </c>
      <c r="O121">
        <f t="shared" si="9"/>
        <v>7.8233307901137833E-2</v>
      </c>
      <c r="Q121" s="7">
        <v>95</v>
      </c>
      <c r="R121" s="7">
        <v>8.2052490898178133E-4</v>
      </c>
      <c r="S121" s="7">
        <v>1.3838826692328687E-3</v>
      </c>
      <c r="U121" s="7">
        <v>5.3571428571428568</v>
      </c>
      <c r="V121" s="7">
        <v>0</v>
      </c>
    </row>
    <row r="122" spans="1:22" x14ac:dyDescent="0.35">
      <c r="A122" s="5">
        <v>2015</v>
      </c>
      <c r="B122" s="14" t="s">
        <v>58</v>
      </c>
      <c r="C122" s="14" t="s">
        <v>142</v>
      </c>
      <c r="D122" s="14">
        <v>2010</v>
      </c>
      <c r="E122" s="14">
        <v>5</v>
      </c>
      <c r="F122" s="14">
        <v>81</v>
      </c>
      <c r="G122" s="14">
        <v>7</v>
      </c>
      <c r="H122" s="14">
        <v>88</v>
      </c>
      <c r="I122" s="14" t="b">
        <v>1</v>
      </c>
      <c r="J122" s="6">
        <v>7.9545454545454503E-2</v>
      </c>
      <c r="K122">
        <f t="shared" si="5"/>
        <v>4.4883303411131061E-4</v>
      </c>
      <c r="L122">
        <f t="shared" si="6"/>
        <v>2.1185679930351791E-2</v>
      </c>
      <c r="M122">
        <f t="shared" si="7"/>
        <v>1.685224539914346E-3</v>
      </c>
      <c r="N122">
        <f t="shared" si="8"/>
        <v>2.1185679930351791E-2</v>
      </c>
      <c r="O122">
        <f t="shared" si="9"/>
        <v>0.10592839965175896</v>
      </c>
      <c r="Q122" s="7">
        <v>96</v>
      </c>
      <c r="R122" s="7">
        <v>6.7051631569173405E-4</v>
      </c>
      <c r="S122" s="7">
        <v>1.0860178489428074E-3</v>
      </c>
      <c r="U122" s="7">
        <v>5.4138321995464853</v>
      </c>
      <c r="V122" s="7">
        <v>0</v>
      </c>
    </row>
    <row r="123" spans="1:22" x14ac:dyDescent="0.35">
      <c r="A123" s="3">
        <v>2015</v>
      </c>
      <c r="B123" s="13" t="s">
        <v>52</v>
      </c>
      <c r="C123" s="13" t="s">
        <v>62</v>
      </c>
      <c r="D123" s="13">
        <v>2014</v>
      </c>
      <c r="E123" s="17">
        <v>1</v>
      </c>
      <c r="F123" s="13">
        <v>232</v>
      </c>
      <c r="G123" s="13">
        <v>20</v>
      </c>
      <c r="H123" s="13">
        <v>252</v>
      </c>
      <c r="I123" s="13" t="b">
        <v>1</v>
      </c>
      <c r="J123" s="4">
        <v>7.9365079365079402E-2</v>
      </c>
      <c r="K123">
        <f t="shared" si="5"/>
        <v>1.2852945976823895E-3</v>
      </c>
      <c r="L123">
        <f t="shared" si="6"/>
        <v>3.5851005532375094E-2</v>
      </c>
      <c r="M123">
        <f t="shared" si="7"/>
        <v>2.8453178993948502E-3</v>
      </c>
      <c r="N123">
        <f t="shared" si="8"/>
        <v>3.5851005532375094E-2</v>
      </c>
      <c r="O123">
        <f t="shared" si="9"/>
        <v>3.5851005532375094E-2</v>
      </c>
      <c r="Q123" s="7">
        <v>97</v>
      </c>
      <c r="R123" s="7">
        <v>8.5841502246175941E-4</v>
      </c>
      <c r="S123" s="7">
        <v>1.440245919954653E-3</v>
      </c>
      <c r="U123" s="7">
        <v>5.4705215419501139</v>
      </c>
      <c r="V123" s="7">
        <v>0</v>
      </c>
    </row>
    <row r="124" spans="1:22" x14ac:dyDescent="0.35">
      <c r="A124" s="3">
        <v>2015</v>
      </c>
      <c r="B124" s="13" t="s">
        <v>30</v>
      </c>
      <c r="C124" s="13" t="s">
        <v>44</v>
      </c>
      <c r="D124" s="13">
        <v>2013</v>
      </c>
      <c r="E124" s="14">
        <v>2</v>
      </c>
      <c r="F124" s="13">
        <v>174</v>
      </c>
      <c r="G124" s="13">
        <v>15</v>
      </c>
      <c r="H124" s="13">
        <v>189</v>
      </c>
      <c r="I124" s="13" t="b">
        <v>1</v>
      </c>
      <c r="J124" s="4">
        <v>7.9365079365079402E-2</v>
      </c>
      <c r="K124">
        <f t="shared" si="5"/>
        <v>9.6397094826179209E-4</v>
      </c>
      <c r="L124">
        <f t="shared" si="6"/>
        <v>3.1047881542253283E-2</v>
      </c>
      <c r="M124">
        <f t="shared" si="7"/>
        <v>2.4641175827185158E-3</v>
      </c>
      <c r="N124">
        <f t="shared" si="8"/>
        <v>3.1047881542253283E-2</v>
      </c>
      <c r="O124">
        <f t="shared" si="9"/>
        <v>6.2095763084506567E-2</v>
      </c>
      <c r="Q124" s="7">
        <v>98</v>
      </c>
      <c r="R124" s="7">
        <v>8.3332039056250239E-4</v>
      </c>
      <c r="S124" s="7">
        <v>1.3624593362356104E-3</v>
      </c>
      <c r="U124" s="7">
        <v>5.5272108843537415</v>
      </c>
      <c r="V124" s="7">
        <v>0</v>
      </c>
    </row>
    <row r="125" spans="1:22" x14ac:dyDescent="0.35">
      <c r="A125" s="3">
        <v>2015</v>
      </c>
      <c r="B125" s="13" t="s">
        <v>67</v>
      </c>
      <c r="C125" s="13" t="s">
        <v>139</v>
      </c>
      <c r="D125" s="13">
        <v>2014</v>
      </c>
      <c r="E125" s="17">
        <v>1</v>
      </c>
      <c r="F125" s="13">
        <v>140</v>
      </c>
      <c r="G125" s="13">
        <v>12</v>
      </c>
      <c r="H125" s="13">
        <v>152</v>
      </c>
      <c r="I125" s="13" t="b">
        <v>1</v>
      </c>
      <c r="J125" s="4">
        <v>7.8947368421052599E-2</v>
      </c>
      <c r="K125">
        <f t="shared" si="5"/>
        <v>7.7525705891953647E-4</v>
      </c>
      <c r="L125">
        <f t="shared" si="6"/>
        <v>2.7843438345856935E-2</v>
      </c>
      <c r="M125">
        <f t="shared" si="7"/>
        <v>2.1981661851992306E-3</v>
      </c>
      <c r="N125">
        <f t="shared" si="8"/>
        <v>2.7843438345856935E-2</v>
      </c>
      <c r="O125">
        <f t="shared" si="9"/>
        <v>2.7843438345856935E-2</v>
      </c>
      <c r="Q125" s="7">
        <v>99</v>
      </c>
      <c r="R125" s="7">
        <v>6.8230346898163141E-4</v>
      </c>
      <c r="S125" s="7">
        <v>1.0634872666471533E-3</v>
      </c>
      <c r="U125" s="7">
        <v>5.5839002267573701</v>
      </c>
      <c r="V125" s="7">
        <v>0</v>
      </c>
    </row>
    <row r="126" spans="1:22" x14ac:dyDescent="0.35">
      <c r="A126" s="5">
        <v>2017</v>
      </c>
      <c r="B126" s="14" t="s">
        <v>30</v>
      </c>
      <c r="C126" s="14" t="s">
        <v>160</v>
      </c>
      <c r="D126" s="14">
        <v>2013</v>
      </c>
      <c r="E126" s="14">
        <v>4</v>
      </c>
      <c r="F126" s="14">
        <v>117</v>
      </c>
      <c r="G126" s="14">
        <v>10</v>
      </c>
      <c r="H126" s="14">
        <v>127</v>
      </c>
      <c r="I126" s="14" t="b">
        <v>1</v>
      </c>
      <c r="J126" s="6">
        <v>7.8740157480315001E-2</v>
      </c>
      <c r="K126">
        <f t="shared" si="5"/>
        <v>6.4774767422882322E-4</v>
      </c>
      <c r="L126">
        <f t="shared" si="6"/>
        <v>2.5450887493932765E-2</v>
      </c>
      <c r="M126">
        <f t="shared" si="7"/>
        <v>2.0040068892860454E-3</v>
      </c>
      <c r="N126">
        <f t="shared" si="8"/>
        <v>2.5450887493932765E-2</v>
      </c>
      <c r="O126">
        <f t="shared" si="9"/>
        <v>0.10180354997573106</v>
      </c>
      <c r="Q126" s="7">
        <v>100</v>
      </c>
      <c r="R126" s="7">
        <v>1.1824860855107996E-3</v>
      </c>
      <c r="S126" s="7">
        <v>1.9786778937710778E-3</v>
      </c>
      <c r="U126" s="7">
        <v>5.6405895691609977</v>
      </c>
      <c r="V126" s="7">
        <v>0</v>
      </c>
    </row>
    <row r="127" spans="1:22" x14ac:dyDescent="0.35">
      <c r="A127" s="3">
        <v>2017</v>
      </c>
      <c r="B127" s="13" t="s">
        <v>67</v>
      </c>
      <c r="C127" s="13" t="s">
        <v>68</v>
      </c>
      <c r="D127" s="13">
        <v>2012</v>
      </c>
      <c r="E127" s="17">
        <v>5</v>
      </c>
      <c r="F127" s="13">
        <v>223</v>
      </c>
      <c r="G127" s="13">
        <v>19</v>
      </c>
      <c r="H127" s="13">
        <v>242</v>
      </c>
      <c r="I127" s="13" t="b">
        <v>1</v>
      </c>
      <c r="J127" s="4">
        <v>7.8512396694214906E-2</v>
      </c>
      <c r="K127">
        <f t="shared" si="5"/>
        <v>1.2342908438061041E-3</v>
      </c>
      <c r="L127">
        <f t="shared" si="6"/>
        <v>3.5132475628769803E-2</v>
      </c>
      <c r="M127">
        <f t="shared" si="7"/>
        <v>2.7583348634158122E-3</v>
      </c>
      <c r="N127">
        <f t="shared" si="8"/>
        <v>3.5132475628769803E-2</v>
      </c>
      <c r="O127">
        <f t="shared" si="9"/>
        <v>0.17566237814384902</v>
      </c>
      <c r="Q127" s="7">
        <v>101</v>
      </c>
      <c r="R127" s="7">
        <v>6.2776343348632815E-4</v>
      </c>
      <c r="S127" s="7">
        <v>9.8037394570329138E-4</v>
      </c>
      <c r="U127" s="7">
        <v>5.6972789115646263</v>
      </c>
      <c r="V127" s="7">
        <v>0</v>
      </c>
    </row>
    <row r="128" spans="1:22" x14ac:dyDescent="0.35">
      <c r="A128" s="5">
        <v>2016</v>
      </c>
      <c r="B128" s="14" t="s">
        <v>24</v>
      </c>
      <c r="C128" s="14" t="s">
        <v>155</v>
      </c>
      <c r="D128" s="14">
        <v>2013</v>
      </c>
      <c r="E128" s="14">
        <v>3</v>
      </c>
      <c r="F128" s="14">
        <v>59</v>
      </c>
      <c r="G128" s="14">
        <v>5</v>
      </c>
      <c r="H128" s="14">
        <v>64</v>
      </c>
      <c r="I128" s="14" t="b">
        <v>1</v>
      </c>
      <c r="J128" s="6">
        <v>7.8125E-2</v>
      </c>
      <c r="K128">
        <f t="shared" si="5"/>
        <v>3.2642402480822591E-4</v>
      </c>
      <c r="L128">
        <f t="shared" si="6"/>
        <v>1.8067208550526723E-2</v>
      </c>
      <c r="M128">
        <f t="shared" si="7"/>
        <v>1.4115006680099002E-3</v>
      </c>
      <c r="N128">
        <f t="shared" si="8"/>
        <v>1.8067208550526723E-2</v>
      </c>
      <c r="O128">
        <f t="shared" si="9"/>
        <v>5.4201625651580168E-2</v>
      </c>
      <c r="Q128" s="7">
        <v>102</v>
      </c>
      <c r="R128" s="7">
        <v>8.0349005286090491E-4</v>
      </c>
      <c r="S128" s="7">
        <v>1.2667828126094829E-3</v>
      </c>
      <c r="U128" s="7">
        <v>5.753968253968254</v>
      </c>
      <c r="V128" s="7">
        <v>0</v>
      </c>
    </row>
    <row r="129" spans="1:22" x14ac:dyDescent="0.35">
      <c r="A129" s="24">
        <v>2016</v>
      </c>
      <c r="B129" s="17" t="s">
        <v>170</v>
      </c>
      <c r="C129" s="17">
        <v>500</v>
      </c>
      <c r="D129" s="17">
        <v>2013</v>
      </c>
      <c r="E129" s="17">
        <v>3</v>
      </c>
      <c r="F129" s="17">
        <v>59</v>
      </c>
      <c r="G129" s="17">
        <v>5</v>
      </c>
      <c r="H129" s="17">
        <v>64</v>
      </c>
      <c r="I129" s="17" t="b">
        <v>1</v>
      </c>
      <c r="J129" s="25">
        <v>7.8125E-2</v>
      </c>
      <c r="K129">
        <f t="shared" si="5"/>
        <v>3.2642402480822591E-4</v>
      </c>
      <c r="L129">
        <f t="shared" si="6"/>
        <v>1.8067208550526723E-2</v>
      </c>
      <c r="M129">
        <f t="shared" si="7"/>
        <v>1.4115006680099002E-3</v>
      </c>
      <c r="N129">
        <f t="shared" si="8"/>
        <v>1.8067208550526723E-2</v>
      </c>
      <c r="O129">
        <f t="shared" si="9"/>
        <v>5.4201625651580168E-2</v>
      </c>
      <c r="Q129" s="7">
        <v>103</v>
      </c>
      <c r="R129" s="7">
        <v>9.7684613318932498E-4</v>
      </c>
      <c r="S129" s="7">
        <v>1.5481230219758736E-3</v>
      </c>
      <c r="U129" s="7">
        <v>5.8106575963718825</v>
      </c>
      <c r="V129" s="7">
        <v>0</v>
      </c>
    </row>
    <row r="130" spans="1:22" x14ac:dyDescent="0.35">
      <c r="A130" s="5">
        <v>2015</v>
      </c>
      <c r="B130" s="14" t="s">
        <v>30</v>
      </c>
      <c r="C130" s="14" t="s">
        <v>47</v>
      </c>
      <c r="D130" s="14">
        <v>2013</v>
      </c>
      <c r="E130" s="14">
        <v>2</v>
      </c>
      <c r="F130" s="14">
        <v>71</v>
      </c>
      <c r="G130" s="14">
        <v>6</v>
      </c>
      <c r="H130" s="14">
        <v>77</v>
      </c>
      <c r="I130" s="14" t="b">
        <v>1</v>
      </c>
      <c r="J130" s="6">
        <v>7.7922077922077906E-2</v>
      </c>
      <c r="K130">
        <f t="shared" si="5"/>
        <v>3.9272890484739678E-4</v>
      </c>
      <c r="L130">
        <f t="shared" si="6"/>
        <v>1.9817388951307302E-2</v>
      </c>
      <c r="M130">
        <f t="shared" si="7"/>
        <v>1.5442121260758933E-3</v>
      </c>
      <c r="N130">
        <f t="shared" si="8"/>
        <v>1.9817388951307302E-2</v>
      </c>
      <c r="O130">
        <f t="shared" si="9"/>
        <v>3.9634777902614604E-2</v>
      </c>
      <c r="Q130" s="7">
        <v>104</v>
      </c>
      <c r="R130" s="7">
        <v>9.0939425931221461E-4</v>
      </c>
      <c r="S130" s="7">
        <v>1.4412240997437389E-3</v>
      </c>
      <c r="U130" s="7">
        <v>5.8673469387755102</v>
      </c>
      <c r="V130" s="7">
        <v>0</v>
      </c>
    </row>
    <row r="131" spans="1:22" x14ac:dyDescent="0.35">
      <c r="A131" s="24">
        <v>2016</v>
      </c>
      <c r="B131" s="17" t="s">
        <v>52</v>
      </c>
      <c r="C131" s="17" t="s">
        <v>74</v>
      </c>
      <c r="D131" s="17">
        <v>2012</v>
      </c>
      <c r="E131" s="17">
        <v>4</v>
      </c>
      <c r="F131" s="17">
        <v>95</v>
      </c>
      <c r="G131" s="17">
        <v>8</v>
      </c>
      <c r="H131" s="17">
        <v>103</v>
      </c>
      <c r="I131" s="17" t="b">
        <v>1</v>
      </c>
      <c r="J131" s="25">
        <v>7.7669902912621297E-2</v>
      </c>
      <c r="K131">
        <f t="shared" si="5"/>
        <v>5.2533866492573858E-4</v>
      </c>
      <c r="L131">
        <f t="shared" si="6"/>
        <v>2.2920267557900335E-2</v>
      </c>
      <c r="M131">
        <f t="shared" si="7"/>
        <v>1.7802149559534226E-3</v>
      </c>
      <c r="N131">
        <f t="shared" si="8"/>
        <v>2.2920267557900335E-2</v>
      </c>
      <c r="O131">
        <f t="shared" si="9"/>
        <v>9.1681070231601339E-2</v>
      </c>
      <c r="Q131" s="7">
        <v>105</v>
      </c>
      <c r="R131" s="7">
        <v>7.7424555072131752E-4</v>
      </c>
      <c r="S131" s="7">
        <v>1.1815871468071274E-3</v>
      </c>
      <c r="U131" s="7">
        <v>5.9240362811791387</v>
      </c>
      <c r="V131" s="7">
        <v>0</v>
      </c>
    </row>
    <row r="132" spans="1:22" x14ac:dyDescent="0.35">
      <c r="A132" s="3">
        <v>2014</v>
      </c>
      <c r="B132" s="13" t="s">
        <v>52</v>
      </c>
      <c r="C132" s="13" t="s">
        <v>164</v>
      </c>
      <c r="D132" s="13">
        <v>2013</v>
      </c>
      <c r="E132" s="14">
        <v>1</v>
      </c>
      <c r="F132" s="13">
        <v>107</v>
      </c>
      <c r="G132" s="13">
        <v>9</v>
      </c>
      <c r="H132" s="13">
        <v>116</v>
      </c>
      <c r="I132" s="13" t="b">
        <v>1</v>
      </c>
      <c r="J132" s="4">
        <v>7.7586206896551699E-2</v>
      </c>
      <c r="K132">
        <f t="shared" ref="K132:K195" si="10">H132/$H$1</f>
        <v>5.9164354496490945E-4</v>
      </c>
      <c r="L132">
        <f t="shared" ref="L132:L195" si="11">SQRT(K132)</f>
        <v>2.4323723912364023E-2</v>
      </c>
      <c r="M132">
        <f t="shared" ref="M132:M195" si="12">J132*L132</f>
        <v>1.887185475959277E-3</v>
      </c>
      <c r="N132">
        <f t="shared" ref="N132:N195" si="13">L132</f>
        <v>2.4323723912364023E-2</v>
      </c>
      <c r="O132">
        <f t="shared" ref="O132:O195" si="14">E132*L132</f>
        <v>2.4323723912364023E-2</v>
      </c>
      <c r="Q132" s="7">
        <v>106</v>
      </c>
      <c r="R132" s="7">
        <v>6.7506667124144274E-4</v>
      </c>
      <c r="S132" s="7">
        <v>1.0498156366615164E-3</v>
      </c>
      <c r="U132" s="7">
        <v>5.9807256235827664</v>
      </c>
      <c r="V132" s="7">
        <v>0</v>
      </c>
    </row>
    <row r="133" spans="1:22" x14ac:dyDescent="0.35">
      <c r="A133" s="3">
        <v>2015</v>
      </c>
      <c r="B133" s="13" t="s">
        <v>67</v>
      </c>
      <c r="C133" s="13" t="s">
        <v>77</v>
      </c>
      <c r="D133" s="13">
        <v>2014</v>
      </c>
      <c r="E133" s="17">
        <v>1</v>
      </c>
      <c r="F133" s="13">
        <v>120</v>
      </c>
      <c r="G133" s="13">
        <v>10</v>
      </c>
      <c r="H133" s="13">
        <v>130</v>
      </c>
      <c r="I133" s="13" t="b">
        <v>1</v>
      </c>
      <c r="J133" s="4">
        <v>7.69230769230769E-2</v>
      </c>
      <c r="K133">
        <f t="shared" si="10"/>
        <v>6.6304880039170881E-4</v>
      </c>
      <c r="L133">
        <f t="shared" si="11"/>
        <v>2.5749733986814481E-2</v>
      </c>
      <c r="M133">
        <f t="shared" si="12"/>
        <v>1.9807487682164979E-3</v>
      </c>
      <c r="N133">
        <f t="shared" si="13"/>
        <v>2.5749733986814481E-2</v>
      </c>
      <c r="O133">
        <f t="shared" si="14"/>
        <v>2.5749733986814481E-2</v>
      </c>
      <c r="Q133" s="7">
        <v>107</v>
      </c>
      <c r="R133" s="7">
        <v>5.5742928648228138E-4</v>
      </c>
      <c r="S133" s="7">
        <v>9.0036233494784792E-4</v>
      </c>
      <c r="U133" s="7">
        <v>6.0374149659863949</v>
      </c>
      <c r="V133" s="7">
        <v>0</v>
      </c>
    </row>
    <row r="134" spans="1:22" x14ac:dyDescent="0.35">
      <c r="A134" s="5">
        <v>2014</v>
      </c>
      <c r="B134" s="14" t="s">
        <v>30</v>
      </c>
      <c r="C134" s="14" t="s">
        <v>56</v>
      </c>
      <c r="D134" s="14">
        <v>2012</v>
      </c>
      <c r="E134" s="14">
        <v>2</v>
      </c>
      <c r="F134" s="14">
        <v>84</v>
      </c>
      <c r="G134" s="14">
        <v>7</v>
      </c>
      <c r="H134" s="14">
        <v>91</v>
      </c>
      <c r="I134" s="14" t="b">
        <v>1</v>
      </c>
      <c r="J134" s="6">
        <v>7.69230769230769E-2</v>
      </c>
      <c r="K134">
        <f t="shared" si="10"/>
        <v>4.641341602741962E-4</v>
      </c>
      <c r="L134">
        <f t="shared" si="11"/>
        <v>2.1543773120653593E-2</v>
      </c>
      <c r="M134">
        <f t="shared" si="12"/>
        <v>1.6572133169733528E-3</v>
      </c>
      <c r="N134">
        <f t="shared" si="13"/>
        <v>2.1543773120653593E-2</v>
      </c>
      <c r="O134">
        <f t="shared" si="14"/>
        <v>4.3087546241307187E-2</v>
      </c>
      <c r="Q134" s="7">
        <v>108</v>
      </c>
      <c r="R134" s="7">
        <v>1.0424778586111873E-3</v>
      </c>
      <c r="S134" s="7">
        <v>1.6389928763697573E-3</v>
      </c>
      <c r="U134" s="7">
        <v>6.0941043083900226</v>
      </c>
      <c r="V134" s="7">
        <v>0</v>
      </c>
    </row>
    <row r="135" spans="1:22" x14ac:dyDescent="0.35">
      <c r="A135" s="3">
        <v>2013</v>
      </c>
      <c r="B135" s="13" t="s">
        <v>24</v>
      </c>
      <c r="C135" s="13" t="s">
        <v>261</v>
      </c>
      <c r="D135" s="13">
        <v>2013</v>
      </c>
      <c r="E135" s="17">
        <v>0</v>
      </c>
      <c r="F135" s="13">
        <v>48</v>
      </c>
      <c r="G135" s="13">
        <v>4</v>
      </c>
      <c r="H135" s="13">
        <v>52</v>
      </c>
      <c r="I135" s="13" t="b">
        <v>1</v>
      </c>
      <c r="J135" s="4">
        <v>7.69230769230769E-2</v>
      </c>
      <c r="K135">
        <f t="shared" si="10"/>
        <v>2.6521952015668354E-4</v>
      </c>
      <c r="L135">
        <f t="shared" si="11"/>
        <v>1.6285561708356378E-2</v>
      </c>
      <c r="M135">
        <f t="shared" si="12"/>
        <v>1.2527355160274133E-3</v>
      </c>
      <c r="N135">
        <f t="shared" si="13"/>
        <v>1.6285561708356378E-2</v>
      </c>
      <c r="O135">
        <f t="shared" si="14"/>
        <v>0</v>
      </c>
      <c r="Q135" s="7">
        <v>109</v>
      </c>
      <c r="R135" s="7">
        <v>9.0170397285933802E-4</v>
      </c>
      <c r="S135" s="7">
        <v>1.4414163818971177E-3</v>
      </c>
      <c r="U135" s="7">
        <v>6.1507936507936511</v>
      </c>
      <c r="V135" s="7">
        <v>0</v>
      </c>
    </row>
    <row r="136" spans="1:22" x14ac:dyDescent="0.35">
      <c r="A136" s="5">
        <v>2013</v>
      </c>
      <c r="B136" s="14" t="s">
        <v>67</v>
      </c>
      <c r="C136" s="14" t="s">
        <v>123</v>
      </c>
      <c r="D136" s="14">
        <v>2011</v>
      </c>
      <c r="E136" s="14">
        <v>2</v>
      </c>
      <c r="F136" s="14">
        <v>48</v>
      </c>
      <c r="G136" s="14">
        <v>4</v>
      </c>
      <c r="H136" s="14">
        <v>52</v>
      </c>
      <c r="I136" s="14" t="b">
        <v>1</v>
      </c>
      <c r="J136" s="6">
        <v>7.69230769230769E-2</v>
      </c>
      <c r="K136">
        <f t="shared" si="10"/>
        <v>2.6521952015668354E-4</v>
      </c>
      <c r="L136">
        <f t="shared" si="11"/>
        <v>1.6285561708356378E-2</v>
      </c>
      <c r="M136">
        <f t="shared" si="12"/>
        <v>1.2527355160274133E-3</v>
      </c>
      <c r="N136">
        <f t="shared" si="13"/>
        <v>1.6285561708356378E-2</v>
      </c>
      <c r="O136">
        <f t="shared" si="14"/>
        <v>3.2571123416712755E-2</v>
      </c>
      <c r="Q136" s="7">
        <v>110</v>
      </c>
      <c r="R136" s="7">
        <v>5.7527028479664537E-4</v>
      </c>
      <c r="S136" s="7">
        <v>8.7052284764484308E-4</v>
      </c>
      <c r="U136" s="7">
        <v>6.2074829931972788</v>
      </c>
      <c r="V136" s="7">
        <v>0</v>
      </c>
    </row>
    <row r="137" spans="1:22" x14ac:dyDescent="0.35">
      <c r="A137" s="3">
        <v>2016</v>
      </c>
      <c r="B137" s="13" t="s">
        <v>24</v>
      </c>
      <c r="C137" s="13" t="s">
        <v>101</v>
      </c>
      <c r="D137" s="13">
        <v>2015</v>
      </c>
      <c r="E137" s="17">
        <v>1</v>
      </c>
      <c r="F137" s="13">
        <v>157</v>
      </c>
      <c r="G137" s="13">
        <v>13</v>
      </c>
      <c r="H137" s="13">
        <v>170</v>
      </c>
      <c r="I137" s="13" t="b">
        <v>1</v>
      </c>
      <c r="J137" s="4">
        <v>7.6470588235294096E-2</v>
      </c>
      <c r="K137">
        <f t="shared" si="10"/>
        <v>8.6706381589685003E-4</v>
      </c>
      <c r="L137">
        <f t="shared" si="11"/>
        <v>2.9445947359472917E-2</v>
      </c>
      <c r="M137">
        <f t="shared" si="12"/>
        <v>2.2517489157243987E-3</v>
      </c>
      <c r="N137">
        <f t="shared" si="13"/>
        <v>2.9445947359472917E-2</v>
      </c>
      <c r="O137">
        <f t="shared" si="14"/>
        <v>2.9445947359472917E-2</v>
      </c>
      <c r="Q137" s="7">
        <v>111</v>
      </c>
      <c r="R137" s="7">
        <v>1.1476637006246138E-3</v>
      </c>
      <c r="S137" s="7">
        <v>1.6694908883469167E-3</v>
      </c>
      <c r="U137" s="7">
        <v>6.2641723356009074</v>
      </c>
      <c r="V137" s="7">
        <v>0</v>
      </c>
    </row>
    <row r="138" spans="1:22" x14ac:dyDescent="0.35">
      <c r="A138" s="3">
        <v>2016</v>
      </c>
      <c r="B138" s="13" t="s">
        <v>24</v>
      </c>
      <c r="C138" s="13" t="s">
        <v>29</v>
      </c>
      <c r="D138" s="13">
        <v>2014</v>
      </c>
      <c r="E138" s="14">
        <v>2</v>
      </c>
      <c r="F138" s="13">
        <v>109</v>
      </c>
      <c r="G138" s="13">
        <v>9</v>
      </c>
      <c r="H138" s="13">
        <v>118</v>
      </c>
      <c r="I138" s="13" t="b">
        <v>1</v>
      </c>
      <c r="J138" s="4">
        <v>7.6271186440677999E-2</v>
      </c>
      <c r="K138">
        <f t="shared" si="10"/>
        <v>6.0184429574016644E-4</v>
      </c>
      <c r="L138">
        <f t="shared" si="11"/>
        <v>2.4532515071638426E-2</v>
      </c>
      <c r="M138">
        <f t="shared" si="12"/>
        <v>1.8711240308876772E-3</v>
      </c>
      <c r="N138">
        <f t="shared" si="13"/>
        <v>2.4532515071638426E-2</v>
      </c>
      <c r="O138">
        <f t="shared" si="14"/>
        <v>4.9065030143276851E-2</v>
      </c>
      <c r="Q138" s="7">
        <v>112</v>
      </c>
      <c r="R138" s="7">
        <v>7.6363574967229769E-4</v>
      </c>
      <c r="S138" s="7">
        <v>1.1743350878930497E-3</v>
      </c>
      <c r="U138" s="7">
        <v>6.320861678004535</v>
      </c>
      <c r="V138" s="7">
        <v>0</v>
      </c>
    </row>
    <row r="139" spans="1:22" x14ac:dyDescent="0.35">
      <c r="A139" s="3">
        <v>2015</v>
      </c>
      <c r="B139" s="13" t="s">
        <v>52</v>
      </c>
      <c r="C139" s="13" t="s">
        <v>74</v>
      </c>
      <c r="D139" s="13">
        <v>2014</v>
      </c>
      <c r="E139" s="17">
        <v>1</v>
      </c>
      <c r="F139" s="13">
        <v>85</v>
      </c>
      <c r="G139" s="13">
        <v>7</v>
      </c>
      <c r="H139" s="13">
        <v>92</v>
      </c>
      <c r="I139" s="13" t="b">
        <v>1</v>
      </c>
      <c r="J139" s="4">
        <v>7.6086956521739094E-2</v>
      </c>
      <c r="K139">
        <f t="shared" si="10"/>
        <v>4.692345356618247E-4</v>
      </c>
      <c r="L139">
        <f t="shared" si="11"/>
        <v>2.1661822076220291E-2</v>
      </c>
      <c r="M139">
        <f t="shared" si="12"/>
        <v>1.6481821144950213E-3</v>
      </c>
      <c r="N139">
        <f t="shared" si="13"/>
        <v>2.1661822076220291E-2</v>
      </c>
      <c r="O139">
        <f t="shared" si="14"/>
        <v>2.1661822076220291E-2</v>
      </c>
      <c r="Q139" s="7">
        <v>113</v>
      </c>
      <c r="R139" s="7">
        <v>9.5009977513092574E-4</v>
      </c>
      <c r="S139" s="7">
        <v>1.3782373383246145E-3</v>
      </c>
      <c r="U139" s="7">
        <v>6.3775510204081636</v>
      </c>
      <c r="V139" s="7">
        <v>0</v>
      </c>
    </row>
    <row r="140" spans="1:22" x14ac:dyDescent="0.35">
      <c r="A140" s="5">
        <v>2013</v>
      </c>
      <c r="B140" s="14" t="s">
        <v>52</v>
      </c>
      <c r="C140" s="14" t="s">
        <v>91</v>
      </c>
      <c r="D140" s="14">
        <v>2008</v>
      </c>
      <c r="E140" s="14">
        <v>5</v>
      </c>
      <c r="F140" s="14">
        <v>134</v>
      </c>
      <c r="G140" s="14">
        <v>11</v>
      </c>
      <c r="H140" s="14">
        <v>145</v>
      </c>
      <c r="I140" s="14" t="b">
        <v>1</v>
      </c>
      <c r="J140" s="6">
        <v>7.5862068965517199E-2</v>
      </c>
      <c r="K140">
        <f t="shared" si="10"/>
        <v>7.3955443120613678E-4</v>
      </c>
      <c r="L140">
        <f t="shared" si="11"/>
        <v>2.7194750066991548E-2</v>
      </c>
      <c r="M140">
        <f t="shared" si="12"/>
        <v>2.0630500050821165E-3</v>
      </c>
      <c r="N140">
        <f t="shared" si="13"/>
        <v>2.7194750066991548E-2</v>
      </c>
      <c r="O140">
        <f t="shared" si="14"/>
        <v>0.13597375033495773</v>
      </c>
      <c r="Q140" s="7">
        <v>114</v>
      </c>
      <c r="R140" s="7">
        <v>8.1688247614812755E-4</v>
      </c>
      <c r="S140" s="7">
        <v>1.21944919050359E-3</v>
      </c>
      <c r="U140" s="7">
        <v>6.4342403628117912</v>
      </c>
      <c r="V140" s="7">
        <v>0</v>
      </c>
    </row>
    <row r="141" spans="1:22" x14ac:dyDescent="0.35">
      <c r="A141" s="24">
        <v>2016</v>
      </c>
      <c r="B141" s="17" t="s">
        <v>33</v>
      </c>
      <c r="C141" s="17" t="s">
        <v>86</v>
      </c>
      <c r="D141" s="17">
        <v>2013</v>
      </c>
      <c r="E141" s="17">
        <v>3</v>
      </c>
      <c r="F141" s="17">
        <v>122</v>
      </c>
      <c r="G141" s="17">
        <v>10</v>
      </c>
      <c r="H141" s="17">
        <v>132</v>
      </c>
      <c r="I141" s="17" t="b">
        <v>1</v>
      </c>
      <c r="J141" s="25">
        <v>7.5757575757575801E-2</v>
      </c>
      <c r="K141">
        <f t="shared" si="10"/>
        <v>6.7324955116696591E-4</v>
      </c>
      <c r="L141">
        <f t="shared" si="11"/>
        <v>2.594705284164207E-2</v>
      </c>
      <c r="M141">
        <f t="shared" si="12"/>
        <v>1.9656858213365218E-3</v>
      </c>
      <c r="N141">
        <f t="shared" si="13"/>
        <v>2.594705284164207E-2</v>
      </c>
      <c r="O141">
        <f t="shared" si="14"/>
        <v>7.7841158524926207E-2</v>
      </c>
      <c r="Q141" s="7">
        <v>115</v>
      </c>
      <c r="R141" s="7">
        <v>8.5896699756753993E-4</v>
      </c>
      <c r="S141" s="7">
        <v>1.2712522363568157E-3</v>
      </c>
      <c r="U141" s="7">
        <v>6.4909297052154198</v>
      </c>
      <c r="V141" s="7">
        <v>0</v>
      </c>
    </row>
    <row r="142" spans="1:22" x14ac:dyDescent="0.35">
      <c r="A142" s="5">
        <v>2016</v>
      </c>
      <c r="B142" s="14" t="s">
        <v>30</v>
      </c>
      <c r="C142" s="14" t="s">
        <v>85</v>
      </c>
      <c r="D142" s="14">
        <v>2015</v>
      </c>
      <c r="E142" s="14">
        <v>1</v>
      </c>
      <c r="F142" s="14">
        <v>98</v>
      </c>
      <c r="G142" s="14">
        <v>8</v>
      </c>
      <c r="H142" s="14">
        <v>106</v>
      </c>
      <c r="I142" s="14" t="b">
        <v>1</v>
      </c>
      <c r="J142" s="6">
        <v>7.5471698113207503E-2</v>
      </c>
      <c r="K142">
        <f t="shared" si="10"/>
        <v>5.4063979108862417E-4</v>
      </c>
      <c r="L142">
        <f t="shared" si="11"/>
        <v>2.3251662114537622E-2</v>
      </c>
      <c r="M142">
        <f t="shared" si="12"/>
        <v>1.7548424237386873E-3</v>
      </c>
      <c r="N142">
        <f t="shared" si="13"/>
        <v>2.3251662114537622E-2</v>
      </c>
      <c r="O142">
        <f t="shared" si="14"/>
        <v>2.3251662114537622E-2</v>
      </c>
      <c r="Q142" s="7">
        <v>116</v>
      </c>
      <c r="R142" s="7">
        <v>8.1077575205937497E-4</v>
      </c>
      <c r="S142" s="7">
        <v>1.2173282782519269E-3</v>
      </c>
      <c r="U142" s="7">
        <v>6.5476190476190474</v>
      </c>
      <c r="V142" s="7">
        <v>0</v>
      </c>
    </row>
    <row r="143" spans="1:22" x14ac:dyDescent="0.35">
      <c r="A143" s="3">
        <v>2017</v>
      </c>
      <c r="B143" s="13" t="s">
        <v>52</v>
      </c>
      <c r="C143" s="13" t="s">
        <v>61</v>
      </c>
      <c r="D143" s="13">
        <v>2014</v>
      </c>
      <c r="E143" s="17">
        <v>3</v>
      </c>
      <c r="F143" s="13">
        <v>75</v>
      </c>
      <c r="G143" s="13">
        <v>6</v>
      </c>
      <c r="H143" s="13">
        <v>81</v>
      </c>
      <c r="I143" s="13" t="b">
        <v>1</v>
      </c>
      <c r="J143" s="4">
        <v>7.4074074074074098E-2</v>
      </c>
      <c r="K143">
        <f t="shared" si="10"/>
        <v>4.1313040639791087E-4</v>
      </c>
      <c r="L143">
        <f t="shared" si="11"/>
        <v>2.0325609619342561E-2</v>
      </c>
      <c r="M143">
        <f t="shared" si="12"/>
        <v>1.5056007125438938E-3</v>
      </c>
      <c r="N143">
        <f t="shared" si="13"/>
        <v>2.0325609619342561E-2</v>
      </c>
      <c r="O143">
        <f t="shared" si="14"/>
        <v>6.0976828858027687E-2</v>
      </c>
      <c r="Q143" s="7">
        <v>117</v>
      </c>
      <c r="R143" s="7">
        <v>7.9740630357037626E-4</v>
      </c>
      <c r="S143" s="7">
        <v>1.1231832785211474E-3</v>
      </c>
      <c r="U143" s="7">
        <v>6.604308390022676</v>
      </c>
      <c r="V143" s="7">
        <v>0</v>
      </c>
    </row>
    <row r="144" spans="1:22" x14ac:dyDescent="0.35">
      <c r="A144" s="3">
        <v>2013</v>
      </c>
      <c r="B144" s="13" t="s">
        <v>92</v>
      </c>
      <c r="C144" s="13" t="s">
        <v>93</v>
      </c>
      <c r="D144" s="13">
        <v>2012</v>
      </c>
      <c r="E144" s="14">
        <v>1</v>
      </c>
      <c r="F144" s="13">
        <v>50</v>
      </c>
      <c r="G144" s="13">
        <v>4</v>
      </c>
      <c r="H144" s="13">
        <v>54</v>
      </c>
      <c r="I144" s="13" t="b">
        <v>1</v>
      </c>
      <c r="J144" s="4">
        <v>7.4074074074074098E-2</v>
      </c>
      <c r="K144">
        <f t="shared" si="10"/>
        <v>2.7542027093194058E-4</v>
      </c>
      <c r="L144">
        <f t="shared" si="11"/>
        <v>1.65957907594649E-2</v>
      </c>
      <c r="M144">
        <f t="shared" si="12"/>
        <v>1.2293178340344374E-3</v>
      </c>
      <c r="N144">
        <f t="shared" si="13"/>
        <v>1.65957907594649E-2</v>
      </c>
      <c r="O144">
        <f t="shared" si="14"/>
        <v>1.65957907594649E-2</v>
      </c>
      <c r="Q144" s="7">
        <v>118</v>
      </c>
      <c r="R144" s="7">
        <v>7.3655812383470964E-4</v>
      </c>
      <c r="S144" s="7">
        <v>1.0701627312179626E-3</v>
      </c>
      <c r="U144" s="7">
        <v>6.6609977324263037</v>
      </c>
      <c r="V144" s="7">
        <v>0</v>
      </c>
    </row>
    <row r="145" spans="1:22" x14ac:dyDescent="0.35">
      <c r="A145" s="3">
        <v>2015</v>
      </c>
      <c r="B145" s="13" t="s">
        <v>24</v>
      </c>
      <c r="C145" s="13" t="s">
        <v>46</v>
      </c>
      <c r="D145" s="13">
        <v>2014</v>
      </c>
      <c r="E145" s="17">
        <v>1</v>
      </c>
      <c r="F145" s="13">
        <v>277</v>
      </c>
      <c r="G145" s="13">
        <v>22</v>
      </c>
      <c r="H145" s="13">
        <v>299</v>
      </c>
      <c r="I145" s="13" t="b">
        <v>1</v>
      </c>
      <c r="J145" s="4">
        <v>7.3578595317725801E-2</v>
      </c>
      <c r="K145">
        <f t="shared" si="10"/>
        <v>1.5250122409009303E-3</v>
      </c>
      <c r="L145">
        <f t="shared" si="11"/>
        <v>3.9051405107895031E-2</v>
      </c>
      <c r="M145">
        <f t="shared" si="12"/>
        <v>2.8733475330223789E-3</v>
      </c>
      <c r="N145">
        <f t="shared" si="13"/>
        <v>3.9051405107895031E-2</v>
      </c>
      <c r="O145">
        <f t="shared" si="14"/>
        <v>3.9051405107895031E-2</v>
      </c>
      <c r="Q145" s="7">
        <v>119</v>
      </c>
      <c r="R145" s="7">
        <v>6.4520462560109797E-4</v>
      </c>
      <c r="S145" s="7">
        <v>9.1946153242165873E-4</v>
      </c>
      <c r="U145" s="7">
        <v>6.7176870748299322</v>
      </c>
      <c r="V145" s="7">
        <v>0</v>
      </c>
    </row>
    <row r="146" spans="1:22" x14ac:dyDescent="0.35">
      <c r="A146" s="3">
        <v>2016</v>
      </c>
      <c r="B146" s="13" t="s">
        <v>52</v>
      </c>
      <c r="C146" s="13" t="s">
        <v>91</v>
      </c>
      <c r="D146" s="13">
        <v>2011</v>
      </c>
      <c r="E146" s="14">
        <v>5</v>
      </c>
      <c r="F146" s="13">
        <v>89</v>
      </c>
      <c r="G146" s="13">
        <v>7</v>
      </c>
      <c r="H146" s="13">
        <v>96</v>
      </c>
      <c r="I146" s="13" t="b">
        <v>1</v>
      </c>
      <c r="J146" s="4">
        <v>7.2916666666666699E-2</v>
      </c>
      <c r="K146">
        <f t="shared" si="10"/>
        <v>4.8963603721233879E-4</v>
      </c>
      <c r="L146">
        <f t="shared" si="11"/>
        <v>2.2127721012619866E-2</v>
      </c>
      <c r="M146">
        <f t="shared" si="12"/>
        <v>1.6134796571701992E-3</v>
      </c>
      <c r="N146">
        <f t="shared" si="13"/>
        <v>2.2127721012619866E-2</v>
      </c>
      <c r="O146">
        <f t="shared" si="14"/>
        <v>0.11063860506309933</v>
      </c>
      <c r="Q146" s="7">
        <v>120</v>
      </c>
      <c r="R146" s="7">
        <v>7.0682514218316315E-4</v>
      </c>
      <c r="S146" s="7">
        <v>9.7839939773118286E-4</v>
      </c>
      <c r="U146" s="7">
        <v>6.7743764172335599</v>
      </c>
      <c r="V146" s="7">
        <v>0</v>
      </c>
    </row>
    <row r="147" spans="1:22" x14ac:dyDescent="0.35">
      <c r="A147" s="24">
        <v>2013</v>
      </c>
      <c r="B147" s="17" t="s">
        <v>52</v>
      </c>
      <c r="C147" s="17" t="s">
        <v>53</v>
      </c>
      <c r="D147" s="17">
        <v>2010</v>
      </c>
      <c r="E147" s="17">
        <v>3</v>
      </c>
      <c r="F147" s="17">
        <v>64</v>
      </c>
      <c r="G147" s="17">
        <v>5</v>
      </c>
      <c r="H147" s="17">
        <v>69</v>
      </c>
      <c r="I147" s="17" t="b">
        <v>1</v>
      </c>
      <c r="J147" s="25">
        <v>7.2463768115942004E-2</v>
      </c>
      <c r="K147">
        <f t="shared" si="10"/>
        <v>3.5192590174636855E-4</v>
      </c>
      <c r="L147">
        <f t="shared" si="11"/>
        <v>1.8759688210265343E-2</v>
      </c>
      <c r="M147">
        <f t="shared" si="12"/>
        <v>1.359397696396039E-3</v>
      </c>
      <c r="N147">
        <f t="shared" si="13"/>
        <v>1.8759688210265343E-2</v>
      </c>
      <c r="O147">
        <f t="shared" si="14"/>
        <v>5.627906463079603E-2</v>
      </c>
      <c r="Q147" s="7">
        <v>121</v>
      </c>
      <c r="R147" s="7">
        <v>1.1423900908175853E-3</v>
      </c>
      <c r="S147" s="7">
        <v>1.702927808577265E-3</v>
      </c>
      <c r="U147" s="7">
        <v>6.8310657596371884</v>
      </c>
      <c r="V147" s="7">
        <v>0</v>
      </c>
    </row>
    <row r="148" spans="1:22" x14ac:dyDescent="0.35">
      <c r="A148" s="3">
        <v>2013</v>
      </c>
      <c r="B148" s="13" t="s">
        <v>30</v>
      </c>
      <c r="C148" s="13" t="s">
        <v>126</v>
      </c>
      <c r="D148" s="13">
        <v>2011</v>
      </c>
      <c r="E148" s="14">
        <v>2</v>
      </c>
      <c r="F148" s="13">
        <v>64</v>
      </c>
      <c r="G148" s="13">
        <v>5</v>
      </c>
      <c r="H148" s="13">
        <v>69</v>
      </c>
      <c r="I148" s="13" t="b">
        <v>1</v>
      </c>
      <c r="J148" s="4">
        <v>7.2463768115942004E-2</v>
      </c>
      <c r="K148">
        <f t="shared" si="10"/>
        <v>3.5192590174636855E-4</v>
      </c>
      <c r="L148">
        <f t="shared" si="11"/>
        <v>1.8759688210265343E-2</v>
      </c>
      <c r="M148">
        <f t="shared" si="12"/>
        <v>1.359397696396039E-3</v>
      </c>
      <c r="N148">
        <f t="shared" si="13"/>
        <v>1.8759688210265343E-2</v>
      </c>
      <c r="O148">
        <f t="shared" si="14"/>
        <v>3.7519376420530687E-2</v>
      </c>
      <c r="Q148" s="7">
        <v>122</v>
      </c>
      <c r="R148" s="7">
        <v>1.0009694232709027E-3</v>
      </c>
      <c r="S148" s="7">
        <v>1.4631481594476132E-3</v>
      </c>
      <c r="U148" s="7">
        <v>6.8877551020408161</v>
      </c>
      <c r="V148" s="7">
        <v>0</v>
      </c>
    </row>
    <row r="149" spans="1:22" x14ac:dyDescent="0.35">
      <c r="A149" s="24">
        <v>2015</v>
      </c>
      <c r="B149" s="17" t="s">
        <v>52</v>
      </c>
      <c r="C149" s="17" t="s">
        <v>74</v>
      </c>
      <c r="D149" s="17">
        <v>2011</v>
      </c>
      <c r="E149" s="17">
        <v>4</v>
      </c>
      <c r="F149" s="17">
        <v>77</v>
      </c>
      <c r="G149" s="17">
        <v>6</v>
      </c>
      <c r="H149" s="17">
        <v>83</v>
      </c>
      <c r="I149" s="17" t="b">
        <v>1</v>
      </c>
      <c r="J149" s="25">
        <v>7.2289156626505993E-2</v>
      </c>
      <c r="K149">
        <f t="shared" si="10"/>
        <v>4.2333115717316797E-4</v>
      </c>
      <c r="L149">
        <f t="shared" si="11"/>
        <v>2.0575012932515208E-2</v>
      </c>
      <c r="M149">
        <f t="shared" si="12"/>
        <v>1.4873503324709782E-3</v>
      </c>
      <c r="N149">
        <f t="shared" si="13"/>
        <v>2.0575012932515208E-2</v>
      </c>
      <c r="O149">
        <f t="shared" si="14"/>
        <v>8.230005173006083E-2</v>
      </c>
      <c r="Q149" s="7">
        <v>123</v>
      </c>
      <c r="R149" s="7">
        <v>8.8722945390954798E-4</v>
      </c>
      <c r="S149" s="7">
        <v>1.3109367312896826E-3</v>
      </c>
      <c r="U149" s="7">
        <v>6.9444444444444446</v>
      </c>
      <c r="V149" s="7">
        <v>0</v>
      </c>
    </row>
    <row r="150" spans="1:22" x14ac:dyDescent="0.35">
      <c r="A150" s="5">
        <v>2017</v>
      </c>
      <c r="B150" s="14" t="s">
        <v>58</v>
      </c>
      <c r="C150" s="14">
        <v>200</v>
      </c>
      <c r="D150" s="14">
        <v>2016</v>
      </c>
      <c r="E150" s="14">
        <v>1</v>
      </c>
      <c r="F150" s="14">
        <v>77</v>
      </c>
      <c r="G150" s="14">
        <v>6</v>
      </c>
      <c r="H150" s="14">
        <v>83</v>
      </c>
      <c r="I150" s="14" t="b">
        <v>1</v>
      </c>
      <c r="J150" s="6">
        <v>7.2289156626505993E-2</v>
      </c>
      <c r="K150">
        <f t="shared" si="10"/>
        <v>4.2333115717316797E-4</v>
      </c>
      <c r="L150">
        <f t="shared" si="11"/>
        <v>2.0575012932515208E-2</v>
      </c>
      <c r="M150">
        <f t="shared" si="12"/>
        <v>1.4873503324709782E-3</v>
      </c>
      <c r="N150">
        <f t="shared" si="13"/>
        <v>2.0575012932515208E-2</v>
      </c>
      <c r="O150">
        <f t="shared" si="14"/>
        <v>2.0575012932515208E-2</v>
      </c>
      <c r="Q150" s="7">
        <v>124</v>
      </c>
      <c r="R150" s="7">
        <v>8.3959279121826453E-4</v>
      </c>
      <c r="S150" s="7">
        <v>1.1644140980677808E-3</v>
      </c>
      <c r="U150" s="7">
        <v>7.0011337868480723</v>
      </c>
      <c r="V150" s="7">
        <v>0</v>
      </c>
    </row>
    <row r="151" spans="1:22" x14ac:dyDescent="0.35">
      <c r="A151" s="3">
        <v>2013</v>
      </c>
      <c r="B151" s="13" t="s">
        <v>37</v>
      </c>
      <c r="C151" s="13" t="s">
        <v>59</v>
      </c>
      <c r="D151" s="13">
        <v>2009</v>
      </c>
      <c r="E151" s="17">
        <v>4</v>
      </c>
      <c r="F151" s="13">
        <v>103</v>
      </c>
      <c r="G151" s="13">
        <v>8</v>
      </c>
      <c r="H151" s="13">
        <v>111</v>
      </c>
      <c r="I151" s="13" t="b">
        <v>1</v>
      </c>
      <c r="J151" s="4">
        <v>7.2072072072072099E-2</v>
      </c>
      <c r="K151">
        <f t="shared" si="10"/>
        <v>5.6614166802676676E-4</v>
      </c>
      <c r="L151">
        <f t="shared" si="11"/>
        <v>2.3793731696116243E-2</v>
      </c>
      <c r="M151">
        <f t="shared" si="12"/>
        <v>1.7148635456660361E-3</v>
      </c>
      <c r="N151">
        <f t="shared" si="13"/>
        <v>2.3793731696116243E-2</v>
      </c>
      <c r="O151">
        <f t="shared" si="14"/>
        <v>9.5174926784464972E-2</v>
      </c>
      <c r="Q151" s="7">
        <v>125</v>
      </c>
      <c r="R151" s="7">
        <v>1.1721368945055795E-3</v>
      </c>
      <c r="S151" s="7">
        <v>1.5861979689102328E-3</v>
      </c>
      <c r="U151" s="7">
        <v>7.0578231292517009</v>
      </c>
      <c r="V151" s="7">
        <v>0</v>
      </c>
    </row>
    <row r="152" spans="1:22" x14ac:dyDescent="0.35">
      <c r="A152" s="5">
        <v>2017</v>
      </c>
      <c r="B152" s="14" t="s">
        <v>67</v>
      </c>
      <c r="C152" s="14" t="s">
        <v>77</v>
      </c>
      <c r="D152" s="14">
        <v>2014</v>
      </c>
      <c r="E152" s="14">
        <v>3</v>
      </c>
      <c r="F152" s="14">
        <v>116</v>
      </c>
      <c r="G152" s="14">
        <v>9</v>
      </c>
      <c r="H152" s="14">
        <v>125</v>
      </c>
      <c r="I152" s="14" t="b">
        <v>1</v>
      </c>
      <c r="J152" s="6">
        <v>7.1999999999999995E-2</v>
      </c>
      <c r="K152">
        <f t="shared" si="10"/>
        <v>6.3754692345356623E-4</v>
      </c>
      <c r="L152">
        <f t="shared" si="11"/>
        <v>2.5249691551651996E-2</v>
      </c>
      <c r="M152">
        <f t="shared" si="12"/>
        <v>1.8179777917189436E-3</v>
      </c>
      <c r="N152">
        <f t="shared" si="13"/>
        <v>2.5249691551651996E-2</v>
      </c>
      <c r="O152">
        <f t="shared" si="14"/>
        <v>7.5749074654955992E-2</v>
      </c>
      <c r="Q152" s="7">
        <v>126</v>
      </c>
      <c r="R152" s="7">
        <v>5.8924649906776777E-4</v>
      </c>
      <c r="S152" s="7">
        <v>8.2225416894213244E-4</v>
      </c>
      <c r="U152" s="7">
        <v>7.1145124716553285</v>
      </c>
      <c r="V152" s="7">
        <v>0</v>
      </c>
    </row>
    <row r="153" spans="1:22" x14ac:dyDescent="0.35">
      <c r="A153" s="3">
        <v>2013</v>
      </c>
      <c r="B153" s="13" t="s">
        <v>30</v>
      </c>
      <c r="C153" s="13" t="s">
        <v>36</v>
      </c>
      <c r="D153" s="13">
        <v>2009</v>
      </c>
      <c r="E153" s="17">
        <v>4</v>
      </c>
      <c r="F153" s="13">
        <v>181</v>
      </c>
      <c r="G153" s="13">
        <v>14</v>
      </c>
      <c r="H153" s="13">
        <v>195</v>
      </c>
      <c r="I153" s="13" t="b">
        <v>1</v>
      </c>
      <c r="J153" s="4">
        <v>7.1794871794871803E-2</v>
      </c>
      <c r="K153">
        <f t="shared" si="10"/>
        <v>9.9457320058756317E-4</v>
      </c>
      <c r="L153">
        <f t="shared" si="11"/>
        <v>3.1536854640048732E-2</v>
      </c>
      <c r="M153">
        <f t="shared" si="12"/>
        <v>2.2641844356958065E-3</v>
      </c>
      <c r="N153">
        <f t="shared" si="13"/>
        <v>3.1536854640048732E-2</v>
      </c>
      <c r="O153">
        <f t="shared" si="14"/>
        <v>0.12614741856019493</v>
      </c>
      <c r="Q153" s="7">
        <v>127</v>
      </c>
      <c r="R153" s="7">
        <v>5.8924649906776777E-4</v>
      </c>
      <c r="S153" s="7">
        <v>8.2225416894213244E-4</v>
      </c>
      <c r="U153" s="7">
        <v>7.1712018140589571</v>
      </c>
      <c r="V153" s="7">
        <v>0</v>
      </c>
    </row>
    <row r="154" spans="1:22" x14ac:dyDescent="0.35">
      <c r="A154" s="3">
        <v>2016</v>
      </c>
      <c r="B154" s="13" t="s">
        <v>24</v>
      </c>
      <c r="C154" s="13" t="s">
        <v>29</v>
      </c>
      <c r="D154" s="13">
        <v>2011</v>
      </c>
      <c r="E154" s="14">
        <v>5</v>
      </c>
      <c r="F154" s="13">
        <v>220</v>
      </c>
      <c r="G154" s="13">
        <v>17</v>
      </c>
      <c r="H154" s="13">
        <v>237</v>
      </c>
      <c r="I154" s="13" t="b">
        <v>1</v>
      </c>
      <c r="J154" s="4">
        <v>7.1729957805907199E-2</v>
      </c>
      <c r="K154">
        <f t="shared" si="10"/>
        <v>1.2087889668679615E-3</v>
      </c>
      <c r="L154">
        <f t="shared" si="11"/>
        <v>3.4767642526751241E-2</v>
      </c>
      <c r="M154">
        <f t="shared" si="12"/>
        <v>2.4938815314547312E-3</v>
      </c>
      <c r="N154">
        <f t="shared" si="13"/>
        <v>3.4767642526751241E-2</v>
      </c>
      <c r="O154">
        <f t="shared" si="14"/>
        <v>0.17383821263375621</v>
      </c>
      <c r="Q154" s="7">
        <v>128</v>
      </c>
      <c r="R154" s="7">
        <v>6.3890350658319327E-4</v>
      </c>
      <c r="S154" s="7">
        <v>9.0530861949270004E-4</v>
      </c>
      <c r="U154" s="7">
        <v>7.2278911564625847</v>
      </c>
      <c r="V154" s="7">
        <v>0</v>
      </c>
    </row>
    <row r="155" spans="1:22" x14ac:dyDescent="0.35">
      <c r="A155" s="24">
        <v>2015</v>
      </c>
      <c r="B155" s="17" t="s">
        <v>33</v>
      </c>
      <c r="C155" s="17" t="s">
        <v>86</v>
      </c>
      <c r="D155" s="17">
        <v>2013</v>
      </c>
      <c r="E155" s="17">
        <v>2</v>
      </c>
      <c r="F155" s="17">
        <v>117</v>
      </c>
      <c r="G155" s="17">
        <v>9</v>
      </c>
      <c r="H155" s="17">
        <v>126</v>
      </c>
      <c r="I155" s="17" t="b">
        <v>1</v>
      </c>
      <c r="J155" s="25">
        <v>7.1428571428571397E-2</v>
      </c>
      <c r="K155">
        <f t="shared" si="10"/>
        <v>6.4264729884119473E-4</v>
      </c>
      <c r="L155">
        <f t="shared" si="11"/>
        <v>2.535048912429886E-2</v>
      </c>
      <c r="M155">
        <f t="shared" si="12"/>
        <v>1.8107492231642034E-3</v>
      </c>
      <c r="N155">
        <f t="shared" si="13"/>
        <v>2.535048912429886E-2</v>
      </c>
      <c r="O155">
        <f t="shared" si="14"/>
        <v>5.070097824859772E-2</v>
      </c>
      <c r="Q155" s="7">
        <v>129</v>
      </c>
      <c r="R155" s="7">
        <v>7.5611082006450583E-4</v>
      </c>
      <c r="S155" s="7">
        <v>1.0241041358889167E-3</v>
      </c>
      <c r="U155" s="7">
        <v>7.2845804988662133</v>
      </c>
      <c r="V155" s="7">
        <v>0</v>
      </c>
    </row>
    <row r="156" spans="1:22" x14ac:dyDescent="0.35">
      <c r="A156" s="5">
        <v>2016</v>
      </c>
      <c r="B156" s="14" t="s">
        <v>30</v>
      </c>
      <c r="C156" s="14" t="s">
        <v>75</v>
      </c>
      <c r="D156" s="14">
        <v>2012</v>
      </c>
      <c r="E156" s="14">
        <v>4</v>
      </c>
      <c r="F156" s="14">
        <v>104</v>
      </c>
      <c r="G156" s="14">
        <v>8</v>
      </c>
      <c r="H156" s="14">
        <v>112</v>
      </c>
      <c r="I156" s="14" t="b">
        <v>1</v>
      </c>
      <c r="J156" s="6">
        <v>7.1428571428571397E-2</v>
      </c>
      <c r="K156">
        <f t="shared" si="10"/>
        <v>5.7124204341439525E-4</v>
      </c>
      <c r="L156">
        <f t="shared" si="11"/>
        <v>2.3900670354916727E-2</v>
      </c>
      <c r="M156">
        <f t="shared" si="12"/>
        <v>1.7071907396369083E-3</v>
      </c>
      <c r="N156">
        <f t="shared" si="13"/>
        <v>2.3900670354916727E-2</v>
      </c>
      <c r="O156">
        <f t="shared" si="14"/>
        <v>9.5602681419666907E-2</v>
      </c>
      <c r="Q156" s="7">
        <v>130</v>
      </c>
      <c r="R156" s="7">
        <v>7.7507396952016623E-4</v>
      </c>
      <c r="S156" s="7">
        <v>1.1121115064391107E-3</v>
      </c>
      <c r="U156" s="7">
        <v>7.3412698412698418</v>
      </c>
      <c r="V156" s="7">
        <v>0</v>
      </c>
    </row>
    <row r="157" spans="1:22" x14ac:dyDescent="0.35">
      <c r="A157" s="3">
        <v>2014</v>
      </c>
      <c r="B157" s="13" t="s">
        <v>52</v>
      </c>
      <c r="C157" s="13" t="s">
        <v>74</v>
      </c>
      <c r="D157" s="13">
        <v>2013</v>
      </c>
      <c r="E157" s="17">
        <v>1</v>
      </c>
      <c r="F157" s="13">
        <v>65</v>
      </c>
      <c r="G157" s="13">
        <v>5</v>
      </c>
      <c r="H157" s="13">
        <v>70</v>
      </c>
      <c r="I157" s="13" t="b">
        <v>1</v>
      </c>
      <c r="J157" s="4">
        <v>7.1428571428571397E-2</v>
      </c>
      <c r="K157">
        <f t="shared" si="10"/>
        <v>3.5702627713399705E-4</v>
      </c>
      <c r="L157">
        <f t="shared" si="11"/>
        <v>1.8895138981600453E-2</v>
      </c>
      <c r="M157">
        <f t="shared" si="12"/>
        <v>1.3496527844000317E-3</v>
      </c>
      <c r="N157">
        <f t="shared" si="13"/>
        <v>1.8895138981600453E-2</v>
      </c>
      <c r="O157">
        <f t="shared" si="14"/>
        <v>1.8895138981600453E-2</v>
      </c>
      <c r="Q157" s="7">
        <v>131</v>
      </c>
      <c r="R157" s="7">
        <v>8.2051369301654447E-4</v>
      </c>
      <c r="S157" s="7">
        <v>1.1602350751999534E-3</v>
      </c>
      <c r="U157" s="7">
        <v>7.3979591836734695</v>
      </c>
      <c r="V157" s="7">
        <v>0</v>
      </c>
    </row>
    <row r="158" spans="1:22" x14ac:dyDescent="0.35">
      <c r="A158" s="3">
        <v>2017</v>
      </c>
      <c r="B158" s="13" t="s">
        <v>24</v>
      </c>
      <c r="C158" s="13" t="s">
        <v>89</v>
      </c>
      <c r="D158" s="13">
        <v>2014</v>
      </c>
      <c r="E158" s="14">
        <v>3</v>
      </c>
      <c r="F158" s="13">
        <v>65</v>
      </c>
      <c r="G158" s="13">
        <v>5</v>
      </c>
      <c r="H158" s="13">
        <v>70</v>
      </c>
      <c r="I158" s="13" t="b">
        <v>1</v>
      </c>
      <c r="J158" s="4">
        <v>7.1428571428571397E-2</v>
      </c>
      <c r="K158">
        <f t="shared" si="10"/>
        <v>3.5702627713399705E-4</v>
      </c>
      <c r="L158">
        <f t="shared" si="11"/>
        <v>1.8895138981600453E-2</v>
      </c>
      <c r="M158">
        <f t="shared" si="12"/>
        <v>1.3496527844000317E-3</v>
      </c>
      <c r="N158">
        <f t="shared" si="13"/>
        <v>1.8895138981600453E-2</v>
      </c>
      <c r="O158">
        <f t="shared" si="14"/>
        <v>5.6685416944801358E-2</v>
      </c>
      <c r="Q158" s="7">
        <v>132</v>
      </c>
      <c r="R158" s="7">
        <v>6.9456133830942052E-4</v>
      </c>
      <c r="S158" s="7">
        <v>9.6265197866393225E-4</v>
      </c>
      <c r="U158" s="7">
        <v>7.454648526077098</v>
      </c>
      <c r="V158" s="7">
        <v>0</v>
      </c>
    </row>
    <row r="159" spans="1:22" x14ac:dyDescent="0.35">
      <c r="A159" s="3">
        <v>2017</v>
      </c>
      <c r="B159" s="13" t="s">
        <v>92</v>
      </c>
      <c r="C159" s="13" t="s">
        <v>240</v>
      </c>
      <c r="D159" s="13">
        <v>2016</v>
      </c>
      <c r="E159" s="17">
        <v>1</v>
      </c>
      <c r="F159" s="13">
        <v>52</v>
      </c>
      <c r="G159" s="13">
        <v>4</v>
      </c>
      <c r="H159" s="13">
        <v>56</v>
      </c>
      <c r="I159" s="13" t="b">
        <v>1</v>
      </c>
      <c r="J159" s="4">
        <v>7.1428571428571397E-2</v>
      </c>
      <c r="K159">
        <f t="shared" si="10"/>
        <v>2.8562102170719763E-4</v>
      </c>
      <c r="L159">
        <f t="shared" si="11"/>
        <v>1.6900326082865905E-2</v>
      </c>
      <c r="M159">
        <f t="shared" si="12"/>
        <v>1.2071661487761355E-3</v>
      </c>
      <c r="N159">
        <f t="shared" si="13"/>
        <v>1.6900326082865905E-2</v>
      </c>
      <c r="O159">
        <f t="shared" si="14"/>
        <v>1.6900326082865905E-2</v>
      </c>
      <c r="Q159" s="7">
        <v>133</v>
      </c>
      <c r="R159" s="7">
        <v>5.1283782810198221E-4</v>
      </c>
      <c r="S159" s="7">
        <v>7.3989768792543113E-4</v>
      </c>
      <c r="U159" s="7">
        <v>7.5113378684807257</v>
      </c>
      <c r="V159" s="7">
        <v>0</v>
      </c>
    </row>
    <row r="160" spans="1:22" x14ac:dyDescent="0.35">
      <c r="A160" s="5">
        <v>2017</v>
      </c>
      <c r="B160" s="14" t="s">
        <v>24</v>
      </c>
      <c r="C160" s="14" t="s">
        <v>28</v>
      </c>
      <c r="D160" s="14">
        <v>2014</v>
      </c>
      <c r="E160" s="14">
        <v>3</v>
      </c>
      <c r="F160" s="14">
        <v>184</v>
      </c>
      <c r="G160" s="14">
        <v>14</v>
      </c>
      <c r="H160" s="14">
        <v>198</v>
      </c>
      <c r="I160" s="14" t="b">
        <v>1</v>
      </c>
      <c r="J160" s="6">
        <v>7.0707070707070704E-2</v>
      </c>
      <c r="K160">
        <f t="shared" si="10"/>
        <v>1.0098743267504488E-3</v>
      </c>
      <c r="L160">
        <f t="shared" si="11"/>
        <v>3.1778519895527685E-2</v>
      </c>
      <c r="M160">
        <f t="shared" si="12"/>
        <v>2.2469660532191292E-3</v>
      </c>
      <c r="N160">
        <f t="shared" si="13"/>
        <v>3.1778519895527685E-2</v>
      </c>
      <c r="O160">
        <f t="shared" si="14"/>
        <v>9.5335559686583055E-2</v>
      </c>
      <c r="Q160" s="7">
        <v>134</v>
      </c>
      <c r="R160" s="7">
        <v>5.2503902041340733E-4</v>
      </c>
      <c r="S160" s="7">
        <v>7.2769649561400601E-4</v>
      </c>
      <c r="U160" s="7">
        <v>7.5680272108843543</v>
      </c>
      <c r="V160" s="7">
        <v>0</v>
      </c>
    </row>
    <row r="161" spans="1:22" x14ac:dyDescent="0.35">
      <c r="A161" s="24">
        <v>2014</v>
      </c>
      <c r="B161" s="17" t="s">
        <v>30</v>
      </c>
      <c r="C161" s="17" t="s">
        <v>126</v>
      </c>
      <c r="D161" s="17">
        <v>2011</v>
      </c>
      <c r="E161" s="17">
        <v>3</v>
      </c>
      <c r="F161" s="17">
        <v>79</v>
      </c>
      <c r="G161" s="17">
        <v>6</v>
      </c>
      <c r="H161" s="17">
        <v>85</v>
      </c>
      <c r="I161" s="17" t="b">
        <v>1</v>
      </c>
      <c r="J161" s="25">
        <v>7.0588235294117604E-2</v>
      </c>
      <c r="K161">
        <f t="shared" si="10"/>
        <v>4.3353190794842501E-4</v>
      </c>
      <c r="L161">
        <f t="shared" si="11"/>
        <v>2.0821429056345413E-2</v>
      </c>
      <c r="M161">
        <f t="shared" si="12"/>
        <v>1.4697479333890871E-3</v>
      </c>
      <c r="N161">
        <f t="shared" si="13"/>
        <v>2.0821429056345413E-2</v>
      </c>
      <c r="O161">
        <f t="shared" si="14"/>
        <v>6.2464287169036237E-2</v>
      </c>
      <c r="Q161" s="7">
        <v>135</v>
      </c>
      <c r="R161" s="7">
        <v>9.3829330526924173E-4</v>
      </c>
      <c r="S161" s="7">
        <v>1.313455610455157E-3</v>
      </c>
      <c r="U161" s="7">
        <v>7.6247165532879819</v>
      </c>
      <c r="V161" s="7">
        <v>0</v>
      </c>
    </row>
    <row r="162" spans="1:22" x14ac:dyDescent="0.35">
      <c r="A162" s="5">
        <v>2013</v>
      </c>
      <c r="B162" s="14" t="s">
        <v>67</v>
      </c>
      <c r="C162" s="14" t="s">
        <v>68</v>
      </c>
      <c r="D162" s="14">
        <v>2008</v>
      </c>
      <c r="E162" s="14">
        <v>5</v>
      </c>
      <c r="F162" s="14">
        <v>211</v>
      </c>
      <c r="G162" s="14">
        <v>16</v>
      </c>
      <c r="H162" s="14">
        <v>227</v>
      </c>
      <c r="I162" s="14" t="b">
        <v>1</v>
      </c>
      <c r="J162" s="6">
        <v>7.0484581497797405E-2</v>
      </c>
      <c r="K162">
        <f t="shared" si="10"/>
        <v>1.1577852129916761E-3</v>
      </c>
      <c r="L162">
        <f t="shared" si="11"/>
        <v>3.4026243004358796E-2</v>
      </c>
      <c r="M162">
        <f t="shared" si="12"/>
        <v>2.3983254981045864E-3</v>
      </c>
      <c r="N162">
        <f t="shared" si="13"/>
        <v>3.4026243004358796E-2</v>
      </c>
      <c r="O162">
        <f t="shared" si="14"/>
        <v>0.17013121502179399</v>
      </c>
      <c r="Q162" s="7">
        <v>136</v>
      </c>
      <c r="R162" s="7">
        <v>7.9091700440894167E-4</v>
      </c>
      <c r="S162" s="7">
        <v>1.0802070264787356E-3</v>
      </c>
      <c r="U162" s="7">
        <v>7.6814058956916105</v>
      </c>
      <c r="V162" s="7">
        <v>0</v>
      </c>
    </row>
    <row r="163" spans="1:22" x14ac:dyDescent="0.35">
      <c r="A163" s="3">
        <v>2016</v>
      </c>
      <c r="B163" s="13" t="s">
        <v>170</v>
      </c>
      <c r="C163" s="13">
        <v>500</v>
      </c>
      <c r="D163" s="13">
        <v>2012</v>
      </c>
      <c r="E163" s="17">
        <v>4</v>
      </c>
      <c r="F163" s="13">
        <v>66</v>
      </c>
      <c r="G163" s="13">
        <v>5</v>
      </c>
      <c r="H163" s="13">
        <v>71</v>
      </c>
      <c r="I163" s="13" t="b">
        <v>1</v>
      </c>
      <c r="J163" s="4">
        <v>7.0422535211267595E-2</v>
      </c>
      <c r="K163">
        <f t="shared" si="10"/>
        <v>3.6212665252162559E-4</v>
      </c>
      <c r="L163">
        <f t="shared" si="11"/>
        <v>1.9029625653743838E-2</v>
      </c>
      <c r="M163">
        <f t="shared" si="12"/>
        <v>1.3401144826580165E-3</v>
      </c>
      <c r="N163">
        <f t="shared" si="13"/>
        <v>1.9029625653743838E-2</v>
      </c>
      <c r="O163">
        <f t="shared" si="14"/>
        <v>7.6118502614975353E-2</v>
      </c>
      <c r="Q163" s="7">
        <v>137</v>
      </c>
      <c r="R163" s="7">
        <v>6.902526308942904E-4</v>
      </c>
      <c r="S163" s="7">
        <v>9.5792948360073091E-4</v>
      </c>
      <c r="U163" s="7">
        <v>7.7380952380952381</v>
      </c>
      <c r="V163" s="7">
        <v>0</v>
      </c>
    </row>
    <row r="164" spans="1:22" x14ac:dyDescent="0.35">
      <c r="A164" s="3">
        <v>2016</v>
      </c>
      <c r="B164" s="13" t="s">
        <v>67</v>
      </c>
      <c r="C164" s="13" t="s">
        <v>139</v>
      </c>
      <c r="D164" s="13">
        <v>2016</v>
      </c>
      <c r="E164" s="14">
        <v>0</v>
      </c>
      <c r="F164" s="13">
        <v>66</v>
      </c>
      <c r="G164" s="13">
        <v>5</v>
      </c>
      <c r="H164" s="13">
        <v>71</v>
      </c>
      <c r="I164" s="13" t="b">
        <v>1</v>
      </c>
      <c r="J164" s="4">
        <v>7.0422535211267595E-2</v>
      </c>
      <c r="K164">
        <f t="shared" si="10"/>
        <v>3.6212665252162559E-4</v>
      </c>
      <c r="L164">
        <f t="shared" si="11"/>
        <v>1.9029625653743838E-2</v>
      </c>
      <c r="M164">
        <f t="shared" si="12"/>
        <v>1.3401144826580165E-3</v>
      </c>
      <c r="N164">
        <f t="shared" si="13"/>
        <v>1.9029625653743838E-2</v>
      </c>
      <c r="O164">
        <f t="shared" si="14"/>
        <v>0</v>
      </c>
      <c r="Q164" s="7">
        <v>138</v>
      </c>
      <c r="R164" s="7">
        <v>9.0730782046784676E-4</v>
      </c>
      <c r="S164" s="7">
        <v>1.1557421846142696E-3</v>
      </c>
      <c r="U164" s="7">
        <v>7.7947845804988667</v>
      </c>
      <c r="V164" s="7">
        <v>0</v>
      </c>
    </row>
    <row r="165" spans="1:22" x14ac:dyDescent="0.35">
      <c r="A165" s="24">
        <v>2016</v>
      </c>
      <c r="B165" s="17" t="s">
        <v>24</v>
      </c>
      <c r="C165" s="17" t="s">
        <v>46</v>
      </c>
      <c r="D165" s="17">
        <v>2013</v>
      </c>
      <c r="E165" s="17">
        <v>3</v>
      </c>
      <c r="F165" s="17">
        <v>119</v>
      </c>
      <c r="G165" s="17">
        <v>9</v>
      </c>
      <c r="H165" s="17">
        <v>128</v>
      </c>
      <c r="I165" s="17" t="b">
        <v>1</v>
      </c>
      <c r="J165" s="25">
        <v>7.03125E-2</v>
      </c>
      <c r="K165">
        <f t="shared" si="10"/>
        <v>6.5284804961645182E-4</v>
      </c>
      <c r="L165">
        <f t="shared" si="11"/>
        <v>2.5550891366378038E-2</v>
      </c>
      <c r="M165">
        <f t="shared" si="12"/>
        <v>1.7965470491984558E-3</v>
      </c>
      <c r="N165">
        <f t="shared" si="13"/>
        <v>2.5550891366378038E-2</v>
      </c>
      <c r="O165">
        <f t="shared" si="14"/>
        <v>7.6652674099134122E-2</v>
      </c>
      <c r="Q165" s="7">
        <v>139</v>
      </c>
      <c r="R165" s="7">
        <v>8.4624085703700089E-4</v>
      </c>
      <c r="S165" s="7">
        <v>1.1194449642995209E-3</v>
      </c>
      <c r="U165" s="7">
        <v>7.8514739229024944</v>
      </c>
      <c r="V165" s="7">
        <v>0</v>
      </c>
    </row>
    <row r="166" spans="1:22" x14ac:dyDescent="0.35">
      <c r="A166" s="5">
        <v>2013</v>
      </c>
      <c r="B166" s="14" t="s">
        <v>92</v>
      </c>
      <c r="C166" s="14" t="s">
        <v>218</v>
      </c>
      <c r="D166" s="14">
        <v>2012</v>
      </c>
      <c r="E166" s="14">
        <v>1</v>
      </c>
      <c r="F166" s="14">
        <v>53</v>
      </c>
      <c r="G166" s="14">
        <v>4</v>
      </c>
      <c r="H166" s="14">
        <v>57</v>
      </c>
      <c r="I166" s="14" t="b">
        <v>1</v>
      </c>
      <c r="J166" s="6">
        <v>7.0175438596491196E-2</v>
      </c>
      <c r="K166">
        <f t="shared" si="10"/>
        <v>2.9072139709482618E-4</v>
      </c>
      <c r="L166">
        <f t="shared" si="11"/>
        <v>1.7050554157998096E-2</v>
      </c>
      <c r="M166">
        <f t="shared" si="12"/>
        <v>1.196530116350743E-3</v>
      </c>
      <c r="N166">
        <f t="shared" si="13"/>
        <v>1.7050554157998096E-2</v>
      </c>
      <c r="O166">
        <f t="shared" si="14"/>
        <v>1.7050554157998096E-2</v>
      </c>
      <c r="Q166" s="7">
        <v>140</v>
      </c>
      <c r="R166" s="7">
        <v>7.4091278613369204E-4</v>
      </c>
      <c r="S166" s="7">
        <v>1.0139296376049953E-3</v>
      </c>
      <c r="U166" s="7">
        <v>7.9081632653061229</v>
      </c>
      <c r="V166" s="7">
        <v>0</v>
      </c>
    </row>
    <row r="167" spans="1:22" x14ac:dyDescent="0.35">
      <c r="A167" s="3">
        <v>2013</v>
      </c>
      <c r="B167" s="13" t="s">
        <v>104</v>
      </c>
      <c r="C167" s="13" t="s">
        <v>115</v>
      </c>
      <c r="D167" s="13">
        <v>2008</v>
      </c>
      <c r="E167" s="17">
        <v>5</v>
      </c>
      <c r="F167" s="13">
        <v>53</v>
      </c>
      <c r="G167" s="13">
        <v>4</v>
      </c>
      <c r="H167" s="13">
        <v>57</v>
      </c>
      <c r="I167" s="13" t="b">
        <v>1</v>
      </c>
      <c r="J167" s="4">
        <v>7.0175438596491196E-2</v>
      </c>
      <c r="K167">
        <f t="shared" si="10"/>
        <v>2.9072139709482618E-4</v>
      </c>
      <c r="L167">
        <f t="shared" si="11"/>
        <v>1.7050554157998096E-2</v>
      </c>
      <c r="M167">
        <f t="shared" si="12"/>
        <v>1.196530116350743E-3</v>
      </c>
      <c r="N167">
        <f t="shared" si="13"/>
        <v>1.7050554157998096E-2</v>
      </c>
      <c r="O167">
        <f t="shared" si="14"/>
        <v>8.5252770789990481E-2</v>
      </c>
      <c r="Q167" s="7">
        <v>141</v>
      </c>
      <c r="R167" s="7">
        <v>6.6290231145123865E-4</v>
      </c>
      <c r="S167" s="7">
        <v>8.426984010926552E-4</v>
      </c>
      <c r="U167" s="7">
        <v>7.9648526077097506</v>
      </c>
      <c r="V167" s="7">
        <v>0</v>
      </c>
    </row>
    <row r="168" spans="1:22" x14ac:dyDescent="0.35">
      <c r="A168" s="3">
        <v>2014</v>
      </c>
      <c r="B168" s="13" t="s">
        <v>24</v>
      </c>
      <c r="C168" s="13" t="s">
        <v>261</v>
      </c>
      <c r="D168" s="13">
        <v>2013</v>
      </c>
      <c r="E168" s="14">
        <v>1</v>
      </c>
      <c r="F168" s="13">
        <v>53</v>
      </c>
      <c r="G168" s="13">
        <v>4</v>
      </c>
      <c r="H168" s="13">
        <v>57</v>
      </c>
      <c r="I168" s="13" t="b">
        <v>1</v>
      </c>
      <c r="J168" s="4">
        <v>7.0175438596491196E-2</v>
      </c>
      <c r="K168">
        <f t="shared" si="10"/>
        <v>2.9072139709482618E-4</v>
      </c>
      <c r="L168">
        <f t="shared" si="11"/>
        <v>1.7050554157998096E-2</v>
      </c>
      <c r="M168">
        <f t="shared" si="12"/>
        <v>1.196530116350743E-3</v>
      </c>
      <c r="N168">
        <f t="shared" si="13"/>
        <v>1.7050554157998096E-2</v>
      </c>
      <c r="O168">
        <f t="shared" si="14"/>
        <v>1.7050554157998096E-2</v>
      </c>
      <c r="Q168" s="7">
        <v>142</v>
      </c>
      <c r="R168" s="7">
        <v>5.2882385392995538E-4</v>
      </c>
      <c r="S168" s="7">
        <v>7.0049398010448201E-4</v>
      </c>
      <c r="U168" s="7">
        <v>8.0215419501133791</v>
      </c>
      <c r="V168" s="7">
        <v>0</v>
      </c>
    </row>
    <row r="169" spans="1:22" x14ac:dyDescent="0.35">
      <c r="A169" s="3">
        <v>2014</v>
      </c>
      <c r="B169" s="13" t="s">
        <v>52</v>
      </c>
      <c r="C169" s="13" t="s">
        <v>53</v>
      </c>
      <c r="D169" s="13">
        <v>2012</v>
      </c>
      <c r="E169" s="17">
        <v>2</v>
      </c>
      <c r="F169" s="13">
        <v>53</v>
      </c>
      <c r="G169" s="13">
        <v>4</v>
      </c>
      <c r="H169" s="13">
        <v>57</v>
      </c>
      <c r="I169" s="13" t="b">
        <v>1</v>
      </c>
      <c r="J169" s="4">
        <v>7.0175438596491196E-2</v>
      </c>
      <c r="K169">
        <f t="shared" si="10"/>
        <v>2.9072139709482618E-4</v>
      </c>
      <c r="L169">
        <f t="shared" si="11"/>
        <v>1.7050554157998096E-2</v>
      </c>
      <c r="M169">
        <f t="shared" si="12"/>
        <v>1.196530116350743E-3</v>
      </c>
      <c r="N169">
        <f t="shared" si="13"/>
        <v>1.7050554157998096E-2</v>
      </c>
      <c r="O169">
        <f t="shared" si="14"/>
        <v>3.4101108315996193E-2</v>
      </c>
      <c r="Q169" s="7">
        <v>143</v>
      </c>
      <c r="R169" s="7">
        <v>1.2443706268566413E-3</v>
      </c>
      <c r="S169" s="7">
        <v>1.6289769061657376E-3</v>
      </c>
      <c r="U169" s="7">
        <v>8.0782312925170086</v>
      </c>
      <c r="V169" s="7">
        <v>0</v>
      </c>
    </row>
    <row r="170" spans="1:22" x14ac:dyDescent="0.35">
      <c r="A170" s="5">
        <v>2013</v>
      </c>
      <c r="B170" s="14" t="s">
        <v>92</v>
      </c>
      <c r="C170" s="14" t="s">
        <v>93</v>
      </c>
      <c r="D170" s="14">
        <v>2008</v>
      </c>
      <c r="E170" s="14">
        <v>5</v>
      </c>
      <c r="F170" s="14">
        <v>80</v>
      </c>
      <c r="G170" s="14">
        <v>6</v>
      </c>
      <c r="H170" s="14">
        <v>86</v>
      </c>
      <c r="I170" s="14" t="b">
        <v>1</v>
      </c>
      <c r="J170" s="6">
        <v>6.9767441860465101E-2</v>
      </c>
      <c r="K170">
        <f t="shared" si="10"/>
        <v>4.3863228333605351E-4</v>
      </c>
      <c r="L170">
        <f t="shared" si="11"/>
        <v>2.0943549922017839E-2</v>
      </c>
      <c r="M170">
        <f t="shared" si="12"/>
        <v>1.461177901536128E-3</v>
      </c>
      <c r="N170">
        <f t="shared" si="13"/>
        <v>2.0943549922017839E-2</v>
      </c>
      <c r="O170">
        <f t="shared" si="14"/>
        <v>0.1047177496100892</v>
      </c>
      <c r="Q170" s="7">
        <v>144</v>
      </c>
      <c r="R170" s="7">
        <v>7.3825478353078716E-4</v>
      </c>
      <c r="S170" s="7">
        <v>8.7522487363941208E-4</v>
      </c>
      <c r="U170" s="7">
        <v>8.1349206349206362</v>
      </c>
      <c r="V170" s="7">
        <v>0</v>
      </c>
    </row>
    <row r="171" spans="1:22" x14ac:dyDescent="0.35">
      <c r="A171" s="24">
        <v>2014</v>
      </c>
      <c r="B171" s="17" t="s">
        <v>118</v>
      </c>
      <c r="C171" s="17" t="s">
        <v>119</v>
      </c>
      <c r="D171" s="17">
        <v>2009</v>
      </c>
      <c r="E171" s="17">
        <v>5</v>
      </c>
      <c r="F171" s="17">
        <v>80</v>
      </c>
      <c r="G171" s="17">
        <v>6</v>
      </c>
      <c r="H171" s="17">
        <v>86</v>
      </c>
      <c r="I171" s="17" t="b">
        <v>1</v>
      </c>
      <c r="J171" s="25">
        <v>6.9767441860465101E-2</v>
      </c>
      <c r="K171">
        <f t="shared" si="10"/>
        <v>4.3863228333605351E-4</v>
      </c>
      <c r="L171">
        <f t="shared" si="11"/>
        <v>2.0943549922017839E-2</v>
      </c>
      <c r="M171">
        <f t="shared" si="12"/>
        <v>1.461177901536128E-3</v>
      </c>
      <c r="N171">
        <f t="shared" si="13"/>
        <v>2.0943549922017839E-2</v>
      </c>
      <c r="O171">
        <f t="shared" si="14"/>
        <v>0.1047177496100892</v>
      </c>
      <c r="Q171" s="7">
        <v>145</v>
      </c>
      <c r="R171" s="7">
        <v>6.1183112878715647E-4</v>
      </c>
      <c r="S171" s="7">
        <v>7.4756656760888249E-4</v>
      </c>
      <c r="U171" s="7">
        <v>8.1916099773242639</v>
      </c>
      <c r="V171" s="7">
        <v>0</v>
      </c>
    </row>
    <row r="172" spans="1:22" x14ac:dyDescent="0.35">
      <c r="A172" s="5">
        <v>2016</v>
      </c>
      <c r="B172" s="14" t="s">
        <v>241</v>
      </c>
      <c r="C172" s="14" t="s">
        <v>242</v>
      </c>
      <c r="D172" s="14">
        <v>2011</v>
      </c>
      <c r="E172" s="14">
        <v>5</v>
      </c>
      <c r="F172" s="14">
        <v>67</v>
      </c>
      <c r="G172" s="14">
        <v>5</v>
      </c>
      <c r="H172" s="14">
        <v>72</v>
      </c>
      <c r="I172" s="14" t="b">
        <v>1</v>
      </c>
      <c r="J172" s="6">
        <v>6.9444444444444406E-2</v>
      </c>
      <c r="K172">
        <f t="shared" si="10"/>
        <v>3.6722702790925414E-4</v>
      </c>
      <c r="L172">
        <f t="shared" si="11"/>
        <v>1.916316852478353E-2</v>
      </c>
      <c r="M172">
        <f t="shared" si="12"/>
        <v>1.3307755919988555E-3</v>
      </c>
      <c r="N172">
        <f t="shared" si="13"/>
        <v>1.916316852478353E-2</v>
      </c>
      <c r="O172">
        <f t="shared" si="14"/>
        <v>9.5815842623917652E-2</v>
      </c>
      <c r="Q172" s="7">
        <v>146</v>
      </c>
      <c r="R172" s="7">
        <v>6.0480372108532774E-4</v>
      </c>
      <c r="S172" s="7">
        <v>7.5459397531071123E-4</v>
      </c>
      <c r="U172" s="7">
        <v>8.2482993197278915</v>
      </c>
      <c r="V172" s="7">
        <v>0</v>
      </c>
    </row>
    <row r="173" spans="1:22" x14ac:dyDescent="0.35">
      <c r="A173" s="3">
        <v>2014</v>
      </c>
      <c r="B173" s="13" t="s">
        <v>92</v>
      </c>
      <c r="C173" s="13" t="s">
        <v>93</v>
      </c>
      <c r="D173" s="13">
        <v>2012</v>
      </c>
      <c r="E173" s="17">
        <v>2</v>
      </c>
      <c r="F173" s="13">
        <v>54</v>
      </c>
      <c r="G173" s="13">
        <v>4</v>
      </c>
      <c r="H173" s="13">
        <v>58</v>
      </c>
      <c r="I173" s="13" t="b">
        <v>1</v>
      </c>
      <c r="J173" s="4">
        <v>6.8965517241379296E-2</v>
      </c>
      <c r="K173">
        <f t="shared" si="10"/>
        <v>2.9582177248245472E-4</v>
      </c>
      <c r="L173">
        <f t="shared" si="11"/>
        <v>1.7199470122141982E-2</v>
      </c>
      <c r="M173">
        <f t="shared" si="12"/>
        <v>1.186170353251171E-3</v>
      </c>
      <c r="N173">
        <f t="shared" si="13"/>
        <v>1.7199470122141982E-2</v>
      </c>
      <c r="O173">
        <f t="shared" si="14"/>
        <v>3.4398940244283964E-2</v>
      </c>
      <c r="Q173" s="7">
        <v>147</v>
      </c>
      <c r="R173" s="7">
        <v>6.7874381753801048E-4</v>
      </c>
      <c r="S173" s="7">
        <v>8.086065149329677E-4</v>
      </c>
      <c r="U173" s="7">
        <v>8.304988662131521</v>
      </c>
      <c r="V173" s="7">
        <v>0</v>
      </c>
    </row>
    <row r="174" spans="1:22" x14ac:dyDescent="0.35">
      <c r="A174" s="5">
        <v>2015</v>
      </c>
      <c r="B174" s="14" t="s">
        <v>104</v>
      </c>
      <c r="C174" s="14" t="s">
        <v>105</v>
      </c>
      <c r="D174" s="14">
        <v>2014</v>
      </c>
      <c r="E174" s="14">
        <v>1</v>
      </c>
      <c r="F174" s="14">
        <v>54</v>
      </c>
      <c r="G174" s="14">
        <v>4</v>
      </c>
      <c r="H174" s="14">
        <v>58</v>
      </c>
      <c r="I174" s="14" t="b">
        <v>1</v>
      </c>
      <c r="J174" s="6">
        <v>6.8965517241379296E-2</v>
      </c>
      <c r="K174">
        <f t="shared" si="10"/>
        <v>2.9582177248245472E-4</v>
      </c>
      <c r="L174">
        <f t="shared" si="11"/>
        <v>1.7199470122141982E-2</v>
      </c>
      <c r="M174">
        <f t="shared" si="12"/>
        <v>1.186170353251171E-3</v>
      </c>
      <c r="N174">
        <f t="shared" si="13"/>
        <v>1.7199470122141982E-2</v>
      </c>
      <c r="O174">
        <f t="shared" si="14"/>
        <v>1.7199470122141982E-2</v>
      </c>
      <c r="Q174" s="7">
        <v>148</v>
      </c>
      <c r="R174" s="7">
        <v>6.5562152423655814E-4</v>
      </c>
      <c r="S174" s="7">
        <v>8.3172880823442004E-4</v>
      </c>
      <c r="U174" s="7">
        <v>8.3616780045351486</v>
      </c>
      <c r="V174" s="7">
        <v>0</v>
      </c>
    </row>
    <row r="175" spans="1:22" x14ac:dyDescent="0.35">
      <c r="A175" s="3">
        <v>2017</v>
      </c>
      <c r="B175" s="13" t="s">
        <v>52</v>
      </c>
      <c r="C175" s="13" t="s">
        <v>192</v>
      </c>
      <c r="D175" s="13">
        <v>2014</v>
      </c>
      <c r="E175" s="17">
        <v>3</v>
      </c>
      <c r="F175" s="13">
        <v>54</v>
      </c>
      <c r="G175" s="13">
        <v>4</v>
      </c>
      <c r="H175" s="13">
        <v>58</v>
      </c>
      <c r="I175" s="13" t="b">
        <v>1</v>
      </c>
      <c r="J175" s="4">
        <v>6.8965517241379296E-2</v>
      </c>
      <c r="K175">
        <f t="shared" si="10"/>
        <v>2.9582177248245472E-4</v>
      </c>
      <c r="L175">
        <f t="shared" si="11"/>
        <v>1.7199470122141982E-2</v>
      </c>
      <c r="M175">
        <f t="shared" si="12"/>
        <v>1.186170353251171E-3</v>
      </c>
      <c r="N175">
        <f t="shared" si="13"/>
        <v>1.7199470122141982E-2</v>
      </c>
      <c r="O175">
        <f t="shared" si="14"/>
        <v>5.1598410366425942E-2</v>
      </c>
      <c r="Q175" s="7">
        <v>149</v>
      </c>
      <c r="R175" s="7">
        <v>7.8492530419629002E-4</v>
      </c>
      <c r="S175" s="7">
        <v>9.2993824146974605E-4</v>
      </c>
      <c r="U175" s="7">
        <v>8.4183673469387763</v>
      </c>
      <c r="V175" s="7">
        <v>0</v>
      </c>
    </row>
    <row r="176" spans="1:22" x14ac:dyDescent="0.35">
      <c r="A176" s="3">
        <v>2014</v>
      </c>
      <c r="B176" s="13" t="s">
        <v>30</v>
      </c>
      <c r="C176" s="13" t="s">
        <v>44</v>
      </c>
      <c r="D176" s="13">
        <v>2012</v>
      </c>
      <c r="E176" s="14">
        <v>2</v>
      </c>
      <c r="F176" s="13">
        <v>272</v>
      </c>
      <c r="G176" s="13">
        <v>20</v>
      </c>
      <c r="H176" s="13">
        <v>292</v>
      </c>
      <c r="I176" s="13" t="b">
        <v>1</v>
      </c>
      <c r="J176" s="4">
        <v>6.8493150684931503E-2</v>
      </c>
      <c r="K176">
        <f t="shared" si="10"/>
        <v>1.4893096131875306E-3</v>
      </c>
      <c r="L176">
        <f t="shared" si="11"/>
        <v>3.8591574380783311E-2</v>
      </c>
      <c r="M176">
        <f t="shared" si="12"/>
        <v>2.6432585192317335E-3</v>
      </c>
      <c r="N176">
        <f t="shared" si="13"/>
        <v>3.8591574380783311E-2</v>
      </c>
      <c r="O176">
        <f t="shared" si="14"/>
        <v>7.7183148761566622E-2</v>
      </c>
      <c r="Q176" s="7">
        <v>150</v>
      </c>
      <c r="R176" s="7">
        <v>8.2349701713705932E-4</v>
      </c>
      <c r="S176" s="7">
        <v>9.9448077458188415E-4</v>
      </c>
      <c r="U176" s="7">
        <v>8.475056689342404</v>
      </c>
      <c r="V176" s="7">
        <v>0</v>
      </c>
    </row>
    <row r="177" spans="1:22" x14ac:dyDescent="0.35">
      <c r="A177" s="3">
        <v>2016</v>
      </c>
      <c r="B177" s="13" t="s">
        <v>58</v>
      </c>
      <c r="C177" s="13">
        <v>200</v>
      </c>
      <c r="D177" s="13">
        <v>2014</v>
      </c>
      <c r="E177" s="17">
        <v>2</v>
      </c>
      <c r="F177" s="13">
        <v>68</v>
      </c>
      <c r="G177" s="13">
        <v>5</v>
      </c>
      <c r="H177" s="13">
        <v>73</v>
      </c>
      <c r="I177" s="13" t="b">
        <v>1</v>
      </c>
      <c r="J177" s="4">
        <v>6.8493150684931503E-2</v>
      </c>
      <c r="K177">
        <f t="shared" si="10"/>
        <v>3.7232740329688264E-4</v>
      </c>
      <c r="L177">
        <f t="shared" si="11"/>
        <v>1.9295787190391656E-2</v>
      </c>
      <c r="M177">
        <f t="shared" si="12"/>
        <v>1.3216292596158667E-3</v>
      </c>
      <c r="N177">
        <f t="shared" si="13"/>
        <v>1.9295787190391656E-2</v>
      </c>
      <c r="O177">
        <f t="shared" si="14"/>
        <v>3.8591574380783311E-2</v>
      </c>
      <c r="Q177" s="7">
        <v>151</v>
      </c>
      <c r="R177" s="7">
        <v>1.0403611983981033E-3</v>
      </c>
      <c r="S177" s="7">
        <v>1.2238232372977032E-3</v>
      </c>
      <c r="U177" s="7">
        <v>8.5317460317460334</v>
      </c>
      <c r="V177" s="7">
        <v>0</v>
      </c>
    </row>
    <row r="178" spans="1:22" x14ac:dyDescent="0.35">
      <c r="A178" s="3">
        <v>2014</v>
      </c>
      <c r="B178" s="13" t="s">
        <v>67</v>
      </c>
      <c r="C178" s="13" t="s">
        <v>68</v>
      </c>
      <c r="D178" s="13">
        <v>2010</v>
      </c>
      <c r="E178" s="14">
        <v>4</v>
      </c>
      <c r="F178" s="13">
        <v>150</v>
      </c>
      <c r="G178" s="13">
        <v>11</v>
      </c>
      <c r="H178" s="13">
        <v>161</v>
      </c>
      <c r="I178" s="13" t="b">
        <v>1</v>
      </c>
      <c r="J178" s="4">
        <v>6.8322981366459604E-2</v>
      </c>
      <c r="K178">
        <f t="shared" si="10"/>
        <v>8.2116043740819325E-4</v>
      </c>
      <c r="L178">
        <f t="shared" si="11"/>
        <v>2.8655897079103862E-2</v>
      </c>
      <c r="M178">
        <f t="shared" si="12"/>
        <v>1.9578563221747973E-3</v>
      </c>
      <c r="N178">
        <f t="shared" si="13"/>
        <v>2.8655897079103862E-2</v>
      </c>
      <c r="O178">
        <f t="shared" si="14"/>
        <v>0.11462358831641545</v>
      </c>
      <c r="Q178" s="7">
        <v>152</v>
      </c>
      <c r="R178" s="7">
        <v>1.1599648419656017E-3</v>
      </c>
      <c r="S178" s="7">
        <v>1.3339166894891295E-3</v>
      </c>
      <c r="U178" s="7">
        <v>8.5884353741496611</v>
      </c>
      <c r="V178" s="7">
        <v>0</v>
      </c>
    </row>
    <row r="179" spans="1:22" x14ac:dyDescent="0.35">
      <c r="A179" s="24">
        <v>2016</v>
      </c>
      <c r="B179" s="17" t="s">
        <v>24</v>
      </c>
      <c r="C179" s="17" t="s">
        <v>120</v>
      </c>
      <c r="D179" s="17">
        <v>2016</v>
      </c>
      <c r="E179" s="17">
        <v>0</v>
      </c>
      <c r="F179" s="17">
        <v>55</v>
      </c>
      <c r="G179" s="17">
        <v>4</v>
      </c>
      <c r="H179" s="17">
        <v>59</v>
      </c>
      <c r="I179" s="17" t="b">
        <v>1</v>
      </c>
      <c r="J179" s="25">
        <v>6.7796610169491497E-2</v>
      </c>
      <c r="K179">
        <f t="shared" si="10"/>
        <v>3.0092214787008322E-4</v>
      </c>
      <c r="L179">
        <f t="shared" si="11"/>
        <v>1.7347107766716711E-2</v>
      </c>
      <c r="M179">
        <f t="shared" si="12"/>
        <v>1.1760751028282511E-3</v>
      </c>
      <c r="N179">
        <f t="shared" si="13"/>
        <v>1.7347107766716711E-2</v>
      </c>
      <c r="O179">
        <f t="shared" si="14"/>
        <v>0</v>
      </c>
      <c r="Q179" s="7">
        <v>153</v>
      </c>
      <c r="R179" s="7">
        <v>8.1728811171388977E-4</v>
      </c>
      <c r="S179" s="7">
        <v>9.9346111145031356E-4</v>
      </c>
      <c r="U179" s="7">
        <v>8.6451247165532887</v>
      </c>
      <c r="V179" s="7">
        <v>0</v>
      </c>
    </row>
    <row r="180" spans="1:22" x14ac:dyDescent="0.35">
      <c r="A180" s="5">
        <v>2016</v>
      </c>
      <c r="B180" s="14" t="s">
        <v>33</v>
      </c>
      <c r="C180" s="14" t="s">
        <v>265</v>
      </c>
      <c r="D180" s="14">
        <v>2011</v>
      </c>
      <c r="E180" s="14">
        <v>5</v>
      </c>
      <c r="F180" s="14">
        <v>55</v>
      </c>
      <c r="G180" s="14">
        <v>4</v>
      </c>
      <c r="H180" s="14">
        <v>59</v>
      </c>
      <c r="I180" s="14" t="b">
        <v>1</v>
      </c>
      <c r="J180" s="6">
        <v>6.7796610169491497E-2</v>
      </c>
      <c r="K180">
        <f t="shared" si="10"/>
        <v>3.0092214787008322E-4</v>
      </c>
      <c r="L180">
        <f t="shared" si="11"/>
        <v>1.7347107766716711E-2</v>
      </c>
      <c r="M180">
        <f t="shared" si="12"/>
        <v>1.1760751028282511E-3</v>
      </c>
      <c r="N180">
        <f t="shared" si="13"/>
        <v>1.7347107766716711E-2</v>
      </c>
      <c r="O180">
        <f t="shared" si="14"/>
        <v>8.6735538833583564E-2</v>
      </c>
      <c r="Q180" s="7">
        <v>154</v>
      </c>
      <c r="R180" s="7">
        <v>7.8845307614737979E-4</v>
      </c>
      <c r="S180" s="7">
        <v>9.1873766348952849E-4</v>
      </c>
      <c r="U180" s="7">
        <v>8.7018140589569164</v>
      </c>
      <c r="V180" s="7">
        <v>0</v>
      </c>
    </row>
    <row r="181" spans="1:22" x14ac:dyDescent="0.35">
      <c r="A181" s="3">
        <v>2015</v>
      </c>
      <c r="B181" s="13" t="s">
        <v>30</v>
      </c>
      <c r="C181" s="13" t="s">
        <v>126</v>
      </c>
      <c r="D181" s="13">
        <v>2013</v>
      </c>
      <c r="E181" s="17">
        <v>2</v>
      </c>
      <c r="F181" s="13">
        <v>124</v>
      </c>
      <c r="G181" s="13">
        <v>9</v>
      </c>
      <c r="H181" s="13">
        <v>133</v>
      </c>
      <c r="I181" s="13" t="b">
        <v>1</v>
      </c>
      <c r="J181" s="4">
        <v>6.7669172932330796E-2</v>
      </c>
      <c r="K181">
        <f t="shared" si="10"/>
        <v>6.7834992655459441E-4</v>
      </c>
      <c r="L181">
        <f t="shared" si="11"/>
        <v>2.6045151689990106E-2</v>
      </c>
      <c r="M181">
        <f t="shared" si="12"/>
        <v>1.7624538737587281E-3</v>
      </c>
      <c r="N181">
        <f t="shared" si="13"/>
        <v>2.6045151689990106E-2</v>
      </c>
      <c r="O181">
        <f t="shared" si="14"/>
        <v>5.2090303379980211E-2</v>
      </c>
      <c r="Q181" s="7">
        <v>155</v>
      </c>
      <c r="R181" s="7">
        <v>6.0209244389836244E-4</v>
      </c>
      <c r="S181" s="7">
        <v>7.4756034050166926E-4</v>
      </c>
      <c r="U181" s="7">
        <v>8.7585034013605458</v>
      </c>
      <c r="V181" s="7">
        <v>0</v>
      </c>
    </row>
    <row r="182" spans="1:22" x14ac:dyDescent="0.35">
      <c r="A182" s="3">
        <v>2014</v>
      </c>
      <c r="B182" s="13" t="s">
        <v>58</v>
      </c>
      <c r="C182" s="13" t="s">
        <v>76</v>
      </c>
      <c r="D182" s="13">
        <v>2013</v>
      </c>
      <c r="E182" s="14">
        <v>1</v>
      </c>
      <c r="F182" s="13">
        <v>83</v>
      </c>
      <c r="G182" s="13">
        <v>6</v>
      </c>
      <c r="H182" s="13">
        <v>89</v>
      </c>
      <c r="I182" s="13" t="b">
        <v>1</v>
      </c>
      <c r="J182" s="4">
        <v>6.7415730337078705E-2</v>
      </c>
      <c r="K182">
        <f t="shared" si="10"/>
        <v>4.539334094989391E-4</v>
      </c>
      <c r="L182">
        <f t="shared" si="11"/>
        <v>2.1305713071825105E-2</v>
      </c>
      <c r="M182">
        <f t="shared" si="12"/>
        <v>1.4363402070893341E-3</v>
      </c>
      <c r="N182">
        <f t="shared" si="13"/>
        <v>2.1305713071825105E-2</v>
      </c>
      <c r="O182">
        <f t="shared" si="14"/>
        <v>2.1305713071825105E-2</v>
      </c>
      <c r="Q182" s="7">
        <v>156</v>
      </c>
      <c r="R182" s="7">
        <v>6.1624873943143688E-4</v>
      </c>
      <c r="S182" s="7">
        <v>7.3340404496859482E-4</v>
      </c>
      <c r="U182" s="7">
        <v>8.8151927437641735</v>
      </c>
      <c r="V182" s="7">
        <v>0</v>
      </c>
    </row>
    <row r="183" spans="1:22" x14ac:dyDescent="0.35">
      <c r="A183" s="24">
        <v>2014</v>
      </c>
      <c r="B183" s="17" t="s">
        <v>128</v>
      </c>
      <c r="C183" s="17" t="s">
        <v>129</v>
      </c>
      <c r="D183" s="17">
        <v>2009</v>
      </c>
      <c r="E183" s="17">
        <v>5</v>
      </c>
      <c r="F183" s="17">
        <v>83</v>
      </c>
      <c r="G183" s="17">
        <v>6</v>
      </c>
      <c r="H183" s="17">
        <v>89</v>
      </c>
      <c r="I183" s="17" t="b">
        <v>1</v>
      </c>
      <c r="J183" s="25">
        <v>6.7415730337078705E-2</v>
      </c>
      <c r="K183">
        <f t="shared" si="10"/>
        <v>4.539334094989391E-4</v>
      </c>
      <c r="L183">
        <f t="shared" si="11"/>
        <v>2.1305713071825105E-2</v>
      </c>
      <c r="M183">
        <f t="shared" si="12"/>
        <v>1.4363402070893341E-3</v>
      </c>
      <c r="N183">
        <f t="shared" si="13"/>
        <v>2.1305713071825105E-2</v>
      </c>
      <c r="O183">
        <f t="shared" si="14"/>
        <v>0.10652856535912553</v>
      </c>
      <c r="Q183" s="7">
        <v>157</v>
      </c>
      <c r="R183" s="7">
        <v>5.3852785331828682E-4</v>
      </c>
      <c r="S183" s="7">
        <v>6.6863829545784866E-4</v>
      </c>
      <c r="U183" s="7">
        <v>8.8718820861678012</v>
      </c>
      <c r="V183" s="7">
        <v>0</v>
      </c>
    </row>
    <row r="184" spans="1:22" x14ac:dyDescent="0.35">
      <c r="A184" s="5">
        <v>2015</v>
      </c>
      <c r="B184" s="14" t="s">
        <v>24</v>
      </c>
      <c r="C184" s="14" t="s">
        <v>101</v>
      </c>
      <c r="D184" s="14">
        <v>2014</v>
      </c>
      <c r="E184" s="14">
        <v>1</v>
      </c>
      <c r="F184" s="14">
        <v>97</v>
      </c>
      <c r="G184" s="14">
        <v>7</v>
      </c>
      <c r="H184" s="14">
        <v>104</v>
      </c>
      <c r="I184" s="14" t="b">
        <v>1</v>
      </c>
      <c r="J184" s="6">
        <v>6.7307692307692304E-2</v>
      </c>
      <c r="K184">
        <f t="shared" si="10"/>
        <v>5.3043904031336707E-4</v>
      </c>
      <c r="L184">
        <f t="shared" si="11"/>
        <v>2.3031262238821543E-2</v>
      </c>
      <c r="M184">
        <f t="shared" si="12"/>
        <v>1.5501811122283729E-3</v>
      </c>
      <c r="N184">
        <f t="shared" si="13"/>
        <v>2.3031262238821543E-2</v>
      </c>
      <c r="O184">
        <f t="shared" si="14"/>
        <v>2.3031262238821543E-2</v>
      </c>
      <c r="Q184" s="7">
        <v>158</v>
      </c>
      <c r="R184" s="7">
        <v>1.0364291496180898E-3</v>
      </c>
      <c r="S184" s="7">
        <v>1.2105369036010394E-3</v>
      </c>
      <c r="U184" s="7">
        <v>8.9285714285714288</v>
      </c>
      <c r="V184" s="7">
        <v>0</v>
      </c>
    </row>
    <row r="185" spans="1:22" x14ac:dyDescent="0.35">
      <c r="A185" s="24">
        <v>2013</v>
      </c>
      <c r="B185" s="17" t="s">
        <v>52</v>
      </c>
      <c r="C185" s="17" t="s">
        <v>82</v>
      </c>
      <c r="D185" s="17">
        <v>2008</v>
      </c>
      <c r="E185" s="17">
        <v>5</v>
      </c>
      <c r="F185" s="17">
        <v>154</v>
      </c>
      <c r="G185" s="17">
        <v>11</v>
      </c>
      <c r="H185" s="17">
        <v>165</v>
      </c>
      <c r="I185" s="17" t="b">
        <v>1</v>
      </c>
      <c r="J185" s="25">
        <v>6.6666666666666693E-2</v>
      </c>
      <c r="K185">
        <f t="shared" si="10"/>
        <v>8.4156193895870734E-4</v>
      </c>
      <c r="L185">
        <f t="shared" si="11"/>
        <v>2.9009686984845379E-2</v>
      </c>
      <c r="M185">
        <f t="shared" si="12"/>
        <v>1.933979132323026E-3</v>
      </c>
      <c r="N185">
        <f t="shared" si="13"/>
        <v>2.9009686984845379E-2</v>
      </c>
      <c r="O185">
        <f t="shared" si="14"/>
        <v>0.14504843492422689</v>
      </c>
      <c r="Q185" s="7">
        <v>159</v>
      </c>
      <c r="R185" s="7">
        <v>6.7907303680743458E-4</v>
      </c>
      <c r="S185" s="7">
        <v>7.9067489658165256E-4</v>
      </c>
      <c r="U185" s="7">
        <v>8.9852607709750583</v>
      </c>
      <c r="V185" s="7">
        <v>0</v>
      </c>
    </row>
    <row r="186" spans="1:22" x14ac:dyDescent="0.35">
      <c r="A186" s="3">
        <v>2015</v>
      </c>
      <c r="B186" s="13" t="s">
        <v>67</v>
      </c>
      <c r="C186" s="13" t="s">
        <v>68</v>
      </c>
      <c r="D186" s="13">
        <v>2010</v>
      </c>
      <c r="E186" s="14">
        <v>5</v>
      </c>
      <c r="F186" s="13">
        <v>154</v>
      </c>
      <c r="G186" s="13">
        <v>11</v>
      </c>
      <c r="H186" s="13">
        <v>165</v>
      </c>
      <c r="I186" s="13" t="b">
        <v>1</v>
      </c>
      <c r="J186" s="4">
        <v>6.6666666666666693E-2</v>
      </c>
      <c r="K186">
        <f t="shared" si="10"/>
        <v>8.4156193895870734E-4</v>
      </c>
      <c r="L186">
        <f t="shared" si="11"/>
        <v>2.9009686984845379E-2</v>
      </c>
      <c r="M186">
        <f t="shared" si="12"/>
        <v>1.933979132323026E-3</v>
      </c>
      <c r="N186">
        <f t="shared" si="13"/>
        <v>2.9009686984845379E-2</v>
      </c>
      <c r="O186">
        <f t="shared" si="14"/>
        <v>0.14504843492422689</v>
      </c>
      <c r="Q186" s="7">
        <v>160</v>
      </c>
      <c r="R186" s="7">
        <v>1.1352292741409033E-3</v>
      </c>
      <c r="S186" s="7">
        <v>1.2630962239636831E-3</v>
      </c>
      <c r="U186" s="7">
        <v>9.0419501133786859</v>
      </c>
      <c r="V186" s="7">
        <v>0</v>
      </c>
    </row>
    <row r="187" spans="1:22" x14ac:dyDescent="0.35">
      <c r="A187" s="3">
        <v>2014</v>
      </c>
      <c r="B187" s="13" t="s">
        <v>67</v>
      </c>
      <c r="C187" s="13" t="s">
        <v>68</v>
      </c>
      <c r="D187" s="13">
        <v>2013</v>
      </c>
      <c r="E187" s="17">
        <v>1</v>
      </c>
      <c r="F187" s="13">
        <v>140</v>
      </c>
      <c r="G187" s="13">
        <v>10</v>
      </c>
      <c r="H187" s="13">
        <v>150</v>
      </c>
      <c r="I187" s="13" t="b">
        <v>1</v>
      </c>
      <c r="J187" s="4">
        <v>6.6666666666666693E-2</v>
      </c>
      <c r="K187">
        <f t="shared" si="10"/>
        <v>7.6505630814427937E-4</v>
      </c>
      <c r="L187">
        <f t="shared" si="11"/>
        <v>2.7659651265774833E-2</v>
      </c>
      <c r="M187">
        <f t="shared" si="12"/>
        <v>1.8439767510516562E-3</v>
      </c>
      <c r="N187">
        <f t="shared" si="13"/>
        <v>2.7659651265774833E-2</v>
      </c>
      <c r="O187">
        <f t="shared" si="14"/>
        <v>2.7659651265774833E-2</v>
      </c>
      <c r="Q187" s="7">
        <v>161</v>
      </c>
      <c r="R187" s="7">
        <v>6.2776343348632815E-4</v>
      </c>
      <c r="S187" s="7">
        <v>7.1235104917168838E-4</v>
      </c>
      <c r="U187" s="7">
        <v>9.0986394557823136</v>
      </c>
      <c r="V187" s="7">
        <v>0</v>
      </c>
    </row>
    <row r="188" spans="1:22" x14ac:dyDescent="0.35">
      <c r="A188" s="5">
        <v>2016</v>
      </c>
      <c r="B188" s="14" t="s">
        <v>30</v>
      </c>
      <c r="C188" s="14" t="s">
        <v>56</v>
      </c>
      <c r="D188" s="14">
        <v>2013</v>
      </c>
      <c r="E188" s="14">
        <v>3</v>
      </c>
      <c r="F188" s="14">
        <v>98</v>
      </c>
      <c r="G188" s="14">
        <v>7</v>
      </c>
      <c r="H188" s="14">
        <v>105</v>
      </c>
      <c r="I188" s="14" t="b">
        <v>1</v>
      </c>
      <c r="J188" s="6">
        <v>6.6666666666666693E-2</v>
      </c>
      <c r="K188">
        <f t="shared" si="10"/>
        <v>5.3553941570099557E-4</v>
      </c>
      <c r="L188">
        <f t="shared" si="11"/>
        <v>2.314172456194645E-2</v>
      </c>
      <c r="M188">
        <f t="shared" si="12"/>
        <v>1.5427816374630973E-3</v>
      </c>
      <c r="N188">
        <f t="shared" si="13"/>
        <v>2.314172456194645E-2</v>
      </c>
      <c r="O188">
        <f t="shared" si="14"/>
        <v>6.942517368583935E-2</v>
      </c>
      <c r="Q188" s="7">
        <v>162</v>
      </c>
      <c r="R188" s="7">
        <v>5.9924932677343269E-4</v>
      </c>
      <c r="S188" s="7">
        <v>7.4086515588458384E-4</v>
      </c>
      <c r="U188" s="7">
        <v>9.155328798185943</v>
      </c>
      <c r="V188" s="7">
        <v>0</v>
      </c>
    </row>
    <row r="189" spans="1:22" x14ac:dyDescent="0.35">
      <c r="A189" s="24">
        <v>2017</v>
      </c>
      <c r="B189" s="17" t="s">
        <v>42</v>
      </c>
      <c r="C189" s="17" t="s">
        <v>73</v>
      </c>
      <c r="D189" s="17">
        <v>2014</v>
      </c>
      <c r="E189" s="17">
        <v>3</v>
      </c>
      <c r="F189" s="17">
        <v>84</v>
      </c>
      <c r="G189" s="17">
        <v>6</v>
      </c>
      <c r="H189" s="17">
        <v>90</v>
      </c>
      <c r="I189" s="17" t="b">
        <v>1</v>
      </c>
      <c r="J189" s="25">
        <v>6.6666666666666693E-2</v>
      </c>
      <c r="K189">
        <f t="shared" si="10"/>
        <v>4.5903378488656765E-4</v>
      </c>
      <c r="L189">
        <f t="shared" si="11"/>
        <v>2.1425073742850166E-2</v>
      </c>
      <c r="M189">
        <f t="shared" si="12"/>
        <v>1.428338249523345E-3</v>
      </c>
      <c r="N189">
        <f t="shared" si="13"/>
        <v>2.1425073742850166E-2</v>
      </c>
      <c r="O189">
        <f t="shared" si="14"/>
        <v>6.4275221228550505E-2</v>
      </c>
      <c r="Q189" s="7">
        <v>163</v>
      </c>
      <c r="R189" s="7">
        <v>8.3332039056250239E-4</v>
      </c>
      <c r="S189" s="7">
        <v>9.6322665863595336E-4</v>
      </c>
      <c r="U189" s="7">
        <v>9.2120181405895707</v>
      </c>
      <c r="V189" s="7">
        <v>0</v>
      </c>
    </row>
    <row r="190" spans="1:22" x14ac:dyDescent="0.35">
      <c r="A190" s="5">
        <v>2013</v>
      </c>
      <c r="B190" s="14" t="s">
        <v>58</v>
      </c>
      <c r="C190" s="14" t="s">
        <v>142</v>
      </c>
      <c r="D190" s="14">
        <v>2010</v>
      </c>
      <c r="E190" s="14">
        <v>3</v>
      </c>
      <c r="F190" s="14">
        <v>70</v>
      </c>
      <c r="G190" s="14">
        <v>5</v>
      </c>
      <c r="H190" s="14">
        <v>75</v>
      </c>
      <c r="I190" s="14" t="b">
        <v>1</v>
      </c>
      <c r="J190" s="6">
        <v>6.6666666666666693E-2</v>
      </c>
      <c r="K190">
        <f t="shared" si="10"/>
        <v>3.8252815407213968E-4</v>
      </c>
      <c r="L190">
        <f t="shared" si="11"/>
        <v>1.9558326975284458E-2</v>
      </c>
      <c r="M190">
        <f t="shared" si="12"/>
        <v>1.3038884650189643E-3</v>
      </c>
      <c r="N190">
        <f t="shared" si="13"/>
        <v>1.9558326975284458E-2</v>
      </c>
      <c r="O190">
        <f t="shared" si="14"/>
        <v>5.8674980925853375E-2</v>
      </c>
      <c r="Q190" s="7">
        <v>164</v>
      </c>
      <c r="R190" s="7">
        <v>5.4331486171163969E-4</v>
      </c>
      <c r="S190" s="7">
        <v>6.5321525463910327E-4</v>
      </c>
      <c r="U190" s="7">
        <v>9.2687074829931984</v>
      </c>
      <c r="V190" s="7">
        <v>0</v>
      </c>
    </row>
    <row r="191" spans="1:22" x14ac:dyDescent="0.35">
      <c r="A191" s="3">
        <v>2014</v>
      </c>
      <c r="B191" s="13" t="s">
        <v>30</v>
      </c>
      <c r="C191" s="13" t="s">
        <v>163</v>
      </c>
      <c r="D191" s="13">
        <v>2010</v>
      </c>
      <c r="E191" s="17">
        <v>4</v>
      </c>
      <c r="F191" s="13">
        <v>70</v>
      </c>
      <c r="G191" s="13">
        <v>5</v>
      </c>
      <c r="H191" s="13">
        <v>75</v>
      </c>
      <c r="I191" s="13" t="b">
        <v>1</v>
      </c>
      <c r="J191" s="4">
        <v>6.6666666666666693E-2</v>
      </c>
      <c r="K191">
        <f t="shared" si="10"/>
        <v>3.8252815407213968E-4</v>
      </c>
      <c r="L191">
        <f t="shared" si="11"/>
        <v>1.9558326975284458E-2</v>
      </c>
      <c r="M191">
        <f t="shared" si="12"/>
        <v>1.3038884650189643E-3</v>
      </c>
      <c r="N191">
        <f t="shared" si="13"/>
        <v>1.9558326975284458E-2</v>
      </c>
      <c r="O191">
        <f t="shared" si="14"/>
        <v>7.8233307901137833E-2</v>
      </c>
      <c r="Q191" s="7">
        <v>165</v>
      </c>
      <c r="R191" s="7">
        <v>5.6886351566950196E-4</v>
      </c>
      <c r="S191" s="7">
        <v>6.27666600681241E-4</v>
      </c>
      <c r="U191" s="7">
        <v>9.325396825396826</v>
      </c>
      <c r="V191" s="7">
        <v>0</v>
      </c>
    </row>
    <row r="192" spans="1:22" x14ac:dyDescent="0.35">
      <c r="A192" s="3">
        <v>2016</v>
      </c>
      <c r="B192" s="13" t="s">
        <v>52</v>
      </c>
      <c r="C192" s="13" t="s">
        <v>62</v>
      </c>
      <c r="D192" s="13">
        <v>2016</v>
      </c>
      <c r="E192" s="14">
        <v>0</v>
      </c>
      <c r="F192" s="13">
        <v>70</v>
      </c>
      <c r="G192" s="13">
        <v>5</v>
      </c>
      <c r="H192" s="13">
        <v>75</v>
      </c>
      <c r="I192" s="13" t="b">
        <v>1</v>
      </c>
      <c r="J192" s="4">
        <v>6.6666666666666693E-2</v>
      </c>
      <c r="K192">
        <f t="shared" si="10"/>
        <v>3.8252815407213968E-4</v>
      </c>
      <c r="L192">
        <f t="shared" si="11"/>
        <v>1.9558326975284458E-2</v>
      </c>
      <c r="M192">
        <f t="shared" si="12"/>
        <v>1.3038884650189643E-3</v>
      </c>
      <c r="N192">
        <f t="shared" si="13"/>
        <v>1.9558326975284458E-2</v>
      </c>
      <c r="O192">
        <f t="shared" si="14"/>
        <v>0</v>
      </c>
      <c r="Q192" s="7">
        <v>166</v>
      </c>
      <c r="R192" s="7">
        <v>5.4331486171163969E-4</v>
      </c>
      <c r="S192" s="7">
        <v>6.5321525463910327E-4</v>
      </c>
      <c r="U192" s="7">
        <v>9.3820861678004555</v>
      </c>
      <c r="V192" s="7">
        <v>0</v>
      </c>
    </row>
    <row r="193" spans="1:22" x14ac:dyDescent="0.35">
      <c r="A193" s="3">
        <v>2017</v>
      </c>
      <c r="B193" s="13" t="s">
        <v>67</v>
      </c>
      <c r="C193" s="13" t="s">
        <v>123</v>
      </c>
      <c r="D193" s="13">
        <v>2012</v>
      </c>
      <c r="E193" s="17">
        <v>5</v>
      </c>
      <c r="F193" s="13">
        <v>70</v>
      </c>
      <c r="G193" s="13">
        <v>5</v>
      </c>
      <c r="H193" s="13">
        <v>75</v>
      </c>
      <c r="I193" s="13" t="b">
        <v>1</v>
      </c>
      <c r="J193" s="4">
        <v>6.6666666666666693E-2</v>
      </c>
      <c r="K193">
        <f t="shared" si="10"/>
        <v>3.8252815407213968E-4</v>
      </c>
      <c r="L193">
        <f t="shared" si="11"/>
        <v>1.9558326975284458E-2</v>
      </c>
      <c r="M193">
        <f t="shared" si="12"/>
        <v>1.3038884650189643E-3</v>
      </c>
      <c r="N193">
        <f t="shared" si="13"/>
        <v>1.9558326975284458E-2</v>
      </c>
      <c r="O193">
        <f t="shared" si="14"/>
        <v>9.7791634876422284E-2</v>
      </c>
      <c r="Q193" s="7">
        <v>167</v>
      </c>
      <c r="R193" s="7">
        <v>5.497020252011052E-4</v>
      </c>
      <c r="S193" s="7">
        <v>6.4682809114963776E-4</v>
      </c>
      <c r="U193" s="7">
        <v>9.4387755102040831</v>
      </c>
      <c r="V193" s="7">
        <v>0</v>
      </c>
    </row>
    <row r="194" spans="1:22" x14ac:dyDescent="0.35">
      <c r="A194" s="5">
        <v>2014</v>
      </c>
      <c r="B194" s="14" t="s">
        <v>58</v>
      </c>
      <c r="C194" s="14" t="s">
        <v>142</v>
      </c>
      <c r="D194" s="14">
        <v>2010</v>
      </c>
      <c r="E194" s="14">
        <v>4</v>
      </c>
      <c r="F194" s="14">
        <v>56</v>
      </c>
      <c r="G194" s="14">
        <v>4</v>
      </c>
      <c r="H194" s="14">
        <v>60</v>
      </c>
      <c r="I194" s="14" t="b">
        <v>1</v>
      </c>
      <c r="J194" s="6">
        <v>6.6666666666666693E-2</v>
      </c>
      <c r="K194">
        <f t="shared" si="10"/>
        <v>3.0602252325771177E-4</v>
      </c>
      <c r="L194">
        <f t="shared" si="11"/>
        <v>1.7493499457161558E-2</v>
      </c>
      <c r="M194">
        <f t="shared" si="12"/>
        <v>1.1662332971441043E-3</v>
      </c>
      <c r="N194">
        <f t="shared" si="13"/>
        <v>1.7493499457161558E-2</v>
      </c>
      <c r="O194">
        <f t="shared" si="14"/>
        <v>6.9973997828646231E-2</v>
      </c>
      <c r="Q194" s="7">
        <v>168</v>
      </c>
      <c r="R194" s="7">
        <v>6.9874687525332694E-4</v>
      </c>
      <c r="S194" s="7">
        <v>7.6243102628280107E-4</v>
      </c>
      <c r="U194" s="7">
        <v>9.4954648526077108</v>
      </c>
      <c r="V194" s="7">
        <v>0</v>
      </c>
    </row>
    <row r="195" spans="1:22" x14ac:dyDescent="0.35">
      <c r="A195" s="24">
        <v>2015</v>
      </c>
      <c r="B195" s="17" t="s">
        <v>58</v>
      </c>
      <c r="C195" s="17" t="s">
        <v>76</v>
      </c>
      <c r="D195" s="17">
        <v>2012</v>
      </c>
      <c r="E195" s="17">
        <v>3</v>
      </c>
      <c r="F195" s="17">
        <v>56</v>
      </c>
      <c r="G195" s="17">
        <v>4</v>
      </c>
      <c r="H195" s="17">
        <v>60</v>
      </c>
      <c r="I195" s="17" t="b">
        <v>1</v>
      </c>
      <c r="J195" s="25">
        <v>6.6666666666666693E-2</v>
      </c>
      <c r="K195">
        <f t="shared" si="10"/>
        <v>3.0602252325771177E-4</v>
      </c>
      <c r="L195">
        <f t="shared" si="11"/>
        <v>1.7493499457161558E-2</v>
      </c>
      <c r="M195">
        <f t="shared" si="12"/>
        <v>1.1662332971441043E-3</v>
      </c>
      <c r="N195">
        <f t="shared" si="13"/>
        <v>1.7493499457161558E-2</v>
      </c>
      <c r="O195">
        <f t="shared" si="14"/>
        <v>5.2480498371484677E-2</v>
      </c>
      <c r="Q195" s="7">
        <v>169</v>
      </c>
      <c r="R195" s="7">
        <v>6.9874687525332694E-4</v>
      </c>
      <c r="S195" s="7">
        <v>7.6243102628280107E-4</v>
      </c>
      <c r="U195" s="7">
        <v>9.5521541950113384</v>
      </c>
      <c r="V195" s="7">
        <v>0</v>
      </c>
    </row>
    <row r="196" spans="1:22" x14ac:dyDescent="0.35">
      <c r="A196" s="3">
        <v>2017</v>
      </c>
      <c r="B196" s="13" t="s">
        <v>67</v>
      </c>
      <c r="C196" s="13" t="s">
        <v>193</v>
      </c>
      <c r="D196" s="13">
        <v>2014</v>
      </c>
      <c r="E196" s="14">
        <v>3</v>
      </c>
      <c r="F196" s="13">
        <v>85</v>
      </c>
      <c r="G196" s="13">
        <v>6</v>
      </c>
      <c r="H196" s="13">
        <v>91</v>
      </c>
      <c r="I196" s="13" t="b">
        <v>1</v>
      </c>
      <c r="J196" s="4">
        <v>6.5934065934065894E-2</v>
      </c>
      <c r="K196">
        <f t="shared" ref="K196:K259" si="15">H196/$H$1</f>
        <v>4.641341602741962E-4</v>
      </c>
      <c r="L196">
        <f t="shared" ref="L196:L259" si="16">SQRT(K196)</f>
        <v>2.1543773120653593E-2</v>
      </c>
      <c r="M196">
        <f t="shared" ref="M196:M259" si="17">J196*L196</f>
        <v>1.4204685574057305E-3</v>
      </c>
      <c r="N196">
        <f t="shared" ref="N196:N259" si="18">L196</f>
        <v>2.1543773120653593E-2</v>
      </c>
      <c r="O196">
        <f t="shared" ref="O196:O259" si="19">E196*L196</f>
        <v>6.4631319361960787E-2</v>
      </c>
      <c r="Q196" s="7">
        <v>170</v>
      </c>
      <c r="R196" s="7">
        <v>6.3934739700304347E-4</v>
      </c>
      <c r="S196" s="7">
        <v>6.9142819499581204E-4</v>
      </c>
      <c r="U196" s="7">
        <v>9.6088435374149679</v>
      </c>
      <c r="V196" s="7">
        <v>0</v>
      </c>
    </row>
    <row r="197" spans="1:22" x14ac:dyDescent="0.35">
      <c r="A197" s="3">
        <v>2013</v>
      </c>
      <c r="B197" s="13" t="s">
        <v>106</v>
      </c>
      <c r="C197" s="13" t="s">
        <v>174</v>
      </c>
      <c r="D197" s="13">
        <v>2008</v>
      </c>
      <c r="E197" s="17">
        <v>5</v>
      </c>
      <c r="F197" s="13">
        <v>71</v>
      </c>
      <c r="G197" s="13">
        <v>5</v>
      </c>
      <c r="H197" s="13">
        <v>76</v>
      </c>
      <c r="I197" s="13" t="b">
        <v>1</v>
      </c>
      <c r="J197" s="4">
        <v>6.5789473684210495E-2</v>
      </c>
      <c r="K197">
        <f t="shared" si="15"/>
        <v>3.8762852945976823E-4</v>
      </c>
      <c r="L197">
        <f t="shared" si="16"/>
        <v>1.9688284065904987E-2</v>
      </c>
      <c r="M197">
        <f t="shared" si="17"/>
        <v>1.295281846441117E-3</v>
      </c>
      <c r="N197">
        <f t="shared" si="18"/>
        <v>1.9688284065904987E-2</v>
      </c>
      <c r="O197">
        <f t="shared" si="19"/>
        <v>9.8441420329524937E-2</v>
      </c>
      <c r="Q197" s="7">
        <v>171</v>
      </c>
      <c r="R197" s="7">
        <v>5.5450300740474058E-4</v>
      </c>
      <c r="S197" s="7">
        <v>6.3166734584643041E-4</v>
      </c>
      <c r="U197" s="7">
        <v>9.6655328798185955</v>
      </c>
      <c r="V197" s="7">
        <v>0</v>
      </c>
    </row>
    <row r="198" spans="1:22" x14ac:dyDescent="0.35">
      <c r="A198" s="5">
        <v>2013</v>
      </c>
      <c r="B198" s="14" t="s">
        <v>79</v>
      </c>
      <c r="C198" s="14" t="s">
        <v>80</v>
      </c>
      <c r="D198" s="14">
        <v>2009</v>
      </c>
      <c r="E198" s="14">
        <v>4</v>
      </c>
      <c r="F198" s="14">
        <v>114</v>
      </c>
      <c r="G198" s="14">
        <v>8</v>
      </c>
      <c r="H198" s="14">
        <v>122</v>
      </c>
      <c r="I198" s="14" t="b">
        <v>1</v>
      </c>
      <c r="J198" s="6">
        <v>6.5573770491803296E-2</v>
      </c>
      <c r="K198">
        <f t="shared" si="15"/>
        <v>6.2224579729068064E-4</v>
      </c>
      <c r="L198">
        <f t="shared" si="16"/>
        <v>2.4944855126672525E-2</v>
      </c>
      <c r="M198">
        <f t="shared" si="17"/>
        <v>1.635728205027707E-3</v>
      </c>
      <c r="N198">
        <f t="shared" si="18"/>
        <v>2.4944855126672525E-2</v>
      </c>
      <c r="O198">
        <f t="shared" si="19"/>
        <v>9.97794205066901E-2</v>
      </c>
      <c r="Q198" s="7">
        <v>172</v>
      </c>
      <c r="R198" s="7">
        <v>5.4806005976888511E-4</v>
      </c>
      <c r="S198" s="7">
        <v>6.3811029348228589E-4</v>
      </c>
      <c r="U198" s="7">
        <v>9.7222222222222232</v>
      </c>
      <c r="V198" s="7">
        <v>0</v>
      </c>
    </row>
    <row r="199" spans="1:22" x14ac:dyDescent="0.35">
      <c r="A199" s="3">
        <v>2015</v>
      </c>
      <c r="B199" s="13" t="s">
        <v>52</v>
      </c>
      <c r="C199" s="13" t="s">
        <v>150</v>
      </c>
      <c r="D199" s="13">
        <v>2012</v>
      </c>
      <c r="E199" s="17">
        <v>3</v>
      </c>
      <c r="F199" s="13">
        <v>86</v>
      </c>
      <c r="G199" s="13">
        <v>6</v>
      </c>
      <c r="H199" s="13">
        <v>92</v>
      </c>
      <c r="I199" s="13" t="b">
        <v>1</v>
      </c>
      <c r="J199" s="4">
        <v>6.5217391304347797E-2</v>
      </c>
      <c r="K199">
        <f t="shared" si="15"/>
        <v>4.692345356618247E-4</v>
      </c>
      <c r="L199">
        <f t="shared" si="16"/>
        <v>2.1661822076220291E-2</v>
      </c>
      <c r="M199">
        <f t="shared" si="17"/>
        <v>1.4127275267100184E-3</v>
      </c>
      <c r="N199">
        <f t="shared" si="18"/>
        <v>2.1661822076220291E-2</v>
      </c>
      <c r="O199">
        <f t="shared" si="19"/>
        <v>6.4985466228660874E-2</v>
      </c>
      <c r="Q199" s="7">
        <v>173</v>
      </c>
      <c r="R199" s="7">
        <v>5.6094595504059595E-4</v>
      </c>
      <c r="S199" s="7">
        <v>6.2522439821057505E-4</v>
      </c>
      <c r="U199" s="7">
        <v>9.7789115646258509</v>
      </c>
      <c r="V199" s="7">
        <v>0</v>
      </c>
    </row>
    <row r="200" spans="1:22" x14ac:dyDescent="0.35">
      <c r="A200" s="5">
        <v>2015</v>
      </c>
      <c r="B200" s="14" t="s">
        <v>24</v>
      </c>
      <c r="C200" s="14" t="s">
        <v>46</v>
      </c>
      <c r="D200" s="14">
        <v>2015</v>
      </c>
      <c r="E200" s="14">
        <v>0</v>
      </c>
      <c r="F200" s="14">
        <v>115</v>
      </c>
      <c r="G200" s="14">
        <v>8</v>
      </c>
      <c r="H200" s="14">
        <v>123</v>
      </c>
      <c r="I200" s="14" t="b">
        <v>1</v>
      </c>
      <c r="J200" s="6">
        <v>6.50406504065041E-2</v>
      </c>
      <c r="K200">
        <f t="shared" si="15"/>
        <v>6.2734617267830913E-4</v>
      </c>
      <c r="L200">
        <f t="shared" si="16"/>
        <v>2.5046879499816124E-2</v>
      </c>
      <c r="M200">
        <f t="shared" si="17"/>
        <v>1.6290653333213747E-3</v>
      </c>
      <c r="N200">
        <f t="shared" si="18"/>
        <v>2.5046879499816124E-2</v>
      </c>
      <c r="O200">
        <f t="shared" si="19"/>
        <v>0</v>
      </c>
      <c r="Q200" s="7">
        <v>174</v>
      </c>
      <c r="R200" s="7">
        <v>1.2441746113491944E-3</v>
      </c>
      <c r="S200" s="7">
        <v>1.3990839078825391E-3</v>
      </c>
      <c r="U200" s="7">
        <v>9.8356009070294803</v>
      </c>
      <c r="V200" s="7">
        <v>0</v>
      </c>
    </row>
    <row r="201" spans="1:22" x14ac:dyDescent="0.35">
      <c r="A201" s="24">
        <v>2017</v>
      </c>
      <c r="B201" s="17" t="s">
        <v>42</v>
      </c>
      <c r="C201" s="17" t="s">
        <v>66</v>
      </c>
      <c r="D201" s="17">
        <v>2015</v>
      </c>
      <c r="E201" s="17">
        <v>2</v>
      </c>
      <c r="F201" s="17">
        <v>72</v>
      </c>
      <c r="G201" s="17">
        <v>5</v>
      </c>
      <c r="H201" s="17">
        <v>77</v>
      </c>
      <c r="I201" s="17" t="b">
        <v>1</v>
      </c>
      <c r="J201" s="25">
        <v>6.4935064935064901E-2</v>
      </c>
      <c r="K201">
        <f t="shared" si="15"/>
        <v>3.9272890484739678E-4</v>
      </c>
      <c r="L201">
        <f t="shared" si="16"/>
        <v>1.9817388951307302E-2</v>
      </c>
      <c r="M201">
        <f t="shared" si="17"/>
        <v>1.2868434383965775E-3</v>
      </c>
      <c r="N201">
        <f t="shared" si="18"/>
        <v>1.9817388951307302E-2</v>
      </c>
      <c r="O201">
        <f t="shared" si="19"/>
        <v>3.9634777902614604E-2</v>
      </c>
      <c r="Q201" s="7">
        <v>175</v>
      </c>
      <c r="R201" s="7">
        <v>6.2208730567459719E-4</v>
      </c>
      <c r="S201" s="7">
        <v>6.9954195394126954E-4</v>
      </c>
      <c r="U201" s="7">
        <v>9.892290249433108</v>
      </c>
      <c r="V201" s="7">
        <v>0</v>
      </c>
    </row>
    <row r="202" spans="1:22" x14ac:dyDescent="0.35">
      <c r="A202" s="5">
        <v>2014</v>
      </c>
      <c r="B202" s="14" t="s">
        <v>52</v>
      </c>
      <c r="C202" s="14" t="s">
        <v>91</v>
      </c>
      <c r="D202" s="14">
        <v>2010</v>
      </c>
      <c r="E202" s="14">
        <v>4</v>
      </c>
      <c r="F202" s="14">
        <v>173</v>
      </c>
      <c r="G202" s="14">
        <v>12</v>
      </c>
      <c r="H202" s="14">
        <v>185</v>
      </c>
      <c r="I202" s="14" t="b">
        <v>1</v>
      </c>
      <c r="J202" s="6">
        <v>6.4864864864864896E-2</v>
      </c>
      <c r="K202">
        <f t="shared" si="15"/>
        <v>9.43569446711278E-4</v>
      </c>
      <c r="L202">
        <f t="shared" si="16"/>
        <v>3.0717575534395258E-2</v>
      </c>
      <c r="M202">
        <f t="shared" si="17"/>
        <v>1.9924913860148285E-3</v>
      </c>
      <c r="N202">
        <f t="shared" si="18"/>
        <v>3.0717575534395258E-2</v>
      </c>
      <c r="O202">
        <f t="shared" si="19"/>
        <v>0.12287030213758103</v>
      </c>
      <c r="Q202" s="7">
        <v>176</v>
      </c>
      <c r="R202" s="7">
        <v>9.4532202931012189E-4</v>
      </c>
      <c r="S202" s="7">
        <v>1.0125342928646755E-3</v>
      </c>
      <c r="U202" s="7">
        <v>9.9489795918367356</v>
      </c>
      <c r="V202" s="7">
        <v>0</v>
      </c>
    </row>
    <row r="203" spans="1:22" x14ac:dyDescent="0.35">
      <c r="A203" s="3">
        <v>2015</v>
      </c>
      <c r="B203" s="13" t="s">
        <v>24</v>
      </c>
      <c r="C203" s="13" t="s">
        <v>28</v>
      </c>
      <c r="D203" s="13">
        <v>2012</v>
      </c>
      <c r="E203" s="17">
        <v>3</v>
      </c>
      <c r="F203" s="13">
        <v>188</v>
      </c>
      <c r="G203" s="13">
        <v>13</v>
      </c>
      <c r="H203" s="13">
        <v>201</v>
      </c>
      <c r="I203" s="13" t="b">
        <v>1</v>
      </c>
      <c r="J203" s="4">
        <v>6.4676616915422896E-2</v>
      </c>
      <c r="K203">
        <f t="shared" si="15"/>
        <v>1.0251754529133344E-3</v>
      </c>
      <c r="L203">
        <f t="shared" si="16"/>
        <v>3.2018361184066473E-2</v>
      </c>
      <c r="M203">
        <f t="shared" si="17"/>
        <v>2.0708392805615134E-3</v>
      </c>
      <c r="N203">
        <f t="shared" si="18"/>
        <v>3.2018361184066473E-2</v>
      </c>
      <c r="O203">
        <f t="shared" si="19"/>
        <v>9.6055083552199411E-2</v>
      </c>
      <c r="Q203" s="7">
        <v>177</v>
      </c>
      <c r="R203" s="7">
        <v>5.4626627132972757E-4</v>
      </c>
      <c r="S203" s="7">
        <v>6.298088314985235E-4</v>
      </c>
      <c r="U203" s="7">
        <v>10.005668934240363</v>
      </c>
      <c r="V203" s="7">
        <v>0</v>
      </c>
    </row>
    <row r="204" spans="1:22" x14ac:dyDescent="0.35">
      <c r="A204" s="3">
        <v>2016</v>
      </c>
      <c r="B204" s="13" t="s">
        <v>30</v>
      </c>
      <c r="C204" s="13" t="s">
        <v>44</v>
      </c>
      <c r="D204" s="13">
        <v>2013</v>
      </c>
      <c r="E204" s="14">
        <v>3</v>
      </c>
      <c r="F204" s="13">
        <v>217</v>
      </c>
      <c r="G204" s="13">
        <v>15</v>
      </c>
      <c r="H204" s="13">
        <v>232</v>
      </c>
      <c r="I204" s="13" t="b">
        <v>1</v>
      </c>
      <c r="J204" s="4">
        <v>6.4655172413793094E-2</v>
      </c>
      <c r="K204">
        <f t="shared" si="15"/>
        <v>1.1832870899298189E-3</v>
      </c>
      <c r="L204">
        <f t="shared" si="16"/>
        <v>3.4398940244283964E-2</v>
      </c>
      <c r="M204">
        <f t="shared" si="17"/>
        <v>2.2240694123459455E-3</v>
      </c>
      <c r="N204">
        <f t="shared" si="18"/>
        <v>3.4398940244283964E-2</v>
      </c>
      <c r="O204">
        <f t="shared" si="19"/>
        <v>0.10319682073285188</v>
      </c>
      <c r="Q204" s="7">
        <v>178</v>
      </c>
      <c r="R204" s="7">
        <v>5.7875753593869159E-4</v>
      </c>
      <c r="S204" s="7">
        <v>5.9731756688955948E-4</v>
      </c>
      <c r="U204" s="7">
        <v>10.062358276643993</v>
      </c>
      <c r="V204" s="7">
        <v>0</v>
      </c>
    </row>
    <row r="205" spans="1:22" x14ac:dyDescent="0.35">
      <c r="A205" s="24">
        <v>2014</v>
      </c>
      <c r="B205" s="17" t="s">
        <v>42</v>
      </c>
      <c r="C205" s="17" t="s">
        <v>151</v>
      </c>
      <c r="D205" s="17">
        <v>2013</v>
      </c>
      <c r="E205" s="17">
        <v>1</v>
      </c>
      <c r="F205" s="17">
        <v>87</v>
      </c>
      <c r="G205" s="17">
        <v>6</v>
      </c>
      <c r="H205" s="17">
        <v>93</v>
      </c>
      <c r="I205" s="17" t="b">
        <v>1</v>
      </c>
      <c r="J205" s="25">
        <v>6.4516129032258104E-2</v>
      </c>
      <c r="K205">
        <f t="shared" si="15"/>
        <v>4.7433491104945325E-4</v>
      </c>
      <c r="L205">
        <f t="shared" si="16"/>
        <v>2.177923118591318E-2</v>
      </c>
      <c r="M205">
        <f t="shared" si="17"/>
        <v>1.4051116894137545E-3</v>
      </c>
      <c r="N205">
        <f t="shared" si="18"/>
        <v>2.177923118591318E-2</v>
      </c>
      <c r="O205">
        <f t="shared" si="19"/>
        <v>2.177923118591318E-2</v>
      </c>
      <c r="Q205" s="7">
        <v>179</v>
      </c>
      <c r="R205" s="7">
        <v>8.396837133848625E-4</v>
      </c>
      <c r="S205" s="7">
        <v>9.2277016037386561E-4</v>
      </c>
      <c r="U205" s="7">
        <v>10.11904761904762</v>
      </c>
      <c r="V205" s="7">
        <v>0</v>
      </c>
    </row>
    <row r="206" spans="1:22" x14ac:dyDescent="0.35">
      <c r="A206" s="3">
        <v>2014</v>
      </c>
      <c r="B206" s="13" t="s">
        <v>37</v>
      </c>
      <c r="C206" s="13" t="s">
        <v>197</v>
      </c>
      <c r="D206" s="13">
        <v>2011</v>
      </c>
      <c r="E206" s="14">
        <v>3</v>
      </c>
      <c r="F206" s="13">
        <v>58</v>
      </c>
      <c r="G206" s="13">
        <v>4</v>
      </c>
      <c r="H206" s="13">
        <v>62</v>
      </c>
      <c r="I206" s="13" t="b">
        <v>1</v>
      </c>
      <c r="J206" s="4">
        <v>6.4516129032258104E-2</v>
      </c>
      <c r="K206">
        <f t="shared" si="15"/>
        <v>3.1622327403296881E-4</v>
      </c>
      <c r="L206">
        <f t="shared" si="16"/>
        <v>1.7782667798532617E-2</v>
      </c>
      <c r="M206">
        <f t="shared" si="17"/>
        <v>1.1472688902279115E-3</v>
      </c>
      <c r="N206">
        <f t="shared" si="18"/>
        <v>1.7782667798532617E-2</v>
      </c>
      <c r="O206">
        <f t="shared" si="19"/>
        <v>5.3348003395597851E-2</v>
      </c>
      <c r="Q206" s="7">
        <v>180</v>
      </c>
      <c r="R206" s="7">
        <v>6.7890523932658106E-4</v>
      </c>
      <c r="S206" s="7">
        <v>7.5743496776275304E-4</v>
      </c>
      <c r="U206" s="7">
        <v>10.175736961451248</v>
      </c>
      <c r="V206" s="7">
        <v>0</v>
      </c>
    </row>
    <row r="207" spans="1:22" x14ac:dyDescent="0.35">
      <c r="A207" s="3">
        <v>2014</v>
      </c>
      <c r="B207" s="13" t="s">
        <v>67</v>
      </c>
      <c r="C207" s="13" t="s">
        <v>68</v>
      </c>
      <c r="D207" s="13">
        <v>2014</v>
      </c>
      <c r="E207" s="17">
        <v>0</v>
      </c>
      <c r="F207" s="13">
        <v>58</v>
      </c>
      <c r="G207" s="13">
        <v>4</v>
      </c>
      <c r="H207" s="13">
        <v>62</v>
      </c>
      <c r="I207" s="13" t="b">
        <v>1</v>
      </c>
      <c r="J207" s="4">
        <v>6.4516129032258104E-2</v>
      </c>
      <c r="K207">
        <f t="shared" si="15"/>
        <v>3.1622327403296881E-4</v>
      </c>
      <c r="L207">
        <f t="shared" si="16"/>
        <v>1.7782667798532617E-2</v>
      </c>
      <c r="M207">
        <f t="shared" si="17"/>
        <v>1.1472688902279115E-3</v>
      </c>
      <c r="N207">
        <f t="shared" si="18"/>
        <v>1.7782667798532617E-2</v>
      </c>
      <c r="O207">
        <f t="shared" si="19"/>
        <v>0</v>
      </c>
      <c r="Q207" s="7">
        <v>181</v>
      </c>
      <c r="R207" s="7">
        <v>7.1082984925735135E-4</v>
      </c>
      <c r="S207" s="7">
        <v>7.2551035783198275E-4</v>
      </c>
      <c r="U207" s="7">
        <v>10.232426303854876</v>
      </c>
      <c r="V207" s="7">
        <v>0</v>
      </c>
    </row>
    <row r="208" spans="1:22" x14ac:dyDescent="0.35">
      <c r="A208" s="5">
        <v>2015</v>
      </c>
      <c r="B208" s="14" t="s">
        <v>30</v>
      </c>
      <c r="C208" s="14" t="s">
        <v>48</v>
      </c>
      <c r="D208" s="14">
        <v>2012</v>
      </c>
      <c r="E208" s="14">
        <v>3</v>
      </c>
      <c r="F208" s="14">
        <v>206</v>
      </c>
      <c r="G208" s="14">
        <v>14</v>
      </c>
      <c r="H208" s="14">
        <v>220</v>
      </c>
      <c r="I208" s="14" t="b">
        <v>1</v>
      </c>
      <c r="J208" s="6">
        <v>6.3636363636363602E-2</v>
      </c>
      <c r="K208">
        <f t="shared" si="15"/>
        <v>1.1220825852782765E-3</v>
      </c>
      <c r="L208">
        <f t="shared" si="16"/>
        <v>3.3497501179614524E-2</v>
      </c>
      <c r="M208">
        <f t="shared" si="17"/>
        <v>2.1316591659754683E-3</v>
      </c>
      <c r="N208">
        <f t="shared" si="18"/>
        <v>3.3497501179614524E-2</v>
      </c>
      <c r="O208">
        <f t="shared" si="19"/>
        <v>0.10049250353884356</v>
      </c>
      <c r="Q208" s="7">
        <v>182</v>
      </c>
      <c r="R208" s="7">
        <v>7.338897576217552E-4</v>
      </c>
      <c r="S208" s="7">
        <v>8.1629135460661775E-4</v>
      </c>
      <c r="U208" s="7">
        <v>10.289115646258505</v>
      </c>
      <c r="V208" s="7">
        <v>0</v>
      </c>
    </row>
    <row r="209" spans="1:22" x14ac:dyDescent="0.35">
      <c r="A209" s="3">
        <v>2013</v>
      </c>
      <c r="B209" s="13" t="s">
        <v>30</v>
      </c>
      <c r="C209" s="13" t="s">
        <v>44</v>
      </c>
      <c r="D209" s="13">
        <v>2012</v>
      </c>
      <c r="E209" s="17">
        <v>1</v>
      </c>
      <c r="F209" s="13">
        <v>221</v>
      </c>
      <c r="G209" s="13">
        <v>15</v>
      </c>
      <c r="H209" s="13">
        <v>236</v>
      </c>
      <c r="I209" s="13" t="b">
        <v>1</v>
      </c>
      <c r="J209" s="4">
        <v>6.3559322033898302E-2</v>
      </c>
      <c r="K209">
        <f t="shared" si="15"/>
        <v>1.2036885914803329E-3</v>
      </c>
      <c r="L209">
        <f t="shared" si="16"/>
        <v>3.4694215533433423E-2</v>
      </c>
      <c r="M209">
        <f t="shared" si="17"/>
        <v>2.2051408178029716E-3</v>
      </c>
      <c r="N209">
        <f t="shared" si="18"/>
        <v>3.4694215533433423E-2</v>
      </c>
      <c r="O209">
        <f t="shared" si="19"/>
        <v>3.4694215533433423E-2</v>
      </c>
      <c r="Q209" s="7">
        <v>183</v>
      </c>
      <c r="R209" s="7">
        <v>9.6786018646378698E-4</v>
      </c>
      <c r="S209" s="7">
        <v>9.6611894585923899E-4</v>
      </c>
      <c r="U209" s="7">
        <v>10.345804988662133</v>
      </c>
      <c r="V209" s="7">
        <v>0</v>
      </c>
    </row>
    <row r="210" spans="1:22" x14ac:dyDescent="0.35">
      <c r="A210" s="3">
        <v>2017</v>
      </c>
      <c r="B210" s="13" t="s">
        <v>24</v>
      </c>
      <c r="C210" s="13" t="s">
        <v>101</v>
      </c>
      <c r="D210" s="13">
        <v>2012</v>
      </c>
      <c r="E210" s="14">
        <v>5</v>
      </c>
      <c r="F210" s="13">
        <v>118</v>
      </c>
      <c r="G210" s="13">
        <v>8</v>
      </c>
      <c r="H210" s="13">
        <v>126</v>
      </c>
      <c r="I210" s="13" t="b">
        <v>1</v>
      </c>
      <c r="J210" s="4">
        <v>6.3492063492063502E-2</v>
      </c>
      <c r="K210">
        <f t="shared" si="15"/>
        <v>6.4264729884119473E-4</v>
      </c>
      <c r="L210">
        <f t="shared" si="16"/>
        <v>2.535048912429886E-2</v>
      </c>
      <c r="M210">
        <f t="shared" si="17"/>
        <v>1.6095548650348485E-3</v>
      </c>
      <c r="N210">
        <f t="shared" si="18"/>
        <v>2.535048912429886E-2</v>
      </c>
      <c r="O210">
        <f t="shared" si="19"/>
        <v>0.12675244562149429</v>
      </c>
      <c r="Q210" s="7">
        <v>184</v>
      </c>
      <c r="R210" s="7">
        <v>9.6786018646378698E-4</v>
      </c>
      <c r="S210" s="7">
        <v>9.6611894585923899E-4</v>
      </c>
      <c r="U210" s="7">
        <v>10.40249433106576</v>
      </c>
      <c r="V210" s="7">
        <v>0</v>
      </c>
    </row>
    <row r="211" spans="1:22" x14ac:dyDescent="0.35">
      <c r="A211" s="24">
        <v>2013</v>
      </c>
      <c r="B211" s="17" t="s">
        <v>128</v>
      </c>
      <c r="C211" s="17" t="s">
        <v>129</v>
      </c>
      <c r="D211" s="17">
        <v>2010</v>
      </c>
      <c r="E211" s="17">
        <v>3</v>
      </c>
      <c r="F211" s="17">
        <v>59</v>
      </c>
      <c r="G211" s="17">
        <v>4</v>
      </c>
      <c r="H211" s="17">
        <v>63</v>
      </c>
      <c r="I211" s="17" t="b">
        <v>1</v>
      </c>
      <c r="J211" s="25">
        <v>6.3492063492063502E-2</v>
      </c>
      <c r="K211">
        <f t="shared" si="15"/>
        <v>3.2132364942059736E-4</v>
      </c>
      <c r="L211">
        <f t="shared" si="16"/>
        <v>1.7925502766187547E-2</v>
      </c>
      <c r="M211">
        <f t="shared" si="17"/>
        <v>1.1381271597579396E-3</v>
      </c>
      <c r="N211">
        <f t="shared" si="18"/>
        <v>1.7925502766187547E-2</v>
      </c>
      <c r="O211">
        <f t="shared" si="19"/>
        <v>5.3776508298562641E-2</v>
      </c>
      <c r="Q211" s="7">
        <v>185</v>
      </c>
      <c r="R211" s="7">
        <v>8.81373089883259E-4</v>
      </c>
      <c r="S211" s="7">
        <v>9.6260366116839718E-4</v>
      </c>
      <c r="U211" s="7">
        <v>10.459183673469388</v>
      </c>
      <c r="V211" s="7">
        <v>0</v>
      </c>
    </row>
    <row r="212" spans="1:22" x14ac:dyDescent="0.35">
      <c r="A212" s="3">
        <v>2015</v>
      </c>
      <c r="B212" s="13" t="s">
        <v>33</v>
      </c>
      <c r="C212" s="13" t="s">
        <v>109</v>
      </c>
      <c r="D212" s="13">
        <v>2012</v>
      </c>
      <c r="E212" s="14">
        <v>3</v>
      </c>
      <c r="F212" s="13">
        <v>59</v>
      </c>
      <c r="G212" s="13">
        <v>4</v>
      </c>
      <c r="H212" s="13">
        <v>63</v>
      </c>
      <c r="I212" s="13" t="b">
        <v>1</v>
      </c>
      <c r="J212" s="4">
        <v>6.3492063492063502E-2</v>
      </c>
      <c r="K212">
        <f t="shared" si="15"/>
        <v>3.2132364942059736E-4</v>
      </c>
      <c r="L212">
        <f t="shared" si="16"/>
        <v>1.7925502766187547E-2</v>
      </c>
      <c r="M212">
        <f t="shared" si="17"/>
        <v>1.1381271597579396E-3</v>
      </c>
      <c r="N212">
        <f t="shared" si="18"/>
        <v>1.7925502766187547E-2</v>
      </c>
      <c r="O212">
        <f t="shared" si="19"/>
        <v>5.3776508298562641E-2</v>
      </c>
      <c r="Q212" s="7">
        <v>186</v>
      </c>
      <c r="R212" s="7">
        <v>7.5474748312018421E-4</v>
      </c>
      <c r="S212" s="7">
        <v>7.8803415434291308E-4</v>
      </c>
      <c r="U212" s="7">
        <v>10.515873015873018</v>
      </c>
      <c r="V212" s="7">
        <v>0</v>
      </c>
    </row>
    <row r="213" spans="1:22" x14ac:dyDescent="0.35">
      <c r="A213" s="24">
        <v>2016</v>
      </c>
      <c r="B213" s="17" t="s">
        <v>52</v>
      </c>
      <c r="C213" s="17" t="s">
        <v>83</v>
      </c>
      <c r="D213" s="17">
        <v>2016</v>
      </c>
      <c r="E213" s="17">
        <v>0</v>
      </c>
      <c r="F213" s="17">
        <v>59</v>
      </c>
      <c r="G213" s="17">
        <v>4</v>
      </c>
      <c r="H213" s="17">
        <v>63</v>
      </c>
      <c r="I213" s="17" t="b">
        <v>1</v>
      </c>
      <c r="J213" s="25">
        <v>6.3492063492063502E-2</v>
      </c>
      <c r="K213">
        <f t="shared" si="15"/>
        <v>3.2132364942059736E-4</v>
      </c>
      <c r="L213">
        <f t="shared" si="16"/>
        <v>1.7925502766187547E-2</v>
      </c>
      <c r="M213">
        <f t="shared" si="17"/>
        <v>1.1381271597579396E-3</v>
      </c>
      <c r="N213">
        <f t="shared" si="18"/>
        <v>1.7925502766187547E-2</v>
      </c>
      <c r="O213">
        <f t="shared" si="19"/>
        <v>0</v>
      </c>
      <c r="Q213" s="7">
        <v>187</v>
      </c>
      <c r="R213" s="7">
        <v>6.9876039012541102E-4</v>
      </c>
      <c r="S213" s="7">
        <v>7.2957785939793403E-4</v>
      </c>
      <c r="U213" s="7">
        <v>10.572562358276645</v>
      </c>
      <c r="V213" s="7">
        <v>0</v>
      </c>
    </row>
    <row r="214" spans="1:22" x14ac:dyDescent="0.35">
      <c r="A214" s="5">
        <v>2016</v>
      </c>
      <c r="B214" s="14" t="s">
        <v>52</v>
      </c>
      <c r="C214" s="14" t="s">
        <v>82</v>
      </c>
      <c r="D214" s="14">
        <v>2012</v>
      </c>
      <c r="E214" s="14">
        <v>4</v>
      </c>
      <c r="F214" s="14">
        <v>104</v>
      </c>
      <c r="G214" s="14">
        <v>7</v>
      </c>
      <c r="H214" s="14">
        <v>111</v>
      </c>
      <c r="I214" s="14" t="b">
        <v>1</v>
      </c>
      <c r="J214" s="6">
        <v>6.3063063063063099E-2</v>
      </c>
      <c r="K214">
        <f t="shared" si="15"/>
        <v>5.6614166802676676E-4</v>
      </c>
      <c r="L214">
        <f t="shared" si="16"/>
        <v>2.3793731696116243E-2</v>
      </c>
      <c r="M214">
        <f t="shared" si="17"/>
        <v>1.5005056024577819E-3</v>
      </c>
      <c r="N214">
        <f t="shared" si="18"/>
        <v>2.3793731696116243E-2</v>
      </c>
      <c r="O214">
        <f t="shared" si="19"/>
        <v>9.5174926784464972E-2</v>
      </c>
      <c r="Q214" s="7">
        <v>188</v>
      </c>
      <c r="R214" s="7">
        <v>6.3787804660466298E-4</v>
      </c>
      <c r="S214" s="7">
        <v>6.6601041841430134E-4</v>
      </c>
      <c r="U214" s="7">
        <v>10.629251700680273</v>
      </c>
      <c r="V214" s="7">
        <v>0</v>
      </c>
    </row>
    <row r="215" spans="1:22" x14ac:dyDescent="0.35">
      <c r="A215" s="3">
        <v>2013</v>
      </c>
      <c r="B215" s="13" t="s">
        <v>52</v>
      </c>
      <c r="C215" s="13" t="s">
        <v>74</v>
      </c>
      <c r="D215" s="13">
        <v>2008</v>
      </c>
      <c r="E215" s="17">
        <v>5</v>
      </c>
      <c r="F215" s="13">
        <v>134</v>
      </c>
      <c r="G215" s="13">
        <v>9</v>
      </c>
      <c r="H215" s="13">
        <v>143</v>
      </c>
      <c r="I215" s="13" t="b">
        <v>1</v>
      </c>
      <c r="J215" s="4">
        <v>6.2937062937062901E-2</v>
      </c>
      <c r="K215">
        <f t="shared" si="15"/>
        <v>7.2935368043087969E-4</v>
      </c>
      <c r="L215">
        <f t="shared" si="16"/>
        <v>2.70065488433987E-2</v>
      </c>
      <c r="M215">
        <f t="shared" si="17"/>
        <v>1.6997128642698472E-3</v>
      </c>
      <c r="N215">
        <f t="shared" si="18"/>
        <v>2.70065488433987E-2</v>
      </c>
      <c r="O215">
        <f t="shared" si="19"/>
        <v>0.13503274421699349</v>
      </c>
      <c r="Q215" s="7">
        <v>189</v>
      </c>
      <c r="R215" s="7">
        <v>6.4520462560109797E-4</v>
      </c>
      <c r="S215" s="7">
        <v>6.5868383941786635E-4</v>
      </c>
      <c r="U215" s="7">
        <v>10.685941043083901</v>
      </c>
      <c r="V215" s="7">
        <v>0</v>
      </c>
    </row>
    <row r="216" spans="1:22" x14ac:dyDescent="0.35">
      <c r="A216" s="3">
        <v>2017</v>
      </c>
      <c r="B216" s="13" t="s">
        <v>30</v>
      </c>
      <c r="C216" s="13" t="s">
        <v>44</v>
      </c>
      <c r="D216" s="13">
        <v>2013</v>
      </c>
      <c r="E216" s="14">
        <v>4</v>
      </c>
      <c r="F216" s="13">
        <v>165</v>
      </c>
      <c r="G216" s="13">
        <v>11</v>
      </c>
      <c r="H216" s="13">
        <v>176</v>
      </c>
      <c r="I216" s="13" t="b">
        <v>1</v>
      </c>
      <c r="J216" s="4">
        <v>6.25E-2</v>
      </c>
      <c r="K216">
        <f t="shared" si="15"/>
        <v>8.9766606822262122E-4</v>
      </c>
      <c r="L216">
        <f t="shared" si="16"/>
        <v>2.996107588559899E-2</v>
      </c>
      <c r="M216">
        <f t="shared" si="17"/>
        <v>1.8725672428499369E-3</v>
      </c>
      <c r="N216">
        <f t="shared" si="18"/>
        <v>2.996107588559899E-2</v>
      </c>
      <c r="O216">
        <f t="shared" si="19"/>
        <v>0.11984430354239596</v>
      </c>
      <c r="Q216" s="7">
        <v>190</v>
      </c>
      <c r="R216" s="7">
        <v>6.1589830961535791E-4</v>
      </c>
      <c r="S216" s="7">
        <v>6.8799015540360641E-4</v>
      </c>
      <c r="U216" s="7">
        <v>10.74263038548753</v>
      </c>
      <c r="V216" s="7">
        <v>0</v>
      </c>
    </row>
    <row r="217" spans="1:22" x14ac:dyDescent="0.35">
      <c r="A217" s="3">
        <v>2013</v>
      </c>
      <c r="B217" s="13" t="s">
        <v>26</v>
      </c>
      <c r="C217" s="13" t="s">
        <v>35</v>
      </c>
      <c r="D217" s="13">
        <v>2011</v>
      </c>
      <c r="E217" s="17">
        <v>2</v>
      </c>
      <c r="F217" s="13">
        <v>150</v>
      </c>
      <c r="G217" s="13">
        <v>10</v>
      </c>
      <c r="H217" s="13">
        <v>160</v>
      </c>
      <c r="I217" s="13" t="b">
        <v>1</v>
      </c>
      <c r="J217" s="4">
        <v>6.25E-2</v>
      </c>
      <c r="K217">
        <f t="shared" si="15"/>
        <v>8.1606006202056475E-4</v>
      </c>
      <c r="L217">
        <f t="shared" si="16"/>
        <v>2.856676499046689E-2</v>
      </c>
      <c r="M217">
        <f t="shared" si="17"/>
        <v>1.7854228119041807E-3</v>
      </c>
      <c r="N217">
        <f t="shared" si="18"/>
        <v>2.856676499046689E-2</v>
      </c>
      <c r="O217">
        <f t="shared" si="19"/>
        <v>5.7133529980933781E-2</v>
      </c>
      <c r="Q217" s="7">
        <v>191</v>
      </c>
      <c r="R217" s="7">
        <v>6.5253120459753296E-4</v>
      </c>
      <c r="S217" s="7">
        <v>6.5135726042143136E-4</v>
      </c>
      <c r="U217" s="7">
        <v>10.799319727891158</v>
      </c>
      <c r="V217" s="7">
        <v>0</v>
      </c>
    </row>
    <row r="218" spans="1:22" x14ac:dyDescent="0.35">
      <c r="A218" s="5">
        <v>2015</v>
      </c>
      <c r="B218" s="14" t="s">
        <v>58</v>
      </c>
      <c r="C218" s="14" t="s">
        <v>76</v>
      </c>
      <c r="D218" s="14">
        <v>2010</v>
      </c>
      <c r="E218" s="14">
        <v>5</v>
      </c>
      <c r="F218" s="14">
        <v>90</v>
      </c>
      <c r="G218" s="14">
        <v>6</v>
      </c>
      <c r="H218" s="14">
        <v>96</v>
      </c>
      <c r="I218" s="14" t="b">
        <v>1</v>
      </c>
      <c r="J218" s="6">
        <v>6.25E-2</v>
      </c>
      <c r="K218">
        <f t="shared" si="15"/>
        <v>4.8963603721233879E-4</v>
      </c>
      <c r="L218">
        <f t="shared" si="16"/>
        <v>2.2127721012619866E-2</v>
      </c>
      <c r="M218">
        <f t="shared" si="17"/>
        <v>1.3829825632887417E-3</v>
      </c>
      <c r="N218">
        <f t="shared" si="18"/>
        <v>2.2127721012619866E-2</v>
      </c>
      <c r="O218">
        <f t="shared" si="19"/>
        <v>0.11063860506309933</v>
      </c>
      <c r="Q218" s="7">
        <v>192</v>
      </c>
      <c r="R218" s="7">
        <v>5.7708856089654244E-4</v>
      </c>
      <c r="S218" s="7">
        <v>5.8914473624756183E-4</v>
      </c>
      <c r="U218" s="7">
        <v>10.856009070294785</v>
      </c>
      <c r="V218" s="7">
        <v>0</v>
      </c>
    </row>
    <row r="219" spans="1:22" x14ac:dyDescent="0.35">
      <c r="A219" s="24">
        <v>2014</v>
      </c>
      <c r="B219" s="17" t="s">
        <v>52</v>
      </c>
      <c r="C219" s="17" t="s">
        <v>83</v>
      </c>
      <c r="D219" s="17">
        <v>2009</v>
      </c>
      <c r="E219" s="17">
        <v>5</v>
      </c>
      <c r="F219" s="17">
        <v>75</v>
      </c>
      <c r="G219" s="17">
        <v>5</v>
      </c>
      <c r="H219" s="17">
        <v>80</v>
      </c>
      <c r="I219" s="17" t="b">
        <v>1</v>
      </c>
      <c r="J219" s="25">
        <v>6.25E-2</v>
      </c>
      <c r="K219">
        <f t="shared" si="15"/>
        <v>4.0803003101028238E-4</v>
      </c>
      <c r="L219">
        <f t="shared" si="16"/>
        <v>2.0199753241321599E-2</v>
      </c>
      <c r="M219">
        <f t="shared" si="17"/>
        <v>1.2624845775825999E-3</v>
      </c>
      <c r="N219">
        <f t="shared" si="18"/>
        <v>2.0199753241321599E-2</v>
      </c>
      <c r="O219">
        <f t="shared" si="19"/>
        <v>0.100998766206608</v>
      </c>
      <c r="Q219" s="7">
        <v>193</v>
      </c>
      <c r="R219" s="7">
        <v>5.7053546942512209E-4</v>
      </c>
      <c r="S219" s="7">
        <v>5.9569782771898218E-4</v>
      </c>
      <c r="U219" s="7">
        <v>10.912698412698415</v>
      </c>
      <c r="V219" s="7">
        <v>0</v>
      </c>
    </row>
    <row r="220" spans="1:22" x14ac:dyDescent="0.35">
      <c r="A220" s="5">
        <v>2013</v>
      </c>
      <c r="B220" s="14" t="s">
        <v>98</v>
      </c>
      <c r="C220" s="14" t="s">
        <v>248</v>
      </c>
      <c r="D220" s="14">
        <v>2008</v>
      </c>
      <c r="E220" s="14">
        <v>5</v>
      </c>
      <c r="F220" s="14">
        <v>60</v>
      </c>
      <c r="G220" s="14">
        <v>4</v>
      </c>
      <c r="H220" s="14">
        <v>64</v>
      </c>
      <c r="I220" s="14" t="b">
        <v>1</v>
      </c>
      <c r="J220" s="6">
        <v>6.25E-2</v>
      </c>
      <c r="K220">
        <f t="shared" si="15"/>
        <v>3.2642402480822591E-4</v>
      </c>
      <c r="L220">
        <f t="shared" si="16"/>
        <v>1.8067208550526723E-2</v>
      </c>
      <c r="M220">
        <f t="shared" si="17"/>
        <v>1.1292005344079202E-3</v>
      </c>
      <c r="N220">
        <f t="shared" si="18"/>
        <v>1.8067208550526723E-2</v>
      </c>
      <c r="O220">
        <f t="shared" si="19"/>
        <v>9.0336042752633613E-2</v>
      </c>
      <c r="Q220" s="7">
        <v>194</v>
      </c>
      <c r="R220" s="7">
        <v>7.026316684480467E-4</v>
      </c>
      <c r="S220" s="7">
        <v>7.1783688895768385E-4</v>
      </c>
      <c r="U220" s="7">
        <v>10.969387755102042</v>
      </c>
      <c r="V220" s="7">
        <v>0</v>
      </c>
    </row>
    <row r="221" spans="1:22" x14ac:dyDescent="0.35">
      <c r="A221" s="3">
        <v>2016</v>
      </c>
      <c r="B221" s="13" t="s">
        <v>52</v>
      </c>
      <c r="C221" s="13" t="s">
        <v>150</v>
      </c>
      <c r="D221" s="13">
        <v>2016</v>
      </c>
      <c r="E221" s="17">
        <v>0</v>
      </c>
      <c r="F221" s="13">
        <v>60</v>
      </c>
      <c r="G221" s="13">
        <v>4</v>
      </c>
      <c r="H221" s="13">
        <v>64</v>
      </c>
      <c r="I221" s="13" t="b">
        <v>1</v>
      </c>
      <c r="J221" s="4">
        <v>6.25E-2</v>
      </c>
      <c r="K221">
        <f t="shared" si="15"/>
        <v>3.2642402480822591E-4</v>
      </c>
      <c r="L221">
        <f t="shared" si="16"/>
        <v>1.8067208550526723E-2</v>
      </c>
      <c r="M221">
        <f t="shared" si="17"/>
        <v>1.1292005344079202E-3</v>
      </c>
      <c r="N221">
        <f t="shared" si="18"/>
        <v>1.8067208550526723E-2</v>
      </c>
      <c r="O221">
        <f t="shared" si="19"/>
        <v>0</v>
      </c>
      <c r="Q221" s="7">
        <v>195</v>
      </c>
      <c r="R221" s="7">
        <v>6.5686700780788758E-4</v>
      </c>
      <c r="S221" s="7">
        <v>6.3841483863322939E-4</v>
      </c>
      <c r="U221" s="7">
        <v>11.02607709750567</v>
      </c>
      <c r="V221" s="7">
        <v>0</v>
      </c>
    </row>
    <row r="222" spans="1:22" x14ac:dyDescent="0.35">
      <c r="A222" s="5">
        <v>2014</v>
      </c>
      <c r="B222" s="14" t="s">
        <v>30</v>
      </c>
      <c r="C222" s="14" t="s">
        <v>44</v>
      </c>
      <c r="D222" s="14">
        <v>2010</v>
      </c>
      <c r="E222" s="14">
        <v>4</v>
      </c>
      <c r="F222" s="14">
        <v>317</v>
      </c>
      <c r="G222" s="14">
        <v>21</v>
      </c>
      <c r="H222" s="14">
        <v>338</v>
      </c>
      <c r="I222" s="14" t="b">
        <v>1</v>
      </c>
      <c r="J222" s="6">
        <v>6.2130177514792898E-2</v>
      </c>
      <c r="K222">
        <f t="shared" si="15"/>
        <v>1.7239268810184429E-3</v>
      </c>
      <c r="L222">
        <f t="shared" si="16"/>
        <v>4.1520198470364311E-2</v>
      </c>
      <c r="M222">
        <f t="shared" si="17"/>
        <v>2.5796573014131674E-3</v>
      </c>
      <c r="N222">
        <f t="shared" si="18"/>
        <v>4.1520198470364311E-2</v>
      </c>
      <c r="O222">
        <f t="shared" si="19"/>
        <v>0.16608079388145724</v>
      </c>
      <c r="Q222" s="7">
        <v>196</v>
      </c>
      <c r="R222" s="7">
        <v>8.2289941941438959E-4</v>
      </c>
      <c r="S222" s="7">
        <v>8.1282878561331738E-4</v>
      </c>
      <c r="U222" s="7">
        <v>11.082766439909298</v>
      </c>
      <c r="V222" s="7">
        <v>0</v>
      </c>
    </row>
    <row r="223" spans="1:22" x14ac:dyDescent="0.35">
      <c r="A223" s="24">
        <v>2017</v>
      </c>
      <c r="B223" s="17" t="s">
        <v>30</v>
      </c>
      <c r="C223" s="17" t="s">
        <v>56</v>
      </c>
      <c r="D223" s="17">
        <v>2012</v>
      </c>
      <c r="E223" s="17">
        <v>5</v>
      </c>
      <c r="F223" s="17">
        <v>136</v>
      </c>
      <c r="G223" s="17">
        <v>9</v>
      </c>
      <c r="H223" s="17">
        <v>145</v>
      </c>
      <c r="I223" s="17" t="b">
        <v>1</v>
      </c>
      <c r="J223" s="25">
        <v>6.2068965517241399E-2</v>
      </c>
      <c r="K223">
        <f t="shared" si="15"/>
        <v>7.3955443120613678E-4</v>
      </c>
      <c r="L223">
        <f t="shared" si="16"/>
        <v>2.7194750066991548E-2</v>
      </c>
      <c r="M223">
        <f t="shared" si="17"/>
        <v>1.6879500041580965E-3</v>
      </c>
      <c r="N223">
        <f t="shared" si="18"/>
        <v>2.7194750066991548E-2</v>
      </c>
      <c r="O223">
        <f t="shared" si="19"/>
        <v>0.13597375033495773</v>
      </c>
      <c r="Q223" s="7">
        <v>197</v>
      </c>
      <c r="R223" s="7">
        <v>7.064817338077148E-4</v>
      </c>
      <c r="S223" s="7">
        <v>7.0624579290230359E-4</v>
      </c>
      <c r="U223" s="7">
        <v>11.139455782312927</v>
      </c>
      <c r="V223" s="7">
        <v>0</v>
      </c>
    </row>
    <row r="224" spans="1:22" x14ac:dyDescent="0.35">
      <c r="A224" s="5">
        <v>2015</v>
      </c>
      <c r="B224" s="14" t="s">
        <v>42</v>
      </c>
      <c r="C224" s="14" t="s">
        <v>45</v>
      </c>
      <c r="D224" s="14">
        <v>2012</v>
      </c>
      <c r="E224" s="14">
        <v>3</v>
      </c>
      <c r="F224" s="14">
        <v>121</v>
      </c>
      <c r="G224" s="14">
        <v>8</v>
      </c>
      <c r="H224" s="14">
        <v>129</v>
      </c>
      <c r="I224" s="14" t="b">
        <v>1</v>
      </c>
      <c r="J224" s="6">
        <v>6.2015503875968998E-2</v>
      </c>
      <c r="K224">
        <f t="shared" si="15"/>
        <v>6.5794842500408032E-4</v>
      </c>
      <c r="L224">
        <f t="shared" si="16"/>
        <v>2.5650505355725068E-2</v>
      </c>
      <c r="M224">
        <f t="shared" si="17"/>
        <v>1.5907290143085315E-3</v>
      </c>
      <c r="N224">
        <f t="shared" si="18"/>
        <v>2.5650505355725068E-2</v>
      </c>
      <c r="O224">
        <f t="shared" si="19"/>
        <v>7.6951516067175207E-2</v>
      </c>
      <c r="Q224" s="7">
        <v>198</v>
      </c>
      <c r="R224" s="7">
        <v>7.8873467881840386E-4</v>
      </c>
      <c r="S224" s="7">
        <v>8.4033065450297084E-4</v>
      </c>
      <c r="U224" s="7">
        <v>11.196145124716555</v>
      </c>
      <c r="V224" s="7">
        <v>0</v>
      </c>
    </row>
    <row r="225" spans="1:22" x14ac:dyDescent="0.35">
      <c r="A225" s="3">
        <v>2014</v>
      </c>
      <c r="B225" s="13" t="s">
        <v>30</v>
      </c>
      <c r="C225" s="13" t="s">
        <v>36</v>
      </c>
      <c r="D225" s="13">
        <v>2009</v>
      </c>
      <c r="E225" s="17">
        <v>5</v>
      </c>
      <c r="F225" s="13">
        <v>106</v>
      </c>
      <c r="G225" s="13">
        <v>7</v>
      </c>
      <c r="H225" s="13">
        <v>113</v>
      </c>
      <c r="I225" s="13" t="b">
        <v>1</v>
      </c>
      <c r="J225" s="4">
        <v>6.1946902654867297E-2</v>
      </c>
      <c r="K225">
        <f t="shared" si="15"/>
        <v>5.7634241880202385E-4</v>
      </c>
      <c r="L225">
        <f t="shared" si="16"/>
        <v>2.4007132665148163E-2</v>
      </c>
      <c r="M225">
        <f t="shared" si="17"/>
        <v>1.4871675102304182E-3</v>
      </c>
      <c r="N225">
        <f t="shared" si="18"/>
        <v>2.4007132665148163E-2</v>
      </c>
      <c r="O225">
        <f t="shared" si="19"/>
        <v>0.12003566332574081</v>
      </c>
      <c r="Q225" s="7">
        <v>199</v>
      </c>
      <c r="R225" s="7">
        <v>6.3890350658319327E-4</v>
      </c>
      <c r="S225" s="7">
        <v>6.479399318133842E-4</v>
      </c>
      <c r="U225" s="7">
        <v>11.252834467120183</v>
      </c>
      <c r="V225" s="7">
        <v>0</v>
      </c>
    </row>
    <row r="226" spans="1:22" x14ac:dyDescent="0.35">
      <c r="A226" s="3">
        <v>2015</v>
      </c>
      <c r="B226" s="13" t="s">
        <v>30</v>
      </c>
      <c r="C226" s="13" t="s">
        <v>44</v>
      </c>
      <c r="D226" s="13">
        <v>2014</v>
      </c>
      <c r="E226" s="14">
        <v>1</v>
      </c>
      <c r="F226" s="13">
        <v>182</v>
      </c>
      <c r="G226" s="13">
        <v>12</v>
      </c>
      <c r="H226" s="13">
        <v>194</v>
      </c>
      <c r="I226" s="13" t="b">
        <v>1</v>
      </c>
      <c r="J226" s="4">
        <v>6.18556701030928E-2</v>
      </c>
      <c r="K226">
        <f t="shared" si="15"/>
        <v>9.8947282519993478E-4</v>
      </c>
      <c r="L226">
        <f t="shared" si="16"/>
        <v>3.1455886972074638E-2</v>
      </c>
      <c r="M226">
        <f t="shared" si="17"/>
        <v>1.9457249673448234E-3</v>
      </c>
      <c r="N226">
        <f t="shared" si="18"/>
        <v>3.1455886972074638E-2</v>
      </c>
      <c r="O226">
        <f t="shared" si="19"/>
        <v>3.1455886972074638E-2</v>
      </c>
      <c r="Q226" s="7">
        <v>200</v>
      </c>
      <c r="R226" s="7">
        <v>1.0133342103896741E-3</v>
      </c>
      <c r="S226" s="7">
        <v>9.7915717562515442E-4</v>
      </c>
      <c r="U226" s="7">
        <v>11.30952380952381</v>
      </c>
      <c r="V226" s="7">
        <v>0</v>
      </c>
    </row>
    <row r="227" spans="1:22" x14ac:dyDescent="0.35">
      <c r="A227" s="24">
        <v>2016</v>
      </c>
      <c r="B227" s="17" t="s">
        <v>52</v>
      </c>
      <c r="C227" s="17" t="s">
        <v>164</v>
      </c>
      <c r="D227" s="17">
        <v>2013</v>
      </c>
      <c r="E227" s="17">
        <v>3</v>
      </c>
      <c r="F227" s="17">
        <v>91</v>
      </c>
      <c r="G227" s="17">
        <v>6</v>
      </c>
      <c r="H227" s="17">
        <v>97</v>
      </c>
      <c r="I227" s="17" t="b">
        <v>1</v>
      </c>
      <c r="J227" s="25">
        <v>6.18556701030928E-2</v>
      </c>
      <c r="K227">
        <f t="shared" si="15"/>
        <v>4.9473641259996739E-4</v>
      </c>
      <c r="L227">
        <f t="shared" si="16"/>
        <v>2.2242670986191551E-2</v>
      </c>
      <c r="M227">
        <f t="shared" si="17"/>
        <v>1.3758353187334983E-3</v>
      </c>
      <c r="N227">
        <f t="shared" si="18"/>
        <v>2.2242670986191551E-2</v>
      </c>
      <c r="O227">
        <f t="shared" si="19"/>
        <v>6.6728012958574653E-2</v>
      </c>
      <c r="Q227" s="7">
        <v>201</v>
      </c>
      <c r="R227" s="7">
        <v>1.0442513673784124E-3</v>
      </c>
      <c r="S227" s="7">
        <v>1.026587913183101E-3</v>
      </c>
      <c r="U227" s="7">
        <v>11.36621315192744</v>
      </c>
      <c r="V227" s="7">
        <v>0</v>
      </c>
    </row>
    <row r="228" spans="1:22" x14ac:dyDescent="0.35">
      <c r="A228" s="3">
        <v>2017</v>
      </c>
      <c r="B228" s="13" t="s">
        <v>24</v>
      </c>
      <c r="C228" s="13" t="s">
        <v>46</v>
      </c>
      <c r="D228" s="13">
        <v>2014</v>
      </c>
      <c r="E228" s="14">
        <v>3</v>
      </c>
      <c r="F228" s="13">
        <v>91</v>
      </c>
      <c r="G228" s="13">
        <v>6</v>
      </c>
      <c r="H228" s="13">
        <v>97</v>
      </c>
      <c r="I228" s="13" t="b">
        <v>1</v>
      </c>
      <c r="J228" s="4">
        <v>6.18556701030928E-2</v>
      </c>
      <c r="K228">
        <f t="shared" si="15"/>
        <v>4.9473641259996739E-4</v>
      </c>
      <c r="L228">
        <f t="shared" si="16"/>
        <v>2.2242670986191551E-2</v>
      </c>
      <c r="M228">
        <f t="shared" si="17"/>
        <v>1.3758353187334983E-3</v>
      </c>
      <c r="N228">
        <f t="shared" si="18"/>
        <v>2.2242670986191551E-2</v>
      </c>
      <c r="O228">
        <f t="shared" si="19"/>
        <v>6.6728012958574653E-2</v>
      </c>
      <c r="Q228" s="7">
        <v>202</v>
      </c>
      <c r="R228" s="7">
        <v>1.1218919100811919E-3</v>
      </c>
      <c r="S228" s="7">
        <v>1.1021775022647536E-3</v>
      </c>
      <c r="U228" s="7">
        <v>11.422902494331067</v>
      </c>
      <c r="V228" s="7">
        <v>0</v>
      </c>
    </row>
    <row r="229" spans="1:22" x14ac:dyDescent="0.35">
      <c r="A229" s="3">
        <v>2016</v>
      </c>
      <c r="B229" s="13" t="s">
        <v>52</v>
      </c>
      <c r="C229" s="13" t="s">
        <v>82</v>
      </c>
      <c r="D229" s="13">
        <v>2014</v>
      </c>
      <c r="E229" s="17">
        <v>2</v>
      </c>
      <c r="F229" s="13">
        <v>76</v>
      </c>
      <c r="G229" s="13">
        <v>5</v>
      </c>
      <c r="H229" s="13">
        <v>81</v>
      </c>
      <c r="I229" s="13" t="b">
        <v>1</v>
      </c>
      <c r="J229" s="4">
        <v>6.1728395061728399E-2</v>
      </c>
      <c r="K229">
        <f t="shared" si="15"/>
        <v>4.1313040639791087E-4</v>
      </c>
      <c r="L229">
        <f t="shared" si="16"/>
        <v>2.0325609619342561E-2</v>
      </c>
      <c r="M229">
        <f t="shared" si="17"/>
        <v>1.2546672604532446E-3</v>
      </c>
      <c r="N229">
        <f t="shared" si="18"/>
        <v>2.0325609619342561E-2</v>
      </c>
      <c r="O229">
        <f t="shared" si="19"/>
        <v>4.0651219238685123E-2</v>
      </c>
      <c r="Q229" s="7">
        <v>203</v>
      </c>
      <c r="R229" s="7">
        <v>6.9399386496829009E-4</v>
      </c>
      <c r="S229" s="7">
        <v>7.1111782444546441E-4</v>
      </c>
      <c r="U229" s="7">
        <v>11.479591836734695</v>
      </c>
      <c r="V229" s="7">
        <v>0</v>
      </c>
    </row>
    <row r="230" spans="1:22" x14ac:dyDescent="0.35">
      <c r="A230" s="5">
        <v>2017</v>
      </c>
      <c r="B230" s="14" t="s">
        <v>104</v>
      </c>
      <c r="C230" s="14" t="s">
        <v>105</v>
      </c>
      <c r="D230" s="14">
        <v>2016</v>
      </c>
      <c r="E230" s="14">
        <v>1</v>
      </c>
      <c r="F230" s="14">
        <v>122</v>
      </c>
      <c r="G230" s="14">
        <v>8</v>
      </c>
      <c r="H230" s="14">
        <v>130</v>
      </c>
      <c r="I230" s="14" t="b">
        <v>1</v>
      </c>
      <c r="J230" s="6">
        <v>6.15384615384615E-2</v>
      </c>
      <c r="K230">
        <f t="shared" si="15"/>
        <v>6.6304880039170881E-4</v>
      </c>
      <c r="L230">
        <f t="shared" si="16"/>
        <v>2.5749733986814481E-2</v>
      </c>
      <c r="M230">
        <f t="shared" si="17"/>
        <v>1.5845990145731978E-3</v>
      </c>
      <c r="N230">
        <f t="shared" si="18"/>
        <v>2.5749733986814481E-2</v>
      </c>
      <c r="O230">
        <f t="shared" si="19"/>
        <v>2.5749733986814481E-2</v>
      </c>
      <c r="Q230" s="7">
        <v>204</v>
      </c>
      <c r="R230" s="7">
        <v>5.7996644667418701E-4</v>
      </c>
      <c r="S230" s="7">
        <v>5.6730244355372445E-4</v>
      </c>
      <c r="U230" s="7">
        <v>11.536281179138323</v>
      </c>
      <c r="V230" s="7">
        <v>0</v>
      </c>
    </row>
    <row r="231" spans="1:22" x14ac:dyDescent="0.35">
      <c r="A231" s="3">
        <v>2016</v>
      </c>
      <c r="B231" s="13" t="s">
        <v>30</v>
      </c>
      <c r="C231" s="13" t="s">
        <v>32</v>
      </c>
      <c r="D231" s="13">
        <v>2014</v>
      </c>
      <c r="E231" s="17">
        <v>2</v>
      </c>
      <c r="F231" s="13">
        <v>290</v>
      </c>
      <c r="G231" s="13">
        <v>19</v>
      </c>
      <c r="H231" s="13">
        <v>309</v>
      </c>
      <c r="I231" s="13" t="b">
        <v>1</v>
      </c>
      <c r="J231" s="4">
        <v>6.1488673139158602E-2</v>
      </c>
      <c r="K231">
        <f t="shared" si="15"/>
        <v>1.5760159947772155E-3</v>
      </c>
      <c r="L231">
        <f t="shared" si="16"/>
        <v>3.9699067933356008E-2</v>
      </c>
      <c r="M231">
        <f t="shared" si="17"/>
        <v>2.4410430120833802E-3</v>
      </c>
      <c r="N231">
        <f t="shared" si="18"/>
        <v>3.9699067933356008E-2</v>
      </c>
      <c r="O231">
        <f t="shared" si="19"/>
        <v>7.9398135866712016E-2</v>
      </c>
      <c r="Q231" s="7">
        <v>205</v>
      </c>
      <c r="R231" s="7">
        <v>5.5998220356004685E-4</v>
      </c>
      <c r="S231" s="7">
        <v>5.8728668666786462E-4</v>
      </c>
      <c r="U231" s="7">
        <v>11.592970521541952</v>
      </c>
      <c r="V231" s="7">
        <v>0</v>
      </c>
    </row>
    <row r="232" spans="1:22" x14ac:dyDescent="0.35">
      <c r="A232" s="3">
        <v>2015</v>
      </c>
      <c r="B232" s="13" t="s">
        <v>30</v>
      </c>
      <c r="C232" s="13" t="s">
        <v>48</v>
      </c>
      <c r="D232" s="13">
        <v>2010</v>
      </c>
      <c r="E232" s="14">
        <v>5</v>
      </c>
      <c r="F232" s="13">
        <v>229</v>
      </c>
      <c r="G232" s="13">
        <v>15</v>
      </c>
      <c r="H232" s="13">
        <v>244</v>
      </c>
      <c r="I232" s="13" t="b">
        <v>1</v>
      </c>
      <c r="J232" s="4">
        <v>6.14754098360656E-2</v>
      </c>
      <c r="K232">
        <f t="shared" si="15"/>
        <v>1.2444915945813613E-3</v>
      </c>
      <c r="L232">
        <f t="shared" si="16"/>
        <v>3.5277352431572317E-2</v>
      </c>
      <c r="M232">
        <f t="shared" si="17"/>
        <v>2.1686896986622337E-3</v>
      </c>
      <c r="N232">
        <f t="shared" si="18"/>
        <v>3.5277352431572317E-2</v>
      </c>
      <c r="O232">
        <f t="shared" si="19"/>
        <v>0.17638676215786159</v>
      </c>
      <c r="Q232" s="7">
        <v>206</v>
      </c>
      <c r="R232" s="7">
        <v>1.0924922487281987E-3</v>
      </c>
      <c r="S232" s="7">
        <v>1.0391669172472697E-3</v>
      </c>
      <c r="U232" s="7">
        <v>11.64965986394558</v>
      </c>
      <c r="V232" s="7">
        <v>0</v>
      </c>
    </row>
    <row r="233" spans="1:22" x14ac:dyDescent="0.35">
      <c r="A233" s="3">
        <v>2017</v>
      </c>
      <c r="B233" s="13" t="s">
        <v>24</v>
      </c>
      <c r="C233" s="13" t="s">
        <v>41</v>
      </c>
      <c r="D233" s="13">
        <v>2014</v>
      </c>
      <c r="E233" s="17">
        <v>3</v>
      </c>
      <c r="F233" s="13">
        <v>107</v>
      </c>
      <c r="G233" s="13">
        <v>7</v>
      </c>
      <c r="H233" s="13">
        <v>114</v>
      </c>
      <c r="I233" s="13" t="b">
        <v>1</v>
      </c>
      <c r="J233" s="4">
        <v>6.14035087719298E-2</v>
      </c>
      <c r="K233">
        <f t="shared" si="15"/>
        <v>5.8144279418965235E-4</v>
      </c>
      <c r="L233">
        <f t="shared" si="16"/>
        <v>2.4113124936217877E-2</v>
      </c>
      <c r="M233">
        <f t="shared" si="17"/>
        <v>1.4806304785396937E-3</v>
      </c>
      <c r="N233">
        <f t="shared" si="18"/>
        <v>2.4113124936217877E-2</v>
      </c>
      <c r="O233">
        <f t="shared" si="19"/>
        <v>7.2339374808653628E-2</v>
      </c>
      <c r="Q233" s="7">
        <v>207</v>
      </c>
      <c r="R233" s="7">
        <v>1.1055290485030408E-3</v>
      </c>
      <c r="S233" s="7">
        <v>1.0996117692999307E-3</v>
      </c>
      <c r="U233" s="7">
        <v>11.706349206349207</v>
      </c>
      <c r="V233" s="7">
        <v>0</v>
      </c>
    </row>
    <row r="234" spans="1:22" x14ac:dyDescent="0.35">
      <c r="A234" s="5">
        <v>2016</v>
      </c>
      <c r="B234" s="14" t="s">
        <v>67</v>
      </c>
      <c r="C234" s="14" t="s">
        <v>77</v>
      </c>
      <c r="D234" s="14">
        <v>2012</v>
      </c>
      <c r="E234" s="14">
        <v>4</v>
      </c>
      <c r="F234" s="14">
        <v>92</v>
      </c>
      <c r="G234" s="14">
        <v>6</v>
      </c>
      <c r="H234" s="14">
        <v>98</v>
      </c>
      <c r="I234" s="14" t="b">
        <v>1</v>
      </c>
      <c r="J234" s="6">
        <v>6.1224489795918401E-2</v>
      </c>
      <c r="K234">
        <f t="shared" si="15"/>
        <v>4.9983678798759589E-4</v>
      </c>
      <c r="L234">
        <f t="shared" si="16"/>
        <v>2.2357029945580784E-2</v>
      </c>
      <c r="M234">
        <f t="shared" si="17"/>
        <v>1.3687977517702528E-3</v>
      </c>
      <c r="N234">
        <f t="shared" si="18"/>
        <v>2.2357029945580784E-2</v>
      </c>
      <c r="O234">
        <f t="shared" si="19"/>
        <v>8.9428119782323137E-2</v>
      </c>
      <c r="Q234" s="7">
        <v>208</v>
      </c>
      <c r="R234" s="7">
        <v>8.4577710692326769E-4</v>
      </c>
      <c r="S234" s="7">
        <v>7.6377775811158077E-4</v>
      </c>
      <c r="U234" s="7">
        <v>11.763038548752835</v>
      </c>
      <c r="V234" s="7">
        <v>0</v>
      </c>
    </row>
    <row r="235" spans="1:22" x14ac:dyDescent="0.35">
      <c r="A235" s="24">
        <v>2015</v>
      </c>
      <c r="B235" s="17" t="s">
        <v>30</v>
      </c>
      <c r="C235" s="17" t="s">
        <v>44</v>
      </c>
      <c r="D235" s="17">
        <v>2011</v>
      </c>
      <c r="E235" s="17">
        <v>4</v>
      </c>
      <c r="F235" s="17">
        <v>215</v>
      </c>
      <c r="G235" s="17">
        <v>14</v>
      </c>
      <c r="H235" s="17">
        <v>229</v>
      </c>
      <c r="I235" s="17" t="b">
        <v>1</v>
      </c>
      <c r="J235" s="25">
        <v>6.1135371179039298E-2</v>
      </c>
      <c r="K235">
        <f t="shared" si="15"/>
        <v>1.1679859637669333E-3</v>
      </c>
      <c r="L235">
        <f t="shared" si="16"/>
        <v>3.4175809628550623E-2</v>
      </c>
      <c r="M235">
        <f t="shared" si="17"/>
        <v>2.0893508069856274E-3</v>
      </c>
      <c r="N235">
        <f t="shared" si="18"/>
        <v>3.4175809628550623E-2</v>
      </c>
      <c r="O235">
        <f t="shared" si="19"/>
        <v>0.13670323851420249</v>
      </c>
      <c r="Q235" s="7">
        <v>209</v>
      </c>
      <c r="R235" s="7">
        <v>5.8462488654328741E-4</v>
      </c>
      <c r="S235" s="7">
        <v>5.5350227321465217E-4</v>
      </c>
      <c r="U235" s="7">
        <v>11.819727891156464</v>
      </c>
      <c r="V235" s="7">
        <v>0</v>
      </c>
    </row>
    <row r="236" spans="1:22" x14ac:dyDescent="0.35">
      <c r="A236" s="5">
        <v>2013</v>
      </c>
      <c r="B236" s="14" t="s">
        <v>30</v>
      </c>
      <c r="C236" s="14" t="s">
        <v>48</v>
      </c>
      <c r="D236" s="14">
        <v>2009</v>
      </c>
      <c r="E236" s="14">
        <v>4</v>
      </c>
      <c r="F236" s="14">
        <v>231</v>
      </c>
      <c r="G236" s="14">
        <v>15</v>
      </c>
      <c r="H236" s="14">
        <v>246</v>
      </c>
      <c r="I236" s="14" t="b">
        <v>1</v>
      </c>
      <c r="J236" s="6">
        <v>6.0975609756097601E-2</v>
      </c>
      <c r="K236">
        <f t="shared" si="15"/>
        <v>1.2546923453566183E-3</v>
      </c>
      <c r="L236">
        <f t="shared" si="16"/>
        <v>3.5421636683764607E-2</v>
      </c>
      <c r="M236">
        <f t="shared" si="17"/>
        <v>2.1598558953515017E-3</v>
      </c>
      <c r="N236">
        <f t="shared" si="18"/>
        <v>3.5421636683764607E-2</v>
      </c>
      <c r="O236">
        <f t="shared" si="19"/>
        <v>0.14168654673505843</v>
      </c>
      <c r="Q236" s="7">
        <v>210</v>
      </c>
      <c r="R236" s="7">
        <v>5.8462488654328741E-4</v>
      </c>
      <c r="S236" s="7">
        <v>5.5350227321465217E-4</v>
      </c>
      <c r="U236" s="7">
        <v>11.876417233560092</v>
      </c>
      <c r="V236" s="7">
        <v>0</v>
      </c>
    </row>
    <row r="237" spans="1:22" x14ac:dyDescent="0.35">
      <c r="A237" s="3">
        <v>2014</v>
      </c>
      <c r="B237" s="13" t="s">
        <v>24</v>
      </c>
      <c r="C237" s="13" t="s">
        <v>46</v>
      </c>
      <c r="D237" s="13">
        <v>2010</v>
      </c>
      <c r="E237" s="17">
        <v>4</v>
      </c>
      <c r="F237" s="13">
        <v>154</v>
      </c>
      <c r="G237" s="13">
        <v>10</v>
      </c>
      <c r="H237" s="13">
        <v>164</v>
      </c>
      <c r="I237" s="13" t="b">
        <v>1</v>
      </c>
      <c r="J237" s="4">
        <v>6.0975609756097601E-2</v>
      </c>
      <c r="K237">
        <f t="shared" si="15"/>
        <v>8.3646156357107884E-4</v>
      </c>
      <c r="L237">
        <f t="shared" si="16"/>
        <v>2.8921645243157913E-2</v>
      </c>
      <c r="M237">
        <f t="shared" si="17"/>
        <v>1.7635149538510935E-3</v>
      </c>
      <c r="N237">
        <f t="shared" si="18"/>
        <v>2.8921645243157913E-2</v>
      </c>
      <c r="O237">
        <f t="shared" si="19"/>
        <v>0.11568658097263165</v>
      </c>
      <c r="Q237" s="7">
        <v>211</v>
      </c>
      <c r="R237" s="7">
        <v>5.6448012484154521E-4</v>
      </c>
      <c r="S237" s="7">
        <v>5.7364703491639437E-4</v>
      </c>
      <c r="U237" s="7">
        <v>11.93310657596372</v>
      </c>
      <c r="V237" s="7">
        <v>0</v>
      </c>
    </row>
    <row r="238" spans="1:22" x14ac:dyDescent="0.35">
      <c r="A238" s="3">
        <v>2013</v>
      </c>
      <c r="B238" s="13" t="s">
        <v>58</v>
      </c>
      <c r="C238" s="13" t="s">
        <v>76</v>
      </c>
      <c r="D238" s="13">
        <v>2010</v>
      </c>
      <c r="E238" s="14">
        <v>3</v>
      </c>
      <c r="F238" s="13">
        <v>93</v>
      </c>
      <c r="G238" s="13">
        <v>6</v>
      </c>
      <c r="H238" s="13">
        <v>99</v>
      </c>
      <c r="I238" s="13" t="b">
        <v>1</v>
      </c>
      <c r="J238" s="4">
        <v>6.0606060606060601E-2</v>
      </c>
      <c r="K238">
        <f t="shared" si="15"/>
        <v>5.0493716337522438E-4</v>
      </c>
      <c r="L238">
        <f t="shared" si="16"/>
        <v>2.247080691419924E-2</v>
      </c>
      <c r="M238">
        <f t="shared" si="17"/>
        <v>1.3618670857090448E-3</v>
      </c>
      <c r="N238">
        <f t="shared" si="18"/>
        <v>2.247080691419924E-2</v>
      </c>
      <c r="O238">
        <f t="shared" si="19"/>
        <v>6.741242074259772E-2</v>
      </c>
      <c r="Q238" s="7">
        <v>212</v>
      </c>
      <c r="R238" s="7">
        <v>7.8492530419629002E-4</v>
      </c>
      <c r="S238" s="7">
        <v>7.1558029826149184E-4</v>
      </c>
      <c r="U238" s="7">
        <v>11.989795918367347</v>
      </c>
      <c r="V238" s="7">
        <v>0</v>
      </c>
    </row>
    <row r="239" spans="1:22" x14ac:dyDescent="0.35">
      <c r="A239" s="24">
        <v>2015</v>
      </c>
      <c r="B239" s="17" t="s">
        <v>128</v>
      </c>
      <c r="C239" s="17" t="s">
        <v>129</v>
      </c>
      <c r="D239" s="17">
        <v>2010</v>
      </c>
      <c r="E239" s="17">
        <v>5</v>
      </c>
      <c r="F239" s="17">
        <v>93</v>
      </c>
      <c r="G239" s="17">
        <v>6</v>
      </c>
      <c r="H239" s="17">
        <v>99</v>
      </c>
      <c r="I239" s="17" t="b">
        <v>1</v>
      </c>
      <c r="J239" s="25">
        <v>6.0606060606060601E-2</v>
      </c>
      <c r="K239">
        <f t="shared" si="15"/>
        <v>5.0493716337522438E-4</v>
      </c>
      <c r="L239">
        <f t="shared" si="16"/>
        <v>2.247080691419924E-2</v>
      </c>
      <c r="M239">
        <f t="shared" si="17"/>
        <v>1.3618670857090448E-3</v>
      </c>
      <c r="N239">
        <f t="shared" si="18"/>
        <v>2.247080691419924E-2</v>
      </c>
      <c r="O239">
        <f t="shared" si="19"/>
        <v>0.1123540345709962</v>
      </c>
      <c r="Q239" s="7">
        <v>213</v>
      </c>
      <c r="R239" s="7">
        <v>9.0102879817248579E-4</v>
      </c>
      <c r="S239" s="7">
        <v>7.9868406609736144E-4</v>
      </c>
      <c r="U239" s="7">
        <v>12.046485260770977</v>
      </c>
      <c r="V239" s="7">
        <v>0</v>
      </c>
    </row>
    <row r="240" spans="1:22" x14ac:dyDescent="0.35">
      <c r="A240" s="3">
        <v>2013</v>
      </c>
      <c r="B240" s="13" t="s">
        <v>106</v>
      </c>
      <c r="C240" s="13" t="s">
        <v>107</v>
      </c>
      <c r="D240" s="13">
        <v>2008</v>
      </c>
      <c r="E240" s="14">
        <v>5</v>
      </c>
      <c r="F240" s="13">
        <v>156</v>
      </c>
      <c r="G240" s="13">
        <v>10</v>
      </c>
      <c r="H240" s="13">
        <v>166</v>
      </c>
      <c r="I240" s="13" t="b">
        <v>1</v>
      </c>
      <c r="J240" s="4">
        <v>6.02409638554217E-2</v>
      </c>
      <c r="K240">
        <f t="shared" si="15"/>
        <v>8.4666231434633594E-4</v>
      </c>
      <c r="L240">
        <f t="shared" si="16"/>
        <v>2.9097462335164831E-2</v>
      </c>
      <c r="M240">
        <f t="shared" si="17"/>
        <v>1.7528591768171588E-3</v>
      </c>
      <c r="N240">
        <f t="shared" si="18"/>
        <v>2.9097462335164831E-2</v>
      </c>
      <c r="O240">
        <f t="shared" si="19"/>
        <v>0.14548731167582415</v>
      </c>
      <c r="Q240" s="7">
        <v>214</v>
      </c>
      <c r="R240" s="7">
        <v>9.8837823776043226E-4</v>
      </c>
      <c r="S240" s="7">
        <v>8.8418900508950462E-4</v>
      </c>
      <c r="U240" s="7">
        <v>12.103174603174605</v>
      </c>
      <c r="V240" s="7">
        <v>0</v>
      </c>
    </row>
    <row r="241" spans="1:22" x14ac:dyDescent="0.35">
      <c r="A241" s="24">
        <v>2016</v>
      </c>
      <c r="B241" s="17" t="s">
        <v>26</v>
      </c>
      <c r="C241" s="17" t="s">
        <v>54</v>
      </c>
      <c r="D241" s="17">
        <v>2011</v>
      </c>
      <c r="E241" s="17">
        <v>5</v>
      </c>
      <c r="F241" s="17">
        <v>125</v>
      </c>
      <c r="G241" s="17">
        <v>8</v>
      </c>
      <c r="H241" s="17">
        <v>133</v>
      </c>
      <c r="I241" s="17" t="b">
        <v>1</v>
      </c>
      <c r="J241" s="25">
        <v>6.01503759398496E-2</v>
      </c>
      <c r="K241">
        <f t="shared" si="15"/>
        <v>6.7834992655459441E-4</v>
      </c>
      <c r="L241">
        <f t="shared" si="16"/>
        <v>2.6045151689990106E-2</v>
      </c>
      <c r="M241">
        <f t="shared" si="17"/>
        <v>1.566625665563314E-3</v>
      </c>
      <c r="N241">
        <f t="shared" si="18"/>
        <v>2.6045151689990106E-2</v>
      </c>
      <c r="O241">
        <f t="shared" si="19"/>
        <v>0.13022575844995052</v>
      </c>
      <c r="Q241" s="7">
        <v>215</v>
      </c>
      <c r="R241" s="7">
        <v>9.2097936660537208E-4</v>
      </c>
      <c r="S241" s="7">
        <v>8.6444344529880857E-4</v>
      </c>
      <c r="U241" s="7">
        <v>12.159863945578232</v>
      </c>
      <c r="V241" s="7">
        <v>0</v>
      </c>
    </row>
    <row r="242" spans="1:22" x14ac:dyDescent="0.35">
      <c r="A242" s="5">
        <v>2013</v>
      </c>
      <c r="B242" s="14" t="s">
        <v>58</v>
      </c>
      <c r="C242" s="14" t="s">
        <v>76</v>
      </c>
      <c r="D242" s="14">
        <v>2012</v>
      </c>
      <c r="E242" s="14">
        <v>1</v>
      </c>
      <c r="F242" s="14">
        <v>94</v>
      </c>
      <c r="G242" s="14">
        <v>6</v>
      </c>
      <c r="H242" s="14">
        <v>100</v>
      </c>
      <c r="I242" s="14" t="b">
        <v>1</v>
      </c>
      <c r="J242" s="6">
        <v>0.06</v>
      </c>
      <c r="K242">
        <f t="shared" si="15"/>
        <v>5.1003753876285298E-4</v>
      </c>
      <c r="L242">
        <f t="shared" si="16"/>
        <v>2.2584010688158403E-2</v>
      </c>
      <c r="M242">
        <f t="shared" si="17"/>
        <v>1.3550406412895042E-3</v>
      </c>
      <c r="N242">
        <f t="shared" si="18"/>
        <v>2.2584010688158403E-2</v>
      </c>
      <c r="O242">
        <f t="shared" si="19"/>
        <v>2.2584010688158403E-2</v>
      </c>
      <c r="Q242" s="7">
        <v>216</v>
      </c>
      <c r="R242" s="7">
        <v>7.3825478353078716E-4</v>
      </c>
      <c r="S242" s="7">
        <v>6.4472777975795449E-4</v>
      </c>
      <c r="U242" s="7">
        <v>12.21655328798186</v>
      </c>
      <c r="V242" s="7">
        <v>0</v>
      </c>
    </row>
    <row r="243" spans="1:22" x14ac:dyDescent="0.35">
      <c r="A243" s="3">
        <v>2015</v>
      </c>
      <c r="B243" s="13" t="s">
        <v>52</v>
      </c>
      <c r="C243" s="13" t="s">
        <v>53</v>
      </c>
      <c r="D243" s="13">
        <v>2011</v>
      </c>
      <c r="E243" s="17">
        <v>4</v>
      </c>
      <c r="F243" s="13">
        <v>47</v>
      </c>
      <c r="G243" s="13">
        <v>3</v>
      </c>
      <c r="H243" s="13">
        <v>50</v>
      </c>
      <c r="I243" s="13" t="b">
        <v>1</v>
      </c>
      <c r="J243" s="4">
        <v>0.06</v>
      </c>
      <c r="K243">
        <f t="shared" si="15"/>
        <v>2.5501876938142649E-4</v>
      </c>
      <c r="L243">
        <f t="shared" si="16"/>
        <v>1.5969307103986273E-2</v>
      </c>
      <c r="M243">
        <f t="shared" si="17"/>
        <v>9.581584262391763E-4</v>
      </c>
      <c r="N243">
        <f t="shared" si="18"/>
        <v>1.5969307103986273E-2</v>
      </c>
      <c r="O243">
        <f t="shared" si="19"/>
        <v>6.3877228415945092E-2</v>
      </c>
      <c r="Q243" s="7">
        <v>217</v>
      </c>
      <c r="R243" s="7">
        <v>6.7393133020984277E-4</v>
      </c>
      <c r="S243" s="7">
        <v>5.8855324737275717E-4</v>
      </c>
      <c r="U243" s="7">
        <v>12.273242630385489</v>
      </c>
      <c r="V243" s="7">
        <v>0</v>
      </c>
    </row>
    <row r="244" spans="1:22" x14ac:dyDescent="0.35">
      <c r="A244" s="5">
        <v>2016</v>
      </c>
      <c r="B244" s="14" t="s">
        <v>30</v>
      </c>
      <c r="C244" s="14" t="s">
        <v>376</v>
      </c>
      <c r="D244" s="14">
        <v>2013</v>
      </c>
      <c r="E244" s="14">
        <v>3</v>
      </c>
      <c r="F244" s="14">
        <v>47</v>
      </c>
      <c r="G244" s="14">
        <v>3</v>
      </c>
      <c r="H244" s="14">
        <v>50</v>
      </c>
      <c r="I244" s="14" t="b">
        <v>1</v>
      </c>
      <c r="J244" s="6">
        <v>0.06</v>
      </c>
      <c r="K244">
        <f t="shared" si="15"/>
        <v>2.5501876938142649E-4</v>
      </c>
      <c r="L244">
        <f t="shared" si="16"/>
        <v>1.5969307103986273E-2</v>
      </c>
      <c r="M244">
        <f t="shared" si="17"/>
        <v>9.581584262391763E-4</v>
      </c>
      <c r="N244">
        <f t="shared" si="18"/>
        <v>1.5969307103986273E-2</v>
      </c>
      <c r="O244">
        <f t="shared" si="19"/>
        <v>4.7907921311958819E-2</v>
      </c>
      <c r="Q244" s="7">
        <v>218</v>
      </c>
      <c r="R244" s="7">
        <v>6.0278250660642635E-4</v>
      </c>
      <c r="S244" s="7">
        <v>5.2641802780149381E-4</v>
      </c>
      <c r="U244" s="7">
        <v>12.329931972789117</v>
      </c>
      <c r="V244" s="7">
        <v>0</v>
      </c>
    </row>
    <row r="245" spans="1:22" x14ac:dyDescent="0.35">
      <c r="A245" s="3">
        <v>2016</v>
      </c>
      <c r="B245" s="13" t="s">
        <v>37</v>
      </c>
      <c r="C245" s="13" t="s">
        <v>197</v>
      </c>
      <c r="D245" s="13">
        <v>2013</v>
      </c>
      <c r="E245" s="17">
        <v>3</v>
      </c>
      <c r="F245" s="13">
        <v>47</v>
      </c>
      <c r="G245" s="13">
        <v>3</v>
      </c>
      <c r="H245" s="13">
        <v>50</v>
      </c>
      <c r="I245" s="13" t="b">
        <v>1</v>
      </c>
      <c r="J245" s="4">
        <v>0.06</v>
      </c>
      <c r="K245">
        <f t="shared" si="15"/>
        <v>2.5501876938142649E-4</v>
      </c>
      <c r="L245">
        <f t="shared" si="16"/>
        <v>1.5969307103986273E-2</v>
      </c>
      <c r="M245">
        <f t="shared" si="17"/>
        <v>9.581584262391763E-4</v>
      </c>
      <c r="N245">
        <f t="shared" si="18"/>
        <v>1.5969307103986273E-2</v>
      </c>
      <c r="O245">
        <f t="shared" si="19"/>
        <v>4.7907921311958819E-2</v>
      </c>
      <c r="Q245" s="7">
        <v>219</v>
      </c>
      <c r="R245" s="7">
        <v>5.6894248775977985E-4</v>
      </c>
      <c r="S245" s="7">
        <v>5.6025804664814032E-4</v>
      </c>
      <c r="U245" s="7">
        <v>12.386621315192745</v>
      </c>
      <c r="V245" s="7">
        <v>0</v>
      </c>
    </row>
    <row r="246" spans="1:22" x14ac:dyDescent="0.35">
      <c r="A246" s="3">
        <v>2016</v>
      </c>
      <c r="B246" s="13" t="s">
        <v>67</v>
      </c>
      <c r="C246" s="13" t="s">
        <v>207</v>
      </c>
      <c r="D246" s="13">
        <v>2014</v>
      </c>
      <c r="E246" s="14">
        <v>2</v>
      </c>
      <c r="F246" s="13">
        <v>47</v>
      </c>
      <c r="G246" s="13">
        <v>3</v>
      </c>
      <c r="H246" s="13">
        <v>50</v>
      </c>
      <c r="I246" s="13" t="b">
        <v>1</v>
      </c>
      <c r="J246" s="4">
        <v>0.06</v>
      </c>
      <c r="K246">
        <f t="shared" si="15"/>
        <v>2.5501876938142649E-4</v>
      </c>
      <c r="L246">
        <f t="shared" si="16"/>
        <v>1.5969307103986273E-2</v>
      </c>
      <c r="M246">
        <f t="shared" si="17"/>
        <v>9.581584262391763E-4</v>
      </c>
      <c r="N246">
        <f t="shared" si="18"/>
        <v>1.5969307103986273E-2</v>
      </c>
      <c r="O246">
        <f t="shared" si="19"/>
        <v>3.1938614207972546E-2</v>
      </c>
      <c r="Q246" s="7">
        <v>220</v>
      </c>
      <c r="R246" s="7">
        <v>1.36969916408533E-3</v>
      </c>
      <c r="S246" s="7">
        <v>1.2099581373278374E-3</v>
      </c>
      <c r="U246" s="7">
        <v>12.443310657596372</v>
      </c>
      <c r="V246" s="7">
        <v>0</v>
      </c>
    </row>
    <row r="247" spans="1:22" x14ac:dyDescent="0.35">
      <c r="A247" s="24">
        <v>2016</v>
      </c>
      <c r="B247" s="17" t="s">
        <v>33</v>
      </c>
      <c r="C247" s="17" t="s">
        <v>34</v>
      </c>
      <c r="D247" s="17">
        <v>2016</v>
      </c>
      <c r="E247" s="17">
        <v>0</v>
      </c>
      <c r="F247" s="17">
        <v>47</v>
      </c>
      <c r="G247" s="17">
        <v>3</v>
      </c>
      <c r="H247" s="17">
        <v>50</v>
      </c>
      <c r="I247" s="17" t="b">
        <v>1</v>
      </c>
      <c r="J247" s="25">
        <v>0.06</v>
      </c>
      <c r="K247">
        <f t="shared" si="15"/>
        <v>2.5501876938142649E-4</v>
      </c>
      <c r="L247">
        <f t="shared" si="16"/>
        <v>1.5969307103986273E-2</v>
      </c>
      <c r="M247">
        <f t="shared" si="17"/>
        <v>9.581584262391763E-4</v>
      </c>
      <c r="N247">
        <f t="shared" si="18"/>
        <v>1.5969307103986273E-2</v>
      </c>
      <c r="O247">
        <f t="shared" si="19"/>
        <v>0</v>
      </c>
      <c r="Q247" s="7">
        <v>221</v>
      </c>
      <c r="R247" s="7">
        <v>9.0730782046784676E-4</v>
      </c>
      <c r="S247" s="7">
        <v>7.8064218369024976E-4</v>
      </c>
      <c r="U247" s="7">
        <v>12.500000000000002</v>
      </c>
      <c r="V247" s="7">
        <v>0</v>
      </c>
    </row>
    <row r="248" spans="1:22" x14ac:dyDescent="0.35">
      <c r="A248" s="3">
        <v>2017</v>
      </c>
      <c r="B248" s="13" t="s">
        <v>24</v>
      </c>
      <c r="C248" s="13" t="s">
        <v>239</v>
      </c>
      <c r="D248" s="13">
        <v>2014</v>
      </c>
      <c r="E248" s="14">
        <v>3</v>
      </c>
      <c r="F248" s="13">
        <v>47</v>
      </c>
      <c r="G248" s="13">
        <v>3</v>
      </c>
      <c r="H248" s="13">
        <v>50</v>
      </c>
      <c r="I248" s="13" t="b">
        <v>1</v>
      </c>
      <c r="J248" s="4">
        <v>0.06</v>
      </c>
      <c r="K248">
        <f t="shared" si="15"/>
        <v>2.5501876938142649E-4</v>
      </c>
      <c r="L248">
        <f t="shared" si="16"/>
        <v>1.5969307103986273E-2</v>
      </c>
      <c r="M248">
        <f t="shared" si="17"/>
        <v>9.581584262391763E-4</v>
      </c>
      <c r="N248">
        <f t="shared" si="18"/>
        <v>1.5969307103986273E-2</v>
      </c>
      <c r="O248">
        <f t="shared" si="19"/>
        <v>4.7907921311958819E-2</v>
      </c>
      <c r="Q248" s="7">
        <v>222</v>
      </c>
      <c r="R248" s="7">
        <v>8.3656921532238482E-4</v>
      </c>
      <c r="S248" s="7">
        <v>7.5415979898614668E-4</v>
      </c>
      <c r="U248" s="7">
        <v>12.556689342403629</v>
      </c>
      <c r="V248" s="7">
        <v>0</v>
      </c>
    </row>
    <row r="249" spans="1:22" x14ac:dyDescent="0.35">
      <c r="A249" s="24">
        <v>2015</v>
      </c>
      <c r="B249" s="17" t="s">
        <v>30</v>
      </c>
      <c r="C249" s="17" t="s">
        <v>32</v>
      </c>
      <c r="D249" s="17">
        <v>2013</v>
      </c>
      <c r="E249" s="17">
        <v>2</v>
      </c>
      <c r="F249" s="17">
        <v>283</v>
      </c>
      <c r="G249" s="17">
        <v>18</v>
      </c>
      <c r="H249" s="17">
        <v>301</v>
      </c>
      <c r="I249" s="17" t="b">
        <v>1</v>
      </c>
      <c r="J249" s="25">
        <v>5.9800664451827197E-2</v>
      </c>
      <c r="K249">
        <f t="shared" si="15"/>
        <v>1.5352129916761873E-3</v>
      </c>
      <c r="L249">
        <f t="shared" si="16"/>
        <v>3.9181794135493428E-2</v>
      </c>
      <c r="M249">
        <f t="shared" si="17"/>
        <v>2.3430973237172133E-3</v>
      </c>
      <c r="N249">
        <f t="shared" si="18"/>
        <v>3.9181794135493428E-2</v>
      </c>
      <c r="O249">
        <f t="shared" si="19"/>
        <v>7.8363588270986856E-2</v>
      </c>
      <c r="Q249" s="7">
        <v>223</v>
      </c>
      <c r="R249" s="7">
        <v>8.0095824232399989E-4</v>
      </c>
      <c r="S249" s="7">
        <v>6.8620926790641831E-4</v>
      </c>
      <c r="U249" s="7">
        <v>12.613378684807257</v>
      </c>
      <c r="V249" s="7">
        <v>0</v>
      </c>
    </row>
    <row r="250" spans="1:22" x14ac:dyDescent="0.35">
      <c r="A250" s="3">
        <v>2016</v>
      </c>
      <c r="B250" s="13" t="s">
        <v>30</v>
      </c>
      <c r="C250" s="13" t="s">
        <v>32</v>
      </c>
      <c r="D250" s="13">
        <v>2013</v>
      </c>
      <c r="E250" s="14">
        <v>3</v>
      </c>
      <c r="F250" s="13">
        <v>236</v>
      </c>
      <c r="G250" s="13">
        <v>15</v>
      </c>
      <c r="H250" s="13">
        <v>251</v>
      </c>
      <c r="I250" s="13" t="b">
        <v>1</v>
      </c>
      <c r="J250" s="4">
        <v>5.97609561752988E-2</v>
      </c>
      <c r="K250">
        <f t="shared" si="15"/>
        <v>1.2801942222947608E-3</v>
      </c>
      <c r="L250">
        <f t="shared" si="16"/>
        <v>3.5779801876125041E-2</v>
      </c>
      <c r="M250">
        <f t="shared" si="17"/>
        <v>2.1382351718799825E-3</v>
      </c>
      <c r="N250">
        <f t="shared" si="18"/>
        <v>3.5779801876125041E-2</v>
      </c>
      <c r="O250">
        <f t="shared" si="19"/>
        <v>0.10733940562837513</v>
      </c>
      <c r="Q250" s="7">
        <v>224</v>
      </c>
      <c r="R250" s="7">
        <v>1.0023399076582438E-3</v>
      </c>
      <c r="S250" s="7">
        <v>9.4338505968657961E-4</v>
      </c>
      <c r="U250" s="7">
        <v>12.670068027210885</v>
      </c>
      <c r="V250" s="7">
        <v>0</v>
      </c>
    </row>
    <row r="251" spans="1:22" x14ac:dyDescent="0.35">
      <c r="A251" s="24">
        <v>2013</v>
      </c>
      <c r="B251" s="17" t="s">
        <v>52</v>
      </c>
      <c r="C251" s="17" t="s">
        <v>83</v>
      </c>
      <c r="D251" s="17">
        <v>2010</v>
      </c>
      <c r="E251" s="17">
        <v>3</v>
      </c>
      <c r="F251" s="17">
        <v>63</v>
      </c>
      <c r="G251" s="17">
        <v>4</v>
      </c>
      <c r="H251" s="17">
        <v>67</v>
      </c>
      <c r="I251" s="17" t="b">
        <v>1</v>
      </c>
      <c r="J251" s="25">
        <v>5.9701492537313397E-2</v>
      </c>
      <c r="K251">
        <f t="shared" si="15"/>
        <v>3.4172515097111145E-4</v>
      </c>
      <c r="L251">
        <f t="shared" si="16"/>
        <v>1.848580944863144E-2</v>
      </c>
      <c r="M251">
        <f t="shared" si="17"/>
        <v>1.1036304148436674E-3</v>
      </c>
      <c r="N251">
        <f t="shared" si="18"/>
        <v>1.848580944863144E-2</v>
      </c>
      <c r="O251">
        <f t="shared" si="19"/>
        <v>5.5457428345894316E-2</v>
      </c>
      <c r="Q251" s="7">
        <v>225</v>
      </c>
      <c r="R251" s="7">
        <v>7.2542562244057806E-4</v>
      </c>
      <c r="S251" s="7">
        <v>6.5040969629292025E-4</v>
      </c>
      <c r="U251" s="7">
        <v>12.726757369614514</v>
      </c>
      <c r="V251" s="7">
        <v>0</v>
      </c>
    </row>
    <row r="252" spans="1:22" x14ac:dyDescent="0.35">
      <c r="A252" s="3">
        <v>2014</v>
      </c>
      <c r="B252" s="13" t="s">
        <v>33</v>
      </c>
      <c r="C252" s="13" t="s">
        <v>86</v>
      </c>
      <c r="D252" s="13">
        <v>2011</v>
      </c>
      <c r="E252" s="14">
        <v>3</v>
      </c>
      <c r="F252" s="13">
        <v>95</v>
      </c>
      <c r="G252" s="13">
        <v>6</v>
      </c>
      <c r="H252" s="13">
        <v>101</v>
      </c>
      <c r="I252" s="13" t="b">
        <v>1</v>
      </c>
      <c r="J252" s="4">
        <v>5.9405940594059403E-2</v>
      </c>
      <c r="K252">
        <f t="shared" si="15"/>
        <v>5.1513791415048148E-4</v>
      </c>
      <c r="L252">
        <f t="shared" si="16"/>
        <v>2.2696649844205673E-2</v>
      </c>
      <c r="M252">
        <f t="shared" si="17"/>
        <v>1.3483158323290498E-3</v>
      </c>
      <c r="N252">
        <f t="shared" si="18"/>
        <v>2.2696649844205673E-2</v>
      </c>
      <c r="O252">
        <f t="shared" si="19"/>
        <v>6.8089949532617017E-2</v>
      </c>
      <c r="Q252" s="7">
        <v>226</v>
      </c>
      <c r="R252" s="7">
        <v>7.2542562244057806E-4</v>
      </c>
      <c r="S252" s="7">
        <v>6.5040969629292025E-4</v>
      </c>
      <c r="U252" s="7">
        <v>12.783446712018142</v>
      </c>
      <c r="V252" s="7">
        <v>0</v>
      </c>
    </row>
    <row r="253" spans="1:22" x14ac:dyDescent="0.35">
      <c r="A253" s="24">
        <v>2016</v>
      </c>
      <c r="B253" s="17" t="s">
        <v>52</v>
      </c>
      <c r="C253" s="17" t="s">
        <v>74</v>
      </c>
      <c r="D253" s="17">
        <v>2014</v>
      </c>
      <c r="E253" s="17">
        <v>2</v>
      </c>
      <c r="F253" s="17">
        <v>95</v>
      </c>
      <c r="G253" s="17">
        <v>6</v>
      </c>
      <c r="H253" s="17">
        <v>101</v>
      </c>
      <c r="I253" s="17" t="b">
        <v>1</v>
      </c>
      <c r="J253" s="25">
        <v>5.9405940594059403E-2</v>
      </c>
      <c r="K253">
        <f t="shared" si="15"/>
        <v>5.1513791415048148E-4</v>
      </c>
      <c r="L253">
        <f t="shared" si="16"/>
        <v>2.2696649844205673E-2</v>
      </c>
      <c r="M253">
        <f t="shared" si="17"/>
        <v>1.3483158323290498E-3</v>
      </c>
      <c r="N253">
        <f t="shared" si="18"/>
        <v>2.2696649844205673E-2</v>
      </c>
      <c r="O253">
        <f t="shared" si="19"/>
        <v>4.5393299688411347E-2</v>
      </c>
      <c r="Q253" s="7">
        <v>227</v>
      </c>
      <c r="R253" s="7">
        <v>6.5528830721074314E-4</v>
      </c>
      <c r="S253" s="7">
        <v>5.9937895324250145E-4</v>
      </c>
      <c r="U253" s="7">
        <v>12.84013605442177</v>
      </c>
      <c r="V253" s="7">
        <v>0</v>
      </c>
    </row>
    <row r="254" spans="1:22" x14ac:dyDescent="0.35">
      <c r="A254" s="5">
        <v>2015</v>
      </c>
      <c r="B254" s="14" t="s">
        <v>24</v>
      </c>
      <c r="C254" s="14" t="s">
        <v>28</v>
      </c>
      <c r="D254" s="14">
        <v>2011</v>
      </c>
      <c r="E254" s="14">
        <v>4</v>
      </c>
      <c r="F254" s="14">
        <v>159</v>
      </c>
      <c r="G254" s="14">
        <v>10</v>
      </c>
      <c r="H254" s="14">
        <v>169</v>
      </c>
      <c r="I254" s="14" t="b">
        <v>1</v>
      </c>
      <c r="J254" s="6">
        <v>5.9171597633136098E-2</v>
      </c>
      <c r="K254">
        <f t="shared" si="15"/>
        <v>8.6196344050922143E-4</v>
      </c>
      <c r="L254">
        <f t="shared" si="16"/>
        <v>2.9359213894605923E-2</v>
      </c>
      <c r="M254">
        <f t="shared" si="17"/>
        <v>1.7372315913968003E-3</v>
      </c>
      <c r="N254">
        <f t="shared" si="18"/>
        <v>2.9359213894605923E-2</v>
      </c>
      <c r="O254">
        <f t="shared" si="19"/>
        <v>0.11743685557842369</v>
      </c>
      <c r="Q254" s="7">
        <v>228</v>
      </c>
      <c r="R254" s="7">
        <v>8.2051369301654447E-4</v>
      </c>
      <c r="S254" s="7">
        <v>7.6408532155665333E-4</v>
      </c>
      <c r="U254" s="7">
        <v>12.896825396825399</v>
      </c>
      <c r="V254" s="7">
        <v>0</v>
      </c>
    </row>
    <row r="255" spans="1:22" x14ac:dyDescent="0.35">
      <c r="A255" s="3">
        <v>2017</v>
      </c>
      <c r="B255" s="13" t="s">
        <v>30</v>
      </c>
      <c r="C255" s="13" t="s">
        <v>32</v>
      </c>
      <c r="D255" s="13">
        <v>2016</v>
      </c>
      <c r="E255" s="17">
        <v>1</v>
      </c>
      <c r="F255" s="13">
        <v>191</v>
      </c>
      <c r="G255" s="13">
        <v>12</v>
      </c>
      <c r="H255" s="13">
        <v>203</v>
      </c>
      <c r="I255" s="13" t="b">
        <v>1</v>
      </c>
      <c r="J255" s="4">
        <v>5.91133004926108E-2</v>
      </c>
      <c r="K255">
        <f t="shared" si="15"/>
        <v>1.0353762036885916E-3</v>
      </c>
      <c r="L255">
        <f t="shared" si="16"/>
        <v>3.2177262215555127E-2</v>
      </c>
      <c r="M255">
        <f t="shared" si="17"/>
        <v>1.9021041703776418E-3</v>
      </c>
      <c r="N255">
        <f t="shared" si="18"/>
        <v>3.2177262215555127E-2</v>
      </c>
      <c r="O255">
        <f t="shared" si="19"/>
        <v>3.2177262215555127E-2</v>
      </c>
      <c r="Q255" s="7">
        <v>229</v>
      </c>
      <c r="R255" s="7">
        <v>1.2798796941931327E-3</v>
      </c>
      <c r="S255" s="7">
        <v>1.1611633178902475E-3</v>
      </c>
      <c r="U255" s="7">
        <v>12.953514739229027</v>
      </c>
      <c r="V255" s="7">
        <v>0</v>
      </c>
    </row>
    <row r="256" spans="1:22" x14ac:dyDescent="0.35">
      <c r="A256" s="3">
        <v>2013</v>
      </c>
      <c r="B256" s="13" t="s">
        <v>37</v>
      </c>
      <c r="C256" s="13" t="s">
        <v>59</v>
      </c>
      <c r="D256" s="13">
        <v>2008</v>
      </c>
      <c r="E256" s="14">
        <v>5</v>
      </c>
      <c r="F256" s="13">
        <v>176</v>
      </c>
      <c r="G256" s="13">
        <v>11</v>
      </c>
      <c r="H256" s="13">
        <v>187</v>
      </c>
      <c r="I256" s="13" t="b">
        <v>1</v>
      </c>
      <c r="J256" s="4">
        <v>5.8823529411764698E-2</v>
      </c>
      <c r="K256">
        <f t="shared" si="15"/>
        <v>9.5377019748653499E-4</v>
      </c>
      <c r="L256">
        <f t="shared" si="16"/>
        <v>3.0883170133367704E-2</v>
      </c>
      <c r="M256">
        <f t="shared" si="17"/>
        <v>1.8166570666686883E-3</v>
      </c>
      <c r="N256">
        <f t="shared" si="18"/>
        <v>3.0883170133367704E-2</v>
      </c>
      <c r="O256">
        <f t="shared" si="19"/>
        <v>0.15441585066683852</v>
      </c>
      <c r="Q256" s="7">
        <v>230</v>
      </c>
      <c r="R256" s="7">
        <v>1.1769704692162603E-3</v>
      </c>
      <c r="S256" s="7">
        <v>9.9171922944597335E-4</v>
      </c>
      <c r="U256" s="7">
        <v>13.010204081632654</v>
      </c>
      <c r="V256" s="7">
        <v>0</v>
      </c>
    </row>
    <row r="257" spans="1:22" x14ac:dyDescent="0.35">
      <c r="A257" s="3">
        <v>2016</v>
      </c>
      <c r="B257" s="13" t="s">
        <v>92</v>
      </c>
      <c r="C257" s="13" t="s">
        <v>298</v>
      </c>
      <c r="D257" s="13">
        <v>2011</v>
      </c>
      <c r="E257" s="17">
        <v>5</v>
      </c>
      <c r="F257" s="13">
        <v>64</v>
      </c>
      <c r="G257" s="13">
        <v>4</v>
      </c>
      <c r="H257" s="13">
        <v>68</v>
      </c>
      <c r="I257" s="13" t="b">
        <v>1</v>
      </c>
      <c r="J257" s="4">
        <v>5.8823529411764698E-2</v>
      </c>
      <c r="K257">
        <f t="shared" si="15"/>
        <v>3.4682552635874E-4</v>
      </c>
      <c r="L257">
        <f t="shared" si="16"/>
        <v>1.8623252303471057E-2</v>
      </c>
      <c r="M257">
        <f t="shared" si="17"/>
        <v>1.0954854296159444E-3</v>
      </c>
      <c r="N257">
        <f t="shared" si="18"/>
        <v>1.8623252303471057E-2</v>
      </c>
      <c r="O257">
        <f t="shared" si="19"/>
        <v>9.3116261517355289E-2</v>
      </c>
      <c r="Q257" s="7">
        <v>231</v>
      </c>
      <c r="R257" s="7">
        <v>7.8642887253525633E-4</v>
      </c>
      <c r="S257" s="7">
        <v>6.9420160600443736E-4</v>
      </c>
      <c r="U257" s="7">
        <v>13.066893424036282</v>
      </c>
      <c r="V257" s="7">
        <v>0</v>
      </c>
    </row>
    <row r="258" spans="1:22" x14ac:dyDescent="0.35">
      <c r="A258" s="5">
        <v>2017</v>
      </c>
      <c r="B258" s="14" t="s">
        <v>42</v>
      </c>
      <c r="C258" s="14" t="s">
        <v>66</v>
      </c>
      <c r="D258" s="14">
        <v>2013</v>
      </c>
      <c r="E258" s="14">
        <v>4</v>
      </c>
      <c r="F258" s="14">
        <v>64</v>
      </c>
      <c r="G258" s="14">
        <v>4</v>
      </c>
      <c r="H258" s="14">
        <v>68</v>
      </c>
      <c r="I258" s="14" t="b">
        <v>1</v>
      </c>
      <c r="J258" s="6">
        <v>5.8823529411764698E-2</v>
      </c>
      <c r="K258">
        <f t="shared" si="15"/>
        <v>3.4682552635874E-4</v>
      </c>
      <c r="L258">
        <f t="shared" si="16"/>
        <v>1.8623252303471057E-2</v>
      </c>
      <c r="M258">
        <f t="shared" si="17"/>
        <v>1.0954854296159444E-3</v>
      </c>
      <c r="N258">
        <f t="shared" si="18"/>
        <v>1.8623252303471057E-2</v>
      </c>
      <c r="O258">
        <f t="shared" si="19"/>
        <v>7.4493009213884229E-2</v>
      </c>
      <c r="Q258" s="7">
        <v>232</v>
      </c>
      <c r="R258" s="7">
        <v>7.3753031912287019E-4</v>
      </c>
      <c r="S258" s="7">
        <v>6.3126743264738257E-4</v>
      </c>
      <c r="U258" s="7">
        <v>13.123582766439911</v>
      </c>
      <c r="V258" s="7">
        <v>0</v>
      </c>
    </row>
    <row r="259" spans="1:22" x14ac:dyDescent="0.35">
      <c r="A259" s="3">
        <v>2013</v>
      </c>
      <c r="B259" s="13" t="s">
        <v>241</v>
      </c>
      <c r="C259" s="13" t="s">
        <v>242</v>
      </c>
      <c r="D259" s="13">
        <v>2010</v>
      </c>
      <c r="E259" s="17">
        <v>3</v>
      </c>
      <c r="F259" s="13">
        <v>48</v>
      </c>
      <c r="G259" s="13">
        <v>3</v>
      </c>
      <c r="H259" s="13">
        <v>51</v>
      </c>
      <c r="I259" s="13" t="b">
        <v>1</v>
      </c>
      <c r="J259" s="4">
        <v>5.8823529411764698E-2</v>
      </c>
      <c r="K259">
        <f t="shared" si="15"/>
        <v>2.6011914476905499E-4</v>
      </c>
      <c r="L259">
        <f t="shared" si="16"/>
        <v>1.6128209595892999E-2</v>
      </c>
      <c r="M259">
        <f t="shared" si="17"/>
        <v>9.4871821152311747E-4</v>
      </c>
      <c r="N259">
        <f t="shared" si="18"/>
        <v>1.6128209595892999E-2</v>
      </c>
      <c r="O259">
        <f t="shared" si="19"/>
        <v>4.8384628787678997E-2</v>
      </c>
      <c r="Q259" s="7">
        <v>233</v>
      </c>
      <c r="R259" s="7">
        <v>1.1274170067750746E-3</v>
      </c>
      <c r="S259" s="7">
        <v>9.6193380021055287E-4</v>
      </c>
      <c r="U259" s="7">
        <v>13.180272108843539</v>
      </c>
      <c r="V259" s="7">
        <v>0</v>
      </c>
    </row>
    <row r="260" spans="1:22" x14ac:dyDescent="0.35">
      <c r="A260" s="3">
        <v>2015</v>
      </c>
      <c r="B260" s="13" t="s">
        <v>118</v>
      </c>
      <c r="C260" s="13" t="s">
        <v>119</v>
      </c>
      <c r="D260" s="13">
        <v>2010</v>
      </c>
      <c r="E260" s="14">
        <v>5</v>
      </c>
      <c r="F260" s="13">
        <v>48</v>
      </c>
      <c r="G260" s="13">
        <v>3</v>
      </c>
      <c r="H260" s="13">
        <v>51</v>
      </c>
      <c r="I260" s="13" t="b">
        <v>1</v>
      </c>
      <c r="J260" s="4">
        <v>5.8823529411764698E-2</v>
      </c>
      <c r="K260">
        <f t="shared" ref="K260:K323" si="20">H260/$H$1</f>
        <v>2.6011914476905499E-4</v>
      </c>
      <c r="L260">
        <f t="shared" ref="L260:L323" si="21">SQRT(K260)</f>
        <v>1.6128209595892999E-2</v>
      </c>
      <c r="M260">
        <f t="shared" ref="M260:M323" si="22">J260*L260</f>
        <v>9.4871821152311747E-4</v>
      </c>
      <c r="N260">
        <f t="shared" ref="N260:N323" si="23">L260</f>
        <v>1.6128209595892999E-2</v>
      </c>
      <c r="O260">
        <f t="shared" ref="O260:O323" si="24">E260*L260</f>
        <v>8.0641047979465003E-2</v>
      </c>
      <c r="Q260" s="7">
        <v>234</v>
      </c>
      <c r="R260" s="7">
        <v>1.1685152755451398E-3</v>
      </c>
      <c r="S260" s="7">
        <v>9.9134061980636189E-4</v>
      </c>
      <c r="U260" s="7">
        <v>13.236961451247167</v>
      </c>
      <c r="V260" s="7">
        <v>0</v>
      </c>
    </row>
    <row r="261" spans="1:22" x14ac:dyDescent="0.35">
      <c r="A261" s="24">
        <v>2016</v>
      </c>
      <c r="B261" s="17" t="s">
        <v>98</v>
      </c>
      <c r="C261" s="17" t="s">
        <v>155</v>
      </c>
      <c r="D261" s="17">
        <v>2011</v>
      </c>
      <c r="E261" s="17">
        <v>5</v>
      </c>
      <c r="F261" s="17">
        <v>48</v>
      </c>
      <c r="G261" s="17">
        <v>3</v>
      </c>
      <c r="H261" s="17">
        <v>51</v>
      </c>
      <c r="I261" s="17" t="b">
        <v>1</v>
      </c>
      <c r="J261" s="25">
        <v>5.8823529411764698E-2</v>
      </c>
      <c r="K261">
        <f t="shared" si="20"/>
        <v>2.6011914476905499E-4</v>
      </c>
      <c r="L261">
        <f t="shared" si="21"/>
        <v>1.6128209595892999E-2</v>
      </c>
      <c r="M261">
        <f t="shared" si="22"/>
        <v>9.4871821152311747E-4</v>
      </c>
      <c r="N261">
        <f t="shared" si="23"/>
        <v>1.6128209595892999E-2</v>
      </c>
      <c r="O261">
        <f t="shared" si="24"/>
        <v>8.0641047979465003E-2</v>
      </c>
      <c r="Q261" s="7">
        <v>235</v>
      </c>
      <c r="R261" s="7">
        <v>9.5408872724442621E-4</v>
      </c>
      <c r="S261" s="7">
        <v>8.0942622660666727E-4</v>
      </c>
      <c r="U261" s="7">
        <v>13.293650793650794</v>
      </c>
      <c r="V261" s="7">
        <v>0</v>
      </c>
    </row>
    <row r="262" spans="1:22" x14ac:dyDescent="0.35">
      <c r="A262" s="3">
        <v>2017</v>
      </c>
      <c r="B262" s="13" t="s">
        <v>104</v>
      </c>
      <c r="C262" s="13" t="s">
        <v>221</v>
      </c>
      <c r="D262" s="13">
        <v>2016</v>
      </c>
      <c r="E262" s="14">
        <v>1</v>
      </c>
      <c r="F262" s="13">
        <v>48</v>
      </c>
      <c r="G262" s="13">
        <v>3</v>
      </c>
      <c r="H262" s="13">
        <v>51</v>
      </c>
      <c r="I262" s="13" t="b">
        <v>1</v>
      </c>
      <c r="J262" s="4">
        <v>5.8823529411764698E-2</v>
      </c>
      <c r="K262">
        <f t="shared" si="20"/>
        <v>2.6011914476905499E-4</v>
      </c>
      <c r="L262">
        <f t="shared" si="21"/>
        <v>1.6128209595892999E-2</v>
      </c>
      <c r="M262">
        <f t="shared" si="22"/>
        <v>9.4871821152311747E-4</v>
      </c>
      <c r="N262">
        <f t="shared" si="23"/>
        <v>1.6128209595892999E-2</v>
      </c>
      <c r="O262">
        <f t="shared" si="24"/>
        <v>1.6128209595892999E-2</v>
      </c>
      <c r="Q262" s="7">
        <v>236</v>
      </c>
      <c r="R262" s="7">
        <v>7.328660799143581E-4</v>
      </c>
      <c r="S262" s="7">
        <v>6.2900100579468669E-4</v>
      </c>
      <c r="U262" s="7">
        <v>13.350340136054424</v>
      </c>
      <c r="V262" s="7">
        <v>0</v>
      </c>
    </row>
    <row r="263" spans="1:22" x14ac:dyDescent="0.35">
      <c r="A263" s="3">
        <v>2016</v>
      </c>
      <c r="B263" s="13" t="s">
        <v>24</v>
      </c>
      <c r="C263" s="13" t="s">
        <v>29</v>
      </c>
      <c r="D263" s="13">
        <v>2015</v>
      </c>
      <c r="E263" s="17">
        <v>1</v>
      </c>
      <c r="F263" s="13">
        <v>435</v>
      </c>
      <c r="G263" s="13">
        <v>27</v>
      </c>
      <c r="H263" s="13">
        <v>462</v>
      </c>
      <c r="I263" s="13" t="b">
        <v>1</v>
      </c>
      <c r="J263" s="4">
        <v>5.8441558441558399E-2</v>
      </c>
      <c r="K263">
        <f t="shared" si="20"/>
        <v>2.3563734290843806E-3</v>
      </c>
      <c r="L263">
        <f t="shared" si="21"/>
        <v>4.8542490964971922E-2</v>
      </c>
      <c r="M263">
        <f t="shared" si="22"/>
        <v>2.8368988226282273E-3</v>
      </c>
      <c r="N263">
        <f t="shared" si="23"/>
        <v>4.8542490964971922E-2</v>
      </c>
      <c r="O263">
        <f t="shared" si="24"/>
        <v>4.8542490964971922E-2</v>
      </c>
      <c r="Q263" s="7">
        <v>237</v>
      </c>
      <c r="R263" s="7">
        <v>7.497012767262904E-4</v>
      </c>
      <c r="S263" s="7">
        <v>6.1216580898275439E-4</v>
      </c>
      <c r="U263" s="7">
        <v>13.407029478458051</v>
      </c>
      <c r="V263" s="7">
        <v>0</v>
      </c>
    </row>
    <row r="264" spans="1:22" x14ac:dyDescent="0.35">
      <c r="A264" s="5">
        <v>2017</v>
      </c>
      <c r="B264" s="14" t="s">
        <v>58</v>
      </c>
      <c r="C264" s="14">
        <v>200</v>
      </c>
      <c r="D264" s="14">
        <v>2012</v>
      </c>
      <c r="E264" s="14">
        <v>5</v>
      </c>
      <c r="F264" s="14">
        <v>145</v>
      </c>
      <c r="G264" s="14">
        <v>9</v>
      </c>
      <c r="H264" s="14">
        <v>154</v>
      </c>
      <c r="I264" s="14" t="b">
        <v>1</v>
      </c>
      <c r="J264" s="6">
        <v>5.8441558441558399E-2</v>
      </c>
      <c r="K264">
        <f t="shared" si="20"/>
        <v>7.8545780969479357E-4</v>
      </c>
      <c r="L264">
        <f t="shared" si="21"/>
        <v>2.8026020225761516E-2</v>
      </c>
      <c r="M264">
        <f t="shared" si="22"/>
        <v>1.6378842989081394E-3</v>
      </c>
      <c r="N264">
        <f t="shared" si="23"/>
        <v>2.8026020225761516E-2</v>
      </c>
      <c r="O264">
        <f t="shared" si="24"/>
        <v>0.14013010112880758</v>
      </c>
      <c r="Q264" s="7">
        <v>238</v>
      </c>
      <c r="R264" s="7">
        <v>9.7078866573250459E-4</v>
      </c>
      <c r="S264" s="7">
        <v>7.8207051108465425E-4</v>
      </c>
      <c r="U264" s="7">
        <v>13.463718820861679</v>
      </c>
      <c r="V264" s="7">
        <v>0</v>
      </c>
    </row>
    <row r="265" spans="1:22" x14ac:dyDescent="0.35">
      <c r="A265" s="24">
        <v>2016</v>
      </c>
      <c r="B265" s="17" t="s">
        <v>24</v>
      </c>
      <c r="C265" s="17" t="s">
        <v>46</v>
      </c>
      <c r="D265" s="17">
        <v>2012</v>
      </c>
      <c r="E265" s="17">
        <v>4</v>
      </c>
      <c r="F265" s="17">
        <v>113</v>
      </c>
      <c r="G265" s="17">
        <v>7</v>
      </c>
      <c r="H265" s="17">
        <v>120</v>
      </c>
      <c r="I265" s="17" t="b">
        <v>1</v>
      </c>
      <c r="J265" s="25">
        <v>5.83333333333333E-2</v>
      </c>
      <c r="K265">
        <f t="shared" si="20"/>
        <v>6.1204504651542354E-4</v>
      </c>
      <c r="L265">
        <f t="shared" si="21"/>
        <v>2.4739544185684255E-2</v>
      </c>
      <c r="M265">
        <f t="shared" si="22"/>
        <v>1.4431400774982473E-3</v>
      </c>
      <c r="N265">
        <f t="shared" si="23"/>
        <v>2.4739544185684255E-2</v>
      </c>
      <c r="O265">
        <f t="shared" si="24"/>
        <v>9.895817674273702E-2</v>
      </c>
      <c r="Q265" s="7">
        <v>239</v>
      </c>
      <c r="R265" s="7">
        <v>8.6895337355139674E-4</v>
      </c>
      <c r="S265" s="7">
        <v>6.9767229201191723E-4</v>
      </c>
      <c r="U265" s="7">
        <v>13.520408163265307</v>
      </c>
      <c r="V265" s="7">
        <v>0</v>
      </c>
    </row>
    <row r="266" spans="1:22" x14ac:dyDescent="0.35">
      <c r="A266" s="3">
        <v>2016</v>
      </c>
      <c r="B266" s="13" t="s">
        <v>42</v>
      </c>
      <c r="C266" s="13" t="s">
        <v>43</v>
      </c>
      <c r="D266" s="13">
        <v>2014</v>
      </c>
      <c r="E266" s="14">
        <v>2</v>
      </c>
      <c r="F266" s="13">
        <v>113</v>
      </c>
      <c r="G266" s="13">
        <v>7</v>
      </c>
      <c r="H266" s="13">
        <v>120</v>
      </c>
      <c r="I266" s="13" t="b">
        <v>1</v>
      </c>
      <c r="J266" s="4">
        <v>5.83333333333333E-2</v>
      </c>
      <c r="K266">
        <f t="shared" si="20"/>
        <v>6.1204504651542354E-4</v>
      </c>
      <c r="L266">
        <f t="shared" si="21"/>
        <v>2.4739544185684255E-2</v>
      </c>
      <c r="M266">
        <f t="shared" si="22"/>
        <v>1.4431400774982473E-3</v>
      </c>
      <c r="N266">
        <f t="shared" si="23"/>
        <v>2.4739544185684255E-2</v>
      </c>
      <c r="O266">
        <f t="shared" si="24"/>
        <v>4.947908837136851E-2</v>
      </c>
      <c r="Q266" s="7">
        <v>240</v>
      </c>
      <c r="R266" s="7">
        <v>7.1963811441138649E-4</v>
      </c>
      <c r="S266" s="7">
        <v>6.3540252687811771E-4</v>
      </c>
      <c r="U266" s="7">
        <v>13.577097505668936</v>
      </c>
      <c r="V266" s="7">
        <v>0</v>
      </c>
    </row>
    <row r="267" spans="1:22" x14ac:dyDescent="0.35">
      <c r="A267" s="24">
        <v>2014</v>
      </c>
      <c r="B267" s="17" t="s">
        <v>52</v>
      </c>
      <c r="C267" s="17" t="s">
        <v>82</v>
      </c>
      <c r="D267" s="17">
        <v>2010</v>
      </c>
      <c r="E267" s="17">
        <v>4</v>
      </c>
      <c r="F267" s="17">
        <v>97</v>
      </c>
      <c r="G267" s="17">
        <v>6</v>
      </c>
      <c r="H267" s="17">
        <v>103</v>
      </c>
      <c r="I267" s="17" t="b">
        <v>1</v>
      </c>
      <c r="J267" s="25">
        <v>5.8252427184466E-2</v>
      </c>
      <c r="K267">
        <f t="shared" si="20"/>
        <v>5.2533866492573858E-4</v>
      </c>
      <c r="L267">
        <f t="shared" si="21"/>
        <v>2.2920267557900335E-2</v>
      </c>
      <c r="M267">
        <f t="shared" si="22"/>
        <v>1.3351612169650675E-3</v>
      </c>
      <c r="N267">
        <f t="shared" si="23"/>
        <v>2.2920267557900335E-2</v>
      </c>
      <c r="O267">
        <f t="shared" si="24"/>
        <v>9.1681070231601339E-2</v>
      </c>
      <c r="Q267" s="7">
        <v>241</v>
      </c>
      <c r="R267" s="7">
        <v>5.2680737080204999E-4</v>
      </c>
      <c r="S267" s="7">
        <v>4.3135105543712631E-4</v>
      </c>
      <c r="U267" s="7">
        <v>13.633786848072564</v>
      </c>
      <c r="V267" s="7">
        <v>0</v>
      </c>
    </row>
    <row r="268" spans="1:22" x14ac:dyDescent="0.35">
      <c r="A268" s="3">
        <v>2017</v>
      </c>
      <c r="B268" s="13" t="s">
        <v>24</v>
      </c>
      <c r="C268" s="13" t="s">
        <v>25</v>
      </c>
      <c r="D268" s="13">
        <v>2014</v>
      </c>
      <c r="E268" s="14">
        <v>3</v>
      </c>
      <c r="F268" s="13">
        <v>81</v>
      </c>
      <c r="G268" s="13">
        <v>5</v>
      </c>
      <c r="H268" s="13">
        <v>86</v>
      </c>
      <c r="I268" s="13" t="b">
        <v>1</v>
      </c>
      <c r="J268" s="4">
        <v>5.8139534883720902E-2</v>
      </c>
      <c r="K268">
        <f t="shared" si="20"/>
        <v>4.3863228333605351E-4</v>
      </c>
      <c r="L268">
        <f t="shared" si="21"/>
        <v>2.0943549922017839E-2</v>
      </c>
      <c r="M268">
        <f t="shared" si="22"/>
        <v>1.2176482512801063E-3</v>
      </c>
      <c r="N268">
        <f t="shared" si="23"/>
        <v>2.0943549922017839E-2</v>
      </c>
      <c r="O268">
        <f t="shared" si="24"/>
        <v>6.2830649766053515E-2</v>
      </c>
      <c r="Q268" s="7">
        <v>242</v>
      </c>
      <c r="R268" s="7">
        <v>5.2082524410156398E-4</v>
      </c>
      <c r="S268" s="7">
        <v>4.3733318213761232E-4</v>
      </c>
      <c r="U268" s="7">
        <v>13.690476190476192</v>
      </c>
      <c r="V268" s="7">
        <v>0</v>
      </c>
    </row>
    <row r="269" spans="1:22" x14ac:dyDescent="0.35">
      <c r="A269" s="3">
        <v>2014</v>
      </c>
      <c r="B269" s="13" t="s">
        <v>30</v>
      </c>
      <c r="C269" s="13" t="s">
        <v>48</v>
      </c>
      <c r="D269" s="13">
        <v>2010</v>
      </c>
      <c r="E269" s="17">
        <v>4</v>
      </c>
      <c r="F269" s="13">
        <v>227</v>
      </c>
      <c r="G269" s="13">
        <v>14</v>
      </c>
      <c r="H269" s="13">
        <v>241</v>
      </c>
      <c r="I269" s="13" t="b">
        <v>1</v>
      </c>
      <c r="J269" s="4">
        <v>5.8091286307053999E-2</v>
      </c>
      <c r="K269">
        <f t="shared" si="20"/>
        <v>1.2291904684184757E-3</v>
      </c>
      <c r="L269">
        <f t="shared" si="21"/>
        <v>3.505981272651746E-2</v>
      </c>
      <c r="M269">
        <f t="shared" si="22"/>
        <v>2.0366696189678211E-3</v>
      </c>
      <c r="N269">
        <f t="shared" si="23"/>
        <v>3.505981272651746E-2</v>
      </c>
      <c r="O269">
        <f t="shared" si="24"/>
        <v>0.14023925090606984</v>
      </c>
      <c r="Q269" s="7">
        <v>243</v>
      </c>
      <c r="R269" s="7">
        <v>5.2082524410156398E-4</v>
      </c>
      <c r="S269" s="7">
        <v>4.3733318213761232E-4</v>
      </c>
      <c r="U269" s="7">
        <v>13.747165532879819</v>
      </c>
      <c r="V269" s="7">
        <v>0</v>
      </c>
    </row>
    <row r="270" spans="1:22" x14ac:dyDescent="0.35">
      <c r="A270" s="3">
        <v>2016</v>
      </c>
      <c r="B270" s="13" t="s">
        <v>24</v>
      </c>
      <c r="C270" s="13" t="s">
        <v>28</v>
      </c>
      <c r="D270" s="13">
        <v>2014</v>
      </c>
      <c r="E270" s="14">
        <v>2</v>
      </c>
      <c r="F270" s="13">
        <v>211</v>
      </c>
      <c r="G270" s="13">
        <v>13</v>
      </c>
      <c r="H270" s="13">
        <v>224</v>
      </c>
      <c r="I270" s="13" t="b">
        <v>1</v>
      </c>
      <c r="J270" s="4">
        <v>5.8035714285714302E-2</v>
      </c>
      <c r="K270">
        <f t="shared" si="20"/>
        <v>1.1424840868287905E-3</v>
      </c>
      <c r="L270">
        <f t="shared" si="21"/>
        <v>3.3800652165731811E-2</v>
      </c>
      <c r="M270">
        <f t="shared" si="22"/>
        <v>1.9616449917612216E-3</v>
      </c>
      <c r="N270">
        <f t="shared" si="23"/>
        <v>3.3800652165731811E-2</v>
      </c>
      <c r="O270">
        <f t="shared" si="24"/>
        <v>6.7601304331463621E-2</v>
      </c>
      <c r="Q270" s="7">
        <v>244</v>
      </c>
      <c r="R270" s="7">
        <v>5.1484311740107786E-4</v>
      </c>
      <c r="S270" s="7">
        <v>4.4331530883809844E-4</v>
      </c>
      <c r="U270" s="7">
        <v>13.803854875283449</v>
      </c>
      <c r="V270" s="7">
        <v>0</v>
      </c>
    </row>
    <row r="271" spans="1:22" x14ac:dyDescent="0.35">
      <c r="A271" s="3">
        <v>2013</v>
      </c>
      <c r="B271" s="13" t="s">
        <v>52</v>
      </c>
      <c r="C271" s="13" t="s">
        <v>150</v>
      </c>
      <c r="D271" s="13">
        <v>2012</v>
      </c>
      <c r="E271" s="17">
        <v>1</v>
      </c>
      <c r="F271" s="13">
        <v>65</v>
      </c>
      <c r="G271" s="13">
        <v>4</v>
      </c>
      <c r="H271" s="13">
        <v>69</v>
      </c>
      <c r="I271" s="13" t="b">
        <v>1</v>
      </c>
      <c r="J271" s="4">
        <v>5.7971014492753603E-2</v>
      </c>
      <c r="K271">
        <f t="shared" si="20"/>
        <v>3.5192590174636855E-4</v>
      </c>
      <c r="L271">
        <f t="shared" si="21"/>
        <v>1.8759688210265343E-2</v>
      </c>
      <c r="M271">
        <f t="shared" si="22"/>
        <v>1.087518157116831E-3</v>
      </c>
      <c r="N271">
        <f t="shared" si="23"/>
        <v>1.8759688210265343E-2</v>
      </c>
      <c r="O271">
        <f t="shared" si="24"/>
        <v>1.8759688210265343E-2</v>
      </c>
      <c r="Q271" s="7">
        <v>245</v>
      </c>
      <c r="R271" s="7">
        <v>5.0287886400010573E-4</v>
      </c>
      <c r="S271" s="7">
        <v>4.5527956223907057E-4</v>
      </c>
      <c r="U271" s="7">
        <v>13.860544217687076</v>
      </c>
      <c r="V271" s="7">
        <v>0</v>
      </c>
    </row>
    <row r="272" spans="1:22" x14ac:dyDescent="0.35">
      <c r="A272" s="3">
        <v>2014</v>
      </c>
      <c r="B272" s="13" t="s">
        <v>30</v>
      </c>
      <c r="C272" s="13" t="s">
        <v>172</v>
      </c>
      <c r="D272" s="13">
        <v>2013</v>
      </c>
      <c r="E272" s="14">
        <v>1</v>
      </c>
      <c r="F272" s="13">
        <v>49</v>
      </c>
      <c r="G272" s="13">
        <v>3</v>
      </c>
      <c r="H272" s="13">
        <v>52</v>
      </c>
      <c r="I272" s="13" t="b">
        <v>1</v>
      </c>
      <c r="J272" s="4">
        <v>5.7692307692307702E-2</v>
      </c>
      <c r="K272">
        <f t="shared" si="20"/>
        <v>2.6521952015668354E-4</v>
      </c>
      <c r="L272">
        <f t="shared" si="21"/>
        <v>1.6285561708356378E-2</v>
      </c>
      <c r="M272">
        <f t="shared" si="22"/>
        <v>9.3955163702056038E-4</v>
      </c>
      <c r="N272">
        <f t="shared" si="23"/>
        <v>1.6285561708356378E-2</v>
      </c>
      <c r="O272">
        <f t="shared" si="24"/>
        <v>1.6285561708356378E-2</v>
      </c>
      <c r="Q272" s="7">
        <v>246</v>
      </c>
      <c r="R272" s="7">
        <v>5.2082524410156398E-4</v>
      </c>
      <c r="S272" s="7">
        <v>4.3733318213761232E-4</v>
      </c>
      <c r="U272" s="7">
        <v>13.917233560090704</v>
      </c>
      <c r="V272" s="7">
        <v>0</v>
      </c>
    </row>
    <row r="273" spans="1:22" x14ac:dyDescent="0.35">
      <c r="A273" s="24">
        <v>2014</v>
      </c>
      <c r="B273" s="17" t="s">
        <v>128</v>
      </c>
      <c r="C273" s="17" t="s">
        <v>129</v>
      </c>
      <c r="D273" s="17">
        <v>2014</v>
      </c>
      <c r="E273" s="17">
        <v>0</v>
      </c>
      <c r="F273" s="17">
        <v>49</v>
      </c>
      <c r="G273" s="17">
        <v>3</v>
      </c>
      <c r="H273" s="17">
        <v>52</v>
      </c>
      <c r="I273" s="17" t="b">
        <v>1</v>
      </c>
      <c r="J273" s="25">
        <v>5.7692307692307702E-2</v>
      </c>
      <c r="K273">
        <f t="shared" si="20"/>
        <v>2.6521952015668354E-4</v>
      </c>
      <c r="L273">
        <f t="shared" si="21"/>
        <v>1.6285561708356378E-2</v>
      </c>
      <c r="M273">
        <f t="shared" si="22"/>
        <v>9.3955163702056038E-4</v>
      </c>
      <c r="N273">
        <f t="shared" si="23"/>
        <v>1.6285561708356378E-2</v>
      </c>
      <c r="O273">
        <f t="shared" si="24"/>
        <v>0</v>
      </c>
      <c r="Q273" s="7">
        <v>247</v>
      </c>
      <c r="R273" s="7">
        <v>1.2632030248231143E-3</v>
      </c>
      <c r="S273" s="7">
        <v>1.079894298894099E-3</v>
      </c>
      <c r="U273" s="7">
        <v>13.973922902494332</v>
      </c>
      <c r="V273" s="7">
        <v>0</v>
      </c>
    </row>
    <row r="274" spans="1:22" x14ac:dyDescent="0.35">
      <c r="A274" s="3">
        <v>2014</v>
      </c>
      <c r="B274" s="13" t="s">
        <v>24</v>
      </c>
      <c r="C274" s="13" t="s">
        <v>46</v>
      </c>
      <c r="D274" s="13">
        <v>2011</v>
      </c>
      <c r="E274" s="14">
        <v>3</v>
      </c>
      <c r="F274" s="13">
        <v>148</v>
      </c>
      <c r="G274" s="13">
        <v>9</v>
      </c>
      <c r="H274" s="13">
        <v>157</v>
      </c>
      <c r="I274" s="13" t="b">
        <v>1</v>
      </c>
      <c r="J274" s="4">
        <v>5.7324840764331197E-2</v>
      </c>
      <c r="K274">
        <f t="shared" si="20"/>
        <v>8.0075893585767916E-4</v>
      </c>
      <c r="L274">
        <f t="shared" si="21"/>
        <v>2.8297684284366437E-2</v>
      </c>
      <c r="M274">
        <f t="shared" si="22"/>
        <v>1.6221602456006235E-3</v>
      </c>
      <c r="N274">
        <f t="shared" si="23"/>
        <v>2.8297684284366437E-2</v>
      </c>
      <c r="O274">
        <f t="shared" si="24"/>
        <v>8.489305285309931E-2</v>
      </c>
      <c r="Q274" s="7">
        <v>248</v>
      </c>
      <c r="R274" s="7">
        <v>1.1669275269549253E-3</v>
      </c>
      <c r="S274" s="7">
        <v>9.7130764492505718E-4</v>
      </c>
      <c r="U274" s="7">
        <v>14.030612244897961</v>
      </c>
      <c r="V274" s="7">
        <v>0</v>
      </c>
    </row>
    <row r="275" spans="1:22" x14ac:dyDescent="0.35">
      <c r="A275" s="24">
        <v>2016</v>
      </c>
      <c r="B275" s="17" t="s">
        <v>52</v>
      </c>
      <c r="C275" s="17" t="s">
        <v>83</v>
      </c>
      <c r="D275" s="17">
        <v>2015</v>
      </c>
      <c r="E275" s="17">
        <v>1</v>
      </c>
      <c r="F275" s="17">
        <v>132</v>
      </c>
      <c r="G275" s="17">
        <v>8</v>
      </c>
      <c r="H275" s="17">
        <v>140</v>
      </c>
      <c r="I275" s="17" t="b">
        <v>1</v>
      </c>
      <c r="J275" s="25">
        <v>5.7142857142857099E-2</v>
      </c>
      <c r="K275">
        <f t="shared" si="20"/>
        <v>7.1405255426799409E-4</v>
      </c>
      <c r="L275">
        <f t="shared" si="21"/>
        <v>2.6721761810703914E-2</v>
      </c>
      <c r="M275">
        <f t="shared" si="22"/>
        <v>1.5269578177545082E-3</v>
      </c>
      <c r="N275">
        <f t="shared" si="23"/>
        <v>2.6721761810703914E-2</v>
      </c>
      <c r="O275">
        <f t="shared" si="24"/>
        <v>2.6721761810703914E-2</v>
      </c>
      <c r="Q275" s="7">
        <v>249</v>
      </c>
      <c r="R275" s="7">
        <v>6.0289880805756101E-4</v>
      </c>
      <c r="S275" s="7">
        <v>5.0073160678610641E-4</v>
      </c>
      <c r="U275" s="7">
        <v>14.087301587301589</v>
      </c>
      <c r="V275" s="7">
        <v>0</v>
      </c>
    </row>
    <row r="276" spans="1:22" x14ac:dyDescent="0.35">
      <c r="A276" s="5">
        <v>2017</v>
      </c>
      <c r="B276" s="14" t="s">
        <v>158</v>
      </c>
      <c r="C276" s="14" t="s">
        <v>175</v>
      </c>
      <c r="D276" s="14">
        <v>2013</v>
      </c>
      <c r="E276" s="14">
        <v>4</v>
      </c>
      <c r="F276" s="14">
        <v>66</v>
      </c>
      <c r="G276" s="14">
        <v>4</v>
      </c>
      <c r="H276" s="14">
        <v>70</v>
      </c>
      <c r="I276" s="14" t="b">
        <v>1</v>
      </c>
      <c r="J276" s="6">
        <v>5.7142857142857099E-2</v>
      </c>
      <c r="K276">
        <f t="shared" si="20"/>
        <v>3.5702627713399705E-4</v>
      </c>
      <c r="L276">
        <f t="shared" si="21"/>
        <v>1.8895138981600453E-2</v>
      </c>
      <c r="M276">
        <f t="shared" si="22"/>
        <v>1.0797222275200251E-3</v>
      </c>
      <c r="N276">
        <f t="shared" si="23"/>
        <v>1.8895138981600453E-2</v>
      </c>
      <c r="O276">
        <f t="shared" si="24"/>
        <v>7.558055592640181E-2</v>
      </c>
      <c r="Q276" s="7">
        <v>250</v>
      </c>
      <c r="R276" s="7">
        <v>7.4023175322649891E-4</v>
      </c>
      <c r="S276" s="7">
        <v>6.0808407910255084E-4</v>
      </c>
      <c r="U276" s="7">
        <v>14.143990929705216</v>
      </c>
      <c r="V276" s="7">
        <v>0</v>
      </c>
    </row>
    <row r="277" spans="1:22" x14ac:dyDescent="0.35">
      <c r="A277" s="24">
        <v>2013</v>
      </c>
      <c r="B277" s="17" t="s">
        <v>30</v>
      </c>
      <c r="C277" s="17" t="s">
        <v>44</v>
      </c>
      <c r="D277" s="17">
        <v>2010</v>
      </c>
      <c r="E277" s="17">
        <v>3</v>
      </c>
      <c r="F277" s="17">
        <v>298</v>
      </c>
      <c r="G277" s="17">
        <v>18</v>
      </c>
      <c r="H277" s="17">
        <v>316</v>
      </c>
      <c r="I277" s="17" t="b">
        <v>1</v>
      </c>
      <c r="J277" s="25">
        <v>5.6962025316455701E-2</v>
      </c>
      <c r="K277">
        <f t="shared" si="20"/>
        <v>1.6117186224906153E-3</v>
      </c>
      <c r="L277">
        <f t="shared" si="21"/>
        <v>4.0146215543817018E-2</v>
      </c>
      <c r="M277">
        <f t="shared" si="22"/>
        <v>2.2868097461667923E-3</v>
      </c>
      <c r="N277">
        <f t="shared" si="23"/>
        <v>4.0146215543817018E-2</v>
      </c>
      <c r="O277">
        <f t="shared" si="24"/>
        <v>0.12043864663145105</v>
      </c>
      <c r="Q277" s="7">
        <v>251</v>
      </c>
      <c r="R277" s="7">
        <v>7.3172955371586935E-4</v>
      </c>
      <c r="S277" s="7">
        <v>6.165862786131804E-4</v>
      </c>
      <c r="U277" s="7">
        <v>14.200680272108844</v>
      </c>
      <c r="V277" s="7">
        <v>0</v>
      </c>
    </row>
    <row r="278" spans="1:22" x14ac:dyDescent="0.35">
      <c r="A278" s="3">
        <v>2016</v>
      </c>
      <c r="B278" s="13" t="s">
        <v>52</v>
      </c>
      <c r="C278" s="13" t="s">
        <v>62</v>
      </c>
      <c r="D278" s="13">
        <v>2013</v>
      </c>
      <c r="E278" s="14">
        <v>3</v>
      </c>
      <c r="F278" s="13">
        <v>83</v>
      </c>
      <c r="G278" s="13">
        <v>5</v>
      </c>
      <c r="H278" s="13">
        <v>88</v>
      </c>
      <c r="I278" s="13" t="b">
        <v>1</v>
      </c>
      <c r="J278" s="4">
        <v>5.6818181818181802E-2</v>
      </c>
      <c r="K278">
        <f t="shared" si="20"/>
        <v>4.4883303411131061E-4</v>
      </c>
      <c r="L278">
        <f t="shared" si="21"/>
        <v>2.1185679930351791E-2</v>
      </c>
      <c r="M278">
        <f t="shared" si="22"/>
        <v>1.2037318142245333E-3</v>
      </c>
      <c r="N278">
        <f t="shared" si="23"/>
        <v>2.1185679930351791E-2</v>
      </c>
      <c r="O278">
        <f t="shared" si="24"/>
        <v>6.355703979105537E-2</v>
      </c>
      <c r="Q278" s="7">
        <v>252</v>
      </c>
      <c r="R278" s="7">
        <v>9.6852356711028256E-4</v>
      </c>
      <c r="S278" s="7">
        <v>7.6870802428651778E-4</v>
      </c>
      <c r="U278" s="7">
        <v>14.257369614512474</v>
      </c>
      <c r="V278" s="7">
        <v>0</v>
      </c>
    </row>
    <row r="279" spans="1:22" x14ac:dyDescent="0.35">
      <c r="A279" s="3">
        <v>2017</v>
      </c>
      <c r="B279" s="13" t="s">
        <v>33</v>
      </c>
      <c r="C279" s="13" t="s">
        <v>97</v>
      </c>
      <c r="D279" s="13">
        <v>2016</v>
      </c>
      <c r="E279" s="17">
        <v>1</v>
      </c>
      <c r="F279" s="13">
        <v>183</v>
      </c>
      <c r="G279" s="13">
        <v>11</v>
      </c>
      <c r="H279" s="13">
        <v>194</v>
      </c>
      <c r="I279" s="13" t="b">
        <v>1</v>
      </c>
      <c r="J279" s="4">
        <v>5.6701030927835003E-2</v>
      </c>
      <c r="K279">
        <f t="shared" si="20"/>
        <v>9.8947282519993478E-4</v>
      </c>
      <c r="L279">
        <f t="shared" si="21"/>
        <v>3.1455886972074638E-2</v>
      </c>
      <c r="M279">
        <f t="shared" si="22"/>
        <v>1.7835812200660862E-3</v>
      </c>
      <c r="N279">
        <f t="shared" si="23"/>
        <v>3.1455886972074638E-2</v>
      </c>
      <c r="O279">
        <f t="shared" si="24"/>
        <v>3.1455886972074638E-2</v>
      </c>
      <c r="Q279" s="7">
        <v>253</v>
      </c>
      <c r="R279" s="7">
        <v>1.0253264855150084E-3</v>
      </c>
      <c r="S279" s="7">
        <v>8.7677768486263343E-4</v>
      </c>
      <c r="U279" s="7">
        <v>14.314058956916101</v>
      </c>
      <c r="V279" s="7">
        <v>0</v>
      </c>
    </row>
    <row r="280" spans="1:22" x14ac:dyDescent="0.35">
      <c r="A280" s="5">
        <v>2014</v>
      </c>
      <c r="B280" s="14" t="s">
        <v>67</v>
      </c>
      <c r="C280" s="14" t="s">
        <v>139</v>
      </c>
      <c r="D280" s="14">
        <v>2011</v>
      </c>
      <c r="E280" s="14">
        <v>3</v>
      </c>
      <c r="F280" s="14">
        <v>50</v>
      </c>
      <c r="G280" s="14">
        <v>3</v>
      </c>
      <c r="H280" s="14">
        <v>53</v>
      </c>
      <c r="I280" s="14" t="b">
        <v>1</v>
      </c>
      <c r="J280" s="6">
        <v>5.6603773584905703E-2</v>
      </c>
      <c r="K280">
        <f t="shared" si="20"/>
        <v>2.7031989554431209E-4</v>
      </c>
      <c r="L280">
        <f t="shared" si="21"/>
        <v>1.6441407955047893E-2</v>
      </c>
      <c r="M280">
        <f t="shared" si="22"/>
        <v>9.3064573330459838E-4</v>
      </c>
      <c r="N280">
        <f t="shared" si="23"/>
        <v>1.6441407955047893E-2</v>
      </c>
      <c r="O280">
        <f t="shared" si="24"/>
        <v>4.9324223865143679E-2</v>
      </c>
      <c r="Q280" s="7">
        <v>254</v>
      </c>
      <c r="R280" s="7">
        <v>1.0303658505343035E-3</v>
      </c>
      <c r="S280" s="7">
        <v>7.8629121613438486E-4</v>
      </c>
      <c r="U280" s="7">
        <v>14.370748299319729</v>
      </c>
      <c r="V280" s="7">
        <v>0</v>
      </c>
    </row>
    <row r="281" spans="1:22" x14ac:dyDescent="0.35">
      <c r="A281" s="3">
        <v>2014</v>
      </c>
      <c r="B281" s="13" t="s">
        <v>92</v>
      </c>
      <c r="C281" s="13" t="s">
        <v>218</v>
      </c>
      <c r="D281" s="13">
        <v>2013</v>
      </c>
      <c r="E281" s="17">
        <v>1</v>
      </c>
      <c r="F281" s="13">
        <v>50</v>
      </c>
      <c r="G281" s="13">
        <v>3</v>
      </c>
      <c r="H281" s="13">
        <v>53</v>
      </c>
      <c r="I281" s="13" t="b">
        <v>1</v>
      </c>
      <c r="J281" s="4">
        <v>5.6603773584905703E-2</v>
      </c>
      <c r="K281">
        <f t="shared" si="20"/>
        <v>2.7031989554431209E-4</v>
      </c>
      <c r="L281">
        <f t="shared" si="21"/>
        <v>1.6441407955047893E-2</v>
      </c>
      <c r="M281">
        <f t="shared" si="22"/>
        <v>9.3064573330459838E-4</v>
      </c>
      <c r="N281">
        <f t="shared" si="23"/>
        <v>1.6441407955047893E-2</v>
      </c>
      <c r="O281">
        <f t="shared" si="24"/>
        <v>1.6441407955047893E-2</v>
      </c>
      <c r="Q281" s="7">
        <v>255</v>
      </c>
      <c r="R281" s="7">
        <v>6.2133398600321783E-4</v>
      </c>
      <c r="S281" s="7">
        <v>4.7415144361272654E-4</v>
      </c>
      <c r="U281" s="7">
        <v>14.427437641723357</v>
      </c>
      <c r="V281" s="7">
        <v>0</v>
      </c>
    </row>
    <row r="282" spans="1:22" x14ac:dyDescent="0.35">
      <c r="A282" s="3">
        <v>2016</v>
      </c>
      <c r="B282" s="13" t="s">
        <v>136</v>
      </c>
      <c r="C282" s="13" t="s">
        <v>369</v>
      </c>
      <c r="D282" s="13">
        <v>2013</v>
      </c>
      <c r="E282" s="14">
        <v>3</v>
      </c>
      <c r="F282" s="13">
        <v>50</v>
      </c>
      <c r="G282" s="13">
        <v>3</v>
      </c>
      <c r="H282" s="13">
        <v>53</v>
      </c>
      <c r="I282" s="13" t="b">
        <v>1</v>
      </c>
      <c r="J282" s="4">
        <v>5.6603773584905703E-2</v>
      </c>
      <c r="K282">
        <f t="shared" si="20"/>
        <v>2.7031989554431209E-4</v>
      </c>
      <c r="L282">
        <f t="shared" si="21"/>
        <v>1.6441407955047893E-2</v>
      </c>
      <c r="M282">
        <f t="shared" si="22"/>
        <v>9.3064573330459838E-4</v>
      </c>
      <c r="N282">
        <f t="shared" si="23"/>
        <v>1.6441407955047893E-2</v>
      </c>
      <c r="O282">
        <f t="shared" si="24"/>
        <v>4.9324223865143679E-2</v>
      </c>
      <c r="Q282" s="7">
        <v>256</v>
      </c>
      <c r="R282" s="7">
        <v>6.1435768739933694E-4</v>
      </c>
      <c r="S282" s="7">
        <v>4.8112774221660743E-4</v>
      </c>
      <c r="U282" s="7">
        <v>14.484126984126986</v>
      </c>
      <c r="V282" s="7">
        <v>0</v>
      </c>
    </row>
    <row r="283" spans="1:22" x14ac:dyDescent="0.35">
      <c r="A283" s="24">
        <v>2014</v>
      </c>
      <c r="B283" s="17" t="s">
        <v>52</v>
      </c>
      <c r="C283" s="17" t="s">
        <v>62</v>
      </c>
      <c r="D283" s="17">
        <v>2014</v>
      </c>
      <c r="E283" s="17">
        <v>0</v>
      </c>
      <c r="F283" s="17">
        <v>67</v>
      </c>
      <c r="G283" s="17">
        <v>4</v>
      </c>
      <c r="H283" s="17">
        <v>71</v>
      </c>
      <c r="I283" s="17" t="b">
        <v>1</v>
      </c>
      <c r="J283" s="25">
        <v>5.63380281690141E-2</v>
      </c>
      <c r="K283">
        <f t="shared" si="20"/>
        <v>3.6212665252162559E-4</v>
      </c>
      <c r="L283">
        <f t="shared" si="21"/>
        <v>1.9029625653743838E-2</v>
      </c>
      <c r="M283">
        <f t="shared" si="22"/>
        <v>1.0720915861264137E-3</v>
      </c>
      <c r="N283">
        <f t="shared" si="23"/>
        <v>1.9029625653743838E-2</v>
      </c>
      <c r="O283">
        <f t="shared" si="24"/>
        <v>0</v>
      </c>
      <c r="Q283" s="7">
        <v>257</v>
      </c>
      <c r="R283" s="7">
        <v>5.2600771248273795E-4</v>
      </c>
      <c r="S283" s="7">
        <v>4.2271049904037952E-4</v>
      </c>
      <c r="U283" s="7">
        <v>14.540816326530614</v>
      </c>
      <c r="V283" s="7">
        <v>0</v>
      </c>
    </row>
    <row r="284" spans="1:22" x14ac:dyDescent="0.35">
      <c r="A284" s="3">
        <v>2014</v>
      </c>
      <c r="B284" s="13" t="s">
        <v>33</v>
      </c>
      <c r="C284" s="13" t="s">
        <v>86</v>
      </c>
      <c r="D284" s="13">
        <v>2010</v>
      </c>
      <c r="E284" s="14">
        <v>4</v>
      </c>
      <c r="F284" s="13">
        <v>67</v>
      </c>
      <c r="G284" s="13">
        <v>4</v>
      </c>
      <c r="H284" s="13">
        <v>71</v>
      </c>
      <c r="I284" s="13" t="b">
        <v>1</v>
      </c>
      <c r="J284" s="4">
        <v>5.63380281690141E-2</v>
      </c>
      <c r="K284">
        <f t="shared" si="20"/>
        <v>3.6212665252162559E-4</v>
      </c>
      <c r="L284">
        <f t="shared" si="21"/>
        <v>1.9029625653743838E-2</v>
      </c>
      <c r="M284">
        <f t="shared" si="22"/>
        <v>1.0720915861264137E-3</v>
      </c>
      <c r="N284">
        <f t="shared" si="23"/>
        <v>1.9029625653743838E-2</v>
      </c>
      <c r="O284">
        <f t="shared" si="24"/>
        <v>7.6118502614975353E-2</v>
      </c>
      <c r="Q284" s="7">
        <v>258</v>
      </c>
      <c r="R284" s="7">
        <v>5.3809101611343132E-4</v>
      </c>
      <c r="S284" s="7">
        <v>4.1062719540968615E-4</v>
      </c>
      <c r="U284" s="7">
        <v>14.597505668934241</v>
      </c>
      <c r="V284" s="7">
        <v>0</v>
      </c>
    </row>
    <row r="285" spans="1:22" x14ac:dyDescent="0.35">
      <c r="A285" s="3">
        <v>2016</v>
      </c>
      <c r="B285" s="13" t="s">
        <v>24</v>
      </c>
      <c r="C285" s="13" t="s">
        <v>89</v>
      </c>
      <c r="D285" s="13">
        <v>2014</v>
      </c>
      <c r="E285" s="17">
        <v>2</v>
      </c>
      <c r="F285" s="13">
        <v>84</v>
      </c>
      <c r="G285" s="13">
        <v>5</v>
      </c>
      <c r="H285" s="13">
        <v>89</v>
      </c>
      <c r="I285" s="13" t="b">
        <v>1</v>
      </c>
      <c r="J285" s="4">
        <v>5.6179775280898903E-2</v>
      </c>
      <c r="K285">
        <f t="shared" si="20"/>
        <v>4.539334094989391E-4</v>
      </c>
      <c r="L285">
        <f t="shared" si="21"/>
        <v>2.1305713071825105E-2</v>
      </c>
      <c r="M285">
        <f t="shared" si="22"/>
        <v>1.1969501725744448E-3</v>
      </c>
      <c r="N285">
        <f t="shared" si="23"/>
        <v>2.1305713071825105E-2</v>
      </c>
      <c r="O285">
        <f t="shared" si="24"/>
        <v>4.2611426143650211E-2</v>
      </c>
      <c r="Q285" s="7">
        <v>259</v>
      </c>
      <c r="R285" s="7">
        <v>5.3809101611343132E-4</v>
      </c>
      <c r="S285" s="7">
        <v>4.1062719540968615E-4</v>
      </c>
      <c r="U285" s="7">
        <v>14.654195011337871</v>
      </c>
      <c r="V285" s="7">
        <v>0</v>
      </c>
    </row>
    <row r="286" spans="1:22" x14ac:dyDescent="0.35">
      <c r="A286" s="5">
        <v>2017</v>
      </c>
      <c r="B286" s="14" t="s">
        <v>24</v>
      </c>
      <c r="C286" s="14" t="s">
        <v>101</v>
      </c>
      <c r="D286" s="14">
        <v>2013</v>
      </c>
      <c r="E286" s="14">
        <v>4</v>
      </c>
      <c r="F286" s="14">
        <v>84</v>
      </c>
      <c r="G286" s="14">
        <v>5</v>
      </c>
      <c r="H286" s="14">
        <v>89</v>
      </c>
      <c r="I286" s="14" t="b">
        <v>1</v>
      </c>
      <c r="J286" s="6">
        <v>5.6179775280898903E-2</v>
      </c>
      <c r="K286">
        <f t="shared" si="20"/>
        <v>4.539334094989391E-4</v>
      </c>
      <c r="L286">
        <f t="shared" si="21"/>
        <v>2.1305713071825105E-2</v>
      </c>
      <c r="M286">
        <f t="shared" si="22"/>
        <v>1.1969501725744448E-3</v>
      </c>
      <c r="N286">
        <f t="shared" si="23"/>
        <v>2.1305713071825105E-2</v>
      </c>
      <c r="O286">
        <f t="shared" si="24"/>
        <v>8.5222852287300421E-2</v>
      </c>
      <c r="Q286" s="7">
        <v>260</v>
      </c>
      <c r="R286" s="7">
        <v>5.1392440885204458E-4</v>
      </c>
      <c r="S286" s="7">
        <v>4.3479380267107289E-4</v>
      </c>
      <c r="U286" s="7">
        <v>14.710884353741498</v>
      </c>
      <c r="V286" s="7">
        <v>0</v>
      </c>
    </row>
    <row r="287" spans="1:22" x14ac:dyDescent="0.35">
      <c r="A287" s="24">
        <v>2013</v>
      </c>
      <c r="B287" s="17" t="s">
        <v>58</v>
      </c>
      <c r="C287" s="17">
        <v>200</v>
      </c>
      <c r="D287" s="17">
        <v>2013</v>
      </c>
      <c r="E287" s="17">
        <v>0</v>
      </c>
      <c r="F287" s="17">
        <v>101</v>
      </c>
      <c r="G287" s="17">
        <v>6</v>
      </c>
      <c r="H287" s="17">
        <v>107</v>
      </c>
      <c r="I287" s="17" t="b">
        <v>1</v>
      </c>
      <c r="J287" s="25">
        <v>5.60747663551402E-2</v>
      </c>
      <c r="K287">
        <f t="shared" si="20"/>
        <v>5.4574016647625267E-4</v>
      </c>
      <c r="L287">
        <f t="shared" si="21"/>
        <v>2.3361082305326793E-2</v>
      </c>
      <c r="M287">
        <f t="shared" si="22"/>
        <v>1.3099672320743998E-3</v>
      </c>
      <c r="N287">
        <f t="shared" si="23"/>
        <v>2.3361082305326793E-2</v>
      </c>
      <c r="O287">
        <f t="shared" si="24"/>
        <v>0</v>
      </c>
      <c r="Q287" s="7">
        <v>261</v>
      </c>
      <c r="R287" s="7">
        <v>1.5468034951462708E-3</v>
      </c>
      <c r="S287" s="7">
        <v>1.2900953274819565E-3</v>
      </c>
      <c r="U287" s="7">
        <v>14.767573696145126</v>
      </c>
      <c r="V287" s="7">
        <v>0</v>
      </c>
    </row>
    <row r="288" spans="1:22" x14ac:dyDescent="0.35">
      <c r="A288" s="5">
        <v>2017</v>
      </c>
      <c r="B288" s="14" t="s">
        <v>24</v>
      </c>
      <c r="C288" s="14" t="s">
        <v>101</v>
      </c>
      <c r="D288" s="14">
        <v>2014</v>
      </c>
      <c r="E288" s="14">
        <v>3</v>
      </c>
      <c r="F288" s="14">
        <v>101</v>
      </c>
      <c r="G288" s="14">
        <v>6</v>
      </c>
      <c r="H288" s="14">
        <v>107</v>
      </c>
      <c r="I288" s="14" t="b">
        <v>1</v>
      </c>
      <c r="J288" s="6">
        <v>5.60747663551402E-2</v>
      </c>
      <c r="K288">
        <f t="shared" si="20"/>
        <v>5.4574016647625267E-4</v>
      </c>
      <c r="L288">
        <f t="shared" si="21"/>
        <v>2.3361082305326793E-2</v>
      </c>
      <c r="M288">
        <f t="shared" si="22"/>
        <v>1.3099672320743998E-3</v>
      </c>
      <c r="N288">
        <f t="shared" si="23"/>
        <v>2.3361082305326793E-2</v>
      </c>
      <c r="O288">
        <f t="shared" si="24"/>
        <v>7.0083246915980377E-2</v>
      </c>
      <c r="Q288" s="7">
        <v>262</v>
      </c>
      <c r="R288" s="7">
        <v>9.3504177331225978E-4</v>
      </c>
      <c r="S288" s="7">
        <v>7.0284252559587961E-4</v>
      </c>
      <c r="U288" s="7">
        <v>14.824263038548754</v>
      </c>
      <c r="V288" s="7">
        <v>0</v>
      </c>
    </row>
    <row r="289" spans="1:22" x14ac:dyDescent="0.35">
      <c r="A289" s="24">
        <v>2017</v>
      </c>
      <c r="B289" s="17" t="s">
        <v>52</v>
      </c>
      <c r="C289" s="17" t="s">
        <v>164</v>
      </c>
      <c r="D289" s="17">
        <v>2013</v>
      </c>
      <c r="E289" s="17">
        <v>4</v>
      </c>
      <c r="F289" s="17">
        <v>101</v>
      </c>
      <c r="G289" s="17">
        <v>6</v>
      </c>
      <c r="H289" s="17">
        <v>107</v>
      </c>
      <c r="I289" s="17" t="b">
        <v>1</v>
      </c>
      <c r="J289" s="25">
        <v>5.60747663551402E-2</v>
      </c>
      <c r="K289">
        <f t="shared" si="20"/>
        <v>5.4574016647625267E-4</v>
      </c>
      <c r="L289">
        <f t="shared" si="21"/>
        <v>2.3361082305326793E-2</v>
      </c>
      <c r="M289">
        <f t="shared" si="22"/>
        <v>1.3099672320743998E-3</v>
      </c>
      <c r="N289">
        <f t="shared" si="23"/>
        <v>2.3361082305326793E-2</v>
      </c>
      <c r="O289">
        <f t="shared" si="24"/>
        <v>9.3444329221307174E-2</v>
      </c>
      <c r="Q289" s="7">
        <v>263</v>
      </c>
      <c r="R289" s="7">
        <v>8.1612646951026218E-4</v>
      </c>
      <c r="S289" s="7">
        <v>6.2701360798798509E-4</v>
      </c>
      <c r="U289" s="7">
        <v>14.880952380952383</v>
      </c>
      <c r="V289" s="7">
        <v>0</v>
      </c>
    </row>
    <row r="290" spans="1:22" x14ac:dyDescent="0.35">
      <c r="A290" s="3">
        <v>2016</v>
      </c>
      <c r="B290" s="13" t="s">
        <v>30</v>
      </c>
      <c r="C290" s="13" t="s">
        <v>44</v>
      </c>
      <c r="D290" s="13">
        <v>2011</v>
      </c>
      <c r="E290" s="14">
        <v>5</v>
      </c>
      <c r="F290" s="13">
        <v>236</v>
      </c>
      <c r="G290" s="13">
        <v>14</v>
      </c>
      <c r="H290" s="13">
        <v>250</v>
      </c>
      <c r="I290" s="13" t="b">
        <v>1</v>
      </c>
      <c r="J290" s="4">
        <v>5.6000000000000001E-2</v>
      </c>
      <c r="K290">
        <f t="shared" si="20"/>
        <v>1.2750938469071325E-3</v>
      </c>
      <c r="L290">
        <f t="shared" si="21"/>
        <v>3.5708456238083615E-2</v>
      </c>
      <c r="M290">
        <f t="shared" si="22"/>
        <v>1.9996735493326826E-3</v>
      </c>
      <c r="N290">
        <f t="shared" si="23"/>
        <v>3.5708456238083615E-2</v>
      </c>
      <c r="O290">
        <f t="shared" si="24"/>
        <v>0.17854228119041807</v>
      </c>
      <c r="Q290" s="7">
        <v>264</v>
      </c>
      <c r="R290" s="7">
        <v>7.9759152784155394E-4</v>
      </c>
      <c r="S290" s="7">
        <v>6.4554854965669334E-4</v>
      </c>
      <c r="U290" s="7">
        <v>14.937641723356011</v>
      </c>
      <c r="V290" s="7">
        <v>0</v>
      </c>
    </row>
    <row r="291" spans="1:22" x14ac:dyDescent="0.35">
      <c r="A291" s="3">
        <v>2015</v>
      </c>
      <c r="B291" s="13" t="s">
        <v>30</v>
      </c>
      <c r="C291" s="13" t="s">
        <v>36</v>
      </c>
      <c r="D291" s="13">
        <v>2013</v>
      </c>
      <c r="E291" s="17">
        <v>2</v>
      </c>
      <c r="F291" s="13">
        <v>287</v>
      </c>
      <c r="G291" s="13">
        <v>17</v>
      </c>
      <c r="H291" s="13">
        <v>304</v>
      </c>
      <c r="I291" s="13" t="b">
        <v>1</v>
      </c>
      <c r="J291" s="4">
        <v>5.5921052631579003E-2</v>
      </c>
      <c r="K291">
        <f t="shared" si="20"/>
        <v>1.5505141178390729E-3</v>
      </c>
      <c r="L291">
        <f t="shared" si="21"/>
        <v>3.9376568131809973E-2</v>
      </c>
      <c r="M291">
        <f t="shared" si="22"/>
        <v>2.2019791389499021E-3</v>
      </c>
      <c r="N291">
        <f t="shared" si="23"/>
        <v>3.9376568131809973E-2</v>
      </c>
      <c r="O291">
        <f t="shared" si="24"/>
        <v>7.8753136263619947E-2</v>
      </c>
      <c r="Q291" s="7">
        <v>265</v>
      </c>
      <c r="R291" s="7">
        <v>7.5611082006450583E-4</v>
      </c>
      <c r="S291" s="7">
        <v>5.7905039690056169E-4</v>
      </c>
      <c r="U291" s="7">
        <v>14.994331065759638</v>
      </c>
      <c r="V291" s="7">
        <v>0</v>
      </c>
    </row>
    <row r="292" spans="1:22" x14ac:dyDescent="0.35">
      <c r="A292" s="5">
        <v>2016</v>
      </c>
      <c r="B292" s="14" t="s">
        <v>30</v>
      </c>
      <c r="C292" s="14" t="s">
        <v>44</v>
      </c>
      <c r="D292" s="14">
        <v>2015</v>
      </c>
      <c r="E292" s="14">
        <v>1</v>
      </c>
      <c r="F292" s="14">
        <v>136</v>
      </c>
      <c r="G292" s="14">
        <v>8</v>
      </c>
      <c r="H292" s="14">
        <v>144</v>
      </c>
      <c r="I292" s="14" t="b">
        <v>1</v>
      </c>
      <c r="J292" s="6">
        <v>5.5555555555555601E-2</v>
      </c>
      <c r="K292">
        <f t="shared" si="20"/>
        <v>7.3445405581850829E-4</v>
      </c>
      <c r="L292">
        <f t="shared" si="21"/>
        <v>2.7100812825790084E-2</v>
      </c>
      <c r="M292">
        <f t="shared" si="22"/>
        <v>1.5056007125438947E-3</v>
      </c>
      <c r="N292">
        <f t="shared" si="23"/>
        <v>2.7100812825790084E-2</v>
      </c>
      <c r="O292">
        <f t="shared" si="24"/>
        <v>2.7100812825790084E-2</v>
      </c>
      <c r="Q292" s="7">
        <v>266</v>
      </c>
      <c r="R292" s="7">
        <v>6.8305590402011778E-4</v>
      </c>
      <c r="S292" s="7">
        <v>5.3459234725998853E-4</v>
      </c>
      <c r="U292" s="7">
        <v>15.051020408163266</v>
      </c>
      <c r="V292" s="7">
        <v>0</v>
      </c>
    </row>
    <row r="293" spans="1:22" x14ac:dyDescent="0.35">
      <c r="A293" s="24">
        <v>2016</v>
      </c>
      <c r="B293" s="17" t="s">
        <v>52</v>
      </c>
      <c r="C293" s="17" t="s">
        <v>91</v>
      </c>
      <c r="D293" s="17">
        <v>2013</v>
      </c>
      <c r="E293" s="17">
        <v>3</v>
      </c>
      <c r="F293" s="17">
        <v>102</v>
      </c>
      <c r="G293" s="17">
        <v>6</v>
      </c>
      <c r="H293" s="17">
        <v>108</v>
      </c>
      <c r="I293" s="17" t="b">
        <v>1</v>
      </c>
      <c r="J293" s="25">
        <v>5.5555555555555601E-2</v>
      </c>
      <c r="K293">
        <f t="shared" si="20"/>
        <v>5.5084054186388116E-4</v>
      </c>
      <c r="L293">
        <f t="shared" si="21"/>
        <v>2.346999237034135E-2</v>
      </c>
      <c r="M293">
        <f t="shared" si="22"/>
        <v>1.303888465018965E-3</v>
      </c>
      <c r="N293">
        <f t="shared" si="23"/>
        <v>2.346999237034135E-2</v>
      </c>
      <c r="O293">
        <f t="shared" si="24"/>
        <v>7.040997711102405E-2</v>
      </c>
      <c r="Q293" s="7">
        <v>267</v>
      </c>
      <c r="R293" s="7">
        <v>1.1565791579434576E-3</v>
      </c>
      <c r="S293" s="7">
        <v>8.8009046102436347E-4</v>
      </c>
      <c r="U293" s="7">
        <v>15.107709750566896</v>
      </c>
      <c r="V293" s="7">
        <v>0</v>
      </c>
    </row>
    <row r="294" spans="1:22" x14ac:dyDescent="0.35">
      <c r="A294" s="5">
        <v>2017</v>
      </c>
      <c r="B294" s="14" t="s">
        <v>30</v>
      </c>
      <c r="C294" s="14" t="s">
        <v>160</v>
      </c>
      <c r="D294" s="14">
        <v>2014</v>
      </c>
      <c r="E294" s="14">
        <v>3</v>
      </c>
      <c r="F294" s="14">
        <v>102</v>
      </c>
      <c r="G294" s="14">
        <v>6</v>
      </c>
      <c r="H294" s="14">
        <v>108</v>
      </c>
      <c r="I294" s="14" t="b">
        <v>1</v>
      </c>
      <c r="J294" s="6">
        <v>5.5555555555555601E-2</v>
      </c>
      <c r="K294">
        <f t="shared" si="20"/>
        <v>5.5084054186388116E-4</v>
      </c>
      <c r="L294">
        <f t="shared" si="21"/>
        <v>2.346999237034135E-2</v>
      </c>
      <c r="M294">
        <f t="shared" si="22"/>
        <v>1.303888465018965E-3</v>
      </c>
      <c r="N294">
        <f t="shared" si="23"/>
        <v>2.346999237034135E-2</v>
      </c>
      <c r="O294">
        <f t="shared" si="24"/>
        <v>7.040997711102405E-2</v>
      </c>
      <c r="Q294" s="7">
        <v>268</v>
      </c>
      <c r="R294" s="7">
        <v>1.0897174822851862E-3</v>
      </c>
      <c r="S294" s="7">
        <v>8.7192750947603535E-4</v>
      </c>
      <c r="U294" s="7">
        <v>15.164399092970523</v>
      </c>
      <c r="V294" s="7">
        <v>0</v>
      </c>
    </row>
    <row r="295" spans="1:22" x14ac:dyDescent="0.35">
      <c r="A295" s="24">
        <v>2013</v>
      </c>
      <c r="B295" s="17" t="s">
        <v>58</v>
      </c>
      <c r="C295" s="17" t="s">
        <v>63</v>
      </c>
      <c r="D295" s="17">
        <v>2008</v>
      </c>
      <c r="E295" s="17">
        <v>5</v>
      </c>
      <c r="F295" s="17">
        <v>85</v>
      </c>
      <c r="G295" s="17">
        <v>5</v>
      </c>
      <c r="H295" s="17">
        <v>90</v>
      </c>
      <c r="I295" s="17" t="b">
        <v>1</v>
      </c>
      <c r="J295" s="25">
        <v>5.5555555555555601E-2</v>
      </c>
      <c r="K295">
        <f t="shared" si="20"/>
        <v>4.5903378488656765E-4</v>
      </c>
      <c r="L295">
        <f t="shared" si="21"/>
        <v>2.1425073742850166E-2</v>
      </c>
      <c r="M295">
        <f t="shared" si="22"/>
        <v>1.190281874602788E-3</v>
      </c>
      <c r="N295">
        <f t="shared" si="23"/>
        <v>2.1425073742850166E-2</v>
      </c>
      <c r="O295">
        <f t="shared" si="24"/>
        <v>0.10712536871425082</v>
      </c>
      <c r="Q295" s="7">
        <v>269</v>
      </c>
      <c r="R295" s="7">
        <v>5.977763133834989E-4</v>
      </c>
      <c r="S295" s="7">
        <v>4.8974184373333214E-4</v>
      </c>
      <c r="U295" s="7">
        <v>15.221088435374151</v>
      </c>
      <c r="V295" s="7">
        <v>0</v>
      </c>
    </row>
    <row r="296" spans="1:22" x14ac:dyDescent="0.35">
      <c r="A296" s="5">
        <v>2017</v>
      </c>
      <c r="B296" s="14" t="s">
        <v>24</v>
      </c>
      <c r="C296" s="14" t="s">
        <v>41</v>
      </c>
      <c r="D296" s="14">
        <v>2015</v>
      </c>
      <c r="E296" s="14">
        <v>2</v>
      </c>
      <c r="F296" s="14">
        <v>68</v>
      </c>
      <c r="G296" s="14">
        <v>4</v>
      </c>
      <c r="H296" s="14">
        <v>72</v>
      </c>
      <c r="I296" s="14" t="b">
        <v>1</v>
      </c>
      <c r="J296" s="6">
        <v>5.5555555555555601E-2</v>
      </c>
      <c r="K296">
        <f t="shared" si="20"/>
        <v>3.6722702790925414E-4</v>
      </c>
      <c r="L296">
        <f t="shared" si="21"/>
        <v>1.916316852478353E-2</v>
      </c>
      <c r="M296">
        <f t="shared" si="22"/>
        <v>1.0646204735990858E-3</v>
      </c>
      <c r="N296">
        <f t="shared" si="23"/>
        <v>1.916316852478353E-2</v>
      </c>
      <c r="O296">
        <f t="shared" si="24"/>
        <v>3.8326337049567061E-2</v>
      </c>
      <c r="Q296" s="7">
        <v>270</v>
      </c>
      <c r="R296" s="7">
        <v>5.1893842425769477E-4</v>
      </c>
      <c r="S296" s="7">
        <v>4.2061321276286561E-4</v>
      </c>
      <c r="U296" s="7">
        <v>15.277777777777779</v>
      </c>
      <c r="V296" s="7">
        <v>0</v>
      </c>
    </row>
    <row r="297" spans="1:22" x14ac:dyDescent="0.35">
      <c r="A297" s="3">
        <v>2017</v>
      </c>
      <c r="B297" s="13" t="s">
        <v>24</v>
      </c>
      <c r="C297" s="13" t="s">
        <v>46</v>
      </c>
      <c r="D297" s="13">
        <v>2015</v>
      </c>
      <c r="E297" s="17">
        <v>2</v>
      </c>
      <c r="F297" s="13">
        <v>68</v>
      </c>
      <c r="G297" s="13">
        <v>4</v>
      </c>
      <c r="H297" s="13">
        <v>72</v>
      </c>
      <c r="I297" s="13" t="b">
        <v>1</v>
      </c>
      <c r="J297" s="4">
        <v>5.5555555555555601E-2</v>
      </c>
      <c r="K297">
        <f t="shared" si="20"/>
        <v>3.6722702790925414E-4</v>
      </c>
      <c r="L297">
        <f t="shared" si="21"/>
        <v>1.916316852478353E-2</v>
      </c>
      <c r="M297">
        <f t="shared" si="22"/>
        <v>1.0646204735990858E-3</v>
      </c>
      <c r="N297">
        <f t="shared" si="23"/>
        <v>1.916316852478353E-2</v>
      </c>
      <c r="O297">
        <f t="shared" si="24"/>
        <v>3.8326337049567061E-2</v>
      </c>
      <c r="Q297" s="7">
        <v>271</v>
      </c>
      <c r="R297" s="7">
        <v>5.1283782810198221E-4</v>
      </c>
      <c r="S297" s="7">
        <v>4.2671380891857818E-4</v>
      </c>
      <c r="U297" s="7">
        <v>15.334467120181408</v>
      </c>
      <c r="V297" s="7">
        <v>0</v>
      </c>
    </row>
    <row r="298" spans="1:22" x14ac:dyDescent="0.35">
      <c r="A298" s="3">
        <v>2016</v>
      </c>
      <c r="B298" s="13" t="s">
        <v>24</v>
      </c>
      <c r="C298" s="13" t="s">
        <v>169</v>
      </c>
      <c r="D298" s="13">
        <v>2011</v>
      </c>
      <c r="E298" s="14">
        <v>5</v>
      </c>
      <c r="F298" s="13">
        <v>51</v>
      </c>
      <c r="G298" s="13">
        <v>3</v>
      </c>
      <c r="H298" s="13">
        <v>54</v>
      </c>
      <c r="I298" s="13" t="b">
        <v>1</v>
      </c>
      <c r="J298" s="4">
        <v>5.5555555555555601E-2</v>
      </c>
      <c r="K298">
        <f t="shared" si="20"/>
        <v>2.7542027093194058E-4</v>
      </c>
      <c r="L298">
        <f t="shared" si="21"/>
        <v>1.65957907594649E-2</v>
      </c>
      <c r="M298">
        <f t="shared" si="22"/>
        <v>9.2198837552582853E-4</v>
      </c>
      <c r="N298">
        <f t="shared" si="23"/>
        <v>1.65957907594649E-2</v>
      </c>
      <c r="O298">
        <f t="shared" si="24"/>
        <v>8.2978953797324506E-2</v>
      </c>
      <c r="Q298" s="7">
        <v>272</v>
      </c>
      <c r="R298" s="7">
        <v>9.2290468390047997E-4</v>
      </c>
      <c r="S298" s="7">
        <v>6.9925556170014351E-4</v>
      </c>
      <c r="U298" s="7">
        <v>15.391156462585036</v>
      </c>
      <c r="V298" s="7">
        <v>0</v>
      </c>
    </row>
    <row r="299" spans="1:22" x14ac:dyDescent="0.35">
      <c r="A299" s="3">
        <v>2016</v>
      </c>
      <c r="B299" s="13" t="s">
        <v>136</v>
      </c>
      <c r="C299" s="13" t="s">
        <v>205</v>
      </c>
      <c r="D299" s="13">
        <v>2011</v>
      </c>
      <c r="E299" s="17">
        <v>5</v>
      </c>
      <c r="F299" s="13">
        <v>51</v>
      </c>
      <c r="G299" s="13">
        <v>3</v>
      </c>
      <c r="H299" s="13">
        <v>54</v>
      </c>
      <c r="I299" s="13" t="b">
        <v>1</v>
      </c>
      <c r="J299" s="4">
        <v>5.5555555555555601E-2</v>
      </c>
      <c r="K299">
        <f t="shared" si="20"/>
        <v>2.7542027093194058E-4</v>
      </c>
      <c r="L299">
        <f t="shared" si="21"/>
        <v>1.65957907594649E-2</v>
      </c>
      <c r="M299">
        <f t="shared" si="22"/>
        <v>9.2198837552582853E-4</v>
      </c>
      <c r="N299">
        <f t="shared" si="23"/>
        <v>1.65957907594649E-2</v>
      </c>
      <c r="O299">
        <f t="shared" si="24"/>
        <v>8.2978953797324506E-2</v>
      </c>
      <c r="Q299" s="7">
        <v>273</v>
      </c>
      <c r="R299" s="7">
        <v>8.5148729996342622E-4</v>
      </c>
      <c r="S299" s="7">
        <v>6.7547051779108199E-4</v>
      </c>
      <c r="U299" s="7">
        <v>15.447845804988663</v>
      </c>
      <c r="V299" s="7">
        <v>0</v>
      </c>
    </row>
    <row r="300" spans="1:22" x14ac:dyDescent="0.35">
      <c r="A300" s="3">
        <v>2016</v>
      </c>
      <c r="B300" s="13" t="s">
        <v>52</v>
      </c>
      <c r="C300" s="13" t="s">
        <v>62</v>
      </c>
      <c r="D300" s="13">
        <v>2014</v>
      </c>
      <c r="E300" s="14">
        <v>2</v>
      </c>
      <c r="F300" s="13">
        <v>206</v>
      </c>
      <c r="G300" s="13">
        <v>12</v>
      </c>
      <c r="H300" s="13">
        <v>218</v>
      </c>
      <c r="I300" s="13" t="b">
        <v>1</v>
      </c>
      <c r="J300" s="4">
        <v>5.5045871559633003E-2</v>
      </c>
      <c r="K300">
        <f t="shared" si="20"/>
        <v>1.1118818345030193E-3</v>
      </c>
      <c r="L300">
        <f t="shared" si="21"/>
        <v>3.3344892180107874E-2</v>
      </c>
      <c r="M300">
        <f t="shared" si="22"/>
        <v>1.835498652116029E-3</v>
      </c>
      <c r="N300">
        <f t="shared" si="23"/>
        <v>3.3344892180107874E-2</v>
      </c>
      <c r="O300">
        <f t="shared" si="24"/>
        <v>6.6689784360215748E-2</v>
      </c>
      <c r="Q300" s="7">
        <v>274</v>
      </c>
      <c r="R300" s="7">
        <v>6.2332688719797416E-4</v>
      </c>
      <c r="S300" s="7">
        <v>4.5639534032205099E-4</v>
      </c>
      <c r="U300" s="7">
        <v>15.504535147392291</v>
      </c>
      <c r="V300" s="7">
        <v>0</v>
      </c>
    </row>
    <row r="301" spans="1:22" x14ac:dyDescent="0.35">
      <c r="A301" s="3">
        <v>2015</v>
      </c>
      <c r="B301" s="13" t="s">
        <v>26</v>
      </c>
      <c r="C301" s="13" t="s">
        <v>111</v>
      </c>
      <c r="D301" s="13">
        <v>2012</v>
      </c>
      <c r="E301" s="17">
        <v>3</v>
      </c>
      <c r="F301" s="13">
        <v>86</v>
      </c>
      <c r="G301" s="13">
        <v>5</v>
      </c>
      <c r="H301" s="13">
        <v>91</v>
      </c>
      <c r="I301" s="13" t="b">
        <v>1</v>
      </c>
      <c r="J301" s="4">
        <v>5.4945054945054903E-2</v>
      </c>
      <c r="K301">
        <f t="shared" si="20"/>
        <v>4.641341602741962E-4</v>
      </c>
      <c r="L301">
        <f t="shared" si="21"/>
        <v>2.1543773120653593E-2</v>
      </c>
      <c r="M301">
        <f t="shared" si="22"/>
        <v>1.1837237978381085E-3</v>
      </c>
      <c r="N301">
        <f t="shared" si="23"/>
        <v>2.1543773120653593E-2</v>
      </c>
      <c r="O301">
        <f t="shared" si="24"/>
        <v>6.4631319361960787E-2</v>
      </c>
      <c r="Q301" s="7">
        <v>275</v>
      </c>
      <c r="R301" s="7">
        <v>1.3093343608592219E-3</v>
      </c>
      <c r="S301" s="7">
        <v>9.7747538530757036E-4</v>
      </c>
      <c r="U301" s="7">
        <v>15.56122448979592</v>
      </c>
      <c r="V301" s="7">
        <v>0</v>
      </c>
    </row>
    <row r="302" spans="1:22" x14ac:dyDescent="0.35">
      <c r="A302" s="3">
        <v>2016</v>
      </c>
      <c r="B302" s="13" t="s">
        <v>128</v>
      </c>
      <c r="C302" s="13" t="s">
        <v>173</v>
      </c>
      <c r="D302" s="13">
        <v>2013</v>
      </c>
      <c r="E302" s="14">
        <v>3</v>
      </c>
      <c r="F302" s="13">
        <v>69</v>
      </c>
      <c r="G302" s="13">
        <v>4</v>
      </c>
      <c r="H302" s="13">
        <v>73</v>
      </c>
      <c r="I302" s="13" t="b">
        <v>1</v>
      </c>
      <c r="J302" s="4">
        <v>5.4794520547945202E-2</v>
      </c>
      <c r="K302">
        <f t="shared" si="20"/>
        <v>3.7232740329688264E-4</v>
      </c>
      <c r="L302">
        <f t="shared" si="21"/>
        <v>1.9295787190391656E-2</v>
      </c>
      <c r="M302">
        <f t="shared" si="22"/>
        <v>1.0573034076926933E-3</v>
      </c>
      <c r="N302">
        <f t="shared" si="23"/>
        <v>1.9295787190391656E-2</v>
      </c>
      <c r="O302">
        <f t="shared" si="24"/>
        <v>5.7887361571174967E-2</v>
      </c>
      <c r="Q302" s="7">
        <v>276</v>
      </c>
      <c r="R302" s="7">
        <v>6.909527664120599E-4</v>
      </c>
      <c r="S302" s="7">
        <v>5.1277904781247337E-4</v>
      </c>
      <c r="U302" s="7">
        <v>15.617913832199548</v>
      </c>
      <c r="V302" s="7">
        <v>0</v>
      </c>
    </row>
    <row r="303" spans="1:22" x14ac:dyDescent="0.35">
      <c r="A303" s="3">
        <v>2014</v>
      </c>
      <c r="B303" s="13" t="s">
        <v>30</v>
      </c>
      <c r="C303" s="13" t="s">
        <v>48</v>
      </c>
      <c r="D303" s="13">
        <v>2013</v>
      </c>
      <c r="E303" s="17">
        <v>1</v>
      </c>
      <c r="F303" s="13">
        <v>260</v>
      </c>
      <c r="G303" s="13">
        <v>15</v>
      </c>
      <c r="H303" s="13">
        <v>275</v>
      </c>
      <c r="I303" s="13" t="b">
        <v>1</v>
      </c>
      <c r="J303" s="4">
        <v>5.4545454545454501E-2</v>
      </c>
      <c r="K303">
        <f t="shared" si="20"/>
        <v>1.4026032315978456E-3</v>
      </c>
      <c r="L303">
        <f t="shared" si="21"/>
        <v>3.7451344856998733E-2</v>
      </c>
      <c r="M303">
        <f t="shared" si="22"/>
        <v>2.0428006285635658E-3</v>
      </c>
      <c r="N303">
        <f t="shared" si="23"/>
        <v>3.7451344856998733E-2</v>
      </c>
      <c r="O303">
        <f t="shared" si="24"/>
        <v>3.7451344856998733E-2</v>
      </c>
      <c r="Q303" s="7">
        <v>277</v>
      </c>
      <c r="R303" s="7">
        <v>1.0023399076582438E-3</v>
      </c>
      <c r="S303" s="7">
        <v>7.8124131240784244E-4</v>
      </c>
      <c r="U303" s="7">
        <v>15.674603174603176</v>
      </c>
      <c r="V303" s="7">
        <v>0</v>
      </c>
    </row>
    <row r="304" spans="1:22" x14ac:dyDescent="0.35">
      <c r="A304" s="5">
        <v>2017</v>
      </c>
      <c r="B304" s="14" t="s">
        <v>30</v>
      </c>
      <c r="C304" s="14" t="s">
        <v>156</v>
      </c>
      <c r="D304" s="14">
        <v>2013</v>
      </c>
      <c r="E304" s="14">
        <v>4</v>
      </c>
      <c r="F304" s="14">
        <v>52</v>
      </c>
      <c r="G304" s="14">
        <v>3</v>
      </c>
      <c r="H304" s="14">
        <v>55</v>
      </c>
      <c r="I304" s="14" t="b">
        <v>1</v>
      </c>
      <c r="J304" s="6">
        <v>5.4545454545454501E-2</v>
      </c>
      <c r="K304">
        <f t="shared" si="20"/>
        <v>2.8052064631956913E-4</v>
      </c>
      <c r="L304">
        <f t="shared" si="21"/>
        <v>1.6748750589807262E-2</v>
      </c>
      <c r="M304">
        <f t="shared" si="22"/>
        <v>9.1356821398948631E-4</v>
      </c>
      <c r="N304">
        <f t="shared" si="23"/>
        <v>1.6748750589807262E-2</v>
      </c>
      <c r="O304">
        <f t="shared" si="24"/>
        <v>6.6995002359229047E-2</v>
      </c>
      <c r="Q304" s="7">
        <v>278</v>
      </c>
      <c r="R304" s="7">
        <v>5.3622240813589741E-4</v>
      </c>
      <c r="S304" s="7">
        <v>3.9442332516870097E-4</v>
      </c>
      <c r="U304" s="7">
        <v>15.731292517006803</v>
      </c>
      <c r="V304" s="7">
        <v>0</v>
      </c>
    </row>
    <row r="305" spans="1:22" x14ac:dyDescent="0.35">
      <c r="A305" s="3">
        <v>2013</v>
      </c>
      <c r="B305" s="13" t="s">
        <v>24</v>
      </c>
      <c r="C305" s="13" t="s">
        <v>41</v>
      </c>
      <c r="D305" s="13">
        <v>2008</v>
      </c>
      <c r="E305" s="17">
        <v>5</v>
      </c>
      <c r="F305" s="13">
        <v>174</v>
      </c>
      <c r="G305" s="13">
        <v>10</v>
      </c>
      <c r="H305" s="13">
        <v>184</v>
      </c>
      <c r="I305" s="13" t="b">
        <v>1</v>
      </c>
      <c r="J305" s="4">
        <v>5.4347826086956499E-2</v>
      </c>
      <c r="K305">
        <f t="shared" si="20"/>
        <v>9.384690713236494E-4</v>
      </c>
      <c r="L305">
        <f t="shared" si="21"/>
        <v>3.0634442565903648E-2</v>
      </c>
      <c r="M305">
        <f t="shared" si="22"/>
        <v>1.6649153568425888E-3</v>
      </c>
      <c r="N305">
        <f t="shared" si="23"/>
        <v>3.0634442565903648E-2</v>
      </c>
      <c r="O305">
        <f t="shared" si="24"/>
        <v>0.15317221282951823</v>
      </c>
      <c r="Q305" s="7">
        <v>279</v>
      </c>
      <c r="R305" s="7">
        <v>5.2390445534295188E-4</v>
      </c>
      <c r="S305" s="7">
        <v>4.067412779616465E-4</v>
      </c>
      <c r="U305" s="7">
        <v>15.787981859410433</v>
      </c>
      <c r="V305" s="7">
        <v>0</v>
      </c>
    </row>
    <row r="306" spans="1:22" x14ac:dyDescent="0.35">
      <c r="A306" s="5">
        <v>2015</v>
      </c>
      <c r="B306" s="14" t="s">
        <v>52</v>
      </c>
      <c r="C306" s="14" t="s">
        <v>82</v>
      </c>
      <c r="D306" s="14">
        <v>2010</v>
      </c>
      <c r="E306" s="14">
        <v>5</v>
      </c>
      <c r="F306" s="14">
        <v>87</v>
      </c>
      <c r="G306" s="14">
        <v>5</v>
      </c>
      <c r="H306" s="14">
        <v>92</v>
      </c>
      <c r="I306" s="14" t="b">
        <v>1</v>
      </c>
      <c r="J306" s="6">
        <v>5.4347826086956499E-2</v>
      </c>
      <c r="K306">
        <f t="shared" si="20"/>
        <v>4.692345356618247E-4</v>
      </c>
      <c r="L306">
        <f t="shared" si="21"/>
        <v>2.1661822076220291E-2</v>
      </c>
      <c r="M306">
        <f t="shared" si="22"/>
        <v>1.1772729389250153E-3</v>
      </c>
      <c r="N306">
        <f t="shared" si="23"/>
        <v>2.1661822076220291E-2</v>
      </c>
      <c r="O306">
        <f t="shared" si="24"/>
        <v>0.10830911038110146</v>
      </c>
      <c r="Q306" s="7">
        <v>280</v>
      </c>
      <c r="R306" s="7">
        <v>5.3622240813589741E-4</v>
      </c>
      <c r="S306" s="7">
        <v>3.9442332516870097E-4</v>
      </c>
      <c r="U306" s="7">
        <v>15.844671201814061</v>
      </c>
      <c r="V306" s="7">
        <v>0</v>
      </c>
    </row>
    <row r="307" spans="1:22" x14ac:dyDescent="0.35">
      <c r="A307" s="24">
        <v>2017</v>
      </c>
      <c r="B307" s="17" t="s">
        <v>52</v>
      </c>
      <c r="C307" s="17" t="s">
        <v>164</v>
      </c>
      <c r="D307" s="17">
        <v>2015</v>
      </c>
      <c r="E307" s="17">
        <v>2</v>
      </c>
      <c r="F307" s="17">
        <v>87</v>
      </c>
      <c r="G307" s="17">
        <v>5</v>
      </c>
      <c r="H307" s="17">
        <v>92</v>
      </c>
      <c r="I307" s="17" t="b">
        <v>1</v>
      </c>
      <c r="J307" s="25">
        <v>5.4347826086956499E-2</v>
      </c>
      <c r="K307">
        <f t="shared" si="20"/>
        <v>4.692345356618247E-4</v>
      </c>
      <c r="L307">
        <f t="shared" si="21"/>
        <v>2.1661822076220291E-2</v>
      </c>
      <c r="M307">
        <f t="shared" si="22"/>
        <v>1.1772729389250153E-3</v>
      </c>
      <c r="N307">
        <f t="shared" si="23"/>
        <v>2.1661822076220291E-2</v>
      </c>
      <c r="O307">
        <f t="shared" si="24"/>
        <v>4.3323644152440582E-2</v>
      </c>
      <c r="Q307" s="7">
        <v>281</v>
      </c>
      <c r="R307" s="7">
        <v>5.9924932677343269E-4</v>
      </c>
      <c r="S307" s="7">
        <v>4.7284225935298105E-4</v>
      </c>
      <c r="U307" s="7">
        <v>15.901360544217688</v>
      </c>
      <c r="V307" s="7">
        <v>0</v>
      </c>
    </row>
    <row r="308" spans="1:22" x14ac:dyDescent="0.35">
      <c r="A308" s="3">
        <v>2014</v>
      </c>
      <c r="B308" s="13" t="s">
        <v>30</v>
      </c>
      <c r="C308" s="13" t="s">
        <v>36</v>
      </c>
      <c r="D308" s="13">
        <v>2011</v>
      </c>
      <c r="E308" s="14">
        <v>3</v>
      </c>
      <c r="F308" s="13">
        <v>192</v>
      </c>
      <c r="G308" s="13">
        <v>11</v>
      </c>
      <c r="H308" s="13">
        <v>203</v>
      </c>
      <c r="I308" s="13" t="b">
        <v>1</v>
      </c>
      <c r="J308" s="4">
        <v>5.4187192118226597E-2</v>
      </c>
      <c r="K308">
        <f t="shared" si="20"/>
        <v>1.0353762036885916E-3</v>
      </c>
      <c r="L308">
        <f t="shared" si="21"/>
        <v>3.2177262215555127E-2</v>
      </c>
      <c r="M308">
        <f t="shared" si="22"/>
        <v>1.7435954895128392E-3</v>
      </c>
      <c r="N308">
        <f t="shared" si="23"/>
        <v>3.2177262215555127E-2</v>
      </c>
      <c r="O308">
        <f t="shared" si="24"/>
        <v>9.6531786646665382E-2</v>
      </c>
      <c r="Q308" s="7">
        <v>282</v>
      </c>
      <c r="R308" s="7">
        <v>6.2776343348632815E-4</v>
      </c>
      <c r="S308" s="7">
        <v>4.4432815264008559E-4</v>
      </c>
      <c r="U308" s="7">
        <v>15.958049886621316</v>
      </c>
      <c r="V308" s="7">
        <v>0</v>
      </c>
    </row>
    <row r="309" spans="1:22" x14ac:dyDescent="0.35">
      <c r="A309" s="3">
        <v>2017</v>
      </c>
      <c r="B309" s="13" t="s">
        <v>30</v>
      </c>
      <c r="C309" s="13" t="s">
        <v>32</v>
      </c>
      <c r="D309" s="13">
        <v>2014</v>
      </c>
      <c r="E309" s="17">
        <v>3</v>
      </c>
      <c r="F309" s="13">
        <v>280</v>
      </c>
      <c r="G309" s="13">
        <v>16</v>
      </c>
      <c r="H309" s="13">
        <v>296</v>
      </c>
      <c r="I309" s="13" t="b">
        <v>1</v>
      </c>
      <c r="J309" s="4">
        <v>5.4054054054054099E-2</v>
      </c>
      <c r="K309">
        <f t="shared" si="20"/>
        <v>1.5097111147380448E-3</v>
      </c>
      <c r="L309">
        <f t="shared" si="21"/>
        <v>3.8855001154781153E-2</v>
      </c>
      <c r="M309">
        <f t="shared" si="22"/>
        <v>2.1002703326908749E-3</v>
      </c>
      <c r="N309">
        <f t="shared" si="23"/>
        <v>3.8855001154781153E-2</v>
      </c>
      <c r="O309">
        <f t="shared" si="24"/>
        <v>0.11656500346434345</v>
      </c>
      <c r="Q309" s="7">
        <v>283</v>
      </c>
      <c r="R309" s="7">
        <v>6.8688639180927366E-4</v>
      </c>
      <c r="S309" s="7">
        <v>5.100637807651711E-4</v>
      </c>
      <c r="U309" s="7">
        <v>16.014739229024944</v>
      </c>
      <c r="V309" s="7">
        <v>0</v>
      </c>
    </row>
    <row r="310" spans="1:22" x14ac:dyDescent="0.35">
      <c r="A310" s="3">
        <v>2014</v>
      </c>
      <c r="B310" s="13" t="s">
        <v>30</v>
      </c>
      <c r="C310" s="13" t="s">
        <v>44</v>
      </c>
      <c r="D310" s="13">
        <v>2013</v>
      </c>
      <c r="E310" s="14">
        <v>1</v>
      </c>
      <c r="F310" s="13">
        <v>140</v>
      </c>
      <c r="G310" s="13">
        <v>8</v>
      </c>
      <c r="H310" s="13">
        <v>148</v>
      </c>
      <c r="I310" s="13" t="b">
        <v>1</v>
      </c>
      <c r="J310" s="4">
        <v>5.4054054054054099E-2</v>
      </c>
      <c r="K310">
        <f t="shared" si="20"/>
        <v>7.5485555736902238E-4</v>
      </c>
      <c r="L310">
        <f t="shared" si="21"/>
        <v>2.7474634799556887E-2</v>
      </c>
      <c r="M310">
        <f t="shared" si="22"/>
        <v>1.4851153945706437E-3</v>
      </c>
      <c r="N310">
        <f t="shared" si="23"/>
        <v>2.7474634799556887E-2</v>
      </c>
      <c r="O310">
        <f t="shared" si="24"/>
        <v>2.7474634799556887E-2</v>
      </c>
      <c r="Q310" s="7">
        <v>284</v>
      </c>
      <c r="R310" s="7">
        <v>7.0284869677465875E-4</v>
      </c>
      <c r="S310" s="7">
        <v>4.9410147579978601E-4</v>
      </c>
      <c r="U310" s="7">
        <v>16.071428571428573</v>
      </c>
      <c r="V310" s="7">
        <v>0</v>
      </c>
    </row>
    <row r="311" spans="1:22" x14ac:dyDescent="0.35">
      <c r="A311" s="3">
        <v>2017</v>
      </c>
      <c r="B311" s="13" t="s">
        <v>52</v>
      </c>
      <c r="C311" s="13" t="s">
        <v>82</v>
      </c>
      <c r="D311" s="13">
        <v>2013</v>
      </c>
      <c r="E311" s="17">
        <v>4</v>
      </c>
      <c r="F311" s="13">
        <v>105</v>
      </c>
      <c r="G311" s="13">
        <v>6</v>
      </c>
      <c r="H311" s="13">
        <v>111</v>
      </c>
      <c r="I311" s="13" t="b">
        <v>1</v>
      </c>
      <c r="J311" s="4">
        <v>5.4054054054054099E-2</v>
      </c>
      <c r="K311">
        <f t="shared" si="20"/>
        <v>5.6614166802676676E-4</v>
      </c>
      <c r="L311">
        <f t="shared" si="21"/>
        <v>2.3793731696116243E-2</v>
      </c>
      <c r="M311">
        <f t="shared" si="22"/>
        <v>1.2861476592495277E-3</v>
      </c>
      <c r="N311">
        <f t="shared" si="23"/>
        <v>2.3793731696116243E-2</v>
      </c>
      <c r="O311">
        <f t="shared" si="24"/>
        <v>9.5174926784464972E-2</v>
      </c>
      <c r="Q311" s="7">
        <v>285</v>
      </c>
      <c r="R311" s="7">
        <v>7.3564835687725072E-4</v>
      </c>
      <c r="S311" s="7">
        <v>5.7431887519714911E-4</v>
      </c>
      <c r="U311" s="7">
        <v>16.128117913832202</v>
      </c>
      <c r="V311" s="7">
        <v>0</v>
      </c>
    </row>
    <row r="312" spans="1:22" x14ac:dyDescent="0.35">
      <c r="A312" s="3">
        <v>2016</v>
      </c>
      <c r="B312" s="13" t="s">
        <v>24</v>
      </c>
      <c r="C312" s="13" t="s">
        <v>120</v>
      </c>
      <c r="D312" s="13">
        <v>2015</v>
      </c>
      <c r="E312" s="14">
        <v>1</v>
      </c>
      <c r="F312" s="13">
        <v>158</v>
      </c>
      <c r="G312" s="13">
        <v>9</v>
      </c>
      <c r="H312" s="13">
        <v>167</v>
      </c>
      <c r="I312" s="13" t="b">
        <v>1</v>
      </c>
      <c r="J312" s="4">
        <v>5.3892215568862298E-2</v>
      </c>
      <c r="K312">
        <f t="shared" si="20"/>
        <v>8.5176268973396444E-4</v>
      </c>
      <c r="L312">
        <f t="shared" si="21"/>
        <v>2.9184973697674706E-2</v>
      </c>
      <c r="M312">
        <f t="shared" si="22"/>
        <v>1.5728428938866614E-3</v>
      </c>
      <c r="N312">
        <f t="shared" si="23"/>
        <v>2.9184973697674706E-2</v>
      </c>
      <c r="O312">
        <f t="shared" si="24"/>
        <v>2.9184973697674706E-2</v>
      </c>
      <c r="Q312" s="7">
        <v>286</v>
      </c>
      <c r="R312" s="7">
        <v>7.6190164763701026E-4</v>
      </c>
      <c r="S312" s="7">
        <v>5.4806558443738957E-4</v>
      </c>
      <c r="U312" s="7">
        <v>16.184807256235828</v>
      </c>
      <c r="V312" s="7">
        <v>0</v>
      </c>
    </row>
    <row r="313" spans="1:22" x14ac:dyDescent="0.35">
      <c r="A313" s="24">
        <v>2015</v>
      </c>
      <c r="B313" s="17" t="s">
        <v>30</v>
      </c>
      <c r="C313" s="17" t="s">
        <v>44</v>
      </c>
      <c r="D313" s="17">
        <v>2012</v>
      </c>
      <c r="E313" s="17">
        <v>3</v>
      </c>
      <c r="F313" s="17">
        <v>281</v>
      </c>
      <c r="G313" s="17">
        <v>16</v>
      </c>
      <c r="H313" s="17">
        <v>297</v>
      </c>
      <c r="I313" s="17" t="b">
        <v>1</v>
      </c>
      <c r="J313" s="25">
        <v>5.3872053872053897E-2</v>
      </c>
      <c r="K313">
        <f t="shared" si="20"/>
        <v>1.5148114901256731E-3</v>
      </c>
      <c r="L313">
        <f t="shared" si="21"/>
        <v>3.8920579262463104E-2</v>
      </c>
      <c r="M313">
        <f t="shared" si="22"/>
        <v>2.096731542758956E-3</v>
      </c>
      <c r="N313">
        <f t="shared" si="23"/>
        <v>3.8920579262463104E-2</v>
      </c>
      <c r="O313">
        <f t="shared" si="24"/>
        <v>0.11676173778738931</v>
      </c>
      <c r="Q313" s="7">
        <v>287</v>
      </c>
      <c r="R313" s="7">
        <v>7.7065274455693003E-4</v>
      </c>
      <c r="S313" s="7">
        <v>5.393144875174698E-4</v>
      </c>
      <c r="U313" s="7">
        <v>16.241496598639458</v>
      </c>
      <c r="V313" s="7">
        <v>0</v>
      </c>
    </row>
    <row r="314" spans="1:22" x14ac:dyDescent="0.35">
      <c r="A314" s="3">
        <v>2016</v>
      </c>
      <c r="B314" s="13" t="s">
        <v>52</v>
      </c>
      <c r="C314" s="13" t="s">
        <v>82</v>
      </c>
      <c r="D314" s="13">
        <v>2013</v>
      </c>
      <c r="E314" s="14">
        <v>3</v>
      </c>
      <c r="F314" s="13">
        <v>123</v>
      </c>
      <c r="G314" s="13">
        <v>7</v>
      </c>
      <c r="H314" s="13">
        <v>130</v>
      </c>
      <c r="I314" s="13" t="b">
        <v>1</v>
      </c>
      <c r="J314" s="4">
        <v>5.3846153846153898E-2</v>
      </c>
      <c r="K314">
        <f t="shared" si="20"/>
        <v>6.6304880039170881E-4</v>
      </c>
      <c r="L314">
        <f t="shared" si="21"/>
        <v>2.5749733986814481E-2</v>
      </c>
      <c r="M314">
        <f t="shared" si="22"/>
        <v>1.3865241377515503E-3</v>
      </c>
      <c r="N314">
        <f t="shared" si="23"/>
        <v>2.5749733986814481E-2</v>
      </c>
      <c r="O314">
        <f t="shared" si="24"/>
        <v>7.7249201960443437E-2</v>
      </c>
      <c r="Q314" s="7">
        <v>288</v>
      </c>
      <c r="R314" s="7">
        <v>1.1913535341136253E-3</v>
      </c>
      <c r="S314" s="7">
        <v>8.0832001521905731E-4</v>
      </c>
      <c r="U314" s="7">
        <v>16.298185941043084</v>
      </c>
      <c r="V314" s="7">
        <v>0</v>
      </c>
    </row>
    <row r="315" spans="1:22" x14ac:dyDescent="0.35">
      <c r="A315" s="3">
        <v>2017</v>
      </c>
      <c r="B315" s="13" t="s">
        <v>92</v>
      </c>
      <c r="C315" s="13" t="s">
        <v>93</v>
      </c>
      <c r="D315" s="13">
        <v>2012</v>
      </c>
      <c r="E315" s="17">
        <v>5</v>
      </c>
      <c r="F315" s="13">
        <v>106</v>
      </c>
      <c r="G315" s="13">
        <v>6</v>
      </c>
      <c r="H315" s="13">
        <v>112</v>
      </c>
      <c r="I315" s="13" t="b">
        <v>1</v>
      </c>
      <c r="J315" s="4">
        <v>5.3571428571428603E-2</v>
      </c>
      <c r="K315">
        <f t="shared" si="20"/>
        <v>5.7124204341439525E-4</v>
      </c>
      <c r="L315">
        <f t="shared" si="21"/>
        <v>2.3900670354916727E-2</v>
      </c>
      <c r="M315">
        <f t="shared" si="22"/>
        <v>1.2803930547276826E-3</v>
      </c>
      <c r="N315">
        <f t="shared" si="23"/>
        <v>2.3900670354916727E-2</v>
      </c>
      <c r="O315">
        <f t="shared" si="24"/>
        <v>0.11950335177458363</v>
      </c>
      <c r="Q315" s="7">
        <v>289</v>
      </c>
      <c r="R315" s="7">
        <v>1.2694824488957621E-3</v>
      </c>
      <c r="S315" s="7">
        <v>9.3249669005414002E-4</v>
      </c>
      <c r="U315" s="7">
        <v>16.354875283446713</v>
      </c>
      <c r="V315" s="7">
        <v>0</v>
      </c>
    </row>
    <row r="316" spans="1:22" x14ac:dyDescent="0.35">
      <c r="A316" s="5">
        <v>2013</v>
      </c>
      <c r="B316" s="14" t="s">
        <v>52</v>
      </c>
      <c r="C316" s="14" t="s">
        <v>192</v>
      </c>
      <c r="D316" s="14">
        <v>2010</v>
      </c>
      <c r="E316" s="14">
        <v>3</v>
      </c>
      <c r="F316" s="14">
        <v>53</v>
      </c>
      <c r="G316" s="14">
        <v>3</v>
      </c>
      <c r="H316" s="14">
        <v>56</v>
      </c>
      <c r="I316" s="14" t="b">
        <v>1</v>
      </c>
      <c r="J316" s="6">
        <v>5.3571428571428603E-2</v>
      </c>
      <c r="K316">
        <f t="shared" si="20"/>
        <v>2.8562102170719763E-4</v>
      </c>
      <c r="L316">
        <f t="shared" si="21"/>
        <v>1.6900326082865905E-2</v>
      </c>
      <c r="M316">
        <f t="shared" si="22"/>
        <v>9.0537461158210258E-4</v>
      </c>
      <c r="N316">
        <f t="shared" si="23"/>
        <v>1.6900326082865905E-2</v>
      </c>
      <c r="O316">
        <f t="shared" si="24"/>
        <v>5.070097824859772E-2</v>
      </c>
      <c r="Q316" s="7">
        <v>290</v>
      </c>
      <c r="R316" s="7">
        <v>8.6356573729366357E-4</v>
      </c>
      <c r="S316" s="7">
        <v>6.4203497525023114E-4</v>
      </c>
      <c r="U316" s="7">
        <v>16.411564625850342</v>
      </c>
      <c r="V316" s="7">
        <v>0</v>
      </c>
    </row>
    <row r="317" spans="1:22" x14ac:dyDescent="0.35">
      <c r="A317" s="24">
        <v>2013</v>
      </c>
      <c r="B317" s="17" t="s">
        <v>67</v>
      </c>
      <c r="C317" s="17" t="s">
        <v>68</v>
      </c>
      <c r="D317" s="17">
        <v>2013</v>
      </c>
      <c r="E317" s="17">
        <v>0</v>
      </c>
      <c r="F317" s="17">
        <v>71</v>
      </c>
      <c r="G317" s="17">
        <v>4</v>
      </c>
      <c r="H317" s="17">
        <v>75</v>
      </c>
      <c r="I317" s="17" t="b">
        <v>1</v>
      </c>
      <c r="J317" s="25">
        <v>5.3333333333333302E-2</v>
      </c>
      <c r="K317">
        <f t="shared" si="20"/>
        <v>3.8252815407213968E-4</v>
      </c>
      <c r="L317">
        <f t="shared" si="21"/>
        <v>1.9558326975284458E-2</v>
      </c>
      <c r="M317">
        <f t="shared" si="22"/>
        <v>1.0431107720151704E-3</v>
      </c>
      <c r="N317">
        <f t="shared" si="23"/>
        <v>1.9558326975284458E-2</v>
      </c>
      <c r="O317">
        <f t="shared" si="24"/>
        <v>0</v>
      </c>
      <c r="Q317" s="7">
        <v>291</v>
      </c>
      <c r="R317" s="7">
        <v>7.6545365592559545E-4</v>
      </c>
      <c r="S317" s="7">
        <v>5.3843480909336952E-4</v>
      </c>
      <c r="U317" s="7">
        <v>16.468253968253968</v>
      </c>
      <c r="V317" s="7">
        <v>0</v>
      </c>
    </row>
    <row r="318" spans="1:22" x14ac:dyDescent="0.35">
      <c r="A318" s="5">
        <v>2015</v>
      </c>
      <c r="B318" s="14" t="s">
        <v>30</v>
      </c>
      <c r="C318" s="14" t="s">
        <v>31</v>
      </c>
      <c r="D318" s="14">
        <v>2012</v>
      </c>
      <c r="E318" s="14">
        <v>3</v>
      </c>
      <c r="F318" s="14">
        <v>71</v>
      </c>
      <c r="G318" s="14">
        <v>4</v>
      </c>
      <c r="H318" s="14">
        <v>75</v>
      </c>
      <c r="I318" s="14" t="b">
        <v>1</v>
      </c>
      <c r="J318" s="6">
        <v>5.3333333333333302E-2</v>
      </c>
      <c r="K318">
        <f t="shared" si="20"/>
        <v>3.8252815407213968E-4</v>
      </c>
      <c r="L318">
        <f t="shared" si="21"/>
        <v>1.9558326975284458E-2</v>
      </c>
      <c r="M318">
        <f t="shared" si="22"/>
        <v>1.0431107720151704E-3</v>
      </c>
      <c r="N318">
        <f t="shared" si="23"/>
        <v>1.9558326975284458E-2</v>
      </c>
      <c r="O318">
        <f t="shared" si="24"/>
        <v>5.8674980925853375E-2</v>
      </c>
      <c r="Q318" s="7">
        <v>292</v>
      </c>
      <c r="R318" s="7">
        <v>7.6545365592559545E-4</v>
      </c>
      <c r="S318" s="7">
        <v>5.3843480909336952E-4</v>
      </c>
      <c r="U318" s="7">
        <v>16.524943310657598</v>
      </c>
      <c r="V318" s="7">
        <v>0</v>
      </c>
    </row>
    <row r="319" spans="1:22" x14ac:dyDescent="0.35">
      <c r="A319" s="3">
        <v>2016</v>
      </c>
      <c r="B319" s="13" t="s">
        <v>24</v>
      </c>
      <c r="C319" s="13" t="s">
        <v>29</v>
      </c>
      <c r="D319" s="13">
        <v>2012</v>
      </c>
      <c r="E319" s="17">
        <v>4</v>
      </c>
      <c r="F319" s="13">
        <v>267</v>
      </c>
      <c r="G319" s="13">
        <v>15</v>
      </c>
      <c r="H319" s="13">
        <v>282</v>
      </c>
      <c r="I319" s="13" t="b">
        <v>1</v>
      </c>
      <c r="J319" s="4">
        <v>5.31914893617021E-2</v>
      </c>
      <c r="K319">
        <f t="shared" si="20"/>
        <v>1.4383058593112454E-3</v>
      </c>
      <c r="L319">
        <f t="shared" si="21"/>
        <v>3.7925003089139563E-2</v>
      </c>
      <c r="M319">
        <f t="shared" si="22"/>
        <v>2.0172873983584864E-3</v>
      </c>
      <c r="N319">
        <f t="shared" si="23"/>
        <v>3.7925003089139563E-2</v>
      </c>
      <c r="O319">
        <f t="shared" si="24"/>
        <v>0.15170001235655825</v>
      </c>
      <c r="Q319" s="7">
        <v>293</v>
      </c>
      <c r="R319" s="7">
        <v>7.1481212046817515E-4</v>
      </c>
      <c r="S319" s="7">
        <v>4.754697541346129E-4</v>
      </c>
      <c r="U319" s="7">
        <v>16.581632653061227</v>
      </c>
      <c r="V319" s="7">
        <v>0</v>
      </c>
    </row>
    <row r="320" spans="1:22" x14ac:dyDescent="0.35">
      <c r="A320" s="5">
        <v>2015</v>
      </c>
      <c r="B320" s="14" t="s">
        <v>30</v>
      </c>
      <c r="C320" s="14" t="s">
        <v>85</v>
      </c>
      <c r="D320" s="14">
        <v>2010</v>
      </c>
      <c r="E320" s="14">
        <v>5</v>
      </c>
      <c r="F320" s="14">
        <v>89</v>
      </c>
      <c r="G320" s="14">
        <v>5</v>
      </c>
      <c r="H320" s="14">
        <v>94</v>
      </c>
      <c r="I320" s="14" t="b">
        <v>1</v>
      </c>
      <c r="J320" s="6">
        <v>5.31914893617021E-2</v>
      </c>
      <c r="K320">
        <f t="shared" si="20"/>
        <v>4.7943528643708174E-4</v>
      </c>
      <c r="L320">
        <f t="shared" si="21"/>
        <v>2.1896010742532113E-2</v>
      </c>
      <c r="M320">
        <f t="shared" si="22"/>
        <v>1.1646814224751118E-3</v>
      </c>
      <c r="N320">
        <f t="shared" si="23"/>
        <v>2.1896010742532113E-2</v>
      </c>
      <c r="O320">
        <f t="shared" si="24"/>
        <v>0.10948005371266056</v>
      </c>
      <c r="Q320" s="7">
        <v>294</v>
      </c>
      <c r="R320" s="7">
        <v>6.1781174088129361E-4</v>
      </c>
      <c r="S320" s="7">
        <v>4.4680873271779218E-4</v>
      </c>
      <c r="U320" s="7">
        <v>16.638321995464853</v>
      </c>
      <c r="V320" s="7">
        <v>0</v>
      </c>
    </row>
    <row r="321" spans="1:22" x14ac:dyDescent="0.35">
      <c r="A321" s="24">
        <v>2016</v>
      </c>
      <c r="B321" s="17" t="s">
        <v>67</v>
      </c>
      <c r="C321" s="17" t="s">
        <v>193</v>
      </c>
      <c r="D321" s="17">
        <v>2014</v>
      </c>
      <c r="E321" s="17">
        <v>2</v>
      </c>
      <c r="F321" s="17">
        <v>89</v>
      </c>
      <c r="G321" s="17">
        <v>5</v>
      </c>
      <c r="H321" s="17">
        <v>94</v>
      </c>
      <c r="I321" s="17" t="b">
        <v>1</v>
      </c>
      <c r="J321" s="25">
        <v>5.31914893617021E-2</v>
      </c>
      <c r="K321">
        <f t="shared" si="20"/>
        <v>4.7943528643708174E-4</v>
      </c>
      <c r="L321">
        <f t="shared" si="21"/>
        <v>2.1896010742532113E-2</v>
      </c>
      <c r="M321">
        <f t="shared" si="22"/>
        <v>1.1646814224751118E-3</v>
      </c>
      <c r="N321">
        <f t="shared" si="23"/>
        <v>2.1896010742532113E-2</v>
      </c>
      <c r="O321">
        <f t="shared" si="24"/>
        <v>4.3792021485064225E-2</v>
      </c>
      <c r="Q321" s="7">
        <v>295</v>
      </c>
      <c r="R321" s="7">
        <v>6.1781174088129361E-4</v>
      </c>
      <c r="S321" s="7">
        <v>4.4680873271779218E-4</v>
      </c>
      <c r="U321" s="7">
        <v>16.695011337868483</v>
      </c>
      <c r="V321" s="7">
        <v>0</v>
      </c>
    </row>
    <row r="322" spans="1:22" x14ac:dyDescent="0.35">
      <c r="A322" s="3">
        <v>2013</v>
      </c>
      <c r="B322" s="13" t="s">
        <v>24</v>
      </c>
      <c r="C322" s="13" t="s">
        <v>57</v>
      </c>
      <c r="D322" s="13">
        <v>2008</v>
      </c>
      <c r="E322" s="14">
        <v>5</v>
      </c>
      <c r="F322" s="13">
        <v>196</v>
      </c>
      <c r="G322" s="13">
        <v>11</v>
      </c>
      <c r="H322" s="13">
        <v>207</v>
      </c>
      <c r="I322" s="13" t="b">
        <v>1</v>
      </c>
      <c r="J322" s="4">
        <v>5.3140096618357502E-2</v>
      </c>
      <c r="K322">
        <f t="shared" si="20"/>
        <v>1.0557777052391055E-3</v>
      </c>
      <c r="L322">
        <f t="shared" si="21"/>
        <v>3.2492733114330437E-2</v>
      </c>
      <c r="M322">
        <f t="shared" si="22"/>
        <v>1.7266669770900237E-3</v>
      </c>
      <c r="N322">
        <f t="shared" si="23"/>
        <v>3.2492733114330437E-2</v>
      </c>
      <c r="O322">
        <f t="shared" si="24"/>
        <v>0.16246366557165218</v>
      </c>
      <c r="Q322" s="7">
        <v>296</v>
      </c>
      <c r="R322" s="7">
        <v>5.5369108764809032E-4</v>
      </c>
      <c r="S322" s="7">
        <v>3.6829728787773821E-4</v>
      </c>
      <c r="U322" s="7">
        <v>16.751700680272112</v>
      </c>
      <c r="V322" s="7">
        <v>0</v>
      </c>
    </row>
    <row r="323" spans="1:22" x14ac:dyDescent="0.35">
      <c r="A323" s="3">
        <v>2014</v>
      </c>
      <c r="B323" s="13" t="s">
        <v>58</v>
      </c>
      <c r="C323" s="13">
        <v>200</v>
      </c>
      <c r="D323" s="13">
        <v>2013</v>
      </c>
      <c r="E323" s="17">
        <v>1</v>
      </c>
      <c r="F323" s="13">
        <v>215</v>
      </c>
      <c r="G323" s="13">
        <v>12</v>
      </c>
      <c r="H323" s="13">
        <v>227</v>
      </c>
      <c r="I323" s="13" t="b">
        <v>1</v>
      </c>
      <c r="J323" s="4">
        <v>5.2863436123347998E-2</v>
      </c>
      <c r="K323">
        <f t="shared" si="20"/>
        <v>1.1577852129916761E-3</v>
      </c>
      <c r="L323">
        <f t="shared" si="21"/>
        <v>3.4026243004358796E-2</v>
      </c>
      <c r="M323">
        <f t="shared" si="22"/>
        <v>1.798744123578438E-3</v>
      </c>
      <c r="N323">
        <f t="shared" si="23"/>
        <v>3.4026243004358796E-2</v>
      </c>
      <c r="O323">
        <f t="shared" si="24"/>
        <v>3.4026243004358796E-2</v>
      </c>
      <c r="Q323" s="7">
        <v>297</v>
      </c>
      <c r="R323" s="7">
        <v>5.5369108764809032E-4</v>
      </c>
      <c r="S323" s="7">
        <v>3.6829728787773821E-4</v>
      </c>
      <c r="U323" s="7">
        <v>16.808390022675738</v>
      </c>
      <c r="V323" s="7">
        <v>0</v>
      </c>
    </row>
    <row r="324" spans="1:22" x14ac:dyDescent="0.35">
      <c r="A324" s="5">
        <v>2017</v>
      </c>
      <c r="B324" s="14" t="s">
        <v>37</v>
      </c>
      <c r="C324" s="14" t="s">
        <v>38</v>
      </c>
      <c r="D324" s="14">
        <v>2013</v>
      </c>
      <c r="E324" s="14">
        <v>4</v>
      </c>
      <c r="F324" s="14">
        <v>306</v>
      </c>
      <c r="G324" s="14">
        <v>17</v>
      </c>
      <c r="H324" s="14">
        <v>323</v>
      </c>
      <c r="I324" s="14" t="b">
        <v>1</v>
      </c>
      <c r="J324" s="6">
        <v>5.2631578947368397E-2</v>
      </c>
      <c r="K324">
        <f t="shared" ref="K324:K387" si="25">H324/$H$1</f>
        <v>1.6474212502040151E-3</v>
      </c>
      <c r="L324">
        <f t="shared" ref="L324:L387" si="26">SQRT(K324)</f>
        <v>4.0588437395445702E-2</v>
      </c>
      <c r="M324">
        <f t="shared" ref="M324:M387" si="27">J324*L324</f>
        <v>2.1362335471287203E-3</v>
      </c>
      <c r="N324">
        <f t="shared" ref="N324:N387" si="28">L324</f>
        <v>4.0588437395445702E-2</v>
      </c>
      <c r="O324">
        <f t="shared" ref="O324:O387" si="29">E324*L324</f>
        <v>0.16235374958178281</v>
      </c>
      <c r="Q324" s="7">
        <v>298</v>
      </c>
      <c r="R324" s="7">
        <v>1.0750239899340543E-3</v>
      </c>
      <c r="S324" s="7">
        <v>7.6047466218197475E-4</v>
      </c>
      <c r="U324" s="7">
        <v>16.865079365079367</v>
      </c>
      <c r="V324" s="7">
        <v>0</v>
      </c>
    </row>
    <row r="325" spans="1:22" x14ac:dyDescent="0.35">
      <c r="A325" s="24">
        <v>2013</v>
      </c>
      <c r="B325" s="17" t="s">
        <v>24</v>
      </c>
      <c r="C325" s="17" t="s">
        <v>46</v>
      </c>
      <c r="D325" s="17">
        <v>2012</v>
      </c>
      <c r="E325" s="17">
        <v>1</v>
      </c>
      <c r="F325" s="17">
        <v>162</v>
      </c>
      <c r="G325" s="17">
        <v>9</v>
      </c>
      <c r="H325" s="17">
        <v>171</v>
      </c>
      <c r="I325" s="17" t="b">
        <v>1</v>
      </c>
      <c r="J325" s="25">
        <v>5.2631578947368397E-2</v>
      </c>
      <c r="K325">
        <f t="shared" si="25"/>
        <v>8.7216419128447853E-4</v>
      </c>
      <c r="L325">
        <f t="shared" si="26"/>
        <v>2.9532426098857482E-2</v>
      </c>
      <c r="M325">
        <f t="shared" si="27"/>
        <v>1.5543382157293404E-3</v>
      </c>
      <c r="N325">
        <f t="shared" si="28"/>
        <v>2.9532426098857482E-2</v>
      </c>
      <c r="O325">
        <f t="shared" si="29"/>
        <v>2.9532426098857482E-2</v>
      </c>
      <c r="Q325" s="7">
        <v>299</v>
      </c>
      <c r="R325" s="7">
        <v>7.026316684480467E-4</v>
      </c>
      <c r="S325" s="7">
        <v>4.8109212939006184E-4</v>
      </c>
      <c r="U325" s="7">
        <v>16.921768707482993</v>
      </c>
      <c r="V325" s="7">
        <v>0</v>
      </c>
    </row>
    <row r="326" spans="1:22" x14ac:dyDescent="0.35">
      <c r="A326" s="3">
        <v>2015</v>
      </c>
      <c r="B326" s="13" t="s">
        <v>24</v>
      </c>
      <c r="C326" s="13" t="s">
        <v>46</v>
      </c>
      <c r="D326" s="13">
        <v>2013</v>
      </c>
      <c r="E326" s="14">
        <v>2</v>
      </c>
      <c r="F326" s="13">
        <v>162</v>
      </c>
      <c r="G326" s="13">
        <v>9</v>
      </c>
      <c r="H326" s="13">
        <v>171</v>
      </c>
      <c r="I326" s="13" t="b">
        <v>1</v>
      </c>
      <c r="J326" s="4">
        <v>5.2631578947368397E-2</v>
      </c>
      <c r="K326">
        <f t="shared" si="25"/>
        <v>8.7216419128447853E-4</v>
      </c>
      <c r="L326">
        <f t="shared" si="26"/>
        <v>2.9532426098857482E-2</v>
      </c>
      <c r="M326">
        <f t="shared" si="27"/>
        <v>1.5543382157293404E-3</v>
      </c>
      <c r="N326">
        <f t="shared" si="28"/>
        <v>2.9532426098857482E-2</v>
      </c>
      <c r="O326">
        <f t="shared" si="29"/>
        <v>5.9064852197714963E-2</v>
      </c>
      <c r="Q326" s="7">
        <v>300</v>
      </c>
      <c r="R326" s="7">
        <v>6.2931553686878128E-4</v>
      </c>
      <c r="S326" s="7">
        <v>4.2798787082391201E-4</v>
      </c>
      <c r="U326" s="7">
        <v>16.978458049886623</v>
      </c>
      <c r="V326" s="7">
        <v>0</v>
      </c>
    </row>
    <row r="327" spans="1:22" x14ac:dyDescent="0.35">
      <c r="A327" s="24">
        <v>2014</v>
      </c>
      <c r="B327" s="17" t="s">
        <v>24</v>
      </c>
      <c r="C327" s="17" t="s">
        <v>46</v>
      </c>
      <c r="D327" s="17">
        <v>2009</v>
      </c>
      <c r="E327" s="17">
        <v>5</v>
      </c>
      <c r="F327" s="17">
        <v>144</v>
      </c>
      <c r="G327" s="17">
        <v>8</v>
      </c>
      <c r="H327" s="17">
        <v>152</v>
      </c>
      <c r="I327" s="17" t="b">
        <v>1</v>
      </c>
      <c r="J327" s="25">
        <v>5.2631578947368397E-2</v>
      </c>
      <c r="K327">
        <f t="shared" si="25"/>
        <v>7.7525705891953647E-4</v>
      </c>
      <c r="L327">
        <f t="shared" si="26"/>
        <v>2.7843438345856935E-2</v>
      </c>
      <c r="M327">
        <f t="shared" si="27"/>
        <v>1.4654441234661537E-3</v>
      </c>
      <c r="N327">
        <f t="shared" si="28"/>
        <v>2.7843438345856935E-2</v>
      </c>
      <c r="O327">
        <f t="shared" si="29"/>
        <v>0.13921719172928468</v>
      </c>
      <c r="Q327" s="7">
        <v>301</v>
      </c>
      <c r="R327" s="7">
        <v>1.1933848051707096E-3</v>
      </c>
      <c r="S327" s="7">
        <v>8.4941582339285613E-4</v>
      </c>
      <c r="U327" s="7">
        <v>17.035147392290252</v>
      </c>
      <c r="V327" s="7">
        <v>0</v>
      </c>
    </row>
    <row r="328" spans="1:22" x14ac:dyDescent="0.35">
      <c r="A328" s="5">
        <v>2017</v>
      </c>
      <c r="B328" s="14" t="s">
        <v>52</v>
      </c>
      <c r="C328" s="14" t="s">
        <v>82</v>
      </c>
      <c r="D328" s="14">
        <v>2012</v>
      </c>
      <c r="E328" s="14">
        <v>5</v>
      </c>
      <c r="F328" s="14">
        <v>126</v>
      </c>
      <c r="G328" s="14">
        <v>7</v>
      </c>
      <c r="H328" s="14">
        <v>133</v>
      </c>
      <c r="I328" s="14" t="b">
        <v>1</v>
      </c>
      <c r="J328" s="6">
        <v>5.2631578947368397E-2</v>
      </c>
      <c r="K328">
        <f t="shared" si="25"/>
        <v>6.7834992655459441E-4</v>
      </c>
      <c r="L328">
        <f t="shared" si="26"/>
        <v>2.6045151689990106E-2</v>
      </c>
      <c r="M328">
        <f t="shared" si="27"/>
        <v>1.3707974573678996E-3</v>
      </c>
      <c r="N328">
        <f t="shared" si="28"/>
        <v>2.6045151689990106E-2</v>
      </c>
      <c r="O328">
        <f t="shared" si="29"/>
        <v>0.13022575844995052</v>
      </c>
      <c r="Q328" s="7">
        <v>302</v>
      </c>
      <c r="R328" s="7">
        <v>5.5252023177844401E-4</v>
      </c>
      <c r="S328" s="7">
        <v>3.6104798221104229E-4</v>
      </c>
      <c r="U328" s="7">
        <v>17.091836734693878</v>
      </c>
      <c r="V328" s="7">
        <v>0</v>
      </c>
    </row>
    <row r="329" spans="1:22" x14ac:dyDescent="0.35">
      <c r="A329" s="24">
        <v>2013</v>
      </c>
      <c r="B329" s="17" t="s">
        <v>128</v>
      </c>
      <c r="C329" s="17" t="s">
        <v>129</v>
      </c>
      <c r="D329" s="17">
        <v>2008</v>
      </c>
      <c r="E329" s="17">
        <v>5</v>
      </c>
      <c r="F329" s="17">
        <v>90</v>
      </c>
      <c r="G329" s="17">
        <v>5</v>
      </c>
      <c r="H329" s="17">
        <v>95</v>
      </c>
      <c r="I329" s="17" t="b">
        <v>1</v>
      </c>
      <c r="J329" s="25">
        <v>5.2631578947368397E-2</v>
      </c>
      <c r="K329">
        <f t="shared" si="25"/>
        <v>4.8453566182471029E-4</v>
      </c>
      <c r="L329">
        <f t="shared" si="26"/>
        <v>2.201217076584475E-2</v>
      </c>
      <c r="M329">
        <f t="shared" si="27"/>
        <v>1.1585353034655125E-3</v>
      </c>
      <c r="N329">
        <f t="shared" si="28"/>
        <v>2.201217076584475E-2</v>
      </c>
      <c r="O329">
        <f t="shared" si="29"/>
        <v>0.11006085382922375</v>
      </c>
      <c r="Q329" s="7">
        <v>303</v>
      </c>
      <c r="R329" s="7">
        <v>1.0220674669650424E-3</v>
      </c>
      <c r="S329" s="7">
        <v>6.4284788987754643E-4</v>
      </c>
      <c r="U329" s="7">
        <v>17.148526077097507</v>
      </c>
      <c r="V329" s="7">
        <v>0</v>
      </c>
    </row>
    <row r="330" spans="1:22" x14ac:dyDescent="0.35">
      <c r="A330" s="3">
        <v>2014</v>
      </c>
      <c r="B330" s="13" t="s">
        <v>37</v>
      </c>
      <c r="C330" s="13" t="s">
        <v>39</v>
      </c>
      <c r="D330" s="13">
        <v>2010</v>
      </c>
      <c r="E330" s="14">
        <v>4</v>
      </c>
      <c r="F330" s="13">
        <v>90</v>
      </c>
      <c r="G330" s="13">
        <v>5</v>
      </c>
      <c r="H330" s="13">
        <v>95</v>
      </c>
      <c r="I330" s="13" t="b">
        <v>1</v>
      </c>
      <c r="J330" s="4">
        <v>5.2631578947368397E-2</v>
      </c>
      <c r="K330">
        <f t="shared" si="25"/>
        <v>4.8453566182471029E-4</v>
      </c>
      <c r="L330">
        <f t="shared" si="26"/>
        <v>2.201217076584475E-2</v>
      </c>
      <c r="M330">
        <f t="shared" si="27"/>
        <v>1.1585353034655125E-3</v>
      </c>
      <c r="N330">
        <f t="shared" si="28"/>
        <v>2.201217076584475E-2</v>
      </c>
      <c r="O330">
        <f t="shared" si="29"/>
        <v>8.8048683063378999E-2</v>
      </c>
      <c r="Q330" s="7">
        <v>304</v>
      </c>
      <c r="R330" s="7">
        <v>7.227108367211392E-4</v>
      </c>
      <c r="S330" s="7">
        <v>4.5456210220387605E-4</v>
      </c>
      <c r="U330" s="7">
        <v>17.205215419501137</v>
      </c>
      <c r="V330" s="7">
        <v>0</v>
      </c>
    </row>
    <row r="331" spans="1:22" x14ac:dyDescent="0.35">
      <c r="A331" s="24">
        <v>2016</v>
      </c>
      <c r="B331" s="17" t="s">
        <v>30</v>
      </c>
      <c r="C331" s="17" t="s">
        <v>31</v>
      </c>
      <c r="D331" s="17">
        <v>2014</v>
      </c>
      <c r="E331" s="17">
        <v>2</v>
      </c>
      <c r="F331" s="17">
        <v>90</v>
      </c>
      <c r="G331" s="17">
        <v>5</v>
      </c>
      <c r="H331" s="17">
        <v>95</v>
      </c>
      <c r="I331" s="17" t="b">
        <v>1</v>
      </c>
      <c r="J331" s="25">
        <v>5.2631578947368397E-2</v>
      </c>
      <c r="K331">
        <f t="shared" si="25"/>
        <v>4.8453566182471029E-4</v>
      </c>
      <c r="L331">
        <f t="shared" si="26"/>
        <v>2.201217076584475E-2</v>
      </c>
      <c r="M331">
        <f t="shared" si="27"/>
        <v>1.1585353034655125E-3</v>
      </c>
      <c r="N331">
        <f t="shared" si="28"/>
        <v>2.201217076584475E-2</v>
      </c>
      <c r="O331">
        <f t="shared" si="29"/>
        <v>4.40243415316895E-2</v>
      </c>
      <c r="Q331" s="7">
        <v>305</v>
      </c>
      <c r="R331" s="7">
        <v>6.9836718235100266E-4</v>
      </c>
      <c r="S331" s="7">
        <v>4.789057565740126E-4</v>
      </c>
      <c r="U331" s="7">
        <v>17.261904761904763</v>
      </c>
      <c r="V331" s="7">
        <v>0</v>
      </c>
    </row>
    <row r="332" spans="1:22" x14ac:dyDescent="0.35">
      <c r="A332" s="5">
        <v>2013</v>
      </c>
      <c r="B332" s="14" t="s">
        <v>52</v>
      </c>
      <c r="C332" s="14" t="s">
        <v>91</v>
      </c>
      <c r="D332" s="14">
        <v>2009</v>
      </c>
      <c r="E332" s="14">
        <v>4</v>
      </c>
      <c r="F332" s="14">
        <v>54</v>
      </c>
      <c r="G332" s="14">
        <v>3</v>
      </c>
      <c r="H332" s="14">
        <v>57</v>
      </c>
      <c r="I332" s="14" t="b">
        <v>1</v>
      </c>
      <c r="J332" s="6">
        <v>5.2631578947368397E-2</v>
      </c>
      <c r="K332">
        <f t="shared" si="25"/>
        <v>2.9072139709482618E-4</v>
      </c>
      <c r="L332">
        <f t="shared" si="26"/>
        <v>1.7050554157998096E-2</v>
      </c>
      <c r="M332">
        <f t="shared" si="27"/>
        <v>8.9739758726305728E-4</v>
      </c>
      <c r="N332">
        <f t="shared" si="28"/>
        <v>1.7050554157998096E-2</v>
      </c>
      <c r="O332">
        <f t="shared" si="29"/>
        <v>6.8202216631992385E-2</v>
      </c>
      <c r="Q332" s="7">
        <v>306</v>
      </c>
      <c r="R332" s="7">
        <v>1.0494337881293047E-3</v>
      </c>
      <c r="S332" s="7">
        <v>6.9416170138353458E-4</v>
      </c>
      <c r="U332" s="7">
        <v>17.318594104308392</v>
      </c>
      <c r="V332" s="7">
        <v>0</v>
      </c>
    </row>
    <row r="333" spans="1:22" x14ac:dyDescent="0.35">
      <c r="A333" s="24">
        <v>2015</v>
      </c>
      <c r="B333" s="17" t="s">
        <v>128</v>
      </c>
      <c r="C333" s="17" t="s">
        <v>173</v>
      </c>
      <c r="D333" s="17">
        <v>2014</v>
      </c>
      <c r="E333" s="17">
        <v>1</v>
      </c>
      <c r="F333" s="17">
        <v>54</v>
      </c>
      <c r="G333" s="17">
        <v>3</v>
      </c>
      <c r="H333" s="17">
        <v>57</v>
      </c>
      <c r="I333" s="17" t="b">
        <v>1</v>
      </c>
      <c r="J333" s="25">
        <v>5.2631578947368397E-2</v>
      </c>
      <c r="K333">
        <f t="shared" si="25"/>
        <v>2.9072139709482618E-4</v>
      </c>
      <c r="L333">
        <f t="shared" si="26"/>
        <v>1.7050554157998096E-2</v>
      </c>
      <c r="M333">
        <f t="shared" si="27"/>
        <v>8.9739758726305728E-4</v>
      </c>
      <c r="N333">
        <f t="shared" si="28"/>
        <v>1.7050554157998096E-2</v>
      </c>
      <c r="O333">
        <f t="shared" si="29"/>
        <v>1.7050554157998096E-2</v>
      </c>
      <c r="Q333" s="7">
        <v>307</v>
      </c>
      <c r="R333" s="7">
        <v>1.2672225118617669E-3</v>
      </c>
      <c r="S333" s="7">
        <v>8.3304782082910798E-4</v>
      </c>
      <c r="U333" s="7">
        <v>17.375283446712018</v>
      </c>
      <c r="V333" s="7">
        <v>0</v>
      </c>
    </row>
    <row r="334" spans="1:22" x14ac:dyDescent="0.35">
      <c r="A334" s="5">
        <v>2017</v>
      </c>
      <c r="B334" s="14" t="s">
        <v>52</v>
      </c>
      <c r="C334" s="14" t="s">
        <v>150</v>
      </c>
      <c r="D334" s="14">
        <v>2016</v>
      </c>
      <c r="E334" s="14">
        <v>1</v>
      </c>
      <c r="F334" s="14">
        <v>54</v>
      </c>
      <c r="G334" s="14">
        <v>3</v>
      </c>
      <c r="H334" s="14">
        <v>57</v>
      </c>
      <c r="I334" s="14" t="b">
        <v>1</v>
      </c>
      <c r="J334" s="6">
        <v>5.2631578947368397E-2</v>
      </c>
      <c r="K334">
        <f t="shared" si="25"/>
        <v>2.9072139709482618E-4</v>
      </c>
      <c r="L334">
        <f t="shared" si="26"/>
        <v>1.7050554157998096E-2</v>
      </c>
      <c r="M334">
        <f t="shared" si="27"/>
        <v>8.9739758726305728E-4</v>
      </c>
      <c r="N334">
        <f t="shared" si="28"/>
        <v>1.7050554157998096E-2</v>
      </c>
      <c r="O334">
        <f t="shared" si="29"/>
        <v>1.7050554157998096E-2</v>
      </c>
      <c r="Q334" s="7">
        <v>308</v>
      </c>
      <c r="R334" s="7">
        <v>8.7547755154320872E-4</v>
      </c>
      <c r="S334" s="7">
        <v>6.0963784302743497E-4</v>
      </c>
      <c r="U334" s="7">
        <v>17.431972789115648</v>
      </c>
      <c r="V334" s="7">
        <v>0</v>
      </c>
    </row>
    <row r="335" spans="1:22" x14ac:dyDescent="0.35">
      <c r="A335" s="24">
        <v>2017</v>
      </c>
      <c r="B335" s="17" t="s">
        <v>26</v>
      </c>
      <c r="C335" s="17" t="s">
        <v>133</v>
      </c>
      <c r="D335" s="17">
        <v>2012</v>
      </c>
      <c r="E335" s="17">
        <v>5</v>
      </c>
      <c r="F335" s="17">
        <v>54</v>
      </c>
      <c r="G335" s="17">
        <v>3</v>
      </c>
      <c r="H335" s="17">
        <v>57</v>
      </c>
      <c r="I335" s="17" t="b">
        <v>1</v>
      </c>
      <c r="J335" s="25">
        <v>5.2631578947368397E-2</v>
      </c>
      <c r="K335">
        <f t="shared" si="25"/>
        <v>2.9072139709482618E-4</v>
      </c>
      <c r="L335">
        <f t="shared" si="26"/>
        <v>1.7050554157998096E-2</v>
      </c>
      <c r="M335">
        <f t="shared" si="27"/>
        <v>8.9739758726305728E-4</v>
      </c>
      <c r="N335">
        <f t="shared" si="28"/>
        <v>1.7050554157998096E-2</v>
      </c>
      <c r="O335">
        <f t="shared" si="29"/>
        <v>8.5252770789990481E-2</v>
      </c>
      <c r="Q335" s="7">
        <v>309</v>
      </c>
      <c r="R335" s="7">
        <v>7.8492530419629002E-4</v>
      </c>
      <c r="S335" s="7">
        <v>5.0122235505323763E-4</v>
      </c>
      <c r="U335" s="7">
        <v>17.488662131519277</v>
      </c>
      <c r="V335" s="7">
        <v>0</v>
      </c>
    </row>
    <row r="336" spans="1:22" x14ac:dyDescent="0.35">
      <c r="A336" s="3">
        <v>2014</v>
      </c>
      <c r="B336" s="13" t="s">
        <v>30</v>
      </c>
      <c r="C336" s="13" t="s">
        <v>48</v>
      </c>
      <c r="D336" s="13">
        <v>2012</v>
      </c>
      <c r="E336" s="14">
        <v>2</v>
      </c>
      <c r="F336" s="13">
        <v>163</v>
      </c>
      <c r="G336" s="13">
        <v>9</v>
      </c>
      <c r="H336" s="13">
        <v>172</v>
      </c>
      <c r="I336" s="13" t="b">
        <v>1</v>
      </c>
      <c r="J336" s="4">
        <v>5.2325581395348798E-2</v>
      </c>
      <c r="K336">
        <f t="shared" si="25"/>
        <v>8.7726456667210702E-4</v>
      </c>
      <c r="L336">
        <f t="shared" si="26"/>
        <v>2.9618652343955609E-2</v>
      </c>
      <c r="M336">
        <f t="shared" si="27"/>
        <v>1.5498132040441877E-3</v>
      </c>
      <c r="N336">
        <f t="shared" si="28"/>
        <v>2.9618652343955609E-2</v>
      </c>
      <c r="O336">
        <f t="shared" si="29"/>
        <v>5.9237304687911219E-2</v>
      </c>
      <c r="Q336" s="7">
        <v>310</v>
      </c>
      <c r="R336" s="7">
        <v>9.2997739555414523E-4</v>
      </c>
      <c r="S336" s="7">
        <v>6.4286549833251615E-4</v>
      </c>
      <c r="U336" s="7">
        <v>17.545351473922903</v>
      </c>
      <c r="V336" s="7">
        <v>0</v>
      </c>
    </row>
    <row r="337" spans="1:22" x14ac:dyDescent="0.35">
      <c r="A337" s="24">
        <v>2013</v>
      </c>
      <c r="B337" s="17" t="s">
        <v>30</v>
      </c>
      <c r="C337" s="17" t="s">
        <v>36</v>
      </c>
      <c r="D337" s="17">
        <v>2011</v>
      </c>
      <c r="E337" s="17">
        <v>2</v>
      </c>
      <c r="F337" s="17">
        <v>164</v>
      </c>
      <c r="G337" s="17">
        <v>9</v>
      </c>
      <c r="H337" s="17">
        <v>173</v>
      </c>
      <c r="I337" s="17" t="b">
        <v>1</v>
      </c>
      <c r="J337" s="25">
        <v>5.2023121387283197E-2</v>
      </c>
      <c r="K337">
        <f t="shared" si="25"/>
        <v>8.8236494205973562E-4</v>
      </c>
      <c r="L337">
        <f t="shared" si="26"/>
        <v>2.9704628293579699E-2</v>
      </c>
      <c r="M337">
        <f t="shared" si="27"/>
        <v>1.5453274834810236E-3</v>
      </c>
      <c r="N337">
        <f t="shared" si="28"/>
        <v>2.9704628293579699E-2</v>
      </c>
      <c r="O337">
        <f t="shared" si="29"/>
        <v>5.9409256587159398E-2</v>
      </c>
      <c r="Q337" s="7">
        <v>311</v>
      </c>
      <c r="R337" s="7">
        <v>1.2693612855555012E-3</v>
      </c>
      <c r="S337" s="7">
        <v>8.2737025720345473E-4</v>
      </c>
      <c r="U337" s="7">
        <v>17.602040816326532</v>
      </c>
      <c r="V337" s="7">
        <v>0</v>
      </c>
    </row>
    <row r="338" spans="1:22" x14ac:dyDescent="0.35">
      <c r="A338" s="5">
        <v>2014</v>
      </c>
      <c r="B338" s="14" t="s">
        <v>33</v>
      </c>
      <c r="C338" s="14" t="s">
        <v>214</v>
      </c>
      <c r="D338" s="14">
        <v>2011</v>
      </c>
      <c r="E338" s="14">
        <v>3</v>
      </c>
      <c r="F338" s="14">
        <v>73</v>
      </c>
      <c r="G338" s="14">
        <v>4</v>
      </c>
      <c r="H338" s="14">
        <v>77</v>
      </c>
      <c r="I338" s="14" t="b">
        <v>1</v>
      </c>
      <c r="J338" s="6">
        <v>5.1948051948052E-2</v>
      </c>
      <c r="K338">
        <f t="shared" si="25"/>
        <v>3.9272890484739678E-4</v>
      </c>
      <c r="L338">
        <f t="shared" si="26"/>
        <v>1.9817388951307302E-2</v>
      </c>
      <c r="M338">
        <f t="shared" si="27"/>
        <v>1.0294747507172634E-3</v>
      </c>
      <c r="N338">
        <f t="shared" si="28"/>
        <v>1.9817388951307302E-2</v>
      </c>
      <c r="O338">
        <f t="shared" si="29"/>
        <v>5.9452166853921906E-2</v>
      </c>
      <c r="Q338" s="7">
        <v>312</v>
      </c>
      <c r="R338" s="7">
        <v>8.3980547195346351E-4</v>
      </c>
      <c r="S338" s="7">
        <v>5.4671866579808677E-4</v>
      </c>
      <c r="U338" s="7">
        <v>17.658730158730162</v>
      </c>
      <c r="V338" s="7">
        <v>1.352069353540866E-4</v>
      </c>
    </row>
    <row r="339" spans="1:22" x14ac:dyDescent="0.35">
      <c r="A339" s="24">
        <v>2016</v>
      </c>
      <c r="B339" s="17" t="s">
        <v>24</v>
      </c>
      <c r="C339" s="17" t="s">
        <v>28</v>
      </c>
      <c r="D339" s="17">
        <v>2012</v>
      </c>
      <c r="E339" s="17">
        <v>4</v>
      </c>
      <c r="F339" s="17">
        <v>201</v>
      </c>
      <c r="G339" s="17">
        <v>11</v>
      </c>
      <c r="H339" s="17">
        <v>212</v>
      </c>
      <c r="I339" s="17" t="b">
        <v>1</v>
      </c>
      <c r="J339" s="25">
        <v>5.1886792452830198E-2</v>
      </c>
      <c r="K339">
        <f t="shared" si="25"/>
        <v>1.0812795821772483E-3</v>
      </c>
      <c r="L339">
        <f t="shared" si="26"/>
        <v>3.2882815910095786E-2</v>
      </c>
      <c r="M339">
        <f t="shared" si="27"/>
        <v>1.7061838443917629E-3</v>
      </c>
      <c r="N339">
        <f t="shared" si="28"/>
        <v>3.2882815910095786E-2</v>
      </c>
      <c r="O339">
        <f t="shared" si="29"/>
        <v>0.13153126364038314</v>
      </c>
      <c r="Q339" s="7">
        <v>313</v>
      </c>
      <c r="R339" s="7">
        <v>7.9740630357037626E-4</v>
      </c>
      <c r="S339" s="7">
        <v>4.829867511573063E-4</v>
      </c>
      <c r="U339" s="7">
        <v>17.715419501133788</v>
      </c>
      <c r="V339" s="7">
        <v>1.5366472925430465E-4</v>
      </c>
    </row>
    <row r="340" spans="1:22" x14ac:dyDescent="0.35">
      <c r="A340" s="5">
        <v>2017</v>
      </c>
      <c r="B340" s="14" t="s">
        <v>30</v>
      </c>
      <c r="C340" s="14" t="s">
        <v>32</v>
      </c>
      <c r="D340" s="14">
        <v>2013</v>
      </c>
      <c r="E340" s="14">
        <v>4</v>
      </c>
      <c r="F340" s="14">
        <v>201</v>
      </c>
      <c r="G340" s="14">
        <v>11</v>
      </c>
      <c r="H340" s="14">
        <v>212</v>
      </c>
      <c r="I340" s="14" t="b">
        <v>1</v>
      </c>
      <c r="J340" s="6">
        <v>5.1886792452830198E-2</v>
      </c>
      <c r="K340">
        <f t="shared" si="25"/>
        <v>1.0812795821772483E-3</v>
      </c>
      <c r="L340">
        <f t="shared" si="26"/>
        <v>3.2882815910095786E-2</v>
      </c>
      <c r="M340">
        <f t="shared" si="27"/>
        <v>1.7061838443917629E-3</v>
      </c>
      <c r="N340">
        <f t="shared" si="28"/>
        <v>3.2882815910095786E-2</v>
      </c>
      <c r="O340">
        <f t="shared" si="29"/>
        <v>0.13153126364038314</v>
      </c>
      <c r="Q340" s="7">
        <v>314</v>
      </c>
      <c r="R340" s="7">
        <v>5.5118962896689929E-4</v>
      </c>
      <c r="S340" s="7">
        <v>3.541849826152033E-4</v>
      </c>
      <c r="U340" s="7">
        <v>17.772108843537417</v>
      </c>
      <c r="V340" s="7">
        <v>1.5366472925430465E-4</v>
      </c>
    </row>
    <row r="341" spans="1:22" x14ac:dyDescent="0.35">
      <c r="A341" s="3">
        <v>2017</v>
      </c>
      <c r="B341" s="13" t="s">
        <v>30</v>
      </c>
      <c r="C341" s="13" t="s">
        <v>56</v>
      </c>
      <c r="D341" s="13">
        <v>2016</v>
      </c>
      <c r="E341" s="17">
        <v>1</v>
      </c>
      <c r="F341" s="13">
        <v>128</v>
      </c>
      <c r="G341" s="13">
        <v>7</v>
      </c>
      <c r="H341" s="13">
        <v>135</v>
      </c>
      <c r="I341" s="13" t="b">
        <v>1</v>
      </c>
      <c r="J341" s="4">
        <v>5.1851851851851899E-2</v>
      </c>
      <c r="K341">
        <f t="shared" si="25"/>
        <v>6.8855067732985151E-4</v>
      </c>
      <c r="L341">
        <f t="shared" si="26"/>
        <v>2.6240249185742338E-2</v>
      </c>
      <c r="M341">
        <f t="shared" si="27"/>
        <v>1.3606055133347891E-3</v>
      </c>
      <c r="N341">
        <f t="shared" si="28"/>
        <v>2.6240249185742338E-2</v>
      </c>
      <c r="O341">
        <f t="shared" si="29"/>
        <v>2.6240249185742338E-2</v>
      </c>
      <c r="Q341" s="7">
        <v>315</v>
      </c>
      <c r="R341" s="7">
        <v>6.1589830961535791E-4</v>
      </c>
      <c r="S341" s="7">
        <v>4.2721246239981251E-4</v>
      </c>
      <c r="U341" s="7">
        <v>17.828798185941043</v>
      </c>
      <c r="V341" s="7">
        <v>1.5438111882199658E-4</v>
      </c>
    </row>
    <row r="342" spans="1:22" x14ac:dyDescent="0.35">
      <c r="A342" s="5">
        <v>2016</v>
      </c>
      <c r="B342" s="14" t="s">
        <v>24</v>
      </c>
      <c r="C342" s="14" t="s">
        <v>28</v>
      </c>
      <c r="D342" s="14">
        <v>2015</v>
      </c>
      <c r="E342" s="14">
        <v>1</v>
      </c>
      <c r="F342" s="14">
        <v>440</v>
      </c>
      <c r="G342" s="14">
        <v>24</v>
      </c>
      <c r="H342" s="14">
        <v>464</v>
      </c>
      <c r="I342" s="14" t="b">
        <v>1</v>
      </c>
      <c r="J342" s="6">
        <v>5.1724137931034503E-2</v>
      </c>
      <c r="K342">
        <f t="shared" si="25"/>
        <v>2.3665741798596378E-3</v>
      </c>
      <c r="L342">
        <f t="shared" si="26"/>
        <v>4.8647447824728046E-2</v>
      </c>
      <c r="M342">
        <f t="shared" si="27"/>
        <v>2.5162473012790378E-3</v>
      </c>
      <c r="N342">
        <f t="shared" si="28"/>
        <v>4.8647447824728046E-2</v>
      </c>
      <c r="O342">
        <f t="shared" si="29"/>
        <v>4.8647447824728046E-2</v>
      </c>
      <c r="Q342" s="7">
        <v>316</v>
      </c>
      <c r="R342" s="7">
        <v>6.3787804660466298E-4</v>
      </c>
      <c r="S342" s="7">
        <v>4.0523272541050743E-4</v>
      </c>
      <c r="U342" s="7">
        <v>17.885487528344672</v>
      </c>
      <c r="V342" s="7">
        <v>1.547430914615043E-4</v>
      </c>
    </row>
    <row r="343" spans="1:22" x14ac:dyDescent="0.35">
      <c r="A343" s="3">
        <v>2013</v>
      </c>
      <c r="B343" s="13" t="s">
        <v>67</v>
      </c>
      <c r="C343" s="13" t="s">
        <v>77</v>
      </c>
      <c r="D343" s="13">
        <v>2013</v>
      </c>
      <c r="E343" s="17">
        <v>0</v>
      </c>
      <c r="F343" s="13">
        <v>55</v>
      </c>
      <c r="G343" s="13">
        <v>3</v>
      </c>
      <c r="H343" s="13">
        <v>58</v>
      </c>
      <c r="I343" s="13" t="b">
        <v>1</v>
      </c>
      <c r="J343" s="4">
        <v>5.1724137931034503E-2</v>
      </c>
      <c r="K343">
        <f t="shared" si="25"/>
        <v>2.9582177248245472E-4</v>
      </c>
      <c r="L343">
        <f t="shared" si="26"/>
        <v>1.7199470122141982E-2</v>
      </c>
      <c r="M343">
        <f t="shared" si="27"/>
        <v>8.8962776493837874E-4</v>
      </c>
      <c r="N343">
        <f t="shared" si="28"/>
        <v>1.7199470122141982E-2</v>
      </c>
      <c r="O343">
        <f t="shared" si="29"/>
        <v>0</v>
      </c>
      <c r="Q343" s="7">
        <v>317</v>
      </c>
      <c r="R343" s="7">
        <v>1.2510981869753145E-3</v>
      </c>
      <c r="S343" s="7">
        <v>7.6618921138317184E-4</v>
      </c>
      <c r="U343" s="7">
        <v>17.942176870748302</v>
      </c>
      <c r="V343" s="7">
        <v>1.5584447967717727E-4</v>
      </c>
    </row>
    <row r="344" spans="1:22" x14ac:dyDescent="0.35">
      <c r="A344" s="3">
        <v>2015</v>
      </c>
      <c r="B344" s="13" t="s">
        <v>241</v>
      </c>
      <c r="C344" s="13" t="s">
        <v>242</v>
      </c>
      <c r="D344" s="13">
        <v>2010</v>
      </c>
      <c r="E344" s="14">
        <v>5</v>
      </c>
      <c r="F344" s="13">
        <v>55</v>
      </c>
      <c r="G344" s="13">
        <v>3</v>
      </c>
      <c r="H344" s="13">
        <v>58</v>
      </c>
      <c r="I344" s="13" t="b">
        <v>1</v>
      </c>
      <c r="J344" s="4">
        <v>5.1724137931034503E-2</v>
      </c>
      <c r="K344">
        <f t="shared" si="25"/>
        <v>2.9582177248245472E-4</v>
      </c>
      <c r="L344">
        <f t="shared" si="26"/>
        <v>1.7199470122141982E-2</v>
      </c>
      <c r="M344">
        <f t="shared" si="27"/>
        <v>8.8962776493837874E-4</v>
      </c>
      <c r="N344">
        <f t="shared" si="28"/>
        <v>1.7199470122141982E-2</v>
      </c>
      <c r="O344">
        <f t="shared" si="29"/>
        <v>8.5997350610709913E-2</v>
      </c>
      <c r="Q344" s="7">
        <v>318</v>
      </c>
      <c r="R344" s="7">
        <v>7.3052415391972438E-4</v>
      </c>
      <c r="S344" s="7">
        <v>4.3415726855538747E-4</v>
      </c>
      <c r="U344" s="7">
        <v>17.998866213151928</v>
      </c>
      <c r="V344" s="7">
        <v>1.5773357264593806E-4</v>
      </c>
    </row>
    <row r="345" spans="1:22" x14ac:dyDescent="0.35">
      <c r="A345" s="3">
        <v>2016</v>
      </c>
      <c r="B345" s="13" t="s">
        <v>52</v>
      </c>
      <c r="C345" s="13" t="s">
        <v>53</v>
      </c>
      <c r="D345" s="13">
        <v>2013</v>
      </c>
      <c r="E345" s="17">
        <v>3</v>
      </c>
      <c r="F345" s="13">
        <v>55</v>
      </c>
      <c r="G345" s="13">
        <v>3</v>
      </c>
      <c r="H345" s="13">
        <v>58</v>
      </c>
      <c r="I345" s="13" t="b">
        <v>1</v>
      </c>
      <c r="J345" s="4">
        <v>5.1724137931034503E-2</v>
      </c>
      <c r="K345">
        <f t="shared" si="25"/>
        <v>2.9582177248245472E-4</v>
      </c>
      <c r="L345">
        <f t="shared" si="26"/>
        <v>1.7199470122141982E-2</v>
      </c>
      <c r="M345">
        <f t="shared" si="27"/>
        <v>8.8962776493837874E-4</v>
      </c>
      <c r="N345">
        <f t="shared" si="28"/>
        <v>1.7199470122141982E-2</v>
      </c>
      <c r="O345">
        <f t="shared" si="29"/>
        <v>5.1598410366425942E-2</v>
      </c>
      <c r="Q345" s="7">
        <v>319</v>
      </c>
      <c r="R345" s="7">
        <v>7.059173172591028E-4</v>
      </c>
      <c r="S345" s="7">
        <v>4.5876410521600904E-4</v>
      </c>
      <c r="U345" s="7">
        <v>18.055555555555557</v>
      </c>
      <c r="V345" s="7">
        <v>1.5850868086480369E-4</v>
      </c>
    </row>
    <row r="346" spans="1:22" x14ac:dyDescent="0.35">
      <c r="A346" s="3">
        <v>2016</v>
      </c>
      <c r="B346" s="13" t="s">
        <v>37</v>
      </c>
      <c r="C346" s="13" t="s">
        <v>157</v>
      </c>
      <c r="D346" s="13">
        <v>2012</v>
      </c>
      <c r="E346" s="14">
        <v>4</v>
      </c>
      <c r="F346" s="13">
        <v>55</v>
      </c>
      <c r="G346" s="13">
        <v>3</v>
      </c>
      <c r="H346" s="13">
        <v>58</v>
      </c>
      <c r="I346" s="13" t="b">
        <v>1</v>
      </c>
      <c r="J346" s="4">
        <v>5.1724137931034503E-2</v>
      </c>
      <c r="K346">
        <f t="shared" si="25"/>
        <v>2.9582177248245472E-4</v>
      </c>
      <c r="L346">
        <f t="shared" si="26"/>
        <v>1.7199470122141982E-2</v>
      </c>
      <c r="M346">
        <f t="shared" si="27"/>
        <v>8.8962776493837874E-4</v>
      </c>
      <c r="N346">
        <f t="shared" si="28"/>
        <v>1.7199470122141982E-2</v>
      </c>
      <c r="O346">
        <f t="shared" si="29"/>
        <v>6.8797880488567928E-2</v>
      </c>
      <c r="Q346" s="7">
        <v>320</v>
      </c>
      <c r="R346" s="7">
        <v>1.0840662550817089E-3</v>
      </c>
      <c r="S346" s="7">
        <v>6.426007220083148E-4</v>
      </c>
      <c r="U346" s="7">
        <v>18.112244897959187</v>
      </c>
      <c r="V346" s="7">
        <v>1.6009380710542857E-4</v>
      </c>
    </row>
    <row r="347" spans="1:22" x14ac:dyDescent="0.35">
      <c r="A347" s="3">
        <v>2016</v>
      </c>
      <c r="B347" s="13" t="s">
        <v>241</v>
      </c>
      <c r="C347" s="13" t="s">
        <v>242</v>
      </c>
      <c r="D347" s="13">
        <v>2012</v>
      </c>
      <c r="E347" s="17">
        <v>4</v>
      </c>
      <c r="F347" s="13">
        <v>55</v>
      </c>
      <c r="G347" s="13">
        <v>3</v>
      </c>
      <c r="H347" s="13">
        <v>58</v>
      </c>
      <c r="I347" s="13" t="b">
        <v>1</v>
      </c>
      <c r="J347" s="4">
        <v>5.1724137931034503E-2</v>
      </c>
      <c r="K347">
        <f t="shared" si="25"/>
        <v>2.9582177248245472E-4</v>
      </c>
      <c r="L347">
        <f t="shared" si="26"/>
        <v>1.7199470122141982E-2</v>
      </c>
      <c r="M347">
        <f t="shared" si="27"/>
        <v>8.8962776493837874E-4</v>
      </c>
      <c r="N347">
        <f t="shared" si="28"/>
        <v>1.7199470122141982E-2</v>
      </c>
      <c r="O347">
        <f t="shared" si="29"/>
        <v>6.8797880488567928E-2</v>
      </c>
      <c r="Q347" s="7">
        <v>321</v>
      </c>
      <c r="R347" s="7">
        <v>1.0842441448630545E-3</v>
      </c>
      <c r="S347" s="7">
        <v>7.1449997871538343E-4</v>
      </c>
      <c r="U347" s="7">
        <v>18.168934240362812</v>
      </c>
      <c r="V347" s="7">
        <v>1.6214374727873518E-4</v>
      </c>
    </row>
    <row r="348" spans="1:22" x14ac:dyDescent="0.35">
      <c r="A348" s="5">
        <v>2017</v>
      </c>
      <c r="B348" s="14" t="s">
        <v>24</v>
      </c>
      <c r="C348" s="14" t="s">
        <v>25</v>
      </c>
      <c r="D348" s="14">
        <v>2012</v>
      </c>
      <c r="E348" s="14">
        <v>5</v>
      </c>
      <c r="F348" s="14">
        <v>55</v>
      </c>
      <c r="G348" s="14">
        <v>3</v>
      </c>
      <c r="H348" s="14">
        <v>58</v>
      </c>
      <c r="I348" s="14" t="b">
        <v>1</v>
      </c>
      <c r="J348" s="6">
        <v>5.1724137931034503E-2</v>
      </c>
      <c r="K348">
        <f t="shared" si="25"/>
        <v>2.9582177248245472E-4</v>
      </c>
      <c r="L348">
        <f t="shared" si="26"/>
        <v>1.7199470122141982E-2</v>
      </c>
      <c r="M348">
        <f t="shared" si="27"/>
        <v>8.8962776493837874E-4</v>
      </c>
      <c r="N348">
        <f t="shared" si="28"/>
        <v>1.7199470122141982E-2</v>
      </c>
      <c r="O348">
        <f t="shared" si="29"/>
        <v>8.5997350610709913E-2</v>
      </c>
      <c r="Q348" s="7">
        <v>322</v>
      </c>
      <c r="R348" s="7">
        <v>1.3389615372805307E-3</v>
      </c>
      <c r="S348" s="7">
        <v>7.9727200984818967E-4</v>
      </c>
      <c r="U348" s="7">
        <v>18.225623582766442</v>
      </c>
      <c r="V348" s="7">
        <v>1.625632660841329E-4</v>
      </c>
    </row>
    <row r="349" spans="1:22" x14ac:dyDescent="0.35">
      <c r="A349" s="3">
        <v>2015</v>
      </c>
      <c r="B349" s="13" t="s">
        <v>58</v>
      </c>
      <c r="C349" s="13">
        <v>200</v>
      </c>
      <c r="D349" s="13">
        <v>2013</v>
      </c>
      <c r="E349" s="17">
        <v>2</v>
      </c>
      <c r="F349" s="13">
        <v>147</v>
      </c>
      <c r="G349" s="13">
        <v>8</v>
      </c>
      <c r="H349" s="13">
        <v>155</v>
      </c>
      <c r="I349" s="13" t="b">
        <v>1</v>
      </c>
      <c r="J349" s="4">
        <v>5.16129032258065E-2</v>
      </c>
      <c r="K349">
        <f t="shared" si="25"/>
        <v>7.9055818508242206E-4</v>
      </c>
      <c r="L349">
        <f t="shared" si="26"/>
        <v>2.8116866558747653E-2</v>
      </c>
      <c r="M349">
        <f t="shared" si="27"/>
        <v>1.4511931127095578E-3</v>
      </c>
      <c r="N349">
        <f t="shared" si="28"/>
        <v>2.8116866558747653E-2</v>
      </c>
      <c r="O349">
        <f t="shared" si="29"/>
        <v>5.6233733117495306E-2</v>
      </c>
      <c r="Q349" s="7">
        <v>323</v>
      </c>
      <c r="R349" s="7">
        <v>9.410489449918183E-4</v>
      </c>
      <c r="S349" s="7">
        <v>6.1328927073752207E-4</v>
      </c>
      <c r="U349" s="7">
        <v>18.282312925170071</v>
      </c>
      <c r="V349" s="7">
        <v>1.660409488345691E-4</v>
      </c>
    </row>
    <row r="350" spans="1:22" x14ac:dyDescent="0.35">
      <c r="A350" s="5">
        <v>2013</v>
      </c>
      <c r="B350" s="14" t="s">
        <v>58</v>
      </c>
      <c r="C350" s="14" t="s">
        <v>142</v>
      </c>
      <c r="D350" s="14">
        <v>2008</v>
      </c>
      <c r="E350" s="14">
        <v>5</v>
      </c>
      <c r="F350" s="14">
        <v>92</v>
      </c>
      <c r="G350" s="14">
        <v>5</v>
      </c>
      <c r="H350" s="14">
        <v>97</v>
      </c>
      <c r="I350" s="14" t="b">
        <v>1</v>
      </c>
      <c r="J350" s="6">
        <v>5.1546391752577303E-2</v>
      </c>
      <c r="K350">
        <f t="shared" si="25"/>
        <v>4.9473641259996739E-4</v>
      </c>
      <c r="L350">
        <f t="shared" si="26"/>
        <v>2.2242670986191551E-2</v>
      </c>
      <c r="M350">
        <f t="shared" si="27"/>
        <v>1.1465294322779147E-3</v>
      </c>
      <c r="N350">
        <f t="shared" si="28"/>
        <v>2.2242670986191551E-2</v>
      </c>
      <c r="O350">
        <f t="shared" si="29"/>
        <v>0.11121335493095776</v>
      </c>
      <c r="Q350" s="7">
        <v>324</v>
      </c>
      <c r="R350" s="7">
        <v>9.5211183667182151E-4</v>
      </c>
      <c r="S350" s="7">
        <v>6.0222637905751886E-4</v>
      </c>
      <c r="U350" s="7">
        <v>18.339002267573697</v>
      </c>
      <c r="V350" s="7">
        <v>1.6740382490064407E-4</v>
      </c>
    </row>
    <row r="351" spans="1:22" x14ac:dyDescent="0.35">
      <c r="A351" s="24">
        <v>2016</v>
      </c>
      <c r="B351" s="17" t="s">
        <v>67</v>
      </c>
      <c r="C351" s="17" t="s">
        <v>68</v>
      </c>
      <c r="D351" s="17">
        <v>2013</v>
      </c>
      <c r="E351" s="17">
        <v>3</v>
      </c>
      <c r="F351" s="17">
        <v>166</v>
      </c>
      <c r="G351" s="17">
        <v>9</v>
      </c>
      <c r="H351" s="17">
        <v>175</v>
      </c>
      <c r="I351" s="17" t="b">
        <v>1</v>
      </c>
      <c r="J351" s="25">
        <v>5.14285714285714E-2</v>
      </c>
      <c r="K351">
        <f t="shared" si="25"/>
        <v>8.9256569283499261E-4</v>
      </c>
      <c r="L351">
        <f t="shared" si="26"/>
        <v>2.987583794364591E-2</v>
      </c>
      <c r="M351">
        <f t="shared" si="27"/>
        <v>1.5364716656732175E-3</v>
      </c>
      <c r="N351">
        <f t="shared" si="28"/>
        <v>2.987583794364591E-2</v>
      </c>
      <c r="O351">
        <f t="shared" si="29"/>
        <v>8.9627513830937727E-2</v>
      </c>
      <c r="Q351" s="7">
        <v>325</v>
      </c>
      <c r="R351" s="7">
        <v>9.2895023111734835E-4</v>
      </c>
      <c r="S351" s="7">
        <v>5.3649389234880539E-4</v>
      </c>
      <c r="U351" s="7">
        <v>18.395691609977327</v>
      </c>
      <c r="V351" s="7">
        <v>1.7170305372011391E-4</v>
      </c>
    </row>
    <row r="352" spans="1:22" x14ac:dyDescent="0.35">
      <c r="A352" s="3">
        <v>2015</v>
      </c>
      <c r="B352" s="13" t="s">
        <v>30</v>
      </c>
      <c r="C352" s="13" t="s">
        <v>36</v>
      </c>
      <c r="D352" s="13">
        <v>2010</v>
      </c>
      <c r="E352" s="14">
        <v>5</v>
      </c>
      <c r="F352" s="13">
        <v>314</v>
      </c>
      <c r="G352" s="13">
        <v>17</v>
      </c>
      <c r="H352" s="13">
        <v>331</v>
      </c>
      <c r="I352" s="13" t="b">
        <v>1</v>
      </c>
      <c r="J352" s="4">
        <v>5.1359516616314202E-2</v>
      </c>
      <c r="K352">
        <f t="shared" si="25"/>
        <v>1.6882242533050433E-3</v>
      </c>
      <c r="L352">
        <f t="shared" si="26"/>
        <v>4.1088006197734193E-2</v>
      </c>
      <c r="M352">
        <f t="shared" si="27"/>
        <v>2.1102601370437501E-3</v>
      </c>
      <c r="N352">
        <f t="shared" si="28"/>
        <v>4.1088006197734193E-2</v>
      </c>
      <c r="O352">
        <f t="shared" si="29"/>
        <v>0.20544003098867097</v>
      </c>
      <c r="Q352" s="7">
        <v>326</v>
      </c>
      <c r="R352" s="7">
        <v>8.6895337355139674E-4</v>
      </c>
      <c r="S352" s="7">
        <v>5.0184408381650288E-4</v>
      </c>
      <c r="U352" s="7">
        <v>18.452380952380953</v>
      </c>
      <c r="V352" s="7">
        <v>1.7220146711602091E-4</v>
      </c>
    </row>
    <row r="353" spans="1:22" x14ac:dyDescent="0.35">
      <c r="A353" s="24">
        <v>2017</v>
      </c>
      <c r="B353" s="17" t="s">
        <v>30</v>
      </c>
      <c r="C353" s="17" t="s">
        <v>44</v>
      </c>
      <c r="D353" s="17">
        <v>2012</v>
      </c>
      <c r="E353" s="17">
        <v>5</v>
      </c>
      <c r="F353" s="17">
        <v>296</v>
      </c>
      <c r="G353" s="17">
        <v>16</v>
      </c>
      <c r="H353" s="17">
        <v>312</v>
      </c>
      <c r="I353" s="17" t="b">
        <v>1</v>
      </c>
      <c r="J353" s="25">
        <v>5.1282051282051301E-2</v>
      </c>
      <c r="K353">
        <f t="shared" si="25"/>
        <v>1.5913171209401011E-3</v>
      </c>
      <c r="L353">
        <f t="shared" si="26"/>
        <v>3.989131636008144E-2</v>
      </c>
      <c r="M353">
        <f t="shared" si="27"/>
        <v>2.0457085312862284E-3</v>
      </c>
      <c r="N353">
        <f t="shared" si="28"/>
        <v>3.989131636008144E-2</v>
      </c>
      <c r="O353">
        <f t="shared" si="29"/>
        <v>0.19945658180040721</v>
      </c>
      <c r="Q353" s="7">
        <v>327</v>
      </c>
      <c r="R353" s="7">
        <v>7.3439964081766082E-4</v>
      </c>
      <c r="S353" s="7">
        <v>4.241356626478517E-4</v>
      </c>
      <c r="U353" s="7">
        <v>18.509070294784582</v>
      </c>
      <c r="V353" s="7">
        <v>1.7581628475663862E-4</v>
      </c>
    </row>
    <row r="354" spans="1:22" x14ac:dyDescent="0.35">
      <c r="A354" s="3">
        <v>2016</v>
      </c>
      <c r="B354" s="13" t="s">
        <v>30</v>
      </c>
      <c r="C354" s="13" t="s">
        <v>172</v>
      </c>
      <c r="D354" s="13">
        <v>2011</v>
      </c>
      <c r="E354" s="14">
        <v>5</v>
      </c>
      <c r="F354" s="13">
        <v>111</v>
      </c>
      <c r="G354" s="13">
        <v>6</v>
      </c>
      <c r="H354" s="13">
        <v>117</v>
      </c>
      <c r="I354" s="13" t="b">
        <v>1</v>
      </c>
      <c r="J354" s="4">
        <v>5.1282051282051301E-2</v>
      </c>
      <c r="K354">
        <f t="shared" si="25"/>
        <v>5.9674392035253794E-4</v>
      </c>
      <c r="L354">
        <f t="shared" si="26"/>
        <v>2.4428342562534566E-2</v>
      </c>
      <c r="M354">
        <f t="shared" si="27"/>
        <v>1.2527355160274142E-3</v>
      </c>
      <c r="N354">
        <f t="shared" si="28"/>
        <v>2.4428342562534566E-2</v>
      </c>
      <c r="O354">
        <f t="shared" si="29"/>
        <v>0.12214171281267283</v>
      </c>
      <c r="Q354" s="7">
        <v>328</v>
      </c>
      <c r="R354" s="7">
        <v>7.2615384820959284E-4</v>
      </c>
      <c r="S354" s="7">
        <v>4.3238145525591968E-4</v>
      </c>
      <c r="U354" s="7">
        <v>18.565759637188211</v>
      </c>
      <c r="V354" s="7">
        <v>1.8024002728895828E-4</v>
      </c>
    </row>
    <row r="355" spans="1:22" x14ac:dyDescent="0.35">
      <c r="A355" s="3">
        <v>2015</v>
      </c>
      <c r="B355" s="13" t="s">
        <v>42</v>
      </c>
      <c r="C355" s="13" t="s">
        <v>43</v>
      </c>
      <c r="D355" s="13">
        <v>2014</v>
      </c>
      <c r="E355" s="17">
        <v>1</v>
      </c>
      <c r="F355" s="13">
        <v>74</v>
      </c>
      <c r="G355" s="13">
        <v>4</v>
      </c>
      <c r="H355" s="13">
        <v>78</v>
      </c>
      <c r="I355" s="13" t="b">
        <v>1</v>
      </c>
      <c r="J355" s="4">
        <v>5.1282051282051301E-2</v>
      </c>
      <c r="K355">
        <f t="shared" si="25"/>
        <v>3.9782928023502528E-4</v>
      </c>
      <c r="L355">
        <f t="shared" si="26"/>
        <v>1.994565818004072E-2</v>
      </c>
      <c r="M355">
        <f t="shared" si="27"/>
        <v>1.0228542656431142E-3</v>
      </c>
      <c r="N355">
        <f t="shared" si="28"/>
        <v>1.994565818004072E-2</v>
      </c>
      <c r="O355">
        <f t="shared" si="29"/>
        <v>1.994565818004072E-2</v>
      </c>
      <c r="Q355" s="7">
        <v>329</v>
      </c>
      <c r="R355" s="7">
        <v>7.0966226299345667E-4</v>
      </c>
      <c r="S355" s="7">
        <v>4.4887304047205585E-4</v>
      </c>
      <c r="U355" s="7">
        <v>18.622448979591837</v>
      </c>
      <c r="V355" s="7">
        <v>1.8198714432312663E-4</v>
      </c>
    </row>
    <row r="356" spans="1:22" x14ac:dyDescent="0.35">
      <c r="A356" s="5">
        <v>2015</v>
      </c>
      <c r="B356" s="14" t="s">
        <v>30</v>
      </c>
      <c r="C356" s="14" t="s">
        <v>31</v>
      </c>
      <c r="D356" s="14">
        <v>2010</v>
      </c>
      <c r="E356" s="14">
        <v>5</v>
      </c>
      <c r="F356" s="14">
        <v>204</v>
      </c>
      <c r="G356" s="14">
        <v>11</v>
      </c>
      <c r="H356" s="14">
        <v>215</v>
      </c>
      <c r="I356" s="14" t="b">
        <v>1</v>
      </c>
      <c r="J356" s="6">
        <v>5.1162790697674397E-2</v>
      </c>
      <c r="K356">
        <f t="shared" si="25"/>
        <v>1.0965807083401339E-3</v>
      </c>
      <c r="L356">
        <f t="shared" si="26"/>
        <v>3.3114660021509111E-2</v>
      </c>
      <c r="M356">
        <f t="shared" si="27"/>
        <v>1.6942384197051166E-3</v>
      </c>
      <c r="N356">
        <f t="shared" si="28"/>
        <v>3.3114660021509111E-2</v>
      </c>
      <c r="O356">
        <f t="shared" si="29"/>
        <v>0.16557330010754556</v>
      </c>
      <c r="Q356" s="7">
        <v>330</v>
      </c>
      <c r="R356" s="7">
        <v>5.6247635218003634E-4</v>
      </c>
      <c r="S356" s="7">
        <v>3.3492123508302094E-4</v>
      </c>
      <c r="U356" s="7">
        <v>18.679138321995467</v>
      </c>
      <c r="V356" s="7">
        <v>1.8439767510516564E-4</v>
      </c>
    </row>
    <row r="357" spans="1:22" x14ac:dyDescent="0.35">
      <c r="A357" s="24">
        <v>2016</v>
      </c>
      <c r="B357" s="17" t="s">
        <v>118</v>
      </c>
      <c r="C357" s="17" t="s">
        <v>119</v>
      </c>
      <c r="D357" s="17">
        <v>2013</v>
      </c>
      <c r="E357" s="17">
        <v>3</v>
      </c>
      <c r="F357" s="17">
        <v>93</v>
      </c>
      <c r="G357" s="17">
        <v>5</v>
      </c>
      <c r="H357" s="17">
        <v>98</v>
      </c>
      <c r="I357" s="17" t="b">
        <v>1</v>
      </c>
      <c r="J357" s="25">
        <v>5.10204081632653E-2</v>
      </c>
      <c r="K357">
        <f t="shared" si="25"/>
        <v>4.9983678798759589E-4</v>
      </c>
      <c r="L357">
        <f t="shared" si="26"/>
        <v>2.2357029945580784E-2</v>
      </c>
      <c r="M357">
        <f t="shared" si="27"/>
        <v>1.1406647931418766E-3</v>
      </c>
      <c r="N357">
        <f t="shared" si="28"/>
        <v>2.2357029945580784E-2</v>
      </c>
      <c r="O357">
        <f t="shared" si="29"/>
        <v>6.7071089836742356E-2</v>
      </c>
      <c r="Q357" s="7">
        <v>331</v>
      </c>
      <c r="R357" s="7">
        <v>5.4331486171163969E-4</v>
      </c>
      <c r="S357" s="7">
        <v>3.5408272555141759E-4</v>
      </c>
      <c r="U357" s="7">
        <v>18.735827664399096</v>
      </c>
      <c r="V357" s="7">
        <v>1.8563942432133041E-4</v>
      </c>
    </row>
    <row r="358" spans="1:22" x14ac:dyDescent="0.35">
      <c r="A358" s="5">
        <v>2015</v>
      </c>
      <c r="B358" s="14" t="s">
        <v>30</v>
      </c>
      <c r="C358" s="14" t="s">
        <v>36</v>
      </c>
      <c r="D358" s="14">
        <v>2012</v>
      </c>
      <c r="E358" s="14">
        <v>3</v>
      </c>
      <c r="F358" s="14">
        <v>205</v>
      </c>
      <c r="G358" s="14">
        <v>11</v>
      </c>
      <c r="H358" s="14">
        <v>216</v>
      </c>
      <c r="I358" s="14" t="b">
        <v>1</v>
      </c>
      <c r="J358" s="6">
        <v>5.0925925925925902E-2</v>
      </c>
      <c r="K358">
        <f t="shared" si="25"/>
        <v>1.1016810837277623E-3</v>
      </c>
      <c r="L358">
        <f t="shared" si="26"/>
        <v>3.31915815189298E-2</v>
      </c>
      <c r="M358">
        <f t="shared" si="27"/>
        <v>1.6903120217973502E-3</v>
      </c>
      <c r="N358">
        <f t="shared" si="28"/>
        <v>3.31915815189298E-2</v>
      </c>
      <c r="O358">
        <f t="shared" si="29"/>
        <v>9.9574744556789399E-2</v>
      </c>
      <c r="Q358" s="7">
        <v>332</v>
      </c>
      <c r="R358" s="7">
        <v>5.4331486171163969E-4</v>
      </c>
      <c r="S358" s="7">
        <v>3.5408272555141759E-4</v>
      </c>
      <c r="U358" s="7">
        <v>18.792517006802722</v>
      </c>
      <c r="V358" s="7">
        <v>1.869066023377871E-4</v>
      </c>
    </row>
    <row r="359" spans="1:22" x14ac:dyDescent="0.35">
      <c r="A359" s="24">
        <v>2015</v>
      </c>
      <c r="B359" s="17" t="s">
        <v>24</v>
      </c>
      <c r="C359" s="17" t="s">
        <v>65</v>
      </c>
      <c r="D359" s="17">
        <v>2015</v>
      </c>
      <c r="E359" s="17">
        <v>0</v>
      </c>
      <c r="F359" s="17">
        <v>56</v>
      </c>
      <c r="G359" s="17">
        <v>3</v>
      </c>
      <c r="H359" s="17">
        <v>59</v>
      </c>
      <c r="I359" s="17" t="b">
        <v>1</v>
      </c>
      <c r="J359" s="25">
        <v>5.0847457627118599E-2</v>
      </c>
      <c r="K359">
        <f t="shared" si="25"/>
        <v>3.0092214787008322E-4</v>
      </c>
      <c r="L359">
        <f t="shared" si="26"/>
        <v>1.7347107766716711E-2</v>
      </c>
      <c r="M359">
        <f t="shared" si="27"/>
        <v>8.8205632712118798E-4</v>
      </c>
      <c r="N359">
        <f t="shared" si="28"/>
        <v>1.7347107766716711E-2</v>
      </c>
      <c r="O359">
        <f t="shared" si="29"/>
        <v>0</v>
      </c>
      <c r="Q359" s="7">
        <v>333</v>
      </c>
      <c r="R359" s="7">
        <v>5.6886351566950196E-4</v>
      </c>
      <c r="S359" s="7">
        <v>3.2853407159355531E-4</v>
      </c>
      <c r="U359" s="7">
        <v>18.849206349206352</v>
      </c>
      <c r="V359" s="7">
        <v>1.8755000046201064E-4</v>
      </c>
    </row>
    <row r="360" spans="1:22" x14ac:dyDescent="0.35">
      <c r="A360" s="5">
        <v>2015</v>
      </c>
      <c r="B360" s="14" t="s">
        <v>52</v>
      </c>
      <c r="C360" s="14" t="s">
        <v>146</v>
      </c>
      <c r="D360" s="14">
        <v>2011</v>
      </c>
      <c r="E360" s="14">
        <v>4</v>
      </c>
      <c r="F360" s="14">
        <v>56</v>
      </c>
      <c r="G360" s="14">
        <v>3</v>
      </c>
      <c r="H360" s="14">
        <v>59</v>
      </c>
      <c r="I360" s="14" t="b">
        <v>1</v>
      </c>
      <c r="J360" s="6">
        <v>5.0847457627118599E-2</v>
      </c>
      <c r="K360">
        <f t="shared" si="25"/>
        <v>3.0092214787008322E-4</v>
      </c>
      <c r="L360">
        <f t="shared" si="26"/>
        <v>1.7347107766716711E-2</v>
      </c>
      <c r="M360">
        <f t="shared" si="27"/>
        <v>8.8205632712118798E-4</v>
      </c>
      <c r="N360">
        <f t="shared" si="28"/>
        <v>1.7347107766716711E-2</v>
      </c>
      <c r="O360">
        <f t="shared" si="29"/>
        <v>6.9388431066866846E-2</v>
      </c>
      <c r="Q360" s="7">
        <v>334</v>
      </c>
      <c r="R360" s="7">
        <v>9.5489173116186036E-4</v>
      </c>
      <c r="S360" s="7">
        <v>5.9492147288232736E-4</v>
      </c>
      <c r="U360" s="7">
        <v>18.905895691609977</v>
      </c>
      <c r="V360" s="7">
        <v>1.8820008906798657E-4</v>
      </c>
    </row>
    <row r="361" spans="1:22" x14ac:dyDescent="0.35">
      <c r="A361" s="24">
        <v>2017</v>
      </c>
      <c r="B361" s="17" t="s">
        <v>30</v>
      </c>
      <c r="C361" s="17" t="s">
        <v>32</v>
      </c>
      <c r="D361" s="17">
        <v>2012</v>
      </c>
      <c r="E361" s="17">
        <v>5</v>
      </c>
      <c r="F361" s="17">
        <v>411</v>
      </c>
      <c r="G361" s="17">
        <v>22</v>
      </c>
      <c r="H361" s="17">
        <v>433</v>
      </c>
      <c r="I361" s="17" t="b">
        <v>1</v>
      </c>
      <c r="J361" s="25">
        <v>5.08083140877598E-2</v>
      </c>
      <c r="K361">
        <f t="shared" si="25"/>
        <v>2.2084625428431533E-3</v>
      </c>
      <c r="L361">
        <f t="shared" si="26"/>
        <v>4.6994282022849901E-2</v>
      </c>
      <c r="M361">
        <f t="shared" si="27"/>
        <v>2.3877002413457216E-3</v>
      </c>
      <c r="N361">
        <f t="shared" si="28"/>
        <v>4.6994282022849901E-2</v>
      </c>
      <c r="O361">
        <f t="shared" si="29"/>
        <v>0.23497141011424949</v>
      </c>
      <c r="Q361" s="7">
        <v>335</v>
      </c>
      <c r="R361" s="7">
        <v>9.5766355624091692E-4</v>
      </c>
      <c r="S361" s="7">
        <v>5.8766392724010673E-4</v>
      </c>
      <c r="U361" s="7">
        <v>18.962585034013607</v>
      </c>
      <c r="V361" s="7">
        <v>1.8820008906798657E-4</v>
      </c>
    </row>
    <row r="362" spans="1:22" x14ac:dyDescent="0.35">
      <c r="A362" s="5">
        <v>2016</v>
      </c>
      <c r="B362" s="14" t="s">
        <v>37</v>
      </c>
      <c r="C362" s="14" t="s">
        <v>39</v>
      </c>
      <c r="D362" s="14">
        <v>2015</v>
      </c>
      <c r="E362" s="14">
        <v>1</v>
      </c>
      <c r="F362" s="14">
        <v>187</v>
      </c>
      <c r="G362" s="14">
        <v>10</v>
      </c>
      <c r="H362" s="14">
        <v>197</v>
      </c>
      <c r="I362" s="14" t="b">
        <v>1</v>
      </c>
      <c r="J362" s="6">
        <v>5.0761421319797002E-2</v>
      </c>
      <c r="K362">
        <f t="shared" si="25"/>
        <v>1.0047739513628204E-3</v>
      </c>
      <c r="L362">
        <f t="shared" si="26"/>
        <v>3.1698169527006138E-2</v>
      </c>
      <c r="M362">
        <f t="shared" si="27"/>
        <v>1.6090441384267091E-3</v>
      </c>
      <c r="N362">
        <f t="shared" si="28"/>
        <v>3.1698169527006138E-2</v>
      </c>
      <c r="O362">
        <f t="shared" si="29"/>
        <v>3.1698169527006138E-2</v>
      </c>
      <c r="Q362" s="7">
        <v>336</v>
      </c>
      <c r="R362" s="7">
        <v>6.4632713058939339E-4</v>
      </c>
      <c r="S362" s="7">
        <v>3.8314762012786998E-4</v>
      </c>
      <c r="U362" s="7">
        <v>19.019274376417236</v>
      </c>
      <c r="V362" s="7">
        <v>1.8952080765075711E-4</v>
      </c>
    </row>
    <row r="363" spans="1:22" x14ac:dyDescent="0.35">
      <c r="A363" s="3">
        <v>2013</v>
      </c>
      <c r="B363" s="13" t="s">
        <v>52</v>
      </c>
      <c r="C363" s="13" t="s">
        <v>53</v>
      </c>
      <c r="D363" s="13">
        <v>2012</v>
      </c>
      <c r="E363" s="17">
        <v>1</v>
      </c>
      <c r="F363" s="13">
        <v>75</v>
      </c>
      <c r="G363" s="13">
        <v>4</v>
      </c>
      <c r="H363" s="13">
        <v>79</v>
      </c>
      <c r="I363" s="13" t="b">
        <v>1</v>
      </c>
      <c r="J363" s="4">
        <v>5.0632911392405097E-2</v>
      </c>
      <c r="K363">
        <f t="shared" si="25"/>
        <v>4.0292965562265383E-4</v>
      </c>
      <c r="L363">
        <f t="shared" si="26"/>
        <v>2.0073107771908509E-2</v>
      </c>
      <c r="M363">
        <f t="shared" si="27"/>
        <v>1.0163598871852416E-3</v>
      </c>
      <c r="N363">
        <f t="shared" si="28"/>
        <v>2.0073107771908509E-2</v>
      </c>
      <c r="O363">
        <f t="shared" si="29"/>
        <v>2.0073107771908509E-2</v>
      </c>
      <c r="Q363" s="7">
        <v>337</v>
      </c>
      <c r="R363" s="7">
        <v>1.0847627690647405E-3</v>
      </c>
      <c r="S363" s="7">
        <v>6.2142107532702244E-4</v>
      </c>
      <c r="U363" s="7">
        <v>19.075963718820862</v>
      </c>
      <c r="V363" s="7">
        <v>1.8952080765075711E-4</v>
      </c>
    </row>
    <row r="364" spans="1:22" x14ac:dyDescent="0.35">
      <c r="A364" s="3">
        <v>2013</v>
      </c>
      <c r="B364" s="13" t="s">
        <v>30</v>
      </c>
      <c r="C364" s="13" t="s">
        <v>31</v>
      </c>
      <c r="D364" s="13">
        <v>2012</v>
      </c>
      <c r="E364" s="14">
        <v>1</v>
      </c>
      <c r="F364" s="13">
        <v>75</v>
      </c>
      <c r="G364" s="13">
        <v>4</v>
      </c>
      <c r="H364" s="13">
        <v>79</v>
      </c>
      <c r="I364" s="13" t="b">
        <v>1</v>
      </c>
      <c r="J364" s="4">
        <v>5.0632911392405097E-2</v>
      </c>
      <c r="K364">
        <f t="shared" si="25"/>
        <v>4.0292965562265383E-4</v>
      </c>
      <c r="L364">
        <f t="shared" si="26"/>
        <v>2.0073107771908509E-2</v>
      </c>
      <c r="M364">
        <f t="shared" si="27"/>
        <v>1.0163598871852416E-3</v>
      </c>
      <c r="N364">
        <f t="shared" si="28"/>
        <v>2.0073107771908509E-2</v>
      </c>
      <c r="O364">
        <f t="shared" si="29"/>
        <v>2.0073107771908509E-2</v>
      </c>
      <c r="Q364" s="7">
        <v>338</v>
      </c>
      <c r="R364" s="7">
        <v>1.0847627690647405E-3</v>
      </c>
      <c r="S364" s="7">
        <v>6.2142107532702244E-4</v>
      </c>
      <c r="U364" s="7">
        <v>19.132653061224492</v>
      </c>
      <c r="V364" s="7">
        <v>1.8952080765075711E-4</v>
      </c>
    </row>
    <row r="365" spans="1:22" x14ac:dyDescent="0.35">
      <c r="A365" s="3">
        <v>2015</v>
      </c>
      <c r="B365" s="13" t="s">
        <v>33</v>
      </c>
      <c r="C365" s="13" t="s">
        <v>97</v>
      </c>
      <c r="D365" s="13">
        <v>2011</v>
      </c>
      <c r="E365" s="17">
        <v>4</v>
      </c>
      <c r="F365" s="13">
        <v>75</v>
      </c>
      <c r="G365" s="13">
        <v>4</v>
      </c>
      <c r="H365" s="13">
        <v>79</v>
      </c>
      <c r="I365" s="13" t="b">
        <v>1</v>
      </c>
      <c r="J365" s="4">
        <v>5.0632911392405097E-2</v>
      </c>
      <c r="K365">
        <f t="shared" si="25"/>
        <v>4.0292965562265383E-4</v>
      </c>
      <c r="L365">
        <f t="shared" si="26"/>
        <v>2.0073107771908509E-2</v>
      </c>
      <c r="M365">
        <f t="shared" si="27"/>
        <v>1.0163598871852416E-3</v>
      </c>
      <c r="N365">
        <f t="shared" si="28"/>
        <v>2.0073107771908509E-2</v>
      </c>
      <c r="O365">
        <f t="shared" si="29"/>
        <v>8.0292431087634036E-2</v>
      </c>
      <c r="Q365" s="7">
        <v>339</v>
      </c>
      <c r="R365" s="7">
        <v>8.3614392972342208E-4</v>
      </c>
      <c r="S365" s="7">
        <v>5.2446158361136707E-4</v>
      </c>
      <c r="U365" s="7">
        <v>19.189342403628121</v>
      </c>
      <c r="V365" s="7">
        <v>1.9019167986419387E-4</v>
      </c>
    </row>
    <row r="366" spans="1:22" x14ac:dyDescent="0.35">
      <c r="A366" s="5">
        <v>2016</v>
      </c>
      <c r="B366" s="14" t="s">
        <v>26</v>
      </c>
      <c r="C366" s="14" t="s">
        <v>54</v>
      </c>
      <c r="D366" s="14">
        <v>2012</v>
      </c>
      <c r="E366" s="14">
        <v>4</v>
      </c>
      <c r="F366" s="14">
        <v>188</v>
      </c>
      <c r="G366" s="14">
        <v>10</v>
      </c>
      <c r="H366" s="14">
        <v>198</v>
      </c>
      <c r="I366" s="14" t="b">
        <v>1</v>
      </c>
      <c r="J366" s="6">
        <v>5.0505050505050497E-2</v>
      </c>
      <c r="K366">
        <f t="shared" si="25"/>
        <v>1.0098743267504488E-3</v>
      </c>
      <c r="L366">
        <f t="shared" si="26"/>
        <v>3.1778519895527685E-2</v>
      </c>
      <c r="M366">
        <f t="shared" si="27"/>
        <v>1.6049757522993778E-3</v>
      </c>
      <c r="N366">
        <f t="shared" si="28"/>
        <v>3.1778519895527685E-2</v>
      </c>
      <c r="O366">
        <f t="shared" si="29"/>
        <v>0.12711407958211074</v>
      </c>
      <c r="Q366" s="7">
        <v>340</v>
      </c>
      <c r="R366" s="7">
        <v>1.5501479390403325E-3</v>
      </c>
      <c r="S366" s="7">
        <v>9.6609936223870539E-4</v>
      </c>
      <c r="U366" s="7">
        <v>19.246031746031747</v>
      </c>
      <c r="V366" s="7">
        <v>1.9224786589020211E-4</v>
      </c>
    </row>
    <row r="367" spans="1:22" x14ac:dyDescent="0.35">
      <c r="A367" s="3">
        <v>2017</v>
      </c>
      <c r="B367" s="13" t="s">
        <v>92</v>
      </c>
      <c r="C367" s="13" t="s">
        <v>149</v>
      </c>
      <c r="D367" s="13">
        <v>2012</v>
      </c>
      <c r="E367" s="17">
        <v>5</v>
      </c>
      <c r="F367" s="13">
        <v>94</v>
      </c>
      <c r="G367" s="13">
        <v>5</v>
      </c>
      <c r="H367" s="13">
        <v>99</v>
      </c>
      <c r="I367" s="13" t="b">
        <v>1</v>
      </c>
      <c r="J367" s="4">
        <v>5.0505050505050497E-2</v>
      </c>
      <c r="K367">
        <f t="shared" si="25"/>
        <v>5.0493716337522438E-4</v>
      </c>
      <c r="L367">
        <f t="shared" si="26"/>
        <v>2.247080691419924E-2</v>
      </c>
      <c r="M367">
        <f t="shared" si="27"/>
        <v>1.1348892380908706E-3</v>
      </c>
      <c r="N367">
        <f t="shared" si="28"/>
        <v>2.247080691419924E-2</v>
      </c>
      <c r="O367">
        <f t="shared" si="29"/>
        <v>0.1123540345709962</v>
      </c>
      <c r="Q367" s="7">
        <v>341</v>
      </c>
      <c r="R367" s="7">
        <v>5.4161711213302963E-4</v>
      </c>
      <c r="S367" s="7">
        <v>3.4801065280534911E-4</v>
      </c>
      <c r="U367" s="7">
        <v>19.302721088435376</v>
      </c>
      <c r="V367" s="7">
        <v>1.9437221619068406E-4</v>
      </c>
    </row>
    <row r="368" spans="1:22" x14ac:dyDescent="0.35">
      <c r="A368" s="3">
        <v>2015</v>
      </c>
      <c r="B368" s="13" t="s">
        <v>52</v>
      </c>
      <c r="C368" s="13" t="s">
        <v>62</v>
      </c>
      <c r="D368" s="13">
        <v>2011</v>
      </c>
      <c r="E368" s="14">
        <v>4</v>
      </c>
      <c r="F368" s="13">
        <v>113</v>
      </c>
      <c r="G368" s="13">
        <v>6</v>
      </c>
      <c r="H368" s="13">
        <v>119</v>
      </c>
      <c r="I368" s="13" t="b">
        <v>1</v>
      </c>
      <c r="J368" s="4">
        <v>5.0420168067226899E-2</v>
      </c>
      <c r="K368">
        <f t="shared" si="25"/>
        <v>6.0694467112779504E-4</v>
      </c>
      <c r="L368">
        <f t="shared" si="26"/>
        <v>2.4636247099097602E-2</v>
      </c>
      <c r="M368">
        <f t="shared" si="27"/>
        <v>1.2421637192822322E-3</v>
      </c>
      <c r="N368">
        <f t="shared" si="28"/>
        <v>2.4636247099097602E-2</v>
      </c>
      <c r="O368">
        <f t="shared" si="29"/>
        <v>9.8544988396390407E-2</v>
      </c>
      <c r="Q368" s="7">
        <v>342</v>
      </c>
      <c r="R368" s="7">
        <v>5.7383185031230691E-4</v>
      </c>
      <c r="S368" s="7">
        <v>3.1579591462607183E-4</v>
      </c>
      <c r="U368" s="7">
        <v>19.359410430839002</v>
      </c>
      <c r="V368" s="7">
        <v>1.9731741753920229E-4</v>
      </c>
    </row>
    <row r="369" spans="1:22" x14ac:dyDescent="0.35">
      <c r="A369" s="3">
        <v>2016</v>
      </c>
      <c r="B369" s="13" t="s">
        <v>30</v>
      </c>
      <c r="C369" s="13" t="s">
        <v>32</v>
      </c>
      <c r="D369" s="13">
        <v>2015</v>
      </c>
      <c r="E369" s="17">
        <v>1</v>
      </c>
      <c r="F369" s="13">
        <v>132</v>
      </c>
      <c r="G369" s="13">
        <v>7</v>
      </c>
      <c r="H369" s="13">
        <v>139</v>
      </c>
      <c r="I369" s="13" t="b">
        <v>1</v>
      </c>
      <c r="J369" s="4">
        <v>5.0359712230215799E-2</v>
      </c>
      <c r="K369">
        <f t="shared" si="25"/>
        <v>7.089521788803656E-4</v>
      </c>
      <c r="L369">
        <f t="shared" si="26"/>
        <v>2.6626155916323436E-2</v>
      </c>
      <c r="M369">
        <f t="shared" si="27"/>
        <v>1.3408855497429061E-3</v>
      </c>
      <c r="N369">
        <f t="shared" si="28"/>
        <v>2.6626155916323436E-2</v>
      </c>
      <c r="O369">
        <f t="shared" si="29"/>
        <v>2.6626155916323436E-2</v>
      </c>
      <c r="Q369" s="7">
        <v>343</v>
      </c>
      <c r="R369" s="7">
        <v>5.6094595504059595E-4</v>
      </c>
      <c r="S369" s="7">
        <v>3.2868180989778278E-4</v>
      </c>
      <c r="U369" s="7">
        <v>19.416099773242632</v>
      </c>
      <c r="V369" s="7">
        <v>1.9731741753920229E-4</v>
      </c>
    </row>
    <row r="370" spans="1:22" x14ac:dyDescent="0.35">
      <c r="A370" s="3">
        <v>2015</v>
      </c>
      <c r="B370" s="13" t="s">
        <v>52</v>
      </c>
      <c r="C370" s="13" t="s">
        <v>82</v>
      </c>
      <c r="D370" s="13">
        <v>2014</v>
      </c>
      <c r="E370" s="14">
        <v>1</v>
      </c>
      <c r="F370" s="13">
        <v>95</v>
      </c>
      <c r="G370" s="13">
        <v>5</v>
      </c>
      <c r="H370" s="13">
        <v>100</v>
      </c>
      <c r="I370" s="13" t="b">
        <v>1</v>
      </c>
      <c r="J370" s="4">
        <v>0.05</v>
      </c>
      <c r="K370">
        <f t="shared" si="25"/>
        <v>5.1003753876285298E-4</v>
      </c>
      <c r="L370">
        <f t="shared" si="26"/>
        <v>2.2584010688158403E-2</v>
      </c>
      <c r="M370">
        <f t="shared" si="27"/>
        <v>1.1292005344079202E-3</v>
      </c>
      <c r="N370">
        <f t="shared" si="28"/>
        <v>2.2584010688158403E-2</v>
      </c>
      <c r="O370">
        <f t="shared" si="29"/>
        <v>2.2584010688158403E-2</v>
      </c>
      <c r="Q370" s="7">
        <v>344</v>
      </c>
      <c r="R370" s="7">
        <v>5.6738890267645143E-4</v>
      </c>
      <c r="S370" s="7">
        <v>3.2223886226192731E-4</v>
      </c>
      <c r="U370" s="7">
        <v>19.472789115646261</v>
      </c>
      <c r="V370" s="7">
        <v>1.9807487682164981E-4</v>
      </c>
    </row>
    <row r="371" spans="1:22" x14ac:dyDescent="0.35">
      <c r="A371" s="3">
        <v>2013</v>
      </c>
      <c r="B371" s="13" t="s">
        <v>24</v>
      </c>
      <c r="C371" s="13" t="s">
        <v>155</v>
      </c>
      <c r="D371" s="13">
        <v>2008</v>
      </c>
      <c r="E371" s="17">
        <v>5</v>
      </c>
      <c r="F371" s="13">
        <v>76</v>
      </c>
      <c r="G371" s="13">
        <v>4</v>
      </c>
      <c r="H371" s="13">
        <v>80</v>
      </c>
      <c r="I371" s="13" t="b">
        <v>1</v>
      </c>
      <c r="J371" s="4">
        <v>0.05</v>
      </c>
      <c r="K371">
        <f t="shared" si="25"/>
        <v>4.0803003101028238E-4</v>
      </c>
      <c r="L371">
        <f t="shared" si="26"/>
        <v>2.0199753241321599E-2</v>
      </c>
      <c r="M371">
        <f t="shared" si="27"/>
        <v>1.0099876620660801E-3</v>
      </c>
      <c r="N371">
        <f t="shared" si="28"/>
        <v>2.0199753241321599E-2</v>
      </c>
      <c r="O371">
        <f t="shared" si="29"/>
        <v>0.100998766206608</v>
      </c>
      <c r="Q371" s="7">
        <v>345</v>
      </c>
      <c r="R371" s="7">
        <v>5.6738890267645143E-4</v>
      </c>
      <c r="S371" s="7">
        <v>3.2223886226192731E-4</v>
      </c>
      <c r="U371" s="7">
        <v>19.529478458049887</v>
      </c>
      <c r="V371" s="7">
        <v>1.988411267885663E-4</v>
      </c>
    </row>
    <row r="372" spans="1:22" x14ac:dyDescent="0.35">
      <c r="A372" s="5">
        <v>2014</v>
      </c>
      <c r="B372" s="14" t="s">
        <v>30</v>
      </c>
      <c r="C372" s="14" t="s">
        <v>56</v>
      </c>
      <c r="D372" s="14">
        <v>2011</v>
      </c>
      <c r="E372" s="14">
        <v>3</v>
      </c>
      <c r="F372" s="14">
        <v>76</v>
      </c>
      <c r="G372" s="14">
        <v>4</v>
      </c>
      <c r="H372" s="14">
        <v>80</v>
      </c>
      <c r="I372" s="14" t="b">
        <v>1</v>
      </c>
      <c r="J372" s="6">
        <v>0.05</v>
      </c>
      <c r="K372">
        <f t="shared" si="25"/>
        <v>4.0803003101028238E-4</v>
      </c>
      <c r="L372">
        <f t="shared" si="26"/>
        <v>2.0199753241321599E-2</v>
      </c>
      <c r="M372">
        <f t="shared" si="27"/>
        <v>1.0099876620660801E-3</v>
      </c>
      <c r="N372">
        <f t="shared" si="28"/>
        <v>2.0199753241321599E-2</v>
      </c>
      <c r="O372">
        <f t="shared" si="29"/>
        <v>6.0599259723964793E-2</v>
      </c>
      <c r="Q372" s="7">
        <v>346</v>
      </c>
      <c r="R372" s="7">
        <v>5.7383185031230691E-4</v>
      </c>
      <c r="S372" s="7">
        <v>3.1579591462607183E-4</v>
      </c>
      <c r="U372" s="7">
        <v>19.586167800453516</v>
      </c>
      <c r="V372" s="7">
        <v>2.0199753241321598E-4</v>
      </c>
    </row>
    <row r="373" spans="1:22" x14ac:dyDescent="0.35">
      <c r="A373" s="24">
        <v>2013</v>
      </c>
      <c r="B373" s="17" t="s">
        <v>30</v>
      </c>
      <c r="C373" s="17" t="s">
        <v>156</v>
      </c>
      <c r="D373" s="17">
        <v>2008</v>
      </c>
      <c r="E373" s="17">
        <v>5</v>
      </c>
      <c r="F373" s="17">
        <v>57</v>
      </c>
      <c r="G373" s="17">
        <v>3</v>
      </c>
      <c r="H373" s="17">
        <v>60</v>
      </c>
      <c r="I373" s="17" t="b">
        <v>1</v>
      </c>
      <c r="J373" s="25">
        <v>0.05</v>
      </c>
      <c r="K373">
        <f t="shared" si="25"/>
        <v>3.0602252325771177E-4</v>
      </c>
      <c r="L373">
        <f t="shared" si="26"/>
        <v>1.7493499457161558E-2</v>
      </c>
      <c r="M373">
        <f t="shared" si="27"/>
        <v>8.7467497285807793E-4</v>
      </c>
      <c r="N373">
        <f t="shared" si="28"/>
        <v>1.7493499457161558E-2</v>
      </c>
      <c r="O373">
        <f t="shared" si="29"/>
        <v>8.7467497285807785E-2</v>
      </c>
      <c r="Q373" s="7">
        <v>347</v>
      </c>
      <c r="R373" s="7">
        <v>9.064748480566388E-4</v>
      </c>
      <c r="S373" s="7">
        <v>5.4471826465291896E-4</v>
      </c>
      <c r="U373" s="7">
        <v>19.642857142857146</v>
      </c>
      <c r="V373" s="7">
        <v>2.0281040303113016E-4</v>
      </c>
    </row>
    <row r="374" spans="1:22" x14ac:dyDescent="0.35">
      <c r="A374" s="5">
        <v>2015</v>
      </c>
      <c r="B374" s="14" t="s">
        <v>67</v>
      </c>
      <c r="C374" s="14" t="s">
        <v>77</v>
      </c>
      <c r="D374" s="14">
        <v>2013</v>
      </c>
      <c r="E374" s="14">
        <v>2</v>
      </c>
      <c r="F374" s="14">
        <v>57</v>
      </c>
      <c r="G374" s="14">
        <v>3</v>
      </c>
      <c r="H374" s="14">
        <v>60</v>
      </c>
      <c r="I374" s="14" t="b">
        <v>1</v>
      </c>
      <c r="J374" s="6">
        <v>0.05</v>
      </c>
      <c r="K374">
        <f t="shared" si="25"/>
        <v>3.0602252325771177E-4</v>
      </c>
      <c r="L374">
        <f t="shared" si="26"/>
        <v>1.7493499457161558E-2</v>
      </c>
      <c r="M374">
        <f t="shared" si="27"/>
        <v>8.7467497285807793E-4</v>
      </c>
      <c r="N374">
        <f t="shared" si="28"/>
        <v>1.7493499457161558E-2</v>
      </c>
      <c r="O374">
        <f t="shared" si="29"/>
        <v>3.4986998914323116E-2</v>
      </c>
      <c r="Q374" s="7">
        <v>348</v>
      </c>
      <c r="R374" s="7">
        <v>7.4208989912211425E-4</v>
      </c>
      <c r="S374" s="7">
        <v>4.0443953315580047E-4</v>
      </c>
      <c r="U374" s="7">
        <v>19.699546485260772</v>
      </c>
      <c r="V374" s="7">
        <v>2.0363316666517181E-4</v>
      </c>
    </row>
    <row r="375" spans="1:22" x14ac:dyDescent="0.35">
      <c r="A375" s="3">
        <v>2015</v>
      </c>
      <c r="B375" s="13" t="s">
        <v>33</v>
      </c>
      <c r="C375" s="13" t="s">
        <v>86</v>
      </c>
      <c r="D375" s="13">
        <v>2010</v>
      </c>
      <c r="E375" s="17">
        <v>5</v>
      </c>
      <c r="F375" s="13">
        <v>57</v>
      </c>
      <c r="G375" s="13">
        <v>3</v>
      </c>
      <c r="H375" s="13">
        <v>60</v>
      </c>
      <c r="I375" s="13" t="b">
        <v>1</v>
      </c>
      <c r="J375" s="4">
        <v>0.05</v>
      </c>
      <c r="K375">
        <f t="shared" si="25"/>
        <v>3.0602252325771177E-4</v>
      </c>
      <c r="L375">
        <f t="shared" si="26"/>
        <v>1.7493499457161558E-2</v>
      </c>
      <c r="M375">
        <f t="shared" si="27"/>
        <v>8.7467497285807793E-4</v>
      </c>
      <c r="N375">
        <f t="shared" si="28"/>
        <v>1.7493499457161558E-2</v>
      </c>
      <c r="O375">
        <f t="shared" si="29"/>
        <v>8.7467497285807785E-2</v>
      </c>
      <c r="Q375" s="7">
        <v>349</v>
      </c>
      <c r="R375" s="7">
        <v>9.7437481090547901E-4</v>
      </c>
      <c r="S375" s="7">
        <v>5.6209685476773846E-4</v>
      </c>
      <c r="U375" s="7">
        <v>19.756235827664401</v>
      </c>
      <c r="V375" s="7">
        <v>2.0363316666517181E-4</v>
      </c>
    </row>
    <row r="376" spans="1:22" x14ac:dyDescent="0.35">
      <c r="A376" s="3">
        <v>2015</v>
      </c>
      <c r="B376" s="13" t="s">
        <v>128</v>
      </c>
      <c r="C376" s="13" t="s">
        <v>173</v>
      </c>
      <c r="D376" s="13">
        <v>2012</v>
      </c>
      <c r="E376" s="14">
        <v>3</v>
      </c>
      <c r="F376" s="13">
        <v>57</v>
      </c>
      <c r="G376" s="13">
        <v>3</v>
      </c>
      <c r="H376" s="13">
        <v>60</v>
      </c>
      <c r="I376" s="13" t="b">
        <v>1</v>
      </c>
      <c r="J376" s="4">
        <v>0.05</v>
      </c>
      <c r="K376">
        <f t="shared" si="25"/>
        <v>3.0602252325771177E-4</v>
      </c>
      <c r="L376">
        <f t="shared" si="26"/>
        <v>1.7493499457161558E-2</v>
      </c>
      <c r="M376">
        <f t="shared" si="27"/>
        <v>8.7467497285807793E-4</v>
      </c>
      <c r="N376">
        <f t="shared" si="28"/>
        <v>1.7493499457161558E-2</v>
      </c>
      <c r="O376">
        <f t="shared" si="29"/>
        <v>5.2480498371484677E-2</v>
      </c>
      <c r="Q376" s="7">
        <v>350</v>
      </c>
      <c r="R376" s="7">
        <v>1.3708333137389145E-3</v>
      </c>
      <c r="S376" s="7">
        <v>7.3942682330483561E-4</v>
      </c>
      <c r="U376" s="7">
        <v>19.812925170068027</v>
      </c>
      <c r="V376" s="7">
        <v>2.0363316666517181E-4</v>
      </c>
    </row>
    <row r="377" spans="1:22" x14ac:dyDescent="0.35">
      <c r="A377" s="3">
        <v>2016</v>
      </c>
      <c r="B377" s="13" t="s">
        <v>33</v>
      </c>
      <c r="C377" s="13" t="s">
        <v>109</v>
      </c>
      <c r="D377" s="13">
        <v>2011</v>
      </c>
      <c r="E377" s="17">
        <v>5</v>
      </c>
      <c r="F377" s="13">
        <v>57</v>
      </c>
      <c r="G377" s="13">
        <v>3</v>
      </c>
      <c r="H377" s="13">
        <v>60</v>
      </c>
      <c r="I377" s="13" t="b">
        <v>1</v>
      </c>
      <c r="J377" s="4">
        <v>0.05</v>
      </c>
      <c r="K377">
        <f t="shared" si="25"/>
        <v>3.0602252325771177E-4</v>
      </c>
      <c r="L377">
        <f t="shared" si="26"/>
        <v>1.7493499457161558E-2</v>
      </c>
      <c r="M377">
        <f t="shared" si="27"/>
        <v>8.7467497285807793E-4</v>
      </c>
      <c r="N377">
        <f t="shared" si="28"/>
        <v>1.7493499457161558E-2</v>
      </c>
      <c r="O377">
        <f t="shared" si="29"/>
        <v>8.7467497285807785E-2</v>
      </c>
      <c r="Q377" s="7">
        <v>351</v>
      </c>
      <c r="R377" s="7">
        <v>1.3309077381884107E-3</v>
      </c>
      <c r="S377" s="7">
        <v>7.148007930978177E-4</v>
      </c>
      <c r="U377" s="7">
        <v>19.869614512471657</v>
      </c>
      <c r="V377" s="7">
        <v>2.0530918807416741E-4</v>
      </c>
    </row>
    <row r="378" spans="1:22" x14ac:dyDescent="0.35">
      <c r="A378" s="5">
        <v>2017</v>
      </c>
      <c r="B378" s="14" t="s">
        <v>30</v>
      </c>
      <c r="C378" s="14" t="s">
        <v>48</v>
      </c>
      <c r="D378" s="14">
        <v>2013</v>
      </c>
      <c r="E378" s="14">
        <v>4</v>
      </c>
      <c r="F378" s="14">
        <v>210</v>
      </c>
      <c r="G378" s="14">
        <v>11</v>
      </c>
      <c r="H378" s="14">
        <v>221</v>
      </c>
      <c r="I378" s="14" t="b">
        <v>1</v>
      </c>
      <c r="J378" s="6">
        <v>4.9773755656108601E-2</v>
      </c>
      <c r="K378">
        <f t="shared" si="25"/>
        <v>1.1271829606659049E-3</v>
      </c>
      <c r="L378">
        <f t="shared" si="26"/>
        <v>3.3573545548033872E-2</v>
      </c>
      <c r="M378">
        <f t="shared" si="27"/>
        <v>1.6710814526170706E-3</v>
      </c>
      <c r="N378">
        <f t="shared" si="28"/>
        <v>3.3573545548033872E-2</v>
      </c>
      <c r="O378">
        <f t="shared" si="29"/>
        <v>0.13429418219213549</v>
      </c>
      <c r="Q378" s="7">
        <v>352</v>
      </c>
      <c r="R378" s="7">
        <v>8.1501121332081775E-4</v>
      </c>
      <c r="S378" s="7">
        <v>4.3772430270659645E-4</v>
      </c>
      <c r="U378" s="7">
        <v>19.926303854875286</v>
      </c>
      <c r="V378" s="7">
        <v>2.0616286821403536E-4</v>
      </c>
    </row>
    <row r="379" spans="1:22" x14ac:dyDescent="0.35">
      <c r="A379" s="24">
        <v>2015</v>
      </c>
      <c r="B379" s="17" t="s">
        <v>24</v>
      </c>
      <c r="C379" s="17" t="s">
        <v>89</v>
      </c>
      <c r="D379" s="17">
        <v>2014</v>
      </c>
      <c r="E379" s="17">
        <v>1</v>
      </c>
      <c r="F379" s="17">
        <v>134</v>
      </c>
      <c r="G379" s="17">
        <v>7</v>
      </c>
      <c r="H379" s="17">
        <v>141</v>
      </c>
      <c r="I379" s="17" t="b">
        <v>1</v>
      </c>
      <c r="J379" s="25">
        <v>4.9645390070922002E-2</v>
      </c>
      <c r="K379">
        <f t="shared" si="25"/>
        <v>7.1915292965562269E-4</v>
      </c>
      <c r="L379">
        <f t="shared" si="26"/>
        <v>2.6817026860851349E-2</v>
      </c>
      <c r="M379">
        <f t="shared" si="27"/>
        <v>1.3313417590493583E-3</v>
      </c>
      <c r="N379">
        <f t="shared" si="28"/>
        <v>2.6817026860851349E-2</v>
      </c>
      <c r="O379">
        <f t="shared" si="29"/>
        <v>2.6817026860851349E-2</v>
      </c>
      <c r="Q379" s="7">
        <v>353</v>
      </c>
      <c r="R379" s="7">
        <v>6.3556717367764439E-4</v>
      </c>
      <c r="S379" s="7">
        <v>3.8728709196546979E-4</v>
      </c>
      <c r="U379" s="7">
        <v>19.982993197278912</v>
      </c>
      <c r="V379" s="7">
        <v>2.0702728654703852E-4</v>
      </c>
    </row>
    <row r="380" spans="1:22" x14ac:dyDescent="0.35">
      <c r="A380" s="3">
        <v>2014</v>
      </c>
      <c r="B380" s="13" t="s">
        <v>52</v>
      </c>
      <c r="C380" s="13" t="s">
        <v>91</v>
      </c>
      <c r="D380" s="13">
        <v>2009</v>
      </c>
      <c r="E380" s="14">
        <v>5</v>
      </c>
      <c r="F380" s="13">
        <v>77</v>
      </c>
      <c r="G380" s="13">
        <v>4</v>
      </c>
      <c r="H380" s="13">
        <v>81</v>
      </c>
      <c r="I380" s="13" t="b">
        <v>1</v>
      </c>
      <c r="J380" s="4">
        <v>4.9382716049382699E-2</v>
      </c>
      <c r="K380">
        <f t="shared" si="25"/>
        <v>4.1313040639791087E-4</v>
      </c>
      <c r="L380">
        <f t="shared" si="26"/>
        <v>2.0325609619342561E-2</v>
      </c>
      <c r="M380">
        <f t="shared" si="27"/>
        <v>1.0037338083625953E-3</v>
      </c>
      <c r="N380">
        <f t="shared" si="28"/>
        <v>2.0325609619342561E-2</v>
      </c>
      <c r="O380">
        <f t="shared" si="29"/>
        <v>0.1016280480967128</v>
      </c>
      <c r="Q380" s="7">
        <v>354</v>
      </c>
      <c r="R380" s="7">
        <v>1.1048158168630285E-3</v>
      </c>
      <c r="S380" s="7">
        <v>5.8942260284208813E-4</v>
      </c>
      <c r="U380" s="7">
        <v>20.039682539682541</v>
      </c>
      <c r="V380" s="7">
        <v>2.0702728654703852E-4</v>
      </c>
    </row>
    <row r="381" spans="1:22" x14ac:dyDescent="0.35">
      <c r="A381" s="3">
        <v>2014</v>
      </c>
      <c r="B381" s="13" t="s">
        <v>186</v>
      </c>
      <c r="C381" s="13" t="s">
        <v>187</v>
      </c>
      <c r="D381" s="13">
        <v>2012</v>
      </c>
      <c r="E381" s="17">
        <v>2</v>
      </c>
      <c r="F381" s="13">
        <v>77</v>
      </c>
      <c r="G381" s="13">
        <v>4</v>
      </c>
      <c r="H381" s="13">
        <v>81</v>
      </c>
      <c r="I381" s="13" t="b">
        <v>1</v>
      </c>
      <c r="J381" s="4">
        <v>4.9382716049382699E-2</v>
      </c>
      <c r="K381">
        <f t="shared" si="25"/>
        <v>4.1313040639791087E-4</v>
      </c>
      <c r="L381">
        <f t="shared" si="26"/>
        <v>2.0325609619342561E-2</v>
      </c>
      <c r="M381">
        <f t="shared" si="27"/>
        <v>1.0037338083625953E-3</v>
      </c>
      <c r="N381">
        <f t="shared" si="28"/>
        <v>2.0325609619342561E-2</v>
      </c>
      <c r="O381">
        <f t="shared" si="29"/>
        <v>4.0651219238685123E-2</v>
      </c>
      <c r="Q381" s="7">
        <v>355</v>
      </c>
      <c r="R381" s="7">
        <v>7.2915534174218966E-4</v>
      </c>
      <c r="S381" s="7">
        <v>4.1150945139968695E-4</v>
      </c>
      <c r="U381" s="7">
        <v>20.096371882086171</v>
      </c>
      <c r="V381" s="7">
        <v>2.0790267009863073E-4</v>
      </c>
    </row>
    <row r="382" spans="1:22" x14ac:dyDescent="0.35">
      <c r="A382" s="3">
        <v>2016</v>
      </c>
      <c r="B382" s="13" t="s">
        <v>24</v>
      </c>
      <c r="C382" s="13" t="s">
        <v>155</v>
      </c>
      <c r="D382" s="13">
        <v>2015</v>
      </c>
      <c r="E382" s="14">
        <v>1</v>
      </c>
      <c r="F382" s="13">
        <v>77</v>
      </c>
      <c r="G382" s="13">
        <v>4</v>
      </c>
      <c r="H382" s="13">
        <v>81</v>
      </c>
      <c r="I382" s="13" t="b">
        <v>1</v>
      </c>
      <c r="J382" s="4">
        <v>4.9382716049382699E-2</v>
      </c>
      <c r="K382">
        <f t="shared" si="25"/>
        <v>4.1313040639791087E-4</v>
      </c>
      <c r="L382">
        <f t="shared" si="26"/>
        <v>2.0325609619342561E-2</v>
      </c>
      <c r="M382">
        <f t="shared" si="27"/>
        <v>1.0037338083625953E-3</v>
      </c>
      <c r="N382">
        <f t="shared" si="28"/>
        <v>2.0325609619342561E-2</v>
      </c>
      <c r="O382">
        <f t="shared" si="29"/>
        <v>2.0325609619342561E-2</v>
      </c>
      <c r="Q382" s="7">
        <v>356</v>
      </c>
      <c r="R382" s="7">
        <v>1.0825149415780457E-3</v>
      </c>
      <c r="S382" s="7">
        <v>6.0779708021930449E-4</v>
      </c>
      <c r="U382" s="7">
        <v>20.153061224489797</v>
      </c>
      <c r="V382" s="7">
        <v>2.0790267009863073E-4</v>
      </c>
    </row>
    <row r="383" spans="1:22" x14ac:dyDescent="0.35">
      <c r="A383" s="24">
        <v>2013</v>
      </c>
      <c r="B383" s="17" t="s">
        <v>24</v>
      </c>
      <c r="C383" s="17" t="s">
        <v>89</v>
      </c>
      <c r="D383" s="17">
        <v>2012</v>
      </c>
      <c r="E383" s="17">
        <v>1</v>
      </c>
      <c r="F383" s="17">
        <v>58</v>
      </c>
      <c r="G383" s="17">
        <v>3</v>
      </c>
      <c r="H383" s="17">
        <v>61</v>
      </c>
      <c r="I383" s="17" t="b">
        <v>1</v>
      </c>
      <c r="J383" s="25">
        <v>4.91803278688525E-2</v>
      </c>
      <c r="K383">
        <f t="shared" si="25"/>
        <v>3.1112289864534032E-4</v>
      </c>
      <c r="L383">
        <f t="shared" si="26"/>
        <v>1.7638676215786159E-2</v>
      </c>
      <c r="M383">
        <f t="shared" si="27"/>
        <v>8.6747587946489374E-4</v>
      </c>
      <c r="N383">
        <f t="shared" si="28"/>
        <v>1.7638676215786159E-2</v>
      </c>
      <c r="O383">
        <f t="shared" si="29"/>
        <v>1.7638676215786159E-2</v>
      </c>
      <c r="Q383" s="7">
        <v>357</v>
      </c>
      <c r="R383" s="7">
        <v>5.4626627132972757E-4</v>
      </c>
      <c r="S383" s="7">
        <v>3.3579005579146041E-4</v>
      </c>
      <c r="U383" s="7">
        <v>20.209750566893426</v>
      </c>
      <c r="V383" s="7">
        <v>2.0790267009863073E-4</v>
      </c>
    </row>
    <row r="384" spans="1:22" x14ac:dyDescent="0.35">
      <c r="A384" s="5">
        <v>2013</v>
      </c>
      <c r="B384" s="14" t="s">
        <v>30</v>
      </c>
      <c r="C384" s="14" t="s">
        <v>56</v>
      </c>
      <c r="D384" s="14">
        <v>2013</v>
      </c>
      <c r="E384" s="14">
        <v>0</v>
      </c>
      <c r="F384" s="14">
        <v>58</v>
      </c>
      <c r="G384" s="14">
        <v>3</v>
      </c>
      <c r="H384" s="14">
        <v>61</v>
      </c>
      <c r="I384" s="14" t="b">
        <v>1</v>
      </c>
      <c r="J384" s="6">
        <v>4.91803278688525E-2</v>
      </c>
      <c r="K384">
        <f t="shared" si="25"/>
        <v>3.1112289864534032E-4</v>
      </c>
      <c r="L384">
        <f t="shared" si="26"/>
        <v>1.7638676215786159E-2</v>
      </c>
      <c r="M384">
        <f t="shared" si="27"/>
        <v>8.6747587946489374E-4</v>
      </c>
      <c r="N384">
        <f t="shared" si="28"/>
        <v>1.7638676215786159E-2</v>
      </c>
      <c r="O384">
        <f t="shared" si="29"/>
        <v>0</v>
      </c>
      <c r="Q384" s="7">
        <v>358</v>
      </c>
      <c r="R384" s="7">
        <v>5.7225928301689885E-4</v>
      </c>
      <c r="S384" s="7">
        <v>3.0979704410428912E-4</v>
      </c>
      <c r="U384" s="7">
        <v>20.266439909297056</v>
      </c>
      <c r="V384" s="7">
        <v>2.0878925267123568E-4</v>
      </c>
    </row>
    <row r="385" spans="1:22" x14ac:dyDescent="0.35">
      <c r="A385" s="3">
        <v>2013</v>
      </c>
      <c r="B385" s="13" t="s">
        <v>104</v>
      </c>
      <c r="C385" s="13" t="s">
        <v>105</v>
      </c>
      <c r="D385" s="13">
        <v>2008</v>
      </c>
      <c r="E385" s="17">
        <v>5</v>
      </c>
      <c r="F385" s="13">
        <v>58</v>
      </c>
      <c r="G385" s="13">
        <v>3</v>
      </c>
      <c r="H385" s="13">
        <v>61</v>
      </c>
      <c r="I385" s="13" t="b">
        <v>1</v>
      </c>
      <c r="J385" s="4">
        <v>4.91803278688525E-2</v>
      </c>
      <c r="K385">
        <f t="shared" si="25"/>
        <v>3.1112289864534032E-4</v>
      </c>
      <c r="L385">
        <f t="shared" si="26"/>
        <v>1.7638676215786159E-2</v>
      </c>
      <c r="M385">
        <f t="shared" si="27"/>
        <v>8.6747587946489374E-4</v>
      </c>
      <c r="N385">
        <f t="shared" si="28"/>
        <v>1.7638676215786159E-2</v>
      </c>
      <c r="O385">
        <f t="shared" si="29"/>
        <v>8.8193381078930794E-2</v>
      </c>
      <c r="Q385" s="7">
        <v>359</v>
      </c>
      <c r="R385" s="7">
        <v>1.5678864299752016E-3</v>
      </c>
      <c r="S385" s="7">
        <v>8.1981381137052E-4</v>
      </c>
      <c r="U385" s="7">
        <v>20.323129251700681</v>
      </c>
      <c r="V385" s="7">
        <v>2.1059698556058341E-4</v>
      </c>
    </row>
    <row r="386" spans="1:22" x14ac:dyDescent="0.35">
      <c r="A386" s="5">
        <v>2014</v>
      </c>
      <c r="B386" s="14" t="s">
        <v>24</v>
      </c>
      <c r="C386" s="14" t="s">
        <v>261</v>
      </c>
      <c r="D386" s="14">
        <v>2014</v>
      </c>
      <c r="E386" s="14">
        <v>0</v>
      </c>
      <c r="F386" s="14">
        <v>58</v>
      </c>
      <c r="G386" s="14">
        <v>3</v>
      </c>
      <c r="H386" s="14">
        <v>61</v>
      </c>
      <c r="I386" s="14" t="b">
        <v>1</v>
      </c>
      <c r="J386" s="6">
        <v>4.91803278688525E-2</v>
      </c>
      <c r="K386">
        <f t="shared" si="25"/>
        <v>3.1112289864534032E-4</v>
      </c>
      <c r="L386">
        <f t="shared" si="26"/>
        <v>1.7638676215786159E-2</v>
      </c>
      <c r="M386">
        <f t="shared" si="27"/>
        <v>8.6747587946489374E-4</v>
      </c>
      <c r="N386">
        <f t="shared" si="28"/>
        <v>1.7638676215786159E-2</v>
      </c>
      <c r="O386">
        <f t="shared" si="29"/>
        <v>0</v>
      </c>
      <c r="Q386" s="7">
        <v>360</v>
      </c>
      <c r="R386" s="7">
        <v>1.0100602264002598E-3</v>
      </c>
      <c r="S386" s="7">
        <v>5.9898391202644935E-4</v>
      </c>
      <c r="U386" s="7">
        <v>20.379818594104311</v>
      </c>
      <c r="V386" s="7">
        <v>2.1059698556058341E-4</v>
      </c>
    </row>
    <row r="387" spans="1:22" x14ac:dyDescent="0.35">
      <c r="A387" s="3">
        <v>2016</v>
      </c>
      <c r="B387" s="13" t="s">
        <v>24</v>
      </c>
      <c r="C387" s="13" t="s">
        <v>49</v>
      </c>
      <c r="D387" s="13">
        <v>2015</v>
      </c>
      <c r="E387" s="17">
        <v>1</v>
      </c>
      <c r="F387" s="13">
        <v>58</v>
      </c>
      <c r="G387" s="13">
        <v>3</v>
      </c>
      <c r="H387" s="13">
        <v>61</v>
      </c>
      <c r="I387" s="13" t="b">
        <v>1</v>
      </c>
      <c r="J387" s="4">
        <v>4.91803278688525E-2</v>
      </c>
      <c r="K387">
        <f t="shared" si="25"/>
        <v>3.1112289864534032E-4</v>
      </c>
      <c r="L387">
        <f t="shared" si="26"/>
        <v>1.7638676215786159E-2</v>
      </c>
      <c r="M387">
        <f t="shared" si="27"/>
        <v>8.6747587946489374E-4</v>
      </c>
      <c r="N387">
        <f t="shared" si="28"/>
        <v>1.7638676215786159E-2</v>
      </c>
      <c r="O387">
        <f t="shared" si="29"/>
        <v>1.7638676215786159E-2</v>
      </c>
      <c r="Q387" s="7">
        <v>361</v>
      </c>
      <c r="R387" s="7">
        <v>6.3962834709988014E-4</v>
      </c>
      <c r="S387" s="7">
        <v>3.7673154008536147E-4</v>
      </c>
      <c r="U387" s="7">
        <v>20.436507936507937</v>
      </c>
      <c r="V387" s="7">
        <v>2.1059698556058341E-4</v>
      </c>
    </row>
    <row r="388" spans="1:22" x14ac:dyDescent="0.35">
      <c r="A388" s="3">
        <v>2017</v>
      </c>
      <c r="B388" s="13" t="s">
        <v>269</v>
      </c>
      <c r="C388" s="13" t="s">
        <v>328</v>
      </c>
      <c r="D388" s="13">
        <v>2014</v>
      </c>
      <c r="E388" s="14">
        <v>3</v>
      </c>
      <c r="F388" s="13">
        <v>58</v>
      </c>
      <c r="G388" s="13">
        <v>3</v>
      </c>
      <c r="H388" s="13">
        <v>61</v>
      </c>
      <c r="I388" s="13" t="b">
        <v>1</v>
      </c>
      <c r="J388" s="4">
        <v>4.91803278688525E-2</v>
      </c>
      <c r="K388">
        <f t="shared" ref="K388:K451" si="30">H388/$H$1</f>
        <v>3.1112289864534032E-4</v>
      </c>
      <c r="L388">
        <f t="shared" ref="L388:L451" si="31">SQRT(K388)</f>
        <v>1.7638676215786159E-2</v>
      </c>
      <c r="M388">
        <f t="shared" ref="M388:M451" si="32">J388*L388</f>
        <v>8.6747587946489374E-4</v>
      </c>
      <c r="N388">
        <f t="shared" ref="N388:N451" si="33">L388</f>
        <v>1.7638676215786159E-2</v>
      </c>
      <c r="O388">
        <f t="shared" ref="O388:O451" si="34">E388*L388</f>
        <v>5.2916028647358476E-2</v>
      </c>
      <c r="Q388" s="7">
        <v>362</v>
      </c>
      <c r="R388" s="7">
        <v>6.3962834709988014E-4</v>
      </c>
      <c r="S388" s="7">
        <v>3.7673154008536147E-4</v>
      </c>
      <c r="U388" s="7">
        <v>20.493197278911566</v>
      </c>
      <c r="V388" s="7">
        <v>2.115186397913848E-4</v>
      </c>
    </row>
    <row r="389" spans="1:22" x14ac:dyDescent="0.35">
      <c r="A389" s="24">
        <v>2013</v>
      </c>
      <c r="B389" s="17" t="s">
        <v>30</v>
      </c>
      <c r="C389" s="17" t="s">
        <v>48</v>
      </c>
      <c r="D389" s="17">
        <v>2010</v>
      </c>
      <c r="E389" s="17">
        <v>3</v>
      </c>
      <c r="F389" s="17">
        <v>175</v>
      </c>
      <c r="G389" s="17">
        <v>9</v>
      </c>
      <c r="H389" s="17">
        <v>184</v>
      </c>
      <c r="I389" s="17" t="b">
        <v>1</v>
      </c>
      <c r="J389" s="25">
        <v>4.8913043478260899E-2</v>
      </c>
      <c r="K389">
        <f t="shared" si="30"/>
        <v>9.384690713236494E-4</v>
      </c>
      <c r="L389">
        <f t="shared" si="31"/>
        <v>3.0634442565903648E-2</v>
      </c>
      <c r="M389">
        <f t="shared" si="32"/>
        <v>1.4984238211583315E-3</v>
      </c>
      <c r="N389">
        <f t="shared" si="33"/>
        <v>3.0634442565903648E-2</v>
      </c>
      <c r="O389">
        <f t="shared" si="34"/>
        <v>9.1903327697710951E-2</v>
      </c>
      <c r="Q389" s="7">
        <v>363</v>
      </c>
      <c r="R389" s="7">
        <v>6.6218659709447645E-4</v>
      </c>
      <c r="S389" s="7">
        <v>3.5417329009076516E-4</v>
      </c>
      <c r="U389" s="7">
        <v>20.549886621315196</v>
      </c>
      <c r="V389" s="7">
        <v>2.1339884245461367E-4</v>
      </c>
    </row>
    <row r="390" spans="1:22" x14ac:dyDescent="0.35">
      <c r="A390" s="3">
        <v>2016</v>
      </c>
      <c r="B390" s="13" t="s">
        <v>52</v>
      </c>
      <c r="C390" s="13" t="s">
        <v>62</v>
      </c>
      <c r="D390" s="13">
        <v>2011</v>
      </c>
      <c r="E390" s="14">
        <v>5</v>
      </c>
      <c r="F390" s="13">
        <v>117</v>
      </c>
      <c r="G390" s="13">
        <v>6</v>
      </c>
      <c r="H390" s="13">
        <v>123</v>
      </c>
      <c r="I390" s="13" t="b">
        <v>1</v>
      </c>
      <c r="J390" s="4">
        <v>4.8780487804878099E-2</v>
      </c>
      <c r="K390">
        <f t="shared" si="30"/>
        <v>6.2734617267830913E-4</v>
      </c>
      <c r="L390">
        <f t="shared" si="31"/>
        <v>2.5046879499816124E-2</v>
      </c>
      <c r="M390">
        <f t="shared" si="32"/>
        <v>1.2217989999910317E-3</v>
      </c>
      <c r="N390">
        <f t="shared" si="33"/>
        <v>2.5046879499816124E-2</v>
      </c>
      <c r="O390">
        <f t="shared" si="34"/>
        <v>0.12523439749908061</v>
      </c>
      <c r="Q390" s="7">
        <v>364</v>
      </c>
      <c r="R390" s="7">
        <v>1.0483334314464173E-3</v>
      </c>
      <c r="S390" s="7">
        <v>5.5664232085296051E-4</v>
      </c>
      <c r="U390" s="7">
        <v>20.606575963718821</v>
      </c>
      <c r="V390" s="7">
        <v>2.1339884245461367E-4</v>
      </c>
    </row>
    <row r="391" spans="1:22" x14ac:dyDescent="0.35">
      <c r="A391" s="3">
        <v>2017</v>
      </c>
      <c r="B391" s="13" t="s">
        <v>33</v>
      </c>
      <c r="C391" s="13" t="s">
        <v>97</v>
      </c>
      <c r="D391" s="13">
        <v>2014</v>
      </c>
      <c r="E391" s="17">
        <v>3</v>
      </c>
      <c r="F391" s="13">
        <v>78</v>
      </c>
      <c r="G391" s="13">
        <v>4</v>
      </c>
      <c r="H391" s="13">
        <v>82</v>
      </c>
      <c r="I391" s="13" t="b">
        <v>1</v>
      </c>
      <c r="J391" s="4">
        <v>4.8780487804878099E-2</v>
      </c>
      <c r="K391">
        <f t="shared" si="30"/>
        <v>4.1823078178553942E-4</v>
      </c>
      <c r="L391">
        <f t="shared" si="31"/>
        <v>2.0450691474508616E-2</v>
      </c>
      <c r="M391">
        <f t="shared" si="32"/>
        <v>9.9759470607359204E-4</v>
      </c>
      <c r="N391">
        <f t="shared" si="33"/>
        <v>2.0450691474508616E-2</v>
      </c>
      <c r="O391">
        <f t="shared" si="34"/>
        <v>6.1352074423525846E-2</v>
      </c>
      <c r="Q391" s="7">
        <v>365</v>
      </c>
      <c r="R391" s="7">
        <v>7.497012767262904E-4</v>
      </c>
      <c r="S391" s="7">
        <v>3.8518796136458023E-4</v>
      </c>
      <c r="U391" s="7">
        <v>20.663265306122451</v>
      </c>
      <c r="V391" s="7">
        <v>2.1435794320825448E-4</v>
      </c>
    </row>
    <row r="392" spans="1:22" x14ac:dyDescent="0.35">
      <c r="A392" s="3">
        <v>2013</v>
      </c>
      <c r="B392" s="13" t="s">
        <v>24</v>
      </c>
      <c r="C392" s="13" t="s">
        <v>29</v>
      </c>
      <c r="D392" s="13">
        <v>2009</v>
      </c>
      <c r="E392" s="14">
        <v>4</v>
      </c>
      <c r="F392" s="13">
        <v>176</v>
      </c>
      <c r="G392" s="13">
        <v>9</v>
      </c>
      <c r="H392" s="13">
        <v>185</v>
      </c>
      <c r="I392" s="13" t="b">
        <v>1</v>
      </c>
      <c r="J392" s="4">
        <v>4.86486486486487E-2</v>
      </c>
      <c r="K392">
        <f t="shared" si="30"/>
        <v>9.43569446711278E-4</v>
      </c>
      <c r="L392">
        <f t="shared" si="31"/>
        <v>3.0717575534395258E-2</v>
      </c>
      <c r="M392">
        <f t="shared" si="32"/>
        <v>1.4943685395111222E-3</v>
      </c>
      <c r="N392">
        <f t="shared" si="33"/>
        <v>3.0717575534395258E-2</v>
      </c>
      <c r="O392">
        <f t="shared" si="34"/>
        <v>0.12287030213758103</v>
      </c>
      <c r="Q392" s="7">
        <v>366</v>
      </c>
      <c r="R392" s="7">
        <v>8.1271882844970275E-4</v>
      </c>
      <c r="S392" s="7">
        <v>4.2944489083252945E-4</v>
      </c>
      <c r="U392" s="7">
        <v>20.71995464852608</v>
      </c>
      <c r="V392" s="7">
        <v>2.1533009306281642E-4</v>
      </c>
    </row>
    <row r="393" spans="1:22" x14ac:dyDescent="0.35">
      <c r="A393" s="24">
        <v>2013</v>
      </c>
      <c r="B393" s="17" t="s">
        <v>24</v>
      </c>
      <c r="C393" s="17" t="s">
        <v>169</v>
      </c>
      <c r="D393" s="17">
        <v>2009</v>
      </c>
      <c r="E393" s="17">
        <v>4</v>
      </c>
      <c r="F393" s="17">
        <v>59</v>
      </c>
      <c r="G393" s="17">
        <v>3</v>
      </c>
      <c r="H393" s="17">
        <v>62</v>
      </c>
      <c r="I393" s="17" t="b">
        <v>1</v>
      </c>
      <c r="J393" s="25">
        <v>4.8387096774193603E-2</v>
      </c>
      <c r="K393">
        <f t="shared" si="30"/>
        <v>3.1622327403296881E-4</v>
      </c>
      <c r="L393">
        <f t="shared" si="31"/>
        <v>1.7782667798532617E-2</v>
      </c>
      <c r="M393">
        <f t="shared" si="32"/>
        <v>8.6045166767093409E-4</v>
      </c>
      <c r="N393">
        <f t="shared" si="33"/>
        <v>1.7782667798532617E-2</v>
      </c>
      <c r="O393">
        <f t="shared" si="34"/>
        <v>7.1130671194130468E-2</v>
      </c>
      <c r="Q393" s="7">
        <v>367</v>
      </c>
      <c r="R393" s="7">
        <v>8.4844082400711363E-4</v>
      </c>
      <c r="S393" s="7">
        <v>4.9244472573579251E-4</v>
      </c>
      <c r="U393" s="7">
        <v>20.776643990929706</v>
      </c>
      <c r="V393" s="7">
        <v>2.1533009306281642E-4</v>
      </c>
    </row>
    <row r="394" spans="1:22" x14ac:dyDescent="0.35">
      <c r="A394" s="5">
        <v>2013</v>
      </c>
      <c r="B394" s="14" t="s">
        <v>30</v>
      </c>
      <c r="C394" s="14" t="s">
        <v>47</v>
      </c>
      <c r="D394" s="14">
        <v>2013</v>
      </c>
      <c r="E394" s="14">
        <v>0</v>
      </c>
      <c r="F394" s="14">
        <v>59</v>
      </c>
      <c r="G394" s="14">
        <v>3</v>
      </c>
      <c r="H394" s="14">
        <v>62</v>
      </c>
      <c r="I394" s="14" t="b">
        <v>1</v>
      </c>
      <c r="J394" s="6">
        <v>4.8387096774193603E-2</v>
      </c>
      <c r="K394">
        <f t="shared" si="30"/>
        <v>3.1622327403296881E-4</v>
      </c>
      <c r="L394">
        <f t="shared" si="31"/>
        <v>1.7782667798532617E-2</v>
      </c>
      <c r="M394">
        <f t="shared" si="32"/>
        <v>8.6045166767093409E-4</v>
      </c>
      <c r="N394">
        <f t="shared" si="33"/>
        <v>1.7782667798532617E-2</v>
      </c>
      <c r="O394">
        <f t="shared" si="34"/>
        <v>0</v>
      </c>
      <c r="Q394" s="7">
        <v>368</v>
      </c>
      <c r="R394" s="7">
        <v>7.1963811441138649E-4</v>
      </c>
      <c r="S394" s="7">
        <v>4.0956241999653368E-4</v>
      </c>
      <c r="U394" s="7">
        <v>20.833333333333336</v>
      </c>
      <c r="V394" s="7">
        <v>2.1533009306281642E-4</v>
      </c>
    </row>
    <row r="395" spans="1:22" x14ac:dyDescent="0.35">
      <c r="A395" s="24">
        <v>2016</v>
      </c>
      <c r="B395" s="17" t="s">
        <v>98</v>
      </c>
      <c r="C395" s="17" t="s">
        <v>249</v>
      </c>
      <c r="D395" s="17">
        <v>2015</v>
      </c>
      <c r="E395" s="17">
        <v>1</v>
      </c>
      <c r="F395" s="17">
        <v>59</v>
      </c>
      <c r="G395" s="17">
        <v>3</v>
      </c>
      <c r="H395" s="17">
        <v>62</v>
      </c>
      <c r="I395" s="17" t="b">
        <v>1</v>
      </c>
      <c r="J395" s="25">
        <v>4.8387096774193603E-2</v>
      </c>
      <c r="K395">
        <f t="shared" si="30"/>
        <v>3.1622327403296881E-4</v>
      </c>
      <c r="L395">
        <f t="shared" si="31"/>
        <v>1.7782667798532617E-2</v>
      </c>
      <c r="M395">
        <f t="shared" si="32"/>
        <v>8.6045166767093409E-4</v>
      </c>
      <c r="N395">
        <f t="shared" si="33"/>
        <v>1.7782667798532617E-2</v>
      </c>
      <c r="O395">
        <f t="shared" si="34"/>
        <v>1.7782667798532617E-2</v>
      </c>
      <c r="Q395" s="7">
        <v>369</v>
      </c>
      <c r="R395" s="7">
        <v>6.7393133020984277E-4</v>
      </c>
      <c r="S395" s="7">
        <v>3.3605633185623731E-4</v>
      </c>
      <c r="U395" s="7">
        <v>20.890022675736962</v>
      </c>
      <c r="V395" s="7">
        <v>2.1533009306281642E-4</v>
      </c>
    </row>
    <row r="396" spans="1:22" x14ac:dyDescent="0.35">
      <c r="A396" s="3">
        <v>2013</v>
      </c>
      <c r="B396" s="13" t="s">
        <v>24</v>
      </c>
      <c r="C396" s="13" t="s">
        <v>169</v>
      </c>
      <c r="D396" s="13">
        <v>2011</v>
      </c>
      <c r="E396" s="14">
        <v>2</v>
      </c>
      <c r="F396" s="13">
        <v>79</v>
      </c>
      <c r="G396" s="13">
        <v>4</v>
      </c>
      <c r="H396" s="13">
        <v>83</v>
      </c>
      <c r="I396" s="13" t="b">
        <v>1</v>
      </c>
      <c r="J396" s="4">
        <v>4.8192771084337303E-2</v>
      </c>
      <c r="K396">
        <f t="shared" si="30"/>
        <v>4.2333115717316797E-4</v>
      </c>
      <c r="L396">
        <f t="shared" si="31"/>
        <v>2.0575012932515208E-2</v>
      </c>
      <c r="M396">
        <f t="shared" si="32"/>
        <v>9.9156688831398502E-4</v>
      </c>
      <c r="N396">
        <f t="shared" si="33"/>
        <v>2.0575012932515208E-2</v>
      </c>
      <c r="O396">
        <f t="shared" si="34"/>
        <v>4.1150025865030415E-2</v>
      </c>
      <c r="Q396" s="7">
        <v>370</v>
      </c>
      <c r="R396" s="7">
        <v>6.5879761370964758E-4</v>
      </c>
      <c r="S396" s="7">
        <v>3.511900483564325E-4</v>
      </c>
      <c r="U396" s="7">
        <v>20.946712018140591</v>
      </c>
      <c r="V396" s="7">
        <v>2.1631559062833529E-4</v>
      </c>
    </row>
    <row r="397" spans="1:22" x14ac:dyDescent="0.35">
      <c r="A397" s="3">
        <v>2015</v>
      </c>
      <c r="B397" s="13" t="s">
        <v>30</v>
      </c>
      <c r="C397" s="13" t="s">
        <v>32</v>
      </c>
      <c r="D397" s="13">
        <v>2012</v>
      </c>
      <c r="E397" s="17">
        <v>3</v>
      </c>
      <c r="F397" s="13">
        <v>336</v>
      </c>
      <c r="G397" s="13">
        <v>17</v>
      </c>
      <c r="H397" s="13">
        <v>353</v>
      </c>
      <c r="I397" s="13" t="b">
        <v>1</v>
      </c>
      <c r="J397" s="4">
        <v>4.8158640226628899E-2</v>
      </c>
      <c r="K397">
        <f t="shared" si="30"/>
        <v>1.8004325118328708E-3</v>
      </c>
      <c r="L397">
        <f t="shared" si="31"/>
        <v>4.2431503765868003E-2</v>
      </c>
      <c r="M397">
        <f t="shared" si="32"/>
        <v>2.0434435241352866E-3</v>
      </c>
      <c r="N397">
        <f t="shared" si="33"/>
        <v>4.2431503765868003E-2</v>
      </c>
      <c r="O397">
        <f t="shared" si="34"/>
        <v>0.127294511297604</v>
      </c>
      <c r="Q397" s="7">
        <v>371</v>
      </c>
      <c r="R397" s="7">
        <v>5.836416523679628E-4</v>
      </c>
      <c r="S397" s="7">
        <v>2.9103332049011514E-4</v>
      </c>
      <c r="U397" s="7">
        <v>21.00340136054422</v>
      </c>
      <c r="V397" s="7">
        <v>2.1935530296733597E-4</v>
      </c>
    </row>
    <row r="398" spans="1:22" x14ac:dyDescent="0.35">
      <c r="A398" s="5">
        <v>2014</v>
      </c>
      <c r="B398" s="14" t="s">
        <v>24</v>
      </c>
      <c r="C398" s="14" t="s">
        <v>28</v>
      </c>
      <c r="D398" s="14">
        <v>2014</v>
      </c>
      <c r="E398" s="14">
        <v>0</v>
      </c>
      <c r="F398" s="14">
        <v>99</v>
      </c>
      <c r="G398" s="14">
        <v>5</v>
      </c>
      <c r="H398" s="14">
        <v>104</v>
      </c>
      <c r="I398" s="14" t="b">
        <v>1</v>
      </c>
      <c r="J398" s="6">
        <v>4.80769230769231E-2</v>
      </c>
      <c r="K398">
        <f t="shared" si="30"/>
        <v>5.3043904031336707E-4</v>
      </c>
      <c r="L398">
        <f t="shared" si="31"/>
        <v>2.3031262238821543E-2</v>
      </c>
      <c r="M398">
        <f t="shared" si="32"/>
        <v>1.107272223020267E-3</v>
      </c>
      <c r="N398">
        <f t="shared" si="33"/>
        <v>2.3031262238821543E-2</v>
      </c>
      <c r="O398">
        <f t="shared" si="34"/>
        <v>0</v>
      </c>
      <c r="Q398" s="7">
        <v>372</v>
      </c>
      <c r="R398" s="7">
        <v>5.6398237795370174E-4</v>
      </c>
      <c r="S398" s="7">
        <v>3.1069259490437619E-4</v>
      </c>
      <c r="U398" s="7">
        <v>21.060090702947846</v>
      </c>
      <c r="V398" s="7">
        <v>2.2039737678044229E-4</v>
      </c>
    </row>
    <row r="399" spans="1:22" x14ac:dyDescent="0.35">
      <c r="A399" s="3">
        <v>2014</v>
      </c>
      <c r="B399" s="13" t="s">
        <v>58</v>
      </c>
      <c r="C399" s="13" t="s">
        <v>76</v>
      </c>
      <c r="D399" s="13">
        <v>2010</v>
      </c>
      <c r="E399" s="17">
        <v>4</v>
      </c>
      <c r="F399" s="13">
        <v>99</v>
      </c>
      <c r="G399" s="13">
        <v>5</v>
      </c>
      <c r="H399" s="13">
        <v>104</v>
      </c>
      <c r="I399" s="13" t="b">
        <v>1</v>
      </c>
      <c r="J399" s="4">
        <v>4.80769230769231E-2</v>
      </c>
      <c r="K399">
        <f t="shared" si="30"/>
        <v>5.3043904031336707E-4</v>
      </c>
      <c r="L399">
        <f t="shared" si="31"/>
        <v>2.3031262238821543E-2</v>
      </c>
      <c r="M399">
        <f t="shared" si="32"/>
        <v>1.107272223020267E-3</v>
      </c>
      <c r="N399">
        <f t="shared" si="33"/>
        <v>2.3031262238821543E-2</v>
      </c>
      <c r="O399">
        <f t="shared" si="34"/>
        <v>9.2125048955286171E-2</v>
      </c>
      <c r="Q399" s="7">
        <v>373</v>
      </c>
      <c r="R399" s="7">
        <v>5.836416523679628E-4</v>
      </c>
      <c r="S399" s="7">
        <v>2.9103332049011514E-4</v>
      </c>
      <c r="U399" s="7">
        <v>21.116780045351476</v>
      </c>
      <c r="V399" s="7">
        <v>2.2039737678044229E-4</v>
      </c>
    </row>
    <row r="400" spans="1:22" x14ac:dyDescent="0.35">
      <c r="A400" s="3">
        <v>2017</v>
      </c>
      <c r="B400" s="13" t="s">
        <v>33</v>
      </c>
      <c r="C400" s="13" t="s">
        <v>34</v>
      </c>
      <c r="D400" s="13">
        <v>2016</v>
      </c>
      <c r="E400" s="14">
        <v>1</v>
      </c>
      <c r="F400" s="13">
        <v>258</v>
      </c>
      <c r="G400" s="13">
        <v>13</v>
      </c>
      <c r="H400" s="13">
        <v>271</v>
      </c>
      <c r="I400" s="13" t="b">
        <v>1</v>
      </c>
      <c r="J400" s="4">
        <v>4.7970479704797099E-2</v>
      </c>
      <c r="K400">
        <f t="shared" si="30"/>
        <v>1.3822017300473314E-3</v>
      </c>
      <c r="L400">
        <f t="shared" si="31"/>
        <v>3.7177973721645073E-2</v>
      </c>
      <c r="M400">
        <f t="shared" si="32"/>
        <v>1.7834452338796548E-3</v>
      </c>
      <c r="N400">
        <f t="shared" si="33"/>
        <v>3.7177973721645073E-2</v>
      </c>
      <c r="O400">
        <f t="shared" si="34"/>
        <v>3.7177973721645073E-2</v>
      </c>
      <c r="Q400" s="7">
        <v>374</v>
      </c>
      <c r="R400" s="7">
        <v>5.7053546942512209E-4</v>
      </c>
      <c r="S400" s="7">
        <v>3.0413950343295584E-4</v>
      </c>
      <c r="U400" s="7">
        <v>21.173469387755105</v>
      </c>
      <c r="V400" s="7">
        <v>2.2252686949417804E-4</v>
      </c>
    </row>
    <row r="401" spans="1:22" x14ac:dyDescent="0.35">
      <c r="A401" s="24">
        <v>2016</v>
      </c>
      <c r="B401" s="17" t="s">
        <v>30</v>
      </c>
      <c r="C401" s="17" t="s">
        <v>48</v>
      </c>
      <c r="D401" s="17">
        <v>2013</v>
      </c>
      <c r="E401" s="17">
        <v>3</v>
      </c>
      <c r="F401" s="17">
        <v>278</v>
      </c>
      <c r="G401" s="17">
        <v>14</v>
      </c>
      <c r="H401" s="17">
        <v>292</v>
      </c>
      <c r="I401" s="17" t="b">
        <v>1</v>
      </c>
      <c r="J401" s="25">
        <v>4.7945205479452101E-2</v>
      </c>
      <c r="K401">
        <f t="shared" si="30"/>
        <v>1.4893096131875306E-3</v>
      </c>
      <c r="L401">
        <f t="shared" si="31"/>
        <v>3.8591574380783311E-2</v>
      </c>
      <c r="M401">
        <f t="shared" si="32"/>
        <v>1.8502809634622153E-3</v>
      </c>
      <c r="N401">
        <f t="shared" si="33"/>
        <v>3.8591574380783311E-2</v>
      </c>
      <c r="O401">
        <f t="shared" si="34"/>
        <v>0.11577472314234993</v>
      </c>
      <c r="Q401" s="7">
        <v>375</v>
      </c>
      <c r="R401" s="7">
        <v>5.836416523679628E-4</v>
      </c>
      <c r="S401" s="7">
        <v>2.9103332049011514E-4</v>
      </c>
      <c r="U401" s="7">
        <v>21.230158730158731</v>
      </c>
      <c r="V401" s="7">
        <v>2.2252686949417804E-4</v>
      </c>
    </row>
    <row r="402" spans="1:22" x14ac:dyDescent="0.35">
      <c r="A402" s="3">
        <v>2015</v>
      </c>
      <c r="B402" s="13" t="s">
        <v>30</v>
      </c>
      <c r="C402" s="13" t="s">
        <v>44</v>
      </c>
      <c r="D402" s="13">
        <v>2010</v>
      </c>
      <c r="E402" s="14">
        <v>5</v>
      </c>
      <c r="F402" s="13">
        <v>338</v>
      </c>
      <c r="G402" s="13">
        <v>17</v>
      </c>
      <c r="H402" s="13">
        <v>355</v>
      </c>
      <c r="I402" s="13" t="b">
        <v>1</v>
      </c>
      <c r="J402" s="4">
        <v>4.7887323943661998E-2</v>
      </c>
      <c r="K402">
        <f t="shared" si="30"/>
        <v>1.810633262608128E-3</v>
      </c>
      <c r="L402">
        <f t="shared" si="31"/>
        <v>4.25515365481451E-2</v>
      </c>
      <c r="M402">
        <f t="shared" si="32"/>
        <v>2.0376792149815973E-3</v>
      </c>
      <c r="N402">
        <f t="shared" si="33"/>
        <v>4.25515365481451E-2</v>
      </c>
      <c r="O402">
        <f t="shared" si="34"/>
        <v>0.21275768274072548</v>
      </c>
      <c r="Q402" s="7">
        <v>376</v>
      </c>
      <c r="R402" s="7">
        <v>1.107549071696893E-3</v>
      </c>
      <c r="S402" s="7">
        <v>5.6353238092017761E-4</v>
      </c>
      <c r="U402" s="7">
        <v>21.286848072562361</v>
      </c>
      <c r="V402" s="7">
        <v>2.2252686949417804E-4</v>
      </c>
    </row>
    <row r="403" spans="1:22" x14ac:dyDescent="0.35">
      <c r="A403" s="3">
        <v>2016</v>
      </c>
      <c r="B403" s="13" t="s">
        <v>24</v>
      </c>
      <c r="C403" s="13" t="s">
        <v>29</v>
      </c>
      <c r="D403" s="13">
        <v>2013</v>
      </c>
      <c r="E403" s="17">
        <v>3</v>
      </c>
      <c r="F403" s="13">
        <v>180</v>
      </c>
      <c r="G403" s="13">
        <v>9</v>
      </c>
      <c r="H403" s="13">
        <v>189</v>
      </c>
      <c r="I403" s="13" t="b">
        <v>1</v>
      </c>
      <c r="J403" s="4">
        <v>4.7619047619047603E-2</v>
      </c>
      <c r="K403">
        <f t="shared" si="30"/>
        <v>9.6397094826179209E-4</v>
      </c>
      <c r="L403">
        <f t="shared" si="31"/>
        <v>3.1047881542253283E-2</v>
      </c>
      <c r="M403">
        <f t="shared" si="32"/>
        <v>1.4784705496311082E-3</v>
      </c>
      <c r="N403">
        <f t="shared" si="33"/>
        <v>3.1047881542253283E-2</v>
      </c>
      <c r="O403">
        <f t="shared" si="34"/>
        <v>9.314364462675985E-2</v>
      </c>
      <c r="Q403" s="7">
        <v>377</v>
      </c>
      <c r="R403" s="7">
        <v>8.5452291493917339E-4</v>
      </c>
      <c r="S403" s="7">
        <v>4.7681884411018491E-4</v>
      </c>
      <c r="U403" s="7">
        <v>21.343537414965986</v>
      </c>
      <c r="V403" s="7">
        <v>2.2252686949417804E-4</v>
      </c>
    </row>
    <row r="404" spans="1:22" x14ac:dyDescent="0.35">
      <c r="A404" s="3">
        <v>2014</v>
      </c>
      <c r="B404" s="13" t="s">
        <v>37</v>
      </c>
      <c r="C404" s="13" t="s">
        <v>59</v>
      </c>
      <c r="D404" s="13">
        <v>2009</v>
      </c>
      <c r="E404" s="14">
        <v>5</v>
      </c>
      <c r="F404" s="13">
        <v>140</v>
      </c>
      <c r="G404" s="13">
        <v>7</v>
      </c>
      <c r="H404" s="13">
        <v>147</v>
      </c>
      <c r="I404" s="13" t="b">
        <v>1</v>
      </c>
      <c r="J404" s="4">
        <v>4.7619047619047603E-2</v>
      </c>
      <c r="K404">
        <f t="shared" si="30"/>
        <v>7.4975518198139388E-4</v>
      </c>
      <c r="L404">
        <f t="shared" si="31"/>
        <v>2.7381657765398242E-2</v>
      </c>
      <c r="M404">
        <f t="shared" si="32"/>
        <v>1.3038884650189634E-3</v>
      </c>
      <c r="N404">
        <f t="shared" si="33"/>
        <v>2.7381657765398242E-2</v>
      </c>
      <c r="O404">
        <f t="shared" si="34"/>
        <v>0.13690828882699121</v>
      </c>
      <c r="Q404" s="7">
        <v>378</v>
      </c>
      <c r="R404" s="7">
        <v>6.7813031993222957E-4</v>
      </c>
      <c r="S404" s="7">
        <v>3.2560348843036575E-4</v>
      </c>
      <c r="U404" s="7">
        <v>21.400226757369616</v>
      </c>
      <c r="V404" s="7">
        <v>2.2252686949417804E-4</v>
      </c>
    </row>
    <row r="405" spans="1:22" x14ac:dyDescent="0.35">
      <c r="A405" s="24">
        <v>2016</v>
      </c>
      <c r="B405" s="17" t="s">
        <v>30</v>
      </c>
      <c r="C405" s="17" t="s">
        <v>48</v>
      </c>
      <c r="D405" s="17">
        <v>2015</v>
      </c>
      <c r="E405" s="17">
        <v>1</v>
      </c>
      <c r="F405" s="17">
        <v>140</v>
      </c>
      <c r="G405" s="17">
        <v>7</v>
      </c>
      <c r="H405" s="17">
        <v>147</v>
      </c>
      <c r="I405" s="17" t="b">
        <v>1</v>
      </c>
      <c r="J405" s="25">
        <v>4.7619047619047603E-2</v>
      </c>
      <c r="K405">
        <f t="shared" si="30"/>
        <v>7.4975518198139388E-4</v>
      </c>
      <c r="L405">
        <f t="shared" si="31"/>
        <v>2.7381657765398242E-2</v>
      </c>
      <c r="M405">
        <f t="shared" si="32"/>
        <v>1.3038884650189634E-3</v>
      </c>
      <c r="N405">
        <f t="shared" si="33"/>
        <v>2.7381657765398242E-2</v>
      </c>
      <c r="O405">
        <f t="shared" si="34"/>
        <v>2.7381657765398242E-2</v>
      </c>
      <c r="Q405" s="7">
        <v>379</v>
      </c>
      <c r="R405" s="7">
        <v>6.5528830721074314E-4</v>
      </c>
      <c r="S405" s="7">
        <v>3.4844550115185218E-4</v>
      </c>
      <c r="U405" s="7">
        <v>21.456916099773245</v>
      </c>
      <c r="V405" s="7">
        <v>2.2471930538817494E-4</v>
      </c>
    </row>
    <row r="406" spans="1:22" x14ac:dyDescent="0.35">
      <c r="A406" s="5">
        <v>2016</v>
      </c>
      <c r="B406" s="14" t="s">
        <v>158</v>
      </c>
      <c r="C406" s="14" t="s">
        <v>175</v>
      </c>
      <c r="D406" s="14">
        <v>2013</v>
      </c>
      <c r="E406" s="14">
        <v>3</v>
      </c>
      <c r="F406" s="14">
        <v>100</v>
      </c>
      <c r="G406" s="14">
        <v>5</v>
      </c>
      <c r="H406" s="14">
        <v>105</v>
      </c>
      <c r="I406" s="14" t="b">
        <v>1</v>
      </c>
      <c r="J406" s="6">
        <v>4.7619047619047603E-2</v>
      </c>
      <c r="K406">
        <f t="shared" si="30"/>
        <v>5.3553941570099557E-4</v>
      </c>
      <c r="L406">
        <f t="shared" si="31"/>
        <v>2.314172456194645E-2</v>
      </c>
      <c r="M406">
        <f t="shared" si="32"/>
        <v>1.1019868839022115E-3</v>
      </c>
      <c r="N406">
        <f t="shared" si="33"/>
        <v>2.314172456194645E-2</v>
      </c>
      <c r="O406">
        <f t="shared" si="34"/>
        <v>6.942517368583935E-2</v>
      </c>
      <c r="Q406" s="7">
        <v>380</v>
      </c>
      <c r="R406" s="7">
        <v>6.4767430297024773E-4</v>
      </c>
      <c r="S406" s="7">
        <v>3.5605950539234759E-4</v>
      </c>
      <c r="U406" s="7">
        <v>21.513605442176871</v>
      </c>
      <c r="V406" s="7">
        <v>2.2471930538817494E-4</v>
      </c>
    </row>
    <row r="407" spans="1:22" x14ac:dyDescent="0.35">
      <c r="A407" s="3">
        <v>2013</v>
      </c>
      <c r="B407" s="13" t="s">
        <v>118</v>
      </c>
      <c r="C407" s="13" t="s">
        <v>119</v>
      </c>
      <c r="D407" s="13">
        <v>2009</v>
      </c>
      <c r="E407" s="17">
        <v>4</v>
      </c>
      <c r="F407" s="13">
        <v>80</v>
      </c>
      <c r="G407" s="13">
        <v>4</v>
      </c>
      <c r="H407" s="13">
        <v>84</v>
      </c>
      <c r="I407" s="13" t="b">
        <v>1</v>
      </c>
      <c r="J407" s="4">
        <v>4.7619047619047603E-2</v>
      </c>
      <c r="K407">
        <f t="shared" si="30"/>
        <v>4.2843153256079647E-4</v>
      </c>
      <c r="L407">
        <f t="shared" si="31"/>
        <v>2.069858769483552E-2</v>
      </c>
      <c r="M407">
        <f t="shared" si="32"/>
        <v>9.856470330874053E-4</v>
      </c>
      <c r="N407">
        <f t="shared" si="33"/>
        <v>2.069858769483552E-2</v>
      </c>
      <c r="O407">
        <f t="shared" si="34"/>
        <v>8.279435077934208E-2</v>
      </c>
      <c r="Q407" s="7">
        <v>381</v>
      </c>
      <c r="R407" s="7">
        <v>5.6205533498516059E-4</v>
      </c>
      <c r="S407" s="7">
        <v>3.0542054447973315E-4</v>
      </c>
      <c r="U407" s="7">
        <v>21.570294784580501</v>
      </c>
      <c r="V407" s="7">
        <v>2.2471930538817494E-4</v>
      </c>
    </row>
    <row r="408" spans="1:22" x14ac:dyDescent="0.35">
      <c r="A408" s="3">
        <v>2013</v>
      </c>
      <c r="B408" s="13" t="s">
        <v>37</v>
      </c>
      <c r="C408" s="13" t="s">
        <v>157</v>
      </c>
      <c r="D408" s="13">
        <v>2008</v>
      </c>
      <c r="E408" s="14">
        <v>5</v>
      </c>
      <c r="F408" s="13">
        <v>80</v>
      </c>
      <c r="G408" s="13">
        <v>4</v>
      </c>
      <c r="H408" s="13">
        <v>84</v>
      </c>
      <c r="I408" s="13" t="b">
        <v>1</v>
      </c>
      <c r="J408" s="4">
        <v>4.7619047619047603E-2</v>
      </c>
      <c r="K408">
        <f t="shared" si="30"/>
        <v>4.2843153256079647E-4</v>
      </c>
      <c r="L408">
        <f t="shared" si="31"/>
        <v>2.069858769483552E-2</v>
      </c>
      <c r="M408">
        <f t="shared" si="32"/>
        <v>9.856470330874053E-4</v>
      </c>
      <c r="N408">
        <f t="shared" si="33"/>
        <v>2.069858769483552E-2</v>
      </c>
      <c r="O408">
        <f t="shared" si="34"/>
        <v>0.10349293847417759</v>
      </c>
      <c r="Q408" s="7">
        <v>382</v>
      </c>
      <c r="R408" s="7">
        <v>5.554478600794182E-4</v>
      </c>
      <c r="S408" s="7">
        <v>3.1202801938547554E-4</v>
      </c>
      <c r="U408" s="7">
        <v>21.62698412698413</v>
      </c>
      <c r="V408" s="7">
        <v>2.2584010688158403E-4</v>
      </c>
    </row>
    <row r="409" spans="1:22" x14ac:dyDescent="0.35">
      <c r="A409" s="3">
        <v>2014</v>
      </c>
      <c r="B409" s="13" t="s">
        <v>52</v>
      </c>
      <c r="C409" s="13" t="s">
        <v>74</v>
      </c>
      <c r="D409" s="13">
        <v>2012</v>
      </c>
      <c r="E409" s="17">
        <v>2</v>
      </c>
      <c r="F409" s="13">
        <v>80</v>
      </c>
      <c r="G409" s="13">
        <v>4</v>
      </c>
      <c r="H409" s="13">
        <v>84</v>
      </c>
      <c r="I409" s="13" t="b">
        <v>1</v>
      </c>
      <c r="J409" s="4">
        <v>4.7619047619047603E-2</v>
      </c>
      <c r="K409">
        <f t="shared" si="30"/>
        <v>4.2843153256079647E-4</v>
      </c>
      <c r="L409">
        <f t="shared" si="31"/>
        <v>2.069858769483552E-2</v>
      </c>
      <c r="M409">
        <f t="shared" si="32"/>
        <v>9.856470330874053E-4</v>
      </c>
      <c r="N409">
        <f t="shared" si="33"/>
        <v>2.069858769483552E-2</v>
      </c>
      <c r="O409">
        <f t="shared" si="34"/>
        <v>4.139717538967104E-2</v>
      </c>
      <c r="Q409" s="7">
        <v>383</v>
      </c>
      <c r="R409" s="7">
        <v>5.8848523460813015E-4</v>
      </c>
      <c r="S409" s="7">
        <v>2.7899064485676359E-4</v>
      </c>
      <c r="U409" s="7">
        <v>21.683673469387756</v>
      </c>
      <c r="V409" s="7">
        <v>2.2697784761817411E-4</v>
      </c>
    </row>
    <row r="410" spans="1:22" x14ac:dyDescent="0.35">
      <c r="A410" s="5">
        <v>2014</v>
      </c>
      <c r="B410" s="14" t="s">
        <v>67</v>
      </c>
      <c r="C410" s="14" t="s">
        <v>77</v>
      </c>
      <c r="D410" s="14">
        <v>2012</v>
      </c>
      <c r="E410" s="14">
        <v>2</v>
      </c>
      <c r="F410" s="14">
        <v>80</v>
      </c>
      <c r="G410" s="14">
        <v>4</v>
      </c>
      <c r="H410" s="14">
        <v>84</v>
      </c>
      <c r="I410" s="14" t="b">
        <v>1</v>
      </c>
      <c r="J410" s="6">
        <v>4.7619047619047603E-2</v>
      </c>
      <c r="K410">
        <f t="shared" si="30"/>
        <v>4.2843153256079647E-4</v>
      </c>
      <c r="L410">
        <f t="shared" si="31"/>
        <v>2.069858769483552E-2</v>
      </c>
      <c r="M410">
        <f t="shared" si="32"/>
        <v>9.856470330874053E-4</v>
      </c>
      <c r="N410">
        <f t="shared" si="33"/>
        <v>2.069858769483552E-2</v>
      </c>
      <c r="O410">
        <f t="shared" si="34"/>
        <v>4.139717538967104E-2</v>
      </c>
      <c r="Q410" s="7">
        <v>384</v>
      </c>
      <c r="R410" s="7">
        <v>5.554478600794182E-4</v>
      </c>
      <c r="S410" s="7">
        <v>3.1202801938547554E-4</v>
      </c>
      <c r="U410" s="7">
        <v>21.740362811791385</v>
      </c>
      <c r="V410" s="7">
        <v>2.2697784761817411E-4</v>
      </c>
    </row>
    <row r="411" spans="1:22" x14ac:dyDescent="0.35">
      <c r="A411" s="24">
        <v>2017</v>
      </c>
      <c r="B411" s="17" t="s">
        <v>37</v>
      </c>
      <c r="C411" s="17" t="s">
        <v>38</v>
      </c>
      <c r="D411" s="17">
        <v>2017</v>
      </c>
      <c r="E411" s="17">
        <v>0</v>
      </c>
      <c r="F411" s="17">
        <v>80</v>
      </c>
      <c r="G411" s="17">
        <v>4</v>
      </c>
      <c r="H411" s="17">
        <v>84</v>
      </c>
      <c r="I411" s="17" t="b">
        <v>1</v>
      </c>
      <c r="J411" s="25">
        <v>4.7619047619047603E-2</v>
      </c>
      <c r="K411">
        <f t="shared" si="30"/>
        <v>4.2843153256079647E-4</v>
      </c>
      <c r="L411">
        <f t="shared" si="31"/>
        <v>2.069858769483552E-2</v>
      </c>
      <c r="M411">
        <f t="shared" si="32"/>
        <v>9.856470330874053E-4</v>
      </c>
      <c r="N411">
        <f t="shared" si="33"/>
        <v>2.069858769483552E-2</v>
      </c>
      <c r="O411">
        <f t="shared" si="34"/>
        <v>0</v>
      </c>
      <c r="Q411" s="7">
        <v>385</v>
      </c>
      <c r="R411" s="7">
        <v>5.6205533498516059E-4</v>
      </c>
      <c r="S411" s="7">
        <v>3.0542054447973315E-4</v>
      </c>
      <c r="U411" s="7">
        <v>21.797052154195015</v>
      </c>
      <c r="V411" s="7">
        <v>2.2697784761817411E-4</v>
      </c>
    </row>
    <row r="412" spans="1:22" x14ac:dyDescent="0.35">
      <c r="A412" s="5">
        <v>2014</v>
      </c>
      <c r="B412" s="14" t="s">
        <v>30</v>
      </c>
      <c r="C412" s="14" t="s">
        <v>56</v>
      </c>
      <c r="D412" s="14">
        <v>2009</v>
      </c>
      <c r="E412" s="14">
        <v>5</v>
      </c>
      <c r="F412" s="14">
        <v>60</v>
      </c>
      <c r="G412" s="14">
        <v>3</v>
      </c>
      <c r="H412" s="14">
        <v>63</v>
      </c>
      <c r="I412" s="14" t="b">
        <v>1</v>
      </c>
      <c r="J412" s="6">
        <v>4.7619047619047603E-2</v>
      </c>
      <c r="K412">
        <f t="shared" si="30"/>
        <v>3.2132364942059736E-4</v>
      </c>
      <c r="L412">
        <f t="shared" si="31"/>
        <v>1.7925502766187547E-2</v>
      </c>
      <c r="M412">
        <f t="shared" si="32"/>
        <v>8.5359536981845436E-4</v>
      </c>
      <c r="N412">
        <f t="shared" si="33"/>
        <v>1.7925502766187547E-2</v>
      </c>
      <c r="O412">
        <f t="shared" si="34"/>
        <v>8.9627513830937727E-2</v>
      </c>
      <c r="Q412" s="7">
        <v>386</v>
      </c>
      <c r="R412" s="7">
        <v>5.7527028479664537E-4</v>
      </c>
      <c r="S412" s="7">
        <v>2.9220559466824837E-4</v>
      </c>
      <c r="U412" s="7">
        <v>21.853741496598641</v>
      </c>
      <c r="V412" s="7">
        <v>2.2813295862837623E-4</v>
      </c>
    </row>
    <row r="413" spans="1:22" x14ac:dyDescent="0.35">
      <c r="A413" s="24">
        <v>2017</v>
      </c>
      <c r="B413" s="17" t="s">
        <v>37</v>
      </c>
      <c r="C413" s="17" t="s">
        <v>39</v>
      </c>
      <c r="D413" s="17">
        <v>2015</v>
      </c>
      <c r="E413" s="17">
        <v>2</v>
      </c>
      <c r="F413" s="17">
        <v>181</v>
      </c>
      <c r="G413" s="17">
        <v>9</v>
      </c>
      <c r="H413" s="17">
        <v>190</v>
      </c>
      <c r="I413" s="17" t="b">
        <v>1</v>
      </c>
      <c r="J413" s="25">
        <v>4.7368421052631601E-2</v>
      </c>
      <c r="K413">
        <f t="shared" si="30"/>
        <v>9.6907132364942058E-4</v>
      </c>
      <c r="L413">
        <f t="shared" si="31"/>
        <v>3.1129910434330204E-2</v>
      </c>
      <c r="M413">
        <f t="shared" si="32"/>
        <v>1.4745747047840629E-3</v>
      </c>
      <c r="N413">
        <f t="shared" si="33"/>
        <v>3.1129910434330204E-2</v>
      </c>
      <c r="O413">
        <f t="shared" si="34"/>
        <v>6.2259820868660408E-2</v>
      </c>
      <c r="Q413" s="7">
        <v>387</v>
      </c>
      <c r="R413" s="7">
        <v>9.9911604951972901E-4</v>
      </c>
      <c r="S413" s="7">
        <v>4.9930777163860246E-4</v>
      </c>
      <c r="U413" s="7">
        <v>21.91043083900227</v>
      </c>
      <c r="V413" s="7">
        <v>2.2813295862837623E-4</v>
      </c>
    </row>
    <row r="414" spans="1:22" x14ac:dyDescent="0.35">
      <c r="A414" s="5">
        <v>2017</v>
      </c>
      <c r="B414" s="14" t="s">
        <v>24</v>
      </c>
      <c r="C414" s="14" t="s">
        <v>65</v>
      </c>
      <c r="D414" s="14">
        <v>2015</v>
      </c>
      <c r="E414" s="14">
        <v>2</v>
      </c>
      <c r="F414" s="14">
        <v>121</v>
      </c>
      <c r="G414" s="14">
        <v>6</v>
      </c>
      <c r="H414" s="14">
        <v>127</v>
      </c>
      <c r="I414" s="14" t="b">
        <v>1</v>
      </c>
      <c r="J414" s="6">
        <v>4.7244094488188997E-2</v>
      </c>
      <c r="K414">
        <f t="shared" si="30"/>
        <v>6.4774767422882322E-4</v>
      </c>
      <c r="L414">
        <f t="shared" si="31"/>
        <v>2.5450887493932765E-2</v>
      </c>
      <c r="M414">
        <f t="shared" si="32"/>
        <v>1.2024041335716271E-3</v>
      </c>
      <c r="N414">
        <f t="shared" si="33"/>
        <v>2.5450887493932765E-2</v>
      </c>
      <c r="O414">
        <f t="shared" si="34"/>
        <v>5.0901774987865529E-2</v>
      </c>
      <c r="Q414" s="7">
        <v>388</v>
      </c>
      <c r="R414" s="7">
        <v>8.3564767436794334E-4</v>
      </c>
      <c r="S414" s="7">
        <v>3.8615132562308833E-4</v>
      </c>
      <c r="U414" s="7">
        <v>21.967120181405896</v>
      </c>
      <c r="V414" s="7">
        <v>2.2930588645558381E-4</v>
      </c>
    </row>
    <row r="415" spans="1:22" x14ac:dyDescent="0.35">
      <c r="A415" s="24">
        <v>2017</v>
      </c>
      <c r="B415" s="17" t="s">
        <v>30</v>
      </c>
      <c r="C415" s="17" t="s">
        <v>36</v>
      </c>
      <c r="D415" s="17">
        <v>2012</v>
      </c>
      <c r="E415" s="17">
        <v>5</v>
      </c>
      <c r="F415" s="17">
        <v>182</v>
      </c>
      <c r="G415" s="17">
        <v>9</v>
      </c>
      <c r="H415" s="17">
        <v>191</v>
      </c>
      <c r="I415" s="17" t="b">
        <v>1</v>
      </c>
      <c r="J415" s="25">
        <v>4.7120418848167499E-2</v>
      </c>
      <c r="K415">
        <f t="shared" si="30"/>
        <v>9.7417169903704908E-4</v>
      </c>
      <c r="L415">
        <f t="shared" si="31"/>
        <v>3.121172374344373E-2</v>
      </c>
      <c r="M415">
        <f t="shared" si="32"/>
        <v>1.4707094957643631E-3</v>
      </c>
      <c r="N415">
        <f t="shared" si="33"/>
        <v>3.121172374344373E-2</v>
      </c>
      <c r="O415">
        <f t="shared" si="34"/>
        <v>0.15605861871721866</v>
      </c>
      <c r="Q415" s="7">
        <v>389</v>
      </c>
      <c r="R415" s="7">
        <v>6.6698174879472076E-4</v>
      </c>
      <c r="S415" s="7">
        <v>3.3061295727887128E-4</v>
      </c>
      <c r="U415" s="7">
        <v>22.023809523809526</v>
      </c>
      <c r="V415" s="7">
        <v>2.2930588645558381E-4</v>
      </c>
    </row>
    <row r="416" spans="1:22" x14ac:dyDescent="0.35">
      <c r="A416" s="3">
        <v>2015</v>
      </c>
      <c r="B416" s="13" t="s">
        <v>24</v>
      </c>
      <c r="C416" s="13" t="s">
        <v>28</v>
      </c>
      <c r="D416" s="13">
        <v>2014</v>
      </c>
      <c r="E416" s="14">
        <v>1</v>
      </c>
      <c r="F416" s="13">
        <v>344</v>
      </c>
      <c r="G416" s="13">
        <v>17</v>
      </c>
      <c r="H416" s="13">
        <v>361</v>
      </c>
      <c r="I416" s="13" t="b">
        <v>1</v>
      </c>
      <c r="J416" s="4">
        <v>4.7091412742382301E-2</v>
      </c>
      <c r="K416">
        <f t="shared" si="30"/>
        <v>1.8412355149338992E-3</v>
      </c>
      <c r="L416">
        <f t="shared" si="31"/>
        <v>4.2909620307500965E-2</v>
      </c>
      <c r="M416">
        <f t="shared" si="32"/>
        <v>2.0206746405194371E-3</v>
      </c>
      <c r="N416">
        <f t="shared" si="33"/>
        <v>4.2909620307500965E-2</v>
      </c>
      <c r="O416">
        <f t="shared" si="34"/>
        <v>4.2909620307500965E-2</v>
      </c>
      <c r="Q416" s="7">
        <v>390</v>
      </c>
      <c r="R416" s="7">
        <v>1.0133342103896741E-3</v>
      </c>
      <c r="S416" s="7">
        <v>4.8103432912144817E-4</v>
      </c>
      <c r="U416" s="7">
        <v>22.080498866213155</v>
      </c>
      <c r="V416" s="7">
        <v>2.304970938814577E-4</v>
      </c>
    </row>
    <row r="417" spans="1:22" x14ac:dyDescent="0.35">
      <c r="A417" s="24">
        <v>2015</v>
      </c>
      <c r="B417" s="17" t="s">
        <v>24</v>
      </c>
      <c r="C417" s="17" t="s">
        <v>29</v>
      </c>
      <c r="D417" s="17">
        <v>2010</v>
      </c>
      <c r="E417" s="17">
        <v>5</v>
      </c>
      <c r="F417" s="17">
        <v>162</v>
      </c>
      <c r="G417" s="17">
        <v>8</v>
      </c>
      <c r="H417" s="17">
        <v>170</v>
      </c>
      <c r="I417" s="17" t="b">
        <v>1</v>
      </c>
      <c r="J417" s="25">
        <v>4.7058823529411799E-2</v>
      </c>
      <c r="K417">
        <f t="shared" si="30"/>
        <v>8.6706381589685003E-4</v>
      </c>
      <c r="L417">
        <f t="shared" si="31"/>
        <v>2.9445947359472917E-2</v>
      </c>
      <c r="M417">
        <f t="shared" si="32"/>
        <v>1.3856916404457853E-3</v>
      </c>
      <c r="N417">
        <f t="shared" si="33"/>
        <v>2.9445947359472917E-2</v>
      </c>
      <c r="O417">
        <f t="shared" si="34"/>
        <v>0.14722973679736459</v>
      </c>
      <c r="Q417" s="7">
        <v>391</v>
      </c>
      <c r="R417" s="7">
        <v>5.8662786104556714E-4</v>
      </c>
      <c r="S417" s="7">
        <v>2.7382380662536695E-4</v>
      </c>
      <c r="U417" s="7">
        <v>22.137188208616781</v>
      </c>
      <c r="V417" s="7">
        <v>2.304970938814577E-4</v>
      </c>
    </row>
    <row r="418" spans="1:22" x14ac:dyDescent="0.35">
      <c r="A418" s="5">
        <v>2015</v>
      </c>
      <c r="B418" s="14" t="s">
        <v>67</v>
      </c>
      <c r="C418" s="14" t="s">
        <v>68</v>
      </c>
      <c r="D418" s="14">
        <v>2013</v>
      </c>
      <c r="E418" s="14">
        <v>2</v>
      </c>
      <c r="F418" s="14">
        <v>162</v>
      </c>
      <c r="G418" s="14">
        <v>8</v>
      </c>
      <c r="H418" s="14">
        <v>170</v>
      </c>
      <c r="I418" s="14" t="b">
        <v>1</v>
      </c>
      <c r="J418" s="6">
        <v>4.7058823529411799E-2</v>
      </c>
      <c r="K418">
        <f t="shared" si="30"/>
        <v>8.6706381589685003E-4</v>
      </c>
      <c r="L418">
        <f t="shared" si="31"/>
        <v>2.9445947359472917E-2</v>
      </c>
      <c r="M418">
        <f t="shared" si="32"/>
        <v>1.3856916404457853E-3</v>
      </c>
      <c r="N418">
        <f t="shared" si="33"/>
        <v>2.9445947359472917E-2</v>
      </c>
      <c r="O418">
        <f t="shared" si="34"/>
        <v>5.8891894718945834E-2</v>
      </c>
      <c r="Q418" s="7">
        <v>392</v>
      </c>
      <c r="R418" s="7">
        <v>5.5998220356004685E-4</v>
      </c>
      <c r="S418" s="7">
        <v>3.0046946411088724E-4</v>
      </c>
      <c r="U418" s="7">
        <v>22.19387755102041</v>
      </c>
      <c r="V418" s="7">
        <v>2.304970938814577E-4</v>
      </c>
    </row>
    <row r="419" spans="1:22" x14ac:dyDescent="0.35">
      <c r="A419" s="3">
        <v>2015</v>
      </c>
      <c r="B419" s="13" t="s">
        <v>92</v>
      </c>
      <c r="C419" s="13" t="s">
        <v>93</v>
      </c>
      <c r="D419" s="13">
        <v>2012</v>
      </c>
      <c r="E419" s="17">
        <v>3</v>
      </c>
      <c r="F419" s="13">
        <v>81</v>
      </c>
      <c r="G419" s="13">
        <v>4</v>
      </c>
      <c r="H419" s="13">
        <v>85</v>
      </c>
      <c r="I419" s="13" t="b">
        <v>1</v>
      </c>
      <c r="J419" s="4">
        <v>4.7058823529411799E-2</v>
      </c>
      <c r="K419">
        <f t="shared" si="30"/>
        <v>4.3353190794842501E-4</v>
      </c>
      <c r="L419">
        <f t="shared" si="31"/>
        <v>2.0821429056345413E-2</v>
      </c>
      <c r="M419">
        <f t="shared" si="32"/>
        <v>9.7983195559272606E-4</v>
      </c>
      <c r="N419">
        <f t="shared" si="33"/>
        <v>2.0821429056345413E-2</v>
      </c>
      <c r="O419">
        <f t="shared" si="34"/>
        <v>6.2464287169036237E-2</v>
      </c>
      <c r="Q419" s="7">
        <v>393</v>
      </c>
      <c r="R419" s="7">
        <v>5.6664361793142687E-4</v>
      </c>
      <c r="S419" s="7">
        <v>2.9380804973950722E-4</v>
      </c>
      <c r="U419" s="7">
        <v>22.25056689342404</v>
      </c>
      <c r="V419" s="7">
        <v>2.3170706069310296E-4</v>
      </c>
    </row>
    <row r="420" spans="1:22" x14ac:dyDescent="0.35">
      <c r="A420" s="3">
        <v>2017</v>
      </c>
      <c r="B420" s="13" t="s">
        <v>92</v>
      </c>
      <c r="C420" s="13" t="s">
        <v>240</v>
      </c>
      <c r="D420" s="13">
        <v>2017</v>
      </c>
      <c r="E420" s="14">
        <v>0</v>
      </c>
      <c r="F420" s="13">
        <v>81</v>
      </c>
      <c r="G420" s="13">
        <v>4</v>
      </c>
      <c r="H420" s="13">
        <v>85</v>
      </c>
      <c r="I420" s="13" t="b">
        <v>1</v>
      </c>
      <c r="J420" s="4">
        <v>4.7058823529411799E-2</v>
      </c>
      <c r="K420">
        <f t="shared" si="30"/>
        <v>4.3353190794842501E-4</v>
      </c>
      <c r="L420">
        <f t="shared" si="31"/>
        <v>2.0821429056345413E-2</v>
      </c>
      <c r="M420">
        <f t="shared" si="32"/>
        <v>9.7983195559272606E-4</v>
      </c>
      <c r="N420">
        <f t="shared" si="33"/>
        <v>2.0821429056345413E-2</v>
      </c>
      <c r="O420">
        <f t="shared" si="34"/>
        <v>0</v>
      </c>
      <c r="Q420" s="7">
        <v>394</v>
      </c>
      <c r="R420" s="7">
        <v>6.6332895533704225E-4</v>
      </c>
      <c r="S420" s="7">
        <v>3.2823793297694277E-4</v>
      </c>
      <c r="U420" s="7">
        <v>22.307256235827666</v>
      </c>
      <c r="V420" s="7">
        <v>2.3293628449502191E-4</v>
      </c>
    </row>
    <row r="421" spans="1:22" x14ac:dyDescent="0.35">
      <c r="A421" s="3">
        <v>2015</v>
      </c>
      <c r="B421" s="13" t="s">
        <v>26</v>
      </c>
      <c r="C421" s="13" t="s">
        <v>111</v>
      </c>
      <c r="D421" s="13">
        <v>2010</v>
      </c>
      <c r="E421" s="17">
        <v>5</v>
      </c>
      <c r="F421" s="13">
        <v>122</v>
      </c>
      <c r="G421" s="13">
        <v>6</v>
      </c>
      <c r="H421" s="13">
        <v>128</v>
      </c>
      <c r="I421" s="13" t="b">
        <v>1</v>
      </c>
      <c r="J421" s="4">
        <v>4.6875E-2</v>
      </c>
      <c r="K421">
        <f t="shared" si="30"/>
        <v>6.5284804961645182E-4</v>
      </c>
      <c r="L421">
        <f t="shared" si="31"/>
        <v>2.5550891366378038E-2</v>
      </c>
      <c r="M421">
        <f t="shared" si="32"/>
        <v>1.1976980327989706E-3</v>
      </c>
      <c r="N421">
        <f t="shared" si="33"/>
        <v>2.5550891366378038E-2</v>
      </c>
      <c r="O421">
        <f t="shared" si="34"/>
        <v>0.12775445683189018</v>
      </c>
      <c r="Q421" s="7">
        <v>395</v>
      </c>
      <c r="R421" s="7">
        <v>1.3838670746671381E-3</v>
      </c>
      <c r="S421" s="7">
        <v>6.5957644946814851E-4</v>
      </c>
      <c r="U421" s="7">
        <v>22.363945578231295</v>
      </c>
      <c r="V421" s="7">
        <v>2.3293628449502191E-4</v>
      </c>
    </row>
    <row r="422" spans="1:22" x14ac:dyDescent="0.35">
      <c r="A422" s="5">
        <v>2013</v>
      </c>
      <c r="B422" s="14" t="s">
        <v>30</v>
      </c>
      <c r="C422" s="14" t="s">
        <v>48</v>
      </c>
      <c r="D422" s="14">
        <v>2012</v>
      </c>
      <c r="E422" s="14">
        <v>1</v>
      </c>
      <c r="F422" s="14">
        <v>164</v>
      </c>
      <c r="G422" s="14">
        <v>8</v>
      </c>
      <c r="H422" s="14">
        <v>172</v>
      </c>
      <c r="I422" s="14" t="b">
        <v>1</v>
      </c>
      <c r="J422" s="6">
        <v>4.6511627906976799E-2</v>
      </c>
      <c r="K422">
        <f t="shared" si="30"/>
        <v>8.7726456667210702E-4</v>
      </c>
      <c r="L422">
        <f t="shared" si="31"/>
        <v>2.9618652343955609E-2</v>
      </c>
      <c r="M422">
        <f t="shared" si="32"/>
        <v>1.3776117369281695E-3</v>
      </c>
      <c r="N422">
        <f t="shared" si="33"/>
        <v>2.9618652343955609E-2</v>
      </c>
      <c r="O422">
        <f t="shared" si="34"/>
        <v>2.9618652343955609E-2</v>
      </c>
      <c r="Q422" s="7">
        <v>396</v>
      </c>
      <c r="R422" s="7">
        <v>7.2526221179978535E-4</v>
      </c>
      <c r="S422" s="7">
        <v>3.8201001122048169E-4</v>
      </c>
      <c r="U422" s="7">
        <v>22.420634920634921</v>
      </c>
      <c r="V422" s="7">
        <v>2.3293628449502191E-4</v>
      </c>
    </row>
    <row r="423" spans="1:22" x14ac:dyDescent="0.35">
      <c r="A423" s="24">
        <v>2014</v>
      </c>
      <c r="B423" s="17" t="s">
        <v>67</v>
      </c>
      <c r="C423" s="17" t="s">
        <v>77</v>
      </c>
      <c r="D423" s="17">
        <v>2011</v>
      </c>
      <c r="E423" s="17">
        <v>3</v>
      </c>
      <c r="F423" s="17">
        <v>103</v>
      </c>
      <c r="G423" s="17">
        <v>5</v>
      </c>
      <c r="H423" s="17">
        <v>108</v>
      </c>
      <c r="I423" s="17" t="b">
        <v>1</v>
      </c>
      <c r="J423" s="25">
        <v>4.6296296296296301E-2</v>
      </c>
      <c r="K423">
        <f t="shared" si="30"/>
        <v>5.5084054186388116E-4</v>
      </c>
      <c r="L423">
        <f t="shared" si="31"/>
        <v>2.346999237034135E-2</v>
      </c>
      <c r="M423">
        <f t="shared" si="32"/>
        <v>1.0865737208491366E-3</v>
      </c>
      <c r="N423">
        <f t="shared" si="33"/>
        <v>2.346999237034135E-2</v>
      </c>
      <c r="O423">
        <f t="shared" si="34"/>
        <v>7.040997711102405E-2</v>
      </c>
      <c r="Q423" s="7">
        <v>397</v>
      </c>
      <c r="R423" s="7">
        <v>7.5977239508766498E-4</v>
      </c>
      <c r="S423" s="7">
        <v>3.4749982793260206E-4</v>
      </c>
      <c r="U423" s="7">
        <v>22.47732426303855</v>
      </c>
      <c r="V423" s="7">
        <v>2.341852815689587E-4</v>
      </c>
    </row>
    <row r="424" spans="1:22" x14ac:dyDescent="0.35">
      <c r="A424" s="5">
        <v>2014</v>
      </c>
      <c r="B424" s="14" t="s">
        <v>67</v>
      </c>
      <c r="C424" s="14" t="s">
        <v>68</v>
      </c>
      <c r="D424" s="14">
        <v>2009</v>
      </c>
      <c r="E424" s="14">
        <v>5</v>
      </c>
      <c r="F424" s="14">
        <v>103</v>
      </c>
      <c r="G424" s="14">
        <v>5</v>
      </c>
      <c r="H424" s="14">
        <v>108</v>
      </c>
      <c r="I424" s="14" t="b">
        <v>1</v>
      </c>
      <c r="J424" s="6">
        <v>4.6296296296296301E-2</v>
      </c>
      <c r="K424">
        <f t="shared" si="30"/>
        <v>5.5084054186388116E-4</v>
      </c>
      <c r="L424">
        <f t="shared" si="31"/>
        <v>2.346999237034135E-2</v>
      </c>
      <c r="M424">
        <f t="shared" si="32"/>
        <v>1.0865737208491366E-3</v>
      </c>
      <c r="N424">
        <f t="shared" si="33"/>
        <v>2.346999237034135E-2</v>
      </c>
      <c r="O424">
        <f t="shared" si="34"/>
        <v>0.11734996185170675</v>
      </c>
      <c r="Q424" s="7">
        <v>398</v>
      </c>
      <c r="R424" s="7">
        <v>1.1846738507217038E-3</v>
      </c>
      <c r="S424" s="7">
        <v>5.9877138315795101E-4</v>
      </c>
      <c r="U424" s="7">
        <v>22.53401360544218</v>
      </c>
      <c r="V424" s="7">
        <v>2.3545458778500308E-4</v>
      </c>
    </row>
    <row r="425" spans="1:22" x14ac:dyDescent="0.35">
      <c r="A425" s="24">
        <v>2015</v>
      </c>
      <c r="B425" s="17" t="s">
        <v>24</v>
      </c>
      <c r="C425" s="17" t="s">
        <v>29</v>
      </c>
      <c r="D425" s="17">
        <v>2013</v>
      </c>
      <c r="E425" s="17">
        <v>2</v>
      </c>
      <c r="F425" s="17">
        <v>165</v>
      </c>
      <c r="G425" s="17">
        <v>8</v>
      </c>
      <c r="H425" s="17">
        <v>173</v>
      </c>
      <c r="I425" s="17" t="b">
        <v>1</v>
      </c>
      <c r="J425" s="25">
        <v>4.6242774566474E-2</v>
      </c>
      <c r="K425">
        <f t="shared" si="30"/>
        <v>8.8236494205973562E-4</v>
      </c>
      <c r="L425">
        <f t="shared" si="31"/>
        <v>2.9704628293579699E-2</v>
      </c>
      <c r="M425">
        <f t="shared" si="32"/>
        <v>1.3736244297609113E-3</v>
      </c>
      <c r="N425">
        <f t="shared" si="33"/>
        <v>2.9704628293579699E-2</v>
      </c>
      <c r="O425">
        <f t="shared" si="34"/>
        <v>5.9409256587159398E-2</v>
      </c>
      <c r="Q425" s="7">
        <v>399</v>
      </c>
      <c r="R425" s="7">
        <v>1.2586310737375626E-3</v>
      </c>
      <c r="S425" s="7">
        <v>5.9164988972465276E-4</v>
      </c>
      <c r="U425" s="7">
        <v>22.590702947845806</v>
      </c>
      <c r="V425" s="7">
        <v>2.3545458778500308E-4</v>
      </c>
    </row>
    <row r="426" spans="1:22" x14ac:dyDescent="0.35">
      <c r="A426" s="5">
        <v>2016</v>
      </c>
      <c r="B426" s="14" t="s">
        <v>30</v>
      </c>
      <c r="C426" s="14" t="s">
        <v>36</v>
      </c>
      <c r="D426" s="14">
        <v>2011</v>
      </c>
      <c r="E426" s="14">
        <v>5</v>
      </c>
      <c r="F426" s="14">
        <v>269</v>
      </c>
      <c r="G426" s="14">
        <v>13</v>
      </c>
      <c r="H426" s="14">
        <v>282</v>
      </c>
      <c r="I426" s="14" t="b">
        <v>1</v>
      </c>
      <c r="J426" s="6">
        <v>4.6099290780141799E-2</v>
      </c>
      <c r="K426">
        <f t="shared" si="30"/>
        <v>1.4383058593112454E-3</v>
      </c>
      <c r="L426">
        <f t="shared" si="31"/>
        <v>3.7925003089139563E-2</v>
      </c>
      <c r="M426">
        <f t="shared" si="32"/>
        <v>1.7483157452440206E-3</v>
      </c>
      <c r="N426">
        <f t="shared" si="33"/>
        <v>3.7925003089139563E-2</v>
      </c>
      <c r="O426">
        <f t="shared" si="34"/>
        <v>0.18962501544569782</v>
      </c>
      <c r="Q426" s="7">
        <v>400</v>
      </c>
      <c r="R426" s="7">
        <v>1.419661581296027E-3</v>
      </c>
      <c r="S426" s="7">
        <v>6.1801763368557038E-4</v>
      </c>
      <c r="U426" s="7">
        <v>22.647392290249435</v>
      </c>
      <c r="V426" s="7">
        <v>2.3674475956762215E-4</v>
      </c>
    </row>
    <row r="427" spans="1:22" x14ac:dyDescent="0.35">
      <c r="A427" s="24">
        <v>2014</v>
      </c>
      <c r="B427" s="17" t="s">
        <v>24</v>
      </c>
      <c r="C427" s="17" t="s">
        <v>29</v>
      </c>
      <c r="D427" s="17">
        <v>2010</v>
      </c>
      <c r="E427" s="17">
        <v>4</v>
      </c>
      <c r="F427" s="17">
        <v>166</v>
      </c>
      <c r="G427" s="17">
        <v>8</v>
      </c>
      <c r="H427" s="17">
        <v>174</v>
      </c>
      <c r="I427" s="17" t="b">
        <v>1</v>
      </c>
      <c r="J427" s="25">
        <v>4.5977011494252901E-2</v>
      </c>
      <c r="K427">
        <f t="shared" si="30"/>
        <v>8.8746531744736412E-4</v>
      </c>
      <c r="L427">
        <f t="shared" si="31"/>
        <v>2.9790356114812795E-2</v>
      </c>
      <c r="M427">
        <f t="shared" si="32"/>
        <v>1.369671545508635E-3</v>
      </c>
      <c r="N427">
        <f t="shared" si="33"/>
        <v>2.9790356114812795E-2</v>
      </c>
      <c r="O427">
        <f t="shared" si="34"/>
        <v>0.11916142445925118</v>
      </c>
      <c r="Q427" s="7">
        <v>401</v>
      </c>
      <c r="R427" s="7">
        <v>1.0126000068621643E-3</v>
      </c>
      <c r="S427" s="7">
        <v>4.6587054276894389E-4</v>
      </c>
      <c r="U427" s="7">
        <v>22.704081632653065</v>
      </c>
      <c r="V427" s="7">
        <v>2.3674475956762215E-4</v>
      </c>
    </row>
    <row r="428" spans="1:22" x14ac:dyDescent="0.35">
      <c r="A428" s="3">
        <v>2015</v>
      </c>
      <c r="B428" s="13" t="s">
        <v>24</v>
      </c>
      <c r="C428" s="13" t="s">
        <v>155</v>
      </c>
      <c r="D428" s="13">
        <v>2014</v>
      </c>
      <c r="E428" s="14">
        <v>1</v>
      </c>
      <c r="F428" s="13">
        <v>83</v>
      </c>
      <c r="G428" s="13">
        <v>4</v>
      </c>
      <c r="H428" s="13">
        <v>87</v>
      </c>
      <c r="I428" s="13" t="b">
        <v>1</v>
      </c>
      <c r="J428" s="4">
        <v>4.5977011494252901E-2</v>
      </c>
      <c r="K428">
        <f t="shared" si="30"/>
        <v>4.4373265872368206E-4</v>
      </c>
      <c r="L428">
        <f t="shared" si="31"/>
        <v>2.106496282274626E-2</v>
      </c>
      <c r="M428">
        <f t="shared" si="32"/>
        <v>9.6850403782741483E-4</v>
      </c>
      <c r="N428">
        <f t="shared" si="33"/>
        <v>2.106496282274626E-2</v>
      </c>
      <c r="O428">
        <f t="shared" si="34"/>
        <v>2.106496282274626E-2</v>
      </c>
      <c r="Q428" s="7">
        <v>402</v>
      </c>
      <c r="R428" s="7">
        <v>9.1354368643654623E-4</v>
      </c>
      <c r="S428" s="7">
        <v>3.9034477858241722E-4</v>
      </c>
      <c r="U428" s="7">
        <v>22.76077097505669</v>
      </c>
      <c r="V428" s="7">
        <v>2.3674475956762215E-4</v>
      </c>
    </row>
    <row r="429" spans="1:22" x14ac:dyDescent="0.35">
      <c r="A429" s="24">
        <v>2016</v>
      </c>
      <c r="B429" s="17" t="s">
        <v>33</v>
      </c>
      <c r="C429" s="17" t="s">
        <v>55</v>
      </c>
      <c r="D429" s="17">
        <v>2016</v>
      </c>
      <c r="E429" s="17">
        <v>0</v>
      </c>
      <c r="F429" s="17">
        <v>83</v>
      </c>
      <c r="G429" s="17">
        <v>4</v>
      </c>
      <c r="H429" s="17">
        <v>87</v>
      </c>
      <c r="I429" s="17" t="b">
        <v>1</v>
      </c>
      <c r="J429" s="25">
        <v>4.5977011494252901E-2</v>
      </c>
      <c r="K429">
        <f t="shared" si="30"/>
        <v>4.4373265872368206E-4</v>
      </c>
      <c r="L429">
        <f t="shared" si="31"/>
        <v>2.106496282274626E-2</v>
      </c>
      <c r="M429">
        <f t="shared" si="32"/>
        <v>9.6850403782741483E-4</v>
      </c>
      <c r="N429">
        <f t="shared" si="33"/>
        <v>2.106496282274626E-2</v>
      </c>
      <c r="O429">
        <f t="shared" si="34"/>
        <v>0</v>
      </c>
      <c r="Q429" s="7">
        <v>403</v>
      </c>
      <c r="R429" s="7">
        <v>8.7251484405651014E-4</v>
      </c>
      <c r="S429" s="7">
        <v>4.3137362096245331E-4</v>
      </c>
      <c r="U429" s="7">
        <v>22.81746031746032</v>
      </c>
      <c r="V429" s="7">
        <v>2.3805637492055714E-4</v>
      </c>
    </row>
    <row r="430" spans="1:22" x14ac:dyDescent="0.35">
      <c r="A430" s="3">
        <v>2015</v>
      </c>
      <c r="B430" s="13" t="s">
        <v>30</v>
      </c>
      <c r="C430" s="13" t="s">
        <v>31</v>
      </c>
      <c r="D430" s="13">
        <v>2011</v>
      </c>
      <c r="E430" s="14">
        <v>4</v>
      </c>
      <c r="F430" s="13">
        <v>187</v>
      </c>
      <c r="G430" s="13">
        <v>9</v>
      </c>
      <c r="H430" s="13">
        <v>196</v>
      </c>
      <c r="I430" s="13" t="b">
        <v>1</v>
      </c>
      <c r="J430" s="4">
        <v>4.5918367346938799E-2</v>
      </c>
      <c r="K430">
        <f t="shared" si="30"/>
        <v>9.9967357597519177E-4</v>
      </c>
      <c r="L430">
        <f t="shared" si="31"/>
        <v>3.1617614963421761E-2</v>
      </c>
      <c r="M430">
        <f t="shared" si="32"/>
        <v>1.4518292585244694E-3</v>
      </c>
      <c r="N430">
        <f t="shared" si="33"/>
        <v>3.1617614963421761E-2</v>
      </c>
      <c r="O430">
        <f t="shared" si="34"/>
        <v>0.12647045985368705</v>
      </c>
      <c r="Q430" s="7">
        <v>404</v>
      </c>
      <c r="R430" s="7">
        <v>7.5474748312018421E-4</v>
      </c>
      <c r="S430" s="7">
        <v>3.472394007820273E-4</v>
      </c>
      <c r="U430" s="7">
        <v>22.874149659863946</v>
      </c>
      <c r="V430" s="7">
        <v>2.3939003451488934E-4</v>
      </c>
    </row>
    <row r="431" spans="1:22" x14ac:dyDescent="0.35">
      <c r="A431" s="24">
        <v>2017</v>
      </c>
      <c r="B431" s="17" t="s">
        <v>37</v>
      </c>
      <c r="C431" s="17" t="s">
        <v>38</v>
      </c>
      <c r="D431" s="17">
        <v>2012</v>
      </c>
      <c r="E431" s="17">
        <v>5</v>
      </c>
      <c r="F431" s="17">
        <v>187</v>
      </c>
      <c r="G431" s="17">
        <v>9</v>
      </c>
      <c r="H431" s="17">
        <v>196</v>
      </c>
      <c r="I431" s="17" t="b">
        <v>1</v>
      </c>
      <c r="J431" s="25">
        <v>4.5918367346938799E-2</v>
      </c>
      <c r="K431">
        <f t="shared" si="30"/>
        <v>9.9967357597519177E-4</v>
      </c>
      <c r="L431">
        <f t="shared" si="31"/>
        <v>3.1617614963421761E-2</v>
      </c>
      <c r="M431">
        <f t="shared" si="32"/>
        <v>1.4518292585244694E-3</v>
      </c>
      <c r="N431">
        <f t="shared" si="33"/>
        <v>3.1617614963421761E-2</v>
      </c>
      <c r="O431">
        <f t="shared" si="34"/>
        <v>0.15808807481710879</v>
      </c>
      <c r="Q431" s="7">
        <v>405</v>
      </c>
      <c r="R431" s="7">
        <v>6.8282039363561726E-4</v>
      </c>
      <c r="S431" s="7">
        <v>3.0282663945178803E-4</v>
      </c>
      <c r="U431" s="7">
        <v>22.930839002267575</v>
      </c>
      <c r="V431" s="7">
        <v>2.3939003451488934E-4</v>
      </c>
    </row>
    <row r="432" spans="1:22" x14ac:dyDescent="0.35">
      <c r="A432" s="3">
        <v>2015</v>
      </c>
      <c r="B432" s="13" t="s">
        <v>118</v>
      </c>
      <c r="C432" s="13" t="s">
        <v>119</v>
      </c>
      <c r="D432" s="13">
        <v>2011</v>
      </c>
      <c r="E432" s="14">
        <v>4</v>
      </c>
      <c r="F432" s="13">
        <v>146</v>
      </c>
      <c r="G432" s="13">
        <v>7</v>
      </c>
      <c r="H432" s="13">
        <v>153</v>
      </c>
      <c r="I432" s="13" t="b">
        <v>1</v>
      </c>
      <c r="J432" s="4">
        <v>4.5751633986928102E-2</v>
      </c>
      <c r="K432">
        <f t="shared" si="30"/>
        <v>7.8035743430716496E-4</v>
      </c>
      <c r="L432">
        <f t="shared" si="31"/>
        <v>2.7934878455206584E-2</v>
      </c>
      <c r="M432">
        <f t="shared" si="32"/>
        <v>1.2780663345519352E-3</v>
      </c>
      <c r="N432">
        <f t="shared" si="33"/>
        <v>2.7934878455206584E-2</v>
      </c>
      <c r="O432">
        <f t="shared" si="34"/>
        <v>0.11173951382082634</v>
      </c>
      <c r="Q432" s="7">
        <v>406</v>
      </c>
      <c r="R432" s="7">
        <v>6.9057411602979168E-4</v>
      </c>
      <c r="S432" s="7">
        <v>2.9507291705761361E-4</v>
      </c>
      <c r="U432" s="7">
        <v>22.987528344671205</v>
      </c>
      <c r="V432" s="7">
        <v>2.4074636284490748E-4</v>
      </c>
    </row>
    <row r="433" spans="1:22" x14ac:dyDescent="0.35">
      <c r="A433" s="3">
        <v>2013</v>
      </c>
      <c r="B433" s="13" t="s">
        <v>37</v>
      </c>
      <c r="C433" s="13" t="s">
        <v>39</v>
      </c>
      <c r="D433" s="13">
        <v>2010</v>
      </c>
      <c r="E433" s="17">
        <v>3</v>
      </c>
      <c r="F433" s="13">
        <v>105</v>
      </c>
      <c r="G433" s="13">
        <v>5</v>
      </c>
      <c r="H433" s="13">
        <v>110</v>
      </c>
      <c r="I433" s="13" t="b">
        <v>1</v>
      </c>
      <c r="J433" s="4">
        <v>4.5454545454545497E-2</v>
      </c>
      <c r="K433">
        <f t="shared" si="30"/>
        <v>5.6104129263913826E-4</v>
      </c>
      <c r="L433">
        <f t="shared" si="31"/>
        <v>2.3686310236909806E-2</v>
      </c>
      <c r="M433">
        <f t="shared" si="32"/>
        <v>1.0766504653140832E-3</v>
      </c>
      <c r="N433">
        <f t="shared" si="33"/>
        <v>2.3686310236909806E-2</v>
      </c>
      <c r="O433">
        <f t="shared" si="34"/>
        <v>7.1058930710729412E-2</v>
      </c>
      <c r="Q433" s="7">
        <v>407</v>
      </c>
      <c r="R433" s="7">
        <v>6.6731294884726821E-4</v>
      </c>
      <c r="S433" s="7">
        <v>3.1833408424013709E-4</v>
      </c>
      <c r="U433" s="7">
        <v>23.044217687074831</v>
      </c>
      <c r="V433" s="7">
        <v>2.4074636284490748E-4</v>
      </c>
    </row>
    <row r="434" spans="1:22" x14ac:dyDescent="0.35">
      <c r="A434" s="5">
        <v>2015</v>
      </c>
      <c r="B434" s="14" t="s">
        <v>42</v>
      </c>
      <c r="C434" s="14" t="s">
        <v>112</v>
      </c>
      <c r="D434" s="14">
        <v>2011</v>
      </c>
      <c r="E434" s="14">
        <v>4</v>
      </c>
      <c r="F434" s="14">
        <v>84</v>
      </c>
      <c r="G434" s="14">
        <v>4</v>
      </c>
      <c r="H434" s="14">
        <v>88</v>
      </c>
      <c r="I434" s="14" t="b">
        <v>1</v>
      </c>
      <c r="J434" s="6">
        <v>4.5454545454545497E-2</v>
      </c>
      <c r="K434">
        <f t="shared" si="30"/>
        <v>4.4883303411131061E-4</v>
      </c>
      <c r="L434">
        <f t="shared" si="31"/>
        <v>2.1185679930351791E-2</v>
      </c>
      <c r="M434">
        <f t="shared" si="32"/>
        <v>9.6298545137962776E-4</v>
      </c>
      <c r="N434">
        <f t="shared" si="33"/>
        <v>2.1185679930351791E-2</v>
      </c>
      <c r="O434">
        <f t="shared" si="34"/>
        <v>8.4742719721407164E-2</v>
      </c>
      <c r="Q434" s="7">
        <v>408</v>
      </c>
      <c r="R434" s="7">
        <v>6.6731294884726821E-4</v>
      </c>
      <c r="S434" s="7">
        <v>3.1833408424013709E-4</v>
      </c>
      <c r="U434" s="7">
        <v>23.10090702947846</v>
      </c>
      <c r="V434" s="7">
        <v>2.4212600945685317E-4</v>
      </c>
    </row>
    <row r="435" spans="1:22" x14ac:dyDescent="0.35">
      <c r="A435" s="24">
        <v>2016</v>
      </c>
      <c r="B435" s="17" t="s">
        <v>33</v>
      </c>
      <c r="C435" s="17" t="s">
        <v>214</v>
      </c>
      <c r="D435" s="17">
        <v>2011</v>
      </c>
      <c r="E435" s="17">
        <v>5</v>
      </c>
      <c r="F435" s="17">
        <v>84</v>
      </c>
      <c r="G435" s="17">
        <v>4</v>
      </c>
      <c r="H435" s="17">
        <v>88</v>
      </c>
      <c r="I435" s="17" t="b">
        <v>1</v>
      </c>
      <c r="J435" s="25">
        <v>4.5454545454545497E-2</v>
      </c>
      <c r="K435">
        <f t="shared" si="30"/>
        <v>4.4883303411131061E-4</v>
      </c>
      <c r="L435">
        <f t="shared" si="31"/>
        <v>2.1185679930351791E-2</v>
      </c>
      <c r="M435">
        <f t="shared" si="32"/>
        <v>9.6298545137962776E-4</v>
      </c>
      <c r="N435">
        <f t="shared" si="33"/>
        <v>2.1185679930351791E-2</v>
      </c>
      <c r="O435">
        <f t="shared" si="34"/>
        <v>0.10592839965175896</v>
      </c>
      <c r="Q435" s="7">
        <v>409</v>
      </c>
      <c r="R435" s="7">
        <v>6.5180550405891926E-4</v>
      </c>
      <c r="S435" s="7">
        <v>3.3384152902848603E-4</v>
      </c>
      <c r="U435" s="7">
        <v>23.157596371882089</v>
      </c>
      <c r="V435" s="7">
        <v>2.4212600945685317E-4</v>
      </c>
    </row>
    <row r="436" spans="1:22" x14ac:dyDescent="0.35">
      <c r="A436" s="3">
        <v>2014</v>
      </c>
      <c r="B436" s="13" t="s">
        <v>24</v>
      </c>
      <c r="C436" s="13" t="s">
        <v>169</v>
      </c>
      <c r="D436" s="13">
        <v>2011</v>
      </c>
      <c r="E436" s="14">
        <v>3</v>
      </c>
      <c r="F436" s="13">
        <v>63</v>
      </c>
      <c r="G436" s="13">
        <v>3</v>
      </c>
      <c r="H436" s="13">
        <v>66</v>
      </c>
      <c r="I436" s="13" t="b">
        <v>1</v>
      </c>
      <c r="J436" s="4">
        <v>4.5454545454545497E-2</v>
      </c>
      <c r="K436">
        <f t="shared" si="30"/>
        <v>3.3662477558348296E-4</v>
      </c>
      <c r="L436">
        <f t="shared" si="31"/>
        <v>1.8347337016130786E-2</v>
      </c>
      <c r="M436">
        <f t="shared" si="32"/>
        <v>8.3396986436958193E-4</v>
      </c>
      <c r="N436">
        <f t="shared" si="33"/>
        <v>1.8347337016130786E-2</v>
      </c>
      <c r="O436">
        <f t="shared" si="34"/>
        <v>5.5042011048392361E-2</v>
      </c>
      <c r="Q436" s="7">
        <v>410</v>
      </c>
      <c r="R436" s="7">
        <v>5.9805472767778228E-4</v>
      </c>
      <c r="S436" s="7">
        <v>2.5554064214067208E-4</v>
      </c>
      <c r="U436" s="7">
        <v>23.214285714285715</v>
      </c>
      <c r="V436" s="7">
        <v>2.4212600945685317E-4</v>
      </c>
    </row>
    <row r="437" spans="1:22" x14ac:dyDescent="0.35">
      <c r="A437" s="24">
        <v>2016</v>
      </c>
      <c r="B437" s="17" t="s">
        <v>52</v>
      </c>
      <c r="C437" s="17" t="s">
        <v>83</v>
      </c>
      <c r="D437" s="17">
        <v>2014</v>
      </c>
      <c r="E437" s="17">
        <v>2</v>
      </c>
      <c r="F437" s="17">
        <v>63</v>
      </c>
      <c r="G437" s="17">
        <v>3</v>
      </c>
      <c r="H437" s="17">
        <v>66</v>
      </c>
      <c r="I437" s="17" t="b">
        <v>1</v>
      </c>
      <c r="J437" s="25">
        <v>4.5454545454545497E-2</v>
      </c>
      <c r="K437">
        <f t="shared" si="30"/>
        <v>3.3662477558348296E-4</v>
      </c>
      <c r="L437">
        <f t="shared" si="31"/>
        <v>1.8347337016130786E-2</v>
      </c>
      <c r="M437">
        <f t="shared" si="32"/>
        <v>8.3396986436958193E-4</v>
      </c>
      <c r="N437">
        <f t="shared" si="33"/>
        <v>1.8347337016130786E-2</v>
      </c>
      <c r="O437">
        <f t="shared" si="34"/>
        <v>3.6694674032261572E-2</v>
      </c>
      <c r="Q437" s="7">
        <v>411</v>
      </c>
      <c r="R437" s="7">
        <v>1.0036139970297287E-3</v>
      </c>
      <c r="S437" s="7">
        <v>4.7096070775433417E-4</v>
      </c>
      <c r="U437" s="7">
        <v>23.270975056689345</v>
      </c>
      <c r="V437" s="7">
        <v>2.4212600945685317E-4</v>
      </c>
    </row>
    <row r="438" spans="1:22" x14ac:dyDescent="0.35">
      <c r="A438" s="3">
        <v>2016</v>
      </c>
      <c r="B438" s="13" t="s">
        <v>30</v>
      </c>
      <c r="C438" s="13" t="s">
        <v>85</v>
      </c>
      <c r="D438" s="13">
        <v>2014</v>
      </c>
      <c r="E438" s="14">
        <v>2</v>
      </c>
      <c r="F438" s="13">
        <v>63</v>
      </c>
      <c r="G438" s="13">
        <v>3</v>
      </c>
      <c r="H438" s="13">
        <v>66</v>
      </c>
      <c r="I438" s="13" t="b">
        <v>1</v>
      </c>
      <c r="J438" s="4">
        <v>4.5454545454545497E-2</v>
      </c>
      <c r="K438">
        <f t="shared" si="30"/>
        <v>3.3662477558348296E-4</v>
      </c>
      <c r="L438">
        <f t="shared" si="31"/>
        <v>1.8347337016130786E-2</v>
      </c>
      <c r="M438">
        <f t="shared" si="32"/>
        <v>8.3396986436958193E-4</v>
      </c>
      <c r="N438">
        <f t="shared" si="33"/>
        <v>1.8347337016130786E-2</v>
      </c>
      <c r="O438">
        <f t="shared" si="34"/>
        <v>3.6694674032261572E-2</v>
      </c>
      <c r="Q438" s="7">
        <v>412</v>
      </c>
      <c r="R438" s="7">
        <v>8.2052490898178133E-4</v>
      </c>
      <c r="S438" s="7">
        <v>3.8187922458984575E-4</v>
      </c>
      <c r="U438" s="7">
        <v>23.327664399092971</v>
      </c>
      <c r="V438" s="7">
        <v>2.4212600945685317E-4</v>
      </c>
    </row>
    <row r="439" spans="1:22" x14ac:dyDescent="0.35">
      <c r="A439" s="3">
        <v>2016</v>
      </c>
      <c r="B439" s="13" t="s">
        <v>24</v>
      </c>
      <c r="C439" s="13" t="s">
        <v>41</v>
      </c>
      <c r="D439" s="13">
        <v>2011</v>
      </c>
      <c r="E439" s="17">
        <v>5</v>
      </c>
      <c r="F439" s="13">
        <v>148</v>
      </c>
      <c r="G439" s="13">
        <v>7</v>
      </c>
      <c r="H439" s="13">
        <v>155</v>
      </c>
      <c r="I439" s="13" t="b">
        <v>1</v>
      </c>
      <c r="J439" s="4">
        <v>4.5161290322580601E-2</v>
      </c>
      <c r="K439">
        <f t="shared" si="30"/>
        <v>7.9055818508242206E-4</v>
      </c>
      <c r="L439">
        <f t="shared" si="31"/>
        <v>2.8116866558747653E-2</v>
      </c>
      <c r="M439">
        <f t="shared" si="32"/>
        <v>1.2697939736208605E-3</v>
      </c>
      <c r="N439">
        <f t="shared" si="33"/>
        <v>2.8116866558747653E-2</v>
      </c>
      <c r="O439">
        <f t="shared" si="34"/>
        <v>0.14058433279373828</v>
      </c>
      <c r="Q439" s="7">
        <v>413</v>
      </c>
      <c r="R439" s="7">
        <v>1.041327497879125E-3</v>
      </c>
      <c r="S439" s="7">
        <v>4.2938199788523815E-4</v>
      </c>
      <c r="U439" s="7">
        <v>23.3843537414966</v>
      </c>
      <c r="V439" s="7">
        <v>2.4352965025602167E-4</v>
      </c>
    </row>
    <row r="440" spans="1:22" x14ac:dyDescent="0.35">
      <c r="A440" s="3">
        <v>2013</v>
      </c>
      <c r="B440" s="13" t="s">
        <v>24</v>
      </c>
      <c r="C440" s="13" t="s">
        <v>57</v>
      </c>
      <c r="D440" s="13">
        <v>2009</v>
      </c>
      <c r="E440" s="14">
        <v>4</v>
      </c>
      <c r="F440" s="13">
        <v>106</v>
      </c>
      <c r="G440" s="13">
        <v>5</v>
      </c>
      <c r="H440" s="13">
        <v>111</v>
      </c>
      <c r="I440" s="13" t="b">
        <v>1</v>
      </c>
      <c r="J440" s="4">
        <v>4.5045045045045001E-2</v>
      </c>
      <c r="K440">
        <f t="shared" si="30"/>
        <v>5.6614166802676676E-4</v>
      </c>
      <c r="L440">
        <f t="shared" si="31"/>
        <v>2.3793731696116243E-2</v>
      </c>
      <c r="M440">
        <f t="shared" si="32"/>
        <v>1.0717897160412713E-3</v>
      </c>
      <c r="N440">
        <f t="shared" si="33"/>
        <v>2.3793731696116243E-2</v>
      </c>
      <c r="O440">
        <f t="shared" si="34"/>
        <v>9.5174926784464972E-2</v>
      </c>
      <c r="Q440" s="7">
        <v>414</v>
      </c>
      <c r="R440" s="7">
        <v>1.3673124173816341E-3</v>
      </c>
      <c r="S440" s="7">
        <v>6.5336222313780294E-4</v>
      </c>
      <c r="U440" s="7">
        <v>23.44104308390023</v>
      </c>
      <c r="V440" s="7">
        <v>2.4352965025602167E-4</v>
      </c>
    </row>
    <row r="441" spans="1:22" x14ac:dyDescent="0.35">
      <c r="A441" s="3">
        <v>2013</v>
      </c>
      <c r="B441" s="13" t="s">
        <v>58</v>
      </c>
      <c r="C441" s="13" t="s">
        <v>76</v>
      </c>
      <c r="D441" s="13">
        <v>2008</v>
      </c>
      <c r="E441" s="17">
        <v>5</v>
      </c>
      <c r="F441" s="13">
        <v>106</v>
      </c>
      <c r="G441" s="13">
        <v>5</v>
      </c>
      <c r="H441" s="13">
        <v>111</v>
      </c>
      <c r="I441" s="13" t="b">
        <v>1</v>
      </c>
      <c r="J441" s="4">
        <v>4.5045045045045001E-2</v>
      </c>
      <c r="K441">
        <f t="shared" si="30"/>
        <v>5.6614166802676676E-4</v>
      </c>
      <c r="L441">
        <f t="shared" si="31"/>
        <v>2.3793731696116243E-2</v>
      </c>
      <c r="M441">
        <f t="shared" si="32"/>
        <v>1.0717897160412713E-3</v>
      </c>
      <c r="N441">
        <f t="shared" si="33"/>
        <v>2.3793731696116243E-2</v>
      </c>
      <c r="O441">
        <f t="shared" si="34"/>
        <v>0.11896865848058122</v>
      </c>
      <c r="Q441" s="7">
        <v>415</v>
      </c>
      <c r="R441" s="7">
        <v>9.8241529172067403E-4</v>
      </c>
      <c r="S441" s="7">
        <v>4.0327634872511123E-4</v>
      </c>
      <c r="U441" s="7">
        <v>23.497732426303855</v>
      </c>
      <c r="V441" s="7">
        <v>2.4352965025602167E-4</v>
      </c>
    </row>
    <row r="442" spans="1:22" x14ac:dyDescent="0.35">
      <c r="A442" s="5">
        <v>2013</v>
      </c>
      <c r="B442" s="14" t="s">
        <v>24</v>
      </c>
      <c r="C442" s="14" t="s">
        <v>155</v>
      </c>
      <c r="D442" s="14">
        <v>2010</v>
      </c>
      <c r="E442" s="14">
        <v>3</v>
      </c>
      <c r="F442" s="14">
        <v>64</v>
      </c>
      <c r="G442" s="14">
        <v>3</v>
      </c>
      <c r="H442" s="14">
        <v>67</v>
      </c>
      <c r="I442" s="14" t="b">
        <v>1</v>
      </c>
      <c r="J442" s="6">
        <v>4.47761194029851E-2</v>
      </c>
      <c r="K442">
        <f t="shared" si="30"/>
        <v>3.4172515097111145E-4</v>
      </c>
      <c r="L442">
        <f t="shared" si="31"/>
        <v>1.848580944863144E-2</v>
      </c>
      <c r="M442">
        <f t="shared" si="32"/>
        <v>8.2772281113275149E-4</v>
      </c>
      <c r="N442">
        <f t="shared" si="33"/>
        <v>1.848580944863144E-2</v>
      </c>
      <c r="O442">
        <f t="shared" si="34"/>
        <v>5.5457428345894316E-2</v>
      </c>
      <c r="Q442" s="7">
        <v>416</v>
      </c>
      <c r="R442" s="7">
        <v>9.4932380188209975E-4</v>
      </c>
      <c r="S442" s="7">
        <v>4.3636783856368551E-4</v>
      </c>
      <c r="U442" s="7">
        <v>23.554421768707485</v>
      </c>
      <c r="V442" s="7">
        <v>2.4495798889818049E-4</v>
      </c>
    </row>
    <row r="443" spans="1:22" x14ac:dyDescent="0.35">
      <c r="A443" s="3">
        <v>2015</v>
      </c>
      <c r="B443" s="13" t="s">
        <v>67</v>
      </c>
      <c r="C443" s="13" t="s">
        <v>193</v>
      </c>
      <c r="D443" s="13">
        <v>2014</v>
      </c>
      <c r="E443" s="17">
        <v>1</v>
      </c>
      <c r="F443" s="13">
        <v>64</v>
      </c>
      <c r="G443" s="13">
        <v>3</v>
      </c>
      <c r="H443" s="13">
        <v>67</v>
      </c>
      <c r="I443" s="13" t="b">
        <v>1</v>
      </c>
      <c r="J443" s="4">
        <v>4.47761194029851E-2</v>
      </c>
      <c r="K443">
        <f t="shared" si="30"/>
        <v>3.4172515097111145E-4</v>
      </c>
      <c r="L443">
        <f t="shared" si="31"/>
        <v>1.848580944863144E-2</v>
      </c>
      <c r="M443">
        <f t="shared" si="32"/>
        <v>8.2772281113275149E-4</v>
      </c>
      <c r="N443">
        <f t="shared" si="33"/>
        <v>1.848580944863144E-2</v>
      </c>
      <c r="O443">
        <f t="shared" si="34"/>
        <v>1.848580944863144E-2</v>
      </c>
      <c r="Q443" s="7">
        <v>417</v>
      </c>
      <c r="R443" s="7">
        <v>6.7907303680743458E-4</v>
      </c>
      <c r="S443" s="7">
        <v>3.0075891878529148E-4</v>
      </c>
      <c r="U443" s="7">
        <v>23.611111111111114</v>
      </c>
      <c r="V443" s="7">
        <v>2.4495798889818049E-4</v>
      </c>
    </row>
    <row r="444" spans="1:22" x14ac:dyDescent="0.35">
      <c r="A444" s="5">
        <v>2015</v>
      </c>
      <c r="B444" s="14" t="s">
        <v>67</v>
      </c>
      <c r="C444" s="14" t="s">
        <v>139</v>
      </c>
      <c r="D444" s="14">
        <v>2012</v>
      </c>
      <c r="E444" s="14">
        <v>3</v>
      </c>
      <c r="F444" s="14">
        <v>64</v>
      </c>
      <c r="G444" s="14">
        <v>3</v>
      </c>
      <c r="H444" s="14">
        <v>67</v>
      </c>
      <c r="I444" s="14" t="b">
        <v>1</v>
      </c>
      <c r="J444" s="6">
        <v>4.47761194029851E-2</v>
      </c>
      <c r="K444">
        <f t="shared" si="30"/>
        <v>3.4172515097111145E-4</v>
      </c>
      <c r="L444">
        <f t="shared" si="31"/>
        <v>1.848580944863144E-2</v>
      </c>
      <c r="M444">
        <f t="shared" si="32"/>
        <v>8.2772281113275149E-4</v>
      </c>
      <c r="N444">
        <f t="shared" si="33"/>
        <v>1.848580944863144E-2</v>
      </c>
      <c r="O444">
        <f t="shared" si="34"/>
        <v>5.5457428345894316E-2</v>
      </c>
      <c r="Q444" s="7">
        <v>418</v>
      </c>
      <c r="R444" s="7">
        <v>6.5567381994301307E-4</v>
      </c>
      <c r="S444" s="7">
        <v>3.2415813564971299E-4</v>
      </c>
      <c r="U444" s="7">
        <v>23.66780045351474</v>
      </c>
      <c r="V444" s="7">
        <v>2.4495798889818049E-4</v>
      </c>
    </row>
    <row r="445" spans="1:22" x14ac:dyDescent="0.35">
      <c r="A445" s="3">
        <v>2016</v>
      </c>
      <c r="B445" s="13" t="s">
        <v>24</v>
      </c>
      <c r="C445" s="13" t="s">
        <v>49</v>
      </c>
      <c r="D445" s="13">
        <v>2011</v>
      </c>
      <c r="E445" s="17">
        <v>5</v>
      </c>
      <c r="F445" s="13">
        <v>64</v>
      </c>
      <c r="G445" s="13">
        <v>3</v>
      </c>
      <c r="H445" s="13">
        <v>67</v>
      </c>
      <c r="I445" s="13" t="b">
        <v>1</v>
      </c>
      <c r="J445" s="4">
        <v>4.47761194029851E-2</v>
      </c>
      <c r="K445">
        <f t="shared" si="30"/>
        <v>3.4172515097111145E-4</v>
      </c>
      <c r="L445">
        <f t="shared" si="31"/>
        <v>1.848580944863144E-2</v>
      </c>
      <c r="M445">
        <f t="shared" si="32"/>
        <v>8.2772281113275149E-4</v>
      </c>
      <c r="N445">
        <f t="shared" si="33"/>
        <v>1.848580944863144E-2</v>
      </c>
      <c r="O445">
        <f t="shared" si="34"/>
        <v>9.2429047243157203E-2</v>
      </c>
      <c r="Q445" s="7">
        <v>419</v>
      </c>
      <c r="R445" s="7">
        <v>8.5246319600405785E-4</v>
      </c>
      <c r="S445" s="7">
        <v>3.452348367949128E-4</v>
      </c>
      <c r="U445" s="7">
        <v>23.72448979591837</v>
      </c>
      <c r="V445" s="7">
        <v>2.4495798889818049E-4</v>
      </c>
    </row>
    <row r="446" spans="1:22" x14ac:dyDescent="0.35">
      <c r="A446" s="3">
        <v>2017</v>
      </c>
      <c r="B446" s="13" t="s">
        <v>26</v>
      </c>
      <c r="C446" s="13" t="s">
        <v>110</v>
      </c>
      <c r="D446" s="13">
        <v>2016</v>
      </c>
      <c r="E446" s="14">
        <v>1</v>
      </c>
      <c r="F446" s="13">
        <v>64</v>
      </c>
      <c r="G446" s="13">
        <v>3</v>
      </c>
      <c r="H446" s="13">
        <v>67</v>
      </c>
      <c r="I446" s="13" t="b">
        <v>1</v>
      </c>
      <c r="J446" s="4">
        <v>4.47761194029851E-2</v>
      </c>
      <c r="K446">
        <f t="shared" si="30"/>
        <v>3.4172515097111145E-4</v>
      </c>
      <c r="L446">
        <f t="shared" si="31"/>
        <v>1.848580944863144E-2</v>
      </c>
      <c r="M446">
        <f t="shared" si="32"/>
        <v>8.2772281113275149E-4</v>
      </c>
      <c r="N446">
        <f t="shared" si="33"/>
        <v>1.848580944863144E-2</v>
      </c>
      <c r="O446">
        <f t="shared" si="34"/>
        <v>1.848580944863144E-2</v>
      </c>
      <c r="Q446" s="7">
        <v>420</v>
      </c>
      <c r="R446" s="7">
        <v>9.437965389994551E-4</v>
      </c>
      <c r="S446" s="7">
        <v>4.3381519792871437E-4</v>
      </c>
      <c r="U446" s="7">
        <v>23.781179138321999</v>
      </c>
      <c r="V446" s="7">
        <v>2.4641175827185132E-4</v>
      </c>
    </row>
    <row r="447" spans="1:22" x14ac:dyDescent="0.35">
      <c r="A447" s="3">
        <v>2014</v>
      </c>
      <c r="B447" s="13" t="s">
        <v>26</v>
      </c>
      <c r="C447" s="13" t="s">
        <v>54</v>
      </c>
      <c r="D447" s="13">
        <v>2012</v>
      </c>
      <c r="E447" s="17">
        <v>2</v>
      </c>
      <c r="F447" s="13">
        <v>86</v>
      </c>
      <c r="G447" s="13">
        <v>4</v>
      </c>
      <c r="H447" s="13">
        <v>90</v>
      </c>
      <c r="I447" s="13" t="b">
        <v>1</v>
      </c>
      <c r="J447" s="4">
        <v>4.4444444444444398E-2</v>
      </c>
      <c r="K447">
        <f t="shared" si="30"/>
        <v>4.5903378488656765E-4</v>
      </c>
      <c r="L447">
        <f t="shared" si="31"/>
        <v>2.1425073742850166E-2</v>
      </c>
      <c r="M447">
        <f t="shared" si="32"/>
        <v>9.5222549968222855E-4</v>
      </c>
      <c r="N447">
        <f t="shared" si="33"/>
        <v>2.1425073742850166E-2</v>
      </c>
      <c r="O447">
        <f t="shared" si="34"/>
        <v>4.2850147485700332E-2</v>
      </c>
      <c r="Q447" s="7">
        <v>421</v>
      </c>
      <c r="R447" s="7">
        <v>7.6545365592559545E-4</v>
      </c>
      <c r="S447" s="7">
        <v>3.211200649235412E-4</v>
      </c>
      <c r="U447" s="7">
        <v>23.837868480725625</v>
      </c>
      <c r="V447" s="7">
        <v>2.4641175827185132E-4</v>
      </c>
    </row>
    <row r="448" spans="1:22" x14ac:dyDescent="0.35">
      <c r="A448" s="3">
        <v>2015</v>
      </c>
      <c r="B448" s="13" t="s">
        <v>24</v>
      </c>
      <c r="C448" s="13" t="s">
        <v>57</v>
      </c>
      <c r="D448" s="13">
        <v>2010</v>
      </c>
      <c r="E448" s="14">
        <v>5</v>
      </c>
      <c r="F448" s="13">
        <v>108</v>
      </c>
      <c r="G448" s="13">
        <v>5</v>
      </c>
      <c r="H448" s="13">
        <v>113</v>
      </c>
      <c r="I448" s="13" t="b">
        <v>1</v>
      </c>
      <c r="J448" s="4">
        <v>4.4247787610619503E-2</v>
      </c>
      <c r="K448">
        <f t="shared" si="30"/>
        <v>5.7634241880202385E-4</v>
      </c>
      <c r="L448">
        <f t="shared" si="31"/>
        <v>2.4007132665148163E-2</v>
      </c>
      <c r="M448">
        <f t="shared" si="32"/>
        <v>1.0622625073074417E-3</v>
      </c>
      <c r="N448">
        <f t="shared" si="33"/>
        <v>2.4007132665148163E-2</v>
      </c>
      <c r="O448">
        <f t="shared" si="34"/>
        <v>0.12003566332574081</v>
      </c>
      <c r="Q448" s="7">
        <v>422</v>
      </c>
      <c r="R448" s="7">
        <v>7.8303744551703948E-4</v>
      </c>
      <c r="S448" s="7">
        <v>3.0353627533209716E-4</v>
      </c>
      <c r="U448" s="7">
        <v>23.894557823129254</v>
      </c>
      <c r="V448" s="7">
        <v>2.4641175827185132E-4</v>
      </c>
    </row>
    <row r="449" spans="1:22" x14ac:dyDescent="0.35">
      <c r="A449" s="24">
        <v>2015</v>
      </c>
      <c r="B449" s="17" t="s">
        <v>37</v>
      </c>
      <c r="C449" s="17" t="s">
        <v>39</v>
      </c>
      <c r="D449" s="17">
        <v>2012</v>
      </c>
      <c r="E449" s="17">
        <v>3</v>
      </c>
      <c r="F449" s="17">
        <v>173</v>
      </c>
      <c r="G449" s="17">
        <v>8</v>
      </c>
      <c r="H449" s="17">
        <v>181</v>
      </c>
      <c r="I449" s="17" t="b">
        <v>1</v>
      </c>
      <c r="J449" s="25">
        <v>4.4198895027624301E-2</v>
      </c>
      <c r="K449">
        <f t="shared" si="30"/>
        <v>9.231679451607638E-4</v>
      </c>
      <c r="L449">
        <f t="shared" si="31"/>
        <v>3.0383678927357757E-2</v>
      </c>
      <c r="M449">
        <f t="shared" si="32"/>
        <v>1.3429250354633261E-3</v>
      </c>
      <c r="N449">
        <f t="shared" si="33"/>
        <v>3.0383678927357757E-2</v>
      </c>
      <c r="O449">
        <f t="shared" si="34"/>
        <v>9.1151036782073272E-2</v>
      </c>
      <c r="Q449" s="7">
        <v>423</v>
      </c>
      <c r="R449" s="7">
        <v>9.5766355624091692E-4</v>
      </c>
      <c r="S449" s="7">
        <v>4.1596087351999434E-4</v>
      </c>
      <c r="U449" s="7">
        <v>23.95124716553288</v>
      </c>
      <c r="V449" s="7">
        <v>2.4641175827185132E-4</v>
      </c>
    </row>
    <row r="450" spans="1:22" x14ac:dyDescent="0.35">
      <c r="A450" s="5">
        <v>2014</v>
      </c>
      <c r="B450" s="14" t="s">
        <v>52</v>
      </c>
      <c r="C450" s="14" t="s">
        <v>62</v>
      </c>
      <c r="D450" s="14">
        <v>2009</v>
      </c>
      <c r="E450" s="14">
        <v>5</v>
      </c>
      <c r="F450" s="14">
        <v>65</v>
      </c>
      <c r="G450" s="14">
        <v>3</v>
      </c>
      <c r="H450" s="14">
        <v>68</v>
      </c>
      <c r="I450" s="14" t="b">
        <v>1</v>
      </c>
      <c r="J450" s="6">
        <v>4.4117647058823498E-2</v>
      </c>
      <c r="K450">
        <f t="shared" si="30"/>
        <v>3.4682552635874E-4</v>
      </c>
      <c r="L450">
        <f t="shared" si="31"/>
        <v>1.8623252303471057E-2</v>
      </c>
      <c r="M450">
        <f t="shared" si="32"/>
        <v>8.2161407221195779E-4</v>
      </c>
      <c r="N450">
        <f t="shared" si="33"/>
        <v>1.8623252303471057E-2</v>
      </c>
      <c r="O450">
        <f t="shared" si="34"/>
        <v>9.3116261517355289E-2</v>
      </c>
      <c r="Q450" s="7">
        <v>424</v>
      </c>
      <c r="R450" s="7">
        <v>1.2653049507452296E-3</v>
      </c>
      <c r="S450" s="7">
        <v>4.8301079449879106E-4</v>
      </c>
      <c r="U450" s="7">
        <v>24.00793650793651</v>
      </c>
      <c r="V450" s="7">
        <v>2.4641175827185132E-4</v>
      </c>
    </row>
    <row r="451" spans="1:22" x14ac:dyDescent="0.35">
      <c r="A451" s="3">
        <v>2014</v>
      </c>
      <c r="B451" s="13" t="s">
        <v>241</v>
      </c>
      <c r="C451" s="13" t="s">
        <v>242</v>
      </c>
      <c r="D451" s="13">
        <v>2009</v>
      </c>
      <c r="E451" s="17">
        <v>5</v>
      </c>
      <c r="F451" s="13">
        <v>65</v>
      </c>
      <c r="G451" s="13">
        <v>3</v>
      </c>
      <c r="H451" s="13">
        <v>68</v>
      </c>
      <c r="I451" s="13" t="b">
        <v>1</v>
      </c>
      <c r="J451" s="4">
        <v>4.4117647058823498E-2</v>
      </c>
      <c r="K451">
        <f t="shared" si="30"/>
        <v>3.4682552635874E-4</v>
      </c>
      <c r="L451">
        <f t="shared" si="31"/>
        <v>1.8623252303471057E-2</v>
      </c>
      <c r="M451">
        <f t="shared" si="32"/>
        <v>8.2161407221195779E-4</v>
      </c>
      <c r="N451">
        <f t="shared" si="33"/>
        <v>1.8623252303471057E-2</v>
      </c>
      <c r="O451">
        <f t="shared" si="34"/>
        <v>9.3116261517355289E-2</v>
      </c>
      <c r="Q451" s="7">
        <v>425</v>
      </c>
      <c r="R451" s="7">
        <v>9.8274640708636662E-4</v>
      </c>
      <c r="S451" s="7">
        <v>3.8692513842226843E-4</v>
      </c>
      <c r="U451" s="7">
        <v>24.064625850340139</v>
      </c>
      <c r="V451" s="7">
        <v>2.4641175827185132E-4</v>
      </c>
    </row>
    <row r="452" spans="1:22" x14ac:dyDescent="0.35">
      <c r="A452" s="3">
        <v>2015</v>
      </c>
      <c r="B452" s="13" t="s">
        <v>52</v>
      </c>
      <c r="C452" s="13" t="s">
        <v>108</v>
      </c>
      <c r="D452" s="13">
        <v>2010</v>
      </c>
      <c r="E452" s="14">
        <v>5</v>
      </c>
      <c r="F452" s="13">
        <v>65</v>
      </c>
      <c r="G452" s="13">
        <v>3</v>
      </c>
      <c r="H452" s="13">
        <v>68</v>
      </c>
      <c r="I452" s="13" t="b">
        <v>1</v>
      </c>
      <c r="J452" s="4">
        <v>4.4117647058823498E-2</v>
      </c>
      <c r="K452">
        <f t="shared" ref="K452:K515" si="35">H452/$H$1</f>
        <v>3.4682552635874E-4</v>
      </c>
      <c r="L452">
        <f t="shared" ref="L452:L515" si="36">SQRT(K452)</f>
        <v>1.8623252303471057E-2</v>
      </c>
      <c r="M452">
        <f t="shared" ref="M452:M515" si="37">J452*L452</f>
        <v>8.2161407221195779E-4</v>
      </c>
      <c r="N452">
        <f t="shared" ref="N452:N515" si="38">L452</f>
        <v>1.8623252303471057E-2</v>
      </c>
      <c r="O452">
        <f t="shared" ref="O452:O515" si="39">E452*L452</f>
        <v>9.3116261517355289E-2</v>
      </c>
      <c r="Q452" s="7">
        <v>426</v>
      </c>
      <c r="R452" s="7">
        <v>6.7123374741650968E-4</v>
      </c>
      <c r="S452" s="7">
        <v>2.9727029041090515E-4</v>
      </c>
      <c r="U452" s="7">
        <v>24.121315192743765</v>
      </c>
      <c r="V452" s="7">
        <v>2.4789172207849571E-4</v>
      </c>
    </row>
    <row r="453" spans="1:22" x14ac:dyDescent="0.35">
      <c r="A453" s="24">
        <v>2016</v>
      </c>
      <c r="B453" s="17" t="s">
        <v>30</v>
      </c>
      <c r="C453" s="17" t="s">
        <v>36</v>
      </c>
      <c r="D453" s="17">
        <v>2016</v>
      </c>
      <c r="E453" s="17">
        <v>0</v>
      </c>
      <c r="F453" s="17">
        <v>65</v>
      </c>
      <c r="G453" s="17">
        <v>3</v>
      </c>
      <c r="H453" s="17">
        <v>68</v>
      </c>
      <c r="I453" s="17" t="b">
        <v>1</v>
      </c>
      <c r="J453" s="25">
        <v>4.4117647058823498E-2</v>
      </c>
      <c r="K453">
        <f t="shared" si="35"/>
        <v>3.4682552635874E-4</v>
      </c>
      <c r="L453">
        <f t="shared" si="36"/>
        <v>1.8623252303471057E-2</v>
      </c>
      <c r="M453">
        <f t="shared" si="37"/>
        <v>8.2161407221195779E-4</v>
      </c>
      <c r="N453">
        <f t="shared" si="38"/>
        <v>1.8623252303471057E-2</v>
      </c>
      <c r="O453">
        <f t="shared" si="39"/>
        <v>0</v>
      </c>
      <c r="Q453" s="7">
        <v>427</v>
      </c>
      <c r="R453" s="7">
        <v>6.6334278034285113E-4</v>
      </c>
      <c r="S453" s="7">
        <v>3.051612574845637E-4</v>
      </c>
      <c r="U453" s="7">
        <v>24.178004535147394</v>
      </c>
      <c r="V453" s="7">
        <v>2.4789172207849571E-4</v>
      </c>
    </row>
    <row r="454" spans="1:22" x14ac:dyDescent="0.35">
      <c r="A454" s="3">
        <v>2016</v>
      </c>
      <c r="B454" s="13" t="s">
        <v>30</v>
      </c>
      <c r="C454" s="13" t="s">
        <v>75</v>
      </c>
      <c r="D454" s="13">
        <v>2015</v>
      </c>
      <c r="E454" s="14">
        <v>1</v>
      </c>
      <c r="F454" s="13">
        <v>65</v>
      </c>
      <c r="G454" s="13">
        <v>3</v>
      </c>
      <c r="H454" s="13">
        <v>68</v>
      </c>
      <c r="I454" s="13" t="b">
        <v>1</v>
      </c>
      <c r="J454" s="4">
        <v>4.4117647058823498E-2</v>
      </c>
      <c r="K454">
        <f t="shared" si="35"/>
        <v>3.4682552635874E-4</v>
      </c>
      <c r="L454">
        <f t="shared" si="36"/>
        <v>1.8623252303471057E-2</v>
      </c>
      <c r="M454">
        <f t="shared" si="37"/>
        <v>8.2161407221195779E-4</v>
      </c>
      <c r="N454">
        <f t="shared" si="38"/>
        <v>1.8623252303471057E-2</v>
      </c>
      <c r="O454">
        <f t="shared" si="39"/>
        <v>1.8623252303471057E-2</v>
      </c>
      <c r="Q454" s="7">
        <v>428</v>
      </c>
      <c r="R454" s="7">
        <v>1.0430253799649197E-3</v>
      </c>
      <c r="S454" s="7">
        <v>4.0880387855954966E-4</v>
      </c>
      <c r="U454" s="7">
        <v>24.234693877551024</v>
      </c>
      <c r="V454" s="7">
        <v>2.4826589847573523E-4</v>
      </c>
    </row>
    <row r="455" spans="1:22" x14ac:dyDescent="0.35">
      <c r="A455" s="24">
        <v>2016</v>
      </c>
      <c r="B455" s="17" t="s">
        <v>37</v>
      </c>
      <c r="C455" s="17" t="s">
        <v>59</v>
      </c>
      <c r="D455" s="17">
        <v>2014</v>
      </c>
      <c r="E455" s="17">
        <v>2</v>
      </c>
      <c r="F455" s="17">
        <v>65</v>
      </c>
      <c r="G455" s="17">
        <v>3</v>
      </c>
      <c r="H455" s="17">
        <v>68</v>
      </c>
      <c r="I455" s="17" t="b">
        <v>1</v>
      </c>
      <c r="J455" s="25">
        <v>4.4117647058823498E-2</v>
      </c>
      <c r="K455">
        <f t="shared" si="35"/>
        <v>3.4682552635874E-4</v>
      </c>
      <c r="L455">
        <f t="shared" si="36"/>
        <v>1.8623252303471057E-2</v>
      </c>
      <c r="M455">
        <f t="shared" si="37"/>
        <v>8.2161407221195779E-4</v>
      </c>
      <c r="N455">
        <f t="shared" si="38"/>
        <v>1.8623252303471057E-2</v>
      </c>
      <c r="O455">
        <f t="shared" si="39"/>
        <v>3.7246504606942114E-2</v>
      </c>
      <c r="Q455" s="7">
        <v>429</v>
      </c>
      <c r="R455" s="7">
        <v>1.0548693865612458E-3</v>
      </c>
      <c r="S455" s="7">
        <v>3.9695987196322353E-4</v>
      </c>
      <c r="U455" s="7">
        <v>24.29138321995465</v>
      </c>
      <c r="V455" s="7">
        <v>2.4826589847573523E-4</v>
      </c>
    </row>
    <row r="456" spans="1:22" x14ac:dyDescent="0.35">
      <c r="A456" s="5">
        <v>2015</v>
      </c>
      <c r="B456" s="14" t="s">
        <v>24</v>
      </c>
      <c r="C456" s="14" t="s">
        <v>101</v>
      </c>
      <c r="D456" s="14">
        <v>2010</v>
      </c>
      <c r="E456" s="14">
        <v>5</v>
      </c>
      <c r="F456" s="14">
        <v>174</v>
      </c>
      <c r="G456" s="14">
        <v>8</v>
      </c>
      <c r="H456" s="14">
        <v>182</v>
      </c>
      <c r="I456" s="14" t="b">
        <v>1</v>
      </c>
      <c r="J456" s="6">
        <v>4.3956043956044001E-2</v>
      </c>
      <c r="K456">
        <f t="shared" si="35"/>
        <v>9.2826832054839241E-4</v>
      </c>
      <c r="L456">
        <f t="shared" si="36"/>
        <v>3.0467496131917248E-2</v>
      </c>
      <c r="M456">
        <f t="shared" si="37"/>
        <v>1.3392305992051552E-3</v>
      </c>
      <c r="N456">
        <f t="shared" si="38"/>
        <v>3.0467496131917248E-2</v>
      </c>
      <c r="O456">
        <f t="shared" si="39"/>
        <v>0.15233748065958624</v>
      </c>
      <c r="Q456" s="7">
        <v>430</v>
      </c>
      <c r="R456" s="7">
        <v>9.2153653109900541E-4</v>
      </c>
      <c r="S456" s="7">
        <v>3.565298034529298E-4</v>
      </c>
      <c r="U456" s="7">
        <v>24.348072562358279</v>
      </c>
      <c r="V456" s="7">
        <v>2.4939867651839752E-4</v>
      </c>
    </row>
    <row r="457" spans="1:22" x14ac:dyDescent="0.35">
      <c r="A457" s="3">
        <v>2013</v>
      </c>
      <c r="B457" s="13" t="s">
        <v>24</v>
      </c>
      <c r="C457" s="13" t="s">
        <v>41</v>
      </c>
      <c r="D457" s="13">
        <v>2010</v>
      </c>
      <c r="E457" s="17">
        <v>3</v>
      </c>
      <c r="F457" s="13">
        <v>88</v>
      </c>
      <c r="G457" s="13">
        <v>4</v>
      </c>
      <c r="H457" s="13">
        <v>92</v>
      </c>
      <c r="I457" s="13" t="b">
        <v>1</v>
      </c>
      <c r="J457" s="4">
        <v>4.3478260869565202E-2</v>
      </c>
      <c r="K457">
        <f t="shared" si="35"/>
        <v>4.692345356618247E-4</v>
      </c>
      <c r="L457">
        <f t="shared" si="36"/>
        <v>2.1661822076220291E-2</v>
      </c>
      <c r="M457">
        <f t="shared" si="37"/>
        <v>9.4181835114001233E-4</v>
      </c>
      <c r="N457">
        <f t="shared" si="38"/>
        <v>2.1661822076220291E-2</v>
      </c>
      <c r="O457">
        <f t="shared" si="39"/>
        <v>6.4985466228660874E-2</v>
      </c>
      <c r="Q457" s="7">
        <v>431</v>
      </c>
      <c r="R457" s="7">
        <v>7.7250867746944956E-4</v>
      </c>
      <c r="S457" s="7">
        <v>3.0414178784463368E-4</v>
      </c>
      <c r="U457" s="7">
        <v>24.404761904761905</v>
      </c>
      <c r="V457" s="7">
        <v>2.4939867651839752E-4</v>
      </c>
    </row>
    <row r="458" spans="1:22" x14ac:dyDescent="0.35">
      <c r="A458" s="5">
        <v>2014</v>
      </c>
      <c r="B458" s="14" t="s">
        <v>52</v>
      </c>
      <c r="C458" s="14" t="s">
        <v>91</v>
      </c>
      <c r="D458" s="14">
        <v>2012</v>
      </c>
      <c r="E458" s="14">
        <v>2</v>
      </c>
      <c r="F458" s="14">
        <v>88</v>
      </c>
      <c r="G458" s="14">
        <v>4</v>
      </c>
      <c r="H458" s="14">
        <v>92</v>
      </c>
      <c r="I458" s="14" t="b">
        <v>1</v>
      </c>
      <c r="J458" s="6">
        <v>4.3478260869565202E-2</v>
      </c>
      <c r="K458">
        <f t="shared" si="35"/>
        <v>4.692345356618247E-4</v>
      </c>
      <c r="L458">
        <f t="shared" si="36"/>
        <v>2.1661822076220291E-2</v>
      </c>
      <c r="M458">
        <f t="shared" si="37"/>
        <v>9.4181835114001233E-4</v>
      </c>
      <c r="N458">
        <f t="shared" si="38"/>
        <v>2.1661822076220291E-2</v>
      </c>
      <c r="O458">
        <f t="shared" si="39"/>
        <v>4.3323644152440582E-2</v>
      </c>
      <c r="Q458" s="7">
        <v>432</v>
      </c>
      <c r="R458" s="7">
        <v>6.9888895429761147E-4</v>
      </c>
      <c r="S458" s="7">
        <v>2.640964970820163E-4</v>
      </c>
      <c r="U458" s="7">
        <v>24.461451247165535</v>
      </c>
      <c r="V458" s="7">
        <v>2.4939867651839752E-4</v>
      </c>
    </row>
    <row r="459" spans="1:22" x14ac:dyDescent="0.35">
      <c r="A459" s="24">
        <v>2017</v>
      </c>
      <c r="B459" s="17" t="s">
        <v>52</v>
      </c>
      <c r="C459" s="17" t="s">
        <v>74</v>
      </c>
      <c r="D459" s="17">
        <v>2014</v>
      </c>
      <c r="E459" s="17">
        <v>3</v>
      </c>
      <c r="F459" s="17">
        <v>66</v>
      </c>
      <c r="G459" s="17">
        <v>3</v>
      </c>
      <c r="H459" s="17">
        <v>69</v>
      </c>
      <c r="I459" s="17" t="b">
        <v>1</v>
      </c>
      <c r="J459" s="25">
        <v>4.3478260869565202E-2</v>
      </c>
      <c r="K459">
        <f t="shared" si="35"/>
        <v>3.5192590174636855E-4</v>
      </c>
      <c r="L459">
        <f t="shared" si="36"/>
        <v>1.8759688210265343E-2</v>
      </c>
      <c r="M459">
        <f t="shared" si="37"/>
        <v>8.1563861783762333E-4</v>
      </c>
      <c r="N459">
        <f t="shared" si="38"/>
        <v>1.8759688210265343E-2</v>
      </c>
      <c r="O459">
        <f t="shared" si="39"/>
        <v>5.627906463079603E-2</v>
      </c>
      <c r="Q459" s="7">
        <v>433</v>
      </c>
      <c r="R459" s="7">
        <v>7.0682514218316315E-4</v>
      </c>
      <c r="S459" s="7">
        <v>2.5616030919646462E-4</v>
      </c>
      <c r="U459" s="7">
        <v>24.518140589569164</v>
      </c>
      <c r="V459" s="7">
        <v>2.4939867651839752E-4</v>
      </c>
    </row>
    <row r="460" spans="1:22" x14ac:dyDescent="0.35">
      <c r="A460" s="3">
        <v>2015</v>
      </c>
      <c r="B460" s="13" t="s">
        <v>52</v>
      </c>
      <c r="C460" s="13" t="s">
        <v>91</v>
      </c>
      <c r="D460" s="13">
        <v>2014</v>
      </c>
      <c r="E460" s="14">
        <v>1</v>
      </c>
      <c r="F460" s="13">
        <v>177</v>
      </c>
      <c r="G460" s="13">
        <v>8</v>
      </c>
      <c r="H460" s="13">
        <v>185</v>
      </c>
      <c r="I460" s="13" t="b">
        <v>1</v>
      </c>
      <c r="J460" s="4">
        <v>4.3243243243243197E-2</v>
      </c>
      <c r="K460">
        <f t="shared" si="35"/>
        <v>9.43569446711278E-4</v>
      </c>
      <c r="L460">
        <f t="shared" si="36"/>
        <v>3.0717575534395258E-2</v>
      </c>
      <c r="M460">
        <f t="shared" si="37"/>
        <v>1.3283275906765502E-3</v>
      </c>
      <c r="N460">
        <f t="shared" si="38"/>
        <v>3.0717575534395258E-2</v>
      </c>
      <c r="O460">
        <f t="shared" si="39"/>
        <v>3.0717575534395258E-2</v>
      </c>
      <c r="Q460" s="7">
        <v>434</v>
      </c>
      <c r="R460" s="7">
        <v>5.983826485279791E-4</v>
      </c>
      <c r="S460" s="7">
        <v>2.3558721584160283E-4</v>
      </c>
      <c r="U460" s="7">
        <v>24.57482993197279</v>
      </c>
      <c r="V460" s="7">
        <v>2.5093345209064932E-4</v>
      </c>
    </row>
    <row r="461" spans="1:22" x14ac:dyDescent="0.35">
      <c r="A461" s="24">
        <v>2013</v>
      </c>
      <c r="B461" s="17" t="s">
        <v>67</v>
      </c>
      <c r="C461" s="17" t="s">
        <v>123</v>
      </c>
      <c r="D461" s="17">
        <v>2012</v>
      </c>
      <c r="E461" s="17">
        <v>1</v>
      </c>
      <c r="F461" s="17">
        <v>111</v>
      </c>
      <c r="G461" s="17">
        <v>5</v>
      </c>
      <c r="H461" s="17">
        <v>116</v>
      </c>
      <c r="I461" s="17" t="b">
        <v>1</v>
      </c>
      <c r="J461" s="25">
        <v>4.31034482758621E-2</v>
      </c>
      <c r="K461">
        <f t="shared" si="35"/>
        <v>5.9164354496490945E-4</v>
      </c>
      <c r="L461">
        <f t="shared" si="36"/>
        <v>2.4323723912364023E-2</v>
      </c>
      <c r="M461">
        <f t="shared" si="37"/>
        <v>1.0484363755329327E-3</v>
      </c>
      <c r="N461">
        <f t="shared" si="38"/>
        <v>2.4323723912364023E-2</v>
      </c>
      <c r="O461">
        <f t="shared" si="39"/>
        <v>2.4323723912364023E-2</v>
      </c>
      <c r="Q461" s="7">
        <v>435</v>
      </c>
      <c r="R461" s="7">
        <v>5.9150970820988499E-4</v>
      </c>
      <c r="S461" s="7">
        <v>2.4246015615969694E-4</v>
      </c>
      <c r="U461" s="7">
        <v>24.631519274376419</v>
      </c>
      <c r="V461" s="7">
        <v>2.5093345209064932E-4</v>
      </c>
    </row>
    <row r="462" spans="1:22" x14ac:dyDescent="0.35">
      <c r="A462" s="5">
        <v>2015</v>
      </c>
      <c r="B462" s="14" t="s">
        <v>24</v>
      </c>
      <c r="C462" s="14" t="s">
        <v>29</v>
      </c>
      <c r="D462" s="14">
        <v>2015</v>
      </c>
      <c r="E462" s="14">
        <v>0</v>
      </c>
      <c r="F462" s="14">
        <v>111</v>
      </c>
      <c r="G462" s="14">
        <v>5</v>
      </c>
      <c r="H462" s="14">
        <v>116</v>
      </c>
      <c r="I462" s="14" t="b">
        <v>1</v>
      </c>
      <c r="J462" s="6">
        <v>4.31034482758621E-2</v>
      </c>
      <c r="K462">
        <f t="shared" si="35"/>
        <v>5.9164354496490945E-4</v>
      </c>
      <c r="L462">
        <f t="shared" si="36"/>
        <v>2.4323723912364023E-2</v>
      </c>
      <c r="M462">
        <f t="shared" si="37"/>
        <v>1.0484363755329327E-3</v>
      </c>
      <c r="N462">
        <f t="shared" si="38"/>
        <v>2.4323723912364023E-2</v>
      </c>
      <c r="O462">
        <f t="shared" si="39"/>
        <v>0</v>
      </c>
      <c r="Q462" s="7">
        <v>436</v>
      </c>
      <c r="R462" s="7">
        <v>5.9150970820988499E-4</v>
      </c>
      <c r="S462" s="7">
        <v>2.4246015615969694E-4</v>
      </c>
      <c r="U462" s="7">
        <v>24.688208616780049</v>
      </c>
      <c r="V462" s="7">
        <v>2.5093345209064932E-4</v>
      </c>
    </row>
    <row r="463" spans="1:22" x14ac:dyDescent="0.35">
      <c r="A463" s="3">
        <v>2013</v>
      </c>
      <c r="B463" s="13" t="s">
        <v>30</v>
      </c>
      <c r="C463" s="13" t="s">
        <v>31</v>
      </c>
      <c r="D463" s="13">
        <v>2011</v>
      </c>
      <c r="E463" s="17">
        <v>2</v>
      </c>
      <c r="F463" s="13">
        <v>89</v>
      </c>
      <c r="G463" s="13">
        <v>4</v>
      </c>
      <c r="H463" s="13">
        <v>93</v>
      </c>
      <c r="I463" s="13" t="b">
        <v>1</v>
      </c>
      <c r="J463" s="4">
        <v>4.3010752688172102E-2</v>
      </c>
      <c r="K463">
        <f t="shared" si="35"/>
        <v>4.7433491104945325E-4</v>
      </c>
      <c r="L463">
        <f t="shared" si="36"/>
        <v>2.177923118591318E-2</v>
      </c>
      <c r="M463">
        <f t="shared" si="37"/>
        <v>9.3674112627583695E-4</v>
      </c>
      <c r="N463">
        <f t="shared" si="38"/>
        <v>2.177923118591318E-2</v>
      </c>
      <c r="O463">
        <f t="shared" si="39"/>
        <v>4.3558462371826361E-2</v>
      </c>
      <c r="Q463" s="7">
        <v>437</v>
      </c>
      <c r="R463" s="7">
        <v>9.3807271083424842E-4</v>
      </c>
      <c r="S463" s="7">
        <v>3.3172126278661212E-4</v>
      </c>
      <c r="U463" s="7">
        <v>24.744897959183675</v>
      </c>
      <c r="V463" s="7">
        <v>2.5093345209064932E-4</v>
      </c>
    </row>
    <row r="464" spans="1:22" x14ac:dyDescent="0.35">
      <c r="A464" s="3">
        <v>2013</v>
      </c>
      <c r="B464" s="13" t="s">
        <v>37</v>
      </c>
      <c r="C464" s="13" t="s">
        <v>39</v>
      </c>
      <c r="D464" s="13">
        <v>2011</v>
      </c>
      <c r="E464" s="14">
        <v>2</v>
      </c>
      <c r="F464" s="13">
        <v>201</v>
      </c>
      <c r="G464" s="13">
        <v>9</v>
      </c>
      <c r="H464" s="13">
        <v>210</v>
      </c>
      <c r="I464" s="13" t="b">
        <v>1</v>
      </c>
      <c r="J464" s="4">
        <v>4.2857142857142899E-2</v>
      </c>
      <c r="K464">
        <f t="shared" si="35"/>
        <v>1.0710788314019911E-3</v>
      </c>
      <c r="L464">
        <f t="shared" si="36"/>
        <v>3.272734073220724E-2</v>
      </c>
      <c r="M464">
        <f t="shared" si="37"/>
        <v>1.4026003170945973E-3</v>
      </c>
      <c r="N464">
        <f t="shared" si="38"/>
        <v>3.272734073220724E-2</v>
      </c>
      <c r="O464">
        <f t="shared" si="39"/>
        <v>6.545468146441448E-2</v>
      </c>
      <c r="Q464" s="7">
        <v>438</v>
      </c>
      <c r="R464" s="7">
        <v>7.8492530419629002E-4</v>
      </c>
      <c r="S464" s="7">
        <v>2.8686441184498125E-4</v>
      </c>
      <c r="U464" s="7">
        <v>24.801587301587304</v>
      </c>
      <c r="V464" s="7">
        <v>2.5249691551652002E-4</v>
      </c>
    </row>
    <row r="465" spans="1:22" x14ac:dyDescent="0.35">
      <c r="A465" s="3">
        <v>2014</v>
      </c>
      <c r="B465" s="13" t="s">
        <v>106</v>
      </c>
      <c r="C465" s="13" t="s">
        <v>107</v>
      </c>
      <c r="D465" s="13">
        <v>2011</v>
      </c>
      <c r="E465" s="17">
        <v>3</v>
      </c>
      <c r="F465" s="13">
        <v>67</v>
      </c>
      <c r="G465" s="13">
        <v>3</v>
      </c>
      <c r="H465" s="13">
        <v>70</v>
      </c>
      <c r="I465" s="13" t="b">
        <v>1</v>
      </c>
      <c r="J465" s="4">
        <v>4.2857142857142899E-2</v>
      </c>
      <c r="K465">
        <f t="shared" si="35"/>
        <v>3.5702627713399705E-4</v>
      </c>
      <c r="L465">
        <f t="shared" si="36"/>
        <v>1.8895138981600453E-2</v>
      </c>
      <c r="M465">
        <f t="shared" si="37"/>
        <v>8.0979167064002021E-4</v>
      </c>
      <c r="N465">
        <f t="shared" si="38"/>
        <v>1.8895138981600453E-2</v>
      </c>
      <c r="O465">
        <f t="shared" si="39"/>
        <v>5.6685416944801358E-2</v>
      </c>
      <c r="Q465" s="7">
        <v>439</v>
      </c>
      <c r="R465" s="7">
        <v>7.9383847223524694E-4</v>
      </c>
      <c r="S465" s="7">
        <v>2.7795124380602433E-4</v>
      </c>
      <c r="U465" s="7">
        <v>24.85827664399093</v>
      </c>
      <c r="V465" s="7">
        <v>2.5249691551652002E-4</v>
      </c>
    </row>
    <row r="466" spans="1:22" x14ac:dyDescent="0.35">
      <c r="A466" s="5">
        <v>2015</v>
      </c>
      <c r="B466" s="14" t="s">
        <v>52</v>
      </c>
      <c r="C466" s="14" t="s">
        <v>83</v>
      </c>
      <c r="D466" s="14">
        <v>2010</v>
      </c>
      <c r="E466" s="14">
        <v>5</v>
      </c>
      <c r="F466" s="14">
        <v>67</v>
      </c>
      <c r="G466" s="14">
        <v>3</v>
      </c>
      <c r="H466" s="14">
        <v>70</v>
      </c>
      <c r="I466" s="14" t="b">
        <v>1</v>
      </c>
      <c r="J466" s="6">
        <v>4.2857142857142899E-2</v>
      </c>
      <c r="K466">
        <f t="shared" si="35"/>
        <v>3.5702627713399705E-4</v>
      </c>
      <c r="L466">
        <f t="shared" si="36"/>
        <v>1.8895138981600453E-2</v>
      </c>
      <c r="M466">
        <f t="shared" si="37"/>
        <v>8.0979167064002021E-4</v>
      </c>
      <c r="N466">
        <f t="shared" si="38"/>
        <v>1.8895138981600453E-2</v>
      </c>
      <c r="O466">
        <f t="shared" si="39"/>
        <v>9.4475694908002256E-2</v>
      </c>
      <c r="Q466" s="7">
        <v>440</v>
      </c>
      <c r="R466" s="7">
        <v>6.0289880805756101E-4</v>
      </c>
      <c r="S466" s="7">
        <v>2.2482400307519048E-4</v>
      </c>
      <c r="U466" s="7">
        <v>24.914965986394559</v>
      </c>
      <c r="V466" s="7">
        <v>2.5249691551652002E-4</v>
      </c>
    </row>
    <row r="467" spans="1:22" x14ac:dyDescent="0.35">
      <c r="A467" s="3">
        <v>2015</v>
      </c>
      <c r="B467" s="13" t="s">
        <v>52</v>
      </c>
      <c r="C467" s="13" t="s">
        <v>83</v>
      </c>
      <c r="D467" s="13">
        <v>2013</v>
      </c>
      <c r="E467" s="17">
        <v>2</v>
      </c>
      <c r="F467" s="13">
        <v>67</v>
      </c>
      <c r="G467" s="13">
        <v>3</v>
      </c>
      <c r="H467" s="13">
        <v>70</v>
      </c>
      <c r="I467" s="13" t="b">
        <v>1</v>
      </c>
      <c r="J467" s="4">
        <v>4.2857142857142899E-2</v>
      </c>
      <c r="K467">
        <f t="shared" si="35"/>
        <v>3.5702627713399705E-4</v>
      </c>
      <c r="L467">
        <f t="shared" si="36"/>
        <v>1.8895138981600453E-2</v>
      </c>
      <c r="M467">
        <f t="shared" si="37"/>
        <v>8.0979167064002021E-4</v>
      </c>
      <c r="N467">
        <f t="shared" si="38"/>
        <v>1.8895138981600453E-2</v>
      </c>
      <c r="O467">
        <f t="shared" si="39"/>
        <v>3.7790277963200905E-2</v>
      </c>
      <c r="Q467" s="7">
        <v>441</v>
      </c>
      <c r="R467" s="7">
        <v>5.8904918345423034E-4</v>
      </c>
      <c r="S467" s="7">
        <v>2.3867362767852115E-4</v>
      </c>
      <c r="U467" s="7">
        <v>24.971655328798189</v>
      </c>
      <c r="V467" s="7">
        <v>2.5408997179631094E-4</v>
      </c>
    </row>
    <row r="468" spans="1:22" x14ac:dyDescent="0.35">
      <c r="A468" s="5">
        <v>2016</v>
      </c>
      <c r="B468" s="14" t="s">
        <v>67</v>
      </c>
      <c r="C468" s="14" t="s">
        <v>77</v>
      </c>
      <c r="D468" s="14">
        <v>2013</v>
      </c>
      <c r="E468" s="14">
        <v>3</v>
      </c>
      <c r="F468" s="14">
        <v>67</v>
      </c>
      <c r="G468" s="14">
        <v>3</v>
      </c>
      <c r="H468" s="14">
        <v>70</v>
      </c>
      <c r="I468" s="14" t="b">
        <v>1</v>
      </c>
      <c r="J468" s="6">
        <v>4.2857142857142899E-2</v>
      </c>
      <c r="K468">
        <f t="shared" si="35"/>
        <v>3.5702627713399705E-4</v>
      </c>
      <c r="L468">
        <f t="shared" si="36"/>
        <v>1.8895138981600453E-2</v>
      </c>
      <c r="M468">
        <f t="shared" si="37"/>
        <v>8.0979167064002021E-4</v>
      </c>
      <c r="N468">
        <f t="shared" si="38"/>
        <v>1.8895138981600453E-2</v>
      </c>
      <c r="O468">
        <f t="shared" si="39"/>
        <v>5.6685416944801358E-2</v>
      </c>
      <c r="Q468" s="7">
        <v>442</v>
      </c>
      <c r="R468" s="7">
        <v>6.0289880805756101E-4</v>
      </c>
      <c r="S468" s="7">
        <v>2.2482400307519048E-4</v>
      </c>
      <c r="U468" s="7">
        <v>25.028344671201815</v>
      </c>
      <c r="V468" s="7">
        <v>2.5408997179631094E-4</v>
      </c>
    </row>
    <row r="469" spans="1:22" x14ac:dyDescent="0.35">
      <c r="A469" s="3">
        <v>2014</v>
      </c>
      <c r="B469" s="13" t="s">
        <v>24</v>
      </c>
      <c r="C469" s="13" t="s">
        <v>57</v>
      </c>
      <c r="D469" s="13">
        <v>2009</v>
      </c>
      <c r="E469" s="17">
        <v>5</v>
      </c>
      <c r="F469" s="13">
        <v>112</v>
      </c>
      <c r="G469" s="13">
        <v>5</v>
      </c>
      <c r="H469" s="13">
        <v>117</v>
      </c>
      <c r="I469" s="13" t="b">
        <v>1</v>
      </c>
      <c r="J469" s="4">
        <v>4.2735042735042701E-2</v>
      </c>
      <c r="K469">
        <f t="shared" si="35"/>
        <v>5.9674392035253794E-4</v>
      </c>
      <c r="L469">
        <f t="shared" si="36"/>
        <v>2.4428342562534566E-2</v>
      </c>
      <c r="M469">
        <f t="shared" si="37"/>
        <v>1.0439462633561772E-3</v>
      </c>
      <c r="N469">
        <f t="shared" si="38"/>
        <v>2.4428342562534566E-2</v>
      </c>
      <c r="O469">
        <f t="shared" si="39"/>
        <v>0.12214171281267283</v>
      </c>
      <c r="Q469" s="7">
        <v>443</v>
      </c>
      <c r="R469" s="7">
        <v>6.1674843266089178E-4</v>
      </c>
      <c r="S469" s="7">
        <v>2.109743784718597E-4</v>
      </c>
      <c r="U469" s="7">
        <v>25.085034013605444</v>
      </c>
      <c r="V469" s="7">
        <v>2.5408997179631094E-4</v>
      </c>
    </row>
    <row r="470" spans="1:22" x14ac:dyDescent="0.35">
      <c r="A470" s="3">
        <v>2015</v>
      </c>
      <c r="B470" s="13" t="s">
        <v>24</v>
      </c>
      <c r="C470" s="13" t="s">
        <v>29</v>
      </c>
      <c r="D470" s="13">
        <v>2014</v>
      </c>
      <c r="E470" s="14">
        <v>1</v>
      </c>
      <c r="F470" s="13">
        <v>112</v>
      </c>
      <c r="G470" s="13">
        <v>5</v>
      </c>
      <c r="H470" s="13">
        <v>117</v>
      </c>
      <c r="I470" s="13" t="b">
        <v>1</v>
      </c>
      <c r="J470" s="4">
        <v>4.2735042735042701E-2</v>
      </c>
      <c r="K470">
        <f t="shared" si="35"/>
        <v>5.9674392035253794E-4</v>
      </c>
      <c r="L470">
        <f t="shared" si="36"/>
        <v>2.4428342562534566E-2</v>
      </c>
      <c r="M470">
        <f t="shared" si="37"/>
        <v>1.0439462633561772E-3</v>
      </c>
      <c r="N470">
        <f t="shared" si="38"/>
        <v>2.4428342562534566E-2</v>
      </c>
      <c r="O470">
        <f t="shared" si="39"/>
        <v>2.4428342562534566E-2</v>
      </c>
      <c r="Q470" s="7">
        <v>444</v>
      </c>
      <c r="R470" s="7">
        <v>5.8904918345423034E-4</v>
      </c>
      <c r="S470" s="7">
        <v>2.3867362767852115E-4</v>
      </c>
      <c r="U470" s="7">
        <v>25.141723356009074</v>
      </c>
      <c r="V470" s="7">
        <v>2.5408997179631094E-4</v>
      </c>
    </row>
    <row r="471" spans="1:22" x14ac:dyDescent="0.35">
      <c r="A471" s="24">
        <v>2017</v>
      </c>
      <c r="B471" s="17" t="s">
        <v>26</v>
      </c>
      <c r="C471" s="17" t="s">
        <v>27</v>
      </c>
      <c r="D471" s="17">
        <v>2013</v>
      </c>
      <c r="E471" s="17">
        <v>4</v>
      </c>
      <c r="F471" s="17">
        <v>112</v>
      </c>
      <c r="G471" s="17">
        <v>5</v>
      </c>
      <c r="H471" s="17">
        <v>117</v>
      </c>
      <c r="I471" s="17" t="b">
        <v>1</v>
      </c>
      <c r="J471" s="25">
        <v>4.2735042735042701E-2</v>
      </c>
      <c r="K471">
        <f t="shared" si="35"/>
        <v>5.9674392035253794E-4</v>
      </c>
      <c r="L471">
        <f t="shared" si="36"/>
        <v>2.4428342562534566E-2</v>
      </c>
      <c r="M471">
        <f t="shared" si="37"/>
        <v>1.0439462633561772E-3</v>
      </c>
      <c r="N471">
        <f t="shared" si="38"/>
        <v>2.4428342562534566E-2</v>
      </c>
      <c r="O471">
        <f t="shared" si="39"/>
        <v>9.7713370250138265E-2</v>
      </c>
      <c r="Q471" s="7">
        <v>445</v>
      </c>
      <c r="R471" s="7">
        <v>6.9073452495402895E-4</v>
      </c>
      <c r="S471" s="7">
        <v>2.6149097472819959E-4</v>
      </c>
      <c r="U471" s="7">
        <v>25.198412698412699</v>
      </c>
      <c r="V471" s="7">
        <v>2.5571356641077806E-4</v>
      </c>
    </row>
    <row r="472" spans="1:22" x14ac:dyDescent="0.35">
      <c r="A472" s="5">
        <v>2013</v>
      </c>
      <c r="B472" s="14" t="s">
        <v>30</v>
      </c>
      <c r="C472" s="14" t="s">
        <v>44</v>
      </c>
      <c r="D472" s="14">
        <v>2008</v>
      </c>
      <c r="E472" s="14">
        <v>5</v>
      </c>
      <c r="F472" s="14">
        <v>202</v>
      </c>
      <c r="G472" s="14">
        <v>9</v>
      </c>
      <c r="H472" s="14">
        <v>211</v>
      </c>
      <c r="I472" s="14" t="b">
        <v>1</v>
      </c>
      <c r="J472" s="6">
        <v>4.2654028436019002E-2</v>
      </c>
      <c r="K472">
        <f t="shared" si="35"/>
        <v>1.0761792067896197E-3</v>
      </c>
      <c r="L472">
        <f t="shared" si="36"/>
        <v>3.2805170427687456E-2</v>
      </c>
      <c r="M472">
        <f t="shared" si="37"/>
        <v>1.3992726722710305E-3</v>
      </c>
      <c r="N472">
        <f t="shared" si="38"/>
        <v>3.2805170427687456E-2</v>
      </c>
      <c r="O472">
        <f t="shared" si="39"/>
        <v>0.16402585213843729</v>
      </c>
      <c r="Q472" s="7">
        <v>446</v>
      </c>
      <c r="R472" s="7">
        <v>8.0095824232399989E-4</v>
      </c>
      <c r="S472" s="7">
        <v>2.6130426498344184E-4</v>
      </c>
      <c r="U472" s="7">
        <v>25.255102040816329</v>
      </c>
      <c r="V472" s="7">
        <v>2.5571356641077806E-4</v>
      </c>
    </row>
    <row r="473" spans="1:22" x14ac:dyDescent="0.35">
      <c r="A473" s="3">
        <v>2014</v>
      </c>
      <c r="B473" s="13" t="s">
        <v>24</v>
      </c>
      <c r="C473" s="13" t="s">
        <v>155</v>
      </c>
      <c r="D473" s="13">
        <v>2010</v>
      </c>
      <c r="E473" s="17">
        <v>4</v>
      </c>
      <c r="F473" s="13">
        <v>90</v>
      </c>
      <c r="G473" s="13">
        <v>4</v>
      </c>
      <c r="H473" s="13">
        <v>94</v>
      </c>
      <c r="I473" s="13" t="b">
        <v>1</v>
      </c>
      <c r="J473" s="4">
        <v>4.2553191489361701E-2</v>
      </c>
      <c r="K473">
        <f t="shared" si="35"/>
        <v>4.7943528643708174E-4</v>
      </c>
      <c r="L473">
        <f t="shared" si="36"/>
        <v>2.1896010742532113E-2</v>
      </c>
      <c r="M473">
        <f t="shared" si="37"/>
        <v>9.3174513798008991E-4</v>
      </c>
      <c r="N473">
        <f t="shared" si="38"/>
        <v>2.1896010742532113E-2</v>
      </c>
      <c r="O473">
        <f t="shared" si="39"/>
        <v>8.7584042970128451E-2</v>
      </c>
      <c r="Q473" s="7">
        <v>447</v>
      </c>
      <c r="R473" s="7">
        <v>9.9093760868901445E-4</v>
      </c>
      <c r="S473" s="7">
        <v>3.5198742677431164E-4</v>
      </c>
      <c r="U473" s="7">
        <v>25.311791383219955</v>
      </c>
      <c r="V473" s="7">
        <v>2.5571356641077806E-4</v>
      </c>
    </row>
    <row r="474" spans="1:22" x14ac:dyDescent="0.35">
      <c r="A474" s="3">
        <v>2014</v>
      </c>
      <c r="B474" s="13" t="s">
        <v>128</v>
      </c>
      <c r="C474" s="13" t="s">
        <v>129</v>
      </c>
      <c r="D474" s="13">
        <v>2010</v>
      </c>
      <c r="E474" s="14">
        <v>4</v>
      </c>
      <c r="F474" s="13">
        <v>90</v>
      </c>
      <c r="G474" s="13">
        <v>4</v>
      </c>
      <c r="H474" s="13">
        <v>94</v>
      </c>
      <c r="I474" s="13" t="b">
        <v>1</v>
      </c>
      <c r="J474" s="4">
        <v>4.2553191489361701E-2</v>
      </c>
      <c r="K474">
        <f t="shared" si="35"/>
        <v>4.7943528643708174E-4</v>
      </c>
      <c r="L474">
        <f t="shared" si="36"/>
        <v>2.1896010742532113E-2</v>
      </c>
      <c r="M474">
        <f t="shared" si="37"/>
        <v>9.3174513798008991E-4</v>
      </c>
      <c r="N474">
        <f t="shared" si="38"/>
        <v>2.1896010742532113E-2</v>
      </c>
      <c r="O474">
        <f t="shared" si="39"/>
        <v>8.7584042970128451E-2</v>
      </c>
      <c r="Q474" s="7">
        <v>448</v>
      </c>
      <c r="R474" s="7">
        <v>6.2133398600321783E-4</v>
      </c>
      <c r="S474" s="7">
        <v>2.0028008620873996E-4</v>
      </c>
      <c r="U474" s="7">
        <v>25.368480725623584</v>
      </c>
      <c r="V474" s="7">
        <v>2.5571356641077806E-4</v>
      </c>
    </row>
    <row r="475" spans="1:22" x14ac:dyDescent="0.35">
      <c r="A475" s="24">
        <v>2015</v>
      </c>
      <c r="B475" s="17" t="s">
        <v>30</v>
      </c>
      <c r="C475" s="17" t="s">
        <v>48</v>
      </c>
      <c r="D475" s="17">
        <v>2011</v>
      </c>
      <c r="E475" s="17">
        <v>4</v>
      </c>
      <c r="F475" s="17">
        <v>203</v>
      </c>
      <c r="G475" s="17">
        <v>9</v>
      </c>
      <c r="H475" s="17">
        <v>212</v>
      </c>
      <c r="I475" s="17" t="b">
        <v>1</v>
      </c>
      <c r="J475" s="25">
        <v>4.2452830188679201E-2</v>
      </c>
      <c r="K475">
        <f t="shared" si="35"/>
        <v>1.0812795821772483E-3</v>
      </c>
      <c r="L475">
        <f t="shared" si="36"/>
        <v>3.2882815910095786E-2</v>
      </c>
      <c r="M475">
        <f t="shared" si="37"/>
        <v>1.3959685999568952E-3</v>
      </c>
      <c r="N475">
        <f t="shared" si="38"/>
        <v>3.2882815910095786E-2</v>
      </c>
      <c r="O475">
        <f t="shared" si="39"/>
        <v>0.13153126364038314</v>
      </c>
      <c r="Q475" s="7">
        <v>449</v>
      </c>
      <c r="R475" s="7">
        <v>6.2133398600321783E-4</v>
      </c>
      <c r="S475" s="7">
        <v>2.0028008620873996E-4</v>
      </c>
      <c r="U475" s="7">
        <v>25.425170068027214</v>
      </c>
      <c r="V475" s="7">
        <v>2.5736868767931584E-4</v>
      </c>
    </row>
    <row r="476" spans="1:22" x14ac:dyDescent="0.35">
      <c r="A476" s="3">
        <v>2015</v>
      </c>
      <c r="B476" s="13" t="s">
        <v>30</v>
      </c>
      <c r="C476" s="13" t="s">
        <v>48</v>
      </c>
      <c r="D476" s="13">
        <v>2013</v>
      </c>
      <c r="E476" s="14">
        <v>2</v>
      </c>
      <c r="F476" s="13">
        <v>203</v>
      </c>
      <c r="G476" s="13">
        <v>9</v>
      </c>
      <c r="H476" s="13">
        <v>212</v>
      </c>
      <c r="I476" s="13" t="b">
        <v>1</v>
      </c>
      <c r="J476" s="4">
        <v>4.2452830188679201E-2</v>
      </c>
      <c r="K476">
        <f t="shared" si="35"/>
        <v>1.0812795821772483E-3</v>
      </c>
      <c r="L476">
        <f t="shared" si="36"/>
        <v>3.2882815910095786E-2</v>
      </c>
      <c r="M476">
        <f t="shared" si="37"/>
        <v>1.3959685999568952E-3</v>
      </c>
      <c r="N476">
        <f t="shared" si="38"/>
        <v>3.2882815910095786E-2</v>
      </c>
      <c r="O476">
        <f t="shared" si="39"/>
        <v>6.5765631820191572E-2</v>
      </c>
      <c r="Q476" s="7">
        <v>450</v>
      </c>
      <c r="R476" s="7">
        <v>6.2133398600321783E-4</v>
      </c>
      <c r="S476" s="7">
        <v>2.0028008620873996E-4</v>
      </c>
      <c r="U476" s="7">
        <v>25.48185941043084</v>
      </c>
      <c r="V476" s="7">
        <v>2.5736868767931584E-4</v>
      </c>
    </row>
    <row r="477" spans="1:22" x14ac:dyDescent="0.35">
      <c r="A477" s="24">
        <v>2015</v>
      </c>
      <c r="B477" s="17" t="s">
        <v>30</v>
      </c>
      <c r="C477" s="17" t="s">
        <v>56</v>
      </c>
      <c r="D477" s="17">
        <v>2014</v>
      </c>
      <c r="E477" s="17">
        <v>1</v>
      </c>
      <c r="F477" s="17">
        <v>203</v>
      </c>
      <c r="G477" s="17">
        <v>9</v>
      </c>
      <c r="H477" s="17">
        <v>212</v>
      </c>
      <c r="I477" s="17" t="b">
        <v>1</v>
      </c>
      <c r="J477" s="25">
        <v>4.2452830188679201E-2</v>
      </c>
      <c r="K477">
        <f t="shared" si="35"/>
        <v>1.0812795821772483E-3</v>
      </c>
      <c r="L477">
        <f t="shared" si="36"/>
        <v>3.2882815910095786E-2</v>
      </c>
      <c r="M477">
        <f t="shared" si="37"/>
        <v>1.3959685999568952E-3</v>
      </c>
      <c r="N477">
        <f t="shared" si="38"/>
        <v>3.2882815910095786E-2</v>
      </c>
      <c r="O477">
        <f t="shared" si="39"/>
        <v>3.2882815910095786E-2</v>
      </c>
      <c r="Q477" s="7">
        <v>451</v>
      </c>
      <c r="R477" s="7">
        <v>5.8645249298381382E-4</v>
      </c>
      <c r="S477" s="7">
        <v>2.3516157922814397E-4</v>
      </c>
      <c r="U477" s="7">
        <v>25.538548752834469</v>
      </c>
      <c r="V477" s="7">
        <v>2.5736868767931584E-4</v>
      </c>
    </row>
    <row r="478" spans="1:22" x14ac:dyDescent="0.35">
      <c r="A478" s="5">
        <v>2017</v>
      </c>
      <c r="B478" s="14" t="s">
        <v>42</v>
      </c>
      <c r="C478" s="14" t="s">
        <v>43</v>
      </c>
      <c r="D478" s="14">
        <v>2015</v>
      </c>
      <c r="E478" s="14">
        <v>2</v>
      </c>
      <c r="F478" s="14">
        <v>158</v>
      </c>
      <c r="G478" s="14">
        <v>7</v>
      </c>
      <c r="H478" s="14">
        <v>165</v>
      </c>
      <c r="I478" s="14" t="b">
        <v>1</v>
      </c>
      <c r="J478" s="6">
        <v>4.2424242424242399E-2</v>
      </c>
      <c r="K478">
        <f t="shared" si="35"/>
        <v>8.4156193895870734E-4</v>
      </c>
      <c r="L478">
        <f t="shared" si="36"/>
        <v>2.9009686984845379E-2</v>
      </c>
      <c r="M478">
        <f t="shared" si="37"/>
        <v>1.2307139932964698E-3</v>
      </c>
      <c r="N478">
        <f t="shared" si="38"/>
        <v>2.9009686984845379E-2</v>
      </c>
      <c r="O478">
        <f t="shared" si="39"/>
        <v>5.8019373969690757E-2</v>
      </c>
      <c r="Q478" s="7">
        <v>452</v>
      </c>
      <c r="R478" s="7">
        <v>5.934287915876946E-4</v>
      </c>
      <c r="S478" s="7">
        <v>2.2818528062426319E-4</v>
      </c>
      <c r="U478" s="7">
        <v>25.595238095238098</v>
      </c>
      <c r="V478" s="7">
        <v>2.5736868767931584E-4</v>
      </c>
    </row>
    <row r="479" spans="1:22" x14ac:dyDescent="0.35">
      <c r="A479" s="3">
        <v>2017</v>
      </c>
      <c r="B479" s="13" t="s">
        <v>52</v>
      </c>
      <c r="C479" s="13" t="s">
        <v>62</v>
      </c>
      <c r="D479" s="13">
        <v>2014</v>
      </c>
      <c r="E479" s="17">
        <v>3</v>
      </c>
      <c r="F479" s="13">
        <v>113</v>
      </c>
      <c r="G479" s="13">
        <v>5</v>
      </c>
      <c r="H479" s="13">
        <v>118</v>
      </c>
      <c r="I479" s="13" t="b">
        <v>1</v>
      </c>
      <c r="J479" s="4">
        <v>4.2372881355932202E-2</v>
      </c>
      <c r="K479">
        <f t="shared" si="35"/>
        <v>6.0184429574016644E-4</v>
      </c>
      <c r="L479">
        <f t="shared" si="36"/>
        <v>2.4532515071638426E-2</v>
      </c>
      <c r="M479">
        <f t="shared" si="37"/>
        <v>1.0395133504931535E-3</v>
      </c>
      <c r="N479">
        <f t="shared" si="38"/>
        <v>2.4532515071638426E-2</v>
      </c>
      <c r="O479">
        <f t="shared" si="39"/>
        <v>7.359754521491528E-2</v>
      </c>
      <c r="Q479" s="7">
        <v>453</v>
      </c>
      <c r="R479" s="7">
        <v>6.0040509019157538E-4</v>
      </c>
      <c r="S479" s="7">
        <v>2.2120898202038241E-4</v>
      </c>
      <c r="U479" s="7">
        <v>25.651927437641724</v>
      </c>
      <c r="V479" s="7">
        <v>2.5905636928822339E-4</v>
      </c>
    </row>
    <row r="480" spans="1:22" x14ac:dyDescent="0.35">
      <c r="A480" s="5">
        <v>2014</v>
      </c>
      <c r="B480" s="14" t="s">
        <v>30</v>
      </c>
      <c r="C480" s="14" t="s">
        <v>36</v>
      </c>
      <c r="D480" s="14">
        <v>2010</v>
      </c>
      <c r="E480" s="14">
        <v>4</v>
      </c>
      <c r="F480" s="14">
        <v>272</v>
      </c>
      <c r="G480" s="14">
        <v>12</v>
      </c>
      <c r="H480" s="14">
        <v>284</v>
      </c>
      <c r="I480" s="14" t="b">
        <v>1</v>
      </c>
      <c r="J480" s="6">
        <v>4.2253521126760597E-2</v>
      </c>
      <c r="K480">
        <f t="shared" si="35"/>
        <v>1.4485066100865024E-3</v>
      </c>
      <c r="L480">
        <f t="shared" si="36"/>
        <v>3.8059251307487676E-2</v>
      </c>
      <c r="M480">
        <f t="shared" si="37"/>
        <v>1.6081373791896215E-3</v>
      </c>
      <c r="N480">
        <f t="shared" si="38"/>
        <v>3.8059251307487676E-2</v>
      </c>
      <c r="O480">
        <f t="shared" si="39"/>
        <v>0.15223700522995071</v>
      </c>
      <c r="Q480" s="7">
        <v>454</v>
      </c>
      <c r="R480" s="7">
        <v>1.0164975755418103E-3</v>
      </c>
      <c r="S480" s="7">
        <v>3.227330236633449E-4</v>
      </c>
      <c r="U480" s="7">
        <v>25.708616780045354</v>
      </c>
      <c r="V480" s="7">
        <v>2.5905636928822339E-4</v>
      </c>
    </row>
    <row r="481" spans="1:22" x14ac:dyDescent="0.35">
      <c r="A481" s="24">
        <v>2014</v>
      </c>
      <c r="B481" s="17" t="s">
        <v>30</v>
      </c>
      <c r="C481" s="17" t="s">
        <v>51</v>
      </c>
      <c r="D481" s="17">
        <v>2009</v>
      </c>
      <c r="E481" s="17">
        <v>5</v>
      </c>
      <c r="F481" s="17">
        <v>68</v>
      </c>
      <c r="G481" s="17">
        <v>3</v>
      </c>
      <c r="H481" s="17">
        <v>71</v>
      </c>
      <c r="I481" s="17" t="b">
        <v>1</v>
      </c>
      <c r="J481" s="25">
        <v>4.2253521126760597E-2</v>
      </c>
      <c r="K481">
        <f t="shared" si="35"/>
        <v>3.6212665252162559E-4</v>
      </c>
      <c r="L481">
        <f t="shared" si="36"/>
        <v>1.9029625653743838E-2</v>
      </c>
      <c r="M481">
        <f t="shared" si="37"/>
        <v>8.0406868959481074E-4</v>
      </c>
      <c r="N481">
        <f t="shared" si="38"/>
        <v>1.9029625653743838E-2</v>
      </c>
      <c r="O481">
        <f t="shared" si="39"/>
        <v>9.5148128268719184E-2</v>
      </c>
      <c r="Q481" s="7">
        <v>455</v>
      </c>
      <c r="R481" s="7">
        <v>7.064817338077148E-4</v>
      </c>
      <c r="S481" s="7">
        <v>2.3533661733229753E-4</v>
      </c>
      <c r="U481" s="7">
        <v>25.765306122448983</v>
      </c>
      <c r="V481" s="7">
        <v>2.5905636928822339E-4</v>
      </c>
    </row>
    <row r="482" spans="1:22" x14ac:dyDescent="0.35">
      <c r="A482" s="5">
        <v>2016</v>
      </c>
      <c r="B482" s="14" t="s">
        <v>98</v>
      </c>
      <c r="C482" s="14" t="s">
        <v>249</v>
      </c>
      <c r="D482" s="14">
        <v>2013</v>
      </c>
      <c r="E482" s="14">
        <v>3</v>
      </c>
      <c r="F482" s="14">
        <v>68</v>
      </c>
      <c r="G482" s="14">
        <v>3</v>
      </c>
      <c r="H482" s="14">
        <v>71</v>
      </c>
      <c r="I482" s="14" t="b">
        <v>1</v>
      </c>
      <c r="J482" s="6">
        <v>4.2253521126760597E-2</v>
      </c>
      <c r="K482">
        <f t="shared" si="35"/>
        <v>3.6212665252162559E-4</v>
      </c>
      <c r="L482">
        <f t="shared" si="36"/>
        <v>1.9029625653743838E-2</v>
      </c>
      <c r="M482">
        <f t="shared" si="37"/>
        <v>8.0406868959481074E-4</v>
      </c>
      <c r="N482">
        <f t="shared" si="38"/>
        <v>1.9029625653743838E-2</v>
      </c>
      <c r="O482">
        <f t="shared" si="39"/>
        <v>5.7088876961231515E-2</v>
      </c>
      <c r="Q482" s="7">
        <v>456</v>
      </c>
      <c r="R482" s="7">
        <v>6.9836718235100266E-4</v>
      </c>
      <c r="S482" s="7">
        <v>2.4345116878900968E-4</v>
      </c>
      <c r="U482" s="7">
        <v>25.821995464852609</v>
      </c>
      <c r="V482" s="7">
        <v>2.5905636928822339E-4</v>
      </c>
    </row>
    <row r="483" spans="1:22" x14ac:dyDescent="0.35">
      <c r="A483" s="24">
        <v>2017</v>
      </c>
      <c r="B483" s="17" t="s">
        <v>67</v>
      </c>
      <c r="C483" s="17" t="s">
        <v>139</v>
      </c>
      <c r="D483" s="17">
        <v>2012</v>
      </c>
      <c r="E483" s="17">
        <v>5</v>
      </c>
      <c r="F483" s="17">
        <v>91</v>
      </c>
      <c r="G483" s="17">
        <v>4</v>
      </c>
      <c r="H483" s="17">
        <v>95</v>
      </c>
      <c r="I483" s="17" t="b">
        <v>1</v>
      </c>
      <c r="J483" s="25">
        <v>4.2105263157894701E-2</v>
      </c>
      <c r="K483">
        <f t="shared" si="35"/>
        <v>4.8453566182471029E-4</v>
      </c>
      <c r="L483">
        <f t="shared" si="36"/>
        <v>2.201217076584475E-2</v>
      </c>
      <c r="M483">
        <f t="shared" si="37"/>
        <v>9.2682824277240969E-4</v>
      </c>
      <c r="N483">
        <f t="shared" si="38"/>
        <v>2.201217076584475E-2</v>
      </c>
      <c r="O483">
        <f t="shared" si="39"/>
        <v>0.11006085382922375</v>
      </c>
      <c r="Q483" s="7">
        <v>457</v>
      </c>
      <c r="R483" s="7">
        <v>6.1183112878715647E-4</v>
      </c>
      <c r="S483" s="7">
        <v>2.0380748905046687E-4</v>
      </c>
      <c r="U483" s="7">
        <v>25.878684807256239</v>
      </c>
      <c r="V483" s="7">
        <v>2.6077769300379212E-4</v>
      </c>
    </row>
    <row r="484" spans="1:22" x14ac:dyDescent="0.35">
      <c r="A484" s="3">
        <v>2017</v>
      </c>
      <c r="B484" s="13" t="s">
        <v>26</v>
      </c>
      <c r="C484" s="13" t="s">
        <v>54</v>
      </c>
      <c r="D484" s="13">
        <v>2013</v>
      </c>
      <c r="E484" s="14">
        <v>4</v>
      </c>
      <c r="F484" s="13">
        <v>91</v>
      </c>
      <c r="G484" s="13">
        <v>4</v>
      </c>
      <c r="H484" s="13">
        <v>95</v>
      </c>
      <c r="I484" s="13" t="b">
        <v>1</v>
      </c>
      <c r="J484" s="4">
        <v>4.2105263157894701E-2</v>
      </c>
      <c r="K484">
        <f t="shared" si="35"/>
        <v>4.8453566182471029E-4</v>
      </c>
      <c r="L484">
        <f t="shared" si="36"/>
        <v>2.201217076584475E-2</v>
      </c>
      <c r="M484">
        <f t="shared" si="37"/>
        <v>9.2682824277240969E-4</v>
      </c>
      <c r="N484">
        <f t="shared" si="38"/>
        <v>2.201217076584475E-2</v>
      </c>
      <c r="O484">
        <f t="shared" si="39"/>
        <v>8.8048683063378999E-2</v>
      </c>
      <c r="Q484" s="7">
        <v>458</v>
      </c>
      <c r="R484" s="7">
        <v>9.7881365901284563E-4</v>
      </c>
      <c r="S484" s="7">
        <v>3.495139316637046E-4</v>
      </c>
      <c r="U484" s="7">
        <v>25.935374149659864</v>
      </c>
      <c r="V484" s="7">
        <v>2.6077769300379212E-4</v>
      </c>
    </row>
    <row r="485" spans="1:22" x14ac:dyDescent="0.35">
      <c r="A485" s="3">
        <v>2015</v>
      </c>
      <c r="B485" s="13" t="s">
        <v>33</v>
      </c>
      <c r="C485" s="13" t="s">
        <v>34</v>
      </c>
      <c r="D485" s="13">
        <v>2015</v>
      </c>
      <c r="E485" s="17">
        <v>0</v>
      </c>
      <c r="F485" s="13">
        <v>114</v>
      </c>
      <c r="G485" s="13">
        <v>5</v>
      </c>
      <c r="H485" s="13">
        <v>119</v>
      </c>
      <c r="I485" s="13" t="b">
        <v>1</v>
      </c>
      <c r="J485" s="4">
        <v>4.20168067226891E-2</v>
      </c>
      <c r="K485">
        <f t="shared" si="35"/>
        <v>6.0694467112779504E-4</v>
      </c>
      <c r="L485">
        <f t="shared" si="36"/>
        <v>2.4636247099097602E-2</v>
      </c>
      <c r="M485">
        <f t="shared" si="37"/>
        <v>1.0351364327351939E-3</v>
      </c>
      <c r="N485">
        <f t="shared" si="38"/>
        <v>2.4636247099097602E-2</v>
      </c>
      <c r="O485">
        <f t="shared" si="39"/>
        <v>0</v>
      </c>
      <c r="Q485" s="7">
        <v>459</v>
      </c>
      <c r="R485" s="7">
        <v>7.7507396952016623E-4</v>
      </c>
      <c r="S485" s="7">
        <v>2.7336240601276646E-4</v>
      </c>
      <c r="U485" s="7">
        <v>25.992063492063494</v>
      </c>
      <c r="V485" s="7">
        <v>2.6077769300379212E-4</v>
      </c>
    </row>
    <row r="486" spans="1:22" x14ac:dyDescent="0.35">
      <c r="A486" s="3">
        <v>2015</v>
      </c>
      <c r="B486" s="13" t="s">
        <v>128</v>
      </c>
      <c r="C486" s="13" t="s">
        <v>129</v>
      </c>
      <c r="D486" s="13">
        <v>2012</v>
      </c>
      <c r="E486" s="14">
        <v>3</v>
      </c>
      <c r="F486" s="13">
        <v>114</v>
      </c>
      <c r="G486" s="13">
        <v>5</v>
      </c>
      <c r="H486" s="13">
        <v>119</v>
      </c>
      <c r="I486" s="13" t="b">
        <v>1</v>
      </c>
      <c r="J486" s="4">
        <v>4.20168067226891E-2</v>
      </c>
      <c r="K486">
        <f t="shared" si="35"/>
        <v>6.0694467112779504E-4</v>
      </c>
      <c r="L486">
        <f t="shared" si="36"/>
        <v>2.4636247099097602E-2</v>
      </c>
      <c r="M486">
        <f t="shared" si="37"/>
        <v>1.0351364327351939E-3</v>
      </c>
      <c r="N486">
        <f t="shared" si="38"/>
        <v>2.4636247099097602E-2</v>
      </c>
      <c r="O486">
        <f t="shared" si="39"/>
        <v>7.3908741297292802E-2</v>
      </c>
      <c r="Q486" s="7">
        <v>460</v>
      </c>
      <c r="R486" s="7">
        <v>7.6596226559187978E-4</v>
      </c>
      <c r="S486" s="7">
        <v>2.824741099410529E-4</v>
      </c>
      <c r="U486" s="7">
        <v>26.048752834467123</v>
      </c>
      <c r="V486" s="7">
        <v>2.6077769300379212E-4</v>
      </c>
    </row>
    <row r="487" spans="1:22" x14ac:dyDescent="0.35">
      <c r="A487" s="24">
        <v>2013</v>
      </c>
      <c r="B487" s="17" t="s">
        <v>92</v>
      </c>
      <c r="C487" s="17" t="s">
        <v>149</v>
      </c>
      <c r="D487" s="17">
        <v>2012</v>
      </c>
      <c r="E487" s="17">
        <v>1</v>
      </c>
      <c r="F487" s="17">
        <v>69</v>
      </c>
      <c r="G487" s="17">
        <v>3</v>
      </c>
      <c r="H487" s="17">
        <v>72</v>
      </c>
      <c r="I487" s="17" t="b">
        <v>1</v>
      </c>
      <c r="J487" s="25">
        <v>4.1666666666666699E-2</v>
      </c>
      <c r="K487">
        <f t="shared" si="35"/>
        <v>3.6722702790925414E-4</v>
      </c>
      <c r="L487">
        <f t="shared" si="36"/>
        <v>1.916316852478353E-2</v>
      </c>
      <c r="M487">
        <f t="shared" si="37"/>
        <v>7.9846535519931434E-4</v>
      </c>
      <c r="N487">
        <f t="shared" si="38"/>
        <v>1.916316852478353E-2</v>
      </c>
      <c r="O487">
        <f t="shared" si="39"/>
        <v>1.916316852478353E-2</v>
      </c>
      <c r="Q487" s="7">
        <v>461</v>
      </c>
      <c r="R487" s="7">
        <v>7.0215239805585211E-4</v>
      </c>
      <c r="S487" s="7">
        <v>2.3458872821998484E-4</v>
      </c>
      <c r="U487" s="7">
        <v>26.105442176870749</v>
      </c>
      <c r="V487" s="7">
        <v>2.6077769300379212E-4</v>
      </c>
    </row>
    <row r="488" spans="1:22" x14ac:dyDescent="0.35">
      <c r="A488" s="3">
        <v>2014</v>
      </c>
      <c r="B488" s="13" t="s">
        <v>26</v>
      </c>
      <c r="C488" s="13" t="s">
        <v>111</v>
      </c>
      <c r="D488" s="13">
        <v>2012</v>
      </c>
      <c r="E488" s="14">
        <v>2</v>
      </c>
      <c r="F488" s="13">
        <v>69</v>
      </c>
      <c r="G488" s="13">
        <v>3</v>
      </c>
      <c r="H488" s="13">
        <v>72</v>
      </c>
      <c r="I488" s="13" t="b">
        <v>1</v>
      </c>
      <c r="J488" s="4">
        <v>4.1666666666666699E-2</v>
      </c>
      <c r="K488">
        <f t="shared" si="35"/>
        <v>3.6722702790925414E-4</v>
      </c>
      <c r="L488">
        <f t="shared" si="36"/>
        <v>1.916316852478353E-2</v>
      </c>
      <c r="M488">
        <f t="shared" si="37"/>
        <v>7.9846535519931434E-4</v>
      </c>
      <c r="N488">
        <f t="shared" si="38"/>
        <v>1.916316852478353E-2</v>
      </c>
      <c r="O488">
        <f t="shared" si="39"/>
        <v>3.8326337049567061E-2</v>
      </c>
      <c r="Q488" s="7">
        <v>462</v>
      </c>
      <c r="R488" s="7">
        <v>1.0551144152404004E-3</v>
      </c>
      <c r="S488" s="7">
        <v>3.4748590185419682E-4</v>
      </c>
      <c r="U488" s="7">
        <v>26.162131519274379</v>
      </c>
      <c r="V488" s="7">
        <v>2.6253379158635887E-4</v>
      </c>
    </row>
    <row r="489" spans="1:22" x14ac:dyDescent="0.35">
      <c r="A489" s="24">
        <v>2015</v>
      </c>
      <c r="B489" s="17" t="s">
        <v>24</v>
      </c>
      <c r="C489" s="17" t="s">
        <v>41</v>
      </c>
      <c r="D489" s="17">
        <v>2013</v>
      </c>
      <c r="E489" s="17">
        <v>2</v>
      </c>
      <c r="F489" s="17">
        <v>69</v>
      </c>
      <c r="G489" s="17">
        <v>3</v>
      </c>
      <c r="H489" s="17">
        <v>72</v>
      </c>
      <c r="I489" s="17" t="b">
        <v>1</v>
      </c>
      <c r="J489" s="25">
        <v>4.1666666666666699E-2</v>
      </c>
      <c r="K489">
        <f t="shared" si="35"/>
        <v>3.6722702790925414E-4</v>
      </c>
      <c r="L489">
        <f t="shared" si="36"/>
        <v>1.916316852478353E-2</v>
      </c>
      <c r="M489">
        <f t="shared" si="37"/>
        <v>7.9846535519931434E-4</v>
      </c>
      <c r="N489">
        <f t="shared" si="38"/>
        <v>1.916316852478353E-2</v>
      </c>
      <c r="O489">
        <f t="shared" si="39"/>
        <v>3.8326337049567061E-2</v>
      </c>
      <c r="Q489" s="7">
        <v>463</v>
      </c>
      <c r="R489" s="7">
        <v>6.1624873943143688E-4</v>
      </c>
      <c r="S489" s="7">
        <v>1.9354293120858333E-4</v>
      </c>
      <c r="U489" s="7">
        <v>26.218820861678008</v>
      </c>
      <c r="V489" s="7">
        <v>2.6432585192317332E-4</v>
      </c>
    </row>
    <row r="490" spans="1:22" x14ac:dyDescent="0.35">
      <c r="A490" s="5">
        <v>2013</v>
      </c>
      <c r="B490" s="14" t="s">
        <v>30</v>
      </c>
      <c r="C490" s="14" t="s">
        <v>75</v>
      </c>
      <c r="D490" s="14">
        <v>2008</v>
      </c>
      <c r="E490" s="14">
        <v>5</v>
      </c>
      <c r="F490" s="14">
        <v>208</v>
      </c>
      <c r="G490" s="14">
        <v>9</v>
      </c>
      <c r="H490" s="14">
        <v>217</v>
      </c>
      <c r="I490" s="14" t="b">
        <v>1</v>
      </c>
      <c r="J490" s="6">
        <v>4.1474654377880199E-2</v>
      </c>
      <c r="K490">
        <f t="shared" si="35"/>
        <v>1.1067814591153909E-3</v>
      </c>
      <c r="L490">
        <f t="shared" si="36"/>
        <v>3.3268325162463336E-2</v>
      </c>
      <c r="M490">
        <f t="shared" si="37"/>
        <v>1.379792287844102E-3</v>
      </c>
      <c r="N490">
        <f t="shared" si="38"/>
        <v>3.3268325162463336E-2</v>
      </c>
      <c r="O490">
        <f t="shared" si="39"/>
        <v>0.16634162581231668</v>
      </c>
      <c r="Q490" s="7">
        <v>464</v>
      </c>
      <c r="R490" s="7">
        <v>6.3040503496451133E-4</v>
      </c>
      <c r="S490" s="7">
        <v>1.7938663567550889E-4</v>
      </c>
      <c r="U490" s="7">
        <v>26.275510204081634</v>
      </c>
      <c r="V490" s="7">
        <v>2.6432585192317332E-4</v>
      </c>
    </row>
    <row r="491" spans="1:22" x14ac:dyDescent="0.35">
      <c r="A491" s="3">
        <v>2017</v>
      </c>
      <c r="B491" s="13" t="s">
        <v>33</v>
      </c>
      <c r="C491" s="13" t="s">
        <v>34</v>
      </c>
      <c r="D491" s="13">
        <v>2014</v>
      </c>
      <c r="E491" s="17">
        <v>3</v>
      </c>
      <c r="F491" s="13">
        <v>394</v>
      </c>
      <c r="G491" s="13">
        <v>17</v>
      </c>
      <c r="H491" s="13">
        <v>411</v>
      </c>
      <c r="I491" s="13" t="b">
        <v>1</v>
      </c>
      <c r="J491" s="4">
        <v>4.1362530413625302E-2</v>
      </c>
      <c r="K491">
        <f t="shared" si="35"/>
        <v>2.0962542843153257E-3</v>
      </c>
      <c r="L491">
        <f t="shared" si="36"/>
        <v>4.5784869600287451E-2</v>
      </c>
      <c r="M491">
        <f t="shared" si="37"/>
        <v>1.8937780613257583E-3</v>
      </c>
      <c r="N491">
        <f t="shared" si="38"/>
        <v>4.5784869600287451E-2</v>
      </c>
      <c r="O491">
        <f t="shared" si="39"/>
        <v>0.13735460880086237</v>
      </c>
      <c r="Q491" s="7">
        <v>465</v>
      </c>
      <c r="R491" s="7">
        <v>6.0917059166489972E-4</v>
      </c>
      <c r="S491" s="7">
        <v>2.006210789751205E-4</v>
      </c>
      <c r="U491" s="7">
        <v>26.332199546485263</v>
      </c>
      <c r="V491" s="7">
        <v>2.6432585192317332E-4</v>
      </c>
    </row>
    <row r="492" spans="1:22" x14ac:dyDescent="0.35">
      <c r="A492" s="3">
        <v>2016</v>
      </c>
      <c r="B492" s="13" t="s">
        <v>52</v>
      </c>
      <c r="C492" s="13" t="s">
        <v>53</v>
      </c>
      <c r="D492" s="13">
        <v>2012</v>
      </c>
      <c r="E492" s="14">
        <v>4</v>
      </c>
      <c r="F492" s="13">
        <v>116</v>
      </c>
      <c r="G492" s="13">
        <v>5</v>
      </c>
      <c r="H492" s="13">
        <v>121</v>
      </c>
      <c r="I492" s="13" t="b">
        <v>1</v>
      </c>
      <c r="J492" s="4">
        <v>4.1322314049586799E-2</v>
      </c>
      <c r="K492">
        <f t="shared" si="35"/>
        <v>6.1714542190305203E-4</v>
      </c>
      <c r="L492">
        <f t="shared" si="36"/>
        <v>2.4842411756974242E-2</v>
      </c>
      <c r="M492">
        <f t="shared" si="37"/>
        <v>1.026545940370837E-3</v>
      </c>
      <c r="N492">
        <f t="shared" si="38"/>
        <v>2.4842411756974242E-2</v>
      </c>
      <c r="O492">
        <f t="shared" si="39"/>
        <v>9.9369647027896968E-2</v>
      </c>
      <c r="Q492" s="7">
        <v>466</v>
      </c>
      <c r="R492" s="7">
        <v>6.1624873943143688E-4</v>
      </c>
      <c r="S492" s="7">
        <v>1.9354293120858333E-4</v>
      </c>
      <c r="U492" s="7">
        <v>26.388888888888889</v>
      </c>
      <c r="V492" s="7">
        <v>2.6432585192317332E-4</v>
      </c>
    </row>
    <row r="493" spans="1:22" x14ac:dyDescent="0.35">
      <c r="A493" s="3">
        <v>2016</v>
      </c>
      <c r="B493" s="13" t="s">
        <v>37</v>
      </c>
      <c r="C493" s="13" t="s">
        <v>59</v>
      </c>
      <c r="D493" s="13">
        <v>2015</v>
      </c>
      <c r="E493" s="17">
        <v>1</v>
      </c>
      <c r="F493" s="13">
        <v>116</v>
      </c>
      <c r="G493" s="13">
        <v>5</v>
      </c>
      <c r="H493" s="13">
        <v>121</v>
      </c>
      <c r="I493" s="13" t="b">
        <v>1</v>
      </c>
      <c r="J493" s="4">
        <v>4.1322314049586799E-2</v>
      </c>
      <c r="K493">
        <f t="shared" si="35"/>
        <v>6.1714542190305203E-4</v>
      </c>
      <c r="L493">
        <f t="shared" si="36"/>
        <v>2.4842411756974242E-2</v>
      </c>
      <c r="M493">
        <f t="shared" si="37"/>
        <v>1.026545940370837E-3</v>
      </c>
      <c r="N493">
        <f t="shared" si="38"/>
        <v>2.4842411756974242E-2</v>
      </c>
      <c r="O493">
        <f t="shared" si="39"/>
        <v>2.4842411756974242E-2</v>
      </c>
      <c r="Q493" s="7">
        <v>467</v>
      </c>
      <c r="R493" s="7">
        <v>8.1501121332081775E-4</v>
      </c>
      <c r="S493" s="7">
        <v>2.2893505003535942E-4</v>
      </c>
      <c r="U493" s="7">
        <v>26.445578231292519</v>
      </c>
      <c r="V493" s="7">
        <v>2.652357542764557E-4</v>
      </c>
    </row>
    <row r="494" spans="1:22" x14ac:dyDescent="0.35">
      <c r="A494" s="5">
        <v>2015</v>
      </c>
      <c r="B494" s="14" t="s">
        <v>24</v>
      </c>
      <c r="C494" s="14" t="s">
        <v>89</v>
      </c>
      <c r="D494" s="14">
        <v>2013</v>
      </c>
      <c r="E494" s="14">
        <v>2</v>
      </c>
      <c r="F494" s="14">
        <v>93</v>
      </c>
      <c r="G494" s="14">
        <v>4</v>
      </c>
      <c r="H494" s="14">
        <v>97</v>
      </c>
      <c r="I494" s="14" t="b">
        <v>1</v>
      </c>
      <c r="J494" s="6">
        <v>4.1237113402061903E-2</v>
      </c>
      <c r="K494">
        <f t="shared" si="35"/>
        <v>4.9473641259996739E-4</v>
      </c>
      <c r="L494">
        <f t="shared" si="36"/>
        <v>2.2242670986191551E-2</v>
      </c>
      <c r="M494">
        <f t="shared" si="37"/>
        <v>9.1722354582233307E-4</v>
      </c>
      <c r="N494">
        <f t="shared" si="38"/>
        <v>2.2242670986191551E-2</v>
      </c>
      <c r="O494">
        <f t="shared" si="39"/>
        <v>4.4485341972383102E-2</v>
      </c>
      <c r="Q494" s="7">
        <v>468</v>
      </c>
      <c r="R494" s="7">
        <v>7.7840763638654226E-4</v>
      </c>
      <c r="S494" s="7">
        <v>2.6553862696963491E-4</v>
      </c>
      <c r="U494" s="7">
        <v>26.502267573696148</v>
      </c>
      <c r="V494" s="7">
        <v>2.6615511839977145E-4</v>
      </c>
    </row>
    <row r="495" spans="1:22" x14ac:dyDescent="0.35">
      <c r="A495" s="24">
        <v>2015</v>
      </c>
      <c r="B495" s="17" t="s">
        <v>52</v>
      </c>
      <c r="C495" s="17" t="s">
        <v>74</v>
      </c>
      <c r="D495" s="17">
        <v>2012</v>
      </c>
      <c r="E495" s="17">
        <v>3</v>
      </c>
      <c r="F495" s="17">
        <v>93</v>
      </c>
      <c r="G495" s="17">
        <v>4</v>
      </c>
      <c r="H495" s="17">
        <v>97</v>
      </c>
      <c r="I495" s="17" t="b">
        <v>1</v>
      </c>
      <c r="J495" s="25">
        <v>4.1237113402061903E-2</v>
      </c>
      <c r="K495">
        <f t="shared" si="35"/>
        <v>4.9473641259996739E-4</v>
      </c>
      <c r="L495">
        <f t="shared" si="36"/>
        <v>2.2242670986191551E-2</v>
      </c>
      <c r="M495">
        <f t="shared" si="37"/>
        <v>9.1722354582233307E-4</v>
      </c>
      <c r="N495">
        <f t="shared" si="38"/>
        <v>2.2242670986191551E-2</v>
      </c>
      <c r="O495">
        <f t="shared" si="39"/>
        <v>6.6728012958574653E-2</v>
      </c>
      <c r="Q495" s="7">
        <v>469</v>
      </c>
      <c r="R495" s="7">
        <v>8.0586031908724885E-4</v>
      </c>
      <c r="S495" s="7">
        <v>2.3808594426892832E-4</v>
      </c>
      <c r="U495" s="7">
        <v>26.558956916099774</v>
      </c>
      <c r="V495" s="7">
        <v>2.6615511839977145E-4</v>
      </c>
    </row>
    <row r="496" spans="1:22" x14ac:dyDescent="0.35">
      <c r="A496" s="5">
        <v>2017</v>
      </c>
      <c r="B496" s="14" t="s">
        <v>30</v>
      </c>
      <c r="C496" s="14" t="s">
        <v>56</v>
      </c>
      <c r="D496" s="14">
        <v>2013</v>
      </c>
      <c r="E496" s="14">
        <v>4</v>
      </c>
      <c r="F496" s="14">
        <v>93</v>
      </c>
      <c r="G496" s="14">
        <v>4</v>
      </c>
      <c r="H496" s="14">
        <v>97</v>
      </c>
      <c r="I496" s="14" t="b">
        <v>1</v>
      </c>
      <c r="J496" s="6">
        <v>4.1237113402061903E-2</v>
      </c>
      <c r="K496">
        <f t="shared" si="35"/>
        <v>4.9473641259996739E-4</v>
      </c>
      <c r="L496">
        <f t="shared" si="36"/>
        <v>2.2242670986191551E-2</v>
      </c>
      <c r="M496">
        <f t="shared" si="37"/>
        <v>9.1722354582233307E-4</v>
      </c>
      <c r="N496">
        <f t="shared" si="38"/>
        <v>2.2242670986191551E-2</v>
      </c>
      <c r="O496">
        <f t="shared" si="39"/>
        <v>8.8970683944766205E-2</v>
      </c>
      <c r="Q496" s="7">
        <v>470</v>
      </c>
      <c r="R496" s="7">
        <v>1.0944902088638349E-3</v>
      </c>
      <c r="S496" s="7">
        <v>3.0478246340719562E-4</v>
      </c>
      <c r="U496" s="7">
        <v>26.615646258503403</v>
      </c>
      <c r="V496" s="7">
        <v>2.6615511839977145E-4</v>
      </c>
    </row>
    <row r="497" spans="1:22" x14ac:dyDescent="0.35">
      <c r="A497" s="3">
        <v>2017</v>
      </c>
      <c r="B497" s="13" t="s">
        <v>42</v>
      </c>
      <c r="C497" s="13" t="s">
        <v>151</v>
      </c>
      <c r="D497" s="13">
        <v>2013</v>
      </c>
      <c r="E497" s="17">
        <v>4</v>
      </c>
      <c r="F497" s="13">
        <v>70</v>
      </c>
      <c r="G497" s="13">
        <v>3</v>
      </c>
      <c r="H497" s="13">
        <v>73</v>
      </c>
      <c r="I497" s="13" t="b">
        <v>1</v>
      </c>
      <c r="J497" s="4">
        <v>4.1095890410958902E-2</v>
      </c>
      <c r="K497">
        <f t="shared" si="35"/>
        <v>3.7232740329688264E-4</v>
      </c>
      <c r="L497">
        <f t="shared" si="36"/>
        <v>1.9295787190391656E-2</v>
      </c>
      <c r="M497">
        <f t="shared" si="37"/>
        <v>7.9297755576952008E-4</v>
      </c>
      <c r="N497">
        <f t="shared" si="38"/>
        <v>1.9295787190391656E-2</v>
      </c>
      <c r="O497">
        <f t="shared" si="39"/>
        <v>7.7183148761566622E-2</v>
      </c>
      <c r="Q497" s="7">
        <v>471</v>
      </c>
      <c r="R497" s="7">
        <v>7.2232187503285059E-4</v>
      </c>
      <c r="S497" s="7">
        <v>2.0942326294723932E-4</v>
      </c>
      <c r="U497" s="7">
        <v>26.672335600907033</v>
      </c>
      <c r="V497" s="7">
        <v>2.6615511839977145E-4</v>
      </c>
    </row>
    <row r="498" spans="1:22" x14ac:dyDescent="0.35">
      <c r="A498" s="3">
        <v>2017</v>
      </c>
      <c r="B498" s="13" t="s">
        <v>26</v>
      </c>
      <c r="C498" s="13" t="s">
        <v>111</v>
      </c>
      <c r="D498" s="13">
        <v>2012</v>
      </c>
      <c r="E498" s="14">
        <v>5</v>
      </c>
      <c r="F498" s="13">
        <v>70</v>
      </c>
      <c r="G498" s="13">
        <v>3</v>
      </c>
      <c r="H498" s="13">
        <v>73</v>
      </c>
      <c r="I498" s="13" t="b">
        <v>1</v>
      </c>
      <c r="J498" s="4">
        <v>4.1095890410958902E-2</v>
      </c>
      <c r="K498">
        <f t="shared" si="35"/>
        <v>3.7232740329688264E-4</v>
      </c>
      <c r="L498">
        <f t="shared" si="36"/>
        <v>1.9295787190391656E-2</v>
      </c>
      <c r="M498">
        <f t="shared" si="37"/>
        <v>7.9297755576952008E-4</v>
      </c>
      <c r="N498">
        <f t="shared" si="38"/>
        <v>1.9295787190391656E-2</v>
      </c>
      <c r="O498">
        <f t="shared" si="39"/>
        <v>9.6478935951958278E-2</v>
      </c>
      <c r="Q498" s="7">
        <v>472</v>
      </c>
      <c r="R498" s="7">
        <v>7.2232187503285059E-4</v>
      </c>
      <c r="S498" s="7">
        <v>2.0942326294723932E-4</v>
      </c>
      <c r="U498" s="7">
        <v>26.729024943310659</v>
      </c>
      <c r="V498" s="7">
        <v>2.6615511839977145E-4</v>
      </c>
    </row>
    <row r="499" spans="1:22" x14ac:dyDescent="0.35">
      <c r="A499" s="3">
        <v>2017</v>
      </c>
      <c r="B499" s="13" t="s">
        <v>30</v>
      </c>
      <c r="C499" s="13" t="s">
        <v>36</v>
      </c>
      <c r="D499" s="13">
        <v>2014</v>
      </c>
      <c r="E499" s="17">
        <v>3</v>
      </c>
      <c r="F499" s="13">
        <v>211</v>
      </c>
      <c r="G499" s="13">
        <v>9</v>
      </c>
      <c r="H499" s="13">
        <v>220</v>
      </c>
      <c r="I499" s="13" t="b">
        <v>1</v>
      </c>
      <c r="J499" s="4">
        <v>4.0909090909090902E-2</v>
      </c>
      <c r="K499">
        <f t="shared" si="35"/>
        <v>1.1220825852782765E-3</v>
      </c>
      <c r="L499">
        <f t="shared" si="36"/>
        <v>3.3497501179614524E-2</v>
      </c>
      <c r="M499">
        <f t="shared" si="37"/>
        <v>1.3703523209842303E-3</v>
      </c>
      <c r="N499">
        <f t="shared" si="38"/>
        <v>3.3497501179614524E-2</v>
      </c>
      <c r="O499">
        <f t="shared" si="39"/>
        <v>0.10049250353884356</v>
      </c>
      <c r="Q499" s="7">
        <v>473</v>
      </c>
      <c r="R499" s="7">
        <v>1.0847627690647405E-3</v>
      </c>
      <c r="S499" s="7">
        <v>3.1120583089215472E-4</v>
      </c>
      <c r="U499" s="7">
        <v>26.785714285714288</v>
      </c>
      <c r="V499" s="7">
        <v>2.6615511839977145E-4</v>
      </c>
    </row>
    <row r="500" spans="1:22" x14ac:dyDescent="0.35">
      <c r="A500" s="5">
        <v>2014</v>
      </c>
      <c r="B500" s="14" t="s">
        <v>30</v>
      </c>
      <c r="C500" s="14" t="s">
        <v>31</v>
      </c>
      <c r="D500" s="14">
        <v>2013</v>
      </c>
      <c r="E500" s="14">
        <v>1</v>
      </c>
      <c r="F500" s="14">
        <v>118</v>
      </c>
      <c r="G500" s="14">
        <v>5</v>
      </c>
      <c r="H500" s="14">
        <v>123</v>
      </c>
      <c r="I500" s="14" t="b">
        <v>1</v>
      </c>
      <c r="J500" s="6">
        <v>4.0650406504064998E-2</v>
      </c>
      <c r="K500">
        <f t="shared" si="35"/>
        <v>6.2734617267830913E-4</v>
      </c>
      <c r="L500">
        <f t="shared" si="36"/>
        <v>2.5046879499816124E-2</v>
      </c>
      <c r="M500">
        <f t="shared" si="37"/>
        <v>1.0181658333258577E-3</v>
      </c>
      <c r="N500">
        <f t="shared" si="38"/>
        <v>2.5046879499816124E-2</v>
      </c>
      <c r="O500">
        <f t="shared" si="39"/>
        <v>2.5046879499816124E-2</v>
      </c>
      <c r="Q500" s="7">
        <v>474</v>
      </c>
      <c r="R500" s="7">
        <v>1.0601268634788494E-3</v>
      </c>
      <c r="S500" s="7">
        <v>3.3584173647804578E-4</v>
      </c>
      <c r="U500" s="7">
        <v>26.842403628117914</v>
      </c>
      <c r="V500" s="7">
        <v>2.6615511839977145E-4</v>
      </c>
    </row>
    <row r="501" spans="1:22" x14ac:dyDescent="0.35">
      <c r="A501" s="24">
        <v>2017</v>
      </c>
      <c r="B501" s="17" t="s">
        <v>67</v>
      </c>
      <c r="C501" s="17" t="s">
        <v>139</v>
      </c>
      <c r="D501" s="17">
        <v>2014</v>
      </c>
      <c r="E501" s="17">
        <v>3</v>
      </c>
      <c r="F501" s="17">
        <v>118</v>
      </c>
      <c r="G501" s="17">
        <v>5</v>
      </c>
      <c r="H501" s="17">
        <v>123</v>
      </c>
      <c r="I501" s="17" t="b">
        <v>1</v>
      </c>
      <c r="J501" s="25">
        <v>4.0650406504064998E-2</v>
      </c>
      <c r="K501">
        <f t="shared" si="35"/>
        <v>6.2734617267830913E-4</v>
      </c>
      <c r="L501">
        <f t="shared" si="36"/>
        <v>2.5046879499816124E-2</v>
      </c>
      <c r="M501">
        <f t="shared" si="37"/>
        <v>1.0181658333258577E-3</v>
      </c>
      <c r="N501">
        <f t="shared" si="38"/>
        <v>2.5046879499816124E-2</v>
      </c>
      <c r="O501">
        <f t="shared" si="39"/>
        <v>7.5140638499448367E-2</v>
      </c>
      <c r="Q501" s="7">
        <v>475</v>
      </c>
      <c r="R501" s="7">
        <v>1.0478089106859038E-3</v>
      </c>
      <c r="S501" s="7">
        <v>3.4815968927099142E-4</v>
      </c>
      <c r="U501" s="7">
        <v>26.899092970521544</v>
      </c>
      <c r="V501" s="7">
        <v>2.6615511839977145E-4</v>
      </c>
    </row>
    <row r="502" spans="1:22" x14ac:dyDescent="0.35">
      <c r="A502" s="5">
        <v>2016</v>
      </c>
      <c r="B502" s="14" t="s">
        <v>52</v>
      </c>
      <c r="C502" s="14" t="s">
        <v>74</v>
      </c>
      <c r="D502" s="14">
        <v>2011</v>
      </c>
      <c r="E502" s="14">
        <v>5</v>
      </c>
      <c r="F502" s="14">
        <v>71</v>
      </c>
      <c r="G502" s="14">
        <v>3</v>
      </c>
      <c r="H502" s="14">
        <v>74</v>
      </c>
      <c r="I502" s="14" t="b">
        <v>1</v>
      </c>
      <c r="J502" s="6">
        <v>4.0540540540540501E-2</v>
      </c>
      <c r="K502">
        <f t="shared" si="35"/>
        <v>3.7742777868451119E-4</v>
      </c>
      <c r="L502">
        <f t="shared" si="36"/>
        <v>1.9427500577390577E-2</v>
      </c>
      <c r="M502">
        <f t="shared" si="37"/>
        <v>7.8760137475907671E-4</v>
      </c>
      <c r="N502">
        <f t="shared" si="38"/>
        <v>1.9427500577390577E-2</v>
      </c>
      <c r="O502">
        <f t="shared" si="39"/>
        <v>9.7137502886952887E-2</v>
      </c>
      <c r="Q502" s="7">
        <v>476</v>
      </c>
      <c r="R502" s="7">
        <v>9.3525896802241798E-4</v>
      </c>
      <c r="S502" s="7">
        <v>2.9545502527405186E-4</v>
      </c>
      <c r="U502" s="7">
        <v>26.955782312925173</v>
      </c>
      <c r="V502" s="7">
        <v>2.6615511839977145E-4</v>
      </c>
    </row>
    <row r="503" spans="1:22" x14ac:dyDescent="0.35">
      <c r="A503" s="3">
        <v>2016</v>
      </c>
      <c r="B503" s="13" t="s">
        <v>37</v>
      </c>
      <c r="C503" s="13" t="s">
        <v>39</v>
      </c>
      <c r="D503" s="13">
        <v>2016</v>
      </c>
      <c r="E503" s="17">
        <v>0</v>
      </c>
      <c r="F503" s="13">
        <v>71</v>
      </c>
      <c r="G503" s="13">
        <v>3</v>
      </c>
      <c r="H503" s="13">
        <v>74</v>
      </c>
      <c r="I503" s="13" t="b">
        <v>1</v>
      </c>
      <c r="J503" s="4">
        <v>4.0540540540540501E-2</v>
      </c>
      <c r="K503">
        <f t="shared" si="35"/>
        <v>3.7742777868451119E-4</v>
      </c>
      <c r="L503">
        <f t="shared" si="36"/>
        <v>1.9427500577390577E-2</v>
      </c>
      <c r="M503">
        <f t="shared" si="37"/>
        <v>7.8760137475907671E-4</v>
      </c>
      <c r="N503">
        <f t="shared" si="38"/>
        <v>1.9427500577390577E-2</v>
      </c>
      <c r="O503">
        <f t="shared" si="39"/>
        <v>0</v>
      </c>
      <c r="Q503" s="7">
        <v>477</v>
      </c>
      <c r="R503" s="7">
        <v>8.0010692182267166E-4</v>
      </c>
      <c r="S503" s="7">
        <v>2.3940642867048187E-4</v>
      </c>
      <c r="U503" s="7">
        <v>27.012471655328799</v>
      </c>
      <c r="V503" s="7">
        <v>2.6802289653160295E-4</v>
      </c>
    </row>
    <row r="504" spans="1:22" x14ac:dyDescent="0.35">
      <c r="A504" s="5">
        <v>2017</v>
      </c>
      <c r="B504" s="14" t="s">
        <v>30</v>
      </c>
      <c r="C504" s="14" t="s">
        <v>126</v>
      </c>
      <c r="D504" s="14">
        <v>2014</v>
      </c>
      <c r="E504" s="14">
        <v>3</v>
      </c>
      <c r="F504" s="14">
        <v>71</v>
      </c>
      <c r="G504" s="14">
        <v>3</v>
      </c>
      <c r="H504" s="14">
        <v>74</v>
      </c>
      <c r="I504" s="14" t="b">
        <v>1</v>
      </c>
      <c r="J504" s="6">
        <v>4.0540540540540501E-2</v>
      </c>
      <c r="K504">
        <f t="shared" si="35"/>
        <v>3.7742777868451119E-4</v>
      </c>
      <c r="L504">
        <f t="shared" si="36"/>
        <v>1.9427500577390577E-2</v>
      </c>
      <c r="M504">
        <f t="shared" si="37"/>
        <v>7.8760137475907671E-4</v>
      </c>
      <c r="N504">
        <f t="shared" si="38"/>
        <v>1.9427500577390577E-2</v>
      </c>
      <c r="O504">
        <f t="shared" si="39"/>
        <v>5.8282501732171726E-2</v>
      </c>
      <c r="Q504" s="7">
        <v>478</v>
      </c>
      <c r="R504" s="7">
        <v>1.2555268669726563E-3</v>
      </c>
      <c r="S504" s="7">
        <v>3.5261051221696519E-4</v>
      </c>
      <c r="U504" s="7">
        <v>27.069160997732428</v>
      </c>
      <c r="V504" s="7">
        <v>2.6802289653160295E-4</v>
      </c>
    </row>
    <row r="505" spans="1:22" x14ac:dyDescent="0.35">
      <c r="A505" s="24">
        <v>2013</v>
      </c>
      <c r="B505" s="17" t="s">
        <v>33</v>
      </c>
      <c r="C505" s="17" t="s">
        <v>34</v>
      </c>
      <c r="D505" s="17">
        <v>2010</v>
      </c>
      <c r="E505" s="17">
        <v>3</v>
      </c>
      <c r="F505" s="17">
        <v>190</v>
      </c>
      <c r="G505" s="17">
        <v>8</v>
      </c>
      <c r="H505" s="17">
        <v>198</v>
      </c>
      <c r="I505" s="17" t="b">
        <v>1</v>
      </c>
      <c r="J505" s="25">
        <v>4.0404040404040401E-2</v>
      </c>
      <c r="K505">
        <f t="shared" si="35"/>
        <v>1.0098743267504488E-3</v>
      </c>
      <c r="L505">
        <f t="shared" si="36"/>
        <v>3.1778519895527685E-2</v>
      </c>
      <c r="M505">
        <f t="shared" si="37"/>
        <v>1.2839806018395024E-3</v>
      </c>
      <c r="N505">
        <f t="shared" si="38"/>
        <v>3.1778519895527685E-2</v>
      </c>
      <c r="O505">
        <f t="shared" si="39"/>
        <v>9.5335559686583055E-2</v>
      </c>
      <c r="Q505" s="7">
        <v>479</v>
      </c>
      <c r="R505" s="7">
        <v>6.3489196016455198E-4</v>
      </c>
      <c r="S505" s="7">
        <v>1.6917672943025876E-4</v>
      </c>
      <c r="U505" s="7">
        <v>27.125850340136058</v>
      </c>
      <c r="V505" s="7">
        <v>2.6802289653160295E-4</v>
      </c>
    </row>
    <row r="506" spans="1:22" x14ac:dyDescent="0.35">
      <c r="A506" s="5">
        <v>2014</v>
      </c>
      <c r="B506" s="14" t="s">
        <v>24</v>
      </c>
      <c r="C506" s="14" t="s">
        <v>28</v>
      </c>
      <c r="D506" s="14">
        <v>2013</v>
      </c>
      <c r="E506" s="14">
        <v>1</v>
      </c>
      <c r="F506" s="14">
        <v>238</v>
      </c>
      <c r="G506" s="14">
        <v>10</v>
      </c>
      <c r="H506" s="14">
        <v>248</v>
      </c>
      <c r="I506" s="14" t="b">
        <v>1</v>
      </c>
      <c r="J506" s="6">
        <v>4.0322580645161303E-2</v>
      </c>
      <c r="K506">
        <f t="shared" si="35"/>
        <v>1.2648930961318753E-3</v>
      </c>
      <c r="L506">
        <f t="shared" si="36"/>
        <v>3.5565335597065234E-2</v>
      </c>
      <c r="M506">
        <f t="shared" si="37"/>
        <v>1.4340861127848888E-3</v>
      </c>
      <c r="N506">
        <f t="shared" si="38"/>
        <v>3.5565335597065234E-2</v>
      </c>
      <c r="O506">
        <f t="shared" si="39"/>
        <v>3.5565335597065234E-2</v>
      </c>
      <c r="Q506" s="7">
        <v>480</v>
      </c>
      <c r="R506" s="7">
        <v>6.206349068081042E-4</v>
      </c>
      <c r="S506" s="7">
        <v>1.8343378278670654E-4</v>
      </c>
      <c r="U506" s="7">
        <v>27.182539682539684</v>
      </c>
      <c r="V506" s="7">
        <v>2.6802289653160295E-4</v>
      </c>
    </row>
    <row r="507" spans="1:22" x14ac:dyDescent="0.35">
      <c r="A507" s="24">
        <v>2013</v>
      </c>
      <c r="B507" s="17" t="s">
        <v>58</v>
      </c>
      <c r="C507" s="17" t="s">
        <v>64</v>
      </c>
      <c r="D507" s="17">
        <v>2008</v>
      </c>
      <c r="E507" s="17">
        <v>5</v>
      </c>
      <c r="F507" s="17">
        <v>143</v>
      </c>
      <c r="G507" s="17">
        <v>6</v>
      </c>
      <c r="H507" s="17">
        <v>149</v>
      </c>
      <c r="I507" s="17" t="b">
        <v>1</v>
      </c>
      <c r="J507" s="25">
        <v>4.0268456375838903E-2</v>
      </c>
      <c r="K507">
        <f t="shared" si="35"/>
        <v>7.5995593275665087E-4</v>
      </c>
      <c r="L507">
        <f t="shared" si="36"/>
        <v>2.7567298249132993E-2</v>
      </c>
      <c r="M507">
        <f t="shared" si="37"/>
        <v>1.110092546944952E-3</v>
      </c>
      <c r="N507">
        <f t="shared" si="38"/>
        <v>2.7567298249132993E-2</v>
      </c>
      <c r="O507">
        <f t="shared" si="39"/>
        <v>0.13783649124566497</v>
      </c>
      <c r="Q507" s="7">
        <v>481</v>
      </c>
      <c r="R507" s="7">
        <v>7.3439964081766082E-4</v>
      </c>
      <c r="S507" s="7">
        <v>1.9242860195474887E-4</v>
      </c>
      <c r="U507" s="7">
        <v>27.239229024943313</v>
      </c>
      <c r="V507" s="7">
        <v>2.6802289653160295E-4</v>
      </c>
    </row>
    <row r="508" spans="1:22" x14ac:dyDescent="0.35">
      <c r="A508" s="5">
        <v>2016</v>
      </c>
      <c r="B508" s="14" t="s">
        <v>30</v>
      </c>
      <c r="C508" s="14" t="s">
        <v>36</v>
      </c>
      <c r="D508" s="14">
        <v>2013</v>
      </c>
      <c r="E508" s="14">
        <v>3</v>
      </c>
      <c r="F508" s="14">
        <v>382</v>
      </c>
      <c r="G508" s="14">
        <v>16</v>
      </c>
      <c r="H508" s="14">
        <v>398</v>
      </c>
      <c r="I508" s="14" t="b">
        <v>1</v>
      </c>
      <c r="J508" s="6">
        <v>4.0201005025125601E-2</v>
      </c>
      <c r="K508">
        <f t="shared" si="35"/>
        <v>2.0299494042761547E-3</v>
      </c>
      <c r="L508">
        <f t="shared" si="36"/>
        <v>4.5054959818827435E-2</v>
      </c>
      <c r="M508">
        <f t="shared" si="37"/>
        <v>1.8112546660835139E-3</v>
      </c>
      <c r="N508">
        <f t="shared" si="38"/>
        <v>4.5054959818827435E-2</v>
      </c>
      <c r="O508">
        <f t="shared" si="39"/>
        <v>0.13516487945648231</v>
      </c>
      <c r="Q508" s="7">
        <v>482</v>
      </c>
      <c r="R508" s="7">
        <v>7.2615384820959284E-4</v>
      </c>
      <c r="S508" s="7">
        <v>2.0067439456281685E-4</v>
      </c>
      <c r="U508" s="7">
        <v>27.295918367346943</v>
      </c>
      <c r="V508" s="7">
        <v>2.6802289653160295E-4</v>
      </c>
    </row>
    <row r="509" spans="1:22" x14ac:dyDescent="0.35">
      <c r="A509" s="3">
        <v>2014</v>
      </c>
      <c r="B509" s="13" t="s">
        <v>30</v>
      </c>
      <c r="C509" s="13" t="s">
        <v>172</v>
      </c>
      <c r="D509" s="13">
        <v>2011</v>
      </c>
      <c r="E509" s="17">
        <v>3</v>
      </c>
      <c r="F509" s="13">
        <v>96</v>
      </c>
      <c r="G509" s="13">
        <v>4</v>
      </c>
      <c r="H509" s="13">
        <v>100</v>
      </c>
      <c r="I509" s="13" t="b">
        <v>1</v>
      </c>
      <c r="J509" s="4">
        <v>0.04</v>
      </c>
      <c r="K509">
        <f t="shared" si="35"/>
        <v>5.1003753876285298E-4</v>
      </c>
      <c r="L509">
        <f t="shared" si="36"/>
        <v>2.2584010688158403E-2</v>
      </c>
      <c r="M509">
        <f t="shared" si="37"/>
        <v>9.0336042752633613E-4</v>
      </c>
      <c r="N509">
        <f t="shared" si="38"/>
        <v>2.2584010688158403E-2</v>
      </c>
      <c r="O509">
        <f t="shared" si="39"/>
        <v>6.7752032064475207E-2</v>
      </c>
      <c r="Q509" s="7">
        <v>483</v>
      </c>
      <c r="R509" s="7">
        <v>7.7580372609451138E-4</v>
      </c>
      <c r="S509" s="7">
        <v>2.5933270664068252E-4</v>
      </c>
      <c r="U509" s="7">
        <v>27.352607709750568</v>
      </c>
      <c r="V509" s="7">
        <v>2.6802289653160295E-4</v>
      </c>
    </row>
    <row r="510" spans="1:22" x14ac:dyDescent="0.35">
      <c r="A510" s="5">
        <v>2014</v>
      </c>
      <c r="B510" s="14" t="s">
        <v>37</v>
      </c>
      <c r="C510" s="14" t="s">
        <v>38</v>
      </c>
      <c r="D510" s="14">
        <v>2012</v>
      </c>
      <c r="E510" s="14">
        <v>2</v>
      </c>
      <c r="F510" s="14">
        <v>96</v>
      </c>
      <c r="G510" s="14">
        <v>4</v>
      </c>
      <c r="H510" s="14">
        <v>100</v>
      </c>
      <c r="I510" s="14" t="b">
        <v>1</v>
      </c>
      <c r="J510" s="6">
        <v>0.04</v>
      </c>
      <c r="K510">
        <f t="shared" si="35"/>
        <v>5.1003753876285298E-4</v>
      </c>
      <c r="L510">
        <f t="shared" si="36"/>
        <v>2.2584010688158403E-2</v>
      </c>
      <c r="M510">
        <f t="shared" si="37"/>
        <v>9.0336042752633613E-4</v>
      </c>
      <c r="N510">
        <f t="shared" si="38"/>
        <v>2.2584010688158403E-2</v>
      </c>
      <c r="O510">
        <f t="shared" si="39"/>
        <v>4.5168021376316807E-2</v>
      </c>
      <c r="Q510" s="7">
        <v>484</v>
      </c>
      <c r="R510" s="7">
        <v>8.0349005286090491E-4</v>
      </c>
      <c r="S510" s="7">
        <v>2.3164637987428899E-4</v>
      </c>
      <c r="U510" s="7">
        <v>27.409297052154198</v>
      </c>
      <c r="V510" s="7">
        <v>2.6993055688000672E-4</v>
      </c>
    </row>
    <row r="511" spans="1:22" x14ac:dyDescent="0.35">
      <c r="A511" s="24">
        <v>2016</v>
      </c>
      <c r="B511" s="17" t="s">
        <v>42</v>
      </c>
      <c r="C511" s="17" t="s">
        <v>151</v>
      </c>
      <c r="D511" s="17">
        <v>2013</v>
      </c>
      <c r="E511" s="17">
        <v>3</v>
      </c>
      <c r="F511" s="17">
        <v>96</v>
      </c>
      <c r="G511" s="17">
        <v>4</v>
      </c>
      <c r="H511" s="17">
        <v>100</v>
      </c>
      <c r="I511" s="17" t="b">
        <v>1</v>
      </c>
      <c r="J511" s="25">
        <v>0.04</v>
      </c>
      <c r="K511">
        <f t="shared" si="35"/>
        <v>5.1003753876285298E-4</v>
      </c>
      <c r="L511">
        <f t="shared" si="36"/>
        <v>2.2584010688158403E-2</v>
      </c>
      <c r="M511">
        <f t="shared" si="37"/>
        <v>9.0336042752633613E-4</v>
      </c>
      <c r="N511">
        <f t="shared" si="38"/>
        <v>2.2584010688158403E-2</v>
      </c>
      <c r="O511">
        <f t="shared" si="39"/>
        <v>6.7752032064475207E-2</v>
      </c>
      <c r="Q511" s="7">
        <v>485</v>
      </c>
      <c r="R511" s="7">
        <v>6.1063318884071029E-4</v>
      </c>
      <c r="S511" s="7">
        <v>1.8783216635860406E-4</v>
      </c>
      <c r="U511" s="7">
        <v>27.465986394557824</v>
      </c>
      <c r="V511" s="7">
        <v>2.6993055688000672E-4</v>
      </c>
    </row>
    <row r="512" spans="1:22" x14ac:dyDescent="0.35">
      <c r="A512" s="3">
        <v>2017</v>
      </c>
      <c r="B512" s="13" t="s">
        <v>30</v>
      </c>
      <c r="C512" s="13" t="s">
        <v>31</v>
      </c>
      <c r="D512" s="13">
        <v>2012</v>
      </c>
      <c r="E512" s="14">
        <v>5</v>
      </c>
      <c r="F512" s="13">
        <v>72</v>
      </c>
      <c r="G512" s="13">
        <v>3</v>
      </c>
      <c r="H512" s="13">
        <v>75</v>
      </c>
      <c r="I512" s="13" t="b">
        <v>1</v>
      </c>
      <c r="J512" s="4">
        <v>0.04</v>
      </c>
      <c r="K512">
        <f t="shared" si="35"/>
        <v>3.8252815407213968E-4</v>
      </c>
      <c r="L512">
        <f t="shared" si="36"/>
        <v>1.9558326975284458E-2</v>
      </c>
      <c r="M512">
        <f t="shared" si="37"/>
        <v>7.8233307901137835E-4</v>
      </c>
      <c r="N512">
        <f t="shared" si="38"/>
        <v>1.9558326975284458E-2</v>
      </c>
      <c r="O512">
        <f t="shared" si="39"/>
        <v>9.7791634876422284E-2</v>
      </c>
      <c r="Q512" s="7">
        <v>486</v>
      </c>
      <c r="R512" s="7">
        <v>6.1781174088129361E-4</v>
      </c>
      <c r="S512" s="7">
        <v>1.8065361431802074E-4</v>
      </c>
      <c r="U512" s="7">
        <v>27.522675736961453</v>
      </c>
      <c r="V512" s="7">
        <v>2.7187953927920776E-4</v>
      </c>
    </row>
    <row r="513" spans="1:22" x14ac:dyDescent="0.35">
      <c r="A513" s="3">
        <v>2013</v>
      </c>
      <c r="B513" s="13" t="s">
        <v>24</v>
      </c>
      <c r="C513" s="13" t="s">
        <v>267</v>
      </c>
      <c r="D513" s="13">
        <v>2009</v>
      </c>
      <c r="E513" s="17">
        <v>4</v>
      </c>
      <c r="F513" s="13">
        <v>48</v>
      </c>
      <c r="G513" s="13">
        <v>2</v>
      </c>
      <c r="H513" s="13">
        <v>50</v>
      </c>
      <c r="I513" s="13" t="b">
        <v>1</v>
      </c>
      <c r="J513" s="4">
        <v>0.04</v>
      </c>
      <c r="K513">
        <f t="shared" si="35"/>
        <v>2.5501876938142649E-4</v>
      </c>
      <c r="L513">
        <f t="shared" si="36"/>
        <v>1.5969307103986273E-2</v>
      </c>
      <c r="M513">
        <f t="shared" si="37"/>
        <v>6.3877228415945098E-4</v>
      </c>
      <c r="N513">
        <f t="shared" si="38"/>
        <v>1.5969307103986273E-2</v>
      </c>
      <c r="O513">
        <f t="shared" si="39"/>
        <v>6.3877228415945092E-2</v>
      </c>
      <c r="Q513" s="7">
        <v>487</v>
      </c>
      <c r="R513" s="7">
        <v>6.1781174088129361E-4</v>
      </c>
      <c r="S513" s="7">
        <v>1.8065361431802074E-4</v>
      </c>
      <c r="U513" s="7">
        <v>27.579365079365083</v>
      </c>
      <c r="V513" s="7">
        <v>2.7187953927920776E-4</v>
      </c>
    </row>
    <row r="514" spans="1:22" x14ac:dyDescent="0.35">
      <c r="A514" s="3">
        <v>2013</v>
      </c>
      <c r="B514" s="13" t="s">
        <v>52</v>
      </c>
      <c r="C514" s="13" t="s">
        <v>91</v>
      </c>
      <c r="D514" s="13">
        <v>2013</v>
      </c>
      <c r="E514" s="14">
        <v>0</v>
      </c>
      <c r="F514" s="13">
        <v>48</v>
      </c>
      <c r="G514" s="13">
        <v>2</v>
      </c>
      <c r="H514" s="13">
        <v>50</v>
      </c>
      <c r="I514" s="13" t="b">
        <v>1</v>
      </c>
      <c r="J514" s="4">
        <v>0.04</v>
      </c>
      <c r="K514">
        <f t="shared" si="35"/>
        <v>2.5501876938142649E-4</v>
      </c>
      <c r="L514">
        <f t="shared" si="36"/>
        <v>1.5969307103986273E-2</v>
      </c>
      <c r="M514">
        <f t="shared" si="37"/>
        <v>6.3877228415945098E-4</v>
      </c>
      <c r="N514">
        <f t="shared" si="38"/>
        <v>1.5969307103986273E-2</v>
      </c>
      <c r="O514">
        <f t="shared" si="39"/>
        <v>0</v>
      </c>
      <c r="Q514" s="7">
        <v>488</v>
      </c>
      <c r="R514" s="7">
        <v>1.1099425999287899E-3</v>
      </c>
      <c r="S514" s="7">
        <v>2.6984968791531213E-4</v>
      </c>
      <c r="U514" s="7">
        <v>27.636054421768709</v>
      </c>
      <c r="V514" s="7">
        <v>2.7187953927920776E-4</v>
      </c>
    </row>
    <row r="515" spans="1:22" x14ac:dyDescent="0.35">
      <c r="A515" s="3">
        <v>2013</v>
      </c>
      <c r="B515" s="13" t="s">
        <v>30</v>
      </c>
      <c r="C515" s="13" t="s">
        <v>381</v>
      </c>
      <c r="D515" s="13">
        <v>2009</v>
      </c>
      <c r="E515" s="17">
        <v>4</v>
      </c>
      <c r="F515" s="13">
        <v>48</v>
      </c>
      <c r="G515" s="13">
        <v>2</v>
      </c>
      <c r="H515" s="13">
        <v>50</v>
      </c>
      <c r="I515" s="13" t="b">
        <v>1</v>
      </c>
      <c r="J515" s="4">
        <v>0.04</v>
      </c>
      <c r="K515">
        <f t="shared" si="35"/>
        <v>2.5501876938142649E-4</v>
      </c>
      <c r="L515">
        <f t="shared" si="36"/>
        <v>1.5969307103986273E-2</v>
      </c>
      <c r="M515">
        <f t="shared" si="37"/>
        <v>6.3877228415945098E-4</v>
      </c>
      <c r="N515">
        <f t="shared" si="38"/>
        <v>1.5969307103986273E-2</v>
      </c>
      <c r="O515">
        <f t="shared" si="39"/>
        <v>6.3877228415945092E-2</v>
      </c>
      <c r="Q515" s="7">
        <v>489</v>
      </c>
      <c r="R515" s="7">
        <v>1.4932342230287215E-3</v>
      </c>
      <c r="S515" s="7">
        <v>4.0054383829703677E-4</v>
      </c>
      <c r="U515" s="7">
        <v>27.692743764172338</v>
      </c>
      <c r="V515" s="7">
        <v>2.7187953927920776E-4</v>
      </c>
    </row>
    <row r="516" spans="1:22" x14ac:dyDescent="0.35">
      <c r="A516" s="3">
        <v>2013</v>
      </c>
      <c r="B516" s="13" t="s">
        <v>136</v>
      </c>
      <c r="C516" s="13" t="s">
        <v>205</v>
      </c>
      <c r="D516" s="13">
        <v>2010</v>
      </c>
      <c r="E516" s="14">
        <v>3</v>
      </c>
      <c r="F516" s="13">
        <v>48</v>
      </c>
      <c r="G516" s="13">
        <v>2</v>
      </c>
      <c r="H516" s="13">
        <v>50</v>
      </c>
      <c r="I516" s="13" t="b">
        <v>1</v>
      </c>
      <c r="J516" s="4">
        <v>0.04</v>
      </c>
      <c r="K516">
        <f t="shared" ref="K516:K579" si="40">H516/$H$1</f>
        <v>2.5501876938142649E-4</v>
      </c>
      <c r="L516">
        <f t="shared" ref="L516:L579" si="41">SQRT(K516)</f>
        <v>1.5969307103986273E-2</v>
      </c>
      <c r="M516">
        <f t="shared" ref="M516:M579" si="42">J516*L516</f>
        <v>6.3877228415945098E-4</v>
      </c>
      <c r="N516">
        <f t="shared" ref="N516:N579" si="43">L516</f>
        <v>1.5969307103986273E-2</v>
      </c>
      <c r="O516">
        <f t="shared" ref="O516:O579" si="44">E516*L516</f>
        <v>4.7907921311958819E-2</v>
      </c>
      <c r="Q516" s="7">
        <v>490</v>
      </c>
      <c r="R516" s="7">
        <v>8.1951994140100836E-4</v>
      </c>
      <c r="S516" s="7">
        <v>2.0702599896982863E-4</v>
      </c>
      <c r="U516" s="7">
        <v>27.749433106575967</v>
      </c>
      <c r="V516" s="7">
        <v>2.7387135740398658E-4</v>
      </c>
    </row>
    <row r="517" spans="1:22" x14ac:dyDescent="0.35">
      <c r="A517" s="24">
        <v>2014</v>
      </c>
      <c r="B517" s="17" t="s">
        <v>33</v>
      </c>
      <c r="C517" s="17" t="s">
        <v>265</v>
      </c>
      <c r="D517" s="17">
        <v>2011</v>
      </c>
      <c r="E517" s="17">
        <v>3</v>
      </c>
      <c r="F517" s="17">
        <v>48</v>
      </c>
      <c r="G517" s="17">
        <v>2</v>
      </c>
      <c r="H517" s="17">
        <v>50</v>
      </c>
      <c r="I517" s="17" t="b">
        <v>1</v>
      </c>
      <c r="J517" s="25">
        <v>0.04</v>
      </c>
      <c r="K517">
        <f t="shared" si="40"/>
        <v>2.5501876938142649E-4</v>
      </c>
      <c r="L517">
        <f t="shared" si="41"/>
        <v>1.5969307103986273E-2</v>
      </c>
      <c r="M517">
        <f t="shared" si="42"/>
        <v>6.3877228415945098E-4</v>
      </c>
      <c r="N517">
        <f t="shared" si="43"/>
        <v>1.5969307103986273E-2</v>
      </c>
      <c r="O517">
        <f t="shared" si="44"/>
        <v>4.7907921311958819E-2</v>
      </c>
      <c r="Q517" s="7">
        <v>491</v>
      </c>
      <c r="R517" s="7">
        <v>7.9160192585252492E-4</v>
      </c>
      <c r="S517" s="7">
        <v>2.3494401451831207E-4</v>
      </c>
      <c r="U517" s="7">
        <v>27.806122448979593</v>
      </c>
      <c r="V517" s="7">
        <v>2.7387135740398658E-4</v>
      </c>
    </row>
    <row r="518" spans="1:22" x14ac:dyDescent="0.35">
      <c r="A518" s="5">
        <v>2014</v>
      </c>
      <c r="B518" s="14" t="s">
        <v>26</v>
      </c>
      <c r="C518" s="14" t="s">
        <v>111</v>
      </c>
      <c r="D518" s="14">
        <v>2011</v>
      </c>
      <c r="E518" s="14">
        <v>3</v>
      </c>
      <c r="F518" s="14">
        <v>48</v>
      </c>
      <c r="G518" s="14">
        <v>2</v>
      </c>
      <c r="H518" s="14">
        <v>50</v>
      </c>
      <c r="I518" s="14" t="b">
        <v>1</v>
      </c>
      <c r="J518" s="6">
        <v>0.04</v>
      </c>
      <c r="K518">
        <f t="shared" si="40"/>
        <v>2.5501876938142649E-4</v>
      </c>
      <c r="L518">
        <f t="shared" si="41"/>
        <v>1.5969307103986273E-2</v>
      </c>
      <c r="M518">
        <f t="shared" si="42"/>
        <v>6.3877228415945098E-4</v>
      </c>
      <c r="N518">
        <f t="shared" si="43"/>
        <v>1.5969307103986273E-2</v>
      </c>
      <c r="O518">
        <f t="shared" si="44"/>
        <v>4.7907921311958819E-2</v>
      </c>
      <c r="Q518" s="7">
        <v>492</v>
      </c>
      <c r="R518" s="7">
        <v>7.1709348409981007E-4</v>
      </c>
      <c r="S518" s="7">
        <v>2.00130061722523E-4</v>
      </c>
      <c r="U518" s="7">
        <v>27.862811791383223</v>
      </c>
      <c r="V518" s="7">
        <v>2.7387135740398658E-4</v>
      </c>
    </row>
    <row r="519" spans="1:22" x14ac:dyDescent="0.35">
      <c r="A519" s="24">
        <v>2015</v>
      </c>
      <c r="B519" s="17" t="s">
        <v>24</v>
      </c>
      <c r="C519" s="17" t="s">
        <v>246</v>
      </c>
      <c r="D519" s="17">
        <v>2012</v>
      </c>
      <c r="E519" s="17">
        <v>3</v>
      </c>
      <c r="F519" s="17">
        <v>48</v>
      </c>
      <c r="G519" s="17">
        <v>2</v>
      </c>
      <c r="H519" s="17">
        <v>50</v>
      </c>
      <c r="I519" s="17" t="b">
        <v>1</v>
      </c>
      <c r="J519" s="25">
        <v>0.04</v>
      </c>
      <c r="K519">
        <f t="shared" si="40"/>
        <v>2.5501876938142649E-4</v>
      </c>
      <c r="L519">
        <f t="shared" si="41"/>
        <v>1.5969307103986273E-2</v>
      </c>
      <c r="M519">
        <f t="shared" si="42"/>
        <v>6.3877228415945098E-4</v>
      </c>
      <c r="N519">
        <f t="shared" si="43"/>
        <v>1.5969307103986273E-2</v>
      </c>
      <c r="O519">
        <f t="shared" si="44"/>
        <v>4.7907921311958819E-2</v>
      </c>
      <c r="Q519" s="7">
        <v>493</v>
      </c>
      <c r="R519" s="7">
        <v>7.2542562244057806E-4</v>
      </c>
      <c r="S519" s="7">
        <v>1.9179792338175502E-4</v>
      </c>
      <c r="U519" s="7">
        <v>27.919501133786849</v>
      </c>
      <c r="V519" s="7">
        <v>2.7590760371091778E-4</v>
      </c>
    </row>
    <row r="520" spans="1:22" x14ac:dyDescent="0.35">
      <c r="A520" s="3">
        <v>2015</v>
      </c>
      <c r="B520" s="13" t="s">
        <v>136</v>
      </c>
      <c r="C520" s="13" t="s">
        <v>205</v>
      </c>
      <c r="D520" s="13">
        <v>2011</v>
      </c>
      <c r="E520" s="14">
        <v>4</v>
      </c>
      <c r="F520" s="13">
        <v>48</v>
      </c>
      <c r="G520" s="13">
        <v>2</v>
      </c>
      <c r="H520" s="13">
        <v>50</v>
      </c>
      <c r="I520" s="13" t="b">
        <v>1</v>
      </c>
      <c r="J520" s="4">
        <v>0.04</v>
      </c>
      <c r="K520">
        <f t="shared" si="40"/>
        <v>2.5501876938142649E-4</v>
      </c>
      <c r="L520">
        <f t="shared" si="41"/>
        <v>1.5969307103986273E-2</v>
      </c>
      <c r="M520">
        <f t="shared" si="42"/>
        <v>6.3877228415945098E-4</v>
      </c>
      <c r="N520">
        <f t="shared" si="43"/>
        <v>1.5969307103986273E-2</v>
      </c>
      <c r="O520">
        <f t="shared" si="44"/>
        <v>6.3877228415945092E-2</v>
      </c>
      <c r="Q520" s="7">
        <v>494</v>
      </c>
      <c r="R520" s="7">
        <v>7.3375776078134615E-4</v>
      </c>
      <c r="S520" s="7">
        <v>1.8346578504098692E-4</v>
      </c>
      <c r="U520" s="7">
        <v>27.976190476190478</v>
      </c>
      <c r="V520" s="7">
        <v>2.7590760371091778E-4</v>
      </c>
    </row>
    <row r="521" spans="1:22" x14ac:dyDescent="0.35">
      <c r="A521" s="3">
        <v>2016</v>
      </c>
      <c r="B521" s="13" t="s">
        <v>186</v>
      </c>
      <c r="C521" s="13" t="s">
        <v>236</v>
      </c>
      <c r="D521" s="13">
        <v>2012</v>
      </c>
      <c r="E521" s="17">
        <v>4</v>
      </c>
      <c r="F521" s="13">
        <v>48</v>
      </c>
      <c r="G521" s="13">
        <v>2</v>
      </c>
      <c r="H521" s="13">
        <v>50</v>
      </c>
      <c r="I521" s="13" t="b">
        <v>1</v>
      </c>
      <c r="J521" s="4">
        <v>0.04</v>
      </c>
      <c r="K521">
        <f t="shared" si="40"/>
        <v>2.5501876938142649E-4</v>
      </c>
      <c r="L521">
        <f t="shared" si="41"/>
        <v>1.5969307103986273E-2</v>
      </c>
      <c r="M521">
        <f t="shared" si="42"/>
        <v>6.3877228415945098E-4</v>
      </c>
      <c r="N521">
        <f t="shared" si="43"/>
        <v>1.5969307103986273E-2</v>
      </c>
      <c r="O521">
        <f t="shared" si="44"/>
        <v>6.3877228415945092E-2</v>
      </c>
      <c r="Q521" s="7">
        <v>495</v>
      </c>
      <c r="R521" s="7">
        <v>6.3654376806296538E-4</v>
      </c>
      <c r="S521" s="7">
        <v>1.564337877065547E-4</v>
      </c>
      <c r="U521" s="7">
        <v>28.032879818594107</v>
      </c>
      <c r="V521" s="7">
        <v>2.7590760371091778E-4</v>
      </c>
    </row>
    <row r="522" spans="1:22" x14ac:dyDescent="0.35">
      <c r="A522" s="5">
        <v>2017</v>
      </c>
      <c r="B522" s="14" t="s">
        <v>58</v>
      </c>
      <c r="C522" s="14" t="s">
        <v>63</v>
      </c>
      <c r="D522" s="14">
        <v>2012</v>
      </c>
      <c r="E522" s="14">
        <v>5</v>
      </c>
      <c r="F522" s="14">
        <v>48</v>
      </c>
      <c r="G522" s="14">
        <v>2</v>
      </c>
      <c r="H522" s="14">
        <v>50</v>
      </c>
      <c r="I522" s="14" t="b">
        <v>1</v>
      </c>
      <c r="J522" s="6">
        <v>0.04</v>
      </c>
      <c r="K522">
        <f t="shared" si="40"/>
        <v>2.5501876938142649E-4</v>
      </c>
      <c r="L522">
        <f t="shared" si="41"/>
        <v>1.5969307103986273E-2</v>
      </c>
      <c r="M522">
        <f t="shared" si="42"/>
        <v>6.3877228415945098E-4</v>
      </c>
      <c r="N522">
        <f t="shared" si="43"/>
        <v>1.5969307103986273E-2</v>
      </c>
      <c r="O522">
        <f t="shared" si="44"/>
        <v>7.9846535519931372E-2</v>
      </c>
      <c r="Q522" s="7">
        <v>496</v>
      </c>
      <c r="R522" s="7">
        <v>6.4377199925714948E-4</v>
      </c>
      <c r="S522" s="7">
        <v>1.492055565123706E-4</v>
      </c>
      <c r="U522" s="7">
        <v>28.089569160997733</v>
      </c>
      <c r="V522" s="7">
        <v>2.7590760371091778E-4</v>
      </c>
    </row>
    <row r="523" spans="1:22" x14ac:dyDescent="0.35">
      <c r="A523" s="3">
        <v>2013</v>
      </c>
      <c r="B523" s="13" t="s">
        <v>30</v>
      </c>
      <c r="C523" s="13" t="s">
        <v>36</v>
      </c>
      <c r="D523" s="13">
        <v>2010</v>
      </c>
      <c r="E523" s="17">
        <v>3</v>
      </c>
      <c r="F523" s="13">
        <v>241</v>
      </c>
      <c r="G523" s="13">
        <v>10</v>
      </c>
      <c r="H523" s="13">
        <v>251</v>
      </c>
      <c r="I523" s="13" t="b">
        <v>1</v>
      </c>
      <c r="J523" s="4">
        <v>3.9840637450199202E-2</v>
      </c>
      <c r="K523">
        <f t="shared" si="40"/>
        <v>1.2801942222947608E-3</v>
      </c>
      <c r="L523">
        <f t="shared" si="41"/>
        <v>3.5779801876125041E-2</v>
      </c>
      <c r="M523">
        <f t="shared" si="42"/>
        <v>1.425490114586655E-3</v>
      </c>
      <c r="N523">
        <f t="shared" si="43"/>
        <v>3.5779801876125041E-2</v>
      </c>
      <c r="O523">
        <f t="shared" si="44"/>
        <v>0.10733940562837513</v>
      </c>
      <c r="Q523" s="7">
        <v>497</v>
      </c>
      <c r="R523" s="7">
        <v>1.0924922487281987E-3</v>
      </c>
      <c r="S523" s="7">
        <v>2.7786007225603167E-4</v>
      </c>
      <c r="U523" s="7">
        <v>28.146258503401363</v>
      </c>
      <c r="V523" s="7">
        <v>2.7590760371091778E-4</v>
      </c>
    </row>
    <row r="524" spans="1:22" x14ac:dyDescent="0.35">
      <c r="A524" s="3">
        <v>2013</v>
      </c>
      <c r="B524" s="13" t="s">
        <v>26</v>
      </c>
      <c r="C524" s="13" t="s">
        <v>35</v>
      </c>
      <c r="D524" s="13">
        <v>2012</v>
      </c>
      <c r="E524" s="14">
        <v>1</v>
      </c>
      <c r="F524" s="13">
        <v>193</v>
      </c>
      <c r="G524" s="13">
        <v>8</v>
      </c>
      <c r="H524" s="13">
        <v>201</v>
      </c>
      <c r="I524" s="13" t="b">
        <v>1</v>
      </c>
      <c r="J524" s="4">
        <v>3.98009950248756E-2</v>
      </c>
      <c r="K524">
        <f t="shared" si="40"/>
        <v>1.0251754529133344E-3</v>
      </c>
      <c r="L524">
        <f t="shared" si="41"/>
        <v>3.2018361184066473E-2</v>
      </c>
      <c r="M524">
        <f t="shared" si="42"/>
        <v>1.2743626341916996E-3</v>
      </c>
      <c r="N524">
        <f t="shared" si="43"/>
        <v>3.2018361184066473E-2</v>
      </c>
      <c r="O524">
        <f t="shared" si="44"/>
        <v>3.2018361184066473E-2</v>
      </c>
      <c r="Q524" s="7">
        <v>498</v>
      </c>
      <c r="R524" s="7">
        <v>7.9811727792831176E-4</v>
      </c>
      <c r="S524" s="7">
        <v>2.2004855539754591E-4</v>
      </c>
      <c r="U524" s="7">
        <v>28.202947845804992</v>
      </c>
      <c r="V524" s="7">
        <v>2.7590760371091778E-4</v>
      </c>
    </row>
    <row r="525" spans="1:22" x14ac:dyDescent="0.35">
      <c r="A525" s="24">
        <v>2016</v>
      </c>
      <c r="B525" s="17" t="s">
        <v>24</v>
      </c>
      <c r="C525" s="17" t="s">
        <v>28</v>
      </c>
      <c r="D525" s="17">
        <v>2013</v>
      </c>
      <c r="E525" s="17">
        <v>3</v>
      </c>
      <c r="F525" s="17">
        <v>169</v>
      </c>
      <c r="G525" s="17">
        <v>7</v>
      </c>
      <c r="H525" s="17">
        <v>176</v>
      </c>
      <c r="I525" s="17" t="b">
        <v>1</v>
      </c>
      <c r="J525" s="25">
        <v>3.97727272727273E-2</v>
      </c>
      <c r="K525">
        <f t="shared" si="40"/>
        <v>8.9766606822262122E-4</v>
      </c>
      <c r="L525">
        <f t="shared" si="41"/>
        <v>2.996107588559899E-2</v>
      </c>
      <c r="M525">
        <f t="shared" si="42"/>
        <v>1.1916336999954152E-3</v>
      </c>
      <c r="N525">
        <f t="shared" si="43"/>
        <v>2.996107588559899E-2</v>
      </c>
      <c r="O525">
        <f t="shared" si="44"/>
        <v>8.9883227656796974E-2</v>
      </c>
      <c r="Q525" s="7">
        <v>499</v>
      </c>
      <c r="R525" s="7">
        <v>8.1688247614812755E-4</v>
      </c>
      <c r="S525" s="7">
        <v>2.0128335717773012E-4</v>
      </c>
      <c r="U525" s="7">
        <v>28.259637188208618</v>
      </c>
      <c r="V525" s="7">
        <v>2.7590760371091778E-4</v>
      </c>
    </row>
    <row r="526" spans="1:22" x14ac:dyDescent="0.35">
      <c r="A526" s="5">
        <v>2014</v>
      </c>
      <c r="B526" s="14" t="s">
        <v>30</v>
      </c>
      <c r="C526" s="14" t="s">
        <v>31</v>
      </c>
      <c r="D526" s="14">
        <v>2009</v>
      </c>
      <c r="E526" s="14">
        <v>5</v>
      </c>
      <c r="F526" s="14">
        <v>121</v>
      </c>
      <c r="G526" s="14">
        <v>5</v>
      </c>
      <c r="H526" s="14">
        <v>126</v>
      </c>
      <c r="I526" s="14" t="b">
        <v>1</v>
      </c>
      <c r="J526" s="6">
        <v>3.9682539682539701E-2</v>
      </c>
      <c r="K526">
        <f t="shared" si="40"/>
        <v>6.4264729884119473E-4</v>
      </c>
      <c r="L526">
        <f t="shared" si="41"/>
        <v>2.535048912429886E-2</v>
      </c>
      <c r="M526">
        <f t="shared" si="42"/>
        <v>1.0059717906467807E-3</v>
      </c>
      <c r="N526">
        <f t="shared" si="43"/>
        <v>2.535048912429886E-2</v>
      </c>
      <c r="O526">
        <f t="shared" si="44"/>
        <v>0.12675244562149429</v>
      </c>
      <c r="Q526" s="7">
        <v>500</v>
      </c>
      <c r="R526" s="7">
        <v>6.4816639838896877E-4</v>
      </c>
      <c r="S526" s="7">
        <v>1.3943497637010794E-4</v>
      </c>
      <c r="U526" s="7">
        <v>28.316326530612248</v>
      </c>
      <c r="V526" s="7">
        <v>2.7590760371091778E-4</v>
      </c>
    </row>
    <row r="527" spans="1:22" x14ac:dyDescent="0.35">
      <c r="A527" s="24">
        <v>2017</v>
      </c>
      <c r="B527" s="17" t="s">
        <v>24</v>
      </c>
      <c r="C527" s="17" t="s">
        <v>28</v>
      </c>
      <c r="D527" s="17">
        <v>2013</v>
      </c>
      <c r="E527" s="17">
        <v>4</v>
      </c>
      <c r="F527" s="17">
        <v>121</v>
      </c>
      <c r="G527" s="17">
        <v>5</v>
      </c>
      <c r="H527" s="17">
        <v>126</v>
      </c>
      <c r="I527" s="17" t="b">
        <v>1</v>
      </c>
      <c r="J527" s="25">
        <v>3.9682539682539701E-2</v>
      </c>
      <c r="K527">
        <f t="shared" si="40"/>
        <v>6.4264729884119473E-4</v>
      </c>
      <c r="L527">
        <f t="shared" si="41"/>
        <v>2.535048912429886E-2</v>
      </c>
      <c r="M527">
        <f t="shared" si="42"/>
        <v>1.0059717906467807E-3</v>
      </c>
      <c r="N527">
        <f t="shared" si="43"/>
        <v>2.535048912429886E-2</v>
      </c>
      <c r="O527">
        <f t="shared" si="44"/>
        <v>0.10140195649719544</v>
      </c>
      <c r="Q527" s="7">
        <v>501</v>
      </c>
      <c r="R527" s="7">
        <v>6.1177854224375554E-4</v>
      </c>
      <c r="S527" s="7">
        <v>1.7582283251532118E-4</v>
      </c>
      <c r="U527" s="7">
        <v>28.373015873015873</v>
      </c>
      <c r="V527" s="7">
        <v>2.7798995478986129E-4</v>
      </c>
    </row>
    <row r="528" spans="1:22" x14ac:dyDescent="0.35">
      <c r="A528" s="3">
        <v>2017</v>
      </c>
      <c r="B528" s="13" t="s">
        <v>33</v>
      </c>
      <c r="C528" s="13" t="s">
        <v>86</v>
      </c>
      <c r="D528" s="13">
        <v>2013</v>
      </c>
      <c r="E528" s="14">
        <v>4</v>
      </c>
      <c r="F528" s="13">
        <v>121</v>
      </c>
      <c r="G528" s="13">
        <v>5</v>
      </c>
      <c r="H528" s="13">
        <v>126</v>
      </c>
      <c r="I528" s="13" t="b">
        <v>1</v>
      </c>
      <c r="J528" s="4">
        <v>3.9682539682539701E-2</v>
      </c>
      <c r="K528">
        <f t="shared" si="40"/>
        <v>6.4264729884119473E-4</v>
      </c>
      <c r="L528">
        <f t="shared" si="41"/>
        <v>2.535048912429886E-2</v>
      </c>
      <c r="M528">
        <f t="shared" si="42"/>
        <v>1.0059717906467807E-3</v>
      </c>
      <c r="N528">
        <f t="shared" si="43"/>
        <v>2.535048912429886E-2</v>
      </c>
      <c r="O528">
        <f t="shared" si="44"/>
        <v>0.10140195649719544</v>
      </c>
      <c r="Q528" s="7">
        <v>502</v>
      </c>
      <c r="R528" s="7">
        <v>6.3361125593088344E-4</v>
      </c>
      <c r="S528" s="7">
        <v>1.5399011882819328E-4</v>
      </c>
      <c r="U528" s="7">
        <v>28.429705215419503</v>
      </c>
      <c r="V528" s="7">
        <v>2.7798995478986129E-4</v>
      </c>
    </row>
    <row r="529" spans="1:22" x14ac:dyDescent="0.35">
      <c r="A529" s="3">
        <v>2015</v>
      </c>
      <c r="B529" s="13" t="s">
        <v>37</v>
      </c>
      <c r="C529" s="13" t="s">
        <v>39</v>
      </c>
      <c r="D529" s="13">
        <v>2010</v>
      </c>
      <c r="E529" s="17">
        <v>5</v>
      </c>
      <c r="F529" s="13">
        <v>97</v>
      </c>
      <c r="G529" s="13">
        <v>4</v>
      </c>
      <c r="H529" s="13">
        <v>101</v>
      </c>
      <c r="I529" s="13" t="b">
        <v>1</v>
      </c>
      <c r="J529" s="4">
        <v>3.9603960396039598E-2</v>
      </c>
      <c r="K529">
        <f t="shared" si="40"/>
        <v>5.1513791415048148E-4</v>
      </c>
      <c r="L529">
        <f t="shared" si="41"/>
        <v>2.2696649844205673E-2</v>
      </c>
      <c r="M529">
        <f t="shared" si="42"/>
        <v>8.9887722155269976E-4</v>
      </c>
      <c r="N529">
        <f t="shared" si="43"/>
        <v>2.2696649844205673E-2</v>
      </c>
      <c r="O529">
        <f t="shared" si="44"/>
        <v>0.11348324922102837</v>
      </c>
      <c r="Q529" s="7">
        <v>503</v>
      </c>
      <c r="R529" s="7">
        <v>1.0364291496180898E-3</v>
      </c>
      <c r="S529" s="7">
        <v>2.4755145222141259E-4</v>
      </c>
      <c r="U529" s="7">
        <v>28.486394557823132</v>
      </c>
      <c r="V529" s="7">
        <v>2.7798995478986129E-4</v>
      </c>
    </row>
    <row r="530" spans="1:22" x14ac:dyDescent="0.35">
      <c r="A530" s="5">
        <v>2017</v>
      </c>
      <c r="B530" s="14" t="s">
        <v>67</v>
      </c>
      <c r="C530" s="14" t="s">
        <v>68</v>
      </c>
      <c r="D530" s="14">
        <v>2016</v>
      </c>
      <c r="E530" s="14">
        <v>1</v>
      </c>
      <c r="F530" s="14">
        <v>97</v>
      </c>
      <c r="G530" s="14">
        <v>4</v>
      </c>
      <c r="H530" s="14">
        <v>101</v>
      </c>
      <c r="I530" s="14" t="b">
        <v>1</v>
      </c>
      <c r="J530" s="6">
        <v>3.9603960396039598E-2</v>
      </c>
      <c r="K530">
        <f t="shared" si="40"/>
        <v>5.1513791415048148E-4</v>
      </c>
      <c r="L530">
        <f t="shared" si="41"/>
        <v>2.2696649844205673E-2</v>
      </c>
      <c r="M530">
        <f t="shared" si="42"/>
        <v>8.9887722155269976E-4</v>
      </c>
      <c r="N530">
        <f t="shared" si="43"/>
        <v>2.2696649844205673E-2</v>
      </c>
      <c r="O530">
        <f t="shared" si="44"/>
        <v>2.2696649844205673E-2</v>
      </c>
      <c r="Q530" s="7">
        <v>504</v>
      </c>
      <c r="R530" s="7">
        <v>1.1332872358628537E-3</v>
      </c>
      <c r="S530" s="7">
        <v>3.0079887692203511E-4</v>
      </c>
      <c r="U530" s="7">
        <v>28.543083900226758</v>
      </c>
      <c r="V530" s="7">
        <v>2.7798995478986129E-4</v>
      </c>
    </row>
    <row r="531" spans="1:22" x14ac:dyDescent="0.35">
      <c r="A531" s="3">
        <v>2016</v>
      </c>
      <c r="B531" s="13" t="s">
        <v>67</v>
      </c>
      <c r="C531" s="13" t="s">
        <v>123</v>
      </c>
      <c r="D531" s="13">
        <v>2012</v>
      </c>
      <c r="E531" s="17">
        <v>4</v>
      </c>
      <c r="F531" s="13">
        <v>73</v>
      </c>
      <c r="G531" s="13">
        <v>3</v>
      </c>
      <c r="H531" s="13">
        <v>76</v>
      </c>
      <c r="I531" s="13" t="b">
        <v>1</v>
      </c>
      <c r="J531" s="4">
        <v>3.94736842105263E-2</v>
      </c>
      <c r="K531">
        <f t="shared" si="40"/>
        <v>3.8762852945976823E-4</v>
      </c>
      <c r="L531">
        <f t="shared" si="41"/>
        <v>1.9688284065904987E-2</v>
      </c>
      <c r="M531">
        <f t="shared" si="42"/>
        <v>7.7716910786467018E-4</v>
      </c>
      <c r="N531">
        <f t="shared" si="43"/>
        <v>1.9688284065904987E-2</v>
      </c>
      <c r="O531">
        <f t="shared" si="44"/>
        <v>7.8753136263619947E-2</v>
      </c>
      <c r="Q531" s="7">
        <v>505</v>
      </c>
      <c r="R531" s="7">
        <v>9.1973727388533889E-4</v>
      </c>
      <c r="S531" s="7">
        <v>1.9035527305961313E-4</v>
      </c>
      <c r="U531" s="7">
        <v>28.599773242630388</v>
      </c>
      <c r="V531" s="7">
        <v>2.801201771665577E-4</v>
      </c>
    </row>
    <row r="532" spans="1:22" x14ac:dyDescent="0.35">
      <c r="A532" s="5">
        <v>2017</v>
      </c>
      <c r="B532" s="14" t="s">
        <v>30</v>
      </c>
      <c r="C532" s="14" t="s">
        <v>47</v>
      </c>
      <c r="D532" s="14">
        <v>2014</v>
      </c>
      <c r="E532" s="14">
        <v>3</v>
      </c>
      <c r="F532" s="14">
        <v>73</v>
      </c>
      <c r="G532" s="14">
        <v>3</v>
      </c>
      <c r="H532" s="14">
        <v>76</v>
      </c>
      <c r="I532" s="14" t="b">
        <v>1</v>
      </c>
      <c r="J532" s="6">
        <v>3.94736842105263E-2</v>
      </c>
      <c r="K532">
        <f t="shared" si="40"/>
        <v>3.8762852945976823E-4</v>
      </c>
      <c r="L532">
        <f t="shared" si="41"/>
        <v>1.9688284065904987E-2</v>
      </c>
      <c r="M532">
        <f t="shared" si="42"/>
        <v>7.7716910786467018E-4</v>
      </c>
      <c r="N532">
        <f t="shared" si="43"/>
        <v>1.9688284065904987E-2</v>
      </c>
      <c r="O532">
        <f t="shared" si="44"/>
        <v>5.9064852197714957E-2</v>
      </c>
      <c r="Q532" s="7">
        <v>506</v>
      </c>
      <c r="R532" s="7">
        <v>1.46942884201716E-3</v>
      </c>
      <c r="S532" s="7">
        <v>3.4182582406635381E-4</v>
      </c>
      <c r="U532" s="7">
        <v>28.656462585034017</v>
      </c>
      <c r="V532" s="7">
        <v>2.801201771665577E-4</v>
      </c>
    </row>
    <row r="533" spans="1:22" x14ac:dyDescent="0.35">
      <c r="A533" s="24">
        <v>2015</v>
      </c>
      <c r="B533" s="17" t="s">
        <v>128</v>
      </c>
      <c r="C533" s="17" t="s">
        <v>129</v>
      </c>
      <c r="D533" s="17">
        <v>2014</v>
      </c>
      <c r="E533" s="17">
        <v>1</v>
      </c>
      <c r="F533" s="17">
        <v>122</v>
      </c>
      <c r="G533" s="17">
        <v>5</v>
      </c>
      <c r="H533" s="17">
        <v>127</v>
      </c>
      <c r="I533" s="17" t="b">
        <v>1</v>
      </c>
      <c r="J533" s="25">
        <v>3.9370078740157501E-2</v>
      </c>
      <c r="K533">
        <f t="shared" si="40"/>
        <v>6.4774767422882322E-4</v>
      </c>
      <c r="L533">
        <f t="shared" si="41"/>
        <v>2.5450887493932765E-2</v>
      </c>
      <c r="M533">
        <f t="shared" si="42"/>
        <v>1.0020034446430227E-3</v>
      </c>
      <c r="N533">
        <f t="shared" si="43"/>
        <v>2.5450887493932765E-2</v>
      </c>
      <c r="O533">
        <f t="shared" si="44"/>
        <v>2.5450887493932765E-2</v>
      </c>
      <c r="Q533" s="7">
        <v>507</v>
      </c>
      <c r="R533" s="7">
        <v>7.3655812383470964E-4</v>
      </c>
      <c r="S533" s="7">
        <v>1.668023036916265E-4</v>
      </c>
      <c r="U533" s="7">
        <v>28.713151927437643</v>
      </c>
      <c r="V533" s="7">
        <v>2.801201771665577E-4</v>
      </c>
    </row>
    <row r="534" spans="1:22" x14ac:dyDescent="0.35">
      <c r="A534" s="3">
        <v>2016</v>
      </c>
      <c r="B534" s="13" t="s">
        <v>128</v>
      </c>
      <c r="C534" s="13" t="s">
        <v>129</v>
      </c>
      <c r="D534" s="13">
        <v>2014</v>
      </c>
      <c r="E534" s="14">
        <v>2</v>
      </c>
      <c r="F534" s="13">
        <v>122</v>
      </c>
      <c r="G534" s="13">
        <v>5</v>
      </c>
      <c r="H534" s="13">
        <v>127</v>
      </c>
      <c r="I534" s="13" t="b">
        <v>1</v>
      </c>
      <c r="J534" s="4">
        <v>3.9370078740157501E-2</v>
      </c>
      <c r="K534">
        <f t="shared" si="40"/>
        <v>6.4774767422882322E-4</v>
      </c>
      <c r="L534">
        <f t="shared" si="41"/>
        <v>2.5450887493932765E-2</v>
      </c>
      <c r="M534">
        <f t="shared" si="42"/>
        <v>1.0020034446430227E-3</v>
      </c>
      <c r="N534">
        <f t="shared" si="43"/>
        <v>2.5450887493932765E-2</v>
      </c>
      <c r="O534">
        <f t="shared" si="44"/>
        <v>5.0901774987865529E-2</v>
      </c>
      <c r="Q534" s="7">
        <v>508</v>
      </c>
      <c r="R534" s="7">
        <v>7.2809811912304806E-4</v>
      </c>
      <c r="S534" s="7">
        <v>1.7526230840328807E-4</v>
      </c>
      <c r="U534" s="7">
        <v>28.769841269841272</v>
      </c>
      <c r="V534" s="7">
        <v>2.801201771665577E-4</v>
      </c>
    </row>
    <row r="535" spans="1:22" x14ac:dyDescent="0.35">
      <c r="A535" s="24">
        <v>2016</v>
      </c>
      <c r="B535" s="17" t="s">
        <v>37</v>
      </c>
      <c r="C535" s="17" t="s">
        <v>39</v>
      </c>
      <c r="D535" s="17">
        <v>2014</v>
      </c>
      <c r="E535" s="17">
        <v>2</v>
      </c>
      <c r="F535" s="17">
        <v>98</v>
      </c>
      <c r="G535" s="17">
        <v>4</v>
      </c>
      <c r="H535" s="17">
        <v>102</v>
      </c>
      <c r="I535" s="17" t="b">
        <v>1</v>
      </c>
      <c r="J535" s="25">
        <v>3.9215686274509803E-2</v>
      </c>
      <c r="K535">
        <f t="shared" si="40"/>
        <v>5.2023828953810997E-4</v>
      </c>
      <c r="L535">
        <f t="shared" si="41"/>
        <v>2.2808732747307773E-2</v>
      </c>
      <c r="M535">
        <f t="shared" si="42"/>
        <v>8.9446010773755968E-4</v>
      </c>
      <c r="N535">
        <f t="shared" si="43"/>
        <v>2.2808732747307773E-2</v>
      </c>
      <c r="O535">
        <f t="shared" si="44"/>
        <v>4.5617465494615546E-2</v>
      </c>
      <c r="Q535" s="7">
        <v>509</v>
      </c>
      <c r="R535" s="7">
        <v>7.3655812383470964E-4</v>
      </c>
      <c r="S535" s="7">
        <v>1.668023036916265E-4</v>
      </c>
      <c r="U535" s="7">
        <v>28.826530612244898</v>
      </c>
      <c r="V535" s="7">
        <v>2.801201771665577E-4</v>
      </c>
    </row>
    <row r="536" spans="1:22" x14ac:dyDescent="0.35">
      <c r="A536" s="5">
        <v>2013</v>
      </c>
      <c r="B536" s="14" t="s">
        <v>30</v>
      </c>
      <c r="C536" s="14" t="s">
        <v>47</v>
      </c>
      <c r="D536" s="14">
        <v>2010</v>
      </c>
      <c r="E536" s="14">
        <v>3</v>
      </c>
      <c r="F536" s="14">
        <v>49</v>
      </c>
      <c r="G536" s="14">
        <v>2</v>
      </c>
      <c r="H536" s="14">
        <v>51</v>
      </c>
      <c r="I536" s="14" t="b">
        <v>1</v>
      </c>
      <c r="J536" s="6">
        <v>3.9215686274509803E-2</v>
      </c>
      <c r="K536">
        <f t="shared" si="40"/>
        <v>2.6011914476905499E-4</v>
      </c>
      <c r="L536">
        <f t="shared" si="41"/>
        <v>1.6128209595892999E-2</v>
      </c>
      <c r="M536">
        <f t="shared" si="42"/>
        <v>6.3247880768207835E-4</v>
      </c>
      <c r="N536">
        <f t="shared" si="43"/>
        <v>1.6128209595892999E-2</v>
      </c>
      <c r="O536">
        <f t="shared" si="44"/>
        <v>4.8384628787678997E-2</v>
      </c>
      <c r="Q536" s="7">
        <v>510</v>
      </c>
      <c r="R536" s="7">
        <v>6.5253120459753296E-4</v>
      </c>
      <c r="S536" s="7">
        <v>1.2980187441384539E-4</v>
      </c>
      <c r="U536" s="7">
        <v>28.883219954648528</v>
      </c>
      <c r="V536" s="7">
        <v>2.801201771665577E-4</v>
      </c>
    </row>
    <row r="537" spans="1:22" x14ac:dyDescent="0.35">
      <c r="A537" s="3">
        <v>2013</v>
      </c>
      <c r="B537" s="13" t="s">
        <v>33</v>
      </c>
      <c r="C537" s="13" t="s">
        <v>109</v>
      </c>
      <c r="D537" s="13">
        <v>2008</v>
      </c>
      <c r="E537" s="17">
        <v>5</v>
      </c>
      <c r="F537" s="13">
        <v>49</v>
      </c>
      <c r="G537" s="13">
        <v>2</v>
      </c>
      <c r="H537" s="13">
        <v>51</v>
      </c>
      <c r="I537" s="13" t="b">
        <v>1</v>
      </c>
      <c r="J537" s="4">
        <v>3.9215686274509803E-2</v>
      </c>
      <c r="K537">
        <f t="shared" si="40"/>
        <v>2.6011914476905499E-4</v>
      </c>
      <c r="L537">
        <f t="shared" si="41"/>
        <v>1.6128209595892999E-2</v>
      </c>
      <c r="M537">
        <f t="shared" si="42"/>
        <v>6.3247880768207835E-4</v>
      </c>
      <c r="N537">
        <f t="shared" si="43"/>
        <v>1.6128209595892999E-2</v>
      </c>
      <c r="O537">
        <f t="shared" si="44"/>
        <v>8.0641047979465003E-2</v>
      </c>
      <c r="Q537" s="7">
        <v>511</v>
      </c>
      <c r="R537" s="7">
        <v>5.2680737080204999E-4</v>
      </c>
      <c r="S537" s="7">
        <v>1.1196491335740098E-4</v>
      </c>
      <c r="U537" s="7">
        <v>28.939909297052157</v>
      </c>
      <c r="V537" s="7">
        <v>2.801201771665577E-4</v>
      </c>
    </row>
    <row r="538" spans="1:22" x14ac:dyDescent="0.35">
      <c r="A538" s="5">
        <v>2013</v>
      </c>
      <c r="B538" s="14" t="s">
        <v>26</v>
      </c>
      <c r="C538" s="14" t="s">
        <v>111</v>
      </c>
      <c r="D538" s="14">
        <v>2011</v>
      </c>
      <c r="E538" s="14">
        <v>2</v>
      </c>
      <c r="F538" s="14">
        <v>49</v>
      </c>
      <c r="G538" s="14">
        <v>2</v>
      </c>
      <c r="H538" s="14">
        <v>51</v>
      </c>
      <c r="I538" s="14" t="b">
        <v>1</v>
      </c>
      <c r="J538" s="6">
        <v>3.9215686274509803E-2</v>
      </c>
      <c r="K538">
        <f t="shared" si="40"/>
        <v>2.6011914476905499E-4</v>
      </c>
      <c r="L538">
        <f t="shared" si="41"/>
        <v>1.6128209595892999E-2</v>
      </c>
      <c r="M538">
        <f t="shared" si="42"/>
        <v>6.3247880768207835E-4</v>
      </c>
      <c r="N538">
        <f t="shared" si="43"/>
        <v>1.6128209595892999E-2</v>
      </c>
      <c r="O538">
        <f t="shared" si="44"/>
        <v>3.2256419191785998E-2</v>
      </c>
      <c r="Q538" s="7">
        <v>512</v>
      </c>
      <c r="R538" s="7">
        <v>5.0287886400010573E-4</v>
      </c>
      <c r="S538" s="7">
        <v>1.3589342015934524E-4</v>
      </c>
      <c r="U538" s="7">
        <v>28.996598639455783</v>
      </c>
      <c r="V538" s="7">
        <v>2.801201771665577E-4</v>
      </c>
    </row>
    <row r="539" spans="1:22" x14ac:dyDescent="0.35">
      <c r="A539" s="3">
        <v>2015</v>
      </c>
      <c r="B539" s="13" t="s">
        <v>26</v>
      </c>
      <c r="C539" s="13" t="s">
        <v>144</v>
      </c>
      <c r="D539" s="13">
        <v>2012</v>
      </c>
      <c r="E539" s="17">
        <v>3</v>
      </c>
      <c r="F539" s="13">
        <v>49</v>
      </c>
      <c r="G539" s="13">
        <v>2</v>
      </c>
      <c r="H539" s="13">
        <v>51</v>
      </c>
      <c r="I539" s="13" t="b">
        <v>1</v>
      </c>
      <c r="J539" s="4">
        <v>3.9215686274509803E-2</v>
      </c>
      <c r="K539">
        <f t="shared" si="40"/>
        <v>2.6011914476905499E-4</v>
      </c>
      <c r="L539">
        <f t="shared" si="41"/>
        <v>1.6128209595892999E-2</v>
      </c>
      <c r="M539">
        <f t="shared" si="42"/>
        <v>6.3247880768207835E-4</v>
      </c>
      <c r="N539">
        <f t="shared" si="43"/>
        <v>1.6128209595892999E-2</v>
      </c>
      <c r="O539">
        <f t="shared" si="44"/>
        <v>4.8384628787678997E-2</v>
      </c>
      <c r="Q539" s="7">
        <v>513</v>
      </c>
      <c r="R539" s="7">
        <v>5.2680737080204999E-4</v>
      </c>
      <c r="S539" s="7">
        <v>1.1196491335740098E-4</v>
      </c>
      <c r="U539" s="7">
        <v>29.053287981859413</v>
      </c>
      <c r="V539" s="7">
        <v>2.801201771665577E-4</v>
      </c>
    </row>
    <row r="540" spans="1:22" x14ac:dyDescent="0.35">
      <c r="A540" s="5">
        <v>2016</v>
      </c>
      <c r="B540" s="14" t="s">
        <v>52</v>
      </c>
      <c r="C540" s="14" t="s">
        <v>53</v>
      </c>
      <c r="D540" s="14">
        <v>2014</v>
      </c>
      <c r="E540" s="14">
        <v>2</v>
      </c>
      <c r="F540" s="14">
        <v>49</v>
      </c>
      <c r="G540" s="14">
        <v>2</v>
      </c>
      <c r="H540" s="14">
        <v>51</v>
      </c>
      <c r="I540" s="14" t="b">
        <v>1</v>
      </c>
      <c r="J540" s="6">
        <v>3.9215686274509803E-2</v>
      </c>
      <c r="K540">
        <f t="shared" si="40"/>
        <v>2.6011914476905499E-4</v>
      </c>
      <c r="L540">
        <f t="shared" si="41"/>
        <v>1.6128209595892999E-2</v>
      </c>
      <c r="M540">
        <f t="shared" si="42"/>
        <v>6.3247880768207835E-4</v>
      </c>
      <c r="N540">
        <f t="shared" si="43"/>
        <v>1.6128209595892999E-2</v>
      </c>
      <c r="O540">
        <f t="shared" si="44"/>
        <v>3.2256419191785998E-2</v>
      </c>
      <c r="Q540" s="7">
        <v>514</v>
      </c>
      <c r="R540" s="7">
        <v>5.2082524410156398E-4</v>
      </c>
      <c r="S540" s="7">
        <v>1.1794704005788699E-4</v>
      </c>
      <c r="U540" s="7">
        <v>29.109977324263042</v>
      </c>
      <c r="V540" s="7">
        <v>2.801201771665577E-4</v>
      </c>
    </row>
    <row r="541" spans="1:22" x14ac:dyDescent="0.35">
      <c r="A541" s="3">
        <v>2016</v>
      </c>
      <c r="B541" s="13" t="s">
        <v>26</v>
      </c>
      <c r="C541" s="13" t="s">
        <v>133</v>
      </c>
      <c r="D541" s="13">
        <v>2012</v>
      </c>
      <c r="E541" s="17">
        <v>4</v>
      </c>
      <c r="F541" s="13">
        <v>49</v>
      </c>
      <c r="G541" s="13">
        <v>2</v>
      </c>
      <c r="H541" s="13">
        <v>51</v>
      </c>
      <c r="I541" s="13" t="b">
        <v>1</v>
      </c>
      <c r="J541" s="4">
        <v>3.9215686274509803E-2</v>
      </c>
      <c r="K541">
        <f t="shared" si="40"/>
        <v>2.6011914476905499E-4</v>
      </c>
      <c r="L541">
        <f t="shared" si="41"/>
        <v>1.6128209595892999E-2</v>
      </c>
      <c r="M541">
        <f t="shared" si="42"/>
        <v>6.3247880768207835E-4</v>
      </c>
      <c r="N541">
        <f t="shared" si="43"/>
        <v>1.6128209595892999E-2</v>
      </c>
      <c r="O541">
        <f t="shared" si="44"/>
        <v>6.4512838383571997E-2</v>
      </c>
      <c r="Q541" s="7">
        <v>515</v>
      </c>
      <c r="R541" s="7">
        <v>5.2082524410156398E-4</v>
      </c>
      <c r="S541" s="7">
        <v>1.1794704005788699E-4</v>
      </c>
      <c r="U541" s="7">
        <v>29.166666666666668</v>
      </c>
      <c r="V541" s="7">
        <v>2.8175037624752027E-4</v>
      </c>
    </row>
    <row r="542" spans="1:22" x14ac:dyDescent="0.35">
      <c r="A542" s="5">
        <v>2017</v>
      </c>
      <c r="B542" s="14" t="s">
        <v>30</v>
      </c>
      <c r="C542" s="14" t="s">
        <v>31</v>
      </c>
      <c r="D542" s="14">
        <v>2016</v>
      </c>
      <c r="E542" s="14">
        <v>1</v>
      </c>
      <c r="F542" s="14">
        <v>49</v>
      </c>
      <c r="G542" s="14">
        <v>2</v>
      </c>
      <c r="H542" s="14">
        <v>51</v>
      </c>
      <c r="I542" s="14" t="b">
        <v>1</v>
      </c>
      <c r="J542" s="6">
        <v>3.9215686274509803E-2</v>
      </c>
      <c r="K542">
        <f t="shared" si="40"/>
        <v>2.6011914476905499E-4</v>
      </c>
      <c r="L542">
        <f t="shared" si="41"/>
        <v>1.6128209595892999E-2</v>
      </c>
      <c r="M542">
        <f t="shared" si="42"/>
        <v>6.3247880768207835E-4</v>
      </c>
      <c r="N542">
        <f t="shared" si="43"/>
        <v>1.6128209595892999E-2</v>
      </c>
      <c r="O542">
        <f t="shared" si="44"/>
        <v>1.6128209595892999E-2</v>
      </c>
      <c r="Q542" s="7">
        <v>516</v>
      </c>
      <c r="R542" s="7">
        <v>5.2082524410156398E-4</v>
      </c>
      <c r="S542" s="7">
        <v>1.1794704005788699E-4</v>
      </c>
      <c r="U542" s="7">
        <v>29.223356009070297</v>
      </c>
      <c r="V542" s="7">
        <v>2.8230013360198004E-4</v>
      </c>
    </row>
    <row r="543" spans="1:22" x14ac:dyDescent="0.35">
      <c r="A543" s="3">
        <v>2017</v>
      </c>
      <c r="B543" s="13" t="s">
        <v>42</v>
      </c>
      <c r="C543" s="13" t="s">
        <v>73</v>
      </c>
      <c r="D543" s="13">
        <v>2015</v>
      </c>
      <c r="E543" s="17">
        <v>2</v>
      </c>
      <c r="F543" s="13">
        <v>49</v>
      </c>
      <c r="G543" s="13">
        <v>2</v>
      </c>
      <c r="H543" s="13">
        <v>51</v>
      </c>
      <c r="I543" s="13" t="b">
        <v>1</v>
      </c>
      <c r="J543" s="4">
        <v>3.9215686274509803E-2</v>
      </c>
      <c r="K543">
        <f t="shared" si="40"/>
        <v>2.6011914476905499E-4</v>
      </c>
      <c r="L543">
        <f t="shared" si="41"/>
        <v>1.6128209595892999E-2</v>
      </c>
      <c r="M543">
        <f t="shared" si="42"/>
        <v>6.3247880768207835E-4</v>
      </c>
      <c r="N543">
        <f t="shared" si="43"/>
        <v>1.6128209595892999E-2</v>
      </c>
      <c r="O543">
        <f t="shared" si="44"/>
        <v>3.2256419191785998E-2</v>
      </c>
      <c r="Q543" s="7">
        <v>517</v>
      </c>
      <c r="R543" s="7">
        <v>5.2082524410156398E-4</v>
      </c>
      <c r="S543" s="7">
        <v>1.1794704005788699E-4</v>
      </c>
      <c r="U543" s="7">
        <v>29.280045351473927</v>
      </c>
      <c r="V543" s="7">
        <v>2.8230013360198004E-4</v>
      </c>
    </row>
    <row r="544" spans="1:22" x14ac:dyDescent="0.35">
      <c r="A544" s="5">
        <v>2017</v>
      </c>
      <c r="B544" s="14" t="s">
        <v>106</v>
      </c>
      <c r="C544" s="14" t="s">
        <v>379</v>
      </c>
      <c r="D544" s="14">
        <v>2012</v>
      </c>
      <c r="E544" s="14">
        <v>5</v>
      </c>
      <c r="F544" s="14">
        <v>49</v>
      </c>
      <c r="G544" s="14">
        <v>2</v>
      </c>
      <c r="H544" s="14">
        <v>51</v>
      </c>
      <c r="I544" s="14" t="b">
        <v>1</v>
      </c>
      <c r="J544" s="6">
        <v>3.9215686274509803E-2</v>
      </c>
      <c r="K544">
        <f t="shared" si="40"/>
        <v>2.6011914476905499E-4</v>
      </c>
      <c r="L544">
        <f t="shared" si="41"/>
        <v>1.6128209595892999E-2</v>
      </c>
      <c r="M544">
        <f t="shared" si="42"/>
        <v>6.3247880768207835E-4</v>
      </c>
      <c r="N544">
        <f t="shared" si="43"/>
        <v>1.6128209595892999E-2</v>
      </c>
      <c r="O544">
        <f t="shared" si="44"/>
        <v>8.0641047979465003E-2</v>
      </c>
      <c r="Q544" s="7">
        <v>518</v>
      </c>
      <c r="R544" s="7">
        <v>5.2680737080204999E-4</v>
      </c>
      <c r="S544" s="7">
        <v>1.1196491335740098E-4</v>
      </c>
      <c r="U544" s="7">
        <v>29.336734693877553</v>
      </c>
      <c r="V544" s="7">
        <v>2.8230013360198004E-4</v>
      </c>
    </row>
    <row r="545" spans="1:22" x14ac:dyDescent="0.35">
      <c r="A545" s="24">
        <v>2014</v>
      </c>
      <c r="B545" s="17" t="s">
        <v>37</v>
      </c>
      <c r="C545" s="17" t="s">
        <v>39</v>
      </c>
      <c r="D545" s="17">
        <v>2012</v>
      </c>
      <c r="E545" s="17">
        <v>2</v>
      </c>
      <c r="F545" s="17">
        <v>123</v>
      </c>
      <c r="G545" s="17">
        <v>5</v>
      </c>
      <c r="H545" s="17">
        <v>128</v>
      </c>
      <c r="I545" s="17" t="b">
        <v>1</v>
      </c>
      <c r="J545" s="25">
        <v>3.90625E-2</v>
      </c>
      <c r="K545">
        <f t="shared" si="40"/>
        <v>6.5284804961645182E-4</v>
      </c>
      <c r="L545">
        <f t="shared" si="41"/>
        <v>2.5550891366378038E-2</v>
      </c>
      <c r="M545">
        <f t="shared" si="42"/>
        <v>9.9808169399914206E-4</v>
      </c>
      <c r="N545">
        <f t="shared" si="43"/>
        <v>2.5550891366378038E-2</v>
      </c>
      <c r="O545">
        <f t="shared" si="44"/>
        <v>5.1101782732756076E-2</v>
      </c>
      <c r="Q545" s="7">
        <v>519</v>
      </c>
      <c r="R545" s="7">
        <v>5.2680737080204999E-4</v>
      </c>
      <c r="S545" s="7">
        <v>1.1196491335740098E-4</v>
      </c>
      <c r="U545" s="7">
        <v>29.393424036281182</v>
      </c>
      <c r="V545" s="7">
        <v>2.8230013360198004E-4</v>
      </c>
    </row>
    <row r="546" spans="1:22" x14ac:dyDescent="0.35">
      <c r="A546" s="3">
        <v>2016</v>
      </c>
      <c r="B546" s="13" t="s">
        <v>24</v>
      </c>
      <c r="C546" s="13" t="s">
        <v>65</v>
      </c>
      <c r="D546" s="13">
        <v>2011</v>
      </c>
      <c r="E546" s="14">
        <v>5</v>
      </c>
      <c r="F546" s="13">
        <v>123</v>
      </c>
      <c r="G546" s="13">
        <v>5</v>
      </c>
      <c r="H546" s="13">
        <v>128</v>
      </c>
      <c r="I546" s="13" t="b">
        <v>1</v>
      </c>
      <c r="J546" s="4">
        <v>3.90625E-2</v>
      </c>
      <c r="K546">
        <f t="shared" si="40"/>
        <v>6.5284804961645182E-4</v>
      </c>
      <c r="L546">
        <f t="shared" si="41"/>
        <v>2.5550891366378038E-2</v>
      </c>
      <c r="M546">
        <f t="shared" si="42"/>
        <v>9.9808169399914206E-4</v>
      </c>
      <c r="N546">
        <f t="shared" si="43"/>
        <v>2.5550891366378038E-2</v>
      </c>
      <c r="O546">
        <f t="shared" si="44"/>
        <v>0.12775445683189018</v>
      </c>
      <c r="Q546" s="7">
        <v>520</v>
      </c>
      <c r="R546" s="7">
        <v>5.3278949750253611E-4</v>
      </c>
      <c r="S546" s="7">
        <v>1.0598278665691486E-4</v>
      </c>
      <c r="U546" s="7">
        <v>29.450113378684808</v>
      </c>
      <c r="V546" s="7">
        <v>2.8230013360198004E-4</v>
      </c>
    </row>
    <row r="547" spans="1:22" x14ac:dyDescent="0.35">
      <c r="A547" s="3">
        <v>2015</v>
      </c>
      <c r="B547" s="13" t="s">
        <v>33</v>
      </c>
      <c r="C547" s="13" t="s">
        <v>34</v>
      </c>
      <c r="D547" s="13">
        <v>2013</v>
      </c>
      <c r="E547" s="17">
        <v>2</v>
      </c>
      <c r="F547" s="13">
        <v>296</v>
      </c>
      <c r="G547" s="13">
        <v>12</v>
      </c>
      <c r="H547" s="13">
        <v>308</v>
      </c>
      <c r="I547" s="13" t="b">
        <v>1</v>
      </c>
      <c r="J547" s="4">
        <v>3.8961038961039002E-2</v>
      </c>
      <c r="K547">
        <f t="shared" si="40"/>
        <v>1.5709156193895871E-3</v>
      </c>
      <c r="L547">
        <f t="shared" si="41"/>
        <v>3.9634777902614604E-2</v>
      </c>
      <c r="M547">
        <f t="shared" si="42"/>
        <v>1.5442121260758953E-3</v>
      </c>
      <c r="N547">
        <f t="shared" si="43"/>
        <v>3.9634777902614604E-2</v>
      </c>
      <c r="O547">
        <f t="shared" si="44"/>
        <v>7.9269555805229208E-2</v>
      </c>
      <c r="Q547" s="7">
        <v>521</v>
      </c>
      <c r="R547" s="7">
        <v>1.1669275269549253E-3</v>
      </c>
      <c r="S547" s="7">
        <v>2.5856258763172968E-4</v>
      </c>
      <c r="U547" s="7">
        <v>29.506802721088437</v>
      </c>
      <c r="V547" s="7">
        <v>2.8230013360198004E-4</v>
      </c>
    </row>
    <row r="548" spans="1:22" x14ac:dyDescent="0.35">
      <c r="A548" s="5">
        <v>2016</v>
      </c>
      <c r="B548" s="14" t="s">
        <v>30</v>
      </c>
      <c r="C548" s="14" t="s">
        <v>44</v>
      </c>
      <c r="D548" s="14">
        <v>2012</v>
      </c>
      <c r="E548" s="14">
        <v>4</v>
      </c>
      <c r="F548" s="14">
        <v>296</v>
      </c>
      <c r="G548" s="14">
        <v>12</v>
      </c>
      <c r="H548" s="14">
        <v>308</v>
      </c>
      <c r="I548" s="14" t="b">
        <v>1</v>
      </c>
      <c r="J548" s="6">
        <v>3.8961038961039002E-2</v>
      </c>
      <c r="K548">
        <f t="shared" si="40"/>
        <v>1.5709156193895871E-3</v>
      </c>
      <c r="L548">
        <f t="shared" si="41"/>
        <v>3.9634777902614604E-2</v>
      </c>
      <c r="M548">
        <f t="shared" si="42"/>
        <v>1.5442121260758953E-3</v>
      </c>
      <c r="N548">
        <f t="shared" si="43"/>
        <v>3.9634777902614604E-2</v>
      </c>
      <c r="O548">
        <f t="shared" si="44"/>
        <v>0.15853911161045842</v>
      </c>
      <c r="Q548" s="7">
        <v>522</v>
      </c>
      <c r="R548" s="7">
        <v>1.0202631138996876E-3</v>
      </c>
      <c r="S548" s="7">
        <v>2.5409952029201198E-4</v>
      </c>
      <c r="U548" s="7">
        <v>29.563492063492067</v>
      </c>
      <c r="V548" s="7">
        <v>2.8230013360198004E-4</v>
      </c>
    </row>
    <row r="549" spans="1:22" x14ac:dyDescent="0.35">
      <c r="A549" s="24">
        <v>2015</v>
      </c>
      <c r="B549" s="17" t="s">
        <v>24</v>
      </c>
      <c r="C549" s="17" t="s">
        <v>101</v>
      </c>
      <c r="D549" s="17">
        <v>2013</v>
      </c>
      <c r="E549" s="17">
        <v>2</v>
      </c>
      <c r="F549" s="17">
        <v>99</v>
      </c>
      <c r="G549" s="17">
        <v>4</v>
      </c>
      <c r="H549" s="17">
        <v>103</v>
      </c>
      <c r="I549" s="17" t="b">
        <v>1</v>
      </c>
      <c r="J549" s="25">
        <v>3.8834951456310697E-2</v>
      </c>
      <c r="K549">
        <f t="shared" si="40"/>
        <v>5.2533866492573858E-4</v>
      </c>
      <c r="L549">
        <f t="shared" si="41"/>
        <v>2.2920267557900335E-2</v>
      </c>
      <c r="M549">
        <f t="shared" si="42"/>
        <v>8.9010747797671247E-4</v>
      </c>
      <c r="N549">
        <f t="shared" si="43"/>
        <v>2.2920267557900335E-2</v>
      </c>
      <c r="O549">
        <f t="shared" si="44"/>
        <v>4.5840535115800669E-2</v>
      </c>
      <c r="Q549" s="7">
        <v>523</v>
      </c>
      <c r="R549" s="7">
        <v>9.7715477321914414E-4</v>
      </c>
      <c r="S549" s="7">
        <v>2.1447892677627111E-4</v>
      </c>
      <c r="U549" s="7">
        <v>29.620181405895693</v>
      </c>
      <c r="V549" s="7">
        <v>2.8230013360198004E-4</v>
      </c>
    </row>
    <row r="550" spans="1:22" x14ac:dyDescent="0.35">
      <c r="A550" s="5">
        <v>2013</v>
      </c>
      <c r="B550" s="14" t="s">
        <v>52</v>
      </c>
      <c r="C550" s="14" t="s">
        <v>108</v>
      </c>
      <c r="D550" s="14">
        <v>2008</v>
      </c>
      <c r="E550" s="14">
        <v>5</v>
      </c>
      <c r="F550" s="14">
        <v>124</v>
      </c>
      <c r="G550" s="14">
        <v>5</v>
      </c>
      <c r="H550" s="14">
        <v>129</v>
      </c>
      <c r="I550" s="14" t="b">
        <v>1</v>
      </c>
      <c r="J550" s="6">
        <v>3.8759689922480599E-2</v>
      </c>
      <c r="K550">
        <f t="shared" si="40"/>
        <v>6.5794842500408032E-4</v>
      </c>
      <c r="L550">
        <f t="shared" si="41"/>
        <v>2.5650505355725068E-2</v>
      </c>
      <c r="M550">
        <f t="shared" si="42"/>
        <v>9.9420563394283156E-4</v>
      </c>
      <c r="N550">
        <f t="shared" si="43"/>
        <v>2.5650505355725068E-2</v>
      </c>
      <c r="O550">
        <f t="shared" si="44"/>
        <v>0.12825252677862534</v>
      </c>
      <c r="Q550" s="7">
        <v>524</v>
      </c>
      <c r="R550" s="7">
        <v>8.4577710692326769E-4</v>
      </c>
      <c r="S550" s="7">
        <v>1.6019468372351303E-4</v>
      </c>
      <c r="U550" s="7">
        <v>29.676870748299322</v>
      </c>
      <c r="V550" s="7">
        <v>2.8230013360198004E-4</v>
      </c>
    </row>
    <row r="551" spans="1:22" x14ac:dyDescent="0.35">
      <c r="A551" s="24">
        <v>2017</v>
      </c>
      <c r="B551" s="17" t="s">
        <v>30</v>
      </c>
      <c r="C551" s="17" t="s">
        <v>56</v>
      </c>
      <c r="D551" s="17">
        <v>2015</v>
      </c>
      <c r="E551" s="17">
        <v>2</v>
      </c>
      <c r="F551" s="17">
        <v>124</v>
      </c>
      <c r="G551" s="17">
        <v>5</v>
      </c>
      <c r="H551" s="17">
        <v>129</v>
      </c>
      <c r="I551" s="17" t="b">
        <v>1</v>
      </c>
      <c r="J551" s="25">
        <v>3.8759689922480599E-2</v>
      </c>
      <c r="K551">
        <f t="shared" si="40"/>
        <v>6.5794842500408032E-4</v>
      </c>
      <c r="L551">
        <f t="shared" si="41"/>
        <v>2.5650505355725068E-2</v>
      </c>
      <c r="M551">
        <f t="shared" si="42"/>
        <v>9.9420563394283156E-4</v>
      </c>
      <c r="N551">
        <f t="shared" si="43"/>
        <v>2.5650505355725068E-2</v>
      </c>
      <c r="O551">
        <f t="shared" si="44"/>
        <v>5.1301010711450136E-2</v>
      </c>
      <c r="Q551" s="7">
        <v>525</v>
      </c>
      <c r="R551" s="7">
        <v>8.3628077518680842E-4</v>
      </c>
      <c r="S551" s="7">
        <v>1.696910154599723E-4</v>
      </c>
      <c r="U551" s="7">
        <v>29.733560090702952</v>
      </c>
      <c r="V551" s="7">
        <v>2.8230013360198004E-4</v>
      </c>
    </row>
    <row r="552" spans="1:22" x14ac:dyDescent="0.35">
      <c r="A552" s="3">
        <v>2014</v>
      </c>
      <c r="B552" s="13" t="s">
        <v>26</v>
      </c>
      <c r="C552" s="13" t="s">
        <v>54</v>
      </c>
      <c r="D552" s="13">
        <v>2010</v>
      </c>
      <c r="E552" s="14">
        <v>4</v>
      </c>
      <c r="F552" s="13">
        <v>175</v>
      </c>
      <c r="G552" s="13">
        <v>7</v>
      </c>
      <c r="H552" s="13">
        <v>182</v>
      </c>
      <c r="I552" s="13" t="b">
        <v>1</v>
      </c>
      <c r="J552" s="4">
        <v>3.8461538461538498E-2</v>
      </c>
      <c r="K552">
        <f t="shared" si="40"/>
        <v>9.2826832054839241E-4</v>
      </c>
      <c r="L552">
        <f t="shared" si="41"/>
        <v>3.0467496131917248E-2</v>
      </c>
      <c r="M552">
        <f t="shared" si="42"/>
        <v>1.1718267743045106E-3</v>
      </c>
      <c r="N552">
        <f t="shared" si="43"/>
        <v>3.0467496131917248E-2</v>
      </c>
      <c r="O552">
        <f t="shared" si="44"/>
        <v>0.12186998452766899</v>
      </c>
      <c r="Q552" s="7">
        <v>526</v>
      </c>
      <c r="R552" s="7">
        <v>8.3628077518680842E-4</v>
      </c>
      <c r="S552" s="7">
        <v>1.696910154599723E-4</v>
      </c>
      <c r="U552" s="7">
        <v>29.790249433106577</v>
      </c>
      <c r="V552" s="7">
        <v>2.828531216610287E-4</v>
      </c>
    </row>
    <row r="553" spans="1:22" x14ac:dyDescent="0.35">
      <c r="A553" s="3">
        <v>2015</v>
      </c>
      <c r="B553" s="13" t="s">
        <v>24</v>
      </c>
      <c r="C553" s="13" t="s">
        <v>65</v>
      </c>
      <c r="D553" s="13">
        <v>2010</v>
      </c>
      <c r="E553" s="17">
        <v>5</v>
      </c>
      <c r="F553" s="13">
        <v>100</v>
      </c>
      <c r="G553" s="13">
        <v>4</v>
      </c>
      <c r="H553" s="13">
        <v>104</v>
      </c>
      <c r="I553" s="13" t="b">
        <v>1</v>
      </c>
      <c r="J553" s="4">
        <v>3.8461538461538498E-2</v>
      </c>
      <c r="K553">
        <f t="shared" si="40"/>
        <v>5.3043904031336707E-4</v>
      </c>
      <c r="L553">
        <f t="shared" si="41"/>
        <v>2.3031262238821543E-2</v>
      </c>
      <c r="M553">
        <f t="shared" si="42"/>
        <v>8.8581777841621398E-4</v>
      </c>
      <c r="N553">
        <f t="shared" si="43"/>
        <v>2.3031262238821543E-2</v>
      </c>
      <c r="O553">
        <f t="shared" si="44"/>
        <v>0.11515631119410771</v>
      </c>
      <c r="Q553" s="7">
        <v>527</v>
      </c>
      <c r="R553" s="7">
        <v>7.5723615224775813E-4</v>
      </c>
      <c r="S553" s="7">
        <v>1.4164106930494164E-4</v>
      </c>
      <c r="U553" s="7">
        <v>29.846938775510207</v>
      </c>
      <c r="V553" s="7">
        <v>2.8453178993948533E-4</v>
      </c>
    </row>
    <row r="554" spans="1:22" x14ac:dyDescent="0.35">
      <c r="A554" s="3">
        <v>2015</v>
      </c>
      <c r="B554" s="13" t="s">
        <v>52</v>
      </c>
      <c r="C554" s="13" t="s">
        <v>91</v>
      </c>
      <c r="D554" s="13">
        <v>2012</v>
      </c>
      <c r="E554" s="14">
        <v>3</v>
      </c>
      <c r="F554" s="13">
        <v>100</v>
      </c>
      <c r="G554" s="13">
        <v>4</v>
      </c>
      <c r="H554" s="13">
        <v>104</v>
      </c>
      <c r="I554" s="13" t="b">
        <v>1</v>
      </c>
      <c r="J554" s="4">
        <v>3.8461538461538498E-2</v>
      </c>
      <c r="K554">
        <f t="shared" si="40"/>
        <v>5.3043904031336707E-4</v>
      </c>
      <c r="L554">
        <f t="shared" si="41"/>
        <v>2.3031262238821543E-2</v>
      </c>
      <c r="M554">
        <f t="shared" si="42"/>
        <v>8.8581777841621398E-4</v>
      </c>
      <c r="N554">
        <f t="shared" si="43"/>
        <v>2.3031262238821543E-2</v>
      </c>
      <c r="O554">
        <f t="shared" si="44"/>
        <v>6.9093786716464628E-2</v>
      </c>
      <c r="Q554" s="7">
        <v>528</v>
      </c>
      <c r="R554" s="7">
        <v>7.2322735420523969E-4</v>
      </c>
      <c r="S554" s="7">
        <v>1.7564986734746007E-4</v>
      </c>
      <c r="U554" s="7">
        <v>29.903628117913833</v>
      </c>
      <c r="V554" s="7">
        <v>2.8453178993948533E-4</v>
      </c>
    </row>
    <row r="555" spans="1:22" x14ac:dyDescent="0.35">
      <c r="A555" s="3">
        <v>2016</v>
      </c>
      <c r="B555" s="13" t="s">
        <v>42</v>
      </c>
      <c r="C555" s="13" t="s">
        <v>73</v>
      </c>
      <c r="D555" s="13">
        <v>2012</v>
      </c>
      <c r="E555" s="17">
        <v>4</v>
      </c>
      <c r="F555" s="13">
        <v>100</v>
      </c>
      <c r="G555" s="13">
        <v>4</v>
      </c>
      <c r="H555" s="13">
        <v>104</v>
      </c>
      <c r="I555" s="13" t="b">
        <v>1</v>
      </c>
      <c r="J555" s="4">
        <v>3.8461538461538498E-2</v>
      </c>
      <c r="K555">
        <f t="shared" si="40"/>
        <v>5.3043904031336707E-4</v>
      </c>
      <c r="L555">
        <f t="shared" si="41"/>
        <v>2.3031262238821543E-2</v>
      </c>
      <c r="M555">
        <f t="shared" si="42"/>
        <v>8.8581777841621398E-4</v>
      </c>
      <c r="N555">
        <f t="shared" si="43"/>
        <v>2.3031262238821543E-2</v>
      </c>
      <c r="O555">
        <f t="shared" si="44"/>
        <v>9.2125048955286171E-2</v>
      </c>
      <c r="Q555" s="7">
        <v>529</v>
      </c>
      <c r="R555" s="7">
        <v>6.4949174668788544E-4</v>
      </c>
      <c r="S555" s="7">
        <v>1.2767736117678475E-4</v>
      </c>
      <c r="U555" s="7">
        <v>29.960317460317462</v>
      </c>
      <c r="V555" s="7">
        <v>2.8453178993948533E-4</v>
      </c>
    </row>
    <row r="556" spans="1:22" x14ac:dyDescent="0.35">
      <c r="A556" s="5">
        <v>2014</v>
      </c>
      <c r="B556" s="14" t="s">
        <v>37</v>
      </c>
      <c r="C556" s="14" t="s">
        <v>38</v>
      </c>
      <c r="D556" s="14">
        <v>2009</v>
      </c>
      <c r="E556" s="14">
        <v>5</v>
      </c>
      <c r="F556" s="14">
        <v>75</v>
      </c>
      <c r="G556" s="14">
        <v>3</v>
      </c>
      <c r="H556" s="14">
        <v>78</v>
      </c>
      <c r="I556" s="14" t="b">
        <v>1</v>
      </c>
      <c r="J556" s="6">
        <v>3.8461538461538498E-2</v>
      </c>
      <c r="K556">
        <f t="shared" si="40"/>
        <v>3.9782928023502528E-4</v>
      </c>
      <c r="L556">
        <f t="shared" si="41"/>
        <v>1.994565818004072E-2</v>
      </c>
      <c r="M556">
        <f t="shared" si="42"/>
        <v>7.6714069923233613E-4</v>
      </c>
      <c r="N556">
        <f t="shared" si="43"/>
        <v>1.994565818004072E-2</v>
      </c>
      <c r="O556">
        <f t="shared" si="44"/>
        <v>9.9728290900203603E-2</v>
      </c>
      <c r="Q556" s="7">
        <v>530</v>
      </c>
      <c r="R556" s="7">
        <v>6.4211648556788319E-4</v>
      </c>
      <c r="S556" s="7">
        <v>1.35052622296787E-4</v>
      </c>
      <c r="U556" s="7">
        <v>30.017006802721092</v>
      </c>
      <c r="V556" s="7">
        <v>2.8453178993948533E-4</v>
      </c>
    </row>
    <row r="557" spans="1:22" x14ac:dyDescent="0.35">
      <c r="A557" s="3">
        <v>2015</v>
      </c>
      <c r="B557" s="13" t="s">
        <v>52</v>
      </c>
      <c r="C557" s="13" t="s">
        <v>62</v>
      </c>
      <c r="D557" s="13">
        <v>2010</v>
      </c>
      <c r="E557" s="17">
        <v>5</v>
      </c>
      <c r="F557" s="13">
        <v>75</v>
      </c>
      <c r="G557" s="13">
        <v>3</v>
      </c>
      <c r="H557" s="13">
        <v>78</v>
      </c>
      <c r="I557" s="13" t="b">
        <v>1</v>
      </c>
      <c r="J557" s="4">
        <v>3.8461538461538498E-2</v>
      </c>
      <c r="K557">
        <f t="shared" si="40"/>
        <v>3.9782928023502528E-4</v>
      </c>
      <c r="L557">
        <f t="shared" si="41"/>
        <v>1.994565818004072E-2</v>
      </c>
      <c r="M557">
        <f t="shared" si="42"/>
        <v>7.6714069923233613E-4</v>
      </c>
      <c r="N557">
        <f t="shared" si="43"/>
        <v>1.994565818004072E-2</v>
      </c>
      <c r="O557">
        <f t="shared" si="44"/>
        <v>9.9728290900203603E-2</v>
      </c>
      <c r="Q557" s="7">
        <v>531</v>
      </c>
      <c r="R557" s="7">
        <v>8.1099096786353979E-4</v>
      </c>
      <c r="S557" s="7">
        <v>1.9101247677948293E-4</v>
      </c>
      <c r="U557" s="7">
        <v>30.073696145124718</v>
      </c>
      <c r="V557" s="7">
        <v>2.8453178993948533E-4</v>
      </c>
    </row>
    <row r="558" spans="1:22" x14ac:dyDescent="0.35">
      <c r="A558" s="3">
        <v>2016</v>
      </c>
      <c r="B558" s="13" t="s">
        <v>33</v>
      </c>
      <c r="C558" s="13" t="s">
        <v>265</v>
      </c>
      <c r="D558" s="13">
        <v>2012</v>
      </c>
      <c r="E558" s="14">
        <v>4</v>
      </c>
      <c r="F558" s="13">
        <v>75</v>
      </c>
      <c r="G558" s="13">
        <v>3</v>
      </c>
      <c r="H558" s="13">
        <v>78</v>
      </c>
      <c r="I558" s="13" t="b">
        <v>1</v>
      </c>
      <c r="J558" s="4">
        <v>3.8461538461538498E-2</v>
      </c>
      <c r="K558">
        <f t="shared" si="40"/>
        <v>3.9782928023502528E-4</v>
      </c>
      <c r="L558">
        <f t="shared" si="41"/>
        <v>1.994565818004072E-2</v>
      </c>
      <c r="M558">
        <f t="shared" si="42"/>
        <v>7.6714069923233613E-4</v>
      </c>
      <c r="N558">
        <f t="shared" si="43"/>
        <v>1.994565818004072E-2</v>
      </c>
      <c r="O558">
        <f t="shared" si="44"/>
        <v>7.978263272016288E-2</v>
      </c>
      <c r="Q558" s="7">
        <v>532</v>
      </c>
      <c r="R558" s="7">
        <v>8.2052490898178133E-4</v>
      </c>
      <c r="S558" s="7">
        <v>1.8147853566124138E-4</v>
      </c>
      <c r="U558" s="7">
        <v>30.130385487528347</v>
      </c>
      <c r="V558" s="7">
        <v>2.8681722255697738E-4</v>
      </c>
    </row>
    <row r="559" spans="1:22" x14ac:dyDescent="0.35">
      <c r="A559" s="24">
        <v>2017</v>
      </c>
      <c r="B559" s="17" t="s">
        <v>58</v>
      </c>
      <c r="C559" s="17">
        <v>300</v>
      </c>
      <c r="D559" s="17">
        <v>2016</v>
      </c>
      <c r="E559" s="17">
        <v>1</v>
      </c>
      <c r="F559" s="17">
        <v>75</v>
      </c>
      <c r="G559" s="17">
        <v>3</v>
      </c>
      <c r="H559" s="17">
        <v>78</v>
      </c>
      <c r="I559" s="17" t="b">
        <v>1</v>
      </c>
      <c r="J559" s="25">
        <v>3.8461538461538498E-2</v>
      </c>
      <c r="K559">
        <f t="shared" si="40"/>
        <v>3.9782928023502528E-4</v>
      </c>
      <c r="L559">
        <f t="shared" si="41"/>
        <v>1.994565818004072E-2</v>
      </c>
      <c r="M559">
        <f t="shared" si="42"/>
        <v>7.6714069923233613E-4</v>
      </c>
      <c r="N559">
        <f t="shared" si="43"/>
        <v>1.994565818004072E-2</v>
      </c>
      <c r="O559">
        <f t="shared" si="44"/>
        <v>1.994565818004072E-2</v>
      </c>
      <c r="Q559" s="7">
        <v>533</v>
      </c>
      <c r="R559" s="7">
        <v>7.3534305496953626E-4</v>
      </c>
      <c r="S559" s="7">
        <v>1.5911705276802342E-4</v>
      </c>
      <c r="U559" s="7">
        <v>30.187074829931976</v>
      </c>
      <c r="V559" s="7">
        <v>2.8681722255697738E-4</v>
      </c>
    </row>
    <row r="560" spans="1:22" x14ac:dyDescent="0.35">
      <c r="A560" s="5">
        <v>2017</v>
      </c>
      <c r="B560" s="14" t="s">
        <v>58</v>
      </c>
      <c r="C560" s="14" t="s">
        <v>76</v>
      </c>
      <c r="D560" s="14">
        <v>2012</v>
      </c>
      <c r="E560" s="14">
        <v>5</v>
      </c>
      <c r="F560" s="14">
        <v>75</v>
      </c>
      <c r="G560" s="14">
        <v>3</v>
      </c>
      <c r="H560" s="14">
        <v>78</v>
      </c>
      <c r="I560" s="14" t="b">
        <v>1</v>
      </c>
      <c r="J560" s="6">
        <v>3.8461538461538498E-2</v>
      </c>
      <c r="K560">
        <f t="shared" si="40"/>
        <v>3.9782928023502528E-4</v>
      </c>
      <c r="L560">
        <f t="shared" si="41"/>
        <v>1.994565818004072E-2</v>
      </c>
      <c r="M560">
        <f t="shared" si="42"/>
        <v>7.6714069923233613E-4</v>
      </c>
      <c r="N560">
        <f t="shared" si="43"/>
        <v>1.994565818004072E-2</v>
      </c>
      <c r="O560">
        <f t="shared" si="44"/>
        <v>9.9728290900203603E-2</v>
      </c>
      <c r="Q560" s="7">
        <v>534</v>
      </c>
      <c r="R560" s="7">
        <v>5.2600771248273795E-4</v>
      </c>
      <c r="S560" s="7">
        <v>1.064710951993404E-4</v>
      </c>
      <c r="U560" s="7">
        <v>30.243764172335602</v>
      </c>
      <c r="V560" s="7">
        <v>2.8681722255697738E-4</v>
      </c>
    </row>
    <row r="561" spans="1:22" x14ac:dyDescent="0.35">
      <c r="A561" s="3">
        <v>2013</v>
      </c>
      <c r="B561" s="13" t="s">
        <v>102</v>
      </c>
      <c r="C561" s="13" t="s">
        <v>350</v>
      </c>
      <c r="D561" s="13">
        <v>2008</v>
      </c>
      <c r="E561" s="17">
        <v>5</v>
      </c>
      <c r="F561" s="13">
        <v>50</v>
      </c>
      <c r="G561" s="13">
        <v>2</v>
      </c>
      <c r="H561" s="13">
        <v>52</v>
      </c>
      <c r="I561" s="13" t="b">
        <v>1</v>
      </c>
      <c r="J561" s="4">
        <v>3.8461538461538498E-2</v>
      </c>
      <c r="K561">
        <f t="shared" si="40"/>
        <v>2.6521952015668354E-4</v>
      </c>
      <c r="L561">
        <f t="shared" si="41"/>
        <v>1.6285561708356378E-2</v>
      </c>
      <c r="M561">
        <f t="shared" si="42"/>
        <v>6.2636775801370743E-4</v>
      </c>
      <c r="N561">
        <f t="shared" si="43"/>
        <v>1.6285561708356378E-2</v>
      </c>
      <c r="O561">
        <f t="shared" si="44"/>
        <v>8.1427808541781888E-2</v>
      </c>
      <c r="Q561" s="7">
        <v>535</v>
      </c>
      <c r="R561" s="7">
        <v>5.3809101611343132E-4</v>
      </c>
      <c r="S561" s="7">
        <v>9.4387791568647031E-5</v>
      </c>
      <c r="U561" s="7">
        <v>30.300453514739232</v>
      </c>
      <c r="V561" s="7">
        <v>2.8681722255697738E-4</v>
      </c>
    </row>
    <row r="562" spans="1:22" x14ac:dyDescent="0.35">
      <c r="A562" s="3">
        <v>2013</v>
      </c>
      <c r="B562" s="13" t="s">
        <v>24</v>
      </c>
      <c r="C562" s="13" t="s">
        <v>65</v>
      </c>
      <c r="D562" s="13">
        <v>2008</v>
      </c>
      <c r="E562" s="14">
        <v>5</v>
      </c>
      <c r="F562" s="13">
        <v>50</v>
      </c>
      <c r="G562" s="13">
        <v>2</v>
      </c>
      <c r="H562" s="13">
        <v>52</v>
      </c>
      <c r="I562" s="13" t="b">
        <v>1</v>
      </c>
      <c r="J562" s="4">
        <v>3.8461538461538498E-2</v>
      </c>
      <c r="K562">
        <f t="shared" si="40"/>
        <v>2.6521952015668354E-4</v>
      </c>
      <c r="L562">
        <f t="shared" si="41"/>
        <v>1.6285561708356378E-2</v>
      </c>
      <c r="M562">
        <f t="shared" si="42"/>
        <v>6.2636775801370743E-4</v>
      </c>
      <c r="N562">
        <f t="shared" si="43"/>
        <v>1.6285561708356378E-2</v>
      </c>
      <c r="O562">
        <f t="shared" si="44"/>
        <v>8.1427808541781888E-2</v>
      </c>
      <c r="Q562" s="7">
        <v>536</v>
      </c>
      <c r="R562" s="7">
        <v>5.1996606066739132E-4</v>
      </c>
      <c r="S562" s="7">
        <v>1.1251274701468703E-4</v>
      </c>
      <c r="U562" s="7">
        <v>30.357142857142858</v>
      </c>
      <c r="V562" s="7">
        <v>2.8681722255697738E-4</v>
      </c>
    </row>
    <row r="563" spans="1:22" x14ac:dyDescent="0.35">
      <c r="A563" s="24">
        <v>2013</v>
      </c>
      <c r="B563" s="17" t="s">
        <v>58</v>
      </c>
      <c r="C563" s="17" t="s">
        <v>63</v>
      </c>
      <c r="D563" s="17">
        <v>2010</v>
      </c>
      <c r="E563" s="17">
        <v>3</v>
      </c>
      <c r="F563" s="17">
        <v>50</v>
      </c>
      <c r="G563" s="17">
        <v>2</v>
      </c>
      <c r="H563" s="17">
        <v>52</v>
      </c>
      <c r="I563" s="17" t="b">
        <v>1</v>
      </c>
      <c r="J563" s="25">
        <v>3.8461538461538498E-2</v>
      </c>
      <c r="K563">
        <f t="shared" si="40"/>
        <v>2.6521952015668354E-4</v>
      </c>
      <c r="L563">
        <f t="shared" si="41"/>
        <v>1.6285561708356378E-2</v>
      </c>
      <c r="M563">
        <f t="shared" si="42"/>
        <v>6.2636775801370743E-4</v>
      </c>
      <c r="N563">
        <f t="shared" si="43"/>
        <v>1.6285561708356378E-2</v>
      </c>
      <c r="O563">
        <f t="shared" si="44"/>
        <v>4.8856685125069133E-2</v>
      </c>
      <c r="Q563" s="7">
        <v>537</v>
      </c>
      <c r="R563" s="7">
        <v>5.2600771248273795E-4</v>
      </c>
      <c r="S563" s="7">
        <v>1.064710951993404E-4</v>
      </c>
      <c r="U563" s="7">
        <v>30.413832199546487</v>
      </c>
      <c r="V563" s="7">
        <v>2.8681722255697738E-4</v>
      </c>
    </row>
    <row r="564" spans="1:22" x14ac:dyDescent="0.35">
      <c r="A564" s="3">
        <v>2014</v>
      </c>
      <c r="B564" s="13" t="s">
        <v>158</v>
      </c>
      <c r="C564" s="13" t="s">
        <v>175</v>
      </c>
      <c r="D564" s="13">
        <v>2012</v>
      </c>
      <c r="E564" s="14">
        <v>2</v>
      </c>
      <c r="F564" s="13">
        <v>50</v>
      </c>
      <c r="G564" s="13">
        <v>2</v>
      </c>
      <c r="H564" s="13">
        <v>52</v>
      </c>
      <c r="I564" s="13" t="b">
        <v>1</v>
      </c>
      <c r="J564" s="4">
        <v>3.8461538461538498E-2</v>
      </c>
      <c r="K564">
        <f t="shared" si="40"/>
        <v>2.6521952015668354E-4</v>
      </c>
      <c r="L564">
        <f t="shared" si="41"/>
        <v>1.6285561708356378E-2</v>
      </c>
      <c r="M564">
        <f t="shared" si="42"/>
        <v>6.2636775801370743E-4</v>
      </c>
      <c r="N564">
        <f t="shared" si="43"/>
        <v>1.6285561708356378E-2</v>
      </c>
      <c r="O564">
        <f t="shared" si="44"/>
        <v>3.2571123416712755E-2</v>
      </c>
      <c r="Q564" s="7">
        <v>538</v>
      </c>
      <c r="R564" s="7">
        <v>5.1996606066739132E-4</v>
      </c>
      <c r="S564" s="7">
        <v>1.1251274701468703E-4</v>
      </c>
      <c r="U564" s="7">
        <v>30.470521541950117</v>
      </c>
      <c r="V564" s="7">
        <v>2.8915862648829735E-4</v>
      </c>
    </row>
    <row r="565" spans="1:22" x14ac:dyDescent="0.35">
      <c r="A565" s="3">
        <v>2015</v>
      </c>
      <c r="B565" s="13" t="s">
        <v>24</v>
      </c>
      <c r="C565" s="13" t="s">
        <v>267</v>
      </c>
      <c r="D565" s="13">
        <v>2011</v>
      </c>
      <c r="E565" s="17">
        <v>4</v>
      </c>
      <c r="F565" s="13">
        <v>50</v>
      </c>
      <c r="G565" s="13">
        <v>2</v>
      </c>
      <c r="H565" s="13">
        <v>52</v>
      </c>
      <c r="I565" s="13" t="b">
        <v>1</v>
      </c>
      <c r="J565" s="4">
        <v>3.8461538461538498E-2</v>
      </c>
      <c r="K565">
        <f t="shared" si="40"/>
        <v>2.6521952015668354E-4</v>
      </c>
      <c r="L565">
        <f t="shared" si="41"/>
        <v>1.6285561708356378E-2</v>
      </c>
      <c r="M565">
        <f t="shared" si="42"/>
        <v>6.2636775801370743E-4</v>
      </c>
      <c r="N565">
        <f t="shared" si="43"/>
        <v>1.6285561708356378E-2</v>
      </c>
      <c r="O565">
        <f t="shared" si="44"/>
        <v>6.514224683342551E-2</v>
      </c>
      <c r="Q565" s="7">
        <v>539</v>
      </c>
      <c r="R565" s="7">
        <v>5.3204936429808469E-4</v>
      </c>
      <c r="S565" s="7">
        <v>1.0042944338399366E-4</v>
      </c>
      <c r="U565" s="7">
        <v>30.527210884353742</v>
      </c>
      <c r="V565" s="7">
        <v>2.8915862648829735E-4</v>
      </c>
    </row>
    <row r="566" spans="1:22" x14ac:dyDescent="0.35">
      <c r="A566" s="5">
        <v>2015</v>
      </c>
      <c r="B566" s="14" t="s">
        <v>128</v>
      </c>
      <c r="C566" s="14" t="s">
        <v>212</v>
      </c>
      <c r="D566" s="14">
        <v>2013</v>
      </c>
      <c r="E566" s="14">
        <v>2</v>
      </c>
      <c r="F566" s="14">
        <v>50</v>
      </c>
      <c r="G566" s="14">
        <v>2</v>
      </c>
      <c r="H566" s="14">
        <v>52</v>
      </c>
      <c r="I566" s="14" t="b">
        <v>1</v>
      </c>
      <c r="J566" s="6">
        <v>3.8461538461538498E-2</v>
      </c>
      <c r="K566">
        <f t="shared" si="40"/>
        <v>2.6521952015668354E-4</v>
      </c>
      <c r="L566">
        <f t="shared" si="41"/>
        <v>1.6285561708356378E-2</v>
      </c>
      <c r="M566">
        <f t="shared" si="42"/>
        <v>6.2636775801370743E-4</v>
      </c>
      <c r="N566">
        <f t="shared" si="43"/>
        <v>1.6285561708356378E-2</v>
      </c>
      <c r="O566">
        <f t="shared" si="44"/>
        <v>3.2571123416712755E-2</v>
      </c>
      <c r="Q566" s="7">
        <v>540</v>
      </c>
      <c r="R566" s="7">
        <v>5.1392440885204458E-4</v>
      </c>
      <c r="S566" s="7">
        <v>1.1855439883003377E-4</v>
      </c>
      <c r="U566" s="7">
        <v>30.583900226757372</v>
      </c>
      <c r="V566" s="7">
        <v>2.8915862648829735E-4</v>
      </c>
    </row>
    <row r="567" spans="1:22" x14ac:dyDescent="0.35">
      <c r="A567" s="3">
        <v>2016</v>
      </c>
      <c r="B567" s="13" t="s">
        <v>118</v>
      </c>
      <c r="C567" s="13" t="s">
        <v>321</v>
      </c>
      <c r="D567" s="13">
        <v>2013</v>
      </c>
      <c r="E567" s="17">
        <v>3</v>
      </c>
      <c r="F567" s="13">
        <v>50</v>
      </c>
      <c r="G567" s="13">
        <v>2</v>
      </c>
      <c r="H567" s="13">
        <v>52</v>
      </c>
      <c r="I567" s="13" t="b">
        <v>1</v>
      </c>
      <c r="J567" s="4">
        <v>3.8461538461538498E-2</v>
      </c>
      <c r="K567">
        <f t="shared" si="40"/>
        <v>2.6521952015668354E-4</v>
      </c>
      <c r="L567">
        <f t="shared" si="41"/>
        <v>1.6285561708356378E-2</v>
      </c>
      <c r="M567">
        <f t="shared" si="42"/>
        <v>6.2636775801370743E-4</v>
      </c>
      <c r="N567">
        <f t="shared" si="43"/>
        <v>1.6285561708356378E-2</v>
      </c>
      <c r="O567">
        <f t="shared" si="44"/>
        <v>4.8856685125069133E-2</v>
      </c>
      <c r="Q567" s="7">
        <v>541</v>
      </c>
      <c r="R567" s="7">
        <v>5.1996606066739132E-4</v>
      </c>
      <c r="S567" s="7">
        <v>1.1251274701468703E-4</v>
      </c>
      <c r="U567" s="7">
        <v>30.640589569161001</v>
      </c>
      <c r="V567" s="7">
        <v>2.8915862648829735E-4</v>
      </c>
    </row>
    <row r="568" spans="1:22" x14ac:dyDescent="0.35">
      <c r="A568" s="5">
        <v>2017</v>
      </c>
      <c r="B568" s="14" t="s">
        <v>30</v>
      </c>
      <c r="C568" s="14" t="s">
        <v>156</v>
      </c>
      <c r="D568" s="14">
        <v>2014</v>
      </c>
      <c r="E568" s="14">
        <v>3</v>
      </c>
      <c r="F568" s="14">
        <v>50</v>
      </c>
      <c r="G568" s="14">
        <v>2</v>
      </c>
      <c r="H568" s="14">
        <v>52</v>
      </c>
      <c r="I568" s="14" t="b">
        <v>1</v>
      </c>
      <c r="J568" s="6">
        <v>3.8461538461538498E-2</v>
      </c>
      <c r="K568">
        <f t="shared" si="40"/>
        <v>2.6521952015668354E-4</v>
      </c>
      <c r="L568">
        <f t="shared" si="41"/>
        <v>1.6285561708356378E-2</v>
      </c>
      <c r="M568">
        <f t="shared" si="42"/>
        <v>6.2636775801370743E-4</v>
      </c>
      <c r="N568">
        <f t="shared" si="43"/>
        <v>1.6285561708356378E-2</v>
      </c>
      <c r="O568">
        <f t="shared" si="44"/>
        <v>4.8856685125069133E-2</v>
      </c>
      <c r="Q568" s="7">
        <v>542</v>
      </c>
      <c r="R568" s="7">
        <v>5.3809101611343132E-4</v>
      </c>
      <c r="S568" s="7">
        <v>9.4387791568647031E-5</v>
      </c>
      <c r="U568" s="7">
        <v>30.697278911564627</v>
      </c>
      <c r="V568" s="7">
        <v>2.9155832428602656E-4</v>
      </c>
    </row>
    <row r="569" spans="1:22" x14ac:dyDescent="0.35">
      <c r="A569" s="24">
        <v>2017</v>
      </c>
      <c r="B569" s="17" t="s">
        <v>106</v>
      </c>
      <c r="C569" s="17" t="s">
        <v>285</v>
      </c>
      <c r="D569" s="17">
        <v>2015</v>
      </c>
      <c r="E569" s="17">
        <v>2</v>
      </c>
      <c r="F569" s="17">
        <v>50</v>
      </c>
      <c r="G569" s="17">
        <v>2</v>
      </c>
      <c r="H569" s="17">
        <v>52</v>
      </c>
      <c r="I569" s="17" t="b">
        <v>1</v>
      </c>
      <c r="J569" s="25">
        <v>3.8461538461538498E-2</v>
      </c>
      <c r="K569">
        <f t="shared" si="40"/>
        <v>2.6521952015668354E-4</v>
      </c>
      <c r="L569">
        <f t="shared" si="41"/>
        <v>1.6285561708356378E-2</v>
      </c>
      <c r="M569">
        <f t="shared" si="42"/>
        <v>6.2636775801370743E-4</v>
      </c>
      <c r="N569">
        <f t="shared" si="43"/>
        <v>1.6285561708356378E-2</v>
      </c>
      <c r="O569">
        <f t="shared" si="44"/>
        <v>3.2571123416712755E-2</v>
      </c>
      <c r="Q569" s="7">
        <v>543</v>
      </c>
      <c r="R569" s="7">
        <v>8.2374898784172467E-4</v>
      </c>
      <c r="S569" s="7">
        <v>1.743327061574174E-4</v>
      </c>
      <c r="U569" s="7">
        <v>30.753968253968257</v>
      </c>
      <c r="V569" s="7">
        <v>2.9155832428602656E-4</v>
      </c>
    </row>
    <row r="570" spans="1:22" x14ac:dyDescent="0.35">
      <c r="A570" s="5">
        <v>2013</v>
      </c>
      <c r="B570" s="14" t="s">
        <v>26</v>
      </c>
      <c r="C570" s="14" t="s">
        <v>35</v>
      </c>
      <c r="D570" s="14">
        <v>2013</v>
      </c>
      <c r="E570" s="14">
        <v>0</v>
      </c>
      <c r="F570" s="14">
        <v>101</v>
      </c>
      <c r="G570" s="14">
        <v>4</v>
      </c>
      <c r="H570" s="14">
        <v>105</v>
      </c>
      <c r="I570" s="14" t="b">
        <v>1</v>
      </c>
      <c r="J570" s="6">
        <v>3.8095238095238099E-2</v>
      </c>
      <c r="K570">
        <f t="shared" si="40"/>
        <v>5.3553941570099557E-4</v>
      </c>
      <c r="L570">
        <f t="shared" si="41"/>
        <v>2.314172456194645E-2</v>
      </c>
      <c r="M570">
        <f t="shared" si="42"/>
        <v>8.815895071217696E-4</v>
      </c>
      <c r="N570">
        <f t="shared" si="43"/>
        <v>2.314172456194645E-2</v>
      </c>
      <c r="O570">
        <f t="shared" si="44"/>
        <v>0</v>
      </c>
      <c r="Q570" s="7">
        <v>544</v>
      </c>
      <c r="R570" s="7">
        <v>8.5246319600405785E-4</v>
      </c>
      <c r="S570" s="7">
        <v>1.4561849799508422E-4</v>
      </c>
      <c r="U570" s="7">
        <v>30.810657596371883</v>
      </c>
      <c r="V570" s="7">
        <v>2.9155832428602656E-4</v>
      </c>
    </row>
    <row r="571" spans="1:22" x14ac:dyDescent="0.35">
      <c r="A571" s="3">
        <v>2015</v>
      </c>
      <c r="B571" s="13" t="s">
        <v>24</v>
      </c>
      <c r="C571" s="13" t="s">
        <v>101</v>
      </c>
      <c r="D571" s="13">
        <v>2012</v>
      </c>
      <c r="E571" s="17">
        <v>3</v>
      </c>
      <c r="F571" s="13">
        <v>101</v>
      </c>
      <c r="G571" s="13">
        <v>4</v>
      </c>
      <c r="H571" s="13">
        <v>105</v>
      </c>
      <c r="I571" s="13" t="b">
        <v>1</v>
      </c>
      <c r="J571" s="4">
        <v>3.8095238095238099E-2</v>
      </c>
      <c r="K571">
        <f t="shared" si="40"/>
        <v>5.3553941570099557E-4</v>
      </c>
      <c r="L571">
        <f t="shared" si="41"/>
        <v>2.314172456194645E-2</v>
      </c>
      <c r="M571">
        <f t="shared" si="42"/>
        <v>8.815895071217696E-4</v>
      </c>
      <c r="N571">
        <f t="shared" si="43"/>
        <v>2.314172456194645E-2</v>
      </c>
      <c r="O571">
        <f t="shared" si="44"/>
        <v>6.942517368583935E-2</v>
      </c>
      <c r="Q571" s="7">
        <v>545</v>
      </c>
      <c r="R571" s="7">
        <v>1.2778070131663865E-3</v>
      </c>
      <c r="S571" s="7">
        <v>2.6640511290950872E-4</v>
      </c>
      <c r="U571" s="7">
        <v>30.867346938775512</v>
      </c>
      <c r="V571" s="7">
        <v>2.9155832428602656E-4</v>
      </c>
    </row>
    <row r="572" spans="1:22" x14ac:dyDescent="0.35">
      <c r="A572" s="5">
        <v>2015</v>
      </c>
      <c r="B572" s="14" t="s">
        <v>52</v>
      </c>
      <c r="C572" s="14" t="s">
        <v>83</v>
      </c>
      <c r="D572" s="14">
        <v>2014</v>
      </c>
      <c r="E572" s="14">
        <v>1</v>
      </c>
      <c r="F572" s="14">
        <v>101</v>
      </c>
      <c r="G572" s="14">
        <v>4</v>
      </c>
      <c r="H572" s="14">
        <v>105</v>
      </c>
      <c r="I572" s="14" t="b">
        <v>1</v>
      </c>
      <c r="J572" s="6">
        <v>3.8095238095238099E-2</v>
      </c>
      <c r="K572">
        <f t="shared" si="40"/>
        <v>5.3553941570099557E-4</v>
      </c>
      <c r="L572">
        <f t="shared" si="41"/>
        <v>2.314172456194645E-2</v>
      </c>
      <c r="M572">
        <f t="shared" si="42"/>
        <v>8.815895071217696E-4</v>
      </c>
      <c r="N572">
        <f t="shared" si="43"/>
        <v>2.314172456194645E-2</v>
      </c>
      <c r="O572">
        <f t="shared" si="44"/>
        <v>2.314172456194645E-2</v>
      </c>
      <c r="Q572" s="7">
        <v>546</v>
      </c>
      <c r="R572" s="7">
        <v>1.3075015091911868E-3</v>
      </c>
      <c r="S572" s="7">
        <v>2.3671061688470846E-4</v>
      </c>
      <c r="U572" s="7">
        <v>30.924036281179141</v>
      </c>
      <c r="V572" s="7">
        <v>2.9155832428602656E-4</v>
      </c>
    </row>
    <row r="573" spans="1:22" x14ac:dyDescent="0.35">
      <c r="A573" s="3">
        <v>2015</v>
      </c>
      <c r="B573" s="13" t="s">
        <v>26</v>
      </c>
      <c r="C573" s="13" t="s">
        <v>54</v>
      </c>
      <c r="D573" s="13">
        <v>2011</v>
      </c>
      <c r="E573" s="17">
        <v>4</v>
      </c>
      <c r="F573" s="13">
        <v>101</v>
      </c>
      <c r="G573" s="13">
        <v>4</v>
      </c>
      <c r="H573" s="13">
        <v>105</v>
      </c>
      <c r="I573" s="13" t="b">
        <v>1</v>
      </c>
      <c r="J573" s="4">
        <v>3.8095238095238099E-2</v>
      </c>
      <c r="K573">
        <f t="shared" si="40"/>
        <v>5.3553941570099557E-4</v>
      </c>
      <c r="L573">
        <f t="shared" si="41"/>
        <v>2.314172456194645E-2</v>
      </c>
      <c r="M573">
        <f t="shared" si="42"/>
        <v>8.815895071217696E-4</v>
      </c>
      <c r="N573">
        <f t="shared" si="43"/>
        <v>2.314172456194645E-2</v>
      </c>
      <c r="O573">
        <f t="shared" si="44"/>
        <v>9.25668982477858E-2</v>
      </c>
      <c r="Q573" s="7">
        <v>547</v>
      </c>
      <c r="R573" s="7">
        <v>7.3893888597274121E-4</v>
      </c>
      <c r="S573" s="7">
        <v>1.5116859200397126E-4</v>
      </c>
      <c r="U573" s="7">
        <v>30.980725623582767</v>
      </c>
      <c r="V573" s="7">
        <v>2.940187757070632E-4</v>
      </c>
    </row>
    <row r="574" spans="1:22" x14ac:dyDescent="0.35">
      <c r="A574" s="5">
        <v>2014</v>
      </c>
      <c r="B574" s="14" t="s">
        <v>42</v>
      </c>
      <c r="C574" s="14" t="s">
        <v>43</v>
      </c>
      <c r="D574" s="14">
        <v>2011</v>
      </c>
      <c r="E574" s="14">
        <v>3</v>
      </c>
      <c r="F574" s="14">
        <v>76</v>
      </c>
      <c r="G574" s="14">
        <v>3</v>
      </c>
      <c r="H574" s="14">
        <v>79</v>
      </c>
      <c r="I574" s="14" t="b">
        <v>1</v>
      </c>
      <c r="J574" s="6">
        <v>3.7974683544303799E-2</v>
      </c>
      <c r="K574">
        <f t="shared" si="40"/>
        <v>4.0292965562265383E-4</v>
      </c>
      <c r="L574">
        <f t="shared" si="41"/>
        <v>2.0073107771908509E-2</v>
      </c>
      <c r="M574">
        <f t="shared" si="42"/>
        <v>7.6226991538893077E-4</v>
      </c>
      <c r="N574">
        <f t="shared" si="43"/>
        <v>2.0073107771908509E-2</v>
      </c>
      <c r="O574">
        <f t="shared" si="44"/>
        <v>6.0219323315725527E-2</v>
      </c>
      <c r="Q574" s="7">
        <v>548</v>
      </c>
      <c r="R574" s="7">
        <v>8.5578665186741073E-4</v>
      </c>
      <c r="S574" s="7">
        <v>1.3841898207542084E-4</v>
      </c>
      <c r="U574" s="7">
        <v>31.037414965986397</v>
      </c>
      <c r="V574" s="7">
        <v>2.940187757070632E-4</v>
      </c>
    </row>
    <row r="575" spans="1:22" x14ac:dyDescent="0.35">
      <c r="A575" s="3">
        <v>2014</v>
      </c>
      <c r="B575" s="13" t="s">
        <v>67</v>
      </c>
      <c r="C575" s="13" t="s">
        <v>77</v>
      </c>
      <c r="D575" s="13">
        <v>2014</v>
      </c>
      <c r="E575" s="17">
        <v>0</v>
      </c>
      <c r="F575" s="13">
        <v>76</v>
      </c>
      <c r="G575" s="13">
        <v>3</v>
      </c>
      <c r="H575" s="13">
        <v>79</v>
      </c>
      <c r="I575" s="13" t="b">
        <v>1</v>
      </c>
      <c r="J575" s="4">
        <v>3.7974683544303799E-2</v>
      </c>
      <c r="K575">
        <f t="shared" si="40"/>
        <v>4.0292965562265383E-4</v>
      </c>
      <c r="L575">
        <f t="shared" si="41"/>
        <v>2.0073107771908509E-2</v>
      </c>
      <c r="M575">
        <f t="shared" si="42"/>
        <v>7.6226991538893077E-4</v>
      </c>
      <c r="N575">
        <f t="shared" si="43"/>
        <v>2.0073107771908509E-2</v>
      </c>
      <c r="O575">
        <f t="shared" si="44"/>
        <v>0</v>
      </c>
      <c r="Q575" s="7">
        <v>549</v>
      </c>
      <c r="R575" s="7">
        <v>8.2696049704987181E-4</v>
      </c>
      <c r="S575" s="7">
        <v>1.6724513689295975E-4</v>
      </c>
      <c r="U575" s="7">
        <v>31.094104308390026</v>
      </c>
      <c r="V575" s="7">
        <v>2.940187757070632E-4</v>
      </c>
    </row>
    <row r="576" spans="1:22" x14ac:dyDescent="0.35">
      <c r="A576" s="3">
        <v>2015</v>
      </c>
      <c r="B576" s="13" t="s">
        <v>24</v>
      </c>
      <c r="C576" s="13" t="s">
        <v>261</v>
      </c>
      <c r="D576" s="13">
        <v>2014</v>
      </c>
      <c r="E576" s="14">
        <v>1</v>
      </c>
      <c r="F576" s="13">
        <v>76</v>
      </c>
      <c r="G576" s="13">
        <v>3</v>
      </c>
      <c r="H576" s="13">
        <v>79</v>
      </c>
      <c r="I576" s="13" t="b">
        <v>1</v>
      </c>
      <c r="J576" s="4">
        <v>3.7974683544303799E-2</v>
      </c>
      <c r="K576">
        <f t="shared" si="40"/>
        <v>4.0292965562265383E-4</v>
      </c>
      <c r="L576">
        <f t="shared" si="41"/>
        <v>2.0073107771908509E-2</v>
      </c>
      <c r="M576">
        <f t="shared" si="42"/>
        <v>7.6226991538893077E-4</v>
      </c>
      <c r="N576">
        <f t="shared" si="43"/>
        <v>2.0073107771908509E-2</v>
      </c>
      <c r="O576">
        <f t="shared" si="44"/>
        <v>2.0073107771908509E-2</v>
      </c>
      <c r="Q576" s="7">
        <v>550</v>
      </c>
      <c r="R576" s="7">
        <v>1.0050844052069369E-3</v>
      </c>
      <c r="S576" s="7">
        <v>1.6674236909757379E-4</v>
      </c>
      <c r="U576" s="7">
        <v>31.150793650793652</v>
      </c>
      <c r="V576" s="7">
        <v>2.940187757070632E-4</v>
      </c>
    </row>
    <row r="577" spans="1:22" x14ac:dyDescent="0.35">
      <c r="A577" s="24">
        <v>2015</v>
      </c>
      <c r="B577" s="17" t="s">
        <v>52</v>
      </c>
      <c r="C577" s="17" t="s">
        <v>192</v>
      </c>
      <c r="D577" s="17">
        <v>2014</v>
      </c>
      <c r="E577" s="17">
        <v>1</v>
      </c>
      <c r="F577" s="17">
        <v>76</v>
      </c>
      <c r="G577" s="17">
        <v>3</v>
      </c>
      <c r="H577" s="17">
        <v>79</v>
      </c>
      <c r="I577" s="17" t="b">
        <v>1</v>
      </c>
      <c r="J577" s="25">
        <v>3.7974683544303799E-2</v>
      </c>
      <c r="K577">
        <f t="shared" si="40"/>
        <v>4.0292965562265383E-4</v>
      </c>
      <c r="L577">
        <f t="shared" si="41"/>
        <v>2.0073107771908509E-2</v>
      </c>
      <c r="M577">
        <f t="shared" si="42"/>
        <v>7.6226991538893077E-4</v>
      </c>
      <c r="N577">
        <f t="shared" si="43"/>
        <v>2.0073107771908509E-2</v>
      </c>
      <c r="O577">
        <f t="shared" si="44"/>
        <v>2.0073107771908509E-2</v>
      </c>
      <c r="Q577" s="7">
        <v>551</v>
      </c>
      <c r="R577" s="7">
        <v>7.6839994090963483E-4</v>
      </c>
      <c r="S577" s="7">
        <v>1.1741783750657915E-4</v>
      </c>
      <c r="U577" s="7">
        <v>31.207482993197281</v>
      </c>
      <c r="V577" s="7">
        <v>2.940187757070632E-4</v>
      </c>
    </row>
    <row r="578" spans="1:22" x14ac:dyDescent="0.35">
      <c r="A578" s="5">
        <v>2015</v>
      </c>
      <c r="B578" s="14" t="s">
        <v>33</v>
      </c>
      <c r="C578" s="14" t="s">
        <v>55</v>
      </c>
      <c r="D578" s="14">
        <v>2013</v>
      </c>
      <c r="E578" s="14">
        <v>2</v>
      </c>
      <c r="F578" s="14">
        <v>76</v>
      </c>
      <c r="G578" s="14">
        <v>3</v>
      </c>
      <c r="H578" s="14">
        <v>79</v>
      </c>
      <c r="I578" s="14" t="b">
        <v>1</v>
      </c>
      <c r="J578" s="6">
        <v>3.7974683544303799E-2</v>
      </c>
      <c r="K578">
        <f t="shared" si="40"/>
        <v>4.0292965562265383E-4</v>
      </c>
      <c r="L578">
        <f t="shared" si="41"/>
        <v>2.0073107771908509E-2</v>
      </c>
      <c r="M578">
        <f t="shared" si="42"/>
        <v>7.6226991538893077E-4</v>
      </c>
      <c r="N578">
        <f t="shared" si="43"/>
        <v>2.0073107771908509E-2</v>
      </c>
      <c r="O578">
        <f t="shared" si="44"/>
        <v>4.0146215543817018E-2</v>
      </c>
      <c r="Q578" s="7">
        <v>552</v>
      </c>
      <c r="R578" s="7">
        <v>7.5114484926569502E-4</v>
      </c>
      <c r="S578" s="7">
        <v>1.3467292915051896E-4</v>
      </c>
      <c r="U578" s="7">
        <v>31.264172335600911</v>
      </c>
      <c r="V578" s="7">
        <v>2.940187757070632E-4</v>
      </c>
    </row>
    <row r="579" spans="1:22" x14ac:dyDescent="0.35">
      <c r="A579" s="24">
        <v>2015</v>
      </c>
      <c r="B579" s="17" t="s">
        <v>26</v>
      </c>
      <c r="C579" s="17" t="s">
        <v>111</v>
      </c>
      <c r="D579" s="17">
        <v>2011</v>
      </c>
      <c r="E579" s="17">
        <v>4</v>
      </c>
      <c r="F579" s="17">
        <v>76</v>
      </c>
      <c r="G579" s="17">
        <v>3</v>
      </c>
      <c r="H579" s="17">
        <v>79</v>
      </c>
      <c r="I579" s="17" t="b">
        <v>1</v>
      </c>
      <c r="J579" s="25">
        <v>3.7974683544303799E-2</v>
      </c>
      <c r="K579">
        <f t="shared" si="40"/>
        <v>4.0292965562265383E-4</v>
      </c>
      <c r="L579">
        <f t="shared" si="41"/>
        <v>2.0073107771908509E-2</v>
      </c>
      <c r="M579">
        <f t="shared" si="42"/>
        <v>7.6226991538893077E-4</v>
      </c>
      <c r="N579">
        <f t="shared" si="43"/>
        <v>2.0073107771908509E-2</v>
      </c>
      <c r="O579">
        <f t="shared" si="44"/>
        <v>8.0292431087634036E-2</v>
      </c>
      <c r="Q579" s="7">
        <v>553</v>
      </c>
      <c r="R579" s="7">
        <v>7.5977239508766498E-4</v>
      </c>
      <c r="S579" s="7">
        <v>1.26045383328549E-4</v>
      </c>
      <c r="U579" s="7">
        <v>31.320861678004537</v>
      </c>
      <c r="V579" s="7">
        <v>2.9654258831279232E-4</v>
      </c>
    </row>
    <row r="580" spans="1:22" x14ac:dyDescent="0.35">
      <c r="A580" s="5">
        <v>2015</v>
      </c>
      <c r="B580" s="14" t="s">
        <v>128</v>
      </c>
      <c r="C580" s="14" t="s">
        <v>129</v>
      </c>
      <c r="D580" s="14">
        <v>2011</v>
      </c>
      <c r="E580" s="14">
        <v>4</v>
      </c>
      <c r="F580" s="14">
        <v>76</v>
      </c>
      <c r="G580" s="14">
        <v>3</v>
      </c>
      <c r="H580" s="14">
        <v>79</v>
      </c>
      <c r="I580" s="14" t="b">
        <v>1</v>
      </c>
      <c r="J580" s="6">
        <v>3.7974683544303799E-2</v>
      </c>
      <c r="K580">
        <f t="shared" ref="K580:K643" si="45">H580/$H$1</f>
        <v>4.0292965562265383E-4</v>
      </c>
      <c r="L580">
        <f t="shared" ref="L580:L643" si="46">SQRT(K580)</f>
        <v>2.0073107771908509E-2</v>
      </c>
      <c r="M580">
        <f t="shared" ref="M580:M643" si="47">J580*L580</f>
        <v>7.6226991538893077E-4</v>
      </c>
      <c r="N580">
        <f t="shared" ref="N580:N643" si="48">L580</f>
        <v>2.0073107771908509E-2</v>
      </c>
      <c r="O580">
        <f t="shared" ref="O580:O643" si="49">E580*L580</f>
        <v>8.0292431087634036E-2</v>
      </c>
      <c r="Q580" s="7">
        <v>554</v>
      </c>
      <c r="R580" s="7">
        <v>6.6545386909420533E-4</v>
      </c>
      <c r="S580" s="7">
        <v>1.0168683013813079E-4</v>
      </c>
      <c r="U580" s="7">
        <v>31.377551020408166</v>
      </c>
      <c r="V580" s="7">
        <v>2.9654258831279232E-4</v>
      </c>
    </row>
    <row r="581" spans="1:22" x14ac:dyDescent="0.35">
      <c r="A581" s="24">
        <v>2017</v>
      </c>
      <c r="B581" s="17" t="s">
        <v>67</v>
      </c>
      <c r="C581" s="17" t="s">
        <v>77</v>
      </c>
      <c r="D581" s="17">
        <v>2012</v>
      </c>
      <c r="E581" s="17">
        <v>5</v>
      </c>
      <c r="F581" s="17">
        <v>76</v>
      </c>
      <c r="G581" s="17">
        <v>3</v>
      </c>
      <c r="H581" s="17">
        <v>79</v>
      </c>
      <c r="I581" s="17" t="b">
        <v>1</v>
      </c>
      <c r="J581" s="25">
        <v>3.7974683544303799E-2</v>
      </c>
      <c r="K581">
        <f t="shared" si="45"/>
        <v>4.0292965562265383E-4</v>
      </c>
      <c r="L581">
        <f t="shared" si="46"/>
        <v>2.0073107771908509E-2</v>
      </c>
      <c r="M581">
        <f t="shared" si="47"/>
        <v>7.6226991538893077E-4</v>
      </c>
      <c r="N581">
        <f t="shared" si="48"/>
        <v>2.0073107771908509E-2</v>
      </c>
      <c r="O581">
        <f t="shared" si="49"/>
        <v>0.10036553885954255</v>
      </c>
      <c r="Q581" s="7">
        <v>555</v>
      </c>
      <c r="R581" s="7">
        <v>6.6545386909420533E-4</v>
      </c>
      <c r="S581" s="7">
        <v>1.0168683013813079E-4</v>
      </c>
      <c r="U581" s="7">
        <v>31.434240362811792</v>
      </c>
      <c r="V581" s="7">
        <v>2.9654258831279232E-4</v>
      </c>
    </row>
    <row r="582" spans="1:22" x14ac:dyDescent="0.35">
      <c r="A582" s="5">
        <v>2016</v>
      </c>
      <c r="B582" s="14" t="s">
        <v>42</v>
      </c>
      <c r="C582" s="14" t="s">
        <v>43</v>
      </c>
      <c r="D582" s="14">
        <v>2015</v>
      </c>
      <c r="E582" s="14">
        <v>1</v>
      </c>
      <c r="F582" s="14">
        <v>127</v>
      </c>
      <c r="G582" s="14">
        <v>5</v>
      </c>
      <c r="H582" s="14">
        <v>132</v>
      </c>
      <c r="I582" s="14" t="b">
        <v>1</v>
      </c>
      <c r="J582" s="6">
        <v>3.7878787878787901E-2</v>
      </c>
      <c r="K582">
        <f t="shared" si="45"/>
        <v>6.7324955116696591E-4</v>
      </c>
      <c r="L582">
        <f t="shared" si="46"/>
        <v>2.594705284164207E-2</v>
      </c>
      <c r="M582">
        <f t="shared" si="47"/>
        <v>9.828429106682609E-4</v>
      </c>
      <c r="N582">
        <f t="shared" si="48"/>
        <v>2.594705284164207E-2</v>
      </c>
      <c r="O582">
        <f t="shared" si="49"/>
        <v>2.594705284164207E-2</v>
      </c>
      <c r="Q582" s="7">
        <v>556</v>
      </c>
      <c r="R582" s="7">
        <v>6.579821952400651E-4</v>
      </c>
      <c r="S582" s="7">
        <v>1.0915850399227103E-4</v>
      </c>
      <c r="U582" s="7">
        <v>31.490929705215422</v>
      </c>
      <c r="V582" s="7">
        <v>2.9654258831279232E-4</v>
      </c>
    </row>
    <row r="583" spans="1:22" x14ac:dyDescent="0.35">
      <c r="A583" s="24">
        <v>2017</v>
      </c>
      <c r="B583" s="17" t="s">
        <v>42</v>
      </c>
      <c r="C583" s="17" t="s">
        <v>45</v>
      </c>
      <c r="D583" s="17">
        <v>2014</v>
      </c>
      <c r="E583" s="17">
        <v>3</v>
      </c>
      <c r="F583" s="17">
        <v>204</v>
      </c>
      <c r="G583" s="17">
        <v>8</v>
      </c>
      <c r="H583" s="17">
        <v>212</v>
      </c>
      <c r="I583" s="17" t="b">
        <v>1</v>
      </c>
      <c r="J583" s="25">
        <v>3.77358490566038E-2</v>
      </c>
      <c r="K583">
        <f t="shared" si="45"/>
        <v>1.0812795821772483E-3</v>
      </c>
      <c r="L583">
        <f t="shared" si="46"/>
        <v>3.2882815910095786E-2</v>
      </c>
      <c r="M583">
        <f t="shared" si="47"/>
        <v>1.2408609777394646E-3</v>
      </c>
      <c r="N583">
        <f t="shared" si="48"/>
        <v>3.2882815910095786E-2</v>
      </c>
      <c r="O583">
        <f t="shared" si="49"/>
        <v>9.8648447730287359E-2</v>
      </c>
      <c r="Q583" s="7">
        <v>557</v>
      </c>
      <c r="R583" s="7">
        <v>6.3556717367764439E-4</v>
      </c>
      <c r="S583" s="7">
        <v>1.3157352555469173E-4</v>
      </c>
      <c r="U583" s="7">
        <v>31.547619047619051</v>
      </c>
      <c r="V583" s="7">
        <v>2.9654258831279232E-4</v>
      </c>
    </row>
    <row r="584" spans="1:22" x14ac:dyDescent="0.35">
      <c r="A584" s="3">
        <v>2013</v>
      </c>
      <c r="B584" s="13" t="s">
        <v>52</v>
      </c>
      <c r="C584" s="13" t="s">
        <v>82</v>
      </c>
      <c r="D584" s="13">
        <v>2013</v>
      </c>
      <c r="E584" s="14">
        <v>0</v>
      </c>
      <c r="F584" s="13">
        <v>102</v>
      </c>
      <c r="G584" s="13">
        <v>4</v>
      </c>
      <c r="H584" s="13">
        <v>106</v>
      </c>
      <c r="I584" s="13" t="b">
        <v>1</v>
      </c>
      <c r="J584" s="4">
        <v>3.77358490566038E-2</v>
      </c>
      <c r="K584">
        <f t="shared" si="45"/>
        <v>5.4063979108862417E-4</v>
      </c>
      <c r="L584">
        <f t="shared" si="46"/>
        <v>2.3251662114537622E-2</v>
      </c>
      <c r="M584">
        <f t="shared" si="47"/>
        <v>8.7742121186934485E-4</v>
      </c>
      <c r="N584">
        <f t="shared" si="48"/>
        <v>2.3251662114537622E-2</v>
      </c>
      <c r="O584">
        <f t="shared" si="49"/>
        <v>0</v>
      </c>
      <c r="Q584" s="7">
        <v>558</v>
      </c>
      <c r="R584" s="7">
        <v>6.6545386909420533E-4</v>
      </c>
      <c r="S584" s="7">
        <v>1.0168683013813079E-4</v>
      </c>
      <c r="U584" s="7">
        <v>31.604308390022677</v>
      </c>
      <c r="V584" s="7">
        <v>2.9654258831279232E-4</v>
      </c>
    </row>
    <row r="585" spans="1:22" x14ac:dyDescent="0.35">
      <c r="A585" s="3">
        <v>2013</v>
      </c>
      <c r="B585" s="13" t="s">
        <v>67</v>
      </c>
      <c r="C585" s="13" t="s">
        <v>68</v>
      </c>
      <c r="D585" s="13">
        <v>2009</v>
      </c>
      <c r="E585" s="17">
        <v>4</v>
      </c>
      <c r="F585" s="13">
        <v>102</v>
      </c>
      <c r="G585" s="13">
        <v>4</v>
      </c>
      <c r="H585" s="13">
        <v>106</v>
      </c>
      <c r="I585" s="13" t="b">
        <v>1</v>
      </c>
      <c r="J585" s="4">
        <v>3.77358490566038E-2</v>
      </c>
      <c r="K585">
        <f t="shared" si="45"/>
        <v>5.4063979108862417E-4</v>
      </c>
      <c r="L585">
        <f t="shared" si="46"/>
        <v>2.3251662114537622E-2</v>
      </c>
      <c r="M585">
        <f t="shared" si="47"/>
        <v>8.7742121186934485E-4</v>
      </c>
      <c r="N585">
        <f t="shared" si="48"/>
        <v>2.3251662114537622E-2</v>
      </c>
      <c r="O585">
        <f t="shared" si="49"/>
        <v>9.3006648458150487E-2</v>
      </c>
      <c r="Q585" s="7">
        <v>559</v>
      </c>
      <c r="R585" s="7">
        <v>5.4334080888054513E-4</v>
      </c>
      <c r="S585" s="7">
        <v>8.3026949133162297E-5</v>
      </c>
      <c r="U585" s="7">
        <v>31.660997732426306</v>
      </c>
      <c r="V585" s="7">
        <v>2.9913252908768574E-4</v>
      </c>
    </row>
    <row r="586" spans="1:22" x14ac:dyDescent="0.35">
      <c r="A586" s="3">
        <v>2013</v>
      </c>
      <c r="B586" s="13" t="s">
        <v>106</v>
      </c>
      <c r="C586" s="13" t="s">
        <v>107</v>
      </c>
      <c r="D586" s="13">
        <v>2011</v>
      </c>
      <c r="E586" s="14">
        <v>2</v>
      </c>
      <c r="F586" s="13">
        <v>51</v>
      </c>
      <c r="G586" s="13">
        <v>2</v>
      </c>
      <c r="H586" s="13">
        <v>53</v>
      </c>
      <c r="I586" s="13" t="b">
        <v>1</v>
      </c>
      <c r="J586" s="4">
        <v>3.77358490566038E-2</v>
      </c>
      <c r="K586">
        <f t="shared" si="45"/>
        <v>2.7031989554431209E-4</v>
      </c>
      <c r="L586">
        <f t="shared" si="46"/>
        <v>1.6441407955047893E-2</v>
      </c>
      <c r="M586">
        <f t="shared" si="47"/>
        <v>6.2043048886973229E-4</v>
      </c>
      <c r="N586">
        <f t="shared" si="48"/>
        <v>1.6441407955047893E-2</v>
      </c>
      <c r="O586">
        <f t="shared" si="49"/>
        <v>3.2882815910095786E-2</v>
      </c>
      <c r="Q586" s="7">
        <v>560</v>
      </c>
      <c r="R586" s="7">
        <v>5.4334080888054513E-4</v>
      </c>
      <c r="S586" s="7">
        <v>8.3026949133162297E-5</v>
      </c>
      <c r="U586" s="7">
        <v>31.717687074829936</v>
      </c>
      <c r="V586" s="7">
        <v>2.9913252908768574E-4</v>
      </c>
    </row>
    <row r="587" spans="1:22" x14ac:dyDescent="0.35">
      <c r="A587" s="24">
        <v>2014</v>
      </c>
      <c r="B587" s="17" t="s">
        <v>104</v>
      </c>
      <c r="C587" s="17" t="s">
        <v>105</v>
      </c>
      <c r="D587" s="17">
        <v>2013</v>
      </c>
      <c r="E587" s="17">
        <v>1</v>
      </c>
      <c r="F587" s="17">
        <v>51</v>
      </c>
      <c r="G587" s="17">
        <v>2</v>
      </c>
      <c r="H587" s="17">
        <v>53</v>
      </c>
      <c r="I587" s="17" t="b">
        <v>1</v>
      </c>
      <c r="J587" s="25">
        <v>3.77358490566038E-2</v>
      </c>
      <c r="K587">
        <f t="shared" si="45"/>
        <v>2.7031989554431209E-4</v>
      </c>
      <c r="L587">
        <f t="shared" si="46"/>
        <v>1.6441407955047893E-2</v>
      </c>
      <c r="M587">
        <f t="shared" si="47"/>
        <v>6.2043048886973229E-4</v>
      </c>
      <c r="N587">
        <f t="shared" si="48"/>
        <v>1.6441407955047893E-2</v>
      </c>
      <c r="O587">
        <f t="shared" si="49"/>
        <v>1.6441407955047893E-2</v>
      </c>
      <c r="Q587" s="7">
        <v>561</v>
      </c>
      <c r="R587" s="7">
        <v>5.3113961656912E-4</v>
      </c>
      <c r="S587" s="7">
        <v>9.5228141444587424E-5</v>
      </c>
      <c r="U587" s="7">
        <v>31.774376417233562</v>
      </c>
      <c r="V587" s="7">
        <v>2.9913252908768574E-4</v>
      </c>
    </row>
    <row r="588" spans="1:22" x14ac:dyDescent="0.35">
      <c r="A588" s="3">
        <v>2015</v>
      </c>
      <c r="B588" s="13" t="s">
        <v>42</v>
      </c>
      <c r="C588" s="13" t="s">
        <v>66</v>
      </c>
      <c r="D588" s="13">
        <v>2012</v>
      </c>
      <c r="E588" s="14">
        <v>3</v>
      </c>
      <c r="F588" s="13">
        <v>51</v>
      </c>
      <c r="G588" s="13">
        <v>2</v>
      </c>
      <c r="H588" s="13">
        <v>53</v>
      </c>
      <c r="I588" s="13" t="b">
        <v>1</v>
      </c>
      <c r="J588" s="4">
        <v>3.77358490566038E-2</v>
      </c>
      <c r="K588">
        <f t="shared" si="45"/>
        <v>2.7031989554431209E-4</v>
      </c>
      <c r="L588">
        <f t="shared" si="46"/>
        <v>1.6441407955047893E-2</v>
      </c>
      <c r="M588">
        <f t="shared" si="47"/>
        <v>6.2043048886973229E-4</v>
      </c>
      <c r="N588">
        <f t="shared" si="48"/>
        <v>1.6441407955047893E-2</v>
      </c>
      <c r="O588">
        <f t="shared" si="49"/>
        <v>4.9324223865143679E-2</v>
      </c>
      <c r="Q588" s="7">
        <v>562</v>
      </c>
      <c r="R588" s="7">
        <v>5.2503902041340733E-4</v>
      </c>
      <c r="S588" s="7">
        <v>1.013287376003001E-4</v>
      </c>
      <c r="U588" s="7">
        <v>31.831065759637191</v>
      </c>
      <c r="V588" s="7">
        <v>2.9913252908768574E-4</v>
      </c>
    </row>
    <row r="589" spans="1:22" x14ac:dyDescent="0.35">
      <c r="A589" s="3">
        <v>2015</v>
      </c>
      <c r="B589" s="13" t="s">
        <v>186</v>
      </c>
      <c r="C589" s="13" t="s">
        <v>187</v>
      </c>
      <c r="D589" s="13">
        <v>2012</v>
      </c>
      <c r="E589" s="17">
        <v>3</v>
      </c>
      <c r="F589" s="13">
        <v>51</v>
      </c>
      <c r="G589" s="13">
        <v>2</v>
      </c>
      <c r="H589" s="13">
        <v>53</v>
      </c>
      <c r="I589" s="13" t="b">
        <v>1</v>
      </c>
      <c r="J589" s="4">
        <v>3.77358490566038E-2</v>
      </c>
      <c r="K589">
        <f t="shared" si="45"/>
        <v>2.7031989554431209E-4</v>
      </c>
      <c r="L589">
        <f t="shared" si="46"/>
        <v>1.6441407955047893E-2</v>
      </c>
      <c r="M589">
        <f t="shared" si="47"/>
        <v>6.2043048886973229E-4</v>
      </c>
      <c r="N589">
        <f t="shared" si="48"/>
        <v>1.6441407955047893E-2</v>
      </c>
      <c r="O589">
        <f t="shared" si="49"/>
        <v>4.9324223865143679E-2</v>
      </c>
      <c r="Q589" s="7">
        <v>563</v>
      </c>
      <c r="R589" s="7">
        <v>5.3724021272483257E-4</v>
      </c>
      <c r="S589" s="7">
        <v>8.9127545288874861E-5</v>
      </c>
      <c r="U589" s="7">
        <v>31.887755102040817</v>
      </c>
      <c r="V589" s="7">
        <v>2.9913252908768574E-4</v>
      </c>
    </row>
    <row r="590" spans="1:22" x14ac:dyDescent="0.35">
      <c r="A590" s="5">
        <v>2016</v>
      </c>
      <c r="B590" s="14" t="s">
        <v>37</v>
      </c>
      <c r="C590" s="14" t="s">
        <v>347</v>
      </c>
      <c r="D590" s="14">
        <v>2013</v>
      </c>
      <c r="E590" s="14">
        <v>3</v>
      </c>
      <c r="F590" s="14">
        <v>51</v>
      </c>
      <c r="G590" s="14">
        <v>2</v>
      </c>
      <c r="H590" s="14">
        <v>53</v>
      </c>
      <c r="I590" s="14" t="b">
        <v>1</v>
      </c>
      <c r="J590" s="6">
        <v>3.77358490566038E-2</v>
      </c>
      <c r="K590">
        <f t="shared" si="45"/>
        <v>2.7031989554431209E-4</v>
      </c>
      <c r="L590">
        <f t="shared" si="46"/>
        <v>1.6441407955047893E-2</v>
      </c>
      <c r="M590">
        <f t="shared" si="47"/>
        <v>6.2043048886973229E-4</v>
      </c>
      <c r="N590">
        <f t="shared" si="48"/>
        <v>1.6441407955047893E-2</v>
      </c>
      <c r="O590">
        <f t="shared" si="49"/>
        <v>4.9324223865143679E-2</v>
      </c>
      <c r="Q590" s="7">
        <v>564</v>
      </c>
      <c r="R590" s="7">
        <v>5.2503902041340733E-4</v>
      </c>
      <c r="S590" s="7">
        <v>1.013287376003001E-4</v>
      </c>
      <c r="U590" s="7">
        <v>31.944444444444446</v>
      </c>
      <c r="V590" s="7">
        <v>2.9913252908768574E-4</v>
      </c>
    </row>
    <row r="591" spans="1:22" x14ac:dyDescent="0.35">
      <c r="A591" s="3">
        <v>2017</v>
      </c>
      <c r="B591" s="13" t="s">
        <v>180</v>
      </c>
      <c r="C591" s="13" t="s">
        <v>181</v>
      </c>
      <c r="D591" s="13">
        <v>2012</v>
      </c>
      <c r="E591" s="17">
        <v>5</v>
      </c>
      <c r="F591" s="13">
        <v>51</v>
      </c>
      <c r="G591" s="13">
        <v>2</v>
      </c>
      <c r="H591" s="13">
        <v>53</v>
      </c>
      <c r="I591" s="13" t="b">
        <v>1</v>
      </c>
      <c r="J591" s="4">
        <v>3.77358490566038E-2</v>
      </c>
      <c r="K591">
        <f t="shared" si="45"/>
        <v>2.7031989554431209E-4</v>
      </c>
      <c r="L591">
        <f t="shared" si="46"/>
        <v>1.6441407955047893E-2</v>
      </c>
      <c r="M591">
        <f t="shared" si="47"/>
        <v>6.2043048886973229E-4</v>
      </c>
      <c r="N591">
        <f t="shared" si="48"/>
        <v>1.6441407955047893E-2</v>
      </c>
      <c r="O591">
        <f t="shared" si="49"/>
        <v>8.2207039775239465E-2</v>
      </c>
      <c r="Q591" s="7">
        <v>565</v>
      </c>
      <c r="R591" s="7">
        <v>5.3113961656912E-4</v>
      </c>
      <c r="S591" s="7">
        <v>9.5228141444587424E-5</v>
      </c>
      <c r="U591" s="7">
        <v>32.001133786848072</v>
      </c>
      <c r="V591" s="7">
        <v>2.9913252908768574E-4</v>
      </c>
    </row>
    <row r="592" spans="1:22" x14ac:dyDescent="0.35">
      <c r="A592" s="3">
        <v>2014</v>
      </c>
      <c r="B592" s="13" t="s">
        <v>67</v>
      </c>
      <c r="C592" s="13" t="s">
        <v>68</v>
      </c>
      <c r="D592" s="13">
        <v>2011</v>
      </c>
      <c r="E592" s="14">
        <v>3</v>
      </c>
      <c r="F592" s="13">
        <v>128</v>
      </c>
      <c r="G592" s="13">
        <v>5</v>
      </c>
      <c r="H592" s="13">
        <v>133</v>
      </c>
      <c r="I592" s="13" t="b">
        <v>1</v>
      </c>
      <c r="J592" s="4">
        <v>3.7593984962405999E-2</v>
      </c>
      <c r="K592">
        <f t="shared" si="45"/>
        <v>6.7834992655459441E-4</v>
      </c>
      <c r="L592">
        <f t="shared" si="46"/>
        <v>2.6045151689990106E-2</v>
      </c>
      <c r="M592">
        <f t="shared" si="47"/>
        <v>9.7914104097707112E-4</v>
      </c>
      <c r="N592">
        <f t="shared" si="48"/>
        <v>2.6045151689990106E-2</v>
      </c>
      <c r="O592">
        <f t="shared" si="49"/>
        <v>7.8135455069970314E-2</v>
      </c>
      <c r="Q592" s="7">
        <v>566</v>
      </c>
      <c r="R592" s="7">
        <v>5.3113961656912E-4</v>
      </c>
      <c r="S592" s="7">
        <v>9.5228141444587424E-5</v>
      </c>
      <c r="U592" s="7">
        <v>32.057823129251702</v>
      </c>
      <c r="V592" s="7">
        <v>3.0179153719403479E-4</v>
      </c>
    </row>
    <row r="593" spans="1:22" x14ac:dyDescent="0.35">
      <c r="A593" s="24">
        <v>2016</v>
      </c>
      <c r="B593" s="17" t="s">
        <v>30</v>
      </c>
      <c r="C593" s="17" t="s">
        <v>56</v>
      </c>
      <c r="D593" s="17">
        <v>2014</v>
      </c>
      <c r="E593" s="17">
        <v>2</v>
      </c>
      <c r="F593" s="17">
        <v>154</v>
      </c>
      <c r="G593" s="17">
        <v>6</v>
      </c>
      <c r="H593" s="17">
        <v>160</v>
      </c>
      <c r="I593" s="17" t="b">
        <v>1</v>
      </c>
      <c r="J593" s="25">
        <v>3.7499999999999999E-2</v>
      </c>
      <c r="K593">
        <f t="shared" si="45"/>
        <v>8.1606006202056475E-4</v>
      </c>
      <c r="L593">
        <f t="shared" si="46"/>
        <v>2.856676499046689E-2</v>
      </c>
      <c r="M593">
        <f t="shared" si="47"/>
        <v>1.0712536871425084E-3</v>
      </c>
      <c r="N593">
        <f t="shared" si="48"/>
        <v>2.856676499046689E-2</v>
      </c>
      <c r="O593">
        <f t="shared" si="49"/>
        <v>5.7133529980933781E-2</v>
      </c>
      <c r="Q593" s="7">
        <v>567</v>
      </c>
      <c r="R593" s="7">
        <v>5.2503902041340733E-4</v>
      </c>
      <c r="S593" s="7">
        <v>1.013287376003001E-4</v>
      </c>
      <c r="U593" s="7">
        <v>32.114512471655331</v>
      </c>
      <c r="V593" s="7">
        <v>3.0179153719403479E-4</v>
      </c>
    </row>
    <row r="594" spans="1:22" x14ac:dyDescent="0.35">
      <c r="A594" s="3">
        <v>2013</v>
      </c>
      <c r="B594" s="13" t="s">
        <v>98</v>
      </c>
      <c r="C594" s="13" t="s">
        <v>41</v>
      </c>
      <c r="D594" s="13">
        <v>2008</v>
      </c>
      <c r="E594" s="14">
        <v>5</v>
      </c>
      <c r="F594" s="13">
        <v>77</v>
      </c>
      <c r="G594" s="13">
        <v>3</v>
      </c>
      <c r="H594" s="13">
        <v>80</v>
      </c>
      <c r="I594" s="13" t="b">
        <v>1</v>
      </c>
      <c r="J594" s="4">
        <v>3.7499999999999999E-2</v>
      </c>
      <c r="K594">
        <f t="shared" si="45"/>
        <v>4.0803003101028238E-4</v>
      </c>
      <c r="L594">
        <f t="shared" si="46"/>
        <v>2.0199753241321599E-2</v>
      </c>
      <c r="M594">
        <f t="shared" si="47"/>
        <v>7.574907465495599E-4</v>
      </c>
      <c r="N594">
        <f t="shared" si="48"/>
        <v>2.0199753241321599E-2</v>
      </c>
      <c r="O594">
        <f t="shared" si="49"/>
        <v>0.100998766206608</v>
      </c>
      <c r="Q594" s="7">
        <v>568</v>
      </c>
      <c r="R594" s="7">
        <v>7.2874070759212939E-4</v>
      </c>
      <c r="S594" s="7">
        <v>1.5284879952964022E-4</v>
      </c>
      <c r="U594" s="7">
        <v>32.171201814058961</v>
      </c>
      <c r="V594" s="7">
        <v>3.0179153719403479E-4</v>
      </c>
    </row>
    <row r="595" spans="1:22" x14ac:dyDescent="0.35">
      <c r="A595" s="24">
        <v>2014</v>
      </c>
      <c r="B595" s="17" t="s">
        <v>30</v>
      </c>
      <c r="C595" s="17" t="s">
        <v>47</v>
      </c>
      <c r="D595" s="17">
        <v>2011</v>
      </c>
      <c r="E595" s="17">
        <v>3</v>
      </c>
      <c r="F595" s="17">
        <v>77</v>
      </c>
      <c r="G595" s="17">
        <v>3</v>
      </c>
      <c r="H595" s="17">
        <v>80</v>
      </c>
      <c r="I595" s="17" t="b">
        <v>1</v>
      </c>
      <c r="J595" s="25">
        <v>3.7499999999999999E-2</v>
      </c>
      <c r="K595">
        <f t="shared" si="45"/>
        <v>4.0803003101028238E-4</v>
      </c>
      <c r="L595">
        <f t="shared" si="46"/>
        <v>2.0199753241321599E-2</v>
      </c>
      <c r="M595">
        <f t="shared" si="47"/>
        <v>7.574907465495599E-4</v>
      </c>
      <c r="N595">
        <f t="shared" si="48"/>
        <v>2.0199753241321599E-2</v>
      </c>
      <c r="O595">
        <f t="shared" si="49"/>
        <v>6.0599259723964793E-2</v>
      </c>
      <c r="Q595" s="7">
        <v>569</v>
      </c>
      <c r="R595" s="7">
        <v>7.5474748312018421E-4</v>
      </c>
      <c r="S595" s="7">
        <v>1.2684202400158539E-4</v>
      </c>
      <c r="U595" s="7">
        <v>32.22789115646259</v>
      </c>
      <c r="V595" s="7">
        <v>3.0179153719403479E-4</v>
      </c>
    </row>
    <row r="596" spans="1:22" x14ac:dyDescent="0.35">
      <c r="A596" s="5">
        <v>2016</v>
      </c>
      <c r="B596" s="14" t="s">
        <v>24</v>
      </c>
      <c r="C596" s="14" t="s">
        <v>155</v>
      </c>
      <c r="D596" s="14">
        <v>2011</v>
      </c>
      <c r="E596" s="14">
        <v>5</v>
      </c>
      <c r="F596" s="14">
        <v>77</v>
      </c>
      <c r="G596" s="14">
        <v>3</v>
      </c>
      <c r="H596" s="14">
        <v>80</v>
      </c>
      <c r="I596" s="14" t="b">
        <v>1</v>
      </c>
      <c r="J596" s="6">
        <v>3.7499999999999999E-2</v>
      </c>
      <c r="K596">
        <f t="shared" si="45"/>
        <v>4.0803003101028238E-4</v>
      </c>
      <c r="L596">
        <f t="shared" si="46"/>
        <v>2.0199753241321599E-2</v>
      </c>
      <c r="M596">
        <f t="shared" si="47"/>
        <v>7.574907465495599E-4</v>
      </c>
      <c r="N596">
        <f t="shared" si="48"/>
        <v>2.0199753241321599E-2</v>
      </c>
      <c r="O596">
        <f t="shared" si="49"/>
        <v>0.100998766206608</v>
      </c>
      <c r="Q596" s="7">
        <v>570</v>
      </c>
      <c r="R596" s="7">
        <v>7.3740963276814763E-4</v>
      </c>
      <c r="S596" s="7">
        <v>1.4417987435362198E-4</v>
      </c>
      <c r="U596" s="7">
        <v>32.284580498866212</v>
      </c>
      <c r="V596" s="7">
        <v>3.0179153719403479E-4</v>
      </c>
    </row>
    <row r="597" spans="1:22" x14ac:dyDescent="0.35">
      <c r="A597" s="24">
        <v>2013</v>
      </c>
      <c r="B597" s="17" t="s">
        <v>37</v>
      </c>
      <c r="C597" s="17" t="s">
        <v>38</v>
      </c>
      <c r="D597" s="17">
        <v>2013</v>
      </c>
      <c r="E597" s="17">
        <v>0</v>
      </c>
      <c r="F597" s="17">
        <v>103</v>
      </c>
      <c r="G597" s="17">
        <v>4</v>
      </c>
      <c r="H597" s="17">
        <v>107</v>
      </c>
      <c r="I597" s="17" t="b">
        <v>1</v>
      </c>
      <c r="J597" s="25">
        <v>3.7383177570093497E-2</v>
      </c>
      <c r="K597">
        <f t="shared" si="45"/>
        <v>5.4574016647625267E-4</v>
      </c>
      <c r="L597">
        <f t="shared" si="46"/>
        <v>2.3361082305326793E-2</v>
      </c>
      <c r="M597">
        <f t="shared" si="47"/>
        <v>8.7331148804960061E-4</v>
      </c>
      <c r="N597">
        <f t="shared" si="48"/>
        <v>2.3361082305326793E-2</v>
      </c>
      <c r="O597">
        <f t="shared" si="49"/>
        <v>0</v>
      </c>
      <c r="Q597" s="7">
        <v>571</v>
      </c>
      <c r="R597" s="7">
        <v>7.6341640829620256E-4</v>
      </c>
      <c r="S597" s="7">
        <v>1.1817309882556704E-4</v>
      </c>
      <c r="U597" s="7">
        <v>32.341269841269842</v>
      </c>
      <c r="V597" s="7">
        <v>3.0179153719403479E-4</v>
      </c>
    </row>
    <row r="598" spans="1:22" x14ac:dyDescent="0.35">
      <c r="A598" s="5">
        <v>2016</v>
      </c>
      <c r="B598" s="14" t="s">
        <v>30</v>
      </c>
      <c r="C598" s="14" t="s">
        <v>36</v>
      </c>
      <c r="D598" s="14">
        <v>2012</v>
      </c>
      <c r="E598" s="14">
        <v>4</v>
      </c>
      <c r="F598" s="14">
        <v>232</v>
      </c>
      <c r="G598" s="14">
        <v>9</v>
      </c>
      <c r="H598" s="14">
        <v>241</v>
      </c>
      <c r="I598" s="14" t="b">
        <v>1</v>
      </c>
      <c r="J598" s="6">
        <v>3.7344398340249003E-2</v>
      </c>
      <c r="K598">
        <f t="shared" si="45"/>
        <v>1.2291904684184757E-3</v>
      </c>
      <c r="L598">
        <f t="shared" si="46"/>
        <v>3.505981272651746E-2</v>
      </c>
      <c r="M598">
        <f t="shared" si="47"/>
        <v>1.3092876121935995E-3</v>
      </c>
      <c r="N598">
        <f t="shared" si="48"/>
        <v>3.505981272651746E-2</v>
      </c>
      <c r="O598">
        <f t="shared" si="49"/>
        <v>0.14023925090606984</v>
      </c>
      <c r="Q598" s="7">
        <v>572</v>
      </c>
      <c r="R598" s="7">
        <v>6.5466718042961097E-4</v>
      </c>
      <c r="S598" s="7">
        <v>1.0760273495931979E-4</v>
      </c>
      <c r="U598" s="7">
        <v>32.397959183673471</v>
      </c>
      <c r="V598" s="7">
        <v>3.0179153719403479E-4</v>
      </c>
    </row>
    <row r="599" spans="1:22" x14ac:dyDescent="0.35">
      <c r="A599" s="3">
        <v>2017</v>
      </c>
      <c r="B599" s="13" t="s">
        <v>33</v>
      </c>
      <c r="C599" s="13" t="s">
        <v>55</v>
      </c>
      <c r="D599" s="13">
        <v>2012</v>
      </c>
      <c r="E599" s="17">
        <v>5</v>
      </c>
      <c r="F599" s="13">
        <v>232</v>
      </c>
      <c r="G599" s="13">
        <v>9</v>
      </c>
      <c r="H599" s="13">
        <v>241</v>
      </c>
      <c r="I599" s="13" t="b">
        <v>1</v>
      </c>
      <c r="J599" s="4">
        <v>3.7344398340249003E-2</v>
      </c>
      <c r="K599">
        <f t="shared" si="45"/>
        <v>1.2291904684184757E-3</v>
      </c>
      <c r="L599">
        <f t="shared" si="46"/>
        <v>3.505981272651746E-2</v>
      </c>
      <c r="M599">
        <f t="shared" si="47"/>
        <v>1.3092876121935995E-3</v>
      </c>
      <c r="N599">
        <f t="shared" si="48"/>
        <v>3.505981272651746E-2</v>
      </c>
      <c r="O599">
        <f t="shared" si="49"/>
        <v>0.17529906363258729</v>
      </c>
      <c r="Q599" s="7">
        <v>573</v>
      </c>
      <c r="R599" s="7">
        <v>6.3210893043501467E-4</v>
      </c>
      <c r="S599" s="7">
        <v>1.301609849539161E-4</v>
      </c>
      <c r="U599" s="7">
        <v>32.454648526077101</v>
      </c>
      <c r="V599" s="7">
        <v>3.0179153719403479E-4</v>
      </c>
    </row>
    <row r="600" spans="1:22" x14ac:dyDescent="0.35">
      <c r="A600" s="5">
        <v>2016</v>
      </c>
      <c r="B600" s="14" t="s">
        <v>26</v>
      </c>
      <c r="C600" s="14" t="s">
        <v>54</v>
      </c>
      <c r="D600" s="14">
        <v>2013</v>
      </c>
      <c r="E600" s="14">
        <v>3</v>
      </c>
      <c r="F600" s="14">
        <v>129</v>
      </c>
      <c r="G600" s="14">
        <v>5</v>
      </c>
      <c r="H600" s="14">
        <v>134</v>
      </c>
      <c r="I600" s="14" t="b">
        <v>1</v>
      </c>
      <c r="J600" s="6">
        <v>3.7313432835820899E-2</v>
      </c>
      <c r="K600">
        <f t="shared" si="45"/>
        <v>6.834503019422229E-4</v>
      </c>
      <c r="L600">
        <f t="shared" si="46"/>
        <v>2.6142882433699291E-2</v>
      </c>
      <c r="M600">
        <f t="shared" si="47"/>
        <v>9.7548068782460048E-4</v>
      </c>
      <c r="N600">
        <f t="shared" si="48"/>
        <v>2.6142882433699291E-2</v>
      </c>
      <c r="O600">
        <f t="shared" si="49"/>
        <v>7.8428647301097873E-2</v>
      </c>
      <c r="Q600" s="7">
        <v>574</v>
      </c>
      <c r="R600" s="7">
        <v>6.3962834709988014E-4</v>
      </c>
      <c r="S600" s="7">
        <v>1.2264156828905063E-4</v>
      </c>
      <c r="U600" s="7">
        <v>32.51133786848073</v>
      </c>
      <c r="V600" s="7">
        <v>3.0452273799649594E-4</v>
      </c>
    </row>
    <row r="601" spans="1:22" x14ac:dyDescent="0.35">
      <c r="A601" s="24">
        <v>2013</v>
      </c>
      <c r="B601" s="17" t="s">
        <v>33</v>
      </c>
      <c r="C601" s="17" t="s">
        <v>109</v>
      </c>
      <c r="D601" s="17">
        <v>2009</v>
      </c>
      <c r="E601" s="17">
        <v>4</v>
      </c>
      <c r="F601" s="17">
        <v>52</v>
      </c>
      <c r="G601" s="17">
        <v>2</v>
      </c>
      <c r="H601" s="17">
        <v>54</v>
      </c>
      <c r="I601" s="17" t="b">
        <v>1</v>
      </c>
      <c r="J601" s="25">
        <v>3.7037037037037E-2</v>
      </c>
      <c r="K601">
        <f t="shared" si="45"/>
        <v>2.7542027093194058E-4</v>
      </c>
      <c r="L601">
        <f t="shared" si="46"/>
        <v>1.65957907594649E-2</v>
      </c>
      <c r="M601">
        <f t="shared" si="47"/>
        <v>6.1465891701721793E-4</v>
      </c>
      <c r="N601">
        <f t="shared" si="48"/>
        <v>1.65957907594649E-2</v>
      </c>
      <c r="O601">
        <f t="shared" si="49"/>
        <v>6.6383163037859599E-2</v>
      </c>
      <c r="Q601" s="7">
        <v>575</v>
      </c>
      <c r="R601" s="7">
        <v>6.3962834709988014E-4</v>
      </c>
      <c r="S601" s="7">
        <v>1.2264156828905063E-4</v>
      </c>
      <c r="U601" s="7">
        <v>32.568027210884352</v>
      </c>
      <c r="V601" s="7">
        <v>3.0452273799649594E-4</v>
      </c>
    </row>
    <row r="602" spans="1:22" x14ac:dyDescent="0.35">
      <c r="A602" s="5">
        <v>2014</v>
      </c>
      <c r="B602" s="14" t="s">
        <v>42</v>
      </c>
      <c r="C602" s="14" t="s">
        <v>182</v>
      </c>
      <c r="D602" s="14">
        <v>2009</v>
      </c>
      <c r="E602" s="14">
        <v>5</v>
      </c>
      <c r="F602" s="14">
        <v>52</v>
      </c>
      <c r="G602" s="14">
        <v>2</v>
      </c>
      <c r="H602" s="14">
        <v>54</v>
      </c>
      <c r="I602" s="14" t="b">
        <v>1</v>
      </c>
      <c r="J602" s="6">
        <v>3.7037037037037E-2</v>
      </c>
      <c r="K602">
        <f t="shared" si="45"/>
        <v>2.7542027093194058E-4</v>
      </c>
      <c r="L602">
        <f t="shared" si="46"/>
        <v>1.65957907594649E-2</v>
      </c>
      <c r="M602">
        <f t="shared" si="47"/>
        <v>6.1465891701721793E-4</v>
      </c>
      <c r="N602">
        <f t="shared" si="48"/>
        <v>1.65957907594649E-2</v>
      </c>
      <c r="O602">
        <f t="shared" si="49"/>
        <v>8.2978953797324506E-2</v>
      </c>
      <c r="Q602" s="7">
        <v>576</v>
      </c>
      <c r="R602" s="7">
        <v>6.471477637647455E-4</v>
      </c>
      <c r="S602" s="7">
        <v>1.1512215162418527E-4</v>
      </c>
      <c r="U602" s="7">
        <v>32.624716553287982</v>
      </c>
      <c r="V602" s="7">
        <v>3.0452273799649594E-4</v>
      </c>
    </row>
    <row r="603" spans="1:22" x14ac:dyDescent="0.35">
      <c r="A603" s="3">
        <v>2014</v>
      </c>
      <c r="B603" s="13" t="s">
        <v>30</v>
      </c>
      <c r="C603" s="13" t="s">
        <v>32</v>
      </c>
      <c r="D603" s="13">
        <v>2012</v>
      </c>
      <c r="E603" s="17">
        <v>2</v>
      </c>
      <c r="F603" s="13">
        <v>261</v>
      </c>
      <c r="G603" s="13">
        <v>10</v>
      </c>
      <c r="H603" s="13">
        <v>271</v>
      </c>
      <c r="I603" s="13" t="b">
        <v>1</v>
      </c>
      <c r="J603" s="4">
        <v>3.6900369003690002E-2</v>
      </c>
      <c r="K603">
        <f t="shared" si="45"/>
        <v>1.3822017300473314E-3</v>
      </c>
      <c r="L603">
        <f t="shared" si="46"/>
        <v>3.7177973721645073E-2</v>
      </c>
      <c r="M603">
        <f t="shared" si="47"/>
        <v>1.3718809491381932E-3</v>
      </c>
      <c r="N603">
        <f t="shared" si="48"/>
        <v>3.7177973721645073E-2</v>
      </c>
      <c r="O603">
        <f t="shared" si="49"/>
        <v>7.4355947443290146E-2</v>
      </c>
      <c r="Q603" s="7">
        <v>577</v>
      </c>
      <c r="R603" s="7">
        <v>6.6218659709447645E-4</v>
      </c>
      <c r="S603" s="7">
        <v>1.0008331829445432E-4</v>
      </c>
      <c r="U603" s="7">
        <v>32.681405895691611</v>
      </c>
      <c r="V603" s="7">
        <v>3.0452273799649594E-4</v>
      </c>
    </row>
    <row r="604" spans="1:22" x14ac:dyDescent="0.35">
      <c r="A604" s="3">
        <v>2016</v>
      </c>
      <c r="B604" s="13" t="s">
        <v>30</v>
      </c>
      <c r="C604" s="13" t="s">
        <v>31</v>
      </c>
      <c r="D604" s="13">
        <v>2011</v>
      </c>
      <c r="E604" s="14">
        <v>5</v>
      </c>
      <c r="F604" s="13">
        <v>157</v>
      </c>
      <c r="G604" s="13">
        <v>6</v>
      </c>
      <c r="H604" s="13">
        <v>163</v>
      </c>
      <c r="I604" s="13" t="b">
        <v>1</v>
      </c>
      <c r="J604" s="4">
        <v>3.6809815950920199E-2</v>
      </c>
      <c r="K604">
        <f t="shared" si="45"/>
        <v>8.3136118818345035E-4</v>
      </c>
      <c r="L604">
        <f t="shared" si="46"/>
        <v>2.8833334669847856E-2</v>
      </c>
      <c r="M604">
        <f t="shared" si="47"/>
        <v>1.061349742448386E-3</v>
      </c>
      <c r="N604">
        <f t="shared" si="48"/>
        <v>2.8833334669847856E-2</v>
      </c>
      <c r="O604">
        <f t="shared" si="49"/>
        <v>0.14416667334923927</v>
      </c>
      <c r="Q604" s="7">
        <v>578</v>
      </c>
      <c r="R604" s="7">
        <v>6.6218659709447645E-4</v>
      </c>
      <c r="S604" s="7">
        <v>1.0008331829445432E-4</v>
      </c>
      <c r="U604" s="7">
        <v>32.738095238095241</v>
      </c>
      <c r="V604" s="7">
        <v>3.0452273799649594E-4</v>
      </c>
    </row>
    <row r="605" spans="1:22" x14ac:dyDescent="0.35">
      <c r="A605" s="3">
        <v>2017</v>
      </c>
      <c r="B605" s="13" t="s">
        <v>33</v>
      </c>
      <c r="C605" s="13" t="s">
        <v>97</v>
      </c>
      <c r="D605" s="13">
        <v>2015</v>
      </c>
      <c r="E605" s="17">
        <v>2</v>
      </c>
      <c r="F605" s="13">
        <v>131</v>
      </c>
      <c r="G605" s="13">
        <v>5</v>
      </c>
      <c r="H605" s="13">
        <v>136</v>
      </c>
      <c r="I605" s="13" t="b">
        <v>1</v>
      </c>
      <c r="J605" s="4">
        <v>3.6764705882352901E-2</v>
      </c>
      <c r="K605">
        <f t="shared" si="45"/>
        <v>6.9365105271748E-4</v>
      </c>
      <c r="L605">
        <f t="shared" si="46"/>
        <v>2.6337255983064752E-2</v>
      </c>
      <c r="M605">
        <f t="shared" si="47"/>
        <v>9.682814699656148E-4</v>
      </c>
      <c r="N605">
        <f t="shared" si="48"/>
        <v>2.6337255983064752E-2</v>
      </c>
      <c r="O605">
        <f t="shared" si="49"/>
        <v>5.2674511966129503E-2</v>
      </c>
      <c r="Q605" s="7">
        <v>579</v>
      </c>
      <c r="R605" s="7">
        <v>6.6970601375934192E-4</v>
      </c>
      <c r="S605" s="7">
        <v>9.2563901629588849E-5</v>
      </c>
      <c r="U605" s="7">
        <v>32.79478458049887</v>
      </c>
      <c r="V605" s="7">
        <v>3.0452273799649594E-4</v>
      </c>
    </row>
    <row r="606" spans="1:22" x14ac:dyDescent="0.35">
      <c r="A606" s="3">
        <v>2013</v>
      </c>
      <c r="B606" s="13" t="s">
        <v>30</v>
      </c>
      <c r="C606" s="13" t="s">
        <v>32</v>
      </c>
      <c r="D606" s="13">
        <v>2009</v>
      </c>
      <c r="E606" s="14">
        <v>4</v>
      </c>
      <c r="F606" s="13">
        <v>237</v>
      </c>
      <c r="G606" s="13">
        <v>9</v>
      </c>
      <c r="H606" s="13">
        <v>246</v>
      </c>
      <c r="I606" s="13" t="b">
        <v>1</v>
      </c>
      <c r="J606" s="4">
        <v>3.65853658536585E-2</v>
      </c>
      <c r="K606">
        <f t="shared" si="45"/>
        <v>1.2546923453566183E-3</v>
      </c>
      <c r="L606">
        <f t="shared" si="46"/>
        <v>3.5421636683764607E-2</v>
      </c>
      <c r="M606">
        <f t="shared" si="47"/>
        <v>1.2959135372108989E-3</v>
      </c>
      <c r="N606">
        <f t="shared" si="48"/>
        <v>3.5421636683764607E-2</v>
      </c>
      <c r="O606">
        <f t="shared" si="49"/>
        <v>0.14168654673505843</v>
      </c>
      <c r="Q606" s="7">
        <v>580</v>
      </c>
      <c r="R606" s="7">
        <v>8.2680124621454197E-4</v>
      </c>
      <c r="S606" s="7">
        <v>1.5604166445371893E-4</v>
      </c>
      <c r="U606" s="7">
        <v>32.8514739229025</v>
      </c>
      <c r="V606" s="7">
        <v>3.0452273799649594E-4</v>
      </c>
    </row>
    <row r="607" spans="1:22" x14ac:dyDescent="0.35">
      <c r="A607" s="3">
        <v>2013</v>
      </c>
      <c r="B607" s="13" t="s">
        <v>37</v>
      </c>
      <c r="C607" s="13" t="s">
        <v>38</v>
      </c>
      <c r="D607" s="13">
        <v>2011</v>
      </c>
      <c r="E607" s="17">
        <v>2</v>
      </c>
      <c r="F607" s="13">
        <v>79</v>
      </c>
      <c r="G607" s="13">
        <v>3</v>
      </c>
      <c r="H607" s="13">
        <v>82</v>
      </c>
      <c r="I607" s="13" t="b">
        <v>1</v>
      </c>
      <c r="J607" s="4">
        <v>3.65853658536585E-2</v>
      </c>
      <c r="K607">
        <f t="shared" si="45"/>
        <v>4.1823078178553942E-4</v>
      </c>
      <c r="L607">
        <f t="shared" si="46"/>
        <v>2.0450691474508616E-2</v>
      </c>
      <c r="M607">
        <f t="shared" si="47"/>
        <v>7.4819602955519251E-4</v>
      </c>
      <c r="N607">
        <f t="shared" si="48"/>
        <v>2.0450691474508616E-2</v>
      </c>
      <c r="O607">
        <f t="shared" si="49"/>
        <v>4.0901382949017233E-2</v>
      </c>
      <c r="Q607" s="7">
        <v>581</v>
      </c>
      <c r="R607" s="7">
        <v>1.0724448162717948E-3</v>
      </c>
      <c r="S607" s="7">
        <v>1.6841616146766976E-4</v>
      </c>
      <c r="U607" s="7">
        <v>32.908163265306122</v>
      </c>
      <c r="V607" s="7">
        <v>3.0452273799649594E-4</v>
      </c>
    </row>
    <row r="608" spans="1:22" x14ac:dyDescent="0.35">
      <c r="A608" s="5">
        <v>2015</v>
      </c>
      <c r="B608" s="14" t="s">
        <v>158</v>
      </c>
      <c r="C608" s="14" t="s">
        <v>175</v>
      </c>
      <c r="D608" s="14">
        <v>2013</v>
      </c>
      <c r="E608" s="14">
        <v>2</v>
      </c>
      <c r="F608" s="14">
        <v>79</v>
      </c>
      <c r="G608" s="14">
        <v>3</v>
      </c>
      <c r="H608" s="14">
        <v>82</v>
      </c>
      <c r="I608" s="14" t="b">
        <v>1</v>
      </c>
      <c r="J608" s="6">
        <v>3.65853658536585E-2</v>
      </c>
      <c r="K608">
        <f t="shared" si="45"/>
        <v>4.1823078178553942E-4</v>
      </c>
      <c r="L608">
        <f t="shared" si="46"/>
        <v>2.0450691474508616E-2</v>
      </c>
      <c r="M608">
        <f t="shared" si="47"/>
        <v>7.4819602955519251E-4</v>
      </c>
      <c r="N608">
        <f t="shared" si="48"/>
        <v>2.0450691474508616E-2</v>
      </c>
      <c r="O608">
        <f t="shared" si="49"/>
        <v>4.0901382949017233E-2</v>
      </c>
      <c r="Q608" s="7">
        <v>582</v>
      </c>
      <c r="R608" s="7">
        <v>7.3220267818346451E-4</v>
      </c>
      <c r="S608" s="7">
        <v>1.4521853368588034E-4</v>
      </c>
      <c r="U608" s="7">
        <v>32.964852607709751</v>
      </c>
      <c r="V608" s="7">
        <v>3.0452273799649594E-4</v>
      </c>
    </row>
    <row r="609" spans="1:22" x14ac:dyDescent="0.35">
      <c r="A609" s="24">
        <v>2016</v>
      </c>
      <c r="B609" s="17" t="s">
        <v>24</v>
      </c>
      <c r="C609" s="17" t="s">
        <v>239</v>
      </c>
      <c r="D609" s="17">
        <v>2014</v>
      </c>
      <c r="E609" s="17">
        <v>2</v>
      </c>
      <c r="F609" s="17">
        <v>79</v>
      </c>
      <c r="G609" s="17">
        <v>3</v>
      </c>
      <c r="H609" s="17">
        <v>82</v>
      </c>
      <c r="I609" s="17" t="b">
        <v>1</v>
      </c>
      <c r="J609" s="25">
        <v>3.65853658536585E-2</v>
      </c>
      <c r="K609">
        <f t="shared" si="45"/>
        <v>4.1823078178553942E-4</v>
      </c>
      <c r="L609">
        <f t="shared" si="46"/>
        <v>2.0450691474508616E-2</v>
      </c>
      <c r="M609">
        <f t="shared" si="47"/>
        <v>7.4819602955519251E-4</v>
      </c>
      <c r="N609">
        <f t="shared" si="48"/>
        <v>2.0450691474508616E-2</v>
      </c>
      <c r="O609">
        <f t="shared" si="49"/>
        <v>4.0901382949017233E-2</v>
      </c>
      <c r="Q609" s="7">
        <v>583</v>
      </c>
      <c r="R609" s="7">
        <v>7.6704310998437471E-4</v>
      </c>
      <c r="S609" s="7">
        <v>1.1037810188497014E-4</v>
      </c>
      <c r="U609" s="7">
        <v>33.021541950113381</v>
      </c>
      <c r="V609" s="7">
        <v>3.0452273799649594E-4</v>
      </c>
    </row>
    <row r="610" spans="1:22" x14ac:dyDescent="0.35">
      <c r="A610" s="5">
        <v>2016</v>
      </c>
      <c r="B610" s="14" t="s">
        <v>52</v>
      </c>
      <c r="C610" s="14" t="s">
        <v>192</v>
      </c>
      <c r="D610" s="14">
        <v>2012</v>
      </c>
      <c r="E610" s="14">
        <v>4</v>
      </c>
      <c r="F610" s="14">
        <v>79</v>
      </c>
      <c r="G610" s="14">
        <v>3</v>
      </c>
      <c r="H610" s="14">
        <v>82</v>
      </c>
      <c r="I610" s="14" t="b">
        <v>1</v>
      </c>
      <c r="J610" s="6">
        <v>3.65853658536585E-2</v>
      </c>
      <c r="K610">
        <f t="shared" si="45"/>
        <v>4.1823078178553942E-4</v>
      </c>
      <c r="L610">
        <f t="shared" si="46"/>
        <v>2.0450691474508616E-2</v>
      </c>
      <c r="M610">
        <f t="shared" si="47"/>
        <v>7.4819602955519251E-4</v>
      </c>
      <c r="N610">
        <f t="shared" si="48"/>
        <v>2.0450691474508616E-2</v>
      </c>
      <c r="O610">
        <f t="shared" si="49"/>
        <v>8.1802765898034466E-2</v>
      </c>
      <c r="Q610" s="7">
        <v>584</v>
      </c>
      <c r="R610" s="7">
        <v>5.300634317394247E-4</v>
      </c>
      <c r="S610" s="7">
        <v>9.0367057130307589E-5</v>
      </c>
      <c r="U610" s="7">
        <v>33.07823129251701</v>
      </c>
      <c r="V610" s="7">
        <v>3.0452273799649594E-4</v>
      </c>
    </row>
    <row r="611" spans="1:22" x14ac:dyDescent="0.35">
      <c r="A611" s="24">
        <v>2016</v>
      </c>
      <c r="B611" s="17" t="s">
        <v>128</v>
      </c>
      <c r="C611" s="17" t="s">
        <v>129</v>
      </c>
      <c r="D611" s="17">
        <v>2011</v>
      </c>
      <c r="E611" s="17">
        <v>5</v>
      </c>
      <c r="F611" s="17">
        <v>79</v>
      </c>
      <c r="G611" s="17">
        <v>3</v>
      </c>
      <c r="H611" s="17">
        <v>82</v>
      </c>
      <c r="I611" s="17" t="b">
        <v>1</v>
      </c>
      <c r="J611" s="25">
        <v>3.65853658536585E-2</v>
      </c>
      <c r="K611">
        <f t="shared" si="45"/>
        <v>4.1823078178553942E-4</v>
      </c>
      <c r="L611">
        <f t="shared" si="46"/>
        <v>2.0450691474508616E-2</v>
      </c>
      <c r="M611">
        <f t="shared" si="47"/>
        <v>7.4819602955519251E-4</v>
      </c>
      <c r="N611">
        <f t="shared" si="48"/>
        <v>2.0450691474508616E-2</v>
      </c>
      <c r="O611">
        <f t="shared" si="49"/>
        <v>0.10225345737254309</v>
      </c>
      <c r="Q611" s="7">
        <v>585</v>
      </c>
      <c r="R611" s="7">
        <v>5.2390445534295188E-4</v>
      </c>
      <c r="S611" s="7">
        <v>9.6526033526780409E-5</v>
      </c>
      <c r="U611" s="7">
        <v>33.13492063492064</v>
      </c>
      <c r="V611" s="7">
        <v>3.0662050840980028E-4</v>
      </c>
    </row>
    <row r="612" spans="1:22" x14ac:dyDescent="0.35">
      <c r="A612" s="5">
        <v>2017</v>
      </c>
      <c r="B612" s="14" t="s">
        <v>52</v>
      </c>
      <c r="C612" s="14" t="s">
        <v>82</v>
      </c>
      <c r="D612" s="14">
        <v>2014</v>
      </c>
      <c r="E612" s="14">
        <v>3</v>
      </c>
      <c r="F612" s="14">
        <v>79</v>
      </c>
      <c r="G612" s="14">
        <v>3</v>
      </c>
      <c r="H612" s="14">
        <v>82</v>
      </c>
      <c r="I612" s="14" t="b">
        <v>1</v>
      </c>
      <c r="J612" s="6">
        <v>3.65853658536585E-2</v>
      </c>
      <c r="K612">
        <f t="shared" si="45"/>
        <v>4.1823078178553942E-4</v>
      </c>
      <c r="L612">
        <f t="shared" si="46"/>
        <v>2.0450691474508616E-2</v>
      </c>
      <c r="M612">
        <f t="shared" si="47"/>
        <v>7.4819602955519251E-4</v>
      </c>
      <c r="N612">
        <f t="shared" si="48"/>
        <v>2.0450691474508616E-2</v>
      </c>
      <c r="O612">
        <f t="shared" si="49"/>
        <v>6.1352074423525846E-2</v>
      </c>
      <c r="Q612" s="7">
        <v>586</v>
      </c>
      <c r="R612" s="7">
        <v>5.3622240813589741E-4</v>
      </c>
      <c r="S612" s="7">
        <v>8.4208080733834878E-5</v>
      </c>
      <c r="U612" s="7">
        <v>33.191609977324262</v>
      </c>
      <c r="V612" s="7">
        <v>3.0732945850860897E-4</v>
      </c>
    </row>
    <row r="613" spans="1:22" x14ac:dyDescent="0.35">
      <c r="A613" s="24">
        <v>2013</v>
      </c>
      <c r="B613" s="17" t="s">
        <v>30</v>
      </c>
      <c r="C613" s="17" t="s">
        <v>36</v>
      </c>
      <c r="D613" s="17">
        <v>2012</v>
      </c>
      <c r="E613" s="17">
        <v>1</v>
      </c>
      <c r="F613" s="17">
        <v>132</v>
      </c>
      <c r="G613" s="17">
        <v>5</v>
      </c>
      <c r="H613" s="17">
        <v>137</v>
      </c>
      <c r="I613" s="17" t="b">
        <v>1</v>
      </c>
      <c r="J613" s="25">
        <v>3.6496350364963501E-2</v>
      </c>
      <c r="K613">
        <f t="shared" si="45"/>
        <v>6.987514281051085E-4</v>
      </c>
      <c r="L613">
        <f t="shared" si="46"/>
        <v>2.643390678853787E-2</v>
      </c>
      <c r="M613">
        <f t="shared" si="47"/>
        <v>9.6474112366926523E-4</v>
      </c>
      <c r="N613">
        <f t="shared" si="48"/>
        <v>2.643390678853787E-2</v>
      </c>
      <c r="O613">
        <f t="shared" si="49"/>
        <v>2.643390678853787E-2</v>
      </c>
      <c r="Q613" s="7">
        <v>587</v>
      </c>
      <c r="R613" s="7">
        <v>5.3622240813589741E-4</v>
      </c>
      <c r="S613" s="7">
        <v>8.4208080733834878E-5</v>
      </c>
      <c r="U613" s="7">
        <v>33.248299319727892</v>
      </c>
      <c r="V613" s="7">
        <v>3.0732945850860897E-4</v>
      </c>
    </row>
    <row r="614" spans="1:22" x14ac:dyDescent="0.35">
      <c r="A614" s="5">
        <v>2013</v>
      </c>
      <c r="B614" s="14" t="s">
        <v>26</v>
      </c>
      <c r="C614" s="14" t="s">
        <v>147</v>
      </c>
      <c r="D614" s="14">
        <v>2012</v>
      </c>
      <c r="E614" s="14">
        <v>1</v>
      </c>
      <c r="F614" s="14">
        <v>53</v>
      </c>
      <c r="G614" s="14">
        <v>2</v>
      </c>
      <c r="H614" s="14">
        <v>55</v>
      </c>
      <c r="I614" s="14" t="b">
        <v>1</v>
      </c>
      <c r="J614" s="6">
        <v>3.6363636363636397E-2</v>
      </c>
      <c r="K614">
        <f t="shared" si="45"/>
        <v>2.8052064631956913E-4</v>
      </c>
      <c r="L614">
        <f t="shared" si="46"/>
        <v>1.6748750589807262E-2</v>
      </c>
      <c r="M614">
        <f t="shared" si="47"/>
        <v>6.0904547599299188E-4</v>
      </c>
      <c r="N614">
        <f t="shared" si="48"/>
        <v>1.6748750589807262E-2</v>
      </c>
      <c r="O614">
        <f t="shared" si="49"/>
        <v>1.6748750589807262E-2</v>
      </c>
      <c r="Q614" s="7">
        <v>588</v>
      </c>
      <c r="R614" s="7">
        <v>5.3622240813589741E-4</v>
      </c>
      <c r="S614" s="7">
        <v>8.4208080733834878E-5</v>
      </c>
      <c r="U614" s="7">
        <v>33.304988662131521</v>
      </c>
      <c r="V614" s="7">
        <v>3.0732945850860897E-4</v>
      </c>
    </row>
    <row r="615" spans="1:22" x14ac:dyDescent="0.35">
      <c r="A615" s="24">
        <v>2014</v>
      </c>
      <c r="B615" s="17" t="s">
        <v>186</v>
      </c>
      <c r="C615" s="17" t="s">
        <v>236</v>
      </c>
      <c r="D615" s="17">
        <v>2011</v>
      </c>
      <c r="E615" s="17">
        <v>3</v>
      </c>
      <c r="F615" s="17">
        <v>53</v>
      </c>
      <c r="G615" s="17">
        <v>2</v>
      </c>
      <c r="H615" s="17">
        <v>55</v>
      </c>
      <c r="I615" s="17" t="b">
        <v>1</v>
      </c>
      <c r="J615" s="25">
        <v>3.6363636363636397E-2</v>
      </c>
      <c r="K615">
        <f t="shared" si="45"/>
        <v>2.8052064631956913E-4</v>
      </c>
      <c r="L615">
        <f t="shared" si="46"/>
        <v>1.6748750589807262E-2</v>
      </c>
      <c r="M615">
        <f t="shared" si="47"/>
        <v>6.0904547599299188E-4</v>
      </c>
      <c r="N615">
        <f t="shared" si="48"/>
        <v>1.6748750589807262E-2</v>
      </c>
      <c r="O615">
        <f t="shared" si="49"/>
        <v>5.0246251769421782E-2</v>
      </c>
      <c r="Q615" s="7">
        <v>589</v>
      </c>
      <c r="R615" s="7">
        <v>5.4854036092884294E-4</v>
      </c>
      <c r="S615" s="7">
        <v>7.1890127940889346E-5</v>
      </c>
      <c r="U615" s="7">
        <v>33.36167800453515</v>
      </c>
      <c r="V615" s="7">
        <v>3.0732945850860897E-4</v>
      </c>
    </row>
    <row r="616" spans="1:22" x14ac:dyDescent="0.35">
      <c r="A616" s="5">
        <v>2014</v>
      </c>
      <c r="B616" s="14" t="s">
        <v>104</v>
      </c>
      <c r="C616" s="14" t="s">
        <v>105</v>
      </c>
      <c r="D616" s="14">
        <v>2009</v>
      </c>
      <c r="E616" s="14">
        <v>5</v>
      </c>
      <c r="F616" s="14">
        <v>53</v>
      </c>
      <c r="G616" s="14">
        <v>2</v>
      </c>
      <c r="H616" s="14">
        <v>55</v>
      </c>
      <c r="I616" s="14" t="b">
        <v>1</v>
      </c>
      <c r="J616" s="6">
        <v>3.6363636363636397E-2</v>
      </c>
      <c r="K616">
        <f t="shared" si="45"/>
        <v>2.8052064631956913E-4</v>
      </c>
      <c r="L616">
        <f t="shared" si="46"/>
        <v>1.6748750589807262E-2</v>
      </c>
      <c r="M616">
        <f t="shared" si="47"/>
        <v>6.0904547599299188E-4</v>
      </c>
      <c r="N616">
        <f t="shared" si="48"/>
        <v>1.6748750589807262E-2</v>
      </c>
      <c r="O616">
        <f t="shared" si="49"/>
        <v>8.3743752949036313E-2</v>
      </c>
      <c r="Q616" s="7">
        <v>590</v>
      </c>
      <c r="R616" s="7">
        <v>8.4944026677370721E-4</v>
      </c>
      <c r="S616" s="7">
        <v>1.2970077420336392E-4</v>
      </c>
      <c r="U616" s="7">
        <v>33.41836734693878</v>
      </c>
      <c r="V616" s="7">
        <v>3.0732945850860897E-4</v>
      </c>
    </row>
    <row r="617" spans="1:22" x14ac:dyDescent="0.35">
      <c r="A617" s="24">
        <v>2015</v>
      </c>
      <c r="B617" s="17" t="s">
        <v>98</v>
      </c>
      <c r="C617" s="17" t="s">
        <v>249</v>
      </c>
      <c r="D617" s="17">
        <v>2012</v>
      </c>
      <c r="E617" s="17">
        <v>3</v>
      </c>
      <c r="F617" s="17">
        <v>53</v>
      </c>
      <c r="G617" s="17">
        <v>2</v>
      </c>
      <c r="H617" s="17">
        <v>55</v>
      </c>
      <c r="I617" s="17" t="b">
        <v>1</v>
      </c>
      <c r="J617" s="25">
        <v>3.6363636363636397E-2</v>
      </c>
      <c r="K617">
        <f t="shared" si="45"/>
        <v>2.8052064631956913E-4</v>
      </c>
      <c r="L617">
        <f t="shared" si="46"/>
        <v>1.6748750589807262E-2</v>
      </c>
      <c r="M617">
        <f t="shared" si="47"/>
        <v>6.0904547599299188E-4</v>
      </c>
      <c r="N617">
        <f t="shared" si="48"/>
        <v>1.6748750589807262E-2</v>
      </c>
      <c r="O617">
        <f t="shared" si="49"/>
        <v>5.0246251769421782E-2</v>
      </c>
      <c r="Q617" s="7">
        <v>591</v>
      </c>
      <c r="R617" s="7">
        <v>9.2097936660537208E-4</v>
      </c>
      <c r="S617" s="7">
        <v>1.5027432053713627E-4</v>
      </c>
      <c r="U617" s="7">
        <v>33.475056689342409</v>
      </c>
      <c r="V617" s="7">
        <v>3.0732945850860897E-4</v>
      </c>
    </row>
    <row r="618" spans="1:22" x14ac:dyDescent="0.35">
      <c r="A618" s="3">
        <v>2016</v>
      </c>
      <c r="B618" s="13" t="s">
        <v>24</v>
      </c>
      <c r="C618" s="13" t="s">
        <v>246</v>
      </c>
      <c r="D618" s="13">
        <v>2011</v>
      </c>
      <c r="E618" s="14">
        <v>5</v>
      </c>
      <c r="F618" s="13">
        <v>53</v>
      </c>
      <c r="G618" s="13">
        <v>2</v>
      </c>
      <c r="H618" s="13">
        <v>55</v>
      </c>
      <c r="I618" s="13" t="b">
        <v>1</v>
      </c>
      <c r="J618" s="4">
        <v>3.6363636363636397E-2</v>
      </c>
      <c r="K618">
        <f t="shared" si="45"/>
        <v>2.8052064631956913E-4</v>
      </c>
      <c r="L618">
        <f t="shared" si="46"/>
        <v>1.6748750589807262E-2</v>
      </c>
      <c r="M618">
        <f t="shared" si="47"/>
        <v>6.0904547599299188E-4</v>
      </c>
      <c r="N618">
        <f t="shared" si="48"/>
        <v>1.6748750589807262E-2</v>
      </c>
      <c r="O618">
        <f t="shared" si="49"/>
        <v>8.3743752949036313E-2</v>
      </c>
      <c r="Q618" s="7">
        <v>592</v>
      </c>
      <c r="R618" s="7">
        <v>6.7393133020984277E-4</v>
      </c>
      <c r="S618" s="7">
        <v>8.3559416339717128E-5</v>
      </c>
      <c r="U618" s="7">
        <v>33.531746031746032</v>
      </c>
      <c r="V618" s="7">
        <v>3.0732945850860897E-4</v>
      </c>
    </row>
    <row r="619" spans="1:22" x14ac:dyDescent="0.35">
      <c r="A619" s="24">
        <v>2017</v>
      </c>
      <c r="B619" s="17" t="s">
        <v>98</v>
      </c>
      <c r="C619" s="17" t="s">
        <v>249</v>
      </c>
      <c r="D619" s="17">
        <v>2014</v>
      </c>
      <c r="E619" s="17">
        <v>3</v>
      </c>
      <c r="F619" s="17">
        <v>53</v>
      </c>
      <c r="G619" s="17">
        <v>2</v>
      </c>
      <c r="H619" s="17">
        <v>55</v>
      </c>
      <c r="I619" s="17" t="b">
        <v>1</v>
      </c>
      <c r="J619" s="25">
        <v>3.6363636363636397E-2</v>
      </c>
      <c r="K619">
        <f t="shared" si="45"/>
        <v>2.8052064631956913E-4</v>
      </c>
      <c r="L619">
        <f t="shared" si="46"/>
        <v>1.6748750589807262E-2</v>
      </c>
      <c r="M619">
        <f t="shared" si="47"/>
        <v>6.0904547599299188E-4</v>
      </c>
      <c r="N619">
        <f t="shared" si="48"/>
        <v>1.6748750589807262E-2</v>
      </c>
      <c r="O619">
        <f t="shared" si="49"/>
        <v>5.0246251769421782E-2</v>
      </c>
      <c r="Q619" s="7">
        <v>593</v>
      </c>
      <c r="R619" s="7">
        <v>6.5879761370964758E-4</v>
      </c>
      <c r="S619" s="7">
        <v>9.8693132839912314E-5</v>
      </c>
      <c r="U619" s="7">
        <v>33.588435374149661</v>
      </c>
      <c r="V619" s="7">
        <v>3.0732945850860897E-4</v>
      </c>
    </row>
    <row r="620" spans="1:22" x14ac:dyDescent="0.35">
      <c r="A620" s="3">
        <v>2014</v>
      </c>
      <c r="B620" s="13" t="s">
        <v>24</v>
      </c>
      <c r="C620" s="13" t="s">
        <v>101</v>
      </c>
      <c r="D620" s="13">
        <v>2010</v>
      </c>
      <c r="E620" s="14">
        <v>4</v>
      </c>
      <c r="F620" s="13">
        <v>160</v>
      </c>
      <c r="G620" s="13">
        <v>6</v>
      </c>
      <c r="H620" s="13">
        <v>166</v>
      </c>
      <c r="I620" s="13" t="b">
        <v>1</v>
      </c>
      <c r="J620" s="4">
        <v>3.6144578313252997E-2</v>
      </c>
      <c r="K620">
        <f t="shared" si="45"/>
        <v>8.4666231434633594E-4</v>
      </c>
      <c r="L620">
        <f t="shared" si="46"/>
        <v>2.9097462335164831E-2</v>
      </c>
      <c r="M620">
        <f t="shared" si="47"/>
        <v>1.0517155060902946E-3</v>
      </c>
      <c r="N620">
        <f t="shared" si="48"/>
        <v>2.9097462335164831E-2</v>
      </c>
      <c r="O620">
        <f t="shared" si="49"/>
        <v>0.11638984934065932</v>
      </c>
      <c r="Q620" s="7">
        <v>594</v>
      </c>
      <c r="R620" s="7">
        <v>6.7393133020984277E-4</v>
      </c>
      <c r="S620" s="7">
        <v>8.3559416339717128E-5</v>
      </c>
      <c r="U620" s="7">
        <v>33.645124716553291</v>
      </c>
      <c r="V620" s="7">
        <v>3.0732945850860897E-4</v>
      </c>
    </row>
    <row r="621" spans="1:22" x14ac:dyDescent="0.35">
      <c r="A621" s="3">
        <v>2016</v>
      </c>
      <c r="B621" s="13" t="s">
        <v>33</v>
      </c>
      <c r="C621" s="13" t="s">
        <v>97</v>
      </c>
      <c r="D621" s="13">
        <v>2012</v>
      </c>
      <c r="E621" s="17">
        <v>4</v>
      </c>
      <c r="F621" s="13">
        <v>80</v>
      </c>
      <c r="G621" s="13">
        <v>3</v>
      </c>
      <c r="H621" s="13">
        <v>83</v>
      </c>
      <c r="I621" s="13" t="b">
        <v>1</v>
      </c>
      <c r="J621" s="4">
        <v>3.6144578313252997E-2</v>
      </c>
      <c r="K621">
        <f t="shared" si="45"/>
        <v>4.2333115717316797E-4</v>
      </c>
      <c r="L621">
        <f t="shared" si="46"/>
        <v>2.0575012932515208E-2</v>
      </c>
      <c r="M621">
        <f t="shared" si="47"/>
        <v>7.4367516623548909E-4</v>
      </c>
      <c r="N621">
        <f t="shared" si="48"/>
        <v>2.0575012932515208E-2</v>
      </c>
      <c r="O621">
        <f t="shared" si="49"/>
        <v>8.230005173006083E-2</v>
      </c>
      <c r="Q621" s="7">
        <v>595</v>
      </c>
      <c r="R621" s="7">
        <v>7.3564835687725072E-4</v>
      </c>
      <c r="S621" s="7">
        <v>1.3766313117234989E-4</v>
      </c>
      <c r="U621" s="7">
        <v>33.70181405895692</v>
      </c>
      <c r="V621" s="7">
        <v>3.0732945850860897E-4</v>
      </c>
    </row>
    <row r="622" spans="1:22" x14ac:dyDescent="0.35">
      <c r="A622" s="5">
        <v>2014</v>
      </c>
      <c r="B622" s="14" t="s">
        <v>24</v>
      </c>
      <c r="C622" s="14" t="s">
        <v>41</v>
      </c>
      <c r="D622" s="14">
        <v>2009</v>
      </c>
      <c r="E622" s="14">
        <v>5</v>
      </c>
      <c r="F622" s="14">
        <v>107</v>
      </c>
      <c r="G622" s="14">
        <v>4</v>
      </c>
      <c r="H622" s="14">
        <v>111</v>
      </c>
      <c r="I622" s="14" t="b">
        <v>1</v>
      </c>
      <c r="J622" s="6">
        <v>3.6036036036036001E-2</v>
      </c>
      <c r="K622">
        <f t="shared" si="45"/>
        <v>5.6614166802676676E-4</v>
      </c>
      <c r="L622">
        <f t="shared" si="46"/>
        <v>2.3793731696116243E-2</v>
      </c>
      <c r="M622">
        <f t="shared" si="47"/>
        <v>8.5743177283301695E-4</v>
      </c>
      <c r="N622">
        <f t="shared" si="48"/>
        <v>2.3793731696116243E-2</v>
      </c>
      <c r="O622">
        <f t="shared" si="49"/>
        <v>0.11896865848058122</v>
      </c>
      <c r="Q622" s="7">
        <v>596</v>
      </c>
      <c r="R622" s="7">
        <v>1.1565791579434576E-3</v>
      </c>
      <c r="S622" s="7">
        <v>1.5270845425014194E-4</v>
      </c>
      <c r="U622" s="7">
        <v>33.758503401360549</v>
      </c>
      <c r="V622" s="7">
        <v>3.0732945850860897E-4</v>
      </c>
    </row>
    <row r="623" spans="1:22" x14ac:dyDescent="0.35">
      <c r="A623" s="3">
        <v>2013</v>
      </c>
      <c r="B623" s="13" t="s">
        <v>67</v>
      </c>
      <c r="C623" s="13" t="s">
        <v>68</v>
      </c>
      <c r="D623" s="13">
        <v>2011</v>
      </c>
      <c r="E623" s="17">
        <v>2</v>
      </c>
      <c r="F623" s="13">
        <v>134</v>
      </c>
      <c r="G623" s="13">
        <v>5</v>
      </c>
      <c r="H623" s="13">
        <v>139</v>
      </c>
      <c r="I623" s="13" t="b">
        <v>1</v>
      </c>
      <c r="J623" s="4">
        <v>3.5971223021582698E-2</v>
      </c>
      <c r="K623">
        <f t="shared" si="45"/>
        <v>7.089521788803656E-4</v>
      </c>
      <c r="L623">
        <f t="shared" si="46"/>
        <v>2.6626155916323436E-2</v>
      </c>
      <c r="M623">
        <f t="shared" si="47"/>
        <v>9.5777539267350397E-4</v>
      </c>
      <c r="N623">
        <f t="shared" si="48"/>
        <v>2.6626155916323436E-2</v>
      </c>
      <c r="O623">
        <f t="shared" si="49"/>
        <v>5.3252311832646872E-2</v>
      </c>
      <c r="Q623" s="7">
        <v>597</v>
      </c>
      <c r="R623" s="7">
        <v>1.1697126170509592E-3</v>
      </c>
      <c r="S623" s="7">
        <v>1.3957499514264033E-4</v>
      </c>
      <c r="U623" s="7">
        <v>33.815192743764172</v>
      </c>
      <c r="V623" s="7">
        <v>3.0732945850860897E-4</v>
      </c>
    </row>
    <row r="624" spans="1:22" x14ac:dyDescent="0.35">
      <c r="A624" s="5">
        <v>2016</v>
      </c>
      <c r="B624" s="14" t="s">
        <v>67</v>
      </c>
      <c r="C624" s="14" t="s">
        <v>77</v>
      </c>
      <c r="D624" s="14">
        <v>2014</v>
      </c>
      <c r="E624" s="14">
        <v>2</v>
      </c>
      <c r="F624" s="14">
        <v>134</v>
      </c>
      <c r="G624" s="14">
        <v>5</v>
      </c>
      <c r="H624" s="14">
        <v>139</v>
      </c>
      <c r="I624" s="14" t="b">
        <v>1</v>
      </c>
      <c r="J624" s="6">
        <v>3.5971223021582698E-2</v>
      </c>
      <c r="K624">
        <f t="shared" si="45"/>
        <v>7.089521788803656E-4</v>
      </c>
      <c r="L624">
        <f t="shared" si="46"/>
        <v>2.6626155916323436E-2</v>
      </c>
      <c r="M624">
        <f t="shared" si="47"/>
        <v>9.5777539267350397E-4</v>
      </c>
      <c r="N624">
        <f t="shared" si="48"/>
        <v>2.6626155916323436E-2</v>
      </c>
      <c r="O624">
        <f t="shared" si="49"/>
        <v>5.3252311832646872E-2</v>
      </c>
      <c r="Q624" s="7">
        <v>598</v>
      </c>
      <c r="R624" s="7">
        <v>8.5262767109357644E-4</v>
      </c>
      <c r="S624" s="7">
        <v>1.2285301673102403E-4</v>
      </c>
      <c r="U624" s="7">
        <v>33.871882086167801</v>
      </c>
      <c r="V624" s="7">
        <v>3.0732945850860897E-4</v>
      </c>
    </row>
    <row r="625" spans="1:22" x14ac:dyDescent="0.35">
      <c r="A625" s="24">
        <v>2013</v>
      </c>
      <c r="B625" s="17" t="s">
        <v>118</v>
      </c>
      <c r="C625" s="17" t="s">
        <v>119</v>
      </c>
      <c r="D625" s="17">
        <v>2011</v>
      </c>
      <c r="E625" s="17">
        <v>2</v>
      </c>
      <c r="F625" s="17">
        <v>108</v>
      </c>
      <c r="G625" s="17">
        <v>4</v>
      </c>
      <c r="H625" s="17">
        <v>112</v>
      </c>
      <c r="I625" s="17" t="b">
        <v>1</v>
      </c>
      <c r="J625" s="25">
        <v>3.5714285714285698E-2</v>
      </c>
      <c r="K625">
        <f t="shared" si="45"/>
        <v>5.7124204341439525E-4</v>
      </c>
      <c r="L625">
        <f t="shared" si="46"/>
        <v>2.3900670354916727E-2</v>
      </c>
      <c r="M625">
        <f t="shared" si="47"/>
        <v>8.5359536981845414E-4</v>
      </c>
      <c r="N625">
        <f t="shared" si="48"/>
        <v>2.3900670354916727E-2</v>
      </c>
      <c r="O625">
        <f t="shared" si="49"/>
        <v>4.7801340709833454E-2</v>
      </c>
      <c r="Q625" s="7">
        <v>599</v>
      </c>
      <c r="R625" s="7">
        <v>5.4747427921855664E-4</v>
      </c>
      <c r="S625" s="7">
        <v>6.7184637798661296E-5</v>
      </c>
      <c r="U625" s="7">
        <v>33.928571428571431</v>
      </c>
      <c r="V625" s="7">
        <v>3.0732945850860897E-4</v>
      </c>
    </row>
    <row r="626" spans="1:22" x14ac:dyDescent="0.35">
      <c r="A626" s="3">
        <v>2013</v>
      </c>
      <c r="B626" s="13" t="s">
        <v>26</v>
      </c>
      <c r="C626" s="13" t="s">
        <v>54</v>
      </c>
      <c r="D626" s="13">
        <v>2008</v>
      </c>
      <c r="E626" s="14">
        <v>5</v>
      </c>
      <c r="F626" s="13">
        <v>108</v>
      </c>
      <c r="G626" s="13">
        <v>4</v>
      </c>
      <c r="H626" s="13">
        <v>112</v>
      </c>
      <c r="I626" s="13" t="b">
        <v>1</v>
      </c>
      <c r="J626" s="4">
        <v>3.5714285714285698E-2</v>
      </c>
      <c r="K626">
        <f t="shared" si="45"/>
        <v>5.7124204341439525E-4</v>
      </c>
      <c r="L626">
        <f t="shared" si="46"/>
        <v>2.3900670354916727E-2</v>
      </c>
      <c r="M626">
        <f t="shared" si="47"/>
        <v>8.5359536981845414E-4</v>
      </c>
      <c r="N626">
        <f t="shared" si="48"/>
        <v>2.3900670354916727E-2</v>
      </c>
      <c r="O626">
        <f t="shared" si="49"/>
        <v>0.11950335177458363</v>
      </c>
      <c r="Q626" s="7">
        <v>600</v>
      </c>
      <c r="R626" s="7">
        <v>5.5369108764809032E-4</v>
      </c>
      <c r="S626" s="7">
        <v>6.0967829369127616E-5</v>
      </c>
      <c r="U626" s="7">
        <v>33.98526077097506</v>
      </c>
      <c r="V626" s="7">
        <v>3.0948618292300886E-4</v>
      </c>
    </row>
    <row r="627" spans="1:22" x14ac:dyDescent="0.35">
      <c r="A627" s="3">
        <v>2013</v>
      </c>
      <c r="B627" s="13" t="s">
        <v>52</v>
      </c>
      <c r="C627" s="13" t="s">
        <v>83</v>
      </c>
      <c r="D627" s="13">
        <v>2013</v>
      </c>
      <c r="E627" s="17">
        <v>0</v>
      </c>
      <c r="F627" s="13">
        <v>81</v>
      </c>
      <c r="G627" s="13">
        <v>3</v>
      </c>
      <c r="H627" s="13">
        <v>84</v>
      </c>
      <c r="I627" s="13" t="b">
        <v>1</v>
      </c>
      <c r="J627" s="4">
        <v>3.5714285714285698E-2</v>
      </c>
      <c r="K627">
        <f t="shared" si="45"/>
        <v>4.2843153256079647E-4</v>
      </c>
      <c r="L627">
        <f t="shared" si="46"/>
        <v>2.069858769483552E-2</v>
      </c>
      <c r="M627">
        <f t="shared" si="47"/>
        <v>7.3923527481555397E-4</v>
      </c>
      <c r="N627">
        <f t="shared" si="48"/>
        <v>2.069858769483552E-2</v>
      </c>
      <c r="O627">
        <f t="shared" si="49"/>
        <v>0</v>
      </c>
      <c r="Q627" s="7">
        <v>601</v>
      </c>
      <c r="R627" s="7">
        <v>1.1986007761557265E-3</v>
      </c>
      <c r="S627" s="7">
        <v>1.7328017298246672E-4</v>
      </c>
      <c r="U627" s="7">
        <v>34.041950113378689</v>
      </c>
      <c r="V627" s="7">
        <v>3.1021524443486576E-4</v>
      </c>
    </row>
    <row r="628" spans="1:22" x14ac:dyDescent="0.35">
      <c r="A628" s="3">
        <v>2013</v>
      </c>
      <c r="B628" s="13" t="s">
        <v>92</v>
      </c>
      <c r="C628" s="13" t="s">
        <v>167</v>
      </c>
      <c r="D628" s="13">
        <v>2008</v>
      </c>
      <c r="E628" s="14">
        <v>5</v>
      </c>
      <c r="F628" s="13">
        <v>81</v>
      </c>
      <c r="G628" s="13">
        <v>3</v>
      </c>
      <c r="H628" s="13">
        <v>84</v>
      </c>
      <c r="I628" s="13" t="b">
        <v>1</v>
      </c>
      <c r="J628" s="4">
        <v>3.5714285714285698E-2</v>
      </c>
      <c r="K628">
        <f t="shared" si="45"/>
        <v>4.2843153256079647E-4</v>
      </c>
      <c r="L628">
        <f t="shared" si="46"/>
        <v>2.069858769483552E-2</v>
      </c>
      <c r="M628">
        <f t="shared" si="47"/>
        <v>7.3923527481555397E-4</v>
      </c>
      <c r="N628">
        <f t="shared" si="48"/>
        <v>2.069858769483552E-2</v>
      </c>
      <c r="O628">
        <f t="shared" si="49"/>
        <v>0.10349293847417759</v>
      </c>
      <c r="Q628" s="7">
        <v>602</v>
      </c>
      <c r="R628" s="7">
        <v>9.6197648339018988E-4</v>
      </c>
      <c r="S628" s="7">
        <v>9.9373259058196158E-5</v>
      </c>
      <c r="U628" s="7">
        <v>34.098639455782312</v>
      </c>
      <c r="V628" s="7">
        <v>3.1021524443486614E-4</v>
      </c>
    </row>
    <row r="629" spans="1:22" x14ac:dyDescent="0.35">
      <c r="A629" s="3">
        <v>2016</v>
      </c>
      <c r="B629" s="13" t="s">
        <v>24</v>
      </c>
      <c r="C629" s="13" t="s">
        <v>246</v>
      </c>
      <c r="D629" s="13">
        <v>2014</v>
      </c>
      <c r="E629" s="17">
        <v>2</v>
      </c>
      <c r="F629" s="13">
        <v>81</v>
      </c>
      <c r="G629" s="13">
        <v>3</v>
      </c>
      <c r="H629" s="13">
        <v>84</v>
      </c>
      <c r="I629" s="13" t="b">
        <v>1</v>
      </c>
      <c r="J629" s="4">
        <v>3.5714285714285698E-2</v>
      </c>
      <c r="K629">
        <f t="shared" si="45"/>
        <v>4.2843153256079647E-4</v>
      </c>
      <c r="L629">
        <f t="shared" si="46"/>
        <v>2.069858769483552E-2</v>
      </c>
      <c r="M629">
        <f t="shared" si="47"/>
        <v>7.3923527481555397E-4</v>
      </c>
      <c r="N629">
        <f t="shared" si="48"/>
        <v>2.069858769483552E-2</v>
      </c>
      <c r="O629">
        <f t="shared" si="49"/>
        <v>4.139717538967104E-2</v>
      </c>
      <c r="Q629" s="7">
        <v>603</v>
      </c>
      <c r="R629" s="7">
        <v>8.4910102146676717E-4</v>
      </c>
      <c r="S629" s="7">
        <v>1.1918044849884763E-4</v>
      </c>
      <c r="U629" s="7">
        <v>34.155328798185941</v>
      </c>
      <c r="V629" s="7">
        <v>3.1021524443486614E-4</v>
      </c>
    </row>
    <row r="630" spans="1:22" x14ac:dyDescent="0.35">
      <c r="A630" s="3">
        <v>2017</v>
      </c>
      <c r="B630" s="13" t="s">
        <v>37</v>
      </c>
      <c r="C630" s="13" t="s">
        <v>59</v>
      </c>
      <c r="D630" s="13">
        <v>2016</v>
      </c>
      <c r="E630" s="14">
        <v>1</v>
      </c>
      <c r="F630" s="13">
        <v>81</v>
      </c>
      <c r="G630" s="13">
        <v>3</v>
      </c>
      <c r="H630" s="13">
        <v>84</v>
      </c>
      <c r="I630" s="13" t="b">
        <v>1</v>
      </c>
      <c r="J630" s="4">
        <v>3.5714285714285698E-2</v>
      </c>
      <c r="K630">
        <f t="shared" si="45"/>
        <v>4.2843153256079647E-4</v>
      </c>
      <c r="L630">
        <f t="shared" si="46"/>
        <v>2.069858769483552E-2</v>
      </c>
      <c r="M630">
        <f t="shared" si="47"/>
        <v>7.3923527481555397E-4</v>
      </c>
      <c r="N630">
        <f t="shared" si="48"/>
        <v>2.069858769483552E-2</v>
      </c>
      <c r="O630">
        <f t="shared" si="49"/>
        <v>2.069858769483552E-2</v>
      </c>
      <c r="Q630" s="7">
        <v>604</v>
      </c>
      <c r="R630" s="7">
        <v>1.1685152755451398E-3</v>
      </c>
      <c r="S630" s="7">
        <v>1.2739826166575908E-4</v>
      </c>
      <c r="U630" s="7">
        <v>34.212018140589571</v>
      </c>
      <c r="V630" s="7">
        <v>3.1021524443486614E-4</v>
      </c>
    </row>
    <row r="631" spans="1:22" x14ac:dyDescent="0.35">
      <c r="A631" s="3">
        <v>2013</v>
      </c>
      <c r="B631" s="13" t="s">
        <v>92</v>
      </c>
      <c r="C631" s="13" t="s">
        <v>240</v>
      </c>
      <c r="D631" s="13">
        <v>2008</v>
      </c>
      <c r="E631" s="17">
        <v>5</v>
      </c>
      <c r="F631" s="13">
        <v>54</v>
      </c>
      <c r="G631" s="13">
        <v>2</v>
      </c>
      <c r="H631" s="13">
        <v>56</v>
      </c>
      <c r="I631" s="13" t="b">
        <v>1</v>
      </c>
      <c r="J631" s="4">
        <v>3.5714285714285698E-2</v>
      </c>
      <c r="K631">
        <f t="shared" si="45"/>
        <v>2.8562102170719763E-4</v>
      </c>
      <c r="L631">
        <f t="shared" si="46"/>
        <v>1.6900326082865905E-2</v>
      </c>
      <c r="M631">
        <f t="shared" si="47"/>
        <v>6.0358307438806774E-4</v>
      </c>
      <c r="N631">
        <f t="shared" si="48"/>
        <v>1.6900326082865905E-2</v>
      </c>
      <c r="O631">
        <f t="shared" si="49"/>
        <v>8.4501630414329523E-2</v>
      </c>
      <c r="Q631" s="7">
        <v>605</v>
      </c>
      <c r="R631" s="7">
        <v>6.5932088870126549E-4</v>
      </c>
      <c r="S631" s="7">
        <v>8.8875140853927025E-5</v>
      </c>
      <c r="U631" s="7">
        <v>34.2687074829932</v>
      </c>
      <c r="V631" s="7">
        <v>3.1021524443486614E-4</v>
      </c>
    </row>
    <row r="632" spans="1:22" x14ac:dyDescent="0.35">
      <c r="A632" s="5">
        <v>2014</v>
      </c>
      <c r="B632" s="14" t="s">
        <v>58</v>
      </c>
      <c r="C632" s="14" t="s">
        <v>76</v>
      </c>
      <c r="D632" s="14">
        <v>2012</v>
      </c>
      <c r="E632" s="14">
        <v>2</v>
      </c>
      <c r="F632" s="14">
        <v>54</v>
      </c>
      <c r="G632" s="14">
        <v>2</v>
      </c>
      <c r="H632" s="14">
        <v>56</v>
      </c>
      <c r="I632" s="14" t="b">
        <v>1</v>
      </c>
      <c r="J632" s="6">
        <v>3.5714285714285698E-2</v>
      </c>
      <c r="K632">
        <f t="shared" si="45"/>
        <v>2.8562102170719763E-4</v>
      </c>
      <c r="L632">
        <f t="shared" si="46"/>
        <v>1.6900326082865905E-2</v>
      </c>
      <c r="M632">
        <f t="shared" si="47"/>
        <v>6.0358307438806774E-4</v>
      </c>
      <c r="N632">
        <f t="shared" si="48"/>
        <v>1.6900326082865905E-2</v>
      </c>
      <c r="O632">
        <f t="shared" si="49"/>
        <v>3.3800652165731811E-2</v>
      </c>
      <c r="Q632" s="7">
        <v>606</v>
      </c>
      <c r="R632" s="7">
        <v>6.5932088870126549E-4</v>
      </c>
      <c r="S632" s="7">
        <v>8.8875140853927025E-5</v>
      </c>
      <c r="U632" s="7">
        <v>34.32539682539683</v>
      </c>
      <c r="V632" s="7">
        <v>3.1021524443486614E-4</v>
      </c>
    </row>
    <row r="633" spans="1:22" x14ac:dyDescent="0.35">
      <c r="A633" s="3">
        <v>2016</v>
      </c>
      <c r="B633" s="13" t="s">
        <v>30</v>
      </c>
      <c r="C633" s="13" t="s">
        <v>47</v>
      </c>
      <c r="D633" s="13">
        <v>2015</v>
      </c>
      <c r="E633" s="17">
        <v>1</v>
      </c>
      <c r="F633" s="13">
        <v>54</v>
      </c>
      <c r="G633" s="13">
        <v>2</v>
      </c>
      <c r="H633" s="13">
        <v>56</v>
      </c>
      <c r="I633" s="13" t="b">
        <v>1</v>
      </c>
      <c r="J633" s="4">
        <v>3.5714285714285698E-2</v>
      </c>
      <c r="K633">
        <f t="shared" si="45"/>
        <v>2.8562102170719763E-4</v>
      </c>
      <c r="L633">
        <f t="shared" si="46"/>
        <v>1.6900326082865905E-2</v>
      </c>
      <c r="M633">
        <f t="shared" si="47"/>
        <v>6.0358307438806774E-4</v>
      </c>
      <c r="N633">
        <f t="shared" si="48"/>
        <v>1.6900326082865905E-2</v>
      </c>
      <c r="O633">
        <f t="shared" si="49"/>
        <v>1.6900326082865905E-2</v>
      </c>
      <c r="Q633" s="7">
        <v>607</v>
      </c>
      <c r="R633" s="7">
        <v>6.5932088870126549E-4</v>
      </c>
      <c r="S633" s="7">
        <v>8.8875140853927025E-5</v>
      </c>
      <c r="U633" s="7">
        <v>34.382086167800459</v>
      </c>
      <c r="V633" s="7">
        <v>3.1021524443486614E-4</v>
      </c>
    </row>
    <row r="634" spans="1:22" x14ac:dyDescent="0.35">
      <c r="A634" s="3">
        <v>2016</v>
      </c>
      <c r="B634" s="13" t="s">
        <v>106</v>
      </c>
      <c r="C634" s="13" t="s">
        <v>174</v>
      </c>
      <c r="D634" s="13">
        <v>2014</v>
      </c>
      <c r="E634" s="14">
        <v>2</v>
      </c>
      <c r="F634" s="13">
        <v>54</v>
      </c>
      <c r="G634" s="13">
        <v>2</v>
      </c>
      <c r="H634" s="13">
        <v>56</v>
      </c>
      <c r="I634" s="13" t="b">
        <v>1</v>
      </c>
      <c r="J634" s="4">
        <v>3.5714285714285698E-2</v>
      </c>
      <c r="K634">
        <f t="shared" si="45"/>
        <v>2.8562102170719763E-4</v>
      </c>
      <c r="L634">
        <f t="shared" si="46"/>
        <v>1.6900326082865905E-2</v>
      </c>
      <c r="M634">
        <f t="shared" si="47"/>
        <v>6.0358307438806774E-4</v>
      </c>
      <c r="N634">
        <f t="shared" si="48"/>
        <v>1.6900326082865905E-2</v>
      </c>
      <c r="O634">
        <f t="shared" si="49"/>
        <v>3.3800652165731811E-2</v>
      </c>
      <c r="Q634" s="7">
        <v>608</v>
      </c>
      <c r="R634" s="7">
        <v>6.7464260888817614E-4</v>
      </c>
      <c r="S634" s="7">
        <v>7.3553420667016377E-5</v>
      </c>
      <c r="U634" s="7">
        <v>34.438775510204081</v>
      </c>
      <c r="V634" s="7">
        <v>3.1021524443486614E-4</v>
      </c>
    </row>
    <row r="635" spans="1:22" x14ac:dyDescent="0.35">
      <c r="A635" s="24">
        <v>2017</v>
      </c>
      <c r="B635" s="17" t="s">
        <v>158</v>
      </c>
      <c r="C635" s="17" t="s">
        <v>159</v>
      </c>
      <c r="D635" s="17">
        <v>2014</v>
      </c>
      <c r="E635" s="17">
        <v>3</v>
      </c>
      <c r="F635" s="17">
        <v>54</v>
      </c>
      <c r="G635" s="17">
        <v>2</v>
      </c>
      <c r="H635" s="17">
        <v>56</v>
      </c>
      <c r="I635" s="17" t="b">
        <v>1</v>
      </c>
      <c r="J635" s="25">
        <v>3.5714285714285698E-2</v>
      </c>
      <c r="K635">
        <f t="shared" si="45"/>
        <v>2.8562102170719763E-4</v>
      </c>
      <c r="L635">
        <f t="shared" si="46"/>
        <v>1.6900326082865905E-2</v>
      </c>
      <c r="M635">
        <f t="shared" si="47"/>
        <v>6.0358307438806774E-4</v>
      </c>
      <c r="N635">
        <f t="shared" si="48"/>
        <v>1.6900326082865905E-2</v>
      </c>
      <c r="O635">
        <f t="shared" si="49"/>
        <v>5.070097824859772E-2</v>
      </c>
      <c r="Q635" s="7">
        <v>609</v>
      </c>
      <c r="R635" s="7">
        <v>6.8230346898163141E-4</v>
      </c>
      <c r="S635" s="7">
        <v>6.5892560573561107E-5</v>
      </c>
      <c r="U635" s="7">
        <v>34.495464852607711</v>
      </c>
      <c r="V635" s="7">
        <v>3.1021524443486614E-4</v>
      </c>
    </row>
    <row r="636" spans="1:22" x14ac:dyDescent="0.35">
      <c r="A636" s="5">
        <v>2015</v>
      </c>
      <c r="B636" s="14" t="s">
        <v>30</v>
      </c>
      <c r="C636" s="14" t="s">
        <v>32</v>
      </c>
      <c r="D636" s="14">
        <v>2014</v>
      </c>
      <c r="E636" s="14">
        <v>1</v>
      </c>
      <c r="F636" s="14">
        <v>353</v>
      </c>
      <c r="G636" s="14">
        <v>13</v>
      </c>
      <c r="H636" s="14">
        <v>366</v>
      </c>
      <c r="I636" s="14" t="b">
        <v>1</v>
      </c>
      <c r="J636" s="6">
        <v>3.55191256830601E-2</v>
      </c>
      <c r="K636">
        <f t="shared" si="45"/>
        <v>1.8667373918720418E-3</v>
      </c>
      <c r="L636">
        <f t="shared" si="46"/>
        <v>4.3205756466841799E-2</v>
      </c>
      <c r="M636">
        <f t="shared" si="47"/>
        <v>1.5346306941774405E-3</v>
      </c>
      <c r="N636">
        <f t="shared" si="48"/>
        <v>4.3205756466841799E-2</v>
      </c>
      <c r="O636">
        <f t="shared" si="49"/>
        <v>4.3205756466841799E-2</v>
      </c>
      <c r="Q636" s="7">
        <v>610</v>
      </c>
      <c r="R636" s="7">
        <v>6.6698174879472076E-4</v>
      </c>
      <c r="S636" s="7">
        <v>8.1214280760471755E-5</v>
      </c>
      <c r="U636" s="7">
        <v>34.55215419501134</v>
      </c>
      <c r="V636" s="7">
        <v>3.1021524443486614E-4</v>
      </c>
    </row>
    <row r="637" spans="1:22" x14ac:dyDescent="0.35">
      <c r="A637" s="3">
        <v>2015</v>
      </c>
      <c r="B637" s="13" t="s">
        <v>92</v>
      </c>
      <c r="C637" s="13" t="s">
        <v>93</v>
      </c>
      <c r="D637" s="13">
        <v>2013</v>
      </c>
      <c r="E637" s="17">
        <v>2</v>
      </c>
      <c r="F637" s="13">
        <v>136</v>
      </c>
      <c r="G637" s="13">
        <v>5</v>
      </c>
      <c r="H637" s="13">
        <v>141</v>
      </c>
      <c r="I637" s="13" t="b">
        <v>1</v>
      </c>
      <c r="J637" s="4">
        <v>3.54609929078014E-2</v>
      </c>
      <c r="K637">
        <f t="shared" si="45"/>
        <v>7.1915292965562269E-4</v>
      </c>
      <c r="L637">
        <f t="shared" si="46"/>
        <v>2.6817026860851349E-2</v>
      </c>
      <c r="M637">
        <f t="shared" si="47"/>
        <v>9.5095839932096931E-4</v>
      </c>
      <c r="N637">
        <f t="shared" si="48"/>
        <v>2.6817026860851349E-2</v>
      </c>
      <c r="O637">
        <f t="shared" si="49"/>
        <v>5.3634053721702699E-2</v>
      </c>
      <c r="Q637" s="7">
        <v>611</v>
      </c>
      <c r="R637" s="7">
        <v>8.4231481735013933E-4</v>
      </c>
      <c r="S637" s="7">
        <v>1.224263063191259E-4</v>
      </c>
      <c r="U637" s="7">
        <v>34.60884353741497</v>
      </c>
      <c r="V637" s="7">
        <v>3.1021524443486614E-4</v>
      </c>
    </row>
    <row r="638" spans="1:22" x14ac:dyDescent="0.35">
      <c r="A638" s="3">
        <v>2015</v>
      </c>
      <c r="B638" s="13" t="s">
        <v>37</v>
      </c>
      <c r="C638" s="13" t="s">
        <v>39</v>
      </c>
      <c r="D638" s="13">
        <v>2014</v>
      </c>
      <c r="E638" s="14">
        <v>1</v>
      </c>
      <c r="F638" s="13">
        <v>109</v>
      </c>
      <c r="G638" s="13">
        <v>4</v>
      </c>
      <c r="H638" s="13">
        <v>113</v>
      </c>
      <c r="I638" s="13" t="b">
        <v>1</v>
      </c>
      <c r="J638" s="4">
        <v>3.5398230088495602E-2</v>
      </c>
      <c r="K638">
        <f t="shared" si="45"/>
        <v>5.7634241880202385E-4</v>
      </c>
      <c r="L638">
        <f t="shared" si="46"/>
        <v>2.4007132665148163E-2</v>
      </c>
      <c r="M638">
        <f t="shared" si="47"/>
        <v>8.4981000584595328E-4</v>
      </c>
      <c r="N638">
        <f t="shared" si="48"/>
        <v>2.4007132665148163E-2</v>
      </c>
      <c r="O638">
        <f t="shared" si="49"/>
        <v>2.4007132665148163E-2</v>
      </c>
      <c r="Q638" s="7">
        <v>612</v>
      </c>
      <c r="R638" s="7">
        <v>5.3369790953540985E-4</v>
      </c>
      <c r="S638" s="7">
        <v>7.5347566457582035E-5</v>
      </c>
      <c r="U638" s="7">
        <v>34.665532879818599</v>
      </c>
      <c r="V638" s="7">
        <v>3.1094948272689528E-4</v>
      </c>
    </row>
    <row r="639" spans="1:22" x14ac:dyDescent="0.35">
      <c r="A639" s="24">
        <v>2015</v>
      </c>
      <c r="B639" s="17" t="s">
        <v>24</v>
      </c>
      <c r="C639" s="17" t="s">
        <v>28</v>
      </c>
      <c r="D639" s="17">
        <v>2015</v>
      </c>
      <c r="E639" s="17">
        <v>0</v>
      </c>
      <c r="F639" s="17">
        <v>191</v>
      </c>
      <c r="G639" s="17">
        <v>7</v>
      </c>
      <c r="H639" s="17">
        <v>198</v>
      </c>
      <c r="I639" s="17" t="b">
        <v>1</v>
      </c>
      <c r="J639" s="25">
        <v>3.5353535353535401E-2</v>
      </c>
      <c r="K639">
        <f t="shared" si="45"/>
        <v>1.0098743267504488E-3</v>
      </c>
      <c r="L639">
        <f t="shared" si="46"/>
        <v>3.1778519895527685E-2</v>
      </c>
      <c r="M639">
        <f t="shared" si="47"/>
        <v>1.1234830266095661E-3</v>
      </c>
      <c r="N639">
        <f t="shared" si="48"/>
        <v>3.1778519895527685E-2</v>
      </c>
      <c r="O639">
        <f t="shared" si="49"/>
        <v>0</v>
      </c>
      <c r="Q639" s="7">
        <v>613</v>
      </c>
      <c r="R639" s="7">
        <v>5.4624612436409933E-4</v>
      </c>
      <c r="S639" s="7">
        <v>6.2799351628892554E-5</v>
      </c>
      <c r="U639" s="7">
        <v>34.722222222222221</v>
      </c>
      <c r="V639" s="7">
        <v>3.1243373690210372E-4</v>
      </c>
    </row>
    <row r="640" spans="1:22" x14ac:dyDescent="0.35">
      <c r="A640" s="5">
        <v>2015</v>
      </c>
      <c r="B640" s="14" t="s">
        <v>92</v>
      </c>
      <c r="C640" s="14" t="s">
        <v>93</v>
      </c>
      <c r="D640" s="14">
        <v>2014</v>
      </c>
      <c r="E640" s="14">
        <v>1</v>
      </c>
      <c r="F640" s="14">
        <v>82</v>
      </c>
      <c r="G640" s="14">
        <v>3</v>
      </c>
      <c r="H640" s="14">
        <v>85</v>
      </c>
      <c r="I640" s="14" t="b">
        <v>1</v>
      </c>
      <c r="J640" s="6">
        <v>3.5294117647058802E-2</v>
      </c>
      <c r="K640">
        <f t="shared" si="45"/>
        <v>4.3353190794842501E-4</v>
      </c>
      <c r="L640">
        <f t="shared" si="46"/>
        <v>2.0821429056345413E-2</v>
      </c>
      <c r="M640">
        <f t="shared" si="47"/>
        <v>7.3487396669454357E-4</v>
      </c>
      <c r="N640">
        <f t="shared" si="48"/>
        <v>2.0821429056345413E-2</v>
      </c>
      <c r="O640">
        <f t="shared" si="49"/>
        <v>2.0821429056345413E-2</v>
      </c>
      <c r="Q640" s="7">
        <v>614</v>
      </c>
      <c r="R640" s="7">
        <v>5.587943391927887E-4</v>
      </c>
      <c r="S640" s="7">
        <v>5.0251136800203182E-5</v>
      </c>
      <c r="U640" s="7">
        <v>34.778911564625851</v>
      </c>
      <c r="V640" s="7">
        <v>3.131838790068529E-4</v>
      </c>
    </row>
    <row r="641" spans="1:22" x14ac:dyDescent="0.35">
      <c r="A641" s="3">
        <v>2016</v>
      </c>
      <c r="B641" s="13" t="s">
        <v>37</v>
      </c>
      <c r="C641" s="13" t="s">
        <v>59</v>
      </c>
      <c r="D641" s="13">
        <v>2013</v>
      </c>
      <c r="E641" s="17">
        <v>3</v>
      </c>
      <c r="F641" s="13">
        <v>82</v>
      </c>
      <c r="G641" s="13">
        <v>3</v>
      </c>
      <c r="H641" s="13">
        <v>85</v>
      </c>
      <c r="I641" s="13" t="b">
        <v>1</v>
      </c>
      <c r="J641" s="4">
        <v>3.5294117647058802E-2</v>
      </c>
      <c r="K641">
        <f t="shared" si="45"/>
        <v>4.3353190794842501E-4</v>
      </c>
      <c r="L641">
        <f t="shared" si="46"/>
        <v>2.0821429056345413E-2</v>
      </c>
      <c r="M641">
        <f t="shared" si="47"/>
        <v>7.3487396669454357E-4</v>
      </c>
      <c r="N641">
        <f t="shared" si="48"/>
        <v>2.0821429056345413E-2</v>
      </c>
      <c r="O641">
        <f t="shared" si="49"/>
        <v>6.2464287169036237E-2</v>
      </c>
      <c r="Q641" s="7">
        <v>615</v>
      </c>
      <c r="R641" s="7">
        <v>5.4624612436409933E-4</v>
      </c>
      <c r="S641" s="7">
        <v>6.2799351628892554E-5</v>
      </c>
      <c r="U641" s="7">
        <v>34.83560090702948</v>
      </c>
      <c r="V641" s="7">
        <v>3.131838790068529E-4</v>
      </c>
    </row>
    <row r="642" spans="1:22" x14ac:dyDescent="0.35">
      <c r="A642" s="5">
        <v>2017</v>
      </c>
      <c r="B642" s="14" t="s">
        <v>52</v>
      </c>
      <c r="C642" s="14" t="s">
        <v>91</v>
      </c>
      <c r="D642" s="14">
        <v>2015</v>
      </c>
      <c r="E642" s="14">
        <v>2</v>
      </c>
      <c r="F642" s="14">
        <v>82</v>
      </c>
      <c r="G642" s="14">
        <v>3</v>
      </c>
      <c r="H642" s="14">
        <v>85</v>
      </c>
      <c r="I642" s="14" t="b">
        <v>1</v>
      </c>
      <c r="J642" s="6">
        <v>3.5294117647058802E-2</v>
      </c>
      <c r="K642">
        <f t="shared" si="45"/>
        <v>4.3353190794842501E-4</v>
      </c>
      <c r="L642">
        <f t="shared" si="46"/>
        <v>2.0821429056345413E-2</v>
      </c>
      <c r="M642">
        <f t="shared" si="47"/>
        <v>7.3487396669454357E-4</v>
      </c>
      <c r="N642">
        <f t="shared" si="48"/>
        <v>2.0821429056345413E-2</v>
      </c>
      <c r="O642">
        <f t="shared" si="49"/>
        <v>4.1642858112690827E-2</v>
      </c>
      <c r="Q642" s="7">
        <v>616</v>
      </c>
      <c r="R642" s="7">
        <v>5.587943391927887E-4</v>
      </c>
      <c r="S642" s="7">
        <v>5.0251136800203182E-5</v>
      </c>
      <c r="U642" s="7">
        <v>34.89229024943311</v>
      </c>
      <c r="V642" s="7">
        <v>3.131838790068529E-4</v>
      </c>
    </row>
    <row r="643" spans="1:22" x14ac:dyDescent="0.35">
      <c r="A643" s="24">
        <v>2017</v>
      </c>
      <c r="B643" s="17" t="s">
        <v>67</v>
      </c>
      <c r="C643" s="17" t="s">
        <v>139</v>
      </c>
      <c r="D643" s="17">
        <v>2015</v>
      </c>
      <c r="E643" s="17">
        <v>2</v>
      </c>
      <c r="F643" s="17">
        <v>82</v>
      </c>
      <c r="G643" s="17">
        <v>3</v>
      </c>
      <c r="H643" s="17">
        <v>85</v>
      </c>
      <c r="I643" s="17" t="b">
        <v>1</v>
      </c>
      <c r="J643" s="25">
        <v>3.5294117647058802E-2</v>
      </c>
      <c r="K643">
        <f t="shared" si="45"/>
        <v>4.3353190794842501E-4</v>
      </c>
      <c r="L643">
        <f t="shared" si="46"/>
        <v>2.0821429056345413E-2</v>
      </c>
      <c r="M643">
        <f t="shared" si="47"/>
        <v>7.3487396669454357E-4</v>
      </c>
      <c r="N643">
        <f t="shared" si="48"/>
        <v>2.0821429056345413E-2</v>
      </c>
      <c r="O643">
        <f t="shared" si="49"/>
        <v>4.1642858112690827E-2</v>
      </c>
      <c r="Q643" s="7">
        <v>617</v>
      </c>
      <c r="R643" s="7">
        <v>5.4624612436409933E-4</v>
      </c>
      <c r="S643" s="7">
        <v>6.2799351628892554E-5</v>
      </c>
      <c r="U643" s="7">
        <v>34.948979591836739</v>
      </c>
      <c r="V643" s="7">
        <v>3.131838790068529E-4</v>
      </c>
    </row>
    <row r="644" spans="1:22" x14ac:dyDescent="0.35">
      <c r="A644" s="3">
        <v>2014</v>
      </c>
      <c r="B644" s="13" t="s">
        <v>42</v>
      </c>
      <c r="C644" s="13" t="s">
        <v>73</v>
      </c>
      <c r="D644" s="13">
        <v>2010</v>
      </c>
      <c r="E644" s="14">
        <v>4</v>
      </c>
      <c r="F644" s="13">
        <v>137</v>
      </c>
      <c r="G644" s="13">
        <v>5</v>
      </c>
      <c r="H644" s="13">
        <v>142</v>
      </c>
      <c r="I644" s="13" t="b">
        <v>1</v>
      </c>
      <c r="J644" s="4">
        <v>3.5211267605633798E-2</v>
      </c>
      <c r="K644">
        <f t="shared" ref="K644:K707" si="50">H644/$H$1</f>
        <v>7.2425330504325119E-4</v>
      </c>
      <c r="L644">
        <f t="shared" ref="L644:L707" si="51">SQRT(K644)</f>
        <v>2.6911954686407513E-2</v>
      </c>
      <c r="M644">
        <f t="shared" ref="M644:M707" si="52">J644*L644</f>
        <v>9.4760403825378556E-4</v>
      </c>
      <c r="N644">
        <f t="shared" ref="N644:N707" si="53">L644</f>
        <v>2.6911954686407513E-2</v>
      </c>
      <c r="O644">
        <f t="shared" ref="O644:O707" si="54">E644*L644</f>
        <v>0.10764781874563005</v>
      </c>
      <c r="Q644" s="7">
        <v>618</v>
      </c>
      <c r="R644" s="7">
        <v>9.5988871213914377E-4</v>
      </c>
      <c r="S644" s="7">
        <v>9.1826793951150848E-5</v>
      </c>
      <c r="U644" s="7">
        <v>35.005668934240369</v>
      </c>
      <c r="V644" s="7">
        <v>3.131838790068529E-4</v>
      </c>
    </row>
    <row r="645" spans="1:22" x14ac:dyDescent="0.35">
      <c r="A645" s="3">
        <v>2016</v>
      </c>
      <c r="B645" s="13" t="s">
        <v>24</v>
      </c>
      <c r="C645" s="13" t="s">
        <v>46</v>
      </c>
      <c r="D645" s="13">
        <v>2011</v>
      </c>
      <c r="E645" s="17">
        <v>5</v>
      </c>
      <c r="F645" s="13">
        <v>137</v>
      </c>
      <c r="G645" s="13">
        <v>5</v>
      </c>
      <c r="H645" s="13">
        <v>142</v>
      </c>
      <c r="I645" s="13" t="b">
        <v>1</v>
      </c>
      <c r="J645" s="4">
        <v>3.5211267605633798E-2</v>
      </c>
      <c r="K645">
        <f t="shared" si="50"/>
        <v>7.2425330504325119E-4</v>
      </c>
      <c r="L645">
        <f t="shared" si="51"/>
        <v>2.6911954686407513E-2</v>
      </c>
      <c r="M645">
        <f t="shared" si="52"/>
        <v>9.4760403825378556E-4</v>
      </c>
      <c r="N645">
        <f t="shared" si="53"/>
        <v>2.6911954686407513E-2</v>
      </c>
      <c r="O645">
        <f t="shared" si="54"/>
        <v>0.13455977343203757</v>
      </c>
      <c r="Q645" s="7">
        <v>619</v>
      </c>
      <c r="R645" s="7">
        <v>6.7874381753801048E-4</v>
      </c>
      <c r="S645" s="7">
        <v>6.4931348697478612E-5</v>
      </c>
      <c r="U645" s="7">
        <v>35.062358276643991</v>
      </c>
      <c r="V645" s="7">
        <v>3.131838790068529E-4</v>
      </c>
    </row>
    <row r="646" spans="1:22" x14ac:dyDescent="0.35">
      <c r="A646" s="5">
        <v>2016</v>
      </c>
      <c r="B646" s="14" t="s">
        <v>92</v>
      </c>
      <c r="C646" s="14" t="s">
        <v>93</v>
      </c>
      <c r="D646" s="14">
        <v>2013</v>
      </c>
      <c r="E646" s="14">
        <v>3</v>
      </c>
      <c r="F646" s="14">
        <v>192</v>
      </c>
      <c r="G646" s="14">
        <v>7</v>
      </c>
      <c r="H646" s="14">
        <v>199</v>
      </c>
      <c r="I646" s="14" t="b">
        <v>1</v>
      </c>
      <c r="J646" s="6">
        <v>3.5175879396984903E-2</v>
      </c>
      <c r="K646">
        <f t="shared" si="50"/>
        <v>1.0149747021380774E-3</v>
      </c>
      <c r="L646">
        <f t="shared" si="51"/>
        <v>3.1858667613980304E-2</v>
      </c>
      <c r="M646">
        <f t="shared" si="52"/>
        <v>1.120656649738E-3</v>
      </c>
      <c r="N646">
        <f t="shared" si="53"/>
        <v>3.1858667613980304E-2</v>
      </c>
      <c r="O646">
        <f t="shared" si="54"/>
        <v>9.5576002841940913E-2</v>
      </c>
      <c r="Q646" s="7">
        <v>620</v>
      </c>
      <c r="R646" s="7">
        <v>7.9383847223524694E-4</v>
      </c>
      <c r="S646" s="7">
        <v>6.3593300597770009E-5</v>
      </c>
      <c r="U646" s="7">
        <v>35.11904761904762</v>
      </c>
      <c r="V646" s="7">
        <v>3.131838790068529E-4</v>
      </c>
    </row>
    <row r="647" spans="1:22" x14ac:dyDescent="0.35">
      <c r="A647" s="24">
        <v>2013</v>
      </c>
      <c r="B647" s="17" t="s">
        <v>33</v>
      </c>
      <c r="C647" s="17" t="s">
        <v>86</v>
      </c>
      <c r="D647" s="17">
        <v>2008</v>
      </c>
      <c r="E647" s="17">
        <v>5</v>
      </c>
      <c r="F647" s="17">
        <v>110</v>
      </c>
      <c r="G647" s="17">
        <v>4</v>
      </c>
      <c r="H647" s="17">
        <v>114</v>
      </c>
      <c r="I647" s="17" t="b">
        <v>1</v>
      </c>
      <c r="J647" s="25">
        <v>3.5087719298245598E-2</v>
      </c>
      <c r="K647">
        <f t="shared" si="50"/>
        <v>5.8144279418965235E-4</v>
      </c>
      <c r="L647">
        <f t="shared" si="51"/>
        <v>2.4113124936217877E-2</v>
      </c>
      <c r="M647">
        <f t="shared" si="52"/>
        <v>8.4607455916553922E-4</v>
      </c>
      <c r="N647">
        <f t="shared" si="53"/>
        <v>2.4113124936217877E-2</v>
      </c>
      <c r="O647">
        <f t="shared" si="54"/>
        <v>0.12056562468108939</v>
      </c>
      <c r="Q647" s="7">
        <v>621</v>
      </c>
      <c r="R647" s="7">
        <v>8.5841502246175941E-4</v>
      </c>
      <c r="S647" s="7">
        <v>9.9360370211744558E-5</v>
      </c>
      <c r="U647" s="7">
        <v>35.17573696145125</v>
      </c>
      <c r="V647" s="7">
        <v>3.131838790068529E-4</v>
      </c>
    </row>
    <row r="648" spans="1:22" x14ac:dyDescent="0.35">
      <c r="A648" s="3">
        <v>2016</v>
      </c>
      <c r="B648" s="13" t="s">
        <v>26</v>
      </c>
      <c r="C648" s="13" t="s">
        <v>144</v>
      </c>
      <c r="D648" s="13">
        <v>2014</v>
      </c>
      <c r="E648" s="14">
        <v>2</v>
      </c>
      <c r="F648" s="13">
        <v>55</v>
      </c>
      <c r="G648" s="13">
        <v>2</v>
      </c>
      <c r="H648" s="13">
        <v>57</v>
      </c>
      <c r="I648" s="13" t="b">
        <v>1</v>
      </c>
      <c r="J648" s="4">
        <v>3.5087719298245598E-2</v>
      </c>
      <c r="K648">
        <f t="shared" si="50"/>
        <v>2.9072139709482618E-4</v>
      </c>
      <c r="L648">
        <f t="shared" si="51"/>
        <v>1.7050554157998096E-2</v>
      </c>
      <c r="M648">
        <f t="shared" si="52"/>
        <v>5.9826505817537148E-4</v>
      </c>
      <c r="N648">
        <f t="shared" si="53"/>
        <v>1.7050554157998096E-2</v>
      </c>
      <c r="O648">
        <f t="shared" si="54"/>
        <v>3.4101108315996193E-2</v>
      </c>
      <c r="Q648" s="7">
        <v>622</v>
      </c>
      <c r="R648" s="7">
        <v>8.5841502246175941E-4</v>
      </c>
      <c r="S648" s="7">
        <v>9.9360370211744558E-5</v>
      </c>
      <c r="U648" s="7">
        <v>35.232426303854879</v>
      </c>
      <c r="V648" s="7">
        <v>3.1318387900685355E-4</v>
      </c>
    </row>
    <row r="649" spans="1:22" x14ac:dyDescent="0.35">
      <c r="A649" s="24">
        <v>2017</v>
      </c>
      <c r="B649" s="17" t="s">
        <v>37</v>
      </c>
      <c r="C649" s="17" t="s">
        <v>197</v>
      </c>
      <c r="D649" s="17">
        <v>2012</v>
      </c>
      <c r="E649" s="17">
        <v>5</v>
      </c>
      <c r="F649" s="17">
        <v>55</v>
      </c>
      <c r="G649" s="17">
        <v>2</v>
      </c>
      <c r="H649" s="17">
        <v>57</v>
      </c>
      <c r="I649" s="17" t="b">
        <v>1</v>
      </c>
      <c r="J649" s="25">
        <v>3.5087719298245598E-2</v>
      </c>
      <c r="K649">
        <f t="shared" si="50"/>
        <v>2.9072139709482618E-4</v>
      </c>
      <c r="L649">
        <f t="shared" si="51"/>
        <v>1.7050554157998096E-2</v>
      </c>
      <c r="M649">
        <f t="shared" si="52"/>
        <v>5.9826505817537148E-4</v>
      </c>
      <c r="N649">
        <f t="shared" si="53"/>
        <v>1.7050554157998096E-2</v>
      </c>
      <c r="O649">
        <f t="shared" si="54"/>
        <v>8.5252770789990481E-2</v>
      </c>
      <c r="Q649" s="7">
        <v>623</v>
      </c>
      <c r="R649" s="7">
        <v>7.7054662130138663E-4</v>
      </c>
      <c r="S649" s="7">
        <v>8.304874851706751E-5</v>
      </c>
      <c r="U649" s="7">
        <v>35.289115646258509</v>
      </c>
      <c r="V649" s="7">
        <v>3.154671452918758E-4</v>
      </c>
    </row>
    <row r="650" spans="1:22" x14ac:dyDescent="0.35">
      <c r="A650" s="3">
        <v>2017</v>
      </c>
      <c r="B650" s="13" t="s">
        <v>67</v>
      </c>
      <c r="C650" s="13" t="s">
        <v>193</v>
      </c>
      <c r="D650" s="13">
        <v>2015</v>
      </c>
      <c r="E650" s="14">
        <v>2</v>
      </c>
      <c r="F650" s="13">
        <v>55</v>
      </c>
      <c r="G650" s="13">
        <v>2</v>
      </c>
      <c r="H650" s="13">
        <v>57</v>
      </c>
      <c r="I650" s="13" t="b">
        <v>1</v>
      </c>
      <c r="J650" s="4">
        <v>3.5087719298245598E-2</v>
      </c>
      <c r="K650">
        <f t="shared" si="50"/>
        <v>2.9072139709482618E-4</v>
      </c>
      <c r="L650">
        <f t="shared" si="51"/>
        <v>1.7050554157998096E-2</v>
      </c>
      <c r="M650">
        <f t="shared" si="52"/>
        <v>5.9826505817537148E-4</v>
      </c>
      <c r="N650">
        <f t="shared" si="53"/>
        <v>1.7050554157998096E-2</v>
      </c>
      <c r="O650">
        <f t="shared" si="54"/>
        <v>3.4101108315996193E-2</v>
      </c>
      <c r="Q650" s="7">
        <v>624</v>
      </c>
      <c r="R650" s="7">
        <v>7.9740630357037626E-4</v>
      </c>
      <c r="S650" s="7">
        <v>5.6189066248077879E-5</v>
      </c>
      <c r="U650" s="7">
        <v>35.345804988662131</v>
      </c>
      <c r="V650" s="7">
        <v>3.1623940384103917E-4</v>
      </c>
    </row>
    <row r="651" spans="1:22" x14ac:dyDescent="0.35">
      <c r="A651" s="3">
        <v>2017</v>
      </c>
      <c r="B651" s="13" t="s">
        <v>24</v>
      </c>
      <c r="C651" s="13" t="s">
        <v>29</v>
      </c>
      <c r="D651" s="13">
        <v>2016</v>
      </c>
      <c r="E651" s="17">
        <v>1</v>
      </c>
      <c r="F651" s="13">
        <v>138</v>
      </c>
      <c r="G651" s="13">
        <v>5</v>
      </c>
      <c r="H651" s="13">
        <v>143</v>
      </c>
      <c r="I651" s="13" t="b">
        <v>1</v>
      </c>
      <c r="J651" s="4">
        <v>3.4965034965035002E-2</v>
      </c>
      <c r="K651">
        <f t="shared" si="50"/>
        <v>7.2935368043087969E-4</v>
      </c>
      <c r="L651">
        <f t="shared" si="51"/>
        <v>2.70065488433987E-2</v>
      </c>
      <c r="M651">
        <f t="shared" si="52"/>
        <v>9.4428492459436113E-4</v>
      </c>
      <c r="N651">
        <f t="shared" si="53"/>
        <v>2.70065488433987E-2</v>
      </c>
      <c r="O651">
        <f t="shared" si="54"/>
        <v>2.70065488433987E-2</v>
      </c>
      <c r="Q651" s="7">
        <v>625</v>
      </c>
      <c r="R651" s="7">
        <v>6.5180550405891926E-4</v>
      </c>
      <c r="S651" s="7">
        <v>8.742977075663471E-5</v>
      </c>
      <c r="U651" s="7">
        <v>35.40249433106576</v>
      </c>
      <c r="V651" s="7">
        <v>3.1623940384103917E-4</v>
      </c>
    </row>
    <row r="652" spans="1:22" x14ac:dyDescent="0.35">
      <c r="A652" s="3">
        <v>2014</v>
      </c>
      <c r="B652" s="13" t="s">
        <v>26</v>
      </c>
      <c r="C652" s="13" t="s">
        <v>147</v>
      </c>
      <c r="D652" s="13">
        <v>2010</v>
      </c>
      <c r="E652" s="14">
        <v>4</v>
      </c>
      <c r="F652" s="13">
        <v>83</v>
      </c>
      <c r="G652" s="13">
        <v>3</v>
      </c>
      <c r="H652" s="13">
        <v>86</v>
      </c>
      <c r="I652" s="13" t="b">
        <v>1</v>
      </c>
      <c r="J652" s="4">
        <v>3.4883720930232599E-2</v>
      </c>
      <c r="K652">
        <f t="shared" si="50"/>
        <v>4.3863228333605351E-4</v>
      </c>
      <c r="L652">
        <f t="shared" si="51"/>
        <v>2.0943549922017839E-2</v>
      </c>
      <c r="M652">
        <f t="shared" si="52"/>
        <v>7.3058895076806498E-4</v>
      </c>
      <c r="N652">
        <f t="shared" si="53"/>
        <v>2.0943549922017839E-2</v>
      </c>
      <c r="O652">
        <f t="shared" si="54"/>
        <v>8.3774199688071357E-2</v>
      </c>
      <c r="Q652" s="7">
        <v>626</v>
      </c>
      <c r="R652" s="7">
        <v>6.9057411602979168E-4</v>
      </c>
      <c r="S652" s="7">
        <v>4.866115878576229E-5</v>
      </c>
      <c r="U652" s="7">
        <v>35.45918367346939</v>
      </c>
      <c r="V652" s="7">
        <v>3.1623940384103917E-4</v>
      </c>
    </row>
    <row r="653" spans="1:22" x14ac:dyDescent="0.35">
      <c r="A653" s="3">
        <v>2016</v>
      </c>
      <c r="B653" s="13" t="s">
        <v>186</v>
      </c>
      <c r="C653" s="13" t="s">
        <v>236</v>
      </c>
      <c r="D653" s="13">
        <v>2011</v>
      </c>
      <c r="E653" s="17">
        <v>5</v>
      </c>
      <c r="F653" s="13">
        <v>83</v>
      </c>
      <c r="G653" s="13">
        <v>3</v>
      </c>
      <c r="H653" s="13">
        <v>86</v>
      </c>
      <c r="I653" s="13" t="b">
        <v>1</v>
      </c>
      <c r="J653" s="4">
        <v>3.4883720930232599E-2</v>
      </c>
      <c r="K653">
        <f t="shared" si="50"/>
        <v>4.3863228333605351E-4</v>
      </c>
      <c r="L653">
        <f t="shared" si="51"/>
        <v>2.0943549922017839E-2</v>
      </c>
      <c r="M653">
        <f t="shared" si="52"/>
        <v>7.3058895076806498E-4</v>
      </c>
      <c r="N653">
        <f t="shared" si="53"/>
        <v>2.0943549922017839E-2</v>
      </c>
      <c r="O653">
        <f t="shared" si="54"/>
        <v>0.1047177496100892</v>
      </c>
      <c r="Q653" s="7">
        <v>627</v>
      </c>
      <c r="R653" s="7">
        <v>6.6731294884726821E-4</v>
      </c>
      <c r="S653" s="7">
        <v>7.1922325968285764E-5</v>
      </c>
      <c r="U653" s="7">
        <v>35.515873015873019</v>
      </c>
      <c r="V653" s="7">
        <v>3.1623940384103917E-4</v>
      </c>
    </row>
    <row r="654" spans="1:22" x14ac:dyDescent="0.35">
      <c r="A654" s="3">
        <v>2015</v>
      </c>
      <c r="B654" s="13" t="s">
        <v>58</v>
      </c>
      <c r="C654" s="13">
        <v>200</v>
      </c>
      <c r="D654" s="13">
        <v>2012</v>
      </c>
      <c r="E654" s="14">
        <v>3</v>
      </c>
      <c r="F654" s="13">
        <v>111</v>
      </c>
      <c r="G654" s="13">
        <v>4</v>
      </c>
      <c r="H654" s="13">
        <v>115</v>
      </c>
      <c r="I654" s="13" t="b">
        <v>1</v>
      </c>
      <c r="J654" s="4">
        <v>3.4782608695652202E-2</v>
      </c>
      <c r="K654">
        <f t="shared" si="50"/>
        <v>5.8654316957728085E-4</v>
      </c>
      <c r="L654">
        <f t="shared" si="51"/>
        <v>2.42186533394671E-2</v>
      </c>
      <c r="M654">
        <f t="shared" si="52"/>
        <v>8.4238794224233461E-4</v>
      </c>
      <c r="N654">
        <f t="shared" si="53"/>
        <v>2.42186533394671E-2</v>
      </c>
      <c r="O654">
        <f t="shared" si="54"/>
        <v>7.26559600184013E-2</v>
      </c>
      <c r="Q654" s="7">
        <v>628</v>
      </c>
      <c r="R654" s="7">
        <v>6.5955922645309379E-4</v>
      </c>
      <c r="S654" s="7">
        <v>7.9676048362460183E-5</v>
      </c>
      <c r="U654" s="7">
        <v>35.572562358276649</v>
      </c>
      <c r="V654" s="7">
        <v>3.1623940384103917E-4</v>
      </c>
    </row>
    <row r="655" spans="1:22" x14ac:dyDescent="0.35">
      <c r="A655" s="3">
        <v>2016</v>
      </c>
      <c r="B655" s="13" t="s">
        <v>24</v>
      </c>
      <c r="C655" s="13" t="s">
        <v>101</v>
      </c>
      <c r="D655" s="13">
        <v>2012</v>
      </c>
      <c r="E655" s="17">
        <v>4</v>
      </c>
      <c r="F655" s="13">
        <v>111</v>
      </c>
      <c r="G655" s="13">
        <v>4</v>
      </c>
      <c r="H655" s="13">
        <v>115</v>
      </c>
      <c r="I655" s="13" t="b">
        <v>1</v>
      </c>
      <c r="J655" s="4">
        <v>3.4782608695652202E-2</v>
      </c>
      <c r="K655">
        <f t="shared" si="50"/>
        <v>5.8654316957728085E-4</v>
      </c>
      <c r="L655">
        <f t="shared" si="51"/>
        <v>2.42186533394671E-2</v>
      </c>
      <c r="M655">
        <f t="shared" si="52"/>
        <v>8.4238794224233461E-4</v>
      </c>
      <c r="N655">
        <f t="shared" si="53"/>
        <v>2.42186533394671E-2</v>
      </c>
      <c r="O655">
        <f t="shared" si="54"/>
        <v>9.68746133578684E-2</v>
      </c>
      <c r="Q655" s="7">
        <v>629</v>
      </c>
      <c r="R655" s="7">
        <v>5.6385140461551165E-4</v>
      </c>
      <c r="S655" s="7">
        <v>3.9731669772556091E-5</v>
      </c>
      <c r="U655" s="7">
        <v>35.629251700680271</v>
      </c>
      <c r="V655" s="7">
        <v>3.1623940384103917E-4</v>
      </c>
    </row>
    <row r="656" spans="1:22" x14ac:dyDescent="0.35">
      <c r="A656" s="3">
        <v>2016</v>
      </c>
      <c r="B656" s="13" t="s">
        <v>24</v>
      </c>
      <c r="C656" s="13" t="s">
        <v>46</v>
      </c>
      <c r="D656" s="13">
        <v>2014</v>
      </c>
      <c r="E656" s="14">
        <v>2</v>
      </c>
      <c r="F656" s="13">
        <v>111</v>
      </c>
      <c r="G656" s="13">
        <v>4</v>
      </c>
      <c r="H656" s="13">
        <v>115</v>
      </c>
      <c r="I656" s="13" t="b">
        <v>1</v>
      </c>
      <c r="J656" s="4">
        <v>3.4782608695652202E-2</v>
      </c>
      <c r="K656">
        <f t="shared" si="50"/>
        <v>5.8654316957728085E-4</v>
      </c>
      <c r="L656">
        <f t="shared" si="51"/>
        <v>2.42186533394671E-2</v>
      </c>
      <c r="M656">
        <f t="shared" si="52"/>
        <v>8.4238794224233461E-4</v>
      </c>
      <c r="N656">
        <f t="shared" si="53"/>
        <v>2.42186533394671E-2</v>
      </c>
      <c r="O656">
        <f t="shared" si="54"/>
        <v>4.84373066789342E-2</v>
      </c>
      <c r="Q656" s="7">
        <v>630</v>
      </c>
      <c r="R656" s="7">
        <v>5.448587411425931E-4</v>
      </c>
      <c r="S656" s="7">
        <v>5.8724333245474634E-5</v>
      </c>
      <c r="U656" s="7">
        <v>35.685941043083901</v>
      </c>
      <c r="V656" s="7">
        <v>3.1623940384103917E-4</v>
      </c>
    </row>
    <row r="657" spans="1:22" x14ac:dyDescent="0.35">
      <c r="A657" s="3">
        <v>2017</v>
      </c>
      <c r="B657" s="13" t="s">
        <v>42</v>
      </c>
      <c r="C657" s="13" t="s">
        <v>45</v>
      </c>
      <c r="D657" s="13">
        <v>2015</v>
      </c>
      <c r="E657" s="17">
        <v>2</v>
      </c>
      <c r="F657" s="13">
        <v>111</v>
      </c>
      <c r="G657" s="13">
        <v>4</v>
      </c>
      <c r="H657" s="13">
        <v>115</v>
      </c>
      <c r="I657" s="13" t="b">
        <v>1</v>
      </c>
      <c r="J657" s="4">
        <v>3.4782608695652202E-2</v>
      </c>
      <c r="K657">
        <f t="shared" si="50"/>
        <v>5.8654316957728085E-4</v>
      </c>
      <c r="L657">
        <f t="shared" si="51"/>
        <v>2.42186533394671E-2</v>
      </c>
      <c r="M657">
        <f t="shared" si="52"/>
        <v>8.4238794224233461E-4</v>
      </c>
      <c r="N657">
        <f t="shared" si="53"/>
        <v>2.42186533394671E-2</v>
      </c>
      <c r="O657">
        <f t="shared" si="54"/>
        <v>4.84373066789342E-2</v>
      </c>
      <c r="Q657" s="7">
        <v>631</v>
      </c>
      <c r="R657" s="7">
        <v>5.3852785331828682E-4</v>
      </c>
      <c r="S657" s="7">
        <v>6.5055221069780923E-5</v>
      </c>
      <c r="U657" s="7">
        <v>35.74263038548753</v>
      </c>
      <c r="V657" s="7">
        <v>3.1623940384103917E-4</v>
      </c>
    </row>
    <row r="658" spans="1:22" x14ac:dyDescent="0.35">
      <c r="A658" s="3">
        <v>2014</v>
      </c>
      <c r="B658" s="13" t="s">
        <v>52</v>
      </c>
      <c r="C658" s="13" t="s">
        <v>82</v>
      </c>
      <c r="D658" s="13">
        <v>2013</v>
      </c>
      <c r="E658" s="14">
        <v>1</v>
      </c>
      <c r="F658" s="13">
        <v>195</v>
      </c>
      <c r="G658" s="13">
        <v>7</v>
      </c>
      <c r="H658" s="13">
        <v>202</v>
      </c>
      <c r="I658" s="13" t="b">
        <v>1</v>
      </c>
      <c r="J658" s="4">
        <v>3.4653465346534698E-2</v>
      </c>
      <c r="K658">
        <f t="shared" si="50"/>
        <v>1.030275828300963E-3</v>
      </c>
      <c r="L658">
        <f t="shared" si="51"/>
        <v>3.209791003010886E-2</v>
      </c>
      <c r="M658">
        <f t="shared" si="52"/>
        <v>1.1123038129245658E-3</v>
      </c>
      <c r="N658">
        <f t="shared" si="53"/>
        <v>3.209791003010886E-2</v>
      </c>
      <c r="O658">
        <f t="shared" si="54"/>
        <v>3.209791003010886E-2</v>
      </c>
      <c r="Q658" s="7">
        <v>632</v>
      </c>
      <c r="R658" s="7">
        <v>5.448587411425931E-4</v>
      </c>
      <c r="S658" s="7">
        <v>5.8724333245474634E-5</v>
      </c>
      <c r="U658" s="7">
        <v>35.799319727891159</v>
      </c>
      <c r="V658" s="7">
        <v>3.1623940384103917E-4</v>
      </c>
    </row>
    <row r="659" spans="1:22" x14ac:dyDescent="0.35">
      <c r="A659" s="3">
        <v>2015</v>
      </c>
      <c r="B659" s="13" t="s">
        <v>33</v>
      </c>
      <c r="C659" s="13" t="s">
        <v>86</v>
      </c>
      <c r="D659" s="13">
        <v>2014</v>
      </c>
      <c r="E659" s="17">
        <v>1</v>
      </c>
      <c r="F659" s="13">
        <v>140</v>
      </c>
      <c r="G659" s="13">
        <v>5</v>
      </c>
      <c r="H659" s="13">
        <v>145</v>
      </c>
      <c r="I659" s="13" t="b">
        <v>1</v>
      </c>
      <c r="J659" s="4">
        <v>3.4482758620689703E-2</v>
      </c>
      <c r="K659">
        <f t="shared" si="50"/>
        <v>7.3955443120613678E-4</v>
      </c>
      <c r="L659">
        <f t="shared" si="51"/>
        <v>2.7194750066991548E-2</v>
      </c>
      <c r="M659">
        <f t="shared" si="52"/>
        <v>9.3775000231005471E-4</v>
      </c>
      <c r="N659">
        <f t="shared" si="53"/>
        <v>2.7194750066991548E-2</v>
      </c>
      <c r="O659">
        <f t="shared" si="54"/>
        <v>2.7194750066991548E-2</v>
      </c>
      <c r="Q659" s="7">
        <v>633</v>
      </c>
      <c r="R659" s="7">
        <v>5.5118962896689929E-4</v>
      </c>
      <c r="S659" s="7">
        <v>5.2393445421168453E-5</v>
      </c>
      <c r="U659" s="7">
        <v>35.856009070294789</v>
      </c>
      <c r="V659" s="7">
        <v>3.1938614207972549E-4</v>
      </c>
    </row>
    <row r="660" spans="1:22" x14ac:dyDescent="0.35">
      <c r="A660" s="3">
        <v>2016</v>
      </c>
      <c r="B660" s="13" t="s">
        <v>106</v>
      </c>
      <c r="C660" s="13" t="s">
        <v>107</v>
      </c>
      <c r="D660" s="13">
        <v>2013</v>
      </c>
      <c r="E660" s="14">
        <v>3</v>
      </c>
      <c r="F660" s="13">
        <v>112</v>
      </c>
      <c r="G660" s="13">
        <v>4</v>
      </c>
      <c r="H660" s="13">
        <v>116</v>
      </c>
      <c r="I660" s="13" t="b">
        <v>1</v>
      </c>
      <c r="J660" s="4">
        <v>3.4482758620689703E-2</v>
      </c>
      <c r="K660">
        <f t="shared" si="50"/>
        <v>5.9164354496490945E-4</v>
      </c>
      <c r="L660">
        <f t="shared" si="51"/>
        <v>2.4323723912364023E-2</v>
      </c>
      <c r="M660">
        <f t="shared" si="52"/>
        <v>8.3874910042634678E-4</v>
      </c>
      <c r="N660">
        <f t="shared" si="53"/>
        <v>2.4323723912364023E-2</v>
      </c>
      <c r="O660">
        <f t="shared" si="54"/>
        <v>7.2971171737092069E-2</v>
      </c>
      <c r="Q660" s="7">
        <v>634</v>
      </c>
      <c r="R660" s="7">
        <v>1.3767487779227142E-3</v>
      </c>
      <c r="S660" s="7">
        <v>1.5788191625472629E-4</v>
      </c>
      <c r="U660" s="7">
        <v>35.912698412698418</v>
      </c>
      <c r="V660" s="7">
        <v>3.1938614207972549E-4</v>
      </c>
    </row>
    <row r="661" spans="1:22" x14ac:dyDescent="0.35">
      <c r="A661" s="3">
        <v>2013</v>
      </c>
      <c r="B661" s="13" t="s">
        <v>30</v>
      </c>
      <c r="C661" s="13" t="s">
        <v>51</v>
      </c>
      <c r="D661" s="13">
        <v>2009</v>
      </c>
      <c r="E661" s="17">
        <v>4</v>
      </c>
      <c r="F661" s="13">
        <v>84</v>
      </c>
      <c r="G661" s="13">
        <v>3</v>
      </c>
      <c r="H661" s="13">
        <v>87</v>
      </c>
      <c r="I661" s="13" t="b">
        <v>1</v>
      </c>
      <c r="J661" s="4">
        <v>3.4482758620689703E-2</v>
      </c>
      <c r="K661">
        <f t="shared" si="50"/>
        <v>4.4373265872368206E-4</v>
      </c>
      <c r="L661">
        <f t="shared" si="51"/>
        <v>2.106496282274626E-2</v>
      </c>
      <c r="M661">
        <f t="shared" si="52"/>
        <v>7.2637802837056172E-4</v>
      </c>
      <c r="N661">
        <f t="shared" si="53"/>
        <v>2.106496282274626E-2</v>
      </c>
      <c r="O661">
        <f t="shared" si="54"/>
        <v>8.4259851290985038E-2</v>
      </c>
      <c r="Q661" s="7">
        <v>635</v>
      </c>
      <c r="R661" s="7">
        <v>8.6456861393959569E-4</v>
      </c>
      <c r="S661" s="7">
        <v>8.6389785381373626E-5</v>
      </c>
      <c r="U661" s="7">
        <v>35.969387755102041</v>
      </c>
      <c r="V661" s="7">
        <v>3.1938614207972549E-4</v>
      </c>
    </row>
    <row r="662" spans="1:22" x14ac:dyDescent="0.35">
      <c r="A662" s="5">
        <v>2017</v>
      </c>
      <c r="B662" s="14" t="s">
        <v>24</v>
      </c>
      <c r="C662" s="14" t="s">
        <v>120</v>
      </c>
      <c r="D662" s="14">
        <v>2012</v>
      </c>
      <c r="E662" s="14">
        <v>5</v>
      </c>
      <c r="F662" s="14">
        <v>84</v>
      </c>
      <c r="G662" s="14">
        <v>3</v>
      </c>
      <c r="H662" s="14">
        <v>87</v>
      </c>
      <c r="I662" s="14" t="b">
        <v>1</v>
      </c>
      <c r="J662" s="6">
        <v>3.4482758620689703E-2</v>
      </c>
      <c r="K662">
        <f t="shared" si="50"/>
        <v>4.4373265872368206E-4</v>
      </c>
      <c r="L662">
        <f t="shared" si="51"/>
        <v>2.106496282274626E-2</v>
      </c>
      <c r="M662">
        <f t="shared" si="52"/>
        <v>7.2637802837056172E-4</v>
      </c>
      <c r="N662">
        <f t="shared" si="53"/>
        <v>2.106496282274626E-2</v>
      </c>
      <c r="O662">
        <f t="shared" si="54"/>
        <v>0.10532481411373129</v>
      </c>
      <c r="Q662" s="7">
        <v>636</v>
      </c>
      <c r="R662" s="7">
        <v>7.6498580885944582E-4</v>
      </c>
      <c r="S662" s="7">
        <v>8.4824196986507455E-5</v>
      </c>
      <c r="U662" s="7">
        <v>36.02607709750567</v>
      </c>
      <c r="V662" s="7">
        <v>3.1938614207972549E-4</v>
      </c>
    </row>
    <row r="663" spans="1:22" x14ac:dyDescent="0.35">
      <c r="A663" s="3">
        <v>2017</v>
      </c>
      <c r="B663" s="13" t="s">
        <v>104</v>
      </c>
      <c r="C663" s="13" t="s">
        <v>140</v>
      </c>
      <c r="D663" s="13">
        <v>2017</v>
      </c>
      <c r="E663" s="17">
        <v>0</v>
      </c>
      <c r="F663" s="13">
        <v>56</v>
      </c>
      <c r="G663" s="13">
        <v>2</v>
      </c>
      <c r="H663" s="13">
        <v>58</v>
      </c>
      <c r="I663" s="13" t="b">
        <v>1</v>
      </c>
      <c r="J663" s="4">
        <v>3.4482758620689703E-2</v>
      </c>
      <c r="K663">
        <f t="shared" si="50"/>
        <v>2.9582177248245472E-4</v>
      </c>
      <c r="L663">
        <f t="shared" si="51"/>
        <v>1.7199470122141982E-2</v>
      </c>
      <c r="M663">
        <f t="shared" si="52"/>
        <v>5.9308517662558637E-4</v>
      </c>
      <c r="N663">
        <f t="shared" si="53"/>
        <v>1.7199470122141982E-2</v>
      </c>
      <c r="O663">
        <f t="shared" si="54"/>
        <v>0</v>
      </c>
      <c r="Q663" s="7">
        <v>637</v>
      </c>
      <c r="R663" s="7">
        <v>1.0007163041331074E-3</v>
      </c>
      <c r="S663" s="7">
        <v>1.2276672247645871E-4</v>
      </c>
      <c r="U663" s="7">
        <v>36.0827664399093</v>
      </c>
      <c r="V663" s="7">
        <v>3.1938614207972549E-4</v>
      </c>
    </row>
    <row r="664" spans="1:22" x14ac:dyDescent="0.35">
      <c r="A664" s="3">
        <v>2014</v>
      </c>
      <c r="B664" s="13" t="s">
        <v>30</v>
      </c>
      <c r="C664" s="13" t="s">
        <v>48</v>
      </c>
      <c r="D664" s="13">
        <v>2014</v>
      </c>
      <c r="E664" s="14">
        <v>0</v>
      </c>
      <c r="F664" s="13">
        <v>85</v>
      </c>
      <c r="G664" s="13">
        <v>3</v>
      </c>
      <c r="H664" s="13">
        <v>88</v>
      </c>
      <c r="I664" s="13" t="b">
        <v>1</v>
      </c>
      <c r="J664" s="4">
        <v>3.4090909090909102E-2</v>
      </c>
      <c r="K664">
        <f t="shared" si="50"/>
        <v>4.4883303411131061E-4</v>
      </c>
      <c r="L664">
        <f t="shared" si="51"/>
        <v>2.1185679930351791E-2</v>
      </c>
      <c r="M664">
        <f t="shared" si="52"/>
        <v>7.2223908853472042E-4</v>
      </c>
      <c r="N664">
        <f t="shared" si="53"/>
        <v>2.1185679930351791E-2</v>
      </c>
      <c r="O664">
        <f t="shared" si="54"/>
        <v>0</v>
      </c>
      <c r="Q664" s="7">
        <v>638</v>
      </c>
      <c r="R664" s="7">
        <v>6.634735588978202E-4</v>
      </c>
      <c r="S664" s="7">
        <v>7.1400407796723365E-5</v>
      </c>
      <c r="U664" s="7">
        <v>36.139455782312929</v>
      </c>
      <c r="V664" s="7">
        <v>3.1938614207972549E-4</v>
      </c>
    </row>
    <row r="665" spans="1:22" x14ac:dyDescent="0.35">
      <c r="A665" s="24">
        <v>2017</v>
      </c>
      <c r="B665" s="17" t="s">
        <v>24</v>
      </c>
      <c r="C665" s="17" t="s">
        <v>65</v>
      </c>
      <c r="D665" s="17">
        <v>2016</v>
      </c>
      <c r="E665" s="17">
        <v>1</v>
      </c>
      <c r="F665" s="17">
        <v>85</v>
      </c>
      <c r="G665" s="17">
        <v>3</v>
      </c>
      <c r="H665" s="17">
        <v>88</v>
      </c>
      <c r="I665" s="17" t="b">
        <v>1</v>
      </c>
      <c r="J665" s="25">
        <v>3.4090909090909102E-2</v>
      </c>
      <c r="K665">
        <f t="shared" si="50"/>
        <v>4.4883303411131061E-4</v>
      </c>
      <c r="L665">
        <f t="shared" si="51"/>
        <v>2.1185679930351791E-2</v>
      </c>
      <c r="M665">
        <f t="shared" si="52"/>
        <v>7.2223908853472042E-4</v>
      </c>
      <c r="N665">
        <f t="shared" si="53"/>
        <v>2.1185679930351791E-2</v>
      </c>
      <c r="O665">
        <f t="shared" si="54"/>
        <v>2.1185679930351791E-2</v>
      </c>
      <c r="Q665" s="7">
        <v>639</v>
      </c>
      <c r="R665" s="7">
        <v>6.7907303680743458E-4</v>
      </c>
      <c r="S665" s="7">
        <v>5.5800929887108992E-5</v>
      </c>
      <c r="U665" s="7">
        <v>36.196145124716558</v>
      </c>
      <c r="V665" s="7">
        <v>3.1938614207972549E-4</v>
      </c>
    </row>
    <row r="666" spans="1:22" x14ac:dyDescent="0.35">
      <c r="A666" s="3">
        <v>2017</v>
      </c>
      <c r="B666" s="13" t="s">
        <v>24</v>
      </c>
      <c r="C666" s="13" t="s">
        <v>89</v>
      </c>
      <c r="D666" s="13">
        <v>2015</v>
      </c>
      <c r="E666" s="14">
        <v>2</v>
      </c>
      <c r="F666" s="13">
        <v>85</v>
      </c>
      <c r="G666" s="13">
        <v>3</v>
      </c>
      <c r="H666" s="13">
        <v>88</v>
      </c>
      <c r="I666" s="13" t="b">
        <v>1</v>
      </c>
      <c r="J666" s="4">
        <v>3.4090909090909102E-2</v>
      </c>
      <c r="K666">
        <f t="shared" si="50"/>
        <v>4.4883303411131061E-4</v>
      </c>
      <c r="L666">
        <f t="shared" si="51"/>
        <v>2.1185679930351791E-2</v>
      </c>
      <c r="M666">
        <f t="shared" si="52"/>
        <v>7.2223908853472042E-4</v>
      </c>
      <c r="N666">
        <f t="shared" si="53"/>
        <v>2.1185679930351791E-2</v>
      </c>
      <c r="O666">
        <f t="shared" si="54"/>
        <v>4.2371359860703582E-2</v>
      </c>
      <c r="Q666" s="7">
        <v>640</v>
      </c>
      <c r="R666" s="7">
        <v>6.7127329785262744E-4</v>
      </c>
      <c r="S666" s="7">
        <v>6.3600668841916124E-5</v>
      </c>
      <c r="U666" s="7">
        <v>36.252834467120181</v>
      </c>
      <c r="V666" s="7">
        <v>3.1938614207972549E-4</v>
      </c>
    </row>
    <row r="667" spans="1:22" x14ac:dyDescent="0.35">
      <c r="A667" s="3">
        <v>2016</v>
      </c>
      <c r="B667" s="13" t="s">
        <v>37</v>
      </c>
      <c r="C667" s="13" t="s">
        <v>39</v>
      </c>
      <c r="D667" s="13">
        <v>2012</v>
      </c>
      <c r="E667" s="17">
        <v>4</v>
      </c>
      <c r="F667" s="13">
        <v>142</v>
      </c>
      <c r="G667" s="13">
        <v>5</v>
      </c>
      <c r="H667" s="13">
        <v>147</v>
      </c>
      <c r="I667" s="13" t="b">
        <v>1</v>
      </c>
      <c r="J667" s="4">
        <v>3.4013605442176902E-2</v>
      </c>
      <c r="K667">
        <f t="shared" si="50"/>
        <v>7.4975518198139388E-4</v>
      </c>
      <c r="L667">
        <f t="shared" si="51"/>
        <v>2.7381657765398242E-2</v>
      </c>
      <c r="M667">
        <f t="shared" si="52"/>
        <v>9.3134890358497499E-4</v>
      </c>
      <c r="N667">
        <f t="shared" si="53"/>
        <v>2.7381657765398242E-2</v>
      </c>
      <c r="O667">
        <f t="shared" si="54"/>
        <v>0.10952663106159297</v>
      </c>
      <c r="Q667" s="7">
        <v>641</v>
      </c>
      <c r="R667" s="7">
        <v>6.7127329785262744E-4</v>
      </c>
      <c r="S667" s="7">
        <v>6.3600668841916124E-5</v>
      </c>
      <c r="U667" s="7">
        <v>36.30952380952381</v>
      </c>
      <c r="V667" s="7">
        <v>3.1938614207972549E-4</v>
      </c>
    </row>
    <row r="668" spans="1:22" x14ac:dyDescent="0.35">
      <c r="A668" s="5">
        <v>2016</v>
      </c>
      <c r="B668" s="14" t="s">
        <v>67</v>
      </c>
      <c r="C668" s="14" t="s">
        <v>68</v>
      </c>
      <c r="D668" s="14">
        <v>2012</v>
      </c>
      <c r="E668" s="14">
        <v>4</v>
      </c>
      <c r="F668" s="14">
        <v>199</v>
      </c>
      <c r="G668" s="14">
        <v>7</v>
      </c>
      <c r="H668" s="14">
        <v>206</v>
      </c>
      <c r="I668" s="14" t="b">
        <v>1</v>
      </c>
      <c r="J668" s="6">
        <v>3.3980582524271802E-2</v>
      </c>
      <c r="K668">
        <f t="shared" si="50"/>
        <v>1.0506773298514772E-3</v>
      </c>
      <c r="L668">
        <f t="shared" si="51"/>
        <v>3.2414153233602715E-2</v>
      </c>
      <c r="M668">
        <f t="shared" si="52"/>
        <v>1.1014518089088286E-3</v>
      </c>
      <c r="N668">
        <f t="shared" si="53"/>
        <v>3.2414153233602715E-2</v>
      </c>
      <c r="O668">
        <f t="shared" si="54"/>
        <v>0.12965661293441086</v>
      </c>
      <c r="Q668" s="7">
        <v>642</v>
      </c>
      <c r="R668" s="7">
        <v>8.8779156159826558E-4</v>
      </c>
      <c r="S668" s="7">
        <v>5.9812476655519975E-5</v>
      </c>
      <c r="U668" s="7">
        <v>36.36621315192744</v>
      </c>
      <c r="V668" s="7">
        <v>3.1938614207972549E-4</v>
      </c>
    </row>
    <row r="669" spans="1:22" x14ac:dyDescent="0.35">
      <c r="A669" s="24">
        <v>2014</v>
      </c>
      <c r="B669" s="17" t="s">
        <v>24</v>
      </c>
      <c r="C669" s="17" t="s">
        <v>57</v>
      </c>
      <c r="D669" s="17">
        <v>2010</v>
      </c>
      <c r="E669" s="17">
        <v>4</v>
      </c>
      <c r="F669" s="17">
        <v>114</v>
      </c>
      <c r="G669" s="17">
        <v>4</v>
      </c>
      <c r="H669" s="17">
        <v>118</v>
      </c>
      <c r="I669" s="17" t="b">
        <v>1</v>
      </c>
      <c r="J669" s="25">
        <v>3.3898305084745797E-2</v>
      </c>
      <c r="K669">
        <f t="shared" si="50"/>
        <v>6.0184429574016644E-4</v>
      </c>
      <c r="L669">
        <f t="shared" si="51"/>
        <v>2.4532515071638426E-2</v>
      </c>
      <c r="M669">
        <f t="shared" si="52"/>
        <v>8.316106803945238E-4</v>
      </c>
      <c r="N669">
        <f t="shared" si="53"/>
        <v>2.4532515071638426E-2</v>
      </c>
      <c r="O669">
        <f t="shared" si="54"/>
        <v>9.8130060286553702E-2</v>
      </c>
      <c r="Q669" s="7">
        <v>643</v>
      </c>
      <c r="R669" s="7">
        <v>8.9787282070634823E-4</v>
      </c>
      <c r="S669" s="7">
        <v>4.9731217547437328E-5</v>
      </c>
      <c r="U669" s="7">
        <v>36.422902494331069</v>
      </c>
      <c r="V669" s="7">
        <v>3.2018761421085713E-4</v>
      </c>
    </row>
    <row r="670" spans="1:22" x14ac:dyDescent="0.35">
      <c r="A670" s="3">
        <v>2013</v>
      </c>
      <c r="B670" s="13" t="s">
        <v>52</v>
      </c>
      <c r="C670" s="13" t="s">
        <v>91</v>
      </c>
      <c r="D670" s="13">
        <v>2011</v>
      </c>
      <c r="E670" s="14">
        <v>2</v>
      </c>
      <c r="F670" s="13">
        <v>57</v>
      </c>
      <c r="G670" s="13">
        <v>2</v>
      </c>
      <c r="H670" s="13">
        <v>59</v>
      </c>
      <c r="I670" s="13" t="b">
        <v>1</v>
      </c>
      <c r="J670" s="4">
        <v>3.3898305084745797E-2</v>
      </c>
      <c r="K670">
        <f t="shared" si="50"/>
        <v>3.0092214787008322E-4</v>
      </c>
      <c r="L670">
        <f t="shared" si="51"/>
        <v>1.7347107766716711E-2</v>
      </c>
      <c r="M670">
        <f t="shared" si="52"/>
        <v>5.880375514141264E-4</v>
      </c>
      <c r="N670">
        <f t="shared" si="53"/>
        <v>1.7347107766716711E-2</v>
      </c>
      <c r="O670">
        <f t="shared" si="54"/>
        <v>3.4694215533433423E-2</v>
      </c>
      <c r="Q670" s="7">
        <v>644</v>
      </c>
      <c r="R670" s="7">
        <v>1.0390430986614298E-3</v>
      </c>
      <c r="S670" s="7">
        <v>8.1613551076570139E-5</v>
      </c>
      <c r="U670" s="7">
        <v>36.479591836734699</v>
      </c>
      <c r="V670" s="7">
        <v>3.209951504598756E-4</v>
      </c>
    </row>
    <row r="671" spans="1:22" x14ac:dyDescent="0.35">
      <c r="A671" s="3">
        <v>2016</v>
      </c>
      <c r="B671" s="13" t="s">
        <v>106</v>
      </c>
      <c r="C671" s="13" t="s">
        <v>107</v>
      </c>
      <c r="D671" s="13">
        <v>2015</v>
      </c>
      <c r="E671" s="17">
        <v>1</v>
      </c>
      <c r="F671" s="13">
        <v>57</v>
      </c>
      <c r="G671" s="13">
        <v>2</v>
      </c>
      <c r="H671" s="13">
        <v>59</v>
      </c>
      <c r="I671" s="13" t="b">
        <v>1</v>
      </c>
      <c r="J671" s="4">
        <v>3.3898305084745797E-2</v>
      </c>
      <c r="K671">
        <f t="shared" si="50"/>
        <v>3.0092214787008322E-4</v>
      </c>
      <c r="L671">
        <f t="shared" si="51"/>
        <v>1.7347107766716711E-2</v>
      </c>
      <c r="M671">
        <f t="shared" si="52"/>
        <v>5.880375514141264E-4</v>
      </c>
      <c r="N671">
        <f t="shared" si="53"/>
        <v>1.7347107766716711E-2</v>
      </c>
      <c r="O671">
        <f t="shared" si="54"/>
        <v>1.7347107766716711E-2</v>
      </c>
      <c r="Q671" s="7">
        <v>645</v>
      </c>
      <c r="R671" s="7">
        <v>8.0449449899904933E-4</v>
      </c>
      <c r="S671" s="7">
        <v>4.1580060166489892E-5</v>
      </c>
      <c r="U671" s="7">
        <v>36.536281179138328</v>
      </c>
      <c r="V671" s="7">
        <v>3.2180882768534179E-4</v>
      </c>
    </row>
    <row r="672" spans="1:22" x14ac:dyDescent="0.35">
      <c r="A672" s="3">
        <v>2017</v>
      </c>
      <c r="B672" s="13" t="s">
        <v>52</v>
      </c>
      <c r="C672" s="13" t="s">
        <v>192</v>
      </c>
      <c r="D672" s="13">
        <v>2013</v>
      </c>
      <c r="E672" s="14">
        <v>4</v>
      </c>
      <c r="F672" s="13">
        <v>57</v>
      </c>
      <c r="G672" s="13">
        <v>2</v>
      </c>
      <c r="H672" s="13">
        <v>59</v>
      </c>
      <c r="I672" s="13" t="b">
        <v>1</v>
      </c>
      <c r="J672" s="4">
        <v>3.3898305084745797E-2</v>
      </c>
      <c r="K672">
        <f t="shared" si="50"/>
        <v>3.0092214787008322E-4</v>
      </c>
      <c r="L672">
        <f t="shared" si="51"/>
        <v>1.7347107766716711E-2</v>
      </c>
      <c r="M672">
        <f t="shared" si="52"/>
        <v>5.880375514141264E-4</v>
      </c>
      <c r="N672">
        <f t="shared" si="53"/>
        <v>1.7347107766716711E-2</v>
      </c>
      <c r="O672">
        <f t="shared" si="54"/>
        <v>6.9388431066866846E-2</v>
      </c>
      <c r="Q672" s="7">
        <v>646</v>
      </c>
      <c r="R672" s="7">
        <v>5.497020252011052E-4</v>
      </c>
      <c r="S672" s="7">
        <v>4.8563032974266278E-5</v>
      </c>
      <c r="U672" s="7">
        <v>36.59297052154195</v>
      </c>
      <c r="V672" s="7">
        <v>3.226287241165498E-4</v>
      </c>
    </row>
    <row r="673" spans="1:22" x14ac:dyDescent="0.35">
      <c r="A673" s="24">
        <v>2016</v>
      </c>
      <c r="B673" s="17" t="s">
        <v>30</v>
      </c>
      <c r="C673" s="17" t="s">
        <v>32</v>
      </c>
      <c r="D673" s="17">
        <v>2012</v>
      </c>
      <c r="E673" s="17">
        <v>4</v>
      </c>
      <c r="F673" s="17">
        <v>343</v>
      </c>
      <c r="G673" s="17">
        <v>12</v>
      </c>
      <c r="H673" s="17">
        <v>355</v>
      </c>
      <c r="I673" s="17" t="b">
        <v>1</v>
      </c>
      <c r="J673" s="25">
        <v>3.3802816901408399E-2</v>
      </c>
      <c r="K673">
        <f t="shared" si="50"/>
        <v>1.810633262608128E-3</v>
      </c>
      <c r="L673">
        <f t="shared" si="51"/>
        <v>4.25515365481451E-2</v>
      </c>
      <c r="M673">
        <f t="shared" si="52"/>
        <v>1.4383617988105364E-3</v>
      </c>
      <c r="N673">
        <f t="shared" si="53"/>
        <v>4.25515365481451E-2</v>
      </c>
      <c r="O673">
        <f t="shared" si="54"/>
        <v>0.1702061461925804</v>
      </c>
      <c r="Q673" s="7">
        <v>647</v>
      </c>
      <c r="R673" s="7">
        <v>5.6886351566950196E-4</v>
      </c>
      <c r="S673" s="7">
        <v>2.9401542505869517E-5</v>
      </c>
      <c r="U673" s="7">
        <v>36.64965986394558</v>
      </c>
      <c r="V673" s="7">
        <v>3.2428749455747162E-4</v>
      </c>
    </row>
    <row r="674" spans="1:22" x14ac:dyDescent="0.35">
      <c r="A674" s="5">
        <v>2016</v>
      </c>
      <c r="B674" s="14" t="s">
        <v>33</v>
      </c>
      <c r="C674" s="14" t="s">
        <v>34</v>
      </c>
      <c r="D674" s="14">
        <v>2013</v>
      </c>
      <c r="E674" s="14">
        <v>3</v>
      </c>
      <c r="F674" s="14">
        <v>286</v>
      </c>
      <c r="G674" s="14">
        <v>10</v>
      </c>
      <c r="H674" s="14">
        <v>296</v>
      </c>
      <c r="I674" s="14" t="b">
        <v>1</v>
      </c>
      <c r="J674" s="6">
        <v>3.37837837837838E-2</v>
      </c>
      <c r="K674">
        <f t="shared" si="50"/>
        <v>1.5097111147380448E-3</v>
      </c>
      <c r="L674">
        <f t="shared" si="51"/>
        <v>3.8855001154781153E-2</v>
      </c>
      <c r="M674">
        <f t="shared" si="52"/>
        <v>1.3126689579317963E-3</v>
      </c>
      <c r="N674">
        <f t="shared" si="53"/>
        <v>3.8855001154781153E-2</v>
      </c>
      <c r="O674">
        <f t="shared" si="54"/>
        <v>0.11656500346434345</v>
      </c>
      <c r="Q674" s="7">
        <v>648</v>
      </c>
      <c r="R674" s="7">
        <v>5.497020252011052E-4</v>
      </c>
      <c r="S674" s="7">
        <v>4.8563032974266278E-5</v>
      </c>
      <c r="U674" s="7">
        <v>36.706349206349209</v>
      </c>
      <c r="V674" s="7">
        <v>3.2854901102913586E-4</v>
      </c>
    </row>
    <row r="675" spans="1:22" x14ac:dyDescent="0.35">
      <c r="A675" s="24">
        <v>2014</v>
      </c>
      <c r="B675" s="17" t="s">
        <v>24</v>
      </c>
      <c r="C675" s="17" t="s">
        <v>41</v>
      </c>
      <c r="D675" s="17">
        <v>2010</v>
      </c>
      <c r="E675" s="17">
        <v>4</v>
      </c>
      <c r="F675" s="17">
        <v>143</v>
      </c>
      <c r="G675" s="17">
        <v>5</v>
      </c>
      <c r="H675" s="17">
        <v>148</v>
      </c>
      <c r="I675" s="17" t="b">
        <v>1</v>
      </c>
      <c r="J675" s="25">
        <v>3.37837837837838E-2</v>
      </c>
      <c r="K675">
        <f t="shared" si="50"/>
        <v>7.5485555736902238E-4</v>
      </c>
      <c r="L675">
        <f t="shared" si="51"/>
        <v>2.7474634799556887E-2</v>
      </c>
      <c r="M675">
        <f t="shared" si="52"/>
        <v>9.2819712160665201E-4</v>
      </c>
      <c r="N675">
        <f t="shared" si="53"/>
        <v>2.7474634799556887E-2</v>
      </c>
      <c r="O675">
        <f t="shared" si="54"/>
        <v>0.10989853919822755</v>
      </c>
      <c r="Q675" s="7">
        <v>649</v>
      </c>
      <c r="R675" s="7">
        <v>8.6056202128051938E-4</v>
      </c>
      <c r="S675" s="7">
        <v>8.3722903313841746E-5</v>
      </c>
      <c r="U675" s="7">
        <v>36.763038548752839</v>
      </c>
      <c r="V675" s="7">
        <v>3.3030128484885243E-4</v>
      </c>
    </row>
    <row r="676" spans="1:22" x14ac:dyDescent="0.35">
      <c r="A676" s="5">
        <v>2014</v>
      </c>
      <c r="B676" s="14" t="s">
        <v>30</v>
      </c>
      <c r="C676" s="14" t="s">
        <v>56</v>
      </c>
      <c r="D676" s="14">
        <v>2013</v>
      </c>
      <c r="E676" s="14">
        <v>1</v>
      </c>
      <c r="F676" s="14">
        <v>86</v>
      </c>
      <c r="G676" s="14">
        <v>3</v>
      </c>
      <c r="H676" s="14">
        <v>89</v>
      </c>
      <c r="I676" s="14" t="b">
        <v>1</v>
      </c>
      <c r="J676" s="6">
        <v>3.3707865168539297E-2</v>
      </c>
      <c r="K676">
        <f t="shared" si="50"/>
        <v>4.539334094989391E-4</v>
      </c>
      <c r="L676">
        <f t="shared" si="51"/>
        <v>2.1305713071825105E-2</v>
      </c>
      <c r="M676">
        <f t="shared" si="52"/>
        <v>7.1817010354466586E-4</v>
      </c>
      <c r="N676">
        <f t="shared" si="53"/>
        <v>2.1305713071825105E-2</v>
      </c>
      <c r="O676">
        <f t="shared" si="54"/>
        <v>2.1305713071825105E-2</v>
      </c>
      <c r="Q676" s="7">
        <v>650</v>
      </c>
      <c r="R676" s="7">
        <v>6.9090138963672236E-4</v>
      </c>
      <c r="S676" s="7">
        <v>3.9687561131342619E-5</v>
      </c>
      <c r="U676" s="7">
        <v>36.819727891156468</v>
      </c>
      <c r="V676" s="7">
        <v>3.3118800130298338E-4</v>
      </c>
    </row>
    <row r="677" spans="1:22" x14ac:dyDescent="0.35">
      <c r="A677" s="3">
        <v>2017</v>
      </c>
      <c r="B677" s="13" t="s">
        <v>24</v>
      </c>
      <c r="C677" s="13" t="s">
        <v>65</v>
      </c>
      <c r="D677" s="13">
        <v>2013</v>
      </c>
      <c r="E677" s="17">
        <v>4</v>
      </c>
      <c r="F677" s="13">
        <v>86</v>
      </c>
      <c r="G677" s="13">
        <v>3</v>
      </c>
      <c r="H677" s="13">
        <v>89</v>
      </c>
      <c r="I677" s="13" t="b">
        <v>1</v>
      </c>
      <c r="J677" s="4">
        <v>3.3707865168539297E-2</v>
      </c>
      <c r="K677">
        <f t="shared" si="50"/>
        <v>4.539334094989391E-4</v>
      </c>
      <c r="L677">
        <f t="shared" si="51"/>
        <v>2.1305713071825105E-2</v>
      </c>
      <c r="M677">
        <f t="shared" si="52"/>
        <v>7.1817010354466586E-4</v>
      </c>
      <c r="N677">
        <f t="shared" si="53"/>
        <v>2.1305713071825105E-2</v>
      </c>
      <c r="O677">
        <f t="shared" si="54"/>
        <v>8.5222852287300421E-2</v>
      </c>
      <c r="Q677" s="7">
        <v>651</v>
      </c>
      <c r="R677" s="7">
        <v>6.9874687525332694E-4</v>
      </c>
      <c r="S677" s="7">
        <v>3.1842075514738042E-5</v>
      </c>
      <c r="U677" s="7">
        <v>36.87641723356009</v>
      </c>
      <c r="V677" s="7">
        <v>3.3298307136851778E-4</v>
      </c>
    </row>
    <row r="678" spans="1:22" x14ac:dyDescent="0.35">
      <c r="A678" s="3">
        <v>2017</v>
      </c>
      <c r="B678" s="13" t="s">
        <v>33</v>
      </c>
      <c r="C678" s="13" t="s">
        <v>34</v>
      </c>
      <c r="D678" s="13">
        <v>2015</v>
      </c>
      <c r="E678" s="14">
        <v>2</v>
      </c>
      <c r="F678" s="13">
        <v>402</v>
      </c>
      <c r="G678" s="13">
        <v>14</v>
      </c>
      <c r="H678" s="13">
        <v>416</v>
      </c>
      <c r="I678" s="13" t="b">
        <v>1</v>
      </c>
      <c r="J678" s="4">
        <v>3.3653846153846097E-2</v>
      </c>
      <c r="K678">
        <f t="shared" si="50"/>
        <v>2.1217561612534683E-3</v>
      </c>
      <c r="L678">
        <f t="shared" si="51"/>
        <v>4.6062524477643085E-2</v>
      </c>
      <c r="M678">
        <f t="shared" si="52"/>
        <v>1.5501811122283703E-3</v>
      </c>
      <c r="N678">
        <f t="shared" si="53"/>
        <v>4.6062524477643085E-2</v>
      </c>
      <c r="O678">
        <f t="shared" si="54"/>
        <v>9.2125048955286171E-2</v>
      </c>
      <c r="Q678" s="7">
        <v>652</v>
      </c>
      <c r="R678" s="7">
        <v>7.8987059082798086E-4</v>
      </c>
      <c r="S678" s="7">
        <v>5.2517351414353751E-5</v>
      </c>
      <c r="U678" s="7">
        <v>36.93310657596372</v>
      </c>
      <c r="V678" s="7">
        <v>3.3480764980128879E-4</v>
      </c>
    </row>
    <row r="679" spans="1:22" x14ac:dyDescent="0.35">
      <c r="A679" s="24">
        <v>2014</v>
      </c>
      <c r="B679" s="17" t="s">
        <v>128</v>
      </c>
      <c r="C679" s="17" t="s">
        <v>129</v>
      </c>
      <c r="D679" s="17">
        <v>2012</v>
      </c>
      <c r="E679" s="17">
        <v>2</v>
      </c>
      <c r="F679" s="17">
        <v>115</v>
      </c>
      <c r="G679" s="17">
        <v>4</v>
      </c>
      <c r="H679" s="17">
        <v>119</v>
      </c>
      <c r="I679" s="17" t="b">
        <v>1</v>
      </c>
      <c r="J679" s="25">
        <v>3.3613445378151301E-2</v>
      </c>
      <c r="K679">
        <f t="shared" si="50"/>
        <v>6.0694467112779504E-4</v>
      </c>
      <c r="L679">
        <f t="shared" si="51"/>
        <v>2.4636247099097602E-2</v>
      </c>
      <c r="M679">
        <f t="shared" si="52"/>
        <v>8.2810914618815571E-4</v>
      </c>
      <c r="N679">
        <f t="shared" si="53"/>
        <v>2.4636247099097602E-2</v>
      </c>
      <c r="O679">
        <f t="shared" si="54"/>
        <v>4.9272494198195203E-2</v>
      </c>
      <c r="Q679" s="7">
        <v>653</v>
      </c>
      <c r="R679" s="7">
        <v>7.9894293516004507E-4</v>
      </c>
      <c r="S679" s="7">
        <v>4.3445007082289536E-5</v>
      </c>
      <c r="U679" s="7">
        <v>36.989795918367349</v>
      </c>
      <c r="V679" s="7">
        <v>3.3573125886583223E-4</v>
      </c>
    </row>
    <row r="680" spans="1:22" x14ac:dyDescent="0.35">
      <c r="A680" s="3">
        <v>2015</v>
      </c>
      <c r="B680" s="13" t="s">
        <v>24</v>
      </c>
      <c r="C680" s="13" t="s">
        <v>65</v>
      </c>
      <c r="D680" s="13">
        <v>2013</v>
      </c>
      <c r="E680" s="14">
        <v>2</v>
      </c>
      <c r="F680" s="13">
        <v>115</v>
      </c>
      <c r="G680" s="13">
        <v>4</v>
      </c>
      <c r="H680" s="13">
        <v>119</v>
      </c>
      <c r="I680" s="13" t="b">
        <v>1</v>
      </c>
      <c r="J680" s="4">
        <v>3.3613445378151301E-2</v>
      </c>
      <c r="K680">
        <f t="shared" si="50"/>
        <v>6.0694467112779504E-4</v>
      </c>
      <c r="L680">
        <f t="shared" si="51"/>
        <v>2.4636247099097602E-2</v>
      </c>
      <c r="M680">
        <f t="shared" si="52"/>
        <v>8.2810914618815571E-4</v>
      </c>
      <c r="N680">
        <f t="shared" si="53"/>
        <v>2.4636247099097602E-2</v>
      </c>
      <c r="O680">
        <f t="shared" si="54"/>
        <v>4.9272494198195203E-2</v>
      </c>
      <c r="Q680" s="7">
        <v>654</v>
      </c>
      <c r="R680" s="7">
        <v>7.8079824649591664E-4</v>
      </c>
      <c r="S680" s="7">
        <v>6.1589695746417966E-5</v>
      </c>
      <c r="U680" s="7">
        <v>37.046485260770979</v>
      </c>
      <c r="V680" s="7">
        <v>3.3666255402202628E-4</v>
      </c>
    </row>
    <row r="681" spans="1:22" x14ac:dyDescent="0.35">
      <c r="A681" s="24">
        <v>2017</v>
      </c>
      <c r="B681" s="17" t="s">
        <v>67</v>
      </c>
      <c r="C681" s="17" t="s">
        <v>68</v>
      </c>
      <c r="D681" s="17">
        <v>2014</v>
      </c>
      <c r="E681" s="17">
        <v>3</v>
      </c>
      <c r="F681" s="17">
        <v>145</v>
      </c>
      <c r="G681" s="17">
        <v>5</v>
      </c>
      <c r="H681" s="17">
        <v>150</v>
      </c>
      <c r="I681" s="17" t="b">
        <v>1</v>
      </c>
      <c r="J681" s="25">
        <v>3.3333333333333298E-2</v>
      </c>
      <c r="K681">
        <f t="shared" si="50"/>
        <v>7.6505630814427937E-4</v>
      </c>
      <c r="L681">
        <f t="shared" si="51"/>
        <v>2.7659651265774833E-2</v>
      </c>
      <c r="M681">
        <f t="shared" si="52"/>
        <v>9.2198837552582679E-4</v>
      </c>
      <c r="N681">
        <f t="shared" si="53"/>
        <v>2.7659651265774833E-2</v>
      </c>
      <c r="O681">
        <f t="shared" si="54"/>
        <v>8.2978953797324506E-2</v>
      </c>
      <c r="Q681" s="7">
        <v>655</v>
      </c>
      <c r="R681" s="7">
        <v>7.8079824649591664E-4</v>
      </c>
      <c r="S681" s="7">
        <v>6.1589695746417966E-5</v>
      </c>
      <c r="U681" s="7">
        <v>37.103174603174608</v>
      </c>
      <c r="V681" s="7">
        <v>3.3760164246828775E-4</v>
      </c>
    </row>
    <row r="682" spans="1:22" x14ac:dyDescent="0.35">
      <c r="A682" s="3">
        <v>2015</v>
      </c>
      <c r="B682" s="13" t="s">
        <v>52</v>
      </c>
      <c r="C682" s="13" t="s">
        <v>82</v>
      </c>
      <c r="D682" s="13">
        <v>2012</v>
      </c>
      <c r="E682" s="14">
        <v>3</v>
      </c>
      <c r="F682" s="13">
        <v>87</v>
      </c>
      <c r="G682" s="13">
        <v>3</v>
      </c>
      <c r="H682" s="13">
        <v>90</v>
      </c>
      <c r="I682" s="13" t="b">
        <v>1</v>
      </c>
      <c r="J682" s="4">
        <v>3.3333333333333298E-2</v>
      </c>
      <c r="K682">
        <f t="shared" si="50"/>
        <v>4.5903378488656765E-4</v>
      </c>
      <c r="L682">
        <f t="shared" si="51"/>
        <v>2.1425073742850166E-2</v>
      </c>
      <c r="M682">
        <f t="shared" si="52"/>
        <v>7.1416912476167144E-4</v>
      </c>
      <c r="N682">
        <f t="shared" si="53"/>
        <v>2.1425073742850166E-2</v>
      </c>
      <c r="O682">
        <f t="shared" si="54"/>
        <v>6.4275221228550505E-2</v>
      </c>
      <c r="Q682" s="7">
        <v>656</v>
      </c>
      <c r="R682" s="7">
        <v>1.0227979329962603E-3</v>
      </c>
      <c r="S682" s="7">
        <v>8.950587992830549E-5</v>
      </c>
      <c r="U682" s="7">
        <v>37.15986394557823</v>
      </c>
      <c r="V682" s="7">
        <v>3.4440293423204177E-4</v>
      </c>
    </row>
    <row r="683" spans="1:22" x14ac:dyDescent="0.35">
      <c r="A683" s="24">
        <v>2015</v>
      </c>
      <c r="B683" s="17" t="s">
        <v>30</v>
      </c>
      <c r="C683" s="17" t="s">
        <v>56</v>
      </c>
      <c r="D683" s="17">
        <v>2013</v>
      </c>
      <c r="E683" s="17">
        <v>2</v>
      </c>
      <c r="F683" s="17">
        <v>87</v>
      </c>
      <c r="G683" s="17">
        <v>3</v>
      </c>
      <c r="H683" s="17">
        <v>90</v>
      </c>
      <c r="I683" s="17" t="b">
        <v>1</v>
      </c>
      <c r="J683" s="25">
        <v>3.3333333333333298E-2</v>
      </c>
      <c r="K683">
        <f t="shared" si="50"/>
        <v>4.5903378488656765E-4</v>
      </c>
      <c r="L683">
        <f t="shared" si="51"/>
        <v>2.1425073742850166E-2</v>
      </c>
      <c r="M683">
        <f t="shared" si="52"/>
        <v>7.1416912476167144E-4</v>
      </c>
      <c r="N683">
        <f t="shared" si="53"/>
        <v>2.1425073742850166E-2</v>
      </c>
      <c r="O683">
        <f t="shared" si="54"/>
        <v>4.2850147485700332E-2</v>
      </c>
      <c r="Q683" s="7">
        <v>657</v>
      </c>
      <c r="R683" s="7">
        <v>8.6655904171884597E-4</v>
      </c>
      <c r="S683" s="7">
        <v>7.1190960591208737E-5</v>
      </c>
      <c r="U683" s="7">
        <v>37.21655328798186</v>
      </c>
      <c r="V683" s="7">
        <v>3.5378324748279439E-4</v>
      </c>
    </row>
    <row r="684" spans="1:22" x14ac:dyDescent="0.35">
      <c r="A684" s="3">
        <v>2016</v>
      </c>
      <c r="B684" s="13" t="s">
        <v>30</v>
      </c>
      <c r="C684" s="13" t="s">
        <v>85</v>
      </c>
      <c r="D684" s="13">
        <v>2013</v>
      </c>
      <c r="E684" s="14">
        <v>3</v>
      </c>
      <c r="F684" s="13">
        <v>87</v>
      </c>
      <c r="G684" s="13">
        <v>3</v>
      </c>
      <c r="H684" s="13">
        <v>90</v>
      </c>
      <c r="I684" s="13" t="b">
        <v>1</v>
      </c>
      <c r="J684" s="4">
        <v>3.3333333333333298E-2</v>
      </c>
      <c r="K684">
        <f t="shared" si="50"/>
        <v>4.5903378488656765E-4</v>
      </c>
      <c r="L684">
        <f t="shared" si="51"/>
        <v>2.1425073742850166E-2</v>
      </c>
      <c r="M684">
        <f t="shared" si="52"/>
        <v>7.1416912476167144E-4</v>
      </c>
      <c r="N684">
        <f t="shared" si="53"/>
        <v>2.1425073742850166E-2</v>
      </c>
      <c r="O684">
        <f t="shared" si="54"/>
        <v>6.4275221228550505E-2</v>
      </c>
      <c r="Q684" s="7">
        <v>658</v>
      </c>
      <c r="R684" s="7">
        <v>7.9329737737673912E-4</v>
      </c>
      <c r="S684" s="7">
        <v>4.5451723049607664E-5</v>
      </c>
      <c r="U684" s="7">
        <v>37.273242630385489</v>
      </c>
      <c r="V684" s="7">
        <v>3.5487349119969552E-4</v>
      </c>
    </row>
    <row r="685" spans="1:22" x14ac:dyDescent="0.35">
      <c r="A685" s="24">
        <v>2017</v>
      </c>
      <c r="B685" s="17" t="s">
        <v>24</v>
      </c>
      <c r="C685" s="17" t="s">
        <v>65</v>
      </c>
      <c r="D685" s="17">
        <v>2014</v>
      </c>
      <c r="E685" s="17">
        <v>3</v>
      </c>
      <c r="F685" s="17">
        <v>87</v>
      </c>
      <c r="G685" s="17">
        <v>3</v>
      </c>
      <c r="H685" s="17">
        <v>90</v>
      </c>
      <c r="I685" s="17" t="b">
        <v>1</v>
      </c>
      <c r="J685" s="25">
        <v>3.3333333333333298E-2</v>
      </c>
      <c r="K685">
        <f t="shared" si="50"/>
        <v>4.5903378488656765E-4</v>
      </c>
      <c r="L685">
        <f t="shared" si="51"/>
        <v>2.1425073742850166E-2</v>
      </c>
      <c r="M685">
        <f t="shared" si="52"/>
        <v>7.1416912476167144E-4</v>
      </c>
      <c r="N685">
        <f t="shared" si="53"/>
        <v>2.1425073742850166E-2</v>
      </c>
      <c r="O685">
        <f t="shared" si="54"/>
        <v>6.4275221228550505E-2</v>
      </c>
      <c r="Q685" s="7">
        <v>659</v>
      </c>
      <c r="R685" s="7">
        <v>6.9490664863748521E-4</v>
      </c>
      <c r="S685" s="7">
        <v>3.147137973307651E-5</v>
      </c>
      <c r="U685" s="7">
        <v>37.329931972789119</v>
      </c>
      <c r="V685" s="7">
        <v>3.5597387675905407E-4</v>
      </c>
    </row>
    <row r="686" spans="1:22" x14ac:dyDescent="0.35">
      <c r="A686" s="5">
        <v>2014</v>
      </c>
      <c r="B686" s="14" t="s">
        <v>33</v>
      </c>
      <c r="C686" s="14" t="s">
        <v>86</v>
      </c>
      <c r="D686" s="14">
        <v>2009</v>
      </c>
      <c r="E686" s="14">
        <v>5</v>
      </c>
      <c r="F686" s="14">
        <v>58</v>
      </c>
      <c r="G686" s="14">
        <v>2</v>
      </c>
      <c r="H686" s="14">
        <v>60</v>
      </c>
      <c r="I686" s="14" t="b">
        <v>1</v>
      </c>
      <c r="J686" s="6">
        <v>3.3333333333333298E-2</v>
      </c>
      <c r="K686">
        <f t="shared" si="50"/>
        <v>3.0602252325771177E-4</v>
      </c>
      <c r="L686">
        <f t="shared" si="51"/>
        <v>1.7493499457161558E-2</v>
      </c>
      <c r="M686">
        <f t="shared" si="52"/>
        <v>5.8311664857205127E-4</v>
      </c>
      <c r="N686">
        <f t="shared" si="53"/>
        <v>1.7493499457161558E-2</v>
      </c>
      <c r="O686">
        <f t="shared" si="54"/>
        <v>8.7467497285807785E-2</v>
      </c>
      <c r="Q686" s="7">
        <v>660</v>
      </c>
      <c r="R686" s="7">
        <v>7.0279761571114376E-4</v>
      </c>
      <c r="S686" s="7">
        <v>2.3580412659417963E-5</v>
      </c>
      <c r="U686" s="7">
        <v>37.386621315192748</v>
      </c>
      <c r="V686" s="7">
        <v>3.5933748417734014E-4</v>
      </c>
    </row>
    <row r="687" spans="1:22" x14ac:dyDescent="0.35">
      <c r="A687" s="24">
        <v>2017</v>
      </c>
      <c r="B687" s="17" t="s">
        <v>30</v>
      </c>
      <c r="C687" s="17" t="s">
        <v>85</v>
      </c>
      <c r="D687" s="17">
        <v>2013</v>
      </c>
      <c r="E687" s="17">
        <v>4</v>
      </c>
      <c r="F687" s="17">
        <v>58</v>
      </c>
      <c r="G687" s="17">
        <v>2</v>
      </c>
      <c r="H687" s="17">
        <v>60</v>
      </c>
      <c r="I687" s="17" t="b">
        <v>1</v>
      </c>
      <c r="J687" s="25">
        <v>3.3333333333333298E-2</v>
      </c>
      <c r="K687">
        <f t="shared" si="50"/>
        <v>3.0602252325771177E-4</v>
      </c>
      <c r="L687">
        <f t="shared" si="51"/>
        <v>1.7493499457161558E-2</v>
      </c>
      <c r="M687">
        <f t="shared" si="52"/>
        <v>5.8311664857205127E-4</v>
      </c>
      <c r="N687">
        <f t="shared" si="53"/>
        <v>1.7493499457161558E-2</v>
      </c>
      <c r="O687">
        <f t="shared" si="54"/>
        <v>6.9973997828646231E-2</v>
      </c>
      <c r="Q687" s="7">
        <v>661</v>
      </c>
      <c r="R687" s="7">
        <v>5.4161711213302963E-4</v>
      </c>
      <c r="S687" s="7">
        <v>5.1468064492556738E-5</v>
      </c>
      <c r="U687" s="7">
        <v>37.443310657596378</v>
      </c>
      <c r="V687" s="7">
        <v>3.6279827817738874E-4</v>
      </c>
    </row>
    <row r="688" spans="1:22" x14ac:dyDescent="0.35">
      <c r="A688" s="3">
        <v>2017</v>
      </c>
      <c r="B688" s="13" t="s">
        <v>33</v>
      </c>
      <c r="C688" s="13" t="s">
        <v>203</v>
      </c>
      <c r="D688" s="13">
        <v>2012</v>
      </c>
      <c r="E688" s="14">
        <v>5</v>
      </c>
      <c r="F688" s="13">
        <v>58</v>
      </c>
      <c r="G688" s="13">
        <v>2</v>
      </c>
      <c r="H688" s="13">
        <v>60</v>
      </c>
      <c r="I688" s="13" t="b">
        <v>1</v>
      </c>
      <c r="J688" s="4">
        <v>3.3333333333333298E-2</v>
      </c>
      <c r="K688">
        <f t="shared" si="50"/>
        <v>3.0602252325771177E-4</v>
      </c>
      <c r="L688">
        <f t="shared" si="51"/>
        <v>1.7493499457161558E-2</v>
      </c>
      <c r="M688">
        <f t="shared" si="52"/>
        <v>5.8311664857205127E-4</v>
      </c>
      <c r="N688">
        <f t="shared" si="53"/>
        <v>1.7493499457161558E-2</v>
      </c>
      <c r="O688">
        <f t="shared" si="54"/>
        <v>8.7467497285807785E-2</v>
      </c>
      <c r="Q688" s="7">
        <v>662</v>
      </c>
      <c r="R688" s="7">
        <v>6.6714420275540496E-4</v>
      </c>
      <c r="S688" s="7">
        <v>5.5094885779315454E-5</v>
      </c>
      <c r="U688" s="7">
        <v>37.5</v>
      </c>
      <c r="V688" s="7">
        <v>3.639742886462538E-4</v>
      </c>
    </row>
    <row r="689" spans="1:22" x14ac:dyDescent="0.35">
      <c r="A689" s="3">
        <v>2014</v>
      </c>
      <c r="B689" s="13" t="s">
        <v>30</v>
      </c>
      <c r="C689" s="13" t="s">
        <v>31</v>
      </c>
      <c r="D689" s="13">
        <v>2011</v>
      </c>
      <c r="E689" s="17">
        <v>3</v>
      </c>
      <c r="F689" s="13">
        <v>117</v>
      </c>
      <c r="G689" s="13">
        <v>4</v>
      </c>
      <c r="H689" s="13">
        <v>121</v>
      </c>
      <c r="I689" s="13" t="b">
        <v>1</v>
      </c>
      <c r="J689" s="4">
        <v>3.3057851239669402E-2</v>
      </c>
      <c r="K689">
        <f t="shared" si="50"/>
        <v>6.1714542190305203E-4</v>
      </c>
      <c r="L689">
        <f t="shared" si="51"/>
        <v>2.4842411756974242E-2</v>
      </c>
      <c r="M689">
        <f t="shared" si="52"/>
        <v>8.2123675229666868E-4</v>
      </c>
      <c r="N689">
        <f t="shared" si="53"/>
        <v>2.4842411756974242E-2</v>
      </c>
      <c r="O689">
        <f t="shared" si="54"/>
        <v>7.4527235270922726E-2</v>
      </c>
      <c r="Q689" s="7">
        <v>663</v>
      </c>
      <c r="R689" s="7">
        <v>6.7508039064095664E-4</v>
      </c>
      <c r="S689" s="7">
        <v>4.7158697893763773E-5</v>
      </c>
      <c r="U689" s="7">
        <v>37.556689342403629</v>
      </c>
      <c r="V689" s="7">
        <v>3.6516180987198146E-4</v>
      </c>
    </row>
    <row r="690" spans="1:22" x14ac:dyDescent="0.35">
      <c r="A690" s="3">
        <v>2016</v>
      </c>
      <c r="B690" s="13" t="s">
        <v>52</v>
      </c>
      <c r="C690" s="13" t="s">
        <v>62</v>
      </c>
      <c r="D690" s="13">
        <v>2015</v>
      </c>
      <c r="E690" s="14">
        <v>1</v>
      </c>
      <c r="F690" s="13">
        <v>176</v>
      </c>
      <c r="G690" s="13">
        <v>6</v>
      </c>
      <c r="H690" s="13">
        <v>182</v>
      </c>
      <c r="I690" s="13" t="b">
        <v>1</v>
      </c>
      <c r="J690" s="4">
        <v>3.2967032967033003E-2</v>
      </c>
      <c r="K690">
        <f t="shared" si="50"/>
        <v>9.2826832054839241E-4</v>
      </c>
      <c r="L690">
        <f t="shared" si="51"/>
        <v>3.0467496131917248E-2</v>
      </c>
      <c r="M690">
        <f t="shared" si="52"/>
        <v>1.0044229494038663E-3</v>
      </c>
      <c r="N690">
        <f t="shared" si="53"/>
        <v>3.0467496131917248E-2</v>
      </c>
      <c r="O690">
        <f t="shared" si="54"/>
        <v>3.0467496131917248E-2</v>
      </c>
      <c r="Q690" s="7">
        <v>664</v>
      </c>
      <c r="R690" s="7">
        <v>6.8301657852650821E-4</v>
      </c>
      <c r="S690" s="7">
        <v>3.9222510008212201E-5</v>
      </c>
      <c r="U690" s="7">
        <v>37.613378684807259</v>
      </c>
      <c r="V690" s="7">
        <v>3.6636103086653844E-4</v>
      </c>
    </row>
    <row r="691" spans="1:22" x14ac:dyDescent="0.35">
      <c r="A691" s="3">
        <v>2016</v>
      </c>
      <c r="B691" s="13" t="s">
        <v>30</v>
      </c>
      <c r="C691" s="13" t="s">
        <v>172</v>
      </c>
      <c r="D691" s="13">
        <v>2014</v>
      </c>
      <c r="E691" s="17">
        <v>2</v>
      </c>
      <c r="F691" s="13">
        <v>88</v>
      </c>
      <c r="G691" s="13">
        <v>3</v>
      </c>
      <c r="H691" s="13">
        <v>91</v>
      </c>
      <c r="I691" s="13" t="b">
        <v>1</v>
      </c>
      <c r="J691" s="4">
        <v>3.2967032967033003E-2</v>
      </c>
      <c r="K691">
        <f t="shared" si="50"/>
        <v>4.641341602741962E-4</v>
      </c>
      <c r="L691">
        <f t="shared" si="51"/>
        <v>2.1543773120653593E-2</v>
      </c>
      <c r="M691">
        <f t="shared" si="52"/>
        <v>7.1023427870286647E-4</v>
      </c>
      <c r="N691">
        <f t="shared" si="53"/>
        <v>2.1543773120653593E-2</v>
      </c>
      <c r="O691">
        <f t="shared" si="54"/>
        <v>4.3087546241307187E-2</v>
      </c>
      <c r="Q691" s="7">
        <v>665</v>
      </c>
      <c r="R691" s="7">
        <v>9.0328647584153718E-4</v>
      </c>
      <c r="S691" s="7">
        <v>2.8062427743437814E-5</v>
      </c>
      <c r="U691" s="7">
        <v>37.670068027210888</v>
      </c>
      <c r="V691" s="7">
        <v>3.6757214501575687E-4</v>
      </c>
    </row>
    <row r="692" spans="1:22" x14ac:dyDescent="0.35">
      <c r="A692" s="3">
        <v>2017</v>
      </c>
      <c r="B692" s="13" t="s">
        <v>42</v>
      </c>
      <c r="C692" s="13" t="s">
        <v>66</v>
      </c>
      <c r="D692" s="13">
        <v>2014</v>
      </c>
      <c r="E692" s="14">
        <v>3</v>
      </c>
      <c r="F692" s="13">
        <v>88</v>
      </c>
      <c r="G692" s="13">
        <v>3</v>
      </c>
      <c r="H692" s="13">
        <v>91</v>
      </c>
      <c r="I692" s="13" t="b">
        <v>1</v>
      </c>
      <c r="J692" s="4">
        <v>3.2967032967033003E-2</v>
      </c>
      <c r="K692">
        <f t="shared" si="50"/>
        <v>4.641341602741962E-4</v>
      </c>
      <c r="L692">
        <f t="shared" si="51"/>
        <v>2.1543773120653593E-2</v>
      </c>
      <c r="M692">
        <f t="shared" si="52"/>
        <v>7.1023427870286647E-4</v>
      </c>
      <c r="N692">
        <f t="shared" si="53"/>
        <v>2.1543773120653593E-2</v>
      </c>
      <c r="O692">
        <f t="shared" si="54"/>
        <v>6.4631319361960787E-2</v>
      </c>
      <c r="Q692" s="7">
        <v>666</v>
      </c>
      <c r="R692" s="7">
        <v>1.0693021763922672E-3</v>
      </c>
      <c r="S692" s="7">
        <v>3.2149632516561459E-5</v>
      </c>
      <c r="U692" s="7">
        <v>37.726757369614518</v>
      </c>
      <c r="V692" s="7">
        <v>3.7127884864266027E-4</v>
      </c>
    </row>
    <row r="693" spans="1:22" x14ac:dyDescent="0.35">
      <c r="A693" s="24">
        <v>2017</v>
      </c>
      <c r="B693" s="17" t="s">
        <v>24</v>
      </c>
      <c r="C693" s="17" t="s">
        <v>29</v>
      </c>
      <c r="D693" s="17">
        <v>2017</v>
      </c>
      <c r="E693" s="17">
        <v>0</v>
      </c>
      <c r="F693" s="17">
        <v>147</v>
      </c>
      <c r="G693" s="17">
        <v>5</v>
      </c>
      <c r="H693" s="17">
        <v>152</v>
      </c>
      <c r="I693" s="17" t="b">
        <v>1</v>
      </c>
      <c r="J693" s="25">
        <v>3.2894736842105303E-2</v>
      </c>
      <c r="K693">
        <f t="shared" si="50"/>
        <v>7.7525705891953647E-4</v>
      </c>
      <c r="L693">
        <f t="shared" si="51"/>
        <v>2.7843438345856935E-2</v>
      </c>
      <c r="M693">
        <f t="shared" si="52"/>
        <v>9.1590257716634761E-4</v>
      </c>
      <c r="N693">
        <f t="shared" si="53"/>
        <v>2.7843438345856935E-2</v>
      </c>
      <c r="O693">
        <f t="shared" si="54"/>
        <v>0</v>
      </c>
      <c r="Q693" s="7">
        <v>667</v>
      </c>
      <c r="R693" s="7">
        <v>8.0929683923640166E-4</v>
      </c>
      <c r="S693" s="7">
        <v>2.2313841158122147E-5</v>
      </c>
      <c r="U693" s="7">
        <v>37.78344671201814</v>
      </c>
      <c r="V693" s="7">
        <v>3.7127884864266027E-4</v>
      </c>
    </row>
    <row r="694" spans="1:22" x14ac:dyDescent="0.35">
      <c r="A694" s="3">
        <v>2014</v>
      </c>
      <c r="B694" s="13" t="s">
        <v>24</v>
      </c>
      <c r="C694" s="13" t="s">
        <v>41</v>
      </c>
      <c r="D694" s="13">
        <v>2011</v>
      </c>
      <c r="E694" s="14">
        <v>3</v>
      </c>
      <c r="F694" s="13">
        <v>118</v>
      </c>
      <c r="G694" s="13">
        <v>4</v>
      </c>
      <c r="H694" s="13">
        <v>122</v>
      </c>
      <c r="I694" s="13" t="b">
        <v>1</v>
      </c>
      <c r="J694" s="4">
        <v>3.2786885245901599E-2</v>
      </c>
      <c r="K694">
        <f t="shared" si="50"/>
        <v>6.2224579729068064E-4</v>
      </c>
      <c r="L694">
        <f t="shared" si="51"/>
        <v>2.4944855126672525E-2</v>
      </c>
      <c r="M694">
        <f t="shared" si="52"/>
        <v>8.1786410251385229E-4</v>
      </c>
      <c r="N694">
        <f t="shared" si="53"/>
        <v>2.4944855126672525E-2</v>
      </c>
      <c r="O694">
        <f t="shared" si="54"/>
        <v>7.4834565380017579E-2</v>
      </c>
      <c r="Q694" s="7">
        <v>668</v>
      </c>
      <c r="R694" s="7">
        <v>5.5926277717331316E-4</v>
      </c>
      <c r="S694" s="7">
        <v>2.8774774240813246E-5</v>
      </c>
      <c r="U694" s="7">
        <v>37.84013605442177</v>
      </c>
      <c r="V694" s="7">
        <v>3.7253956143398835E-4</v>
      </c>
    </row>
    <row r="695" spans="1:22" x14ac:dyDescent="0.35">
      <c r="A695" s="3">
        <v>2014</v>
      </c>
      <c r="B695" s="13" t="s">
        <v>30</v>
      </c>
      <c r="C695" s="13" t="s">
        <v>126</v>
      </c>
      <c r="D695" s="13">
        <v>2013</v>
      </c>
      <c r="E695" s="17">
        <v>1</v>
      </c>
      <c r="F695" s="13">
        <v>118</v>
      </c>
      <c r="G695" s="13">
        <v>4</v>
      </c>
      <c r="H695" s="13">
        <v>122</v>
      </c>
      <c r="I695" s="13" t="b">
        <v>1</v>
      </c>
      <c r="J695" s="4">
        <v>3.2786885245901599E-2</v>
      </c>
      <c r="K695">
        <f t="shared" si="50"/>
        <v>6.2224579729068064E-4</v>
      </c>
      <c r="L695">
        <f t="shared" si="51"/>
        <v>2.4944855126672525E-2</v>
      </c>
      <c r="M695">
        <f t="shared" si="52"/>
        <v>8.1786410251385229E-4</v>
      </c>
      <c r="N695">
        <f t="shared" si="53"/>
        <v>2.4944855126672525E-2</v>
      </c>
      <c r="O695">
        <f t="shared" si="54"/>
        <v>2.4944855126672525E-2</v>
      </c>
      <c r="Q695" s="7">
        <v>669</v>
      </c>
      <c r="R695" s="7">
        <v>5.5276452425152042E-4</v>
      </c>
      <c r="S695" s="7">
        <v>3.5273027162605985E-5</v>
      </c>
      <c r="U695" s="7">
        <v>37.896825396825399</v>
      </c>
      <c r="V695" s="7">
        <v>3.7253956143398835E-4</v>
      </c>
    </row>
    <row r="696" spans="1:22" x14ac:dyDescent="0.35">
      <c r="A696" s="5">
        <v>2015</v>
      </c>
      <c r="B696" s="14" t="s">
        <v>67</v>
      </c>
      <c r="C696" s="14" t="s">
        <v>68</v>
      </c>
      <c r="D696" s="14">
        <v>2014</v>
      </c>
      <c r="E696" s="14">
        <v>1</v>
      </c>
      <c r="F696" s="14">
        <v>118</v>
      </c>
      <c r="G696" s="14">
        <v>4</v>
      </c>
      <c r="H696" s="14">
        <v>122</v>
      </c>
      <c r="I696" s="14" t="b">
        <v>1</v>
      </c>
      <c r="J696" s="6">
        <v>3.2786885245901599E-2</v>
      </c>
      <c r="K696">
        <f t="shared" si="50"/>
        <v>6.2224579729068064E-4</v>
      </c>
      <c r="L696">
        <f t="shared" si="51"/>
        <v>2.4944855126672525E-2</v>
      </c>
      <c r="M696">
        <f t="shared" si="52"/>
        <v>8.1786410251385229E-4</v>
      </c>
      <c r="N696">
        <f t="shared" si="53"/>
        <v>2.4944855126672525E-2</v>
      </c>
      <c r="O696">
        <f t="shared" si="54"/>
        <v>2.4944855126672525E-2</v>
      </c>
      <c r="Q696" s="7">
        <v>670</v>
      </c>
      <c r="R696" s="7">
        <v>5.7225928301689885E-4</v>
      </c>
      <c r="S696" s="7">
        <v>1.5778268397227549E-5</v>
      </c>
      <c r="U696" s="7">
        <v>37.953514739229028</v>
      </c>
      <c r="V696" s="7">
        <v>3.7510000092402237E-4</v>
      </c>
    </row>
    <row r="697" spans="1:22" x14ac:dyDescent="0.35">
      <c r="A697" s="24">
        <v>2014</v>
      </c>
      <c r="B697" s="17" t="s">
        <v>33</v>
      </c>
      <c r="C697" s="17" t="s">
        <v>316</v>
      </c>
      <c r="D697" s="17">
        <v>2009</v>
      </c>
      <c r="E697" s="17">
        <v>5</v>
      </c>
      <c r="F697" s="17">
        <v>59</v>
      </c>
      <c r="G697" s="17">
        <v>2</v>
      </c>
      <c r="H697" s="17">
        <v>61</v>
      </c>
      <c r="I697" s="17" t="b">
        <v>1</v>
      </c>
      <c r="J697" s="25">
        <v>3.2786885245901599E-2</v>
      </c>
      <c r="K697">
        <f t="shared" si="50"/>
        <v>3.1112289864534032E-4</v>
      </c>
      <c r="L697">
        <f t="shared" si="51"/>
        <v>1.7638676215786159E-2</v>
      </c>
      <c r="M697">
        <f t="shared" si="52"/>
        <v>5.7831725297659471E-4</v>
      </c>
      <c r="N697">
        <f t="shared" si="53"/>
        <v>1.7638676215786159E-2</v>
      </c>
      <c r="O697">
        <f t="shared" si="54"/>
        <v>8.8193381078930794E-2</v>
      </c>
      <c r="Q697" s="7">
        <v>671</v>
      </c>
      <c r="R697" s="7">
        <v>1.4037217110640975E-3</v>
      </c>
      <c r="S697" s="7">
        <v>3.4640087746438866E-5</v>
      </c>
      <c r="U697" s="7">
        <v>38.010204081632658</v>
      </c>
      <c r="V697" s="7">
        <v>3.7640017813597368E-4</v>
      </c>
    </row>
    <row r="698" spans="1:22" x14ac:dyDescent="0.35">
      <c r="A698" s="3">
        <v>2016</v>
      </c>
      <c r="B698" s="13" t="s">
        <v>118</v>
      </c>
      <c r="C698" s="13" t="s">
        <v>321</v>
      </c>
      <c r="D698" s="13">
        <v>2011</v>
      </c>
      <c r="E698" s="14">
        <v>5</v>
      </c>
      <c r="F698" s="13">
        <v>59</v>
      </c>
      <c r="G698" s="13">
        <v>2</v>
      </c>
      <c r="H698" s="13">
        <v>61</v>
      </c>
      <c r="I698" s="13" t="b">
        <v>1</v>
      </c>
      <c r="J698" s="4">
        <v>3.2786885245901599E-2</v>
      </c>
      <c r="K698">
        <f t="shared" si="50"/>
        <v>3.1112289864534032E-4</v>
      </c>
      <c r="L698">
        <f t="shared" si="51"/>
        <v>1.7638676215786159E-2</v>
      </c>
      <c r="M698">
        <f t="shared" si="52"/>
        <v>5.7831725297659471E-4</v>
      </c>
      <c r="N698">
        <f t="shared" si="53"/>
        <v>1.7638676215786159E-2</v>
      </c>
      <c r="O698">
        <f t="shared" si="54"/>
        <v>8.8193381078930794E-2</v>
      </c>
      <c r="Q698" s="7">
        <v>672</v>
      </c>
      <c r="R698" s="7">
        <v>1.2672225118617669E-3</v>
      </c>
      <c r="S698" s="7">
        <v>4.5446446070029423E-5</v>
      </c>
      <c r="U698" s="7">
        <v>38.06689342403628</v>
      </c>
      <c r="V698" s="7">
        <v>3.7640017813597368E-4</v>
      </c>
    </row>
    <row r="699" spans="1:22" x14ac:dyDescent="0.35">
      <c r="A699" s="24">
        <v>2016</v>
      </c>
      <c r="B699" s="17" t="s">
        <v>33</v>
      </c>
      <c r="C699" s="17" t="s">
        <v>109</v>
      </c>
      <c r="D699" s="17">
        <v>2012</v>
      </c>
      <c r="E699" s="17">
        <v>4</v>
      </c>
      <c r="F699" s="17">
        <v>59</v>
      </c>
      <c r="G699" s="17">
        <v>2</v>
      </c>
      <c r="H699" s="17">
        <v>61</v>
      </c>
      <c r="I699" s="17" t="b">
        <v>1</v>
      </c>
      <c r="J699" s="25">
        <v>3.2786885245901599E-2</v>
      </c>
      <c r="K699">
        <f t="shared" si="50"/>
        <v>3.1112289864534032E-4</v>
      </c>
      <c r="L699">
        <f t="shared" si="51"/>
        <v>1.7638676215786159E-2</v>
      </c>
      <c r="M699">
        <f t="shared" si="52"/>
        <v>5.7831725297659471E-4</v>
      </c>
      <c r="N699">
        <f t="shared" si="53"/>
        <v>1.7638676215786159E-2</v>
      </c>
      <c r="O699">
        <f t="shared" si="54"/>
        <v>7.0554704863144635E-2</v>
      </c>
      <c r="Q699" s="7">
        <v>673</v>
      </c>
      <c r="R699" s="7">
        <v>9.0635367134295382E-4</v>
      </c>
      <c r="S699" s="7">
        <v>2.1843450263698194E-5</v>
      </c>
      <c r="U699" s="7">
        <v>38.12358276643991</v>
      </c>
      <c r="V699" s="7">
        <v>3.817394544386277E-4</v>
      </c>
    </row>
    <row r="700" spans="1:22" x14ac:dyDescent="0.35">
      <c r="A700" s="3">
        <v>2017</v>
      </c>
      <c r="B700" s="13" t="s">
        <v>104</v>
      </c>
      <c r="C700" s="13" t="s">
        <v>115</v>
      </c>
      <c r="D700" s="13">
        <v>2014</v>
      </c>
      <c r="E700" s="14">
        <v>3</v>
      </c>
      <c r="F700" s="13">
        <v>59</v>
      </c>
      <c r="G700" s="13">
        <v>2</v>
      </c>
      <c r="H700" s="13">
        <v>61</v>
      </c>
      <c r="I700" s="13" t="b">
        <v>1</v>
      </c>
      <c r="J700" s="4">
        <v>3.2786885245901599E-2</v>
      </c>
      <c r="K700">
        <f t="shared" si="50"/>
        <v>3.1112289864534032E-4</v>
      </c>
      <c r="L700">
        <f t="shared" si="51"/>
        <v>1.7638676215786159E-2</v>
      </c>
      <c r="M700">
        <f t="shared" si="52"/>
        <v>5.7831725297659471E-4</v>
      </c>
      <c r="N700">
        <f t="shared" si="53"/>
        <v>1.7638676215786159E-2</v>
      </c>
      <c r="O700">
        <f t="shared" si="54"/>
        <v>5.2916028647358476E-2</v>
      </c>
      <c r="Q700" s="7">
        <v>674</v>
      </c>
      <c r="R700" s="7">
        <v>6.7890523932658106E-4</v>
      </c>
      <c r="S700" s="7">
        <v>3.9264864218084799E-5</v>
      </c>
      <c r="U700" s="7">
        <v>38.180272108843539</v>
      </c>
      <c r="V700" s="7">
        <v>3.817394544386277E-4</v>
      </c>
    </row>
    <row r="701" spans="1:22" x14ac:dyDescent="0.35">
      <c r="A701" s="3">
        <v>2017</v>
      </c>
      <c r="B701" s="13" t="s">
        <v>128</v>
      </c>
      <c r="C701" s="13" t="s">
        <v>173</v>
      </c>
      <c r="D701" s="13">
        <v>2013</v>
      </c>
      <c r="E701" s="17">
        <v>4</v>
      </c>
      <c r="F701" s="13">
        <v>59</v>
      </c>
      <c r="G701" s="13">
        <v>2</v>
      </c>
      <c r="H701" s="13">
        <v>61</v>
      </c>
      <c r="I701" s="13" t="b">
        <v>1</v>
      </c>
      <c r="J701" s="4">
        <v>3.2786885245901599E-2</v>
      </c>
      <c r="K701">
        <f t="shared" si="50"/>
        <v>3.1112289864534032E-4</v>
      </c>
      <c r="L701">
        <f t="shared" si="51"/>
        <v>1.7638676215786159E-2</v>
      </c>
      <c r="M701">
        <f t="shared" si="52"/>
        <v>5.7831725297659471E-4</v>
      </c>
      <c r="N701">
        <f t="shared" si="53"/>
        <v>1.7638676215786159E-2</v>
      </c>
      <c r="O701">
        <f t="shared" si="54"/>
        <v>7.0554704863144635E-2</v>
      </c>
      <c r="Q701" s="7">
        <v>675</v>
      </c>
      <c r="R701" s="7">
        <v>7.0284869677465875E-4</v>
      </c>
      <c r="S701" s="7">
        <v>1.5321406770007107E-5</v>
      </c>
      <c r="U701" s="7">
        <v>38.236961451247168</v>
      </c>
      <c r="V701" s="7">
        <v>3.8311015706940212E-4</v>
      </c>
    </row>
    <row r="702" spans="1:22" x14ac:dyDescent="0.35">
      <c r="A702" s="5">
        <v>2015</v>
      </c>
      <c r="B702" s="14" t="s">
        <v>42</v>
      </c>
      <c r="C702" s="14" t="s">
        <v>96</v>
      </c>
      <c r="D702" s="14">
        <v>2011</v>
      </c>
      <c r="E702" s="14">
        <v>4</v>
      </c>
      <c r="F702" s="14">
        <v>89</v>
      </c>
      <c r="G702" s="14">
        <v>3</v>
      </c>
      <c r="H702" s="14">
        <v>92</v>
      </c>
      <c r="I702" s="14" t="b">
        <v>1</v>
      </c>
      <c r="J702" s="6">
        <v>3.2608695652173898E-2</v>
      </c>
      <c r="K702">
        <f t="shared" si="50"/>
        <v>4.692345356618247E-4</v>
      </c>
      <c r="L702">
        <f t="shared" si="51"/>
        <v>2.1661822076220291E-2</v>
      </c>
      <c r="M702">
        <f t="shared" si="52"/>
        <v>7.0636376335500919E-4</v>
      </c>
      <c r="N702">
        <f t="shared" si="53"/>
        <v>2.1661822076220291E-2</v>
      </c>
      <c r="O702">
        <f t="shared" si="54"/>
        <v>8.6647288304881165E-2</v>
      </c>
      <c r="Q702" s="7">
        <v>676</v>
      </c>
      <c r="R702" s="7">
        <v>1.4850346068874503E-3</v>
      </c>
      <c r="S702" s="7">
        <v>6.5146505340920018E-5</v>
      </c>
      <c r="U702" s="7">
        <v>38.293650793650798</v>
      </c>
      <c r="V702" s="7">
        <v>3.8311015706940212E-4</v>
      </c>
    </row>
    <row r="703" spans="1:22" x14ac:dyDescent="0.35">
      <c r="A703" s="3">
        <v>2015</v>
      </c>
      <c r="B703" s="13" t="s">
        <v>26</v>
      </c>
      <c r="C703" s="13" t="s">
        <v>54</v>
      </c>
      <c r="D703" s="13">
        <v>2013</v>
      </c>
      <c r="E703" s="17">
        <v>2</v>
      </c>
      <c r="F703" s="13">
        <v>89</v>
      </c>
      <c r="G703" s="13">
        <v>3</v>
      </c>
      <c r="H703" s="13">
        <v>92</v>
      </c>
      <c r="I703" s="13" t="b">
        <v>1</v>
      </c>
      <c r="J703" s="4">
        <v>3.2608695652173898E-2</v>
      </c>
      <c r="K703">
        <f t="shared" si="50"/>
        <v>4.692345356618247E-4</v>
      </c>
      <c r="L703">
        <f t="shared" si="51"/>
        <v>2.1661822076220291E-2</v>
      </c>
      <c r="M703">
        <f t="shared" si="52"/>
        <v>7.0636376335500919E-4</v>
      </c>
      <c r="N703">
        <f t="shared" si="53"/>
        <v>2.1661822076220291E-2</v>
      </c>
      <c r="O703">
        <f t="shared" si="54"/>
        <v>4.3323644152440582E-2</v>
      </c>
      <c r="Q703" s="7">
        <v>677</v>
      </c>
      <c r="R703" s="7">
        <v>7.9426127727210707E-4</v>
      </c>
      <c r="S703" s="7">
        <v>3.384786891604864E-5</v>
      </c>
      <c r="U703" s="7">
        <v>38.350340136054427</v>
      </c>
      <c r="V703" s="7">
        <v>3.8311015706940212E-4</v>
      </c>
    </row>
    <row r="704" spans="1:22" x14ac:dyDescent="0.35">
      <c r="A704" s="5">
        <v>2017</v>
      </c>
      <c r="B704" s="14" t="s">
        <v>52</v>
      </c>
      <c r="C704" s="14" t="s">
        <v>62</v>
      </c>
      <c r="D704" s="14">
        <v>2016</v>
      </c>
      <c r="E704" s="14">
        <v>1</v>
      </c>
      <c r="F704" s="14">
        <v>89</v>
      </c>
      <c r="G704" s="14">
        <v>3</v>
      </c>
      <c r="H704" s="14">
        <v>92</v>
      </c>
      <c r="I704" s="14" t="b">
        <v>1</v>
      </c>
      <c r="J704" s="6">
        <v>3.2608695652173898E-2</v>
      </c>
      <c r="K704">
        <f t="shared" si="50"/>
        <v>4.692345356618247E-4</v>
      </c>
      <c r="L704">
        <f t="shared" si="51"/>
        <v>2.1661822076220291E-2</v>
      </c>
      <c r="M704">
        <f t="shared" si="52"/>
        <v>7.0636376335500919E-4</v>
      </c>
      <c r="N704">
        <f t="shared" si="53"/>
        <v>2.1661822076220291E-2</v>
      </c>
      <c r="O704">
        <f t="shared" si="54"/>
        <v>2.1661822076220291E-2</v>
      </c>
      <c r="Q704" s="7">
        <v>678</v>
      </c>
      <c r="R704" s="7">
        <v>7.9426127727210707E-4</v>
      </c>
      <c r="S704" s="7">
        <v>3.384786891604864E-5</v>
      </c>
      <c r="U704" s="7">
        <v>38.40702947845805</v>
      </c>
      <c r="V704" s="7">
        <v>3.8449573178040423E-4</v>
      </c>
    </row>
    <row r="705" spans="1:22" x14ac:dyDescent="0.35">
      <c r="A705" s="24">
        <v>2017</v>
      </c>
      <c r="B705" s="17" t="s">
        <v>104</v>
      </c>
      <c r="C705" s="17" t="s">
        <v>105</v>
      </c>
      <c r="D705" s="17">
        <v>2013</v>
      </c>
      <c r="E705" s="17">
        <v>4</v>
      </c>
      <c r="F705" s="17">
        <v>89</v>
      </c>
      <c r="G705" s="17">
        <v>3</v>
      </c>
      <c r="H705" s="17">
        <v>92</v>
      </c>
      <c r="I705" s="17" t="b">
        <v>1</v>
      </c>
      <c r="J705" s="25">
        <v>3.2608695652173898E-2</v>
      </c>
      <c r="K705">
        <f t="shared" si="50"/>
        <v>4.692345356618247E-4</v>
      </c>
      <c r="L705">
        <f t="shared" si="51"/>
        <v>2.1661822076220291E-2</v>
      </c>
      <c r="M705">
        <f t="shared" si="52"/>
        <v>7.0636376335500919E-4</v>
      </c>
      <c r="N705">
        <f t="shared" si="53"/>
        <v>2.1661822076220291E-2</v>
      </c>
      <c r="O705">
        <f t="shared" si="54"/>
        <v>8.6647288304881165E-2</v>
      </c>
      <c r="Q705" s="7">
        <v>679</v>
      </c>
      <c r="R705" s="7">
        <v>9.0209578464837145E-4</v>
      </c>
      <c r="S705" s="7">
        <v>1.9892590877455341E-5</v>
      </c>
      <c r="U705" s="7">
        <v>38.463718820861679</v>
      </c>
      <c r="V705" s="7">
        <v>3.8449573178040423E-4</v>
      </c>
    </row>
    <row r="706" spans="1:22" x14ac:dyDescent="0.35">
      <c r="A706" s="5">
        <v>2016</v>
      </c>
      <c r="B706" s="14" t="s">
        <v>24</v>
      </c>
      <c r="C706" s="14" t="s">
        <v>101</v>
      </c>
      <c r="D706" s="14">
        <v>2011</v>
      </c>
      <c r="E706" s="14">
        <v>5</v>
      </c>
      <c r="F706" s="14">
        <v>179</v>
      </c>
      <c r="G706" s="14">
        <v>6</v>
      </c>
      <c r="H706" s="14">
        <v>185</v>
      </c>
      <c r="I706" s="14" t="b">
        <v>1</v>
      </c>
      <c r="J706" s="6">
        <v>3.24324324324324E-2</v>
      </c>
      <c r="K706">
        <f t="shared" si="50"/>
        <v>9.43569446711278E-4</v>
      </c>
      <c r="L706">
        <f t="shared" si="51"/>
        <v>3.0717575534395258E-2</v>
      </c>
      <c r="M706">
        <f t="shared" si="52"/>
        <v>9.9624569300741273E-4</v>
      </c>
      <c r="N706">
        <f t="shared" si="53"/>
        <v>3.0717575534395258E-2</v>
      </c>
      <c r="O706">
        <f t="shared" si="54"/>
        <v>0.15358787767197629</v>
      </c>
      <c r="Q706" s="7">
        <v>680</v>
      </c>
      <c r="R706" s="7">
        <v>6.9876039012541102E-4</v>
      </c>
      <c r="S706" s="7">
        <v>1.540873463626042E-5</v>
      </c>
      <c r="U706" s="7">
        <v>38.520408163265309</v>
      </c>
      <c r="V706" s="7">
        <v>3.8449573178040423E-4</v>
      </c>
    </row>
    <row r="707" spans="1:22" x14ac:dyDescent="0.35">
      <c r="A707" s="24">
        <v>2017</v>
      </c>
      <c r="B707" s="17" t="s">
        <v>52</v>
      </c>
      <c r="C707" s="17" t="s">
        <v>83</v>
      </c>
      <c r="D707" s="17">
        <v>2016</v>
      </c>
      <c r="E707" s="17">
        <v>1</v>
      </c>
      <c r="F707" s="17">
        <v>209</v>
      </c>
      <c r="G707" s="17">
        <v>7</v>
      </c>
      <c r="H707" s="17">
        <v>216</v>
      </c>
      <c r="I707" s="17" t="b">
        <v>1</v>
      </c>
      <c r="J707" s="25">
        <v>3.2407407407407399E-2</v>
      </c>
      <c r="K707">
        <f t="shared" si="50"/>
        <v>1.1016810837277623E-3</v>
      </c>
      <c r="L707">
        <f t="shared" si="51"/>
        <v>3.31915815189298E-2</v>
      </c>
      <c r="M707">
        <f t="shared" si="52"/>
        <v>1.075653104780132E-3</v>
      </c>
      <c r="N707">
        <f t="shared" si="53"/>
        <v>3.31915815189298E-2</v>
      </c>
      <c r="O707">
        <f t="shared" si="54"/>
        <v>3.31915815189298E-2</v>
      </c>
      <c r="Q707" s="7">
        <v>681</v>
      </c>
      <c r="R707" s="7">
        <v>6.9073452495402895E-4</v>
      </c>
      <c r="S707" s="7">
        <v>2.3434599807642485E-5</v>
      </c>
      <c r="U707" s="7">
        <v>38.577097505668938</v>
      </c>
      <c r="V707" s="7">
        <v>3.858964494677061E-4</v>
      </c>
    </row>
    <row r="708" spans="1:22" x14ac:dyDescent="0.35">
      <c r="A708" s="5">
        <v>2014</v>
      </c>
      <c r="B708" s="14" t="s">
        <v>33</v>
      </c>
      <c r="C708" s="14" t="s">
        <v>34</v>
      </c>
      <c r="D708" s="14">
        <v>2011</v>
      </c>
      <c r="E708" s="14">
        <v>3</v>
      </c>
      <c r="F708" s="14">
        <v>210</v>
      </c>
      <c r="G708" s="14">
        <v>7</v>
      </c>
      <c r="H708" s="14">
        <v>217</v>
      </c>
      <c r="I708" s="14" t="b">
        <v>1</v>
      </c>
      <c r="J708" s="6">
        <v>3.2258064516128997E-2</v>
      </c>
      <c r="K708">
        <f t="shared" ref="K708:K771" si="55">H708/$H$1</f>
        <v>1.1067814591153909E-3</v>
      </c>
      <c r="L708">
        <f t="shared" ref="L708:L771" si="56">SQRT(K708)</f>
        <v>3.3268325162463336E-2</v>
      </c>
      <c r="M708">
        <f t="shared" ref="M708:M771" si="57">J708*L708</f>
        <v>1.0731717794343E-3</v>
      </c>
      <c r="N708">
        <f t="shared" ref="N708:N771" si="58">L708</f>
        <v>3.3268325162463336E-2</v>
      </c>
      <c r="O708">
        <f t="shared" ref="O708:O771" si="59">E708*L708</f>
        <v>9.9804975487390007E-2</v>
      </c>
      <c r="Q708" s="7">
        <v>682</v>
      </c>
      <c r="R708" s="7">
        <v>6.9876039012541102E-4</v>
      </c>
      <c r="S708" s="7">
        <v>1.540873463626042E-5</v>
      </c>
      <c r="U708" s="7">
        <v>38.633786848072567</v>
      </c>
      <c r="V708" s="7">
        <v>3.8731258798624699E-4</v>
      </c>
    </row>
    <row r="709" spans="1:22" x14ac:dyDescent="0.35">
      <c r="A709" s="3">
        <v>2015</v>
      </c>
      <c r="B709" s="13" t="s">
        <v>24</v>
      </c>
      <c r="C709" s="13" t="s">
        <v>41</v>
      </c>
      <c r="D709" s="13">
        <v>2010</v>
      </c>
      <c r="E709" s="17">
        <v>5</v>
      </c>
      <c r="F709" s="13">
        <v>120</v>
      </c>
      <c r="G709" s="13">
        <v>4</v>
      </c>
      <c r="H709" s="13">
        <v>124</v>
      </c>
      <c r="I709" s="13" t="b">
        <v>1</v>
      </c>
      <c r="J709" s="4">
        <v>3.2258064516128997E-2</v>
      </c>
      <c r="K709">
        <f t="shared" si="55"/>
        <v>6.3244654806593763E-4</v>
      </c>
      <c r="L709">
        <f t="shared" si="56"/>
        <v>2.5148489975860135E-2</v>
      </c>
      <c r="M709">
        <f t="shared" si="57"/>
        <v>8.1124161212451956E-4</v>
      </c>
      <c r="N709">
        <f t="shared" si="58"/>
        <v>2.5148489975860135E-2</v>
      </c>
      <c r="O709">
        <f t="shared" si="59"/>
        <v>0.12574244987930067</v>
      </c>
      <c r="Q709" s="7">
        <v>683</v>
      </c>
      <c r="R709" s="7">
        <v>6.9876039012541102E-4</v>
      </c>
      <c r="S709" s="7">
        <v>1.540873463626042E-5</v>
      </c>
      <c r="U709" s="7">
        <v>38.69047619047619</v>
      </c>
      <c r="V709" s="7">
        <v>3.8874443238136758E-4</v>
      </c>
    </row>
    <row r="710" spans="1:22" x14ac:dyDescent="0.35">
      <c r="A710" s="5">
        <v>2014</v>
      </c>
      <c r="B710" s="14" t="s">
        <v>52</v>
      </c>
      <c r="C710" s="14" t="s">
        <v>53</v>
      </c>
      <c r="D710" s="14">
        <v>2010</v>
      </c>
      <c r="E710" s="14">
        <v>4</v>
      </c>
      <c r="F710" s="14">
        <v>90</v>
      </c>
      <c r="G710" s="14">
        <v>3</v>
      </c>
      <c r="H710" s="14">
        <v>93</v>
      </c>
      <c r="I710" s="14" t="b">
        <v>1</v>
      </c>
      <c r="J710" s="6">
        <v>3.2258064516128997E-2</v>
      </c>
      <c r="K710">
        <f t="shared" si="55"/>
        <v>4.7433491104945325E-4</v>
      </c>
      <c r="L710">
        <f t="shared" si="56"/>
        <v>2.177923118591318E-2</v>
      </c>
      <c r="M710">
        <f t="shared" si="57"/>
        <v>7.0255584470687606E-4</v>
      </c>
      <c r="N710">
        <f t="shared" si="58"/>
        <v>2.177923118591318E-2</v>
      </c>
      <c r="O710">
        <f t="shared" si="59"/>
        <v>8.7116924743652721E-2</v>
      </c>
      <c r="Q710" s="7">
        <v>684</v>
      </c>
      <c r="R710" s="7">
        <v>5.836416523679628E-4</v>
      </c>
      <c r="S710" s="7">
        <v>-5.2500379591152811E-7</v>
      </c>
      <c r="U710" s="7">
        <v>38.747165532879819</v>
      </c>
      <c r="V710" s="7">
        <v>3.8874443238136758E-4</v>
      </c>
    </row>
    <row r="711" spans="1:22" x14ac:dyDescent="0.35">
      <c r="A711" s="24">
        <v>2017</v>
      </c>
      <c r="B711" s="17" t="s">
        <v>30</v>
      </c>
      <c r="C711" s="17" t="s">
        <v>172</v>
      </c>
      <c r="D711" s="17">
        <v>2014</v>
      </c>
      <c r="E711" s="17">
        <v>3</v>
      </c>
      <c r="F711" s="17">
        <v>90</v>
      </c>
      <c r="G711" s="17">
        <v>3</v>
      </c>
      <c r="H711" s="17">
        <v>93</v>
      </c>
      <c r="I711" s="17" t="b">
        <v>1</v>
      </c>
      <c r="J711" s="25">
        <v>3.2258064516128997E-2</v>
      </c>
      <c r="K711">
        <f t="shared" si="55"/>
        <v>4.7433491104945325E-4</v>
      </c>
      <c r="L711">
        <f t="shared" si="56"/>
        <v>2.177923118591318E-2</v>
      </c>
      <c r="M711">
        <f t="shared" si="57"/>
        <v>7.0255584470687606E-4</v>
      </c>
      <c r="N711">
        <f t="shared" si="58"/>
        <v>2.177923118591318E-2</v>
      </c>
      <c r="O711">
        <f t="shared" si="59"/>
        <v>6.5337693557739537E-2</v>
      </c>
      <c r="Q711" s="7">
        <v>685</v>
      </c>
      <c r="R711" s="7">
        <v>5.7708856089654244E-4</v>
      </c>
      <c r="S711" s="7">
        <v>6.0280876755088248E-6</v>
      </c>
      <c r="U711" s="7">
        <v>38.803854875283449</v>
      </c>
      <c r="V711" s="7">
        <v>3.9165641639082849E-4</v>
      </c>
    </row>
    <row r="712" spans="1:22" x14ac:dyDescent="0.35">
      <c r="A712" s="5">
        <v>2013</v>
      </c>
      <c r="B712" s="14" t="s">
        <v>33</v>
      </c>
      <c r="C712" s="14" t="s">
        <v>254</v>
      </c>
      <c r="D712" s="14">
        <v>2008</v>
      </c>
      <c r="E712" s="14">
        <v>5</v>
      </c>
      <c r="F712" s="14">
        <v>60</v>
      </c>
      <c r="G712" s="14">
        <v>2</v>
      </c>
      <c r="H712" s="14">
        <v>62</v>
      </c>
      <c r="I712" s="14" t="b">
        <v>1</v>
      </c>
      <c r="J712" s="6">
        <v>3.2258064516128997E-2</v>
      </c>
      <c r="K712">
        <f t="shared" si="55"/>
        <v>3.1622327403296881E-4</v>
      </c>
      <c r="L712">
        <f t="shared" si="56"/>
        <v>1.7782667798532617E-2</v>
      </c>
      <c r="M712">
        <f t="shared" si="57"/>
        <v>5.7363444511395476E-4</v>
      </c>
      <c r="N712">
        <f t="shared" si="58"/>
        <v>1.7782667798532617E-2</v>
      </c>
      <c r="O712">
        <f t="shared" si="59"/>
        <v>8.8913338992663085E-2</v>
      </c>
      <c r="Q712" s="7">
        <v>686</v>
      </c>
      <c r="R712" s="7">
        <v>5.836416523679628E-4</v>
      </c>
      <c r="S712" s="7">
        <v>-5.2500379591152811E-7</v>
      </c>
      <c r="U712" s="7">
        <v>38.860544217687078</v>
      </c>
      <c r="V712" s="7">
        <v>3.9313716426730402E-4</v>
      </c>
    </row>
    <row r="713" spans="1:22" x14ac:dyDescent="0.35">
      <c r="A713" s="3">
        <v>2017</v>
      </c>
      <c r="B713" s="13" t="s">
        <v>24</v>
      </c>
      <c r="C713" s="13" t="s">
        <v>246</v>
      </c>
      <c r="D713" s="13">
        <v>2014</v>
      </c>
      <c r="E713" s="17">
        <v>3</v>
      </c>
      <c r="F713" s="13">
        <v>60</v>
      </c>
      <c r="G713" s="13">
        <v>2</v>
      </c>
      <c r="H713" s="13">
        <v>62</v>
      </c>
      <c r="I713" s="13" t="b">
        <v>1</v>
      </c>
      <c r="J713" s="4">
        <v>3.2258064516128997E-2</v>
      </c>
      <c r="K713">
        <f t="shared" si="55"/>
        <v>3.1622327403296881E-4</v>
      </c>
      <c r="L713">
        <f t="shared" si="56"/>
        <v>1.7782667798532617E-2</v>
      </c>
      <c r="M713">
        <f t="shared" si="57"/>
        <v>5.7363444511395476E-4</v>
      </c>
      <c r="N713">
        <f t="shared" si="58"/>
        <v>1.7782667798532617E-2</v>
      </c>
      <c r="O713">
        <f t="shared" si="59"/>
        <v>5.3348003395597851E-2</v>
      </c>
      <c r="Q713" s="7">
        <v>687</v>
      </c>
      <c r="R713" s="7">
        <v>8.1021393621818051E-4</v>
      </c>
      <c r="S713" s="7">
        <v>1.1022816078488169E-5</v>
      </c>
      <c r="U713" s="7">
        <v>38.917233560090708</v>
      </c>
      <c r="V713" s="7">
        <v>3.9313716426730538E-4</v>
      </c>
    </row>
    <row r="714" spans="1:22" x14ac:dyDescent="0.35">
      <c r="A714" s="5">
        <v>2017</v>
      </c>
      <c r="B714" s="14" t="s">
        <v>58</v>
      </c>
      <c r="C714" s="14">
        <v>200</v>
      </c>
      <c r="D714" s="14">
        <v>2014</v>
      </c>
      <c r="E714" s="14">
        <v>3</v>
      </c>
      <c r="F714" s="14">
        <v>60</v>
      </c>
      <c r="G714" s="14">
        <v>2</v>
      </c>
      <c r="H714" s="14">
        <v>62</v>
      </c>
      <c r="I714" s="14" t="b">
        <v>1</v>
      </c>
      <c r="J714" s="6">
        <v>3.2258064516128997E-2</v>
      </c>
      <c r="K714">
        <f t="shared" si="55"/>
        <v>3.1622327403296881E-4</v>
      </c>
      <c r="L714">
        <f t="shared" si="56"/>
        <v>1.7782667798532617E-2</v>
      </c>
      <c r="M714">
        <f t="shared" si="57"/>
        <v>5.7363444511395476E-4</v>
      </c>
      <c r="N714">
        <f t="shared" si="58"/>
        <v>1.7782667798532617E-2</v>
      </c>
      <c r="O714">
        <f t="shared" si="59"/>
        <v>5.3348003395597851E-2</v>
      </c>
      <c r="Q714" s="7">
        <v>688</v>
      </c>
      <c r="R714" s="7">
        <v>9.708448942023168E-4</v>
      </c>
      <c r="S714" s="7">
        <v>3.3578055201549531E-5</v>
      </c>
      <c r="U714" s="7">
        <v>38.973922902494337</v>
      </c>
      <c r="V714" s="7">
        <v>4.0080137785720906E-4</v>
      </c>
    </row>
    <row r="715" spans="1:22" x14ac:dyDescent="0.35">
      <c r="A715" s="24">
        <v>2017</v>
      </c>
      <c r="B715" s="17" t="s">
        <v>30</v>
      </c>
      <c r="C715" s="17" t="s">
        <v>32</v>
      </c>
      <c r="D715" s="17">
        <v>2015</v>
      </c>
      <c r="E715" s="17">
        <v>2</v>
      </c>
      <c r="F715" s="17">
        <v>121</v>
      </c>
      <c r="G715" s="17">
        <v>4</v>
      </c>
      <c r="H715" s="17">
        <v>125</v>
      </c>
      <c r="I715" s="17" t="b">
        <v>1</v>
      </c>
      <c r="J715" s="25">
        <v>3.2000000000000001E-2</v>
      </c>
      <c r="K715">
        <f t="shared" si="55"/>
        <v>6.3754692345356623E-4</v>
      </c>
      <c r="L715">
        <f t="shared" si="56"/>
        <v>2.5249691551651996E-2</v>
      </c>
      <c r="M715">
        <f t="shared" si="57"/>
        <v>8.0799012965286393E-4</v>
      </c>
      <c r="N715">
        <f t="shared" si="58"/>
        <v>2.5249691551651996E-2</v>
      </c>
      <c r="O715">
        <f t="shared" si="59"/>
        <v>5.0499383103303992E-2</v>
      </c>
      <c r="Q715" s="7">
        <v>689</v>
      </c>
      <c r="R715" s="7">
        <v>6.9456133830942052E-4</v>
      </c>
      <c r="S715" s="7">
        <v>1.5672940393445943E-5</v>
      </c>
      <c r="U715" s="7">
        <v>39.030612244897959</v>
      </c>
      <c r="V715" s="7">
        <v>4.0399506482643197E-4</v>
      </c>
    </row>
    <row r="716" spans="1:22" x14ac:dyDescent="0.35">
      <c r="A716" s="5">
        <v>2013</v>
      </c>
      <c r="B716" s="14" t="s">
        <v>24</v>
      </c>
      <c r="C716" s="14" t="s">
        <v>101</v>
      </c>
      <c r="D716" s="14">
        <v>2010</v>
      </c>
      <c r="E716" s="14">
        <v>3</v>
      </c>
      <c r="F716" s="14">
        <v>152</v>
      </c>
      <c r="G716" s="14">
        <v>5</v>
      </c>
      <c r="H716" s="14">
        <v>157</v>
      </c>
      <c r="I716" s="14" t="b">
        <v>1</v>
      </c>
      <c r="J716" s="6">
        <v>3.1847133757961797E-2</v>
      </c>
      <c r="K716">
        <f t="shared" si="55"/>
        <v>8.0075893585767916E-4</v>
      </c>
      <c r="L716">
        <f t="shared" si="56"/>
        <v>2.8297684284366437E-2</v>
      </c>
      <c r="M716">
        <f t="shared" si="57"/>
        <v>9.0120013644479134E-4</v>
      </c>
      <c r="N716">
        <f t="shared" si="58"/>
        <v>2.8297684284366437E-2</v>
      </c>
      <c r="O716">
        <f t="shared" si="59"/>
        <v>8.489305285309931E-2</v>
      </c>
      <c r="Q716" s="7">
        <v>690</v>
      </c>
      <c r="R716" s="7">
        <v>7.026316684480467E-4</v>
      </c>
      <c r="S716" s="7">
        <v>7.6026102548197669E-6</v>
      </c>
      <c r="U716" s="7">
        <v>39.087301587301589</v>
      </c>
      <c r="V716" s="7">
        <v>4.0417473797955608E-4</v>
      </c>
    </row>
    <row r="717" spans="1:22" x14ac:dyDescent="0.35">
      <c r="A717" s="24">
        <v>2016</v>
      </c>
      <c r="B717" s="17" t="s">
        <v>26</v>
      </c>
      <c r="C717" s="17" t="s">
        <v>110</v>
      </c>
      <c r="D717" s="17">
        <v>2016</v>
      </c>
      <c r="E717" s="17">
        <v>0</v>
      </c>
      <c r="F717" s="17">
        <v>152</v>
      </c>
      <c r="G717" s="17">
        <v>5</v>
      </c>
      <c r="H717" s="17">
        <v>157</v>
      </c>
      <c r="I717" s="17" t="b">
        <v>1</v>
      </c>
      <c r="J717" s="25">
        <v>3.1847133757961797E-2</v>
      </c>
      <c r="K717">
        <f t="shared" si="55"/>
        <v>8.0075893585767916E-4</v>
      </c>
      <c r="L717">
        <f t="shared" si="56"/>
        <v>2.8297684284366437E-2</v>
      </c>
      <c r="M717">
        <f t="shared" si="57"/>
        <v>9.0120013644479134E-4</v>
      </c>
      <c r="N717">
        <f t="shared" si="58"/>
        <v>2.8297684284366437E-2</v>
      </c>
      <c r="O717">
        <f t="shared" si="59"/>
        <v>0</v>
      </c>
      <c r="Q717" s="7">
        <v>691</v>
      </c>
      <c r="R717" s="7">
        <v>8.7679925960759794E-4</v>
      </c>
      <c r="S717" s="7">
        <v>3.9103317558749663E-5</v>
      </c>
      <c r="U717" s="7">
        <v>39.143990929705218</v>
      </c>
      <c r="V717" s="7">
        <v>4.0489583532000919E-4</v>
      </c>
    </row>
    <row r="718" spans="1:22" x14ac:dyDescent="0.35">
      <c r="A718" s="5">
        <v>2014</v>
      </c>
      <c r="B718" s="14" t="s">
        <v>106</v>
      </c>
      <c r="C718" s="14" t="s">
        <v>174</v>
      </c>
      <c r="D718" s="14">
        <v>2012</v>
      </c>
      <c r="E718" s="14">
        <v>2</v>
      </c>
      <c r="F718" s="14">
        <v>61</v>
      </c>
      <c r="G718" s="14">
        <v>2</v>
      </c>
      <c r="H718" s="14">
        <v>63</v>
      </c>
      <c r="I718" s="14" t="b">
        <v>1</v>
      </c>
      <c r="J718" s="6">
        <v>3.1746031746031703E-2</v>
      </c>
      <c r="K718">
        <f t="shared" si="55"/>
        <v>3.2132364942059736E-4</v>
      </c>
      <c r="L718">
        <f t="shared" si="56"/>
        <v>1.7925502766187547E-2</v>
      </c>
      <c r="M718">
        <f t="shared" si="57"/>
        <v>5.6906357987896892E-4</v>
      </c>
      <c r="N718">
        <f t="shared" si="58"/>
        <v>1.7925502766187547E-2</v>
      </c>
      <c r="O718">
        <f t="shared" si="59"/>
        <v>3.5851005532375094E-2</v>
      </c>
      <c r="Q718" s="7">
        <v>692</v>
      </c>
      <c r="R718" s="7">
        <v>8.1355503878964878E-4</v>
      </c>
      <c r="S718" s="7">
        <v>4.309063724203515E-6</v>
      </c>
      <c r="U718" s="7">
        <v>39.200680272108848</v>
      </c>
      <c r="V718" s="7">
        <v>4.0634968500782544E-4</v>
      </c>
    </row>
    <row r="719" spans="1:22" x14ac:dyDescent="0.35">
      <c r="A719" s="3">
        <v>2014</v>
      </c>
      <c r="B719" s="13" t="s">
        <v>26</v>
      </c>
      <c r="C719" s="13" t="s">
        <v>147</v>
      </c>
      <c r="D719" s="13">
        <v>2009</v>
      </c>
      <c r="E719" s="17">
        <v>5</v>
      </c>
      <c r="F719" s="13">
        <v>61</v>
      </c>
      <c r="G719" s="13">
        <v>2</v>
      </c>
      <c r="H719" s="13">
        <v>63</v>
      </c>
      <c r="I719" s="13" t="b">
        <v>1</v>
      </c>
      <c r="J719" s="4">
        <v>3.1746031746031703E-2</v>
      </c>
      <c r="K719">
        <f t="shared" si="55"/>
        <v>3.2132364942059736E-4</v>
      </c>
      <c r="L719">
        <f t="shared" si="56"/>
        <v>1.7925502766187547E-2</v>
      </c>
      <c r="M719">
        <f t="shared" si="57"/>
        <v>5.6906357987896892E-4</v>
      </c>
      <c r="N719">
        <f t="shared" si="58"/>
        <v>1.7925502766187547E-2</v>
      </c>
      <c r="O719">
        <f t="shared" si="59"/>
        <v>8.9627513830937727E-2</v>
      </c>
      <c r="Q719" s="7">
        <v>693</v>
      </c>
      <c r="R719" s="7">
        <v>7.9486627754016726E-4</v>
      </c>
      <c r="S719" s="7">
        <v>2.2997824973685038E-5</v>
      </c>
      <c r="U719" s="7">
        <v>39.257369614512477</v>
      </c>
      <c r="V719" s="7">
        <v>4.0726633333034308E-4</v>
      </c>
    </row>
    <row r="720" spans="1:22" x14ac:dyDescent="0.35">
      <c r="A720" s="3">
        <v>2015</v>
      </c>
      <c r="B720" s="13" t="s">
        <v>37</v>
      </c>
      <c r="C720" s="13" t="s">
        <v>59</v>
      </c>
      <c r="D720" s="13">
        <v>2013</v>
      </c>
      <c r="E720" s="14">
        <v>2</v>
      </c>
      <c r="F720" s="13">
        <v>61</v>
      </c>
      <c r="G720" s="13">
        <v>2</v>
      </c>
      <c r="H720" s="13">
        <v>63</v>
      </c>
      <c r="I720" s="13" t="b">
        <v>1</v>
      </c>
      <c r="J720" s="4">
        <v>3.1746031746031703E-2</v>
      </c>
      <c r="K720">
        <f t="shared" si="55"/>
        <v>3.2132364942059736E-4</v>
      </c>
      <c r="L720">
        <f t="shared" si="56"/>
        <v>1.7925502766187547E-2</v>
      </c>
      <c r="M720">
        <f t="shared" si="57"/>
        <v>5.6906357987896892E-4</v>
      </c>
      <c r="N720">
        <f t="shared" si="58"/>
        <v>1.7925502766187547E-2</v>
      </c>
      <c r="O720">
        <f t="shared" si="59"/>
        <v>3.5851005532375094E-2</v>
      </c>
      <c r="Q720" s="7">
        <v>694</v>
      </c>
      <c r="R720" s="7">
        <v>7.9486627754016726E-4</v>
      </c>
      <c r="S720" s="7">
        <v>2.2997824973685038E-5</v>
      </c>
      <c r="U720" s="7">
        <v>39.314058956916099</v>
      </c>
      <c r="V720" s="7">
        <v>4.0726633333034308E-4</v>
      </c>
    </row>
    <row r="721" spans="1:22" x14ac:dyDescent="0.35">
      <c r="A721" s="24">
        <v>2015</v>
      </c>
      <c r="B721" s="17" t="s">
        <v>67</v>
      </c>
      <c r="C721" s="17" t="s">
        <v>68</v>
      </c>
      <c r="D721" s="17">
        <v>2015</v>
      </c>
      <c r="E721" s="17">
        <v>0</v>
      </c>
      <c r="F721" s="17">
        <v>61</v>
      </c>
      <c r="G721" s="17">
        <v>2</v>
      </c>
      <c r="H721" s="17">
        <v>63</v>
      </c>
      <c r="I721" s="17" t="b">
        <v>1</v>
      </c>
      <c r="J721" s="25">
        <v>3.1746031746031703E-2</v>
      </c>
      <c r="K721">
        <f t="shared" si="55"/>
        <v>3.2132364942059736E-4</v>
      </c>
      <c r="L721">
        <f t="shared" si="56"/>
        <v>1.7925502766187547E-2</v>
      </c>
      <c r="M721">
        <f t="shared" si="57"/>
        <v>5.6906357987896892E-4</v>
      </c>
      <c r="N721">
        <f t="shared" si="58"/>
        <v>1.7925502766187547E-2</v>
      </c>
      <c r="O721">
        <f t="shared" si="59"/>
        <v>0</v>
      </c>
      <c r="Q721" s="7">
        <v>695</v>
      </c>
      <c r="R721" s="7">
        <v>5.8848523460813015E-4</v>
      </c>
      <c r="S721" s="7">
        <v>-1.0167981631535442E-5</v>
      </c>
      <c r="U721" s="7">
        <v>39.370748299319729</v>
      </c>
      <c r="V721" s="7">
        <v>4.0781930891881167E-4</v>
      </c>
    </row>
    <row r="722" spans="1:22" x14ac:dyDescent="0.35">
      <c r="A722" s="5">
        <v>2016</v>
      </c>
      <c r="B722" s="14" t="s">
        <v>106</v>
      </c>
      <c r="C722" s="14" t="s">
        <v>174</v>
      </c>
      <c r="D722" s="14">
        <v>2012</v>
      </c>
      <c r="E722" s="14">
        <v>4</v>
      </c>
      <c r="F722" s="14">
        <v>61</v>
      </c>
      <c r="G722" s="14">
        <v>2</v>
      </c>
      <c r="H722" s="14">
        <v>63</v>
      </c>
      <c r="I722" s="14" t="b">
        <v>1</v>
      </c>
      <c r="J722" s="6">
        <v>3.1746031746031703E-2</v>
      </c>
      <c r="K722">
        <f t="shared" si="55"/>
        <v>3.2132364942059736E-4</v>
      </c>
      <c r="L722">
        <f t="shared" si="56"/>
        <v>1.7925502766187547E-2</v>
      </c>
      <c r="M722">
        <f t="shared" si="57"/>
        <v>5.6906357987896892E-4</v>
      </c>
      <c r="N722">
        <f t="shared" si="58"/>
        <v>1.7925502766187547E-2</v>
      </c>
      <c r="O722">
        <f t="shared" si="59"/>
        <v>7.1702011064750187E-2</v>
      </c>
      <c r="Q722" s="7">
        <v>696</v>
      </c>
      <c r="R722" s="7">
        <v>5.8848523460813015E-4</v>
      </c>
      <c r="S722" s="7">
        <v>-1.0167981631535442E-5</v>
      </c>
      <c r="U722" s="7">
        <v>39.427437641723358</v>
      </c>
      <c r="V722" s="7">
        <v>4.0893205125692615E-4</v>
      </c>
    </row>
    <row r="723" spans="1:22" x14ac:dyDescent="0.35">
      <c r="A723" s="3">
        <v>2017</v>
      </c>
      <c r="B723" s="13" t="s">
        <v>98</v>
      </c>
      <c r="C723" s="13" t="s">
        <v>249</v>
      </c>
      <c r="D723" s="13">
        <v>2013</v>
      </c>
      <c r="E723" s="17">
        <v>4</v>
      </c>
      <c r="F723" s="13">
        <v>61</v>
      </c>
      <c r="G723" s="13">
        <v>2</v>
      </c>
      <c r="H723" s="13">
        <v>63</v>
      </c>
      <c r="I723" s="13" t="b">
        <v>1</v>
      </c>
      <c r="J723" s="4">
        <v>3.1746031746031703E-2</v>
      </c>
      <c r="K723">
        <f t="shared" si="55"/>
        <v>3.2132364942059736E-4</v>
      </c>
      <c r="L723">
        <f t="shared" si="56"/>
        <v>1.7925502766187547E-2</v>
      </c>
      <c r="M723">
        <f t="shared" si="57"/>
        <v>5.6906357987896892E-4</v>
      </c>
      <c r="N723">
        <f t="shared" si="58"/>
        <v>1.7925502766187547E-2</v>
      </c>
      <c r="O723">
        <f t="shared" si="59"/>
        <v>7.1702011064750187E-2</v>
      </c>
      <c r="Q723" s="7">
        <v>697</v>
      </c>
      <c r="R723" s="7">
        <v>5.8187775970238776E-4</v>
      </c>
      <c r="S723" s="7">
        <v>-3.560506725793053E-6</v>
      </c>
      <c r="U723" s="7">
        <v>39.484126984126988</v>
      </c>
      <c r="V723" s="7">
        <v>4.0893205125692615E-4</v>
      </c>
    </row>
    <row r="724" spans="1:22" x14ac:dyDescent="0.35">
      <c r="A724" s="5">
        <v>2017</v>
      </c>
      <c r="B724" s="14" t="s">
        <v>42</v>
      </c>
      <c r="C724" s="14" t="s">
        <v>96</v>
      </c>
      <c r="D724" s="14">
        <v>2014</v>
      </c>
      <c r="E724" s="14">
        <v>3</v>
      </c>
      <c r="F724" s="14">
        <v>61</v>
      </c>
      <c r="G724" s="14">
        <v>2</v>
      </c>
      <c r="H724" s="14">
        <v>63</v>
      </c>
      <c r="I724" s="14" t="b">
        <v>1</v>
      </c>
      <c r="J724" s="6">
        <v>3.1746031746031703E-2</v>
      </c>
      <c r="K724">
        <f t="shared" si="55"/>
        <v>3.2132364942059736E-4</v>
      </c>
      <c r="L724">
        <f t="shared" si="56"/>
        <v>1.7925502766187547E-2</v>
      </c>
      <c r="M724">
        <f t="shared" si="57"/>
        <v>5.6906357987896892E-4</v>
      </c>
      <c r="N724">
        <f t="shared" si="58"/>
        <v>1.7925502766187547E-2</v>
      </c>
      <c r="O724">
        <f t="shared" si="59"/>
        <v>5.3776508298562641E-2</v>
      </c>
      <c r="Q724" s="7">
        <v>698</v>
      </c>
      <c r="R724" s="7">
        <v>5.7527028479664537E-4</v>
      </c>
      <c r="S724" s="7">
        <v>3.0469681799493364E-6</v>
      </c>
      <c r="U724" s="7">
        <v>39.540816326530617</v>
      </c>
      <c r="V724" s="7">
        <v>4.0893205125692615E-4</v>
      </c>
    </row>
    <row r="725" spans="1:22" x14ac:dyDescent="0.35">
      <c r="A725" s="24">
        <v>2016</v>
      </c>
      <c r="B725" s="17" t="s">
        <v>26</v>
      </c>
      <c r="C725" s="17" t="s">
        <v>147</v>
      </c>
      <c r="D725" s="17">
        <v>2012</v>
      </c>
      <c r="E725" s="17">
        <v>4</v>
      </c>
      <c r="F725" s="17">
        <v>92</v>
      </c>
      <c r="G725" s="17">
        <v>3</v>
      </c>
      <c r="H725" s="17">
        <v>95</v>
      </c>
      <c r="I725" s="17" t="b">
        <v>1</v>
      </c>
      <c r="J725" s="25">
        <v>3.1578947368421102E-2</v>
      </c>
      <c r="K725">
        <f t="shared" si="55"/>
        <v>4.8453566182471029E-4</v>
      </c>
      <c r="L725">
        <f t="shared" si="56"/>
        <v>2.201217076584475E-2</v>
      </c>
      <c r="M725">
        <f t="shared" si="57"/>
        <v>6.9512118207930903E-4</v>
      </c>
      <c r="N725">
        <f t="shared" si="58"/>
        <v>2.201217076584475E-2</v>
      </c>
      <c r="O725">
        <f t="shared" si="59"/>
        <v>8.8048683063378999E-2</v>
      </c>
      <c r="Q725" s="7">
        <v>699</v>
      </c>
      <c r="R725" s="7">
        <v>5.8187775970238776E-4</v>
      </c>
      <c r="S725" s="7">
        <v>-3.560506725793053E-6</v>
      </c>
      <c r="U725" s="7">
        <v>39.59750566893424</v>
      </c>
      <c r="V725" s="7">
        <v>4.1061837614833434E-4</v>
      </c>
    </row>
    <row r="726" spans="1:22" x14ac:dyDescent="0.35">
      <c r="A726" s="5">
        <v>2013</v>
      </c>
      <c r="B726" s="14" t="s">
        <v>67</v>
      </c>
      <c r="C726" s="14" t="s">
        <v>68</v>
      </c>
      <c r="D726" s="14">
        <v>2010</v>
      </c>
      <c r="E726" s="14">
        <v>3</v>
      </c>
      <c r="F726" s="14">
        <v>123</v>
      </c>
      <c r="G726" s="14">
        <v>4</v>
      </c>
      <c r="H726" s="14">
        <v>127</v>
      </c>
      <c r="I726" s="14" t="b">
        <v>1</v>
      </c>
      <c r="J726" s="6">
        <v>3.1496062992125998E-2</v>
      </c>
      <c r="K726">
        <f t="shared" si="55"/>
        <v>6.4774767422882322E-4</v>
      </c>
      <c r="L726">
        <f t="shared" si="56"/>
        <v>2.5450887493932765E-2</v>
      </c>
      <c r="M726">
        <f t="shared" si="57"/>
        <v>8.0160275571441813E-4</v>
      </c>
      <c r="N726">
        <f t="shared" si="58"/>
        <v>2.5450887493932765E-2</v>
      </c>
      <c r="O726">
        <f t="shared" si="59"/>
        <v>7.6352662481798297E-2</v>
      </c>
      <c r="Q726" s="7">
        <v>700</v>
      </c>
      <c r="R726" s="7">
        <v>7.1459628526442706E-4</v>
      </c>
      <c r="S726" s="7">
        <v>-8.2325219094178627E-6</v>
      </c>
      <c r="U726" s="7">
        <v>39.654195011337869</v>
      </c>
      <c r="V726" s="7">
        <v>4.1405457309407655E-4</v>
      </c>
    </row>
    <row r="727" spans="1:22" x14ac:dyDescent="0.35">
      <c r="A727" s="24">
        <v>2015</v>
      </c>
      <c r="B727" s="17" t="s">
        <v>24</v>
      </c>
      <c r="C727" s="17" t="s">
        <v>41</v>
      </c>
      <c r="D727" s="17">
        <v>2011</v>
      </c>
      <c r="E727" s="17">
        <v>4</v>
      </c>
      <c r="F727" s="17">
        <v>154</v>
      </c>
      <c r="G727" s="17">
        <v>5</v>
      </c>
      <c r="H727" s="17">
        <v>159</v>
      </c>
      <c r="I727" s="17" t="b">
        <v>1</v>
      </c>
      <c r="J727" s="25">
        <v>3.1446540880503103E-2</v>
      </c>
      <c r="K727">
        <f t="shared" si="55"/>
        <v>8.1095968663293615E-4</v>
      </c>
      <c r="L727">
        <f t="shared" si="56"/>
        <v>2.8477353926110061E-2</v>
      </c>
      <c r="M727">
        <f t="shared" si="57"/>
        <v>8.9551427440597551E-4</v>
      </c>
      <c r="N727">
        <f t="shared" si="58"/>
        <v>2.8477353926110061E-2</v>
      </c>
      <c r="O727">
        <f t="shared" si="59"/>
        <v>0.11390941570444024</v>
      </c>
      <c r="Q727" s="7">
        <v>701</v>
      </c>
      <c r="R727" s="7">
        <v>6.9836718235100266E-4</v>
      </c>
      <c r="S727" s="7">
        <v>7.996581004006539E-6</v>
      </c>
      <c r="U727" s="7">
        <v>39.710884353741498</v>
      </c>
      <c r="V727" s="7">
        <v>4.1541436188776538E-4</v>
      </c>
    </row>
    <row r="728" spans="1:22" x14ac:dyDescent="0.35">
      <c r="A728" s="3">
        <v>2013</v>
      </c>
      <c r="B728" s="13" t="s">
        <v>30</v>
      </c>
      <c r="C728" s="13" t="s">
        <v>36</v>
      </c>
      <c r="D728" s="13">
        <v>2008</v>
      </c>
      <c r="E728" s="14">
        <v>5</v>
      </c>
      <c r="F728" s="13">
        <v>216</v>
      </c>
      <c r="G728" s="13">
        <v>7</v>
      </c>
      <c r="H728" s="13">
        <v>223</v>
      </c>
      <c r="I728" s="13" t="b">
        <v>1</v>
      </c>
      <c r="J728" s="4">
        <v>3.1390134529148003E-2</v>
      </c>
      <c r="K728">
        <f t="shared" si="55"/>
        <v>1.1373837114411621E-3</v>
      </c>
      <c r="L728">
        <f t="shared" si="56"/>
        <v>3.372511988772111E-2</v>
      </c>
      <c r="M728">
        <f t="shared" si="57"/>
        <v>1.0586360502872105E-3</v>
      </c>
      <c r="N728">
        <f t="shared" si="58"/>
        <v>3.372511988772111E-2</v>
      </c>
      <c r="O728">
        <f t="shared" si="59"/>
        <v>0.16862559943860556</v>
      </c>
      <c r="Q728" s="7">
        <v>702</v>
      </c>
      <c r="R728" s="7">
        <v>6.902526308942904E-4</v>
      </c>
      <c r="S728" s="7">
        <v>1.6111132460718794E-5</v>
      </c>
      <c r="U728" s="7">
        <v>39.767573696145128</v>
      </c>
      <c r="V728" s="7">
        <v>4.1541436188776538E-4</v>
      </c>
    </row>
    <row r="729" spans="1:22" x14ac:dyDescent="0.35">
      <c r="A729" s="3">
        <v>2016</v>
      </c>
      <c r="B729" s="13" t="s">
        <v>52</v>
      </c>
      <c r="C729" s="13" t="s">
        <v>91</v>
      </c>
      <c r="D729" s="13">
        <v>2014</v>
      </c>
      <c r="E729" s="17">
        <v>2</v>
      </c>
      <c r="F729" s="13">
        <v>124</v>
      </c>
      <c r="G729" s="13">
        <v>4</v>
      </c>
      <c r="H729" s="13">
        <v>128</v>
      </c>
      <c r="I729" s="13" t="b">
        <v>1</v>
      </c>
      <c r="J729" s="4">
        <v>3.125E-2</v>
      </c>
      <c r="K729">
        <f t="shared" si="55"/>
        <v>6.5284804961645182E-4</v>
      </c>
      <c r="L729">
        <f t="shared" si="56"/>
        <v>2.5550891366378038E-2</v>
      </c>
      <c r="M729">
        <f t="shared" si="57"/>
        <v>7.9846535519931369E-4</v>
      </c>
      <c r="N729">
        <f t="shared" si="58"/>
        <v>2.5550891366378038E-2</v>
      </c>
      <c r="O729">
        <f t="shared" si="59"/>
        <v>5.1101782732756076E-2</v>
      </c>
      <c r="Q729" s="7">
        <v>703</v>
      </c>
      <c r="R729" s="7">
        <v>7.1459628526442706E-4</v>
      </c>
      <c r="S729" s="7">
        <v>-8.2325219094178627E-6</v>
      </c>
      <c r="U729" s="7">
        <v>39.824263038548757</v>
      </c>
      <c r="V729" s="7">
        <v>4.158053401972619E-4</v>
      </c>
    </row>
    <row r="730" spans="1:22" x14ac:dyDescent="0.35">
      <c r="A730" s="5">
        <v>2016</v>
      </c>
      <c r="B730" s="14" t="s">
        <v>67</v>
      </c>
      <c r="C730" s="14" t="s">
        <v>68</v>
      </c>
      <c r="D730" s="14">
        <v>2015</v>
      </c>
      <c r="E730" s="14">
        <v>1</v>
      </c>
      <c r="F730" s="14">
        <v>124</v>
      </c>
      <c r="G730" s="14">
        <v>4</v>
      </c>
      <c r="H730" s="14">
        <v>128</v>
      </c>
      <c r="I730" s="14" t="b">
        <v>1</v>
      </c>
      <c r="J730" s="6">
        <v>3.125E-2</v>
      </c>
      <c r="K730">
        <f t="shared" si="55"/>
        <v>6.5284804961645182E-4</v>
      </c>
      <c r="L730">
        <f t="shared" si="56"/>
        <v>2.5550891366378038E-2</v>
      </c>
      <c r="M730">
        <f t="shared" si="57"/>
        <v>7.9846535519931369E-4</v>
      </c>
      <c r="N730">
        <f t="shared" si="58"/>
        <v>2.5550891366378038E-2</v>
      </c>
      <c r="O730">
        <f t="shared" si="59"/>
        <v>2.5550891366378038E-2</v>
      </c>
      <c r="Q730" s="7">
        <v>704</v>
      </c>
      <c r="R730" s="7">
        <v>1.024841060848617E-3</v>
      </c>
      <c r="S730" s="7">
        <v>-2.8595367841204294E-5</v>
      </c>
      <c r="U730" s="7">
        <v>39.880952380952387</v>
      </c>
      <c r="V730" s="7">
        <v>4.158053401972619E-4</v>
      </c>
    </row>
    <row r="731" spans="1:22" x14ac:dyDescent="0.35">
      <c r="A731" s="3">
        <v>2013</v>
      </c>
      <c r="B731" s="13" t="s">
        <v>24</v>
      </c>
      <c r="C731" s="13" t="s">
        <v>267</v>
      </c>
      <c r="D731" s="13">
        <v>2011</v>
      </c>
      <c r="E731" s="17">
        <v>2</v>
      </c>
      <c r="F731" s="13">
        <v>62</v>
      </c>
      <c r="G731" s="13">
        <v>2</v>
      </c>
      <c r="H731" s="13">
        <v>64</v>
      </c>
      <c r="I731" s="13" t="b">
        <v>1</v>
      </c>
      <c r="J731" s="4">
        <v>3.125E-2</v>
      </c>
      <c r="K731">
        <f t="shared" si="55"/>
        <v>3.2642402480822591E-4</v>
      </c>
      <c r="L731">
        <f t="shared" si="56"/>
        <v>1.8067208550526723E-2</v>
      </c>
      <c r="M731">
        <f t="shared" si="57"/>
        <v>5.6460026720396008E-4</v>
      </c>
      <c r="N731">
        <f t="shared" si="58"/>
        <v>1.8067208550526723E-2</v>
      </c>
      <c r="O731">
        <f t="shared" si="59"/>
        <v>3.6134417101053445E-2</v>
      </c>
      <c r="Q731" s="7">
        <v>705</v>
      </c>
      <c r="R731" s="7">
        <v>1.0576477078599108E-3</v>
      </c>
      <c r="S731" s="7">
        <v>1.8005396920221274E-5</v>
      </c>
      <c r="U731" s="7">
        <v>39.937641723356009</v>
      </c>
      <c r="V731" s="7">
        <v>4.1757850534247137E-4</v>
      </c>
    </row>
    <row r="732" spans="1:22" x14ac:dyDescent="0.35">
      <c r="A732" s="5">
        <v>2014</v>
      </c>
      <c r="B732" s="14" t="s">
        <v>186</v>
      </c>
      <c r="C732" s="14" t="s">
        <v>236</v>
      </c>
      <c r="D732" s="14">
        <v>2009</v>
      </c>
      <c r="E732" s="14">
        <v>5</v>
      </c>
      <c r="F732" s="14">
        <v>62</v>
      </c>
      <c r="G732" s="14">
        <v>2</v>
      </c>
      <c r="H732" s="14">
        <v>64</v>
      </c>
      <c r="I732" s="14" t="b">
        <v>1</v>
      </c>
      <c r="J732" s="6">
        <v>3.125E-2</v>
      </c>
      <c r="K732">
        <f t="shared" si="55"/>
        <v>3.2642402480822591E-4</v>
      </c>
      <c r="L732">
        <f t="shared" si="56"/>
        <v>1.8067208550526723E-2</v>
      </c>
      <c r="M732">
        <f t="shared" si="57"/>
        <v>5.6460026720396008E-4</v>
      </c>
      <c r="N732">
        <f t="shared" si="58"/>
        <v>1.8067208550526723E-2</v>
      </c>
      <c r="O732">
        <f t="shared" si="59"/>
        <v>9.0336042752633613E-2</v>
      </c>
      <c r="Q732" s="7">
        <v>706</v>
      </c>
      <c r="R732" s="7">
        <v>1.0850178696397536E-3</v>
      </c>
      <c r="S732" s="7">
        <v>-1.1846090205453602E-5</v>
      </c>
      <c r="U732" s="7">
        <v>39.994331065759638</v>
      </c>
      <c r="V732" s="7">
        <v>4.1757850534247137E-4</v>
      </c>
    </row>
    <row r="733" spans="1:22" x14ac:dyDescent="0.35">
      <c r="A733" s="3">
        <v>2015</v>
      </c>
      <c r="B733" s="13" t="s">
        <v>30</v>
      </c>
      <c r="C733" s="13" t="s">
        <v>47</v>
      </c>
      <c r="D733" s="13">
        <v>2010</v>
      </c>
      <c r="E733" s="17">
        <v>5</v>
      </c>
      <c r="F733" s="13">
        <v>62</v>
      </c>
      <c r="G733" s="13">
        <v>2</v>
      </c>
      <c r="H733" s="13">
        <v>64</v>
      </c>
      <c r="I733" s="13" t="b">
        <v>1</v>
      </c>
      <c r="J733" s="4">
        <v>3.125E-2</v>
      </c>
      <c r="K733">
        <f t="shared" si="55"/>
        <v>3.2642402480822591E-4</v>
      </c>
      <c r="L733">
        <f t="shared" si="56"/>
        <v>1.8067208550526723E-2</v>
      </c>
      <c r="M733">
        <f t="shared" si="57"/>
        <v>5.6460026720396008E-4</v>
      </c>
      <c r="N733">
        <f t="shared" si="58"/>
        <v>1.8067208550526723E-2</v>
      </c>
      <c r="O733">
        <f t="shared" si="59"/>
        <v>9.0336042752633613E-2</v>
      </c>
      <c r="Q733" s="7">
        <v>707</v>
      </c>
      <c r="R733" s="7">
        <v>8.3903773970515308E-4</v>
      </c>
      <c r="S733" s="7">
        <v>-2.779612758063352E-5</v>
      </c>
      <c r="U733" s="7">
        <v>40.051020408163268</v>
      </c>
      <c r="V733" s="7">
        <v>4.1757850534247137E-4</v>
      </c>
    </row>
    <row r="734" spans="1:22" x14ac:dyDescent="0.35">
      <c r="A734" s="3">
        <v>2016</v>
      </c>
      <c r="B734" s="13" t="s">
        <v>67</v>
      </c>
      <c r="C734" s="13" t="s">
        <v>68</v>
      </c>
      <c r="D734" s="13">
        <v>2016</v>
      </c>
      <c r="E734" s="14">
        <v>0</v>
      </c>
      <c r="F734" s="13">
        <v>62</v>
      </c>
      <c r="G734" s="13">
        <v>2</v>
      </c>
      <c r="H734" s="13">
        <v>64</v>
      </c>
      <c r="I734" s="13" t="b">
        <v>1</v>
      </c>
      <c r="J734" s="4">
        <v>3.125E-2</v>
      </c>
      <c r="K734">
        <f t="shared" si="55"/>
        <v>3.2642402480822591E-4</v>
      </c>
      <c r="L734">
        <f t="shared" si="56"/>
        <v>1.8067208550526723E-2</v>
      </c>
      <c r="M734">
        <f t="shared" si="57"/>
        <v>5.6460026720396008E-4</v>
      </c>
      <c r="N734">
        <f t="shared" si="58"/>
        <v>1.8067208550526723E-2</v>
      </c>
      <c r="O734">
        <f t="shared" si="59"/>
        <v>0</v>
      </c>
      <c r="Q734" s="7">
        <v>708</v>
      </c>
      <c r="R734" s="7">
        <v>7.1846946423097604E-4</v>
      </c>
      <c r="S734" s="7">
        <v>-1.5913619524099984E-5</v>
      </c>
      <c r="U734" s="7">
        <v>40.107709750566897</v>
      </c>
      <c r="V734" s="7">
        <v>4.2303727958276961E-4</v>
      </c>
    </row>
    <row r="735" spans="1:22" x14ac:dyDescent="0.35">
      <c r="A735" s="24">
        <v>2017</v>
      </c>
      <c r="B735" s="17" t="s">
        <v>33</v>
      </c>
      <c r="C735" s="17" t="s">
        <v>214</v>
      </c>
      <c r="D735" s="17">
        <v>2013</v>
      </c>
      <c r="E735" s="17">
        <v>4</v>
      </c>
      <c r="F735" s="17">
        <v>62</v>
      </c>
      <c r="G735" s="17">
        <v>2</v>
      </c>
      <c r="H735" s="17">
        <v>64</v>
      </c>
      <c r="I735" s="17" t="b">
        <v>1</v>
      </c>
      <c r="J735" s="25">
        <v>3.125E-2</v>
      </c>
      <c r="K735">
        <f t="shared" si="55"/>
        <v>3.2642402480822591E-4</v>
      </c>
      <c r="L735">
        <f t="shared" si="56"/>
        <v>1.8067208550526723E-2</v>
      </c>
      <c r="M735">
        <f t="shared" si="57"/>
        <v>5.6460026720396008E-4</v>
      </c>
      <c r="N735">
        <f t="shared" si="58"/>
        <v>1.8067208550526723E-2</v>
      </c>
      <c r="O735">
        <f t="shared" si="59"/>
        <v>7.2268834202106891E-2</v>
      </c>
      <c r="Q735" s="7">
        <v>709</v>
      </c>
      <c r="R735" s="7">
        <v>7.1031093114341402E-4</v>
      </c>
      <c r="S735" s="7">
        <v>-7.7550864365379633E-6</v>
      </c>
      <c r="U735" s="7">
        <v>40.164399092970527</v>
      </c>
      <c r="V735" s="7">
        <v>4.2303727958276961E-4</v>
      </c>
    </row>
    <row r="736" spans="1:22" x14ac:dyDescent="0.35">
      <c r="A736" s="3">
        <v>2013</v>
      </c>
      <c r="B736" s="13" t="s">
        <v>58</v>
      </c>
      <c r="C736" s="13">
        <v>200</v>
      </c>
      <c r="D736" s="13">
        <v>2012</v>
      </c>
      <c r="E736" s="14">
        <v>1</v>
      </c>
      <c r="F736" s="13">
        <v>156</v>
      </c>
      <c r="G736" s="13">
        <v>5</v>
      </c>
      <c r="H736" s="13">
        <v>161</v>
      </c>
      <c r="I736" s="13" t="b">
        <v>1</v>
      </c>
      <c r="J736" s="4">
        <v>3.1055900621118002E-2</v>
      </c>
      <c r="K736">
        <f t="shared" si="55"/>
        <v>8.2116043740819325E-4</v>
      </c>
      <c r="L736">
        <f t="shared" si="56"/>
        <v>2.8655897079103862E-2</v>
      </c>
      <c r="M736">
        <f t="shared" si="57"/>
        <v>8.8993469189763521E-4</v>
      </c>
      <c r="N736">
        <f t="shared" si="58"/>
        <v>2.8655897079103862E-2</v>
      </c>
      <c r="O736">
        <f t="shared" si="59"/>
        <v>2.8655897079103862E-2</v>
      </c>
      <c r="Q736" s="7">
        <v>710</v>
      </c>
      <c r="R736" s="7">
        <v>5.9328927541694716E-4</v>
      </c>
      <c r="S736" s="7">
        <v>-1.9654830302992402E-5</v>
      </c>
      <c r="U736" s="7">
        <v>40.221088435374149</v>
      </c>
      <c r="V736" s="7">
        <v>4.2303727958276961E-4</v>
      </c>
    </row>
    <row r="737" spans="1:22" x14ac:dyDescent="0.35">
      <c r="A737" s="3">
        <v>2014</v>
      </c>
      <c r="B737" s="13" t="s">
        <v>52</v>
      </c>
      <c r="C737" s="13" t="s">
        <v>82</v>
      </c>
      <c r="D737" s="13">
        <v>2012</v>
      </c>
      <c r="E737" s="17">
        <v>2</v>
      </c>
      <c r="F737" s="13">
        <v>125</v>
      </c>
      <c r="G737" s="13">
        <v>4</v>
      </c>
      <c r="H737" s="13">
        <v>129</v>
      </c>
      <c r="I737" s="13" t="b">
        <v>1</v>
      </c>
      <c r="J737" s="4">
        <v>3.1007751937984499E-2</v>
      </c>
      <c r="K737">
        <f t="shared" si="55"/>
        <v>6.5794842500408032E-4</v>
      </c>
      <c r="L737">
        <f t="shared" si="56"/>
        <v>2.5650505355725068E-2</v>
      </c>
      <c r="M737">
        <f t="shared" si="57"/>
        <v>7.9536450715426575E-4</v>
      </c>
      <c r="N737">
        <f t="shared" si="58"/>
        <v>2.5650505355725068E-2</v>
      </c>
      <c r="O737">
        <f t="shared" si="59"/>
        <v>5.1301010711450136E-2</v>
      </c>
      <c r="Q737" s="7">
        <v>711</v>
      </c>
      <c r="R737" s="7">
        <v>5.7996644667418701E-4</v>
      </c>
      <c r="S737" s="7">
        <v>-6.3320015602322558E-6</v>
      </c>
      <c r="U737" s="7">
        <v>40.277777777777779</v>
      </c>
      <c r="V737" s="7">
        <v>4.2490500292297664E-4</v>
      </c>
    </row>
    <row r="738" spans="1:22" x14ac:dyDescent="0.35">
      <c r="A738" s="3">
        <v>2016</v>
      </c>
      <c r="B738" s="13" t="s">
        <v>67</v>
      </c>
      <c r="C738" s="13" t="s">
        <v>193</v>
      </c>
      <c r="D738" s="13">
        <v>2015</v>
      </c>
      <c r="E738" s="14">
        <v>1</v>
      </c>
      <c r="F738" s="13">
        <v>94</v>
      </c>
      <c r="G738" s="13">
        <v>3</v>
      </c>
      <c r="H738" s="13">
        <v>97</v>
      </c>
      <c r="I738" s="13" t="b">
        <v>1</v>
      </c>
      <c r="J738" s="4">
        <v>3.09278350515464E-2</v>
      </c>
      <c r="K738">
        <f t="shared" si="55"/>
        <v>4.9473641259996739E-4</v>
      </c>
      <c r="L738">
        <f t="shared" si="56"/>
        <v>2.2242670986191551E-2</v>
      </c>
      <c r="M738">
        <f t="shared" si="57"/>
        <v>6.8791765936674916E-4</v>
      </c>
      <c r="N738">
        <f t="shared" si="58"/>
        <v>2.2242670986191551E-2</v>
      </c>
      <c r="O738">
        <f t="shared" si="59"/>
        <v>2.2242670986191551E-2</v>
      </c>
      <c r="Q738" s="7">
        <v>712</v>
      </c>
      <c r="R738" s="7">
        <v>5.7996644667418701E-4</v>
      </c>
      <c r="S738" s="7">
        <v>-6.3320015602322558E-6</v>
      </c>
      <c r="U738" s="7">
        <v>40.334467120181408</v>
      </c>
      <c r="V738" s="7">
        <v>4.2490500292297664E-4</v>
      </c>
    </row>
    <row r="739" spans="1:22" x14ac:dyDescent="0.35">
      <c r="A739" s="24">
        <v>2016</v>
      </c>
      <c r="B739" s="17" t="s">
        <v>92</v>
      </c>
      <c r="C739" s="17" t="s">
        <v>149</v>
      </c>
      <c r="D739" s="17">
        <v>2012</v>
      </c>
      <c r="E739" s="17">
        <v>4</v>
      </c>
      <c r="F739" s="17">
        <v>94</v>
      </c>
      <c r="G739" s="17">
        <v>3</v>
      </c>
      <c r="H739" s="17">
        <v>97</v>
      </c>
      <c r="I739" s="17" t="b">
        <v>1</v>
      </c>
      <c r="J739" s="25">
        <v>3.09278350515464E-2</v>
      </c>
      <c r="K739">
        <f t="shared" si="55"/>
        <v>4.9473641259996739E-4</v>
      </c>
      <c r="L739">
        <f t="shared" si="56"/>
        <v>2.2242670986191551E-2</v>
      </c>
      <c r="M739">
        <f t="shared" si="57"/>
        <v>6.8791765936674916E-4</v>
      </c>
      <c r="N739">
        <f t="shared" si="58"/>
        <v>2.2242670986191551E-2</v>
      </c>
      <c r="O739">
        <f t="shared" si="59"/>
        <v>8.8970683944766205E-2</v>
      </c>
      <c r="Q739" s="7">
        <v>713</v>
      </c>
      <c r="R739" s="7">
        <v>8.1403844432443738E-4</v>
      </c>
      <c r="S739" s="7">
        <v>-6.0483146715734461E-6</v>
      </c>
      <c r="U739" s="7">
        <v>40.391156462585037</v>
      </c>
      <c r="V739" s="7">
        <v>4.2679768490922832E-4</v>
      </c>
    </row>
    <row r="740" spans="1:22" x14ac:dyDescent="0.35">
      <c r="A740" s="5">
        <v>2017</v>
      </c>
      <c r="B740" s="14" t="s">
        <v>37</v>
      </c>
      <c r="C740" s="14" t="s">
        <v>157</v>
      </c>
      <c r="D740" s="14">
        <v>2012</v>
      </c>
      <c r="E740" s="14">
        <v>5</v>
      </c>
      <c r="F740" s="14">
        <v>94</v>
      </c>
      <c r="G740" s="14">
        <v>3</v>
      </c>
      <c r="H740" s="14">
        <v>97</v>
      </c>
      <c r="I740" s="14" t="b">
        <v>1</v>
      </c>
      <c r="J740" s="6">
        <v>3.09278350515464E-2</v>
      </c>
      <c r="K740">
        <f t="shared" si="55"/>
        <v>4.9473641259996739E-4</v>
      </c>
      <c r="L740">
        <f t="shared" si="56"/>
        <v>2.2242670986191551E-2</v>
      </c>
      <c r="M740">
        <f t="shared" si="57"/>
        <v>6.8791765936674916E-4</v>
      </c>
      <c r="N740">
        <f t="shared" si="58"/>
        <v>2.2242670986191551E-2</v>
      </c>
      <c r="O740">
        <f t="shared" si="59"/>
        <v>0.11121335493095776</v>
      </c>
      <c r="Q740" s="7">
        <v>714</v>
      </c>
      <c r="R740" s="7">
        <v>9.2290468390047997E-4</v>
      </c>
      <c r="S740" s="7">
        <v>-2.1704547455688632E-5</v>
      </c>
      <c r="U740" s="7">
        <v>40.447845804988667</v>
      </c>
      <c r="V740" s="7">
        <v>4.2764703437599795E-4</v>
      </c>
    </row>
    <row r="741" spans="1:22" x14ac:dyDescent="0.35">
      <c r="A741" s="24">
        <v>2017</v>
      </c>
      <c r="B741" s="17" t="s">
        <v>26</v>
      </c>
      <c r="C741" s="17" t="s">
        <v>147</v>
      </c>
      <c r="D741" s="17">
        <v>2012</v>
      </c>
      <c r="E741" s="17">
        <v>5</v>
      </c>
      <c r="F741" s="17">
        <v>94</v>
      </c>
      <c r="G741" s="17">
        <v>3</v>
      </c>
      <c r="H741" s="17">
        <v>97</v>
      </c>
      <c r="I741" s="17" t="b">
        <v>1</v>
      </c>
      <c r="J741" s="25">
        <v>3.09278350515464E-2</v>
      </c>
      <c r="K741">
        <f t="shared" si="55"/>
        <v>4.9473641259996739E-4</v>
      </c>
      <c r="L741">
        <f t="shared" si="56"/>
        <v>2.2242670986191551E-2</v>
      </c>
      <c r="M741">
        <f t="shared" si="57"/>
        <v>6.8791765936674916E-4</v>
      </c>
      <c r="N741">
        <f t="shared" si="58"/>
        <v>2.2242670986191551E-2</v>
      </c>
      <c r="O741">
        <f t="shared" si="59"/>
        <v>0.11121335493095776</v>
      </c>
      <c r="Q741" s="7">
        <v>715</v>
      </c>
      <c r="R741" s="7">
        <v>8.911036173387671E-4</v>
      </c>
      <c r="S741" s="7">
        <v>1.0096519106024245E-5</v>
      </c>
      <c r="U741" s="7">
        <v>40.504535147392296</v>
      </c>
      <c r="V741" s="7">
        <v>4.3022583383546704E-4</v>
      </c>
    </row>
    <row r="742" spans="1:22" x14ac:dyDescent="0.35">
      <c r="A742" s="3">
        <v>2013</v>
      </c>
      <c r="B742" s="13" t="s">
        <v>24</v>
      </c>
      <c r="C742" s="13" t="s">
        <v>46</v>
      </c>
      <c r="D742" s="13">
        <v>2010</v>
      </c>
      <c r="E742" s="14">
        <v>3</v>
      </c>
      <c r="F742" s="13">
        <v>126</v>
      </c>
      <c r="G742" s="13">
        <v>4</v>
      </c>
      <c r="H742" s="13">
        <v>130</v>
      </c>
      <c r="I742" s="13" t="b">
        <v>1</v>
      </c>
      <c r="J742" s="4">
        <v>3.0769230769230799E-2</v>
      </c>
      <c r="K742">
        <f t="shared" si="55"/>
        <v>6.6304880039170881E-4</v>
      </c>
      <c r="L742">
        <f t="shared" si="56"/>
        <v>2.5749733986814481E-2</v>
      </c>
      <c r="M742">
        <f t="shared" si="57"/>
        <v>7.922995072866002E-4</v>
      </c>
      <c r="N742">
        <f t="shared" si="58"/>
        <v>2.5749733986814481E-2</v>
      </c>
      <c r="O742">
        <f t="shared" si="59"/>
        <v>7.7249201960443437E-2</v>
      </c>
      <c r="Q742" s="7">
        <v>716</v>
      </c>
      <c r="R742" s="7">
        <v>5.7790996597604008E-4</v>
      </c>
      <c r="S742" s="7">
        <v>-8.8463860970711605E-6</v>
      </c>
      <c r="U742" s="7">
        <v>40.561224489795919</v>
      </c>
      <c r="V742" s="7">
        <v>4.3109585663272075E-4</v>
      </c>
    </row>
    <row r="743" spans="1:22" x14ac:dyDescent="0.35">
      <c r="A743" s="24">
        <v>2013</v>
      </c>
      <c r="B743" s="17" t="s">
        <v>24</v>
      </c>
      <c r="C743" s="17" t="s">
        <v>65</v>
      </c>
      <c r="D743" s="17">
        <v>2010</v>
      </c>
      <c r="E743" s="17">
        <v>3</v>
      </c>
      <c r="F743" s="17">
        <v>63</v>
      </c>
      <c r="G743" s="17">
        <v>2</v>
      </c>
      <c r="H743" s="17">
        <v>65</v>
      </c>
      <c r="I743" s="17" t="b">
        <v>1</v>
      </c>
      <c r="J743" s="25">
        <v>3.0769230769230799E-2</v>
      </c>
      <c r="K743">
        <f t="shared" si="55"/>
        <v>3.3152440019585441E-4</v>
      </c>
      <c r="L743">
        <f t="shared" si="56"/>
        <v>1.8207811515826233E-2</v>
      </c>
      <c r="M743">
        <f t="shared" si="57"/>
        <v>5.6024035433311541E-4</v>
      </c>
      <c r="N743">
        <f t="shared" si="58"/>
        <v>1.8207811515826233E-2</v>
      </c>
      <c r="O743">
        <f t="shared" si="59"/>
        <v>5.46234345474787E-2</v>
      </c>
      <c r="Q743" s="7">
        <v>717</v>
      </c>
      <c r="R743" s="7">
        <v>5.9805472767778228E-4</v>
      </c>
      <c r="S743" s="7">
        <v>-2.8991147798813357E-5</v>
      </c>
      <c r="U743" s="7">
        <v>40.617913832199548</v>
      </c>
      <c r="V743" s="7">
        <v>4.3263118125667059E-4</v>
      </c>
    </row>
    <row r="744" spans="1:22" x14ac:dyDescent="0.35">
      <c r="A744" s="3">
        <v>2013</v>
      </c>
      <c r="B744" s="13" t="s">
        <v>26</v>
      </c>
      <c r="C744" s="13" t="s">
        <v>54</v>
      </c>
      <c r="D744" s="13">
        <v>2009</v>
      </c>
      <c r="E744" s="14">
        <v>4</v>
      </c>
      <c r="F744" s="13">
        <v>63</v>
      </c>
      <c r="G744" s="13">
        <v>2</v>
      </c>
      <c r="H744" s="13">
        <v>65</v>
      </c>
      <c r="I744" s="13" t="b">
        <v>1</v>
      </c>
      <c r="J744" s="4">
        <v>3.0769230769230799E-2</v>
      </c>
      <c r="K744">
        <f t="shared" si="55"/>
        <v>3.3152440019585441E-4</v>
      </c>
      <c r="L744">
        <f t="shared" si="56"/>
        <v>1.8207811515826233E-2</v>
      </c>
      <c r="M744">
        <f t="shared" si="57"/>
        <v>5.6024035433311541E-4</v>
      </c>
      <c r="N744">
        <f t="shared" si="58"/>
        <v>1.8207811515826233E-2</v>
      </c>
      <c r="O744">
        <f t="shared" si="59"/>
        <v>7.2831246063304933E-2</v>
      </c>
      <c r="Q744" s="7">
        <v>718</v>
      </c>
      <c r="R744" s="7">
        <v>5.7790996597604008E-4</v>
      </c>
      <c r="S744" s="7">
        <v>-8.8463860970711605E-6</v>
      </c>
      <c r="U744" s="7">
        <v>40.674603174603178</v>
      </c>
      <c r="V744" s="7">
        <v>4.3263118125667059E-4</v>
      </c>
    </row>
    <row r="745" spans="1:22" x14ac:dyDescent="0.35">
      <c r="A745" s="24">
        <v>2014</v>
      </c>
      <c r="B745" s="17" t="s">
        <v>106</v>
      </c>
      <c r="C745" s="17" t="s">
        <v>107</v>
      </c>
      <c r="D745" s="17">
        <v>2009</v>
      </c>
      <c r="E745" s="17">
        <v>5</v>
      </c>
      <c r="F745" s="17">
        <v>63</v>
      </c>
      <c r="G745" s="17">
        <v>2</v>
      </c>
      <c r="H745" s="17">
        <v>65</v>
      </c>
      <c r="I745" s="17" t="b">
        <v>1</v>
      </c>
      <c r="J745" s="25">
        <v>3.0769230769230799E-2</v>
      </c>
      <c r="K745">
        <f t="shared" si="55"/>
        <v>3.3152440019585441E-4</v>
      </c>
      <c r="L745">
        <f t="shared" si="56"/>
        <v>1.8207811515826233E-2</v>
      </c>
      <c r="M745">
        <f t="shared" si="57"/>
        <v>5.6024035433311541E-4</v>
      </c>
      <c r="N745">
        <f t="shared" si="58"/>
        <v>1.8207811515826233E-2</v>
      </c>
      <c r="O745">
        <f t="shared" si="59"/>
        <v>9.1039057579131166E-2</v>
      </c>
      <c r="Q745" s="7">
        <v>719</v>
      </c>
      <c r="R745" s="7">
        <v>5.6448012484154521E-4</v>
      </c>
      <c r="S745" s="7">
        <v>4.5834550374237093E-6</v>
      </c>
      <c r="U745" s="7">
        <v>40.731292517006807</v>
      </c>
      <c r="V745" s="7">
        <v>4.3263118125667059E-4</v>
      </c>
    </row>
    <row r="746" spans="1:22" x14ac:dyDescent="0.35">
      <c r="A746" s="3">
        <v>2015</v>
      </c>
      <c r="B746" s="13" t="s">
        <v>52</v>
      </c>
      <c r="C746" s="13" t="s">
        <v>82</v>
      </c>
      <c r="D746" s="13">
        <v>2011</v>
      </c>
      <c r="E746" s="14">
        <v>4</v>
      </c>
      <c r="F746" s="13">
        <v>63</v>
      </c>
      <c r="G746" s="13">
        <v>2</v>
      </c>
      <c r="H746" s="13">
        <v>65</v>
      </c>
      <c r="I746" s="13" t="b">
        <v>1</v>
      </c>
      <c r="J746" s="4">
        <v>3.0769230769230799E-2</v>
      </c>
      <c r="K746">
        <f t="shared" si="55"/>
        <v>3.3152440019585441E-4</v>
      </c>
      <c r="L746">
        <f t="shared" si="56"/>
        <v>1.8207811515826233E-2</v>
      </c>
      <c r="M746">
        <f t="shared" si="57"/>
        <v>5.6024035433311541E-4</v>
      </c>
      <c r="N746">
        <f t="shared" si="58"/>
        <v>1.8207811515826233E-2</v>
      </c>
      <c r="O746">
        <f t="shared" si="59"/>
        <v>7.2831246063304933E-2</v>
      </c>
      <c r="Q746" s="7">
        <v>720</v>
      </c>
      <c r="R746" s="7">
        <v>5.9133980711053484E-4</v>
      </c>
      <c r="S746" s="7">
        <v>-2.2276227231565922E-5</v>
      </c>
      <c r="U746" s="7">
        <v>40.787981859410436</v>
      </c>
      <c r="V746" s="7">
        <v>4.3462948833965421E-4</v>
      </c>
    </row>
    <row r="747" spans="1:22" x14ac:dyDescent="0.35">
      <c r="A747" s="24">
        <v>2015</v>
      </c>
      <c r="B747" s="17" t="s">
        <v>33</v>
      </c>
      <c r="C747" s="17" t="s">
        <v>265</v>
      </c>
      <c r="D747" s="17">
        <v>2012</v>
      </c>
      <c r="E747" s="17">
        <v>3</v>
      </c>
      <c r="F747" s="17">
        <v>63</v>
      </c>
      <c r="G747" s="17">
        <v>2</v>
      </c>
      <c r="H747" s="17">
        <v>65</v>
      </c>
      <c r="I747" s="17" t="b">
        <v>1</v>
      </c>
      <c r="J747" s="25">
        <v>3.0769230769230799E-2</v>
      </c>
      <c r="K747">
        <f t="shared" si="55"/>
        <v>3.3152440019585441E-4</v>
      </c>
      <c r="L747">
        <f t="shared" si="56"/>
        <v>1.8207811515826233E-2</v>
      </c>
      <c r="M747">
        <f t="shared" si="57"/>
        <v>5.6024035433311541E-4</v>
      </c>
      <c r="N747">
        <f t="shared" si="58"/>
        <v>1.8207811515826233E-2</v>
      </c>
      <c r="O747">
        <f t="shared" si="59"/>
        <v>5.46234345474787E-2</v>
      </c>
      <c r="Q747" s="7">
        <v>721</v>
      </c>
      <c r="R747" s="7">
        <v>5.9133980711053484E-4</v>
      </c>
      <c r="S747" s="7">
        <v>-2.2276227231565922E-5</v>
      </c>
      <c r="U747" s="7">
        <v>40.844671201814059</v>
      </c>
      <c r="V747" s="7">
        <v>4.3871060593467242E-4</v>
      </c>
    </row>
    <row r="748" spans="1:22" x14ac:dyDescent="0.35">
      <c r="A748" s="5">
        <v>2016</v>
      </c>
      <c r="B748" s="14" t="s">
        <v>37</v>
      </c>
      <c r="C748" s="14" t="s">
        <v>39</v>
      </c>
      <c r="D748" s="14">
        <v>2011</v>
      </c>
      <c r="E748" s="14">
        <v>5</v>
      </c>
      <c r="F748" s="14">
        <v>380</v>
      </c>
      <c r="G748" s="14">
        <v>12</v>
      </c>
      <c r="H748" s="14">
        <v>392</v>
      </c>
      <c r="I748" s="14" t="b">
        <v>1</v>
      </c>
      <c r="J748" s="6">
        <v>3.06122448979592E-2</v>
      </c>
      <c r="K748">
        <f t="shared" si="55"/>
        <v>1.9993471519503835E-3</v>
      </c>
      <c r="L748">
        <f t="shared" si="56"/>
        <v>4.4714059891161569E-2</v>
      </c>
      <c r="M748">
        <f t="shared" si="57"/>
        <v>1.3687977517702528E-3</v>
      </c>
      <c r="N748">
        <f t="shared" si="58"/>
        <v>4.4714059891161569E-2</v>
      </c>
      <c r="O748">
        <f t="shared" si="59"/>
        <v>0.22357029945580784</v>
      </c>
      <c r="Q748" s="7">
        <v>722</v>
      </c>
      <c r="R748" s="7">
        <v>5.8462488654328741E-4</v>
      </c>
      <c r="S748" s="7">
        <v>-1.5561306664318487E-5</v>
      </c>
      <c r="U748" s="7">
        <v>40.901360544217688</v>
      </c>
      <c r="V748" s="7">
        <v>4.3871060593467242E-4</v>
      </c>
    </row>
    <row r="749" spans="1:22" x14ac:dyDescent="0.35">
      <c r="A749" s="3">
        <v>2017</v>
      </c>
      <c r="B749" s="13" t="s">
        <v>37</v>
      </c>
      <c r="C749" s="13" t="s">
        <v>39</v>
      </c>
      <c r="D749" s="13">
        <v>2012</v>
      </c>
      <c r="E749" s="17">
        <v>5</v>
      </c>
      <c r="F749" s="13">
        <v>190</v>
      </c>
      <c r="G749" s="13">
        <v>6</v>
      </c>
      <c r="H749" s="13">
        <v>196</v>
      </c>
      <c r="I749" s="13" t="b">
        <v>1</v>
      </c>
      <c r="J749" s="4">
        <v>3.06122448979592E-2</v>
      </c>
      <c r="K749">
        <f t="shared" si="55"/>
        <v>9.9967357597519177E-4</v>
      </c>
      <c r="L749">
        <f t="shared" si="56"/>
        <v>3.1617614963421761E-2</v>
      </c>
      <c r="M749">
        <f t="shared" si="57"/>
        <v>9.6788617234964632E-4</v>
      </c>
      <c r="N749">
        <f t="shared" si="58"/>
        <v>3.1617614963421761E-2</v>
      </c>
      <c r="O749">
        <f t="shared" si="59"/>
        <v>0.15808807481710879</v>
      </c>
      <c r="Q749" s="7">
        <v>723</v>
      </c>
      <c r="R749" s="7">
        <v>7.2615384820959284E-4</v>
      </c>
      <c r="S749" s="7">
        <v>-3.103266613028381E-5</v>
      </c>
      <c r="U749" s="7">
        <v>40.958049886621318</v>
      </c>
      <c r="V749" s="7">
        <v>4.3871060593467242E-4</v>
      </c>
    </row>
    <row r="750" spans="1:22" x14ac:dyDescent="0.35">
      <c r="A750" s="5">
        <v>2016</v>
      </c>
      <c r="B750" s="14" t="s">
        <v>92</v>
      </c>
      <c r="C750" s="14" t="s">
        <v>149</v>
      </c>
      <c r="D750" s="14">
        <v>2011</v>
      </c>
      <c r="E750" s="14">
        <v>5</v>
      </c>
      <c r="F750" s="14">
        <v>95</v>
      </c>
      <c r="G750" s="14">
        <v>3</v>
      </c>
      <c r="H750" s="14">
        <v>98</v>
      </c>
      <c r="I750" s="14" t="b">
        <v>1</v>
      </c>
      <c r="J750" s="6">
        <v>3.06122448979592E-2</v>
      </c>
      <c r="K750">
        <f t="shared" si="55"/>
        <v>4.9983678798759589E-4</v>
      </c>
      <c r="L750">
        <f t="shared" si="56"/>
        <v>2.2357029945580784E-2</v>
      </c>
      <c r="M750">
        <f t="shared" si="57"/>
        <v>6.8439887588512638E-4</v>
      </c>
      <c r="N750">
        <f t="shared" si="58"/>
        <v>2.2357029945580784E-2</v>
      </c>
      <c r="O750">
        <f t="shared" si="59"/>
        <v>0.11178514972790392</v>
      </c>
      <c r="Q750" s="7">
        <v>724</v>
      </c>
      <c r="R750" s="7">
        <v>8.3005885010002298E-4</v>
      </c>
      <c r="S750" s="7">
        <v>-2.8456094385604855E-5</v>
      </c>
      <c r="U750" s="7">
        <v>41.014739229024947</v>
      </c>
      <c r="V750" s="7">
        <v>4.3871060593467242E-4</v>
      </c>
    </row>
    <row r="751" spans="1:22" x14ac:dyDescent="0.35">
      <c r="A751" s="24">
        <v>2015</v>
      </c>
      <c r="B751" s="17" t="s">
        <v>30</v>
      </c>
      <c r="C751" s="17" t="s">
        <v>56</v>
      </c>
      <c r="D751" s="17">
        <v>2010</v>
      </c>
      <c r="E751" s="17">
        <v>5</v>
      </c>
      <c r="F751" s="17">
        <v>127</v>
      </c>
      <c r="G751" s="17">
        <v>4</v>
      </c>
      <c r="H751" s="17">
        <v>131</v>
      </c>
      <c r="I751" s="17" t="b">
        <v>1</v>
      </c>
      <c r="J751" s="25">
        <v>3.0534351145038201E-2</v>
      </c>
      <c r="K751">
        <f t="shared" si="55"/>
        <v>6.6814917577933731E-4</v>
      </c>
      <c r="L751">
        <f t="shared" si="56"/>
        <v>2.5848581697635507E-2</v>
      </c>
      <c r="M751">
        <f t="shared" si="57"/>
        <v>7.8926967015681025E-4</v>
      </c>
      <c r="N751">
        <f t="shared" si="58"/>
        <v>2.5848581697635507E-2</v>
      </c>
      <c r="O751">
        <f t="shared" si="59"/>
        <v>0.12924290848817754</v>
      </c>
      <c r="Q751" s="7">
        <v>725</v>
      </c>
      <c r="R751" s="7">
        <v>9.3943211508961744E-4</v>
      </c>
      <c r="S751" s="7">
        <v>-4.3917840683641929E-5</v>
      </c>
      <c r="U751" s="7">
        <v>41.071428571428577</v>
      </c>
      <c r="V751" s="7">
        <v>4.450537389883551E-4</v>
      </c>
    </row>
    <row r="752" spans="1:22" x14ac:dyDescent="0.35">
      <c r="A752" s="3">
        <v>2017</v>
      </c>
      <c r="B752" s="13" t="s">
        <v>30</v>
      </c>
      <c r="C752" s="13" t="s">
        <v>36</v>
      </c>
      <c r="D752" s="13">
        <v>2013</v>
      </c>
      <c r="E752" s="14">
        <v>4</v>
      </c>
      <c r="F752" s="13">
        <v>223</v>
      </c>
      <c r="G752" s="13">
        <v>7</v>
      </c>
      <c r="H752" s="13">
        <v>230</v>
      </c>
      <c r="I752" s="13" t="b">
        <v>1</v>
      </c>
      <c r="J752" s="4">
        <v>3.0434782608695699E-2</v>
      </c>
      <c r="K752">
        <f t="shared" si="55"/>
        <v>1.1730863391545617E-3</v>
      </c>
      <c r="L752">
        <f t="shared" si="56"/>
        <v>3.4250348015086821E-2</v>
      </c>
      <c r="M752">
        <f t="shared" si="57"/>
        <v>1.0424018961113395E-3</v>
      </c>
      <c r="N752">
        <f t="shared" si="58"/>
        <v>3.4250348015086821E-2</v>
      </c>
      <c r="O752">
        <f t="shared" si="59"/>
        <v>0.13700139206034728</v>
      </c>
      <c r="Q752" s="7">
        <v>726</v>
      </c>
      <c r="R752" s="7">
        <v>1.1251827998039082E-3</v>
      </c>
      <c r="S752" s="7">
        <v>-6.6546749516697631E-5</v>
      </c>
      <c r="U752" s="7">
        <v>41.128117913832199</v>
      </c>
      <c r="V752" s="7">
        <v>4.450537389883551E-4</v>
      </c>
    </row>
    <row r="753" spans="1:22" x14ac:dyDescent="0.35">
      <c r="A753" s="24">
        <v>2013</v>
      </c>
      <c r="B753" s="17" t="s">
        <v>24</v>
      </c>
      <c r="C753" s="17" t="s">
        <v>46</v>
      </c>
      <c r="D753" s="17">
        <v>2008</v>
      </c>
      <c r="E753" s="17">
        <v>5</v>
      </c>
      <c r="F753" s="17">
        <v>256</v>
      </c>
      <c r="G753" s="17">
        <v>8</v>
      </c>
      <c r="H753" s="17">
        <v>264</v>
      </c>
      <c r="I753" s="17" t="b">
        <v>1</v>
      </c>
      <c r="J753" s="25">
        <v>3.03030303030303E-2</v>
      </c>
      <c r="K753">
        <f t="shared" si="55"/>
        <v>1.3464991023339318E-3</v>
      </c>
      <c r="L753">
        <f t="shared" si="56"/>
        <v>3.6694674032261572E-2</v>
      </c>
      <c r="M753">
        <f t="shared" si="57"/>
        <v>1.1119598191594415E-3</v>
      </c>
      <c r="N753">
        <f t="shared" si="58"/>
        <v>3.6694674032261572E-2</v>
      </c>
      <c r="O753">
        <f t="shared" si="59"/>
        <v>0.18347337016130785</v>
      </c>
      <c r="Q753" s="7">
        <v>727</v>
      </c>
      <c r="R753" s="7">
        <v>8.2374898784172467E-4</v>
      </c>
      <c r="S753" s="7">
        <v>-2.5283632642410974E-5</v>
      </c>
      <c r="U753" s="7">
        <v>41.184807256235828</v>
      </c>
      <c r="V753" s="7">
        <v>4.4723005386877984E-4</v>
      </c>
    </row>
    <row r="754" spans="1:22" x14ac:dyDescent="0.35">
      <c r="A754" s="3">
        <v>2014</v>
      </c>
      <c r="B754" s="13" t="s">
        <v>24</v>
      </c>
      <c r="C754" s="13" t="s">
        <v>65</v>
      </c>
      <c r="D754" s="13">
        <v>2011</v>
      </c>
      <c r="E754" s="14">
        <v>3</v>
      </c>
      <c r="F754" s="13">
        <v>96</v>
      </c>
      <c r="G754" s="13">
        <v>3</v>
      </c>
      <c r="H754" s="13">
        <v>99</v>
      </c>
      <c r="I754" s="13" t="b">
        <v>1</v>
      </c>
      <c r="J754" s="4">
        <v>3.03030303030303E-2</v>
      </c>
      <c r="K754">
        <f t="shared" si="55"/>
        <v>5.0493716337522438E-4</v>
      </c>
      <c r="L754">
        <f t="shared" si="56"/>
        <v>2.247080691419924E-2</v>
      </c>
      <c r="M754">
        <f t="shared" si="57"/>
        <v>6.809335428545224E-4</v>
      </c>
      <c r="N754">
        <f t="shared" si="58"/>
        <v>2.247080691419924E-2</v>
      </c>
      <c r="O754">
        <f t="shared" si="59"/>
        <v>6.741242074259772E-2</v>
      </c>
      <c r="Q754" s="7">
        <v>728</v>
      </c>
      <c r="R754" s="7">
        <v>8.1417758512094694E-4</v>
      </c>
      <c r="S754" s="7">
        <v>-1.5712229921633247E-5</v>
      </c>
      <c r="U754" s="7">
        <v>41.241496598639458</v>
      </c>
      <c r="V754" s="7">
        <v>4.4723005386877984E-4</v>
      </c>
    </row>
    <row r="755" spans="1:22" x14ac:dyDescent="0.35">
      <c r="A755" s="24">
        <v>2014</v>
      </c>
      <c r="B755" s="17" t="s">
        <v>26</v>
      </c>
      <c r="C755" s="17" t="s">
        <v>35</v>
      </c>
      <c r="D755" s="17">
        <v>2011</v>
      </c>
      <c r="E755" s="17">
        <v>3</v>
      </c>
      <c r="F755" s="17">
        <v>96</v>
      </c>
      <c r="G755" s="17">
        <v>3</v>
      </c>
      <c r="H755" s="17">
        <v>99</v>
      </c>
      <c r="I755" s="17" t="b">
        <v>1</v>
      </c>
      <c r="J755" s="25">
        <v>3.03030303030303E-2</v>
      </c>
      <c r="K755">
        <f t="shared" si="55"/>
        <v>5.0493716337522438E-4</v>
      </c>
      <c r="L755">
        <f t="shared" si="56"/>
        <v>2.247080691419924E-2</v>
      </c>
      <c r="M755">
        <f t="shared" si="57"/>
        <v>6.809335428545224E-4</v>
      </c>
      <c r="N755">
        <f t="shared" si="58"/>
        <v>2.247080691419924E-2</v>
      </c>
      <c r="O755">
        <f t="shared" si="59"/>
        <v>6.741242074259772E-2</v>
      </c>
      <c r="Q755" s="7">
        <v>729</v>
      </c>
      <c r="R755" s="7">
        <v>5.8247849529843843E-4</v>
      </c>
      <c r="S755" s="7">
        <v>-1.7878228094478344E-5</v>
      </c>
      <c r="U755" s="7">
        <v>41.298185941043087</v>
      </c>
      <c r="V755" s="7">
        <v>4.4723005386877984E-4</v>
      </c>
    </row>
    <row r="756" spans="1:22" x14ac:dyDescent="0.35">
      <c r="A756" s="3">
        <v>2015</v>
      </c>
      <c r="B756" s="13" t="s">
        <v>26</v>
      </c>
      <c r="C756" s="13" t="s">
        <v>54</v>
      </c>
      <c r="D756" s="13">
        <v>2012</v>
      </c>
      <c r="E756" s="14">
        <v>3</v>
      </c>
      <c r="F756" s="13">
        <v>96</v>
      </c>
      <c r="G756" s="13">
        <v>3</v>
      </c>
      <c r="H756" s="13">
        <v>99</v>
      </c>
      <c r="I756" s="13" t="b">
        <v>1</v>
      </c>
      <c r="J756" s="4">
        <v>3.03030303030303E-2</v>
      </c>
      <c r="K756">
        <f t="shared" si="55"/>
        <v>5.0493716337522438E-4</v>
      </c>
      <c r="L756">
        <f t="shared" si="56"/>
        <v>2.247080691419924E-2</v>
      </c>
      <c r="M756">
        <f t="shared" si="57"/>
        <v>6.809335428545224E-4</v>
      </c>
      <c r="N756">
        <f t="shared" si="58"/>
        <v>2.247080691419924E-2</v>
      </c>
      <c r="O756">
        <f t="shared" si="59"/>
        <v>6.741242074259772E-2</v>
      </c>
      <c r="Q756" s="7">
        <v>730</v>
      </c>
      <c r="R756" s="7">
        <v>6.0278250660642635E-4</v>
      </c>
      <c r="S756" s="7">
        <v>-3.818223940246627E-5</v>
      </c>
      <c r="U756" s="7">
        <v>41.354875283446717</v>
      </c>
      <c r="V756" s="7">
        <v>4.4943861077634988E-4</v>
      </c>
    </row>
    <row r="757" spans="1:22" x14ac:dyDescent="0.35">
      <c r="A757" s="24">
        <v>2015</v>
      </c>
      <c r="B757" s="17" t="s">
        <v>26</v>
      </c>
      <c r="C757" s="17" t="s">
        <v>147</v>
      </c>
      <c r="D757" s="17">
        <v>2010</v>
      </c>
      <c r="E757" s="17">
        <v>5</v>
      </c>
      <c r="F757" s="17">
        <v>96</v>
      </c>
      <c r="G757" s="17">
        <v>3</v>
      </c>
      <c r="H757" s="17">
        <v>99</v>
      </c>
      <c r="I757" s="17" t="b">
        <v>1</v>
      </c>
      <c r="J757" s="25">
        <v>3.03030303030303E-2</v>
      </c>
      <c r="K757">
        <f t="shared" si="55"/>
        <v>5.0493716337522438E-4</v>
      </c>
      <c r="L757">
        <f t="shared" si="56"/>
        <v>2.247080691419924E-2</v>
      </c>
      <c r="M757">
        <f t="shared" si="57"/>
        <v>6.809335428545224E-4</v>
      </c>
      <c r="N757">
        <f t="shared" si="58"/>
        <v>2.247080691419924E-2</v>
      </c>
      <c r="O757">
        <f t="shared" si="59"/>
        <v>0.1123540345709962</v>
      </c>
      <c r="Q757" s="7">
        <v>731</v>
      </c>
      <c r="R757" s="7">
        <v>6.0278250660642635E-4</v>
      </c>
      <c r="S757" s="7">
        <v>-3.818223940246627E-5</v>
      </c>
      <c r="U757" s="7">
        <v>41.411564625850346</v>
      </c>
      <c r="V757" s="7">
        <v>4.4943861077634988E-4</v>
      </c>
    </row>
    <row r="758" spans="1:22" x14ac:dyDescent="0.35">
      <c r="A758" s="3">
        <v>2013</v>
      </c>
      <c r="B758" s="13" t="s">
        <v>42</v>
      </c>
      <c r="C758" s="13" t="s">
        <v>96</v>
      </c>
      <c r="D758" s="13">
        <v>2009</v>
      </c>
      <c r="E758" s="14">
        <v>4</v>
      </c>
      <c r="F758" s="13">
        <v>64</v>
      </c>
      <c r="G758" s="13">
        <v>2</v>
      </c>
      <c r="H758" s="13">
        <v>66</v>
      </c>
      <c r="I758" s="13" t="b">
        <v>1</v>
      </c>
      <c r="J758" s="4">
        <v>3.03030303030303E-2</v>
      </c>
      <c r="K758">
        <f t="shared" si="55"/>
        <v>3.3662477558348296E-4</v>
      </c>
      <c r="L758">
        <f t="shared" si="56"/>
        <v>1.8347337016130786E-2</v>
      </c>
      <c r="M758">
        <f t="shared" si="57"/>
        <v>5.5597990957972074E-4</v>
      </c>
      <c r="N758">
        <f t="shared" si="58"/>
        <v>1.8347337016130786E-2</v>
      </c>
      <c r="O758">
        <f t="shared" si="59"/>
        <v>7.3389348064523144E-2</v>
      </c>
      <c r="Q758" s="7">
        <v>732</v>
      </c>
      <c r="R758" s="7">
        <v>5.6894248775977985E-4</v>
      </c>
      <c r="S758" s="7">
        <v>-4.3422205558197625E-6</v>
      </c>
      <c r="U758" s="7">
        <v>41.468253968253968</v>
      </c>
      <c r="V758" s="7">
        <v>4.4943861077634988E-4</v>
      </c>
    </row>
    <row r="759" spans="1:22" x14ac:dyDescent="0.35">
      <c r="A759" s="3">
        <v>2014</v>
      </c>
      <c r="B759" s="13" t="s">
        <v>30</v>
      </c>
      <c r="C759" s="13" t="s">
        <v>31</v>
      </c>
      <c r="D759" s="13">
        <v>2012</v>
      </c>
      <c r="E759" s="17">
        <v>2</v>
      </c>
      <c r="F759" s="13">
        <v>64</v>
      </c>
      <c r="G759" s="13">
        <v>2</v>
      </c>
      <c r="H759" s="13">
        <v>66</v>
      </c>
      <c r="I759" s="13" t="b">
        <v>1</v>
      </c>
      <c r="J759" s="4">
        <v>3.03030303030303E-2</v>
      </c>
      <c r="K759">
        <f t="shared" si="55"/>
        <v>3.3662477558348296E-4</v>
      </c>
      <c r="L759">
        <f t="shared" si="56"/>
        <v>1.8347337016130786E-2</v>
      </c>
      <c r="M759">
        <f t="shared" si="57"/>
        <v>5.5597990957972074E-4</v>
      </c>
      <c r="N759">
        <f t="shared" si="58"/>
        <v>1.8347337016130786E-2</v>
      </c>
      <c r="O759">
        <f t="shared" si="59"/>
        <v>3.6694674032261572E-2</v>
      </c>
      <c r="Q759" s="7">
        <v>733</v>
      </c>
      <c r="R759" s="7">
        <v>5.9601450283709701E-4</v>
      </c>
      <c r="S759" s="7">
        <v>-3.1414235633136925E-5</v>
      </c>
      <c r="U759" s="7">
        <v>41.524943310657598</v>
      </c>
      <c r="V759" s="7">
        <v>4.4943861077634988E-4</v>
      </c>
    </row>
    <row r="760" spans="1:22" x14ac:dyDescent="0.35">
      <c r="A760" s="5">
        <v>2016</v>
      </c>
      <c r="B760" s="14" t="s">
        <v>52</v>
      </c>
      <c r="C760" s="14" t="s">
        <v>82</v>
      </c>
      <c r="D760" s="14">
        <v>2011</v>
      </c>
      <c r="E760" s="14">
        <v>5</v>
      </c>
      <c r="F760" s="14">
        <v>64</v>
      </c>
      <c r="G760" s="14">
        <v>2</v>
      </c>
      <c r="H760" s="14">
        <v>66</v>
      </c>
      <c r="I760" s="14" t="b">
        <v>1</v>
      </c>
      <c r="J760" s="6">
        <v>3.03030303030303E-2</v>
      </c>
      <c r="K760">
        <f t="shared" si="55"/>
        <v>3.3662477558348296E-4</v>
      </c>
      <c r="L760">
        <f t="shared" si="56"/>
        <v>1.8347337016130786E-2</v>
      </c>
      <c r="M760">
        <f t="shared" si="57"/>
        <v>5.5597990957972074E-4</v>
      </c>
      <c r="N760">
        <f t="shared" si="58"/>
        <v>1.8347337016130786E-2</v>
      </c>
      <c r="O760">
        <f t="shared" si="59"/>
        <v>9.1736685080653926E-2</v>
      </c>
      <c r="Q760" s="7">
        <v>734</v>
      </c>
      <c r="R760" s="7">
        <v>9.131184015771759E-4</v>
      </c>
      <c r="S760" s="7">
        <v>-2.318370967954069E-5</v>
      </c>
      <c r="U760" s="7">
        <v>41.581632653061227</v>
      </c>
      <c r="V760" s="7">
        <v>4.5168021376316807E-4</v>
      </c>
    </row>
    <row r="761" spans="1:22" x14ac:dyDescent="0.35">
      <c r="A761" s="24">
        <v>2016</v>
      </c>
      <c r="B761" s="17" t="s">
        <v>98</v>
      </c>
      <c r="C761" s="17" t="s">
        <v>249</v>
      </c>
      <c r="D761" s="17">
        <v>2012</v>
      </c>
      <c r="E761" s="17">
        <v>4</v>
      </c>
      <c r="F761" s="17">
        <v>64</v>
      </c>
      <c r="G761" s="17">
        <v>2</v>
      </c>
      <c r="H761" s="17">
        <v>66</v>
      </c>
      <c r="I761" s="17" t="b">
        <v>1</v>
      </c>
      <c r="J761" s="25">
        <v>3.03030303030303E-2</v>
      </c>
      <c r="K761">
        <f t="shared" si="55"/>
        <v>3.3662477558348296E-4</v>
      </c>
      <c r="L761">
        <f t="shared" si="56"/>
        <v>1.8347337016130786E-2</v>
      </c>
      <c r="M761">
        <f t="shared" si="57"/>
        <v>5.5597990957972074E-4</v>
      </c>
      <c r="N761">
        <f t="shared" si="58"/>
        <v>1.8347337016130786E-2</v>
      </c>
      <c r="O761">
        <f t="shared" si="59"/>
        <v>7.3389348064523144E-2</v>
      </c>
      <c r="Q761" s="7">
        <v>735</v>
      </c>
      <c r="R761" s="7">
        <v>8.2696049704987181E-4</v>
      </c>
      <c r="S761" s="7">
        <v>-3.1595989895606062E-5</v>
      </c>
      <c r="U761" s="7">
        <v>41.638321995464857</v>
      </c>
      <c r="V761" s="7">
        <v>4.5395569523634823E-4</v>
      </c>
    </row>
    <row r="762" spans="1:22" x14ac:dyDescent="0.35">
      <c r="A762" s="3">
        <v>2017</v>
      </c>
      <c r="B762" s="13" t="s">
        <v>106</v>
      </c>
      <c r="C762" s="13" t="s">
        <v>285</v>
      </c>
      <c r="D762" s="13">
        <v>2014</v>
      </c>
      <c r="E762" s="14">
        <v>3</v>
      </c>
      <c r="F762" s="13">
        <v>64</v>
      </c>
      <c r="G762" s="13">
        <v>2</v>
      </c>
      <c r="H762" s="13">
        <v>66</v>
      </c>
      <c r="I762" s="13" t="b">
        <v>1</v>
      </c>
      <c r="J762" s="4">
        <v>3.03030303030303E-2</v>
      </c>
      <c r="K762">
        <f t="shared" si="55"/>
        <v>3.3662477558348296E-4</v>
      </c>
      <c r="L762">
        <f t="shared" si="56"/>
        <v>1.8347337016130786E-2</v>
      </c>
      <c r="M762">
        <f t="shared" si="57"/>
        <v>5.5597990957972074E-4</v>
      </c>
      <c r="N762">
        <f t="shared" si="58"/>
        <v>1.8347337016130786E-2</v>
      </c>
      <c r="O762">
        <f t="shared" si="59"/>
        <v>5.5042011048392361E-2</v>
      </c>
      <c r="Q762" s="7">
        <v>736</v>
      </c>
      <c r="R762" s="7">
        <v>7.0876134575904208E-4</v>
      </c>
      <c r="S762" s="7">
        <v>-2.0843686392292928E-5</v>
      </c>
      <c r="U762" s="7">
        <v>41.695011337868486</v>
      </c>
      <c r="V762" s="7">
        <v>4.5395569523634823E-4</v>
      </c>
    </row>
    <row r="763" spans="1:22" x14ac:dyDescent="0.35">
      <c r="A763" s="24">
        <v>2017</v>
      </c>
      <c r="B763" s="17" t="s">
        <v>33</v>
      </c>
      <c r="C763" s="17" t="s">
        <v>109</v>
      </c>
      <c r="D763" s="17">
        <v>2012</v>
      </c>
      <c r="E763" s="17">
        <v>5</v>
      </c>
      <c r="F763" s="17">
        <v>64</v>
      </c>
      <c r="G763" s="17">
        <v>2</v>
      </c>
      <c r="H763" s="17">
        <v>66</v>
      </c>
      <c r="I763" s="17" t="b">
        <v>1</v>
      </c>
      <c r="J763" s="25">
        <v>3.03030303030303E-2</v>
      </c>
      <c r="K763">
        <f t="shared" si="55"/>
        <v>3.3662477558348296E-4</v>
      </c>
      <c r="L763">
        <f t="shared" si="56"/>
        <v>1.8347337016130786E-2</v>
      </c>
      <c r="M763">
        <f t="shared" si="57"/>
        <v>5.5597990957972074E-4</v>
      </c>
      <c r="N763">
        <f t="shared" si="58"/>
        <v>1.8347337016130786E-2</v>
      </c>
      <c r="O763">
        <f t="shared" si="59"/>
        <v>9.1736685080653926E-2</v>
      </c>
      <c r="Q763" s="7">
        <v>737</v>
      </c>
      <c r="R763" s="7">
        <v>7.3375776078134615E-4</v>
      </c>
      <c r="S763" s="7">
        <v>-4.5840101414596998E-5</v>
      </c>
      <c r="U763" s="7">
        <v>41.751700680272108</v>
      </c>
      <c r="V763" s="7">
        <v>4.5395569523634823E-4</v>
      </c>
    </row>
    <row r="764" spans="1:22" x14ac:dyDescent="0.35">
      <c r="A764" s="3">
        <v>2016</v>
      </c>
      <c r="B764" s="13" t="s">
        <v>26</v>
      </c>
      <c r="C764" s="13" t="s">
        <v>27</v>
      </c>
      <c r="D764" s="13">
        <v>2014</v>
      </c>
      <c r="E764" s="14">
        <v>2</v>
      </c>
      <c r="F764" s="13">
        <v>193</v>
      </c>
      <c r="G764" s="13">
        <v>6</v>
      </c>
      <c r="H764" s="13">
        <v>199</v>
      </c>
      <c r="I764" s="13" t="b">
        <v>1</v>
      </c>
      <c r="J764" s="4">
        <v>3.0150753768844199E-2</v>
      </c>
      <c r="K764">
        <f t="shared" si="55"/>
        <v>1.0149747021380774E-3</v>
      </c>
      <c r="L764">
        <f t="shared" si="56"/>
        <v>3.1858667613980304E-2</v>
      </c>
      <c r="M764">
        <f t="shared" si="57"/>
        <v>9.6056284263257123E-4</v>
      </c>
      <c r="N764">
        <f t="shared" si="58"/>
        <v>3.1858667613980304E-2</v>
      </c>
      <c r="O764">
        <f t="shared" si="59"/>
        <v>6.3717335227960609E-2</v>
      </c>
      <c r="Q764" s="7">
        <v>738</v>
      </c>
      <c r="R764" s="7">
        <v>7.4208989912211425E-4</v>
      </c>
      <c r="S764" s="7">
        <v>-5.4172239755365093E-5</v>
      </c>
      <c r="U764" s="7">
        <v>41.808390022675738</v>
      </c>
      <c r="V764" s="7">
        <v>4.5395569523634823E-4</v>
      </c>
    </row>
    <row r="765" spans="1:22" x14ac:dyDescent="0.35">
      <c r="A765" s="3">
        <v>2015</v>
      </c>
      <c r="B765" s="13" t="s">
        <v>33</v>
      </c>
      <c r="C765" s="13" t="s">
        <v>34</v>
      </c>
      <c r="D765" s="13">
        <v>2011</v>
      </c>
      <c r="E765" s="17">
        <v>4</v>
      </c>
      <c r="F765" s="13">
        <v>226</v>
      </c>
      <c r="G765" s="13">
        <v>7</v>
      </c>
      <c r="H765" s="13">
        <v>233</v>
      </c>
      <c r="I765" s="13" t="b">
        <v>1</v>
      </c>
      <c r="J765" s="4">
        <v>3.0042918454935601E-2</v>
      </c>
      <c r="K765">
        <f t="shared" si="55"/>
        <v>1.1883874653174473E-3</v>
      </c>
      <c r="L765">
        <f t="shared" si="56"/>
        <v>3.4472996175520444E-2</v>
      </c>
      <c r="M765">
        <f t="shared" si="57"/>
        <v>1.0356694129984676E-3</v>
      </c>
      <c r="N765">
        <f t="shared" si="58"/>
        <v>3.4472996175520444E-2</v>
      </c>
      <c r="O765">
        <f t="shared" si="59"/>
        <v>0.13789198470208178</v>
      </c>
      <c r="Q765" s="7">
        <v>739</v>
      </c>
      <c r="R765" s="7">
        <v>7.4208989912211425E-4</v>
      </c>
      <c r="S765" s="7">
        <v>-5.4172239755365093E-5</v>
      </c>
      <c r="U765" s="7">
        <v>41.865079365079367</v>
      </c>
      <c r="V765" s="7">
        <v>4.5395569523634823E-4</v>
      </c>
    </row>
    <row r="766" spans="1:22" x14ac:dyDescent="0.35">
      <c r="A766" s="3">
        <v>2013</v>
      </c>
      <c r="B766" s="13" t="s">
        <v>52</v>
      </c>
      <c r="C766" s="13" t="s">
        <v>53</v>
      </c>
      <c r="D766" s="13">
        <v>2008</v>
      </c>
      <c r="E766" s="14">
        <v>5</v>
      </c>
      <c r="F766" s="13">
        <v>97</v>
      </c>
      <c r="G766" s="13">
        <v>3</v>
      </c>
      <c r="H766" s="13">
        <v>100</v>
      </c>
      <c r="I766" s="13" t="b">
        <v>1</v>
      </c>
      <c r="J766" s="4">
        <v>0.03</v>
      </c>
      <c r="K766">
        <f t="shared" si="55"/>
        <v>5.1003753876285298E-4</v>
      </c>
      <c r="L766">
        <f t="shared" si="56"/>
        <v>2.2584010688158403E-2</v>
      </c>
      <c r="M766">
        <f t="shared" si="57"/>
        <v>6.775203206447521E-4</v>
      </c>
      <c r="N766">
        <f t="shared" si="58"/>
        <v>2.2584010688158403E-2</v>
      </c>
      <c r="O766">
        <f t="shared" si="59"/>
        <v>0.11292005344079202</v>
      </c>
      <c r="Q766" s="7">
        <v>740</v>
      </c>
      <c r="R766" s="7">
        <v>8.3980547195346351E-4</v>
      </c>
      <c r="S766" s="7">
        <v>-4.7505964666863304E-5</v>
      </c>
      <c r="U766" s="7">
        <v>41.921768707482997</v>
      </c>
      <c r="V766" s="7">
        <v>4.5626591725675018E-4</v>
      </c>
    </row>
    <row r="767" spans="1:22" x14ac:dyDescent="0.35">
      <c r="A767" s="3">
        <v>2017</v>
      </c>
      <c r="B767" s="13" t="s">
        <v>52</v>
      </c>
      <c r="C767" s="13" t="s">
        <v>192</v>
      </c>
      <c r="D767" s="13">
        <v>2015</v>
      </c>
      <c r="E767" s="17">
        <v>2</v>
      </c>
      <c r="F767" s="13">
        <v>97</v>
      </c>
      <c r="G767" s="13">
        <v>3</v>
      </c>
      <c r="H767" s="13">
        <v>100</v>
      </c>
      <c r="I767" s="13" t="b">
        <v>1</v>
      </c>
      <c r="J767" s="4">
        <v>0.03</v>
      </c>
      <c r="K767">
        <f t="shared" si="55"/>
        <v>5.1003753876285298E-4</v>
      </c>
      <c r="L767">
        <f t="shared" si="56"/>
        <v>2.2584010688158403E-2</v>
      </c>
      <c r="M767">
        <f t="shared" si="57"/>
        <v>6.775203206447521E-4</v>
      </c>
      <c r="N767">
        <f t="shared" si="58"/>
        <v>2.2584010688158403E-2</v>
      </c>
      <c r="O767">
        <f t="shared" si="59"/>
        <v>4.5168021376316807E-2</v>
      </c>
      <c r="Q767" s="7">
        <v>741</v>
      </c>
      <c r="R767" s="7">
        <v>5.9383214409586304E-4</v>
      </c>
      <c r="S767" s="7">
        <v>-3.3591789762747628E-5</v>
      </c>
      <c r="U767" s="7">
        <v>41.978458049886626</v>
      </c>
      <c r="V767" s="7">
        <v>4.5626591725675018E-4</v>
      </c>
    </row>
    <row r="768" spans="1:22" x14ac:dyDescent="0.35">
      <c r="A768" s="5">
        <v>2016</v>
      </c>
      <c r="B768" s="14" t="s">
        <v>67</v>
      </c>
      <c r="C768" s="14" t="s">
        <v>68</v>
      </c>
      <c r="D768" s="14">
        <v>2014</v>
      </c>
      <c r="E768" s="14">
        <v>2</v>
      </c>
      <c r="F768" s="14">
        <v>162</v>
      </c>
      <c r="G768" s="14">
        <v>5</v>
      </c>
      <c r="H768" s="14">
        <v>167</v>
      </c>
      <c r="I768" s="14" t="b">
        <v>1</v>
      </c>
      <c r="J768" s="6">
        <v>2.9940119760479E-2</v>
      </c>
      <c r="K768">
        <f t="shared" si="55"/>
        <v>8.5176268973396444E-4</v>
      </c>
      <c r="L768">
        <f t="shared" si="56"/>
        <v>2.9184973697674706E-2</v>
      </c>
      <c r="M768">
        <f t="shared" si="57"/>
        <v>8.7380160771481034E-4</v>
      </c>
      <c r="N768">
        <f t="shared" si="58"/>
        <v>2.9184973697674706E-2</v>
      </c>
      <c r="O768">
        <f t="shared" si="59"/>
        <v>5.8369947395349411E-2</v>
      </c>
      <c r="Q768" s="7">
        <v>742</v>
      </c>
      <c r="R768" s="7">
        <v>6.0065281794958666E-4</v>
      </c>
      <c r="S768" s="7">
        <v>-4.0412463616471255E-5</v>
      </c>
      <c r="U768" s="7">
        <v>42.035147392290256</v>
      </c>
      <c r="V768" s="7">
        <v>4.5626591725675018E-4</v>
      </c>
    </row>
    <row r="769" spans="1:22" x14ac:dyDescent="0.35">
      <c r="A769" s="3">
        <v>2014</v>
      </c>
      <c r="B769" s="13" t="s">
        <v>33</v>
      </c>
      <c r="C769" s="13" t="s">
        <v>86</v>
      </c>
      <c r="D769" s="13">
        <v>2012</v>
      </c>
      <c r="E769" s="17">
        <v>2</v>
      </c>
      <c r="F769" s="13">
        <v>130</v>
      </c>
      <c r="G769" s="13">
        <v>4</v>
      </c>
      <c r="H769" s="13">
        <v>134</v>
      </c>
      <c r="I769" s="13" t="b">
        <v>1</v>
      </c>
      <c r="J769" s="4">
        <v>2.9850746268656699E-2</v>
      </c>
      <c r="K769">
        <f t="shared" si="55"/>
        <v>6.834503019422229E-4</v>
      </c>
      <c r="L769">
        <f t="shared" si="56"/>
        <v>2.6142882433699291E-2</v>
      </c>
      <c r="M769">
        <f t="shared" si="57"/>
        <v>7.803845502596799E-4</v>
      </c>
      <c r="N769">
        <f t="shared" si="58"/>
        <v>2.6142882433699291E-2</v>
      </c>
      <c r="O769">
        <f t="shared" si="59"/>
        <v>5.2285764867398582E-2</v>
      </c>
      <c r="Q769" s="7">
        <v>743</v>
      </c>
      <c r="R769" s="7">
        <v>6.0747349180331029E-4</v>
      </c>
      <c r="S769" s="7">
        <v>-4.7233137470194882E-5</v>
      </c>
      <c r="U769" s="7">
        <v>42.091836734693878</v>
      </c>
      <c r="V769" s="7">
        <v>4.5626591725675018E-4</v>
      </c>
    </row>
    <row r="770" spans="1:22" x14ac:dyDescent="0.35">
      <c r="A770" s="3">
        <v>2013</v>
      </c>
      <c r="B770" s="13" t="s">
        <v>24</v>
      </c>
      <c r="C770" s="13" t="s">
        <v>65</v>
      </c>
      <c r="D770" s="13">
        <v>2011</v>
      </c>
      <c r="E770" s="14">
        <v>2</v>
      </c>
      <c r="F770" s="13">
        <v>65</v>
      </c>
      <c r="G770" s="13">
        <v>2</v>
      </c>
      <c r="H770" s="13">
        <v>67</v>
      </c>
      <c r="I770" s="13" t="b">
        <v>1</v>
      </c>
      <c r="J770" s="4">
        <v>2.9850746268656699E-2</v>
      </c>
      <c r="K770">
        <f t="shared" si="55"/>
        <v>3.4172515097111145E-4</v>
      </c>
      <c r="L770">
        <f t="shared" si="56"/>
        <v>1.848580944863144E-2</v>
      </c>
      <c r="M770">
        <f t="shared" si="57"/>
        <v>5.5181520742183371E-4</v>
      </c>
      <c r="N770">
        <f t="shared" si="58"/>
        <v>1.848580944863144E-2</v>
      </c>
      <c r="O770">
        <f t="shared" si="59"/>
        <v>3.697161889726288E-2</v>
      </c>
      <c r="Q770" s="7">
        <v>744</v>
      </c>
      <c r="R770" s="7">
        <v>6.0065281794958666E-4</v>
      </c>
      <c r="S770" s="7">
        <v>-4.0412463616471255E-5</v>
      </c>
      <c r="U770" s="7">
        <v>42.148526077097507</v>
      </c>
      <c r="V770" s="7">
        <v>4.5678410699474229E-4</v>
      </c>
    </row>
    <row r="771" spans="1:22" x14ac:dyDescent="0.35">
      <c r="A771" s="3">
        <v>2013</v>
      </c>
      <c r="B771" s="13" t="s">
        <v>113</v>
      </c>
      <c r="C771" s="13" t="s">
        <v>258</v>
      </c>
      <c r="D771" s="13">
        <v>2008</v>
      </c>
      <c r="E771" s="17">
        <v>5</v>
      </c>
      <c r="F771" s="13">
        <v>65</v>
      </c>
      <c r="G771" s="13">
        <v>2</v>
      </c>
      <c r="H771" s="13">
        <v>67</v>
      </c>
      <c r="I771" s="13" t="b">
        <v>1</v>
      </c>
      <c r="J771" s="4">
        <v>2.9850746268656699E-2</v>
      </c>
      <c r="K771">
        <f t="shared" si="55"/>
        <v>3.4172515097111145E-4</v>
      </c>
      <c r="L771">
        <f t="shared" si="56"/>
        <v>1.848580944863144E-2</v>
      </c>
      <c r="M771">
        <f t="shared" si="57"/>
        <v>5.5181520742183371E-4</v>
      </c>
      <c r="N771">
        <f t="shared" si="58"/>
        <v>1.848580944863144E-2</v>
      </c>
      <c r="O771">
        <f t="shared" si="59"/>
        <v>9.2429047243157203E-2</v>
      </c>
      <c r="Q771" s="7">
        <v>745</v>
      </c>
      <c r="R771" s="7">
        <v>5.9383214409586304E-4</v>
      </c>
      <c r="S771" s="7">
        <v>-3.3591789762747628E-5</v>
      </c>
      <c r="U771" s="7">
        <v>42.205215419501137</v>
      </c>
      <c r="V771" s="7">
        <v>4.586117729111654E-4</v>
      </c>
    </row>
    <row r="772" spans="1:22" x14ac:dyDescent="0.35">
      <c r="A772" s="5">
        <v>2014</v>
      </c>
      <c r="B772" s="14" t="s">
        <v>136</v>
      </c>
      <c r="C772" s="14" t="s">
        <v>205</v>
      </c>
      <c r="D772" s="14">
        <v>2010</v>
      </c>
      <c r="E772" s="14">
        <v>4</v>
      </c>
      <c r="F772" s="14">
        <v>65</v>
      </c>
      <c r="G772" s="14">
        <v>2</v>
      </c>
      <c r="H772" s="14">
        <v>67</v>
      </c>
      <c r="I772" s="14" t="b">
        <v>1</v>
      </c>
      <c r="J772" s="6">
        <v>2.9850746268656699E-2</v>
      </c>
      <c r="K772">
        <f t="shared" ref="K772:K835" si="60">H772/$H$1</f>
        <v>3.4172515097111145E-4</v>
      </c>
      <c r="L772">
        <f t="shared" ref="L772:L835" si="61">SQRT(K772)</f>
        <v>1.848580944863144E-2</v>
      </c>
      <c r="M772">
        <f t="shared" ref="M772:M835" si="62">J772*L772</f>
        <v>5.5181520742183371E-4</v>
      </c>
      <c r="N772">
        <f t="shared" ref="N772:N835" si="63">L772</f>
        <v>1.848580944863144E-2</v>
      </c>
      <c r="O772">
        <f t="shared" ref="O772:O835" si="64">E772*L772</f>
        <v>7.394323779452576E-2</v>
      </c>
      <c r="Q772" s="7">
        <v>746</v>
      </c>
      <c r="R772" s="7">
        <v>1.4918105930071012E-3</v>
      </c>
      <c r="S772" s="7">
        <v>-1.2301284123684844E-4</v>
      </c>
      <c r="U772" s="7">
        <v>42.261904761904766</v>
      </c>
      <c r="V772" s="7">
        <v>4.586117729111654E-4</v>
      </c>
    </row>
    <row r="773" spans="1:22" x14ac:dyDescent="0.35">
      <c r="A773" s="24">
        <v>2015</v>
      </c>
      <c r="B773" s="17" t="s">
        <v>52</v>
      </c>
      <c r="C773" s="17" t="s">
        <v>74</v>
      </c>
      <c r="D773" s="17">
        <v>2010</v>
      </c>
      <c r="E773" s="17">
        <v>5</v>
      </c>
      <c r="F773" s="17">
        <v>65</v>
      </c>
      <c r="G773" s="17">
        <v>2</v>
      </c>
      <c r="H773" s="17">
        <v>67</v>
      </c>
      <c r="I773" s="17" t="b">
        <v>1</v>
      </c>
      <c r="J773" s="25">
        <v>2.9850746268656699E-2</v>
      </c>
      <c r="K773">
        <f t="shared" si="60"/>
        <v>3.4172515097111145E-4</v>
      </c>
      <c r="L773">
        <f t="shared" si="61"/>
        <v>1.848580944863144E-2</v>
      </c>
      <c r="M773">
        <f t="shared" si="62"/>
        <v>5.5181520742183371E-4</v>
      </c>
      <c r="N773">
        <f t="shared" si="63"/>
        <v>1.848580944863144E-2</v>
      </c>
      <c r="O773">
        <f t="shared" si="64"/>
        <v>9.2429047243157203E-2</v>
      </c>
      <c r="Q773" s="7">
        <v>747</v>
      </c>
      <c r="R773" s="7">
        <v>1.0548693865612458E-3</v>
      </c>
      <c r="S773" s="7">
        <v>-8.6983214211599526E-5</v>
      </c>
      <c r="U773" s="7">
        <v>42.318594104308396</v>
      </c>
      <c r="V773" s="7">
        <v>4.5993076261469952E-4</v>
      </c>
    </row>
    <row r="774" spans="1:22" x14ac:dyDescent="0.35">
      <c r="A774" s="3">
        <v>2015</v>
      </c>
      <c r="B774" s="13" t="s">
        <v>92</v>
      </c>
      <c r="C774" s="13" t="s">
        <v>149</v>
      </c>
      <c r="D774" s="13">
        <v>2012</v>
      </c>
      <c r="E774" s="14">
        <v>3</v>
      </c>
      <c r="F774" s="13">
        <v>65</v>
      </c>
      <c r="G774" s="13">
        <v>2</v>
      </c>
      <c r="H774" s="13">
        <v>67</v>
      </c>
      <c r="I774" s="13" t="b">
        <v>1</v>
      </c>
      <c r="J774" s="4">
        <v>2.9850746268656699E-2</v>
      </c>
      <c r="K774">
        <f t="shared" si="60"/>
        <v>3.4172515097111145E-4</v>
      </c>
      <c r="L774">
        <f t="shared" si="61"/>
        <v>1.848580944863144E-2</v>
      </c>
      <c r="M774">
        <f t="shared" si="62"/>
        <v>5.5181520742183371E-4</v>
      </c>
      <c r="N774">
        <f t="shared" si="63"/>
        <v>1.848580944863144E-2</v>
      </c>
      <c r="O774">
        <f t="shared" si="64"/>
        <v>5.5457428345894316E-2</v>
      </c>
      <c r="Q774" s="7">
        <v>748</v>
      </c>
      <c r="R774" s="7">
        <v>7.459052965035506E-4</v>
      </c>
      <c r="S774" s="7">
        <v>-6.1506420618424222E-5</v>
      </c>
      <c r="U774" s="7">
        <v>42.375283446712018</v>
      </c>
      <c r="V774" s="7">
        <v>4.6099418776291318E-4</v>
      </c>
    </row>
    <row r="775" spans="1:22" x14ac:dyDescent="0.35">
      <c r="A775" s="3">
        <v>2013</v>
      </c>
      <c r="B775" s="13" t="s">
        <v>26</v>
      </c>
      <c r="C775" s="13" t="s">
        <v>54</v>
      </c>
      <c r="D775" s="13">
        <v>2010</v>
      </c>
      <c r="E775" s="17">
        <v>3</v>
      </c>
      <c r="F775" s="13">
        <v>163</v>
      </c>
      <c r="G775" s="13">
        <v>5</v>
      </c>
      <c r="H775" s="13">
        <v>168</v>
      </c>
      <c r="I775" s="13" t="b">
        <v>1</v>
      </c>
      <c r="J775" s="4">
        <v>2.9761904761904798E-2</v>
      </c>
      <c r="K775">
        <f t="shared" si="60"/>
        <v>8.5686306512159293E-4</v>
      </c>
      <c r="L775">
        <f t="shared" si="61"/>
        <v>2.9272223440005251E-2</v>
      </c>
      <c r="M775">
        <f t="shared" si="62"/>
        <v>8.7119712619063356E-4</v>
      </c>
      <c r="N775">
        <f t="shared" si="63"/>
        <v>2.9272223440005251E-2</v>
      </c>
      <c r="O775">
        <f t="shared" si="64"/>
        <v>8.7816670320015749E-2</v>
      </c>
      <c r="Q775" s="7">
        <v>749</v>
      </c>
      <c r="R775" s="7">
        <v>8.6239514113913745E-4</v>
      </c>
      <c r="S775" s="7">
        <v>-7.3125470982327197E-5</v>
      </c>
      <c r="U775" s="7">
        <v>42.431972789115648</v>
      </c>
      <c r="V775" s="7">
        <v>4.6206502355594035E-4</v>
      </c>
    </row>
    <row r="776" spans="1:22" x14ac:dyDescent="0.35">
      <c r="A776" s="5">
        <v>2016</v>
      </c>
      <c r="B776" s="14" t="s">
        <v>67</v>
      </c>
      <c r="C776" s="14" t="s">
        <v>68</v>
      </c>
      <c r="D776" s="14">
        <v>2011</v>
      </c>
      <c r="E776" s="14">
        <v>5</v>
      </c>
      <c r="F776" s="14">
        <v>163</v>
      </c>
      <c r="G776" s="14">
        <v>5</v>
      </c>
      <c r="H776" s="14">
        <v>168</v>
      </c>
      <c r="I776" s="14" t="b">
        <v>1</v>
      </c>
      <c r="J776" s="6">
        <v>2.9761904761904798E-2</v>
      </c>
      <c r="K776">
        <f t="shared" si="60"/>
        <v>8.5686306512159293E-4</v>
      </c>
      <c r="L776">
        <f t="shared" si="61"/>
        <v>2.9272223440005251E-2</v>
      </c>
      <c r="M776">
        <f t="shared" si="62"/>
        <v>8.7119712619063356E-4</v>
      </c>
      <c r="N776">
        <f t="shared" si="63"/>
        <v>2.9272223440005251E-2</v>
      </c>
      <c r="O776">
        <f t="shared" si="64"/>
        <v>0.14636111720002626</v>
      </c>
      <c r="Q776" s="7">
        <v>750</v>
      </c>
      <c r="R776" s="7">
        <v>1.1298759344655039E-3</v>
      </c>
      <c r="S776" s="7">
        <v>-8.7474038354164391E-5</v>
      </c>
      <c r="U776" s="7">
        <v>42.488662131519277</v>
      </c>
      <c r="V776" s="7">
        <v>4.6341412138620593E-4</v>
      </c>
    </row>
    <row r="777" spans="1:22" x14ac:dyDescent="0.35">
      <c r="A777" s="24">
        <v>2016</v>
      </c>
      <c r="B777" s="17" t="s">
        <v>33</v>
      </c>
      <c r="C777" s="17" t="s">
        <v>86</v>
      </c>
      <c r="D777" s="17">
        <v>2014</v>
      </c>
      <c r="E777" s="17">
        <v>2</v>
      </c>
      <c r="F777" s="17">
        <v>196</v>
      </c>
      <c r="G777" s="17">
        <v>6</v>
      </c>
      <c r="H777" s="17">
        <v>202</v>
      </c>
      <c r="I777" s="17" t="b">
        <v>1</v>
      </c>
      <c r="J777" s="25">
        <v>2.9702970297029702E-2</v>
      </c>
      <c r="K777">
        <f t="shared" si="60"/>
        <v>1.030275828300963E-3</v>
      </c>
      <c r="L777">
        <f t="shared" si="61"/>
        <v>3.209791003010886E-2</v>
      </c>
      <c r="M777">
        <f t="shared" si="62"/>
        <v>9.5340326822105519E-4</v>
      </c>
      <c r="N777">
        <f t="shared" si="63"/>
        <v>3.209791003010886E-2</v>
      </c>
      <c r="O777">
        <f t="shared" si="64"/>
        <v>6.419582006021772E-2</v>
      </c>
      <c r="Q777" s="7">
        <v>751</v>
      </c>
      <c r="R777" s="7">
        <v>1.2242570583283342E-3</v>
      </c>
      <c r="S777" s="7">
        <v>-1.1229723916889272E-4</v>
      </c>
      <c r="U777" s="7">
        <v>42.545351473922906</v>
      </c>
      <c r="V777" s="7">
        <v>4.6341412138620593E-4</v>
      </c>
    </row>
    <row r="778" spans="1:22" x14ac:dyDescent="0.35">
      <c r="A778" s="5">
        <v>2017</v>
      </c>
      <c r="B778" s="14" t="s">
        <v>33</v>
      </c>
      <c r="C778" s="14" t="s">
        <v>86</v>
      </c>
      <c r="D778" s="14">
        <v>2012</v>
      </c>
      <c r="E778" s="14">
        <v>5</v>
      </c>
      <c r="F778" s="14">
        <v>164</v>
      </c>
      <c r="G778" s="14">
        <v>5</v>
      </c>
      <c r="H778" s="14">
        <v>169</v>
      </c>
      <c r="I778" s="14" t="b">
        <v>1</v>
      </c>
      <c r="J778" s="6">
        <v>2.9585798816568001E-2</v>
      </c>
      <c r="K778">
        <f t="shared" si="60"/>
        <v>8.6196344050922143E-4</v>
      </c>
      <c r="L778">
        <f t="shared" si="61"/>
        <v>2.9359213894605923E-2</v>
      </c>
      <c r="M778">
        <f t="shared" si="62"/>
        <v>8.6861579569839876E-4</v>
      </c>
      <c r="N778">
        <f t="shared" si="63"/>
        <v>2.9359213894605923E-2</v>
      </c>
      <c r="O778">
        <f t="shared" si="64"/>
        <v>0.14679606947302962</v>
      </c>
      <c r="Q778" s="7">
        <v>752</v>
      </c>
      <c r="R778" s="7">
        <v>7.328660799143581E-4</v>
      </c>
      <c r="S778" s="7">
        <v>-5.1932537059835708E-5</v>
      </c>
      <c r="U778" s="7">
        <v>42.602040816326536</v>
      </c>
      <c r="V778" s="7">
        <v>4.6587256899004382E-4</v>
      </c>
    </row>
    <row r="779" spans="1:22" x14ac:dyDescent="0.35">
      <c r="A779" s="3">
        <v>2013</v>
      </c>
      <c r="B779" s="13" t="s">
        <v>26</v>
      </c>
      <c r="C779" s="13" t="s">
        <v>27</v>
      </c>
      <c r="D779" s="13">
        <v>2012</v>
      </c>
      <c r="E779" s="17">
        <v>1</v>
      </c>
      <c r="F779" s="13">
        <v>230</v>
      </c>
      <c r="G779" s="13">
        <v>7</v>
      </c>
      <c r="H779" s="13">
        <v>237</v>
      </c>
      <c r="I779" s="13" t="b">
        <v>1</v>
      </c>
      <c r="J779" s="4">
        <v>2.9535864978902999E-2</v>
      </c>
      <c r="K779">
        <f t="shared" si="60"/>
        <v>1.2087889668679615E-3</v>
      </c>
      <c r="L779">
        <f t="shared" si="61"/>
        <v>3.4767642526751241E-2</v>
      </c>
      <c r="M779">
        <f t="shared" si="62"/>
        <v>1.0268923953048906E-3</v>
      </c>
      <c r="N779">
        <f t="shared" si="63"/>
        <v>3.4767642526751241E-2</v>
      </c>
      <c r="O779">
        <f t="shared" si="64"/>
        <v>3.4767642526751241E-2</v>
      </c>
      <c r="Q779" s="7">
        <v>753</v>
      </c>
      <c r="R779" s="7">
        <v>7.328660799143581E-4</v>
      </c>
      <c r="S779" s="7">
        <v>-5.1932537059835708E-5</v>
      </c>
      <c r="U779" s="7">
        <v>42.658730158730158</v>
      </c>
      <c r="V779" s="7">
        <v>4.6587256899004382E-4</v>
      </c>
    </row>
    <row r="780" spans="1:22" x14ac:dyDescent="0.35">
      <c r="A780" s="3">
        <v>2016</v>
      </c>
      <c r="B780" s="13" t="s">
        <v>37</v>
      </c>
      <c r="C780" s="13" t="s">
        <v>39</v>
      </c>
      <c r="D780" s="13">
        <v>2013</v>
      </c>
      <c r="E780" s="14">
        <v>3</v>
      </c>
      <c r="F780" s="13">
        <v>230</v>
      </c>
      <c r="G780" s="13">
        <v>7</v>
      </c>
      <c r="H780" s="13">
        <v>237</v>
      </c>
      <c r="I780" s="13" t="b">
        <v>1</v>
      </c>
      <c r="J780" s="4">
        <v>2.9535864978902999E-2</v>
      </c>
      <c r="K780">
        <f t="shared" si="60"/>
        <v>1.2087889668679615E-3</v>
      </c>
      <c r="L780">
        <f t="shared" si="61"/>
        <v>3.4767642526751241E-2</v>
      </c>
      <c r="M780">
        <f t="shared" si="62"/>
        <v>1.0268923953048906E-3</v>
      </c>
      <c r="N780">
        <f t="shared" si="63"/>
        <v>3.4767642526751241E-2</v>
      </c>
      <c r="O780">
        <f t="shared" si="64"/>
        <v>0.10430292758025372</v>
      </c>
      <c r="Q780" s="7">
        <v>754</v>
      </c>
      <c r="R780" s="7">
        <v>7.328660799143581E-4</v>
      </c>
      <c r="S780" s="7">
        <v>-5.1932537059835708E-5</v>
      </c>
      <c r="U780" s="7">
        <v>42.715419501133788</v>
      </c>
      <c r="V780" s="7">
        <v>4.6837056313791739E-4</v>
      </c>
    </row>
    <row r="781" spans="1:22" x14ac:dyDescent="0.35">
      <c r="A781" s="24">
        <v>2017</v>
      </c>
      <c r="B781" s="17" t="s">
        <v>30</v>
      </c>
      <c r="C781" s="17" t="s">
        <v>48</v>
      </c>
      <c r="D781" s="17">
        <v>2014</v>
      </c>
      <c r="E781" s="17">
        <v>3</v>
      </c>
      <c r="F781" s="17">
        <v>263</v>
      </c>
      <c r="G781" s="17">
        <v>8</v>
      </c>
      <c r="H781" s="17">
        <v>271</v>
      </c>
      <c r="I781" s="17" t="b">
        <v>1</v>
      </c>
      <c r="J781" s="25">
        <v>2.9520295202952001E-2</v>
      </c>
      <c r="K781">
        <f t="shared" si="60"/>
        <v>1.3822017300473314E-3</v>
      </c>
      <c r="L781">
        <f t="shared" si="61"/>
        <v>3.7177973721645073E-2</v>
      </c>
      <c r="M781">
        <f t="shared" si="62"/>
        <v>1.0975047593105546E-3</v>
      </c>
      <c r="N781">
        <f t="shared" si="63"/>
        <v>3.7177973721645073E-2</v>
      </c>
      <c r="O781">
        <f t="shared" si="64"/>
        <v>0.11153392116493521</v>
      </c>
      <c r="Q781" s="7">
        <v>755</v>
      </c>
      <c r="R781" s="7">
        <v>7.497012767262904E-4</v>
      </c>
      <c r="S781" s="7">
        <v>-6.8767733871768003E-5</v>
      </c>
      <c r="U781" s="7">
        <v>42.772108843537417</v>
      </c>
      <c r="V781" s="7">
        <v>4.7090917557000617E-4</v>
      </c>
    </row>
    <row r="782" spans="1:22" x14ac:dyDescent="0.35">
      <c r="A782" s="3">
        <v>2013</v>
      </c>
      <c r="B782" s="13" t="s">
        <v>30</v>
      </c>
      <c r="C782" s="13" t="s">
        <v>48</v>
      </c>
      <c r="D782" s="13">
        <v>2013</v>
      </c>
      <c r="E782" s="14">
        <v>0</v>
      </c>
      <c r="F782" s="13">
        <v>132</v>
      </c>
      <c r="G782" s="13">
        <v>4</v>
      </c>
      <c r="H782" s="13">
        <v>136</v>
      </c>
      <c r="I782" s="13" t="b">
        <v>1</v>
      </c>
      <c r="J782" s="4">
        <v>2.9411764705882401E-2</v>
      </c>
      <c r="K782">
        <f t="shared" si="60"/>
        <v>6.9365105271748E-4</v>
      </c>
      <c r="L782">
        <f t="shared" si="61"/>
        <v>2.6337255983064752E-2</v>
      </c>
      <c r="M782">
        <f t="shared" si="62"/>
        <v>7.7462517597249399E-4</v>
      </c>
      <c r="N782">
        <f t="shared" si="63"/>
        <v>2.6337255983064752E-2</v>
      </c>
      <c r="O782">
        <f t="shared" si="64"/>
        <v>0</v>
      </c>
      <c r="Q782" s="7">
        <v>756</v>
      </c>
      <c r="R782" s="7">
        <v>6.052555888460731E-4</v>
      </c>
      <c r="S782" s="7">
        <v>-4.9275679266352359E-5</v>
      </c>
      <c r="U782" s="7">
        <v>42.828798185941046</v>
      </c>
      <c r="V782" s="7">
        <v>4.7090917557000617E-4</v>
      </c>
    </row>
    <row r="783" spans="1:22" x14ac:dyDescent="0.35">
      <c r="A783" s="24">
        <v>2013</v>
      </c>
      <c r="B783" s="17" t="s">
        <v>26</v>
      </c>
      <c r="C783" s="17" t="s">
        <v>110</v>
      </c>
      <c r="D783" s="17">
        <v>2012</v>
      </c>
      <c r="E783" s="17">
        <v>1</v>
      </c>
      <c r="F783" s="17">
        <v>66</v>
      </c>
      <c r="G783" s="17">
        <v>2</v>
      </c>
      <c r="H783" s="17">
        <v>68</v>
      </c>
      <c r="I783" s="17" t="b">
        <v>1</v>
      </c>
      <c r="J783" s="25">
        <v>2.9411764705882401E-2</v>
      </c>
      <c r="K783">
        <f t="shared" si="60"/>
        <v>3.4682552635874E-4</v>
      </c>
      <c r="L783">
        <f t="shared" si="61"/>
        <v>1.8623252303471057E-2</v>
      </c>
      <c r="M783">
        <f t="shared" si="62"/>
        <v>5.4774271480797316E-4</v>
      </c>
      <c r="N783">
        <f t="shared" si="63"/>
        <v>1.8623252303471057E-2</v>
      </c>
      <c r="O783">
        <f t="shared" si="64"/>
        <v>1.8623252303471057E-2</v>
      </c>
      <c r="Q783" s="7">
        <v>757</v>
      </c>
      <c r="R783" s="7">
        <v>5.9150970820988499E-4</v>
      </c>
      <c r="S783" s="7">
        <v>-3.5529798630164243E-5</v>
      </c>
      <c r="U783" s="7">
        <v>42.885487528344676</v>
      </c>
      <c r="V783" s="7">
        <v>4.7155030476488878E-4</v>
      </c>
    </row>
    <row r="784" spans="1:22" x14ac:dyDescent="0.35">
      <c r="A784" s="3">
        <v>2014</v>
      </c>
      <c r="B784" s="13" t="s">
        <v>52</v>
      </c>
      <c r="C784" s="13" t="s">
        <v>83</v>
      </c>
      <c r="D784" s="13">
        <v>2010</v>
      </c>
      <c r="E784" s="14">
        <v>4</v>
      </c>
      <c r="F784" s="13">
        <v>66</v>
      </c>
      <c r="G784" s="13">
        <v>2</v>
      </c>
      <c r="H784" s="13">
        <v>68</v>
      </c>
      <c r="I784" s="13" t="b">
        <v>1</v>
      </c>
      <c r="J784" s="4">
        <v>2.9411764705882401E-2</v>
      </c>
      <c r="K784">
        <f t="shared" si="60"/>
        <v>3.4682552635874E-4</v>
      </c>
      <c r="L784">
        <f t="shared" si="61"/>
        <v>1.8623252303471057E-2</v>
      </c>
      <c r="M784">
        <f t="shared" si="62"/>
        <v>5.4774271480797316E-4</v>
      </c>
      <c r="N784">
        <f t="shared" si="63"/>
        <v>1.8623252303471057E-2</v>
      </c>
      <c r="O784">
        <f t="shared" si="64"/>
        <v>7.4493009213884229E-2</v>
      </c>
      <c r="Q784" s="7">
        <v>758</v>
      </c>
      <c r="R784" s="7">
        <v>6.1212852916416711E-4</v>
      </c>
      <c r="S784" s="7">
        <v>-5.6148619584446362E-5</v>
      </c>
      <c r="U784" s="7">
        <v>42.942176870748305</v>
      </c>
      <c r="V784" s="7">
        <v>4.7348951913524429E-4</v>
      </c>
    </row>
    <row r="785" spans="1:22" x14ac:dyDescent="0.35">
      <c r="A785" s="24">
        <v>2014</v>
      </c>
      <c r="B785" s="17" t="s">
        <v>30</v>
      </c>
      <c r="C785" s="17" t="s">
        <v>51</v>
      </c>
      <c r="D785" s="17">
        <v>2011</v>
      </c>
      <c r="E785" s="17">
        <v>3</v>
      </c>
      <c r="F785" s="17">
        <v>66</v>
      </c>
      <c r="G785" s="17">
        <v>2</v>
      </c>
      <c r="H785" s="17">
        <v>68</v>
      </c>
      <c r="I785" s="17" t="b">
        <v>1</v>
      </c>
      <c r="J785" s="25">
        <v>2.9411764705882401E-2</v>
      </c>
      <c r="K785">
        <f t="shared" si="60"/>
        <v>3.4682552635874E-4</v>
      </c>
      <c r="L785">
        <f t="shared" si="61"/>
        <v>1.8623252303471057E-2</v>
      </c>
      <c r="M785">
        <f t="shared" si="62"/>
        <v>5.4774271480797316E-4</v>
      </c>
      <c r="N785">
        <f t="shared" si="63"/>
        <v>1.8623252303471057E-2</v>
      </c>
      <c r="O785">
        <f t="shared" si="64"/>
        <v>5.5869756910413168E-2</v>
      </c>
      <c r="Q785" s="7">
        <v>759</v>
      </c>
      <c r="R785" s="7">
        <v>6.052555888460731E-4</v>
      </c>
      <c r="S785" s="7">
        <v>-4.9275679266352359E-5</v>
      </c>
      <c r="U785" s="7">
        <v>42.998866213151928</v>
      </c>
      <c r="V785" s="7">
        <v>4.7348951913524429E-4</v>
      </c>
    </row>
    <row r="786" spans="1:22" x14ac:dyDescent="0.35">
      <c r="A786" s="5">
        <v>2015</v>
      </c>
      <c r="B786" s="14" t="s">
        <v>58</v>
      </c>
      <c r="C786" s="14" t="s">
        <v>63</v>
      </c>
      <c r="D786" s="14">
        <v>2010</v>
      </c>
      <c r="E786" s="14">
        <v>5</v>
      </c>
      <c r="F786" s="14">
        <v>66</v>
      </c>
      <c r="G786" s="14">
        <v>2</v>
      </c>
      <c r="H786" s="14">
        <v>68</v>
      </c>
      <c r="I786" s="14" t="b">
        <v>1</v>
      </c>
      <c r="J786" s="6">
        <v>2.9411764705882401E-2</v>
      </c>
      <c r="K786">
        <f t="shared" si="60"/>
        <v>3.4682552635874E-4</v>
      </c>
      <c r="L786">
        <f t="shared" si="61"/>
        <v>1.8623252303471057E-2</v>
      </c>
      <c r="M786">
        <f t="shared" si="62"/>
        <v>5.4774271480797316E-4</v>
      </c>
      <c r="N786">
        <f t="shared" si="63"/>
        <v>1.8623252303471057E-2</v>
      </c>
      <c r="O786">
        <f t="shared" si="64"/>
        <v>9.3116261517355289E-2</v>
      </c>
      <c r="Q786" s="7">
        <v>760</v>
      </c>
      <c r="R786" s="7">
        <v>5.983826485279791E-4</v>
      </c>
      <c r="S786" s="7">
        <v>-4.2402738948258355E-5</v>
      </c>
      <c r="U786" s="7">
        <v>43.055555555555557</v>
      </c>
      <c r="V786" s="7">
        <v>4.7348951913524429E-4</v>
      </c>
    </row>
    <row r="787" spans="1:22" x14ac:dyDescent="0.35">
      <c r="A787" s="3">
        <v>2015</v>
      </c>
      <c r="B787" s="13" t="s">
        <v>26</v>
      </c>
      <c r="C787" s="13" t="s">
        <v>111</v>
      </c>
      <c r="D787" s="13">
        <v>2013</v>
      </c>
      <c r="E787" s="17">
        <v>2</v>
      </c>
      <c r="F787" s="13">
        <v>66</v>
      </c>
      <c r="G787" s="13">
        <v>2</v>
      </c>
      <c r="H787" s="13">
        <v>68</v>
      </c>
      <c r="I787" s="13" t="b">
        <v>1</v>
      </c>
      <c r="J787" s="4">
        <v>2.9411764705882401E-2</v>
      </c>
      <c r="K787">
        <f t="shared" si="60"/>
        <v>3.4682552635874E-4</v>
      </c>
      <c r="L787">
        <f t="shared" si="61"/>
        <v>1.8623252303471057E-2</v>
      </c>
      <c r="M787">
        <f t="shared" si="62"/>
        <v>5.4774271480797316E-4</v>
      </c>
      <c r="N787">
        <f t="shared" si="63"/>
        <v>1.8623252303471057E-2</v>
      </c>
      <c r="O787">
        <f t="shared" si="64"/>
        <v>3.7246504606942114E-2</v>
      </c>
      <c r="Q787" s="7">
        <v>761</v>
      </c>
      <c r="R787" s="7">
        <v>6.1212852916416711E-4</v>
      </c>
      <c r="S787" s="7">
        <v>-5.6148619584446362E-5</v>
      </c>
      <c r="U787" s="7">
        <v>43.112244897959187</v>
      </c>
      <c r="V787" s="7">
        <v>4.743591057615596E-4</v>
      </c>
    </row>
    <row r="788" spans="1:22" x14ac:dyDescent="0.35">
      <c r="A788" s="3">
        <v>2017</v>
      </c>
      <c r="B788" s="13" t="s">
        <v>24</v>
      </c>
      <c r="C788" s="13" t="s">
        <v>29</v>
      </c>
      <c r="D788" s="13">
        <v>2015</v>
      </c>
      <c r="E788" s="14">
        <v>2</v>
      </c>
      <c r="F788" s="13">
        <v>199</v>
      </c>
      <c r="G788" s="13">
        <v>6</v>
      </c>
      <c r="H788" s="13">
        <v>205</v>
      </c>
      <c r="I788" s="13" t="b">
        <v>1</v>
      </c>
      <c r="J788" s="4">
        <v>2.92682926829268E-2</v>
      </c>
      <c r="K788">
        <f t="shared" si="60"/>
        <v>1.0455769544638486E-3</v>
      </c>
      <c r="L788">
        <f t="shared" si="61"/>
        <v>3.2335382392417268E-2</v>
      </c>
      <c r="M788">
        <f t="shared" si="62"/>
        <v>9.4640143587562643E-4</v>
      </c>
      <c r="N788">
        <f t="shared" si="63"/>
        <v>3.2335382392417268E-2</v>
      </c>
      <c r="O788">
        <f t="shared" si="64"/>
        <v>6.4670764784834536E-2</v>
      </c>
      <c r="Q788" s="7">
        <v>762</v>
      </c>
      <c r="R788" s="7">
        <v>1.027108793376016E-3</v>
      </c>
      <c r="S788" s="7">
        <v>-6.6545950743444795E-5</v>
      </c>
      <c r="U788" s="7">
        <v>43.168934240362816</v>
      </c>
      <c r="V788" s="7">
        <v>4.7611274984111427E-4</v>
      </c>
    </row>
    <row r="789" spans="1:22" x14ac:dyDescent="0.35">
      <c r="A789" s="3">
        <v>2016</v>
      </c>
      <c r="B789" s="13" t="s">
        <v>30</v>
      </c>
      <c r="C789" s="13" t="s">
        <v>36</v>
      </c>
      <c r="D789" s="13">
        <v>2015</v>
      </c>
      <c r="E789" s="17">
        <v>1</v>
      </c>
      <c r="F789" s="13">
        <v>166</v>
      </c>
      <c r="G789" s="13">
        <v>5</v>
      </c>
      <c r="H789" s="13">
        <v>171</v>
      </c>
      <c r="I789" s="13" t="b">
        <v>1</v>
      </c>
      <c r="J789" s="4">
        <v>2.9239766081871298E-2</v>
      </c>
      <c r="K789">
        <f t="shared" si="60"/>
        <v>8.7216419128447853E-4</v>
      </c>
      <c r="L789">
        <f t="shared" si="61"/>
        <v>2.9532426098857482E-2</v>
      </c>
      <c r="M789">
        <f t="shared" si="62"/>
        <v>8.6352123096074371E-4</v>
      </c>
      <c r="N789">
        <f t="shared" si="63"/>
        <v>2.9532426098857482E-2</v>
      </c>
      <c r="O789">
        <f t="shared" si="64"/>
        <v>2.9532426098857482E-2</v>
      </c>
      <c r="Q789" s="7">
        <v>763</v>
      </c>
      <c r="R789" s="7">
        <v>1.1372208174493543E-3</v>
      </c>
      <c r="S789" s="7">
        <v>-1.015514044508867E-4</v>
      </c>
      <c r="U789" s="7">
        <v>43.225623582766445</v>
      </c>
      <c r="V789" s="7">
        <v>4.7611274984111427E-4</v>
      </c>
    </row>
    <row r="790" spans="1:22" x14ac:dyDescent="0.35">
      <c r="A790" s="5">
        <v>2016</v>
      </c>
      <c r="B790" s="14" t="s">
        <v>24</v>
      </c>
      <c r="C790" s="14" t="s">
        <v>65</v>
      </c>
      <c r="D790" s="14">
        <v>2012</v>
      </c>
      <c r="E790" s="14">
        <v>4</v>
      </c>
      <c r="F790" s="14">
        <v>133</v>
      </c>
      <c r="G790" s="14">
        <v>4</v>
      </c>
      <c r="H790" s="14">
        <v>137</v>
      </c>
      <c r="I790" s="14" t="b">
        <v>1</v>
      </c>
      <c r="J790" s="6">
        <v>2.9197080291970798E-2</v>
      </c>
      <c r="K790">
        <f t="shared" si="60"/>
        <v>6.987514281051085E-4</v>
      </c>
      <c r="L790">
        <f t="shared" si="61"/>
        <v>2.643390678853787E-2</v>
      </c>
      <c r="M790">
        <f t="shared" si="62"/>
        <v>7.717928989354122E-4</v>
      </c>
      <c r="N790">
        <f t="shared" si="63"/>
        <v>2.643390678853787E-2</v>
      </c>
      <c r="O790">
        <f t="shared" si="64"/>
        <v>0.10573562715415148</v>
      </c>
      <c r="Q790" s="7">
        <v>764</v>
      </c>
      <c r="R790" s="7">
        <v>7.53478133258033E-4</v>
      </c>
      <c r="S790" s="7">
        <v>-7.5957812613280896E-5</v>
      </c>
      <c r="U790" s="7">
        <v>43.282312925170068</v>
      </c>
      <c r="V790" s="7">
        <v>4.7611274984111427E-4</v>
      </c>
    </row>
    <row r="791" spans="1:22" x14ac:dyDescent="0.35">
      <c r="A791" s="24">
        <v>2017</v>
      </c>
      <c r="B791" s="17" t="s">
        <v>24</v>
      </c>
      <c r="C791" s="17" t="s">
        <v>29</v>
      </c>
      <c r="D791" s="17">
        <v>2014</v>
      </c>
      <c r="E791" s="17">
        <v>3</v>
      </c>
      <c r="F791" s="17">
        <v>133</v>
      </c>
      <c r="G791" s="17">
        <v>4</v>
      </c>
      <c r="H791" s="17">
        <v>137</v>
      </c>
      <c r="I791" s="17" t="b">
        <v>1</v>
      </c>
      <c r="J791" s="25">
        <v>2.9197080291970798E-2</v>
      </c>
      <c r="K791">
        <f t="shared" si="60"/>
        <v>6.987514281051085E-4</v>
      </c>
      <c r="L791">
        <f t="shared" si="61"/>
        <v>2.643390678853787E-2</v>
      </c>
      <c r="M791">
        <f t="shared" si="62"/>
        <v>7.717928989354122E-4</v>
      </c>
      <c r="N791">
        <f t="shared" si="63"/>
        <v>2.643390678853787E-2</v>
      </c>
      <c r="O791">
        <f t="shared" si="64"/>
        <v>7.9301720365613615E-2</v>
      </c>
      <c r="Q791" s="7">
        <v>765</v>
      </c>
      <c r="R791" s="7">
        <v>7.2809811912304806E-4</v>
      </c>
      <c r="S791" s="7">
        <v>-5.0577798478295961E-5</v>
      </c>
      <c r="U791" s="7">
        <v>43.339002267573697</v>
      </c>
      <c r="V791" s="7">
        <v>4.7611274984111427E-4</v>
      </c>
    </row>
    <row r="792" spans="1:22" x14ac:dyDescent="0.35">
      <c r="A792" s="5">
        <v>2017</v>
      </c>
      <c r="B792" s="14" t="s">
        <v>67</v>
      </c>
      <c r="C792" s="14" t="s">
        <v>139</v>
      </c>
      <c r="D792" s="14">
        <v>2016</v>
      </c>
      <c r="E792" s="14">
        <v>1</v>
      </c>
      <c r="F792" s="14">
        <v>133</v>
      </c>
      <c r="G792" s="14">
        <v>4</v>
      </c>
      <c r="H792" s="14">
        <v>137</v>
      </c>
      <c r="I792" s="14" t="b">
        <v>1</v>
      </c>
      <c r="J792" s="6">
        <v>2.9197080291970798E-2</v>
      </c>
      <c r="K792">
        <f t="shared" si="60"/>
        <v>6.987514281051085E-4</v>
      </c>
      <c r="L792">
        <f t="shared" si="61"/>
        <v>2.643390678853787E-2</v>
      </c>
      <c r="M792">
        <f t="shared" si="62"/>
        <v>7.717928989354122E-4</v>
      </c>
      <c r="N792">
        <f t="shared" si="63"/>
        <v>2.643390678853787E-2</v>
      </c>
      <c r="O792">
        <f t="shared" si="64"/>
        <v>2.643390678853787E-2</v>
      </c>
      <c r="Q792" s="7">
        <v>766</v>
      </c>
      <c r="R792" s="7">
        <v>9.4091013103684271E-4</v>
      </c>
      <c r="S792" s="7">
        <v>-6.7108523322032378E-5</v>
      </c>
      <c r="U792" s="7">
        <v>43.395691609977327</v>
      </c>
      <c r="V792" s="7">
        <v>4.7788598782188895E-4</v>
      </c>
    </row>
    <row r="793" spans="1:22" x14ac:dyDescent="0.35">
      <c r="A793" s="24">
        <v>2013</v>
      </c>
      <c r="B793" s="17" t="s">
        <v>128</v>
      </c>
      <c r="C793" s="17" t="s">
        <v>129</v>
      </c>
      <c r="D793" s="17">
        <v>2012</v>
      </c>
      <c r="E793" s="17">
        <v>1</v>
      </c>
      <c r="F793" s="17">
        <v>100</v>
      </c>
      <c r="G793" s="17">
        <v>3</v>
      </c>
      <c r="H793" s="17">
        <v>103</v>
      </c>
      <c r="I793" s="17" t="b">
        <v>1</v>
      </c>
      <c r="J793" s="25">
        <v>2.9126213592233E-2</v>
      </c>
      <c r="K793">
        <f t="shared" si="60"/>
        <v>5.2533866492573858E-4</v>
      </c>
      <c r="L793">
        <f t="shared" si="61"/>
        <v>2.2920267557900335E-2</v>
      </c>
      <c r="M793">
        <f t="shared" si="62"/>
        <v>6.6758060848253376E-4</v>
      </c>
      <c r="N793">
        <f t="shared" si="63"/>
        <v>2.2920267557900335E-2</v>
      </c>
      <c r="O793">
        <f t="shared" si="64"/>
        <v>2.2920267557900335E-2</v>
      </c>
      <c r="Q793" s="7">
        <v>767</v>
      </c>
      <c r="R793" s="7">
        <v>8.4283450761967317E-4</v>
      </c>
      <c r="S793" s="7">
        <v>-6.2449957359993267E-5</v>
      </c>
      <c r="U793" s="7">
        <v>43.452380952380956</v>
      </c>
      <c r="V793" s="7">
        <v>4.7878006902977869E-4</v>
      </c>
    </row>
    <row r="794" spans="1:22" x14ac:dyDescent="0.35">
      <c r="A794" s="3">
        <v>2016</v>
      </c>
      <c r="B794" s="13" t="s">
        <v>24</v>
      </c>
      <c r="C794" s="13" t="s">
        <v>41</v>
      </c>
      <c r="D794" s="13">
        <v>2014</v>
      </c>
      <c r="E794" s="14">
        <v>2</v>
      </c>
      <c r="F794" s="13">
        <v>100</v>
      </c>
      <c r="G794" s="13">
        <v>3</v>
      </c>
      <c r="H794" s="13">
        <v>103</v>
      </c>
      <c r="I794" s="13" t="b">
        <v>1</v>
      </c>
      <c r="J794" s="4">
        <v>2.9126213592233E-2</v>
      </c>
      <c r="K794">
        <f t="shared" si="60"/>
        <v>5.2533866492573858E-4</v>
      </c>
      <c r="L794">
        <f t="shared" si="61"/>
        <v>2.2920267557900335E-2</v>
      </c>
      <c r="M794">
        <f t="shared" si="62"/>
        <v>6.6758060848253376E-4</v>
      </c>
      <c r="N794">
        <f t="shared" si="63"/>
        <v>2.2920267557900335E-2</v>
      </c>
      <c r="O794">
        <f t="shared" si="64"/>
        <v>4.5840535115800669E-2</v>
      </c>
      <c r="Q794" s="7">
        <v>768</v>
      </c>
      <c r="R794" s="7">
        <v>5.9597399575589567E-4</v>
      </c>
      <c r="S794" s="7">
        <v>-4.4158788334061963E-5</v>
      </c>
      <c r="U794" s="7">
        <v>43.509070294784586</v>
      </c>
      <c r="V794" s="7">
        <v>4.7878006902977869E-4</v>
      </c>
    </row>
    <row r="795" spans="1:22" x14ac:dyDescent="0.35">
      <c r="A795" s="3">
        <v>2013</v>
      </c>
      <c r="B795" s="13" t="s">
        <v>26</v>
      </c>
      <c r="C795" s="13" t="s">
        <v>54</v>
      </c>
      <c r="D795" s="13">
        <v>2012</v>
      </c>
      <c r="E795" s="17">
        <v>1</v>
      </c>
      <c r="F795" s="13">
        <v>67</v>
      </c>
      <c r="G795" s="13">
        <v>2</v>
      </c>
      <c r="H795" s="13">
        <v>69</v>
      </c>
      <c r="I795" s="13" t="b">
        <v>1</v>
      </c>
      <c r="J795" s="4">
        <v>2.8985507246376802E-2</v>
      </c>
      <c r="K795">
        <f t="shared" si="60"/>
        <v>3.5192590174636855E-4</v>
      </c>
      <c r="L795">
        <f t="shared" si="61"/>
        <v>1.8759688210265343E-2</v>
      </c>
      <c r="M795">
        <f t="shared" si="62"/>
        <v>5.4375907855841552E-4</v>
      </c>
      <c r="N795">
        <f t="shared" si="63"/>
        <v>1.8759688210265343E-2</v>
      </c>
      <c r="O795">
        <f t="shared" si="64"/>
        <v>1.8759688210265343E-2</v>
      </c>
      <c r="Q795" s="7">
        <v>769</v>
      </c>
      <c r="R795" s="7">
        <v>6.1674843266089178E-4</v>
      </c>
      <c r="S795" s="7">
        <v>-6.4933225239058073E-5</v>
      </c>
      <c r="U795" s="7">
        <v>43.565759637188215</v>
      </c>
      <c r="V795" s="7">
        <v>4.7878006902977869E-4</v>
      </c>
    </row>
    <row r="796" spans="1:22" x14ac:dyDescent="0.35">
      <c r="A796" s="5">
        <v>2014</v>
      </c>
      <c r="B796" s="14" t="s">
        <v>24</v>
      </c>
      <c r="C796" s="14" t="s">
        <v>120</v>
      </c>
      <c r="D796" s="14">
        <v>2011</v>
      </c>
      <c r="E796" s="14">
        <v>3</v>
      </c>
      <c r="F796" s="14">
        <v>67</v>
      </c>
      <c r="G796" s="14">
        <v>2</v>
      </c>
      <c r="H796" s="14">
        <v>69</v>
      </c>
      <c r="I796" s="14" t="b">
        <v>1</v>
      </c>
      <c r="J796" s="6">
        <v>2.8985507246376802E-2</v>
      </c>
      <c r="K796">
        <f t="shared" si="60"/>
        <v>3.5192590174636855E-4</v>
      </c>
      <c r="L796">
        <f t="shared" si="61"/>
        <v>1.8759688210265343E-2</v>
      </c>
      <c r="M796">
        <f t="shared" si="62"/>
        <v>5.4375907855841552E-4</v>
      </c>
      <c r="N796">
        <f t="shared" si="63"/>
        <v>1.8759688210265343E-2</v>
      </c>
      <c r="O796">
        <f t="shared" si="64"/>
        <v>5.627906463079603E-2</v>
      </c>
      <c r="Q796" s="7">
        <v>770</v>
      </c>
      <c r="R796" s="7">
        <v>6.0982362035922634E-4</v>
      </c>
      <c r="S796" s="7">
        <v>-5.8008412937392631E-5</v>
      </c>
      <c r="U796" s="7">
        <v>43.622448979591837</v>
      </c>
      <c r="V796" s="7">
        <v>4.7907921311958815E-4</v>
      </c>
    </row>
    <row r="797" spans="1:22" x14ac:dyDescent="0.35">
      <c r="A797" s="3">
        <v>2014</v>
      </c>
      <c r="B797" s="13" t="s">
        <v>67</v>
      </c>
      <c r="C797" s="13" t="s">
        <v>123</v>
      </c>
      <c r="D797" s="13">
        <v>2012</v>
      </c>
      <c r="E797" s="17">
        <v>2</v>
      </c>
      <c r="F797" s="13">
        <v>67</v>
      </c>
      <c r="G797" s="13">
        <v>2</v>
      </c>
      <c r="H797" s="13">
        <v>69</v>
      </c>
      <c r="I797" s="13" t="b">
        <v>1</v>
      </c>
      <c r="J797" s="4">
        <v>2.8985507246376802E-2</v>
      </c>
      <c r="K797">
        <f t="shared" si="60"/>
        <v>3.5192590174636855E-4</v>
      </c>
      <c r="L797">
        <f t="shared" si="61"/>
        <v>1.8759688210265343E-2</v>
      </c>
      <c r="M797">
        <f t="shared" si="62"/>
        <v>5.4375907855841552E-4</v>
      </c>
      <c r="N797">
        <f t="shared" si="63"/>
        <v>1.8759688210265343E-2</v>
      </c>
      <c r="O797">
        <f t="shared" si="64"/>
        <v>3.7519376420530687E-2</v>
      </c>
      <c r="Q797" s="7">
        <v>771</v>
      </c>
      <c r="R797" s="7">
        <v>6.1674843266089178E-4</v>
      </c>
      <c r="S797" s="7">
        <v>-6.4933225239058073E-5</v>
      </c>
      <c r="U797" s="7">
        <v>43.679138321995467</v>
      </c>
      <c r="V797" s="7">
        <v>4.8149272568981285E-4</v>
      </c>
    </row>
    <row r="798" spans="1:22" x14ac:dyDescent="0.35">
      <c r="A798" s="5">
        <v>2015</v>
      </c>
      <c r="B798" s="14" t="s">
        <v>26</v>
      </c>
      <c r="C798" s="14" t="s">
        <v>147</v>
      </c>
      <c r="D798" s="14">
        <v>2012</v>
      </c>
      <c r="E798" s="14">
        <v>3</v>
      </c>
      <c r="F798" s="14">
        <v>67</v>
      </c>
      <c r="G798" s="14">
        <v>2</v>
      </c>
      <c r="H798" s="14">
        <v>69</v>
      </c>
      <c r="I798" s="14" t="b">
        <v>1</v>
      </c>
      <c r="J798" s="6">
        <v>2.8985507246376802E-2</v>
      </c>
      <c r="K798">
        <f t="shared" si="60"/>
        <v>3.5192590174636855E-4</v>
      </c>
      <c r="L798">
        <f t="shared" si="61"/>
        <v>1.8759688210265343E-2</v>
      </c>
      <c r="M798">
        <f t="shared" si="62"/>
        <v>5.4375907855841552E-4</v>
      </c>
      <c r="N798">
        <f t="shared" si="63"/>
        <v>1.8759688210265343E-2</v>
      </c>
      <c r="O798">
        <f t="shared" si="64"/>
        <v>5.627906463079603E-2</v>
      </c>
      <c r="Q798" s="7">
        <v>772</v>
      </c>
      <c r="R798" s="7">
        <v>6.0289880805756101E-4</v>
      </c>
      <c r="S798" s="7">
        <v>-5.1083600635727297E-5</v>
      </c>
      <c r="U798" s="7">
        <v>43.735827664399096</v>
      </c>
      <c r="V798" s="7">
        <v>4.8149272568981285E-4</v>
      </c>
    </row>
    <row r="799" spans="1:22" x14ac:dyDescent="0.35">
      <c r="A799" s="3">
        <v>2016</v>
      </c>
      <c r="B799" s="13" t="s">
        <v>67</v>
      </c>
      <c r="C799" s="13" t="s">
        <v>139</v>
      </c>
      <c r="D799" s="13">
        <v>2011</v>
      </c>
      <c r="E799" s="17">
        <v>5</v>
      </c>
      <c r="F799" s="13">
        <v>67</v>
      </c>
      <c r="G799" s="13">
        <v>2</v>
      </c>
      <c r="H799" s="13">
        <v>69</v>
      </c>
      <c r="I799" s="13" t="b">
        <v>1</v>
      </c>
      <c r="J799" s="4">
        <v>2.8985507246376802E-2</v>
      </c>
      <c r="K799">
        <f t="shared" si="60"/>
        <v>3.5192590174636855E-4</v>
      </c>
      <c r="L799">
        <f t="shared" si="61"/>
        <v>1.8759688210265343E-2</v>
      </c>
      <c r="M799">
        <f t="shared" si="62"/>
        <v>5.4375907855841552E-4</v>
      </c>
      <c r="N799">
        <f t="shared" si="63"/>
        <v>1.8759688210265343E-2</v>
      </c>
      <c r="O799">
        <f t="shared" si="64"/>
        <v>9.3798441051326717E-2</v>
      </c>
      <c r="Q799" s="7">
        <v>773</v>
      </c>
      <c r="R799" s="7">
        <v>9.5468844197570785E-4</v>
      </c>
      <c r="S799" s="7">
        <v>-8.3491315785074295E-5</v>
      </c>
      <c r="U799" s="7">
        <v>43.792517006802726</v>
      </c>
      <c r="V799" s="7">
        <v>4.8149272568981285E-4</v>
      </c>
    </row>
    <row r="800" spans="1:22" x14ac:dyDescent="0.35">
      <c r="A800" s="5">
        <v>2017</v>
      </c>
      <c r="B800" s="14" t="s">
        <v>52</v>
      </c>
      <c r="C800" s="14" t="s">
        <v>83</v>
      </c>
      <c r="D800" s="14">
        <v>2014</v>
      </c>
      <c r="E800" s="14">
        <v>3</v>
      </c>
      <c r="F800" s="14">
        <v>67</v>
      </c>
      <c r="G800" s="14">
        <v>2</v>
      </c>
      <c r="H800" s="14">
        <v>69</v>
      </c>
      <c r="I800" s="14" t="b">
        <v>1</v>
      </c>
      <c r="J800" s="6">
        <v>2.8985507246376802E-2</v>
      </c>
      <c r="K800">
        <f t="shared" si="60"/>
        <v>3.5192590174636855E-4</v>
      </c>
      <c r="L800">
        <f t="shared" si="61"/>
        <v>1.8759688210265343E-2</v>
      </c>
      <c r="M800">
        <f t="shared" si="62"/>
        <v>5.4375907855841552E-4</v>
      </c>
      <c r="N800">
        <f t="shared" si="63"/>
        <v>1.8759688210265343E-2</v>
      </c>
      <c r="O800">
        <f t="shared" si="64"/>
        <v>5.627906463079603E-2</v>
      </c>
      <c r="Q800" s="7">
        <v>774</v>
      </c>
      <c r="R800" s="7">
        <v>9.7661928071314302E-4</v>
      </c>
      <c r="S800" s="7">
        <v>-1.0542215452250946E-4</v>
      </c>
      <c r="U800" s="7">
        <v>43.849206349206355</v>
      </c>
      <c r="V800" s="7">
        <v>4.8149272568981285E-4</v>
      </c>
    </row>
    <row r="801" spans="1:22" x14ac:dyDescent="0.35">
      <c r="A801" s="3">
        <v>2016</v>
      </c>
      <c r="B801" s="13" t="s">
        <v>37</v>
      </c>
      <c r="C801" s="13" t="s">
        <v>38</v>
      </c>
      <c r="D801" s="13">
        <v>2011</v>
      </c>
      <c r="E801" s="17">
        <v>5</v>
      </c>
      <c r="F801" s="13">
        <v>135</v>
      </c>
      <c r="G801" s="13">
        <v>4</v>
      </c>
      <c r="H801" s="13">
        <v>139</v>
      </c>
      <c r="I801" s="13" t="b">
        <v>1</v>
      </c>
      <c r="J801" s="4">
        <v>2.8776978417266199E-2</v>
      </c>
      <c r="K801">
        <f t="shared" si="60"/>
        <v>7.089521788803656E-4</v>
      </c>
      <c r="L801">
        <f t="shared" si="61"/>
        <v>2.6626155916323436E-2</v>
      </c>
      <c r="M801">
        <f t="shared" si="62"/>
        <v>7.6622031413880424E-4</v>
      </c>
      <c r="N801">
        <f t="shared" si="63"/>
        <v>2.6626155916323436E-2</v>
      </c>
      <c r="O801">
        <f t="shared" si="64"/>
        <v>0.13313077958161718</v>
      </c>
      <c r="Q801" s="7">
        <v>775</v>
      </c>
      <c r="R801" s="7">
        <v>1.0348218588541946E-3</v>
      </c>
      <c r="S801" s="7">
        <v>-8.1418590633139387E-5</v>
      </c>
      <c r="U801" s="7">
        <v>43.905895691609977</v>
      </c>
      <c r="V801" s="7">
        <v>4.8149272568981285E-4</v>
      </c>
    </row>
    <row r="802" spans="1:22" x14ac:dyDescent="0.35">
      <c r="A802" s="5">
        <v>2014</v>
      </c>
      <c r="B802" s="14" t="s">
        <v>26</v>
      </c>
      <c r="C802" s="14" t="s">
        <v>27</v>
      </c>
      <c r="D802" s="14">
        <v>2012</v>
      </c>
      <c r="E802" s="14">
        <v>2</v>
      </c>
      <c r="F802" s="14">
        <v>237</v>
      </c>
      <c r="G802" s="14">
        <v>7</v>
      </c>
      <c r="H802" s="14">
        <v>244</v>
      </c>
      <c r="I802" s="14" t="b">
        <v>1</v>
      </c>
      <c r="J802" s="6">
        <v>2.86885245901639E-2</v>
      </c>
      <c r="K802">
        <f t="shared" si="60"/>
        <v>1.2444915945813613E-3</v>
      </c>
      <c r="L802">
        <f t="shared" si="61"/>
        <v>3.5277352431572317E-2</v>
      </c>
      <c r="M802">
        <f t="shared" si="62"/>
        <v>1.0120551927090408E-3</v>
      </c>
      <c r="N802">
        <f t="shared" si="63"/>
        <v>3.5277352431572317E-2</v>
      </c>
      <c r="O802">
        <f t="shared" si="64"/>
        <v>7.0554704863144635E-2</v>
      </c>
      <c r="Q802" s="7">
        <v>776</v>
      </c>
      <c r="R802" s="7">
        <v>9.7952157323544274E-4</v>
      </c>
      <c r="S802" s="7">
        <v>-1.1090577753704398E-4</v>
      </c>
      <c r="U802" s="7">
        <v>43.962585034013607</v>
      </c>
      <c r="V802" s="7">
        <v>4.8149272568981285E-4</v>
      </c>
    </row>
    <row r="803" spans="1:22" x14ac:dyDescent="0.35">
      <c r="A803" s="24">
        <v>2013</v>
      </c>
      <c r="B803" s="17" t="s">
        <v>67</v>
      </c>
      <c r="C803" s="17" t="s">
        <v>68</v>
      </c>
      <c r="D803" s="17">
        <v>2012</v>
      </c>
      <c r="E803" s="17">
        <v>1</v>
      </c>
      <c r="F803" s="17">
        <v>136</v>
      </c>
      <c r="G803" s="17">
        <v>4</v>
      </c>
      <c r="H803" s="17">
        <v>140</v>
      </c>
      <c r="I803" s="17" t="b">
        <v>1</v>
      </c>
      <c r="J803" s="25">
        <v>2.8571428571428598E-2</v>
      </c>
      <c r="K803">
        <f t="shared" si="60"/>
        <v>7.1405255426799409E-4</v>
      </c>
      <c r="L803">
        <f t="shared" si="61"/>
        <v>2.6721761810703914E-2</v>
      </c>
      <c r="M803">
        <f t="shared" si="62"/>
        <v>7.6347890887725541E-4</v>
      </c>
      <c r="N803">
        <f t="shared" si="63"/>
        <v>2.6721761810703914E-2</v>
      </c>
      <c r="O803">
        <f t="shared" si="64"/>
        <v>2.6721761810703914E-2</v>
      </c>
      <c r="Q803" s="7">
        <v>777</v>
      </c>
      <c r="R803" s="7">
        <v>1.1078687951382934E-3</v>
      </c>
      <c r="S803" s="7">
        <v>-8.0976399833402896E-5</v>
      </c>
      <c r="U803" s="7">
        <v>44.019274376417236</v>
      </c>
      <c r="V803" s="7">
        <v>4.8149272568981285E-4</v>
      </c>
    </row>
    <row r="804" spans="1:22" x14ac:dyDescent="0.35">
      <c r="A804" s="5">
        <v>2017</v>
      </c>
      <c r="B804" s="14" t="s">
        <v>37</v>
      </c>
      <c r="C804" s="14" t="s">
        <v>38</v>
      </c>
      <c r="D804" s="14">
        <v>2014</v>
      </c>
      <c r="E804" s="14">
        <v>3</v>
      </c>
      <c r="F804" s="14">
        <v>136</v>
      </c>
      <c r="G804" s="14">
        <v>4</v>
      </c>
      <c r="H804" s="14">
        <v>140</v>
      </c>
      <c r="I804" s="14" t="b">
        <v>1</v>
      </c>
      <c r="J804" s="6">
        <v>2.8571428571428598E-2</v>
      </c>
      <c r="K804">
        <f t="shared" si="60"/>
        <v>7.1405255426799409E-4</v>
      </c>
      <c r="L804">
        <f t="shared" si="61"/>
        <v>2.6721761810703914E-2</v>
      </c>
      <c r="M804">
        <f t="shared" si="62"/>
        <v>7.6347890887725541E-4</v>
      </c>
      <c r="N804">
        <f t="shared" si="63"/>
        <v>2.6721761810703914E-2</v>
      </c>
      <c r="O804">
        <f t="shared" si="64"/>
        <v>8.0165285432111738E-2</v>
      </c>
      <c r="Q804" s="7">
        <v>778</v>
      </c>
      <c r="R804" s="7">
        <v>1.1339168185519476E-3</v>
      </c>
      <c r="S804" s="7">
        <v>-1.0702442324705703E-4</v>
      </c>
      <c r="U804" s="7">
        <v>44.075963718820866</v>
      </c>
      <c r="V804" s="7">
        <v>4.8425201891370633E-4</v>
      </c>
    </row>
    <row r="805" spans="1:22" x14ac:dyDescent="0.35">
      <c r="A805" s="24">
        <v>2013</v>
      </c>
      <c r="B805" s="17" t="s">
        <v>24</v>
      </c>
      <c r="C805" s="17" t="s">
        <v>28</v>
      </c>
      <c r="D805" s="17">
        <v>2011</v>
      </c>
      <c r="E805" s="17">
        <v>2</v>
      </c>
      <c r="F805" s="17">
        <v>102</v>
      </c>
      <c r="G805" s="17">
        <v>3</v>
      </c>
      <c r="H805" s="17">
        <v>105</v>
      </c>
      <c r="I805" s="17" t="b">
        <v>1</v>
      </c>
      <c r="J805" s="25">
        <v>2.8571428571428598E-2</v>
      </c>
      <c r="K805">
        <f t="shared" si="60"/>
        <v>5.3553941570099557E-4</v>
      </c>
      <c r="L805">
        <f t="shared" si="61"/>
        <v>2.314172456194645E-2</v>
      </c>
      <c r="M805">
        <f t="shared" si="62"/>
        <v>6.611921303413278E-4</v>
      </c>
      <c r="N805">
        <f t="shared" si="63"/>
        <v>2.314172456194645E-2</v>
      </c>
      <c r="O805">
        <f t="shared" si="64"/>
        <v>4.62834491238929E-2</v>
      </c>
      <c r="Q805" s="7">
        <v>779</v>
      </c>
      <c r="R805" s="7">
        <v>1.2125277015897489E-3</v>
      </c>
      <c r="S805" s="7">
        <v>-1.1502294227919434E-4</v>
      </c>
      <c r="U805" s="7">
        <v>44.132653061224495</v>
      </c>
      <c r="V805" s="7">
        <v>4.8518237907767329E-4</v>
      </c>
    </row>
    <row r="806" spans="1:22" x14ac:dyDescent="0.35">
      <c r="A806" s="5">
        <v>2014</v>
      </c>
      <c r="B806" s="14" t="s">
        <v>52</v>
      </c>
      <c r="C806" s="14" t="s">
        <v>91</v>
      </c>
      <c r="D806" s="14">
        <v>2011</v>
      </c>
      <c r="E806" s="14">
        <v>3</v>
      </c>
      <c r="F806" s="14">
        <v>68</v>
      </c>
      <c r="G806" s="14">
        <v>2</v>
      </c>
      <c r="H806" s="14">
        <v>70</v>
      </c>
      <c r="I806" s="14" t="b">
        <v>1</v>
      </c>
      <c r="J806" s="6">
        <v>2.8571428571428598E-2</v>
      </c>
      <c r="K806">
        <f t="shared" si="60"/>
        <v>3.5702627713399705E-4</v>
      </c>
      <c r="L806">
        <f t="shared" si="61"/>
        <v>1.8895138981600453E-2</v>
      </c>
      <c r="M806">
        <f t="shared" si="62"/>
        <v>5.3986111376001344E-4</v>
      </c>
      <c r="N806">
        <f t="shared" si="63"/>
        <v>1.8895138981600453E-2</v>
      </c>
      <c r="O806">
        <f t="shared" si="64"/>
        <v>5.6685416944801358E-2</v>
      </c>
      <c r="Q806" s="7">
        <v>780</v>
      </c>
      <c r="R806" s="7">
        <v>8.2936906926522175E-4</v>
      </c>
      <c r="S806" s="7">
        <v>-5.4743893292727767E-5</v>
      </c>
      <c r="U806" s="7">
        <v>44.189342403628117</v>
      </c>
      <c r="V806" s="7">
        <v>4.8705930051204334E-4</v>
      </c>
    </row>
    <row r="807" spans="1:22" x14ac:dyDescent="0.35">
      <c r="A807" s="3">
        <v>2015</v>
      </c>
      <c r="B807" s="13" t="s">
        <v>24</v>
      </c>
      <c r="C807" s="13" t="s">
        <v>120</v>
      </c>
      <c r="D807" s="13">
        <v>2011</v>
      </c>
      <c r="E807" s="17">
        <v>4</v>
      </c>
      <c r="F807" s="13">
        <v>68</v>
      </c>
      <c r="G807" s="13">
        <v>2</v>
      </c>
      <c r="H807" s="13">
        <v>70</v>
      </c>
      <c r="I807" s="13" t="b">
        <v>1</v>
      </c>
      <c r="J807" s="4">
        <v>2.8571428571428598E-2</v>
      </c>
      <c r="K807">
        <f t="shared" si="60"/>
        <v>3.5702627713399705E-4</v>
      </c>
      <c r="L807">
        <f t="shared" si="61"/>
        <v>1.8895138981600453E-2</v>
      </c>
      <c r="M807">
        <f t="shared" si="62"/>
        <v>5.3986111376001344E-4</v>
      </c>
      <c r="N807">
        <f t="shared" si="63"/>
        <v>1.8895138981600453E-2</v>
      </c>
      <c r="O807">
        <f t="shared" si="64"/>
        <v>7.558055592640181E-2</v>
      </c>
      <c r="Q807" s="7">
        <v>781</v>
      </c>
      <c r="R807" s="7">
        <v>5.934287915876946E-4</v>
      </c>
      <c r="S807" s="7">
        <v>-4.5686076779721438E-5</v>
      </c>
      <c r="U807" s="7">
        <v>44.246031746031747</v>
      </c>
      <c r="V807" s="7">
        <v>4.8705930051204334E-4</v>
      </c>
    </row>
    <row r="808" spans="1:22" x14ac:dyDescent="0.35">
      <c r="A808" s="5">
        <v>2013</v>
      </c>
      <c r="B808" s="14" t="s">
        <v>52</v>
      </c>
      <c r="C808" s="14" t="s">
        <v>82</v>
      </c>
      <c r="D808" s="14">
        <v>2012</v>
      </c>
      <c r="E808" s="14">
        <v>1</v>
      </c>
      <c r="F808" s="14">
        <v>205</v>
      </c>
      <c r="G808" s="14">
        <v>6</v>
      </c>
      <c r="H808" s="14">
        <v>211</v>
      </c>
      <c r="I808" s="14" t="b">
        <v>1</v>
      </c>
      <c r="J808" s="6">
        <v>2.8436018957346001E-2</v>
      </c>
      <c r="K808">
        <f t="shared" si="60"/>
        <v>1.0761792067896197E-3</v>
      </c>
      <c r="L808">
        <f t="shared" si="61"/>
        <v>3.2805170427687456E-2</v>
      </c>
      <c r="M808">
        <f t="shared" si="62"/>
        <v>9.3284844818068691E-4</v>
      </c>
      <c r="N808">
        <f t="shared" si="63"/>
        <v>3.2805170427687456E-2</v>
      </c>
      <c r="O808">
        <f t="shared" si="64"/>
        <v>3.2805170427687456E-2</v>
      </c>
      <c r="Q808" s="7">
        <v>782</v>
      </c>
      <c r="R808" s="7">
        <v>6.1435768739933694E-4</v>
      </c>
      <c r="S808" s="7">
        <v>-6.6614972591363779E-5</v>
      </c>
      <c r="U808" s="7">
        <v>44.302721088435376</v>
      </c>
      <c r="V808" s="7">
        <v>4.8705930051204334E-4</v>
      </c>
    </row>
    <row r="809" spans="1:22" x14ac:dyDescent="0.35">
      <c r="A809" s="24">
        <v>2014</v>
      </c>
      <c r="B809" s="17" t="s">
        <v>37</v>
      </c>
      <c r="C809" s="17" t="s">
        <v>39</v>
      </c>
      <c r="D809" s="17">
        <v>2009</v>
      </c>
      <c r="E809" s="17">
        <v>5</v>
      </c>
      <c r="F809" s="17">
        <v>205</v>
      </c>
      <c r="G809" s="17">
        <v>6</v>
      </c>
      <c r="H809" s="17">
        <v>211</v>
      </c>
      <c r="I809" s="17" t="b">
        <v>1</v>
      </c>
      <c r="J809" s="25">
        <v>2.8436018957346001E-2</v>
      </c>
      <c r="K809">
        <f t="shared" si="60"/>
        <v>1.0761792067896197E-3</v>
      </c>
      <c r="L809">
        <f t="shared" si="61"/>
        <v>3.2805170427687456E-2</v>
      </c>
      <c r="M809">
        <f t="shared" si="62"/>
        <v>9.3284844818068691E-4</v>
      </c>
      <c r="N809">
        <f t="shared" si="63"/>
        <v>3.2805170427687456E-2</v>
      </c>
      <c r="O809">
        <f t="shared" si="64"/>
        <v>0.16402585213843729</v>
      </c>
      <c r="Q809" s="7">
        <v>783</v>
      </c>
      <c r="R809" s="7">
        <v>6.0738138879545616E-4</v>
      </c>
      <c r="S809" s="7">
        <v>-5.9638673987482999E-5</v>
      </c>
      <c r="U809" s="7">
        <v>44.359410430839006</v>
      </c>
      <c r="V809" s="7">
        <v>4.8991597779636303E-4</v>
      </c>
    </row>
    <row r="810" spans="1:22" x14ac:dyDescent="0.35">
      <c r="A810" s="5">
        <v>2015</v>
      </c>
      <c r="B810" s="14" t="s">
        <v>30</v>
      </c>
      <c r="C810" s="14" t="s">
        <v>36</v>
      </c>
      <c r="D810" s="14">
        <v>2014</v>
      </c>
      <c r="E810" s="14">
        <v>1</v>
      </c>
      <c r="F810" s="14">
        <v>171</v>
      </c>
      <c r="G810" s="14">
        <v>5</v>
      </c>
      <c r="H810" s="14">
        <v>176</v>
      </c>
      <c r="I810" s="14" t="b">
        <v>1</v>
      </c>
      <c r="J810" s="6">
        <v>2.8409090909090901E-2</v>
      </c>
      <c r="K810">
        <f t="shared" si="60"/>
        <v>8.9766606822262122E-4</v>
      </c>
      <c r="L810">
        <f t="shared" si="61"/>
        <v>2.996107588559899E-2</v>
      </c>
      <c r="M810">
        <f t="shared" si="62"/>
        <v>8.5116692856815291E-4</v>
      </c>
      <c r="N810">
        <f t="shared" si="63"/>
        <v>2.996107588559899E-2</v>
      </c>
      <c r="O810">
        <f t="shared" si="64"/>
        <v>2.996107588559899E-2</v>
      </c>
      <c r="Q810" s="7">
        <v>784</v>
      </c>
      <c r="R810" s="7">
        <v>6.2133398600321783E-4</v>
      </c>
      <c r="S810" s="7">
        <v>-7.3591271195244667E-5</v>
      </c>
      <c r="U810" s="7">
        <v>44.416099773242635</v>
      </c>
      <c r="V810" s="7">
        <v>4.8991597779636303E-4</v>
      </c>
    </row>
    <row r="811" spans="1:22" x14ac:dyDescent="0.35">
      <c r="A811" s="3">
        <v>2016</v>
      </c>
      <c r="B811" s="13" t="s">
        <v>106</v>
      </c>
      <c r="C811" s="13" t="s">
        <v>107</v>
      </c>
      <c r="D811" s="13">
        <v>2012</v>
      </c>
      <c r="E811" s="17">
        <v>4</v>
      </c>
      <c r="F811" s="13">
        <v>171</v>
      </c>
      <c r="G811" s="13">
        <v>5</v>
      </c>
      <c r="H811" s="13">
        <v>176</v>
      </c>
      <c r="I811" s="13" t="b">
        <v>1</v>
      </c>
      <c r="J811" s="4">
        <v>2.8409090909090901E-2</v>
      </c>
      <c r="K811">
        <f t="shared" si="60"/>
        <v>8.9766606822262122E-4</v>
      </c>
      <c r="L811">
        <f t="shared" si="61"/>
        <v>2.996107588559899E-2</v>
      </c>
      <c r="M811">
        <f t="shared" si="62"/>
        <v>8.5116692856815291E-4</v>
      </c>
      <c r="N811">
        <f t="shared" si="63"/>
        <v>2.996107588559899E-2</v>
      </c>
      <c r="O811">
        <f t="shared" si="64"/>
        <v>0.11984430354239596</v>
      </c>
      <c r="Q811" s="7">
        <v>785</v>
      </c>
      <c r="R811" s="7">
        <v>6.0040509019157538E-4</v>
      </c>
      <c r="S811" s="7">
        <v>-5.2662375383602219E-5</v>
      </c>
      <c r="U811" s="7">
        <v>44.472789115646265</v>
      </c>
      <c r="V811" s="7">
        <v>4.9282351654370265E-4</v>
      </c>
    </row>
    <row r="812" spans="1:22" x14ac:dyDescent="0.35">
      <c r="A812" s="5">
        <v>2017</v>
      </c>
      <c r="B812" s="14" t="s">
        <v>42</v>
      </c>
      <c r="C812" s="14" t="s">
        <v>45</v>
      </c>
      <c r="D812" s="14">
        <v>2013</v>
      </c>
      <c r="E812" s="14">
        <v>4</v>
      </c>
      <c r="F812" s="14">
        <v>103</v>
      </c>
      <c r="G812" s="14">
        <v>3</v>
      </c>
      <c r="H812" s="14">
        <v>106</v>
      </c>
      <c r="I812" s="14" t="b">
        <v>1</v>
      </c>
      <c r="J812" s="6">
        <v>2.83018867924528E-2</v>
      </c>
      <c r="K812">
        <f t="shared" si="60"/>
        <v>5.4063979108862417E-4</v>
      </c>
      <c r="L812">
        <f t="shared" si="61"/>
        <v>2.3251662114537622E-2</v>
      </c>
      <c r="M812">
        <f t="shared" si="62"/>
        <v>6.5806590890200747E-4</v>
      </c>
      <c r="N812">
        <f t="shared" si="63"/>
        <v>2.3251662114537622E-2</v>
      </c>
      <c r="O812">
        <f t="shared" si="64"/>
        <v>9.3006648458150487E-2</v>
      </c>
      <c r="Q812" s="7">
        <v>786</v>
      </c>
      <c r="R812" s="7">
        <v>1.0424778586111873E-3</v>
      </c>
      <c r="S812" s="7">
        <v>-9.6076422735560918E-5</v>
      </c>
      <c r="U812" s="7">
        <v>44.529478458049887</v>
      </c>
      <c r="V812" s="7">
        <v>4.9578344415699349E-4</v>
      </c>
    </row>
    <row r="813" spans="1:22" x14ac:dyDescent="0.35">
      <c r="A813" s="24">
        <v>2017</v>
      </c>
      <c r="B813" s="17" t="s">
        <v>98</v>
      </c>
      <c r="C813" s="17" t="s">
        <v>248</v>
      </c>
      <c r="D813" s="17">
        <v>2012</v>
      </c>
      <c r="E813" s="17">
        <v>5</v>
      </c>
      <c r="F813" s="17">
        <v>69</v>
      </c>
      <c r="G813" s="17">
        <v>2</v>
      </c>
      <c r="H813" s="17">
        <v>71</v>
      </c>
      <c r="I813" s="17" t="b">
        <v>1</v>
      </c>
      <c r="J813" s="25">
        <v>2.8169014084507001E-2</v>
      </c>
      <c r="K813">
        <f t="shared" si="60"/>
        <v>3.6212665252162559E-4</v>
      </c>
      <c r="L813">
        <f t="shared" si="61"/>
        <v>1.9029625653743838E-2</v>
      </c>
      <c r="M813">
        <f t="shared" si="62"/>
        <v>5.3604579306320589E-4</v>
      </c>
      <c r="N813">
        <f t="shared" si="63"/>
        <v>1.9029625653743838E-2</v>
      </c>
      <c r="O813">
        <f t="shared" si="64"/>
        <v>9.5148128268719184E-2</v>
      </c>
      <c r="Q813" s="7">
        <v>787</v>
      </c>
      <c r="R813" s="7">
        <v>9.410489449918183E-4</v>
      </c>
      <c r="S813" s="7">
        <v>-7.7527714031074588E-5</v>
      </c>
      <c r="U813" s="7">
        <v>44.586167800453516</v>
      </c>
      <c r="V813" s="7">
        <v>4.9578344415699349E-4</v>
      </c>
    </row>
    <row r="814" spans="1:22" x14ac:dyDescent="0.35">
      <c r="A814" s="3">
        <v>2017</v>
      </c>
      <c r="B814" s="13" t="s">
        <v>37</v>
      </c>
      <c r="C814" s="13" t="s">
        <v>157</v>
      </c>
      <c r="D814" s="13">
        <v>2013</v>
      </c>
      <c r="E814" s="14">
        <v>4</v>
      </c>
      <c r="F814" s="13">
        <v>69</v>
      </c>
      <c r="G814" s="13">
        <v>2</v>
      </c>
      <c r="H814" s="13">
        <v>71</v>
      </c>
      <c r="I814" s="13" t="b">
        <v>1</v>
      </c>
      <c r="J814" s="4">
        <v>2.8169014084507001E-2</v>
      </c>
      <c r="K814">
        <f t="shared" si="60"/>
        <v>3.6212665252162559E-4</v>
      </c>
      <c r="L814">
        <f t="shared" si="61"/>
        <v>1.9029625653743838E-2</v>
      </c>
      <c r="M814">
        <f t="shared" si="62"/>
        <v>5.3604579306320589E-4</v>
      </c>
      <c r="N814">
        <f t="shared" si="63"/>
        <v>1.9029625653743838E-2</v>
      </c>
      <c r="O814">
        <f t="shared" si="64"/>
        <v>7.6118502614975353E-2</v>
      </c>
      <c r="Q814" s="7">
        <v>788</v>
      </c>
      <c r="R814" s="7">
        <v>8.7202136226812127E-4</v>
      </c>
      <c r="S814" s="7">
        <v>-1.0022846333270906E-4</v>
      </c>
      <c r="U814" s="7">
        <v>44.642857142857146</v>
      </c>
      <c r="V814" s="7">
        <v>4.9678200195447508E-4</v>
      </c>
    </row>
    <row r="815" spans="1:22" x14ac:dyDescent="0.35">
      <c r="A815" s="3">
        <v>2015</v>
      </c>
      <c r="B815" s="13" t="s">
        <v>37</v>
      </c>
      <c r="C815" s="13" t="s">
        <v>39</v>
      </c>
      <c r="D815" s="13">
        <v>2013</v>
      </c>
      <c r="E815" s="17">
        <v>2</v>
      </c>
      <c r="F815" s="13">
        <v>242</v>
      </c>
      <c r="G815" s="13">
        <v>7</v>
      </c>
      <c r="H815" s="13">
        <v>249</v>
      </c>
      <c r="I815" s="13" t="b">
        <v>1</v>
      </c>
      <c r="J815" s="4">
        <v>2.81124497991968E-2</v>
      </c>
      <c r="K815">
        <f t="shared" si="60"/>
        <v>1.2699934715195039E-3</v>
      </c>
      <c r="L815">
        <f t="shared" si="61"/>
        <v>3.5636967765503055E-2</v>
      </c>
      <c r="M815">
        <f t="shared" si="62"/>
        <v>1.0018424673032991E-3</v>
      </c>
      <c r="N815">
        <f t="shared" si="63"/>
        <v>3.5636967765503055E-2</v>
      </c>
      <c r="O815">
        <f t="shared" si="64"/>
        <v>7.1273935531006111E-2</v>
      </c>
      <c r="Q815" s="7">
        <v>789</v>
      </c>
      <c r="R815" s="7">
        <v>8.6211918062879399E-4</v>
      </c>
      <c r="S815" s="7">
        <v>-9.0326281693381785E-5</v>
      </c>
      <c r="U815" s="7">
        <v>44.699546485260775</v>
      </c>
      <c r="V815" s="7">
        <v>4.9728354877777599E-4</v>
      </c>
    </row>
    <row r="816" spans="1:22" x14ac:dyDescent="0.35">
      <c r="A816" s="3">
        <v>2013</v>
      </c>
      <c r="B816" s="13" t="s">
        <v>33</v>
      </c>
      <c r="C816" s="13" t="s">
        <v>34</v>
      </c>
      <c r="D816" s="13">
        <v>2013</v>
      </c>
      <c r="E816" s="14">
        <v>0</v>
      </c>
      <c r="F816" s="13">
        <v>104</v>
      </c>
      <c r="G816" s="13">
        <v>3</v>
      </c>
      <c r="H816" s="13">
        <v>107</v>
      </c>
      <c r="I816" s="13" t="b">
        <v>1</v>
      </c>
      <c r="J816" s="4">
        <v>2.80373831775701E-2</v>
      </c>
      <c r="K816">
        <f t="shared" si="60"/>
        <v>5.4574016647625267E-4</v>
      </c>
      <c r="L816">
        <f t="shared" si="61"/>
        <v>2.3361082305326793E-2</v>
      </c>
      <c r="M816">
        <f t="shared" si="62"/>
        <v>6.5498361603719992E-4</v>
      </c>
      <c r="N816">
        <f t="shared" si="63"/>
        <v>2.3361082305326793E-2</v>
      </c>
      <c r="O816">
        <f t="shared" si="64"/>
        <v>0</v>
      </c>
      <c r="Q816" s="7">
        <v>790</v>
      </c>
      <c r="R816" s="7">
        <v>8.4231481735013933E-4</v>
      </c>
      <c r="S816" s="7">
        <v>-7.052191841472712E-5</v>
      </c>
      <c r="U816" s="7">
        <v>44.756235827664405</v>
      </c>
      <c r="V816" s="7">
        <v>4.9812284650370636E-4</v>
      </c>
    </row>
    <row r="817" spans="1:22" x14ac:dyDescent="0.35">
      <c r="A817" s="3">
        <v>2016</v>
      </c>
      <c r="B817" s="13" t="s">
        <v>52</v>
      </c>
      <c r="C817" s="13" t="s">
        <v>83</v>
      </c>
      <c r="D817" s="13">
        <v>2012</v>
      </c>
      <c r="E817" s="17">
        <v>4</v>
      </c>
      <c r="F817" s="13">
        <v>104</v>
      </c>
      <c r="G817" s="13">
        <v>3</v>
      </c>
      <c r="H817" s="13">
        <v>107</v>
      </c>
      <c r="I817" s="13" t="b">
        <v>1</v>
      </c>
      <c r="J817" s="4">
        <v>2.80373831775701E-2</v>
      </c>
      <c r="K817">
        <f t="shared" si="60"/>
        <v>5.4574016647625267E-4</v>
      </c>
      <c r="L817">
        <f t="shared" si="61"/>
        <v>2.3361082305326793E-2</v>
      </c>
      <c r="M817">
        <f t="shared" si="62"/>
        <v>6.5498361603719992E-4</v>
      </c>
      <c r="N817">
        <f t="shared" si="63"/>
        <v>2.3361082305326793E-2</v>
      </c>
      <c r="O817">
        <f t="shared" si="64"/>
        <v>9.3444329221307174E-2</v>
      </c>
      <c r="Q817" s="7">
        <v>791</v>
      </c>
      <c r="R817" s="7">
        <v>7.3035291892685895E-4</v>
      </c>
      <c r="S817" s="7">
        <v>-6.2772310444325196E-5</v>
      </c>
      <c r="U817" s="7">
        <v>44.812925170068027</v>
      </c>
      <c r="V817" s="7">
        <v>4.9879735303679504E-4</v>
      </c>
    </row>
    <row r="818" spans="1:22" x14ac:dyDescent="0.35">
      <c r="A818" s="5">
        <v>2013</v>
      </c>
      <c r="B818" s="14" t="s">
        <v>24</v>
      </c>
      <c r="C818" s="14" t="s">
        <v>46</v>
      </c>
      <c r="D818" s="14">
        <v>2011</v>
      </c>
      <c r="E818" s="14">
        <v>2</v>
      </c>
      <c r="F818" s="14">
        <v>139</v>
      </c>
      <c r="G818" s="14">
        <v>4</v>
      </c>
      <c r="H818" s="14">
        <v>143</v>
      </c>
      <c r="I818" s="14" t="b">
        <v>1</v>
      </c>
      <c r="J818" s="6">
        <v>2.7972027972028E-2</v>
      </c>
      <c r="K818">
        <f t="shared" si="60"/>
        <v>7.2935368043087969E-4</v>
      </c>
      <c r="L818">
        <f t="shared" si="61"/>
        <v>2.70065488433987E-2</v>
      </c>
      <c r="M818">
        <f t="shared" si="62"/>
        <v>7.5542793967548882E-4</v>
      </c>
      <c r="N818">
        <f t="shared" si="63"/>
        <v>2.70065488433987E-2</v>
      </c>
      <c r="O818">
        <f t="shared" si="64"/>
        <v>5.40130976867974E-2</v>
      </c>
      <c r="Q818" s="7">
        <v>792</v>
      </c>
      <c r="R818" s="7">
        <v>7.3893888597274121E-4</v>
      </c>
      <c r="S818" s="7">
        <v>-7.1358277490207451E-5</v>
      </c>
      <c r="U818" s="7">
        <v>44.869614512471657</v>
      </c>
      <c r="V818" s="7">
        <v>4.9879735303679504E-4</v>
      </c>
    </row>
    <row r="819" spans="1:22" x14ac:dyDescent="0.35">
      <c r="A819" s="24">
        <v>2017</v>
      </c>
      <c r="B819" s="17" t="s">
        <v>33</v>
      </c>
      <c r="C819" s="17" t="s">
        <v>86</v>
      </c>
      <c r="D819" s="17">
        <v>2016</v>
      </c>
      <c r="E819" s="17">
        <v>1</v>
      </c>
      <c r="F819" s="17">
        <v>139</v>
      </c>
      <c r="G819" s="17">
        <v>4</v>
      </c>
      <c r="H819" s="17">
        <v>143</v>
      </c>
      <c r="I819" s="17" t="b">
        <v>1</v>
      </c>
      <c r="J819" s="25">
        <v>2.7972027972028E-2</v>
      </c>
      <c r="K819">
        <f t="shared" si="60"/>
        <v>7.2935368043087969E-4</v>
      </c>
      <c r="L819">
        <f t="shared" si="61"/>
        <v>2.70065488433987E-2</v>
      </c>
      <c r="M819">
        <f t="shared" si="62"/>
        <v>7.5542793967548882E-4</v>
      </c>
      <c r="N819">
        <f t="shared" si="63"/>
        <v>2.70065488433987E-2</v>
      </c>
      <c r="O819">
        <f t="shared" si="64"/>
        <v>2.70065488433987E-2</v>
      </c>
      <c r="Q819" s="7">
        <v>793</v>
      </c>
      <c r="R819" s="7">
        <v>5.977763133834989E-4</v>
      </c>
      <c r="S819" s="7">
        <v>-5.4017234825083377E-5</v>
      </c>
      <c r="U819" s="7">
        <v>44.926303854875286</v>
      </c>
      <c r="V819" s="7">
        <v>4.9879735303679504E-4</v>
      </c>
    </row>
    <row r="820" spans="1:22" x14ac:dyDescent="0.35">
      <c r="A820" s="3">
        <v>2017</v>
      </c>
      <c r="B820" s="13" t="s">
        <v>26</v>
      </c>
      <c r="C820" s="13" t="s">
        <v>110</v>
      </c>
      <c r="D820" s="13">
        <v>2017</v>
      </c>
      <c r="E820" s="14">
        <v>0</v>
      </c>
      <c r="F820" s="13">
        <v>139</v>
      </c>
      <c r="G820" s="13">
        <v>4</v>
      </c>
      <c r="H820" s="13">
        <v>143</v>
      </c>
      <c r="I820" s="13" t="b">
        <v>1</v>
      </c>
      <c r="J820" s="4">
        <v>2.7972027972028E-2</v>
      </c>
      <c r="K820">
        <f t="shared" si="60"/>
        <v>7.2935368043087969E-4</v>
      </c>
      <c r="L820">
        <f t="shared" si="61"/>
        <v>2.70065488433987E-2</v>
      </c>
      <c r="M820">
        <f t="shared" si="62"/>
        <v>7.5542793967548882E-4</v>
      </c>
      <c r="N820">
        <f t="shared" si="63"/>
        <v>2.70065488433987E-2</v>
      </c>
      <c r="O820">
        <f t="shared" si="64"/>
        <v>0</v>
      </c>
      <c r="Q820" s="7">
        <v>794</v>
      </c>
      <c r="R820" s="7">
        <v>6.1183112878715647E-4</v>
      </c>
      <c r="S820" s="7">
        <v>-6.8072050228740947E-5</v>
      </c>
      <c r="U820" s="7">
        <v>44.982993197278915</v>
      </c>
      <c r="V820" s="7">
        <v>4.9879735303679504E-4</v>
      </c>
    </row>
    <row r="821" spans="1:22" x14ac:dyDescent="0.35">
      <c r="A821" s="24">
        <v>2015</v>
      </c>
      <c r="B821" s="17" t="s">
        <v>33</v>
      </c>
      <c r="C821" s="17" t="s">
        <v>55</v>
      </c>
      <c r="D821" s="17">
        <v>2014</v>
      </c>
      <c r="E821" s="17">
        <v>1</v>
      </c>
      <c r="F821" s="17">
        <v>209</v>
      </c>
      <c r="G821" s="17">
        <v>6</v>
      </c>
      <c r="H821" s="17">
        <v>215</v>
      </c>
      <c r="I821" s="17" t="b">
        <v>1</v>
      </c>
      <c r="J821" s="25">
        <v>2.7906976744186001E-2</v>
      </c>
      <c r="K821">
        <f t="shared" si="60"/>
        <v>1.0965807083401339E-3</v>
      </c>
      <c r="L821">
        <f t="shared" si="61"/>
        <v>3.3114660021509111E-2</v>
      </c>
      <c r="M821">
        <f t="shared" si="62"/>
        <v>9.241300471118807E-4</v>
      </c>
      <c r="N821">
        <f t="shared" si="63"/>
        <v>3.3114660021509111E-2</v>
      </c>
      <c r="O821">
        <f t="shared" si="64"/>
        <v>3.3114660021509111E-2</v>
      </c>
      <c r="Q821" s="7">
        <v>795</v>
      </c>
      <c r="R821" s="7">
        <v>6.0480372108532774E-4</v>
      </c>
      <c r="S821" s="7">
        <v>-6.1044642526912217E-5</v>
      </c>
      <c r="U821" s="7">
        <v>45.039682539682545</v>
      </c>
      <c r="V821" s="7">
        <v>4.9879735303679504E-4</v>
      </c>
    </row>
    <row r="822" spans="1:22" x14ac:dyDescent="0.35">
      <c r="A822" s="3">
        <v>2015</v>
      </c>
      <c r="B822" s="13" t="s">
        <v>104</v>
      </c>
      <c r="C822" s="13" t="s">
        <v>115</v>
      </c>
      <c r="D822" s="13">
        <v>2015</v>
      </c>
      <c r="E822" s="14">
        <v>0</v>
      </c>
      <c r="F822" s="13">
        <v>105</v>
      </c>
      <c r="G822" s="13">
        <v>3</v>
      </c>
      <c r="H822" s="13">
        <v>108</v>
      </c>
      <c r="I822" s="13" t="b">
        <v>1</v>
      </c>
      <c r="J822" s="4">
        <v>2.7777777777777801E-2</v>
      </c>
      <c r="K822">
        <f t="shared" si="60"/>
        <v>5.5084054186388116E-4</v>
      </c>
      <c r="L822">
        <f t="shared" si="61"/>
        <v>2.346999237034135E-2</v>
      </c>
      <c r="M822">
        <f t="shared" si="62"/>
        <v>6.5194423250948248E-4</v>
      </c>
      <c r="N822">
        <f t="shared" si="63"/>
        <v>2.346999237034135E-2</v>
      </c>
      <c r="O822">
        <f t="shared" si="64"/>
        <v>0</v>
      </c>
      <c r="Q822" s="7">
        <v>796</v>
      </c>
      <c r="R822" s="7">
        <v>6.1183112878715647E-4</v>
      </c>
      <c r="S822" s="7">
        <v>-6.8072050228740947E-5</v>
      </c>
      <c r="U822" s="7">
        <v>45.096371882086167</v>
      </c>
      <c r="V822" s="7">
        <v>5.0186690418129864E-4</v>
      </c>
    </row>
    <row r="823" spans="1:22" x14ac:dyDescent="0.35">
      <c r="A823" s="24">
        <v>2015</v>
      </c>
      <c r="B823" s="17" t="s">
        <v>30</v>
      </c>
      <c r="C823" s="17" t="s">
        <v>156</v>
      </c>
      <c r="D823" s="17">
        <v>2013</v>
      </c>
      <c r="E823" s="17">
        <v>2</v>
      </c>
      <c r="F823" s="17">
        <v>70</v>
      </c>
      <c r="G823" s="17">
        <v>2</v>
      </c>
      <c r="H823" s="17">
        <v>72</v>
      </c>
      <c r="I823" s="17" t="b">
        <v>1</v>
      </c>
      <c r="J823" s="25">
        <v>2.7777777777777801E-2</v>
      </c>
      <c r="K823">
        <f t="shared" si="60"/>
        <v>3.6722702790925414E-4</v>
      </c>
      <c r="L823">
        <f t="shared" si="61"/>
        <v>1.916316852478353E-2</v>
      </c>
      <c r="M823">
        <f t="shared" si="62"/>
        <v>5.323102367995429E-4</v>
      </c>
      <c r="N823">
        <f t="shared" si="63"/>
        <v>1.916316852478353E-2</v>
      </c>
      <c r="O823">
        <f t="shared" si="64"/>
        <v>3.8326337049567061E-2</v>
      </c>
      <c r="Q823" s="7">
        <v>797</v>
      </c>
      <c r="R823" s="7">
        <v>6.2588594419081404E-4</v>
      </c>
      <c r="S823" s="7">
        <v>-8.2126865632398518E-5</v>
      </c>
      <c r="U823" s="7">
        <v>45.153061224489797</v>
      </c>
      <c r="V823" s="7">
        <v>5.0186690418129864E-4</v>
      </c>
    </row>
    <row r="824" spans="1:22" x14ac:dyDescent="0.35">
      <c r="A824" s="5">
        <v>2017</v>
      </c>
      <c r="B824" s="14" t="s">
        <v>37</v>
      </c>
      <c r="C824" s="14" t="s">
        <v>59</v>
      </c>
      <c r="D824" s="14">
        <v>2014</v>
      </c>
      <c r="E824" s="14">
        <v>3</v>
      </c>
      <c r="F824" s="14">
        <v>70</v>
      </c>
      <c r="G824" s="14">
        <v>2</v>
      </c>
      <c r="H824" s="14">
        <v>72</v>
      </c>
      <c r="I824" s="14" t="b">
        <v>1</v>
      </c>
      <c r="J824" s="6">
        <v>2.7777777777777801E-2</v>
      </c>
      <c r="K824">
        <f t="shared" si="60"/>
        <v>3.6722702790925414E-4</v>
      </c>
      <c r="L824">
        <f t="shared" si="61"/>
        <v>1.916316852478353E-2</v>
      </c>
      <c r="M824">
        <f t="shared" si="62"/>
        <v>5.323102367995429E-4</v>
      </c>
      <c r="N824">
        <f t="shared" si="63"/>
        <v>1.916316852478353E-2</v>
      </c>
      <c r="O824">
        <f t="shared" si="64"/>
        <v>5.7489505574350591E-2</v>
      </c>
      <c r="Q824" s="7">
        <v>798</v>
      </c>
      <c r="R824" s="7">
        <v>6.1183112878715647E-4</v>
      </c>
      <c r="S824" s="7">
        <v>-6.8072050228740947E-5</v>
      </c>
      <c r="U824" s="7">
        <v>45.209750566893426</v>
      </c>
      <c r="V824" s="7">
        <v>5.0186690418129864E-4</v>
      </c>
    </row>
    <row r="825" spans="1:22" x14ac:dyDescent="0.35">
      <c r="A825" s="24">
        <v>2017</v>
      </c>
      <c r="B825" s="17" t="s">
        <v>106</v>
      </c>
      <c r="C825" s="17" t="s">
        <v>285</v>
      </c>
      <c r="D825" s="17">
        <v>2016</v>
      </c>
      <c r="E825" s="17">
        <v>1</v>
      </c>
      <c r="F825" s="17">
        <v>70</v>
      </c>
      <c r="G825" s="17">
        <v>2</v>
      </c>
      <c r="H825" s="17">
        <v>72</v>
      </c>
      <c r="I825" s="17" t="b">
        <v>1</v>
      </c>
      <c r="J825" s="25">
        <v>2.7777777777777801E-2</v>
      </c>
      <c r="K825">
        <f t="shared" si="60"/>
        <v>3.6722702790925414E-4</v>
      </c>
      <c r="L825">
        <f t="shared" si="61"/>
        <v>1.916316852478353E-2</v>
      </c>
      <c r="M825">
        <f t="shared" si="62"/>
        <v>5.323102367995429E-4</v>
      </c>
      <c r="N825">
        <f t="shared" si="63"/>
        <v>1.916316852478353E-2</v>
      </c>
      <c r="O825">
        <f t="shared" si="64"/>
        <v>1.916316852478353E-2</v>
      </c>
      <c r="Q825" s="7">
        <v>799</v>
      </c>
      <c r="R825" s="7">
        <v>8.8833761782569675E-4</v>
      </c>
      <c r="S825" s="7">
        <v>-1.2211730368689251E-4</v>
      </c>
      <c r="U825" s="7">
        <v>45.266439909297056</v>
      </c>
      <c r="V825" s="7">
        <v>5.0499383103304004E-4</v>
      </c>
    </row>
    <row r="826" spans="1:22" x14ac:dyDescent="0.35">
      <c r="A826" s="5">
        <v>2014</v>
      </c>
      <c r="B826" s="14" t="s">
        <v>24</v>
      </c>
      <c r="C826" s="14" t="s">
        <v>28</v>
      </c>
      <c r="D826" s="14">
        <v>2012</v>
      </c>
      <c r="E826" s="14">
        <v>2</v>
      </c>
      <c r="F826" s="14">
        <v>176</v>
      </c>
      <c r="G826" s="14">
        <v>5</v>
      </c>
      <c r="H826" s="14">
        <v>181</v>
      </c>
      <c r="I826" s="14" t="b">
        <v>1</v>
      </c>
      <c r="J826" s="6">
        <v>2.7624309392265199E-2</v>
      </c>
      <c r="K826">
        <f t="shared" si="60"/>
        <v>9.231679451607638E-4</v>
      </c>
      <c r="L826">
        <f t="shared" si="61"/>
        <v>3.0383678927357757E-2</v>
      </c>
      <c r="M826">
        <f t="shared" si="62"/>
        <v>8.393281471645791E-4</v>
      </c>
      <c r="N826">
        <f t="shared" si="63"/>
        <v>3.0383678927357757E-2</v>
      </c>
      <c r="O826">
        <f t="shared" si="64"/>
        <v>6.0767357854715515E-2</v>
      </c>
      <c r="Q826" s="7">
        <v>800</v>
      </c>
      <c r="R826" s="7">
        <v>1.137325619781806E-3</v>
      </c>
      <c r="S826" s="7">
        <v>-1.252704270727652E-4</v>
      </c>
      <c r="U826" s="7">
        <v>45.323129251700685</v>
      </c>
      <c r="V826" s="7">
        <v>5.0499383103304004E-4</v>
      </c>
    </row>
    <row r="827" spans="1:22" x14ac:dyDescent="0.35">
      <c r="A827" s="3">
        <v>2017</v>
      </c>
      <c r="B827" s="13" t="s">
        <v>30</v>
      </c>
      <c r="C827" s="13" t="s">
        <v>44</v>
      </c>
      <c r="D827" s="13">
        <v>2014</v>
      </c>
      <c r="E827" s="17">
        <v>3</v>
      </c>
      <c r="F827" s="13">
        <v>317</v>
      </c>
      <c r="G827" s="13">
        <v>9</v>
      </c>
      <c r="H827" s="13">
        <v>326</v>
      </c>
      <c r="I827" s="13" t="b">
        <v>1</v>
      </c>
      <c r="J827" s="4">
        <v>2.7607361963190202E-2</v>
      </c>
      <c r="K827">
        <f t="shared" si="60"/>
        <v>1.6627223763669007E-3</v>
      </c>
      <c r="L827">
        <f t="shared" si="61"/>
        <v>4.0776492938541208E-2</v>
      </c>
      <c r="M827">
        <f t="shared" si="62"/>
        <v>1.1257314001437764E-3</v>
      </c>
      <c r="N827">
        <f t="shared" si="63"/>
        <v>4.0776492938541208E-2</v>
      </c>
      <c r="O827">
        <f t="shared" si="64"/>
        <v>0.12232947881562362</v>
      </c>
      <c r="Q827" s="7">
        <v>801</v>
      </c>
      <c r="R827" s="7">
        <v>8.5148729996342622E-4</v>
      </c>
      <c r="S827" s="7">
        <v>-8.8008391086170814E-5</v>
      </c>
      <c r="U827" s="7">
        <v>45.379818594104314</v>
      </c>
      <c r="V827" s="7">
        <v>5.0817994359261983E-4</v>
      </c>
    </row>
    <row r="828" spans="1:22" x14ac:dyDescent="0.35">
      <c r="A828" s="5">
        <v>2015</v>
      </c>
      <c r="B828" s="14" t="s">
        <v>67</v>
      </c>
      <c r="C828" s="14" t="s">
        <v>68</v>
      </c>
      <c r="D828" s="14">
        <v>2011</v>
      </c>
      <c r="E828" s="14">
        <v>4</v>
      </c>
      <c r="F828" s="14">
        <v>141</v>
      </c>
      <c r="G828" s="14">
        <v>4</v>
      </c>
      <c r="H828" s="14">
        <v>145</v>
      </c>
      <c r="I828" s="14" t="b">
        <v>1</v>
      </c>
      <c r="J828" s="6">
        <v>2.7586206896551699E-2</v>
      </c>
      <c r="K828">
        <f t="shared" si="60"/>
        <v>7.3955443120613678E-4</v>
      </c>
      <c r="L828">
        <f t="shared" si="61"/>
        <v>2.7194750066991548E-2</v>
      </c>
      <c r="M828">
        <f t="shared" si="62"/>
        <v>7.5020000184804203E-4</v>
      </c>
      <c r="N828">
        <f t="shared" si="63"/>
        <v>2.7194750066991548E-2</v>
      </c>
      <c r="O828">
        <f t="shared" si="64"/>
        <v>0.10877900026796619</v>
      </c>
      <c r="Q828" s="7">
        <v>802</v>
      </c>
      <c r="R828" s="7">
        <v>8.7150732509926174E-4</v>
      </c>
      <c r="S828" s="7">
        <v>-1.0802841622200633E-4</v>
      </c>
      <c r="U828" s="7">
        <v>45.436507936507937</v>
      </c>
      <c r="V828" s="7">
        <v>5.0817994359261983E-4</v>
      </c>
    </row>
    <row r="829" spans="1:22" x14ac:dyDescent="0.35">
      <c r="A829" s="24">
        <v>2014</v>
      </c>
      <c r="B829" s="17" t="s">
        <v>30</v>
      </c>
      <c r="C829" s="17" t="s">
        <v>56</v>
      </c>
      <c r="D829" s="17">
        <v>2014</v>
      </c>
      <c r="E829" s="17">
        <v>0</v>
      </c>
      <c r="F829" s="17">
        <v>106</v>
      </c>
      <c r="G829" s="17">
        <v>3</v>
      </c>
      <c r="H829" s="17">
        <v>109</v>
      </c>
      <c r="I829" s="17" t="b">
        <v>1</v>
      </c>
      <c r="J829" s="25">
        <v>2.7522935779816501E-2</v>
      </c>
      <c r="K829">
        <f t="shared" si="60"/>
        <v>5.5594091725150966E-4</v>
      </c>
      <c r="L829">
        <f t="shared" si="61"/>
        <v>2.357839937848856E-2</v>
      </c>
      <c r="M829">
        <f t="shared" si="62"/>
        <v>6.4894677188500596E-4</v>
      </c>
      <c r="N829">
        <f t="shared" si="63"/>
        <v>2.357839937848856E-2</v>
      </c>
      <c r="O829">
        <f t="shared" si="64"/>
        <v>0</v>
      </c>
      <c r="Q829" s="7">
        <v>803</v>
      </c>
      <c r="R829" s="7">
        <v>7.4607855794416597E-4</v>
      </c>
      <c r="S829" s="7">
        <v>-8.4886427602838175E-5</v>
      </c>
      <c r="U829" s="7">
        <v>45.493197278911566</v>
      </c>
      <c r="V829" s="7">
        <v>5.0817994359261983E-4</v>
      </c>
    </row>
    <row r="830" spans="1:22" x14ac:dyDescent="0.35">
      <c r="A830" s="3">
        <v>2016</v>
      </c>
      <c r="B830" s="13" t="s">
        <v>128</v>
      </c>
      <c r="C830" s="13" t="s">
        <v>129</v>
      </c>
      <c r="D830" s="13">
        <v>2012</v>
      </c>
      <c r="E830" s="14">
        <v>4</v>
      </c>
      <c r="F830" s="13">
        <v>106</v>
      </c>
      <c r="G830" s="13">
        <v>3</v>
      </c>
      <c r="H830" s="13">
        <v>109</v>
      </c>
      <c r="I830" s="13" t="b">
        <v>1</v>
      </c>
      <c r="J830" s="4">
        <v>2.7522935779816501E-2</v>
      </c>
      <c r="K830">
        <f t="shared" si="60"/>
        <v>5.5594091725150966E-4</v>
      </c>
      <c r="L830">
        <f t="shared" si="61"/>
        <v>2.357839937848856E-2</v>
      </c>
      <c r="M830">
        <f t="shared" si="62"/>
        <v>6.4894677188500596E-4</v>
      </c>
      <c r="N830">
        <f t="shared" si="63"/>
        <v>2.357839937848856E-2</v>
      </c>
      <c r="O830">
        <f t="shared" si="64"/>
        <v>9.4313597513954239E-2</v>
      </c>
      <c r="Q830" s="7">
        <v>804</v>
      </c>
      <c r="R830" s="7">
        <v>6.1624873943143688E-4</v>
      </c>
      <c r="S830" s="7">
        <v>-7.6387625671423443E-5</v>
      </c>
      <c r="U830" s="7">
        <v>45.549886621315196</v>
      </c>
      <c r="V830" s="7">
        <v>5.092554579038314E-4</v>
      </c>
    </row>
    <row r="831" spans="1:22" x14ac:dyDescent="0.35">
      <c r="A831" s="24">
        <v>2016</v>
      </c>
      <c r="B831" s="17" t="s">
        <v>52</v>
      </c>
      <c r="C831" s="17" t="s">
        <v>62</v>
      </c>
      <c r="D831" s="17">
        <v>2012</v>
      </c>
      <c r="E831" s="17">
        <v>4</v>
      </c>
      <c r="F831" s="17">
        <v>142</v>
      </c>
      <c r="G831" s="17">
        <v>4</v>
      </c>
      <c r="H831" s="17">
        <v>146</v>
      </c>
      <c r="I831" s="17" t="b">
        <v>1</v>
      </c>
      <c r="J831" s="25">
        <v>2.7397260273972601E-2</v>
      </c>
      <c r="K831">
        <f t="shared" si="60"/>
        <v>7.4465480659376528E-4</v>
      </c>
      <c r="L831">
        <f t="shared" si="61"/>
        <v>2.7288363941316916E-2</v>
      </c>
      <c r="M831">
        <f t="shared" si="62"/>
        <v>7.476264093511484E-4</v>
      </c>
      <c r="N831">
        <f t="shared" si="63"/>
        <v>2.7288363941316916E-2</v>
      </c>
      <c r="O831">
        <f t="shared" si="64"/>
        <v>0.10915345576526767</v>
      </c>
      <c r="Q831" s="7">
        <v>805</v>
      </c>
      <c r="R831" s="7">
        <v>6.2332688719797416E-4</v>
      </c>
      <c r="S831" s="7">
        <v>-8.3465773437960719E-5</v>
      </c>
      <c r="U831" s="7">
        <v>45.606575963718825</v>
      </c>
      <c r="V831" s="7">
        <v>5.1215722189107144E-4</v>
      </c>
    </row>
    <row r="832" spans="1:22" x14ac:dyDescent="0.35">
      <c r="A832" s="3">
        <v>2013</v>
      </c>
      <c r="B832" s="13" t="s">
        <v>24</v>
      </c>
      <c r="C832" s="13" t="s">
        <v>120</v>
      </c>
      <c r="D832" s="13">
        <v>2011</v>
      </c>
      <c r="E832" s="14">
        <v>2</v>
      </c>
      <c r="F832" s="13">
        <v>71</v>
      </c>
      <c r="G832" s="13">
        <v>2</v>
      </c>
      <c r="H832" s="13">
        <v>73</v>
      </c>
      <c r="I832" s="13" t="b">
        <v>1</v>
      </c>
      <c r="J832" s="4">
        <v>2.7397260273972601E-2</v>
      </c>
      <c r="K832">
        <f t="shared" si="60"/>
        <v>3.7232740329688264E-4</v>
      </c>
      <c r="L832">
        <f t="shared" si="61"/>
        <v>1.9295787190391656E-2</v>
      </c>
      <c r="M832">
        <f t="shared" si="62"/>
        <v>5.2865170384634665E-4</v>
      </c>
      <c r="N832">
        <f t="shared" si="63"/>
        <v>1.9295787190391656E-2</v>
      </c>
      <c r="O832">
        <f t="shared" si="64"/>
        <v>3.8591574380783311E-2</v>
      </c>
      <c r="Q832" s="7">
        <v>806</v>
      </c>
      <c r="R832" s="7">
        <v>1.0453347421547053E-3</v>
      </c>
      <c r="S832" s="7">
        <v>-1.1248629397401838E-4</v>
      </c>
      <c r="U832" s="7">
        <v>45.663265306122454</v>
      </c>
      <c r="V832" s="7">
        <v>5.1473737535863168E-4</v>
      </c>
    </row>
    <row r="833" spans="1:22" x14ac:dyDescent="0.35">
      <c r="A833" s="24">
        <v>2014</v>
      </c>
      <c r="B833" s="17" t="s">
        <v>24</v>
      </c>
      <c r="C833" s="17" t="s">
        <v>65</v>
      </c>
      <c r="D833" s="17">
        <v>2012</v>
      </c>
      <c r="E833" s="17">
        <v>2</v>
      </c>
      <c r="F833" s="17">
        <v>71</v>
      </c>
      <c r="G833" s="17">
        <v>2</v>
      </c>
      <c r="H833" s="17">
        <v>73</v>
      </c>
      <c r="I833" s="17" t="b">
        <v>1</v>
      </c>
      <c r="J833" s="25">
        <v>2.7397260273972601E-2</v>
      </c>
      <c r="K833">
        <f t="shared" si="60"/>
        <v>3.7232740329688264E-4</v>
      </c>
      <c r="L833">
        <f t="shared" si="61"/>
        <v>1.9295787190391656E-2</v>
      </c>
      <c r="M833">
        <f t="shared" si="62"/>
        <v>5.2865170384634665E-4</v>
      </c>
      <c r="N833">
        <f t="shared" si="63"/>
        <v>1.9295787190391656E-2</v>
      </c>
      <c r="O833">
        <f t="shared" si="64"/>
        <v>3.8591574380783311E-2</v>
      </c>
      <c r="Q833" s="7">
        <v>807</v>
      </c>
      <c r="R833" s="7">
        <v>1.0944902088638349E-3</v>
      </c>
      <c r="S833" s="7">
        <v>-1.61641760683148E-4</v>
      </c>
      <c r="U833" s="7">
        <v>45.719954648526077</v>
      </c>
      <c r="V833" s="7">
        <v>5.1473737535863168E-4</v>
      </c>
    </row>
    <row r="834" spans="1:22" x14ac:dyDescent="0.35">
      <c r="A834" s="5">
        <v>2015</v>
      </c>
      <c r="B834" s="14" t="s">
        <v>37</v>
      </c>
      <c r="C834" s="14" t="s">
        <v>39</v>
      </c>
      <c r="D834" s="14">
        <v>2015</v>
      </c>
      <c r="E834" s="14">
        <v>0</v>
      </c>
      <c r="F834" s="14">
        <v>71</v>
      </c>
      <c r="G834" s="14">
        <v>2</v>
      </c>
      <c r="H834" s="14">
        <v>73</v>
      </c>
      <c r="I834" s="14" t="b">
        <v>1</v>
      </c>
      <c r="J834" s="6">
        <v>2.7397260273972601E-2</v>
      </c>
      <c r="K834">
        <f t="shared" si="60"/>
        <v>3.7232740329688264E-4</v>
      </c>
      <c r="L834">
        <f t="shared" si="61"/>
        <v>1.9295787190391656E-2</v>
      </c>
      <c r="M834">
        <f t="shared" si="62"/>
        <v>5.2865170384634665E-4</v>
      </c>
      <c r="N834">
        <f t="shared" si="63"/>
        <v>1.9295787190391656E-2</v>
      </c>
      <c r="O834">
        <f t="shared" si="64"/>
        <v>0</v>
      </c>
      <c r="Q834" s="7">
        <v>808</v>
      </c>
      <c r="R834" s="7">
        <v>9.5470784413656778E-4</v>
      </c>
      <c r="S834" s="7">
        <v>-1.0354091556841487E-4</v>
      </c>
      <c r="U834" s="7">
        <v>45.776643990929706</v>
      </c>
      <c r="V834" s="7">
        <v>5.1473737535863168E-4</v>
      </c>
    </row>
    <row r="835" spans="1:22" x14ac:dyDescent="0.35">
      <c r="A835" s="3">
        <v>2014</v>
      </c>
      <c r="B835" s="13" t="s">
        <v>67</v>
      </c>
      <c r="C835" s="13" t="s">
        <v>68</v>
      </c>
      <c r="D835" s="13">
        <v>2012</v>
      </c>
      <c r="E835" s="17">
        <v>2</v>
      </c>
      <c r="F835" s="13">
        <v>178</v>
      </c>
      <c r="G835" s="13">
        <v>5</v>
      </c>
      <c r="H835" s="13">
        <v>183</v>
      </c>
      <c r="I835" s="13" t="b">
        <v>1</v>
      </c>
      <c r="J835" s="4">
        <v>2.7322404371584699E-2</v>
      </c>
      <c r="K835">
        <f t="shared" si="60"/>
        <v>9.333686959360209E-4</v>
      </c>
      <c r="L835">
        <f t="shared" si="61"/>
        <v>3.0551083383998364E-2</v>
      </c>
      <c r="M835">
        <f t="shared" si="62"/>
        <v>8.3472905420760551E-4</v>
      </c>
      <c r="N835">
        <f t="shared" si="63"/>
        <v>3.0551083383998364E-2</v>
      </c>
      <c r="O835">
        <f t="shared" si="64"/>
        <v>6.1102166767996728E-2</v>
      </c>
      <c r="Q835" s="7">
        <v>809</v>
      </c>
      <c r="R835" s="7">
        <v>9.8837823776043226E-4</v>
      </c>
      <c r="S835" s="7">
        <v>-1.3721130919227935E-4</v>
      </c>
      <c r="U835" s="7">
        <v>45.833333333333336</v>
      </c>
      <c r="V835" s="7">
        <v>5.1473737535863168E-4</v>
      </c>
    </row>
    <row r="836" spans="1:22" x14ac:dyDescent="0.35">
      <c r="A836" s="5">
        <v>2014</v>
      </c>
      <c r="B836" s="14" t="s">
        <v>104</v>
      </c>
      <c r="C836" s="14" t="s">
        <v>115</v>
      </c>
      <c r="D836" s="14">
        <v>2009</v>
      </c>
      <c r="E836" s="14">
        <v>5</v>
      </c>
      <c r="F836" s="14">
        <v>143</v>
      </c>
      <c r="G836" s="14">
        <v>4</v>
      </c>
      <c r="H836" s="14">
        <v>147</v>
      </c>
      <c r="I836" s="14" t="b">
        <v>1</v>
      </c>
      <c r="J836" s="6">
        <v>2.7210884353741499E-2</v>
      </c>
      <c r="K836">
        <f t="shared" ref="K836:K899" si="65">H836/$H$1</f>
        <v>7.4975518198139388E-4</v>
      </c>
      <c r="L836">
        <f t="shared" ref="L836:L899" si="66">SQRT(K836)</f>
        <v>2.7381657765398242E-2</v>
      </c>
      <c r="M836">
        <f t="shared" ref="M836:M899" si="67">J836*L836</f>
        <v>7.4507912286797941E-4</v>
      </c>
      <c r="N836">
        <f t="shared" ref="N836:N899" si="68">L836</f>
        <v>2.7381657765398242E-2</v>
      </c>
      <c r="O836">
        <f t="shared" ref="O836:O899" si="69">E836*L836</f>
        <v>0.13690828882699121</v>
      </c>
      <c r="Q836" s="7">
        <v>810</v>
      </c>
      <c r="R836" s="7">
        <v>7.6704310998437471E-4</v>
      </c>
      <c r="S836" s="7">
        <v>-1.0897720108236724E-4</v>
      </c>
      <c r="U836" s="7">
        <v>45.890022675736965</v>
      </c>
      <c r="V836" s="7">
        <v>5.1473737535863168E-4</v>
      </c>
    </row>
    <row r="837" spans="1:22" x14ac:dyDescent="0.35">
      <c r="A837" s="24">
        <v>2017</v>
      </c>
      <c r="B837" s="17" t="s">
        <v>42</v>
      </c>
      <c r="C837" s="17" t="s">
        <v>43</v>
      </c>
      <c r="D837" s="17">
        <v>2014</v>
      </c>
      <c r="E837" s="17">
        <v>3</v>
      </c>
      <c r="F837" s="17">
        <v>179</v>
      </c>
      <c r="G837" s="17">
        <v>5</v>
      </c>
      <c r="H837" s="17">
        <v>184</v>
      </c>
      <c r="I837" s="17" t="b">
        <v>1</v>
      </c>
      <c r="J837" s="25">
        <v>2.7173913043478298E-2</v>
      </c>
      <c r="K837">
        <f t="shared" si="65"/>
        <v>9.384690713236494E-4</v>
      </c>
      <c r="L837">
        <f t="shared" si="66"/>
        <v>3.0634442565903648E-2</v>
      </c>
      <c r="M837">
        <f t="shared" si="67"/>
        <v>8.3245767842129591E-4</v>
      </c>
      <c r="N837">
        <f t="shared" si="68"/>
        <v>3.0634442565903648E-2</v>
      </c>
      <c r="O837">
        <f t="shared" si="69"/>
        <v>9.1903327697710951E-2</v>
      </c>
      <c r="Q837" s="7">
        <v>811</v>
      </c>
      <c r="R837" s="7">
        <v>6.3489196016455198E-4</v>
      </c>
      <c r="S837" s="7">
        <v>-9.8846167101346088E-5</v>
      </c>
      <c r="U837" s="7">
        <v>45.946712018140595</v>
      </c>
      <c r="V837" s="7">
        <v>5.1473737535863168E-4</v>
      </c>
    </row>
    <row r="838" spans="1:22" x14ac:dyDescent="0.35">
      <c r="A838" s="3">
        <v>2015</v>
      </c>
      <c r="B838" s="13" t="s">
        <v>58</v>
      </c>
      <c r="C838" s="13" t="s">
        <v>76</v>
      </c>
      <c r="D838" s="13">
        <v>2014</v>
      </c>
      <c r="E838" s="14">
        <v>1</v>
      </c>
      <c r="F838" s="13">
        <v>216</v>
      </c>
      <c r="G838" s="13">
        <v>6</v>
      </c>
      <c r="H838" s="13">
        <v>222</v>
      </c>
      <c r="I838" s="13" t="b">
        <v>1</v>
      </c>
      <c r="J838" s="4">
        <v>2.7027027027027001E-2</v>
      </c>
      <c r="K838">
        <f t="shared" si="65"/>
        <v>1.1322833360535335E-3</v>
      </c>
      <c r="L838">
        <f t="shared" si="66"/>
        <v>3.364941806411418E-2</v>
      </c>
      <c r="M838">
        <f t="shared" si="67"/>
        <v>9.0944373146254452E-4</v>
      </c>
      <c r="N838">
        <f t="shared" si="68"/>
        <v>3.364941806411418E-2</v>
      </c>
      <c r="O838">
        <f t="shared" si="69"/>
        <v>3.364941806411418E-2</v>
      </c>
      <c r="Q838" s="7">
        <v>812</v>
      </c>
      <c r="R838" s="7">
        <v>6.2776343348632815E-4</v>
      </c>
      <c r="S838" s="7">
        <v>-9.1717640423122251E-5</v>
      </c>
      <c r="U838" s="7">
        <v>46.003401360544224</v>
      </c>
      <c r="V838" s="7">
        <v>5.1473737535863168E-4</v>
      </c>
    </row>
    <row r="839" spans="1:22" x14ac:dyDescent="0.35">
      <c r="A839" s="3">
        <v>2014</v>
      </c>
      <c r="B839" s="13" t="s">
        <v>42</v>
      </c>
      <c r="C839" s="13" t="s">
        <v>112</v>
      </c>
      <c r="D839" s="13">
        <v>2011</v>
      </c>
      <c r="E839" s="17">
        <v>3</v>
      </c>
      <c r="F839" s="13">
        <v>108</v>
      </c>
      <c r="G839" s="13">
        <v>3</v>
      </c>
      <c r="H839" s="13">
        <v>111</v>
      </c>
      <c r="I839" s="13" t="b">
        <v>1</v>
      </c>
      <c r="J839" s="4">
        <v>2.7027027027027001E-2</v>
      </c>
      <c r="K839">
        <f t="shared" si="65"/>
        <v>5.6614166802676676E-4</v>
      </c>
      <c r="L839">
        <f t="shared" si="66"/>
        <v>2.3793731696116243E-2</v>
      </c>
      <c r="M839">
        <f t="shared" si="67"/>
        <v>6.4307382962476274E-4</v>
      </c>
      <c r="N839">
        <f t="shared" si="68"/>
        <v>2.3793731696116243E-2</v>
      </c>
      <c r="O839">
        <f t="shared" si="69"/>
        <v>7.1381195088348726E-2</v>
      </c>
      <c r="Q839" s="7">
        <v>813</v>
      </c>
      <c r="R839" s="7">
        <v>1.1489194527753437E-3</v>
      </c>
      <c r="S839" s="7">
        <v>-1.4707698547204457E-4</v>
      </c>
      <c r="U839" s="7">
        <v>46.060090702947846</v>
      </c>
      <c r="V839" s="7">
        <v>5.1811273857644679E-4</v>
      </c>
    </row>
    <row r="840" spans="1:22" x14ac:dyDescent="0.35">
      <c r="A840" s="5">
        <v>2015</v>
      </c>
      <c r="B840" s="14" t="s">
        <v>24</v>
      </c>
      <c r="C840" s="14" t="s">
        <v>65</v>
      </c>
      <c r="D840" s="14">
        <v>2011</v>
      </c>
      <c r="E840" s="14">
        <v>4</v>
      </c>
      <c r="F840" s="14">
        <v>108</v>
      </c>
      <c r="G840" s="14">
        <v>3</v>
      </c>
      <c r="H840" s="14">
        <v>111</v>
      </c>
      <c r="I840" s="14" t="b">
        <v>1</v>
      </c>
      <c r="J840" s="6">
        <v>2.7027027027027001E-2</v>
      </c>
      <c r="K840">
        <f t="shared" si="65"/>
        <v>5.6614166802676676E-4</v>
      </c>
      <c r="L840">
        <f t="shared" si="66"/>
        <v>2.3793731696116243E-2</v>
      </c>
      <c r="M840">
        <f t="shared" si="67"/>
        <v>6.4307382962476274E-4</v>
      </c>
      <c r="N840">
        <f t="shared" si="68"/>
        <v>2.3793731696116243E-2</v>
      </c>
      <c r="O840">
        <f t="shared" si="69"/>
        <v>9.5174926784464972E-2</v>
      </c>
      <c r="Q840" s="7">
        <v>814</v>
      </c>
      <c r="R840" s="7">
        <v>7.3564835687725072E-4</v>
      </c>
      <c r="S840" s="7">
        <v>-8.0664740840050804E-5</v>
      </c>
      <c r="U840" s="7">
        <v>46.116780045351476</v>
      </c>
      <c r="V840" s="7">
        <v>5.1811273857644679E-4</v>
      </c>
    </row>
    <row r="841" spans="1:22" x14ac:dyDescent="0.35">
      <c r="A841" s="3">
        <v>2013</v>
      </c>
      <c r="B841" s="13" t="s">
        <v>30</v>
      </c>
      <c r="C841" s="13" t="s">
        <v>47</v>
      </c>
      <c r="D841" s="13">
        <v>2011</v>
      </c>
      <c r="E841" s="17">
        <v>2</v>
      </c>
      <c r="F841" s="13">
        <v>72</v>
      </c>
      <c r="G841" s="13">
        <v>2</v>
      </c>
      <c r="H841" s="13">
        <v>74</v>
      </c>
      <c r="I841" s="13" t="b">
        <v>1</v>
      </c>
      <c r="J841" s="4">
        <v>2.7027027027027001E-2</v>
      </c>
      <c r="K841">
        <f t="shared" si="65"/>
        <v>3.7742777868451119E-4</v>
      </c>
      <c r="L841">
        <f t="shared" si="66"/>
        <v>1.9427500577390577E-2</v>
      </c>
      <c r="M841">
        <f t="shared" si="67"/>
        <v>5.2506758317271774E-4</v>
      </c>
      <c r="N841">
        <f t="shared" si="68"/>
        <v>1.9427500577390577E-2</v>
      </c>
      <c r="O841">
        <f t="shared" si="69"/>
        <v>3.8855001154781153E-2</v>
      </c>
      <c r="Q841" s="7">
        <v>815</v>
      </c>
      <c r="R841" s="7">
        <v>7.7065274455693003E-4</v>
      </c>
      <c r="S841" s="7">
        <v>-1.1566912851973012E-4</v>
      </c>
      <c r="U841" s="7">
        <v>46.173469387755105</v>
      </c>
      <c r="V841" s="7">
        <v>5.1811273857644679E-4</v>
      </c>
    </row>
    <row r="842" spans="1:22" x14ac:dyDescent="0.35">
      <c r="A842" s="5">
        <v>2013</v>
      </c>
      <c r="B842" s="14" t="s">
        <v>67</v>
      </c>
      <c r="C842" s="14" t="s">
        <v>77</v>
      </c>
      <c r="D842" s="14">
        <v>2011</v>
      </c>
      <c r="E842" s="14">
        <v>2</v>
      </c>
      <c r="F842" s="14">
        <v>72</v>
      </c>
      <c r="G842" s="14">
        <v>2</v>
      </c>
      <c r="H842" s="14">
        <v>74</v>
      </c>
      <c r="I842" s="14" t="b">
        <v>1</v>
      </c>
      <c r="J842" s="6">
        <v>2.7027027027027001E-2</v>
      </c>
      <c r="K842">
        <f t="shared" si="65"/>
        <v>3.7742777868451119E-4</v>
      </c>
      <c r="L842">
        <f t="shared" si="66"/>
        <v>1.9427500577390577E-2</v>
      </c>
      <c r="M842">
        <f t="shared" si="67"/>
        <v>5.2506758317271774E-4</v>
      </c>
      <c r="N842">
        <f t="shared" si="68"/>
        <v>1.9427500577390577E-2</v>
      </c>
      <c r="O842">
        <f t="shared" si="69"/>
        <v>3.8855001154781153E-2</v>
      </c>
      <c r="Q842" s="7">
        <v>816</v>
      </c>
      <c r="R842" s="7">
        <v>8.7067871550351099E-4</v>
      </c>
      <c r="S842" s="7">
        <v>-1.1525077582802217E-4</v>
      </c>
      <c r="U842" s="7">
        <v>46.230158730158735</v>
      </c>
      <c r="V842" s="7">
        <v>5.1811273857644679E-4</v>
      </c>
    </row>
    <row r="843" spans="1:22" x14ac:dyDescent="0.35">
      <c r="A843" s="24">
        <v>2015</v>
      </c>
      <c r="B843" s="17" t="s">
        <v>24</v>
      </c>
      <c r="C843" s="17" t="s">
        <v>49</v>
      </c>
      <c r="D843" s="17">
        <v>2011</v>
      </c>
      <c r="E843" s="17">
        <v>4</v>
      </c>
      <c r="F843" s="17">
        <v>72</v>
      </c>
      <c r="G843" s="17">
        <v>2</v>
      </c>
      <c r="H843" s="17">
        <v>74</v>
      </c>
      <c r="I843" s="17" t="b">
        <v>1</v>
      </c>
      <c r="J843" s="25">
        <v>2.7027027027027001E-2</v>
      </c>
      <c r="K843">
        <f t="shared" si="65"/>
        <v>3.7742777868451119E-4</v>
      </c>
      <c r="L843">
        <f t="shared" si="66"/>
        <v>1.9427500577390577E-2</v>
      </c>
      <c r="M843">
        <f t="shared" si="67"/>
        <v>5.2506758317271774E-4</v>
      </c>
      <c r="N843">
        <f t="shared" si="68"/>
        <v>1.9427500577390577E-2</v>
      </c>
      <c r="O843">
        <f t="shared" si="69"/>
        <v>7.7710002309562307E-2</v>
      </c>
      <c r="Q843" s="7">
        <v>817</v>
      </c>
      <c r="R843" s="7">
        <v>8.6056202128051938E-4</v>
      </c>
      <c r="S843" s="7">
        <v>-1.0513408160503057E-4</v>
      </c>
      <c r="U843" s="7">
        <v>46.286848072562364</v>
      </c>
      <c r="V843" s="7">
        <v>5.1811273857644679E-4</v>
      </c>
    </row>
    <row r="844" spans="1:22" x14ac:dyDescent="0.35">
      <c r="A844" s="3">
        <v>2015</v>
      </c>
      <c r="B844" s="13" t="s">
        <v>30</v>
      </c>
      <c r="C844" s="13" t="s">
        <v>172</v>
      </c>
      <c r="D844" s="13">
        <v>2013</v>
      </c>
      <c r="E844" s="14">
        <v>2</v>
      </c>
      <c r="F844" s="13">
        <v>72</v>
      </c>
      <c r="G844" s="13">
        <v>2</v>
      </c>
      <c r="H844" s="13">
        <v>74</v>
      </c>
      <c r="I844" s="13" t="b">
        <v>1</v>
      </c>
      <c r="J844" s="4">
        <v>2.7027027027027001E-2</v>
      </c>
      <c r="K844">
        <f t="shared" si="65"/>
        <v>3.7742777868451119E-4</v>
      </c>
      <c r="L844">
        <f t="shared" si="66"/>
        <v>1.9427500577390577E-2</v>
      </c>
      <c r="M844">
        <f t="shared" si="67"/>
        <v>5.2506758317271774E-4</v>
      </c>
      <c r="N844">
        <f t="shared" si="68"/>
        <v>1.9427500577390577E-2</v>
      </c>
      <c r="O844">
        <f t="shared" si="69"/>
        <v>3.8855001154781153E-2</v>
      </c>
      <c r="Q844" s="7">
        <v>818</v>
      </c>
      <c r="R844" s="7">
        <v>8.5044532705752778E-4</v>
      </c>
      <c r="S844" s="7">
        <v>-9.5017387382038965E-5</v>
      </c>
      <c r="U844" s="7">
        <v>46.343537414965986</v>
      </c>
      <c r="V844" s="7">
        <v>5.1811273857644679E-4</v>
      </c>
    </row>
    <row r="845" spans="1:22" x14ac:dyDescent="0.35">
      <c r="A845" s="3">
        <v>2016</v>
      </c>
      <c r="B845" s="13" t="s">
        <v>24</v>
      </c>
      <c r="C845" s="13" t="s">
        <v>155</v>
      </c>
      <c r="D845" s="13">
        <v>2014</v>
      </c>
      <c r="E845" s="17">
        <v>2</v>
      </c>
      <c r="F845" s="13">
        <v>109</v>
      </c>
      <c r="G845" s="13">
        <v>3</v>
      </c>
      <c r="H845" s="13">
        <v>112</v>
      </c>
      <c r="I845" s="13" t="b">
        <v>1</v>
      </c>
      <c r="J845" s="4">
        <v>2.6785714285714302E-2</v>
      </c>
      <c r="K845">
        <f t="shared" si="65"/>
        <v>5.7124204341439525E-4</v>
      </c>
      <c r="L845">
        <f t="shared" si="66"/>
        <v>2.3900670354916727E-2</v>
      </c>
      <c r="M845">
        <f t="shared" si="67"/>
        <v>6.4019652736384128E-4</v>
      </c>
      <c r="N845">
        <f t="shared" si="68"/>
        <v>2.3900670354916727E-2</v>
      </c>
      <c r="O845">
        <f t="shared" si="69"/>
        <v>4.7801340709833454E-2</v>
      </c>
      <c r="Q845" s="7">
        <v>819</v>
      </c>
      <c r="R845" s="7">
        <v>1.0551966090659064E-3</v>
      </c>
      <c r="S845" s="7">
        <v>-1.3106656195402573E-4</v>
      </c>
      <c r="U845" s="7">
        <v>46.400226757369616</v>
      </c>
      <c r="V845" s="7">
        <v>5.2155538600758618E-4</v>
      </c>
    </row>
    <row r="846" spans="1:22" x14ac:dyDescent="0.35">
      <c r="A846" s="5">
        <v>2015</v>
      </c>
      <c r="B846" s="14" t="s">
        <v>52</v>
      </c>
      <c r="C846" s="14" t="s">
        <v>53</v>
      </c>
      <c r="D846" s="14">
        <v>2014</v>
      </c>
      <c r="E846" s="14">
        <v>1</v>
      </c>
      <c r="F846" s="14">
        <v>146</v>
      </c>
      <c r="G846" s="14">
        <v>4</v>
      </c>
      <c r="H846" s="14">
        <v>150</v>
      </c>
      <c r="I846" s="14" t="b">
        <v>1</v>
      </c>
      <c r="J846" s="6">
        <v>2.66666666666667E-2</v>
      </c>
      <c r="K846">
        <f t="shared" si="65"/>
        <v>7.6505630814427937E-4</v>
      </c>
      <c r="L846">
        <f t="shared" si="66"/>
        <v>2.7659651265774833E-2</v>
      </c>
      <c r="M846">
        <f t="shared" si="67"/>
        <v>7.3759070042066308E-4</v>
      </c>
      <c r="N846">
        <f t="shared" si="68"/>
        <v>2.7659651265774833E-2</v>
      </c>
      <c r="O846">
        <f t="shared" si="69"/>
        <v>2.7659651265774833E-2</v>
      </c>
      <c r="Q846" s="7">
        <v>820</v>
      </c>
      <c r="R846" s="7">
        <v>7.3907797153842944E-4</v>
      </c>
      <c r="S846" s="7">
        <v>-8.713373902894696E-5</v>
      </c>
      <c r="U846" s="7">
        <v>46.456916099773245</v>
      </c>
      <c r="V846" s="7">
        <v>5.2155538600758618E-4</v>
      </c>
    </row>
    <row r="847" spans="1:22" x14ac:dyDescent="0.35">
      <c r="A847" s="24">
        <v>2015</v>
      </c>
      <c r="B847" s="17" t="s">
        <v>52</v>
      </c>
      <c r="C847" s="17" t="s">
        <v>53</v>
      </c>
      <c r="D847" s="17">
        <v>2010</v>
      </c>
      <c r="E847" s="17">
        <v>5</v>
      </c>
      <c r="F847" s="17">
        <v>73</v>
      </c>
      <c r="G847" s="17">
        <v>2</v>
      </c>
      <c r="H847" s="17">
        <v>75</v>
      </c>
      <c r="I847" s="17" t="b">
        <v>1</v>
      </c>
      <c r="J847" s="25">
        <v>2.66666666666667E-2</v>
      </c>
      <c r="K847">
        <f t="shared" si="65"/>
        <v>3.8252815407213968E-4</v>
      </c>
      <c r="L847">
        <f t="shared" si="66"/>
        <v>1.9558326975284458E-2</v>
      </c>
      <c r="M847">
        <f t="shared" si="67"/>
        <v>5.2155538600758618E-4</v>
      </c>
      <c r="N847">
        <f t="shared" si="68"/>
        <v>1.9558326975284458E-2</v>
      </c>
      <c r="O847">
        <f t="shared" si="69"/>
        <v>9.7791634876422284E-2</v>
      </c>
      <c r="Q847" s="7">
        <v>821</v>
      </c>
      <c r="R847" s="7">
        <v>6.1781174088129361E-4</v>
      </c>
      <c r="S847" s="7">
        <v>-8.5501504081750713E-5</v>
      </c>
      <c r="U847" s="7">
        <v>46.513605442176875</v>
      </c>
      <c r="V847" s="7">
        <v>5.2506758317271774E-4</v>
      </c>
    </row>
    <row r="848" spans="1:22" x14ac:dyDescent="0.35">
      <c r="A848" s="5">
        <v>2017</v>
      </c>
      <c r="B848" s="14" t="s">
        <v>170</v>
      </c>
      <c r="C848" s="14">
        <v>500</v>
      </c>
      <c r="D848" s="14">
        <v>2012</v>
      </c>
      <c r="E848" s="14">
        <v>5</v>
      </c>
      <c r="F848" s="14">
        <v>73</v>
      </c>
      <c r="G848" s="14">
        <v>2</v>
      </c>
      <c r="H848" s="14">
        <v>75</v>
      </c>
      <c r="I848" s="14" t="b">
        <v>1</v>
      </c>
      <c r="J848" s="6">
        <v>2.66666666666667E-2</v>
      </c>
      <c r="K848">
        <f t="shared" si="65"/>
        <v>3.8252815407213968E-4</v>
      </c>
      <c r="L848">
        <f t="shared" si="66"/>
        <v>1.9558326975284458E-2</v>
      </c>
      <c r="M848">
        <f t="shared" si="67"/>
        <v>5.2155538600758618E-4</v>
      </c>
      <c r="N848">
        <f t="shared" si="68"/>
        <v>1.9558326975284458E-2</v>
      </c>
      <c r="O848">
        <f t="shared" si="69"/>
        <v>9.7791634876422284E-2</v>
      </c>
      <c r="Q848" s="7">
        <v>822</v>
      </c>
      <c r="R848" s="7">
        <v>6.2499029292187682E-4</v>
      </c>
      <c r="S848" s="7">
        <v>-9.2680056122333926E-5</v>
      </c>
      <c r="U848" s="7">
        <v>46.570294784580504</v>
      </c>
      <c r="V848" s="7">
        <v>5.2506758317271774E-4</v>
      </c>
    </row>
    <row r="849" spans="1:22" x14ac:dyDescent="0.35">
      <c r="A849" s="24">
        <v>2017</v>
      </c>
      <c r="B849" s="17" t="s">
        <v>33</v>
      </c>
      <c r="C849" s="17" t="s">
        <v>86</v>
      </c>
      <c r="D849" s="17">
        <v>2014</v>
      </c>
      <c r="E849" s="17">
        <v>3</v>
      </c>
      <c r="F849" s="17">
        <v>183</v>
      </c>
      <c r="G849" s="17">
        <v>5</v>
      </c>
      <c r="H849" s="17">
        <v>188</v>
      </c>
      <c r="I849" s="17" t="b">
        <v>1</v>
      </c>
      <c r="J849" s="25">
        <v>2.6595744680851099E-2</v>
      </c>
      <c r="K849">
        <f t="shared" si="65"/>
        <v>9.5887057287416348E-4</v>
      </c>
      <c r="L849">
        <f t="shared" si="66"/>
        <v>3.0965635353955898E-2</v>
      </c>
      <c r="M849">
        <f t="shared" si="67"/>
        <v>8.235541317541473E-4</v>
      </c>
      <c r="N849">
        <f t="shared" si="68"/>
        <v>3.0965635353955898E-2</v>
      </c>
      <c r="O849">
        <f t="shared" si="69"/>
        <v>9.2896906061867693E-2</v>
      </c>
      <c r="Q849" s="7">
        <v>823</v>
      </c>
      <c r="R849" s="7">
        <v>6.1063318884071029E-4</v>
      </c>
      <c r="S849" s="7">
        <v>-7.8322952041167391E-5</v>
      </c>
      <c r="U849" s="7">
        <v>46.626984126984127</v>
      </c>
      <c r="V849" s="7">
        <v>5.2506758317271774E-4</v>
      </c>
    </row>
    <row r="850" spans="1:22" x14ac:dyDescent="0.35">
      <c r="A850" s="3">
        <v>2016</v>
      </c>
      <c r="B850" s="13" t="s">
        <v>67</v>
      </c>
      <c r="C850" s="13" t="s">
        <v>139</v>
      </c>
      <c r="D850" s="13">
        <v>2015</v>
      </c>
      <c r="E850" s="14">
        <v>1</v>
      </c>
      <c r="F850" s="13">
        <v>110</v>
      </c>
      <c r="G850" s="13">
        <v>3</v>
      </c>
      <c r="H850" s="13">
        <v>113</v>
      </c>
      <c r="I850" s="13" t="b">
        <v>1</v>
      </c>
      <c r="J850" s="4">
        <v>2.6548672566371698E-2</v>
      </c>
      <c r="K850">
        <f t="shared" si="65"/>
        <v>5.7634241880202385E-4</v>
      </c>
      <c r="L850">
        <f t="shared" si="66"/>
        <v>2.4007132665148163E-2</v>
      </c>
      <c r="M850">
        <f t="shared" si="67"/>
        <v>6.3735750438446493E-4</v>
      </c>
      <c r="N850">
        <f t="shared" si="68"/>
        <v>2.4007132665148163E-2</v>
      </c>
      <c r="O850">
        <f t="shared" si="69"/>
        <v>2.4007132665148163E-2</v>
      </c>
      <c r="Q850" s="7">
        <v>824</v>
      </c>
      <c r="R850" s="7">
        <v>9.7955583640629775E-4</v>
      </c>
      <c r="S850" s="7">
        <v>-1.4022768924171864E-4</v>
      </c>
      <c r="U850" s="7">
        <v>46.683673469387756</v>
      </c>
      <c r="V850" s="7">
        <v>5.2506758317271774E-4</v>
      </c>
    </row>
    <row r="851" spans="1:22" x14ac:dyDescent="0.35">
      <c r="A851" s="24">
        <v>2013</v>
      </c>
      <c r="B851" s="17" t="s">
        <v>30</v>
      </c>
      <c r="C851" s="17" t="s">
        <v>32</v>
      </c>
      <c r="D851" s="17">
        <v>2012</v>
      </c>
      <c r="E851" s="17">
        <v>1</v>
      </c>
      <c r="F851" s="17">
        <v>296</v>
      </c>
      <c r="G851" s="17">
        <v>8</v>
      </c>
      <c r="H851" s="17">
        <v>304</v>
      </c>
      <c r="I851" s="17" t="b">
        <v>1</v>
      </c>
      <c r="J851" s="25">
        <v>2.6315789473684199E-2</v>
      </c>
      <c r="K851">
        <f t="shared" si="65"/>
        <v>1.5505141178390729E-3</v>
      </c>
      <c r="L851">
        <f t="shared" si="66"/>
        <v>3.9376568131809973E-2</v>
      </c>
      <c r="M851">
        <f t="shared" si="67"/>
        <v>1.0362254771528936E-3</v>
      </c>
      <c r="N851">
        <f t="shared" si="68"/>
        <v>3.9376568131809973E-2</v>
      </c>
      <c r="O851">
        <f t="shared" si="69"/>
        <v>3.9376568131809973E-2</v>
      </c>
      <c r="Q851" s="7">
        <v>825</v>
      </c>
      <c r="R851" s="7">
        <v>1.3298903170958568E-3</v>
      </c>
      <c r="S851" s="7">
        <v>-2.0415891695208031E-4</v>
      </c>
      <c r="U851" s="7">
        <v>46.740362811791385</v>
      </c>
      <c r="V851" s="7">
        <v>5.2744885426991644E-4</v>
      </c>
    </row>
    <row r="852" spans="1:22" x14ac:dyDescent="0.35">
      <c r="A852" s="3">
        <v>2016</v>
      </c>
      <c r="B852" s="13" t="s">
        <v>37</v>
      </c>
      <c r="C852" s="13" t="s">
        <v>38</v>
      </c>
      <c r="D852" s="13">
        <v>2012</v>
      </c>
      <c r="E852" s="14">
        <v>4</v>
      </c>
      <c r="F852" s="13">
        <v>148</v>
      </c>
      <c r="G852" s="13">
        <v>4</v>
      </c>
      <c r="H852" s="13">
        <v>152</v>
      </c>
      <c r="I852" s="13" t="b">
        <v>1</v>
      </c>
      <c r="J852" s="4">
        <v>2.6315789473684199E-2</v>
      </c>
      <c r="K852">
        <f t="shared" si="65"/>
        <v>7.7525705891953647E-4</v>
      </c>
      <c r="L852">
        <f t="shared" si="66"/>
        <v>2.7843438345856935E-2</v>
      </c>
      <c r="M852">
        <f t="shared" si="67"/>
        <v>7.3272206173307687E-4</v>
      </c>
      <c r="N852">
        <f t="shared" si="68"/>
        <v>2.7843438345856935E-2</v>
      </c>
      <c r="O852">
        <f t="shared" si="69"/>
        <v>0.11137375338342774</v>
      </c>
      <c r="Q852" s="7">
        <v>826</v>
      </c>
      <c r="R852" s="7">
        <v>8.9712062578059656E-4</v>
      </c>
      <c r="S852" s="7">
        <v>-1.4692062393255453E-4</v>
      </c>
      <c r="U852" s="7">
        <v>46.797052154195015</v>
      </c>
      <c r="V852" s="7">
        <v>5.2865170384634665E-4</v>
      </c>
    </row>
    <row r="853" spans="1:22" x14ac:dyDescent="0.35">
      <c r="A853" s="3">
        <v>2013</v>
      </c>
      <c r="B853" s="13" t="s">
        <v>241</v>
      </c>
      <c r="C853" s="13" t="s">
        <v>242</v>
      </c>
      <c r="D853" s="13">
        <v>2009</v>
      </c>
      <c r="E853" s="17">
        <v>4</v>
      </c>
      <c r="F853" s="13">
        <v>74</v>
      </c>
      <c r="G853" s="13">
        <v>2</v>
      </c>
      <c r="H853" s="13">
        <v>76</v>
      </c>
      <c r="I853" s="13" t="b">
        <v>1</v>
      </c>
      <c r="J853" s="4">
        <v>2.6315789473684199E-2</v>
      </c>
      <c r="K853">
        <f t="shared" si="65"/>
        <v>3.8762852945976823E-4</v>
      </c>
      <c r="L853">
        <f t="shared" si="66"/>
        <v>1.9688284065904987E-2</v>
      </c>
      <c r="M853">
        <f t="shared" si="67"/>
        <v>5.1811273857644679E-4</v>
      </c>
      <c r="N853">
        <f t="shared" si="68"/>
        <v>1.9688284065904987E-2</v>
      </c>
      <c r="O853">
        <f t="shared" si="69"/>
        <v>7.8753136263619947E-2</v>
      </c>
      <c r="Q853" s="7">
        <v>827</v>
      </c>
      <c r="R853" s="7">
        <v>7.4249174476927378E-4</v>
      </c>
      <c r="S853" s="7">
        <v>-9.3544972884267814E-5</v>
      </c>
      <c r="U853" s="7">
        <v>46.853741496598644</v>
      </c>
      <c r="V853" s="7">
        <v>5.2865170384634665E-4</v>
      </c>
    </row>
    <row r="854" spans="1:22" x14ac:dyDescent="0.35">
      <c r="A854" s="3">
        <v>2014</v>
      </c>
      <c r="B854" s="13" t="s">
        <v>42</v>
      </c>
      <c r="C854" s="13" t="s">
        <v>73</v>
      </c>
      <c r="D854" s="13">
        <v>2011</v>
      </c>
      <c r="E854" s="14">
        <v>3</v>
      </c>
      <c r="F854" s="13">
        <v>74</v>
      </c>
      <c r="G854" s="13">
        <v>2</v>
      </c>
      <c r="H854" s="13">
        <v>76</v>
      </c>
      <c r="I854" s="13" t="b">
        <v>1</v>
      </c>
      <c r="J854" s="4">
        <v>2.6315789473684199E-2</v>
      </c>
      <c r="K854">
        <f t="shared" si="65"/>
        <v>3.8762852945976823E-4</v>
      </c>
      <c r="L854">
        <f t="shared" si="66"/>
        <v>1.9688284065904987E-2</v>
      </c>
      <c r="M854">
        <f t="shared" si="67"/>
        <v>5.1811273857644679E-4</v>
      </c>
      <c r="N854">
        <f t="shared" si="68"/>
        <v>1.9688284065904987E-2</v>
      </c>
      <c r="O854">
        <f t="shared" si="69"/>
        <v>5.9064852197714957E-2</v>
      </c>
      <c r="Q854" s="7">
        <v>828</v>
      </c>
      <c r="R854" s="7">
        <v>7.7782176167190365E-4</v>
      </c>
      <c r="S854" s="7">
        <v>-1.2887498978689769E-4</v>
      </c>
      <c r="U854" s="7">
        <v>46.910430839002274</v>
      </c>
      <c r="V854" s="7">
        <v>5.2865170384634665E-4</v>
      </c>
    </row>
    <row r="855" spans="1:22" x14ac:dyDescent="0.35">
      <c r="A855" s="3">
        <v>2015</v>
      </c>
      <c r="B855" s="13" t="s">
        <v>33</v>
      </c>
      <c r="C855" s="13" t="s">
        <v>214</v>
      </c>
      <c r="D855" s="13">
        <v>2011</v>
      </c>
      <c r="E855" s="17">
        <v>4</v>
      </c>
      <c r="F855" s="13">
        <v>74</v>
      </c>
      <c r="G855" s="13">
        <v>2</v>
      </c>
      <c r="H855" s="13">
        <v>76</v>
      </c>
      <c r="I855" s="13" t="b">
        <v>1</v>
      </c>
      <c r="J855" s="4">
        <v>2.6315789473684199E-2</v>
      </c>
      <c r="K855">
        <f t="shared" si="65"/>
        <v>3.8762852945976823E-4</v>
      </c>
      <c r="L855">
        <f t="shared" si="66"/>
        <v>1.9688284065904987E-2</v>
      </c>
      <c r="M855">
        <f t="shared" si="67"/>
        <v>5.1811273857644679E-4</v>
      </c>
      <c r="N855">
        <f t="shared" si="68"/>
        <v>1.9688284065904987E-2</v>
      </c>
      <c r="O855">
        <f t="shared" si="69"/>
        <v>7.8753136263619947E-2</v>
      </c>
      <c r="Q855" s="7">
        <v>829</v>
      </c>
      <c r="R855" s="7">
        <v>9.0020882983871944E-4</v>
      </c>
      <c r="S855" s="7">
        <v>-1.5258242048757104E-4</v>
      </c>
      <c r="U855" s="7">
        <v>46.967120181405896</v>
      </c>
      <c r="V855" s="7">
        <v>5.3067487122419302E-4</v>
      </c>
    </row>
    <row r="856" spans="1:22" x14ac:dyDescent="0.35">
      <c r="A856" s="5">
        <v>2016</v>
      </c>
      <c r="B856" s="14" t="s">
        <v>24</v>
      </c>
      <c r="C856" s="14" t="s">
        <v>41</v>
      </c>
      <c r="D856" s="14">
        <v>2015</v>
      </c>
      <c r="E856" s="14">
        <v>1</v>
      </c>
      <c r="F856" s="14">
        <v>74</v>
      </c>
      <c r="G856" s="14">
        <v>2</v>
      </c>
      <c r="H856" s="14">
        <v>76</v>
      </c>
      <c r="I856" s="14" t="b">
        <v>1</v>
      </c>
      <c r="J856" s="6">
        <v>2.6315789473684199E-2</v>
      </c>
      <c r="K856">
        <f t="shared" si="65"/>
        <v>3.8762852945976823E-4</v>
      </c>
      <c r="L856">
        <f t="shared" si="66"/>
        <v>1.9688284065904987E-2</v>
      </c>
      <c r="M856">
        <f t="shared" si="67"/>
        <v>5.1811273857644679E-4</v>
      </c>
      <c r="N856">
        <f t="shared" si="68"/>
        <v>1.9688284065904987E-2</v>
      </c>
      <c r="O856">
        <f t="shared" si="69"/>
        <v>1.9688284065904987E-2</v>
      </c>
      <c r="Q856" s="7">
        <v>830</v>
      </c>
      <c r="R856" s="7">
        <v>6.2208730567459719E-4</v>
      </c>
      <c r="S856" s="7">
        <v>-9.343560182825054E-5</v>
      </c>
      <c r="U856" s="7">
        <v>47.023809523809526</v>
      </c>
      <c r="V856" s="7">
        <v>5.3231023679954192E-4</v>
      </c>
    </row>
    <row r="857" spans="1:22" x14ac:dyDescent="0.35">
      <c r="A857" s="3">
        <v>2016</v>
      </c>
      <c r="B857" s="13" t="s">
        <v>52</v>
      </c>
      <c r="C857" s="13" t="s">
        <v>74</v>
      </c>
      <c r="D857" s="13">
        <v>2015</v>
      </c>
      <c r="E857" s="17">
        <v>1</v>
      </c>
      <c r="F857" s="13">
        <v>74</v>
      </c>
      <c r="G857" s="13">
        <v>2</v>
      </c>
      <c r="H857" s="13">
        <v>76</v>
      </c>
      <c r="I857" s="13" t="b">
        <v>1</v>
      </c>
      <c r="J857" s="4">
        <v>2.6315789473684199E-2</v>
      </c>
      <c r="K857">
        <f t="shared" si="65"/>
        <v>3.8762852945976823E-4</v>
      </c>
      <c r="L857">
        <f t="shared" si="66"/>
        <v>1.9688284065904987E-2</v>
      </c>
      <c r="M857">
        <f t="shared" si="67"/>
        <v>5.1811273857644679E-4</v>
      </c>
      <c r="N857">
        <f t="shared" si="68"/>
        <v>1.9688284065904987E-2</v>
      </c>
      <c r="O857">
        <f t="shared" si="69"/>
        <v>1.9688284065904987E-2</v>
      </c>
      <c r="Q857" s="7">
        <v>831</v>
      </c>
      <c r="R857" s="7">
        <v>6.2208730567459719E-4</v>
      </c>
      <c r="S857" s="7">
        <v>-9.343560182825054E-5</v>
      </c>
      <c r="U857" s="7">
        <v>47.080498866213155</v>
      </c>
      <c r="V857" s="7">
        <v>5.3231023679954192E-4</v>
      </c>
    </row>
    <row r="858" spans="1:22" x14ac:dyDescent="0.35">
      <c r="A858" s="5">
        <v>2017</v>
      </c>
      <c r="B858" s="14" t="s">
        <v>30</v>
      </c>
      <c r="C858" s="14" t="s">
        <v>48</v>
      </c>
      <c r="D858" s="14">
        <v>2012</v>
      </c>
      <c r="E858" s="14">
        <v>5</v>
      </c>
      <c r="F858" s="14">
        <v>224</v>
      </c>
      <c r="G858" s="14">
        <v>6</v>
      </c>
      <c r="H858" s="14">
        <v>230</v>
      </c>
      <c r="I858" s="14" t="b">
        <v>1</v>
      </c>
      <c r="J858" s="6">
        <v>2.6086956521739101E-2</v>
      </c>
      <c r="K858">
        <f t="shared" si="65"/>
        <v>1.1730863391545617E-3</v>
      </c>
      <c r="L858">
        <f t="shared" si="66"/>
        <v>3.4250348015086821E-2</v>
      </c>
      <c r="M858">
        <f t="shared" si="67"/>
        <v>8.9348733952400298E-4</v>
      </c>
      <c r="N858">
        <f t="shared" si="68"/>
        <v>3.4250348015086821E-2</v>
      </c>
      <c r="O858">
        <f t="shared" si="69"/>
        <v>0.17125174007543409</v>
      </c>
      <c r="Q858" s="7">
        <v>832</v>
      </c>
      <c r="R858" s="7">
        <v>6.0763084328622899E-4</v>
      </c>
      <c r="S858" s="7">
        <v>-7.8979139439882347E-5</v>
      </c>
      <c r="U858" s="7">
        <v>47.137188208616784</v>
      </c>
      <c r="V858" s="7">
        <v>5.3231023679954192E-4</v>
      </c>
    </row>
    <row r="859" spans="1:22" x14ac:dyDescent="0.35">
      <c r="A859" s="24">
        <v>2015</v>
      </c>
      <c r="B859" s="17" t="s">
        <v>106</v>
      </c>
      <c r="C859" s="17" t="s">
        <v>107</v>
      </c>
      <c r="D859" s="17">
        <v>2012</v>
      </c>
      <c r="E859" s="17">
        <v>3</v>
      </c>
      <c r="F859" s="17">
        <v>112</v>
      </c>
      <c r="G859" s="17">
        <v>3</v>
      </c>
      <c r="H859" s="17">
        <v>115</v>
      </c>
      <c r="I859" s="17" t="b">
        <v>1</v>
      </c>
      <c r="J859" s="25">
        <v>2.6086956521739101E-2</v>
      </c>
      <c r="K859">
        <f t="shared" si="65"/>
        <v>5.8654316957728085E-4</v>
      </c>
      <c r="L859">
        <f t="shared" si="66"/>
        <v>2.42186533394671E-2</v>
      </c>
      <c r="M859">
        <f t="shared" si="67"/>
        <v>6.3179095668174968E-4</v>
      </c>
      <c r="N859">
        <f t="shared" si="68"/>
        <v>2.42186533394671E-2</v>
      </c>
      <c r="O859">
        <f t="shared" si="69"/>
        <v>7.26559600184013E-2</v>
      </c>
      <c r="Q859" s="7">
        <v>833</v>
      </c>
      <c r="R859" s="7">
        <v>9.8495287910592552E-4</v>
      </c>
      <c r="S859" s="7">
        <v>-1.5022382489832001E-4</v>
      </c>
      <c r="U859" s="7">
        <v>47.193877551020414</v>
      </c>
      <c r="V859" s="7">
        <v>5.323102367995429E-4</v>
      </c>
    </row>
    <row r="860" spans="1:22" x14ac:dyDescent="0.35">
      <c r="A860" s="5">
        <v>2016</v>
      </c>
      <c r="B860" s="14" t="s">
        <v>30</v>
      </c>
      <c r="C860" s="14" t="s">
        <v>126</v>
      </c>
      <c r="D860" s="14">
        <v>2011</v>
      </c>
      <c r="E860" s="14">
        <v>5</v>
      </c>
      <c r="F860" s="14">
        <v>112</v>
      </c>
      <c r="G860" s="14">
        <v>3</v>
      </c>
      <c r="H860" s="14">
        <v>115</v>
      </c>
      <c r="I860" s="14" t="b">
        <v>1</v>
      </c>
      <c r="J860" s="6">
        <v>2.6086956521739101E-2</v>
      </c>
      <c r="K860">
        <f t="shared" si="65"/>
        <v>5.8654316957728085E-4</v>
      </c>
      <c r="L860">
        <f t="shared" si="66"/>
        <v>2.42186533394671E-2</v>
      </c>
      <c r="M860">
        <f t="shared" si="67"/>
        <v>6.3179095668174968E-4</v>
      </c>
      <c r="N860">
        <f t="shared" si="68"/>
        <v>2.42186533394671E-2</v>
      </c>
      <c r="O860">
        <f t="shared" si="69"/>
        <v>0.1210932666973355</v>
      </c>
      <c r="Q860" s="7">
        <v>834</v>
      </c>
      <c r="R860" s="7">
        <v>9.1354368643654623E-4</v>
      </c>
      <c r="S860" s="7">
        <v>-1.6846456356856682E-4</v>
      </c>
      <c r="U860" s="7">
        <v>47.250566893424036</v>
      </c>
      <c r="V860" s="7">
        <v>5.323102367995429E-4</v>
      </c>
    </row>
    <row r="861" spans="1:22" x14ac:dyDescent="0.35">
      <c r="A861" s="24">
        <v>2017</v>
      </c>
      <c r="B861" s="17" t="s">
        <v>30</v>
      </c>
      <c r="C861" s="17" t="s">
        <v>44</v>
      </c>
      <c r="D861" s="17">
        <v>2016</v>
      </c>
      <c r="E861" s="17">
        <v>1</v>
      </c>
      <c r="F861" s="17">
        <v>262</v>
      </c>
      <c r="G861" s="17">
        <v>7</v>
      </c>
      <c r="H861" s="17">
        <v>269</v>
      </c>
      <c r="I861" s="17" t="b">
        <v>1</v>
      </c>
      <c r="J861" s="25">
        <v>2.60223048327138E-2</v>
      </c>
      <c r="K861">
        <f t="shared" si="65"/>
        <v>1.3720009792720744E-3</v>
      </c>
      <c r="L861">
        <f t="shared" si="66"/>
        <v>3.7040531573832393E-2</v>
      </c>
      <c r="M861">
        <f t="shared" si="67"/>
        <v>9.6388000378002682E-4</v>
      </c>
      <c r="N861">
        <f t="shared" si="68"/>
        <v>3.7040531573832393E-2</v>
      </c>
      <c r="O861">
        <f t="shared" si="69"/>
        <v>3.7040531573832393E-2</v>
      </c>
      <c r="Q861" s="7">
        <v>835</v>
      </c>
      <c r="R861" s="7">
        <v>9.9911604951972901E-4</v>
      </c>
      <c r="S861" s="7">
        <v>-1.666583710984331E-4</v>
      </c>
      <c r="U861" s="7">
        <v>47.307256235827666</v>
      </c>
      <c r="V861" s="7">
        <v>5.323102367995429E-4</v>
      </c>
    </row>
    <row r="862" spans="1:22" x14ac:dyDescent="0.35">
      <c r="A862" s="3">
        <v>2015</v>
      </c>
      <c r="B862" s="13" t="s">
        <v>26</v>
      </c>
      <c r="C862" s="13" t="s">
        <v>54</v>
      </c>
      <c r="D862" s="13">
        <v>2010</v>
      </c>
      <c r="E862" s="14">
        <v>5</v>
      </c>
      <c r="F862" s="13">
        <v>225</v>
      </c>
      <c r="G862" s="13">
        <v>6</v>
      </c>
      <c r="H862" s="13">
        <v>231</v>
      </c>
      <c r="I862" s="13" t="b">
        <v>1</v>
      </c>
      <c r="J862" s="4">
        <v>2.5974025974026E-2</v>
      </c>
      <c r="K862">
        <f t="shared" si="65"/>
        <v>1.1781867145421903E-3</v>
      </c>
      <c r="L862">
        <f t="shared" si="66"/>
        <v>3.4324724537018361E-2</v>
      </c>
      <c r="M862">
        <f t="shared" si="67"/>
        <v>8.9155128667580243E-4</v>
      </c>
      <c r="N862">
        <f t="shared" si="68"/>
        <v>3.4324724537018361E-2</v>
      </c>
      <c r="O862">
        <f t="shared" si="69"/>
        <v>0.17162362268509179</v>
      </c>
      <c r="Q862" s="7">
        <v>836</v>
      </c>
      <c r="R862" s="7">
        <v>1.0722366412710108E-3</v>
      </c>
      <c r="S862" s="7">
        <v>-1.6279290980846623E-4</v>
      </c>
      <c r="U862" s="7">
        <v>47.363945578231295</v>
      </c>
      <c r="V862" s="7">
        <v>5.3604579306320589E-4</v>
      </c>
    </row>
    <row r="863" spans="1:22" x14ac:dyDescent="0.35">
      <c r="A863" s="3">
        <v>2014</v>
      </c>
      <c r="B863" s="13" t="s">
        <v>52</v>
      </c>
      <c r="C863" s="13" t="s">
        <v>62</v>
      </c>
      <c r="D863" s="13">
        <v>2010</v>
      </c>
      <c r="E863" s="17">
        <v>4</v>
      </c>
      <c r="F863" s="13">
        <v>75</v>
      </c>
      <c r="G863" s="13">
        <v>2</v>
      </c>
      <c r="H863" s="13">
        <v>77</v>
      </c>
      <c r="I863" s="13" t="b">
        <v>1</v>
      </c>
      <c r="J863" s="4">
        <v>2.5974025974026E-2</v>
      </c>
      <c r="K863">
        <f t="shared" si="65"/>
        <v>3.9272890484739678E-4</v>
      </c>
      <c r="L863">
        <f t="shared" si="66"/>
        <v>1.9817388951307302E-2</v>
      </c>
      <c r="M863">
        <f t="shared" si="67"/>
        <v>5.1473737535863168E-4</v>
      </c>
      <c r="N863">
        <f t="shared" si="68"/>
        <v>1.9817388951307302E-2</v>
      </c>
      <c r="O863">
        <f t="shared" si="69"/>
        <v>7.9269555805229208E-2</v>
      </c>
      <c r="Q863" s="7">
        <v>837</v>
      </c>
      <c r="R863" s="7">
        <v>7.7601213615733299E-4</v>
      </c>
      <c r="S863" s="7">
        <v>-1.3293830653257025E-4</v>
      </c>
      <c r="U863" s="7">
        <v>47.420634920634924</v>
      </c>
      <c r="V863" s="7">
        <v>5.3604579306320589E-4</v>
      </c>
    </row>
    <row r="864" spans="1:22" x14ac:dyDescent="0.35">
      <c r="A864" s="3">
        <v>2015</v>
      </c>
      <c r="B864" s="13" t="s">
        <v>24</v>
      </c>
      <c r="C864" s="13" t="s">
        <v>169</v>
      </c>
      <c r="D864" s="13">
        <v>2011</v>
      </c>
      <c r="E864" s="14">
        <v>4</v>
      </c>
      <c r="F864" s="13">
        <v>75</v>
      </c>
      <c r="G864" s="13">
        <v>2</v>
      </c>
      <c r="H864" s="13">
        <v>77</v>
      </c>
      <c r="I864" s="13" t="b">
        <v>1</v>
      </c>
      <c r="J864" s="4">
        <v>2.5974025974026E-2</v>
      </c>
      <c r="K864">
        <f t="shared" si="65"/>
        <v>3.9272890484739678E-4</v>
      </c>
      <c r="L864">
        <f t="shared" si="66"/>
        <v>1.9817388951307302E-2</v>
      </c>
      <c r="M864">
        <f t="shared" si="67"/>
        <v>5.1473737535863168E-4</v>
      </c>
      <c r="N864">
        <f t="shared" si="68"/>
        <v>1.9817388951307302E-2</v>
      </c>
      <c r="O864">
        <f t="shared" si="69"/>
        <v>7.9269555805229208E-2</v>
      </c>
      <c r="Q864" s="7">
        <v>838</v>
      </c>
      <c r="R864" s="7">
        <v>7.8492530419629002E-4</v>
      </c>
      <c r="S864" s="7">
        <v>-1.4185147457152728E-4</v>
      </c>
      <c r="U864" s="7">
        <v>47.477324263038554</v>
      </c>
      <c r="V864" s="7">
        <v>5.3900622626600883E-4</v>
      </c>
    </row>
    <row r="865" spans="1:22" x14ac:dyDescent="0.35">
      <c r="A865" s="3">
        <v>2015</v>
      </c>
      <c r="B865" s="13" t="s">
        <v>30</v>
      </c>
      <c r="C865" s="13" t="s">
        <v>75</v>
      </c>
      <c r="D865" s="13">
        <v>2012</v>
      </c>
      <c r="E865" s="17">
        <v>3</v>
      </c>
      <c r="F865" s="13">
        <v>75</v>
      </c>
      <c r="G865" s="13">
        <v>2</v>
      </c>
      <c r="H865" s="13">
        <v>77</v>
      </c>
      <c r="I865" s="13" t="b">
        <v>1</v>
      </c>
      <c r="J865" s="4">
        <v>2.5974025974026E-2</v>
      </c>
      <c r="K865">
        <f t="shared" si="65"/>
        <v>3.9272890484739678E-4</v>
      </c>
      <c r="L865">
        <f t="shared" si="66"/>
        <v>1.9817388951307302E-2</v>
      </c>
      <c r="M865">
        <f t="shared" si="67"/>
        <v>5.1473737535863168E-4</v>
      </c>
      <c r="N865">
        <f t="shared" si="68"/>
        <v>1.9817388951307302E-2</v>
      </c>
      <c r="O865">
        <f t="shared" si="69"/>
        <v>5.9452166853921906E-2</v>
      </c>
      <c r="Q865" s="7">
        <v>839</v>
      </c>
      <c r="R865" s="7">
        <v>6.2633368470184087E-4</v>
      </c>
      <c r="S865" s="7">
        <v>-1.0126610152912314E-4</v>
      </c>
      <c r="U865" s="7">
        <v>47.534013605442183</v>
      </c>
      <c r="V865" s="7">
        <v>5.3900622626600883E-4</v>
      </c>
    </row>
    <row r="866" spans="1:22" x14ac:dyDescent="0.35">
      <c r="A866" s="3">
        <v>2015</v>
      </c>
      <c r="B866" s="13" t="s">
        <v>42</v>
      </c>
      <c r="C866" s="13" t="s">
        <v>43</v>
      </c>
      <c r="D866" s="13">
        <v>2015</v>
      </c>
      <c r="E866" s="14">
        <v>0</v>
      </c>
      <c r="F866" s="13">
        <v>75</v>
      </c>
      <c r="G866" s="13">
        <v>2</v>
      </c>
      <c r="H866" s="13">
        <v>77</v>
      </c>
      <c r="I866" s="13" t="b">
        <v>1</v>
      </c>
      <c r="J866" s="4">
        <v>2.5974025974026E-2</v>
      </c>
      <c r="K866">
        <f t="shared" si="65"/>
        <v>3.9272890484739678E-4</v>
      </c>
      <c r="L866">
        <f t="shared" si="66"/>
        <v>1.9817388951307302E-2</v>
      </c>
      <c r="M866">
        <f t="shared" si="67"/>
        <v>5.1473737535863168E-4</v>
      </c>
      <c r="N866">
        <f t="shared" si="68"/>
        <v>1.9817388951307302E-2</v>
      </c>
      <c r="O866">
        <f t="shared" si="69"/>
        <v>0</v>
      </c>
      <c r="Q866" s="7">
        <v>840</v>
      </c>
      <c r="R866" s="7">
        <v>6.2633368470184087E-4</v>
      </c>
      <c r="S866" s="7">
        <v>-1.0126610152912314E-4</v>
      </c>
      <c r="U866" s="7">
        <v>47.590702947845806</v>
      </c>
      <c r="V866" s="7">
        <v>5.3986111376001344E-4</v>
      </c>
    </row>
    <row r="867" spans="1:22" x14ac:dyDescent="0.35">
      <c r="A867" s="24">
        <v>2015</v>
      </c>
      <c r="B867" s="17" t="s">
        <v>37</v>
      </c>
      <c r="C867" s="17" t="s">
        <v>197</v>
      </c>
      <c r="D867" s="17">
        <v>2011</v>
      </c>
      <c r="E867" s="17">
        <v>4</v>
      </c>
      <c r="F867" s="17">
        <v>75</v>
      </c>
      <c r="G867" s="17">
        <v>2</v>
      </c>
      <c r="H867" s="17">
        <v>77</v>
      </c>
      <c r="I867" s="17" t="b">
        <v>1</v>
      </c>
      <c r="J867" s="25">
        <v>2.5974025974026E-2</v>
      </c>
      <c r="K867">
        <f t="shared" si="65"/>
        <v>3.9272890484739678E-4</v>
      </c>
      <c r="L867">
        <f t="shared" si="66"/>
        <v>1.9817388951307302E-2</v>
      </c>
      <c r="M867">
        <f t="shared" si="67"/>
        <v>5.1473737535863168E-4</v>
      </c>
      <c r="N867">
        <f t="shared" si="68"/>
        <v>1.9817388951307302E-2</v>
      </c>
      <c r="O867">
        <f t="shared" si="69"/>
        <v>7.9269555805229208E-2</v>
      </c>
      <c r="Q867" s="7">
        <v>841</v>
      </c>
      <c r="R867" s="7">
        <v>6.408888271599261E-4</v>
      </c>
      <c r="S867" s="7">
        <v>-1.1582124398720837E-4</v>
      </c>
      <c r="U867" s="7">
        <v>47.647392290249435</v>
      </c>
      <c r="V867" s="7">
        <v>5.3986111376001344E-4</v>
      </c>
    </row>
    <row r="868" spans="1:22" x14ac:dyDescent="0.35">
      <c r="A868" s="5">
        <v>2016</v>
      </c>
      <c r="B868" s="14" t="s">
        <v>30</v>
      </c>
      <c r="C868" s="14" t="s">
        <v>47</v>
      </c>
      <c r="D868" s="14">
        <v>2011</v>
      </c>
      <c r="E868" s="14">
        <v>5</v>
      </c>
      <c r="F868" s="14">
        <v>75</v>
      </c>
      <c r="G868" s="14">
        <v>2</v>
      </c>
      <c r="H868" s="14">
        <v>77</v>
      </c>
      <c r="I868" s="14" t="b">
        <v>1</v>
      </c>
      <c r="J868" s="6">
        <v>2.5974025974026E-2</v>
      </c>
      <c r="K868">
        <f t="shared" si="65"/>
        <v>3.9272890484739678E-4</v>
      </c>
      <c r="L868">
        <f t="shared" si="66"/>
        <v>1.9817388951307302E-2</v>
      </c>
      <c r="M868">
        <f t="shared" si="67"/>
        <v>5.1473737535863168E-4</v>
      </c>
      <c r="N868">
        <f t="shared" si="68"/>
        <v>1.9817388951307302E-2</v>
      </c>
      <c r="O868">
        <f t="shared" si="69"/>
        <v>9.908694475653651E-2</v>
      </c>
      <c r="Q868" s="7">
        <v>842</v>
      </c>
      <c r="R868" s="7">
        <v>6.2633368470184087E-4</v>
      </c>
      <c r="S868" s="7">
        <v>-1.0126610152912314E-4</v>
      </c>
      <c r="U868" s="7">
        <v>47.704081632653065</v>
      </c>
      <c r="V868" s="7">
        <v>5.4375907855841552E-4</v>
      </c>
    </row>
    <row r="869" spans="1:22" x14ac:dyDescent="0.35">
      <c r="A869" s="24">
        <v>2017</v>
      </c>
      <c r="B869" s="17" t="s">
        <v>26</v>
      </c>
      <c r="C869" s="17" t="s">
        <v>111</v>
      </c>
      <c r="D869" s="17">
        <v>2014</v>
      </c>
      <c r="E869" s="17">
        <v>3</v>
      </c>
      <c r="F869" s="17">
        <v>75</v>
      </c>
      <c r="G869" s="17">
        <v>2</v>
      </c>
      <c r="H869" s="17">
        <v>77</v>
      </c>
      <c r="I869" s="17" t="b">
        <v>1</v>
      </c>
      <c r="J869" s="25">
        <v>2.5974025974026E-2</v>
      </c>
      <c r="K869">
        <f t="shared" si="65"/>
        <v>3.9272890484739678E-4</v>
      </c>
      <c r="L869">
        <f t="shared" si="66"/>
        <v>1.9817388951307302E-2</v>
      </c>
      <c r="M869">
        <f t="shared" si="67"/>
        <v>5.1473737535863168E-4</v>
      </c>
      <c r="N869">
        <f t="shared" si="68"/>
        <v>1.9817388951307302E-2</v>
      </c>
      <c r="O869">
        <f t="shared" si="69"/>
        <v>5.9452166853921906E-2</v>
      </c>
      <c r="Q869" s="7">
        <v>843</v>
      </c>
      <c r="R869" s="7">
        <v>7.7054662130138663E-4</v>
      </c>
      <c r="S869" s="7">
        <v>-1.3035009393754535E-4</v>
      </c>
      <c r="U869" s="7">
        <v>47.760770975056694</v>
      </c>
      <c r="V869" s="7">
        <v>5.4375907855841552E-4</v>
      </c>
    </row>
    <row r="870" spans="1:22" x14ac:dyDescent="0.35">
      <c r="A870" s="3">
        <v>2015</v>
      </c>
      <c r="B870" s="13" t="s">
        <v>37</v>
      </c>
      <c r="C870" s="13" t="s">
        <v>38</v>
      </c>
      <c r="D870" s="13">
        <v>2010</v>
      </c>
      <c r="E870" s="14">
        <v>5</v>
      </c>
      <c r="F870" s="13">
        <v>226</v>
      </c>
      <c r="G870" s="13">
        <v>6</v>
      </c>
      <c r="H870" s="13">
        <v>232</v>
      </c>
      <c r="I870" s="13" t="b">
        <v>1</v>
      </c>
      <c r="J870" s="4">
        <v>2.5862068965517199E-2</v>
      </c>
      <c r="K870">
        <f t="shared" si="65"/>
        <v>1.1832870899298189E-3</v>
      </c>
      <c r="L870">
        <f t="shared" si="66"/>
        <v>3.4398940244283964E-2</v>
      </c>
      <c r="M870">
        <f t="shared" si="67"/>
        <v>8.8962776493837689E-4</v>
      </c>
      <c r="N870">
        <f t="shared" si="68"/>
        <v>3.4398940244283964E-2</v>
      </c>
      <c r="O870">
        <f t="shared" si="69"/>
        <v>0.17199470122141983</v>
      </c>
      <c r="Q870" s="7">
        <v>844</v>
      </c>
      <c r="R870" s="7">
        <v>8.81373089883259E-4</v>
      </c>
      <c r="S870" s="7">
        <v>-1.4378238946259592E-4</v>
      </c>
      <c r="U870" s="7">
        <v>47.817460317460323</v>
      </c>
      <c r="V870" s="7">
        <v>5.4375907855841552E-4</v>
      </c>
    </row>
    <row r="871" spans="1:22" x14ac:dyDescent="0.35">
      <c r="A871" s="24">
        <v>2013</v>
      </c>
      <c r="B871" s="17" t="s">
        <v>106</v>
      </c>
      <c r="C871" s="17" t="s">
        <v>174</v>
      </c>
      <c r="D871" s="17">
        <v>2012</v>
      </c>
      <c r="E871" s="17">
        <v>1</v>
      </c>
      <c r="F871" s="17">
        <v>113</v>
      </c>
      <c r="G871" s="17">
        <v>3</v>
      </c>
      <c r="H871" s="17">
        <v>116</v>
      </c>
      <c r="I871" s="17" t="b">
        <v>1</v>
      </c>
      <c r="J871" s="25">
        <v>2.5862068965517199E-2</v>
      </c>
      <c r="K871">
        <f t="shared" si="65"/>
        <v>5.9164354496490945E-4</v>
      </c>
      <c r="L871">
        <f t="shared" si="66"/>
        <v>2.4323723912364023E-2</v>
      </c>
      <c r="M871">
        <f t="shared" si="67"/>
        <v>6.2906182531975816E-4</v>
      </c>
      <c r="N871">
        <f t="shared" si="68"/>
        <v>2.4323723912364023E-2</v>
      </c>
      <c r="O871">
        <f t="shared" si="69"/>
        <v>2.4323723912364023E-2</v>
      </c>
      <c r="Q871" s="7">
        <v>845</v>
      </c>
      <c r="R871" s="7">
        <v>6.5253120459753296E-4</v>
      </c>
      <c r="S871" s="7">
        <v>-1.3097581858994678E-4</v>
      </c>
      <c r="U871" s="7">
        <v>47.874149659863946</v>
      </c>
      <c r="V871" s="7">
        <v>5.4375907855841552E-4</v>
      </c>
    </row>
    <row r="872" spans="1:22" x14ac:dyDescent="0.35">
      <c r="A872" s="3">
        <v>2016</v>
      </c>
      <c r="B872" s="13" t="s">
        <v>30</v>
      </c>
      <c r="C872" s="13" t="s">
        <v>36</v>
      </c>
      <c r="D872" s="13">
        <v>2014</v>
      </c>
      <c r="E872" s="14">
        <v>2</v>
      </c>
      <c r="F872" s="13">
        <v>304</v>
      </c>
      <c r="G872" s="13">
        <v>8</v>
      </c>
      <c r="H872" s="13">
        <v>312</v>
      </c>
      <c r="I872" s="13" t="b">
        <v>1</v>
      </c>
      <c r="J872" s="4">
        <v>2.5641025641025599E-2</v>
      </c>
      <c r="K872">
        <f t="shared" si="65"/>
        <v>1.5913171209401011E-3</v>
      </c>
      <c r="L872">
        <f t="shared" si="66"/>
        <v>3.989131636008144E-2</v>
      </c>
      <c r="M872">
        <f t="shared" si="67"/>
        <v>1.0228542656431122E-3</v>
      </c>
      <c r="N872">
        <f t="shared" si="68"/>
        <v>3.989131636008144E-2</v>
      </c>
      <c r="O872">
        <f t="shared" si="69"/>
        <v>7.978263272016288E-2</v>
      </c>
      <c r="Q872" s="7">
        <v>846</v>
      </c>
      <c r="R872" s="7">
        <v>6.5253120459753296E-4</v>
      </c>
      <c r="S872" s="7">
        <v>-1.3097581858994678E-4</v>
      </c>
      <c r="U872" s="7">
        <v>47.930839002267575</v>
      </c>
      <c r="V872" s="7">
        <v>5.4375907855841552E-4</v>
      </c>
    </row>
    <row r="873" spans="1:22" x14ac:dyDescent="0.35">
      <c r="A873" s="3">
        <v>2017</v>
      </c>
      <c r="B873" s="13" t="s">
        <v>26</v>
      </c>
      <c r="C873" s="13" t="s">
        <v>54</v>
      </c>
      <c r="D873" s="13">
        <v>2012</v>
      </c>
      <c r="E873" s="17">
        <v>5</v>
      </c>
      <c r="F873" s="13">
        <v>191</v>
      </c>
      <c r="G873" s="13">
        <v>5</v>
      </c>
      <c r="H873" s="13">
        <v>196</v>
      </c>
      <c r="I873" s="13" t="b">
        <v>1</v>
      </c>
      <c r="J873" s="4">
        <v>2.5510204081632699E-2</v>
      </c>
      <c r="K873">
        <f t="shared" si="65"/>
        <v>9.9967357597519177E-4</v>
      </c>
      <c r="L873">
        <f t="shared" si="66"/>
        <v>3.1617614963421761E-2</v>
      </c>
      <c r="M873">
        <f t="shared" si="67"/>
        <v>8.0657181029137291E-4</v>
      </c>
      <c r="N873">
        <f t="shared" si="68"/>
        <v>3.1617614963421761E-2</v>
      </c>
      <c r="O873">
        <f t="shared" si="69"/>
        <v>0.15808807481710879</v>
      </c>
      <c r="Q873" s="7">
        <v>847</v>
      </c>
      <c r="R873" s="7">
        <v>1.0099176180260376E-3</v>
      </c>
      <c r="S873" s="7">
        <v>-1.8636348627189031E-4</v>
      </c>
      <c r="U873" s="7">
        <v>47.987528344671205</v>
      </c>
      <c r="V873" s="7">
        <v>5.4375907855841552E-4</v>
      </c>
    </row>
    <row r="874" spans="1:22" x14ac:dyDescent="0.35">
      <c r="A874" s="3">
        <v>2015</v>
      </c>
      <c r="B874" s="13" t="s">
        <v>26</v>
      </c>
      <c r="C874" s="13" t="s">
        <v>27</v>
      </c>
      <c r="D874" s="13">
        <v>2013</v>
      </c>
      <c r="E874" s="14">
        <v>2</v>
      </c>
      <c r="F874" s="13">
        <v>153</v>
      </c>
      <c r="G874" s="13">
        <v>4</v>
      </c>
      <c r="H874" s="13">
        <v>157</v>
      </c>
      <c r="I874" s="13" t="b">
        <v>1</v>
      </c>
      <c r="J874" s="4">
        <v>2.54777070063694E-2</v>
      </c>
      <c r="K874">
        <f t="shared" si="65"/>
        <v>8.0075893585767916E-4</v>
      </c>
      <c r="L874">
        <f t="shared" si="66"/>
        <v>2.8297684284366437E-2</v>
      </c>
      <c r="M874">
        <f t="shared" si="67"/>
        <v>7.2096010915583203E-4</v>
      </c>
      <c r="N874">
        <f t="shared" si="68"/>
        <v>2.8297684284366437E-2</v>
      </c>
      <c r="O874">
        <f t="shared" si="69"/>
        <v>5.6595368568732873E-2</v>
      </c>
      <c r="Q874" s="7">
        <v>848</v>
      </c>
      <c r="R874" s="7">
        <v>7.6498580885944582E-4</v>
      </c>
      <c r="S874" s="7">
        <v>-1.2762830447498089E-4</v>
      </c>
      <c r="U874" s="7">
        <v>48.044217687074834</v>
      </c>
      <c r="V874" s="7">
        <v>5.4673860266240073E-4</v>
      </c>
    </row>
    <row r="875" spans="1:22" x14ac:dyDescent="0.35">
      <c r="A875" s="24">
        <v>2017</v>
      </c>
      <c r="B875" s="17" t="s">
        <v>33</v>
      </c>
      <c r="C875" s="17" t="s">
        <v>34</v>
      </c>
      <c r="D875" s="17">
        <v>2013</v>
      </c>
      <c r="E875" s="17">
        <v>4</v>
      </c>
      <c r="F875" s="17">
        <v>230</v>
      </c>
      <c r="G875" s="17">
        <v>6</v>
      </c>
      <c r="H875" s="17">
        <v>236</v>
      </c>
      <c r="I875" s="17" t="b">
        <v>1</v>
      </c>
      <c r="J875" s="25">
        <v>2.5423728813559299E-2</v>
      </c>
      <c r="K875">
        <f t="shared" si="65"/>
        <v>1.2036885914803329E-3</v>
      </c>
      <c r="L875">
        <f t="shared" si="66"/>
        <v>3.4694215533433423E-2</v>
      </c>
      <c r="M875">
        <f t="shared" si="67"/>
        <v>8.8205632712118798E-4</v>
      </c>
      <c r="N875">
        <f t="shared" si="68"/>
        <v>3.4694215533433423E-2</v>
      </c>
      <c r="O875">
        <f t="shared" si="69"/>
        <v>0.13877686213373369</v>
      </c>
      <c r="Q875" s="7">
        <v>849</v>
      </c>
      <c r="R875" s="7">
        <v>1.2547319266557576E-3</v>
      </c>
      <c r="S875" s="7">
        <v>-2.1850644950286401E-4</v>
      </c>
      <c r="U875" s="7">
        <v>48.100907029478464</v>
      </c>
      <c r="V875" s="7">
        <v>5.4774271480797316E-4</v>
      </c>
    </row>
    <row r="876" spans="1:22" x14ac:dyDescent="0.35">
      <c r="A876" s="5">
        <v>2013</v>
      </c>
      <c r="B876" s="14" t="s">
        <v>52</v>
      </c>
      <c r="C876" s="14" t="s">
        <v>62</v>
      </c>
      <c r="D876" s="14">
        <v>2011</v>
      </c>
      <c r="E876" s="14">
        <v>2</v>
      </c>
      <c r="F876" s="14">
        <v>115</v>
      </c>
      <c r="G876" s="14">
        <v>3</v>
      </c>
      <c r="H876" s="14">
        <v>118</v>
      </c>
      <c r="I876" s="14" t="b">
        <v>1</v>
      </c>
      <c r="J876" s="6">
        <v>2.5423728813559299E-2</v>
      </c>
      <c r="K876">
        <f t="shared" si="65"/>
        <v>6.0184429574016644E-4</v>
      </c>
      <c r="L876">
        <f t="shared" si="66"/>
        <v>2.4532515071638426E-2</v>
      </c>
      <c r="M876">
        <f t="shared" si="67"/>
        <v>6.2370801029589158E-4</v>
      </c>
      <c r="N876">
        <f t="shared" si="68"/>
        <v>2.4532515071638426E-2</v>
      </c>
      <c r="O876">
        <f t="shared" si="69"/>
        <v>4.9065030143276851E-2</v>
      </c>
      <c r="Q876" s="7">
        <v>850</v>
      </c>
      <c r="R876" s="7">
        <v>9.1852003681539831E-4</v>
      </c>
      <c r="S876" s="7">
        <v>-1.8579797508232144E-4</v>
      </c>
      <c r="U876" s="7">
        <v>48.157596371882086</v>
      </c>
      <c r="V876" s="7">
        <v>5.4774271480797316E-4</v>
      </c>
    </row>
    <row r="877" spans="1:22" x14ac:dyDescent="0.35">
      <c r="A877" s="3">
        <v>2013</v>
      </c>
      <c r="B877" s="13" t="s">
        <v>30</v>
      </c>
      <c r="C877" s="13" t="s">
        <v>56</v>
      </c>
      <c r="D877" s="13">
        <v>2012</v>
      </c>
      <c r="E877" s="17">
        <v>1</v>
      </c>
      <c r="F877" s="13">
        <v>115</v>
      </c>
      <c r="G877" s="13">
        <v>3</v>
      </c>
      <c r="H877" s="13">
        <v>118</v>
      </c>
      <c r="I877" s="13" t="b">
        <v>1</v>
      </c>
      <c r="J877" s="4">
        <v>2.5423728813559299E-2</v>
      </c>
      <c r="K877">
        <f t="shared" si="65"/>
        <v>6.0184429574016644E-4</v>
      </c>
      <c r="L877">
        <f t="shared" si="66"/>
        <v>2.4532515071638426E-2</v>
      </c>
      <c r="M877">
        <f t="shared" si="67"/>
        <v>6.2370801029589158E-4</v>
      </c>
      <c r="N877">
        <f t="shared" si="68"/>
        <v>2.4532515071638426E-2</v>
      </c>
      <c r="O877">
        <f t="shared" si="69"/>
        <v>2.4532515071638426E-2</v>
      </c>
      <c r="Q877" s="7">
        <v>851</v>
      </c>
      <c r="R877" s="7">
        <v>6.4949174668788544E-4</v>
      </c>
      <c r="S877" s="7">
        <v>-1.3137900811143865E-4</v>
      </c>
      <c r="U877" s="7">
        <v>48.214285714285715</v>
      </c>
      <c r="V877" s="7">
        <v>5.4774271480797316E-4</v>
      </c>
    </row>
    <row r="878" spans="1:22" x14ac:dyDescent="0.35">
      <c r="A878" s="5">
        <v>2015</v>
      </c>
      <c r="B878" s="14" t="s">
        <v>106</v>
      </c>
      <c r="C878" s="14" t="s">
        <v>107</v>
      </c>
      <c r="D878" s="14">
        <v>2013</v>
      </c>
      <c r="E878" s="14">
        <v>2</v>
      </c>
      <c r="F878" s="14">
        <v>115</v>
      </c>
      <c r="G878" s="14">
        <v>3</v>
      </c>
      <c r="H878" s="14">
        <v>118</v>
      </c>
      <c r="I878" s="14" t="b">
        <v>1</v>
      </c>
      <c r="J878" s="6">
        <v>2.5423728813559299E-2</v>
      </c>
      <c r="K878">
        <f t="shared" si="65"/>
        <v>6.0184429574016644E-4</v>
      </c>
      <c r="L878">
        <f t="shared" si="66"/>
        <v>2.4532515071638426E-2</v>
      </c>
      <c r="M878">
        <f t="shared" si="67"/>
        <v>6.2370801029589158E-4</v>
      </c>
      <c r="N878">
        <f t="shared" si="68"/>
        <v>2.4532515071638426E-2</v>
      </c>
      <c r="O878">
        <f t="shared" si="69"/>
        <v>4.9065030143276851E-2</v>
      </c>
      <c r="Q878" s="7">
        <v>852</v>
      </c>
      <c r="R878" s="7">
        <v>6.4211648556788319E-4</v>
      </c>
      <c r="S878" s="7">
        <v>-1.240037469914364E-4</v>
      </c>
      <c r="U878" s="7">
        <v>48.270975056689345</v>
      </c>
      <c r="V878" s="7">
        <v>5.4774271480797316E-4</v>
      </c>
    </row>
    <row r="879" spans="1:22" x14ac:dyDescent="0.35">
      <c r="A879" s="24">
        <v>2013</v>
      </c>
      <c r="B879" s="17" t="s">
        <v>24</v>
      </c>
      <c r="C879" s="17" t="s">
        <v>57</v>
      </c>
      <c r="D879" s="17">
        <v>2010</v>
      </c>
      <c r="E879" s="17">
        <v>3</v>
      </c>
      <c r="F879" s="17">
        <v>77</v>
      </c>
      <c r="G879" s="17">
        <v>2</v>
      </c>
      <c r="H879" s="17">
        <v>79</v>
      </c>
      <c r="I879" s="17" t="b">
        <v>1</v>
      </c>
      <c r="J879" s="25">
        <v>2.53164556962025E-2</v>
      </c>
      <c r="K879">
        <f t="shared" si="65"/>
        <v>4.0292965562265383E-4</v>
      </c>
      <c r="L879">
        <f t="shared" si="66"/>
        <v>2.0073107771908509E-2</v>
      </c>
      <c r="M879">
        <f t="shared" si="67"/>
        <v>5.0817994359261983E-4</v>
      </c>
      <c r="N879">
        <f t="shared" si="68"/>
        <v>2.0073107771908509E-2</v>
      </c>
      <c r="O879">
        <f t="shared" si="69"/>
        <v>6.0219323315725527E-2</v>
      </c>
      <c r="Q879" s="7">
        <v>853</v>
      </c>
      <c r="R879" s="7">
        <v>6.4949174668788544E-4</v>
      </c>
      <c r="S879" s="7">
        <v>-1.3137900811143865E-4</v>
      </c>
      <c r="U879" s="7">
        <v>48.327664399092974</v>
      </c>
      <c r="V879" s="7">
        <v>5.4774271480797316E-4</v>
      </c>
    </row>
    <row r="880" spans="1:22" x14ac:dyDescent="0.35">
      <c r="A880" s="3">
        <v>2017</v>
      </c>
      <c r="B880" s="13" t="s">
        <v>58</v>
      </c>
      <c r="C880" s="13" t="s">
        <v>76</v>
      </c>
      <c r="D880" s="13">
        <v>2014</v>
      </c>
      <c r="E880" s="14">
        <v>3</v>
      </c>
      <c r="F880" s="13">
        <v>77</v>
      </c>
      <c r="G880" s="13">
        <v>2</v>
      </c>
      <c r="H880" s="13">
        <v>79</v>
      </c>
      <c r="I880" s="13" t="b">
        <v>1</v>
      </c>
      <c r="J880" s="4">
        <v>2.53164556962025E-2</v>
      </c>
      <c r="K880">
        <f t="shared" si="65"/>
        <v>4.0292965562265383E-4</v>
      </c>
      <c r="L880">
        <f t="shared" si="66"/>
        <v>2.0073107771908509E-2</v>
      </c>
      <c r="M880">
        <f t="shared" si="67"/>
        <v>5.0817994359261983E-4</v>
      </c>
      <c r="N880">
        <f t="shared" si="68"/>
        <v>2.0073107771908509E-2</v>
      </c>
      <c r="O880">
        <f t="shared" si="69"/>
        <v>6.0219323315725527E-2</v>
      </c>
      <c r="Q880" s="7">
        <v>854</v>
      </c>
      <c r="R880" s="7">
        <v>6.2736596332787879E-4</v>
      </c>
      <c r="S880" s="7">
        <v>-1.09253224751432E-4</v>
      </c>
      <c r="U880" s="7">
        <v>48.384353741496604</v>
      </c>
      <c r="V880" s="7">
        <v>5.5135821752363534E-4</v>
      </c>
    </row>
    <row r="881" spans="1:22" x14ac:dyDescent="0.35">
      <c r="A881" s="24">
        <v>2017</v>
      </c>
      <c r="B881" s="17" t="s">
        <v>26</v>
      </c>
      <c r="C881" s="17" t="s">
        <v>54</v>
      </c>
      <c r="D881" s="17">
        <v>2015</v>
      </c>
      <c r="E881" s="17">
        <v>2</v>
      </c>
      <c r="F881" s="17">
        <v>77</v>
      </c>
      <c r="G881" s="17">
        <v>2</v>
      </c>
      <c r="H881" s="17">
        <v>79</v>
      </c>
      <c r="I881" s="17" t="b">
        <v>1</v>
      </c>
      <c r="J881" s="25">
        <v>2.53164556962025E-2</v>
      </c>
      <c r="K881">
        <f t="shared" si="65"/>
        <v>4.0292965562265383E-4</v>
      </c>
      <c r="L881">
        <f t="shared" si="66"/>
        <v>2.0073107771908509E-2</v>
      </c>
      <c r="M881">
        <f t="shared" si="67"/>
        <v>5.0817994359261983E-4</v>
      </c>
      <c r="N881">
        <f t="shared" si="68"/>
        <v>2.0073107771908509E-2</v>
      </c>
      <c r="O881">
        <f t="shared" si="69"/>
        <v>4.0146215543817018E-2</v>
      </c>
      <c r="Q881" s="7">
        <v>855</v>
      </c>
      <c r="R881" s="7">
        <v>6.2736596332787879E-4</v>
      </c>
      <c r="S881" s="7">
        <v>-1.09253224751432E-4</v>
      </c>
      <c r="U881" s="7">
        <v>48.441043083900233</v>
      </c>
      <c r="V881" s="7">
        <v>5.5181520742183371E-4</v>
      </c>
    </row>
    <row r="882" spans="1:22" x14ac:dyDescent="0.35">
      <c r="A882" s="3">
        <v>2015</v>
      </c>
      <c r="B882" s="13" t="s">
        <v>58</v>
      </c>
      <c r="C882" s="13">
        <v>200</v>
      </c>
      <c r="D882" s="13">
        <v>2014</v>
      </c>
      <c r="E882" s="14">
        <v>1</v>
      </c>
      <c r="F882" s="13">
        <v>116</v>
      </c>
      <c r="G882" s="13">
        <v>3</v>
      </c>
      <c r="H882" s="13">
        <v>119</v>
      </c>
      <c r="I882" s="13" t="b">
        <v>1</v>
      </c>
      <c r="J882" s="4">
        <v>2.5210084033613401E-2</v>
      </c>
      <c r="K882">
        <f t="shared" si="65"/>
        <v>6.0694467112779504E-4</v>
      </c>
      <c r="L882">
        <f t="shared" si="66"/>
        <v>2.4636247099097602E-2</v>
      </c>
      <c r="M882">
        <f t="shared" si="67"/>
        <v>6.2108185964111491E-4</v>
      </c>
      <c r="N882">
        <f t="shared" si="68"/>
        <v>2.4636247099097602E-2</v>
      </c>
      <c r="O882">
        <f t="shared" si="69"/>
        <v>2.4636247099097602E-2</v>
      </c>
      <c r="Q882" s="7">
        <v>856</v>
      </c>
      <c r="R882" s="7">
        <v>1.1427061668624278E-3</v>
      </c>
      <c r="S882" s="7">
        <v>-2.4921882733842482E-4</v>
      </c>
      <c r="U882" s="7">
        <v>48.497732426303855</v>
      </c>
      <c r="V882" s="7">
        <v>5.5181520742183371E-4</v>
      </c>
    </row>
    <row r="883" spans="1:22" x14ac:dyDescent="0.35">
      <c r="A883" s="3">
        <v>2017</v>
      </c>
      <c r="B883" s="13" t="s">
        <v>67</v>
      </c>
      <c r="C883" s="13" t="s">
        <v>68</v>
      </c>
      <c r="D883" s="13">
        <v>2013</v>
      </c>
      <c r="E883" s="17">
        <v>4</v>
      </c>
      <c r="F883" s="13">
        <v>155</v>
      </c>
      <c r="G883" s="13">
        <v>4</v>
      </c>
      <c r="H883" s="13">
        <v>159</v>
      </c>
      <c r="I883" s="13" t="b">
        <v>1</v>
      </c>
      <c r="J883" s="4">
        <v>2.51572327044025E-2</v>
      </c>
      <c r="K883">
        <f t="shared" si="65"/>
        <v>8.1095968663293615E-4</v>
      </c>
      <c r="L883">
        <f t="shared" si="66"/>
        <v>2.8477353926110061E-2</v>
      </c>
      <c r="M883">
        <f t="shared" si="67"/>
        <v>7.1641141952478093E-4</v>
      </c>
      <c r="N883">
        <f t="shared" si="68"/>
        <v>2.8477353926110061E-2</v>
      </c>
      <c r="O883">
        <f t="shared" si="69"/>
        <v>0.11390941570444024</v>
      </c>
      <c r="Q883" s="7">
        <v>857</v>
      </c>
      <c r="R883" s="7">
        <v>7.8987059082798086E-4</v>
      </c>
      <c r="S883" s="7">
        <v>-1.5807963414623117E-4</v>
      </c>
      <c r="U883" s="7">
        <v>48.554421768707485</v>
      </c>
      <c r="V883" s="7">
        <v>5.5181520742183371E-4</v>
      </c>
    </row>
    <row r="884" spans="1:22" x14ac:dyDescent="0.35">
      <c r="A884" s="5">
        <v>2016</v>
      </c>
      <c r="B884" s="14" t="s">
        <v>118</v>
      </c>
      <c r="C884" s="14" t="s">
        <v>119</v>
      </c>
      <c r="D884" s="14">
        <v>2011</v>
      </c>
      <c r="E884" s="14">
        <v>5</v>
      </c>
      <c r="F884" s="14">
        <v>156</v>
      </c>
      <c r="G884" s="14">
        <v>4</v>
      </c>
      <c r="H884" s="14">
        <v>160</v>
      </c>
      <c r="I884" s="14" t="b">
        <v>1</v>
      </c>
      <c r="J884" s="6">
        <v>2.5000000000000001E-2</v>
      </c>
      <c r="K884">
        <f t="shared" si="65"/>
        <v>8.1606006202056475E-4</v>
      </c>
      <c r="L884">
        <f t="shared" si="66"/>
        <v>2.856676499046689E-2</v>
      </c>
      <c r="M884">
        <f t="shared" si="67"/>
        <v>7.1416912476167231E-4</v>
      </c>
      <c r="N884">
        <f t="shared" si="68"/>
        <v>2.856676499046689E-2</v>
      </c>
      <c r="O884">
        <f t="shared" si="69"/>
        <v>0.14283382495233446</v>
      </c>
      <c r="Q884" s="7">
        <v>858</v>
      </c>
      <c r="R884" s="7">
        <v>8.0801527949210918E-4</v>
      </c>
      <c r="S884" s="7">
        <v>-1.762243228103595E-4</v>
      </c>
      <c r="U884" s="7">
        <v>48.611111111111114</v>
      </c>
      <c r="V884" s="7">
        <v>5.5181520742183371E-4</v>
      </c>
    </row>
    <row r="885" spans="1:22" x14ac:dyDescent="0.35">
      <c r="A885" s="3">
        <v>2013</v>
      </c>
      <c r="B885" s="13" t="s">
        <v>24</v>
      </c>
      <c r="C885" s="13" t="s">
        <v>46</v>
      </c>
      <c r="D885" s="13">
        <v>2013</v>
      </c>
      <c r="E885" s="17">
        <v>0</v>
      </c>
      <c r="F885" s="13">
        <v>117</v>
      </c>
      <c r="G885" s="13">
        <v>3</v>
      </c>
      <c r="H885" s="13">
        <v>120</v>
      </c>
      <c r="I885" s="13" t="b">
        <v>1</v>
      </c>
      <c r="J885" s="4">
        <v>2.5000000000000001E-2</v>
      </c>
      <c r="K885">
        <f t="shared" si="65"/>
        <v>6.1204504651542354E-4</v>
      </c>
      <c r="L885">
        <f t="shared" si="66"/>
        <v>2.4739544185684255E-2</v>
      </c>
      <c r="M885">
        <f t="shared" si="67"/>
        <v>6.1848860464210639E-4</v>
      </c>
      <c r="N885">
        <f t="shared" si="68"/>
        <v>2.4739544185684255E-2</v>
      </c>
      <c r="O885">
        <f t="shared" si="69"/>
        <v>0</v>
      </c>
      <c r="Q885" s="7">
        <v>859</v>
      </c>
      <c r="R885" s="7">
        <v>1.1802942651176096E-3</v>
      </c>
      <c r="S885" s="7">
        <v>-2.1641426133758282E-4</v>
      </c>
      <c r="U885" s="7">
        <v>48.667800453514744</v>
      </c>
      <c r="V885" s="7">
        <v>5.5181520742183371E-4</v>
      </c>
    </row>
    <row r="886" spans="1:22" x14ac:dyDescent="0.35">
      <c r="A886" s="3">
        <v>2016</v>
      </c>
      <c r="B886" s="13" t="s">
        <v>241</v>
      </c>
      <c r="C886" s="13" t="s">
        <v>242</v>
      </c>
      <c r="D886" s="13">
        <v>2013</v>
      </c>
      <c r="E886" s="14">
        <v>3</v>
      </c>
      <c r="F886" s="13">
        <v>78</v>
      </c>
      <c r="G886" s="13">
        <v>2</v>
      </c>
      <c r="H886" s="13">
        <v>80</v>
      </c>
      <c r="I886" s="13" t="b">
        <v>1</v>
      </c>
      <c r="J886" s="4">
        <v>2.5000000000000001E-2</v>
      </c>
      <c r="K886">
        <f t="shared" si="65"/>
        <v>4.0803003101028238E-4</v>
      </c>
      <c r="L886">
        <f t="shared" si="66"/>
        <v>2.0199753241321599E-2</v>
      </c>
      <c r="M886">
        <f t="shared" si="67"/>
        <v>5.0499383103304004E-4</v>
      </c>
      <c r="N886">
        <f t="shared" si="68"/>
        <v>2.0199753241321599E-2</v>
      </c>
      <c r="O886">
        <f t="shared" si="69"/>
        <v>6.0599259723964793E-2</v>
      </c>
      <c r="Q886" s="7">
        <v>860</v>
      </c>
      <c r="R886" s="7">
        <v>1.1451876164010868E-3</v>
      </c>
      <c r="S886" s="7">
        <v>-2.5363632972528441E-4</v>
      </c>
      <c r="U886" s="7">
        <v>48.724489795918373</v>
      </c>
      <c r="V886" s="7">
        <v>5.5284760347393941E-4</v>
      </c>
    </row>
    <row r="887" spans="1:22" x14ac:dyDescent="0.35">
      <c r="A887" s="3">
        <v>2016</v>
      </c>
      <c r="B887" s="13" t="s">
        <v>104</v>
      </c>
      <c r="C887" s="13" t="s">
        <v>115</v>
      </c>
      <c r="D887" s="13">
        <v>2011</v>
      </c>
      <c r="E887" s="17">
        <v>5</v>
      </c>
      <c r="F887" s="13">
        <v>78</v>
      </c>
      <c r="G887" s="13">
        <v>2</v>
      </c>
      <c r="H887" s="13">
        <v>80</v>
      </c>
      <c r="I887" s="13" t="b">
        <v>1</v>
      </c>
      <c r="J887" s="4">
        <v>2.5000000000000001E-2</v>
      </c>
      <c r="K887">
        <f t="shared" si="65"/>
        <v>4.0803003101028238E-4</v>
      </c>
      <c r="L887">
        <f t="shared" si="66"/>
        <v>2.0199753241321599E-2</v>
      </c>
      <c r="M887">
        <f t="shared" si="67"/>
        <v>5.0499383103304004E-4</v>
      </c>
      <c r="N887">
        <f t="shared" si="68"/>
        <v>2.0199753241321599E-2</v>
      </c>
      <c r="O887">
        <f t="shared" si="69"/>
        <v>0.100998766206608</v>
      </c>
      <c r="Q887" s="7">
        <v>861</v>
      </c>
      <c r="R887" s="7">
        <v>6.537507545955934E-4</v>
      </c>
      <c r="S887" s="7">
        <v>-1.3901337923696172E-4</v>
      </c>
      <c r="U887" s="7">
        <v>48.781179138321995</v>
      </c>
      <c r="V887" s="7">
        <v>5.538858158503538E-4</v>
      </c>
    </row>
    <row r="888" spans="1:22" x14ac:dyDescent="0.35">
      <c r="A888" s="5">
        <v>2017</v>
      </c>
      <c r="B888" s="14" t="s">
        <v>26</v>
      </c>
      <c r="C888" s="14" t="s">
        <v>35</v>
      </c>
      <c r="D888" s="14">
        <v>2012</v>
      </c>
      <c r="E888" s="14">
        <v>5</v>
      </c>
      <c r="F888" s="14">
        <v>157</v>
      </c>
      <c r="G888" s="14">
        <v>4</v>
      </c>
      <c r="H888" s="14">
        <v>161</v>
      </c>
      <c r="I888" s="14" t="b">
        <v>1</v>
      </c>
      <c r="J888" s="6">
        <v>2.4844720496894401E-2</v>
      </c>
      <c r="K888">
        <f t="shared" si="65"/>
        <v>8.2116043740819325E-4</v>
      </c>
      <c r="L888">
        <f t="shared" si="66"/>
        <v>2.8655897079103862E-2</v>
      </c>
      <c r="M888">
        <f t="shared" si="67"/>
        <v>7.1194775351810814E-4</v>
      </c>
      <c r="N888">
        <f t="shared" si="68"/>
        <v>2.8655897079103862E-2</v>
      </c>
      <c r="O888">
        <f t="shared" si="69"/>
        <v>0.14327948539551932</v>
      </c>
      <c r="Q888" s="7">
        <v>862</v>
      </c>
      <c r="R888" s="7">
        <v>6.537507545955934E-4</v>
      </c>
      <c r="S888" s="7">
        <v>-1.3901337923696172E-4</v>
      </c>
      <c r="U888" s="7">
        <v>48.837868480725625</v>
      </c>
      <c r="V888" s="7">
        <v>5.5597990957972074E-4</v>
      </c>
    </row>
    <row r="889" spans="1:22" x14ac:dyDescent="0.35">
      <c r="A889" s="3">
        <v>2016</v>
      </c>
      <c r="B889" s="13" t="s">
        <v>33</v>
      </c>
      <c r="C889" s="13" t="s">
        <v>97</v>
      </c>
      <c r="D889" s="13">
        <v>2015</v>
      </c>
      <c r="E889" s="17">
        <v>1</v>
      </c>
      <c r="F889" s="13">
        <v>118</v>
      </c>
      <c r="G889" s="13">
        <v>3</v>
      </c>
      <c r="H889" s="13">
        <v>121</v>
      </c>
      <c r="I889" s="13" t="b">
        <v>1</v>
      </c>
      <c r="J889" s="4">
        <v>2.4793388429752101E-2</v>
      </c>
      <c r="K889">
        <f t="shared" si="65"/>
        <v>6.1714542190305203E-4</v>
      </c>
      <c r="L889">
        <f t="shared" si="66"/>
        <v>2.4842411756974242E-2</v>
      </c>
      <c r="M889">
        <f t="shared" si="67"/>
        <v>6.1592756422250276E-4</v>
      </c>
      <c r="N889">
        <f t="shared" si="68"/>
        <v>2.4842411756974242E-2</v>
      </c>
      <c r="O889">
        <f t="shared" si="69"/>
        <v>2.4842411756974242E-2</v>
      </c>
      <c r="Q889" s="7">
        <v>863</v>
      </c>
      <c r="R889" s="7">
        <v>6.4632713058939339E-4</v>
      </c>
      <c r="S889" s="7">
        <v>-1.3158975523076171E-4</v>
      </c>
      <c r="U889" s="7">
        <v>48.894557823129254</v>
      </c>
      <c r="V889" s="7">
        <v>5.5597990957972074E-4</v>
      </c>
    </row>
    <row r="890" spans="1:22" x14ac:dyDescent="0.35">
      <c r="A890" s="3">
        <v>2014</v>
      </c>
      <c r="B890" s="13" t="s">
        <v>24</v>
      </c>
      <c r="C890" s="13" t="s">
        <v>29</v>
      </c>
      <c r="D890" s="13">
        <v>2013</v>
      </c>
      <c r="E890" s="14">
        <v>1</v>
      </c>
      <c r="F890" s="13">
        <v>158</v>
      </c>
      <c r="G890" s="13">
        <v>4</v>
      </c>
      <c r="H890" s="13">
        <v>162</v>
      </c>
      <c r="I890" s="13" t="b">
        <v>1</v>
      </c>
      <c r="J890" s="4">
        <v>2.4691358024691398E-2</v>
      </c>
      <c r="K890">
        <f t="shared" si="65"/>
        <v>8.2626081279582174E-4</v>
      </c>
      <c r="L890">
        <f t="shared" si="66"/>
        <v>2.8744752787175292E-2</v>
      </c>
      <c r="M890">
        <f t="shared" si="67"/>
        <v>7.0974698239939103E-4</v>
      </c>
      <c r="N890">
        <f t="shared" si="68"/>
        <v>2.8744752787175292E-2</v>
      </c>
      <c r="O890">
        <f t="shared" si="69"/>
        <v>2.8744752787175292E-2</v>
      </c>
      <c r="Q890" s="7">
        <v>864</v>
      </c>
      <c r="R890" s="7">
        <v>6.2405625857079325E-4</v>
      </c>
      <c r="S890" s="7">
        <v>-1.0931888321216157E-4</v>
      </c>
      <c r="U890" s="7">
        <v>48.951247165532884</v>
      </c>
      <c r="V890" s="7">
        <v>5.5597990957972074E-4</v>
      </c>
    </row>
    <row r="891" spans="1:22" x14ac:dyDescent="0.35">
      <c r="A891" s="24">
        <v>2013</v>
      </c>
      <c r="B891" s="17" t="s">
        <v>30</v>
      </c>
      <c r="C891" s="17" t="s">
        <v>56</v>
      </c>
      <c r="D891" s="17">
        <v>2009</v>
      </c>
      <c r="E891" s="17">
        <v>4</v>
      </c>
      <c r="F891" s="17">
        <v>79</v>
      </c>
      <c r="G891" s="17">
        <v>2</v>
      </c>
      <c r="H891" s="17">
        <v>81</v>
      </c>
      <c r="I891" s="17" t="b">
        <v>1</v>
      </c>
      <c r="J891" s="25">
        <v>2.4691358024691398E-2</v>
      </c>
      <c r="K891">
        <f t="shared" si="65"/>
        <v>4.1313040639791087E-4</v>
      </c>
      <c r="L891">
        <f t="shared" si="66"/>
        <v>2.0325609619342561E-2</v>
      </c>
      <c r="M891">
        <f t="shared" si="67"/>
        <v>5.0186690418129864E-4</v>
      </c>
      <c r="N891">
        <f t="shared" si="68"/>
        <v>2.0325609619342561E-2</v>
      </c>
      <c r="O891">
        <f t="shared" si="69"/>
        <v>8.1302438477370245E-2</v>
      </c>
      <c r="Q891" s="7">
        <v>865</v>
      </c>
      <c r="R891" s="7">
        <v>6.537507545955934E-4</v>
      </c>
      <c r="S891" s="7">
        <v>-1.3901337923696172E-4</v>
      </c>
      <c r="U891" s="7">
        <v>49.007936507936513</v>
      </c>
      <c r="V891" s="7">
        <v>5.5597990957972074E-4</v>
      </c>
    </row>
    <row r="892" spans="1:22" x14ac:dyDescent="0.35">
      <c r="A892" s="3">
        <v>2016</v>
      </c>
      <c r="B892" s="13" t="s">
        <v>30</v>
      </c>
      <c r="C892" s="13" t="s">
        <v>156</v>
      </c>
      <c r="D892" s="13">
        <v>2013</v>
      </c>
      <c r="E892" s="14">
        <v>3</v>
      </c>
      <c r="F892" s="13">
        <v>79</v>
      </c>
      <c r="G892" s="13">
        <v>2</v>
      </c>
      <c r="H892" s="13">
        <v>81</v>
      </c>
      <c r="I892" s="13" t="b">
        <v>1</v>
      </c>
      <c r="J892" s="4">
        <v>2.4691358024691398E-2</v>
      </c>
      <c r="K892">
        <f t="shared" si="65"/>
        <v>4.1313040639791087E-4</v>
      </c>
      <c r="L892">
        <f t="shared" si="66"/>
        <v>2.0325609619342561E-2</v>
      </c>
      <c r="M892">
        <f t="shared" si="67"/>
        <v>5.0186690418129864E-4</v>
      </c>
      <c r="N892">
        <f t="shared" si="68"/>
        <v>2.0325609619342561E-2</v>
      </c>
      <c r="O892">
        <f t="shared" si="69"/>
        <v>6.0976828858027687E-2</v>
      </c>
      <c r="Q892" s="7">
        <v>866</v>
      </c>
      <c r="R892" s="7">
        <v>6.6117437860179341E-4</v>
      </c>
      <c r="S892" s="7">
        <v>-1.4643700324316173E-4</v>
      </c>
      <c r="U892" s="7">
        <v>49.064625850340143</v>
      </c>
      <c r="V892" s="7">
        <v>5.5597990957972074E-4</v>
      </c>
    </row>
    <row r="893" spans="1:22" x14ac:dyDescent="0.35">
      <c r="A893" s="3">
        <v>2013</v>
      </c>
      <c r="B893" s="13" t="s">
        <v>24</v>
      </c>
      <c r="C893" s="13" t="s">
        <v>46</v>
      </c>
      <c r="D893" s="13">
        <v>2009</v>
      </c>
      <c r="E893" s="17">
        <v>4</v>
      </c>
      <c r="F893" s="13">
        <v>160</v>
      </c>
      <c r="G893" s="13">
        <v>4</v>
      </c>
      <c r="H893" s="13">
        <v>164</v>
      </c>
      <c r="I893" s="13" t="b">
        <v>1</v>
      </c>
      <c r="J893" s="4">
        <v>2.4390243902439001E-2</v>
      </c>
      <c r="K893">
        <f t="shared" si="65"/>
        <v>8.3646156357107884E-4</v>
      </c>
      <c r="L893">
        <f t="shared" si="66"/>
        <v>2.8921645243157913E-2</v>
      </c>
      <c r="M893">
        <f t="shared" si="67"/>
        <v>7.0540598154043626E-4</v>
      </c>
      <c r="N893">
        <f t="shared" si="68"/>
        <v>2.8921645243157913E-2</v>
      </c>
      <c r="O893">
        <f t="shared" si="69"/>
        <v>0.11568658097263165</v>
      </c>
      <c r="Q893" s="7">
        <v>867</v>
      </c>
      <c r="R893" s="7">
        <v>6.4632713058939339E-4</v>
      </c>
      <c r="S893" s="7">
        <v>-1.3158975523076171E-4</v>
      </c>
      <c r="U893" s="7">
        <v>49.121315192743765</v>
      </c>
      <c r="V893" s="7">
        <v>5.5597990957972074E-4</v>
      </c>
    </row>
    <row r="894" spans="1:22" x14ac:dyDescent="0.35">
      <c r="A894" s="3">
        <v>2016</v>
      </c>
      <c r="B894" s="13" t="s">
        <v>30</v>
      </c>
      <c r="C894" s="13" t="s">
        <v>126</v>
      </c>
      <c r="D894" s="13">
        <v>2013</v>
      </c>
      <c r="E894" s="14">
        <v>3</v>
      </c>
      <c r="F894" s="13">
        <v>160</v>
      </c>
      <c r="G894" s="13">
        <v>4</v>
      </c>
      <c r="H894" s="13">
        <v>164</v>
      </c>
      <c r="I894" s="13" t="b">
        <v>1</v>
      </c>
      <c r="J894" s="4">
        <v>2.4390243902439001E-2</v>
      </c>
      <c r="K894">
        <f t="shared" si="65"/>
        <v>8.3646156357107884E-4</v>
      </c>
      <c r="L894">
        <f t="shared" si="66"/>
        <v>2.8921645243157913E-2</v>
      </c>
      <c r="M894">
        <f t="shared" si="67"/>
        <v>7.0540598154043626E-4</v>
      </c>
      <c r="N894">
        <f t="shared" si="68"/>
        <v>2.8921645243157913E-2</v>
      </c>
      <c r="O894">
        <f t="shared" si="69"/>
        <v>8.6764935729473747E-2</v>
      </c>
      <c r="Q894" s="7">
        <v>868</v>
      </c>
      <c r="R894" s="7">
        <v>1.1476637006246138E-3</v>
      </c>
      <c r="S894" s="7">
        <v>-2.5803593568623693E-4</v>
      </c>
      <c r="U894" s="7">
        <v>49.178004535147394</v>
      </c>
      <c r="V894" s="7">
        <v>5.5691827296399179E-4</v>
      </c>
    </row>
    <row r="895" spans="1:22" x14ac:dyDescent="0.35">
      <c r="A895" s="3">
        <v>2013</v>
      </c>
      <c r="B895" s="13" t="s">
        <v>26</v>
      </c>
      <c r="C895" s="13" t="s">
        <v>178</v>
      </c>
      <c r="D895" s="13">
        <v>2008</v>
      </c>
      <c r="E895" s="17">
        <v>5</v>
      </c>
      <c r="F895" s="13">
        <v>80</v>
      </c>
      <c r="G895" s="13">
        <v>2</v>
      </c>
      <c r="H895" s="13">
        <v>82</v>
      </c>
      <c r="I895" s="13" t="b">
        <v>1</v>
      </c>
      <c r="J895" s="4">
        <v>2.4390243902439001E-2</v>
      </c>
      <c r="K895">
        <f t="shared" si="65"/>
        <v>4.1823078178553942E-4</v>
      </c>
      <c r="L895">
        <f t="shared" si="66"/>
        <v>2.0450691474508616E-2</v>
      </c>
      <c r="M895">
        <f t="shared" si="67"/>
        <v>4.9879735303679504E-4</v>
      </c>
      <c r="N895">
        <f t="shared" si="68"/>
        <v>2.0450691474508616E-2</v>
      </c>
      <c r="O895">
        <f t="shared" si="69"/>
        <v>0.10225345737254309</v>
      </c>
      <c r="Q895" s="7">
        <v>869</v>
      </c>
      <c r="R895" s="7">
        <v>7.7507396952016623E-4</v>
      </c>
      <c r="S895" s="7">
        <v>-1.4601214420040807E-4</v>
      </c>
      <c r="U895" s="7">
        <v>49.234693877551024</v>
      </c>
      <c r="V895" s="7">
        <v>5.5691827296399179E-4</v>
      </c>
    </row>
    <row r="896" spans="1:22" x14ac:dyDescent="0.35">
      <c r="A896" s="3">
        <v>2014</v>
      </c>
      <c r="B896" s="13" t="s">
        <v>24</v>
      </c>
      <c r="C896" s="13" t="s">
        <v>155</v>
      </c>
      <c r="D896" s="13">
        <v>2013</v>
      </c>
      <c r="E896" s="14">
        <v>1</v>
      </c>
      <c r="F896" s="13">
        <v>80</v>
      </c>
      <c r="G896" s="13">
        <v>2</v>
      </c>
      <c r="H896" s="13">
        <v>82</v>
      </c>
      <c r="I896" s="13" t="b">
        <v>1</v>
      </c>
      <c r="J896" s="4">
        <v>2.4390243902439001E-2</v>
      </c>
      <c r="K896">
        <f t="shared" si="65"/>
        <v>4.1823078178553942E-4</v>
      </c>
      <c r="L896">
        <f t="shared" si="66"/>
        <v>2.0450691474508616E-2</v>
      </c>
      <c r="M896">
        <f t="shared" si="67"/>
        <v>4.9879735303679504E-4</v>
      </c>
      <c r="N896">
        <f t="shared" si="68"/>
        <v>2.0450691474508616E-2</v>
      </c>
      <c r="O896">
        <f t="shared" si="69"/>
        <v>2.0450691474508616E-2</v>
      </c>
      <c r="Q896" s="7">
        <v>870</v>
      </c>
      <c r="R896" s="7">
        <v>1.2860776950635693E-3</v>
      </c>
      <c r="S896" s="7">
        <v>-2.6322342942045702E-4</v>
      </c>
      <c r="U896" s="7">
        <v>49.291383219954653</v>
      </c>
      <c r="V896" s="7">
        <v>5.5880934215098393E-4</v>
      </c>
    </row>
    <row r="897" spans="1:22" x14ac:dyDescent="0.35">
      <c r="A897" s="24">
        <v>2017</v>
      </c>
      <c r="B897" s="17" t="s">
        <v>58</v>
      </c>
      <c r="C897" s="17">
        <v>200</v>
      </c>
      <c r="D897" s="17">
        <v>2013</v>
      </c>
      <c r="E897" s="17">
        <v>4</v>
      </c>
      <c r="F897" s="17">
        <v>80</v>
      </c>
      <c r="G897" s="17">
        <v>2</v>
      </c>
      <c r="H897" s="17">
        <v>82</v>
      </c>
      <c r="I897" s="17" t="b">
        <v>1</v>
      </c>
      <c r="J897" s="25">
        <v>2.4390243902439001E-2</v>
      </c>
      <c r="K897">
        <f t="shared" si="65"/>
        <v>4.1823078178553942E-4</v>
      </c>
      <c r="L897">
        <f t="shared" si="66"/>
        <v>2.0450691474508616E-2</v>
      </c>
      <c r="M897">
        <f t="shared" si="67"/>
        <v>4.9879735303679504E-4</v>
      </c>
      <c r="N897">
        <f t="shared" si="68"/>
        <v>2.0450691474508616E-2</v>
      </c>
      <c r="O897">
        <f t="shared" si="69"/>
        <v>8.1802765898034466E-2</v>
      </c>
      <c r="Q897" s="7">
        <v>871</v>
      </c>
      <c r="R897" s="7">
        <v>1.0548693865612458E-3</v>
      </c>
      <c r="S897" s="7">
        <v>-2.4829757626987294E-4</v>
      </c>
      <c r="U897" s="7">
        <v>49.348072562358283</v>
      </c>
      <c r="V897" s="7">
        <v>5.5880934215098393E-4</v>
      </c>
    </row>
    <row r="898" spans="1:22" x14ac:dyDescent="0.35">
      <c r="A898" s="5">
        <v>2017</v>
      </c>
      <c r="B898" s="14" t="s">
        <v>30</v>
      </c>
      <c r="C898" s="14" t="s">
        <v>160</v>
      </c>
      <c r="D898" s="14">
        <v>2016</v>
      </c>
      <c r="E898" s="14">
        <v>1</v>
      </c>
      <c r="F898" s="14">
        <v>80</v>
      </c>
      <c r="G898" s="14">
        <v>2</v>
      </c>
      <c r="H898" s="14">
        <v>82</v>
      </c>
      <c r="I898" s="14" t="b">
        <v>1</v>
      </c>
      <c r="J898" s="6">
        <v>2.4390243902439001E-2</v>
      </c>
      <c r="K898">
        <f t="shared" si="65"/>
        <v>4.1823078178553942E-4</v>
      </c>
      <c r="L898">
        <f t="shared" si="66"/>
        <v>2.0450691474508616E-2</v>
      </c>
      <c r="M898">
        <f t="shared" si="67"/>
        <v>4.9879735303679504E-4</v>
      </c>
      <c r="N898">
        <f t="shared" si="68"/>
        <v>2.0450691474508616E-2</v>
      </c>
      <c r="O898">
        <f t="shared" si="69"/>
        <v>2.0450691474508616E-2</v>
      </c>
      <c r="Q898" s="7">
        <v>872</v>
      </c>
      <c r="R898" s="7">
        <v>9.1230432837990894E-4</v>
      </c>
      <c r="S898" s="7">
        <v>-1.9134421922407691E-4</v>
      </c>
      <c r="U898" s="7">
        <v>49.404761904761905</v>
      </c>
      <c r="V898" s="7">
        <v>5.6024035433311541E-4</v>
      </c>
    </row>
    <row r="899" spans="1:22" x14ac:dyDescent="0.35">
      <c r="A899" s="3">
        <v>2017</v>
      </c>
      <c r="B899" s="13" t="s">
        <v>92</v>
      </c>
      <c r="C899" s="13" t="s">
        <v>93</v>
      </c>
      <c r="D899" s="13">
        <v>2016</v>
      </c>
      <c r="E899" s="17">
        <v>1</v>
      </c>
      <c r="F899" s="13">
        <v>80</v>
      </c>
      <c r="G899" s="13">
        <v>2</v>
      </c>
      <c r="H899" s="13">
        <v>82</v>
      </c>
      <c r="I899" s="13" t="b">
        <v>1</v>
      </c>
      <c r="J899" s="4">
        <v>2.4390243902439001E-2</v>
      </c>
      <c r="K899">
        <f t="shared" si="65"/>
        <v>4.1823078178553942E-4</v>
      </c>
      <c r="L899">
        <f t="shared" si="66"/>
        <v>2.0450691474508616E-2</v>
      </c>
      <c r="M899">
        <f t="shared" si="67"/>
        <v>4.9879735303679504E-4</v>
      </c>
      <c r="N899">
        <f t="shared" si="68"/>
        <v>2.0450691474508616E-2</v>
      </c>
      <c r="O899">
        <f t="shared" si="69"/>
        <v>2.0450691474508616E-2</v>
      </c>
      <c r="Q899" s="7">
        <v>873</v>
      </c>
      <c r="R899" s="7">
        <v>1.1445185660337977E-3</v>
      </c>
      <c r="S899" s="7">
        <v>-2.6246223891260973E-4</v>
      </c>
      <c r="U899" s="7">
        <v>49.461451247165535</v>
      </c>
      <c r="V899" s="7">
        <v>5.6024035433311541E-4</v>
      </c>
    </row>
    <row r="900" spans="1:22" x14ac:dyDescent="0.35">
      <c r="A900" s="5">
        <v>2014</v>
      </c>
      <c r="B900" s="14" t="s">
        <v>26</v>
      </c>
      <c r="C900" s="14" t="s">
        <v>35</v>
      </c>
      <c r="D900" s="14">
        <v>2012</v>
      </c>
      <c r="E900" s="14">
        <v>2</v>
      </c>
      <c r="F900" s="14">
        <v>121</v>
      </c>
      <c r="G900" s="14">
        <v>3</v>
      </c>
      <c r="H900" s="14">
        <v>124</v>
      </c>
      <c r="I900" s="14" t="b">
        <v>1</v>
      </c>
      <c r="J900" s="6">
        <v>2.4193548387096801E-2</v>
      </c>
      <c r="K900">
        <f t="shared" ref="K900:K963" si="70">H900/$H$1</f>
        <v>6.3244654806593763E-4</v>
      </c>
      <c r="L900">
        <f t="shared" ref="L900:L963" si="71">SQRT(K900)</f>
        <v>2.5148489975860135E-2</v>
      </c>
      <c r="M900">
        <f t="shared" ref="M900:M963" si="72">J900*L900</f>
        <v>6.0843120909339103E-4</v>
      </c>
      <c r="N900">
        <f t="shared" ref="N900:N963" si="73">L900</f>
        <v>2.5148489975860135E-2</v>
      </c>
      <c r="O900">
        <f t="shared" ref="O900:O963" si="74">E900*L900</f>
        <v>5.0296979951720271E-2</v>
      </c>
      <c r="Q900" s="7">
        <v>874</v>
      </c>
      <c r="R900" s="7">
        <v>7.9091700440894167E-4</v>
      </c>
      <c r="S900" s="7">
        <v>-1.6720899411305009E-4</v>
      </c>
      <c r="U900" s="7">
        <v>49.518140589569164</v>
      </c>
      <c r="V900" s="7">
        <v>5.6024035433311541E-4</v>
      </c>
    </row>
    <row r="901" spans="1:22" x14ac:dyDescent="0.35">
      <c r="A901" s="3">
        <v>2014</v>
      </c>
      <c r="B901" s="13" t="s">
        <v>52</v>
      </c>
      <c r="C901" s="13" t="s">
        <v>83</v>
      </c>
      <c r="D901" s="13">
        <v>2012</v>
      </c>
      <c r="E901" s="17">
        <v>2</v>
      </c>
      <c r="F901" s="13">
        <v>81</v>
      </c>
      <c r="G901" s="13">
        <v>2</v>
      </c>
      <c r="H901" s="13">
        <v>83</v>
      </c>
      <c r="I901" s="13" t="b">
        <v>1</v>
      </c>
      <c r="J901" s="4">
        <v>2.40963855421687E-2</v>
      </c>
      <c r="K901">
        <f t="shared" si="70"/>
        <v>4.2333115717316797E-4</v>
      </c>
      <c r="L901">
        <f t="shared" si="71"/>
        <v>2.0575012932515208E-2</v>
      </c>
      <c r="M901">
        <f t="shared" si="72"/>
        <v>4.9578344415699349E-4</v>
      </c>
      <c r="N901">
        <f t="shared" si="73"/>
        <v>2.0575012932515208E-2</v>
      </c>
      <c r="O901">
        <f t="shared" si="74"/>
        <v>4.1150025865030415E-2</v>
      </c>
      <c r="Q901" s="7">
        <v>875</v>
      </c>
      <c r="R901" s="7">
        <v>7.8172708699521167E-4</v>
      </c>
      <c r="S901" s="7">
        <v>-1.5801907669932009E-4</v>
      </c>
      <c r="U901" s="7">
        <v>49.574829931972793</v>
      </c>
      <c r="V901" s="7">
        <v>5.6024035433311541E-4</v>
      </c>
    </row>
    <row r="902" spans="1:22" x14ac:dyDescent="0.35">
      <c r="A902" s="5">
        <v>2015</v>
      </c>
      <c r="B902" s="14" t="s">
        <v>26</v>
      </c>
      <c r="C902" s="14" t="s">
        <v>111</v>
      </c>
      <c r="D902" s="14">
        <v>2014</v>
      </c>
      <c r="E902" s="14">
        <v>1</v>
      </c>
      <c r="F902" s="14">
        <v>81</v>
      </c>
      <c r="G902" s="14">
        <v>2</v>
      </c>
      <c r="H902" s="14">
        <v>83</v>
      </c>
      <c r="I902" s="14" t="b">
        <v>1</v>
      </c>
      <c r="J902" s="6">
        <v>2.40963855421687E-2</v>
      </c>
      <c r="K902">
        <f t="shared" si="70"/>
        <v>4.2333115717316797E-4</v>
      </c>
      <c r="L902">
        <f t="shared" si="71"/>
        <v>2.0575012932515208E-2</v>
      </c>
      <c r="M902">
        <f t="shared" si="72"/>
        <v>4.9578344415699349E-4</v>
      </c>
      <c r="N902">
        <f t="shared" si="73"/>
        <v>2.0575012932515208E-2</v>
      </c>
      <c r="O902">
        <f t="shared" si="74"/>
        <v>2.0575012932515208E-2</v>
      </c>
      <c r="Q902" s="7">
        <v>876</v>
      </c>
      <c r="R902" s="7">
        <v>7.9091700440894167E-4</v>
      </c>
      <c r="S902" s="7">
        <v>-1.6720899411305009E-4</v>
      </c>
      <c r="U902" s="7">
        <v>49.631519274376423</v>
      </c>
      <c r="V902" s="7">
        <v>5.6024035433311541E-4</v>
      </c>
    </row>
    <row r="903" spans="1:22" x14ac:dyDescent="0.35">
      <c r="A903" s="3">
        <v>2013</v>
      </c>
      <c r="B903" s="13" t="s">
        <v>26</v>
      </c>
      <c r="C903" s="13" t="s">
        <v>147</v>
      </c>
      <c r="D903" s="13">
        <v>2010</v>
      </c>
      <c r="E903" s="17">
        <v>3</v>
      </c>
      <c r="F903" s="13">
        <v>82</v>
      </c>
      <c r="G903" s="13">
        <v>2</v>
      </c>
      <c r="H903" s="13">
        <v>84</v>
      </c>
      <c r="I903" s="13" t="b">
        <v>1</v>
      </c>
      <c r="J903" s="4">
        <v>2.3809523809523801E-2</v>
      </c>
      <c r="K903">
        <f t="shared" si="70"/>
        <v>4.2843153256079647E-4</v>
      </c>
      <c r="L903">
        <f t="shared" si="71"/>
        <v>2.069858769483552E-2</v>
      </c>
      <c r="M903">
        <f t="shared" si="72"/>
        <v>4.9282351654370265E-4</v>
      </c>
      <c r="N903">
        <f t="shared" si="73"/>
        <v>2.069858769483552E-2</v>
      </c>
      <c r="O903">
        <f t="shared" si="74"/>
        <v>6.209576308450656E-2</v>
      </c>
      <c r="Q903" s="7">
        <v>877</v>
      </c>
      <c r="R903" s="7">
        <v>6.5466718042961097E-4</v>
      </c>
      <c r="S903" s="7">
        <v>-1.4648723683699115E-4</v>
      </c>
      <c r="U903" s="7">
        <v>49.688208616780045</v>
      </c>
      <c r="V903" s="7">
        <v>5.6265000138603217E-4</v>
      </c>
    </row>
    <row r="904" spans="1:22" x14ac:dyDescent="0.35">
      <c r="A904" s="3">
        <v>2016</v>
      </c>
      <c r="B904" s="13" t="s">
        <v>58</v>
      </c>
      <c r="C904" s="13">
        <v>200</v>
      </c>
      <c r="D904" s="13">
        <v>2012</v>
      </c>
      <c r="E904" s="14">
        <v>4</v>
      </c>
      <c r="F904" s="13">
        <v>124</v>
      </c>
      <c r="G904" s="13">
        <v>3</v>
      </c>
      <c r="H904" s="13">
        <v>127</v>
      </c>
      <c r="I904" s="13" t="b">
        <v>1</v>
      </c>
      <c r="J904" s="4">
        <v>2.3622047244094498E-2</v>
      </c>
      <c r="K904">
        <f t="shared" si="70"/>
        <v>6.4774767422882322E-4</v>
      </c>
      <c r="L904">
        <f t="shared" si="71"/>
        <v>2.5450887493932765E-2</v>
      </c>
      <c r="M904">
        <f t="shared" si="72"/>
        <v>6.0120206678581354E-4</v>
      </c>
      <c r="N904">
        <f t="shared" si="73"/>
        <v>2.5450887493932765E-2</v>
      </c>
      <c r="O904">
        <f t="shared" si="74"/>
        <v>0.10180354997573106</v>
      </c>
      <c r="Q904" s="7">
        <v>878</v>
      </c>
      <c r="R904" s="7">
        <v>6.5466718042961097E-4</v>
      </c>
      <c r="S904" s="7">
        <v>-1.4648723683699115E-4</v>
      </c>
      <c r="U904" s="7">
        <v>49.744897959183675</v>
      </c>
      <c r="V904" s="7">
        <v>5.6265000138603217E-4</v>
      </c>
    </row>
    <row r="905" spans="1:22" x14ac:dyDescent="0.35">
      <c r="A905" s="3">
        <v>2014</v>
      </c>
      <c r="B905" s="13" t="s">
        <v>37</v>
      </c>
      <c r="C905" s="13" t="s">
        <v>38</v>
      </c>
      <c r="D905" s="13">
        <v>2010</v>
      </c>
      <c r="E905" s="17">
        <v>4</v>
      </c>
      <c r="F905" s="13">
        <v>207</v>
      </c>
      <c r="G905" s="13">
        <v>5</v>
      </c>
      <c r="H905" s="13">
        <v>212</v>
      </c>
      <c r="I905" s="13" t="b">
        <v>1</v>
      </c>
      <c r="J905" s="4">
        <v>2.3584905660377398E-2</v>
      </c>
      <c r="K905">
        <f t="shared" si="70"/>
        <v>1.0812795821772483E-3</v>
      </c>
      <c r="L905">
        <f t="shared" si="71"/>
        <v>3.2882815910095786E-2</v>
      </c>
      <c r="M905">
        <f t="shared" si="72"/>
        <v>7.7553811108716604E-4</v>
      </c>
      <c r="N905">
        <f t="shared" si="73"/>
        <v>3.2882815910095786E-2</v>
      </c>
      <c r="O905">
        <f t="shared" si="74"/>
        <v>0.13153126364038314</v>
      </c>
      <c r="Q905" s="7">
        <v>879</v>
      </c>
      <c r="R905" s="7">
        <v>6.471477637647455E-4</v>
      </c>
      <c r="S905" s="7">
        <v>-1.3896782017212568E-4</v>
      </c>
      <c r="U905" s="7">
        <v>49.801587301587304</v>
      </c>
      <c r="V905" s="7">
        <v>5.6460026720396008E-4</v>
      </c>
    </row>
    <row r="906" spans="1:22" x14ac:dyDescent="0.35">
      <c r="A906" s="3">
        <v>2015</v>
      </c>
      <c r="B906" s="13" t="s">
        <v>67</v>
      </c>
      <c r="C906" s="13" t="s">
        <v>68</v>
      </c>
      <c r="D906" s="13">
        <v>2012</v>
      </c>
      <c r="E906" s="14">
        <v>3</v>
      </c>
      <c r="F906" s="13">
        <v>166</v>
      </c>
      <c r="G906" s="13">
        <v>4</v>
      </c>
      <c r="H906" s="13">
        <v>170</v>
      </c>
      <c r="I906" s="13" t="b">
        <v>1</v>
      </c>
      <c r="J906" s="4">
        <v>2.3529411764705899E-2</v>
      </c>
      <c r="K906">
        <f t="shared" si="70"/>
        <v>8.6706381589685003E-4</v>
      </c>
      <c r="L906">
        <f t="shared" si="71"/>
        <v>2.9445947359472917E-2</v>
      </c>
      <c r="M906">
        <f t="shared" si="72"/>
        <v>6.9284582022289263E-4</v>
      </c>
      <c r="N906">
        <f t="shared" si="73"/>
        <v>2.9445947359472917E-2</v>
      </c>
      <c r="O906">
        <f t="shared" si="74"/>
        <v>8.8337842078418743E-2</v>
      </c>
      <c r="Q906" s="7">
        <v>880</v>
      </c>
      <c r="R906" s="7">
        <v>7.8503250168330922E-4</v>
      </c>
      <c r="S906" s="7">
        <v>-1.6395064204219431E-4</v>
      </c>
      <c r="U906" s="7">
        <v>49.858276643990934</v>
      </c>
      <c r="V906" s="7">
        <v>5.6460026720396008E-4</v>
      </c>
    </row>
    <row r="907" spans="1:22" x14ac:dyDescent="0.35">
      <c r="A907" s="24">
        <v>2016</v>
      </c>
      <c r="B907" s="17" t="s">
        <v>37</v>
      </c>
      <c r="C907" s="17" t="s">
        <v>59</v>
      </c>
      <c r="D907" s="17">
        <v>2012</v>
      </c>
      <c r="E907" s="17">
        <v>4</v>
      </c>
      <c r="F907" s="17">
        <v>83</v>
      </c>
      <c r="G907" s="17">
        <v>2</v>
      </c>
      <c r="H907" s="17">
        <v>85</v>
      </c>
      <c r="I907" s="17" t="b">
        <v>1</v>
      </c>
      <c r="J907" s="25">
        <v>2.3529411764705899E-2</v>
      </c>
      <c r="K907">
        <f t="shared" si="70"/>
        <v>4.3353190794842501E-4</v>
      </c>
      <c r="L907">
        <f t="shared" si="71"/>
        <v>2.0821429056345413E-2</v>
      </c>
      <c r="M907">
        <f t="shared" si="72"/>
        <v>4.8991597779636303E-4</v>
      </c>
      <c r="N907">
        <f t="shared" si="73"/>
        <v>2.0821429056345413E-2</v>
      </c>
      <c r="O907">
        <f t="shared" si="74"/>
        <v>8.3285716225381654E-2</v>
      </c>
      <c r="Q907" s="7">
        <v>881</v>
      </c>
      <c r="R907" s="7">
        <v>9.3943211508961744E-4</v>
      </c>
      <c r="S907" s="7">
        <v>-2.2302069556483651E-4</v>
      </c>
      <c r="U907" s="7">
        <v>49.914965986394563</v>
      </c>
      <c r="V907" s="7">
        <v>5.6460026720396008E-4</v>
      </c>
    </row>
    <row r="908" spans="1:22" x14ac:dyDescent="0.35">
      <c r="A908" s="5">
        <v>2017</v>
      </c>
      <c r="B908" s="14" t="s">
        <v>241</v>
      </c>
      <c r="C908" s="14" t="s">
        <v>242</v>
      </c>
      <c r="D908" s="14">
        <v>2012</v>
      </c>
      <c r="E908" s="14">
        <v>5</v>
      </c>
      <c r="F908" s="14">
        <v>83</v>
      </c>
      <c r="G908" s="14">
        <v>2</v>
      </c>
      <c r="H908" s="14">
        <v>85</v>
      </c>
      <c r="I908" s="14" t="b">
        <v>1</v>
      </c>
      <c r="J908" s="6">
        <v>2.3529411764705899E-2</v>
      </c>
      <c r="K908">
        <f t="shared" si="70"/>
        <v>4.3353190794842501E-4</v>
      </c>
      <c r="L908">
        <f t="shared" si="71"/>
        <v>2.0821429056345413E-2</v>
      </c>
      <c r="M908">
        <f t="shared" si="72"/>
        <v>4.8991597779636303E-4</v>
      </c>
      <c r="N908">
        <f t="shared" si="73"/>
        <v>2.0821429056345413E-2</v>
      </c>
      <c r="O908">
        <f t="shared" si="74"/>
        <v>0.10410714528172707</v>
      </c>
      <c r="Q908" s="7">
        <v>882</v>
      </c>
      <c r="R908" s="7">
        <v>9.5308282729090023E-4</v>
      </c>
      <c r="S908" s="7">
        <v>-2.3891370252922793E-4</v>
      </c>
      <c r="U908" s="7">
        <v>49.971655328798192</v>
      </c>
      <c r="V908" s="7">
        <v>5.6460026720396008E-4</v>
      </c>
    </row>
    <row r="909" spans="1:22" x14ac:dyDescent="0.35">
      <c r="A909" s="24">
        <v>2013</v>
      </c>
      <c r="B909" s="17" t="s">
        <v>52</v>
      </c>
      <c r="C909" s="17" t="s">
        <v>62</v>
      </c>
      <c r="D909" s="17">
        <v>2008</v>
      </c>
      <c r="E909" s="17">
        <v>5</v>
      </c>
      <c r="F909" s="17">
        <v>125</v>
      </c>
      <c r="G909" s="17">
        <v>3</v>
      </c>
      <c r="H909" s="17">
        <v>128</v>
      </c>
      <c r="I909" s="17" t="b">
        <v>1</v>
      </c>
      <c r="J909" s="25">
        <v>2.34375E-2</v>
      </c>
      <c r="K909">
        <f t="shared" si="70"/>
        <v>6.5284804961645182E-4</v>
      </c>
      <c r="L909">
        <f t="shared" si="71"/>
        <v>2.5550891366378038E-2</v>
      </c>
      <c r="M909">
        <f t="shared" si="72"/>
        <v>5.9884901639948532E-4</v>
      </c>
      <c r="N909">
        <f t="shared" si="73"/>
        <v>2.5550891366378038E-2</v>
      </c>
      <c r="O909">
        <f t="shared" si="74"/>
        <v>0.12775445683189018</v>
      </c>
      <c r="Q909" s="7">
        <v>883</v>
      </c>
      <c r="R909" s="7">
        <v>7.790565861728457E-4</v>
      </c>
      <c r="S909" s="7">
        <v>-1.605679815307393E-4</v>
      </c>
      <c r="U909" s="7">
        <v>50.028344671201815</v>
      </c>
      <c r="V909" s="7">
        <v>5.6460026720396008E-4</v>
      </c>
    </row>
    <row r="910" spans="1:22" x14ac:dyDescent="0.35">
      <c r="A910" s="5">
        <v>2013</v>
      </c>
      <c r="B910" s="14" t="s">
        <v>118</v>
      </c>
      <c r="C910" s="14" t="s">
        <v>119</v>
      </c>
      <c r="D910" s="14">
        <v>2008</v>
      </c>
      <c r="E910" s="14">
        <v>5</v>
      </c>
      <c r="F910" s="14">
        <v>126</v>
      </c>
      <c r="G910" s="14">
        <v>3</v>
      </c>
      <c r="H910" s="14">
        <v>129</v>
      </c>
      <c r="I910" s="14" t="b">
        <v>1</v>
      </c>
      <c r="J910" s="6">
        <v>2.32558139534884E-2</v>
      </c>
      <c r="K910">
        <f t="shared" si="70"/>
        <v>6.5794842500408032E-4</v>
      </c>
      <c r="L910">
        <f t="shared" si="71"/>
        <v>2.5650505355725068E-2</v>
      </c>
      <c r="M910">
        <f t="shared" si="72"/>
        <v>5.9652338036569994E-4</v>
      </c>
      <c r="N910">
        <f t="shared" si="73"/>
        <v>2.5650505355725068E-2</v>
      </c>
      <c r="O910">
        <f t="shared" si="74"/>
        <v>0.12825252677862534</v>
      </c>
      <c r="Q910" s="7">
        <v>884</v>
      </c>
      <c r="R910" s="7">
        <v>6.5879761370964758E-4</v>
      </c>
      <c r="S910" s="7">
        <v>-1.5380378267660754E-4</v>
      </c>
      <c r="U910" s="7">
        <v>50.085034013605444</v>
      </c>
      <c r="V910" s="7">
        <v>5.6657095475661661E-4</v>
      </c>
    </row>
    <row r="911" spans="1:22" x14ac:dyDescent="0.35">
      <c r="A911" s="24">
        <v>2014</v>
      </c>
      <c r="B911" s="17" t="s">
        <v>42</v>
      </c>
      <c r="C911" s="17" t="s">
        <v>45</v>
      </c>
      <c r="D911" s="17">
        <v>2012</v>
      </c>
      <c r="E911" s="17">
        <v>2</v>
      </c>
      <c r="F911" s="17">
        <v>84</v>
      </c>
      <c r="G911" s="17">
        <v>2</v>
      </c>
      <c r="H911" s="17">
        <v>86</v>
      </c>
      <c r="I911" s="17" t="b">
        <v>1</v>
      </c>
      <c r="J911" s="25">
        <v>2.32558139534884E-2</v>
      </c>
      <c r="K911">
        <f t="shared" si="70"/>
        <v>4.3863228333605351E-4</v>
      </c>
      <c r="L911">
        <f t="shared" si="71"/>
        <v>2.0943549922017839E-2</v>
      </c>
      <c r="M911">
        <f t="shared" si="72"/>
        <v>4.8705930051204334E-4</v>
      </c>
      <c r="N911">
        <f t="shared" si="73"/>
        <v>2.0943549922017839E-2</v>
      </c>
      <c r="O911">
        <f t="shared" si="74"/>
        <v>4.1887099844035679E-2</v>
      </c>
      <c r="Q911" s="7">
        <v>885</v>
      </c>
      <c r="R911" s="7">
        <v>6.7393133020984277E-4</v>
      </c>
      <c r="S911" s="7">
        <v>-1.6893749917680273E-4</v>
      </c>
      <c r="U911" s="7">
        <v>50.141723356009074</v>
      </c>
      <c r="V911" s="7">
        <v>5.6856242295227183E-4</v>
      </c>
    </row>
    <row r="912" spans="1:22" x14ac:dyDescent="0.35">
      <c r="A912" s="3">
        <v>2015</v>
      </c>
      <c r="B912" s="13" t="s">
        <v>67</v>
      </c>
      <c r="C912" s="13" t="s">
        <v>123</v>
      </c>
      <c r="D912" s="13">
        <v>2012</v>
      </c>
      <c r="E912" s="14">
        <v>3</v>
      </c>
      <c r="F912" s="13">
        <v>84</v>
      </c>
      <c r="G912" s="13">
        <v>2</v>
      </c>
      <c r="H912" s="13">
        <v>86</v>
      </c>
      <c r="I912" s="13" t="b">
        <v>1</v>
      </c>
      <c r="J912" s="4">
        <v>2.32558139534884E-2</v>
      </c>
      <c r="K912">
        <f t="shared" si="70"/>
        <v>4.3863228333605351E-4</v>
      </c>
      <c r="L912">
        <f t="shared" si="71"/>
        <v>2.0943549922017839E-2</v>
      </c>
      <c r="M912">
        <f t="shared" si="72"/>
        <v>4.8705930051204334E-4</v>
      </c>
      <c r="N912">
        <f t="shared" si="73"/>
        <v>2.0943549922017839E-2</v>
      </c>
      <c r="O912">
        <f t="shared" si="74"/>
        <v>6.2830649766053515E-2</v>
      </c>
      <c r="Q912" s="7">
        <v>886</v>
      </c>
      <c r="R912" s="7">
        <v>9.5605657188777059E-4</v>
      </c>
      <c r="S912" s="7">
        <v>-2.4410881836966244E-4</v>
      </c>
      <c r="U912" s="7">
        <v>50.198412698412703</v>
      </c>
      <c r="V912" s="7">
        <v>5.6906357987896892E-4</v>
      </c>
    </row>
    <row r="913" spans="1:22" x14ac:dyDescent="0.35">
      <c r="A913" s="24">
        <v>2017</v>
      </c>
      <c r="B913" s="17" t="s">
        <v>37</v>
      </c>
      <c r="C913" s="17" t="s">
        <v>59</v>
      </c>
      <c r="D913" s="17">
        <v>2013</v>
      </c>
      <c r="E913" s="17">
        <v>4</v>
      </c>
      <c r="F913" s="17">
        <v>84</v>
      </c>
      <c r="G913" s="17">
        <v>2</v>
      </c>
      <c r="H913" s="17">
        <v>86</v>
      </c>
      <c r="I913" s="17" t="b">
        <v>1</v>
      </c>
      <c r="J913" s="25">
        <v>2.32558139534884E-2</v>
      </c>
      <c r="K913">
        <f t="shared" si="70"/>
        <v>4.3863228333605351E-4</v>
      </c>
      <c r="L913">
        <f t="shared" si="71"/>
        <v>2.0943549922017839E-2</v>
      </c>
      <c r="M913">
        <f t="shared" si="72"/>
        <v>4.8705930051204334E-4</v>
      </c>
      <c r="N913">
        <f t="shared" si="73"/>
        <v>2.0943549922017839E-2</v>
      </c>
      <c r="O913">
        <f t="shared" si="74"/>
        <v>8.3774199688071357E-2</v>
      </c>
      <c r="Q913" s="7">
        <v>887</v>
      </c>
      <c r="R913" s="7">
        <v>7.9160192585252492E-4</v>
      </c>
      <c r="S913" s="7">
        <v>-1.7567436163002216E-4</v>
      </c>
      <c r="U913" s="7">
        <v>50.255102040816332</v>
      </c>
      <c r="V913" s="7">
        <v>5.6906357987896892E-4</v>
      </c>
    </row>
    <row r="914" spans="1:22" x14ac:dyDescent="0.35">
      <c r="A914" s="5">
        <v>2015</v>
      </c>
      <c r="B914" s="14" t="s">
        <v>128</v>
      </c>
      <c r="C914" s="14" t="s">
        <v>173</v>
      </c>
      <c r="D914" s="14">
        <v>2013</v>
      </c>
      <c r="E914" s="14">
        <v>2</v>
      </c>
      <c r="F914" s="14">
        <v>85</v>
      </c>
      <c r="G914" s="14">
        <v>2</v>
      </c>
      <c r="H914" s="14">
        <v>87</v>
      </c>
      <c r="I914" s="14" t="b">
        <v>1</v>
      </c>
      <c r="J914" s="6">
        <v>2.2988505747126398E-2</v>
      </c>
      <c r="K914">
        <f t="shared" si="70"/>
        <v>4.4373265872368206E-4</v>
      </c>
      <c r="L914">
        <f t="shared" si="71"/>
        <v>2.106496282274626E-2</v>
      </c>
      <c r="M914">
        <f t="shared" si="72"/>
        <v>4.8425201891370633E-4</v>
      </c>
      <c r="N914">
        <f t="shared" si="73"/>
        <v>2.106496282274626E-2</v>
      </c>
      <c r="O914">
        <f t="shared" si="74"/>
        <v>4.2129925645492519E-2</v>
      </c>
      <c r="Q914" s="7">
        <v>888</v>
      </c>
      <c r="R914" s="7">
        <v>9.1594978326106527E-4</v>
      </c>
      <c r="S914" s="7">
        <v>-2.0620280086167423E-4</v>
      </c>
      <c r="U914" s="7">
        <v>50.311791383219955</v>
      </c>
      <c r="V914" s="7">
        <v>5.6906357987896892E-4</v>
      </c>
    </row>
    <row r="915" spans="1:22" x14ac:dyDescent="0.35">
      <c r="A915" s="3">
        <v>2013</v>
      </c>
      <c r="B915" s="13" t="s">
        <v>52</v>
      </c>
      <c r="C915" s="13" t="s">
        <v>62</v>
      </c>
      <c r="D915" s="13">
        <v>2012</v>
      </c>
      <c r="E915" s="17">
        <v>1</v>
      </c>
      <c r="F915" s="13">
        <v>128</v>
      </c>
      <c r="G915" s="13">
        <v>3</v>
      </c>
      <c r="H915" s="13">
        <v>131</v>
      </c>
      <c r="I915" s="13" t="b">
        <v>1</v>
      </c>
      <c r="J915" s="4">
        <v>2.2900763358778602E-2</v>
      </c>
      <c r="K915">
        <f t="shared" si="70"/>
        <v>6.6814917577933731E-4</v>
      </c>
      <c r="L915">
        <f t="shared" si="71"/>
        <v>2.5848581697635507E-2</v>
      </c>
      <c r="M915">
        <f t="shared" si="72"/>
        <v>5.9195225261760639E-4</v>
      </c>
      <c r="N915">
        <f t="shared" si="73"/>
        <v>2.5848581697635507E-2</v>
      </c>
      <c r="O915">
        <f t="shared" si="74"/>
        <v>2.5848581697635507E-2</v>
      </c>
      <c r="Q915" s="7">
        <v>889</v>
      </c>
      <c r="R915" s="7">
        <v>6.7051631569173405E-4</v>
      </c>
      <c r="S915" s="7">
        <v>-1.6864941151043542E-4</v>
      </c>
      <c r="U915" s="7">
        <v>50.368480725623584</v>
      </c>
      <c r="V915" s="7">
        <v>5.6906357987896892E-4</v>
      </c>
    </row>
    <row r="916" spans="1:22" x14ac:dyDescent="0.35">
      <c r="A916" s="5">
        <v>2015</v>
      </c>
      <c r="B916" s="14" t="s">
        <v>52</v>
      </c>
      <c r="C916" s="14" t="s">
        <v>62</v>
      </c>
      <c r="D916" s="14">
        <v>2012</v>
      </c>
      <c r="E916" s="14">
        <v>3</v>
      </c>
      <c r="F916" s="14">
        <v>129</v>
      </c>
      <c r="G916" s="14">
        <v>3</v>
      </c>
      <c r="H916" s="14">
        <v>132</v>
      </c>
      <c r="I916" s="14" t="b">
        <v>1</v>
      </c>
      <c r="J916" s="6">
        <v>2.27272727272727E-2</v>
      </c>
      <c r="K916">
        <f t="shared" si="70"/>
        <v>6.7324955116696591E-4</v>
      </c>
      <c r="L916">
        <f t="shared" si="71"/>
        <v>2.594705284164207E-2</v>
      </c>
      <c r="M916">
        <f t="shared" si="72"/>
        <v>5.8970574640095541E-4</v>
      </c>
      <c r="N916">
        <f t="shared" si="73"/>
        <v>2.594705284164207E-2</v>
      </c>
      <c r="O916">
        <f t="shared" si="74"/>
        <v>7.7841158524926207E-2</v>
      </c>
      <c r="Q916" s="7">
        <v>890</v>
      </c>
      <c r="R916" s="7">
        <v>6.6290231145123865E-4</v>
      </c>
      <c r="S916" s="7">
        <v>-1.6103540726994001E-4</v>
      </c>
      <c r="U916" s="7">
        <v>50.425170068027214</v>
      </c>
      <c r="V916" s="7">
        <v>5.6906357987896892E-4</v>
      </c>
    </row>
    <row r="917" spans="1:22" x14ac:dyDescent="0.35">
      <c r="A917" s="24">
        <v>2017</v>
      </c>
      <c r="B917" s="17" t="s">
        <v>92</v>
      </c>
      <c r="C917" s="17" t="s">
        <v>93</v>
      </c>
      <c r="D917" s="17">
        <v>2013</v>
      </c>
      <c r="E917" s="17">
        <v>4</v>
      </c>
      <c r="F917" s="17">
        <v>129</v>
      </c>
      <c r="G917" s="17">
        <v>3</v>
      </c>
      <c r="H917" s="17">
        <v>132</v>
      </c>
      <c r="I917" s="17" t="b">
        <v>1</v>
      </c>
      <c r="J917" s="25">
        <v>2.27272727272727E-2</v>
      </c>
      <c r="K917">
        <f t="shared" si="70"/>
        <v>6.7324955116696591E-4</v>
      </c>
      <c r="L917">
        <f t="shared" si="71"/>
        <v>2.594705284164207E-2</v>
      </c>
      <c r="M917">
        <f t="shared" si="72"/>
        <v>5.8970574640095541E-4</v>
      </c>
      <c r="N917">
        <f t="shared" si="73"/>
        <v>2.594705284164207E-2</v>
      </c>
      <c r="O917">
        <f t="shared" si="74"/>
        <v>0.10378821136656828</v>
      </c>
      <c r="Q917" s="7">
        <v>891</v>
      </c>
      <c r="R917" s="7">
        <v>9.5408872724442621E-4</v>
      </c>
      <c r="S917" s="7">
        <v>-2.4868274570398995E-4</v>
      </c>
      <c r="U917" s="7">
        <v>50.481859410430843</v>
      </c>
      <c r="V917" s="7">
        <v>5.6906357987896892E-4</v>
      </c>
    </row>
    <row r="918" spans="1:22" x14ac:dyDescent="0.35">
      <c r="A918" s="3">
        <v>2013</v>
      </c>
      <c r="B918" s="13" t="s">
        <v>52</v>
      </c>
      <c r="C918" s="13" t="s">
        <v>62</v>
      </c>
      <c r="D918" s="13">
        <v>2009</v>
      </c>
      <c r="E918" s="14">
        <v>4</v>
      </c>
      <c r="F918" s="13">
        <v>86</v>
      </c>
      <c r="G918" s="13">
        <v>2</v>
      </c>
      <c r="H918" s="13">
        <v>88</v>
      </c>
      <c r="I918" s="13" t="b">
        <v>1</v>
      </c>
      <c r="J918" s="4">
        <v>2.27272727272727E-2</v>
      </c>
      <c r="K918">
        <f t="shared" si="70"/>
        <v>4.4883303411131061E-4</v>
      </c>
      <c r="L918">
        <f t="shared" si="71"/>
        <v>2.1185679930351791E-2</v>
      </c>
      <c r="M918">
        <f t="shared" si="72"/>
        <v>4.8149272568981285E-4</v>
      </c>
      <c r="N918">
        <f t="shared" si="73"/>
        <v>2.1185679930351791E-2</v>
      </c>
      <c r="O918">
        <f t="shared" si="74"/>
        <v>8.4742719721407164E-2</v>
      </c>
      <c r="Q918" s="7">
        <v>892</v>
      </c>
      <c r="R918" s="7">
        <v>9.4325463500081889E-4</v>
      </c>
      <c r="S918" s="7">
        <v>-2.3784865346038262E-4</v>
      </c>
      <c r="U918" s="7">
        <v>50.538548752834473</v>
      </c>
      <c r="V918" s="7">
        <v>5.6906357987896892E-4</v>
      </c>
    </row>
    <row r="919" spans="1:22" x14ac:dyDescent="0.35">
      <c r="A919" s="24">
        <v>2014</v>
      </c>
      <c r="B919" s="17" t="s">
        <v>30</v>
      </c>
      <c r="C919" s="17" t="s">
        <v>47</v>
      </c>
      <c r="D919" s="17">
        <v>2013</v>
      </c>
      <c r="E919" s="17">
        <v>1</v>
      </c>
      <c r="F919" s="17">
        <v>86</v>
      </c>
      <c r="G919" s="17">
        <v>2</v>
      </c>
      <c r="H919" s="17">
        <v>88</v>
      </c>
      <c r="I919" s="17" t="b">
        <v>1</v>
      </c>
      <c r="J919" s="25">
        <v>2.27272727272727E-2</v>
      </c>
      <c r="K919">
        <f t="shared" si="70"/>
        <v>4.4883303411131061E-4</v>
      </c>
      <c r="L919">
        <f t="shared" si="71"/>
        <v>2.1185679930351791E-2</v>
      </c>
      <c r="M919">
        <f t="shared" si="72"/>
        <v>4.8149272568981285E-4</v>
      </c>
      <c r="N919">
        <f t="shared" si="73"/>
        <v>2.1185679930351791E-2</v>
      </c>
      <c r="O919">
        <f t="shared" si="74"/>
        <v>2.1185679930351791E-2</v>
      </c>
      <c r="Q919" s="7">
        <v>893</v>
      </c>
      <c r="R919" s="7">
        <v>6.8230346898163141E-4</v>
      </c>
      <c r="S919" s="7">
        <v>-1.8350611594483636E-4</v>
      </c>
      <c r="U919" s="7">
        <v>50.595238095238095</v>
      </c>
      <c r="V919" s="7">
        <v>5.7019604583466259E-4</v>
      </c>
    </row>
    <row r="920" spans="1:22" x14ac:dyDescent="0.35">
      <c r="A920" s="3">
        <v>2014</v>
      </c>
      <c r="B920" s="13" t="s">
        <v>37</v>
      </c>
      <c r="C920" s="13" t="s">
        <v>38</v>
      </c>
      <c r="D920" s="13">
        <v>2011</v>
      </c>
      <c r="E920" s="14">
        <v>3</v>
      </c>
      <c r="F920" s="13">
        <v>86</v>
      </c>
      <c r="G920" s="13">
        <v>2</v>
      </c>
      <c r="H920" s="13">
        <v>88</v>
      </c>
      <c r="I920" s="13" t="b">
        <v>1</v>
      </c>
      <c r="J920" s="4">
        <v>2.27272727272727E-2</v>
      </c>
      <c r="K920">
        <f t="shared" si="70"/>
        <v>4.4883303411131061E-4</v>
      </c>
      <c r="L920">
        <f t="shared" si="71"/>
        <v>2.1185679930351791E-2</v>
      </c>
      <c r="M920">
        <f t="shared" si="72"/>
        <v>4.8149272568981285E-4</v>
      </c>
      <c r="N920">
        <f t="shared" si="73"/>
        <v>2.1185679930351791E-2</v>
      </c>
      <c r="O920">
        <f t="shared" si="74"/>
        <v>6.355703979105537E-2</v>
      </c>
      <c r="Q920" s="7">
        <v>894</v>
      </c>
      <c r="R920" s="7">
        <v>6.5166002860781011E-4</v>
      </c>
      <c r="S920" s="7">
        <v>-1.5286267557101507E-4</v>
      </c>
      <c r="U920" s="7">
        <v>50.651927437641724</v>
      </c>
      <c r="V920" s="7">
        <v>5.7057503959258044E-4</v>
      </c>
    </row>
    <row r="921" spans="1:22" x14ac:dyDescent="0.35">
      <c r="A921" s="24">
        <v>2014</v>
      </c>
      <c r="B921" s="17" t="s">
        <v>104</v>
      </c>
      <c r="C921" s="17" t="s">
        <v>105</v>
      </c>
      <c r="D921" s="17">
        <v>2010</v>
      </c>
      <c r="E921" s="17">
        <v>4</v>
      </c>
      <c r="F921" s="17">
        <v>86</v>
      </c>
      <c r="G921" s="17">
        <v>2</v>
      </c>
      <c r="H921" s="17">
        <v>88</v>
      </c>
      <c r="I921" s="17" t="b">
        <v>1</v>
      </c>
      <c r="J921" s="25">
        <v>2.27272727272727E-2</v>
      </c>
      <c r="K921">
        <f t="shared" si="70"/>
        <v>4.4883303411131061E-4</v>
      </c>
      <c r="L921">
        <f t="shared" si="71"/>
        <v>2.1185679930351791E-2</v>
      </c>
      <c r="M921">
        <f t="shared" si="72"/>
        <v>4.8149272568981285E-4</v>
      </c>
      <c r="N921">
        <f t="shared" si="73"/>
        <v>2.1185679930351791E-2</v>
      </c>
      <c r="O921">
        <f t="shared" si="74"/>
        <v>8.4742719721407164E-2</v>
      </c>
      <c r="Q921" s="7">
        <v>895</v>
      </c>
      <c r="R921" s="7">
        <v>6.7464260888817614E-4</v>
      </c>
      <c r="S921" s="7">
        <v>-1.7584525585138109E-4</v>
      </c>
      <c r="U921" s="7">
        <v>50.708616780045354</v>
      </c>
      <c r="V921" s="7">
        <v>5.7260918165794028E-4</v>
      </c>
    </row>
    <row r="922" spans="1:22" x14ac:dyDescent="0.35">
      <c r="A922" s="5">
        <v>2014</v>
      </c>
      <c r="B922" s="14" t="s">
        <v>26</v>
      </c>
      <c r="C922" s="14" t="s">
        <v>54</v>
      </c>
      <c r="D922" s="14">
        <v>2009</v>
      </c>
      <c r="E922" s="14">
        <v>5</v>
      </c>
      <c r="F922" s="14">
        <v>86</v>
      </c>
      <c r="G922" s="14">
        <v>2</v>
      </c>
      <c r="H922" s="14">
        <v>88</v>
      </c>
      <c r="I922" s="14" t="b">
        <v>1</v>
      </c>
      <c r="J922" s="6">
        <v>2.27272727272727E-2</v>
      </c>
      <c r="K922">
        <f t="shared" si="70"/>
        <v>4.4883303411131061E-4</v>
      </c>
      <c r="L922">
        <f t="shared" si="71"/>
        <v>2.1185679930351791E-2</v>
      </c>
      <c r="M922">
        <f t="shared" si="72"/>
        <v>4.8149272568981285E-4</v>
      </c>
      <c r="N922">
        <f t="shared" si="73"/>
        <v>2.1185679930351791E-2</v>
      </c>
      <c r="O922">
        <f t="shared" si="74"/>
        <v>0.10592839965175896</v>
      </c>
      <c r="Q922" s="7">
        <v>896</v>
      </c>
      <c r="R922" s="7">
        <v>6.5166002860781011E-4</v>
      </c>
      <c r="S922" s="7">
        <v>-1.5286267557101507E-4</v>
      </c>
      <c r="U922" s="7">
        <v>50.765306122448983</v>
      </c>
      <c r="V922" s="7">
        <v>5.7260918165794028E-4</v>
      </c>
    </row>
    <row r="923" spans="1:22" x14ac:dyDescent="0.35">
      <c r="A923" s="24">
        <v>2016</v>
      </c>
      <c r="B923" s="17" t="s">
        <v>24</v>
      </c>
      <c r="C923" s="17" t="s">
        <v>120</v>
      </c>
      <c r="D923" s="17">
        <v>2011</v>
      </c>
      <c r="E923" s="17">
        <v>5</v>
      </c>
      <c r="F923" s="17">
        <v>86</v>
      </c>
      <c r="G923" s="17">
        <v>2</v>
      </c>
      <c r="H923" s="17">
        <v>88</v>
      </c>
      <c r="I923" s="17" t="b">
        <v>1</v>
      </c>
      <c r="J923" s="25">
        <v>2.27272727272727E-2</v>
      </c>
      <c r="K923">
        <f t="shared" si="70"/>
        <v>4.4883303411131061E-4</v>
      </c>
      <c r="L923">
        <f t="shared" si="71"/>
        <v>2.1185679930351791E-2</v>
      </c>
      <c r="M923">
        <f t="shared" si="72"/>
        <v>4.8149272568981285E-4</v>
      </c>
      <c r="N923">
        <f t="shared" si="73"/>
        <v>2.1185679930351791E-2</v>
      </c>
      <c r="O923">
        <f t="shared" si="74"/>
        <v>0.10592839965175896</v>
      </c>
      <c r="Q923" s="7">
        <v>897</v>
      </c>
      <c r="R923" s="7">
        <v>6.5166002860781011E-4</v>
      </c>
      <c r="S923" s="7">
        <v>-1.5286267557101507E-4</v>
      </c>
      <c r="U923" s="7">
        <v>50.821995464852613</v>
      </c>
      <c r="V923" s="7">
        <v>5.7363444511395476E-4</v>
      </c>
    </row>
    <row r="924" spans="1:22" x14ac:dyDescent="0.35">
      <c r="A924" s="5">
        <v>2017</v>
      </c>
      <c r="B924" s="14" t="s">
        <v>52</v>
      </c>
      <c r="C924" s="14" t="s">
        <v>192</v>
      </c>
      <c r="D924" s="14">
        <v>2012</v>
      </c>
      <c r="E924" s="14">
        <v>5</v>
      </c>
      <c r="F924" s="14">
        <v>86</v>
      </c>
      <c r="G924" s="14">
        <v>2</v>
      </c>
      <c r="H924" s="14">
        <v>88</v>
      </c>
      <c r="I924" s="14" t="b">
        <v>1</v>
      </c>
      <c r="J924" s="6">
        <v>2.27272727272727E-2</v>
      </c>
      <c r="K924">
        <f t="shared" si="70"/>
        <v>4.4883303411131061E-4</v>
      </c>
      <c r="L924">
        <f t="shared" si="71"/>
        <v>2.1185679930351791E-2</v>
      </c>
      <c r="M924">
        <f t="shared" si="72"/>
        <v>4.8149272568981285E-4</v>
      </c>
      <c r="N924">
        <f t="shared" si="73"/>
        <v>2.1185679930351791E-2</v>
      </c>
      <c r="O924">
        <f t="shared" si="74"/>
        <v>0.10592839965175896</v>
      </c>
      <c r="Q924" s="7">
        <v>898</v>
      </c>
      <c r="R924" s="7">
        <v>8.1077575205937497E-4</v>
      </c>
      <c r="S924" s="7">
        <v>-2.0234454296598394E-4</v>
      </c>
      <c r="U924" s="7">
        <v>50.878684807256242</v>
      </c>
      <c r="V924" s="7">
        <v>5.7363444511395476E-4</v>
      </c>
    </row>
    <row r="925" spans="1:22" x14ac:dyDescent="0.35">
      <c r="A925" s="24">
        <v>2016</v>
      </c>
      <c r="B925" s="17" t="s">
        <v>42</v>
      </c>
      <c r="C925" s="17" t="s">
        <v>43</v>
      </c>
      <c r="D925" s="17">
        <v>2012</v>
      </c>
      <c r="E925" s="17">
        <v>4</v>
      </c>
      <c r="F925" s="17">
        <v>302</v>
      </c>
      <c r="G925" s="17">
        <v>7</v>
      </c>
      <c r="H925" s="17">
        <v>309</v>
      </c>
      <c r="I925" s="17" t="b">
        <v>1</v>
      </c>
      <c r="J925" s="25">
        <v>2.2653721682847901E-2</v>
      </c>
      <c r="K925">
        <f t="shared" si="70"/>
        <v>1.5760159947772155E-3</v>
      </c>
      <c r="L925">
        <f t="shared" si="71"/>
        <v>3.9699067933356008E-2</v>
      </c>
      <c r="M925">
        <f t="shared" si="72"/>
        <v>8.9933163603071883E-4</v>
      </c>
      <c r="N925">
        <f t="shared" si="73"/>
        <v>3.9699067933356008E-2</v>
      </c>
      <c r="O925">
        <f t="shared" si="74"/>
        <v>0.15879627173342403</v>
      </c>
      <c r="Q925" s="7">
        <v>899</v>
      </c>
      <c r="R925" s="7">
        <v>6.6332895533704225E-4</v>
      </c>
      <c r="S925" s="7">
        <v>-1.6754551118004877E-4</v>
      </c>
      <c r="U925" s="7">
        <v>50.935374149659864</v>
      </c>
      <c r="V925" s="7">
        <v>5.7363444511395476E-4</v>
      </c>
    </row>
    <row r="926" spans="1:22" x14ac:dyDescent="0.35">
      <c r="A926" s="5">
        <v>2017</v>
      </c>
      <c r="B926" s="14" t="s">
        <v>24</v>
      </c>
      <c r="C926" s="14" t="s">
        <v>65</v>
      </c>
      <c r="D926" s="14">
        <v>2012</v>
      </c>
      <c r="E926" s="14">
        <v>5</v>
      </c>
      <c r="F926" s="14">
        <v>130</v>
      </c>
      <c r="G926" s="14">
        <v>3</v>
      </c>
      <c r="H926" s="14">
        <v>133</v>
      </c>
      <c r="I926" s="14" t="b">
        <v>1</v>
      </c>
      <c r="J926" s="6">
        <v>2.2556390977443601E-2</v>
      </c>
      <c r="K926">
        <f t="shared" si="70"/>
        <v>6.7834992655459441E-4</v>
      </c>
      <c r="L926">
        <f t="shared" si="71"/>
        <v>2.6045151689990106E-2</v>
      </c>
      <c r="M926">
        <f t="shared" si="72"/>
        <v>5.8748462458624274E-4</v>
      </c>
      <c r="N926">
        <f t="shared" si="73"/>
        <v>2.6045151689990106E-2</v>
      </c>
      <c r="O926">
        <f t="shared" si="74"/>
        <v>0.13022575844995052</v>
      </c>
      <c r="Q926" s="7">
        <v>900</v>
      </c>
      <c r="R926" s="7">
        <v>6.5562152423655814E-4</v>
      </c>
      <c r="S926" s="7">
        <v>-1.5983808007956465E-4</v>
      </c>
      <c r="U926" s="7">
        <v>50.992063492063494</v>
      </c>
      <c r="V926" s="7">
        <v>5.746652356041019E-4</v>
      </c>
    </row>
    <row r="927" spans="1:22" x14ac:dyDescent="0.35">
      <c r="A927" s="3">
        <v>2014</v>
      </c>
      <c r="B927" s="13" t="s">
        <v>30</v>
      </c>
      <c r="C927" s="13" t="s">
        <v>32</v>
      </c>
      <c r="D927" s="13">
        <v>2010</v>
      </c>
      <c r="E927" s="17">
        <v>4</v>
      </c>
      <c r="F927" s="13">
        <v>217</v>
      </c>
      <c r="G927" s="13">
        <v>5</v>
      </c>
      <c r="H927" s="13">
        <v>222</v>
      </c>
      <c r="I927" s="13" t="b">
        <v>1</v>
      </c>
      <c r="J927" s="4">
        <v>2.2522522522522501E-2</v>
      </c>
      <c r="K927">
        <f t="shared" si="70"/>
        <v>1.1322833360535335E-3</v>
      </c>
      <c r="L927">
        <f t="shared" si="71"/>
        <v>3.364941806411418E-2</v>
      </c>
      <c r="M927">
        <f t="shared" si="72"/>
        <v>7.5786977621878705E-4</v>
      </c>
      <c r="N927">
        <f t="shared" si="73"/>
        <v>3.364941806411418E-2</v>
      </c>
      <c r="O927">
        <f t="shared" si="74"/>
        <v>0.13459767225645672</v>
      </c>
      <c r="Q927" s="7">
        <v>901</v>
      </c>
      <c r="R927" s="7">
        <v>6.7506667124144274E-4</v>
      </c>
      <c r="S927" s="7">
        <v>-1.8224315469774009E-4</v>
      </c>
      <c r="U927" s="7">
        <v>51.048752834467123</v>
      </c>
      <c r="V927" s="7">
        <v>5.7674359767060637E-4</v>
      </c>
    </row>
    <row r="928" spans="1:22" x14ac:dyDescent="0.35">
      <c r="A928" s="5">
        <v>2013</v>
      </c>
      <c r="B928" s="14" t="s">
        <v>24</v>
      </c>
      <c r="C928" s="14" t="s">
        <v>101</v>
      </c>
      <c r="D928" s="14">
        <v>2012</v>
      </c>
      <c r="E928" s="14">
        <v>1</v>
      </c>
      <c r="F928" s="14">
        <v>87</v>
      </c>
      <c r="G928" s="14">
        <v>2</v>
      </c>
      <c r="H928" s="14">
        <v>89</v>
      </c>
      <c r="I928" s="14" t="b">
        <v>1</v>
      </c>
      <c r="J928" s="6">
        <v>2.2471910112359599E-2</v>
      </c>
      <c r="K928">
        <f t="shared" si="70"/>
        <v>4.539334094989391E-4</v>
      </c>
      <c r="L928">
        <f t="shared" si="71"/>
        <v>2.1305713071825105E-2</v>
      </c>
      <c r="M928">
        <f t="shared" si="72"/>
        <v>4.7878006902977869E-4</v>
      </c>
      <c r="N928">
        <f t="shared" si="73"/>
        <v>2.1305713071825105E-2</v>
      </c>
      <c r="O928">
        <f t="shared" si="74"/>
        <v>2.1305713071825105E-2</v>
      </c>
      <c r="Q928" s="7">
        <v>902</v>
      </c>
      <c r="R928" s="7">
        <v>8.3959279121826453E-4</v>
      </c>
      <c r="S928" s="7">
        <v>-2.3839072443245098E-4</v>
      </c>
      <c r="U928" s="7">
        <v>51.105442176870753</v>
      </c>
      <c r="V928" s="7">
        <v>5.7831725297659471E-4</v>
      </c>
    </row>
    <row r="929" spans="1:22" x14ac:dyDescent="0.35">
      <c r="A929" s="3">
        <v>2017</v>
      </c>
      <c r="B929" s="13" t="s">
        <v>24</v>
      </c>
      <c r="C929" s="13" t="s">
        <v>41</v>
      </c>
      <c r="D929" s="13">
        <v>2012</v>
      </c>
      <c r="E929" s="17">
        <v>5</v>
      </c>
      <c r="F929" s="13">
        <v>87</v>
      </c>
      <c r="G929" s="13">
        <v>2</v>
      </c>
      <c r="H929" s="13">
        <v>89</v>
      </c>
      <c r="I929" s="13" t="b">
        <v>1</v>
      </c>
      <c r="J929" s="4">
        <v>2.2471910112359599E-2</v>
      </c>
      <c r="K929">
        <f t="shared" si="70"/>
        <v>4.539334094989391E-4</v>
      </c>
      <c r="L929">
        <f t="shared" si="71"/>
        <v>2.1305713071825105E-2</v>
      </c>
      <c r="M929">
        <f t="shared" si="72"/>
        <v>4.7878006902977869E-4</v>
      </c>
      <c r="N929">
        <f t="shared" si="73"/>
        <v>2.1305713071825105E-2</v>
      </c>
      <c r="O929">
        <f t="shared" si="74"/>
        <v>0.10652856535912553</v>
      </c>
      <c r="Q929" s="7">
        <v>903</v>
      </c>
      <c r="R929" s="7">
        <v>1.0847627690647405E-3</v>
      </c>
      <c r="S929" s="7">
        <v>-3.0922465797757442E-4</v>
      </c>
      <c r="U929" s="7">
        <v>51.162131519274382</v>
      </c>
      <c r="V929" s="7">
        <v>5.7831725297659471E-4</v>
      </c>
    </row>
    <row r="930" spans="1:22" x14ac:dyDescent="0.35">
      <c r="A930" s="5">
        <v>2017</v>
      </c>
      <c r="B930" s="14" t="s">
        <v>58</v>
      </c>
      <c r="C930" s="14" t="s">
        <v>76</v>
      </c>
      <c r="D930" s="14">
        <v>2016</v>
      </c>
      <c r="E930" s="14">
        <v>1</v>
      </c>
      <c r="F930" s="14">
        <v>87</v>
      </c>
      <c r="G930" s="14">
        <v>2</v>
      </c>
      <c r="H930" s="14">
        <v>89</v>
      </c>
      <c r="I930" s="14" t="b">
        <v>1</v>
      </c>
      <c r="J930" s="6">
        <v>2.2471910112359599E-2</v>
      </c>
      <c r="K930">
        <f t="shared" si="70"/>
        <v>4.539334094989391E-4</v>
      </c>
      <c r="L930">
        <f t="shared" si="71"/>
        <v>2.1305713071825105E-2</v>
      </c>
      <c r="M930">
        <f t="shared" si="72"/>
        <v>4.7878006902977869E-4</v>
      </c>
      <c r="N930">
        <f t="shared" si="73"/>
        <v>2.1305713071825105E-2</v>
      </c>
      <c r="O930">
        <f t="shared" si="74"/>
        <v>2.1305713071825105E-2</v>
      </c>
      <c r="Q930" s="7">
        <v>904</v>
      </c>
      <c r="R930" s="7">
        <v>9.6035429849495788E-4</v>
      </c>
      <c r="S930" s="7">
        <v>-2.6750847827206525E-4</v>
      </c>
      <c r="U930" s="7">
        <v>51.218820861678005</v>
      </c>
      <c r="V930" s="7">
        <v>5.7831725297659471E-4</v>
      </c>
    </row>
    <row r="931" spans="1:22" x14ac:dyDescent="0.35">
      <c r="A931" s="3">
        <v>2016</v>
      </c>
      <c r="B931" s="13" t="s">
        <v>30</v>
      </c>
      <c r="C931" s="13" t="s">
        <v>44</v>
      </c>
      <c r="D931" s="13">
        <v>2016</v>
      </c>
      <c r="E931" s="17">
        <v>0</v>
      </c>
      <c r="F931" s="13">
        <v>131</v>
      </c>
      <c r="G931" s="13">
        <v>3</v>
      </c>
      <c r="H931" s="13">
        <v>134</v>
      </c>
      <c r="I931" s="13" t="b">
        <v>1</v>
      </c>
      <c r="J931" s="4">
        <v>2.2388059701492501E-2</v>
      </c>
      <c r="K931">
        <f t="shared" si="70"/>
        <v>6.834503019422229E-4</v>
      </c>
      <c r="L931">
        <f t="shared" si="71"/>
        <v>2.6142882433699291E-2</v>
      </c>
      <c r="M931">
        <f t="shared" si="72"/>
        <v>5.8528841269475933E-4</v>
      </c>
      <c r="N931">
        <f t="shared" si="73"/>
        <v>2.6142882433699291E-2</v>
      </c>
      <c r="O931">
        <f t="shared" si="74"/>
        <v>0</v>
      </c>
      <c r="Q931" s="7">
        <v>905</v>
      </c>
      <c r="R931" s="7">
        <v>6.8687277576224171E-4</v>
      </c>
      <c r="S931" s="7">
        <v>-1.9695679796587868E-4</v>
      </c>
      <c r="U931" s="7">
        <v>51.275510204081634</v>
      </c>
      <c r="V931" s="7">
        <v>5.7831725297659471E-4</v>
      </c>
    </row>
    <row r="932" spans="1:22" x14ac:dyDescent="0.35">
      <c r="A932" s="3">
        <v>2016</v>
      </c>
      <c r="B932" s="13" t="s">
        <v>24</v>
      </c>
      <c r="C932" s="13" t="s">
        <v>46</v>
      </c>
      <c r="D932" s="13">
        <v>2015</v>
      </c>
      <c r="E932" s="14">
        <v>1</v>
      </c>
      <c r="F932" s="13">
        <v>132</v>
      </c>
      <c r="G932" s="13">
        <v>3</v>
      </c>
      <c r="H932" s="13">
        <v>135</v>
      </c>
      <c r="I932" s="13" t="b">
        <v>1</v>
      </c>
      <c r="J932" s="4">
        <v>2.2222222222222199E-2</v>
      </c>
      <c r="K932">
        <f t="shared" si="70"/>
        <v>6.8855067732985151E-4</v>
      </c>
      <c r="L932">
        <f t="shared" si="71"/>
        <v>2.6240249185742338E-2</v>
      </c>
      <c r="M932">
        <f t="shared" si="72"/>
        <v>5.8311664857205138E-4</v>
      </c>
      <c r="N932">
        <f t="shared" si="73"/>
        <v>2.6240249185742338E-2</v>
      </c>
      <c r="O932">
        <f t="shared" si="74"/>
        <v>2.6240249185742338E-2</v>
      </c>
      <c r="Q932" s="7">
        <v>906</v>
      </c>
      <c r="R932" s="7">
        <v>6.9467251471704895E-4</v>
      </c>
      <c r="S932" s="7">
        <v>-2.0475653692068592E-4</v>
      </c>
      <c r="U932" s="7">
        <v>51.332199546485263</v>
      </c>
      <c r="V932" s="7">
        <v>5.7831725297659471E-4</v>
      </c>
    </row>
    <row r="933" spans="1:22" x14ac:dyDescent="0.35">
      <c r="A933" s="24">
        <v>2014</v>
      </c>
      <c r="B933" s="17" t="s">
        <v>30</v>
      </c>
      <c r="C933" s="17" t="s">
        <v>32</v>
      </c>
      <c r="D933" s="17">
        <v>2011</v>
      </c>
      <c r="E933" s="17">
        <v>3</v>
      </c>
      <c r="F933" s="17">
        <v>88</v>
      </c>
      <c r="G933" s="17">
        <v>2</v>
      </c>
      <c r="H933" s="17">
        <v>90</v>
      </c>
      <c r="I933" s="17" t="b">
        <v>1</v>
      </c>
      <c r="J933" s="25">
        <v>2.2222222222222199E-2</v>
      </c>
      <c r="K933">
        <f t="shared" si="70"/>
        <v>4.5903378488656765E-4</v>
      </c>
      <c r="L933">
        <f t="shared" si="71"/>
        <v>2.1425073742850166E-2</v>
      </c>
      <c r="M933">
        <f t="shared" si="72"/>
        <v>4.7611274984111427E-4</v>
      </c>
      <c r="N933">
        <f t="shared" si="73"/>
        <v>2.1425073742850166E-2</v>
      </c>
      <c r="O933">
        <f t="shared" si="74"/>
        <v>6.4275221228550505E-2</v>
      </c>
      <c r="Q933" s="7">
        <v>907</v>
      </c>
      <c r="R933" s="7">
        <v>8.5246319600405785E-4</v>
      </c>
      <c r="S933" s="7">
        <v>-2.5361417960457252E-4</v>
      </c>
      <c r="U933" s="7">
        <v>51.388888888888893</v>
      </c>
      <c r="V933" s="7">
        <v>5.7884467420155918E-4</v>
      </c>
    </row>
    <row r="934" spans="1:22" x14ac:dyDescent="0.35">
      <c r="A934" s="3">
        <v>2015</v>
      </c>
      <c r="B934" s="13" t="s">
        <v>24</v>
      </c>
      <c r="C934" s="13" t="s">
        <v>65</v>
      </c>
      <c r="D934" s="13">
        <v>2012</v>
      </c>
      <c r="E934" s="14">
        <v>3</v>
      </c>
      <c r="F934" s="13">
        <v>88</v>
      </c>
      <c r="G934" s="13">
        <v>2</v>
      </c>
      <c r="H934" s="13">
        <v>90</v>
      </c>
      <c r="I934" s="13" t="b">
        <v>1</v>
      </c>
      <c r="J934" s="4">
        <v>2.2222222222222199E-2</v>
      </c>
      <c r="K934">
        <f t="shared" si="70"/>
        <v>4.5903378488656765E-4</v>
      </c>
      <c r="L934">
        <f t="shared" si="71"/>
        <v>2.1425073742850166E-2</v>
      </c>
      <c r="M934">
        <f t="shared" si="72"/>
        <v>4.7611274984111427E-4</v>
      </c>
      <c r="N934">
        <f t="shared" si="73"/>
        <v>2.1425073742850166E-2</v>
      </c>
      <c r="O934">
        <f t="shared" si="74"/>
        <v>6.4275221228550505E-2</v>
      </c>
      <c r="Q934" s="7">
        <v>908</v>
      </c>
      <c r="R934" s="7">
        <v>8.5578665186741073E-4</v>
      </c>
      <c r="S934" s="7">
        <v>-2.5926327150171079E-4</v>
      </c>
      <c r="U934" s="7">
        <v>51.445578231292522</v>
      </c>
      <c r="V934" s="7">
        <v>5.8096888197937046E-4</v>
      </c>
    </row>
    <row r="935" spans="1:22" x14ac:dyDescent="0.35">
      <c r="A935" s="24">
        <v>2016</v>
      </c>
      <c r="B935" s="17" t="s">
        <v>67</v>
      </c>
      <c r="C935" s="17" t="s">
        <v>77</v>
      </c>
      <c r="D935" s="17">
        <v>2015</v>
      </c>
      <c r="E935" s="17">
        <v>1</v>
      </c>
      <c r="F935" s="17">
        <v>88</v>
      </c>
      <c r="G935" s="17">
        <v>2</v>
      </c>
      <c r="H935" s="17">
        <v>90</v>
      </c>
      <c r="I935" s="17" t="b">
        <v>1</v>
      </c>
      <c r="J935" s="25">
        <v>2.2222222222222199E-2</v>
      </c>
      <c r="K935">
        <f t="shared" si="70"/>
        <v>4.5903378488656765E-4</v>
      </c>
      <c r="L935">
        <f t="shared" si="71"/>
        <v>2.1425073742850166E-2</v>
      </c>
      <c r="M935">
        <f t="shared" si="72"/>
        <v>4.7611274984111427E-4</v>
      </c>
      <c r="N935">
        <f t="shared" si="73"/>
        <v>2.1425073742850166E-2</v>
      </c>
      <c r="O935">
        <f t="shared" si="74"/>
        <v>2.1425073742850166E-2</v>
      </c>
      <c r="Q935" s="7">
        <v>909</v>
      </c>
      <c r="R935" s="7">
        <v>6.752104184035131E-4</v>
      </c>
      <c r="S935" s="7">
        <v>-1.8815111789146976E-4</v>
      </c>
      <c r="U935" s="7">
        <v>51.502267573696152</v>
      </c>
      <c r="V935" s="7">
        <v>5.8311664857205127E-4</v>
      </c>
    </row>
    <row r="936" spans="1:22" x14ac:dyDescent="0.35">
      <c r="A936" s="3">
        <v>2017</v>
      </c>
      <c r="B936" s="13" t="s">
        <v>52</v>
      </c>
      <c r="C936" s="13" t="s">
        <v>61</v>
      </c>
      <c r="D936" s="13">
        <v>2015</v>
      </c>
      <c r="E936" s="14">
        <v>2</v>
      </c>
      <c r="F936" s="13">
        <v>88</v>
      </c>
      <c r="G936" s="13">
        <v>2</v>
      </c>
      <c r="H936" s="13">
        <v>90</v>
      </c>
      <c r="I936" s="13" t="b">
        <v>1</v>
      </c>
      <c r="J936" s="4">
        <v>2.2222222222222199E-2</v>
      </c>
      <c r="K936">
        <f t="shared" si="70"/>
        <v>4.5903378488656765E-4</v>
      </c>
      <c r="L936">
        <f t="shared" si="71"/>
        <v>2.1425073742850166E-2</v>
      </c>
      <c r="M936">
        <f t="shared" si="72"/>
        <v>4.7611274984111427E-4</v>
      </c>
      <c r="N936">
        <f t="shared" si="73"/>
        <v>2.1425073742850166E-2</v>
      </c>
      <c r="O936">
        <f t="shared" si="74"/>
        <v>4.2850147485700332E-2</v>
      </c>
      <c r="Q936" s="7">
        <v>910</v>
      </c>
      <c r="R936" s="7">
        <v>6.8305590402011778E-4</v>
      </c>
      <c r="S936" s="7">
        <v>-1.9599660350807445E-4</v>
      </c>
      <c r="U936" s="7">
        <v>51.558956916099774</v>
      </c>
      <c r="V936" s="7">
        <v>5.8311664857205127E-4</v>
      </c>
    </row>
    <row r="937" spans="1:22" x14ac:dyDescent="0.35">
      <c r="A937" s="3">
        <v>2014</v>
      </c>
      <c r="B937" s="13" t="s">
        <v>106</v>
      </c>
      <c r="C937" s="13" t="s">
        <v>107</v>
      </c>
      <c r="D937" s="13">
        <v>2013</v>
      </c>
      <c r="E937" s="17">
        <v>1</v>
      </c>
      <c r="F937" s="13">
        <v>133</v>
      </c>
      <c r="G937" s="13">
        <v>3</v>
      </c>
      <c r="H937" s="13">
        <v>136</v>
      </c>
      <c r="I937" s="13" t="b">
        <v>1</v>
      </c>
      <c r="J937" s="4">
        <v>2.2058823529411801E-2</v>
      </c>
      <c r="K937">
        <f t="shared" si="70"/>
        <v>6.9365105271748E-4</v>
      </c>
      <c r="L937">
        <f t="shared" si="71"/>
        <v>2.6337255983064752E-2</v>
      </c>
      <c r="M937">
        <f t="shared" si="72"/>
        <v>5.8096888197937046E-4</v>
      </c>
      <c r="N937">
        <f t="shared" si="73"/>
        <v>2.6337255983064752E-2</v>
      </c>
      <c r="O937">
        <f t="shared" si="74"/>
        <v>2.6337255983064752E-2</v>
      </c>
      <c r="Q937" s="7">
        <v>911</v>
      </c>
      <c r="R937" s="7">
        <v>6.9090138963672236E-4</v>
      </c>
      <c r="S937" s="7">
        <v>-2.0384208912467902E-4</v>
      </c>
      <c r="U937" s="7">
        <v>51.615646258503403</v>
      </c>
      <c r="V937" s="7">
        <v>5.8311664857205127E-4</v>
      </c>
    </row>
    <row r="938" spans="1:22" x14ac:dyDescent="0.35">
      <c r="A938" s="3">
        <v>2013</v>
      </c>
      <c r="B938" s="13" t="s">
        <v>37</v>
      </c>
      <c r="C938" s="13" t="s">
        <v>39</v>
      </c>
      <c r="D938" s="13">
        <v>2009</v>
      </c>
      <c r="E938" s="14">
        <v>4</v>
      </c>
      <c r="F938" s="13">
        <v>222</v>
      </c>
      <c r="G938" s="13">
        <v>5</v>
      </c>
      <c r="H938" s="13">
        <v>227</v>
      </c>
      <c r="I938" s="13" t="b">
        <v>1</v>
      </c>
      <c r="J938" s="4">
        <v>2.2026431718061699E-2</v>
      </c>
      <c r="K938">
        <f t="shared" si="70"/>
        <v>1.1577852129916761E-3</v>
      </c>
      <c r="L938">
        <f t="shared" si="71"/>
        <v>3.4026243004358796E-2</v>
      </c>
      <c r="M938">
        <f t="shared" si="72"/>
        <v>7.4947671815768361E-4</v>
      </c>
      <c r="N938">
        <f t="shared" si="73"/>
        <v>3.4026243004358796E-2</v>
      </c>
      <c r="O938">
        <f t="shared" si="74"/>
        <v>0.13610497201743518</v>
      </c>
      <c r="Q938" s="7">
        <v>912</v>
      </c>
      <c r="R938" s="7">
        <v>6.7912471449016823E-4</v>
      </c>
      <c r="S938" s="7">
        <v>-1.9487269557646189E-4</v>
      </c>
      <c r="U938" s="7">
        <v>51.672335600907033</v>
      </c>
      <c r="V938" s="7">
        <v>5.8311664857205138E-4</v>
      </c>
    </row>
    <row r="939" spans="1:22" x14ac:dyDescent="0.35">
      <c r="A939" s="24">
        <v>2013</v>
      </c>
      <c r="B939" s="17" t="s">
        <v>52</v>
      </c>
      <c r="C939" s="17" t="s">
        <v>53</v>
      </c>
      <c r="D939" s="17">
        <v>2009</v>
      </c>
      <c r="E939" s="17">
        <v>4</v>
      </c>
      <c r="F939" s="17">
        <v>89</v>
      </c>
      <c r="G939" s="17">
        <v>2</v>
      </c>
      <c r="H939" s="17">
        <v>91</v>
      </c>
      <c r="I939" s="17" t="b">
        <v>1</v>
      </c>
      <c r="J939" s="25">
        <v>2.1978021978022001E-2</v>
      </c>
      <c r="K939">
        <f t="shared" si="70"/>
        <v>4.641341602741962E-4</v>
      </c>
      <c r="L939">
        <f t="shared" si="71"/>
        <v>2.1543773120653593E-2</v>
      </c>
      <c r="M939">
        <f t="shared" si="72"/>
        <v>4.7348951913524429E-4</v>
      </c>
      <c r="N939">
        <f t="shared" si="73"/>
        <v>2.1543773120653593E-2</v>
      </c>
      <c r="O939">
        <f t="shared" si="74"/>
        <v>8.6175092482614374E-2</v>
      </c>
      <c r="Q939" s="7">
        <v>913</v>
      </c>
      <c r="R939" s="7">
        <v>8.2366346925475818E-4</v>
      </c>
      <c r="S939" s="7">
        <v>-2.317112166371518E-4</v>
      </c>
      <c r="U939" s="7">
        <v>51.729024943310662</v>
      </c>
      <c r="V939" s="7">
        <v>5.8311664857205311E-4</v>
      </c>
    </row>
    <row r="940" spans="1:22" x14ac:dyDescent="0.35">
      <c r="A940" s="5">
        <v>2013</v>
      </c>
      <c r="B940" s="14" t="s">
        <v>37</v>
      </c>
      <c r="C940" s="14" t="s">
        <v>39</v>
      </c>
      <c r="D940" s="14">
        <v>2013</v>
      </c>
      <c r="E940" s="14">
        <v>0</v>
      </c>
      <c r="F940" s="14">
        <v>89</v>
      </c>
      <c r="G940" s="14">
        <v>2</v>
      </c>
      <c r="H940" s="14">
        <v>91</v>
      </c>
      <c r="I940" s="14" t="b">
        <v>1</v>
      </c>
      <c r="J940" s="6">
        <v>2.1978021978022001E-2</v>
      </c>
      <c r="K940">
        <f t="shared" si="70"/>
        <v>4.641341602741962E-4</v>
      </c>
      <c r="L940">
        <f t="shared" si="71"/>
        <v>2.1543773120653593E-2</v>
      </c>
      <c r="M940">
        <f t="shared" si="72"/>
        <v>4.7348951913524429E-4</v>
      </c>
      <c r="N940">
        <f t="shared" si="73"/>
        <v>2.1543773120653593E-2</v>
      </c>
      <c r="O940">
        <f t="shared" si="74"/>
        <v>0</v>
      </c>
      <c r="Q940" s="7">
        <v>914</v>
      </c>
      <c r="R940" s="7">
        <v>8.4624085703700089E-4</v>
      </c>
      <c r="S940" s="7">
        <v>-2.5653511063604547E-4</v>
      </c>
      <c r="U940" s="7">
        <v>51.785714285714292</v>
      </c>
      <c r="V940" s="7">
        <v>5.8528841269475933E-4</v>
      </c>
    </row>
    <row r="941" spans="1:22" x14ac:dyDescent="0.35">
      <c r="A941" s="24">
        <v>2015</v>
      </c>
      <c r="B941" s="17" t="s">
        <v>26</v>
      </c>
      <c r="C941" s="17" t="s">
        <v>110</v>
      </c>
      <c r="D941" s="17">
        <v>2015</v>
      </c>
      <c r="E941" s="17">
        <v>0</v>
      </c>
      <c r="F941" s="17">
        <v>89</v>
      </c>
      <c r="G941" s="17">
        <v>2</v>
      </c>
      <c r="H941" s="17">
        <v>91</v>
      </c>
      <c r="I941" s="17" t="b">
        <v>1</v>
      </c>
      <c r="J941" s="25">
        <v>2.1978021978022001E-2</v>
      </c>
      <c r="K941">
        <f t="shared" si="70"/>
        <v>4.641341602741962E-4</v>
      </c>
      <c r="L941">
        <f t="shared" si="71"/>
        <v>2.1543773120653593E-2</v>
      </c>
      <c r="M941">
        <f t="shared" si="72"/>
        <v>4.7348951913524429E-4</v>
      </c>
      <c r="N941">
        <f t="shared" si="73"/>
        <v>2.1543773120653593E-2</v>
      </c>
      <c r="O941">
        <f t="shared" si="74"/>
        <v>0</v>
      </c>
      <c r="Q941" s="7">
        <v>915</v>
      </c>
      <c r="R941" s="7">
        <v>8.5596066244823029E-4</v>
      </c>
      <c r="S941" s="7">
        <v>-2.6625491604727488E-4</v>
      </c>
      <c r="U941" s="7">
        <v>51.842403628117914</v>
      </c>
      <c r="V941" s="7">
        <v>5.8748462458624274E-4</v>
      </c>
    </row>
    <row r="942" spans="1:22" x14ac:dyDescent="0.35">
      <c r="A942" s="3">
        <v>2013</v>
      </c>
      <c r="B942" s="13" t="s">
        <v>37</v>
      </c>
      <c r="C942" s="13" t="s">
        <v>38</v>
      </c>
      <c r="D942" s="13">
        <v>2010</v>
      </c>
      <c r="E942" s="14">
        <v>3</v>
      </c>
      <c r="F942" s="13">
        <v>134</v>
      </c>
      <c r="G942" s="13">
        <v>3</v>
      </c>
      <c r="H942" s="13">
        <v>137</v>
      </c>
      <c r="I942" s="13" t="b">
        <v>1</v>
      </c>
      <c r="J942" s="4">
        <v>2.18978102189781E-2</v>
      </c>
      <c r="K942">
        <f t="shared" si="70"/>
        <v>6.987514281051085E-4</v>
      </c>
      <c r="L942">
        <f t="shared" si="71"/>
        <v>2.643390678853787E-2</v>
      </c>
      <c r="M942">
        <f t="shared" si="72"/>
        <v>5.7884467420155918E-4</v>
      </c>
      <c r="N942">
        <f t="shared" si="73"/>
        <v>2.643390678853787E-2</v>
      </c>
      <c r="O942">
        <f t="shared" si="74"/>
        <v>7.9301720365613615E-2</v>
      </c>
      <c r="Q942" s="7">
        <v>916</v>
      </c>
      <c r="R942" s="7">
        <v>6.9888895429761147E-4</v>
      </c>
      <c r="S942" s="7">
        <v>-2.1739622860779862E-4</v>
      </c>
      <c r="U942" s="7">
        <v>51.899092970521544</v>
      </c>
      <c r="V942" s="7">
        <v>5.880375514141264E-4</v>
      </c>
    </row>
    <row r="943" spans="1:22" x14ac:dyDescent="0.35">
      <c r="A943" s="24">
        <v>2016</v>
      </c>
      <c r="B943" s="17" t="s">
        <v>30</v>
      </c>
      <c r="C943" s="17" t="s">
        <v>48</v>
      </c>
      <c r="D943" s="17">
        <v>2011</v>
      </c>
      <c r="E943" s="17">
        <v>5</v>
      </c>
      <c r="F943" s="17">
        <v>179</v>
      </c>
      <c r="G943" s="17">
        <v>4</v>
      </c>
      <c r="H943" s="17">
        <v>183</v>
      </c>
      <c r="I943" s="17" t="b">
        <v>1</v>
      </c>
      <c r="J943" s="25">
        <v>2.1857923497267801E-2</v>
      </c>
      <c r="K943">
        <f t="shared" si="70"/>
        <v>9.333686959360209E-4</v>
      </c>
      <c r="L943">
        <f t="shared" si="71"/>
        <v>3.0551083383998364E-2</v>
      </c>
      <c r="M943">
        <f t="shared" si="72"/>
        <v>6.6778324336608577E-4</v>
      </c>
      <c r="N943">
        <f t="shared" si="73"/>
        <v>3.0551083383998364E-2</v>
      </c>
      <c r="O943">
        <f t="shared" si="74"/>
        <v>0.15275541691999181</v>
      </c>
      <c r="Q943" s="7">
        <v>917</v>
      </c>
      <c r="R943" s="7">
        <v>6.7508039064095664E-4</v>
      </c>
      <c r="S943" s="7">
        <v>-1.9358766495114379E-4</v>
      </c>
      <c r="U943" s="7">
        <v>51.955782312925173</v>
      </c>
      <c r="V943" s="7">
        <v>5.880375514141264E-4</v>
      </c>
    </row>
    <row r="944" spans="1:22" x14ac:dyDescent="0.35">
      <c r="A944" s="5">
        <v>2015</v>
      </c>
      <c r="B944" s="14" t="s">
        <v>37</v>
      </c>
      <c r="C944" s="14" t="s">
        <v>39</v>
      </c>
      <c r="D944" s="14">
        <v>2011</v>
      </c>
      <c r="E944" s="14">
        <v>4</v>
      </c>
      <c r="F944" s="14">
        <v>315</v>
      </c>
      <c r="G944" s="14">
        <v>7</v>
      </c>
      <c r="H944" s="14">
        <v>322</v>
      </c>
      <c r="I944" s="14" t="b">
        <v>1</v>
      </c>
      <c r="J944" s="6">
        <v>2.1739130434782601E-2</v>
      </c>
      <c r="K944">
        <f t="shared" si="70"/>
        <v>1.6423208748163865E-3</v>
      </c>
      <c r="L944">
        <f t="shared" si="71"/>
        <v>4.052555829123624E-2</v>
      </c>
      <c r="M944">
        <f t="shared" si="72"/>
        <v>8.8099039763557009E-4</v>
      </c>
      <c r="N944">
        <f t="shared" si="73"/>
        <v>4.052555829123624E-2</v>
      </c>
      <c r="O944">
        <f t="shared" si="74"/>
        <v>0.16210223316494496</v>
      </c>
      <c r="Q944" s="7">
        <v>918</v>
      </c>
      <c r="R944" s="7">
        <v>6.909527664120599E-4</v>
      </c>
      <c r="S944" s="7">
        <v>-2.0946004072224704E-4</v>
      </c>
      <c r="U944" s="7">
        <v>52.012471655328802</v>
      </c>
      <c r="V944" s="7">
        <v>5.880375514141264E-4</v>
      </c>
    </row>
    <row r="945" spans="1:22" x14ac:dyDescent="0.35">
      <c r="A945" s="3">
        <v>2013</v>
      </c>
      <c r="B945" s="13" t="s">
        <v>30</v>
      </c>
      <c r="C945" s="13" t="s">
        <v>32</v>
      </c>
      <c r="D945" s="13">
        <v>2010</v>
      </c>
      <c r="E945" s="17">
        <v>3</v>
      </c>
      <c r="F945" s="13">
        <v>180</v>
      </c>
      <c r="G945" s="13">
        <v>4</v>
      </c>
      <c r="H945" s="13">
        <v>184</v>
      </c>
      <c r="I945" s="13" t="b">
        <v>1</v>
      </c>
      <c r="J945" s="4">
        <v>2.1739130434782601E-2</v>
      </c>
      <c r="K945">
        <f t="shared" si="70"/>
        <v>9.384690713236494E-4</v>
      </c>
      <c r="L945">
        <f t="shared" si="71"/>
        <v>3.0634442565903648E-2</v>
      </c>
      <c r="M945">
        <f t="shared" si="72"/>
        <v>6.6596614273703556E-4</v>
      </c>
      <c r="N945">
        <f t="shared" si="73"/>
        <v>3.0634442565903648E-2</v>
      </c>
      <c r="O945">
        <f t="shared" si="74"/>
        <v>9.1903327697710951E-2</v>
      </c>
      <c r="Q945" s="7">
        <v>919</v>
      </c>
      <c r="R945" s="7">
        <v>6.9888895429761147E-4</v>
      </c>
      <c r="S945" s="7">
        <v>-2.1739622860779862E-4</v>
      </c>
      <c r="U945" s="7">
        <v>52.069160997732432</v>
      </c>
      <c r="V945" s="7">
        <v>5.8970574640095541E-4</v>
      </c>
    </row>
    <row r="946" spans="1:22" x14ac:dyDescent="0.35">
      <c r="A946" s="5">
        <v>2015</v>
      </c>
      <c r="B946" s="14" t="s">
        <v>30</v>
      </c>
      <c r="C946" s="14" t="s">
        <v>126</v>
      </c>
      <c r="D946" s="14">
        <v>2011</v>
      </c>
      <c r="E946" s="14">
        <v>4</v>
      </c>
      <c r="F946" s="14">
        <v>135</v>
      </c>
      <c r="G946" s="14">
        <v>3</v>
      </c>
      <c r="H946" s="14">
        <v>138</v>
      </c>
      <c r="I946" s="14" t="b">
        <v>1</v>
      </c>
      <c r="J946" s="6">
        <v>2.1739130434782601E-2</v>
      </c>
      <c r="K946">
        <f t="shared" si="70"/>
        <v>7.038518034927371E-4</v>
      </c>
      <c r="L946">
        <f t="shared" si="71"/>
        <v>2.6530205492847903E-2</v>
      </c>
      <c r="M946">
        <f t="shared" si="72"/>
        <v>5.7674359767060637E-4</v>
      </c>
      <c r="N946">
        <f t="shared" si="73"/>
        <v>2.6530205492847903E-2</v>
      </c>
      <c r="O946">
        <f t="shared" si="74"/>
        <v>0.10612082197139161</v>
      </c>
      <c r="Q946" s="7">
        <v>920</v>
      </c>
      <c r="R946" s="7">
        <v>7.0682514218316315E-4</v>
      </c>
      <c r="S946" s="7">
        <v>-2.253324164933503E-4</v>
      </c>
      <c r="U946" s="7">
        <v>52.125850340136054</v>
      </c>
      <c r="V946" s="7">
        <v>5.8970574640095541E-4</v>
      </c>
    </row>
    <row r="947" spans="1:22" x14ac:dyDescent="0.35">
      <c r="A947" s="3">
        <v>2015</v>
      </c>
      <c r="B947" s="13" t="s">
        <v>92</v>
      </c>
      <c r="C947" s="13" t="s">
        <v>149</v>
      </c>
      <c r="D947" s="13">
        <v>2013</v>
      </c>
      <c r="E947" s="17">
        <v>2</v>
      </c>
      <c r="F947" s="13">
        <v>90</v>
      </c>
      <c r="G947" s="13">
        <v>2</v>
      </c>
      <c r="H947" s="13">
        <v>92</v>
      </c>
      <c r="I947" s="13" t="b">
        <v>1</v>
      </c>
      <c r="J947" s="4">
        <v>2.1739130434782601E-2</v>
      </c>
      <c r="K947">
        <f t="shared" si="70"/>
        <v>4.692345356618247E-4</v>
      </c>
      <c r="L947">
        <f t="shared" si="71"/>
        <v>2.1661822076220291E-2</v>
      </c>
      <c r="M947">
        <f t="shared" si="72"/>
        <v>4.7090917557000617E-4</v>
      </c>
      <c r="N947">
        <f t="shared" si="73"/>
        <v>2.1661822076220291E-2</v>
      </c>
      <c r="O947">
        <f t="shared" si="74"/>
        <v>4.3323644152440582E-2</v>
      </c>
      <c r="Q947" s="7">
        <v>921</v>
      </c>
      <c r="R947" s="7">
        <v>7.0682514218316315E-4</v>
      </c>
      <c r="S947" s="7">
        <v>-2.253324164933503E-4</v>
      </c>
      <c r="U947" s="7">
        <v>52.182539682539684</v>
      </c>
      <c r="V947" s="7">
        <v>5.9181109314198092E-4</v>
      </c>
    </row>
    <row r="948" spans="1:22" x14ac:dyDescent="0.35">
      <c r="A948" s="5">
        <v>2016</v>
      </c>
      <c r="B948" s="14" t="s">
        <v>42</v>
      </c>
      <c r="C948" s="14" t="s">
        <v>96</v>
      </c>
      <c r="D948" s="14">
        <v>2012</v>
      </c>
      <c r="E948" s="14">
        <v>4</v>
      </c>
      <c r="F948" s="14">
        <v>90</v>
      </c>
      <c r="G948" s="14">
        <v>2</v>
      </c>
      <c r="H948" s="14">
        <v>92</v>
      </c>
      <c r="I948" s="14" t="b">
        <v>1</v>
      </c>
      <c r="J948" s="6">
        <v>2.1739130434782601E-2</v>
      </c>
      <c r="K948">
        <f t="shared" si="70"/>
        <v>4.692345356618247E-4</v>
      </c>
      <c r="L948">
        <f t="shared" si="71"/>
        <v>2.1661822076220291E-2</v>
      </c>
      <c r="M948">
        <f t="shared" si="72"/>
        <v>4.7090917557000617E-4</v>
      </c>
      <c r="N948">
        <f t="shared" si="73"/>
        <v>2.1661822076220291E-2</v>
      </c>
      <c r="O948">
        <f t="shared" si="74"/>
        <v>8.6647288304881165E-2</v>
      </c>
      <c r="Q948" s="7">
        <v>922</v>
      </c>
      <c r="R948" s="7">
        <v>7.0682514218316315E-4</v>
      </c>
      <c r="S948" s="7">
        <v>-2.253324164933503E-4</v>
      </c>
      <c r="U948" s="7">
        <v>52.239229024943313</v>
      </c>
      <c r="V948" s="7">
        <v>5.9186189891905318E-4</v>
      </c>
    </row>
    <row r="949" spans="1:22" x14ac:dyDescent="0.35">
      <c r="A949" s="24">
        <v>2013</v>
      </c>
      <c r="B949" s="17" t="s">
        <v>24</v>
      </c>
      <c r="C949" s="17" t="s">
        <v>101</v>
      </c>
      <c r="D949" s="17">
        <v>2011</v>
      </c>
      <c r="E949" s="17">
        <v>2</v>
      </c>
      <c r="F949" s="17">
        <v>136</v>
      </c>
      <c r="G949" s="17">
        <v>3</v>
      </c>
      <c r="H949" s="17">
        <v>139</v>
      </c>
      <c r="I949" s="17" t="b">
        <v>1</v>
      </c>
      <c r="J949" s="25">
        <v>2.15827338129496E-2</v>
      </c>
      <c r="K949">
        <f t="shared" si="70"/>
        <v>7.089521788803656E-4</v>
      </c>
      <c r="L949">
        <f t="shared" si="71"/>
        <v>2.6626155916323436E-2</v>
      </c>
      <c r="M949">
        <f t="shared" si="72"/>
        <v>5.746652356041019E-4</v>
      </c>
      <c r="N949">
        <f t="shared" si="73"/>
        <v>2.6626155916323436E-2</v>
      </c>
      <c r="O949">
        <f t="shared" si="74"/>
        <v>5.3252311832646872E-2</v>
      </c>
      <c r="Q949" s="7">
        <v>923</v>
      </c>
      <c r="R949" s="7">
        <v>1.3096223565042932E-3</v>
      </c>
      <c r="S949" s="7">
        <v>-4.1029072047357436E-4</v>
      </c>
      <c r="U949" s="7">
        <v>52.295918367346943</v>
      </c>
      <c r="V949" s="7">
        <v>5.9195225261760639E-4</v>
      </c>
    </row>
    <row r="950" spans="1:22" x14ac:dyDescent="0.35">
      <c r="A950" s="3">
        <v>2013</v>
      </c>
      <c r="B950" s="13" t="s">
        <v>67</v>
      </c>
      <c r="C950" s="13" t="s">
        <v>123</v>
      </c>
      <c r="D950" s="13">
        <v>2008</v>
      </c>
      <c r="E950" s="14">
        <v>5</v>
      </c>
      <c r="F950" s="13">
        <v>91</v>
      </c>
      <c r="G950" s="13">
        <v>2</v>
      </c>
      <c r="H950" s="13">
        <v>93</v>
      </c>
      <c r="I950" s="13" t="b">
        <v>1</v>
      </c>
      <c r="J950" s="4">
        <v>2.1505376344085999E-2</v>
      </c>
      <c r="K950">
        <f t="shared" si="70"/>
        <v>4.7433491104945325E-4</v>
      </c>
      <c r="L950">
        <f t="shared" si="71"/>
        <v>2.177923118591318E-2</v>
      </c>
      <c r="M950">
        <f t="shared" si="72"/>
        <v>4.6837056313791739E-4</v>
      </c>
      <c r="N950">
        <f t="shared" si="73"/>
        <v>2.177923118591318E-2</v>
      </c>
      <c r="O950">
        <f t="shared" si="74"/>
        <v>0.1088961559295659</v>
      </c>
      <c r="Q950" s="7">
        <v>924</v>
      </c>
      <c r="R950" s="7">
        <v>8.6895337355139674E-4</v>
      </c>
      <c r="S950" s="7">
        <v>-2.81468748965154E-4</v>
      </c>
      <c r="U950" s="7">
        <v>52.352607709750572</v>
      </c>
      <c r="V950" s="7">
        <v>5.9308517662558637E-4</v>
      </c>
    </row>
    <row r="951" spans="1:22" x14ac:dyDescent="0.35">
      <c r="A951" s="24">
        <v>2014</v>
      </c>
      <c r="B951" s="17" t="s">
        <v>52</v>
      </c>
      <c r="C951" s="17" t="s">
        <v>91</v>
      </c>
      <c r="D951" s="17">
        <v>2013</v>
      </c>
      <c r="E951" s="17">
        <v>1</v>
      </c>
      <c r="F951" s="17">
        <v>137</v>
      </c>
      <c r="G951" s="17">
        <v>3</v>
      </c>
      <c r="H951" s="17">
        <v>140</v>
      </c>
      <c r="I951" s="17" t="b">
        <v>1</v>
      </c>
      <c r="J951" s="25">
        <v>2.1428571428571401E-2</v>
      </c>
      <c r="K951">
        <f t="shared" si="70"/>
        <v>7.1405255426799409E-4</v>
      </c>
      <c r="L951">
        <f t="shared" si="71"/>
        <v>2.6721761810703914E-2</v>
      </c>
      <c r="M951">
        <f t="shared" si="72"/>
        <v>5.7260918165794028E-4</v>
      </c>
      <c r="N951">
        <f t="shared" si="73"/>
        <v>2.6721761810703914E-2</v>
      </c>
      <c r="O951">
        <f t="shared" si="74"/>
        <v>2.6721761810703914E-2</v>
      </c>
      <c r="Q951" s="7">
        <v>925</v>
      </c>
      <c r="R951" s="7">
        <v>1.1100520106442208E-3</v>
      </c>
      <c r="S951" s="7">
        <v>-3.5218223442543375E-4</v>
      </c>
      <c r="U951" s="7">
        <v>52.409297052154201</v>
      </c>
      <c r="V951" s="7">
        <v>5.9652338036569994E-4</v>
      </c>
    </row>
    <row r="952" spans="1:22" x14ac:dyDescent="0.35">
      <c r="A952" s="3">
        <v>2014</v>
      </c>
      <c r="B952" s="13" t="s">
        <v>26</v>
      </c>
      <c r="C952" s="13" t="s">
        <v>27</v>
      </c>
      <c r="D952" s="13">
        <v>2013</v>
      </c>
      <c r="E952" s="14">
        <v>1</v>
      </c>
      <c r="F952" s="13">
        <v>137</v>
      </c>
      <c r="G952" s="13">
        <v>3</v>
      </c>
      <c r="H952" s="13">
        <v>140</v>
      </c>
      <c r="I952" s="13" t="b">
        <v>1</v>
      </c>
      <c r="J952" s="4">
        <v>2.1428571428571401E-2</v>
      </c>
      <c r="K952">
        <f t="shared" si="70"/>
        <v>7.1405255426799409E-4</v>
      </c>
      <c r="L952">
        <f t="shared" si="71"/>
        <v>2.6721761810703914E-2</v>
      </c>
      <c r="M952">
        <f t="shared" si="72"/>
        <v>5.7260918165794028E-4</v>
      </c>
      <c r="N952">
        <f t="shared" si="73"/>
        <v>2.6721761810703914E-2</v>
      </c>
      <c r="O952">
        <f t="shared" si="74"/>
        <v>2.6721761810703914E-2</v>
      </c>
      <c r="Q952" s="7">
        <v>926</v>
      </c>
      <c r="R952" s="7">
        <v>6.7890523932658106E-4</v>
      </c>
      <c r="S952" s="7">
        <v>-2.0012517029680238E-4</v>
      </c>
      <c r="U952" s="7">
        <v>52.465986394557824</v>
      </c>
      <c r="V952" s="7">
        <v>5.9826505817537148E-4</v>
      </c>
    </row>
    <row r="953" spans="1:22" x14ac:dyDescent="0.35">
      <c r="A953" s="3">
        <v>2014</v>
      </c>
      <c r="B953" s="13" t="s">
        <v>30</v>
      </c>
      <c r="C953" s="13" t="s">
        <v>36</v>
      </c>
      <c r="D953" s="13">
        <v>2012</v>
      </c>
      <c r="E953" s="17">
        <v>2</v>
      </c>
      <c r="F953" s="13">
        <v>138</v>
      </c>
      <c r="G953" s="13">
        <v>3</v>
      </c>
      <c r="H953" s="13">
        <v>141</v>
      </c>
      <c r="I953" s="13" t="b">
        <v>1</v>
      </c>
      <c r="J953" s="4">
        <v>2.1276595744680799E-2</v>
      </c>
      <c r="K953">
        <f t="shared" si="70"/>
        <v>7.1915292965562269E-4</v>
      </c>
      <c r="L953">
        <f t="shared" si="71"/>
        <v>2.6817026860851349E-2</v>
      </c>
      <c r="M953">
        <f t="shared" si="72"/>
        <v>5.7057503959258044E-4</v>
      </c>
      <c r="N953">
        <f t="shared" si="73"/>
        <v>2.6817026860851349E-2</v>
      </c>
      <c r="O953">
        <f t="shared" si="74"/>
        <v>5.3634053721702699E-2</v>
      </c>
      <c r="Q953" s="7">
        <v>927</v>
      </c>
      <c r="R953" s="7">
        <v>7.1082984925735135E-4</v>
      </c>
      <c r="S953" s="7">
        <v>-2.3204978022757267E-4</v>
      </c>
      <c r="U953" s="7">
        <v>52.522675736961453</v>
      </c>
      <c r="V953" s="7">
        <v>5.9826505817537148E-4</v>
      </c>
    </row>
    <row r="954" spans="1:22" x14ac:dyDescent="0.35">
      <c r="A954" s="3">
        <v>2014</v>
      </c>
      <c r="B954" s="13" t="s">
        <v>24</v>
      </c>
      <c r="C954" s="13" t="s">
        <v>101</v>
      </c>
      <c r="D954" s="13">
        <v>2012</v>
      </c>
      <c r="E954" s="14">
        <v>2</v>
      </c>
      <c r="F954" s="13">
        <v>92</v>
      </c>
      <c r="G954" s="13">
        <v>2</v>
      </c>
      <c r="H954" s="13">
        <v>94</v>
      </c>
      <c r="I954" s="13" t="b">
        <v>1</v>
      </c>
      <c r="J954" s="4">
        <v>2.1276595744680799E-2</v>
      </c>
      <c r="K954">
        <f t="shared" si="70"/>
        <v>4.7943528643708174E-4</v>
      </c>
      <c r="L954">
        <f t="shared" si="71"/>
        <v>2.1896010742532113E-2</v>
      </c>
      <c r="M954">
        <f t="shared" si="72"/>
        <v>4.6587256899004382E-4</v>
      </c>
      <c r="N954">
        <f t="shared" si="73"/>
        <v>2.1896010742532113E-2</v>
      </c>
      <c r="O954">
        <f t="shared" si="74"/>
        <v>4.3792021485064225E-2</v>
      </c>
      <c r="Q954" s="7">
        <v>928</v>
      </c>
      <c r="R954" s="7">
        <v>6.7890523932658106E-4</v>
      </c>
      <c r="S954" s="7">
        <v>-2.0012517029680238E-4</v>
      </c>
      <c r="U954" s="7">
        <v>52.579365079365083</v>
      </c>
      <c r="V954" s="7">
        <v>5.9826505817537148E-4</v>
      </c>
    </row>
    <row r="955" spans="1:22" x14ac:dyDescent="0.35">
      <c r="A955" s="3">
        <v>2016</v>
      </c>
      <c r="B955" s="13" t="s">
        <v>26</v>
      </c>
      <c r="C955" s="13" t="s">
        <v>110</v>
      </c>
      <c r="D955" s="13">
        <v>2014</v>
      </c>
      <c r="E955" s="17">
        <v>2</v>
      </c>
      <c r="F955" s="13">
        <v>92</v>
      </c>
      <c r="G955" s="13">
        <v>2</v>
      </c>
      <c r="H955" s="13">
        <v>94</v>
      </c>
      <c r="I955" s="13" t="b">
        <v>1</v>
      </c>
      <c r="J955" s="4">
        <v>2.1276595744680799E-2</v>
      </c>
      <c r="K955">
        <f t="shared" si="70"/>
        <v>4.7943528643708174E-4</v>
      </c>
      <c r="L955">
        <f t="shared" si="71"/>
        <v>2.1896010742532113E-2</v>
      </c>
      <c r="M955">
        <f t="shared" si="72"/>
        <v>4.6587256899004382E-4</v>
      </c>
      <c r="N955">
        <f t="shared" si="73"/>
        <v>2.1896010742532113E-2</v>
      </c>
      <c r="O955">
        <f t="shared" si="74"/>
        <v>4.3792021485064225E-2</v>
      </c>
      <c r="Q955" s="7">
        <v>929</v>
      </c>
      <c r="R955" s="7">
        <v>8.2324818067186685E-4</v>
      </c>
      <c r="S955" s="7">
        <v>-2.3795976797710752E-4</v>
      </c>
      <c r="U955" s="7">
        <v>52.636054421768712</v>
      </c>
      <c r="V955" s="7">
        <v>5.9884901639948532E-4</v>
      </c>
    </row>
    <row r="956" spans="1:22" x14ac:dyDescent="0.35">
      <c r="A956" s="5">
        <v>2016</v>
      </c>
      <c r="B956" s="14" t="s">
        <v>37</v>
      </c>
      <c r="C956" s="14" t="s">
        <v>38</v>
      </c>
      <c r="D956" s="14">
        <v>2016</v>
      </c>
      <c r="E956" s="14">
        <v>0</v>
      </c>
      <c r="F956" s="14">
        <v>139</v>
      </c>
      <c r="G956" s="14">
        <v>3</v>
      </c>
      <c r="H956" s="14">
        <v>142</v>
      </c>
      <c r="I956" s="14" t="b">
        <v>1</v>
      </c>
      <c r="J956" s="6">
        <v>2.1126760563380299E-2</v>
      </c>
      <c r="K956">
        <f t="shared" si="70"/>
        <v>7.2425330504325119E-4</v>
      </c>
      <c r="L956">
        <f t="shared" si="71"/>
        <v>2.6911954686407513E-2</v>
      </c>
      <c r="M956">
        <f t="shared" si="72"/>
        <v>5.6856242295227183E-4</v>
      </c>
      <c r="N956">
        <f t="shared" si="73"/>
        <v>2.6911954686407513E-2</v>
      </c>
      <c r="O956">
        <f t="shared" si="74"/>
        <v>0</v>
      </c>
      <c r="Q956" s="7">
        <v>930</v>
      </c>
      <c r="R956" s="7">
        <v>8.3614392972342208E-4</v>
      </c>
      <c r="S956" s="7">
        <v>-2.530272811513707E-4</v>
      </c>
      <c r="U956" s="7">
        <v>52.692743764172342</v>
      </c>
      <c r="V956" s="7">
        <v>6.0120206678581354E-4</v>
      </c>
    </row>
    <row r="957" spans="1:22" x14ac:dyDescent="0.35">
      <c r="A957" s="24">
        <v>2016</v>
      </c>
      <c r="B957" s="17" t="s">
        <v>37</v>
      </c>
      <c r="C957" s="17" t="s">
        <v>38</v>
      </c>
      <c r="D957" s="17">
        <v>2013</v>
      </c>
      <c r="E957" s="17">
        <v>3</v>
      </c>
      <c r="F957" s="17">
        <v>372</v>
      </c>
      <c r="G957" s="17">
        <v>8</v>
      </c>
      <c r="H957" s="17">
        <v>380</v>
      </c>
      <c r="I957" s="17" t="b">
        <v>1</v>
      </c>
      <c r="J957" s="25">
        <v>2.1052631578947399E-2</v>
      </c>
      <c r="K957">
        <f t="shared" si="70"/>
        <v>1.9381426472988412E-3</v>
      </c>
      <c r="L957">
        <f t="shared" si="71"/>
        <v>4.40243415316895E-2</v>
      </c>
      <c r="M957">
        <f t="shared" si="72"/>
        <v>9.2682824277241186E-4</v>
      </c>
      <c r="N957">
        <f t="shared" si="73"/>
        <v>4.40243415316895E-2</v>
      </c>
      <c r="O957">
        <f t="shared" si="74"/>
        <v>0.13207302459506851</v>
      </c>
      <c r="Q957" s="7">
        <v>931</v>
      </c>
      <c r="R957" s="7">
        <v>6.9876039012541102E-4</v>
      </c>
      <c r="S957" s="7">
        <v>-2.2264764028429674E-4</v>
      </c>
      <c r="U957" s="7">
        <v>52.749433106575964</v>
      </c>
      <c r="V957" s="7">
        <v>6.0358307438806774E-4</v>
      </c>
    </row>
    <row r="958" spans="1:22" x14ac:dyDescent="0.35">
      <c r="A958" s="5">
        <v>2013</v>
      </c>
      <c r="B958" s="14" t="s">
        <v>52</v>
      </c>
      <c r="C958" s="14" t="s">
        <v>83</v>
      </c>
      <c r="D958" s="14">
        <v>2012</v>
      </c>
      <c r="E958" s="14">
        <v>1</v>
      </c>
      <c r="F958" s="14">
        <v>93</v>
      </c>
      <c r="G958" s="14">
        <v>2</v>
      </c>
      <c r="H958" s="14">
        <v>95</v>
      </c>
      <c r="I958" s="14" t="b">
        <v>1</v>
      </c>
      <c r="J958" s="6">
        <v>2.1052631578947399E-2</v>
      </c>
      <c r="K958">
        <f t="shared" si="70"/>
        <v>4.8453566182471029E-4</v>
      </c>
      <c r="L958">
        <f t="shared" si="71"/>
        <v>2.201217076584475E-2</v>
      </c>
      <c r="M958">
        <f t="shared" si="72"/>
        <v>4.6341412138620593E-4</v>
      </c>
      <c r="N958">
        <f t="shared" si="73"/>
        <v>2.201217076584475E-2</v>
      </c>
      <c r="O958">
        <f t="shared" si="74"/>
        <v>2.201217076584475E-2</v>
      </c>
      <c r="Q958" s="7">
        <v>932</v>
      </c>
      <c r="R958" s="7">
        <v>6.9876039012541102E-4</v>
      </c>
      <c r="S958" s="7">
        <v>-2.2264764028429674E-4</v>
      </c>
      <c r="U958" s="7">
        <v>52.806122448979593</v>
      </c>
      <c r="V958" s="7">
        <v>6.0358307438806774E-4</v>
      </c>
    </row>
    <row r="959" spans="1:22" x14ac:dyDescent="0.35">
      <c r="A959" s="3">
        <v>2017</v>
      </c>
      <c r="B959" s="13" t="s">
        <v>136</v>
      </c>
      <c r="C959" s="13" t="s">
        <v>213</v>
      </c>
      <c r="D959" s="13">
        <v>2014</v>
      </c>
      <c r="E959" s="17">
        <v>3</v>
      </c>
      <c r="F959" s="13">
        <v>93</v>
      </c>
      <c r="G959" s="13">
        <v>2</v>
      </c>
      <c r="H959" s="13">
        <v>95</v>
      </c>
      <c r="I959" s="13" t="b">
        <v>1</v>
      </c>
      <c r="J959" s="4">
        <v>2.1052631578947399E-2</v>
      </c>
      <c r="K959">
        <f t="shared" si="70"/>
        <v>4.8453566182471029E-4</v>
      </c>
      <c r="L959">
        <f t="shared" si="71"/>
        <v>2.201217076584475E-2</v>
      </c>
      <c r="M959">
        <f t="shared" si="72"/>
        <v>4.6341412138620593E-4</v>
      </c>
      <c r="N959">
        <f t="shared" si="73"/>
        <v>2.201217076584475E-2</v>
      </c>
      <c r="O959">
        <f t="shared" si="74"/>
        <v>6.6036512297534253E-2</v>
      </c>
      <c r="Q959" s="7">
        <v>933</v>
      </c>
      <c r="R959" s="7">
        <v>6.82708659782647E-4</v>
      </c>
      <c r="S959" s="7">
        <v>-2.0659590994153272E-4</v>
      </c>
      <c r="U959" s="7">
        <v>52.862811791383223</v>
      </c>
      <c r="V959" s="7">
        <v>6.0358307438806774E-4</v>
      </c>
    </row>
    <row r="960" spans="1:22" x14ac:dyDescent="0.35">
      <c r="A960" s="3">
        <v>2013</v>
      </c>
      <c r="B960" s="13" t="s">
        <v>52</v>
      </c>
      <c r="C960" s="13" t="s">
        <v>91</v>
      </c>
      <c r="D960" s="13">
        <v>2010</v>
      </c>
      <c r="E960" s="14">
        <v>3</v>
      </c>
      <c r="F960" s="13">
        <v>140</v>
      </c>
      <c r="G960" s="13">
        <v>3</v>
      </c>
      <c r="H960" s="13">
        <v>143</v>
      </c>
      <c r="I960" s="13" t="b">
        <v>1</v>
      </c>
      <c r="J960" s="4">
        <v>2.0979020979021001E-2</v>
      </c>
      <c r="K960">
        <f t="shared" si="70"/>
        <v>7.2935368043087969E-4</v>
      </c>
      <c r="L960">
        <f t="shared" si="71"/>
        <v>2.70065488433987E-2</v>
      </c>
      <c r="M960">
        <f t="shared" si="72"/>
        <v>5.6657095475661661E-4</v>
      </c>
      <c r="N960">
        <f t="shared" si="73"/>
        <v>2.70065488433987E-2</v>
      </c>
      <c r="O960">
        <f t="shared" si="74"/>
        <v>8.1019646530196096E-2</v>
      </c>
      <c r="Q960" s="7">
        <v>934</v>
      </c>
      <c r="R960" s="7">
        <v>6.9073452495402895E-4</v>
      </c>
      <c r="S960" s="7">
        <v>-2.1462177511291468E-4</v>
      </c>
      <c r="U960" s="7">
        <v>52.919501133786852</v>
      </c>
      <c r="V960" s="7">
        <v>6.0358307438806774E-4</v>
      </c>
    </row>
    <row r="961" spans="1:22" x14ac:dyDescent="0.35">
      <c r="A961" s="24">
        <v>2015</v>
      </c>
      <c r="B961" s="17" t="s">
        <v>24</v>
      </c>
      <c r="C961" s="17" t="s">
        <v>29</v>
      </c>
      <c r="D961" s="17">
        <v>2012</v>
      </c>
      <c r="E961" s="17">
        <v>3</v>
      </c>
      <c r="F961" s="17">
        <v>188</v>
      </c>
      <c r="G961" s="17">
        <v>4</v>
      </c>
      <c r="H961" s="17">
        <v>192</v>
      </c>
      <c r="I961" s="17" t="b">
        <v>1</v>
      </c>
      <c r="J961" s="25">
        <v>2.0833333333333301E-2</v>
      </c>
      <c r="K961">
        <f t="shared" si="70"/>
        <v>9.7927207442467757E-4</v>
      </c>
      <c r="L961">
        <f t="shared" si="71"/>
        <v>3.1293323160455133E-2</v>
      </c>
      <c r="M961">
        <f t="shared" si="72"/>
        <v>6.5194423250948097E-4</v>
      </c>
      <c r="N961">
        <f t="shared" si="73"/>
        <v>3.1293323160455133E-2</v>
      </c>
      <c r="O961">
        <f t="shared" si="74"/>
        <v>9.38799694813654E-2</v>
      </c>
      <c r="Q961" s="7">
        <v>935</v>
      </c>
      <c r="R961" s="7">
        <v>8.3923504536599441E-4</v>
      </c>
      <c r="S961" s="7">
        <v>-2.5826616338662394E-4</v>
      </c>
      <c r="U961" s="7">
        <v>52.976190476190482</v>
      </c>
      <c r="V961" s="7">
        <v>6.0358307438806774E-4</v>
      </c>
    </row>
    <row r="962" spans="1:22" x14ac:dyDescent="0.35">
      <c r="A962" s="5">
        <v>2013</v>
      </c>
      <c r="B962" s="14" t="s">
        <v>37</v>
      </c>
      <c r="C962" s="14" t="s">
        <v>59</v>
      </c>
      <c r="D962" s="14">
        <v>2012</v>
      </c>
      <c r="E962" s="14">
        <v>1</v>
      </c>
      <c r="F962" s="14">
        <v>94</v>
      </c>
      <c r="G962" s="14">
        <v>2</v>
      </c>
      <c r="H962" s="14">
        <v>96</v>
      </c>
      <c r="I962" s="14" t="b">
        <v>1</v>
      </c>
      <c r="J962" s="6">
        <v>2.0833333333333301E-2</v>
      </c>
      <c r="K962">
        <f t="shared" si="70"/>
        <v>4.8963603721233879E-4</v>
      </c>
      <c r="L962">
        <f t="shared" si="71"/>
        <v>2.2127721012619866E-2</v>
      </c>
      <c r="M962">
        <f t="shared" si="72"/>
        <v>4.6099418776291318E-4</v>
      </c>
      <c r="N962">
        <f t="shared" si="73"/>
        <v>2.2127721012619866E-2</v>
      </c>
      <c r="O962">
        <f t="shared" si="74"/>
        <v>2.2127721012619866E-2</v>
      </c>
      <c r="Q962" s="7">
        <v>936</v>
      </c>
      <c r="R962" s="7">
        <v>1.1224829918214411E-3</v>
      </c>
      <c r="S962" s="7">
        <v>-3.7300627366375751E-4</v>
      </c>
      <c r="U962" s="7">
        <v>53.032879818594111</v>
      </c>
      <c r="V962" s="7">
        <v>6.0843120909339103E-4</v>
      </c>
    </row>
    <row r="963" spans="1:22" x14ac:dyDescent="0.35">
      <c r="A963" s="3">
        <v>2017</v>
      </c>
      <c r="B963" s="13" t="s">
        <v>42</v>
      </c>
      <c r="C963" s="13" t="s">
        <v>43</v>
      </c>
      <c r="D963" s="13">
        <v>2012</v>
      </c>
      <c r="E963" s="17">
        <v>5</v>
      </c>
      <c r="F963" s="13">
        <v>331</v>
      </c>
      <c r="G963" s="13">
        <v>7</v>
      </c>
      <c r="H963" s="13">
        <v>338</v>
      </c>
      <c r="I963" s="13" t="b">
        <v>1</v>
      </c>
      <c r="J963" s="4">
        <v>2.07100591715976E-2</v>
      </c>
      <c r="K963">
        <f t="shared" si="70"/>
        <v>1.7239268810184429E-3</v>
      </c>
      <c r="L963">
        <f t="shared" si="71"/>
        <v>4.1520198470364311E-2</v>
      </c>
      <c r="M963">
        <f t="shared" si="72"/>
        <v>8.5988576713772109E-4</v>
      </c>
      <c r="N963">
        <f t="shared" si="73"/>
        <v>4.1520198470364311E-2</v>
      </c>
      <c r="O963">
        <f t="shared" si="74"/>
        <v>0.20760099235182156</v>
      </c>
      <c r="Q963" s="7">
        <v>937</v>
      </c>
      <c r="R963" s="7">
        <v>7.1070199858667277E-4</v>
      </c>
      <c r="S963" s="7">
        <v>-2.3721247945142847E-4</v>
      </c>
      <c r="U963" s="7">
        <v>53.089569160997733</v>
      </c>
      <c r="V963" s="7">
        <v>6.0904547599299188E-4</v>
      </c>
    </row>
    <row r="964" spans="1:22" x14ac:dyDescent="0.35">
      <c r="A964" s="3">
        <v>2013</v>
      </c>
      <c r="B964" s="13" t="s">
        <v>26</v>
      </c>
      <c r="C964" s="13" t="s">
        <v>111</v>
      </c>
      <c r="D964" s="13">
        <v>2008</v>
      </c>
      <c r="E964" s="14">
        <v>5</v>
      </c>
      <c r="F964" s="13">
        <v>142</v>
      </c>
      <c r="G964" s="13">
        <v>3</v>
      </c>
      <c r="H964" s="13">
        <v>145</v>
      </c>
      <c r="I964" s="13" t="b">
        <v>1</v>
      </c>
      <c r="J964" s="4">
        <v>2.06896551724138E-2</v>
      </c>
      <c r="K964">
        <f t="shared" ref="K964:K1027" si="75">H964/$H$1</f>
        <v>7.3955443120613678E-4</v>
      </c>
      <c r="L964">
        <f t="shared" ref="L964:L1027" si="76">SQRT(K964)</f>
        <v>2.7194750066991548E-2</v>
      </c>
      <c r="M964">
        <f t="shared" ref="M964:M1027" si="77">J964*L964</f>
        <v>5.6265000138603217E-4</v>
      </c>
      <c r="N964">
        <f t="shared" ref="N964:N1027" si="78">L964</f>
        <v>2.7194750066991548E-2</v>
      </c>
      <c r="O964">
        <f t="shared" ref="O964:O1027" si="79">E964*L964</f>
        <v>0.13597375033495773</v>
      </c>
      <c r="Q964" s="7">
        <v>938</v>
      </c>
      <c r="R964" s="7">
        <v>6.7842067803216839E-4</v>
      </c>
      <c r="S964" s="7">
        <v>-2.0493115889692409E-4</v>
      </c>
      <c r="U964" s="7">
        <v>53.146258503401363</v>
      </c>
      <c r="V964" s="7">
        <v>6.0904547599299188E-4</v>
      </c>
    </row>
    <row r="965" spans="1:22" x14ac:dyDescent="0.35">
      <c r="A965" s="24">
        <v>2014</v>
      </c>
      <c r="B965" s="17" t="s">
        <v>118</v>
      </c>
      <c r="C965" s="17" t="s">
        <v>119</v>
      </c>
      <c r="D965" s="17">
        <v>2011</v>
      </c>
      <c r="E965" s="17">
        <v>3</v>
      </c>
      <c r="F965" s="17">
        <v>142</v>
      </c>
      <c r="G965" s="17">
        <v>3</v>
      </c>
      <c r="H965" s="17">
        <v>145</v>
      </c>
      <c r="I965" s="17" t="b">
        <v>1</v>
      </c>
      <c r="J965" s="25">
        <v>2.06896551724138E-2</v>
      </c>
      <c r="K965">
        <f t="shared" si="75"/>
        <v>7.3955443120613678E-4</v>
      </c>
      <c r="L965">
        <f t="shared" si="76"/>
        <v>2.7194750066991548E-2</v>
      </c>
      <c r="M965">
        <f t="shared" si="77"/>
        <v>5.6265000138603217E-4</v>
      </c>
      <c r="N965">
        <f t="shared" si="78"/>
        <v>2.7194750066991548E-2</v>
      </c>
      <c r="O965">
        <f t="shared" si="79"/>
        <v>8.1584250200974651E-2</v>
      </c>
      <c r="Q965" s="7">
        <v>939</v>
      </c>
      <c r="R965" s="7">
        <v>6.7842067803216839E-4</v>
      </c>
      <c r="S965" s="7">
        <v>-2.0493115889692409E-4</v>
      </c>
      <c r="U965" s="7">
        <v>53.202947845804992</v>
      </c>
      <c r="V965" s="7">
        <v>6.0904547599299188E-4</v>
      </c>
    </row>
    <row r="966" spans="1:22" x14ac:dyDescent="0.35">
      <c r="A966" s="5">
        <v>2016</v>
      </c>
      <c r="B966" s="14" t="s">
        <v>37</v>
      </c>
      <c r="C966" s="14" t="s">
        <v>59</v>
      </c>
      <c r="D966" s="14">
        <v>2011</v>
      </c>
      <c r="E966" s="14">
        <v>5</v>
      </c>
      <c r="F966" s="14">
        <v>95</v>
      </c>
      <c r="G966" s="14">
        <v>2</v>
      </c>
      <c r="H966" s="14">
        <v>97</v>
      </c>
      <c r="I966" s="14" t="b">
        <v>1</v>
      </c>
      <c r="J966" s="6">
        <v>2.06185567010309E-2</v>
      </c>
      <c r="K966">
        <f t="shared" si="75"/>
        <v>4.9473641259996739E-4</v>
      </c>
      <c r="L966">
        <f t="shared" si="76"/>
        <v>2.2242670986191551E-2</v>
      </c>
      <c r="M966">
        <f t="shared" si="77"/>
        <v>4.586117729111654E-4</v>
      </c>
      <c r="N966">
        <f t="shared" si="78"/>
        <v>2.2242670986191551E-2</v>
      </c>
      <c r="O966">
        <f t="shared" si="79"/>
        <v>0.11121335493095776</v>
      </c>
      <c r="Q966" s="7">
        <v>940</v>
      </c>
      <c r="R966" s="7">
        <v>8.6211918062879399E-4</v>
      </c>
      <c r="S966" s="7">
        <v>-2.8327450642723481E-4</v>
      </c>
      <c r="U966" s="7">
        <v>53.259637188208622</v>
      </c>
      <c r="V966" s="7">
        <v>6.0904547599299188E-4</v>
      </c>
    </row>
    <row r="967" spans="1:22" x14ac:dyDescent="0.35">
      <c r="A967" s="3">
        <v>2017</v>
      </c>
      <c r="B967" s="13" t="s">
        <v>42</v>
      </c>
      <c r="C967" s="13" t="s">
        <v>45</v>
      </c>
      <c r="D967" s="13">
        <v>2016</v>
      </c>
      <c r="E967" s="17">
        <v>1</v>
      </c>
      <c r="F967" s="13">
        <v>95</v>
      </c>
      <c r="G967" s="13">
        <v>2</v>
      </c>
      <c r="H967" s="13">
        <v>97</v>
      </c>
      <c r="I967" s="13" t="b">
        <v>1</v>
      </c>
      <c r="J967" s="4">
        <v>2.06185567010309E-2</v>
      </c>
      <c r="K967">
        <f t="shared" si="75"/>
        <v>4.9473641259996739E-4</v>
      </c>
      <c r="L967">
        <f t="shared" si="76"/>
        <v>2.2242670986191551E-2</v>
      </c>
      <c r="M967">
        <f t="shared" si="77"/>
        <v>4.586117729111654E-4</v>
      </c>
      <c r="N967">
        <f t="shared" si="78"/>
        <v>2.2242670986191551E-2</v>
      </c>
      <c r="O967">
        <f t="shared" si="79"/>
        <v>2.2242670986191551E-2</v>
      </c>
      <c r="Q967" s="7">
        <v>941</v>
      </c>
      <c r="R967" s="7">
        <v>1.0192863258453721E-3</v>
      </c>
      <c r="S967" s="7">
        <v>-3.5150308247928628E-4</v>
      </c>
      <c r="U967" s="7">
        <v>53.316326530612251</v>
      </c>
      <c r="V967" s="7">
        <v>6.0904547599299188E-4</v>
      </c>
    </row>
    <row r="968" spans="1:22" x14ac:dyDescent="0.35">
      <c r="A968" s="3">
        <v>2016</v>
      </c>
      <c r="B968" s="13" t="s">
        <v>33</v>
      </c>
      <c r="C968" s="13" t="s">
        <v>34</v>
      </c>
      <c r="D968" s="13">
        <v>2011</v>
      </c>
      <c r="E968" s="14">
        <v>5</v>
      </c>
      <c r="F968" s="13">
        <v>238</v>
      </c>
      <c r="G968" s="13">
        <v>5</v>
      </c>
      <c r="H968" s="13">
        <v>243</v>
      </c>
      <c r="I968" s="13" t="b">
        <v>1</v>
      </c>
      <c r="J968" s="4">
        <v>2.0576131687242798E-2</v>
      </c>
      <c r="K968">
        <f t="shared" si="75"/>
        <v>1.2393912191937327E-3</v>
      </c>
      <c r="L968">
        <f t="shared" si="76"/>
        <v>3.5204988555512025E-2</v>
      </c>
      <c r="M968">
        <f t="shared" si="77"/>
        <v>7.2438248056609102E-4</v>
      </c>
      <c r="N968">
        <f t="shared" si="78"/>
        <v>3.5204988555512025E-2</v>
      </c>
      <c r="O968">
        <f t="shared" si="79"/>
        <v>0.17602494277756012</v>
      </c>
      <c r="Q968" s="7">
        <v>942</v>
      </c>
      <c r="R968" s="7">
        <v>1.3368872346604308E-3</v>
      </c>
      <c r="S968" s="7">
        <v>-4.5589683702486068E-4</v>
      </c>
      <c r="U968" s="7">
        <v>53.373015873015873</v>
      </c>
      <c r="V968" s="7">
        <v>6.0904547599299188E-4</v>
      </c>
    </row>
    <row r="969" spans="1:22" x14ac:dyDescent="0.35">
      <c r="A969" s="24">
        <v>2015</v>
      </c>
      <c r="B969" s="17" t="s">
        <v>33</v>
      </c>
      <c r="C969" s="17" t="s">
        <v>34</v>
      </c>
      <c r="D969" s="17">
        <v>2012</v>
      </c>
      <c r="E969" s="17">
        <v>3</v>
      </c>
      <c r="F969" s="17">
        <v>287</v>
      </c>
      <c r="G969" s="17">
        <v>6</v>
      </c>
      <c r="H969" s="17">
        <v>293</v>
      </c>
      <c r="I969" s="17" t="b">
        <v>1</v>
      </c>
      <c r="J969" s="25">
        <v>2.0477815699658699E-2</v>
      </c>
      <c r="K969">
        <f t="shared" si="75"/>
        <v>1.4944099885751592E-3</v>
      </c>
      <c r="L969">
        <f t="shared" si="76"/>
        <v>3.8657599363839952E-2</v>
      </c>
      <c r="M969">
        <f t="shared" si="77"/>
        <v>7.9162319516395789E-4</v>
      </c>
      <c r="N969">
        <f t="shared" si="78"/>
        <v>3.8657599363839952E-2</v>
      </c>
      <c r="O969">
        <f t="shared" si="79"/>
        <v>0.11597279809151986</v>
      </c>
      <c r="Q969" s="7">
        <v>943</v>
      </c>
      <c r="R969" s="7">
        <v>9.9911604951972901E-4</v>
      </c>
      <c r="S969" s="7">
        <v>-3.3314990678269345E-4</v>
      </c>
      <c r="U969" s="7">
        <v>53.429705215419503</v>
      </c>
      <c r="V969" s="7">
        <v>6.1465891701721793E-4</v>
      </c>
    </row>
    <row r="970" spans="1:22" x14ac:dyDescent="0.35">
      <c r="A970" s="3">
        <v>2014</v>
      </c>
      <c r="B970" s="13" t="s">
        <v>37</v>
      </c>
      <c r="C970" s="13" t="s">
        <v>39</v>
      </c>
      <c r="D970" s="13">
        <v>2011</v>
      </c>
      <c r="E970" s="14">
        <v>3</v>
      </c>
      <c r="F970" s="13">
        <v>336</v>
      </c>
      <c r="G970" s="13">
        <v>7</v>
      </c>
      <c r="H970" s="13">
        <v>343</v>
      </c>
      <c r="I970" s="13" t="b">
        <v>1</v>
      </c>
      <c r="J970" s="4">
        <v>2.04081632653061E-2</v>
      </c>
      <c r="K970">
        <f t="shared" si="75"/>
        <v>1.7494287579565857E-3</v>
      </c>
      <c r="L970">
        <f t="shared" si="76"/>
        <v>4.1826173121104274E-2</v>
      </c>
      <c r="M970">
        <f t="shared" si="77"/>
        <v>8.535953698184536E-4</v>
      </c>
      <c r="N970">
        <f t="shared" si="78"/>
        <v>4.1826173121104274E-2</v>
      </c>
      <c r="O970">
        <f t="shared" si="79"/>
        <v>0.12547851936331283</v>
      </c>
      <c r="Q970" s="7">
        <v>944</v>
      </c>
      <c r="R970" s="7">
        <v>8.7519813549308788E-4</v>
      </c>
      <c r="S970" s="7">
        <v>-2.9845453782248151E-4</v>
      </c>
      <c r="U970" s="7">
        <v>53.486394557823132</v>
      </c>
      <c r="V970" s="7">
        <v>6.1465891701721793E-4</v>
      </c>
    </row>
    <row r="971" spans="1:22" x14ac:dyDescent="0.35">
      <c r="A971" s="24">
        <v>2013</v>
      </c>
      <c r="B971" s="17" t="s">
        <v>30</v>
      </c>
      <c r="C971" s="17" t="s">
        <v>56</v>
      </c>
      <c r="D971" s="17">
        <v>2008</v>
      </c>
      <c r="E971" s="17">
        <v>5</v>
      </c>
      <c r="F971" s="17">
        <v>144</v>
      </c>
      <c r="G971" s="17">
        <v>3</v>
      </c>
      <c r="H971" s="17">
        <v>147</v>
      </c>
      <c r="I971" s="17" t="b">
        <v>1</v>
      </c>
      <c r="J971" s="25">
        <v>2.04081632653061E-2</v>
      </c>
      <c r="K971">
        <f t="shared" si="75"/>
        <v>7.4975518198139388E-4</v>
      </c>
      <c r="L971">
        <f t="shared" si="76"/>
        <v>2.7381657765398242E-2</v>
      </c>
      <c r="M971">
        <f t="shared" si="77"/>
        <v>5.5880934215098393E-4</v>
      </c>
      <c r="N971">
        <f t="shared" si="78"/>
        <v>2.7381657765398242E-2</v>
      </c>
      <c r="O971">
        <f t="shared" si="79"/>
        <v>0.13690828882699121</v>
      </c>
      <c r="Q971" s="7">
        <v>945</v>
      </c>
      <c r="R971" s="7">
        <v>6.9836718235100266E-4</v>
      </c>
      <c r="S971" s="7">
        <v>-2.2745800678099649E-4</v>
      </c>
      <c r="U971" s="7">
        <v>53.543083900226762</v>
      </c>
      <c r="V971" s="7">
        <v>6.1592756422250276E-4</v>
      </c>
    </row>
    <row r="972" spans="1:22" x14ac:dyDescent="0.35">
      <c r="A972" s="3">
        <v>2017</v>
      </c>
      <c r="B972" s="13" t="s">
        <v>30</v>
      </c>
      <c r="C972" s="13" t="s">
        <v>48</v>
      </c>
      <c r="D972" s="13">
        <v>2016</v>
      </c>
      <c r="E972" s="14">
        <v>1</v>
      </c>
      <c r="F972" s="13">
        <v>144</v>
      </c>
      <c r="G972" s="13">
        <v>3</v>
      </c>
      <c r="H972" s="13">
        <v>147</v>
      </c>
      <c r="I972" s="13" t="b">
        <v>1</v>
      </c>
      <c r="J972" s="4">
        <v>2.04081632653061E-2</v>
      </c>
      <c r="K972">
        <f t="shared" si="75"/>
        <v>7.4975518198139388E-4</v>
      </c>
      <c r="L972">
        <f t="shared" si="76"/>
        <v>2.7381657765398242E-2</v>
      </c>
      <c r="M972">
        <f t="shared" si="77"/>
        <v>5.5880934215098393E-4</v>
      </c>
      <c r="N972">
        <f t="shared" si="78"/>
        <v>2.7381657765398242E-2</v>
      </c>
      <c r="O972">
        <f t="shared" si="79"/>
        <v>2.7381657765398242E-2</v>
      </c>
      <c r="Q972" s="7">
        <v>946</v>
      </c>
      <c r="R972" s="7">
        <v>7.1459628526442706E-4</v>
      </c>
      <c r="S972" s="7">
        <v>-2.4368710969442089E-4</v>
      </c>
      <c r="U972" s="7">
        <v>53.599773242630391</v>
      </c>
      <c r="V972" s="7">
        <v>6.1848860464210639E-4</v>
      </c>
    </row>
    <row r="973" spans="1:22" x14ac:dyDescent="0.35">
      <c r="A973" s="3">
        <v>2013</v>
      </c>
      <c r="B973" s="13" t="s">
        <v>30</v>
      </c>
      <c r="C973" s="13" t="s">
        <v>51</v>
      </c>
      <c r="D973" s="13">
        <v>2008</v>
      </c>
      <c r="E973" s="17">
        <v>5</v>
      </c>
      <c r="F973" s="13">
        <v>96</v>
      </c>
      <c r="G973" s="13">
        <v>2</v>
      </c>
      <c r="H973" s="13">
        <v>98</v>
      </c>
      <c r="I973" s="13" t="b">
        <v>1</v>
      </c>
      <c r="J973" s="4">
        <v>2.04081632653061E-2</v>
      </c>
      <c r="K973">
        <f t="shared" si="75"/>
        <v>4.9983678798759589E-4</v>
      </c>
      <c r="L973">
        <f t="shared" si="76"/>
        <v>2.2357029945580784E-2</v>
      </c>
      <c r="M973">
        <f t="shared" si="77"/>
        <v>4.5626591725675018E-4</v>
      </c>
      <c r="N973">
        <f t="shared" si="78"/>
        <v>2.2357029945580784E-2</v>
      </c>
      <c r="O973">
        <f t="shared" si="79"/>
        <v>0.11178514972790392</v>
      </c>
      <c r="Q973" s="7">
        <v>947</v>
      </c>
      <c r="R973" s="7">
        <v>8.5841502246175941E-4</v>
      </c>
      <c r="S973" s="7">
        <v>-2.8374978685765751E-4</v>
      </c>
      <c r="U973" s="7">
        <v>53.656462585034014</v>
      </c>
      <c r="V973" s="7">
        <v>6.2043048886973229E-4</v>
      </c>
    </row>
    <row r="974" spans="1:22" x14ac:dyDescent="0.35">
      <c r="A974" s="5">
        <v>2013</v>
      </c>
      <c r="B974" s="14" t="s">
        <v>92</v>
      </c>
      <c r="C974" s="14" t="s">
        <v>149</v>
      </c>
      <c r="D974" s="14">
        <v>2010</v>
      </c>
      <c r="E974" s="14">
        <v>3</v>
      </c>
      <c r="F974" s="14">
        <v>96</v>
      </c>
      <c r="G974" s="14">
        <v>2</v>
      </c>
      <c r="H974" s="14">
        <v>98</v>
      </c>
      <c r="I974" s="14" t="b">
        <v>1</v>
      </c>
      <c r="J974" s="6">
        <v>2.04081632653061E-2</v>
      </c>
      <c r="K974">
        <f t="shared" si="75"/>
        <v>4.9983678798759589E-4</v>
      </c>
      <c r="L974">
        <f t="shared" si="76"/>
        <v>2.2357029945580784E-2</v>
      </c>
      <c r="M974">
        <f t="shared" si="77"/>
        <v>4.5626591725675018E-4</v>
      </c>
      <c r="N974">
        <f t="shared" si="78"/>
        <v>2.2357029945580784E-2</v>
      </c>
      <c r="O974">
        <f t="shared" si="79"/>
        <v>6.7071089836742356E-2</v>
      </c>
      <c r="Q974" s="7">
        <v>948</v>
      </c>
      <c r="R974" s="7">
        <v>7.2662799731853796E-4</v>
      </c>
      <c r="S974" s="7">
        <v>-2.5825743418062057E-4</v>
      </c>
      <c r="U974" s="7">
        <v>53.713151927437643</v>
      </c>
      <c r="V974" s="7">
        <v>6.2043048886973229E-4</v>
      </c>
    </row>
    <row r="975" spans="1:22" x14ac:dyDescent="0.35">
      <c r="A975" s="3">
        <v>2016</v>
      </c>
      <c r="B975" s="13" t="s">
        <v>104</v>
      </c>
      <c r="C975" s="13" t="s">
        <v>115</v>
      </c>
      <c r="D975" s="13">
        <v>2014</v>
      </c>
      <c r="E975" s="17">
        <v>2</v>
      </c>
      <c r="F975" s="13">
        <v>96</v>
      </c>
      <c r="G975" s="13">
        <v>2</v>
      </c>
      <c r="H975" s="13">
        <v>98</v>
      </c>
      <c r="I975" s="13" t="b">
        <v>1</v>
      </c>
      <c r="J975" s="4">
        <v>2.04081632653061E-2</v>
      </c>
      <c r="K975">
        <f t="shared" si="75"/>
        <v>4.9983678798759589E-4</v>
      </c>
      <c r="L975">
        <f t="shared" si="76"/>
        <v>2.2357029945580784E-2</v>
      </c>
      <c r="M975">
        <f t="shared" si="77"/>
        <v>4.5626591725675018E-4</v>
      </c>
      <c r="N975">
        <f t="shared" si="78"/>
        <v>2.2357029945580784E-2</v>
      </c>
      <c r="O975">
        <f t="shared" si="79"/>
        <v>4.4714059891161569E-2</v>
      </c>
      <c r="Q975" s="7">
        <v>949</v>
      </c>
      <c r="R975" s="7">
        <v>8.5148729996342622E-4</v>
      </c>
      <c r="S975" s="7">
        <v>-2.7887811830548594E-4</v>
      </c>
      <c r="U975" s="7">
        <v>53.769841269841272</v>
      </c>
      <c r="V975" s="7">
        <v>6.2043048886973229E-4</v>
      </c>
    </row>
    <row r="976" spans="1:22" x14ac:dyDescent="0.35">
      <c r="A976" s="3">
        <v>2017</v>
      </c>
      <c r="B976" s="13" t="s">
        <v>104</v>
      </c>
      <c r="C976" s="13" t="s">
        <v>105</v>
      </c>
      <c r="D976" s="13">
        <v>2017</v>
      </c>
      <c r="E976" s="14">
        <v>0</v>
      </c>
      <c r="F976" s="13">
        <v>96</v>
      </c>
      <c r="G976" s="13">
        <v>2</v>
      </c>
      <c r="H976" s="13">
        <v>98</v>
      </c>
      <c r="I976" s="13" t="b">
        <v>1</v>
      </c>
      <c r="J976" s="4">
        <v>2.04081632653061E-2</v>
      </c>
      <c r="K976">
        <f t="shared" si="75"/>
        <v>4.9983678798759589E-4</v>
      </c>
      <c r="L976">
        <f t="shared" si="76"/>
        <v>2.2357029945580784E-2</v>
      </c>
      <c r="M976">
        <f t="shared" si="77"/>
        <v>4.5626591725675018E-4</v>
      </c>
      <c r="N976">
        <f t="shared" si="78"/>
        <v>2.2357029945580784E-2</v>
      </c>
      <c r="O976">
        <f t="shared" si="79"/>
        <v>0</v>
      </c>
      <c r="Q976" s="7">
        <v>950</v>
      </c>
      <c r="R976" s="7">
        <v>8.5148729996342622E-4</v>
      </c>
      <c r="S976" s="7">
        <v>-2.7887811830548594E-4</v>
      </c>
      <c r="U976" s="7">
        <v>53.826530612244902</v>
      </c>
      <c r="V976" s="7">
        <v>6.2043048886973229E-4</v>
      </c>
    </row>
    <row r="977" spans="1:22" x14ac:dyDescent="0.35">
      <c r="A977" s="3">
        <v>2017</v>
      </c>
      <c r="B977" s="13" t="s">
        <v>33</v>
      </c>
      <c r="C977" s="13" t="s">
        <v>86</v>
      </c>
      <c r="D977" s="13">
        <v>2015</v>
      </c>
      <c r="E977" s="17">
        <v>2</v>
      </c>
      <c r="F977" s="13">
        <v>193</v>
      </c>
      <c r="G977" s="13">
        <v>4</v>
      </c>
      <c r="H977" s="13">
        <v>197</v>
      </c>
      <c r="I977" s="13" t="b">
        <v>1</v>
      </c>
      <c r="J977" s="4">
        <v>2.0304568527918801E-2</v>
      </c>
      <c r="K977">
        <f t="shared" si="75"/>
        <v>1.0047739513628204E-3</v>
      </c>
      <c r="L977">
        <f t="shared" si="76"/>
        <v>3.1698169527006138E-2</v>
      </c>
      <c r="M977">
        <f t="shared" si="77"/>
        <v>6.4361765537068359E-4</v>
      </c>
      <c r="N977">
        <f t="shared" si="78"/>
        <v>3.1698169527006138E-2</v>
      </c>
      <c r="O977">
        <f t="shared" si="79"/>
        <v>6.3396339054012277E-2</v>
      </c>
      <c r="Q977" s="7">
        <v>951</v>
      </c>
      <c r="R977" s="7">
        <v>8.6456861393959569E-4</v>
      </c>
      <c r="S977" s="7">
        <v>-2.9399357434701525E-4</v>
      </c>
      <c r="U977" s="7">
        <v>53.883219954648531</v>
      </c>
      <c r="V977" s="7">
        <v>6.2043048886973229E-4</v>
      </c>
    </row>
    <row r="978" spans="1:22" x14ac:dyDescent="0.35">
      <c r="A978" s="5">
        <v>2016</v>
      </c>
      <c r="B978" s="14" t="s">
        <v>30</v>
      </c>
      <c r="C978" s="14" t="s">
        <v>31</v>
      </c>
      <c r="D978" s="14">
        <v>2013</v>
      </c>
      <c r="E978" s="14">
        <v>3</v>
      </c>
      <c r="F978" s="14">
        <v>145</v>
      </c>
      <c r="G978" s="14">
        <v>3</v>
      </c>
      <c r="H978" s="14">
        <v>148</v>
      </c>
      <c r="I978" s="14" t="b">
        <v>1</v>
      </c>
      <c r="J978" s="6">
        <v>2.0270270270270299E-2</v>
      </c>
      <c r="K978">
        <f t="shared" si="75"/>
        <v>7.5485555736902238E-4</v>
      </c>
      <c r="L978">
        <f t="shared" si="76"/>
        <v>2.7474634799556887E-2</v>
      </c>
      <c r="M978">
        <f t="shared" si="77"/>
        <v>5.5691827296399179E-4</v>
      </c>
      <c r="N978">
        <f t="shared" si="78"/>
        <v>2.7474634799556887E-2</v>
      </c>
      <c r="O978">
        <f t="shared" si="79"/>
        <v>8.2423904398670658E-2</v>
      </c>
      <c r="Q978" s="7">
        <v>952</v>
      </c>
      <c r="R978" s="7">
        <v>7.059173172591028E-4</v>
      </c>
      <c r="S978" s="7">
        <v>-2.4004474826905899E-4</v>
      </c>
      <c r="U978" s="7">
        <v>53.939909297052161</v>
      </c>
      <c r="V978" s="7">
        <v>6.2043048886973229E-4</v>
      </c>
    </row>
    <row r="979" spans="1:22" x14ac:dyDescent="0.35">
      <c r="A979" s="3">
        <v>2017</v>
      </c>
      <c r="B979" s="13" t="s">
        <v>67</v>
      </c>
      <c r="C979" s="13" t="s">
        <v>68</v>
      </c>
      <c r="D979" s="13">
        <v>2015</v>
      </c>
      <c r="E979" s="17">
        <v>2</v>
      </c>
      <c r="F979" s="13">
        <v>145</v>
      </c>
      <c r="G979" s="13">
        <v>3</v>
      </c>
      <c r="H979" s="13">
        <v>148</v>
      </c>
      <c r="I979" s="13" t="b">
        <v>1</v>
      </c>
      <c r="J979" s="4">
        <v>2.0270270270270299E-2</v>
      </c>
      <c r="K979">
        <f t="shared" si="75"/>
        <v>7.5485555736902238E-4</v>
      </c>
      <c r="L979">
        <f t="shared" si="76"/>
        <v>2.7474634799556887E-2</v>
      </c>
      <c r="M979">
        <f t="shared" si="77"/>
        <v>5.5691827296399179E-4</v>
      </c>
      <c r="N979">
        <f t="shared" si="78"/>
        <v>2.7474634799556887E-2</v>
      </c>
      <c r="O979">
        <f t="shared" si="79"/>
        <v>5.4949269599113774E-2</v>
      </c>
      <c r="Q979" s="7">
        <v>953</v>
      </c>
      <c r="R979" s="7">
        <v>7.059173172591028E-4</v>
      </c>
      <c r="S979" s="7">
        <v>-2.4004474826905899E-4</v>
      </c>
      <c r="U979" s="7">
        <v>53.996598639455783</v>
      </c>
      <c r="V979" s="7">
        <v>6.2108185964111491E-4</v>
      </c>
    </row>
    <row r="980" spans="1:22" x14ac:dyDescent="0.35">
      <c r="A980" s="3">
        <v>2013</v>
      </c>
      <c r="B980" s="13" t="s">
        <v>33</v>
      </c>
      <c r="C980" s="13" t="s">
        <v>55</v>
      </c>
      <c r="D980" s="13">
        <v>2008</v>
      </c>
      <c r="E980" s="14">
        <v>5</v>
      </c>
      <c r="F980" s="13">
        <v>97</v>
      </c>
      <c r="G980" s="13">
        <v>2</v>
      </c>
      <c r="H980" s="13">
        <v>99</v>
      </c>
      <c r="I980" s="13" t="b">
        <v>1</v>
      </c>
      <c r="J980" s="4">
        <v>2.02020202020202E-2</v>
      </c>
      <c r="K980">
        <f t="shared" si="75"/>
        <v>5.0493716337522438E-4</v>
      </c>
      <c r="L980">
        <f t="shared" si="76"/>
        <v>2.247080691419924E-2</v>
      </c>
      <c r="M980">
        <f t="shared" si="77"/>
        <v>4.5395569523634823E-4</v>
      </c>
      <c r="N980">
        <f t="shared" si="78"/>
        <v>2.247080691419924E-2</v>
      </c>
      <c r="O980">
        <f t="shared" si="79"/>
        <v>0.1123540345709962</v>
      </c>
      <c r="Q980" s="7">
        <v>954</v>
      </c>
      <c r="R980" s="7">
        <v>8.4746652516593521E-4</v>
      </c>
      <c r="S980" s="7">
        <v>-2.7890410221366338E-4</v>
      </c>
      <c r="U980" s="7">
        <v>54.053287981859413</v>
      </c>
      <c r="V980" s="7">
        <v>6.2337791870871104E-4</v>
      </c>
    </row>
    <row r="981" spans="1:22" x14ac:dyDescent="0.35">
      <c r="A981" s="24">
        <v>2015</v>
      </c>
      <c r="B981" s="17" t="s">
        <v>42</v>
      </c>
      <c r="C981" s="17" t="s">
        <v>73</v>
      </c>
      <c r="D981" s="17">
        <v>2010</v>
      </c>
      <c r="E981" s="17">
        <v>5</v>
      </c>
      <c r="F981" s="17">
        <v>97</v>
      </c>
      <c r="G981" s="17">
        <v>2</v>
      </c>
      <c r="H981" s="17">
        <v>99</v>
      </c>
      <c r="I981" s="17" t="b">
        <v>1</v>
      </c>
      <c r="J981" s="25">
        <v>2.02020202020202E-2</v>
      </c>
      <c r="K981">
        <f t="shared" si="75"/>
        <v>5.0493716337522438E-4</v>
      </c>
      <c r="L981">
        <f t="shared" si="76"/>
        <v>2.247080691419924E-2</v>
      </c>
      <c r="M981">
        <f t="shared" si="77"/>
        <v>4.5395569523634823E-4</v>
      </c>
      <c r="N981">
        <f t="shared" si="78"/>
        <v>2.247080691419924E-2</v>
      </c>
      <c r="O981">
        <f t="shared" si="79"/>
        <v>0.1123540345709962</v>
      </c>
      <c r="Q981" s="7">
        <v>955</v>
      </c>
      <c r="R981" s="7">
        <v>1.4358161112030495E-3</v>
      </c>
      <c r="S981" s="7">
        <v>-5.0898786843063765E-4</v>
      </c>
      <c r="U981" s="7">
        <v>54.109977324263042</v>
      </c>
      <c r="V981" s="7">
        <v>6.2370801029589158E-4</v>
      </c>
    </row>
    <row r="982" spans="1:22" x14ac:dyDescent="0.35">
      <c r="A982" s="5">
        <v>2015</v>
      </c>
      <c r="B982" s="14" t="s">
        <v>33</v>
      </c>
      <c r="C982" s="14" t="s">
        <v>55</v>
      </c>
      <c r="D982" s="14">
        <v>2011</v>
      </c>
      <c r="E982" s="14">
        <v>4</v>
      </c>
      <c r="F982" s="14">
        <v>97</v>
      </c>
      <c r="G982" s="14">
        <v>2</v>
      </c>
      <c r="H982" s="14">
        <v>99</v>
      </c>
      <c r="I982" s="14" t="b">
        <v>1</v>
      </c>
      <c r="J982" s="6">
        <v>2.02020202020202E-2</v>
      </c>
      <c r="K982">
        <f t="shared" si="75"/>
        <v>5.0493716337522438E-4</v>
      </c>
      <c r="L982">
        <f t="shared" si="76"/>
        <v>2.247080691419924E-2</v>
      </c>
      <c r="M982">
        <f t="shared" si="77"/>
        <v>4.5395569523634823E-4</v>
      </c>
      <c r="N982">
        <f t="shared" si="78"/>
        <v>2.247080691419924E-2</v>
      </c>
      <c r="O982">
        <f t="shared" si="79"/>
        <v>8.988322765679696E-2</v>
      </c>
      <c r="Q982" s="7">
        <v>956</v>
      </c>
      <c r="R982" s="7">
        <v>7.0141647038538858E-4</v>
      </c>
      <c r="S982" s="7">
        <v>-2.3800234899918265E-4</v>
      </c>
      <c r="U982" s="7">
        <v>54.166666666666671</v>
      </c>
      <c r="V982" s="7">
        <v>6.2370801029589158E-4</v>
      </c>
    </row>
    <row r="983" spans="1:22" x14ac:dyDescent="0.35">
      <c r="A983" s="3">
        <v>2017</v>
      </c>
      <c r="B983" s="13" t="s">
        <v>67</v>
      </c>
      <c r="C983" s="13" t="s">
        <v>207</v>
      </c>
      <c r="D983" s="13">
        <v>2016</v>
      </c>
      <c r="E983" s="17">
        <v>1</v>
      </c>
      <c r="F983" s="13">
        <v>97</v>
      </c>
      <c r="G983" s="13">
        <v>2</v>
      </c>
      <c r="H983" s="13">
        <v>99</v>
      </c>
      <c r="I983" s="13" t="b">
        <v>1</v>
      </c>
      <c r="J983" s="4">
        <v>2.02020202020202E-2</v>
      </c>
      <c r="K983">
        <f t="shared" si="75"/>
        <v>5.0493716337522438E-4</v>
      </c>
      <c r="L983">
        <f t="shared" si="76"/>
        <v>2.247080691419924E-2</v>
      </c>
      <c r="M983">
        <f t="shared" si="77"/>
        <v>4.5395569523634823E-4</v>
      </c>
      <c r="N983">
        <f t="shared" si="78"/>
        <v>2.247080691419924E-2</v>
      </c>
      <c r="O983">
        <f t="shared" si="79"/>
        <v>2.247080691419924E-2</v>
      </c>
      <c r="Q983" s="7">
        <v>957</v>
      </c>
      <c r="R983" s="7">
        <v>7.1790805560152475E-4</v>
      </c>
      <c r="S983" s="7">
        <v>-2.5449393421531882E-4</v>
      </c>
      <c r="U983" s="7">
        <v>54.223356009070301</v>
      </c>
      <c r="V983" s="7">
        <v>6.2370801029589158E-4</v>
      </c>
    </row>
    <row r="984" spans="1:22" x14ac:dyDescent="0.35">
      <c r="A984" s="3">
        <v>2017</v>
      </c>
      <c r="B984" s="13" t="s">
        <v>26</v>
      </c>
      <c r="C984" s="13" t="s">
        <v>110</v>
      </c>
      <c r="D984" s="13">
        <v>2012</v>
      </c>
      <c r="E984" s="14">
        <v>5</v>
      </c>
      <c r="F984" s="13">
        <v>97</v>
      </c>
      <c r="G984" s="13">
        <v>2</v>
      </c>
      <c r="H984" s="13">
        <v>99</v>
      </c>
      <c r="I984" s="13" t="b">
        <v>1</v>
      </c>
      <c r="J984" s="4">
        <v>2.02020202020202E-2</v>
      </c>
      <c r="K984">
        <f t="shared" si="75"/>
        <v>5.0493716337522438E-4</v>
      </c>
      <c r="L984">
        <f t="shared" si="76"/>
        <v>2.247080691419924E-2</v>
      </c>
      <c r="M984">
        <f t="shared" si="77"/>
        <v>4.5395569523634823E-4</v>
      </c>
      <c r="N984">
        <f t="shared" si="78"/>
        <v>2.247080691419924E-2</v>
      </c>
      <c r="O984">
        <f t="shared" si="79"/>
        <v>0.1123540345709962</v>
      </c>
      <c r="Q984" s="7">
        <v>958</v>
      </c>
      <c r="R984" s="7">
        <v>8.8079540972650259E-4</v>
      </c>
      <c r="S984" s="7">
        <v>-3.1422445496988598E-4</v>
      </c>
      <c r="U984" s="7">
        <v>54.280045351473923</v>
      </c>
      <c r="V984" s="7">
        <v>6.2636775801370743E-4</v>
      </c>
    </row>
    <row r="985" spans="1:22" x14ac:dyDescent="0.35">
      <c r="A985" s="24">
        <v>2016</v>
      </c>
      <c r="B985" s="17" t="s">
        <v>24</v>
      </c>
      <c r="C985" s="17" t="s">
        <v>65</v>
      </c>
      <c r="D985" s="17">
        <v>2015</v>
      </c>
      <c r="E985" s="17">
        <v>1</v>
      </c>
      <c r="F985" s="17">
        <v>243</v>
      </c>
      <c r="G985" s="17">
        <v>5</v>
      </c>
      <c r="H985" s="17">
        <v>248</v>
      </c>
      <c r="I985" s="17" t="b">
        <v>1</v>
      </c>
      <c r="J985" s="25">
        <v>2.0161290322580599E-2</v>
      </c>
      <c r="K985">
        <f t="shared" si="75"/>
        <v>1.2648930961318753E-3</v>
      </c>
      <c r="L985">
        <f t="shared" si="76"/>
        <v>3.5565335597065234E-2</v>
      </c>
      <c r="M985">
        <f t="shared" si="77"/>
        <v>7.1704305639244258E-4</v>
      </c>
      <c r="N985">
        <f t="shared" si="78"/>
        <v>3.5565335597065234E-2</v>
      </c>
      <c r="O985">
        <f t="shared" si="79"/>
        <v>3.5565335597065234E-2</v>
      </c>
      <c r="Q985" s="7">
        <v>959</v>
      </c>
      <c r="R985" s="7">
        <v>1.0206048745674608E-3</v>
      </c>
      <c r="S985" s="7">
        <v>-3.6866064205797985E-4</v>
      </c>
      <c r="U985" s="7">
        <v>54.336734693877553</v>
      </c>
      <c r="V985" s="7">
        <v>6.2636775801370743E-4</v>
      </c>
    </row>
    <row r="986" spans="1:22" x14ac:dyDescent="0.35">
      <c r="A986" s="5">
        <v>2017</v>
      </c>
      <c r="B986" s="14" t="s">
        <v>37</v>
      </c>
      <c r="C986" s="14" t="s">
        <v>38</v>
      </c>
      <c r="D986" s="14">
        <v>2016</v>
      </c>
      <c r="E986" s="14">
        <v>1</v>
      </c>
      <c r="F986" s="14">
        <v>243</v>
      </c>
      <c r="G986" s="14">
        <v>5</v>
      </c>
      <c r="H986" s="14">
        <v>248</v>
      </c>
      <c r="I986" s="14" t="b">
        <v>1</v>
      </c>
      <c r="J986" s="6">
        <v>2.0161290322580599E-2</v>
      </c>
      <c r="K986">
        <f t="shared" si="75"/>
        <v>1.2648930961318753E-3</v>
      </c>
      <c r="L986">
        <f t="shared" si="76"/>
        <v>3.5565335597065234E-2</v>
      </c>
      <c r="M986">
        <f t="shared" si="77"/>
        <v>7.1704305639244258E-4</v>
      </c>
      <c r="N986">
        <f t="shared" si="78"/>
        <v>3.5565335597065234E-2</v>
      </c>
      <c r="O986">
        <f t="shared" si="79"/>
        <v>3.5565335597065234E-2</v>
      </c>
      <c r="Q986" s="7">
        <v>960</v>
      </c>
      <c r="R986" s="7">
        <v>7.0509847190660714E-4</v>
      </c>
      <c r="S986" s="7">
        <v>-2.4410428414369396E-4</v>
      </c>
      <c r="U986" s="7">
        <v>54.393424036281182</v>
      </c>
      <c r="V986" s="7">
        <v>6.2636775801370743E-4</v>
      </c>
    </row>
    <row r="987" spans="1:22" x14ac:dyDescent="0.35">
      <c r="A987" s="3">
        <v>2015</v>
      </c>
      <c r="B987" s="13" t="s">
        <v>37</v>
      </c>
      <c r="C987" s="13" t="s">
        <v>38</v>
      </c>
      <c r="D987" s="13">
        <v>2013</v>
      </c>
      <c r="E987" s="17">
        <v>2</v>
      </c>
      <c r="F987" s="13">
        <v>389</v>
      </c>
      <c r="G987" s="13">
        <v>8</v>
      </c>
      <c r="H987" s="13">
        <v>397</v>
      </c>
      <c r="I987" s="13" t="b">
        <v>1</v>
      </c>
      <c r="J987" s="4">
        <v>2.01511335012594E-2</v>
      </c>
      <c r="K987">
        <f t="shared" si="75"/>
        <v>2.0248490288885261E-3</v>
      </c>
      <c r="L987">
        <f t="shared" si="76"/>
        <v>4.4998322511939554E-2</v>
      </c>
      <c r="M987">
        <f t="shared" si="77"/>
        <v>9.0676720427082015E-4</v>
      </c>
      <c r="N987">
        <f t="shared" si="78"/>
        <v>4.4998322511939554E-2</v>
      </c>
      <c r="O987">
        <f t="shared" si="79"/>
        <v>8.9996645023879107E-2</v>
      </c>
      <c r="Q987" s="7">
        <v>961</v>
      </c>
      <c r="R987" s="7">
        <v>1.3852526935065937E-3</v>
      </c>
      <c r="S987" s="7">
        <v>-5.2536692636887265E-4</v>
      </c>
      <c r="U987" s="7">
        <v>54.450113378684811</v>
      </c>
      <c r="V987" s="7">
        <v>6.2636775801370743E-4</v>
      </c>
    </row>
    <row r="988" spans="1:22" x14ac:dyDescent="0.35">
      <c r="A988" s="3">
        <v>2016</v>
      </c>
      <c r="B988" s="13" t="s">
        <v>33</v>
      </c>
      <c r="C988" s="13" t="s">
        <v>34</v>
      </c>
      <c r="D988" s="13">
        <v>2012</v>
      </c>
      <c r="E988" s="14">
        <v>4</v>
      </c>
      <c r="F988" s="13">
        <v>293</v>
      </c>
      <c r="G988" s="13">
        <v>6</v>
      </c>
      <c r="H988" s="13">
        <v>299</v>
      </c>
      <c r="I988" s="13" t="b">
        <v>1</v>
      </c>
      <c r="J988" s="4">
        <v>2.0066889632107E-2</v>
      </c>
      <c r="K988">
        <f t="shared" si="75"/>
        <v>1.5250122409009303E-3</v>
      </c>
      <c r="L988">
        <f t="shared" si="76"/>
        <v>3.9051405107895031E-2</v>
      </c>
      <c r="M988">
        <f t="shared" si="77"/>
        <v>7.8364023627882913E-4</v>
      </c>
      <c r="N988">
        <f t="shared" si="78"/>
        <v>3.9051405107895031E-2</v>
      </c>
      <c r="O988">
        <f t="shared" si="79"/>
        <v>0.15620562043158012</v>
      </c>
      <c r="Q988" s="7">
        <v>962</v>
      </c>
      <c r="R988" s="7">
        <v>9.0730782046784676E-4</v>
      </c>
      <c r="S988" s="7">
        <v>-3.4465781908181458E-4</v>
      </c>
      <c r="U988" s="7">
        <v>54.506802721088441</v>
      </c>
      <c r="V988" s="7">
        <v>6.2636775801370743E-4</v>
      </c>
    </row>
    <row r="989" spans="1:22" x14ac:dyDescent="0.35">
      <c r="A989" s="24">
        <v>2016</v>
      </c>
      <c r="B989" s="17" t="s">
        <v>33</v>
      </c>
      <c r="C989" s="17" t="s">
        <v>55</v>
      </c>
      <c r="D989" s="17">
        <v>2011</v>
      </c>
      <c r="E989" s="17">
        <v>5</v>
      </c>
      <c r="F989" s="17">
        <v>98</v>
      </c>
      <c r="G989" s="17">
        <v>2</v>
      </c>
      <c r="H989" s="17">
        <v>100</v>
      </c>
      <c r="I989" s="17" t="b">
        <v>1</v>
      </c>
      <c r="J989" s="25">
        <v>0.02</v>
      </c>
      <c r="K989">
        <f t="shared" si="75"/>
        <v>5.1003753876285298E-4</v>
      </c>
      <c r="L989">
        <f t="shared" si="76"/>
        <v>2.2584010688158403E-2</v>
      </c>
      <c r="M989">
        <f t="shared" si="77"/>
        <v>4.5168021376316807E-4</v>
      </c>
      <c r="N989">
        <f t="shared" si="78"/>
        <v>2.2584010688158403E-2</v>
      </c>
      <c r="O989">
        <f t="shared" si="79"/>
        <v>0.11292005344079202</v>
      </c>
      <c r="Q989" s="7">
        <v>963</v>
      </c>
      <c r="R989" s="7">
        <v>8.8693343109334636E-4</v>
      </c>
      <c r="S989" s="7">
        <v>-3.2428342970731419E-4</v>
      </c>
      <c r="U989" s="7">
        <v>54.56349206349207</v>
      </c>
      <c r="V989" s="7">
        <v>6.2636775801370743E-4</v>
      </c>
    </row>
    <row r="990" spans="1:22" x14ac:dyDescent="0.35">
      <c r="A990" s="5">
        <v>2013</v>
      </c>
      <c r="B990" s="14" t="s">
        <v>325</v>
      </c>
      <c r="C990" s="14" t="s">
        <v>326</v>
      </c>
      <c r="D990" s="14">
        <v>2010</v>
      </c>
      <c r="E990" s="14">
        <v>3</v>
      </c>
      <c r="F990" s="14">
        <v>49</v>
      </c>
      <c r="G990" s="14">
        <v>1</v>
      </c>
      <c r="H990" s="14">
        <v>50</v>
      </c>
      <c r="I990" s="14" t="b">
        <v>1</v>
      </c>
      <c r="J990" s="6">
        <v>0.02</v>
      </c>
      <c r="K990">
        <f t="shared" si="75"/>
        <v>2.5501876938142649E-4</v>
      </c>
      <c r="L990">
        <f t="shared" si="76"/>
        <v>1.5969307103986273E-2</v>
      </c>
      <c r="M990">
        <f t="shared" si="77"/>
        <v>3.1938614207972549E-4</v>
      </c>
      <c r="N990">
        <f t="shared" si="78"/>
        <v>1.5969307103986273E-2</v>
      </c>
      <c r="O990">
        <f t="shared" si="79"/>
        <v>4.7907921311958819E-2</v>
      </c>
      <c r="Q990" s="7">
        <v>964</v>
      </c>
      <c r="R990" s="7">
        <v>7.4208989912211425E-4</v>
      </c>
      <c r="S990" s="7">
        <v>-2.8347812621094885E-4</v>
      </c>
      <c r="U990" s="7">
        <v>54.620181405895693</v>
      </c>
      <c r="V990" s="7">
        <v>6.2636775801370743E-4</v>
      </c>
    </row>
    <row r="991" spans="1:22" x14ac:dyDescent="0.35">
      <c r="A991" s="24">
        <v>2013</v>
      </c>
      <c r="B991" s="17" t="s">
        <v>26</v>
      </c>
      <c r="C991" s="17" t="s">
        <v>201</v>
      </c>
      <c r="D991" s="17">
        <v>2008</v>
      </c>
      <c r="E991" s="17">
        <v>5</v>
      </c>
      <c r="F991" s="17">
        <v>49</v>
      </c>
      <c r="G991" s="17">
        <v>1</v>
      </c>
      <c r="H991" s="17">
        <v>50</v>
      </c>
      <c r="I991" s="17" t="b">
        <v>1</v>
      </c>
      <c r="J991" s="25">
        <v>0.02</v>
      </c>
      <c r="K991">
        <f t="shared" si="75"/>
        <v>2.5501876938142649E-4</v>
      </c>
      <c r="L991">
        <f t="shared" si="76"/>
        <v>1.5969307103986273E-2</v>
      </c>
      <c r="M991">
        <f t="shared" si="77"/>
        <v>3.1938614207972549E-4</v>
      </c>
      <c r="N991">
        <f t="shared" si="78"/>
        <v>1.5969307103986273E-2</v>
      </c>
      <c r="O991">
        <f t="shared" si="79"/>
        <v>7.9846535519931372E-2</v>
      </c>
      <c r="Q991" s="7">
        <v>965</v>
      </c>
      <c r="R991" s="7">
        <v>7.0876134575904208E-4</v>
      </c>
      <c r="S991" s="7">
        <v>-2.5014957284787668E-4</v>
      </c>
      <c r="U991" s="7">
        <v>54.676870748299322</v>
      </c>
      <c r="V991" s="7">
        <v>6.2636775801370743E-4</v>
      </c>
    </row>
    <row r="992" spans="1:22" x14ac:dyDescent="0.35">
      <c r="A992" s="3">
        <v>2013</v>
      </c>
      <c r="B992" s="13" t="s">
        <v>26</v>
      </c>
      <c r="C992" s="13" t="s">
        <v>27</v>
      </c>
      <c r="D992" s="13">
        <v>2013</v>
      </c>
      <c r="E992" s="14">
        <v>0</v>
      </c>
      <c r="F992" s="13">
        <v>49</v>
      </c>
      <c r="G992" s="13">
        <v>1</v>
      </c>
      <c r="H992" s="13">
        <v>50</v>
      </c>
      <c r="I992" s="13" t="b">
        <v>1</v>
      </c>
      <c r="J992" s="4">
        <v>0.02</v>
      </c>
      <c r="K992">
        <f t="shared" si="75"/>
        <v>2.5501876938142649E-4</v>
      </c>
      <c r="L992">
        <f t="shared" si="76"/>
        <v>1.5969307103986273E-2</v>
      </c>
      <c r="M992">
        <f t="shared" si="77"/>
        <v>3.1938614207972549E-4</v>
      </c>
      <c r="N992">
        <f t="shared" si="78"/>
        <v>1.5969307103986273E-2</v>
      </c>
      <c r="O992">
        <f t="shared" si="79"/>
        <v>0</v>
      </c>
      <c r="Q992" s="7">
        <v>966</v>
      </c>
      <c r="R992" s="7">
        <v>1.1745561682755593E-3</v>
      </c>
      <c r="S992" s="7">
        <v>-4.5017368770946826E-4</v>
      </c>
      <c r="U992" s="7">
        <v>54.733560090702952</v>
      </c>
      <c r="V992" s="7">
        <v>6.2636775801370743E-4</v>
      </c>
    </row>
    <row r="993" spans="1:22" x14ac:dyDescent="0.35">
      <c r="A993" s="3">
        <v>2014</v>
      </c>
      <c r="B993" s="13" t="s">
        <v>33</v>
      </c>
      <c r="C993" s="13" t="s">
        <v>214</v>
      </c>
      <c r="D993" s="13">
        <v>2012</v>
      </c>
      <c r="E993" s="17">
        <v>2</v>
      </c>
      <c r="F993" s="13">
        <v>49</v>
      </c>
      <c r="G993" s="13">
        <v>1</v>
      </c>
      <c r="H993" s="13">
        <v>50</v>
      </c>
      <c r="I993" s="13" t="b">
        <v>1</v>
      </c>
      <c r="J993" s="4">
        <v>0.02</v>
      </c>
      <c r="K993">
        <f t="shared" si="75"/>
        <v>2.5501876938142649E-4</v>
      </c>
      <c r="L993">
        <f t="shared" si="76"/>
        <v>1.5969307103986273E-2</v>
      </c>
      <c r="M993">
        <f t="shared" si="77"/>
        <v>3.1938614207972549E-4</v>
      </c>
      <c r="N993">
        <f t="shared" si="78"/>
        <v>1.5969307103986273E-2</v>
      </c>
      <c r="O993">
        <f t="shared" si="79"/>
        <v>3.1938614207972546E-2</v>
      </c>
      <c r="Q993" s="7">
        <v>967</v>
      </c>
      <c r="R993" s="7">
        <v>1.2607844218880714E-3</v>
      </c>
      <c r="S993" s="7">
        <v>-4.691612267241135E-4</v>
      </c>
      <c r="U993" s="7">
        <v>54.790249433106581</v>
      </c>
      <c r="V993" s="7">
        <v>6.2787890076000706E-4</v>
      </c>
    </row>
    <row r="994" spans="1:22" x14ac:dyDescent="0.35">
      <c r="A994" s="5">
        <v>2015</v>
      </c>
      <c r="B994" s="14" t="s">
        <v>30</v>
      </c>
      <c r="C994" s="14" t="s">
        <v>85</v>
      </c>
      <c r="D994" s="14">
        <v>2011</v>
      </c>
      <c r="E994" s="14">
        <v>4</v>
      </c>
      <c r="F994" s="14">
        <v>49</v>
      </c>
      <c r="G994" s="14">
        <v>1</v>
      </c>
      <c r="H994" s="14">
        <v>50</v>
      </c>
      <c r="I994" s="14" t="b">
        <v>1</v>
      </c>
      <c r="J994" s="6">
        <v>0.02</v>
      </c>
      <c r="K994">
        <f t="shared" si="75"/>
        <v>2.5501876938142649E-4</v>
      </c>
      <c r="L994">
        <f t="shared" si="76"/>
        <v>1.5969307103986273E-2</v>
      </c>
      <c r="M994">
        <f t="shared" si="77"/>
        <v>3.1938614207972549E-4</v>
      </c>
      <c r="N994">
        <f t="shared" si="78"/>
        <v>1.5969307103986273E-2</v>
      </c>
      <c r="O994">
        <f t="shared" si="79"/>
        <v>6.3877228415945092E-2</v>
      </c>
      <c r="Q994" s="7">
        <v>968</v>
      </c>
      <c r="R994" s="7">
        <v>1.3641247352676707E-3</v>
      </c>
      <c r="S994" s="7">
        <v>-5.1052936544921713E-4</v>
      </c>
      <c r="U994" s="7">
        <v>54.84693877551021</v>
      </c>
      <c r="V994" s="7">
        <v>6.2906182531975816E-4</v>
      </c>
    </row>
    <row r="995" spans="1:22" x14ac:dyDescent="0.35">
      <c r="A995" s="3">
        <v>2016</v>
      </c>
      <c r="B995" s="13" t="s">
        <v>24</v>
      </c>
      <c r="C995" s="13" t="s">
        <v>238</v>
      </c>
      <c r="D995" s="13">
        <v>2015</v>
      </c>
      <c r="E995" s="17">
        <v>1</v>
      </c>
      <c r="F995" s="13">
        <v>49</v>
      </c>
      <c r="G995" s="13">
        <v>1</v>
      </c>
      <c r="H995" s="13">
        <v>50</v>
      </c>
      <c r="I995" s="13" t="b">
        <v>1</v>
      </c>
      <c r="J995" s="4">
        <v>0.02</v>
      </c>
      <c r="K995">
        <f t="shared" si="75"/>
        <v>2.5501876938142649E-4</v>
      </c>
      <c r="L995">
        <f t="shared" si="76"/>
        <v>1.5969307103986273E-2</v>
      </c>
      <c r="M995">
        <f t="shared" si="77"/>
        <v>3.1938614207972549E-4</v>
      </c>
      <c r="N995">
        <f t="shared" si="78"/>
        <v>1.5969307103986273E-2</v>
      </c>
      <c r="O995">
        <f t="shared" si="79"/>
        <v>1.5969307103986273E-2</v>
      </c>
      <c r="Q995" s="7">
        <v>969</v>
      </c>
      <c r="R995" s="7">
        <v>9.1354368643654623E-4</v>
      </c>
      <c r="S995" s="7">
        <v>-3.5473434428556229E-4</v>
      </c>
      <c r="U995" s="7">
        <v>54.903628117913833</v>
      </c>
      <c r="V995" s="7">
        <v>6.3093429058375095E-4</v>
      </c>
    </row>
    <row r="996" spans="1:22" x14ac:dyDescent="0.35">
      <c r="A996" s="5">
        <v>2016</v>
      </c>
      <c r="B996" s="14" t="s">
        <v>42</v>
      </c>
      <c r="C996" s="14" t="s">
        <v>96</v>
      </c>
      <c r="D996" s="14">
        <v>2014</v>
      </c>
      <c r="E996" s="14">
        <v>2</v>
      </c>
      <c r="F996" s="14">
        <v>49</v>
      </c>
      <c r="G996" s="14">
        <v>1</v>
      </c>
      <c r="H996" s="14">
        <v>50</v>
      </c>
      <c r="I996" s="14" t="b">
        <v>1</v>
      </c>
      <c r="J996" s="6">
        <v>0.02</v>
      </c>
      <c r="K996">
        <f t="shared" si="75"/>
        <v>2.5501876938142649E-4</v>
      </c>
      <c r="L996">
        <f t="shared" si="76"/>
        <v>1.5969307103986273E-2</v>
      </c>
      <c r="M996">
        <f t="shared" si="77"/>
        <v>3.1938614207972549E-4</v>
      </c>
      <c r="N996">
        <f t="shared" si="78"/>
        <v>1.5969307103986273E-2</v>
      </c>
      <c r="O996">
        <f t="shared" si="79"/>
        <v>3.1938614207972546E-2</v>
      </c>
      <c r="Q996" s="7">
        <v>970</v>
      </c>
      <c r="R996" s="7">
        <v>8.7251484405651014E-4</v>
      </c>
      <c r="S996" s="7">
        <v>-3.1370550190552621E-4</v>
      </c>
      <c r="U996" s="7">
        <v>54.960317460317462</v>
      </c>
      <c r="V996" s="7">
        <v>6.3179095668174968E-4</v>
      </c>
    </row>
    <row r="997" spans="1:22" x14ac:dyDescent="0.35">
      <c r="A997" s="24">
        <v>2016</v>
      </c>
      <c r="B997" s="17" t="s">
        <v>67</v>
      </c>
      <c r="C997" s="17" t="s">
        <v>207</v>
      </c>
      <c r="D997" s="17">
        <v>2016</v>
      </c>
      <c r="E997" s="17">
        <v>0</v>
      </c>
      <c r="F997" s="17">
        <v>49</v>
      </c>
      <c r="G997" s="17">
        <v>1</v>
      </c>
      <c r="H997" s="17">
        <v>50</v>
      </c>
      <c r="I997" s="17" t="b">
        <v>1</v>
      </c>
      <c r="J997" s="25">
        <v>0.02</v>
      </c>
      <c r="K997">
        <f t="shared" si="75"/>
        <v>2.5501876938142649E-4</v>
      </c>
      <c r="L997">
        <f t="shared" si="76"/>
        <v>1.5969307103986273E-2</v>
      </c>
      <c r="M997">
        <f t="shared" si="77"/>
        <v>3.1938614207972549E-4</v>
      </c>
      <c r="N997">
        <f t="shared" si="78"/>
        <v>1.5969307103986273E-2</v>
      </c>
      <c r="O997">
        <f t="shared" si="79"/>
        <v>0</v>
      </c>
      <c r="Q997" s="7">
        <v>971</v>
      </c>
      <c r="R997" s="7">
        <v>7.459052965035506E-4</v>
      </c>
      <c r="S997" s="7">
        <v>-2.8963937924680042E-4</v>
      </c>
      <c r="U997" s="7">
        <v>55.017006802721092</v>
      </c>
      <c r="V997" s="7">
        <v>6.3179095668174968E-4</v>
      </c>
    </row>
    <row r="998" spans="1:22" x14ac:dyDescent="0.35">
      <c r="A998" s="3">
        <v>2017</v>
      </c>
      <c r="B998" s="13" t="s">
        <v>30</v>
      </c>
      <c r="C998" s="13" t="s">
        <v>160</v>
      </c>
      <c r="D998" s="13">
        <v>2017</v>
      </c>
      <c r="E998" s="14">
        <v>0</v>
      </c>
      <c r="F998" s="13">
        <v>49</v>
      </c>
      <c r="G998" s="13">
        <v>1</v>
      </c>
      <c r="H998" s="13">
        <v>50</v>
      </c>
      <c r="I998" s="13" t="b">
        <v>1</v>
      </c>
      <c r="J998" s="4">
        <v>0.02</v>
      </c>
      <c r="K998">
        <f t="shared" si="75"/>
        <v>2.5501876938142649E-4</v>
      </c>
      <c r="L998">
        <f t="shared" si="76"/>
        <v>1.5969307103986273E-2</v>
      </c>
      <c r="M998">
        <f t="shared" si="77"/>
        <v>3.1938614207972549E-4</v>
      </c>
      <c r="N998">
        <f t="shared" si="78"/>
        <v>1.5969307103986273E-2</v>
      </c>
      <c r="O998">
        <f t="shared" si="79"/>
        <v>0</v>
      </c>
      <c r="Q998" s="7">
        <v>972</v>
      </c>
      <c r="R998" s="7">
        <v>7.2915534174218966E-4</v>
      </c>
      <c r="S998" s="7">
        <v>-2.7288942448543948E-4</v>
      </c>
      <c r="U998" s="7">
        <v>55.073696145124721</v>
      </c>
      <c r="V998" s="7">
        <v>6.3247880768207835E-4</v>
      </c>
    </row>
    <row r="999" spans="1:22" x14ac:dyDescent="0.35">
      <c r="A999" s="3">
        <v>2017</v>
      </c>
      <c r="B999" s="13" t="s">
        <v>42</v>
      </c>
      <c r="C999" s="13" t="s">
        <v>112</v>
      </c>
      <c r="D999" s="13">
        <v>2013</v>
      </c>
      <c r="E999" s="17">
        <v>4</v>
      </c>
      <c r="F999" s="13">
        <v>49</v>
      </c>
      <c r="G999" s="13">
        <v>1</v>
      </c>
      <c r="H999" s="13">
        <v>50</v>
      </c>
      <c r="I999" s="13" t="b">
        <v>1</v>
      </c>
      <c r="J999" s="4">
        <v>0.02</v>
      </c>
      <c r="K999">
        <f t="shared" si="75"/>
        <v>2.5501876938142649E-4</v>
      </c>
      <c r="L999">
        <f t="shared" si="76"/>
        <v>1.5969307103986273E-2</v>
      </c>
      <c r="M999">
        <f t="shared" si="77"/>
        <v>3.1938614207972549E-4</v>
      </c>
      <c r="N999">
        <f t="shared" si="78"/>
        <v>1.5969307103986273E-2</v>
      </c>
      <c r="O999">
        <f t="shared" si="79"/>
        <v>6.3877228415945092E-2</v>
      </c>
      <c r="Q999" s="7">
        <v>973</v>
      </c>
      <c r="R999" s="7">
        <v>7.2078036436150914E-4</v>
      </c>
      <c r="S999" s="7">
        <v>-2.6451444710475896E-4</v>
      </c>
      <c r="U999" s="7">
        <v>55.130385487528351</v>
      </c>
      <c r="V999" s="7">
        <v>6.3247880768207835E-4</v>
      </c>
    </row>
    <row r="1000" spans="1:22" x14ac:dyDescent="0.35">
      <c r="A1000" s="5">
        <v>2013</v>
      </c>
      <c r="B1000" s="14" t="s">
        <v>26</v>
      </c>
      <c r="C1000" s="14" t="s">
        <v>27</v>
      </c>
      <c r="D1000" s="14">
        <v>2011</v>
      </c>
      <c r="E1000" s="14">
        <v>2</v>
      </c>
      <c r="F1000" s="14">
        <v>197</v>
      </c>
      <c r="G1000" s="14">
        <v>4</v>
      </c>
      <c r="H1000" s="14">
        <v>201</v>
      </c>
      <c r="I1000" s="14" t="b">
        <v>1</v>
      </c>
      <c r="J1000" s="6">
        <v>1.99004975124378E-2</v>
      </c>
      <c r="K1000">
        <f t="shared" si="75"/>
        <v>1.0251754529133344E-3</v>
      </c>
      <c r="L1000">
        <f t="shared" si="76"/>
        <v>3.2018361184066473E-2</v>
      </c>
      <c r="M1000">
        <f t="shared" si="77"/>
        <v>6.3718131709584981E-4</v>
      </c>
      <c r="N1000">
        <f t="shared" si="78"/>
        <v>3.2018361184066473E-2</v>
      </c>
      <c r="O1000">
        <f t="shared" si="79"/>
        <v>6.4036722368132945E-2</v>
      </c>
      <c r="Q1000" s="7">
        <v>974</v>
      </c>
      <c r="R1000" s="7">
        <v>7.0403040960014809E-4</v>
      </c>
      <c r="S1000" s="7">
        <v>-2.4776449234339791E-4</v>
      </c>
      <c r="U1000" s="7">
        <v>55.187074829931973</v>
      </c>
      <c r="V1000" s="7">
        <v>6.3247880768207835E-4</v>
      </c>
    </row>
    <row r="1001" spans="1:22" x14ac:dyDescent="0.35">
      <c r="A1001" s="24">
        <v>2013</v>
      </c>
      <c r="B1001" s="17" t="s">
        <v>30</v>
      </c>
      <c r="C1001" s="17" t="s">
        <v>31</v>
      </c>
      <c r="D1001" s="17">
        <v>2010</v>
      </c>
      <c r="E1001" s="17">
        <v>3</v>
      </c>
      <c r="F1001" s="17">
        <v>148</v>
      </c>
      <c r="G1001" s="17">
        <v>3</v>
      </c>
      <c r="H1001" s="17">
        <v>151</v>
      </c>
      <c r="I1001" s="17" t="b">
        <v>1</v>
      </c>
      <c r="J1001" s="25">
        <v>1.9867549668874201E-2</v>
      </c>
      <c r="K1001">
        <f t="shared" si="75"/>
        <v>7.7015668353190797E-4</v>
      </c>
      <c r="L1001">
        <f t="shared" si="76"/>
        <v>2.7751696948689605E-2</v>
      </c>
      <c r="M1001">
        <f t="shared" si="77"/>
        <v>5.5135821752363534E-4</v>
      </c>
      <c r="N1001">
        <f t="shared" si="78"/>
        <v>2.7751696948689605E-2</v>
      </c>
      <c r="O1001">
        <f t="shared" si="79"/>
        <v>8.3255090846068816E-2</v>
      </c>
      <c r="Q1001" s="7">
        <v>975</v>
      </c>
      <c r="R1001" s="7">
        <v>1.021934408858477E-3</v>
      </c>
      <c r="S1001" s="7">
        <v>-3.7831675348779339E-4</v>
      </c>
      <c r="U1001" s="7">
        <v>55.243764172335602</v>
      </c>
      <c r="V1001" s="7">
        <v>6.3247880768207835E-4</v>
      </c>
    </row>
    <row r="1002" spans="1:22" x14ac:dyDescent="0.35">
      <c r="A1002" s="5">
        <v>2014</v>
      </c>
      <c r="B1002" s="14" t="s">
        <v>26</v>
      </c>
      <c r="C1002" s="14" t="s">
        <v>35</v>
      </c>
      <c r="D1002" s="14">
        <v>2009</v>
      </c>
      <c r="E1002" s="14">
        <v>5</v>
      </c>
      <c r="F1002" s="14">
        <v>346</v>
      </c>
      <c r="G1002" s="14">
        <v>7</v>
      </c>
      <c r="H1002" s="14">
        <v>353</v>
      </c>
      <c r="I1002" s="14" t="b">
        <v>1</v>
      </c>
      <c r="J1002" s="6">
        <v>1.9830028328611901E-2</v>
      </c>
      <c r="K1002">
        <f t="shared" si="75"/>
        <v>1.8004325118328708E-3</v>
      </c>
      <c r="L1002">
        <f t="shared" si="76"/>
        <v>4.2431503765868003E-2</v>
      </c>
      <c r="M1002">
        <f t="shared" si="77"/>
        <v>8.4141792170276512E-4</v>
      </c>
      <c r="N1002">
        <f t="shared" si="78"/>
        <v>4.2431503765868003E-2</v>
      </c>
      <c r="O1002">
        <f t="shared" si="79"/>
        <v>0.21215751882934003</v>
      </c>
      <c r="Q1002" s="7">
        <v>976</v>
      </c>
      <c r="R1002" s="7">
        <v>8.9606163140970542E-4</v>
      </c>
      <c r="S1002" s="7">
        <v>-3.3914335844571362E-4</v>
      </c>
      <c r="U1002" s="7">
        <v>55.300453514739232</v>
      </c>
      <c r="V1002" s="7">
        <v>6.3247880768207835E-4</v>
      </c>
    </row>
    <row r="1003" spans="1:22" x14ac:dyDescent="0.35">
      <c r="A1003" s="24">
        <v>2014</v>
      </c>
      <c r="B1003" s="17" t="s">
        <v>106</v>
      </c>
      <c r="C1003" s="17" t="s">
        <v>107</v>
      </c>
      <c r="D1003" s="17">
        <v>2012</v>
      </c>
      <c r="E1003" s="17">
        <v>2</v>
      </c>
      <c r="F1003" s="17">
        <v>99</v>
      </c>
      <c r="G1003" s="17">
        <v>2</v>
      </c>
      <c r="H1003" s="17">
        <v>101</v>
      </c>
      <c r="I1003" s="17" t="b">
        <v>1</v>
      </c>
      <c r="J1003" s="25">
        <v>1.9801980198019799E-2</v>
      </c>
      <c r="K1003">
        <f t="shared" si="75"/>
        <v>5.1513791415048148E-4</v>
      </c>
      <c r="L1003">
        <f t="shared" si="76"/>
        <v>2.2696649844205673E-2</v>
      </c>
      <c r="M1003">
        <f t="shared" si="77"/>
        <v>4.4943861077634988E-4</v>
      </c>
      <c r="N1003">
        <f t="shared" si="78"/>
        <v>2.2696649844205673E-2</v>
      </c>
      <c r="O1003">
        <f t="shared" si="79"/>
        <v>4.5393299688411347E-2</v>
      </c>
      <c r="Q1003" s="7">
        <v>977</v>
      </c>
      <c r="R1003" s="7">
        <v>8.8576959147645712E-4</v>
      </c>
      <c r="S1003" s="7">
        <v>-3.2885131851246533E-4</v>
      </c>
      <c r="U1003" s="7">
        <v>55.357142857142861</v>
      </c>
      <c r="V1003" s="7">
        <v>6.3247880768207835E-4</v>
      </c>
    </row>
    <row r="1004" spans="1:22" x14ac:dyDescent="0.35">
      <c r="A1004" s="5">
        <v>2016</v>
      </c>
      <c r="B1004" s="14" t="s">
        <v>128</v>
      </c>
      <c r="C1004" s="14" t="s">
        <v>129</v>
      </c>
      <c r="D1004" s="14">
        <v>2013</v>
      </c>
      <c r="E1004" s="14">
        <v>3</v>
      </c>
      <c r="F1004" s="14">
        <v>99</v>
      </c>
      <c r="G1004" s="14">
        <v>2</v>
      </c>
      <c r="H1004" s="14">
        <v>101</v>
      </c>
      <c r="I1004" s="14" t="b">
        <v>1</v>
      </c>
      <c r="J1004" s="6">
        <v>1.9801980198019799E-2</v>
      </c>
      <c r="K1004">
        <f t="shared" si="75"/>
        <v>5.1513791415048148E-4</v>
      </c>
      <c r="L1004">
        <f t="shared" si="76"/>
        <v>2.2696649844205673E-2</v>
      </c>
      <c r="M1004">
        <f t="shared" si="77"/>
        <v>4.4943861077634988E-4</v>
      </c>
      <c r="N1004">
        <f t="shared" si="78"/>
        <v>2.2696649844205673E-2</v>
      </c>
      <c r="O1004">
        <f t="shared" si="79"/>
        <v>6.8089949532617017E-2</v>
      </c>
      <c r="Q1004" s="7">
        <v>978</v>
      </c>
      <c r="R1004" s="7">
        <v>7.497012767262904E-4</v>
      </c>
      <c r="S1004" s="7">
        <v>-2.9574558148994217E-4</v>
      </c>
      <c r="U1004" s="7">
        <v>55.413832199546491</v>
      </c>
      <c r="V1004" s="7">
        <v>6.3247880768207835E-4</v>
      </c>
    </row>
    <row r="1005" spans="1:22" x14ac:dyDescent="0.35">
      <c r="A1005" s="3">
        <v>2017</v>
      </c>
      <c r="B1005" s="13" t="s">
        <v>52</v>
      </c>
      <c r="C1005" s="13" t="s">
        <v>164</v>
      </c>
      <c r="D1005" s="13">
        <v>2016</v>
      </c>
      <c r="E1005" s="17">
        <v>1</v>
      </c>
      <c r="F1005" s="13">
        <v>99</v>
      </c>
      <c r="G1005" s="13">
        <v>2</v>
      </c>
      <c r="H1005" s="13">
        <v>101</v>
      </c>
      <c r="I1005" s="13" t="b">
        <v>1</v>
      </c>
      <c r="J1005" s="4">
        <v>1.9801980198019799E-2</v>
      </c>
      <c r="K1005">
        <f t="shared" si="75"/>
        <v>5.1513791415048148E-4</v>
      </c>
      <c r="L1005">
        <f t="shared" si="76"/>
        <v>2.2696649844205673E-2</v>
      </c>
      <c r="M1005">
        <f t="shared" si="77"/>
        <v>4.4943861077634988E-4</v>
      </c>
      <c r="N1005">
        <f t="shared" si="78"/>
        <v>2.2696649844205673E-2</v>
      </c>
      <c r="O1005">
        <f t="shared" si="79"/>
        <v>2.2696649844205673E-2</v>
      </c>
      <c r="Q1005" s="7">
        <v>979</v>
      </c>
      <c r="R1005" s="7">
        <v>7.497012767262904E-4</v>
      </c>
      <c r="S1005" s="7">
        <v>-2.9574558148994217E-4</v>
      </c>
      <c r="U1005" s="7">
        <v>55.47052154195012</v>
      </c>
      <c r="V1005" s="7">
        <v>6.3247880768207835E-4</v>
      </c>
    </row>
    <row r="1006" spans="1:22" x14ac:dyDescent="0.35">
      <c r="A1006" s="5">
        <v>2017</v>
      </c>
      <c r="B1006" s="14" t="s">
        <v>30</v>
      </c>
      <c r="C1006" s="14" t="s">
        <v>31</v>
      </c>
      <c r="D1006" s="14">
        <v>2013</v>
      </c>
      <c r="E1006" s="14">
        <v>4</v>
      </c>
      <c r="F1006" s="14">
        <v>99</v>
      </c>
      <c r="G1006" s="14">
        <v>2</v>
      </c>
      <c r="H1006" s="14">
        <v>101</v>
      </c>
      <c r="I1006" s="14" t="b">
        <v>1</v>
      </c>
      <c r="J1006" s="6">
        <v>1.9801980198019799E-2</v>
      </c>
      <c r="K1006">
        <f t="shared" si="75"/>
        <v>5.1513791415048148E-4</v>
      </c>
      <c r="L1006">
        <f t="shared" si="76"/>
        <v>2.2696649844205673E-2</v>
      </c>
      <c r="M1006">
        <f t="shared" si="77"/>
        <v>4.4943861077634988E-4</v>
      </c>
      <c r="N1006">
        <f t="shared" si="78"/>
        <v>2.2696649844205673E-2</v>
      </c>
      <c r="O1006">
        <f t="shared" si="79"/>
        <v>9.0786599376822694E-2</v>
      </c>
      <c r="Q1006" s="7">
        <v>980</v>
      </c>
      <c r="R1006" s="7">
        <v>7.412836783203242E-4</v>
      </c>
      <c r="S1006" s="7">
        <v>-2.8732798308397597E-4</v>
      </c>
      <c r="U1006" s="7">
        <v>55.527210884353742</v>
      </c>
      <c r="V1006" s="7">
        <v>6.3247880768207835E-4</v>
      </c>
    </row>
    <row r="1007" spans="1:22" x14ac:dyDescent="0.35">
      <c r="A1007" s="3">
        <v>2014</v>
      </c>
      <c r="B1007" s="13" t="s">
        <v>37</v>
      </c>
      <c r="C1007" s="13" t="s">
        <v>59</v>
      </c>
      <c r="D1007" s="13">
        <v>2010</v>
      </c>
      <c r="E1007" s="17">
        <v>4</v>
      </c>
      <c r="F1007" s="13">
        <v>100</v>
      </c>
      <c r="G1007" s="13">
        <v>2</v>
      </c>
      <c r="H1007" s="13">
        <v>102</v>
      </c>
      <c r="I1007" s="13" t="b">
        <v>1</v>
      </c>
      <c r="J1007" s="4">
        <v>1.9607843137254902E-2</v>
      </c>
      <c r="K1007">
        <f t="shared" si="75"/>
        <v>5.2023828953810997E-4</v>
      </c>
      <c r="L1007">
        <f t="shared" si="76"/>
        <v>2.2808732747307773E-2</v>
      </c>
      <c r="M1007">
        <f t="shared" si="77"/>
        <v>4.4723005386877984E-4</v>
      </c>
      <c r="N1007">
        <f t="shared" si="78"/>
        <v>2.2808732747307773E-2</v>
      </c>
      <c r="O1007">
        <f t="shared" si="79"/>
        <v>9.1234930989231092E-2</v>
      </c>
      <c r="Q1007" s="7">
        <v>981</v>
      </c>
      <c r="R1007" s="7">
        <v>7.1603088310242581E-4</v>
      </c>
      <c r="S1007" s="7">
        <v>-2.6207518786607758E-4</v>
      </c>
      <c r="U1007" s="7">
        <v>55.583900226757372</v>
      </c>
      <c r="V1007" s="7">
        <v>6.3718131709584981E-4</v>
      </c>
    </row>
    <row r="1008" spans="1:22" x14ac:dyDescent="0.35">
      <c r="A1008" s="3">
        <v>2015</v>
      </c>
      <c r="B1008" s="13" t="s">
        <v>33</v>
      </c>
      <c r="C1008" s="13" t="s">
        <v>55</v>
      </c>
      <c r="D1008" s="13">
        <v>2010</v>
      </c>
      <c r="E1008" s="14">
        <v>5</v>
      </c>
      <c r="F1008" s="13">
        <v>100</v>
      </c>
      <c r="G1008" s="13">
        <v>2</v>
      </c>
      <c r="H1008" s="13">
        <v>102</v>
      </c>
      <c r="I1008" s="13" t="b">
        <v>1</v>
      </c>
      <c r="J1008" s="4">
        <v>1.9607843137254902E-2</v>
      </c>
      <c r="K1008">
        <f t="shared" si="75"/>
        <v>5.2023828953810997E-4</v>
      </c>
      <c r="L1008">
        <f t="shared" si="76"/>
        <v>2.2808732747307773E-2</v>
      </c>
      <c r="M1008">
        <f t="shared" si="77"/>
        <v>4.4723005386877984E-4</v>
      </c>
      <c r="N1008">
        <f t="shared" si="78"/>
        <v>2.2808732747307773E-2</v>
      </c>
      <c r="O1008">
        <f t="shared" si="79"/>
        <v>0.11404366373653886</v>
      </c>
      <c r="Q1008" s="7">
        <v>982</v>
      </c>
      <c r="R1008" s="7">
        <v>7.497012767262904E-4</v>
      </c>
      <c r="S1008" s="7">
        <v>-2.9574558148994217E-4</v>
      </c>
      <c r="U1008" s="7">
        <v>55.640589569161001</v>
      </c>
      <c r="V1008" s="7">
        <v>6.3735750438446493E-4</v>
      </c>
    </row>
    <row r="1009" spans="1:22" x14ac:dyDescent="0.35">
      <c r="A1009" s="3">
        <v>2016</v>
      </c>
      <c r="B1009" s="13" t="s">
        <v>33</v>
      </c>
      <c r="C1009" s="13" t="s">
        <v>86</v>
      </c>
      <c r="D1009" s="13">
        <v>2011</v>
      </c>
      <c r="E1009" s="17">
        <v>5</v>
      </c>
      <c r="F1009" s="13">
        <v>100</v>
      </c>
      <c r="G1009" s="13">
        <v>2</v>
      </c>
      <c r="H1009" s="13">
        <v>102</v>
      </c>
      <c r="I1009" s="13" t="b">
        <v>1</v>
      </c>
      <c r="J1009" s="4">
        <v>1.9607843137254902E-2</v>
      </c>
      <c r="K1009">
        <f t="shared" si="75"/>
        <v>5.2023828953810997E-4</v>
      </c>
      <c r="L1009">
        <f t="shared" si="76"/>
        <v>2.2808732747307773E-2</v>
      </c>
      <c r="M1009">
        <f t="shared" si="77"/>
        <v>4.4723005386877984E-4</v>
      </c>
      <c r="N1009">
        <f t="shared" si="78"/>
        <v>2.2808732747307773E-2</v>
      </c>
      <c r="O1009">
        <f t="shared" si="79"/>
        <v>0.11404366373653886</v>
      </c>
      <c r="Q1009" s="7">
        <v>983</v>
      </c>
      <c r="R1009" s="7">
        <v>1.1332872358628537E-3</v>
      </c>
      <c r="S1009" s="7">
        <v>-4.1624417947041116E-4</v>
      </c>
      <c r="U1009" s="7">
        <v>55.697278911564631</v>
      </c>
      <c r="V1009" s="7">
        <v>6.3877228415945098E-4</v>
      </c>
    </row>
    <row r="1010" spans="1:22" x14ac:dyDescent="0.35">
      <c r="A1010" s="3">
        <v>2014</v>
      </c>
      <c r="B1010" s="13" t="s">
        <v>158</v>
      </c>
      <c r="C1010" s="13" t="s">
        <v>175</v>
      </c>
      <c r="D1010" s="13">
        <v>2009</v>
      </c>
      <c r="E1010" s="14">
        <v>5</v>
      </c>
      <c r="F1010" s="13">
        <v>50</v>
      </c>
      <c r="G1010" s="13">
        <v>1</v>
      </c>
      <c r="H1010" s="13">
        <v>51</v>
      </c>
      <c r="I1010" s="13" t="b">
        <v>1</v>
      </c>
      <c r="J1010" s="4">
        <v>1.9607843137254902E-2</v>
      </c>
      <c r="K1010">
        <f t="shared" si="75"/>
        <v>2.6011914476905499E-4</v>
      </c>
      <c r="L1010">
        <f t="shared" si="76"/>
        <v>1.6128209595892999E-2</v>
      </c>
      <c r="M1010">
        <f t="shared" si="77"/>
        <v>3.1623940384103917E-4</v>
      </c>
      <c r="N1010">
        <f t="shared" si="78"/>
        <v>1.6128209595892999E-2</v>
      </c>
      <c r="O1010">
        <f t="shared" si="79"/>
        <v>8.0641047979465003E-2</v>
      </c>
      <c r="Q1010" s="7">
        <v>984</v>
      </c>
      <c r="R1010" s="7">
        <v>1.1332872358628537E-3</v>
      </c>
      <c r="S1010" s="7">
        <v>-4.1624417947041116E-4</v>
      </c>
      <c r="U1010" s="7">
        <v>55.75396825396826</v>
      </c>
      <c r="V1010" s="7">
        <v>6.3877228415945098E-4</v>
      </c>
    </row>
    <row r="1011" spans="1:22" x14ac:dyDescent="0.35">
      <c r="A1011" s="3">
        <v>2014</v>
      </c>
      <c r="B1011" s="13" t="s">
        <v>33</v>
      </c>
      <c r="C1011" s="13" t="s">
        <v>109</v>
      </c>
      <c r="D1011" s="13">
        <v>2012</v>
      </c>
      <c r="E1011" s="17">
        <v>2</v>
      </c>
      <c r="F1011" s="13">
        <v>50</v>
      </c>
      <c r="G1011" s="13">
        <v>1</v>
      </c>
      <c r="H1011" s="13">
        <v>51</v>
      </c>
      <c r="I1011" s="13" t="b">
        <v>1</v>
      </c>
      <c r="J1011" s="4">
        <v>1.9607843137254902E-2</v>
      </c>
      <c r="K1011">
        <f t="shared" si="75"/>
        <v>2.6011914476905499E-4</v>
      </c>
      <c r="L1011">
        <f t="shared" si="76"/>
        <v>1.6128209595892999E-2</v>
      </c>
      <c r="M1011">
        <f t="shared" si="77"/>
        <v>3.1623940384103917E-4</v>
      </c>
      <c r="N1011">
        <f t="shared" si="78"/>
        <v>1.6128209595892999E-2</v>
      </c>
      <c r="O1011">
        <f t="shared" si="79"/>
        <v>3.2256419191785998E-2</v>
      </c>
      <c r="Q1011" s="7">
        <v>985</v>
      </c>
      <c r="R1011" s="7">
        <v>1.4507252248961429E-3</v>
      </c>
      <c r="S1011" s="7">
        <v>-5.4395802062532272E-4</v>
      </c>
      <c r="U1011" s="7">
        <v>55.810657596371883</v>
      </c>
      <c r="V1011" s="7">
        <v>6.3877228415945098E-4</v>
      </c>
    </row>
    <row r="1012" spans="1:22" x14ac:dyDescent="0.35">
      <c r="A1012" s="3">
        <v>2015</v>
      </c>
      <c r="B1012" s="13" t="s">
        <v>98</v>
      </c>
      <c r="C1012" s="13" t="s">
        <v>249</v>
      </c>
      <c r="D1012" s="13">
        <v>2011</v>
      </c>
      <c r="E1012" s="14">
        <v>4</v>
      </c>
      <c r="F1012" s="13">
        <v>50</v>
      </c>
      <c r="G1012" s="13">
        <v>1</v>
      </c>
      <c r="H1012" s="13">
        <v>51</v>
      </c>
      <c r="I1012" s="13" t="b">
        <v>1</v>
      </c>
      <c r="J1012" s="4">
        <v>1.9607843137254902E-2</v>
      </c>
      <c r="K1012">
        <f t="shared" si="75"/>
        <v>2.6011914476905499E-4</v>
      </c>
      <c r="L1012">
        <f t="shared" si="76"/>
        <v>1.6128209595892999E-2</v>
      </c>
      <c r="M1012">
        <f t="shared" si="77"/>
        <v>3.1623940384103917E-4</v>
      </c>
      <c r="N1012">
        <f t="shared" si="78"/>
        <v>1.6128209595892999E-2</v>
      </c>
      <c r="O1012">
        <f t="shared" si="79"/>
        <v>6.4512838383571997E-2</v>
      </c>
      <c r="Q1012" s="7">
        <v>986</v>
      </c>
      <c r="R1012" s="7">
        <v>1.2882567738884917E-3</v>
      </c>
      <c r="S1012" s="7">
        <v>-5.0461653760966257E-4</v>
      </c>
      <c r="U1012" s="7">
        <v>55.867346938775512</v>
      </c>
      <c r="V1012" s="7">
        <v>6.3877228415945098E-4</v>
      </c>
    </row>
    <row r="1013" spans="1:22" x14ac:dyDescent="0.35">
      <c r="A1013" s="24">
        <v>2015</v>
      </c>
      <c r="B1013" s="17" t="s">
        <v>92</v>
      </c>
      <c r="C1013" s="17" t="s">
        <v>93</v>
      </c>
      <c r="D1013" s="17">
        <v>2015</v>
      </c>
      <c r="E1013" s="17">
        <v>0</v>
      </c>
      <c r="F1013" s="17">
        <v>50</v>
      </c>
      <c r="G1013" s="17">
        <v>1</v>
      </c>
      <c r="H1013" s="17">
        <v>51</v>
      </c>
      <c r="I1013" s="17" t="b">
        <v>1</v>
      </c>
      <c r="J1013" s="25">
        <v>1.9607843137254902E-2</v>
      </c>
      <c r="K1013">
        <f t="shared" si="75"/>
        <v>2.6011914476905499E-4</v>
      </c>
      <c r="L1013">
        <f t="shared" si="76"/>
        <v>1.6128209595892999E-2</v>
      </c>
      <c r="M1013">
        <f t="shared" si="77"/>
        <v>3.1623940384103917E-4</v>
      </c>
      <c r="N1013">
        <f t="shared" si="78"/>
        <v>1.6128209595892999E-2</v>
      </c>
      <c r="O1013">
        <f t="shared" si="79"/>
        <v>0</v>
      </c>
      <c r="Q1013" s="7">
        <v>987</v>
      </c>
      <c r="R1013" s="7">
        <v>7.53478133258033E-4</v>
      </c>
      <c r="S1013" s="7">
        <v>-3.0179791949486493E-4</v>
      </c>
      <c r="U1013" s="7">
        <v>55.924036281179141</v>
      </c>
      <c r="V1013" s="7">
        <v>6.3877228415945098E-4</v>
      </c>
    </row>
    <row r="1014" spans="1:22" x14ac:dyDescent="0.35">
      <c r="A1014" s="5">
        <v>2015</v>
      </c>
      <c r="B1014" s="14" t="s">
        <v>33</v>
      </c>
      <c r="C1014" s="14" t="s">
        <v>340</v>
      </c>
      <c r="D1014" s="14">
        <v>2013</v>
      </c>
      <c r="E1014" s="14">
        <v>2</v>
      </c>
      <c r="F1014" s="14">
        <v>50</v>
      </c>
      <c r="G1014" s="14">
        <v>1</v>
      </c>
      <c r="H1014" s="14">
        <v>51</v>
      </c>
      <c r="I1014" s="14" t="b">
        <v>1</v>
      </c>
      <c r="J1014" s="6">
        <v>1.9607843137254902E-2</v>
      </c>
      <c r="K1014">
        <f t="shared" si="75"/>
        <v>2.6011914476905499E-4</v>
      </c>
      <c r="L1014">
        <f t="shared" si="76"/>
        <v>1.6128209595892999E-2</v>
      </c>
      <c r="M1014">
        <f t="shared" si="77"/>
        <v>3.1623940384103917E-4</v>
      </c>
      <c r="N1014">
        <f t="shared" si="78"/>
        <v>1.6128209595892999E-2</v>
      </c>
      <c r="O1014">
        <f t="shared" si="79"/>
        <v>3.2256419191785998E-2</v>
      </c>
      <c r="Q1014" s="7">
        <v>988</v>
      </c>
      <c r="R1014" s="7">
        <v>5.2082524410156398E-4</v>
      </c>
      <c r="S1014" s="7">
        <v>-2.0143910202183849E-4</v>
      </c>
      <c r="U1014" s="7">
        <v>55.980725623582771</v>
      </c>
      <c r="V1014" s="7">
        <v>6.3877228415945098E-4</v>
      </c>
    </row>
    <row r="1015" spans="1:22" x14ac:dyDescent="0.35">
      <c r="A1015" s="3">
        <v>2016</v>
      </c>
      <c r="B1015" s="13" t="s">
        <v>102</v>
      </c>
      <c r="C1015" s="13" t="s">
        <v>272</v>
      </c>
      <c r="D1015" s="13">
        <v>2011</v>
      </c>
      <c r="E1015" s="17">
        <v>5</v>
      </c>
      <c r="F1015" s="13">
        <v>50</v>
      </c>
      <c r="G1015" s="13">
        <v>1</v>
      </c>
      <c r="H1015" s="13">
        <v>51</v>
      </c>
      <c r="I1015" s="13" t="b">
        <v>1</v>
      </c>
      <c r="J1015" s="4">
        <v>1.9607843137254902E-2</v>
      </c>
      <c r="K1015">
        <f t="shared" si="75"/>
        <v>2.6011914476905499E-4</v>
      </c>
      <c r="L1015">
        <f t="shared" si="76"/>
        <v>1.6128209595892999E-2</v>
      </c>
      <c r="M1015">
        <f t="shared" si="77"/>
        <v>3.1623940384103917E-4</v>
      </c>
      <c r="N1015">
        <f t="shared" si="78"/>
        <v>1.6128209595892999E-2</v>
      </c>
      <c r="O1015">
        <f t="shared" si="79"/>
        <v>8.0641047979465003E-2</v>
      </c>
      <c r="Q1015" s="7">
        <v>989</v>
      </c>
      <c r="R1015" s="7">
        <v>5.3278949750253611E-4</v>
      </c>
      <c r="S1015" s="7">
        <v>-2.1340335542281062E-4</v>
      </c>
      <c r="U1015" s="7">
        <v>56.0374149659864</v>
      </c>
      <c r="V1015" s="7">
        <v>6.3877228415945098E-4</v>
      </c>
    </row>
    <row r="1016" spans="1:22" x14ac:dyDescent="0.35">
      <c r="A1016" s="5">
        <v>2016</v>
      </c>
      <c r="B1016" s="14" t="s">
        <v>102</v>
      </c>
      <c r="C1016" s="14" t="s">
        <v>304</v>
      </c>
      <c r="D1016" s="14">
        <v>2014</v>
      </c>
      <c r="E1016" s="14">
        <v>2</v>
      </c>
      <c r="F1016" s="14">
        <v>50</v>
      </c>
      <c r="G1016" s="14">
        <v>1</v>
      </c>
      <c r="H1016" s="14">
        <v>51</v>
      </c>
      <c r="I1016" s="14" t="b">
        <v>1</v>
      </c>
      <c r="J1016" s="6">
        <v>1.9607843137254902E-2</v>
      </c>
      <c r="K1016">
        <f t="shared" si="75"/>
        <v>2.6011914476905499E-4</v>
      </c>
      <c r="L1016">
        <f t="shared" si="76"/>
        <v>1.6128209595892999E-2</v>
      </c>
      <c r="M1016">
        <f t="shared" si="77"/>
        <v>3.1623940384103917E-4</v>
      </c>
      <c r="N1016">
        <f t="shared" si="78"/>
        <v>1.6128209595892999E-2</v>
      </c>
      <c r="O1016">
        <f t="shared" si="79"/>
        <v>3.2256419191785998E-2</v>
      </c>
      <c r="Q1016" s="7">
        <v>990</v>
      </c>
      <c r="R1016" s="7">
        <v>5.0287886400010573E-4</v>
      </c>
      <c r="S1016" s="7">
        <v>-1.8349272192038024E-4</v>
      </c>
      <c r="U1016" s="7">
        <v>56.094104308390023</v>
      </c>
      <c r="V1016" s="7">
        <v>6.3877228415945098E-4</v>
      </c>
    </row>
    <row r="1017" spans="1:22" x14ac:dyDescent="0.35">
      <c r="A1017" s="3">
        <v>2016</v>
      </c>
      <c r="B1017" s="13" t="s">
        <v>52</v>
      </c>
      <c r="C1017" s="13" t="s">
        <v>146</v>
      </c>
      <c r="D1017" s="13">
        <v>2011</v>
      </c>
      <c r="E1017" s="17">
        <v>5</v>
      </c>
      <c r="F1017" s="13">
        <v>50</v>
      </c>
      <c r="G1017" s="13">
        <v>1</v>
      </c>
      <c r="H1017" s="13">
        <v>51</v>
      </c>
      <c r="I1017" s="13" t="b">
        <v>1</v>
      </c>
      <c r="J1017" s="4">
        <v>1.9607843137254902E-2</v>
      </c>
      <c r="K1017">
        <f t="shared" si="75"/>
        <v>2.6011914476905499E-4</v>
      </c>
      <c r="L1017">
        <f t="shared" si="76"/>
        <v>1.6128209595892999E-2</v>
      </c>
      <c r="M1017">
        <f t="shared" si="77"/>
        <v>3.1623940384103917E-4</v>
      </c>
      <c r="N1017">
        <f t="shared" si="78"/>
        <v>1.6128209595892999E-2</v>
      </c>
      <c r="O1017">
        <f t="shared" si="79"/>
        <v>8.0641047979465003E-2</v>
      </c>
      <c r="Q1017" s="7">
        <v>991</v>
      </c>
      <c r="R1017" s="7">
        <v>5.1484311740107786E-4</v>
      </c>
      <c r="S1017" s="7">
        <v>-1.9545697532135237E-4</v>
      </c>
      <c r="U1017" s="7">
        <v>56.150793650793652</v>
      </c>
      <c r="V1017" s="7">
        <v>6.3877228415945098E-4</v>
      </c>
    </row>
    <row r="1018" spans="1:22" x14ac:dyDescent="0.35">
      <c r="A1018" s="3">
        <v>2017</v>
      </c>
      <c r="B1018" s="13" t="s">
        <v>92</v>
      </c>
      <c r="C1018" s="13" t="s">
        <v>335</v>
      </c>
      <c r="D1018" s="13">
        <v>2016</v>
      </c>
      <c r="E1018" s="14">
        <v>1</v>
      </c>
      <c r="F1018" s="13">
        <v>50</v>
      </c>
      <c r="G1018" s="13">
        <v>1</v>
      </c>
      <c r="H1018" s="13">
        <v>51</v>
      </c>
      <c r="I1018" s="13" t="b">
        <v>1</v>
      </c>
      <c r="J1018" s="4">
        <v>1.9607843137254902E-2</v>
      </c>
      <c r="K1018">
        <f t="shared" si="75"/>
        <v>2.6011914476905499E-4</v>
      </c>
      <c r="L1018">
        <f t="shared" si="76"/>
        <v>1.6128209595892999E-2</v>
      </c>
      <c r="M1018">
        <f t="shared" si="77"/>
        <v>3.1623940384103917E-4</v>
      </c>
      <c r="N1018">
        <f t="shared" si="78"/>
        <v>1.6128209595892999E-2</v>
      </c>
      <c r="O1018">
        <f t="shared" si="79"/>
        <v>1.6128209595892999E-2</v>
      </c>
      <c r="Q1018" s="7">
        <v>992</v>
      </c>
      <c r="R1018" s="7">
        <v>5.2680737080204999E-4</v>
      </c>
      <c r="S1018" s="7">
        <v>-2.0742122872232451E-4</v>
      </c>
      <c r="U1018" s="7">
        <v>56.207482993197281</v>
      </c>
      <c r="V1018" s="7">
        <v>6.3877228415945098E-4</v>
      </c>
    </row>
    <row r="1019" spans="1:22" x14ac:dyDescent="0.35">
      <c r="A1019" s="24">
        <v>2013</v>
      </c>
      <c r="B1019" s="17" t="s">
        <v>26</v>
      </c>
      <c r="C1019" s="17" t="s">
        <v>27</v>
      </c>
      <c r="D1019" s="17">
        <v>2010</v>
      </c>
      <c r="E1019" s="17">
        <v>3</v>
      </c>
      <c r="F1019" s="17">
        <v>201</v>
      </c>
      <c r="G1019" s="17">
        <v>4</v>
      </c>
      <c r="H1019" s="17">
        <v>205</v>
      </c>
      <c r="I1019" s="17" t="b">
        <v>1</v>
      </c>
      <c r="J1019" s="25">
        <v>1.9512195121951199E-2</v>
      </c>
      <c r="K1019">
        <f t="shared" si="75"/>
        <v>1.0455769544638486E-3</v>
      </c>
      <c r="L1019">
        <f t="shared" si="76"/>
        <v>3.2335382392417268E-2</v>
      </c>
      <c r="M1019">
        <f t="shared" si="77"/>
        <v>6.3093429058375095E-4</v>
      </c>
      <c r="N1019">
        <f t="shared" si="78"/>
        <v>3.2335382392417268E-2</v>
      </c>
      <c r="O1019">
        <f t="shared" si="79"/>
        <v>9.7006147177251811E-2</v>
      </c>
      <c r="Q1019" s="7">
        <v>993</v>
      </c>
      <c r="R1019" s="7">
        <v>5.0886099070059185E-4</v>
      </c>
      <c r="S1019" s="7">
        <v>-1.8947484862086636E-4</v>
      </c>
      <c r="U1019" s="7">
        <v>56.264172335600911</v>
      </c>
      <c r="V1019" s="7">
        <v>6.4019652736384128E-4</v>
      </c>
    </row>
    <row r="1020" spans="1:22" x14ac:dyDescent="0.35">
      <c r="A1020" s="5">
        <v>2013</v>
      </c>
      <c r="B1020" s="14" t="s">
        <v>42</v>
      </c>
      <c r="C1020" s="14" t="s">
        <v>45</v>
      </c>
      <c r="D1020" s="14">
        <v>2011</v>
      </c>
      <c r="E1020" s="14">
        <v>2</v>
      </c>
      <c r="F1020" s="14">
        <v>101</v>
      </c>
      <c r="G1020" s="14">
        <v>2</v>
      </c>
      <c r="H1020" s="14">
        <v>103</v>
      </c>
      <c r="I1020" s="14" t="b">
        <v>1</v>
      </c>
      <c r="J1020" s="6">
        <v>1.94174757281553E-2</v>
      </c>
      <c r="K1020">
        <f t="shared" si="75"/>
        <v>5.2533866492573858E-4</v>
      </c>
      <c r="L1020">
        <f t="shared" si="76"/>
        <v>2.2920267557900335E-2</v>
      </c>
      <c r="M1020">
        <f t="shared" si="77"/>
        <v>4.450537389883551E-4</v>
      </c>
      <c r="N1020">
        <f t="shared" si="78"/>
        <v>2.2920267557900335E-2</v>
      </c>
      <c r="O1020">
        <f t="shared" si="79"/>
        <v>4.5840535115800669E-2</v>
      </c>
      <c r="Q1020" s="7">
        <v>994</v>
      </c>
      <c r="R1020" s="7">
        <v>5.1484311740107786E-4</v>
      </c>
      <c r="S1020" s="7">
        <v>-1.9545697532135237E-4</v>
      </c>
      <c r="U1020" s="7">
        <v>56.32086167800454</v>
      </c>
      <c r="V1020" s="7">
        <v>6.4307382962476274E-4</v>
      </c>
    </row>
    <row r="1021" spans="1:22" x14ac:dyDescent="0.35">
      <c r="A1021" s="24">
        <v>2016</v>
      </c>
      <c r="B1021" s="17" t="s">
        <v>106</v>
      </c>
      <c r="C1021" s="17" t="s">
        <v>107</v>
      </c>
      <c r="D1021" s="17">
        <v>2011</v>
      </c>
      <c r="E1021" s="17">
        <v>5</v>
      </c>
      <c r="F1021" s="17">
        <v>101</v>
      </c>
      <c r="G1021" s="17">
        <v>2</v>
      </c>
      <c r="H1021" s="17">
        <v>103</v>
      </c>
      <c r="I1021" s="17" t="b">
        <v>1</v>
      </c>
      <c r="J1021" s="25">
        <v>1.94174757281553E-2</v>
      </c>
      <c r="K1021">
        <f t="shared" si="75"/>
        <v>5.2533866492573858E-4</v>
      </c>
      <c r="L1021">
        <f t="shared" si="76"/>
        <v>2.2920267557900335E-2</v>
      </c>
      <c r="M1021">
        <f t="shared" si="77"/>
        <v>4.450537389883551E-4</v>
      </c>
      <c r="N1021">
        <f t="shared" si="78"/>
        <v>2.2920267557900335E-2</v>
      </c>
      <c r="O1021">
        <f t="shared" si="79"/>
        <v>0.11460133778950167</v>
      </c>
      <c r="Q1021" s="7">
        <v>995</v>
      </c>
      <c r="R1021" s="7">
        <v>5.0287886400010573E-4</v>
      </c>
      <c r="S1021" s="7">
        <v>-1.8349272192038024E-4</v>
      </c>
      <c r="U1021" s="7">
        <v>56.37755102040817</v>
      </c>
      <c r="V1021" s="7">
        <v>6.4307382962476274E-4</v>
      </c>
    </row>
    <row r="1022" spans="1:22" x14ac:dyDescent="0.35">
      <c r="A1022" s="3">
        <v>2017</v>
      </c>
      <c r="B1022" s="13" t="s">
        <v>24</v>
      </c>
      <c r="C1022" s="13" t="s">
        <v>28</v>
      </c>
      <c r="D1022" s="13">
        <v>2017</v>
      </c>
      <c r="E1022" s="14">
        <v>0</v>
      </c>
      <c r="F1022" s="13">
        <v>405</v>
      </c>
      <c r="G1022" s="13">
        <v>8</v>
      </c>
      <c r="H1022" s="13">
        <v>413</v>
      </c>
      <c r="I1022" s="13" t="b">
        <v>1</v>
      </c>
      <c r="J1022" s="4">
        <v>1.93704600484262E-2</v>
      </c>
      <c r="K1022">
        <f t="shared" si="75"/>
        <v>2.1064550350905825E-3</v>
      </c>
      <c r="L1022">
        <f t="shared" si="76"/>
        <v>4.5896133116969481E-2</v>
      </c>
      <c r="M1022">
        <f t="shared" si="77"/>
        <v>8.8902921291950793E-4</v>
      </c>
      <c r="N1022">
        <f t="shared" si="78"/>
        <v>4.5896133116969481E-2</v>
      </c>
      <c r="O1022">
        <f t="shared" si="79"/>
        <v>0</v>
      </c>
      <c r="Q1022" s="7">
        <v>996</v>
      </c>
      <c r="R1022" s="7">
        <v>5.0287886400010573E-4</v>
      </c>
      <c r="S1022" s="7">
        <v>-1.8349272192038024E-4</v>
      </c>
      <c r="U1022" s="7">
        <v>56.434240362811792</v>
      </c>
      <c r="V1022" s="7">
        <v>6.4361765537068359E-4</v>
      </c>
    </row>
    <row r="1023" spans="1:22" x14ac:dyDescent="0.35">
      <c r="A1023" s="3">
        <v>2017</v>
      </c>
      <c r="B1023" s="13" t="s">
        <v>37</v>
      </c>
      <c r="C1023" s="13" t="s">
        <v>39</v>
      </c>
      <c r="D1023" s="13">
        <v>2016</v>
      </c>
      <c r="E1023" s="17">
        <v>1</v>
      </c>
      <c r="F1023" s="13">
        <v>203</v>
      </c>
      <c r="G1023" s="13">
        <v>4</v>
      </c>
      <c r="H1023" s="13">
        <v>207</v>
      </c>
      <c r="I1023" s="13" t="b">
        <v>1</v>
      </c>
      <c r="J1023" s="4">
        <v>1.9323671497584499E-2</v>
      </c>
      <c r="K1023">
        <f t="shared" si="75"/>
        <v>1.0557777052391055E-3</v>
      </c>
      <c r="L1023">
        <f t="shared" si="76"/>
        <v>3.2492733114330437E-2</v>
      </c>
      <c r="M1023">
        <f t="shared" si="77"/>
        <v>6.2787890076000706E-4</v>
      </c>
      <c r="N1023">
        <f t="shared" si="78"/>
        <v>3.2492733114330437E-2</v>
      </c>
      <c r="O1023">
        <f t="shared" si="79"/>
        <v>3.2492733114330437E-2</v>
      </c>
      <c r="Q1023" s="7">
        <v>997</v>
      </c>
      <c r="R1023" s="7">
        <v>5.2680737080204999E-4</v>
      </c>
      <c r="S1023" s="7">
        <v>-2.0742122872232451E-4</v>
      </c>
      <c r="U1023" s="7">
        <v>56.490929705215422</v>
      </c>
      <c r="V1023" s="7">
        <v>6.4894677188500596E-4</v>
      </c>
    </row>
    <row r="1024" spans="1:22" x14ac:dyDescent="0.35">
      <c r="A1024" s="3">
        <v>2013</v>
      </c>
      <c r="B1024" s="13" t="s">
        <v>24</v>
      </c>
      <c r="C1024" s="13" t="s">
        <v>49</v>
      </c>
      <c r="D1024" s="13">
        <v>2009</v>
      </c>
      <c r="E1024" s="14">
        <v>4</v>
      </c>
      <c r="F1024" s="13">
        <v>51</v>
      </c>
      <c r="G1024" s="13">
        <v>1</v>
      </c>
      <c r="H1024" s="13">
        <v>52</v>
      </c>
      <c r="I1024" s="13" t="b">
        <v>1</v>
      </c>
      <c r="J1024" s="4">
        <v>1.9230769230769201E-2</v>
      </c>
      <c r="K1024">
        <f t="shared" si="75"/>
        <v>2.6521952015668354E-4</v>
      </c>
      <c r="L1024">
        <f t="shared" si="76"/>
        <v>1.6285561708356378E-2</v>
      </c>
      <c r="M1024">
        <f t="shared" si="77"/>
        <v>3.131838790068529E-4</v>
      </c>
      <c r="N1024">
        <f t="shared" si="78"/>
        <v>1.6285561708356378E-2</v>
      </c>
      <c r="O1024">
        <f t="shared" si="79"/>
        <v>6.514224683342551E-2</v>
      </c>
      <c r="Q1024" s="7">
        <v>998</v>
      </c>
      <c r="R1024" s="7">
        <v>1.0322572406390501E-3</v>
      </c>
      <c r="S1024" s="7">
        <v>-3.950759235432003E-4</v>
      </c>
      <c r="U1024" s="7">
        <v>56.547619047619051</v>
      </c>
      <c r="V1024" s="7">
        <v>6.4894677188500596E-4</v>
      </c>
    </row>
    <row r="1025" spans="1:22" x14ac:dyDescent="0.35">
      <c r="A1025" s="24">
        <v>2013</v>
      </c>
      <c r="B1025" s="17" t="s">
        <v>30</v>
      </c>
      <c r="C1025" s="17" t="s">
        <v>126</v>
      </c>
      <c r="D1025" s="17">
        <v>2009</v>
      </c>
      <c r="E1025" s="17">
        <v>4</v>
      </c>
      <c r="F1025" s="17">
        <v>51</v>
      </c>
      <c r="G1025" s="17">
        <v>1</v>
      </c>
      <c r="H1025" s="17">
        <v>52</v>
      </c>
      <c r="I1025" s="17" t="b">
        <v>1</v>
      </c>
      <c r="J1025" s="25">
        <v>1.9230769230769201E-2</v>
      </c>
      <c r="K1025">
        <f t="shared" si="75"/>
        <v>2.6521952015668354E-4</v>
      </c>
      <c r="L1025">
        <f t="shared" si="76"/>
        <v>1.6285561708356378E-2</v>
      </c>
      <c r="M1025">
        <f t="shared" si="77"/>
        <v>3.131838790068529E-4</v>
      </c>
      <c r="N1025">
        <f t="shared" si="78"/>
        <v>1.6285561708356378E-2</v>
      </c>
      <c r="O1025">
        <f t="shared" si="79"/>
        <v>6.514224683342551E-2</v>
      </c>
      <c r="Q1025" s="7">
        <v>999</v>
      </c>
      <c r="R1025" s="7">
        <v>9.0509777559014592E-4</v>
      </c>
      <c r="S1025" s="7">
        <v>-3.5373955806651059E-4</v>
      </c>
      <c r="U1025" s="7">
        <v>56.60430839002268</v>
      </c>
      <c r="V1025" s="7">
        <v>6.5194423250948097E-4</v>
      </c>
    </row>
    <row r="1026" spans="1:22" x14ac:dyDescent="0.35">
      <c r="A1026" s="5">
        <v>2013</v>
      </c>
      <c r="B1026" s="14" t="s">
        <v>33</v>
      </c>
      <c r="C1026" s="14" t="s">
        <v>203</v>
      </c>
      <c r="D1026" s="14">
        <v>2008</v>
      </c>
      <c r="E1026" s="14">
        <v>5</v>
      </c>
      <c r="F1026" s="14">
        <v>51</v>
      </c>
      <c r="G1026" s="14">
        <v>1</v>
      </c>
      <c r="H1026" s="14">
        <v>52</v>
      </c>
      <c r="I1026" s="14" t="b">
        <v>1</v>
      </c>
      <c r="J1026" s="6">
        <v>1.9230769230769201E-2</v>
      </c>
      <c r="K1026">
        <f t="shared" si="75"/>
        <v>2.6521952015668354E-4</v>
      </c>
      <c r="L1026">
        <f t="shared" si="76"/>
        <v>1.6285561708356378E-2</v>
      </c>
      <c r="M1026">
        <f t="shared" si="77"/>
        <v>3.131838790068529E-4</v>
      </c>
      <c r="N1026">
        <f t="shared" si="78"/>
        <v>1.6285561708356378E-2</v>
      </c>
      <c r="O1026">
        <f t="shared" si="79"/>
        <v>8.1427808541781888E-2</v>
      </c>
      <c r="Q1026" s="7">
        <v>1000</v>
      </c>
      <c r="R1026" s="7">
        <v>1.4156568862058257E-3</v>
      </c>
      <c r="S1026" s="7">
        <v>-5.7423896450306056E-4</v>
      </c>
      <c r="U1026" s="7">
        <v>56.66099773242631</v>
      </c>
      <c r="V1026" s="7">
        <v>6.5194423250948248E-4</v>
      </c>
    </row>
    <row r="1027" spans="1:22" x14ac:dyDescent="0.35">
      <c r="A1027" s="24">
        <v>2014</v>
      </c>
      <c r="B1027" s="17" t="s">
        <v>102</v>
      </c>
      <c r="C1027" s="17" t="s">
        <v>272</v>
      </c>
      <c r="D1027" s="17">
        <v>2010</v>
      </c>
      <c r="E1027" s="17">
        <v>4</v>
      </c>
      <c r="F1027" s="17">
        <v>51</v>
      </c>
      <c r="G1027" s="17">
        <v>1</v>
      </c>
      <c r="H1027" s="17">
        <v>52</v>
      </c>
      <c r="I1027" s="17" t="b">
        <v>1</v>
      </c>
      <c r="J1027" s="25">
        <v>1.9230769230769201E-2</v>
      </c>
      <c r="K1027">
        <f t="shared" si="75"/>
        <v>2.6521952015668354E-4</v>
      </c>
      <c r="L1027">
        <f t="shared" si="76"/>
        <v>1.6285561708356378E-2</v>
      </c>
      <c r="M1027">
        <f t="shared" si="77"/>
        <v>3.131838790068529E-4</v>
      </c>
      <c r="N1027">
        <f t="shared" si="78"/>
        <v>1.6285561708356378E-2</v>
      </c>
      <c r="O1027">
        <f t="shared" si="79"/>
        <v>6.514224683342551E-2</v>
      </c>
      <c r="Q1027" s="7">
        <v>1001</v>
      </c>
      <c r="R1027" s="7">
        <v>7.3172955371586935E-4</v>
      </c>
      <c r="S1027" s="7">
        <v>-2.8229094293951947E-4</v>
      </c>
      <c r="U1027" s="7">
        <v>56.717687074829932</v>
      </c>
      <c r="V1027" s="7">
        <v>6.5498361603719992E-4</v>
      </c>
    </row>
    <row r="1028" spans="1:22" x14ac:dyDescent="0.35">
      <c r="A1028" s="3">
        <v>2014</v>
      </c>
      <c r="B1028" s="13" t="s">
        <v>92</v>
      </c>
      <c r="C1028" s="13" t="s">
        <v>149</v>
      </c>
      <c r="D1028" s="13">
        <v>2012</v>
      </c>
      <c r="E1028" s="14">
        <v>2</v>
      </c>
      <c r="F1028" s="13">
        <v>51</v>
      </c>
      <c r="G1028" s="13">
        <v>1</v>
      </c>
      <c r="H1028" s="13">
        <v>52</v>
      </c>
      <c r="I1028" s="13" t="b">
        <v>1</v>
      </c>
      <c r="J1028" s="4">
        <v>1.9230769230769201E-2</v>
      </c>
      <c r="K1028">
        <f t="shared" ref="K1028:K1091" si="80">H1028/$H$1</f>
        <v>2.6521952015668354E-4</v>
      </c>
      <c r="L1028">
        <f t="shared" ref="L1028:L1091" si="81">SQRT(K1028)</f>
        <v>1.6285561708356378E-2</v>
      </c>
      <c r="M1028">
        <f t="shared" ref="M1028:M1091" si="82">J1028*L1028</f>
        <v>3.131838790068529E-4</v>
      </c>
      <c r="N1028">
        <f t="shared" ref="N1028:N1091" si="83">L1028</f>
        <v>1.6285561708356378E-2</v>
      </c>
      <c r="O1028">
        <f t="shared" ref="O1028:O1091" si="84">E1028*L1028</f>
        <v>3.2571123416712755E-2</v>
      </c>
      <c r="Q1028" s="7">
        <v>1002</v>
      </c>
      <c r="R1028" s="7">
        <v>7.4023175322649891E-4</v>
      </c>
      <c r="S1028" s="7">
        <v>-2.9079314245014903E-4</v>
      </c>
      <c r="U1028" s="7">
        <v>56.774376417233562</v>
      </c>
      <c r="V1028" s="7">
        <v>6.5498361603719992E-4</v>
      </c>
    </row>
    <row r="1029" spans="1:22" x14ac:dyDescent="0.35">
      <c r="A1029" s="3">
        <v>2015</v>
      </c>
      <c r="B1029" s="13" t="s">
        <v>30</v>
      </c>
      <c r="C1029" s="13" t="s">
        <v>47</v>
      </c>
      <c r="D1029" s="13">
        <v>2014</v>
      </c>
      <c r="E1029" s="17">
        <v>1</v>
      </c>
      <c r="F1029" s="13">
        <v>51</v>
      </c>
      <c r="G1029" s="13">
        <v>1</v>
      </c>
      <c r="H1029" s="13">
        <v>52</v>
      </c>
      <c r="I1029" s="13" t="b">
        <v>1</v>
      </c>
      <c r="J1029" s="4">
        <v>1.9230769230769201E-2</v>
      </c>
      <c r="K1029">
        <f t="shared" si="80"/>
        <v>2.6521952015668354E-4</v>
      </c>
      <c r="L1029">
        <f t="shared" si="81"/>
        <v>1.6285561708356378E-2</v>
      </c>
      <c r="M1029">
        <f t="shared" si="82"/>
        <v>3.131838790068529E-4</v>
      </c>
      <c r="N1029">
        <f t="shared" si="83"/>
        <v>1.6285561708356378E-2</v>
      </c>
      <c r="O1029">
        <f t="shared" si="84"/>
        <v>1.6285561708356378E-2</v>
      </c>
      <c r="Q1029" s="7">
        <v>1003</v>
      </c>
      <c r="R1029" s="7">
        <v>7.2322735420523969E-4</v>
      </c>
      <c r="S1029" s="7">
        <v>-2.7378874342888981E-4</v>
      </c>
      <c r="U1029" s="7">
        <v>56.831065759637191</v>
      </c>
      <c r="V1029" s="7">
        <v>6.5806590890200747E-4</v>
      </c>
    </row>
    <row r="1030" spans="1:22" x14ac:dyDescent="0.35">
      <c r="A1030" s="5">
        <v>2016</v>
      </c>
      <c r="B1030" s="14" t="s">
        <v>24</v>
      </c>
      <c r="C1030" s="14" t="s">
        <v>46</v>
      </c>
      <c r="D1030" s="14">
        <v>2016</v>
      </c>
      <c r="E1030" s="14">
        <v>0</v>
      </c>
      <c r="F1030" s="14">
        <v>51</v>
      </c>
      <c r="G1030" s="14">
        <v>1</v>
      </c>
      <c r="H1030" s="14">
        <v>52</v>
      </c>
      <c r="I1030" s="14" t="b">
        <v>1</v>
      </c>
      <c r="J1030" s="6">
        <v>1.9230769230769201E-2</v>
      </c>
      <c r="K1030">
        <f t="shared" si="80"/>
        <v>2.6521952015668354E-4</v>
      </c>
      <c r="L1030">
        <f t="shared" si="81"/>
        <v>1.6285561708356378E-2</v>
      </c>
      <c r="M1030">
        <f t="shared" si="82"/>
        <v>3.131838790068529E-4</v>
      </c>
      <c r="N1030">
        <f t="shared" si="83"/>
        <v>1.6285561708356378E-2</v>
      </c>
      <c r="O1030">
        <f t="shared" si="84"/>
        <v>0</v>
      </c>
      <c r="Q1030" s="7">
        <v>1004</v>
      </c>
      <c r="R1030" s="7">
        <v>7.4873395273712857E-4</v>
      </c>
      <c r="S1030" s="7">
        <v>-2.9929534196077869E-4</v>
      </c>
      <c r="U1030" s="7">
        <v>56.887755102040821</v>
      </c>
      <c r="V1030" s="7">
        <v>6.611921303413278E-4</v>
      </c>
    </row>
    <row r="1031" spans="1:22" x14ac:dyDescent="0.35">
      <c r="A1031" s="3">
        <v>2017</v>
      </c>
      <c r="B1031" s="13" t="s">
        <v>26</v>
      </c>
      <c r="C1031" s="13" t="s">
        <v>111</v>
      </c>
      <c r="D1031" s="13">
        <v>2013</v>
      </c>
      <c r="E1031" s="17">
        <v>4</v>
      </c>
      <c r="F1031" s="13">
        <v>51</v>
      </c>
      <c r="G1031" s="13">
        <v>1</v>
      </c>
      <c r="H1031" s="13">
        <v>52</v>
      </c>
      <c r="I1031" s="13" t="b">
        <v>1</v>
      </c>
      <c r="J1031" s="4">
        <v>1.9230769230769201E-2</v>
      </c>
      <c r="K1031">
        <f t="shared" si="80"/>
        <v>2.6521952015668354E-4</v>
      </c>
      <c r="L1031">
        <f t="shared" si="81"/>
        <v>1.6285561708356378E-2</v>
      </c>
      <c r="M1031">
        <f t="shared" si="82"/>
        <v>3.131838790068529E-4</v>
      </c>
      <c r="N1031">
        <f t="shared" si="83"/>
        <v>1.6285561708356378E-2</v>
      </c>
      <c r="O1031">
        <f t="shared" si="84"/>
        <v>6.514224683342551E-2</v>
      </c>
      <c r="Q1031" s="7">
        <v>1005</v>
      </c>
      <c r="R1031" s="7">
        <v>7.5243142684233493E-4</v>
      </c>
      <c r="S1031" s="7">
        <v>-3.052013729735551E-4</v>
      </c>
      <c r="U1031" s="7">
        <v>56.94444444444445</v>
      </c>
      <c r="V1031" s="7">
        <v>6.6596614273703556E-4</v>
      </c>
    </row>
    <row r="1032" spans="1:22" x14ac:dyDescent="0.35">
      <c r="A1032" s="3">
        <v>2017</v>
      </c>
      <c r="B1032" s="13" t="s">
        <v>37</v>
      </c>
      <c r="C1032" s="13" t="s">
        <v>39</v>
      </c>
      <c r="D1032" s="13">
        <v>2013</v>
      </c>
      <c r="E1032" s="14">
        <v>4</v>
      </c>
      <c r="F1032" s="13">
        <v>206</v>
      </c>
      <c r="G1032" s="13">
        <v>4</v>
      </c>
      <c r="H1032" s="13">
        <v>210</v>
      </c>
      <c r="I1032" s="13" t="b">
        <v>1</v>
      </c>
      <c r="J1032" s="4">
        <v>1.9047619047619101E-2</v>
      </c>
      <c r="K1032">
        <f t="shared" si="80"/>
        <v>1.0710788314019911E-3</v>
      </c>
      <c r="L1032">
        <f t="shared" si="81"/>
        <v>3.272734073220724E-2</v>
      </c>
      <c r="M1032">
        <f t="shared" si="82"/>
        <v>6.2337791870871104E-4</v>
      </c>
      <c r="N1032">
        <f t="shared" si="83"/>
        <v>3.272734073220724E-2</v>
      </c>
      <c r="O1032">
        <f t="shared" si="84"/>
        <v>0.13090936292882896</v>
      </c>
      <c r="Q1032" s="7">
        <v>1006</v>
      </c>
      <c r="R1032" s="7">
        <v>7.6097561277873422E-4</v>
      </c>
      <c r="S1032" s="7">
        <v>-3.1374555890995438E-4</v>
      </c>
      <c r="U1032" s="7">
        <v>57.001133786848079</v>
      </c>
      <c r="V1032" s="7">
        <v>6.6654600017621805E-4</v>
      </c>
    </row>
    <row r="1033" spans="1:22" x14ac:dyDescent="0.35">
      <c r="A1033" s="24">
        <v>2013</v>
      </c>
      <c r="B1033" s="17" t="s">
        <v>24</v>
      </c>
      <c r="C1033" s="17" t="s">
        <v>28</v>
      </c>
      <c r="D1033" s="17">
        <v>2012</v>
      </c>
      <c r="E1033" s="17">
        <v>1</v>
      </c>
      <c r="F1033" s="17">
        <v>155</v>
      </c>
      <c r="G1033" s="17">
        <v>3</v>
      </c>
      <c r="H1033" s="17">
        <v>158</v>
      </c>
      <c r="I1033" s="17" t="b">
        <v>1</v>
      </c>
      <c r="J1033" s="25">
        <v>1.8987341772151899E-2</v>
      </c>
      <c r="K1033">
        <f t="shared" si="80"/>
        <v>8.0585931124530765E-4</v>
      </c>
      <c r="L1033">
        <f t="shared" si="81"/>
        <v>2.8387661250009796E-2</v>
      </c>
      <c r="M1033">
        <f t="shared" si="82"/>
        <v>5.3900622626600883E-4</v>
      </c>
      <c r="N1033">
        <f t="shared" si="83"/>
        <v>2.8387661250009796E-2</v>
      </c>
      <c r="O1033">
        <f t="shared" si="84"/>
        <v>2.8387661250009796E-2</v>
      </c>
      <c r="Q1033" s="7">
        <v>1007</v>
      </c>
      <c r="R1033" s="7">
        <v>7.6097561277873422E-4</v>
      </c>
      <c r="S1033" s="7">
        <v>-3.1374555890995438E-4</v>
      </c>
      <c r="U1033" s="7">
        <v>57.057823129251702</v>
      </c>
      <c r="V1033" s="7">
        <v>6.6758060848253376E-4</v>
      </c>
    </row>
    <row r="1034" spans="1:22" x14ac:dyDescent="0.35">
      <c r="A1034" s="3">
        <v>2016</v>
      </c>
      <c r="B1034" s="13" t="s">
        <v>26</v>
      </c>
      <c r="C1034" s="13" t="s">
        <v>35</v>
      </c>
      <c r="D1034" s="13">
        <v>2012</v>
      </c>
      <c r="E1034" s="14">
        <v>4</v>
      </c>
      <c r="F1034" s="13">
        <v>155</v>
      </c>
      <c r="G1034" s="13">
        <v>3</v>
      </c>
      <c r="H1034" s="13">
        <v>158</v>
      </c>
      <c r="I1034" s="13" t="b">
        <v>1</v>
      </c>
      <c r="J1034" s="4">
        <v>1.8987341772151899E-2</v>
      </c>
      <c r="K1034">
        <f t="shared" si="80"/>
        <v>8.0585931124530765E-4</v>
      </c>
      <c r="L1034">
        <f t="shared" si="81"/>
        <v>2.8387661250009796E-2</v>
      </c>
      <c r="M1034">
        <f t="shared" si="82"/>
        <v>5.3900622626600883E-4</v>
      </c>
      <c r="N1034">
        <f t="shared" si="83"/>
        <v>2.8387661250009796E-2</v>
      </c>
      <c r="O1034">
        <f t="shared" si="84"/>
        <v>0.11355064500003918</v>
      </c>
      <c r="Q1034" s="7">
        <v>1008</v>
      </c>
      <c r="R1034" s="7">
        <v>5.3809101611343132E-4</v>
      </c>
      <c r="S1034" s="7">
        <v>-2.2185161227239214E-4</v>
      </c>
      <c r="U1034" s="7">
        <v>57.114512471655331</v>
      </c>
      <c r="V1034" s="7">
        <v>6.6758060848253376E-4</v>
      </c>
    </row>
    <row r="1035" spans="1:22" x14ac:dyDescent="0.35">
      <c r="A1035" s="24">
        <v>2015</v>
      </c>
      <c r="B1035" s="17" t="s">
        <v>26</v>
      </c>
      <c r="C1035" s="17" t="s">
        <v>27</v>
      </c>
      <c r="D1035" s="17">
        <v>2012</v>
      </c>
      <c r="E1035" s="17">
        <v>3</v>
      </c>
      <c r="F1035" s="17">
        <v>259</v>
      </c>
      <c r="G1035" s="17">
        <v>5</v>
      </c>
      <c r="H1035" s="17">
        <v>264</v>
      </c>
      <c r="I1035" s="17" t="b">
        <v>1</v>
      </c>
      <c r="J1035" s="25">
        <v>1.8939393939393898E-2</v>
      </c>
      <c r="K1035">
        <f t="shared" si="80"/>
        <v>1.3464991023339318E-3</v>
      </c>
      <c r="L1035">
        <f t="shared" si="81"/>
        <v>3.6694674032261572E-2</v>
      </c>
      <c r="M1035">
        <f t="shared" si="82"/>
        <v>6.9497488697464944E-4</v>
      </c>
      <c r="N1035">
        <f t="shared" si="83"/>
        <v>3.6694674032261572E-2</v>
      </c>
      <c r="O1035">
        <f t="shared" si="84"/>
        <v>0.11008402209678472</v>
      </c>
      <c r="Q1035" s="7">
        <v>1009</v>
      </c>
      <c r="R1035" s="7">
        <v>5.1996606066739132E-4</v>
      </c>
      <c r="S1035" s="7">
        <v>-2.0372665682635215E-4</v>
      </c>
      <c r="U1035" s="7">
        <v>57.171201814058961</v>
      </c>
      <c r="V1035" s="7">
        <v>6.6778324336608577E-4</v>
      </c>
    </row>
    <row r="1036" spans="1:22" x14ac:dyDescent="0.35">
      <c r="A1036" s="5">
        <v>2013</v>
      </c>
      <c r="B1036" s="14" t="s">
        <v>30</v>
      </c>
      <c r="C1036" s="14" t="s">
        <v>31</v>
      </c>
      <c r="D1036" s="14">
        <v>2008</v>
      </c>
      <c r="E1036" s="14">
        <v>5</v>
      </c>
      <c r="F1036" s="14">
        <v>260</v>
      </c>
      <c r="G1036" s="14">
        <v>5</v>
      </c>
      <c r="H1036" s="14">
        <v>265</v>
      </c>
      <c r="I1036" s="14" t="b">
        <v>1</v>
      </c>
      <c r="J1036" s="6">
        <v>1.88679245283019E-2</v>
      </c>
      <c r="K1036">
        <f t="shared" si="80"/>
        <v>1.3515994777215602E-3</v>
      </c>
      <c r="L1036">
        <f t="shared" si="81"/>
        <v>3.6764105833292891E-2</v>
      </c>
      <c r="M1036">
        <f t="shared" si="82"/>
        <v>6.9366237421307389E-4</v>
      </c>
      <c r="N1036">
        <f t="shared" si="83"/>
        <v>3.6764105833292891E-2</v>
      </c>
      <c r="O1036">
        <f t="shared" si="84"/>
        <v>0.18382052916646446</v>
      </c>
      <c r="Q1036" s="7">
        <v>1010</v>
      </c>
      <c r="R1036" s="7">
        <v>5.3204936429808469E-4</v>
      </c>
      <c r="S1036" s="7">
        <v>-2.1580996045704551E-4</v>
      </c>
      <c r="U1036" s="7">
        <v>57.22789115646259</v>
      </c>
      <c r="V1036" s="7">
        <v>6.7005724132900826E-4</v>
      </c>
    </row>
    <row r="1037" spans="1:22" x14ac:dyDescent="0.35">
      <c r="A1037" s="3">
        <v>2015</v>
      </c>
      <c r="B1037" s="13" t="s">
        <v>30</v>
      </c>
      <c r="C1037" s="13" t="s">
        <v>31</v>
      </c>
      <c r="D1037" s="13">
        <v>2014</v>
      </c>
      <c r="E1037" s="17">
        <v>1</v>
      </c>
      <c r="F1037" s="13">
        <v>104</v>
      </c>
      <c r="G1037" s="13">
        <v>2</v>
      </c>
      <c r="H1037" s="13">
        <v>106</v>
      </c>
      <c r="I1037" s="13" t="b">
        <v>1</v>
      </c>
      <c r="J1037" s="4">
        <v>1.88679245283019E-2</v>
      </c>
      <c r="K1037">
        <f t="shared" si="80"/>
        <v>5.4063979108862417E-4</v>
      </c>
      <c r="L1037">
        <f t="shared" si="81"/>
        <v>2.3251662114537622E-2</v>
      </c>
      <c r="M1037">
        <f t="shared" si="82"/>
        <v>4.3871060593467242E-4</v>
      </c>
      <c r="N1037">
        <f t="shared" si="83"/>
        <v>2.3251662114537622E-2</v>
      </c>
      <c r="O1037">
        <f t="shared" si="84"/>
        <v>2.3251662114537622E-2</v>
      </c>
      <c r="Q1037" s="7">
        <v>1011</v>
      </c>
      <c r="R1037" s="7">
        <v>5.0788275703669795E-4</v>
      </c>
      <c r="S1037" s="7">
        <v>-1.9164335319565878E-4</v>
      </c>
      <c r="U1037" s="7">
        <v>57.28458049886622</v>
      </c>
      <c r="V1037" s="7">
        <v>6.775203206447521E-4</v>
      </c>
    </row>
    <row r="1038" spans="1:22" x14ac:dyDescent="0.35">
      <c r="A1038" s="5">
        <v>2016</v>
      </c>
      <c r="B1038" s="14" t="s">
        <v>24</v>
      </c>
      <c r="C1038" s="14" t="s">
        <v>65</v>
      </c>
      <c r="D1038" s="14">
        <v>2013</v>
      </c>
      <c r="E1038" s="14">
        <v>3</v>
      </c>
      <c r="F1038" s="14">
        <v>104</v>
      </c>
      <c r="G1038" s="14">
        <v>2</v>
      </c>
      <c r="H1038" s="14">
        <v>106</v>
      </c>
      <c r="I1038" s="14" t="b">
        <v>1</v>
      </c>
      <c r="J1038" s="6">
        <v>1.88679245283019E-2</v>
      </c>
      <c r="K1038">
        <f t="shared" si="80"/>
        <v>5.4063979108862417E-4</v>
      </c>
      <c r="L1038">
        <f t="shared" si="81"/>
        <v>2.3251662114537622E-2</v>
      </c>
      <c r="M1038">
        <f t="shared" si="82"/>
        <v>4.3871060593467242E-4</v>
      </c>
      <c r="N1038">
        <f t="shared" si="83"/>
        <v>2.3251662114537622E-2</v>
      </c>
      <c r="O1038">
        <f t="shared" si="84"/>
        <v>6.9754986343612865E-2</v>
      </c>
      <c r="Q1038" s="7">
        <v>1012</v>
      </c>
      <c r="R1038" s="7">
        <v>5.1996606066739132E-4</v>
      </c>
      <c r="S1038" s="7">
        <v>-2.0372665682635215E-4</v>
      </c>
      <c r="U1038" s="7">
        <v>57.341269841269842</v>
      </c>
      <c r="V1038" s="7">
        <v>6.775203206447521E-4</v>
      </c>
    </row>
    <row r="1039" spans="1:22" x14ac:dyDescent="0.35">
      <c r="A1039" s="3">
        <v>2016</v>
      </c>
      <c r="B1039" s="13" t="s">
        <v>26</v>
      </c>
      <c r="C1039" s="13" t="s">
        <v>111</v>
      </c>
      <c r="D1039" s="13">
        <v>2014</v>
      </c>
      <c r="E1039" s="17">
        <v>2</v>
      </c>
      <c r="F1039" s="13">
        <v>104</v>
      </c>
      <c r="G1039" s="13">
        <v>2</v>
      </c>
      <c r="H1039" s="13">
        <v>106</v>
      </c>
      <c r="I1039" s="13" t="b">
        <v>1</v>
      </c>
      <c r="J1039" s="4">
        <v>1.88679245283019E-2</v>
      </c>
      <c r="K1039">
        <f t="shared" si="80"/>
        <v>5.4063979108862417E-4</v>
      </c>
      <c r="L1039">
        <f t="shared" si="81"/>
        <v>2.3251662114537622E-2</v>
      </c>
      <c r="M1039">
        <f t="shared" si="82"/>
        <v>4.3871060593467242E-4</v>
      </c>
      <c r="N1039">
        <f t="shared" si="83"/>
        <v>2.3251662114537622E-2</v>
      </c>
      <c r="O1039">
        <f t="shared" si="84"/>
        <v>4.6503324229075244E-2</v>
      </c>
      <c r="Q1039" s="7">
        <v>1013</v>
      </c>
      <c r="R1039" s="7">
        <v>5.3809101611343132E-4</v>
      </c>
      <c r="S1039" s="7">
        <v>-2.2185161227239214E-4</v>
      </c>
      <c r="U1039" s="7">
        <v>57.397959183673471</v>
      </c>
      <c r="V1039" s="7">
        <v>6.809335428545224E-4</v>
      </c>
    </row>
    <row r="1040" spans="1:22" x14ac:dyDescent="0.35">
      <c r="A1040" s="3">
        <v>2017</v>
      </c>
      <c r="B1040" s="13" t="s">
        <v>24</v>
      </c>
      <c r="C1040" s="13" t="s">
        <v>89</v>
      </c>
      <c r="D1040" s="13">
        <v>2016</v>
      </c>
      <c r="E1040" s="14">
        <v>1</v>
      </c>
      <c r="F1040" s="13">
        <v>104</v>
      </c>
      <c r="G1040" s="13">
        <v>2</v>
      </c>
      <c r="H1040" s="13">
        <v>106</v>
      </c>
      <c r="I1040" s="13" t="b">
        <v>1</v>
      </c>
      <c r="J1040" s="4">
        <v>1.88679245283019E-2</v>
      </c>
      <c r="K1040">
        <f t="shared" si="80"/>
        <v>5.4063979108862417E-4</v>
      </c>
      <c r="L1040">
        <f t="shared" si="81"/>
        <v>2.3251662114537622E-2</v>
      </c>
      <c r="M1040">
        <f t="shared" si="82"/>
        <v>4.3871060593467242E-4</v>
      </c>
      <c r="N1040">
        <f t="shared" si="83"/>
        <v>2.3251662114537622E-2</v>
      </c>
      <c r="O1040">
        <f t="shared" si="84"/>
        <v>2.3251662114537622E-2</v>
      </c>
      <c r="Q1040" s="7">
        <v>1014</v>
      </c>
      <c r="R1040" s="7">
        <v>5.1996606066739132E-4</v>
      </c>
      <c r="S1040" s="7">
        <v>-2.0372665682635215E-4</v>
      </c>
      <c r="U1040" s="7">
        <v>57.454648526077101</v>
      </c>
      <c r="V1040" s="7">
        <v>6.809335428545224E-4</v>
      </c>
    </row>
    <row r="1041" spans="1:22" x14ac:dyDescent="0.35">
      <c r="A1041" s="3">
        <v>2013</v>
      </c>
      <c r="B1041" s="13" t="s">
        <v>24</v>
      </c>
      <c r="C1041" s="13" t="s">
        <v>28</v>
      </c>
      <c r="D1041" s="13">
        <v>2013</v>
      </c>
      <c r="E1041" s="17">
        <v>0</v>
      </c>
      <c r="F1041" s="13">
        <v>52</v>
      </c>
      <c r="G1041" s="13">
        <v>1</v>
      </c>
      <c r="H1041" s="13">
        <v>53</v>
      </c>
      <c r="I1041" s="13" t="b">
        <v>1</v>
      </c>
      <c r="J1041" s="4">
        <v>1.88679245283019E-2</v>
      </c>
      <c r="K1041">
        <f t="shared" si="80"/>
        <v>2.7031989554431209E-4</v>
      </c>
      <c r="L1041">
        <f t="shared" si="81"/>
        <v>1.6441407955047893E-2</v>
      </c>
      <c r="M1041">
        <f t="shared" si="82"/>
        <v>3.1021524443486614E-4</v>
      </c>
      <c r="N1041">
        <f t="shared" si="83"/>
        <v>1.6441407955047893E-2</v>
      </c>
      <c r="O1041">
        <f t="shared" si="84"/>
        <v>0</v>
      </c>
      <c r="Q1041" s="7">
        <v>1015</v>
      </c>
      <c r="R1041" s="7">
        <v>5.3809101611343132E-4</v>
      </c>
      <c r="S1041" s="7">
        <v>-2.2185161227239214E-4</v>
      </c>
      <c r="U1041" s="7">
        <v>57.51133786848073</v>
      </c>
      <c r="V1041" s="7">
        <v>6.809335428545224E-4</v>
      </c>
    </row>
    <row r="1042" spans="1:22" x14ac:dyDescent="0.35">
      <c r="A1042" s="3">
        <v>2013</v>
      </c>
      <c r="B1042" s="13" t="s">
        <v>30</v>
      </c>
      <c r="C1042" s="13" t="s">
        <v>75</v>
      </c>
      <c r="D1042" s="13">
        <v>2009</v>
      </c>
      <c r="E1042" s="14">
        <v>4</v>
      </c>
      <c r="F1042" s="13">
        <v>52</v>
      </c>
      <c r="G1042" s="13">
        <v>1</v>
      </c>
      <c r="H1042" s="13">
        <v>53</v>
      </c>
      <c r="I1042" s="13" t="b">
        <v>1</v>
      </c>
      <c r="J1042" s="4">
        <v>1.88679245283019E-2</v>
      </c>
      <c r="K1042">
        <f t="shared" si="80"/>
        <v>2.7031989554431209E-4</v>
      </c>
      <c r="L1042">
        <f t="shared" si="81"/>
        <v>1.6441407955047893E-2</v>
      </c>
      <c r="M1042">
        <f t="shared" si="82"/>
        <v>3.1021524443486614E-4</v>
      </c>
      <c r="N1042">
        <f t="shared" si="83"/>
        <v>1.6441407955047893E-2</v>
      </c>
      <c r="O1042">
        <f t="shared" si="84"/>
        <v>6.5765631820191572E-2</v>
      </c>
      <c r="Q1042" s="7">
        <v>1016</v>
      </c>
      <c r="R1042" s="7">
        <v>5.1392440885204458E-4</v>
      </c>
      <c r="S1042" s="7">
        <v>-1.9768500501100541E-4</v>
      </c>
      <c r="U1042" s="7">
        <v>57.56802721088436</v>
      </c>
      <c r="V1042" s="7">
        <v>6.809335428545224E-4</v>
      </c>
    </row>
    <row r="1043" spans="1:22" x14ac:dyDescent="0.35">
      <c r="A1043" s="3">
        <v>2013</v>
      </c>
      <c r="B1043" s="13" t="s">
        <v>186</v>
      </c>
      <c r="C1043" s="13" t="s">
        <v>236</v>
      </c>
      <c r="D1043" s="13">
        <v>2011</v>
      </c>
      <c r="E1043" s="17">
        <v>2</v>
      </c>
      <c r="F1043" s="13">
        <v>52</v>
      </c>
      <c r="G1043" s="13">
        <v>1</v>
      </c>
      <c r="H1043" s="13">
        <v>53</v>
      </c>
      <c r="I1043" s="13" t="b">
        <v>1</v>
      </c>
      <c r="J1043" s="4">
        <v>1.88679245283019E-2</v>
      </c>
      <c r="K1043">
        <f t="shared" si="80"/>
        <v>2.7031989554431209E-4</v>
      </c>
      <c r="L1043">
        <f t="shared" si="81"/>
        <v>1.6441407955047893E-2</v>
      </c>
      <c r="M1043">
        <f t="shared" si="82"/>
        <v>3.1021524443486614E-4</v>
      </c>
      <c r="N1043">
        <f t="shared" si="83"/>
        <v>1.6441407955047893E-2</v>
      </c>
      <c r="O1043">
        <f t="shared" si="84"/>
        <v>3.2882815910095786E-2</v>
      </c>
      <c r="Q1043" s="7">
        <v>1017</v>
      </c>
      <c r="R1043" s="7">
        <v>1.0545907419767919E-3</v>
      </c>
      <c r="S1043" s="7">
        <v>-4.236564513930409E-4</v>
      </c>
      <c r="U1043" s="7">
        <v>57.624716553287982</v>
      </c>
      <c r="V1043" s="7">
        <v>6.8439887588512638E-4</v>
      </c>
    </row>
    <row r="1044" spans="1:22" x14ac:dyDescent="0.35">
      <c r="A1044" s="3">
        <v>2014</v>
      </c>
      <c r="B1044" s="13" t="s">
        <v>52</v>
      </c>
      <c r="C1044" s="13" t="s">
        <v>74</v>
      </c>
      <c r="D1044" s="13">
        <v>2011</v>
      </c>
      <c r="E1044" s="14">
        <v>3</v>
      </c>
      <c r="F1044" s="13">
        <v>52</v>
      </c>
      <c r="G1044" s="13">
        <v>1</v>
      </c>
      <c r="H1044" s="13">
        <v>53</v>
      </c>
      <c r="I1044" s="13" t="b">
        <v>1</v>
      </c>
      <c r="J1044" s="4">
        <v>1.88679245283019E-2</v>
      </c>
      <c r="K1044">
        <f t="shared" si="80"/>
        <v>2.7031989554431209E-4</v>
      </c>
      <c r="L1044">
        <f t="shared" si="81"/>
        <v>1.6441407955047893E-2</v>
      </c>
      <c r="M1044">
        <f t="shared" si="82"/>
        <v>3.1021524443486614E-4</v>
      </c>
      <c r="N1044">
        <f t="shared" si="83"/>
        <v>1.6441407955047893E-2</v>
      </c>
      <c r="O1044">
        <f t="shared" si="84"/>
        <v>4.9324223865143679E-2</v>
      </c>
      <c r="Q1044" s="7">
        <v>1018</v>
      </c>
      <c r="R1044" s="7">
        <v>7.3893888597274121E-4</v>
      </c>
      <c r="S1044" s="7">
        <v>-2.9388514698438611E-4</v>
      </c>
      <c r="U1044" s="7">
        <v>57.681405895691611</v>
      </c>
      <c r="V1044" s="7">
        <v>6.8791765936674916E-4</v>
      </c>
    </row>
    <row r="1045" spans="1:22" x14ac:dyDescent="0.35">
      <c r="A1045" s="3">
        <v>2014</v>
      </c>
      <c r="B1045" s="13" t="s">
        <v>186</v>
      </c>
      <c r="C1045" s="13" t="s">
        <v>187</v>
      </c>
      <c r="D1045" s="13">
        <v>2009</v>
      </c>
      <c r="E1045" s="17">
        <v>5</v>
      </c>
      <c r="F1045" s="13">
        <v>52</v>
      </c>
      <c r="G1045" s="13">
        <v>1</v>
      </c>
      <c r="H1045" s="13">
        <v>53</v>
      </c>
      <c r="I1045" s="13" t="b">
        <v>1</v>
      </c>
      <c r="J1045" s="4">
        <v>1.88679245283019E-2</v>
      </c>
      <c r="K1045">
        <f t="shared" si="80"/>
        <v>2.7031989554431209E-4</v>
      </c>
      <c r="L1045">
        <f t="shared" si="81"/>
        <v>1.6441407955047893E-2</v>
      </c>
      <c r="M1045">
        <f t="shared" si="82"/>
        <v>3.1021524443486614E-4</v>
      </c>
      <c r="N1045">
        <f t="shared" si="83"/>
        <v>1.6441407955047893E-2</v>
      </c>
      <c r="O1045">
        <f t="shared" si="84"/>
        <v>8.2207039775239465E-2</v>
      </c>
      <c r="Q1045" s="7">
        <v>1019</v>
      </c>
      <c r="R1045" s="7">
        <v>7.6469678711038819E-4</v>
      </c>
      <c r="S1045" s="7">
        <v>-3.1964304812203309E-4</v>
      </c>
      <c r="U1045" s="7">
        <v>57.738095238095241</v>
      </c>
      <c r="V1045" s="7">
        <v>6.8791765936674916E-4</v>
      </c>
    </row>
    <row r="1046" spans="1:22" x14ac:dyDescent="0.35">
      <c r="A1046" s="3">
        <v>2015</v>
      </c>
      <c r="B1046" s="13" t="s">
        <v>52</v>
      </c>
      <c r="C1046" s="13" t="s">
        <v>164</v>
      </c>
      <c r="D1046" s="13">
        <v>2014</v>
      </c>
      <c r="E1046" s="14">
        <v>1</v>
      </c>
      <c r="F1046" s="13">
        <v>52</v>
      </c>
      <c r="G1046" s="13">
        <v>1</v>
      </c>
      <c r="H1046" s="13">
        <v>53</v>
      </c>
      <c r="I1046" s="13" t="b">
        <v>1</v>
      </c>
      <c r="J1046" s="4">
        <v>1.88679245283019E-2</v>
      </c>
      <c r="K1046">
        <f t="shared" si="80"/>
        <v>2.7031989554431209E-4</v>
      </c>
      <c r="L1046">
        <f t="shared" si="81"/>
        <v>1.6441407955047893E-2</v>
      </c>
      <c r="M1046">
        <f t="shared" si="82"/>
        <v>3.1021524443486614E-4</v>
      </c>
      <c r="N1046">
        <f t="shared" si="83"/>
        <v>1.6441407955047893E-2</v>
      </c>
      <c r="O1046">
        <f t="shared" si="84"/>
        <v>1.6441407955047893E-2</v>
      </c>
      <c r="Q1046" s="7">
        <v>1020</v>
      </c>
      <c r="R1046" s="7">
        <v>1.445284703560992E-3</v>
      </c>
      <c r="S1046" s="7">
        <v>-5.5625549064148411E-4</v>
      </c>
      <c r="U1046" s="7">
        <v>57.79478458049887</v>
      </c>
      <c r="V1046" s="7">
        <v>6.8791765936674916E-4</v>
      </c>
    </row>
    <row r="1047" spans="1:22" x14ac:dyDescent="0.35">
      <c r="A1047" s="24">
        <v>2015</v>
      </c>
      <c r="B1047" s="17" t="s">
        <v>33</v>
      </c>
      <c r="C1047" s="17" t="s">
        <v>109</v>
      </c>
      <c r="D1047" s="17">
        <v>2010</v>
      </c>
      <c r="E1047" s="17">
        <v>5</v>
      </c>
      <c r="F1047" s="17">
        <v>52</v>
      </c>
      <c r="G1047" s="17">
        <v>1</v>
      </c>
      <c r="H1047" s="17">
        <v>53</v>
      </c>
      <c r="I1047" s="17" t="b">
        <v>1</v>
      </c>
      <c r="J1047" s="25">
        <v>1.88679245283019E-2</v>
      </c>
      <c r="K1047">
        <f t="shared" si="80"/>
        <v>2.7031989554431209E-4</v>
      </c>
      <c r="L1047">
        <f t="shared" si="81"/>
        <v>1.6441407955047893E-2</v>
      </c>
      <c r="M1047">
        <f t="shared" si="82"/>
        <v>3.1021524443486614E-4</v>
      </c>
      <c r="N1047">
        <f t="shared" si="83"/>
        <v>1.6441407955047893E-2</v>
      </c>
      <c r="O1047">
        <f t="shared" si="84"/>
        <v>8.2207039775239465E-2</v>
      </c>
      <c r="Q1047" s="7">
        <v>1021</v>
      </c>
      <c r="R1047" s="7">
        <v>1.0353789463414358E-3</v>
      </c>
      <c r="S1047" s="7">
        <v>-4.075000455814287E-4</v>
      </c>
      <c r="U1047" s="7">
        <v>57.8514739229025</v>
      </c>
      <c r="V1047" s="7">
        <v>6.8791765936674916E-4</v>
      </c>
    </row>
    <row r="1048" spans="1:22" x14ac:dyDescent="0.35">
      <c r="A1048" s="3">
        <v>2016</v>
      </c>
      <c r="B1048" s="13" t="s">
        <v>158</v>
      </c>
      <c r="C1048" s="13" t="s">
        <v>159</v>
      </c>
      <c r="D1048" s="13">
        <v>2014</v>
      </c>
      <c r="E1048" s="14">
        <v>2</v>
      </c>
      <c r="F1048" s="13">
        <v>52</v>
      </c>
      <c r="G1048" s="13">
        <v>1</v>
      </c>
      <c r="H1048" s="13">
        <v>53</v>
      </c>
      <c r="I1048" s="13" t="b">
        <v>1</v>
      </c>
      <c r="J1048" s="4">
        <v>1.88679245283019E-2</v>
      </c>
      <c r="K1048">
        <f t="shared" si="80"/>
        <v>2.7031989554431209E-4</v>
      </c>
      <c r="L1048">
        <f t="shared" si="81"/>
        <v>1.6441407955047893E-2</v>
      </c>
      <c r="M1048">
        <f t="shared" si="82"/>
        <v>3.1021524443486614E-4</v>
      </c>
      <c r="N1048">
        <f t="shared" si="83"/>
        <v>1.6441407955047893E-2</v>
      </c>
      <c r="O1048">
        <f t="shared" si="84"/>
        <v>3.2882815910095786E-2</v>
      </c>
      <c r="Q1048" s="7">
        <v>1022</v>
      </c>
      <c r="R1048" s="7">
        <v>5.3724021272483257E-4</v>
      </c>
      <c r="S1048" s="7">
        <v>-2.2405633371797967E-4</v>
      </c>
      <c r="U1048" s="7">
        <v>57.908163265306129</v>
      </c>
      <c r="V1048" s="7">
        <v>6.9284582022289263E-4</v>
      </c>
    </row>
    <row r="1049" spans="1:22" x14ac:dyDescent="0.35">
      <c r="A1049" s="3">
        <v>2016</v>
      </c>
      <c r="B1049" s="13" t="s">
        <v>26</v>
      </c>
      <c r="C1049" s="13" t="s">
        <v>78</v>
      </c>
      <c r="D1049" s="13">
        <v>2011</v>
      </c>
      <c r="E1049" s="17">
        <v>5</v>
      </c>
      <c r="F1049" s="13">
        <v>52</v>
      </c>
      <c r="G1049" s="13">
        <v>1</v>
      </c>
      <c r="H1049" s="13">
        <v>53</v>
      </c>
      <c r="I1049" s="13" t="b">
        <v>1</v>
      </c>
      <c r="J1049" s="4">
        <v>1.88679245283019E-2</v>
      </c>
      <c r="K1049">
        <f t="shared" si="80"/>
        <v>2.7031989554431209E-4</v>
      </c>
      <c r="L1049">
        <f t="shared" si="81"/>
        <v>1.6441407955047893E-2</v>
      </c>
      <c r="M1049">
        <f t="shared" si="82"/>
        <v>3.1021524443486614E-4</v>
      </c>
      <c r="N1049">
        <f t="shared" si="83"/>
        <v>1.6441407955047893E-2</v>
      </c>
      <c r="O1049">
        <f t="shared" si="84"/>
        <v>8.2207039775239465E-2</v>
      </c>
      <c r="Q1049" s="7">
        <v>1023</v>
      </c>
      <c r="R1049" s="7">
        <v>5.3724021272483257E-4</v>
      </c>
      <c r="S1049" s="7">
        <v>-2.2405633371797967E-4</v>
      </c>
      <c r="U1049" s="7">
        <v>57.964852607709751</v>
      </c>
      <c r="V1049" s="7">
        <v>6.9366237421307389E-4</v>
      </c>
    </row>
    <row r="1050" spans="1:22" x14ac:dyDescent="0.35">
      <c r="A1050" s="3">
        <v>2017</v>
      </c>
      <c r="B1050" s="13" t="s">
        <v>104</v>
      </c>
      <c r="C1050" s="13" t="s">
        <v>211</v>
      </c>
      <c r="D1050" s="13">
        <v>2013</v>
      </c>
      <c r="E1050" s="14">
        <v>4</v>
      </c>
      <c r="F1050" s="13">
        <v>52</v>
      </c>
      <c r="G1050" s="13">
        <v>1</v>
      </c>
      <c r="H1050" s="13">
        <v>53</v>
      </c>
      <c r="I1050" s="13" t="b">
        <v>1</v>
      </c>
      <c r="J1050" s="4">
        <v>1.88679245283019E-2</v>
      </c>
      <c r="K1050">
        <f t="shared" si="80"/>
        <v>2.7031989554431209E-4</v>
      </c>
      <c r="L1050">
        <f t="shared" si="81"/>
        <v>1.6441407955047893E-2</v>
      </c>
      <c r="M1050">
        <f t="shared" si="82"/>
        <v>3.1021524443486614E-4</v>
      </c>
      <c r="N1050">
        <f t="shared" si="83"/>
        <v>1.6441407955047893E-2</v>
      </c>
      <c r="O1050">
        <f t="shared" si="84"/>
        <v>6.5765631820191572E-2</v>
      </c>
      <c r="Q1050" s="7">
        <v>1024</v>
      </c>
      <c r="R1050" s="7">
        <v>5.4334080888054513E-4</v>
      </c>
      <c r="S1050" s="7">
        <v>-2.3015692987369223E-4</v>
      </c>
      <c r="U1050" s="7">
        <v>58.021541950113381</v>
      </c>
      <c r="V1050" s="7">
        <v>6.9497488697464944E-4</v>
      </c>
    </row>
    <row r="1051" spans="1:22" x14ac:dyDescent="0.35">
      <c r="A1051" s="24">
        <v>2016</v>
      </c>
      <c r="B1051" s="17" t="s">
        <v>33</v>
      </c>
      <c r="C1051" s="17" t="s">
        <v>34</v>
      </c>
      <c r="D1051" s="17">
        <v>2015</v>
      </c>
      <c r="E1051" s="17">
        <v>1</v>
      </c>
      <c r="F1051" s="17">
        <v>367</v>
      </c>
      <c r="G1051" s="17">
        <v>7</v>
      </c>
      <c r="H1051" s="17">
        <v>374</v>
      </c>
      <c r="I1051" s="17" t="b">
        <v>1</v>
      </c>
      <c r="J1051" s="25">
        <v>1.8716577540106999E-2</v>
      </c>
      <c r="K1051">
        <f t="shared" si="80"/>
        <v>1.90754039497307E-3</v>
      </c>
      <c r="L1051">
        <f t="shared" si="81"/>
        <v>4.3675398051684314E-2</v>
      </c>
      <c r="M1051">
        <f t="shared" si="82"/>
        <v>8.1745397422938759E-4</v>
      </c>
      <c r="N1051">
        <f t="shared" si="83"/>
        <v>4.3675398051684314E-2</v>
      </c>
      <c r="O1051">
        <f t="shared" si="84"/>
        <v>4.3675398051684314E-2</v>
      </c>
      <c r="Q1051" s="7">
        <v>1025</v>
      </c>
      <c r="R1051" s="7">
        <v>5.3724021272483257E-4</v>
      </c>
      <c r="S1051" s="7">
        <v>-2.2405633371797967E-4</v>
      </c>
      <c r="U1051" s="7">
        <v>58.07823129251701</v>
      </c>
      <c r="V1051" s="7">
        <v>6.9512118207930903E-4</v>
      </c>
    </row>
    <row r="1052" spans="1:22" x14ac:dyDescent="0.35">
      <c r="A1052" s="5">
        <v>2014</v>
      </c>
      <c r="B1052" s="14" t="s">
        <v>26</v>
      </c>
      <c r="C1052" s="14" t="s">
        <v>35</v>
      </c>
      <c r="D1052" s="14">
        <v>2013</v>
      </c>
      <c r="E1052" s="14">
        <v>1</v>
      </c>
      <c r="F1052" s="14">
        <v>159</v>
      </c>
      <c r="G1052" s="14">
        <v>3</v>
      </c>
      <c r="H1052" s="14">
        <v>162</v>
      </c>
      <c r="I1052" s="14" t="b">
        <v>1</v>
      </c>
      <c r="J1052" s="6">
        <v>1.85185185185185E-2</v>
      </c>
      <c r="K1052">
        <f t="shared" si="80"/>
        <v>8.2626081279582174E-4</v>
      </c>
      <c r="L1052">
        <f t="shared" si="81"/>
        <v>2.8744752787175292E-2</v>
      </c>
      <c r="M1052">
        <f t="shared" si="82"/>
        <v>5.3231023679954192E-4</v>
      </c>
      <c r="N1052">
        <f t="shared" si="83"/>
        <v>2.8744752787175292E-2</v>
      </c>
      <c r="O1052">
        <f t="shared" si="84"/>
        <v>2.8744752787175292E-2</v>
      </c>
      <c r="Q1052" s="7">
        <v>1026</v>
      </c>
      <c r="R1052" s="7">
        <v>5.2503902041340733E-4</v>
      </c>
      <c r="S1052" s="7">
        <v>-2.1185514140655443E-4</v>
      </c>
      <c r="U1052" s="7">
        <v>58.13492063492064</v>
      </c>
      <c r="V1052" s="7">
        <v>7.0255584470687606E-4</v>
      </c>
    </row>
    <row r="1053" spans="1:22" x14ac:dyDescent="0.35">
      <c r="A1053" s="3">
        <v>2014</v>
      </c>
      <c r="B1053" s="13" t="s">
        <v>128</v>
      </c>
      <c r="C1053" s="13" t="s">
        <v>129</v>
      </c>
      <c r="D1053" s="13">
        <v>2013</v>
      </c>
      <c r="E1053" s="17">
        <v>1</v>
      </c>
      <c r="F1053" s="13">
        <v>159</v>
      </c>
      <c r="G1053" s="13">
        <v>3</v>
      </c>
      <c r="H1053" s="13">
        <v>162</v>
      </c>
      <c r="I1053" s="13" t="b">
        <v>1</v>
      </c>
      <c r="J1053" s="4">
        <v>1.85185185185185E-2</v>
      </c>
      <c r="K1053">
        <f t="shared" si="80"/>
        <v>8.2626081279582174E-4</v>
      </c>
      <c r="L1053">
        <f t="shared" si="81"/>
        <v>2.8744752787175292E-2</v>
      </c>
      <c r="M1053">
        <f t="shared" si="82"/>
        <v>5.3231023679954192E-4</v>
      </c>
      <c r="N1053">
        <f t="shared" si="83"/>
        <v>2.8744752787175292E-2</v>
      </c>
      <c r="O1053">
        <f t="shared" si="84"/>
        <v>2.8744752787175292E-2</v>
      </c>
      <c r="Q1053" s="7">
        <v>1027</v>
      </c>
      <c r="R1053" s="7">
        <v>5.1893842425769477E-4</v>
      </c>
      <c r="S1053" s="7">
        <v>-2.0575454525084187E-4</v>
      </c>
      <c r="U1053" s="7">
        <v>58.191609977324269</v>
      </c>
      <c r="V1053" s="7">
        <v>7.0255584470687606E-4</v>
      </c>
    </row>
    <row r="1054" spans="1:22" x14ac:dyDescent="0.35">
      <c r="A1054" s="5">
        <v>2017</v>
      </c>
      <c r="B1054" s="14" t="s">
        <v>42</v>
      </c>
      <c r="C1054" s="14" t="s">
        <v>43</v>
      </c>
      <c r="D1054" s="14">
        <v>2013</v>
      </c>
      <c r="E1054" s="14">
        <v>4</v>
      </c>
      <c r="F1054" s="14">
        <v>159</v>
      </c>
      <c r="G1054" s="14">
        <v>3</v>
      </c>
      <c r="H1054" s="14">
        <v>162</v>
      </c>
      <c r="I1054" s="14" t="b">
        <v>1</v>
      </c>
      <c r="J1054" s="6">
        <v>1.85185185185185E-2</v>
      </c>
      <c r="K1054">
        <f t="shared" si="80"/>
        <v>8.2626081279582174E-4</v>
      </c>
      <c r="L1054">
        <f t="shared" si="81"/>
        <v>2.8744752787175292E-2</v>
      </c>
      <c r="M1054">
        <f t="shared" si="82"/>
        <v>5.3231023679954192E-4</v>
      </c>
      <c r="N1054">
        <f t="shared" si="83"/>
        <v>2.8744752787175292E-2</v>
      </c>
      <c r="O1054">
        <f t="shared" si="84"/>
        <v>0.11497901114870117</v>
      </c>
      <c r="Q1054" s="7">
        <v>1028</v>
      </c>
      <c r="R1054" s="7">
        <v>5.1283782810198221E-4</v>
      </c>
      <c r="S1054" s="7">
        <v>-1.996539490951293E-4</v>
      </c>
      <c r="U1054" s="7">
        <v>58.248299319727892</v>
      </c>
      <c r="V1054" s="7">
        <v>7.0540598154043626E-4</v>
      </c>
    </row>
    <row r="1055" spans="1:22" x14ac:dyDescent="0.35">
      <c r="A1055" s="24">
        <v>2015</v>
      </c>
      <c r="B1055" s="17" t="s">
        <v>37</v>
      </c>
      <c r="C1055" s="17" t="s">
        <v>59</v>
      </c>
      <c r="D1055" s="17">
        <v>2011</v>
      </c>
      <c r="E1055" s="17">
        <v>4</v>
      </c>
      <c r="F1055" s="17">
        <v>106</v>
      </c>
      <c r="G1055" s="17">
        <v>2</v>
      </c>
      <c r="H1055" s="17">
        <v>108</v>
      </c>
      <c r="I1055" s="17" t="b">
        <v>1</v>
      </c>
      <c r="J1055" s="25">
        <v>1.85185185185185E-2</v>
      </c>
      <c r="K1055">
        <f t="shared" si="80"/>
        <v>5.5084054186388116E-4</v>
      </c>
      <c r="L1055">
        <f t="shared" si="81"/>
        <v>2.346999237034135E-2</v>
      </c>
      <c r="M1055">
        <f t="shared" si="82"/>
        <v>4.3462948833965421E-4</v>
      </c>
      <c r="N1055">
        <f t="shared" si="83"/>
        <v>2.346999237034135E-2</v>
      </c>
      <c r="O1055">
        <f t="shared" si="84"/>
        <v>9.38799694813654E-2</v>
      </c>
      <c r="Q1055" s="7">
        <v>1029</v>
      </c>
      <c r="R1055" s="7">
        <v>5.3724021272483257E-4</v>
      </c>
      <c r="S1055" s="7">
        <v>-2.2405633371797967E-4</v>
      </c>
      <c r="U1055" s="7">
        <v>58.304988662131521</v>
      </c>
      <c r="V1055" s="7">
        <v>7.0540598154043626E-4</v>
      </c>
    </row>
    <row r="1056" spans="1:22" x14ac:dyDescent="0.35">
      <c r="A1056" s="5">
        <v>2013</v>
      </c>
      <c r="B1056" s="14" t="s">
        <v>180</v>
      </c>
      <c r="C1056" s="14" t="s">
        <v>181</v>
      </c>
      <c r="D1056" s="14">
        <v>2008</v>
      </c>
      <c r="E1056" s="14">
        <v>5</v>
      </c>
      <c r="F1056" s="14">
        <v>53</v>
      </c>
      <c r="G1056" s="14">
        <v>1</v>
      </c>
      <c r="H1056" s="14">
        <v>54</v>
      </c>
      <c r="I1056" s="14" t="b">
        <v>1</v>
      </c>
      <c r="J1056" s="6">
        <v>1.85185185185185E-2</v>
      </c>
      <c r="K1056">
        <f t="shared" si="80"/>
        <v>2.7542027093194058E-4</v>
      </c>
      <c r="L1056">
        <f t="shared" si="81"/>
        <v>1.65957907594649E-2</v>
      </c>
      <c r="M1056">
        <f t="shared" si="82"/>
        <v>3.0732945850860897E-4</v>
      </c>
      <c r="N1056">
        <f t="shared" si="83"/>
        <v>1.65957907594649E-2</v>
      </c>
      <c r="O1056">
        <f t="shared" si="84"/>
        <v>8.2978953797324506E-2</v>
      </c>
      <c r="Q1056" s="7">
        <v>1030</v>
      </c>
      <c r="R1056" s="7">
        <v>1.0796338383506458E-3</v>
      </c>
      <c r="S1056" s="7">
        <v>-4.5625591964193479E-4</v>
      </c>
      <c r="U1056" s="7">
        <v>58.36167800453515</v>
      </c>
      <c r="V1056" s="7">
        <v>7.0636376335500919E-4</v>
      </c>
    </row>
    <row r="1057" spans="1:22" x14ac:dyDescent="0.35">
      <c r="A1057" s="24">
        <v>2013</v>
      </c>
      <c r="B1057" s="17" t="s">
        <v>58</v>
      </c>
      <c r="C1057" s="17" t="s">
        <v>76</v>
      </c>
      <c r="D1057" s="17">
        <v>2009</v>
      </c>
      <c r="E1057" s="17">
        <v>4</v>
      </c>
      <c r="F1057" s="17">
        <v>53</v>
      </c>
      <c r="G1057" s="17">
        <v>1</v>
      </c>
      <c r="H1057" s="17">
        <v>54</v>
      </c>
      <c r="I1057" s="17" t="b">
        <v>1</v>
      </c>
      <c r="J1057" s="25">
        <v>1.85185185185185E-2</v>
      </c>
      <c r="K1057">
        <f t="shared" si="80"/>
        <v>2.7542027093194058E-4</v>
      </c>
      <c r="L1057">
        <f t="shared" si="81"/>
        <v>1.65957907594649E-2</v>
      </c>
      <c r="M1057">
        <f t="shared" si="82"/>
        <v>3.0732945850860897E-4</v>
      </c>
      <c r="N1057">
        <f t="shared" si="83"/>
        <v>1.65957907594649E-2</v>
      </c>
      <c r="O1057">
        <f t="shared" si="84"/>
        <v>6.6383163037859599E-2</v>
      </c>
      <c r="Q1057" s="7">
        <v>1031</v>
      </c>
      <c r="R1057" s="7">
        <v>9.0457108334693597E-4</v>
      </c>
      <c r="S1057" s="7">
        <v>-3.6556485708092714E-4</v>
      </c>
      <c r="U1057" s="7">
        <v>58.41836734693878</v>
      </c>
      <c r="V1057" s="7">
        <v>7.0636376335500919E-4</v>
      </c>
    </row>
    <row r="1058" spans="1:22" x14ac:dyDescent="0.35">
      <c r="A1058" s="3">
        <v>2013</v>
      </c>
      <c r="B1058" s="13" t="s">
        <v>33</v>
      </c>
      <c r="C1058" s="13" t="s">
        <v>214</v>
      </c>
      <c r="D1058" s="13">
        <v>2012</v>
      </c>
      <c r="E1058" s="14">
        <v>1</v>
      </c>
      <c r="F1058" s="13">
        <v>53</v>
      </c>
      <c r="G1058" s="13">
        <v>1</v>
      </c>
      <c r="H1058" s="13">
        <v>54</v>
      </c>
      <c r="I1058" s="13" t="b">
        <v>1</v>
      </c>
      <c r="J1058" s="4">
        <v>1.85185185185185E-2</v>
      </c>
      <c r="K1058">
        <f t="shared" si="80"/>
        <v>2.7542027093194058E-4</v>
      </c>
      <c r="L1058">
        <f t="shared" si="81"/>
        <v>1.65957907594649E-2</v>
      </c>
      <c r="M1058">
        <f t="shared" si="82"/>
        <v>3.0732945850860897E-4</v>
      </c>
      <c r="N1058">
        <f t="shared" si="83"/>
        <v>1.65957907594649E-2</v>
      </c>
      <c r="O1058">
        <f t="shared" si="84"/>
        <v>1.65957907594649E-2</v>
      </c>
      <c r="Q1058" s="7">
        <v>1032</v>
      </c>
      <c r="R1058" s="7">
        <v>9.3647326643269693E-4</v>
      </c>
      <c r="S1058" s="7">
        <v>-3.974670401666881E-4</v>
      </c>
      <c r="U1058" s="7">
        <v>58.475056689342409</v>
      </c>
      <c r="V1058" s="7">
        <v>7.0636376335500919E-4</v>
      </c>
    </row>
    <row r="1059" spans="1:22" x14ac:dyDescent="0.35">
      <c r="A1059" s="24">
        <v>2014</v>
      </c>
      <c r="B1059" s="17" t="s">
        <v>30</v>
      </c>
      <c r="C1059" s="17" t="s">
        <v>75</v>
      </c>
      <c r="D1059" s="17">
        <v>2010</v>
      </c>
      <c r="E1059" s="17">
        <v>4</v>
      </c>
      <c r="F1059" s="17">
        <v>53</v>
      </c>
      <c r="G1059" s="17">
        <v>1</v>
      </c>
      <c r="H1059" s="17">
        <v>54</v>
      </c>
      <c r="I1059" s="17" t="b">
        <v>1</v>
      </c>
      <c r="J1059" s="25">
        <v>1.85185185185185E-2</v>
      </c>
      <c r="K1059">
        <f t="shared" si="80"/>
        <v>2.7542027093194058E-4</v>
      </c>
      <c r="L1059">
        <f t="shared" si="81"/>
        <v>1.65957907594649E-2</v>
      </c>
      <c r="M1059">
        <f t="shared" si="82"/>
        <v>3.0732945850860897E-4</v>
      </c>
      <c r="N1059">
        <f t="shared" si="83"/>
        <v>1.65957907594649E-2</v>
      </c>
      <c r="O1059">
        <f t="shared" si="84"/>
        <v>6.6383163037859599E-2</v>
      </c>
      <c r="Q1059" s="7">
        <v>1033</v>
      </c>
      <c r="R1059" s="7">
        <v>1.1967652970559582E-3</v>
      </c>
      <c r="S1059" s="7">
        <v>-5.0179041008130876E-4</v>
      </c>
      <c r="U1059" s="7">
        <v>58.531746031746039</v>
      </c>
      <c r="V1059" s="7">
        <v>7.0636376335500919E-4</v>
      </c>
    </row>
    <row r="1060" spans="1:22" x14ac:dyDescent="0.35">
      <c r="A1060" s="5">
        <v>2015</v>
      </c>
      <c r="B1060" s="14" t="s">
        <v>24</v>
      </c>
      <c r="C1060" s="14" t="s">
        <v>246</v>
      </c>
      <c r="D1060" s="14">
        <v>2013</v>
      </c>
      <c r="E1060" s="14">
        <v>2</v>
      </c>
      <c r="F1060" s="14">
        <v>53</v>
      </c>
      <c r="G1060" s="14">
        <v>1</v>
      </c>
      <c r="H1060" s="14">
        <v>54</v>
      </c>
      <c r="I1060" s="14" t="b">
        <v>1</v>
      </c>
      <c r="J1060" s="6">
        <v>1.85185185185185E-2</v>
      </c>
      <c r="K1060">
        <f t="shared" si="80"/>
        <v>2.7542027093194058E-4</v>
      </c>
      <c r="L1060">
        <f t="shared" si="81"/>
        <v>1.65957907594649E-2</v>
      </c>
      <c r="M1060">
        <f t="shared" si="82"/>
        <v>3.0732945850860897E-4</v>
      </c>
      <c r="N1060">
        <f t="shared" si="83"/>
        <v>1.65957907594649E-2</v>
      </c>
      <c r="O1060">
        <f t="shared" si="84"/>
        <v>3.31915815189298E-2</v>
      </c>
      <c r="Q1060" s="7">
        <v>1034</v>
      </c>
      <c r="R1060" s="7">
        <v>1.2265735354391625E-3</v>
      </c>
      <c r="S1060" s="7">
        <v>-5.3291116122608864E-4</v>
      </c>
      <c r="U1060" s="7">
        <v>58.588435374149661</v>
      </c>
      <c r="V1060" s="7">
        <v>7.0926068773291269E-4</v>
      </c>
    </row>
    <row r="1061" spans="1:22" x14ac:dyDescent="0.35">
      <c r="A1061" s="24">
        <v>2015</v>
      </c>
      <c r="B1061" s="17" t="s">
        <v>67</v>
      </c>
      <c r="C1061" s="17" t="s">
        <v>123</v>
      </c>
      <c r="D1061" s="17">
        <v>2011</v>
      </c>
      <c r="E1061" s="17">
        <v>4</v>
      </c>
      <c r="F1061" s="17">
        <v>53</v>
      </c>
      <c r="G1061" s="17">
        <v>1</v>
      </c>
      <c r="H1061" s="17">
        <v>54</v>
      </c>
      <c r="I1061" s="17" t="b">
        <v>1</v>
      </c>
      <c r="J1061" s="25">
        <v>1.85185185185185E-2</v>
      </c>
      <c r="K1061">
        <f t="shared" si="80"/>
        <v>2.7542027093194058E-4</v>
      </c>
      <c r="L1061">
        <f t="shared" si="81"/>
        <v>1.65957907594649E-2</v>
      </c>
      <c r="M1061">
        <f t="shared" si="82"/>
        <v>3.0732945850860897E-4</v>
      </c>
      <c r="N1061">
        <f t="shared" si="83"/>
        <v>1.65957907594649E-2</v>
      </c>
      <c r="O1061">
        <f t="shared" si="84"/>
        <v>6.6383163037859599E-2</v>
      </c>
      <c r="Q1061" s="7">
        <v>1035</v>
      </c>
      <c r="R1061" s="7">
        <v>7.4091278613369204E-4</v>
      </c>
      <c r="S1061" s="7">
        <v>-3.0220218019901961E-4</v>
      </c>
      <c r="U1061" s="7">
        <v>58.645124716553291</v>
      </c>
      <c r="V1061" s="7">
        <v>7.0974698239939103E-4</v>
      </c>
    </row>
    <row r="1062" spans="1:22" x14ac:dyDescent="0.35">
      <c r="A1062" s="5">
        <v>2015</v>
      </c>
      <c r="B1062" s="14" t="s">
        <v>33</v>
      </c>
      <c r="C1062" s="14" t="s">
        <v>265</v>
      </c>
      <c r="D1062" s="14">
        <v>2011</v>
      </c>
      <c r="E1062" s="14">
        <v>4</v>
      </c>
      <c r="F1062" s="14">
        <v>53</v>
      </c>
      <c r="G1062" s="14">
        <v>1</v>
      </c>
      <c r="H1062" s="14">
        <v>54</v>
      </c>
      <c r="I1062" s="14" t="b">
        <v>1</v>
      </c>
      <c r="J1062" s="6">
        <v>1.85185185185185E-2</v>
      </c>
      <c r="K1062">
        <f t="shared" si="80"/>
        <v>2.7542027093194058E-4</v>
      </c>
      <c r="L1062">
        <f t="shared" si="81"/>
        <v>1.65957907594649E-2</v>
      </c>
      <c r="M1062">
        <f t="shared" si="82"/>
        <v>3.0732945850860897E-4</v>
      </c>
      <c r="N1062">
        <f t="shared" si="83"/>
        <v>1.65957907594649E-2</v>
      </c>
      <c r="O1062">
        <f t="shared" si="84"/>
        <v>6.6383163037859599E-2</v>
      </c>
      <c r="Q1062" s="7">
        <v>1036</v>
      </c>
      <c r="R1062" s="7">
        <v>7.5833300203414719E-4</v>
      </c>
      <c r="S1062" s="7">
        <v>-3.1962239609947476E-4</v>
      </c>
      <c r="U1062" s="7">
        <v>58.70181405895692</v>
      </c>
      <c r="V1062" s="7">
        <v>7.1023427870286647E-4</v>
      </c>
    </row>
    <row r="1063" spans="1:22" x14ac:dyDescent="0.35">
      <c r="A1063" s="24">
        <v>2016</v>
      </c>
      <c r="B1063" s="17" t="s">
        <v>33</v>
      </c>
      <c r="C1063" s="17" t="s">
        <v>235</v>
      </c>
      <c r="D1063" s="17">
        <v>2011</v>
      </c>
      <c r="E1063" s="17">
        <v>5</v>
      </c>
      <c r="F1063" s="17">
        <v>53</v>
      </c>
      <c r="G1063" s="17">
        <v>1</v>
      </c>
      <c r="H1063" s="17">
        <v>54</v>
      </c>
      <c r="I1063" s="17" t="b">
        <v>1</v>
      </c>
      <c r="J1063" s="25">
        <v>1.85185185185185E-2</v>
      </c>
      <c r="K1063">
        <f t="shared" si="80"/>
        <v>2.7542027093194058E-4</v>
      </c>
      <c r="L1063">
        <f t="shared" si="81"/>
        <v>1.65957907594649E-2</v>
      </c>
      <c r="M1063">
        <f t="shared" si="82"/>
        <v>3.0732945850860897E-4</v>
      </c>
      <c r="N1063">
        <f t="shared" si="83"/>
        <v>1.65957907594649E-2</v>
      </c>
      <c r="O1063">
        <f t="shared" si="84"/>
        <v>8.2978953797324506E-2</v>
      </c>
      <c r="Q1063" s="7">
        <v>1037</v>
      </c>
      <c r="R1063" s="7">
        <v>7.4962289408391956E-4</v>
      </c>
      <c r="S1063" s="7">
        <v>-3.1091228814924713E-4</v>
      </c>
      <c r="U1063" s="7">
        <v>58.758503401360549</v>
      </c>
      <c r="V1063" s="7">
        <v>7.1023427870286647E-4</v>
      </c>
    </row>
    <row r="1064" spans="1:22" x14ac:dyDescent="0.35">
      <c r="A1064" s="3">
        <v>2017</v>
      </c>
      <c r="B1064" s="13" t="s">
        <v>118</v>
      </c>
      <c r="C1064" s="13" t="s">
        <v>119</v>
      </c>
      <c r="D1064" s="13">
        <v>2012</v>
      </c>
      <c r="E1064" s="14">
        <v>5</v>
      </c>
      <c r="F1064" s="13">
        <v>53</v>
      </c>
      <c r="G1064" s="13">
        <v>1</v>
      </c>
      <c r="H1064" s="13">
        <v>54</v>
      </c>
      <c r="I1064" s="13" t="b">
        <v>1</v>
      </c>
      <c r="J1064" s="4">
        <v>1.85185185185185E-2</v>
      </c>
      <c r="K1064">
        <f t="shared" si="80"/>
        <v>2.7542027093194058E-4</v>
      </c>
      <c r="L1064">
        <f t="shared" si="81"/>
        <v>1.65957907594649E-2</v>
      </c>
      <c r="M1064">
        <f t="shared" si="82"/>
        <v>3.0732945850860897E-4</v>
      </c>
      <c r="N1064">
        <f t="shared" si="83"/>
        <v>1.65957907594649E-2</v>
      </c>
      <c r="O1064">
        <f t="shared" si="84"/>
        <v>8.2978953797324506E-2</v>
      </c>
      <c r="Q1064" s="7">
        <v>1038</v>
      </c>
      <c r="R1064" s="7">
        <v>7.4091278613369204E-4</v>
      </c>
      <c r="S1064" s="7">
        <v>-3.0220218019901961E-4</v>
      </c>
      <c r="U1064" s="7">
        <v>58.815192743764179</v>
      </c>
      <c r="V1064" s="7">
        <v>7.1194775351810814E-4</v>
      </c>
    </row>
    <row r="1065" spans="1:22" x14ac:dyDescent="0.35">
      <c r="A1065" s="24">
        <v>2017</v>
      </c>
      <c r="B1065" s="17" t="s">
        <v>24</v>
      </c>
      <c r="C1065" s="17" t="s">
        <v>120</v>
      </c>
      <c r="D1065" s="17">
        <v>2015</v>
      </c>
      <c r="E1065" s="17">
        <v>2</v>
      </c>
      <c r="F1065" s="17">
        <v>53</v>
      </c>
      <c r="G1065" s="17">
        <v>1</v>
      </c>
      <c r="H1065" s="17">
        <v>54</v>
      </c>
      <c r="I1065" s="17" t="b">
        <v>1</v>
      </c>
      <c r="J1065" s="25">
        <v>1.85185185185185E-2</v>
      </c>
      <c r="K1065">
        <f t="shared" si="80"/>
        <v>2.7542027093194058E-4</v>
      </c>
      <c r="L1065">
        <f t="shared" si="81"/>
        <v>1.65957907594649E-2</v>
      </c>
      <c r="M1065">
        <f t="shared" si="82"/>
        <v>3.0732945850860897E-4</v>
      </c>
      <c r="N1065">
        <f t="shared" si="83"/>
        <v>1.65957907594649E-2</v>
      </c>
      <c r="O1065">
        <f t="shared" si="84"/>
        <v>3.31915815189298E-2</v>
      </c>
      <c r="Q1065" s="7">
        <v>1039</v>
      </c>
      <c r="R1065" s="7">
        <v>5.1774547894647917E-4</v>
      </c>
      <c r="S1065" s="7">
        <v>-2.0753023451161302E-4</v>
      </c>
      <c r="U1065" s="7">
        <v>58.871882086167801</v>
      </c>
      <c r="V1065" s="7">
        <v>7.1416912476167144E-4</v>
      </c>
    </row>
    <row r="1066" spans="1:22" x14ac:dyDescent="0.35">
      <c r="A1066" s="5">
        <v>2017</v>
      </c>
      <c r="B1066" s="14" t="s">
        <v>52</v>
      </c>
      <c r="C1066" s="14" t="s">
        <v>53</v>
      </c>
      <c r="D1066" s="14">
        <v>2012</v>
      </c>
      <c r="E1066" s="14">
        <v>5</v>
      </c>
      <c r="F1066" s="14">
        <v>53</v>
      </c>
      <c r="G1066" s="14">
        <v>1</v>
      </c>
      <c r="H1066" s="14">
        <v>54</v>
      </c>
      <c r="I1066" s="14" t="b">
        <v>1</v>
      </c>
      <c r="J1066" s="6">
        <v>1.85185185185185E-2</v>
      </c>
      <c r="K1066">
        <f t="shared" si="80"/>
        <v>2.7542027093194058E-4</v>
      </c>
      <c r="L1066">
        <f t="shared" si="81"/>
        <v>1.65957907594649E-2</v>
      </c>
      <c r="M1066">
        <f t="shared" si="82"/>
        <v>3.0732945850860897E-4</v>
      </c>
      <c r="N1066">
        <f t="shared" si="83"/>
        <v>1.65957907594649E-2</v>
      </c>
      <c r="O1066">
        <f t="shared" si="84"/>
        <v>8.2978953797324506E-2</v>
      </c>
      <c r="Q1066" s="7">
        <v>1040</v>
      </c>
      <c r="R1066" s="7">
        <v>5.4238138453237023E-4</v>
      </c>
      <c r="S1066" s="7">
        <v>-2.3216614009750409E-4</v>
      </c>
      <c r="U1066" s="7">
        <v>58.928571428571431</v>
      </c>
      <c r="V1066" s="7">
        <v>7.1416912476167144E-4</v>
      </c>
    </row>
    <row r="1067" spans="1:22" x14ac:dyDescent="0.35">
      <c r="A1067" s="24">
        <v>2017</v>
      </c>
      <c r="B1067" s="17" t="s">
        <v>42</v>
      </c>
      <c r="C1067" s="17" t="s">
        <v>112</v>
      </c>
      <c r="D1067" s="17">
        <v>2015</v>
      </c>
      <c r="E1067" s="17">
        <v>2</v>
      </c>
      <c r="F1067" s="17">
        <v>53</v>
      </c>
      <c r="G1067" s="17">
        <v>1</v>
      </c>
      <c r="H1067" s="17">
        <v>54</v>
      </c>
      <c r="I1067" s="17" t="b">
        <v>1</v>
      </c>
      <c r="J1067" s="25">
        <v>1.85185185185185E-2</v>
      </c>
      <c r="K1067">
        <f t="shared" si="80"/>
        <v>2.7542027093194058E-4</v>
      </c>
      <c r="L1067">
        <f t="shared" si="81"/>
        <v>1.65957907594649E-2</v>
      </c>
      <c r="M1067">
        <f t="shared" si="82"/>
        <v>3.0732945850860897E-4</v>
      </c>
      <c r="N1067">
        <f t="shared" si="83"/>
        <v>1.65957907594649E-2</v>
      </c>
      <c r="O1067">
        <f t="shared" si="84"/>
        <v>3.31915815189298E-2</v>
      </c>
      <c r="Q1067" s="7">
        <v>1041</v>
      </c>
      <c r="R1067" s="7">
        <v>5.300634317394247E-4</v>
      </c>
      <c r="S1067" s="7">
        <v>-2.1984818730455855E-4</v>
      </c>
      <c r="U1067" s="7">
        <v>58.98526077097506</v>
      </c>
      <c r="V1067" s="7">
        <v>7.1416912476167144E-4</v>
      </c>
    </row>
    <row r="1068" spans="1:22" x14ac:dyDescent="0.35">
      <c r="A1068" s="3">
        <v>2017</v>
      </c>
      <c r="B1068" s="13" t="s">
        <v>37</v>
      </c>
      <c r="C1068" s="13" t="s">
        <v>59</v>
      </c>
      <c r="D1068" s="13">
        <v>2015</v>
      </c>
      <c r="E1068" s="14">
        <v>2</v>
      </c>
      <c r="F1068" s="13">
        <v>53</v>
      </c>
      <c r="G1068" s="13">
        <v>1</v>
      </c>
      <c r="H1068" s="13">
        <v>54</v>
      </c>
      <c r="I1068" s="13" t="b">
        <v>1</v>
      </c>
      <c r="J1068" s="4">
        <v>1.85185185185185E-2</v>
      </c>
      <c r="K1068">
        <f t="shared" si="80"/>
        <v>2.7542027093194058E-4</v>
      </c>
      <c r="L1068">
        <f t="shared" si="81"/>
        <v>1.65957907594649E-2</v>
      </c>
      <c r="M1068">
        <f t="shared" si="82"/>
        <v>3.0732945850860897E-4</v>
      </c>
      <c r="N1068">
        <f t="shared" si="83"/>
        <v>1.65957907594649E-2</v>
      </c>
      <c r="O1068">
        <f t="shared" si="84"/>
        <v>3.31915815189298E-2</v>
      </c>
      <c r="Q1068" s="7">
        <v>1042</v>
      </c>
      <c r="R1068" s="7">
        <v>5.3622240813589741E-4</v>
      </c>
      <c r="S1068" s="7">
        <v>-2.2600716370103127E-4</v>
      </c>
      <c r="U1068" s="7">
        <v>59.041950113378689</v>
      </c>
      <c r="V1068" s="7">
        <v>7.1416912476167144E-4</v>
      </c>
    </row>
    <row r="1069" spans="1:22" x14ac:dyDescent="0.35">
      <c r="A1069" s="3">
        <v>2017</v>
      </c>
      <c r="B1069" s="13" t="s">
        <v>26</v>
      </c>
      <c r="C1069" s="13" t="s">
        <v>144</v>
      </c>
      <c r="D1069" s="13">
        <v>2012</v>
      </c>
      <c r="E1069" s="17">
        <v>5</v>
      </c>
      <c r="F1069" s="13">
        <v>53</v>
      </c>
      <c r="G1069" s="13">
        <v>1</v>
      </c>
      <c r="H1069" s="13">
        <v>54</v>
      </c>
      <c r="I1069" s="13" t="b">
        <v>1</v>
      </c>
      <c r="J1069" s="4">
        <v>1.85185185185185E-2</v>
      </c>
      <c r="K1069">
        <f t="shared" si="80"/>
        <v>2.7542027093194058E-4</v>
      </c>
      <c r="L1069">
        <f t="shared" si="81"/>
        <v>1.65957907594649E-2</v>
      </c>
      <c r="M1069">
        <f t="shared" si="82"/>
        <v>3.0732945850860897E-4</v>
      </c>
      <c r="N1069">
        <f t="shared" si="83"/>
        <v>1.65957907594649E-2</v>
      </c>
      <c r="O1069">
        <f t="shared" si="84"/>
        <v>8.2978953797324506E-2</v>
      </c>
      <c r="Q1069" s="7">
        <v>1043</v>
      </c>
      <c r="R1069" s="7">
        <v>5.4854036092884294E-4</v>
      </c>
      <c r="S1069" s="7">
        <v>-2.383251164939768E-4</v>
      </c>
      <c r="U1069" s="7">
        <v>59.098639455782319</v>
      </c>
      <c r="V1069" s="7">
        <v>7.1416912476167231E-4</v>
      </c>
    </row>
    <row r="1070" spans="1:22" x14ac:dyDescent="0.35">
      <c r="A1070" s="5">
        <v>2013</v>
      </c>
      <c r="B1070" s="14" t="s">
        <v>30</v>
      </c>
      <c r="C1070" s="14" t="s">
        <v>31</v>
      </c>
      <c r="D1070" s="14">
        <v>2009</v>
      </c>
      <c r="E1070" s="14">
        <v>4</v>
      </c>
      <c r="F1070" s="14">
        <v>160</v>
      </c>
      <c r="G1070" s="14">
        <v>3</v>
      </c>
      <c r="H1070" s="14">
        <v>163</v>
      </c>
      <c r="I1070" s="14" t="b">
        <v>1</v>
      </c>
      <c r="J1070" s="6">
        <v>1.84049079754601E-2</v>
      </c>
      <c r="K1070">
        <f t="shared" si="80"/>
        <v>8.3136118818345035E-4</v>
      </c>
      <c r="L1070">
        <f t="shared" si="81"/>
        <v>2.8833334669847856E-2</v>
      </c>
      <c r="M1070">
        <f t="shared" si="82"/>
        <v>5.3067487122419302E-4</v>
      </c>
      <c r="N1070">
        <f t="shared" si="83"/>
        <v>2.8833334669847856E-2</v>
      </c>
      <c r="O1070">
        <f t="shared" si="84"/>
        <v>0.11533333867939143</v>
      </c>
      <c r="Q1070" s="7">
        <v>1044</v>
      </c>
      <c r="R1070" s="7">
        <v>5.2390445534295188E-4</v>
      </c>
      <c r="S1070" s="7">
        <v>-2.1368921090808573E-4</v>
      </c>
      <c r="U1070" s="7">
        <v>59.155328798185941</v>
      </c>
      <c r="V1070" s="7">
        <v>7.1641141952478093E-4</v>
      </c>
    </row>
    <row r="1071" spans="1:22" x14ac:dyDescent="0.35">
      <c r="A1071" s="3">
        <v>2013</v>
      </c>
      <c r="B1071" s="13" t="s">
        <v>106</v>
      </c>
      <c r="C1071" s="13" t="s">
        <v>107</v>
      </c>
      <c r="D1071" s="13">
        <v>2012</v>
      </c>
      <c r="E1071" s="17">
        <v>1</v>
      </c>
      <c r="F1071" s="13">
        <v>107</v>
      </c>
      <c r="G1071" s="13">
        <v>2</v>
      </c>
      <c r="H1071" s="13">
        <v>109</v>
      </c>
      <c r="I1071" s="13" t="b">
        <v>1</v>
      </c>
      <c r="J1071" s="4">
        <v>1.8348623853211E-2</v>
      </c>
      <c r="K1071">
        <f t="shared" si="80"/>
        <v>5.5594091725150966E-4</v>
      </c>
      <c r="L1071">
        <f t="shared" si="81"/>
        <v>2.357839937848856E-2</v>
      </c>
      <c r="M1071">
        <f t="shared" si="82"/>
        <v>4.3263118125667059E-4</v>
      </c>
      <c r="N1071">
        <f t="shared" si="83"/>
        <v>2.357839937848856E-2</v>
      </c>
      <c r="O1071">
        <f t="shared" si="84"/>
        <v>2.357839937848856E-2</v>
      </c>
      <c r="Q1071" s="7">
        <v>1045</v>
      </c>
      <c r="R1071" s="7">
        <v>5.4854036092884294E-4</v>
      </c>
      <c r="S1071" s="7">
        <v>-2.383251164939768E-4</v>
      </c>
      <c r="U1071" s="7">
        <v>59.212018140589571</v>
      </c>
      <c r="V1071" s="7">
        <v>7.1704305639244258E-4</v>
      </c>
    </row>
    <row r="1072" spans="1:22" x14ac:dyDescent="0.35">
      <c r="A1072" s="5">
        <v>2015</v>
      </c>
      <c r="B1072" s="14" t="s">
        <v>30</v>
      </c>
      <c r="C1072" s="14" t="s">
        <v>172</v>
      </c>
      <c r="D1072" s="14">
        <v>2011</v>
      </c>
      <c r="E1072" s="14">
        <v>4</v>
      </c>
      <c r="F1072" s="14">
        <v>107</v>
      </c>
      <c r="G1072" s="14">
        <v>2</v>
      </c>
      <c r="H1072" s="14">
        <v>109</v>
      </c>
      <c r="I1072" s="14" t="b">
        <v>1</v>
      </c>
      <c r="J1072" s="6">
        <v>1.8348623853211E-2</v>
      </c>
      <c r="K1072">
        <f t="shared" si="80"/>
        <v>5.5594091725150966E-4</v>
      </c>
      <c r="L1072">
        <f t="shared" si="81"/>
        <v>2.357839937848856E-2</v>
      </c>
      <c r="M1072">
        <f t="shared" si="82"/>
        <v>4.3263118125667059E-4</v>
      </c>
      <c r="N1072">
        <f t="shared" si="83"/>
        <v>2.357839937848856E-2</v>
      </c>
      <c r="O1072">
        <f t="shared" si="84"/>
        <v>9.4313597513954239E-2</v>
      </c>
      <c r="Q1072" s="7">
        <v>1046</v>
      </c>
      <c r="R1072" s="7">
        <v>5.300634317394247E-4</v>
      </c>
      <c r="S1072" s="7">
        <v>-2.1984818730455855E-4</v>
      </c>
      <c r="U1072" s="7">
        <v>59.2687074829932</v>
      </c>
      <c r="V1072" s="7">
        <v>7.1704305639244258E-4</v>
      </c>
    </row>
    <row r="1073" spans="1:22" x14ac:dyDescent="0.35">
      <c r="A1073" s="24">
        <v>2017</v>
      </c>
      <c r="B1073" s="17" t="s">
        <v>52</v>
      </c>
      <c r="C1073" s="17" t="s">
        <v>192</v>
      </c>
      <c r="D1073" s="17">
        <v>2016</v>
      </c>
      <c r="E1073" s="17">
        <v>1</v>
      </c>
      <c r="F1073" s="17">
        <v>107</v>
      </c>
      <c r="G1073" s="17">
        <v>2</v>
      </c>
      <c r="H1073" s="17">
        <v>109</v>
      </c>
      <c r="I1073" s="17" t="b">
        <v>1</v>
      </c>
      <c r="J1073" s="25">
        <v>1.8348623853211E-2</v>
      </c>
      <c r="K1073">
        <f t="shared" si="80"/>
        <v>5.5594091725150966E-4</v>
      </c>
      <c r="L1073">
        <f t="shared" si="81"/>
        <v>2.357839937848856E-2</v>
      </c>
      <c r="M1073">
        <f t="shared" si="82"/>
        <v>4.3263118125667059E-4</v>
      </c>
      <c r="N1073">
        <f t="shared" si="83"/>
        <v>2.357839937848856E-2</v>
      </c>
      <c r="O1073">
        <f t="shared" si="84"/>
        <v>2.357839937848856E-2</v>
      </c>
      <c r="Q1073" s="7">
        <v>1047</v>
      </c>
      <c r="R1073" s="7">
        <v>5.4854036092884294E-4</v>
      </c>
      <c r="S1073" s="7">
        <v>-2.383251164939768E-4</v>
      </c>
      <c r="U1073" s="7">
        <v>59.32539682539683</v>
      </c>
      <c r="V1073" s="7">
        <v>7.1817010354466586E-4</v>
      </c>
    </row>
    <row r="1074" spans="1:22" x14ac:dyDescent="0.35">
      <c r="A1074" s="3">
        <v>2013</v>
      </c>
      <c r="B1074" s="13" t="s">
        <v>30</v>
      </c>
      <c r="C1074" s="13" t="s">
        <v>48</v>
      </c>
      <c r="D1074" s="13">
        <v>2011</v>
      </c>
      <c r="E1074" s="14">
        <v>2</v>
      </c>
      <c r="F1074" s="13">
        <v>162</v>
      </c>
      <c r="G1074" s="13">
        <v>3</v>
      </c>
      <c r="H1074" s="13">
        <v>165</v>
      </c>
      <c r="I1074" s="13" t="b">
        <v>1</v>
      </c>
      <c r="J1074" s="4">
        <v>1.8181818181818198E-2</v>
      </c>
      <c r="K1074">
        <f t="shared" si="80"/>
        <v>8.4156193895870734E-4</v>
      </c>
      <c r="L1074">
        <f t="shared" si="81"/>
        <v>2.9009686984845379E-2</v>
      </c>
      <c r="M1074">
        <f t="shared" si="82"/>
        <v>5.2744885426991644E-4</v>
      </c>
      <c r="N1074">
        <f t="shared" si="83"/>
        <v>2.9009686984845379E-2</v>
      </c>
      <c r="O1074">
        <f t="shared" si="84"/>
        <v>5.8019373969690757E-2</v>
      </c>
      <c r="Q1074" s="7">
        <v>1048</v>
      </c>
      <c r="R1074" s="7">
        <v>5.4238138453237023E-4</v>
      </c>
      <c r="S1074" s="7">
        <v>-2.3216614009750409E-4</v>
      </c>
      <c r="U1074" s="7">
        <v>59.382086167800459</v>
      </c>
      <c r="V1074" s="7">
        <v>7.1817010354466586E-4</v>
      </c>
    </row>
    <row r="1075" spans="1:22" x14ac:dyDescent="0.35">
      <c r="A1075" s="24">
        <v>2013</v>
      </c>
      <c r="B1075" s="17" t="s">
        <v>30</v>
      </c>
      <c r="C1075" s="17" t="s">
        <v>85</v>
      </c>
      <c r="D1075" s="17">
        <v>2013</v>
      </c>
      <c r="E1075" s="17">
        <v>0</v>
      </c>
      <c r="F1075" s="17">
        <v>54</v>
      </c>
      <c r="G1075" s="17">
        <v>1</v>
      </c>
      <c r="H1075" s="17">
        <v>55</v>
      </c>
      <c r="I1075" s="17" t="b">
        <v>1</v>
      </c>
      <c r="J1075" s="25">
        <v>1.8181818181818198E-2</v>
      </c>
      <c r="K1075">
        <f t="shared" si="80"/>
        <v>2.8052064631956913E-4</v>
      </c>
      <c r="L1075">
        <f t="shared" si="81"/>
        <v>1.6748750589807262E-2</v>
      </c>
      <c r="M1075">
        <f t="shared" si="82"/>
        <v>3.0452273799649594E-4</v>
      </c>
      <c r="N1075">
        <f t="shared" si="83"/>
        <v>1.6748750589807262E-2</v>
      </c>
      <c r="O1075">
        <f t="shared" si="84"/>
        <v>0</v>
      </c>
      <c r="Q1075" s="7">
        <v>1049</v>
      </c>
      <c r="R1075" s="7">
        <v>1.3917138781979479E-3</v>
      </c>
      <c r="S1075" s="7">
        <v>-5.742599039685603E-4</v>
      </c>
      <c r="U1075" s="7">
        <v>59.438775510204088</v>
      </c>
      <c r="V1075" s="7">
        <v>7.2096010915583203E-4</v>
      </c>
    </row>
    <row r="1076" spans="1:22" x14ac:dyDescent="0.35">
      <c r="A1076" s="5">
        <v>2014</v>
      </c>
      <c r="B1076" s="14" t="s">
        <v>58</v>
      </c>
      <c r="C1076" s="14" t="s">
        <v>63</v>
      </c>
      <c r="D1076" s="14">
        <v>2013</v>
      </c>
      <c r="E1076" s="14">
        <v>1</v>
      </c>
      <c r="F1076" s="14">
        <v>54</v>
      </c>
      <c r="G1076" s="14">
        <v>1</v>
      </c>
      <c r="H1076" s="14">
        <v>55</v>
      </c>
      <c r="I1076" s="14" t="b">
        <v>1</v>
      </c>
      <c r="J1076" s="6">
        <v>1.8181818181818198E-2</v>
      </c>
      <c r="K1076">
        <f t="shared" si="80"/>
        <v>2.8052064631956913E-4</v>
      </c>
      <c r="L1076">
        <f t="shared" si="81"/>
        <v>1.6748750589807262E-2</v>
      </c>
      <c r="M1076">
        <f t="shared" si="82"/>
        <v>3.0452273799649594E-4</v>
      </c>
      <c r="N1076">
        <f t="shared" si="83"/>
        <v>1.6748750589807262E-2</v>
      </c>
      <c r="O1076">
        <f t="shared" si="84"/>
        <v>1.6748750589807262E-2</v>
      </c>
      <c r="Q1076" s="7">
        <v>1050</v>
      </c>
      <c r="R1076" s="7">
        <v>9.1594978326106527E-4</v>
      </c>
      <c r="S1076" s="7">
        <v>-3.8363954646152335E-4</v>
      </c>
      <c r="U1076" s="7">
        <v>59.495464852607711</v>
      </c>
      <c r="V1076" s="7">
        <v>7.2223908853472042E-4</v>
      </c>
    </row>
    <row r="1077" spans="1:22" x14ac:dyDescent="0.35">
      <c r="A1077" s="3">
        <v>2014</v>
      </c>
      <c r="B1077" s="13" t="s">
        <v>52</v>
      </c>
      <c r="C1077" s="13" t="s">
        <v>108</v>
      </c>
      <c r="D1077" s="13">
        <v>2010</v>
      </c>
      <c r="E1077" s="17">
        <v>4</v>
      </c>
      <c r="F1077" s="13">
        <v>54</v>
      </c>
      <c r="G1077" s="13">
        <v>1</v>
      </c>
      <c r="H1077" s="13">
        <v>55</v>
      </c>
      <c r="I1077" s="13" t="b">
        <v>1</v>
      </c>
      <c r="J1077" s="4">
        <v>1.8181818181818198E-2</v>
      </c>
      <c r="K1077">
        <f t="shared" si="80"/>
        <v>2.8052064631956913E-4</v>
      </c>
      <c r="L1077">
        <f t="shared" si="81"/>
        <v>1.6748750589807262E-2</v>
      </c>
      <c r="M1077">
        <f t="shared" si="82"/>
        <v>3.0452273799649594E-4</v>
      </c>
      <c r="N1077">
        <f t="shared" si="83"/>
        <v>1.6748750589807262E-2</v>
      </c>
      <c r="O1077">
        <f t="shared" si="84"/>
        <v>6.6995002359229047E-2</v>
      </c>
      <c r="Q1077" s="7">
        <v>1051</v>
      </c>
      <c r="R1077" s="7">
        <v>9.1594978326106527E-4</v>
      </c>
      <c r="S1077" s="7">
        <v>-3.8363954646152335E-4</v>
      </c>
      <c r="U1077" s="7">
        <v>59.55215419501134</v>
      </c>
      <c r="V1077" s="7">
        <v>7.2223908853472042E-4</v>
      </c>
    </row>
    <row r="1078" spans="1:22" x14ac:dyDescent="0.35">
      <c r="A1078" s="3">
        <v>2014</v>
      </c>
      <c r="B1078" s="13" t="s">
        <v>98</v>
      </c>
      <c r="C1078" s="13" t="s">
        <v>248</v>
      </c>
      <c r="D1078" s="13">
        <v>2010</v>
      </c>
      <c r="E1078" s="14">
        <v>4</v>
      </c>
      <c r="F1078" s="13">
        <v>54</v>
      </c>
      <c r="G1078" s="13">
        <v>1</v>
      </c>
      <c r="H1078" s="13">
        <v>55</v>
      </c>
      <c r="I1078" s="13" t="b">
        <v>1</v>
      </c>
      <c r="J1078" s="4">
        <v>1.8181818181818198E-2</v>
      </c>
      <c r="K1078">
        <f t="shared" si="80"/>
        <v>2.8052064631956913E-4</v>
      </c>
      <c r="L1078">
        <f t="shared" si="81"/>
        <v>1.6748750589807262E-2</v>
      </c>
      <c r="M1078">
        <f t="shared" si="82"/>
        <v>3.0452273799649594E-4</v>
      </c>
      <c r="N1078">
        <f t="shared" si="83"/>
        <v>1.6748750589807262E-2</v>
      </c>
      <c r="O1078">
        <f t="shared" si="84"/>
        <v>6.6995002359229047E-2</v>
      </c>
      <c r="Q1078" s="7">
        <v>1052</v>
      </c>
      <c r="R1078" s="7">
        <v>9.4825326744369005E-4</v>
      </c>
      <c r="S1078" s="7">
        <v>-4.1594303064414813E-4</v>
      </c>
      <c r="U1078" s="7">
        <v>59.60884353741497</v>
      </c>
      <c r="V1078" s="7">
        <v>7.2223908853472042E-4</v>
      </c>
    </row>
    <row r="1079" spans="1:22" x14ac:dyDescent="0.35">
      <c r="A1079" s="3">
        <v>2014</v>
      </c>
      <c r="B1079" s="13" t="s">
        <v>67</v>
      </c>
      <c r="C1079" s="13" t="s">
        <v>139</v>
      </c>
      <c r="D1079" s="13">
        <v>2012</v>
      </c>
      <c r="E1079" s="17">
        <v>2</v>
      </c>
      <c r="F1079" s="13">
        <v>54</v>
      </c>
      <c r="G1079" s="13">
        <v>1</v>
      </c>
      <c r="H1079" s="13">
        <v>55</v>
      </c>
      <c r="I1079" s="13" t="b">
        <v>1</v>
      </c>
      <c r="J1079" s="4">
        <v>1.8181818181818198E-2</v>
      </c>
      <c r="K1079">
        <f t="shared" si="80"/>
        <v>2.8052064631956913E-4</v>
      </c>
      <c r="L1079">
        <f t="shared" si="81"/>
        <v>1.6748750589807262E-2</v>
      </c>
      <c r="M1079">
        <f t="shared" si="82"/>
        <v>3.0452273799649594E-4</v>
      </c>
      <c r="N1079">
        <f t="shared" si="83"/>
        <v>1.6748750589807262E-2</v>
      </c>
      <c r="O1079">
        <f t="shared" si="84"/>
        <v>3.3497501179614524E-2</v>
      </c>
      <c r="Q1079" s="7">
        <v>1053</v>
      </c>
      <c r="R1079" s="7">
        <v>7.7424555072131752E-4</v>
      </c>
      <c r="S1079" s="7">
        <v>-3.3961606238166331E-4</v>
      </c>
      <c r="U1079" s="7">
        <v>59.665532879818599</v>
      </c>
      <c r="V1079" s="7">
        <v>7.2438248056609102E-4</v>
      </c>
    </row>
    <row r="1080" spans="1:22" x14ac:dyDescent="0.35">
      <c r="A1080" s="3">
        <v>2014</v>
      </c>
      <c r="B1080" s="13" t="s">
        <v>33</v>
      </c>
      <c r="C1080" s="13" t="s">
        <v>97</v>
      </c>
      <c r="D1080" s="13">
        <v>2012</v>
      </c>
      <c r="E1080" s="14">
        <v>2</v>
      </c>
      <c r="F1080" s="13">
        <v>54</v>
      </c>
      <c r="G1080" s="13">
        <v>1</v>
      </c>
      <c r="H1080" s="13">
        <v>55</v>
      </c>
      <c r="I1080" s="13" t="b">
        <v>1</v>
      </c>
      <c r="J1080" s="4">
        <v>1.8181818181818198E-2</v>
      </c>
      <c r="K1080">
        <f t="shared" si="80"/>
        <v>2.8052064631956913E-4</v>
      </c>
      <c r="L1080">
        <f t="shared" si="81"/>
        <v>1.6748750589807262E-2</v>
      </c>
      <c r="M1080">
        <f t="shared" si="82"/>
        <v>3.0452273799649594E-4</v>
      </c>
      <c r="N1080">
        <f t="shared" si="83"/>
        <v>1.6748750589807262E-2</v>
      </c>
      <c r="O1080">
        <f t="shared" si="84"/>
        <v>3.3497501179614524E-2</v>
      </c>
      <c r="Q1080" s="7">
        <v>1054</v>
      </c>
      <c r="R1080" s="7">
        <v>5.5369108764809032E-4</v>
      </c>
      <c r="S1080" s="7">
        <v>-2.4636162913948135E-4</v>
      </c>
      <c r="U1080" s="7">
        <v>59.722222222222229</v>
      </c>
      <c r="V1080" s="7">
        <v>7.2637802837056172E-4</v>
      </c>
    </row>
    <row r="1081" spans="1:22" x14ac:dyDescent="0.35">
      <c r="A1081" s="3">
        <v>2015</v>
      </c>
      <c r="B1081" s="13" t="s">
        <v>104</v>
      </c>
      <c r="C1081" s="13" t="s">
        <v>105</v>
      </c>
      <c r="D1081" s="13">
        <v>2013</v>
      </c>
      <c r="E1081" s="17">
        <v>2</v>
      </c>
      <c r="F1081" s="13">
        <v>54</v>
      </c>
      <c r="G1081" s="13">
        <v>1</v>
      </c>
      <c r="H1081" s="13">
        <v>55</v>
      </c>
      <c r="I1081" s="13" t="b">
        <v>1</v>
      </c>
      <c r="J1081" s="4">
        <v>1.8181818181818198E-2</v>
      </c>
      <c r="K1081">
        <f t="shared" si="80"/>
        <v>2.8052064631956913E-4</v>
      </c>
      <c r="L1081">
        <f t="shared" si="81"/>
        <v>1.6748750589807262E-2</v>
      </c>
      <c r="M1081">
        <f t="shared" si="82"/>
        <v>3.0452273799649594E-4</v>
      </c>
      <c r="N1081">
        <f t="shared" si="83"/>
        <v>1.6748750589807262E-2</v>
      </c>
      <c r="O1081">
        <f t="shared" si="84"/>
        <v>3.3497501179614524E-2</v>
      </c>
      <c r="Q1081" s="7">
        <v>1055</v>
      </c>
      <c r="R1081" s="7">
        <v>5.4747427921855664E-4</v>
      </c>
      <c r="S1081" s="7">
        <v>-2.4014482070994767E-4</v>
      </c>
      <c r="U1081" s="7">
        <v>59.778911564625851</v>
      </c>
      <c r="V1081" s="7">
        <v>7.2637802837056172E-4</v>
      </c>
    </row>
    <row r="1082" spans="1:22" x14ac:dyDescent="0.35">
      <c r="A1082" s="5">
        <v>2015</v>
      </c>
      <c r="B1082" s="14" t="s">
        <v>26</v>
      </c>
      <c r="C1082" s="14" t="s">
        <v>100</v>
      </c>
      <c r="D1082" s="14">
        <v>2012</v>
      </c>
      <c r="E1082" s="14">
        <v>3</v>
      </c>
      <c r="F1082" s="14">
        <v>54</v>
      </c>
      <c r="G1082" s="14">
        <v>1</v>
      </c>
      <c r="H1082" s="14">
        <v>55</v>
      </c>
      <c r="I1082" s="14" t="b">
        <v>1</v>
      </c>
      <c r="J1082" s="6">
        <v>1.8181818181818198E-2</v>
      </c>
      <c r="K1082">
        <f t="shared" si="80"/>
        <v>2.8052064631956913E-4</v>
      </c>
      <c r="L1082">
        <f t="shared" si="81"/>
        <v>1.6748750589807262E-2</v>
      </c>
      <c r="M1082">
        <f t="shared" si="82"/>
        <v>3.0452273799649594E-4</v>
      </c>
      <c r="N1082">
        <f t="shared" si="83"/>
        <v>1.6748750589807262E-2</v>
      </c>
      <c r="O1082">
        <f t="shared" si="84"/>
        <v>5.0246251769421782E-2</v>
      </c>
      <c r="Q1082" s="7">
        <v>1056</v>
      </c>
      <c r="R1082" s="7">
        <v>5.2882385392995538E-4</v>
      </c>
      <c r="S1082" s="7">
        <v>-2.2149439542134641E-4</v>
      </c>
      <c r="U1082" s="7">
        <v>59.83560090702948</v>
      </c>
      <c r="V1082" s="7">
        <v>7.3058895076806498E-4</v>
      </c>
    </row>
    <row r="1083" spans="1:22" x14ac:dyDescent="0.35">
      <c r="A1083" s="24">
        <v>2016</v>
      </c>
      <c r="B1083" s="17" t="s">
        <v>92</v>
      </c>
      <c r="C1083" s="17" t="s">
        <v>218</v>
      </c>
      <c r="D1083" s="17">
        <v>2014</v>
      </c>
      <c r="E1083" s="17">
        <v>2</v>
      </c>
      <c r="F1083" s="17">
        <v>54</v>
      </c>
      <c r="G1083" s="17">
        <v>1</v>
      </c>
      <c r="H1083" s="17">
        <v>55</v>
      </c>
      <c r="I1083" s="17" t="b">
        <v>1</v>
      </c>
      <c r="J1083" s="25">
        <v>1.8181818181818198E-2</v>
      </c>
      <c r="K1083">
        <f t="shared" si="80"/>
        <v>2.8052064631956913E-4</v>
      </c>
      <c r="L1083">
        <f t="shared" si="81"/>
        <v>1.6748750589807262E-2</v>
      </c>
      <c r="M1083">
        <f t="shared" si="82"/>
        <v>3.0452273799649594E-4</v>
      </c>
      <c r="N1083">
        <f t="shared" si="83"/>
        <v>1.6748750589807262E-2</v>
      </c>
      <c r="O1083">
        <f t="shared" si="84"/>
        <v>3.3497501179614524E-2</v>
      </c>
      <c r="Q1083" s="7">
        <v>1057</v>
      </c>
      <c r="R1083" s="7">
        <v>5.4747427921855664E-4</v>
      </c>
      <c r="S1083" s="7">
        <v>-2.4014482070994767E-4</v>
      </c>
      <c r="U1083" s="7">
        <v>59.89229024943311</v>
      </c>
      <c r="V1083" s="7">
        <v>7.3058895076806498E-4</v>
      </c>
    </row>
    <row r="1084" spans="1:22" x14ac:dyDescent="0.35">
      <c r="A1084" s="5">
        <v>2017</v>
      </c>
      <c r="B1084" s="14" t="s">
        <v>30</v>
      </c>
      <c r="C1084" s="14" t="s">
        <v>172</v>
      </c>
      <c r="D1084" s="14">
        <v>2013</v>
      </c>
      <c r="E1084" s="14">
        <v>4</v>
      </c>
      <c r="F1084" s="14">
        <v>54</v>
      </c>
      <c r="G1084" s="14">
        <v>1</v>
      </c>
      <c r="H1084" s="14">
        <v>55</v>
      </c>
      <c r="I1084" s="14" t="b">
        <v>1</v>
      </c>
      <c r="J1084" s="6">
        <v>1.8181818181818198E-2</v>
      </c>
      <c r="K1084">
        <f t="shared" si="80"/>
        <v>2.8052064631956913E-4</v>
      </c>
      <c r="L1084">
        <f t="shared" si="81"/>
        <v>1.6748750589807262E-2</v>
      </c>
      <c r="M1084">
        <f t="shared" si="82"/>
        <v>3.0452273799649594E-4</v>
      </c>
      <c r="N1084">
        <f t="shared" si="83"/>
        <v>1.6748750589807262E-2</v>
      </c>
      <c r="O1084">
        <f t="shared" si="84"/>
        <v>6.6995002359229047E-2</v>
      </c>
      <c r="Q1084" s="7">
        <v>1058</v>
      </c>
      <c r="R1084" s="7">
        <v>5.3504066235948906E-4</v>
      </c>
      <c r="S1084" s="7">
        <v>-2.2771120385088009E-4</v>
      </c>
      <c r="U1084" s="7">
        <v>59.948979591836739</v>
      </c>
      <c r="V1084" s="7">
        <v>7.3272206173307687E-4</v>
      </c>
    </row>
    <row r="1085" spans="1:22" x14ac:dyDescent="0.35">
      <c r="A1085" s="24">
        <v>2017</v>
      </c>
      <c r="B1085" s="17" t="s">
        <v>37</v>
      </c>
      <c r="C1085" s="17" t="s">
        <v>157</v>
      </c>
      <c r="D1085" s="17">
        <v>2015</v>
      </c>
      <c r="E1085" s="17">
        <v>2</v>
      </c>
      <c r="F1085" s="17">
        <v>54</v>
      </c>
      <c r="G1085" s="17">
        <v>1</v>
      </c>
      <c r="H1085" s="17">
        <v>55</v>
      </c>
      <c r="I1085" s="17" t="b">
        <v>1</v>
      </c>
      <c r="J1085" s="25">
        <v>1.8181818181818198E-2</v>
      </c>
      <c r="K1085">
        <f t="shared" si="80"/>
        <v>2.8052064631956913E-4</v>
      </c>
      <c r="L1085">
        <f t="shared" si="81"/>
        <v>1.6748750589807262E-2</v>
      </c>
      <c r="M1085">
        <f t="shared" si="82"/>
        <v>3.0452273799649594E-4</v>
      </c>
      <c r="N1085">
        <f t="shared" si="83"/>
        <v>1.6748750589807262E-2</v>
      </c>
      <c r="O1085">
        <f t="shared" si="84"/>
        <v>3.3497501179614524E-2</v>
      </c>
      <c r="Q1085" s="7">
        <v>1059</v>
      </c>
      <c r="R1085" s="7">
        <v>5.4747427921855664E-4</v>
      </c>
      <c r="S1085" s="7">
        <v>-2.4014482070994767E-4</v>
      </c>
      <c r="U1085" s="7">
        <v>60.005668934240369</v>
      </c>
      <c r="V1085" s="7">
        <v>7.3379564774729176E-4</v>
      </c>
    </row>
    <row r="1086" spans="1:22" x14ac:dyDescent="0.35">
      <c r="A1086" s="5">
        <v>2014</v>
      </c>
      <c r="B1086" s="14" t="s">
        <v>26</v>
      </c>
      <c r="C1086" s="14" t="s">
        <v>35</v>
      </c>
      <c r="D1086" s="14">
        <v>2010</v>
      </c>
      <c r="E1086" s="14">
        <v>4</v>
      </c>
      <c r="F1086" s="14">
        <v>326</v>
      </c>
      <c r="G1086" s="14">
        <v>6</v>
      </c>
      <c r="H1086" s="14">
        <v>332</v>
      </c>
      <c r="I1086" s="14" t="b">
        <v>1</v>
      </c>
      <c r="J1086" s="6">
        <v>1.8072289156626498E-2</v>
      </c>
      <c r="K1086">
        <f t="shared" si="80"/>
        <v>1.6933246286926719E-3</v>
      </c>
      <c r="L1086">
        <f t="shared" si="81"/>
        <v>4.1150025865030415E-2</v>
      </c>
      <c r="M1086">
        <f t="shared" si="82"/>
        <v>7.4367516623548909E-4</v>
      </c>
      <c r="N1086">
        <f t="shared" si="83"/>
        <v>4.1150025865030415E-2</v>
      </c>
      <c r="O1086">
        <f t="shared" si="84"/>
        <v>0.16460010346012166</v>
      </c>
      <c r="Q1086" s="7">
        <v>1060</v>
      </c>
      <c r="R1086" s="7">
        <v>5.4747427921855664E-4</v>
      </c>
      <c r="S1086" s="7">
        <v>-2.4014482070994767E-4</v>
      </c>
      <c r="U1086" s="7">
        <v>60.062358276643998</v>
      </c>
      <c r="V1086" s="7">
        <v>7.3487396669454357E-4</v>
      </c>
    </row>
    <row r="1087" spans="1:22" x14ac:dyDescent="0.35">
      <c r="A1087" s="24">
        <v>2017</v>
      </c>
      <c r="B1087" s="17" t="s">
        <v>30</v>
      </c>
      <c r="C1087" s="17" t="s">
        <v>160</v>
      </c>
      <c r="D1087" s="17">
        <v>2015</v>
      </c>
      <c r="E1087" s="17">
        <v>2</v>
      </c>
      <c r="F1087" s="17">
        <v>110</v>
      </c>
      <c r="G1087" s="17">
        <v>2</v>
      </c>
      <c r="H1087" s="17">
        <v>112</v>
      </c>
      <c r="I1087" s="17" t="b">
        <v>1</v>
      </c>
      <c r="J1087" s="25">
        <v>1.7857142857142901E-2</v>
      </c>
      <c r="K1087">
        <f t="shared" si="80"/>
        <v>5.7124204341439525E-4</v>
      </c>
      <c r="L1087">
        <f t="shared" si="81"/>
        <v>2.3900670354916727E-2</v>
      </c>
      <c r="M1087">
        <f t="shared" si="82"/>
        <v>4.2679768490922832E-4</v>
      </c>
      <c r="N1087">
        <f t="shared" si="83"/>
        <v>2.3900670354916727E-2</v>
      </c>
      <c r="O1087">
        <f t="shared" si="84"/>
        <v>4.7801340709833454E-2</v>
      </c>
      <c r="Q1087" s="7">
        <v>1061</v>
      </c>
      <c r="R1087" s="7">
        <v>5.5369108764809032E-4</v>
      </c>
      <c r="S1087" s="7">
        <v>-2.4636162913948135E-4</v>
      </c>
      <c r="U1087" s="7">
        <v>60.11904761904762</v>
      </c>
      <c r="V1087" s="7">
        <v>7.3487396669454357E-4</v>
      </c>
    </row>
    <row r="1088" spans="1:22" x14ac:dyDescent="0.35">
      <c r="A1088" s="3">
        <v>2013</v>
      </c>
      <c r="B1088" s="13" t="s">
        <v>98</v>
      </c>
      <c r="C1088" s="13" t="s">
        <v>99</v>
      </c>
      <c r="D1088" s="13">
        <v>2008</v>
      </c>
      <c r="E1088" s="14">
        <v>5</v>
      </c>
      <c r="F1088" s="13">
        <v>55</v>
      </c>
      <c r="G1088" s="13">
        <v>1</v>
      </c>
      <c r="H1088" s="13">
        <v>56</v>
      </c>
      <c r="I1088" s="13" t="b">
        <v>1</v>
      </c>
      <c r="J1088" s="4">
        <v>1.7857142857142901E-2</v>
      </c>
      <c r="K1088">
        <f t="shared" si="80"/>
        <v>2.8562102170719763E-4</v>
      </c>
      <c r="L1088">
        <f t="shared" si="81"/>
        <v>1.6900326082865905E-2</v>
      </c>
      <c r="M1088">
        <f t="shared" si="82"/>
        <v>3.0179153719403479E-4</v>
      </c>
      <c r="N1088">
        <f t="shared" si="83"/>
        <v>1.6900326082865905E-2</v>
      </c>
      <c r="O1088">
        <f t="shared" si="84"/>
        <v>8.4501630414329523E-2</v>
      </c>
      <c r="Q1088" s="7">
        <v>1062</v>
      </c>
      <c r="R1088" s="7">
        <v>5.5369108764809032E-4</v>
      </c>
      <c r="S1088" s="7">
        <v>-2.4636162913948135E-4</v>
      </c>
      <c r="U1088" s="7">
        <v>60.17573696145125</v>
      </c>
      <c r="V1088" s="7">
        <v>7.3487396669454357E-4</v>
      </c>
    </row>
    <row r="1089" spans="1:22" x14ac:dyDescent="0.35">
      <c r="A1089" s="3">
        <v>2014</v>
      </c>
      <c r="B1089" s="13" t="s">
        <v>24</v>
      </c>
      <c r="C1089" s="13" t="s">
        <v>120</v>
      </c>
      <c r="D1089" s="13">
        <v>2010</v>
      </c>
      <c r="E1089" s="17">
        <v>4</v>
      </c>
      <c r="F1089" s="13">
        <v>55</v>
      </c>
      <c r="G1089" s="13">
        <v>1</v>
      </c>
      <c r="H1089" s="13">
        <v>56</v>
      </c>
      <c r="I1089" s="13" t="b">
        <v>1</v>
      </c>
      <c r="J1089" s="4">
        <v>1.7857142857142901E-2</v>
      </c>
      <c r="K1089">
        <f t="shared" si="80"/>
        <v>2.8562102170719763E-4</v>
      </c>
      <c r="L1089">
        <f t="shared" si="81"/>
        <v>1.6900326082865905E-2</v>
      </c>
      <c r="M1089">
        <f t="shared" si="82"/>
        <v>3.0179153719403479E-4</v>
      </c>
      <c r="N1089">
        <f t="shared" si="83"/>
        <v>1.6900326082865905E-2</v>
      </c>
      <c r="O1089">
        <f t="shared" si="84"/>
        <v>6.7601304331463621E-2</v>
      </c>
      <c r="Q1089" s="7">
        <v>1063</v>
      </c>
      <c r="R1089" s="7">
        <v>5.3504066235948906E-4</v>
      </c>
      <c r="S1089" s="7">
        <v>-2.2771120385088009E-4</v>
      </c>
      <c r="U1089" s="7">
        <v>60.232426303854879</v>
      </c>
      <c r="V1089" s="7">
        <v>7.3487396669454357E-4</v>
      </c>
    </row>
    <row r="1090" spans="1:22" x14ac:dyDescent="0.35">
      <c r="A1090" s="5">
        <v>2014</v>
      </c>
      <c r="B1090" s="14" t="s">
        <v>37</v>
      </c>
      <c r="C1090" s="14" t="s">
        <v>59</v>
      </c>
      <c r="D1090" s="14">
        <v>2012</v>
      </c>
      <c r="E1090" s="14">
        <v>2</v>
      </c>
      <c r="F1090" s="14">
        <v>55</v>
      </c>
      <c r="G1090" s="14">
        <v>1</v>
      </c>
      <c r="H1090" s="14">
        <v>56</v>
      </c>
      <c r="I1090" s="14" t="b">
        <v>1</v>
      </c>
      <c r="J1090" s="6">
        <v>1.7857142857142901E-2</v>
      </c>
      <c r="K1090">
        <f t="shared" si="80"/>
        <v>2.8562102170719763E-4</v>
      </c>
      <c r="L1090">
        <f t="shared" si="81"/>
        <v>1.6900326082865905E-2</v>
      </c>
      <c r="M1090">
        <f t="shared" si="82"/>
        <v>3.0179153719403479E-4</v>
      </c>
      <c r="N1090">
        <f t="shared" si="83"/>
        <v>1.6900326082865905E-2</v>
      </c>
      <c r="O1090">
        <f t="shared" si="84"/>
        <v>3.3800652165731811E-2</v>
      </c>
      <c r="Q1090" s="7">
        <v>1064</v>
      </c>
      <c r="R1090" s="7">
        <v>5.5369108764809032E-4</v>
      </c>
      <c r="S1090" s="7">
        <v>-2.4636162913948135E-4</v>
      </c>
      <c r="U1090" s="7">
        <v>60.289115646258509</v>
      </c>
      <c r="V1090" s="7">
        <v>7.3759070042066308E-4</v>
      </c>
    </row>
    <row r="1091" spans="1:22" x14ac:dyDescent="0.35">
      <c r="A1091" s="3">
        <v>2015</v>
      </c>
      <c r="B1091" s="13" t="s">
        <v>24</v>
      </c>
      <c r="C1091" s="13" t="s">
        <v>41</v>
      </c>
      <c r="D1091" s="13">
        <v>2012</v>
      </c>
      <c r="E1091" s="17">
        <v>3</v>
      </c>
      <c r="F1091" s="13">
        <v>55</v>
      </c>
      <c r="G1091" s="13">
        <v>1</v>
      </c>
      <c r="H1091" s="13">
        <v>56</v>
      </c>
      <c r="I1091" s="13" t="b">
        <v>1</v>
      </c>
      <c r="J1091" s="4">
        <v>1.7857142857142901E-2</v>
      </c>
      <c r="K1091">
        <f t="shared" si="80"/>
        <v>2.8562102170719763E-4</v>
      </c>
      <c r="L1091">
        <f t="shared" si="81"/>
        <v>1.6900326082865905E-2</v>
      </c>
      <c r="M1091">
        <f t="shared" si="82"/>
        <v>3.0179153719403479E-4</v>
      </c>
      <c r="N1091">
        <f t="shared" si="83"/>
        <v>1.6900326082865905E-2</v>
      </c>
      <c r="O1091">
        <f t="shared" si="84"/>
        <v>5.070097824859772E-2</v>
      </c>
      <c r="Q1091" s="7">
        <v>1065</v>
      </c>
      <c r="R1091" s="7">
        <v>5.3504066235948906E-4</v>
      </c>
      <c r="S1091" s="7">
        <v>-2.2771120385088009E-4</v>
      </c>
      <c r="U1091" s="7">
        <v>60.345804988662138</v>
      </c>
      <c r="V1091" s="7">
        <v>7.3923527481555397E-4</v>
      </c>
    </row>
    <row r="1092" spans="1:22" x14ac:dyDescent="0.35">
      <c r="A1092" s="5">
        <v>2015</v>
      </c>
      <c r="B1092" s="14" t="s">
        <v>24</v>
      </c>
      <c r="C1092" s="14" t="s">
        <v>155</v>
      </c>
      <c r="D1092" s="14">
        <v>2012</v>
      </c>
      <c r="E1092" s="14">
        <v>3</v>
      </c>
      <c r="F1092" s="14">
        <v>55</v>
      </c>
      <c r="G1092" s="14">
        <v>1</v>
      </c>
      <c r="H1092" s="14">
        <v>56</v>
      </c>
      <c r="I1092" s="14" t="b">
        <v>1</v>
      </c>
      <c r="J1092" s="6">
        <v>1.7857142857142901E-2</v>
      </c>
      <c r="K1092">
        <f t="shared" ref="K1092:K1155" si="85">H1092/$H$1</f>
        <v>2.8562102170719763E-4</v>
      </c>
      <c r="L1092">
        <f t="shared" ref="L1092:L1155" si="86">SQRT(K1092)</f>
        <v>1.6900326082865905E-2</v>
      </c>
      <c r="M1092">
        <f t="shared" ref="M1092:M1155" si="87">J1092*L1092</f>
        <v>3.0179153719403479E-4</v>
      </c>
      <c r="N1092">
        <f t="shared" ref="N1092:N1155" si="88">L1092</f>
        <v>1.6900326082865905E-2</v>
      </c>
      <c r="O1092">
        <f t="shared" ref="O1092:O1155" si="89">E1092*L1092</f>
        <v>5.070097824859772E-2</v>
      </c>
      <c r="Q1092" s="7">
        <v>1066</v>
      </c>
      <c r="R1092" s="7">
        <v>5.3504066235948906E-4</v>
      </c>
      <c r="S1092" s="7">
        <v>-2.2771120385088009E-4</v>
      </c>
      <c r="U1092" s="7">
        <v>60.40249433106576</v>
      </c>
      <c r="V1092" s="7">
        <v>7.3923527481555397E-4</v>
      </c>
    </row>
    <row r="1093" spans="1:22" x14ac:dyDescent="0.35">
      <c r="A1093" s="3">
        <v>2017</v>
      </c>
      <c r="B1093" s="13" t="s">
        <v>136</v>
      </c>
      <c r="C1093" s="13" t="s">
        <v>353</v>
      </c>
      <c r="D1093" s="13">
        <v>2014</v>
      </c>
      <c r="E1093" s="17">
        <v>3</v>
      </c>
      <c r="F1093" s="13">
        <v>55</v>
      </c>
      <c r="G1093" s="13">
        <v>1</v>
      </c>
      <c r="H1093" s="13">
        <v>56</v>
      </c>
      <c r="I1093" s="13" t="b">
        <v>1</v>
      </c>
      <c r="J1093" s="4">
        <v>1.7857142857142901E-2</v>
      </c>
      <c r="K1093">
        <f t="shared" si="85"/>
        <v>2.8562102170719763E-4</v>
      </c>
      <c r="L1093">
        <f t="shared" si="86"/>
        <v>1.6900326082865905E-2</v>
      </c>
      <c r="M1093">
        <f t="shared" si="87"/>
        <v>3.0179153719403479E-4</v>
      </c>
      <c r="N1093">
        <f t="shared" si="88"/>
        <v>1.6900326082865905E-2</v>
      </c>
      <c r="O1093">
        <f t="shared" si="89"/>
        <v>5.070097824859772E-2</v>
      </c>
      <c r="Q1093" s="7">
        <v>1067</v>
      </c>
      <c r="R1093" s="7">
        <v>5.5369108764809032E-4</v>
      </c>
      <c r="S1093" s="7">
        <v>-2.4636162913948135E-4</v>
      </c>
      <c r="U1093" s="7">
        <v>60.45918367346939</v>
      </c>
      <c r="V1093" s="7">
        <v>7.3923527481555397E-4</v>
      </c>
    </row>
    <row r="1094" spans="1:22" x14ac:dyDescent="0.35">
      <c r="A1094" s="5">
        <v>2017</v>
      </c>
      <c r="B1094" s="14" t="s">
        <v>106</v>
      </c>
      <c r="C1094" s="14" t="s">
        <v>174</v>
      </c>
      <c r="D1094" s="14">
        <v>2016</v>
      </c>
      <c r="E1094" s="14">
        <v>1</v>
      </c>
      <c r="F1094" s="14">
        <v>55</v>
      </c>
      <c r="G1094" s="14">
        <v>1</v>
      </c>
      <c r="H1094" s="14">
        <v>56</v>
      </c>
      <c r="I1094" s="14" t="b">
        <v>1</v>
      </c>
      <c r="J1094" s="6">
        <v>1.7857142857142901E-2</v>
      </c>
      <c r="K1094">
        <f t="shared" si="85"/>
        <v>2.8562102170719763E-4</v>
      </c>
      <c r="L1094">
        <f t="shared" si="86"/>
        <v>1.6900326082865905E-2</v>
      </c>
      <c r="M1094">
        <f t="shared" si="87"/>
        <v>3.0179153719403479E-4</v>
      </c>
      <c r="N1094">
        <f t="shared" si="88"/>
        <v>1.6900326082865905E-2</v>
      </c>
      <c r="O1094">
        <f t="shared" si="89"/>
        <v>1.6900326082865905E-2</v>
      </c>
      <c r="Q1094" s="7">
        <v>1068</v>
      </c>
      <c r="R1094" s="7">
        <v>9.5117547242149901E-4</v>
      </c>
      <c r="S1094" s="7">
        <v>-4.20500601197306E-4</v>
      </c>
      <c r="U1094" s="7">
        <v>60.515873015873019</v>
      </c>
      <c r="V1094" s="7">
        <v>7.3923527481555397E-4</v>
      </c>
    </row>
    <row r="1095" spans="1:22" x14ac:dyDescent="0.35">
      <c r="A1095" s="24">
        <v>2017</v>
      </c>
      <c r="B1095" s="17" t="s">
        <v>104</v>
      </c>
      <c r="C1095" s="17" t="s">
        <v>211</v>
      </c>
      <c r="D1095" s="17">
        <v>2016</v>
      </c>
      <c r="E1095" s="17">
        <v>1</v>
      </c>
      <c r="F1095" s="17">
        <v>55</v>
      </c>
      <c r="G1095" s="17">
        <v>1</v>
      </c>
      <c r="H1095" s="17">
        <v>56</v>
      </c>
      <c r="I1095" s="17" t="b">
        <v>1</v>
      </c>
      <c r="J1095" s="25">
        <v>1.7857142857142901E-2</v>
      </c>
      <c r="K1095">
        <f t="shared" si="85"/>
        <v>2.8562102170719763E-4</v>
      </c>
      <c r="L1095">
        <f t="shared" si="86"/>
        <v>1.6900326082865905E-2</v>
      </c>
      <c r="M1095">
        <f t="shared" si="87"/>
        <v>3.0179153719403479E-4</v>
      </c>
      <c r="N1095">
        <f t="shared" si="88"/>
        <v>1.6900326082865905E-2</v>
      </c>
      <c r="O1095">
        <f t="shared" si="89"/>
        <v>1.6900326082865905E-2</v>
      </c>
      <c r="Q1095" s="7">
        <v>1069</v>
      </c>
      <c r="R1095" s="7">
        <v>7.5132424899493127E-4</v>
      </c>
      <c r="S1095" s="7">
        <v>-3.1869306773826069E-4</v>
      </c>
      <c r="U1095" s="7">
        <v>60.572562358276649</v>
      </c>
      <c r="V1095" s="7">
        <v>7.4367516623548909E-4</v>
      </c>
    </row>
    <row r="1096" spans="1:22" x14ac:dyDescent="0.35">
      <c r="A1096" s="3">
        <v>2014</v>
      </c>
      <c r="B1096" s="13" t="s">
        <v>158</v>
      </c>
      <c r="C1096" s="13" t="s">
        <v>175</v>
      </c>
      <c r="D1096" s="13">
        <v>2010</v>
      </c>
      <c r="E1096" s="14">
        <v>4</v>
      </c>
      <c r="F1096" s="13">
        <v>111</v>
      </c>
      <c r="G1096" s="13">
        <v>2</v>
      </c>
      <c r="H1096" s="13">
        <v>113</v>
      </c>
      <c r="I1096" s="13" t="b">
        <v>1</v>
      </c>
      <c r="J1096" s="4">
        <v>1.7699115044247801E-2</v>
      </c>
      <c r="K1096">
        <f t="shared" si="85"/>
        <v>5.7634241880202385E-4</v>
      </c>
      <c r="L1096">
        <f t="shared" si="86"/>
        <v>2.4007132665148163E-2</v>
      </c>
      <c r="M1096">
        <f t="shared" si="87"/>
        <v>4.2490500292297664E-4</v>
      </c>
      <c r="N1096">
        <f t="shared" si="88"/>
        <v>2.4007132665148163E-2</v>
      </c>
      <c r="O1096">
        <f t="shared" si="89"/>
        <v>9.6028530660592651E-2</v>
      </c>
      <c r="Q1096" s="7">
        <v>1070</v>
      </c>
      <c r="R1096" s="7">
        <v>7.7782176167190365E-4</v>
      </c>
      <c r="S1096" s="7">
        <v>-3.4519058041523307E-4</v>
      </c>
      <c r="U1096" s="7">
        <v>60.629251700680278</v>
      </c>
      <c r="V1096" s="7">
        <v>7.4367516623548909E-4</v>
      </c>
    </row>
    <row r="1097" spans="1:22" x14ac:dyDescent="0.35">
      <c r="A1097" s="24">
        <v>2017</v>
      </c>
      <c r="B1097" s="17" t="s">
        <v>26</v>
      </c>
      <c r="C1097" s="17" t="s">
        <v>35</v>
      </c>
      <c r="D1097" s="17">
        <v>2013</v>
      </c>
      <c r="E1097" s="17">
        <v>4</v>
      </c>
      <c r="F1097" s="17">
        <v>111</v>
      </c>
      <c r="G1097" s="17">
        <v>2</v>
      </c>
      <c r="H1097" s="17">
        <v>113</v>
      </c>
      <c r="I1097" s="17" t="b">
        <v>1</v>
      </c>
      <c r="J1097" s="25">
        <v>1.7699115044247801E-2</v>
      </c>
      <c r="K1097">
        <f t="shared" si="85"/>
        <v>5.7634241880202385E-4</v>
      </c>
      <c r="L1097">
        <f t="shared" si="86"/>
        <v>2.4007132665148163E-2</v>
      </c>
      <c r="M1097">
        <f t="shared" si="87"/>
        <v>4.2490500292297664E-4</v>
      </c>
      <c r="N1097">
        <f t="shared" si="88"/>
        <v>2.4007132665148163E-2</v>
      </c>
      <c r="O1097">
        <f t="shared" si="89"/>
        <v>9.6028530660592651E-2</v>
      </c>
      <c r="Q1097" s="7">
        <v>1071</v>
      </c>
      <c r="R1097" s="7">
        <v>7.5132424899493127E-4</v>
      </c>
      <c r="S1097" s="7">
        <v>-3.1869306773826069E-4</v>
      </c>
      <c r="U1097" s="7">
        <v>60.685941043083901</v>
      </c>
      <c r="V1097" s="7">
        <v>7.4507912286797941E-4</v>
      </c>
    </row>
    <row r="1098" spans="1:22" x14ac:dyDescent="0.35">
      <c r="A1098" s="5">
        <v>2013</v>
      </c>
      <c r="B1098" s="14" t="s">
        <v>33</v>
      </c>
      <c r="C1098" s="14" t="s">
        <v>34</v>
      </c>
      <c r="D1098" s="14">
        <v>2008</v>
      </c>
      <c r="E1098" s="14">
        <v>5</v>
      </c>
      <c r="F1098" s="14">
        <v>279</v>
      </c>
      <c r="G1098" s="14">
        <v>5</v>
      </c>
      <c r="H1098" s="14">
        <v>284</v>
      </c>
      <c r="I1098" s="14" t="b">
        <v>1</v>
      </c>
      <c r="J1098" s="6">
        <v>1.7605633802816899E-2</v>
      </c>
      <c r="K1098">
        <f t="shared" si="85"/>
        <v>1.4485066100865024E-3</v>
      </c>
      <c r="L1098">
        <f t="shared" si="86"/>
        <v>3.8059251307487676E-2</v>
      </c>
      <c r="M1098">
        <f t="shared" si="87"/>
        <v>6.7005724132900826E-4</v>
      </c>
      <c r="N1098">
        <f t="shared" si="88"/>
        <v>3.8059251307487676E-2</v>
      </c>
      <c r="O1098">
        <f t="shared" si="89"/>
        <v>0.19029625653743837</v>
      </c>
      <c r="Q1098" s="7">
        <v>1072</v>
      </c>
      <c r="R1098" s="7">
        <v>9.3525896802241798E-4</v>
      </c>
      <c r="S1098" s="7">
        <v>-4.0781011375250155E-4</v>
      </c>
      <c r="U1098" s="7">
        <v>60.74263038548753</v>
      </c>
      <c r="V1098" s="7">
        <v>7.476264093511484E-4</v>
      </c>
    </row>
    <row r="1099" spans="1:22" x14ac:dyDescent="0.35">
      <c r="A1099" s="24">
        <v>2015</v>
      </c>
      <c r="B1099" s="17" t="s">
        <v>30</v>
      </c>
      <c r="C1099" s="17" t="s">
        <v>36</v>
      </c>
      <c r="D1099" s="17">
        <v>2011</v>
      </c>
      <c r="E1099" s="17">
        <v>4</v>
      </c>
      <c r="F1099" s="17">
        <v>335</v>
      </c>
      <c r="G1099" s="17">
        <v>6</v>
      </c>
      <c r="H1099" s="17">
        <v>341</v>
      </c>
      <c r="I1099" s="17" t="b">
        <v>1</v>
      </c>
      <c r="J1099" s="25">
        <v>1.7595307917888599E-2</v>
      </c>
      <c r="K1099">
        <f t="shared" si="85"/>
        <v>1.7392280071813284E-3</v>
      </c>
      <c r="L1099">
        <f t="shared" si="86"/>
        <v>4.1704052646970996E-2</v>
      </c>
      <c r="M1099">
        <f t="shared" si="87"/>
        <v>7.3379564774729176E-4</v>
      </c>
      <c r="N1099">
        <f t="shared" si="88"/>
        <v>4.1704052646970996E-2</v>
      </c>
      <c r="O1099">
        <f t="shared" si="89"/>
        <v>0.16681621058788398</v>
      </c>
      <c r="Q1099" s="7">
        <v>1073</v>
      </c>
      <c r="R1099" s="7">
        <v>5.2742380212106516E-4</v>
      </c>
      <c r="S1099" s="7">
        <v>-2.2290106412456922E-4</v>
      </c>
      <c r="U1099" s="7">
        <v>60.799319727891159</v>
      </c>
      <c r="V1099" s="7">
        <v>7.4819602955519251E-4</v>
      </c>
    </row>
    <row r="1100" spans="1:22" x14ac:dyDescent="0.35">
      <c r="A1100" s="5">
        <v>2016</v>
      </c>
      <c r="B1100" s="14" t="s">
        <v>37</v>
      </c>
      <c r="C1100" s="14" t="s">
        <v>38</v>
      </c>
      <c r="D1100" s="14">
        <v>2015</v>
      </c>
      <c r="E1100" s="14">
        <v>1</v>
      </c>
      <c r="F1100" s="14">
        <v>168</v>
      </c>
      <c r="G1100" s="14">
        <v>3</v>
      </c>
      <c r="H1100" s="14">
        <v>171</v>
      </c>
      <c r="I1100" s="14" t="b">
        <v>1</v>
      </c>
      <c r="J1100" s="6">
        <v>1.7543859649122799E-2</v>
      </c>
      <c r="K1100">
        <f t="shared" si="85"/>
        <v>8.7216419128447853E-4</v>
      </c>
      <c r="L1100">
        <f t="shared" si="86"/>
        <v>2.9532426098857482E-2</v>
      </c>
      <c r="M1100">
        <f t="shared" si="87"/>
        <v>5.1811273857644679E-4</v>
      </c>
      <c r="N1100">
        <f t="shared" si="88"/>
        <v>2.9532426098857482E-2</v>
      </c>
      <c r="O1100">
        <f t="shared" si="89"/>
        <v>2.9532426098857482E-2</v>
      </c>
      <c r="Q1100" s="7">
        <v>1074</v>
      </c>
      <c r="R1100" s="7">
        <v>5.3369790953540985E-4</v>
      </c>
      <c r="S1100" s="7">
        <v>-2.2917517153891391E-4</v>
      </c>
      <c r="U1100" s="7">
        <v>60.856009070294789</v>
      </c>
      <c r="V1100" s="7">
        <v>7.4819602955519251E-4</v>
      </c>
    </row>
    <row r="1101" spans="1:22" x14ac:dyDescent="0.35">
      <c r="A1101" s="3">
        <v>2013</v>
      </c>
      <c r="B1101" s="13" t="s">
        <v>104</v>
      </c>
      <c r="C1101" s="13" t="s">
        <v>115</v>
      </c>
      <c r="D1101" s="13">
        <v>2009</v>
      </c>
      <c r="E1101" s="17">
        <v>4</v>
      </c>
      <c r="F1101" s="13">
        <v>112</v>
      </c>
      <c r="G1101" s="13">
        <v>2</v>
      </c>
      <c r="H1101" s="13">
        <v>114</v>
      </c>
      <c r="I1101" s="13" t="b">
        <v>1</v>
      </c>
      <c r="J1101" s="4">
        <v>1.7543859649122799E-2</v>
      </c>
      <c r="K1101">
        <f t="shared" si="85"/>
        <v>5.8144279418965235E-4</v>
      </c>
      <c r="L1101">
        <f t="shared" si="86"/>
        <v>2.4113124936217877E-2</v>
      </c>
      <c r="M1101">
        <f t="shared" si="87"/>
        <v>4.2303727958276961E-4</v>
      </c>
      <c r="N1101">
        <f t="shared" si="88"/>
        <v>2.4113124936217877E-2</v>
      </c>
      <c r="O1101">
        <f t="shared" si="89"/>
        <v>9.6452499744871509E-2</v>
      </c>
      <c r="Q1101" s="7">
        <v>1075</v>
      </c>
      <c r="R1101" s="7">
        <v>5.5252023177844401E-4</v>
      </c>
      <c r="S1101" s="7">
        <v>-2.4799749378194807E-4</v>
      </c>
      <c r="U1101" s="7">
        <v>60.912698412698418</v>
      </c>
      <c r="V1101" s="7">
        <v>7.4819602955519251E-4</v>
      </c>
    </row>
    <row r="1102" spans="1:22" x14ac:dyDescent="0.35">
      <c r="A1102" s="5">
        <v>2013</v>
      </c>
      <c r="B1102" s="14" t="s">
        <v>26</v>
      </c>
      <c r="C1102" s="14" t="s">
        <v>110</v>
      </c>
      <c r="D1102" s="14">
        <v>2013</v>
      </c>
      <c r="E1102" s="14">
        <v>0</v>
      </c>
      <c r="F1102" s="14">
        <v>112</v>
      </c>
      <c r="G1102" s="14">
        <v>2</v>
      </c>
      <c r="H1102" s="14">
        <v>114</v>
      </c>
      <c r="I1102" s="14" t="b">
        <v>1</v>
      </c>
      <c r="J1102" s="6">
        <v>1.7543859649122799E-2</v>
      </c>
      <c r="K1102">
        <f t="shared" si="85"/>
        <v>5.8144279418965235E-4</v>
      </c>
      <c r="L1102">
        <f t="shared" si="86"/>
        <v>2.4113124936217877E-2</v>
      </c>
      <c r="M1102">
        <f t="shared" si="87"/>
        <v>4.2303727958276961E-4</v>
      </c>
      <c r="N1102">
        <f t="shared" si="88"/>
        <v>2.4113124936217877E-2</v>
      </c>
      <c r="O1102">
        <f t="shared" si="89"/>
        <v>0</v>
      </c>
      <c r="Q1102" s="7">
        <v>1076</v>
      </c>
      <c r="R1102" s="7">
        <v>5.5252023177844401E-4</v>
      </c>
      <c r="S1102" s="7">
        <v>-2.4799749378194807E-4</v>
      </c>
      <c r="U1102" s="7">
        <v>60.969387755102048</v>
      </c>
      <c r="V1102" s="7">
        <v>7.4819602955519251E-4</v>
      </c>
    </row>
    <row r="1103" spans="1:22" x14ac:dyDescent="0.35">
      <c r="A1103" s="24">
        <v>2014</v>
      </c>
      <c r="B1103" s="17" t="s">
        <v>42</v>
      </c>
      <c r="C1103" s="17" t="s">
        <v>43</v>
      </c>
      <c r="D1103" s="17">
        <v>2013</v>
      </c>
      <c r="E1103" s="17">
        <v>1</v>
      </c>
      <c r="F1103" s="17">
        <v>112</v>
      </c>
      <c r="G1103" s="17">
        <v>2</v>
      </c>
      <c r="H1103" s="17">
        <v>114</v>
      </c>
      <c r="I1103" s="17" t="b">
        <v>1</v>
      </c>
      <c r="J1103" s="25">
        <v>1.7543859649122799E-2</v>
      </c>
      <c r="K1103">
        <f t="shared" si="85"/>
        <v>5.8144279418965235E-4</v>
      </c>
      <c r="L1103">
        <f t="shared" si="86"/>
        <v>2.4113124936217877E-2</v>
      </c>
      <c r="M1103">
        <f t="shared" si="87"/>
        <v>4.2303727958276961E-4</v>
      </c>
      <c r="N1103">
        <f t="shared" si="88"/>
        <v>2.4113124936217877E-2</v>
      </c>
      <c r="O1103">
        <f t="shared" si="89"/>
        <v>2.4113124936217877E-2</v>
      </c>
      <c r="Q1103" s="7">
        <v>1077</v>
      </c>
      <c r="R1103" s="7">
        <v>5.3997201694975453E-4</v>
      </c>
      <c r="S1103" s="7">
        <v>-2.3544927895325859E-4</v>
      </c>
      <c r="U1103" s="7">
        <v>61.02607709750567</v>
      </c>
      <c r="V1103" s="7">
        <v>7.4819602955519251E-4</v>
      </c>
    </row>
    <row r="1104" spans="1:22" x14ac:dyDescent="0.35">
      <c r="A1104" s="5">
        <v>2015</v>
      </c>
      <c r="B1104" s="14" t="s">
        <v>170</v>
      </c>
      <c r="C1104" s="14">
        <v>500</v>
      </c>
      <c r="D1104" s="14">
        <v>2012</v>
      </c>
      <c r="E1104" s="14">
        <v>3</v>
      </c>
      <c r="F1104" s="14">
        <v>56</v>
      </c>
      <c r="G1104" s="14">
        <v>1</v>
      </c>
      <c r="H1104" s="14">
        <v>57</v>
      </c>
      <c r="I1104" s="14" t="b">
        <v>1</v>
      </c>
      <c r="J1104" s="6">
        <v>1.7543859649122799E-2</v>
      </c>
      <c r="K1104">
        <f t="shared" si="85"/>
        <v>2.9072139709482618E-4</v>
      </c>
      <c r="L1104">
        <f t="shared" si="86"/>
        <v>1.7050554157998096E-2</v>
      </c>
      <c r="M1104">
        <f t="shared" si="87"/>
        <v>2.9913252908768574E-4</v>
      </c>
      <c r="N1104">
        <f t="shared" si="88"/>
        <v>1.7050554157998096E-2</v>
      </c>
      <c r="O1104">
        <f t="shared" si="89"/>
        <v>5.1151662473994289E-2</v>
      </c>
      <c r="Q1104" s="7">
        <v>1078</v>
      </c>
      <c r="R1104" s="7">
        <v>5.3997201694975453E-4</v>
      </c>
      <c r="S1104" s="7">
        <v>-2.3544927895325859E-4</v>
      </c>
      <c r="U1104" s="7">
        <v>61.0827664399093</v>
      </c>
      <c r="V1104" s="7">
        <v>7.4819602955519251E-4</v>
      </c>
    </row>
    <row r="1105" spans="1:22" x14ac:dyDescent="0.35">
      <c r="A1105" s="3">
        <v>2015</v>
      </c>
      <c r="B1105" s="13" t="s">
        <v>42</v>
      </c>
      <c r="C1105" s="13" t="s">
        <v>151</v>
      </c>
      <c r="D1105" s="13">
        <v>2011</v>
      </c>
      <c r="E1105" s="17">
        <v>4</v>
      </c>
      <c r="F1105" s="13">
        <v>56</v>
      </c>
      <c r="G1105" s="13">
        <v>1</v>
      </c>
      <c r="H1105" s="13">
        <v>57</v>
      </c>
      <c r="I1105" s="13" t="b">
        <v>1</v>
      </c>
      <c r="J1105" s="4">
        <v>1.7543859649122799E-2</v>
      </c>
      <c r="K1105">
        <f t="shared" si="85"/>
        <v>2.9072139709482618E-4</v>
      </c>
      <c r="L1105">
        <f t="shared" si="86"/>
        <v>1.7050554157998096E-2</v>
      </c>
      <c r="M1105">
        <f t="shared" si="87"/>
        <v>2.9913252908768574E-4</v>
      </c>
      <c r="N1105">
        <f t="shared" si="88"/>
        <v>1.7050554157998096E-2</v>
      </c>
      <c r="O1105">
        <f t="shared" si="89"/>
        <v>6.8202216631992385E-2</v>
      </c>
      <c r="Q1105" s="7">
        <v>1079</v>
      </c>
      <c r="R1105" s="7">
        <v>5.3997201694975453E-4</v>
      </c>
      <c r="S1105" s="7">
        <v>-2.3544927895325859E-4</v>
      </c>
      <c r="U1105" s="7">
        <v>61.139455782312929</v>
      </c>
      <c r="V1105" s="7">
        <v>7.4947671815768361E-4</v>
      </c>
    </row>
    <row r="1106" spans="1:22" x14ac:dyDescent="0.35">
      <c r="A1106" s="5">
        <v>2016</v>
      </c>
      <c r="B1106" s="14" t="s">
        <v>24</v>
      </c>
      <c r="C1106" s="14" t="s">
        <v>28</v>
      </c>
      <c r="D1106" s="14">
        <v>2016</v>
      </c>
      <c r="E1106" s="14">
        <v>0</v>
      </c>
      <c r="F1106" s="14">
        <v>56</v>
      </c>
      <c r="G1106" s="14">
        <v>1</v>
      </c>
      <c r="H1106" s="14">
        <v>57</v>
      </c>
      <c r="I1106" s="14" t="b">
        <v>1</v>
      </c>
      <c r="J1106" s="6">
        <v>1.7543859649122799E-2</v>
      </c>
      <c r="K1106">
        <f t="shared" si="85"/>
        <v>2.9072139709482618E-4</v>
      </c>
      <c r="L1106">
        <f t="shared" si="86"/>
        <v>1.7050554157998096E-2</v>
      </c>
      <c r="M1106">
        <f t="shared" si="87"/>
        <v>2.9913252908768574E-4</v>
      </c>
      <c r="N1106">
        <f t="shared" si="88"/>
        <v>1.7050554157998096E-2</v>
      </c>
      <c r="O1106">
        <f t="shared" si="89"/>
        <v>0</v>
      </c>
      <c r="Q1106" s="7">
        <v>1080</v>
      </c>
      <c r="R1106" s="7">
        <v>5.4624612436409933E-4</v>
      </c>
      <c r="S1106" s="7">
        <v>-2.4172338636760339E-4</v>
      </c>
      <c r="U1106" s="7">
        <v>61.196145124716558</v>
      </c>
      <c r="V1106" s="7">
        <v>7.5020000184804203E-4</v>
      </c>
    </row>
    <row r="1107" spans="1:22" x14ac:dyDescent="0.35">
      <c r="A1107" s="3">
        <v>2016</v>
      </c>
      <c r="B1107" s="13" t="s">
        <v>30</v>
      </c>
      <c r="C1107" s="13" t="s">
        <v>126</v>
      </c>
      <c r="D1107" s="13">
        <v>2012</v>
      </c>
      <c r="E1107" s="17">
        <v>4</v>
      </c>
      <c r="F1107" s="13">
        <v>56</v>
      </c>
      <c r="G1107" s="13">
        <v>1</v>
      </c>
      <c r="H1107" s="13">
        <v>57</v>
      </c>
      <c r="I1107" s="13" t="b">
        <v>1</v>
      </c>
      <c r="J1107" s="4">
        <v>1.7543859649122799E-2</v>
      </c>
      <c r="K1107">
        <f t="shared" si="85"/>
        <v>2.9072139709482618E-4</v>
      </c>
      <c r="L1107">
        <f t="shared" si="86"/>
        <v>1.7050554157998096E-2</v>
      </c>
      <c r="M1107">
        <f t="shared" si="87"/>
        <v>2.9913252908768574E-4</v>
      </c>
      <c r="N1107">
        <f t="shared" si="88"/>
        <v>1.7050554157998096E-2</v>
      </c>
      <c r="O1107">
        <f t="shared" si="89"/>
        <v>6.8202216631992385E-2</v>
      </c>
      <c r="Q1107" s="7">
        <v>1081</v>
      </c>
      <c r="R1107" s="7">
        <v>5.3997201694975453E-4</v>
      </c>
      <c r="S1107" s="7">
        <v>-2.3544927895325859E-4</v>
      </c>
      <c r="U1107" s="7">
        <v>61.252834467120188</v>
      </c>
      <c r="V1107" s="7">
        <v>7.5542793967548882E-4</v>
      </c>
    </row>
    <row r="1108" spans="1:22" x14ac:dyDescent="0.35">
      <c r="A1108" s="5">
        <v>2016</v>
      </c>
      <c r="B1108" s="14" t="s">
        <v>26</v>
      </c>
      <c r="C1108" s="14" t="s">
        <v>144</v>
      </c>
      <c r="D1108" s="14">
        <v>2012</v>
      </c>
      <c r="E1108" s="14">
        <v>4</v>
      </c>
      <c r="F1108" s="14">
        <v>56</v>
      </c>
      <c r="G1108" s="14">
        <v>1</v>
      </c>
      <c r="H1108" s="14">
        <v>57</v>
      </c>
      <c r="I1108" s="14" t="b">
        <v>1</v>
      </c>
      <c r="J1108" s="6">
        <v>1.7543859649122799E-2</v>
      </c>
      <c r="K1108">
        <f t="shared" si="85"/>
        <v>2.9072139709482618E-4</v>
      </c>
      <c r="L1108">
        <f t="shared" si="86"/>
        <v>1.7050554157998096E-2</v>
      </c>
      <c r="M1108">
        <f t="shared" si="87"/>
        <v>2.9913252908768574E-4</v>
      </c>
      <c r="N1108">
        <f t="shared" si="88"/>
        <v>1.7050554157998096E-2</v>
      </c>
      <c r="O1108">
        <f t="shared" si="89"/>
        <v>6.8202216631992385E-2</v>
      </c>
      <c r="Q1108" s="7">
        <v>1082</v>
      </c>
      <c r="R1108" s="7">
        <v>5.5252023177844401E-4</v>
      </c>
      <c r="S1108" s="7">
        <v>-2.4799749378194807E-4</v>
      </c>
      <c r="U1108" s="7">
        <v>61.30952380952381</v>
      </c>
      <c r="V1108" s="7">
        <v>7.5542793967548882E-4</v>
      </c>
    </row>
    <row r="1109" spans="1:22" x14ac:dyDescent="0.35">
      <c r="A1109" s="3">
        <v>2017</v>
      </c>
      <c r="B1109" s="13" t="s">
        <v>42</v>
      </c>
      <c r="C1109" s="13" t="s">
        <v>112</v>
      </c>
      <c r="D1109" s="13">
        <v>2016</v>
      </c>
      <c r="E1109" s="17">
        <v>1</v>
      </c>
      <c r="F1109" s="13">
        <v>56</v>
      </c>
      <c r="G1109" s="13">
        <v>1</v>
      </c>
      <c r="H1109" s="13">
        <v>57</v>
      </c>
      <c r="I1109" s="13" t="b">
        <v>1</v>
      </c>
      <c r="J1109" s="4">
        <v>1.7543859649122799E-2</v>
      </c>
      <c r="K1109">
        <f t="shared" si="85"/>
        <v>2.9072139709482618E-4</v>
      </c>
      <c r="L1109">
        <f t="shared" si="86"/>
        <v>1.7050554157998096E-2</v>
      </c>
      <c r="M1109">
        <f t="shared" si="87"/>
        <v>2.9913252908768574E-4</v>
      </c>
      <c r="N1109">
        <f t="shared" si="88"/>
        <v>1.7050554157998096E-2</v>
      </c>
      <c r="O1109">
        <f t="shared" si="89"/>
        <v>1.7050554157998096E-2</v>
      </c>
      <c r="Q1109" s="7">
        <v>1083</v>
      </c>
      <c r="R1109" s="7">
        <v>5.3997201694975453E-4</v>
      </c>
      <c r="S1109" s="7">
        <v>-2.3544927895325859E-4</v>
      </c>
      <c r="U1109" s="7">
        <v>61.36621315192744</v>
      </c>
      <c r="V1109" s="7">
        <v>7.5542793967548882E-4</v>
      </c>
    </row>
    <row r="1110" spans="1:22" x14ac:dyDescent="0.35">
      <c r="A1110" s="5">
        <v>2017</v>
      </c>
      <c r="B1110" s="14" t="s">
        <v>92</v>
      </c>
      <c r="C1110" s="14" t="s">
        <v>218</v>
      </c>
      <c r="D1110" s="14">
        <v>2012</v>
      </c>
      <c r="E1110" s="14">
        <v>5</v>
      </c>
      <c r="F1110" s="14">
        <v>56</v>
      </c>
      <c r="G1110" s="14">
        <v>1</v>
      </c>
      <c r="H1110" s="14">
        <v>57</v>
      </c>
      <c r="I1110" s="14" t="b">
        <v>1</v>
      </c>
      <c r="J1110" s="6">
        <v>1.7543859649122799E-2</v>
      </c>
      <c r="K1110">
        <f t="shared" si="85"/>
        <v>2.9072139709482618E-4</v>
      </c>
      <c r="L1110">
        <f t="shared" si="86"/>
        <v>1.7050554157998096E-2</v>
      </c>
      <c r="M1110">
        <f t="shared" si="87"/>
        <v>2.9913252908768574E-4</v>
      </c>
      <c r="N1110">
        <f t="shared" si="88"/>
        <v>1.7050554157998096E-2</v>
      </c>
      <c r="O1110">
        <f t="shared" si="89"/>
        <v>8.5252770789990481E-2</v>
      </c>
      <c r="Q1110" s="7">
        <v>1084</v>
      </c>
      <c r="R1110" s="7">
        <v>1.357487635076021E-3</v>
      </c>
      <c r="S1110" s="7">
        <v>-6.1381246884053187E-4</v>
      </c>
      <c r="U1110" s="7">
        <v>61.422902494331069</v>
      </c>
      <c r="V1110" s="7">
        <v>7.574907465495599E-4</v>
      </c>
    </row>
    <row r="1111" spans="1:22" x14ac:dyDescent="0.35">
      <c r="A1111" s="24">
        <v>2013</v>
      </c>
      <c r="B1111" s="17" t="s">
        <v>26</v>
      </c>
      <c r="C1111" s="17" t="s">
        <v>35</v>
      </c>
      <c r="D1111" s="17">
        <v>2010</v>
      </c>
      <c r="E1111" s="17">
        <v>3</v>
      </c>
      <c r="F1111" s="17">
        <v>282</v>
      </c>
      <c r="G1111" s="17">
        <v>5</v>
      </c>
      <c r="H1111" s="17">
        <v>287</v>
      </c>
      <c r="I1111" s="17" t="b">
        <v>1</v>
      </c>
      <c r="J1111" s="25">
        <v>1.74216027874564E-2</v>
      </c>
      <c r="K1111">
        <f t="shared" si="85"/>
        <v>1.463807736249388E-3</v>
      </c>
      <c r="L1111">
        <f t="shared" si="86"/>
        <v>3.8259740410115019E-2</v>
      </c>
      <c r="M1111">
        <f t="shared" si="87"/>
        <v>6.6654600017621805E-4</v>
      </c>
      <c r="N1111">
        <f t="shared" si="88"/>
        <v>3.8259740410115019E-2</v>
      </c>
      <c r="O1111">
        <f t="shared" si="89"/>
        <v>0.11477922123034506</v>
      </c>
      <c r="Q1111" s="7">
        <v>1085</v>
      </c>
      <c r="R1111" s="7">
        <v>7.7054662130138663E-4</v>
      </c>
      <c r="S1111" s="7">
        <v>-3.4374893639215831E-4</v>
      </c>
      <c r="U1111" s="7">
        <v>61.479591836734699</v>
      </c>
      <c r="V1111" s="7">
        <v>7.574907465495599E-4</v>
      </c>
    </row>
    <row r="1112" spans="1:22" x14ac:dyDescent="0.35">
      <c r="A1112" s="3">
        <v>2014</v>
      </c>
      <c r="B1112" s="13" t="s">
        <v>52</v>
      </c>
      <c r="C1112" s="13" t="s">
        <v>83</v>
      </c>
      <c r="D1112" s="13">
        <v>2014</v>
      </c>
      <c r="E1112" s="14">
        <v>0</v>
      </c>
      <c r="F1112" s="13">
        <v>57</v>
      </c>
      <c r="G1112" s="13">
        <v>1</v>
      </c>
      <c r="H1112" s="13">
        <v>58</v>
      </c>
      <c r="I1112" s="13" t="b">
        <v>1</v>
      </c>
      <c r="J1112" s="4">
        <v>1.72413793103448E-2</v>
      </c>
      <c r="K1112">
        <f t="shared" si="85"/>
        <v>2.9582177248245472E-4</v>
      </c>
      <c r="L1112">
        <f t="shared" si="86"/>
        <v>1.7199470122141982E-2</v>
      </c>
      <c r="M1112">
        <f t="shared" si="87"/>
        <v>2.9654258831279232E-4</v>
      </c>
      <c r="N1112">
        <f t="shared" si="88"/>
        <v>1.7199470122141982E-2</v>
      </c>
      <c r="O1112">
        <f t="shared" si="89"/>
        <v>0</v>
      </c>
      <c r="Q1112" s="7">
        <v>1086</v>
      </c>
      <c r="R1112" s="7">
        <v>5.6385140461551165E-4</v>
      </c>
      <c r="S1112" s="7">
        <v>-2.6205986742147686E-4</v>
      </c>
      <c r="U1112" s="7">
        <v>61.536281179138328</v>
      </c>
      <c r="V1112" s="7">
        <v>7.574907465495599E-4</v>
      </c>
    </row>
    <row r="1113" spans="1:22" x14ac:dyDescent="0.35">
      <c r="A1113" s="24">
        <v>2014</v>
      </c>
      <c r="B1113" s="17" t="s">
        <v>42</v>
      </c>
      <c r="C1113" s="17" t="s">
        <v>45</v>
      </c>
      <c r="D1113" s="17">
        <v>2013</v>
      </c>
      <c r="E1113" s="17">
        <v>1</v>
      </c>
      <c r="F1113" s="17">
        <v>57</v>
      </c>
      <c r="G1113" s="17">
        <v>1</v>
      </c>
      <c r="H1113" s="17">
        <v>58</v>
      </c>
      <c r="I1113" s="17" t="b">
        <v>1</v>
      </c>
      <c r="J1113" s="25">
        <v>1.72413793103448E-2</v>
      </c>
      <c r="K1113">
        <f t="shared" si="85"/>
        <v>2.9582177248245472E-4</v>
      </c>
      <c r="L1113">
        <f t="shared" si="86"/>
        <v>1.7199470122141982E-2</v>
      </c>
      <c r="M1113">
        <f t="shared" si="87"/>
        <v>2.9654258831279232E-4</v>
      </c>
      <c r="N1113">
        <f t="shared" si="88"/>
        <v>1.7199470122141982E-2</v>
      </c>
      <c r="O1113">
        <f t="shared" si="89"/>
        <v>1.7199470122141982E-2</v>
      </c>
      <c r="Q1113" s="7">
        <v>1087</v>
      </c>
      <c r="R1113" s="7">
        <v>5.5752051679120547E-4</v>
      </c>
      <c r="S1113" s="7">
        <v>-2.5572897959717068E-4</v>
      </c>
      <c r="U1113" s="7">
        <v>61.59297052154195</v>
      </c>
      <c r="V1113" s="7">
        <v>7.5786977621878705E-4</v>
      </c>
    </row>
    <row r="1114" spans="1:22" x14ac:dyDescent="0.35">
      <c r="A1114" s="5">
        <v>2014</v>
      </c>
      <c r="B1114" s="14" t="s">
        <v>67</v>
      </c>
      <c r="C1114" s="14" t="s">
        <v>77</v>
      </c>
      <c r="D1114" s="14">
        <v>2013</v>
      </c>
      <c r="E1114" s="14">
        <v>1</v>
      </c>
      <c r="F1114" s="14">
        <v>57</v>
      </c>
      <c r="G1114" s="14">
        <v>1</v>
      </c>
      <c r="H1114" s="14">
        <v>58</v>
      </c>
      <c r="I1114" s="14" t="b">
        <v>1</v>
      </c>
      <c r="J1114" s="6">
        <v>1.72413793103448E-2</v>
      </c>
      <c r="K1114">
        <f t="shared" si="85"/>
        <v>2.9582177248245472E-4</v>
      </c>
      <c r="L1114">
        <f t="shared" si="86"/>
        <v>1.7199470122141982E-2</v>
      </c>
      <c r="M1114">
        <f t="shared" si="87"/>
        <v>2.9654258831279232E-4</v>
      </c>
      <c r="N1114">
        <f t="shared" si="88"/>
        <v>1.7199470122141982E-2</v>
      </c>
      <c r="O1114">
        <f t="shared" si="89"/>
        <v>1.7199470122141982E-2</v>
      </c>
      <c r="Q1114" s="7">
        <v>1088</v>
      </c>
      <c r="R1114" s="7">
        <v>5.448587411425931E-4</v>
      </c>
      <c r="S1114" s="7">
        <v>-2.4306720394855831E-4</v>
      </c>
      <c r="U1114" s="7">
        <v>61.64965986394558</v>
      </c>
      <c r="V1114" s="7">
        <v>7.6226991538893077E-4</v>
      </c>
    </row>
    <row r="1115" spans="1:22" x14ac:dyDescent="0.35">
      <c r="A1115" s="3">
        <v>2015</v>
      </c>
      <c r="B1115" s="13" t="s">
        <v>37</v>
      </c>
      <c r="C1115" s="13" t="s">
        <v>59</v>
      </c>
      <c r="D1115" s="13">
        <v>2012</v>
      </c>
      <c r="E1115" s="17">
        <v>3</v>
      </c>
      <c r="F1115" s="13">
        <v>57</v>
      </c>
      <c r="G1115" s="13">
        <v>1</v>
      </c>
      <c r="H1115" s="13">
        <v>58</v>
      </c>
      <c r="I1115" s="13" t="b">
        <v>1</v>
      </c>
      <c r="J1115" s="4">
        <v>1.72413793103448E-2</v>
      </c>
      <c r="K1115">
        <f t="shared" si="85"/>
        <v>2.9582177248245472E-4</v>
      </c>
      <c r="L1115">
        <f t="shared" si="86"/>
        <v>1.7199470122141982E-2</v>
      </c>
      <c r="M1115">
        <f t="shared" si="87"/>
        <v>2.9654258831279232E-4</v>
      </c>
      <c r="N1115">
        <f t="shared" si="88"/>
        <v>1.7199470122141982E-2</v>
      </c>
      <c r="O1115">
        <f t="shared" si="89"/>
        <v>5.1598410366425942E-2</v>
      </c>
      <c r="Q1115" s="7">
        <v>1089</v>
      </c>
      <c r="R1115" s="7">
        <v>5.5118962896689929E-4</v>
      </c>
      <c r="S1115" s="7">
        <v>-2.4939809177286449E-4</v>
      </c>
      <c r="U1115" s="7">
        <v>61.706349206349209</v>
      </c>
      <c r="V1115" s="7">
        <v>7.6226991538893077E-4</v>
      </c>
    </row>
    <row r="1116" spans="1:22" x14ac:dyDescent="0.35">
      <c r="A1116" s="5">
        <v>2015</v>
      </c>
      <c r="B1116" s="14" t="s">
        <v>26</v>
      </c>
      <c r="C1116" s="14" t="s">
        <v>209</v>
      </c>
      <c r="D1116" s="14">
        <v>2010</v>
      </c>
      <c r="E1116" s="14">
        <v>5</v>
      </c>
      <c r="F1116" s="14">
        <v>57</v>
      </c>
      <c r="G1116" s="14">
        <v>1</v>
      </c>
      <c r="H1116" s="14">
        <v>58</v>
      </c>
      <c r="I1116" s="14" t="b">
        <v>1</v>
      </c>
      <c r="J1116" s="6">
        <v>1.72413793103448E-2</v>
      </c>
      <c r="K1116">
        <f t="shared" si="85"/>
        <v>2.9582177248245472E-4</v>
      </c>
      <c r="L1116">
        <f t="shared" si="86"/>
        <v>1.7199470122141982E-2</v>
      </c>
      <c r="M1116">
        <f t="shared" si="87"/>
        <v>2.9654258831279232E-4</v>
      </c>
      <c r="N1116">
        <f t="shared" si="88"/>
        <v>1.7199470122141982E-2</v>
      </c>
      <c r="O1116">
        <f t="shared" si="89"/>
        <v>8.5997350610709913E-2</v>
      </c>
      <c r="Q1116" s="7">
        <v>1090</v>
      </c>
      <c r="R1116" s="7">
        <v>5.5118962896689929E-4</v>
      </c>
      <c r="S1116" s="7">
        <v>-2.4939809177286449E-4</v>
      </c>
      <c r="U1116" s="7">
        <v>61.763038548752839</v>
      </c>
      <c r="V1116" s="7">
        <v>7.6226991538893077E-4</v>
      </c>
    </row>
    <row r="1117" spans="1:22" x14ac:dyDescent="0.35">
      <c r="A1117" s="24">
        <v>2016</v>
      </c>
      <c r="B1117" s="17" t="s">
        <v>186</v>
      </c>
      <c r="C1117" s="17" t="s">
        <v>343</v>
      </c>
      <c r="D1117" s="17">
        <v>2015</v>
      </c>
      <c r="E1117" s="17">
        <v>1</v>
      </c>
      <c r="F1117" s="17">
        <v>57</v>
      </c>
      <c r="G1117" s="17">
        <v>1</v>
      </c>
      <c r="H1117" s="17">
        <v>58</v>
      </c>
      <c r="I1117" s="17" t="b">
        <v>1</v>
      </c>
      <c r="J1117" s="25">
        <v>1.72413793103448E-2</v>
      </c>
      <c r="K1117">
        <f t="shared" si="85"/>
        <v>2.9582177248245472E-4</v>
      </c>
      <c r="L1117">
        <f t="shared" si="86"/>
        <v>1.7199470122141982E-2</v>
      </c>
      <c r="M1117">
        <f t="shared" si="87"/>
        <v>2.9654258831279232E-4</v>
      </c>
      <c r="N1117">
        <f t="shared" si="88"/>
        <v>1.7199470122141982E-2</v>
      </c>
      <c r="O1117">
        <f t="shared" si="89"/>
        <v>1.7199470122141982E-2</v>
      </c>
      <c r="Q1117" s="7">
        <v>1091</v>
      </c>
      <c r="R1117" s="7">
        <v>5.5118962896689929E-4</v>
      </c>
      <c r="S1117" s="7">
        <v>-2.4939809177286449E-4</v>
      </c>
      <c r="U1117" s="7">
        <v>61.819727891156468</v>
      </c>
      <c r="V1117" s="7">
        <v>7.6226991538893077E-4</v>
      </c>
    </row>
    <row r="1118" spans="1:22" x14ac:dyDescent="0.35">
      <c r="A1118" s="3">
        <v>2013</v>
      </c>
      <c r="B1118" s="13" t="s">
        <v>26</v>
      </c>
      <c r="C1118" s="13" t="s">
        <v>35</v>
      </c>
      <c r="D1118" s="13">
        <v>2009</v>
      </c>
      <c r="E1118" s="14">
        <v>4</v>
      </c>
      <c r="F1118" s="13">
        <v>229</v>
      </c>
      <c r="G1118" s="13">
        <v>4</v>
      </c>
      <c r="H1118" s="13">
        <v>233</v>
      </c>
      <c r="I1118" s="13" t="b">
        <v>1</v>
      </c>
      <c r="J1118" s="4">
        <v>1.7167381974248899E-2</v>
      </c>
      <c r="K1118">
        <f t="shared" si="85"/>
        <v>1.1883874653174473E-3</v>
      </c>
      <c r="L1118">
        <f t="shared" si="86"/>
        <v>3.4472996175520444E-2</v>
      </c>
      <c r="M1118">
        <f t="shared" si="87"/>
        <v>5.9181109314198092E-4</v>
      </c>
      <c r="N1118">
        <f t="shared" si="88"/>
        <v>3.4472996175520444E-2</v>
      </c>
      <c r="O1118">
        <f t="shared" si="89"/>
        <v>0.13789198470208178</v>
      </c>
      <c r="Q1118" s="7">
        <v>1092</v>
      </c>
      <c r="R1118" s="7">
        <v>5.3852785331828682E-4</v>
      </c>
      <c r="S1118" s="7">
        <v>-2.3673631612425202E-4</v>
      </c>
      <c r="U1118" s="7">
        <v>61.876417233560097</v>
      </c>
      <c r="V1118" s="7">
        <v>7.6226991538893077E-4</v>
      </c>
    </row>
    <row r="1119" spans="1:22" x14ac:dyDescent="0.35">
      <c r="A1119" s="3">
        <v>2016</v>
      </c>
      <c r="B1119" s="13" t="s">
        <v>37</v>
      </c>
      <c r="C1119" s="13" t="s">
        <v>38</v>
      </c>
      <c r="D1119" s="13">
        <v>2014</v>
      </c>
      <c r="E1119" s="17">
        <v>2</v>
      </c>
      <c r="F1119" s="13">
        <v>172</v>
      </c>
      <c r="G1119" s="13">
        <v>3</v>
      </c>
      <c r="H1119" s="13">
        <v>175</v>
      </c>
      <c r="I1119" s="13" t="b">
        <v>1</v>
      </c>
      <c r="J1119" s="4">
        <v>1.7142857142857099E-2</v>
      </c>
      <c r="K1119">
        <f t="shared" si="85"/>
        <v>8.9256569283499261E-4</v>
      </c>
      <c r="L1119">
        <f t="shared" si="86"/>
        <v>2.987583794364591E-2</v>
      </c>
      <c r="M1119">
        <f t="shared" si="87"/>
        <v>5.1215722189107144E-4</v>
      </c>
      <c r="N1119">
        <f t="shared" si="88"/>
        <v>2.987583794364591E-2</v>
      </c>
      <c r="O1119">
        <f t="shared" si="89"/>
        <v>5.975167588729182E-2</v>
      </c>
      <c r="Q1119" s="7">
        <v>1093</v>
      </c>
      <c r="R1119" s="7">
        <v>5.3852785331828682E-4</v>
      </c>
      <c r="S1119" s="7">
        <v>-2.3673631612425202E-4</v>
      </c>
      <c r="U1119" s="7">
        <v>61.93310657596372</v>
      </c>
      <c r="V1119" s="7">
        <v>7.6226991538893077E-4</v>
      </c>
    </row>
    <row r="1120" spans="1:22" x14ac:dyDescent="0.35">
      <c r="A1120" s="5">
        <v>2013</v>
      </c>
      <c r="B1120" s="14" t="s">
        <v>37</v>
      </c>
      <c r="C1120" s="14" t="s">
        <v>38</v>
      </c>
      <c r="D1120" s="14">
        <v>2012</v>
      </c>
      <c r="E1120" s="14">
        <v>1</v>
      </c>
      <c r="F1120" s="14">
        <v>115</v>
      </c>
      <c r="G1120" s="14">
        <v>2</v>
      </c>
      <c r="H1120" s="14">
        <v>117</v>
      </c>
      <c r="I1120" s="14" t="b">
        <v>1</v>
      </c>
      <c r="J1120" s="6">
        <v>1.7094017094017099E-2</v>
      </c>
      <c r="K1120">
        <f t="shared" si="85"/>
        <v>5.9674392035253794E-4</v>
      </c>
      <c r="L1120">
        <f t="shared" si="86"/>
        <v>2.4428342562534566E-2</v>
      </c>
      <c r="M1120">
        <f t="shared" si="87"/>
        <v>4.1757850534247137E-4</v>
      </c>
      <c r="N1120">
        <f t="shared" si="88"/>
        <v>2.4428342562534566E-2</v>
      </c>
      <c r="O1120">
        <f t="shared" si="89"/>
        <v>2.4428342562534566E-2</v>
      </c>
      <c r="Q1120" s="7">
        <v>1094</v>
      </c>
      <c r="R1120" s="7">
        <v>7.9196513395786135E-4</v>
      </c>
      <c r="S1120" s="7">
        <v>-3.6706013103488471E-4</v>
      </c>
      <c r="U1120" s="7">
        <v>61.989795918367349</v>
      </c>
      <c r="V1120" s="7">
        <v>7.6226991538893077E-4</v>
      </c>
    </row>
    <row r="1121" spans="1:22" x14ac:dyDescent="0.35">
      <c r="A1121" s="24">
        <v>2015</v>
      </c>
      <c r="B1121" s="17" t="s">
        <v>33</v>
      </c>
      <c r="C1121" s="17" t="s">
        <v>97</v>
      </c>
      <c r="D1121" s="17">
        <v>2013</v>
      </c>
      <c r="E1121" s="17">
        <v>2</v>
      </c>
      <c r="F1121" s="17">
        <v>115</v>
      </c>
      <c r="G1121" s="17">
        <v>2</v>
      </c>
      <c r="H1121" s="17">
        <v>117</v>
      </c>
      <c r="I1121" s="17" t="b">
        <v>1</v>
      </c>
      <c r="J1121" s="25">
        <v>1.7094017094017099E-2</v>
      </c>
      <c r="K1121">
        <f t="shared" si="85"/>
        <v>5.9674392035253794E-4</v>
      </c>
      <c r="L1121">
        <f t="shared" si="86"/>
        <v>2.4428342562534566E-2</v>
      </c>
      <c r="M1121">
        <f t="shared" si="87"/>
        <v>4.1757850534247137E-4</v>
      </c>
      <c r="N1121">
        <f t="shared" si="88"/>
        <v>2.4428342562534566E-2</v>
      </c>
      <c r="O1121">
        <f t="shared" si="89"/>
        <v>4.8856685125069133E-2</v>
      </c>
      <c r="Q1121" s="7">
        <v>1095</v>
      </c>
      <c r="R1121" s="7">
        <v>7.9196513395786135E-4</v>
      </c>
      <c r="S1121" s="7">
        <v>-3.6706013103488471E-4</v>
      </c>
      <c r="U1121" s="7">
        <v>62.046485260770979</v>
      </c>
      <c r="V1121" s="7">
        <v>7.6226991538893077E-4</v>
      </c>
    </row>
    <row r="1122" spans="1:22" x14ac:dyDescent="0.35">
      <c r="A1122" s="3">
        <v>2017</v>
      </c>
      <c r="B1122" s="13" t="s">
        <v>30</v>
      </c>
      <c r="C1122" s="13" t="s">
        <v>126</v>
      </c>
      <c r="D1122" s="13">
        <v>2013</v>
      </c>
      <c r="E1122" s="14">
        <v>4</v>
      </c>
      <c r="F1122" s="13">
        <v>115</v>
      </c>
      <c r="G1122" s="13">
        <v>2</v>
      </c>
      <c r="H1122" s="13">
        <v>117</v>
      </c>
      <c r="I1122" s="13" t="b">
        <v>1</v>
      </c>
      <c r="J1122" s="4">
        <v>1.7094017094017099E-2</v>
      </c>
      <c r="K1122">
        <f t="shared" si="85"/>
        <v>5.9674392035253794E-4</v>
      </c>
      <c r="L1122">
        <f t="shared" si="86"/>
        <v>2.4428342562534566E-2</v>
      </c>
      <c r="M1122">
        <f t="shared" si="87"/>
        <v>4.1757850534247137E-4</v>
      </c>
      <c r="N1122">
        <f t="shared" si="88"/>
        <v>2.4428342562534566E-2</v>
      </c>
      <c r="O1122">
        <f t="shared" si="89"/>
        <v>9.7713370250138265E-2</v>
      </c>
      <c r="Q1122" s="7">
        <v>1096</v>
      </c>
      <c r="R1122" s="7">
        <v>1.269783920329104E-3</v>
      </c>
      <c r="S1122" s="7">
        <v>-5.997266790000957E-4</v>
      </c>
      <c r="U1122" s="7">
        <v>62.103174603174608</v>
      </c>
      <c r="V1122" s="7">
        <v>7.6347890887725541E-4</v>
      </c>
    </row>
    <row r="1123" spans="1:22" x14ac:dyDescent="0.35">
      <c r="A1123" s="3">
        <v>2013</v>
      </c>
      <c r="B1123" s="13" t="s">
        <v>42</v>
      </c>
      <c r="C1123" s="13" t="s">
        <v>45</v>
      </c>
      <c r="D1123" s="13">
        <v>2009</v>
      </c>
      <c r="E1123" s="17">
        <v>4</v>
      </c>
      <c r="F1123" s="13">
        <v>174</v>
      </c>
      <c r="G1123" s="13">
        <v>3</v>
      </c>
      <c r="H1123" s="13">
        <v>177</v>
      </c>
      <c r="I1123" s="13" t="b">
        <v>1</v>
      </c>
      <c r="J1123" s="4">
        <v>1.6949152542372899E-2</v>
      </c>
      <c r="K1123">
        <f t="shared" si="85"/>
        <v>9.0276644361024971E-4</v>
      </c>
      <c r="L1123">
        <f t="shared" si="86"/>
        <v>3.0046072016326024E-2</v>
      </c>
      <c r="M1123">
        <f t="shared" si="87"/>
        <v>5.092554579038314E-4</v>
      </c>
      <c r="N1123">
        <f t="shared" si="88"/>
        <v>3.0046072016326024E-2</v>
      </c>
      <c r="O1123">
        <f t="shared" si="89"/>
        <v>0.1201842880653041</v>
      </c>
      <c r="Q1123" s="7">
        <v>1097</v>
      </c>
      <c r="R1123" s="7">
        <v>1.3757642822998183E-3</v>
      </c>
      <c r="S1123" s="7">
        <v>-6.4196863455252655E-4</v>
      </c>
      <c r="U1123" s="7">
        <v>62.159863945578238</v>
      </c>
      <c r="V1123" s="7">
        <v>7.6347890887725541E-4</v>
      </c>
    </row>
    <row r="1124" spans="1:22" x14ac:dyDescent="0.35">
      <c r="A1124" s="5">
        <v>2013</v>
      </c>
      <c r="B1124" s="14" t="s">
        <v>104</v>
      </c>
      <c r="C1124" s="14" t="s">
        <v>115</v>
      </c>
      <c r="D1124" s="14">
        <v>2010</v>
      </c>
      <c r="E1124" s="14">
        <v>3</v>
      </c>
      <c r="F1124" s="14">
        <v>116</v>
      </c>
      <c r="G1124" s="14">
        <v>2</v>
      </c>
      <c r="H1124" s="14">
        <v>118</v>
      </c>
      <c r="I1124" s="14" t="b">
        <v>1</v>
      </c>
      <c r="J1124" s="6">
        <v>1.6949152542372899E-2</v>
      </c>
      <c r="K1124">
        <f t="shared" si="85"/>
        <v>6.0184429574016644E-4</v>
      </c>
      <c r="L1124">
        <f t="shared" si="86"/>
        <v>2.4532515071638426E-2</v>
      </c>
      <c r="M1124">
        <f t="shared" si="87"/>
        <v>4.158053401972619E-4</v>
      </c>
      <c r="N1124">
        <f t="shared" si="88"/>
        <v>2.4532515071638426E-2</v>
      </c>
      <c r="O1124">
        <f t="shared" si="89"/>
        <v>7.359754521491528E-2</v>
      </c>
      <c r="Q1124" s="7">
        <v>1098</v>
      </c>
      <c r="R1124" s="7">
        <v>9.410489449918183E-4</v>
      </c>
      <c r="S1124" s="7">
        <v>-4.2293620641537151E-4</v>
      </c>
      <c r="U1124" s="7">
        <v>62.21655328798186</v>
      </c>
      <c r="V1124" s="7">
        <v>7.6622031413880424E-4</v>
      </c>
    </row>
    <row r="1125" spans="1:22" x14ac:dyDescent="0.35">
      <c r="A1125" s="3">
        <v>2015</v>
      </c>
      <c r="B1125" s="13" t="s">
        <v>37</v>
      </c>
      <c r="C1125" s="13" t="s">
        <v>38</v>
      </c>
      <c r="D1125" s="13">
        <v>2011</v>
      </c>
      <c r="E1125" s="17">
        <v>4</v>
      </c>
      <c r="F1125" s="13">
        <v>116</v>
      </c>
      <c r="G1125" s="13">
        <v>2</v>
      </c>
      <c r="H1125" s="13">
        <v>118</v>
      </c>
      <c r="I1125" s="13" t="b">
        <v>1</v>
      </c>
      <c r="J1125" s="4">
        <v>1.6949152542372899E-2</v>
      </c>
      <c r="K1125">
        <f t="shared" si="85"/>
        <v>6.0184429574016644E-4</v>
      </c>
      <c r="L1125">
        <f t="shared" si="86"/>
        <v>2.4532515071638426E-2</v>
      </c>
      <c r="M1125">
        <f t="shared" si="87"/>
        <v>4.158053401972619E-4</v>
      </c>
      <c r="N1125">
        <f t="shared" si="88"/>
        <v>2.4532515071638426E-2</v>
      </c>
      <c r="O1125">
        <f t="shared" si="89"/>
        <v>9.8130060286553702E-2</v>
      </c>
      <c r="Q1125" s="7">
        <v>1099</v>
      </c>
      <c r="R1125" s="7">
        <v>7.9546168576715283E-4</v>
      </c>
      <c r="S1125" s="7">
        <v>-3.7242440618438322E-4</v>
      </c>
      <c r="U1125" s="7">
        <v>62.273242630385489</v>
      </c>
      <c r="V1125" s="7">
        <v>7.6714069923233613E-4</v>
      </c>
    </row>
    <row r="1126" spans="1:22" x14ac:dyDescent="0.35">
      <c r="A1126" s="3">
        <v>2013</v>
      </c>
      <c r="B1126" s="13" t="s">
        <v>33</v>
      </c>
      <c r="C1126" s="13" t="s">
        <v>97</v>
      </c>
      <c r="D1126" s="13">
        <v>2011</v>
      </c>
      <c r="E1126" s="14">
        <v>2</v>
      </c>
      <c r="F1126" s="13">
        <v>58</v>
      </c>
      <c r="G1126" s="13">
        <v>1</v>
      </c>
      <c r="H1126" s="13">
        <v>59</v>
      </c>
      <c r="I1126" s="13" t="b">
        <v>1</v>
      </c>
      <c r="J1126" s="4">
        <v>1.6949152542372899E-2</v>
      </c>
      <c r="K1126">
        <f t="shared" si="85"/>
        <v>3.0092214787008322E-4</v>
      </c>
      <c r="L1126">
        <f t="shared" si="86"/>
        <v>1.7347107766716711E-2</v>
      </c>
      <c r="M1126">
        <f t="shared" si="87"/>
        <v>2.940187757070632E-4</v>
      </c>
      <c r="N1126">
        <f t="shared" si="88"/>
        <v>1.7347107766716711E-2</v>
      </c>
      <c r="O1126">
        <f t="shared" si="89"/>
        <v>3.4694215533433423E-2</v>
      </c>
      <c r="Q1126" s="7">
        <v>1100</v>
      </c>
      <c r="R1126" s="7">
        <v>7.5933043283956693E-4</v>
      </c>
      <c r="S1126" s="7">
        <v>-3.3629315325679732E-4</v>
      </c>
      <c r="U1126" s="7">
        <v>62.329931972789119</v>
      </c>
      <c r="V1126" s="7">
        <v>7.6714069923233613E-4</v>
      </c>
    </row>
    <row r="1127" spans="1:22" x14ac:dyDescent="0.35">
      <c r="A1127" s="24">
        <v>2015</v>
      </c>
      <c r="B1127" s="17" t="s">
        <v>106</v>
      </c>
      <c r="C1127" s="17" t="s">
        <v>285</v>
      </c>
      <c r="D1127" s="17">
        <v>2015</v>
      </c>
      <c r="E1127" s="17">
        <v>0</v>
      </c>
      <c r="F1127" s="17">
        <v>58</v>
      </c>
      <c r="G1127" s="17">
        <v>1</v>
      </c>
      <c r="H1127" s="17">
        <v>59</v>
      </c>
      <c r="I1127" s="17" t="b">
        <v>1</v>
      </c>
      <c r="J1127" s="25">
        <v>1.6949152542372899E-2</v>
      </c>
      <c r="K1127">
        <f t="shared" si="85"/>
        <v>3.0092214787008322E-4</v>
      </c>
      <c r="L1127">
        <f t="shared" si="86"/>
        <v>1.7347107766716711E-2</v>
      </c>
      <c r="M1127">
        <f t="shared" si="87"/>
        <v>2.940187757070632E-4</v>
      </c>
      <c r="N1127">
        <f t="shared" si="88"/>
        <v>1.7347107766716711E-2</v>
      </c>
      <c r="O1127">
        <f t="shared" si="89"/>
        <v>0</v>
      </c>
      <c r="Q1127" s="7">
        <v>1101</v>
      </c>
      <c r="R1127" s="7">
        <v>7.6836324607146343E-4</v>
      </c>
      <c r="S1127" s="7">
        <v>-3.4532596648869382E-4</v>
      </c>
      <c r="U1127" s="7">
        <v>62.386621315192748</v>
      </c>
      <c r="V1127" s="7">
        <v>7.6714069923233613E-4</v>
      </c>
    </row>
    <row r="1128" spans="1:22" x14ac:dyDescent="0.35">
      <c r="A1128" s="3">
        <v>2015</v>
      </c>
      <c r="B1128" s="13" t="s">
        <v>104</v>
      </c>
      <c r="C1128" s="13" t="s">
        <v>105</v>
      </c>
      <c r="D1128" s="13">
        <v>2012</v>
      </c>
      <c r="E1128" s="14">
        <v>3</v>
      </c>
      <c r="F1128" s="13">
        <v>58</v>
      </c>
      <c r="G1128" s="13">
        <v>1</v>
      </c>
      <c r="H1128" s="13">
        <v>59</v>
      </c>
      <c r="I1128" s="13" t="b">
        <v>1</v>
      </c>
      <c r="J1128" s="4">
        <v>1.6949152542372899E-2</v>
      </c>
      <c r="K1128">
        <f t="shared" si="85"/>
        <v>3.0092214787008322E-4</v>
      </c>
      <c r="L1128">
        <f t="shared" si="86"/>
        <v>1.7347107766716711E-2</v>
      </c>
      <c r="M1128">
        <f t="shared" si="87"/>
        <v>2.940187757070632E-4</v>
      </c>
      <c r="N1128">
        <f t="shared" si="88"/>
        <v>1.7347107766716711E-2</v>
      </c>
      <c r="O1128">
        <f t="shared" si="89"/>
        <v>5.2041323300150134E-2</v>
      </c>
      <c r="Q1128" s="7">
        <v>1102</v>
      </c>
      <c r="R1128" s="7">
        <v>5.5608918869057083E-4</v>
      </c>
      <c r="S1128" s="7">
        <v>-2.5695665960288509E-4</v>
      </c>
      <c r="U1128" s="7">
        <v>62.443310657596378</v>
      </c>
      <c r="V1128" s="7">
        <v>7.6714069923233613E-4</v>
      </c>
    </row>
    <row r="1129" spans="1:22" x14ac:dyDescent="0.35">
      <c r="A1129" s="3">
        <v>2015</v>
      </c>
      <c r="B1129" s="13" t="s">
        <v>26</v>
      </c>
      <c r="C1129" s="13" t="s">
        <v>27</v>
      </c>
      <c r="D1129" s="13">
        <v>2015</v>
      </c>
      <c r="E1129" s="17">
        <v>0</v>
      </c>
      <c r="F1129" s="13">
        <v>58</v>
      </c>
      <c r="G1129" s="13">
        <v>1</v>
      </c>
      <c r="H1129" s="13">
        <v>59</v>
      </c>
      <c r="I1129" s="13" t="b">
        <v>1</v>
      </c>
      <c r="J1129" s="4">
        <v>1.6949152542372899E-2</v>
      </c>
      <c r="K1129">
        <f t="shared" si="85"/>
        <v>3.0092214787008322E-4</v>
      </c>
      <c r="L1129">
        <f t="shared" si="86"/>
        <v>1.7347107766716711E-2</v>
      </c>
      <c r="M1129">
        <f t="shared" si="87"/>
        <v>2.940187757070632E-4</v>
      </c>
      <c r="N1129">
        <f t="shared" si="88"/>
        <v>1.7347107766716711E-2</v>
      </c>
      <c r="O1129">
        <f t="shared" si="89"/>
        <v>0</v>
      </c>
      <c r="Q1129" s="7">
        <v>1103</v>
      </c>
      <c r="R1129" s="7">
        <v>5.6247635218003634E-4</v>
      </c>
      <c r="S1129" s="7">
        <v>-2.633438230923506E-4</v>
      </c>
      <c r="U1129" s="7">
        <v>62.500000000000007</v>
      </c>
      <c r="V1129" s="7">
        <v>7.6714069923233613E-4</v>
      </c>
    </row>
    <row r="1130" spans="1:22" x14ac:dyDescent="0.35">
      <c r="A1130" s="3">
        <v>2016</v>
      </c>
      <c r="B1130" s="13" t="s">
        <v>30</v>
      </c>
      <c r="C1130" s="13" t="s">
        <v>172</v>
      </c>
      <c r="D1130" s="13">
        <v>2012</v>
      </c>
      <c r="E1130" s="14">
        <v>4</v>
      </c>
      <c r="F1130" s="13">
        <v>58</v>
      </c>
      <c r="G1130" s="13">
        <v>1</v>
      </c>
      <c r="H1130" s="13">
        <v>59</v>
      </c>
      <c r="I1130" s="13" t="b">
        <v>1</v>
      </c>
      <c r="J1130" s="4">
        <v>1.6949152542372899E-2</v>
      </c>
      <c r="K1130">
        <f t="shared" si="85"/>
        <v>3.0092214787008322E-4</v>
      </c>
      <c r="L1130">
        <f t="shared" si="86"/>
        <v>1.7347107766716711E-2</v>
      </c>
      <c r="M1130">
        <f t="shared" si="87"/>
        <v>2.940187757070632E-4</v>
      </c>
      <c r="N1130">
        <f t="shared" si="88"/>
        <v>1.7347107766716711E-2</v>
      </c>
      <c r="O1130">
        <f t="shared" si="89"/>
        <v>6.9388431066866846E-2</v>
      </c>
      <c r="Q1130" s="7">
        <v>1104</v>
      </c>
      <c r="R1130" s="7">
        <v>5.3692769822217407E-4</v>
      </c>
      <c r="S1130" s="7">
        <v>-2.3779516913448833E-4</v>
      </c>
      <c r="U1130" s="7">
        <v>62.556689342403629</v>
      </c>
      <c r="V1130" s="7">
        <v>7.717928989354122E-4</v>
      </c>
    </row>
    <row r="1131" spans="1:22" x14ac:dyDescent="0.35">
      <c r="A1131" s="3">
        <v>2017</v>
      </c>
      <c r="B1131" s="13" t="s">
        <v>26</v>
      </c>
      <c r="C1131" s="13" t="s">
        <v>147</v>
      </c>
      <c r="D1131" s="13">
        <v>2013</v>
      </c>
      <c r="E1131" s="17">
        <v>4</v>
      </c>
      <c r="F1131" s="13">
        <v>58</v>
      </c>
      <c r="G1131" s="13">
        <v>1</v>
      </c>
      <c r="H1131" s="13">
        <v>59</v>
      </c>
      <c r="I1131" s="13" t="b">
        <v>1</v>
      </c>
      <c r="J1131" s="4">
        <v>1.6949152542372899E-2</v>
      </c>
      <c r="K1131">
        <f t="shared" si="85"/>
        <v>3.0092214787008322E-4</v>
      </c>
      <c r="L1131">
        <f t="shared" si="86"/>
        <v>1.7347107766716711E-2</v>
      </c>
      <c r="M1131">
        <f t="shared" si="87"/>
        <v>2.940187757070632E-4</v>
      </c>
      <c r="N1131">
        <f t="shared" si="88"/>
        <v>1.7347107766716711E-2</v>
      </c>
      <c r="O1131">
        <f t="shared" si="89"/>
        <v>6.9388431066866846E-2</v>
      </c>
      <c r="Q1131" s="7">
        <v>1105</v>
      </c>
      <c r="R1131" s="7">
        <v>5.6247635218003634E-4</v>
      </c>
      <c r="S1131" s="7">
        <v>-2.633438230923506E-4</v>
      </c>
      <c r="U1131" s="7">
        <v>62.613378684807259</v>
      </c>
      <c r="V1131" s="7">
        <v>7.717928989354122E-4</v>
      </c>
    </row>
    <row r="1132" spans="1:22" x14ac:dyDescent="0.35">
      <c r="A1132" s="5">
        <v>2015</v>
      </c>
      <c r="B1132" s="14" t="s">
        <v>33</v>
      </c>
      <c r="C1132" s="14" t="s">
        <v>55</v>
      </c>
      <c r="D1132" s="14">
        <v>2015</v>
      </c>
      <c r="E1132" s="14">
        <v>0</v>
      </c>
      <c r="F1132" s="14">
        <v>117</v>
      </c>
      <c r="G1132" s="14">
        <v>2</v>
      </c>
      <c r="H1132" s="14">
        <v>119</v>
      </c>
      <c r="I1132" s="14" t="b">
        <v>1</v>
      </c>
      <c r="J1132" s="6">
        <v>1.6806722689075598E-2</v>
      </c>
      <c r="K1132">
        <f t="shared" si="85"/>
        <v>6.0694467112779504E-4</v>
      </c>
      <c r="L1132">
        <f t="shared" si="86"/>
        <v>2.4636247099097602E-2</v>
      </c>
      <c r="M1132">
        <f t="shared" si="87"/>
        <v>4.1405457309407655E-4</v>
      </c>
      <c r="N1132">
        <f t="shared" si="88"/>
        <v>2.4636247099097602E-2</v>
      </c>
      <c r="O1132">
        <f t="shared" si="89"/>
        <v>0</v>
      </c>
      <c r="Q1132" s="7">
        <v>1106</v>
      </c>
      <c r="R1132" s="7">
        <v>5.6247635218003634E-4</v>
      </c>
      <c r="S1132" s="7">
        <v>-2.633438230923506E-4</v>
      </c>
      <c r="U1132" s="7">
        <v>62.670068027210888</v>
      </c>
      <c r="V1132" s="7">
        <v>7.717928989354122E-4</v>
      </c>
    </row>
    <row r="1133" spans="1:22" x14ac:dyDescent="0.35">
      <c r="A1133" s="3">
        <v>2013</v>
      </c>
      <c r="B1133" s="13" t="s">
        <v>30</v>
      </c>
      <c r="C1133" s="13" t="s">
        <v>32</v>
      </c>
      <c r="D1133" s="13">
        <v>2008</v>
      </c>
      <c r="E1133" s="17">
        <v>5</v>
      </c>
      <c r="F1133" s="13">
        <v>236</v>
      </c>
      <c r="G1133" s="13">
        <v>4</v>
      </c>
      <c r="H1133" s="13">
        <v>240</v>
      </c>
      <c r="I1133" s="13" t="b">
        <v>1</v>
      </c>
      <c r="J1133" s="4">
        <v>1.6666666666666701E-2</v>
      </c>
      <c r="K1133">
        <f t="shared" si="85"/>
        <v>1.2240900930308471E-3</v>
      </c>
      <c r="L1133">
        <f t="shared" si="86"/>
        <v>3.4986998914323116E-2</v>
      </c>
      <c r="M1133">
        <f t="shared" si="87"/>
        <v>5.8311664857205311E-4</v>
      </c>
      <c r="N1133">
        <f t="shared" si="88"/>
        <v>3.4986998914323116E-2</v>
      </c>
      <c r="O1133">
        <f t="shared" si="89"/>
        <v>0.17493499457161557</v>
      </c>
      <c r="Q1133" s="7">
        <v>1107</v>
      </c>
      <c r="R1133" s="7">
        <v>5.4331486171163969E-4</v>
      </c>
      <c r="S1133" s="7">
        <v>-2.4418233262395395E-4</v>
      </c>
      <c r="U1133" s="7">
        <v>62.726757369614518</v>
      </c>
      <c r="V1133" s="7">
        <v>7.7462517597249399E-4</v>
      </c>
    </row>
    <row r="1134" spans="1:22" x14ac:dyDescent="0.35">
      <c r="A1134" s="3">
        <v>2014</v>
      </c>
      <c r="B1134" s="13" t="s">
        <v>26</v>
      </c>
      <c r="C1134" s="13" t="s">
        <v>209</v>
      </c>
      <c r="D1134" s="13">
        <v>2010</v>
      </c>
      <c r="E1134" s="14">
        <v>4</v>
      </c>
      <c r="F1134" s="13">
        <v>59</v>
      </c>
      <c r="G1134" s="13">
        <v>1</v>
      </c>
      <c r="H1134" s="13">
        <v>60</v>
      </c>
      <c r="I1134" s="13" t="b">
        <v>1</v>
      </c>
      <c r="J1134" s="4">
        <v>1.6666666666666701E-2</v>
      </c>
      <c r="K1134">
        <f t="shared" si="85"/>
        <v>3.0602252325771177E-4</v>
      </c>
      <c r="L1134">
        <f t="shared" si="86"/>
        <v>1.7493499457161558E-2</v>
      </c>
      <c r="M1134">
        <f t="shared" si="87"/>
        <v>2.9155832428602656E-4</v>
      </c>
      <c r="N1134">
        <f t="shared" si="88"/>
        <v>1.7493499457161558E-2</v>
      </c>
      <c r="O1134">
        <f t="shared" si="89"/>
        <v>6.9973997828646231E-2</v>
      </c>
      <c r="Q1134" s="7">
        <v>1108</v>
      </c>
      <c r="R1134" s="7">
        <v>5.6886351566950196E-4</v>
      </c>
      <c r="S1134" s="7">
        <v>-2.6973098658181622E-4</v>
      </c>
      <c r="U1134" s="7">
        <v>62.783446712018147</v>
      </c>
      <c r="V1134" s="7">
        <v>7.7553811108716604E-4</v>
      </c>
    </row>
    <row r="1135" spans="1:22" x14ac:dyDescent="0.35">
      <c r="A1135" s="3">
        <v>2015</v>
      </c>
      <c r="B1135" s="13" t="s">
        <v>241</v>
      </c>
      <c r="C1135" s="13" t="s">
        <v>242</v>
      </c>
      <c r="D1135" s="13">
        <v>2011</v>
      </c>
      <c r="E1135" s="17">
        <v>4</v>
      </c>
      <c r="F1135" s="13">
        <v>59</v>
      </c>
      <c r="G1135" s="13">
        <v>1</v>
      </c>
      <c r="H1135" s="13">
        <v>60</v>
      </c>
      <c r="I1135" s="13" t="b">
        <v>1</v>
      </c>
      <c r="J1135" s="4">
        <v>1.6666666666666701E-2</v>
      </c>
      <c r="K1135">
        <f t="shared" si="85"/>
        <v>3.0602252325771177E-4</v>
      </c>
      <c r="L1135">
        <f t="shared" si="86"/>
        <v>1.7493499457161558E-2</v>
      </c>
      <c r="M1135">
        <f t="shared" si="87"/>
        <v>2.9155832428602656E-4</v>
      </c>
      <c r="N1135">
        <f t="shared" si="88"/>
        <v>1.7493499457161558E-2</v>
      </c>
      <c r="O1135">
        <f t="shared" si="89"/>
        <v>6.9973997828646231E-2</v>
      </c>
      <c r="Q1135" s="7">
        <v>1109</v>
      </c>
      <c r="R1135" s="7">
        <v>1.2478085936105843E-3</v>
      </c>
      <c r="S1135" s="7">
        <v>-5.8126259343436624E-4</v>
      </c>
      <c r="U1135" s="7">
        <v>62.84013605442177</v>
      </c>
      <c r="V1135" s="7">
        <v>7.7716910786467018E-4</v>
      </c>
    </row>
    <row r="1136" spans="1:22" x14ac:dyDescent="0.35">
      <c r="A1136" s="3">
        <v>2016</v>
      </c>
      <c r="B1136" s="13" t="s">
        <v>26</v>
      </c>
      <c r="C1136" s="13" t="s">
        <v>147</v>
      </c>
      <c r="D1136" s="13">
        <v>2015</v>
      </c>
      <c r="E1136" s="14">
        <v>1</v>
      </c>
      <c r="F1136" s="13">
        <v>59</v>
      </c>
      <c r="G1136" s="13">
        <v>1</v>
      </c>
      <c r="H1136" s="13">
        <v>60</v>
      </c>
      <c r="I1136" s="13" t="b">
        <v>1</v>
      </c>
      <c r="J1136" s="4">
        <v>1.6666666666666701E-2</v>
      </c>
      <c r="K1136">
        <f t="shared" si="85"/>
        <v>3.0602252325771177E-4</v>
      </c>
      <c r="L1136">
        <f t="shared" si="86"/>
        <v>1.7493499457161558E-2</v>
      </c>
      <c r="M1136">
        <f t="shared" si="87"/>
        <v>2.9155832428602656E-4</v>
      </c>
      <c r="N1136">
        <f t="shared" si="88"/>
        <v>1.7493499457161558E-2</v>
      </c>
      <c r="O1136">
        <f t="shared" si="89"/>
        <v>1.7493499457161558E-2</v>
      </c>
      <c r="Q1136" s="7">
        <v>1110</v>
      </c>
      <c r="R1136" s="7">
        <v>5.4161711213302963E-4</v>
      </c>
      <c r="S1136" s="7">
        <v>-2.4507452382023731E-4</v>
      </c>
      <c r="U1136" s="7">
        <v>62.896825396825399</v>
      </c>
      <c r="V1136" s="7">
        <v>7.7716910786467018E-4</v>
      </c>
    </row>
    <row r="1137" spans="1:22" x14ac:dyDescent="0.35">
      <c r="A1137" s="24">
        <v>2017</v>
      </c>
      <c r="B1137" s="17" t="s">
        <v>118</v>
      </c>
      <c r="C1137" s="17" t="s">
        <v>119</v>
      </c>
      <c r="D1137" s="17">
        <v>2013</v>
      </c>
      <c r="E1137" s="17">
        <v>4</v>
      </c>
      <c r="F1137" s="17">
        <v>59</v>
      </c>
      <c r="G1137" s="17">
        <v>1</v>
      </c>
      <c r="H1137" s="17">
        <v>60</v>
      </c>
      <c r="I1137" s="17" t="b">
        <v>1</v>
      </c>
      <c r="J1137" s="25">
        <v>1.6666666666666701E-2</v>
      </c>
      <c r="K1137">
        <f t="shared" si="85"/>
        <v>3.0602252325771177E-4</v>
      </c>
      <c r="L1137">
        <f t="shared" si="86"/>
        <v>1.7493499457161558E-2</v>
      </c>
      <c r="M1137">
        <f t="shared" si="87"/>
        <v>2.9155832428602656E-4</v>
      </c>
      <c r="N1137">
        <f t="shared" si="88"/>
        <v>1.7493499457161558E-2</v>
      </c>
      <c r="O1137">
        <f t="shared" si="89"/>
        <v>6.9973997828646231E-2</v>
      </c>
      <c r="Q1137" s="7">
        <v>1111</v>
      </c>
      <c r="R1137" s="7">
        <v>5.4806005976888511E-4</v>
      </c>
      <c r="S1137" s="7">
        <v>-2.5151747145609279E-4</v>
      </c>
      <c r="U1137" s="7">
        <v>62.953514739229028</v>
      </c>
      <c r="V1137" s="7">
        <v>7.803845502596799E-4</v>
      </c>
    </row>
    <row r="1138" spans="1:22" x14ac:dyDescent="0.35">
      <c r="A1138" s="3">
        <v>2017</v>
      </c>
      <c r="B1138" s="13" t="s">
        <v>52</v>
      </c>
      <c r="C1138" s="13" t="s">
        <v>83</v>
      </c>
      <c r="D1138" s="13">
        <v>2013</v>
      </c>
      <c r="E1138" s="14">
        <v>4</v>
      </c>
      <c r="F1138" s="13">
        <v>59</v>
      </c>
      <c r="G1138" s="13">
        <v>1</v>
      </c>
      <c r="H1138" s="13">
        <v>60</v>
      </c>
      <c r="I1138" s="13" t="b">
        <v>1</v>
      </c>
      <c r="J1138" s="4">
        <v>1.6666666666666701E-2</v>
      </c>
      <c r="K1138">
        <f t="shared" si="85"/>
        <v>3.0602252325771177E-4</v>
      </c>
      <c r="L1138">
        <f t="shared" si="86"/>
        <v>1.7493499457161558E-2</v>
      </c>
      <c r="M1138">
        <f t="shared" si="87"/>
        <v>2.9155832428602656E-4</v>
      </c>
      <c r="N1138">
        <f t="shared" si="88"/>
        <v>1.7493499457161558E-2</v>
      </c>
      <c r="O1138">
        <f t="shared" si="89"/>
        <v>6.9973997828646231E-2</v>
      </c>
      <c r="Q1138" s="7">
        <v>1112</v>
      </c>
      <c r="R1138" s="7">
        <v>5.4806005976888511E-4</v>
      </c>
      <c r="S1138" s="7">
        <v>-2.5151747145609279E-4</v>
      </c>
      <c r="U1138" s="7">
        <v>63.010204081632658</v>
      </c>
      <c r="V1138" s="7">
        <v>7.8233307901137835E-4</v>
      </c>
    </row>
    <row r="1139" spans="1:22" x14ac:dyDescent="0.35">
      <c r="A1139" s="24">
        <v>2017</v>
      </c>
      <c r="B1139" s="17" t="s">
        <v>52</v>
      </c>
      <c r="C1139" s="17" t="s">
        <v>62</v>
      </c>
      <c r="D1139" s="17">
        <v>2015</v>
      </c>
      <c r="E1139" s="17">
        <v>2</v>
      </c>
      <c r="F1139" s="17">
        <v>119</v>
      </c>
      <c r="G1139" s="17">
        <v>2</v>
      </c>
      <c r="H1139" s="17">
        <v>121</v>
      </c>
      <c r="I1139" s="17" t="b">
        <v>1</v>
      </c>
      <c r="J1139" s="25">
        <v>1.6528925619834701E-2</v>
      </c>
      <c r="K1139">
        <f t="shared" si="85"/>
        <v>6.1714542190305203E-4</v>
      </c>
      <c r="L1139">
        <f t="shared" si="86"/>
        <v>2.4842411756974242E-2</v>
      </c>
      <c r="M1139">
        <f t="shared" si="87"/>
        <v>4.1061837614833434E-4</v>
      </c>
      <c r="N1139">
        <f t="shared" si="88"/>
        <v>2.4842411756974242E-2</v>
      </c>
      <c r="O1139">
        <f t="shared" si="89"/>
        <v>4.9684823513948484E-2</v>
      </c>
      <c r="Q1139" s="7">
        <v>1113</v>
      </c>
      <c r="R1139" s="7">
        <v>5.6094595504059595E-4</v>
      </c>
      <c r="S1139" s="7">
        <v>-2.6440336672780364E-4</v>
      </c>
      <c r="U1139" s="7">
        <v>63.066893424036287</v>
      </c>
      <c r="V1139" s="7">
        <v>7.8364023627882913E-4</v>
      </c>
    </row>
    <row r="1140" spans="1:22" x14ac:dyDescent="0.35">
      <c r="A1140" s="3">
        <v>2014</v>
      </c>
      <c r="B1140" s="13" t="s">
        <v>26</v>
      </c>
      <c r="C1140" s="13" t="s">
        <v>27</v>
      </c>
      <c r="D1140" s="13">
        <v>2009</v>
      </c>
      <c r="E1140" s="14">
        <v>5</v>
      </c>
      <c r="F1140" s="13">
        <v>359</v>
      </c>
      <c r="G1140" s="13">
        <v>6</v>
      </c>
      <c r="H1140" s="13">
        <v>365</v>
      </c>
      <c r="I1140" s="13" t="b">
        <v>1</v>
      </c>
      <c r="J1140" s="4">
        <v>1.6438356164383602E-2</v>
      </c>
      <c r="K1140">
        <f t="shared" si="85"/>
        <v>1.8616370164844132E-3</v>
      </c>
      <c r="L1140">
        <f t="shared" si="86"/>
        <v>4.3146691837085416E-2</v>
      </c>
      <c r="M1140">
        <f t="shared" si="87"/>
        <v>7.0926068773291269E-4</v>
      </c>
      <c r="N1140">
        <f t="shared" si="88"/>
        <v>4.3146691837085416E-2</v>
      </c>
      <c r="O1140">
        <f t="shared" si="89"/>
        <v>0.21573345918542708</v>
      </c>
      <c r="Q1140" s="7">
        <v>1114</v>
      </c>
      <c r="R1140" s="7">
        <v>5.7383185031230691E-4</v>
      </c>
      <c r="S1140" s="7">
        <v>-2.7728926199951459E-4</v>
      </c>
      <c r="U1140" s="7">
        <v>63.12358276643991</v>
      </c>
      <c r="V1140" s="7">
        <v>7.8760137475907671E-4</v>
      </c>
    </row>
    <row r="1141" spans="1:22" x14ac:dyDescent="0.35">
      <c r="A1141" s="3">
        <v>2013</v>
      </c>
      <c r="B1141" s="13" t="s">
        <v>26</v>
      </c>
      <c r="C1141" s="13" t="s">
        <v>78</v>
      </c>
      <c r="D1141" s="13">
        <v>2008</v>
      </c>
      <c r="E1141" s="17">
        <v>5</v>
      </c>
      <c r="F1141" s="13">
        <v>120</v>
      </c>
      <c r="G1141" s="13">
        <v>2</v>
      </c>
      <c r="H1141" s="13">
        <v>122</v>
      </c>
      <c r="I1141" s="13" t="b">
        <v>1</v>
      </c>
      <c r="J1141" s="4">
        <v>1.63934426229508E-2</v>
      </c>
      <c r="K1141">
        <f t="shared" si="85"/>
        <v>6.2224579729068064E-4</v>
      </c>
      <c r="L1141">
        <f t="shared" si="86"/>
        <v>2.4944855126672525E-2</v>
      </c>
      <c r="M1141">
        <f t="shared" si="87"/>
        <v>4.0893205125692615E-4</v>
      </c>
      <c r="N1141">
        <f t="shared" si="88"/>
        <v>2.4944855126672525E-2</v>
      </c>
      <c r="O1141">
        <f t="shared" si="89"/>
        <v>0.12472427563336262</v>
      </c>
      <c r="Q1141" s="7">
        <v>1115</v>
      </c>
      <c r="R1141" s="7">
        <v>5.4806005976888511E-4</v>
      </c>
      <c r="S1141" s="7">
        <v>-2.5151747145609279E-4</v>
      </c>
      <c r="U1141" s="7">
        <v>63.180272108843539</v>
      </c>
      <c r="V1141" s="7">
        <v>7.8760137475907671E-4</v>
      </c>
    </row>
    <row r="1142" spans="1:22" x14ac:dyDescent="0.35">
      <c r="A1142" s="3">
        <v>2014</v>
      </c>
      <c r="B1142" s="13" t="s">
        <v>58</v>
      </c>
      <c r="C1142" s="13">
        <v>200</v>
      </c>
      <c r="D1142" s="13">
        <v>2012</v>
      </c>
      <c r="E1142" s="14">
        <v>2</v>
      </c>
      <c r="F1142" s="13">
        <v>120</v>
      </c>
      <c r="G1142" s="13">
        <v>2</v>
      </c>
      <c r="H1142" s="13">
        <v>122</v>
      </c>
      <c r="I1142" s="13" t="b">
        <v>1</v>
      </c>
      <c r="J1142" s="4">
        <v>1.63934426229508E-2</v>
      </c>
      <c r="K1142">
        <f t="shared" si="85"/>
        <v>6.2224579729068064E-4</v>
      </c>
      <c r="L1142">
        <f t="shared" si="86"/>
        <v>2.4944855126672525E-2</v>
      </c>
      <c r="M1142">
        <f t="shared" si="87"/>
        <v>4.0893205125692615E-4</v>
      </c>
      <c r="N1142">
        <f t="shared" si="88"/>
        <v>2.4944855126672525E-2</v>
      </c>
      <c r="O1142">
        <f t="shared" si="89"/>
        <v>4.988971025334505E-2</v>
      </c>
      <c r="Q1142" s="7">
        <v>1116</v>
      </c>
      <c r="R1142" s="7">
        <v>1.1372208174493543E-3</v>
      </c>
      <c r="S1142" s="7">
        <v>-5.4540972430737336E-4</v>
      </c>
      <c r="U1142" s="7">
        <v>63.236961451247168</v>
      </c>
      <c r="V1142" s="7">
        <v>7.8760137475907671E-4</v>
      </c>
    </row>
    <row r="1143" spans="1:22" x14ac:dyDescent="0.35">
      <c r="A1143" s="3">
        <v>2014</v>
      </c>
      <c r="B1143" s="13" t="s">
        <v>33</v>
      </c>
      <c r="C1143" s="13" t="s">
        <v>55</v>
      </c>
      <c r="D1143" s="13">
        <v>2009</v>
      </c>
      <c r="E1143" s="17">
        <v>5</v>
      </c>
      <c r="F1143" s="13">
        <v>120</v>
      </c>
      <c r="G1143" s="13">
        <v>2</v>
      </c>
      <c r="H1143" s="13">
        <v>122</v>
      </c>
      <c r="I1143" s="13" t="b">
        <v>1</v>
      </c>
      <c r="J1143" s="4">
        <v>1.63934426229508E-2</v>
      </c>
      <c r="K1143">
        <f t="shared" si="85"/>
        <v>6.2224579729068064E-4</v>
      </c>
      <c r="L1143">
        <f t="shared" si="86"/>
        <v>2.4944855126672525E-2</v>
      </c>
      <c r="M1143">
        <f t="shared" si="87"/>
        <v>4.0893205125692615E-4</v>
      </c>
      <c r="N1143">
        <f t="shared" si="88"/>
        <v>2.4944855126672525E-2</v>
      </c>
      <c r="O1143">
        <f t="shared" si="89"/>
        <v>0.12472427563336262</v>
      </c>
      <c r="Q1143" s="7">
        <v>1117</v>
      </c>
      <c r="R1143" s="7">
        <v>9.6318327662673329E-4</v>
      </c>
      <c r="S1143" s="7">
        <v>-4.5102605473566185E-4</v>
      </c>
      <c r="U1143" s="7">
        <v>63.293650793650798</v>
      </c>
      <c r="V1143" s="7">
        <v>7.8926967015681025E-4</v>
      </c>
    </row>
    <row r="1144" spans="1:22" x14ac:dyDescent="0.35">
      <c r="A1144" s="5">
        <v>2013</v>
      </c>
      <c r="B1144" s="14" t="s">
        <v>30</v>
      </c>
      <c r="C1144" s="14" t="s">
        <v>85</v>
      </c>
      <c r="D1144" s="14">
        <v>2010</v>
      </c>
      <c r="E1144" s="14">
        <v>3</v>
      </c>
      <c r="F1144" s="14">
        <v>60</v>
      </c>
      <c r="G1144" s="14">
        <v>1</v>
      </c>
      <c r="H1144" s="14">
        <v>61</v>
      </c>
      <c r="I1144" s="14" t="b">
        <v>1</v>
      </c>
      <c r="J1144" s="6">
        <v>1.63934426229508E-2</v>
      </c>
      <c r="K1144">
        <f t="shared" si="85"/>
        <v>3.1112289864534032E-4</v>
      </c>
      <c r="L1144">
        <f t="shared" si="86"/>
        <v>1.7638676215786159E-2</v>
      </c>
      <c r="M1144">
        <f t="shared" si="87"/>
        <v>2.8915862648829735E-4</v>
      </c>
      <c r="N1144">
        <f t="shared" si="88"/>
        <v>1.7638676215786159E-2</v>
      </c>
      <c r="O1144">
        <f t="shared" si="89"/>
        <v>5.2916028647358476E-2</v>
      </c>
      <c r="Q1144" s="7">
        <v>1118</v>
      </c>
      <c r="R1144" s="7">
        <v>7.7840763638654226E-4</v>
      </c>
      <c r="S1144" s="7">
        <v>-3.608291310440709E-4</v>
      </c>
      <c r="U1144" s="7">
        <v>63.350340136054427</v>
      </c>
      <c r="V1144" s="7">
        <v>7.9162319516395789E-4</v>
      </c>
    </row>
    <row r="1145" spans="1:22" x14ac:dyDescent="0.35">
      <c r="A1145" s="24">
        <v>2013</v>
      </c>
      <c r="B1145" s="17" t="s">
        <v>33</v>
      </c>
      <c r="C1145" s="17" t="s">
        <v>86</v>
      </c>
      <c r="D1145" s="17">
        <v>2009</v>
      </c>
      <c r="E1145" s="17">
        <v>4</v>
      </c>
      <c r="F1145" s="17">
        <v>60</v>
      </c>
      <c r="G1145" s="17">
        <v>1</v>
      </c>
      <c r="H1145" s="17">
        <v>61</v>
      </c>
      <c r="I1145" s="17" t="b">
        <v>1</v>
      </c>
      <c r="J1145" s="25">
        <v>1.63934426229508E-2</v>
      </c>
      <c r="K1145">
        <f t="shared" si="85"/>
        <v>3.1112289864534032E-4</v>
      </c>
      <c r="L1145">
        <f t="shared" si="86"/>
        <v>1.7638676215786159E-2</v>
      </c>
      <c r="M1145">
        <f t="shared" si="87"/>
        <v>2.8915862648829735E-4</v>
      </c>
      <c r="N1145">
        <f t="shared" si="88"/>
        <v>1.7638676215786159E-2</v>
      </c>
      <c r="O1145">
        <f t="shared" si="89"/>
        <v>7.0554704863144635E-2</v>
      </c>
      <c r="Q1145" s="7">
        <v>1119</v>
      </c>
      <c r="R1145" s="7">
        <v>7.8755853062011116E-4</v>
      </c>
      <c r="S1145" s="7">
        <v>-3.699800252776398E-4</v>
      </c>
      <c r="U1145" s="7">
        <v>63.407029478458057</v>
      </c>
      <c r="V1145" s="7">
        <v>7.922995072866002E-4</v>
      </c>
    </row>
    <row r="1146" spans="1:22" x14ac:dyDescent="0.35">
      <c r="A1146" s="3">
        <v>2014</v>
      </c>
      <c r="B1146" s="13" t="s">
        <v>52</v>
      </c>
      <c r="C1146" s="13" t="s">
        <v>74</v>
      </c>
      <c r="D1146" s="13">
        <v>2009</v>
      </c>
      <c r="E1146" s="14">
        <v>5</v>
      </c>
      <c r="F1146" s="13">
        <v>60</v>
      </c>
      <c r="G1146" s="13">
        <v>1</v>
      </c>
      <c r="H1146" s="13">
        <v>61</v>
      </c>
      <c r="I1146" s="13" t="b">
        <v>1</v>
      </c>
      <c r="J1146" s="4">
        <v>1.63934426229508E-2</v>
      </c>
      <c r="K1146">
        <f t="shared" si="85"/>
        <v>3.1112289864534032E-4</v>
      </c>
      <c r="L1146">
        <f t="shared" si="86"/>
        <v>1.7638676215786159E-2</v>
      </c>
      <c r="M1146">
        <f t="shared" si="87"/>
        <v>2.8915862648829735E-4</v>
      </c>
      <c r="N1146">
        <f t="shared" si="88"/>
        <v>1.7638676215786159E-2</v>
      </c>
      <c r="O1146">
        <f t="shared" si="89"/>
        <v>8.8193381078930794E-2</v>
      </c>
      <c r="Q1146" s="7">
        <v>1120</v>
      </c>
      <c r="R1146" s="7">
        <v>8.0586031908724885E-4</v>
      </c>
      <c r="S1146" s="7">
        <v>-3.8828181374477749E-4</v>
      </c>
      <c r="U1146" s="7">
        <v>63.463718820861679</v>
      </c>
      <c r="V1146" s="7">
        <v>7.9297755576952008E-4</v>
      </c>
    </row>
    <row r="1147" spans="1:22" x14ac:dyDescent="0.35">
      <c r="A1147" s="24">
        <v>2016</v>
      </c>
      <c r="B1147" s="17" t="s">
        <v>30</v>
      </c>
      <c r="C1147" s="17" t="s">
        <v>156</v>
      </c>
      <c r="D1147" s="17">
        <v>2015</v>
      </c>
      <c r="E1147" s="17">
        <v>1</v>
      </c>
      <c r="F1147" s="17">
        <v>60</v>
      </c>
      <c r="G1147" s="17">
        <v>1</v>
      </c>
      <c r="H1147" s="17">
        <v>61</v>
      </c>
      <c r="I1147" s="17" t="b">
        <v>1</v>
      </c>
      <c r="J1147" s="25">
        <v>1.63934426229508E-2</v>
      </c>
      <c r="K1147">
        <f t="shared" si="85"/>
        <v>3.1112289864534032E-4</v>
      </c>
      <c r="L1147">
        <f t="shared" si="86"/>
        <v>1.7638676215786159E-2</v>
      </c>
      <c r="M1147">
        <f t="shared" si="87"/>
        <v>2.8915862648829735E-4</v>
      </c>
      <c r="N1147">
        <f t="shared" si="88"/>
        <v>1.7638676215786159E-2</v>
      </c>
      <c r="O1147">
        <f t="shared" si="89"/>
        <v>1.7638676215786159E-2</v>
      </c>
      <c r="Q1147" s="7">
        <v>1121</v>
      </c>
      <c r="R1147" s="7">
        <v>9.9118215328820609E-4</v>
      </c>
      <c r="S1147" s="7">
        <v>-4.8192669538437468E-4</v>
      </c>
      <c r="U1147" s="7">
        <v>63.520408163265309</v>
      </c>
      <c r="V1147" s="7">
        <v>7.9297755576952008E-4</v>
      </c>
    </row>
    <row r="1148" spans="1:22" x14ac:dyDescent="0.35">
      <c r="A1148" s="5">
        <v>2016</v>
      </c>
      <c r="B1148" s="14" t="s">
        <v>52</v>
      </c>
      <c r="C1148" s="14" t="s">
        <v>91</v>
      </c>
      <c r="D1148" s="14">
        <v>2015</v>
      </c>
      <c r="E1148" s="14">
        <v>1</v>
      </c>
      <c r="F1148" s="14">
        <v>121</v>
      </c>
      <c r="G1148" s="14">
        <v>2</v>
      </c>
      <c r="H1148" s="14">
        <v>123</v>
      </c>
      <c r="I1148" s="14" t="b">
        <v>1</v>
      </c>
      <c r="J1148" s="6">
        <v>1.6260162601626001E-2</v>
      </c>
      <c r="K1148">
        <f t="shared" si="85"/>
        <v>6.2734617267830913E-4</v>
      </c>
      <c r="L1148">
        <f t="shared" si="86"/>
        <v>2.5046879499816124E-2</v>
      </c>
      <c r="M1148">
        <f t="shared" si="87"/>
        <v>4.0726633333034308E-4</v>
      </c>
      <c r="N1148">
        <f t="shared" si="88"/>
        <v>2.5046879499816124E-2</v>
      </c>
      <c r="O1148">
        <f t="shared" si="89"/>
        <v>2.5046879499816124E-2</v>
      </c>
      <c r="Q1148" s="7">
        <v>1122</v>
      </c>
      <c r="R1148" s="7">
        <v>8.0010692182267166E-4</v>
      </c>
      <c r="S1148" s="7">
        <v>-3.8430158162540976E-4</v>
      </c>
      <c r="U1148" s="7">
        <v>63.577097505668938</v>
      </c>
      <c r="V1148" s="7">
        <v>7.9536450715426575E-4</v>
      </c>
    </row>
    <row r="1149" spans="1:22" x14ac:dyDescent="0.35">
      <c r="A1149" s="3">
        <v>2017</v>
      </c>
      <c r="B1149" s="13" t="s">
        <v>24</v>
      </c>
      <c r="C1149" s="13" t="s">
        <v>28</v>
      </c>
      <c r="D1149" s="13">
        <v>2016</v>
      </c>
      <c r="E1149" s="17">
        <v>1</v>
      </c>
      <c r="F1149" s="13">
        <v>121</v>
      </c>
      <c r="G1149" s="13">
        <v>2</v>
      </c>
      <c r="H1149" s="13">
        <v>123</v>
      </c>
      <c r="I1149" s="13" t="b">
        <v>1</v>
      </c>
      <c r="J1149" s="4">
        <v>1.6260162601626001E-2</v>
      </c>
      <c r="K1149">
        <f t="shared" si="85"/>
        <v>6.2734617267830913E-4</v>
      </c>
      <c r="L1149">
        <f t="shared" si="86"/>
        <v>2.5046879499816124E-2</v>
      </c>
      <c r="M1149">
        <f t="shared" si="87"/>
        <v>4.0726633333034308E-4</v>
      </c>
      <c r="N1149">
        <f t="shared" si="88"/>
        <v>2.5046879499816124E-2</v>
      </c>
      <c r="O1149">
        <f t="shared" si="89"/>
        <v>2.5046879499816124E-2</v>
      </c>
      <c r="Q1149" s="7">
        <v>1123</v>
      </c>
      <c r="R1149" s="7">
        <v>8.0929683923640166E-4</v>
      </c>
      <c r="S1149" s="7">
        <v>-3.9349149903913976E-4</v>
      </c>
      <c r="U1149" s="7">
        <v>63.633786848072567</v>
      </c>
      <c r="V1149" s="7">
        <v>7.9846535519931369E-4</v>
      </c>
    </row>
    <row r="1150" spans="1:22" x14ac:dyDescent="0.35">
      <c r="A1150" s="3">
        <v>2013</v>
      </c>
      <c r="B1150" s="13" t="s">
        <v>33</v>
      </c>
      <c r="C1150" s="13" t="s">
        <v>86</v>
      </c>
      <c r="D1150" s="13">
        <v>2012</v>
      </c>
      <c r="E1150" s="14">
        <v>1</v>
      </c>
      <c r="F1150" s="13">
        <v>182</v>
      </c>
      <c r="G1150" s="13">
        <v>3</v>
      </c>
      <c r="H1150" s="13">
        <v>185</v>
      </c>
      <c r="I1150" s="13" t="b">
        <v>1</v>
      </c>
      <c r="J1150" s="4">
        <v>1.62162162162162E-2</v>
      </c>
      <c r="K1150">
        <f t="shared" si="85"/>
        <v>9.43569446711278E-4</v>
      </c>
      <c r="L1150">
        <f t="shared" si="86"/>
        <v>3.0717575534395258E-2</v>
      </c>
      <c r="M1150">
        <f t="shared" si="87"/>
        <v>4.9812284650370636E-4</v>
      </c>
      <c r="N1150">
        <f t="shared" si="88"/>
        <v>3.0717575534395258E-2</v>
      </c>
      <c r="O1150">
        <f t="shared" si="89"/>
        <v>3.0717575534395258E-2</v>
      </c>
      <c r="Q1150" s="7">
        <v>1124</v>
      </c>
      <c r="R1150" s="7">
        <v>5.5926277717331316E-4</v>
      </c>
      <c r="S1150" s="7">
        <v>-2.6524400146624996E-4</v>
      </c>
      <c r="U1150" s="7">
        <v>63.690476190476197</v>
      </c>
      <c r="V1150" s="7">
        <v>7.9846535519931369E-4</v>
      </c>
    </row>
    <row r="1151" spans="1:22" x14ac:dyDescent="0.35">
      <c r="A1151" s="24">
        <v>2015</v>
      </c>
      <c r="B1151" s="17" t="s">
        <v>33</v>
      </c>
      <c r="C1151" s="17" t="s">
        <v>55</v>
      </c>
      <c r="D1151" s="17">
        <v>2012</v>
      </c>
      <c r="E1151" s="17">
        <v>3</v>
      </c>
      <c r="F1151" s="17">
        <v>183</v>
      </c>
      <c r="G1151" s="17">
        <v>3</v>
      </c>
      <c r="H1151" s="17">
        <v>186</v>
      </c>
      <c r="I1151" s="17" t="b">
        <v>1</v>
      </c>
      <c r="J1151" s="25">
        <v>1.6129032258064498E-2</v>
      </c>
      <c r="K1151">
        <f t="shared" si="85"/>
        <v>9.4866982209890649E-4</v>
      </c>
      <c r="L1151">
        <f t="shared" si="86"/>
        <v>3.0800484121177488E-2</v>
      </c>
      <c r="M1151">
        <f t="shared" si="87"/>
        <v>4.9678200195447508E-4</v>
      </c>
      <c r="N1151">
        <f t="shared" si="88"/>
        <v>3.0800484121177488E-2</v>
      </c>
      <c r="O1151">
        <f t="shared" si="89"/>
        <v>9.2401452363532463E-2</v>
      </c>
      <c r="Q1151" s="7">
        <v>1125</v>
      </c>
      <c r="R1151" s="7">
        <v>5.4626627132972757E-4</v>
      </c>
      <c r="S1151" s="7">
        <v>-2.5224749562266437E-4</v>
      </c>
      <c r="U1151" s="7">
        <v>63.747165532879819</v>
      </c>
      <c r="V1151" s="7">
        <v>7.9846535519931434E-4</v>
      </c>
    </row>
    <row r="1152" spans="1:22" x14ac:dyDescent="0.35">
      <c r="A1152" s="5">
        <v>2014</v>
      </c>
      <c r="B1152" s="14" t="s">
        <v>24</v>
      </c>
      <c r="C1152" s="14" t="s">
        <v>29</v>
      </c>
      <c r="D1152" s="14">
        <v>2014</v>
      </c>
      <c r="E1152" s="14">
        <v>0</v>
      </c>
      <c r="F1152" s="14">
        <v>61</v>
      </c>
      <c r="G1152" s="14">
        <v>1</v>
      </c>
      <c r="H1152" s="14">
        <v>62</v>
      </c>
      <c r="I1152" s="14" t="b">
        <v>1</v>
      </c>
      <c r="J1152" s="6">
        <v>1.6129032258064498E-2</v>
      </c>
      <c r="K1152">
        <f t="shared" si="85"/>
        <v>3.1622327403296881E-4</v>
      </c>
      <c r="L1152">
        <f t="shared" si="86"/>
        <v>1.7782667798532617E-2</v>
      </c>
      <c r="M1152">
        <f t="shared" si="87"/>
        <v>2.8681722255697738E-4</v>
      </c>
      <c r="N1152">
        <f t="shared" si="88"/>
        <v>1.7782667798532617E-2</v>
      </c>
      <c r="O1152">
        <f t="shared" si="89"/>
        <v>0</v>
      </c>
      <c r="Q1152" s="7">
        <v>1126</v>
      </c>
      <c r="R1152" s="7">
        <v>5.6576103009510601E-4</v>
      </c>
      <c r="S1152" s="7">
        <v>-2.717422543880428E-4</v>
      </c>
      <c r="U1152" s="7">
        <v>63.803854875283449</v>
      </c>
      <c r="V1152" s="7">
        <v>7.9846535519931434E-4</v>
      </c>
    </row>
    <row r="1153" spans="1:22" x14ac:dyDescent="0.35">
      <c r="A1153" s="24">
        <v>2014</v>
      </c>
      <c r="B1153" s="17" t="s">
        <v>26</v>
      </c>
      <c r="C1153" s="17" t="s">
        <v>147</v>
      </c>
      <c r="D1153" s="17">
        <v>2012</v>
      </c>
      <c r="E1153" s="17">
        <v>2</v>
      </c>
      <c r="F1153" s="17">
        <v>61</v>
      </c>
      <c r="G1153" s="17">
        <v>1</v>
      </c>
      <c r="H1153" s="17">
        <v>62</v>
      </c>
      <c r="I1153" s="17" t="b">
        <v>1</v>
      </c>
      <c r="J1153" s="25">
        <v>1.6129032258064498E-2</v>
      </c>
      <c r="K1153">
        <f t="shared" si="85"/>
        <v>3.1622327403296881E-4</v>
      </c>
      <c r="L1153">
        <f t="shared" si="86"/>
        <v>1.7782667798532617E-2</v>
      </c>
      <c r="M1153">
        <f t="shared" si="87"/>
        <v>2.8681722255697738E-4</v>
      </c>
      <c r="N1153">
        <f t="shared" si="88"/>
        <v>1.7782667798532617E-2</v>
      </c>
      <c r="O1153">
        <f t="shared" si="89"/>
        <v>3.5565335597065234E-2</v>
      </c>
      <c r="Q1153" s="7">
        <v>1127</v>
      </c>
      <c r="R1153" s="7">
        <v>5.4626627132972757E-4</v>
      </c>
      <c r="S1153" s="7">
        <v>-2.5224749562266437E-4</v>
      </c>
      <c r="U1153" s="7">
        <v>63.860544217687078</v>
      </c>
      <c r="V1153" s="7">
        <v>7.9846535519931434E-4</v>
      </c>
    </row>
    <row r="1154" spans="1:22" x14ac:dyDescent="0.35">
      <c r="A1154" s="3">
        <v>2016</v>
      </c>
      <c r="B1154" s="13" t="s">
        <v>52</v>
      </c>
      <c r="C1154" s="13" t="s">
        <v>192</v>
      </c>
      <c r="D1154" s="13">
        <v>2014</v>
      </c>
      <c r="E1154" s="14">
        <v>2</v>
      </c>
      <c r="F1154" s="13">
        <v>61</v>
      </c>
      <c r="G1154" s="13">
        <v>1</v>
      </c>
      <c r="H1154" s="13">
        <v>62</v>
      </c>
      <c r="I1154" s="13" t="b">
        <v>1</v>
      </c>
      <c r="J1154" s="4">
        <v>1.6129032258064498E-2</v>
      </c>
      <c r="K1154">
        <f t="shared" si="85"/>
        <v>3.1622327403296881E-4</v>
      </c>
      <c r="L1154">
        <f t="shared" si="86"/>
        <v>1.7782667798532617E-2</v>
      </c>
      <c r="M1154">
        <f t="shared" si="87"/>
        <v>2.8681722255697738E-4</v>
      </c>
      <c r="N1154">
        <f t="shared" si="88"/>
        <v>1.7782667798532617E-2</v>
      </c>
      <c r="O1154">
        <f t="shared" si="89"/>
        <v>3.5565335597065234E-2</v>
      </c>
      <c r="Q1154" s="7">
        <v>1128</v>
      </c>
      <c r="R1154" s="7">
        <v>5.7225928301689885E-4</v>
      </c>
      <c r="S1154" s="7">
        <v>-2.7824050730983565E-4</v>
      </c>
      <c r="U1154" s="7">
        <v>63.917233560090708</v>
      </c>
      <c r="V1154" s="7">
        <v>8.0160275571441813E-4</v>
      </c>
    </row>
    <row r="1155" spans="1:22" x14ac:dyDescent="0.35">
      <c r="A1155" s="24">
        <v>2016</v>
      </c>
      <c r="B1155" s="17" t="s">
        <v>26</v>
      </c>
      <c r="C1155" s="17" t="s">
        <v>78</v>
      </c>
      <c r="D1155" s="17">
        <v>2012</v>
      </c>
      <c r="E1155" s="17">
        <v>4</v>
      </c>
      <c r="F1155" s="17">
        <v>61</v>
      </c>
      <c r="G1155" s="17">
        <v>1</v>
      </c>
      <c r="H1155" s="17">
        <v>62</v>
      </c>
      <c r="I1155" s="17" t="b">
        <v>1</v>
      </c>
      <c r="J1155" s="25">
        <v>1.6129032258064498E-2</v>
      </c>
      <c r="K1155">
        <f t="shared" si="85"/>
        <v>3.1622327403296881E-4</v>
      </c>
      <c r="L1155">
        <f t="shared" si="86"/>
        <v>1.7782667798532617E-2</v>
      </c>
      <c r="M1155">
        <f t="shared" si="87"/>
        <v>2.8681722255697738E-4</v>
      </c>
      <c r="N1155">
        <f t="shared" si="88"/>
        <v>1.7782667798532617E-2</v>
      </c>
      <c r="O1155">
        <f t="shared" si="89"/>
        <v>7.1130671194130468E-2</v>
      </c>
      <c r="Q1155" s="7">
        <v>1129</v>
      </c>
      <c r="R1155" s="7">
        <v>5.7225928301689885E-4</v>
      </c>
      <c r="S1155" s="7">
        <v>-2.7824050730983565E-4</v>
      </c>
      <c r="U1155" s="7">
        <v>63.973922902494337</v>
      </c>
      <c r="V1155" s="7">
        <v>8.0406868959481074E-4</v>
      </c>
    </row>
    <row r="1156" spans="1:22" x14ac:dyDescent="0.35">
      <c r="A1156" s="3">
        <v>2017</v>
      </c>
      <c r="B1156" s="13" t="s">
        <v>102</v>
      </c>
      <c r="C1156" s="13" t="s">
        <v>304</v>
      </c>
      <c r="D1156" s="13">
        <v>2014</v>
      </c>
      <c r="E1156" s="14">
        <v>3</v>
      </c>
      <c r="F1156" s="13">
        <v>61</v>
      </c>
      <c r="G1156" s="13">
        <v>1</v>
      </c>
      <c r="H1156" s="13">
        <v>62</v>
      </c>
      <c r="I1156" s="13" t="b">
        <v>1</v>
      </c>
      <c r="J1156" s="4">
        <v>1.6129032258064498E-2</v>
      </c>
      <c r="K1156">
        <f t="shared" ref="K1156:K1219" si="90">H1156/$H$1</f>
        <v>3.1622327403296881E-4</v>
      </c>
      <c r="L1156">
        <f t="shared" ref="L1156:L1219" si="91">SQRT(K1156)</f>
        <v>1.7782667798532617E-2</v>
      </c>
      <c r="M1156">
        <f t="shared" ref="M1156:M1219" si="92">J1156*L1156</f>
        <v>2.8681722255697738E-4</v>
      </c>
      <c r="N1156">
        <f t="shared" ref="N1156:N1219" si="93">L1156</f>
        <v>1.7782667798532617E-2</v>
      </c>
      <c r="O1156">
        <f t="shared" ref="O1156:O1219" si="94">E1156*L1156</f>
        <v>5.3348003395597851E-2</v>
      </c>
      <c r="Q1156" s="7">
        <v>1130</v>
      </c>
      <c r="R1156" s="7">
        <v>7.7580372609451138E-4</v>
      </c>
      <c r="S1156" s="7">
        <v>-3.6174915300043483E-4</v>
      </c>
      <c r="U1156" s="7">
        <v>64.030612244897952</v>
      </c>
      <c r="V1156" s="7">
        <v>8.0406868959481074E-4</v>
      </c>
    </row>
    <row r="1157" spans="1:22" x14ac:dyDescent="0.35">
      <c r="A1157" s="24">
        <v>2017</v>
      </c>
      <c r="B1157" s="17" t="s">
        <v>33</v>
      </c>
      <c r="C1157" s="17" t="s">
        <v>109</v>
      </c>
      <c r="D1157" s="17">
        <v>2014</v>
      </c>
      <c r="E1157" s="17">
        <v>3</v>
      </c>
      <c r="F1157" s="17">
        <v>61</v>
      </c>
      <c r="G1157" s="17">
        <v>1</v>
      </c>
      <c r="H1157" s="17">
        <v>62</v>
      </c>
      <c r="I1157" s="17" t="b">
        <v>1</v>
      </c>
      <c r="J1157" s="25">
        <v>1.6129032258064498E-2</v>
      </c>
      <c r="K1157">
        <f t="shared" si="90"/>
        <v>3.1622327403296881E-4</v>
      </c>
      <c r="L1157">
        <f t="shared" si="91"/>
        <v>1.7782667798532617E-2</v>
      </c>
      <c r="M1157">
        <f t="shared" si="92"/>
        <v>2.8681722255697738E-4</v>
      </c>
      <c r="N1157">
        <f t="shared" si="93"/>
        <v>1.7782667798532617E-2</v>
      </c>
      <c r="O1157">
        <f t="shared" si="94"/>
        <v>5.3348003395597851E-2</v>
      </c>
      <c r="Q1157" s="7">
        <v>1131</v>
      </c>
      <c r="R1157" s="7">
        <v>1.1672833047359256E-3</v>
      </c>
      <c r="S1157" s="7">
        <v>-5.8416665616387248E-4</v>
      </c>
      <c r="U1157" s="7">
        <v>64.087301587301582</v>
      </c>
      <c r="V1157" s="7">
        <v>8.0657181029137291E-4</v>
      </c>
    </row>
    <row r="1158" spans="1:22" x14ac:dyDescent="0.35">
      <c r="A1158" s="3">
        <v>2013</v>
      </c>
      <c r="B1158" s="13" t="s">
        <v>24</v>
      </c>
      <c r="C1158" s="13" t="s">
        <v>41</v>
      </c>
      <c r="D1158" s="13">
        <v>2009</v>
      </c>
      <c r="E1158" s="14">
        <v>4</v>
      </c>
      <c r="F1158" s="13">
        <v>123</v>
      </c>
      <c r="G1158" s="13">
        <v>2</v>
      </c>
      <c r="H1158" s="13">
        <v>125</v>
      </c>
      <c r="I1158" s="13" t="b">
        <v>1</v>
      </c>
      <c r="J1158" s="4">
        <v>1.6E-2</v>
      </c>
      <c r="K1158">
        <f t="shared" si="90"/>
        <v>6.3754692345356623E-4</v>
      </c>
      <c r="L1158">
        <f t="shared" si="91"/>
        <v>2.5249691551651996E-2</v>
      </c>
      <c r="M1158">
        <f t="shared" si="92"/>
        <v>4.0399506482643197E-4</v>
      </c>
      <c r="N1158">
        <f t="shared" si="93"/>
        <v>2.5249691551651996E-2</v>
      </c>
      <c r="O1158">
        <f t="shared" si="94"/>
        <v>0.10099876620660798</v>
      </c>
      <c r="Q1158" s="7">
        <v>1132</v>
      </c>
      <c r="R1158" s="7">
        <v>5.7708856089654244E-4</v>
      </c>
      <c r="S1158" s="7">
        <v>-2.8553023661051589E-4</v>
      </c>
      <c r="U1158" s="7">
        <v>64.143990929705211</v>
      </c>
      <c r="V1158" s="7">
        <v>8.0799012965286393E-4</v>
      </c>
    </row>
    <row r="1159" spans="1:22" x14ac:dyDescent="0.35">
      <c r="A1159" s="3">
        <v>2014</v>
      </c>
      <c r="B1159" s="13" t="s">
        <v>42</v>
      </c>
      <c r="C1159" s="13" t="s">
        <v>43</v>
      </c>
      <c r="D1159" s="13">
        <v>2009</v>
      </c>
      <c r="E1159" s="17">
        <v>5</v>
      </c>
      <c r="F1159" s="13">
        <v>247</v>
      </c>
      <c r="G1159" s="13">
        <v>4</v>
      </c>
      <c r="H1159" s="13">
        <v>251</v>
      </c>
      <c r="I1159" s="13" t="b">
        <v>1</v>
      </c>
      <c r="J1159" s="4">
        <v>1.5936254980079698E-2</v>
      </c>
      <c r="K1159">
        <f t="shared" si="90"/>
        <v>1.2801942222947608E-3</v>
      </c>
      <c r="L1159">
        <f t="shared" si="91"/>
        <v>3.5779801876125041E-2</v>
      </c>
      <c r="M1159">
        <f t="shared" si="92"/>
        <v>5.7019604583466259E-4</v>
      </c>
      <c r="N1159">
        <f t="shared" si="93"/>
        <v>3.5779801876125041E-2</v>
      </c>
      <c r="O1159">
        <f t="shared" si="94"/>
        <v>0.1788990093806252</v>
      </c>
      <c r="Q1159" s="7">
        <v>1133</v>
      </c>
      <c r="R1159" s="7">
        <v>5.7708856089654244E-4</v>
      </c>
      <c r="S1159" s="7">
        <v>-2.8553023661051589E-4</v>
      </c>
      <c r="U1159" s="7">
        <v>64.200680272108841</v>
      </c>
      <c r="V1159" s="7">
        <v>8.0979167064002021E-4</v>
      </c>
    </row>
    <row r="1160" spans="1:22" x14ac:dyDescent="0.35">
      <c r="A1160" s="5">
        <v>2013</v>
      </c>
      <c r="B1160" s="14" t="s">
        <v>42</v>
      </c>
      <c r="C1160" s="14" t="s">
        <v>112</v>
      </c>
      <c r="D1160" s="14">
        <v>2011</v>
      </c>
      <c r="E1160" s="14">
        <v>2</v>
      </c>
      <c r="F1160" s="14">
        <v>62</v>
      </c>
      <c r="G1160" s="14">
        <v>1</v>
      </c>
      <c r="H1160" s="14">
        <v>63</v>
      </c>
      <c r="I1160" s="14" t="b">
        <v>1</v>
      </c>
      <c r="J1160" s="6">
        <v>1.58730158730159E-2</v>
      </c>
      <c r="K1160">
        <f t="shared" si="90"/>
        <v>3.2132364942059736E-4</v>
      </c>
      <c r="L1160">
        <f t="shared" si="91"/>
        <v>1.7925502766187547E-2</v>
      </c>
      <c r="M1160">
        <f t="shared" si="92"/>
        <v>2.8453178993948533E-4</v>
      </c>
      <c r="N1160">
        <f t="shared" si="93"/>
        <v>1.7925502766187547E-2</v>
      </c>
      <c r="O1160">
        <f t="shared" si="94"/>
        <v>3.5851005532375094E-2</v>
      </c>
      <c r="Q1160" s="7">
        <v>1134</v>
      </c>
      <c r="R1160" s="7">
        <v>5.5742928648228138E-4</v>
      </c>
      <c r="S1160" s="7">
        <v>-2.6587096219625483E-4</v>
      </c>
      <c r="U1160" s="7">
        <v>64.25736961451247</v>
      </c>
      <c r="V1160" s="7">
        <v>8.0979167064002021E-4</v>
      </c>
    </row>
    <row r="1161" spans="1:22" x14ac:dyDescent="0.35">
      <c r="A1161" s="3">
        <v>2013</v>
      </c>
      <c r="B1161" s="13" t="s">
        <v>37</v>
      </c>
      <c r="C1161" s="13" t="s">
        <v>59</v>
      </c>
      <c r="D1161" s="13">
        <v>2011</v>
      </c>
      <c r="E1161" s="17">
        <v>2</v>
      </c>
      <c r="F1161" s="13">
        <v>62</v>
      </c>
      <c r="G1161" s="13">
        <v>1</v>
      </c>
      <c r="H1161" s="13">
        <v>63</v>
      </c>
      <c r="I1161" s="13" t="b">
        <v>1</v>
      </c>
      <c r="J1161" s="4">
        <v>1.58730158730159E-2</v>
      </c>
      <c r="K1161">
        <f t="shared" si="90"/>
        <v>3.2132364942059736E-4</v>
      </c>
      <c r="L1161">
        <f t="shared" si="91"/>
        <v>1.7925502766187547E-2</v>
      </c>
      <c r="M1161">
        <f t="shared" si="92"/>
        <v>2.8453178993948533E-4</v>
      </c>
      <c r="N1161">
        <f t="shared" si="93"/>
        <v>1.7925502766187547E-2</v>
      </c>
      <c r="O1161">
        <f t="shared" si="94"/>
        <v>3.5851005532375094E-2</v>
      </c>
      <c r="Q1161" s="7">
        <v>1135</v>
      </c>
      <c r="R1161" s="7">
        <v>5.7708856089654244E-4</v>
      </c>
      <c r="S1161" s="7">
        <v>-2.8553023661051589E-4</v>
      </c>
      <c r="U1161" s="7">
        <v>64.314058956916099</v>
      </c>
      <c r="V1161" s="7">
        <v>8.0979167064002021E-4</v>
      </c>
    </row>
    <row r="1162" spans="1:22" x14ac:dyDescent="0.35">
      <c r="A1162" s="3">
        <v>2013</v>
      </c>
      <c r="B1162" s="13" t="s">
        <v>113</v>
      </c>
      <c r="C1162" s="13" t="s">
        <v>262</v>
      </c>
      <c r="D1162" s="13">
        <v>2008</v>
      </c>
      <c r="E1162" s="14">
        <v>5</v>
      </c>
      <c r="F1162" s="13">
        <v>62</v>
      </c>
      <c r="G1162" s="13">
        <v>1</v>
      </c>
      <c r="H1162" s="13">
        <v>63</v>
      </c>
      <c r="I1162" s="13" t="b">
        <v>1</v>
      </c>
      <c r="J1162" s="4">
        <v>1.58730158730159E-2</v>
      </c>
      <c r="K1162">
        <f t="shared" si="90"/>
        <v>3.2132364942059736E-4</v>
      </c>
      <c r="L1162">
        <f t="shared" si="91"/>
        <v>1.7925502766187547E-2</v>
      </c>
      <c r="M1162">
        <f t="shared" si="92"/>
        <v>2.8453178993948533E-4</v>
      </c>
      <c r="N1162">
        <f t="shared" si="93"/>
        <v>1.7925502766187547E-2</v>
      </c>
      <c r="O1162">
        <f t="shared" si="94"/>
        <v>8.9627513830937727E-2</v>
      </c>
      <c r="Q1162" s="7">
        <v>1136</v>
      </c>
      <c r="R1162" s="7">
        <v>5.7708856089654244E-4</v>
      </c>
      <c r="S1162" s="7">
        <v>-2.8553023661051589E-4</v>
      </c>
      <c r="U1162" s="7">
        <v>64.370748299319729</v>
      </c>
      <c r="V1162" s="7">
        <v>8.0979167064002021E-4</v>
      </c>
    </row>
    <row r="1163" spans="1:22" x14ac:dyDescent="0.35">
      <c r="A1163" s="3">
        <v>2014</v>
      </c>
      <c r="B1163" s="13" t="s">
        <v>92</v>
      </c>
      <c r="C1163" s="13" t="s">
        <v>149</v>
      </c>
      <c r="D1163" s="13">
        <v>2011</v>
      </c>
      <c r="E1163" s="17">
        <v>3</v>
      </c>
      <c r="F1163" s="13">
        <v>62</v>
      </c>
      <c r="G1163" s="13">
        <v>1</v>
      </c>
      <c r="H1163" s="13">
        <v>63</v>
      </c>
      <c r="I1163" s="13" t="b">
        <v>1</v>
      </c>
      <c r="J1163" s="4">
        <v>1.58730158730159E-2</v>
      </c>
      <c r="K1163">
        <f t="shared" si="90"/>
        <v>3.2132364942059736E-4</v>
      </c>
      <c r="L1163">
        <f t="shared" si="91"/>
        <v>1.7925502766187547E-2</v>
      </c>
      <c r="M1163">
        <f t="shared" si="92"/>
        <v>2.8453178993948533E-4</v>
      </c>
      <c r="N1163">
        <f t="shared" si="93"/>
        <v>1.7925502766187547E-2</v>
      </c>
      <c r="O1163">
        <f t="shared" si="94"/>
        <v>5.3776508298562641E-2</v>
      </c>
      <c r="Q1163" s="7">
        <v>1137</v>
      </c>
      <c r="R1163" s="7">
        <v>8.0090793103535277E-4</v>
      </c>
      <c r="S1163" s="7">
        <v>-3.9028955488701843E-4</v>
      </c>
      <c r="U1163" s="7">
        <v>64.427437641723358</v>
      </c>
      <c r="V1163" s="7">
        <v>8.1124161212451956E-4</v>
      </c>
    </row>
    <row r="1164" spans="1:22" x14ac:dyDescent="0.35">
      <c r="A1164" s="3">
        <v>2015</v>
      </c>
      <c r="B1164" s="13" t="s">
        <v>170</v>
      </c>
      <c r="C1164" s="13">
        <v>500</v>
      </c>
      <c r="D1164" s="13">
        <v>2013</v>
      </c>
      <c r="E1164" s="14">
        <v>2</v>
      </c>
      <c r="F1164" s="13">
        <v>62</v>
      </c>
      <c r="G1164" s="13">
        <v>1</v>
      </c>
      <c r="H1164" s="13">
        <v>63</v>
      </c>
      <c r="I1164" s="13" t="b">
        <v>1</v>
      </c>
      <c r="J1164" s="4">
        <v>1.58730158730159E-2</v>
      </c>
      <c r="K1164">
        <f t="shared" si="90"/>
        <v>3.2132364942059736E-4</v>
      </c>
      <c r="L1164">
        <f t="shared" si="91"/>
        <v>1.7925502766187547E-2</v>
      </c>
      <c r="M1164">
        <f t="shared" si="92"/>
        <v>2.8453178993948533E-4</v>
      </c>
      <c r="N1164">
        <f t="shared" si="93"/>
        <v>1.7925502766187547E-2</v>
      </c>
      <c r="O1164">
        <f t="shared" si="94"/>
        <v>3.5851005532375094E-2</v>
      </c>
      <c r="Q1164" s="7">
        <v>1138</v>
      </c>
      <c r="R1164" s="7">
        <v>1.4395179523499302E-3</v>
      </c>
      <c r="S1164" s="7">
        <v>-7.3025726461701753E-4</v>
      </c>
      <c r="U1164" s="7">
        <v>64.484126984126988</v>
      </c>
      <c r="V1164" s="7">
        <v>8.1563861783762333E-4</v>
      </c>
    </row>
    <row r="1165" spans="1:22" x14ac:dyDescent="0.35">
      <c r="A1165" s="24">
        <v>2016</v>
      </c>
      <c r="B1165" s="17" t="s">
        <v>26</v>
      </c>
      <c r="C1165" s="17" t="s">
        <v>35</v>
      </c>
      <c r="D1165" s="17">
        <v>2013</v>
      </c>
      <c r="E1165" s="17">
        <v>3</v>
      </c>
      <c r="F1165" s="17">
        <v>125</v>
      </c>
      <c r="G1165" s="17">
        <v>2</v>
      </c>
      <c r="H1165" s="17">
        <v>127</v>
      </c>
      <c r="I1165" s="17" t="b">
        <v>1</v>
      </c>
      <c r="J1165" s="25">
        <v>1.5748031496062999E-2</v>
      </c>
      <c r="K1165">
        <f t="shared" si="90"/>
        <v>6.4774767422882322E-4</v>
      </c>
      <c r="L1165">
        <f t="shared" si="91"/>
        <v>2.5450887493932765E-2</v>
      </c>
      <c r="M1165">
        <f t="shared" si="92"/>
        <v>4.0080137785720906E-4</v>
      </c>
      <c r="N1165">
        <f t="shared" si="93"/>
        <v>2.5450887493932765E-2</v>
      </c>
      <c r="O1165">
        <f t="shared" si="94"/>
        <v>7.6352662481798297E-2</v>
      </c>
      <c r="Q1165" s="7">
        <v>1139</v>
      </c>
      <c r="R1165" s="7">
        <v>8.3224380003913041E-4</v>
      </c>
      <c r="S1165" s="7">
        <v>-4.2331174878220426E-4</v>
      </c>
      <c r="U1165" s="7">
        <v>64.540816326530603</v>
      </c>
      <c r="V1165" s="7">
        <v>8.1745397422938759E-4</v>
      </c>
    </row>
    <row r="1166" spans="1:22" x14ac:dyDescent="0.35">
      <c r="A1166" s="5">
        <v>2013</v>
      </c>
      <c r="B1166" s="14" t="s">
        <v>52</v>
      </c>
      <c r="C1166" s="14" t="s">
        <v>192</v>
      </c>
      <c r="D1166" s="14">
        <v>2012</v>
      </c>
      <c r="E1166" s="14">
        <v>1</v>
      </c>
      <c r="F1166" s="14">
        <v>63</v>
      </c>
      <c r="G1166" s="14">
        <v>1</v>
      </c>
      <c r="H1166" s="14">
        <v>64</v>
      </c>
      <c r="I1166" s="14" t="b">
        <v>1</v>
      </c>
      <c r="J1166" s="6">
        <v>1.5625E-2</v>
      </c>
      <c r="K1166">
        <f t="shared" si="90"/>
        <v>3.2642402480822591E-4</v>
      </c>
      <c r="L1166">
        <f t="shared" si="91"/>
        <v>1.8067208550526723E-2</v>
      </c>
      <c r="M1166">
        <f t="shared" si="92"/>
        <v>2.8230013360198004E-4</v>
      </c>
      <c r="N1166">
        <f t="shared" si="93"/>
        <v>1.8067208550526723E-2</v>
      </c>
      <c r="O1166">
        <f t="shared" si="94"/>
        <v>1.8067208550526723E-2</v>
      </c>
      <c r="Q1166" s="7">
        <v>1140</v>
      </c>
      <c r="R1166" s="7">
        <v>8.0421065816490796E-4</v>
      </c>
      <c r="S1166" s="7">
        <v>-3.9527860690798182E-4</v>
      </c>
      <c r="U1166" s="7">
        <v>64.597505668934232</v>
      </c>
      <c r="V1166" s="7">
        <v>8.1786410251385229E-4</v>
      </c>
    </row>
    <row r="1167" spans="1:22" x14ac:dyDescent="0.35">
      <c r="A1167" s="3">
        <v>2013</v>
      </c>
      <c r="B1167" s="13" t="s">
        <v>52</v>
      </c>
      <c r="C1167" s="13" t="s">
        <v>164</v>
      </c>
      <c r="D1167" s="13">
        <v>2013</v>
      </c>
      <c r="E1167" s="17">
        <v>0</v>
      </c>
      <c r="F1167" s="13">
        <v>63</v>
      </c>
      <c r="G1167" s="13">
        <v>1</v>
      </c>
      <c r="H1167" s="13">
        <v>64</v>
      </c>
      <c r="I1167" s="13" t="b">
        <v>1</v>
      </c>
      <c r="J1167" s="4">
        <v>1.5625E-2</v>
      </c>
      <c r="K1167">
        <f t="shared" si="90"/>
        <v>3.2642402480822591E-4</v>
      </c>
      <c r="L1167">
        <f t="shared" si="91"/>
        <v>1.8067208550526723E-2</v>
      </c>
      <c r="M1167">
        <f t="shared" si="92"/>
        <v>2.8230013360198004E-4</v>
      </c>
      <c r="N1167">
        <f t="shared" si="93"/>
        <v>1.8067208550526723E-2</v>
      </c>
      <c r="O1167">
        <f t="shared" si="94"/>
        <v>0</v>
      </c>
      <c r="Q1167" s="7">
        <v>1141</v>
      </c>
      <c r="R1167" s="7">
        <v>8.3224380003913041E-4</v>
      </c>
      <c r="S1167" s="7">
        <v>-4.2331174878220426E-4</v>
      </c>
      <c r="U1167" s="7">
        <v>64.654195011337862</v>
      </c>
      <c r="V1167" s="7">
        <v>8.1786410251385229E-4</v>
      </c>
    </row>
    <row r="1168" spans="1:22" x14ac:dyDescent="0.35">
      <c r="A1168" s="3">
        <v>2013</v>
      </c>
      <c r="B1168" s="13" t="s">
        <v>30</v>
      </c>
      <c r="C1168" s="13" t="s">
        <v>32</v>
      </c>
      <c r="D1168" s="13">
        <v>2013</v>
      </c>
      <c r="E1168" s="14">
        <v>0</v>
      </c>
      <c r="F1168" s="13">
        <v>63</v>
      </c>
      <c r="G1168" s="13">
        <v>1</v>
      </c>
      <c r="H1168" s="13">
        <v>64</v>
      </c>
      <c r="I1168" s="13" t="b">
        <v>1</v>
      </c>
      <c r="J1168" s="4">
        <v>1.5625E-2</v>
      </c>
      <c r="K1168">
        <f t="shared" si="90"/>
        <v>3.2642402480822591E-4</v>
      </c>
      <c r="L1168">
        <f t="shared" si="91"/>
        <v>1.8067208550526723E-2</v>
      </c>
      <c r="M1168">
        <f t="shared" si="92"/>
        <v>2.8230013360198004E-4</v>
      </c>
      <c r="N1168">
        <f t="shared" si="93"/>
        <v>1.8067208550526723E-2</v>
      </c>
      <c r="O1168">
        <f t="shared" si="94"/>
        <v>0</v>
      </c>
      <c r="Q1168" s="7">
        <v>1142</v>
      </c>
      <c r="R1168" s="7">
        <v>5.7527028479664537E-4</v>
      </c>
      <c r="S1168" s="7">
        <v>-2.8611165830834802E-4</v>
      </c>
      <c r="U1168" s="7">
        <v>64.710884353741491</v>
      </c>
      <c r="V1168" s="7">
        <v>8.1786410251385229E-4</v>
      </c>
    </row>
    <row r="1169" spans="1:22" x14ac:dyDescent="0.35">
      <c r="A1169" s="24">
        <v>2013</v>
      </c>
      <c r="B1169" s="17" t="s">
        <v>30</v>
      </c>
      <c r="C1169" s="17" t="s">
        <v>56</v>
      </c>
      <c r="D1169" s="17">
        <v>2011</v>
      </c>
      <c r="E1169" s="17">
        <v>2</v>
      </c>
      <c r="F1169" s="17">
        <v>63</v>
      </c>
      <c r="G1169" s="17">
        <v>1</v>
      </c>
      <c r="H1169" s="17">
        <v>64</v>
      </c>
      <c r="I1169" s="17" t="b">
        <v>1</v>
      </c>
      <c r="J1169" s="25">
        <v>1.5625E-2</v>
      </c>
      <c r="K1169">
        <f t="shared" si="90"/>
        <v>3.2642402480822591E-4</v>
      </c>
      <c r="L1169">
        <f t="shared" si="91"/>
        <v>1.8067208550526723E-2</v>
      </c>
      <c r="M1169">
        <f t="shared" si="92"/>
        <v>2.8230013360198004E-4</v>
      </c>
      <c r="N1169">
        <f t="shared" si="93"/>
        <v>1.8067208550526723E-2</v>
      </c>
      <c r="O1169">
        <f t="shared" si="94"/>
        <v>3.6134417101053445E-2</v>
      </c>
      <c r="Q1169" s="7">
        <v>1143</v>
      </c>
      <c r="R1169" s="7">
        <v>5.8187775970238776E-4</v>
      </c>
      <c r="S1169" s="7">
        <v>-2.9271913321409041E-4</v>
      </c>
      <c r="U1169" s="7">
        <v>64.767573696145121</v>
      </c>
      <c r="V1169" s="7">
        <v>8.2123675229666868E-4</v>
      </c>
    </row>
    <row r="1170" spans="1:22" x14ac:dyDescent="0.35">
      <c r="A1170" s="5">
        <v>2013</v>
      </c>
      <c r="B1170" s="14" t="s">
        <v>158</v>
      </c>
      <c r="C1170" s="14" t="s">
        <v>234</v>
      </c>
      <c r="D1170" s="14">
        <v>2008</v>
      </c>
      <c r="E1170" s="14">
        <v>5</v>
      </c>
      <c r="F1170" s="14">
        <v>63</v>
      </c>
      <c r="G1170" s="14">
        <v>1</v>
      </c>
      <c r="H1170" s="14">
        <v>64</v>
      </c>
      <c r="I1170" s="14" t="b">
        <v>1</v>
      </c>
      <c r="J1170" s="6">
        <v>1.5625E-2</v>
      </c>
      <c r="K1170">
        <f t="shared" si="90"/>
        <v>3.2642402480822591E-4</v>
      </c>
      <c r="L1170">
        <f t="shared" si="91"/>
        <v>1.8067208550526723E-2</v>
      </c>
      <c r="M1170">
        <f t="shared" si="92"/>
        <v>2.8230013360198004E-4</v>
      </c>
      <c r="N1170">
        <f t="shared" si="93"/>
        <v>1.8067208550526723E-2</v>
      </c>
      <c r="O1170">
        <f t="shared" si="94"/>
        <v>9.0336042752633613E-2</v>
      </c>
      <c r="Q1170" s="7">
        <v>1144</v>
      </c>
      <c r="R1170" s="7">
        <v>5.8848523460813015E-4</v>
      </c>
      <c r="S1170" s="7">
        <v>-2.993266081198328E-4</v>
      </c>
      <c r="U1170" s="7">
        <v>64.82426303854875</v>
      </c>
      <c r="V1170" s="7">
        <v>8.2161407221195779E-4</v>
      </c>
    </row>
    <row r="1171" spans="1:22" x14ac:dyDescent="0.35">
      <c r="A1171" s="3">
        <v>2015</v>
      </c>
      <c r="B1171" s="13" t="s">
        <v>37</v>
      </c>
      <c r="C1171" s="13" t="s">
        <v>157</v>
      </c>
      <c r="D1171" s="13">
        <v>2012</v>
      </c>
      <c r="E1171" s="17">
        <v>3</v>
      </c>
      <c r="F1171" s="13">
        <v>63</v>
      </c>
      <c r="G1171" s="13">
        <v>1</v>
      </c>
      <c r="H1171" s="13">
        <v>64</v>
      </c>
      <c r="I1171" s="13" t="b">
        <v>1</v>
      </c>
      <c r="J1171" s="4">
        <v>1.5625E-2</v>
      </c>
      <c r="K1171">
        <f t="shared" si="90"/>
        <v>3.2642402480822591E-4</v>
      </c>
      <c r="L1171">
        <f t="shared" si="91"/>
        <v>1.8067208550526723E-2</v>
      </c>
      <c r="M1171">
        <f t="shared" si="92"/>
        <v>2.8230013360198004E-4</v>
      </c>
      <c r="N1171">
        <f t="shared" si="93"/>
        <v>1.8067208550526723E-2</v>
      </c>
      <c r="O1171">
        <f t="shared" si="94"/>
        <v>5.4201625651580168E-2</v>
      </c>
      <c r="Q1171" s="7">
        <v>1145</v>
      </c>
      <c r="R1171" s="7">
        <v>5.6205533498516059E-4</v>
      </c>
      <c r="S1171" s="7">
        <v>-2.7289670849686324E-4</v>
      </c>
      <c r="U1171" s="7">
        <v>64.88095238095238</v>
      </c>
      <c r="V1171" s="7">
        <v>8.2161407221195779E-4</v>
      </c>
    </row>
    <row r="1172" spans="1:22" x14ac:dyDescent="0.35">
      <c r="A1172" s="3">
        <v>2015</v>
      </c>
      <c r="B1172" s="13" t="s">
        <v>33</v>
      </c>
      <c r="C1172" s="13" t="s">
        <v>97</v>
      </c>
      <c r="D1172" s="13">
        <v>2012</v>
      </c>
      <c r="E1172" s="14">
        <v>3</v>
      </c>
      <c r="F1172" s="13">
        <v>63</v>
      </c>
      <c r="G1172" s="13">
        <v>1</v>
      </c>
      <c r="H1172" s="13">
        <v>64</v>
      </c>
      <c r="I1172" s="13" t="b">
        <v>1</v>
      </c>
      <c r="J1172" s="4">
        <v>1.5625E-2</v>
      </c>
      <c r="K1172">
        <f t="shared" si="90"/>
        <v>3.2642402480822591E-4</v>
      </c>
      <c r="L1172">
        <f t="shared" si="91"/>
        <v>1.8067208550526723E-2</v>
      </c>
      <c r="M1172">
        <f t="shared" si="92"/>
        <v>2.8230013360198004E-4</v>
      </c>
      <c r="N1172">
        <f t="shared" si="93"/>
        <v>1.8067208550526723E-2</v>
      </c>
      <c r="O1172">
        <f t="shared" si="94"/>
        <v>5.4201625651580168E-2</v>
      </c>
      <c r="Q1172" s="7">
        <v>1146</v>
      </c>
      <c r="R1172" s="7">
        <v>7.9811727792831176E-4</v>
      </c>
      <c r="S1172" s="7">
        <v>-3.9085094459796868E-4</v>
      </c>
      <c r="U1172" s="7">
        <v>64.937641723356009</v>
      </c>
      <c r="V1172" s="7">
        <v>8.2161407221195779E-4</v>
      </c>
    </row>
    <row r="1173" spans="1:22" x14ac:dyDescent="0.35">
      <c r="A1173" s="24">
        <v>2016</v>
      </c>
      <c r="B1173" s="17" t="s">
        <v>33</v>
      </c>
      <c r="C1173" s="17" t="s">
        <v>109</v>
      </c>
      <c r="D1173" s="17">
        <v>2014</v>
      </c>
      <c r="E1173" s="17">
        <v>2</v>
      </c>
      <c r="F1173" s="17">
        <v>63</v>
      </c>
      <c r="G1173" s="17">
        <v>1</v>
      </c>
      <c r="H1173" s="17">
        <v>64</v>
      </c>
      <c r="I1173" s="17" t="b">
        <v>1</v>
      </c>
      <c r="J1173" s="25">
        <v>1.5625E-2</v>
      </c>
      <c r="K1173">
        <f t="shared" si="90"/>
        <v>3.2642402480822591E-4</v>
      </c>
      <c r="L1173">
        <f t="shared" si="91"/>
        <v>1.8067208550526723E-2</v>
      </c>
      <c r="M1173">
        <f t="shared" si="92"/>
        <v>2.8230013360198004E-4</v>
      </c>
      <c r="N1173">
        <f t="shared" si="93"/>
        <v>1.8067208550526723E-2</v>
      </c>
      <c r="O1173">
        <f t="shared" si="94"/>
        <v>3.6134417101053445E-2</v>
      </c>
      <c r="Q1173" s="7">
        <v>1147</v>
      </c>
      <c r="R1173" s="7">
        <v>7.9811727792831176E-4</v>
      </c>
      <c r="S1173" s="7">
        <v>-3.9085094459796868E-4</v>
      </c>
      <c r="U1173" s="7">
        <v>64.994331065759638</v>
      </c>
      <c r="V1173" s="7">
        <v>8.2161407221195779E-4</v>
      </c>
    </row>
    <row r="1174" spans="1:22" x14ac:dyDescent="0.35">
      <c r="A1174" s="5">
        <v>2017</v>
      </c>
      <c r="B1174" s="14" t="s">
        <v>37</v>
      </c>
      <c r="C1174" s="14" t="s">
        <v>197</v>
      </c>
      <c r="D1174" s="14">
        <v>2016</v>
      </c>
      <c r="E1174" s="14">
        <v>1</v>
      </c>
      <c r="F1174" s="14">
        <v>63</v>
      </c>
      <c r="G1174" s="14">
        <v>1</v>
      </c>
      <c r="H1174" s="14">
        <v>64</v>
      </c>
      <c r="I1174" s="14" t="b">
        <v>1</v>
      </c>
      <c r="J1174" s="6">
        <v>1.5625E-2</v>
      </c>
      <c r="K1174">
        <f t="shared" si="90"/>
        <v>3.2642402480822591E-4</v>
      </c>
      <c r="L1174">
        <f t="shared" si="91"/>
        <v>1.8067208550526723E-2</v>
      </c>
      <c r="M1174">
        <f t="shared" si="92"/>
        <v>2.8230013360198004E-4</v>
      </c>
      <c r="N1174">
        <f t="shared" si="93"/>
        <v>1.8067208550526723E-2</v>
      </c>
      <c r="O1174">
        <f t="shared" si="94"/>
        <v>1.8067208550526723E-2</v>
      </c>
      <c r="Q1174" s="7">
        <v>1148</v>
      </c>
      <c r="R1174" s="7">
        <v>9.7881365901284563E-4</v>
      </c>
      <c r="S1174" s="7">
        <v>-4.8069081250913927E-4</v>
      </c>
      <c r="U1174" s="7">
        <v>65.051020408163268</v>
      </c>
      <c r="V1174" s="7">
        <v>8.2161407221195779E-4</v>
      </c>
    </row>
    <row r="1175" spans="1:22" x14ac:dyDescent="0.35">
      <c r="A1175" s="3">
        <v>2017</v>
      </c>
      <c r="B1175" s="13" t="s">
        <v>106</v>
      </c>
      <c r="C1175" s="13" t="s">
        <v>174</v>
      </c>
      <c r="D1175" s="13">
        <v>2012</v>
      </c>
      <c r="E1175" s="17">
        <v>5</v>
      </c>
      <c r="F1175" s="13">
        <v>63</v>
      </c>
      <c r="G1175" s="13">
        <v>1</v>
      </c>
      <c r="H1175" s="13">
        <v>64</v>
      </c>
      <c r="I1175" s="13" t="b">
        <v>1</v>
      </c>
      <c r="J1175" s="4">
        <v>1.5625E-2</v>
      </c>
      <c r="K1175">
        <f t="shared" si="90"/>
        <v>3.2642402480822591E-4</v>
      </c>
      <c r="L1175">
        <f t="shared" si="91"/>
        <v>1.8067208550526723E-2</v>
      </c>
      <c r="M1175">
        <f t="shared" si="92"/>
        <v>2.8230013360198004E-4</v>
      </c>
      <c r="N1175">
        <f t="shared" si="93"/>
        <v>1.8067208550526723E-2</v>
      </c>
      <c r="O1175">
        <f t="shared" si="94"/>
        <v>9.0336042752633613E-2</v>
      </c>
      <c r="Q1175" s="7">
        <v>1149</v>
      </c>
      <c r="R1175" s="7">
        <v>1.004531352324878E-3</v>
      </c>
      <c r="S1175" s="7">
        <v>-5.0774935037040288E-4</v>
      </c>
      <c r="U1175" s="7">
        <v>65.107709750566883</v>
      </c>
      <c r="V1175" s="7">
        <v>8.2161407221195779E-4</v>
      </c>
    </row>
    <row r="1176" spans="1:22" x14ac:dyDescent="0.35">
      <c r="A1176" s="3">
        <v>2014</v>
      </c>
      <c r="B1176" s="13" t="s">
        <v>30</v>
      </c>
      <c r="C1176" s="13" t="s">
        <v>36</v>
      </c>
      <c r="D1176" s="13">
        <v>2013</v>
      </c>
      <c r="E1176" s="14">
        <v>1</v>
      </c>
      <c r="F1176" s="13">
        <v>192</v>
      </c>
      <c r="G1176" s="13">
        <v>3</v>
      </c>
      <c r="H1176" s="13">
        <v>195</v>
      </c>
      <c r="I1176" s="13" t="b">
        <v>1</v>
      </c>
      <c r="J1176" s="4">
        <v>1.5384615384615399E-2</v>
      </c>
      <c r="K1176">
        <f t="shared" si="90"/>
        <v>9.9457320058756317E-4</v>
      </c>
      <c r="L1176">
        <f t="shared" si="91"/>
        <v>3.1536854640048732E-2</v>
      </c>
      <c r="M1176">
        <f t="shared" si="92"/>
        <v>4.8518237907767329E-4</v>
      </c>
      <c r="N1176">
        <f t="shared" si="93"/>
        <v>3.1536854640048732E-2</v>
      </c>
      <c r="O1176">
        <f t="shared" si="94"/>
        <v>3.1536854640048732E-2</v>
      </c>
      <c r="Q1176" s="7">
        <v>1150</v>
      </c>
      <c r="R1176" s="7">
        <v>5.5998220356004685E-4</v>
      </c>
      <c r="S1176" s="7">
        <v>-2.7316498100306947E-4</v>
      </c>
      <c r="U1176" s="7">
        <v>65.164399092970513</v>
      </c>
      <c r="V1176" s="7">
        <v>8.235541317541473E-4</v>
      </c>
    </row>
    <row r="1177" spans="1:22" x14ac:dyDescent="0.35">
      <c r="A1177" s="24">
        <v>2013</v>
      </c>
      <c r="B1177" s="17" t="s">
        <v>52</v>
      </c>
      <c r="C1177" s="17" t="s">
        <v>62</v>
      </c>
      <c r="D1177" s="17">
        <v>2010</v>
      </c>
      <c r="E1177" s="17">
        <v>3</v>
      </c>
      <c r="F1177" s="17">
        <v>64</v>
      </c>
      <c r="G1177" s="17">
        <v>1</v>
      </c>
      <c r="H1177" s="17">
        <v>65</v>
      </c>
      <c r="I1177" s="17" t="b">
        <v>1</v>
      </c>
      <c r="J1177" s="25">
        <v>1.5384615384615399E-2</v>
      </c>
      <c r="K1177">
        <f t="shared" si="90"/>
        <v>3.3152440019585441E-4</v>
      </c>
      <c r="L1177">
        <f t="shared" si="91"/>
        <v>1.8207811515826233E-2</v>
      </c>
      <c r="M1177">
        <f t="shared" si="92"/>
        <v>2.801201771665577E-4</v>
      </c>
      <c r="N1177">
        <f t="shared" si="93"/>
        <v>1.8207811515826233E-2</v>
      </c>
      <c r="O1177">
        <f t="shared" si="94"/>
        <v>5.46234345474787E-2</v>
      </c>
      <c r="Q1177" s="7">
        <v>1151</v>
      </c>
      <c r="R1177" s="7">
        <v>5.73305032302807E-4</v>
      </c>
      <c r="S1177" s="7">
        <v>-2.8648780974582962E-4</v>
      </c>
      <c r="U1177" s="7">
        <v>65.221088435374142</v>
      </c>
      <c r="V1177" s="7">
        <v>8.2772281113275149E-4</v>
      </c>
    </row>
    <row r="1178" spans="1:22" x14ac:dyDescent="0.35">
      <c r="A1178" s="5">
        <v>2013</v>
      </c>
      <c r="B1178" s="14" t="s">
        <v>33</v>
      </c>
      <c r="C1178" s="14" t="s">
        <v>214</v>
      </c>
      <c r="D1178" s="14">
        <v>2011</v>
      </c>
      <c r="E1178" s="14">
        <v>2</v>
      </c>
      <c r="F1178" s="14">
        <v>64</v>
      </c>
      <c r="G1178" s="14">
        <v>1</v>
      </c>
      <c r="H1178" s="14">
        <v>65</v>
      </c>
      <c r="I1178" s="14" t="b">
        <v>1</v>
      </c>
      <c r="J1178" s="6">
        <v>1.5384615384615399E-2</v>
      </c>
      <c r="K1178">
        <f t="shared" si="90"/>
        <v>3.3152440019585441E-4</v>
      </c>
      <c r="L1178">
        <f t="shared" si="91"/>
        <v>1.8207811515826233E-2</v>
      </c>
      <c r="M1178">
        <f t="shared" si="92"/>
        <v>2.801201771665577E-4</v>
      </c>
      <c r="N1178">
        <f t="shared" si="93"/>
        <v>1.8207811515826233E-2</v>
      </c>
      <c r="O1178">
        <f t="shared" si="94"/>
        <v>3.6415623031652467E-2</v>
      </c>
      <c r="Q1178" s="7">
        <v>1152</v>
      </c>
      <c r="R1178" s="7">
        <v>5.73305032302807E-4</v>
      </c>
      <c r="S1178" s="7">
        <v>-2.8648780974582962E-4</v>
      </c>
      <c r="U1178" s="7">
        <v>65.277777777777771</v>
      </c>
      <c r="V1178" s="7">
        <v>8.2772281113275149E-4</v>
      </c>
    </row>
    <row r="1179" spans="1:22" x14ac:dyDescent="0.35">
      <c r="A1179" s="3">
        <v>2014</v>
      </c>
      <c r="B1179" s="13" t="s">
        <v>24</v>
      </c>
      <c r="C1179" s="13" t="s">
        <v>89</v>
      </c>
      <c r="D1179" s="13">
        <v>2013</v>
      </c>
      <c r="E1179" s="17">
        <v>1</v>
      </c>
      <c r="F1179" s="13">
        <v>64</v>
      </c>
      <c r="G1179" s="13">
        <v>1</v>
      </c>
      <c r="H1179" s="13">
        <v>65</v>
      </c>
      <c r="I1179" s="13" t="b">
        <v>1</v>
      </c>
      <c r="J1179" s="4">
        <v>1.5384615384615399E-2</v>
      </c>
      <c r="K1179">
        <f t="shared" si="90"/>
        <v>3.3152440019585441E-4</v>
      </c>
      <c r="L1179">
        <f t="shared" si="91"/>
        <v>1.8207811515826233E-2</v>
      </c>
      <c r="M1179">
        <f t="shared" si="92"/>
        <v>2.801201771665577E-4</v>
      </c>
      <c r="N1179">
        <f t="shared" si="93"/>
        <v>1.8207811515826233E-2</v>
      </c>
      <c r="O1179">
        <f t="shared" si="94"/>
        <v>1.8207811515826233E-2</v>
      </c>
      <c r="Q1179" s="7">
        <v>1153</v>
      </c>
      <c r="R1179" s="7">
        <v>5.8662786104556714E-4</v>
      </c>
      <c r="S1179" s="7">
        <v>-2.9981063848858976E-4</v>
      </c>
      <c r="U1179" s="7">
        <v>65.334467120181401</v>
      </c>
      <c r="V1179" s="7">
        <v>8.2772281113275149E-4</v>
      </c>
    </row>
    <row r="1180" spans="1:22" x14ac:dyDescent="0.35">
      <c r="A1180" s="3">
        <v>2014</v>
      </c>
      <c r="B1180" s="13" t="s">
        <v>52</v>
      </c>
      <c r="C1180" s="13" t="s">
        <v>192</v>
      </c>
      <c r="D1180" s="13">
        <v>2010</v>
      </c>
      <c r="E1180" s="14">
        <v>4</v>
      </c>
      <c r="F1180" s="13">
        <v>64</v>
      </c>
      <c r="G1180" s="13">
        <v>1</v>
      </c>
      <c r="H1180" s="13">
        <v>65</v>
      </c>
      <c r="I1180" s="13" t="b">
        <v>1</v>
      </c>
      <c r="J1180" s="4">
        <v>1.5384615384615399E-2</v>
      </c>
      <c r="K1180">
        <f t="shared" si="90"/>
        <v>3.3152440019585441E-4</v>
      </c>
      <c r="L1180">
        <f t="shared" si="91"/>
        <v>1.8207811515826233E-2</v>
      </c>
      <c r="M1180">
        <f t="shared" si="92"/>
        <v>2.801201771665577E-4</v>
      </c>
      <c r="N1180">
        <f t="shared" si="93"/>
        <v>1.8207811515826233E-2</v>
      </c>
      <c r="O1180">
        <f t="shared" si="94"/>
        <v>7.2831246063304933E-2</v>
      </c>
      <c r="Q1180" s="7">
        <v>1154</v>
      </c>
      <c r="R1180" s="7">
        <v>5.7996644667418701E-4</v>
      </c>
      <c r="S1180" s="7">
        <v>-2.9314922411720964E-4</v>
      </c>
      <c r="U1180" s="7">
        <v>65.39115646258503</v>
      </c>
      <c r="V1180" s="7">
        <v>8.2772281113275149E-4</v>
      </c>
    </row>
    <row r="1181" spans="1:22" x14ac:dyDescent="0.35">
      <c r="A1181" s="24">
        <v>2014</v>
      </c>
      <c r="B1181" s="17" t="s">
        <v>52</v>
      </c>
      <c r="C1181" s="17" t="s">
        <v>74</v>
      </c>
      <c r="D1181" s="17">
        <v>2010</v>
      </c>
      <c r="E1181" s="17">
        <v>4</v>
      </c>
      <c r="F1181" s="17">
        <v>64</v>
      </c>
      <c r="G1181" s="17">
        <v>1</v>
      </c>
      <c r="H1181" s="17">
        <v>65</v>
      </c>
      <c r="I1181" s="17" t="b">
        <v>1</v>
      </c>
      <c r="J1181" s="25">
        <v>1.5384615384615399E-2</v>
      </c>
      <c r="K1181">
        <f t="shared" si="90"/>
        <v>3.3152440019585441E-4</v>
      </c>
      <c r="L1181">
        <f t="shared" si="91"/>
        <v>1.8207811515826233E-2</v>
      </c>
      <c r="M1181">
        <f t="shared" si="92"/>
        <v>2.801201771665577E-4</v>
      </c>
      <c r="N1181">
        <f t="shared" si="93"/>
        <v>1.8207811515826233E-2</v>
      </c>
      <c r="O1181">
        <f t="shared" si="94"/>
        <v>7.2831246063304933E-2</v>
      </c>
      <c r="Q1181" s="7">
        <v>1155</v>
      </c>
      <c r="R1181" s="7">
        <v>5.7996644667418701E-4</v>
      </c>
      <c r="S1181" s="7">
        <v>-2.9314922411720964E-4</v>
      </c>
      <c r="U1181" s="7">
        <v>65.44784580498866</v>
      </c>
      <c r="V1181" s="7">
        <v>8.2772281113275149E-4</v>
      </c>
    </row>
    <row r="1182" spans="1:22" x14ac:dyDescent="0.35">
      <c r="A1182" s="3">
        <v>2014</v>
      </c>
      <c r="B1182" s="13" t="s">
        <v>26</v>
      </c>
      <c r="C1182" s="13" t="s">
        <v>147</v>
      </c>
      <c r="D1182" s="13">
        <v>2011</v>
      </c>
      <c r="E1182" s="14">
        <v>3</v>
      </c>
      <c r="F1182" s="13">
        <v>64</v>
      </c>
      <c r="G1182" s="13">
        <v>1</v>
      </c>
      <c r="H1182" s="13">
        <v>65</v>
      </c>
      <c r="I1182" s="13" t="b">
        <v>1</v>
      </c>
      <c r="J1182" s="4">
        <v>1.5384615384615399E-2</v>
      </c>
      <c r="K1182">
        <f t="shared" si="90"/>
        <v>3.3152440019585441E-4</v>
      </c>
      <c r="L1182">
        <f t="shared" si="91"/>
        <v>1.8207811515826233E-2</v>
      </c>
      <c r="M1182">
        <f t="shared" si="92"/>
        <v>2.801201771665577E-4</v>
      </c>
      <c r="N1182">
        <f t="shared" si="93"/>
        <v>1.8207811515826233E-2</v>
      </c>
      <c r="O1182">
        <f t="shared" si="94"/>
        <v>5.46234345474787E-2</v>
      </c>
      <c r="Q1182" s="7">
        <v>1156</v>
      </c>
      <c r="R1182" s="7">
        <v>8.3295558994968136E-4</v>
      </c>
      <c r="S1182" s="7">
        <v>-4.2896052512324939E-4</v>
      </c>
      <c r="U1182" s="7">
        <v>65.504535147392289</v>
      </c>
      <c r="V1182" s="7">
        <v>8.2810914618815571E-4</v>
      </c>
    </row>
    <row r="1183" spans="1:22" x14ac:dyDescent="0.35">
      <c r="A1183" s="3">
        <v>2015</v>
      </c>
      <c r="B1183" s="13" t="s">
        <v>30</v>
      </c>
      <c r="C1183" s="13" t="s">
        <v>85</v>
      </c>
      <c r="D1183" s="13">
        <v>2014</v>
      </c>
      <c r="E1183" s="17">
        <v>1</v>
      </c>
      <c r="F1183" s="13">
        <v>64</v>
      </c>
      <c r="G1183" s="13">
        <v>1</v>
      </c>
      <c r="H1183" s="13">
        <v>65</v>
      </c>
      <c r="I1183" s="13" t="b">
        <v>1</v>
      </c>
      <c r="J1183" s="4">
        <v>1.5384615384615399E-2</v>
      </c>
      <c r="K1183">
        <f t="shared" si="90"/>
        <v>3.3152440019585441E-4</v>
      </c>
      <c r="L1183">
        <f t="shared" si="91"/>
        <v>1.8207811515826233E-2</v>
      </c>
      <c r="M1183">
        <f t="shared" si="92"/>
        <v>2.801201771665577E-4</v>
      </c>
      <c r="N1183">
        <f t="shared" si="93"/>
        <v>1.8207811515826233E-2</v>
      </c>
      <c r="O1183">
        <f t="shared" si="94"/>
        <v>1.8207811515826233E-2</v>
      </c>
      <c r="Q1183" s="7">
        <v>1157</v>
      </c>
      <c r="R1183" s="7">
        <v>1.1937338632283182E-3</v>
      </c>
      <c r="S1183" s="7">
        <v>-6.2353781739365565E-4</v>
      </c>
      <c r="U1183" s="7">
        <v>65.561224489795919</v>
      </c>
      <c r="V1183" s="7">
        <v>8.2810914618815571E-4</v>
      </c>
    </row>
    <row r="1184" spans="1:22" x14ac:dyDescent="0.35">
      <c r="A1184" s="3">
        <v>2015</v>
      </c>
      <c r="B1184" s="13" t="s">
        <v>67</v>
      </c>
      <c r="C1184" s="13" t="s">
        <v>207</v>
      </c>
      <c r="D1184" s="13">
        <v>2014</v>
      </c>
      <c r="E1184" s="14">
        <v>1</v>
      </c>
      <c r="F1184" s="13">
        <v>64</v>
      </c>
      <c r="G1184" s="13">
        <v>1</v>
      </c>
      <c r="H1184" s="13">
        <v>65</v>
      </c>
      <c r="I1184" s="13" t="b">
        <v>1</v>
      </c>
      <c r="J1184" s="4">
        <v>1.5384615384615399E-2</v>
      </c>
      <c r="K1184">
        <f t="shared" si="90"/>
        <v>3.3152440019585441E-4</v>
      </c>
      <c r="L1184">
        <f t="shared" si="91"/>
        <v>1.8207811515826233E-2</v>
      </c>
      <c r="M1184">
        <f t="shared" si="92"/>
        <v>2.801201771665577E-4</v>
      </c>
      <c r="N1184">
        <f t="shared" si="93"/>
        <v>1.8207811515826233E-2</v>
      </c>
      <c r="O1184">
        <f t="shared" si="94"/>
        <v>1.8207811515826233E-2</v>
      </c>
      <c r="Q1184" s="7">
        <v>1158</v>
      </c>
      <c r="R1184" s="7">
        <v>5.7790996597604008E-4</v>
      </c>
      <c r="S1184" s="7">
        <v>-2.9337817603655475E-4</v>
      </c>
      <c r="U1184" s="7">
        <v>65.617913832199548</v>
      </c>
      <c r="V1184" s="7">
        <v>8.316106803945238E-4</v>
      </c>
    </row>
    <row r="1185" spans="1:22" x14ac:dyDescent="0.35">
      <c r="A1185" s="3">
        <v>2016</v>
      </c>
      <c r="B1185" s="13" t="s">
        <v>30</v>
      </c>
      <c r="C1185" s="13" t="s">
        <v>310</v>
      </c>
      <c r="D1185" s="13">
        <v>2015</v>
      </c>
      <c r="E1185" s="17">
        <v>1</v>
      </c>
      <c r="F1185" s="13">
        <v>64</v>
      </c>
      <c r="G1185" s="13">
        <v>1</v>
      </c>
      <c r="H1185" s="13">
        <v>65</v>
      </c>
      <c r="I1185" s="13" t="b">
        <v>1</v>
      </c>
      <c r="J1185" s="4">
        <v>1.5384615384615399E-2</v>
      </c>
      <c r="K1185">
        <f t="shared" si="90"/>
        <v>3.3152440019585441E-4</v>
      </c>
      <c r="L1185">
        <f t="shared" si="91"/>
        <v>1.8207811515826233E-2</v>
      </c>
      <c r="M1185">
        <f t="shared" si="92"/>
        <v>2.801201771665577E-4</v>
      </c>
      <c r="N1185">
        <f t="shared" si="93"/>
        <v>1.8207811515826233E-2</v>
      </c>
      <c r="O1185">
        <f t="shared" si="94"/>
        <v>1.8207811515826233E-2</v>
      </c>
      <c r="Q1185" s="7">
        <v>1159</v>
      </c>
      <c r="R1185" s="7">
        <v>5.7790996597604008E-4</v>
      </c>
      <c r="S1185" s="7">
        <v>-2.9337817603655475E-4</v>
      </c>
      <c r="U1185" s="7">
        <v>65.674603174603178</v>
      </c>
      <c r="V1185" s="7">
        <v>8.3245767842129591E-4</v>
      </c>
    </row>
    <row r="1186" spans="1:22" x14ac:dyDescent="0.35">
      <c r="A1186" s="5">
        <v>2017</v>
      </c>
      <c r="B1186" s="14" t="s">
        <v>30</v>
      </c>
      <c r="C1186" s="14" t="s">
        <v>311</v>
      </c>
      <c r="D1186" s="14">
        <v>2012</v>
      </c>
      <c r="E1186" s="14">
        <v>5</v>
      </c>
      <c r="F1186" s="14">
        <v>64</v>
      </c>
      <c r="G1186" s="14">
        <v>1</v>
      </c>
      <c r="H1186" s="14">
        <v>65</v>
      </c>
      <c r="I1186" s="14" t="b">
        <v>1</v>
      </c>
      <c r="J1186" s="6">
        <v>1.5384615384615399E-2</v>
      </c>
      <c r="K1186">
        <f t="shared" si="90"/>
        <v>3.3152440019585441E-4</v>
      </c>
      <c r="L1186">
        <f t="shared" si="91"/>
        <v>1.8207811515826233E-2</v>
      </c>
      <c r="M1186">
        <f t="shared" si="92"/>
        <v>2.801201771665577E-4</v>
      </c>
      <c r="N1186">
        <f t="shared" si="93"/>
        <v>1.8207811515826233E-2</v>
      </c>
      <c r="O1186">
        <f t="shared" si="94"/>
        <v>9.1039057579131166E-2</v>
      </c>
      <c r="Q1186" s="7">
        <v>1160</v>
      </c>
      <c r="R1186" s="7">
        <v>5.9805472767778228E-4</v>
      </c>
      <c r="S1186" s="7">
        <v>-3.1352293773829695E-4</v>
      </c>
      <c r="U1186" s="7">
        <v>65.731292517006793</v>
      </c>
      <c r="V1186" s="7">
        <v>8.3396986436958193E-4</v>
      </c>
    </row>
    <row r="1187" spans="1:22" x14ac:dyDescent="0.35">
      <c r="A1187" s="24">
        <v>2015</v>
      </c>
      <c r="B1187" s="17" t="s">
        <v>67</v>
      </c>
      <c r="C1187" s="17" t="s">
        <v>77</v>
      </c>
      <c r="D1187" s="17">
        <v>2011</v>
      </c>
      <c r="E1187" s="17">
        <v>4</v>
      </c>
      <c r="F1187" s="17">
        <v>130</v>
      </c>
      <c r="G1187" s="17">
        <v>2</v>
      </c>
      <c r="H1187" s="17">
        <v>132</v>
      </c>
      <c r="I1187" s="17" t="b">
        <v>1</v>
      </c>
      <c r="J1187" s="25">
        <v>1.5151515151515201E-2</v>
      </c>
      <c r="K1187">
        <f t="shared" si="90"/>
        <v>6.7324955116696591E-4</v>
      </c>
      <c r="L1187">
        <f t="shared" si="91"/>
        <v>2.594705284164207E-2</v>
      </c>
      <c r="M1187">
        <f t="shared" si="92"/>
        <v>3.9313716426730538E-4</v>
      </c>
      <c r="N1187">
        <f t="shared" si="93"/>
        <v>2.594705284164207E-2</v>
      </c>
      <c r="O1187">
        <f t="shared" si="94"/>
        <v>0.10378821136656828</v>
      </c>
      <c r="Q1187" s="7">
        <v>1161</v>
      </c>
      <c r="R1187" s="7">
        <v>5.8462488654328741E-4</v>
      </c>
      <c r="S1187" s="7">
        <v>-3.0009309660380208E-4</v>
      </c>
      <c r="U1187" s="7">
        <v>65.787981859410422</v>
      </c>
      <c r="V1187" s="7">
        <v>8.3396986436958193E-4</v>
      </c>
    </row>
    <row r="1188" spans="1:22" x14ac:dyDescent="0.35">
      <c r="A1188" s="5">
        <v>2013</v>
      </c>
      <c r="B1188" s="14" t="s">
        <v>30</v>
      </c>
      <c r="C1188" s="14" t="s">
        <v>126</v>
      </c>
      <c r="D1188" s="14">
        <v>2013</v>
      </c>
      <c r="E1188" s="14">
        <v>0</v>
      </c>
      <c r="F1188" s="14">
        <v>65</v>
      </c>
      <c r="G1188" s="14">
        <v>1</v>
      </c>
      <c r="H1188" s="14">
        <v>66</v>
      </c>
      <c r="I1188" s="14" t="b">
        <v>1</v>
      </c>
      <c r="J1188" s="6">
        <v>1.5151515151515201E-2</v>
      </c>
      <c r="K1188">
        <f t="shared" si="90"/>
        <v>3.3662477558348296E-4</v>
      </c>
      <c r="L1188">
        <f t="shared" si="91"/>
        <v>1.8347337016130786E-2</v>
      </c>
      <c r="M1188">
        <f t="shared" si="92"/>
        <v>2.7798995478986129E-4</v>
      </c>
      <c r="N1188">
        <f t="shared" si="93"/>
        <v>1.8347337016130786E-2</v>
      </c>
      <c r="O1188">
        <f t="shared" si="94"/>
        <v>0</v>
      </c>
      <c r="Q1188" s="7">
        <v>1162</v>
      </c>
      <c r="R1188" s="7">
        <v>5.7790996597604008E-4</v>
      </c>
      <c r="S1188" s="7">
        <v>-2.9337817603655475E-4</v>
      </c>
      <c r="U1188" s="7">
        <v>65.844671201814052</v>
      </c>
      <c r="V1188" s="7">
        <v>8.3396986436958193E-4</v>
      </c>
    </row>
    <row r="1189" spans="1:22" x14ac:dyDescent="0.35">
      <c r="A1189" s="3">
        <v>2013</v>
      </c>
      <c r="B1189" s="13" t="s">
        <v>128</v>
      </c>
      <c r="C1189" s="13" t="s">
        <v>129</v>
      </c>
      <c r="D1189" s="13">
        <v>2009</v>
      </c>
      <c r="E1189" s="17">
        <v>4</v>
      </c>
      <c r="F1189" s="13">
        <v>65</v>
      </c>
      <c r="G1189" s="13">
        <v>1</v>
      </c>
      <c r="H1189" s="13">
        <v>66</v>
      </c>
      <c r="I1189" s="13" t="b">
        <v>1</v>
      </c>
      <c r="J1189" s="4">
        <v>1.5151515151515201E-2</v>
      </c>
      <c r="K1189">
        <f t="shared" si="90"/>
        <v>3.3662477558348296E-4</v>
      </c>
      <c r="L1189">
        <f t="shared" si="91"/>
        <v>1.8347337016130786E-2</v>
      </c>
      <c r="M1189">
        <f t="shared" si="92"/>
        <v>2.7798995478986129E-4</v>
      </c>
      <c r="N1189">
        <f t="shared" si="93"/>
        <v>1.8347337016130786E-2</v>
      </c>
      <c r="O1189">
        <f t="shared" si="94"/>
        <v>7.3389348064523144E-2</v>
      </c>
      <c r="Q1189" s="7">
        <v>1163</v>
      </c>
      <c r="R1189" s="7">
        <v>8.3005885010002298E-4</v>
      </c>
      <c r="S1189" s="7">
        <v>-4.2925747224281392E-4</v>
      </c>
      <c r="U1189" s="7">
        <v>65.901360544217681</v>
      </c>
      <c r="V1189" s="7">
        <v>8.3472905420760551E-4</v>
      </c>
    </row>
    <row r="1190" spans="1:22" x14ac:dyDescent="0.35">
      <c r="A1190" s="3">
        <v>2015</v>
      </c>
      <c r="B1190" s="13" t="s">
        <v>24</v>
      </c>
      <c r="C1190" s="13" t="s">
        <v>120</v>
      </c>
      <c r="D1190" s="13">
        <v>2012</v>
      </c>
      <c r="E1190" s="14">
        <v>3</v>
      </c>
      <c r="F1190" s="13">
        <v>65</v>
      </c>
      <c r="G1190" s="13">
        <v>1</v>
      </c>
      <c r="H1190" s="13">
        <v>66</v>
      </c>
      <c r="I1190" s="13" t="b">
        <v>1</v>
      </c>
      <c r="J1190" s="4">
        <v>1.5151515151515201E-2</v>
      </c>
      <c r="K1190">
        <f t="shared" si="90"/>
        <v>3.3662477558348296E-4</v>
      </c>
      <c r="L1190">
        <f t="shared" si="91"/>
        <v>1.8347337016130786E-2</v>
      </c>
      <c r="M1190">
        <f t="shared" si="92"/>
        <v>2.7798995478986129E-4</v>
      </c>
      <c r="N1190">
        <f t="shared" si="93"/>
        <v>1.8347337016130786E-2</v>
      </c>
      <c r="O1190">
        <f t="shared" si="94"/>
        <v>5.5042011048392361E-2</v>
      </c>
      <c r="Q1190" s="7">
        <v>1164</v>
      </c>
      <c r="R1190" s="7">
        <v>5.7571049152910919E-4</v>
      </c>
      <c r="S1190" s="7">
        <v>-2.9341035792712915E-4</v>
      </c>
      <c r="U1190" s="7">
        <v>65.958049886621311</v>
      </c>
      <c r="V1190" s="7">
        <v>8.3874910042634678E-4</v>
      </c>
    </row>
    <row r="1191" spans="1:22" x14ac:dyDescent="0.35">
      <c r="A1191" s="24">
        <v>2016</v>
      </c>
      <c r="B1191" s="17" t="s">
        <v>24</v>
      </c>
      <c r="C1191" s="17" t="s">
        <v>65</v>
      </c>
      <c r="D1191" s="17">
        <v>2014</v>
      </c>
      <c r="E1191" s="17">
        <v>2</v>
      </c>
      <c r="F1191" s="17">
        <v>65</v>
      </c>
      <c r="G1191" s="17">
        <v>1</v>
      </c>
      <c r="H1191" s="17">
        <v>66</v>
      </c>
      <c r="I1191" s="17" t="b">
        <v>1</v>
      </c>
      <c r="J1191" s="25">
        <v>1.5151515151515201E-2</v>
      </c>
      <c r="K1191">
        <f t="shared" si="90"/>
        <v>3.3662477558348296E-4</v>
      </c>
      <c r="L1191">
        <f t="shared" si="91"/>
        <v>1.8347337016130786E-2</v>
      </c>
      <c r="M1191">
        <f t="shared" si="92"/>
        <v>2.7798995478986129E-4</v>
      </c>
      <c r="N1191">
        <f t="shared" si="93"/>
        <v>1.8347337016130786E-2</v>
      </c>
      <c r="O1191">
        <f t="shared" si="94"/>
        <v>3.6694674032261572E-2</v>
      </c>
      <c r="Q1191" s="7">
        <v>1165</v>
      </c>
      <c r="R1191" s="7">
        <v>5.6894248775977985E-4</v>
      </c>
      <c r="S1191" s="7">
        <v>-2.866423541577998E-4</v>
      </c>
      <c r="U1191" s="7">
        <v>66.01473922902494</v>
      </c>
      <c r="V1191" s="7">
        <v>8.393281471645791E-4</v>
      </c>
    </row>
    <row r="1192" spans="1:22" x14ac:dyDescent="0.35">
      <c r="A1192" s="3">
        <v>2013</v>
      </c>
      <c r="B1192" s="13" t="s">
        <v>26</v>
      </c>
      <c r="C1192" s="13" t="s">
        <v>27</v>
      </c>
      <c r="D1192" s="13">
        <v>2009</v>
      </c>
      <c r="E1192" s="14">
        <v>4</v>
      </c>
      <c r="F1192" s="13">
        <v>262</v>
      </c>
      <c r="G1192" s="13">
        <v>4</v>
      </c>
      <c r="H1192" s="13">
        <v>266</v>
      </c>
      <c r="I1192" s="13" t="b">
        <v>1</v>
      </c>
      <c r="J1192" s="4">
        <v>1.50375939849624E-2</v>
      </c>
      <c r="K1192">
        <f t="shared" si="90"/>
        <v>1.3566998531091888E-3</v>
      </c>
      <c r="L1192">
        <f t="shared" si="91"/>
        <v>3.6833406754048545E-2</v>
      </c>
      <c r="M1192">
        <f t="shared" si="92"/>
        <v>5.538858158503538E-4</v>
      </c>
      <c r="N1192">
        <f t="shared" si="93"/>
        <v>3.6833406754048545E-2</v>
      </c>
      <c r="O1192">
        <f t="shared" si="94"/>
        <v>0.14733362701619418</v>
      </c>
      <c r="Q1192" s="7">
        <v>1166</v>
      </c>
      <c r="R1192" s="7">
        <v>5.6894248775977985E-4</v>
      </c>
      <c r="S1192" s="7">
        <v>-2.866423541577998E-4</v>
      </c>
      <c r="U1192" s="7">
        <v>66.071428571428569</v>
      </c>
      <c r="V1192" s="7">
        <v>8.4141792170276512E-4</v>
      </c>
    </row>
    <row r="1193" spans="1:22" x14ac:dyDescent="0.35">
      <c r="A1193" s="3">
        <v>2013</v>
      </c>
      <c r="B1193" s="13" t="s">
        <v>26</v>
      </c>
      <c r="C1193" s="13" t="s">
        <v>110</v>
      </c>
      <c r="D1193" s="13">
        <v>2008</v>
      </c>
      <c r="E1193" s="17">
        <v>5</v>
      </c>
      <c r="F1193" s="13">
        <v>131</v>
      </c>
      <c r="G1193" s="13">
        <v>2</v>
      </c>
      <c r="H1193" s="13">
        <v>133</v>
      </c>
      <c r="I1193" s="13" t="b">
        <v>1</v>
      </c>
      <c r="J1193" s="4">
        <v>1.50375939849624E-2</v>
      </c>
      <c r="K1193">
        <f t="shared" si="90"/>
        <v>6.7834992655459441E-4</v>
      </c>
      <c r="L1193">
        <f t="shared" si="91"/>
        <v>2.6045151689990106E-2</v>
      </c>
      <c r="M1193">
        <f t="shared" si="92"/>
        <v>3.9165641639082849E-4</v>
      </c>
      <c r="N1193">
        <f t="shared" si="93"/>
        <v>2.6045151689990106E-2</v>
      </c>
      <c r="O1193">
        <f t="shared" si="94"/>
        <v>0.13022575844995052</v>
      </c>
      <c r="Q1193" s="7">
        <v>1167</v>
      </c>
      <c r="R1193" s="7">
        <v>5.8247849529843843E-4</v>
      </c>
      <c r="S1193" s="7">
        <v>-3.0017836169645839E-4</v>
      </c>
      <c r="U1193" s="7">
        <v>66.128117913832199</v>
      </c>
      <c r="V1193" s="7">
        <v>8.4238794224233461E-4</v>
      </c>
    </row>
    <row r="1194" spans="1:22" x14ac:dyDescent="0.35">
      <c r="A1194" s="5">
        <v>2016</v>
      </c>
      <c r="B1194" s="14" t="s">
        <v>33</v>
      </c>
      <c r="C1194" s="14" t="s">
        <v>86</v>
      </c>
      <c r="D1194" s="14">
        <v>2012</v>
      </c>
      <c r="E1194" s="14">
        <v>4</v>
      </c>
      <c r="F1194" s="14">
        <v>197</v>
      </c>
      <c r="G1194" s="14">
        <v>3</v>
      </c>
      <c r="H1194" s="14">
        <v>200</v>
      </c>
      <c r="I1194" s="14" t="b">
        <v>1</v>
      </c>
      <c r="J1194" s="6">
        <v>1.4999999999999999E-2</v>
      </c>
      <c r="K1194">
        <f t="shared" si="90"/>
        <v>1.020075077525706E-3</v>
      </c>
      <c r="L1194">
        <f t="shared" si="91"/>
        <v>3.1938614207972546E-2</v>
      </c>
      <c r="M1194">
        <f t="shared" si="92"/>
        <v>4.7907921311958815E-4</v>
      </c>
      <c r="N1194">
        <f t="shared" si="93"/>
        <v>3.1938614207972546E-2</v>
      </c>
      <c r="O1194">
        <f t="shared" si="94"/>
        <v>0.12775445683189018</v>
      </c>
      <c r="Q1194" s="7">
        <v>1168</v>
      </c>
      <c r="R1194" s="7">
        <v>6.0278250660642635E-4</v>
      </c>
      <c r="S1194" s="7">
        <v>-3.2048237300444631E-4</v>
      </c>
      <c r="U1194" s="7">
        <v>66.184807256235828</v>
      </c>
      <c r="V1194" s="7">
        <v>8.4238794224233461E-4</v>
      </c>
    </row>
    <row r="1195" spans="1:22" x14ac:dyDescent="0.35">
      <c r="A1195" s="24">
        <v>2014</v>
      </c>
      <c r="B1195" s="17" t="s">
        <v>26</v>
      </c>
      <c r="C1195" s="17" t="s">
        <v>27</v>
      </c>
      <c r="D1195" s="17">
        <v>2011</v>
      </c>
      <c r="E1195" s="17">
        <v>3</v>
      </c>
      <c r="F1195" s="17">
        <v>263</v>
      </c>
      <c r="G1195" s="17">
        <v>4</v>
      </c>
      <c r="H1195" s="17">
        <v>267</v>
      </c>
      <c r="I1195" s="17" t="b">
        <v>1</v>
      </c>
      <c r="J1195" s="25">
        <v>1.4981273408239701E-2</v>
      </c>
      <c r="K1195">
        <f t="shared" si="90"/>
        <v>1.3618002284968174E-3</v>
      </c>
      <c r="L1195">
        <f t="shared" si="91"/>
        <v>3.6902577531885458E-2</v>
      </c>
      <c r="M1195">
        <f t="shared" si="92"/>
        <v>5.5284760347393941E-4</v>
      </c>
      <c r="N1195">
        <f t="shared" si="93"/>
        <v>3.6902577531885458E-2</v>
      </c>
      <c r="O1195">
        <f t="shared" si="94"/>
        <v>0.11070773259565637</v>
      </c>
      <c r="Q1195" s="7">
        <v>1169</v>
      </c>
      <c r="R1195" s="7">
        <v>5.8924649906776777E-4</v>
      </c>
      <c r="S1195" s="7">
        <v>-3.0694636546578773E-4</v>
      </c>
      <c r="U1195" s="7">
        <v>66.241496598639458</v>
      </c>
      <c r="V1195" s="7">
        <v>8.4238794224233461E-4</v>
      </c>
    </row>
    <row r="1196" spans="1:22" x14ac:dyDescent="0.35">
      <c r="A1196" s="5">
        <v>2014</v>
      </c>
      <c r="B1196" s="14" t="s">
        <v>24</v>
      </c>
      <c r="C1196" s="14" t="s">
        <v>29</v>
      </c>
      <c r="D1196" s="14">
        <v>2011</v>
      </c>
      <c r="E1196" s="14">
        <v>3</v>
      </c>
      <c r="F1196" s="14">
        <v>198</v>
      </c>
      <c r="G1196" s="14">
        <v>3</v>
      </c>
      <c r="H1196" s="14">
        <v>201</v>
      </c>
      <c r="I1196" s="14" t="b">
        <v>1</v>
      </c>
      <c r="J1196" s="6">
        <v>1.49253731343284E-2</v>
      </c>
      <c r="K1196">
        <f t="shared" si="90"/>
        <v>1.0251754529133344E-3</v>
      </c>
      <c r="L1196">
        <f t="shared" si="91"/>
        <v>3.2018361184066473E-2</v>
      </c>
      <c r="M1196">
        <f t="shared" si="92"/>
        <v>4.7788598782188895E-4</v>
      </c>
      <c r="N1196">
        <f t="shared" si="93"/>
        <v>3.2018361184066473E-2</v>
      </c>
      <c r="O1196">
        <f t="shared" si="94"/>
        <v>9.6055083552199411E-2</v>
      </c>
      <c r="Q1196" s="7">
        <v>1170</v>
      </c>
      <c r="R1196" s="7">
        <v>5.8924649906776777E-4</v>
      </c>
      <c r="S1196" s="7">
        <v>-3.0694636546578773E-4</v>
      </c>
      <c r="U1196" s="7">
        <v>66.298185941043087</v>
      </c>
      <c r="V1196" s="7">
        <v>8.4238794224233461E-4</v>
      </c>
    </row>
    <row r="1197" spans="1:22" x14ac:dyDescent="0.35">
      <c r="A1197" s="24">
        <v>2013</v>
      </c>
      <c r="B1197" s="17" t="s">
        <v>42</v>
      </c>
      <c r="C1197" s="17" t="s">
        <v>73</v>
      </c>
      <c r="D1197" s="17">
        <v>2010</v>
      </c>
      <c r="E1197" s="17">
        <v>3</v>
      </c>
      <c r="F1197" s="17">
        <v>66</v>
      </c>
      <c r="G1197" s="17">
        <v>1</v>
      </c>
      <c r="H1197" s="17">
        <v>67</v>
      </c>
      <c r="I1197" s="17" t="b">
        <v>1</v>
      </c>
      <c r="J1197" s="25">
        <v>1.49253731343284E-2</v>
      </c>
      <c r="K1197">
        <f t="shared" si="90"/>
        <v>3.4172515097111145E-4</v>
      </c>
      <c r="L1197">
        <f t="shared" si="91"/>
        <v>1.848580944863144E-2</v>
      </c>
      <c r="M1197">
        <f t="shared" si="92"/>
        <v>2.7590760371091778E-4</v>
      </c>
      <c r="N1197">
        <f t="shared" si="93"/>
        <v>1.848580944863144E-2</v>
      </c>
      <c r="O1197">
        <f t="shared" si="94"/>
        <v>5.5457428345894316E-2</v>
      </c>
      <c r="Q1197" s="7">
        <v>1171</v>
      </c>
      <c r="R1197" s="7">
        <v>5.8247849529843843E-4</v>
      </c>
      <c r="S1197" s="7">
        <v>-3.0017836169645839E-4</v>
      </c>
      <c r="U1197" s="7">
        <v>66.354875283446702</v>
      </c>
      <c r="V1197" s="7">
        <v>8.4607455916553922E-4</v>
      </c>
    </row>
    <row r="1198" spans="1:22" x14ac:dyDescent="0.35">
      <c r="A1198" s="5">
        <v>2013</v>
      </c>
      <c r="B1198" s="14" t="s">
        <v>42</v>
      </c>
      <c r="C1198" s="14" t="s">
        <v>96</v>
      </c>
      <c r="D1198" s="14">
        <v>2008</v>
      </c>
      <c r="E1198" s="14">
        <v>5</v>
      </c>
      <c r="F1198" s="14">
        <v>66</v>
      </c>
      <c r="G1198" s="14">
        <v>1</v>
      </c>
      <c r="H1198" s="14">
        <v>67</v>
      </c>
      <c r="I1198" s="14" t="b">
        <v>1</v>
      </c>
      <c r="J1198" s="6">
        <v>1.49253731343284E-2</v>
      </c>
      <c r="K1198">
        <f t="shared" si="90"/>
        <v>3.4172515097111145E-4</v>
      </c>
      <c r="L1198">
        <f t="shared" si="91"/>
        <v>1.848580944863144E-2</v>
      </c>
      <c r="M1198">
        <f t="shared" si="92"/>
        <v>2.7590760371091778E-4</v>
      </c>
      <c r="N1198">
        <f t="shared" si="93"/>
        <v>1.848580944863144E-2</v>
      </c>
      <c r="O1198">
        <f t="shared" si="94"/>
        <v>9.2429047243157203E-2</v>
      </c>
      <c r="Q1198" s="7">
        <v>1172</v>
      </c>
      <c r="R1198" s="7">
        <v>5.7571049152910919E-4</v>
      </c>
      <c r="S1198" s="7">
        <v>-2.9341035792712915E-4</v>
      </c>
      <c r="U1198" s="7">
        <v>66.411564625850332</v>
      </c>
      <c r="V1198" s="7">
        <v>8.4981000584595328E-4</v>
      </c>
    </row>
    <row r="1199" spans="1:22" x14ac:dyDescent="0.35">
      <c r="A1199" s="3">
        <v>2013</v>
      </c>
      <c r="B1199" s="13" t="s">
        <v>42</v>
      </c>
      <c r="C1199" s="13" t="s">
        <v>112</v>
      </c>
      <c r="D1199" s="13">
        <v>2009</v>
      </c>
      <c r="E1199" s="17">
        <v>4</v>
      </c>
      <c r="F1199" s="13">
        <v>66</v>
      </c>
      <c r="G1199" s="13">
        <v>1</v>
      </c>
      <c r="H1199" s="13">
        <v>67</v>
      </c>
      <c r="I1199" s="13" t="b">
        <v>1</v>
      </c>
      <c r="J1199" s="4">
        <v>1.49253731343284E-2</v>
      </c>
      <c r="K1199">
        <f t="shared" si="90"/>
        <v>3.4172515097111145E-4</v>
      </c>
      <c r="L1199">
        <f t="shared" si="91"/>
        <v>1.848580944863144E-2</v>
      </c>
      <c r="M1199">
        <f t="shared" si="92"/>
        <v>2.7590760371091778E-4</v>
      </c>
      <c r="N1199">
        <f t="shared" si="93"/>
        <v>1.848580944863144E-2</v>
      </c>
      <c r="O1199">
        <f t="shared" si="94"/>
        <v>7.394323779452576E-2</v>
      </c>
      <c r="Q1199" s="7">
        <v>1173</v>
      </c>
      <c r="R1199" s="7">
        <v>6.0278250660642635E-4</v>
      </c>
      <c r="S1199" s="7">
        <v>-3.2048237300444631E-4</v>
      </c>
      <c r="U1199" s="7">
        <v>66.468253968253961</v>
      </c>
      <c r="V1199" s="7">
        <v>8.5116692856815291E-4</v>
      </c>
    </row>
    <row r="1200" spans="1:22" x14ac:dyDescent="0.35">
      <c r="A1200" s="3">
        <v>2013</v>
      </c>
      <c r="B1200" s="13" t="s">
        <v>37</v>
      </c>
      <c r="C1200" s="13" t="s">
        <v>59</v>
      </c>
      <c r="D1200" s="13">
        <v>2010</v>
      </c>
      <c r="E1200" s="14">
        <v>3</v>
      </c>
      <c r="F1200" s="13">
        <v>66</v>
      </c>
      <c r="G1200" s="13">
        <v>1</v>
      </c>
      <c r="H1200" s="13">
        <v>67</v>
      </c>
      <c r="I1200" s="13" t="b">
        <v>1</v>
      </c>
      <c r="J1200" s="4">
        <v>1.49253731343284E-2</v>
      </c>
      <c r="K1200">
        <f t="shared" si="90"/>
        <v>3.4172515097111145E-4</v>
      </c>
      <c r="L1200">
        <f t="shared" si="91"/>
        <v>1.848580944863144E-2</v>
      </c>
      <c r="M1200">
        <f t="shared" si="92"/>
        <v>2.7590760371091778E-4</v>
      </c>
      <c r="N1200">
        <f t="shared" si="93"/>
        <v>1.848580944863144E-2</v>
      </c>
      <c r="O1200">
        <f t="shared" si="94"/>
        <v>5.5457428345894316E-2</v>
      </c>
      <c r="Q1200" s="7">
        <v>1174</v>
      </c>
      <c r="R1200" s="7">
        <v>1.0049199374285857E-3</v>
      </c>
      <c r="S1200" s="7">
        <v>-5.1973755835091231E-4</v>
      </c>
      <c r="U1200" s="7">
        <v>66.524943310657591</v>
      </c>
      <c r="V1200" s="7">
        <v>8.5116692856815291E-4</v>
      </c>
    </row>
    <row r="1201" spans="1:22" x14ac:dyDescent="0.35">
      <c r="A1201" s="3">
        <v>2014</v>
      </c>
      <c r="B1201" s="13" t="s">
        <v>24</v>
      </c>
      <c r="C1201" s="13" t="s">
        <v>155</v>
      </c>
      <c r="D1201" s="13">
        <v>2011</v>
      </c>
      <c r="E1201" s="17">
        <v>3</v>
      </c>
      <c r="F1201" s="13">
        <v>66</v>
      </c>
      <c r="G1201" s="13">
        <v>1</v>
      </c>
      <c r="H1201" s="13">
        <v>67</v>
      </c>
      <c r="I1201" s="13" t="b">
        <v>1</v>
      </c>
      <c r="J1201" s="4">
        <v>1.49253731343284E-2</v>
      </c>
      <c r="K1201">
        <f t="shared" si="90"/>
        <v>3.4172515097111145E-4</v>
      </c>
      <c r="L1201">
        <f t="shared" si="91"/>
        <v>1.848580944863144E-2</v>
      </c>
      <c r="M1201">
        <f t="shared" si="92"/>
        <v>2.7590760371091778E-4</v>
      </c>
      <c r="N1201">
        <f t="shared" si="93"/>
        <v>1.848580944863144E-2</v>
      </c>
      <c r="O1201">
        <f t="shared" si="94"/>
        <v>5.5457428345894316E-2</v>
      </c>
      <c r="Q1201" s="7">
        <v>1175</v>
      </c>
      <c r="R1201" s="7">
        <v>5.9383214409586304E-4</v>
      </c>
      <c r="S1201" s="7">
        <v>-3.1371196692930533E-4</v>
      </c>
      <c r="U1201" s="7">
        <v>66.58163265306122</v>
      </c>
      <c r="V1201" s="7">
        <v>8.535953698184536E-4</v>
      </c>
    </row>
    <row r="1202" spans="1:22" x14ac:dyDescent="0.35">
      <c r="A1202" s="3">
        <v>2015</v>
      </c>
      <c r="B1202" s="13" t="s">
        <v>24</v>
      </c>
      <c r="C1202" s="13" t="s">
        <v>169</v>
      </c>
      <c r="D1202" s="13">
        <v>2010</v>
      </c>
      <c r="E1202" s="14">
        <v>5</v>
      </c>
      <c r="F1202" s="13">
        <v>66</v>
      </c>
      <c r="G1202" s="13">
        <v>1</v>
      </c>
      <c r="H1202" s="13">
        <v>67</v>
      </c>
      <c r="I1202" s="13" t="b">
        <v>1</v>
      </c>
      <c r="J1202" s="4">
        <v>1.49253731343284E-2</v>
      </c>
      <c r="K1202">
        <f t="shared" si="90"/>
        <v>3.4172515097111145E-4</v>
      </c>
      <c r="L1202">
        <f t="shared" si="91"/>
        <v>1.848580944863144E-2</v>
      </c>
      <c r="M1202">
        <f t="shared" si="92"/>
        <v>2.7590760371091778E-4</v>
      </c>
      <c r="N1202">
        <f t="shared" si="93"/>
        <v>1.848580944863144E-2</v>
      </c>
      <c r="O1202">
        <f t="shared" si="94"/>
        <v>9.2429047243157203E-2</v>
      </c>
      <c r="Q1202" s="7">
        <v>1176</v>
      </c>
      <c r="R1202" s="7">
        <v>5.8701147024213941E-4</v>
      </c>
      <c r="S1202" s="7">
        <v>-3.0689129307558171E-4</v>
      </c>
      <c r="U1202" s="7">
        <v>66.63832199546485</v>
      </c>
      <c r="V1202" s="7">
        <v>8.5359536981845414E-4</v>
      </c>
    </row>
    <row r="1203" spans="1:22" x14ac:dyDescent="0.35">
      <c r="A1203" s="3">
        <v>2015</v>
      </c>
      <c r="B1203" s="13" t="s">
        <v>186</v>
      </c>
      <c r="C1203" s="13" t="s">
        <v>236</v>
      </c>
      <c r="D1203" s="13">
        <v>2010</v>
      </c>
      <c r="E1203" s="17">
        <v>5</v>
      </c>
      <c r="F1203" s="13">
        <v>66</v>
      </c>
      <c r="G1203" s="13">
        <v>1</v>
      </c>
      <c r="H1203" s="13">
        <v>67</v>
      </c>
      <c r="I1203" s="13" t="b">
        <v>1</v>
      </c>
      <c r="J1203" s="4">
        <v>1.49253731343284E-2</v>
      </c>
      <c r="K1203">
        <f t="shared" si="90"/>
        <v>3.4172515097111145E-4</v>
      </c>
      <c r="L1203">
        <f t="shared" si="91"/>
        <v>1.848580944863144E-2</v>
      </c>
      <c r="M1203">
        <f t="shared" si="92"/>
        <v>2.7590760371091778E-4</v>
      </c>
      <c r="N1203">
        <f t="shared" si="93"/>
        <v>1.848580944863144E-2</v>
      </c>
      <c r="O1203">
        <f t="shared" si="94"/>
        <v>9.2429047243157203E-2</v>
      </c>
      <c r="Q1203" s="7">
        <v>1177</v>
      </c>
      <c r="R1203" s="7">
        <v>5.8019079638841578E-4</v>
      </c>
      <c r="S1203" s="7">
        <v>-3.0007061922185808E-4</v>
      </c>
      <c r="U1203" s="7">
        <v>66.695011337868479</v>
      </c>
      <c r="V1203" s="7">
        <v>8.5359536981845414E-4</v>
      </c>
    </row>
    <row r="1204" spans="1:22" x14ac:dyDescent="0.35">
      <c r="A1204" s="3">
        <v>2016</v>
      </c>
      <c r="B1204" s="13" t="s">
        <v>30</v>
      </c>
      <c r="C1204" s="13" t="s">
        <v>85</v>
      </c>
      <c r="D1204" s="13">
        <v>2016</v>
      </c>
      <c r="E1204" s="14">
        <v>0</v>
      </c>
      <c r="F1204" s="13">
        <v>66</v>
      </c>
      <c r="G1204" s="13">
        <v>1</v>
      </c>
      <c r="H1204" s="13">
        <v>67</v>
      </c>
      <c r="I1204" s="13" t="b">
        <v>1</v>
      </c>
      <c r="J1204" s="4">
        <v>1.49253731343284E-2</v>
      </c>
      <c r="K1204">
        <f t="shared" si="90"/>
        <v>3.4172515097111145E-4</v>
      </c>
      <c r="L1204">
        <f t="shared" si="91"/>
        <v>1.848580944863144E-2</v>
      </c>
      <c r="M1204">
        <f t="shared" si="92"/>
        <v>2.7590760371091778E-4</v>
      </c>
      <c r="N1204">
        <f t="shared" si="93"/>
        <v>1.848580944863144E-2</v>
      </c>
      <c r="O1204">
        <f t="shared" si="94"/>
        <v>0</v>
      </c>
      <c r="Q1204" s="7">
        <v>1178</v>
      </c>
      <c r="R1204" s="7">
        <v>6.0065281794958666E-4</v>
      </c>
      <c r="S1204" s="7">
        <v>-3.2053264078302896E-4</v>
      </c>
      <c r="U1204" s="7">
        <v>66.751700680272108</v>
      </c>
      <c r="V1204" s="7">
        <v>8.5359536981845436E-4</v>
      </c>
    </row>
    <row r="1205" spans="1:22" x14ac:dyDescent="0.35">
      <c r="A1205" s="3">
        <v>2015</v>
      </c>
      <c r="B1205" s="13" t="s">
        <v>33</v>
      </c>
      <c r="C1205" s="13" t="s">
        <v>86</v>
      </c>
      <c r="D1205" s="13">
        <v>2012</v>
      </c>
      <c r="E1205" s="17">
        <v>3</v>
      </c>
      <c r="F1205" s="13">
        <v>133</v>
      </c>
      <c r="G1205" s="13">
        <v>2</v>
      </c>
      <c r="H1205" s="13">
        <v>135</v>
      </c>
      <c r="I1205" s="13" t="b">
        <v>1</v>
      </c>
      <c r="J1205" s="4">
        <v>1.48148148148148E-2</v>
      </c>
      <c r="K1205">
        <f t="shared" si="90"/>
        <v>6.8855067732985151E-4</v>
      </c>
      <c r="L1205">
        <f t="shared" si="91"/>
        <v>2.6240249185742338E-2</v>
      </c>
      <c r="M1205">
        <f t="shared" si="92"/>
        <v>3.8874443238136758E-4</v>
      </c>
      <c r="N1205">
        <f t="shared" si="93"/>
        <v>2.6240249185742338E-2</v>
      </c>
      <c r="O1205">
        <f t="shared" si="94"/>
        <v>7.8720747557227022E-2</v>
      </c>
      <c r="Q1205" s="7">
        <v>1179</v>
      </c>
      <c r="R1205" s="7">
        <v>6.0065281794958666E-4</v>
      </c>
      <c r="S1205" s="7">
        <v>-3.2053264078302896E-4</v>
      </c>
      <c r="U1205" s="7">
        <v>66.808390022675738</v>
      </c>
      <c r="V1205" s="7">
        <v>8.5743177283301695E-4</v>
      </c>
    </row>
    <row r="1206" spans="1:22" x14ac:dyDescent="0.35">
      <c r="A1206" s="3">
        <v>2016</v>
      </c>
      <c r="B1206" s="13" t="s">
        <v>26</v>
      </c>
      <c r="C1206" s="13" t="s">
        <v>35</v>
      </c>
      <c r="D1206" s="13">
        <v>2011</v>
      </c>
      <c r="E1206" s="14">
        <v>5</v>
      </c>
      <c r="F1206" s="13">
        <v>133</v>
      </c>
      <c r="G1206" s="13">
        <v>2</v>
      </c>
      <c r="H1206" s="13">
        <v>135</v>
      </c>
      <c r="I1206" s="13" t="b">
        <v>1</v>
      </c>
      <c r="J1206" s="4">
        <v>1.48148148148148E-2</v>
      </c>
      <c r="K1206">
        <f t="shared" si="90"/>
        <v>6.8855067732985151E-4</v>
      </c>
      <c r="L1206">
        <f t="shared" si="91"/>
        <v>2.6240249185742338E-2</v>
      </c>
      <c r="M1206">
        <f t="shared" si="92"/>
        <v>3.8874443238136758E-4</v>
      </c>
      <c r="N1206">
        <f t="shared" si="93"/>
        <v>2.6240249185742338E-2</v>
      </c>
      <c r="O1206">
        <f t="shared" si="94"/>
        <v>0.13120124592871169</v>
      </c>
      <c r="Q1206" s="7">
        <v>1180</v>
      </c>
      <c r="R1206" s="7">
        <v>5.9383214409586304E-4</v>
      </c>
      <c r="S1206" s="7">
        <v>-3.1371196692930533E-4</v>
      </c>
      <c r="U1206" s="7">
        <v>66.865079365079367</v>
      </c>
      <c r="V1206" s="7">
        <v>8.5988576713772109E-4</v>
      </c>
    </row>
    <row r="1207" spans="1:22" x14ac:dyDescent="0.35">
      <c r="A1207" s="24">
        <v>2015</v>
      </c>
      <c r="B1207" s="17" t="s">
        <v>24</v>
      </c>
      <c r="C1207" s="17" t="s">
        <v>29</v>
      </c>
      <c r="D1207" s="17">
        <v>2011</v>
      </c>
      <c r="E1207" s="17">
        <v>4</v>
      </c>
      <c r="F1207" s="17">
        <v>201</v>
      </c>
      <c r="G1207" s="17">
        <v>3</v>
      </c>
      <c r="H1207" s="17">
        <v>204</v>
      </c>
      <c r="I1207" s="17" t="b">
        <v>1</v>
      </c>
      <c r="J1207" s="25">
        <v>1.4705882352941201E-2</v>
      </c>
      <c r="K1207">
        <f t="shared" si="90"/>
        <v>1.0404765790762199E-3</v>
      </c>
      <c r="L1207">
        <f t="shared" si="91"/>
        <v>3.2256419191785998E-2</v>
      </c>
      <c r="M1207">
        <f t="shared" si="92"/>
        <v>4.743591057615596E-4</v>
      </c>
      <c r="N1207">
        <f t="shared" si="93"/>
        <v>3.2256419191785998E-2</v>
      </c>
      <c r="O1207">
        <f t="shared" si="94"/>
        <v>0.12902567676714399</v>
      </c>
      <c r="Q1207" s="7">
        <v>1181</v>
      </c>
      <c r="R1207" s="7">
        <v>5.8019079638841578E-4</v>
      </c>
      <c r="S1207" s="7">
        <v>-3.0007061922185808E-4</v>
      </c>
      <c r="U1207" s="7">
        <v>66.921768707482997</v>
      </c>
      <c r="V1207" s="7">
        <v>8.6045166767093409E-4</v>
      </c>
    </row>
    <row r="1208" spans="1:22" x14ac:dyDescent="0.35">
      <c r="A1208" s="3">
        <v>2013</v>
      </c>
      <c r="B1208" s="13" t="s">
        <v>106</v>
      </c>
      <c r="C1208" s="13" t="s">
        <v>107</v>
      </c>
      <c r="D1208" s="13">
        <v>2010</v>
      </c>
      <c r="E1208" s="14">
        <v>3</v>
      </c>
      <c r="F1208" s="13">
        <v>134</v>
      </c>
      <c r="G1208" s="13">
        <v>2</v>
      </c>
      <c r="H1208" s="13">
        <v>136</v>
      </c>
      <c r="I1208" s="13" t="b">
        <v>1</v>
      </c>
      <c r="J1208" s="4">
        <v>1.4705882352941201E-2</v>
      </c>
      <c r="K1208">
        <f t="shared" si="90"/>
        <v>6.9365105271748E-4</v>
      </c>
      <c r="L1208">
        <f t="shared" si="91"/>
        <v>2.6337255983064752E-2</v>
      </c>
      <c r="M1208">
        <f t="shared" si="92"/>
        <v>3.8731258798624699E-4</v>
      </c>
      <c r="N1208">
        <f t="shared" si="93"/>
        <v>2.6337255983064752E-2</v>
      </c>
      <c r="O1208">
        <f t="shared" si="94"/>
        <v>7.9011767949194261E-2</v>
      </c>
      <c r="Q1208" s="7">
        <v>1182</v>
      </c>
      <c r="R1208" s="7">
        <v>5.8019079638841578E-4</v>
      </c>
      <c r="S1208" s="7">
        <v>-3.0007061922185808E-4</v>
      </c>
      <c r="U1208" s="7">
        <v>66.978458049886612</v>
      </c>
      <c r="V1208" s="7">
        <v>8.6045166767093409E-4</v>
      </c>
    </row>
    <row r="1209" spans="1:22" x14ac:dyDescent="0.35">
      <c r="A1209" s="24">
        <v>2014</v>
      </c>
      <c r="B1209" s="17" t="s">
        <v>30</v>
      </c>
      <c r="C1209" s="17" t="s">
        <v>32</v>
      </c>
      <c r="D1209" s="17">
        <v>2014</v>
      </c>
      <c r="E1209" s="17">
        <v>0</v>
      </c>
      <c r="F1209" s="17">
        <v>67</v>
      </c>
      <c r="G1209" s="17">
        <v>1</v>
      </c>
      <c r="H1209" s="17">
        <v>68</v>
      </c>
      <c r="I1209" s="17" t="b">
        <v>1</v>
      </c>
      <c r="J1209" s="25">
        <v>1.4705882352941201E-2</v>
      </c>
      <c r="K1209">
        <f t="shared" si="90"/>
        <v>3.4682552635874E-4</v>
      </c>
      <c r="L1209">
        <f t="shared" si="91"/>
        <v>1.8623252303471057E-2</v>
      </c>
      <c r="M1209">
        <f t="shared" si="92"/>
        <v>2.7387135740398658E-4</v>
      </c>
      <c r="N1209">
        <f t="shared" si="93"/>
        <v>1.8623252303471057E-2</v>
      </c>
      <c r="O1209">
        <f t="shared" si="94"/>
        <v>0</v>
      </c>
      <c r="Q1209" s="7">
        <v>1183</v>
      </c>
      <c r="R1209" s="7">
        <v>5.8019079638841578E-4</v>
      </c>
      <c r="S1209" s="7">
        <v>-3.0007061922185808E-4</v>
      </c>
      <c r="U1209" s="7">
        <v>67.035147392290241</v>
      </c>
      <c r="V1209" s="7">
        <v>8.6045166767093409E-4</v>
      </c>
    </row>
    <row r="1210" spans="1:22" x14ac:dyDescent="0.35">
      <c r="A1210" s="5">
        <v>2016</v>
      </c>
      <c r="B1210" s="14" t="s">
        <v>158</v>
      </c>
      <c r="C1210" s="14" t="s">
        <v>234</v>
      </c>
      <c r="D1210" s="14">
        <v>2014</v>
      </c>
      <c r="E1210" s="14">
        <v>2</v>
      </c>
      <c r="F1210" s="14">
        <v>67</v>
      </c>
      <c r="G1210" s="14">
        <v>1</v>
      </c>
      <c r="H1210" s="14">
        <v>68</v>
      </c>
      <c r="I1210" s="14" t="b">
        <v>1</v>
      </c>
      <c r="J1210" s="6">
        <v>1.4705882352941201E-2</v>
      </c>
      <c r="K1210">
        <f t="shared" si="90"/>
        <v>3.4682552635874E-4</v>
      </c>
      <c r="L1210">
        <f t="shared" si="91"/>
        <v>1.8623252303471057E-2</v>
      </c>
      <c r="M1210">
        <f t="shared" si="92"/>
        <v>2.7387135740398658E-4</v>
      </c>
      <c r="N1210">
        <f t="shared" si="93"/>
        <v>1.8623252303471057E-2</v>
      </c>
      <c r="O1210">
        <f t="shared" si="94"/>
        <v>3.7246504606942114E-2</v>
      </c>
      <c r="Q1210" s="7">
        <v>1184</v>
      </c>
      <c r="R1210" s="7">
        <v>6.0747349180331029E-4</v>
      </c>
      <c r="S1210" s="7">
        <v>-3.2735331463675259E-4</v>
      </c>
      <c r="U1210" s="7">
        <v>67.091836734693871</v>
      </c>
      <c r="V1210" s="7">
        <v>8.6352123096074371E-4</v>
      </c>
    </row>
    <row r="1211" spans="1:22" x14ac:dyDescent="0.35">
      <c r="A1211" s="24">
        <v>2017</v>
      </c>
      <c r="B1211" s="17" t="s">
        <v>67</v>
      </c>
      <c r="C1211" s="17" t="s">
        <v>300</v>
      </c>
      <c r="D1211" s="17">
        <v>2016</v>
      </c>
      <c r="E1211" s="17">
        <v>1</v>
      </c>
      <c r="F1211" s="17">
        <v>67</v>
      </c>
      <c r="G1211" s="17">
        <v>1</v>
      </c>
      <c r="H1211" s="17">
        <v>68</v>
      </c>
      <c r="I1211" s="17" t="b">
        <v>1</v>
      </c>
      <c r="J1211" s="25">
        <v>1.4705882352941201E-2</v>
      </c>
      <c r="K1211">
        <f t="shared" si="90"/>
        <v>3.4682552635874E-4</v>
      </c>
      <c r="L1211">
        <f t="shared" si="91"/>
        <v>1.8623252303471057E-2</v>
      </c>
      <c r="M1211">
        <f t="shared" si="92"/>
        <v>2.7387135740398658E-4</v>
      </c>
      <c r="N1211">
        <f t="shared" si="93"/>
        <v>1.8623252303471057E-2</v>
      </c>
      <c r="O1211">
        <f t="shared" si="94"/>
        <v>1.8623252303471057E-2</v>
      </c>
      <c r="Q1211" s="7">
        <v>1185</v>
      </c>
      <c r="R1211" s="7">
        <v>8.5596066244823029E-4</v>
      </c>
      <c r="S1211" s="7">
        <v>-4.6282349818092491E-4</v>
      </c>
      <c r="U1211" s="7">
        <v>67.1485260770975</v>
      </c>
      <c r="V1211" s="7">
        <v>8.6747587946489374E-4</v>
      </c>
    </row>
    <row r="1212" spans="1:22" x14ac:dyDescent="0.35">
      <c r="A1212" s="3">
        <v>2013</v>
      </c>
      <c r="B1212" s="13" t="s">
        <v>30</v>
      </c>
      <c r="C1212" s="13" t="s">
        <v>48</v>
      </c>
      <c r="D1212" s="13">
        <v>2008</v>
      </c>
      <c r="E1212" s="14">
        <v>5</v>
      </c>
      <c r="F1212" s="13">
        <v>269</v>
      </c>
      <c r="G1212" s="13">
        <v>4</v>
      </c>
      <c r="H1212" s="13">
        <v>273</v>
      </c>
      <c r="I1212" s="13" t="b">
        <v>1</v>
      </c>
      <c r="J1212" s="4">
        <v>1.4652014652014701E-2</v>
      </c>
      <c r="K1212">
        <f t="shared" si="90"/>
        <v>1.3924024808225886E-3</v>
      </c>
      <c r="L1212">
        <f t="shared" si="91"/>
        <v>3.7314909631708727E-2</v>
      </c>
      <c r="M1212">
        <f t="shared" si="92"/>
        <v>5.4673860266240073E-4</v>
      </c>
      <c r="N1212">
        <f t="shared" si="93"/>
        <v>3.7314909631708727E-2</v>
      </c>
      <c r="O1212">
        <f t="shared" si="94"/>
        <v>0.18657454815854363</v>
      </c>
      <c r="Q1212" s="7">
        <v>1186</v>
      </c>
      <c r="R1212" s="7">
        <v>5.7776382757369698E-4</v>
      </c>
      <c r="S1212" s="7">
        <v>-2.9977387278383569E-4</v>
      </c>
      <c r="U1212" s="7">
        <v>67.20521541950113</v>
      </c>
      <c r="V1212" s="7">
        <v>8.6747587946489374E-4</v>
      </c>
    </row>
    <row r="1213" spans="1:22" x14ac:dyDescent="0.35">
      <c r="A1213" s="3">
        <v>2014</v>
      </c>
      <c r="B1213" s="13" t="s">
        <v>42</v>
      </c>
      <c r="C1213" s="13" t="s">
        <v>45</v>
      </c>
      <c r="D1213" s="13">
        <v>2009</v>
      </c>
      <c r="E1213" s="17">
        <v>5</v>
      </c>
      <c r="F1213" s="13">
        <v>135</v>
      </c>
      <c r="G1213" s="13">
        <v>2</v>
      </c>
      <c r="H1213" s="13">
        <v>137</v>
      </c>
      <c r="I1213" s="13" t="b">
        <v>1</v>
      </c>
      <c r="J1213" s="4">
        <v>1.4598540145985399E-2</v>
      </c>
      <c r="K1213">
        <f t="shared" si="90"/>
        <v>6.987514281051085E-4</v>
      </c>
      <c r="L1213">
        <f t="shared" si="91"/>
        <v>2.643390678853787E-2</v>
      </c>
      <c r="M1213">
        <f t="shared" si="92"/>
        <v>3.858964494677061E-4</v>
      </c>
      <c r="N1213">
        <f t="shared" si="93"/>
        <v>2.643390678853787E-2</v>
      </c>
      <c r="O1213">
        <f t="shared" si="94"/>
        <v>0.13216953394268935</v>
      </c>
      <c r="Q1213" s="7">
        <v>1187</v>
      </c>
      <c r="R1213" s="7">
        <v>6.052555888460731E-4</v>
      </c>
      <c r="S1213" s="7">
        <v>-3.2726563405621181E-4</v>
      </c>
      <c r="U1213" s="7">
        <v>67.261904761904759</v>
      </c>
      <c r="V1213" s="7">
        <v>8.6747587946489374E-4</v>
      </c>
    </row>
    <row r="1214" spans="1:22" x14ac:dyDescent="0.35">
      <c r="A1214" s="3">
        <v>2013</v>
      </c>
      <c r="B1214" s="13" t="s">
        <v>52</v>
      </c>
      <c r="C1214" s="13" t="s">
        <v>91</v>
      </c>
      <c r="D1214" s="13">
        <v>2012</v>
      </c>
      <c r="E1214" s="14">
        <v>1</v>
      </c>
      <c r="F1214" s="13">
        <v>136</v>
      </c>
      <c r="G1214" s="13">
        <v>2</v>
      </c>
      <c r="H1214" s="13">
        <v>138</v>
      </c>
      <c r="I1214" s="13" t="b">
        <v>1</v>
      </c>
      <c r="J1214" s="4">
        <v>1.4492753623188401E-2</v>
      </c>
      <c r="K1214">
        <f t="shared" si="90"/>
        <v>7.038518034927371E-4</v>
      </c>
      <c r="L1214">
        <f t="shared" si="91"/>
        <v>2.6530205492847903E-2</v>
      </c>
      <c r="M1214">
        <f t="shared" si="92"/>
        <v>3.8449573178040423E-4</v>
      </c>
      <c r="N1214">
        <f t="shared" si="93"/>
        <v>2.6530205492847903E-2</v>
      </c>
      <c r="O1214">
        <f t="shared" si="94"/>
        <v>2.6530205492847903E-2</v>
      </c>
      <c r="Q1214" s="7">
        <v>1188</v>
      </c>
      <c r="R1214" s="7">
        <v>5.983826485279791E-4</v>
      </c>
      <c r="S1214" s="7">
        <v>-3.2039269373811781E-4</v>
      </c>
      <c r="U1214" s="7">
        <v>67.318594104308389</v>
      </c>
      <c r="V1214" s="7">
        <v>8.6747587946489374E-4</v>
      </c>
    </row>
    <row r="1215" spans="1:22" x14ac:dyDescent="0.35">
      <c r="A1215" s="3">
        <v>2016</v>
      </c>
      <c r="B1215" s="13" t="s">
        <v>42</v>
      </c>
      <c r="C1215" s="13" t="s">
        <v>45</v>
      </c>
      <c r="D1215" s="13">
        <v>2013</v>
      </c>
      <c r="E1215" s="17">
        <v>3</v>
      </c>
      <c r="F1215" s="13">
        <v>136</v>
      </c>
      <c r="G1215" s="13">
        <v>2</v>
      </c>
      <c r="H1215" s="13">
        <v>138</v>
      </c>
      <c r="I1215" s="13" t="b">
        <v>1</v>
      </c>
      <c r="J1215" s="4">
        <v>1.4492753623188401E-2</v>
      </c>
      <c r="K1215">
        <f t="shared" si="90"/>
        <v>7.038518034927371E-4</v>
      </c>
      <c r="L1215">
        <f t="shared" si="91"/>
        <v>2.6530205492847903E-2</v>
      </c>
      <c r="M1215">
        <f t="shared" si="92"/>
        <v>3.8449573178040423E-4</v>
      </c>
      <c r="N1215">
        <f t="shared" si="93"/>
        <v>2.6530205492847903E-2</v>
      </c>
      <c r="O1215">
        <f t="shared" si="94"/>
        <v>7.9590616478543708E-2</v>
      </c>
      <c r="Q1215" s="7">
        <v>1189</v>
      </c>
      <c r="R1215" s="7">
        <v>5.9150970820988499E-4</v>
      </c>
      <c r="S1215" s="7">
        <v>-3.1351975342002369E-4</v>
      </c>
      <c r="U1215" s="7">
        <v>67.375283446712018</v>
      </c>
      <c r="V1215" s="7">
        <v>8.6747587946489374E-4</v>
      </c>
    </row>
    <row r="1216" spans="1:22" x14ac:dyDescent="0.35">
      <c r="A1216" s="5">
        <v>2016</v>
      </c>
      <c r="B1216" s="14" t="s">
        <v>26</v>
      </c>
      <c r="C1216" s="14" t="s">
        <v>110</v>
      </c>
      <c r="D1216" s="14">
        <v>2013</v>
      </c>
      <c r="E1216" s="14">
        <v>3</v>
      </c>
      <c r="F1216" s="14">
        <v>136</v>
      </c>
      <c r="G1216" s="14">
        <v>2</v>
      </c>
      <c r="H1216" s="14">
        <v>138</v>
      </c>
      <c r="I1216" s="14" t="b">
        <v>1</v>
      </c>
      <c r="J1216" s="6">
        <v>1.4492753623188401E-2</v>
      </c>
      <c r="K1216">
        <f t="shared" si="90"/>
        <v>7.038518034927371E-4</v>
      </c>
      <c r="L1216">
        <f t="shared" si="91"/>
        <v>2.6530205492847903E-2</v>
      </c>
      <c r="M1216">
        <f t="shared" si="92"/>
        <v>3.8449573178040423E-4</v>
      </c>
      <c r="N1216">
        <f t="shared" si="93"/>
        <v>2.6530205492847903E-2</v>
      </c>
      <c r="O1216">
        <f t="shared" si="94"/>
        <v>7.9590616478543708E-2</v>
      </c>
      <c r="Q1216" s="7">
        <v>1190</v>
      </c>
      <c r="R1216" s="7">
        <v>1.2150877958217181E-3</v>
      </c>
      <c r="S1216" s="7">
        <v>-6.612019799713643E-4</v>
      </c>
      <c r="U1216" s="7">
        <v>67.431972789115648</v>
      </c>
      <c r="V1216" s="7">
        <v>8.6747587946489374E-4</v>
      </c>
    </row>
    <row r="1217" spans="1:22" x14ac:dyDescent="0.35">
      <c r="A1217" s="24">
        <v>2013</v>
      </c>
      <c r="B1217" s="17" t="s">
        <v>26</v>
      </c>
      <c r="C1217" s="17" t="s">
        <v>133</v>
      </c>
      <c r="D1217" s="17">
        <v>2009</v>
      </c>
      <c r="E1217" s="17">
        <v>4</v>
      </c>
      <c r="F1217" s="17">
        <v>68</v>
      </c>
      <c r="G1217" s="17">
        <v>1</v>
      </c>
      <c r="H1217" s="17">
        <v>69</v>
      </c>
      <c r="I1217" s="17" t="b">
        <v>1</v>
      </c>
      <c r="J1217" s="25">
        <v>1.4492753623188401E-2</v>
      </c>
      <c r="K1217">
        <f t="shared" si="90"/>
        <v>3.5192590174636855E-4</v>
      </c>
      <c r="L1217">
        <f t="shared" si="91"/>
        <v>1.8759688210265343E-2</v>
      </c>
      <c r="M1217">
        <f t="shared" si="92"/>
        <v>2.7187953927920776E-4</v>
      </c>
      <c r="N1217">
        <f t="shared" si="93"/>
        <v>1.8759688210265343E-2</v>
      </c>
      <c r="O1217">
        <f t="shared" si="94"/>
        <v>7.5038752841061374E-2</v>
      </c>
      <c r="Q1217" s="7">
        <v>1191</v>
      </c>
      <c r="R1217" s="7">
        <v>8.6895337355139674E-4</v>
      </c>
      <c r="S1217" s="7">
        <v>-4.7729695716056824E-4</v>
      </c>
      <c r="U1217" s="7">
        <v>67.488662131519277</v>
      </c>
      <c r="V1217" s="7">
        <v>8.6861579569839876E-4</v>
      </c>
    </row>
    <row r="1218" spans="1:22" x14ac:dyDescent="0.35">
      <c r="A1218" s="3">
        <v>2014</v>
      </c>
      <c r="B1218" s="13" t="s">
        <v>33</v>
      </c>
      <c r="C1218" s="13" t="s">
        <v>97</v>
      </c>
      <c r="D1218" s="13">
        <v>2011</v>
      </c>
      <c r="E1218" s="14">
        <v>3</v>
      </c>
      <c r="F1218" s="13">
        <v>68</v>
      </c>
      <c r="G1218" s="13">
        <v>1</v>
      </c>
      <c r="H1218" s="13">
        <v>69</v>
      </c>
      <c r="I1218" s="13" t="b">
        <v>1</v>
      </c>
      <c r="J1218" s="4">
        <v>1.4492753623188401E-2</v>
      </c>
      <c r="K1218">
        <f t="shared" si="90"/>
        <v>3.5192590174636855E-4</v>
      </c>
      <c r="L1218">
        <f t="shared" si="91"/>
        <v>1.8759688210265343E-2</v>
      </c>
      <c r="M1218">
        <f t="shared" si="92"/>
        <v>2.7187953927920776E-4</v>
      </c>
      <c r="N1218">
        <f t="shared" si="93"/>
        <v>1.8759688210265343E-2</v>
      </c>
      <c r="O1218">
        <f t="shared" si="94"/>
        <v>5.627906463079603E-2</v>
      </c>
      <c r="Q1218" s="7">
        <v>1192</v>
      </c>
      <c r="R1218" s="7">
        <v>1.0536147416041E-3</v>
      </c>
      <c r="S1218" s="7">
        <v>-5.7453552848451184E-4</v>
      </c>
      <c r="U1218" s="7">
        <v>67.545351473922906</v>
      </c>
      <c r="V1218" s="7">
        <v>8.7119712619063356E-4</v>
      </c>
    </row>
    <row r="1219" spans="1:22" x14ac:dyDescent="0.35">
      <c r="A1219" s="3">
        <v>2015</v>
      </c>
      <c r="B1219" s="13" t="s">
        <v>92</v>
      </c>
      <c r="C1219" s="13" t="s">
        <v>288</v>
      </c>
      <c r="D1219" s="13">
        <v>2013</v>
      </c>
      <c r="E1219" s="17">
        <v>2</v>
      </c>
      <c r="F1219" s="13">
        <v>68</v>
      </c>
      <c r="G1219" s="13">
        <v>1</v>
      </c>
      <c r="H1219" s="13">
        <v>69</v>
      </c>
      <c r="I1219" s="13" t="b">
        <v>1</v>
      </c>
      <c r="J1219" s="4">
        <v>1.4492753623188401E-2</v>
      </c>
      <c r="K1219">
        <f t="shared" si="90"/>
        <v>3.5192590174636855E-4</v>
      </c>
      <c r="L1219">
        <f t="shared" si="91"/>
        <v>1.8759688210265343E-2</v>
      </c>
      <c r="M1219">
        <f t="shared" si="92"/>
        <v>2.7187953927920776E-4</v>
      </c>
      <c r="N1219">
        <f t="shared" si="93"/>
        <v>1.8759688210265343E-2</v>
      </c>
      <c r="O1219">
        <f t="shared" si="94"/>
        <v>3.7519376420530687E-2</v>
      </c>
      <c r="Q1219" s="7">
        <v>1193</v>
      </c>
      <c r="R1219" s="7">
        <v>1.2035458912443026E-3</v>
      </c>
      <c r="S1219" s="7">
        <v>-6.5069828777036321E-4</v>
      </c>
      <c r="U1219" s="7">
        <v>67.602040816326522</v>
      </c>
      <c r="V1219" s="7">
        <v>8.7119712619063356E-4</v>
      </c>
    </row>
    <row r="1220" spans="1:22" x14ac:dyDescent="0.35">
      <c r="A1220" s="3">
        <v>2017</v>
      </c>
      <c r="B1220" s="13" t="s">
        <v>26</v>
      </c>
      <c r="C1220" s="13" t="s">
        <v>144</v>
      </c>
      <c r="D1220" s="13">
        <v>2015</v>
      </c>
      <c r="E1220" s="14">
        <v>2</v>
      </c>
      <c r="F1220" s="13">
        <v>68</v>
      </c>
      <c r="G1220" s="13">
        <v>1</v>
      </c>
      <c r="H1220" s="13">
        <v>69</v>
      </c>
      <c r="I1220" s="13" t="b">
        <v>1</v>
      </c>
      <c r="J1220" s="4">
        <v>1.4492753623188401E-2</v>
      </c>
      <c r="K1220">
        <f t="shared" ref="K1220:K1283" si="95">H1220/$H$1</f>
        <v>3.5192590174636855E-4</v>
      </c>
      <c r="L1220">
        <f t="shared" ref="L1220:L1283" si="96">SQRT(K1220)</f>
        <v>1.8759688210265343E-2</v>
      </c>
      <c r="M1220">
        <f t="shared" ref="M1220:M1283" si="97">J1220*L1220</f>
        <v>2.7187953927920776E-4</v>
      </c>
      <c r="N1220">
        <f t="shared" ref="N1220:N1283" si="98">L1220</f>
        <v>1.8759688210265343E-2</v>
      </c>
      <c r="O1220">
        <f t="shared" ref="O1220:O1283" si="99">E1220*L1220</f>
        <v>3.7519376420530687E-2</v>
      </c>
      <c r="Q1220" s="7">
        <v>1194</v>
      </c>
      <c r="R1220" s="7">
        <v>1.0442513673784124E-3</v>
      </c>
      <c r="S1220" s="7">
        <v>-5.6636537955652346E-4</v>
      </c>
      <c r="U1220" s="7">
        <v>67.658730158730151</v>
      </c>
      <c r="V1220" s="7">
        <v>8.7331148804960061E-4</v>
      </c>
    </row>
    <row r="1221" spans="1:22" x14ac:dyDescent="0.35">
      <c r="A1221" s="3">
        <v>2015</v>
      </c>
      <c r="B1221" s="13" t="s">
        <v>104</v>
      </c>
      <c r="C1221" s="13" t="s">
        <v>115</v>
      </c>
      <c r="D1221" s="13">
        <v>2010</v>
      </c>
      <c r="E1221" s="17">
        <v>5</v>
      </c>
      <c r="F1221" s="13">
        <v>137</v>
      </c>
      <c r="G1221" s="13">
        <v>2</v>
      </c>
      <c r="H1221" s="13">
        <v>139</v>
      </c>
      <c r="I1221" s="13" t="b">
        <v>1</v>
      </c>
      <c r="J1221" s="4">
        <v>1.4388489208633099E-2</v>
      </c>
      <c r="K1221">
        <f t="shared" si="95"/>
        <v>7.089521788803656E-4</v>
      </c>
      <c r="L1221">
        <f t="shared" si="96"/>
        <v>2.6626155916323436E-2</v>
      </c>
      <c r="M1221">
        <f t="shared" si="97"/>
        <v>3.8311015706940212E-4</v>
      </c>
      <c r="N1221">
        <f t="shared" si="98"/>
        <v>2.6626155916323436E-2</v>
      </c>
      <c r="O1221">
        <f t="shared" si="99"/>
        <v>0.13313077958161718</v>
      </c>
      <c r="Q1221" s="7">
        <v>1195</v>
      </c>
      <c r="R1221" s="7">
        <v>6.0289880805756101E-4</v>
      </c>
      <c r="S1221" s="7">
        <v>-3.2699120434664323E-4</v>
      </c>
      <c r="U1221" s="7">
        <v>67.71541950113378</v>
      </c>
      <c r="V1221" s="7">
        <v>8.7380160771481034E-4</v>
      </c>
    </row>
    <row r="1222" spans="1:22" x14ac:dyDescent="0.35">
      <c r="A1222" s="3">
        <v>2017</v>
      </c>
      <c r="B1222" s="13" t="s">
        <v>30</v>
      </c>
      <c r="C1222" s="13" t="s">
        <v>44</v>
      </c>
      <c r="D1222" s="13">
        <v>2015</v>
      </c>
      <c r="E1222" s="14">
        <v>2</v>
      </c>
      <c r="F1222" s="13">
        <v>137</v>
      </c>
      <c r="G1222" s="13">
        <v>2</v>
      </c>
      <c r="H1222" s="13">
        <v>139</v>
      </c>
      <c r="I1222" s="13" t="b">
        <v>1</v>
      </c>
      <c r="J1222" s="4">
        <v>1.4388489208633099E-2</v>
      </c>
      <c r="K1222">
        <f t="shared" si="95"/>
        <v>7.089521788803656E-4</v>
      </c>
      <c r="L1222">
        <f t="shared" si="96"/>
        <v>2.6626155916323436E-2</v>
      </c>
      <c r="M1222">
        <f t="shared" si="97"/>
        <v>3.8311015706940212E-4</v>
      </c>
      <c r="N1222">
        <f t="shared" si="98"/>
        <v>2.6626155916323436E-2</v>
      </c>
      <c r="O1222">
        <f t="shared" si="99"/>
        <v>5.3252311832646872E-2</v>
      </c>
      <c r="Q1222" s="7">
        <v>1196</v>
      </c>
      <c r="R1222" s="7">
        <v>6.1674843266089178E-4</v>
      </c>
      <c r="S1222" s="7">
        <v>-3.4084082894997401E-4</v>
      </c>
      <c r="U1222" s="7">
        <v>67.77210884353741</v>
      </c>
      <c r="V1222" s="7">
        <v>8.7467497285807793E-4</v>
      </c>
    </row>
    <row r="1223" spans="1:22" x14ac:dyDescent="0.35">
      <c r="A1223" s="3">
        <v>2017</v>
      </c>
      <c r="B1223" s="13" t="s">
        <v>26</v>
      </c>
      <c r="C1223" s="13" t="s">
        <v>35</v>
      </c>
      <c r="D1223" s="13">
        <v>2016</v>
      </c>
      <c r="E1223" s="17">
        <v>1</v>
      </c>
      <c r="F1223" s="13">
        <v>137</v>
      </c>
      <c r="G1223" s="13">
        <v>2</v>
      </c>
      <c r="H1223" s="13">
        <v>139</v>
      </c>
      <c r="I1223" s="13" t="b">
        <v>1</v>
      </c>
      <c r="J1223" s="4">
        <v>1.4388489208633099E-2</v>
      </c>
      <c r="K1223">
        <f t="shared" si="95"/>
        <v>7.089521788803656E-4</v>
      </c>
      <c r="L1223">
        <f t="shared" si="96"/>
        <v>2.6626155916323436E-2</v>
      </c>
      <c r="M1223">
        <f t="shared" si="97"/>
        <v>3.8311015706940212E-4</v>
      </c>
      <c r="N1223">
        <f t="shared" si="98"/>
        <v>2.6626155916323436E-2</v>
      </c>
      <c r="O1223">
        <f t="shared" si="99"/>
        <v>2.6626155916323436E-2</v>
      </c>
      <c r="Q1223" s="7">
        <v>1197</v>
      </c>
      <c r="R1223" s="7">
        <v>6.0982362035922634E-4</v>
      </c>
      <c r="S1223" s="7">
        <v>-3.3391601664830857E-4</v>
      </c>
      <c r="U1223" s="7">
        <v>67.828798185941039</v>
      </c>
      <c r="V1223" s="7">
        <v>8.7467497285807793E-4</v>
      </c>
    </row>
    <row r="1224" spans="1:22" x14ac:dyDescent="0.35">
      <c r="A1224" s="5">
        <v>2013</v>
      </c>
      <c r="B1224" s="14" t="s">
        <v>42</v>
      </c>
      <c r="C1224" s="14" t="s">
        <v>43</v>
      </c>
      <c r="D1224" s="14">
        <v>2010</v>
      </c>
      <c r="E1224" s="14">
        <v>3</v>
      </c>
      <c r="F1224" s="14">
        <v>138</v>
      </c>
      <c r="G1224" s="14">
        <v>2</v>
      </c>
      <c r="H1224" s="14">
        <v>140</v>
      </c>
      <c r="I1224" s="14" t="b">
        <v>1</v>
      </c>
      <c r="J1224" s="6">
        <v>1.4285714285714299E-2</v>
      </c>
      <c r="K1224">
        <f t="shared" si="95"/>
        <v>7.1405255426799409E-4</v>
      </c>
      <c r="L1224">
        <f t="shared" si="96"/>
        <v>2.6721761810703914E-2</v>
      </c>
      <c r="M1224">
        <f t="shared" si="97"/>
        <v>3.817394544386277E-4</v>
      </c>
      <c r="N1224">
        <f t="shared" si="98"/>
        <v>2.6721761810703914E-2</v>
      </c>
      <c r="O1224">
        <f t="shared" si="99"/>
        <v>8.0165285432111738E-2</v>
      </c>
      <c r="Q1224" s="7">
        <v>1198</v>
      </c>
      <c r="R1224" s="7">
        <v>6.0289880805756101E-4</v>
      </c>
      <c r="S1224" s="7">
        <v>-3.2699120434664323E-4</v>
      </c>
      <c r="U1224" s="7">
        <v>67.885487528344669</v>
      </c>
      <c r="V1224" s="7">
        <v>8.7467497285807793E-4</v>
      </c>
    </row>
    <row r="1225" spans="1:22" x14ac:dyDescent="0.35">
      <c r="A1225" s="3">
        <v>2017</v>
      </c>
      <c r="B1225" s="13" t="s">
        <v>24</v>
      </c>
      <c r="C1225" s="13" t="s">
        <v>28</v>
      </c>
      <c r="D1225" s="13">
        <v>2015</v>
      </c>
      <c r="E1225" s="17">
        <v>2</v>
      </c>
      <c r="F1225" s="13">
        <v>138</v>
      </c>
      <c r="G1225" s="13">
        <v>2</v>
      </c>
      <c r="H1225" s="13">
        <v>140</v>
      </c>
      <c r="I1225" s="13" t="b">
        <v>1</v>
      </c>
      <c r="J1225" s="4">
        <v>1.4285714285714299E-2</v>
      </c>
      <c r="K1225">
        <f t="shared" si="95"/>
        <v>7.1405255426799409E-4</v>
      </c>
      <c r="L1225">
        <f t="shared" si="96"/>
        <v>2.6721761810703914E-2</v>
      </c>
      <c r="M1225">
        <f t="shared" si="97"/>
        <v>3.817394544386277E-4</v>
      </c>
      <c r="N1225">
        <f t="shared" si="98"/>
        <v>2.6721761810703914E-2</v>
      </c>
      <c r="O1225">
        <f t="shared" si="99"/>
        <v>5.3443523621407828E-2</v>
      </c>
      <c r="Q1225" s="7">
        <v>1199</v>
      </c>
      <c r="R1225" s="7">
        <v>6.0289880805756101E-4</v>
      </c>
      <c r="S1225" s="7">
        <v>-3.2699120434664323E-4</v>
      </c>
      <c r="U1225" s="7">
        <v>67.942176870748298</v>
      </c>
      <c r="V1225" s="7">
        <v>8.7467497285807793E-4</v>
      </c>
    </row>
    <row r="1226" spans="1:22" x14ac:dyDescent="0.35">
      <c r="A1226" s="3">
        <v>2014</v>
      </c>
      <c r="B1226" s="13" t="s">
        <v>24</v>
      </c>
      <c r="C1226" s="13" t="s">
        <v>155</v>
      </c>
      <c r="D1226" s="13">
        <v>2012</v>
      </c>
      <c r="E1226" s="14">
        <v>2</v>
      </c>
      <c r="F1226" s="13">
        <v>69</v>
      </c>
      <c r="G1226" s="13">
        <v>1</v>
      </c>
      <c r="H1226" s="13">
        <v>70</v>
      </c>
      <c r="I1226" s="13" t="b">
        <v>1</v>
      </c>
      <c r="J1226" s="4">
        <v>1.4285714285714299E-2</v>
      </c>
      <c r="K1226">
        <f t="shared" si="95"/>
        <v>3.5702627713399705E-4</v>
      </c>
      <c r="L1226">
        <f t="shared" si="96"/>
        <v>1.8895138981600453E-2</v>
      </c>
      <c r="M1226">
        <f t="shared" si="97"/>
        <v>2.6993055688000672E-4</v>
      </c>
      <c r="N1226">
        <f t="shared" si="98"/>
        <v>1.8895138981600453E-2</v>
      </c>
      <c r="O1226">
        <f t="shared" si="99"/>
        <v>3.7790277963200905E-2</v>
      </c>
      <c r="Q1226" s="7">
        <v>1200</v>
      </c>
      <c r="R1226" s="7">
        <v>6.1674843266089178E-4</v>
      </c>
      <c r="S1226" s="7">
        <v>-3.4084082894997401E-4</v>
      </c>
      <c r="U1226" s="7">
        <v>67.998866213151928</v>
      </c>
      <c r="V1226" s="7">
        <v>8.7467497285807793E-4</v>
      </c>
    </row>
    <row r="1227" spans="1:22" x14ac:dyDescent="0.35">
      <c r="A1227" s="24">
        <v>2016</v>
      </c>
      <c r="B1227" s="17" t="s">
        <v>30</v>
      </c>
      <c r="C1227" s="17" t="s">
        <v>47</v>
      </c>
      <c r="D1227" s="17">
        <v>2013</v>
      </c>
      <c r="E1227" s="17">
        <v>3</v>
      </c>
      <c r="F1227" s="17">
        <v>69</v>
      </c>
      <c r="G1227" s="17">
        <v>1</v>
      </c>
      <c r="H1227" s="17">
        <v>70</v>
      </c>
      <c r="I1227" s="17" t="b">
        <v>1</v>
      </c>
      <c r="J1227" s="25">
        <v>1.4285714285714299E-2</v>
      </c>
      <c r="K1227">
        <f t="shared" si="95"/>
        <v>3.5702627713399705E-4</v>
      </c>
      <c r="L1227">
        <f t="shared" si="96"/>
        <v>1.8895138981600453E-2</v>
      </c>
      <c r="M1227">
        <f t="shared" si="97"/>
        <v>2.6993055688000672E-4</v>
      </c>
      <c r="N1227">
        <f t="shared" si="98"/>
        <v>1.8895138981600453E-2</v>
      </c>
      <c r="O1227">
        <f t="shared" si="99"/>
        <v>5.6685416944801358E-2</v>
      </c>
      <c r="Q1227" s="7">
        <v>1201</v>
      </c>
      <c r="R1227" s="7">
        <v>6.1674843266089178E-4</v>
      </c>
      <c r="S1227" s="7">
        <v>-3.4084082894997401E-4</v>
      </c>
      <c r="U1227" s="7">
        <v>68.055555555555557</v>
      </c>
      <c r="V1227" s="7">
        <v>8.7742121186934485E-4</v>
      </c>
    </row>
    <row r="1228" spans="1:22" x14ac:dyDescent="0.35">
      <c r="A1228" s="5">
        <v>2013</v>
      </c>
      <c r="B1228" s="14" t="s">
        <v>30</v>
      </c>
      <c r="C1228" s="14" t="s">
        <v>51</v>
      </c>
      <c r="D1228" s="14">
        <v>2010</v>
      </c>
      <c r="E1228" s="14">
        <v>3</v>
      </c>
      <c r="F1228" s="14">
        <v>70</v>
      </c>
      <c r="G1228" s="14">
        <v>1</v>
      </c>
      <c r="H1228" s="14">
        <v>71</v>
      </c>
      <c r="I1228" s="14" t="b">
        <v>1</v>
      </c>
      <c r="J1228" s="6">
        <v>1.4084507042253501E-2</v>
      </c>
      <c r="K1228">
        <f t="shared" si="95"/>
        <v>3.6212665252162559E-4</v>
      </c>
      <c r="L1228">
        <f t="shared" si="96"/>
        <v>1.9029625653743838E-2</v>
      </c>
      <c r="M1228">
        <f t="shared" si="97"/>
        <v>2.6802289653160295E-4</v>
      </c>
      <c r="N1228">
        <f t="shared" si="98"/>
        <v>1.9029625653743838E-2</v>
      </c>
      <c r="O1228">
        <f t="shared" si="99"/>
        <v>5.7088876961231515E-2</v>
      </c>
      <c r="Q1228" s="7">
        <v>1202</v>
      </c>
      <c r="R1228" s="7">
        <v>5.8212437115256501E-4</v>
      </c>
      <c r="S1228" s="7">
        <v>-3.0621676744164723E-4</v>
      </c>
      <c r="U1228" s="7">
        <v>68.112244897959187</v>
      </c>
      <c r="V1228" s="7">
        <v>8.7742121186934485E-4</v>
      </c>
    </row>
    <row r="1229" spans="1:22" x14ac:dyDescent="0.35">
      <c r="A1229" s="3">
        <v>2013</v>
      </c>
      <c r="B1229" s="13" t="s">
        <v>33</v>
      </c>
      <c r="C1229" s="13" t="s">
        <v>216</v>
      </c>
      <c r="D1229" s="13">
        <v>2008</v>
      </c>
      <c r="E1229" s="17">
        <v>5</v>
      </c>
      <c r="F1229" s="13">
        <v>70</v>
      </c>
      <c r="G1229" s="13">
        <v>1</v>
      </c>
      <c r="H1229" s="13">
        <v>71</v>
      </c>
      <c r="I1229" s="13" t="b">
        <v>1</v>
      </c>
      <c r="J1229" s="4">
        <v>1.4084507042253501E-2</v>
      </c>
      <c r="K1229">
        <f t="shared" si="95"/>
        <v>3.6212665252162559E-4</v>
      </c>
      <c r="L1229">
        <f t="shared" si="96"/>
        <v>1.9029625653743838E-2</v>
      </c>
      <c r="M1229">
        <f t="shared" si="97"/>
        <v>2.6802289653160295E-4</v>
      </c>
      <c r="N1229">
        <f t="shared" si="98"/>
        <v>1.9029625653743838E-2</v>
      </c>
      <c r="O1229">
        <f t="shared" si="99"/>
        <v>9.5148128268719184E-2</v>
      </c>
      <c r="Q1229" s="7">
        <v>1203</v>
      </c>
      <c r="R1229" s="7">
        <v>8.5580320413768314E-4</v>
      </c>
      <c r="S1229" s="7">
        <v>-4.6705877175631555E-4</v>
      </c>
      <c r="U1229" s="7">
        <v>68.168934240362802</v>
      </c>
      <c r="V1229" s="7">
        <v>8.8099039763557009E-4</v>
      </c>
    </row>
    <row r="1230" spans="1:22" x14ac:dyDescent="0.35">
      <c r="A1230" s="3">
        <v>2015</v>
      </c>
      <c r="B1230" s="13" t="s">
        <v>42</v>
      </c>
      <c r="C1230" s="13" t="s">
        <v>73</v>
      </c>
      <c r="D1230" s="13">
        <v>2013</v>
      </c>
      <c r="E1230" s="14">
        <v>2</v>
      </c>
      <c r="F1230" s="13">
        <v>70</v>
      </c>
      <c r="G1230" s="13">
        <v>1</v>
      </c>
      <c r="H1230" s="13">
        <v>71</v>
      </c>
      <c r="I1230" s="13" t="b">
        <v>1</v>
      </c>
      <c r="J1230" s="4">
        <v>1.4084507042253501E-2</v>
      </c>
      <c r="K1230">
        <f t="shared" si="95"/>
        <v>3.6212665252162559E-4</v>
      </c>
      <c r="L1230">
        <f t="shared" si="96"/>
        <v>1.9029625653743838E-2</v>
      </c>
      <c r="M1230">
        <f t="shared" si="97"/>
        <v>2.6802289653160295E-4</v>
      </c>
      <c r="N1230">
        <f t="shared" si="98"/>
        <v>1.9029625653743838E-2</v>
      </c>
      <c r="O1230">
        <f t="shared" si="99"/>
        <v>3.8059251307487676E-2</v>
      </c>
      <c r="Q1230" s="7">
        <v>1204</v>
      </c>
      <c r="R1230" s="7">
        <v>8.7546247855194419E-4</v>
      </c>
      <c r="S1230" s="7">
        <v>-4.8671804617057661E-4</v>
      </c>
      <c r="U1230" s="7">
        <v>68.225623582766431</v>
      </c>
      <c r="V1230" s="7">
        <v>8.815895071217696E-4</v>
      </c>
    </row>
    <row r="1231" spans="1:22" x14ac:dyDescent="0.35">
      <c r="A1231" s="3">
        <v>2015</v>
      </c>
      <c r="B1231" s="13" t="s">
        <v>33</v>
      </c>
      <c r="C1231" s="13" t="s">
        <v>109</v>
      </c>
      <c r="D1231" s="13">
        <v>2013</v>
      </c>
      <c r="E1231" s="17">
        <v>2</v>
      </c>
      <c r="F1231" s="13">
        <v>70</v>
      </c>
      <c r="G1231" s="13">
        <v>1</v>
      </c>
      <c r="H1231" s="13">
        <v>71</v>
      </c>
      <c r="I1231" s="13" t="b">
        <v>1</v>
      </c>
      <c r="J1231" s="4">
        <v>1.4084507042253501E-2</v>
      </c>
      <c r="K1231">
        <f t="shared" si="95"/>
        <v>3.6212665252162559E-4</v>
      </c>
      <c r="L1231">
        <f t="shared" si="96"/>
        <v>1.9029625653743838E-2</v>
      </c>
      <c r="M1231">
        <f t="shared" si="97"/>
        <v>2.6802289653160295E-4</v>
      </c>
      <c r="N1231">
        <f t="shared" si="98"/>
        <v>1.9029625653743838E-2</v>
      </c>
      <c r="O1231">
        <f t="shared" si="99"/>
        <v>3.8059251307487676E-2</v>
      </c>
      <c r="Q1231" s="7">
        <v>1205</v>
      </c>
      <c r="R1231" s="7">
        <v>1.0640987285961694E-3</v>
      </c>
      <c r="S1231" s="7">
        <v>-5.8973962283460977E-4</v>
      </c>
      <c r="U1231" s="7">
        <v>68.282312925170061</v>
      </c>
      <c r="V1231" s="7">
        <v>8.815895071217696E-4</v>
      </c>
    </row>
    <row r="1232" spans="1:22" x14ac:dyDescent="0.35">
      <c r="A1232" s="5">
        <v>2016</v>
      </c>
      <c r="B1232" s="14" t="s">
        <v>30</v>
      </c>
      <c r="C1232" s="14" t="s">
        <v>126</v>
      </c>
      <c r="D1232" s="14">
        <v>2015</v>
      </c>
      <c r="E1232" s="14">
        <v>1</v>
      </c>
      <c r="F1232" s="14">
        <v>70</v>
      </c>
      <c r="G1232" s="14">
        <v>1</v>
      </c>
      <c r="H1232" s="14">
        <v>71</v>
      </c>
      <c r="I1232" s="14" t="b">
        <v>1</v>
      </c>
      <c r="J1232" s="6">
        <v>1.4084507042253501E-2</v>
      </c>
      <c r="K1232">
        <f t="shared" si="95"/>
        <v>3.6212665252162559E-4</v>
      </c>
      <c r="L1232">
        <f t="shared" si="96"/>
        <v>1.9029625653743838E-2</v>
      </c>
      <c r="M1232">
        <f t="shared" si="97"/>
        <v>2.6802289653160295E-4</v>
      </c>
      <c r="N1232">
        <f t="shared" si="98"/>
        <v>1.9029625653743838E-2</v>
      </c>
      <c r="O1232">
        <f t="shared" si="99"/>
        <v>1.9029625653743838E-2</v>
      </c>
      <c r="Q1232" s="7">
        <v>1206</v>
      </c>
      <c r="R1232" s="7">
        <v>8.5896699756753993E-4</v>
      </c>
      <c r="S1232" s="7">
        <v>-4.7165440958129293E-4</v>
      </c>
      <c r="U1232" s="7">
        <v>68.33900226757369</v>
      </c>
      <c r="V1232" s="7">
        <v>8.815895071217696E-4</v>
      </c>
    </row>
    <row r="1233" spans="1:22" x14ac:dyDescent="0.35">
      <c r="A1233" s="24">
        <v>2016</v>
      </c>
      <c r="B1233" s="17" t="s">
        <v>104</v>
      </c>
      <c r="C1233" s="17" t="s">
        <v>115</v>
      </c>
      <c r="D1233" s="17">
        <v>2016</v>
      </c>
      <c r="E1233" s="17">
        <v>0</v>
      </c>
      <c r="F1233" s="17">
        <v>70</v>
      </c>
      <c r="G1233" s="17">
        <v>1</v>
      </c>
      <c r="H1233" s="17">
        <v>71</v>
      </c>
      <c r="I1233" s="17" t="b">
        <v>1</v>
      </c>
      <c r="J1233" s="25">
        <v>1.4084507042253501E-2</v>
      </c>
      <c r="K1233">
        <f t="shared" si="95"/>
        <v>3.6212665252162559E-4</v>
      </c>
      <c r="L1233">
        <f t="shared" si="96"/>
        <v>1.9029625653743838E-2</v>
      </c>
      <c r="M1233">
        <f t="shared" si="97"/>
        <v>2.6802289653160295E-4</v>
      </c>
      <c r="N1233">
        <f t="shared" si="98"/>
        <v>1.9029625653743838E-2</v>
      </c>
      <c r="O1233">
        <f t="shared" si="99"/>
        <v>0</v>
      </c>
      <c r="Q1233" s="7">
        <v>1207</v>
      </c>
      <c r="R1233" s="7">
        <v>5.8645249298381382E-4</v>
      </c>
      <c r="S1233" s="7">
        <v>-3.1258113557982724E-4</v>
      </c>
      <c r="U1233" s="7">
        <v>68.39569160997732</v>
      </c>
      <c r="V1233" s="7">
        <v>8.815895071217696E-4</v>
      </c>
    </row>
    <row r="1234" spans="1:22" x14ac:dyDescent="0.35">
      <c r="A1234" s="5">
        <v>2017</v>
      </c>
      <c r="B1234" s="14" t="s">
        <v>24</v>
      </c>
      <c r="C1234" s="14" t="s">
        <v>25</v>
      </c>
      <c r="D1234" s="14">
        <v>2015</v>
      </c>
      <c r="E1234" s="14">
        <v>2</v>
      </c>
      <c r="F1234" s="14">
        <v>70</v>
      </c>
      <c r="G1234" s="14">
        <v>1</v>
      </c>
      <c r="H1234" s="14">
        <v>71</v>
      </c>
      <c r="I1234" s="14" t="b">
        <v>1</v>
      </c>
      <c r="J1234" s="6">
        <v>1.4084507042253501E-2</v>
      </c>
      <c r="K1234">
        <f t="shared" si="95"/>
        <v>3.6212665252162559E-4</v>
      </c>
      <c r="L1234">
        <f t="shared" si="96"/>
        <v>1.9029625653743838E-2</v>
      </c>
      <c r="M1234">
        <f t="shared" si="97"/>
        <v>2.6802289653160295E-4</v>
      </c>
      <c r="N1234">
        <f t="shared" si="98"/>
        <v>1.9029625653743838E-2</v>
      </c>
      <c r="O1234">
        <f t="shared" si="99"/>
        <v>3.8059251307487676E-2</v>
      </c>
      <c r="Q1234" s="7">
        <v>1208</v>
      </c>
      <c r="R1234" s="7">
        <v>6.0040509019157538E-4</v>
      </c>
      <c r="S1234" s="7">
        <v>-3.265337327875888E-4</v>
      </c>
      <c r="U1234" s="7">
        <v>68.452380952380949</v>
      </c>
      <c r="V1234" s="7">
        <v>8.8205632712118798E-4</v>
      </c>
    </row>
    <row r="1235" spans="1:22" x14ac:dyDescent="0.35">
      <c r="A1235" s="3">
        <v>2016</v>
      </c>
      <c r="B1235" s="13" t="s">
        <v>42</v>
      </c>
      <c r="C1235" s="13" t="s">
        <v>43</v>
      </c>
      <c r="D1235" s="13">
        <v>2013</v>
      </c>
      <c r="E1235" s="17">
        <v>3</v>
      </c>
      <c r="F1235" s="13">
        <v>212</v>
      </c>
      <c r="G1235" s="13">
        <v>3</v>
      </c>
      <c r="H1235" s="13">
        <v>215</v>
      </c>
      <c r="I1235" s="13" t="b">
        <v>1</v>
      </c>
      <c r="J1235" s="4">
        <v>1.3953488372093001E-2</v>
      </c>
      <c r="K1235">
        <f t="shared" si="95"/>
        <v>1.0965807083401339E-3</v>
      </c>
      <c r="L1235">
        <f t="shared" si="96"/>
        <v>3.3114660021509111E-2</v>
      </c>
      <c r="M1235">
        <f t="shared" si="97"/>
        <v>4.6206502355594035E-4</v>
      </c>
      <c r="N1235">
        <f t="shared" si="98"/>
        <v>3.3114660021509111E-2</v>
      </c>
      <c r="O1235">
        <f t="shared" si="99"/>
        <v>9.9343980064527326E-2</v>
      </c>
      <c r="Q1235" s="7">
        <v>1209</v>
      </c>
      <c r="R1235" s="7">
        <v>5.934287915876946E-4</v>
      </c>
      <c r="S1235" s="7">
        <v>-3.1955743418370802E-4</v>
      </c>
      <c r="U1235" s="7">
        <v>68.509070294784578</v>
      </c>
      <c r="V1235" s="7">
        <v>8.8205632712118798E-4</v>
      </c>
    </row>
    <row r="1236" spans="1:22" x14ac:dyDescent="0.35">
      <c r="A1236" s="3">
        <v>2015</v>
      </c>
      <c r="B1236" s="13" t="s">
        <v>24</v>
      </c>
      <c r="C1236" s="13" t="s">
        <v>46</v>
      </c>
      <c r="D1236" s="13">
        <v>2011</v>
      </c>
      <c r="E1236" s="14">
        <v>4</v>
      </c>
      <c r="F1236" s="13">
        <v>142</v>
      </c>
      <c r="G1236" s="13">
        <v>2</v>
      </c>
      <c r="H1236" s="13">
        <v>144</v>
      </c>
      <c r="I1236" s="13" t="b">
        <v>1</v>
      </c>
      <c r="J1236" s="4">
        <v>1.38888888888889E-2</v>
      </c>
      <c r="K1236">
        <f t="shared" si="95"/>
        <v>7.3445405581850829E-4</v>
      </c>
      <c r="L1236">
        <f t="shared" si="96"/>
        <v>2.7100812825790084E-2</v>
      </c>
      <c r="M1236">
        <f t="shared" si="97"/>
        <v>3.7640017813597368E-4</v>
      </c>
      <c r="N1236">
        <f t="shared" si="98"/>
        <v>2.7100812825790084E-2</v>
      </c>
      <c r="O1236">
        <f t="shared" si="99"/>
        <v>0.10840325130316034</v>
      </c>
      <c r="Q1236" s="7">
        <v>1210</v>
      </c>
      <c r="R1236" s="7">
        <v>1.2449501924268163E-3</v>
      </c>
      <c r="S1236" s="7">
        <v>-6.9821158976441559E-4</v>
      </c>
      <c r="U1236" s="7">
        <v>68.565759637188208</v>
      </c>
      <c r="V1236" s="7">
        <v>8.8205632712118798E-4</v>
      </c>
    </row>
    <row r="1237" spans="1:22" x14ac:dyDescent="0.35">
      <c r="A1237" s="3">
        <v>2017</v>
      </c>
      <c r="B1237" s="13" t="s">
        <v>26</v>
      </c>
      <c r="C1237" s="13" t="s">
        <v>35</v>
      </c>
      <c r="D1237" s="13">
        <v>2015</v>
      </c>
      <c r="E1237" s="17">
        <v>2</v>
      </c>
      <c r="F1237" s="13">
        <v>142</v>
      </c>
      <c r="G1237" s="13">
        <v>2</v>
      </c>
      <c r="H1237" s="13">
        <v>144</v>
      </c>
      <c r="I1237" s="13" t="b">
        <v>1</v>
      </c>
      <c r="J1237" s="4">
        <v>1.38888888888889E-2</v>
      </c>
      <c r="K1237">
        <f t="shared" si="95"/>
        <v>7.3445405581850829E-4</v>
      </c>
      <c r="L1237">
        <f t="shared" si="96"/>
        <v>2.7100812825790084E-2</v>
      </c>
      <c r="M1237">
        <f t="shared" si="97"/>
        <v>3.7640017813597368E-4</v>
      </c>
      <c r="N1237">
        <f t="shared" si="98"/>
        <v>2.7100812825790084E-2</v>
      </c>
      <c r="O1237">
        <f t="shared" si="99"/>
        <v>5.4201625651580168E-2</v>
      </c>
      <c r="Q1237" s="7">
        <v>1211</v>
      </c>
      <c r="R1237" s="7">
        <v>8.8192354390744865E-4</v>
      </c>
      <c r="S1237" s="7">
        <v>-4.960270944397425E-4</v>
      </c>
      <c r="U1237" s="7">
        <v>68.622448979591837</v>
      </c>
      <c r="V1237" s="7">
        <v>8.8581777841621398E-4</v>
      </c>
    </row>
    <row r="1238" spans="1:22" x14ac:dyDescent="0.35">
      <c r="A1238" s="5">
        <v>2013</v>
      </c>
      <c r="B1238" s="14" t="s">
        <v>24</v>
      </c>
      <c r="C1238" s="14" t="s">
        <v>155</v>
      </c>
      <c r="D1238" s="14">
        <v>2012</v>
      </c>
      <c r="E1238" s="14">
        <v>1</v>
      </c>
      <c r="F1238" s="14">
        <v>71</v>
      </c>
      <c r="G1238" s="14">
        <v>1</v>
      </c>
      <c r="H1238" s="14">
        <v>72</v>
      </c>
      <c r="I1238" s="14" t="b">
        <v>1</v>
      </c>
      <c r="J1238" s="6">
        <v>1.38888888888889E-2</v>
      </c>
      <c r="K1238">
        <f t="shared" si="95"/>
        <v>3.6722702790925414E-4</v>
      </c>
      <c r="L1238">
        <f t="shared" si="96"/>
        <v>1.916316852478353E-2</v>
      </c>
      <c r="M1238">
        <f t="shared" si="97"/>
        <v>2.6615511839977145E-4</v>
      </c>
      <c r="N1238">
        <f t="shared" si="98"/>
        <v>1.916316852478353E-2</v>
      </c>
      <c r="O1238">
        <f t="shared" si="99"/>
        <v>1.916316852478353E-2</v>
      </c>
      <c r="Q1238" s="7">
        <v>1212</v>
      </c>
      <c r="R1238" s="7">
        <v>8.4538336965233371E-4</v>
      </c>
      <c r="S1238" s="7">
        <v>-4.6088763787192948E-4</v>
      </c>
      <c r="U1238" s="7">
        <v>68.679138321995467</v>
      </c>
      <c r="V1238" s="7">
        <v>8.8581777841621398E-4</v>
      </c>
    </row>
    <row r="1239" spans="1:22" x14ac:dyDescent="0.35">
      <c r="A1239" s="24">
        <v>2014</v>
      </c>
      <c r="B1239" s="17" t="s">
        <v>136</v>
      </c>
      <c r="C1239" s="17" t="s">
        <v>205</v>
      </c>
      <c r="D1239" s="17">
        <v>2009</v>
      </c>
      <c r="E1239" s="17">
        <v>5</v>
      </c>
      <c r="F1239" s="17">
        <v>71</v>
      </c>
      <c r="G1239" s="17">
        <v>1</v>
      </c>
      <c r="H1239" s="17">
        <v>72</v>
      </c>
      <c r="I1239" s="17" t="b">
        <v>1</v>
      </c>
      <c r="J1239" s="25">
        <v>1.38888888888889E-2</v>
      </c>
      <c r="K1239">
        <f t="shared" si="95"/>
        <v>3.6722702790925414E-4</v>
      </c>
      <c r="L1239">
        <f t="shared" si="96"/>
        <v>1.916316852478353E-2</v>
      </c>
      <c r="M1239">
        <f t="shared" si="97"/>
        <v>2.6615511839977145E-4</v>
      </c>
      <c r="N1239">
        <f t="shared" si="98"/>
        <v>1.916316852478353E-2</v>
      </c>
      <c r="O1239">
        <f t="shared" si="99"/>
        <v>9.5815842623917652E-2</v>
      </c>
      <c r="Q1239" s="7">
        <v>1213</v>
      </c>
      <c r="R1239" s="7">
        <v>8.6525988021283649E-4</v>
      </c>
      <c r="S1239" s="7">
        <v>-4.8076414843243226E-4</v>
      </c>
      <c r="U1239" s="7">
        <v>68.735827664399096</v>
      </c>
      <c r="V1239" s="7">
        <v>8.8581777841621398E-4</v>
      </c>
    </row>
    <row r="1240" spans="1:22" x14ac:dyDescent="0.35">
      <c r="A1240" s="5">
        <v>2015</v>
      </c>
      <c r="B1240" s="14" t="s">
        <v>52</v>
      </c>
      <c r="C1240" s="14" t="s">
        <v>74</v>
      </c>
      <c r="D1240" s="14">
        <v>2013</v>
      </c>
      <c r="E1240" s="14">
        <v>2</v>
      </c>
      <c r="F1240" s="14">
        <v>71</v>
      </c>
      <c r="G1240" s="14">
        <v>1</v>
      </c>
      <c r="H1240" s="14">
        <v>72</v>
      </c>
      <c r="I1240" s="14" t="b">
        <v>1</v>
      </c>
      <c r="J1240" s="6">
        <v>1.38888888888889E-2</v>
      </c>
      <c r="K1240">
        <f t="shared" si="95"/>
        <v>3.6722702790925414E-4</v>
      </c>
      <c r="L1240">
        <f t="shared" si="96"/>
        <v>1.916316852478353E-2</v>
      </c>
      <c r="M1240">
        <f t="shared" si="97"/>
        <v>2.6615511839977145E-4</v>
      </c>
      <c r="N1240">
        <f t="shared" si="98"/>
        <v>1.916316852478353E-2</v>
      </c>
      <c r="O1240">
        <f t="shared" si="99"/>
        <v>3.8326337049567061E-2</v>
      </c>
      <c r="Q1240" s="7">
        <v>1214</v>
      </c>
      <c r="R1240" s="7">
        <v>8.6525988021283649E-4</v>
      </c>
      <c r="S1240" s="7">
        <v>-4.8076414843243226E-4</v>
      </c>
      <c r="U1240" s="7">
        <v>68.792517006802711</v>
      </c>
      <c r="V1240" s="7">
        <v>8.8902921291950793E-4</v>
      </c>
    </row>
    <row r="1241" spans="1:22" x14ac:dyDescent="0.35">
      <c r="A1241" s="24">
        <v>2015</v>
      </c>
      <c r="B1241" s="17" t="s">
        <v>42</v>
      </c>
      <c r="C1241" s="17" t="s">
        <v>112</v>
      </c>
      <c r="D1241" s="17">
        <v>2010</v>
      </c>
      <c r="E1241" s="17">
        <v>5</v>
      </c>
      <c r="F1241" s="17">
        <v>71</v>
      </c>
      <c r="G1241" s="17">
        <v>1</v>
      </c>
      <c r="H1241" s="17">
        <v>72</v>
      </c>
      <c r="I1241" s="17" t="b">
        <v>1</v>
      </c>
      <c r="J1241" s="25">
        <v>1.38888888888889E-2</v>
      </c>
      <c r="K1241">
        <f t="shared" si="95"/>
        <v>3.6722702790925414E-4</v>
      </c>
      <c r="L1241">
        <f t="shared" si="96"/>
        <v>1.916316852478353E-2</v>
      </c>
      <c r="M1241">
        <f t="shared" si="97"/>
        <v>2.6615511839977145E-4</v>
      </c>
      <c r="N1241">
        <f t="shared" si="98"/>
        <v>1.916316852478353E-2</v>
      </c>
      <c r="O1241">
        <f t="shared" si="99"/>
        <v>9.5815842623917652E-2</v>
      </c>
      <c r="Q1241" s="7">
        <v>1215</v>
      </c>
      <c r="R1241" s="7">
        <v>6.1885853648898531E-4</v>
      </c>
      <c r="S1241" s="7">
        <v>-3.4697899720977755E-4</v>
      </c>
      <c r="U1241" s="7">
        <v>68.849206349206341</v>
      </c>
      <c r="V1241" s="7">
        <v>8.8962776493837689E-4</v>
      </c>
    </row>
    <row r="1242" spans="1:22" x14ac:dyDescent="0.35">
      <c r="A1242" s="3">
        <v>2015</v>
      </c>
      <c r="B1242" s="13" t="s">
        <v>186</v>
      </c>
      <c r="C1242" s="13" t="s">
        <v>236</v>
      </c>
      <c r="D1242" s="13">
        <v>2011</v>
      </c>
      <c r="E1242" s="14">
        <v>4</v>
      </c>
      <c r="F1242" s="13">
        <v>71</v>
      </c>
      <c r="G1242" s="13">
        <v>1</v>
      </c>
      <c r="H1242" s="13">
        <v>72</v>
      </c>
      <c r="I1242" s="13" t="b">
        <v>1</v>
      </c>
      <c r="J1242" s="4">
        <v>1.38888888888889E-2</v>
      </c>
      <c r="K1242">
        <f t="shared" si="95"/>
        <v>3.6722702790925414E-4</v>
      </c>
      <c r="L1242">
        <f t="shared" si="96"/>
        <v>1.916316852478353E-2</v>
      </c>
      <c r="M1242">
        <f t="shared" si="97"/>
        <v>2.6615511839977145E-4</v>
      </c>
      <c r="N1242">
        <f t="shared" si="98"/>
        <v>1.916316852478353E-2</v>
      </c>
      <c r="O1242">
        <f t="shared" si="99"/>
        <v>7.6652674099134122E-2</v>
      </c>
      <c r="Q1242" s="7">
        <v>1216</v>
      </c>
      <c r="R1242" s="7">
        <v>6.1183112878715647E-4</v>
      </c>
      <c r="S1242" s="7">
        <v>-3.3995158950794871E-4</v>
      </c>
      <c r="U1242" s="7">
        <v>68.90589569160997</v>
      </c>
      <c r="V1242" s="7">
        <v>8.8962776493837874E-4</v>
      </c>
    </row>
    <row r="1243" spans="1:22" x14ac:dyDescent="0.35">
      <c r="A1243" s="3">
        <v>2016</v>
      </c>
      <c r="B1243" s="13" t="s">
        <v>37</v>
      </c>
      <c r="C1243" s="13" t="s">
        <v>197</v>
      </c>
      <c r="D1243" s="13">
        <v>2011</v>
      </c>
      <c r="E1243" s="17">
        <v>5</v>
      </c>
      <c r="F1243" s="13">
        <v>71</v>
      </c>
      <c r="G1243" s="13">
        <v>1</v>
      </c>
      <c r="H1243" s="13">
        <v>72</v>
      </c>
      <c r="I1243" s="13" t="b">
        <v>1</v>
      </c>
      <c r="J1243" s="4">
        <v>1.38888888888889E-2</v>
      </c>
      <c r="K1243">
        <f t="shared" si="95"/>
        <v>3.6722702790925414E-4</v>
      </c>
      <c r="L1243">
        <f t="shared" si="96"/>
        <v>1.916316852478353E-2</v>
      </c>
      <c r="M1243">
        <f t="shared" si="97"/>
        <v>2.6615511839977145E-4</v>
      </c>
      <c r="N1243">
        <f t="shared" si="98"/>
        <v>1.916316852478353E-2</v>
      </c>
      <c r="O1243">
        <f t="shared" si="99"/>
        <v>9.5815842623917652E-2</v>
      </c>
      <c r="Q1243" s="7">
        <v>1217</v>
      </c>
      <c r="R1243" s="7">
        <v>6.0480372108532774E-4</v>
      </c>
      <c r="S1243" s="7">
        <v>-3.3292418180611998E-4</v>
      </c>
      <c r="U1243" s="7">
        <v>68.9625850340136</v>
      </c>
      <c r="V1243" s="7">
        <v>8.8962776493837874E-4</v>
      </c>
    </row>
    <row r="1244" spans="1:22" x14ac:dyDescent="0.35">
      <c r="A1244" s="5">
        <v>2016</v>
      </c>
      <c r="B1244" s="14" t="s">
        <v>92</v>
      </c>
      <c r="C1244" s="14" t="s">
        <v>93</v>
      </c>
      <c r="D1244" s="14">
        <v>2012</v>
      </c>
      <c r="E1244" s="14">
        <v>4</v>
      </c>
      <c r="F1244" s="14">
        <v>71</v>
      </c>
      <c r="G1244" s="14">
        <v>1</v>
      </c>
      <c r="H1244" s="14">
        <v>72</v>
      </c>
      <c r="I1244" s="14" t="b">
        <v>1</v>
      </c>
      <c r="J1244" s="6">
        <v>1.38888888888889E-2</v>
      </c>
      <c r="K1244">
        <f t="shared" si="95"/>
        <v>3.6722702790925414E-4</v>
      </c>
      <c r="L1244">
        <f t="shared" si="96"/>
        <v>1.916316852478353E-2</v>
      </c>
      <c r="M1244">
        <f t="shared" si="97"/>
        <v>2.6615511839977145E-4</v>
      </c>
      <c r="N1244">
        <f t="shared" si="98"/>
        <v>1.916316852478353E-2</v>
      </c>
      <c r="O1244">
        <f t="shared" si="99"/>
        <v>7.6652674099134122E-2</v>
      </c>
      <c r="Q1244" s="7">
        <v>1218</v>
      </c>
      <c r="R1244" s="7">
        <v>6.0480372108532774E-4</v>
      </c>
      <c r="S1244" s="7">
        <v>-3.3292418180611998E-4</v>
      </c>
      <c r="U1244" s="7">
        <v>69.019274376417229</v>
      </c>
      <c r="V1244" s="7">
        <v>8.8962776493837874E-4</v>
      </c>
    </row>
    <row r="1245" spans="1:22" x14ac:dyDescent="0.35">
      <c r="A1245" s="3">
        <v>2017</v>
      </c>
      <c r="B1245" s="13" t="s">
        <v>52</v>
      </c>
      <c r="C1245" s="13" t="s">
        <v>61</v>
      </c>
      <c r="D1245" s="13">
        <v>2017</v>
      </c>
      <c r="E1245" s="17">
        <v>0</v>
      </c>
      <c r="F1245" s="13">
        <v>71</v>
      </c>
      <c r="G1245" s="13">
        <v>1</v>
      </c>
      <c r="H1245" s="13">
        <v>72</v>
      </c>
      <c r="I1245" s="13" t="b">
        <v>1</v>
      </c>
      <c r="J1245" s="4">
        <v>1.38888888888889E-2</v>
      </c>
      <c r="K1245">
        <f t="shared" si="95"/>
        <v>3.6722702790925414E-4</v>
      </c>
      <c r="L1245">
        <f t="shared" si="96"/>
        <v>1.916316852478353E-2</v>
      </c>
      <c r="M1245">
        <f t="shared" si="97"/>
        <v>2.6615511839977145E-4</v>
      </c>
      <c r="N1245">
        <f t="shared" si="98"/>
        <v>1.916316852478353E-2</v>
      </c>
      <c r="O1245">
        <f t="shared" si="99"/>
        <v>0</v>
      </c>
      <c r="Q1245" s="7">
        <v>1219</v>
      </c>
      <c r="R1245" s="7">
        <v>8.8833761782569675E-4</v>
      </c>
      <c r="S1245" s="7">
        <v>-5.0522746075629468E-4</v>
      </c>
      <c r="U1245" s="7">
        <v>69.075963718820859</v>
      </c>
      <c r="V1245" s="7">
        <v>8.8962776493837874E-4</v>
      </c>
    </row>
    <row r="1246" spans="1:22" x14ac:dyDescent="0.35">
      <c r="A1246" s="3">
        <v>2017</v>
      </c>
      <c r="B1246" s="13" t="s">
        <v>106</v>
      </c>
      <c r="C1246" s="13" t="s">
        <v>107</v>
      </c>
      <c r="D1246" s="13">
        <v>2016</v>
      </c>
      <c r="E1246" s="14">
        <v>1</v>
      </c>
      <c r="F1246" s="13">
        <v>71</v>
      </c>
      <c r="G1246" s="13">
        <v>1</v>
      </c>
      <c r="H1246" s="13">
        <v>72</v>
      </c>
      <c r="I1246" s="13" t="b">
        <v>1</v>
      </c>
      <c r="J1246" s="4">
        <v>1.38888888888889E-2</v>
      </c>
      <c r="K1246">
        <f t="shared" si="95"/>
        <v>3.6722702790925414E-4</v>
      </c>
      <c r="L1246">
        <f t="shared" si="96"/>
        <v>1.916316852478353E-2</v>
      </c>
      <c r="M1246">
        <f t="shared" si="97"/>
        <v>2.6615511839977145E-4</v>
      </c>
      <c r="N1246">
        <f t="shared" si="98"/>
        <v>1.916316852478353E-2</v>
      </c>
      <c r="O1246">
        <f t="shared" si="99"/>
        <v>1.916316852478353E-2</v>
      </c>
      <c r="Q1246" s="7">
        <v>1220</v>
      </c>
      <c r="R1246" s="7">
        <v>8.5841502246175941E-4</v>
      </c>
      <c r="S1246" s="7">
        <v>-4.7530486539235729E-4</v>
      </c>
      <c r="U1246" s="7">
        <v>69.132653061224488</v>
      </c>
      <c r="V1246" s="7">
        <v>8.8962776493837874E-4</v>
      </c>
    </row>
    <row r="1247" spans="1:22" x14ac:dyDescent="0.35">
      <c r="A1247" s="3">
        <v>2013</v>
      </c>
      <c r="B1247" s="13" t="s">
        <v>33</v>
      </c>
      <c r="C1247" s="13" t="s">
        <v>34</v>
      </c>
      <c r="D1247" s="13">
        <v>2011</v>
      </c>
      <c r="E1247" s="17">
        <v>2</v>
      </c>
      <c r="F1247" s="13">
        <v>214</v>
      </c>
      <c r="G1247" s="13">
        <v>3</v>
      </c>
      <c r="H1247" s="13">
        <v>217</v>
      </c>
      <c r="I1247" s="13" t="b">
        <v>1</v>
      </c>
      <c r="J1247" s="4">
        <v>1.3824884792626699E-2</v>
      </c>
      <c r="K1247">
        <f t="shared" si="95"/>
        <v>1.1067814591153909E-3</v>
      </c>
      <c r="L1247">
        <f t="shared" si="96"/>
        <v>3.3268325162463336E-2</v>
      </c>
      <c r="M1247">
        <f t="shared" si="97"/>
        <v>4.5993076261469952E-4</v>
      </c>
      <c r="N1247">
        <f t="shared" si="98"/>
        <v>3.3268325162463336E-2</v>
      </c>
      <c r="O1247">
        <f t="shared" si="99"/>
        <v>6.6536650324926672E-2</v>
      </c>
      <c r="Q1247" s="7">
        <v>1221</v>
      </c>
      <c r="R1247" s="7">
        <v>8.4844082400711363E-4</v>
      </c>
      <c r="S1247" s="7">
        <v>-4.6533066693771151E-4</v>
      </c>
      <c r="U1247" s="7">
        <v>69.189342403628117</v>
      </c>
      <c r="V1247" s="7">
        <v>8.8962776493837874E-4</v>
      </c>
    </row>
    <row r="1248" spans="1:22" x14ac:dyDescent="0.35">
      <c r="A1248" s="3">
        <v>2017</v>
      </c>
      <c r="B1248" s="13" t="s">
        <v>30</v>
      </c>
      <c r="C1248" s="13" t="s">
        <v>48</v>
      </c>
      <c r="D1248" s="13">
        <v>2015</v>
      </c>
      <c r="E1248" s="14">
        <v>2</v>
      </c>
      <c r="F1248" s="13">
        <v>143</v>
      </c>
      <c r="G1248" s="13">
        <v>2</v>
      </c>
      <c r="H1248" s="13">
        <v>145</v>
      </c>
      <c r="I1248" s="13" t="b">
        <v>1</v>
      </c>
      <c r="J1248" s="4">
        <v>1.37931034482759E-2</v>
      </c>
      <c r="K1248">
        <f t="shared" si="95"/>
        <v>7.3955443120613678E-4</v>
      </c>
      <c r="L1248">
        <f t="shared" si="96"/>
        <v>2.7194750066991548E-2</v>
      </c>
      <c r="M1248">
        <f t="shared" si="97"/>
        <v>3.7510000092402237E-4</v>
      </c>
      <c r="N1248">
        <f t="shared" si="98"/>
        <v>2.7194750066991548E-2</v>
      </c>
      <c r="O1248">
        <f t="shared" si="99"/>
        <v>5.4389500133983096E-2</v>
      </c>
      <c r="Q1248" s="7">
        <v>1222</v>
      </c>
      <c r="R1248" s="7">
        <v>8.7150732509926174E-4</v>
      </c>
      <c r="S1248" s="7">
        <v>-4.8976787066063398E-4</v>
      </c>
      <c r="U1248" s="7">
        <v>69.246031746031747</v>
      </c>
      <c r="V1248" s="7">
        <v>8.8993469189763521E-4</v>
      </c>
    </row>
    <row r="1249" spans="1:22" x14ac:dyDescent="0.35">
      <c r="A1249" s="24">
        <v>2013</v>
      </c>
      <c r="B1249" s="17" t="s">
        <v>33</v>
      </c>
      <c r="C1249" s="17" t="s">
        <v>34</v>
      </c>
      <c r="D1249" s="17">
        <v>2012</v>
      </c>
      <c r="E1249" s="17">
        <v>1</v>
      </c>
      <c r="F1249" s="17">
        <v>359</v>
      </c>
      <c r="G1249" s="17">
        <v>5</v>
      </c>
      <c r="H1249" s="17">
        <v>364</v>
      </c>
      <c r="I1249" s="17" t="b">
        <v>1</v>
      </c>
      <c r="J1249" s="25">
        <v>1.37362637362637E-2</v>
      </c>
      <c r="K1249">
        <f t="shared" si="95"/>
        <v>1.8565366410967848E-3</v>
      </c>
      <c r="L1249">
        <f t="shared" si="96"/>
        <v>4.3087546241307187E-2</v>
      </c>
      <c r="M1249">
        <f t="shared" si="97"/>
        <v>5.9186189891905318E-4</v>
      </c>
      <c r="N1249">
        <f t="shared" si="98"/>
        <v>4.3087546241307187E-2</v>
      </c>
      <c r="O1249">
        <f t="shared" si="99"/>
        <v>4.3087546241307187E-2</v>
      </c>
      <c r="Q1249" s="7">
        <v>1223</v>
      </c>
      <c r="R1249" s="7">
        <v>8.6149731253134393E-4</v>
      </c>
      <c r="S1249" s="7">
        <v>-4.7975785809271622E-4</v>
      </c>
      <c r="U1249" s="7">
        <v>69.302721088435376</v>
      </c>
      <c r="V1249" s="7">
        <v>8.9010747797671247E-4</v>
      </c>
    </row>
    <row r="1250" spans="1:22" x14ac:dyDescent="0.35">
      <c r="A1250" s="3">
        <v>2013</v>
      </c>
      <c r="B1250" s="13" t="s">
        <v>30</v>
      </c>
      <c r="C1250" s="13" t="s">
        <v>36</v>
      </c>
      <c r="D1250" s="13">
        <v>2013</v>
      </c>
      <c r="E1250" s="14">
        <v>0</v>
      </c>
      <c r="F1250" s="13">
        <v>72</v>
      </c>
      <c r="G1250" s="13">
        <v>1</v>
      </c>
      <c r="H1250" s="13">
        <v>73</v>
      </c>
      <c r="I1250" s="13" t="b">
        <v>1</v>
      </c>
      <c r="J1250" s="4">
        <v>1.3698630136986301E-2</v>
      </c>
      <c r="K1250">
        <f t="shared" si="95"/>
        <v>3.7232740329688264E-4</v>
      </c>
      <c r="L1250">
        <f t="shared" si="96"/>
        <v>1.9295787190391656E-2</v>
      </c>
      <c r="M1250">
        <f t="shared" si="97"/>
        <v>2.6432585192317332E-4</v>
      </c>
      <c r="N1250">
        <f t="shared" si="98"/>
        <v>1.9295787190391656E-2</v>
      </c>
      <c r="O1250">
        <f t="shared" si="99"/>
        <v>0</v>
      </c>
      <c r="Q1250" s="7">
        <v>1224</v>
      </c>
      <c r="R1250" s="7">
        <v>6.0917059166489972E-4</v>
      </c>
      <c r="S1250" s="7">
        <v>-3.3924003478489299E-4</v>
      </c>
      <c r="U1250" s="7">
        <v>69.359410430839006</v>
      </c>
      <c r="V1250" s="7">
        <v>8.9155128667580243E-4</v>
      </c>
    </row>
    <row r="1251" spans="1:22" x14ac:dyDescent="0.35">
      <c r="A1251" s="3">
        <v>2016</v>
      </c>
      <c r="B1251" s="13" t="s">
        <v>106</v>
      </c>
      <c r="C1251" s="13" t="s">
        <v>107</v>
      </c>
      <c r="D1251" s="13">
        <v>2014</v>
      </c>
      <c r="E1251" s="17">
        <v>2</v>
      </c>
      <c r="F1251" s="13">
        <v>72</v>
      </c>
      <c r="G1251" s="13">
        <v>1</v>
      </c>
      <c r="H1251" s="13">
        <v>73</v>
      </c>
      <c r="I1251" s="13" t="b">
        <v>1</v>
      </c>
      <c r="J1251" s="4">
        <v>1.3698630136986301E-2</v>
      </c>
      <c r="K1251">
        <f t="shared" si="95"/>
        <v>3.7232740329688264E-4</v>
      </c>
      <c r="L1251">
        <f t="shared" si="96"/>
        <v>1.9295787190391656E-2</v>
      </c>
      <c r="M1251">
        <f t="shared" si="97"/>
        <v>2.6432585192317332E-4</v>
      </c>
      <c r="N1251">
        <f t="shared" si="98"/>
        <v>1.9295787190391656E-2</v>
      </c>
      <c r="O1251">
        <f t="shared" si="99"/>
        <v>3.8591574380783311E-2</v>
      </c>
      <c r="Q1251" s="7">
        <v>1225</v>
      </c>
      <c r="R1251" s="7">
        <v>6.1624873943143688E-4</v>
      </c>
      <c r="S1251" s="7">
        <v>-3.4631818255143016E-4</v>
      </c>
      <c r="U1251" s="7">
        <v>69.416099773242621</v>
      </c>
      <c r="V1251" s="7">
        <v>8.9348733952400298E-4</v>
      </c>
    </row>
    <row r="1252" spans="1:22" x14ac:dyDescent="0.35">
      <c r="A1252" s="5">
        <v>2017</v>
      </c>
      <c r="B1252" s="14" t="s">
        <v>52</v>
      </c>
      <c r="C1252" s="14" t="s">
        <v>282</v>
      </c>
      <c r="D1252" s="14">
        <v>2016</v>
      </c>
      <c r="E1252" s="14">
        <v>1</v>
      </c>
      <c r="F1252" s="14">
        <v>72</v>
      </c>
      <c r="G1252" s="14">
        <v>1</v>
      </c>
      <c r="H1252" s="14">
        <v>73</v>
      </c>
      <c r="I1252" s="14" t="b">
        <v>1</v>
      </c>
      <c r="J1252" s="6">
        <v>1.3698630136986301E-2</v>
      </c>
      <c r="K1252">
        <f t="shared" si="95"/>
        <v>3.7232740329688264E-4</v>
      </c>
      <c r="L1252">
        <f t="shared" si="96"/>
        <v>1.9295787190391656E-2</v>
      </c>
      <c r="M1252">
        <f t="shared" si="97"/>
        <v>2.6432585192317332E-4</v>
      </c>
      <c r="N1252">
        <f t="shared" si="98"/>
        <v>1.9295787190391656E-2</v>
      </c>
      <c r="O1252">
        <f t="shared" si="99"/>
        <v>1.9295787190391656E-2</v>
      </c>
      <c r="Q1252" s="7">
        <v>1226</v>
      </c>
      <c r="R1252" s="7">
        <v>6.206349068081042E-4</v>
      </c>
      <c r="S1252" s="7">
        <v>-3.5261201027650125E-4</v>
      </c>
      <c r="U1252" s="7">
        <v>69.47278911564625</v>
      </c>
      <c r="V1252" s="7">
        <v>8.9446010773755968E-4</v>
      </c>
    </row>
    <row r="1253" spans="1:22" x14ac:dyDescent="0.35">
      <c r="A1253" s="24">
        <v>2017</v>
      </c>
      <c r="B1253" s="17" t="s">
        <v>33</v>
      </c>
      <c r="C1253" s="17" t="s">
        <v>214</v>
      </c>
      <c r="D1253" s="17">
        <v>2012</v>
      </c>
      <c r="E1253" s="17">
        <v>5</v>
      </c>
      <c r="F1253" s="17">
        <v>72</v>
      </c>
      <c r="G1253" s="17">
        <v>1</v>
      </c>
      <c r="H1253" s="17">
        <v>73</v>
      </c>
      <c r="I1253" s="17" t="b">
        <v>1</v>
      </c>
      <c r="J1253" s="25">
        <v>1.3698630136986301E-2</v>
      </c>
      <c r="K1253">
        <f t="shared" si="95"/>
        <v>3.7232740329688264E-4</v>
      </c>
      <c r="L1253">
        <f t="shared" si="96"/>
        <v>1.9295787190391656E-2</v>
      </c>
      <c r="M1253">
        <f t="shared" si="97"/>
        <v>2.6432585192317332E-4</v>
      </c>
      <c r="N1253">
        <f t="shared" si="98"/>
        <v>1.9295787190391656E-2</v>
      </c>
      <c r="O1253">
        <f t="shared" si="99"/>
        <v>9.6478935951958278E-2</v>
      </c>
      <c r="Q1253" s="7">
        <v>1227</v>
      </c>
      <c r="R1253" s="7">
        <v>6.3489196016455198E-4</v>
      </c>
      <c r="S1253" s="7">
        <v>-3.6686906363294904E-4</v>
      </c>
      <c r="U1253" s="7">
        <v>69.52947845804988</v>
      </c>
      <c r="V1253" s="7">
        <v>8.9551427440597551E-4</v>
      </c>
    </row>
    <row r="1254" spans="1:22" x14ac:dyDescent="0.35">
      <c r="A1254" s="5">
        <v>2016</v>
      </c>
      <c r="B1254" s="14" t="s">
        <v>30</v>
      </c>
      <c r="C1254" s="14" t="s">
        <v>48</v>
      </c>
      <c r="D1254" s="14">
        <v>2014</v>
      </c>
      <c r="E1254" s="14">
        <v>2</v>
      </c>
      <c r="F1254" s="14">
        <v>217</v>
      </c>
      <c r="G1254" s="14">
        <v>3</v>
      </c>
      <c r="H1254" s="14">
        <v>220</v>
      </c>
      <c r="I1254" s="14" t="b">
        <v>1</v>
      </c>
      <c r="J1254" s="6">
        <v>1.3636363636363599E-2</v>
      </c>
      <c r="K1254">
        <f t="shared" si="95"/>
        <v>1.1220825852782765E-3</v>
      </c>
      <c r="L1254">
        <f t="shared" si="96"/>
        <v>3.3497501179614524E-2</v>
      </c>
      <c r="M1254">
        <f t="shared" si="97"/>
        <v>4.5678410699474229E-4</v>
      </c>
      <c r="N1254">
        <f t="shared" si="98"/>
        <v>3.3497501179614524E-2</v>
      </c>
      <c r="O1254">
        <f t="shared" si="99"/>
        <v>6.6995002359229047E-2</v>
      </c>
      <c r="Q1254" s="7">
        <v>1228</v>
      </c>
      <c r="R1254" s="7">
        <v>6.1350638012988036E-4</v>
      </c>
      <c r="S1254" s="7">
        <v>-3.4548348359827742E-4</v>
      </c>
      <c r="U1254" s="7">
        <v>69.586167800453509</v>
      </c>
      <c r="V1254" s="7">
        <v>8.9739758726305728E-4</v>
      </c>
    </row>
    <row r="1255" spans="1:22" x14ac:dyDescent="0.35">
      <c r="A1255" s="24">
        <v>2015</v>
      </c>
      <c r="B1255" s="17" t="s">
        <v>30</v>
      </c>
      <c r="C1255" s="17" t="s">
        <v>51</v>
      </c>
      <c r="D1255" s="17">
        <v>2011</v>
      </c>
      <c r="E1255" s="17">
        <v>4</v>
      </c>
      <c r="F1255" s="17">
        <v>145</v>
      </c>
      <c r="G1255" s="17">
        <v>2</v>
      </c>
      <c r="H1255" s="17">
        <v>147</v>
      </c>
      <c r="I1255" s="17" t="b">
        <v>1</v>
      </c>
      <c r="J1255" s="25">
        <v>1.3605442176870699E-2</v>
      </c>
      <c r="K1255">
        <f t="shared" si="95"/>
        <v>7.4975518198139388E-4</v>
      </c>
      <c r="L1255">
        <f t="shared" si="96"/>
        <v>2.7381657765398242E-2</v>
      </c>
      <c r="M1255">
        <f t="shared" si="97"/>
        <v>3.7253956143398835E-4</v>
      </c>
      <c r="N1255">
        <f t="shared" si="98"/>
        <v>2.7381657765398242E-2</v>
      </c>
      <c r="O1255">
        <f t="shared" si="99"/>
        <v>0.10952663106159297</v>
      </c>
      <c r="Q1255" s="7">
        <v>1229</v>
      </c>
      <c r="R1255" s="7">
        <v>6.1350638012988036E-4</v>
      </c>
      <c r="S1255" s="7">
        <v>-3.4548348359827742E-4</v>
      </c>
      <c r="U1255" s="7">
        <v>69.642857142857139</v>
      </c>
      <c r="V1255" s="7">
        <v>8.9739758726305728E-4</v>
      </c>
    </row>
    <row r="1256" spans="1:22" x14ac:dyDescent="0.35">
      <c r="A1256" s="5">
        <v>2016</v>
      </c>
      <c r="B1256" s="14" t="s">
        <v>26</v>
      </c>
      <c r="C1256" s="14" t="s">
        <v>27</v>
      </c>
      <c r="D1256" s="14">
        <v>2013</v>
      </c>
      <c r="E1256" s="14">
        <v>3</v>
      </c>
      <c r="F1256" s="14">
        <v>145</v>
      </c>
      <c r="G1256" s="14">
        <v>2</v>
      </c>
      <c r="H1256" s="14">
        <v>147</v>
      </c>
      <c r="I1256" s="14" t="b">
        <v>1</v>
      </c>
      <c r="J1256" s="6">
        <v>1.3605442176870699E-2</v>
      </c>
      <c r="K1256">
        <f t="shared" si="95"/>
        <v>7.4975518198139388E-4</v>
      </c>
      <c r="L1256">
        <f t="shared" si="96"/>
        <v>2.7381657765398242E-2</v>
      </c>
      <c r="M1256">
        <f t="shared" si="97"/>
        <v>3.7253956143398835E-4</v>
      </c>
      <c r="N1256">
        <f t="shared" si="98"/>
        <v>2.7381657765398242E-2</v>
      </c>
      <c r="O1256">
        <f t="shared" si="99"/>
        <v>8.2144973296194718E-2</v>
      </c>
      <c r="Q1256" s="7">
        <v>1230</v>
      </c>
      <c r="R1256" s="7">
        <v>6.0637785345165653E-4</v>
      </c>
      <c r="S1256" s="7">
        <v>-3.3835495692005358E-4</v>
      </c>
      <c r="U1256" s="7">
        <v>69.699546485260768</v>
      </c>
      <c r="V1256" s="7">
        <v>8.9739758726305728E-4</v>
      </c>
    </row>
    <row r="1257" spans="1:22" x14ac:dyDescent="0.35">
      <c r="A1257" s="3">
        <v>2016</v>
      </c>
      <c r="B1257" s="13" t="s">
        <v>33</v>
      </c>
      <c r="C1257" s="13" t="s">
        <v>55</v>
      </c>
      <c r="D1257" s="13">
        <v>2014</v>
      </c>
      <c r="E1257" s="17">
        <v>2</v>
      </c>
      <c r="F1257" s="13">
        <v>146</v>
      </c>
      <c r="G1257" s="13">
        <v>2</v>
      </c>
      <c r="H1257" s="13">
        <v>148</v>
      </c>
      <c r="I1257" s="13" t="b">
        <v>1</v>
      </c>
      <c r="J1257" s="4">
        <v>1.35135135135135E-2</v>
      </c>
      <c r="K1257">
        <f t="shared" si="95"/>
        <v>7.5485555736902238E-4</v>
      </c>
      <c r="L1257">
        <f t="shared" si="96"/>
        <v>2.7474634799556887E-2</v>
      </c>
      <c r="M1257">
        <f t="shared" si="97"/>
        <v>3.7127884864266027E-4</v>
      </c>
      <c r="N1257">
        <f t="shared" si="98"/>
        <v>2.7474634799556887E-2</v>
      </c>
      <c r="O1257">
        <f t="shared" si="99"/>
        <v>5.4949269599113774E-2</v>
      </c>
      <c r="Q1257" s="7">
        <v>1231</v>
      </c>
      <c r="R1257" s="7">
        <v>5.9924932677343269E-4</v>
      </c>
      <c r="S1257" s="7">
        <v>-3.3122643024182974E-4</v>
      </c>
      <c r="U1257" s="7">
        <v>69.756235827664398</v>
      </c>
      <c r="V1257" s="7">
        <v>8.9739758726305728E-4</v>
      </c>
    </row>
    <row r="1258" spans="1:22" x14ac:dyDescent="0.35">
      <c r="A1258" s="3">
        <v>2017</v>
      </c>
      <c r="B1258" s="13" t="s">
        <v>26</v>
      </c>
      <c r="C1258" s="13" t="s">
        <v>35</v>
      </c>
      <c r="D1258" s="13">
        <v>2014</v>
      </c>
      <c r="E1258" s="14">
        <v>3</v>
      </c>
      <c r="F1258" s="13">
        <v>146</v>
      </c>
      <c r="G1258" s="13">
        <v>2</v>
      </c>
      <c r="H1258" s="13">
        <v>148</v>
      </c>
      <c r="I1258" s="13" t="b">
        <v>1</v>
      </c>
      <c r="J1258" s="4">
        <v>1.35135135135135E-2</v>
      </c>
      <c r="K1258">
        <f t="shared" si="95"/>
        <v>7.5485555736902238E-4</v>
      </c>
      <c r="L1258">
        <f t="shared" si="96"/>
        <v>2.7474634799556887E-2</v>
      </c>
      <c r="M1258">
        <f t="shared" si="97"/>
        <v>3.7127884864266027E-4</v>
      </c>
      <c r="N1258">
        <f t="shared" si="98"/>
        <v>2.7474634799556887E-2</v>
      </c>
      <c r="O1258">
        <f t="shared" si="99"/>
        <v>8.2423904398670658E-2</v>
      </c>
      <c r="Q1258" s="7">
        <v>1232</v>
      </c>
      <c r="R1258" s="7">
        <v>6.1350638012988036E-4</v>
      </c>
      <c r="S1258" s="7">
        <v>-3.4548348359827742E-4</v>
      </c>
      <c r="U1258" s="7">
        <v>69.812925170068027</v>
      </c>
      <c r="V1258" s="7">
        <v>8.9887722155269976E-4</v>
      </c>
    </row>
    <row r="1259" spans="1:22" x14ac:dyDescent="0.35">
      <c r="A1259" s="3">
        <v>2015</v>
      </c>
      <c r="B1259" s="13" t="s">
        <v>42</v>
      </c>
      <c r="C1259" s="13" t="s">
        <v>73</v>
      </c>
      <c r="D1259" s="13">
        <v>2012</v>
      </c>
      <c r="E1259" s="17">
        <v>3</v>
      </c>
      <c r="F1259" s="13">
        <v>73</v>
      </c>
      <c r="G1259" s="13">
        <v>1</v>
      </c>
      <c r="H1259" s="13">
        <v>74</v>
      </c>
      <c r="I1259" s="13" t="b">
        <v>1</v>
      </c>
      <c r="J1259" s="4">
        <v>1.35135135135135E-2</v>
      </c>
      <c r="K1259">
        <f t="shared" si="95"/>
        <v>3.7742777868451119E-4</v>
      </c>
      <c r="L1259">
        <f t="shared" si="96"/>
        <v>1.9427500577390577E-2</v>
      </c>
      <c r="M1259">
        <f t="shared" si="97"/>
        <v>2.6253379158635887E-4</v>
      </c>
      <c r="N1259">
        <f t="shared" si="98"/>
        <v>1.9427500577390577E-2</v>
      </c>
      <c r="O1259">
        <f t="shared" si="99"/>
        <v>5.8282501732171726E-2</v>
      </c>
      <c r="Q1259" s="7">
        <v>1233</v>
      </c>
      <c r="R1259" s="7">
        <v>1.0800062129644676E-3</v>
      </c>
      <c r="S1259" s="7">
        <v>-6.1794118940852716E-4</v>
      </c>
      <c r="U1259" s="7">
        <v>69.869614512471657</v>
      </c>
      <c r="V1259" s="7">
        <v>8.9887722155269976E-4</v>
      </c>
    </row>
    <row r="1260" spans="1:22" x14ac:dyDescent="0.35">
      <c r="A1260" s="5">
        <v>2014</v>
      </c>
      <c r="B1260" s="14" t="s">
        <v>26</v>
      </c>
      <c r="C1260" s="14" t="s">
        <v>54</v>
      </c>
      <c r="D1260" s="14">
        <v>2013</v>
      </c>
      <c r="E1260" s="14">
        <v>1</v>
      </c>
      <c r="F1260" s="14">
        <v>74</v>
      </c>
      <c r="G1260" s="14">
        <v>1</v>
      </c>
      <c r="H1260" s="14">
        <v>75</v>
      </c>
      <c r="I1260" s="14" t="b">
        <v>1</v>
      </c>
      <c r="J1260" s="6">
        <v>1.3333333333333299E-2</v>
      </c>
      <c r="K1260">
        <f t="shared" si="95"/>
        <v>3.8252815407213968E-4</v>
      </c>
      <c r="L1260">
        <f t="shared" si="96"/>
        <v>1.9558326975284458E-2</v>
      </c>
      <c r="M1260">
        <f t="shared" si="97"/>
        <v>2.6077769300379212E-4</v>
      </c>
      <c r="N1260">
        <f t="shared" si="98"/>
        <v>1.9558326975284458E-2</v>
      </c>
      <c r="O1260">
        <f t="shared" si="99"/>
        <v>1.9558326975284458E-2</v>
      </c>
      <c r="Q1260" s="7">
        <v>1234</v>
      </c>
      <c r="R1260" s="7">
        <v>8.9402175425564551E-4</v>
      </c>
      <c r="S1260" s="7">
        <v>-5.1762157611967184E-4</v>
      </c>
      <c r="U1260" s="7">
        <v>69.926303854875286</v>
      </c>
      <c r="V1260" s="7">
        <v>8.9933163603071883E-4</v>
      </c>
    </row>
    <row r="1261" spans="1:22" x14ac:dyDescent="0.35">
      <c r="A1261" s="24">
        <v>2015</v>
      </c>
      <c r="B1261" s="17" t="s">
        <v>42</v>
      </c>
      <c r="C1261" s="17" t="s">
        <v>73</v>
      </c>
      <c r="D1261" s="17">
        <v>2014</v>
      </c>
      <c r="E1261" s="17">
        <v>1</v>
      </c>
      <c r="F1261" s="17">
        <v>74</v>
      </c>
      <c r="G1261" s="17">
        <v>1</v>
      </c>
      <c r="H1261" s="17">
        <v>75</v>
      </c>
      <c r="I1261" s="17" t="b">
        <v>1</v>
      </c>
      <c r="J1261" s="25">
        <v>1.3333333333333299E-2</v>
      </c>
      <c r="K1261">
        <f t="shared" si="95"/>
        <v>3.8252815407213968E-4</v>
      </c>
      <c r="L1261">
        <f t="shared" si="96"/>
        <v>1.9558326975284458E-2</v>
      </c>
      <c r="M1261">
        <f t="shared" si="97"/>
        <v>2.6077769300379212E-4</v>
      </c>
      <c r="N1261">
        <f t="shared" si="98"/>
        <v>1.9558326975284458E-2</v>
      </c>
      <c r="O1261">
        <f t="shared" si="99"/>
        <v>1.9558326975284458E-2</v>
      </c>
      <c r="Q1261" s="7">
        <v>1235</v>
      </c>
      <c r="R1261" s="7">
        <v>8.7371774294765759E-4</v>
      </c>
      <c r="S1261" s="7">
        <v>-4.9731756481168391E-4</v>
      </c>
      <c r="U1261" s="7">
        <v>69.982993197278915</v>
      </c>
      <c r="V1261" s="7">
        <v>9.0120013644479134E-4</v>
      </c>
    </row>
    <row r="1262" spans="1:22" x14ac:dyDescent="0.35">
      <c r="A1262" s="3">
        <v>2015</v>
      </c>
      <c r="B1262" s="13" t="s">
        <v>42</v>
      </c>
      <c r="C1262" s="13" t="s">
        <v>96</v>
      </c>
      <c r="D1262" s="13">
        <v>2010</v>
      </c>
      <c r="E1262" s="14">
        <v>5</v>
      </c>
      <c r="F1262" s="13">
        <v>74</v>
      </c>
      <c r="G1262" s="13">
        <v>1</v>
      </c>
      <c r="H1262" s="13">
        <v>75</v>
      </c>
      <c r="I1262" s="13" t="b">
        <v>1</v>
      </c>
      <c r="J1262" s="4">
        <v>1.3333333333333299E-2</v>
      </c>
      <c r="K1262">
        <f t="shared" si="95"/>
        <v>3.8252815407213968E-4</v>
      </c>
      <c r="L1262">
        <f t="shared" si="96"/>
        <v>1.9558326975284458E-2</v>
      </c>
      <c r="M1262">
        <f t="shared" si="97"/>
        <v>2.6077769300379212E-4</v>
      </c>
      <c r="N1262">
        <f t="shared" si="98"/>
        <v>1.9558326975284458E-2</v>
      </c>
      <c r="O1262">
        <f t="shared" si="99"/>
        <v>9.7791634876422284E-2</v>
      </c>
      <c r="Q1262" s="7">
        <v>1236</v>
      </c>
      <c r="R1262" s="7">
        <v>6.1063318884071029E-4</v>
      </c>
      <c r="S1262" s="7">
        <v>-3.4447807044093884E-4</v>
      </c>
      <c r="U1262" s="7">
        <v>70.039682539682531</v>
      </c>
      <c r="V1262" s="7">
        <v>9.0120013644479134E-4</v>
      </c>
    </row>
    <row r="1263" spans="1:22" x14ac:dyDescent="0.35">
      <c r="A1263" s="24">
        <v>2016</v>
      </c>
      <c r="B1263" s="17" t="s">
        <v>37</v>
      </c>
      <c r="C1263" s="17" t="s">
        <v>59</v>
      </c>
      <c r="D1263" s="17">
        <v>2016</v>
      </c>
      <c r="E1263" s="17">
        <v>0</v>
      </c>
      <c r="F1263" s="17">
        <v>74</v>
      </c>
      <c r="G1263" s="17">
        <v>1</v>
      </c>
      <c r="H1263" s="17">
        <v>75</v>
      </c>
      <c r="I1263" s="17" t="b">
        <v>1</v>
      </c>
      <c r="J1263" s="25">
        <v>1.3333333333333299E-2</v>
      </c>
      <c r="K1263">
        <f t="shared" si="95"/>
        <v>3.8252815407213968E-4</v>
      </c>
      <c r="L1263">
        <f t="shared" si="96"/>
        <v>1.9558326975284458E-2</v>
      </c>
      <c r="M1263">
        <f t="shared" si="97"/>
        <v>2.6077769300379212E-4</v>
      </c>
      <c r="N1263">
        <f t="shared" si="98"/>
        <v>1.9558326975284458E-2</v>
      </c>
      <c r="O1263">
        <f t="shared" si="99"/>
        <v>0</v>
      </c>
      <c r="Q1263" s="7">
        <v>1237</v>
      </c>
      <c r="R1263" s="7">
        <v>6.3934739700304347E-4</v>
      </c>
      <c r="S1263" s="7">
        <v>-3.7319227860327202E-4</v>
      </c>
      <c r="U1263" s="7">
        <v>70.09637188208616</v>
      </c>
      <c r="V1263" s="7">
        <v>9.0336042752633613E-4</v>
      </c>
    </row>
    <row r="1264" spans="1:22" x14ac:dyDescent="0.35">
      <c r="A1264" s="5">
        <v>2016</v>
      </c>
      <c r="B1264" s="14" t="s">
        <v>92</v>
      </c>
      <c r="C1264" s="14" t="s">
        <v>93</v>
      </c>
      <c r="D1264" s="14">
        <v>2011</v>
      </c>
      <c r="E1264" s="14">
        <v>5</v>
      </c>
      <c r="F1264" s="14">
        <v>74</v>
      </c>
      <c r="G1264" s="14">
        <v>1</v>
      </c>
      <c r="H1264" s="14">
        <v>75</v>
      </c>
      <c r="I1264" s="14" t="b">
        <v>1</v>
      </c>
      <c r="J1264" s="6">
        <v>1.3333333333333299E-2</v>
      </c>
      <c r="K1264">
        <f t="shared" si="95"/>
        <v>3.8252815407213968E-4</v>
      </c>
      <c r="L1264">
        <f t="shared" si="96"/>
        <v>1.9558326975284458E-2</v>
      </c>
      <c r="M1264">
        <f t="shared" si="97"/>
        <v>2.6077769300379212E-4</v>
      </c>
      <c r="N1264">
        <f t="shared" si="98"/>
        <v>1.9558326975284458E-2</v>
      </c>
      <c r="O1264">
        <f t="shared" si="99"/>
        <v>9.7791634876422284E-2</v>
      </c>
      <c r="Q1264" s="7">
        <v>1238</v>
      </c>
      <c r="R1264" s="7">
        <v>6.1781174088129361E-4</v>
      </c>
      <c r="S1264" s="7">
        <v>-3.5165662248152216E-4</v>
      </c>
      <c r="U1264" s="7">
        <v>70.15306122448979</v>
      </c>
      <c r="V1264" s="7">
        <v>9.0336042752633613E-4</v>
      </c>
    </row>
    <row r="1265" spans="1:22" x14ac:dyDescent="0.35">
      <c r="A1265" s="24">
        <v>2013</v>
      </c>
      <c r="B1265" s="17" t="s">
        <v>42</v>
      </c>
      <c r="C1265" s="17" t="s">
        <v>73</v>
      </c>
      <c r="D1265" s="17">
        <v>2008</v>
      </c>
      <c r="E1265" s="17">
        <v>5</v>
      </c>
      <c r="F1265" s="17">
        <v>149</v>
      </c>
      <c r="G1265" s="17">
        <v>2</v>
      </c>
      <c r="H1265" s="17">
        <v>151</v>
      </c>
      <c r="I1265" s="17" t="b">
        <v>1</v>
      </c>
      <c r="J1265" s="25">
        <v>1.3245033112582801E-2</v>
      </c>
      <c r="K1265">
        <f t="shared" si="95"/>
        <v>7.7015668353190797E-4</v>
      </c>
      <c r="L1265">
        <f t="shared" si="96"/>
        <v>2.7751696948689605E-2</v>
      </c>
      <c r="M1265">
        <f t="shared" si="97"/>
        <v>3.6757214501575687E-4</v>
      </c>
      <c r="N1265">
        <f t="shared" si="98"/>
        <v>2.7751696948689605E-2</v>
      </c>
      <c r="O1265">
        <f t="shared" si="99"/>
        <v>0.13875848474344804</v>
      </c>
      <c r="Q1265" s="7">
        <v>1239</v>
      </c>
      <c r="R1265" s="7">
        <v>6.3934739700304347E-4</v>
      </c>
      <c r="S1265" s="7">
        <v>-3.7319227860327202E-4</v>
      </c>
      <c r="U1265" s="7">
        <v>70.209750566893419</v>
      </c>
      <c r="V1265" s="7">
        <v>9.0336042752633613E-4</v>
      </c>
    </row>
    <row r="1266" spans="1:22" x14ac:dyDescent="0.35">
      <c r="A1266" s="5">
        <v>2014</v>
      </c>
      <c r="B1266" s="14" t="s">
        <v>52</v>
      </c>
      <c r="C1266" s="14" t="s">
        <v>62</v>
      </c>
      <c r="D1266" s="14">
        <v>2012</v>
      </c>
      <c r="E1266" s="14">
        <v>2</v>
      </c>
      <c r="F1266" s="14">
        <v>150</v>
      </c>
      <c r="G1266" s="14">
        <v>2</v>
      </c>
      <c r="H1266" s="14">
        <v>152</v>
      </c>
      <c r="I1266" s="14" t="b">
        <v>1</v>
      </c>
      <c r="J1266" s="6">
        <v>1.3157894736842099E-2</v>
      </c>
      <c r="K1266">
        <f t="shared" si="95"/>
        <v>7.7525705891953647E-4</v>
      </c>
      <c r="L1266">
        <f t="shared" si="96"/>
        <v>2.7843438345856935E-2</v>
      </c>
      <c r="M1266">
        <f t="shared" si="97"/>
        <v>3.6636103086653844E-4</v>
      </c>
      <c r="N1266">
        <f t="shared" si="98"/>
        <v>2.7843438345856935E-2</v>
      </c>
      <c r="O1266">
        <f t="shared" si="99"/>
        <v>5.568687669171387E-2</v>
      </c>
      <c r="Q1266" s="7">
        <v>1240</v>
      </c>
      <c r="R1266" s="7">
        <v>6.3216884496246014E-4</v>
      </c>
      <c r="S1266" s="7">
        <v>-3.660137265626887E-4</v>
      </c>
      <c r="U1266" s="7">
        <v>70.266439909297048</v>
      </c>
      <c r="V1266" s="7">
        <v>9.0537461158210258E-4</v>
      </c>
    </row>
    <row r="1267" spans="1:22" x14ac:dyDescent="0.35">
      <c r="A1267" s="24">
        <v>2013</v>
      </c>
      <c r="B1267" s="17" t="s">
        <v>92</v>
      </c>
      <c r="C1267" s="17" t="s">
        <v>167</v>
      </c>
      <c r="D1267" s="17">
        <v>2009</v>
      </c>
      <c r="E1267" s="17">
        <v>4</v>
      </c>
      <c r="F1267" s="17">
        <v>75</v>
      </c>
      <c r="G1267" s="17">
        <v>1</v>
      </c>
      <c r="H1267" s="17">
        <v>76</v>
      </c>
      <c r="I1267" s="17" t="b">
        <v>1</v>
      </c>
      <c r="J1267" s="25">
        <v>1.3157894736842099E-2</v>
      </c>
      <c r="K1267">
        <f t="shared" si="95"/>
        <v>3.8762852945976823E-4</v>
      </c>
      <c r="L1267">
        <f t="shared" si="96"/>
        <v>1.9688284065904987E-2</v>
      </c>
      <c r="M1267">
        <f t="shared" si="97"/>
        <v>2.5905636928822339E-4</v>
      </c>
      <c r="N1267">
        <f t="shared" si="98"/>
        <v>1.9688284065904987E-2</v>
      </c>
      <c r="O1267">
        <f t="shared" si="99"/>
        <v>7.8753136263619947E-2</v>
      </c>
      <c r="Q1267" s="7">
        <v>1241</v>
      </c>
      <c r="R1267" s="7">
        <v>6.3934739700304347E-4</v>
      </c>
      <c r="S1267" s="7">
        <v>-3.7319227860327202E-4</v>
      </c>
      <c r="U1267" s="7">
        <v>70.323129251700678</v>
      </c>
      <c r="V1267" s="7">
        <v>9.0676720427082015E-4</v>
      </c>
    </row>
    <row r="1268" spans="1:22" x14ac:dyDescent="0.35">
      <c r="A1268" s="3">
        <v>2013</v>
      </c>
      <c r="B1268" s="13" t="s">
        <v>26</v>
      </c>
      <c r="C1268" s="13" t="s">
        <v>133</v>
      </c>
      <c r="D1268" s="13">
        <v>2008</v>
      </c>
      <c r="E1268" s="14">
        <v>5</v>
      </c>
      <c r="F1268" s="13">
        <v>75</v>
      </c>
      <c r="G1268" s="13">
        <v>1</v>
      </c>
      <c r="H1268" s="13">
        <v>76</v>
      </c>
      <c r="I1268" s="13" t="b">
        <v>1</v>
      </c>
      <c r="J1268" s="4">
        <v>1.3157894736842099E-2</v>
      </c>
      <c r="K1268">
        <f t="shared" si="95"/>
        <v>3.8762852945976823E-4</v>
      </c>
      <c r="L1268">
        <f t="shared" si="96"/>
        <v>1.9688284065904987E-2</v>
      </c>
      <c r="M1268">
        <f t="shared" si="97"/>
        <v>2.5905636928822339E-4</v>
      </c>
      <c r="N1268">
        <f t="shared" si="98"/>
        <v>1.9688284065904987E-2</v>
      </c>
      <c r="O1268">
        <f t="shared" si="99"/>
        <v>9.8441420329524937E-2</v>
      </c>
      <c r="Q1268" s="7">
        <v>1242</v>
      </c>
      <c r="R1268" s="7">
        <v>6.3216884496246014E-4</v>
      </c>
      <c r="S1268" s="7">
        <v>-3.660137265626887E-4</v>
      </c>
      <c r="U1268" s="7">
        <v>70.379818594104307</v>
      </c>
      <c r="V1268" s="7">
        <v>9.0944373146254452E-4</v>
      </c>
    </row>
    <row r="1269" spans="1:22" x14ac:dyDescent="0.35">
      <c r="A1269" s="24">
        <v>2016</v>
      </c>
      <c r="B1269" s="17" t="s">
        <v>26</v>
      </c>
      <c r="C1269" s="17" t="s">
        <v>54</v>
      </c>
      <c r="D1269" s="17">
        <v>2014</v>
      </c>
      <c r="E1269" s="17">
        <v>2</v>
      </c>
      <c r="F1269" s="17">
        <v>75</v>
      </c>
      <c r="G1269" s="17">
        <v>1</v>
      </c>
      <c r="H1269" s="17">
        <v>76</v>
      </c>
      <c r="I1269" s="17" t="b">
        <v>1</v>
      </c>
      <c r="J1269" s="25">
        <v>1.3157894736842099E-2</v>
      </c>
      <c r="K1269">
        <f t="shared" si="95"/>
        <v>3.8762852945976823E-4</v>
      </c>
      <c r="L1269">
        <f t="shared" si="96"/>
        <v>1.9688284065904987E-2</v>
      </c>
      <c r="M1269">
        <f t="shared" si="97"/>
        <v>2.5905636928822339E-4</v>
      </c>
      <c r="N1269">
        <f t="shared" si="98"/>
        <v>1.9688284065904987E-2</v>
      </c>
      <c r="O1269">
        <f t="shared" si="99"/>
        <v>3.9376568131809973E-2</v>
      </c>
      <c r="Q1269" s="7">
        <v>1243</v>
      </c>
      <c r="R1269" s="7">
        <v>6.0345463680012697E-4</v>
      </c>
      <c r="S1269" s="7">
        <v>-3.3729951840035552E-4</v>
      </c>
      <c r="U1269" s="7">
        <v>70.436507936507937</v>
      </c>
      <c r="V1269" s="7">
        <v>9.1356821398948631E-4</v>
      </c>
    </row>
    <row r="1270" spans="1:22" x14ac:dyDescent="0.35">
      <c r="A1270" s="5">
        <v>2016</v>
      </c>
      <c r="B1270" s="14" t="s">
        <v>26</v>
      </c>
      <c r="C1270" s="14" t="s">
        <v>111</v>
      </c>
      <c r="D1270" s="14">
        <v>2013</v>
      </c>
      <c r="E1270" s="14">
        <v>3</v>
      </c>
      <c r="F1270" s="14">
        <v>75</v>
      </c>
      <c r="G1270" s="14">
        <v>1</v>
      </c>
      <c r="H1270" s="14">
        <v>76</v>
      </c>
      <c r="I1270" s="14" t="b">
        <v>1</v>
      </c>
      <c r="J1270" s="6">
        <v>1.3157894736842099E-2</v>
      </c>
      <c r="K1270">
        <f t="shared" si="95"/>
        <v>3.8762852945976823E-4</v>
      </c>
      <c r="L1270">
        <f t="shared" si="96"/>
        <v>1.9688284065904987E-2</v>
      </c>
      <c r="M1270">
        <f t="shared" si="97"/>
        <v>2.5905636928822339E-4</v>
      </c>
      <c r="N1270">
        <f t="shared" si="98"/>
        <v>1.9688284065904987E-2</v>
      </c>
      <c r="O1270">
        <f t="shared" si="99"/>
        <v>5.9064852197714957E-2</v>
      </c>
      <c r="Q1270" s="7">
        <v>1244</v>
      </c>
      <c r="R1270" s="7">
        <v>6.1063318884071029E-4</v>
      </c>
      <c r="S1270" s="7">
        <v>-3.4447807044093884E-4</v>
      </c>
      <c r="U1270" s="7">
        <v>70.493197278911566</v>
      </c>
      <c r="V1270" s="7">
        <v>9.1590257716634761E-4</v>
      </c>
    </row>
    <row r="1271" spans="1:22" x14ac:dyDescent="0.35">
      <c r="A1271" s="3">
        <v>2016</v>
      </c>
      <c r="B1271" s="13" t="s">
        <v>42</v>
      </c>
      <c r="C1271" s="13" t="s">
        <v>45</v>
      </c>
      <c r="D1271" s="13">
        <v>2014</v>
      </c>
      <c r="E1271" s="17">
        <v>2</v>
      </c>
      <c r="F1271" s="13">
        <v>151</v>
      </c>
      <c r="G1271" s="13">
        <v>2</v>
      </c>
      <c r="H1271" s="13">
        <v>153</v>
      </c>
      <c r="I1271" s="13" t="b">
        <v>1</v>
      </c>
      <c r="J1271" s="4">
        <v>1.30718954248366E-2</v>
      </c>
      <c r="K1271">
        <f t="shared" si="95"/>
        <v>7.8035743430716496E-4</v>
      </c>
      <c r="L1271">
        <f t="shared" si="96"/>
        <v>2.7934878455206584E-2</v>
      </c>
      <c r="M1271">
        <f t="shared" si="97"/>
        <v>3.6516180987198146E-4</v>
      </c>
      <c r="N1271">
        <f t="shared" si="98"/>
        <v>2.7934878455206584E-2</v>
      </c>
      <c r="O1271">
        <f t="shared" si="99"/>
        <v>5.5869756910413168E-2</v>
      </c>
      <c r="Q1271" s="7">
        <v>1245</v>
      </c>
      <c r="R1271" s="7">
        <v>1.0725555044952353E-3</v>
      </c>
      <c r="S1271" s="7">
        <v>-6.1262474188053572E-4</v>
      </c>
      <c r="U1271" s="7">
        <v>70.549886621315196</v>
      </c>
      <c r="V1271" s="7">
        <v>9.1722354582233307E-4</v>
      </c>
    </row>
    <row r="1272" spans="1:22" x14ac:dyDescent="0.35">
      <c r="A1272" s="5">
        <v>2014</v>
      </c>
      <c r="B1272" s="14" t="s">
        <v>30</v>
      </c>
      <c r="C1272" s="14" t="s">
        <v>44</v>
      </c>
      <c r="D1272" s="14">
        <v>2009</v>
      </c>
      <c r="E1272" s="14">
        <v>5</v>
      </c>
      <c r="F1272" s="14">
        <v>152</v>
      </c>
      <c r="G1272" s="14">
        <v>2</v>
      </c>
      <c r="H1272" s="14">
        <v>154</v>
      </c>
      <c r="I1272" s="14" t="b">
        <v>1</v>
      </c>
      <c r="J1272" s="6">
        <v>1.2987012987013E-2</v>
      </c>
      <c r="K1272">
        <f t="shared" si="95"/>
        <v>7.8545780969479357E-4</v>
      </c>
      <c r="L1272">
        <f t="shared" si="96"/>
        <v>2.8026020225761516E-2</v>
      </c>
      <c r="M1272">
        <f t="shared" si="97"/>
        <v>3.639742886462538E-4</v>
      </c>
      <c r="N1272">
        <f t="shared" si="98"/>
        <v>2.8026020225761516E-2</v>
      </c>
      <c r="O1272">
        <f t="shared" si="99"/>
        <v>0.14013010112880758</v>
      </c>
      <c r="Q1272" s="7">
        <v>1246</v>
      </c>
      <c r="R1272" s="7">
        <v>8.7674623640609617E-4</v>
      </c>
      <c r="S1272" s="7">
        <v>-5.0164623548207385E-4</v>
      </c>
      <c r="U1272" s="7">
        <v>70.606575963718811</v>
      </c>
      <c r="V1272" s="7">
        <v>9.1722354582233307E-4</v>
      </c>
    </row>
    <row r="1273" spans="1:22" x14ac:dyDescent="0.35">
      <c r="A1273" s="24">
        <v>2013</v>
      </c>
      <c r="B1273" s="17" t="s">
        <v>37</v>
      </c>
      <c r="C1273" s="17" t="s">
        <v>157</v>
      </c>
      <c r="D1273" s="17">
        <v>2012</v>
      </c>
      <c r="E1273" s="17">
        <v>1</v>
      </c>
      <c r="F1273" s="17">
        <v>76</v>
      </c>
      <c r="G1273" s="17">
        <v>1</v>
      </c>
      <c r="H1273" s="17">
        <v>77</v>
      </c>
      <c r="I1273" s="17" t="b">
        <v>1</v>
      </c>
      <c r="J1273" s="25">
        <v>1.2987012987013E-2</v>
      </c>
      <c r="K1273">
        <f t="shared" si="95"/>
        <v>3.9272890484739678E-4</v>
      </c>
      <c r="L1273">
        <f t="shared" si="96"/>
        <v>1.9817388951307302E-2</v>
      </c>
      <c r="M1273">
        <f t="shared" si="97"/>
        <v>2.5736868767931584E-4</v>
      </c>
      <c r="N1273">
        <f t="shared" si="98"/>
        <v>1.9817388951307302E-2</v>
      </c>
      <c r="O1273">
        <f t="shared" si="99"/>
        <v>1.9817388951307302E-2</v>
      </c>
      <c r="Q1273" s="7">
        <v>1247</v>
      </c>
      <c r="R1273" s="7">
        <v>1.3729820163415889E-3</v>
      </c>
      <c r="S1273" s="7">
        <v>-7.8112011742253573E-4</v>
      </c>
      <c r="U1273" s="7">
        <v>70.66326530612244</v>
      </c>
      <c r="V1273" s="7">
        <v>9.1722354582233307E-4</v>
      </c>
    </row>
    <row r="1274" spans="1:22" x14ac:dyDescent="0.35">
      <c r="A1274" s="3">
        <v>2013</v>
      </c>
      <c r="B1274" s="13" t="s">
        <v>104</v>
      </c>
      <c r="C1274" s="13" t="s">
        <v>105</v>
      </c>
      <c r="D1274" s="13">
        <v>2011</v>
      </c>
      <c r="E1274" s="14">
        <v>2</v>
      </c>
      <c r="F1274" s="13">
        <v>76</v>
      </c>
      <c r="G1274" s="13">
        <v>1</v>
      </c>
      <c r="H1274" s="13">
        <v>77</v>
      </c>
      <c r="I1274" s="13" t="b">
        <v>1</v>
      </c>
      <c r="J1274" s="4">
        <v>1.2987012987013E-2</v>
      </c>
      <c r="K1274">
        <f t="shared" si="95"/>
        <v>3.9272890484739678E-4</v>
      </c>
      <c r="L1274">
        <f t="shared" si="96"/>
        <v>1.9817388951307302E-2</v>
      </c>
      <c r="M1274">
        <f t="shared" si="97"/>
        <v>2.5736868767931584E-4</v>
      </c>
      <c r="N1274">
        <f t="shared" si="98"/>
        <v>1.9817388951307302E-2</v>
      </c>
      <c r="O1274">
        <f t="shared" si="99"/>
        <v>3.9634777902614604E-2</v>
      </c>
      <c r="Q1274" s="7">
        <v>1248</v>
      </c>
      <c r="R1274" s="7">
        <v>6.0763084328622899E-4</v>
      </c>
      <c r="S1274" s="7">
        <v>-3.4330499136305567E-4</v>
      </c>
      <c r="U1274" s="7">
        <v>70.71995464852607</v>
      </c>
      <c r="V1274" s="7">
        <v>9.2198837552582679E-4</v>
      </c>
    </row>
    <row r="1275" spans="1:22" x14ac:dyDescent="0.35">
      <c r="A1275" s="3">
        <v>2014</v>
      </c>
      <c r="B1275" s="13" t="s">
        <v>128</v>
      </c>
      <c r="C1275" s="13" t="s">
        <v>129</v>
      </c>
      <c r="D1275" s="13">
        <v>2011</v>
      </c>
      <c r="E1275" s="17">
        <v>3</v>
      </c>
      <c r="F1275" s="13">
        <v>76</v>
      </c>
      <c r="G1275" s="13">
        <v>1</v>
      </c>
      <c r="H1275" s="13">
        <v>77</v>
      </c>
      <c r="I1275" s="13" t="b">
        <v>1</v>
      </c>
      <c r="J1275" s="4">
        <v>1.2987012987013E-2</v>
      </c>
      <c r="K1275">
        <f t="shared" si="95"/>
        <v>3.9272890484739678E-4</v>
      </c>
      <c r="L1275">
        <f t="shared" si="96"/>
        <v>1.9817388951307302E-2</v>
      </c>
      <c r="M1275">
        <f t="shared" si="97"/>
        <v>2.5736868767931584E-4</v>
      </c>
      <c r="N1275">
        <f t="shared" si="98"/>
        <v>1.9817388951307302E-2</v>
      </c>
      <c r="O1275">
        <f t="shared" si="99"/>
        <v>5.9452166853921906E-2</v>
      </c>
      <c r="Q1275" s="7">
        <v>1249</v>
      </c>
      <c r="R1275" s="7">
        <v>6.2208730567459719E-4</v>
      </c>
      <c r="S1275" s="7">
        <v>-3.5776145375142386E-4</v>
      </c>
      <c r="U1275" s="7">
        <v>70.776643990929699</v>
      </c>
      <c r="V1275" s="7">
        <v>9.2198837552582853E-4</v>
      </c>
    </row>
    <row r="1276" spans="1:22" x14ac:dyDescent="0.35">
      <c r="A1276" s="3">
        <v>2016</v>
      </c>
      <c r="B1276" s="13" t="s">
        <v>30</v>
      </c>
      <c r="C1276" s="13" t="s">
        <v>172</v>
      </c>
      <c r="D1276" s="13">
        <v>2013</v>
      </c>
      <c r="E1276" s="14">
        <v>3</v>
      </c>
      <c r="F1276" s="13">
        <v>76</v>
      </c>
      <c r="G1276" s="13">
        <v>1</v>
      </c>
      <c r="H1276" s="13">
        <v>77</v>
      </c>
      <c r="I1276" s="13" t="b">
        <v>1</v>
      </c>
      <c r="J1276" s="4">
        <v>1.2987012987013E-2</v>
      </c>
      <c r="K1276">
        <f t="shared" si="95"/>
        <v>3.9272890484739678E-4</v>
      </c>
      <c r="L1276">
        <f t="shared" si="96"/>
        <v>1.9817388951307302E-2</v>
      </c>
      <c r="M1276">
        <f t="shared" si="97"/>
        <v>2.5736868767931584E-4</v>
      </c>
      <c r="N1276">
        <f t="shared" si="98"/>
        <v>1.9817388951307302E-2</v>
      </c>
      <c r="O1276">
        <f t="shared" si="99"/>
        <v>5.9452166853921906E-2</v>
      </c>
      <c r="Q1276" s="7">
        <v>1250</v>
      </c>
      <c r="R1276" s="7">
        <v>6.1485907448041309E-4</v>
      </c>
      <c r="S1276" s="7">
        <v>-3.5053322255723977E-4</v>
      </c>
      <c r="U1276" s="7">
        <v>70.833333333333329</v>
      </c>
      <c r="V1276" s="7">
        <v>9.2198837552582853E-4</v>
      </c>
    </row>
    <row r="1277" spans="1:22" x14ac:dyDescent="0.35">
      <c r="A1277" s="3">
        <v>2017</v>
      </c>
      <c r="B1277" s="13" t="s">
        <v>26</v>
      </c>
      <c r="C1277" s="13" t="s">
        <v>27</v>
      </c>
      <c r="D1277" s="13">
        <v>2015</v>
      </c>
      <c r="E1277" s="17">
        <v>2</v>
      </c>
      <c r="F1277" s="13">
        <v>153</v>
      </c>
      <c r="G1277" s="13">
        <v>2</v>
      </c>
      <c r="H1277" s="13">
        <v>155</v>
      </c>
      <c r="I1277" s="13" t="b">
        <v>1</v>
      </c>
      <c r="J1277" s="4">
        <v>1.2903225806451601E-2</v>
      </c>
      <c r="K1277">
        <f t="shared" si="95"/>
        <v>7.9055818508242206E-4</v>
      </c>
      <c r="L1277">
        <f t="shared" si="96"/>
        <v>2.8116866558747653E-2</v>
      </c>
      <c r="M1277">
        <f t="shared" si="97"/>
        <v>3.6279827817738874E-4</v>
      </c>
      <c r="N1277">
        <f t="shared" si="98"/>
        <v>2.8116866558747653E-2</v>
      </c>
      <c r="O1277">
        <f t="shared" si="99"/>
        <v>5.6233733117495306E-2</v>
      </c>
      <c r="Q1277" s="7">
        <v>1251</v>
      </c>
      <c r="R1277" s="7">
        <v>6.4377199925714948E-4</v>
      </c>
      <c r="S1277" s="7">
        <v>-3.7944614733397615E-4</v>
      </c>
      <c r="U1277" s="7">
        <v>70.890022675736958</v>
      </c>
      <c r="V1277" s="7">
        <v>9.241300471118807E-4</v>
      </c>
    </row>
    <row r="1278" spans="1:22" x14ac:dyDescent="0.35">
      <c r="A1278" s="5">
        <v>2013</v>
      </c>
      <c r="B1278" s="14" t="s">
        <v>186</v>
      </c>
      <c r="C1278" s="14" t="s">
        <v>236</v>
      </c>
      <c r="D1278" s="14">
        <v>2009</v>
      </c>
      <c r="E1278" s="14">
        <v>4</v>
      </c>
      <c r="F1278" s="14">
        <v>77</v>
      </c>
      <c r="G1278" s="14">
        <v>1</v>
      </c>
      <c r="H1278" s="14">
        <v>78</v>
      </c>
      <c r="I1278" s="14" t="b">
        <v>1</v>
      </c>
      <c r="J1278" s="6">
        <v>1.2820512820512799E-2</v>
      </c>
      <c r="K1278">
        <f t="shared" si="95"/>
        <v>3.9782928023502528E-4</v>
      </c>
      <c r="L1278">
        <f t="shared" si="96"/>
        <v>1.994565818004072E-2</v>
      </c>
      <c r="M1278">
        <f t="shared" si="97"/>
        <v>2.5571356641077806E-4</v>
      </c>
      <c r="N1278">
        <f t="shared" si="98"/>
        <v>1.994565818004072E-2</v>
      </c>
      <c r="O1278">
        <f t="shared" si="99"/>
        <v>7.978263272016288E-2</v>
      </c>
      <c r="Q1278" s="7">
        <v>1252</v>
      </c>
      <c r="R1278" s="7">
        <v>1.0799440338995091E-3</v>
      </c>
      <c r="S1278" s="7">
        <v>-6.2315992690476678E-4</v>
      </c>
      <c r="U1278" s="7">
        <v>70.946712018140587</v>
      </c>
      <c r="V1278" s="7">
        <v>9.2682824277240969E-4</v>
      </c>
    </row>
    <row r="1279" spans="1:22" x14ac:dyDescent="0.35">
      <c r="A1279" s="3">
        <v>2014</v>
      </c>
      <c r="B1279" s="13" t="s">
        <v>42</v>
      </c>
      <c r="C1279" s="13" t="s">
        <v>112</v>
      </c>
      <c r="D1279" s="13">
        <v>2009</v>
      </c>
      <c r="E1279" s="17">
        <v>5</v>
      </c>
      <c r="F1279" s="13">
        <v>77</v>
      </c>
      <c r="G1279" s="13">
        <v>1</v>
      </c>
      <c r="H1279" s="13">
        <v>78</v>
      </c>
      <c r="I1279" s="13" t="b">
        <v>1</v>
      </c>
      <c r="J1279" s="4">
        <v>1.2820512820512799E-2</v>
      </c>
      <c r="K1279">
        <f t="shared" si="95"/>
        <v>3.9782928023502528E-4</v>
      </c>
      <c r="L1279">
        <f t="shared" si="96"/>
        <v>1.994565818004072E-2</v>
      </c>
      <c r="M1279">
        <f t="shared" si="97"/>
        <v>2.5571356641077806E-4</v>
      </c>
      <c r="N1279">
        <f t="shared" si="98"/>
        <v>1.994565818004072E-2</v>
      </c>
      <c r="O1279">
        <f t="shared" si="99"/>
        <v>9.9728290900203603E-2</v>
      </c>
      <c r="Q1279" s="7">
        <v>1253</v>
      </c>
      <c r="R1279" s="7">
        <v>9.0328647584153718E-4</v>
      </c>
      <c r="S1279" s="7">
        <v>-5.3074691440754883E-4</v>
      </c>
      <c r="U1279" s="7">
        <v>71.003401360544217</v>
      </c>
      <c r="V1279" s="7">
        <v>9.2682824277240969E-4</v>
      </c>
    </row>
    <row r="1280" spans="1:22" x14ac:dyDescent="0.35">
      <c r="A1280" s="3">
        <v>2014</v>
      </c>
      <c r="B1280" s="13" t="s">
        <v>37</v>
      </c>
      <c r="C1280" s="13" t="s">
        <v>59</v>
      </c>
      <c r="D1280" s="13">
        <v>2011</v>
      </c>
      <c r="E1280" s="14">
        <v>3</v>
      </c>
      <c r="F1280" s="13">
        <v>77</v>
      </c>
      <c r="G1280" s="13">
        <v>1</v>
      </c>
      <c r="H1280" s="13">
        <v>78</v>
      </c>
      <c r="I1280" s="13" t="b">
        <v>1</v>
      </c>
      <c r="J1280" s="4">
        <v>1.2820512820512799E-2</v>
      </c>
      <c r="K1280">
        <f t="shared" si="95"/>
        <v>3.9782928023502528E-4</v>
      </c>
      <c r="L1280">
        <f t="shared" si="96"/>
        <v>1.994565818004072E-2</v>
      </c>
      <c r="M1280">
        <f t="shared" si="97"/>
        <v>2.5571356641077806E-4</v>
      </c>
      <c r="N1280">
        <f t="shared" si="98"/>
        <v>1.994565818004072E-2</v>
      </c>
      <c r="O1280">
        <f t="shared" si="99"/>
        <v>5.9836974540122156E-2</v>
      </c>
      <c r="Q1280" s="7">
        <v>1254</v>
      </c>
      <c r="R1280" s="7">
        <v>8.9302926524652813E-4</v>
      </c>
      <c r="S1280" s="7">
        <v>-5.2048970381253978E-4</v>
      </c>
      <c r="U1280" s="7">
        <v>71.060090702947846</v>
      </c>
      <c r="V1280" s="7">
        <v>9.2682824277241186E-4</v>
      </c>
    </row>
    <row r="1281" spans="1:22" x14ac:dyDescent="0.35">
      <c r="A1281" s="24">
        <v>2017</v>
      </c>
      <c r="B1281" s="17" t="s">
        <v>30</v>
      </c>
      <c r="C1281" s="17" t="s">
        <v>172</v>
      </c>
      <c r="D1281" s="17">
        <v>2012</v>
      </c>
      <c r="E1281" s="17">
        <v>5</v>
      </c>
      <c r="F1281" s="17">
        <v>77</v>
      </c>
      <c r="G1281" s="17">
        <v>1</v>
      </c>
      <c r="H1281" s="17">
        <v>78</v>
      </c>
      <c r="I1281" s="17" t="b">
        <v>1</v>
      </c>
      <c r="J1281" s="25">
        <v>1.2820512820512799E-2</v>
      </c>
      <c r="K1281">
        <f t="shared" si="95"/>
        <v>3.9782928023502528E-4</v>
      </c>
      <c r="L1281">
        <f t="shared" si="96"/>
        <v>1.994565818004072E-2</v>
      </c>
      <c r="M1281">
        <f t="shared" si="97"/>
        <v>2.5571356641077806E-4</v>
      </c>
      <c r="N1281">
        <f t="shared" si="98"/>
        <v>1.994565818004072E-2</v>
      </c>
      <c r="O1281">
        <f t="shared" si="99"/>
        <v>9.9728290900203603E-2</v>
      </c>
      <c r="Q1281" s="7">
        <v>1255</v>
      </c>
      <c r="R1281" s="7">
        <v>8.8576959147645712E-4</v>
      </c>
      <c r="S1281" s="7">
        <v>-5.144907428337969E-4</v>
      </c>
      <c r="U1281" s="7">
        <v>71.116780045351476</v>
      </c>
      <c r="V1281" s="7">
        <v>9.2819712160665201E-4</v>
      </c>
    </row>
    <row r="1282" spans="1:22" x14ac:dyDescent="0.35">
      <c r="A1282" s="3">
        <v>2014</v>
      </c>
      <c r="B1282" s="13" t="s">
        <v>24</v>
      </c>
      <c r="C1282" s="13" t="s">
        <v>46</v>
      </c>
      <c r="D1282" s="13">
        <v>2013</v>
      </c>
      <c r="E1282" s="14">
        <v>1</v>
      </c>
      <c r="F1282" s="13">
        <v>156</v>
      </c>
      <c r="G1282" s="13">
        <v>2</v>
      </c>
      <c r="H1282" s="13">
        <v>158</v>
      </c>
      <c r="I1282" s="13" t="b">
        <v>1</v>
      </c>
      <c r="J1282" s="4">
        <v>1.26582278481013E-2</v>
      </c>
      <c r="K1282">
        <f t="shared" si="95"/>
        <v>8.0585931124530765E-4</v>
      </c>
      <c r="L1282">
        <f t="shared" si="96"/>
        <v>2.8387661250009796E-2</v>
      </c>
      <c r="M1282">
        <f t="shared" si="97"/>
        <v>3.5933748417734014E-4</v>
      </c>
      <c r="N1282">
        <f t="shared" si="98"/>
        <v>2.8387661250009796E-2</v>
      </c>
      <c r="O1282">
        <f t="shared" si="99"/>
        <v>2.8387661250009796E-2</v>
      </c>
      <c r="Q1282" s="7">
        <v>1256</v>
      </c>
      <c r="R1282" s="7">
        <v>8.9606163140970542E-4</v>
      </c>
      <c r="S1282" s="7">
        <v>-5.2478278276704509E-4</v>
      </c>
      <c r="U1282" s="7">
        <v>71.173469387755105</v>
      </c>
      <c r="V1282" s="7">
        <v>9.3064573330459838E-4</v>
      </c>
    </row>
    <row r="1283" spans="1:22" x14ac:dyDescent="0.35">
      <c r="A1283" s="24">
        <v>2013</v>
      </c>
      <c r="B1283" s="17" t="s">
        <v>26</v>
      </c>
      <c r="C1283" s="17" t="s">
        <v>144</v>
      </c>
      <c r="D1283" s="17">
        <v>2009</v>
      </c>
      <c r="E1283" s="17">
        <v>4</v>
      </c>
      <c r="F1283" s="17">
        <v>78</v>
      </c>
      <c r="G1283" s="17">
        <v>1</v>
      </c>
      <c r="H1283" s="17">
        <v>79</v>
      </c>
      <c r="I1283" s="17" t="b">
        <v>1</v>
      </c>
      <c r="J1283" s="25">
        <v>1.26582278481013E-2</v>
      </c>
      <c r="K1283">
        <f t="shared" si="95"/>
        <v>4.0292965562265383E-4</v>
      </c>
      <c r="L1283">
        <f t="shared" si="96"/>
        <v>2.0073107771908509E-2</v>
      </c>
      <c r="M1283">
        <f t="shared" si="97"/>
        <v>2.5408997179631094E-4</v>
      </c>
      <c r="N1283">
        <f t="shared" si="98"/>
        <v>2.0073107771908509E-2</v>
      </c>
      <c r="O1283">
        <f t="shared" si="99"/>
        <v>8.0292431087634036E-2</v>
      </c>
      <c r="Q1283" s="7">
        <v>1257</v>
      </c>
      <c r="R1283" s="7">
        <v>6.3361125593088344E-4</v>
      </c>
      <c r="S1283" s="7">
        <v>-3.7107746434452457E-4</v>
      </c>
      <c r="U1283" s="7">
        <v>71.23015873015872</v>
      </c>
      <c r="V1283" s="7">
        <v>9.3064573330459838E-4</v>
      </c>
    </row>
    <row r="1284" spans="1:22" x14ac:dyDescent="0.35">
      <c r="A1284" s="5">
        <v>2014</v>
      </c>
      <c r="B1284" s="14" t="s">
        <v>52</v>
      </c>
      <c r="C1284" s="14" t="s">
        <v>192</v>
      </c>
      <c r="D1284" s="14">
        <v>2013</v>
      </c>
      <c r="E1284" s="14">
        <v>1</v>
      </c>
      <c r="F1284" s="14">
        <v>78</v>
      </c>
      <c r="G1284" s="14">
        <v>1</v>
      </c>
      <c r="H1284" s="14">
        <v>79</v>
      </c>
      <c r="I1284" s="14" t="b">
        <v>1</v>
      </c>
      <c r="J1284" s="6">
        <v>1.26582278481013E-2</v>
      </c>
      <c r="K1284">
        <f t="shared" ref="K1284:K1347" si="100">H1284/$H$1</f>
        <v>4.0292965562265383E-4</v>
      </c>
      <c r="L1284">
        <f t="shared" ref="L1284:L1347" si="101">SQRT(K1284)</f>
        <v>2.0073107771908509E-2</v>
      </c>
      <c r="M1284">
        <f t="shared" ref="M1284:M1347" si="102">J1284*L1284</f>
        <v>2.5408997179631094E-4</v>
      </c>
      <c r="N1284">
        <f t="shared" ref="N1284:N1347" si="103">L1284</f>
        <v>2.0073107771908509E-2</v>
      </c>
      <c r="O1284">
        <f t="shared" ref="O1284:O1347" si="104">E1284*L1284</f>
        <v>2.0073107771908509E-2</v>
      </c>
      <c r="Q1284" s="7">
        <v>1258</v>
      </c>
      <c r="R1284" s="7">
        <v>6.2322488861179289E-4</v>
      </c>
      <c r="S1284" s="7">
        <v>-3.6244719560800078E-4</v>
      </c>
      <c r="U1284" s="7">
        <v>71.28684807256235</v>
      </c>
      <c r="V1284" s="7">
        <v>9.3064573330459838E-4</v>
      </c>
    </row>
    <row r="1285" spans="1:22" x14ac:dyDescent="0.35">
      <c r="A1285" s="24">
        <v>2014</v>
      </c>
      <c r="B1285" s="17" t="s">
        <v>33</v>
      </c>
      <c r="C1285" s="17" t="s">
        <v>55</v>
      </c>
      <c r="D1285" s="17">
        <v>2013</v>
      </c>
      <c r="E1285" s="17">
        <v>1</v>
      </c>
      <c r="F1285" s="17">
        <v>78</v>
      </c>
      <c r="G1285" s="17">
        <v>1</v>
      </c>
      <c r="H1285" s="17">
        <v>79</v>
      </c>
      <c r="I1285" s="17" t="b">
        <v>1</v>
      </c>
      <c r="J1285" s="25">
        <v>1.26582278481013E-2</v>
      </c>
      <c r="K1285">
        <f t="shared" si="100"/>
        <v>4.0292965562265383E-4</v>
      </c>
      <c r="L1285">
        <f t="shared" si="101"/>
        <v>2.0073107771908509E-2</v>
      </c>
      <c r="M1285">
        <f t="shared" si="102"/>
        <v>2.5408997179631094E-4</v>
      </c>
      <c r="N1285">
        <f t="shared" si="103"/>
        <v>2.0073107771908509E-2</v>
      </c>
      <c r="O1285">
        <f t="shared" si="104"/>
        <v>2.0073107771908509E-2</v>
      </c>
      <c r="Q1285" s="7">
        <v>1259</v>
      </c>
      <c r="R1285" s="7">
        <v>6.2322488861179289E-4</v>
      </c>
      <c r="S1285" s="7">
        <v>-3.6244719560800078E-4</v>
      </c>
      <c r="U1285" s="7">
        <v>71.343537414965979</v>
      </c>
      <c r="V1285" s="7">
        <v>9.3134890358497499E-4</v>
      </c>
    </row>
    <row r="1286" spans="1:22" x14ac:dyDescent="0.35">
      <c r="A1286" s="3">
        <v>2017</v>
      </c>
      <c r="B1286" s="13" t="s">
        <v>104</v>
      </c>
      <c r="C1286" s="13" t="s">
        <v>105</v>
      </c>
      <c r="D1286" s="13">
        <v>2014</v>
      </c>
      <c r="E1286" s="14">
        <v>3</v>
      </c>
      <c r="F1286" s="13">
        <v>78</v>
      </c>
      <c r="G1286" s="13">
        <v>1</v>
      </c>
      <c r="H1286" s="13">
        <v>79</v>
      </c>
      <c r="I1286" s="13" t="b">
        <v>1</v>
      </c>
      <c r="J1286" s="4">
        <v>1.26582278481013E-2</v>
      </c>
      <c r="K1286">
        <f t="shared" si="100"/>
        <v>4.0292965562265383E-4</v>
      </c>
      <c r="L1286">
        <f t="shared" si="101"/>
        <v>2.0073107771908509E-2</v>
      </c>
      <c r="M1286">
        <f t="shared" si="102"/>
        <v>2.5408997179631094E-4</v>
      </c>
      <c r="N1286">
        <f t="shared" si="103"/>
        <v>2.0073107771908509E-2</v>
      </c>
      <c r="O1286">
        <f t="shared" si="104"/>
        <v>6.0219323315725527E-2</v>
      </c>
      <c r="Q1286" s="7">
        <v>1260</v>
      </c>
      <c r="R1286" s="7">
        <v>6.5253120459753296E-4</v>
      </c>
      <c r="S1286" s="7">
        <v>-3.9175351159374084E-4</v>
      </c>
      <c r="U1286" s="7">
        <v>71.400226757369609</v>
      </c>
      <c r="V1286" s="7">
        <v>9.3174513798008991E-4</v>
      </c>
    </row>
    <row r="1287" spans="1:22" x14ac:dyDescent="0.35">
      <c r="A1287" s="3">
        <v>2015</v>
      </c>
      <c r="B1287" s="13" t="s">
        <v>42</v>
      </c>
      <c r="C1287" s="13" t="s">
        <v>96</v>
      </c>
      <c r="D1287" s="13">
        <v>2012</v>
      </c>
      <c r="E1287" s="17">
        <v>3</v>
      </c>
      <c r="F1287" s="13">
        <v>79</v>
      </c>
      <c r="G1287" s="13">
        <v>1</v>
      </c>
      <c r="H1287" s="13">
        <v>80</v>
      </c>
      <c r="I1287" s="13" t="b">
        <v>1</v>
      </c>
      <c r="J1287" s="4">
        <v>1.2500000000000001E-2</v>
      </c>
      <c r="K1287">
        <f t="shared" si="100"/>
        <v>4.0803003101028238E-4</v>
      </c>
      <c r="L1287">
        <f t="shared" si="101"/>
        <v>2.0199753241321599E-2</v>
      </c>
      <c r="M1287">
        <f t="shared" si="102"/>
        <v>2.5249691551652002E-4</v>
      </c>
      <c r="N1287">
        <f t="shared" si="103"/>
        <v>2.0199753241321599E-2</v>
      </c>
      <c r="O1287">
        <f t="shared" si="104"/>
        <v>6.0599259723964793E-2</v>
      </c>
      <c r="Q1287" s="7">
        <v>1261</v>
      </c>
      <c r="R1287" s="7">
        <v>6.1589830961535791E-4</v>
      </c>
      <c r="S1287" s="7">
        <v>-3.5512061661156579E-4</v>
      </c>
      <c r="U1287" s="7">
        <v>71.456916099773238</v>
      </c>
      <c r="V1287" s="7">
        <v>9.3174513798008991E-4</v>
      </c>
    </row>
    <row r="1288" spans="1:22" x14ac:dyDescent="0.35">
      <c r="A1288" s="5">
        <v>2015</v>
      </c>
      <c r="B1288" s="14" t="s">
        <v>26</v>
      </c>
      <c r="C1288" s="14" t="s">
        <v>78</v>
      </c>
      <c r="D1288" s="14">
        <v>2011</v>
      </c>
      <c r="E1288" s="14">
        <v>4</v>
      </c>
      <c r="F1288" s="14">
        <v>79</v>
      </c>
      <c r="G1288" s="14">
        <v>1</v>
      </c>
      <c r="H1288" s="14">
        <v>80</v>
      </c>
      <c r="I1288" s="14" t="b">
        <v>1</v>
      </c>
      <c r="J1288" s="6">
        <v>1.2500000000000001E-2</v>
      </c>
      <c r="K1288">
        <f t="shared" si="100"/>
        <v>4.0803003101028238E-4</v>
      </c>
      <c r="L1288">
        <f t="shared" si="101"/>
        <v>2.0199753241321599E-2</v>
      </c>
      <c r="M1288">
        <f t="shared" si="102"/>
        <v>2.5249691551652002E-4</v>
      </c>
      <c r="N1288">
        <f t="shared" si="103"/>
        <v>2.0199753241321599E-2</v>
      </c>
      <c r="O1288">
        <f t="shared" si="104"/>
        <v>8.0799012965286396E-2</v>
      </c>
      <c r="Q1288" s="7">
        <v>1262</v>
      </c>
      <c r="R1288" s="7">
        <v>6.5253120459753296E-4</v>
      </c>
      <c r="S1288" s="7">
        <v>-3.9175351159374084E-4</v>
      </c>
      <c r="U1288" s="7">
        <v>71.513605442176868</v>
      </c>
      <c r="V1288" s="7">
        <v>9.3284844818068691E-4</v>
      </c>
    </row>
    <row r="1289" spans="1:22" x14ac:dyDescent="0.35">
      <c r="A1289" s="3">
        <v>2016</v>
      </c>
      <c r="B1289" s="13" t="s">
        <v>158</v>
      </c>
      <c r="C1289" s="13" t="s">
        <v>175</v>
      </c>
      <c r="D1289" s="13">
        <v>2015</v>
      </c>
      <c r="E1289" s="17">
        <v>1</v>
      </c>
      <c r="F1289" s="13">
        <v>79</v>
      </c>
      <c r="G1289" s="13">
        <v>1</v>
      </c>
      <c r="H1289" s="13">
        <v>80</v>
      </c>
      <c r="I1289" s="13" t="b">
        <v>1</v>
      </c>
      <c r="J1289" s="4">
        <v>1.2500000000000001E-2</v>
      </c>
      <c r="K1289">
        <f t="shared" si="100"/>
        <v>4.0803003101028238E-4</v>
      </c>
      <c r="L1289">
        <f t="shared" si="101"/>
        <v>2.0199753241321599E-2</v>
      </c>
      <c r="M1289">
        <f t="shared" si="102"/>
        <v>2.5249691551652002E-4</v>
      </c>
      <c r="N1289">
        <f t="shared" si="103"/>
        <v>2.0199753241321599E-2</v>
      </c>
      <c r="O1289">
        <f t="shared" si="104"/>
        <v>2.0199753241321599E-2</v>
      </c>
      <c r="Q1289" s="7">
        <v>1263</v>
      </c>
      <c r="R1289" s="7">
        <v>9.2588943126055553E-4</v>
      </c>
      <c r="S1289" s="7">
        <v>-5.5831728624479871E-4</v>
      </c>
      <c r="U1289" s="7">
        <v>71.570294784580497</v>
      </c>
      <c r="V1289" s="7">
        <v>9.3284844818068691E-4</v>
      </c>
    </row>
    <row r="1290" spans="1:22" x14ac:dyDescent="0.35">
      <c r="A1290" s="5">
        <v>2017</v>
      </c>
      <c r="B1290" s="14" t="s">
        <v>42</v>
      </c>
      <c r="C1290" s="14" t="s">
        <v>45</v>
      </c>
      <c r="D1290" s="14">
        <v>2012</v>
      </c>
      <c r="E1290" s="14">
        <v>5</v>
      </c>
      <c r="F1290" s="14">
        <v>159</v>
      </c>
      <c r="G1290" s="14">
        <v>2</v>
      </c>
      <c r="H1290" s="14">
        <v>161</v>
      </c>
      <c r="I1290" s="14" t="b">
        <v>1</v>
      </c>
      <c r="J1290" s="6">
        <v>1.2422360248447201E-2</v>
      </c>
      <c r="K1290">
        <f t="shared" si="100"/>
        <v>8.2116043740819325E-4</v>
      </c>
      <c r="L1290">
        <f t="shared" si="101"/>
        <v>2.8655897079103862E-2</v>
      </c>
      <c r="M1290">
        <f t="shared" si="102"/>
        <v>3.5597387675905407E-4</v>
      </c>
      <c r="N1290">
        <f t="shared" si="103"/>
        <v>2.8655897079103862E-2</v>
      </c>
      <c r="O1290">
        <f t="shared" si="104"/>
        <v>0.14327948539551932</v>
      </c>
      <c r="Q1290" s="7">
        <v>1264</v>
      </c>
      <c r="R1290" s="7">
        <v>8.9765964821149813E-4</v>
      </c>
      <c r="S1290" s="7">
        <v>-5.3129861734495969E-4</v>
      </c>
      <c r="U1290" s="7">
        <v>71.626984126984127</v>
      </c>
      <c r="V1290" s="7">
        <v>9.3674112627583695E-4</v>
      </c>
    </row>
    <row r="1291" spans="1:22" x14ac:dyDescent="0.35">
      <c r="A1291" s="3">
        <v>2014</v>
      </c>
      <c r="B1291" s="13" t="s">
        <v>37</v>
      </c>
      <c r="C1291" s="13" t="s">
        <v>38</v>
      </c>
      <c r="D1291" s="13">
        <v>2013</v>
      </c>
      <c r="E1291" s="17">
        <v>1</v>
      </c>
      <c r="F1291" s="13">
        <v>320</v>
      </c>
      <c r="G1291" s="13">
        <v>4</v>
      </c>
      <c r="H1291" s="13">
        <v>324</v>
      </c>
      <c r="I1291" s="13" t="b">
        <v>1</v>
      </c>
      <c r="J1291" s="4">
        <v>1.2345679012345699E-2</v>
      </c>
      <c r="K1291">
        <f t="shared" si="100"/>
        <v>1.6525216255916435E-3</v>
      </c>
      <c r="L1291">
        <f t="shared" si="101"/>
        <v>4.0651219238685123E-2</v>
      </c>
      <c r="M1291">
        <f t="shared" si="102"/>
        <v>5.0186690418129864E-4</v>
      </c>
      <c r="N1291">
        <f t="shared" si="103"/>
        <v>4.0651219238685123E-2</v>
      </c>
      <c r="O1291">
        <f t="shared" si="104"/>
        <v>4.0651219238685123E-2</v>
      </c>
      <c r="Q1291" s="7">
        <v>1265</v>
      </c>
      <c r="R1291" s="7">
        <v>6.4949174668788544E-4</v>
      </c>
      <c r="S1291" s="7">
        <v>-3.9043537739966204E-4</v>
      </c>
      <c r="U1291" s="7">
        <v>71.683673469387756</v>
      </c>
      <c r="V1291" s="7">
        <v>9.3775000231005471E-4</v>
      </c>
    </row>
    <row r="1292" spans="1:22" x14ac:dyDescent="0.35">
      <c r="A1292" s="3">
        <v>2013</v>
      </c>
      <c r="B1292" s="13" t="s">
        <v>42</v>
      </c>
      <c r="C1292" s="13" t="s">
        <v>45</v>
      </c>
      <c r="D1292" s="13">
        <v>2008</v>
      </c>
      <c r="E1292" s="14">
        <v>5</v>
      </c>
      <c r="F1292" s="13">
        <v>160</v>
      </c>
      <c r="G1292" s="13">
        <v>2</v>
      </c>
      <c r="H1292" s="13">
        <v>162</v>
      </c>
      <c r="I1292" s="13" t="b">
        <v>1</v>
      </c>
      <c r="J1292" s="4">
        <v>1.2345679012345699E-2</v>
      </c>
      <c r="K1292">
        <f t="shared" si="100"/>
        <v>8.2626081279582174E-4</v>
      </c>
      <c r="L1292">
        <f t="shared" si="101"/>
        <v>2.8744752787175292E-2</v>
      </c>
      <c r="M1292">
        <f t="shared" si="102"/>
        <v>3.5487349119969552E-4</v>
      </c>
      <c r="N1292">
        <f t="shared" si="103"/>
        <v>2.8744752787175292E-2</v>
      </c>
      <c r="O1292">
        <f t="shared" si="104"/>
        <v>0.14372376393587646</v>
      </c>
      <c r="Q1292" s="7">
        <v>1266</v>
      </c>
      <c r="R1292" s="7">
        <v>6.5686700780788758E-4</v>
      </c>
      <c r="S1292" s="7">
        <v>-3.9781063851966419E-4</v>
      </c>
      <c r="U1292" s="7">
        <v>71.740362811791385</v>
      </c>
      <c r="V1292" s="7">
        <v>9.3955163702056038E-4</v>
      </c>
    </row>
    <row r="1293" spans="1:22" x14ac:dyDescent="0.35">
      <c r="A1293" s="3">
        <v>2015</v>
      </c>
      <c r="B1293" s="13" t="s">
        <v>52</v>
      </c>
      <c r="C1293" s="13" t="s">
        <v>192</v>
      </c>
      <c r="D1293" s="13">
        <v>2013</v>
      </c>
      <c r="E1293" s="17">
        <v>2</v>
      </c>
      <c r="F1293" s="13">
        <v>80</v>
      </c>
      <c r="G1293" s="13">
        <v>1</v>
      </c>
      <c r="H1293" s="13">
        <v>81</v>
      </c>
      <c r="I1293" s="13" t="b">
        <v>1</v>
      </c>
      <c r="J1293" s="4">
        <v>1.2345679012345699E-2</v>
      </c>
      <c r="K1293">
        <f t="shared" si="100"/>
        <v>4.1313040639791087E-4</v>
      </c>
      <c r="L1293">
        <f t="shared" si="101"/>
        <v>2.0325609619342561E-2</v>
      </c>
      <c r="M1293">
        <f t="shared" si="102"/>
        <v>2.5093345209064932E-4</v>
      </c>
      <c r="N1293">
        <f t="shared" si="103"/>
        <v>2.0325609619342561E-2</v>
      </c>
      <c r="O1293">
        <f t="shared" si="104"/>
        <v>4.0651219238685123E-2</v>
      </c>
      <c r="Q1293" s="7">
        <v>1267</v>
      </c>
      <c r="R1293" s="7">
        <v>6.3474122444788104E-4</v>
      </c>
      <c r="S1293" s="7">
        <v>-3.7568485515965765E-4</v>
      </c>
      <c r="U1293" s="7">
        <v>71.797052154195015</v>
      </c>
      <c r="V1293" s="7">
        <v>9.3955163702056038E-4</v>
      </c>
    </row>
    <row r="1294" spans="1:22" x14ac:dyDescent="0.35">
      <c r="A1294" s="5">
        <v>2015</v>
      </c>
      <c r="B1294" s="14" t="s">
        <v>67</v>
      </c>
      <c r="C1294" s="14" t="s">
        <v>77</v>
      </c>
      <c r="D1294" s="14">
        <v>2012</v>
      </c>
      <c r="E1294" s="14">
        <v>3</v>
      </c>
      <c r="F1294" s="14">
        <v>80</v>
      </c>
      <c r="G1294" s="14">
        <v>1</v>
      </c>
      <c r="H1294" s="14">
        <v>81</v>
      </c>
      <c r="I1294" s="14" t="b">
        <v>1</v>
      </c>
      <c r="J1294" s="6">
        <v>1.2345679012345699E-2</v>
      </c>
      <c r="K1294">
        <f t="shared" si="100"/>
        <v>4.1313040639791087E-4</v>
      </c>
      <c r="L1294">
        <f t="shared" si="101"/>
        <v>2.0325609619342561E-2</v>
      </c>
      <c r="M1294">
        <f t="shared" si="102"/>
        <v>2.5093345209064932E-4</v>
      </c>
      <c r="N1294">
        <f t="shared" si="103"/>
        <v>2.0325609619342561E-2</v>
      </c>
      <c r="O1294">
        <f t="shared" si="104"/>
        <v>6.0976828858027687E-2</v>
      </c>
      <c r="Q1294" s="7">
        <v>1268</v>
      </c>
      <c r="R1294" s="7">
        <v>6.4211648556788319E-4</v>
      </c>
      <c r="S1294" s="7">
        <v>-3.8306011627965979E-4</v>
      </c>
      <c r="U1294" s="7">
        <v>71.85374149659863</v>
      </c>
      <c r="V1294" s="7">
        <v>9.4181835114001233E-4</v>
      </c>
    </row>
    <row r="1295" spans="1:22" x14ac:dyDescent="0.35">
      <c r="A1295" s="24">
        <v>2017</v>
      </c>
      <c r="B1295" s="17" t="s">
        <v>42</v>
      </c>
      <c r="C1295" s="17" t="s">
        <v>43</v>
      </c>
      <c r="D1295" s="17">
        <v>2016</v>
      </c>
      <c r="E1295" s="17">
        <v>1</v>
      </c>
      <c r="F1295" s="17">
        <v>80</v>
      </c>
      <c r="G1295" s="17">
        <v>1</v>
      </c>
      <c r="H1295" s="17">
        <v>81</v>
      </c>
      <c r="I1295" s="17" t="b">
        <v>1</v>
      </c>
      <c r="J1295" s="25">
        <v>1.2345679012345699E-2</v>
      </c>
      <c r="K1295">
        <f t="shared" si="100"/>
        <v>4.1313040639791087E-4</v>
      </c>
      <c r="L1295">
        <f t="shared" si="101"/>
        <v>2.0325609619342561E-2</v>
      </c>
      <c r="M1295">
        <f t="shared" si="102"/>
        <v>2.5093345209064932E-4</v>
      </c>
      <c r="N1295">
        <f t="shared" si="103"/>
        <v>2.0325609619342561E-2</v>
      </c>
      <c r="O1295">
        <f t="shared" si="104"/>
        <v>2.0325609619342561E-2</v>
      </c>
      <c r="Q1295" s="7">
        <v>1269</v>
      </c>
      <c r="R1295" s="7">
        <v>9.0060763528736296E-4</v>
      </c>
      <c r="S1295" s="7">
        <v>-5.3544582541538151E-4</v>
      </c>
      <c r="U1295" s="7">
        <v>71.91043083900226</v>
      </c>
      <c r="V1295" s="7">
        <v>9.4181835114001233E-4</v>
      </c>
    </row>
    <row r="1296" spans="1:22" x14ac:dyDescent="0.35">
      <c r="A1296" s="3">
        <v>2017</v>
      </c>
      <c r="B1296" s="13" t="s">
        <v>92</v>
      </c>
      <c r="C1296" s="13" t="s">
        <v>218</v>
      </c>
      <c r="D1296" s="13">
        <v>2016</v>
      </c>
      <c r="E1296" s="14">
        <v>1</v>
      </c>
      <c r="F1296" s="13">
        <v>80</v>
      </c>
      <c r="G1296" s="13">
        <v>1</v>
      </c>
      <c r="H1296" s="13">
        <v>81</v>
      </c>
      <c r="I1296" s="13" t="b">
        <v>1</v>
      </c>
      <c r="J1296" s="4">
        <v>1.2345679012345699E-2</v>
      </c>
      <c r="K1296">
        <f t="shared" si="100"/>
        <v>4.1313040639791087E-4</v>
      </c>
      <c r="L1296">
        <f t="shared" si="101"/>
        <v>2.0325609619342561E-2</v>
      </c>
      <c r="M1296">
        <f t="shared" si="102"/>
        <v>2.5093345209064932E-4</v>
      </c>
      <c r="N1296">
        <f t="shared" si="103"/>
        <v>2.0325609619342561E-2</v>
      </c>
      <c r="O1296">
        <f t="shared" si="104"/>
        <v>2.0325609619342561E-2</v>
      </c>
      <c r="Q1296" s="7">
        <v>1270</v>
      </c>
      <c r="R1296" s="7">
        <v>9.3504177331225978E-4</v>
      </c>
      <c r="S1296" s="7">
        <v>-5.7106748466600598E-4</v>
      </c>
      <c r="U1296" s="7">
        <v>71.967120181405889</v>
      </c>
      <c r="V1296" s="7">
        <v>9.4428492459436113E-4</v>
      </c>
    </row>
    <row r="1297" spans="1:22" x14ac:dyDescent="0.35">
      <c r="A1297" s="3">
        <v>2013</v>
      </c>
      <c r="B1297" s="13" t="s">
        <v>37</v>
      </c>
      <c r="C1297" s="13" t="s">
        <v>39</v>
      </c>
      <c r="D1297" s="13">
        <v>2008</v>
      </c>
      <c r="E1297" s="17">
        <v>5</v>
      </c>
      <c r="F1297" s="13">
        <v>161</v>
      </c>
      <c r="G1297" s="13">
        <v>2</v>
      </c>
      <c r="H1297" s="13">
        <v>163</v>
      </c>
      <c r="I1297" s="13" t="b">
        <v>1</v>
      </c>
      <c r="J1297" s="4">
        <v>1.22699386503067E-2</v>
      </c>
      <c r="K1297">
        <f t="shared" si="100"/>
        <v>8.3136118818345035E-4</v>
      </c>
      <c r="L1297">
        <f t="shared" si="101"/>
        <v>2.8833334669847856E-2</v>
      </c>
      <c r="M1297">
        <f t="shared" si="102"/>
        <v>3.5378324748279439E-4</v>
      </c>
      <c r="N1297">
        <f t="shared" si="103"/>
        <v>2.8833334669847856E-2</v>
      </c>
      <c r="O1297">
        <f t="shared" si="104"/>
        <v>0.14416667334923927</v>
      </c>
      <c r="Q1297" s="7">
        <v>1271</v>
      </c>
      <c r="R1297" s="7">
        <v>6.3147988257699326E-4</v>
      </c>
      <c r="S1297" s="7">
        <v>-3.7411119489767742E-4</v>
      </c>
      <c r="U1297" s="7">
        <v>72.023809523809518</v>
      </c>
      <c r="V1297" s="7">
        <v>9.4640143587562643E-4</v>
      </c>
    </row>
    <row r="1298" spans="1:22" x14ac:dyDescent="0.35">
      <c r="A1298" s="3">
        <v>2013</v>
      </c>
      <c r="B1298" s="13" t="s">
        <v>24</v>
      </c>
      <c r="C1298" s="13" t="s">
        <v>41</v>
      </c>
      <c r="D1298" s="13">
        <v>2011</v>
      </c>
      <c r="E1298" s="14">
        <v>2</v>
      </c>
      <c r="F1298" s="13">
        <v>81</v>
      </c>
      <c r="G1298" s="13">
        <v>1</v>
      </c>
      <c r="H1298" s="13">
        <v>82</v>
      </c>
      <c r="I1298" s="13" t="b">
        <v>1</v>
      </c>
      <c r="J1298" s="4">
        <v>1.21951219512195E-2</v>
      </c>
      <c r="K1298">
        <f t="shared" si="100"/>
        <v>4.1823078178553942E-4</v>
      </c>
      <c r="L1298">
        <f t="shared" si="101"/>
        <v>2.0450691474508616E-2</v>
      </c>
      <c r="M1298">
        <f t="shared" si="102"/>
        <v>2.4939867651839752E-4</v>
      </c>
      <c r="N1298">
        <f t="shared" si="103"/>
        <v>2.0450691474508616E-2</v>
      </c>
      <c r="O1298">
        <f t="shared" si="104"/>
        <v>4.0901382949017233E-2</v>
      </c>
      <c r="Q1298" s="7">
        <v>1272</v>
      </c>
      <c r="R1298" s="7">
        <v>6.3890350658319327E-4</v>
      </c>
      <c r="S1298" s="7">
        <v>-3.8153481890387743E-4</v>
      </c>
      <c r="U1298" s="7">
        <v>72.080498866213148</v>
      </c>
      <c r="V1298" s="7">
        <v>9.4760403825378556E-4</v>
      </c>
    </row>
    <row r="1299" spans="1:22" x14ac:dyDescent="0.35">
      <c r="A1299" s="24">
        <v>2015</v>
      </c>
      <c r="B1299" s="17" t="s">
        <v>30</v>
      </c>
      <c r="C1299" s="17" t="s">
        <v>51</v>
      </c>
      <c r="D1299" s="17">
        <v>2010</v>
      </c>
      <c r="E1299" s="17">
        <v>5</v>
      </c>
      <c r="F1299" s="17">
        <v>81</v>
      </c>
      <c r="G1299" s="17">
        <v>1</v>
      </c>
      <c r="H1299" s="17">
        <v>82</v>
      </c>
      <c r="I1299" s="17" t="b">
        <v>1</v>
      </c>
      <c r="J1299" s="25">
        <v>1.21951219512195E-2</v>
      </c>
      <c r="K1299">
        <f t="shared" si="100"/>
        <v>4.1823078178553942E-4</v>
      </c>
      <c r="L1299">
        <f t="shared" si="101"/>
        <v>2.0450691474508616E-2</v>
      </c>
      <c r="M1299">
        <f t="shared" si="102"/>
        <v>2.4939867651839752E-4</v>
      </c>
      <c r="N1299">
        <f t="shared" si="103"/>
        <v>2.0450691474508616E-2</v>
      </c>
      <c r="O1299">
        <f t="shared" si="104"/>
        <v>0.10225345737254309</v>
      </c>
      <c r="Q1299" s="7">
        <v>1273</v>
      </c>
      <c r="R1299" s="7">
        <v>6.4632713058939339E-4</v>
      </c>
      <c r="S1299" s="7">
        <v>-3.8895844291007755E-4</v>
      </c>
      <c r="U1299" s="7">
        <v>72.137188208616777</v>
      </c>
      <c r="V1299" s="7">
        <v>9.4760403825378556E-4</v>
      </c>
    </row>
    <row r="1300" spans="1:22" x14ac:dyDescent="0.35">
      <c r="A1300" s="5">
        <v>2015</v>
      </c>
      <c r="B1300" s="14" t="s">
        <v>241</v>
      </c>
      <c r="C1300" s="14" t="s">
        <v>242</v>
      </c>
      <c r="D1300" s="14">
        <v>2012</v>
      </c>
      <c r="E1300" s="14">
        <v>3</v>
      </c>
      <c r="F1300" s="14">
        <v>81</v>
      </c>
      <c r="G1300" s="14">
        <v>1</v>
      </c>
      <c r="H1300" s="14">
        <v>82</v>
      </c>
      <c r="I1300" s="14" t="b">
        <v>1</v>
      </c>
      <c r="J1300" s="6">
        <v>1.21951219512195E-2</v>
      </c>
      <c r="K1300">
        <f t="shared" si="100"/>
        <v>4.1823078178553942E-4</v>
      </c>
      <c r="L1300">
        <f t="shared" si="101"/>
        <v>2.0450691474508616E-2</v>
      </c>
      <c r="M1300">
        <f t="shared" si="102"/>
        <v>2.4939867651839752E-4</v>
      </c>
      <c r="N1300">
        <f t="shared" si="103"/>
        <v>2.0450691474508616E-2</v>
      </c>
      <c r="O1300">
        <f t="shared" si="104"/>
        <v>6.1352074423525846E-2</v>
      </c>
      <c r="Q1300" s="7">
        <v>1274</v>
      </c>
      <c r="R1300" s="7">
        <v>6.4632713058939339E-4</v>
      </c>
      <c r="S1300" s="7">
        <v>-3.8895844291007755E-4</v>
      </c>
      <c r="U1300" s="7">
        <v>72.193877551020407</v>
      </c>
      <c r="V1300" s="7">
        <v>9.4871821152311747E-4</v>
      </c>
    </row>
    <row r="1301" spans="1:22" x14ac:dyDescent="0.35">
      <c r="A1301" s="24">
        <v>2017</v>
      </c>
      <c r="B1301" s="17" t="s">
        <v>106</v>
      </c>
      <c r="C1301" s="17" t="s">
        <v>107</v>
      </c>
      <c r="D1301" s="17">
        <v>2014</v>
      </c>
      <c r="E1301" s="17">
        <v>3</v>
      </c>
      <c r="F1301" s="17">
        <v>81</v>
      </c>
      <c r="G1301" s="17">
        <v>1</v>
      </c>
      <c r="H1301" s="17">
        <v>82</v>
      </c>
      <c r="I1301" s="17" t="b">
        <v>1</v>
      </c>
      <c r="J1301" s="25">
        <v>1.21951219512195E-2</v>
      </c>
      <c r="K1301">
        <f t="shared" si="100"/>
        <v>4.1823078178553942E-4</v>
      </c>
      <c r="L1301">
        <f t="shared" si="101"/>
        <v>2.0450691474508616E-2</v>
      </c>
      <c r="M1301">
        <f t="shared" si="102"/>
        <v>2.4939867651839752E-4</v>
      </c>
      <c r="N1301">
        <f t="shared" si="103"/>
        <v>2.0450691474508616E-2</v>
      </c>
      <c r="O1301">
        <f t="shared" si="104"/>
        <v>6.1352074423525846E-2</v>
      </c>
      <c r="Q1301" s="7">
        <v>1275</v>
      </c>
      <c r="R1301" s="7">
        <v>9.064748480566388E-4</v>
      </c>
      <c r="S1301" s="7">
        <v>-5.4367656987925001E-4</v>
      </c>
      <c r="U1301" s="7">
        <v>72.250566893424036</v>
      </c>
      <c r="V1301" s="7">
        <v>9.4871821152311747E-4</v>
      </c>
    </row>
    <row r="1302" spans="1:22" x14ac:dyDescent="0.35">
      <c r="A1302" s="3">
        <v>2013</v>
      </c>
      <c r="B1302" s="13" t="s">
        <v>42</v>
      </c>
      <c r="C1302" s="13" t="s">
        <v>43</v>
      </c>
      <c r="D1302" s="13">
        <v>2009</v>
      </c>
      <c r="E1302" s="14">
        <v>4</v>
      </c>
      <c r="F1302" s="13">
        <v>244</v>
      </c>
      <c r="G1302" s="13">
        <v>3</v>
      </c>
      <c r="H1302" s="13">
        <v>247</v>
      </c>
      <c r="I1302" s="13" t="b">
        <v>1</v>
      </c>
      <c r="J1302" s="4">
        <v>1.21457489878543E-2</v>
      </c>
      <c r="K1302">
        <f t="shared" si="100"/>
        <v>1.2597927207442469E-3</v>
      </c>
      <c r="L1302">
        <f t="shared" si="101"/>
        <v>3.5493558862760531E-2</v>
      </c>
      <c r="M1302">
        <f t="shared" si="102"/>
        <v>4.3109585663272075E-4</v>
      </c>
      <c r="N1302">
        <f t="shared" si="103"/>
        <v>3.5493558862760531E-2</v>
      </c>
      <c r="O1302">
        <f t="shared" si="104"/>
        <v>0.14197423545104212</v>
      </c>
      <c r="Q1302" s="7">
        <v>1276</v>
      </c>
      <c r="R1302" s="7">
        <v>6.579821952400651E-4</v>
      </c>
      <c r="S1302" s="7">
        <v>-4.0226862882928704E-4</v>
      </c>
      <c r="U1302" s="7">
        <v>72.307256235827666</v>
      </c>
      <c r="V1302" s="7">
        <v>9.4871821152311747E-4</v>
      </c>
    </row>
    <row r="1303" spans="1:22" x14ac:dyDescent="0.35">
      <c r="A1303" s="3">
        <v>2017</v>
      </c>
      <c r="B1303" s="13" t="s">
        <v>33</v>
      </c>
      <c r="C1303" s="13" t="s">
        <v>34</v>
      </c>
      <c r="D1303" s="13">
        <v>2012</v>
      </c>
      <c r="E1303" s="17">
        <v>5</v>
      </c>
      <c r="F1303" s="13">
        <v>326</v>
      </c>
      <c r="G1303" s="13">
        <v>4</v>
      </c>
      <c r="H1303" s="13">
        <v>330</v>
      </c>
      <c r="I1303" s="13" t="b">
        <v>1</v>
      </c>
      <c r="J1303" s="4">
        <v>1.21212121212121E-2</v>
      </c>
      <c r="K1303">
        <f t="shared" si="100"/>
        <v>1.6831238779174147E-3</v>
      </c>
      <c r="L1303">
        <f t="shared" si="101"/>
        <v>4.1025892774166593E-2</v>
      </c>
      <c r="M1303">
        <f t="shared" si="102"/>
        <v>4.9728354877777599E-4</v>
      </c>
      <c r="N1303">
        <f t="shared" si="103"/>
        <v>4.1025892774166593E-2</v>
      </c>
      <c r="O1303">
        <f t="shared" si="104"/>
        <v>0.20512946387083297</v>
      </c>
      <c r="Q1303" s="7">
        <v>1277</v>
      </c>
      <c r="R1303" s="7">
        <v>6.6545386909420533E-4</v>
      </c>
      <c r="S1303" s="7">
        <v>-4.0974030268342728E-4</v>
      </c>
      <c r="U1303" s="7">
        <v>72.363945578231295</v>
      </c>
      <c r="V1303" s="7">
        <v>9.4871821152311747E-4</v>
      </c>
    </row>
    <row r="1304" spans="1:22" x14ac:dyDescent="0.35">
      <c r="A1304" s="3">
        <v>2014</v>
      </c>
      <c r="B1304" s="13" t="s">
        <v>24</v>
      </c>
      <c r="C1304" s="13" t="s">
        <v>29</v>
      </c>
      <c r="D1304" s="13">
        <v>2012</v>
      </c>
      <c r="E1304" s="14">
        <v>2</v>
      </c>
      <c r="F1304" s="13">
        <v>245</v>
      </c>
      <c r="G1304" s="13">
        <v>3</v>
      </c>
      <c r="H1304" s="13">
        <v>248</v>
      </c>
      <c r="I1304" s="13" t="b">
        <v>1</v>
      </c>
      <c r="J1304" s="4">
        <v>1.2096774193548401E-2</v>
      </c>
      <c r="K1304">
        <f t="shared" si="100"/>
        <v>1.2648930961318753E-3</v>
      </c>
      <c r="L1304">
        <f t="shared" si="101"/>
        <v>3.5565335597065234E-2</v>
      </c>
      <c r="M1304">
        <f t="shared" si="102"/>
        <v>4.3022583383546704E-4</v>
      </c>
      <c r="N1304">
        <f t="shared" si="103"/>
        <v>3.5565335597065234E-2</v>
      </c>
      <c r="O1304">
        <f t="shared" si="104"/>
        <v>7.1130671194130468E-2</v>
      </c>
      <c r="Q1304" s="7">
        <v>1278</v>
      </c>
      <c r="R1304" s="7">
        <v>6.5051052138592486E-4</v>
      </c>
      <c r="S1304" s="7">
        <v>-3.947969549751468E-4</v>
      </c>
      <c r="U1304" s="7">
        <v>72.420634920634924</v>
      </c>
      <c r="V1304" s="7">
        <v>9.5095839932096931E-4</v>
      </c>
    </row>
    <row r="1305" spans="1:22" x14ac:dyDescent="0.35">
      <c r="A1305" s="24">
        <v>2013</v>
      </c>
      <c r="B1305" s="17" t="s">
        <v>24</v>
      </c>
      <c r="C1305" s="17" t="s">
        <v>29</v>
      </c>
      <c r="D1305" s="17">
        <v>2013</v>
      </c>
      <c r="E1305" s="17">
        <v>0</v>
      </c>
      <c r="F1305" s="17">
        <v>82</v>
      </c>
      <c r="G1305" s="17">
        <v>1</v>
      </c>
      <c r="H1305" s="17">
        <v>83</v>
      </c>
      <c r="I1305" s="17" t="b">
        <v>1</v>
      </c>
      <c r="J1305" s="25">
        <v>1.20481927710843E-2</v>
      </c>
      <c r="K1305">
        <f t="shared" si="100"/>
        <v>4.2333115717316797E-4</v>
      </c>
      <c r="L1305">
        <f t="shared" si="101"/>
        <v>2.0575012932515208E-2</v>
      </c>
      <c r="M1305">
        <f t="shared" si="102"/>
        <v>2.4789172207849571E-4</v>
      </c>
      <c r="N1305">
        <f t="shared" si="103"/>
        <v>2.0575012932515208E-2</v>
      </c>
      <c r="O1305">
        <f t="shared" si="104"/>
        <v>0</v>
      </c>
      <c r="Q1305" s="7">
        <v>1279</v>
      </c>
      <c r="R1305" s="7">
        <v>6.6545386909420533E-4</v>
      </c>
      <c r="S1305" s="7">
        <v>-4.0974030268342728E-4</v>
      </c>
      <c r="U1305" s="7">
        <v>72.47732426303854</v>
      </c>
      <c r="V1305" s="7">
        <v>9.5222549968222855E-4</v>
      </c>
    </row>
    <row r="1306" spans="1:22" x14ac:dyDescent="0.35">
      <c r="A1306" s="3">
        <v>2015</v>
      </c>
      <c r="B1306" s="13" t="s">
        <v>92</v>
      </c>
      <c r="C1306" s="13" t="s">
        <v>218</v>
      </c>
      <c r="D1306" s="13">
        <v>2010</v>
      </c>
      <c r="E1306" s="14">
        <v>5</v>
      </c>
      <c r="F1306" s="13">
        <v>82</v>
      </c>
      <c r="G1306" s="13">
        <v>1</v>
      </c>
      <c r="H1306" s="13">
        <v>83</v>
      </c>
      <c r="I1306" s="13" t="b">
        <v>1</v>
      </c>
      <c r="J1306" s="4">
        <v>1.20481927710843E-2</v>
      </c>
      <c r="K1306">
        <f t="shared" si="100"/>
        <v>4.2333115717316797E-4</v>
      </c>
      <c r="L1306">
        <f t="shared" si="101"/>
        <v>2.0575012932515208E-2</v>
      </c>
      <c r="M1306">
        <f t="shared" si="102"/>
        <v>2.4789172207849571E-4</v>
      </c>
      <c r="N1306">
        <f t="shared" si="103"/>
        <v>2.0575012932515208E-2</v>
      </c>
      <c r="O1306">
        <f t="shared" si="104"/>
        <v>0.10287506466257604</v>
      </c>
      <c r="Q1306" s="7">
        <v>1280</v>
      </c>
      <c r="R1306" s="7">
        <v>9.0457108334693597E-4</v>
      </c>
      <c r="S1306" s="7">
        <v>-5.4523359916959589E-4</v>
      </c>
      <c r="U1306" s="7">
        <v>72.534013605442169</v>
      </c>
      <c r="V1306" s="7">
        <v>9.5340326822105519E-4</v>
      </c>
    </row>
    <row r="1307" spans="1:22" x14ac:dyDescent="0.35">
      <c r="A1307" s="3">
        <v>2017</v>
      </c>
      <c r="B1307" s="13" t="s">
        <v>33</v>
      </c>
      <c r="C1307" s="13" t="s">
        <v>55</v>
      </c>
      <c r="D1307" s="13">
        <v>2016</v>
      </c>
      <c r="E1307" s="17">
        <v>1</v>
      </c>
      <c r="F1307" s="13">
        <v>248</v>
      </c>
      <c r="G1307" s="13">
        <v>3</v>
      </c>
      <c r="H1307" s="13">
        <v>251</v>
      </c>
      <c r="I1307" s="13" t="b">
        <v>1</v>
      </c>
      <c r="J1307" s="4">
        <v>1.1952191235059801E-2</v>
      </c>
      <c r="K1307">
        <f t="shared" si="100"/>
        <v>1.2801942222947608E-3</v>
      </c>
      <c r="L1307">
        <f t="shared" si="101"/>
        <v>3.5779801876125041E-2</v>
      </c>
      <c r="M1307">
        <f t="shared" si="102"/>
        <v>4.2764703437599795E-4</v>
      </c>
      <c r="N1307">
        <f t="shared" si="103"/>
        <v>3.5779801876125041E-2</v>
      </c>
      <c r="O1307">
        <f t="shared" si="104"/>
        <v>3.5779801876125041E-2</v>
      </c>
      <c r="Q1307" s="7">
        <v>1281</v>
      </c>
      <c r="R1307" s="7">
        <v>6.6218659709447645E-4</v>
      </c>
      <c r="S1307" s="7">
        <v>-4.080966252981655E-4</v>
      </c>
      <c r="U1307" s="7">
        <v>72.590702947845799</v>
      </c>
      <c r="V1307" s="7">
        <v>9.5777539267350397E-4</v>
      </c>
    </row>
    <row r="1308" spans="1:22" x14ac:dyDescent="0.35">
      <c r="A1308" s="3">
        <v>2013</v>
      </c>
      <c r="B1308" s="13" t="s">
        <v>52</v>
      </c>
      <c r="C1308" s="13" t="s">
        <v>82</v>
      </c>
      <c r="D1308" s="13">
        <v>2010</v>
      </c>
      <c r="E1308" s="14">
        <v>3</v>
      </c>
      <c r="F1308" s="13">
        <v>83</v>
      </c>
      <c r="G1308" s="13">
        <v>1</v>
      </c>
      <c r="H1308" s="13">
        <v>84</v>
      </c>
      <c r="I1308" s="13" t="b">
        <v>1</v>
      </c>
      <c r="J1308" s="4">
        <v>1.1904761904761901E-2</v>
      </c>
      <c r="K1308">
        <f t="shared" si="100"/>
        <v>4.2843153256079647E-4</v>
      </c>
      <c r="L1308">
        <f t="shared" si="101"/>
        <v>2.069858769483552E-2</v>
      </c>
      <c r="M1308">
        <f t="shared" si="102"/>
        <v>2.4641175827185132E-4</v>
      </c>
      <c r="N1308">
        <f t="shared" si="103"/>
        <v>2.069858769483552E-2</v>
      </c>
      <c r="O1308">
        <f t="shared" si="104"/>
        <v>6.209576308450656E-2</v>
      </c>
      <c r="Q1308" s="7">
        <v>1282</v>
      </c>
      <c r="R1308" s="7">
        <v>6.3962834709988014E-4</v>
      </c>
      <c r="S1308" s="7">
        <v>-3.8553837530356919E-4</v>
      </c>
      <c r="U1308" s="7">
        <v>72.647392290249428</v>
      </c>
      <c r="V1308" s="7">
        <v>9.5777539267350397E-4</v>
      </c>
    </row>
    <row r="1309" spans="1:22" x14ac:dyDescent="0.35">
      <c r="A1309" s="24">
        <v>2014</v>
      </c>
      <c r="B1309" s="17" t="s">
        <v>24</v>
      </c>
      <c r="C1309" s="17" t="s">
        <v>101</v>
      </c>
      <c r="D1309" s="17">
        <v>2013</v>
      </c>
      <c r="E1309" s="17">
        <v>1</v>
      </c>
      <c r="F1309" s="17">
        <v>83</v>
      </c>
      <c r="G1309" s="17">
        <v>1</v>
      </c>
      <c r="H1309" s="17">
        <v>84</v>
      </c>
      <c r="I1309" s="17" t="b">
        <v>1</v>
      </c>
      <c r="J1309" s="25">
        <v>1.1904761904761901E-2</v>
      </c>
      <c r="K1309">
        <f t="shared" si="100"/>
        <v>4.2843153256079647E-4</v>
      </c>
      <c r="L1309">
        <f t="shared" si="101"/>
        <v>2.069858769483552E-2</v>
      </c>
      <c r="M1309">
        <f t="shared" si="102"/>
        <v>2.4641175827185132E-4</v>
      </c>
      <c r="N1309">
        <f t="shared" si="103"/>
        <v>2.069858769483552E-2</v>
      </c>
      <c r="O1309">
        <f t="shared" si="104"/>
        <v>2.069858769483552E-2</v>
      </c>
      <c r="Q1309" s="7">
        <v>1283</v>
      </c>
      <c r="R1309" s="7">
        <v>6.3962834709988014E-4</v>
      </c>
      <c r="S1309" s="7">
        <v>-3.8553837530356919E-4</v>
      </c>
      <c r="U1309" s="7">
        <v>72.704081632653057</v>
      </c>
      <c r="V1309" s="7">
        <v>9.581584262391763E-4</v>
      </c>
    </row>
    <row r="1310" spans="1:22" x14ac:dyDescent="0.35">
      <c r="A1310" s="5">
        <v>2016</v>
      </c>
      <c r="B1310" s="14" t="s">
        <v>24</v>
      </c>
      <c r="C1310" s="14" t="s">
        <v>41</v>
      </c>
      <c r="D1310" s="14">
        <v>2013</v>
      </c>
      <c r="E1310" s="14">
        <v>3</v>
      </c>
      <c r="F1310" s="14">
        <v>83</v>
      </c>
      <c r="G1310" s="14">
        <v>1</v>
      </c>
      <c r="H1310" s="14">
        <v>84</v>
      </c>
      <c r="I1310" s="14" t="b">
        <v>1</v>
      </c>
      <c r="J1310" s="6">
        <v>1.1904761904761901E-2</v>
      </c>
      <c r="K1310">
        <f t="shared" si="100"/>
        <v>4.2843153256079647E-4</v>
      </c>
      <c r="L1310">
        <f t="shared" si="101"/>
        <v>2.069858769483552E-2</v>
      </c>
      <c r="M1310">
        <f t="shared" si="102"/>
        <v>2.4641175827185132E-4</v>
      </c>
      <c r="N1310">
        <f t="shared" si="103"/>
        <v>2.069858769483552E-2</v>
      </c>
      <c r="O1310">
        <f t="shared" si="104"/>
        <v>6.209576308450656E-2</v>
      </c>
      <c r="Q1310" s="7">
        <v>1284</v>
      </c>
      <c r="R1310" s="7">
        <v>6.5466718042961097E-4</v>
      </c>
      <c r="S1310" s="7">
        <v>-4.0057720863330003E-4</v>
      </c>
      <c r="U1310" s="7">
        <v>72.760770975056687</v>
      </c>
      <c r="V1310" s="7">
        <v>9.581584262391763E-4</v>
      </c>
    </row>
    <row r="1311" spans="1:22" x14ac:dyDescent="0.35">
      <c r="A1311" s="24">
        <v>2016</v>
      </c>
      <c r="B1311" s="17" t="s">
        <v>33</v>
      </c>
      <c r="C1311" s="17" t="s">
        <v>97</v>
      </c>
      <c r="D1311" s="17">
        <v>2011</v>
      </c>
      <c r="E1311" s="17">
        <v>5</v>
      </c>
      <c r="F1311" s="17">
        <v>83</v>
      </c>
      <c r="G1311" s="17">
        <v>1</v>
      </c>
      <c r="H1311" s="17">
        <v>84</v>
      </c>
      <c r="I1311" s="17" t="b">
        <v>1</v>
      </c>
      <c r="J1311" s="25">
        <v>1.1904761904761901E-2</v>
      </c>
      <c r="K1311">
        <f t="shared" si="100"/>
        <v>4.2843153256079647E-4</v>
      </c>
      <c r="L1311">
        <f t="shared" si="101"/>
        <v>2.069858769483552E-2</v>
      </c>
      <c r="M1311">
        <f t="shared" si="102"/>
        <v>2.4641175827185132E-4</v>
      </c>
      <c r="N1311">
        <f t="shared" si="103"/>
        <v>2.069858769483552E-2</v>
      </c>
      <c r="O1311">
        <f t="shared" si="104"/>
        <v>0.10349293847417759</v>
      </c>
      <c r="Q1311" s="7">
        <v>1285</v>
      </c>
      <c r="R1311" s="7">
        <v>6.5879761370964758E-4</v>
      </c>
      <c r="S1311" s="7">
        <v>-4.0630069819312756E-4</v>
      </c>
      <c r="U1311" s="7">
        <v>72.817460317460316</v>
      </c>
      <c r="V1311" s="7">
        <v>9.581584262391763E-4</v>
      </c>
    </row>
    <row r="1312" spans="1:22" x14ac:dyDescent="0.35">
      <c r="A1312" s="3">
        <v>2016</v>
      </c>
      <c r="B1312" s="13" t="s">
        <v>26</v>
      </c>
      <c r="C1312" s="13" t="s">
        <v>147</v>
      </c>
      <c r="D1312" s="13">
        <v>2011</v>
      </c>
      <c r="E1312" s="14">
        <v>5</v>
      </c>
      <c r="F1312" s="13">
        <v>83</v>
      </c>
      <c r="G1312" s="13">
        <v>1</v>
      </c>
      <c r="H1312" s="13">
        <v>84</v>
      </c>
      <c r="I1312" s="13" t="b">
        <v>1</v>
      </c>
      <c r="J1312" s="4">
        <v>1.1904761904761901E-2</v>
      </c>
      <c r="K1312">
        <f t="shared" si="100"/>
        <v>4.2843153256079647E-4</v>
      </c>
      <c r="L1312">
        <f t="shared" si="101"/>
        <v>2.069858769483552E-2</v>
      </c>
      <c r="M1312">
        <f t="shared" si="102"/>
        <v>2.4641175827185132E-4</v>
      </c>
      <c r="N1312">
        <f t="shared" si="103"/>
        <v>2.069858769483552E-2</v>
      </c>
      <c r="O1312">
        <f t="shared" si="104"/>
        <v>0.10349293847417759</v>
      </c>
      <c r="Q1312" s="7">
        <v>1286</v>
      </c>
      <c r="R1312" s="7">
        <v>6.6636447195974518E-4</v>
      </c>
      <c r="S1312" s="7">
        <v>-4.1386755644322516E-4</v>
      </c>
      <c r="U1312" s="7">
        <v>72.874149659863946</v>
      </c>
      <c r="V1312" s="7">
        <v>9.581584262391763E-4</v>
      </c>
    </row>
    <row r="1313" spans="1:22" x14ac:dyDescent="0.35">
      <c r="A1313" s="3">
        <v>2017</v>
      </c>
      <c r="B1313" s="13" t="s">
        <v>106</v>
      </c>
      <c r="C1313" s="13" t="s">
        <v>107</v>
      </c>
      <c r="D1313" s="13">
        <v>2013</v>
      </c>
      <c r="E1313" s="17">
        <v>4</v>
      </c>
      <c r="F1313" s="13">
        <v>83</v>
      </c>
      <c r="G1313" s="13">
        <v>1</v>
      </c>
      <c r="H1313" s="13">
        <v>84</v>
      </c>
      <c r="I1313" s="13" t="b">
        <v>1</v>
      </c>
      <c r="J1313" s="4">
        <v>1.1904761904761901E-2</v>
      </c>
      <c r="K1313">
        <f t="shared" si="100"/>
        <v>4.2843153256079647E-4</v>
      </c>
      <c r="L1313">
        <f t="shared" si="101"/>
        <v>2.069858769483552E-2</v>
      </c>
      <c r="M1313">
        <f t="shared" si="102"/>
        <v>2.4641175827185132E-4</v>
      </c>
      <c r="N1313">
        <f t="shared" si="103"/>
        <v>2.069858769483552E-2</v>
      </c>
      <c r="O1313">
        <f t="shared" si="104"/>
        <v>8.279435077934208E-2</v>
      </c>
      <c r="Q1313" s="7">
        <v>1287</v>
      </c>
      <c r="R1313" s="7">
        <v>6.4366389720945251E-4</v>
      </c>
      <c r="S1313" s="7">
        <v>-3.9116698169293249E-4</v>
      </c>
      <c r="U1313" s="7">
        <v>72.930839002267575</v>
      </c>
      <c r="V1313" s="7">
        <v>9.581584262391763E-4</v>
      </c>
    </row>
    <row r="1314" spans="1:22" x14ac:dyDescent="0.35">
      <c r="A1314" s="3">
        <v>2013</v>
      </c>
      <c r="B1314" s="13" t="s">
        <v>42</v>
      </c>
      <c r="C1314" s="13" t="s">
        <v>112</v>
      </c>
      <c r="D1314" s="13">
        <v>2008</v>
      </c>
      <c r="E1314" s="14">
        <v>5</v>
      </c>
      <c r="F1314" s="13">
        <v>84</v>
      </c>
      <c r="G1314" s="13">
        <v>1</v>
      </c>
      <c r="H1314" s="13">
        <v>85</v>
      </c>
      <c r="I1314" s="13" t="b">
        <v>1</v>
      </c>
      <c r="J1314" s="4">
        <v>1.1764705882352899E-2</v>
      </c>
      <c r="K1314">
        <f t="shared" si="100"/>
        <v>4.3353190794842501E-4</v>
      </c>
      <c r="L1314">
        <f t="shared" si="101"/>
        <v>2.0821429056345413E-2</v>
      </c>
      <c r="M1314">
        <f t="shared" si="102"/>
        <v>2.4495798889818049E-4</v>
      </c>
      <c r="N1314">
        <f t="shared" si="103"/>
        <v>2.0821429056345413E-2</v>
      </c>
      <c r="O1314">
        <f t="shared" si="104"/>
        <v>0.10410714528172707</v>
      </c>
      <c r="Q1314" s="7">
        <v>1288</v>
      </c>
      <c r="R1314" s="7">
        <v>9.5605657188777059E-4</v>
      </c>
      <c r="S1314" s="7">
        <v>-6.0008269512871657E-4</v>
      </c>
      <c r="U1314" s="7">
        <v>72.987528344671205</v>
      </c>
      <c r="V1314" s="7">
        <v>9.581584262391763E-4</v>
      </c>
    </row>
    <row r="1315" spans="1:22" x14ac:dyDescent="0.35">
      <c r="A1315" s="3">
        <v>2013</v>
      </c>
      <c r="B1315" s="13" t="s">
        <v>153</v>
      </c>
      <c r="C1315" s="13" t="s">
        <v>154</v>
      </c>
      <c r="D1315" s="13">
        <v>2008</v>
      </c>
      <c r="E1315" s="17">
        <v>5</v>
      </c>
      <c r="F1315" s="13">
        <v>84</v>
      </c>
      <c r="G1315" s="13">
        <v>1</v>
      </c>
      <c r="H1315" s="13">
        <v>85</v>
      </c>
      <c r="I1315" s="13" t="b">
        <v>1</v>
      </c>
      <c r="J1315" s="4">
        <v>1.1764705882352899E-2</v>
      </c>
      <c r="K1315">
        <f t="shared" si="100"/>
        <v>4.3353190794842501E-4</v>
      </c>
      <c r="L1315">
        <f t="shared" si="101"/>
        <v>2.0821429056345413E-2</v>
      </c>
      <c r="M1315">
        <f t="shared" si="102"/>
        <v>2.4495798889818049E-4</v>
      </c>
      <c r="N1315">
        <f t="shared" si="103"/>
        <v>2.0821429056345413E-2</v>
      </c>
      <c r="O1315">
        <f t="shared" si="104"/>
        <v>0.10410714528172707</v>
      </c>
      <c r="Q1315" s="7">
        <v>1289</v>
      </c>
      <c r="R1315" s="7">
        <v>1.2953486059404955E-3</v>
      </c>
      <c r="S1315" s="7">
        <v>-7.9348170175919683E-4</v>
      </c>
      <c r="U1315" s="7">
        <v>73.044217687074834</v>
      </c>
      <c r="V1315" s="7">
        <v>9.6056284263257123E-4</v>
      </c>
    </row>
    <row r="1316" spans="1:22" x14ac:dyDescent="0.35">
      <c r="A1316" s="3">
        <v>2014</v>
      </c>
      <c r="B1316" s="13" t="s">
        <v>26</v>
      </c>
      <c r="C1316" s="13" t="s">
        <v>110</v>
      </c>
      <c r="D1316" s="13">
        <v>2014</v>
      </c>
      <c r="E1316" s="14">
        <v>0</v>
      </c>
      <c r="F1316" s="13">
        <v>84</v>
      </c>
      <c r="G1316" s="13">
        <v>1</v>
      </c>
      <c r="H1316" s="13">
        <v>85</v>
      </c>
      <c r="I1316" s="13" t="b">
        <v>1</v>
      </c>
      <c r="J1316" s="4">
        <v>1.1764705882352899E-2</v>
      </c>
      <c r="K1316">
        <f t="shared" si="100"/>
        <v>4.3353190794842501E-4</v>
      </c>
      <c r="L1316">
        <f t="shared" si="101"/>
        <v>2.0821429056345413E-2</v>
      </c>
      <c r="M1316">
        <f t="shared" si="102"/>
        <v>2.4495798889818049E-4</v>
      </c>
      <c r="N1316">
        <f t="shared" si="103"/>
        <v>2.0821429056345413E-2</v>
      </c>
      <c r="O1316">
        <f t="shared" si="104"/>
        <v>0</v>
      </c>
      <c r="Q1316" s="7">
        <v>1290</v>
      </c>
      <c r="R1316" s="7">
        <v>9.5902109550456509E-4</v>
      </c>
      <c r="S1316" s="7">
        <v>-6.0414760430486957E-4</v>
      </c>
      <c r="U1316" s="7">
        <v>73.100907029478449</v>
      </c>
      <c r="V1316" s="7">
        <v>9.6298545137962776E-4</v>
      </c>
    </row>
    <row r="1317" spans="1:22" x14ac:dyDescent="0.35">
      <c r="A1317" s="24">
        <v>2015</v>
      </c>
      <c r="B1317" s="17" t="s">
        <v>24</v>
      </c>
      <c r="C1317" s="17" t="s">
        <v>155</v>
      </c>
      <c r="D1317" s="17">
        <v>2011</v>
      </c>
      <c r="E1317" s="17">
        <v>4</v>
      </c>
      <c r="F1317" s="17">
        <v>84</v>
      </c>
      <c r="G1317" s="17">
        <v>1</v>
      </c>
      <c r="H1317" s="17">
        <v>85</v>
      </c>
      <c r="I1317" s="17" t="b">
        <v>1</v>
      </c>
      <c r="J1317" s="25">
        <v>1.1764705882352899E-2</v>
      </c>
      <c r="K1317">
        <f t="shared" si="100"/>
        <v>4.3353190794842501E-4</v>
      </c>
      <c r="L1317">
        <f t="shared" si="101"/>
        <v>2.0821429056345413E-2</v>
      </c>
      <c r="M1317">
        <f t="shared" si="102"/>
        <v>2.4495798889818049E-4</v>
      </c>
      <c r="N1317">
        <f t="shared" si="103"/>
        <v>2.0821429056345413E-2</v>
      </c>
      <c r="O1317">
        <f t="shared" si="104"/>
        <v>8.3285716225381654E-2</v>
      </c>
      <c r="Q1317" s="7">
        <v>1291</v>
      </c>
      <c r="R1317" s="7">
        <v>6.5528830721074314E-4</v>
      </c>
      <c r="S1317" s="7">
        <v>-4.0435485512009382E-4</v>
      </c>
      <c r="U1317" s="7">
        <v>73.157596371882079</v>
      </c>
      <c r="V1317" s="7">
        <v>9.6298545137962776E-4</v>
      </c>
    </row>
    <row r="1318" spans="1:22" x14ac:dyDescent="0.35">
      <c r="A1318" s="5">
        <v>2013</v>
      </c>
      <c r="B1318" s="14" t="s">
        <v>26</v>
      </c>
      <c r="C1318" s="14" t="s">
        <v>110</v>
      </c>
      <c r="D1318" s="14">
        <v>2010</v>
      </c>
      <c r="E1318" s="14">
        <v>3</v>
      </c>
      <c r="F1318" s="14">
        <v>85</v>
      </c>
      <c r="G1318" s="14">
        <v>1</v>
      </c>
      <c r="H1318" s="14">
        <v>86</v>
      </c>
      <c r="I1318" s="14" t="b">
        <v>1</v>
      </c>
      <c r="J1318" s="6">
        <v>1.16279069767442E-2</v>
      </c>
      <c r="K1318">
        <f t="shared" si="100"/>
        <v>4.3863228333605351E-4</v>
      </c>
      <c r="L1318">
        <f t="shared" si="101"/>
        <v>2.0943549922017839E-2</v>
      </c>
      <c r="M1318">
        <f t="shared" si="102"/>
        <v>2.4352965025602167E-4</v>
      </c>
      <c r="N1318">
        <f t="shared" si="103"/>
        <v>2.0943549922017839E-2</v>
      </c>
      <c r="O1318">
        <f t="shared" si="104"/>
        <v>6.2830649766053515E-2</v>
      </c>
      <c r="Q1318" s="7">
        <v>1292</v>
      </c>
      <c r="R1318" s="7">
        <v>6.6290231145123865E-4</v>
      </c>
      <c r="S1318" s="7">
        <v>-4.1196885936058933E-4</v>
      </c>
      <c r="U1318" s="7">
        <v>73.214285714285708</v>
      </c>
      <c r="V1318" s="7">
        <v>9.6388000378002682E-4</v>
      </c>
    </row>
    <row r="1319" spans="1:22" x14ac:dyDescent="0.35">
      <c r="A1319" s="3">
        <v>2014</v>
      </c>
      <c r="B1319" s="13" t="s">
        <v>37</v>
      </c>
      <c r="C1319" s="13" t="s">
        <v>59</v>
      </c>
      <c r="D1319" s="13">
        <v>2013</v>
      </c>
      <c r="E1319" s="17">
        <v>1</v>
      </c>
      <c r="F1319" s="13">
        <v>85</v>
      </c>
      <c r="G1319" s="13">
        <v>1</v>
      </c>
      <c r="H1319" s="13">
        <v>86</v>
      </c>
      <c r="I1319" s="13" t="b">
        <v>1</v>
      </c>
      <c r="J1319" s="4">
        <v>1.16279069767442E-2</v>
      </c>
      <c r="K1319">
        <f t="shared" si="100"/>
        <v>4.3863228333605351E-4</v>
      </c>
      <c r="L1319">
        <f t="shared" si="101"/>
        <v>2.0943549922017839E-2</v>
      </c>
      <c r="M1319">
        <f t="shared" si="102"/>
        <v>2.4352965025602167E-4</v>
      </c>
      <c r="N1319">
        <f t="shared" si="103"/>
        <v>2.0943549922017839E-2</v>
      </c>
      <c r="O1319">
        <f t="shared" si="104"/>
        <v>2.0943549922017839E-2</v>
      </c>
      <c r="Q1319" s="7">
        <v>1293</v>
      </c>
      <c r="R1319" s="7">
        <v>6.4767430297024773E-4</v>
      </c>
      <c r="S1319" s="7">
        <v>-3.9674085087959841E-4</v>
      </c>
      <c r="U1319" s="7">
        <v>73.270975056689338</v>
      </c>
      <c r="V1319" s="7">
        <v>9.6474112366926523E-4</v>
      </c>
    </row>
    <row r="1320" spans="1:22" x14ac:dyDescent="0.35">
      <c r="A1320" s="5">
        <v>2017</v>
      </c>
      <c r="B1320" s="14" t="s">
        <v>128</v>
      </c>
      <c r="C1320" s="14" t="s">
        <v>129</v>
      </c>
      <c r="D1320" s="14">
        <v>2014</v>
      </c>
      <c r="E1320" s="14">
        <v>3</v>
      </c>
      <c r="F1320" s="14">
        <v>85</v>
      </c>
      <c r="G1320" s="14">
        <v>1</v>
      </c>
      <c r="H1320" s="14">
        <v>86</v>
      </c>
      <c r="I1320" s="14" t="b">
        <v>1</v>
      </c>
      <c r="J1320" s="6">
        <v>1.16279069767442E-2</v>
      </c>
      <c r="K1320">
        <f t="shared" si="100"/>
        <v>4.3863228333605351E-4</v>
      </c>
      <c r="L1320">
        <f t="shared" si="101"/>
        <v>2.0943549922017839E-2</v>
      </c>
      <c r="M1320">
        <f t="shared" si="102"/>
        <v>2.4352965025602167E-4</v>
      </c>
      <c r="N1320">
        <f t="shared" si="103"/>
        <v>2.0943549922017839E-2</v>
      </c>
      <c r="O1320">
        <f t="shared" si="104"/>
        <v>6.2830649766053515E-2</v>
      </c>
      <c r="Q1320" s="7">
        <v>1294</v>
      </c>
      <c r="R1320" s="7">
        <v>6.4767430297024773E-4</v>
      </c>
      <c r="S1320" s="7">
        <v>-3.9674085087959841E-4</v>
      </c>
      <c r="U1320" s="7">
        <v>73.327664399092967</v>
      </c>
      <c r="V1320" s="7">
        <v>9.6788617234964632E-4</v>
      </c>
    </row>
    <row r="1321" spans="1:22" x14ac:dyDescent="0.35">
      <c r="A1321" s="24">
        <v>2014</v>
      </c>
      <c r="B1321" s="17" t="s">
        <v>37</v>
      </c>
      <c r="C1321" s="17" t="s">
        <v>157</v>
      </c>
      <c r="D1321" s="17">
        <v>2009</v>
      </c>
      <c r="E1321" s="17">
        <v>5</v>
      </c>
      <c r="F1321" s="17">
        <v>86</v>
      </c>
      <c r="G1321" s="17">
        <v>1</v>
      </c>
      <c r="H1321" s="17">
        <v>87</v>
      </c>
      <c r="I1321" s="17" t="b">
        <v>1</v>
      </c>
      <c r="J1321" s="25">
        <v>1.1494252873563199E-2</v>
      </c>
      <c r="K1321">
        <f t="shared" si="100"/>
        <v>4.4373265872368206E-4</v>
      </c>
      <c r="L1321">
        <f t="shared" si="101"/>
        <v>2.106496282274626E-2</v>
      </c>
      <c r="M1321">
        <f t="shared" si="102"/>
        <v>2.4212600945685317E-4</v>
      </c>
      <c r="N1321">
        <f t="shared" si="103"/>
        <v>2.106496282274626E-2</v>
      </c>
      <c r="O1321">
        <f t="shared" si="104"/>
        <v>0.10532481411373129</v>
      </c>
      <c r="Q1321" s="7">
        <v>1295</v>
      </c>
      <c r="R1321" s="7">
        <v>9.6197648339018988E-4</v>
      </c>
      <c r="S1321" s="7">
        <v>-6.0819323590739554E-4</v>
      </c>
      <c r="U1321" s="7">
        <v>73.384353741496597</v>
      </c>
      <c r="V1321" s="7">
        <v>9.682814699656148E-4</v>
      </c>
    </row>
    <row r="1322" spans="1:22" x14ac:dyDescent="0.35">
      <c r="A1322" s="5">
        <v>2016</v>
      </c>
      <c r="B1322" s="14" t="s">
        <v>42</v>
      </c>
      <c r="C1322" s="14" t="s">
        <v>73</v>
      </c>
      <c r="D1322" s="14">
        <v>2011</v>
      </c>
      <c r="E1322" s="14">
        <v>5</v>
      </c>
      <c r="F1322" s="14">
        <v>86</v>
      </c>
      <c r="G1322" s="14">
        <v>1</v>
      </c>
      <c r="H1322" s="14">
        <v>87</v>
      </c>
      <c r="I1322" s="14" t="b">
        <v>1</v>
      </c>
      <c r="J1322" s="6">
        <v>1.1494252873563199E-2</v>
      </c>
      <c r="K1322">
        <f t="shared" si="100"/>
        <v>4.4373265872368206E-4</v>
      </c>
      <c r="L1322">
        <f t="shared" si="101"/>
        <v>2.106496282274626E-2</v>
      </c>
      <c r="M1322">
        <f t="shared" si="102"/>
        <v>2.4212600945685317E-4</v>
      </c>
      <c r="N1322">
        <f t="shared" si="103"/>
        <v>2.106496282274626E-2</v>
      </c>
      <c r="O1322">
        <f t="shared" si="104"/>
        <v>0.10532481411373129</v>
      </c>
      <c r="Q1322" s="7">
        <v>1296</v>
      </c>
      <c r="R1322" s="7">
        <v>6.5932088870126549E-4</v>
      </c>
      <c r="S1322" s="7">
        <v>-4.0992221218286797E-4</v>
      </c>
      <c r="U1322" s="7">
        <v>73.441043083900226</v>
      </c>
      <c r="V1322" s="7">
        <v>9.6850403782741483E-4</v>
      </c>
    </row>
    <row r="1323" spans="1:22" x14ac:dyDescent="0.35">
      <c r="A1323" s="3">
        <v>2016</v>
      </c>
      <c r="B1323" s="13" t="s">
        <v>33</v>
      </c>
      <c r="C1323" s="13" t="s">
        <v>97</v>
      </c>
      <c r="D1323" s="13">
        <v>2014</v>
      </c>
      <c r="E1323" s="17">
        <v>2</v>
      </c>
      <c r="F1323" s="13">
        <v>86</v>
      </c>
      <c r="G1323" s="13">
        <v>1</v>
      </c>
      <c r="H1323" s="13">
        <v>87</v>
      </c>
      <c r="I1323" s="13" t="b">
        <v>1</v>
      </c>
      <c r="J1323" s="4">
        <v>1.1494252873563199E-2</v>
      </c>
      <c r="K1323">
        <f t="shared" si="100"/>
        <v>4.4373265872368206E-4</v>
      </c>
      <c r="L1323">
        <f t="shared" si="101"/>
        <v>2.106496282274626E-2</v>
      </c>
      <c r="M1323">
        <f t="shared" si="102"/>
        <v>2.4212600945685317E-4</v>
      </c>
      <c r="N1323">
        <f t="shared" si="103"/>
        <v>2.106496282274626E-2</v>
      </c>
      <c r="O1323">
        <f t="shared" si="104"/>
        <v>4.2129925645492519E-2</v>
      </c>
      <c r="Q1323" s="7">
        <v>1297</v>
      </c>
      <c r="R1323" s="7">
        <v>6.8230346898163141E-4</v>
      </c>
      <c r="S1323" s="7">
        <v>-4.3290479246323388E-4</v>
      </c>
      <c r="U1323" s="7">
        <v>73.497732426303855</v>
      </c>
      <c r="V1323" s="7">
        <v>9.6850403782741483E-4</v>
      </c>
    </row>
    <row r="1324" spans="1:22" x14ac:dyDescent="0.35">
      <c r="A1324" s="3">
        <v>2017</v>
      </c>
      <c r="B1324" s="13" t="s">
        <v>24</v>
      </c>
      <c r="C1324" s="13" t="s">
        <v>46</v>
      </c>
      <c r="D1324" s="13">
        <v>2016</v>
      </c>
      <c r="E1324" s="14">
        <v>1</v>
      </c>
      <c r="F1324" s="13">
        <v>86</v>
      </c>
      <c r="G1324" s="13">
        <v>1</v>
      </c>
      <c r="H1324" s="13">
        <v>87</v>
      </c>
      <c r="I1324" s="13" t="b">
        <v>1</v>
      </c>
      <c r="J1324" s="4">
        <v>1.1494252873563199E-2</v>
      </c>
      <c r="K1324">
        <f t="shared" si="100"/>
        <v>4.4373265872368206E-4</v>
      </c>
      <c r="L1324">
        <f t="shared" si="101"/>
        <v>2.106496282274626E-2</v>
      </c>
      <c r="M1324">
        <f t="shared" si="102"/>
        <v>2.4212600945685317E-4</v>
      </c>
      <c r="N1324">
        <f t="shared" si="103"/>
        <v>2.106496282274626E-2</v>
      </c>
      <c r="O1324">
        <f t="shared" si="104"/>
        <v>2.106496282274626E-2</v>
      </c>
      <c r="Q1324" s="7">
        <v>1298</v>
      </c>
      <c r="R1324" s="7">
        <v>6.6698174879472076E-4</v>
      </c>
      <c r="S1324" s="7">
        <v>-4.1758307227632324E-4</v>
      </c>
      <c r="U1324" s="7">
        <v>73.554421768707485</v>
      </c>
      <c r="V1324" s="7">
        <v>9.7548068782460048E-4</v>
      </c>
    </row>
    <row r="1325" spans="1:22" x14ac:dyDescent="0.35">
      <c r="A1325" s="3">
        <v>2017</v>
      </c>
      <c r="B1325" s="13" t="s">
        <v>52</v>
      </c>
      <c r="C1325" s="13" t="s">
        <v>83</v>
      </c>
      <c r="D1325" s="13">
        <v>2012</v>
      </c>
      <c r="E1325" s="17">
        <v>5</v>
      </c>
      <c r="F1325" s="13">
        <v>86</v>
      </c>
      <c r="G1325" s="13">
        <v>1</v>
      </c>
      <c r="H1325" s="13">
        <v>87</v>
      </c>
      <c r="I1325" s="13" t="b">
        <v>1</v>
      </c>
      <c r="J1325" s="4">
        <v>1.1494252873563199E-2</v>
      </c>
      <c r="K1325">
        <f t="shared" si="100"/>
        <v>4.4373265872368206E-4</v>
      </c>
      <c r="L1325">
        <f t="shared" si="101"/>
        <v>2.106496282274626E-2</v>
      </c>
      <c r="M1325">
        <f t="shared" si="102"/>
        <v>2.4212600945685317E-4</v>
      </c>
      <c r="N1325">
        <f t="shared" si="103"/>
        <v>2.106496282274626E-2</v>
      </c>
      <c r="O1325">
        <f t="shared" si="104"/>
        <v>0.10532481411373129</v>
      </c>
      <c r="Q1325" s="7">
        <v>1299</v>
      </c>
      <c r="R1325" s="7">
        <v>6.6698174879472076E-4</v>
      </c>
      <c r="S1325" s="7">
        <v>-4.1758307227632324E-4</v>
      </c>
      <c r="U1325" s="7">
        <v>73.611111111111114</v>
      </c>
      <c r="V1325" s="7">
        <v>9.7914104097707112E-4</v>
      </c>
    </row>
    <row r="1326" spans="1:22" x14ac:dyDescent="0.35">
      <c r="A1326" s="3">
        <v>2013</v>
      </c>
      <c r="B1326" s="13" t="s">
        <v>33</v>
      </c>
      <c r="C1326" s="13" t="s">
        <v>55</v>
      </c>
      <c r="D1326" s="13">
        <v>2010</v>
      </c>
      <c r="E1326" s="14">
        <v>3</v>
      </c>
      <c r="F1326" s="13">
        <v>87</v>
      </c>
      <c r="G1326" s="13">
        <v>1</v>
      </c>
      <c r="H1326" s="13">
        <v>88</v>
      </c>
      <c r="I1326" s="13" t="b">
        <v>1</v>
      </c>
      <c r="J1326" s="4">
        <v>1.13636363636364E-2</v>
      </c>
      <c r="K1326">
        <f t="shared" si="100"/>
        <v>4.4883303411131061E-4</v>
      </c>
      <c r="L1326">
        <f t="shared" si="101"/>
        <v>2.1185679930351791E-2</v>
      </c>
      <c r="M1326">
        <f t="shared" si="102"/>
        <v>2.4074636284490748E-4</v>
      </c>
      <c r="N1326">
        <f t="shared" si="103"/>
        <v>2.1185679930351791E-2</v>
      </c>
      <c r="O1326">
        <f t="shared" si="104"/>
        <v>6.355703979105537E-2</v>
      </c>
      <c r="Q1326" s="7">
        <v>1300</v>
      </c>
      <c r="R1326" s="7">
        <v>1.1708878978369196E-3</v>
      </c>
      <c r="S1326" s="7">
        <v>-7.3979204120419887E-4</v>
      </c>
      <c r="U1326" s="7">
        <v>73.667800453514729</v>
      </c>
      <c r="V1326" s="7">
        <v>9.7983195559272606E-4</v>
      </c>
    </row>
    <row r="1327" spans="1:22" x14ac:dyDescent="0.35">
      <c r="A1327" s="3">
        <v>2015</v>
      </c>
      <c r="B1327" s="13" t="s">
        <v>30</v>
      </c>
      <c r="C1327" s="13" t="s">
        <v>47</v>
      </c>
      <c r="D1327" s="13">
        <v>2011</v>
      </c>
      <c r="E1327" s="17">
        <v>4</v>
      </c>
      <c r="F1327" s="13">
        <v>87</v>
      </c>
      <c r="G1327" s="13">
        <v>1</v>
      </c>
      <c r="H1327" s="13">
        <v>88</v>
      </c>
      <c r="I1327" s="13" t="b">
        <v>1</v>
      </c>
      <c r="J1327" s="4">
        <v>1.13636363636364E-2</v>
      </c>
      <c r="K1327">
        <f t="shared" si="100"/>
        <v>4.4883303411131061E-4</v>
      </c>
      <c r="L1327">
        <f t="shared" si="101"/>
        <v>2.1185679930351791E-2</v>
      </c>
      <c r="M1327">
        <f t="shared" si="102"/>
        <v>2.4074636284490748E-4</v>
      </c>
      <c r="N1327">
        <f t="shared" si="103"/>
        <v>2.1185679930351791E-2</v>
      </c>
      <c r="O1327">
        <f t="shared" si="104"/>
        <v>8.4742719721407164E-2</v>
      </c>
      <c r="Q1327" s="7">
        <v>1301</v>
      </c>
      <c r="R1327" s="7">
        <v>1.3687610021780399E-3</v>
      </c>
      <c r="S1327" s="7">
        <v>-8.714774534002639E-4</v>
      </c>
      <c r="U1327" s="7">
        <v>73.724489795918359</v>
      </c>
      <c r="V1327" s="7">
        <v>9.7983195559272606E-4</v>
      </c>
    </row>
    <row r="1328" spans="1:22" x14ac:dyDescent="0.35">
      <c r="A1328" s="5">
        <v>2013</v>
      </c>
      <c r="B1328" s="14" t="s">
        <v>24</v>
      </c>
      <c r="C1328" s="14" t="s">
        <v>29</v>
      </c>
      <c r="D1328" s="14">
        <v>2012</v>
      </c>
      <c r="E1328" s="14">
        <v>1</v>
      </c>
      <c r="F1328" s="14">
        <v>263</v>
      </c>
      <c r="G1328" s="14">
        <v>3</v>
      </c>
      <c r="H1328" s="14">
        <v>266</v>
      </c>
      <c r="I1328" s="14" t="b">
        <v>1</v>
      </c>
      <c r="J1328" s="6">
        <v>1.12781954887218E-2</v>
      </c>
      <c r="K1328">
        <f t="shared" si="100"/>
        <v>1.3566998531091888E-3</v>
      </c>
      <c r="L1328">
        <f t="shared" si="101"/>
        <v>3.6833406754048545E-2</v>
      </c>
      <c r="M1328">
        <f t="shared" si="102"/>
        <v>4.1541436188776538E-4</v>
      </c>
      <c r="N1328">
        <f t="shared" si="103"/>
        <v>3.6833406754048545E-2</v>
      </c>
      <c r="O1328">
        <f t="shared" si="104"/>
        <v>3.6833406754048545E-2</v>
      </c>
      <c r="Q1328" s="7">
        <v>1302</v>
      </c>
      <c r="R1328" s="7">
        <v>1.146610064605614E-3</v>
      </c>
      <c r="S1328" s="7">
        <v>-7.1638423077014695E-4</v>
      </c>
      <c r="U1328" s="7">
        <v>73.781179138321988</v>
      </c>
      <c r="V1328" s="7">
        <v>9.828429106682609E-4</v>
      </c>
    </row>
    <row r="1329" spans="1:22" x14ac:dyDescent="0.35">
      <c r="A1329" s="24">
        <v>2013</v>
      </c>
      <c r="B1329" s="17" t="s">
        <v>33</v>
      </c>
      <c r="C1329" s="17" t="s">
        <v>55</v>
      </c>
      <c r="D1329" s="17">
        <v>2012</v>
      </c>
      <c r="E1329" s="17">
        <v>1</v>
      </c>
      <c r="F1329" s="17">
        <v>263</v>
      </c>
      <c r="G1329" s="17">
        <v>3</v>
      </c>
      <c r="H1329" s="17">
        <v>266</v>
      </c>
      <c r="I1329" s="17" t="b">
        <v>1</v>
      </c>
      <c r="J1329" s="25">
        <v>1.12781954887218E-2</v>
      </c>
      <c r="K1329">
        <f t="shared" si="100"/>
        <v>1.3566998531091888E-3</v>
      </c>
      <c r="L1329">
        <f t="shared" si="101"/>
        <v>3.6833406754048545E-2</v>
      </c>
      <c r="M1329">
        <f t="shared" si="102"/>
        <v>4.1541436188776538E-4</v>
      </c>
      <c r="N1329">
        <f t="shared" si="103"/>
        <v>3.6833406754048545E-2</v>
      </c>
      <c r="O1329">
        <f t="shared" si="104"/>
        <v>3.6833406754048545E-2</v>
      </c>
      <c r="Q1329" s="7">
        <v>1303</v>
      </c>
      <c r="R1329" s="7">
        <v>6.4791409313607403E-4</v>
      </c>
      <c r="S1329" s="7">
        <v>-4.0002237105757831E-4</v>
      </c>
      <c r="U1329" s="7">
        <v>73.837868480725618</v>
      </c>
      <c r="V1329" s="7">
        <v>9.856470330874053E-4</v>
      </c>
    </row>
    <row r="1330" spans="1:22" x14ac:dyDescent="0.35">
      <c r="A1330" s="5">
        <v>2014</v>
      </c>
      <c r="B1330" s="14" t="s">
        <v>33</v>
      </c>
      <c r="C1330" s="14" t="s">
        <v>55</v>
      </c>
      <c r="D1330" s="14">
        <v>2010</v>
      </c>
      <c r="E1330" s="14">
        <v>4</v>
      </c>
      <c r="F1330" s="14">
        <v>88</v>
      </c>
      <c r="G1330" s="14">
        <v>1</v>
      </c>
      <c r="H1330" s="14">
        <v>89</v>
      </c>
      <c r="I1330" s="14" t="b">
        <v>1</v>
      </c>
      <c r="J1330" s="6">
        <v>1.1235955056179799E-2</v>
      </c>
      <c r="K1330">
        <f t="shared" si="100"/>
        <v>4.539334094989391E-4</v>
      </c>
      <c r="L1330">
        <f t="shared" si="101"/>
        <v>2.1305713071825105E-2</v>
      </c>
      <c r="M1330">
        <f t="shared" si="102"/>
        <v>2.3939003451488934E-4</v>
      </c>
      <c r="N1330">
        <f t="shared" si="103"/>
        <v>2.1305713071825105E-2</v>
      </c>
      <c r="O1330">
        <f t="shared" si="104"/>
        <v>8.5222852287300421E-2</v>
      </c>
      <c r="Q1330" s="7">
        <v>1304</v>
      </c>
      <c r="R1330" s="7">
        <v>6.8645124863849459E-4</v>
      </c>
      <c r="S1330" s="7">
        <v>-4.3855952655999888E-4</v>
      </c>
      <c r="U1330" s="7">
        <v>73.894557823129247</v>
      </c>
      <c r="V1330" s="7">
        <v>9.856470330874053E-4</v>
      </c>
    </row>
    <row r="1331" spans="1:22" x14ac:dyDescent="0.35">
      <c r="A1331" s="3">
        <v>2017</v>
      </c>
      <c r="B1331" s="13" t="s">
        <v>30</v>
      </c>
      <c r="C1331" s="13" t="s">
        <v>31</v>
      </c>
      <c r="D1331" s="13">
        <v>2014</v>
      </c>
      <c r="E1331" s="17">
        <v>3</v>
      </c>
      <c r="F1331" s="13">
        <v>88</v>
      </c>
      <c r="G1331" s="13">
        <v>1</v>
      </c>
      <c r="H1331" s="13">
        <v>89</v>
      </c>
      <c r="I1331" s="13" t="b">
        <v>1</v>
      </c>
      <c r="J1331" s="4">
        <v>1.1235955056179799E-2</v>
      </c>
      <c r="K1331">
        <f t="shared" si="100"/>
        <v>4.539334094989391E-4</v>
      </c>
      <c r="L1331">
        <f t="shared" si="101"/>
        <v>2.1305713071825105E-2</v>
      </c>
      <c r="M1331">
        <f t="shared" si="102"/>
        <v>2.3939003451488934E-4</v>
      </c>
      <c r="N1331">
        <f t="shared" si="103"/>
        <v>2.1305713071825105E-2</v>
      </c>
      <c r="O1331">
        <f t="shared" si="104"/>
        <v>6.3917139215475316E-2</v>
      </c>
      <c r="Q1331" s="7">
        <v>1305</v>
      </c>
      <c r="R1331" s="7">
        <v>1.1401211906815324E-3</v>
      </c>
      <c r="S1331" s="7">
        <v>-7.1247415630553454E-4</v>
      </c>
      <c r="U1331" s="7">
        <v>73.951247165532877</v>
      </c>
      <c r="V1331" s="7">
        <v>9.856470330874053E-4</v>
      </c>
    </row>
    <row r="1332" spans="1:22" x14ac:dyDescent="0.35">
      <c r="A1332" s="3">
        <v>2013</v>
      </c>
      <c r="B1332" s="13" t="s">
        <v>42</v>
      </c>
      <c r="C1332" s="13" t="s">
        <v>43</v>
      </c>
      <c r="D1332" s="13">
        <v>2012</v>
      </c>
      <c r="E1332" s="14">
        <v>1</v>
      </c>
      <c r="F1332" s="13">
        <v>177</v>
      </c>
      <c r="G1332" s="13">
        <v>2</v>
      </c>
      <c r="H1332" s="13">
        <v>179</v>
      </c>
      <c r="I1332" s="13" t="b">
        <v>1</v>
      </c>
      <c r="J1332" s="4">
        <v>1.11731843575419E-2</v>
      </c>
      <c r="K1332">
        <f t="shared" si="100"/>
        <v>9.1296719438550681E-4</v>
      </c>
      <c r="L1332">
        <f t="shared" si="101"/>
        <v>3.0215347000911753E-2</v>
      </c>
      <c r="M1332">
        <f t="shared" si="102"/>
        <v>3.3760164246828775E-4</v>
      </c>
      <c r="N1332">
        <f t="shared" si="103"/>
        <v>3.0215347000911753E-2</v>
      </c>
      <c r="O1332">
        <f t="shared" si="104"/>
        <v>3.0215347000911753E-2</v>
      </c>
      <c r="Q1332" s="7">
        <v>1306</v>
      </c>
      <c r="R1332" s="7">
        <v>6.7506667124144274E-4</v>
      </c>
      <c r="S1332" s="7">
        <v>-4.2865491296959141E-4</v>
      </c>
      <c r="U1332" s="7">
        <v>74.007936507936506</v>
      </c>
      <c r="V1332" s="7">
        <v>9.856470330874053E-4</v>
      </c>
    </row>
    <row r="1333" spans="1:22" x14ac:dyDescent="0.35">
      <c r="A1333" s="24">
        <v>2017</v>
      </c>
      <c r="B1333" s="17" t="s">
        <v>26</v>
      </c>
      <c r="C1333" s="17" t="s">
        <v>27</v>
      </c>
      <c r="D1333" s="17">
        <v>2014</v>
      </c>
      <c r="E1333" s="17">
        <v>3</v>
      </c>
      <c r="F1333" s="17">
        <v>178</v>
      </c>
      <c r="G1333" s="17">
        <v>2</v>
      </c>
      <c r="H1333" s="17">
        <v>180</v>
      </c>
      <c r="I1333" s="17" t="b">
        <v>1</v>
      </c>
      <c r="J1333" s="25">
        <v>1.1111111111111099E-2</v>
      </c>
      <c r="K1333">
        <f t="shared" si="100"/>
        <v>9.1806756977313531E-4</v>
      </c>
      <c r="L1333">
        <f t="shared" si="101"/>
        <v>3.0299629861982397E-2</v>
      </c>
      <c r="M1333">
        <f t="shared" si="102"/>
        <v>3.3666255402202628E-4</v>
      </c>
      <c r="N1333">
        <f t="shared" si="103"/>
        <v>3.0299629861982397E-2</v>
      </c>
      <c r="O1333">
        <f t="shared" si="104"/>
        <v>9.089888958594719E-2</v>
      </c>
      <c r="Q1333" s="7">
        <v>1307</v>
      </c>
      <c r="R1333" s="7">
        <v>6.5955922645309379E-4</v>
      </c>
      <c r="S1333" s="7">
        <v>-4.1314746818124247E-4</v>
      </c>
      <c r="U1333" s="7">
        <v>74.064625850340136</v>
      </c>
      <c r="V1333" s="7">
        <v>9.856470330874053E-4</v>
      </c>
    </row>
    <row r="1334" spans="1:22" x14ac:dyDescent="0.35">
      <c r="A1334" s="3">
        <v>2017</v>
      </c>
      <c r="B1334" s="13" t="s">
        <v>26</v>
      </c>
      <c r="C1334" s="13" t="s">
        <v>54</v>
      </c>
      <c r="D1334" s="13">
        <v>2014</v>
      </c>
      <c r="E1334" s="14">
        <v>3</v>
      </c>
      <c r="F1334" s="13">
        <v>89</v>
      </c>
      <c r="G1334" s="13">
        <v>1</v>
      </c>
      <c r="H1334" s="13">
        <v>90</v>
      </c>
      <c r="I1334" s="13" t="b">
        <v>1</v>
      </c>
      <c r="J1334" s="4">
        <v>1.1111111111111099E-2</v>
      </c>
      <c r="K1334">
        <f t="shared" si="100"/>
        <v>4.5903378488656765E-4</v>
      </c>
      <c r="L1334">
        <f t="shared" si="101"/>
        <v>2.1425073742850166E-2</v>
      </c>
      <c r="M1334">
        <f t="shared" si="102"/>
        <v>2.3805637492055714E-4</v>
      </c>
      <c r="N1334">
        <f t="shared" si="103"/>
        <v>2.1425073742850166E-2</v>
      </c>
      <c r="O1334">
        <f t="shared" si="104"/>
        <v>6.4275221228550505E-2</v>
      </c>
      <c r="Q1334" s="7">
        <v>1308</v>
      </c>
      <c r="R1334" s="7">
        <v>6.7506667124144274E-4</v>
      </c>
      <c r="S1334" s="7">
        <v>-4.2865491296959141E-4</v>
      </c>
      <c r="U1334" s="7">
        <v>74.121315192743765</v>
      </c>
      <c r="V1334" s="7">
        <v>9.9156688831398502E-4</v>
      </c>
    </row>
    <row r="1335" spans="1:22" x14ac:dyDescent="0.35">
      <c r="A1335" s="24">
        <v>2013</v>
      </c>
      <c r="B1335" s="17" t="s">
        <v>33</v>
      </c>
      <c r="C1335" s="17" t="s">
        <v>34</v>
      </c>
      <c r="D1335" s="17">
        <v>2009</v>
      </c>
      <c r="E1335" s="17">
        <v>4</v>
      </c>
      <c r="F1335" s="17">
        <v>179</v>
      </c>
      <c r="G1335" s="17">
        <v>2</v>
      </c>
      <c r="H1335" s="17">
        <v>181</v>
      </c>
      <c r="I1335" s="17" t="b">
        <v>1</v>
      </c>
      <c r="J1335" s="25">
        <v>1.1049723756906099E-2</v>
      </c>
      <c r="K1335">
        <f t="shared" si="100"/>
        <v>9.231679451607638E-4</v>
      </c>
      <c r="L1335">
        <f t="shared" si="101"/>
        <v>3.0383678927357757E-2</v>
      </c>
      <c r="M1335">
        <f t="shared" si="102"/>
        <v>3.3573125886583223E-4</v>
      </c>
      <c r="N1335">
        <f t="shared" si="103"/>
        <v>3.0383678927357757E-2</v>
      </c>
      <c r="O1335">
        <f t="shared" si="104"/>
        <v>0.12153471570943103</v>
      </c>
      <c r="Q1335" s="7">
        <v>1309</v>
      </c>
      <c r="R1335" s="7">
        <v>6.9057411602979168E-4</v>
      </c>
      <c r="S1335" s="7">
        <v>-4.4416235775794036E-4</v>
      </c>
      <c r="U1335" s="7">
        <v>74.178004535147394</v>
      </c>
      <c r="V1335" s="7">
        <v>9.9420563394283156E-4</v>
      </c>
    </row>
    <row r="1336" spans="1:22" x14ac:dyDescent="0.35">
      <c r="A1336" s="5">
        <v>2016</v>
      </c>
      <c r="B1336" s="14" t="s">
        <v>104</v>
      </c>
      <c r="C1336" s="14" t="s">
        <v>105</v>
      </c>
      <c r="D1336" s="14">
        <v>2011</v>
      </c>
      <c r="E1336" s="14">
        <v>5</v>
      </c>
      <c r="F1336" s="14">
        <v>180</v>
      </c>
      <c r="G1336" s="14">
        <v>2</v>
      </c>
      <c r="H1336" s="14">
        <v>182</v>
      </c>
      <c r="I1336" s="14" t="b">
        <v>1</v>
      </c>
      <c r="J1336" s="6">
        <v>1.0989010989011E-2</v>
      </c>
      <c r="K1336">
        <f t="shared" si="100"/>
        <v>9.2826832054839241E-4</v>
      </c>
      <c r="L1336">
        <f t="shared" si="101"/>
        <v>3.0467496131917248E-2</v>
      </c>
      <c r="M1336">
        <f t="shared" si="102"/>
        <v>3.3480764980128879E-4</v>
      </c>
      <c r="N1336">
        <f t="shared" si="103"/>
        <v>3.0467496131917248E-2</v>
      </c>
      <c r="O1336">
        <f t="shared" si="104"/>
        <v>0.15233748065958624</v>
      </c>
      <c r="Q1336" s="7">
        <v>1310</v>
      </c>
      <c r="R1336" s="7">
        <v>6.9057411602979168E-4</v>
      </c>
      <c r="S1336" s="7">
        <v>-4.4416235775794036E-4</v>
      </c>
      <c r="U1336" s="7">
        <v>74.234693877551024</v>
      </c>
      <c r="V1336" s="7">
        <v>9.9420563394283156E-4</v>
      </c>
    </row>
    <row r="1337" spans="1:22" x14ac:dyDescent="0.35">
      <c r="A1337" s="24">
        <v>2013</v>
      </c>
      <c r="B1337" s="17" t="s">
        <v>30</v>
      </c>
      <c r="C1337" s="17" t="s">
        <v>51</v>
      </c>
      <c r="D1337" s="17">
        <v>2011</v>
      </c>
      <c r="E1337" s="17">
        <v>2</v>
      </c>
      <c r="F1337" s="17">
        <v>90</v>
      </c>
      <c r="G1337" s="17">
        <v>1</v>
      </c>
      <c r="H1337" s="17">
        <v>91</v>
      </c>
      <c r="I1337" s="17" t="b">
        <v>1</v>
      </c>
      <c r="J1337" s="25">
        <v>1.0989010989011E-2</v>
      </c>
      <c r="K1337">
        <f t="shared" si="100"/>
        <v>4.641341602741962E-4</v>
      </c>
      <c r="L1337">
        <f t="shared" si="101"/>
        <v>2.1543773120653593E-2</v>
      </c>
      <c r="M1337">
        <f t="shared" si="102"/>
        <v>2.3674475956762215E-4</v>
      </c>
      <c r="N1337">
        <f t="shared" si="103"/>
        <v>2.1543773120653593E-2</v>
      </c>
      <c r="O1337">
        <f t="shared" si="104"/>
        <v>4.3087546241307187E-2</v>
      </c>
      <c r="Q1337" s="7">
        <v>1311</v>
      </c>
      <c r="R1337" s="7">
        <v>6.8282039363561726E-4</v>
      </c>
      <c r="S1337" s="7">
        <v>-4.3640863536376594E-4</v>
      </c>
      <c r="U1337" s="7">
        <v>74.291383219954639</v>
      </c>
      <c r="V1337" s="7">
        <v>9.9624569300741273E-4</v>
      </c>
    </row>
    <row r="1338" spans="1:22" x14ac:dyDescent="0.35">
      <c r="A1338" s="5">
        <v>2016</v>
      </c>
      <c r="B1338" s="14" t="s">
        <v>92</v>
      </c>
      <c r="C1338" s="14" t="s">
        <v>149</v>
      </c>
      <c r="D1338" s="14">
        <v>2013</v>
      </c>
      <c r="E1338" s="14">
        <v>3</v>
      </c>
      <c r="F1338" s="14">
        <v>90</v>
      </c>
      <c r="G1338" s="14">
        <v>1</v>
      </c>
      <c r="H1338" s="14">
        <v>91</v>
      </c>
      <c r="I1338" s="14" t="b">
        <v>1</v>
      </c>
      <c r="J1338" s="6">
        <v>1.0989010989011E-2</v>
      </c>
      <c r="K1338">
        <f t="shared" si="100"/>
        <v>4.641341602741962E-4</v>
      </c>
      <c r="L1338">
        <f t="shared" si="101"/>
        <v>2.1543773120653593E-2</v>
      </c>
      <c r="M1338">
        <f t="shared" si="102"/>
        <v>2.3674475956762215E-4</v>
      </c>
      <c r="N1338">
        <f t="shared" si="103"/>
        <v>2.1543773120653593E-2</v>
      </c>
      <c r="O1338">
        <f t="shared" si="104"/>
        <v>6.4631319361960787E-2</v>
      </c>
      <c r="Q1338" s="7">
        <v>1312</v>
      </c>
      <c r="R1338" s="7">
        <v>6.9467251471704895E-4</v>
      </c>
      <c r="S1338" s="7">
        <v>-4.4971452581886847E-4</v>
      </c>
      <c r="U1338" s="7">
        <v>74.348072562358269</v>
      </c>
      <c r="V1338" s="7">
        <v>9.9759470607359204E-4</v>
      </c>
    </row>
    <row r="1339" spans="1:22" x14ac:dyDescent="0.35">
      <c r="A1339" s="3">
        <v>2017</v>
      </c>
      <c r="B1339" s="13" t="s">
        <v>128</v>
      </c>
      <c r="C1339" s="13" t="s">
        <v>129</v>
      </c>
      <c r="D1339" s="13">
        <v>2013</v>
      </c>
      <c r="E1339" s="17">
        <v>4</v>
      </c>
      <c r="F1339" s="13">
        <v>90</v>
      </c>
      <c r="G1339" s="13">
        <v>1</v>
      </c>
      <c r="H1339" s="13">
        <v>91</v>
      </c>
      <c r="I1339" s="13" t="b">
        <v>1</v>
      </c>
      <c r="J1339" s="4">
        <v>1.0989010989011E-2</v>
      </c>
      <c r="K1339">
        <f t="shared" si="100"/>
        <v>4.641341602741962E-4</v>
      </c>
      <c r="L1339">
        <f t="shared" si="101"/>
        <v>2.1543773120653593E-2</v>
      </c>
      <c r="M1339">
        <f t="shared" si="102"/>
        <v>2.3674475956762215E-4</v>
      </c>
      <c r="N1339">
        <f t="shared" si="103"/>
        <v>2.1543773120653593E-2</v>
      </c>
      <c r="O1339">
        <f t="shared" si="104"/>
        <v>8.6175092482614374E-2</v>
      </c>
      <c r="Q1339" s="7">
        <v>1313</v>
      </c>
      <c r="R1339" s="7">
        <v>6.9467251471704895E-4</v>
      </c>
      <c r="S1339" s="7">
        <v>-4.4971452581886847E-4</v>
      </c>
      <c r="U1339" s="7">
        <v>74.404761904761898</v>
      </c>
      <c r="V1339" s="7">
        <v>9.9808169399914206E-4</v>
      </c>
    </row>
    <row r="1340" spans="1:22" x14ac:dyDescent="0.35">
      <c r="A1340" s="3">
        <v>2015</v>
      </c>
      <c r="B1340" s="13" t="s">
        <v>26</v>
      </c>
      <c r="C1340" s="13" t="s">
        <v>35</v>
      </c>
      <c r="D1340" s="13">
        <v>2010</v>
      </c>
      <c r="E1340" s="14">
        <v>5</v>
      </c>
      <c r="F1340" s="13">
        <v>363</v>
      </c>
      <c r="G1340" s="13">
        <v>4</v>
      </c>
      <c r="H1340" s="13">
        <v>367</v>
      </c>
      <c r="I1340" s="13" t="b">
        <v>1</v>
      </c>
      <c r="J1340" s="4">
        <v>1.08991825613079E-2</v>
      </c>
      <c r="K1340">
        <f t="shared" si="100"/>
        <v>1.8718377672596704E-3</v>
      </c>
      <c r="L1340">
        <f t="shared" si="101"/>
        <v>4.3264740462178555E-2</v>
      </c>
      <c r="M1340">
        <f t="shared" si="102"/>
        <v>4.7155030476488878E-4</v>
      </c>
      <c r="N1340">
        <f t="shared" si="103"/>
        <v>4.3264740462178555E-2</v>
      </c>
      <c r="O1340">
        <f t="shared" si="104"/>
        <v>0.21632370231089276</v>
      </c>
      <c r="Q1340" s="7">
        <v>1314</v>
      </c>
      <c r="R1340" s="7">
        <v>6.5567381994301307E-4</v>
      </c>
      <c r="S1340" s="7">
        <v>-4.1071583104483259E-4</v>
      </c>
      <c r="U1340" s="7">
        <v>74.461451247165527</v>
      </c>
      <c r="V1340" s="7">
        <v>9.9808169399914206E-4</v>
      </c>
    </row>
    <row r="1341" spans="1:22" x14ac:dyDescent="0.35">
      <c r="A1341" s="3">
        <v>2016</v>
      </c>
      <c r="B1341" s="13" t="s">
        <v>33</v>
      </c>
      <c r="C1341" s="13" t="s">
        <v>55</v>
      </c>
      <c r="D1341" s="13">
        <v>2015</v>
      </c>
      <c r="E1341" s="17">
        <v>1</v>
      </c>
      <c r="F1341" s="13">
        <v>273</v>
      </c>
      <c r="G1341" s="13">
        <v>3</v>
      </c>
      <c r="H1341" s="13">
        <v>276</v>
      </c>
      <c r="I1341" s="13" t="b">
        <v>1</v>
      </c>
      <c r="J1341" s="4">
        <v>1.0869565217391301E-2</v>
      </c>
      <c r="K1341">
        <f t="shared" si="100"/>
        <v>1.4077036069854742E-3</v>
      </c>
      <c r="L1341">
        <f t="shared" si="101"/>
        <v>3.7519376420530687E-2</v>
      </c>
      <c r="M1341">
        <f t="shared" si="102"/>
        <v>4.0781930891881167E-4</v>
      </c>
      <c r="N1341">
        <f t="shared" si="103"/>
        <v>3.7519376420530687E-2</v>
      </c>
      <c r="O1341">
        <f t="shared" si="104"/>
        <v>3.7519376420530687E-2</v>
      </c>
      <c r="Q1341" s="7">
        <v>1315</v>
      </c>
      <c r="R1341" s="7">
        <v>6.8687277576224171E-4</v>
      </c>
      <c r="S1341" s="7">
        <v>-4.4191478686406122E-4</v>
      </c>
      <c r="U1341" s="7">
        <v>74.518140589569157</v>
      </c>
      <c r="V1341" s="7">
        <v>1.0018424673032991E-3</v>
      </c>
    </row>
    <row r="1342" spans="1:22" x14ac:dyDescent="0.35">
      <c r="A1342" s="3">
        <v>2017</v>
      </c>
      <c r="B1342" s="13" t="s">
        <v>92</v>
      </c>
      <c r="C1342" s="13" t="s">
        <v>93</v>
      </c>
      <c r="D1342" s="13">
        <v>2015</v>
      </c>
      <c r="E1342" s="14">
        <v>2</v>
      </c>
      <c r="F1342" s="13">
        <v>182</v>
      </c>
      <c r="G1342" s="13">
        <v>2</v>
      </c>
      <c r="H1342" s="13">
        <v>184</v>
      </c>
      <c r="I1342" s="13" t="b">
        <v>1</v>
      </c>
      <c r="J1342" s="4">
        <v>1.0869565217391301E-2</v>
      </c>
      <c r="K1342">
        <f t="shared" si="100"/>
        <v>9.384690713236494E-4</v>
      </c>
      <c r="L1342">
        <f t="shared" si="101"/>
        <v>3.0634442565903648E-2</v>
      </c>
      <c r="M1342">
        <f t="shared" si="102"/>
        <v>3.3298307136851778E-4</v>
      </c>
      <c r="N1342">
        <f t="shared" si="103"/>
        <v>3.0634442565903648E-2</v>
      </c>
      <c r="O1342">
        <f t="shared" si="104"/>
        <v>6.1268885131807296E-2</v>
      </c>
      <c r="Q1342" s="7">
        <v>1316</v>
      </c>
      <c r="R1342" s="7">
        <v>6.8305590402011778E-4</v>
      </c>
      <c r="S1342" s="7">
        <v>-4.3952625376409609E-4</v>
      </c>
      <c r="U1342" s="7">
        <v>74.574829931972786</v>
      </c>
      <c r="V1342" s="7">
        <v>1.0020034446430227E-3</v>
      </c>
    </row>
    <row r="1343" spans="1:22" x14ac:dyDescent="0.35">
      <c r="A1343" s="24">
        <v>2014</v>
      </c>
      <c r="B1343" s="17" t="s">
        <v>30</v>
      </c>
      <c r="C1343" s="17" t="s">
        <v>56</v>
      </c>
      <c r="D1343" s="17">
        <v>2010</v>
      </c>
      <c r="E1343" s="17">
        <v>4</v>
      </c>
      <c r="F1343" s="17">
        <v>91</v>
      </c>
      <c r="G1343" s="17">
        <v>1</v>
      </c>
      <c r="H1343" s="17">
        <v>92</v>
      </c>
      <c r="I1343" s="17" t="b">
        <v>1</v>
      </c>
      <c r="J1343" s="25">
        <v>1.0869565217391301E-2</v>
      </c>
      <c r="K1343">
        <f t="shared" si="100"/>
        <v>4.692345356618247E-4</v>
      </c>
      <c r="L1343">
        <f t="shared" si="101"/>
        <v>2.1661822076220291E-2</v>
      </c>
      <c r="M1343">
        <f t="shared" si="102"/>
        <v>2.3545458778500308E-4</v>
      </c>
      <c r="N1343">
        <f t="shared" si="103"/>
        <v>2.1661822076220291E-2</v>
      </c>
      <c r="O1343">
        <f t="shared" si="104"/>
        <v>8.6647288304881165E-2</v>
      </c>
      <c r="Q1343" s="7">
        <v>1317</v>
      </c>
      <c r="R1343" s="7">
        <v>6.6736493278690852E-4</v>
      </c>
      <c r="S1343" s="7">
        <v>-4.2383528253088683E-4</v>
      </c>
      <c r="U1343" s="7">
        <v>74.631519274376416</v>
      </c>
      <c r="V1343" s="7">
        <v>1.0020034446430227E-3</v>
      </c>
    </row>
    <row r="1344" spans="1:22" x14ac:dyDescent="0.35">
      <c r="A1344" s="3">
        <v>2016</v>
      </c>
      <c r="B1344" s="13" t="s">
        <v>42</v>
      </c>
      <c r="C1344" s="13" t="s">
        <v>43</v>
      </c>
      <c r="D1344" s="13">
        <v>2011</v>
      </c>
      <c r="E1344" s="14">
        <v>5</v>
      </c>
      <c r="F1344" s="13">
        <v>91</v>
      </c>
      <c r="G1344" s="13">
        <v>1</v>
      </c>
      <c r="H1344" s="13">
        <v>92</v>
      </c>
      <c r="I1344" s="13" t="b">
        <v>1</v>
      </c>
      <c r="J1344" s="4">
        <v>1.0869565217391301E-2</v>
      </c>
      <c r="K1344">
        <f t="shared" si="100"/>
        <v>4.692345356618247E-4</v>
      </c>
      <c r="L1344">
        <f t="shared" si="101"/>
        <v>2.1661822076220291E-2</v>
      </c>
      <c r="M1344">
        <f t="shared" si="102"/>
        <v>2.3545458778500308E-4</v>
      </c>
      <c r="N1344">
        <f t="shared" si="103"/>
        <v>2.1661822076220291E-2</v>
      </c>
      <c r="O1344">
        <f t="shared" si="104"/>
        <v>0.10830911038110146</v>
      </c>
      <c r="Q1344" s="7">
        <v>1318</v>
      </c>
      <c r="R1344" s="7">
        <v>6.8305590402011778E-4</v>
      </c>
      <c r="S1344" s="7">
        <v>-4.3952625376409609E-4</v>
      </c>
      <c r="U1344" s="7">
        <v>74.688208616780045</v>
      </c>
      <c r="V1344" s="7">
        <v>1.0037338083625953E-3</v>
      </c>
    </row>
    <row r="1345" spans="1:22" x14ac:dyDescent="0.35">
      <c r="A1345" s="3">
        <v>2014</v>
      </c>
      <c r="B1345" s="13" t="s">
        <v>33</v>
      </c>
      <c r="C1345" s="13" t="s">
        <v>34</v>
      </c>
      <c r="D1345" s="13">
        <v>2012</v>
      </c>
      <c r="E1345" s="17">
        <v>2</v>
      </c>
      <c r="F1345" s="13">
        <v>275</v>
      </c>
      <c r="G1345" s="13">
        <v>3</v>
      </c>
      <c r="H1345" s="13">
        <v>278</v>
      </c>
      <c r="I1345" s="13" t="b">
        <v>1</v>
      </c>
      <c r="J1345" s="4">
        <v>1.07913669064748E-2</v>
      </c>
      <c r="K1345">
        <f t="shared" si="100"/>
        <v>1.4179043577607312E-3</v>
      </c>
      <c r="L1345">
        <f t="shared" si="101"/>
        <v>3.7655070810725229E-2</v>
      </c>
      <c r="M1345">
        <f t="shared" si="102"/>
        <v>4.0634968500782544E-4</v>
      </c>
      <c r="N1345">
        <f t="shared" si="103"/>
        <v>3.7655070810725229E-2</v>
      </c>
      <c r="O1345">
        <f t="shared" si="104"/>
        <v>7.5310141621450458E-2</v>
      </c>
      <c r="Q1345" s="7">
        <v>1319</v>
      </c>
      <c r="R1345" s="7">
        <v>7.0279761571114376E-4</v>
      </c>
      <c r="S1345" s="7">
        <v>-4.6067160625429059E-4</v>
      </c>
      <c r="U1345" s="7">
        <v>74.744897959183675</v>
      </c>
      <c r="V1345" s="7">
        <v>1.0037338083625953E-3</v>
      </c>
    </row>
    <row r="1346" spans="1:22" x14ac:dyDescent="0.35">
      <c r="A1346" s="3">
        <v>2014</v>
      </c>
      <c r="B1346" s="13" t="s">
        <v>106</v>
      </c>
      <c r="C1346" s="13" t="s">
        <v>107</v>
      </c>
      <c r="D1346" s="13">
        <v>2010</v>
      </c>
      <c r="E1346" s="14">
        <v>4</v>
      </c>
      <c r="F1346" s="13">
        <v>184</v>
      </c>
      <c r="G1346" s="13">
        <v>2</v>
      </c>
      <c r="H1346" s="13">
        <v>186</v>
      </c>
      <c r="I1346" s="13" t="b">
        <v>1</v>
      </c>
      <c r="J1346" s="4">
        <v>1.0752688172042999E-2</v>
      </c>
      <c r="K1346">
        <f t="shared" si="100"/>
        <v>9.4866982209890649E-4</v>
      </c>
      <c r="L1346">
        <f t="shared" si="101"/>
        <v>3.0800484121177488E-2</v>
      </c>
      <c r="M1346">
        <f t="shared" si="102"/>
        <v>3.3118800130298338E-4</v>
      </c>
      <c r="N1346">
        <f t="shared" si="103"/>
        <v>3.0800484121177488E-2</v>
      </c>
      <c r="O1346">
        <f t="shared" si="104"/>
        <v>0.12320193648470995</v>
      </c>
      <c r="Q1346" s="7">
        <v>1320</v>
      </c>
      <c r="R1346" s="7">
        <v>7.0279761571114376E-4</v>
      </c>
      <c r="S1346" s="7">
        <v>-4.6067160625429059E-4</v>
      </c>
      <c r="U1346" s="7">
        <v>74.801587301587304</v>
      </c>
      <c r="V1346" s="7">
        <v>1.0037338083625953E-3</v>
      </c>
    </row>
    <row r="1347" spans="1:22" x14ac:dyDescent="0.35">
      <c r="A1347" s="24">
        <v>2016</v>
      </c>
      <c r="B1347" s="17" t="s">
        <v>26</v>
      </c>
      <c r="C1347" s="17" t="s">
        <v>133</v>
      </c>
      <c r="D1347" s="17">
        <v>2011</v>
      </c>
      <c r="E1347" s="17">
        <v>5</v>
      </c>
      <c r="F1347" s="17">
        <v>92</v>
      </c>
      <c r="G1347" s="17">
        <v>1</v>
      </c>
      <c r="H1347" s="17">
        <v>93</v>
      </c>
      <c r="I1347" s="17" t="b">
        <v>1</v>
      </c>
      <c r="J1347" s="25">
        <v>1.0752688172042999E-2</v>
      </c>
      <c r="K1347">
        <f t="shared" si="100"/>
        <v>4.7433491104945325E-4</v>
      </c>
      <c r="L1347">
        <f t="shared" si="101"/>
        <v>2.177923118591318E-2</v>
      </c>
      <c r="M1347">
        <f t="shared" si="102"/>
        <v>2.341852815689587E-4</v>
      </c>
      <c r="N1347">
        <f t="shared" si="103"/>
        <v>2.177923118591318E-2</v>
      </c>
      <c r="O1347">
        <f t="shared" si="104"/>
        <v>0.1088961559295659</v>
      </c>
      <c r="Q1347" s="7">
        <v>1321</v>
      </c>
      <c r="R1347" s="7">
        <v>6.7912471449016823E-4</v>
      </c>
      <c r="S1347" s="7">
        <v>-4.3699870503331506E-4</v>
      </c>
      <c r="U1347" s="7">
        <v>74.858276643990934</v>
      </c>
      <c r="V1347" s="7">
        <v>1.0044229494038663E-3</v>
      </c>
    </row>
    <row r="1348" spans="1:22" x14ac:dyDescent="0.35">
      <c r="A1348" s="3">
        <v>2015</v>
      </c>
      <c r="B1348" s="13" t="s">
        <v>26</v>
      </c>
      <c r="C1348" s="13" t="s">
        <v>27</v>
      </c>
      <c r="D1348" s="13">
        <v>2011</v>
      </c>
      <c r="E1348" s="14">
        <v>4</v>
      </c>
      <c r="F1348" s="13">
        <v>277</v>
      </c>
      <c r="G1348" s="13">
        <v>3</v>
      </c>
      <c r="H1348" s="13">
        <v>280</v>
      </c>
      <c r="I1348" s="13" t="b">
        <v>1</v>
      </c>
      <c r="J1348" s="4">
        <v>1.0714285714285701E-2</v>
      </c>
      <c r="K1348">
        <f t="shared" ref="K1348:K1411" si="105">H1348/$H$1</f>
        <v>1.4281051085359882E-3</v>
      </c>
      <c r="L1348">
        <f t="shared" ref="L1348:L1411" si="106">SQRT(K1348)</f>
        <v>3.7790277963200905E-2</v>
      </c>
      <c r="M1348">
        <f t="shared" ref="M1348:M1411" si="107">J1348*L1348</f>
        <v>4.0489583532000919E-4</v>
      </c>
      <c r="N1348">
        <f t="shared" ref="N1348:N1411" si="108">L1348</f>
        <v>3.7790277963200905E-2</v>
      </c>
      <c r="O1348">
        <f t="shared" ref="O1348:O1411" si="109">E1348*L1348</f>
        <v>0.15116111185280362</v>
      </c>
      <c r="Q1348" s="7">
        <v>1322</v>
      </c>
      <c r="R1348" s="7">
        <v>6.7123374741650968E-4</v>
      </c>
      <c r="S1348" s="7">
        <v>-4.2910773795965651E-4</v>
      </c>
      <c r="U1348" s="7">
        <v>74.914965986394549</v>
      </c>
      <c r="V1348" s="7">
        <v>1.0059717906467807E-3</v>
      </c>
    </row>
    <row r="1349" spans="1:22" x14ac:dyDescent="0.35">
      <c r="A1349" s="24">
        <v>2014</v>
      </c>
      <c r="B1349" s="17" t="s">
        <v>92</v>
      </c>
      <c r="C1349" s="17" t="s">
        <v>93</v>
      </c>
      <c r="D1349" s="17">
        <v>2013</v>
      </c>
      <c r="E1349" s="17">
        <v>1</v>
      </c>
      <c r="F1349" s="17">
        <v>185</v>
      </c>
      <c r="G1349" s="17">
        <v>2</v>
      </c>
      <c r="H1349" s="17">
        <v>187</v>
      </c>
      <c r="I1349" s="17" t="b">
        <v>1</v>
      </c>
      <c r="J1349" s="25">
        <v>1.06951871657754E-2</v>
      </c>
      <c r="K1349">
        <f t="shared" si="105"/>
        <v>9.5377019748653499E-4</v>
      </c>
      <c r="L1349">
        <f t="shared" si="106"/>
        <v>3.0883170133367704E-2</v>
      </c>
      <c r="M1349">
        <f t="shared" si="107"/>
        <v>3.3030128484885243E-4</v>
      </c>
      <c r="N1349">
        <f t="shared" si="108"/>
        <v>3.0883170133367704E-2</v>
      </c>
      <c r="O1349">
        <f t="shared" si="109"/>
        <v>3.0883170133367704E-2</v>
      </c>
      <c r="Q1349" s="7">
        <v>1323</v>
      </c>
      <c r="R1349" s="7">
        <v>7.0279761571114376E-4</v>
      </c>
      <c r="S1349" s="7">
        <v>-4.6067160625429059E-4</v>
      </c>
      <c r="U1349" s="7">
        <v>74.971655328798178</v>
      </c>
      <c r="V1349" s="7">
        <v>1.0059717906467807E-3</v>
      </c>
    </row>
    <row r="1350" spans="1:22" x14ac:dyDescent="0.35">
      <c r="A1350" s="5">
        <v>2014</v>
      </c>
      <c r="B1350" s="14" t="s">
        <v>30</v>
      </c>
      <c r="C1350" s="14" t="s">
        <v>32</v>
      </c>
      <c r="D1350" s="14">
        <v>2013</v>
      </c>
      <c r="E1350" s="14">
        <v>1</v>
      </c>
      <c r="F1350" s="14">
        <v>278</v>
      </c>
      <c r="G1350" s="14">
        <v>3</v>
      </c>
      <c r="H1350" s="14">
        <v>281</v>
      </c>
      <c r="I1350" s="14" t="b">
        <v>1</v>
      </c>
      <c r="J1350" s="6">
        <v>1.06761565836299E-2</v>
      </c>
      <c r="K1350">
        <f t="shared" si="105"/>
        <v>1.4332054839236168E-3</v>
      </c>
      <c r="L1350">
        <f t="shared" si="106"/>
        <v>3.7857700457418396E-2</v>
      </c>
      <c r="M1350">
        <f t="shared" si="107"/>
        <v>4.0417473797955608E-4</v>
      </c>
      <c r="N1350">
        <f t="shared" si="108"/>
        <v>3.7857700457418396E-2</v>
      </c>
      <c r="O1350">
        <f t="shared" si="109"/>
        <v>3.7857700457418396E-2</v>
      </c>
      <c r="Q1350" s="7">
        <v>1324</v>
      </c>
      <c r="R1350" s="7">
        <v>6.909527664120599E-4</v>
      </c>
      <c r="S1350" s="7">
        <v>-4.5020640356715244E-4</v>
      </c>
      <c r="U1350" s="7">
        <v>75.028344671201808</v>
      </c>
      <c r="V1350" s="7">
        <v>1.0059717906467807E-3</v>
      </c>
    </row>
    <row r="1351" spans="1:22" x14ac:dyDescent="0.35">
      <c r="A1351" s="3">
        <v>2015</v>
      </c>
      <c r="B1351" s="13" t="s">
        <v>52</v>
      </c>
      <c r="C1351" s="13" t="s">
        <v>91</v>
      </c>
      <c r="D1351" s="13">
        <v>2013</v>
      </c>
      <c r="E1351" s="17">
        <v>2</v>
      </c>
      <c r="F1351" s="13">
        <v>93</v>
      </c>
      <c r="G1351" s="13">
        <v>1</v>
      </c>
      <c r="H1351" s="13">
        <v>94</v>
      </c>
      <c r="I1351" s="13" t="b">
        <v>1</v>
      </c>
      <c r="J1351" s="4">
        <v>1.0638297872340399E-2</v>
      </c>
      <c r="K1351">
        <f t="shared" si="105"/>
        <v>4.7943528643708174E-4</v>
      </c>
      <c r="L1351">
        <f t="shared" si="106"/>
        <v>2.1896010742532113E-2</v>
      </c>
      <c r="M1351">
        <f t="shared" si="107"/>
        <v>2.3293628449502191E-4</v>
      </c>
      <c r="N1351">
        <f t="shared" si="108"/>
        <v>2.1896010742532113E-2</v>
      </c>
      <c r="O1351">
        <f t="shared" si="109"/>
        <v>4.3792021485064225E-2</v>
      </c>
      <c r="Q1351" s="7">
        <v>1325</v>
      </c>
      <c r="R1351" s="7">
        <v>6.9888895429761147E-4</v>
      </c>
      <c r="S1351" s="7">
        <v>-4.5814259145270401E-4</v>
      </c>
      <c r="U1351" s="7">
        <v>75.085034013605437</v>
      </c>
      <c r="V1351" s="7">
        <v>1.0099876620660801E-3</v>
      </c>
    </row>
    <row r="1352" spans="1:22" x14ac:dyDescent="0.35">
      <c r="A1352" s="5">
        <v>2015</v>
      </c>
      <c r="B1352" s="14" t="s">
        <v>37</v>
      </c>
      <c r="C1352" s="14" t="s">
        <v>59</v>
      </c>
      <c r="D1352" s="14">
        <v>2010</v>
      </c>
      <c r="E1352" s="14">
        <v>5</v>
      </c>
      <c r="F1352" s="14">
        <v>93</v>
      </c>
      <c r="G1352" s="14">
        <v>1</v>
      </c>
      <c r="H1352" s="14">
        <v>94</v>
      </c>
      <c r="I1352" s="14" t="b">
        <v>1</v>
      </c>
      <c r="J1352" s="6">
        <v>1.0638297872340399E-2</v>
      </c>
      <c r="K1352">
        <f t="shared" si="105"/>
        <v>4.7943528643708174E-4</v>
      </c>
      <c r="L1352">
        <f t="shared" si="106"/>
        <v>2.1896010742532113E-2</v>
      </c>
      <c r="M1352">
        <f t="shared" si="107"/>
        <v>2.3293628449502191E-4</v>
      </c>
      <c r="N1352">
        <f t="shared" si="108"/>
        <v>2.1896010742532113E-2</v>
      </c>
      <c r="O1352">
        <f t="shared" si="109"/>
        <v>0.10948005371266056</v>
      </c>
      <c r="Q1352" s="7">
        <v>1326</v>
      </c>
      <c r="R1352" s="7">
        <v>1.1736942454481539E-3</v>
      </c>
      <c r="S1352" s="7">
        <v>-7.5827988356038842E-4</v>
      </c>
      <c r="U1352" s="7">
        <v>75.141723356009066</v>
      </c>
      <c r="V1352" s="7">
        <v>1.0099876620660801E-3</v>
      </c>
    </row>
    <row r="1353" spans="1:22" x14ac:dyDescent="0.35">
      <c r="A1353" s="3">
        <v>2016</v>
      </c>
      <c r="B1353" s="13" t="s">
        <v>33</v>
      </c>
      <c r="C1353" s="13" t="s">
        <v>214</v>
      </c>
      <c r="D1353" s="13">
        <v>2012</v>
      </c>
      <c r="E1353" s="17">
        <v>4</v>
      </c>
      <c r="F1353" s="13">
        <v>93</v>
      </c>
      <c r="G1353" s="13">
        <v>1</v>
      </c>
      <c r="H1353" s="13">
        <v>94</v>
      </c>
      <c r="I1353" s="13" t="b">
        <v>1</v>
      </c>
      <c r="J1353" s="4">
        <v>1.0638297872340399E-2</v>
      </c>
      <c r="K1353">
        <f t="shared" si="105"/>
        <v>4.7943528643708174E-4</v>
      </c>
      <c r="L1353">
        <f t="shared" si="106"/>
        <v>2.1896010742532113E-2</v>
      </c>
      <c r="M1353">
        <f t="shared" si="107"/>
        <v>2.3293628449502191E-4</v>
      </c>
      <c r="N1353">
        <f t="shared" si="108"/>
        <v>2.1896010742532113E-2</v>
      </c>
      <c r="O1353">
        <f t="shared" si="109"/>
        <v>8.7584042970128451E-2</v>
      </c>
      <c r="Q1353" s="7">
        <v>1327</v>
      </c>
      <c r="R1353" s="7">
        <v>1.1736942454481539E-3</v>
      </c>
      <c r="S1353" s="7">
        <v>-7.5827988356038842E-4</v>
      </c>
      <c r="U1353" s="7">
        <v>75.198412698412696</v>
      </c>
      <c r="V1353" s="7">
        <v>1.0120551927090408E-3</v>
      </c>
    </row>
    <row r="1354" spans="1:22" x14ac:dyDescent="0.35">
      <c r="A1354" s="3">
        <v>2016</v>
      </c>
      <c r="B1354" s="13" t="s">
        <v>26</v>
      </c>
      <c r="C1354" s="13" t="s">
        <v>35</v>
      </c>
      <c r="D1354" s="13">
        <v>2014</v>
      </c>
      <c r="E1354" s="14">
        <v>2</v>
      </c>
      <c r="F1354" s="13">
        <v>187</v>
      </c>
      <c r="G1354" s="13">
        <v>2</v>
      </c>
      <c r="H1354" s="13">
        <v>189</v>
      </c>
      <c r="I1354" s="13" t="b">
        <v>1</v>
      </c>
      <c r="J1354" s="4">
        <v>1.0582010582010601E-2</v>
      </c>
      <c r="K1354">
        <f t="shared" si="105"/>
        <v>9.6397094826179209E-4</v>
      </c>
      <c r="L1354">
        <f t="shared" si="106"/>
        <v>3.1047881542253283E-2</v>
      </c>
      <c r="M1354">
        <f t="shared" si="107"/>
        <v>3.2854901102913586E-4</v>
      </c>
      <c r="N1354">
        <f t="shared" si="108"/>
        <v>3.1047881542253283E-2</v>
      </c>
      <c r="O1354">
        <f t="shared" si="109"/>
        <v>6.2095763084506567E-2</v>
      </c>
      <c r="Q1354" s="7">
        <v>1328</v>
      </c>
      <c r="R1354" s="7">
        <v>7.0284869677465875E-4</v>
      </c>
      <c r="S1354" s="7">
        <v>-4.6345866225976941E-4</v>
      </c>
      <c r="U1354" s="7">
        <v>75.255102040816325</v>
      </c>
      <c r="V1354" s="7">
        <v>1.0163598871852416E-3</v>
      </c>
    </row>
    <row r="1355" spans="1:22" x14ac:dyDescent="0.35">
      <c r="A1355" s="24">
        <v>2015</v>
      </c>
      <c r="B1355" s="17" t="s">
        <v>26</v>
      </c>
      <c r="C1355" s="17" t="s">
        <v>110</v>
      </c>
      <c r="D1355" s="17">
        <v>2012</v>
      </c>
      <c r="E1355" s="17">
        <v>3</v>
      </c>
      <c r="F1355" s="17">
        <v>94</v>
      </c>
      <c r="G1355" s="17">
        <v>1</v>
      </c>
      <c r="H1355" s="17">
        <v>95</v>
      </c>
      <c r="I1355" s="17" t="b">
        <v>1</v>
      </c>
      <c r="J1355" s="25">
        <v>1.05263157894737E-2</v>
      </c>
      <c r="K1355">
        <f t="shared" si="105"/>
        <v>4.8453566182471029E-4</v>
      </c>
      <c r="L1355">
        <f t="shared" si="106"/>
        <v>2.201217076584475E-2</v>
      </c>
      <c r="M1355">
        <f t="shared" si="107"/>
        <v>2.3170706069310296E-4</v>
      </c>
      <c r="N1355">
        <f t="shared" si="108"/>
        <v>2.201217076584475E-2</v>
      </c>
      <c r="O1355">
        <f t="shared" si="109"/>
        <v>6.6036512297534253E-2</v>
      </c>
      <c r="Q1355" s="7">
        <v>1329</v>
      </c>
      <c r="R1355" s="7">
        <v>6.9486754429196615E-4</v>
      </c>
      <c r="S1355" s="7">
        <v>-4.5547750977707681E-4</v>
      </c>
      <c r="U1355" s="7">
        <v>75.311791383219955</v>
      </c>
      <c r="V1355" s="7">
        <v>1.0163598871852416E-3</v>
      </c>
    </row>
    <row r="1356" spans="1:22" x14ac:dyDescent="0.35">
      <c r="A1356" s="5">
        <v>2013</v>
      </c>
      <c r="B1356" s="14" t="s">
        <v>26</v>
      </c>
      <c r="C1356" s="14" t="s">
        <v>111</v>
      </c>
      <c r="D1356" s="14">
        <v>2010</v>
      </c>
      <c r="E1356" s="14">
        <v>3</v>
      </c>
      <c r="F1356" s="14">
        <v>95</v>
      </c>
      <c r="G1356" s="14">
        <v>1</v>
      </c>
      <c r="H1356" s="14">
        <v>96</v>
      </c>
      <c r="I1356" s="14" t="b">
        <v>1</v>
      </c>
      <c r="J1356" s="6">
        <v>1.0416666666666701E-2</v>
      </c>
      <c r="K1356">
        <f t="shared" si="105"/>
        <v>4.8963603721233879E-4</v>
      </c>
      <c r="L1356">
        <f t="shared" si="106"/>
        <v>2.2127721012619866E-2</v>
      </c>
      <c r="M1356">
        <f t="shared" si="107"/>
        <v>2.304970938814577E-4</v>
      </c>
      <c r="N1356">
        <f t="shared" si="108"/>
        <v>2.2127721012619866E-2</v>
      </c>
      <c r="O1356">
        <f t="shared" si="109"/>
        <v>6.6383163037859599E-2</v>
      </c>
      <c r="Q1356" s="7">
        <v>1330</v>
      </c>
      <c r="R1356" s="7">
        <v>9.6281017761929604E-4</v>
      </c>
      <c r="S1356" s="7">
        <v>-6.2520853515100829E-4</v>
      </c>
      <c r="U1356" s="7">
        <v>75.368480725623584</v>
      </c>
      <c r="V1356" s="7">
        <v>1.0163598871852416E-3</v>
      </c>
    </row>
    <row r="1357" spans="1:22" x14ac:dyDescent="0.35">
      <c r="A1357" s="3">
        <v>2016</v>
      </c>
      <c r="B1357" s="13" t="s">
        <v>24</v>
      </c>
      <c r="C1357" s="13" t="s">
        <v>29</v>
      </c>
      <c r="D1357" s="13">
        <v>2016</v>
      </c>
      <c r="E1357" s="17">
        <v>0</v>
      </c>
      <c r="F1357" s="13">
        <v>95</v>
      </c>
      <c r="G1357" s="13">
        <v>1</v>
      </c>
      <c r="H1357" s="13">
        <v>96</v>
      </c>
      <c r="I1357" s="13" t="b">
        <v>1</v>
      </c>
      <c r="J1357" s="4">
        <v>1.0416666666666701E-2</v>
      </c>
      <c r="K1357">
        <f t="shared" si="105"/>
        <v>4.8963603721233879E-4</v>
      </c>
      <c r="L1357">
        <f t="shared" si="106"/>
        <v>2.2127721012619866E-2</v>
      </c>
      <c r="M1357">
        <f t="shared" si="107"/>
        <v>2.304970938814577E-4</v>
      </c>
      <c r="N1357">
        <f t="shared" si="108"/>
        <v>2.2127721012619866E-2</v>
      </c>
      <c r="O1357">
        <f t="shared" si="109"/>
        <v>0</v>
      </c>
      <c r="Q1357" s="7">
        <v>1331</v>
      </c>
      <c r="R1357" s="7">
        <v>9.8819642056447127E-4</v>
      </c>
      <c r="S1357" s="7">
        <v>-6.5153386654244493E-4</v>
      </c>
      <c r="U1357" s="7">
        <v>75.425170068027214</v>
      </c>
      <c r="V1357" s="7">
        <v>1.0181658333258577E-3</v>
      </c>
    </row>
    <row r="1358" spans="1:22" x14ac:dyDescent="0.35">
      <c r="A1358" s="5">
        <v>2016</v>
      </c>
      <c r="B1358" s="14" t="s">
        <v>52</v>
      </c>
      <c r="C1358" s="14" t="s">
        <v>192</v>
      </c>
      <c r="D1358" s="14">
        <v>2015</v>
      </c>
      <c r="E1358" s="14">
        <v>1</v>
      </c>
      <c r="F1358" s="14">
        <v>95</v>
      </c>
      <c r="G1358" s="14">
        <v>1</v>
      </c>
      <c r="H1358" s="14">
        <v>96</v>
      </c>
      <c r="I1358" s="14" t="b">
        <v>1</v>
      </c>
      <c r="J1358" s="6">
        <v>1.0416666666666701E-2</v>
      </c>
      <c r="K1358">
        <f t="shared" si="105"/>
        <v>4.8963603721233879E-4</v>
      </c>
      <c r="L1358">
        <f t="shared" si="106"/>
        <v>2.2127721012619866E-2</v>
      </c>
      <c r="M1358">
        <f t="shared" si="107"/>
        <v>2.304970938814577E-4</v>
      </c>
      <c r="N1358">
        <f t="shared" si="108"/>
        <v>2.2127721012619866E-2</v>
      </c>
      <c r="O1358">
        <f t="shared" si="109"/>
        <v>2.2127721012619866E-2</v>
      </c>
      <c r="Q1358" s="7">
        <v>1332</v>
      </c>
      <c r="R1358" s="7">
        <v>6.9876039012541102E-4</v>
      </c>
      <c r="S1358" s="7">
        <v>-4.6070401520485391E-4</v>
      </c>
      <c r="U1358" s="7">
        <v>75.481859410430843</v>
      </c>
      <c r="V1358" s="7">
        <v>1.0181658333258577E-3</v>
      </c>
    </row>
    <row r="1359" spans="1:22" x14ac:dyDescent="0.35">
      <c r="A1359" s="3">
        <v>2013</v>
      </c>
      <c r="B1359" s="13" t="s">
        <v>26</v>
      </c>
      <c r="C1359" s="13" t="s">
        <v>35</v>
      </c>
      <c r="D1359" s="13">
        <v>2008</v>
      </c>
      <c r="E1359" s="17">
        <v>5</v>
      </c>
      <c r="F1359" s="13">
        <v>192</v>
      </c>
      <c r="G1359" s="13">
        <v>2</v>
      </c>
      <c r="H1359" s="13">
        <v>194</v>
      </c>
      <c r="I1359" s="13" t="b">
        <v>1</v>
      </c>
      <c r="J1359" s="4">
        <v>1.03092783505155E-2</v>
      </c>
      <c r="K1359">
        <f t="shared" si="105"/>
        <v>9.8947282519993478E-4</v>
      </c>
      <c r="L1359">
        <f t="shared" si="106"/>
        <v>3.1455886972074638E-2</v>
      </c>
      <c r="M1359">
        <f t="shared" si="107"/>
        <v>3.2428749455747162E-4</v>
      </c>
      <c r="N1359">
        <f t="shared" si="108"/>
        <v>3.1455886972074638E-2</v>
      </c>
      <c r="O1359">
        <f t="shared" si="109"/>
        <v>0.15727943486037319</v>
      </c>
      <c r="Q1359" s="7">
        <v>1333</v>
      </c>
      <c r="R1359" s="7">
        <v>1.0023193809717312E-3</v>
      </c>
      <c r="S1359" s="7">
        <v>-6.6658812210589893E-4</v>
      </c>
      <c r="U1359" s="7">
        <v>75.538548752834458</v>
      </c>
      <c r="V1359" s="7">
        <v>1.0228542656431122E-3</v>
      </c>
    </row>
    <row r="1360" spans="1:22" x14ac:dyDescent="0.35">
      <c r="A1360" s="5">
        <v>2015</v>
      </c>
      <c r="B1360" s="14" t="s">
        <v>24</v>
      </c>
      <c r="C1360" s="14" t="s">
        <v>41</v>
      </c>
      <c r="D1360" s="14">
        <v>2014</v>
      </c>
      <c r="E1360" s="14">
        <v>1</v>
      </c>
      <c r="F1360" s="14">
        <v>96</v>
      </c>
      <c r="G1360" s="14">
        <v>1</v>
      </c>
      <c r="H1360" s="14">
        <v>97</v>
      </c>
      <c r="I1360" s="14" t="b">
        <v>1</v>
      </c>
      <c r="J1360" s="6">
        <v>1.03092783505155E-2</v>
      </c>
      <c r="K1360">
        <f t="shared" si="105"/>
        <v>4.9473641259996739E-4</v>
      </c>
      <c r="L1360">
        <f t="shared" si="106"/>
        <v>2.2242670986191551E-2</v>
      </c>
      <c r="M1360">
        <f t="shared" si="107"/>
        <v>2.2930588645558381E-4</v>
      </c>
      <c r="N1360">
        <f t="shared" si="108"/>
        <v>2.2242670986191551E-2</v>
      </c>
      <c r="O1360">
        <f t="shared" si="109"/>
        <v>2.2242670986191551E-2</v>
      </c>
      <c r="Q1360" s="7">
        <v>1334</v>
      </c>
      <c r="R1360" s="7">
        <v>1.0164975755418103E-3</v>
      </c>
      <c r="S1360" s="7">
        <v>-6.8168992574052143E-4</v>
      </c>
      <c r="U1360" s="7">
        <v>75.595238095238088</v>
      </c>
      <c r="V1360" s="7">
        <v>1.0228542656431142E-3</v>
      </c>
    </row>
    <row r="1361" spans="1:22" x14ac:dyDescent="0.35">
      <c r="A1361" s="3">
        <v>2016</v>
      </c>
      <c r="B1361" s="13" t="s">
        <v>52</v>
      </c>
      <c r="C1361" s="13" t="s">
        <v>164</v>
      </c>
      <c r="D1361" s="13">
        <v>2015</v>
      </c>
      <c r="E1361" s="17">
        <v>1</v>
      </c>
      <c r="F1361" s="13">
        <v>96</v>
      </c>
      <c r="G1361" s="13">
        <v>1</v>
      </c>
      <c r="H1361" s="13">
        <v>97</v>
      </c>
      <c r="I1361" s="13" t="b">
        <v>1</v>
      </c>
      <c r="J1361" s="4">
        <v>1.03092783505155E-2</v>
      </c>
      <c r="K1361">
        <f t="shared" si="105"/>
        <v>4.9473641259996739E-4</v>
      </c>
      <c r="L1361">
        <f t="shared" si="106"/>
        <v>2.2242670986191551E-2</v>
      </c>
      <c r="M1361">
        <f t="shared" si="107"/>
        <v>2.2930588645558381E-4</v>
      </c>
      <c r="N1361">
        <f t="shared" si="108"/>
        <v>2.2242670986191551E-2</v>
      </c>
      <c r="O1361">
        <f t="shared" si="109"/>
        <v>2.2242670986191551E-2</v>
      </c>
      <c r="Q1361" s="7">
        <v>1335</v>
      </c>
      <c r="R1361" s="7">
        <v>6.9456133830942052E-4</v>
      </c>
      <c r="S1361" s="7">
        <v>-4.578165787417984E-4</v>
      </c>
      <c r="U1361" s="7">
        <v>75.651927437641717</v>
      </c>
      <c r="V1361" s="7">
        <v>1.026545940370837E-3</v>
      </c>
    </row>
    <row r="1362" spans="1:22" x14ac:dyDescent="0.35">
      <c r="A1362" s="3">
        <v>2015</v>
      </c>
      <c r="B1362" s="13" t="s">
        <v>26</v>
      </c>
      <c r="C1362" s="13" t="s">
        <v>27</v>
      </c>
      <c r="D1362" s="13">
        <v>2014</v>
      </c>
      <c r="E1362" s="14">
        <v>1</v>
      </c>
      <c r="F1362" s="13">
        <v>194</v>
      </c>
      <c r="G1362" s="13">
        <v>2</v>
      </c>
      <c r="H1362" s="13">
        <v>196</v>
      </c>
      <c r="I1362" s="13" t="b">
        <v>1</v>
      </c>
      <c r="J1362" s="4">
        <v>1.02040816326531E-2</v>
      </c>
      <c r="K1362">
        <f t="shared" si="105"/>
        <v>9.9967357597519177E-4</v>
      </c>
      <c r="L1362">
        <f t="shared" si="106"/>
        <v>3.1617614963421761E-2</v>
      </c>
      <c r="M1362">
        <f t="shared" si="107"/>
        <v>3.226287241165498E-4</v>
      </c>
      <c r="N1362">
        <f t="shared" si="108"/>
        <v>3.1617614963421761E-2</v>
      </c>
      <c r="O1362">
        <f t="shared" si="109"/>
        <v>3.1617614963421761E-2</v>
      </c>
      <c r="Q1362" s="7">
        <v>1336</v>
      </c>
      <c r="R1362" s="7">
        <v>7.026316684480467E-4</v>
      </c>
      <c r="S1362" s="7">
        <v>-4.6588690888042458E-4</v>
      </c>
      <c r="U1362" s="7">
        <v>75.708616780045347</v>
      </c>
      <c r="V1362" s="7">
        <v>1.026545940370837E-3</v>
      </c>
    </row>
    <row r="1363" spans="1:22" x14ac:dyDescent="0.35">
      <c r="A1363" s="24">
        <v>2014</v>
      </c>
      <c r="B1363" s="17" t="s">
        <v>67</v>
      </c>
      <c r="C1363" s="17" t="s">
        <v>139</v>
      </c>
      <c r="D1363" s="17">
        <v>2014</v>
      </c>
      <c r="E1363" s="17">
        <v>0</v>
      </c>
      <c r="F1363" s="17">
        <v>97</v>
      </c>
      <c r="G1363" s="17">
        <v>1</v>
      </c>
      <c r="H1363" s="17">
        <v>98</v>
      </c>
      <c r="I1363" s="17" t="b">
        <v>1</v>
      </c>
      <c r="J1363" s="25">
        <v>1.02040816326531E-2</v>
      </c>
      <c r="K1363">
        <f t="shared" si="105"/>
        <v>4.9983678798759589E-4</v>
      </c>
      <c r="L1363">
        <f t="shared" si="106"/>
        <v>2.2357029945580784E-2</v>
      </c>
      <c r="M1363">
        <f t="shared" si="107"/>
        <v>2.2813295862837623E-4</v>
      </c>
      <c r="N1363">
        <f t="shared" si="108"/>
        <v>2.2357029945580784E-2</v>
      </c>
      <c r="O1363">
        <f t="shared" si="109"/>
        <v>0</v>
      </c>
      <c r="Q1363" s="7">
        <v>1337</v>
      </c>
      <c r="R1363" s="7">
        <v>7.1070199858667277E-4</v>
      </c>
      <c r="S1363" s="7">
        <v>-4.7395723901905065E-4</v>
      </c>
      <c r="U1363" s="7">
        <v>75.765306122448976</v>
      </c>
      <c r="V1363" s="7">
        <v>1.0268923953048906E-3</v>
      </c>
    </row>
    <row r="1364" spans="1:22" x14ac:dyDescent="0.35">
      <c r="A1364" s="5">
        <v>2016</v>
      </c>
      <c r="B1364" s="14" t="s">
        <v>42</v>
      </c>
      <c r="C1364" s="14" t="s">
        <v>45</v>
      </c>
      <c r="D1364" s="14">
        <v>2015</v>
      </c>
      <c r="E1364" s="14">
        <v>1</v>
      </c>
      <c r="F1364" s="14">
        <v>97</v>
      </c>
      <c r="G1364" s="14">
        <v>1</v>
      </c>
      <c r="H1364" s="14">
        <v>98</v>
      </c>
      <c r="I1364" s="14" t="b">
        <v>1</v>
      </c>
      <c r="J1364" s="6">
        <v>1.02040816326531E-2</v>
      </c>
      <c r="K1364">
        <f t="shared" si="105"/>
        <v>4.9983678798759589E-4</v>
      </c>
      <c r="L1364">
        <f t="shared" si="106"/>
        <v>2.2357029945580784E-2</v>
      </c>
      <c r="M1364">
        <f t="shared" si="107"/>
        <v>2.2813295862837623E-4</v>
      </c>
      <c r="N1364">
        <f t="shared" si="108"/>
        <v>2.2357029945580784E-2</v>
      </c>
      <c r="O1364">
        <f t="shared" si="109"/>
        <v>2.2357029945580784E-2</v>
      </c>
      <c r="Q1364" s="7">
        <v>1338</v>
      </c>
      <c r="R1364" s="7">
        <v>1.4434564493200676E-3</v>
      </c>
      <c r="S1364" s="7">
        <v>-9.7190614455517884E-4</v>
      </c>
      <c r="U1364" s="7">
        <v>75.821995464852606</v>
      </c>
      <c r="V1364" s="7">
        <v>1.0268923953048906E-3</v>
      </c>
    </row>
    <row r="1365" spans="1:22" x14ac:dyDescent="0.35">
      <c r="A1365" s="24">
        <v>2015</v>
      </c>
      <c r="B1365" s="17" t="s">
        <v>30</v>
      </c>
      <c r="C1365" s="17" t="s">
        <v>48</v>
      </c>
      <c r="D1365" s="17">
        <v>2014</v>
      </c>
      <c r="E1365" s="17">
        <v>1</v>
      </c>
      <c r="F1365" s="17">
        <v>195</v>
      </c>
      <c r="G1365" s="17">
        <v>2</v>
      </c>
      <c r="H1365" s="17">
        <v>197</v>
      </c>
      <c r="I1365" s="17" t="b">
        <v>1</v>
      </c>
      <c r="J1365" s="25">
        <v>1.01522842639594E-2</v>
      </c>
      <c r="K1365">
        <f t="shared" si="105"/>
        <v>1.0047739513628204E-3</v>
      </c>
      <c r="L1365">
        <f t="shared" si="106"/>
        <v>3.1698169527006138E-2</v>
      </c>
      <c r="M1365">
        <f t="shared" si="107"/>
        <v>3.2180882768534179E-4</v>
      </c>
      <c r="N1365">
        <f t="shared" si="108"/>
        <v>3.1698169527006138E-2</v>
      </c>
      <c r="O1365">
        <f t="shared" si="109"/>
        <v>3.1698169527006138E-2</v>
      </c>
      <c r="Q1365" s="7">
        <v>1339</v>
      </c>
      <c r="R1365" s="7">
        <v>1.1955526267669978E-3</v>
      </c>
      <c r="S1365" s="7">
        <v>-7.8773331784818613E-4</v>
      </c>
      <c r="U1365" s="7">
        <v>75.878684807256235</v>
      </c>
      <c r="V1365" s="7">
        <v>1.0294747507172634E-3</v>
      </c>
    </row>
    <row r="1366" spans="1:22" x14ac:dyDescent="0.35">
      <c r="A1366" s="5">
        <v>2016</v>
      </c>
      <c r="B1366" s="14" t="s">
        <v>26</v>
      </c>
      <c r="C1366" s="14" t="s">
        <v>27</v>
      </c>
      <c r="D1366" s="14">
        <v>2011</v>
      </c>
      <c r="E1366" s="14">
        <v>5</v>
      </c>
      <c r="F1366" s="14">
        <v>294</v>
      </c>
      <c r="G1366" s="14">
        <v>3</v>
      </c>
      <c r="H1366" s="14">
        <v>297</v>
      </c>
      <c r="I1366" s="14" t="b">
        <v>1</v>
      </c>
      <c r="J1366" s="6">
        <v>1.01010101010101E-2</v>
      </c>
      <c r="K1366">
        <f t="shared" si="105"/>
        <v>1.5148114901256731E-3</v>
      </c>
      <c r="L1366">
        <f t="shared" si="106"/>
        <v>3.8920579262463104E-2</v>
      </c>
      <c r="M1366">
        <f t="shared" si="107"/>
        <v>3.9313716426730402E-4</v>
      </c>
      <c r="N1366">
        <f t="shared" si="108"/>
        <v>3.8920579262463104E-2</v>
      </c>
      <c r="O1366">
        <f t="shared" si="109"/>
        <v>0.19460289631231553</v>
      </c>
      <c r="Q1366" s="7">
        <v>1340</v>
      </c>
      <c r="R1366" s="7">
        <v>9.8764034079707234E-4</v>
      </c>
      <c r="S1366" s="7">
        <v>-6.5465726942855456E-4</v>
      </c>
      <c r="U1366" s="7">
        <v>75.935374149659864</v>
      </c>
      <c r="V1366" s="7">
        <v>1.0351364327351939E-3</v>
      </c>
    </row>
    <row r="1367" spans="1:22" x14ac:dyDescent="0.35">
      <c r="A1367" s="3">
        <v>2016</v>
      </c>
      <c r="B1367" s="13" t="s">
        <v>26</v>
      </c>
      <c r="C1367" s="13" t="s">
        <v>35</v>
      </c>
      <c r="D1367" s="13">
        <v>2015</v>
      </c>
      <c r="E1367" s="17">
        <v>1</v>
      </c>
      <c r="F1367" s="13">
        <v>196</v>
      </c>
      <c r="G1367" s="13">
        <v>2</v>
      </c>
      <c r="H1367" s="13">
        <v>198</v>
      </c>
      <c r="I1367" s="13" t="b">
        <v>1</v>
      </c>
      <c r="J1367" s="4">
        <v>1.01010101010101E-2</v>
      </c>
      <c r="K1367">
        <f t="shared" si="105"/>
        <v>1.0098743267504488E-3</v>
      </c>
      <c r="L1367">
        <f t="shared" si="106"/>
        <v>3.1778519895527685E-2</v>
      </c>
      <c r="M1367">
        <f t="shared" si="107"/>
        <v>3.209951504598756E-4</v>
      </c>
      <c r="N1367">
        <f t="shared" si="108"/>
        <v>3.1778519895527685E-2</v>
      </c>
      <c r="O1367">
        <f t="shared" si="109"/>
        <v>3.1778519895527685E-2</v>
      </c>
      <c r="Q1367" s="7">
        <v>1341</v>
      </c>
      <c r="R1367" s="7">
        <v>7.1459628526442706E-4</v>
      </c>
      <c r="S1367" s="7">
        <v>-4.7914169747942397E-4</v>
      </c>
      <c r="U1367" s="7">
        <v>75.992063492063494</v>
      </c>
      <c r="V1367" s="7">
        <v>1.0351364327351939E-3</v>
      </c>
    </row>
    <row r="1368" spans="1:22" x14ac:dyDescent="0.35">
      <c r="A1368" s="3">
        <v>2013</v>
      </c>
      <c r="B1368" s="13" t="s">
        <v>136</v>
      </c>
      <c r="C1368" s="13" t="s">
        <v>205</v>
      </c>
      <c r="D1368" s="13">
        <v>2009</v>
      </c>
      <c r="E1368" s="14">
        <v>4</v>
      </c>
      <c r="F1368" s="13">
        <v>98</v>
      </c>
      <c r="G1368" s="13">
        <v>1</v>
      </c>
      <c r="H1368" s="13">
        <v>99</v>
      </c>
      <c r="I1368" s="13" t="b">
        <v>1</v>
      </c>
      <c r="J1368" s="4">
        <v>1.01010101010101E-2</v>
      </c>
      <c r="K1368">
        <f t="shared" si="105"/>
        <v>5.0493716337522438E-4</v>
      </c>
      <c r="L1368">
        <f t="shared" si="106"/>
        <v>2.247080691419924E-2</v>
      </c>
      <c r="M1368">
        <f t="shared" si="107"/>
        <v>2.2697784761817411E-4</v>
      </c>
      <c r="N1368">
        <f t="shared" si="108"/>
        <v>2.247080691419924E-2</v>
      </c>
      <c r="O1368">
        <f t="shared" si="109"/>
        <v>8.988322765679696E-2</v>
      </c>
      <c r="Q1368" s="7">
        <v>1342</v>
      </c>
      <c r="R1368" s="7">
        <v>7.227108367211392E-4</v>
      </c>
      <c r="S1368" s="7">
        <v>-4.8725624893613612E-4</v>
      </c>
      <c r="U1368" s="7">
        <v>76.048752834467123</v>
      </c>
      <c r="V1368" s="7">
        <v>1.0356694129984676E-3</v>
      </c>
    </row>
    <row r="1369" spans="1:22" x14ac:dyDescent="0.35">
      <c r="A1369" s="3">
        <v>2016</v>
      </c>
      <c r="B1369" s="13" t="s">
        <v>128</v>
      </c>
      <c r="C1369" s="13" t="s">
        <v>129</v>
      </c>
      <c r="D1369" s="13">
        <v>2015</v>
      </c>
      <c r="E1369" s="17">
        <v>1</v>
      </c>
      <c r="F1369" s="13">
        <v>98</v>
      </c>
      <c r="G1369" s="13">
        <v>1</v>
      </c>
      <c r="H1369" s="13">
        <v>99</v>
      </c>
      <c r="I1369" s="13" t="b">
        <v>1</v>
      </c>
      <c r="J1369" s="4">
        <v>1.01010101010101E-2</v>
      </c>
      <c r="K1369">
        <f t="shared" si="105"/>
        <v>5.0493716337522438E-4</v>
      </c>
      <c r="L1369">
        <f t="shared" si="106"/>
        <v>2.247080691419924E-2</v>
      </c>
      <c r="M1369">
        <f t="shared" si="107"/>
        <v>2.2697784761817411E-4</v>
      </c>
      <c r="N1369">
        <f t="shared" si="108"/>
        <v>2.247080691419924E-2</v>
      </c>
      <c r="O1369">
        <f t="shared" si="109"/>
        <v>2.247080691419924E-2</v>
      </c>
      <c r="Q1369" s="7">
        <v>1343</v>
      </c>
      <c r="R1369" s="7">
        <v>1.2139821669102252E-3</v>
      </c>
      <c r="S1369" s="7">
        <v>-8.0763248190239968E-4</v>
      </c>
      <c r="U1369" s="7">
        <v>76.105442176870739</v>
      </c>
      <c r="V1369" s="7">
        <v>1.0362254771528936E-3</v>
      </c>
    </row>
    <row r="1370" spans="1:22" x14ac:dyDescent="0.35">
      <c r="A1370" s="5">
        <v>2017</v>
      </c>
      <c r="B1370" s="14" t="s">
        <v>26</v>
      </c>
      <c r="C1370" s="14" t="s">
        <v>100</v>
      </c>
      <c r="D1370" s="14">
        <v>2016</v>
      </c>
      <c r="E1370" s="14">
        <v>1</v>
      </c>
      <c r="F1370" s="14">
        <v>98</v>
      </c>
      <c r="G1370" s="14">
        <v>1</v>
      </c>
      <c r="H1370" s="14">
        <v>99</v>
      </c>
      <c r="I1370" s="14" t="b">
        <v>1</v>
      </c>
      <c r="J1370" s="6">
        <v>1.01010101010101E-2</v>
      </c>
      <c r="K1370">
        <f t="shared" si="105"/>
        <v>5.0493716337522438E-4</v>
      </c>
      <c r="L1370">
        <f t="shared" si="106"/>
        <v>2.247080691419924E-2</v>
      </c>
      <c r="M1370">
        <f t="shared" si="107"/>
        <v>2.2697784761817411E-4</v>
      </c>
      <c r="N1370">
        <f t="shared" si="108"/>
        <v>2.247080691419924E-2</v>
      </c>
      <c r="O1370">
        <f t="shared" si="109"/>
        <v>2.247080691419924E-2</v>
      </c>
      <c r="Q1370" s="7">
        <v>1344</v>
      </c>
      <c r="R1370" s="7">
        <v>1.0160692604663777E-3</v>
      </c>
      <c r="S1370" s="7">
        <v>-6.8488125916339434E-4</v>
      </c>
      <c r="U1370" s="7">
        <v>76.162131519274368</v>
      </c>
      <c r="V1370" s="7">
        <v>1.0395133504931535E-3</v>
      </c>
    </row>
    <row r="1371" spans="1:22" x14ac:dyDescent="0.35">
      <c r="A1371" s="24">
        <v>2015</v>
      </c>
      <c r="B1371" s="17" t="s">
        <v>42</v>
      </c>
      <c r="C1371" s="17" t="s">
        <v>43</v>
      </c>
      <c r="D1371" s="17">
        <v>2010</v>
      </c>
      <c r="E1371" s="17">
        <v>5</v>
      </c>
      <c r="F1371" s="17">
        <v>197</v>
      </c>
      <c r="G1371" s="17">
        <v>2</v>
      </c>
      <c r="H1371" s="17">
        <v>199</v>
      </c>
      <c r="I1371" s="17" t="b">
        <v>1</v>
      </c>
      <c r="J1371" s="25">
        <v>1.00502512562814E-2</v>
      </c>
      <c r="K1371">
        <f t="shared" si="105"/>
        <v>1.0149747021380774E-3</v>
      </c>
      <c r="L1371">
        <f t="shared" si="106"/>
        <v>3.1858667613980304E-2</v>
      </c>
      <c r="M1371">
        <f t="shared" si="107"/>
        <v>3.2018761421085713E-4</v>
      </c>
      <c r="N1371">
        <f t="shared" si="108"/>
        <v>3.1858667613980304E-2</v>
      </c>
      <c r="O1371">
        <f t="shared" si="109"/>
        <v>0.15929333806990154</v>
      </c>
      <c r="Q1371" s="7">
        <v>1345</v>
      </c>
      <c r="R1371" s="7">
        <v>7.2662799731853796E-4</v>
      </c>
      <c r="S1371" s="7">
        <v>-4.9244271574957923E-4</v>
      </c>
      <c r="U1371" s="7">
        <v>76.218820861677997</v>
      </c>
      <c r="V1371" s="7">
        <v>1.0424018961113395E-3</v>
      </c>
    </row>
    <row r="1372" spans="1:22" x14ac:dyDescent="0.35">
      <c r="A1372" s="5">
        <v>2017</v>
      </c>
      <c r="B1372" s="14" t="s">
        <v>128</v>
      </c>
      <c r="C1372" s="14" t="s">
        <v>129</v>
      </c>
      <c r="D1372" s="14">
        <v>2016</v>
      </c>
      <c r="E1372" s="14">
        <v>1</v>
      </c>
      <c r="F1372" s="14">
        <v>99</v>
      </c>
      <c r="G1372" s="14">
        <v>1</v>
      </c>
      <c r="H1372" s="14">
        <v>100</v>
      </c>
      <c r="I1372" s="14" t="b">
        <v>1</v>
      </c>
      <c r="J1372" s="6">
        <v>0.01</v>
      </c>
      <c r="K1372">
        <f t="shared" si="105"/>
        <v>5.1003753876285298E-4</v>
      </c>
      <c r="L1372">
        <f t="shared" si="106"/>
        <v>2.2584010688158403E-2</v>
      </c>
      <c r="M1372">
        <f t="shared" si="107"/>
        <v>2.2584010688158403E-4</v>
      </c>
      <c r="N1372">
        <f t="shared" si="108"/>
        <v>2.2584010688158403E-2</v>
      </c>
      <c r="O1372">
        <f t="shared" si="109"/>
        <v>2.2584010688158403E-2</v>
      </c>
      <c r="Q1372" s="7">
        <v>1346</v>
      </c>
      <c r="R1372" s="7">
        <v>1.2466537743959483E-3</v>
      </c>
      <c r="S1372" s="7">
        <v>-8.4175793907593913E-4</v>
      </c>
      <c r="U1372" s="7">
        <v>76.275510204081627</v>
      </c>
      <c r="V1372" s="7">
        <v>1.0431107720151704E-3</v>
      </c>
    </row>
    <row r="1373" spans="1:22" x14ac:dyDescent="0.35">
      <c r="A1373" s="3">
        <v>2013</v>
      </c>
      <c r="B1373" s="13" t="s">
        <v>26</v>
      </c>
      <c r="C1373" s="13" t="s">
        <v>100</v>
      </c>
      <c r="D1373" s="13">
        <v>2008</v>
      </c>
      <c r="E1373" s="17">
        <v>5</v>
      </c>
      <c r="F1373" s="13">
        <v>100</v>
      </c>
      <c r="G1373" s="13">
        <v>1</v>
      </c>
      <c r="H1373" s="13">
        <v>101</v>
      </c>
      <c r="I1373" s="13" t="b">
        <v>1</v>
      </c>
      <c r="J1373" s="4">
        <v>9.9009900990098994E-3</v>
      </c>
      <c r="K1373">
        <f t="shared" si="105"/>
        <v>5.1513791415048148E-4</v>
      </c>
      <c r="L1373">
        <f t="shared" si="106"/>
        <v>2.2696649844205673E-2</v>
      </c>
      <c r="M1373">
        <f t="shared" si="107"/>
        <v>2.2471930538817494E-4</v>
      </c>
      <c r="N1373">
        <f t="shared" si="108"/>
        <v>2.2696649844205673E-2</v>
      </c>
      <c r="O1373">
        <f t="shared" si="109"/>
        <v>0.11348324922102837</v>
      </c>
      <c r="Q1373" s="7">
        <v>1347</v>
      </c>
      <c r="R1373" s="7">
        <v>9.8409032074519773E-4</v>
      </c>
      <c r="S1373" s="7">
        <v>-6.5378903589634525E-4</v>
      </c>
      <c r="U1373" s="7">
        <v>76.332199546485256</v>
      </c>
      <c r="V1373" s="7">
        <v>1.0431107720151704E-3</v>
      </c>
    </row>
    <row r="1374" spans="1:22" x14ac:dyDescent="0.35">
      <c r="A1374" s="3">
        <v>2014</v>
      </c>
      <c r="B1374" s="13" t="s">
        <v>52</v>
      </c>
      <c r="C1374" s="13" t="s">
        <v>53</v>
      </c>
      <c r="D1374" s="13">
        <v>2013</v>
      </c>
      <c r="E1374" s="14">
        <v>1</v>
      </c>
      <c r="F1374" s="13">
        <v>100</v>
      </c>
      <c r="G1374" s="13">
        <v>1</v>
      </c>
      <c r="H1374" s="13">
        <v>101</v>
      </c>
      <c r="I1374" s="13" t="b">
        <v>1</v>
      </c>
      <c r="J1374" s="4">
        <v>9.9009900990098994E-3</v>
      </c>
      <c r="K1374">
        <f t="shared" si="105"/>
        <v>5.1513791415048148E-4</v>
      </c>
      <c r="L1374">
        <f t="shared" si="106"/>
        <v>2.2696649844205673E-2</v>
      </c>
      <c r="M1374">
        <f t="shared" si="107"/>
        <v>2.2471930538817494E-4</v>
      </c>
      <c r="N1374">
        <f t="shared" si="108"/>
        <v>2.2696649844205673E-2</v>
      </c>
      <c r="O1374">
        <f t="shared" si="109"/>
        <v>2.2696649844205673E-2</v>
      </c>
      <c r="Q1374" s="7">
        <v>1348</v>
      </c>
      <c r="R1374" s="7">
        <v>1.2063333014366916E-3</v>
      </c>
      <c r="S1374" s="7">
        <v>-8.0215856345713541E-4</v>
      </c>
      <c r="U1374" s="7">
        <v>76.388888888888886</v>
      </c>
      <c r="V1374" s="7">
        <v>1.0439462633561772E-3</v>
      </c>
    </row>
    <row r="1375" spans="1:22" x14ac:dyDescent="0.35">
      <c r="A1375" s="3">
        <v>2017</v>
      </c>
      <c r="B1375" s="13" t="s">
        <v>104</v>
      </c>
      <c r="C1375" s="13" t="s">
        <v>105</v>
      </c>
      <c r="D1375" s="13">
        <v>2012</v>
      </c>
      <c r="E1375" s="17">
        <v>5</v>
      </c>
      <c r="F1375" s="13">
        <v>100</v>
      </c>
      <c r="G1375" s="13">
        <v>1</v>
      </c>
      <c r="H1375" s="13">
        <v>101</v>
      </c>
      <c r="I1375" s="13" t="b">
        <v>1</v>
      </c>
      <c r="J1375" s="4">
        <v>9.9009900990098994E-3</v>
      </c>
      <c r="K1375">
        <f t="shared" si="105"/>
        <v>5.1513791415048148E-4</v>
      </c>
      <c r="L1375">
        <f t="shared" si="106"/>
        <v>2.2696649844205673E-2</v>
      </c>
      <c r="M1375">
        <f t="shared" si="107"/>
        <v>2.2471930538817494E-4</v>
      </c>
      <c r="N1375">
        <f t="shared" si="108"/>
        <v>2.2696649844205673E-2</v>
      </c>
      <c r="O1375">
        <f t="shared" si="109"/>
        <v>0.11348324922102837</v>
      </c>
      <c r="Q1375" s="7">
        <v>1349</v>
      </c>
      <c r="R1375" s="7">
        <v>7.059173172591028E-4</v>
      </c>
      <c r="S1375" s="7">
        <v>-4.7298103276408087E-4</v>
      </c>
      <c r="U1375" s="7">
        <v>76.445578231292515</v>
      </c>
      <c r="V1375" s="7">
        <v>1.0439462633561772E-3</v>
      </c>
    </row>
    <row r="1376" spans="1:22" x14ac:dyDescent="0.35">
      <c r="A1376" s="3">
        <v>2015</v>
      </c>
      <c r="B1376" s="13" t="s">
        <v>42</v>
      </c>
      <c r="C1376" s="13" t="s">
        <v>45</v>
      </c>
      <c r="D1376" s="13">
        <v>2011</v>
      </c>
      <c r="E1376" s="14">
        <v>4</v>
      </c>
      <c r="F1376" s="13">
        <v>203</v>
      </c>
      <c r="G1376" s="13">
        <v>2</v>
      </c>
      <c r="H1376" s="13">
        <v>205</v>
      </c>
      <c r="I1376" s="13" t="b">
        <v>1</v>
      </c>
      <c r="J1376" s="4">
        <v>9.7560975609756097E-3</v>
      </c>
      <c r="K1376">
        <f t="shared" si="105"/>
        <v>1.0455769544638486E-3</v>
      </c>
      <c r="L1376">
        <f t="shared" si="106"/>
        <v>3.2335382392417268E-2</v>
      </c>
      <c r="M1376">
        <f t="shared" si="107"/>
        <v>3.154671452918758E-4</v>
      </c>
      <c r="N1376">
        <f t="shared" si="108"/>
        <v>3.2335382392417268E-2</v>
      </c>
      <c r="O1376">
        <f t="shared" si="109"/>
        <v>0.12934152956966907</v>
      </c>
      <c r="Q1376" s="7">
        <v>1350</v>
      </c>
      <c r="R1376" s="7">
        <v>7.3052415391972438E-4</v>
      </c>
      <c r="S1376" s="7">
        <v>-4.9758786942470244E-4</v>
      </c>
      <c r="U1376" s="7">
        <v>76.502267573696145</v>
      </c>
      <c r="V1376" s="7">
        <v>1.0439462633561772E-3</v>
      </c>
    </row>
    <row r="1377" spans="1:22" x14ac:dyDescent="0.35">
      <c r="A1377" s="3">
        <v>2013</v>
      </c>
      <c r="B1377" s="13" t="s">
        <v>42</v>
      </c>
      <c r="C1377" s="13" t="s">
        <v>151</v>
      </c>
      <c r="D1377" s="13">
        <v>2008</v>
      </c>
      <c r="E1377" s="17">
        <v>5</v>
      </c>
      <c r="F1377" s="13">
        <v>102</v>
      </c>
      <c r="G1377" s="13">
        <v>1</v>
      </c>
      <c r="H1377" s="13">
        <v>103</v>
      </c>
      <c r="I1377" s="13" t="b">
        <v>1</v>
      </c>
      <c r="J1377" s="4">
        <v>9.7087378640776708E-3</v>
      </c>
      <c r="K1377">
        <f t="shared" si="105"/>
        <v>5.2533866492573858E-4</v>
      </c>
      <c r="L1377">
        <f t="shared" si="106"/>
        <v>2.2920267557900335E-2</v>
      </c>
      <c r="M1377">
        <f t="shared" si="107"/>
        <v>2.2252686949417804E-4</v>
      </c>
      <c r="N1377">
        <f t="shared" si="108"/>
        <v>2.2920267557900335E-2</v>
      </c>
      <c r="O1377">
        <f t="shared" si="109"/>
        <v>0.11460133778950167</v>
      </c>
      <c r="Q1377" s="7">
        <v>1351</v>
      </c>
      <c r="R1377" s="7">
        <v>7.2232187503285059E-4</v>
      </c>
      <c r="S1377" s="7">
        <v>-4.8938559053782866E-4</v>
      </c>
      <c r="U1377" s="7">
        <v>76.558956916099774</v>
      </c>
      <c r="V1377" s="7">
        <v>1.0484363755329327E-3</v>
      </c>
    </row>
    <row r="1378" spans="1:22" x14ac:dyDescent="0.35">
      <c r="A1378" s="3">
        <v>2014</v>
      </c>
      <c r="B1378" s="13" t="s">
        <v>92</v>
      </c>
      <c r="C1378" s="13" t="s">
        <v>149</v>
      </c>
      <c r="D1378" s="13">
        <v>2010</v>
      </c>
      <c r="E1378" s="14">
        <v>4</v>
      </c>
      <c r="F1378" s="13">
        <v>102</v>
      </c>
      <c r="G1378" s="13">
        <v>1</v>
      </c>
      <c r="H1378" s="13">
        <v>103</v>
      </c>
      <c r="I1378" s="13" t="b">
        <v>1</v>
      </c>
      <c r="J1378" s="4">
        <v>9.7087378640776708E-3</v>
      </c>
      <c r="K1378">
        <f t="shared" si="105"/>
        <v>5.2533866492573858E-4</v>
      </c>
      <c r="L1378">
        <f t="shared" si="106"/>
        <v>2.2920267557900335E-2</v>
      </c>
      <c r="M1378">
        <f t="shared" si="107"/>
        <v>2.2252686949417804E-4</v>
      </c>
      <c r="N1378">
        <f t="shared" si="108"/>
        <v>2.2920267557900335E-2</v>
      </c>
      <c r="O1378">
        <f t="shared" si="109"/>
        <v>9.1681070231601339E-2</v>
      </c>
      <c r="Q1378" s="7">
        <v>1352</v>
      </c>
      <c r="R1378" s="7">
        <v>1.0009694232709027E-3</v>
      </c>
      <c r="S1378" s="7">
        <v>-6.7242041224176684E-4</v>
      </c>
      <c r="U1378" s="7">
        <v>76.615646258503403</v>
      </c>
      <c r="V1378" s="7">
        <v>1.0484363755329327E-3</v>
      </c>
    </row>
    <row r="1379" spans="1:22" x14ac:dyDescent="0.35">
      <c r="A1379" s="24">
        <v>2014</v>
      </c>
      <c r="B1379" s="17" t="s">
        <v>33</v>
      </c>
      <c r="C1379" s="17" t="s">
        <v>97</v>
      </c>
      <c r="D1379" s="17">
        <v>2013</v>
      </c>
      <c r="E1379" s="17">
        <v>1</v>
      </c>
      <c r="F1379" s="17">
        <v>102</v>
      </c>
      <c r="G1379" s="17">
        <v>1</v>
      </c>
      <c r="H1379" s="17">
        <v>103</v>
      </c>
      <c r="I1379" s="17" t="b">
        <v>1</v>
      </c>
      <c r="J1379" s="25">
        <v>9.7087378640776708E-3</v>
      </c>
      <c r="K1379">
        <f t="shared" si="105"/>
        <v>5.2533866492573858E-4</v>
      </c>
      <c r="L1379">
        <f t="shared" si="106"/>
        <v>2.2920267557900335E-2</v>
      </c>
      <c r="M1379">
        <f t="shared" si="107"/>
        <v>2.2252686949417804E-4</v>
      </c>
      <c r="N1379">
        <f t="shared" si="108"/>
        <v>2.2920267557900335E-2</v>
      </c>
      <c r="O1379">
        <f t="shared" si="109"/>
        <v>2.2920267557900335E-2</v>
      </c>
      <c r="Q1379" s="7">
        <v>1353</v>
      </c>
      <c r="R1379" s="7">
        <v>7.1790805560152475E-4</v>
      </c>
      <c r="S1379" s="7">
        <v>-4.8620099490842182E-4</v>
      </c>
      <c r="U1379" s="7">
        <v>76.672335600907033</v>
      </c>
      <c r="V1379" s="7">
        <v>1.0517155060902946E-3</v>
      </c>
    </row>
    <row r="1380" spans="1:22" x14ac:dyDescent="0.35">
      <c r="A1380" s="5">
        <v>2015</v>
      </c>
      <c r="B1380" s="14" t="s">
        <v>30</v>
      </c>
      <c r="C1380" s="14" t="s">
        <v>32</v>
      </c>
      <c r="D1380" s="14">
        <v>2011</v>
      </c>
      <c r="E1380" s="14">
        <v>4</v>
      </c>
      <c r="F1380" s="14">
        <v>102</v>
      </c>
      <c r="G1380" s="14">
        <v>1</v>
      </c>
      <c r="H1380" s="14">
        <v>103</v>
      </c>
      <c r="I1380" s="14" t="b">
        <v>1</v>
      </c>
      <c r="J1380" s="6">
        <v>9.7087378640776708E-3</v>
      </c>
      <c r="K1380">
        <f t="shared" si="105"/>
        <v>5.2533866492573858E-4</v>
      </c>
      <c r="L1380">
        <f t="shared" si="106"/>
        <v>2.2920267557900335E-2</v>
      </c>
      <c r="M1380">
        <f t="shared" si="107"/>
        <v>2.2252686949417804E-4</v>
      </c>
      <c r="N1380">
        <f t="shared" si="108"/>
        <v>2.2920267557900335E-2</v>
      </c>
      <c r="O1380">
        <f t="shared" si="109"/>
        <v>9.1681070231601339E-2</v>
      </c>
      <c r="Q1380" s="7">
        <v>1354</v>
      </c>
      <c r="R1380" s="7">
        <v>7.2167662771869721E-4</v>
      </c>
      <c r="S1380" s="7">
        <v>-4.911795338372395E-4</v>
      </c>
      <c r="U1380" s="7">
        <v>76.729024943310648</v>
      </c>
      <c r="V1380" s="7">
        <v>1.0573034076926933E-3</v>
      </c>
    </row>
    <row r="1381" spans="1:22" x14ac:dyDescent="0.35">
      <c r="A1381" s="3">
        <v>2015</v>
      </c>
      <c r="B1381" s="13" t="s">
        <v>106</v>
      </c>
      <c r="C1381" s="13" t="s">
        <v>107</v>
      </c>
      <c r="D1381" s="13">
        <v>2011</v>
      </c>
      <c r="E1381" s="17">
        <v>4</v>
      </c>
      <c r="F1381" s="13">
        <v>102</v>
      </c>
      <c r="G1381" s="13">
        <v>1</v>
      </c>
      <c r="H1381" s="13">
        <v>103</v>
      </c>
      <c r="I1381" s="13" t="b">
        <v>1</v>
      </c>
      <c r="J1381" s="4">
        <v>9.7087378640776708E-3</v>
      </c>
      <c r="K1381">
        <f t="shared" si="105"/>
        <v>5.2533866492573858E-4</v>
      </c>
      <c r="L1381">
        <f t="shared" si="106"/>
        <v>2.2920267557900335E-2</v>
      </c>
      <c r="M1381">
        <f t="shared" si="107"/>
        <v>2.2252686949417804E-4</v>
      </c>
      <c r="N1381">
        <f t="shared" si="108"/>
        <v>2.2920267557900335E-2</v>
      </c>
      <c r="O1381">
        <f t="shared" si="109"/>
        <v>9.1681070231601339E-2</v>
      </c>
      <c r="Q1381" s="7">
        <v>1355</v>
      </c>
      <c r="R1381" s="7">
        <v>6.9680939400056216E-4</v>
      </c>
      <c r="S1381" s="7">
        <v>-4.6631230011910446E-4</v>
      </c>
      <c r="U1381" s="7">
        <v>76.785714285714278</v>
      </c>
      <c r="V1381" s="7">
        <v>1.0586360502872105E-3</v>
      </c>
    </row>
    <row r="1382" spans="1:22" x14ac:dyDescent="0.35">
      <c r="A1382" s="5">
        <v>2015</v>
      </c>
      <c r="B1382" s="14" t="s">
        <v>33</v>
      </c>
      <c r="C1382" s="14" t="s">
        <v>34</v>
      </c>
      <c r="D1382" s="14">
        <v>2014</v>
      </c>
      <c r="E1382" s="14">
        <v>1</v>
      </c>
      <c r="F1382" s="14">
        <v>206</v>
      </c>
      <c r="G1382" s="14">
        <v>2</v>
      </c>
      <c r="H1382" s="14">
        <v>208</v>
      </c>
      <c r="I1382" s="14" t="b">
        <v>1</v>
      </c>
      <c r="J1382" s="6">
        <v>9.6153846153846194E-3</v>
      </c>
      <c r="K1382">
        <f t="shared" si="105"/>
        <v>1.0608780806267341E-3</v>
      </c>
      <c r="L1382">
        <f t="shared" si="106"/>
        <v>3.2571123416712755E-2</v>
      </c>
      <c r="M1382">
        <f t="shared" si="107"/>
        <v>3.1318387900685355E-4</v>
      </c>
      <c r="N1382">
        <f t="shared" si="108"/>
        <v>3.2571123416712755E-2</v>
      </c>
      <c r="O1382">
        <f t="shared" si="109"/>
        <v>3.2571123416712755E-2</v>
      </c>
      <c r="Q1382" s="7">
        <v>1356</v>
      </c>
      <c r="R1382" s="7">
        <v>7.0509847190660714E-4</v>
      </c>
      <c r="S1382" s="7">
        <v>-4.7460137802514944E-4</v>
      </c>
      <c r="U1382" s="7">
        <v>76.842403628117907</v>
      </c>
      <c r="V1382" s="7">
        <v>1.061349742448386E-3</v>
      </c>
    </row>
    <row r="1383" spans="1:22" x14ac:dyDescent="0.35">
      <c r="A1383" s="24">
        <v>2014</v>
      </c>
      <c r="B1383" s="17" t="s">
        <v>33</v>
      </c>
      <c r="C1383" s="17" t="s">
        <v>34</v>
      </c>
      <c r="D1383" s="17">
        <v>2010</v>
      </c>
      <c r="E1383" s="17">
        <v>4</v>
      </c>
      <c r="F1383" s="17">
        <v>207</v>
      </c>
      <c r="G1383" s="17">
        <v>2</v>
      </c>
      <c r="H1383" s="17">
        <v>209</v>
      </c>
      <c r="I1383" s="17" t="b">
        <v>1</v>
      </c>
      <c r="J1383" s="25">
        <v>9.5693779904306199E-3</v>
      </c>
      <c r="K1383">
        <f t="shared" si="105"/>
        <v>1.0659784560143628E-3</v>
      </c>
      <c r="L1383">
        <f t="shared" si="106"/>
        <v>3.2649325506269845E-2</v>
      </c>
      <c r="M1383">
        <f t="shared" si="107"/>
        <v>3.1243373690210372E-4</v>
      </c>
      <c r="N1383">
        <f t="shared" si="108"/>
        <v>3.2649325506269845E-2</v>
      </c>
      <c r="O1383">
        <f t="shared" si="109"/>
        <v>0.13059730202507938</v>
      </c>
      <c r="Q1383" s="7">
        <v>1357</v>
      </c>
      <c r="R1383" s="7">
        <v>1.0494735998385759E-3</v>
      </c>
      <c r="S1383" s="7">
        <v>-7.2518610528110432E-4</v>
      </c>
      <c r="U1383" s="7">
        <v>76.899092970521536</v>
      </c>
      <c r="V1383" s="7">
        <v>1.0622625073074417E-3</v>
      </c>
    </row>
    <row r="1384" spans="1:22" x14ac:dyDescent="0.35">
      <c r="A1384" s="3">
        <v>2016</v>
      </c>
      <c r="B1384" s="13" t="s">
        <v>58</v>
      </c>
      <c r="C1384" s="13">
        <v>200</v>
      </c>
      <c r="D1384" s="13">
        <v>2013</v>
      </c>
      <c r="E1384" s="14">
        <v>3</v>
      </c>
      <c r="F1384" s="13">
        <v>104</v>
      </c>
      <c r="G1384" s="13">
        <v>1</v>
      </c>
      <c r="H1384" s="13">
        <v>105</v>
      </c>
      <c r="I1384" s="13" t="b">
        <v>1</v>
      </c>
      <c r="J1384" s="4">
        <v>9.5238095238095195E-3</v>
      </c>
      <c r="K1384">
        <f t="shared" si="105"/>
        <v>5.3553941570099557E-4</v>
      </c>
      <c r="L1384">
        <f t="shared" si="106"/>
        <v>2.314172456194645E-2</v>
      </c>
      <c r="M1384">
        <f t="shared" si="107"/>
        <v>2.2039737678044229E-4</v>
      </c>
      <c r="N1384">
        <f t="shared" si="108"/>
        <v>2.314172456194645E-2</v>
      </c>
      <c r="O1384">
        <f t="shared" si="109"/>
        <v>6.942517368583935E-2</v>
      </c>
      <c r="Q1384" s="7">
        <v>1358</v>
      </c>
      <c r="R1384" s="7">
        <v>7.0876134575904208E-4</v>
      </c>
      <c r="S1384" s="7">
        <v>-4.7945545930345827E-4</v>
      </c>
      <c r="U1384" s="7">
        <v>76.955782312925166</v>
      </c>
      <c r="V1384" s="7">
        <v>1.0646204735990858E-3</v>
      </c>
    </row>
    <row r="1385" spans="1:22" x14ac:dyDescent="0.35">
      <c r="A1385" s="24">
        <v>2016</v>
      </c>
      <c r="B1385" s="17" t="s">
        <v>104</v>
      </c>
      <c r="C1385" s="17" t="s">
        <v>115</v>
      </c>
      <c r="D1385" s="17">
        <v>2012</v>
      </c>
      <c r="E1385" s="17">
        <v>4</v>
      </c>
      <c r="F1385" s="17">
        <v>104</v>
      </c>
      <c r="G1385" s="17">
        <v>1</v>
      </c>
      <c r="H1385" s="17">
        <v>105</v>
      </c>
      <c r="I1385" s="17" t="b">
        <v>1</v>
      </c>
      <c r="J1385" s="25">
        <v>9.5238095238095195E-3</v>
      </c>
      <c r="K1385">
        <f t="shared" si="105"/>
        <v>5.3553941570099557E-4</v>
      </c>
      <c r="L1385">
        <f t="shared" si="106"/>
        <v>2.314172456194645E-2</v>
      </c>
      <c r="M1385">
        <f t="shared" si="107"/>
        <v>2.2039737678044229E-4</v>
      </c>
      <c r="N1385">
        <f t="shared" si="108"/>
        <v>2.314172456194645E-2</v>
      </c>
      <c r="O1385">
        <f t="shared" si="109"/>
        <v>9.25668982477858E-2</v>
      </c>
      <c r="Q1385" s="7">
        <v>1359</v>
      </c>
      <c r="R1385" s="7">
        <v>7.0876134575904208E-4</v>
      </c>
      <c r="S1385" s="7">
        <v>-4.7945545930345827E-4</v>
      </c>
      <c r="U1385" s="7">
        <v>77.012471655328795</v>
      </c>
      <c r="V1385" s="7">
        <v>1.0646204735990858E-3</v>
      </c>
    </row>
    <row r="1386" spans="1:22" x14ac:dyDescent="0.35">
      <c r="A1386" s="5">
        <v>2014</v>
      </c>
      <c r="B1386" s="14" t="s">
        <v>30</v>
      </c>
      <c r="C1386" s="14" t="s">
        <v>31</v>
      </c>
      <c r="D1386" s="14">
        <v>2010</v>
      </c>
      <c r="E1386" s="14">
        <v>4</v>
      </c>
      <c r="F1386" s="14">
        <v>209</v>
      </c>
      <c r="G1386" s="14">
        <v>2</v>
      </c>
      <c r="H1386" s="14">
        <v>211</v>
      </c>
      <c r="I1386" s="14" t="b">
        <v>1</v>
      </c>
      <c r="J1386" s="6">
        <v>9.4786729857819895E-3</v>
      </c>
      <c r="K1386">
        <f t="shared" si="105"/>
        <v>1.0761792067896197E-3</v>
      </c>
      <c r="L1386">
        <f t="shared" si="106"/>
        <v>3.2805170427687456E-2</v>
      </c>
      <c r="M1386">
        <f t="shared" si="107"/>
        <v>3.1094948272689528E-4</v>
      </c>
      <c r="N1386">
        <f t="shared" si="108"/>
        <v>3.2805170427687456E-2</v>
      </c>
      <c r="O1386">
        <f t="shared" si="109"/>
        <v>0.13122068171074983</v>
      </c>
      <c r="Q1386" s="7">
        <v>1360</v>
      </c>
      <c r="R1386" s="7">
        <v>1.0074933601759409E-3</v>
      </c>
      <c r="S1386" s="7">
        <v>-6.8486463605939101E-4</v>
      </c>
      <c r="U1386" s="7">
        <v>77.069160997732425</v>
      </c>
      <c r="V1386" s="7">
        <v>1.0712536871425084E-3</v>
      </c>
    </row>
    <row r="1387" spans="1:22" x14ac:dyDescent="0.35">
      <c r="A1387" s="3">
        <v>2016</v>
      </c>
      <c r="B1387" s="13" t="s">
        <v>30</v>
      </c>
      <c r="C1387" s="13" t="s">
        <v>48</v>
      </c>
      <c r="D1387" s="13">
        <v>2012</v>
      </c>
      <c r="E1387" s="17">
        <v>4</v>
      </c>
      <c r="F1387" s="13">
        <v>210</v>
      </c>
      <c r="G1387" s="13">
        <v>2</v>
      </c>
      <c r="H1387" s="13">
        <v>212</v>
      </c>
      <c r="I1387" s="13" t="b">
        <v>1</v>
      </c>
      <c r="J1387" s="4">
        <v>9.4339622641509396E-3</v>
      </c>
      <c r="K1387">
        <f t="shared" si="105"/>
        <v>1.0812795821772483E-3</v>
      </c>
      <c r="L1387">
        <f t="shared" si="106"/>
        <v>3.2882815910095786E-2</v>
      </c>
      <c r="M1387">
        <f t="shared" si="107"/>
        <v>3.1021524443486576E-4</v>
      </c>
      <c r="N1387">
        <f t="shared" si="108"/>
        <v>3.2882815910095786E-2</v>
      </c>
      <c r="O1387">
        <f t="shared" si="109"/>
        <v>0.13153126364038314</v>
      </c>
      <c r="Q1387" s="7">
        <v>1361</v>
      </c>
      <c r="R1387" s="7">
        <v>7.0403040960014809E-4</v>
      </c>
      <c r="S1387" s="7">
        <v>-4.7589745097177184E-4</v>
      </c>
      <c r="U1387" s="7">
        <v>77.125850340136054</v>
      </c>
      <c r="V1387" s="7">
        <v>1.0717897160412713E-3</v>
      </c>
    </row>
    <row r="1388" spans="1:22" x14ac:dyDescent="0.35">
      <c r="A1388" s="5">
        <v>2016</v>
      </c>
      <c r="B1388" s="14" t="s">
        <v>104</v>
      </c>
      <c r="C1388" s="14" t="s">
        <v>115</v>
      </c>
      <c r="D1388" s="14">
        <v>2015</v>
      </c>
      <c r="E1388" s="14">
        <v>1</v>
      </c>
      <c r="F1388" s="14">
        <v>105</v>
      </c>
      <c r="G1388" s="14">
        <v>1</v>
      </c>
      <c r="H1388" s="14">
        <v>106</v>
      </c>
      <c r="I1388" s="14" t="b">
        <v>1</v>
      </c>
      <c r="J1388" s="6">
        <v>9.4339622641509396E-3</v>
      </c>
      <c r="K1388">
        <f t="shared" si="105"/>
        <v>5.4063979108862417E-4</v>
      </c>
      <c r="L1388">
        <f t="shared" si="106"/>
        <v>2.3251662114537622E-2</v>
      </c>
      <c r="M1388">
        <f t="shared" si="107"/>
        <v>2.1935530296733597E-4</v>
      </c>
      <c r="N1388">
        <f t="shared" si="108"/>
        <v>2.3251662114537622E-2</v>
      </c>
      <c r="O1388">
        <f t="shared" si="109"/>
        <v>2.3251662114537622E-2</v>
      </c>
      <c r="Q1388" s="7">
        <v>1362</v>
      </c>
      <c r="R1388" s="7">
        <v>7.1240538698082861E-4</v>
      </c>
      <c r="S1388" s="7">
        <v>-4.8427242835245236E-4</v>
      </c>
      <c r="U1388" s="7">
        <v>77.182539682539684</v>
      </c>
      <c r="V1388" s="7">
        <v>1.0717897160412713E-3</v>
      </c>
    </row>
    <row r="1389" spans="1:22" x14ac:dyDescent="0.35">
      <c r="A1389" s="24">
        <v>2014</v>
      </c>
      <c r="B1389" s="17" t="s">
        <v>42</v>
      </c>
      <c r="C1389" s="17" t="s">
        <v>43</v>
      </c>
      <c r="D1389" s="17">
        <v>2010</v>
      </c>
      <c r="E1389" s="17">
        <v>4</v>
      </c>
      <c r="F1389" s="17">
        <v>211</v>
      </c>
      <c r="G1389" s="17">
        <v>2</v>
      </c>
      <c r="H1389" s="17">
        <v>213</v>
      </c>
      <c r="I1389" s="17" t="b">
        <v>1</v>
      </c>
      <c r="J1389" s="25">
        <v>9.3896713615023494E-3</v>
      </c>
      <c r="K1389">
        <f t="shared" si="105"/>
        <v>1.0863799575648767E-3</v>
      </c>
      <c r="L1389">
        <f t="shared" si="106"/>
        <v>3.296027848130044E-2</v>
      </c>
      <c r="M1389">
        <f t="shared" si="107"/>
        <v>3.0948618292300886E-4</v>
      </c>
      <c r="N1389">
        <f t="shared" si="108"/>
        <v>3.296027848130044E-2</v>
      </c>
      <c r="O1389">
        <f t="shared" si="109"/>
        <v>0.13184111392520176</v>
      </c>
      <c r="Q1389" s="7">
        <v>1363</v>
      </c>
      <c r="R1389" s="7">
        <v>1.0100602264002598E-3</v>
      </c>
      <c r="S1389" s="7">
        <v>-6.8825139871491804E-4</v>
      </c>
      <c r="U1389" s="7">
        <v>77.239229024943313</v>
      </c>
      <c r="V1389" s="7">
        <v>1.0720915861264137E-3</v>
      </c>
    </row>
    <row r="1390" spans="1:22" x14ac:dyDescent="0.35">
      <c r="A1390" s="3">
        <v>2017</v>
      </c>
      <c r="B1390" s="13" t="s">
        <v>26</v>
      </c>
      <c r="C1390" s="13" t="s">
        <v>27</v>
      </c>
      <c r="D1390" s="13">
        <v>2016</v>
      </c>
      <c r="E1390" s="14">
        <v>1</v>
      </c>
      <c r="F1390" s="13">
        <v>215</v>
      </c>
      <c r="G1390" s="13">
        <v>2</v>
      </c>
      <c r="H1390" s="13">
        <v>217</v>
      </c>
      <c r="I1390" s="13" t="b">
        <v>1</v>
      </c>
      <c r="J1390" s="4">
        <v>9.2165898617511503E-3</v>
      </c>
      <c r="K1390">
        <f t="shared" si="105"/>
        <v>1.1067814591153909E-3</v>
      </c>
      <c r="L1390">
        <f t="shared" si="106"/>
        <v>3.3268325162463336E-2</v>
      </c>
      <c r="M1390">
        <f t="shared" si="107"/>
        <v>3.0662050840980028E-4</v>
      </c>
      <c r="N1390">
        <f t="shared" si="108"/>
        <v>3.3268325162463336E-2</v>
      </c>
      <c r="O1390">
        <f t="shared" si="109"/>
        <v>3.3268325162463336E-2</v>
      </c>
      <c r="Q1390" s="7">
        <v>1364</v>
      </c>
      <c r="R1390" s="7">
        <v>1.2985207017891895E-3</v>
      </c>
      <c r="S1390" s="7">
        <v>-9.0538353752188556E-4</v>
      </c>
      <c r="U1390" s="7">
        <v>77.295918367346943</v>
      </c>
      <c r="V1390" s="7">
        <v>1.0720915861264137E-3</v>
      </c>
    </row>
    <row r="1391" spans="1:22" x14ac:dyDescent="0.35">
      <c r="A1391" s="24">
        <v>2017</v>
      </c>
      <c r="B1391" s="17" t="s">
        <v>52</v>
      </c>
      <c r="C1391" s="17" t="s">
        <v>61</v>
      </c>
      <c r="D1391" s="17">
        <v>2016</v>
      </c>
      <c r="E1391" s="17">
        <v>1</v>
      </c>
      <c r="F1391" s="17">
        <v>108</v>
      </c>
      <c r="G1391" s="17">
        <v>1</v>
      </c>
      <c r="H1391" s="17">
        <v>109</v>
      </c>
      <c r="I1391" s="17" t="b">
        <v>1</v>
      </c>
      <c r="J1391" s="25">
        <v>9.1743119266054999E-3</v>
      </c>
      <c r="K1391">
        <f t="shared" si="105"/>
        <v>5.5594091725150966E-4</v>
      </c>
      <c r="L1391">
        <f t="shared" si="106"/>
        <v>2.357839937848856E-2</v>
      </c>
      <c r="M1391">
        <f t="shared" si="107"/>
        <v>2.1631559062833529E-4</v>
      </c>
      <c r="N1391">
        <f t="shared" si="108"/>
        <v>2.357839937848856E-2</v>
      </c>
      <c r="O1391">
        <f t="shared" si="109"/>
        <v>2.357839937848856E-2</v>
      </c>
      <c r="Q1391" s="7">
        <v>1365</v>
      </c>
      <c r="R1391" s="7">
        <v>1.0126205859614349E-3</v>
      </c>
      <c r="S1391" s="7">
        <v>-6.9162543550155926E-4</v>
      </c>
      <c r="U1391" s="7">
        <v>77.352607709750558</v>
      </c>
      <c r="V1391" s="7">
        <v>1.0731717794343E-3</v>
      </c>
    </row>
    <row r="1392" spans="1:22" x14ac:dyDescent="0.35">
      <c r="A1392" s="3">
        <v>2014</v>
      </c>
      <c r="B1392" s="13" t="s">
        <v>92</v>
      </c>
      <c r="C1392" s="13" t="s">
        <v>149</v>
      </c>
      <c r="D1392" s="13">
        <v>2013</v>
      </c>
      <c r="E1392" s="14">
        <v>1</v>
      </c>
      <c r="F1392" s="13">
        <v>109</v>
      </c>
      <c r="G1392" s="13">
        <v>1</v>
      </c>
      <c r="H1392" s="13">
        <v>110</v>
      </c>
      <c r="I1392" s="13" t="b">
        <v>1</v>
      </c>
      <c r="J1392" s="4">
        <v>9.0909090909090905E-3</v>
      </c>
      <c r="K1392">
        <f t="shared" si="105"/>
        <v>5.6104129263913826E-4</v>
      </c>
      <c r="L1392">
        <f t="shared" si="106"/>
        <v>2.3686310236909806E-2</v>
      </c>
      <c r="M1392">
        <f t="shared" si="107"/>
        <v>2.1533009306281642E-4</v>
      </c>
      <c r="N1392">
        <f t="shared" si="108"/>
        <v>2.3686310236909806E-2</v>
      </c>
      <c r="O1392">
        <f t="shared" si="109"/>
        <v>2.3686310236909806E-2</v>
      </c>
      <c r="Q1392" s="7">
        <v>1366</v>
      </c>
      <c r="R1392" s="7">
        <v>7.412836783203242E-4</v>
      </c>
      <c r="S1392" s="7">
        <v>-5.1430583070215014E-4</v>
      </c>
      <c r="U1392" s="7">
        <v>77.409297052154187</v>
      </c>
      <c r="V1392" s="7">
        <v>1.075653104780132E-3</v>
      </c>
    </row>
    <row r="1393" spans="1:22" x14ac:dyDescent="0.35">
      <c r="A1393" s="3">
        <v>2015</v>
      </c>
      <c r="B1393" s="13" t="s">
        <v>52</v>
      </c>
      <c r="C1393" s="13" t="s">
        <v>62</v>
      </c>
      <c r="D1393" s="13">
        <v>2013</v>
      </c>
      <c r="E1393" s="17">
        <v>2</v>
      </c>
      <c r="F1393" s="13">
        <v>109</v>
      </c>
      <c r="G1393" s="13">
        <v>1</v>
      </c>
      <c r="H1393" s="13">
        <v>110</v>
      </c>
      <c r="I1393" s="13" t="b">
        <v>1</v>
      </c>
      <c r="J1393" s="4">
        <v>9.0909090909090905E-3</v>
      </c>
      <c r="K1393">
        <f t="shared" si="105"/>
        <v>5.6104129263913826E-4</v>
      </c>
      <c r="L1393">
        <f t="shared" si="106"/>
        <v>2.3686310236909806E-2</v>
      </c>
      <c r="M1393">
        <f t="shared" si="107"/>
        <v>2.1533009306281642E-4</v>
      </c>
      <c r="N1393">
        <f t="shared" si="108"/>
        <v>2.3686310236909806E-2</v>
      </c>
      <c r="O1393">
        <f t="shared" si="109"/>
        <v>4.7372620473819613E-2</v>
      </c>
      <c r="Q1393" s="7">
        <v>1367</v>
      </c>
      <c r="R1393" s="7">
        <v>7.1603088310242581E-4</v>
      </c>
      <c r="S1393" s="7">
        <v>-4.8905303548425175E-4</v>
      </c>
      <c r="U1393" s="7">
        <v>77.465986394557817</v>
      </c>
      <c r="V1393" s="7">
        <v>1.0766504653140832E-3</v>
      </c>
    </row>
    <row r="1394" spans="1:22" x14ac:dyDescent="0.35">
      <c r="A1394" s="5">
        <v>2017</v>
      </c>
      <c r="B1394" s="14" t="s">
        <v>37</v>
      </c>
      <c r="C1394" s="14" t="s">
        <v>38</v>
      </c>
      <c r="D1394" s="14">
        <v>2015</v>
      </c>
      <c r="E1394" s="14">
        <v>2</v>
      </c>
      <c r="F1394" s="14">
        <v>109</v>
      </c>
      <c r="G1394" s="14">
        <v>1</v>
      </c>
      <c r="H1394" s="14">
        <v>110</v>
      </c>
      <c r="I1394" s="14" t="b">
        <v>1</v>
      </c>
      <c r="J1394" s="6">
        <v>9.0909090909090905E-3</v>
      </c>
      <c r="K1394">
        <f t="shared" si="105"/>
        <v>5.6104129263913826E-4</v>
      </c>
      <c r="L1394">
        <f t="shared" si="106"/>
        <v>2.3686310236909806E-2</v>
      </c>
      <c r="M1394">
        <f t="shared" si="107"/>
        <v>2.1533009306281642E-4</v>
      </c>
      <c r="N1394">
        <f t="shared" si="108"/>
        <v>2.3686310236909806E-2</v>
      </c>
      <c r="O1394">
        <f t="shared" si="109"/>
        <v>4.7372620473819613E-2</v>
      </c>
      <c r="Q1394" s="7">
        <v>1368</v>
      </c>
      <c r="R1394" s="7">
        <v>7.1603088310242581E-4</v>
      </c>
      <c r="S1394" s="7">
        <v>-4.8905303548425175E-4</v>
      </c>
      <c r="U1394" s="7">
        <v>77.522675736961446</v>
      </c>
      <c r="V1394" s="7">
        <v>1.0797222275200251E-3</v>
      </c>
    </row>
    <row r="1395" spans="1:22" x14ac:dyDescent="0.35">
      <c r="A1395" s="3">
        <v>2017</v>
      </c>
      <c r="B1395" s="13" t="s">
        <v>92</v>
      </c>
      <c r="C1395" s="13" t="s">
        <v>149</v>
      </c>
      <c r="D1395" s="13">
        <v>2013</v>
      </c>
      <c r="E1395" s="17">
        <v>4</v>
      </c>
      <c r="F1395" s="13">
        <v>109</v>
      </c>
      <c r="G1395" s="13">
        <v>1</v>
      </c>
      <c r="H1395" s="13">
        <v>110</v>
      </c>
      <c r="I1395" s="13" t="b">
        <v>1</v>
      </c>
      <c r="J1395" s="4">
        <v>9.0909090909090905E-3</v>
      </c>
      <c r="K1395">
        <f t="shared" si="105"/>
        <v>5.6104129263913826E-4</v>
      </c>
      <c r="L1395">
        <f t="shared" si="106"/>
        <v>2.3686310236909806E-2</v>
      </c>
      <c r="M1395">
        <f t="shared" si="107"/>
        <v>2.1533009306281642E-4</v>
      </c>
      <c r="N1395">
        <f t="shared" si="108"/>
        <v>2.3686310236909806E-2</v>
      </c>
      <c r="O1395">
        <f t="shared" si="109"/>
        <v>9.4745240947639225E-2</v>
      </c>
      <c r="Q1395" s="7">
        <v>1369</v>
      </c>
      <c r="R1395" s="7">
        <v>1.0629117092322579E-3</v>
      </c>
      <c r="S1395" s="7">
        <v>-7.4272409502140085E-4</v>
      </c>
      <c r="U1395" s="7">
        <v>77.579365079365076</v>
      </c>
      <c r="V1395" s="7">
        <v>1.0865737208491366E-3</v>
      </c>
    </row>
    <row r="1396" spans="1:22" x14ac:dyDescent="0.35">
      <c r="A1396" s="5">
        <v>2014</v>
      </c>
      <c r="B1396" s="14" t="s">
        <v>42</v>
      </c>
      <c r="C1396" s="14" t="s">
        <v>96</v>
      </c>
      <c r="D1396" s="14">
        <v>2010</v>
      </c>
      <c r="E1396" s="14">
        <v>4</v>
      </c>
      <c r="F1396" s="14">
        <v>110</v>
      </c>
      <c r="G1396" s="14">
        <v>1</v>
      </c>
      <c r="H1396" s="14">
        <v>111</v>
      </c>
      <c r="I1396" s="14" t="b">
        <v>1</v>
      </c>
      <c r="J1396" s="6">
        <v>9.0090090090090107E-3</v>
      </c>
      <c r="K1396">
        <f t="shared" si="105"/>
        <v>5.6614166802676676E-4</v>
      </c>
      <c r="L1396">
        <f t="shared" si="106"/>
        <v>2.3793731696116243E-2</v>
      </c>
      <c r="M1396">
        <f t="shared" si="107"/>
        <v>2.1435794320825448E-4</v>
      </c>
      <c r="N1396">
        <f t="shared" si="108"/>
        <v>2.3793731696116243E-2</v>
      </c>
      <c r="O1396">
        <f t="shared" si="109"/>
        <v>9.5174926784464972E-2</v>
      </c>
      <c r="Q1396" s="7">
        <v>1370</v>
      </c>
      <c r="R1396" s="7">
        <v>7.1963811441138649E-4</v>
      </c>
      <c r="S1396" s="7">
        <v>-4.9379800752980246E-4</v>
      </c>
      <c r="U1396" s="7">
        <v>77.636054421768705</v>
      </c>
      <c r="V1396" s="7">
        <v>1.0865737208491366E-3</v>
      </c>
    </row>
    <row r="1397" spans="1:22" x14ac:dyDescent="0.35">
      <c r="A1397" s="3">
        <v>2015</v>
      </c>
      <c r="B1397" s="13" t="s">
        <v>42</v>
      </c>
      <c r="C1397" s="13" t="s">
        <v>151</v>
      </c>
      <c r="D1397" s="13">
        <v>2010</v>
      </c>
      <c r="E1397" s="17">
        <v>5</v>
      </c>
      <c r="F1397" s="13">
        <v>111</v>
      </c>
      <c r="G1397" s="13">
        <v>1</v>
      </c>
      <c r="H1397" s="13">
        <v>112</v>
      </c>
      <c r="I1397" s="13" t="b">
        <v>1</v>
      </c>
      <c r="J1397" s="4">
        <v>8.9285714285714298E-3</v>
      </c>
      <c r="K1397">
        <f t="shared" si="105"/>
        <v>5.7124204341439525E-4</v>
      </c>
      <c r="L1397">
        <f t="shared" si="106"/>
        <v>2.3900670354916727E-2</v>
      </c>
      <c r="M1397">
        <f t="shared" si="107"/>
        <v>2.1339884245461367E-4</v>
      </c>
      <c r="N1397">
        <f t="shared" si="108"/>
        <v>2.3900670354916727E-2</v>
      </c>
      <c r="O1397">
        <f t="shared" si="109"/>
        <v>0.11950335177458363</v>
      </c>
      <c r="Q1397" s="7">
        <v>1371</v>
      </c>
      <c r="R1397" s="7">
        <v>7.5723615224775813E-4</v>
      </c>
      <c r="S1397" s="7">
        <v>-5.3251684685958313E-4</v>
      </c>
      <c r="U1397" s="7">
        <v>77.692743764172334</v>
      </c>
      <c r="V1397" s="7">
        <v>1.087518157116831E-3</v>
      </c>
    </row>
    <row r="1398" spans="1:22" x14ac:dyDescent="0.35">
      <c r="A1398" s="5">
        <v>2016</v>
      </c>
      <c r="B1398" s="14" t="s">
        <v>30</v>
      </c>
      <c r="C1398" s="14" t="s">
        <v>31</v>
      </c>
      <c r="D1398" s="14">
        <v>2012</v>
      </c>
      <c r="E1398" s="14">
        <v>4</v>
      </c>
      <c r="F1398" s="14">
        <v>111</v>
      </c>
      <c r="G1398" s="14">
        <v>1</v>
      </c>
      <c r="H1398" s="14">
        <v>112</v>
      </c>
      <c r="I1398" s="14" t="b">
        <v>1</v>
      </c>
      <c r="J1398" s="6">
        <v>8.9285714285714298E-3</v>
      </c>
      <c r="K1398">
        <f t="shared" si="105"/>
        <v>5.7124204341439525E-4</v>
      </c>
      <c r="L1398">
        <f t="shared" si="106"/>
        <v>2.3900670354916727E-2</v>
      </c>
      <c r="M1398">
        <f t="shared" si="107"/>
        <v>2.1339884245461367E-4</v>
      </c>
      <c r="N1398">
        <f t="shared" si="108"/>
        <v>2.3900670354916727E-2</v>
      </c>
      <c r="O1398">
        <f t="shared" si="109"/>
        <v>9.5602681419666907E-2</v>
      </c>
      <c r="Q1398" s="7">
        <v>1372</v>
      </c>
      <c r="R1398" s="7">
        <v>7.2322735420523969E-4</v>
      </c>
      <c r="S1398" s="7">
        <v>-4.9850804881706469E-4</v>
      </c>
      <c r="U1398" s="7">
        <v>77.749433106575964</v>
      </c>
      <c r="V1398" s="7">
        <v>1.0954854296159444E-3</v>
      </c>
    </row>
    <row r="1399" spans="1:22" x14ac:dyDescent="0.35">
      <c r="A1399" s="24">
        <v>2015</v>
      </c>
      <c r="B1399" s="17" t="s">
        <v>30</v>
      </c>
      <c r="C1399" s="17" t="s">
        <v>85</v>
      </c>
      <c r="D1399" s="17">
        <v>2013</v>
      </c>
      <c r="E1399" s="17">
        <v>2</v>
      </c>
      <c r="F1399" s="17">
        <v>113</v>
      </c>
      <c r="G1399" s="17">
        <v>1</v>
      </c>
      <c r="H1399" s="17">
        <v>114</v>
      </c>
      <c r="I1399" s="17" t="b">
        <v>1</v>
      </c>
      <c r="J1399" s="25">
        <v>8.7719298245613996E-3</v>
      </c>
      <c r="K1399">
        <f t="shared" si="105"/>
        <v>5.8144279418965235E-4</v>
      </c>
      <c r="L1399">
        <f t="shared" si="106"/>
        <v>2.4113124936217877E-2</v>
      </c>
      <c r="M1399">
        <f t="shared" si="107"/>
        <v>2.115186397913848E-4</v>
      </c>
      <c r="N1399">
        <f t="shared" si="108"/>
        <v>2.4113124936217877E-2</v>
      </c>
      <c r="O1399">
        <f t="shared" si="109"/>
        <v>4.8226249872435754E-2</v>
      </c>
      <c r="Q1399" s="7">
        <v>1373</v>
      </c>
      <c r="R1399" s="7">
        <v>7.5723615224775813E-4</v>
      </c>
      <c r="S1399" s="7">
        <v>-5.3251684685958313E-4</v>
      </c>
      <c r="U1399" s="7">
        <v>77.806122448979593</v>
      </c>
      <c r="V1399" s="7">
        <v>1.0954854296159444E-3</v>
      </c>
    </row>
    <row r="1400" spans="1:22" x14ac:dyDescent="0.35">
      <c r="A1400" s="5">
        <v>2013</v>
      </c>
      <c r="B1400" s="14" t="s">
        <v>37</v>
      </c>
      <c r="C1400" s="14" t="s">
        <v>38</v>
      </c>
      <c r="D1400" s="14">
        <v>2008</v>
      </c>
      <c r="E1400" s="14">
        <v>5</v>
      </c>
      <c r="F1400" s="14">
        <v>114</v>
      </c>
      <c r="G1400" s="14">
        <v>1</v>
      </c>
      <c r="H1400" s="14">
        <v>115</v>
      </c>
      <c r="I1400" s="14" t="b">
        <v>1</v>
      </c>
      <c r="J1400" s="6">
        <v>8.6956521739130401E-3</v>
      </c>
      <c r="K1400">
        <f t="shared" si="105"/>
        <v>5.8654316957728085E-4</v>
      </c>
      <c r="L1400">
        <f t="shared" si="106"/>
        <v>2.42186533394671E-2</v>
      </c>
      <c r="M1400">
        <f t="shared" si="107"/>
        <v>2.1059698556058341E-4</v>
      </c>
      <c r="N1400">
        <f t="shared" si="108"/>
        <v>2.42186533394671E-2</v>
      </c>
      <c r="O1400">
        <f t="shared" si="109"/>
        <v>0.1210932666973355</v>
      </c>
      <c r="Q1400" s="7">
        <v>1374</v>
      </c>
      <c r="R1400" s="7">
        <v>1.0667036253423966E-3</v>
      </c>
      <c r="S1400" s="7">
        <v>-7.5123648005052078E-4</v>
      </c>
      <c r="U1400" s="7">
        <v>77.862811791383223</v>
      </c>
      <c r="V1400" s="7">
        <v>1.0975047593105546E-3</v>
      </c>
    </row>
    <row r="1401" spans="1:22" x14ac:dyDescent="0.35">
      <c r="A1401" s="3">
        <v>2015</v>
      </c>
      <c r="B1401" s="13" t="s">
        <v>158</v>
      </c>
      <c r="C1401" s="13" t="s">
        <v>175</v>
      </c>
      <c r="D1401" s="13">
        <v>2010</v>
      </c>
      <c r="E1401" s="17">
        <v>5</v>
      </c>
      <c r="F1401" s="13">
        <v>114</v>
      </c>
      <c r="G1401" s="13">
        <v>1</v>
      </c>
      <c r="H1401" s="13">
        <v>115</v>
      </c>
      <c r="I1401" s="13" t="b">
        <v>1</v>
      </c>
      <c r="J1401" s="4">
        <v>8.6956521739130401E-3</v>
      </c>
      <c r="K1401">
        <f t="shared" si="105"/>
        <v>5.8654316957728085E-4</v>
      </c>
      <c r="L1401">
        <f t="shared" si="106"/>
        <v>2.42186533394671E-2</v>
      </c>
      <c r="M1401">
        <f t="shared" si="107"/>
        <v>2.1059698556058341E-4</v>
      </c>
      <c r="N1401">
        <f t="shared" si="108"/>
        <v>2.42186533394671E-2</v>
      </c>
      <c r="O1401">
        <f t="shared" si="109"/>
        <v>0.1210932666973355</v>
      </c>
      <c r="Q1401" s="7">
        <v>1375</v>
      </c>
      <c r="R1401" s="7">
        <v>7.6469678711038819E-4</v>
      </c>
      <c r="S1401" s="7">
        <v>-5.4216991761621013E-4</v>
      </c>
      <c r="U1401" s="7">
        <v>77.919501133786852</v>
      </c>
      <c r="V1401" s="7">
        <v>1.1014518089088286E-3</v>
      </c>
    </row>
    <row r="1402" spans="1:22" x14ac:dyDescent="0.35">
      <c r="A1402" s="5">
        <v>2016</v>
      </c>
      <c r="B1402" s="14" t="s">
        <v>24</v>
      </c>
      <c r="C1402" s="14" t="s">
        <v>101</v>
      </c>
      <c r="D1402" s="14">
        <v>2014</v>
      </c>
      <c r="E1402" s="14">
        <v>2</v>
      </c>
      <c r="F1402" s="14">
        <v>114</v>
      </c>
      <c r="G1402" s="14">
        <v>1</v>
      </c>
      <c r="H1402" s="14">
        <v>115</v>
      </c>
      <c r="I1402" s="14" t="b">
        <v>1</v>
      </c>
      <c r="J1402" s="6">
        <v>8.6956521739130401E-3</v>
      </c>
      <c r="K1402">
        <f t="shared" si="105"/>
        <v>5.8654316957728085E-4</v>
      </c>
      <c r="L1402">
        <f t="shared" si="106"/>
        <v>2.42186533394671E-2</v>
      </c>
      <c r="M1402">
        <f t="shared" si="107"/>
        <v>2.1059698556058341E-4</v>
      </c>
      <c r="N1402">
        <f t="shared" si="108"/>
        <v>2.42186533394671E-2</v>
      </c>
      <c r="O1402">
        <f t="shared" si="109"/>
        <v>4.84373066789342E-2</v>
      </c>
      <c r="Q1402" s="7">
        <v>1376</v>
      </c>
      <c r="R1402" s="7">
        <v>7.5611082006450583E-4</v>
      </c>
      <c r="S1402" s="7">
        <v>-5.3358395057032776E-4</v>
      </c>
      <c r="U1402" s="7">
        <v>77.976190476190467</v>
      </c>
      <c r="V1402" s="7">
        <v>1.1019868839022115E-3</v>
      </c>
    </row>
    <row r="1403" spans="1:22" x14ac:dyDescent="0.35">
      <c r="A1403" s="3">
        <v>2014</v>
      </c>
      <c r="B1403" s="13" t="s">
        <v>26</v>
      </c>
      <c r="C1403" s="13" t="s">
        <v>111</v>
      </c>
      <c r="D1403" s="13">
        <v>2010</v>
      </c>
      <c r="E1403" s="17">
        <v>4</v>
      </c>
      <c r="F1403" s="13">
        <v>116</v>
      </c>
      <c r="G1403" s="13">
        <v>1</v>
      </c>
      <c r="H1403" s="13">
        <v>117</v>
      </c>
      <c r="I1403" s="13" t="b">
        <v>1</v>
      </c>
      <c r="J1403" s="4">
        <v>8.5470085470085496E-3</v>
      </c>
      <c r="K1403">
        <f t="shared" si="105"/>
        <v>5.9674392035253794E-4</v>
      </c>
      <c r="L1403">
        <f t="shared" si="106"/>
        <v>2.4428342562534566E-2</v>
      </c>
      <c r="M1403">
        <f t="shared" si="107"/>
        <v>2.0878925267123568E-4</v>
      </c>
      <c r="N1403">
        <f t="shared" si="108"/>
        <v>2.4428342562534566E-2</v>
      </c>
      <c r="O1403">
        <f t="shared" si="109"/>
        <v>9.7713370250138265E-2</v>
      </c>
      <c r="Q1403" s="7">
        <v>1377</v>
      </c>
      <c r="R1403" s="7">
        <v>7.3035291892685895E-4</v>
      </c>
      <c r="S1403" s="7">
        <v>-5.0782604943268089E-4</v>
      </c>
      <c r="U1403" s="7">
        <v>78.032879818594097</v>
      </c>
      <c r="V1403" s="7">
        <v>1.1036304148436674E-3</v>
      </c>
    </row>
    <row r="1404" spans="1:22" x14ac:dyDescent="0.35">
      <c r="A1404" s="3">
        <v>2014</v>
      </c>
      <c r="B1404" s="13" t="s">
        <v>26</v>
      </c>
      <c r="C1404" s="13" t="s">
        <v>110</v>
      </c>
      <c r="D1404" s="13">
        <v>2010</v>
      </c>
      <c r="E1404" s="14">
        <v>4</v>
      </c>
      <c r="F1404" s="13">
        <v>117</v>
      </c>
      <c r="G1404" s="13">
        <v>1</v>
      </c>
      <c r="H1404" s="13">
        <v>118</v>
      </c>
      <c r="I1404" s="13" t="b">
        <v>1</v>
      </c>
      <c r="J1404" s="4">
        <v>8.4745762711864406E-3</v>
      </c>
      <c r="K1404">
        <f t="shared" si="105"/>
        <v>6.0184429574016644E-4</v>
      </c>
      <c r="L1404">
        <f t="shared" si="106"/>
        <v>2.4532515071638426E-2</v>
      </c>
      <c r="M1404">
        <f t="shared" si="107"/>
        <v>2.0790267009863073E-4</v>
      </c>
      <c r="N1404">
        <f t="shared" si="108"/>
        <v>2.4532515071638426E-2</v>
      </c>
      <c r="O1404">
        <f t="shared" si="109"/>
        <v>9.8130060286553702E-2</v>
      </c>
      <c r="Q1404" s="7">
        <v>1378</v>
      </c>
      <c r="R1404" s="7">
        <v>7.5611082006450583E-4</v>
      </c>
      <c r="S1404" s="7">
        <v>-5.3358395057032776E-4</v>
      </c>
      <c r="U1404" s="7">
        <v>78.089569160997726</v>
      </c>
      <c r="V1404" s="7">
        <v>1.107272223020267E-3</v>
      </c>
    </row>
    <row r="1405" spans="1:22" x14ac:dyDescent="0.35">
      <c r="A1405" s="24">
        <v>2015</v>
      </c>
      <c r="B1405" s="17" t="s">
        <v>42</v>
      </c>
      <c r="C1405" s="17" t="s">
        <v>45</v>
      </c>
      <c r="D1405" s="17">
        <v>2014</v>
      </c>
      <c r="E1405" s="17">
        <v>1</v>
      </c>
      <c r="F1405" s="17">
        <v>117</v>
      </c>
      <c r="G1405" s="17">
        <v>1</v>
      </c>
      <c r="H1405" s="17">
        <v>118</v>
      </c>
      <c r="I1405" s="17" t="b">
        <v>1</v>
      </c>
      <c r="J1405" s="25">
        <v>8.4745762711864406E-3</v>
      </c>
      <c r="K1405">
        <f t="shared" si="105"/>
        <v>6.0184429574016644E-4</v>
      </c>
      <c r="L1405">
        <f t="shared" si="106"/>
        <v>2.4532515071638426E-2</v>
      </c>
      <c r="M1405">
        <f t="shared" si="107"/>
        <v>2.0790267009863073E-4</v>
      </c>
      <c r="N1405">
        <f t="shared" si="108"/>
        <v>2.4532515071638426E-2</v>
      </c>
      <c r="O1405">
        <f t="shared" si="109"/>
        <v>2.4532515071638426E-2</v>
      </c>
      <c r="Q1405" s="7">
        <v>1379</v>
      </c>
      <c r="R1405" s="7">
        <v>7.5611082006450583E-4</v>
      </c>
      <c r="S1405" s="7">
        <v>-5.3358395057032776E-4</v>
      </c>
      <c r="U1405" s="7">
        <v>78.146258503401356</v>
      </c>
      <c r="V1405" s="7">
        <v>1.107272223020267E-3</v>
      </c>
    </row>
    <row r="1406" spans="1:22" x14ac:dyDescent="0.35">
      <c r="A1406" s="3">
        <v>2015</v>
      </c>
      <c r="B1406" s="13" t="s">
        <v>26</v>
      </c>
      <c r="C1406" s="13" t="s">
        <v>35</v>
      </c>
      <c r="D1406" s="13">
        <v>2012</v>
      </c>
      <c r="E1406" s="14">
        <v>3</v>
      </c>
      <c r="F1406" s="13">
        <v>117</v>
      </c>
      <c r="G1406" s="13">
        <v>1</v>
      </c>
      <c r="H1406" s="13">
        <v>118</v>
      </c>
      <c r="I1406" s="13" t="b">
        <v>1</v>
      </c>
      <c r="J1406" s="4">
        <v>8.4745762711864406E-3</v>
      </c>
      <c r="K1406">
        <f t="shared" si="105"/>
        <v>6.0184429574016644E-4</v>
      </c>
      <c r="L1406">
        <f t="shared" si="106"/>
        <v>2.4532515071638426E-2</v>
      </c>
      <c r="M1406">
        <f t="shared" si="107"/>
        <v>2.0790267009863073E-4</v>
      </c>
      <c r="N1406">
        <f t="shared" si="108"/>
        <v>2.4532515071638426E-2</v>
      </c>
      <c r="O1406">
        <f t="shared" si="109"/>
        <v>7.359754521491528E-2</v>
      </c>
      <c r="Q1406" s="7">
        <v>1380</v>
      </c>
      <c r="R1406" s="7">
        <v>1.0378768485153895E-3</v>
      </c>
      <c r="S1406" s="7">
        <v>-7.2469296950853604E-4</v>
      </c>
      <c r="U1406" s="7">
        <v>78.202947845804985</v>
      </c>
      <c r="V1406" s="7">
        <v>1.110092546944952E-3</v>
      </c>
    </row>
    <row r="1407" spans="1:22" x14ac:dyDescent="0.35">
      <c r="A1407" s="3">
        <v>2013</v>
      </c>
      <c r="B1407" s="13" t="s">
        <v>37</v>
      </c>
      <c r="C1407" s="13" t="s">
        <v>39</v>
      </c>
      <c r="D1407" s="13">
        <v>2012</v>
      </c>
      <c r="E1407" s="17">
        <v>1</v>
      </c>
      <c r="F1407" s="13">
        <v>118</v>
      </c>
      <c r="G1407" s="13">
        <v>1</v>
      </c>
      <c r="H1407" s="13">
        <v>119</v>
      </c>
      <c r="I1407" s="13" t="b">
        <v>1</v>
      </c>
      <c r="J1407" s="4">
        <v>8.4033613445378096E-3</v>
      </c>
      <c r="K1407">
        <f t="shared" si="105"/>
        <v>6.0694467112779504E-4</v>
      </c>
      <c r="L1407">
        <f t="shared" si="106"/>
        <v>2.4636247099097602E-2</v>
      </c>
      <c r="M1407">
        <f t="shared" si="107"/>
        <v>2.0702728654703852E-4</v>
      </c>
      <c r="N1407">
        <f t="shared" si="108"/>
        <v>2.4636247099097602E-2</v>
      </c>
      <c r="O1407">
        <f t="shared" si="109"/>
        <v>2.4636247099097602E-2</v>
      </c>
      <c r="Q1407" s="7">
        <v>1381</v>
      </c>
      <c r="R1407" s="7">
        <v>1.0770602140981354E-3</v>
      </c>
      <c r="S1407" s="7">
        <v>-7.6462647719603163E-4</v>
      </c>
      <c r="U1407" s="7">
        <v>78.259637188208615</v>
      </c>
      <c r="V1407" s="7">
        <v>1.1119598191594415E-3</v>
      </c>
    </row>
    <row r="1408" spans="1:22" x14ac:dyDescent="0.35">
      <c r="A1408" s="5">
        <v>2016</v>
      </c>
      <c r="B1408" s="14" t="s">
        <v>30</v>
      </c>
      <c r="C1408" s="14" t="s">
        <v>32</v>
      </c>
      <c r="D1408" s="14">
        <v>2011</v>
      </c>
      <c r="E1408" s="14">
        <v>5</v>
      </c>
      <c r="F1408" s="14">
        <v>118</v>
      </c>
      <c r="G1408" s="14">
        <v>1</v>
      </c>
      <c r="H1408" s="14">
        <v>119</v>
      </c>
      <c r="I1408" s="14" t="b">
        <v>1</v>
      </c>
      <c r="J1408" s="6">
        <v>8.4033613445378096E-3</v>
      </c>
      <c r="K1408">
        <f t="shared" si="105"/>
        <v>6.0694467112779504E-4</v>
      </c>
      <c r="L1408">
        <f t="shared" si="106"/>
        <v>2.4636247099097602E-2</v>
      </c>
      <c r="M1408">
        <f t="shared" si="107"/>
        <v>2.0702728654703852E-4</v>
      </c>
      <c r="N1408">
        <f t="shared" si="108"/>
        <v>2.4636247099097602E-2</v>
      </c>
      <c r="O1408">
        <f t="shared" si="109"/>
        <v>0.12318123549548801</v>
      </c>
      <c r="Q1408" s="7">
        <v>1382</v>
      </c>
      <c r="R1408" s="7">
        <v>7.5474748312018421E-4</v>
      </c>
      <c r="S1408" s="7">
        <v>-5.3435010633974198E-4</v>
      </c>
      <c r="U1408" s="7">
        <v>78.316326530612244</v>
      </c>
      <c r="V1408" s="7">
        <v>1.1123038129245658E-3</v>
      </c>
    </row>
    <row r="1409" spans="1:22" x14ac:dyDescent="0.35">
      <c r="A1409" s="3">
        <v>2016</v>
      </c>
      <c r="B1409" s="13" t="s">
        <v>30</v>
      </c>
      <c r="C1409" s="13" t="s">
        <v>51</v>
      </c>
      <c r="D1409" s="13">
        <v>2011</v>
      </c>
      <c r="E1409" s="17">
        <v>5</v>
      </c>
      <c r="F1409" s="13">
        <v>119</v>
      </c>
      <c r="G1409" s="13">
        <v>1</v>
      </c>
      <c r="H1409" s="13">
        <v>120</v>
      </c>
      <c r="I1409" s="13" t="b">
        <v>1</v>
      </c>
      <c r="J1409" s="4">
        <v>8.3333333333333297E-3</v>
      </c>
      <c r="K1409">
        <f t="shared" si="105"/>
        <v>6.1204504651542354E-4</v>
      </c>
      <c r="L1409">
        <f t="shared" si="106"/>
        <v>2.4739544185684255E-2</v>
      </c>
      <c r="M1409">
        <f t="shared" si="107"/>
        <v>2.0616286821403536E-4</v>
      </c>
      <c r="N1409">
        <f t="shared" si="108"/>
        <v>2.4739544185684255E-2</v>
      </c>
      <c r="O1409">
        <f t="shared" si="109"/>
        <v>0.12369772092842127</v>
      </c>
      <c r="Q1409" s="7">
        <v>1383</v>
      </c>
      <c r="R1409" s="7">
        <v>7.6341640829620256E-4</v>
      </c>
      <c r="S1409" s="7">
        <v>-5.4301903151576032E-4</v>
      </c>
      <c r="U1409" s="7">
        <v>78.373015873015873</v>
      </c>
      <c r="V1409" s="7">
        <v>1.120656649738E-3</v>
      </c>
    </row>
    <row r="1410" spans="1:22" x14ac:dyDescent="0.35">
      <c r="A1410" s="3">
        <v>2016</v>
      </c>
      <c r="B1410" s="13" t="s">
        <v>24</v>
      </c>
      <c r="C1410" s="13" t="s">
        <v>41</v>
      </c>
      <c r="D1410" s="13">
        <v>2012</v>
      </c>
      <c r="E1410" s="14">
        <v>4</v>
      </c>
      <c r="F1410" s="13">
        <v>120</v>
      </c>
      <c r="G1410" s="13">
        <v>1</v>
      </c>
      <c r="H1410" s="13">
        <v>121</v>
      </c>
      <c r="I1410" s="13" t="b">
        <v>1</v>
      </c>
      <c r="J1410" s="4">
        <v>8.2644628099173608E-3</v>
      </c>
      <c r="K1410">
        <f t="shared" si="105"/>
        <v>6.1714542190305203E-4</v>
      </c>
      <c r="L1410">
        <f t="shared" si="106"/>
        <v>2.4842411756974242E-2</v>
      </c>
      <c r="M1410">
        <f t="shared" si="107"/>
        <v>2.0530918807416741E-4</v>
      </c>
      <c r="N1410">
        <f t="shared" si="108"/>
        <v>2.4842411756974242E-2</v>
      </c>
      <c r="O1410">
        <f t="shared" si="109"/>
        <v>9.9369647027896968E-2</v>
      </c>
      <c r="Q1410" s="7">
        <v>1384</v>
      </c>
      <c r="R1410" s="7">
        <v>1.0822013421865524E-3</v>
      </c>
      <c r="S1410" s="7">
        <v>-7.7125185945965712E-4</v>
      </c>
      <c r="U1410" s="7">
        <v>78.429705215419503</v>
      </c>
      <c r="V1410" s="7">
        <v>1.1234830266095661E-3</v>
      </c>
    </row>
    <row r="1411" spans="1:22" x14ac:dyDescent="0.35">
      <c r="A1411" s="24">
        <v>2013</v>
      </c>
      <c r="B1411" s="17" t="s">
        <v>33</v>
      </c>
      <c r="C1411" s="17" t="s">
        <v>55</v>
      </c>
      <c r="D1411" s="17">
        <v>2009</v>
      </c>
      <c r="E1411" s="17">
        <v>4</v>
      </c>
      <c r="F1411" s="17">
        <v>122</v>
      </c>
      <c r="G1411" s="17">
        <v>1</v>
      </c>
      <c r="H1411" s="17">
        <v>123</v>
      </c>
      <c r="I1411" s="17" t="b">
        <v>1</v>
      </c>
      <c r="J1411" s="25">
        <v>8.1300813008130107E-3</v>
      </c>
      <c r="K1411">
        <f t="shared" si="105"/>
        <v>6.2734617267830913E-4</v>
      </c>
      <c r="L1411">
        <f t="shared" si="106"/>
        <v>2.5046879499816124E-2</v>
      </c>
      <c r="M1411">
        <f t="shared" si="107"/>
        <v>2.0363316666517181E-4</v>
      </c>
      <c r="N1411">
        <f t="shared" si="108"/>
        <v>2.5046879499816124E-2</v>
      </c>
      <c r="O1411">
        <f t="shared" si="109"/>
        <v>0.10018751799926449</v>
      </c>
      <c r="Q1411" s="7">
        <v>1385</v>
      </c>
      <c r="R1411" s="7">
        <v>1.0847627690647405E-3</v>
      </c>
      <c r="S1411" s="7">
        <v>-7.745475246298747E-4</v>
      </c>
      <c r="U1411" s="7">
        <v>78.486394557823132</v>
      </c>
      <c r="V1411" s="7">
        <v>1.1257314001437764E-3</v>
      </c>
    </row>
    <row r="1412" spans="1:22" x14ac:dyDescent="0.35">
      <c r="A1412" s="3">
        <v>2014</v>
      </c>
      <c r="B1412" s="13" t="s">
        <v>42</v>
      </c>
      <c r="C1412" s="13" t="s">
        <v>151</v>
      </c>
      <c r="D1412" s="13">
        <v>2009</v>
      </c>
      <c r="E1412" s="14">
        <v>5</v>
      </c>
      <c r="F1412" s="13">
        <v>122</v>
      </c>
      <c r="G1412" s="13">
        <v>1</v>
      </c>
      <c r="H1412" s="13">
        <v>123</v>
      </c>
      <c r="I1412" s="13" t="b">
        <v>1</v>
      </c>
      <c r="J1412" s="4">
        <v>8.1300813008130107E-3</v>
      </c>
      <c r="K1412">
        <f t="shared" ref="K1412:K1475" si="110">H1412/$H$1</f>
        <v>6.2734617267830913E-4</v>
      </c>
      <c r="L1412">
        <f t="shared" ref="L1412:L1475" si="111">SQRT(K1412)</f>
        <v>2.5046879499816124E-2</v>
      </c>
      <c r="M1412">
        <f t="shared" ref="M1412:M1475" si="112">J1412*L1412</f>
        <v>2.0363316666517181E-4</v>
      </c>
      <c r="N1412">
        <f t="shared" ref="N1412:N1475" si="113">L1412</f>
        <v>2.5046879499816124E-2</v>
      </c>
      <c r="O1412">
        <f t="shared" ref="O1412:O1475" si="114">E1412*L1412</f>
        <v>0.12523439749908061</v>
      </c>
      <c r="Q1412" s="7">
        <v>1386</v>
      </c>
      <c r="R1412" s="7">
        <v>7.4091278613369204E-4</v>
      </c>
      <c r="S1412" s="7">
        <v>-5.2155748316635607E-4</v>
      </c>
      <c r="U1412" s="7">
        <v>78.543083900226762</v>
      </c>
      <c r="V1412" s="7">
        <v>1.1292005344079202E-3</v>
      </c>
    </row>
    <row r="1413" spans="1:22" x14ac:dyDescent="0.35">
      <c r="A1413" s="3">
        <v>2017</v>
      </c>
      <c r="B1413" s="13" t="s">
        <v>37</v>
      </c>
      <c r="C1413" s="13" t="s">
        <v>39</v>
      </c>
      <c r="D1413" s="13">
        <v>2014</v>
      </c>
      <c r="E1413" s="17">
        <v>3</v>
      </c>
      <c r="F1413" s="13">
        <v>122</v>
      </c>
      <c r="G1413" s="13">
        <v>1</v>
      </c>
      <c r="H1413" s="13">
        <v>123</v>
      </c>
      <c r="I1413" s="13" t="b">
        <v>1</v>
      </c>
      <c r="J1413" s="4">
        <v>8.1300813008130107E-3</v>
      </c>
      <c r="K1413">
        <f t="shared" si="110"/>
        <v>6.2734617267830913E-4</v>
      </c>
      <c r="L1413">
        <f t="shared" si="111"/>
        <v>2.5046879499816124E-2</v>
      </c>
      <c r="M1413">
        <f t="shared" si="112"/>
        <v>2.0363316666517181E-4</v>
      </c>
      <c r="N1413">
        <f t="shared" si="113"/>
        <v>2.5046879499816124E-2</v>
      </c>
      <c r="O1413">
        <f t="shared" si="114"/>
        <v>7.5140638499448367E-2</v>
      </c>
      <c r="Q1413" s="7">
        <v>1387</v>
      </c>
      <c r="R1413" s="7">
        <v>1.0873181619322058E-3</v>
      </c>
      <c r="S1413" s="7">
        <v>-7.7783197900919694E-4</v>
      </c>
      <c r="U1413" s="7">
        <v>78.599773242630377</v>
      </c>
      <c r="V1413" s="7">
        <v>1.1292005344079202E-3</v>
      </c>
    </row>
    <row r="1414" spans="1:22" x14ac:dyDescent="0.35">
      <c r="A1414" s="3">
        <v>2013</v>
      </c>
      <c r="B1414" s="13" t="s">
        <v>30</v>
      </c>
      <c r="C1414" s="13" t="s">
        <v>126</v>
      </c>
      <c r="D1414" s="13">
        <v>2008</v>
      </c>
      <c r="E1414" s="14">
        <v>5</v>
      </c>
      <c r="F1414" s="13">
        <v>123</v>
      </c>
      <c r="G1414" s="13">
        <v>1</v>
      </c>
      <c r="H1414" s="13">
        <v>124</v>
      </c>
      <c r="I1414" s="13" t="b">
        <v>1</v>
      </c>
      <c r="J1414" s="4">
        <v>8.0645161290322596E-3</v>
      </c>
      <c r="K1414">
        <f t="shared" si="110"/>
        <v>6.3244654806593763E-4</v>
      </c>
      <c r="L1414">
        <f t="shared" si="111"/>
        <v>2.5148489975860135E-2</v>
      </c>
      <c r="M1414">
        <f t="shared" si="112"/>
        <v>2.0281040303113016E-4</v>
      </c>
      <c r="N1414">
        <f t="shared" si="113"/>
        <v>2.5148489975860135E-2</v>
      </c>
      <c r="O1414">
        <f t="shared" si="114"/>
        <v>0.12574244987930067</v>
      </c>
      <c r="Q1414" s="7">
        <v>1388</v>
      </c>
      <c r="R1414" s="7">
        <v>1.0600931393507172E-3</v>
      </c>
      <c r="S1414" s="7">
        <v>-7.5347263094091696E-4</v>
      </c>
      <c r="U1414" s="7">
        <v>78.656462585034006</v>
      </c>
      <c r="V1414" s="7">
        <v>1.1292005344079202E-3</v>
      </c>
    </row>
    <row r="1415" spans="1:22" x14ac:dyDescent="0.35">
      <c r="A1415" s="3">
        <v>2017</v>
      </c>
      <c r="B1415" s="13" t="s">
        <v>33</v>
      </c>
      <c r="C1415" s="13" t="s">
        <v>55</v>
      </c>
      <c r="D1415" s="13">
        <v>2014</v>
      </c>
      <c r="E1415" s="17">
        <v>3</v>
      </c>
      <c r="F1415" s="13">
        <v>124</v>
      </c>
      <c r="G1415" s="13">
        <v>1</v>
      </c>
      <c r="H1415" s="13">
        <v>125</v>
      </c>
      <c r="I1415" s="13" t="b">
        <v>1</v>
      </c>
      <c r="J1415" s="4">
        <v>8.0000000000000002E-3</v>
      </c>
      <c r="K1415">
        <f t="shared" si="110"/>
        <v>6.3754692345356623E-4</v>
      </c>
      <c r="L1415">
        <f t="shared" si="111"/>
        <v>2.5249691551651996E-2</v>
      </c>
      <c r="M1415">
        <f t="shared" si="112"/>
        <v>2.0199753241321598E-4</v>
      </c>
      <c r="N1415">
        <f t="shared" si="113"/>
        <v>2.5249691551651996E-2</v>
      </c>
      <c r="O1415">
        <f t="shared" si="114"/>
        <v>7.5749074654955992E-2</v>
      </c>
      <c r="Q1415" s="7">
        <v>1389</v>
      </c>
      <c r="R1415" s="7">
        <v>7.5132424899493127E-4</v>
      </c>
      <c r="S1415" s="7">
        <v>-5.3500865836659595E-4</v>
      </c>
      <c r="U1415" s="7">
        <v>78.713151927437636</v>
      </c>
      <c r="V1415" s="7">
        <v>1.1348892380908706E-3</v>
      </c>
    </row>
    <row r="1416" spans="1:22" x14ac:dyDescent="0.35">
      <c r="A1416" s="5">
        <v>2014</v>
      </c>
      <c r="B1416" s="14" t="s">
        <v>37</v>
      </c>
      <c r="C1416" s="14" t="s">
        <v>39</v>
      </c>
      <c r="D1416" s="14">
        <v>2013</v>
      </c>
      <c r="E1416" s="14">
        <v>1</v>
      </c>
      <c r="F1416" s="14">
        <v>253</v>
      </c>
      <c r="G1416" s="14">
        <v>2</v>
      </c>
      <c r="H1416" s="14">
        <v>255</v>
      </c>
      <c r="I1416" s="14" t="b">
        <v>1</v>
      </c>
      <c r="J1416" s="6">
        <v>7.8431372549019607E-3</v>
      </c>
      <c r="K1416">
        <f t="shared" si="110"/>
        <v>1.300595723845275E-3</v>
      </c>
      <c r="L1416">
        <f t="shared" si="111"/>
        <v>3.606377301178116E-2</v>
      </c>
      <c r="M1416">
        <f t="shared" si="112"/>
        <v>2.828531216610287E-4</v>
      </c>
      <c r="N1416">
        <f t="shared" si="113"/>
        <v>3.606377301178116E-2</v>
      </c>
      <c r="O1416">
        <f t="shared" si="114"/>
        <v>3.606377301178116E-2</v>
      </c>
      <c r="Q1416" s="7">
        <v>1390</v>
      </c>
      <c r="R1416" s="7">
        <v>7.5476282187514582E-4</v>
      </c>
      <c r="S1416" s="7">
        <v>-5.3943272881232934E-4</v>
      </c>
      <c r="U1416" s="7">
        <v>78.769841269841265</v>
      </c>
      <c r="V1416" s="7">
        <v>1.1381271597579396E-3</v>
      </c>
    </row>
    <row r="1417" spans="1:22" x14ac:dyDescent="0.35">
      <c r="A1417" s="24">
        <v>2015</v>
      </c>
      <c r="B1417" s="17" t="s">
        <v>26</v>
      </c>
      <c r="C1417" s="17" t="s">
        <v>27</v>
      </c>
      <c r="D1417" s="17">
        <v>2010</v>
      </c>
      <c r="E1417" s="17">
        <v>5</v>
      </c>
      <c r="F1417" s="17">
        <v>255</v>
      </c>
      <c r="G1417" s="17">
        <v>2</v>
      </c>
      <c r="H1417" s="17">
        <v>257</v>
      </c>
      <c r="I1417" s="17" t="b">
        <v>1</v>
      </c>
      <c r="J1417" s="25">
        <v>7.7821011673151804E-3</v>
      </c>
      <c r="K1417">
        <f t="shared" si="110"/>
        <v>1.310796474620532E-3</v>
      </c>
      <c r="L1417">
        <f t="shared" si="111"/>
        <v>3.6204923347806332E-2</v>
      </c>
      <c r="M1417">
        <f t="shared" si="112"/>
        <v>2.8175037624752027E-4</v>
      </c>
      <c r="N1417">
        <f t="shared" si="113"/>
        <v>3.6204923347806332E-2</v>
      </c>
      <c r="O1417">
        <f t="shared" si="114"/>
        <v>0.18102461673903167</v>
      </c>
      <c r="Q1417" s="7">
        <v>1391</v>
      </c>
      <c r="R1417" s="7">
        <v>7.6363574967229769E-4</v>
      </c>
      <c r="S1417" s="7">
        <v>-5.4830565660948121E-4</v>
      </c>
      <c r="U1417" s="7">
        <v>78.826530612244895</v>
      </c>
      <c r="V1417" s="7">
        <v>1.1381271597579396E-3</v>
      </c>
    </row>
    <row r="1418" spans="1:22" x14ac:dyDescent="0.35">
      <c r="A1418" s="5">
        <v>2017</v>
      </c>
      <c r="B1418" s="14" t="s">
        <v>26</v>
      </c>
      <c r="C1418" s="14" t="s">
        <v>27</v>
      </c>
      <c r="D1418" s="14">
        <v>2012</v>
      </c>
      <c r="E1418" s="14">
        <v>5</v>
      </c>
      <c r="F1418" s="14">
        <v>384</v>
      </c>
      <c r="G1418" s="14">
        <v>3</v>
      </c>
      <c r="H1418" s="14">
        <v>387</v>
      </c>
      <c r="I1418" s="14" t="b">
        <v>1</v>
      </c>
      <c r="J1418" s="6">
        <v>7.7519379844961196E-3</v>
      </c>
      <c r="K1418">
        <f t="shared" si="110"/>
        <v>1.973845275012241E-3</v>
      </c>
      <c r="L1418">
        <f t="shared" si="111"/>
        <v>4.4427978515933414E-2</v>
      </c>
      <c r="M1418">
        <f t="shared" si="112"/>
        <v>3.4440293423204177E-4</v>
      </c>
      <c r="N1418">
        <f t="shared" si="113"/>
        <v>4.4427978515933414E-2</v>
      </c>
      <c r="O1418">
        <f t="shared" si="114"/>
        <v>0.22213989257966707</v>
      </c>
      <c r="Q1418" s="7">
        <v>1392</v>
      </c>
      <c r="R1418" s="7">
        <v>7.6363574967229769E-4</v>
      </c>
      <c r="S1418" s="7">
        <v>-5.4830565660948121E-4</v>
      </c>
      <c r="U1418" s="7">
        <v>78.883219954648524</v>
      </c>
      <c r="V1418" s="7">
        <v>1.1381271597579396E-3</v>
      </c>
    </row>
    <row r="1419" spans="1:22" x14ac:dyDescent="0.35">
      <c r="A1419" s="24">
        <v>2015</v>
      </c>
      <c r="B1419" s="17" t="s">
        <v>104</v>
      </c>
      <c r="C1419" s="17" t="s">
        <v>105</v>
      </c>
      <c r="D1419" s="17">
        <v>2011</v>
      </c>
      <c r="E1419" s="17">
        <v>4</v>
      </c>
      <c r="F1419" s="17">
        <v>128</v>
      </c>
      <c r="G1419" s="17">
        <v>1</v>
      </c>
      <c r="H1419" s="17">
        <v>129</v>
      </c>
      <c r="I1419" s="17" t="b">
        <v>1</v>
      </c>
      <c r="J1419" s="25">
        <v>7.7519379844961196E-3</v>
      </c>
      <c r="K1419">
        <f t="shared" si="110"/>
        <v>6.5794842500408032E-4</v>
      </c>
      <c r="L1419">
        <f t="shared" si="111"/>
        <v>2.5650505355725068E-2</v>
      </c>
      <c r="M1419">
        <f t="shared" si="112"/>
        <v>1.988411267885663E-4</v>
      </c>
      <c r="N1419">
        <f t="shared" si="113"/>
        <v>2.5650505355725068E-2</v>
      </c>
      <c r="O1419">
        <f t="shared" si="114"/>
        <v>0.10260202142290027</v>
      </c>
      <c r="Q1419" s="7">
        <v>1393</v>
      </c>
      <c r="R1419" s="7">
        <v>7.8138160526660153E-4</v>
      </c>
      <c r="S1419" s="7">
        <v>-5.6605151220378517E-4</v>
      </c>
      <c r="U1419" s="7">
        <v>78.939909297052154</v>
      </c>
      <c r="V1419" s="7">
        <v>1.1406647931418766E-3</v>
      </c>
    </row>
    <row r="1420" spans="1:22" x14ac:dyDescent="0.35">
      <c r="A1420" s="3">
        <v>2017</v>
      </c>
      <c r="B1420" s="13" t="s">
        <v>52</v>
      </c>
      <c r="C1420" s="13" t="s">
        <v>62</v>
      </c>
      <c r="D1420" s="13">
        <v>2012</v>
      </c>
      <c r="E1420" s="14">
        <v>5</v>
      </c>
      <c r="F1420" s="13">
        <v>129</v>
      </c>
      <c r="G1420" s="13">
        <v>1</v>
      </c>
      <c r="H1420" s="13">
        <v>130</v>
      </c>
      <c r="I1420" s="13" t="b">
        <v>1</v>
      </c>
      <c r="J1420" s="4">
        <v>7.6923076923076901E-3</v>
      </c>
      <c r="K1420">
        <f t="shared" si="110"/>
        <v>6.6304880039170881E-4</v>
      </c>
      <c r="L1420">
        <f t="shared" si="111"/>
        <v>2.5749733986814481E-2</v>
      </c>
      <c r="M1420">
        <f t="shared" si="112"/>
        <v>1.9807487682164981E-4</v>
      </c>
      <c r="N1420">
        <f t="shared" si="113"/>
        <v>2.5749733986814481E-2</v>
      </c>
      <c r="O1420">
        <f t="shared" si="114"/>
        <v>0.12874866993407241</v>
      </c>
      <c r="Q1420" s="7">
        <v>1394</v>
      </c>
      <c r="R1420" s="7">
        <v>7.8492530419629002E-4</v>
      </c>
      <c r="S1420" s="7">
        <v>-5.7056736098803559E-4</v>
      </c>
      <c r="U1420" s="7">
        <v>78.996598639455783</v>
      </c>
      <c r="V1420" s="7">
        <v>1.1465294322779147E-3</v>
      </c>
    </row>
    <row r="1421" spans="1:22" x14ac:dyDescent="0.35">
      <c r="A1421" s="3">
        <v>2013</v>
      </c>
      <c r="B1421" s="13" t="s">
        <v>26</v>
      </c>
      <c r="C1421" s="13" t="s">
        <v>27</v>
      </c>
      <c r="D1421" s="13">
        <v>2008</v>
      </c>
      <c r="E1421" s="17">
        <v>5</v>
      </c>
      <c r="F1421" s="13">
        <v>130</v>
      </c>
      <c r="G1421" s="13">
        <v>1</v>
      </c>
      <c r="H1421" s="13">
        <v>131</v>
      </c>
      <c r="I1421" s="13" t="b">
        <v>1</v>
      </c>
      <c r="J1421" s="4">
        <v>7.63358778625954E-3</v>
      </c>
      <c r="K1421">
        <f t="shared" si="110"/>
        <v>6.6814917577933731E-4</v>
      </c>
      <c r="L1421">
        <f t="shared" si="111"/>
        <v>2.5848581697635507E-2</v>
      </c>
      <c r="M1421">
        <f t="shared" si="112"/>
        <v>1.9731741753920229E-4</v>
      </c>
      <c r="N1421">
        <f t="shared" si="113"/>
        <v>2.5848581697635507E-2</v>
      </c>
      <c r="O1421">
        <f t="shared" si="114"/>
        <v>0.12924290848817754</v>
      </c>
      <c r="Q1421" s="7">
        <v>1395</v>
      </c>
      <c r="R1421" s="7">
        <v>7.9740630357037626E-4</v>
      </c>
      <c r="S1421" s="7">
        <v>-5.8400746111576265E-4</v>
      </c>
      <c r="U1421" s="7">
        <v>79.053287981859413</v>
      </c>
      <c r="V1421" s="7">
        <v>1.1472688902279115E-3</v>
      </c>
    </row>
    <row r="1422" spans="1:22" x14ac:dyDescent="0.35">
      <c r="A1422" s="3">
        <v>2014</v>
      </c>
      <c r="B1422" s="13" t="s">
        <v>42</v>
      </c>
      <c r="C1422" s="13" t="s">
        <v>45</v>
      </c>
      <c r="D1422" s="13">
        <v>2011</v>
      </c>
      <c r="E1422" s="14">
        <v>3</v>
      </c>
      <c r="F1422" s="13">
        <v>130</v>
      </c>
      <c r="G1422" s="13">
        <v>1</v>
      </c>
      <c r="H1422" s="13">
        <v>131</v>
      </c>
      <c r="I1422" s="13" t="b">
        <v>1</v>
      </c>
      <c r="J1422" s="4">
        <v>7.63358778625954E-3</v>
      </c>
      <c r="K1422">
        <f t="shared" si="110"/>
        <v>6.6814917577933731E-4</v>
      </c>
      <c r="L1422">
        <f t="shared" si="111"/>
        <v>2.5848581697635507E-2</v>
      </c>
      <c r="M1422">
        <f t="shared" si="112"/>
        <v>1.9731741753920229E-4</v>
      </c>
      <c r="N1422">
        <f t="shared" si="113"/>
        <v>2.5848581697635507E-2</v>
      </c>
      <c r="O1422">
        <f t="shared" si="114"/>
        <v>7.7545745092906515E-2</v>
      </c>
      <c r="Q1422" s="7">
        <v>1396</v>
      </c>
      <c r="R1422" s="7">
        <v>7.8845307614737979E-4</v>
      </c>
      <c r="S1422" s="7">
        <v>-5.7505423369276607E-4</v>
      </c>
      <c r="U1422" s="7">
        <v>79.109977324263042</v>
      </c>
      <c r="V1422" s="7">
        <v>1.1472688902279115E-3</v>
      </c>
    </row>
    <row r="1423" spans="1:22" x14ac:dyDescent="0.35">
      <c r="A1423" s="24">
        <v>2017</v>
      </c>
      <c r="B1423" s="17" t="s">
        <v>30</v>
      </c>
      <c r="C1423" s="17" t="s">
        <v>36</v>
      </c>
      <c r="D1423" s="17">
        <v>2016</v>
      </c>
      <c r="E1423" s="17">
        <v>1</v>
      </c>
      <c r="F1423" s="17">
        <v>134</v>
      </c>
      <c r="G1423" s="17">
        <v>1</v>
      </c>
      <c r="H1423" s="17">
        <v>135</v>
      </c>
      <c r="I1423" s="17" t="b">
        <v>1</v>
      </c>
      <c r="J1423" s="25">
        <v>7.4074074074074103E-3</v>
      </c>
      <c r="K1423">
        <f t="shared" si="110"/>
        <v>6.8855067732985151E-4</v>
      </c>
      <c r="L1423">
        <f t="shared" si="111"/>
        <v>2.6240249185742338E-2</v>
      </c>
      <c r="M1423">
        <f t="shared" si="112"/>
        <v>1.9437221619068406E-4</v>
      </c>
      <c r="N1423">
        <f t="shared" si="113"/>
        <v>2.6240249185742338E-2</v>
      </c>
      <c r="O1423">
        <f t="shared" si="114"/>
        <v>2.6240249185742338E-2</v>
      </c>
      <c r="Q1423" s="7">
        <v>1397</v>
      </c>
      <c r="R1423" s="7">
        <v>7.7739605930335993E-4</v>
      </c>
      <c r="S1423" s="7">
        <v>-5.6587741951197507E-4</v>
      </c>
      <c r="U1423" s="7">
        <v>79.166666666666657</v>
      </c>
      <c r="V1423" s="7">
        <v>1.1585353034655125E-3</v>
      </c>
    </row>
    <row r="1424" spans="1:22" x14ac:dyDescent="0.35">
      <c r="A1424" s="3">
        <v>2013</v>
      </c>
      <c r="B1424" s="13" t="s">
        <v>24</v>
      </c>
      <c r="C1424" s="13" t="s">
        <v>29</v>
      </c>
      <c r="D1424" s="13">
        <v>2011</v>
      </c>
      <c r="E1424" s="14">
        <v>2</v>
      </c>
      <c r="F1424" s="13">
        <v>137</v>
      </c>
      <c r="G1424" s="13">
        <v>1</v>
      </c>
      <c r="H1424" s="13">
        <v>138</v>
      </c>
      <c r="I1424" s="13" t="b">
        <v>1</v>
      </c>
      <c r="J1424" s="4">
        <v>7.2463768115942004E-3</v>
      </c>
      <c r="K1424">
        <f t="shared" si="110"/>
        <v>7.038518034927371E-4</v>
      </c>
      <c r="L1424">
        <f t="shared" si="111"/>
        <v>2.6530205492847903E-2</v>
      </c>
      <c r="M1424">
        <f t="shared" si="112"/>
        <v>1.9224786589020211E-4</v>
      </c>
      <c r="N1424">
        <f t="shared" si="113"/>
        <v>2.6530205492847903E-2</v>
      </c>
      <c r="O1424">
        <f t="shared" si="114"/>
        <v>5.3060410985695805E-2</v>
      </c>
      <c r="Q1424" s="7">
        <v>1398</v>
      </c>
      <c r="R1424" s="7">
        <v>8.0801527949210918E-4</v>
      </c>
      <c r="S1424" s="7">
        <v>-5.9741829393152577E-4</v>
      </c>
      <c r="U1424" s="7">
        <v>79.223356009070287</v>
      </c>
      <c r="V1424" s="7">
        <v>1.1585353034655125E-3</v>
      </c>
    </row>
    <row r="1425" spans="1:22" x14ac:dyDescent="0.35">
      <c r="A1425" s="24">
        <v>2015</v>
      </c>
      <c r="B1425" s="17" t="s">
        <v>92</v>
      </c>
      <c r="C1425" s="17" t="s">
        <v>149</v>
      </c>
      <c r="D1425" s="17">
        <v>2010</v>
      </c>
      <c r="E1425" s="17">
        <v>5</v>
      </c>
      <c r="F1425" s="17">
        <v>140</v>
      </c>
      <c r="G1425" s="17">
        <v>1</v>
      </c>
      <c r="H1425" s="17">
        <v>141</v>
      </c>
      <c r="I1425" s="17" t="b">
        <v>1</v>
      </c>
      <c r="J1425" s="25">
        <v>7.09219858156028E-3</v>
      </c>
      <c r="K1425">
        <f t="shared" si="110"/>
        <v>7.1915292965562269E-4</v>
      </c>
      <c r="L1425">
        <f t="shared" si="111"/>
        <v>2.6817026860851349E-2</v>
      </c>
      <c r="M1425">
        <f t="shared" si="112"/>
        <v>1.9019167986419387E-4</v>
      </c>
      <c r="N1425">
        <f t="shared" si="113"/>
        <v>2.6817026860851349E-2</v>
      </c>
      <c r="O1425">
        <f t="shared" si="114"/>
        <v>0.13408513430425675</v>
      </c>
      <c r="Q1425" s="7">
        <v>1399</v>
      </c>
      <c r="R1425" s="7">
        <v>8.0801527949210918E-4</v>
      </c>
      <c r="S1425" s="7">
        <v>-5.9741829393152577E-4</v>
      </c>
      <c r="U1425" s="7">
        <v>79.280045351473916</v>
      </c>
      <c r="V1425" s="7">
        <v>1.1585353034655125E-3</v>
      </c>
    </row>
    <row r="1426" spans="1:22" x14ac:dyDescent="0.35">
      <c r="A1426" s="5">
        <v>2013</v>
      </c>
      <c r="B1426" s="14" t="s">
        <v>24</v>
      </c>
      <c r="C1426" s="14" t="s">
        <v>29</v>
      </c>
      <c r="D1426" s="14">
        <v>2010</v>
      </c>
      <c r="E1426" s="14">
        <v>3</v>
      </c>
      <c r="F1426" s="14">
        <v>141</v>
      </c>
      <c r="G1426" s="14">
        <v>1</v>
      </c>
      <c r="H1426" s="14">
        <v>142</v>
      </c>
      <c r="I1426" s="14" t="b">
        <v>1</v>
      </c>
      <c r="J1426" s="6">
        <v>7.0422535211267599E-3</v>
      </c>
      <c r="K1426">
        <f t="shared" si="110"/>
        <v>7.2425330504325119E-4</v>
      </c>
      <c r="L1426">
        <f t="shared" si="111"/>
        <v>2.6911954686407513E-2</v>
      </c>
      <c r="M1426">
        <f t="shared" si="112"/>
        <v>1.8952080765075711E-4</v>
      </c>
      <c r="N1426">
        <f t="shared" si="113"/>
        <v>2.6911954686407513E-2</v>
      </c>
      <c r="O1426">
        <f t="shared" si="114"/>
        <v>8.0735864059222534E-2</v>
      </c>
      <c r="Q1426" s="7">
        <v>1400</v>
      </c>
      <c r="R1426" s="7">
        <v>7.8079824649591664E-4</v>
      </c>
      <c r="S1426" s="7">
        <v>-5.7020126093533323E-4</v>
      </c>
      <c r="U1426" s="7">
        <v>79.336734693877546</v>
      </c>
      <c r="V1426" s="7">
        <v>1.1646814224751118E-3</v>
      </c>
    </row>
    <row r="1427" spans="1:22" x14ac:dyDescent="0.35">
      <c r="A1427" s="24">
        <v>2014</v>
      </c>
      <c r="B1427" s="17" t="s">
        <v>52</v>
      </c>
      <c r="C1427" s="17" t="s">
        <v>83</v>
      </c>
      <c r="D1427" s="17">
        <v>2013</v>
      </c>
      <c r="E1427" s="17">
        <v>1</v>
      </c>
      <c r="F1427" s="17">
        <v>141</v>
      </c>
      <c r="G1427" s="17">
        <v>1</v>
      </c>
      <c r="H1427" s="17">
        <v>142</v>
      </c>
      <c r="I1427" s="17" t="b">
        <v>1</v>
      </c>
      <c r="J1427" s="25">
        <v>7.0422535211267599E-3</v>
      </c>
      <c r="K1427">
        <f t="shared" si="110"/>
        <v>7.2425330504325119E-4</v>
      </c>
      <c r="L1427">
        <f t="shared" si="111"/>
        <v>2.6911954686407513E-2</v>
      </c>
      <c r="M1427">
        <f t="shared" si="112"/>
        <v>1.8952080765075711E-4</v>
      </c>
      <c r="N1427">
        <f t="shared" si="113"/>
        <v>2.6911954686407513E-2</v>
      </c>
      <c r="O1427">
        <f t="shared" si="114"/>
        <v>2.6911954686407513E-2</v>
      </c>
      <c r="Q1427" s="7">
        <v>1401</v>
      </c>
      <c r="R1427" s="7">
        <v>8.0586031908724885E-4</v>
      </c>
      <c r="S1427" s="7">
        <v>-5.9707106641601311E-4</v>
      </c>
      <c r="U1427" s="7">
        <v>79.393424036281175</v>
      </c>
      <c r="V1427" s="7">
        <v>1.1646814224751118E-3</v>
      </c>
    </row>
    <row r="1428" spans="1:22" x14ac:dyDescent="0.35">
      <c r="A1428" s="3">
        <v>2017</v>
      </c>
      <c r="B1428" s="13" t="s">
        <v>52</v>
      </c>
      <c r="C1428" s="13" t="s">
        <v>91</v>
      </c>
      <c r="D1428" s="13">
        <v>2016</v>
      </c>
      <c r="E1428" s="14">
        <v>1</v>
      </c>
      <c r="F1428" s="13">
        <v>141</v>
      </c>
      <c r="G1428" s="13">
        <v>1</v>
      </c>
      <c r="H1428" s="13">
        <v>142</v>
      </c>
      <c r="I1428" s="13" t="b">
        <v>1</v>
      </c>
      <c r="J1428" s="4">
        <v>7.0422535211267599E-3</v>
      </c>
      <c r="K1428">
        <f t="shared" si="110"/>
        <v>7.2425330504325119E-4</v>
      </c>
      <c r="L1428">
        <f t="shared" si="111"/>
        <v>2.6911954686407513E-2</v>
      </c>
      <c r="M1428">
        <f t="shared" si="112"/>
        <v>1.8952080765075711E-4</v>
      </c>
      <c r="N1428">
        <f t="shared" si="113"/>
        <v>2.6911954686407513E-2</v>
      </c>
      <c r="O1428">
        <f t="shared" si="114"/>
        <v>2.6911954686407513E-2</v>
      </c>
      <c r="Q1428" s="7">
        <v>1402</v>
      </c>
      <c r="R1428" s="7">
        <v>8.0929683923640166E-4</v>
      </c>
      <c r="S1428" s="7">
        <v>-6.0139416913777095E-4</v>
      </c>
      <c r="U1428" s="7">
        <v>79.450113378684804</v>
      </c>
      <c r="V1428" s="7">
        <v>1.1662332971441043E-3</v>
      </c>
    </row>
    <row r="1429" spans="1:22" x14ac:dyDescent="0.35">
      <c r="A1429" s="3">
        <v>2015</v>
      </c>
      <c r="B1429" s="13" t="s">
        <v>26</v>
      </c>
      <c r="C1429" s="13" t="s">
        <v>110</v>
      </c>
      <c r="D1429" s="13">
        <v>2011</v>
      </c>
      <c r="E1429" s="17">
        <v>4</v>
      </c>
      <c r="F1429" s="13">
        <v>143</v>
      </c>
      <c r="G1429" s="13">
        <v>1</v>
      </c>
      <c r="H1429" s="13">
        <v>144</v>
      </c>
      <c r="I1429" s="13" t="b">
        <v>1</v>
      </c>
      <c r="J1429" s="4">
        <v>6.9444444444444397E-3</v>
      </c>
      <c r="K1429">
        <f t="shared" si="110"/>
        <v>7.3445405581850829E-4</v>
      </c>
      <c r="L1429">
        <f t="shared" si="111"/>
        <v>2.7100812825790084E-2</v>
      </c>
      <c r="M1429">
        <f t="shared" si="112"/>
        <v>1.8820008906798657E-4</v>
      </c>
      <c r="N1429">
        <f t="shared" si="113"/>
        <v>2.7100812825790084E-2</v>
      </c>
      <c r="O1429">
        <f t="shared" si="114"/>
        <v>0.10840325130316034</v>
      </c>
      <c r="Q1429" s="7">
        <v>1403</v>
      </c>
      <c r="R1429" s="7">
        <v>7.8172708699521167E-4</v>
      </c>
      <c r="S1429" s="7">
        <v>-5.7382441689658096E-4</v>
      </c>
      <c r="U1429" s="7">
        <v>79.506802721088434</v>
      </c>
      <c r="V1429" s="7">
        <v>1.1662332971441043E-3</v>
      </c>
    </row>
    <row r="1430" spans="1:22" x14ac:dyDescent="0.35">
      <c r="A1430" s="5">
        <v>2016</v>
      </c>
      <c r="B1430" s="14" t="s">
        <v>33</v>
      </c>
      <c r="C1430" s="14" t="s">
        <v>86</v>
      </c>
      <c r="D1430" s="14">
        <v>2015</v>
      </c>
      <c r="E1430" s="14">
        <v>1</v>
      </c>
      <c r="F1430" s="14">
        <v>143</v>
      </c>
      <c r="G1430" s="14">
        <v>1</v>
      </c>
      <c r="H1430" s="14">
        <v>144</v>
      </c>
      <c r="I1430" s="14" t="b">
        <v>1</v>
      </c>
      <c r="J1430" s="6">
        <v>6.9444444444444397E-3</v>
      </c>
      <c r="K1430">
        <f t="shared" si="110"/>
        <v>7.3445405581850829E-4</v>
      </c>
      <c r="L1430">
        <f t="shared" si="111"/>
        <v>2.7100812825790084E-2</v>
      </c>
      <c r="M1430">
        <f t="shared" si="112"/>
        <v>1.8820008906798657E-4</v>
      </c>
      <c r="N1430">
        <f t="shared" si="113"/>
        <v>2.7100812825790084E-2</v>
      </c>
      <c r="O1430">
        <f t="shared" si="114"/>
        <v>2.7100812825790084E-2</v>
      </c>
      <c r="Q1430" s="7">
        <v>1404</v>
      </c>
      <c r="R1430" s="7">
        <v>8.0010692182267166E-4</v>
      </c>
      <c r="S1430" s="7">
        <v>-5.9220425172404095E-4</v>
      </c>
      <c r="U1430" s="7">
        <v>79.563492063492063</v>
      </c>
      <c r="V1430" s="7">
        <v>1.1718267743045106E-3</v>
      </c>
    </row>
    <row r="1431" spans="1:22" x14ac:dyDescent="0.35">
      <c r="A1431" s="3">
        <v>2015</v>
      </c>
      <c r="B1431" s="13" t="s">
        <v>42</v>
      </c>
      <c r="C1431" s="13" t="s">
        <v>43</v>
      </c>
      <c r="D1431" s="13">
        <v>2012</v>
      </c>
      <c r="E1431" s="17">
        <v>3</v>
      </c>
      <c r="F1431" s="13">
        <v>288</v>
      </c>
      <c r="G1431" s="13">
        <v>2</v>
      </c>
      <c r="H1431" s="13">
        <v>290</v>
      </c>
      <c r="I1431" s="13" t="b">
        <v>1</v>
      </c>
      <c r="J1431" s="4">
        <v>6.8965517241379301E-3</v>
      </c>
      <c r="K1431">
        <f t="shared" si="110"/>
        <v>1.4791088624122736E-3</v>
      </c>
      <c r="L1431">
        <f t="shared" si="111"/>
        <v>3.845918437008608E-2</v>
      </c>
      <c r="M1431">
        <f t="shared" si="112"/>
        <v>2.652357542764557E-4</v>
      </c>
      <c r="N1431">
        <f t="shared" si="113"/>
        <v>3.845918437008608E-2</v>
      </c>
      <c r="O1431">
        <f t="shared" si="114"/>
        <v>0.11537755311025824</v>
      </c>
      <c r="Q1431" s="7">
        <v>1405</v>
      </c>
      <c r="R1431" s="7">
        <v>7.8503250168330922E-4</v>
      </c>
      <c r="S1431" s="7">
        <v>-5.780052151362707E-4</v>
      </c>
      <c r="U1431" s="7">
        <v>79.620181405895693</v>
      </c>
      <c r="V1431" s="7">
        <v>1.1760751028282511E-3</v>
      </c>
    </row>
    <row r="1432" spans="1:22" x14ac:dyDescent="0.35">
      <c r="A1432" s="3">
        <v>2015</v>
      </c>
      <c r="B1432" s="13" t="s">
        <v>26</v>
      </c>
      <c r="C1432" s="13" t="s">
        <v>35</v>
      </c>
      <c r="D1432" s="13">
        <v>2013</v>
      </c>
      <c r="E1432" s="14">
        <v>2</v>
      </c>
      <c r="F1432" s="13">
        <v>144</v>
      </c>
      <c r="G1432" s="13">
        <v>1</v>
      </c>
      <c r="H1432" s="13">
        <v>145</v>
      </c>
      <c r="I1432" s="13" t="b">
        <v>1</v>
      </c>
      <c r="J1432" s="4">
        <v>6.8965517241379301E-3</v>
      </c>
      <c r="K1432">
        <f t="shared" si="110"/>
        <v>7.3955443120613678E-4</v>
      </c>
      <c r="L1432">
        <f t="shared" si="111"/>
        <v>2.7194750066991548E-2</v>
      </c>
      <c r="M1432">
        <f t="shared" si="112"/>
        <v>1.8755000046201064E-4</v>
      </c>
      <c r="N1432">
        <f t="shared" si="113"/>
        <v>2.7194750066991548E-2</v>
      </c>
      <c r="O1432">
        <f t="shared" si="114"/>
        <v>5.4389500133983096E-2</v>
      </c>
      <c r="Q1432" s="7">
        <v>1406</v>
      </c>
      <c r="R1432" s="7">
        <v>8.219476040385006E-4</v>
      </c>
      <c r="S1432" s="7">
        <v>-6.1492031749146208E-4</v>
      </c>
      <c r="U1432" s="7">
        <v>79.676870748299322</v>
      </c>
      <c r="V1432" s="7">
        <v>1.1760751028282511E-3</v>
      </c>
    </row>
    <row r="1433" spans="1:22" x14ac:dyDescent="0.35">
      <c r="A1433" s="3">
        <v>2015</v>
      </c>
      <c r="B1433" s="13" t="s">
        <v>42</v>
      </c>
      <c r="C1433" s="13" t="s">
        <v>43</v>
      </c>
      <c r="D1433" s="13">
        <v>2013</v>
      </c>
      <c r="E1433" s="17">
        <v>2</v>
      </c>
      <c r="F1433" s="13">
        <v>145</v>
      </c>
      <c r="G1433" s="13">
        <v>1</v>
      </c>
      <c r="H1433" s="13">
        <v>146</v>
      </c>
      <c r="I1433" s="13" t="b">
        <v>1</v>
      </c>
      <c r="J1433" s="4">
        <v>6.8493150684931503E-3</v>
      </c>
      <c r="K1433">
        <f t="shared" si="110"/>
        <v>7.4465480659376528E-4</v>
      </c>
      <c r="L1433">
        <f t="shared" si="111"/>
        <v>2.7288363941316916E-2</v>
      </c>
      <c r="M1433">
        <f t="shared" si="112"/>
        <v>1.869066023377871E-4</v>
      </c>
      <c r="N1433">
        <f t="shared" si="113"/>
        <v>2.7288363941316916E-2</v>
      </c>
      <c r="O1433">
        <f t="shared" si="114"/>
        <v>5.4576727882633833E-2</v>
      </c>
      <c r="Q1433" s="7">
        <v>1407</v>
      </c>
      <c r="R1433" s="7">
        <v>8.253939403446163E-4</v>
      </c>
      <c r="S1433" s="7">
        <v>-6.1923107213058095E-4</v>
      </c>
      <c r="U1433" s="7">
        <v>79.733560090702952</v>
      </c>
      <c r="V1433" s="7">
        <v>1.1772729389250153E-3</v>
      </c>
    </row>
    <row r="1434" spans="1:22" x14ac:dyDescent="0.35">
      <c r="A1434" s="5">
        <v>2015</v>
      </c>
      <c r="B1434" s="14" t="s">
        <v>42</v>
      </c>
      <c r="C1434" s="14" t="s">
        <v>45</v>
      </c>
      <c r="D1434" s="14">
        <v>2010</v>
      </c>
      <c r="E1434" s="14">
        <v>5</v>
      </c>
      <c r="F1434" s="14">
        <v>147</v>
      </c>
      <c r="G1434" s="14">
        <v>1</v>
      </c>
      <c r="H1434" s="14">
        <v>148</v>
      </c>
      <c r="I1434" s="14" t="b">
        <v>1</v>
      </c>
      <c r="J1434" s="6">
        <v>6.7567567567567597E-3</v>
      </c>
      <c r="K1434">
        <f t="shared" si="110"/>
        <v>7.5485555736902238E-4</v>
      </c>
      <c r="L1434">
        <f t="shared" si="111"/>
        <v>2.7474634799556887E-2</v>
      </c>
      <c r="M1434">
        <f t="shared" si="112"/>
        <v>1.8563942432133041E-4</v>
      </c>
      <c r="N1434">
        <f t="shared" si="113"/>
        <v>2.7474634799556887E-2</v>
      </c>
      <c r="O1434">
        <f t="shared" si="114"/>
        <v>0.13737317399778443</v>
      </c>
      <c r="Q1434" s="7">
        <v>1408</v>
      </c>
      <c r="R1434" s="7">
        <v>8.1951994140100836E-4</v>
      </c>
      <c r="S1434" s="7">
        <v>-6.1421075332684092E-4</v>
      </c>
      <c r="U1434" s="7">
        <v>79.790249433106567</v>
      </c>
      <c r="V1434" s="7">
        <v>1.1772729389250153E-3</v>
      </c>
    </row>
    <row r="1435" spans="1:22" x14ac:dyDescent="0.35">
      <c r="A1435" s="24">
        <v>2015</v>
      </c>
      <c r="B1435" s="17" t="s">
        <v>24</v>
      </c>
      <c r="C1435" s="17" t="s">
        <v>101</v>
      </c>
      <c r="D1435" s="17">
        <v>2011</v>
      </c>
      <c r="E1435" s="17">
        <v>4</v>
      </c>
      <c r="F1435" s="17">
        <v>149</v>
      </c>
      <c r="G1435" s="17">
        <v>1</v>
      </c>
      <c r="H1435" s="17">
        <v>150</v>
      </c>
      <c r="I1435" s="17" t="b">
        <v>1</v>
      </c>
      <c r="J1435" s="25">
        <v>6.6666666666666697E-3</v>
      </c>
      <c r="K1435">
        <f t="shared" si="110"/>
        <v>7.6505630814427937E-4</v>
      </c>
      <c r="L1435">
        <f t="shared" si="111"/>
        <v>2.7659651265774833E-2</v>
      </c>
      <c r="M1435">
        <f t="shared" si="112"/>
        <v>1.8439767510516564E-4</v>
      </c>
      <c r="N1435">
        <f t="shared" si="113"/>
        <v>2.7659651265774833E-2</v>
      </c>
      <c r="O1435">
        <f t="shared" si="114"/>
        <v>0.11063860506309933</v>
      </c>
      <c r="Q1435" s="7">
        <v>1409</v>
      </c>
      <c r="R1435" s="7">
        <v>8.2626507525803544E-4</v>
      </c>
      <c r="S1435" s="7">
        <v>-6.2263190859286361E-4</v>
      </c>
      <c r="U1435" s="7">
        <v>79.846938775510196</v>
      </c>
      <c r="V1435" s="7">
        <v>1.1837237978381085E-3</v>
      </c>
    </row>
    <row r="1436" spans="1:22" x14ac:dyDescent="0.35">
      <c r="A1436" s="5">
        <v>2015</v>
      </c>
      <c r="B1436" s="14" t="s">
        <v>26</v>
      </c>
      <c r="C1436" s="14" t="s">
        <v>35</v>
      </c>
      <c r="D1436" s="14">
        <v>2014</v>
      </c>
      <c r="E1436" s="14">
        <v>1</v>
      </c>
      <c r="F1436" s="14">
        <v>153</v>
      </c>
      <c r="G1436" s="14">
        <v>1</v>
      </c>
      <c r="H1436" s="14">
        <v>154</v>
      </c>
      <c r="I1436" s="14" t="b">
        <v>1</v>
      </c>
      <c r="J1436" s="6">
        <v>6.4935064935064896E-3</v>
      </c>
      <c r="K1436">
        <f t="shared" si="110"/>
        <v>7.8545780969479357E-4</v>
      </c>
      <c r="L1436">
        <f t="shared" si="111"/>
        <v>2.8026020225761516E-2</v>
      </c>
      <c r="M1436">
        <f t="shared" si="112"/>
        <v>1.8198714432312663E-4</v>
      </c>
      <c r="N1436">
        <f t="shared" si="113"/>
        <v>2.8026020225761516E-2</v>
      </c>
      <c r="O1436">
        <f t="shared" si="114"/>
        <v>2.8026020225761516E-2</v>
      </c>
      <c r="Q1436" s="7">
        <v>1410</v>
      </c>
      <c r="R1436" s="7">
        <v>8.3564767436794334E-4</v>
      </c>
      <c r="S1436" s="7">
        <v>-6.320145077027715E-4</v>
      </c>
      <c r="U1436" s="7">
        <v>79.903628117913826</v>
      </c>
      <c r="V1436" s="7">
        <v>1.186170353251171E-3</v>
      </c>
    </row>
    <row r="1437" spans="1:22" x14ac:dyDescent="0.35">
      <c r="A1437" s="24">
        <v>2013</v>
      </c>
      <c r="B1437" s="17" t="s">
        <v>42</v>
      </c>
      <c r="C1437" s="17" t="s">
        <v>73</v>
      </c>
      <c r="D1437" s="17">
        <v>2009</v>
      </c>
      <c r="E1437" s="17">
        <v>4</v>
      </c>
      <c r="F1437" s="17">
        <v>156</v>
      </c>
      <c r="G1437" s="17">
        <v>1</v>
      </c>
      <c r="H1437" s="17">
        <v>157</v>
      </c>
      <c r="I1437" s="17" t="b">
        <v>1</v>
      </c>
      <c r="J1437" s="25">
        <v>6.3694267515923596E-3</v>
      </c>
      <c r="K1437">
        <f t="shared" si="110"/>
        <v>8.0075893585767916E-4</v>
      </c>
      <c r="L1437">
        <f t="shared" si="111"/>
        <v>2.8297684284366437E-2</v>
      </c>
      <c r="M1437">
        <f t="shared" si="112"/>
        <v>1.8024002728895828E-4</v>
      </c>
      <c r="N1437">
        <f t="shared" si="113"/>
        <v>2.8297684284366437E-2</v>
      </c>
      <c r="O1437">
        <f t="shared" si="114"/>
        <v>0.11319073713746575</v>
      </c>
      <c r="Q1437" s="7">
        <v>1411</v>
      </c>
      <c r="R1437" s="7">
        <v>8.1688247614812755E-4</v>
      </c>
      <c r="S1437" s="7">
        <v>-6.1324930948295571E-4</v>
      </c>
      <c r="U1437" s="7">
        <v>79.960317460317455</v>
      </c>
      <c r="V1437" s="7">
        <v>1.186170353251171E-3</v>
      </c>
    </row>
    <row r="1438" spans="1:22" x14ac:dyDescent="0.35">
      <c r="A1438" s="5">
        <v>2014</v>
      </c>
      <c r="B1438" s="14" t="s">
        <v>24</v>
      </c>
      <c r="C1438" s="14" t="s">
        <v>101</v>
      </c>
      <c r="D1438" s="14">
        <v>2011</v>
      </c>
      <c r="E1438" s="14">
        <v>3</v>
      </c>
      <c r="F1438" s="14">
        <v>164</v>
      </c>
      <c r="G1438" s="14">
        <v>1</v>
      </c>
      <c r="H1438" s="14">
        <v>165</v>
      </c>
      <c r="I1438" s="14" t="b">
        <v>1</v>
      </c>
      <c r="J1438" s="6">
        <v>6.0606060606060597E-3</v>
      </c>
      <c r="K1438">
        <f t="shared" si="110"/>
        <v>8.4156193895870734E-4</v>
      </c>
      <c r="L1438">
        <f t="shared" si="111"/>
        <v>2.9009686984845379E-2</v>
      </c>
      <c r="M1438">
        <f t="shared" si="112"/>
        <v>1.7581628475663862E-4</v>
      </c>
      <c r="N1438">
        <f t="shared" si="113"/>
        <v>2.9009686984845379E-2</v>
      </c>
      <c r="O1438">
        <f t="shared" si="114"/>
        <v>8.7029060954536136E-2</v>
      </c>
      <c r="Q1438" s="7">
        <v>1412</v>
      </c>
      <c r="R1438" s="7">
        <v>8.3903773970515308E-4</v>
      </c>
      <c r="S1438" s="7">
        <v>-6.3622733667402292E-4</v>
      </c>
      <c r="U1438" s="7">
        <v>80.017006802721085</v>
      </c>
      <c r="V1438" s="7">
        <v>1.186170353251171E-3</v>
      </c>
    </row>
    <row r="1439" spans="1:22" x14ac:dyDescent="0.35">
      <c r="A1439" s="24">
        <v>2014</v>
      </c>
      <c r="B1439" s="17" t="s">
        <v>33</v>
      </c>
      <c r="C1439" s="17" t="s">
        <v>34</v>
      </c>
      <c r="D1439" s="17">
        <v>2013</v>
      </c>
      <c r="E1439" s="17">
        <v>1</v>
      </c>
      <c r="F1439" s="17">
        <v>329</v>
      </c>
      <c r="G1439" s="17">
        <v>2</v>
      </c>
      <c r="H1439" s="17">
        <v>331</v>
      </c>
      <c r="I1439" s="17" t="b">
        <v>1</v>
      </c>
      <c r="J1439" s="25">
        <v>6.0422960725075503E-3</v>
      </c>
      <c r="K1439">
        <f t="shared" si="110"/>
        <v>1.6882242533050433E-3</v>
      </c>
      <c r="L1439">
        <f t="shared" si="111"/>
        <v>4.1088006197734193E-2</v>
      </c>
      <c r="M1439">
        <f t="shared" si="112"/>
        <v>2.4826589847573523E-4</v>
      </c>
      <c r="N1439">
        <f t="shared" si="113"/>
        <v>4.1088006197734193E-2</v>
      </c>
      <c r="O1439">
        <f t="shared" si="114"/>
        <v>4.1088006197734193E-2</v>
      </c>
      <c r="Q1439" s="7">
        <v>1413</v>
      </c>
      <c r="R1439" s="7">
        <v>8.2349701713705932E-4</v>
      </c>
      <c r="S1439" s="7">
        <v>-6.2149948472384328E-4</v>
      </c>
      <c r="U1439" s="7">
        <v>80.073696145124714</v>
      </c>
      <c r="V1439" s="7">
        <v>1.190281874602788E-3</v>
      </c>
    </row>
    <row r="1440" spans="1:22" x14ac:dyDescent="0.35">
      <c r="A1440" s="5">
        <v>2016</v>
      </c>
      <c r="B1440" s="14" t="s">
        <v>26</v>
      </c>
      <c r="C1440" s="14" t="s">
        <v>27</v>
      </c>
      <c r="D1440" s="14">
        <v>2012</v>
      </c>
      <c r="E1440" s="14">
        <v>4</v>
      </c>
      <c r="F1440" s="14">
        <v>329</v>
      </c>
      <c r="G1440" s="14">
        <v>2</v>
      </c>
      <c r="H1440" s="14">
        <v>331</v>
      </c>
      <c r="I1440" s="14" t="b">
        <v>1</v>
      </c>
      <c r="J1440" s="6">
        <v>6.0422960725075503E-3</v>
      </c>
      <c r="K1440">
        <f t="shared" si="110"/>
        <v>1.6882242533050433E-3</v>
      </c>
      <c r="L1440">
        <f t="shared" si="111"/>
        <v>4.1088006197734193E-2</v>
      </c>
      <c r="M1440">
        <f t="shared" si="112"/>
        <v>2.4826589847573523E-4</v>
      </c>
      <c r="N1440">
        <f t="shared" si="113"/>
        <v>4.1088006197734193E-2</v>
      </c>
      <c r="O1440">
        <f t="shared" si="114"/>
        <v>0.16435202479093677</v>
      </c>
      <c r="Q1440" s="7">
        <v>1414</v>
      </c>
      <c r="R1440" s="7">
        <v>1.1491699134895666E-3</v>
      </c>
      <c r="S1440" s="7">
        <v>-8.6631679182853786E-4</v>
      </c>
      <c r="U1440" s="7">
        <v>80.130385487528343</v>
      </c>
      <c r="V1440" s="7">
        <v>1.1916336999954152E-3</v>
      </c>
    </row>
    <row r="1441" spans="1:22" x14ac:dyDescent="0.35">
      <c r="A1441" s="3">
        <v>2014</v>
      </c>
      <c r="B1441" s="13" t="s">
        <v>30</v>
      </c>
      <c r="C1441" s="13" t="s">
        <v>32</v>
      </c>
      <c r="D1441" s="13">
        <v>2009</v>
      </c>
      <c r="E1441" s="17">
        <v>5</v>
      </c>
      <c r="F1441" s="13">
        <v>171</v>
      </c>
      <c r="G1441" s="13">
        <v>1</v>
      </c>
      <c r="H1441" s="13">
        <v>172</v>
      </c>
      <c r="I1441" s="13" t="b">
        <v>1</v>
      </c>
      <c r="J1441" s="4">
        <v>5.8139534883720903E-3</v>
      </c>
      <c r="K1441">
        <f t="shared" si="110"/>
        <v>8.7726456667210702E-4</v>
      </c>
      <c r="L1441">
        <f t="shared" si="111"/>
        <v>2.9618652343955609E-2</v>
      </c>
      <c r="M1441">
        <f t="shared" si="112"/>
        <v>1.7220146711602091E-4</v>
      </c>
      <c r="N1441">
        <f t="shared" si="113"/>
        <v>2.9618652343955609E-2</v>
      </c>
      <c r="O1441">
        <f t="shared" si="114"/>
        <v>0.14809326171977805</v>
      </c>
      <c r="Q1441" s="7">
        <v>1415</v>
      </c>
      <c r="R1441" s="7">
        <v>1.2079173374266493E-3</v>
      </c>
      <c r="S1441" s="7">
        <v>-9.261669611791291E-4</v>
      </c>
      <c r="U1441" s="7">
        <v>80.187074829931973</v>
      </c>
      <c r="V1441" s="7">
        <v>1.196530116350743E-3</v>
      </c>
    </row>
    <row r="1442" spans="1:22" x14ac:dyDescent="0.35">
      <c r="A1442" s="5">
        <v>2017</v>
      </c>
      <c r="B1442" s="14" t="s">
        <v>33</v>
      </c>
      <c r="C1442" s="14" t="s">
        <v>55</v>
      </c>
      <c r="D1442" s="14">
        <v>2015</v>
      </c>
      <c r="E1442" s="14">
        <v>2</v>
      </c>
      <c r="F1442" s="14">
        <v>172</v>
      </c>
      <c r="G1442" s="14">
        <v>1</v>
      </c>
      <c r="H1442" s="14">
        <v>173</v>
      </c>
      <c r="I1442" s="14" t="b">
        <v>1</v>
      </c>
      <c r="J1442" s="6">
        <v>5.78034682080925E-3</v>
      </c>
      <c r="K1442">
        <f t="shared" si="110"/>
        <v>8.8236494205973562E-4</v>
      </c>
      <c r="L1442">
        <f t="shared" si="111"/>
        <v>2.9704628293579699E-2</v>
      </c>
      <c r="M1442">
        <f t="shared" si="112"/>
        <v>1.7170305372011391E-4</v>
      </c>
      <c r="N1442">
        <f t="shared" si="113"/>
        <v>2.9704628293579699E-2</v>
      </c>
      <c r="O1442">
        <f t="shared" si="114"/>
        <v>5.9409256587159398E-2</v>
      </c>
      <c r="Q1442" s="7">
        <v>1416</v>
      </c>
      <c r="R1442" s="7">
        <v>1.4822659614736145E-3</v>
      </c>
      <c r="S1442" s="7">
        <v>-1.1378630272415727E-3</v>
      </c>
      <c r="U1442" s="7">
        <v>80.243764172335602</v>
      </c>
      <c r="V1442" s="7">
        <v>1.196530116350743E-3</v>
      </c>
    </row>
    <row r="1443" spans="1:22" x14ac:dyDescent="0.35">
      <c r="A1443" s="24">
        <v>2017</v>
      </c>
      <c r="B1443" s="17" t="s">
        <v>106</v>
      </c>
      <c r="C1443" s="17" t="s">
        <v>107</v>
      </c>
      <c r="D1443" s="17">
        <v>2012</v>
      </c>
      <c r="E1443" s="17">
        <v>5</v>
      </c>
      <c r="F1443" s="17">
        <v>181</v>
      </c>
      <c r="G1443" s="17">
        <v>1</v>
      </c>
      <c r="H1443" s="17">
        <v>182</v>
      </c>
      <c r="I1443" s="17" t="b">
        <v>1</v>
      </c>
      <c r="J1443" s="25">
        <v>5.4945054945054897E-3</v>
      </c>
      <c r="K1443">
        <f t="shared" si="110"/>
        <v>9.2826832054839241E-4</v>
      </c>
      <c r="L1443">
        <f t="shared" si="111"/>
        <v>3.0467496131917248E-2</v>
      </c>
      <c r="M1443">
        <f t="shared" si="112"/>
        <v>1.6740382490064407E-4</v>
      </c>
      <c r="N1443">
        <f t="shared" si="113"/>
        <v>3.0467496131917248E-2</v>
      </c>
      <c r="O1443">
        <f t="shared" si="114"/>
        <v>0.15233748065958624</v>
      </c>
      <c r="Q1443" s="7">
        <v>1417</v>
      </c>
      <c r="R1443" s="7">
        <v>8.4617793359489783E-4</v>
      </c>
      <c r="S1443" s="7">
        <v>-6.4733680680633147E-4</v>
      </c>
      <c r="U1443" s="7">
        <v>80.300453514739232</v>
      </c>
      <c r="V1443" s="7">
        <v>1.196530116350743E-3</v>
      </c>
    </row>
    <row r="1444" spans="1:22" x14ac:dyDescent="0.35">
      <c r="A1444" s="3">
        <v>2015</v>
      </c>
      <c r="B1444" s="13" t="s">
        <v>106</v>
      </c>
      <c r="C1444" s="13" t="s">
        <v>107</v>
      </c>
      <c r="D1444" s="13">
        <v>2010</v>
      </c>
      <c r="E1444" s="14">
        <v>5</v>
      </c>
      <c r="F1444" s="13">
        <v>184</v>
      </c>
      <c r="G1444" s="13">
        <v>1</v>
      </c>
      <c r="H1444" s="13">
        <v>185</v>
      </c>
      <c r="I1444" s="13" t="b">
        <v>1</v>
      </c>
      <c r="J1444" s="4">
        <v>5.40540540540541E-3</v>
      </c>
      <c r="K1444">
        <f t="shared" si="110"/>
        <v>9.43569446711278E-4</v>
      </c>
      <c r="L1444">
        <f t="shared" si="111"/>
        <v>3.0717575534395258E-2</v>
      </c>
      <c r="M1444">
        <f t="shared" si="112"/>
        <v>1.660409488345691E-4</v>
      </c>
      <c r="N1444">
        <f t="shared" si="113"/>
        <v>3.0717575534395258E-2</v>
      </c>
      <c r="O1444">
        <f t="shared" si="114"/>
        <v>0.15358787767197629</v>
      </c>
      <c r="Q1444" s="7">
        <v>1418</v>
      </c>
      <c r="R1444" s="7">
        <v>8.5909725089038254E-4</v>
      </c>
      <c r="S1444" s="7">
        <v>-6.6102237406873274E-4</v>
      </c>
      <c r="U1444" s="7">
        <v>80.357142857142861</v>
      </c>
      <c r="V1444" s="7">
        <v>1.196530116350743E-3</v>
      </c>
    </row>
    <row r="1445" spans="1:22" x14ac:dyDescent="0.35">
      <c r="A1445" s="3">
        <v>2014</v>
      </c>
      <c r="B1445" s="13" t="s">
        <v>26</v>
      </c>
      <c r="C1445" s="13" t="s">
        <v>27</v>
      </c>
      <c r="D1445" s="13">
        <v>2010</v>
      </c>
      <c r="E1445" s="17">
        <v>4</v>
      </c>
      <c r="F1445" s="13">
        <v>192</v>
      </c>
      <c r="G1445" s="13">
        <v>1</v>
      </c>
      <c r="H1445" s="13">
        <v>193</v>
      </c>
      <c r="I1445" s="13" t="b">
        <v>1</v>
      </c>
      <c r="J1445" s="4">
        <v>5.1813471502590702E-3</v>
      </c>
      <c r="K1445">
        <f t="shared" si="110"/>
        <v>9.8437244981230618E-4</v>
      </c>
      <c r="L1445">
        <f t="shared" si="111"/>
        <v>3.1374710354237632E-2</v>
      </c>
      <c r="M1445">
        <f t="shared" si="112"/>
        <v>1.625632660841329E-4</v>
      </c>
      <c r="N1445">
        <f t="shared" si="113"/>
        <v>3.1374710354237632E-2</v>
      </c>
      <c r="O1445">
        <f t="shared" si="114"/>
        <v>0.12549884141695053</v>
      </c>
      <c r="Q1445" s="7">
        <v>1419</v>
      </c>
      <c r="R1445" s="7">
        <v>8.6239514113913745E-4</v>
      </c>
      <c r="S1445" s="7">
        <v>-6.6507772359993521E-4</v>
      </c>
      <c r="U1445" s="7">
        <v>80.413832199546476</v>
      </c>
      <c r="V1445" s="7">
        <v>1.1969501725744448E-3</v>
      </c>
    </row>
    <row r="1446" spans="1:22" x14ac:dyDescent="0.35">
      <c r="A1446" s="5">
        <v>2016</v>
      </c>
      <c r="B1446" s="14" t="s">
        <v>33</v>
      </c>
      <c r="C1446" s="14" t="s">
        <v>34</v>
      </c>
      <c r="D1446" s="14">
        <v>2014</v>
      </c>
      <c r="E1446" s="14">
        <v>2</v>
      </c>
      <c r="F1446" s="14">
        <v>193</v>
      </c>
      <c r="G1446" s="14">
        <v>1</v>
      </c>
      <c r="H1446" s="14">
        <v>194</v>
      </c>
      <c r="I1446" s="14" t="b">
        <v>1</v>
      </c>
      <c r="J1446" s="6">
        <v>5.1546391752577301E-3</v>
      </c>
      <c r="K1446">
        <f t="shared" si="110"/>
        <v>9.8947282519993478E-4</v>
      </c>
      <c r="L1446">
        <f t="shared" si="111"/>
        <v>3.1455886972074638E-2</v>
      </c>
      <c r="M1446">
        <f t="shared" si="112"/>
        <v>1.6214374727873518E-4</v>
      </c>
      <c r="N1446">
        <f t="shared" si="113"/>
        <v>3.1455886972074638E-2</v>
      </c>
      <c r="O1446">
        <f t="shared" si="114"/>
        <v>6.2911773944149277E-2</v>
      </c>
      <c r="Q1446" s="7">
        <v>1420</v>
      </c>
      <c r="R1446" s="7">
        <v>8.4302930519694781E-4</v>
      </c>
      <c r="S1446" s="7">
        <v>-6.4571188765774547E-4</v>
      </c>
      <c r="U1446" s="7">
        <v>80.470521541950106</v>
      </c>
      <c r="V1446" s="7">
        <v>1.1969501725744448E-3</v>
      </c>
    </row>
    <row r="1447" spans="1:22" x14ac:dyDescent="0.35">
      <c r="A1447" s="24">
        <v>2016</v>
      </c>
      <c r="B1447" s="17" t="s">
        <v>26</v>
      </c>
      <c r="C1447" s="17" t="s">
        <v>27</v>
      </c>
      <c r="D1447" s="17">
        <v>2015</v>
      </c>
      <c r="E1447" s="17">
        <v>1</v>
      </c>
      <c r="F1447" s="17">
        <v>198</v>
      </c>
      <c r="G1447" s="17">
        <v>1</v>
      </c>
      <c r="H1447" s="17">
        <v>199</v>
      </c>
      <c r="I1447" s="17" t="b">
        <v>1</v>
      </c>
      <c r="J1447" s="25">
        <v>5.0251256281407001E-3</v>
      </c>
      <c r="K1447">
        <f t="shared" si="110"/>
        <v>1.0149747021380774E-3</v>
      </c>
      <c r="L1447">
        <f t="shared" si="111"/>
        <v>3.1858667613980304E-2</v>
      </c>
      <c r="M1447">
        <f t="shared" si="112"/>
        <v>1.6009380710542857E-4</v>
      </c>
      <c r="N1447">
        <f t="shared" si="113"/>
        <v>3.1858667613980304E-2</v>
      </c>
      <c r="O1447">
        <f t="shared" si="114"/>
        <v>3.1858667613980304E-2</v>
      </c>
      <c r="Q1447" s="7">
        <v>1421</v>
      </c>
      <c r="R1447" s="7">
        <v>8.3614392972342208E-4</v>
      </c>
      <c r="S1447" s="7">
        <v>-6.4177171353273807E-4</v>
      </c>
      <c r="U1447" s="7">
        <v>80.527210884353735</v>
      </c>
      <c r="V1447" s="7">
        <v>1.1976980327989706E-3</v>
      </c>
    </row>
    <row r="1448" spans="1:22" x14ac:dyDescent="0.35">
      <c r="A1448" s="5">
        <v>2014</v>
      </c>
      <c r="B1448" s="14" t="s">
        <v>42</v>
      </c>
      <c r="C1448" s="14" t="s">
        <v>43</v>
      </c>
      <c r="D1448" s="14">
        <v>2012</v>
      </c>
      <c r="E1448" s="14">
        <v>2</v>
      </c>
      <c r="F1448" s="14">
        <v>202</v>
      </c>
      <c r="G1448" s="14">
        <v>1</v>
      </c>
      <c r="H1448" s="14">
        <v>203</v>
      </c>
      <c r="I1448" s="14" t="b">
        <v>1</v>
      </c>
      <c r="J1448" s="6">
        <v>4.92610837438424E-3</v>
      </c>
      <c r="K1448">
        <f t="shared" si="110"/>
        <v>1.0353762036885916E-3</v>
      </c>
      <c r="L1448">
        <f t="shared" si="111"/>
        <v>3.2177262215555127E-2</v>
      </c>
      <c r="M1448">
        <f t="shared" si="112"/>
        <v>1.5850868086480369E-4</v>
      </c>
      <c r="N1448">
        <f t="shared" si="113"/>
        <v>3.2177262215555127E-2</v>
      </c>
      <c r="O1448">
        <f t="shared" si="114"/>
        <v>6.4354524431110255E-2</v>
      </c>
      <c r="Q1448" s="7">
        <v>1422</v>
      </c>
      <c r="R1448" s="7">
        <v>8.553216249325851E-4</v>
      </c>
      <c r="S1448" s="7">
        <v>-6.6307375904238301E-4</v>
      </c>
      <c r="U1448" s="7">
        <v>80.583900226757365</v>
      </c>
      <c r="V1448" s="7">
        <v>1.2024041335716271E-3</v>
      </c>
    </row>
    <row r="1449" spans="1:22" x14ac:dyDescent="0.35">
      <c r="A1449" s="24">
        <v>2016</v>
      </c>
      <c r="B1449" s="17" t="s">
        <v>42</v>
      </c>
      <c r="C1449" s="17" t="s">
        <v>45</v>
      </c>
      <c r="D1449" s="17">
        <v>2012</v>
      </c>
      <c r="E1449" s="17">
        <v>4</v>
      </c>
      <c r="F1449" s="17">
        <v>204</v>
      </c>
      <c r="G1449" s="17">
        <v>1</v>
      </c>
      <c r="H1449" s="17">
        <v>205</v>
      </c>
      <c r="I1449" s="17" t="b">
        <v>1</v>
      </c>
      <c r="J1449" s="25">
        <v>4.8780487804878101E-3</v>
      </c>
      <c r="K1449">
        <f t="shared" si="110"/>
        <v>1.0455769544638486E-3</v>
      </c>
      <c r="L1449">
        <f t="shared" si="111"/>
        <v>3.2335382392417268E-2</v>
      </c>
      <c r="M1449">
        <f t="shared" si="112"/>
        <v>1.5773357264593806E-4</v>
      </c>
      <c r="N1449">
        <f t="shared" si="113"/>
        <v>3.2335382392417268E-2</v>
      </c>
      <c r="O1449">
        <f t="shared" si="114"/>
        <v>0.12934152956966907</v>
      </c>
      <c r="Q1449" s="7">
        <v>1423</v>
      </c>
      <c r="R1449" s="7">
        <v>8.9470571094086248E-4</v>
      </c>
      <c r="S1449" s="7">
        <v>-7.0451403107666863E-4</v>
      </c>
      <c r="U1449" s="7">
        <v>80.640589569160994</v>
      </c>
      <c r="V1449" s="7">
        <v>1.2037318142245333E-3</v>
      </c>
    </row>
    <row r="1450" spans="1:22" x14ac:dyDescent="0.35">
      <c r="A1450" s="5">
        <v>2015</v>
      </c>
      <c r="B1450" s="14" t="s">
        <v>30</v>
      </c>
      <c r="C1450" s="14" t="s">
        <v>32</v>
      </c>
      <c r="D1450" s="14">
        <v>2010</v>
      </c>
      <c r="E1450" s="14">
        <v>5</v>
      </c>
      <c r="F1450" s="14">
        <v>209</v>
      </c>
      <c r="G1450" s="14">
        <v>1</v>
      </c>
      <c r="H1450" s="14">
        <v>210</v>
      </c>
      <c r="I1450" s="14" t="b">
        <v>1</v>
      </c>
      <c r="J1450" s="6">
        <v>4.7619047619047597E-3</v>
      </c>
      <c r="K1450">
        <f t="shared" si="110"/>
        <v>1.0710788314019911E-3</v>
      </c>
      <c r="L1450">
        <f t="shared" si="111"/>
        <v>3.272734073220724E-2</v>
      </c>
      <c r="M1450">
        <f t="shared" si="112"/>
        <v>1.5584447967717727E-4</v>
      </c>
      <c r="N1450">
        <f t="shared" si="113"/>
        <v>3.272734073220724E-2</v>
      </c>
      <c r="O1450">
        <f t="shared" si="114"/>
        <v>0.16363670366103619</v>
      </c>
      <c r="Q1450" s="7">
        <v>1424</v>
      </c>
      <c r="R1450" s="7">
        <v>8.7771030249018305E-4</v>
      </c>
      <c r="S1450" s="7">
        <v>-6.8818949483942591E-4</v>
      </c>
      <c r="U1450" s="7">
        <v>80.697278911564624</v>
      </c>
      <c r="V1450" s="7">
        <v>1.2071661487761355E-3</v>
      </c>
    </row>
    <row r="1451" spans="1:22" x14ac:dyDescent="0.35">
      <c r="A1451" s="24">
        <v>2016</v>
      </c>
      <c r="B1451" s="17" t="s">
        <v>42</v>
      </c>
      <c r="C1451" s="17" t="s">
        <v>45</v>
      </c>
      <c r="D1451" s="17">
        <v>2011</v>
      </c>
      <c r="E1451" s="17">
        <v>5</v>
      </c>
      <c r="F1451" s="17">
        <v>212</v>
      </c>
      <c r="G1451" s="17">
        <v>1</v>
      </c>
      <c r="H1451" s="17">
        <v>213</v>
      </c>
      <c r="I1451" s="17" t="b">
        <v>1</v>
      </c>
      <c r="J1451" s="25">
        <v>4.6948356807511703E-3</v>
      </c>
      <c r="K1451">
        <f t="shared" si="110"/>
        <v>1.0863799575648767E-3</v>
      </c>
      <c r="L1451">
        <f t="shared" si="111"/>
        <v>3.296027848130044E-2</v>
      </c>
      <c r="M1451">
        <f t="shared" si="112"/>
        <v>1.547430914615043E-4</v>
      </c>
      <c r="N1451">
        <f t="shared" si="113"/>
        <v>3.296027848130044E-2</v>
      </c>
      <c r="O1451">
        <f t="shared" si="114"/>
        <v>0.16480139240650221</v>
      </c>
      <c r="Q1451" s="7">
        <v>1425</v>
      </c>
      <c r="R1451" s="7">
        <v>8.5754778427401786E-4</v>
      </c>
      <c r="S1451" s="7">
        <v>-6.6802697662326073E-4</v>
      </c>
      <c r="U1451" s="7">
        <v>80.753968253968253</v>
      </c>
      <c r="V1451" s="7">
        <v>1.2176482512801063E-3</v>
      </c>
    </row>
    <row r="1452" spans="1:22" x14ac:dyDescent="0.35">
      <c r="A1452" s="3">
        <v>2014</v>
      </c>
      <c r="B1452" s="13" t="s">
        <v>33</v>
      </c>
      <c r="C1452" s="13" t="s">
        <v>34</v>
      </c>
      <c r="D1452" s="13">
        <v>2009</v>
      </c>
      <c r="E1452" s="14">
        <v>5</v>
      </c>
      <c r="F1452" s="13">
        <v>213</v>
      </c>
      <c r="G1452" s="13">
        <v>1</v>
      </c>
      <c r="H1452" s="13">
        <v>214</v>
      </c>
      <c r="I1452" s="13" t="b">
        <v>1</v>
      </c>
      <c r="J1452" s="4">
        <v>4.6728971962616802E-3</v>
      </c>
      <c r="K1452">
        <f t="shared" si="110"/>
        <v>1.0914803329525053E-3</v>
      </c>
      <c r="L1452">
        <f t="shared" si="111"/>
        <v>3.303755942790728E-2</v>
      </c>
      <c r="M1452">
        <f t="shared" si="112"/>
        <v>1.5438111882199658E-4</v>
      </c>
      <c r="N1452">
        <f t="shared" si="113"/>
        <v>3.303755942790728E-2</v>
      </c>
      <c r="O1452">
        <f t="shared" si="114"/>
        <v>0.16518779713953641</v>
      </c>
      <c r="Q1452" s="7">
        <v>1426</v>
      </c>
      <c r="R1452" s="7">
        <v>8.5754778427401786E-4</v>
      </c>
      <c r="S1452" s="7">
        <v>-6.6802697662326073E-4</v>
      </c>
      <c r="U1452" s="7">
        <v>80.810657596371883</v>
      </c>
      <c r="V1452" s="7">
        <v>1.2217989999910317E-3</v>
      </c>
    </row>
    <row r="1453" spans="1:22" x14ac:dyDescent="0.35">
      <c r="A1453" s="3">
        <v>2015</v>
      </c>
      <c r="B1453" s="13" t="s">
        <v>52</v>
      </c>
      <c r="C1453" s="13" t="s">
        <v>82</v>
      </c>
      <c r="D1453" s="13">
        <v>2013</v>
      </c>
      <c r="E1453" s="17">
        <v>2</v>
      </c>
      <c r="F1453" s="13">
        <v>215</v>
      </c>
      <c r="G1453" s="13">
        <v>1</v>
      </c>
      <c r="H1453" s="13">
        <v>216</v>
      </c>
      <c r="I1453" s="13" t="b">
        <v>1</v>
      </c>
      <c r="J1453" s="4">
        <v>4.6296296296296302E-3</v>
      </c>
      <c r="K1453">
        <f t="shared" si="110"/>
        <v>1.1016810837277623E-3</v>
      </c>
      <c r="L1453">
        <f t="shared" si="111"/>
        <v>3.31915815189298E-2</v>
      </c>
      <c r="M1453">
        <f t="shared" si="112"/>
        <v>1.5366472925430465E-4</v>
      </c>
      <c r="N1453">
        <f t="shared" si="113"/>
        <v>3.31915815189298E-2</v>
      </c>
      <c r="O1453">
        <f t="shared" si="114"/>
        <v>6.6383163037859599E-2</v>
      </c>
      <c r="Q1453" s="7">
        <v>1427</v>
      </c>
      <c r="R1453" s="7">
        <v>8.9402175425564551E-4</v>
      </c>
      <c r="S1453" s="7">
        <v>-7.05821665187659E-4</v>
      </c>
      <c r="U1453" s="7">
        <v>80.867346938775512</v>
      </c>
      <c r="V1453" s="7">
        <v>1.2293178340344374E-3</v>
      </c>
    </row>
    <row r="1454" spans="1:22" x14ac:dyDescent="0.35">
      <c r="A1454" s="3">
        <v>2015</v>
      </c>
      <c r="B1454" s="13" t="s">
        <v>33</v>
      </c>
      <c r="C1454" s="13" t="s">
        <v>34</v>
      </c>
      <c r="D1454" s="13">
        <v>2010</v>
      </c>
      <c r="E1454" s="14">
        <v>5</v>
      </c>
      <c r="F1454" s="13">
        <v>215</v>
      </c>
      <c r="G1454" s="13">
        <v>1</v>
      </c>
      <c r="H1454" s="13">
        <v>216</v>
      </c>
      <c r="I1454" s="13" t="b">
        <v>1</v>
      </c>
      <c r="J1454" s="4">
        <v>4.6296296296296302E-3</v>
      </c>
      <c r="K1454">
        <f t="shared" si="110"/>
        <v>1.1016810837277623E-3</v>
      </c>
      <c r="L1454">
        <f t="shared" si="111"/>
        <v>3.31915815189298E-2</v>
      </c>
      <c r="M1454">
        <f t="shared" si="112"/>
        <v>1.5366472925430465E-4</v>
      </c>
      <c r="N1454">
        <f t="shared" si="113"/>
        <v>3.31915815189298E-2</v>
      </c>
      <c r="O1454">
        <f t="shared" si="114"/>
        <v>0.16595790759464901</v>
      </c>
      <c r="Q1454" s="7">
        <v>1428</v>
      </c>
      <c r="R1454" s="7">
        <v>8.6356573729366357E-4</v>
      </c>
      <c r="S1454" s="7">
        <v>-6.7536564822567695E-4</v>
      </c>
      <c r="U1454" s="7">
        <v>80.924036281179141</v>
      </c>
      <c r="V1454" s="7">
        <v>1.2307139932964698E-3</v>
      </c>
    </row>
    <row r="1455" spans="1:22" x14ac:dyDescent="0.35">
      <c r="A1455" s="24">
        <v>2013</v>
      </c>
      <c r="B1455" s="17" t="s">
        <v>42</v>
      </c>
      <c r="C1455" s="17" t="s">
        <v>43</v>
      </c>
      <c r="D1455" s="17">
        <v>2008</v>
      </c>
      <c r="E1455" s="17">
        <v>5</v>
      </c>
      <c r="F1455" s="17">
        <v>278</v>
      </c>
      <c r="G1455" s="17">
        <v>1</v>
      </c>
      <c r="H1455" s="17">
        <v>279</v>
      </c>
      <c r="I1455" s="17" t="b">
        <v>1</v>
      </c>
      <c r="J1455" s="25">
        <v>3.5842293906810001E-3</v>
      </c>
      <c r="K1455">
        <f t="shared" si="110"/>
        <v>1.4230047331483598E-3</v>
      </c>
      <c r="L1455">
        <f t="shared" si="111"/>
        <v>3.7722734963790201E-2</v>
      </c>
      <c r="M1455">
        <f t="shared" si="112"/>
        <v>1.352069353540866E-4</v>
      </c>
      <c r="N1455">
        <f t="shared" si="113"/>
        <v>3.7722734963790201E-2</v>
      </c>
      <c r="O1455">
        <f t="shared" si="114"/>
        <v>0.188613674818951</v>
      </c>
      <c r="Q1455" s="7">
        <v>1429</v>
      </c>
      <c r="R1455" s="7">
        <v>1.2543132871743134E-3</v>
      </c>
      <c r="S1455" s="7">
        <v>-9.8907753289785767E-4</v>
      </c>
      <c r="U1455" s="7">
        <v>80.980725623582771</v>
      </c>
      <c r="V1455" s="7">
        <v>1.2408609777394646E-3</v>
      </c>
    </row>
    <row r="1456" spans="1:22" x14ac:dyDescent="0.35">
      <c r="A1456" s="3">
        <v>2016</v>
      </c>
      <c r="B1456" s="13" t="s">
        <v>33</v>
      </c>
      <c r="C1456" s="13" t="s">
        <v>55</v>
      </c>
      <c r="D1456" s="13">
        <v>2012</v>
      </c>
      <c r="E1456" s="14">
        <v>4</v>
      </c>
      <c r="F1456" s="13">
        <v>197</v>
      </c>
      <c r="G1456" s="13">
        <v>0</v>
      </c>
      <c r="H1456" s="13">
        <v>197</v>
      </c>
      <c r="I1456" s="13" t="b">
        <v>1</v>
      </c>
      <c r="J1456" s="4">
        <v>0</v>
      </c>
      <c r="K1456">
        <f t="shared" si="110"/>
        <v>1.0047739513628204E-3</v>
      </c>
      <c r="L1456">
        <f t="shared" si="111"/>
        <v>3.1698169527006138E-2</v>
      </c>
      <c r="M1456">
        <f t="shared" si="112"/>
        <v>0</v>
      </c>
      <c r="N1456">
        <f t="shared" si="113"/>
        <v>3.1698169527006138E-2</v>
      </c>
      <c r="O1456">
        <f t="shared" si="114"/>
        <v>0.12679267810802455</v>
      </c>
      <c r="Q1456" s="7">
        <v>1430</v>
      </c>
      <c r="R1456" s="7">
        <v>8.7674623640609617E-4</v>
      </c>
      <c r="S1456" s="7">
        <v>-6.8919623594408555E-4</v>
      </c>
      <c r="U1456" s="7">
        <v>81.037414965986386</v>
      </c>
      <c r="V1456" s="7">
        <v>1.2421637192822322E-3</v>
      </c>
    </row>
    <row r="1457" spans="1:22" x14ac:dyDescent="0.35">
      <c r="A1457" s="24">
        <v>2014</v>
      </c>
      <c r="B1457" s="17" t="s">
        <v>33</v>
      </c>
      <c r="C1457" s="17" t="s">
        <v>55</v>
      </c>
      <c r="D1457" s="17">
        <v>2012</v>
      </c>
      <c r="E1457" s="17">
        <v>2</v>
      </c>
      <c r="F1457" s="17">
        <v>179</v>
      </c>
      <c r="G1457" s="17">
        <v>0</v>
      </c>
      <c r="H1457" s="17">
        <v>179</v>
      </c>
      <c r="I1457" s="17" t="b">
        <v>1</v>
      </c>
      <c r="J1457" s="25">
        <v>0</v>
      </c>
      <c r="K1457">
        <f t="shared" si="110"/>
        <v>9.1296719438550681E-4</v>
      </c>
      <c r="L1457">
        <f t="shared" si="111"/>
        <v>3.0215347000911753E-2</v>
      </c>
      <c r="M1457">
        <f t="shared" si="112"/>
        <v>0</v>
      </c>
      <c r="N1457">
        <f t="shared" si="113"/>
        <v>3.0215347000911753E-2</v>
      </c>
      <c r="O1457">
        <f t="shared" si="114"/>
        <v>6.0430694001823507E-2</v>
      </c>
      <c r="Q1457" s="7">
        <v>1431</v>
      </c>
      <c r="R1457" s="7">
        <v>8.7976430466515259E-4</v>
      </c>
      <c r="S1457" s="7">
        <v>-6.9285770232736549E-4</v>
      </c>
      <c r="U1457" s="7">
        <v>81.094104308390015</v>
      </c>
      <c r="V1457" s="7">
        <v>1.2527355160274133E-3</v>
      </c>
    </row>
    <row r="1458" spans="1:22" x14ac:dyDescent="0.35">
      <c r="A1458" s="3">
        <v>2014</v>
      </c>
      <c r="B1458" s="13" t="s">
        <v>42</v>
      </c>
      <c r="C1458" s="13" t="s">
        <v>45</v>
      </c>
      <c r="D1458" s="13">
        <v>2010</v>
      </c>
      <c r="E1458" s="14">
        <v>4</v>
      </c>
      <c r="F1458" s="13">
        <v>172</v>
      </c>
      <c r="G1458" s="13">
        <v>0</v>
      </c>
      <c r="H1458" s="13">
        <v>172</v>
      </c>
      <c r="I1458" s="13" t="b">
        <v>1</v>
      </c>
      <c r="J1458" s="4">
        <v>0</v>
      </c>
      <c r="K1458">
        <f t="shared" si="110"/>
        <v>8.7726456667210702E-4</v>
      </c>
      <c r="L1458">
        <f t="shared" si="111"/>
        <v>2.9618652343955609E-2</v>
      </c>
      <c r="M1458">
        <f t="shared" si="112"/>
        <v>0</v>
      </c>
      <c r="N1458">
        <f t="shared" si="113"/>
        <v>2.9618652343955609E-2</v>
      </c>
      <c r="O1458">
        <f t="shared" si="114"/>
        <v>0.11847460937582244</v>
      </c>
      <c r="Q1458" s="7">
        <v>1432</v>
      </c>
      <c r="R1458" s="7">
        <v>9.1664571127620211E-4</v>
      </c>
      <c r="S1458" s="7">
        <v>-7.3100628695487173E-4</v>
      </c>
      <c r="U1458" s="7">
        <v>81.150793650793645</v>
      </c>
      <c r="V1458" s="7">
        <v>1.2527355160274133E-3</v>
      </c>
    </row>
    <row r="1459" spans="1:22" x14ac:dyDescent="0.35">
      <c r="A1459" s="3">
        <v>2015</v>
      </c>
      <c r="B1459" s="13" t="s">
        <v>37</v>
      </c>
      <c r="C1459" s="13" t="s">
        <v>38</v>
      </c>
      <c r="D1459" s="13">
        <v>2014</v>
      </c>
      <c r="E1459" s="17">
        <v>1</v>
      </c>
      <c r="F1459" s="13">
        <v>168</v>
      </c>
      <c r="G1459" s="13">
        <v>0</v>
      </c>
      <c r="H1459" s="13">
        <v>168</v>
      </c>
      <c r="I1459" s="13" t="b">
        <v>1</v>
      </c>
      <c r="J1459" s="4">
        <v>0</v>
      </c>
      <c r="K1459">
        <f t="shared" si="110"/>
        <v>8.5686306512159293E-4</v>
      </c>
      <c r="L1459">
        <f t="shared" si="111"/>
        <v>2.9272223440005251E-2</v>
      </c>
      <c r="M1459">
        <f t="shared" si="112"/>
        <v>0</v>
      </c>
      <c r="N1459">
        <f t="shared" si="113"/>
        <v>2.9272223440005251E-2</v>
      </c>
      <c r="O1459">
        <f t="shared" si="114"/>
        <v>2.9272223440005251E-2</v>
      </c>
      <c r="Q1459" s="7">
        <v>1433</v>
      </c>
      <c r="R1459" s="7">
        <v>9.1245713203092773E-4</v>
      </c>
      <c r="S1459" s="7">
        <v>-7.2805945692576207E-4</v>
      </c>
      <c r="U1459" s="7">
        <v>81.207482993197274</v>
      </c>
      <c r="V1459" s="7">
        <v>1.2527355160274142E-3</v>
      </c>
    </row>
    <row r="1460" spans="1:22" x14ac:dyDescent="0.35">
      <c r="A1460" s="5">
        <v>2015</v>
      </c>
      <c r="B1460" s="14" t="s">
        <v>26</v>
      </c>
      <c r="C1460" s="14" t="s">
        <v>35</v>
      </c>
      <c r="D1460" s="14">
        <v>2011</v>
      </c>
      <c r="E1460" s="14">
        <v>4</v>
      </c>
      <c r="F1460" s="14">
        <v>168</v>
      </c>
      <c r="G1460" s="14">
        <v>0</v>
      </c>
      <c r="H1460" s="14">
        <v>168</v>
      </c>
      <c r="I1460" s="14" t="b">
        <v>1</v>
      </c>
      <c r="J1460" s="6">
        <v>0</v>
      </c>
      <c r="K1460">
        <f t="shared" si="110"/>
        <v>8.5686306512159293E-4</v>
      </c>
      <c r="L1460">
        <f t="shared" si="111"/>
        <v>2.9272223440005251E-2</v>
      </c>
      <c r="M1460">
        <f t="shared" si="112"/>
        <v>0</v>
      </c>
      <c r="N1460">
        <f t="shared" si="113"/>
        <v>2.9272223440005251E-2</v>
      </c>
      <c r="O1460">
        <f t="shared" si="114"/>
        <v>0.117088893760021</v>
      </c>
      <c r="Q1460" s="7">
        <v>1434</v>
      </c>
      <c r="R1460" s="7">
        <v>8.9304741430615341E-4</v>
      </c>
      <c r="S1460" s="7">
        <v>-7.1106026998302672E-4</v>
      </c>
      <c r="U1460" s="7">
        <v>81.264172335600904</v>
      </c>
      <c r="V1460" s="7">
        <v>1.2546672604532446E-3</v>
      </c>
    </row>
    <row r="1461" spans="1:22" x14ac:dyDescent="0.35">
      <c r="A1461" s="24">
        <v>2014</v>
      </c>
      <c r="B1461" s="17" t="s">
        <v>42</v>
      </c>
      <c r="C1461" s="17" t="s">
        <v>73</v>
      </c>
      <c r="D1461" s="17">
        <v>2009</v>
      </c>
      <c r="E1461" s="17">
        <v>5</v>
      </c>
      <c r="F1461" s="17">
        <v>153</v>
      </c>
      <c r="G1461" s="17">
        <v>0</v>
      </c>
      <c r="H1461" s="17">
        <v>153</v>
      </c>
      <c r="I1461" s="17" t="b">
        <v>1</v>
      </c>
      <c r="J1461" s="25">
        <v>0</v>
      </c>
      <c r="K1461">
        <f t="shared" si="110"/>
        <v>7.8035743430716496E-4</v>
      </c>
      <c r="L1461">
        <f t="shared" si="111"/>
        <v>2.7934878455206584E-2</v>
      </c>
      <c r="M1461">
        <f t="shared" si="112"/>
        <v>0</v>
      </c>
      <c r="N1461">
        <f t="shared" si="113"/>
        <v>2.7934878455206584E-2</v>
      </c>
      <c r="O1461">
        <f t="shared" si="114"/>
        <v>0.13967439227603293</v>
      </c>
      <c r="Q1461" s="7">
        <v>1435</v>
      </c>
      <c r="R1461" s="7">
        <v>9.335050394210509E-4</v>
      </c>
      <c r="S1461" s="7">
        <v>-7.5326501213209256E-4</v>
      </c>
      <c r="U1461" s="7">
        <v>81.320861678004533</v>
      </c>
      <c r="V1461" s="7">
        <v>1.2624845775825999E-3</v>
      </c>
    </row>
    <row r="1462" spans="1:22" x14ac:dyDescent="0.35">
      <c r="A1462" s="3">
        <v>2014</v>
      </c>
      <c r="B1462" s="13" t="s">
        <v>104</v>
      </c>
      <c r="C1462" s="13" t="s">
        <v>115</v>
      </c>
      <c r="D1462" s="13">
        <v>2010</v>
      </c>
      <c r="E1462" s="14">
        <v>4</v>
      </c>
      <c r="F1462" s="13">
        <v>148</v>
      </c>
      <c r="G1462" s="13">
        <v>0</v>
      </c>
      <c r="H1462" s="13">
        <v>148</v>
      </c>
      <c r="I1462" s="13" t="b">
        <v>1</v>
      </c>
      <c r="J1462" s="4">
        <v>0</v>
      </c>
      <c r="K1462">
        <f t="shared" si="110"/>
        <v>7.5485555736902238E-4</v>
      </c>
      <c r="L1462">
        <f t="shared" si="111"/>
        <v>2.7474634799556887E-2</v>
      </c>
      <c r="M1462">
        <f t="shared" si="112"/>
        <v>0</v>
      </c>
      <c r="N1462">
        <f t="shared" si="113"/>
        <v>2.7474634799556887E-2</v>
      </c>
      <c r="O1462">
        <f t="shared" si="114"/>
        <v>0.10989853919822755</v>
      </c>
      <c r="Q1462" s="7">
        <v>1436</v>
      </c>
      <c r="R1462" s="7">
        <v>9.4612604083620761E-4</v>
      </c>
      <c r="S1462" s="7">
        <v>-7.7030975607956902E-4</v>
      </c>
      <c r="U1462" s="7">
        <v>81.377551020408163</v>
      </c>
      <c r="V1462" s="7">
        <v>1.2697939736208605E-3</v>
      </c>
    </row>
    <row r="1463" spans="1:22" x14ac:dyDescent="0.35">
      <c r="A1463" s="3">
        <v>2013</v>
      </c>
      <c r="B1463" s="13" t="s">
        <v>26</v>
      </c>
      <c r="C1463" s="13" t="s">
        <v>110</v>
      </c>
      <c r="D1463" s="13">
        <v>2009</v>
      </c>
      <c r="E1463" s="17">
        <v>4</v>
      </c>
      <c r="F1463" s="13">
        <v>143</v>
      </c>
      <c r="G1463" s="13">
        <v>0</v>
      </c>
      <c r="H1463" s="13">
        <v>143</v>
      </c>
      <c r="I1463" s="13" t="b">
        <v>1</v>
      </c>
      <c r="J1463" s="4">
        <v>0</v>
      </c>
      <c r="K1463">
        <f t="shared" si="110"/>
        <v>7.2935368043087969E-4</v>
      </c>
      <c r="L1463">
        <f t="shared" si="111"/>
        <v>2.70065488433987E-2</v>
      </c>
      <c r="M1463">
        <f t="shared" si="112"/>
        <v>0</v>
      </c>
      <c r="N1463">
        <f t="shared" si="113"/>
        <v>2.70065488433987E-2</v>
      </c>
      <c r="O1463">
        <f t="shared" si="114"/>
        <v>0.1080261953735948</v>
      </c>
      <c r="Q1463" s="7">
        <v>1437</v>
      </c>
      <c r="R1463" s="7">
        <v>1.3092667955813802E-3</v>
      </c>
      <c r="S1463" s="7">
        <v>-1.0610008971056449E-3</v>
      </c>
      <c r="U1463" s="7">
        <v>81.434240362811792</v>
      </c>
      <c r="V1463" s="7">
        <v>1.2743626341916996E-3</v>
      </c>
    </row>
    <row r="1464" spans="1:22" x14ac:dyDescent="0.35">
      <c r="A1464" s="3">
        <v>2016</v>
      </c>
      <c r="B1464" s="13" t="s">
        <v>26</v>
      </c>
      <c r="C1464" s="13" t="s">
        <v>110</v>
      </c>
      <c r="D1464" s="13">
        <v>2011</v>
      </c>
      <c r="E1464" s="14">
        <v>5</v>
      </c>
      <c r="F1464" s="13">
        <v>139</v>
      </c>
      <c r="G1464" s="13">
        <v>0</v>
      </c>
      <c r="H1464" s="13">
        <v>139</v>
      </c>
      <c r="I1464" s="13" t="b">
        <v>1</v>
      </c>
      <c r="J1464" s="4">
        <v>0</v>
      </c>
      <c r="K1464">
        <f t="shared" si="110"/>
        <v>7.089521788803656E-4</v>
      </c>
      <c r="L1464">
        <f t="shared" si="111"/>
        <v>2.6626155916323436E-2</v>
      </c>
      <c r="M1464">
        <f t="shared" si="112"/>
        <v>0</v>
      </c>
      <c r="N1464">
        <f t="shared" si="113"/>
        <v>2.6626155916323436E-2</v>
      </c>
      <c r="O1464">
        <f t="shared" si="114"/>
        <v>0.13313077958161718</v>
      </c>
      <c r="Q1464" s="7">
        <v>1438</v>
      </c>
      <c r="R1464" s="7">
        <v>1.355441684199531E-3</v>
      </c>
      <c r="S1464" s="7">
        <v>-1.1071757857237957E-3</v>
      </c>
      <c r="U1464" s="7">
        <v>81.490929705215422</v>
      </c>
      <c r="V1464" s="7">
        <v>1.2780663345519352E-3</v>
      </c>
    </row>
    <row r="1465" spans="1:22" x14ac:dyDescent="0.35">
      <c r="A1465" s="24">
        <v>2016</v>
      </c>
      <c r="B1465" s="17" t="s">
        <v>42</v>
      </c>
      <c r="C1465" s="17" t="s">
        <v>112</v>
      </c>
      <c r="D1465" s="17">
        <v>2011</v>
      </c>
      <c r="E1465" s="17">
        <v>5</v>
      </c>
      <c r="F1465" s="17">
        <v>138</v>
      </c>
      <c r="G1465" s="17">
        <v>0</v>
      </c>
      <c r="H1465" s="17">
        <v>138</v>
      </c>
      <c r="I1465" s="17" t="b">
        <v>1</v>
      </c>
      <c r="J1465" s="25">
        <v>0</v>
      </c>
      <c r="K1465">
        <f t="shared" si="110"/>
        <v>7.038518034927371E-4</v>
      </c>
      <c r="L1465">
        <f t="shared" si="111"/>
        <v>2.6530205492847903E-2</v>
      </c>
      <c r="M1465">
        <f t="shared" si="112"/>
        <v>0</v>
      </c>
      <c r="N1465">
        <f t="shared" si="113"/>
        <v>2.6530205492847903E-2</v>
      </c>
      <c r="O1465">
        <f t="shared" si="114"/>
        <v>0.13265102746423951</v>
      </c>
      <c r="Q1465" s="7">
        <v>1439</v>
      </c>
      <c r="R1465" s="7">
        <v>9.8817730764907616E-4</v>
      </c>
      <c r="S1465" s="7">
        <v>-8.159758405330553E-4</v>
      </c>
      <c r="U1465" s="7">
        <v>81.547619047619051</v>
      </c>
      <c r="V1465" s="7">
        <v>1.2803930547276826E-3</v>
      </c>
    </row>
    <row r="1466" spans="1:22" x14ac:dyDescent="0.35">
      <c r="A1466" s="3">
        <v>2015</v>
      </c>
      <c r="B1466" s="13" t="s">
        <v>26</v>
      </c>
      <c r="C1466" s="13" t="s">
        <v>110</v>
      </c>
      <c r="D1466" s="13">
        <v>2010</v>
      </c>
      <c r="E1466" s="14">
        <v>5</v>
      </c>
      <c r="F1466" s="13">
        <v>135</v>
      </c>
      <c r="G1466" s="13">
        <v>0</v>
      </c>
      <c r="H1466" s="13">
        <v>135</v>
      </c>
      <c r="I1466" s="13" t="b">
        <v>1</v>
      </c>
      <c r="J1466" s="4">
        <v>0</v>
      </c>
      <c r="K1466">
        <f t="shared" si="110"/>
        <v>6.8855067732985151E-4</v>
      </c>
      <c r="L1466">
        <f t="shared" si="111"/>
        <v>2.6240249185742338E-2</v>
      </c>
      <c r="M1466">
        <f t="shared" si="112"/>
        <v>0</v>
      </c>
      <c r="N1466">
        <f t="shared" si="113"/>
        <v>2.6240249185742338E-2</v>
      </c>
      <c r="O1466">
        <f t="shared" si="114"/>
        <v>0.13120124592871169</v>
      </c>
      <c r="Q1466" s="7">
        <v>1440</v>
      </c>
      <c r="R1466" s="7">
        <v>9.5766355624091692E-4</v>
      </c>
      <c r="S1466" s="7">
        <v>-7.8596050252080301E-4</v>
      </c>
      <c r="U1466" s="7">
        <v>81.604308390022666</v>
      </c>
      <c r="V1466" s="7">
        <v>1.2839806018395024E-3</v>
      </c>
    </row>
    <row r="1467" spans="1:22" x14ac:dyDescent="0.35">
      <c r="A1467" s="3">
        <v>2016</v>
      </c>
      <c r="B1467" s="13" t="s">
        <v>92</v>
      </c>
      <c r="C1467" s="13" t="s">
        <v>93</v>
      </c>
      <c r="D1467" s="13">
        <v>2015</v>
      </c>
      <c r="E1467" s="17">
        <v>1</v>
      </c>
      <c r="F1467" s="13">
        <v>133</v>
      </c>
      <c r="G1467" s="13">
        <v>0</v>
      </c>
      <c r="H1467" s="13">
        <v>133</v>
      </c>
      <c r="I1467" s="13" t="b">
        <v>1</v>
      </c>
      <c r="J1467" s="4">
        <v>0</v>
      </c>
      <c r="K1467">
        <f t="shared" si="110"/>
        <v>6.7834992655459441E-4</v>
      </c>
      <c r="L1467">
        <f t="shared" si="111"/>
        <v>2.6045151689990106E-2</v>
      </c>
      <c r="M1467">
        <f t="shared" si="112"/>
        <v>0</v>
      </c>
      <c r="N1467">
        <f t="shared" si="113"/>
        <v>2.6045151689990106E-2</v>
      </c>
      <c r="O1467">
        <f t="shared" si="114"/>
        <v>2.6045151689990106E-2</v>
      </c>
      <c r="Q1467" s="7">
        <v>1441</v>
      </c>
      <c r="R1467" s="7">
        <v>1.0164975755418103E-3</v>
      </c>
      <c r="S1467" s="7">
        <v>-8.4909375064116618E-4</v>
      </c>
      <c r="U1467" s="7">
        <v>81.660997732426296</v>
      </c>
      <c r="V1467" s="7">
        <v>1.2861476592495277E-3</v>
      </c>
    </row>
    <row r="1468" spans="1:22" x14ac:dyDescent="0.35">
      <c r="A1468" s="3">
        <v>2014</v>
      </c>
      <c r="B1468" s="13" t="s">
        <v>37</v>
      </c>
      <c r="C1468" s="13" t="s">
        <v>157</v>
      </c>
      <c r="D1468" s="13">
        <v>2013</v>
      </c>
      <c r="E1468" s="14">
        <v>1</v>
      </c>
      <c r="F1468" s="13">
        <v>131</v>
      </c>
      <c r="G1468" s="13">
        <v>0</v>
      </c>
      <c r="H1468" s="13">
        <v>131</v>
      </c>
      <c r="I1468" s="13" t="b">
        <v>1</v>
      </c>
      <c r="J1468" s="4">
        <v>0</v>
      </c>
      <c r="K1468">
        <f t="shared" si="110"/>
        <v>6.6814917577933731E-4</v>
      </c>
      <c r="L1468">
        <f t="shared" si="111"/>
        <v>2.5848581697635507E-2</v>
      </c>
      <c r="M1468">
        <f t="shared" si="112"/>
        <v>0</v>
      </c>
      <c r="N1468">
        <f t="shared" si="113"/>
        <v>2.5848581697635507E-2</v>
      </c>
      <c r="O1468">
        <f t="shared" si="114"/>
        <v>2.5848581697635507E-2</v>
      </c>
      <c r="Q1468" s="7">
        <v>1442</v>
      </c>
      <c r="R1468" s="7">
        <v>1.024841060848617E-3</v>
      </c>
      <c r="S1468" s="7">
        <v>-8.5880011201404794E-4</v>
      </c>
      <c r="U1468" s="7">
        <v>81.717687074829925</v>
      </c>
      <c r="V1468" s="7">
        <v>1.2868434383965775E-3</v>
      </c>
    </row>
    <row r="1469" spans="1:22" x14ac:dyDescent="0.35">
      <c r="A1469" s="3">
        <v>2014</v>
      </c>
      <c r="B1469" s="13" t="s">
        <v>26</v>
      </c>
      <c r="C1469" s="13" t="s">
        <v>110</v>
      </c>
      <c r="D1469" s="13">
        <v>2009</v>
      </c>
      <c r="E1469" s="17">
        <v>5</v>
      </c>
      <c r="F1469" s="13">
        <v>131</v>
      </c>
      <c r="G1469" s="13">
        <v>0</v>
      </c>
      <c r="H1469" s="13">
        <v>131</v>
      </c>
      <c r="I1469" s="13" t="b">
        <v>1</v>
      </c>
      <c r="J1469" s="4">
        <v>0</v>
      </c>
      <c r="K1469">
        <f t="shared" si="110"/>
        <v>6.6814917577933731E-4</v>
      </c>
      <c r="L1469">
        <f t="shared" si="111"/>
        <v>2.5848581697635507E-2</v>
      </c>
      <c r="M1469">
        <f t="shared" si="112"/>
        <v>0</v>
      </c>
      <c r="N1469">
        <f t="shared" si="113"/>
        <v>2.5848581697635507E-2</v>
      </c>
      <c r="O1469">
        <f t="shared" si="114"/>
        <v>0.12924290848817754</v>
      </c>
      <c r="Q1469" s="7">
        <v>1443</v>
      </c>
      <c r="R1469" s="7">
        <v>1.0350122621955176E-3</v>
      </c>
      <c r="S1469" s="7">
        <v>-8.7244899611138463E-4</v>
      </c>
      <c r="U1469" s="7">
        <v>81.774376417233555</v>
      </c>
      <c r="V1469" s="7">
        <v>1.295281846441117E-3</v>
      </c>
    </row>
    <row r="1470" spans="1:22" x14ac:dyDescent="0.35">
      <c r="A1470" s="5">
        <v>2017</v>
      </c>
      <c r="B1470" s="14" t="s">
        <v>30</v>
      </c>
      <c r="C1470" s="14" t="s">
        <v>36</v>
      </c>
      <c r="D1470" s="14">
        <v>2015</v>
      </c>
      <c r="E1470" s="14">
        <v>2</v>
      </c>
      <c r="F1470" s="14">
        <v>129</v>
      </c>
      <c r="G1470" s="14">
        <v>0</v>
      </c>
      <c r="H1470" s="14">
        <v>129</v>
      </c>
      <c r="I1470" s="14" t="b">
        <v>1</v>
      </c>
      <c r="J1470" s="6">
        <v>0</v>
      </c>
      <c r="K1470">
        <f t="shared" si="110"/>
        <v>6.5794842500408032E-4</v>
      </c>
      <c r="L1470">
        <f t="shared" si="111"/>
        <v>2.5650505355725068E-2</v>
      </c>
      <c r="M1470">
        <f t="shared" si="112"/>
        <v>0</v>
      </c>
      <c r="N1470">
        <f t="shared" si="113"/>
        <v>2.5650505355725068E-2</v>
      </c>
      <c r="O1470">
        <f t="shared" si="114"/>
        <v>5.1301010711450136E-2</v>
      </c>
      <c r="Q1470" s="7">
        <v>1444</v>
      </c>
      <c r="R1470" s="7">
        <v>1.0141233307033269E-3</v>
      </c>
      <c r="S1470" s="7">
        <v>-8.5197958342459173E-4</v>
      </c>
      <c r="U1470" s="7">
        <v>81.831065759637184</v>
      </c>
      <c r="V1470" s="7">
        <v>1.2959135372108989E-3</v>
      </c>
    </row>
    <row r="1471" spans="1:22" x14ac:dyDescent="0.35">
      <c r="A1471" s="24">
        <v>2017</v>
      </c>
      <c r="B1471" s="17" t="s">
        <v>37</v>
      </c>
      <c r="C1471" s="17" t="s">
        <v>157</v>
      </c>
      <c r="D1471" s="17">
        <v>2016</v>
      </c>
      <c r="E1471" s="17">
        <v>1</v>
      </c>
      <c r="F1471" s="17">
        <v>126</v>
      </c>
      <c r="G1471" s="17">
        <v>0</v>
      </c>
      <c r="H1471" s="17">
        <v>126</v>
      </c>
      <c r="I1471" s="17" t="b">
        <v>1</v>
      </c>
      <c r="J1471" s="25">
        <v>0</v>
      </c>
      <c r="K1471">
        <f t="shared" si="110"/>
        <v>6.4264729884119473E-4</v>
      </c>
      <c r="L1471">
        <f t="shared" si="111"/>
        <v>2.535048912429886E-2</v>
      </c>
      <c r="M1471">
        <f t="shared" si="112"/>
        <v>0</v>
      </c>
      <c r="N1471">
        <f t="shared" si="113"/>
        <v>2.535048912429886E-2</v>
      </c>
      <c r="O1471">
        <f t="shared" si="114"/>
        <v>2.535048912429886E-2</v>
      </c>
      <c r="Q1471" s="7">
        <v>1445</v>
      </c>
      <c r="R1471" s="7">
        <v>1.015174488090602E-3</v>
      </c>
      <c r="S1471" s="7">
        <v>-8.5508068098517345E-4</v>
      </c>
      <c r="U1471" s="7">
        <v>81.887755102040813</v>
      </c>
      <c r="V1471" s="7">
        <v>1.3038884650189634E-3</v>
      </c>
    </row>
    <row r="1472" spans="1:22" x14ac:dyDescent="0.35">
      <c r="A1472" s="3">
        <v>2015</v>
      </c>
      <c r="B1472" s="13" t="s">
        <v>37</v>
      </c>
      <c r="C1472" s="13" t="s">
        <v>157</v>
      </c>
      <c r="D1472" s="13">
        <v>2013</v>
      </c>
      <c r="E1472" s="14">
        <v>2</v>
      </c>
      <c r="F1472" s="13">
        <v>125</v>
      </c>
      <c r="G1472" s="13">
        <v>0</v>
      </c>
      <c r="H1472" s="13">
        <v>125</v>
      </c>
      <c r="I1472" s="13" t="b">
        <v>1</v>
      </c>
      <c r="J1472" s="4">
        <v>0</v>
      </c>
      <c r="K1472">
        <f t="shared" si="110"/>
        <v>6.3754692345356623E-4</v>
      </c>
      <c r="L1472">
        <f t="shared" si="111"/>
        <v>2.5249691551651996E-2</v>
      </c>
      <c r="M1472">
        <f t="shared" si="112"/>
        <v>0</v>
      </c>
      <c r="N1472">
        <f t="shared" si="113"/>
        <v>2.5249691551651996E-2</v>
      </c>
      <c r="O1472">
        <f t="shared" si="114"/>
        <v>5.0499383103303992E-2</v>
      </c>
      <c r="Q1472" s="7">
        <v>1446</v>
      </c>
      <c r="R1472" s="7">
        <v>1.0373801368221565E-3</v>
      </c>
      <c r="S1472" s="7">
        <v>-8.7887145595735286E-4</v>
      </c>
      <c r="U1472" s="7">
        <v>81.944444444444443</v>
      </c>
      <c r="V1472" s="7">
        <v>1.3038884650189634E-3</v>
      </c>
    </row>
    <row r="1473" spans="1:22" x14ac:dyDescent="0.35">
      <c r="A1473" s="24">
        <v>2013</v>
      </c>
      <c r="B1473" s="17" t="s">
        <v>30</v>
      </c>
      <c r="C1473" s="17" t="s">
        <v>44</v>
      </c>
      <c r="D1473" s="17">
        <v>2009</v>
      </c>
      <c r="E1473" s="17">
        <v>4</v>
      </c>
      <c r="F1473" s="17">
        <v>123</v>
      </c>
      <c r="G1473" s="17">
        <v>0</v>
      </c>
      <c r="H1473" s="17">
        <v>123</v>
      </c>
      <c r="I1473" s="17" t="b">
        <v>1</v>
      </c>
      <c r="J1473" s="25">
        <v>0</v>
      </c>
      <c r="K1473">
        <f t="shared" si="110"/>
        <v>6.2734617267830913E-4</v>
      </c>
      <c r="L1473">
        <f t="shared" si="111"/>
        <v>2.5046879499816124E-2</v>
      </c>
      <c r="M1473">
        <f t="shared" si="112"/>
        <v>0</v>
      </c>
      <c r="N1473">
        <f t="shared" si="113"/>
        <v>2.5046879499816124E-2</v>
      </c>
      <c r="O1473">
        <f t="shared" si="114"/>
        <v>0.10018751799926449</v>
      </c>
      <c r="Q1473" s="7">
        <v>1447</v>
      </c>
      <c r="R1473" s="7">
        <v>1.0667036253423966E-3</v>
      </c>
      <c r="S1473" s="7">
        <v>-9.0897005269645857E-4</v>
      </c>
      <c r="U1473" s="7">
        <v>82.001133786848072</v>
      </c>
      <c r="V1473" s="7">
        <v>1.3038884650189643E-3</v>
      </c>
    </row>
    <row r="1474" spans="1:22" x14ac:dyDescent="0.35">
      <c r="A1474" s="3">
        <v>2013</v>
      </c>
      <c r="B1474" s="13" t="s">
        <v>33</v>
      </c>
      <c r="C1474" s="13" t="s">
        <v>55</v>
      </c>
      <c r="D1474" s="13">
        <v>2011</v>
      </c>
      <c r="E1474" s="14">
        <v>2</v>
      </c>
      <c r="F1474" s="13">
        <v>122</v>
      </c>
      <c r="G1474" s="13">
        <v>0</v>
      </c>
      <c r="H1474" s="13">
        <v>122</v>
      </c>
      <c r="I1474" s="13" t="b">
        <v>1</v>
      </c>
      <c r="J1474" s="4">
        <v>0</v>
      </c>
      <c r="K1474">
        <f t="shared" si="110"/>
        <v>6.2224579729068064E-4</v>
      </c>
      <c r="L1474">
        <f t="shared" si="111"/>
        <v>2.4944855126672525E-2</v>
      </c>
      <c r="M1474">
        <f t="shared" si="112"/>
        <v>0</v>
      </c>
      <c r="N1474">
        <f t="shared" si="113"/>
        <v>2.4944855126672525E-2</v>
      </c>
      <c r="O1474">
        <f t="shared" si="114"/>
        <v>4.988971025334505E-2</v>
      </c>
      <c r="Q1474" s="7">
        <v>1448</v>
      </c>
      <c r="R1474" s="7">
        <v>1.0918935499057685E-3</v>
      </c>
      <c r="S1474" s="7">
        <v>-9.3604907022859128E-4</v>
      </c>
      <c r="U1474" s="7">
        <v>82.057823129251702</v>
      </c>
      <c r="V1474" s="7">
        <v>1.3038884650189643E-3</v>
      </c>
    </row>
    <row r="1475" spans="1:22" x14ac:dyDescent="0.35">
      <c r="A1475" s="3">
        <v>2017</v>
      </c>
      <c r="B1475" s="13" t="s">
        <v>92</v>
      </c>
      <c r="C1475" s="13" t="s">
        <v>149</v>
      </c>
      <c r="D1475" s="13">
        <v>2015</v>
      </c>
      <c r="E1475" s="17">
        <v>2</v>
      </c>
      <c r="F1475" s="13">
        <v>122</v>
      </c>
      <c r="G1475" s="13">
        <v>0</v>
      </c>
      <c r="H1475" s="13">
        <v>122</v>
      </c>
      <c r="I1475" s="13" t="b">
        <v>1</v>
      </c>
      <c r="J1475" s="4">
        <v>0</v>
      </c>
      <c r="K1475">
        <f t="shared" si="110"/>
        <v>6.2224579729068064E-4</v>
      </c>
      <c r="L1475">
        <f t="shared" si="111"/>
        <v>2.4944855126672525E-2</v>
      </c>
      <c r="M1475">
        <f t="shared" si="112"/>
        <v>0</v>
      </c>
      <c r="N1475">
        <f t="shared" si="113"/>
        <v>2.4944855126672525E-2</v>
      </c>
      <c r="O1475">
        <f t="shared" si="114"/>
        <v>4.988971025334505E-2</v>
      </c>
      <c r="Q1475" s="7">
        <v>1449</v>
      </c>
      <c r="R1475" s="7">
        <v>1.0996651323219998E-3</v>
      </c>
      <c r="S1475" s="7">
        <v>-9.4492204086049549E-4</v>
      </c>
      <c r="U1475" s="7">
        <v>82.114512471655331</v>
      </c>
      <c r="V1475" s="7">
        <v>1.3038884650189643E-3</v>
      </c>
    </row>
    <row r="1476" spans="1:22" x14ac:dyDescent="0.35">
      <c r="A1476" s="5">
        <v>2014</v>
      </c>
      <c r="B1476" s="14" t="s">
        <v>104</v>
      </c>
      <c r="C1476" s="14" t="s">
        <v>105</v>
      </c>
      <c r="D1476" s="14">
        <v>2011</v>
      </c>
      <c r="E1476" s="14">
        <v>3</v>
      </c>
      <c r="F1476" s="14">
        <v>121</v>
      </c>
      <c r="G1476" s="14">
        <v>0</v>
      </c>
      <c r="H1476" s="14">
        <v>121</v>
      </c>
      <c r="I1476" s="14" t="b">
        <v>1</v>
      </c>
      <c r="J1476" s="6">
        <v>0</v>
      </c>
      <c r="K1476">
        <f t="shared" ref="K1476:K1539" si="115">H1476/$H$1</f>
        <v>6.1714542190305203E-4</v>
      </c>
      <c r="L1476">
        <f t="shared" ref="L1476:L1539" si="116">SQRT(K1476)</f>
        <v>2.4842411756974242E-2</v>
      </c>
      <c r="M1476">
        <f t="shared" ref="M1476:M1539" si="117">J1476*L1476</f>
        <v>0</v>
      </c>
      <c r="N1476">
        <f t="shared" ref="N1476:N1539" si="118">L1476</f>
        <v>2.4842411756974242E-2</v>
      </c>
      <c r="O1476">
        <f t="shared" ref="O1476:O1539" si="119">E1476*L1476</f>
        <v>7.4527235270922726E-2</v>
      </c>
      <c r="Q1476" s="7">
        <v>1450</v>
      </c>
      <c r="R1476" s="7">
        <v>1.1022434831822509E-3</v>
      </c>
      <c r="S1476" s="7">
        <v>-9.4786236436025426E-4</v>
      </c>
      <c r="U1476" s="7">
        <v>82.171201814058961</v>
      </c>
      <c r="V1476" s="7">
        <v>1.3038884650189643E-3</v>
      </c>
    </row>
    <row r="1477" spans="1:22" x14ac:dyDescent="0.35">
      <c r="A1477" s="24">
        <v>2015</v>
      </c>
      <c r="B1477" s="17" t="s">
        <v>26</v>
      </c>
      <c r="C1477" s="17" t="s">
        <v>110</v>
      </c>
      <c r="D1477" s="17">
        <v>2013</v>
      </c>
      <c r="E1477" s="17">
        <v>2</v>
      </c>
      <c r="F1477" s="17">
        <v>121</v>
      </c>
      <c r="G1477" s="17">
        <v>0</v>
      </c>
      <c r="H1477" s="17">
        <v>121</v>
      </c>
      <c r="I1477" s="17" t="b">
        <v>1</v>
      </c>
      <c r="J1477" s="25">
        <v>0</v>
      </c>
      <c r="K1477">
        <f t="shared" si="115"/>
        <v>6.1714542190305203E-4</v>
      </c>
      <c r="L1477">
        <f t="shared" si="116"/>
        <v>2.4842411756974242E-2</v>
      </c>
      <c r="M1477">
        <f t="shared" si="117"/>
        <v>0</v>
      </c>
      <c r="N1477">
        <f t="shared" si="118"/>
        <v>2.4842411756974242E-2</v>
      </c>
      <c r="O1477">
        <f t="shared" si="119"/>
        <v>4.9684823513948484E-2</v>
      </c>
      <c r="Q1477" s="7">
        <v>1451</v>
      </c>
      <c r="R1477" s="7">
        <v>1.0700813247189781E-3</v>
      </c>
      <c r="S1477" s="7">
        <v>-9.1641659546467342E-4</v>
      </c>
      <c r="U1477" s="7">
        <v>82.227891156462576</v>
      </c>
      <c r="V1477" s="7">
        <v>1.303888465018965E-3</v>
      </c>
    </row>
    <row r="1478" spans="1:22" x14ac:dyDescent="0.35">
      <c r="A1478" s="5">
        <v>2014</v>
      </c>
      <c r="B1478" s="14" t="s">
        <v>52</v>
      </c>
      <c r="C1478" s="14" t="s">
        <v>62</v>
      </c>
      <c r="D1478" s="14">
        <v>2011</v>
      </c>
      <c r="E1478" s="14">
        <v>3</v>
      </c>
      <c r="F1478" s="14">
        <v>120</v>
      </c>
      <c r="G1478" s="14">
        <v>0</v>
      </c>
      <c r="H1478" s="14">
        <v>120</v>
      </c>
      <c r="I1478" s="14" t="b">
        <v>1</v>
      </c>
      <c r="J1478" s="6">
        <v>0</v>
      </c>
      <c r="K1478">
        <f t="shared" si="115"/>
        <v>6.1204504651542354E-4</v>
      </c>
      <c r="L1478">
        <f t="shared" si="116"/>
        <v>2.4739544185684255E-2</v>
      </c>
      <c r="M1478">
        <f t="shared" si="117"/>
        <v>0</v>
      </c>
      <c r="N1478">
        <f t="shared" si="118"/>
        <v>2.4739544185684255E-2</v>
      </c>
      <c r="O1478">
        <f t="shared" si="119"/>
        <v>7.4218632557052772E-2</v>
      </c>
      <c r="Q1478" s="7">
        <v>1452</v>
      </c>
      <c r="R1478" s="7">
        <v>1.1073821752961806E-3</v>
      </c>
      <c r="S1478" s="7">
        <v>-9.5371744604187594E-4</v>
      </c>
      <c r="U1478" s="7">
        <v>82.284580498866205</v>
      </c>
      <c r="V1478" s="7">
        <v>1.303888465018965E-3</v>
      </c>
    </row>
    <row r="1479" spans="1:22" x14ac:dyDescent="0.35">
      <c r="A1479" s="3">
        <v>2015</v>
      </c>
      <c r="B1479" s="13" t="s">
        <v>37</v>
      </c>
      <c r="C1479" s="13" t="s">
        <v>38</v>
      </c>
      <c r="D1479" s="13">
        <v>2012</v>
      </c>
      <c r="E1479" s="17">
        <v>3</v>
      </c>
      <c r="F1479" s="13">
        <v>120</v>
      </c>
      <c r="G1479" s="13">
        <v>0</v>
      </c>
      <c r="H1479" s="13">
        <v>120</v>
      </c>
      <c r="I1479" s="13" t="b">
        <v>1</v>
      </c>
      <c r="J1479" s="4">
        <v>0</v>
      </c>
      <c r="K1479">
        <f t="shared" si="115"/>
        <v>6.1204504651542354E-4</v>
      </c>
      <c r="L1479">
        <f t="shared" si="116"/>
        <v>2.4739544185684255E-2</v>
      </c>
      <c r="M1479">
        <f t="shared" si="117"/>
        <v>0</v>
      </c>
      <c r="N1479">
        <f t="shared" si="118"/>
        <v>2.4739544185684255E-2</v>
      </c>
      <c r="O1479">
        <f t="shared" si="119"/>
        <v>7.4218632557052772E-2</v>
      </c>
      <c r="Q1479" s="7">
        <v>1453</v>
      </c>
      <c r="R1479" s="7">
        <v>1.2585566095577297E-3</v>
      </c>
      <c r="S1479" s="7">
        <v>-1.123349674203643E-3</v>
      </c>
      <c r="U1479" s="7">
        <v>82.341269841269835</v>
      </c>
      <c r="V1479" s="7">
        <v>1.3092876121935995E-3</v>
      </c>
    </row>
    <row r="1480" spans="1:22" x14ac:dyDescent="0.35">
      <c r="A1480" s="3">
        <v>2015</v>
      </c>
      <c r="B1480" s="13" t="s">
        <v>30</v>
      </c>
      <c r="C1480" s="13" t="s">
        <v>172</v>
      </c>
      <c r="D1480" s="13">
        <v>2014</v>
      </c>
      <c r="E1480" s="14">
        <v>1</v>
      </c>
      <c r="F1480" s="13">
        <v>119</v>
      </c>
      <c r="G1480" s="13">
        <v>0</v>
      </c>
      <c r="H1480" s="13">
        <v>119</v>
      </c>
      <c r="I1480" s="13" t="b">
        <v>1</v>
      </c>
      <c r="J1480" s="4">
        <v>0</v>
      </c>
      <c r="K1480">
        <f t="shared" si="115"/>
        <v>6.0694467112779504E-4</v>
      </c>
      <c r="L1480">
        <f t="shared" si="116"/>
        <v>2.4636247099097602E-2</v>
      </c>
      <c r="M1480">
        <f t="shared" si="117"/>
        <v>0</v>
      </c>
      <c r="N1480">
        <f t="shared" si="118"/>
        <v>2.4636247099097602E-2</v>
      </c>
      <c r="O1480">
        <f t="shared" si="119"/>
        <v>2.4636247099097602E-2</v>
      </c>
      <c r="Q1480" s="7">
        <v>1454</v>
      </c>
      <c r="R1480" s="7">
        <v>1.0456827737749116E-3</v>
      </c>
      <c r="S1480" s="7">
        <v>-1.0456827737749116E-3</v>
      </c>
      <c r="U1480" s="7">
        <v>82.397959183673464</v>
      </c>
      <c r="V1480" s="7">
        <v>1.3092876121935995E-3</v>
      </c>
    </row>
    <row r="1481" spans="1:22" x14ac:dyDescent="0.35">
      <c r="A1481" s="24">
        <v>2016</v>
      </c>
      <c r="B1481" s="17" t="s">
        <v>92</v>
      </c>
      <c r="C1481" s="17" t="s">
        <v>149</v>
      </c>
      <c r="D1481" s="17">
        <v>2015</v>
      </c>
      <c r="E1481" s="17">
        <v>1</v>
      </c>
      <c r="F1481" s="17">
        <v>119</v>
      </c>
      <c r="G1481" s="17">
        <v>0</v>
      </c>
      <c r="H1481" s="17">
        <v>119</v>
      </c>
      <c r="I1481" s="17" t="b">
        <v>1</v>
      </c>
      <c r="J1481" s="25">
        <v>0</v>
      </c>
      <c r="K1481">
        <f t="shared" si="115"/>
        <v>6.0694467112779504E-4</v>
      </c>
      <c r="L1481">
        <f t="shared" si="116"/>
        <v>2.4636247099097602E-2</v>
      </c>
      <c r="M1481">
        <f t="shared" si="117"/>
        <v>0</v>
      </c>
      <c r="N1481">
        <f t="shared" si="118"/>
        <v>2.4636247099097602E-2</v>
      </c>
      <c r="O1481">
        <f t="shared" si="119"/>
        <v>2.4636247099097602E-2</v>
      </c>
      <c r="Q1481" s="7">
        <v>1455</v>
      </c>
      <c r="R1481" s="7">
        <v>9.7412889250664931E-4</v>
      </c>
      <c r="S1481" s="7">
        <v>-9.7412889250664931E-4</v>
      </c>
      <c r="U1481" s="7">
        <v>82.454648526077094</v>
      </c>
      <c r="V1481" s="7">
        <v>1.3099672320743998E-3</v>
      </c>
    </row>
    <row r="1482" spans="1:22" x14ac:dyDescent="0.35">
      <c r="A1482" s="3">
        <v>2014</v>
      </c>
      <c r="B1482" s="13" t="s">
        <v>128</v>
      </c>
      <c r="C1482" s="13" t="s">
        <v>173</v>
      </c>
      <c r="D1482" s="13">
        <v>2013</v>
      </c>
      <c r="E1482" s="14">
        <v>1</v>
      </c>
      <c r="F1482" s="13">
        <v>118</v>
      </c>
      <c r="G1482" s="13">
        <v>0</v>
      </c>
      <c r="H1482" s="13">
        <v>118</v>
      </c>
      <c r="I1482" s="13" t="b">
        <v>1</v>
      </c>
      <c r="J1482" s="4">
        <v>0</v>
      </c>
      <c r="K1482">
        <f t="shared" si="115"/>
        <v>6.0184429574016644E-4</v>
      </c>
      <c r="L1482">
        <f t="shared" si="116"/>
        <v>2.4532515071638426E-2</v>
      </c>
      <c r="M1482">
        <f t="shared" si="117"/>
        <v>0</v>
      </c>
      <c r="N1482">
        <f t="shared" si="118"/>
        <v>2.4532515071638426E-2</v>
      </c>
      <c r="O1482">
        <f t="shared" si="119"/>
        <v>2.4532515071638426E-2</v>
      </c>
      <c r="Q1482" s="7">
        <v>1456</v>
      </c>
      <c r="R1482" s="7">
        <v>9.77082115486671E-4</v>
      </c>
      <c r="S1482" s="7">
        <v>-9.77082115486671E-4</v>
      </c>
      <c r="U1482" s="7">
        <v>82.511337868480723</v>
      </c>
      <c r="V1482" s="7">
        <v>1.3099672320743998E-3</v>
      </c>
    </row>
    <row r="1483" spans="1:22" x14ac:dyDescent="0.35">
      <c r="A1483" s="24">
        <v>2014</v>
      </c>
      <c r="B1483" s="17" t="s">
        <v>33</v>
      </c>
      <c r="C1483" s="17" t="s">
        <v>86</v>
      </c>
      <c r="D1483" s="17">
        <v>2013</v>
      </c>
      <c r="E1483" s="17">
        <v>1</v>
      </c>
      <c r="F1483" s="17">
        <v>117</v>
      </c>
      <c r="G1483" s="17">
        <v>0</v>
      </c>
      <c r="H1483" s="17">
        <v>117</v>
      </c>
      <c r="I1483" s="17" t="b">
        <v>1</v>
      </c>
      <c r="J1483" s="25">
        <v>0</v>
      </c>
      <c r="K1483">
        <f t="shared" si="115"/>
        <v>5.9674392035253794E-4</v>
      </c>
      <c r="L1483">
        <f t="shared" si="116"/>
        <v>2.4428342562534566E-2</v>
      </c>
      <c r="M1483">
        <f t="shared" si="117"/>
        <v>0</v>
      </c>
      <c r="N1483">
        <f t="shared" si="118"/>
        <v>2.4428342562534566E-2</v>
      </c>
      <c r="O1483">
        <f t="shared" si="119"/>
        <v>2.4428342562534566E-2</v>
      </c>
      <c r="Q1483" s="7">
        <v>1457</v>
      </c>
      <c r="R1483" s="7">
        <v>9.3275760323827269E-4</v>
      </c>
      <c r="S1483" s="7">
        <v>-9.3275760323827269E-4</v>
      </c>
      <c r="U1483" s="7">
        <v>82.568027210884352</v>
      </c>
      <c r="V1483" s="7">
        <v>1.3099672320743998E-3</v>
      </c>
    </row>
    <row r="1484" spans="1:22" x14ac:dyDescent="0.35">
      <c r="A1484" s="5">
        <v>2017</v>
      </c>
      <c r="B1484" s="14" t="s">
        <v>24</v>
      </c>
      <c r="C1484" s="14" t="s">
        <v>101</v>
      </c>
      <c r="D1484" s="14">
        <v>2015</v>
      </c>
      <c r="E1484" s="14">
        <v>2</v>
      </c>
      <c r="F1484" s="14">
        <v>117</v>
      </c>
      <c r="G1484" s="14">
        <v>0</v>
      </c>
      <c r="H1484" s="14">
        <v>117</v>
      </c>
      <c r="I1484" s="14" t="b">
        <v>1</v>
      </c>
      <c r="J1484" s="6">
        <v>0</v>
      </c>
      <c r="K1484">
        <f t="shared" si="115"/>
        <v>5.9674392035253794E-4</v>
      </c>
      <c r="L1484">
        <f t="shared" si="116"/>
        <v>2.4428342562534566E-2</v>
      </c>
      <c r="M1484">
        <f t="shared" si="117"/>
        <v>0</v>
      </c>
      <c r="N1484">
        <f t="shared" si="118"/>
        <v>2.4428342562534566E-2</v>
      </c>
      <c r="O1484">
        <f t="shared" si="119"/>
        <v>4.8856685125069133E-2</v>
      </c>
      <c r="Q1484" s="7">
        <v>1458</v>
      </c>
      <c r="R1484" s="7">
        <v>9.6565386134442538E-4</v>
      </c>
      <c r="S1484" s="7">
        <v>-9.6565386134442538E-4</v>
      </c>
      <c r="U1484" s="7">
        <v>82.624716553287982</v>
      </c>
      <c r="V1484" s="7">
        <v>1.3126689579317963E-3</v>
      </c>
    </row>
    <row r="1485" spans="1:22" x14ac:dyDescent="0.35">
      <c r="A1485" s="3">
        <v>2013</v>
      </c>
      <c r="B1485" s="13" t="s">
        <v>42</v>
      </c>
      <c r="C1485" s="13" t="s">
        <v>151</v>
      </c>
      <c r="D1485" s="13">
        <v>2009</v>
      </c>
      <c r="E1485" s="17">
        <v>4</v>
      </c>
      <c r="F1485" s="13">
        <v>115</v>
      </c>
      <c r="G1485" s="13">
        <v>0</v>
      </c>
      <c r="H1485" s="13">
        <v>115</v>
      </c>
      <c r="I1485" s="13" t="b">
        <v>1</v>
      </c>
      <c r="J1485" s="4">
        <v>0</v>
      </c>
      <c r="K1485">
        <f t="shared" si="115"/>
        <v>5.8654316957728085E-4</v>
      </c>
      <c r="L1485">
        <f t="shared" si="116"/>
        <v>2.42186533394671E-2</v>
      </c>
      <c r="M1485">
        <f t="shared" si="117"/>
        <v>0</v>
      </c>
      <c r="N1485">
        <f t="shared" si="118"/>
        <v>2.42186533394671E-2</v>
      </c>
      <c r="O1485">
        <f t="shared" si="119"/>
        <v>9.68746133578684E-2</v>
      </c>
      <c r="Q1485" s="7">
        <v>1459</v>
      </c>
      <c r="R1485" s="7">
        <v>9.3200097900482653E-4</v>
      </c>
      <c r="S1485" s="7">
        <v>-9.3200097900482653E-4</v>
      </c>
      <c r="U1485" s="7">
        <v>82.681405895691611</v>
      </c>
      <c r="V1485" s="7">
        <v>1.3216292596158667E-3</v>
      </c>
    </row>
    <row r="1486" spans="1:22" x14ac:dyDescent="0.35">
      <c r="A1486" s="3">
        <v>2016</v>
      </c>
      <c r="B1486" s="13" t="s">
        <v>104</v>
      </c>
      <c r="C1486" s="13" t="s">
        <v>105</v>
      </c>
      <c r="D1486" s="13">
        <v>2012</v>
      </c>
      <c r="E1486" s="14">
        <v>4</v>
      </c>
      <c r="F1486" s="13">
        <v>115</v>
      </c>
      <c r="G1486" s="13">
        <v>0</v>
      </c>
      <c r="H1486" s="13">
        <v>115</v>
      </c>
      <c r="I1486" s="13" t="b">
        <v>1</v>
      </c>
      <c r="J1486" s="4">
        <v>0</v>
      </c>
      <c r="K1486">
        <f t="shared" si="115"/>
        <v>5.8654316957728085E-4</v>
      </c>
      <c r="L1486">
        <f t="shared" si="116"/>
        <v>2.42186533394671E-2</v>
      </c>
      <c r="M1486">
        <f t="shared" si="117"/>
        <v>0</v>
      </c>
      <c r="N1486">
        <f t="shared" si="118"/>
        <v>2.42186533394671E-2</v>
      </c>
      <c r="O1486">
        <f t="shared" si="119"/>
        <v>9.68746133578684E-2</v>
      </c>
      <c r="Q1486" s="7">
        <v>1460</v>
      </c>
      <c r="R1486" s="7">
        <v>9.0635367134295382E-4</v>
      </c>
      <c r="S1486" s="7">
        <v>-9.0635367134295382E-4</v>
      </c>
      <c r="U1486" s="7">
        <v>82.738095238095241</v>
      </c>
      <c r="V1486" s="7">
        <v>1.3283275906765502E-3</v>
      </c>
    </row>
    <row r="1487" spans="1:22" x14ac:dyDescent="0.35">
      <c r="A1487" s="3">
        <v>2013</v>
      </c>
      <c r="B1487" s="13" t="s">
        <v>33</v>
      </c>
      <c r="C1487" s="13" t="s">
        <v>86</v>
      </c>
      <c r="D1487" s="13">
        <v>2011</v>
      </c>
      <c r="E1487" s="17">
        <v>2</v>
      </c>
      <c r="F1487" s="13">
        <v>114</v>
      </c>
      <c r="G1487" s="13">
        <v>0</v>
      </c>
      <c r="H1487" s="13">
        <v>114</v>
      </c>
      <c r="I1487" s="13" t="b">
        <v>1</v>
      </c>
      <c r="J1487" s="4">
        <v>0</v>
      </c>
      <c r="K1487">
        <f t="shared" si="115"/>
        <v>5.8144279418965235E-4</v>
      </c>
      <c r="L1487">
        <f t="shared" si="116"/>
        <v>2.4113124936217877E-2</v>
      </c>
      <c r="M1487">
        <f t="shared" si="117"/>
        <v>0</v>
      </c>
      <c r="N1487">
        <f t="shared" si="118"/>
        <v>2.4113124936217877E-2</v>
      </c>
      <c r="O1487">
        <f t="shared" si="119"/>
        <v>4.8226249872435754E-2</v>
      </c>
      <c r="Q1487" s="7">
        <v>1461</v>
      </c>
      <c r="R1487" s="7">
        <v>8.9091210394949419E-4</v>
      </c>
      <c r="S1487" s="7">
        <v>-8.9091210394949419E-4</v>
      </c>
      <c r="U1487" s="7">
        <v>82.79478458049887</v>
      </c>
      <c r="V1487" s="7">
        <v>1.3307755919988555E-3</v>
      </c>
    </row>
    <row r="1488" spans="1:22" x14ac:dyDescent="0.35">
      <c r="A1488" s="3">
        <v>2014</v>
      </c>
      <c r="B1488" s="13" t="s">
        <v>42</v>
      </c>
      <c r="C1488" s="13" t="s">
        <v>151</v>
      </c>
      <c r="D1488" s="13">
        <v>2010</v>
      </c>
      <c r="E1488" s="14">
        <v>4</v>
      </c>
      <c r="F1488" s="13">
        <v>114</v>
      </c>
      <c r="G1488" s="13">
        <v>0</v>
      </c>
      <c r="H1488" s="13">
        <v>114</v>
      </c>
      <c r="I1488" s="13" t="b">
        <v>1</v>
      </c>
      <c r="J1488" s="4">
        <v>0</v>
      </c>
      <c r="K1488">
        <f t="shared" si="115"/>
        <v>5.8144279418965235E-4</v>
      </c>
      <c r="L1488">
        <f t="shared" si="116"/>
        <v>2.4113124936217877E-2</v>
      </c>
      <c r="M1488">
        <f t="shared" si="117"/>
        <v>0</v>
      </c>
      <c r="N1488">
        <f t="shared" si="118"/>
        <v>2.4113124936217877E-2</v>
      </c>
      <c r="O1488">
        <f t="shared" si="119"/>
        <v>9.6452499744871509E-2</v>
      </c>
      <c r="Q1488" s="7">
        <v>1462</v>
      </c>
      <c r="R1488" s="7">
        <v>8.8833761782569675E-4</v>
      </c>
      <c r="S1488" s="7">
        <v>-8.8833761782569675E-4</v>
      </c>
      <c r="U1488" s="7">
        <v>82.851473922902485</v>
      </c>
      <c r="V1488" s="7">
        <v>1.3313417590493583E-3</v>
      </c>
    </row>
    <row r="1489" spans="1:22" x14ac:dyDescent="0.35">
      <c r="A1489" s="3">
        <v>2014</v>
      </c>
      <c r="B1489" s="13" t="s">
        <v>24</v>
      </c>
      <c r="C1489" s="13" t="s">
        <v>65</v>
      </c>
      <c r="D1489" s="13">
        <v>2010</v>
      </c>
      <c r="E1489" s="17">
        <v>4</v>
      </c>
      <c r="F1489" s="13">
        <v>113</v>
      </c>
      <c r="G1489" s="13">
        <v>0</v>
      </c>
      <c r="H1489" s="13">
        <v>113</v>
      </c>
      <c r="I1489" s="13" t="b">
        <v>1</v>
      </c>
      <c r="J1489" s="4">
        <v>0</v>
      </c>
      <c r="K1489">
        <f t="shared" si="115"/>
        <v>5.7634241880202385E-4</v>
      </c>
      <c r="L1489">
        <f t="shared" si="116"/>
        <v>2.4007132665148163E-2</v>
      </c>
      <c r="M1489">
        <f t="shared" si="117"/>
        <v>0</v>
      </c>
      <c r="N1489">
        <f t="shared" si="118"/>
        <v>2.4007132665148163E-2</v>
      </c>
      <c r="O1489">
        <f t="shared" si="119"/>
        <v>9.6028530660592651E-2</v>
      </c>
      <c r="Q1489" s="7">
        <v>1463</v>
      </c>
      <c r="R1489" s="7">
        <v>8.8513639077333938E-4</v>
      </c>
      <c r="S1489" s="7">
        <v>-8.8513639077333938E-4</v>
      </c>
      <c r="U1489" s="7">
        <v>82.908163265306115</v>
      </c>
      <c r="V1489" s="7">
        <v>1.3351612169650675E-3</v>
      </c>
    </row>
    <row r="1490" spans="1:22" x14ac:dyDescent="0.35">
      <c r="A1490" s="5">
        <v>2016</v>
      </c>
      <c r="B1490" s="14" t="s">
        <v>26</v>
      </c>
      <c r="C1490" s="14" t="s">
        <v>110</v>
      </c>
      <c r="D1490" s="14">
        <v>2015</v>
      </c>
      <c r="E1490" s="14">
        <v>1</v>
      </c>
      <c r="F1490" s="14">
        <v>109</v>
      </c>
      <c r="G1490" s="14">
        <v>0</v>
      </c>
      <c r="H1490" s="14">
        <v>109</v>
      </c>
      <c r="I1490" s="14" t="b">
        <v>1</v>
      </c>
      <c r="J1490" s="6">
        <v>0</v>
      </c>
      <c r="K1490">
        <f t="shared" si="115"/>
        <v>5.5594091725150966E-4</v>
      </c>
      <c r="L1490">
        <f t="shared" si="116"/>
        <v>2.357839937848856E-2</v>
      </c>
      <c r="M1490">
        <f t="shared" si="117"/>
        <v>0</v>
      </c>
      <c r="N1490">
        <f t="shared" si="118"/>
        <v>2.357839937848856E-2</v>
      </c>
      <c r="O1490">
        <f t="shared" si="119"/>
        <v>2.357839937848856E-2</v>
      </c>
      <c r="Q1490" s="7">
        <v>1464</v>
      </c>
      <c r="R1490" s="7">
        <v>8.7546247855194419E-4</v>
      </c>
      <c r="S1490" s="7">
        <v>-8.7546247855194419E-4</v>
      </c>
      <c r="U1490" s="7">
        <v>82.964852607709744</v>
      </c>
      <c r="V1490" s="7">
        <v>1.3392305992051552E-3</v>
      </c>
    </row>
    <row r="1491" spans="1:22" x14ac:dyDescent="0.35">
      <c r="A1491" s="3">
        <v>2017</v>
      </c>
      <c r="B1491" s="13" t="s">
        <v>52</v>
      </c>
      <c r="C1491" s="13" t="s">
        <v>83</v>
      </c>
      <c r="D1491" s="13">
        <v>2015</v>
      </c>
      <c r="E1491" s="17">
        <v>2</v>
      </c>
      <c r="F1491" s="13">
        <v>109</v>
      </c>
      <c r="G1491" s="13">
        <v>0</v>
      </c>
      <c r="H1491" s="13">
        <v>109</v>
      </c>
      <c r="I1491" s="13" t="b">
        <v>1</v>
      </c>
      <c r="J1491" s="4">
        <v>0</v>
      </c>
      <c r="K1491">
        <f t="shared" si="115"/>
        <v>5.5594091725150966E-4</v>
      </c>
      <c r="L1491">
        <f t="shared" si="116"/>
        <v>2.357839937848856E-2</v>
      </c>
      <c r="M1491">
        <f t="shared" si="117"/>
        <v>0</v>
      </c>
      <c r="N1491">
        <f t="shared" si="118"/>
        <v>2.357839937848856E-2</v>
      </c>
      <c r="O1491">
        <f t="shared" si="119"/>
        <v>4.715679875697712E-2</v>
      </c>
      <c r="Q1491" s="7">
        <v>1465</v>
      </c>
      <c r="R1491" s="7">
        <v>8.2992715999601768E-4</v>
      </c>
      <c r="S1491" s="7">
        <v>-8.2992715999601768E-4</v>
      </c>
      <c r="U1491" s="7">
        <v>83.021541950113374</v>
      </c>
      <c r="V1491" s="7">
        <v>1.3401144826580165E-3</v>
      </c>
    </row>
    <row r="1492" spans="1:22" x14ac:dyDescent="0.35">
      <c r="A1492" s="5">
        <v>2016</v>
      </c>
      <c r="B1492" s="14" t="s">
        <v>33</v>
      </c>
      <c r="C1492" s="14" t="s">
        <v>97</v>
      </c>
      <c r="D1492" s="14">
        <v>2013</v>
      </c>
      <c r="E1492" s="14">
        <v>3</v>
      </c>
      <c r="F1492" s="14">
        <v>108</v>
      </c>
      <c r="G1492" s="14">
        <v>0</v>
      </c>
      <c r="H1492" s="14">
        <v>108</v>
      </c>
      <c r="I1492" s="14" t="b">
        <v>1</v>
      </c>
      <c r="J1492" s="6">
        <v>0</v>
      </c>
      <c r="K1492">
        <f t="shared" si="115"/>
        <v>5.5084054186388116E-4</v>
      </c>
      <c r="L1492">
        <f t="shared" si="116"/>
        <v>2.346999237034135E-2</v>
      </c>
      <c r="M1492">
        <f t="shared" si="117"/>
        <v>0</v>
      </c>
      <c r="N1492">
        <f t="shared" si="118"/>
        <v>2.346999237034135E-2</v>
      </c>
      <c r="O1492">
        <f t="shared" si="119"/>
        <v>7.040997711102405E-2</v>
      </c>
      <c r="Q1492" s="7">
        <v>1466</v>
      </c>
      <c r="R1492" s="7">
        <v>8.2366346925475818E-4</v>
      </c>
      <c r="S1492" s="7">
        <v>-8.2366346925475818E-4</v>
      </c>
      <c r="U1492" s="7">
        <v>83.078231292517003</v>
      </c>
      <c r="V1492" s="7">
        <v>1.3401144826580165E-3</v>
      </c>
    </row>
    <row r="1493" spans="1:22" x14ac:dyDescent="0.35">
      <c r="A1493" s="24">
        <v>2017</v>
      </c>
      <c r="B1493" s="17" t="s">
        <v>30</v>
      </c>
      <c r="C1493" s="17" t="s">
        <v>172</v>
      </c>
      <c r="D1493" s="17">
        <v>2016</v>
      </c>
      <c r="E1493" s="17">
        <v>1</v>
      </c>
      <c r="F1493" s="17">
        <v>108</v>
      </c>
      <c r="G1493" s="17">
        <v>0</v>
      </c>
      <c r="H1493" s="17">
        <v>108</v>
      </c>
      <c r="I1493" s="17" t="b">
        <v>1</v>
      </c>
      <c r="J1493" s="25">
        <v>0</v>
      </c>
      <c r="K1493">
        <f t="shared" si="115"/>
        <v>5.5084054186388116E-4</v>
      </c>
      <c r="L1493">
        <f t="shared" si="116"/>
        <v>2.346999237034135E-2</v>
      </c>
      <c r="M1493">
        <f t="shared" si="117"/>
        <v>0</v>
      </c>
      <c r="N1493">
        <f t="shared" si="118"/>
        <v>2.346999237034135E-2</v>
      </c>
      <c r="O1493">
        <f t="shared" si="119"/>
        <v>2.346999237034135E-2</v>
      </c>
      <c r="Q1493" s="7">
        <v>1467</v>
      </c>
      <c r="R1493" s="7">
        <v>8.6239514113913745E-4</v>
      </c>
      <c r="S1493" s="7">
        <v>-8.6239514113913745E-4</v>
      </c>
      <c r="U1493" s="7">
        <v>83.134920634920633</v>
      </c>
      <c r="V1493" s="7">
        <v>1.3408855497429061E-3</v>
      </c>
    </row>
    <row r="1494" spans="1:22" x14ac:dyDescent="0.35">
      <c r="A1494" s="5">
        <v>2013</v>
      </c>
      <c r="B1494" s="14" t="s">
        <v>26</v>
      </c>
      <c r="C1494" s="14" t="s">
        <v>144</v>
      </c>
      <c r="D1494" s="14">
        <v>2008</v>
      </c>
      <c r="E1494" s="14">
        <v>5</v>
      </c>
      <c r="F1494" s="14">
        <v>106</v>
      </c>
      <c r="G1494" s="14">
        <v>0</v>
      </c>
      <c r="H1494" s="14">
        <v>106</v>
      </c>
      <c r="I1494" s="14" t="b">
        <v>1</v>
      </c>
      <c r="J1494" s="6">
        <v>0</v>
      </c>
      <c r="K1494">
        <f t="shared" si="115"/>
        <v>5.4063979108862417E-4</v>
      </c>
      <c r="L1494">
        <f t="shared" si="116"/>
        <v>2.3251662114537622E-2</v>
      </c>
      <c r="M1494">
        <f t="shared" si="117"/>
        <v>0</v>
      </c>
      <c r="N1494">
        <f t="shared" si="118"/>
        <v>2.3251662114537622E-2</v>
      </c>
      <c r="O1494">
        <f t="shared" si="119"/>
        <v>0.11625831057268811</v>
      </c>
      <c r="Q1494" s="7">
        <v>1468</v>
      </c>
      <c r="R1494" s="7">
        <v>8.2696049704987181E-4</v>
      </c>
      <c r="S1494" s="7">
        <v>-8.2696049704987181E-4</v>
      </c>
      <c r="U1494" s="7">
        <v>83.191609977324262</v>
      </c>
      <c r="V1494" s="7">
        <v>1.3429250354633261E-3</v>
      </c>
    </row>
    <row r="1495" spans="1:22" x14ac:dyDescent="0.35">
      <c r="A1495" s="3">
        <v>2015</v>
      </c>
      <c r="B1495" s="13" t="s">
        <v>33</v>
      </c>
      <c r="C1495" s="13" t="s">
        <v>86</v>
      </c>
      <c r="D1495" s="13">
        <v>2011</v>
      </c>
      <c r="E1495" s="17">
        <v>4</v>
      </c>
      <c r="F1495" s="13">
        <v>106</v>
      </c>
      <c r="G1495" s="13">
        <v>0</v>
      </c>
      <c r="H1495" s="13">
        <v>106</v>
      </c>
      <c r="I1495" s="13" t="b">
        <v>1</v>
      </c>
      <c r="J1495" s="4">
        <v>0</v>
      </c>
      <c r="K1495">
        <f t="shared" si="115"/>
        <v>5.4063979108862417E-4</v>
      </c>
      <c r="L1495">
        <f t="shared" si="116"/>
        <v>2.3251662114537622E-2</v>
      </c>
      <c r="M1495">
        <f t="shared" si="117"/>
        <v>0</v>
      </c>
      <c r="N1495">
        <f t="shared" si="118"/>
        <v>2.3251662114537622E-2</v>
      </c>
      <c r="O1495">
        <f t="shared" si="119"/>
        <v>9.3006648458150487E-2</v>
      </c>
      <c r="Q1495" s="7">
        <v>1469</v>
      </c>
      <c r="R1495" s="7">
        <v>8.0779177997743039E-4</v>
      </c>
      <c r="S1495" s="7">
        <v>-8.0779177997743039E-4</v>
      </c>
      <c r="U1495" s="7">
        <v>83.248299319727892</v>
      </c>
      <c r="V1495" s="7">
        <v>1.3483158323290498E-3</v>
      </c>
    </row>
    <row r="1496" spans="1:22" x14ac:dyDescent="0.35">
      <c r="A1496" s="5">
        <v>2015</v>
      </c>
      <c r="B1496" s="14" t="s">
        <v>26</v>
      </c>
      <c r="C1496" s="14" t="s">
        <v>133</v>
      </c>
      <c r="D1496" s="14">
        <v>2011</v>
      </c>
      <c r="E1496" s="14">
        <v>4</v>
      </c>
      <c r="F1496" s="14">
        <v>106</v>
      </c>
      <c r="G1496" s="14">
        <v>0</v>
      </c>
      <c r="H1496" s="14">
        <v>106</v>
      </c>
      <c r="I1496" s="14" t="b">
        <v>1</v>
      </c>
      <c r="J1496" s="6">
        <v>0</v>
      </c>
      <c r="K1496">
        <f t="shared" si="115"/>
        <v>5.4063979108862417E-4</v>
      </c>
      <c r="L1496">
        <f t="shared" si="116"/>
        <v>2.3251662114537622E-2</v>
      </c>
      <c r="M1496">
        <f t="shared" si="117"/>
        <v>0</v>
      </c>
      <c r="N1496">
        <f t="shared" si="118"/>
        <v>2.3251662114537622E-2</v>
      </c>
      <c r="O1496">
        <f t="shared" si="119"/>
        <v>9.3006648458150487E-2</v>
      </c>
      <c r="Q1496" s="7">
        <v>1470</v>
      </c>
      <c r="R1496" s="7">
        <v>8.1403844432443738E-4</v>
      </c>
      <c r="S1496" s="7">
        <v>-8.1403844432443738E-4</v>
      </c>
      <c r="U1496" s="7">
        <v>83.304988662131521</v>
      </c>
      <c r="V1496" s="7">
        <v>1.3483158323290498E-3</v>
      </c>
    </row>
    <row r="1497" spans="1:22" x14ac:dyDescent="0.35">
      <c r="A1497" s="3">
        <v>2016</v>
      </c>
      <c r="B1497" s="13" t="s">
        <v>24</v>
      </c>
      <c r="C1497" s="13" t="s">
        <v>101</v>
      </c>
      <c r="D1497" s="13">
        <v>2013</v>
      </c>
      <c r="E1497" s="17">
        <v>3</v>
      </c>
      <c r="F1497" s="13">
        <v>106</v>
      </c>
      <c r="G1497" s="13">
        <v>0</v>
      </c>
      <c r="H1497" s="13">
        <v>106</v>
      </c>
      <c r="I1497" s="13" t="b">
        <v>1</v>
      </c>
      <c r="J1497" s="4">
        <v>0</v>
      </c>
      <c r="K1497">
        <f t="shared" si="115"/>
        <v>5.4063979108862417E-4</v>
      </c>
      <c r="L1497">
        <f t="shared" si="116"/>
        <v>2.3251662114537622E-2</v>
      </c>
      <c r="M1497">
        <f t="shared" si="117"/>
        <v>0</v>
      </c>
      <c r="N1497">
        <f t="shared" si="118"/>
        <v>2.3251662114537622E-2</v>
      </c>
      <c r="O1497">
        <f t="shared" si="119"/>
        <v>6.9754986343612865E-2</v>
      </c>
      <c r="Q1497" s="7">
        <v>1471</v>
      </c>
      <c r="R1497" s="7">
        <v>8.2626507525803544E-4</v>
      </c>
      <c r="S1497" s="7">
        <v>-8.2626507525803544E-4</v>
      </c>
      <c r="U1497" s="7">
        <v>83.36167800453515</v>
      </c>
      <c r="V1497" s="7">
        <v>1.3496527844000317E-3</v>
      </c>
    </row>
    <row r="1498" spans="1:22" x14ac:dyDescent="0.35">
      <c r="A1498" s="5">
        <v>2015</v>
      </c>
      <c r="B1498" s="14" t="s">
        <v>42</v>
      </c>
      <c r="C1498" s="14" t="s">
        <v>43</v>
      </c>
      <c r="D1498" s="14">
        <v>2011</v>
      </c>
      <c r="E1498" s="14">
        <v>4</v>
      </c>
      <c r="F1498" s="14">
        <v>105</v>
      </c>
      <c r="G1498" s="14">
        <v>0</v>
      </c>
      <c r="H1498" s="14">
        <v>105</v>
      </c>
      <c r="I1498" s="14" t="b">
        <v>1</v>
      </c>
      <c r="J1498" s="6">
        <v>0</v>
      </c>
      <c r="K1498">
        <f t="shared" si="115"/>
        <v>5.3553941570099557E-4</v>
      </c>
      <c r="L1498">
        <f t="shared" si="116"/>
        <v>2.314172456194645E-2</v>
      </c>
      <c r="M1498">
        <f t="shared" si="117"/>
        <v>0</v>
      </c>
      <c r="N1498">
        <f t="shared" si="118"/>
        <v>2.314172456194645E-2</v>
      </c>
      <c r="O1498">
        <f t="shared" si="119"/>
        <v>9.25668982477858E-2</v>
      </c>
      <c r="Q1498" s="7">
        <v>1472</v>
      </c>
      <c r="R1498" s="7">
        <v>8.0421065816490796E-4</v>
      </c>
      <c r="S1498" s="7">
        <v>-8.0421065816490796E-4</v>
      </c>
      <c r="U1498" s="7">
        <v>83.41836734693878</v>
      </c>
      <c r="V1498" s="7">
        <v>1.3496527844000317E-3</v>
      </c>
    </row>
    <row r="1499" spans="1:22" x14ac:dyDescent="0.35">
      <c r="A1499" s="3">
        <v>2013</v>
      </c>
      <c r="B1499" s="13" t="s">
        <v>26</v>
      </c>
      <c r="C1499" s="13" t="s">
        <v>144</v>
      </c>
      <c r="D1499" s="13">
        <v>2012</v>
      </c>
      <c r="E1499" s="17">
        <v>1</v>
      </c>
      <c r="F1499" s="13">
        <v>104</v>
      </c>
      <c r="G1499" s="13">
        <v>0</v>
      </c>
      <c r="H1499" s="13">
        <v>104</v>
      </c>
      <c r="I1499" s="13" t="b">
        <v>1</v>
      </c>
      <c r="J1499" s="4">
        <v>0</v>
      </c>
      <c r="K1499">
        <f t="shared" si="115"/>
        <v>5.3043904031336707E-4</v>
      </c>
      <c r="L1499">
        <f t="shared" si="116"/>
        <v>2.3031262238821543E-2</v>
      </c>
      <c r="M1499">
        <f t="shared" si="117"/>
        <v>0</v>
      </c>
      <c r="N1499">
        <f t="shared" si="118"/>
        <v>2.3031262238821543E-2</v>
      </c>
      <c r="O1499">
        <f t="shared" si="119"/>
        <v>2.3031262238821543E-2</v>
      </c>
      <c r="Q1499" s="7">
        <v>1473</v>
      </c>
      <c r="R1499" s="7">
        <v>8.0421065816490796E-4</v>
      </c>
      <c r="S1499" s="7">
        <v>-8.0421065816490796E-4</v>
      </c>
      <c r="U1499" s="7">
        <v>83.475056689342395</v>
      </c>
      <c r="V1499" s="7">
        <v>1.3550406412895042E-3</v>
      </c>
    </row>
    <row r="1500" spans="1:22" x14ac:dyDescent="0.35">
      <c r="A1500" s="3">
        <v>2015</v>
      </c>
      <c r="B1500" s="13" t="s">
        <v>26</v>
      </c>
      <c r="C1500" s="13" t="s">
        <v>100</v>
      </c>
      <c r="D1500" s="13">
        <v>2011</v>
      </c>
      <c r="E1500" s="14">
        <v>4</v>
      </c>
      <c r="F1500" s="13">
        <v>104</v>
      </c>
      <c r="G1500" s="13">
        <v>0</v>
      </c>
      <c r="H1500" s="13">
        <v>104</v>
      </c>
      <c r="I1500" s="13" t="b">
        <v>1</v>
      </c>
      <c r="J1500" s="4">
        <v>0</v>
      </c>
      <c r="K1500">
        <f t="shared" si="115"/>
        <v>5.3043904031336707E-4</v>
      </c>
      <c r="L1500">
        <f t="shared" si="116"/>
        <v>2.3031262238821543E-2</v>
      </c>
      <c r="M1500">
        <f t="shared" si="117"/>
        <v>0</v>
      </c>
      <c r="N1500">
        <f t="shared" si="118"/>
        <v>2.3031262238821543E-2</v>
      </c>
      <c r="O1500">
        <f t="shared" si="119"/>
        <v>9.2125048955286171E-2</v>
      </c>
      <c r="Q1500" s="7">
        <v>1474</v>
      </c>
      <c r="R1500" s="7">
        <v>8.1021393621818051E-4</v>
      </c>
      <c r="S1500" s="7">
        <v>-8.1021393621818051E-4</v>
      </c>
      <c r="U1500" s="7">
        <v>83.531746031746025</v>
      </c>
      <c r="V1500" s="7">
        <v>1.359397696396039E-3</v>
      </c>
    </row>
    <row r="1501" spans="1:22" x14ac:dyDescent="0.35">
      <c r="A1501" s="3">
        <v>2017</v>
      </c>
      <c r="B1501" s="13" t="s">
        <v>26</v>
      </c>
      <c r="C1501" s="13" t="s">
        <v>110</v>
      </c>
      <c r="D1501" s="13">
        <v>2015</v>
      </c>
      <c r="E1501" s="17">
        <v>2</v>
      </c>
      <c r="F1501" s="13">
        <v>104</v>
      </c>
      <c r="G1501" s="13">
        <v>0</v>
      </c>
      <c r="H1501" s="13">
        <v>104</v>
      </c>
      <c r="I1501" s="13" t="b">
        <v>1</v>
      </c>
      <c r="J1501" s="4">
        <v>0</v>
      </c>
      <c r="K1501">
        <f t="shared" si="115"/>
        <v>5.3043904031336707E-4</v>
      </c>
      <c r="L1501">
        <f t="shared" si="116"/>
        <v>2.3031262238821543E-2</v>
      </c>
      <c r="M1501">
        <f t="shared" si="117"/>
        <v>0</v>
      </c>
      <c r="N1501">
        <f t="shared" si="118"/>
        <v>2.3031262238821543E-2</v>
      </c>
      <c r="O1501">
        <f t="shared" si="119"/>
        <v>4.6062524477643085E-2</v>
      </c>
      <c r="Q1501" s="7">
        <v>1475</v>
      </c>
      <c r="R1501" s="7">
        <v>8.0090793103535277E-4</v>
      </c>
      <c r="S1501" s="7">
        <v>-8.0090793103535277E-4</v>
      </c>
      <c r="U1501" s="7">
        <v>83.588435374149654</v>
      </c>
      <c r="V1501" s="7">
        <v>1.359397696396039E-3</v>
      </c>
    </row>
    <row r="1502" spans="1:22" x14ac:dyDescent="0.35">
      <c r="A1502" s="3">
        <v>2013</v>
      </c>
      <c r="B1502" s="13" t="s">
        <v>26</v>
      </c>
      <c r="C1502" s="13" t="s">
        <v>78</v>
      </c>
      <c r="D1502" s="13">
        <v>2009</v>
      </c>
      <c r="E1502" s="14">
        <v>4</v>
      </c>
      <c r="F1502" s="13">
        <v>103</v>
      </c>
      <c r="G1502" s="13">
        <v>0</v>
      </c>
      <c r="H1502" s="13">
        <v>103</v>
      </c>
      <c r="I1502" s="13" t="b">
        <v>1</v>
      </c>
      <c r="J1502" s="4">
        <v>0</v>
      </c>
      <c r="K1502">
        <f t="shared" si="115"/>
        <v>5.2533866492573858E-4</v>
      </c>
      <c r="L1502">
        <f t="shared" si="116"/>
        <v>2.2920267557900335E-2</v>
      </c>
      <c r="M1502">
        <f t="shared" si="117"/>
        <v>0</v>
      </c>
      <c r="N1502">
        <f t="shared" si="118"/>
        <v>2.2920267557900335E-2</v>
      </c>
      <c r="O1502">
        <f t="shared" si="119"/>
        <v>9.1681070231601339E-2</v>
      </c>
      <c r="Q1502" s="7">
        <v>1476</v>
      </c>
      <c r="R1502" s="7">
        <v>8.0685899867590806E-4</v>
      </c>
      <c r="S1502" s="7">
        <v>-8.0685899867590806E-4</v>
      </c>
      <c r="U1502" s="7">
        <v>83.645124716553283</v>
      </c>
      <c r="V1502" s="7">
        <v>1.3606055133347891E-3</v>
      </c>
    </row>
    <row r="1503" spans="1:22" x14ac:dyDescent="0.35">
      <c r="A1503" s="24">
        <v>2015</v>
      </c>
      <c r="B1503" s="17" t="s">
        <v>26</v>
      </c>
      <c r="C1503" s="17" t="s">
        <v>147</v>
      </c>
      <c r="D1503" s="17">
        <v>2011</v>
      </c>
      <c r="E1503" s="17">
        <v>4</v>
      </c>
      <c r="F1503" s="17">
        <v>103</v>
      </c>
      <c r="G1503" s="17">
        <v>0</v>
      </c>
      <c r="H1503" s="17">
        <v>103</v>
      </c>
      <c r="I1503" s="17" t="b">
        <v>1</v>
      </c>
      <c r="J1503" s="25">
        <v>0</v>
      </c>
      <c r="K1503">
        <f t="shared" si="115"/>
        <v>5.2533866492573858E-4</v>
      </c>
      <c r="L1503">
        <f t="shared" si="116"/>
        <v>2.2920267557900335E-2</v>
      </c>
      <c r="M1503">
        <f t="shared" si="117"/>
        <v>0</v>
      </c>
      <c r="N1503">
        <f t="shared" si="118"/>
        <v>2.2920267557900335E-2</v>
      </c>
      <c r="O1503">
        <f t="shared" si="119"/>
        <v>9.1681070231601339E-2</v>
      </c>
      <c r="Q1503" s="7">
        <v>1477</v>
      </c>
      <c r="R1503" s="7">
        <v>8.0685899867590806E-4</v>
      </c>
      <c r="S1503" s="7">
        <v>-8.0685899867590806E-4</v>
      </c>
      <c r="U1503" s="7">
        <v>83.701814058956913</v>
      </c>
      <c r="V1503" s="7">
        <v>1.3618670857090448E-3</v>
      </c>
    </row>
    <row r="1504" spans="1:22" x14ac:dyDescent="0.35">
      <c r="A1504" s="5">
        <v>2016</v>
      </c>
      <c r="B1504" s="14" t="s">
        <v>67</v>
      </c>
      <c r="C1504" s="14" t="s">
        <v>139</v>
      </c>
      <c r="D1504" s="14">
        <v>2014</v>
      </c>
      <c r="E1504" s="14">
        <v>2</v>
      </c>
      <c r="F1504" s="14">
        <v>103</v>
      </c>
      <c r="G1504" s="14">
        <v>0</v>
      </c>
      <c r="H1504" s="14">
        <v>103</v>
      </c>
      <c r="I1504" s="14" t="b">
        <v>1</v>
      </c>
      <c r="J1504" s="6">
        <v>0</v>
      </c>
      <c r="K1504">
        <f t="shared" si="115"/>
        <v>5.2533866492573858E-4</v>
      </c>
      <c r="L1504">
        <f t="shared" si="116"/>
        <v>2.2920267557900335E-2</v>
      </c>
      <c r="M1504">
        <f t="shared" si="117"/>
        <v>0</v>
      </c>
      <c r="N1504">
        <f t="shared" si="118"/>
        <v>2.2920267557900335E-2</v>
      </c>
      <c r="O1504">
        <f t="shared" si="119"/>
        <v>4.5840535115800669E-2</v>
      </c>
      <c r="Q1504" s="7">
        <v>1478</v>
      </c>
      <c r="R1504" s="7">
        <v>7.8503250168330922E-4</v>
      </c>
      <c r="S1504" s="7">
        <v>-7.8503250168330922E-4</v>
      </c>
      <c r="U1504" s="7">
        <v>83.758503401360542</v>
      </c>
      <c r="V1504" s="7">
        <v>1.3618670857090448E-3</v>
      </c>
    </row>
    <row r="1505" spans="1:22" x14ac:dyDescent="0.35">
      <c r="A1505" s="24">
        <v>2014</v>
      </c>
      <c r="B1505" s="17" t="s">
        <v>26</v>
      </c>
      <c r="C1505" s="17" t="s">
        <v>110</v>
      </c>
      <c r="D1505" s="17">
        <v>2011</v>
      </c>
      <c r="E1505" s="17">
        <v>3</v>
      </c>
      <c r="F1505" s="17">
        <v>102</v>
      </c>
      <c r="G1505" s="17">
        <v>0</v>
      </c>
      <c r="H1505" s="17">
        <v>102</v>
      </c>
      <c r="I1505" s="17" t="b">
        <v>1</v>
      </c>
      <c r="J1505" s="25">
        <v>0</v>
      </c>
      <c r="K1505">
        <f t="shared" si="115"/>
        <v>5.2023828953810997E-4</v>
      </c>
      <c r="L1505">
        <f t="shared" si="116"/>
        <v>2.2808732747307773E-2</v>
      </c>
      <c r="M1505">
        <f t="shared" si="117"/>
        <v>0</v>
      </c>
      <c r="N1505">
        <f t="shared" si="118"/>
        <v>2.2808732747307773E-2</v>
      </c>
      <c r="O1505">
        <f t="shared" si="119"/>
        <v>6.8426198241923322E-2</v>
      </c>
      <c r="Q1505" s="7">
        <v>1479</v>
      </c>
      <c r="R1505" s="7">
        <v>7.8503250168330922E-4</v>
      </c>
      <c r="S1505" s="7">
        <v>-7.8503250168330922E-4</v>
      </c>
      <c r="U1505" s="7">
        <v>83.815192743764172</v>
      </c>
      <c r="V1505" s="7">
        <v>1.3687977517702528E-3</v>
      </c>
    </row>
    <row r="1506" spans="1:22" x14ac:dyDescent="0.35">
      <c r="A1506" s="3">
        <v>2016</v>
      </c>
      <c r="B1506" s="13" t="s">
        <v>26</v>
      </c>
      <c r="C1506" s="13" t="s">
        <v>100</v>
      </c>
      <c r="D1506" s="13">
        <v>2011</v>
      </c>
      <c r="E1506" s="14">
        <v>5</v>
      </c>
      <c r="F1506" s="13">
        <v>99</v>
      </c>
      <c r="G1506" s="13">
        <v>0</v>
      </c>
      <c r="H1506" s="13">
        <v>99</v>
      </c>
      <c r="I1506" s="13" t="b">
        <v>1</v>
      </c>
      <c r="J1506" s="4">
        <v>0</v>
      </c>
      <c r="K1506">
        <f t="shared" si="115"/>
        <v>5.0493716337522438E-4</v>
      </c>
      <c r="L1506">
        <f t="shared" si="116"/>
        <v>2.247080691419924E-2</v>
      </c>
      <c r="M1506">
        <f t="shared" si="117"/>
        <v>0</v>
      </c>
      <c r="N1506">
        <f t="shared" si="118"/>
        <v>2.247080691419924E-2</v>
      </c>
      <c r="O1506">
        <f t="shared" si="119"/>
        <v>0.1123540345709962</v>
      </c>
      <c r="Q1506" s="7">
        <v>1480</v>
      </c>
      <c r="R1506" s="7">
        <v>7.8172708699521167E-4</v>
      </c>
      <c r="S1506" s="7">
        <v>-7.8172708699521167E-4</v>
      </c>
      <c r="U1506" s="7">
        <v>83.871882086167801</v>
      </c>
      <c r="V1506" s="7">
        <v>1.3687977517702528E-3</v>
      </c>
    </row>
    <row r="1507" spans="1:22" x14ac:dyDescent="0.35">
      <c r="A1507" s="24">
        <v>2016</v>
      </c>
      <c r="B1507" s="17" t="s">
        <v>26</v>
      </c>
      <c r="C1507" s="17" t="s">
        <v>110</v>
      </c>
      <c r="D1507" s="17">
        <v>2012</v>
      </c>
      <c r="E1507" s="17">
        <v>4</v>
      </c>
      <c r="F1507" s="17">
        <v>99</v>
      </c>
      <c r="G1507" s="17">
        <v>0</v>
      </c>
      <c r="H1507" s="17">
        <v>99</v>
      </c>
      <c r="I1507" s="17" t="b">
        <v>1</v>
      </c>
      <c r="J1507" s="25">
        <v>0</v>
      </c>
      <c r="K1507">
        <f t="shared" si="115"/>
        <v>5.0493716337522438E-4</v>
      </c>
      <c r="L1507">
        <f t="shared" si="116"/>
        <v>2.247080691419924E-2</v>
      </c>
      <c r="M1507">
        <f t="shared" si="117"/>
        <v>0</v>
      </c>
      <c r="N1507">
        <f t="shared" si="118"/>
        <v>2.247080691419924E-2</v>
      </c>
      <c r="O1507">
        <f t="shared" si="119"/>
        <v>8.988322765679696E-2</v>
      </c>
      <c r="Q1507" s="7">
        <v>1481</v>
      </c>
      <c r="R1507" s="7">
        <v>7.7840763638654226E-4</v>
      </c>
      <c r="S1507" s="7">
        <v>-7.7840763638654226E-4</v>
      </c>
      <c r="U1507" s="7">
        <v>83.928571428571431</v>
      </c>
      <c r="V1507" s="7">
        <v>1.369671545508635E-3</v>
      </c>
    </row>
    <row r="1508" spans="1:22" x14ac:dyDescent="0.35">
      <c r="A1508" s="5">
        <v>2014</v>
      </c>
      <c r="B1508" s="14" t="s">
        <v>33</v>
      </c>
      <c r="C1508" s="14" t="s">
        <v>55</v>
      </c>
      <c r="D1508" s="14">
        <v>2014</v>
      </c>
      <c r="E1508" s="14">
        <v>0</v>
      </c>
      <c r="F1508" s="14">
        <v>98</v>
      </c>
      <c r="G1508" s="14">
        <v>0</v>
      </c>
      <c r="H1508" s="14">
        <v>98</v>
      </c>
      <c r="I1508" s="14" t="b">
        <v>1</v>
      </c>
      <c r="J1508" s="6">
        <v>0</v>
      </c>
      <c r="K1508">
        <f t="shared" si="115"/>
        <v>4.9983678798759589E-4</v>
      </c>
      <c r="L1508">
        <f t="shared" si="116"/>
        <v>2.2357029945580784E-2</v>
      </c>
      <c r="M1508">
        <f t="shared" si="117"/>
        <v>0</v>
      </c>
      <c r="N1508">
        <f t="shared" si="118"/>
        <v>2.2357029945580784E-2</v>
      </c>
      <c r="O1508">
        <f t="shared" si="119"/>
        <v>0</v>
      </c>
      <c r="Q1508" s="7">
        <v>1482</v>
      </c>
      <c r="R1508" s="7">
        <v>7.8755853062011116E-4</v>
      </c>
      <c r="S1508" s="7">
        <v>-7.8755853062011116E-4</v>
      </c>
      <c r="U1508" s="7">
        <v>83.98526077097506</v>
      </c>
      <c r="V1508" s="7">
        <v>1.3703523209842303E-3</v>
      </c>
    </row>
    <row r="1509" spans="1:22" x14ac:dyDescent="0.35">
      <c r="A1509" s="24">
        <v>2013</v>
      </c>
      <c r="B1509" s="17" t="s">
        <v>30</v>
      </c>
      <c r="C1509" s="17" t="s">
        <v>47</v>
      </c>
      <c r="D1509" s="17">
        <v>2008</v>
      </c>
      <c r="E1509" s="17">
        <v>5</v>
      </c>
      <c r="F1509" s="17">
        <v>97</v>
      </c>
      <c r="G1509" s="17">
        <v>0</v>
      </c>
      <c r="H1509" s="17">
        <v>97</v>
      </c>
      <c r="I1509" s="17" t="b">
        <v>1</v>
      </c>
      <c r="J1509" s="25">
        <v>0</v>
      </c>
      <c r="K1509">
        <f t="shared" si="115"/>
        <v>4.9473641259996739E-4</v>
      </c>
      <c r="L1509">
        <f t="shared" si="116"/>
        <v>2.2242670986191551E-2</v>
      </c>
      <c r="M1509">
        <f t="shared" si="117"/>
        <v>0</v>
      </c>
      <c r="N1509">
        <f t="shared" si="118"/>
        <v>2.2242670986191551E-2</v>
      </c>
      <c r="O1509">
        <f t="shared" si="119"/>
        <v>0.11121335493095776</v>
      </c>
      <c r="Q1509" s="7">
        <v>1483</v>
      </c>
      <c r="R1509" s="7">
        <v>7.9894293516004507E-4</v>
      </c>
      <c r="S1509" s="7">
        <v>-7.9894293516004507E-4</v>
      </c>
      <c r="U1509" s="7">
        <v>84.041950113378689</v>
      </c>
      <c r="V1509" s="7">
        <v>1.3707974573678996E-3</v>
      </c>
    </row>
    <row r="1510" spans="1:22" x14ac:dyDescent="0.35">
      <c r="A1510" s="5">
        <v>2013</v>
      </c>
      <c r="B1510" s="14" t="s">
        <v>26</v>
      </c>
      <c r="C1510" s="14" t="s">
        <v>147</v>
      </c>
      <c r="D1510" s="14">
        <v>2008</v>
      </c>
      <c r="E1510" s="14">
        <v>5</v>
      </c>
      <c r="F1510" s="14">
        <v>97</v>
      </c>
      <c r="G1510" s="14">
        <v>0</v>
      </c>
      <c r="H1510" s="14">
        <v>97</v>
      </c>
      <c r="I1510" s="14" t="b">
        <v>1</v>
      </c>
      <c r="J1510" s="6">
        <v>0</v>
      </c>
      <c r="K1510">
        <f t="shared" si="115"/>
        <v>4.9473641259996739E-4</v>
      </c>
      <c r="L1510">
        <f t="shared" si="116"/>
        <v>2.2242670986191551E-2</v>
      </c>
      <c r="M1510">
        <f t="shared" si="117"/>
        <v>0</v>
      </c>
      <c r="N1510">
        <f t="shared" si="118"/>
        <v>2.2242670986191551E-2</v>
      </c>
      <c r="O1510">
        <f t="shared" si="119"/>
        <v>0.11121335493095776</v>
      </c>
      <c r="Q1510" s="7">
        <v>1484</v>
      </c>
      <c r="R1510" s="7">
        <v>7.9894293516004507E-4</v>
      </c>
      <c r="S1510" s="7">
        <v>-7.9894293516004507E-4</v>
      </c>
      <c r="U1510" s="7">
        <v>84.098639455782305</v>
      </c>
      <c r="V1510" s="7">
        <v>1.3718809491381932E-3</v>
      </c>
    </row>
    <row r="1511" spans="1:22" x14ac:dyDescent="0.35">
      <c r="A1511" s="24">
        <v>2016</v>
      </c>
      <c r="B1511" s="17" t="s">
        <v>37</v>
      </c>
      <c r="C1511" s="17" t="s">
        <v>157</v>
      </c>
      <c r="D1511" s="17">
        <v>2013</v>
      </c>
      <c r="E1511" s="17">
        <v>3</v>
      </c>
      <c r="F1511" s="17">
        <v>97</v>
      </c>
      <c r="G1511" s="17">
        <v>0</v>
      </c>
      <c r="H1511" s="17">
        <v>97</v>
      </c>
      <c r="I1511" s="17" t="b">
        <v>1</v>
      </c>
      <c r="J1511" s="25">
        <v>0</v>
      </c>
      <c r="K1511">
        <f t="shared" si="115"/>
        <v>4.9473641259996739E-4</v>
      </c>
      <c r="L1511">
        <f t="shared" si="116"/>
        <v>2.2242670986191551E-2</v>
      </c>
      <c r="M1511">
        <f t="shared" si="117"/>
        <v>0</v>
      </c>
      <c r="N1511">
        <f t="shared" si="118"/>
        <v>2.2242670986191551E-2</v>
      </c>
      <c r="O1511">
        <f t="shared" si="119"/>
        <v>6.6728012958574653E-2</v>
      </c>
      <c r="Q1511" s="7">
        <v>1485</v>
      </c>
      <c r="R1511" s="7">
        <v>7.7739605930335993E-4</v>
      </c>
      <c r="S1511" s="7">
        <v>-7.7739605930335993E-4</v>
      </c>
      <c r="U1511" s="7">
        <v>84.155328798185934</v>
      </c>
      <c r="V1511" s="7">
        <v>1.3736244297609113E-3</v>
      </c>
    </row>
    <row r="1512" spans="1:22" x14ac:dyDescent="0.35">
      <c r="A1512" s="3">
        <v>2017</v>
      </c>
      <c r="B1512" s="13" t="s">
        <v>30</v>
      </c>
      <c r="C1512" s="13" t="s">
        <v>172</v>
      </c>
      <c r="D1512" s="13">
        <v>2015</v>
      </c>
      <c r="E1512" s="14">
        <v>2</v>
      </c>
      <c r="F1512" s="13">
        <v>96</v>
      </c>
      <c r="G1512" s="13">
        <v>0</v>
      </c>
      <c r="H1512" s="13">
        <v>96</v>
      </c>
      <c r="I1512" s="13" t="b">
        <v>1</v>
      </c>
      <c r="J1512" s="4">
        <v>0</v>
      </c>
      <c r="K1512">
        <f t="shared" si="115"/>
        <v>4.8963603721233879E-4</v>
      </c>
      <c r="L1512">
        <f t="shared" si="116"/>
        <v>2.2127721012619866E-2</v>
      </c>
      <c r="M1512">
        <f t="shared" si="117"/>
        <v>0</v>
      </c>
      <c r="N1512">
        <f t="shared" si="118"/>
        <v>2.2127721012619866E-2</v>
      </c>
      <c r="O1512">
        <f t="shared" si="119"/>
        <v>4.4255442025239733E-2</v>
      </c>
      <c r="Q1512" s="7">
        <v>1486</v>
      </c>
      <c r="R1512" s="7">
        <v>7.9546168576715283E-4</v>
      </c>
      <c r="S1512" s="7">
        <v>-7.9546168576715283E-4</v>
      </c>
      <c r="U1512" s="7">
        <v>84.212018140589564</v>
      </c>
      <c r="V1512" s="7">
        <v>1.3758353187334983E-3</v>
      </c>
    </row>
    <row r="1513" spans="1:22" x14ac:dyDescent="0.35">
      <c r="A1513" s="3">
        <v>2016</v>
      </c>
      <c r="B1513" s="13" t="s">
        <v>26</v>
      </c>
      <c r="C1513" s="13" t="s">
        <v>100</v>
      </c>
      <c r="D1513" s="13">
        <v>2015</v>
      </c>
      <c r="E1513" s="17">
        <v>1</v>
      </c>
      <c r="F1513" s="13">
        <v>95</v>
      </c>
      <c r="G1513" s="13">
        <v>0</v>
      </c>
      <c r="H1513" s="13">
        <v>95</v>
      </c>
      <c r="I1513" s="13" t="b">
        <v>1</v>
      </c>
      <c r="J1513" s="4">
        <v>0</v>
      </c>
      <c r="K1513">
        <f t="shared" si="115"/>
        <v>4.8453566182471029E-4</v>
      </c>
      <c r="L1513">
        <f t="shared" si="116"/>
        <v>2.201217076584475E-2</v>
      </c>
      <c r="M1513">
        <f t="shared" si="117"/>
        <v>0</v>
      </c>
      <c r="N1513">
        <f t="shared" si="118"/>
        <v>2.201217076584475E-2</v>
      </c>
      <c r="O1513">
        <f t="shared" si="119"/>
        <v>2.201217076584475E-2</v>
      </c>
      <c r="Q1513" s="7">
        <v>1487</v>
      </c>
      <c r="R1513" s="7">
        <v>7.9196513395786135E-4</v>
      </c>
      <c r="S1513" s="7">
        <v>-7.9196513395786135E-4</v>
      </c>
      <c r="U1513" s="7">
        <v>84.268707482993193</v>
      </c>
      <c r="V1513" s="7">
        <v>1.3758353187334983E-3</v>
      </c>
    </row>
    <row r="1514" spans="1:22" x14ac:dyDescent="0.35">
      <c r="A1514" s="3">
        <v>2017</v>
      </c>
      <c r="B1514" s="13" t="s">
        <v>42</v>
      </c>
      <c r="C1514" s="13" t="s">
        <v>96</v>
      </c>
      <c r="D1514" s="13">
        <v>2012</v>
      </c>
      <c r="E1514" s="14">
        <v>5</v>
      </c>
      <c r="F1514" s="13">
        <v>95</v>
      </c>
      <c r="G1514" s="13">
        <v>0</v>
      </c>
      <c r="H1514" s="13">
        <v>95</v>
      </c>
      <c r="I1514" s="13" t="b">
        <v>1</v>
      </c>
      <c r="J1514" s="4">
        <v>0</v>
      </c>
      <c r="K1514">
        <f t="shared" si="115"/>
        <v>4.8453566182471029E-4</v>
      </c>
      <c r="L1514">
        <f t="shared" si="116"/>
        <v>2.201217076584475E-2</v>
      </c>
      <c r="M1514">
        <f t="shared" si="117"/>
        <v>0</v>
      </c>
      <c r="N1514">
        <f t="shared" si="118"/>
        <v>2.201217076584475E-2</v>
      </c>
      <c r="O1514">
        <f t="shared" si="119"/>
        <v>0.11006085382922375</v>
      </c>
      <c r="Q1514" s="7">
        <v>1488</v>
      </c>
      <c r="R1514" s="7">
        <v>7.5132424899493127E-4</v>
      </c>
      <c r="S1514" s="7">
        <v>-7.5132424899493127E-4</v>
      </c>
      <c r="U1514" s="7">
        <v>84.325396825396822</v>
      </c>
      <c r="V1514" s="7">
        <v>1.3776117369281695E-3</v>
      </c>
    </row>
    <row r="1515" spans="1:22" x14ac:dyDescent="0.35">
      <c r="A1515" s="3">
        <v>2013</v>
      </c>
      <c r="B1515" s="13" t="s">
        <v>67</v>
      </c>
      <c r="C1515" s="13" t="s">
        <v>77</v>
      </c>
      <c r="D1515" s="13">
        <v>2012</v>
      </c>
      <c r="E1515" s="17">
        <v>1</v>
      </c>
      <c r="F1515" s="13">
        <v>94</v>
      </c>
      <c r="G1515" s="13">
        <v>0</v>
      </c>
      <c r="H1515" s="13">
        <v>94</v>
      </c>
      <c r="I1515" s="13" t="b">
        <v>1</v>
      </c>
      <c r="J1515" s="4">
        <v>0</v>
      </c>
      <c r="K1515">
        <f t="shared" si="115"/>
        <v>4.7943528643708174E-4</v>
      </c>
      <c r="L1515">
        <f t="shared" si="116"/>
        <v>2.1896010742532113E-2</v>
      </c>
      <c r="M1515">
        <f t="shared" si="117"/>
        <v>0</v>
      </c>
      <c r="N1515">
        <f t="shared" si="118"/>
        <v>2.1896010742532113E-2</v>
      </c>
      <c r="O1515">
        <f t="shared" si="119"/>
        <v>2.1896010742532113E-2</v>
      </c>
      <c r="Q1515" s="7">
        <v>1489</v>
      </c>
      <c r="R1515" s="7">
        <v>7.6015675322058877E-4</v>
      </c>
      <c r="S1515" s="7">
        <v>-7.6015675322058877E-4</v>
      </c>
      <c r="U1515" s="7">
        <v>84.382086167800452</v>
      </c>
      <c r="V1515" s="7">
        <v>1.379792287844102E-3</v>
      </c>
    </row>
    <row r="1516" spans="1:22" x14ac:dyDescent="0.35">
      <c r="A1516" s="3">
        <v>2014</v>
      </c>
      <c r="B1516" s="13" t="s">
        <v>33</v>
      </c>
      <c r="C1516" s="13" t="s">
        <v>34</v>
      </c>
      <c r="D1516" s="13">
        <v>2014</v>
      </c>
      <c r="E1516" s="14">
        <v>0</v>
      </c>
      <c r="F1516" s="13">
        <v>94</v>
      </c>
      <c r="G1516" s="13">
        <v>0</v>
      </c>
      <c r="H1516" s="13">
        <v>94</v>
      </c>
      <c r="I1516" s="13" t="b">
        <v>1</v>
      </c>
      <c r="J1516" s="4">
        <v>0</v>
      </c>
      <c r="K1516">
        <f t="shared" si="115"/>
        <v>4.7943528643708174E-4</v>
      </c>
      <c r="L1516">
        <f t="shared" si="116"/>
        <v>2.1896010742532113E-2</v>
      </c>
      <c r="M1516">
        <f t="shared" si="117"/>
        <v>0</v>
      </c>
      <c r="N1516">
        <f t="shared" si="118"/>
        <v>2.1896010742532113E-2</v>
      </c>
      <c r="O1516">
        <f t="shared" si="119"/>
        <v>0</v>
      </c>
      <c r="Q1516" s="7">
        <v>1490</v>
      </c>
      <c r="R1516" s="7">
        <v>7.6545365592559545E-4</v>
      </c>
      <c r="S1516" s="7">
        <v>-7.6545365592559545E-4</v>
      </c>
      <c r="U1516" s="7">
        <v>84.438775510204081</v>
      </c>
      <c r="V1516" s="7">
        <v>1.3829825632887417E-3</v>
      </c>
    </row>
    <row r="1517" spans="1:22" x14ac:dyDescent="0.35">
      <c r="A1517" s="24">
        <v>2015</v>
      </c>
      <c r="B1517" s="17" t="s">
        <v>30</v>
      </c>
      <c r="C1517" s="17" t="s">
        <v>126</v>
      </c>
      <c r="D1517" s="17">
        <v>2010</v>
      </c>
      <c r="E1517" s="17">
        <v>5</v>
      </c>
      <c r="F1517" s="17">
        <v>94</v>
      </c>
      <c r="G1517" s="17">
        <v>0</v>
      </c>
      <c r="H1517" s="17">
        <v>94</v>
      </c>
      <c r="I1517" s="17" t="b">
        <v>1</v>
      </c>
      <c r="J1517" s="25">
        <v>0</v>
      </c>
      <c r="K1517">
        <f t="shared" si="115"/>
        <v>4.7943528643708174E-4</v>
      </c>
      <c r="L1517">
        <f t="shared" si="116"/>
        <v>2.1896010742532113E-2</v>
      </c>
      <c r="M1517">
        <f t="shared" si="117"/>
        <v>0</v>
      </c>
      <c r="N1517">
        <f t="shared" si="118"/>
        <v>2.1896010742532113E-2</v>
      </c>
      <c r="O1517">
        <f t="shared" si="119"/>
        <v>0.10948005371266056</v>
      </c>
      <c r="Q1517" s="7">
        <v>1491</v>
      </c>
      <c r="R1517" s="7">
        <v>7.4786986633415141E-4</v>
      </c>
      <c r="S1517" s="7">
        <v>-7.4786986633415141E-4</v>
      </c>
      <c r="U1517" s="7">
        <v>84.495464852607711</v>
      </c>
      <c r="V1517" s="7">
        <v>1.3856916404457853E-3</v>
      </c>
    </row>
    <row r="1518" spans="1:22" x14ac:dyDescent="0.35">
      <c r="A1518" s="5">
        <v>2016</v>
      </c>
      <c r="B1518" s="14" t="s">
        <v>42</v>
      </c>
      <c r="C1518" s="14" t="s">
        <v>112</v>
      </c>
      <c r="D1518" s="14">
        <v>2012</v>
      </c>
      <c r="E1518" s="14">
        <v>4</v>
      </c>
      <c r="F1518" s="14">
        <v>94</v>
      </c>
      <c r="G1518" s="14">
        <v>0</v>
      </c>
      <c r="H1518" s="14">
        <v>94</v>
      </c>
      <c r="I1518" s="14" t="b">
        <v>1</v>
      </c>
      <c r="J1518" s="6">
        <v>0</v>
      </c>
      <c r="K1518">
        <f t="shared" si="115"/>
        <v>4.7943528643708174E-4</v>
      </c>
      <c r="L1518">
        <f t="shared" si="116"/>
        <v>2.1896010742532113E-2</v>
      </c>
      <c r="M1518">
        <f t="shared" si="117"/>
        <v>0</v>
      </c>
      <c r="N1518">
        <f t="shared" si="118"/>
        <v>2.1896010742532113E-2</v>
      </c>
      <c r="O1518">
        <f t="shared" si="119"/>
        <v>8.7584042970128451E-2</v>
      </c>
      <c r="Q1518" s="7">
        <v>1492</v>
      </c>
      <c r="R1518" s="7">
        <v>7.7575321793460223E-4</v>
      </c>
      <c r="S1518" s="7">
        <v>-7.7575321793460223E-4</v>
      </c>
      <c r="U1518" s="7">
        <v>84.55215419501134</v>
      </c>
      <c r="V1518" s="7">
        <v>1.3856916404457853E-3</v>
      </c>
    </row>
    <row r="1519" spans="1:22" x14ac:dyDescent="0.35">
      <c r="A1519" s="3">
        <v>2016</v>
      </c>
      <c r="B1519" s="13" t="s">
        <v>37</v>
      </c>
      <c r="C1519" s="13" t="s">
        <v>157</v>
      </c>
      <c r="D1519" s="13">
        <v>2015</v>
      </c>
      <c r="E1519" s="17">
        <v>1</v>
      </c>
      <c r="F1519" s="13">
        <v>94</v>
      </c>
      <c r="G1519" s="13">
        <v>0</v>
      </c>
      <c r="H1519" s="13">
        <v>94</v>
      </c>
      <c r="I1519" s="13" t="b">
        <v>1</v>
      </c>
      <c r="J1519" s="4">
        <v>0</v>
      </c>
      <c r="K1519">
        <f t="shared" si="115"/>
        <v>4.7943528643708174E-4</v>
      </c>
      <c r="L1519">
        <f t="shared" si="116"/>
        <v>2.1896010742532113E-2</v>
      </c>
      <c r="M1519">
        <f t="shared" si="117"/>
        <v>0</v>
      </c>
      <c r="N1519">
        <f t="shared" si="118"/>
        <v>2.1896010742532113E-2</v>
      </c>
      <c r="O1519">
        <f t="shared" si="119"/>
        <v>2.1896010742532113E-2</v>
      </c>
      <c r="Q1519" s="7">
        <v>1493</v>
      </c>
      <c r="R1519" s="7">
        <v>7.6704310998437471E-4</v>
      </c>
      <c r="S1519" s="7">
        <v>-7.6704310998437471E-4</v>
      </c>
      <c r="U1519" s="7">
        <v>84.60884353741497</v>
      </c>
      <c r="V1519" s="7">
        <v>1.3865241377515503E-3</v>
      </c>
    </row>
    <row r="1520" spans="1:22" x14ac:dyDescent="0.35">
      <c r="A1520" s="3">
        <v>2017</v>
      </c>
      <c r="B1520" s="13" t="s">
        <v>33</v>
      </c>
      <c r="C1520" s="13" t="s">
        <v>97</v>
      </c>
      <c r="D1520" s="13">
        <v>2013</v>
      </c>
      <c r="E1520" s="14">
        <v>4</v>
      </c>
      <c r="F1520" s="13">
        <v>94</v>
      </c>
      <c r="G1520" s="13">
        <v>0</v>
      </c>
      <c r="H1520" s="13">
        <v>94</v>
      </c>
      <c r="I1520" s="13" t="b">
        <v>1</v>
      </c>
      <c r="J1520" s="4">
        <v>0</v>
      </c>
      <c r="K1520">
        <f t="shared" si="115"/>
        <v>4.7943528643708174E-4</v>
      </c>
      <c r="L1520">
        <f t="shared" si="116"/>
        <v>2.1896010742532113E-2</v>
      </c>
      <c r="M1520">
        <f t="shared" si="117"/>
        <v>0</v>
      </c>
      <c r="N1520">
        <f t="shared" si="118"/>
        <v>2.1896010742532113E-2</v>
      </c>
      <c r="O1520">
        <f t="shared" si="119"/>
        <v>8.7584042970128451E-2</v>
      </c>
      <c r="Q1520" s="7">
        <v>1494</v>
      </c>
      <c r="R1520" s="7">
        <v>7.6704310998437471E-4</v>
      </c>
      <c r="S1520" s="7">
        <v>-7.6704310998437471E-4</v>
      </c>
      <c r="U1520" s="7">
        <v>84.665532879818585</v>
      </c>
      <c r="V1520" s="7">
        <v>1.3959685999568952E-3</v>
      </c>
    </row>
    <row r="1521" spans="1:22" x14ac:dyDescent="0.35">
      <c r="A1521" s="3">
        <v>2014</v>
      </c>
      <c r="B1521" s="13" t="s">
        <v>26</v>
      </c>
      <c r="C1521" s="13" t="s">
        <v>78</v>
      </c>
      <c r="D1521" s="13">
        <v>2009</v>
      </c>
      <c r="E1521" s="17">
        <v>5</v>
      </c>
      <c r="F1521" s="13">
        <v>93</v>
      </c>
      <c r="G1521" s="13">
        <v>0</v>
      </c>
      <c r="H1521" s="13">
        <v>93</v>
      </c>
      <c r="I1521" s="13" t="b">
        <v>1</v>
      </c>
      <c r="J1521" s="4">
        <v>0</v>
      </c>
      <c r="K1521">
        <f t="shared" si="115"/>
        <v>4.7433491104945325E-4</v>
      </c>
      <c r="L1521">
        <f t="shared" si="116"/>
        <v>2.177923118591318E-2</v>
      </c>
      <c r="M1521">
        <f t="shared" si="117"/>
        <v>0</v>
      </c>
      <c r="N1521">
        <f t="shared" si="118"/>
        <v>2.177923118591318E-2</v>
      </c>
      <c r="O1521">
        <f t="shared" si="119"/>
        <v>0.1088961559295659</v>
      </c>
      <c r="Q1521" s="7">
        <v>1495</v>
      </c>
      <c r="R1521" s="7">
        <v>7.5833300203414719E-4</v>
      </c>
      <c r="S1521" s="7">
        <v>-7.5833300203414719E-4</v>
      </c>
      <c r="U1521" s="7">
        <v>84.722222222222214</v>
      </c>
      <c r="V1521" s="7">
        <v>1.3959685999568952E-3</v>
      </c>
    </row>
    <row r="1522" spans="1:22" x14ac:dyDescent="0.35">
      <c r="A1522" s="3">
        <v>2014</v>
      </c>
      <c r="B1522" s="13" t="s">
        <v>26</v>
      </c>
      <c r="C1522" s="13" t="s">
        <v>110</v>
      </c>
      <c r="D1522" s="13">
        <v>2013</v>
      </c>
      <c r="E1522" s="14">
        <v>1</v>
      </c>
      <c r="F1522" s="13">
        <v>92</v>
      </c>
      <c r="G1522" s="13">
        <v>0</v>
      </c>
      <c r="H1522" s="13">
        <v>92</v>
      </c>
      <c r="I1522" s="13" t="b">
        <v>1</v>
      </c>
      <c r="J1522" s="4">
        <v>0</v>
      </c>
      <c r="K1522">
        <f t="shared" si="115"/>
        <v>4.692345356618247E-4</v>
      </c>
      <c r="L1522">
        <f t="shared" si="116"/>
        <v>2.1661822076220291E-2</v>
      </c>
      <c r="M1522">
        <f t="shared" si="117"/>
        <v>0</v>
      </c>
      <c r="N1522">
        <f t="shared" si="118"/>
        <v>2.1661822076220291E-2</v>
      </c>
      <c r="O1522">
        <f t="shared" si="119"/>
        <v>2.1661822076220291E-2</v>
      </c>
      <c r="Q1522" s="7">
        <v>1496</v>
      </c>
      <c r="R1522" s="7">
        <v>7.6341640829620256E-4</v>
      </c>
      <c r="S1522" s="7">
        <v>-7.6341640829620256E-4</v>
      </c>
      <c r="U1522" s="7">
        <v>84.778911564625844</v>
      </c>
      <c r="V1522" s="7">
        <v>1.3959685999568952E-3</v>
      </c>
    </row>
    <row r="1523" spans="1:22" x14ac:dyDescent="0.35">
      <c r="A1523" s="3">
        <v>2015</v>
      </c>
      <c r="B1523" s="13" t="s">
        <v>42</v>
      </c>
      <c r="C1523" s="13" t="s">
        <v>45</v>
      </c>
      <c r="D1523" s="13">
        <v>2013</v>
      </c>
      <c r="E1523" s="17">
        <v>2</v>
      </c>
      <c r="F1523" s="13">
        <v>92</v>
      </c>
      <c r="G1523" s="13">
        <v>0</v>
      </c>
      <c r="H1523" s="13">
        <v>92</v>
      </c>
      <c r="I1523" s="13" t="b">
        <v>1</v>
      </c>
      <c r="J1523" s="4">
        <v>0</v>
      </c>
      <c r="K1523">
        <f t="shared" si="115"/>
        <v>4.692345356618247E-4</v>
      </c>
      <c r="L1523">
        <f t="shared" si="116"/>
        <v>2.1661822076220291E-2</v>
      </c>
      <c r="M1523">
        <f t="shared" si="117"/>
        <v>0</v>
      </c>
      <c r="N1523">
        <f t="shared" si="118"/>
        <v>2.1661822076220291E-2</v>
      </c>
      <c r="O1523">
        <f t="shared" si="119"/>
        <v>4.3323644152440582E-2</v>
      </c>
      <c r="Q1523" s="7">
        <v>1497</v>
      </c>
      <c r="R1523" s="7">
        <v>7.338897576217552E-4</v>
      </c>
      <c r="S1523" s="7">
        <v>-7.338897576217552E-4</v>
      </c>
      <c r="U1523" s="7">
        <v>84.835600907029473</v>
      </c>
      <c r="V1523" s="7">
        <v>1.3992726722710305E-3</v>
      </c>
    </row>
    <row r="1524" spans="1:22" x14ac:dyDescent="0.35">
      <c r="A1524" s="3">
        <v>2017</v>
      </c>
      <c r="B1524" s="13" t="s">
        <v>42</v>
      </c>
      <c r="C1524" s="13" t="s">
        <v>112</v>
      </c>
      <c r="D1524" s="13">
        <v>2012</v>
      </c>
      <c r="E1524" s="14">
        <v>5</v>
      </c>
      <c r="F1524" s="13">
        <v>92</v>
      </c>
      <c r="G1524" s="13">
        <v>0</v>
      </c>
      <c r="H1524" s="13">
        <v>92</v>
      </c>
      <c r="I1524" s="13" t="b">
        <v>1</v>
      </c>
      <c r="J1524" s="4">
        <v>0</v>
      </c>
      <c r="K1524">
        <f t="shared" si="115"/>
        <v>4.692345356618247E-4</v>
      </c>
      <c r="L1524">
        <f t="shared" si="116"/>
        <v>2.1661822076220291E-2</v>
      </c>
      <c r="M1524">
        <f t="shared" si="117"/>
        <v>0</v>
      </c>
      <c r="N1524">
        <f t="shared" si="118"/>
        <v>2.1661822076220291E-2</v>
      </c>
      <c r="O1524">
        <f t="shared" si="119"/>
        <v>0.10830911038110146</v>
      </c>
      <c r="Q1524" s="7">
        <v>1498</v>
      </c>
      <c r="R1524" s="7">
        <v>7.5977239508766498E-4</v>
      </c>
      <c r="S1524" s="7">
        <v>-7.5977239508766498E-4</v>
      </c>
      <c r="U1524" s="7">
        <v>84.892290249433103</v>
      </c>
      <c r="V1524" s="7">
        <v>1.4026003170945973E-3</v>
      </c>
    </row>
    <row r="1525" spans="1:22" x14ac:dyDescent="0.35">
      <c r="A1525" s="24">
        <v>2017</v>
      </c>
      <c r="B1525" s="17" t="s">
        <v>92</v>
      </c>
      <c r="C1525" s="17" t="s">
        <v>93</v>
      </c>
      <c r="D1525" s="17">
        <v>2014</v>
      </c>
      <c r="E1525" s="17">
        <v>3</v>
      </c>
      <c r="F1525" s="17">
        <v>91</v>
      </c>
      <c r="G1525" s="17">
        <v>0</v>
      </c>
      <c r="H1525" s="17">
        <v>91</v>
      </c>
      <c r="I1525" s="17" t="b">
        <v>1</v>
      </c>
      <c r="J1525" s="25">
        <v>0</v>
      </c>
      <c r="K1525">
        <f t="shared" si="115"/>
        <v>4.641341602741962E-4</v>
      </c>
      <c r="L1525">
        <f t="shared" si="116"/>
        <v>2.1543773120653593E-2</v>
      </c>
      <c r="M1525">
        <f t="shared" si="117"/>
        <v>0</v>
      </c>
      <c r="N1525">
        <f t="shared" si="118"/>
        <v>2.1543773120653593E-2</v>
      </c>
      <c r="O1525">
        <f t="shared" si="119"/>
        <v>6.4631319361960787E-2</v>
      </c>
      <c r="Q1525" s="7">
        <v>1499</v>
      </c>
      <c r="R1525" s="7">
        <v>7.4251730344372516E-4</v>
      </c>
      <c r="S1525" s="7">
        <v>-7.4251730344372516E-4</v>
      </c>
      <c r="U1525" s="7">
        <v>84.948979591836732</v>
      </c>
      <c r="V1525" s="7">
        <v>1.4051116894137545E-3</v>
      </c>
    </row>
    <row r="1526" spans="1:22" x14ac:dyDescent="0.35">
      <c r="A1526" s="3">
        <v>2017</v>
      </c>
      <c r="B1526" s="13" t="s">
        <v>104</v>
      </c>
      <c r="C1526" s="13" t="s">
        <v>115</v>
      </c>
      <c r="D1526" s="13">
        <v>2015</v>
      </c>
      <c r="E1526" s="14">
        <v>2</v>
      </c>
      <c r="F1526" s="13">
        <v>91</v>
      </c>
      <c r="G1526" s="13">
        <v>0</v>
      </c>
      <c r="H1526" s="13">
        <v>91</v>
      </c>
      <c r="I1526" s="13" t="b">
        <v>1</v>
      </c>
      <c r="J1526" s="4">
        <v>0</v>
      </c>
      <c r="K1526">
        <f t="shared" si="115"/>
        <v>4.641341602741962E-4</v>
      </c>
      <c r="L1526">
        <f t="shared" si="116"/>
        <v>2.1543773120653593E-2</v>
      </c>
      <c r="M1526">
        <f t="shared" si="117"/>
        <v>0</v>
      </c>
      <c r="N1526">
        <f t="shared" si="118"/>
        <v>2.1543773120653593E-2</v>
      </c>
      <c r="O1526">
        <f t="shared" si="119"/>
        <v>4.3087546241307187E-2</v>
      </c>
      <c r="Q1526" s="7">
        <v>1500</v>
      </c>
      <c r="R1526" s="7">
        <v>7.5611082006450583E-4</v>
      </c>
      <c r="S1526" s="7">
        <v>-7.5611082006450583E-4</v>
      </c>
      <c r="U1526" s="7">
        <v>85.005668934240362</v>
      </c>
      <c r="V1526" s="7">
        <v>1.4115006680099002E-3</v>
      </c>
    </row>
    <row r="1527" spans="1:22" x14ac:dyDescent="0.35">
      <c r="A1527" s="24">
        <v>2016</v>
      </c>
      <c r="B1527" s="17" t="s">
        <v>26</v>
      </c>
      <c r="C1527" s="17" t="s">
        <v>111</v>
      </c>
      <c r="D1527" s="17">
        <v>2012</v>
      </c>
      <c r="E1527" s="17">
        <v>4</v>
      </c>
      <c r="F1527" s="17">
        <v>90</v>
      </c>
      <c r="G1527" s="17">
        <v>0</v>
      </c>
      <c r="H1527" s="17">
        <v>90</v>
      </c>
      <c r="I1527" s="17" t="b">
        <v>1</v>
      </c>
      <c r="J1527" s="25">
        <v>0</v>
      </c>
      <c r="K1527">
        <f t="shared" si="115"/>
        <v>4.5903378488656765E-4</v>
      </c>
      <c r="L1527">
        <f t="shared" si="116"/>
        <v>2.1425073742850166E-2</v>
      </c>
      <c r="M1527">
        <f t="shared" si="117"/>
        <v>0</v>
      </c>
      <c r="N1527">
        <f t="shared" si="118"/>
        <v>2.1425073742850166E-2</v>
      </c>
      <c r="O1527">
        <f t="shared" si="119"/>
        <v>8.5700294971400665E-2</v>
      </c>
      <c r="Q1527" s="7">
        <v>1501</v>
      </c>
      <c r="R1527" s="7">
        <v>7.5611082006450583E-4</v>
      </c>
      <c r="S1527" s="7">
        <v>-7.5611082006450583E-4</v>
      </c>
      <c r="U1527" s="7">
        <v>85.062358276643991</v>
      </c>
      <c r="V1527" s="7">
        <v>1.4115006680099002E-3</v>
      </c>
    </row>
    <row r="1528" spans="1:22" x14ac:dyDescent="0.35">
      <c r="A1528" s="5">
        <v>2017</v>
      </c>
      <c r="B1528" s="14" t="s">
        <v>158</v>
      </c>
      <c r="C1528" s="14" t="s">
        <v>175</v>
      </c>
      <c r="D1528" s="14">
        <v>2015</v>
      </c>
      <c r="E1528" s="14">
        <v>2</v>
      </c>
      <c r="F1528" s="14">
        <v>90</v>
      </c>
      <c r="G1528" s="14">
        <v>0</v>
      </c>
      <c r="H1528" s="14">
        <v>90</v>
      </c>
      <c r="I1528" s="14" t="b">
        <v>1</v>
      </c>
      <c r="J1528" s="6">
        <v>0</v>
      </c>
      <c r="K1528">
        <f t="shared" si="115"/>
        <v>4.5903378488656765E-4</v>
      </c>
      <c r="L1528">
        <f t="shared" si="116"/>
        <v>2.1425073742850166E-2</v>
      </c>
      <c r="M1528">
        <f t="shared" si="117"/>
        <v>0</v>
      </c>
      <c r="N1528">
        <f t="shared" si="118"/>
        <v>2.1425073742850166E-2</v>
      </c>
      <c r="O1528">
        <f t="shared" si="119"/>
        <v>4.2850147485700332E-2</v>
      </c>
      <c r="Q1528" s="7">
        <v>1502</v>
      </c>
      <c r="R1528" s="7">
        <v>7.3893888597274121E-4</v>
      </c>
      <c r="S1528" s="7">
        <v>-7.3893888597274121E-4</v>
      </c>
      <c r="U1528" s="7">
        <v>85.11904761904762</v>
      </c>
      <c r="V1528" s="7">
        <v>1.4127275267100184E-3</v>
      </c>
    </row>
    <row r="1529" spans="1:22" x14ac:dyDescent="0.35">
      <c r="A1529" s="24">
        <v>2014</v>
      </c>
      <c r="B1529" s="17" t="s">
        <v>24</v>
      </c>
      <c r="C1529" s="17" t="s">
        <v>65</v>
      </c>
      <c r="D1529" s="17">
        <v>2013</v>
      </c>
      <c r="E1529" s="17">
        <v>1</v>
      </c>
      <c r="F1529" s="17">
        <v>88</v>
      </c>
      <c r="G1529" s="17">
        <v>0</v>
      </c>
      <c r="H1529" s="17">
        <v>88</v>
      </c>
      <c r="I1529" s="17" t="b">
        <v>1</v>
      </c>
      <c r="J1529" s="25">
        <v>0</v>
      </c>
      <c r="K1529">
        <f t="shared" si="115"/>
        <v>4.4883303411131061E-4</v>
      </c>
      <c r="L1529">
        <f t="shared" si="116"/>
        <v>2.1185679930351791E-2</v>
      </c>
      <c r="M1529">
        <f t="shared" si="117"/>
        <v>0</v>
      </c>
      <c r="N1529">
        <f t="shared" si="118"/>
        <v>2.1185679930351791E-2</v>
      </c>
      <c r="O1529">
        <f t="shared" si="119"/>
        <v>2.1185679930351791E-2</v>
      </c>
      <c r="Q1529" s="7">
        <v>1503</v>
      </c>
      <c r="R1529" s="7">
        <v>7.4388724090593565E-4</v>
      </c>
      <c r="S1529" s="7">
        <v>-7.4388724090593565E-4</v>
      </c>
      <c r="U1529" s="7">
        <v>85.17573696145125</v>
      </c>
      <c r="V1529" s="7">
        <v>1.4204685574057305E-3</v>
      </c>
    </row>
    <row r="1530" spans="1:22" x14ac:dyDescent="0.35">
      <c r="A1530" s="5">
        <v>2014</v>
      </c>
      <c r="B1530" s="14" t="s">
        <v>33</v>
      </c>
      <c r="C1530" s="14" t="s">
        <v>55</v>
      </c>
      <c r="D1530" s="14">
        <v>2011</v>
      </c>
      <c r="E1530" s="14">
        <v>3</v>
      </c>
      <c r="F1530" s="14">
        <v>88</v>
      </c>
      <c r="G1530" s="14">
        <v>0</v>
      </c>
      <c r="H1530" s="14">
        <v>88</v>
      </c>
      <c r="I1530" s="14" t="b">
        <v>1</v>
      </c>
      <c r="J1530" s="6">
        <v>0</v>
      </c>
      <c r="K1530">
        <f t="shared" si="115"/>
        <v>4.4883303411131061E-4</v>
      </c>
      <c r="L1530">
        <f t="shared" si="116"/>
        <v>2.1185679930351791E-2</v>
      </c>
      <c r="M1530">
        <f t="shared" si="117"/>
        <v>0</v>
      </c>
      <c r="N1530">
        <f t="shared" si="118"/>
        <v>2.1185679930351791E-2</v>
      </c>
      <c r="O1530">
        <f t="shared" si="119"/>
        <v>6.355703979105537E-2</v>
      </c>
      <c r="Q1530" s="7">
        <v>1504</v>
      </c>
      <c r="R1530" s="7">
        <v>7.497012767262904E-4</v>
      </c>
      <c r="S1530" s="7">
        <v>-7.497012767262904E-4</v>
      </c>
      <c r="U1530" s="7">
        <v>85.232426303854879</v>
      </c>
      <c r="V1530" s="7">
        <v>1.425490114586655E-3</v>
      </c>
    </row>
    <row r="1531" spans="1:22" x14ac:dyDescent="0.35">
      <c r="A1531" s="24">
        <v>2013</v>
      </c>
      <c r="B1531" s="17" t="s">
        <v>30</v>
      </c>
      <c r="C1531" s="17" t="s">
        <v>32</v>
      </c>
      <c r="D1531" s="17">
        <v>2011</v>
      </c>
      <c r="E1531" s="17">
        <v>2</v>
      </c>
      <c r="F1531" s="17">
        <v>87</v>
      </c>
      <c r="G1531" s="17">
        <v>0</v>
      </c>
      <c r="H1531" s="17">
        <v>87</v>
      </c>
      <c r="I1531" s="17" t="b">
        <v>1</v>
      </c>
      <c r="J1531" s="25">
        <v>0</v>
      </c>
      <c r="K1531">
        <f t="shared" si="115"/>
        <v>4.4373265872368206E-4</v>
      </c>
      <c r="L1531">
        <f t="shared" si="116"/>
        <v>2.106496282274626E-2</v>
      </c>
      <c r="M1531">
        <f t="shared" si="117"/>
        <v>0</v>
      </c>
      <c r="N1531">
        <f t="shared" si="118"/>
        <v>2.106496282274626E-2</v>
      </c>
      <c r="O1531">
        <f t="shared" si="119"/>
        <v>4.2129925645492519E-2</v>
      </c>
      <c r="Q1531" s="7">
        <v>1505</v>
      </c>
      <c r="R1531" s="7">
        <v>7.412836783203242E-4</v>
      </c>
      <c r="S1531" s="7">
        <v>-7.412836783203242E-4</v>
      </c>
      <c r="U1531" s="7">
        <v>85.289115646258495</v>
      </c>
      <c r="V1531" s="7">
        <v>1.428338249523345E-3</v>
      </c>
    </row>
    <row r="1532" spans="1:22" x14ac:dyDescent="0.35">
      <c r="A1532" s="5">
        <v>2014</v>
      </c>
      <c r="B1532" s="14" t="s">
        <v>30</v>
      </c>
      <c r="C1532" s="14" t="s">
        <v>126</v>
      </c>
      <c r="D1532" s="14">
        <v>2010</v>
      </c>
      <c r="E1532" s="14">
        <v>4</v>
      </c>
      <c r="F1532" s="14">
        <v>87</v>
      </c>
      <c r="G1532" s="14">
        <v>0</v>
      </c>
      <c r="H1532" s="14">
        <v>87</v>
      </c>
      <c r="I1532" s="14" t="b">
        <v>1</v>
      </c>
      <c r="J1532" s="6">
        <v>0</v>
      </c>
      <c r="K1532">
        <f t="shared" si="115"/>
        <v>4.4373265872368206E-4</v>
      </c>
      <c r="L1532">
        <f t="shared" si="116"/>
        <v>2.106496282274626E-2</v>
      </c>
      <c r="M1532">
        <f t="shared" si="117"/>
        <v>0</v>
      </c>
      <c r="N1532">
        <f t="shared" si="118"/>
        <v>2.106496282274626E-2</v>
      </c>
      <c r="O1532">
        <f t="shared" si="119"/>
        <v>8.4259851290985038E-2</v>
      </c>
      <c r="Q1532" s="7">
        <v>1506</v>
      </c>
      <c r="R1532" s="7">
        <v>7.0403040960014809E-4</v>
      </c>
      <c r="S1532" s="7">
        <v>-7.0403040960014809E-4</v>
      </c>
      <c r="U1532" s="7">
        <v>85.345804988662124</v>
      </c>
      <c r="V1532" s="7">
        <v>1.4340861127848888E-3</v>
      </c>
    </row>
    <row r="1533" spans="1:22" x14ac:dyDescent="0.35">
      <c r="A1533" s="3">
        <v>2016</v>
      </c>
      <c r="B1533" s="13" t="s">
        <v>58</v>
      </c>
      <c r="C1533" s="13" t="s">
        <v>76</v>
      </c>
      <c r="D1533" s="13">
        <v>2015</v>
      </c>
      <c r="E1533" s="17">
        <v>1</v>
      </c>
      <c r="F1533" s="13">
        <v>87</v>
      </c>
      <c r="G1533" s="13">
        <v>0</v>
      </c>
      <c r="H1533" s="13">
        <v>87</v>
      </c>
      <c r="I1533" s="13" t="b">
        <v>1</v>
      </c>
      <c r="J1533" s="4">
        <v>0</v>
      </c>
      <c r="K1533">
        <f t="shared" si="115"/>
        <v>4.4373265872368206E-4</v>
      </c>
      <c r="L1533">
        <f t="shared" si="116"/>
        <v>2.106496282274626E-2</v>
      </c>
      <c r="M1533">
        <f t="shared" si="117"/>
        <v>0</v>
      </c>
      <c r="N1533">
        <f t="shared" si="118"/>
        <v>2.106496282274626E-2</v>
      </c>
      <c r="O1533">
        <f t="shared" si="119"/>
        <v>2.106496282274626E-2</v>
      </c>
      <c r="Q1533" s="7">
        <v>1507</v>
      </c>
      <c r="R1533" s="7">
        <v>7.4208989912211425E-4</v>
      </c>
      <c r="S1533" s="7">
        <v>-7.4208989912211425E-4</v>
      </c>
      <c r="U1533" s="7">
        <v>85.402494331065753</v>
      </c>
      <c r="V1533" s="7">
        <v>1.4363402070893341E-3</v>
      </c>
    </row>
    <row r="1534" spans="1:22" x14ac:dyDescent="0.35">
      <c r="A1534" s="3">
        <v>2017</v>
      </c>
      <c r="B1534" s="13" t="s">
        <v>26</v>
      </c>
      <c r="C1534" s="13" t="s">
        <v>110</v>
      </c>
      <c r="D1534" s="13">
        <v>2013</v>
      </c>
      <c r="E1534" s="14">
        <v>4</v>
      </c>
      <c r="F1534" s="13">
        <v>87</v>
      </c>
      <c r="G1534" s="13">
        <v>0</v>
      </c>
      <c r="H1534" s="13">
        <v>87</v>
      </c>
      <c r="I1534" s="13" t="b">
        <v>1</v>
      </c>
      <c r="J1534" s="4">
        <v>0</v>
      </c>
      <c r="K1534">
        <f t="shared" si="115"/>
        <v>4.4373265872368206E-4</v>
      </c>
      <c r="L1534">
        <f t="shared" si="116"/>
        <v>2.106496282274626E-2</v>
      </c>
      <c r="M1534">
        <f t="shared" si="117"/>
        <v>0</v>
      </c>
      <c r="N1534">
        <f t="shared" si="118"/>
        <v>2.106496282274626E-2</v>
      </c>
      <c r="O1534">
        <f t="shared" si="119"/>
        <v>8.4259851290985038E-2</v>
      </c>
      <c r="Q1534" s="7">
        <v>1508</v>
      </c>
      <c r="R1534" s="7">
        <v>7.4208989912211425E-4</v>
      </c>
      <c r="S1534" s="7">
        <v>-7.4208989912211425E-4</v>
      </c>
      <c r="U1534" s="7">
        <v>85.459183673469383</v>
      </c>
      <c r="V1534" s="7">
        <v>1.4363402070893341E-3</v>
      </c>
    </row>
    <row r="1535" spans="1:22" x14ac:dyDescent="0.35">
      <c r="A1535" s="3">
        <v>2013</v>
      </c>
      <c r="B1535" s="13" t="s">
        <v>30</v>
      </c>
      <c r="C1535" s="13" t="s">
        <v>172</v>
      </c>
      <c r="D1535" s="13">
        <v>2011</v>
      </c>
      <c r="E1535" s="17">
        <v>2</v>
      </c>
      <c r="F1535" s="13">
        <v>86</v>
      </c>
      <c r="G1535" s="13">
        <v>0</v>
      </c>
      <c r="H1535" s="13">
        <v>86</v>
      </c>
      <c r="I1535" s="13" t="b">
        <v>1</v>
      </c>
      <c r="J1535" s="4">
        <v>0</v>
      </c>
      <c r="K1535">
        <f t="shared" si="115"/>
        <v>4.3863228333605351E-4</v>
      </c>
      <c r="L1535">
        <f t="shared" si="116"/>
        <v>2.0943549922017839E-2</v>
      </c>
      <c r="M1535">
        <f t="shared" si="117"/>
        <v>0</v>
      </c>
      <c r="N1535">
        <f t="shared" si="118"/>
        <v>2.0943549922017839E-2</v>
      </c>
      <c r="O1535">
        <f t="shared" si="119"/>
        <v>4.1887099844035679E-2</v>
      </c>
      <c r="Q1535" s="7">
        <v>1509</v>
      </c>
      <c r="R1535" s="7">
        <v>7.2542562244057806E-4</v>
      </c>
      <c r="S1535" s="7">
        <v>-7.2542562244057806E-4</v>
      </c>
      <c r="U1535" s="7">
        <v>85.515873015873012</v>
      </c>
      <c r="V1535" s="7">
        <v>1.4383617988105364E-3</v>
      </c>
    </row>
    <row r="1536" spans="1:22" x14ac:dyDescent="0.35">
      <c r="A1536" s="3">
        <v>2016</v>
      </c>
      <c r="B1536" s="13" t="s">
        <v>42</v>
      </c>
      <c r="C1536" s="13" t="s">
        <v>73</v>
      </c>
      <c r="D1536" s="13">
        <v>2014</v>
      </c>
      <c r="E1536" s="14">
        <v>2</v>
      </c>
      <c r="F1536" s="13">
        <v>86</v>
      </c>
      <c r="G1536" s="13">
        <v>0</v>
      </c>
      <c r="H1536" s="13">
        <v>86</v>
      </c>
      <c r="I1536" s="13" t="b">
        <v>1</v>
      </c>
      <c r="J1536" s="4">
        <v>0</v>
      </c>
      <c r="K1536">
        <f t="shared" si="115"/>
        <v>4.3863228333605351E-4</v>
      </c>
      <c r="L1536">
        <f t="shared" si="116"/>
        <v>2.0943549922017839E-2</v>
      </c>
      <c r="M1536">
        <f t="shared" si="117"/>
        <v>0</v>
      </c>
      <c r="N1536">
        <f t="shared" si="118"/>
        <v>2.0943549922017839E-2</v>
      </c>
      <c r="O1536">
        <f t="shared" si="119"/>
        <v>4.1887099844035679E-2</v>
      </c>
      <c r="Q1536" s="7">
        <v>1510</v>
      </c>
      <c r="R1536" s="7">
        <v>7.1338754981265212E-4</v>
      </c>
      <c r="S1536" s="7">
        <v>-7.1338754981265212E-4</v>
      </c>
      <c r="U1536" s="7">
        <v>85.572562358276642</v>
      </c>
      <c r="V1536" s="7">
        <v>1.4431400774982473E-3</v>
      </c>
    </row>
    <row r="1537" spans="1:22" x14ac:dyDescent="0.35">
      <c r="A1537" s="24">
        <v>2017</v>
      </c>
      <c r="B1537" s="17" t="s">
        <v>52</v>
      </c>
      <c r="C1537" s="17" t="s">
        <v>74</v>
      </c>
      <c r="D1537" s="17">
        <v>2012</v>
      </c>
      <c r="E1537" s="17">
        <v>5</v>
      </c>
      <c r="F1537" s="17">
        <v>86</v>
      </c>
      <c r="G1537" s="17">
        <v>0</v>
      </c>
      <c r="H1537" s="17">
        <v>86</v>
      </c>
      <c r="I1537" s="17" t="b">
        <v>1</v>
      </c>
      <c r="J1537" s="25">
        <v>0</v>
      </c>
      <c r="K1537">
        <f t="shared" si="115"/>
        <v>4.3863228333605351E-4</v>
      </c>
      <c r="L1537">
        <f t="shared" si="116"/>
        <v>2.0943549922017839E-2</v>
      </c>
      <c r="M1537">
        <f t="shared" si="117"/>
        <v>0</v>
      </c>
      <c r="N1537">
        <f t="shared" si="118"/>
        <v>2.0943549922017839E-2</v>
      </c>
      <c r="O1537">
        <f t="shared" si="119"/>
        <v>0.1047177496100892</v>
      </c>
      <c r="Q1537" s="7">
        <v>1511</v>
      </c>
      <c r="R1537" s="7">
        <v>7.0141647038538858E-4</v>
      </c>
      <c r="S1537" s="7">
        <v>-7.0141647038538858E-4</v>
      </c>
      <c r="U1537" s="7">
        <v>85.629251700680271</v>
      </c>
      <c r="V1537" s="7">
        <v>1.4431400774982473E-3</v>
      </c>
    </row>
    <row r="1538" spans="1:22" x14ac:dyDescent="0.35">
      <c r="A1538" s="3">
        <v>2017</v>
      </c>
      <c r="B1538" s="13" t="s">
        <v>92</v>
      </c>
      <c r="C1538" s="13" t="s">
        <v>149</v>
      </c>
      <c r="D1538" s="13">
        <v>2016</v>
      </c>
      <c r="E1538" s="14">
        <v>1</v>
      </c>
      <c r="F1538" s="13">
        <v>86</v>
      </c>
      <c r="G1538" s="13">
        <v>0</v>
      </c>
      <c r="H1538" s="13">
        <v>86</v>
      </c>
      <c r="I1538" s="13" t="b">
        <v>1</v>
      </c>
      <c r="J1538" s="4">
        <v>0</v>
      </c>
      <c r="K1538">
        <f t="shared" si="115"/>
        <v>4.3863228333605351E-4</v>
      </c>
      <c r="L1538">
        <f t="shared" si="116"/>
        <v>2.0943549922017839E-2</v>
      </c>
      <c r="M1538">
        <f t="shared" si="117"/>
        <v>0</v>
      </c>
      <c r="N1538">
        <f t="shared" si="118"/>
        <v>2.0943549922017839E-2</v>
      </c>
      <c r="O1538">
        <f t="shared" si="119"/>
        <v>2.0943549922017839E-2</v>
      </c>
      <c r="Q1538" s="7">
        <v>1512</v>
      </c>
      <c r="R1538" s="7">
        <v>7.3439964081766082E-4</v>
      </c>
      <c r="S1538" s="7">
        <v>-7.3439964081766082E-4</v>
      </c>
      <c r="U1538" s="7">
        <v>85.685941043083901</v>
      </c>
      <c r="V1538" s="7">
        <v>1.4457931324414885E-3</v>
      </c>
    </row>
    <row r="1539" spans="1:22" x14ac:dyDescent="0.35">
      <c r="A1539" s="3">
        <v>2014</v>
      </c>
      <c r="B1539" s="13" t="s">
        <v>30</v>
      </c>
      <c r="C1539" s="13" t="s">
        <v>51</v>
      </c>
      <c r="D1539" s="13">
        <v>2010</v>
      </c>
      <c r="E1539" s="17">
        <v>4</v>
      </c>
      <c r="F1539" s="13">
        <v>85</v>
      </c>
      <c r="G1539" s="13">
        <v>0</v>
      </c>
      <c r="H1539" s="13">
        <v>85</v>
      </c>
      <c r="I1539" s="13" t="b">
        <v>1</v>
      </c>
      <c r="J1539" s="4">
        <v>0</v>
      </c>
      <c r="K1539">
        <f t="shared" si="115"/>
        <v>4.3353190794842501E-4</v>
      </c>
      <c r="L1539">
        <f t="shared" si="116"/>
        <v>2.0821429056345413E-2</v>
      </c>
      <c r="M1539">
        <f t="shared" si="117"/>
        <v>0</v>
      </c>
      <c r="N1539">
        <f t="shared" si="118"/>
        <v>2.0821429056345413E-2</v>
      </c>
      <c r="O1539">
        <f t="shared" si="119"/>
        <v>8.3285716225381654E-2</v>
      </c>
      <c r="Q1539" s="7">
        <v>1513</v>
      </c>
      <c r="R1539" s="7">
        <v>6.9771503837222902E-4</v>
      </c>
      <c r="S1539" s="7">
        <v>-6.9771503837222902E-4</v>
      </c>
      <c r="U1539" s="7">
        <v>85.74263038548753</v>
      </c>
      <c r="V1539" s="7">
        <v>1.4511931127095578E-3</v>
      </c>
    </row>
    <row r="1540" spans="1:22" x14ac:dyDescent="0.35">
      <c r="A1540" s="5">
        <v>2015</v>
      </c>
      <c r="B1540" s="14" t="s">
        <v>104</v>
      </c>
      <c r="C1540" s="14" t="s">
        <v>115</v>
      </c>
      <c r="D1540" s="14">
        <v>2011</v>
      </c>
      <c r="E1540" s="14">
        <v>4</v>
      </c>
      <c r="F1540" s="14">
        <v>85</v>
      </c>
      <c r="G1540" s="14">
        <v>0</v>
      </c>
      <c r="H1540" s="14">
        <v>85</v>
      </c>
      <c r="I1540" s="14" t="b">
        <v>1</v>
      </c>
      <c r="J1540" s="6">
        <v>0</v>
      </c>
      <c r="K1540">
        <f t="shared" ref="K1540:K1603" si="120">H1540/$H$1</f>
        <v>4.3353190794842501E-4</v>
      </c>
      <c r="L1540">
        <f t="shared" ref="L1540:L1603" si="121">SQRT(K1540)</f>
        <v>2.0821429056345413E-2</v>
      </c>
      <c r="M1540">
        <f t="shared" ref="M1540:M1603" si="122">J1540*L1540</f>
        <v>0</v>
      </c>
      <c r="N1540">
        <f t="shared" ref="N1540:N1603" si="123">L1540</f>
        <v>2.0821429056345413E-2</v>
      </c>
      <c r="O1540">
        <f t="shared" ref="O1540:O1603" si="124">E1540*L1540</f>
        <v>8.3285716225381654E-2</v>
      </c>
      <c r="Q1540" s="7">
        <v>1514</v>
      </c>
      <c r="R1540" s="7">
        <v>6.8951275948535512E-4</v>
      </c>
      <c r="S1540" s="7">
        <v>-6.8951275948535512E-4</v>
      </c>
      <c r="U1540" s="7">
        <v>85.799319727891159</v>
      </c>
      <c r="V1540" s="7">
        <v>1.4518292585244694E-3</v>
      </c>
    </row>
    <row r="1541" spans="1:22" x14ac:dyDescent="0.35">
      <c r="A1541" s="24">
        <v>2013</v>
      </c>
      <c r="B1541" s="17" t="s">
        <v>30</v>
      </c>
      <c r="C1541" s="17" t="s">
        <v>126</v>
      </c>
      <c r="D1541" s="17">
        <v>2010</v>
      </c>
      <c r="E1541" s="17">
        <v>3</v>
      </c>
      <c r="F1541" s="17">
        <v>84</v>
      </c>
      <c r="G1541" s="17">
        <v>0</v>
      </c>
      <c r="H1541" s="17">
        <v>84</v>
      </c>
      <c r="I1541" s="17" t="b">
        <v>1</v>
      </c>
      <c r="J1541" s="25">
        <v>0</v>
      </c>
      <c r="K1541">
        <f t="shared" si="120"/>
        <v>4.2843153256079647E-4</v>
      </c>
      <c r="L1541">
        <f t="shared" si="121"/>
        <v>2.069858769483552E-2</v>
      </c>
      <c r="M1541">
        <f t="shared" si="122"/>
        <v>0</v>
      </c>
      <c r="N1541">
        <f t="shared" si="123"/>
        <v>2.069858769483552E-2</v>
      </c>
      <c r="O1541">
        <f t="shared" si="124"/>
        <v>6.209576308450656E-2</v>
      </c>
      <c r="Q1541" s="7">
        <v>1515</v>
      </c>
      <c r="R1541" s="7">
        <v>7.3052415391972438E-4</v>
      </c>
      <c r="S1541" s="7">
        <v>-7.3052415391972438E-4</v>
      </c>
      <c r="U1541" s="7">
        <v>85.856009070294789</v>
      </c>
      <c r="V1541" s="7">
        <v>1.4518292585244694E-3</v>
      </c>
    </row>
    <row r="1542" spans="1:22" x14ac:dyDescent="0.35">
      <c r="A1542" s="5">
        <v>2013</v>
      </c>
      <c r="B1542" s="14" t="s">
        <v>26</v>
      </c>
      <c r="C1542" s="14" t="s">
        <v>130</v>
      </c>
      <c r="D1542" s="14">
        <v>2008</v>
      </c>
      <c r="E1542" s="14">
        <v>5</v>
      </c>
      <c r="F1542" s="14">
        <v>84</v>
      </c>
      <c r="G1542" s="14">
        <v>0</v>
      </c>
      <c r="H1542" s="14">
        <v>84</v>
      </c>
      <c r="I1542" s="14" t="b">
        <v>1</v>
      </c>
      <c r="J1542" s="6">
        <v>0</v>
      </c>
      <c r="K1542">
        <f t="shared" si="120"/>
        <v>4.2843153256079647E-4</v>
      </c>
      <c r="L1542">
        <f t="shared" si="121"/>
        <v>2.069858769483552E-2</v>
      </c>
      <c r="M1542">
        <f t="shared" si="122"/>
        <v>0</v>
      </c>
      <c r="N1542">
        <f t="shared" si="123"/>
        <v>2.069858769483552E-2</v>
      </c>
      <c r="O1542">
        <f t="shared" si="124"/>
        <v>0.10349293847417759</v>
      </c>
      <c r="Q1542" s="7">
        <v>1516</v>
      </c>
      <c r="R1542" s="7">
        <v>7.2232187503285059E-4</v>
      </c>
      <c r="S1542" s="7">
        <v>-7.2232187503285059E-4</v>
      </c>
      <c r="U1542" s="7">
        <v>85.912698412698404</v>
      </c>
      <c r="V1542" s="7">
        <v>1.4577916214301293E-3</v>
      </c>
    </row>
    <row r="1543" spans="1:22" x14ac:dyDescent="0.35">
      <c r="A1543" s="24">
        <v>2015</v>
      </c>
      <c r="B1543" s="17" t="s">
        <v>92</v>
      </c>
      <c r="C1543" s="17" t="s">
        <v>149</v>
      </c>
      <c r="D1543" s="17">
        <v>2011</v>
      </c>
      <c r="E1543" s="17">
        <v>4</v>
      </c>
      <c r="F1543" s="17">
        <v>84</v>
      </c>
      <c r="G1543" s="17">
        <v>0</v>
      </c>
      <c r="H1543" s="17">
        <v>84</v>
      </c>
      <c r="I1543" s="17" t="b">
        <v>1</v>
      </c>
      <c r="J1543" s="25">
        <v>0</v>
      </c>
      <c r="K1543">
        <f t="shared" si="120"/>
        <v>4.2843153256079647E-4</v>
      </c>
      <c r="L1543">
        <f t="shared" si="121"/>
        <v>2.069858769483552E-2</v>
      </c>
      <c r="M1543">
        <f t="shared" si="122"/>
        <v>0</v>
      </c>
      <c r="N1543">
        <f t="shared" si="123"/>
        <v>2.069858769483552E-2</v>
      </c>
      <c r="O1543">
        <f t="shared" si="124"/>
        <v>8.279435077934208E-2</v>
      </c>
      <c r="Q1543" s="7">
        <v>1517</v>
      </c>
      <c r="R1543" s="7">
        <v>6.9771503837222902E-4</v>
      </c>
      <c r="S1543" s="7">
        <v>-6.9771503837222902E-4</v>
      </c>
      <c r="U1543" s="7">
        <v>85.969387755102034</v>
      </c>
      <c r="V1543" s="7">
        <v>1.461177901536128E-3</v>
      </c>
    </row>
    <row r="1544" spans="1:22" x14ac:dyDescent="0.35">
      <c r="A1544" s="3">
        <v>2013</v>
      </c>
      <c r="B1544" s="13" t="s">
        <v>30</v>
      </c>
      <c r="C1544" s="13" t="s">
        <v>85</v>
      </c>
      <c r="D1544" s="13">
        <v>2008</v>
      </c>
      <c r="E1544" s="14">
        <v>5</v>
      </c>
      <c r="F1544" s="13">
        <v>83</v>
      </c>
      <c r="G1544" s="13">
        <v>0</v>
      </c>
      <c r="H1544" s="13">
        <v>83</v>
      </c>
      <c r="I1544" s="13" t="b">
        <v>1</v>
      </c>
      <c r="J1544" s="4">
        <v>0</v>
      </c>
      <c r="K1544">
        <f t="shared" si="120"/>
        <v>4.2333115717316797E-4</v>
      </c>
      <c r="L1544">
        <f t="shared" si="121"/>
        <v>2.0575012932515208E-2</v>
      </c>
      <c r="M1544">
        <f t="shared" si="122"/>
        <v>0</v>
      </c>
      <c r="N1544">
        <f t="shared" si="123"/>
        <v>2.0575012932515208E-2</v>
      </c>
      <c r="O1544">
        <f t="shared" si="124"/>
        <v>0.10287506466257604</v>
      </c>
      <c r="Q1544" s="7">
        <v>1518</v>
      </c>
      <c r="R1544" s="7">
        <v>7.2232187503285059E-4</v>
      </c>
      <c r="S1544" s="7">
        <v>-7.2232187503285059E-4</v>
      </c>
      <c r="U1544" s="7">
        <v>86.026077097505663</v>
      </c>
      <c r="V1544" s="7">
        <v>1.461177901536128E-3</v>
      </c>
    </row>
    <row r="1545" spans="1:22" x14ac:dyDescent="0.35">
      <c r="A1545" s="24">
        <v>2013</v>
      </c>
      <c r="B1545" s="17" t="s">
        <v>42</v>
      </c>
      <c r="C1545" s="17" t="s">
        <v>45</v>
      </c>
      <c r="D1545" s="17">
        <v>2010</v>
      </c>
      <c r="E1545" s="17">
        <v>3</v>
      </c>
      <c r="F1545" s="17">
        <v>83</v>
      </c>
      <c r="G1545" s="17">
        <v>0</v>
      </c>
      <c r="H1545" s="17">
        <v>83</v>
      </c>
      <c r="I1545" s="17" t="b">
        <v>1</v>
      </c>
      <c r="J1545" s="25">
        <v>0</v>
      </c>
      <c r="K1545">
        <f t="shared" si="120"/>
        <v>4.2333115717316797E-4</v>
      </c>
      <c r="L1545">
        <f t="shared" si="121"/>
        <v>2.0575012932515208E-2</v>
      </c>
      <c r="M1545">
        <f t="shared" si="122"/>
        <v>0</v>
      </c>
      <c r="N1545">
        <f t="shared" si="123"/>
        <v>2.0575012932515208E-2</v>
      </c>
      <c r="O1545">
        <f t="shared" si="124"/>
        <v>6.1725038797545623E-2</v>
      </c>
      <c r="Q1545" s="7">
        <v>1519</v>
      </c>
      <c r="R1545" s="7">
        <v>7.2662799731853796E-4</v>
      </c>
      <c r="S1545" s="7">
        <v>-7.2662799731853796E-4</v>
      </c>
      <c r="U1545" s="7">
        <v>86.082766439909292</v>
      </c>
      <c r="V1545" s="7">
        <v>1.4654441234661537E-3</v>
      </c>
    </row>
    <row r="1546" spans="1:22" x14ac:dyDescent="0.35">
      <c r="A1546" s="3">
        <v>2013</v>
      </c>
      <c r="B1546" s="13" t="s">
        <v>42</v>
      </c>
      <c r="C1546" s="13" t="s">
        <v>151</v>
      </c>
      <c r="D1546" s="13">
        <v>2010</v>
      </c>
      <c r="E1546" s="14">
        <v>3</v>
      </c>
      <c r="F1546" s="13">
        <v>83</v>
      </c>
      <c r="G1546" s="13">
        <v>0</v>
      </c>
      <c r="H1546" s="13">
        <v>83</v>
      </c>
      <c r="I1546" s="13" t="b">
        <v>1</v>
      </c>
      <c r="J1546" s="4">
        <v>0</v>
      </c>
      <c r="K1546">
        <f t="shared" si="120"/>
        <v>4.2333115717316797E-4</v>
      </c>
      <c r="L1546">
        <f t="shared" si="121"/>
        <v>2.0575012932515208E-2</v>
      </c>
      <c r="M1546">
        <f t="shared" si="122"/>
        <v>0</v>
      </c>
      <c r="N1546">
        <f t="shared" si="123"/>
        <v>2.0575012932515208E-2</v>
      </c>
      <c r="O1546">
        <f t="shared" si="124"/>
        <v>6.1725038797545623E-2</v>
      </c>
      <c r="Q1546" s="7">
        <v>1520</v>
      </c>
      <c r="R1546" s="7">
        <v>6.902526308942904E-4</v>
      </c>
      <c r="S1546" s="7">
        <v>-6.902526308942904E-4</v>
      </c>
      <c r="U1546" s="7">
        <v>86.139455782312922</v>
      </c>
      <c r="V1546" s="7">
        <v>1.4697479333890871E-3</v>
      </c>
    </row>
    <row r="1547" spans="1:22" x14ac:dyDescent="0.35">
      <c r="A1547" s="24">
        <v>2015</v>
      </c>
      <c r="B1547" s="17" t="s">
        <v>42</v>
      </c>
      <c r="C1547" s="17" t="s">
        <v>73</v>
      </c>
      <c r="D1547" s="17">
        <v>2011</v>
      </c>
      <c r="E1547" s="17">
        <v>4</v>
      </c>
      <c r="F1547" s="17">
        <v>83</v>
      </c>
      <c r="G1547" s="17">
        <v>0</v>
      </c>
      <c r="H1547" s="17">
        <v>83</v>
      </c>
      <c r="I1547" s="17" t="b">
        <v>1</v>
      </c>
      <c r="J1547" s="25">
        <v>0</v>
      </c>
      <c r="K1547">
        <f t="shared" si="120"/>
        <v>4.2333115717316797E-4</v>
      </c>
      <c r="L1547">
        <f t="shared" si="121"/>
        <v>2.0575012932515208E-2</v>
      </c>
      <c r="M1547">
        <f t="shared" si="122"/>
        <v>0</v>
      </c>
      <c r="N1547">
        <f t="shared" si="123"/>
        <v>2.0575012932515208E-2</v>
      </c>
      <c r="O1547">
        <f t="shared" si="124"/>
        <v>8.230005173006083E-2</v>
      </c>
      <c r="Q1547" s="7">
        <v>1521</v>
      </c>
      <c r="R1547" s="7">
        <v>6.9836718235100266E-4</v>
      </c>
      <c r="S1547" s="7">
        <v>-6.9836718235100266E-4</v>
      </c>
      <c r="U1547" s="7">
        <v>86.196145124716551</v>
      </c>
      <c r="V1547" s="7">
        <v>1.4707094957643631E-3</v>
      </c>
    </row>
    <row r="1548" spans="1:22" x14ac:dyDescent="0.35">
      <c r="A1548" s="5">
        <v>2015</v>
      </c>
      <c r="B1548" s="14" t="s">
        <v>37</v>
      </c>
      <c r="C1548" s="14" t="s">
        <v>59</v>
      </c>
      <c r="D1548" s="14">
        <v>2014</v>
      </c>
      <c r="E1548" s="14">
        <v>1</v>
      </c>
      <c r="F1548" s="14">
        <v>83</v>
      </c>
      <c r="G1548" s="14">
        <v>0</v>
      </c>
      <c r="H1548" s="14">
        <v>83</v>
      </c>
      <c r="I1548" s="14" t="b">
        <v>1</v>
      </c>
      <c r="J1548" s="6">
        <v>0</v>
      </c>
      <c r="K1548">
        <f t="shared" si="120"/>
        <v>4.2333115717316797E-4</v>
      </c>
      <c r="L1548">
        <f t="shared" si="121"/>
        <v>2.0575012932515208E-2</v>
      </c>
      <c r="M1548">
        <f t="shared" si="122"/>
        <v>0</v>
      </c>
      <c r="N1548">
        <f t="shared" si="123"/>
        <v>2.0575012932515208E-2</v>
      </c>
      <c r="O1548">
        <f t="shared" si="124"/>
        <v>2.0575012932515208E-2</v>
      </c>
      <c r="Q1548" s="7">
        <v>1522</v>
      </c>
      <c r="R1548" s="7">
        <v>7.227108367211392E-4</v>
      </c>
      <c r="S1548" s="7">
        <v>-7.227108367211392E-4</v>
      </c>
      <c r="U1548" s="7">
        <v>86.252834467120181</v>
      </c>
      <c r="V1548" s="7">
        <v>1.4745747047840629E-3</v>
      </c>
    </row>
    <row r="1549" spans="1:22" x14ac:dyDescent="0.35">
      <c r="A1549" s="3">
        <v>2015</v>
      </c>
      <c r="B1549" s="13" t="s">
        <v>104</v>
      </c>
      <c r="C1549" s="13" t="s">
        <v>105</v>
      </c>
      <c r="D1549" s="13">
        <v>2010</v>
      </c>
      <c r="E1549" s="17">
        <v>5</v>
      </c>
      <c r="F1549" s="13">
        <v>83</v>
      </c>
      <c r="G1549" s="13">
        <v>0</v>
      </c>
      <c r="H1549" s="13">
        <v>83</v>
      </c>
      <c r="I1549" s="13" t="b">
        <v>1</v>
      </c>
      <c r="J1549" s="4">
        <v>0</v>
      </c>
      <c r="K1549">
        <f t="shared" si="120"/>
        <v>4.2333115717316797E-4</v>
      </c>
      <c r="L1549">
        <f t="shared" si="121"/>
        <v>2.0575012932515208E-2</v>
      </c>
      <c r="M1549">
        <f t="shared" si="122"/>
        <v>0</v>
      </c>
      <c r="N1549">
        <f t="shared" si="123"/>
        <v>2.0575012932515208E-2</v>
      </c>
      <c r="O1549">
        <f t="shared" si="124"/>
        <v>0.10287506466257604</v>
      </c>
      <c r="Q1549" s="7">
        <v>1523</v>
      </c>
      <c r="R1549" s="7">
        <v>7.026316684480467E-4</v>
      </c>
      <c r="S1549" s="7">
        <v>-7.026316684480467E-4</v>
      </c>
      <c r="U1549" s="7">
        <v>86.30952380952381</v>
      </c>
      <c r="V1549" s="7">
        <v>1.4784705496311082E-3</v>
      </c>
    </row>
    <row r="1550" spans="1:22" x14ac:dyDescent="0.35">
      <c r="A1550" s="3">
        <v>2016</v>
      </c>
      <c r="B1550" s="13" t="s">
        <v>30</v>
      </c>
      <c r="C1550" s="13" t="s">
        <v>172</v>
      </c>
      <c r="D1550" s="13">
        <v>2015</v>
      </c>
      <c r="E1550" s="14">
        <v>1</v>
      </c>
      <c r="F1550" s="13">
        <v>83</v>
      </c>
      <c r="G1550" s="13">
        <v>0</v>
      </c>
      <c r="H1550" s="13">
        <v>83</v>
      </c>
      <c r="I1550" s="13" t="b">
        <v>1</v>
      </c>
      <c r="J1550" s="4">
        <v>0</v>
      </c>
      <c r="K1550">
        <f t="shared" si="120"/>
        <v>4.2333115717316797E-4</v>
      </c>
      <c r="L1550">
        <f t="shared" si="121"/>
        <v>2.0575012932515208E-2</v>
      </c>
      <c r="M1550">
        <f t="shared" si="122"/>
        <v>0</v>
      </c>
      <c r="N1550">
        <f t="shared" si="123"/>
        <v>2.0575012932515208E-2</v>
      </c>
      <c r="O1550">
        <f t="shared" si="124"/>
        <v>2.0575012932515208E-2</v>
      </c>
      <c r="Q1550" s="7">
        <v>1524</v>
      </c>
      <c r="R1550" s="7">
        <v>6.9456133830942052E-4</v>
      </c>
      <c r="S1550" s="7">
        <v>-6.9456133830942052E-4</v>
      </c>
      <c r="U1550" s="7">
        <v>86.36621315192744</v>
      </c>
      <c r="V1550" s="7">
        <v>1.4806304785396937E-3</v>
      </c>
    </row>
    <row r="1551" spans="1:22" x14ac:dyDescent="0.35">
      <c r="A1551" s="3">
        <v>2016</v>
      </c>
      <c r="B1551" s="13" t="s">
        <v>104</v>
      </c>
      <c r="C1551" s="13" t="s">
        <v>105</v>
      </c>
      <c r="D1551" s="13">
        <v>2013</v>
      </c>
      <c r="E1551" s="17">
        <v>3</v>
      </c>
      <c r="F1551" s="13">
        <v>83</v>
      </c>
      <c r="G1551" s="13">
        <v>0</v>
      </c>
      <c r="H1551" s="13">
        <v>83</v>
      </c>
      <c r="I1551" s="13" t="b">
        <v>1</v>
      </c>
      <c r="J1551" s="4">
        <v>0</v>
      </c>
      <c r="K1551">
        <f t="shared" si="120"/>
        <v>4.2333115717316797E-4</v>
      </c>
      <c r="L1551">
        <f t="shared" si="121"/>
        <v>2.0575012932515208E-2</v>
      </c>
      <c r="M1551">
        <f t="shared" si="122"/>
        <v>0</v>
      </c>
      <c r="N1551">
        <f t="shared" si="123"/>
        <v>2.0575012932515208E-2</v>
      </c>
      <c r="O1551">
        <f t="shared" si="124"/>
        <v>6.1725038797545623E-2</v>
      </c>
      <c r="Q1551" s="7">
        <v>1525</v>
      </c>
      <c r="R1551" s="7">
        <v>7.0678625529679308E-4</v>
      </c>
      <c r="S1551" s="7">
        <v>-7.0678625529679308E-4</v>
      </c>
      <c r="U1551" s="7">
        <v>86.422902494331069</v>
      </c>
      <c r="V1551" s="7">
        <v>1.4851153945706437E-3</v>
      </c>
    </row>
    <row r="1552" spans="1:22" x14ac:dyDescent="0.35">
      <c r="A1552" s="5">
        <v>2014</v>
      </c>
      <c r="B1552" s="14" t="s">
        <v>30</v>
      </c>
      <c r="C1552" s="14" t="s">
        <v>85</v>
      </c>
      <c r="D1552" s="14">
        <v>2010</v>
      </c>
      <c r="E1552" s="14">
        <v>4</v>
      </c>
      <c r="F1552" s="14">
        <v>82</v>
      </c>
      <c r="G1552" s="14">
        <v>0</v>
      </c>
      <c r="H1552" s="14">
        <v>82</v>
      </c>
      <c r="I1552" s="14" t="b">
        <v>1</v>
      </c>
      <c r="J1552" s="6">
        <v>0</v>
      </c>
      <c r="K1552">
        <f t="shared" si="120"/>
        <v>4.1823078178553942E-4</v>
      </c>
      <c r="L1552">
        <f t="shared" si="121"/>
        <v>2.0450691474508616E-2</v>
      </c>
      <c r="M1552">
        <f t="shared" si="122"/>
        <v>0</v>
      </c>
      <c r="N1552">
        <f t="shared" si="123"/>
        <v>2.0450691474508616E-2</v>
      </c>
      <c r="O1552">
        <f t="shared" si="124"/>
        <v>8.1802765898034466E-2</v>
      </c>
      <c r="Q1552" s="7">
        <v>1526</v>
      </c>
      <c r="R1552" s="7">
        <v>6.9073452495402895E-4</v>
      </c>
      <c r="S1552" s="7">
        <v>-6.9073452495402895E-4</v>
      </c>
      <c r="U1552" s="7">
        <v>86.479591836734699</v>
      </c>
      <c r="V1552" s="7">
        <v>1.4871675102304182E-3</v>
      </c>
    </row>
    <row r="1553" spans="1:22" x14ac:dyDescent="0.35">
      <c r="A1553" s="3">
        <v>2015</v>
      </c>
      <c r="B1553" s="13" t="s">
        <v>30</v>
      </c>
      <c r="C1553" s="13" t="s">
        <v>172</v>
      </c>
      <c r="D1553" s="13">
        <v>2012</v>
      </c>
      <c r="E1553" s="17">
        <v>3</v>
      </c>
      <c r="F1553" s="13">
        <v>82</v>
      </c>
      <c r="G1553" s="13">
        <v>0</v>
      </c>
      <c r="H1553" s="13">
        <v>82</v>
      </c>
      <c r="I1553" s="13" t="b">
        <v>1</v>
      </c>
      <c r="J1553" s="4">
        <v>0</v>
      </c>
      <c r="K1553">
        <f t="shared" si="120"/>
        <v>4.1823078178553942E-4</v>
      </c>
      <c r="L1553">
        <f t="shared" si="121"/>
        <v>2.0450691474508616E-2</v>
      </c>
      <c r="M1553">
        <f t="shared" si="122"/>
        <v>0</v>
      </c>
      <c r="N1553">
        <f t="shared" si="123"/>
        <v>2.0450691474508616E-2</v>
      </c>
      <c r="O1553">
        <f t="shared" si="124"/>
        <v>6.1352074423525846E-2</v>
      </c>
      <c r="Q1553" s="7">
        <v>1527</v>
      </c>
      <c r="R1553" s="7">
        <v>6.7508039064095664E-4</v>
      </c>
      <c r="S1553" s="7">
        <v>-6.7508039064095664E-4</v>
      </c>
      <c r="U1553" s="7">
        <v>86.536281179138314</v>
      </c>
      <c r="V1553" s="7">
        <v>1.4873503324709782E-3</v>
      </c>
    </row>
    <row r="1554" spans="1:22" x14ac:dyDescent="0.35">
      <c r="A1554" s="5">
        <v>2016</v>
      </c>
      <c r="B1554" s="14" t="s">
        <v>37</v>
      </c>
      <c r="C1554" s="14" t="s">
        <v>157</v>
      </c>
      <c r="D1554" s="14">
        <v>2016</v>
      </c>
      <c r="E1554" s="14">
        <v>0</v>
      </c>
      <c r="F1554" s="14">
        <v>82</v>
      </c>
      <c r="G1554" s="14">
        <v>0</v>
      </c>
      <c r="H1554" s="14">
        <v>82</v>
      </c>
      <c r="I1554" s="14" t="b">
        <v>1</v>
      </c>
      <c r="J1554" s="6">
        <v>0</v>
      </c>
      <c r="K1554">
        <f t="shared" si="120"/>
        <v>4.1823078178553942E-4</v>
      </c>
      <c r="L1554">
        <f t="shared" si="121"/>
        <v>2.0450691474508616E-2</v>
      </c>
      <c r="M1554">
        <f t="shared" si="122"/>
        <v>0</v>
      </c>
      <c r="N1554">
        <f t="shared" si="123"/>
        <v>2.0450691474508616E-2</v>
      </c>
      <c r="O1554">
        <f t="shared" si="124"/>
        <v>0</v>
      </c>
      <c r="Q1554" s="7">
        <v>1528</v>
      </c>
      <c r="R1554" s="7">
        <v>6.909527664120599E-4</v>
      </c>
      <c r="S1554" s="7">
        <v>-6.909527664120599E-4</v>
      </c>
      <c r="U1554" s="7">
        <v>86.592970521541943</v>
      </c>
      <c r="V1554" s="7">
        <v>1.4873503324709782E-3</v>
      </c>
    </row>
    <row r="1555" spans="1:22" x14ac:dyDescent="0.35">
      <c r="A1555" s="24">
        <v>2014</v>
      </c>
      <c r="B1555" s="17" t="s">
        <v>26</v>
      </c>
      <c r="C1555" s="17" t="s">
        <v>27</v>
      </c>
      <c r="D1555" s="17">
        <v>2014</v>
      </c>
      <c r="E1555" s="17">
        <v>0</v>
      </c>
      <c r="F1555" s="17">
        <v>81</v>
      </c>
      <c r="G1555" s="17">
        <v>0</v>
      </c>
      <c r="H1555" s="17">
        <v>81</v>
      </c>
      <c r="I1555" s="17" t="b">
        <v>1</v>
      </c>
      <c r="J1555" s="25">
        <v>0</v>
      </c>
      <c r="K1555">
        <f t="shared" si="120"/>
        <v>4.1313040639791087E-4</v>
      </c>
      <c r="L1555">
        <f t="shared" si="121"/>
        <v>2.0325609619342561E-2</v>
      </c>
      <c r="M1555">
        <f t="shared" si="122"/>
        <v>0</v>
      </c>
      <c r="N1555">
        <f t="shared" si="123"/>
        <v>2.0325609619342561E-2</v>
      </c>
      <c r="O1555">
        <f t="shared" si="124"/>
        <v>0</v>
      </c>
      <c r="Q1555" s="7">
        <v>1529</v>
      </c>
      <c r="R1555" s="7">
        <v>6.7912471449016823E-4</v>
      </c>
      <c r="S1555" s="7">
        <v>-6.7912471449016823E-4</v>
      </c>
      <c r="U1555" s="7">
        <v>86.649659863945573</v>
      </c>
      <c r="V1555" s="7">
        <v>1.4943685395111222E-3</v>
      </c>
    </row>
    <row r="1556" spans="1:22" x14ac:dyDescent="0.35">
      <c r="A1556" s="5">
        <v>2016</v>
      </c>
      <c r="B1556" s="14" t="s">
        <v>92</v>
      </c>
      <c r="C1556" s="14" t="s">
        <v>149</v>
      </c>
      <c r="D1556" s="14">
        <v>2014</v>
      </c>
      <c r="E1556" s="14">
        <v>2</v>
      </c>
      <c r="F1556" s="14">
        <v>81</v>
      </c>
      <c r="G1556" s="14">
        <v>0</v>
      </c>
      <c r="H1556" s="14">
        <v>81</v>
      </c>
      <c r="I1556" s="14" t="b">
        <v>1</v>
      </c>
      <c r="J1556" s="6">
        <v>0</v>
      </c>
      <c r="K1556">
        <f t="shared" si="120"/>
        <v>4.1313040639791087E-4</v>
      </c>
      <c r="L1556">
        <f t="shared" si="121"/>
        <v>2.0325609619342561E-2</v>
      </c>
      <c r="M1556">
        <f t="shared" si="122"/>
        <v>0</v>
      </c>
      <c r="N1556">
        <f t="shared" si="123"/>
        <v>2.0325609619342561E-2</v>
      </c>
      <c r="O1556">
        <f t="shared" si="124"/>
        <v>4.0651219238685123E-2</v>
      </c>
      <c r="Q1556" s="7">
        <v>1530</v>
      </c>
      <c r="R1556" s="7">
        <v>6.9490664863748521E-4</v>
      </c>
      <c r="S1556" s="7">
        <v>-6.9490664863748521E-4</v>
      </c>
      <c r="U1556" s="7">
        <v>86.706349206349202</v>
      </c>
      <c r="V1556" s="7">
        <v>1.4984238211583315E-3</v>
      </c>
    </row>
    <row r="1557" spans="1:22" x14ac:dyDescent="0.35">
      <c r="A1557" s="3">
        <v>2013</v>
      </c>
      <c r="B1557" s="13" t="s">
        <v>158</v>
      </c>
      <c r="C1557" s="13" t="s">
        <v>175</v>
      </c>
      <c r="D1557" s="13">
        <v>2010</v>
      </c>
      <c r="E1557" s="17">
        <v>3</v>
      </c>
      <c r="F1557" s="13">
        <v>80</v>
      </c>
      <c r="G1557" s="13">
        <v>0</v>
      </c>
      <c r="H1557" s="13">
        <v>80</v>
      </c>
      <c r="I1557" s="13" t="b">
        <v>1</v>
      </c>
      <c r="J1557" s="4">
        <v>0</v>
      </c>
      <c r="K1557">
        <f t="shared" si="120"/>
        <v>4.0803003101028238E-4</v>
      </c>
      <c r="L1557">
        <f t="shared" si="121"/>
        <v>2.0199753241321599E-2</v>
      </c>
      <c r="M1557">
        <f t="shared" si="122"/>
        <v>0</v>
      </c>
      <c r="N1557">
        <f t="shared" si="123"/>
        <v>2.0199753241321599E-2</v>
      </c>
      <c r="O1557">
        <f t="shared" si="124"/>
        <v>6.0599259723964793E-2</v>
      </c>
      <c r="Q1557" s="7">
        <v>1531</v>
      </c>
      <c r="R1557" s="7">
        <v>6.7123374741650968E-4</v>
      </c>
      <c r="S1557" s="7">
        <v>-6.7123374741650968E-4</v>
      </c>
      <c r="U1557" s="7">
        <v>86.763038548752832</v>
      </c>
      <c r="V1557" s="7">
        <v>1.5005056024577819E-3</v>
      </c>
    </row>
    <row r="1558" spans="1:22" x14ac:dyDescent="0.35">
      <c r="A1558" s="5">
        <v>2014</v>
      </c>
      <c r="B1558" s="14" t="s">
        <v>26</v>
      </c>
      <c r="C1558" s="14" t="s">
        <v>133</v>
      </c>
      <c r="D1558" s="14">
        <v>2011</v>
      </c>
      <c r="E1558" s="14">
        <v>3</v>
      </c>
      <c r="F1558" s="14">
        <v>80</v>
      </c>
      <c r="G1558" s="14">
        <v>0</v>
      </c>
      <c r="H1558" s="14">
        <v>80</v>
      </c>
      <c r="I1558" s="14" t="b">
        <v>1</v>
      </c>
      <c r="J1558" s="6">
        <v>0</v>
      </c>
      <c r="K1558">
        <f t="shared" si="120"/>
        <v>4.0803003101028238E-4</v>
      </c>
      <c r="L1558">
        <f t="shared" si="121"/>
        <v>2.0199753241321599E-2</v>
      </c>
      <c r="M1558">
        <f t="shared" si="122"/>
        <v>0</v>
      </c>
      <c r="N1558">
        <f t="shared" si="123"/>
        <v>2.0199753241321599E-2</v>
      </c>
      <c r="O1558">
        <f t="shared" si="124"/>
        <v>6.0599259723964793E-2</v>
      </c>
      <c r="Q1558" s="7">
        <v>1532</v>
      </c>
      <c r="R1558" s="7">
        <v>6.9490664863748521E-4</v>
      </c>
      <c r="S1558" s="7">
        <v>-6.9490664863748521E-4</v>
      </c>
      <c r="U1558" s="7">
        <v>86.819727891156461</v>
      </c>
      <c r="V1558" s="7">
        <v>1.5056007125438938E-3</v>
      </c>
    </row>
    <row r="1559" spans="1:22" x14ac:dyDescent="0.35">
      <c r="A1559" s="3">
        <v>2017</v>
      </c>
      <c r="B1559" s="13" t="s">
        <v>30</v>
      </c>
      <c r="C1559" s="13" t="s">
        <v>48</v>
      </c>
      <c r="D1559" s="13">
        <v>2017</v>
      </c>
      <c r="E1559" s="17">
        <v>0</v>
      </c>
      <c r="F1559" s="13">
        <v>80</v>
      </c>
      <c r="G1559" s="13">
        <v>0</v>
      </c>
      <c r="H1559" s="13">
        <v>80</v>
      </c>
      <c r="I1559" s="13" t="b">
        <v>1</v>
      </c>
      <c r="J1559" s="4">
        <v>0</v>
      </c>
      <c r="K1559">
        <f t="shared" si="120"/>
        <v>4.0803003101028238E-4</v>
      </c>
      <c r="L1559">
        <f t="shared" si="121"/>
        <v>2.0199753241321599E-2</v>
      </c>
      <c r="M1559">
        <f t="shared" si="122"/>
        <v>0</v>
      </c>
      <c r="N1559">
        <f t="shared" si="123"/>
        <v>2.0199753241321599E-2</v>
      </c>
      <c r="O1559">
        <f t="shared" si="124"/>
        <v>0</v>
      </c>
      <c r="Q1559" s="7">
        <v>1533</v>
      </c>
      <c r="R1559" s="7">
        <v>6.752104184035131E-4</v>
      </c>
      <c r="S1559" s="7">
        <v>-6.752104184035131E-4</v>
      </c>
      <c r="U1559" s="7">
        <v>86.87641723356009</v>
      </c>
      <c r="V1559" s="7">
        <v>1.5056007125438947E-3</v>
      </c>
    </row>
    <row r="1560" spans="1:22" x14ac:dyDescent="0.35">
      <c r="A1560" s="3">
        <v>2017</v>
      </c>
      <c r="B1560" s="13" t="s">
        <v>30</v>
      </c>
      <c r="C1560" s="13" t="s">
        <v>85</v>
      </c>
      <c r="D1560" s="13">
        <v>2016</v>
      </c>
      <c r="E1560" s="14">
        <v>1</v>
      </c>
      <c r="F1560" s="13">
        <v>80</v>
      </c>
      <c r="G1560" s="13">
        <v>0</v>
      </c>
      <c r="H1560" s="13">
        <v>80</v>
      </c>
      <c r="I1560" s="13" t="b">
        <v>1</v>
      </c>
      <c r="J1560" s="4">
        <v>0</v>
      </c>
      <c r="K1560">
        <f t="shared" si="120"/>
        <v>4.0803003101028238E-4</v>
      </c>
      <c r="L1560">
        <f t="shared" si="121"/>
        <v>2.0199753241321599E-2</v>
      </c>
      <c r="M1560">
        <f t="shared" si="122"/>
        <v>0</v>
      </c>
      <c r="N1560">
        <f t="shared" si="123"/>
        <v>2.0199753241321599E-2</v>
      </c>
      <c r="O1560">
        <f t="shared" si="124"/>
        <v>2.0199753241321599E-2</v>
      </c>
      <c r="Q1560" s="7">
        <v>1534</v>
      </c>
      <c r="R1560" s="7">
        <v>6.752104184035131E-4</v>
      </c>
      <c r="S1560" s="7">
        <v>-6.752104184035131E-4</v>
      </c>
      <c r="U1560" s="7">
        <v>86.93310657596372</v>
      </c>
      <c r="V1560" s="7">
        <v>1.5269578177545082E-3</v>
      </c>
    </row>
    <row r="1561" spans="1:22" x14ac:dyDescent="0.35">
      <c r="A1561" s="3">
        <v>2017</v>
      </c>
      <c r="B1561" s="13" t="s">
        <v>128</v>
      </c>
      <c r="C1561" s="13" t="s">
        <v>129</v>
      </c>
      <c r="D1561" s="13">
        <v>2015</v>
      </c>
      <c r="E1561" s="17">
        <v>2</v>
      </c>
      <c r="F1561" s="13">
        <v>80</v>
      </c>
      <c r="G1561" s="13">
        <v>0</v>
      </c>
      <c r="H1561" s="13">
        <v>80</v>
      </c>
      <c r="I1561" s="13" t="b">
        <v>1</v>
      </c>
      <c r="J1561" s="4">
        <v>0</v>
      </c>
      <c r="K1561">
        <f t="shared" si="120"/>
        <v>4.0803003101028238E-4</v>
      </c>
      <c r="L1561">
        <f t="shared" si="121"/>
        <v>2.0199753241321599E-2</v>
      </c>
      <c r="M1561">
        <f t="shared" si="122"/>
        <v>0</v>
      </c>
      <c r="N1561">
        <f t="shared" si="123"/>
        <v>2.0199753241321599E-2</v>
      </c>
      <c r="O1561">
        <f t="shared" si="124"/>
        <v>4.0399506482643198E-2</v>
      </c>
      <c r="Q1561" s="7">
        <v>1535</v>
      </c>
      <c r="R1561" s="7">
        <v>6.9874687525332694E-4</v>
      </c>
      <c r="S1561" s="7">
        <v>-6.9874687525332694E-4</v>
      </c>
      <c r="U1561" s="7">
        <v>86.989795918367349</v>
      </c>
      <c r="V1561" s="7">
        <v>1.5346306941774405E-3</v>
      </c>
    </row>
    <row r="1562" spans="1:22" x14ac:dyDescent="0.35">
      <c r="A1562" s="5">
        <v>2014</v>
      </c>
      <c r="B1562" s="14" t="s">
        <v>26</v>
      </c>
      <c r="C1562" s="14" t="s">
        <v>144</v>
      </c>
      <c r="D1562" s="14">
        <v>2009</v>
      </c>
      <c r="E1562" s="14">
        <v>5</v>
      </c>
      <c r="F1562" s="14">
        <v>79</v>
      </c>
      <c r="G1562" s="14">
        <v>0</v>
      </c>
      <c r="H1562" s="14">
        <v>79</v>
      </c>
      <c r="I1562" s="14" t="b">
        <v>1</v>
      </c>
      <c r="J1562" s="6">
        <v>0</v>
      </c>
      <c r="K1562">
        <f t="shared" si="120"/>
        <v>4.0292965562265383E-4</v>
      </c>
      <c r="L1562">
        <f t="shared" si="121"/>
        <v>2.0073107771908509E-2</v>
      </c>
      <c r="M1562">
        <f t="shared" si="122"/>
        <v>0</v>
      </c>
      <c r="N1562">
        <f t="shared" si="123"/>
        <v>2.0073107771908509E-2</v>
      </c>
      <c r="O1562">
        <f t="shared" si="124"/>
        <v>0.10036553885954255</v>
      </c>
      <c r="Q1562" s="7">
        <v>1536</v>
      </c>
      <c r="R1562" s="7">
        <v>6.6736493278690852E-4</v>
      </c>
      <c r="S1562" s="7">
        <v>-6.6736493278690852E-4</v>
      </c>
      <c r="U1562" s="7">
        <v>87.046485260770979</v>
      </c>
      <c r="V1562" s="7">
        <v>1.5364716656732175E-3</v>
      </c>
    </row>
    <row r="1563" spans="1:22" x14ac:dyDescent="0.35">
      <c r="A1563" s="24">
        <v>2015</v>
      </c>
      <c r="B1563" s="17" t="s">
        <v>52</v>
      </c>
      <c r="C1563" s="17" t="s">
        <v>83</v>
      </c>
      <c r="D1563" s="17">
        <v>2012</v>
      </c>
      <c r="E1563" s="17">
        <v>3</v>
      </c>
      <c r="F1563" s="17">
        <v>79</v>
      </c>
      <c r="G1563" s="17">
        <v>0</v>
      </c>
      <c r="H1563" s="17">
        <v>79</v>
      </c>
      <c r="I1563" s="17" t="b">
        <v>1</v>
      </c>
      <c r="J1563" s="25">
        <v>0</v>
      </c>
      <c r="K1563">
        <f t="shared" si="120"/>
        <v>4.0292965562265383E-4</v>
      </c>
      <c r="L1563">
        <f t="shared" si="121"/>
        <v>2.0073107771908509E-2</v>
      </c>
      <c r="M1563">
        <f t="shared" si="122"/>
        <v>0</v>
      </c>
      <c r="N1563">
        <f t="shared" si="123"/>
        <v>2.0073107771908509E-2</v>
      </c>
      <c r="O1563">
        <f t="shared" si="124"/>
        <v>6.0219323315725527E-2</v>
      </c>
      <c r="Q1563" s="7">
        <v>1537</v>
      </c>
      <c r="R1563" s="7">
        <v>6.8687277576224171E-4</v>
      </c>
      <c r="S1563" s="7">
        <v>-6.8687277576224171E-4</v>
      </c>
      <c r="U1563" s="7">
        <v>87.103174603174608</v>
      </c>
      <c r="V1563" s="7">
        <v>1.5366472925430464E-3</v>
      </c>
    </row>
    <row r="1564" spans="1:22" x14ac:dyDescent="0.35">
      <c r="A1564" s="5">
        <v>2017</v>
      </c>
      <c r="B1564" s="14" t="s">
        <v>37</v>
      </c>
      <c r="C1564" s="14" t="s">
        <v>59</v>
      </c>
      <c r="D1564" s="14">
        <v>2012</v>
      </c>
      <c r="E1564" s="14">
        <v>5</v>
      </c>
      <c r="F1564" s="14">
        <v>79</v>
      </c>
      <c r="G1564" s="14">
        <v>0</v>
      </c>
      <c r="H1564" s="14">
        <v>79</v>
      </c>
      <c r="I1564" s="14" t="b">
        <v>1</v>
      </c>
      <c r="J1564" s="6">
        <v>0</v>
      </c>
      <c r="K1564">
        <f t="shared" si="120"/>
        <v>4.0292965562265383E-4</v>
      </c>
      <c r="L1564">
        <f t="shared" si="121"/>
        <v>2.0073107771908509E-2</v>
      </c>
      <c r="M1564">
        <f t="shared" si="122"/>
        <v>0</v>
      </c>
      <c r="N1564">
        <f t="shared" si="123"/>
        <v>2.0073107771908509E-2</v>
      </c>
      <c r="O1564">
        <f t="shared" si="124"/>
        <v>0.10036553885954255</v>
      </c>
      <c r="Q1564" s="7">
        <v>1538</v>
      </c>
      <c r="R1564" s="7">
        <v>6.8687277576224171E-4</v>
      </c>
      <c r="S1564" s="7">
        <v>-6.8687277576224171E-4</v>
      </c>
      <c r="U1564" s="7">
        <v>87.159863945578223</v>
      </c>
      <c r="V1564" s="7">
        <v>1.5427816374630973E-3</v>
      </c>
    </row>
    <row r="1565" spans="1:22" x14ac:dyDescent="0.35">
      <c r="A1565" s="3">
        <v>2014</v>
      </c>
      <c r="B1565" s="13" t="s">
        <v>30</v>
      </c>
      <c r="C1565" s="13" t="s">
        <v>85</v>
      </c>
      <c r="D1565" s="13">
        <v>2013</v>
      </c>
      <c r="E1565" s="17">
        <v>1</v>
      </c>
      <c r="F1565" s="13">
        <v>78</v>
      </c>
      <c r="G1565" s="13">
        <v>0</v>
      </c>
      <c r="H1565" s="13">
        <v>78</v>
      </c>
      <c r="I1565" s="13" t="b">
        <v>1</v>
      </c>
      <c r="J1565" s="4">
        <v>0</v>
      </c>
      <c r="K1565">
        <f t="shared" si="120"/>
        <v>3.9782928023502528E-4</v>
      </c>
      <c r="L1565">
        <f t="shared" si="121"/>
        <v>1.994565818004072E-2</v>
      </c>
      <c r="M1565">
        <f t="shared" si="122"/>
        <v>0</v>
      </c>
      <c r="N1565">
        <f t="shared" si="123"/>
        <v>1.994565818004072E-2</v>
      </c>
      <c r="O1565">
        <f t="shared" si="124"/>
        <v>1.994565818004072E-2</v>
      </c>
      <c r="Q1565" s="7">
        <v>1539</v>
      </c>
      <c r="R1565" s="7">
        <v>6.7506667124144274E-4</v>
      </c>
      <c r="S1565" s="7">
        <v>-6.7506667124144274E-4</v>
      </c>
      <c r="U1565" s="7">
        <v>87.216553287981853</v>
      </c>
      <c r="V1565" s="7">
        <v>1.5442121260758933E-3</v>
      </c>
    </row>
    <row r="1566" spans="1:22" x14ac:dyDescent="0.35">
      <c r="A1566" s="5">
        <v>2017</v>
      </c>
      <c r="B1566" s="14" t="s">
        <v>92</v>
      </c>
      <c r="C1566" s="14" t="s">
        <v>149</v>
      </c>
      <c r="D1566" s="14">
        <v>2014</v>
      </c>
      <c r="E1566" s="14">
        <v>3</v>
      </c>
      <c r="F1566" s="14">
        <v>78</v>
      </c>
      <c r="G1566" s="14">
        <v>0</v>
      </c>
      <c r="H1566" s="14">
        <v>78</v>
      </c>
      <c r="I1566" s="14" t="b">
        <v>1</v>
      </c>
      <c r="J1566" s="6">
        <v>0</v>
      </c>
      <c r="K1566">
        <f t="shared" si="120"/>
        <v>3.9782928023502528E-4</v>
      </c>
      <c r="L1566">
        <f t="shared" si="121"/>
        <v>1.994565818004072E-2</v>
      </c>
      <c r="M1566">
        <f t="shared" si="122"/>
        <v>0</v>
      </c>
      <c r="N1566">
        <f t="shared" si="123"/>
        <v>1.994565818004072E-2</v>
      </c>
      <c r="O1566">
        <f t="shared" si="124"/>
        <v>5.9836974540122156E-2</v>
      </c>
      <c r="Q1566" s="7">
        <v>1540</v>
      </c>
      <c r="R1566" s="7">
        <v>6.9057411602979168E-4</v>
      </c>
      <c r="S1566" s="7">
        <v>-6.9057411602979168E-4</v>
      </c>
      <c r="U1566" s="7">
        <v>87.273242630385482</v>
      </c>
      <c r="V1566" s="7">
        <v>1.5442121260758953E-3</v>
      </c>
    </row>
    <row r="1567" spans="1:22" x14ac:dyDescent="0.35">
      <c r="A1567" s="3">
        <v>2013</v>
      </c>
      <c r="B1567" s="13" t="s">
        <v>136</v>
      </c>
      <c r="C1567" s="13" t="s">
        <v>137</v>
      </c>
      <c r="D1567" s="13">
        <v>2008</v>
      </c>
      <c r="E1567" s="17">
        <v>5</v>
      </c>
      <c r="F1567" s="13">
        <v>77</v>
      </c>
      <c r="G1567" s="13">
        <v>0</v>
      </c>
      <c r="H1567" s="13">
        <v>77</v>
      </c>
      <c r="I1567" s="13" t="b">
        <v>1</v>
      </c>
      <c r="J1567" s="4">
        <v>0</v>
      </c>
      <c r="K1567">
        <f t="shared" si="120"/>
        <v>3.9272890484739678E-4</v>
      </c>
      <c r="L1567">
        <f t="shared" si="121"/>
        <v>1.9817388951307302E-2</v>
      </c>
      <c r="M1567">
        <f t="shared" si="122"/>
        <v>0</v>
      </c>
      <c r="N1567">
        <f t="shared" si="123"/>
        <v>1.9817388951307302E-2</v>
      </c>
      <c r="O1567">
        <f t="shared" si="124"/>
        <v>9.908694475653651E-2</v>
      </c>
      <c r="Q1567" s="7">
        <v>1541</v>
      </c>
      <c r="R1567" s="7">
        <v>6.8282039363561726E-4</v>
      </c>
      <c r="S1567" s="7">
        <v>-6.8282039363561726E-4</v>
      </c>
      <c r="U1567" s="7">
        <v>87.329931972789112</v>
      </c>
      <c r="V1567" s="7">
        <v>1.5442121260758953E-3</v>
      </c>
    </row>
    <row r="1568" spans="1:22" x14ac:dyDescent="0.35">
      <c r="A1568" s="5">
        <v>2013</v>
      </c>
      <c r="B1568" s="14" t="s">
        <v>158</v>
      </c>
      <c r="C1568" s="14" t="s">
        <v>175</v>
      </c>
      <c r="D1568" s="14">
        <v>2008</v>
      </c>
      <c r="E1568" s="14">
        <v>5</v>
      </c>
      <c r="F1568" s="14">
        <v>77</v>
      </c>
      <c r="G1568" s="14">
        <v>0</v>
      </c>
      <c r="H1568" s="14">
        <v>77</v>
      </c>
      <c r="I1568" s="14" t="b">
        <v>1</v>
      </c>
      <c r="J1568" s="6">
        <v>0</v>
      </c>
      <c r="K1568">
        <f t="shared" si="120"/>
        <v>3.9272890484739678E-4</v>
      </c>
      <c r="L1568">
        <f t="shared" si="121"/>
        <v>1.9817388951307302E-2</v>
      </c>
      <c r="M1568">
        <f t="shared" si="122"/>
        <v>0</v>
      </c>
      <c r="N1568">
        <f t="shared" si="123"/>
        <v>1.9817388951307302E-2</v>
      </c>
      <c r="O1568">
        <f t="shared" si="124"/>
        <v>9.908694475653651E-2</v>
      </c>
      <c r="Q1568" s="7">
        <v>1542</v>
      </c>
      <c r="R1568" s="7">
        <v>6.8645124863849459E-4</v>
      </c>
      <c r="S1568" s="7">
        <v>-6.8645124863849459E-4</v>
      </c>
      <c r="U1568" s="7">
        <v>87.386621315192741</v>
      </c>
      <c r="V1568" s="7">
        <v>1.5453274834810236E-3</v>
      </c>
    </row>
    <row r="1569" spans="1:22" x14ac:dyDescent="0.35">
      <c r="A1569" s="3">
        <v>2017</v>
      </c>
      <c r="B1569" s="13" t="s">
        <v>42</v>
      </c>
      <c r="C1569" s="13" t="s">
        <v>73</v>
      </c>
      <c r="D1569" s="13">
        <v>2012</v>
      </c>
      <c r="E1569" s="17">
        <v>5</v>
      </c>
      <c r="F1569" s="13">
        <v>77</v>
      </c>
      <c r="G1569" s="13">
        <v>0</v>
      </c>
      <c r="H1569" s="13">
        <v>77</v>
      </c>
      <c r="I1569" s="13" t="b">
        <v>1</v>
      </c>
      <c r="J1569" s="4">
        <v>0</v>
      </c>
      <c r="K1569">
        <f t="shared" si="120"/>
        <v>3.9272890484739678E-4</v>
      </c>
      <c r="L1569">
        <f t="shared" si="121"/>
        <v>1.9817388951307302E-2</v>
      </c>
      <c r="M1569">
        <f t="shared" si="122"/>
        <v>0</v>
      </c>
      <c r="N1569">
        <f t="shared" si="123"/>
        <v>1.9817388951307302E-2</v>
      </c>
      <c r="O1569">
        <f t="shared" si="124"/>
        <v>9.908694475653651E-2</v>
      </c>
      <c r="Q1569" s="7">
        <v>1543</v>
      </c>
      <c r="R1569" s="7">
        <v>6.7103638643752636E-4</v>
      </c>
      <c r="S1569" s="7">
        <v>-6.7103638643752636E-4</v>
      </c>
      <c r="U1569" s="7">
        <v>87.443310657596371</v>
      </c>
      <c r="V1569" s="7">
        <v>1.5498132040441877E-3</v>
      </c>
    </row>
    <row r="1570" spans="1:22" x14ac:dyDescent="0.35">
      <c r="A1570" s="3">
        <v>2017</v>
      </c>
      <c r="B1570" s="13" t="s">
        <v>33</v>
      </c>
      <c r="C1570" s="13" t="s">
        <v>97</v>
      </c>
      <c r="D1570" s="13">
        <v>2012</v>
      </c>
      <c r="E1570" s="14">
        <v>5</v>
      </c>
      <c r="F1570" s="13">
        <v>77</v>
      </c>
      <c r="G1570" s="13">
        <v>0</v>
      </c>
      <c r="H1570" s="13">
        <v>77</v>
      </c>
      <c r="I1570" s="13" t="b">
        <v>1</v>
      </c>
      <c r="J1570" s="4">
        <v>0</v>
      </c>
      <c r="K1570">
        <f t="shared" si="120"/>
        <v>3.9272890484739678E-4</v>
      </c>
      <c r="L1570">
        <f t="shared" si="121"/>
        <v>1.9817388951307302E-2</v>
      </c>
      <c r="M1570">
        <f t="shared" si="122"/>
        <v>0</v>
      </c>
      <c r="N1570">
        <f t="shared" si="123"/>
        <v>1.9817388951307302E-2</v>
      </c>
      <c r="O1570">
        <f t="shared" si="124"/>
        <v>9.908694475653651E-2</v>
      </c>
      <c r="Q1570" s="7">
        <v>1544</v>
      </c>
      <c r="R1570" s="7">
        <v>6.7103638643752636E-4</v>
      </c>
      <c r="S1570" s="7">
        <v>-6.7103638643752636E-4</v>
      </c>
      <c r="U1570" s="7">
        <v>87.5</v>
      </c>
      <c r="V1570" s="7">
        <v>1.5501811122283703E-3</v>
      </c>
    </row>
    <row r="1571" spans="1:22" x14ac:dyDescent="0.35">
      <c r="A1571" s="3">
        <v>2013</v>
      </c>
      <c r="B1571" s="13" t="s">
        <v>37</v>
      </c>
      <c r="C1571" s="13" t="s">
        <v>38</v>
      </c>
      <c r="D1571" s="13">
        <v>2009</v>
      </c>
      <c r="E1571" s="17">
        <v>4</v>
      </c>
      <c r="F1571" s="13">
        <v>76</v>
      </c>
      <c r="G1571" s="13">
        <v>0</v>
      </c>
      <c r="H1571" s="13">
        <v>76</v>
      </c>
      <c r="I1571" s="13" t="b">
        <v>1</v>
      </c>
      <c r="J1571" s="4">
        <v>0</v>
      </c>
      <c r="K1571">
        <f t="shared" si="120"/>
        <v>3.8762852945976823E-4</v>
      </c>
      <c r="L1571">
        <f t="shared" si="121"/>
        <v>1.9688284065904987E-2</v>
      </c>
      <c r="M1571">
        <f t="shared" si="122"/>
        <v>0</v>
      </c>
      <c r="N1571">
        <f t="shared" si="123"/>
        <v>1.9688284065904987E-2</v>
      </c>
      <c r="O1571">
        <f t="shared" si="124"/>
        <v>7.8753136263619947E-2</v>
      </c>
      <c r="Q1571" s="7">
        <v>1545</v>
      </c>
      <c r="R1571" s="7">
        <v>6.7874381753801048E-4</v>
      </c>
      <c r="S1571" s="7">
        <v>-6.7874381753801048E-4</v>
      </c>
      <c r="U1571" s="7">
        <v>87.556689342403629</v>
      </c>
      <c r="V1571" s="7">
        <v>1.5501811122283729E-3</v>
      </c>
    </row>
    <row r="1572" spans="1:22" x14ac:dyDescent="0.35">
      <c r="A1572" s="3">
        <v>2013</v>
      </c>
      <c r="B1572" s="13" t="s">
        <v>92</v>
      </c>
      <c r="C1572" s="13" t="s">
        <v>218</v>
      </c>
      <c r="D1572" s="13">
        <v>2010</v>
      </c>
      <c r="E1572" s="14">
        <v>3</v>
      </c>
      <c r="F1572" s="13">
        <v>76</v>
      </c>
      <c r="G1572" s="13">
        <v>0</v>
      </c>
      <c r="H1572" s="13">
        <v>76</v>
      </c>
      <c r="I1572" s="13" t="b">
        <v>1</v>
      </c>
      <c r="J1572" s="4">
        <v>0</v>
      </c>
      <c r="K1572">
        <f t="shared" si="120"/>
        <v>3.8762852945976823E-4</v>
      </c>
      <c r="L1572">
        <f t="shared" si="121"/>
        <v>1.9688284065904987E-2</v>
      </c>
      <c r="M1572">
        <f t="shared" si="122"/>
        <v>0</v>
      </c>
      <c r="N1572">
        <f t="shared" si="123"/>
        <v>1.9688284065904987E-2</v>
      </c>
      <c r="O1572">
        <f t="shared" si="124"/>
        <v>5.9064852197714957E-2</v>
      </c>
      <c r="Q1572" s="7">
        <v>1546</v>
      </c>
      <c r="R1572" s="7">
        <v>6.5562152423655814E-4</v>
      </c>
      <c r="S1572" s="7">
        <v>-6.5562152423655814E-4</v>
      </c>
      <c r="U1572" s="7">
        <v>87.613378684807259</v>
      </c>
      <c r="V1572" s="7">
        <v>1.551076222174329E-3</v>
      </c>
    </row>
    <row r="1573" spans="1:22" x14ac:dyDescent="0.35">
      <c r="A1573" s="24">
        <v>2014</v>
      </c>
      <c r="B1573" s="17" t="s">
        <v>92</v>
      </c>
      <c r="C1573" s="17" t="s">
        <v>218</v>
      </c>
      <c r="D1573" s="17">
        <v>2010</v>
      </c>
      <c r="E1573" s="17">
        <v>4</v>
      </c>
      <c r="F1573" s="17">
        <v>76</v>
      </c>
      <c r="G1573" s="17">
        <v>0</v>
      </c>
      <c r="H1573" s="17">
        <v>76</v>
      </c>
      <c r="I1573" s="17" t="b">
        <v>1</v>
      </c>
      <c r="J1573" s="25">
        <v>0</v>
      </c>
      <c r="K1573">
        <f t="shared" si="120"/>
        <v>3.8762852945976823E-4</v>
      </c>
      <c r="L1573">
        <f t="shared" si="121"/>
        <v>1.9688284065904987E-2</v>
      </c>
      <c r="M1573">
        <f t="shared" si="122"/>
        <v>0</v>
      </c>
      <c r="N1573">
        <f t="shared" si="123"/>
        <v>1.9688284065904987E-2</v>
      </c>
      <c r="O1573">
        <f t="shared" si="124"/>
        <v>7.8753136263619947E-2</v>
      </c>
      <c r="Q1573" s="7">
        <v>1547</v>
      </c>
      <c r="R1573" s="7">
        <v>6.8645124863849459E-4</v>
      </c>
      <c r="S1573" s="7">
        <v>-6.8645124863849459E-4</v>
      </c>
      <c r="U1573" s="7">
        <v>87.670068027210888</v>
      </c>
      <c r="V1573" s="7">
        <v>1.5543382157293404E-3</v>
      </c>
    </row>
    <row r="1574" spans="1:22" x14ac:dyDescent="0.35">
      <c r="A1574" s="5">
        <v>2015</v>
      </c>
      <c r="B1574" s="14" t="s">
        <v>33</v>
      </c>
      <c r="C1574" s="14" t="s">
        <v>214</v>
      </c>
      <c r="D1574" s="14">
        <v>2013</v>
      </c>
      <c r="E1574" s="14">
        <v>2</v>
      </c>
      <c r="F1574" s="14">
        <v>76</v>
      </c>
      <c r="G1574" s="14">
        <v>0</v>
      </c>
      <c r="H1574" s="14">
        <v>76</v>
      </c>
      <c r="I1574" s="14" t="b">
        <v>1</v>
      </c>
      <c r="J1574" s="6">
        <v>0</v>
      </c>
      <c r="K1574">
        <f t="shared" si="120"/>
        <v>3.8762852945976823E-4</v>
      </c>
      <c r="L1574">
        <f t="shared" si="121"/>
        <v>1.9688284065904987E-2</v>
      </c>
      <c r="M1574">
        <f t="shared" si="122"/>
        <v>0</v>
      </c>
      <c r="N1574">
        <f t="shared" si="123"/>
        <v>1.9688284065904987E-2</v>
      </c>
      <c r="O1574">
        <f t="shared" si="124"/>
        <v>3.9376568131809973E-2</v>
      </c>
      <c r="Q1574" s="7">
        <v>1548</v>
      </c>
      <c r="R1574" s="7">
        <v>6.5562152423655814E-4</v>
      </c>
      <c r="S1574" s="7">
        <v>-6.5562152423655814E-4</v>
      </c>
      <c r="U1574" s="7">
        <v>87.726757369614504</v>
      </c>
      <c r="V1574" s="7">
        <v>1.5543382157293404E-3</v>
      </c>
    </row>
    <row r="1575" spans="1:22" x14ac:dyDescent="0.35">
      <c r="A1575" s="3">
        <v>2016</v>
      </c>
      <c r="B1575" s="13" t="s">
        <v>26</v>
      </c>
      <c r="C1575" s="13" t="s">
        <v>111</v>
      </c>
      <c r="D1575" s="13">
        <v>2011</v>
      </c>
      <c r="E1575" s="17">
        <v>5</v>
      </c>
      <c r="F1575" s="13">
        <v>76</v>
      </c>
      <c r="G1575" s="13">
        <v>0</v>
      </c>
      <c r="H1575" s="13">
        <v>76</v>
      </c>
      <c r="I1575" s="13" t="b">
        <v>1</v>
      </c>
      <c r="J1575" s="4">
        <v>0</v>
      </c>
      <c r="K1575">
        <f t="shared" si="120"/>
        <v>3.8762852945976823E-4</v>
      </c>
      <c r="L1575">
        <f t="shared" si="121"/>
        <v>1.9688284065904987E-2</v>
      </c>
      <c r="M1575">
        <f t="shared" si="122"/>
        <v>0</v>
      </c>
      <c r="N1575">
        <f t="shared" si="123"/>
        <v>1.9688284065904987E-2</v>
      </c>
      <c r="O1575">
        <f t="shared" si="124"/>
        <v>9.8441420329524937E-2</v>
      </c>
      <c r="Q1575" s="7">
        <v>1549</v>
      </c>
      <c r="R1575" s="7">
        <v>6.7103638643752636E-4</v>
      </c>
      <c r="S1575" s="7">
        <v>-6.7103638643752636E-4</v>
      </c>
      <c r="U1575" s="7">
        <v>87.783446712018133</v>
      </c>
      <c r="V1575" s="7">
        <v>1.5646661580227567E-3</v>
      </c>
    </row>
    <row r="1576" spans="1:22" x14ac:dyDescent="0.35">
      <c r="A1576" s="3">
        <v>2013</v>
      </c>
      <c r="B1576" s="13" t="s">
        <v>24</v>
      </c>
      <c r="C1576" s="13" t="s">
        <v>49</v>
      </c>
      <c r="D1576" s="13">
        <v>2008</v>
      </c>
      <c r="E1576" s="14">
        <v>5</v>
      </c>
      <c r="F1576" s="13">
        <v>75</v>
      </c>
      <c r="G1576" s="13">
        <v>0</v>
      </c>
      <c r="H1576" s="13">
        <v>75</v>
      </c>
      <c r="I1576" s="13" t="b">
        <v>1</v>
      </c>
      <c r="J1576" s="4">
        <v>0</v>
      </c>
      <c r="K1576">
        <f t="shared" si="120"/>
        <v>3.8252815407213968E-4</v>
      </c>
      <c r="L1576">
        <f t="shared" si="121"/>
        <v>1.9558326975284458E-2</v>
      </c>
      <c r="M1576">
        <f t="shared" si="122"/>
        <v>0</v>
      </c>
      <c r="N1576">
        <f t="shared" si="123"/>
        <v>1.9558326975284458E-2</v>
      </c>
      <c r="O1576">
        <f t="shared" si="124"/>
        <v>9.7791634876422284E-2</v>
      </c>
      <c r="Q1576" s="7">
        <v>1550</v>
      </c>
      <c r="R1576" s="7">
        <v>6.7464260888817614E-4</v>
      </c>
      <c r="S1576" s="7">
        <v>-6.7464260888817614E-4</v>
      </c>
      <c r="U1576" s="7">
        <v>87.840136054421762</v>
      </c>
      <c r="V1576" s="7">
        <v>1.5659193950342679E-3</v>
      </c>
    </row>
    <row r="1577" spans="1:22" x14ac:dyDescent="0.35">
      <c r="A1577" s="24">
        <v>2013</v>
      </c>
      <c r="B1577" s="17" t="s">
        <v>26</v>
      </c>
      <c r="C1577" s="17" t="s">
        <v>147</v>
      </c>
      <c r="D1577" s="17">
        <v>2009</v>
      </c>
      <c r="E1577" s="17">
        <v>4</v>
      </c>
      <c r="F1577" s="17">
        <v>75</v>
      </c>
      <c r="G1577" s="17">
        <v>0</v>
      </c>
      <c r="H1577" s="17">
        <v>75</v>
      </c>
      <c r="I1577" s="17" t="b">
        <v>1</v>
      </c>
      <c r="J1577" s="25">
        <v>0</v>
      </c>
      <c r="K1577">
        <f t="shared" si="120"/>
        <v>3.8252815407213968E-4</v>
      </c>
      <c r="L1577">
        <f t="shared" si="121"/>
        <v>1.9558326975284458E-2</v>
      </c>
      <c r="M1577">
        <f t="shared" si="122"/>
        <v>0</v>
      </c>
      <c r="N1577">
        <f t="shared" si="123"/>
        <v>1.9558326975284458E-2</v>
      </c>
      <c r="O1577">
        <f t="shared" si="124"/>
        <v>7.8233307901137833E-2</v>
      </c>
      <c r="Q1577" s="7">
        <v>1551</v>
      </c>
      <c r="R1577" s="7">
        <v>6.6698174879472076E-4</v>
      </c>
      <c r="S1577" s="7">
        <v>-6.6698174879472076E-4</v>
      </c>
      <c r="U1577" s="7">
        <v>87.896825396825392</v>
      </c>
      <c r="V1577" s="7">
        <v>1.566625665563314E-3</v>
      </c>
    </row>
    <row r="1578" spans="1:22" x14ac:dyDescent="0.35">
      <c r="A1578" s="3">
        <v>2014</v>
      </c>
      <c r="B1578" s="13" t="s">
        <v>52</v>
      </c>
      <c r="C1578" s="13" t="s">
        <v>91</v>
      </c>
      <c r="D1578" s="13">
        <v>2014</v>
      </c>
      <c r="E1578" s="14">
        <v>0</v>
      </c>
      <c r="F1578" s="13">
        <v>75</v>
      </c>
      <c r="G1578" s="13">
        <v>0</v>
      </c>
      <c r="H1578" s="13">
        <v>75</v>
      </c>
      <c r="I1578" s="13" t="b">
        <v>1</v>
      </c>
      <c r="J1578" s="4">
        <v>0</v>
      </c>
      <c r="K1578">
        <f t="shared" si="120"/>
        <v>3.8252815407213968E-4</v>
      </c>
      <c r="L1578">
        <f t="shared" si="121"/>
        <v>1.9558326975284458E-2</v>
      </c>
      <c r="M1578">
        <f t="shared" si="122"/>
        <v>0</v>
      </c>
      <c r="N1578">
        <f t="shared" si="123"/>
        <v>1.9558326975284458E-2</v>
      </c>
      <c r="O1578">
        <f t="shared" si="124"/>
        <v>0</v>
      </c>
      <c r="Q1578" s="7">
        <v>1552</v>
      </c>
      <c r="R1578" s="7">
        <v>6.4399916851435484E-4</v>
      </c>
      <c r="S1578" s="7">
        <v>-6.4399916851435484E-4</v>
      </c>
      <c r="U1578" s="7">
        <v>87.953514739229021</v>
      </c>
      <c r="V1578" s="7">
        <v>1.5728428938866614E-3</v>
      </c>
    </row>
    <row r="1579" spans="1:22" x14ac:dyDescent="0.35">
      <c r="A1579" s="3">
        <v>2017</v>
      </c>
      <c r="B1579" s="13" t="s">
        <v>33</v>
      </c>
      <c r="C1579" s="13" t="s">
        <v>97</v>
      </c>
      <c r="D1579" s="13">
        <v>2017</v>
      </c>
      <c r="E1579" s="17">
        <v>0</v>
      </c>
      <c r="F1579" s="13">
        <v>74</v>
      </c>
      <c r="G1579" s="13">
        <v>0</v>
      </c>
      <c r="H1579" s="13">
        <v>74</v>
      </c>
      <c r="I1579" s="13" t="b">
        <v>1</v>
      </c>
      <c r="J1579" s="4">
        <v>0</v>
      </c>
      <c r="K1579">
        <f t="shared" si="120"/>
        <v>3.7742777868451119E-4</v>
      </c>
      <c r="L1579">
        <f t="shared" si="121"/>
        <v>1.9427500577390577E-2</v>
      </c>
      <c r="M1579">
        <f t="shared" si="122"/>
        <v>0</v>
      </c>
      <c r="N1579">
        <f t="shared" si="123"/>
        <v>1.9427500577390577E-2</v>
      </c>
      <c r="O1579">
        <f t="shared" si="124"/>
        <v>0</v>
      </c>
      <c r="Q1579" s="7">
        <v>1553</v>
      </c>
      <c r="R1579" s="7">
        <v>6.4006029872975222E-4</v>
      </c>
      <c r="S1579" s="7">
        <v>-6.4006029872975222E-4</v>
      </c>
      <c r="U1579" s="7">
        <v>88.010204081632651</v>
      </c>
      <c r="V1579" s="7">
        <v>1.5811970192051957E-3</v>
      </c>
    </row>
    <row r="1580" spans="1:22" x14ac:dyDescent="0.35">
      <c r="A1580" s="5">
        <v>2015</v>
      </c>
      <c r="B1580" s="14" t="s">
        <v>92</v>
      </c>
      <c r="C1580" s="14" t="s">
        <v>149</v>
      </c>
      <c r="D1580" s="14">
        <v>2014</v>
      </c>
      <c r="E1580" s="14">
        <v>1</v>
      </c>
      <c r="F1580" s="14">
        <v>73</v>
      </c>
      <c r="G1580" s="14">
        <v>0</v>
      </c>
      <c r="H1580" s="14">
        <v>73</v>
      </c>
      <c r="I1580" s="14" t="b">
        <v>1</v>
      </c>
      <c r="J1580" s="6">
        <v>0</v>
      </c>
      <c r="K1580">
        <f t="shared" si="120"/>
        <v>3.7232740329688264E-4</v>
      </c>
      <c r="L1580">
        <f t="shared" si="121"/>
        <v>1.9295787190391656E-2</v>
      </c>
      <c r="M1580">
        <f t="shared" si="122"/>
        <v>0</v>
      </c>
      <c r="N1580">
        <f t="shared" si="123"/>
        <v>1.9295787190391656E-2</v>
      </c>
      <c r="O1580">
        <f t="shared" si="124"/>
        <v>1.9295787190391656E-2</v>
      </c>
      <c r="Q1580" s="7">
        <v>1554</v>
      </c>
      <c r="R1580" s="7">
        <v>6.5528830721074314E-4</v>
      </c>
      <c r="S1580" s="7">
        <v>-6.5528830721074314E-4</v>
      </c>
      <c r="U1580" s="7">
        <v>88.06689342403628</v>
      </c>
      <c r="V1580" s="7">
        <v>1.5811970192051957E-3</v>
      </c>
    </row>
    <row r="1581" spans="1:22" x14ac:dyDescent="0.35">
      <c r="A1581" s="24">
        <v>2017</v>
      </c>
      <c r="B1581" s="17" t="s">
        <v>118</v>
      </c>
      <c r="C1581" s="17" t="s">
        <v>119</v>
      </c>
      <c r="D1581" s="17">
        <v>2014</v>
      </c>
      <c r="E1581" s="17">
        <v>3</v>
      </c>
      <c r="F1581" s="17">
        <v>73</v>
      </c>
      <c r="G1581" s="17">
        <v>0</v>
      </c>
      <c r="H1581" s="17">
        <v>73</v>
      </c>
      <c r="I1581" s="17" t="b">
        <v>1</v>
      </c>
      <c r="J1581" s="25">
        <v>0</v>
      </c>
      <c r="K1581">
        <f t="shared" si="120"/>
        <v>3.7232740329688264E-4</v>
      </c>
      <c r="L1581">
        <f t="shared" si="121"/>
        <v>1.9295787190391656E-2</v>
      </c>
      <c r="M1581">
        <f t="shared" si="122"/>
        <v>0</v>
      </c>
      <c r="N1581">
        <f t="shared" si="123"/>
        <v>1.9295787190391656E-2</v>
      </c>
      <c r="O1581">
        <f t="shared" si="124"/>
        <v>5.7887361571174967E-2</v>
      </c>
      <c r="Q1581" s="7">
        <v>1555</v>
      </c>
      <c r="R1581" s="7">
        <v>6.5879761370964758E-4</v>
      </c>
      <c r="S1581" s="7">
        <v>-6.5879761370964758E-4</v>
      </c>
      <c r="U1581" s="7">
        <v>88.12358276643991</v>
      </c>
      <c r="V1581" s="7">
        <v>1.5845990145731978E-3</v>
      </c>
    </row>
    <row r="1582" spans="1:22" x14ac:dyDescent="0.35">
      <c r="A1582" s="3">
        <v>2014</v>
      </c>
      <c r="B1582" s="13" t="s">
        <v>92</v>
      </c>
      <c r="C1582" s="13" t="s">
        <v>167</v>
      </c>
      <c r="D1582" s="13">
        <v>2009</v>
      </c>
      <c r="E1582" s="14">
        <v>5</v>
      </c>
      <c r="F1582" s="13">
        <v>72</v>
      </c>
      <c r="G1582" s="13">
        <v>0</v>
      </c>
      <c r="H1582" s="13">
        <v>72</v>
      </c>
      <c r="I1582" s="13" t="b">
        <v>1</v>
      </c>
      <c r="J1582" s="4">
        <v>0</v>
      </c>
      <c r="K1582">
        <f t="shared" si="120"/>
        <v>3.6722702790925414E-4</v>
      </c>
      <c r="L1582">
        <f t="shared" si="121"/>
        <v>1.916316852478353E-2</v>
      </c>
      <c r="M1582">
        <f t="shared" si="122"/>
        <v>0</v>
      </c>
      <c r="N1582">
        <f t="shared" si="123"/>
        <v>1.916316852478353E-2</v>
      </c>
      <c r="O1582">
        <f t="shared" si="124"/>
        <v>9.5815842623917652E-2</v>
      </c>
      <c r="Q1582" s="7">
        <v>1556</v>
      </c>
      <c r="R1582" s="7">
        <v>6.5879761370964758E-4</v>
      </c>
      <c r="S1582" s="7">
        <v>-6.5879761370964758E-4</v>
      </c>
      <c r="U1582" s="7">
        <v>88.180272108843539</v>
      </c>
      <c r="V1582" s="7">
        <v>1.5907290143085315E-3</v>
      </c>
    </row>
    <row r="1583" spans="1:22" x14ac:dyDescent="0.35">
      <c r="A1583" s="3">
        <v>2017</v>
      </c>
      <c r="B1583" s="13" t="s">
        <v>26</v>
      </c>
      <c r="C1583" s="13" t="s">
        <v>27</v>
      </c>
      <c r="D1583" s="13">
        <v>2017</v>
      </c>
      <c r="E1583" s="17">
        <v>0</v>
      </c>
      <c r="F1583" s="13">
        <v>72</v>
      </c>
      <c r="G1583" s="13">
        <v>0</v>
      </c>
      <c r="H1583" s="13">
        <v>72</v>
      </c>
      <c r="I1583" s="13" t="b">
        <v>1</v>
      </c>
      <c r="J1583" s="4">
        <v>0</v>
      </c>
      <c r="K1583">
        <f t="shared" si="120"/>
        <v>3.6722702790925414E-4</v>
      </c>
      <c r="L1583">
        <f t="shared" si="121"/>
        <v>1.916316852478353E-2</v>
      </c>
      <c r="M1583">
        <f t="shared" si="122"/>
        <v>0</v>
      </c>
      <c r="N1583">
        <f t="shared" si="123"/>
        <v>1.916316852478353E-2</v>
      </c>
      <c r="O1583">
        <f t="shared" si="124"/>
        <v>0</v>
      </c>
      <c r="Q1583" s="7">
        <v>1557</v>
      </c>
      <c r="R1583" s="7">
        <v>6.3609703895935491E-4</v>
      </c>
      <c r="S1583" s="7">
        <v>-6.3609703895935491E-4</v>
      </c>
      <c r="U1583" s="7">
        <v>88.236961451247168</v>
      </c>
      <c r="V1583" s="7">
        <v>1.5969307103986274E-3</v>
      </c>
    </row>
    <row r="1584" spans="1:22" x14ac:dyDescent="0.35">
      <c r="A1584" s="3">
        <v>2013</v>
      </c>
      <c r="B1584" s="13" t="s">
        <v>42</v>
      </c>
      <c r="C1584" s="13" t="s">
        <v>182</v>
      </c>
      <c r="D1584" s="13">
        <v>2008</v>
      </c>
      <c r="E1584" s="14">
        <v>5</v>
      </c>
      <c r="F1584" s="13">
        <v>71</v>
      </c>
      <c r="G1584" s="13">
        <v>0</v>
      </c>
      <c r="H1584" s="13">
        <v>71</v>
      </c>
      <c r="I1584" s="13" t="b">
        <v>1</v>
      </c>
      <c r="J1584" s="4">
        <v>0</v>
      </c>
      <c r="K1584">
        <f t="shared" si="120"/>
        <v>3.6212665252162559E-4</v>
      </c>
      <c r="L1584">
        <f t="shared" si="121"/>
        <v>1.9029625653743838E-2</v>
      </c>
      <c r="M1584">
        <f t="shared" si="122"/>
        <v>0</v>
      </c>
      <c r="N1584">
        <f t="shared" si="123"/>
        <v>1.9029625653743838E-2</v>
      </c>
      <c r="O1584">
        <f t="shared" si="124"/>
        <v>9.5148128268719184E-2</v>
      </c>
      <c r="Q1584" s="7">
        <v>1558</v>
      </c>
      <c r="R1584" s="7">
        <v>6.4366389720945251E-4</v>
      </c>
      <c r="S1584" s="7">
        <v>-6.4366389720945251E-4</v>
      </c>
      <c r="U1584" s="7">
        <v>88.293650793650798</v>
      </c>
      <c r="V1584" s="7">
        <v>1.5969307103986274E-3</v>
      </c>
    </row>
    <row r="1585" spans="1:22" x14ac:dyDescent="0.35">
      <c r="A1585" s="3">
        <v>2014</v>
      </c>
      <c r="B1585" s="13" t="s">
        <v>26</v>
      </c>
      <c r="C1585" s="13" t="s">
        <v>100</v>
      </c>
      <c r="D1585" s="13">
        <v>2010</v>
      </c>
      <c r="E1585" s="17">
        <v>4</v>
      </c>
      <c r="F1585" s="13">
        <v>71</v>
      </c>
      <c r="G1585" s="13">
        <v>0</v>
      </c>
      <c r="H1585" s="13">
        <v>71</v>
      </c>
      <c r="I1585" s="13" t="b">
        <v>1</v>
      </c>
      <c r="J1585" s="4">
        <v>0</v>
      </c>
      <c r="K1585">
        <f t="shared" si="120"/>
        <v>3.6212665252162559E-4</v>
      </c>
      <c r="L1585">
        <f t="shared" si="121"/>
        <v>1.9029625653743838E-2</v>
      </c>
      <c r="M1585">
        <f t="shared" si="122"/>
        <v>0</v>
      </c>
      <c r="N1585">
        <f t="shared" si="123"/>
        <v>1.9029625653743838E-2</v>
      </c>
      <c r="O1585">
        <f t="shared" si="124"/>
        <v>7.6118502614975353E-2</v>
      </c>
      <c r="Q1585" s="7">
        <v>1559</v>
      </c>
      <c r="R1585" s="7">
        <v>6.5123075545954999E-4</v>
      </c>
      <c r="S1585" s="7">
        <v>-6.5123075545954999E-4</v>
      </c>
      <c r="U1585" s="7">
        <v>88.350340136054413</v>
      </c>
      <c r="V1585" s="7">
        <v>1.5969307103986274E-3</v>
      </c>
    </row>
    <row r="1586" spans="1:22" x14ac:dyDescent="0.35">
      <c r="A1586" s="3">
        <v>2016</v>
      </c>
      <c r="B1586" s="13" t="s">
        <v>42</v>
      </c>
      <c r="C1586" s="13" t="s">
        <v>112</v>
      </c>
      <c r="D1586" s="13">
        <v>2013</v>
      </c>
      <c r="E1586" s="14">
        <v>3</v>
      </c>
      <c r="F1586" s="13">
        <v>71</v>
      </c>
      <c r="G1586" s="13">
        <v>0</v>
      </c>
      <c r="H1586" s="13">
        <v>71</v>
      </c>
      <c r="I1586" s="13" t="b">
        <v>1</v>
      </c>
      <c r="J1586" s="4">
        <v>0</v>
      </c>
      <c r="K1586">
        <f t="shared" si="120"/>
        <v>3.6212665252162559E-4</v>
      </c>
      <c r="L1586">
        <f t="shared" si="121"/>
        <v>1.9029625653743838E-2</v>
      </c>
      <c r="M1586">
        <f t="shared" si="122"/>
        <v>0</v>
      </c>
      <c r="N1586">
        <f t="shared" si="123"/>
        <v>1.9029625653743838E-2</v>
      </c>
      <c r="O1586">
        <f t="shared" si="124"/>
        <v>5.7088876961231515E-2</v>
      </c>
      <c r="Q1586" s="7">
        <v>1560</v>
      </c>
      <c r="R1586" s="7">
        <v>6.6970601375934192E-4</v>
      </c>
      <c r="S1586" s="7">
        <v>-6.6970601375934192E-4</v>
      </c>
      <c r="U1586" s="7">
        <v>88.407029478458043</v>
      </c>
      <c r="V1586" s="7">
        <v>1.6049757522993778E-3</v>
      </c>
    </row>
    <row r="1587" spans="1:22" x14ac:dyDescent="0.35">
      <c r="A1587" s="24">
        <v>2016</v>
      </c>
      <c r="B1587" s="17" t="s">
        <v>26</v>
      </c>
      <c r="C1587" s="17" t="s">
        <v>100</v>
      </c>
      <c r="D1587" s="17">
        <v>2016</v>
      </c>
      <c r="E1587" s="17">
        <v>0</v>
      </c>
      <c r="F1587" s="17">
        <v>71</v>
      </c>
      <c r="G1587" s="17">
        <v>0</v>
      </c>
      <c r="H1587" s="17">
        <v>71</v>
      </c>
      <c r="I1587" s="17" t="b">
        <v>1</v>
      </c>
      <c r="J1587" s="25">
        <v>0</v>
      </c>
      <c r="K1587">
        <f t="shared" si="120"/>
        <v>3.6212665252162559E-4</v>
      </c>
      <c r="L1587">
        <f t="shared" si="121"/>
        <v>1.9029625653743838E-2</v>
      </c>
      <c r="M1587">
        <f t="shared" si="122"/>
        <v>0</v>
      </c>
      <c r="N1587">
        <f t="shared" si="123"/>
        <v>1.9029625653743838E-2</v>
      </c>
      <c r="O1587">
        <f t="shared" si="124"/>
        <v>0</v>
      </c>
      <c r="Q1587" s="7">
        <v>1561</v>
      </c>
      <c r="R1587" s="7">
        <v>6.5466718042961097E-4</v>
      </c>
      <c r="S1587" s="7">
        <v>-6.5466718042961097E-4</v>
      </c>
      <c r="U1587" s="7">
        <v>88.463718820861672</v>
      </c>
      <c r="V1587" s="7">
        <v>1.6081373791896195E-3</v>
      </c>
    </row>
    <row r="1588" spans="1:22" x14ac:dyDescent="0.35">
      <c r="A1588" s="5">
        <v>2016</v>
      </c>
      <c r="B1588" s="14" t="s">
        <v>26</v>
      </c>
      <c r="C1588" s="14" t="s">
        <v>133</v>
      </c>
      <c r="D1588" s="14">
        <v>2015</v>
      </c>
      <c r="E1588" s="14">
        <v>1</v>
      </c>
      <c r="F1588" s="14">
        <v>71</v>
      </c>
      <c r="G1588" s="14">
        <v>0</v>
      </c>
      <c r="H1588" s="14">
        <v>71</v>
      </c>
      <c r="I1588" s="14" t="b">
        <v>1</v>
      </c>
      <c r="J1588" s="6">
        <v>0</v>
      </c>
      <c r="K1588">
        <f t="shared" si="120"/>
        <v>3.6212665252162559E-4</v>
      </c>
      <c r="L1588">
        <f t="shared" si="121"/>
        <v>1.9029625653743838E-2</v>
      </c>
      <c r="M1588">
        <f t="shared" si="122"/>
        <v>0</v>
      </c>
      <c r="N1588">
        <f t="shared" si="123"/>
        <v>1.9029625653743838E-2</v>
      </c>
      <c r="O1588">
        <f t="shared" si="124"/>
        <v>1.9029625653743838E-2</v>
      </c>
      <c r="Q1588" s="7">
        <v>1562</v>
      </c>
      <c r="R1588" s="7">
        <v>6.6970601375934192E-4</v>
      </c>
      <c r="S1588" s="7">
        <v>-6.6970601375934192E-4</v>
      </c>
      <c r="U1588" s="7">
        <v>88.520408163265301</v>
      </c>
      <c r="V1588" s="7">
        <v>1.6081373791896215E-3</v>
      </c>
    </row>
    <row r="1589" spans="1:22" x14ac:dyDescent="0.35">
      <c r="A1589" s="3">
        <v>2013</v>
      </c>
      <c r="B1589" s="13" t="s">
        <v>37</v>
      </c>
      <c r="C1589" s="13" t="s">
        <v>157</v>
      </c>
      <c r="D1589" s="13">
        <v>2009</v>
      </c>
      <c r="E1589" s="17">
        <v>4</v>
      </c>
      <c r="F1589" s="13">
        <v>70</v>
      </c>
      <c r="G1589" s="13">
        <v>0</v>
      </c>
      <c r="H1589" s="13">
        <v>70</v>
      </c>
      <c r="I1589" s="13" t="b">
        <v>1</v>
      </c>
      <c r="J1589" s="4">
        <v>0</v>
      </c>
      <c r="K1589">
        <f t="shared" si="120"/>
        <v>3.5702627713399705E-4</v>
      </c>
      <c r="L1589">
        <f t="shared" si="121"/>
        <v>1.8895138981600453E-2</v>
      </c>
      <c r="M1589">
        <f t="shared" si="122"/>
        <v>0</v>
      </c>
      <c r="N1589">
        <f t="shared" si="123"/>
        <v>1.8895138981600453E-2</v>
      </c>
      <c r="O1589">
        <f t="shared" si="124"/>
        <v>7.558055592640181E-2</v>
      </c>
      <c r="Q1589" s="7">
        <v>1563</v>
      </c>
      <c r="R1589" s="7">
        <v>6.3556717367764439E-4</v>
      </c>
      <c r="S1589" s="7">
        <v>-6.3556717367764439E-4</v>
      </c>
      <c r="U1589" s="7">
        <v>88.577097505668931</v>
      </c>
      <c r="V1589" s="7">
        <v>1.6090441384267091E-3</v>
      </c>
    </row>
    <row r="1590" spans="1:22" x14ac:dyDescent="0.35">
      <c r="A1590" s="3">
        <v>2013</v>
      </c>
      <c r="B1590" s="13" t="s">
        <v>33</v>
      </c>
      <c r="C1590" s="13" t="s">
        <v>109</v>
      </c>
      <c r="D1590" s="13">
        <v>2012</v>
      </c>
      <c r="E1590" s="14">
        <v>1</v>
      </c>
      <c r="F1590" s="13">
        <v>70</v>
      </c>
      <c r="G1590" s="13">
        <v>0</v>
      </c>
      <c r="H1590" s="13">
        <v>70</v>
      </c>
      <c r="I1590" s="13" t="b">
        <v>1</v>
      </c>
      <c r="J1590" s="4">
        <v>0</v>
      </c>
      <c r="K1590">
        <f t="shared" si="120"/>
        <v>3.5702627713399705E-4</v>
      </c>
      <c r="L1590">
        <f t="shared" si="121"/>
        <v>1.8895138981600453E-2</v>
      </c>
      <c r="M1590">
        <f t="shared" si="122"/>
        <v>0</v>
      </c>
      <c r="N1590">
        <f t="shared" si="123"/>
        <v>1.8895138981600453E-2</v>
      </c>
      <c r="O1590">
        <f t="shared" si="124"/>
        <v>1.8895138981600453E-2</v>
      </c>
      <c r="Q1590" s="7">
        <v>1564</v>
      </c>
      <c r="R1590" s="7">
        <v>6.5051052138592486E-4</v>
      </c>
      <c r="S1590" s="7">
        <v>-6.5051052138592486E-4</v>
      </c>
      <c r="U1590" s="7">
        <v>88.63378684807256</v>
      </c>
      <c r="V1590" s="7">
        <v>1.6095548650348485E-3</v>
      </c>
    </row>
    <row r="1591" spans="1:22" x14ac:dyDescent="0.35">
      <c r="A1591" s="24">
        <v>2013</v>
      </c>
      <c r="B1591" s="17" t="s">
        <v>92</v>
      </c>
      <c r="C1591" s="17" t="s">
        <v>93</v>
      </c>
      <c r="D1591" s="17">
        <v>2013</v>
      </c>
      <c r="E1591" s="17">
        <v>0</v>
      </c>
      <c r="F1591" s="17">
        <v>69</v>
      </c>
      <c r="G1591" s="17">
        <v>0</v>
      </c>
      <c r="H1591" s="17">
        <v>69</v>
      </c>
      <c r="I1591" s="17" t="b">
        <v>1</v>
      </c>
      <c r="J1591" s="25">
        <v>0</v>
      </c>
      <c r="K1591">
        <f t="shared" si="120"/>
        <v>3.5192590174636855E-4</v>
      </c>
      <c r="L1591">
        <f t="shared" si="121"/>
        <v>1.8759688210265343E-2</v>
      </c>
      <c r="M1591">
        <f t="shared" si="122"/>
        <v>0</v>
      </c>
      <c r="N1591">
        <f t="shared" si="123"/>
        <v>1.8759688210265343E-2</v>
      </c>
      <c r="O1591">
        <f t="shared" si="124"/>
        <v>0</v>
      </c>
      <c r="Q1591" s="7">
        <v>1565</v>
      </c>
      <c r="R1591" s="7">
        <v>6.6117437860179341E-4</v>
      </c>
      <c r="S1591" s="7">
        <v>-6.6117437860179341E-4</v>
      </c>
      <c r="U1591" s="7">
        <v>88.69047619047619</v>
      </c>
      <c r="V1591" s="7">
        <v>1.6134796571701992E-3</v>
      </c>
    </row>
    <row r="1592" spans="1:22" x14ac:dyDescent="0.35">
      <c r="A1592" s="5">
        <v>2014</v>
      </c>
      <c r="B1592" s="14" t="s">
        <v>24</v>
      </c>
      <c r="C1592" s="14" t="s">
        <v>41</v>
      </c>
      <c r="D1592" s="14">
        <v>2013</v>
      </c>
      <c r="E1592" s="14">
        <v>1</v>
      </c>
      <c r="F1592" s="14">
        <v>69</v>
      </c>
      <c r="G1592" s="14">
        <v>0</v>
      </c>
      <c r="H1592" s="14">
        <v>69</v>
      </c>
      <c r="I1592" s="14" t="b">
        <v>1</v>
      </c>
      <c r="J1592" s="6">
        <v>0</v>
      </c>
      <c r="K1592">
        <f t="shared" si="120"/>
        <v>3.5192590174636855E-4</v>
      </c>
      <c r="L1592">
        <f t="shared" si="121"/>
        <v>1.8759688210265343E-2</v>
      </c>
      <c r="M1592">
        <f t="shared" si="122"/>
        <v>0</v>
      </c>
      <c r="N1592">
        <f t="shared" si="123"/>
        <v>1.8759688210265343E-2</v>
      </c>
      <c r="O1592">
        <f t="shared" si="124"/>
        <v>1.8759688210265343E-2</v>
      </c>
      <c r="Q1592" s="7">
        <v>1566</v>
      </c>
      <c r="R1592" s="7">
        <v>6.6117437860179341E-4</v>
      </c>
      <c r="S1592" s="7">
        <v>-6.6117437860179341E-4</v>
      </c>
      <c r="U1592" s="7">
        <v>88.747165532879819</v>
      </c>
      <c r="V1592" s="7">
        <v>1.6221602456006235E-3</v>
      </c>
    </row>
    <row r="1593" spans="1:22" x14ac:dyDescent="0.35">
      <c r="A1593" s="24">
        <v>2016</v>
      </c>
      <c r="B1593" s="17" t="s">
        <v>24</v>
      </c>
      <c r="C1593" s="17" t="s">
        <v>155</v>
      </c>
      <c r="D1593" s="17">
        <v>2012</v>
      </c>
      <c r="E1593" s="17">
        <v>4</v>
      </c>
      <c r="F1593" s="17">
        <v>69</v>
      </c>
      <c r="G1593" s="17">
        <v>0</v>
      </c>
      <c r="H1593" s="17">
        <v>69</v>
      </c>
      <c r="I1593" s="17" t="b">
        <v>1</v>
      </c>
      <c r="J1593" s="25">
        <v>0</v>
      </c>
      <c r="K1593">
        <f t="shared" si="120"/>
        <v>3.5192590174636855E-4</v>
      </c>
      <c r="L1593">
        <f t="shared" si="121"/>
        <v>1.8759688210265343E-2</v>
      </c>
      <c r="M1593">
        <f t="shared" si="122"/>
        <v>0</v>
      </c>
      <c r="N1593">
        <f t="shared" si="123"/>
        <v>1.8759688210265343E-2</v>
      </c>
      <c r="O1593">
        <f t="shared" si="124"/>
        <v>7.5038752841061374E-2</v>
      </c>
      <c r="Q1593" s="7">
        <v>1567</v>
      </c>
      <c r="R1593" s="7">
        <v>6.6117437860179341E-4</v>
      </c>
      <c r="S1593" s="7">
        <v>-6.6117437860179341E-4</v>
      </c>
      <c r="U1593" s="7">
        <v>88.803854875283449</v>
      </c>
      <c r="V1593" s="7">
        <v>1.6290653333213747E-3</v>
      </c>
    </row>
    <row r="1594" spans="1:22" x14ac:dyDescent="0.35">
      <c r="A1594" s="5">
        <v>2016</v>
      </c>
      <c r="B1594" s="14" t="s">
        <v>52</v>
      </c>
      <c r="C1594" s="14" t="s">
        <v>192</v>
      </c>
      <c r="D1594" s="14">
        <v>2013</v>
      </c>
      <c r="E1594" s="14">
        <v>3</v>
      </c>
      <c r="F1594" s="14">
        <v>69</v>
      </c>
      <c r="G1594" s="14">
        <v>0</v>
      </c>
      <c r="H1594" s="14">
        <v>69</v>
      </c>
      <c r="I1594" s="14" t="b">
        <v>1</v>
      </c>
      <c r="J1594" s="6">
        <v>0</v>
      </c>
      <c r="K1594">
        <f t="shared" si="120"/>
        <v>3.5192590174636855E-4</v>
      </c>
      <c r="L1594">
        <f t="shared" si="121"/>
        <v>1.8759688210265343E-2</v>
      </c>
      <c r="M1594">
        <f t="shared" si="122"/>
        <v>0</v>
      </c>
      <c r="N1594">
        <f t="shared" si="123"/>
        <v>1.8759688210265343E-2</v>
      </c>
      <c r="O1594">
        <f t="shared" si="124"/>
        <v>5.627906463079603E-2</v>
      </c>
      <c r="Q1594" s="7">
        <v>1568</v>
      </c>
      <c r="R1594" s="7">
        <v>6.6117437860179341E-4</v>
      </c>
      <c r="S1594" s="7">
        <v>-6.6117437860179341E-4</v>
      </c>
      <c r="U1594" s="7">
        <v>88.860544217687078</v>
      </c>
      <c r="V1594" s="7">
        <v>1.635728205027707E-3</v>
      </c>
    </row>
    <row r="1595" spans="1:22" x14ac:dyDescent="0.35">
      <c r="A1595" s="24">
        <v>2016</v>
      </c>
      <c r="B1595" s="17" t="s">
        <v>37</v>
      </c>
      <c r="C1595" s="17" t="s">
        <v>157</v>
      </c>
      <c r="D1595" s="17">
        <v>2014</v>
      </c>
      <c r="E1595" s="17">
        <v>2</v>
      </c>
      <c r="F1595" s="17">
        <v>69</v>
      </c>
      <c r="G1595" s="17">
        <v>0</v>
      </c>
      <c r="H1595" s="17">
        <v>69</v>
      </c>
      <c r="I1595" s="17" t="b">
        <v>1</v>
      </c>
      <c r="J1595" s="25">
        <v>0</v>
      </c>
      <c r="K1595">
        <f t="shared" si="120"/>
        <v>3.5192590174636855E-4</v>
      </c>
      <c r="L1595">
        <f t="shared" si="121"/>
        <v>1.8759688210265343E-2</v>
      </c>
      <c r="M1595">
        <f t="shared" si="122"/>
        <v>0</v>
      </c>
      <c r="N1595">
        <f t="shared" si="123"/>
        <v>1.8759688210265343E-2</v>
      </c>
      <c r="O1595">
        <f t="shared" si="124"/>
        <v>3.7519376420530687E-2</v>
      </c>
      <c r="Q1595" s="7">
        <v>1569</v>
      </c>
      <c r="R1595" s="7">
        <v>6.4949174668788544E-4</v>
      </c>
      <c r="S1595" s="7">
        <v>-6.4949174668788544E-4</v>
      </c>
      <c r="U1595" s="7">
        <v>88.917233560090708</v>
      </c>
      <c r="V1595" s="7">
        <v>1.6378842989081394E-3</v>
      </c>
    </row>
    <row r="1596" spans="1:22" x14ac:dyDescent="0.35">
      <c r="A1596" s="5">
        <v>2016</v>
      </c>
      <c r="B1596" s="14" t="s">
        <v>104</v>
      </c>
      <c r="C1596" s="14" t="s">
        <v>105</v>
      </c>
      <c r="D1596" s="14">
        <v>2014</v>
      </c>
      <c r="E1596" s="14">
        <v>2</v>
      </c>
      <c r="F1596" s="14">
        <v>69</v>
      </c>
      <c r="G1596" s="14">
        <v>0</v>
      </c>
      <c r="H1596" s="14">
        <v>69</v>
      </c>
      <c r="I1596" s="14" t="b">
        <v>1</v>
      </c>
      <c r="J1596" s="6">
        <v>0</v>
      </c>
      <c r="K1596">
        <f t="shared" si="120"/>
        <v>3.5192590174636855E-4</v>
      </c>
      <c r="L1596">
        <f t="shared" si="121"/>
        <v>1.8759688210265343E-2</v>
      </c>
      <c r="M1596">
        <f t="shared" si="122"/>
        <v>0</v>
      </c>
      <c r="N1596">
        <f t="shared" si="123"/>
        <v>1.8759688210265343E-2</v>
      </c>
      <c r="O1596">
        <f t="shared" si="124"/>
        <v>3.7519376420530687E-2</v>
      </c>
      <c r="Q1596" s="7">
        <v>1570</v>
      </c>
      <c r="R1596" s="7">
        <v>6.4211648556788319E-4</v>
      </c>
      <c r="S1596" s="7">
        <v>-6.4211648556788319E-4</v>
      </c>
      <c r="U1596" s="7">
        <v>88.973922902494323</v>
      </c>
      <c r="V1596" s="7">
        <v>1.6432281444239178E-3</v>
      </c>
    </row>
    <row r="1597" spans="1:22" x14ac:dyDescent="0.35">
      <c r="A1597" s="3">
        <v>2013</v>
      </c>
      <c r="B1597" s="13" t="s">
        <v>67</v>
      </c>
      <c r="C1597" s="13" t="s">
        <v>139</v>
      </c>
      <c r="D1597" s="13">
        <v>2012</v>
      </c>
      <c r="E1597" s="17">
        <v>1</v>
      </c>
      <c r="F1597" s="13">
        <v>68</v>
      </c>
      <c r="G1597" s="13">
        <v>0</v>
      </c>
      <c r="H1597" s="13">
        <v>68</v>
      </c>
      <c r="I1597" s="13" t="b">
        <v>1</v>
      </c>
      <c r="J1597" s="4">
        <v>0</v>
      </c>
      <c r="K1597">
        <f t="shared" si="120"/>
        <v>3.4682552635874E-4</v>
      </c>
      <c r="L1597">
        <f t="shared" si="121"/>
        <v>1.8623252303471057E-2</v>
      </c>
      <c r="M1597">
        <f t="shared" si="122"/>
        <v>0</v>
      </c>
      <c r="N1597">
        <f t="shared" si="123"/>
        <v>1.8623252303471057E-2</v>
      </c>
      <c r="O1597">
        <f t="shared" si="124"/>
        <v>1.8623252303471057E-2</v>
      </c>
      <c r="Q1597" s="7">
        <v>1571</v>
      </c>
      <c r="R1597" s="7">
        <v>6.4949174668788544E-4</v>
      </c>
      <c r="S1597" s="7">
        <v>-6.4949174668788544E-4</v>
      </c>
      <c r="U1597" s="7">
        <v>89.030612244897952</v>
      </c>
      <c r="V1597" s="7">
        <v>1.6432281444239178E-3</v>
      </c>
    </row>
    <row r="1598" spans="1:22" x14ac:dyDescent="0.35">
      <c r="A1598" s="5">
        <v>2013</v>
      </c>
      <c r="B1598" s="14" t="s">
        <v>104</v>
      </c>
      <c r="C1598" s="14" t="s">
        <v>105</v>
      </c>
      <c r="D1598" s="14">
        <v>2010</v>
      </c>
      <c r="E1598" s="14">
        <v>3</v>
      </c>
      <c r="F1598" s="14">
        <v>68</v>
      </c>
      <c r="G1598" s="14">
        <v>0</v>
      </c>
      <c r="H1598" s="14">
        <v>68</v>
      </c>
      <c r="I1598" s="14" t="b">
        <v>1</v>
      </c>
      <c r="J1598" s="6">
        <v>0</v>
      </c>
      <c r="K1598">
        <f t="shared" si="120"/>
        <v>3.4682552635874E-4</v>
      </c>
      <c r="L1598">
        <f t="shared" si="121"/>
        <v>1.8623252303471057E-2</v>
      </c>
      <c r="M1598">
        <f t="shared" si="122"/>
        <v>0</v>
      </c>
      <c r="N1598">
        <f t="shared" si="123"/>
        <v>1.8623252303471057E-2</v>
      </c>
      <c r="O1598">
        <f t="shared" si="124"/>
        <v>5.5869756910413168E-2</v>
      </c>
      <c r="Q1598" s="7">
        <v>1572</v>
      </c>
      <c r="R1598" s="7">
        <v>6.3474122444788104E-4</v>
      </c>
      <c r="S1598" s="7">
        <v>-6.3474122444788104E-4</v>
      </c>
      <c r="U1598" s="7">
        <v>89.087301587301582</v>
      </c>
      <c r="V1598" s="7">
        <v>1.6481821144950213E-3</v>
      </c>
    </row>
    <row r="1599" spans="1:22" x14ac:dyDescent="0.35">
      <c r="A1599" s="3">
        <v>2013</v>
      </c>
      <c r="B1599" s="13" t="s">
        <v>26</v>
      </c>
      <c r="C1599" s="13" t="s">
        <v>110</v>
      </c>
      <c r="D1599" s="13">
        <v>2011</v>
      </c>
      <c r="E1599" s="17">
        <v>2</v>
      </c>
      <c r="F1599" s="13">
        <v>68</v>
      </c>
      <c r="G1599" s="13">
        <v>0</v>
      </c>
      <c r="H1599" s="13">
        <v>68</v>
      </c>
      <c r="I1599" s="13" t="b">
        <v>1</v>
      </c>
      <c r="J1599" s="4">
        <v>0</v>
      </c>
      <c r="K1599">
        <f t="shared" si="120"/>
        <v>3.4682552635874E-4</v>
      </c>
      <c r="L1599">
        <f t="shared" si="121"/>
        <v>1.8623252303471057E-2</v>
      </c>
      <c r="M1599">
        <f t="shared" si="122"/>
        <v>0</v>
      </c>
      <c r="N1599">
        <f t="shared" si="123"/>
        <v>1.8623252303471057E-2</v>
      </c>
      <c r="O1599">
        <f t="shared" si="124"/>
        <v>3.7246504606942114E-2</v>
      </c>
      <c r="Q1599" s="7">
        <v>1573</v>
      </c>
      <c r="R1599" s="7">
        <v>6.5686700780788758E-4</v>
      </c>
      <c r="S1599" s="7">
        <v>-6.5686700780788758E-4</v>
      </c>
      <c r="U1599" s="7">
        <v>89.143990929705211</v>
      </c>
      <c r="V1599" s="7">
        <v>1.6572133169733528E-3</v>
      </c>
    </row>
    <row r="1600" spans="1:22" x14ac:dyDescent="0.35">
      <c r="A1600" s="3">
        <v>2013</v>
      </c>
      <c r="B1600" s="13" t="s">
        <v>26</v>
      </c>
      <c r="C1600" s="13" t="s">
        <v>247</v>
      </c>
      <c r="D1600" s="13">
        <v>2009</v>
      </c>
      <c r="E1600" s="14">
        <v>4</v>
      </c>
      <c r="F1600" s="13">
        <v>68</v>
      </c>
      <c r="G1600" s="13">
        <v>0</v>
      </c>
      <c r="H1600" s="13">
        <v>68</v>
      </c>
      <c r="I1600" s="13" t="b">
        <v>1</v>
      </c>
      <c r="J1600" s="4">
        <v>0</v>
      </c>
      <c r="K1600">
        <f t="shared" si="120"/>
        <v>3.4682552635874E-4</v>
      </c>
      <c r="L1600">
        <f t="shared" si="121"/>
        <v>1.8623252303471057E-2</v>
      </c>
      <c r="M1600">
        <f t="shared" si="122"/>
        <v>0</v>
      </c>
      <c r="N1600">
        <f t="shared" si="123"/>
        <v>1.8623252303471057E-2</v>
      </c>
      <c r="O1600">
        <f t="shared" si="124"/>
        <v>7.4493009213884229E-2</v>
      </c>
      <c r="Q1600" s="7">
        <v>1574</v>
      </c>
      <c r="R1600" s="7">
        <v>6.5253120459753296E-4</v>
      </c>
      <c r="S1600" s="7">
        <v>-6.5253120459753296E-4</v>
      </c>
      <c r="U1600" s="7">
        <v>89.200680272108841</v>
      </c>
      <c r="V1600" s="7">
        <v>1.6649153568425888E-3</v>
      </c>
    </row>
    <row r="1601" spans="1:22" x14ac:dyDescent="0.35">
      <c r="A1601" s="3">
        <v>2014</v>
      </c>
      <c r="B1601" s="13" t="s">
        <v>52</v>
      </c>
      <c r="C1601" s="13" t="s">
        <v>192</v>
      </c>
      <c r="D1601" s="13">
        <v>2012</v>
      </c>
      <c r="E1601" s="17">
        <v>2</v>
      </c>
      <c r="F1601" s="13">
        <v>68</v>
      </c>
      <c r="G1601" s="13">
        <v>0</v>
      </c>
      <c r="H1601" s="13">
        <v>68</v>
      </c>
      <c r="I1601" s="13" t="b">
        <v>1</v>
      </c>
      <c r="J1601" s="4">
        <v>0</v>
      </c>
      <c r="K1601">
        <f t="shared" si="120"/>
        <v>3.4682552635874E-4</v>
      </c>
      <c r="L1601">
        <f t="shared" si="121"/>
        <v>1.8623252303471057E-2</v>
      </c>
      <c r="M1601">
        <f t="shared" si="122"/>
        <v>0</v>
      </c>
      <c r="N1601">
        <f t="shared" si="123"/>
        <v>1.8623252303471057E-2</v>
      </c>
      <c r="O1601">
        <f t="shared" si="124"/>
        <v>3.7246504606942114E-2</v>
      </c>
      <c r="Q1601" s="7">
        <v>1575</v>
      </c>
      <c r="R1601" s="7">
        <v>6.4520462560109797E-4</v>
      </c>
      <c r="S1601" s="7">
        <v>-6.4520462560109797E-4</v>
      </c>
      <c r="U1601" s="7">
        <v>89.25736961451247</v>
      </c>
      <c r="V1601" s="7">
        <v>1.6679397287391621E-3</v>
      </c>
    </row>
    <row r="1602" spans="1:22" x14ac:dyDescent="0.35">
      <c r="A1602" s="3">
        <v>2014</v>
      </c>
      <c r="B1602" s="13" t="s">
        <v>26</v>
      </c>
      <c r="C1602" s="13" t="s">
        <v>100</v>
      </c>
      <c r="D1602" s="13">
        <v>2011</v>
      </c>
      <c r="E1602" s="14">
        <v>3</v>
      </c>
      <c r="F1602" s="13">
        <v>68</v>
      </c>
      <c r="G1602" s="13">
        <v>0</v>
      </c>
      <c r="H1602" s="13">
        <v>68</v>
      </c>
      <c r="I1602" s="13" t="b">
        <v>1</v>
      </c>
      <c r="J1602" s="4">
        <v>0</v>
      </c>
      <c r="K1602">
        <f t="shared" si="120"/>
        <v>3.4682552635874E-4</v>
      </c>
      <c r="L1602">
        <f t="shared" si="121"/>
        <v>1.8623252303471057E-2</v>
      </c>
      <c r="M1602">
        <f t="shared" si="122"/>
        <v>0</v>
      </c>
      <c r="N1602">
        <f t="shared" si="123"/>
        <v>1.8623252303471057E-2</v>
      </c>
      <c r="O1602">
        <f t="shared" si="124"/>
        <v>5.5869756910413168E-2</v>
      </c>
      <c r="Q1602" s="7">
        <v>1576</v>
      </c>
      <c r="R1602" s="7">
        <v>6.1589830961535791E-4</v>
      </c>
      <c r="S1602" s="7">
        <v>-6.1589830961535791E-4</v>
      </c>
      <c r="U1602" s="7">
        <v>89.314058956916099</v>
      </c>
      <c r="V1602" s="7">
        <v>1.6679397287391621E-3</v>
      </c>
    </row>
    <row r="1603" spans="1:22" x14ac:dyDescent="0.35">
      <c r="A1603" s="24">
        <v>2015</v>
      </c>
      <c r="B1603" s="17" t="s">
        <v>52</v>
      </c>
      <c r="C1603" s="17" t="s">
        <v>192</v>
      </c>
      <c r="D1603" s="17">
        <v>2010</v>
      </c>
      <c r="E1603" s="17">
        <v>5</v>
      </c>
      <c r="F1603" s="17">
        <v>68</v>
      </c>
      <c r="G1603" s="17">
        <v>0</v>
      </c>
      <c r="H1603" s="17">
        <v>68</v>
      </c>
      <c r="I1603" s="17" t="b">
        <v>1</v>
      </c>
      <c r="J1603" s="25">
        <v>0</v>
      </c>
      <c r="K1603">
        <f t="shared" si="120"/>
        <v>3.4682552635874E-4</v>
      </c>
      <c r="L1603">
        <f t="shared" si="121"/>
        <v>1.8623252303471057E-2</v>
      </c>
      <c r="M1603">
        <f t="shared" si="122"/>
        <v>0</v>
      </c>
      <c r="N1603">
        <f t="shared" si="123"/>
        <v>1.8623252303471057E-2</v>
      </c>
      <c r="O1603">
        <f t="shared" si="124"/>
        <v>9.3116261517355289E-2</v>
      </c>
      <c r="Q1603" s="7">
        <v>1577</v>
      </c>
      <c r="R1603" s="7">
        <v>6.1177854224375554E-4</v>
      </c>
      <c r="S1603" s="7">
        <v>-6.1177854224375554E-4</v>
      </c>
      <c r="U1603" s="7">
        <v>89.370748299319729</v>
      </c>
      <c r="V1603" s="7">
        <v>1.6710814526170706E-3</v>
      </c>
    </row>
    <row r="1604" spans="1:22" x14ac:dyDescent="0.35">
      <c r="A1604" s="3">
        <v>2015</v>
      </c>
      <c r="B1604" s="13" t="s">
        <v>42</v>
      </c>
      <c r="C1604" s="13" t="s">
        <v>112</v>
      </c>
      <c r="D1604" s="13">
        <v>2012</v>
      </c>
      <c r="E1604" s="14">
        <v>3</v>
      </c>
      <c r="F1604" s="13">
        <v>68</v>
      </c>
      <c r="G1604" s="13">
        <v>0</v>
      </c>
      <c r="H1604" s="13">
        <v>68</v>
      </c>
      <c r="I1604" s="13" t="b">
        <v>1</v>
      </c>
      <c r="J1604" s="4">
        <v>0</v>
      </c>
      <c r="K1604">
        <f t="shared" ref="K1604:K1667" si="125">H1604/$H$1</f>
        <v>3.4682552635874E-4</v>
      </c>
      <c r="L1604">
        <f t="shared" ref="L1604:L1667" si="126">SQRT(K1604)</f>
        <v>1.8623252303471057E-2</v>
      </c>
      <c r="M1604">
        <f t="shared" ref="M1604:M1667" si="127">J1604*L1604</f>
        <v>0</v>
      </c>
      <c r="N1604">
        <f t="shared" ref="N1604:N1667" si="128">L1604</f>
        <v>1.8623252303471057E-2</v>
      </c>
      <c r="O1604">
        <f t="shared" ref="O1604:O1667" si="129">E1604*L1604</f>
        <v>5.5869756910413168E-2</v>
      </c>
      <c r="Q1604" s="7">
        <v>1578</v>
      </c>
      <c r="R1604" s="7">
        <v>6.1485907448041309E-4</v>
      </c>
      <c r="S1604" s="7">
        <v>-6.1485907448041309E-4</v>
      </c>
      <c r="U1604" s="7">
        <v>89.427437641723358</v>
      </c>
      <c r="V1604" s="7">
        <v>1.685224539914346E-3</v>
      </c>
    </row>
    <row r="1605" spans="1:22" x14ac:dyDescent="0.35">
      <c r="A1605" s="3">
        <v>2015</v>
      </c>
      <c r="B1605" s="13" t="s">
        <v>26</v>
      </c>
      <c r="C1605" s="13" t="s">
        <v>100</v>
      </c>
      <c r="D1605" s="13">
        <v>2010</v>
      </c>
      <c r="E1605" s="17">
        <v>5</v>
      </c>
      <c r="F1605" s="13">
        <v>68</v>
      </c>
      <c r="G1605" s="13">
        <v>0</v>
      </c>
      <c r="H1605" s="13">
        <v>68</v>
      </c>
      <c r="I1605" s="13" t="b">
        <v>1</v>
      </c>
      <c r="J1605" s="4">
        <v>0</v>
      </c>
      <c r="K1605">
        <f t="shared" si="125"/>
        <v>3.4682552635874E-4</v>
      </c>
      <c r="L1605">
        <f t="shared" si="126"/>
        <v>1.8623252303471057E-2</v>
      </c>
      <c r="M1605">
        <f t="shared" si="127"/>
        <v>0</v>
      </c>
      <c r="N1605">
        <f t="shared" si="128"/>
        <v>1.8623252303471057E-2</v>
      </c>
      <c r="O1605">
        <f t="shared" si="129"/>
        <v>9.3116261517355289E-2</v>
      </c>
      <c r="Q1605" s="7">
        <v>1579</v>
      </c>
      <c r="R1605" s="7">
        <v>6.2931553686878128E-4</v>
      </c>
      <c r="S1605" s="7">
        <v>-6.2931553686878128E-4</v>
      </c>
      <c r="U1605" s="7">
        <v>89.484126984126988</v>
      </c>
      <c r="V1605" s="7">
        <v>1.6879500041580965E-3</v>
      </c>
    </row>
    <row r="1606" spans="1:22" x14ac:dyDescent="0.35">
      <c r="A1606" s="3">
        <v>2016</v>
      </c>
      <c r="B1606" s="13" t="s">
        <v>24</v>
      </c>
      <c r="C1606" s="13" t="s">
        <v>120</v>
      </c>
      <c r="D1606" s="13">
        <v>2012</v>
      </c>
      <c r="E1606" s="14">
        <v>4</v>
      </c>
      <c r="F1606" s="13">
        <v>68</v>
      </c>
      <c r="G1606" s="13">
        <v>0</v>
      </c>
      <c r="H1606" s="13">
        <v>68</v>
      </c>
      <c r="I1606" s="13" t="b">
        <v>1</v>
      </c>
      <c r="J1606" s="4">
        <v>0</v>
      </c>
      <c r="K1606">
        <f t="shared" si="125"/>
        <v>3.4682552635874E-4</v>
      </c>
      <c r="L1606">
        <f t="shared" si="126"/>
        <v>1.8623252303471057E-2</v>
      </c>
      <c r="M1606">
        <f t="shared" si="127"/>
        <v>0</v>
      </c>
      <c r="N1606">
        <f t="shared" si="128"/>
        <v>1.8623252303471057E-2</v>
      </c>
      <c r="O1606">
        <f t="shared" si="129"/>
        <v>7.4493009213884229E-2</v>
      </c>
      <c r="Q1606" s="7">
        <v>1580</v>
      </c>
      <c r="R1606" s="7">
        <v>6.3934739700304347E-4</v>
      </c>
      <c r="S1606" s="7">
        <v>-6.3934739700304347E-4</v>
      </c>
      <c r="U1606" s="7">
        <v>89.540816326530617</v>
      </c>
      <c r="V1606" s="7">
        <v>1.6903120217973502E-3</v>
      </c>
    </row>
    <row r="1607" spans="1:22" x14ac:dyDescent="0.35">
      <c r="A1607" s="3">
        <v>2016</v>
      </c>
      <c r="B1607" s="13" t="s">
        <v>30</v>
      </c>
      <c r="C1607" s="13" t="s">
        <v>48</v>
      </c>
      <c r="D1607" s="13">
        <v>2016</v>
      </c>
      <c r="E1607" s="17">
        <v>0</v>
      </c>
      <c r="F1607" s="13">
        <v>68</v>
      </c>
      <c r="G1607" s="13">
        <v>0</v>
      </c>
      <c r="H1607" s="13">
        <v>68</v>
      </c>
      <c r="I1607" s="13" t="b">
        <v>1</v>
      </c>
      <c r="J1607" s="4">
        <v>0</v>
      </c>
      <c r="K1607">
        <f t="shared" si="125"/>
        <v>3.4682552635874E-4</v>
      </c>
      <c r="L1607">
        <f t="shared" si="126"/>
        <v>1.8623252303471057E-2</v>
      </c>
      <c r="M1607">
        <f t="shared" si="127"/>
        <v>0</v>
      </c>
      <c r="N1607">
        <f t="shared" si="128"/>
        <v>1.8623252303471057E-2</v>
      </c>
      <c r="O1607">
        <f t="shared" si="129"/>
        <v>0</v>
      </c>
      <c r="Q1607" s="7">
        <v>1581</v>
      </c>
      <c r="R1607" s="7">
        <v>6.0345463680012697E-4</v>
      </c>
      <c r="S1607" s="7">
        <v>-6.0345463680012697E-4</v>
      </c>
      <c r="U1607" s="7">
        <v>89.597505668934232</v>
      </c>
      <c r="V1607" s="7">
        <v>1.6942384197051166E-3</v>
      </c>
    </row>
    <row r="1608" spans="1:22" x14ac:dyDescent="0.35">
      <c r="A1608" s="5">
        <v>2016</v>
      </c>
      <c r="B1608" s="14" t="s">
        <v>26</v>
      </c>
      <c r="C1608" s="14" t="s">
        <v>111</v>
      </c>
      <c r="D1608" s="14">
        <v>2015</v>
      </c>
      <c r="E1608" s="14">
        <v>1</v>
      </c>
      <c r="F1608" s="14">
        <v>68</v>
      </c>
      <c r="G1608" s="14">
        <v>0</v>
      </c>
      <c r="H1608" s="14">
        <v>68</v>
      </c>
      <c r="I1608" s="14" t="b">
        <v>1</v>
      </c>
      <c r="J1608" s="6">
        <v>0</v>
      </c>
      <c r="K1608">
        <f t="shared" si="125"/>
        <v>3.4682552635874E-4</v>
      </c>
      <c r="L1608">
        <f t="shared" si="126"/>
        <v>1.8623252303471057E-2</v>
      </c>
      <c r="M1608">
        <f t="shared" si="127"/>
        <v>0</v>
      </c>
      <c r="N1608">
        <f t="shared" si="128"/>
        <v>1.8623252303471057E-2</v>
      </c>
      <c r="O1608">
        <f t="shared" si="129"/>
        <v>1.8623252303471057E-2</v>
      </c>
      <c r="Q1608" s="7">
        <v>1582</v>
      </c>
      <c r="R1608" s="7">
        <v>6.3489196016455198E-4</v>
      </c>
      <c r="S1608" s="7">
        <v>-6.3489196016455198E-4</v>
      </c>
      <c r="U1608" s="7">
        <v>89.654195011337862</v>
      </c>
      <c r="V1608" s="7">
        <v>1.6997128642698472E-3</v>
      </c>
    </row>
    <row r="1609" spans="1:22" x14ac:dyDescent="0.35">
      <c r="A1609" s="24">
        <v>2017</v>
      </c>
      <c r="B1609" s="17" t="s">
        <v>106</v>
      </c>
      <c r="C1609" s="17" t="s">
        <v>107</v>
      </c>
      <c r="D1609" s="17">
        <v>2015</v>
      </c>
      <c r="E1609" s="17">
        <v>2</v>
      </c>
      <c r="F1609" s="17">
        <v>68</v>
      </c>
      <c r="G1609" s="17">
        <v>0</v>
      </c>
      <c r="H1609" s="17">
        <v>68</v>
      </c>
      <c r="I1609" s="17" t="b">
        <v>1</v>
      </c>
      <c r="J1609" s="25">
        <v>0</v>
      </c>
      <c r="K1609">
        <f t="shared" si="125"/>
        <v>3.4682552635874E-4</v>
      </c>
      <c r="L1609">
        <f t="shared" si="126"/>
        <v>1.8623252303471057E-2</v>
      </c>
      <c r="M1609">
        <f t="shared" si="127"/>
        <v>0</v>
      </c>
      <c r="N1609">
        <f t="shared" si="128"/>
        <v>1.8623252303471057E-2</v>
      </c>
      <c r="O1609">
        <f t="shared" si="129"/>
        <v>3.7246504606942114E-2</v>
      </c>
      <c r="Q1609" s="7">
        <v>1583</v>
      </c>
      <c r="R1609" s="7">
        <v>6.2776343348632815E-4</v>
      </c>
      <c r="S1609" s="7">
        <v>-6.2776343348632815E-4</v>
      </c>
      <c r="U1609" s="7">
        <v>89.710884353741491</v>
      </c>
      <c r="V1609" s="7">
        <v>1.7061838443917629E-3</v>
      </c>
    </row>
    <row r="1610" spans="1:22" x14ac:dyDescent="0.35">
      <c r="A1610" s="5">
        <v>2013</v>
      </c>
      <c r="B1610" s="14" t="s">
        <v>92</v>
      </c>
      <c r="C1610" s="14" t="s">
        <v>149</v>
      </c>
      <c r="D1610" s="14">
        <v>2011</v>
      </c>
      <c r="E1610" s="14">
        <v>2</v>
      </c>
      <c r="F1610" s="14">
        <v>67</v>
      </c>
      <c r="G1610" s="14">
        <v>0</v>
      </c>
      <c r="H1610" s="14">
        <v>67</v>
      </c>
      <c r="I1610" s="14" t="b">
        <v>1</v>
      </c>
      <c r="J1610" s="6">
        <v>0</v>
      </c>
      <c r="K1610">
        <f t="shared" si="125"/>
        <v>3.4172515097111145E-4</v>
      </c>
      <c r="L1610">
        <f t="shared" si="126"/>
        <v>1.848580944863144E-2</v>
      </c>
      <c r="M1610">
        <f t="shared" si="127"/>
        <v>0</v>
      </c>
      <c r="N1610">
        <f t="shared" si="128"/>
        <v>1.848580944863144E-2</v>
      </c>
      <c r="O1610">
        <f t="shared" si="129"/>
        <v>3.697161889726288E-2</v>
      </c>
      <c r="Q1610" s="7">
        <v>1584</v>
      </c>
      <c r="R1610" s="7">
        <v>6.206349068081042E-4</v>
      </c>
      <c r="S1610" s="7">
        <v>-6.206349068081042E-4</v>
      </c>
      <c r="U1610" s="7">
        <v>89.767573696145121</v>
      </c>
      <c r="V1610" s="7">
        <v>1.7061838443917629E-3</v>
      </c>
    </row>
    <row r="1611" spans="1:22" x14ac:dyDescent="0.35">
      <c r="A1611" s="24">
        <v>2014</v>
      </c>
      <c r="B1611" s="17" t="s">
        <v>26</v>
      </c>
      <c r="C1611" s="17" t="s">
        <v>110</v>
      </c>
      <c r="D1611" s="17">
        <v>2012</v>
      </c>
      <c r="E1611" s="17">
        <v>2</v>
      </c>
      <c r="F1611" s="17">
        <v>67</v>
      </c>
      <c r="G1611" s="17">
        <v>0</v>
      </c>
      <c r="H1611" s="17">
        <v>67</v>
      </c>
      <c r="I1611" s="17" t="b">
        <v>1</v>
      </c>
      <c r="J1611" s="25">
        <v>0</v>
      </c>
      <c r="K1611">
        <f t="shared" si="125"/>
        <v>3.4172515097111145E-4</v>
      </c>
      <c r="L1611">
        <f t="shared" si="126"/>
        <v>1.848580944863144E-2</v>
      </c>
      <c r="M1611">
        <f t="shared" si="127"/>
        <v>0</v>
      </c>
      <c r="N1611">
        <f t="shared" si="128"/>
        <v>1.848580944863144E-2</v>
      </c>
      <c r="O1611">
        <f t="shared" si="129"/>
        <v>3.697161889726288E-2</v>
      </c>
      <c r="Q1611" s="7">
        <v>1585</v>
      </c>
      <c r="R1611" s="7">
        <v>5.9924932677343269E-4</v>
      </c>
      <c r="S1611" s="7">
        <v>-5.9924932677343269E-4</v>
      </c>
      <c r="U1611" s="7">
        <v>89.82426303854875</v>
      </c>
      <c r="V1611" s="7">
        <v>1.7071907396369083E-3</v>
      </c>
    </row>
    <row r="1612" spans="1:22" x14ac:dyDescent="0.35">
      <c r="A1612" s="3">
        <v>2016</v>
      </c>
      <c r="B1612" s="13" t="s">
        <v>136</v>
      </c>
      <c r="C1612" s="13" t="s">
        <v>205</v>
      </c>
      <c r="D1612" s="13">
        <v>2013</v>
      </c>
      <c r="E1612" s="14">
        <v>3</v>
      </c>
      <c r="F1612" s="13">
        <v>67</v>
      </c>
      <c r="G1612" s="13">
        <v>0</v>
      </c>
      <c r="H1612" s="13">
        <v>67</v>
      </c>
      <c r="I1612" s="13" t="b">
        <v>1</v>
      </c>
      <c r="J1612" s="4">
        <v>0</v>
      </c>
      <c r="K1612">
        <f t="shared" si="125"/>
        <v>3.4172515097111145E-4</v>
      </c>
      <c r="L1612">
        <f t="shared" si="126"/>
        <v>1.848580944863144E-2</v>
      </c>
      <c r="M1612">
        <f t="shared" si="127"/>
        <v>0</v>
      </c>
      <c r="N1612">
        <f t="shared" si="128"/>
        <v>1.848580944863144E-2</v>
      </c>
      <c r="O1612">
        <f t="shared" si="129"/>
        <v>5.5457428345894316E-2</v>
      </c>
      <c r="Q1612" s="7">
        <v>1586</v>
      </c>
      <c r="R1612" s="7">
        <v>6.0637785345165653E-4</v>
      </c>
      <c r="S1612" s="7">
        <v>-6.0637785345165653E-4</v>
      </c>
      <c r="U1612" s="7">
        <v>89.88095238095238</v>
      </c>
      <c r="V1612" s="7">
        <v>1.7148635456660361E-3</v>
      </c>
    </row>
    <row r="1613" spans="1:22" x14ac:dyDescent="0.35">
      <c r="A1613" s="24">
        <v>2016</v>
      </c>
      <c r="B1613" s="17" t="s">
        <v>33</v>
      </c>
      <c r="C1613" s="17" t="s">
        <v>203</v>
      </c>
      <c r="D1613" s="17">
        <v>2012</v>
      </c>
      <c r="E1613" s="17">
        <v>4</v>
      </c>
      <c r="F1613" s="17">
        <v>67</v>
      </c>
      <c r="G1613" s="17">
        <v>0</v>
      </c>
      <c r="H1613" s="17">
        <v>67</v>
      </c>
      <c r="I1613" s="17" t="b">
        <v>1</v>
      </c>
      <c r="J1613" s="25">
        <v>0</v>
      </c>
      <c r="K1613">
        <f t="shared" si="125"/>
        <v>3.4172515097111145E-4</v>
      </c>
      <c r="L1613">
        <f t="shared" si="126"/>
        <v>1.848580944863144E-2</v>
      </c>
      <c r="M1613">
        <f t="shared" si="127"/>
        <v>0</v>
      </c>
      <c r="N1613">
        <f t="shared" si="128"/>
        <v>1.848580944863144E-2</v>
      </c>
      <c r="O1613">
        <f t="shared" si="129"/>
        <v>7.394323779452576E-2</v>
      </c>
      <c r="Q1613" s="7">
        <v>1587</v>
      </c>
      <c r="R1613" s="7">
        <v>6.2332688719797416E-4</v>
      </c>
      <c r="S1613" s="7">
        <v>-6.2332688719797416E-4</v>
      </c>
      <c r="U1613" s="7">
        <v>89.937641723356009</v>
      </c>
      <c r="V1613" s="7">
        <v>1.7248823079029593E-3</v>
      </c>
    </row>
    <row r="1614" spans="1:22" x14ac:dyDescent="0.35">
      <c r="A1614" s="5">
        <v>2017</v>
      </c>
      <c r="B1614" s="14" t="s">
        <v>30</v>
      </c>
      <c r="C1614" s="14" t="s">
        <v>126</v>
      </c>
      <c r="D1614" s="14">
        <v>2012</v>
      </c>
      <c r="E1614" s="14">
        <v>5</v>
      </c>
      <c r="F1614" s="14">
        <v>67</v>
      </c>
      <c r="G1614" s="14">
        <v>0</v>
      </c>
      <c r="H1614" s="14">
        <v>67</v>
      </c>
      <c r="I1614" s="14" t="b">
        <v>1</v>
      </c>
      <c r="J1614" s="6">
        <v>0</v>
      </c>
      <c r="K1614">
        <f t="shared" si="125"/>
        <v>3.4172515097111145E-4</v>
      </c>
      <c r="L1614">
        <f t="shared" si="126"/>
        <v>1.848580944863144E-2</v>
      </c>
      <c r="M1614">
        <f t="shared" si="127"/>
        <v>0</v>
      </c>
      <c r="N1614">
        <f t="shared" si="128"/>
        <v>1.848580944863144E-2</v>
      </c>
      <c r="O1614">
        <f t="shared" si="129"/>
        <v>9.2429047243157203E-2</v>
      </c>
      <c r="Q1614" s="7">
        <v>1588</v>
      </c>
      <c r="R1614" s="7">
        <v>6.0209244389836244E-4</v>
      </c>
      <c r="S1614" s="7">
        <v>-6.0209244389836244E-4</v>
      </c>
      <c r="U1614" s="7">
        <v>89.994331065759638</v>
      </c>
      <c r="V1614" s="7">
        <v>1.7266669770900237E-3</v>
      </c>
    </row>
    <row r="1615" spans="1:22" x14ac:dyDescent="0.35">
      <c r="A1615" s="3">
        <v>2013</v>
      </c>
      <c r="B1615" s="13" t="s">
        <v>24</v>
      </c>
      <c r="C1615" s="13" t="s">
        <v>155</v>
      </c>
      <c r="D1615" s="13">
        <v>2011</v>
      </c>
      <c r="E1615" s="17">
        <v>2</v>
      </c>
      <c r="F1615" s="13">
        <v>66</v>
      </c>
      <c r="G1615" s="13">
        <v>0</v>
      </c>
      <c r="H1615" s="13">
        <v>66</v>
      </c>
      <c r="I1615" s="13" t="b">
        <v>1</v>
      </c>
      <c r="J1615" s="4">
        <v>0</v>
      </c>
      <c r="K1615">
        <f t="shared" si="125"/>
        <v>3.3662477558348296E-4</v>
      </c>
      <c r="L1615">
        <f t="shared" si="126"/>
        <v>1.8347337016130786E-2</v>
      </c>
      <c r="M1615">
        <f t="shared" si="127"/>
        <v>0</v>
      </c>
      <c r="N1615">
        <f t="shared" si="128"/>
        <v>1.8347337016130786E-2</v>
      </c>
      <c r="O1615">
        <f t="shared" si="129"/>
        <v>3.6694674032261572E-2</v>
      </c>
      <c r="Q1615" s="7">
        <v>1589</v>
      </c>
      <c r="R1615" s="7">
        <v>5.9074890568167017E-4</v>
      </c>
      <c r="S1615" s="7">
        <v>-5.9074890568167017E-4</v>
      </c>
      <c r="U1615" s="7">
        <v>90.051020408163268</v>
      </c>
      <c r="V1615" s="7">
        <v>1.7372315913968003E-3</v>
      </c>
    </row>
    <row r="1616" spans="1:22" x14ac:dyDescent="0.35">
      <c r="A1616" s="5">
        <v>2013</v>
      </c>
      <c r="B1616" s="14" t="s">
        <v>52</v>
      </c>
      <c r="C1616" s="14" t="s">
        <v>74</v>
      </c>
      <c r="D1616" s="14">
        <v>2012</v>
      </c>
      <c r="E1616" s="14">
        <v>1</v>
      </c>
      <c r="F1616" s="14">
        <v>66</v>
      </c>
      <c r="G1616" s="14">
        <v>0</v>
      </c>
      <c r="H1616" s="14">
        <v>66</v>
      </c>
      <c r="I1616" s="14" t="b">
        <v>1</v>
      </c>
      <c r="J1616" s="6">
        <v>0</v>
      </c>
      <c r="K1616">
        <f t="shared" si="125"/>
        <v>3.3662477558348296E-4</v>
      </c>
      <c r="L1616">
        <f t="shared" si="126"/>
        <v>1.8347337016130786E-2</v>
      </c>
      <c r="M1616">
        <f t="shared" si="127"/>
        <v>0</v>
      </c>
      <c r="N1616">
        <f t="shared" si="128"/>
        <v>1.8347337016130786E-2</v>
      </c>
      <c r="O1616">
        <f t="shared" si="129"/>
        <v>1.8347337016130786E-2</v>
      </c>
      <c r="Q1616" s="7">
        <v>1590</v>
      </c>
      <c r="R1616" s="7">
        <v>5.977763133834989E-4</v>
      </c>
      <c r="S1616" s="7">
        <v>-5.977763133834989E-4</v>
      </c>
      <c r="U1616" s="7">
        <v>90.107709750566897</v>
      </c>
      <c r="V1616" s="7">
        <v>1.7435954895128392E-3</v>
      </c>
    </row>
    <row r="1617" spans="1:22" x14ac:dyDescent="0.35">
      <c r="A1617" s="3">
        <v>2013</v>
      </c>
      <c r="B1617" s="13" t="s">
        <v>158</v>
      </c>
      <c r="C1617" s="13" t="s">
        <v>159</v>
      </c>
      <c r="D1617" s="13">
        <v>2008</v>
      </c>
      <c r="E1617" s="17">
        <v>5</v>
      </c>
      <c r="F1617" s="13">
        <v>66</v>
      </c>
      <c r="G1617" s="13">
        <v>0</v>
      </c>
      <c r="H1617" s="13">
        <v>66</v>
      </c>
      <c r="I1617" s="13" t="b">
        <v>1</v>
      </c>
      <c r="J1617" s="4">
        <v>0</v>
      </c>
      <c r="K1617">
        <f t="shared" si="125"/>
        <v>3.3662477558348296E-4</v>
      </c>
      <c r="L1617">
        <f t="shared" si="126"/>
        <v>1.8347337016130786E-2</v>
      </c>
      <c r="M1617">
        <f t="shared" si="127"/>
        <v>0</v>
      </c>
      <c r="N1617">
        <f t="shared" si="128"/>
        <v>1.8347337016130786E-2</v>
      </c>
      <c r="O1617">
        <f t="shared" si="129"/>
        <v>9.1736685080653926E-2</v>
      </c>
      <c r="Q1617" s="7">
        <v>1591</v>
      </c>
      <c r="R1617" s="7">
        <v>6.1885853648898531E-4</v>
      </c>
      <c r="S1617" s="7">
        <v>-6.1885853648898531E-4</v>
      </c>
      <c r="U1617" s="7">
        <v>90.164399092970513</v>
      </c>
      <c r="V1617" s="7">
        <v>1.7457907356287848E-3</v>
      </c>
    </row>
    <row r="1618" spans="1:22" x14ac:dyDescent="0.35">
      <c r="A1618" s="3">
        <v>2015</v>
      </c>
      <c r="B1618" s="13" t="s">
        <v>24</v>
      </c>
      <c r="C1618" s="13" t="s">
        <v>65</v>
      </c>
      <c r="D1618" s="13">
        <v>2014</v>
      </c>
      <c r="E1618" s="14">
        <v>1</v>
      </c>
      <c r="F1618" s="13">
        <v>66</v>
      </c>
      <c r="G1618" s="13">
        <v>0</v>
      </c>
      <c r="H1618" s="13">
        <v>66</v>
      </c>
      <c r="I1618" s="13" t="b">
        <v>1</v>
      </c>
      <c r="J1618" s="4">
        <v>0</v>
      </c>
      <c r="K1618">
        <f t="shared" si="125"/>
        <v>3.3662477558348296E-4</v>
      </c>
      <c r="L1618">
        <f t="shared" si="126"/>
        <v>1.8347337016130786E-2</v>
      </c>
      <c r="M1618">
        <f t="shared" si="127"/>
        <v>0</v>
      </c>
      <c r="N1618">
        <f t="shared" si="128"/>
        <v>1.8347337016130786E-2</v>
      </c>
      <c r="O1618">
        <f t="shared" si="129"/>
        <v>1.8347337016130786E-2</v>
      </c>
      <c r="Q1618" s="7">
        <v>1592</v>
      </c>
      <c r="R1618" s="7">
        <v>6.1183112878715647E-4</v>
      </c>
      <c r="S1618" s="7">
        <v>-6.1183112878715647E-4</v>
      </c>
      <c r="U1618" s="7">
        <v>90.221088435374142</v>
      </c>
      <c r="V1618" s="7">
        <v>1.7483157452440206E-3</v>
      </c>
    </row>
    <row r="1619" spans="1:22" x14ac:dyDescent="0.35">
      <c r="A1619" s="24">
        <v>2015</v>
      </c>
      <c r="B1619" s="17" t="s">
        <v>26</v>
      </c>
      <c r="C1619" s="17" t="s">
        <v>35</v>
      </c>
      <c r="D1619" s="17">
        <v>2015</v>
      </c>
      <c r="E1619" s="17">
        <v>0</v>
      </c>
      <c r="F1619" s="17">
        <v>66</v>
      </c>
      <c r="G1619" s="17">
        <v>0</v>
      </c>
      <c r="H1619" s="17">
        <v>66</v>
      </c>
      <c r="I1619" s="17" t="b">
        <v>1</v>
      </c>
      <c r="J1619" s="25">
        <v>0</v>
      </c>
      <c r="K1619">
        <f t="shared" si="125"/>
        <v>3.3662477558348296E-4</v>
      </c>
      <c r="L1619">
        <f t="shared" si="126"/>
        <v>1.8347337016130786E-2</v>
      </c>
      <c r="M1619">
        <f t="shared" si="127"/>
        <v>0</v>
      </c>
      <c r="N1619">
        <f t="shared" si="128"/>
        <v>1.8347337016130786E-2</v>
      </c>
      <c r="O1619">
        <f t="shared" si="129"/>
        <v>0</v>
      </c>
      <c r="Q1619" s="7">
        <v>1593</v>
      </c>
      <c r="R1619" s="7">
        <v>6.0480372108532774E-4</v>
      </c>
      <c r="S1619" s="7">
        <v>-6.0480372108532774E-4</v>
      </c>
      <c r="U1619" s="7">
        <v>90.277777777777771</v>
      </c>
      <c r="V1619" s="7">
        <v>1.7493499457161559E-3</v>
      </c>
    </row>
    <row r="1620" spans="1:22" x14ac:dyDescent="0.35">
      <c r="A1620" s="5">
        <v>2016</v>
      </c>
      <c r="B1620" s="14" t="s">
        <v>67</v>
      </c>
      <c r="C1620" s="14" t="s">
        <v>139</v>
      </c>
      <c r="D1620" s="14">
        <v>2012</v>
      </c>
      <c r="E1620" s="14">
        <v>4</v>
      </c>
      <c r="F1620" s="14">
        <v>66</v>
      </c>
      <c r="G1620" s="14">
        <v>0</v>
      </c>
      <c r="H1620" s="14">
        <v>66</v>
      </c>
      <c r="I1620" s="14" t="b">
        <v>1</v>
      </c>
      <c r="J1620" s="6">
        <v>0</v>
      </c>
      <c r="K1620">
        <f t="shared" si="125"/>
        <v>3.3662477558348296E-4</v>
      </c>
      <c r="L1620">
        <f t="shared" si="126"/>
        <v>1.8347337016130786E-2</v>
      </c>
      <c r="M1620">
        <f t="shared" si="127"/>
        <v>0</v>
      </c>
      <c r="N1620">
        <f t="shared" si="128"/>
        <v>1.8347337016130786E-2</v>
      </c>
      <c r="O1620">
        <f t="shared" si="129"/>
        <v>7.3389348064523144E-2</v>
      </c>
      <c r="Q1620" s="7">
        <v>1594</v>
      </c>
      <c r="R1620" s="7">
        <v>6.0480372108532774E-4</v>
      </c>
      <c r="S1620" s="7">
        <v>-6.0480372108532774E-4</v>
      </c>
      <c r="U1620" s="7">
        <v>90.334467120181401</v>
      </c>
      <c r="V1620" s="7">
        <v>1.7528591768171588E-3</v>
      </c>
    </row>
    <row r="1621" spans="1:22" x14ac:dyDescent="0.35">
      <c r="A1621" s="3">
        <v>2017</v>
      </c>
      <c r="B1621" s="13" t="s">
        <v>104</v>
      </c>
      <c r="C1621" s="13" t="s">
        <v>105</v>
      </c>
      <c r="D1621" s="13">
        <v>2015</v>
      </c>
      <c r="E1621" s="17">
        <v>2</v>
      </c>
      <c r="F1621" s="13">
        <v>66</v>
      </c>
      <c r="G1621" s="13">
        <v>0</v>
      </c>
      <c r="H1621" s="13">
        <v>66</v>
      </c>
      <c r="I1621" s="13" t="b">
        <v>1</v>
      </c>
      <c r="J1621" s="4">
        <v>0</v>
      </c>
      <c r="K1621">
        <f t="shared" si="125"/>
        <v>3.3662477558348296E-4</v>
      </c>
      <c r="L1621">
        <f t="shared" si="126"/>
        <v>1.8347337016130786E-2</v>
      </c>
      <c r="M1621">
        <f t="shared" si="127"/>
        <v>0</v>
      </c>
      <c r="N1621">
        <f t="shared" si="128"/>
        <v>1.8347337016130786E-2</v>
      </c>
      <c r="O1621">
        <f t="shared" si="129"/>
        <v>3.6694674032261572E-2</v>
      </c>
      <c r="Q1621" s="7">
        <v>1595</v>
      </c>
      <c r="R1621" s="7">
        <v>5.934287915876946E-4</v>
      </c>
      <c r="S1621" s="7">
        <v>-5.934287915876946E-4</v>
      </c>
      <c r="U1621" s="7">
        <v>90.39115646258503</v>
      </c>
      <c r="V1621" s="7">
        <v>1.7548424237386873E-3</v>
      </c>
    </row>
    <row r="1622" spans="1:22" x14ac:dyDescent="0.35">
      <c r="A1622" s="3">
        <v>2017</v>
      </c>
      <c r="B1622" s="13" t="s">
        <v>128</v>
      </c>
      <c r="C1622" s="13" t="s">
        <v>173</v>
      </c>
      <c r="D1622" s="13">
        <v>2012</v>
      </c>
      <c r="E1622" s="14">
        <v>5</v>
      </c>
      <c r="F1622" s="13">
        <v>66</v>
      </c>
      <c r="G1622" s="13">
        <v>0</v>
      </c>
      <c r="H1622" s="13">
        <v>66</v>
      </c>
      <c r="I1622" s="13" t="b">
        <v>1</v>
      </c>
      <c r="J1622" s="4">
        <v>0</v>
      </c>
      <c r="K1622">
        <f t="shared" si="125"/>
        <v>3.3662477558348296E-4</v>
      </c>
      <c r="L1622">
        <f t="shared" si="126"/>
        <v>1.8347337016130786E-2</v>
      </c>
      <c r="M1622">
        <f t="shared" si="127"/>
        <v>0</v>
      </c>
      <c r="N1622">
        <f t="shared" si="128"/>
        <v>1.8347337016130786E-2</v>
      </c>
      <c r="O1622">
        <f t="shared" si="129"/>
        <v>9.1736685080653926E-2</v>
      </c>
      <c r="Q1622" s="7">
        <v>1596</v>
      </c>
      <c r="R1622" s="7">
        <v>6.0738138879545616E-4</v>
      </c>
      <c r="S1622" s="7">
        <v>-6.0738138879545616E-4</v>
      </c>
      <c r="U1622" s="7">
        <v>90.44784580498866</v>
      </c>
      <c r="V1622" s="7">
        <v>1.7565341646345414E-3</v>
      </c>
    </row>
    <row r="1623" spans="1:22" x14ac:dyDescent="0.35">
      <c r="A1623" s="3">
        <v>2014</v>
      </c>
      <c r="B1623" s="13" t="s">
        <v>241</v>
      </c>
      <c r="C1623" s="13" t="s">
        <v>242</v>
      </c>
      <c r="D1623" s="13">
        <v>2012</v>
      </c>
      <c r="E1623" s="17">
        <v>2</v>
      </c>
      <c r="F1623" s="13">
        <v>65</v>
      </c>
      <c r="G1623" s="13">
        <v>0</v>
      </c>
      <c r="H1623" s="13">
        <v>65</v>
      </c>
      <c r="I1623" s="13" t="b">
        <v>1</v>
      </c>
      <c r="J1623" s="4">
        <v>0</v>
      </c>
      <c r="K1623">
        <f t="shared" si="125"/>
        <v>3.3152440019585441E-4</v>
      </c>
      <c r="L1623">
        <f t="shared" si="126"/>
        <v>1.8207811515826233E-2</v>
      </c>
      <c r="M1623">
        <f t="shared" si="127"/>
        <v>0</v>
      </c>
      <c r="N1623">
        <f t="shared" si="128"/>
        <v>1.8207811515826233E-2</v>
      </c>
      <c r="O1623">
        <f t="shared" si="129"/>
        <v>3.6415623031652467E-2</v>
      </c>
      <c r="Q1623" s="7">
        <v>1597</v>
      </c>
      <c r="R1623" s="7">
        <v>6.0040509019157538E-4</v>
      </c>
      <c r="S1623" s="7">
        <v>-6.0040509019157538E-4</v>
      </c>
      <c r="U1623" s="7">
        <v>90.504535147392289</v>
      </c>
      <c r="V1623" s="7">
        <v>1.7624538737587281E-3</v>
      </c>
    </row>
    <row r="1624" spans="1:22" x14ac:dyDescent="0.35">
      <c r="A1624" s="5">
        <v>2014</v>
      </c>
      <c r="B1624" s="14" t="s">
        <v>186</v>
      </c>
      <c r="C1624" s="14" t="s">
        <v>236</v>
      </c>
      <c r="D1624" s="14">
        <v>2010</v>
      </c>
      <c r="E1624" s="14">
        <v>4</v>
      </c>
      <c r="F1624" s="14">
        <v>65</v>
      </c>
      <c r="G1624" s="14">
        <v>0</v>
      </c>
      <c r="H1624" s="14">
        <v>65</v>
      </c>
      <c r="I1624" s="14" t="b">
        <v>1</v>
      </c>
      <c r="J1624" s="6">
        <v>0</v>
      </c>
      <c r="K1624">
        <f t="shared" si="125"/>
        <v>3.3152440019585441E-4</v>
      </c>
      <c r="L1624">
        <f t="shared" si="126"/>
        <v>1.8207811515826233E-2</v>
      </c>
      <c r="M1624">
        <f t="shared" si="127"/>
        <v>0</v>
      </c>
      <c r="N1624">
        <f t="shared" si="128"/>
        <v>1.8207811515826233E-2</v>
      </c>
      <c r="O1624">
        <f t="shared" si="129"/>
        <v>7.2831246063304933E-2</v>
      </c>
      <c r="Q1624" s="7">
        <v>1598</v>
      </c>
      <c r="R1624" s="7">
        <v>6.1435768739933694E-4</v>
      </c>
      <c r="S1624" s="7">
        <v>-6.1435768739933694E-4</v>
      </c>
      <c r="U1624" s="7">
        <v>90.561224489795919</v>
      </c>
      <c r="V1624" s="7">
        <v>1.7635149538510935E-3</v>
      </c>
    </row>
    <row r="1625" spans="1:22" x14ac:dyDescent="0.35">
      <c r="A1625" s="3">
        <v>2014</v>
      </c>
      <c r="B1625" s="13" t="s">
        <v>26</v>
      </c>
      <c r="C1625" s="13" t="s">
        <v>144</v>
      </c>
      <c r="D1625" s="13">
        <v>2012</v>
      </c>
      <c r="E1625" s="17">
        <v>2</v>
      </c>
      <c r="F1625" s="13">
        <v>65</v>
      </c>
      <c r="G1625" s="13">
        <v>0</v>
      </c>
      <c r="H1625" s="13">
        <v>65</v>
      </c>
      <c r="I1625" s="13" t="b">
        <v>1</v>
      </c>
      <c r="J1625" s="4">
        <v>0</v>
      </c>
      <c r="K1625">
        <f t="shared" si="125"/>
        <v>3.3152440019585441E-4</v>
      </c>
      <c r="L1625">
        <f t="shared" si="126"/>
        <v>1.8207811515826233E-2</v>
      </c>
      <c r="M1625">
        <f t="shared" si="127"/>
        <v>0</v>
      </c>
      <c r="N1625">
        <f t="shared" si="128"/>
        <v>1.8207811515826233E-2</v>
      </c>
      <c r="O1625">
        <f t="shared" si="129"/>
        <v>3.6415623031652467E-2</v>
      </c>
      <c r="Q1625" s="7">
        <v>1599</v>
      </c>
      <c r="R1625" s="7">
        <v>6.0040509019157538E-4</v>
      </c>
      <c r="S1625" s="7">
        <v>-6.0040509019157538E-4</v>
      </c>
      <c r="U1625" s="7">
        <v>90.617913832199548</v>
      </c>
      <c r="V1625" s="7">
        <v>1.7641126542423725E-3</v>
      </c>
    </row>
    <row r="1626" spans="1:22" x14ac:dyDescent="0.35">
      <c r="A1626" s="5">
        <v>2015</v>
      </c>
      <c r="B1626" s="14" t="s">
        <v>24</v>
      </c>
      <c r="C1626" s="14" t="s">
        <v>155</v>
      </c>
      <c r="D1626" s="14">
        <v>2013</v>
      </c>
      <c r="E1626" s="14">
        <v>2</v>
      </c>
      <c r="F1626" s="14">
        <v>65</v>
      </c>
      <c r="G1626" s="14">
        <v>0</v>
      </c>
      <c r="H1626" s="14">
        <v>65</v>
      </c>
      <c r="I1626" s="14" t="b">
        <v>1</v>
      </c>
      <c r="J1626" s="6">
        <v>0</v>
      </c>
      <c r="K1626">
        <f t="shared" si="125"/>
        <v>3.3152440019585441E-4</v>
      </c>
      <c r="L1626">
        <f t="shared" si="126"/>
        <v>1.8207811515826233E-2</v>
      </c>
      <c r="M1626">
        <f t="shared" si="127"/>
        <v>0</v>
      </c>
      <c r="N1626">
        <f t="shared" si="128"/>
        <v>1.8207811515826233E-2</v>
      </c>
      <c r="O1626">
        <f t="shared" si="129"/>
        <v>3.6415623031652467E-2</v>
      </c>
      <c r="Q1626" s="7">
        <v>1600</v>
      </c>
      <c r="R1626" s="7">
        <v>6.0738138879545616E-4</v>
      </c>
      <c r="S1626" s="7">
        <v>-6.0738138879545616E-4</v>
      </c>
      <c r="U1626" s="7">
        <v>90.674603174603178</v>
      </c>
      <c r="V1626" s="7">
        <v>1.7641126542423725E-3</v>
      </c>
    </row>
    <row r="1627" spans="1:22" x14ac:dyDescent="0.35">
      <c r="A1627" s="3">
        <v>2015</v>
      </c>
      <c r="B1627" s="13" t="s">
        <v>158</v>
      </c>
      <c r="C1627" s="13" t="s">
        <v>175</v>
      </c>
      <c r="D1627" s="13">
        <v>2012</v>
      </c>
      <c r="E1627" s="17">
        <v>3</v>
      </c>
      <c r="F1627" s="13">
        <v>65</v>
      </c>
      <c r="G1627" s="13">
        <v>0</v>
      </c>
      <c r="H1627" s="13">
        <v>65</v>
      </c>
      <c r="I1627" s="13" t="b">
        <v>1</v>
      </c>
      <c r="J1627" s="4">
        <v>0</v>
      </c>
      <c r="K1627">
        <f t="shared" si="125"/>
        <v>3.3152440019585441E-4</v>
      </c>
      <c r="L1627">
        <f t="shared" si="126"/>
        <v>1.8207811515826233E-2</v>
      </c>
      <c r="M1627">
        <f t="shared" si="127"/>
        <v>0</v>
      </c>
      <c r="N1627">
        <f t="shared" si="128"/>
        <v>1.8207811515826233E-2</v>
      </c>
      <c r="O1627">
        <f t="shared" si="129"/>
        <v>5.46234345474787E-2</v>
      </c>
      <c r="Q1627" s="7">
        <v>1601</v>
      </c>
      <c r="R1627" s="7">
        <v>6.2133398600321783E-4</v>
      </c>
      <c r="S1627" s="7">
        <v>-6.2133398600321783E-4</v>
      </c>
      <c r="U1627" s="7">
        <v>90.731292517006807</v>
      </c>
      <c r="V1627" s="7">
        <v>1.7641126542423725E-3</v>
      </c>
    </row>
    <row r="1628" spans="1:22" x14ac:dyDescent="0.35">
      <c r="A1628" s="5">
        <v>2016</v>
      </c>
      <c r="B1628" s="14" t="s">
        <v>33</v>
      </c>
      <c r="C1628" s="14" t="s">
        <v>214</v>
      </c>
      <c r="D1628" s="14">
        <v>2013</v>
      </c>
      <c r="E1628" s="14">
        <v>3</v>
      </c>
      <c r="F1628" s="14">
        <v>65</v>
      </c>
      <c r="G1628" s="14">
        <v>0</v>
      </c>
      <c r="H1628" s="14">
        <v>65</v>
      </c>
      <c r="I1628" s="14" t="b">
        <v>1</v>
      </c>
      <c r="J1628" s="6">
        <v>0</v>
      </c>
      <c r="K1628">
        <f t="shared" si="125"/>
        <v>3.3152440019585441E-4</v>
      </c>
      <c r="L1628">
        <f t="shared" si="126"/>
        <v>1.8207811515826233E-2</v>
      </c>
      <c r="M1628">
        <f t="shared" si="127"/>
        <v>0</v>
      </c>
      <c r="N1628">
        <f t="shared" si="128"/>
        <v>1.8207811515826233E-2</v>
      </c>
      <c r="O1628">
        <f t="shared" si="129"/>
        <v>5.46234345474787E-2</v>
      </c>
      <c r="Q1628" s="7">
        <v>1602</v>
      </c>
      <c r="R1628" s="7">
        <v>6.0738138879545616E-4</v>
      </c>
      <c r="S1628" s="7">
        <v>-6.0738138879545616E-4</v>
      </c>
      <c r="U1628" s="7">
        <v>90.787981859410422</v>
      </c>
      <c r="V1628" s="7">
        <v>1.7674784086156399E-3</v>
      </c>
    </row>
    <row r="1629" spans="1:22" x14ac:dyDescent="0.35">
      <c r="A1629" s="3">
        <v>2013</v>
      </c>
      <c r="B1629" s="13" t="s">
        <v>52</v>
      </c>
      <c r="C1629" s="13" t="s">
        <v>82</v>
      </c>
      <c r="D1629" s="13">
        <v>2011</v>
      </c>
      <c r="E1629" s="17">
        <v>2</v>
      </c>
      <c r="F1629" s="13">
        <v>64</v>
      </c>
      <c r="G1629" s="13">
        <v>0</v>
      </c>
      <c r="H1629" s="13">
        <v>64</v>
      </c>
      <c r="I1629" s="13" t="b">
        <v>1</v>
      </c>
      <c r="J1629" s="4">
        <v>0</v>
      </c>
      <c r="K1629">
        <f t="shared" si="125"/>
        <v>3.2642402480822591E-4</v>
      </c>
      <c r="L1629">
        <f t="shared" si="126"/>
        <v>1.8067208550526723E-2</v>
      </c>
      <c r="M1629">
        <f t="shared" si="127"/>
        <v>0</v>
      </c>
      <c r="N1629">
        <f t="shared" si="128"/>
        <v>1.8067208550526723E-2</v>
      </c>
      <c r="O1629">
        <f t="shared" si="129"/>
        <v>3.6134417101053445E-2</v>
      </c>
      <c r="Q1629" s="7">
        <v>1603</v>
      </c>
      <c r="R1629" s="7">
        <v>6.2133398600321783E-4</v>
      </c>
      <c r="S1629" s="7">
        <v>-6.2133398600321783E-4</v>
      </c>
      <c r="U1629" s="7">
        <v>90.844671201814052</v>
      </c>
      <c r="V1629" s="7">
        <v>1.7786298025741726E-3</v>
      </c>
    </row>
    <row r="1630" spans="1:22" x14ac:dyDescent="0.35">
      <c r="A1630" s="3">
        <v>2013</v>
      </c>
      <c r="B1630" s="13" t="s">
        <v>106</v>
      </c>
      <c r="C1630" s="13" t="s">
        <v>107</v>
      </c>
      <c r="D1630" s="13">
        <v>2009</v>
      </c>
      <c r="E1630" s="14">
        <v>4</v>
      </c>
      <c r="F1630" s="13">
        <v>64</v>
      </c>
      <c r="G1630" s="13">
        <v>0</v>
      </c>
      <c r="H1630" s="13">
        <v>64</v>
      </c>
      <c r="I1630" s="13" t="b">
        <v>1</v>
      </c>
      <c r="J1630" s="4">
        <v>0</v>
      </c>
      <c r="K1630">
        <f t="shared" si="125"/>
        <v>3.2642402480822591E-4</v>
      </c>
      <c r="L1630">
        <f t="shared" si="126"/>
        <v>1.8067208550526723E-2</v>
      </c>
      <c r="M1630">
        <f t="shared" si="127"/>
        <v>0</v>
      </c>
      <c r="N1630">
        <f t="shared" si="128"/>
        <v>1.8067208550526723E-2</v>
      </c>
      <c r="O1630">
        <f t="shared" si="129"/>
        <v>7.2268834202106891E-2</v>
      </c>
      <c r="Q1630" s="7">
        <v>1604</v>
      </c>
      <c r="R1630" s="7">
        <v>6.1435768739933694E-4</v>
      </c>
      <c r="S1630" s="7">
        <v>-6.1435768739933694E-4</v>
      </c>
      <c r="U1630" s="7">
        <v>90.901360544217681</v>
      </c>
      <c r="V1630" s="7">
        <v>1.7786298025741726E-3</v>
      </c>
    </row>
    <row r="1631" spans="1:22" x14ac:dyDescent="0.35">
      <c r="A1631" s="3">
        <v>2014</v>
      </c>
      <c r="B1631" s="13" t="s">
        <v>98</v>
      </c>
      <c r="C1631" s="13" t="s">
        <v>249</v>
      </c>
      <c r="D1631" s="13">
        <v>2011</v>
      </c>
      <c r="E1631" s="17">
        <v>3</v>
      </c>
      <c r="F1631" s="13">
        <v>64</v>
      </c>
      <c r="G1631" s="13">
        <v>0</v>
      </c>
      <c r="H1631" s="13">
        <v>64</v>
      </c>
      <c r="I1631" s="13" t="b">
        <v>1</v>
      </c>
      <c r="J1631" s="4">
        <v>0</v>
      </c>
      <c r="K1631">
        <f t="shared" si="125"/>
        <v>3.2642402480822591E-4</v>
      </c>
      <c r="L1631">
        <f t="shared" si="126"/>
        <v>1.8067208550526723E-2</v>
      </c>
      <c r="M1631">
        <f t="shared" si="127"/>
        <v>0</v>
      </c>
      <c r="N1631">
        <f t="shared" si="128"/>
        <v>1.8067208550526723E-2</v>
      </c>
      <c r="O1631">
        <f t="shared" si="129"/>
        <v>5.4201625651580168E-2</v>
      </c>
      <c r="Q1631" s="7">
        <v>1605</v>
      </c>
      <c r="R1631" s="7">
        <v>5.8645249298381382E-4</v>
      </c>
      <c r="S1631" s="7">
        <v>-5.8645249298381382E-4</v>
      </c>
      <c r="U1631" s="7">
        <v>90.958049886621311</v>
      </c>
      <c r="V1631" s="7">
        <v>1.7792555298767575E-3</v>
      </c>
    </row>
    <row r="1632" spans="1:22" x14ac:dyDescent="0.35">
      <c r="A1632" s="5">
        <v>2015</v>
      </c>
      <c r="B1632" s="14" t="s">
        <v>26</v>
      </c>
      <c r="C1632" s="14" t="s">
        <v>110</v>
      </c>
      <c r="D1632" s="14">
        <v>2014</v>
      </c>
      <c r="E1632" s="14">
        <v>1</v>
      </c>
      <c r="F1632" s="14">
        <v>64</v>
      </c>
      <c r="G1632" s="14">
        <v>0</v>
      </c>
      <c r="H1632" s="14">
        <v>64</v>
      </c>
      <c r="I1632" s="14" t="b">
        <v>1</v>
      </c>
      <c r="J1632" s="6">
        <v>0</v>
      </c>
      <c r="K1632">
        <f t="shared" si="125"/>
        <v>3.2642402480822591E-4</v>
      </c>
      <c r="L1632">
        <f t="shared" si="126"/>
        <v>1.8067208550526723E-2</v>
      </c>
      <c r="M1632">
        <f t="shared" si="127"/>
        <v>0</v>
      </c>
      <c r="N1632">
        <f t="shared" si="128"/>
        <v>1.8067208550526723E-2</v>
      </c>
      <c r="O1632">
        <f t="shared" si="129"/>
        <v>1.8067208550526723E-2</v>
      </c>
      <c r="Q1632" s="7">
        <v>1606</v>
      </c>
      <c r="R1632" s="7">
        <v>5.934287915876946E-4</v>
      </c>
      <c r="S1632" s="7">
        <v>-5.934287915876946E-4</v>
      </c>
      <c r="U1632" s="7">
        <v>91.01473922902494</v>
      </c>
      <c r="V1632" s="7">
        <v>1.7792555298767575E-3</v>
      </c>
    </row>
    <row r="1633" spans="1:22" x14ac:dyDescent="0.35">
      <c r="A1633" s="24">
        <v>2016</v>
      </c>
      <c r="B1633" s="17" t="s">
        <v>42</v>
      </c>
      <c r="C1633" s="17" t="s">
        <v>73</v>
      </c>
      <c r="D1633" s="17">
        <v>2015</v>
      </c>
      <c r="E1633" s="17">
        <v>1</v>
      </c>
      <c r="F1633" s="17">
        <v>64</v>
      </c>
      <c r="G1633" s="17">
        <v>0</v>
      </c>
      <c r="H1633" s="17">
        <v>64</v>
      </c>
      <c r="I1633" s="17" t="b">
        <v>1</v>
      </c>
      <c r="J1633" s="25">
        <v>0</v>
      </c>
      <c r="K1633">
        <f t="shared" si="125"/>
        <v>3.2642402480822591E-4</v>
      </c>
      <c r="L1633">
        <f t="shared" si="126"/>
        <v>1.8067208550526723E-2</v>
      </c>
      <c r="M1633">
        <f t="shared" si="127"/>
        <v>0</v>
      </c>
      <c r="N1633">
        <f t="shared" si="128"/>
        <v>1.8067208550526723E-2</v>
      </c>
      <c r="O1633">
        <f t="shared" si="129"/>
        <v>1.8067208550526723E-2</v>
      </c>
      <c r="Q1633" s="7">
        <v>1607</v>
      </c>
      <c r="R1633" s="7">
        <v>6.0040509019157538E-4</v>
      </c>
      <c r="S1633" s="7">
        <v>-6.0040509019157538E-4</v>
      </c>
      <c r="U1633" s="7">
        <v>91.071428571428569</v>
      </c>
      <c r="V1633" s="7">
        <v>1.7802149559534226E-3</v>
      </c>
    </row>
    <row r="1634" spans="1:22" x14ac:dyDescent="0.35">
      <c r="A1634" s="5">
        <v>2016</v>
      </c>
      <c r="B1634" s="14" t="s">
        <v>128</v>
      </c>
      <c r="C1634" s="14" t="s">
        <v>173</v>
      </c>
      <c r="D1634" s="14">
        <v>2012</v>
      </c>
      <c r="E1634" s="14">
        <v>4</v>
      </c>
      <c r="F1634" s="14">
        <v>64</v>
      </c>
      <c r="G1634" s="14">
        <v>0</v>
      </c>
      <c r="H1634" s="14">
        <v>64</v>
      </c>
      <c r="I1634" s="14" t="b">
        <v>1</v>
      </c>
      <c r="J1634" s="6">
        <v>0</v>
      </c>
      <c r="K1634">
        <f t="shared" si="125"/>
        <v>3.2642402480822591E-4</v>
      </c>
      <c r="L1634">
        <f t="shared" si="126"/>
        <v>1.8067208550526723E-2</v>
      </c>
      <c r="M1634">
        <f t="shared" si="127"/>
        <v>0</v>
      </c>
      <c r="N1634">
        <f t="shared" si="128"/>
        <v>1.8067208550526723E-2</v>
      </c>
      <c r="O1634">
        <f t="shared" si="129"/>
        <v>7.2268834202106891E-2</v>
      </c>
      <c r="Q1634" s="7">
        <v>1608</v>
      </c>
      <c r="R1634" s="7">
        <v>5.9597399575589567E-4</v>
      </c>
      <c r="S1634" s="7">
        <v>-5.9597399575589567E-4</v>
      </c>
      <c r="U1634" s="7">
        <v>91.128117913832199</v>
      </c>
      <c r="V1634" s="7">
        <v>1.7834452338796548E-3</v>
      </c>
    </row>
    <row r="1635" spans="1:22" x14ac:dyDescent="0.35">
      <c r="A1635" s="3">
        <v>2013</v>
      </c>
      <c r="B1635" s="13" t="s">
        <v>26</v>
      </c>
      <c r="C1635" s="13" t="s">
        <v>209</v>
      </c>
      <c r="D1635" s="13">
        <v>2009</v>
      </c>
      <c r="E1635" s="17">
        <v>4</v>
      </c>
      <c r="F1635" s="13">
        <v>63</v>
      </c>
      <c r="G1635" s="13">
        <v>0</v>
      </c>
      <c r="H1635" s="13">
        <v>63</v>
      </c>
      <c r="I1635" s="13" t="b">
        <v>1</v>
      </c>
      <c r="J1635" s="4">
        <v>0</v>
      </c>
      <c r="K1635">
        <f t="shared" si="125"/>
        <v>3.2132364942059736E-4</v>
      </c>
      <c r="L1635">
        <f t="shared" si="126"/>
        <v>1.7925502766187547E-2</v>
      </c>
      <c r="M1635">
        <f t="shared" si="127"/>
        <v>0</v>
      </c>
      <c r="N1635">
        <f t="shared" si="128"/>
        <v>1.7925502766187547E-2</v>
      </c>
      <c r="O1635">
        <f t="shared" si="129"/>
        <v>7.1702011064750187E-2</v>
      </c>
      <c r="Q1635" s="7">
        <v>1609</v>
      </c>
      <c r="R1635" s="7">
        <v>5.9597399575589567E-4</v>
      </c>
      <c r="S1635" s="7">
        <v>-5.9597399575589567E-4</v>
      </c>
      <c r="U1635" s="7">
        <v>91.184807256235828</v>
      </c>
      <c r="V1635" s="7">
        <v>1.7835812200660862E-3</v>
      </c>
    </row>
    <row r="1636" spans="1:22" x14ac:dyDescent="0.35">
      <c r="A1636" s="5">
        <v>2015</v>
      </c>
      <c r="B1636" s="14" t="s">
        <v>37</v>
      </c>
      <c r="C1636" s="14" t="s">
        <v>157</v>
      </c>
      <c r="D1636" s="14">
        <v>2014</v>
      </c>
      <c r="E1636" s="14">
        <v>1</v>
      </c>
      <c r="F1636" s="14">
        <v>63</v>
      </c>
      <c r="G1636" s="14">
        <v>0</v>
      </c>
      <c r="H1636" s="14">
        <v>63</v>
      </c>
      <c r="I1636" s="14" t="b">
        <v>1</v>
      </c>
      <c r="J1636" s="6">
        <v>0</v>
      </c>
      <c r="K1636">
        <f t="shared" si="125"/>
        <v>3.2132364942059736E-4</v>
      </c>
      <c r="L1636">
        <f t="shared" si="126"/>
        <v>1.7925502766187547E-2</v>
      </c>
      <c r="M1636">
        <f t="shared" si="127"/>
        <v>0</v>
      </c>
      <c r="N1636">
        <f t="shared" si="128"/>
        <v>1.7925502766187547E-2</v>
      </c>
      <c r="O1636">
        <f t="shared" si="129"/>
        <v>1.7925502766187547E-2</v>
      </c>
      <c r="Q1636" s="7">
        <v>1610</v>
      </c>
      <c r="R1636" s="7">
        <v>6.0289880805756101E-4</v>
      </c>
      <c r="S1636" s="7">
        <v>-6.0289880805756101E-4</v>
      </c>
      <c r="U1636" s="7">
        <v>91.241496598639458</v>
      </c>
      <c r="V1636" s="7">
        <v>1.7854228119041807E-3</v>
      </c>
    </row>
    <row r="1637" spans="1:22" x14ac:dyDescent="0.35">
      <c r="A1637" s="3">
        <v>2016</v>
      </c>
      <c r="B1637" s="13" t="s">
        <v>104</v>
      </c>
      <c r="C1637" s="13" t="s">
        <v>211</v>
      </c>
      <c r="D1637" s="13">
        <v>2012</v>
      </c>
      <c r="E1637" s="17">
        <v>4</v>
      </c>
      <c r="F1637" s="13">
        <v>63</v>
      </c>
      <c r="G1637" s="13">
        <v>0</v>
      </c>
      <c r="H1637" s="13">
        <v>63</v>
      </c>
      <c r="I1637" s="13" t="b">
        <v>1</v>
      </c>
      <c r="J1637" s="4">
        <v>0</v>
      </c>
      <c r="K1637">
        <f t="shared" si="125"/>
        <v>3.2132364942059736E-4</v>
      </c>
      <c r="L1637">
        <f t="shared" si="126"/>
        <v>1.7925502766187547E-2</v>
      </c>
      <c r="M1637">
        <f t="shared" si="127"/>
        <v>0</v>
      </c>
      <c r="N1637">
        <f t="shared" si="128"/>
        <v>1.7925502766187547E-2</v>
      </c>
      <c r="O1637">
        <f t="shared" si="129"/>
        <v>7.1702011064750187E-2</v>
      </c>
      <c r="Q1637" s="7">
        <v>1611</v>
      </c>
      <c r="R1637" s="7">
        <v>6.0982362035922634E-4</v>
      </c>
      <c r="S1637" s="7">
        <v>-6.0982362035922634E-4</v>
      </c>
      <c r="U1637" s="7">
        <v>91.298185941043087</v>
      </c>
      <c r="V1637" s="7">
        <v>1.7965470491984558E-3</v>
      </c>
    </row>
    <row r="1638" spans="1:22" x14ac:dyDescent="0.35">
      <c r="A1638" s="3">
        <v>2017</v>
      </c>
      <c r="B1638" s="13" t="s">
        <v>24</v>
      </c>
      <c r="C1638" s="13" t="s">
        <v>155</v>
      </c>
      <c r="D1638" s="13">
        <v>2015</v>
      </c>
      <c r="E1638" s="14">
        <v>2</v>
      </c>
      <c r="F1638" s="13">
        <v>63</v>
      </c>
      <c r="G1638" s="13">
        <v>0</v>
      </c>
      <c r="H1638" s="13">
        <v>63</v>
      </c>
      <c r="I1638" s="13" t="b">
        <v>1</v>
      </c>
      <c r="J1638" s="4">
        <v>0</v>
      </c>
      <c r="K1638">
        <f t="shared" si="125"/>
        <v>3.2132364942059736E-4</v>
      </c>
      <c r="L1638">
        <f t="shared" si="126"/>
        <v>1.7925502766187547E-2</v>
      </c>
      <c r="M1638">
        <f t="shared" si="127"/>
        <v>0</v>
      </c>
      <c r="N1638">
        <f t="shared" si="128"/>
        <v>1.7925502766187547E-2</v>
      </c>
      <c r="O1638">
        <f t="shared" si="129"/>
        <v>3.5851005532375094E-2</v>
      </c>
      <c r="Q1638" s="7">
        <v>1612</v>
      </c>
      <c r="R1638" s="7">
        <v>6.1674843266089178E-4</v>
      </c>
      <c r="S1638" s="7">
        <v>-6.1674843266089178E-4</v>
      </c>
      <c r="U1638" s="7">
        <v>91.354875283446717</v>
      </c>
      <c r="V1638" s="7">
        <v>1.798744123578438E-3</v>
      </c>
    </row>
    <row r="1639" spans="1:22" x14ac:dyDescent="0.35">
      <c r="A1639" s="3">
        <v>2013</v>
      </c>
      <c r="B1639" s="13" t="s">
        <v>24</v>
      </c>
      <c r="C1639" s="13" t="s">
        <v>155</v>
      </c>
      <c r="D1639" s="13">
        <v>2009</v>
      </c>
      <c r="E1639" s="17">
        <v>4</v>
      </c>
      <c r="F1639" s="13">
        <v>62</v>
      </c>
      <c r="G1639" s="13">
        <v>0</v>
      </c>
      <c r="H1639" s="13">
        <v>62</v>
      </c>
      <c r="I1639" s="13" t="b">
        <v>1</v>
      </c>
      <c r="J1639" s="4">
        <v>0</v>
      </c>
      <c r="K1639">
        <f t="shared" si="125"/>
        <v>3.1622327403296881E-4</v>
      </c>
      <c r="L1639">
        <f t="shared" si="126"/>
        <v>1.7782667798532617E-2</v>
      </c>
      <c r="M1639">
        <f t="shared" si="127"/>
        <v>0</v>
      </c>
      <c r="N1639">
        <f t="shared" si="128"/>
        <v>1.7782667798532617E-2</v>
      </c>
      <c r="O1639">
        <f t="shared" si="129"/>
        <v>7.1130671194130468E-2</v>
      </c>
      <c r="Q1639" s="7">
        <v>1613</v>
      </c>
      <c r="R1639" s="7">
        <v>5.9150970820988499E-4</v>
      </c>
      <c r="S1639" s="7">
        <v>-5.9150970820988499E-4</v>
      </c>
      <c r="U1639" s="7">
        <v>91.411564625850332</v>
      </c>
      <c r="V1639" s="7">
        <v>1.8015808137552092E-3</v>
      </c>
    </row>
    <row r="1640" spans="1:22" x14ac:dyDescent="0.35">
      <c r="A1640" s="3">
        <v>2013</v>
      </c>
      <c r="B1640" s="13" t="s">
        <v>24</v>
      </c>
      <c r="C1640" s="13" t="s">
        <v>120</v>
      </c>
      <c r="D1640" s="13">
        <v>2012</v>
      </c>
      <c r="E1640" s="14">
        <v>1</v>
      </c>
      <c r="F1640" s="13">
        <v>62</v>
      </c>
      <c r="G1640" s="13">
        <v>0</v>
      </c>
      <c r="H1640" s="13">
        <v>62</v>
      </c>
      <c r="I1640" s="13" t="b">
        <v>1</v>
      </c>
      <c r="J1640" s="4">
        <v>0</v>
      </c>
      <c r="K1640">
        <f t="shared" si="125"/>
        <v>3.1622327403296881E-4</v>
      </c>
      <c r="L1640">
        <f t="shared" si="126"/>
        <v>1.7782667798532617E-2</v>
      </c>
      <c r="M1640">
        <f t="shared" si="127"/>
        <v>0</v>
      </c>
      <c r="N1640">
        <f t="shared" si="128"/>
        <v>1.7782667798532617E-2</v>
      </c>
      <c r="O1640">
        <f t="shared" si="129"/>
        <v>1.7782667798532617E-2</v>
      </c>
      <c r="Q1640" s="7">
        <v>1614</v>
      </c>
      <c r="R1640" s="7">
        <v>5.8463676789179098E-4</v>
      </c>
      <c r="S1640" s="7">
        <v>-5.8463676789179098E-4</v>
      </c>
      <c r="U1640" s="7">
        <v>91.468253968253961</v>
      </c>
      <c r="V1640" s="7">
        <v>1.8067208550526723E-3</v>
      </c>
    </row>
    <row r="1641" spans="1:22" x14ac:dyDescent="0.35">
      <c r="A1641" s="24">
        <v>2013</v>
      </c>
      <c r="B1641" s="17" t="s">
        <v>52</v>
      </c>
      <c r="C1641" s="17" t="s">
        <v>74</v>
      </c>
      <c r="D1641" s="17">
        <v>2009</v>
      </c>
      <c r="E1641" s="17">
        <v>4</v>
      </c>
      <c r="F1641" s="17">
        <v>62</v>
      </c>
      <c r="G1641" s="17">
        <v>0</v>
      </c>
      <c r="H1641" s="17">
        <v>62</v>
      </c>
      <c r="I1641" s="17" t="b">
        <v>1</v>
      </c>
      <c r="J1641" s="25">
        <v>0</v>
      </c>
      <c r="K1641">
        <f t="shared" si="125"/>
        <v>3.1622327403296881E-4</v>
      </c>
      <c r="L1641">
        <f t="shared" si="126"/>
        <v>1.7782667798532617E-2</v>
      </c>
      <c r="M1641">
        <f t="shared" si="127"/>
        <v>0</v>
      </c>
      <c r="N1641">
        <f t="shared" si="128"/>
        <v>1.7782667798532617E-2</v>
      </c>
      <c r="O1641">
        <f t="shared" si="129"/>
        <v>7.1130671194130468E-2</v>
      </c>
      <c r="Q1641" s="7">
        <v>1615</v>
      </c>
      <c r="R1641" s="7">
        <v>6.1212852916416711E-4</v>
      </c>
      <c r="S1641" s="7">
        <v>-6.1212852916416711E-4</v>
      </c>
      <c r="U1641" s="7">
        <v>91.524943310657591</v>
      </c>
      <c r="V1641" s="7">
        <v>1.8107492231642034E-3</v>
      </c>
    </row>
    <row r="1642" spans="1:22" x14ac:dyDescent="0.35">
      <c r="A1642" s="5">
        <v>2013</v>
      </c>
      <c r="B1642" s="14" t="s">
        <v>30</v>
      </c>
      <c r="C1642" s="14" t="s">
        <v>172</v>
      </c>
      <c r="D1642" s="14">
        <v>2012</v>
      </c>
      <c r="E1642" s="14">
        <v>1</v>
      </c>
      <c r="F1642" s="14">
        <v>62</v>
      </c>
      <c r="G1642" s="14">
        <v>0</v>
      </c>
      <c r="H1642" s="14">
        <v>62</v>
      </c>
      <c r="I1642" s="14" t="b">
        <v>1</v>
      </c>
      <c r="J1642" s="6">
        <v>0</v>
      </c>
      <c r="K1642">
        <f t="shared" si="125"/>
        <v>3.1622327403296881E-4</v>
      </c>
      <c r="L1642">
        <f t="shared" si="126"/>
        <v>1.7782667798532617E-2</v>
      </c>
      <c r="M1642">
        <f t="shared" si="127"/>
        <v>0</v>
      </c>
      <c r="N1642">
        <f t="shared" si="128"/>
        <v>1.7782667798532617E-2</v>
      </c>
      <c r="O1642">
        <f t="shared" si="129"/>
        <v>1.7782667798532617E-2</v>
      </c>
      <c r="Q1642" s="7">
        <v>1616</v>
      </c>
      <c r="R1642" s="7">
        <v>5.8463676789179098E-4</v>
      </c>
      <c r="S1642" s="7">
        <v>-5.8463676789179098E-4</v>
      </c>
      <c r="U1642" s="7">
        <v>91.58163265306122</v>
      </c>
      <c r="V1642" s="7">
        <v>1.8112546660835139E-3</v>
      </c>
    </row>
    <row r="1643" spans="1:22" x14ac:dyDescent="0.35">
      <c r="A1643" s="3">
        <v>2014</v>
      </c>
      <c r="B1643" s="13" t="s">
        <v>92</v>
      </c>
      <c r="C1643" s="13" t="s">
        <v>288</v>
      </c>
      <c r="D1643" s="13">
        <v>2013</v>
      </c>
      <c r="E1643" s="17">
        <v>1</v>
      </c>
      <c r="F1643" s="13">
        <v>62</v>
      </c>
      <c r="G1643" s="13">
        <v>0</v>
      </c>
      <c r="H1643" s="13">
        <v>62</v>
      </c>
      <c r="I1643" s="13" t="b">
        <v>1</v>
      </c>
      <c r="J1643" s="4">
        <v>0</v>
      </c>
      <c r="K1643">
        <f t="shared" si="125"/>
        <v>3.1622327403296881E-4</v>
      </c>
      <c r="L1643">
        <f t="shared" si="126"/>
        <v>1.7782667798532617E-2</v>
      </c>
      <c r="M1643">
        <f t="shared" si="127"/>
        <v>0</v>
      </c>
      <c r="N1643">
        <f t="shared" si="128"/>
        <v>1.7782667798532617E-2</v>
      </c>
      <c r="O1643">
        <f t="shared" si="129"/>
        <v>1.7782667798532617E-2</v>
      </c>
      <c r="Q1643" s="7">
        <v>1617</v>
      </c>
      <c r="R1643" s="7">
        <v>5.7776382757369698E-4</v>
      </c>
      <c r="S1643" s="7">
        <v>-5.7776382757369698E-4</v>
      </c>
      <c r="U1643" s="7">
        <v>91.63832199546485</v>
      </c>
      <c r="V1643" s="7">
        <v>1.8166570666686883E-3</v>
      </c>
    </row>
    <row r="1644" spans="1:22" x14ac:dyDescent="0.35">
      <c r="A1644" s="5">
        <v>2015</v>
      </c>
      <c r="B1644" s="14" t="s">
        <v>42</v>
      </c>
      <c r="C1644" s="14" t="s">
        <v>151</v>
      </c>
      <c r="D1644" s="14">
        <v>2013</v>
      </c>
      <c r="E1644" s="14">
        <v>2</v>
      </c>
      <c r="F1644" s="14">
        <v>62</v>
      </c>
      <c r="G1644" s="14">
        <v>0</v>
      </c>
      <c r="H1644" s="14">
        <v>62</v>
      </c>
      <c r="I1644" s="14" t="b">
        <v>1</v>
      </c>
      <c r="J1644" s="6">
        <v>0</v>
      </c>
      <c r="K1644">
        <f t="shared" si="125"/>
        <v>3.1622327403296881E-4</v>
      </c>
      <c r="L1644">
        <f t="shared" si="126"/>
        <v>1.7782667798532617E-2</v>
      </c>
      <c r="M1644">
        <f t="shared" si="127"/>
        <v>0</v>
      </c>
      <c r="N1644">
        <f t="shared" si="128"/>
        <v>1.7782667798532617E-2</v>
      </c>
      <c r="O1644">
        <f t="shared" si="129"/>
        <v>3.5565335597065234E-2</v>
      </c>
      <c r="Q1644" s="7">
        <v>1618</v>
      </c>
      <c r="R1644" s="7">
        <v>6.052555888460731E-4</v>
      </c>
      <c r="S1644" s="7">
        <v>-6.052555888460731E-4</v>
      </c>
      <c r="U1644" s="7">
        <v>91.695011337868479</v>
      </c>
      <c r="V1644" s="7">
        <v>1.8179777917189436E-3</v>
      </c>
    </row>
    <row r="1645" spans="1:22" x14ac:dyDescent="0.35">
      <c r="A1645" s="24">
        <v>2016</v>
      </c>
      <c r="B1645" s="17" t="s">
        <v>58</v>
      </c>
      <c r="C1645" s="17" t="s">
        <v>76</v>
      </c>
      <c r="D1645" s="17">
        <v>2012</v>
      </c>
      <c r="E1645" s="17">
        <v>4</v>
      </c>
      <c r="F1645" s="17">
        <v>62</v>
      </c>
      <c r="G1645" s="17">
        <v>0</v>
      </c>
      <c r="H1645" s="17">
        <v>62</v>
      </c>
      <c r="I1645" s="17" t="b">
        <v>1</v>
      </c>
      <c r="J1645" s="25">
        <v>0</v>
      </c>
      <c r="K1645">
        <f t="shared" si="125"/>
        <v>3.1622327403296881E-4</v>
      </c>
      <c r="L1645">
        <f t="shared" si="126"/>
        <v>1.7782667798532617E-2</v>
      </c>
      <c r="M1645">
        <f t="shared" si="127"/>
        <v>0</v>
      </c>
      <c r="N1645">
        <f t="shared" si="128"/>
        <v>1.7782667798532617E-2</v>
      </c>
      <c r="O1645">
        <f t="shared" si="129"/>
        <v>7.1130671194130468E-2</v>
      </c>
      <c r="Q1645" s="7">
        <v>1619</v>
      </c>
      <c r="R1645" s="7">
        <v>5.9150970820988499E-4</v>
      </c>
      <c r="S1645" s="7">
        <v>-5.9150970820988499E-4</v>
      </c>
      <c r="U1645" s="7">
        <v>91.751700680272108</v>
      </c>
      <c r="V1645" s="7">
        <v>1.8254438510265487E-3</v>
      </c>
    </row>
    <row r="1646" spans="1:22" x14ac:dyDescent="0.35">
      <c r="A1646" s="3">
        <v>2016</v>
      </c>
      <c r="B1646" s="13" t="s">
        <v>52</v>
      </c>
      <c r="C1646" s="13" t="s">
        <v>83</v>
      </c>
      <c r="D1646" s="13">
        <v>2013</v>
      </c>
      <c r="E1646" s="14">
        <v>3</v>
      </c>
      <c r="F1646" s="13">
        <v>62</v>
      </c>
      <c r="G1646" s="13">
        <v>0</v>
      </c>
      <c r="H1646" s="13">
        <v>62</v>
      </c>
      <c r="I1646" s="13" t="b">
        <v>1</v>
      </c>
      <c r="J1646" s="4">
        <v>0</v>
      </c>
      <c r="K1646">
        <f t="shared" si="125"/>
        <v>3.1622327403296881E-4</v>
      </c>
      <c r="L1646">
        <f t="shared" si="126"/>
        <v>1.7782667798532617E-2</v>
      </c>
      <c r="M1646">
        <f t="shared" si="127"/>
        <v>0</v>
      </c>
      <c r="N1646">
        <f t="shared" si="128"/>
        <v>1.7782667798532617E-2</v>
      </c>
      <c r="O1646">
        <f t="shared" si="129"/>
        <v>5.3348003395597851E-2</v>
      </c>
      <c r="Q1646" s="7">
        <v>1620</v>
      </c>
      <c r="R1646" s="7">
        <v>6.1212852916416711E-4</v>
      </c>
      <c r="S1646" s="7">
        <v>-6.1212852916416711E-4</v>
      </c>
      <c r="U1646" s="7">
        <v>91.808390022675738</v>
      </c>
      <c r="V1646" s="7">
        <v>1.835498652116029E-3</v>
      </c>
    </row>
    <row r="1647" spans="1:22" x14ac:dyDescent="0.35">
      <c r="A1647" s="3">
        <v>2016</v>
      </c>
      <c r="B1647" s="13" t="s">
        <v>26</v>
      </c>
      <c r="C1647" s="13" t="s">
        <v>35</v>
      </c>
      <c r="D1647" s="13">
        <v>2016</v>
      </c>
      <c r="E1647" s="17">
        <v>0</v>
      </c>
      <c r="F1647" s="13">
        <v>62</v>
      </c>
      <c r="G1647" s="13">
        <v>0</v>
      </c>
      <c r="H1647" s="13">
        <v>62</v>
      </c>
      <c r="I1647" s="13" t="b">
        <v>1</v>
      </c>
      <c r="J1647" s="4">
        <v>0</v>
      </c>
      <c r="K1647">
        <f t="shared" si="125"/>
        <v>3.1622327403296881E-4</v>
      </c>
      <c r="L1647">
        <f t="shared" si="126"/>
        <v>1.7782667798532617E-2</v>
      </c>
      <c r="M1647">
        <f t="shared" si="127"/>
        <v>0</v>
      </c>
      <c r="N1647">
        <f t="shared" si="128"/>
        <v>1.7782667798532617E-2</v>
      </c>
      <c r="O1647">
        <f t="shared" si="129"/>
        <v>0</v>
      </c>
      <c r="Q1647" s="7">
        <v>1621</v>
      </c>
      <c r="R1647" s="7">
        <v>5.8701147024213941E-4</v>
      </c>
      <c r="S1647" s="7">
        <v>-5.8701147024213941E-4</v>
      </c>
      <c r="U1647" s="7">
        <v>91.865079365079367</v>
      </c>
      <c r="V1647" s="7">
        <v>1.8439767510516536E-3</v>
      </c>
    </row>
    <row r="1648" spans="1:22" x14ac:dyDescent="0.35">
      <c r="A1648" s="5">
        <v>2017</v>
      </c>
      <c r="B1648" s="14" t="s">
        <v>30</v>
      </c>
      <c r="C1648" s="14" t="s">
        <v>44</v>
      </c>
      <c r="D1648" s="14">
        <v>2017</v>
      </c>
      <c r="E1648" s="14">
        <v>0</v>
      </c>
      <c r="F1648" s="14">
        <v>62</v>
      </c>
      <c r="G1648" s="14">
        <v>0</v>
      </c>
      <c r="H1648" s="14">
        <v>62</v>
      </c>
      <c r="I1648" s="14" t="b">
        <v>1</v>
      </c>
      <c r="J1648" s="6">
        <v>0</v>
      </c>
      <c r="K1648">
        <f t="shared" si="125"/>
        <v>3.1622327403296881E-4</v>
      </c>
      <c r="L1648">
        <f t="shared" si="126"/>
        <v>1.7782667798532617E-2</v>
      </c>
      <c r="M1648">
        <f t="shared" si="127"/>
        <v>0</v>
      </c>
      <c r="N1648">
        <f t="shared" si="128"/>
        <v>1.7782667798532617E-2</v>
      </c>
      <c r="O1648">
        <f t="shared" si="129"/>
        <v>0</v>
      </c>
      <c r="Q1648" s="7">
        <v>1622</v>
      </c>
      <c r="R1648" s="7">
        <v>6.0065281794958666E-4</v>
      </c>
      <c r="S1648" s="7">
        <v>-6.0065281794958666E-4</v>
      </c>
      <c r="U1648" s="7">
        <v>91.921768707482997</v>
      </c>
      <c r="V1648" s="7">
        <v>1.8439767510516562E-3</v>
      </c>
    </row>
    <row r="1649" spans="1:22" x14ac:dyDescent="0.35">
      <c r="A1649" s="24">
        <v>2017</v>
      </c>
      <c r="B1649" s="17" t="s">
        <v>42</v>
      </c>
      <c r="C1649" s="17" t="s">
        <v>151</v>
      </c>
      <c r="D1649" s="17">
        <v>2012</v>
      </c>
      <c r="E1649" s="17">
        <v>5</v>
      </c>
      <c r="F1649" s="17">
        <v>62</v>
      </c>
      <c r="G1649" s="17">
        <v>0</v>
      </c>
      <c r="H1649" s="17">
        <v>62</v>
      </c>
      <c r="I1649" s="17" t="b">
        <v>1</v>
      </c>
      <c r="J1649" s="25">
        <v>0</v>
      </c>
      <c r="K1649">
        <f t="shared" si="125"/>
        <v>3.1622327403296881E-4</v>
      </c>
      <c r="L1649">
        <f t="shared" si="126"/>
        <v>1.7782667798532617E-2</v>
      </c>
      <c r="M1649">
        <f t="shared" si="127"/>
        <v>0</v>
      </c>
      <c r="N1649">
        <f t="shared" si="128"/>
        <v>1.7782667798532617E-2</v>
      </c>
      <c r="O1649">
        <f t="shared" si="129"/>
        <v>8.8913338992663085E-2</v>
      </c>
      <c r="Q1649" s="7">
        <v>1623</v>
      </c>
      <c r="R1649" s="7">
        <v>5.8701147024213941E-4</v>
      </c>
      <c r="S1649" s="7">
        <v>-5.8701147024213941E-4</v>
      </c>
      <c r="U1649" s="7">
        <v>91.978458049886626</v>
      </c>
      <c r="V1649" s="7">
        <v>1.8502809634622153E-3</v>
      </c>
    </row>
    <row r="1650" spans="1:22" x14ac:dyDescent="0.35">
      <c r="A1650" s="3">
        <v>2017</v>
      </c>
      <c r="B1650" s="13" t="s">
        <v>33</v>
      </c>
      <c r="C1650" s="13" t="s">
        <v>55</v>
      </c>
      <c r="D1650" s="13">
        <v>2017</v>
      </c>
      <c r="E1650" s="14">
        <v>0</v>
      </c>
      <c r="F1650" s="13">
        <v>62</v>
      </c>
      <c r="G1650" s="13">
        <v>0</v>
      </c>
      <c r="H1650" s="13">
        <v>62</v>
      </c>
      <c r="I1650" s="13" t="b">
        <v>1</v>
      </c>
      <c r="J1650" s="4">
        <v>0</v>
      </c>
      <c r="K1650">
        <f t="shared" si="125"/>
        <v>3.1622327403296881E-4</v>
      </c>
      <c r="L1650">
        <f t="shared" si="126"/>
        <v>1.7782667798532617E-2</v>
      </c>
      <c r="M1650">
        <f t="shared" si="127"/>
        <v>0</v>
      </c>
      <c r="N1650">
        <f t="shared" si="128"/>
        <v>1.7782667798532617E-2</v>
      </c>
      <c r="O1650">
        <f t="shared" si="129"/>
        <v>0</v>
      </c>
      <c r="Q1650" s="7">
        <v>1624</v>
      </c>
      <c r="R1650" s="7">
        <v>5.8701147024213941E-4</v>
      </c>
      <c r="S1650" s="7">
        <v>-5.8701147024213941E-4</v>
      </c>
      <c r="U1650" s="7">
        <v>92.035147392290241</v>
      </c>
      <c r="V1650" s="7">
        <v>1.8612914666091902E-3</v>
      </c>
    </row>
    <row r="1651" spans="1:22" x14ac:dyDescent="0.35">
      <c r="A1651" s="24">
        <v>2017</v>
      </c>
      <c r="B1651" s="17" t="s">
        <v>26</v>
      </c>
      <c r="C1651" s="17" t="s">
        <v>110</v>
      </c>
      <c r="D1651" s="17">
        <v>2014</v>
      </c>
      <c r="E1651" s="17">
        <v>3</v>
      </c>
      <c r="F1651" s="17">
        <v>62</v>
      </c>
      <c r="G1651" s="17">
        <v>0</v>
      </c>
      <c r="H1651" s="17">
        <v>62</v>
      </c>
      <c r="I1651" s="17" t="b">
        <v>1</v>
      </c>
      <c r="J1651" s="25">
        <v>0</v>
      </c>
      <c r="K1651">
        <f t="shared" si="125"/>
        <v>3.1622327403296881E-4</v>
      </c>
      <c r="L1651">
        <f t="shared" si="126"/>
        <v>1.7782667798532617E-2</v>
      </c>
      <c r="M1651">
        <f t="shared" si="127"/>
        <v>0</v>
      </c>
      <c r="N1651">
        <f t="shared" si="128"/>
        <v>1.7782667798532617E-2</v>
      </c>
      <c r="O1651">
        <f t="shared" si="129"/>
        <v>5.3348003395597851E-2</v>
      </c>
      <c r="Q1651" s="7">
        <v>1625</v>
      </c>
      <c r="R1651" s="7">
        <v>5.9383214409586304E-4</v>
      </c>
      <c r="S1651" s="7">
        <v>-5.9383214409586304E-4</v>
      </c>
      <c r="U1651" s="7">
        <v>92.091836734693871</v>
      </c>
      <c r="V1651" s="7">
        <v>1.8630858287983982E-3</v>
      </c>
    </row>
    <row r="1652" spans="1:22" x14ac:dyDescent="0.35">
      <c r="A1652" s="5">
        <v>2013</v>
      </c>
      <c r="B1652" s="14" t="s">
        <v>26</v>
      </c>
      <c r="C1652" s="14" t="s">
        <v>133</v>
      </c>
      <c r="D1652" s="14">
        <v>2011</v>
      </c>
      <c r="E1652" s="14">
        <v>2</v>
      </c>
      <c r="F1652" s="14">
        <v>61</v>
      </c>
      <c r="G1652" s="14">
        <v>0</v>
      </c>
      <c r="H1652" s="14">
        <v>61</v>
      </c>
      <c r="I1652" s="14" t="b">
        <v>1</v>
      </c>
      <c r="J1652" s="6">
        <v>0</v>
      </c>
      <c r="K1652">
        <f t="shared" si="125"/>
        <v>3.1112289864534032E-4</v>
      </c>
      <c r="L1652">
        <f t="shared" si="126"/>
        <v>1.7638676215786159E-2</v>
      </c>
      <c r="M1652">
        <f t="shared" si="127"/>
        <v>0</v>
      </c>
      <c r="N1652">
        <f t="shared" si="128"/>
        <v>1.7638676215786159E-2</v>
      </c>
      <c r="O1652">
        <f t="shared" si="129"/>
        <v>3.5277352431572317E-2</v>
      </c>
      <c r="Q1652" s="7">
        <v>1626</v>
      </c>
      <c r="R1652" s="7">
        <v>5.9383214409586304E-4</v>
      </c>
      <c r="S1652" s="7">
        <v>-5.9383214409586304E-4</v>
      </c>
      <c r="U1652" s="7">
        <v>92.1485260770975</v>
      </c>
      <c r="V1652" s="7">
        <v>1.8711240308876772E-3</v>
      </c>
    </row>
    <row r="1653" spans="1:22" x14ac:dyDescent="0.35">
      <c r="A1653" s="3">
        <v>2014</v>
      </c>
      <c r="B1653" s="13" t="s">
        <v>37</v>
      </c>
      <c r="C1653" s="13" t="s">
        <v>157</v>
      </c>
      <c r="D1653" s="13">
        <v>2012</v>
      </c>
      <c r="E1653" s="17">
        <v>2</v>
      </c>
      <c r="F1653" s="13">
        <v>61</v>
      </c>
      <c r="G1653" s="13">
        <v>0</v>
      </c>
      <c r="H1653" s="13">
        <v>61</v>
      </c>
      <c r="I1653" s="13" t="b">
        <v>1</v>
      </c>
      <c r="J1653" s="4">
        <v>0</v>
      </c>
      <c r="K1653">
        <f t="shared" si="125"/>
        <v>3.1112289864534032E-4</v>
      </c>
      <c r="L1653">
        <f t="shared" si="126"/>
        <v>1.7638676215786159E-2</v>
      </c>
      <c r="M1653">
        <f t="shared" si="127"/>
        <v>0</v>
      </c>
      <c r="N1653">
        <f t="shared" si="128"/>
        <v>1.7638676215786159E-2</v>
      </c>
      <c r="O1653">
        <f t="shared" si="129"/>
        <v>3.5277352431572317E-2</v>
      </c>
      <c r="Q1653" s="7">
        <v>1627</v>
      </c>
      <c r="R1653" s="7">
        <v>5.8247849529843843E-4</v>
      </c>
      <c r="S1653" s="7">
        <v>-5.8247849529843843E-4</v>
      </c>
      <c r="U1653" s="7">
        <v>92.20521541950113</v>
      </c>
      <c r="V1653" s="7">
        <v>1.8725672428499369E-3</v>
      </c>
    </row>
    <row r="1654" spans="1:22" x14ac:dyDescent="0.35">
      <c r="A1654" s="5">
        <v>2016</v>
      </c>
      <c r="B1654" s="14" t="s">
        <v>98</v>
      </c>
      <c r="C1654" s="14" t="s">
        <v>248</v>
      </c>
      <c r="D1654" s="14">
        <v>2011</v>
      </c>
      <c r="E1654" s="14">
        <v>5</v>
      </c>
      <c r="F1654" s="14">
        <v>61</v>
      </c>
      <c r="G1654" s="14">
        <v>0</v>
      </c>
      <c r="H1654" s="14">
        <v>61</v>
      </c>
      <c r="I1654" s="14" t="b">
        <v>1</v>
      </c>
      <c r="J1654" s="6">
        <v>0</v>
      </c>
      <c r="K1654">
        <f t="shared" si="125"/>
        <v>3.1112289864534032E-4</v>
      </c>
      <c r="L1654">
        <f t="shared" si="126"/>
        <v>1.7638676215786159E-2</v>
      </c>
      <c r="M1654">
        <f t="shared" si="127"/>
        <v>0</v>
      </c>
      <c r="N1654">
        <f t="shared" si="128"/>
        <v>1.7638676215786159E-2</v>
      </c>
      <c r="O1654">
        <f t="shared" si="129"/>
        <v>8.8193381078930794E-2</v>
      </c>
      <c r="Q1654" s="7">
        <v>1628</v>
      </c>
      <c r="R1654" s="7">
        <v>5.9601450283709701E-4</v>
      </c>
      <c r="S1654" s="7">
        <v>-5.9601450283709701E-4</v>
      </c>
      <c r="U1654" s="7">
        <v>92.261904761904759</v>
      </c>
      <c r="V1654" s="7">
        <v>1.887185475959277E-3</v>
      </c>
    </row>
    <row r="1655" spans="1:22" x14ac:dyDescent="0.35">
      <c r="A1655" s="3">
        <v>2016</v>
      </c>
      <c r="B1655" s="13" t="s">
        <v>42</v>
      </c>
      <c r="C1655" s="13" t="s">
        <v>96</v>
      </c>
      <c r="D1655" s="13">
        <v>2011</v>
      </c>
      <c r="E1655" s="17">
        <v>5</v>
      </c>
      <c r="F1655" s="13">
        <v>61</v>
      </c>
      <c r="G1655" s="13">
        <v>0</v>
      </c>
      <c r="H1655" s="13">
        <v>61</v>
      </c>
      <c r="I1655" s="13" t="b">
        <v>1</v>
      </c>
      <c r="J1655" s="4">
        <v>0</v>
      </c>
      <c r="K1655">
        <f t="shared" si="125"/>
        <v>3.1112289864534032E-4</v>
      </c>
      <c r="L1655">
        <f t="shared" si="126"/>
        <v>1.7638676215786159E-2</v>
      </c>
      <c r="M1655">
        <f t="shared" si="127"/>
        <v>0</v>
      </c>
      <c r="N1655">
        <f t="shared" si="128"/>
        <v>1.7638676215786159E-2</v>
      </c>
      <c r="O1655">
        <f t="shared" si="129"/>
        <v>8.8193381078930794E-2</v>
      </c>
      <c r="Q1655" s="7">
        <v>1629</v>
      </c>
      <c r="R1655" s="7">
        <v>5.8924649906776777E-4</v>
      </c>
      <c r="S1655" s="7">
        <v>-5.8924649906776777E-4</v>
      </c>
      <c r="U1655" s="7">
        <v>92.318594104308389</v>
      </c>
      <c r="V1655" s="7">
        <v>1.8895138981600453E-3</v>
      </c>
    </row>
    <row r="1656" spans="1:22" x14ac:dyDescent="0.35">
      <c r="A1656" s="5">
        <v>2017</v>
      </c>
      <c r="B1656" s="14" t="s">
        <v>42</v>
      </c>
      <c r="C1656" s="14" t="s">
        <v>66</v>
      </c>
      <c r="D1656" s="14">
        <v>2012</v>
      </c>
      <c r="E1656" s="14">
        <v>5</v>
      </c>
      <c r="F1656" s="14">
        <v>61</v>
      </c>
      <c r="G1656" s="14">
        <v>0</v>
      </c>
      <c r="H1656" s="14">
        <v>61</v>
      </c>
      <c r="I1656" s="14" t="b">
        <v>1</v>
      </c>
      <c r="J1656" s="6">
        <v>0</v>
      </c>
      <c r="K1656">
        <f t="shared" si="125"/>
        <v>3.1112289864534032E-4</v>
      </c>
      <c r="L1656">
        <f t="shared" si="126"/>
        <v>1.7638676215786159E-2</v>
      </c>
      <c r="M1656">
        <f t="shared" si="127"/>
        <v>0</v>
      </c>
      <c r="N1656">
        <f t="shared" si="128"/>
        <v>1.7638676215786159E-2</v>
      </c>
      <c r="O1656">
        <f t="shared" si="129"/>
        <v>8.8193381078930794E-2</v>
      </c>
      <c r="Q1656" s="7">
        <v>1630</v>
      </c>
      <c r="R1656" s="7">
        <v>5.7571049152910919E-4</v>
      </c>
      <c r="S1656" s="7">
        <v>-5.7571049152910919E-4</v>
      </c>
      <c r="U1656" s="7">
        <v>92.375283446712018</v>
      </c>
      <c r="V1656" s="7">
        <v>1.8937780613257583E-3</v>
      </c>
    </row>
    <row r="1657" spans="1:22" x14ac:dyDescent="0.35">
      <c r="A1657" s="24">
        <v>2017</v>
      </c>
      <c r="B1657" s="17" t="s">
        <v>158</v>
      </c>
      <c r="C1657" s="17" t="s">
        <v>234</v>
      </c>
      <c r="D1657" s="17">
        <v>2014</v>
      </c>
      <c r="E1657" s="17">
        <v>3</v>
      </c>
      <c r="F1657" s="17">
        <v>61</v>
      </c>
      <c r="G1657" s="17">
        <v>0</v>
      </c>
      <c r="H1657" s="17">
        <v>61</v>
      </c>
      <c r="I1657" s="17" t="b">
        <v>1</v>
      </c>
      <c r="J1657" s="25">
        <v>0</v>
      </c>
      <c r="K1657">
        <f t="shared" si="125"/>
        <v>3.1112289864534032E-4</v>
      </c>
      <c r="L1657">
        <f t="shared" si="126"/>
        <v>1.7638676215786159E-2</v>
      </c>
      <c r="M1657">
        <f t="shared" si="127"/>
        <v>0</v>
      </c>
      <c r="N1657">
        <f t="shared" si="128"/>
        <v>1.7638676215786159E-2</v>
      </c>
      <c r="O1657">
        <f t="shared" si="129"/>
        <v>5.2916028647358476E-2</v>
      </c>
      <c r="Q1657" s="7">
        <v>1631</v>
      </c>
      <c r="R1657" s="7">
        <v>5.7571049152910919E-4</v>
      </c>
      <c r="S1657" s="7">
        <v>-5.7571049152910919E-4</v>
      </c>
      <c r="U1657" s="7">
        <v>92.431972789115648</v>
      </c>
      <c r="V1657" s="7">
        <v>1.893958076540975E-3</v>
      </c>
    </row>
    <row r="1658" spans="1:22" x14ac:dyDescent="0.35">
      <c r="A1658" s="5">
        <v>2014</v>
      </c>
      <c r="B1658" s="14" t="s">
        <v>24</v>
      </c>
      <c r="C1658" s="14" t="s">
        <v>155</v>
      </c>
      <c r="D1658" s="14">
        <v>2009</v>
      </c>
      <c r="E1658" s="14">
        <v>5</v>
      </c>
      <c r="F1658" s="14">
        <v>60</v>
      </c>
      <c r="G1658" s="14">
        <v>0</v>
      </c>
      <c r="H1658" s="14">
        <v>60</v>
      </c>
      <c r="I1658" s="14" t="b">
        <v>1</v>
      </c>
      <c r="J1658" s="6">
        <v>0</v>
      </c>
      <c r="K1658">
        <f t="shared" si="125"/>
        <v>3.0602252325771177E-4</v>
      </c>
      <c r="L1658">
        <f t="shared" si="126"/>
        <v>1.7493499457161558E-2</v>
      </c>
      <c r="M1658">
        <f t="shared" si="127"/>
        <v>0</v>
      </c>
      <c r="N1658">
        <f t="shared" si="128"/>
        <v>1.7493499457161558E-2</v>
      </c>
      <c r="O1658">
        <f t="shared" si="129"/>
        <v>8.7467497285807785E-2</v>
      </c>
      <c r="Q1658" s="7">
        <v>1632</v>
      </c>
      <c r="R1658" s="7">
        <v>5.9601450283709701E-4</v>
      </c>
      <c r="S1658" s="7">
        <v>-5.9601450283709701E-4</v>
      </c>
      <c r="U1658" s="7">
        <v>92.488662131519277</v>
      </c>
      <c r="V1658" s="7">
        <v>1.8974364230462284E-3</v>
      </c>
    </row>
    <row r="1659" spans="1:22" x14ac:dyDescent="0.35">
      <c r="A1659" s="24">
        <v>2014</v>
      </c>
      <c r="B1659" s="17" t="s">
        <v>30</v>
      </c>
      <c r="C1659" s="17" t="s">
        <v>44</v>
      </c>
      <c r="D1659" s="17">
        <v>2014</v>
      </c>
      <c r="E1659" s="17">
        <v>0</v>
      </c>
      <c r="F1659" s="17">
        <v>60</v>
      </c>
      <c r="G1659" s="17">
        <v>0</v>
      </c>
      <c r="H1659" s="17">
        <v>60</v>
      </c>
      <c r="I1659" s="17" t="b">
        <v>1</v>
      </c>
      <c r="J1659" s="25">
        <v>0</v>
      </c>
      <c r="K1659">
        <f t="shared" si="125"/>
        <v>3.0602252325771177E-4</v>
      </c>
      <c r="L1659">
        <f t="shared" si="126"/>
        <v>1.7493499457161558E-2</v>
      </c>
      <c r="M1659">
        <f t="shared" si="127"/>
        <v>0</v>
      </c>
      <c r="N1659">
        <f t="shared" si="128"/>
        <v>1.7493499457161558E-2</v>
      </c>
      <c r="O1659">
        <f t="shared" si="129"/>
        <v>0</v>
      </c>
      <c r="Q1659" s="7">
        <v>1633</v>
      </c>
      <c r="R1659" s="7">
        <v>5.9133980711053484E-4</v>
      </c>
      <c r="S1659" s="7">
        <v>-5.9133980711053484E-4</v>
      </c>
      <c r="U1659" s="7">
        <v>92.545351473922906</v>
      </c>
      <c r="V1659" s="7">
        <v>1.9021041703776418E-3</v>
      </c>
    </row>
    <row r="1660" spans="1:22" x14ac:dyDescent="0.35">
      <c r="A1660" s="3">
        <v>2014</v>
      </c>
      <c r="B1660" s="13" t="s">
        <v>26</v>
      </c>
      <c r="C1660" s="13" t="s">
        <v>78</v>
      </c>
      <c r="D1660" s="13">
        <v>2010</v>
      </c>
      <c r="E1660" s="14">
        <v>4</v>
      </c>
      <c r="F1660" s="13">
        <v>60</v>
      </c>
      <c r="G1660" s="13">
        <v>0</v>
      </c>
      <c r="H1660" s="13">
        <v>60</v>
      </c>
      <c r="I1660" s="13" t="b">
        <v>1</v>
      </c>
      <c r="J1660" s="4">
        <v>0</v>
      </c>
      <c r="K1660">
        <f t="shared" si="125"/>
        <v>3.0602252325771177E-4</v>
      </c>
      <c r="L1660">
        <f t="shared" si="126"/>
        <v>1.7493499457161558E-2</v>
      </c>
      <c r="M1660">
        <f t="shared" si="127"/>
        <v>0</v>
      </c>
      <c r="N1660">
        <f t="shared" si="128"/>
        <v>1.7493499457161558E-2</v>
      </c>
      <c r="O1660">
        <f t="shared" si="129"/>
        <v>6.9973997828646231E-2</v>
      </c>
      <c r="Q1660" s="7">
        <v>1634</v>
      </c>
      <c r="R1660" s="7">
        <v>5.7119504540879265E-4</v>
      </c>
      <c r="S1660" s="7">
        <v>-5.7119504540879265E-4</v>
      </c>
      <c r="U1660" s="7">
        <v>92.602040816326536</v>
      </c>
      <c r="V1660" s="7">
        <v>1.9031567749544581E-3</v>
      </c>
    </row>
    <row r="1661" spans="1:22" x14ac:dyDescent="0.35">
      <c r="A1661" s="24">
        <v>2014</v>
      </c>
      <c r="B1661" s="17" t="s">
        <v>26</v>
      </c>
      <c r="C1661" s="17" t="s">
        <v>111</v>
      </c>
      <c r="D1661" s="17">
        <v>2013</v>
      </c>
      <c r="E1661" s="17">
        <v>1</v>
      </c>
      <c r="F1661" s="17">
        <v>60</v>
      </c>
      <c r="G1661" s="17">
        <v>0</v>
      </c>
      <c r="H1661" s="17">
        <v>60</v>
      </c>
      <c r="I1661" s="17" t="b">
        <v>1</v>
      </c>
      <c r="J1661" s="25">
        <v>0</v>
      </c>
      <c r="K1661">
        <f t="shared" si="125"/>
        <v>3.0602252325771177E-4</v>
      </c>
      <c r="L1661">
        <f t="shared" si="126"/>
        <v>1.7493499457161558E-2</v>
      </c>
      <c r="M1661">
        <f t="shared" si="127"/>
        <v>0</v>
      </c>
      <c r="N1661">
        <f t="shared" si="128"/>
        <v>1.7493499457161558E-2</v>
      </c>
      <c r="O1661">
        <f t="shared" si="129"/>
        <v>1.7493499457161558E-2</v>
      </c>
      <c r="Q1661" s="7">
        <v>1635</v>
      </c>
      <c r="R1661" s="7">
        <v>5.9133980711053484E-4</v>
      </c>
      <c r="S1661" s="7">
        <v>-5.9133980711053484E-4</v>
      </c>
      <c r="U1661" s="7">
        <v>92.658730158730151</v>
      </c>
      <c r="V1661" s="7">
        <v>1.9163168524783526E-3</v>
      </c>
    </row>
    <row r="1662" spans="1:22" x14ac:dyDescent="0.35">
      <c r="A1662" s="5">
        <v>2016</v>
      </c>
      <c r="B1662" s="14" t="s">
        <v>26</v>
      </c>
      <c r="C1662" s="14" t="s">
        <v>147</v>
      </c>
      <c r="D1662" s="14">
        <v>2013</v>
      </c>
      <c r="E1662" s="14">
        <v>3</v>
      </c>
      <c r="F1662" s="14">
        <v>60</v>
      </c>
      <c r="G1662" s="14">
        <v>0</v>
      </c>
      <c r="H1662" s="14">
        <v>60</v>
      </c>
      <c r="I1662" s="14" t="b">
        <v>1</v>
      </c>
      <c r="J1662" s="6">
        <v>0</v>
      </c>
      <c r="K1662">
        <f t="shared" si="125"/>
        <v>3.0602252325771177E-4</v>
      </c>
      <c r="L1662">
        <f t="shared" si="126"/>
        <v>1.7493499457161558E-2</v>
      </c>
      <c r="M1662">
        <f t="shared" si="127"/>
        <v>0</v>
      </c>
      <c r="N1662">
        <f t="shared" si="128"/>
        <v>1.7493499457161558E-2</v>
      </c>
      <c r="O1662">
        <f t="shared" si="129"/>
        <v>5.2480498371484677E-2</v>
      </c>
      <c r="Q1662" s="7">
        <v>1636</v>
      </c>
      <c r="R1662" s="7">
        <v>5.7790996597604008E-4</v>
      </c>
      <c r="S1662" s="7">
        <v>-5.7790996597604008E-4</v>
      </c>
      <c r="U1662" s="7">
        <v>92.71541950113378</v>
      </c>
      <c r="V1662" s="7">
        <v>1.9205895820915237E-3</v>
      </c>
    </row>
    <row r="1663" spans="1:22" x14ac:dyDescent="0.35">
      <c r="A1663" s="24">
        <v>2017</v>
      </c>
      <c r="B1663" s="17" t="s">
        <v>158</v>
      </c>
      <c r="C1663" s="17" t="s">
        <v>175</v>
      </c>
      <c r="D1663" s="17">
        <v>2012</v>
      </c>
      <c r="E1663" s="17">
        <v>5</v>
      </c>
      <c r="F1663" s="17">
        <v>60</v>
      </c>
      <c r="G1663" s="17">
        <v>0</v>
      </c>
      <c r="H1663" s="17">
        <v>60</v>
      </c>
      <c r="I1663" s="17" t="b">
        <v>1</v>
      </c>
      <c r="J1663" s="25">
        <v>0</v>
      </c>
      <c r="K1663">
        <f t="shared" si="125"/>
        <v>3.0602252325771177E-4</v>
      </c>
      <c r="L1663">
        <f t="shared" si="126"/>
        <v>1.7493499457161558E-2</v>
      </c>
      <c r="M1663">
        <f t="shared" si="127"/>
        <v>0</v>
      </c>
      <c r="N1663">
        <f t="shared" si="128"/>
        <v>1.7493499457161558E-2</v>
      </c>
      <c r="O1663">
        <f t="shared" si="129"/>
        <v>8.7467497285807785E-2</v>
      </c>
      <c r="Q1663" s="7">
        <v>1637</v>
      </c>
      <c r="R1663" s="7">
        <v>5.8662786104556714E-4</v>
      </c>
      <c r="S1663" s="7">
        <v>-5.8662786104556714E-4</v>
      </c>
      <c r="U1663" s="7">
        <v>92.77210884353741</v>
      </c>
      <c r="V1663" s="7">
        <v>1.933979132323026E-3</v>
      </c>
    </row>
    <row r="1664" spans="1:22" x14ac:dyDescent="0.35">
      <c r="A1664" s="5">
        <v>2017</v>
      </c>
      <c r="B1664" s="14" t="s">
        <v>26</v>
      </c>
      <c r="C1664" s="14" t="s">
        <v>100</v>
      </c>
      <c r="D1664" s="14">
        <v>2012</v>
      </c>
      <c r="E1664" s="14">
        <v>5</v>
      </c>
      <c r="F1664" s="14">
        <v>60</v>
      </c>
      <c r="G1664" s="14">
        <v>0</v>
      </c>
      <c r="H1664" s="14">
        <v>60</v>
      </c>
      <c r="I1664" s="14" t="b">
        <v>1</v>
      </c>
      <c r="J1664" s="6">
        <v>0</v>
      </c>
      <c r="K1664">
        <f t="shared" si="125"/>
        <v>3.0602252325771177E-4</v>
      </c>
      <c r="L1664">
        <f t="shared" si="126"/>
        <v>1.7493499457161558E-2</v>
      </c>
      <c r="M1664">
        <f t="shared" si="127"/>
        <v>0</v>
      </c>
      <c r="N1664">
        <f t="shared" si="128"/>
        <v>1.7493499457161558E-2</v>
      </c>
      <c r="O1664">
        <f t="shared" si="129"/>
        <v>8.7467497285807785E-2</v>
      </c>
      <c r="Q1664" s="7">
        <v>1638</v>
      </c>
      <c r="R1664" s="7">
        <v>5.6664361793142687E-4</v>
      </c>
      <c r="S1664" s="7">
        <v>-5.6664361793142687E-4</v>
      </c>
      <c r="U1664" s="7">
        <v>92.828798185941039</v>
      </c>
      <c r="V1664" s="7">
        <v>1.933979132323026E-3</v>
      </c>
    </row>
    <row r="1665" spans="1:22" x14ac:dyDescent="0.35">
      <c r="A1665" s="24">
        <v>2013</v>
      </c>
      <c r="B1665" s="17" t="s">
        <v>24</v>
      </c>
      <c r="C1665" s="17" t="s">
        <v>65</v>
      </c>
      <c r="D1665" s="17">
        <v>2012</v>
      </c>
      <c r="E1665" s="17">
        <v>1</v>
      </c>
      <c r="F1665" s="17">
        <v>59</v>
      </c>
      <c r="G1665" s="17">
        <v>0</v>
      </c>
      <c r="H1665" s="17">
        <v>59</v>
      </c>
      <c r="I1665" s="17" t="b">
        <v>1</v>
      </c>
      <c r="J1665" s="25">
        <v>0</v>
      </c>
      <c r="K1665">
        <f t="shared" si="125"/>
        <v>3.0092214787008322E-4</v>
      </c>
      <c r="L1665">
        <f t="shared" si="126"/>
        <v>1.7347107766716711E-2</v>
      </c>
      <c r="M1665">
        <f t="shared" si="127"/>
        <v>0</v>
      </c>
      <c r="N1665">
        <f t="shared" si="128"/>
        <v>1.7347107766716711E-2</v>
      </c>
      <c r="O1665">
        <f t="shared" si="129"/>
        <v>1.7347107766716711E-2</v>
      </c>
      <c r="Q1665" s="7">
        <v>1639</v>
      </c>
      <c r="R1665" s="7">
        <v>5.8662786104556714E-4</v>
      </c>
      <c r="S1665" s="7">
        <v>-5.8662786104556714E-4</v>
      </c>
      <c r="U1665" s="7">
        <v>92.885487528344669</v>
      </c>
      <c r="V1665" s="7">
        <v>1.9379708375653474E-3</v>
      </c>
    </row>
    <row r="1666" spans="1:22" x14ac:dyDescent="0.35">
      <c r="A1666" s="5">
        <v>2013</v>
      </c>
      <c r="B1666" s="14" t="s">
        <v>30</v>
      </c>
      <c r="C1666" s="14" t="s">
        <v>141</v>
      </c>
      <c r="D1666" s="14">
        <v>2008</v>
      </c>
      <c r="E1666" s="14">
        <v>5</v>
      </c>
      <c r="F1666" s="14">
        <v>59</v>
      </c>
      <c r="G1666" s="14">
        <v>0</v>
      </c>
      <c r="H1666" s="14">
        <v>59</v>
      </c>
      <c r="I1666" s="14" t="b">
        <v>1</v>
      </c>
      <c r="J1666" s="6">
        <v>0</v>
      </c>
      <c r="K1666">
        <f t="shared" si="125"/>
        <v>3.0092214787008322E-4</v>
      </c>
      <c r="L1666">
        <f t="shared" si="126"/>
        <v>1.7347107766716711E-2</v>
      </c>
      <c r="M1666">
        <f t="shared" si="127"/>
        <v>0</v>
      </c>
      <c r="N1666">
        <f t="shared" si="128"/>
        <v>1.7347107766716711E-2</v>
      </c>
      <c r="O1666">
        <f t="shared" si="129"/>
        <v>8.6735538833583564E-2</v>
      </c>
      <c r="Q1666" s="7">
        <v>1640</v>
      </c>
      <c r="R1666" s="7">
        <v>5.6664361793142687E-4</v>
      </c>
      <c r="S1666" s="7">
        <v>-5.6664361793142687E-4</v>
      </c>
      <c r="U1666" s="7">
        <v>92.942176870748298</v>
      </c>
      <c r="V1666" s="7">
        <v>1.9457249673448234E-3</v>
      </c>
    </row>
    <row r="1667" spans="1:22" x14ac:dyDescent="0.35">
      <c r="A1667" s="3">
        <v>2014</v>
      </c>
      <c r="B1667" s="13" t="s">
        <v>30</v>
      </c>
      <c r="C1667" s="13" t="s">
        <v>172</v>
      </c>
      <c r="D1667" s="13">
        <v>2012</v>
      </c>
      <c r="E1667" s="17">
        <v>2</v>
      </c>
      <c r="F1667" s="13">
        <v>59</v>
      </c>
      <c r="G1667" s="13">
        <v>0</v>
      </c>
      <c r="H1667" s="13">
        <v>59</v>
      </c>
      <c r="I1667" s="13" t="b">
        <v>1</v>
      </c>
      <c r="J1667" s="4">
        <v>0</v>
      </c>
      <c r="K1667">
        <f t="shared" si="125"/>
        <v>3.0092214787008322E-4</v>
      </c>
      <c r="L1667">
        <f t="shared" si="126"/>
        <v>1.7347107766716711E-2</v>
      </c>
      <c r="M1667">
        <f t="shared" si="127"/>
        <v>0</v>
      </c>
      <c r="N1667">
        <f t="shared" si="128"/>
        <v>1.7347107766716711E-2</v>
      </c>
      <c r="O1667">
        <f t="shared" si="129"/>
        <v>3.4694215533433423E-2</v>
      </c>
      <c r="Q1667" s="7">
        <v>1641</v>
      </c>
      <c r="R1667" s="7">
        <v>5.6664361793142687E-4</v>
      </c>
      <c r="S1667" s="7">
        <v>-5.6664361793142687E-4</v>
      </c>
      <c r="U1667" s="7">
        <v>92.998866213151928</v>
      </c>
      <c r="V1667" s="7">
        <v>1.955832697528445E-3</v>
      </c>
    </row>
    <row r="1668" spans="1:22" x14ac:dyDescent="0.35">
      <c r="A1668" s="5">
        <v>2015</v>
      </c>
      <c r="B1668" s="14" t="s">
        <v>24</v>
      </c>
      <c r="C1668" s="14" t="s">
        <v>246</v>
      </c>
      <c r="D1668" s="14">
        <v>2011</v>
      </c>
      <c r="E1668" s="14">
        <v>4</v>
      </c>
      <c r="F1668" s="14">
        <v>59</v>
      </c>
      <c r="G1668" s="14">
        <v>0</v>
      </c>
      <c r="H1668" s="14">
        <v>59</v>
      </c>
      <c r="I1668" s="14" t="b">
        <v>1</v>
      </c>
      <c r="J1668" s="6">
        <v>0</v>
      </c>
      <c r="K1668">
        <f t="shared" ref="K1668:K1731" si="130">H1668/$H$1</f>
        <v>3.0092214787008322E-4</v>
      </c>
      <c r="L1668">
        <f t="shared" ref="L1668:L1731" si="131">SQRT(K1668)</f>
        <v>1.7347107766716711E-2</v>
      </c>
      <c r="M1668">
        <f t="shared" ref="M1668:M1731" si="132">J1668*L1668</f>
        <v>0</v>
      </c>
      <c r="N1668">
        <f t="shared" ref="N1668:N1731" si="133">L1668</f>
        <v>1.7347107766716711E-2</v>
      </c>
      <c r="O1668">
        <f t="shared" ref="O1668:O1731" si="134">E1668*L1668</f>
        <v>6.9388431066866846E-2</v>
      </c>
      <c r="Q1668" s="7">
        <v>1642</v>
      </c>
      <c r="R1668" s="7">
        <v>5.73305032302807E-4</v>
      </c>
      <c r="S1668" s="7">
        <v>-5.73305032302807E-4</v>
      </c>
      <c r="U1668" s="7">
        <v>93.055555555555557</v>
      </c>
      <c r="V1668" s="7">
        <v>1.9578563221747973E-3</v>
      </c>
    </row>
    <row r="1669" spans="1:22" x14ac:dyDescent="0.35">
      <c r="A1669" s="3">
        <v>2015</v>
      </c>
      <c r="B1669" s="13" t="s">
        <v>52</v>
      </c>
      <c r="C1669" s="13" t="s">
        <v>337</v>
      </c>
      <c r="D1669" s="13">
        <v>2014</v>
      </c>
      <c r="E1669" s="17">
        <v>1</v>
      </c>
      <c r="F1669" s="13">
        <v>59</v>
      </c>
      <c r="G1669" s="13">
        <v>0</v>
      </c>
      <c r="H1669" s="13">
        <v>59</v>
      </c>
      <c r="I1669" s="13" t="b">
        <v>1</v>
      </c>
      <c r="J1669" s="4">
        <v>0</v>
      </c>
      <c r="K1669">
        <f t="shared" si="130"/>
        <v>3.0092214787008322E-4</v>
      </c>
      <c r="L1669">
        <f t="shared" si="131"/>
        <v>1.7347107766716711E-2</v>
      </c>
      <c r="M1669">
        <f t="shared" si="132"/>
        <v>0</v>
      </c>
      <c r="N1669">
        <f t="shared" si="133"/>
        <v>1.7347107766716711E-2</v>
      </c>
      <c r="O1669">
        <f t="shared" si="134"/>
        <v>1.7347107766716711E-2</v>
      </c>
      <c r="Q1669" s="7">
        <v>1643</v>
      </c>
      <c r="R1669" s="7">
        <v>5.8662786104556714E-4</v>
      </c>
      <c r="S1669" s="7">
        <v>-5.8662786104556714E-4</v>
      </c>
      <c r="U1669" s="7">
        <v>93.112244897959187</v>
      </c>
      <c r="V1669" s="7">
        <v>1.9616449917612216E-3</v>
      </c>
    </row>
    <row r="1670" spans="1:22" x14ac:dyDescent="0.35">
      <c r="A1670" s="3">
        <v>2015</v>
      </c>
      <c r="B1670" s="13" t="s">
        <v>26</v>
      </c>
      <c r="C1670" s="13" t="s">
        <v>147</v>
      </c>
      <c r="D1670" s="13">
        <v>2013</v>
      </c>
      <c r="E1670" s="14">
        <v>2</v>
      </c>
      <c r="F1670" s="13">
        <v>59</v>
      </c>
      <c r="G1670" s="13">
        <v>0</v>
      </c>
      <c r="H1670" s="13">
        <v>59</v>
      </c>
      <c r="I1670" s="13" t="b">
        <v>1</v>
      </c>
      <c r="J1670" s="4">
        <v>0</v>
      </c>
      <c r="K1670">
        <f t="shared" si="130"/>
        <v>3.0092214787008322E-4</v>
      </c>
      <c r="L1670">
        <f t="shared" si="131"/>
        <v>1.7347107766716711E-2</v>
      </c>
      <c r="M1670">
        <f t="shared" si="132"/>
        <v>0</v>
      </c>
      <c r="N1670">
        <f t="shared" si="133"/>
        <v>1.7347107766716711E-2</v>
      </c>
      <c r="O1670">
        <f t="shared" si="134"/>
        <v>3.4694215533433423E-2</v>
      </c>
      <c r="Q1670" s="7">
        <v>1644</v>
      </c>
      <c r="R1670" s="7">
        <v>5.7996644667418701E-4</v>
      </c>
      <c r="S1670" s="7">
        <v>-5.7996644667418701E-4</v>
      </c>
      <c r="U1670" s="7">
        <v>93.168934240362816</v>
      </c>
      <c r="V1670" s="7">
        <v>1.9656858213365218E-3</v>
      </c>
    </row>
    <row r="1671" spans="1:22" x14ac:dyDescent="0.35">
      <c r="A1671" s="3">
        <v>2016</v>
      </c>
      <c r="B1671" s="13" t="s">
        <v>58</v>
      </c>
      <c r="C1671" s="13" t="s">
        <v>76</v>
      </c>
      <c r="D1671" s="13">
        <v>2016</v>
      </c>
      <c r="E1671" s="17">
        <v>0</v>
      </c>
      <c r="F1671" s="13">
        <v>59</v>
      </c>
      <c r="G1671" s="13">
        <v>0</v>
      </c>
      <c r="H1671" s="13">
        <v>59</v>
      </c>
      <c r="I1671" s="13" t="b">
        <v>1</v>
      </c>
      <c r="J1671" s="4">
        <v>0</v>
      </c>
      <c r="K1671">
        <f t="shared" si="130"/>
        <v>3.0092214787008322E-4</v>
      </c>
      <c r="L1671">
        <f t="shared" si="131"/>
        <v>1.7347107766716711E-2</v>
      </c>
      <c r="M1671">
        <f t="shared" si="132"/>
        <v>0</v>
      </c>
      <c r="N1671">
        <f t="shared" si="133"/>
        <v>1.7347107766716711E-2</v>
      </c>
      <c r="O1671">
        <f t="shared" si="134"/>
        <v>0</v>
      </c>
      <c r="Q1671" s="7">
        <v>1645</v>
      </c>
      <c r="R1671" s="7">
        <v>5.5998220356004685E-4</v>
      </c>
      <c r="S1671" s="7">
        <v>-5.5998220356004685E-4</v>
      </c>
      <c r="U1671" s="7">
        <v>93.225623582766431</v>
      </c>
      <c r="V1671" s="7">
        <v>1.9807487682164979E-3</v>
      </c>
    </row>
    <row r="1672" spans="1:22" x14ac:dyDescent="0.35">
      <c r="A1672" s="3">
        <v>2016</v>
      </c>
      <c r="B1672" s="13" t="s">
        <v>26</v>
      </c>
      <c r="C1672" s="13" t="s">
        <v>27</v>
      </c>
      <c r="D1672" s="13">
        <v>2016</v>
      </c>
      <c r="E1672" s="14">
        <v>0</v>
      </c>
      <c r="F1672" s="13">
        <v>59</v>
      </c>
      <c r="G1672" s="13">
        <v>0</v>
      </c>
      <c r="H1672" s="13">
        <v>59</v>
      </c>
      <c r="I1672" s="13" t="b">
        <v>1</v>
      </c>
      <c r="J1672" s="4">
        <v>0</v>
      </c>
      <c r="K1672">
        <f t="shared" si="130"/>
        <v>3.0092214787008322E-4</v>
      </c>
      <c r="L1672">
        <f t="shared" si="131"/>
        <v>1.7347107766716711E-2</v>
      </c>
      <c r="M1672">
        <f t="shared" si="132"/>
        <v>0</v>
      </c>
      <c r="N1672">
        <f t="shared" si="133"/>
        <v>1.7347107766716711E-2</v>
      </c>
      <c r="O1672">
        <f t="shared" si="134"/>
        <v>0</v>
      </c>
      <c r="Q1672" s="7">
        <v>1646</v>
      </c>
      <c r="R1672" s="7">
        <v>5.5998220356004685E-4</v>
      </c>
      <c r="S1672" s="7">
        <v>-5.5998220356004685E-4</v>
      </c>
      <c r="U1672" s="7">
        <v>93.282312925170061</v>
      </c>
      <c r="V1672" s="7">
        <v>1.9831337766279718E-3</v>
      </c>
    </row>
    <row r="1673" spans="1:22" x14ac:dyDescent="0.35">
      <c r="A1673" s="24">
        <v>2017</v>
      </c>
      <c r="B1673" s="17" t="s">
        <v>30</v>
      </c>
      <c r="C1673" s="17" t="s">
        <v>310</v>
      </c>
      <c r="D1673" s="17">
        <v>2016</v>
      </c>
      <c r="E1673" s="17">
        <v>1</v>
      </c>
      <c r="F1673" s="17">
        <v>59</v>
      </c>
      <c r="G1673" s="17">
        <v>0</v>
      </c>
      <c r="H1673" s="17">
        <v>59</v>
      </c>
      <c r="I1673" s="17" t="b">
        <v>1</v>
      </c>
      <c r="J1673" s="25">
        <v>0</v>
      </c>
      <c r="K1673">
        <f t="shared" si="130"/>
        <v>3.0092214787008322E-4</v>
      </c>
      <c r="L1673">
        <f t="shared" si="131"/>
        <v>1.7347107766716711E-2</v>
      </c>
      <c r="M1673">
        <f t="shared" si="132"/>
        <v>0</v>
      </c>
      <c r="N1673">
        <f t="shared" si="133"/>
        <v>1.7347107766716711E-2</v>
      </c>
      <c r="O1673">
        <f t="shared" si="134"/>
        <v>1.7347107766716711E-2</v>
      </c>
      <c r="Q1673" s="7">
        <v>1647</v>
      </c>
      <c r="R1673" s="7">
        <v>5.9328927541694716E-4</v>
      </c>
      <c r="S1673" s="7">
        <v>-5.9328927541694716E-4</v>
      </c>
      <c r="U1673" s="7">
        <v>93.33900226757369</v>
      </c>
      <c r="V1673" s="7">
        <v>1.9924913860148285E-3</v>
      </c>
    </row>
    <row r="1674" spans="1:22" x14ac:dyDescent="0.35">
      <c r="A1674" s="5">
        <v>2013</v>
      </c>
      <c r="B1674" s="14" t="s">
        <v>67</v>
      </c>
      <c r="C1674" s="14" t="s">
        <v>77</v>
      </c>
      <c r="D1674" s="14">
        <v>2008</v>
      </c>
      <c r="E1674" s="14">
        <v>5</v>
      </c>
      <c r="F1674" s="14">
        <v>58</v>
      </c>
      <c r="G1674" s="14">
        <v>0</v>
      </c>
      <c r="H1674" s="14">
        <v>58</v>
      </c>
      <c r="I1674" s="14" t="b">
        <v>1</v>
      </c>
      <c r="J1674" s="6">
        <v>0</v>
      </c>
      <c r="K1674">
        <f t="shared" si="130"/>
        <v>2.9582177248245472E-4</v>
      </c>
      <c r="L1674">
        <f t="shared" si="131"/>
        <v>1.7199470122141982E-2</v>
      </c>
      <c r="M1674">
        <f t="shared" si="132"/>
        <v>0</v>
      </c>
      <c r="N1674">
        <f t="shared" si="133"/>
        <v>1.7199470122141982E-2</v>
      </c>
      <c r="O1674">
        <f t="shared" si="134"/>
        <v>8.5997350610709913E-2</v>
      </c>
      <c r="Q1674" s="7">
        <v>1648</v>
      </c>
      <c r="R1674" s="7">
        <v>5.5998220356004685E-4</v>
      </c>
      <c r="S1674" s="7">
        <v>-5.5998220356004685E-4</v>
      </c>
      <c r="U1674" s="7">
        <v>93.39569160997732</v>
      </c>
      <c r="V1674" s="7">
        <v>1.9996735493326826E-3</v>
      </c>
    </row>
    <row r="1675" spans="1:22" x14ac:dyDescent="0.35">
      <c r="A1675" s="24">
        <v>2013</v>
      </c>
      <c r="B1675" s="17" t="s">
        <v>128</v>
      </c>
      <c r="C1675" s="17" t="s">
        <v>129</v>
      </c>
      <c r="D1675" s="17">
        <v>2011</v>
      </c>
      <c r="E1675" s="17">
        <v>2</v>
      </c>
      <c r="F1675" s="17">
        <v>58</v>
      </c>
      <c r="G1675" s="17">
        <v>0</v>
      </c>
      <c r="H1675" s="17">
        <v>58</v>
      </c>
      <c r="I1675" s="17" t="b">
        <v>1</v>
      </c>
      <c r="J1675" s="25">
        <v>0</v>
      </c>
      <c r="K1675">
        <f t="shared" si="130"/>
        <v>2.9582177248245472E-4</v>
      </c>
      <c r="L1675">
        <f t="shared" si="131"/>
        <v>1.7199470122141982E-2</v>
      </c>
      <c r="M1675">
        <f t="shared" si="132"/>
        <v>0</v>
      </c>
      <c r="N1675">
        <f t="shared" si="133"/>
        <v>1.7199470122141982E-2</v>
      </c>
      <c r="O1675">
        <f t="shared" si="134"/>
        <v>3.4398940244283964E-2</v>
      </c>
      <c r="Q1675" s="7">
        <v>1649</v>
      </c>
      <c r="R1675" s="7">
        <v>5.7996644667418701E-4</v>
      </c>
      <c r="S1675" s="7">
        <v>-5.7996644667418701E-4</v>
      </c>
      <c r="U1675" s="7">
        <v>93.452380952380949</v>
      </c>
      <c r="V1675" s="7">
        <v>2.0040068892860454E-3</v>
      </c>
    </row>
    <row r="1676" spans="1:22" x14ac:dyDescent="0.35">
      <c r="A1676" s="3">
        <v>2014</v>
      </c>
      <c r="B1676" s="13" t="s">
        <v>26</v>
      </c>
      <c r="C1676" s="13" t="s">
        <v>223</v>
      </c>
      <c r="D1676" s="13">
        <v>2009</v>
      </c>
      <c r="E1676" s="14">
        <v>5</v>
      </c>
      <c r="F1676" s="13">
        <v>58</v>
      </c>
      <c r="G1676" s="13">
        <v>0</v>
      </c>
      <c r="H1676" s="13">
        <v>58</v>
      </c>
      <c r="I1676" s="13" t="b">
        <v>1</v>
      </c>
      <c r="J1676" s="4">
        <v>0</v>
      </c>
      <c r="K1676">
        <f t="shared" si="130"/>
        <v>2.9582177248245472E-4</v>
      </c>
      <c r="L1676">
        <f t="shared" si="131"/>
        <v>1.7199470122141982E-2</v>
      </c>
      <c r="M1676">
        <f t="shared" si="132"/>
        <v>0</v>
      </c>
      <c r="N1676">
        <f t="shared" si="133"/>
        <v>1.7199470122141982E-2</v>
      </c>
      <c r="O1676">
        <f t="shared" si="134"/>
        <v>8.5997350610709913E-2</v>
      </c>
      <c r="Q1676" s="7">
        <v>1650</v>
      </c>
      <c r="R1676" s="7">
        <v>5.6866280989090298E-4</v>
      </c>
      <c r="S1676" s="7">
        <v>-5.6866280989090298E-4</v>
      </c>
      <c r="U1676" s="7">
        <v>93.509070294784578</v>
      </c>
      <c r="V1676" s="7">
        <v>2.0172873983584864E-3</v>
      </c>
    </row>
    <row r="1677" spans="1:22" x14ac:dyDescent="0.35">
      <c r="A1677" s="3">
        <v>2015</v>
      </c>
      <c r="B1677" s="13" t="s">
        <v>118</v>
      </c>
      <c r="C1677" s="13" t="s">
        <v>119</v>
      </c>
      <c r="D1677" s="13">
        <v>2015</v>
      </c>
      <c r="E1677" s="17">
        <v>0</v>
      </c>
      <c r="F1677" s="13">
        <v>58</v>
      </c>
      <c r="G1677" s="13">
        <v>0</v>
      </c>
      <c r="H1677" s="13">
        <v>58</v>
      </c>
      <c r="I1677" s="13" t="b">
        <v>1</v>
      </c>
      <c r="J1677" s="4">
        <v>0</v>
      </c>
      <c r="K1677">
        <f t="shared" si="130"/>
        <v>2.9582177248245472E-4</v>
      </c>
      <c r="L1677">
        <f t="shared" si="131"/>
        <v>1.7199470122141982E-2</v>
      </c>
      <c r="M1677">
        <f t="shared" si="132"/>
        <v>0</v>
      </c>
      <c r="N1677">
        <f t="shared" si="133"/>
        <v>1.7199470122141982E-2</v>
      </c>
      <c r="O1677">
        <f t="shared" si="134"/>
        <v>0</v>
      </c>
      <c r="Q1677" s="7">
        <v>1651</v>
      </c>
      <c r="R1677" s="7">
        <v>5.6866280989090298E-4</v>
      </c>
      <c r="S1677" s="7">
        <v>-5.6866280989090298E-4</v>
      </c>
      <c r="U1677" s="7">
        <v>93.565759637188208</v>
      </c>
      <c r="V1677" s="7">
        <v>2.0206746405194371E-3</v>
      </c>
    </row>
    <row r="1678" spans="1:22" x14ac:dyDescent="0.35">
      <c r="A1678" s="3">
        <v>2016</v>
      </c>
      <c r="B1678" s="13" t="s">
        <v>98</v>
      </c>
      <c r="C1678" s="13" t="s">
        <v>249</v>
      </c>
      <c r="D1678" s="13">
        <v>2011</v>
      </c>
      <c r="E1678" s="14">
        <v>5</v>
      </c>
      <c r="F1678" s="13">
        <v>58</v>
      </c>
      <c r="G1678" s="13">
        <v>0</v>
      </c>
      <c r="H1678" s="13">
        <v>58</v>
      </c>
      <c r="I1678" s="13" t="b">
        <v>1</v>
      </c>
      <c r="J1678" s="4">
        <v>0</v>
      </c>
      <c r="K1678">
        <f t="shared" si="130"/>
        <v>2.9582177248245472E-4</v>
      </c>
      <c r="L1678">
        <f t="shared" si="131"/>
        <v>1.7199470122141982E-2</v>
      </c>
      <c r="M1678">
        <f t="shared" si="132"/>
        <v>0</v>
      </c>
      <c r="N1678">
        <f t="shared" si="133"/>
        <v>1.7199470122141982E-2</v>
      </c>
      <c r="O1678">
        <f t="shared" si="134"/>
        <v>8.5997350610709913E-2</v>
      </c>
      <c r="Q1678" s="7">
        <v>1652</v>
      </c>
      <c r="R1678" s="7">
        <v>5.8848523460813015E-4</v>
      </c>
      <c r="S1678" s="7">
        <v>-5.8848523460813015E-4</v>
      </c>
      <c r="U1678" s="7">
        <v>93.622448979591837</v>
      </c>
      <c r="V1678" s="7">
        <v>2.0281040303113018E-3</v>
      </c>
    </row>
    <row r="1679" spans="1:22" x14ac:dyDescent="0.35">
      <c r="A1679" s="3">
        <v>2017</v>
      </c>
      <c r="B1679" s="13" t="s">
        <v>26</v>
      </c>
      <c r="C1679" s="13" t="s">
        <v>35</v>
      </c>
      <c r="D1679" s="13">
        <v>2017</v>
      </c>
      <c r="E1679" s="17">
        <v>0</v>
      </c>
      <c r="F1679" s="13">
        <v>58</v>
      </c>
      <c r="G1679" s="13">
        <v>0</v>
      </c>
      <c r="H1679" s="13">
        <v>58</v>
      </c>
      <c r="I1679" s="13" t="b">
        <v>1</v>
      </c>
      <c r="J1679" s="4">
        <v>0</v>
      </c>
      <c r="K1679">
        <f t="shared" si="130"/>
        <v>2.9582177248245472E-4</v>
      </c>
      <c r="L1679">
        <f t="shared" si="131"/>
        <v>1.7199470122141982E-2</v>
      </c>
      <c r="M1679">
        <f t="shared" si="132"/>
        <v>0</v>
      </c>
      <c r="N1679">
        <f t="shared" si="133"/>
        <v>1.7199470122141982E-2</v>
      </c>
      <c r="O1679">
        <f t="shared" si="134"/>
        <v>0</v>
      </c>
      <c r="Q1679" s="7">
        <v>1653</v>
      </c>
      <c r="R1679" s="7">
        <v>5.8848523460813015E-4</v>
      </c>
      <c r="S1679" s="7">
        <v>-5.8848523460813015E-4</v>
      </c>
      <c r="U1679" s="7">
        <v>93.679138321995467</v>
      </c>
      <c r="V1679" s="7">
        <v>2.0363316666517175E-3</v>
      </c>
    </row>
    <row r="1680" spans="1:22" x14ac:dyDescent="0.35">
      <c r="A1680" s="3">
        <v>2013</v>
      </c>
      <c r="B1680" s="13" t="s">
        <v>26</v>
      </c>
      <c r="C1680" s="13" t="s">
        <v>223</v>
      </c>
      <c r="D1680" s="13">
        <v>2009</v>
      </c>
      <c r="E1680" s="14">
        <v>4</v>
      </c>
      <c r="F1680" s="13">
        <v>57</v>
      </c>
      <c r="G1680" s="13">
        <v>0</v>
      </c>
      <c r="H1680" s="13">
        <v>57</v>
      </c>
      <c r="I1680" s="13" t="b">
        <v>1</v>
      </c>
      <c r="J1680" s="4">
        <v>0</v>
      </c>
      <c r="K1680">
        <f t="shared" si="130"/>
        <v>2.9072139709482618E-4</v>
      </c>
      <c r="L1680">
        <f t="shared" si="131"/>
        <v>1.7050554157998096E-2</v>
      </c>
      <c r="M1680">
        <f t="shared" si="132"/>
        <v>0</v>
      </c>
      <c r="N1680">
        <f t="shared" si="133"/>
        <v>1.7050554157998096E-2</v>
      </c>
      <c r="O1680">
        <f t="shared" si="134"/>
        <v>6.8202216631992385E-2</v>
      </c>
      <c r="Q1680" s="7">
        <v>1654</v>
      </c>
      <c r="R1680" s="7">
        <v>5.8848523460813015E-4</v>
      </c>
      <c r="S1680" s="7">
        <v>-5.8848523460813015E-4</v>
      </c>
      <c r="U1680" s="7">
        <v>93.735827664399096</v>
      </c>
      <c r="V1680" s="7">
        <v>2.0366696189678211E-3</v>
      </c>
    </row>
    <row r="1681" spans="1:22" x14ac:dyDescent="0.35">
      <c r="A1681" s="3">
        <v>2014</v>
      </c>
      <c r="B1681" s="13" t="s">
        <v>190</v>
      </c>
      <c r="C1681" s="13" t="s">
        <v>219</v>
      </c>
      <c r="D1681" s="13">
        <v>2009</v>
      </c>
      <c r="E1681" s="17">
        <v>5</v>
      </c>
      <c r="F1681" s="13">
        <v>57</v>
      </c>
      <c r="G1681" s="13">
        <v>0</v>
      </c>
      <c r="H1681" s="13">
        <v>57</v>
      </c>
      <c r="I1681" s="13" t="b">
        <v>1</v>
      </c>
      <c r="J1681" s="4">
        <v>0</v>
      </c>
      <c r="K1681">
        <f t="shared" si="130"/>
        <v>2.9072139709482618E-4</v>
      </c>
      <c r="L1681">
        <f t="shared" si="131"/>
        <v>1.7050554157998096E-2</v>
      </c>
      <c r="M1681">
        <f t="shared" si="132"/>
        <v>0</v>
      </c>
      <c r="N1681">
        <f t="shared" si="133"/>
        <v>1.7050554157998096E-2</v>
      </c>
      <c r="O1681">
        <f t="shared" si="134"/>
        <v>8.5252770789990481E-2</v>
      </c>
      <c r="Q1681" s="7">
        <v>1655</v>
      </c>
      <c r="R1681" s="7">
        <v>5.7527028479664537E-4</v>
      </c>
      <c r="S1681" s="7">
        <v>-5.7527028479664537E-4</v>
      </c>
      <c r="U1681" s="7">
        <v>93.792517006802726</v>
      </c>
      <c r="V1681" s="7">
        <v>2.0376792149815973E-3</v>
      </c>
    </row>
    <row r="1682" spans="1:22" x14ac:dyDescent="0.35">
      <c r="A1682" s="5">
        <v>2014</v>
      </c>
      <c r="B1682" s="14" t="s">
        <v>158</v>
      </c>
      <c r="C1682" s="14" t="s">
        <v>159</v>
      </c>
      <c r="D1682" s="14">
        <v>2010</v>
      </c>
      <c r="E1682" s="14">
        <v>4</v>
      </c>
      <c r="F1682" s="14">
        <v>57</v>
      </c>
      <c r="G1682" s="14">
        <v>0</v>
      </c>
      <c r="H1682" s="14">
        <v>57</v>
      </c>
      <c r="I1682" s="14" t="b">
        <v>1</v>
      </c>
      <c r="J1682" s="6">
        <v>0</v>
      </c>
      <c r="K1682">
        <f t="shared" si="130"/>
        <v>2.9072139709482618E-4</v>
      </c>
      <c r="L1682">
        <f t="shared" si="131"/>
        <v>1.7050554157998096E-2</v>
      </c>
      <c r="M1682">
        <f t="shared" si="132"/>
        <v>0</v>
      </c>
      <c r="N1682">
        <f t="shared" si="133"/>
        <v>1.7050554157998096E-2</v>
      </c>
      <c r="O1682">
        <f t="shared" si="134"/>
        <v>6.8202216631992385E-2</v>
      </c>
      <c r="Q1682" s="7">
        <v>1656</v>
      </c>
      <c r="R1682" s="7">
        <v>5.836416523679628E-4</v>
      </c>
      <c r="S1682" s="7">
        <v>-5.836416523679628E-4</v>
      </c>
      <c r="U1682" s="7">
        <v>93.849206349206341</v>
      </c>
      <c r="V1682" s="7">
        <v>2.0428006285635658E-3</v>
      </c>
    </row>
    <row r="1683" spans="1:22" x14ac:dyDescent="0.35">
      <c r="A1683" s="24">
        <v>2015</v>
      </c>
      <c r="B1683" s="17" t="s">
        <v>37</v>
      </c>
      <c r="C1683" s="17" t="s">
        <v>347</v>
      </c>
      <c r="D1683" s="17">
        <v>2013</v>
      </c>
      <c r="E1683" s="17">
        <v>2</v>
      </c>
      <c r="F1683" s="17">
        <v>57</v>
      </c>
      <c r="G1683" s="17">
        <v>0</v>
      </c>
      <c r="H1683" s="17">
        <v>57</v>
      </c>
      <c r="I1683" s="17" t="b">
        <v>1</v>
      </c>
      <c r="J1683" s="25">
        <v>0</v>
      </c>
      <c r="K1683">
        <f t="shared" si="130"/>
        <v>2.9072139709482618E-4</v>
      </c>
      <c r="L1683">
        <f t="shared" si="131"/>
        <v>1.7050554157998096E-2</v>
      </c>
      <c r="M1683">
        <f t="shared" si="132"/>
        <v>0</v>
      </c>
      <c r="N1683">
        <f t="shared" si="133"/>
        <v>1.7050554157998096E-2</v>
      </c>
      <c r="O1683">
        <f t="shared" si="134"/>
        <v>3.4101108315996193E-2</v>
      </c>
      <c r="Q1683" s="7">
        <v>1657</v>
      </c>
      <c r="R1683" s="7">
        <v>5.5087619501086103E-4</v>
      </c>
      <c r="S1683" s="7">
        <v>-5.5087619501086103E-4</v>
      </c>
      <c r="U1683" s="7">
        <v>93.90589569160997</v>
      </c>
      <c r="V1683" s="7">
        <v>2.0434435241352866E-3</v>
      </c>
    </row>
    <row r="1684" spans="1:22" x14ac:dyDescent="0.35">
      <c r="A1684" s="5">
        <v>2015</v>
      </c>
      <c r="B1684" s="14" t="s">
        <v>104</v>
      </c>
      <c r="C1684" s="14" t="s">
        <v>115</v>
      </c>
      <c r="D1684" s="14">
        <v>2014</v>
      </c>
      <c r="E1684" s="14">
        <v>1</v>
      </c>
      <c r="F1684" s="14">
        <v>57</v>
      </c>
      <c r="G1684" s="14">
        <v>0</v>
      </c>
      <c r="H1684" s="14">
        <v>57</v>
      </c>
      <c r="I1684" s="14" t="b">
        <v>1</v>
      </c>
      <c r="J1684" s="6">
        <v>0</v>
      </c>
      <c r="K1684">
        <f t="shared" si="130"/>
        <v>2.9072139709482618E-4</v>
      </c>
      <c r="L1684">
        <f t="shared" si="131"/>
        <v>1.7050554157998096E-2</v>
      </c>
      <c r="M1684">
        <f t="shared" si="132"/>
        <v>0</v>
      </c>
      <c r="N1684">
        <f t="shared" si="133"/>
        <v>1.7050554157998096E-2</v>
      </c>
      <c r="O1684">
        <f t="shared" si="134"/>
        <v>1.7050554157998096E-2</v>
      </c>
      <c r="Q1684" s="7">
        <v>1658</v>
      </c>
      <c r="R1684" s="7">
        <v>5.7708856089654244E-4</v>
      </c>
      <c r="S1684" s="7">
        <v>-5.7708856089654244E-4</v>
      </c>
      <c r="U1684" s="7">
        <v>93.9625850340136</v>
      </c>
      <c r="V1684" s="7">
        <v>2.0457085312862284E-3</v>
      </c>
    </row>
    <row r="1685" spans="1:22" x14ac:dyDescent="0.35">
      <c r="A1685" s="24">
        <v>2015</v>
      </c>
      <c r="B1685" s="17" t="s">
        <v>26</v>
      </c>
      <c r="C1685" s="17" t="s">
        <v>209</v>
      </c>
      <c r="D1685" s="17">
        <v>2011</v>
      </c>
      <c r="E1685" s="17">
        <v>4</v>
      </c>
      <c r="F1685" s="17">
        <v>57</v>
      </c>
      <c r="G1685" s="17">
        <v>0</v>
      </c>
      <c r="H1685" s="17">
        <v>57</v>
      </c>
      <c r="I1685" s="17" t="b">
        <v>1</v>
      </c>
      <c r="J1685" s="25">
        <v>0</v>
      </c>
      <c r="K1685">
        <f t="shared" si="130"/>
        <v>2.9072139709482618E-4</v>
      </c>
      <c r="L1685">
        <f t="shared" si="131"/>
        <v>1.7050554157998096E-2</v>
      </c>
      <c r="M1685">
        <f t="shared" si="132"/>
        <v>0</v>
      </c>
      <c r="N1685">
        <f t="shared" si="133"/>
        <v>1.7050554157998096E-2</v>
      </c>
      <c r="O1685">
        <f t="shared" si="134"/>
        <v>6.8202216631992385E-2</v>
      </c>
      <c r="Q1685" s="7">
        <v>1659</v>
      </c>
      <c r="R1685" s="7">
        <v>5.5742928648228138E-4</v>
      </c>
      <c r="S1685" s="7">
        <v>-5.5742928648228138E-4</v>
      </c>
      <c r="U1685" s="7">
        <v>94.019274376417229</v>
      </c>
      <c r="V1685" s="7">
        <v>2.0531966276553792E-3</v>
      </c>
    </row>
    <row r="1686" spans="1:22" x14ac:dyDescent="0.35">
      <c r="A1686" s="3">
        <v>2015</v>
      </c>
      <c r="B1686" s="13" t="s">
        <v>26</v>
      </c>
      <c r="C1686" s="13" t="s">
        <v>78</v>
      </c>
      <c r="D1686" s="13">
        <v>2010</v>
      </c>
      <c r="E1686" s="14">
        <v>5</v>
      </c>
      <c r="F1686" s="13">
        <v>57</v>
      </c>
      <c r="G1686" s="13">
        <v>0</v>
      </c>
      <c r="H1686" s="13">
        <v>57</v>
      </c>
      <c r="I1686" s="13" t="b">
        <v>1</v>
      </c>
      <c r="J1686" s="4">
        <v>0</v>
      </c>
      <c r="K1686">
        <f t="shared" si="130"/>
        <v>2.9072139709482618E-4</v>
      </c>
      <c r="L1686">
        <f t="shared" si="131"/>
        <v>1.7050554157998096E-2</v>
      </c>
      <c r="M1686">
        <f t="shared" si="132"/>
        <v>0</v>
      </c>
      <c r="N1686">
        <f t="shared" si="133"/>
        <v>1.7050554157998096E-2</v>
      </c>
      <c r="O1686">
        <f t="shared" si="134"/>
        <v>8.5252770789990481E-2</v>
      </c>
      <c r="Q1686" s="7">
        <v>1660</v>
      </c>
      <c r="R1686" s="7">
        <v>5.7053546942512209E-4</v>
      </c>
      <c r="S1686" s="7">
        <v>-5.7053546942512209E-4</v>
      </c>
      <c r="U1686" s="7">
        <v>94.075963718820859</v>
      </c>
      <c r="V1686" s="7">
        <v>2.0630500050821165E-3</v>
      </c>
    </row>
    <row r="1687" spans="1:22" x14ac:dyDescent="0.35">
      <c r="A1687" s="3">
        <v>2016</v>
      </c>
      <c r="B1687" s="13" t="s">
        <v>30</v>
      </c>
      <c r="C1687" s="13" t="s">
        <v>156</v>
      </c>
      <c r="D1687" s="13">
        <v>2014</v>
      </c>
      <c r="E1687" s="17">
        <v>2</v>
      </c>
      <c r="F1687" s="13">
        <v>57</v>
      </c>
      <c r="G1687" s="13">
        <v>0</v>
      </c>
      <c r="H1687" s="13">
        <v>57</v>
      </c>
      <c r="I1687" s="13" t="b">
        <v>1</v>
      </c>
      <c r="J1687" s="4">
        <v>0</v>
      </c>
      <c r="K1687">
        <f t="shared" si="130"/>
        <v>2.9072139709482618E-4</v>
      </c>
      <c r="L1687">
        <f t="shared" si="131"/>
        <v>1.7050554157998096E-2</v>
      </c>
      <c r="M1687">
        <f t="shared" si="132"/>
        <v>0</v>
      </c>
      <c r="N1687">
        <f t="shared" si="133"/>
        <v>1.7050554157998096E-2</v>
      </c>
      <c r="O1687">
        <f t="shared" si="134"/>
        <v>3.4101108315996193E-2</v>
      </c>
      <c r="Q1687" s="7">
        <v>1661</v>
      </c>
      <c r="R1687" s="7">
        <v>5.836416523679628E-4</v>
      </c>
      <c r="S1687" s="7">
        <v>-5.836416523679628E-4</v>
      </c>
      <c r="U1687" s="7">
        <v>94.132653061224488</v>
      </c>
      <c r="V1687" s="7">
        <v>2.0702728654703878E-3</v>
      </c>
    </row>
    <row r="1688" spans="1:22" x14ac:dyDescent="0.35">
      <c r="A1688" s="3">
        <v>2016</v>
      </c>
      <c r="B1688" s="13" t="s">
        <v>33</v>
      </c>
      <c r="C1688" s="13" t="s">
        <v>55</v>
      </c>
      <c r="D1688" s="13">
        <v>2013</v>
      </c>
      <c r="E1688" s="14">
        <v>3</v>
      </c>
      <c r="F1688" s="13">
        <v>57</v>
      </c>
      <c r="G1688" s="13">
        <v>0</v>
      </c>
      <c r="H1688" s="13">
        <v>57</v>
      </c>
      <c r="I1688" s="13" t="b">
        <v>1</v>
      </c>
      <c r="J1688" s="4">
        <v>0</v>
      </c>
      <c r="K1688">
        <f t="shared" si="130"/>
        <v>2.9072139709482618E-4</v>
      </c>
      <c r="L1688">
        <f t="shared" si="131"/>
        <v>1.7050554157998096E-2</v>
      </c>
      <c r="M1688">
        <f t="shared" si="132"/>
        <v>0</v>
      </c>
      <c r="N1688">
        <f t="shared" si="133"/>
        <v>1.7050554157998096E-2</v>
      </c>
      <c r="O1688">
        <f t="shared" si="134"/>
        <v>5.1151662473994289E-2</v>
      </c>
      <c r="Q1688" s="7">
        <v>1662</v>
      </c>
      <c r="R1688" s="7">
        <v>5.836416523679628E-4</v>
      </c>
      <c r="S1688" s="7">
        <v>-5.836416523679628E-4</v>
      </c>
      <c r="U1688" s="7">
        <v>94.189342403628117</v>
      </c>
      <c r="V1688" s="7">
        <v>2.0708392805615134E-3</v>
      </c>
    </row>
    <row r="1689" spans="1:22" x14ac:dyDescent="0.35">
      <c r="A1689" s="24">
        <v>2016</v>
      </c>
      <c r="B1689" s="17" t="s">
        <v>26</v>
      </c>
      <c r="C1689" s="17" t="s">
        <v>201</v>
      </c>
      <c r="D1689" s="17">
        <v>2011</v>
      </c>
      <c r="E1689" s="17">
        <v>5</v>
      </c>
      <c r="F1689" s="17">
        <v>57</v>
      </c>
      <c r="G1689" s="17">
        <v>0</v>
      </c>
      <c r="H1689" s="17">
        <v>57</v>
      </c>
      <c r="I1689" s="17" t="b">
        <v>1</v>
      </c>
      <c r="J1689" s="25">
        <v>0</v>
      </c>
      <c r="K1689">
        <f t="shared" si="130"/>
        <v>2.9072139709482618E-4</v>
      </c>
      <c r="L1689">
        <f t="shared" si="131"/>
        <v>1.7050554157998096E-2</v>
      </c>
      <c r="M1689">
        <f t="shared" si="132"/>
        <v>0</v>
      </c>
      <c r="N1689">
        <f t="shared" si="133"/>
        <v>1.7050554157998096E-2</v>
      </c>
      <c r="O1689">
        <f t="shared" si="134"/>
        <v>8.5252770789990481E-2</v>
      </c>
      <c r="Q1689" s="7">
        <v>1663</v>
      </c>
      <c r="R1689" s="7">
        <v>5.5276452425152042E-4</v>
      </c>
      <c r="S1689" s="7">
        <v>-5.5276452425152042E-4</v>
      </c>
      <c r="U1689" s="7">
        <v>94.246031746031747</v>
      </c>
      <c r="V1689" s="7">
        <v>2.0757981181895534E-3</v>
      </c>
    </row>
    <row r="1690" spans="1:22" x14ac:dyDescent="0.35">
      <c r="A1690" s="5">
        <v>2013</v>
      </c>
      <c r="B1690" s="14" t="s">
        <v>180</v>
      </c>
      <c r="C1690" s="14" t="s">
        <v>294</v>
      </c>
      <c r="D1690" s="14">
        <v>2008</v>
      </c>
      <c r="E1690" s="14">
        <v>5</v>
      </c>
      <c r="F1690" s="14">
        <v>56</v>
      </c>
      <c r="G1690" s="14">
        <v>0</v>
      </c>
      <c r="H1690" s="14">
        <v>56</v>
      </c>
      <c r="I1690" s="14" t="b">
        <v>1</v>
      </c>
      <c r="J1690" s="6">
        <v>0</v>
      </c>
      <c r="K1690">
        <f t="shared" si="130"/>
        <v>2.8562102170719763E-4</v>
      </c>
      <c r="L1690">
        <f t="shared" si="131"/>
        <v>1.6900326082865905E-2</v>
      </c>
      <c r="M1690">
        <f t="shared" si="132"/>
        <v>0</v>
      </c>
      <c r="N1690">
        <f t="shared" si="133"/>
        <v>1.6900326082865905E-2</v>
      </c>
      <c r="O1690">
        <f t="shared" si="134"/>
        <v>8.4501630414329523E-2</v>
      </c>
      <c r="Q1690" s="7">
        <v>1664</v>
      </c>
      <c r="R1690" s="7">
        <v>5.7875753593869159E-4</v>
      </c>
      <c r="S1690" s="7">
        <v>-5.7875753593869159E-4</v>
      </c>
      <c r="U1690" s="7">
        <v>94.302721088435376</v>
      </c>
      <c r="V1690" s="7">
        <v>2.0853635462379245E-3</v>
      </c>
    </row>
    <row r="1691" spans="1:22" x14ac:dyDescent="0.35">
      <c r="A1691" s="24">
        <v>2014</v>
      </c>
      <c r="B1691" s="17" t="s">
        <v>325</v>
      </c>
      <c r="C1691" s="17" t="s">
        <v>326</v>
      </c>
      <c r="D1691" s="17">
        <v>2011</v>
      </c>
      <c r="E1691" s="17">
        <v>3</v>
      </c>
      <c r="F1691" s="17">
        <v>56</v>
      </c>
      <c r="G1691" s="17">
        <v>0</v>
      </c>
      <c r="H1691" s="17">
        <v>56</v>
      </c>
      <c r="I1691" s="17" t="b">
        <v>1</v>
      </c>
      <c r="J1691" s="25">
        <v>0</v>
      </c>
      <c r="K1691">
        <f t="shared" si="130"/>
        <v>2.8562102170719763E-4</v>
      </c>
      <c r="L1691">
        <f t="shared" si="131"/>
        <v>1.6900326082865905E-2</v>
      </c>
      <c r="M1691">
        <f t="shared" si="132"/>
        <v>0</v>
      </c>
      <c r="N1691">
        <f t="shared" si="133"/>
        <v>1.6900326082865905E-2</v>
      </c>
      <c r="O1691">
        <f t="shared" si="134"/>
        <v>5.070097824859772E-2</v>
      </c>
      <c r="Q1691" s="7">
        <v>1665</v>
      </c>
      <c r="R1691" s="7">
        <v>5.5926277717331316E-4</v>
      </c>
      <c r="S1691" s="7">
        <v>-5.5926277717331316E-4</v>
      </c>
      <c r="U1691" s="7">
        <v>94.359410430839006</v>
      </c>
      <c r="V1691" s="7">
        <v>2.0893508069856274E-3</v>
      </c>
    </row>
    <row r="1692" spans="1:22" x14ac:dyDescent="0.35">
      <c r="A1692" s="3">
        <v>2014</v>
      </c>
      <c r="B1692" s="13" t="s">
        <v>241</v>
      </c>
      <c r="C1692" s="13" t="s">
        <v>242</v>
      </c>
      <c r="D1692" s="13">
        <v>2010</v>
      </c>
      <c r="E1692" s="14">
        <v>4</v>
      </c>
      <c r="F1692" s="13">
        <v>56</v>
      </c>
      <c r="G1692" s="13">
        <v>0</v>
      </c>
      <c r="H1692" s="13">
        <v>56</v>
      </c>
      <c r="I1692" s="13" t="b">
        <v>1</v>
      </c>
      <c r="J1692" s="4">
        <v>0</v>
      </c>
      <c r="K1692">
        <f t="shared" si="130"/>
        <v>2.8562102170719763E-4</v>
      </c>
      <c r="L1692">
        <f t="shared" si="131"/>
        <v>1.6900326082865905E-2</v>
      </c>
      <c r="M1692">
        <f t="shared" si="132"/>
        <v>0</v>
      </c>
      <c r="N1692">
        <f t="shared" si="133"/>
        <v>1.6900326082865905E-2</v>
      </c>
      <c r="O1692">
        <f t="shared" si="134"/>
        <v>6.7601304331463621E-2</v>
      </c>
      <c r="Q1692" s="7">
        <v>1666</v>
      </c>
      <c r="R1692" s="7">
        <v>5.7225928301689885E-4</v>
      </c>
      <c r="S1692" s="7">
        <v>-5.7225928301689885E-4</v>
      </c>
      <c r="U1692" s="7">
        <v>94.416099773242635</v>
      </c>
      <c r="V1692" s="7">
        <v>2.096731542758956E-3</v>
      </c>
    </row>
    <row r="1693" spans="1:22" x14ac:dyDescent="0.35">
      <c r="A1693" s="24">
        <v>2014</v>
      </c>
      <c r="B1693" s="17" t="s">
        <v>241</v>
      </c>
      <c r="C1693" s="17" t="s">
        <v>242</v>
      </c>
      <c r="D1693" s="17">
        <v>2011</v>
      </c>
      <c r="E1693" s="17">
        <v>3</v>
      </c>
      <c r="F1693" s="17">
        <v>56</v>
      </c>
      <c r="G1693" s="17">
        <v>0</v>
      </c>
      <c r="H1693" s="17">
        <v>56</v>
      </c>
      <c r="I1693" s="17" t="b">
        <v>1</v>
      </c>
      <c r="J1693" s="25">
        <v>0</v>
      </c>
      <c r="K1693">
        <f t="shared" si="130"/>
        <v>2.8562102170719763E-4</v>
      </c>
      <c r="L1693">
        <f t="shared" si="131"/>
        <v>1.6900326082865905E-2</v>
      </c>
      <c r="M1693">
        <f t="shared" si="132"/>
        <v>0</v>
      </c>
      <c r="N1693">
        <f t="shared" si="133"/>
        <v>1.6900326082865905E-2</v>
      </c>
      <c r="O1693">
        <f t="shared" si="134"/>
        <v>5.070097824859772E-2</v>
      </c>
      <c r="Q1693" s="7">
        <v>1667</v>
      </c>
      <c r="R1693" s="7">
        <v>5.5276452425152042E-4</v>
      </c>
      <c r="S1693" s="7">
        <v>-5.5276452425152042E-4</v>
      </c>
      <c r="U1693" s="7">
        <v>94.47278911564625</v>
      </c>
      <c r="V1693" s="7">
        <v>2.1002703326908749E-3</v>
      </c>
    </row>
    <row r="1694" spans="1:22" x14ac:dyDescent="0.35">
      <c r="A1694" s="3">
        <v>2014</v>
      </c>
      <c r="B1694" s="13" t="s">
        <v>33</v>
      </c>
      <c r="C1694" s="13" t="s">
        <v>109</v>
      </c>
      <c r="D1694" s="13">
        <v>2010</v>
      </c>
      <c r="E1694" s="14">
        <v>4</v>
      </c>
      <c r="F1694" s="13">
        <v>56</v>
      </c>
      <c r="G1694" s="13">
        <v>0</v>
      </c>
      <c r="H1694" s="13">
        <v>56</v>
      </c>
      <c r="I1694" s="13" t="b">
        <v>1</v>
      </c>
      <c r="J1694" s="4">
        <v>0</v>
      </c>
      <c r="K1694">
        <f t="shared" si="130"/>
        <v>2.8562102170719763E-4</v>
      </c>
      <c r="L1694">
        <f t="shared" si="131"/>
        <v>1.6900326082865905E-2</v>
      </c>
      <c r="M1694">
        <f t="shared" si="132"/>
        <v>0</v>
      </c>
      <c r="N1694">
        <f t="shared" si="133"/>
        <v>1.6900326082865905E-2</v>
      </c>
      <c r="O1694">
        <f t="shared" si="134"/>
        <v>6.7601304331463621E-2</v>
      </c>
      <c r="Q1694" s="7">
        <v>1668</v>
      </c>
      <c r="R1694" s="7">
        <v>5.5926277717331316E-4</v>
      </c>
      <c r="S1694" s="7">
        <v>-5.5926277717331316E-4</v>
      </c>
      <c r="U1694" s="7">
        <v>94.52947845804988</v>
      </c>
      <c r="V1694" s="7">
        <v>2.1102601370437501E-3</v>
      </c>
    </row>
    <row r="1695" spans="1:22" x14ac:dyDescent="0.35">
      <c r="A1695" s="3">
        <v>2015</v>
      </c>
      <c r="B1695" s="13" t="s">
        <v>37</v>
      </c>
      <c r="C1695" s="13" t="s">
        <v>197</v>
      </c>
      <c r="D1695" s="13">
        <v>2012</v>
      </c>
      <c r="E1695" s="17">
        <v>3</v>
      </c>
      <c r="F1695" s="13">
        <v>56</v>
      </c>
      <c r="G1695" s="13">
        <v>0</v>
      </c>
      <c r="H1695" s="13">
        <v>56</v>
      </c>
      <c r="I1695" s="13" t="b">
        <v>1</v>
      </c>
      <c r="J1695" s="4">
        <v>0</v>
      </c>
      <c r="K1695">
        <f t="shared" si="130"/>
        <v>2.8562102170719763E-4</v>
      </c>
      <c r="L1695">
        <f t="shared" si="131"/>
        <v>1.6900326082865905E-2</v>
      </c>
      <c r="M1695">
        <f t="shared" si="132"/>
        <v>0</v>
      </c>
      <c r="N1695">
        <f t="shared" si="133"/>
        <v>1.6900326082865905E-2</v>
      </c>
      <c r="O1695">
        <f t="shared" si="134"/>
        <v>5.070097824859772E-2</v>
      </c>
      <c r="Q1695" s="7">
        <v>1669</v>
      </c>
      <c r="R1695" s="7">
        <v>5.4626627132972757E-4</v>
      </c>
      <c r="S1695" s="7">
        <v>-5.4626627132972757E-4</v>
      </c>
      <c r="U1695" s="7">
        <v>94.586167800453509</v>
      </c>
      <c r="V1695" s="7">
        <v>2.1125407603582382E-3</v>
      </c>
    </row>
    <row r="1696" spans="1:22" x14ac:dyDescent="0.35">
      <c r="A1696" s="5">
        <v>2015</v>
      </c>
      <c r="B1696" s="14" t="s">
        <v>33</v>
      </c>
      <c r="C1696" s="14" t="s">
        <v>97</v>
      </c>
      <c r="D1696" s="14">
        <v>2014</v>
      </c>
      <c r="E1696" s="14">
        <v>1</v>
      </c>
      <c r="F1696" s="14">
        <v>56</v>
      </c>
      <c r="G1696" s="14">
        <v>0</v>
      </c>
      <c r="H1696" s="14">
        <v>56</v>
      </c>
      <c r="I1696" s="14" t="b">
        <v>1</v>
      </c>
      <c r="J1696" s="6">
        <v>0</v>
      </c>
      <c r="K1696">
        <f t="shared" si="130"/>
        <v>2.8562102170719763E-4</v>
      </c>
      <c r="L1696">
        <f t="shared" si="131"/>
        <v>1.6900326082865905E-2</v>
      </c>
      <c r="M1696">
        <f t="shared" si="132"/>
        <v>0</v>
      </c>
      <c r="N1696">
        <f t="shared" si="133"/>
        <v>1.6900326082865905E-2</v>
      </c>
      <c r="O1696">
        <f t="shared" si="134"/>
        <v>1.6900326082865905E-2</v>
      </c>
      <c r="Q1696" s="7">
        <v>1670</v>
      </c>
      <c r="R1696" s="7">
        <v>5.4626627132972757E-4</v>
      </c>
      <c r="S1696" s="7">
        <v>-5.4626627132972757E-4</v>
      </c>
      <c r="U1696" s="7">
        <v>94.642857142857139</v>
      </c>
      <c r="V1696" s="7">
        <v>2.1302192339243556E-3</v>
      </c>
    </row>
    <row r="1697" spans="1:22" x14ac:dyDescent="0.35">
      <c r="A1697" s="3">
        <v>2016</v>
      </c>
      <c r="B1697" s="13" t="s">
        <v>26</v>
      </c>
      <c r="C1697" s="13" t="s">
        <v>178</v>
      </c>
      <c r="D1697" s="13">
        <v>2013</v>
      </c>
      <c r="E1697" s="17">
        <v>3</v>
      </c>
      <c r="F1697" s="13">
        <v>56</v>
      </c>
      <c r="G1697" s="13">
        <v>0</v>
      </c>
      <c r="H1697" s="13">
        <v>56</v>
      </c>
      <c r="I1697" s="13" t="b">
        <v>1</v>
      </c>
      <c r="J1697" s="4">
        <v>0</v>
      </c>
      <c r="K1697">
        <f t="shared" si="130"/>
        <v>2.8562102170719763E-4</v>
      </c>
      <c r="L1697">
        <f t="shared" si="131"/>
        <v>1.6900326082865905E-2</v>
      </c>
      <c r="M1697">
        <f t="shared" si="132"/>
        <v>0</v>
      </c>
      <c r="N1697">
        <f t="shared" si="133"/>
        <v>1.6900326082865905E-2</v>
      </c>
      <c r="O1697">
        <f t="shared" si="134"/>
        <v>5.070097824859772E-2</v>
      </c>
      <c r="Q1697" s="7">
        <v>1671</v>
      </c>
      <c r="R1697" s="7">
        <v>5.5276452425152042E-4</v>
      </c>
      <c r="S1697" s="7">
        <v>-5.5276452425152042E-4</v>
      </c>
      <c r="U1697" s="7">
        <v>94.699546485260768</v>
      </c>
      <c r="V1697" s="7">
        <v>2.1316591659754683E-3</v>
      </c>
    </row>
    <row r="1698" spans="1:22" x14ac:dyDescent="0.35">
      <c r="A1698" s="5">
        <v>2017</v>
      </c>
      <c r="B1698" s="14" t="s">
        <v>37</v>
      </c>
      <c r="C1698" s="14" t="s">
        <v>59</v>
      </c>
      <c r="D1698" s="14">
        <v>2017</v>
      </c>
      <c r="E1698" s="14">
        <v>0</v>
      </c>
      <c r="F1698" s="14">
        <v>56</v>
      </c>
      <c r="G1698" s="14">
        <v>0</v>
      </c>
      <c r="H1698" s="14">
        <v>56</v>
      </c>
      <c r="I1698" s="14" t="b">
        <v>1</v>
      </c>
      <c r="J1698" s="6">
        <v>0</v>
      </c>
      <c r="K1698">
        <f t="shared" si="130"/>
        <v>2.8562102170719763E-4</v>
      </c>
      <c r="L1698">
        <f t="shared" si="131"/>
        <v>1.6900326082865905E-2</v>
      </c>
      <c r="M1698">
        <f t="shared" si="132"/>
        <v>0</v>
      </c>
      <c r="N1698">
        <f t="shared" si="133"/>
        <v>1.6900326082865905E-2</v>
      </c>
      <c r="O1698">
        <f t="shared" si="134"/>
        <v>0</v>
      </c>
      <c r="Q1698" s="7">
        <v>1672</v>
      </c>
      <c r="R1698" s="7">
        <v>5.7383185031230691E-4</v>
      </c>
      <c r="S1698" s="7">
        <v>-5.7383185031230691E-4</v>
      </c>
      <c r="U1698" s="7">
        <v>94.756235827664398</v>
      </c>
      <c r="V1698" s="7">
        <v>2.1362335471287203E-3</v>
      </c>
    </row>
    <row r="1699" spans="1:22" x14ac:dyDescent="0.35">
      <c r="A1699" s="3">
        <v>2013</v>
      </c>
      <c r="B1699" s="13" t="s">
        <v>58</v>
      </c>
      <c r="C1699" s="13" t="s">
        <v>76</v>
      </c>
      <c r="D1699" s="13">
        <v>2013</v>
      </c>
      <c r="E1699" s="17">
        <v>0</v>
      </c>
      <c r="F1699" s="13">
        <v>55</v>
      </c>
      <c r="G1699" s="13">
        <v>0</v>
      </c>
      <c r="H1699" s="13">
        <v>55</v>
      </c>
      <c r="I1699" s="13" t="b">
        <v>1</v>
      </c>
      <c r="J1699" s="4">
        <v>0</v>
      </c>
      <c r="K1699">
        <f t="shared" si="130"/>
        <v>2.8052064631956913E-4</v>
      </c>
      <c r="L1699">
        <f t="shared" si="131"/>
        <v>1.6748750589807262E-2</v>
      </c>
      <c r="M1699">
        <f t="shared" si="132"/>
        <v>0</v>
      </c>
      <c r="N1699">
        <f t="shared" si="133"/>
        <v>1.6748750589807262E-2</v>
      </c>
      <c r="O1699">
        <f t="shared" si="134"/>
        <v>0</v>
      </c>
      <c r="Q1699" s="7">
        <v>1673</v>
      </c>
      <c r="R1699" s="7">
        <v>5.5450300740474058E-4</v>
      </c>
      <c r="S1699" s="7">
        <v>-5.5450300740474058E-4</v>
      </c>
      <c r="U1699" s="7">
        <v>94.812925170068027</v>
      </c>
      <c r="V1699" s="7">
        <v>2.1382351718799825E-3</v>
      </c>
    </row>
    <row r="1700" spans="1:22" x14ac:dyDescent="0.35">
      <c r="A1700" s="3">
        <v>2013</v>
      </c>
      <c r="B1700" s="13" t="s">
        <v>42</v>
      </c>
      <c r="C1700" s="13" t="s">
        <v>263</v>
      </c>
      <c r="D1700" s="13">
        <v>2008</v>
      </c>
      <c r="E1700" s="14">
        <v>5</v>
      </c>
      <c r="F1700" s="13">
        <v>55</v>
      </c>
      <c r="G1700" s="13">
        <v>0</v>
      </c>
      <c r="H1700" s="13">
        <v>55</v>
      </c>
      <c r="I1700" s="13" t="b">
        <v>1</v>
      </c>
      <c r="J1700" s="4">
        <v>0</v>
      </c>
      <c r="K1700">
        <f t="shared" si="130"/>
        <v>2.8052064631956913E-4</v>
      </c>
      <c r="L1700">
        <f t="shared" si="131"/>
        <v>1.6748750589807262E-2</v>
      </c>
      <c r="M1700">
        <f t="shared" si="132"/>
        <v>0</v>
      </c>
      <c r="N1700">
        <f t="shared" si="133"/>
        <v>1.6748750589807262E-2</v>
      </c>
      <c r="O1700">
        <f t="shared" si="134"/>
        <v>8.3743752949036313E-2</v>
      </c>
      <c r="Q1700" s="7">
        <v>1674</v>
      </c>
      <c r="R1700" s="7">
        <v>5.7383185031230691E-4</v>
      </c>
      <c r="S1700" s="7">
        <v>-5.7383185031230691E-4</v>
      </c>
      <c r="U1700" s="7">
        <v>94.869614512471657</v>
      </c>
      <c r="V1700" s="7">
        <v>2.1598558953515017E-3</v>
      </c>
    </row>
    <row r="1701" spans="1:22" x14ac:dyDescent="0.35">
      <c r="A1701" s="3">
        <v>2013</v>
      </c>
      <c r="B1701" s="13" t="s">
        <v>186</v>
      </c>
      <c r="C1701" s="13" t="s">
        <v>236</v>
      </c>
      <c r="D1701" s="13">
        <v>2010</v>
      </c>
      <c r="E1701" s="17">
        <v>3</v>
      </c>
      <c r="F1701" s="13">
        <v>55</v>
      </c>
      <c r="G1701" s="13">
        <v>0</v>
      </c>
      <c r="H1701" s="13">
        <v>55</v>
      </c>
      <c r="I1701" s="13" t="b">
        <v>1</v>
      </c>
      <c r="J1701" s="4">
        <v>0</v>
      </c>
      <c r="K1701">
        <f t="shared" si="130"/>
        <v>2.8052064631956913E-4</v>
      </c>
      <c r="L1701">
        <f t="shared" si="131"/>
        <v>1.6748750589807262E-2</v>
      </c>
      <c r="M1701">
        <f t="shared" si="132"/>
        <v>0</v>
      </c>
      <c r="N1701">
        <f t="shared" si="133"/>
        <v>1.6748750589807262E-2</v>
      </c>
      <c r="O1701">
        <f t="shared" si="134"/>
        <v>5.0246251769421782E-2</v>
      </c>
      <c r="Q1701" s="7">
        <v>1675</v>
      </c>
      <c r="R1701" s="7">
        <v>5.4161711213302963E-4</v>
      </c>
      <c r="S1701" s="7">
        <v>-5.4161711213302963E-4</v>
      </c>
      <c r="U1701" s="7">
        <v>94.926303854875286</v>
      </c>
      <c r="V1701" s="7">
        <v>2.163155906283353E-3</v>
      </c>
    </row>
    <row r="1702" spans="1:22" x14ac:dyDescent="0.35">
      <c r="A1702" s="5">
        <v>2014</v>
      </c>
      <c r="B1702" s="14" t="s">
        <v>92</v>
      </c>
      <c r="C1702" s="14" t="s">
        <v>298</v>
      </c>
      <c r="D1702" s="14">
        <v>2011</v>
      </c>
      <c r="E1702" s="14">
        <v>3</v>
      </c>
      <c r="F1702" s="14">
        <v>55</v>
      </c>
      <c r="G1702" s="14">
        <v>0</v>
      </c>
      <c r="H1702" s="14">
        <v>55</v>
      </c>
      <c r="I1702" s="14" t="b">
        <v>1</v>
      </c>
      <c r="J1702" s="6">
        <v>0</v>
      </c>
      <c r="K1702">
        <f t="shared" si="130"/>
        <v>2.8052064631956913E-4</v>
      </c>
      <c r="L1702">
        <f t="shared" si="131"/>
        <v>1.6748750589807262E-2</v>
      </c>
      <c r="M1702">
        <f t="shared" si="132"/>
        <v>0</v>
      </c>
      <c r="N1702">
        <f t="shared" si="133"/>
        <v>1.6748750589807262E-2</v>
      </c>
      <c r="O1702">
        <f t="shared" si="134"/>
        <v>5.0246251769421782E-2</v>
      </c>
      <c r="Q1702" s="7">
        <v>1676</v>
      </c>
      <c r="R1702" s="7">
        <v>5.7383185031230691E-4</v>
      </c>
      <c r="S1702" s="7">
        <v>-5.7383185031230691E-4</v>
      </c>
      <c r="U1702" s="7">
        <v>94.982993197278915</v>
      </c>
      <c r="V1702" s="7">
        <v>2.1686896986622337E-3</v>
      </c>
    </row>
    <row r="1703" spans="1:22" x14ac:dyDescent="0.35">
      <c r="A1703" s="3">
        <v>2014</v>
      </c>
      <c r="B1703" s="13" t="s">
        <v>26</v>
      </c>
      <c r="C1703" s="13" t="s">
        <v>133</v>
      </c>
      <c r="D1703" s="13">
        <v>2009</v>
      </c>
      <c r="E1703" s="17">
        <v>5</v>
      </c>
      <c r="F1703" s="13">
        <v>55</v>
      </c>
      <c r="G1703" s="13">
        <v>0</v>
      </c>
      <c r="H1703" s="13">
        <v>55</v>
      </c>
      <c r="I1703" s="13" t="b">
        <v>1</v>
      </c>
      <c r="J1703" s="4">
        <v>0</v>
      </c>
      <c r="K1703">
        <f t="shared" si="130"/>
        <v>2.8052064631956913E-4</v>
      </c>
      <c r="L1703">
        <f t="shared" si="131"/>
        <v>1.6748750589807262E-2</v>
      </c>
      <c r="M1703">
        <f t="shared" si="132"/>
        <v>0</v>
      </c>
      <c r="N1703">
        <f t="shared" si="133"/>
        <v>1.6748750589807262E-2</v>
      </c>
      <c r="O1703">
        <f t="shared" si="134"/>
        <v>8.3743752949036313E-2</v>
      </c>
      <c r="Q1703" s="7">
        <v>1677</v>
      </c>
      <c r="R1703" s="7">
        <v>5.4161711213302963E-4</v>
      </c>
      <c r="S1703" s="7">
        <v>-5.4161711213302963E-4</v>
      </c>
      <c r="U1703" s="7">
        <v>95.039682539682545</v>
      </c>
      <c r="V1703" s="7">
        <v>2.1957797267981127E-3</v>
      </c>
    </row>
    <row r="1704" spans="1:22" x14ac:dyDescent="0.35">
      <c r="A1704" s="5">
        <v>2014</v>
      </c>
      <c r="B1704" s="14" t="s">
        <v>26</v>
      </c>
      <c r="C1704" s="14" t="s">
        <v>78</v>
      </c>
      <c r="D1704" s="14">
        <v>2011</v>
      </c>
      <c r="E1704" s="14">
        <v>3</v>
      </c>
      <c r="F1704" s="14">
        <v>55</v>
      </c>
      <c r="G1704" s="14">
        <v>0</v>
      </c>
      <c r="H1704" s="14">
        <v>55</v>
      </c>
      <c r="I1704" s="14" t="b">
        <v>1</v>
      </c>
      <c r="J1704" s="6">
        <v>0</v>
      </c>
      <c r="K1704">
        <f t="shared" si="130"/>
        <v>2.8052064631956913E-4</v>
      </c>
      <c r="L1704">
        <f t="shared" si="131"/>
        <v>1.6748750589807262E-2</v>
      </c>
      <c r="M1704">
        <f t="shared" si="132"/>
        <v>0</v>
      </c>
      <c r="N1704">
        <f t="shared" si="133"/>
        <v>1.6748750589807262E-2</v>
      </c>
      <c r="O1704">
        <f t="shared" si="134"/>
        <v>5.0246251769421782E-2</v>
      </c>
      <c r="Q1704" s="7">
        <v>1678</v>
      </c>
      <c r="R1704" s="7">
        <v>5.6247635218003634E-4</v>
      </c>
      <c r="S1704" s="7">
        <v>-5.6247635218003634E-4</v>
      </c>
      <c r="U1704" s="7">
        <v>95.09637188208616</v>
      </c>
      <c r="V1704" s="7">
        <v>2.1981661851992306E-3</v>
      </c>
    </row>
    <row r="1705" spans="1:22" x14ac:dyDescent="0.35">
      <c r="A1705" s="24">
        <v>2015</v>
      </c>
      <c r="B1705" s="17" t="s">
        <v>37</v>
      </c>
      <c r="C1705" s="17" t="s">
        <v>157</v>
      </c>
      <c r="D1705" s="17">
        <v>2010</v>
      </c>
      <c r="E1705" s="17">
        <v>5</v>
      </c>
      <c r="F1705" s="17">
        <v>55</v>
      </c>
      <c r="G1705" s="17">
        <v>0</v>
      </c>
      <c r="H1705" s="17">
        <v>55</v>
      </c>
      <c r="I1705" s="17" t="b">
        <v>1</v>
      </c>
      <c r="J1705" s="25">
        <v>0</v>
      </c>
      <c r="K1705">
        <f t="shared" si="130"/>
        <v>2.8052064631956913E-4</v>
      </c>
      <c r="L1705">
        <f t="shared" si="131"/>
        <v>1.6748750589807262E-2</v>
      </c>
      <c r="M1705">
        <f t="shared" si="132"/>
        <v>0</v>
      </c>
      <c r="N1705">
        <f t="shared" si="133"/>
        <v>1.6748750589807262E-2</v>
      </c>
      <c r="O1705">
        <f t="shared" si="134"/>
        <v>8.3743752949036313E-2</v>
      </c>
      <c r="Q1705" s="7">
        <v>1679</v>
      </c>
      <c r="R1705" s="7">
        <v>5.6886351566950196E-4</v>
      </c>
      <c r="S1705" s="7">
        <v>-5.6886351566950196E-4</v>
      </c>
      <c r="U1705" s="7">
        <v>95.15306122448979</v>
      </c>
      <c r="V1705" s="7">
        <v>2.2019791389499021E-3</v>
      </c>
    </row>
    <row r="1706" spans="1:22" x14ac:dyDescent="0.35">
      <c r="A1706" s="3">
        <v>2016</v>
      </c>
      <c r="B1706" s="13" t="s">
        <v>158</v>
      </c>
      <c r="C1706" s="13" t="s">
        <v>234</v>
      </c>
      <c r="D1706" s="13">
        <v>2011</v>
      </c>
      <c r="E1706" s="14">
        <v>5</v>
      </c>
      <c r="F1706" s="13">
        <v>55</v>
      </c>
      <c r="G1706" s="13">
        <v>0</v>
      </c>
      <c r="H1706" s="13">
        <v>55</v>
      </c>
      <c r="I1706" s="13" t="b">
        <v>1</v>
      </c>
      <c r="J1706" s="4">
        <v>0</v>
      </c>
      <c r="K1706">
        <f t="shared" si="130"/>
        <v>2.8052064631956913E-4</v>
      </c>
      <c r="L1706">
        <f t="shared" si="131"/>
        <v>1.6748750589807262E-2</v>
      </c>
      <c r="M1706">
        <f t="shared" si="132"/>
        <v>0</v>
      </c>
      <c r="N1706">
        <f t="shared" si="133"/>
        <v>1.6748750589807262E-2</v>
      </c>
      <c r="O1706">
        <f t="shared" si="134"/>
        <v>8.3743752949036313E-2</v>
      </c>
      <c r="Q1706" s="7">
        <v>1680</v>
      </c>
      <c r="R1706" s="7">
        <v>5.6247635218003634E-4</v>
      </c>
      <c r="S1706" s="7">
        <v>-5.6247635218003634E-4</v>
      </c>
      <c r="U1706" s="7">
        <v>95.209750566893419</v>
      </c>
      <c r="V1706" s="7">
        <v>2.20440757821465E-3</v>
      </c>
    </row>
    <row r="1707" spans="1:22" x14ac:dyDescent="0.35">
      <c r="A1707" s="3">
        <v>2017</v>
      </c>
      <c r="B1707" s="13" t="s">
        <v>30</v>
      </c>
      <c r="C1707" s="13" t="s">
        <v>75</v>
      </c>
      <c r="D1707" s="13">
        <v>2016</v>
      </c>
      <c r="E1707" s="17">
        <v>1</v>
      </c>
      <c r="F1707" s="13">
        <v>55</v>
      </c>
      <c r="G1707" s="13">
        <v>0</v>
      </c>
      <c r="H1707" s="13">
        <v>55</v>
      </c>
      <c r="I1707" s="13" t="b">
        <v>1</v>
      </c>
      <c r="J1707" s="4">
        <v>0</v>
      </c>
      <c r="K1707">
        <f t="shared" si="130"/>
        <v>2.8052064631956913E-4</v>
      </c>
      <c r="L1707">
        <f t="shared" si="131"/>
        <v>1.6748750589807262E-2</v>
      </c>
      <c r="M1707">
        <f t="shared" si="132"/>
        <v>0</v>
      </c>
      <c r="N1707">
        <f t="shared" si="133"/>
        <v>1.6748750589807262E-2</v>
      </c>
      <c r="O1707">
        <f t="shared" si="134"/>
        <v>1.6748750589807262E-2</v>
      </c>
      <c r="Q1707" s="7">
        <v>1681</v>
      </c>
      <c r="R1707" s="7">
        <v>5.497020252011052E-4</v>
      </c>
      <c r="S1707" s="7">
        <v>-5.497020252011052E-4</v>
      </c>
      <c r="U1707" s="7">
        <v>95.266439909297048</v>
      </c>
      <c r="V1707" s="7">
        <v>2.2046219000836221E-3</v>
      </c>
    </row>
    <row r="1708" spans="1:22" x14ac:dyDescent="0.35">
      <c r="A1708" s="3">
        <v>2014</v>
      </c>
      <c r="B1708" s="13" t="s">
        <v>33</v>
      </c>
      <c r="C1708" s="13" t="s">
        <v>214</v>
      </c>
      <c r="D1708" s="13">
        <v>2013</v>
      </c>
      <c r="E1708" s="14">
        <v>1</v>
      </c>
      <c r="F1708" s="13">
        <v>54</v>
      </c>
      <c r="G1708" s="13">
        <v>0</v>
      </c>
      <c r="H1708" s="13">
        <v>54</v>
      </c>
      <c r="I1708" s="13" t="b">
        <v>1</v>
      </c>
      <c r="J1708" s="4">
        <v>0</v>
      </c>
      <c r="K1708">
        <f t="shared" si="130"/>
        <v>2.7542027093194058E-4</v>
      </c>
      <c r="L1708">
        <f t="shared" si="131"/>
        <v>1.65957907594649E-2</v>
      </c>
      <c r="M1708">
        <f t="shared" si="132"/>
        <v>0</v>
      </c>
      <c r="N1708">
        <f t="shared" si="133"/>
        <v>1.65957907594649E-2</v>
      </c>
      <c r="O1708">
        <f t="shared" si="134"/>
        <v>1.65957907594649E-2</v>
      </c>
      <c r="Q1708" s="7">
        <v>1682</v>
      </c>
      <c r="R1708" s="7">
        <v>5.4331486171163969E-4</v>
      </c>
      <c r="S1708" s="7">
        <v>-5.4331486171163969E-4</v>
      </c>
      <c r="U1708" s="7">
        <v>95.323129251700678</v>
      </c>
      <c r="V1708" s="7">
        <v>2.2051408178029716E-3</v>
      </c>
    </row>
    <row r="1709" spans="1:22" x14ac:dyDescent="0.35">
      <c r="A1709" s="3">
        <v>2015</v>
      </c>
      <c r="B1709" s="13" t="s">
        <v>92</v>
      </c>
      <c r="C1709" s="13" t="s">
        <v>335</v>
      </c>
      <c r="D1709" s="13">
        <v>2011</v>
      </c>
      <c r="E1709" s="17">
        <v>4</v>
      </c>
      <c r="F1709" s="13">
        <v>54</v>
      </c>
      <c r="G1709" s="13">
        <v>0</v>
      </c>
      <c r="H1709" s="13">
        <v>54</v>
      </c>
      <c r="I1709" s="13" t="b">
        <v>1</v>
      </c>
      <c r="J1709" s="4">
        <v>0</v>
      </c>
      <c r="K1709">
        <f t="shared" si="130"/>
        <v>2.7542027093194058E-4</v>
      </c>
      <c r="L1709">
        <f t="shared" si="131"/>
        <v>1.65957907594649E-2</v>
      </c>
      <c r="M1709">
        <f t="shared" si="132"/>
        <v>0</v>
      </c>
      <c r="N1709">
        <f t="shared" si="133"/>
        <v>1.65957907594649E-2</v>
      </c>
      <c r="O1709">
        <f t="shared" si="134"/>
        <v>6.6383163037859599E-2</v>
      </c>
      <c r="Q1709" s="7">
        <v>1683</v>
      </c>
      <c r="R1709" s="7">
        <v>5.6247635218003634E-4</v>
      </c>
      <c r="S1709" s="7">
        <v>-5.6247635218003634E-4</v>
      </c>
      <c r="U1709" s="7">
        <v>95.379818594104307</v>
      </c>
      <c r="V1709" s="7">
        <v>2.2145444460405341E-3</v>
      </c>
    </row>
    <row r="1710" spans="1:22" x14ac:dyDescent="0.35">
      <c r="A1710" s="5">
        <v>2015</v>
      </c>
      <c r="B1710" s="14" t="s">
        <v>158</v>
      </c>
      <c r="C1710" s="14" t="s">
        <v>159</v>
      </c>
      <c r="D1710" s="14">
        <v>2011</v>
      </c>
      <c r="E1710" s="14">
        <v>4</v>
      </c>
      <c r="F1710" s="14">
        <v>54</v>
      </c>
      <c r="G1710" s="14">
        <v>0</v>
      </c>
      <c r="H1710" s="14">
        <v>54</v>
      </c>
      <c r="I1710" s="14" t="b">
        <v>1</v>
      </c>
      <c r="J1710" s="6">
        <v>0</v>
      </c>
      <c r="K1710">
        <f t="shared" si="130"/>
        <v>2.7542027093194058E-4</v>
      </c>
      <c r="L1710">
        <f t="shared" si="131"/>
        <v>1.65957907594649E-2</v>
      </c>
      <c r="M1710">
        <f t="shared" si="132"/>
        <v>0</v>
      </c>
      <c r="N1710">
        <f t="shared" si="133"/>
        <v>1.65957907594649E-2</v>
      </c>
      <c r="O1710">
        <f t="shared" si="134"/>
        <v>6.6383163037859599E-2</v>
      </c>
      <c r="Q1710" s="7">
        <v>1684</v>
      </c>
      <c r="R1710" s="7">
        <v>5.6886351566950196E-4</v>
      </c>
      <c r="S1710" s="7">
        <v>-5.6886351566950196E-4</v>
      </c>
      <c r="U1710" s="7">
        <v>95.436507936507937</v>
      </c>
      <c r="V1710" s="7">
        <v>2.2240694123459455E-3</v>
      </c>
    </row>
    <row r="1711" spans="1:22" x14ac:dyDescent="0.35">
      <c r="A1711" s="24">
        <v>2016</v>
      </c>
      <c r="B1711" s="17" t="s">
        <v>98</v>
      </c>
      <c r="C1711" s="17" t="s">
        <v>248</v>
      </c>
      <c r="D1711" s="17">
        <v>2012</v>
      </c>
      <c r="E1711" s="17">
        <v>4</v>
      </c>
      <c r="F1711" s="17">
        <v>54</v>
      </c>
      <c r="G1711" s="17">
        <v>0</v>
      </c>
      <c r="H1711" s="17">
        <v>54</v>
      </c>
      <c r="I1711" s="17" t="b">
        <v>1</v>
      </c>
      <c r="J1711" s="25">
        <v>0</v>
      </c>
      <c r="K1711">
        <f t="shared" si="130"/>
        <v>2.7542027093194058E-4</v>
      </c>
      <c r="L1711">
        <f t="shared" si="131"/>
        <v>1.65957907594649E-2</v>
      </c>
      <c r="M1711">
        <f t="shared" si="132"/>
        <v>0</v>
      </c>
      <c r="N1711">
        <f t="shared" si="133"/>
        <v>1.65957907594649E-2</v>
      </c>
      <c r="O1711">
        <f t="shared" si="134"/>
        <v>6.6383163037859599E-2</v>
      </c>
      <c r="Q1711" s="7">
        <v>1685</v>
      </c>
      <c r="R1711" s="7">
        <v>5.497020252011052E-4</v>
      </c>
      <c r="S1711" s="7">
        <v>-5.497020252011052E-4</v>
      </c>
      <c r="U1711" s="7">
        <v>95.493197278911566</v>
      </c>
      <c r="V1711" s="7">
        <v>2.2469660532191292E-3</v>
      </c>
    </row>
    <row r="1712" spans="1:22" x14ac:dyDescent="0.35">
      <c r="A1712" s="3">
        <v>2017</v>
      </c>
      <c r="B1712" s="13" t="s">
        <v>30</v>
      </c>
      <c r="C1712" s="13" t="s">
        <v>85</v>
      </c>
      <c r="D1712" s="13">
        <v>2014</v>
      </c>
      <c r="E1712" s="14">
        <v>3</v>
      </c>
      <c r="F1712" s="13">
        <v>54</v>
      </c>
      <c r="G1712" s="13">
        <v>0</v>
      </c>
      <c r="H1712" s="13">
        <v>54</v>
      </c>
      <c r="I1712" s="13" t="b">
        <v>1</v>
      </c>
      <c r="J1712" s="4">
        <v>0</v>
      </c>
      <c r="K1712">
        <f t="shared" si="130"/>
        <v>2.7542027093194058E-4</v>
      </c>
      <c r="L1712">
        <f t="shared" si="131"/>
        <v>1.65957907594649E-2</v>
      </c>
      <c r="M1712">
        <f t="shared" si="132"/>
        <v>0</v>
      </c>
      <c r="N1712">
        <f t="shared" si="133"/>
        <v>1.65957907594649E-2</v>
      </c>
      <c r="O1712">
        <f t="shared" si="134"/>
        <v>4.97873722783947E-2</v>
      </c>
      <c r="Q1712" s="7">
        <v>1686</v>
      </c>
      <c r="R1712" s="7">
        <v>5.5608918869057083E-4</v>
      </c>
      <c r="S1712" s="7">
        <v>-5.5608918869057083E-4</v>
      </c>
      <c r="U1712" s="7">
        <v>95.549886621315196</v>
      </c>
      <c r="V1712" s="7">
        <v>2.2517489157243987E-3</v>
      </c>
    </row>
    <row r="1713" spans="1:22" x14ac:dyDescent="0.35">
      <c r="A1713" s="3">
        <v>2017</v>
      </c>
      <c r="B1713" s="13" t="s">
        <v>98</v>
      </c>
      <c r="C1713" s="13" t="s">
        <v>249</v>
      </c>
      <c r="D1713" s="13">
        <v>2015</v>
      </c>
      <c r="E1713" s="17">
        <v>2</v>
      </c>
      <c r="F1713" s="13">
        <v>54</v>
      </c>
      <c r="G1713" s="13">
        <v>0</v>
      </c>
      <c r="H1713" s="13">
        <v>54</v>
      </c>
      <c r="I1713" s="13" t="b">
        <v>1</v>
      </c>
      <c r="J1713" s="4">
        <v>0</v>
      </c>
      <c r="K1713">
        <f t="shared" si="130"/>
        <v>2.7542027093194058E-4</v>
      </c>
      <c r="L1713">
        <f t="shared" si="131"/>
        <v>1.65957907594649E-2</v>
      </c>
      <c r="M1713">
        <f t="shared" si="132"/>
        <v>0</v>
      </c>
      <c r="N1713">
        <f t="shared" si="133"/>
        <v>1.65957907594649E-2</v>
      </c>
      <c r="O1713">
        <f t="shared" si="134"/>
        <v>3.31915815189298E-2</v>
      </c>
      <c r="Q1713" s="7">
        <v>1687</v>
      </c>
      <c r="R1713" s="7">
        <v>5.6886351566950196E-4</v>
      </c>
      <c r="S1713" s="7">
        <v>-5.6886351566950196E-4</v>
      </c>
      <c r="U1713" s="7">
        <v>95.606575963718825</v>
      </c>
      <c r="V1713" s="7">
        <v>2.2584010688158403E-3</v>
      </c>
    </row>
    <row r="1714" spans="1:22" x14ac:dyDescent="0.35">
      <c r="A1714" s="5">
        <v>2017</v>
      </c>
      <c r="B1714" s="14" t="s">
        <v>186</v>
      </c>
      <c r="C1714" s="14" t="s">
        <v>366</v>
      </c>
      <c r="D1714" s="14">
        <v>2016</v>
      </c>
      <c r="E1714" s="14">
        <v>1</v>
      </c>
      <c r="F1714" s="14">
        <v>54</v>
      </c>
      <c r="G1714" s="14">
        <v>0</v>
      </c>
      <c r="H1714" s="14">
        <v>54</v>
      </c>
      <c r="I1714" s="14" t="b">
        <v>1</v>
      </c>
      <c r="J1714" s="6">
        <v>0</v>
      </c>
      <c r="K1714">
        <f t="shared" si="130"/>
        <v>2.7542027093194058E-4</v>
      </c>
      <c r="L1714">
        <f t="shared" si="131"/>
        <v>1.65957907594649E-2</v>
      </c>
      <c r="M1714">
        <f t="shared" si="132"/>
        <v>0</v>
      </c>
      <c r="N1714">
        <f t="shared" si="133"/>
        <v>1.65957907594649E-2</v>
      </c>
      <c r="O1714">
        <f t="shared" si="134"/>
        <v>1.65957907594649E-2</v>
      </c>
      <c r="Q1714" s="7">
        <v>1688</v>
      </c>
      <c r="R1714" s="7">
        <v>5.6385140461551165E-4</v>
      </c>
      <c r="S1714" s="7">
        <v>-5.6385140461551165E-4</v>
      </c>
      <c r="U1714" s="7">
        <v>95.66326530612244</v>
      </c>
      <c r="V1714" s="7">
        <v>2.2641844356958065E-3</v>
      </c>
    </row>
    <row r="1715" spans="1:22" x14ac:dyDescent="0.35">
      <c r="A1715" s="24">
        <v>2017</v>
      </c>
      <c r="B1715" s="17" t="s">
        <v>153</v>
      </c>
      <c r="C1715" s="17" t="s">
        <v>154</v>
      </c>
      <c r="D1715" s="17">
        <v>2012</v>
      </c>
      <c r="E1715" s="17">
        <v>5</v>
      </c>
      <c r="F1715" s="17">
        <v>54</v>
      </c>
      <c r="G1715" s="17">
        <v>0</v>
      </c>
      <c r="H1715" s="17">
        <v>54</v>
      </c>
      <c r="I1715" s="17" t="b">
        <v>1</v>
      </c>
      <c r="J1715" s="25">
        <v>0</v>
      </c>
      <c r="K1715">
        <f t="shared" si="130"/>
        <v>2.7542027093194058E-4</v>
      </c>
      <c r="L1715">
        <f t="shared" si="131"/>
        <v>1.65957907594649E-2</v>
      </c>
      <c r="M1715">
        <f t="shared" si="132"/>
        <v>0</v>
      </c>
      <c r="N1715">
        <f t="shared" si="133"/>
        <v>1.65957907594649E-2</v>
      </c>
      <c r="O1715">
        <f t="shared" si="134"/>
        <v>8.2978953797324506E-2</v>
      </c>
      <c r="Q1715" s="7">
        <v>1689</v>
      </c>
      <c r="R1715" s="7">
        <v>5.5118962896689929E-4</v>
      </c>
      <c r="S1715" s="7">
        <v>-5.5118962896689929E-4</v>
      </c>
      <c r="U1715" s="7">
        <v>95.71995464852607</v>
      </c>
      <c r="V1715" s="7">
        <v>2.2762543195158792E-3</v>
      </c>
    </row>
    <row r="1716" spans="1:22" x14ac:dyDescent="0.35">
      <c r="A1716" s="5">
        <v>2017</v>
      </c>
      <c r="B1716" s="14" t="s">
        <v>26</v>
      </c>
      <c r="C1716" s="14" t="s">
        <v>111</v>
      </c>
      <c r="D1716" s="14">
        <v>2015</v>
      </c>
      <c r="E1716" s="14">
        <v>2</v>
      </c>
      <c r="F1716" s="14">
        <v>54</v>
      </c>
      <c r="G1716" s="14">
        <v>0</v>
      </c>
      <c r="H1716" s="14">
        <v>54</v>
      </c>
      <c r="I1716" s="14" t="b">
        <v>1</v>
      </c>
      <c r="J1716" s="6">
        <v>0</v>
      </c>
      <c r="K1716">
        <f t="shared" si="130"/>
        <v>2.7542027093194058E-4</v>
      </c>
      <c r="L1716">
        <f t="shared" si="131"/>
        <v>1.65957907594649E-2</v>
      </c>
      <c r="M1716">
        <f t="shared" si="132"/>
        <v>0</v>
      </c>
      <c r="N1716">
        <f t="shared" si="133"/>
        <v>1.65957907594649E-2</v>
      </c>
      <c r="O1716">
        <f t="shared" si="134"/>
        <v>3.31915815189298E-2</v>
      </c>
      <c r="Q1716" s="7">
        <v>1690</v>
      </c>
      <c r="R1716" s="7">
        <v>5.5752051679120547E-4</v>
      </c>
      <c r="S1716" s="7">
        <v>-5.5752051679120547E-4</v>
      </c>
      <c r="U1716" s="7">
        <v>95.776643990929699</v>
      </c>
      <c r="V1716" s="7">
        <v>2.2773001520174263E-3</v>
      </c>
    </row>
    <row r="1717" spans="1:22" x14ac:dyDescent="0.35">
      <c r="A1717" s="3">
        <v>2013</v>
      </c>
      <c r="B1717" s="13" t="s">
        <v>104</v>
      </c>
      <c r="C1717" s="13" t="s">
        <v>105</v>
      </c>
      <c r="D1717" s="13">
        <v>2009</v>
      </c>
      <c r="E1717" s="17">
        <v>4</v>
      </c>
      <c r="F1717" s="13">
        <v>53</v>
      </c>
      <c r="G1717" s="13">
        <v>0</v>
      </c>
      <c r="H1717" s="13">
        <v>53</v>
      </c>
      <c r="I1717" s="13" t="b">
        <v>1</v>
      </c>
      <c r="J1717" s="4">
        <v>0</v>
      </c>
      <c r="K1717">
        <f t="shared" si="130"/>
        <v>2.7031989554431209E-4</v>
      </c>
      <c r="L1717">
        <f t="shared" si="131"/>
        <v>1.6441407955047893E-2</v>
      </c>
      <c r="M1717">
        <f t="shared" si="132"/>
        <v>0</v>
      </c>
      <c r="N1717">
        <f t="shared" si="133"/>
        <v>1.6441407955047893E-2</v>
      </c>
      <c r="O1717">
        <f t="shared" si="134"/>
        <v>6.5765631820191572E-2</v>
      </c>
      <c r="Q1717" s="7">
        <v>1691</v>
      </c>
      <c r="R1717" s="7">
        <v>5.5118962896689929E-4</v>
      </c>
      <c r="S1717" s="7">
        <v>-5.5118962896689929E-4</v>
      </c>
      <c r="U1717" s="7">
        <v>95.833333333333329</v>
      </c>
      <c r="V1717" s="7">
        <v>2.2868097461667923E-3</v>
      </c>
    </row>
    <row r="1718" spans="1:22" x14ac:dyDescent="0.35">
      <c r="A1718" s="5">
        <v>2014</v>
      </c>
      <c r="B1718" s="14" t="s">
        <v>33</v>
      </c>
      <c r="C1718" s="14" t="s">
        <v>97</v>
      </c>
      <c r="D1718" s="14">
        <v>2009</v>
      </c>
      <c r="E1718" s="14">
        <v>5</v>
      </c>
      <c r="F1718" s="14">
        <v>53</v>
      </c>
      <c r="G1718" s="14">
        <v>0</v>
      </c>
      <c r="H1718" s="14">
        <v>53</v>
      </c>
      <c r="I1718" s="14" t="b">
        <v>1</v>
      </c>
      <c r="J1718" s="6">
        <v>0</v>
      </c>
      <c r="K1718">
        <f t="shared" si="130"/>
        <v>2.7031989554431209E-4</v>
      </c>
      <c r="L1718">
        <f t="shared" si="131"/>
        <v>1.6441407955047893E-2</v>
      </c>
      <c r="M1718">
        <f t="shared" si="132"/>
        <v>0</v>
      </c>
      <c r="N1718">
        <f t="shared" si="133"/>
        <v>1.6441407955047893E-2</v>
      </c>
      <c r="O1718">
        <f t="shared" si="134"/>
        <v>8.2207039775239465E-2</v>
      </c>
      <c r="Q1718" s="7">
        <v>1692</v>
      </c>
      <c r="R1718" s="7">
        <v>5.5752051679120547E-4</v>
      </c>
      <c r="S1718" s="7">
        <v>-5.5752051679120547E-4</v>
      </c>
      <c r="U1718" s="7">
        <v>95.890022675736958</v>
      </c>
      <c r="V1718" s="7">
        <v>2.2930588645558381E-3</v>
      </c>
    </row>
    <row r="1719" spans="1:22" x14ac:dyDescent="0.35">
      <c r="A1719" s="24">
        <v>2015</v>
      </c>
      <c r="B1719" s="17" t="s">
        <v>30</v>
      </c>
      <c r="C1719" s="17" t="s">
        <v>44</v>
      </c>
      <c r="D1719" s="17">
        <v>2015</v>
      </c>
      <c r="E1719" s="17">
        <v>0</v>
      </c>
      <c r="F1719" s="17">
        <v>53</v>
      </c>
      <c r="G1719" s="17">
        <v>0</v>
      </c>
      <c r="H1719" s="17">
        <v>53</v>
      </c>
      <c r="I1719" s="17" t="b">
        <v>1</v>
      </c>
      <c r="J1719" s="25">
        <v>0</v>
      </c>
      <c r="K1719">
        <f t="shared" si="130"/>
        <v>2.7031989554431209E-4</v>
      </c>
      <c r="L1719">
        <f t="shared" si="131"/>
        <v>1.6441407955047893E-2</v>
      </c>
      <c r="M1719">
        <f t="shared" si="132"/>
        <v>0</v>
      </c>
      <c r="N1719">
        <f t="shared" si="133"/>
        <v>1.6441407955047893E-2</v>
      </c>
      <c r="O1719">
        <f t="shared" si="134"/>
        <v>0</v>
      </c>
      <c r="Q1719" s="7">
        <v>1693</v>
      </c>
      <c r="R1719" s="7">
        <v>5.5118962896689929E-4</v>
      </c>
      <c r="S1719" s="7">
        <v>-5.5118962896689929E-4</v>
      </c>
      <c r="U1719" s="7">
        <v>95.946712018140587</v>
      </c>
      <c r="V1719" s="7">
        <v>2.294537780455819E-3</v>
      </c>
    </row>
    <row r="1720" spans="1:22" x14ac:dyDescent="0.35">
      <c r="A1720" s="5">
        <v>2016</v>
      </c>
      <c r="B1720" s="14" t="s">
        <v>58</v>
      </c>
      <c r="C1720" s="14" t="s">
        <v>63</v>
      </c>
      <c r="D1720" s="14">
        <v>2012</v>
      </c>
      <c r="E1720" s="14">
        <v>4</v>
      </c>
      <c r="F1720" s="14">
        <v>53</v>
      </c>
      <c r="G1720" s="14">
        <v>0</v>
      </c>
      <c r="H1720" s="14">
        <v>53</v>
      </c>
      <c r="I1720" s="14" t="b">
        <v>1</v>
      </c>
      <c r="J1720" s="6">
        <v>0</v>
      </c>
      <c r="K1720">
        <f t="shared" si="130"/>
        <v>2.7031989554431209E-4</v>
      </c>
      <c r="L1720">
        <f t="shared" si="131"/>
        <v>1.6441407955047893E-2</v>
      </c>
      <c r="M1720">
        <f t="shared" si="132"/>
        <v>0</v>
      </c>
      <c r="N1720">
        <f t="shared" si="133"/>
        <v>1.6441407955047893E-2</v>
      </c>
      <c r="O1720">
        <f t="shared" si="134"/>
        <v>6.5765631820191572E-2</v>
      </c>
      <c r="Q1720" s="7">
        <v>1694</v>
      </c>
      <c r="R1720" s="7">
        <v>5.3852785331828682E-4</v>
      </c>
      <c r="S1720" s="7">
        <v>-5.3852785331828682E-4</v>
      </c>
      <c r="U1720" s="7">
        <v>96.003401360544217</v>
      </c>
      <c r="V1720" s="7">
        <v>2.2986609424164124E-3</v>
      </c>
    </row>
    <row r="1721" spans="1:22" x14ac:dyDescent="0.35">
      <c r="A1721" s="24">
        <v>2016</v>
      </c>
      <c r="B1721" s="17" t="s">
        <v>98</v>
      </c>
      <c r="C1721" s="17" t="s">
        <v>99</v>
      </c>
      <c r="D1721" s="17">
        <v>2011</v>
      </c>
      <c r="E1721" s="17">
        <v>5</v>
      </c>
      <c r="F1721" s="17">
        <v>53</v>
      </c>
      <c r="G1721" s="17">
        <v>0</v>
      </c>
      <c r="H1721" s="17">
        <v>53</v>
      </c>
      <c r="I1721" s="17" t="b">
        <v>1</v>
      </c>
      <c r="J1721" s="25">
        <v>0</v>
      </c>
      <c r="K1721">
        <f t="shared" si="130"/>
        <v>2.7031989554431209E-4</v>
      </c>
      <c r="L1721">
        <f t="shared" si="131"/>
        <v>1.6441407955047893E-2</v>
      </c>
      <c r="M1721">
        <f t="shared" si="132"/>
        <v>0</v>
      </c>
      <c r="N1721">
        <f t="shared" si="133"/>
        <v>1.6441407955047893E-2</v>
      </c>
      <c r="O1721">
        <f t="shared" si="134"/>
        <v>8.2207039775239465E-2</v>
      </c>
      <c r="Q1721" s="7">
        <v>1695</v>
      </c>
      <c r="R1721" s="7">
        <v>5.5118962896689929E-4</v>
      </c>
      <c r="S1721" s="7">
        <v>-5.5118962896689929E-4</v>
      </c>
      <c r="U1721" s="7">
        <v>96.060090702947846</v>
      </c>
      <c r="V1721" s="7">
        <v>2.3283371134555403E-3</v>
      </c>
    </row>
    <row r="1722" spans="1:22" x14ac:dyDescent="0.35">
      <c r="A1722" s="3">
        <v>2016</v>
      </c>
      <c r="B1722" s="13" t="s">
        <v>42</v>
      </c>
      <c r="C1722" s="13" t="s">
        <v>151</v>
      </c>
      <c r="D1722" s="13">
        <v>2015</v>
      </c>
      <c r="E1722" s="14">
        <v>1</v>
      </c>
      <c r="F1722" s="13">
        <v>53</v>
      </c>
      <c r="G1722" s="13">
        <v>0</v>
      </c>
      <c r="H1722" s="13">
        <v>53</v>
      </c>
      <c r="I1722" s="13" t="b">
        <v>1</v>
      </c>
      <c r="J1722" s="4">
        <v>0</v>
      </c>
      <c r="K1722">
        <f t="shared" si="130"/>
        <v>2.7031989554431209E-4</v>
      </c>
      <c r="L1722">
        <f t="shared" si="131"/>
        <v>1.6441407955047893E-2</v>
      </c>
      <c r="M1722">
        <f t="shared" si="132"/>
        <v>0</v>
      </c>
      <c r="N1722">
        <f t="shared" si="133"/>
        <v>1.6441407955047893E-2</v>
      </c>
      <c r="O1722">
        <f t="shared" si="134"/>
        <v>1.6441407955047893E-2</v>
      </c>
      <c r="Q1722" s="7">
        <v>1696</v>
      </c>
      <c r="R1722" s="7">
        <v>5.3219696549398063E-4</v>
      </c>
      <c r="S1722" s="7">
        <v>-5.3219696549398063E-4</v>
      </c>
      <c r="U1722" s="7">
        <v>96.116780045351476</v>
      </c>
      <c r="V1722" s="7">
        <v>2.3293628449502194E-3</v>
      </c>
    </row>
    <row r="1723" spans="1:22" x14ac:dyDescent="0.35">
      <c r="A1723" s="24">
        <v>2016</v>
      </c>
      <c r="B1723" s="17" t="s">
        <v>104</v>
      </c>
      <c r="C1723" s="17" t="s">
        <v>211</v>
      </c>
      <c r="D1723" s="17">
        <v>2013</v>
      </c>
      <c r="E1723" s="17">
        <v>3</v>
      </c>
      <c r="F1723" s="17">
        <v>53</v>
      </c>
      <c r="G1723" s="17">
        <v>0</v>
      </c>
      <c r="H1723" s="17">
        <v>53</v>
      </c>
      <c r="I1723" s="17" t="b">
        <v>1</v>
      </c>
      <c r="J1723" s="25">
        <v>0</v>
      </c>
      <c r="K1723">
        <f t="shared" si="130"/>
        <v>2.7031989554431209E-4</v>
      </c>
      <c r="L1723">
        <f t="shared" si="131"/>
        <v>1.6441407955047893E-2</v>
      </c>
      <c r="M1723">
        <f t="shared" si="132"/>
        <v>0</v>
      </c>
      <c r="N1723">
        <f t="shared" si="133"/>
        <v>1.6441407955047893E-2</v>
      </c>
      <c r="O1723">
        <f t="shared" si="134"/>
        <v>4.9324223865143679E-2</v>
      </c>
      <c r="Q1723" s="7">
        <v>1697</v>
      </c>
      <c r="R1723" s="7">
        <v>5.2742380212106516E-4</v>
      </c>
      <c r="S1723" s="7">
        <v>-5.2742380212106516E-4</v>
      </c>
      <c r="U1723" s="7">
        <v>96.173469387755105</v>
      </c>
      <c r="V1723" s="7">
        <v>2.3430973237172133E-3</v>
      </c>
    </row>
    <row r="1724" spans="1:22" x14ac:dyDescent="0.35">
      <c r="A1724" s="5">
        <v>2016</v>
      </c>
      <c r="B1724" s="14" t="s">
        <v>26</v>
      </c>
      <c r="C1724" s="14" t="s">
        <v>209</v>
      </c>
      <c r="D1724" s="14">
        <v>2013</v>
      </c>
      <c r="E1724" s="14">
        <v>3</v>
      </c>
      <c r="F1724" s="14">
        <v>53</v>
      </c>
      <c r="G1724" s="14">
        <v>0</v>
      </c>
      <c r="H1724" s="14">
        <v>53</v>
      </c>
      <c r="I1724" s="14" t="b">
        <v>1</v>
      </c>
      <c r="J1724" s="6">
        <v>0</v>
      </c>
      <c r="K1724">
        <f t="shared" si="130"/>
        <v>2.7031989554431209E-4</v>
      </c>
      <c r="L1724">
        <f t="shared" si="131"/>
        <v>1.6441407955047893E-2</v>
      </c>
      <c r="M1724">
        <f t="shared" si="132"/>
        <v>0</v>
      </c>
      <c r="N1724">
        <f t="shared" si="133"/>
        <v>1.6441407955047893E-2</v>
      </c>
      <c r="O1724">
        <f t="shared" si="134"/>
        <v>4.9324223865143679E-2</v>
      </c>
      <c r="Q1724" s="7">
        <v>1698</v>
      </c>
      <c r="R1724" s="7">
        <v>5.587943391927887E-4</v>
      </c>
      <c r="S1724" s="7">
        <v>-5.587943391927887E-4</v>
      </c>
      <c r="U1724" s="7">
        <v>96.230158730158735</v>
      </c>
      <c r="V1724" s="7">
        <v>2.3431203547564557E-3</v>
      </c>
    </row>
    <row r="1725" spans="1:22" x14ac:dyDescent="0.35">
      <c r="A1725" s="24">
        <v>2017</v>
      </c>
      <c r="B1725" s="17" t="s">
        <v>42</v>
      </c>
      <c r="C1725" s="17" t="s">
        <v>151</v>
      </c>
      <c r="D1725" s="17">
        <v>2015</v>
      </c>
      <c r="E1725" s="17">
        <v>2</v>
      </c>
      <c r="F1725" s="17">
        <v>53</v>
      </c>
      <c r="G1725" s="17">
        <v>0</v>
      </c>
      <c r="H1725" s="17">
        <v>53</v>
      </c>
      <c r="I1725" s="17" t="b">
        <v>1</v>
      </c>
      <c r="J1725" s="25">
        <v>0</v>
      </c>
      <c r="K1725">
        <f t="shared" si="130"/>
        <v>2.7031989554431209E-4</v>
      </c>
      <c r="L1725">
        <f t="shared" si="131"/>
        <v>1.6441407955047893E-2</v>
      </c>
      <c r="M1725">
        <f t="shared" si="132"/>
        <v>0</v>
      </c>
      <c r="N1725">
        <f t="shared" si="133"/>
        <v>1.6441407955047893E-2</v>
      </c>
      <c r="O1725">
        <f t="shared" si="134"/>
        <v>3.2882815910095786E-2</v>
      </c>
      <c r="Q1725" s="7">
        <v>1699</v>
      </c>
      <c r="R1725" s="7">
        <v>5.4624612436409933E-4</v>
      </c>
      <c r="S1725" s="7">
        <v>-5.4624612436409933E-4</v>
      </c>
      <c r="U1725" s="7">
        <v>96.28684807256235</v>
      </c>
      <c r="V1725" s="7">
        <v>2.3506183590559534E-3</v>
      </c>
    </row>
    <row r="1726" spans="1:22" x14ac:dyDescent="0.35">
      <c r="A1726" s="5">
        <v>2017</v>
      </c>
      <c r="B1726" s="14" t="s">
        <v>26</v>
      </c>
      <c r="C1726" s="14" t="s">
        <v>147</v>
      </c>
      <c r="D1726" s="14">
        <v>2015</v>
      </c>
      <c r="E1726" s="14">
        <v>2</v>
      </c>
      <c r="F1726" s="14">
        <v>53</v>
      </c>
      <c r="G1726" s="14">
        <v>0</v>
      </c>
      <c r="H1726" s="14">
        <v>53</v>
      </c>
      <c r="I1726" s="14" t="b">
        <v>1</v>
      </c>
      <c r="J1726" s="6">
        <v>0</v>
      </c>
      <c r="K1726">
        <f t="shared" si="130"/>
        <v>2.7031989554431209E-4</v>
      </c>
      <c r="L1726">
        <f t="shared" si="131"/>
        <v>1.6441407955047893E-2</v>
      </c>
      <c r="M1726">
        <f t="shared" si="132"/>
        <v>0</v>
      </c>
      <c r="N1726">
        <f t="shared" si="133"/>
        <v>1.6441407955047893E-2</v>
      </c>
      <c r="O1726">
        <f t="shared" si="134"/>
        <v>3.2882815910095786E-2</v>
      </c>
      <c r="Q1726" s="7">
        <v>1700</v>
      </c>
      <c r="R1726" s="7">
        <v>5.4624612436409933E-4</v>
      </c>
      <c r="S1726" s="7">
        <v>-5.4624612436409933E-4</v>
      </c>
      <c r="U1726" s="7">
        <v>96.343537414965979</v>
      </c>
      <c r="V1726" s="7">
        <v>2.3805637492055713E-3</v>
      </c>
    </row>
    <row r="1727" spans="1:22" x14ac:dyDescent="0.35">
      <c r="A1727" s="3">
        <v>2013</v>
      </c>
      <c r="B1727" s="13" t="s">
        <v>42</v>
      </c>
      <c r="C1727" s="13" t="s">
        <v>45</v>
      </c>
      <c r="D1727" s="13">
        <v>2012</v>
      </c>
      <c r="E1727" s="17">
        <v>1</v>
      </c>
      <c r="F1727" s="13">
        <v>52</v>
      </c>
      <c r="G1727" s="13">
        <v>0</v>
      </c>
      <c r="H1727" s="13">
        <v>52</v>
      </c>
      <c r="I1727" s="13" t="b">
        <v>1</v>
      </c>
      <c r="J1727" s="4">
        <v>0</v>
      </c>
      <c r="K1727">
        <f t="shared" si="130"/>
        <v>2.6521952015668354E-4</v>
      </c>
      <c r="L1727">
        <f t="shared" si="131"/>
        <v>1.6285561708356378E-2</v>
      </c>
      <c r="M1727">
        <f t="shared" si="132"/>
        <v>0</v>
      </c>
      <c r="N1727">
        <f t="shared" si="133"/>
        <v>1.6285561708356378E-2</v>
      </c>
      <c r="O1727">
        <f t="shared" si="134"/>
        <v>1.6285561708356378E-2</v>
      </c>
      <c r="Q1727" s="7">
        <v>1701</v>
      </c>
      <c r="R1727" s="7">
        <v>5.587943391927887E-4</v>
      </c>
      <c r="S1727" s="7">
        <v>-5.587943391927887E-4</v>
      </c>
      <c r="U1727" s="7">
        <v>96.400226757369609</v>
      </c>
      <c r="V1727" s="7">
        <v>2.3877002413457216E-3</v>
      </c>
    </row>
    <row r="1728" spans="1:22" x14ac:dyDescent="0.35">
      <c r="A1728" s="5">
        <v>2013</v>
      </c>
      <c r="B1728" s="14" t="s">
        <v>26</v>
      </c>
      <c r="C1728" s="14" t="s">
        <v>209</v>
      </c>
      <c r="D1728" s="14">
        <v>2010</v>
      </c>
      <c r="E1728" s="14">
        <v>3</v>
      </c>
      <c r="F1728" s="14">
        <v>52</v>
      </c>
      <c r="G1728" s="14">
        <v>0</v>
      </c>
      <c r="H1728" s="14">
        <v>52</v>
      </c>
      <c r="I1728" s="14" t="b">
        <v>1</v>
      </c>
      <c r="J1728" s="6">
        <v>0</v>
      </c>
      <c r="K1728">
        <f t="shared" si="130"/>
        <v>2.6521952015668354E-4</v>
      </c>
      <c r="L1728">
        <f t="shared" si="131"/>
        <v>1.6285561708356378E-2</v>
      </c>
      <c r="M1728">
        <f t="shared" si="132"/>
        <v>0</v>
      </c>
      <c r="N1728">
        <f t="shared" si="133"/>
        <v>1.6285561708356378E-2</v>
      </c>
      <c r="O1728">
        <f t="shared" si="134"/>
        <v>4.8856685125069133E-2</v>
      </c>
      <c r="Q1728" s="7">
        <v>1702</v>
      </c>
      <c r="R1728" s="7">
        <v>5.4624612436409933E-4</v>
      </c>
      <c r="S1728" s="7">
        <v>-5.4624612436409933E-4</v>
      </c>
      <c r="U1728" s="7">
        <v>96.456916099773238</v>
      </c>
      <c r="V1728" s="7">
        <v>2.3930602327014794E-3</v>
      </c>
    </row>
    <row r="1729" spans="1:22" x14ac:dyDescent="0.35">
      <c r="A1729" s="24">
        <v>2014</v>
      </c>
      <c r="B1729" s="17" t="s">
        <v>24</v>
      </c>
      <c r="C1729" s="17" t="s">
        <v>41</v>
      </c>
      <c r="D1729" s="17">
        <v>2012</v>
      </c>
      <c r="E1729" s="17">
        <v>2</v>
      </c>
      <c r="F1729" s="17">
        <v>52</v>
      </c>
      <c r="G1729" s="17">
        <v>0</v>
      </c>
      <c r="H1729" s="17">
        <v>52</v>
      </c>
      <c r="I1729" s="17" t="b">
        <v>1</v>
      </c>
      <c r="J1729" s="25">
        <v>0</v>
      </c>
      <c r="K1729">
        <f t="shared" si="130"/>
        <v>2.6521952015668354E-4</v>
      </c>
      <c r="L1729">
        <f t="shared" si="131"/>
        <v>1.6285561708356378E-2</v>
      </c>
      <c r="M1729">
        <f t="shared" si="132"/>
        <v>0</v>
      </c>
      <c r="N1729">
        <f t="shared" si="133"/>
        <v>1.6285561708356378E-2</v>
      </c>
      <c r="O1729">
        <f t="shared" si="134"/>
        <v>3.2571123416712755E-2</v>
      </c>
      <c r="Q1729" s="7">
        <v>1703</v>
      </c>
      <c r="R1729" s="7">
        <v>5.587943391927887E-4</v>
      </c>
      <c r="S1729" s="7">
        <v>-5.587943391927887E-4</v>
      </c>
      <c r="U1729" s="7">
        <v>96.513605442176868</v>
      </c>
      <c r="V1729" s="7">
        <v>2.3939003451488934E-3</v>
      </c>
    </row>
    <row r="1730" spans="1:22" x14ac:dyDescent="0.35">
      <c r="A1730" s="3">
        <v>2014</v>
      </c>
      <c r="B1730" s="13" t="s">
        <v>30</v>
      </c>
      <c r="C1730" s="13" t="s">
        <v>156</v>
      </c>
      <c r="D1730" s="13">
        <v>2013</v>
      </c>
      <c r="E1730" s="14">
        <v>1</v>
      </c>
      <c r="F1730" s="13">
        <v>52</v>
      </c>
      <c r="G1730" s="13">
        <v>0</v>
      </c>
      <c r="H1730" s="13">
        <v>52</v>
      </c>
      <c r="I1730" s="13" t="b">
        <v>1</v>
      </c>
      <c r="J1730" s="4">
        <v>0</v>
      </c>
      <c r="K1730">
        <f t="shared" si="130"/>
        <v>2.6521952015668354E-4</v>
      </c>
      <c r="L1730">
        <f t="shared" si="131"/>
        <v>1.6285561708356378E-2</v>
      </c>
      <c r="M1730">
        <f t="shared" si="132"/>
        <v>0</v>
      </c>
      <c r="N1730">
        <f t="shared" si="133"/>
        <v>1.6285561708356378E-2</v>
      </c>
      <c r="O1730">
        <f t="shared" si="134"/>
        <v>1.6285561708356378E-2</v>
      </c>
      <c r="Q1730" s="7">
        <v>1704</v>
      </c>
      <c r="R1730" s="7">
        <v>5.587943391927887E-4</v>
      </c>
      <c r="S1730" s="7">
        <v>-5.587943391927887E-4</v>
      </c>
      <c r="U1730" s="7">
        <v>96.570294784580497</v>
      </c>
      <c r="V1730" s="7">
        <v>2.3983254981045864E-3</v>
      </c>
    </row>
    <row r="1731" spans="1:22" x14ac:dyDescent="0.35">
      <c r="A1731" s="24">
        <v>2014</v>
      </c>
      <c r="B1731" s="17" t="s">
        <v>42</v>
      </c>
      <c r="C1731" s="17" t="s">
        <v>96</v>
      </c>
      <c r="D1731" s="17">
        <v>2012</v>
      </c>
      <c r="E1731" s="17">
        <v>2</v>
      </c>
      <c r="F1731" s="17">
        <v>52</v>
      </c>
      <c r="G1731" s="17">
        <v>0</v>
      </c>
      <c r="H1731" s="17">
        <v>52</v>
      </c>
      <c r="I1731" s="17" t="b">
        <v>1</v>
      </c>
      <c r="J1731" s="25">
        <v>0</v>
      </c>
      <c r="K1731">
        <f t="shared" si="130"/>
        <v>2.6521952015668354E-4</v>
      </c>
      <c r="L1731">
        <f t="shared" si="131"/>
        <v>1.6285561708356378E-2</v>
      </c>
      <c r="M1731">
        <f t="shared" si="132"/>
        <v>0</v>
      </c>
      <c r="N1731">
        <f t="shared" si="133"/>
        <v>1.6285561708356378E-2</v>
      </c>
      <c r="O1731">
        <f t="shared" si="134"/>
        <v>3.2571123416712755E-2</v>
      </c>
      <c r="Q1731" s="7">
        <v>1705</v>
      </c>
      <c r="R1731" s="7">
        <v>5.3369790953540985E-4</v>
      </c>
      <c r="S1731" s="7">
        <v>-5.3369790953540985E-4</v>
      </c>
      <c r="U1731" s="7">
        <v>96.626984126984127</v>
      </c>
      <c r="V1731" s="7">
        <v>2.4074636284490748E-3</v>
      </c>
    </row>
    <row r="1732" spans="1:22" x14ac:dyDescent="0.35">
      <c r="A1732" s="5">
        <v>2015</v>
      </c>
      <c r="B1732" s="14" t="s">
        <v>30</v>
      </c>
      <c r="C1732" s="14" t="s">
        <v>48</v>
      </c>
      <c r="D1732" s="14">
        <v>2015</v>
      </c>
      <c r="E1732" s="14">
        <v>0</v>
      </c>
      <c r="F1732" s="14">
        <v>52</v>
      </c>
      <c r="G1732" s="14">
        <v>0</v>
      </c>
      <c r="H1732" s="14">
        <v>52</v>
      </c>
      <c r="I1732" s="14" t="b">
        <v>1</v>
      </c>
      <c r="J1732" s="6">
        <v>0</v>
      </c>
      <c r="K1732">
        <f t="shared" ref="K1732:K1766" si="135">H1732/$H$1</f>
        <v>2.6521952015668354E-4</v>
      </c>
      <c r="L1732">
        <f t="shared" ref="L1732:L1766" si="136">SQRT(K1732)</f>
        <v>1.6285561708356378E-2</v>
      </c>
      <c r="M1732">
        <f t="shared" ref="M1732:M1766" si="137">J1732*L1732</f>
        <v>0</v>
      </c>
      <c r="N1732">
        <f t="shared" ref="N1732:N1766" si="138">L1732</f>
        <v>1.6285561708356378E-2</v>
      </c>
      <c r="O1732">
        <f t="shared" ref="O1732:O1766" si="139">E1732*L1732</f>
        <v>0</v>
      </c>
      <c r="Q1732" s="7">
        <v>1706</v>
      </c>
      <c r="R1732" s="7">
        <v>5.2882385392995538E-4</v>
      </c>
      <c r="S1732" s="7">
        <v>-5.2882385392995538E-4</v>
      </c>
      <c r="U1732" s="7">
        <v>96.683673469387756</v>
      </c>
      <c r="V1732" s="7">
        <v>2.4143322975522744E-3</v>
      </c>
    </row>
    <row r="1733" spans="1:22" x14ac:dyDescent="0.35">
      <c r="A1733" s="24">
        <v>2015</v>
      </c>
      <c r="B1733" s="17" t="s">
        <v>98</v>
      </c>
      <c r="C1733" s="17" t="s">
        <v>249</v>
      </c>
      <c r="D1733" s="17">
        <v>2013</v>
      </c>
      <c r="E1733" s="17">
        <v>2</v>
      </c>
      <c r="F1733" s="17">
        <v>52</v>
      </c>
      <c r="G1733" s="17">
        <v>0</v>
      </c>
      <c r="H1733" s="17">
        <v>52</v>
      </c>
      <c r="I1733" s="17" t="b">
        <v>1</v>
      </c>
      <c r="J1733" s="25">
        <v>0</v>
      </c>
      <c r="K1733">
        <f t="shared" si="135"/>
        <v>2.6521952015668354E-4</v>
      </c>
      <c r="L1733">
        <f t="shared" si="136"/>
        <v>1.6285561708356378E-2</v>
      </c>
      <c r="M1733">
        <f t="shared" si="137"/>
        <v>0</v>
      </c>
      <c r="N1733">
        <f t="shared" si="138"/>
        <v>1.6285561708356378E-2</v>
      </c>
      <c r="O1733">
        <f t="shared" si="139"/>
        <v>3.2571123416712755E-2</v>
      </c>
      <c r="Q1733" s="7">
        <v>1707</v>
      </c>
      <c r="R1733" s="7">
        <v>5.4747427921855664E-4</v>
      </c>
      <c r="S1733" s="7">
        <v>-5.4747427921855664E-4</v>
      </c>
      <c r="U1733" s="7">
        <v>96.740362811791385</v>
      </c>
      <c r="V1733" s="7">
        <v>2.4410430120833802E-3</v>
      </c>
    </row>
    <row r="1734" spans="1:22" x14ac:dyDescent="0.35">
      <c r="A1734" s="3">
        <v>2016</v>
      </c>
      <c r="B1734" s="13" t="s">
        <v>92</v>
      </c>
      <c r="C1734" s="13" t="s">
        <v>218</v>
      </c>
      <c r="D1734" s="13">
        <v>2015</v>
      </c>
      <c r="E1734" s="14">
        <v>1</v>
      </c>
      <c r="F1734" s="13">
        <v>52</v>
      </c>
      <c r="G1734" s="13">
        <v>0</v>
      </c>
      <c r="H1734" s="13">
        <v>52</v>
      </c>
      <c r="I1734" s="13" t="b">
        <v>1</v>
      </c>
      <c r="J1734" s="4">
        <v>0</v>
      </c>
      <c r="K1734">
        <f t="shared" si="135"/>
        <v>2.6521952015668354E-4</v>
      </c>
      <c r="L1734">
        <f t="shared" si="136"/>
        <v>1.6285561708356378E-2</v>
      </c>
      <c r="M1734">
        <f t="shared" si="137"/>
        <v>0</v>
      </c>
      <c r="N1734">
        <f t="shared" si="138"/>
        <v>1.6285561708356378E-2</v>
      </c>
      <c r="O1734">
        <f t="shared" si="139"/>
        <v>1.6285561708356378E-2</v>
      </c>
      <c r="Q1734" s="7">
        <v>1708</v>
      </c>
      <c r="R1734" s="7">
        <v>5.4747427921855664E-4</v>
      </c>
      <c r="S1734" s="7">
        <v>-5.4747427921855664E-4</v>
      </c>
      <c r="U1734" s="7">
        <v>96.797052154195015</v>
      </c>
      <c r="V1734" s="7">
        <v>2.4586356680688717E-3</v>
      </c>
    </row>
    <row r="1735" spans="1:22" x14ac:dyDescent="0.35">
      <c r="A1735" s="3">
        <v>2016</v>
      </c>
      <c r="B1735" s="13" t="s">
        <v>92</v>
      </c>
      <c r="C1735" s="13" t="s">
        <v>288</v>
      </c>
      <c r="D1735" s="13">
        <v>2013</v>
      </c>
      <c r="E1735" s="17">
        <v>3</v>
      </c>
      <c r="F1735" s="13">
        <v>52</v>
      </c>
      <c r="G1735" s="13">
        <v>0</v>
      </c>
      <c r="H1735" s="13">
        <v>52</v>
      </c>
      <c r="I1735" s="13" t="b">
        <v>1</v>
      </c>
      <c r="J1735" s="4">
        <v>0</v>
      </c>
      <c r="K1735">
        <f t="shared" si="135"/>
        <v>2.6521952015668354E-4</v>
      </c>
      <c r="L1735">
        <f t="shared" si="136"/>
        <v>1.6285561708356378E-2</v>
      </c>
      <c r="M1735">
        <f t="shared" si="137"/>
        <v>0</v>
      </c>
      <c r="N1735">
        <f t="shared" si="138"/>
        <v>1.6285561708356378E-2</v>
      </c>
      <c r="O1735">
        <f t="shared" si="139"/>
        <v>4.8856685125069133E-2</v>
      </c>
      <c r="Q1735" s="7">
        <v>1709</v>
      </c>
      <c r="R1735" s="7">
        <v>5.4747427921855664E-4</v>
      </c>
      <c r="S1735" s="7">
        <v>-5.4747427921855664E-4</v>
      </c>
      <c r="U1735" s="7">
        <v>96.853741496598644</v>
      </c>
      <c r="V1735" s="7">
        <v>2.4597652962782901E-3</v>
      </c>
    </row>
    <row r="1736" spans="1:22" x14ac:dyDescent="0.35">
      <c r="A1736" s="3">
        <v>2017</v>
      </c>
      <c r="B1736" s="13" t="s">
        <v>33</v>
      </c>
      <c r="C1736" s="13" t="s">
        <v>265</v>
      </c>
      <c r="D1736" s="13">
        <v>2012</v>
      </c>
      <c r="E1736" s="14">
        <v>5</v>
      </c>
      <c r="F1736" s="13">
        <v>52</v>
      </c>
      <c r="G1736" s="13">
        <v>0</v>
      </c>
      <c r="H1736" s="13">
        <v>52</v>
      </c>
      <c r="I1736" s="13" t="b">
        <v>1</v>
      </c>
      <c r="J1736" s="4">
        <v>0</v>
      </c>
      <c r="K1736">
        <f t="shared" si="135"/>
        <v>2.6521952015668354E-4</v>
      </c>
      <c r="L1736">
        <f t="shared" si="136"/>
        <v>1.6285561708356378E-2</v>
      </c>
      <c r="M1736">
        <f t="shared" si="137"/>
        <v>0</v>
      </c>
      <c r="N1736">
        <f t="shared" si="138"/>
        <v>1.6285561708356378E-2</v>
      </c>
      <c r="O1736">
        <f t="shared" si="139"/>
        <v>8.1427808541781888E-2</v>
      </c>
      <c r="Q1736" s="7">
        <v>1710</v>
      </c>
      <c r="R1736" s="7">
        <v>5.4125747078902285E-4</v>
      </c>
      <c r="S1736" s="7">
        <v>-5.4125747078902285E-4</v>
      </c>
      <c r="U1736" s="7">
        <v>96.91043083900226</v>
      </c>
      <c r="V1736" s="7">
        <v>2.4641175827185132E-3</v>
      </c>
    </row>
    <row r="1737" spans="1:22" x14ac:dyDescent="0.35">
      <c r="A1737" s="24">
        <v>2014</v>
      </c>
      <c r="B1737" s="17" t="s">
        <v>37</v>
      </c>
      <c r="C1737" s="17" t="s">
        <v>157</v>
      </c>
      <c r="D1737" s="17">
        <v>2010</v>
      </c>
      <c r="E1737" s="17">
        <v>4</v>
      </c>
      <c r="F1737" s="17">
        <v>51</v>
      </c>
      <c r="G1737" s="17">
        <v>0</v>
      </c>
      <c r="H1737" s="17">
        <v>51</v>
      </c>
      <c r="I1737" s="17" t="b">
        <v>1</v>
      </c>
      <c r="J1737" s="25">
        <v>0</v>
      </c>
      <c r="K1737">
        <f t="shared" si="135"/>
        <v>2.6011914476905499E-4</v>
      </c>
      <c r="L1737">
        <f t="shared" si="136"/>
        <v>1.6128209595892999E-2</v>
      </c>
      <c r="M1737">
        <f t="shared" si="137"/>
        <v>0</v>
      </c>
      <c r="N1737">
        <f t="shared" si="138"/>
        <v>1.6128209595892999E-2</v>
      </c>
      <c r="O1737">
        <f t="shared" si="139"/>
        <v>6.4512838383571997E-2</v>
      </c>
      <c r="Q1737" s="7">
        <v>1711</v>
      </c>
      <c r="R1737" s="7">
        <v>5.3504066235948906E-4</v>
      </c>
      <c r="S1737" s="7">
        <v>-5.3504066235948906E-4</v>
      </c>
      <c r="U1737" s="7">
        <v>96.967120181405889</v>
      </c>
      <c r="V1737" s="7">
        <v>2.4641175827185158E-3</v>
      </c>
    </row>
    <row r="1738" spans="1:22" x14ac:dyDescent="0.35">
      <c r="A1738" s="5">
        <v>2014</v>
      </c>
      <c r="B1738" s="14" t="s">
        <v>92</v>
      </c>
      <c r="C1738" s="14" t="s">
        <v>218</v>
      </c>
      <c r="D1738" s="14">
        <v>2014</v>
      </c>
      <c r="E1738" s="14">
        <v>0</v>
      </c>
      <c r="F1738" s="14">
        <v>51</v>
      </c>
      <c r="G1738" s="14">
        <v>0</v>
      </c>
      <c r="H1738" s="14">
        <v>51</v>
      </c>
      <c r="I1738" s="14" t="b">
        <v>1</v>
      </c>
      <c r="J1738" s="6">
        <v>0</v>
      </c>
      <c r="K1738">
        <f t="shared" si="135"/>
        <v>2.6011914476905499E-4</v>
      </c>
      <c r="L1738">
        <f t="shared" si="136"/>
        <v>1.6128209595892999E-2</v>
      </c>
      <c r="M1738">
        <f t="shared" si="137"/>
        <v>0</v>
      </c>
      <c r="N1738">
        <f t="shared" si="138"/>
        <v>1.6128209595892999E-2</v>
      </c>
      <c r="O1738">
        <f t="shared" si="139"/>
        <v>0</v>
      </c>
      <c r="Q1738" s="7">
        <v>1712</v>
      </c>
      <c r="R1738" s="7">
        <v>5.2882385392995538E-4</v>
      </c>
      <c r="S1738" s="7">
        <v>-5.2882385392995538E-4</v>
      </c>
      <c r="U1738" s="7">
        <v>97.023809523809518</v>
      </c>
      <c r="V1738" s="7">
        <v>2.4648422166358829E-3</v>
      </c>
    </row>
    <row r="1739" spans="1:22" x14ac:dyDescent="0.35">
      <c r="A1739" s="24">
        <v>2016</v>
      </c>
      <c r="B1739" s="17" t="s">
        <v>42</v>
      </c>
      <c r="C1739" s="17" t="s">
        <v>151</v>
      </c>
      <c r="D1739" s="17">
        <v>2012</v>
      </c>
      <c r="E1739" s="17">
        <v>4</v>
      </c>
      <c r="F1739" s="17">
        <v>51</v>
      </c>
      <c r="G1739" s="17">
        <v>0</v>
      </c>
      <c r="H1739" s="17">
        <v>51</v>
      </c>
      <c r="I1739" s="17" t="b">
        <v>1</v>
      </c>
      <c r="J1739" s="25">
        <v>0</v>
      </c>
      <c r="K1739">
        <f t="shared" si="135"/>
        <v>2.6011914476905499E-4</v>
      </c>
      <c r="L1739">
        <f t="shared" si="136"/>
        <v>1.6128209595892999E-2</v>
      </c>
      <c r="M1739">
        <f t="shared" si="137"/>
        <v>0</v>
      </c>
      <c r="N1739">
        <f t="shared" si="138"/>
        <v>1.6128209595892999E-2</v>
      </c>
      <c r="O1739">
        <f t="shared" si="139"/>
        <v>6.4512838383571997E-2</v>
      </c>
      <c r="Q1739" s="7">
        <v>1713</v>
      </c>
      <c r="R1739" s="7">
        <v>5.5369108764809032E-4</v>
      </c>
      <c r="S1739" s="7">
        <v>-5.5369108764809032E-4</v>
      </c>
      <c r="U1739" s="7">
        <v>97.080498866213148</v>
      </c>
      <c r="V1739" s="7">
        <v>2.4831684333982492E-3</v>
      </c>
    </row>
    <row r="1740" spans="1:22" x14ac:dyDescent="0.35">
      <c r="A1740" s="3">
        <v>2016</v>
      </c>
      <c r="B1740" s="13" t="s">
        <v>26</v>
      </c>
      <c r="C1740" s="13" t="s">
        <v>100</v>
      </c>
      <c r="D1740" s="13">
        <v>2012</v>
      </c>
      <c r="E1740" s="14">
        <v>4</v>
      </c>
      <c r="F1740" s="13">
        <v>51</v>
      </c>
      <c r="G1740" s="13">
        <v>0</v>
      </c>
      <c r="H1740" s="13">
        <v>51</v>
      </c>
      <c r="I1740" s="13" t="b">
        <v>1</v>
      </c>
      <c r="J1740" s="4">
        <v>0</v>
      </c>
      <c r="K1740">
        <f t="shared" si="135"/>
        <v>2.6011914476905499E-4</v>
      </c>
      <c r="L1740">
        <f t="shared" si="136"/>
        <v>1.6128209595892999E-2</v>
      </c>
      <c r="M1740">
        <f t="shared" si="137"/>
        <v>0</v>
      </c>
      <c r="N1740">
        <f t="shared" si="138"/>
        <v>1.6128209595892999E-2</v>
      </c>
      <c r="O1740">
        <f t="shared" si="139"/>
        <v>6.4512838383571997E-2</v>
      </c>
      <c r="Q1740" s="7">
        <v>1714</v>
      </c>
      <c r="R1740" s="7">
        <v>5.3504066235948906E-4</v>
      </c>
      <c r="S1740" s="7">
        <v>-5.3504066235948906E-4</v>
      </c>
      <c r="U1740" s="7">
        <v>97.137188208616777</v>
      </c>
      <c r="V1740" s="7">
        <v>2.4938815314547312E-3</v>
      </c>
    </row>
    <row r="1741" spans="1:22" x14ac:dyDescent="0.35">
      <c r="A1741" s="24">
        <v>2016</v>
      </c>
      <c r="B1741" s="17" t="s">
        <v>26</v>
      </c>
      <c r="C1741" s="17" t="s">
        <v>209</v>
      </c>
      <c r="D1741" s="17">
        <v>2011</v>
      </c>
      <c r="E1741" s="17">
        <v>5</v>
      </c>
      <c r="F1741" s="17">
        <v>51</v>
      </c>
      <c r="G1741" s="17">
        <v>0</v>
      </c>
      <c r="H1741" s="17">
        <v>51</v>
      </c>
      <c r="I1741" s="17" t="b">
        <v>1</v>
      </c>
      <c r="J1741" s="25">
        <v>0</v>
      </c>
      <c r="K1741">
        <f t="shared" si="135"/>
        <v>2.6011914476905499E-4</v>
      </c>
      <c r="L1741">
        <f t="shared" si="136"/>
        <v>1.6128209595892999E-2</v>
      </c>
      <c r="M1741">
        <f t="shared" si="137"/>
        <v>0</v>
      </c>
      <c r="N1741">
        <f t="shared" si="138"/>
        <v>1.6128209595892999E-2</v>
      </c>
      <c r="O1741">
        <f t="shared" si="139"/>
        <v>8.0641047979465003E-2</v>
      </c>
      <c r="Q1741" s="7">
        <v>1715</v>
      </c>
      <c r="R1741" s="7">
        <v>5.4238138453237023E-4</v>
      </c>
      <c r="S1741" s="7">
        <v>-5.4238138453237023E-4</v>
      </c>
      <c r="U1741" s="7">
        <v>97.193877551020407</v>
      </c>
      <c r="V1741" s="7">
        <v>2.5162473012790378E-3</v>
      </c>
    </row>
    <row r="1742" spans="1:22" x14ac:dyDescent="0.35">
      <c r="A1742" s="5">
        <v>2016</v>
      </c>
      <c r="B1742" s="14" t="s">
        <v>26</v>
      </c>
      <c r="C1742" s="14" t="s">
        <v>133</v>
      </c>
      <c r="D1742" s="14">
        <v>2013</v>
      </c>
      <c r="E1742" s="14">
        <v>3</v>
      </c>
      <c r="F1742" s="14">
        <v>51</v>
      </c>
      <c r="G1742" s="14">
        <v>0</v>
      </c>
      <c r="H1742" s="14">
        <v>51</v>
      </c>
      <c r="I1742" s="14" t="b">
        <v>1</v>
      </c>
      <c r="J1742" s="6">
        <v>0</v>
      </c>
      <c r="K1742">
        <f t="shared" si="135"/>
        <v>2.6011914476905499E-4</v>
      </c>
      <c r="L1742">
        <f t="shared" si="136"/>
        <v>1.6128209595892999E-2</v>
      </c>
      <c r="M1742">
        <f t="shared" si="137"/>
        <v>0</v>
      </c>
      <c r="N1742">
        <f t="shared" si="138"/>
        <v>1.6128209595892999E-2</v>
      </c>
      <c r="O1742">
        <f t="shared" si="139"/>
        <v>4.8384628787678997E-2</v>
      </c>
      <c r="Q1742" s="7">
        <v>1716</v>
      </c>
      <c r="R1742" s="7">
        <v>5.4854036092884294E-4</v>
      </c>
      <c r="S1742" s="7">
        <v>-5.4854036092884294E-4</v>
      </c>
      <c r="U1742" s="7">
        <v>97.250566893424036</v>
      </c>
      <c r="V1742" s="7">
        <v>2.5249691551651986E-3</v>
      </c>
    </row>
    <row r="1743" spans="1:22" x14ac:dyDescent="0.35">
      <c r="A1743" s="3">
        <v>2016</v>
      </c>
      <c r="B1743" s="13" t="s">
        <v>128</v>
      </c>
      <c r="C1743" s="13" t="s">
        <v>173</v>
      </c>
      <c r="D1743" s="13">
        <v>2015</v>
      </c>
      <c r="E1743" s="17">
        <v>1</v>
      </c>
      <c r="F1743" s="13">
        <v>51</v>
      </c>
      <c r="G1743" s="13">
        <v>0</v>
      </c>
      <c r="H1743" s="13">
        <v>51</v>
      </c>
      <c r="I1743" s="13" t="b">
        <v>1</v>
      </c>
      <c r="J1743" s="4">
        <v>0</v>
      </c>
      <c r="K1743">
        <f t="shared" si="135"/>
        <v>2.6011914476905499E-4</v>
      </c>
      <c r="L1743">
        <f t="shared" si="136"/>
        <v>1.6128209595892999E-2</v>
      </c>
      <c r="M1743">
        <f t="shared" si="137"/>
        <v>0</v>
      </c>
      <c r="N1743">
        <f t="shared" si="138"/>
        <v>1.6128209595892999E-2</v>
      </c>
      <c r="O1743">
        <f t="shared" si="139"/>
        <v>1.6128209595892999E-2</v>
      </c>
      <c r="Q1743" s="7">
        <v>1717</v>
      </c>
      <c r="R1743" s="7">
        <v>5.1774547894647917E-4</v>
      </c>
      <c r="S1743" s="7">
        <v>-5.1774547894647917E-4</v>
      </c>
      <c r="U1743" s="7">
        <v>97.307256235827666</v>
      </c>
      <c r="V1743" s="7">
        <v>2.5408997179631092E-3</v>
      </c>
    </row>
    <row r="1744" spans="1:22" x14ac:dyDescent="0.35">
      <c r="A1744" s="5">
        <v>2017</v>
      </c>
      <c r="B1744" s="14" t="s">
        <v>24</v>
      </c>
      <c r="C1744" s="14" t="s">
        <v>120</v>
      </c>
      <c r="D1744" s="14">
        <v>2014</v>
      </c>
      <c r="E1744" s="14">
        <v>3</v>
      </c>
      <c r="F1744" s="14">
        <v>51</v>
      </c>
      <c r="G1744" s="14">
        <v>0</v>
      </c>
      <c r="H1744" s="14">
        <v>51</v>
      </c>
      <c r="I1744" s="14" t="b">
        <v>1</v>
      </c>
      <c r="J1744" s="6">
        <v>0</v>
      </c>
      <c r="K1744">
        <f t="shared" si="135"/>
        <v>2.6011914476905499E-4</v>
      </c>
      <c r="L1744">
        <f t="shared" si="136"/>
        <v>1.6128209595892999E-2</v>
      </c>
      <c r="M1744">
        <f t="shared" si="137"/>
        <v>0</v>
      </c>
      <c r="N1744">
        <f t="shared" si="138"/>
        <v>1.6128209595892999E-2</v>
      </c>
      <c r="O1744">
        <f t="shared" si="139"/>
        <v>4.8384628787678997E-2</v>
      </c>
      <c r="Q1744" s="7">
        <v>1718</v>
      </c>
      <c r="R1744" s="7">
        <v>5.4238138453237023E-4</v>
      </c>
      <c r="S1744" s="7">
        <v>-5.4238138453237023E-4</v>
      </c>
      <c r="U1744" s="7">
        <v>97.363945578231295</v>
      </c>
      <c r="V1744" s="7">
        <v>2.5607861094553599E-3</v>
      </c>
    </row>
    <row r="1745" spans="1:22" x14ac:dyDescent="0.35">
      <c r="A1745" s="3">
        <v>2017</v>
      </c>
      <c r="B1745" s="13" t="s">
        <v>24</v>
      </c>
      <c r="C1745" s="13" t="s">
        <v>120</v>
      </c>
      <c r="D1745" s="13">
        <v>2017</v>
      </c>
      <c r="E1745" s="17">
        <v>0</v>
      </c>
      <c r="F1745" s="13">
        <v>51</v>
      </c>
      <c r="G1745" s="13">
        <v>0</v>
      </c>
      <c r="H1745" s="13">
        <v>51</v>
      </c>
      <c r="I1745" s="13" t="b">
        <v>1</v>
      </c>
      <c r="J1745" s="4">
        <v>0</v>
      </c>
      <c r="K1745">
        <f t="shared" si="135"/>
        <v>2.6011914476905499E-4</v>
      </c>
      <c r="L1745">
        <f t="shared" si="136"/>
        <v>1.6128209595892999E-2</v>
      </c>
      <c r="M1745">
        <f t="shared" si="137"/>
        <v>0</v>
      </c>
      <c r="N1745">
        <f t="shared" si="138"/>
        <v>1.6128209595892999E-2</v>
      </c>
      <c r="O1745">
        <f t="shared" si="139"/>
        <v>0</v>
      </c>
      <c r="Q1745" s="7">
        <v>1719</v>
      </c>
      <c r="R1745" s="7">
        <v>5.4854036092884294E-4</v>
      </c>
      <c r="S1745" s="7">
        <v>-5.4854036092884294E-4</v>
      </c>
      <c r="U1745" s="7">
        <v>97.420634920634924</v>
      </c>
      <c r="V1745" s="7">
        <v>2.5607861094553599E-3</v>
      </c>
    </row>
    <row r="1746" spans="1:22" x14ac:dyDescent="0.35">
      <c r="A1746" s="5">
        <v>2017</v>
      </c>
      <c r="B1746" s="14" t="s">
        <v>52</v>
      </c>
      <c r="C1746" s="14" t="s">
        <v>53</v>
      </c>
      <c r="D1746" s="14">
        <v>2016</v>
      </c>
      <c r="E1746" s="14">
        <v>1</v>
      </c>
      <c r="F1746" s="14">
        <v>51</v>
      </c>
      <c r="G1746" s="14">
        <v>0</v>
      </c>
      <c r="H1746" s="14">
        <v>51</v>
      </c>
      <c r="I1746" s="14" t="b">
        <v>1</v>
      </c>
      <c r="J1746" s="6">
        <v>0</v>
      </c>
      <c r="K1746">
        <f t="shared" si="135"/>
        <v>2.6011914476905499E-4</v>
      </c>
      <c r="L1746">
        <f t="shared" si="136"/>
        <v>1.6128209595892999E-2</v>
      </c>
      <c r="M1746">
        <f t="shared" si="137"/>
        <v>0</v>
      </c>
      <c r="N1746">
        <f t="shared" si="138"/>
        <v>1.6128209595892999E-2</v>
      </c>
      <c r="O1746">
        <f t="shared" si="139"/>
        <v>1.6128209595892999E-2</v>
      </c>
      <c r="Q1746" s="7">
        <v>1720</v>
      </c>
      <c r="R1746" s="7">
        <v>5.2390445534295188E-4</v>
      </c>
      <c r="S1746" s="7">
        <v>-5.2390445534295188E-4</v>
      </c>
      <c r="U1746" s="7">
        <v>97.477324263038554</v>
      </c>
      <c r="V1746" s="7">
        <v>2.560786109455366E-3</v>
      </c>
    </row>
    <row r="1747" spans="1:22" x14ac:dyDescent="0.35">
      <c r="A1747" s="24">
        <v>2017</v>
      </c>
      <c r="B1747" s="17" t="s">
        <v>104</v>
      </c>
      <c r="C1747" s="17" t="s">
        <v>211</v>
      </c>
      <c r="D1747" s="17">
        <v>2012</v>
      </c>
      <c r="E1747" s="17">
        <v>5</v>
      </c>
      <c r="F1747" s="17">
        <v>51</v>
      </c>
      <c r="G1747" s="17">
        <v>0</v>
      </c>
      <c r="H1747" s="17">
        <v>51</v>
      </c>
      <c r="I1747" s="17" t="b">
        <v>1</v>
      </c>
      <c r="J1747" s="25">
        <v>0</v>
      </c>
      <c r="K1747">
        <f t="shared" si="135"/>
        <v>2.6011914476905499E-4</v>
      </c>
      <c r="L1747">
        <f t="shared" si="136"/>
        <v>1.6128209595892999E-2</v>
      </c>
      <c r="M1747">
        <f t="shared" si="137"/>
        <v>0</v>
      </c>
      <c r="N1747">
        <f t="shared" si="138"/>
        <v>1.6128209595892999E-2</v>
      </c>
      <c r="O1747">
        <f t="shared" si="139"/>
        <v>8.0641047979465003E-2</v>
      </c>
      <c r="Q1747" s="7">
        <v>1721</v>
      </c>
      <c r="R1747" s="7">
        <v>5.3622240813589741E-4</v>
      </c>
      <c r="S1747" s="7">
        <v>-5.3622240813589741E-4</v>
      </c>
      <c r="U1747" s="7">
        <v>97.534013605442169</v>
      </c>
      <c r="V1747" s="7">
        <v>2.5796573014131674E-3</v>
      </c>
    </row>
    <row r="1748" spans="1:22" x14ac:dyDescent="0.35">
      <c r="A1748" s="3">
        <v>2017</v>
      </c>
      <c r="B1748" s="13" t="s">
        <v>26</v>
      </c>
      <c r="C1748" s="13" t="s">
        <v>100</v>
      </c>
      <c r="D1748" s="13">
        <v>2014</v>
      </c>
      <c r="E1748" s="14">
        <v>3</v>
      </c>
      <c r="F1748" s="13">
        <v>51</v>
      </c>
      <c r="G1748" s="13">
        <v>0</v>
      </c>
      <c r="H1748" s="13">
        <v>51</v>
      </c>
      <c r="I1748" s="13" t="b">
        <v>1</v>
      </c>
      <c r="J1748" s="4">
        <v>0</v>
      </c>
      <c r="K1748">
        <f t="shared" si="135"/>
        <v>2.6011914476905499E-4</v>
      </c>
      <c r="L1748">
        <f t="shared" si="136"/>
        <v>1.6128209595892999E-2</v>
      </c>
      <c r="M1748">
        <f t="shared" si="137"/>
        <v>0</v>
      </c>
      <c r="N1748">
        <f t="shared" si="138"/>
        <v>1.6128209595892999E-2</v>
      </c>
      <c r="O1748">
        <f t="shared" si="139"/>
        <v>4.8384628787678997E-2</v>
      </c>
      <c r="Q1748" s="7">
        <v>1722</v>
      </c>
      <c r="R1748" s="7">
        <v>5.3622240813589741E-4</v>
      </c>
      <c r="S1748" s="7">
        <v>-5.3622240813589741E-4</v>
      </c>
      <c r="U1748" s="7">
        <v>97.590702947845799</v>
      </c>
      <c r="V1748" s="7">
        <v>2.5830220067403148E-3</v>
      </c>
    </row>
    <row r="1749" spans="1:22" x14ac:dyDescent="0.35">
      <c r="A1749" s="3">
        <v>2017</v>
      </c>
      <c r="B1749" s="13" t="s">
        <v>26</v>
      </c>
      <c r="C1749" s="13" t="s">
        <v>133</v>
      </c>
      <c r="D1749" s="13">
        <v>2015</v>
      </c>
      <c r="E1749" s="17">
        <v>2</v>
      </c>
      <c r="F1749" s="13">
        <v>51</v>
      </c>
      <c r="G1749" s="13">
        <v>0</v>
      </c>
      <c r="H1749" s="13">
        <v>51</v>
      </c>
      <c r="I1749" s="13" t="b">
        <v>1</v>
      </c>
      <c r="J1749" s="4">
        <v>0</v>
      </c>
      <c r="K1749">
        <f t="shared" si="135"/>
        <v>2.6011914476905499E-4</v>
      </c>
      <c r="L1749">
        <f t="shared" si="136"/>
        <v>1.6128209595892999E-2</v>
      </c>
      <c r="M1749">
        <f t="shared" si="137"/>
        <v>0</v>
      </c>
      <c r="N1749">
        <f t="shared" si="138"/>
        <v>1.6128209595892999E-2</v>
      </c>
      <c r="O1749">
        <f t="shared" si="139"/>
        <v>3.2256419191785998E-2</v>
      </c>
      <c r="Q1749" s="7">
        <v>1723</v>
      </c>
      <c r="R1749" s="7">
        <v>5.300634317394247E-4</v>
      </c>
      <c r="S1749" s="7">
        <v>-5.300634317394247E-4</v>
      </c>
      <c r="U1749" s="7">
        <v>97.647392290249428</v>
      </c>
      <c r="V1749" s="7">
        <v>2.5905636928822339E-3</v>
      </c>
    </row>
    <row r="1750" spans="1:22" x14ac:dyDescent="0.35">
      <c r="A1750" s="3">
        <v>2013</v>
      </c>
      <c r="B1750" s="13" t="s">
        <v>118</v>
      </c>
      <c r="C1750" s="13" t="s">
        <v>119</v>
      </c>
      <c r="D1750" s="13">
        <v>2010</v>
      </c>
      <c r="E1750" s="14">
        <v>3</v>
      </c>
      <c r="F1750" s="13">
        <v>50</v>
      </c>
      <c r="G1750" s="13">
        <v>0</v>
      </c>
      <c r="H1750" s="13">
        <v>50</v>
      </c>
      <c r="I1750" s="13" t="b">
        <v>1</v>
      </c>
      <c r="J1750" s="4">
        <v>0</v>
      </c>
      <c r="K1750">
        <f t="shared" si="135"/>
        <v>2.5501876938142649E-4</v>
      </c>
      <c r="L1750">
        <f t="shared" si="136"/>
        <v>1.5969307103986273E-2</v>
      </c>
      <c r="M1750">
        <f t="shared" si="137"/>
        <v>0</v>
      </c>
      <c r="N1750">
        <f t="shared" si="138"/>
        <v>1.5969307103986273E-2</v>
      </c>
      <c r="O1750">
        <f t="shared" si="139"/>
        <v>4.7907921311958819E-2</v>
      </c>
      <c r="Q1750" s="7">
        <v>1724</v>
      </c>
      <c r="R1750" s="7">
        <v>5.300634317394247E-4</v>
      </c>
      <c r="S1750" s="7">
        <v>-5.300634317394247E-4</v>
      </c>
      <c r="U1750" s="7">
        <v>97.704081632653057</v>
      </c>
      <c r="V1750" s="7">
        <v>2.6259679213718073E-3</v>
      </c>
    </row>
    <row r="1751" spans="1:22" x14ac:dyDescent="0.35">
      <c r="A1751" s="3">
        <v>2013</v>
      </c>
      <c r="B1751" s="13" t="s">
        <v>33</v>
      </c>
      <c r="C1751" s="13" t="s">
        <v>86</v>
      </c>
      <c r="D1751" s="13">
        <v>2010</v>
      </c>
      <c r="E1751" s="17">
        <v>3</v>
      </c>
      <c r="F1751" s="13">
        <v>50</v>
      </c>
      <c r="G1751" s="13">
        <v>0</v>
      </c>
      <c r="H1751" s="13">
        <v>50</v>
      </c>
      <c r="I1751" s="13" t="b">
        <v>1</v>
      </c>
      <c r="J1751" s="4">
        <v>0</v>
      </c>
      <c r="K1751">
        <f t="shared" si="135"/>
        <v>2.5501876938142649E-4</v>
      </c>
      <c r="L1751">
        <f t="shared" si="136"/>
        <v>1.5969307103986273E-2</v>
      </c>
      <c r="M1751">
        <f t="shared" si="137"/>
        <v>0</v>
      </c>
      <c r="N1751">
        <f t="shared" si="138"/>
        <v>1.5969307103986273E-2</v>
      </c>
      <c r="O1751">
        <f t="shared" si="139"/>
        <v>4.7907921311958819E-2</v>
      </c>
      <c r="Q1751" s="7">
        <v>1725</v>
      </c>
      <c r="R1751" s="7">
        <v>5.1893842425769477E-4</v>
      </c>
      <c r="S1751" s="7">
        <v>-5.1893842425769477E-4</v>
      </c>
      <c r="U1751" s="7">
        <v>97.760770975056687</v>
      </c>
      <c r="V1751" s="7">
        <v>2.6432585192317335E-3</v>
      </c>
    </row>
    <row r="1752" spans="1:22" x14ac:dyDescent="0.35">
      <c r="A1752" s="3">
        <v>2013</v>
      </c>
      <c r="B1752" s="13" t="s">
        <v>26</v>
      </c>
      <c r="C1752" s="13" t="s">
        <v>209</v>
      </c>
      <c r="D1752" s="13">
        <v>2008</v>
      </c>
      <c r="E1752" s="14">
        <v>5</v>
      </c>
      <c r="F1752" s="13">
        <v>50</v>
      </c>
      <c r="G1752" s="13">
        <v>0</v>
      </c>
      <c r="H1752" s="13">
        <v>50</v>
      </c>
      <c r="I1752" s="13" t="b">
        <v>1</v>
      </c>
      <c r="J1752" s="4">
        <v>0</v>
      </c>
      <c r="K1752">
        <f t="shared" si="135"/>
        <v>2.5501876938142649E-4</v>
      </c>
      <c r="L1752">
        <f t="shared" si="136"/>
        <v>1.5969307103986273E-2</v>
      </c>
      <c r="M1752">
        <f t="shared" si="137"/>
        <v>0</v>
      </c>
      <c r="N1752">
        <f t="shared" si="138"/>
        <v>1.5969307103986273E-2</v>
      </c>
      <c r="O1752">
        <f t="shared" si="139"/>
        <v>7.9846535519931372E-2</v>
      </c>
      <c r="Q1752" s="7">
        <v>1726</v>
      </c>
      <c r="R1752" s="7">
        <v>5.3113961656912E-4</v>
      </c>
      <c r="S1752" s="7">
        <v>-5.3113961656912E-4</v>
      </c>
      <c r="U1752" s="7">
        <v>97.817460317460316</v>
      </c>
      <c r="V1752" s="7">
        <v>2.6781342178562708E-3</v>
      </c>
    </row>
    <row r="1753" spans="1:22" x14ac:dyDescent="0.35">
      <c r="A1753" s="3">
        <v>2014</v>
      </c>
      <c r="B1753" s="13" t="s">
        <v>42</v>
      </c>
      <c r="C1753" s="13" t="s">
        <v>112</v>
      </c>
      <c r="D1753" s="13">
        <v>2010</v>
      </c>
      <c r="E1753" s="17">
        <v>4</v>
      </c>
      <c r="F1753" s="13">
        <v>50</v>
      </c>
      <c r="G1753" s="13">
        <v>0</v>
      </c>
      <c r="H1753" s="13">
        <v>50</v>
      </c>
      <c r="I1753" s="13" t="b">
        <v>1</v>
      </c>
      <c r="J1753" s="4">
        <v>0</v>
      </c>
      <c r="K1753">
        <f t="shared" si="135"/>
        <v>2.5501876938142649E-4</v>
      </c>
      <c r="L1753">
        <f t="shared" si="136"/>
        <v>1.5969307103986273E-2</v>
      </c>
      <c r="M1753">
        <f t="shared" si="137"/>
        <v>0</v>
      </c>
      <c r="N1753">
        <f t="shared" si="138"/>
        <v>1.5969307103986273E-2</v>
      </c>
      <c r="O1753">
        <f t="shared" si="139"/>
        <v>6.3877228415945092E-2</v>
      </c>
      <c r="Q1753" s="7">
        <v>1727</v>
      </c>
      <c r="R1753" s="7">
        <v>5.2503902041340733E-4</v>
      </c>
      <c r="S1753" s="7">
        <v>-5.2503902041340733E-4</v>
      </c>
      <c r="U1753" s="7">
        <v>97.874149659863946</v>
      </c>
      <c r="V1753" s="7">
        <v>2.6814707349809446E-3</v>
      </c>
    </row>
    <row r="1754" spans="1:22" x14ac:dyDescent="0.35">
      <c r="A1754" s="3">
        <v>2014</v>
      </c>
      <c r="B1754" s="13" t="s">
        <v>136</v>
      </c>
      <c r="C1754" s="13" t="s">
        <v>205</v>
      </c>
      <c r="D1754" s="13">
        <v>2011</v>
      </c>
      <c r="E1754" s="14">
        <v>3</v>
      </c>
      <c r="F1754" s="13">
        <v>50</v>
      </c>
      <c r="G1754" s="13">
        <v>0</v>
      </c>
      <c r="H1754" s="13">
        <v>50</v>
      </c>
      <c r="I1754" s="13" t="b">
        <v>1</v>
      </c>
      <c r="J1754" s="4">
        <v>0</v>
      </c>
      <c r="K1754">
        <f t="shared" si="135"/>
        <v>2.5501876938142649E-4</v>
      </c>
      <c r="L1754">
        <f t="shared" si="136"/>
        <v>1.5969307103986273E-2</v>
      </c>
      <c r="M1754">
        <f t="shared" si="137"/>
        <v>0</v>
      </c>
      <c r="N1754">
        <f t="shared" si="138"/>
        <v>1.5969307103986273E-2</v>
      </c>
      <c r="O1754">
        <f t="shared" si="139"/>
        <v>4.7907921311958819E-2</v>
      </c>
      <c r="Q1754" s="7">
        <v>1728</v>
      </c>
      <c r="R1754" s="7">
        <v>5.1893842425769477E-4</v>
      </c>
      <c r="S1754" s="7">
        <v>-5.1893842425769477E-4</v>
      </c>
      <c r="U1754" s="7">
        <v>97.930839002267575</v>
      </c>
      <c r="V1754" s="7">
        <v>2.7036004093343741E-3</v>
      </c>
    </row>
    <row r="1755" spans="1:22" x14ac:dyDescent="0.35">
      <c r="A1755" s="24">
        <v>2014</v>
      </c>
      <c r="B1755" s="17" t="s">
        <v>33</v>
      </c>
      <c r="C1755" s="17" t="s">
        <v>97</v>
      </c>
      <c r="D1755" s="17">
        <v>2010</v>
      </c>
      <c r="E1755" s="17">
        <v>4</v>
      </c>
      <c r="F1755" s="17">
        <v>50</v>
      </c>
      <c r="G1755" s="17">
        <v>0</v>
      </c>
      <c r="H1755" s="17">
        <v>50</v>
      </c>
      <c r="I1755" s="17" t="b">
        <v>1</v>
      </c>
      <c r="J1755" s="25">
        <v>0</v>
      </c>
      <c r="K1755">
        <f t="shared" si="135"/>
        <v>2.5501876938142649E-4</v>
      </c>
      <c r="L1755">
        <f t="shared" si="136"/>
        <v>1.5969307103986273E-2</v>
      </c>
      <c r="M1755">
        <f t="shared" si="137"/>
        <v>0</v>
      </c>
      <c r="N1755">
        <f t="shared" si="138"/>
        <v>1.5969307103986273E-2</v>
      </c>
      <c r="O1755">
        <f t="shared" si="139"/>
        <v>6.3877228415945092E-2</v>
      </c>
      <c r="Q1755" s="7">
        <v>1729</v>
      </c>
      <c r="R1755" s="7">
        <v>5.2503902041340733E-4</v>
      </c>
      <c r="S1755" s="7">
        <v>-5.2503902041340733E-4</v>
      </c>
      <c r="U1755" s="7">
        <v>97.987528344671205</v>
      </c>
      <c r="V1755" s="7">
        <v>2.7315051834190538E-3</v>
      </c>
    </row>
    <row r="1756" spans="1:22" x14ac:dyDescent="0.35">
      <c r="A1756" s="3">
        <v>2015</v>
      </c>
      <c r="B1756" s="13" t="s">
        <v>58</v>
      </c>
      <c r="C1756" s="13" t="s">
        <v>63</v>
      </c>
      <c r="D1756" s="13">
        <v>2012</v>
      </c>
      <c r="E1756" s="14">
        <v>3</v>
      </c>
      <c r="F1756" s="13">
        <v>50</v>
      </c>
      <c r="G1756" s="13">
        <v>0</v>
      </c>
      <c r="H1756" s="13">
        <v>50</v>
      </c>
      <c r="I1756" s="13" t="b">
        <v>1</v>
      </c>
      <c r="J1756" s="4">
        <v>0</v>
      </c>
      <c r="K1756">
        <f t="shared" si="135"/>
        <v>2.5501876938142649E-4</v>
      </c>
      <c r="L1756">
        <f t="shared" si="136"/>
        <v>1.5969307103986273E-2</v>
      </c>
      <c r="M1756">
        <f t="shared" si="137"/>
        <v>0</v>
      </c>
      <c r="N1756">
        <f t="shared" si="138"/>
        <v>1.5969307103986273E-2</v>
      </c>
      <c r="O1756">
        <f t="shared" si="139"/>
        <v>4.7907921311958819E-2</v>
      </c>
      <c r="Q1756" s="7">
        <v>1730</v>
      </c>
      <c r="R1756" s="7">
        <v>5.1283782810198221E-4</v>
      </c>
      <c r="S1756" s="7">
        <v>-5.1283782810198221E-4</v>
      </c>
      <c r="U1756" s="7">
        <v>98.044217687074834</v>
      </c>
      <c r="V1756" s="7">
        <v>2.7377608122875958E-3</v>
      </c>
    </row>
    <row r="1757" spans="1:22" x14ac:dyDescent="0.35">
      <c r="A1757" s="3">
        <v>2015</v>
      </c>
      <c r="B1757" s="13" t="s">
        <v>106</v>
      </c>
      <c r="C1757" s="13" t="s">
        <v>107</v>
      </c>
      <c r="D1757" s="13">
        <v>2014</v>
      </c>
      <c r="E1757" s="17">
        <v>1</v>
      </c>
      <c r="F1757" s="13">
        <v>50</v>
      </c>
      <c r="G1757" s="13">
        <v>0</v>
      </c>
      <c r="H1757" s="13">
        <v>50</v>
      </c>
      <c r="I1757" s="13" t="b">
        <v>1</v>
      </c>
      <c r="J1757" s="4">
        <v>0</v>
      </c>
      <c r="K1757">
        <f t="shared" si="135"/>
        <v>2.5501876938142649E-4</v>
      </c>
      <c r="L1757">
        <f t="shared" si="136"/>
        <v>1.5969307103986273E-2</v>
      </c>
      <c r="M1757">
        <f t="shared" si="137"/>
        <v>0</v>
      </c>
      <c r="N1757">
        <f t="shared" si="138"/>
        <v>1.5969307103986273E-2</v>
      </c>
      <c r="O1757">
        <f t="shared" si="139"/>
        <v>1.5969307103986273E-2</v>
      </c>
      <c r="Q1757" s="7">
        <v>1731</v>
      </c>
      <c r="R1757" s="7">
        <v>5.2503902041340733E-4</v>
      </c>
      <c r="S1757" s="7">
        <v>-5.2503902041340733E-4</v>
      </c>
      <c r="U1757" s="7">
        <v>98.100907029478464</v>
      </c>
      <c r="V1757" s="7">
        <v>2.7516706374670057E-3</v>
      </c>
    </row>
    <row r="1758" spans="1:22" x14ac:dyDescent="0.35">
      <c r="A1758" s="3">
        <v>2015</v>
      </c>
      <c r="B1758" s="13" t="s">
        <v>33</v>
      </c>
      <c r="C1758" s="13" t="s">
        <v>203</v>
      </c>
      <c r="D1758" s="13">
        <v>2012</v>
      </c>
      <c r="E1758" s="14">
        <v>3</v>
      </c>
      <c r="F1758" s="13">
        <v>50</v>
      </c>
      <c r="G1758" s="13">
        <v>0</v>
      </c>
      <c r="H1758" s="13">
        <v>50</v>
      </c>
      <c r="I1758" s="13" t="b">
        <v>1</v>
      </c>
      <c r="J1758" s="4">
        <v>0</v>
      </c>
      <c r="K1758">
        <f t="shared" si="135"/>
        <v>2.5501876938142649E-4</v>
      </c>
      <c r="L1758">
        <f t="shared" si="136"/>
        <v>1.5969307103986273E-2</v>
      </c>
      <c r="M1758">
        <f t="shared" si="137"/>
        <v>0</v>
      </c>
      <c r="N1758">
        <f t="shared" si="138"/>
        <v>1.5969307103986273E-2</v>
      </c>
      <c r="O1758">
        <f t="shared" si="139"/>
        <v>4.7907921311958819E-2</v>
      </c>
      <c r="Q1758" s="7">
        <v>1732</v>
      </c>
      <c r="R1758" s="7">
        <v>5.1893842425769477E-4</v>
      </c>
      <c r="S1758" s="7">
        <v>-5.1893842425769477E-4</v>
      </c>
      <c r="U1758" s="7">
        <v>98.157596371882079</v>
      </c>
      <c r="V1758" s="7">
        <v>2.7583348634158122E-3</v>
      </c>
    </row>
    <row r="1759" spans="1:22" x14ac:dyDescent="0.35">
      <c r="A1759" s="24">
        <v>2015</v>
      </c>
      <c r="B1759" s="17" t="s">
        <v>26</v>
      </c>
      <c r="C1759" s="17" t="s">
        <v>100</v>
      </c>
      <c r="D1759" s="17">
        <v>2014</v>
      </c>
      <c r="E1759" s="17">
        <v>1</v>
      </c>
      <c r="F1759" s="17">
        <v>50</v>
      </c>
      <c r="G1759" s="17">
        <v>0</v>
      </c>
      <c r="H1759" s="17">
        <v>50</v>
      </c>
      <c r="I1759" s="17" t="b">
        <v>1</v>
      </c>
      <c r="J1759" s="25">
        <v>0</v>
      </c>
      <c r="K1759">
        <f t="shared" si="135"/>
        <v>2.5501876938142649E-4</v>
      </c>
      <c r="L1759">
        <f t="shared" si="136"/>
        <v>1.5969307103986273E-2</v>
      </c>
      <c r="M1759">
        <f t="shared" si="137"/>
        <v>0</v>
      </c>
      <c r="N1759">
        <f t="shared" si="138"/>
        <v>1.5969307103986273E-2</v>
      </c>
      <c r="O1759">
        <f t="shared" si="139"/>
        <v>1.5969307103986273E-2</v>
      </c>
      <c r="Q1759" s="7">
        <v>1733</v>
      </c>
      <c r="R1759" s="7">
        <v>5.3113961656912E-4</v>
      </c>
      <c r="S1759" s="7">
        <v>-5.3113961656912E-4</v>
      </c>
      <c r="U1759" s="7">
        <v>98.214285714285708</v>
      </c>
      <c r="V1759" s="7">
        <v>2.7659651265774833E-3</v>
      </c>
    </row>
    <row r="1760" spans="1:22" x14ac:dyDescent="0.35">
      <c r="A1760" s="3">
        <v>2016</v>
      </c>
      <c r="B1760" s="13" t="s">
        <v>190</v>
      </c>
      <c r="C1760" s="13" t="s">
        <v>219</v>
      </c>
      <c r="D1760" s="13">
        <v>2011</v>
      </c>
      <c r="E1760" s="14">
        <v>5</v>
      </c>
      <c r="F1760" s="13">
        <v>50</v>
      </c>
      <c r="G1760" s="13">
        <v>0</v>
      </c>
      <c r="H1760" s="13">
        <v>50</v>
      </c>
      <c r="I1760" s="13" t="b">
        <v>1</v>
      </c>
      <c r="J1760" s="4">
        <v>0</v>
      </c>
      <c r="K1760">
        <f t="shared" si="135"/>
        <v>2.5501876938142649E-4</v>
      </c>
      <c r="L1760">
        <f t="shared" si="136"/>
        <v>1.5969307103986273E-2</v>
      </c>
      <c r="M1760">
        <f t="shared" si="137"/>
        <v>0</v>
      </c>
      <c r="N1760">
        <f t="shared" si="138"/>
        <v>1.5969307103986273E-2</v>
      </c>
      <c r="O1760">
        <f t="shared" si="139"/>
        <v>7.9846535519931372E-2</v>
      </c>
      <c r="Q1760" s="7">
        <v>1734</v>
      </c>
      <c r="R1760" s="7">
        <v>5.4334080888054513E-4</v>
      </c>
      <c r="S1760" s="7">
        <v>-5.4334080888054513E-4</v>
      </c>
      <c r="U1760" s="7">
        <v>98.270975056689338</v>
      </c>
      <c r="V1760" s="7">
        <v>2.8171545889715305E-3</v>
      </c>
    </row>
    <row r="1761" spans="1:22" x14ac:dyDescent="0.35">
      <c r="A1761" s="3">
        <v>2016</v>
      </c>
      <c r="B1761" s="13" t="s">
        <v>92</v>
      </c>
      <c r="C1761" s="13" t="s">
        <v>218</v>
      </c>
      <c r="D1761" s="13">
        <v>2012</v>
      </c>
      <c r="E1761" s="17">
        <v>4</v>
      </c>
      <c r="F1761" s="13">
        <v>50</v>
      </c>
      <c r="G1761" s="13">
        <v>0</v>
      </c>
      <c r="H1761" s="13">
        <v>50</v>
      </c>
      <c r="I1761" s="13" t="b">
        <v>1</v>
      </c>
      <c r="J1761" s="4">
        <v>0</v>
      </c>
      <c r="K1761">
        <f t="shared" si="135"/>
        <v>2.5501876938142649E-4</v>
      </c>
      <c r="L1761">
        <f t="shared" si="136"/>
        <v>1.5969307103986273E-2</v>
      </c>
      <c r="M1761">
        <f t="shared" si="137"/>
        <v>0</v>
      </c>
      <c r="N1761">
        <f t="shared" si="138"/>
        <v>1.5969307103986273E-2</v>
      </c>
      <c r="O1761">
        <f t="shared" si="139"/>
        <v>6.3877228415945092E-2</v>
      </c>
      <c r="Q1761" s="7">
        <v>1735</v>
      </c>
      <c r="R1761" s="7">
        <v>5.3204936429808469E-4</v>
      </c>
      <c r="S1761" s="7">
        <v>-5.3204936429808469E-4</v>
      </c>
      <c r="U1761" s="7">
        <v>98.327664399092967</v>
      </c>
      <c r="V1761" s="7">
        <v>2.8368988226282273E-3</v>
      </c>
    </row>
    <row r="1762" spans="1:22" x14ac:dyDescent="0.35">
      <c r="A1762" s="5">
        <v>2016</v>
      </c>
      <c r="B1762" s="14" t="s">
        <v>158</v>
      </c>
      <c r="C1762" s="14" t="s">
        <v>175</v>
      </c>
      <c r="D1762" s="14">
        <v>2014</v>
      </c>
      <c r="E1762" s="14">
        <v>2</v>
      </c>
      <c r="F1762" s="14">
        <v>50</v>
      </c>
      <c r="G1762" s="14">
        <v>0</v>
      </c>
      <c r="H1762" s="14">
        <v>50</v>
      </c>
      <c r="I1762" s="14" t="b">
        <v>1</v>
      </c>
      <c r="J1762" s="6">
        <v>0</v>
      </c>
      <c r="K1762">
        <f t="shared" si="135"/>
        <v>2.5501876938142649E-4</v>
      </c>
      <c r="L1762">
        <f t="shared" si="136"/>
        <v>1.5969307103986273E-2</v>
      </c>
      <c r="M1762">
        <f t="shared" si="137"/>
        <v>0</v>
      </c>
      <c r="N1762">
        <f t="shared" si="138"/>
        <v>1.5969307103986273E-2</v>
      </c>
      <c r="O1762">
        <f t="shared" si="139"/>
        <v>3.1938614207972546E-2</v>
      </c>
      <c r="Q1762" s="7">
        <v>1736</v>
      </c>
      <c r="R1762" s="7">
        <v>5.0788275703669795E-4</v>
      </c>
      <c r="S1762" s="7">
        <v>-5.0788275703669795E-4</v>
      </c>
      <c r="U1762" s="7">
        <v>98.384353741496597</v>
      </c>
      <c r="V1762" s="7">
        <v>2.8453178993948502E-3</v>
      </c>
    </row>
    <row r="1763" spans="1:22" x14ac:dyDescent="0.35">
      <c r="A1763" s="24">
        <v>2016</v>
      </c>
      <c r="B1763" s="17" t="s">
        <v>325</v>
      </c>
      <c r="C1763" s="17" t="s">
        <v>326</v>
      </c>
      <c r="D1763" s="17">
        <v>2011</v>
      </c>
      <c r="E1763" s="17">
        <v>5</v>
      </c>
      <c r="F1763" s="17">
        <v>50</v>
      </c>
      <c r="G1763" s="17">
        <v>0</v>
      </c>
      <c r="H1763" s="17">
        <v>50</v>
      </c>
      <c r="I1763" s="17" t="b">
        <v>1</v>
      </c>
      <c r="J1763" s="25">
        <v>0</v>
      </c>
      <c r="K1763">
        <f t="shared" si="135"/>
        <v>2.5501876938142649E-4</v>
      </c>
      <c r="L1763">
        <f t="shared" si="136"/>
        <v>1.5969307103986273E-2</v>
      </c>
      <c r="M1763">
        <f t="shared" si="137"/>
        <v>0</v>
      </c>
      <c r="N1763">
        <f t="shared" si="138"/>
        <v>1.5969307103986273E-2</v>
      </c>
      <c r="O1763">
        <f t="shared" si="139"/>
        <v>7.9846535519931372E-2</v>
      </c>
      <c r="Q1763" s="7">
        <v>1737</v>
      </c>
      <c r="R1763" s="7">
        <v>5.3204936429808469E-4</v>
      </c>
      <c r="S1763" s="7">
        <v>-5.3204936429808469E-4</v>
      </c>
      <c r="U1763" s="7">
        <v>98.441043083900226</v>
      </c>
      <c r="V1763" s="7">
        <v>2.8461546345693541E-3</v>
      </c>
    </row>
    <row r="1764" spans="1:22" x14ac:dyDescent="0.35">
      <c r="A1764" s="5">
        <v>2017</v>
      </c>
      <c r="B1764" s="14" t="s">
        <v>30</v>
      </c>
      <c r="C1764" s="14" t="s">
        <v>31</v>
      </c>
      <c r="D1764" s="14">
        <v>2015</v>
      </c>
      <c r="E1764" s="14">
        <v>2</v>
      </c>
      <c r="F1764" s="14">
        <v>50</v>
      </c>
      <c r="G1764" s="14">
        <v>0</v>
      </c>
      <c r="H1764" s="14">
        <v>50</v>
      </c>
      <c r="I1764" s="14" t="b">
        <v>1</v>
      </c>
      <c r="J1764" s="6">
        <v>0</v>
      </c>
      <c r="K1764">
        <f t="shared" si="135"/>
        <v>2.5501876938142649E-4</v>
      </c>
      <c r="L1764">
        <f t="shared" si="136"/>
        <v>1.5969307103986273E-2</v>
      </c>
      <c r="M1764">
        <f t="shared" si="137"/>
        <v>0</v>
      </c>
      <c r="N1764">
        <f t="shared" si="138"/>
        <v>1.5969307103986273E-2</v>
      </c>
      <c r="O1764">
        <f t="shared" si="139"/>
        <v>3.1938614207972546E-2</v>
      </c>
      <c r="Q1764" s="7">
        <v>1738</v>
      </c>
      <c r="R1764" s="7">
        <v>5.3204936429808469E-4</v>
      </c>
      <c r="S1764" s="7">
        <v>-5.3204936429808469E-4</v>
      </c>
      <c r="U1764" s="7">
        <v>98.497732426303855</v>
      </c>
      <c r="V1764" s="7">
        <v>2.8733475330223789E-3</v>
      </c>
    </row>
    <row r="1765" spans="1:22" x14ac:dyDescent="0.35">
      <c r="A1765" s="3">
        <v>2017</v>
      </c>
      <c r="B1765" s="13" t="s">
        <v>26</v>
      </c>
      <c r="C1765" s="13" t="s">
        <v>100</v>
      </c>
      <c r="D1765" s="13">
        <v>2015</v>
      </c>
      <c r="E1765" s="17">
        <v>2</v>
      </c>
      <c r="F1765" s="13">
        <v>50</v>
      </c>
      <c r="G1765" s="13">
        <v>0</v>
      </c>
      <c r="H1765" s="13">
        <v>50</v>
      </c>
      <c r="I1765" s="13" t="b">
        <v>1</v>
      </c>
      <c r="J1765" s="4">
        <v>0</v>
      </c>
      <c r="K1765">
        <f t="shared" si="135"/>
        <v>2.5501876938142649E-4</v>
      </c>
      <c r="L1765">
        <f t="shared" si="136"/>
        <v>1.5969307103986273E-2</v>
      </c>
      <c r="M1765">
        <f t="shared" si="137"/>
        <v>0</v>
      </c>
      <c r="N1765">
        <f t="shared" si="138"/>
        <v>1.5969307103986273E-2</v>
      </c>
      <c r="O1765">
        <f t="shared" si="139"/>
        <v>3.1938614207972546E-2</v>
      </c>
      <c r="Q1765" s="7">
        <v>1739</v>
      </c>
      <c r="R1765" s="7">
        <v>5.3809101611343132E-4</v>
      </c>
      <c r="S1765" s="7">
        <v>-5.3809101611343132E-4</v>
      </c>
      <c r="U1765" s="7">
        <v>98.554421768707485</v>
      </c>
      <c r="V1765" s="7">
        <v>2.8857809281217085E-3</v>
      </c>
    </row>
    <row r="1766" spans="1:22" x14ac:dyDescent="0.35">
      <c r="A1766" s="5">
        <v>2017</v>
      </c>
      <c r="B1766" s="14" t="s">
        <v>128</v>
      </c>
      <c r="C1766" s="14" t="s">
        <v>173</v>
      </c>
      <c r="D1766" s="14">
        <v>2014</v>
      </c>
      <c r="E1766" s="14">
        <v>3</v>
      </c>
      <c r="F1766" s="14">
        <v>50</v>
      </c>
      <c r="G1766" s="14">
        <v>0</v>
      </c>
      <c r="H1766" s="14">
        <v>50</v>
      </c>
      <c r="I1766" s="14" t="b">
        <v>1</v>
      </c>
      <c r="J1766" s="6">
        <v>0</v>
      </c>
      <c r="K1766">
        <f t="shared" si="135"/>
        <v>2.5501876938142649E-4</v>
      </c>
      <c r="L1766">
        <f t="shared" si="136"/>
        <v>1.5969307103986273E-2</v>
      </c>
      <c r="M1766">
        <f t="shared" si="137"/>
        <v>0</v>
      </c>
      <c r="N1766">
        <f t="shared" si="138"/>
        <v>1.5969307103986273E-2</v>
      </c>
      <c r="O1766">
        <f t="shared" si="139"/>
        <v>4.7907921311958819E-2</v>
      </c>
      <c r="Q1766" s="7">
        <v>1740</v>
      </c>
      <c r="R1766" s="7">
        <v>5.2600771248273795E-4</v>
      </c>
      <c r="S1766" s="7">
        <v>-5.2600771248273795E-4</v>
      </c>
      <c r="U1766" s="7">
        <v>98.611111111111114</v>
      </c>
      <c r="V1766" s="7">
        <v>2.898382011658531E-3</v>
      </c>
    </row>
    <row r="1767" spans="1:22" x14ac:dyDescent="0.35">
      <c r="Q1767" s="7">
        <v>1741</v>
      </c>
      <c r="R1767" s="7">
        <v>5.1392440885204458E-4</v>
      </c>
      <c r="S1767" s="7">
        <v>-5.1392440885204458E-4</v>
      </c>
      <c r="U1767" s="7">
        <v>98.667800453514744</v>
      </c>
      <c r="V1767" s="7">
        <v>2.9023862254191155E-3</v>
      </c>
    </row>
    <row r="1768" spans="1:22" x14ac:dyDescent="0.35">
      <c r="Q1768" s="7">
        <v>1742</v>
      </c>
      <c r="R1768" s="7">
        <v>5.2600771248273795E-4</v>
      </c>
      <c r="S1768" s="7">
        <v>-5.2600771248273795E-4</v>
      </c>
      <c r="U1768" s="7">
        <v>98.724489795918359</v>
      </c>
      <c r="V1768" s="7">
        <v>2.9277063023974881E-3</v>
      </c>
    </row>
    <row r="1769" spans="1:22" x14ac:dyDescent="0.35">
      <c r="Q1769" s="7">
        <v>1743</v>
      </c>
      <c r="R1769" s="7">
        <v>5.0788275703669795E-4</v>
      </c>
      <c r="S1769" s="7">
        <v>-5.0788275703669795E-4</v>
      </c>
      <c r="U1769" s="7">
        <v>98.781179138321988</v>
      </c>
      <c r="V1769" s="7">
        <v>2.9394958667781695E-3</v>
      </c>
    </row>
    <row r="1770" spans="1:22" x14ac:dyDescent="0.35">
      <c r="Q1770" s="7">
        <v>1744</v>
      </c>
      <c r="R1770" s="7">
        <v>5.1392440885204458E-4</v>
      </c>
      <c r="S1770" s="7">
        <v>-5.1392440885204458E-4</v>
      </c>
      <c r="U1770" s="7">
        <v>98.837868480725618</v>
      </c>
      <c r="V1770" s="7">
        <v>2.9727115636396721E-3</v>
      </c>
    </row>
    <row r="1771" spans="1:22" x14ac:dyDescent="0.35">
      <c r="Q1771" s="7">
        <v>1745</v>
      </c>
      <c r="R1771" s="7">
        <v>5.3809101611343132E-4</v>
      </c>
      <c r="S1771" s="7">
        <v>-5.3809101611343132E-4</v>
      </c>
      <c r="U1771" s="7">
        <v>98.894557823129247</v>
      </c>
      <c r="V1771" s="7">
        <v>2.9803164914719176E-3</v>
      </c>
    </row>
    <row r="1772" spans="1:22" x14ac:dyDescent="0.35">
      <c r="Q1772" s="7">
        <v>1746</v>
      </c>
      <c r="R1772" s="7">
        <v>5.2600771248273795E-4</v>
      </c>
      <c r="S1772" s="7">
        <v>-5.2600771248273795E-4</v>
      </c>
      <c r="U1772" s="7">
        <v>98.951247165532877</v>
      </c>
      <c r="V1772" s="7">
        <v>3.0281716984353027E-3</v>
      </c>
    </row>
    <row r="1773" spans="1:22" x14ac:dyDescent="0.35">
      <c r="Q1773" s="7">
        <v>1747</v>
      </c>
      <c r="R1773" s="7">
        <v>5.1996606066739132E-4</v>
      </c>
      <c r="S1773" s="7">
        <v>-5.1996606066739132E-4</v>
      </c>
      <c r="U1773" s="7">
        <v>99.007936507936506</v>
      </c>
      <c r="V1773" s="7">
        <v>3.064200942845343E-3</v>
      </c>
    </row>
    <row r="1774" spans="1:22" x14ac:dyDescent="0.35">
      <c r="Q1774" s="7">
        <v>1748</v>
      </c>
      <c r="R1774" s="7">
        <v>5.2082524410156398E-4</v>
      </c>
      <c r="S1774" s="7">
        <v>-5.2082524410156398E-4</v>
      </c>
      <c r="U1774" s="7">
        <v>99.064625850340136</v>
      </c>
      <c r="V1774" s="7">
        <v>3.0732945850860897E-3</v>
      </c>
    </row>
    <row r="1775" spans="1:22" x14ac:dyDescent="0.35">
      <c r="Q1775" s="7">
        <v>1749</v>
      </c>
      <c r="R1775" s="7">
        <v>5.2082524410156398E-4</v>
      </c>
      <c r="S1775" s="7">
        <v>-5.2082524410156398E-4</v>
      </c>
      <c r="U1775" s="7">
        <v>99.121315192743765</v>
      </c>
      <c r="V1775" s="7">
        <v>3.0906549669620356E-3</v>
      </c>
    </row>
    <row r="1776" spans="1:22" x14ac:dyDescent="0.35">
      <c r="Q1776" s="7">
        <v>1750</v>
      </c>
      <c r="R1776" s="7">
        <v>5.3278949750253611E-4</v>
      </c>
      <c r="S1776" s="7">
        <v>-5.3278949750253611E-4</v>
      </c>
      <c r="U1776" s="7">
        <v>99.178004535147394</v>
      </c>
      <c r="V1776" s="7">
        <v>3.1318387900685293E-3</v>
      </c>
    </row>
    <row r="1777" spans="17:22" x14ac:dyDescent="0.35">
      <c r="Q1777" s="7">
        <v>1751</v>
      </c>
      <c r="R1777" s="7">
        <v>5.2680737080204999E-4</v>
      </c>
      <c r="S1777" s="7">
        <v>-5.2680737080204999E-4</v>
      </c>
      <c r="U1777" s="7">
        <v>99.234693877551024</v>
      </c>
      <c r="V1777" s="7">
        <v>3.1504054990363069E-3</v>
      </c>
    </row>
    <row r="1778" spans="17:22" x14ac:dyDescent="0.35">
      <c r="Q1778" s="7">
        <v>1752</v>
      </c>
      <c r="R1778" s="7">
        <v>5.2082524410156398E-4</v>
      </c>
      <c r="S1778" s="7">
        <v>-5.2082524410156398E-4</v>
      </c>
      <c r="U1778" s="7">
        <v>99.291383219954653</v>
      </c>
      <c r="V1778" s="7">
        <v>3.1611639792818772E-3</v>
      </c>
    </row>
    <row r="1779" spans="17:22" x14ac:dyDescent="0.35">
      <c r="Q1779" s="7">
        <v>1753</v>
      </c>
      <c r="R1779" s="7">
        <v>5.2680737080204999E-4</v>
      </c>
      <c r="S1779" s="7">
        <v>-5.2680737080204999E-4</v>
      </c>
      <c r="U1779" s="7">
        <v>99.348072562358269</v>
      </c>
      <c r="V1779" s="7">
        <v>3.2137610614275253E-3</v>
      </c>
    </row>
    <row r="1780" spans="17:22" x14ac:dyDescent="0.35">
      <c r="Q1780" s="7">
        <v>1754</v>
      </c>
      <c r="R1780" s="7">
        <v>5.2082524410156398E-4</v>
      </c>
      <c r="S1780" s="7">
        <v>-5.2082524410156398E-4</v>
      </c>
      <c r="U1780" s="7">
        <v>99.404761904761898</v>
      </c>
      <c r="V1780" s="7">
        <v>3.2619684714407225E-3</v>
      </c>
    </row>
    <row r="1781" spans="17:22" x14ac:dyDescent="0.35">
      <c r="Q1781" s="7">
        <v>1755</v>
      </c>
      <c r="R1781" s="7">
        <v>5.0886099070059185E-4</v>
      </c>
      <c r="S1781" s="7">
        <v>-5.0886099070059185E-4</v>
      </c>
      <c r="U1781" s="7">
        <v>99.461451247165527</v>
      </c>
      <c r="V1781" s="7">
        <v>3.3059606517066389E-3</v>
      </c>
    </row>
    <row r="1782" spans="17:22" x14ac:dyDescent="0.35">
      <c r="Q1782" s="7">
        <v>1756</v>
      </c>
      <c r="R1782" s="7">
        <v>5.2082524410156398E-4</v>
      </c>
      <c r="S1782" s="7">
        <v>-5.2082524410156398E-4</v>
      </c>
      <c r="U1782" s="7">
        <v>99.518140589569157</v>
      </c>
      <c r="V1782" s="7">
        <v>3.4068117117862645E-3</v>
      </c>
    </row>
    <row r="1783" spans="17:22" x14ac:dyDescent="0.35">
      <c r="Q1783" s="7">
        <v>1757</v>
      </c>
      <c r="R1783" s="7">
        <v>5.0886099070059185E-4</v>
      </c>
      <c r="S1783" s="7">
        <v>-5.0886099070059185E-4</v>
      </c>
      <c r="U1783" s="7">
        <v>99.574829931972786</v>
      </c>
      <c r="V1783" s="7">
        <v>3.4303671790438177E-3</v>
      </c>
    </row>
    <row r="1784" spans="17:22" x14ac:dyDescent="0.35">
      <c r="Q1784" s="7">
        <v>1758</v>
      </c>
      <c r="R1784" s="7">
        <v>5.3278949750253611E-4</v>
      </c>
      <c r="S1784" s="7">
        <v>-5.3278949750253611E-4</v>
      </c>
      <c r="U1784" s="7">
        <v>99.631519274376416</v>
      </c>
      <c r="V1784" s="7">
        <v>3.4786334422514322E-3</v>
      </c>
    </row>
    <row r="1785" spans="17:22" x14ac:dyDescent="0.35">
      <c r="Q1785" s="7">
        <v>1759</v>
      </c>
      <c r="R1785" s="7">
        <v>5.2680737080204999E-4</v>
      </c>
      <c r="S1785" s="7">
        <v>-5.2680737080204999E-4</v>
      </c>
      <c r="U1785" s="7">
        <v>99.688208616780045</v>
      </c>
      <c r="V1785" s="7">
        <v>3.4904482292564851E-3</v>
      </c>
    </row>
    <row r="1786" spans="17:22" x14ac:dyDescent="0.35">
      <c r="Q1786" s="7">
        <v>1760</v>
      </c>
      <c r="R1786" s="7">
        <v>5.1484311740107786E-4</v>
      </c>
      <c r="S1786" s="7">
        <v>-5.1484311740107786E-4</v>
      </c>
      <c r="U1786" s="7">
        <v>99.744897959183675</v>
      </c>
      <c r="V1786" s="7">
        <v>3.631117317045276E-3</v>
      </c>
    </row>
    <row r="1787" spans="17:22" x14ac:dyDescent="0.35">
      <c r="Q1787" s="7">
        <v>1761</v>
      </c>
      <c r="R1787" s="7">
        <v>5.3278949750253611E-4</v>
      </c>
      <c r="S1787" s="7">
        <v>-5.3278949750253611E-4</v>
      </c>
      <c r="U1787" s="7">
        <v>99.801587301587304</v>
      </c>
      <c r="V1787" s="7">
        <v>3.6699017368257408E-3</v>
      </c>
    </row>
    <row r="1788" spans="17:22" x14ac:dyDescent="0.35">
      <c r="Q1788" s="7">
        <v>1762</v>
      </c>
      <c r="R1788" s="7">
        <v>5.1484311740107786E-4</v>
      </c>
      <c r="S1788" s="7">
        <v>-5.1484311740107786E-4</v>
      </c>
      <c r="U1788" s="7">
        <v>99.858276643990934</v>
      </c>
      <c r="V1788" s="7">
        <v>4.0194873954881452E-3</v>
      </c>
    </row>
    <row r="1789" spans="17:22" x14ac:dyDescent="0.35">
      <c r="Q1789" s="7">
        <v>1763</v>
      </c>
      <c r="R1789" s="7">
        <v>5.1484311740107786E-4</v>
      </c>
      <c r="S1789" s="7">
        <v>-5.1484311740107786E-4</v>
      </c>
      <c r="U1789" s="7">
        <v>99.914965986394563</v>
      </c>
      <c r="V1789" s="7">
        <v>4.6587256899004387E-3</v>
      </c>
    </row>
    <row r="1790" spans="17:22" ht="15" thickBot="1" x14ac:dyDescent="0.4">
      <c r="Q1790" s="8">
        <v>1764</v>
      </c>
      <c r="R1790" s="8">
        <v>5.2082524410156398E-4</v>
      </c>
      <c r="S1790" s="8">
        <v>-5.2082524410156398E-4</v>
      </c>
      <c r="U1790" s="8">
        <v>99.971655328798178</v>
      </c>
      <c r="V1790" s="8">
        <v>7.038927742599321E-3</v>
      </c>
    </row>
    <row r="1791" spans="17:22" ht="15" thickBot="1" x14ac:dyDescent="0.4">
      <c r="Q1791" s="8"/>
      <c r="R1791" s="8"/>
      <c r="S1791" s="8"/>
    </row>
  </sheetData>
  <sortState xmlns:xlrd2="http://schemas.microsoft.com/office/spreadsheetml/2017/richdata2" ref="V27:V1790">
    <sortCondition ref="V27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B6328-E3A8-4ABD-8448-298392EC1B79}">
  <dimension ref="A1:Y4589"/>
  <sheetViews>
    <sheetView topLeftCell="I1" zoomScaleNormal="100" workbookViewId="0">
      <selection activeCell="AM11" sqref="AM11"/>
    </sheetView>
  </sheetViews>
  <sheetFormatPr defaultRowHeight="14.5" x14ac:dyDescent="0.35"/>
  <cols>
    <col min="17" max="17" width="17.26953125" bestFit="1" customWidth="1"/>
  </cols>
  <sheetData>
    <row r="1" spans="1:22" x14ac:dyDescent="0.35">
      <c r="H1">
        <f>SUM(H3:H4565)</f>
        <v>512160</v>
      </c>
    </row>
    <row r="2" spans="1:22" x14ac:dyDescent="0.35">
      <c r="A2" s="1" t="s">
        <v>15</v>
      </c>
      <c r="B2" s="12" t="s">
        <v>16</v>
      </c>
      <c r="C2" s="12" t="s">
        <v>17</v>
      </c>
      <c r="D2" s="12" t="s">
        <v>18</v>
      </c>
      <c r="E2" s="12" t="s">
        <v>19</v>
      </c>
      <c r="F2" s="12" t="s">
        <v>20</v>
      </c>
      <c r="G2" s="12" t="s">
        <v>21</v>
      </c>
      <c r="H2" s="12" t="s">
        <v>22</v>
      </c>
      <c r="I2" s="12" t="s">
        <v>23</v>
      </c>
      <c r="J2" s="2" t="s">
        <v>1</v>
      </c>
      <c r="K2" s="26" t="s">
        <v>410</v>
      </c>
      <c r="L2" s="26" t="s">
        <v>438</v>
      </c>
      <c r="M2" s="26" t="s">
        <v>411</v>
      </c>
      <c r="N2" s="26" t="s">
        <v>439</v>
      </c>
      <c r="O2" s="26" t="s">
        <v>412</v>
      </c>
      <c r="Q2" t="s">
        <v>413</v>
      </c>
    </row>
    <row r="3" spans="1:22" ht="15" thickBot="1" x14ac:dyDescent="0.4">
      <c r="A3" s="24">
        <v>2014</v>
      </c>
      <c r="B3" s="17" t="s">
        <v>79</v>
      </c>
      <c r="C3" s="17" t="s">
        <v>125</v>
      </c>
      <c r="D3" s="17">
        <v>2001</v>
      </c>
      <c r="E3" s="17">
        <v>13</v>
      </c>
      <c r="F3" s="17">
        <v>49</v>
      </c>
      <c r="G3" s="17">
        <v>31</v>
      </c>
      <c r="H3" s="17">
        <v>80</v>
      </c>
      <c r="I3" s="17" t="b">
        <v>1</v>
      </c>
      <c r="J3" s="25">
        <v>0.38750000000000001</v>
      </c>
      <c r="K3">
        <f>H3/$H$1</f>
        <v>1.5620118712902218E-4</v>
      </c>
      <c r="L3">
        <f>SQRT(K3)</f>
        <v>1.2498047332644495E-2</v>
      </c>
      <c r="M3">
        <f>J3*L3</f>
        <v>4.8429933413997421E-3</v>
      </c>
      <c r="N3">
        <f>L3</f>
        <v>1.2498047332644495E-2</v>
      </c>
      <c r="O3">
        <f>E3*L3</f>
        <v>0.16247461532437843</v>
      </c>
    </row>
    <row r="4" spans="1:22" x14ac:dyDescent="0.35">
      <c r="A4" s="5">
        <v>2014</v>
      </c>
      <c r="B4" s="14" t="s">
        <v>30</v>
      </c>
      <c r="C4" s="14" t="s">
        <v>284</v>
      </c>
      <c r="D4" s="14">
        <v>2002</v>
      </c>
      <c r="E4" s="14">
        <v>12</v>
      </c>
      <c r="F4" s="14">
        <v>38</v>
      </c>
      <c r="G4" s="14">
        <v>23</v>
      </c>
      <c r="H4" s="14">
        <v>61</v>
      </c>
      <c r="I4" s="14" t="b">
        <v>1</v>
      </c>
      <c r="J4" s="6">
        <v>0.37704918032786899</v>
      </c>
      <c r="K4">
        <f t="shared" ref="K4:K67" si="0">H4/$H$1</f>
        <v>1.1910340518587941E-4</v>
      </c>
      <c r="L4">
        <f t="shared" ref="L4:L67" si="1">SQRT(K4)</f>
        <v>1.0913450654393385E-2</v>
      </c>
      <c r="M4">
        <f t="shared" ref="M4:M67" si="2">J4*L4</f>
        <v>4.1149076237876709E-3</v>
      </c>
      <c r="N4">
        <f t="shared" ref="N4:N67" si="3">L4</f>
        <v>1.0913450654393385E-2</v>
      </c>
      <c r="O4">
        <f t="shared" ref="O4:O67" si="4">E4*L4</f>
        <v>0.13096140785272062</v>
      </c>
      <c r="Q4" s="10" t="s">
        <v>414</v>
      </c>
      <c r="R4" s="10"/>
    </row>
    <row r="5" spans="1:22" x14ac:dyDescent="0.35">
      <c r="A5" s="24">
        <v>2017</v>
      </c>
      <c r="B5" s="17" t="s">
        <v>190</v>
      </c>
      <c r="C5" s="17" t="s">
        <v>219</v>
      </c>
      <c r="D5" s="17">
        <v>2003</v>
      </c>
      <c r="E5" s="17">
        <v>14</v>
      </c>
      <c r="F5" s="17">
        <v>35</v>
      </c>
      <c r="G5" s="17">
        <v>21</v>
      </c>
      <c r="H5" s="17">
        <v>56</v>
      </c>
      <c r="I5" s="17" t="b">
        <v>1</v>
      </c>
      <c r="J5" s="25">
        <v>0.375</v>
      </c>
      <c r="K5">
        <f t="shared" si="0"/>
        <v>1.0934083099031552E-4</v>
      </c>
      <c r="L5">
        <f t="shared" si="1"/>
        <v>1.0456616612954476E-2</v>
      </c>
      <c r="M5">
        <f t="shared" si="2"/>
        <v>3.9212312298579285E-3</v>
      </c>
      <c r="N5">
        <f t="shared" si="3"/>
        <v>1.0456616612954476E-2</v>
      </c>
      <c r="O5">
        <f t="shared" si="4"/>
        <v>0.14639263258136265</v>
      </c>
      <c r="Q5" s="7" t="s">
        <v>415</v>
      </c>
      <c r="R5" s="7">
        <v>0.8883715585690185</v>
      </c>
    </row>
    <row r="6" spans="1:22" x14ac:dyDescent="0.35">
      <c r="A6" s="5">
        <v>2013</v>
      </c>
      <c r="B6" s="14" t="s">
        <v>52</v>
      </c>
      <c r="C6" s="14" t="s">
        <v>90</v>
      </c>
      <c r="D6" s="14">
        <v>2001</v>
      </c>
      <c r="E6" s="14">
        <v>12</v>
      </c>
      <c r="F6" s="14">
        <v>58</v>
      </c>
      <c r="G6" s="14">
        <v>34</v>
      </c>
      <c r="H6" s="14">
        <v>92</v>
      </c>
      <c r="I6" s="14" t="b">
        <v>1</v>
      </c>
      <c r="J6" s="6">
        <v>0.36956521739130399</v>
      </c>
      <c r="K6">
        <f t="shared" si="0"/>
        <v>1.796313651983755E-4</v>
      </c>
      <c r="L6">
        <f t="shared" si="1"/>
        <v>1.3402662616001922E-2</v>
      </c>
      <c r="M6">
        <f t="shared" si="2"/>
        <v>4.9531579233050536E-3</v>
      </c>
      <c r="N6">
        <f t="shared" si="3"/>
        <v>1.3402662616001922E-2</v>
      </c>
      <c r="O6">
        <f t="shared" si="4"/>
        <v>0.16083195139202305</v>
      </c>
      <c r="Q6" s="7" t="s">
        <v>416</v>
      </c>
      <c r="R6" s="7">
        <v>0.78920402607434703</v>
      </c>
    </row>
    <row r="7" spans="1:22" x14ac:dyDescent="0.35">
      <c r="A7" s="24">
        <v>2017</v>
      </c>
      <c r="B7" s="17" t="s">
        <v>79</v>
      </c>
      <c r="C7" s="17" t="s">
        <v>125</v>
      </c>
      <c r="D7" s="17">
        <v>2002</v>
      </c>
      <c r="E7" s="17">
        <v>15</v>
      </c>
      <c r="F7" s="17">
        <v>50</v>
      </c>
      <c r="G7" s="17">
        <v>29</v>
      </c>
      <c r="H7" s="17">
        <v>79</v>
      </c>
      <c r="I7" s="17" t="b">
        <v>1</v>
      </c>
      <c r="J7" s="25">
        <v>0.367088607594937</v>
      </c>
      <c r="K7">
        <f t="shared" si="0"/>
        <v>1.542486722899094E-4</v>
      </c>
      <c r="L7">
        <f t="shared" si="1"/>
        <v>1.2419688896663611E-2</v>
      </c>
      <c r="M7">
        <f t="shared" si="2"/>
        <v>4.5591263038385448E-3</v>
      </c>
      <c r="N7">
        <f t="shared" si="3"/>
        <v>1.2419688896663611E-2</v>
      </c>
      <c r="O7">
        <f t="shared" si="4"/>
        <v>0.18629533344995416</v>
      </c>
      <c r="Q7" s="7" t="s">
        <v>417</v>
      </c>
      <c r="R7" s="7">
        <v>0.78893855885796338</v>
      </c>
    </row>
    <row r="8" spans="1:22" x14ac:dyDescent="0.35">
      <c r="A8" s="5">
        <v>2016</v>
      </c>
      <c r="B8" s="14" t="s">
        <v>24</v>
      </c>
      <c r="C8" s="14" t="s">
        <v>29</v>
      </c>
      <c r="D8" s="14">
        <v>2001</v>
      </c>
      <c r="E8" s="14">
        <v>15</v>
      </c>
      <c r="F8" s="14">
        <v>70</v>
      </c>
      <c r="G8" s="14">
        <v>40</v>
      </c>
      <c r="H8" s="14">
        <v>110</v>
      </c>
      <c r="I8" s="14" t="b">
        <v>1</v>
      </c>
      <c r="J8" s="6">
        <v>0.36363636363636398</v>
      </c>
      <c r="K8">
        <f t="shared" si="0"/>
        <v>2.1477663230240549E-4</v>
      </c>
      <c r="L8">
        <f t="shared" si="1"/>
        <v>1.4655259544013729E-2</v>
      </c>
      <c r="M8">
        <f t="shared" si="2"/>
        <v>5.32918528873227E-3</v>
      </c>
      <c r="N8">
        <f t="shared" si="3"/>
        <v>1.4655259544013729E-2</v>
      </c>
      <c r="O8">
        <f t="shared" si="4"/>
        <v>0.21982889316020593</v>
      </c>
      <c r="Q8" s="7" t="s">
        <v>3</v>
      </c>
      <c r="R8" s="7">
        <v>7.9261492605911185E-4</v>
      </c>
    </row>
    <row r="9" spans="1:22" ht="15" thickBot="1" x14ac:dyDescent="0.4">
      <c r="A9" s="24">
        <v>2013</v>
      </c>
      <c r="B9" s="17" t="s">
        <v>33</v>
      </c>
      <c r="C9" s="17" t="s">
        <v>86</v>
      </c>
      <c r="D9" s="17">
        <v>2000</v>
      </c>
      <c r="E9" s="17">
        <v>13</v>
      </c>
      <c r="F9" s="17">
        <v>40</v>
      </c>
      <c r="G9" s="17">
        <v>22</v>
      </c>
      <c r="H9" s="17">
        <v>62</v>
      </c>
      <c r="I9" s="17" t="b">
        <v>1</v>
      </c>
      <c r="J9" s="25">
        <v>0.35483870967741898</v>
      </c>
      <c r="K9">
        <f t="shared" si="0"/>
        <v>1.2105592002499218E-4</v>
      </c>
      <c r="L9">
        <f t="shared" si="1"/>
        <v>1.1002541525710875E-2</v>
      </c>
      <c r="M9">
        <f t="shared" si="2"/>
        <v>3.9041276381554676E-3</v>
      </c>
      <c r="N9">
        <f t="shared" si="3"/>
        <v>1.1002541525710875E-2</v>
      </c>
      <c r="O9">
        <f t="shared" si="4"/>
        <v>0.14303303983424137</v>
      </c>
      <c r="Q9" s="8" t="s">
        <v>418</v>
      </c>
      <c r="R9" s="8">
        <v>4563</v>
      </c>
    </row>
    <row r="10" spans="1:22" x14ac:dyDescent="0.35">
      <c r="A10" s="3">
        <v>2016</v>
      </c>
      <c r="B10" s="13" t="s">
        <v>30</v>
      </c>
      <c r="C10" s="13" t="s">
        <v>284</v>
      </c>
      <c r="D10" s="13">
        <v>2002</v>
      </c>
      <c r="E10" s="14">
        <v>14</v>
      </c>
      <c r="F10" s="13">
        <v>35</v>
      </c>
      <c r="G10" s="13">
        <v>19</v>
      </c>
      <c r="H10" s="13">
        <v>54</v>
      </c>
      <c r="I10" s="13" t="b">
        <v>1</v>
      </c>
      <c r="J10" s="4">
        <v>0.35185185185185203</v>
      </c>
      <c r="K10">
        <f t="shared" si="0"/>
        <v>1.0543580131208997E-4</v>
      </c>
      <c r="L10">
        <f t="shared" si="1"/>
        <v>1.0268193673284994E-2</v>
      </c>
      <c r="M10">
        <f t="shared" si="2"/>
        <v>3.6128829591187961E-3</v>
      </c>
      <c r="N10">
        <f t="shared" si="3"/>
        <v>1.0268193673284994E-2</v>
      </c>
      <c r="O10">
        <f t="shared" si="4"/>
        <v>0.14375471142598992</v>
      </c>
    </row>
    <row r="11" spans="1:22" ht="15" thickBot="1" x14ac:dyDescent="0.4">
      <c r="A11" s="3">
        <v>2013</v>
      </c>
      <c r="B11" s="13" t="s">
        <v>24</v>
      </c>
      <c r="C11" s="13" t="s">
        <v>220</v>
      </c>
      <c r="D11" s="13">
        <v>2001</v>
      </c>
      <c r="E11" s="17">
        <v>12</v>
      </c>
      <c r="F11" s="13">
        <v>56</v>
      </c>
      <c r="G11" s="13">
        <v>30</v>
      </c>
      <c r="H11" s="13">
        <v>86</v>
      </c>
      <c r="I11" s="13" t="b">
        <v>1</v>
      </c>
      <c r="J11" s="4">
        <v>0.34883720930232598</v>
      </c>
      <c r="K11">
        <f t="shared" si="0"/>
        <v>1.6791627616369884E-4</v>
      </c>
      <c r="L11">
        <f t="shared" si="1"/>
        <v>1.2958251277224827E-2</v>
      </c>
      <c r="M11">
        <f t="shared" si="2"/>
        <v>4.5203202129854101E-3</v>
      </c>
      <c r="N11">
        <f t="shared" si="3"/>
        <v>1.2958251277224827E-2</v>
      </c>
      <c r="O11">
        <f t="shared" si="4"/>
        <v>0.15549901532669791</v>
      </c>
      <c r="Q11" t="s">
        <v>419</v>
      </c>
    </row>
    <row r="12" spans="1:22" x14ac:dyDescent="0.35">
      <c r="A12" s="5">
        <v>2014</v>
      </c>
      <c r="B12" s="14" t="s">
        <v>24</v>
      </c>
      <c r="C12" s="14" t="s">
        <v>46</v>
      </c>
      <c r="D12" s="14">
        <v>2001</v>
      </c>
      <c r="E12" s="14">
        <v>13</v>
      </c>
      <c r="F12" s="14">
        <v>75</v>
      </c>
      <c r="G12" s="14">
        <v>40</v>
      </c>
      <c r="H12" s="14">
        <v>115</v>
      </c>
      <c r="I12" s="14" t="b">
        <v>1</v>
      </c>
      <c r="J12" s="6">
        <v>0.34782608695652201</v>
      </c>
      <c r="K12">
        <f t="shared" si="0"/>
        <v>2.2453920649796939E-4</v>
      </c>
      <c r="L12">
        <f t="shared" si="1"/>
        <v>1.498463234443773E-2</v>
      </c>
      <c r="M12">
        <f t="shared" si="2"/>
        <v>5.2120460328479098E-3</v>
      </c>
      <c r="N12">
        <f t="shared" si="3"/>
        <v>1.498463234443773E-2</v>
      </c>
      <c r="O12">
        <f t="shared" si="4"/>
        <v>0.19480022047769049</v>
      </c>
      <c r="Q12" s="9"/>
      <c r="R12" s="9" t="s">
        <v>424</v>
      </c>
      <c r="S12" s="9" t="s">
        <v>387</v>
      </c>
      <c r="T12" s="9" t="s">
        <v>389</v>
      </c>
      <c r="U12" s="9" t="s">
        <v>391</v>
      </c>
      <c r="V12" s="9" t="s">
        <v>425</v>
      </c>
    </row>
    <row r="13" spans="1:22" x14ac:dyDescent="0.35">
      <c r="A13" s="24">
        <v>2016</v>
      </c>
      <c r="B13" s="17" t="s">
        <v>79</v>
      </c>
      <c r="C13" s="17" t="s">
        <v>81</v>
      </c>
      <c r="D13" s="17">
        <v>2002</v>
      </c>
      <c r="E13" s="17">
        <v>14</v>
      </c>
      <c r="F13" s="17">
        <v>76</v>
      </c>
      <c r="G13" s="17">
        <v>39</v>
      </c>
      <c r="H13" s="17">
        <v>115</v>
      </c>
      <c r="I13" s="17" t="b">
        <v>1</v>
      </c>
      <c r="J13" s="25">
        <v>0.33913043478260901</v>
      </c>
      <c r="K13">
        <f t="shared" si="0"/>
        <v>2.2453920649796939E-4</v>
      </c>
      <c r="L13">
        <f t="shared" si="1"/>
        <v>1.498463234443773E-2</v>
      </c>
      <c r="M13">
        <f t="shared" si="2"/>
        <v>5.081744882026713E-3</v>
      </c>
      <c r="N13">
        <f t="shared" si="3"/>
        <v>1.498463234443773E-2</v>
      </c>
      <c r="O13">
        <f t="shared" si="4"/>
        <v>0.20978485282212822</v>
      </c>
      <c r="Q13" s="7" t="s">
        <v>420</v>
      </c>
      <c r="R13" s="7">
        <v>2</v>
      </c>
      <c r="S13" s="7">
        <v>1.0727821665831139E-2</v>
      </c>
      <c r="T13" s="7">
        <v>5.3639108329155694E-3</v>
      </c>
      <c r="U13" s="7">
        <v>8538.0178185818859</v>
      </c>
      <c r="V13" s="7">
        <v>0</v>
      </c>
    </row>
    <row r="14" spans="1:22" x14ac:dyDescent="0.35">
      <c r="A14" s="5">
        <v>2014</v>
      </c>
      <c r="B14" s="14" t="s">
        <v>79</v>
      </c>
      <c r="C14" s="14" t="s">
        <v>125</v>
      </c>
      <c r="D14" s="14">
        <v>2002</v>
      </c>
      <c r="E14" s="14">
        <v>12</v>
      </c>
      <c r="F14" s="14">
        <v>68</v>
      </c>
      <c r="G14" s="14">
        <v>34</v>
      </c>
      <c r="H14" s="14">
        <v>102</v>
      </c>
      <c r="I14" s="14" t="b">
        <v>1</v>
      </c>
      <c r="J14" s="6">
        <v>0.33333333333333298</v>
      </c>
      <c r="K14">
        <f t="shared" si="0"/>
        <v>1.9915651358950328E-4</v>
      </c>
      <c r="L14">
        <f t="shared" si="1"/>
        <v>1.4112282366417676E-2</v>
      </c>
      <c r="M14">
        <f t="shared" si="2"/>
        <v>4.7040941221392204E-3</v>
      </c>
      <c r="N14">
        <f t="shared" si="3"/>
        <v>1.4112282366417676E-2</v>
      </c>
      <c r="O14">
        <f t="shared" si="4"/>
        <v>0.16934738839701211</v>
      </c>
      <c r="Q14" s="7" t="s">
        <v>421</v>
      </c>
      <c r="R14" s="7">
        <v>4561</v>
      </c>
      <c r="S14" s="7">
        <v>2.8653954382343244E-3</v>
      </c>
      <c r="T14" s="7">
        <v>6.2823842101169139E-7</v>
      </c>
      <c r="U14" s="7"/>
      <c r="V14" s="7"/>
    </row>
    <row r="15" spans="1:22" ht="15" thickBot="1" x14ac:dyDescent="0.4">
      <c r="A15" s="24">
        <v>2013</v>
      </c>
      <c r="B15" s="17" t="s">
        <v>30</v>
      </c>
      <c r="C15" s="17" t="s">
        <v>229</v>
      </c>
      <c r="D15" s="17">
        <v>1998</v>
      </c>
      <c r="E15" s="17">
        <v>15</v>
      </c>
      <c r="F15" s="17">
        <v>58</v>
      </c>
      <c r="G15" s="17">
        <v>29</v>
      </c>
      <c r="H15" s="17">
        <v>87</v>
      </c>
      <c r="I15" s="17" t="b">
        <v>1</v>
      </c>
      <c r="J15" s="25">
        <v>0.33333333333333298</v>
      </c>
      <c r="K15">
        <f t="shared" si="0"/>
        <v>1.6986879100281161E-4</v>
      </c>
      <c r="L15">
        <f t="shared" si="1"/>
        <v>1.3033372203800965E-2</v>
      </c>
      <c r="M15">
        <f t="shared" si="2"/>
        <v>4.3444574012669835E-3</v>
      </c>
      <c r="N15">
        <f t="shared" si="3"/>
        <v>1.3033372203800965E-2</v>
      </c>
      <c r="O15">
        <f t="shared" si="4"/>
        <v>0.19550058305701448</v>
      </c>
      <c r="Q15" s="8" t="s">
        <v>422</v>
      </c>
      <c r="R15" s="8">
        <v>4563</v>
      </c>
      <c r="S15" s="8">
        <v>1.3593217104065462E-2</v>
      </c>
      <c r="T15" s="8"/>
      <c r="U15" s="8"/>
      <c r="V15" s="8"/>
    </row>
    <row r="16" spans="1:22" ht="15" thickBot="1" x14ac:dyDescent="0.4">
      <c r="A16" s="3">
        <v>2016</v>
      </c>
      <c r="B16" s="13" t="s">
        <v>42</v>
      </c>
      <c r="C16" s="13" t="s">
        <v>135</v>
      </c>
      <c r="D16" s="13">
        <v>2005</v>
      </c>
      <c r="E16" s="14">
        <v>11</v>
      </c>
      <c r="F16" s="13">
        <v>105</v>
      </c>
      <c r="G16" s="13">
        <v>52</v>
      </c>
      <c r="H16" s="13">
        <v>157</v>
      </c>
      <c r="I16" s="13" t="b">
        <v>1</v>
      </c>
      <c r="J16" s="4">
        <v>0.33121019108280297</v>
      </c>
      <c r="K16">
        <f t="shared" si="0"/>
        <v>3.06544829740706E-4</v>
      </c>
      <c r="L16">
        <f t="shared" si="1"/>
        <v>1.7508421680457267E-2</v>
      </c>
      <c r="M16">
        <f t="shared" si="2"/>
        <v>5.7989676903425413E-3</v>
      </c>
      <c r="N16">
        <f t="shared" si="3"/>
        <v>1.7508421680457267E-2</v>
      </c>
      <c r="O16">
        <f t="shared" si="4"/>
        <v>0.19259263848502994</v>
      </c>
    </row>
    <row r="17" spans="1:25" x14ac:dyDescent="0.35">
      <c r="A17" s="24">
        <v>2014</v>
      </c>
      <c r="B17" s="17" t="s">
        <v>79</v>
      </c>
      <c r="C17" s="17" t="s">
        <v>125</v>
      </c>
      <c r="D17" s="17">
        <v>2000</v>
      </c>
      <c r="E17" s="17">
        <v>14</v>
      </c>
      <c r="F17" s="17">
        <v>61</v>
      </c>
      <c r="G17" s="17">
        <v>30</v>
      </c>
      <c r="H17" s="17">
        <v>91</v>
      </c>
      <c r="I17" s="17" t="b">
        <v>1</v>
      </c>
      <c r="J17" s="25">
        <v>0.32967032967033</v>
      </c>
      <c r="K17">
        <f t="shared" si="0"/>
        <v>1.7767885035926273E-4</v>
      </c>
      <c r="L17">
        <f t="shared" si="1"/>
        <v>1.3329623038903341E-2</v>
      </c>
      <c r="M17">
        <f t="shared" si="2"/>
        <v>4.3943812216164901E-3</v>
      </c>
      <c r="N17">
        <f t="shared" si="3"/>
        <v>1.3329623038903341E-2</v>
      </c>
      <c r="O17">
        <f t="shared" si="4"/>
        <v>0.18661472254464678</v>
      </c>
      <c r="Q17" s="9"/>
      <c r="R17" s="9" t="s">
        <v>426</v>
      </c>
      <c r="S17" s="9" t="s">
        <v>3</v>
      </c>
      <c r="T17" s="9" t="s">
        <v>427</v>
      </c>
      <c r="U17" s="9" t="s">
        <v>428</v>
      </c>
      <c r="V17" s="9" t="s">
        <v>429</v>
      </c>
      <c r="W17" s="9" t="s">
        <v>430</v>
      </c>
      <c r="X17" s="9" t="s">
        <v>431</v>
      </c>
      <c r="Y17" s="9" t="s">
        <v>432</v>
      </c>
    </row>
    <row r="18" spans="1:25" x14ac:dyDescent="0.35">
      <c r="A18" s="5">
        <v>2015</v>
      </c>
      <c r="B18" s="14" t="s">
        <v>186</v>
      </c>
      <c r="C18" s="14" t="s">
        <v>236</v>
      </c>
      <c r="D18" s="14">
        <v>2002</v>
      </c>
      <c r="E18" s="14">
        <v>13</v>
      </c>
      <c r="F18" s="14">
        <v>47</v>
      </c>
      <c r="G18" s="14">
        <v>23</v>
      </c>
      <c r="H18" s="14">
        <v>70</v>
      </c>
      <c r="I18" s="14" t="b">
        <v>1</v>
      </c>
      <c r="J18" s="6">
        <v>0.32857142857142901</v>
      </c>
      <c r="K18">
        <f t="shared" si="0"/>
        <v>1.3667603873789442E-4</v>
      </c>
      <c r="L18">
        <f t="shared" si="1"/>
        <v>1.1690852780609908E-2</v>
      </c>
      <c r="M18">
        <f t="shared" si="2"/>
        <v>3.8412801993432605E-3</v>
      </c>
      <c r="N18">
        <f t="shared" si="3"/>
        <v>1.1690852780609908E-2</v>
      </c>
      <c r="O18">
        <f t="shared" si="4"/>
        <v>0.1519810861479288</v>
      </c>
      <c r="Q18" s="7" t="s">
        <v>423</v>
      </c>
      <c r="R18" s="7">
        <v>0</v>
      </c>
      <c r="S18" s="7" t="e">
        <v>#N/A</v>
      </c>
      <c r="T18" s="7" t="e">
        <v>#N/A</v>
      </c>
      <c r="U18" s="7" t="e">
        <v>#N/A</v>
      </c>
      <c r="V18" s="7" t="e">
        <v>#N/A</v>
      </c>
      <c r="W18" s="7" t="e">
        <v>#N/A</v>
      </c>
      <c r="X18" s="7" t="e">
        <v>#N/A</v>
      </c>
      <c r="Y18" s="7" t="e">
        <v>#N/A</v>
      </c>
    </row>
    <row r="19" spans="1:25" x14ac:dyDescent="0.35">
      <c r="A19" s="3">
        <v>2015</v>
      </c>
      <c r="B19" s="13" t="s">
        <v>128</v>
      </c>
      <c r="C19" s="13" t="s">
        <v>173</v>
      </c>
      <c r="D19" s="13">
        <v>2001</v>
      </c>
      <c r="E19" s="17">
        <v>14</v>
      </c>
      <c r="F19" s="13">
        <v>45</v>
      </c>
      <c r="G19" s="13">
        <v>22</v>
      </c>
      <c r="H19" s="13">
        <v>67</v>
      </c>
      <c r="I19" s="13" t="b">
        <v>1</v>
      </c>
      <c r="J19" s="4">
        <v>0.328358208955224</v>
      </c>
      <c r="K19">
        <f t="shared" si="0"/>
        <v>1.3081849422055607E-4</v>
      </c>
      <c r="L19">
        <f t="shared" si="1"/>
        <v>1.143759127703714E-2</v>
      </c>
      <c r="M19">
        <f t="shared" si="2"/>
        <v>3.7556269864898084E-3</v>
      </c>
      <c r="N19">
        <f t="shared" si="3"/>
        <v>1.143759127703714E-2</v>
      </c>
      <c r="O19">
        <f t="shared" si="4"/>
        <v>0.16012627787851996</v>
      </c>
      <c r="Q19" s="7" t="s">
        <v>433</v>
      </c>
      <c r="R19" s="7">
        <v>-5.8467993549854838E-2</v>
      </c>
      <c r="S19" s="7">
        <v>3.0988203360522125E-3</v>
      </c>
      <c r="T19" s="7">
        <v>-18.867822980773706</v>
      </c>
      <c r="U19" s="7">
        <v>1.6089100049270878E-76</v>
      </c>
      <c r="V19" s="7">
        <v>-6.4543181984696385E-2</v>
      </c>
      <c r="W19" s="7">
        <v>-5.2392805115013298E-2</v>
      </c>
      <c r="X19" s="7">
        <v>-6.3566134904931904E-2</v>
      </c>
      <c r="Y19" s="7">
        <v>-5.3369852194777766E-2</v>
      </c>
    </row>
    <row r="20" spans="1:25" ht="15" thickBot="1" x14ac:dyDescent="0.4">
      <c r="A20" s="5">
        <v>2013</v>
      </c>
      <c r="B20" s="14" t="s">
        <v>136</v>
      </c>
      <c r="C20" s="14" t="s">
        <v>301</v>
      </c>
      <c r="D20" s="14">
        <v>1998</v>
      </c>
      <c r="E20" s="14">
        <v>15</v>
      </c>
      <c r="F20" s="14">
        <v>37</v>
      </c>
      <c r="G20" s="14">
        <v>18</v>
      </c>
      <c r="H20" s="14">
        <v>55</v>
      </c>
      <c r="I20" s="14" t="b">
        <v>1</v>
      </c>
      <c r="J20" s="6">
        <v>0.32727272727272699</v>
      </c>
      <c r="K20">
        <f t="shared" si="0"/>
        <v>1.0738831615120275E-4</v>
      </c>
      <c r="L20">
        <f t="shared" si="1"/>
        <v>1.0362833403620979E-2</v>
      </c>
      <c r="M20">
        <f t="shared" si="2"/>
        <v>3.3914727502759538E-3</v>
      </c>
      <c r="N20">
        <f t="shared" si="3"/>
        <v>1.0362833403620979E-2</v>
      </c>
      <c r="O20">
        <f t="shared" si="4"/>
        <v>0.15544250105431467</v>
      </c>
      <c r="Q20" s="8" t="s">
        <v>440</v>
      </c>
      <c r="R20" s="8">
        <v>1.5065276175762008E-2</v>
      </c>
      <c r="S20" s="8">
        <v>2.9358986807597094E-4</v>
      </c>
      <c r="T20" s="8">
        <v>51.314019364808715</v>
      </c>
      <c r="U20" s="8">
        <v>0</v>
      </c>
      <c r="V20" s="8">
        <v>1.44896978660514E-2</v>
      </c>
      <c r="W20" s="8">
        <v>1.5640854485472616E-2</v>
      </c>
      <c r="X20" s="8">
        <v>1.4582265711923195E-2</v>
      </c>
      <c r="Y20" s="8">
        <v>1.5548286639600822E-2</v>
      </c>
    </row>
    <row r="21" spans="1:25" x14ac:dyDescent="0.35">
      <c r="A21" s="24">
        <v>2015</v>
      </c>
      <c r="B21" s="17" t="s">
        <v>24</v>
      </c>
      <c r="C21" s="17" t="s">
        <v>220</v>
      </c>
      <c r="D21" s="17">
        <v>2001</v>
      </c>
      <c r="E21" s="17">
        <v>14</v>
      </c>
      <c r="F21" s="17">
        <v>48</v>
      </c>
      <c r="G21" s="17">
        <v>23</v>
      </c>
      <c r="H21" s="17">
        <v>71</v>
      </c>
      <c r="I21" s="17" t="b">
        <v>1</v>
      </c>
      <c r="J21" s="25">
        <v>0.323943661971831</v>
      </c>
      <c r="K21">
        <f t="shared" si="0"/>
        <v>1.3862855357700719E-4</v>
      </c>
      <c r="L21">
        <f t="shared" si="1"/>
        <v>1.1774062747285119E-2</v>
      </c>
      <c r="M21">
        <f t="shared" si="2"/>
        <v>3.8141330026416585E-3</v>
      </c>
      <c r="N21">
        <f t="shared" si="3"/>
        <v>1.1774062747285119E-2</v>
      </c>
      <c r="O21">
        <f t="shared" si="4"/>
        <v>0.16483687846199166</v>
      </c>
    </row>
    <row r="22" spans="1:25" x14ac:dyDescent="0.35">
      <c r="A22" s="5">
        <v>2013</v>
      </c>
      <c r="B22" s="14" t="s">
        <v>30</v>
      </c>
      <c r="C22" s="14" t="s">
        <v>280</v>
      </c>
      <c r="D22" s="14">
        <v>1999</v>
      </c>
      <c r="E22" s="14">
        <v>14</v>
      </c>
      <c r="F22" s="14">
        <v>44</v>
      </c>
      <c r="G22" s="14">
        <v>21</v>
      </c>
      <c r="H22" s="14">
        <v>65</v>
      </c>
      <c r="I22" s="14" t="b">
        <v>1</v>
      </c>
      <c r="J22" s="6">
        <v>0.32307692307692298</v>
      </c>
      <c r="K22">
        <f t="shared" si="0"/>
        <v>1.2691346454233053E-4</v>
      </c>
      <c r="L22">
        <f t="shared" si="1"/>
        <v>1.1265587625256418E-2</v>
      </c>
      <c r="M22">
        <f t="shared" si="2"/>
        <v>3.6396513866213034E-3</v>
      </c>
      <c r="N22">
        <f t="shared" si="3"/>
        <v>1.1265587625256418E-2</v>
      </c>
      <c r="O22">
        <f t="shared" si="4"/>
        <v>0.15771822675358985</v>
      </c>
    </row>
    <row r="23" spans="1:25" x14ac:dyDescent="0.35">
      <c r="A23" s="24">
        <v>2013</v>
      </c>
      <c r="B23" s="17" t="s">
        <v>136</v>
      </c>
      <c r="C23" s="17" t="s">
        <v>301</v>
      </c>
      <c r="D23" s="17">
        <v>2000</v>
      </c>
      <c r="E23" s="17">
        <v>13</v>
      </c>
      <c r="F23" s="17">
        <v>38</v>
      </c>
      <c r="G23" s="17">
        <v>18</v>
      </c>
      <c r="H23" s="17">
        <v>56</v>
      </c>
      <c r="I23" s="17" t="b">
        <v>1</v>
      </c>
      <c r="J23" s="25">
        <v>0.32142857142857101</v>
      </c>
      <c r="K23">
        <f t="shared" si="0"/>
        <v>1.0934083099031552E-4</v>
      </c>
      <c r="L23">
        <f t="shared" si="1"/>
        <v>1.0456616612954476E-2</v>
      </c>
      <c r="M23">
        <f t="shared" si="2"/>
        <v>3.3610553398782197E-3</v>
      </c>
      <c r="N23">
        <f t="shared" si="3"/>
        <v>1.0456616612954476E-2</v>
      </c>
      <c r="O23">
        <f t="shared" si="4"/>
        <v>0.13593601596840818</v>
      </c>
    </row>
    <row r="24" spans="1:25" x14ac:dyDescent="0.35">
      <c r="A24" s="5">
        <v>2015</v>
      </c>
      <c r="B24" s="14" t="s">
        <v>52</v>
      </c>
      <c r="C24" s="14" t="s">
        <v>150</v>
      </c>
      <c r="D24" s="14">
        <v>2003</v>
      </c>
      <c r="E24" s="14">
        <v>12</v>
      </c>
      <c r="F24" s="14">
        <v>79</v>
      </c>
      <c r="G24" s="14">
        <v>37</v>
      </c>
      <c r="H24" s="14">
        <v>116</v>
      </c>
      <c r="I24" s="14" t="b">
        <v>1</v>
      </c>
      <c r="J24" s="6">
        <v>0.318965517241379</v>
      </c>
      <c r="K24">
        <f t="shared" si="0"/>
        <v>2.2649172133708216E-4</v>
      </c>
      <c r="L24">
        <f t="shared" si="1"/>
        <v>1.5049641900626146E-2</v>
      </c>
      <c r="M24">
        <f t="shared" si="2"/>
        <v>4.8003168131307491E-3</v>
      </c>
      <c r="N24">
        <f t="shared" si="3"/>
        <v>1.5049641900626146E-2</v>
      </c>
      <c r="O24">
        <f t="shared" si="4"/>
        <v>0.18059570280751375</v>
      </c>
      <c r="Q24" t="s">
        <v>434</v>
      </c>
      <c r="U24" t="s">
        <v>461</v>
      </c>
    </row>
    <row r="25" spans="1:25" ht="15" thickBot="1" x14ac:dyDescent="0.4">
      <c r="A25" s="3">
        <v>2014</v>
      </c>
      <c r="B25" s="13" t="s">
        <v>58</v>
      </c>
      <c r="C25" s="13" t="s">
        <v>142</v>
      </c>
      <c r="D25" s="13">
        <v>2001</v>
      </c>
      <c r="E25" s="17">
        <v>13</v>
      </c>
      <c r="F25" s="13">
        <v>60</v>
      </c>
      <c r="G25" s="13">
        <v>28</v>
      </c>
      <c r="H25" s="13">
        <v>88</v>
      </c>
      <c r="I25" s="13" t="b">
        <v>1</v>
      </c>
      <c r="J25" s="4">
        <v>0.31818181818181801</v>
      </c>
      <c r="K25">
        <f t="shared" si="0"/>
        <v>1.7182130584192441E-4</v>
      </c>
      <c r="L25">
        <f t="shared" si="1"/>
        <v>1.3108062627326908E-2</v>
      </c>
      <c r="M25">
        <f t="shared" si="2"/>
        <v>4.1707471996040137E-3</v>
      </c>
      <c r="N25">
        <f t="shared" si="3"/>
        <v>1.3108062627326908E-2</v>
      </c>
      <c r="O25">
        <f t="shared" si="4"/>
        <v>0.1704048141552498</v>
      </c>
    </row>
    <row r="26" spans="1:25" x14ac:dyDescent="0.35">
      <c r="A26" s="3">
        <v>2016</v>
      </c>
      <c r="B26" s="13" t="s">
        <v>52</v>
      </c>
      <c r="C26" s="13" t="s">
        <v>53</v>
      </c>
      <c r="D26" s="13">
        <v>2001</v>
      </c>
      <c r="E26" s="14">
        <v>15</v>
      </c>
      <c r="F26" s="13">
        <v>61</v>
      </c>
      <c r="G26" s="13">
        <v>28</v>
      </c>
      <c r="H26" s="13">
        <v>89</v>
      </c>
      <c r="I26" s="13" t="b">
        <v>1</v>
      </c>
      <c r="J26" s="4">
        <v>0.31460674157303398</v>
      </c>
      <c r="K26">
        <f t="shared" si="0"/>
        <v>1.7377382068103718E-4</v>
      </c>
      <c r="L26">
        <f t="shared" si="1"/>
        <v>1.3182329865431117E-2</v>
      </c>
      <c r="M26">
        <f t="shared" si="2"/>
        <v>4.1472498453041752E-3</v>
      </c>
      <c r="N26">
        <f t="shared" si="3"/>
        <v>1.3182329865431117E-2</v>
      </c>
      <c r="O26">
        <f t="shared" si="4"/>
        <v>0.19773494798146676</v>
      </c>
      <c r="Q26" s="9" t="s">
        <v>435</v>
      </c>
      <c r="R26" s="9" t="s">
        <v>436</v>
      </c>
      <c r="S26" s="9" t="s">
        <v>437</v>
      </c>
      <c r="U26" s="9" t="s">
        <v>462</v>
      </c>
      <c r="V26" s="9" t="s">
        <v>463</v>
      </c>
    </row>
    <row r="27" spans="1:25" x14ac:dyDescent="0.35">
      <c r="A27" s="3">
        <v>2013</v>
      </c>
      <c r="B27" s="13" t="s">
        <v>30</v>
      </c>
      <c r="C27" s="13" t="s">
        <v>166</v>
      </c>
      <c r="D27" s="13">
        <v>1998</v>
      </c>
      <c r="E27" s="17">
        <v>15</v>
      </c>
      <c r="F27" s="13">
        <v>68</v>
      </c>
      <c r="G27" s="13">
        <v>31</v>
      </c>
      <c r="H27" s="13">
        <v>99</v>
      </c>
      <c r="I27" s="13" t="b">
        <v>1</v>
      </c>
      <c r="J27" s="4">
        <v>0.31313131313131298</v>
      </c>
      <c r="K27">
        <f t="shared" si="0"/>
        <v>1.9329896907216494E-4</v>
      </c>
      <c r="L27">
        <f t="shared" si="1"/>
        <v>1.3903199958001213E-2</v>
      </c>
      <c r="M27">
        <f t="shared" si="2"/>
        <v>4.3535272595761352E-3</v>
      </c>
      <c r="N27">
        <f t="shared" si="3"/>
        <v>1.3903199958001213E-2</v>
      </c>
      <c r="O27">
        <f t="shared" si="4"/>
        <v>0.20854799937001819</v>
      </c>
      <c r="Q27" s="7">
        <v>1</v>
      </c>
      <c r="R27" s="7">
        <v>1.7169892005816166E-3</v>
      </c>
      <c r="S27" s="7">
        <v>3.1260041408181253E-3</v>
      </c>
      <c r="U27" s="7">
        <v>1.0957703265395573E-2</v>
      </c>
      <c r="V27" s="7">
        <v>0</v>
      </c>
    </row>
    <row r="28" spans="1:25" x14ac:dyDescent="0.35">
      <c r="A28" s="3">
        <v>2013</v>
      </c>
      <c r="B28" s="13" t="s">
        <v>52</v>
      </c>
      <c r="C28" s="13" t="s">
        <v>84</v>
      </c>
      <c r="D28" s="13">
        <v>2001</v>
      </c>
      <c r="E28" s="14">
        <v>12</v>
      </c>
      <c r="F28" s="13">
        <v>53</v>
      </c>
      <c r="G28" s="13">
        <v>24</v>
      </c>
      <c r="H28" s="13">
        <v>77</v>
      </c>
      <c r="I28" s="13" t="b">
        <v>1</v>
      </c>
      <c r="J28" s="4">
        <v>0.31168831168831201</v>
      </c>
      <c r="K28">
        <f t="shared" si="0"/>
        <v>1.5034364261168386E-4</v>
      </c>
      <c r="L28">
        <f t="shared" si="1"/>
        <v>1.2261469838958291E-2</v>
      </c>
      <c r="M28">
        <f t="shared" si="2"/>
        <v>3.8217568329220685E-3</v>
      </c>
      <c r="N28">
        <f t="shared" si="3"/>
        <v>1.2261469838958291E-2</v>
      </c>
      <c r="O28">
        <f t="shared" si="4"/>
        <v>0.14713763806749949</v>
      </c>
      <c r="Q28" s="7">
        <v>2</v>
      </c>
      <c r="R28" s="7">
        <v>1.334882215200112E-3</v>
      </c>
      <c r="S28" s="7">
        <v>2.780025408587559E-3</v>
      </c>
      <c r="U28" s="7">
        <v>3.2873109796186718E-2</v>
      </c>
      <c r="V28" s="7">
        <v>0</v>
      </c>
    </row>
    <row r="29" spans="1:25" x14ac:dyDescent="0.35">
      <c r="A29" s="3">
        <v>2014</v>
      </c>
      <c r="B29" s="13" t="s">
        <v>128</v>
      </c>
      <c r="C29" s="13" t="s">
        <v>129</v>
      </c>
      <c r="D29" s="13">
        <v>2001</v>
      </c>
      <c r="E29" s="17">
        <v>13</v>
      </c>
      <c r="F29" s="13">
        <v>73</v>
      </c>
      <c r="G29" s="13">
        <v>33</v>
      </c>
      <c r="H29" s="13">
        <v>106</v>
      </c>
      <c r="I29" s="13" t="b">
        <v>1</v>
      </c>
      <c r="J29" s="4">
        <v>0.31132075471698101</v>
      </c>
      <c r="K29">
        <f t="shared" si="0"/>
        <v>2.0696657294595438E-4</v>
      </c>
      <c r="L29">
        <f t="shared" si="1"/>
        <v>1.4386332852605432E-2</v>
      </c>
      <c r="M29">
        <f t="shared" si="2"/>
        <v>4.4787640012828216E-3</v>
      </c>
      <c r="N29">
        <f t="shared" si="3"/>
        <v>1.4386332852605432E-2</v>
      </c>
      <c r="O29">
        <f t="shared" si="4"/>
        <v>0.18702232708387062</v>
      </c>
      <c r="Q29" s="7">
        <v>3</v>
      </c>
      <c r="R29" s="7">
        <v>1.5940680472555568E-3</v>
      </c>
      <c r="S29" s="7">
        <v>2.3271631826023717E-3</v>
      </c>
      <c r="U29" s="7">
        <v>5.4788516326977864E-2</v>
      </c>
      <c r="V29" s="7">
        <v>0</v>
      </c>
    </row>
    <row r="30" spans="1:25" x14ac:dyDescent="0.35">
      <c r="A30" s="5">
        <v>2016</v>
      </c>
      <c r="B30" s="14" t="s">
        <v>58</v>
      </c>
      <c r="C30" s="14" t="s">
        <v>228</v>
      </c>
      <c r="D30" s="14">
        <v>2001</v>
      </c>
      <c r="E30" s="14">
        <v>15</v>
      </c>
      <c r="F30" s="14">
        <v>40</v>
      </c>
      <c r="G30" s="14">
        <v>18</v>
      </c>
      <c r="H30" s="14">
        <v>58</v>
      </c>
      <c r="I30" s="14" t="b">
        <v>1</v>
      </c>
      <c r="J30" s="6">
        <v>0.31034482758620702</v>
      </c>
      <c r="K30">
        <f t="shared" si="0"/>
        <v>1.1324586066854108E-4</v>
      </c>
      <c r="L30">
        <f t="shared" si="1"/>
        <v>1.064170384236195E-2</v>
      </c>
      <c r="M30">
        <f t="shared" si="2"/>
        <v>3.302597744181296E-3</v>
      </c>
      <c r="N30">
        <f t="shared" si="3"/>
        <v>1.064170384236195E-2</v>
      </c>
      <c r="O30">
        <f t="shared" si="4"/>
        <v>0.15962555763542924</v>
      </c>
      <c r="Q30" s="7">
        <v>4</v>
      </c>
      <c r="R30" s="7">
        <v>1.6393509742242776E-3</v>
      </c>
      <c r="S30" s="7">
        <v>3.3138069490807761E-3</v>
      </c>
      <c r="U30" s="7">
        <v>7.6703922857769002E-2</v>
      </c>
      <c r="V30" s="7">
        <v>0</v>
      </c>
    </row>
    <row r="31" spans="1:25" x14ac:dyDescent="0.35">
      <c r="A31" s="3">
        <v>2014</v>
      </c>
      <c r="B31" s="13" t="s">
        <v>24</v>
      </c>
      <c r="C31" s="13" t="s">
        <v>49</v>
      </c>
      <c r="D31" s="13">
        <v>1999</v>
      </c>
      <c r="E31" s="17">
        <v>15</v>
      </c>
      <c r="F31" s="13">
        <v>118</v>
      </c>
      <c r="G31" s="13">
        <v>53</v>
      </c>
      <c r="H31" s="13">
        <v>171</v>
      </c>
      <c r="I31" s="13" t="b">
        <v>1</v>
      </c>
      <c r="J31" s="4">
        <v>0.30994152046783602</v>
      </c>
      <c r="K31">
        <f t="shared" si="0"/>
        <v>3.3388003748828493E-4</v>
      </c>
      <c r="L31">
        <f t="shared" si="1"/>
        <v>1.8272384559446117E-2</v>
      </c>
      <c r="M31">
        <f t="shared" si="2"/>
        <v>5.6633706529277397E-3</v>
      </c>
      <c r="N31">
        <f t="shared" si="3"/>
        <v>1.8272384559446117E-2</v>
      </c>
      <c r="O31">
        <f t="shared" si="4"/>
        <v>0.27408576839169174</v>
      </c>
      <c r="Q31" s="7">
        <v>5</v>
      </c>
      <c r="R31" s="7">
        <v>2.0804363583779018E-3</v>
      </c>
      <c r="S31" s="7">
        <v>2.478689945460643E-3</v>
      </c>
      <c r="U31" s="7">
        <v>9.8619329388560162E-2</v>
      </c>
      <c r="V31" s="7">
        <v>0</v>
      </c>
    </row>
    <row r="32" spans="1:25" x14ac:dyDescent="0.35">
      <c r="A32" s="5">
        <v>2015</v>
      </c>
      <c r="B32" s="14" t="s">
        <v>190</v>
      </c>
      <c r="C32" s="14" t="s">
        <v>259</v>
      </c>
      <c r="D32" s="14">
        <v>2001</v>
      </c>
      <c r="E32" s="14">
        <v>14</v>
      </c>
      <c r="F32" s="14">
        <v>38</v>
      </c>
      <c r="G32" s="14">
        <v>17</v>
      </c>
      <c r="H32" s="14">
        <v>55</v>
      </c>
      <c r="I32" s="14" t="b">
        <v>1</v>
      </c>
      <c r="J32" s="6">
        <v>0.30909090909090903</v>
      </c>
      <c r="K32">
        <f t="shared" si="0"/>
        <v>1.0738831615120275E-4</v>
      </c>
      <c r="L32">
        <f t="shared" si="1"/>
        <v>1.0362833403620979E-2</v>
      </c>
      <c r="M32">
        <f t="shared" si="2"/>
        <v>3.2030575974828475E-3</v>
      </c>
      <c r="N32">
        <f t="shared" si="3"/>
        <v>1.0362833403620979E-2</v>
      </c>
      <c r="O32">
        <f t="shared" si="4"/>
        <v>0.14507966765069369</v>
      </c>
      <c r="Q32" s="7">
        <v>6</v>
      </c>
      <c r="R32" s="7">
        <v>2.4549193663797389E-3</v>
      </c>
      <c r="S32" s="7">
        <v>2.8742659223525311E-3</v>
      </c>
      <c r="U32" s="7">
        <v>0.12053473591935129</v>
      </c>
      <c r="V32" s="7">
        <v>0</v>
      </c>
    </row>
    <row r="33" spans="1:22" x14ac:dyDescent="0.35">
      <c r="A33" s="3">
        <v>2015</v>
      </c>
      <c r="B33" s="13" t="s">
        <v>79</v>
      </c>
      <c r="C33" s="13" t="s">
        <v>125</v>
      </c>
      <c r="D33" s="13">
        <v>2002</v>
      </c>
      <c r="E33" s="17">
        <v>13</v>
      </c>
      <c r="F33" s="13">
        <v>63</v>
      </c>
      <c r="G33" s="13">
        <v>28</v>
      </c>
      <c r="H33" s="13">
        <v>91</v>
      </c>
      <c r="I33" s="13" t="b">
        <v>1</v>
      </c>
      <c r="J33" s="4">
        <v>0.30769230769230799</v>
      </c>
      <c r="K33">
        <f t="shared" si="0"/>
        <v>1.7767885035926273E-4</v>
      </c>
      <c r="L33">
        <f t="shared" si="1"/>
        <v>1.3329623038903341E-2</v>
      </c>
      <c r="M33">
        <f t="shared" si="2"/>
        <v>4.101422473508724E-3</v>
      </c>
      <c r="N33">
        <f t="shared" si="3"/>
        <v>1.3329623038903341E-2</v>
      </c>
      <c r="O33">
        <f t="shared" si="4"/>
        <v>0.17328509950574345</v>
      </c>
      <c r="Q33" s="7">
        <v>7</v>
      </c>
      <c r="R33" s="7">
        <v>1.5115357204043413E-3</v>
      </c>
      <c r="S33" s="7">
        <v>2.3925919177511263E-3</v>
      </c>
      <c r="U33" s="7">
        <v>0.14245014245014245</v>
      </c>
      <c r="V33" s="7">
        <v>0</v>
      </c>
    </row>
    <row r="34" spans="1:22" x14ac:dyDescent="0.35">
      <c r="A34" s="3">
        <v>2016</v>
      </c>
      <c r="B34" s="13" t="s">
        <v>24</v>
      </c>
      <c r="C34" s="13" t="s">
        <v>46</v>
      </c>
      <c r="D34" s="13">
        <v>2001</v>
      </c>
      <c r="E34" s="14">
        <v>15</v>
      </c>
      <c r="F34" s="13">
        <v>54</v>
      </c>
      <c r="G34" s="13">
        <v>24</v>
      </c>
      <c r="H34" s="13">
        <v>78</v>
      </c>
      <c r="I34" s="13" t="b">
        <v>1</v>
      </c>
      <c r="J34" s="4">
        <v>0.30769230769230799</v>
      </c>
      <c r="K34">
        <f t="shared" si="0"/>
        <v>1.5229615745079663E-4</v>
      </c>
      <c r="L34">
        <f t="shared" si="1"/>
        <v>1.2340832931807991E-2</v>
      </c>
      <c r="M34">
        <f t="shared" si="2"/>
        <v>3.797179363633232E-3</v>
      </c>
      <c r="N34">
        <f t="shared" si="3"/>
        <v>1.2340832931807991E-2</v>
      </c>
      <c r="O34">
        <f t="shared" si="4"/>
        <v>0.18511249397711987</v>
      </c>
      <c r="Q34" s="7">
        <v>8</v>
      </c>
      <c r="R34" s="7">
        <v>1.5653437477412212E-3</v>
      </c>
      <c r="S34" s="7">
        <v>2.0475392113775749E-3</v>
      </c>
      <c r="U34" s="7">
        <v>0.16436554898093358</v>
      </c>
      <c r="V34" s="7">
        <v>0</v>
      </c>
    </row>
    <row r="35" spans="1:22" x14ac:dyDescent="0.35">
      <c r="A35" s="3">
        <v>2015</v>
      </c>
      <c r="B35" s="13" t="s">
        <v>24</v>
      </c>
      <c r="C35" s="13" t="s">
        <v>29</v>
      </c>
      <c r="D35" s="13">
        <v>2000</v>
      </c>
      <c r="E35" s="17">
        <v>15</v>
      </c>
      <c r="F35" s="13">
        <v>61</v>
      </c>
      <c r="G35" s="13">
        <v>27</v>
      </c>
      <c r="H35" s="13">
        <v>88</v>
      </c>
      <c r="I35" s="13" t="b">
        <v>1</v>
      </c>
      <c r="J35" s="4">
        <v>0.30681818181818199</v>
      </c>
      <c r="K35">
        <f t="shared" si="0"/>
        <v>1.7182130584192441E-4</v>
      </c>
      <c r="L35">
        <f t="shared" si="1"/>
        <v>1.3108062627326908E-2</v>
      </c>
      <c r="M35">
        <f t="shared" si="2"/>
        <v>4.0217919424753038E-3</v>
      </c>
      <c r="N35">
        <f t="shared" si="3"/>
        <v>1.3108062627326908E-2</v>
      </c>
      <c r="O35">
        <f t="shared" si="4"/>
        <v>0.19662093940990361</v>
      </c>
      <c r="Q35" s="7">
        <v>9</v>
      </c>
      <c r="R35" s="7">
        <v>1.5849926588615742E-3</v>
      </c>
      <c r="S35" s="7">
        <v>2.935327554123836E-3</v>
      </c>
      <c r="U35" s="7">
        <v>0.18628095551172474</v>
      </c>
      <c r="V35" s="7">
        <v>0</v>
      </c>
    </row>
    <row r="36" spans="1:22" x14ac:dyDescent="0.35">
      <c r="A36" s="3">
        <v>2013</v>
      </c>
      <c r="B36" s="13" t="s">
        <v>30</v>
      </c>
      <c r="C36" s="13" t="s">
        <v>166</v>
      </c>
      <c r="D36" s="13">
        <v>1999</v>
      </c>
      <c r="E36" s="14">
        <v>14</v>
      </c>
      <c r="F36" s="13">
        <v>59</v>
      </c>
      <c r="G36" s="13">
        <v>26</v>
      </c>
      <c r="H36" s="13">
        <v>85</v>
      </c>
      <c r="I36" s="13" t="b">
        <v>1</v>
      </c>
      <c r="J36" s="4">
        <v>0.30588235294117599</v>
      </c>
      <c r="K36">
        <f t="shared" si="0"/>
        <v>1.6596376132458607E-4</v>
      </c>
      <c r="L36">
        <f t="shared" si="1"/>
        <v>1.2882692316615579E-2</v>
      </c>
      <c r="M36">
        <f t="shared" si="2"/>
        <v>3.9405882380235827E-3</v>
      </c>
      <c r="N36">
        <f t="shared" si="3"/>
        <v>1.2882692316615579E-2</v>
      </c>
      <c r="O36">
        <f t="shared" si="4"/>
        <v>0.18035769243261809</v>
      </c>
      <c r="Q36" s="7">
        <v>10</v>
      </c>
      <c r="R36" s="7">
        <v>2.0585977333342055E-3</v>
      </c>
      <c r="S36" s="7">
        <v>3.1534482995137043E-3</v>
      </c>
      <c r="U36" s="7">
        <v>0.2081963620425159</v>
      </c>
      <c r="V36" s="7">
        <v>0</v>
      </c>
    </row>
    <row r="37" spans="1:22" x14ac:dyDescent="0.35">
      <c r="A37" s="3">
        <v>2016</v>
      </c>
      <c r="B37" s="13" t="s">
        <v>24</v>
      </c>
      <c r="C37" s="13" t="s">
        <v>220</v>
      </c>
      <c r="D37" s="13">
        <v>2001</v>
      </c>
      <c r="E37" s="17">
        <v>15</v>
      </c>
      <c r="F37" s="13">
        <v>41</v>
      </c>
      <c r="G37" s="13">
        <v>18</v>
      </c>
      <c r="H37" s="13">
        <v>59</v>
      </c>
      <c r="I37" s="13" t="b">
        <v>1</v>
      </c>
      <c r="J37" s="4">
        <v>0.305084745762712</v>
      </c>
      <c r="K37">
        <f t="shared" si="0"/>
        <v>1.1519837550765385E-4</v>
      </c>
      <c r="L37">
        <f t="shared" si="1"/>
        <v>1.073305061516314E-2</v>
      </c>
      <c r="M37">
        <f t="shared" si="2"/>
        <v>3.2744900181853661E-3</v>
      </c>
      <c r="N37">
        <f t="shared" si="3"/>
        <v>1.073305061516314E-2</v>
      </c>
      <c r="O37">
        <f t="shared" si="4"/>
        <v>0.1609957592274471</v>
      </c>
      <c r="Q37" s="7">
        <v>11</v>
      </c>
      <c r="R37" s="7">
        <v>2.2843453579954164E-3</v>
      </c>
      <c r="S37" s="7">
        <v>2.7973995240312965E-3</v>
      </c>
      <c r="U37" s="7">
        <v>0.23011176857330704</v>
      </c>
      <c r="V37" s="7">
        <v>0</v>
      </c>
    </row>
    <row r="38" spans="1:22" x14ac:dyDescent="0.35">
      <c r="A38" s="3">
        <v>2017</v>
      </c>
      <c r="B38" s="13" t="s">
        <v>52</v>
      </c>
      <c r="C38" s="13" t="s">
        <v>84</v>
      </c>
      <c r="D38" s="13">
        <v>2003</v>
      </c>
      <c r="E38" s="14">
        <v>14</v>
      </c>
      <c r="F38" s="13">
        <v>48</v>
      </c>
      <c r="G38" s="13">
        <v>21</v>
      </c>
      <c r="H38" s="13">
        <v>69</v>
      </c>
      <c r="I38" s="13" t="b">
        <v>1</v>
      </c>
      <c r="J38" s="4">
        <v>0.30434782608695699</v>
      </c>
      <c r="K38">
        <f t="shared" si="0"/>
        <v>1.3472352389878162E-4</v>
      </c>
      <c r="L38">
        <f t="shared" si="1"/>
        <v>1.1607046303809666E-2</v>
      </c>
      <c r="M38">
        <f t="shared" si="2"/>
        <v>3.5325793098551213E-3</v>
      </c>
      <c r="N38">
        <f t="shared" si="3"/>
        <v>1.1607046303809666E-2</v>
      </c>
      <c r="O38">
        <f t="shared" si="4"/>
        <v>0.16249864825333532</v>
      </c>
      <c r="Q38" s="7">
        <v>12</v>
      </c>
      <c r="R38" s="7">
        <v>1.7261483414715835E-3</v>
      </c>
      <c r="S38" s="7">
        <v>2.9779457806676369E-3</v>
      </c>
      <c r="U38" s="7">
        <v>0.25202717510409817</v>
      </c>
      <c r="V38" s="7">
        <v>0</v>
      </c>
    </row>
    <row r="39" spans="1:22" x14ac:dyDescent="0.35">
      <c r="A39" s="24">
        <v>2013</v>
      </c>
      <c r="B39" s="17" t="s">
        <v>190</v>
      </c>
      <c r="C39" s="17" t="s">
        <v>259</v>
      </c>
      <c r="D39" s="17">
        <v>2000</v>
      </c>
      <c r="E39" s="17">
        <v>13</v>
      </c>
      <c r="F39" s="17">
        <v>39</v>
      </c>
      <c r="G39" s="17">
        <v>17</v>
      </c>
      <c r="H39" s="17">
        <v>56</v>
      </c>
      <c r="I39" s="17" t="b">
        <v>1</v>
      </c>
      <c r="J39" s="25">
        <v>0.30357142857142899</v>
      </c>
      <c r="K39">
        <f t="shared" si="0"/>
        <v>1.0934083099031552E-4</v>
      </c>
      <c r="L39">
        <f t="shared" si="1"/>
        <v>1.0456616612954476E-2</v>
      </c>
      <c r="M39">
        <f t="shared" si="2"/>
        <v>3.1743300432183273E-3</v>
      </c>
      <c r="N39">
        <f t="shared" si="3"/>
        <v>1.0456616612954476E-2</v>
      </c>
      <c r="O39">
        <f t="shared" si="4"/>
        <v>0.13593601596840818</v>
      </c>
      <c r="Q39" s="7">
        <v>13</v>
      </c>
      <c r="R39" s="7">
        <v>2.1832351543317301E-3</v>
      </c>
      <c r="S39" s="7">
        <v>2.1612222469352535E-3</v>
      </c>
      <c r="U39" s="7">
        <v>0.27394258163488933</v>
      </c>
      <c r="V39" s="7">
        <v>0</v>
      </c>
    </row>
    <row r="40" spans="1:22" x14ac:dyDescent="0.35">
      <c r="A40" s="3">
        <v>2013</v>
      </c>
      <c r="B40" s="13" t="s">
        <v>24</v>
      </c>
      <c r="C40" s="13" t="s">
        <v>46</v>
      </c>
      <c r="D40" s="13">
        <v>2001</v>
      </c>
      <c r="E40" s="14">
        <v>12</v>
      </c>
      <c r="F40" s="13">
        <v>97</v>
      </c>
      <c r="G40" s="13">
        <v>42</v>
      </c>
      <c r="H40" s="13">
        <v>139</v>
      </c>
      <c r="I40" s="13" t="b">
        <v>1</v>
      </c>
      <c r="J40" s="4">
        <v>0.30215827338129497</v>
      </c>
      <c r="K40">
        <f t="shared" si="0"/>
        <v>2.7139956263667604E-4</v>
      </c>
      <c r="L40">
        <f t="shared" si="1"/>
        <v>1.6474209013991416E-2</v>
      </c>
      <c r="M40">
        <f t="shared" si="2"/>
        <v>4.977818550990212E-3</v>
      </c>
      <c r="N40">
        <f t="shared" si="3"/>
        <v>1.6474209013991416E-2</v>
      </c>
      <c r="O40">
        <f t="shared" si="4"/>
        <v>0.19769050816789699</v>
      </c>
      <c r="Q40" s="7">
        <v>14</v>
      </c>
      <c r="R40" s="7">
        <v>1.8777790023145526E-3</v>
      </c>
      <c r="S40" s="7">
        <v>3.9211886880279887E-3</v>
      </c>
      <c r="U40" s="7">
        <v>0.29585798816568049</v>
      </c>
      <c r="V40" s="7">
        <v>0</v>
      </c>
    </row>
    <row r="41" spans="1:22" x14ac:dyDescent="0.35">
      <c r="A41" s="3">
        <v>2013</v>
      </c>
      <c r="B41" s="13" t="s">
        <v>128</v>
      </c>
      <c r="C41" s="13" t="s">
        <v>129</v>
      </c>
      <c r="D41" s="13">
        <v>2000</v>
      </c>
      <c r="E41" s="17">
        <v>13</v>
      </c>
      <c r="F41" s="13">
        <v>51</v>
      </c>
      <c r="G41" s="13">
        <v>22</v>
      </c>
      <c r="H41" s="13">
        <v>73</v>
      </c>
      <c r="I41" s="13" t="b">
        <v>1</v>
      </c>
      <c r="J41" s="4">
        <v>0.301369863013699</v>
      </c>
      <c r="K41">
        <f t="shared" si="0"/>
        <v>1.4253358325523274E-4</v>
      </c>
      <c r="L41">
        <f t="shared" si="1"/>
        <v>1.1938742951216963E-2</v>
      </c>
      <c r="M41">
        <f t="shared" si="2"/>
        <v>3.5979773277640208E-3</v>
      </c>
      <c r="N41">
        <f t="shared" si="3"/>
        <v>1.1938742951216963E-2</v>
      </c>
      <c r="O41">
        <f t="shared" si="4"/>
        <v>0.15520365836582053</v>
      </c>
      <c r="Q41" s="7">
        <v>15</v>
      </c>
      <c r="R41" s="7">
        <v>2.0320460197377076E-3</v>
      </c>
      <c r="S41" s="7">
        <v>2.3623352018787825E-3</v>
      </c>
      <c r="U41" s="7">
        <v>0.31777339469647159</v>
      </c>
      <c r="V41" s="7">
        <v>0</v>
      </c>
    </row>
    <row r="42" spans="1:22" x14ac:dyDescent="0.35">
      <c r="A42" s="3">
        <v>2013</v>
      </c>
      <c r="B42" s="13" t="s">
        <v>58</v>
      </c>
      <c r="C42" s="13" t="s">
        <v>228</v>
      </c>
      <c r="D42" s="13">
        <v>2001</v>
      </c>
      <c r="E42" s="14">
        <v>12</v>
      </c>
      <c r="F42" s="13">
        <v>61</v>
      </c>
      <c r="G42" s="13">
        <v>26</v>
      </c>
      <c r="H42" s="13">
        <v>87</v>
      </c>
      <c r="I42" s="13" t="b">
        <v>1</v>
      </c>
      <c r="J42" s="4">
        <v>0.29885057471264398</v>
      </c>
      <c r="K42">
        <f t="shared" si="0"/>
        <v>1.6986879100281161E-4</v>
      </c>
      <c r="L42">
        <f t="shared" si="1"/>
        <v>1.3033372203800965E-2</v>
      </c>
      <c r="M42">
        <f t="shared" si="2"/>
        <v>3.8950307735497176E-3</v>
      </c>
      <c r="N42">
        <f t="shared" si="3"/>
        <v>1.3033372203800965E-2</v>
      </c>
      <c r="O42">
        <f t="shared" si="4"/>
        <v>0.15640046644561159</v>
      </c>
      <c r="Q42" s="7">
        <v>16</v>
      </c>
      <c r="R42" s="7">
        <v>1.6060963313418225E-3</v>
      </c>
      <c r="S42" s="7">
        <v>2.235183868001438E-3</v>
      </c>
      <c r="U42" s="7">
        <v>0.33968880122726275</v>
      </c>
      <c r="V42" s="7">
        <v>0</v>
      </c>
    </row>
    <row r="43" spans="1:22" x14ac:dyDescent="0.35">
      <c r="A43" s="24">
        <v>2015</v>
      </c>
      <c r="B43" s="17" t="s">
        <v>136</v>
      </c>
      <c r="C43" s="17" t="s">
        <v>301</v>
      </c>
      <c r="D43" s="17">
        <v>2001</v>
      </c>
      <c r="E43" s="17">
        <v>14</v>
      </c>
      <c r="F43" s="17">
        <v>47</v>
      </c>
      <c r="G43" s="17">
        <v>20</v>
      </c>
      <c r="H43" s="17">
        <v>67</v>
      </c>
      <c r="I43" s="17" t="b">
        <v>1</v>
      </c>
      <c r="J43" s="25">
        <v>0.29850746268656703</v>
      </c>
      <c r="K43">
        <f t="shared" si="0"/>
        <v>1.3081849422055607E-4</v>
      </c>
      <c r="L43">
        <f t="shared" si="1"/>
        <v>1.143759127703714E-2</v>
      </c>
      <c r="M43">
        <f t="shared" si="2"/>
        <v>3.4142063513543687E-3</v>
      </c>
      <c r="N43">
        <f t="shared" si="3"/>
        <v>1.143759127703714E-2</v>
      </c>
      <c r="O43">
        <f t="shared" si="4"/>
        <v>0.16012627787851996</v>
      </c>
      <c r="Q43" s="7">
        <v>17</v>
      </c>
      <c r="R43" s="7">
        <v>1.7436135862250303E-3</v>
      </c>
      <c r="S43" s="7">
        <v>2.0120134002647779E-3</v>
      </c>
      <c r="U43" s="7">
        <v>0.36160420775805391</v>
      </c>
      <c r="V43" s="7">
        <v>0</v>
      </c>
    </row>
    <row r="44" spans="1:22" x14ac:dyDescent="0.35">
      <c r="A44" s="5">
        <v>2017</v>
      </c>
      <c r="B44" s="14" t="s">
        <v>24</v>
      </c>
      <c r="C44" s="14" t="s">
        <v>46</v>
      </c>
      <c r="D44" s="14">
        <v>2003</v>
      </c>
      <c r="E44" s="14">
        <v>14</v>
      </c>
      <c r="F44" s="14">
        <v>80</v>
      </c>
      <c r="G44" s="14">
        <v>34</v>
      </c>
      <c r="H44" s="14">
        <v>114</v>
      </c>
      <c r="I44" s="14" t="b">
        <v>1</v>
      </c>
      <c r="J44" s="6">
        <v>0.29824561403508798</v>
      </c>
      <c r="K44">
        <f t="shared" si="0"/>
        <v>2.2258669165885661E-4</v>
      </c>
      <c r="L44">
        <f t="shared" si="1"/>
        <v>1.4919339518184329E-2</v>
      </c>
      <c r="M44">
        <f t="shared" si="2"/>
        <v>4.4496275755988388E-3</v>
      </c>
      <c r="N44">
        <f t="shared" si="3"/>
        <v>1.4919339518184329E-2</v>
      </c>
      <c r="O44">
        <f t="shared" si="4"/>
        <v>0.2088707532545806</v>
      </c>
      <c r="Q44" s="7">
        <v>18</v>
      </c>
      <c r="R44" s="7">
        <v>1.7358901312332958E-3</v>
      </c>
      <c r="S44" s="7">
        <v>1.6555826190426579E-3</v>
      </c>
      <c r="U44" s="7">
        <v>0.38351961428884507</v>
      </c>
      <c r="V44" s="7">
        <v>0</v>
      </c>
    </row>
    <row r="45" spans="1:22" x14ac:dyDescent="0.35">
      <c r="A45" s="3">
        <v>2013</v>
      </c>
      <c r="B45" s="13" t="s">
        <v>98</v>
      </c>
      <c r="C45" s="13" t="s">
        <v>41</v>
      </c>
      <c r="D45" s="13">
        <v>1998</v>
      </c>
      <c r="E45" s="17">
        <v>15</v>
      </c>
      <c r="F45" s="13">
        <v>45</v>
      </c>
      <c r="G45" s="13">
        <v>19</v>
      </c>
      <c r="H45" s="13">
        <v>64</v>
      </c>
      <c r="I45" s="13" t="b">
        <v>1</v>
      </c>
      <c r="J45" s="4">
        <v>0.296875</v>
      </c>
      <c r="K45">
        <f t="shared" si="0"/>
        <v>1.2496094970321776E-4</v>
      </c>
      <c r="L45">
        <f t="shared" si="1"/>
        <v>1.1178593368721207E-2</v>
      </c>
      <c r="M45">
        <f t="shared" si="2"/>
        <v>3.3186449063391083E-3</v>
      </c>
      <c r="N45">
        <f t="shared" si="3"/>
        <v>1.1178593368721207E-2</v>
      </c>
      <c r="O45">
        <f t="shared" si="4"/>
        <v>0.1676789005308181</v>
      </c>
      <c r="Q45" s="7">
        <v>19</v>
      </c>
      <c r="R45" s="7">
        <v>1.7949072732165682E-3</v>
      </c>
      <c r="S45" s="7">
        <v>2.0192257294250901E-3</v>
      </c>
      <c r="U45" s="7">
        <v>0.40543502081963623</v>
      </c>
      <c r="V45" s="7">
        <v>0</v>
      </c>
    </row>
    <row r="46" spans="1:22" x14ac:dyDescent="0.35">
      <c r="A46" s="5">
        <v>2015</v>
      </c>
      <c r="B46" s="14" t="s">
        <v>52</v>
      </c>
      <c r="C46" s="14" t="s">
        <v>131</v>
      </c>
      <c r="D46" s="14">
        <v>2002</v>
      </c>
      <c r="E46" s="14">
        <v>13</v>
      </c>
      <c r="F46" s="14">
        <v>38</v>
      </c>
      <c r="G46" s="14">
        <v>16</v>
      </c>
      <c r="H46" s="14">
        <v>54</v>
      </c>
      <c r="I46" s="14" t="b">
        <v>1</v>
      </c>
      <c r="J46" s="6">
        <v>0.296296296296296</v>
      </c>
      <c r="K46">
        <f t="shared" si="0"/>
        <v>1.0543580131208997E-4</v>
      </c>
      <c r="L46">
        <f t="shared" si="1"/>
        <v>1.0268193673284994E-2</v>
      </c>
      <c r="M46">
        <f t="shared" si="2"/>
        <v>3.0424277550474025E-3</v>
      </c>
      <c r="N46">
        <f t="shared" si="3"/>
        <v>1.0268193673284994E-2</v>
      </c>
      <c r="O46">
        <f t="shared" si="4"/>
        <v>0.13348651775270493</v>
      </c>
      <c r="Q46" s="7">
        <v>20</v>
      </c>
      <c r="R46" s="7">
        <v>1.7173923393854706E-3</v>
      </c>
      <c r="S46" s="7">
        <v>1.9222590472358328E-3</v>
      </c>
      <c r="U46" s="7">
        <v>0.42735042735042733</v>
      </c>
      <c r="V46" s="7">
        <v>0</v>
      </c>
    </row>
    <row r="47" spans="1:22" x14ac:dyDescent="0.35">
      <c r="A47" s="24">
        <v>2017</v>
      </c>
      <c r="B47" s="17" t="s">
        <v>252</v>
      </c>
      <c r="C47" s="17" t="s">
        <v>287</v>
      </c>
      <c r="D47" s="17">
        <v>2002</v>
      </c>
      <c r="E47" s="17">
        <v>15</v>
      </c>
      <c r="F47" s="17">
        <v>38</v>
      </c>
      <c r="G47" s="17">
        <v>16</v>
      </c>
      <c r="H47" s="17">
        <v>54</v>
      </c>
      <c r="I47" s="17" t="b">
        <v>1</v>
      </c>
      <c r="J47" s="25">
        <v>0.296296296296296</v>
      </c>
      <c r="K47">
        <f t="shared" si="0"/>
        <v>1.0543580131208997E-4</v>
      </c>
      <c r="L47">
        <f t="shared" si="1"/>
        <v>1.0268193673284994E-2</v>
      </c>
      <c r="M47">
        <f t="shared" si="2"/>
        <v>3.0424277550474025E-3</v>
      </c>
      <c r="N47">
        <f t="shared" si="3"/>
        <v>1.0268193673284994E-2</v>
      </c>
      <c r="O47">
        <f t="shared" si="4"/>
        <v>0.15402290509927491</v>
      </c>
      <c r="Q47" s="7">
        <v>21</v>
      </c>
      <c r="R47" s="7">
        <v>1.4365362301173366E-3</v>
      </c>
      <c r="S47" s="7">
        <v>1.9245191097608831E-3</v>
      </c>
      <c r="U47" s="7">
        <v>0.44926583388121849</v>
      </c>
      <c r="V47" s="7">
        <v>0</v>
      </c>
    </row>
    <row r="48" spans="1:22" x14ac:dyDescent="0.35">
      <c r="A48" s="3">
        <v>2016</v>
      </c>
      <c r="B48" s="13" t="s">
        <v>118</v>
      </c>
      <c r="C48" s="13" t="s">
        <v>377</v>
      </c>
      <c r="D48" s="13">
        <v>2001</v>
      </c>
      <c r="E48" s="14">
        <v>15</v>
      </c>
      <c r="F48" s="13">
        <v>36</v>
      </c>
      <c r="G48" s="13">
        <v>15</v>
      </c>
      <c r="H48" s="13">
        <v>51</v>
      </c>
      <c r="I48" s="13" t="b">
        <v>1</v>
      </c>
      <c r="J48" s="4">
        <v>0.29411764705882398</v>
      </c>
      <c r="K48">
        <f t="shared" si="0"/>
        <v>9.9578256794751642E-5</v>
      </c>
      <c r="L48">
        <f t="shared" si="1"/>
        <v>9.9788905593132769E-3</v>
      </c>
      <c r="M48">
        <f t="shared" si="2"/>
        <v>2.9349678115627329E-3</v>
      </c>
      <c r="N48">
        <f t="shared" si="3"/>
        <v>9.9788905593132769E-3</v>
      </c>
      <c r="O48">
        <f t="shared" si="4"/>
        <v>0.14968335838969915</v>
      </c>
      <c r="Q48" s="7">
        <v>22</v>
      </c>
      <c r="R48" s="7">
        <v>1.8408017733775983E-3</v>
      </c>
      <c r="S48" s="7">
        <v>2.9595150397531507E-3</v>
      </c>
      <c r="U48" s="7">
        <v>0.47118124041200965</v>
      </c>
      <c r="V48" s="7">
        <v>0</v>
      </c>
    </row>
    <row r="49" spans="1:22" x14ac:dyDescent="0.35">
      <c r="A49" s="24">
        <v>2015</v>
      </c>
      <c r="B49" s="17" t="s">
        <v>24</v>
      </c>
      <c r="C49" s="17" t="s">
        <v>49</v>
      </c>
      <c r="D49" s="17">
        <v>2000</v>
      </c>
      <c r="E49" s="17">
        <v>15</v>
      </c>
      <c r="F49" s="17">
        <v>68</v>
      </c>
      <c r="G49" s="17">
        <v>28</v>
      </c>
      <c r="H49" s="17">
        <v>96</v>
      </c>
      <c r="I49" s="17" t="b">
        <v>1</v>
      </c>
      <c r="J49" s="25">
        <v>0.29166666666666702</v>
      </c>
      <c r="K49">
        <f t="shared" si="0"/>
        <v>1.8744142455482662E-4</v>
      </c>
      <c r="L49">
        <f t="shared" si="1"/>
        <v>1.3690924897713326E-2</v>
      </c>
      <c r="M49">
        <f t="shared" si="2"/>
        <v>3.9931864284997245E-3</v>
      </c>
      <c r="N49">
        <f t="shared" si="3"/>
        <v>1.3690924897713326E-2</v>
      </c>
      <c r="O49">
        <f t="shared" si="4"/>
        <v>0.2053638734656999</v>
      </c>
      <c r="Q49" s="7">
        <v>23</v>
      </c>
      <c r="R49" s="7">
        <v>1.8007934657825945E-3</v>
      </c>
      <c r="S49" s="7">
        <v>2.3699537338214192E-3</v>
      </c>
      <c r="U49" s="7">
        <v>0.49309664694280075</v>
      </c>
      <c r="V49" s="7">
        <v>0</v>
      </c>
    </row>
    <row r="50" spans="1:22" x14ac:dyDescent="0.35">
      <c r="A50" s="3">
        <v>2017</v>
      </c>
      <c r="B50" s="13" t="s">
        <v>24</v>
      </c>
      <c r="C50" s="13" t="s">
        <v>29</v>
      </c>
      <c r="D50" s="13">
        <v>2002</v>
      </c>
      <c r="E50" s="14">
        <v>15</v>
      </c>
      <c r="F50" s="13">
        <v>51</v>
      </c>
      <c r="G50" s="13">
        <v>21</v>
      </c>
      <c r="H50" s="13">
        <v>72</v>
      </c>
      <c r="I50" s="13" t="b">
        <v>1</v>
      </c>
      <c r="J50" s="4">
        <v>0.29166666666666702</v>
      </c>
      <c r="K50">
        <f t="shared" si="0"/>
        <v>1.4058106841611997E-4</v>
      </c>
      <c r="L50">
        <f t="shared" si="1"/>
        <v>1.1856688762724606E-2</v>
      </c>
      <c r="M50">
        <f t="shared" si="2"/>
        <v>3.4582008891280145E-3</v>
      </c>
      <c r="N50">
        <f t="shared" si="3"/>
        <v>1.1856688762724606E-2</v>
      </c>
      <c r="O50">
        <f t="shared" si="4"/>
        <v>0.17785033144086909</v>
      </c>
      <c r="Q50" s="7">
        <v>24</v>
      </c>
      <c r="R50" s="7">
        <v>2.2081872233966461E-3</v>
      </c>
      <c r="S50" s="7">
        <v>1.939062621907529E-3</v>
      </c>
      <c r="U50" s="7">
        <v>0.51501205347359191</v>
      </c>
      <c r="V50" s="7">
        <v>0</v>
      </c>
    </row>
    <row r="51" spans="1:22" x14ac:dyDescent="0.35">
      <c r="A51" s="24">
        <v>2014</v>
      </c>
      <c r="B51" s="17" t="s">
        <v>92</v>
      </c>
      <c r="C51" s="17" t="s">
        <v>167</v>
      </c>
      <c r="D51" s="17">
        <v>2003</v>
      </c>
      <c r="E51" s="17">
        <v>11</v>
      </c>
      <c r="F51" s="17">
        <v>44</v>
      </c>
      <c r="G51" s="17">
        <v>18</v>
      </c>
      <c r="H51" s="17">
        <v>62</v>
      </c>
      <c r="I51" s="17" t="b">
        <v>1</v>
      </c>
      <c r="J51" s="25">
        <v>0.29032258064516098</v>
      </c>
      <c r="K51">
        <f t="shared" si="0"/>
        <v>1.2105592002499218E-4</v>
      </c>
      <c r="L51">
        <f t="shared" si="1"/>
        <v>1.1002541525710875E-2</v>
      </c>
      <c r="M51">
        <f t="shared" si="2"/>
        <v>3.194286249399928E-3</v>
      </c>
      <c r="N51">
        <f t="shared" si="3"/>
        <v>1.1002541525710875E-2</v>
      </c>
      <c r="O51">
        <f t="shared" si="4"/>
        <v>0.12102795678281963</v>
      </c>
      <c r="Q51" s="7">
        <v>25</v>
      </c>
      <c r="R51" s="7">
        <v>2.3289410009452085E-3</v>
      </c>
      <c r="S51" s="7">
        <v>2.0245862586309267E-3</v>
      </c>
      <c r="U51" s="7">
        <v>0.53692746000438307</v>
      </c>
      <c r="V51" s="7">
        <v>0</v>
      </c>
    </row>
    <row r="52" spans="1:22" x14ac:dyDescent="0.35">
      <c r="A52" s="5">
        <v>2016</v>
      </c>
      <c r="B52" s="14" t="s">
        <v>52</v>
      </c>
      <c r="C52" s="14" t="s">
        <v>150</v>
      </c>
      <c r="D52" s="14">
        <v>2003</v>
      </c>
      <c r="E52" s="14">
        <v>13</v>
      </c>
      <c r="F52" s="14">
        <v>44</v>
      </c>
      <c r="G52" s="14">
        <v>18</v>
      </c>
      <c r="H52" s="14">
        <v>62</v>
      </c>
      <c r="I52" s="14" t="b">
        <v>1</v>
      </c>
      <c r="J52" s="6">
        <v>0.29032258064516098</v>
      </c>
      <c r="K52">
        <f t="shared" si="0"/>
        <v>1.2105592002499218E-4</v>
      </c>
      <c r="L52">
        <f t="shared" si="1"/>
        <v>1.1002541525710875E-2</v>
      </c>
      <c r="M52">
        <f t="shared" si="2"/>
        <v>3.194286249399928E-3</v>
      </c>
      <c r="N52">
        <f t="shared" si="3"/>
        <v>1.1002541525710875E-2</v>
      </c>
      <c r="O52">
        <f t="shared" si="4"/>
        <v>0.14303303983424137</v>
      </c>
      <c r="Q52" s="7">
        <v>26</v>
      </c>
      <c r="R52" s="7">
        <v>1.4997656138802402E-3</v>
      </c>
      <c r="S52" s="7">
        <v>2.3219912190418283E-3</v>
      </c>
      <c r="U52" s="7">
        <v>0.55884286653517423</v>
      </c>
      <c r="V52" s="7">
        <v>0</v>
      </c>
    </row>
    <row r="53" spans="1:22" x14ac:dyDescent="0.35">
      <c r="A53" s="3">
        <v>2017</v>
      </c>
      <c r="B53" s="13" t="s">
        <v>24</v>
      </c>
      <c r="C53" s="13" t="s">
        <v>46</v>
      </c>
      <c r="D53" s="13">
        <v>2002</v>
      </c>
      <c r="E53" s="17">
        <v>15</v>
      </c>
      <c r="F53" s="13">
        <v>59</v>
      </c>
      <c r="G53" s="13">
        <v>24</v>
      </c>
      <c r="H53" s="13">
        <v>83</v>
      </c>
      <c r="I53" s="13" t="b">
        <v>1</v>
      </c>
      <c r="J53" s="4">
        <v>0.28915662650602397</v>
      </c>
      <c r="K53">
        <f t="shared" si="0"/>
        <v>1.6205873164636052E-4</v>
      </c>
      <c r="L53">
        <f t="shared" si="1"/>
        <v>1.2730229049249685E-2</v>
      </c>
      <c r="M53">
        <f t="shared" si="2"/>
        <v>3.681030086530028E-3</v>
      </c>
      <c r="N53">
        <f t="shared" si="3"/>
        <v>1.2730229049249685E-2</v>
      </c>
      <c r="O53">
        <f t="shared" si="4"/>
        <v>0.19095343573874526</v>
      </c>
      <c r="Q53" s="7">
        <v>27</v>
      </c>
      <c r="R53" s="7">
        <v>1.9764029921200067E-3</v>
      </c>
      <c r="S53" s="7">
        <v>2.5023610091628149E-3</v>
      </c>
      <c r="U53" s="7">
        <v>0.58075827306596539</v>
      </c>
      <c r="V53" s="7">
        <v>0</v>
      </c>
    </row>
    <row r="54" spans="1:22" x14ac:dyDescent="0.35">
      <c r="A54" s="3">
        <v>2013</v>
      </c>
      <c r="B54" s="13" t="s">
        <v>269</v>
      </c>
      <c r="C54" s="13" t="s">
        <v>324</v>
      </c>
      <c r="D54" s="13">
        <v>1998</v>
      </c>
      <c r="E54" s="14">
        <v>15</v>
      </c>
      <c r="F54" s="13">
        <v>37</v>
      </c>
      <c r="G54" s="13">
        <v>15</v>
      </c>
      <c r="H54" s="13">
        <v>52</v>
      </c>
      <c r="I54" s="13" t="b">
        <v>1</v>
      </c>
      <c r="J54" s="4">
        <v>0.28846153846153799</v>
      </c>
      <c r="K54">
        <f t="shared" si="0"/>
        <v>1.0153077163386442E-4</v>
      </c>
      <c r="L54">
        <f t="shared" si="1"/>
        <v>1.0076247894621511E-2</v>
      </c>
      <c r="M54">
        <f t="shared" si="2"/>
        <v>2.9066099696023542E-3</v>
      </c>
      <c r="N54">
        <f t="shared" si="3"/>
        <v>1.0076247894621511E-2</v>
      </c>
      <c r="O54">
        <f t="shared" si="4"/>
        <v>0.15114371841932267</v>
      </c>
      <c r="Q54" s="7">
        <v>28</v>
      </c>
      <c r="R54" s="7">
        <v>1.7826040388730735E-3</v>
      </c>
      <c r="S54" s="7">
        <v>1.5199937053082225E-3</v>
      </c>
      <c r="U54" s="7">
        <v>0.60267367959675655</v>
      </c>
      <c r="V54" s="7">
        <v>0</v>
      </c>
    </row>
    <row r="55" spans="1:22" x14ac:dyDescent="0.35">
      <c r="A55" s="24">
        <v>2015</v>
      </c>
      <c r="B55" s="17" t="s">
        <v>24</v>
      </c>
      <c r="C55" s="17" t="s">
        <v>220</v>
      </c>
      <c r="D55" s="17">
        <v>2002</v>
      </c>
      <c r="E55" s="17">
        <v>13</v>
      </c>
      <c r="F55" s="17">
        <v>37</v>
      </c>
      <c r="G55" s="17">
        <v>15</v>
      </c>
      <c r="H55" s="17">
        <v>52</v>
      </c>
      <c r="I55" s="17" t="b">
        <v>1</v>
      </c>
      <c r="J55" s="25">
        <v>0.28846153846153799</v>
      </c>
      <c r="K55">
        <f t="shared" si="0"/>
        <v>1.0153077163386442E-4</v>
      </c>
      <c r="L55">
        <f t="shared" si="1"/>
        <v>1.0076247894621511E-2</v>
      </c>
      <c r="M55">
        <f t="shared" si="2"/>
        <v>2.9066099696023542E-3</v>
      </c>
      <c r="N55">
        <f t="shared" si="3"/>
        <v>1.0076247894621511E-2</v>
      </c>
      <c r="O55">
        <f t="shared" si="4"/>
        <v>0.13099122263007965</v>
      </c>
      <c r="Q55" s="7">
        <v>29</v>
      </c>
      <c r="R55" s="7">
        <v>3.0608281341046144E-3</v>
      </c>
      <c r="S55" s="7">
        <v>2.6025425188231253E-3</v>
      </c>
      <c r="U55" s="7">
        <v>0.6245890861275476</v>
      </c>
      <c r="V55" s="7">
        <v>0</v>
      </c>
    </row>
    <row r="56" spans="1:22" x14ac:dyDescent="0.35">
      <c r="A56" s="3">
        <v>2014</v>
      </c>
      <c r="B56" s="13" t="s">
        <v>24</v>
      </c>
      <c r="C56" s="13" t="s">
        <v>46</v>
      </c>
      <c r="D56" s="13">
        <v>2002</v>
      </c>
      <c r="E56" s="14">
        <v>12</v>
      </c>
      <c r="F56" s="13">
        <v>79</v>
      </c>
      <c r="G56" s="13">
        <v>32</v>
      </c>
      <c r="H56" s="13">
        <v>111</v>
      </c>
      <c r="I56" s="13" t="b">
        <v>1</v>
      </c>
      <c r="J56" s="4">
        <v>0.28828828828828801</v>
      </c>
      <c r="K56">
        <f t="shared" si="0"/>
        <v>2.1672914714151827E-4</v>
      </c>
      <c r="L56">
        <f t="shared" si="1"/>
        <v>1.4721723647097791E-2</v>
      </c>
      <c r="M56">
        <f t="shared" si="2"/>
        <v>4.2441005108750348E-3</v>
      </c>
      <c r="N56">
        <f t="shared" si="3"/>
        <v>1.4721723647097791E-2</v>
      </c>
      <c r="O56">
        <f t="shared" si="4"/>
        <v>0.17666068376517349</v>
      </c>
      <c r="Q56" s="7">
        <v>30</v>
      </c>
      <c r="R56" s="7">
        <v>1.5797711840443338E-3</v>
      </c>
      <c r="S56" s="7">
        <v>1.6232864134385137E-3</v>
      </c>
      <c r="U56" s="7">
        <v>0.64650449265833876</v>
      </c>
      <c r="V56" s="7">
        <v>0</v>
      </c>
    </row>
    <row r="57" spans="1:22" x14ac:dyDescent="0.35">
      <c r="A57" s="3">
        <v>2013</v>
      </c>
      <c r="B57" s="13" t="s">
        <v>102</v>
      </c>
      <c r="C57" s="13" t="s">
        <v>103</v>
      </c>
      <c r="D57" s="13">
        <v>2005</v>
      </c>
      <c r="E57" s="17">
        <v>8</v>
      </c>
      <c r="F57" s="13">
        <v>47</v>
      </c>
      <c r="G57" s="13">
        <v>19</v>
      </c>
      <c r="H57" s="13">
        <v>66</v>
      </c>
      <c r="I57" s="13" t="b">
        <v>1</v>
      </c>
      <c r="J57" s="4">
        <v>0.28787878787878801</v>
      </c>
      <c r="K57">
        <f t="shared" si="0"/>
        <v>1.288659793814433E-4</v>
      </c>
      <c r="L57">
        <f t="shared" si="1"/>
        <v>1.1351915229662494E-2</v>
      </c>
      <c r="M57">
        <f t="shared" si="2"/>
        <v>3.2679755964179925E-3</v>
      </c>
      <c r="N57">
        <f t="shared" si="3"/>
        <v>1.1351915229662494E-2</v>
      </c>
      <c r="O57">
        <f t="shared" si="4"/>
        <v>9.0815321837299956E-2</v>
      </c>
      <c r="Q57" s="7">
        <v>31</v>
      </c>
      <c r="R57" s="7">
        <v>1.8312315673378286E-3</v>
      </c>
      <c r="S57" s="7">
        <v>2.2701909061708953E-3</v>
      </c>
      <c r="U57" s="7">
        <v>0.66841989918912992</v>
      </c>
      <c r="V57" s="7">
        <v>0</v>
      </c>
    </row>
    <row r="58" spans="1:22" x14ac:dyDescent="0.35">
      <c r="A58" s="5">
        <v>2013</v>
      </c>
      <c r="B58" s="14" t="s">
        <v>190</v>
      </c>
      <c r="C58" s="14" t="s">
        <v>259</v>
      </c>
      <c r="D58" s="14">
        <v>2003</v>
      </c>
      <c r="E58" s="14">
        <v>10</v>
      </c>
      <c r="F58" s="14">
        <v>52</v>
      </c>
      <c r="G58" s="14">
        <v>21</v>
      </c>
      <c r="H58" s="14">
        <v>73</v>
      </c>
      <c r="I58" s="14" t="b">
        <v>1</v>
      </c>
      <c r="J58" s="6">
        <v>0.28767123287671198</v>
      </c>
      <c r="K58">
        <f t="shared" si="0"/>
        <v>1.4253358325523274E-4</v>
      </c>
      <c r="L58">
        <f t="shared" si="1"/>
        <v>1.1938742951216963E-2</v>
      </c>
      <c r="M58">
        <f t="shared" si="2"/>
        <v>3.4344329037747385E-3</v>
      </c>
      <c r="N58">
        <f t="shared" si="3"/>
        <v>1.1938742951216963E-2</v>
      </c>
      <c r="O58">
        <f t="shared" si="4"/>
        <v>0.11938742951216963</v>
      </c>
      <c r="Q58" s="7">
        <v>32</v>
      </c>
      <c r="R58" s="7">
        <v>2.0672271050926065E-3</v>
      </c>
      <c r="S58" s="7">
        <v>1.7299522585406254E-3</v>
      </c>
      <c r="U58" s="7">
        <v>0.69033530571992108</v>
      </c>
      <c r="V58" s="7">
        <v>0</v>
      </c>
    </row>
    <row r="59" spans="1:22" x14ac:dyDescent="0.35">
      <c r="A59" s="3">
        <v>2014</v>
      </c>
      <c r="B59" s="13" t="s">
        <v>190</v>
      </c>
      <c r="C59" s="13" t="s">
        <v>259</v>
      </c>
      <c r="D59" s="13">
        <v>2001</v>
      </c>
      <c r="E59" s="17">
        <v>13</v>
      </c>
      <c r="F59" s="13">
        <v>52</v>
      </c>
      <c r="G59" s="13">
        <v>21</v>
      </c>
      <c r="H59" s="13">
        <v>73</v>
      </c>
      <c r="I59" s="13" t="b">
        <v>1</v>
      </c>
      <c r="J59" s="4">
        <v>0.28767123287671198</v>
      </c>
      <c r="K59">
        <f t="shared" si="0"/>
        <v>1.4253358325523274E-4</v>
      </c>
      <c r="L59">
        <f t="shared" si="1"/>
        <v>1.1938742951216963E-2</v>
      </c>
      <c r="M59">
        <f t="shared" si="2"/>
        <v>3.4344329037747385E-3</v>
      </c>
      <c r="N59">
        <f t="shared" si="3"/>
        <v>1.1938742951216963E-2</v>
      </c>
      <c r="O59">
        <f t="shared" si="4"/>
        <v>0.15520365836582053</v>
      </c>
      <c r="Q59" s="7">
        <v>33</v>
      </c>
      <c r="R59" s="7">
        <v>2.1957466330023235E-3</v>
      </c>
      <c r="S59" s="7">
        <v>1.8260453094729803E-3</v>
      </c>
      <c r="U59" s="7">
        <v>0.71225071225071224</v>
      </c>
      <c r="V59" s="7">
        <v>0</v>
      </c>
    </row>
    <row r="60" spans="1:22" x14ac:dyDescent="0.35">
      <c r="A60" s="5">
        <v>2016</v>
      </c>
      <c r="B60" s="14" t="s">
        <v>52</v>
      </c>
      <c r="C60" s="14" t="s">
        <v>131</v>
      </c>
      <c r="D60" s="14">
        <v>2001</v>
      </c>
      <c r="E60" s="14">
        <v>15</v>
      </c>
      <c r="F60" s="14">
        <v>40</v>
      </c>
      <c r="G60" s="14">
        <v>16</v>
      </c>
      <c r="H60" s="14">
        <v>56</v>
      </c>
      <c r="I60" s="14" t="b">
        <v>1</v>
      </c>
      <c r="J60" s="6">
        <v>0.28571428571428598</v>
      </c>
      <c r="K60">
        <f t="shared" si="0"/>
        <v>1.0934083099031552E-4</v>
      </c>
      <c r="L60">
        <f t="shared" si="1"/>
        <v>1.0456616612954476E-2</v>
      </c>
      <c r="M60">
        <f t="shared" si="2"/>
        <v>2.9876047465584245E-3</v>
      </c>
      <c r="N60">
        <f t="shared" si="3"/>
        <v>1.0456616612954476E-2</v>
      </c>
      <c r="O60">
        <f t="shared" si="4"/>
        <v>0.15684924919431714</v>
      </c>
      <c r="Q60" s="7">
        <v>34</v>
      </c>
      <c r="R60" s="7">
        <v>1.9639132756478889E-3</v>
      </c>
      <c r="S60" s="7">
        <v>1.9766749623756938E-3</v>
      </c>
      <c r="U60" s="7">
        <v>0.7341661187815034</v>
      </c>
      <c r="V60" s="7">
        <v>0</v>
      </c>
    </row>
    <row r="61" spans="1:22" x14ac:dyDescent="0.35">
      <c r="A61" s="3">
        <v>2015</v>
      </c>
      <c r="B61" s="13" t="s">
        <v>24</v>
      </c>
      <c r="C61" s="13" t="s">
        <v>29</v>
      </c>
      <c r="D61" s="13">
        <v>2002</v>
      </c>
      <c r="E61" s="17">
        <v>13</v>
      </c>
      <c r="F61" s="13">
        <v>78</v>
      </c>
      <c r="G61" s="13">
        <v>31</v>
      </c>
      <c r="H61" s="13">
        <v>109</v>
      </c>
      <c r="I61" s="13" t="b">
        <v>1</v>
      </c>
      <c r="J61" s="4">
        <v>0.28440366972477099</v>
      </c>
      <c r="K61">
        <f t="shared" si="0"/>
        <v>2.1282411746329272E-4</v>
      </c>
      <c r="L61">
        <f t="shared" si="1"/>
        <v>1.4588492638490541E-2</v>
      </c>
      <c r="M61">
        <f t="shared" si="2"/>
        <v>4.1490208421395168E-3</v>
      </c>
      <c r="N61">
        <f t="shared" si="3"/>
        <v>1.4588492638490541E-2</v>
      </c>
      <c r="O61">
        <f t="shared" si="4"/>
        <v>0.18965040430037705</v>
      </c>
      <c r="Q61" s="7">
        <v>35</v>
      </c>
      <c r="R61" s="7">
        <v>1.7979056417503515E-3</v>
      </c>
      <c r="S61" s="7">
        <v>1.4765843764350146E-3</v>
      </c>
      <c r="U61" s="7">
        <v>0.75608152531229456</v>
      </c>
      <c r="V61" s="7">
        <v>0</v>
      </c>
    </row>
    <row r="62" spans="1:22" x14ac:dyDescent="0.35">
      <c r="A62" s="3">
        <v>2015</v>
      </c>
      <c r="B62" s="13" t="s">
        <v>24</v>
      </c>
      <c r="C62" s="13" t="s">
        <v>46</v>
      </c>
      <c r="D62" s="13">
        <v>2003</v>
      </c>
      <c r="E62" s="14">
        <v>12</v>
      </c>
      <c r="F62" s="13">
        <v>109</v>
      </c>
      <c r="G62" s="13">
        <v>43</v>
      </c>
      <c r="H62" s="13">
        <v>152</v>
      </c>
      <c r="I62" s="13" t="b">
        <v>1</v>
      </c>
      <c r="J62" s="4">
        <v>0.28289473684210498</v>
      </c>
      <c r="K62">
        <f t="shared" si="0"/>
        <v>2.9678225554514217E-4</v>
      </c>
      <c r="L62">
        <f t="shared" si="1"/>
        <v>1.7227369373910287E-2</v>
      </c>
      <c r="M62">
        <f t="shared" si="2"/>
        <v>4.8735321255140894E-3</v>
      </c>
      <c r="N62">
        <f t="shared" si="3"/>
        <v>1.7227369373910287E-2</v>
      </c>
      <c r="O62">
        <f t="shared" si="4"/>
        <v>0.20672843248692346</v>
      </c>
      <c r="Q62" s="7">
        <v>36</v>
      </c>
      <c r="R62" s="7">
        <v>1.7694463057004932E-3</v>
      </c>
      <c r="S62" s="7">
        <v>1.7631330041546281E-3</v>
      </c>
      <c r="U62" s="7">
        <v>0.77799693184308572</v>
      </c>
      <c r="V62" s="7">
        <v>0</v>
      </c>
    </row>
    <row r="63" spans="1:22" x14ac:dyDescent="0.35">
      <c r="A63" s="3">
        <v>2015</v>
      </c>
      <c r="B63" s="13" t="s">
        <v>52</v>
      </c>
      <c r="C63" s="13" t="s">
        <v>84</v>
      </c>
      <c r="D63" s="13">
        <v>2000</v>
      </c>
      <c r="E63" s="17">
        <v>15</v>
      </c>
      <c r="F63" s="13">
        <v>51</v>
      </c>
      <c r="G63" s="13">
        <v>20</v>
      </c>
      <c r="H63" s="13">
        <v>71</v>
      </c>
      <c r="I63" s="13" t="b">
        <v>1</v>
      </c>
      <c r="J63" s="4">
        <v>0.28169014084506999</v>
      </c>
      <c r="K63">
        <f t="shared" si="0"/>
        <v>1.3862855357700719E-4</v>
      </c>
      <c r="L63">
        <f t="shared" si="1"/>
        <v>1.1774062747285119E-2</v>
      </c>
      <c r="M63">
        <f t="shared" si="2"/>
        <v>3.3166373936014369E-3</v>
      </c>
      <c r="N63">
        <f t="shared" si="3"/>
        <v>1.1774062747285119E-2</v>
      </c>
      <c r="O63">
        <f t="shared" si="4"/>
        <v>0.17661094120927678</v>
      </c>
      <c r="Q63" s="7">
        <v>37</v>
      </c>
      <c r="R63" s="7">
        <v>1.4365362301173366E-3</v>
      </c>
      <c r="S63" s="7">
        <v>1.7377938131009907E-3</v>
      </c>
      <c r="U63" s="7">
        <v>0.79991233837387687</v>
      </c>
      <c r="V63" s="7">
        <v>0</v>
      </c>
    </row>
    <row r="64" spans="1:22" x14ac:dyDescent="0.35">
      <c r="A64" s="5">
        <v>2013</v>
      </c>
      <c r="B64" s="14" t="s">
        <v>42</v>
      </c>
      <c r="C64" s="14" t="s">
        <v>66</v>
      </c>
      <c r="D64" s="14">
        <v>1998</v>
      </c>
      <c r="E64" s="14">
        <v>15</v>
      </c>
      <c r="F64" s="14">
        <v>36</v>
      </c>
      <c r="G64" s="14">
        <v>14</v>
      </c>
      <c r="H64" s="14">
        <v>50</v>
      </c>
      <c r="I64" s="14" t="b">
        <v>1</v>
      </c>
      <c r="J64" s="6">
        <v>0.28000000000000003</v>
      </c>
      <c r="K64">
        <f t="shared" si="0"/>
        <v>9.762574195563887E-5</v>
      </c>
      <c r="L64">
        <f t="shared" si="1"/>
        <v>9.8805739689371719E-3</v>
      </c>
      <c r="M64">
        <f t="shared" si="2"/>
        <v>2.7665607113024084E-3</v>
      </c>
      <c r="N64">
        <f t="shared" si="3"/>
        <v>9.8805739689371719E-3</v>
      </c>
      <c r="O64">
        <f t="shared" si="4"/>
        <v>0.14820860953405757</v>
      </c>
      <c r="Q64" s="7">
        <v>38</v>
      </c>
      <c r="R64" s="7">
        <v>2.0150481565070926E-3</v>
      </c>
      <c r="S64" s="7">
        <v>2.9627703944831193E-3</v>
      </c>
      <c r="U64" s="7">
        <v>0.82182774490466792</v>
      </c>
      <c r="V64" s="7">
        <v>0</v>
      </c>
    </row>
    <row r="65" spans="1:22" x14ac:dyDescent="0.35">
      <c r="A65" s="24">
        <v>2014</v>
      </c>
      <c r="B65" s="17" t="s">
        <v>58</v>
      </c>
      <c r="C65" s="17" t="s">
        <v>228</v>
      </c>
      <c r="D65" s="17">
        <v>2001</v>
      </c>
      <c r="E65" s="17">
        <v>13</v>
      </c>
      <c r="F65" s="17">
        <v>49</v>
      </c>
      <c r="G65" s="17">
        <v>19</v>
      </c>
      <c r="H65" s="17">
        <v>68</v>
      </c>
      <c r="I65" s="17" t="b">
        <v>1</v>
      </c>
      <c r="J65" s="25">
        <v>0.27941176470588203</v>
      </c>
      <c r="K65">
        <f t="shared" si="0"/>
        <v>1.3277100905966885E-4</v>
      </c>
      <c r="L65">
        <f t="shared" si="1"/>
        <v>1.152263030126667E-2</v>
      </c>
      <c r="M65">
        <f t="shared" si="2"/>
        <v>3.2195584665303894E-3</v>
      </c>
      <c r="N65">
        <f t="shared" si="3"/>
        <v>1.152263030126667E-2</v>
      </c>
      <c r="O65">
        <f t="shared" si="4"/>
        <v>0.1497941939164667</v>
      </c>
      <c r="Q65" s="7">
        <v>39</v>
      </c>
      <c r="R65" s="7">
        <v>1.6401516309045737E-3</v>
      </c>
      <c r="S65" s="7">
        <v>1.9578256968594472E-3</v>
      </c>
      <c r="U65" s="7">
        <v>0.84374315143545908</v>
      </c>
      <c r="V65" s="7">
        <v>0</v>
      </c>
    </row>
    <row r="66" spans="1:22" x14ac:dyDescent="0.35">
      <c r="A66" s="5">
        <v>2017</v>
      </c>
      <c r="B66" s="14" t="s">
        <v>24</v>
      </c>
      <c r="C66" s="14" t="s">
        <v>46</v>
      </c>
      <c r="D66" s="14">
        <v>2004</v>
      </c>
      <c r="E66" s="14">
        <v>13</v>
      </c>
      <c r="F66" s="14">
        <v>124</v>
      </c>
      <c r="G66" s="14">
        <v>48</v>
      </c>
      <c r="H66" s="14">
        <v>172</v>
      </c>
      <c r="I66" s="14" t="b">
        <v>1</v>
      </c>
      <c r="J66" s="6">
        <v>0.27906976744186002</v>
      </c>
      <c r="K66">
        <f t="shared" si="0"/>
        <v>3.3583255232739768E-4</v>
      </c>
      <c r="L66">
        <f t="shared" si="1"/>
        <v>1.8325734700889829E-2</v>
      </c>
      <c r="M66">
        <f t="shared" si="2"/>
        <v>5.1141585211785488E-3</v>
      </c>
      <c r="N66">
        <f t="shared" si="3"/>
        <v>1.8325734700889829E-2</v>
      </c>
      <c r="O66">
        <f t="shared" si="4"/>
        <v>0.23823455111156777</v>
      </c>
      <c r="Q66" s="7">
        <v>40</v>
      </c>
      <c r="R66" s="7">
        <v>1.5941810990764455E-3</v>
      </c>
      <c r="S66" s="7">
        <v>2.3008496744732721E-3</v>
      </c>
      <c r="U66" s="7">
        <v>0.86565855796625024</v>
      </c>
      <c r="V66" s="7">
        <v>0</v>
      </c>
    </row>
    <row r="67" spans="1:22" x14ac:dyDescent="0.35">
      <c r="A67" s="3">
        <v>2016</v>
      </c>
      <c r="B67" s="13" t="s">
        <v>58</v>
      </c>
      <c r="C67" s="13" t="s">
        <v>228</v>
      </c>
      <c r="D67" s="13">
        <v>2002</v>
      </c>
      <c r="E67" s="17">
        <v>14</v>
      </c>
      <c r="F67" s="13">
        <v>44</v>
      </c>
      <c r="G67" s="13">
        <v>17</v>
      </c>
      <c r="H67" s="13">
        <v>61</v>
      </c>
      <c r="I67" s="13" t="b">
        <v>1</v>
      </c>
      <c r="J67" s="4">
        <v>0.27868852459016402</v>
      </c>
      <c r="K67">
        <f t="shared" si="0"/>
        <v>1.1910340518587941E-4</v>
      </c>
      <c r="L67">
        <f t="shared" si="1"/>
        <v>1.0913450654393385E-2</v>
      </c>
      <c r="M67">
        <f t="shared" si="2"/>
        <v>3.0414534610604524E-3</v>
      </c>
      <c r="N67">
        <f t="shared" si="3"/>
        <v>1.0913450654393385E-2</v>
      </c>
      <c r="O67">
        <f t="shared" si="4"/>
        <v>0.15278830916150737</v>
      </c>
      <c r="Q67" s="7">
        <v>41</v>
      </c>
      <c r="R67" s="7">
        <v>1.7436135862250303E-3</v>
      </c>
      <c r="S67" s="7">
        <v>1.6705927651293384E-3</v>
      </c>
      <c r="U67" s="7">
        <v>0.8875739644970414</v>
      </c>
      <c r="V67" s="7">
        <v>0</v>
      </c>
    </row>
    <row r="68" spans="1:22" x14ac:dyDescent="0.35">
      <c r="A68" s="5">
        <v>2013</v>
      </c>
      <c r="B68" s="14" t="s">
        <v>24</v>
      </c>
      <c r="C68" s="14" t="s">
        <v>257</v>
      </c>
      <c r="D68" s="14">
        <v>2002</v>
      </c>
      <c r="E68" s="14">
        <v>11</v>
      </c>
      <c r="F68" s="14">
        <v>47</v>
      </c>
      <c r="G68" s="14">
        <v>18</v>
      </c>
      <c r="H68" s="14">
        <v>65</v>
      </c>
      <c r="I68" s="14" t="b">
        <v>1</v>
      </c>
      <c r="J68" s="6">
        <v>0.27692307692307699</v>
      </c>
      <c r="K68">
        <f t="shared" ref="K68:K131" si="5">H68/$H$1</f>
        <v>1.2691346454233053E-4</v>
      </c>
      <c r="L68">
        <f t="shared" ref="L68:L131" si="6">SQRT(K68)</f>
        <v>1.1265587625256418E-2</v>
      </c>
      <c r="M68">
        <f t="shared" ref="M68:M131" si="7">J68*L68</f>
        <v>3.1197011885325475E-3</v>
      </c>
      <c r="N68">
        <f t="shared" ref="N68:N131" si="8">L68</f>
        <v>1.1265587625256418E-2</v>
      </c>
      <c r="O68">
        <f t="shared" ref="O68:O131" si="9">E68*L68</f>
        <v>0.1239214638778206</v>
      </c>
      <c r="Q68" s="7">
        <v>42</v>
      </c>
      <c r="R68" s="7">
        <v>2.2743917361024023E-3</v>
      </c>
      <c r="S68" s="7">
        <v>2.1752358394964365E-3</v>
      </c>
      <c r="U68" s="7">
        <v>0.90948937102783256</v>
      </c>
      <c r="V68" s="7">
        <v>0</v>
      </c>
    </row>
    <row r="69" spans="1:22" x14ac:dyDescent="0.35">
      <c r="A69" s="3">
        <v>2014</v>
      </c>
      <c r="B69" s="13" t="s">
        <v>30</v>
      </c>
      <c r="C69" s="13" t="s">
        <v>162</v>
      </c>
      <c r="D69" s="13">
        <v>2002</v>
      </c>
      <c r="E69" s="17">
        <v>12</v>
      </c>
      <c r="F69" s="13">
        <v>47</v>
      </c>
      <c r="G69" s="13">
        <v>18</v>
      </c>
      <c r="H69" s="13">
        <v>65</v>
      </c>
      <c r="I69" s="13" t="b">
        <v>1</v>
      </c>
      <c r="J69" s="4">
        <v>0.27692307692307699</v>
      </c>
      <c r="K69">
        <f t="shared" si="5"/>
        <v>1.2691346454233053E-4</v>
      </c>
      <c r="L69">
        <f t="shared" si="6"/>
        <v>1.1265587625256418E-2</v>
      </c>
      <c r="M69">
        <f t="shared" si="7"/>
        <v>3.1197011885325475E-3</v>
      </c>
      <c r="N69">
        <f t="shared" si="8"/>
        <v>1.1265587625256418E-2</v>
      </c>
      <c r="O69">
        <f t="shared" si="9"/>
        <v>0.13518705150307703</v>
      </c>
      <c r="Q69" s="7">
        <v>43</v>
      </c>
      <c r="R69" s="7">
        <v>1.8725390203660601E-3</v>
      </c>
      <c r="S69" s="7">
        <v>1.4461058859730482E-3</v>
      </c>
      <c r="U69" s="7">
        <v>0.93140477755862372</v>
      </c>
      <c r="V69" s="7">
        <v>0</v>
      </c>
    </row>
    <row r="70" spans="1:22" x14ac:dyDescent="0.35">
      <c r="A70" s="3">
        <v>2015</v>
      </c>
      <c r="B70" s="13" t="s">
        <v>79</v>
      </c>
      <c r="C70" s="13" t="s">
        <v>125</v>
      </c>
      <c r="D70" s="13">
        <v>2001</v>
      </c>
      <c r="E70" s="14">
        <v>14</v>
      </c>
      <c r="F70" s="13">
        <v>47</v>
      </c>
      <c r="G70" s="13">
        <v>18</v>
      </c>
      <c r="H70" s="13">
        <v>65</v>
      </c>
      <c r="I70" s="13" t="b">
        <v>1</v>
      </c>
      <c r="J70" s="4">
        <v>0.27692307692307699</v>
      </c>
      <c r="K70">
        <f t="shared" si="5"/>
        <v>1.2691346454233053E-4</v>
      </c>
      <c r="L70">
        <f t="shared" si="6"/>
        <v>1.1265587625256418E-2</v>
      </c>
      <c r="M70">
        <f t="shared" si="7"/>
        <v>3.1197011885325475E-3</v>
      </c>
      <c r="N70">
        <f t="shared" si="8"/>
        <v>1.1265587625256418E-2</v>
      </c>
      <c r="O70">
        <f t="shared" si="9"/>
        <v>0.15771822675358985</v>
      </c>
      <c r="Q70" s="7">
        <v>44</v>
      </c>
      <c r="R70" s="7">
        <v>1.4106505742269705E-3</v>
      </c>
      <c r="S70" s="7">
        <v>1.631777180820432E-3</v>
      </c>
      <c r="U70" s="7">
        <v>0.95332018408941488</v>
      </c>
      <c r="V70" s="7">
        <v>0</v>
      </c>
    </row>
    <row r="71" spans="1:22" x14ac:dyDescent="0.35">
      <c r="A71" s="3">
        <v>2015</v>
      </c>
      <c r="B71" s="13" t="s">
        <v>102</v>
      </c>
      <c r="C71" s="13" t="s">
        <v>103</v>
      </c>
      <c r="D71" s="13">
        <v>2000</v>
      </c>
      <c r="E71" s="17">
        <v>15</v>
      </c>
      <c r="F71" s="13">
        <v>55</v>
      </c>
      <c r="G71" s="13">
        <v>21</v>
      </c>
      <c r="H71" s="13">
        <v>76</v>
      </c>
      <c r="I71" s="13" t="b">
        <v>1</v>
      </c>
      <c r="J71" s="4">
        <v>0.27631578947368401</v>
      </c>
      <c r="K71">
        <f t="shared" si="5"/>
        <v>1.4839112777257108E-4</v>
      </c>
      <c r="L71">
        <f t="shared" si="6"/>
        <v>1.2181589706297413E-2</v>
      </c>
      <c r="M71">
        <f t="shared" si="7"/>
        <v>3.3659655767400722E-3</v>
      </c>
      <c r="N71">
        <f t="shared" si="8"/>
        <v>1.2181589706297413E-2</v>
      </c>
      <c r="O71">
        <f t="shared" si="9"/>
        <v>0.1827238455944612</v>
      </c>
      <c r="Q71" s="7">
        <v>45</v>
      </c>
      <c r="R71" s="7">
        <v>1.720036921255472E-3</v>
      </c>
      <c r="S71" s="7">
        <v>1.3223908337919306E-3</v>
      </c>
      <c r="U71" s="7">
        <v>0.97523559062020593</v>
      </c>
      <c r="V71" s="7">
        <v>0</v>
      </c>
    </row>
    <row r="72" spans="1:22" x14ac:dyDescent="0.35">
      <c r="A72" s="5">
        <v>2013</v>
      </c>
      <c r="B72" s="14" t="s">
        <v>24</v>
      </c>
      <c r="C72" s="14" t="s">
        <v>46</v>
      </c>
      <c r="D72" s="14">
        <v>2000</v>
      </c>
      <c r="E72" s="14">
        <v>13</v>
      </c>
      <c r="F72" s="14">
        <v>100</v>
      </c>
      <c r="G72" s="14">
        <v>38</v>
      </c>
      <c r="H72" s="14">
        <v>138</v>
      </c>
      <c r="I72" s="14" t="b">
        <v>1</v>
      </c>
      <c r="J72" s="6">
        <v>0.27536231884057999</v>
      </c>
      <c r="K72">
        <f t="shared" si="5"/>
        <v>2.6944704779756324E-4</v>
      </c>
      <c r="L72">
        <f t="shared" si="6"/>
        <v>1.6414842301940132E-2</v>
      </c>
      <c r="M72">
        <f t="shared" si="7"/>
        <v>4.5200290396646787E-3</v>
      </c>
      <c r="N72">
        <f t="shared" si="8"/>
        <v>1.6414842301940132E-2</v>
      </c>
      <c r="O72">
        <f t="shared" si="9"/>
        <v>0.2133929499252217</v>
      </c>
      <c r="Q72" s="7">
        <v>46</v>
      </c>
      <c r="R72" s="7">
        <v>1.671575424199745E-3</v>
      </c>
      <c r="S72" s="7">
        <v>1.2633923873629879E-3</v>
      </c>
      <c r="U72" s="7">
        <v>0.99715099715099709</v>
      </c>
      <c r="V72" s="7">
        <v>0</v>
      </c>
    </row>
    <row r="73" spans="1:22" x14ac:dyDescent="0.35">
      <c r="A73" s="3">
        <v>2013</v>
      </c>
      <c r="B73" s="13" t="s">
        <v>128</v>
      </c>
      <c r="C73" s="13" t="s">
        <v>173</v>
      </c>
      <c r="D73" s="13">
        <v>2001</v>
      </c>
      <c r="E73" s="17">
        <v>12</v>
      </c>
      <c r="F73" s="13">
        <v>50</v>
      </c>
      <c r="G73" s="13">
        <v>19</v>
      </c>
      <c r="H73" s="13">
        <v>69</v>
      </c>
      <c r="I73" s="13" t="b">
        <v>1</v>
      </c>
      <c r="J73" s="4">
        <v>0.27536231884057999</v>
      </c>
      <c r="K73">
        <f t="shared" si="5"/>
        <v>1.3472352389878162E-4</v>
      </c>
      <c r="L73">
        <f t="shared" si="6"/>
        <v>1.1607046303809666E-2</v>
      </c>
      <c r="M73">
        <f t="shared" si="7"/>
        <v>3.1961431851070129E-3</v>
      </c>
      <c r="N73">
        <f t="shared" si="8"/>
        <v>1.1607046303809666E-2</v>
      </c>
      <c r="O73">
        <f t="shared" si="9"/>
        <v>0.13928455564571599</v>
      </c>
      <c r="Q73" s="7">
        <v>47</v>
      </c>
      <c r="R73" s="7">
        <v>2.2933825616739626E-3</v>
      </c>
      <c r="S73" s="7">
        <v>1.6998038668257619E-3</v>
      </c>
      <c r="U73" s="7">
        <v>1.0190664036817882</v>
      </c>
      <c r="V73" s="7">
        <v>0</v>
      </c>
    </row>
    <row r="74" spans="1:22" x14ac:dyDescent="0.35">
      <c r="A74" s="5">
        <v>2014</v>
      </c>
      <c r="B74" s="14" t="s">
        <v>98</v>
      </c>
      <c r="C74" s="14" t="s">
        <v>99</v>
      </c>
      <c r="D74" s="14">
        <v>2000</v>
      </c>
      <c r="E74" s="14">
        <v>14</v>
      </c>
      <c r="F74" s="14">
        <v>58</v>
      </c>
      <c r="G74" s="14">
        <v>22</v>
      </c>
      <c r="H74" s="14">
        <v>80</v>
      </c>
      <c r="I74" s="14" t="b">
        <v>1</v>
      </c>
      <c r="J74" s="6">
        <v>0.27500000000000002</v>
      </c>
      <c r="K74">
        <f t="shared" si="5"/>
        <v>1.5620118712902218E-4</v>
      </c>
      <c r="L74">
        <f t="shared" si="6"/>
        <v>1.2498047332644495E-2</v>
      </c>
      <c r="M74">
        <f t="shared" si="7"/>
        <v>3.4369630164772366E-3</v>
      </c>
      <c r="N74">
        <f t="shared" si="8"/>
        <v>1.2498047332644495E-2</v>
      </c>
      <c r="O74">
        <f t="shared" si="9"/>
        <v>0.17497266265702294</v>
      </c>
      <c r="Q74" s="7">
        <v>48</v>
      </c>
      <c r="R74" s="7">
        <v>1.9861275590058835E-3</v>
      </c>
      <c r="S74" s="7">
        <v>1.472073330122131E-3</v>
      </c>
      <c r="U74" s="7">
        <v>1.0409818102125794</v>
      </c>
      <c r="V74" s="7">
        <v>0</v>
      </c>
    </row>
    <row r="75" spans="1:22" x14ac:dyDescent="0.35">
      <c r="A75" s="3">
        <v>2013</v>
      </c>
      <c r="B75" s="13" t="s">
        <v>104</v>
      </c>
      <c r="C75" s="13" t="s">
        <v>221</v>
      </c>
      <c r="D75" s="13">
        <v>1998</v>
      </c>
      <c r="E75" s="17">
        <v>15</v>
      </c>
      <c r="F75" s="13">
        <v>66</v>
      </c>
      <c r="G75" s="13">
        <v>25</v>
      </c>
      <c r="H75" s="13">
        <v>91</v>
      </c>
      <c r="I75" s="13" t="b">
        <v>1</v>
      </c>
      <c r="J75" s="4">
        <v>0.27472527472527503</v>
      </c>
      <c r="K75">
        <f t="shared" si="5"/>
        <v>1.7767885035926273E-4</v>
      </c>
      <c r="L75">
        <f t="shared" si="6"/>
        <v>1.3329623038903341E-2</v>
      </c>
      <c r="M75">
        <f t="shared" si="7"/>
        <v>3.6619843513470756E-3</v>
      </c>
      <c r="N75">
        <f t="shared" si="8"/>
        <v>1.3329623038903341E-2</v>
      </c>
      <c r="O75">
        <f t="shared" si="9"/>
        <v>0.19994434558355012</v>
      </c>
      <c r="Q75" s="7">
        <v>49</v>
      </c>
      <c r="R75" s="7">
        <v>1.1800230669640932E-3</v>
      </c>
      <c r="S75" s="7">
        <v>2.0142631824358347E-3</v>
      </c>
      <c r="U75" s="7">
        <v>1.0628972167433706</v>
      </c>
      <c r="V75" s="7">
        <v>0</v>
      </c>
    </row>
    <row r="76" spans="1:22" x14ac:dyDescent="0.35">
      <c r="A76" s="5">
        <v>2016</v>
      </c>
      <c r="B76" s="14" t="s">
        <v>24</v>
      </c>
      <c r="C76" s="14" t="s">
        <v>189</v>
      </c>
      <c r="D76" s="14">
        <v>2004</v>
      </c>
      <c r="E76" s="14">
        <v>12</v>
      </c>
      <c r="F76" s="14">
        <v>66</v>
      </c>
      <c r="G76" s="14">
        <v>25</v>
      </c>
      <c r="H76" s="14">
        <v>91</v>
      </c>
      <c r="I76" s="14" t="b">
        <v>1</v>
      </c>
      <c r="J76" s="6">
        <v>0.27472527472527503</v>
      </c>
      <c r="K76">
        <f t="shared" si="5"/>
        <v>1.7767885035926273E-4</v>
      </c>
      <c r="L76">
        <f t="shared" si="6"/>
        <v>1.3329623038903341E-2</v>
      </c>
      <c r="M76">
        <f t="shared" si="7"/>
        <v>3.6619843513470756E-3</v>
      </c>
      <c r="N76">
        <f t="shared" si="8"/>
        <v>1.3329623038903341E-2</v>
      </c>
      <c r="O76">
        <f t="shared" si="9"/>
        <v>0.15995547646684011</v>
      </c>
      <c r="Q76" s="7">
        <v>50</v>
      </c>
      <c r="R76" s="7">
        <v>1.5115357204043413E-3</v>
      </c>
      <c r="S76" s="7">
        <v>1.6827505289955867E-3</v>
      </c>
      <c r="U76" s="7">
        <v>1.0848126232741617</v>
      </c>
      <c r="V76" s="7">
        <v>0</v>
      </c>
    </row>
    <row r="77" spans="1:22" x14ac:dyDescent="0.35">
      <c r="A77" s="24">
        <v>2014</v>
      </c>
      <c r="B77" s="17" t="s">
        <v>30</v>
      </c>
      <c r="C77" s="17" t="s">
        <v>229</v>
      </c>
      <c r="D77" s="17">
        <v>2000</v>
      </c>
      <c r="E77" s="17">
        <v>14</v>
      </c>
      <c r="F77" s="17">
        <v>37</v>
      </c>
      <c r="G77" s="17">
        <v>14</v>
      </c>
      <c r="H77" s="17">
        <v>51</v>
      </c>
      <c r="I77" s="17" t="b">
        <v>1</v>
      </c>
      <c r="J77" s="25">
        <v>0.27450980392156898</v>
      </c>
      <c r="K77">
        <f t="shared" si="5"/>
        <v>9.9578256794751642E-5</v>
      </c>
      <c r="L77">
        <f t="shared" si="6"/>
        <v>9.9788905593132769E-3</v>
      </c>
      <c r="M77">
        <f t="shared" si="7"/>
        <v>2.7393032907918834E-3</v>
      </c>
      <c r="N77">
        <f t="shared" si="8"/>
        <v>9.9788905593132769E-3</v>
      </c>
      <c r="O77">
        <f t="shared" si="9"/>
        <v>0.13970446783038587</v>
      </c>
      <c r="Q77" s="7">
        <v>51</v>
      </c>
      <c r="R77" s="7">
        <v>2.1324552961751154E-3</v>
      </c>
      <c r="S77" s="7">
        <v>1.5485747903549126E-3</v>
      </c>
      <c r="U77" s="7">
        <v>1.1067280298049529</v>
      </c>
      <c r="V77" s="7">
        <v>0</v>
      </c>
    </row>
    <row r="78" spans="1:22" x14ac:dyDescent="0.35">
      <c r="A78" s="3">
        <v>2016</v>
      </c>
      <c r="B78" s="13" t="s">
        <v>24</v>
      </c>
      <c r="C78" s="13" t="s">
        <v>46</v>
      </c>
      <c r="D78" s="13">
        <v>2003</v>
      </c>
      <c r="E78" s="14">
        <v>13</v>
      </c>
      <c r="F78" s="13">
        <v>90</v>
      </c>
      <c r="G78" s="13">
        <v>34</v>
      </c>
      <c r="H78" s="13">
        <v>124</v>
      </c>
      <c r="I78" s="13" t="b">
        <v>1</v>
      </c>
      <c r="J78" s="4">
        <v>0.27419354838709697</v>
      </c>
      <c r="K78">
        <f t="shared" si="5"/>
        <v>2.4211184004998437E-4</v>
      </c>
      <c r="L78">
        <f t="shared" si="6"/>
        <v>1.5559943446233484E-2</v>
      </c>
      <c r="M78">
        <f t="shared" si="7"/>
        <v>4.2664361062253135E-3</v>
      </c>
      <c r="N78">
        <f t="shared" si="8"/>
        <v>1.5559943446233484E-2</v>
      </c>
      <c r="O78">
        <f t="shared" si="9"/>
        <v>0.20227926480103528</v>
      </c>
      <c r="Q78" s="7">
        <v>52</v>
      </c>
      <c r="R78" s="7">
        <v>1.6878838633092343E-3</v>
      </c>
      <c r="S78" s="7">
        <v>1.21872610629312E-3</v>
      </c>
      <c r="U78" s="7">
        <v>1.128643436335744</v>
      </c>
      <c r="V78" s="7">
        <v>0</v>
      </c>
    </row>
    <row r="79" spans="1:22" x14ac:dyDescent="0.35">
      <c r="A79" s="3">
        <v>2014</v>
      </c>
      <c r="B79" s="13" t="s">
        <v>52</v>
      </c>
      <c r="C79" s="13" t="s">
        <v>90</v>
      </c>
      <c r="D79" s="13">
        <v>2002</v>
      </c>
      <c r="E79" s="17">
        <v>12</v>
      </c>
      <c r="F79" s="13">
        <v>53</v>
      </c>
      <c r="G79" s="13">
        <v>20</v>
      </c>
      <c r="H79" s="13">
        <v>73</v>
      </c>
      <c r="I79" s="13" t="b">
        <v>1</v>
      </c>
      <c r="J79" s="4">
        <v>0.27397260273972601</v>
      </c>
      <c r="K79">
        <f t="shared" si="5"/>
        <v>1.4253358325523274E-4</v>
      </c>
      <c r="L79">
        <f t="shared" si="6"/>
        <v>1.1938742951216963E-2</v>
      </c>
      <c r="M79">
        <f t="shared" si="7"/>
        <v>3.2708884797854692E-3</v>
      </c>
      <c r="N79">
        <f t="shared" si="8"/>
        <v>1.1938742951216963E-2</v>
      </c>
      <c r="O79">
        <f t="shared" si="9"/>
        <v>0.14326491541460357</v>
      </c>
      <c r="Q79" s="7">
        <v>53</v>
      </c>
      <c r="R79" s="7">
        <v>1.3842809486134069E-3</v>
      </c>
      <c r="S79" s="7">
        <v>1.5223290209889473E-3</v>
      </c>
      <c r="U79" s="7">
        <v>1.1505588428665352</v>
      </c>
      <c r="V79" s="7">
        <v>0</v>
      </c>
    </row>
    <row r="80" spans="1:22" x14ac:dyDescent="0.35">
      <c r="A80" s="5">
        <v>2013</v>
      </c>
      <c r="B80" s="14" t="s">
        <v>33</v>
      </c>
      <c r="C80" s="14" t="s">
        <v>109</v>
      </c>
      <c r="D80" s="14">
        <v>2001</v>
      </c>
      <c r="E80" s="14">
        <v>12</v>
      </c>
      <c r="F80" s="14">
        <v>77</v>
      </c>
      <c r="G80" s="14">
        <v>29</v>
      </c>
      <c r="H80" s="14">
        <v>106</v>
      </c>
      <c r="I80" s="14" t="b">
        <v>1</v>
      </c>
      <c r="J80" s="6">
        <v>0.27358490566037702</v>
      </c>
      <c r="K80">
        <f t="shared" si="5"/>
        <v>2.0696657294595438E-4</v>
      </c>
      <c r="L80">
        <f t="shared" si="6"/>
        <v>1.4386332852605432E-2</v>
      </c>
      <c r="M80">
        <f t="shared" si="7"/>
        <v>3.9358835162788403E-3</v>
      </c>
      <c r="N80">
        <f t="shared" si="8"/>
        <v>1.4386332852605432E-2</v>
      </c>
      <c r="O80">
        <f t="shared" si="9"/>
        <v>0.17263599423126519</v>
      </c>
      <c r="Q80" s="7">
        <v>54</v>
      </c>
      <c r="R80" s="7">
        <v>1.8006923470800353E-3</v>
      </c>
      <c r="S80" s="7">
        <v>2.4434081637949995E-3</v>
      </c>
      <c r="U80" s="7">
        <v>1.1724742493973264</v>
      </c>
      <c r="V80" s="7">
        <v>0</v>
      </c>
    </row>
    <row r="81" spans="1:22" x14ac:dyDescent="0.35">
      <c r="A81" s="3">
        <v>2014</v>
      </c>
      <c r="B81" s="13" t="s">
        <v>33</v>
      </c>
      <c r="C81" s="13" t="s">
        <v>109</v>
      </c>
      <c r="D81" s="13">
        <v>2001</v>
      </c>
      <c r="E81" s="17">
        <v>13</v>
      </c>
      <c r="F81" s="13">
        <v>77</v>
      </c>
      <c r="G81" s="13">
        <v>29</v>
      </c>
      <c r="H81" s="13">
        <v>106</v>
      </c>
      <c r="I81" s="13" t="b">
        <v>1</v>
      </c>
      <c r="J81" s="4">
        <v>0.27358490566037702</v>
      </c>
      <c r="K81">
        <f t="shared" si="5"/>
        <v>2.0696657294595438E-4</v>
      </c>
      <c r="L81">
        <f t="shared" si="6"/>
        <v>1.4386332852605432E-2</v>
      </c>
      <c r="M81">
        <f t="shared" si="7"/>
        <v>3.9358835162788403E-3</v>
      </c>
      <c r="N81">
        <f t="shared" si="8"/>
        <v>1.4386332852605432E-2</v>
      </c>
      <c r="O81">
        <f t="shared" si="9"/>
        <v>0.18702232708387062</v>
      </c>
      <c r="Q81" s="7">
        <v>55</v>
      </c>
      <c r="R81" s="7">
        <v>7.0443419804322861E-4</v>
      </c>
      <c r="S81" s="7">
        <v>2.5635413983747636E-3</v>
      </c>
      <c r="U81" s="7">
        <v>1.1943896559281175</v>
      </c>
      <c r="V81" s="7">
        <v>0</v>
      </c>
    </row>
    <row r="82" spans="1:22" x14ac:dyDescent="0.35">
      <c r="A82" s="3">
        <v>2013</v>
      </c>
      <c r="B82" s="13" t="s">
        <v>128</v>
      </c>
      <c r="C82" s="13" t="s">
        <v>129</v>
      </c>
      <c r="D82" s="13">
        <v>1999</v>
      </c>
      <c r="E82" s="14">
        <v>14</v>
      </c>
      <c r="F82" s="13">
        <v>40</v>
      </c>
      <c r="G82" s="13">
        <v>15</v>
      </c>
      <c r="H82" s="13">
        <v>55</v>
      </c>
      <c r="I82" s="13" t="b">
        <v>1</v>
      </c>
      <c r="J82" s="4">
        <v>0.27272727272727298</v>
      </c>
      <c r="K82">
        <f t="shared" si="5"/>
        <v>1.0738831615120275E-4</v>
      </c>
      <c r="L82">
        <f t="shared" si="6"/>
        <v>1.0362833403620979E-2</v>
      </c>
      <c r="M82">
        <f t="shared" si="7"/>
        <v>2.8262272918966333E-3</v>
      </c>
      <c r="N82">
        <f t="shared" si="8"/>
        <v>1.0362833403620979E-2</v>
      </c>
      <c r="O82">
        <f t="shared" si="9"/>
        <v>0.14507966765069369</v>
      </c>
      <c r="Q82" s="7">
        <v>56</v>
      </c>
      <c r="R82" s="7">
        <v>1.1005702516500269E-3</v>
      </c>
      <c r="S82" s="7">
        <v>2.3338626521247118E-3</v>
      </c>
      <c r="U82" s="7">
        <v>1.2163050624589087</v>
      </c>
      <c r="V82" s="7">
        <v>0</v>
      </c>
    </row>
    <row r="83" spans="1:22" x14ac:dyDescent="0.35">
      <c r="A83" s="3">
        <v>2013</v>
      </c>
      <c r="B83" s="13" t="s">
        <v>98</v>
      </c>
      <c r="C83" s="13" t="s">
        <v>99</v>
      </c>
      <c r="D83" s="13">
        <v>1999</v>
      </c>
      <c r="E83" s="17">
        <v>14</v>
      </c>
      <c r="F83" s="13">
        <v>59</v>
      </c>
      <c r="G83" s="13">
        <v>22</v>
      </c>
      <c r="H83" s="13">
        <v>81</v>
      </c>
      <c r="I83" s="13" t="b">
        <v>1</v>
      </c>
      <c r="J83" s="4">
        <v>0.27160493827160498</v>
      </c>
      <c r="K83">
        <f t="shared" si="5"/>
        <v>1.5815370196813495E-4</v>
      </c>
      <c r="L83">
        <f t="shared" si="6"/>
        <v>1.2575917539811358E-2</v>
      </c>
      <c r="M83">
        <f t="shared" si="7"/>
        <v>3.415681307109258E-3</v>
      </c>
      <c r="N83">
        <f t="shared" si="8"/>
        <v>1.2575917539811358E-2</v>
      </c>
      <c r="O83">
        <f t="shared" si="9"/>
        <v>0.17606284555735902</v>
      </c>
      <c r="Q83" s="7">
        <v>57</v>
      </c>
      <c r="R83" s="7">
        <v>1.6401516309045737E-3</v>
      </c>
      <c r="S83" s="7">
        <v>1.7942812728701648E-3</v>
      </c>
      <c r="U83" s="7">
        <v>1.2382204689896996</v>
      </c>
      <c r="V83" s="7">
        <v>0</v>
      </c>
    </row>
    <row r="84" spans="1:22" x14ac:dyDescent="0.35">
      <c r="A84" s="5">
        <v>2014</v>
      </c>
      <c r="B84" s="14" t="s">
        <v>24</v>
      </c>
      <c r="C84" s="14" t="s">
        <v>220</v>
      </c>
      <c r="D84" s="14">
        <v>2001</v>
      </c>
      <c r="E84" s="14">
        <v>13</v>
      </c>
      <c r="F84" s="14">
        <v>43</v>
      </c>
      <c r="G84" s="14">
        <v>16</v>
      </c>
      <c r="H84" s="14">
        <v>59</v>
      </c>
      <c r="I84" s="14" t="b">
        <v>1</v>
      </c>
      <c r="J84" s="6">
        <v>0.27118644067796599</v>
      </c>
      <c r="K84">
        <f t="shared" si="5"/>
        <v>1.1519837550765385E-4</v>
      </c>
      <c r="L84">
        <f t="shared" si="6"/>
        <v>1.073305061516314E-2</v>
      </c>
      <c r="M84">
        <f t="shared" si="7"/>
        <v>2.9106577939425455E-3</v>
      </c>
      <c r="N84">
        <f t="shared" si="8"/>
        <v>1.073305061516314E-2</v>
      </c>
      <c r="O84">
        <f t="shared" si="9"/>
        <v>0.13952965799712083</v>
      </c>
      <c r="Q84" s="7">
        <v>58</v>
      </c>
      <c r="R84" s="7">
        <v>1.7515998643937774E-3</v>
      </c>
      <c r="S84" s="7">
        <v>1.2360048821646471E-3</v>
      </c>
      <c r="U84" s="7">
        <v>1.2601358755204908</v>
      </c>
      <c r="V84" s="7">
        <v>0</v>
      </c>
    </row>
    <row r="85" spans="1:22" x14ac:dyDescent="0.35">
      <c r="A85" s="24">
        <v>2014</v>
      </c>
      <c r="B85" s="17" t="s">
        <v>58</v>
      </c>
      <c r="C85" s="17" t="s">
        <v>329</v>
      </c>
      <c r="D85" s="17">
        <v>2006</v>
      </c>
      <c r="E85" s="17">
        <v>8</v>
      </c>
      <c r="F85" s="17">
        <v>43</v>
      </c>
      <c r="G85" s="17">
        <v>16</v>
      </c>
      <c r="H85" s="17">
        <v>59</v>
      </c>
      <c r="I85" s="17" t="b">
        <v>1</v>
      </c>
      <c r="J85" s="25">
        <v>0.27118644067796599</v>
      </c>
      <c r="K85">
        <f t="shared" si="5"/>
        <v>1.1519837550765385E-4</v>
      </c>
      <c r="L85">
        <f t="shared" si="6"/>
        <v>1.073305061516314E-2</v>
      </c>
      <c r="M85">
        <f t="shared" si="7"/>
        <v>2.9106577939425455E-3</v>
      </c>
      <c r="N85">
        <f t="shared" si="8"/>
        <v>1.073305061516314E-2</v>
      </c>
      <c r="O85">
        <f t="shared" si="9"/>
        <v>8.5864404921305121E-2</v>
      </c>
      <c r="Q85" s="7">
        <v>59</v>
      </c>
      <c r="R85" s="7">
        <v>2.0041758241407335E-3</v>
      </c>
      <c r="S85" s="7">
        <v>2.1448450179987833E-3</v>
      </c>
      <c r="U85" s="7">
        <v>1.2820512820512819</v>
      </c>
      <c r="V85" s="7">
        <v>0</v>
      </c>
    </row>
    <row r="86" spans="1:22" x14ac:dyDescent="0.35">
      <c r="A86" s="3">
        <v>2013</v>
      </c>
      <c r="B86" s="13" t="s">
        <v>30</v>
      </c>
      <c r="C86" s="13" t="s">
        <v>132</v>
      </c>
      <c r="D86" s="13">
        <v>1999</v>
      </c>
      <c r="E86" s="14">
        <v>14</v>
      </c>
      <c r="F86" s="13">
        <v>116</v>
      </c>
      <c r="G86" s="13">
        <v>43</v>
      </c>
      <c r="H86" s="13">
        <v>159</v>
      </c>
      <c r="I86" s="13" t="b">
        <v>1</v>
      </c>
      <c r="J86" s="4">
        <v>0.27044025157232698</v>
      </c>
      <c r="K86">
        <f t="shared" si="5"/>
        <v>3.104498594189316E-4</v>
      </c>
      <c r="L86">
        <f t="shared" si="6"/>
        <v>1.7619587379360833E-2</v>
      </c>
      <c r="M86">
        <f t="shared" si="7"/>
        <v>4.7650456434749416E-3</v>
      </c>
      <c r="N86">
        <f t="shared" si="8"/>
        <v>1.7619587379360833E-2</v>
      </c>
      <c r="O86">
        <f t="shared" si="9"/>
        <v>0.24667422331105165</v>
      </c>
      <c r="Q86" s="7">
        <v>60</v>
      </c>
      <c r="R86" s="7">
        <v>2.1071712073631194E-3</v>
      </c>
      <c r="S86" s="7">
        <v>2.76636091815097E-3</v>
      </c>
      <c r="U86" s="7">
        <v>1.3039666885820731</v>
      </c>
      <c r="V86" s="7">
        <v>0</v>
      </c>
    </row>
    <row r="87" spans="1:22" x14ac:dyDescent="0.35">
      <c r="A87" s="24">
        <v>2016</v>
      </c>
      <c r="B87" s="17" t="s">
        <v>128</v>
      </c>
      <c r="C87" s="17" t="s">
        <v>129</v>
      </c>
      <c r="D87" s="17">
        <v>2004</v>
      </c>
      <c r="E87" s="17">
        <v>12</v>
      </c>
      <c r="F87" s="17">
        <v>54</v>
      </c>
      <c r="G87" s="17">
        <v>20</v>
      </c>
      <c r="H87" s="17">
        <v>74</v>
      </c>
      <c r="I87" s="17" t="b">
        <v>1</v>
      </c>
      <c r="J87" s="25">
        <v>0.27027027027027001</v>
      </c>
      <c r="K87">
        <f t="shared" si="5"/>
        <v>1.4448609809434551E-4</v>
      </c>
      <c r="L87">
        <f t="shared" si="6"/>
        <v>1.20202370232182E-2</v>
      </c>
      <c r="M87">
        <f t="shared" si="7"/>
        <v>3.2487127089778885E-3</v>
      </c>
      <c r="N87">
        <f t="shared" si="8"/>
        <v>1.20202370232182E-2</v>
      </c>
      <c r="O87">
        <f t="shared" si="9"/>
        <v>0.14424284427861839</v>
      </c>
      <c r="Q87" s="7">
        <v>61</v>
      </c>
      <c r="R87" s="7">
        <v>1.9722867802151696E-3</v>
      </c>
      <c r="S87" s="7">
        <v>1.3443506133862674E-3</v>
      </c>
      <c r="U87" s="7">
        <v>1.3258820951128643</v>
      </c>
      <c r="V87" s="7">
        <v>0</v>
      </c>
    </row>
    <row r="88" spans="1:22" x14ac:dyDescent="0.35">
      <c r="A88" s="5">
        <v>2015</v>
      </c>
      <c r="B88" s="14" t="s">
        <v>30</v>
      </c>
      <c r="C88" s="14" t="s">
        <v>204</v>
      </c>
      <c r="D88" s="14">
        <v>2001</v>
      </c>
      <c r="E88" s="14">
        <v>14</v>
      </c>
      <c r="F88" s="14">
        <v>46</v>
      </c>
      <c r="G88" s="14">
        <v>17</v>
      </c>
      <c r="H88" s="14">
        <v>63</v>
      </c>
      <c r="I88" s="14" t="b">
        <v>1</v>
      </c>
      <c r="J88" s="6">
        <v>0.26984126984126999</v>
      </c>
      <c r="K88">
        <f t="shared" si="5"/>
        <v>1.2300843486410496E-4</v>
      </c>
      <c r="L88">
        <f t="shared" si="6"/>
        <v>1.1090916772932027E-2</v>
      </c>
      <c r="M88">
        <f t="shared" si="7"/>
        <v>2.9927870657118186E-3</v>
      </c>
      <c r="N88">
        <f t="shared" si="8"/>
        <v>1.1090916772932027E-2</v>
      </c>
      <c r="O88">
        <f t="shared" si="9"/>
        <v>0.15527283482104837</v>
      </c>
      <c r="Q88" s="7">
        <v>62</v>
      </c>
      <c r="R88" s="7">
        <v>1.6551062991715694E-3</v>
      </c>
      <c r="S88" s="7">
        <v>1.111454412130839E-3</v>
      </c>
      <c r="U88" s="7">
        <v>1.3477975016436554</v>
      </c>
      <c r="V88" s="7">
        <v>0</v>
      </c>
    </row>
    <row r="89" spans="1:22" x14ac:dyDescent="0.35">
      <c r="A89" s="3">
        <v>2013</v>
      </c>
      <c r="B89" s="13" t="s">
        <v>30</v>
      </c>
      <c r="C89" s="13" t="s">
        <v>194</v>
      </c>
      <c r="D89" s="13">
        <v>1999</v>
      </c>
      <c r="E89" s="17">
        <v>14</v>
      </c>
      <c r="F89" s="13">
        <v>38</v>
      </c>
      <c r="G89" s="13">
        <v>14</v>
      </c>
      <c r="H89" s="13">
        <v>52</v>
      </c>
      <c r="I89" s="13" t="b">
        <v>1</v>
      </c>
      <c r="J89" s="4">
        <v>0.269230769230769</v>
      </c>
      <c r="K89">
        <f t="shared" si="5"/>
        <v>1.0153077163386442E-4</v>
      </c>
      <c r="L89">
        <f t="shared" si="6"/>
        <v>1.0076247894621511E-2</v>
      </c>
      <c r="M89">
        <f t="shared" si="7"/>
        <v>2.7128359716288657E-3</v>
      </c>
      <c r="N89">
        <f t="shared" si="8"/>
        <v>1.0076247894621511E-2</v>
      </c>
      <c r="O89">
        <f t="shared" si="9"/>
        <v>0.14106747052470114</v>
      </c>
      <c r="Q89" s="7">
        <v>63</v>
      </c>
      <c r="R89" s="7">
        <v>1.5829858267453986E-3</v>
      </c>
      <c r="S89" s="7">
        <v>1.6365726397849908E-3</v>
      </c>
      <c r="U89" s="7">
        <v>1.3697129081744466</v>
      </c>
      <c r="V89" s="7">
        <v>0</v>
      </c>
    </row>
    <row r="90" spans="1:22" x14ac:dyDescent="0.35">
      <c r="A90" s="3">
        <v>2013</v>
      </c>
      <c r="B90" s="13" t="s">
        <v>186</v>
      </c>
      <c r="C90" s="13" t="s">
        <v>343</v>
      </c>
      <c r="D90" s="13">
        <v>2001</v>
      </c>
      <c r="E90" s="14">
        <v>12</v>
      </c>
      <c r="F90" s="13">
        <v>38</v>
      </c>
      <c r="G90" s="13">
        <v>14</v>
      </c>
      <c r="H90" s="13">
        <v>52</v>
      </c>
      <c r="I90" s="13" t="b">
        <v>1</v>
      </c>
      <c r="J90" s="4">
        <v>0.269230769230769</v>
      </c>
      <c r="K90">
        <f t="shared" si="5"/>
        <v>1.0153077163386442E-4</v>
      </c>
      <c r="L90">
        <f t="shared" si="6"/>
        <v>1.0076247894621511E-2</v>
      </c>
      <c r="M90">
        <f t="shared" si="7"/>
        <v>2.7128359716288657E-3</v>
      </c>
      <c r="N90">
        <f t="shared" si="8"/>
        <v>1.0076247894621511E-2</v>
      </c>
      <c r="O90">
        <f t="shared" si="9"/>
        <v>0.12091497473545812</v>
      </c>
      <c r="Q90" s="7">
        <v>64</v>
      </c>
      <c r="R90" s="7">
        <v>2.5176003688164809E-3</v>
      </c>
      <c r="S90" s="7">
        <v>2.596558152362068E-3</v>
      </c>
      <c r="U90" s="7">
        <v>1.3916283147052377</v>
      </c>
      <c r="V90" s="7">
        <v>0</v>
      </c>
    </row>
    <row r="91" spans="1:22" x14ac:dyDescent="0.35">
      <c r="A91" s="3">
        <v>2013</v>
      </c>
      <c r="B91" s="13" t="s">
        <v>52</v>
      </c>
      <c r="C91" s="13" t="s">
        <v>131</v>
      </c>
      <c r="D91" s="13">
        <v>2002</v>
      </c>
      <c r="E91" s="17">
        <v>11</v>
      </c>
      <c r="F91" s="13">
        <v>49</v>
      </c>
      <c r="G91" s="13">
        <v>18</v>
      </c>
      <c r="H91" s="13">
        <v>67</v>
      </c>
      <c r="I91" s="13" t="b">
        <v>1</v>
      </c>
      <c r="J91" s="4">
        <v>0.26865671641791</v>
      </c>
      <c r="K91">
        <f t="shared" si="5"/>
        <v>1.3081849422055607E-4</v>
      </c>
      <c r="L91">
        <f t="shared" si="6"/>
        <v>1.143759127703714E-2</v>
      </c>
      <c r="M91">
        <f t="shared" si="7"/>
        <v>3.0727857162189281E-3</v>
      </c>
      <c r="N91">
        <f t="shared" si="8"/>
        <v>1.143759127703714E-2</v>
      </c>
      <c r="O91">
        <f t="shared" si="9"/>
        <v>0.12581350404740854</v>
      </c>
      <c r="Q91" s="7">
        <v>65</v>
      </c>
      <c r="R91" s="7">
        <v>1.6637105114780857E-3</v>
      </c>
      <c r="S91" s="7">
        <v>1.3777429495823667E-3</v>
      </c>
      <c r="U91" s="7">
        <v>1.4135437212360289</v>
      </c>
      <c r="V91" s="7">
        <v>0</v>
      </c>
    </row>
    <row r="92" spans="1:22" x14ac:dyDescent="0.35">
      <c r="A92" s="3">
        <v>2013</v>
      </c>
      <c r="B92" s="13" t="s">
        <v>113</v>
      </c>
      <c r="C92" s="13" t="s">
        <v>161</v>
      </c>
      <c r="D92" s="13">
        <v>2000</v>
      </c>
      <c r="E92" s="14">
        <v>13</v>
      </c>
      <c r="F92" s="13">
        <v>60</v>
      </c>
      <c r="G92" s="13">
        <v>22</v>
      </c>
      <c r="H92" s="13">
        <v>82</v>
      </c>
      <c r="I92" s="13" t="b">
        <v>1</v>
      </c>
      <c r="J92" s="4">
        <v>0.26829268292682901</v>
      </c>
      <c r="K92">
        <f t="shared" si="5"/>
        <v>1.6010621680724775E-4</v>
      </c>
      <c r="L92">
        <f t="shared" si="6"/>
        <v>1.2653308532049937E-2</v>
      </c>
      <c r="M92">
        <f t="shared" si="7"/>
        <v>3.3947900939646138E-3</v>
      </c>
      <c r="N92">
        <f t="shared" si="8"/>
        <v>1.2653308532049937E-2</v>
      </c>
      <c r="O92">
        <f t="shared" si="9"/>
        <v>0.1644930109166492</v>
      </c>
      <c r="Q92" s="7">
        <v>66</v>
      </c>
      <c r="R92" s="7">
        <v>1.2082347728152661E-3</v>
      </c>
      <c r="S92" s="7">
        <v>1.9114664157172815E-3</v>
      </c>
      <c r="U92" s="7">
        <v>1.4354591277668201</v>
      </c>
      <c r="V92" s="7">
        <v>0</v>
      </c>
    </row>
    <row r="93" spans="1:22" x14ac:dyDescent="0.35">
      <c r="A93" s="3">
        <v>2017</v>
      </c>
      <c r="B93" s="13" t="s">
        <v>30</v>
      </c>
      <c r="C93" s="13" t="s">
        <v>163</v>
      </c>
      <c r="D93" s="13">
        <v>2008</v>
      </c>
      <c r="E93" s="17">
        <v>9</v>
      </c>
      <c r="F93" s="13">
        <v>41</v>
      </c>
      <c r="G93" s="13">
        <v>15</v>
      </c>
      <c r="H93" s="13">
        <v>56</v>
      </c>
      <c r="I93" s="13" t="b">
        <v>1</v>
      </c>
      <c r="J93" s="4">
        <v>0.26785714285714302</v>
      </c>
      <c r="K93">
        <f t="shared" si="5"/>
        <v>1.0934083099031552E-4</v>
      </c>
      <c r="L93">
        <f t="shared" si="6"/>
        <v>1.0456616612954476E-2</v>
      </c>
      <c r="M93">
        <f t="shared" si="7"/>
        <v>2.8008794498985217E-3</v>
      </c>
      <c r="N93">
        <f t="shared" si="8"/>
        <v>1.0456616612954476E-2</v>
      </c>
      <c r="O93">
        <f t="shared" si="9"/>
        <v>9.4109549516590285E-2</v>
      </c>
      <c r="Q93" s="7">
        <v>67</v>
      </c>
      <c r="R93" s="7">
        <v>1.3779539616720011E-3</v>
      </c>
      <c r="S93" s="7">
        <v>1.7417472268605465E-3</v>
      </c>
      <c r="U93" s="7">
        <v>1.4573745342976112</v>
      </c>
      <c r="V93" s="7">
        <v>0</v>
      </c>
    </row>
    <row r="94" spans="1:22" x14ac:dyDescent="0.35">
      <c r="A94" s="3">
        <v>2015</v>
      </c>
      <c r="B94" s="13" t="s">
        <v>30</v>
      </c>
      <c r="C94" s="13" t="s">
        <v>143</v>
      </c>
      <c r="D94" s="13">
        <v>2002</v>
      </c>
      <c r="E94" s="14">
        <v>13</v>
      </c>
      <c r="F94" s="13">
        <v>93</v>
      </c>
      <c r="G94" s="13">
        <v>34</v>
      </c>
      <c r="H94" s="13">
        <v>127</v>
      </c>
      <c r="I94" s="13" t="b">
        <v>1</v>
      </c>
      <c r="J94" s="4">
        <v>0.267716535433071</v>
      </c>
      <c r="K94">
        <f t="shared" si="5"/>
        <v>2.4796938456732271E-4</v>
      </c>
      <c r="L94">
        <f t="shared" si="6"/>
        <v>1.5747043677062776E-2</v>
      </c>
      <c r="M94">
        <f t="shared" si="7"/>
        <v>4.2157439765364933E-3</v>
      </c>
      <c r="N94">
        <f t="shared" si="8"/>
        <v>1.5747043677062776E-2</v>
      </c>
      <c r="O94">
        <f t="shared" si="9"/>
        <v>0.2047115678018161</v>
      </c>
      <c r="Q94" s="7">
        <v>68</v>
      </c>
      <c r="R94" s="7">
        <v>1.7173923393854706E-3</v>
      </c>
      <c r="S94" s="7">
        <v>1.402308849147077E-3</v>
      </c>
      <c r="U94" s="7">
        <v>1.4792899408284024</v>
      </c>
      <c r="V94" s="7">
        <v>0</v>
      </c>
    </row>
    <row r="95" spans="1:22" x14ac:dyDescent="0.35">
      <c r="A95" s="3">
        <v>2013</v>
      </c>
      <c r="B95" s="13" t="s">
        <v>186</v>
      </c>
      <c r="C95" s="13" t="s">
        <v>187</v>
      </c>
      <c r="D95" s="13">
        <v>2001</v>
      </c>
      <c r="E95" s="17">
        <v>12</v>
      </c>
      <c r="F95" s="13">
        <v>52</v>
      </c>
      <c r="G95" s="13">
        <v>19</v>
      </c>
      <c r="H95" s="13">
        <v>71</v>
      </c>
      <c r="I95" s="13" t="b">
        <v>1</v>
      </c>
      <c r="J95" s="4">
        <v>0.26760563380281699</v>
      </c>
      <c r="K95">
        <f t="shared" si="5"/>
        <v>1.3862855357700719E-4</v>
      </c>
      <c r="L95">
        <f t="shared" si="6"/>
        <v>1.1774062747285119E-2</v>
      </c>
      <c r="M95">
        <f t="shared" si="7"/>
        <v>3.1508055239213711E-3</v>
      </c>
      <c r="N95">
        <f t="shared" si="8"/>
        <v>1.1774062747285119E-2</v>
      </c>
      <c r="O95">
        <f t="shared" si="9"/>
        <v>0.14128875296742144</v>
      </c>
      <c r="Q95" s="7">
        <v>69</v>
      </c>
      <c r="R95" s="7">
        <v>2.0405520894030767E-3</v>
      </c>
      <c r="S95" s="7">
        <v>1.3254134873369955E-3</v>
      </c>
      <c r="U95" s="7">
        <v>1.5012053473591935</v>
      </c>
      <c r="V95" s="7">
        <v>0</v>
      </c>
    </row>
    <row r="96" spans="1:22" x14ac:dyDescent="0.35">
      <c r="A96" s="3">
        <v>2014</v>
      </c>
      <c r="B96" s="13" t="s">
        <v>24</v>
      </c>
      <c r="C96" s="13" t="s">
        <v>267</v>
      </c>
      <c r="D96" s="13">
        <v>2006</v>
      </c>
      <c r="E96" s="14">
        <v>8</v>
      </c>
      <c r="F96" s="13">
        <v>52</v>
      </c>
      <c r="G96" s="13">
        <v>19</v>
      </c>
      <c r="H96" s="13">
        <v>71</v>
      </c>
      <c r="I96" s="13" t="b">
        <v>1</v>
      </c>
      <c r="J96" s="4">
        <v>0.26760563380281699</v>
      </c>
      <c r="K96">
        <f t="shared" si="5"/>
        <v>1.3862855357700719E-4</v>
      </c>
      <c r="L96">
        <f t="shared" si="6"/>
        <v>1.1774062747285119E-2</v>
      </c>
      <c r="M96">
        <f t="shared" si="7"/>
        <v>3.1508055239213711E-3</v>
      </c>
      <c r="N96">
        <f t="shared" si="8"/>
        <v>1.1774062747285119E-2</v>
      </c>
      <c r="O96">
        <f t="shared" si="9"/>
        <v>9.4192501978280954E-2</v>
      </c>
      <c r="Q96" s="7">
        <v>70</v>
      </c>
      <c r="R96" s="7">
        <v>2.2550808307522977E-3</v>
      </c>
      <c r="S96" s="7">
        <v>2.264948208912381E-3</v>
      </c>
      <c r="U96" s="7">
        <v>1.5231207538899847</v>
      </c>
      <c r="V96" s="7">
        <v>0</v>
      </c>
    </row>
    <row r="97" spans="1:22" x14ac:dyDescent="0.35">
      <c r="A97" s="3">
        <v>2014</v>
      </c>
      <c r="B97" s="13" t="s">
        <v>30</v>
      </c>
      <c r="C97" s="13" t="s">
        <v>284</v>
      </c>
      <c r="D97" s="13">
        <v>2000</v>
      </c>
      <c r="E97" s="17">
        <v>14</v>
      </c>
      <c r="F97" s="13">
        <v>52</v>
      </c>
      <c r="G97" s="13">
        <v>19</v>
      </c>
      <c r="H97" s="13">
        <v>71</v>
      </c>
      <c r="I97" s="13" t="b">
        <v>1</v>
      </c>
      <c r="J97" s="4">
        <v>0.26760563380281699</v>
      </c>
      <c r="K97">
        <f t="shared" si="5"/>
        <v>1.3862855357700719E-4</v>
      </c>
      <c r="L97">
        <f t="shared" si="6"/>
        <v>1.1774062747285119E-2</v>
      </c>
      <c r="M97">
        <f t="shared" si="7"/>
        <v>3.1508055239213711E-3</v>
      </c>
      <c r="N97">
        <f t="shared" si="8"/>
        <v>1.1774062747285119E-2</v>
      </c>
      <c r="O97">
        <f t="shared" si="9"/>
        <v>0.16483687846199166</v>
      </c>
      <c r="Q97" s="7">
        <v>71</v>
      </c>
      <c r="R97" s="7">
        <v>1.4197195893969929E-3</v>
      </c>
      <c r="S97" s="7">
        <v>1.77642359571002E-3</v>
      </c>
      <c r="U97" s="7">
        <v>1.5450361604207759</v>
      </c>
      <c r="V97" s="7">
        <v>0</v>
      </c>
    </row>
    <row r="98" spans="1:22" x14ac:dyDescent="0.35">
      <c r="A98" s="3">
        <v>2014</v>
      </c>
      <c r="B98" s="13" t="s">
        <v>52</v>
      </c>
      <c r="C98" s="13" t="s">
        <v>53</v>
      </c>
      <c r="D98" s="13">
        <v>2001</v>
      </c>
      <c r="E98" s="14">
        <v>13</v>
      </c>
      <c r="F98" s="13">
        <v>80</v>
      </c>
      <c r="G98" s="13">
        <v>29</v>
      </c>
      <c r="H98" s="13">
        <v>109</v>
      </c>
      <c r="I98" s="13" t="b">
        <v>1</v>
      </c>
      <c r="J98" s="4">
        <v>0.26605504587155998</v>
      </c>
      <c r="K98">
        <f t="shared" si="5"/>
        <v>2.1282411746329272E-4</v>
      </c>
      <c r="L98">
        <f t="shared" si="6"/>
        <v>1.4588492638490541E-2</v>
      </c>
      <c r="M98">
        <f t="shared" si="7"/>
        <v>3.8813420781305162E-3</v>
      </c>
      <c r="N98">
        <f t="shared" si="8"/>
        <v>1.4588492638490541E-2</v>
      </c>
      <c r="O98">
        <f t="shared" si="9"/>
        <v>0.18965040430037705</v>
      </c>
      <c r="Q98" s="7">
        <v>72</v>
      </c>
      <c r="R98" s="7">
        <v>1.9052757353056518E-3</v>
      </c>
      <c r="S98" s="7">
        <v>1.5316872811715848E-3</v>
      </c>
      <c r="U98" s="7">
        <v>1.566951566951567</v>
      </c>
      <c r="V98" s="7">
        <v>0</v>
      </c>
    </row>
    <row r="99" spans="1:22" x14ac:dyDescent="0.35">
      <c r="A99" s="24">
        <v>2015</v>
      </c>
      <c r="B99" s="17" t="s">
        <v>24</v>
      </c>
      <c r="C99" s="17" t="s">
        <v>46</v>
      </c>
      <c r="D99" s="17">
        <v>2000</v>
      </c>
      <c r="E99" s="17">
        <v>15</v>
      </c>
      <c r="F99" s="17">
        <v>69</v>
      </c>
      <c r="G99" s="17">
        <v>25</v>
      </c>
      <c r="H99" s="17">
        <v>94</v>
      </c>
      <c r="I99" s="17" t="b">
        <v>1</v>
      </c>
      <c r="J99" s="25">
        <v>0.26595744680851102</v>
      </c>
      <c r="K99">
        <f t="shared" si="5"/>
        <v>1.8353639487660108E-4</v>
      </c>
      <c r="L99">
        <f t="shared" si="6"/>
        <v>1.3547560476949386E-2</v>
      </c>
      <c r="M99">
        <f t="shared" si="7"/>
        <v>3.6030745949333525E-3</v>
      </c>
      <c r="N99">
        <f t="shared" si="8"/>
        <v>1.3547560476949386E-2</v>
      </c>
      <c r="O99">
        <f t="shared" si="9"/>
        <v>0.2032134071542408</v>
      </c>
      <c r="Q99" s="7">
        <v>73</v>
      </c>
      <c r="R99" s="7">
        <v>2.2328604721375865E-3</v>
      </c>
      <c r="S99" s="7">
        <v>1.4291238792094891E-3</v>
      </c>
      <c r="U99" s="7">
        <v>1.5888669734823582</v>
      </c>
      <c r="V99" s="7">
        <v>0</v>
      </c>
    </row>
    <row r="100" spans="1:22" x14ac:dyDescent="0.35">
      <c r="A100" s="5">
        <v>2016</v>
      </c>
      <c r="B100" s="14" t="s">
        <v>113</v>
      </c>
      <c r="C100" s="14" t="s">
        <v>161</v>
      </c>
      <c r="D100" s="14">
        <v>2002</v>
      </c>
      <c r="E100" s="14">
        <v>14</v>
      </c>
      <c r="F100" s="14">
        <v>75</v>
      </c>
      <c r="G100" s="14">
        <v>27</v>
      </c>
      <c r="H100" s="14">
        <v>102</v>
      </c>
      <c r="I100" s="14" t="b">
        <v>1</v>
      </c>
      <c r="J100" s="6">
        <v>0.26470588235294101</v>
      </c>
      <c r="K100">
        <f t="shared" si="5"/>
        <v>1.9915651358950328E-4</v>
      </c>
      <c r="L100">
        <f t="shared" si="6"/>
        <v>1.4112282366417676E-2</v>
      </c>
      <c r="M100">
        <f t="shared" si="7"/>
        <v>3.7356041558164414E-3</v>
      </c>
      <c r="N100">
        <f t="shared" si="8"/>
        <v>1.4112282366417676E-2</v>
      </c>
      <c r="O100">
        <f t="shared" si="9"/>
        <v>0.19757195312984746</v>
      </c>
      <c r="Q100" s="7">
        <v>74</v>
      </c>
      <c r="R100" s="7">
        <v>1.6304171149379497E-3</v>
      </c>
      <c r="S100" s="7">
        <v>2.031567236409126E-3</v>
      </c>
      <c r="U100" s="7">
        <v>1.6107823800131491</v>
      </c>
      <c r="V100" s="7">
        <v>0</v>
      </c>
    </row>
    <row r="101" spans="1:22" x14ac:dyDescent="0.35">
      <c r="A101" s="3">
        <v>2013</v>
      </c>
      <c r="B101" s="13" t="s">
        <v>30</v>
      </c>
      <c r="C101" s="13" t="s">
        <v>127</v>
      </c>
      <c r="D101" s="13">
        <v>1998</v>
      </c>
      <c r="E101" s="17">
        <v>15</v>
      </c>
      <c r="F101" s="13">
        <v>103</v>
      </c>
      <c r="G101" s="13">
        <v>37</v>
      </c>
      <c r="H101" s="13">
        <v>140</v>
      </c>
      <c r="I101" s="13" t="b">
        <v>1</v>
      </c>
      <c r="J101" s="4">
        <v>0.26428571428571401</v>
      </c>
      <c r="K101">
        <f t="shared" si="5"/>
        <v>2.7335207747578884E-4</v>
      </c>
      <c r="L101">
        <f t="shared" si="6"/>
        <v>1.6533362558045741E-2</v>
      </c>
      <c r="M101">
        <f t="shared" si="7"/>
        <v>4.3695315331977987E-3</v>
      </c>
      <c r="N101">
        <f t="shared" si="8"/>
        <v>1.6533362558045741E-2</v>
      </c>
      <c r="O101">
        <f t="shared" si="9"/>
        <v>0.24800043837068611</v>
      </c>
      <c r="Q101" s="7">
        <v>75</v>
      </c>
      <c r="R101" s="7">
        <v>1.5212406819959863E-3</v>
      </c>
      <c r="S101" s="7">
        <v>1.2180626087958972E-3</v>
      </c>
      <c r="U101" s="7">
        <v>1.6326977865439403</v>
      </c>
      <c r="V101" s="7">
        <v>0</v>
      </c>
    </row>
    <row r="102" spans="1:22" x14ac:dyDescent="0.35">
      <c r="A102" s="5">
        <v>2013</v>
      </c>
      <c r="B102" s="14" t="s">
        <v>252</v>
      </c>
      <c r="C102" s="14" t="s">
        <v>287</v>
      </c>
      <c r="D102" s="14">
        <v>1999</v>
      </c>
      <c r="E102" s="14">
        <v>14</v>
      </c>
      <c r="F102" s="14">
        <v>39</v>
      </c>
      <c r="G102" s="14">
        <v>14</v>
      </c>
      <c r="H102" s="14">
        <v>53</v>
      </c>
      <c r="I102" s="14" t="b">
        <v>1</v>
      </c>
      <c r="J102" s="6">
        <v>0.26415094339622602</v>
      </c>
      <c r="K102">
        <f t="shared" si="5"/>
        <v>1.0348328647297719E-4</v>
      </c>
      <c r="L102">
        <f t="shared" si="6"/>
        <v>1.0172673516484111E-2</v>
      </c>
      <c r="M102">
        <f t="shared" si="7"/>
        <v>2.6871213062410818E-3</v>
      </c>
      <c r="N102">
        <f t="shared" si="8"/>
        <v>1.0172673516484111E-2</v>
      </c>
      <c r="O102">
        <f t="shared" si="9"/>
        <v>0.14241742923077755</v>
      </c>
      <c r="Q102" s="7">
        <v>76</v>
      </c>
      <c r="R102" s="7">
        <v>2.1376343158072061E-3</v>
      </c>
      <c r="S102" s="7">
        <v>2.1288017904181073E-3</v>
      </c>
      <c r="U102" s="7">
        <v>1.6546131930747314</v>
      </c>
      <c r="V102" s="7">
        <v>0</v>
      </c>
    </row>
    <row r="103" spans="1:22" x14ac:dyDescent="0.35">
      <c r="A103" s="24">
        <v>2015</v>
      </c>
      <c r="B103" s="17" t="s">
        <v>30</v>
      </c>
      <c r="C103" s="17" t="s">
        <v>284</v>
      </c>
      <c r="D103" s="17">
        <v>2001</v>
      </c>
      <c r="E103" s="17">
        <v>14</v>
      </c>
      <c r="F103" s="17">
        <v>39</v>
      </c>
      <c r="G103" s="17">
        <v>14</v>
      </c>
      <c r="H103" s="17">
        <v>53</v>
      </c>
      <c r="I103" s="17" t="b">
        <v>1</v>
      </c>
      <c r="J103" s="25">
        <v>0.26415094339622602</v>
      </c>
      <c r="K103">
        <f t="shared" si="5"/>
        <v>1.0348328647297719E-4</v>
      </c>
      <c r="L103">
        <f t="shared" si="6"/>
        <v>1.0172673516484111E-2</v>
      </c>
      <c r="M103">
        <f t="shared" si="7"/>
        <v>2.6871213062410818E-3</v>
      </c>
      <c r="N103">
        <f t="shared" si="8"/>
        <v>1.0172673516484111E-2</v>
      </c>
      <c r="O103">
        <f t="shared" si="9"/>
        <v>0.14241742923077755</v>
      </c>
      <c r="Q103" s="7">
        <v>77</v>
      </c>
      <c r="R103" s="7">
        <v>1.4602911711530582E-3</v>
      </c>
      <c r="S103" s="7">
        <v>1.810597308632411E-3</v>
      </c>
      <c r="U103" s="7">
        <v>1.6765285996055226</v>
      </c>
      <c r="V103" s="7">
        <v>0</v>
      </c>
    </row>
    <row r="104" spans="1:22" x14ac:dyDescent="0.35">
      <c r="A104" s="3">
        <v>2015</v>
      </c>
      <c r="B104" s="13" t="s">
        <v>33</v>
      </c>
      <c r="C104" s="13" t="s">
        <v>86</v>
      </c>
      <c r="D104" s="13">
        <v>2001</v>
      </c>
      <c r="E104" s="14">
        <v>14</v>
      </c>
      <c r="F104" s="13">
        <v>39</v>
      </c>
      <c r="G104" s="13">
        <v>14</v>
      </c>
      <c r="H104" s="13">
        <v>53</v>
      </c>
      <c r="I104" s="13" t="b">
        <v>1</v>
      </c>
      <c r="J104" s="4">
        <v>0.26415094339622602</v>
      </c>
      <c r="K104">
        <f t="shared" si="5"/>
        <v>1.0348328647297719E-4</v>
      </c>
      <c r="L104">
        <f t="shared" si="6"/>
        <v>1.0172673516484111E-2</v>
      </c>
      <c r="M104">
        <f t="shared" si="7"/>
        <v>2.6871213062410818E-3</v>
      </c>
      <c r="N104">
        <f t="shared" si="8"/>
        <v>1.0172673516484111E-2</v>
      </c>
      <c r="O104">
        <f t="shared" si="9"/>
        <v>0.14241742923077755</v>
      </c>
      <c r="Q104" s="7">
        <v>78</v>
      </c>
      <c r="R104" s="7">
        <v>1.759668914539068E-3</v>
      </c>
      <c r="S104" s="7">
        <v>2.1762146017397723E-3</v>
      </c>
      <c r="U104" s="7">
        <v>1.6984440061363137</v>
      </c>
      <c r="V104" s="7">
        <v>0</v>
      </c>
    </row>
    <row r="105" spans="1:22" x14ac:dyDescent="0.35">
      <c r="A105" s="3">
        <v>2017</v>
      </c>
      <c r="B105" s="13" t="s">
        <v>67</v>
      </c>
      <c r="C105" s="13" t="s">
        <v>77</v>
      </c>
      <c r="D105" s="13">
        <v>2003</v>
      </c>
      <c r="E105" s="17">
        <v>14</v>
      </c>
      <c r="F105" s="13">
        <v>53</v>
      </c>
      <c r="G105" s="13">
        <v>19</v>
      </c>
      <c r="H105" s="13">
        <v>72</v>
      </c>
      <c r="I105" s="13" t="b">
        <v>1</v>
      </c>
      <c r="J105" s="4">
        <v>0.26388888888888901</v>
      </c>
      <c r="K105">
        <f t="shared" si="5"/>
        <v>1.4058106841611997E-4</v>
      </c>
      <c r="L105">
        <f t="shared" si="6"/>
        <v>1.1856688762724606E-2</v>
      </c>
      <c r="M105">
        <f t="shared" si="7"/>
        <v>3.1288484234967724E-3</v>
      </c>
      <c r="N105">
        <f t="shared" si="8"/>
        <v>1.1856688762724606E-2</v>
      </c>
      <c r="O105">
        <f t="shared" si="9"/>
        <v>0.16599364267814448</v>
      </c>
      <c r="Q105" s="7">
        <v>79</v>
      </c>
      <c r="R105" s="7">
        <v>1.9764029921200067E-3</v>
      </c>
      <c r="S105" s="7">
        <v>1.9594805241588335E-3</v>
      </c>
      <c r="U105" s="7">
        <v>1.7203594126671049</v>
      </c>
      <c r="V105" s="7">
        <v>0</v>
      </c>
    </row>
    <row r="106" spans="1:22" x14ac:dyDescent="0.35">
      <c r="A106" s="5">
        <v>2013</v>
      </c>
      <c r="B106" s="14" t="s">
        <v>24</v>
      </c>
      <c r="C106" s="14" t="s">
        <v>71</v>
      </c>
      <c r="D106" s="14">
        <v>1998</v>
      </c>
      <c r="E106" s="14">
        <v>15</v>
      </c>
      <c r="F106" s="14">
        <v>90</v>
      </c>
      <c r="G106" s="14">
        <v>32</v>
      </c>
      <c r="H106" s="14">
        <v>122</v>
      </c>
      <c r="I106" s="14" t="b">
        <v>1</v>
      </c>
      <c r="J106" s="6">
        <v>0.26229508196721302</v>
      </c>
      <c r="K106">
        <f t="shared" si="5"/>
        <v>2.3820681037175882E-4</v>
      </c>
      <c r="L106">
        <f t="shared" si="6"/>
        <v>1.5433949927732655E-2</v>
      </c>
      <c r="M106">
        <f t="shared" si="7"/>
        <v>4.0482491613724981E-3</v>
      </c>
      <c r="N106">
        <f t="shared" si="8"/>
        <v>1.5433949927732655E-2</v>
      </c>
      <c r="O106">
        <f t="shared" si="9"/>
        <v>0.23150924891598984</v>
      </c>
      <c r="Q106" s="7">
        <v>80</v>
      </c>
      <c r="R106" s="7">
        <v>1.5797711840443338E-3</v>
      </c>
      <c r="S106" s="7">
        <v>1.2464561078522995E-3</v>
      </c>
      <c r="U106" s="7">
        <v>1.7422748191978961</v>
      </c>
      <c r="V106" s="7">
        <v>0</v>
      </c>
    </row>
    <row r="107" spans="1:22" x14ac:dyDescent="0.35">
      <c r="A107" s="24">
        <v>2017</v>
      </c>
      <c r="B107" s="17" t="s">
        <v>52</v>
      </c>
      <c r="C107" s="17" t="s">
        <v>53</v>
      </c>
      <c r="D107" s="17">
        <v>2002</v>
      </c>
      <c r="E107" s="17">
        <v>15</v>
      </c>
      <c r="F107" s="17">
        <v>90</v>
      </c>
      <c r="G107" s="17">
        <v>32</v>
      </c>
      <c r="H107" s="17">
        <v>122</v>
      </c>
      <c r="I107" s="17" t="b">
        <v>1</v>
      </c>
      <c r="J107" s="25">
        <v>0.26229508196721302</v>
      </c>
      <c r="K107">
        <f t="shared" si="5"/>
        <v>2.3820681037175882E-4</v>
      </c>
      <c r="L107">
        <f t="shared" si="6"/>
        <v>1.5433949927732655E-2</v>
      </c>
      <c r="M107">
        <f t="shared" si="7"/>
        <v>4.0482491613724981E-3</v>
      </c>
      <c r="N107">
        <f t="shared" si="8"/>
        <v>1.5433949927732655E-2</v>
      </c>
      <c r="O107">
        <f t="shared" si="9"/>
        <v>0.23150924891598984</v>
      </c>
      <c r="Q107" s="7">
        <v>81</v>
      </c>
      <c r="R107" s="7">
        <v>1.9171467270109499E-3</v>
      </c>
      <c r="S107" s="7">
        <v>1.4985345800983081E-3</v>
      </c>
      <c r="U107" s="7">
        <v>1.7641902257286872</v>
      </c>
      <c r="V107" s="7">
        <v>0</v>
      </c>
    </row>
    <row r="108" spans="1:22" x14ac:dyDescent="0.35">
      <c r="A108" s="5">
        <v>2013</v>
      </c>
      <c r="B108" s="14" t="s">
        <v>52</v>
      </c>
      <c r="C108" s="14" t="s">
        <v>131</v>
      </c>
      <c r="D108" s="14">
        <v>2001</v>
      </c>
      <c r="E108" s="14">
        <v>12</v>
      </c>
      <c r="F108" s="14">
        <v>62</v>
      </c>
      <c r="G108" s="14">
        <v>22</v>
      </c>
      <c r="H108" s="14">
        <v>84</v>
      </c>
      <c r="I108" s="14" t="b">
        <v>1</v>
      </c>
      <c r="J108" s="6">
        <v>0.26190476190476197</v>
      </c>
      <c r="K108">
        <f t="shared" si="5"/>
        <v>1.6401124648547329E-4</v>
      </c>
      <c r="L108">
        <f t="shared" si="6"/>
        <v>1.2806687568824082E-2</v>
      </c>
      <c r="M108">
        <f t="shared" si="7"/>
        <v>3.3541324585015463E-3</v>
      </c>
      <c r="N108">
        <f t="shared" si="8"/>
        <v>1.2806687568824082E-2</v>
      </c>
      <c r="O108">
        <f t="shared" si="9"/>
        <v>0.15368025082588899</v>
      </c>
      <c r="Q108" s="7">
        <v>82</v>
      </c>
      <c r="R108" s="7">
        <v>1.4745128982986216E-3</v>
      </c>
      <c r="S108" s="7">
        <v>1.4361448956439239E-3</v>
      </c>
      <c r="U108" s="7">
        <v>1.7861056322594784</v>
      </c>
      <c r="V108" s="7">
        <v>0</v>
      </c>
    </row>
    <row r="109" spans="1:22" x14ac:dyDescent="0.35">
      <c r="A109" s="3">
        <v>2014</v>
      </c>
      <c r="B109" s="13" t="s">
        <v>79</v>
      </c>
      <c r="C109" s="13" t="s">
        <v>81</v>
      </c>
      <c r="D109" s="13">
        <v>2000</v>
      </c>
      <c r="E109" s="17">
        <v>14</v>
      </c>
      <c r="F109" s="13">
        <v>113</v>
      </c>
      <c r="G109" s="13">
        <v>40</v>
      </c>
      <c r="H109" s="13">
        <v>153</v>
      </c>
      <c r="I109" s="13" t="b">
        <v>1</v>
      </c>
      <c r="J109" s="4">
        <v>0.26143790849673199</v>
      </c>
      <c r="K109">
        <f t="shared" si="5"/>
        <v>2.9873477038425491E-4</v>
      </c>
      <c r="L109">
        <f t="shared" si="6"/>
        <v>1.7283945451900005E-2</v>
      </c>
      <c r="M109">
        <f t="shared" si="7"/>
        <v>4.5186785495163403E-3</v>
      </c>
      <c r="N109">
        <f t="shared" si="8"/>
        <v>1.7283945451900005E-2</v>
      </c>
      <c r="O109">
        <f t="shared" si="9"/>
        <v>0.24197523632660006</v>
      </c>
      <c r="Q109" s="7">
        <v>83</v>
      </c>
      <c r="R109" s="7">
        <v>6.6603103966929626E-4</v>
      </c>
      <c r="S109" s="7">
        <v>2.2446267542732493E-3</v>
      </c>
      <c r="U109" s="7">
        <v>1.8080210387902695</v>
      </c>
      <c r="V109" s="7">
        <v>0</v>
      </c>
    </row>
    <row r="110" spans="1:22" x14ac:dyDescent="0.35">
      <c r="A110" s="5">
        <v>2013</v>
      </c>
      <c r="B110" s="14" t="s">
        <v>24</v>
      </c>
      <c r="C110" s="14" t="s">
        <v>46</v>
      </c>
      <c r="D110" s="14">
        <v>2003</v>
      </c>
      <c r="E110" s="14">
        <v>10</v>
      </c>
      <c r="F110" s="14">
        <v>130</v>
      </c>
      <c r="G110" s="14">
        <v>46</v>
      </c>
      <c r="H110" s="14">
        <v>176</v>
      </c>
      <c r="I110" s="14" t="b">
        <v>1</v>
      </c>
      <c r="J110" s="6">
        <v>0.26136363636363602</v>
      </c>
      <c r="K110">
        <f t="shared" si="5"/>
        <v>3.4364261168384882E-4</v>
      </c>
      <c r="L110">
        <f t="shared" si="6"/>
        <v>1.8537599944001618E-2</v>
      </c>
      <c r="M110">
        <f t="shared" si="7"/>
        <v>4.8450545308185988E-3</v>
      </c>
      <c r="N110">
        <f t="shared" si="8"/>
        <v>1.8537599944001618E-2</v>
      </c>
      <c r="O110">
        <f t="shared" si="9"/>
        <v>0.18537599944001618</v>
      </c>
      <c r="Q110" s="7">
        <v>84</v>
      </c>
      <c r="R110" s="7">
        <v>2.686033378375011E-3</v>
      </c>
      <c r="S110" s="7">
        <v>2.0790122650999306E-3</v>
      </c>
      <c r="U110" s="7">
        <v>1.8299364453210607</v>
      </c>
      <c r="V110" s="7">
        <v>0</v>
      </c>
    </row>
    <row r="111" spans="1:22" x14ac:dyDescent="0.35">
      <c r="A111" s="3">
        <v>2014</v>
      </c>
      <c r="B111" s="13" t="s">
        <v>186</v>
      </c>
      <c r="C111" s="13" t="s">
        <v>236</v>
      </c>
      <c r="D111" s="13">
        <v>2002</v>
      </c>
      <c r="E111" s="17">
        <v>12</v>
      </c>
      <c r="F111" s="13">
        <v>51</v>
      </c>
      <c r="G111" s="13">
        <v>18</v>
      </c>
      <c r="H111" s="13">
        <v>69</v>
      </c>
      <c r="I111" s="13" t="b">
        <v>1</v>
      </c>
      <c r="J111" s="4">
        <v>0.26086956521739102</v>
      </c>
      <c r="K111">
        <f t="shared" si="5"/>
        <v>1.3472352389878162E-4</v>
      </c>
      <c r="L111">
        <f t="shared" si="6"/>
        <v>1.1607046303809666E-2</v>
      </c>
      <c r="M111">
        <f t="shared" si="7"/>
        <v>3.027925122732953E-3</v>
      </c>
      <c r="N111">
        <f t="shared" si="8"/>
        <v>1.1607046303809666E-2</v>
      </c>
      <c r="O111">
        <f t="shared" si="9"/>
        <v>0.13928455564571599</v>
      </c>
      <c r="Q111" s="7">
        <v>85</v>
      </c>
      <c r="R111" s="7">
        <v>1.4702591446935707E-3</v>
      </c>
      <c r="S111" s="7">
        <v>1.7784535642843178E-3</v>
      </c>
      <c r="U111" s="7">
        <v>1.8518518518518519</v>
      </c>
      <c r="V111" s="7">
        <v>0</v>
      </c>
    </row>
    <row r="112" spans="1:22" x14ac:dyDescent="0.35">
      <c r="A112" s="3">
        <v>2017</v>
      </c>
      <c r="B112" s="13" t="s">
        <v>118</v>
      </c>
      <c r="C112" s="13" t="s">
        <v>119</v>
      </c>
      <c r="D112" s="13">
        <v>2002</v>
      </c>
      <c r="E112" s="14">
        <v>15</v>
      </c>
      <c r="F112" s="13">
        <v>51</v>
      </c>
      <c r="G112" s="13">
        <v>18</v>
      </c>
      <c r="H112" s="13">
        <v>69</v>
      </c>
      <c r="I112" s="13" t="b">
        <v>1</v>
      </c>
      <c r="J112" s="4">
        <v>0.26086956521739102</v>
      </c>
      <c r="K112">
        <f t="shared" si="5"/>
        <v>1.3472352389878162E-4</v>
      </c>
      <c r="L112">
        <f t="shared" si="6"/>
        <v>1.1607046303809666E-2</v>
      </c>
      <c r="M112">
        <f t="shared" si="7"/>
        <v>3.027925122732953E-3</v>
      </c>
      <c r="N112">
        <f t="shared" si="8"/>
        <v>1.1607046303809666E-2</v>
      </c>
      <c r="O112">
        <f t="shared" si="9"/>
        <v>0.174105694557145</v>
      </c>
      <c r="Q112" s="7">
        <v>86</v>
      </c>
      <c r="R112" s="7">
        <v>1.6907644888308026E-3</v>
      </c>
      <c r="S112" s="7">
        <v>1.3020225768810159E-3</v>
      </c>
      <c r="U112" s="7">
        <v>1.873767258382643</v>
      </c>
      <c r="V112" s="7">
        <v>0</v>
      </c>
    </row>
    <row r="113" spans="1:22" x14ac:dyDescent="0.35">
      <c r="A113" s="3">
        <v>2014</v>
      </c>
      <c r="B113" s="13" t="s">
        <v>52</v>
      </c>
      <c r="C113" s="13" t="s">
        <v>131</v>
      </c>
      <c r="D113" s="13">
        <v>2001</v>
      </c>
      <c r="E113" s="17">
        <v>13</v>
      </c>
      <c r="F113" s="13">
        <v>54</v>
      </c>
      <c r="G113" s="13">
        <v>19</v>
      </c>
      <c r="H113" s="13">
        <v>73</v>
      </c>
      <c r="I113" s="13" t="b">
        <v>1</v>
      </c>
      <c r="J113" s="4">
        <v>0.26027397260273999</v>
      </c>
      <c r="K113">
        <f t="shared" si="5"/>
        <v>1.4253358325523274E-4</v>
      </c>
      <c r="L113">
        <f t="shared" si="6"/>
        <v>1.1938742951216963E-2</v>
      </c>
      <c r="M113">
        <f t="shared" si="7"/>
        <v>3.107344055796199E-3</v>
      </c>
      <c r="N113">
        <f t="shared" si="8"/>
        <v>1.1938742951216963E-2</v>
      </c>
      <c r="O113">
        <f t="shared" si="9"/>
        <v>0.15520365836582053</v>
      </c>
      <c r="Q113" s="7">
        <v>87</v>
      </c>
      <c r="R113" s="7">
        <v>1.5360824059613204E-3</v>
      </c>
      <c r="S113" s="7">
        <v>1.1767535656675454E-3</v>
      </c>
      <c r="U113" s="7">
        <v>1.8956826649134342</v>
      </c>
      <c r="V113" s="7">
        <v>0</v>
      </c>
    </row>
    <row r="114" spans="1:22" x14ac:dyDescent="0.35">
      <c r="A114" s="3">
        <v>2016</v>
      </c>
      <c r="B114" s="13" t="s">
        <v>67</v>
      </c>
      <c r="C114" s="13" t="s">
        <v>193</v>
      </c>
      <c r="D114" s="13">
        <v>2001</v>
      </c>
      <c r="E114" s="14">
        <v>15</v>
      </c>
      <c r="F114" s="13">
        <v>57</v>
      </c>
      <c r="G114" s="13">
        <v>20</v>
      </c>
      <c r="H114" s="13">
        <v>77</v>
      </c>
      <c r="I114" s="13" t="b">
        <v>1</v>
      </c>
      <c r="J114" s="4">
        <v>0.25974025974025999</v>
      </c>
      <c r="K114">
        <f t="shared" si="5"/>
        <v>1.5034364261168386E-4</v>
      </c>
      <c r="L114">
        <f t="shared" si="6"/>
        <v>1.2261469838958291E-2</v>
      </c>
      <c r="M114">
        <f t="shared" si="7"/>
        <v>3.1847973607683901E-3</v>
      </c>
      <c r="N114">
        <f t="shared" si="8"/>
        <v>1.2261469838958291E-2</v>
      </c>
      <c r="O114">
        <f t="shared" si="9"/>
        <v>0.18392204758437436</v>
      </c>
      <c r="Q114" s="7">
        <v>88</v>
      </c>
      <c r="R114" s="7">
        <v>1.2324794912654934E-3</v>
      </c>
      <c r="S114" s="7">
        <v>1.4803564803633723E-3</v>
      </c>
      <c r="U114" s="7">
        <v>1.9175980714442253</v>
      </c>
      <c r="V114" s="7">
        <v>0</v>
      </c>
    </row>
    <row r="115" spans="1:22" x14ac:dyDescent="0.35">
      <c r="A115" s="3">
        <v>2013</v>
      </c>
      <c r="B115" s="13" t="s">
        <v>98</v>
      </c>
      <c r="C115" s="13" t="s">
        <v>363</v>
      </c>
      <c r="D115" s="13">
        <v>1998</v>
      </c>
      <c r="E115" s="17">
        <v>15</v>
      </c>
      <c r="F115" s="13">
        <v>40</v>
      </c>
      <c r="G115" s="13">
        <v>14</v>
      </c>
      <c r="H115" s="13">
        <v>54</v>
      </c>
      <c r="I115" s="13" t="b">
        <v>1</v>
      </c>
      <c r="J115" s="4">
        <v>0.25925925925925902</v>
      </c>
      <c r="K115">
        <f t="shared" si="5"/>
        <v>1.0543580131208997E-4</v>
      </c>
      <c r="L115">
        <f t="shared" si="6"/>
        <v>1.0268193673284994E-2</v>
      </c>
      <c r="M115">
        <f t="shared" si="7"/>
        <v>2.6621242856664775E-3</v>
      </c>
      <c r="N115">
        <f t="shared" si="8"/>
        <v>1.0268193673284994E-2</v>
      </c>
      <c r="O115">
        <f t="shared" si="9"/>
        <v>0.15402290509927491</v>
      </c>
      <c r="Q115" s="7">
        <v>89</v>
      </c>
      <c r="R115" s="7">
        <v>1.2266821721028775E-3</v>
      </c>
      <c r="S115" s="7">
        <v>1.8461035441160506E-3</v>
      </c>
      <c r="U115" s="7">
        <v>1.9395134779750163</v>
      </c>
      <c r="V115" s="7">
        <v>0</v>
      </c>
    </row>
    <row r="116" spans="1:22" x14ac:dyDescent="0.35">
      <c r="A116" s="5">
        <v>2017</v>
      </c>
      <c r="B116" s="14" t="s">
        <v>24</v>
      </c>
      <c r="C116" s="14" t="s">
        <v>189</v>
      </c>
      <c r="D116" s="14">
        <v>2004</v>
      </c>
      <c r="E116" s="14">
        <v>13</v>
      </c>
      <c r="F116" s="14">
        <v>63</v>
      </c>
      <c r="G116" s="14">
        <v>22</v>
      </c>
      <c r="H116" s="14">
        <v>85</v>
      </c>
      <c r="I116" s="14" t="b">
        <v>1</v>
      </c>
      <c r="J116" s="6">
        <v>0.25882352941176501</v>
      </c>
      <c r="K116">
        <f t="shared" si="5"/>
        <v>1.6596376132458607E-4</v>
      </c>
      <c r="L116">
        <f t="shared" si="6"/>
        <v>1.2882692316615579E-2</v>
      </c>
      <c r="M116">
        <f t="shared" si="7"/>
        <v>3.3343438937122713E-3</v>
      </c>
      <c r="N116">
        <f t="shared" si="8"/>
        <v>1.2882692316615579E-2</v>
      </c>
      <c r="O116">
        <f t="shared" si="9"/>
        <v>0.16747500011600253</v>
      </c>
      <c r="Q116" s="7">
        <v>90</v>
      </c>
      <c r="R116" s="7">
        <v>1.7383190768057361E-3</v>
      </c>
      <c r="S116" s="7">
        <v>1.6564710171588777E-3</v>
      </c>
      <c r="U116" s="7">
        <v>1.9614288845058074</v>
      </c>
      <c r="V116" s="7">
        <v>0</v>
      </c>
    </row>
    <row r="117" spans="1:22" x14ac:dyDescent="0.35">
      <c r="A117" s="24">
        <v>2013</v>
      </c>
      <c r="B117" s="17" t="s">
        <v>67</v>
      </c>
      <c r="C117" s="17" t="s">
        <v>77</v>
      </c>
      <c r="D117" s="17">
        <v>2001</v>
      </c>
      <c r="E117" s="17">
        <v>12</v>
      </c>
      <c r="F117" s="17">
        <v>106</v>
      </c>
      <c r="G117" s="17">
        <v>37</v>
      </c>
      <c r="H117" s="17">
        <v>143</v>
      </c>
      <c r="I117" s="17" t="b">
        <v>1</v>
      </c>
      <c r="J117" s="25">
        <v>0.25874125874125897</v>
      </c>
      <c r="K117">
        <f t="shared" si="5"/>
        <v>2.7920962199312713E-4</v>
      </c>
      <c r="L117">
        <f t="shared" si="6"/>
        <v>1.6709566780534053E-2</v>
      </c>
      <c r="M117">
        <f t="shared" si="7"/>
        <v>4.3234543418165074E-3</v>
      </c>
      <c r="N117">
        <f t="shared" si="8"/>
        <v>1.6709566780534053E-2</v>
      </c>
      <c r="O117">
        <f t="shared" si="9"/>
        <v>0.20051480136640865</v>
      </c>
      <c r="Q117" s="7">
        <v>91</v>
      </c>
      <c r="R117" s="7">
        <v>8.0640896156445533E-4</v>
      </c>
      <c r="S117" s="7">
        <v>1.9944704883340663E-3</v>
      </c>
      <c r="U117" s="7">
        <v>1.9833442910365986</v>
      </c>
      <c r="V117" s="7">
        <v>0</v>
      </c>
    </row>
    <row r="118" spans="1:22" x14ac:dyDescent="0.35">
      <c r="A118" s="3">
        <v>2015</v>
      </c>
      <c r="B118" s="13" t="s">
        <v>79</v>
      </c>
      <c r="C118" s="13" t="s">
        <v>125</v>
      </c>
      <c r="D118" s="13">
        <v>2003</v>
      </c>
      <c r="E118" s="14">
        <v>12</v>
      </c>
      <c r="F118" s="13">
        <v>43</v>
      </c>
      <c r="G118" s="13">
        <v>15</v>
      </c>
      <c r="H118" s="13">
        <v>58</v>
      </c>
      <c r="I118" s="13" t="b">
        <v>1</v>
      </c>
      <c r="J118" s="4">
        <v>0.25862068965517199</v>
      </c>
      <c r="K118">
        <f t="shared" si="5"/>
        <v>1.1324586066854108E-4</v>
      </c>
      <c r="L118">
        <f t="shared" si="6"/>
        <v>1.064170384236195E-2</v>
      </c>
      <c r="M118">
        <f t="shared" si="7"/>
        <v>2.7521647868177413E-3</v>
      </c>
      <c r="N118">
        <f t="shared" si="8"/>
        <v>1.064170384236195E-2</v>
      </c>
      <c r="O118">
        <f t="shared" si="9"/>
        <v>0.12770044610834341</v>
      </c>
      <c r="Q118" s="7">
        <v>92</v>
      </c>
      <c r="R118" s="7">
        <v>2.1633382571678004E-3</v>
      </c>
      <c r="S118" s="7">
        <v>2.0524057193686929E-3</v>
      </c>
      <c r="U118" s="7">
        <v>2.0052596975673898</v>
      </c>
      <c r="V118" s="7">
        <v>0</v>
      </c>
    </row>
    <row r="119" spans="1:22" x14ac:dyDescent="0.35">
      <c r="A119" s="24">
        <v>2013</v>
      </c>
      <c r="B119" s="17" t="s">
        <v>79</v>
      </c>
      <c r="C119" s="17" t="s">
        <v>125</v>
      </c>
      <c r="D119" s="17">
        <v>2002</v>
      </c>
      <c r="E119" s="17">
        <v>11</v>
      </c>
      <c r="F119" s="17">
        <v>66</v>
      </c>
      <c r="G119" s="17">
        <v>23</v>
      </c>
      <c r="H119" s="17">
        <v>89</v>
      </c>
      <c r="I119" s="17" t="b">
        <v>1</v>
      </c>
      <c r="J119" s="25">
        <v>0.25842696629213502</v>
      </c>
      <c r="K119">
        <f t="shared" si="5"/>
        <v>1.7377382068103718E-4</v>
      </c>
      <c r="L119">
        <f t="shared" si="6"/>
        <v>1.3182329865431117E-2</v>
      </c>
      <c r="M119">
        <f t="shared" si="7"/>
        <v>3.406669515785572E-3</v>
      </c>
      <c r="N119">
        <f t="shared" si="8"/>
        <v>1.3182329865431117E-2</v>
      </c>
      <c r="O119">
        <f t="shared" si="9"/>
        <v>0.14500562851974227</v>
      </c>
      <c r="Q119" s="7">
        <v>93</v>
      </c>
      <c r="R119" s="7">
        <v>1.4401482592193654E-3</v>
      </c>
      <c r="S119" s="7">
        <v>1.7106572647020057E-3</v>
      </c>
      <c r="U119" s="7">
        <v>2.0271751040981809</v>
      </c>
      <c r="V119" s="7">
        <v>0</v>
      </c>
    </row>
    <row r="120" spans="1:22" x14ac:dyDescent="0.35">
      <c r="A120" s="5">
        <v>2014</v>
      </c>
      <c r="B120" s="14" t="s">
        <v>118</v>
      </c>
      <c r="C120" s="14" t="s">
        <v>119</v>
      </c>
      <c r="D120" s="14">
        <v>2002</v>
      </c>
      <c r="E120" s="14">
        <v>12</v>
      </c>
      <c r="F120" s="14">
        <v>89</v>
      </c>
      <c r="G120" s="14">
        <v>31</v>
      </c>
      <c r="H120" s="14">
        <v>120</v>
      </c>
      <c r="I120" s="14" t="b">
        <v>1</v>
      </c>
      <c r="J120" s="6">
        <v>0.25833333333333303</v>
      </c>
      <c r="K120">
        <f t="shared" si="5"/>
        <v>2.3430178069353328E-4</v>
      </c>
      <c r="L120">
        <f t="shared" si="6"/>
        <v>1.5306919373065674E-2</v>
      </c>
      <c r="M120">
        <f t="shared" si="7"/>
        <v>3.9542875047086281E-3</v>
      </c>
      <c r="N120">
        <f t="shared" si="8"/>
        <v>1.5306919373065674E-2</v>
      </c>
      <c r="O120">
        <f t="shared" si="9"/>
        <v>0.18368303247678808</v>
      </c>
      <c r="Q120" s="7">
        <v>94</v>
      </c>
      <c r="R120" s="7">
        <v>7.3063023122495944E-4</v>
      </c>
      <c r="S120" s="7">
        <v>2.4201752926964115E-3</v>
      </c>
      <c r="U120" s="7">
        <v>2.0490905106289721</v>
      </c>
      <c r="V120" s="7">
        <v>0</v>
      </c>
    </row>
    <row r="121" spans="1:22" x14ac:dyDescent="0.35">
      <c r="A121" s="3">
        <v>2013</v>
      </c>
      <c r="B121" s="13" t="s">
        <v>186</v>
      </c>
      <c r="C121" s="13" t="s">
        <v>236</v>
      </c>
      <c r="D121" s="13">
        <v>2002</v>
      </c>
      <c r="E121" s="17">
        <v>11</v>
      </c>
      <c r="F121" s="13">
        <v>55</v>
      </c>
      <c r="G121" s="13">
        <v>19</v>
      </c>
      <c r="H121" s="13">
        <v>74</v>
      </c>
      <c r="I121" s="13" t="b">
        <v>1</v>
      </c>
      <c r="J121" s="4">
        <v>0.25675675675675702</v>
      </c>
      <c r="K121">
        <f t="shared" si="5"/>
        <v>1.4448609809434551E-4</v>
      </c>
      <c r="L121">
        <f t="shared" si="6"/>
        <v>1.20202370232182E-2</v>
      </c>
      <c r="M121">
        <f t="shared" si="7"/>
        <v>3.0862770735290003E-3</v>
      </c>
      <c r="N121">
        <f t="shared" si="8"/>
        <v>1.20202370232182E-2</v>
      </c>
      <c r="O121">
        <f t="shared" si="9"/>
        <v>0.13222260725540019</v>
      </c>
      <c r="Q121" s="7">
        <v>95</v>
      </c>
      <c r="R121" s="7">
        <v>1.7949072732165682E-3</v>
      </c>
      <c r="S121" s="7">
        <v>1.355898250704803E-3</v>
      </c>
      <c r="U121" s="7">
        <v>2.0710059171597632</v>
      </c>
      <c r="V121" s="7">
        <v>0</v>
      </c>
    </row>
    <row r="122" spans="1:22" x14ac:dyDescent="0.35">
      <c r="A122" s="5">
        <v>2014</v>
      </c>
      <c r="B122" s="14" t="s">
        <v>52</v>
      </c>
      <c r="C122" s="14" t="s">
        <v>74</v>
      </c>
      <c r="D122" s="14">
        <v>2001</v>
      </c>
      <c r="E122" s="14">
        <v>13</v>
      </c>
      <c r="F122" s="14">
        <v>166</v>
      </c>
      <c r="G122" s="14">
        <v>57</v>
      </c>
      <c r="H122" s="14">
        <v>223</v>
      </c>
      <c r="I122" s="14" t="b">
        <v>1</v>
      </c>
      <c r="J122" s="6">
        <v>0.25560538116591902</v>
      </c>
      <c r="K122">
        <f t="shared" si="5"/>
        <v>4.3541080912214933E-4</v>
      </c>
      <c r="L122">
        <f t="shared" si="6"/>
        <v>2.0866499685432374E-2</v>
      </c>
      <c r="M122">
        <f t="shared" si="7"/>
        <v>5.3335896056934716E-3</v>
      </c>
      <c r="N122">
        <f t="shared" si="8"/>
        <v>2.0866499685432374E-2</v>
      </c>
      <c r="O122">
        <f t="shared" si="9"/>
        <v>0.27126449591062085</v>
      </c>
      <c r="Q122" s="7">
        <v>96</v>
      </c>
      <c r="R122" s="7">
        <v>2.0041758241407335E-3</v>
      </c>
      <c r="S122" s="7">
        <v>1.8771662539897828E-3</v>
      </c>
      <c r="U122" s="7">
        <v>2.0929213236905544</v>
      </c>
      <c r="V122" s="7">
        <v>0</v>
      </c>
    </row>
    <row r="123" spans="1:22" x14ac:dyDescent="0.35">
      <c r="A123" s="24">
        <v>2017</v>
      </c>
      <c r="B123" s="17" t="s">
        <v>24</v>
      </c>
      <c r="C123" s="17" t="s">
        <v>122</v>
      </c>
      <c r="D123" s="17">
        <v>2004</v>
      </c>
      <c r="E123" s="17">
        <v>13</v>
      </c>
      <c r="F123" s="17">
        <v>70</v>
      </c>
      <c r="G123" s="17">
        <v>24</v>
      </c>
      <c r="H123" s="17">
        <v>94</v>
      </c>
      <c r="I123" s="17" t="b">
        <v>1</v>
      </c>
      <c r="J123" s="25">
        <v>0.25531914893617003</v>
      </c>
      <c r="K123">
        <f t="shared" si="5"/>
        <v>1.8353639487660108E-4</v>
      </c>
      <c r="L123">
        <f t="shared" si="6"/>
        <v>1.3547560476949386E-2</v>
      </c>
      <c r="M123">
        <f t="shared" si="7"/>
        <v>3.4589516111360112E-3</v>
      </c>
      <c r="N123">
        <f t="shared" si="8"/>
        <v>1.3547560476949386E-2</v>
      </c>
      <c r="O123">
        <f t="shared" si="9"/>
        <v>0.17611828620034203</v>
      </c>
      <c r="Q123" s="7">
        <v>97</v>
      </c>
      <c r="R123" s="7">
        <v>2.2693674228136639E-3</v>
      </c>
      <c r="S123" s="7">
        <v>1.3337071721196887E-3</v>
      </c>
      <c r="U123" s="7">
        <v>2.1148367302213456</v>
      </c>
      <c r="V123" s="7">
        <v>0</v>
      </c>
    </row>
    <row r="124" spans="1:22" x14ac:dyDescent="0.35">
      <c r="A124" s="3">
        <v>2014</v>
      </c>
      <c r="B124" s="13" t="s">
        <v>30</v>
      </c>
      <c r="C124" s="13" t="s">
        <v>60</v>
      </c>
      <c r="D124" s="13">
        <v>2000</v>
      </c>
      <c r="E124" s="14">
        <v>14</v>
      </c>
      <c r="F124" s="13">
        <v>146</v>
      </c>
      <c r="G124" s="13">
        <v>50</v>
      </c>
      <c r="H124" s="13">
        <v>196</v>
      </c>
      <c r="I124" s="13" t="b">
        <v>1</v>
      </c>
      <c r="J124" s="4">
        <v>0.25510204081632698</v>
      </c>
      <c r="K124">
        <f t="shared" si="5"/>
        <v>3.8269290846610433E-4</v>
      </c>
      <c r="L124">
        <f t="shared" si="6"/>
        <v>1.9562538395262112E-2</v>
      </c>
      <c r="M124">
        <f t="shared" si="7"/>
        <v>4.9904434681791194E-3</v>
      </c>
      <c r="N124">
        <f t="shared" si="8"/>
        <v>1.9562538395262112E-2</v>
      </c>
      <c r="O124">
        <f t="shared" si="9"/>
        <v>0.27387553753366956</v>
      </c>
      <c r="Q124" s="7">
        <v>98</v>
      </c>
      <c r="R124" s="7">
        <v>2.1513592041124204E-3</v>
      </c>
      <c r="S124" s="7">
        <v>1.584244951704021E-3</v>
      </c>
      <c r="U124" s="7">
        <v>2.1367521367521367</v>
      </c>
      <c r="V124" s="7">
        <v>0</v>
      </c>
    </row>
    <row r="125" spans="1:22" x14ac:dyDescent="0.35">
      <c r="A125" s="3">
        <v>2016</v>
      </c>
      <c r="B125" s="13" t="s">
        <v>24</v>
      </c>
      <c r="C125" s="13" t="s">
        <v>46</v>
      </c>
      <c r="D125" s="13">
        <v>2002</v>
      </c>
      <c r="E125" s="17">
        <v>14</v>
      </c>
      <c r="F125" s="13">
        <v>73</v>
      </c>
      <c r="G125" s="13">
        <v>25</v>
      </c>
      <c r="H125" s="13">
        <v>98</v>
      </c>
      <c r="I125" s="13" t="b">
        <v>1</v>
      </c>
      <c r="J125" s="4">
        <v>0.25510204081632698</v>
      </c>
      <c r="K125">
        <f t="shared" si="5"/>
        <v>1.9134645423305217E-4</v>
      </c>
      <c r="L125">
        <f t="shared" si="6"/>
        <v>1.3832803556512041E-2</v>
      </c>
      <c r="M125">
        <f t="shared" si="7"/>
        <v>3.5287764174775677E-3</v>
      </c>
      <c r="N125">
        <f t="shared" si="8"/>
        <v>1.3832803556512041E-2</v>
      </c>
      <c r="O125">
        <f t="shared" si="9"/>
        <v>0.19365924979116858</v>
      </c>
      <c r="Q125" s="7">
        <v>99</v>
      </c>
      <c r="R125" s="7">
        <v>2.7695225603632015E-3</v>
      </c>
      <c r="S125" s="7">
        <v>1.6000089728345972E-3</v>
      </c>
      <c r="U125" s="7">
        <v>2.1586675432829279</v>
      </c>
      <c r="V125" s="7">
        <v>0</v>
      </c>
    </row>
    <row r="126" spans="1:22" x14ac:dyDescent="0.35">
      <c r="A126" s="3">
        <v>2014</v>
      </c>
      <c r="B126" s="13" t="s">
        <v>30</v>
      </c>
      <c r="C126" s="13" t="s">
        <v>56</v>
      </c>
      <c r="D126" s="13">
        <v>1999</v>
      </c>
      <c r="E126" s="14">
        <v>15</v>
      </c>
      <c r="F126" s="13">
        <v>76</v>
      </c>
      <c r="G126" s="13">
        <v>26</v>
      </c>
      <c r="H126" s="13">
        <v>102</v>
      </c>
      <c r="I126" s="13" t="b">
        <v>1</v>
      </c>
      <c r="J126" s="4">
        <v>0.25490196078431399</v>
      </c>
      <c r="K126">
        <f t="shared" si="5"/>
        <v>1.9915651358950328E-4</v>
      </c>
      <c r="L126">
        <f t="shared" si="6"/>
        <v>1.4112282366417676E-2</v>
      </c>
      <c r="M126">
        <f t="shared" si="7"/>
        <v>3.5972484463417643E-3</v>
      </c>
      <c r="N126">
        <f t="shared" si="8"/>
        <v>1.4112282366417676E-2</v>
      </c>
      <c r="O126">
        <f t="shared" si="9"/>
        <v>0.21168423549626514</v>
      </c>
      <c r="Q126" s="7">
        <v>100</v>
      </c>
      <c r="R126" s="7">
        <v>1.5507820940571324E-3</v>
      </c>
      <c r="S126" s="7">
        <v>1.1363392121839493E-3</v>
      </c>
      <c r="U126" s="7">
        <v>2.180582949813719</v>
      </c>
      <c r="V126" s="7">
        <v>0</v>
      </c>
    </row>
    <row r="127" spans="1:22" x14ac:dyDescent="0.35">
      <c r="A127" s="24">
        <v>2013</v>
      </c>
      <c r="B127" s="17" t="s">
        <v>24</v>
      </c>
      <c r="C127" s="17" t="s">
        <v>101</v>
      </c>
      <c r="D127" s="17">
        <v>2000</v>
      </c>
      <c r="E127" s="17">
        <v>13</v>
      </c>
      <c r="F127" s="17">
        <v>38</v>
      </c>
      <c r="G127" s="17">
        <v>13</v>
      </c>
      <c r="H127" s="17">
        <v>51</v>
      </c>
      <c r="I127" s="17" t="b">
        <v>1</v>
      </c>
      <c r="J127" s="25">
        <v>0.25490196078431399</v>
      </c>
      <c r="K127">
        <f t="shared" si="5"/>
        <v>9.9578256794751642E-5</v>
      </c>
      <c r="L127">
        <f t="shared" si="6"/>
        <v>9.9788905593132769E-3</v>
      </c>
      <c r="M127">
        <f t="shared" si="7"/>
        <v>2.5436387700210339E-3</v>
      </c>
      <c r="N127">
        <f t="shared" si="8"/>
        <v>9.9788905593132769E-3</v>
      </c>
      <c r="O127">
        <f t="shared" si="9"/>
        <v>0.12972557727107259</v>
      </c>
      <c r="Q127" s="7">
        <v>101</v>
      </c>
      <c r="R127" s="7">
        <v>1.5507820940571324E-3</v>
      </c>
      <c r="S127" s="7">
        <v>1.1363392121839493E-3</v>
      </c>
      <c r="U127" s="7">
        <v>2.2024983563445102</v>
      </c>
      <c r="V127" s="7">
        <v>0</v>
      </c>
    </row>
    <row r="128" spans="1:22" x14ac:dyDescent="0.35">
      <c r="A128" s="5">
        <v>2016</v>
      </c>
      <c r="B128" s="14" t="s">
        <v>128</v>
      </c>
      <c r="C128" s="14" t="s">
        <v>212</v>
      </c>
      <c r="D128" s="14">
        <v>2006</v>
      </c>
      <c r="E128" s="14">
        <v>10</v>
      </c>
      <c r="F128" s="14">
        <v>38</v>
      </c>
      <c r="G128" s="14">
        <v>13</v>
      </c>
      <c r="H128" s="14">
        <v>51</v>
      </c>
      <c r="I128" s="14" t="b">
        <v>1</v>
      </c>
      <c r="J128" s="6">
        <v>0.25490196078431399</v>
      </c>
      <c r="K128">
        <f t="shared" si="5"/>
        <v>9.9578256794751642E-5</v>
      </c>
      <c r="L128">
        <f t="shared" si="6"/>
        <v>9.9788905593132769E-3</v>
      </c>
      <c r="M128">
        <f t="shared" si="7"/>
        <v>2.5436387700210339E-3</v>
      </c>
      <c r="N128">
        <f t="shared" si="8"/>
        <v>9.9788905593132769E-3</v>
      </c>
      <c r="O128">
        <f t="shared" si="9"/>
        <v>9.9788905593132776E-2</v>
      </c>
      <c r="Q128" s="7">
        <v>102</v>
      </c>
      <c r="R128" s="7">
        <v>1.5507820940571324E-3</v>
      </c>
      <c r="S128" s="7">
        <v>1.1363392121839493E-3</v>
      </c>
      <c r="U128" s="7">
        <v>2.2244137628753013</v>
      </c>
      <c r="V128" s="7">
        <v>0</v>
      </c>
    </row>
    <row r="129" spans="1:22" x14ac:dyDescent="0.35">
      <c r="A129" s="24">
        <v>2017</v>
      </c>
      <c r="B129" s="17" t="s">
        <v>186</v>
      </c>
      <c r="C129" s="17" t="s">
        <v>187</v>
      </c>
      <c r="D129" s="17">
        <v>2002</v>
      </c>
      <c r="E129" s="17">
        <v>15</v>
      </c>
      <c r="F129" s="17">
        <v>38</v>
      </c>
      <c r="G129" s="17">
        <v>13</v>
      </c>
      <c r="H129" s="17">
        <v>51</v>
      </c>
      <c r="I129" s="17" t="b">
        <v>1</v>
      </c>
      <c r="J129" s="25">
        <v>0.25490196078431399</v>
      </c>
      <c r="K129">
        <f t="shared" si="5"/>
        <v>9.9578256794751642E-5</v>
      </c>
      <c r="L129">
        <f t="shared" si="6"/>
        <v>9.9788905593132769E-3</v>
      </c>
      <c r="M129">
        <f t="shared" si="7"/>
        <v>2.5436387700210339E-3</v>
      </c>
      <c r="N129">
        <f t="shared" si="8"/>
        <v>9.9788905593132769E-3</v>
      </c>
      <c r="O129">
        <f t="shared" si="9"/>
        <v>0.14968335838969915</v>
      </c>
      <c r="Q129" s="7">
        <v>103</v>
      </c>
      <c r="R129" s="7">
        <v>1.8075032682653832E-3</v>
      </c>
      <c r="S129" s="7">
        <v>1.3213451552313892E-3</v>
      </c>
      <c r="U129" s="7">
        <v>2.2463291694060925</v>
      </c>
      <c r="V129" s="7">
        <v>0</v>
      </c>
    </row>
    <row r="130" spans="1:22" x14ac:dyDescent="0.35">
      <c r="A130" s="3">
        <v>2017</v>
      </c>
      <c r="B130" s="13" t="s">
        <v>128</v>
      </c>
      <c r="C130" s="13" t="s">
        <v>129</v>
      </c>
      <c r="D130" s="13">
        <v>2005</v>
      </c>
      <c r="E130" s="14">
        <v>12</v>
      </c>
      <c r="F130" s="13">
        <v>38</v>
      </c>
      <c r="G130" s="13">
        <v>13</v>
      </c>
      <c r="H130" s="13">
        <v>51</v>
      </c>
      <c r="I130" s="13" t="b">
        <v>1</v>
      </c>
      <c r="J130" s="4">
        <v>0.25490196078431399</v>
      </c>
      <c r="K130">
        <f t="shared" si="5"/>
        <v>9.9578256794751642E-5</v>
      </c>
      <c r="L130">
        <f t="shared" si="6"/>
        <v>9.9788905593132769E-3</v>
      </c>
      <c r="M130">
        <f t="shared" si="7"/>
        <v>2.5436387700210339E-3</v>
      </c>
      <c r="N130">
        <f t="shared" si="8"/>
        <v>9.9788905593132769E-3</v>
      </c>
      <c r="O130">
        <f t="shared" si="9"/>
        <v>0.11974668671175932</v>
      </c>
      <c r="Q130" s="7">
        <v>104</v>
      </c>
      <c r="R130" s="7">
        <v>2.5853586873391624E-3</v>
      </c>
      <c r="S130" s="7">
        <v>1.4628904740333357E-3</v>
      </c>
      <c r="U130" s="7">
        <v>2.2682445759368837</v>
      </c>
      <c r="V130" s="7">
        <v>0</v>
      </c>
    </row>
    <row r="131" spans="1:22" x14ac:dyDescent="0.35">
      <c r="A131" s="24">
        <v>2013</v>
      </c>
      <c r="B131" s="17" t="s">
        <v>113</v>
      </c>
      <c r="C131" s="17" t="s">
        <v>314</v>
      </c>
      <c r="D131" s="17">
        <v>2000</v>
      </c>
      <c r="E131" s="17">
        <v>13</v>
      </c>
      <c r="F131" s="17">
        <v>41</v>
      </c>
      <c r="G131" s="17">
        <v>14</v>
      </c>
      <c r="H131" s="17">
        <v>55</v>
      </c>
      <c r="I131" s="17" t="b">
        <v>1</v>
      </c>
      <c r="J131" s="25">
        <v>0.25454545454545402</v>
      </c>
      <c r="K131">
        <f t="shared" si="5"/>
        <v>1.0738831615120275E-4</v>
      </c>
      <c r="L131">
        <f t="shared" si="6"/>
        <v>1.0362833403620979E-2</v>
      </c>
      <c r="M131">
        <f t="shared" si="7"/>
        <v>2.6378121391035163E-3</v>
      </c>
      <c r="N131">
        <f t="shared" si="8"/>
        <v>1.0362833403620979E-2</v>
      </c>
      <c r="O131">
        <f t="shared" si="9"/>
        <v>0.13471683424707273</v>
      </c>
      <c r="Q131" s="7">
        <v>105</v>
      </c>
      <c r="R131" s="7">
        <v>2.5853586873391624E-3</v>
      </c>
      <c r="S131" s="7">
        <v>1.4628904740333357E-3</v>
      </c>
      <c r="U131" s="7">
        <v>2.2901599824676748</v>
      </c>
      <c r="V131" s="7">
        <v>0</v>
      </c>
    </row>
    <row r="132" spans="1:22" x14ac:dyDescent="0.35">
      <c r="A132" s="3">
        <v>2014</v>
      </c>
      <c r="B132" s="13" t="s">
        <v>52</v>
      </c>
      <c r="C132" s="13" t="s">
        <v>62</v>
      </c>
      <c r="D132" s="13">
        <v>2002</v>
      </c>
      <c r="E132" s="14">
        <v>12</v>
      </c>
      <c r="F132" s="13">
        <v>85</v>
      </c>
      <c r="G132" s="13">
        <v>29</v>
      </c>
      <c r="H132" s="13">
        <v>114</v>
      </c>
      <c r="I132" s="13" t="b">
        <v>1</v>
      </c>
      <c r="J132" s="4">
        <v>0.25438596491228099</v>
      </c>
      <c r="K132">
        <f t="shared" ref="K132:K195" si="10">H132/$H$1</f>
        <v>2.2258669165885661E-4</v>
      </c>
      <c r="L132">
        <f t="shared" ref="L132:L195" si="11">SQRT(K132)</f>
        <v>1.4919339518184329E-2</v>
      </c>
      <c r="M132">
        <f t="shared" ref="M132:M195" si="12">J132*L132</f>
        <v>3.7952705791872458E-3</v>
      </c>
      <c r="N132">
        <f t="shared" ref="N132:N195" si="13">L132</f>
        <v>1.4919339518184329E-2</v>
      </c>
      <c r="O132">
        <f t="shared" ref="O132:O195" si="14">E132*L132</f>
        <v>0.17903207421821193</v>
      </c>
      <c r="Q132" s="7">
        <v>106</v>
      </c>
      <c r="R132" s="7">
        <v>1.5664540952833822E-3</v>
      </c>
      <c r="S132" s="7">
        <v>1.7876783632181641E-3</v>
      </c>
      <c r="U132" s="7">
        <v>2.312075388998466</v>
      </c>
      <c r="V132" s="7">
        <v>0</v>
      </c>
    </row>
    <row r="133" spans="1:22" x14ac:dyDescent="0.35">
      <c r="A133" s="24">
        <v>2017</v>
      </c>
      <c r="B133" s="17" t="s">
        <v>106</v>
      </c>
      <c r="C133" s="17" t="s">
        <v>107</v>
      </c>
      <c r="D133" s="17">
        <v>2005</v>
      </c>
      <c r="E133" s="17">
        <v>12</v>
      </c>
      <c r="F133" s="17">
        <v>85</v>
      </c>
      <c r="G133" s="17">
        <v>29</v>
      </c>
      <c r="H133" s="17">
        <v>114</v>
      </c>
      <c r="I133" s="17" t="b">
        <v>1</v>
      </c>
      <c r="J133" s="25">
        <v>0.25438596491228099</v>
      </c>
      <c r="K133">
        <f t="shared" si="10"/>
        <v>2.2258669165885661E-4</v>
      </c>
      <c r="L133">
        <f t="shared" si="11"/>
        <v>1.4919339518184329E-2</v>
      </c>
      <c r="M133">
        <f t="shared" si="12"/>
        <v>3.7952705791872458E-3</v>
      </c>
      <c r="N133">
        <f t="shared" si="13"/>
        <v>1.4919339518184329E-2</v>
      </c>
      <c r="O133">
        <f t="shared" si="14"/>
        <v>0.17903207421821193</v>
      </c>
      <c r="Q133" s="7">
        <v>107</v>
      </c>
      <c r="R133" s="7">
        <v>2.6348661517577769E-3</v>
      </c>
      <c r="S133" s="7">
        <v>1.8838123977585634E-3</v>
      </c>
      <c r="U133" s="7">
        <v>2.3339907955292571</v>
      </c>
      <c r="V133" s="7">
        <v>0</v>
      </c>
    </row>
    <row r="134" spans="1:22" x14ac:dyDescent="0.35">
      <c r="A134" s="5">
        <v>2016</v>
      </c>
      <c r="B134" s="14" t="s">
        <v>24</v>
      </c>
      <c r="C134" s="14" t="s">
        <v>257</v>
      </c>
      <c r="D134" s="14">
        <v>2004</v>
      </c>
      <c r="E134" s="14">
        <v>12</v>
      </c>
      <c r="F134" s="14">
        <v>50</v>
      </c>
      <c r="G134" s="14">
        <v>17</v>
      </c>
      <c r="H134" s="14">
        <v>67</v>
      </c>
      <c r="I134" s="14" t="b">
        <v>1</v>
      </c>
      <c r="J134" s="6">
        <v>0.25373134328358199</v>
      </c>
      <c r="K134">
        <f t="shared" si="10"/>
        <v>1.3081849422055607E-4</v>
      </c>
      <c r="L134">
        <f t="shared" si="11"/>
        <v>1.143759127703714E-2</v>
      </c>
      <c r="M134">
        <f t="shared" si="12"/>
        <v>2.9020753986512137E-3</v>
      </c>
      <c r="N134">
        <f t="shared" si="13"/>
        <v>1.143759127703714E-2</v>
      </c>
      <c r="O134">
        <f t="shared" si="14"/>
        <v>0.13725109532444568</v>
      </c>
      <c r="Q134" s="7">
        <v>108</v>
      </c>
      <c r="R134" s="7">
        <v>1.7088843539660708E-3</v>
      </c>
      <c r="S134" s="7">
        <v>3.136170176852528E-3</v>
      </c>
      <c r="U134" s="7">
        <v>2.3559062020600483</v>
      </c>
      <c r="V134" s="7">
        <v>0</v>
      </c>
    </row>
    <row r="135" spans="1:22" x14ac:dyDescent="0.35">
      <c r="A135" s="3">
        <v>2013</v>
      </c>
      <c r="B135" s="13" t="s">
        <v>24</v>
      </c>
      <c r="C135" s="13" t="s">
        <v>41</v>
      </c>
      <c r="D135" s="13">
        <v>1998</v>
      </c>
      <c r="E135" s="17">
        <v>15</v>
      </c>
      <c r="F135" s="13">
        <v>153</v>
      </c>
      <c r="G135" s="13">
        <v>52</v>
      </c>
      <c r="H135" s="13">
        <v>205</v>
      </c>
      <c r="I135" s="13" t="b">
        <v>1</v>
      </c>
      <c r="J135" s="4">
        <v>0.25365853658536602</v>
      </c>
      <c r="K135">
        <f t="shared" si="10"/>
        <v>4.0026554201811932E-4</v>
      </c>
      <c r="L135">
        <f t="shared" si="11"/>
        <v>2.0006637449059731E-2</v>
      </c>
      <c r="M135">
        <f t="shared" si="12"/>
        <v>5.074854377322472E-3</v>
      </c>
      <c r="N135">
        <f t="shared" si="13"/>
        <v>2.0006637449059731E-2</v>
      </c>
      <c r="O135">
        <f t="shared" si="14"/>
        <v>0.30009956173589597</v>
      </c>
      <c r="Q135" s="7">
        <v>109</v>
      </c>
      <c r="R135" s="7">
        <v>1.4197195893969929E-3</v>
      </c>
      <c r="S135" s="7">
        <v>1.6082055333359602E-3</v>
      </c>
      <c r="U135" s="7">
        <v>2.3778216085908395</v>
      </c>
      <c r="V135" s="7">
        <v>0</v>
      </c>
    </row>
    <row r="136" spans="1:22" x14ac:dyDescent="0.35">
      <c r="A136" s="3">
        <v>2014</v>
      </c>
      <c r="B136" s="13" t="s">
        <v>30</v>
      </c>
      <c r="C136" s="13" t="s">
        <v>148</v>
      </c>
      <c r="D136" s="13">
        <v>2001</v>
      </c>
      <c r="E136" s="14">
        <v>13</v>
      </c>
      <c r="F136" s="13">
        <v>103</v>
      </c>
      <c r="G136" s="13">
        <v>35</v>
      </c>
      <c r="H136" s="13">
        <v>138</v>
      </c>
      <c r="I136" s="13" t="b">
        <v>1</v>
      </c>
      <c r="J136" s="4">
        <v>0.25362318840579701</v>
      </c>
      <c r="K136">
        <f t="shared" si="10"/>
        <v>2.6944704779756324E-4</v>
      </c>
      <c r="L136">
        <f t="shared" si="11"/>
        <v>1.6414842301940132E-2</v>
      </c>
      <c r="M136">
        <f t="shared" si="12"/>
        <v>4.1631846417964089E-3</v>
      </c>
      <c r="N136">
        <f t="shared" si="13"/>
        <v>1.6414842301940132E-2</v>
      </c>
      <c r="O136">
        <f t="shared" si="14"/>
        <v>0.2133929499252217</v>
      </c>
      <c r="Q136" s="7">
        <v>110</v>
      </c>
      <c r="R136" s="7">
        <v>1.944309663852244E-3</v>
      </c>
      <c r="S136" s="7">
        <v>1.0836154588807091E-3</v>
      </c>
      <c r="U136" s="7">
        <v>2.3997370151216306</v>
      </c>
      <c r="V136" s="7">
        <v>0</v>
      </c>
    </row>
    <row r="137" spans="1:22" x14ac:dyDescent="0.35">
      <c r="A137" s="3">
        <v>2013</v>
      </c>
      <c r="B137" s="13" t="s">
        <v>30</v>
      </c>
      <c r="C137" s="13" t="s">
        <v>127</v>
      </c>
      <c r="D137" s="13">
        <v>2001</v>
      </c>
      <c r="E137" s="17">
        <v>12</v>
      </c>
      <c r="F137" s="13">
        <v>106</v>
      </c>
      <c r="G137" s="13">
        <v>36</v>
      </c>
      <c r="H137" s="13">
        <v>142</v>
      </c>
      <c r="I137" s="13" t="b">
        <v>1</v>
      </c>
      <c r="J137" s="4">
        <v>0.25352112676056299</v>
      </c>
      <c r="K137">
        <f t="shared" si="10"/>
        <v>2.7725710715401439E-4</v>
      </c>
      <c r="L137">
        <f t="shared" si="11"/>
        <v>1.6651039221442437E-2</v>
      </c>
      <c r="M137">
        <f t="shared" si="12"/>
        <v>4.2213902251544144E-3</v>
      </c>
      <c r="N137">
        <f t="shared" si="13"/>
        <v>1.6651039221442437E-2</v>
      </c>
      <c r="O137">
        <f t="shared" si="14"/>
        <v>0.19981247065730923</v>
      </c>
      <c r="Q137" s="7">
        <v>111</v>
      </c>
      <c r="R137" s="7">
        <v>1.6401516309045737E-3</v>
      </c>
      <c r="S137" s="7">
        <v>1.4671924248916253E-3</v>
      </c>
      <c r="U137" s="7">
        <v>2.4216524216524218</v>
      </c>
      <c r="V137" s="7">
        <v>0</v>
      </c>
    </row>
    <row r="138" spans="1:22" x14ac:dyDescent="0.35">
      <c r="A138" s="3">
        <v>2014</v>
      </c>
      <c r="B138" s="13" t="s">
        <v>52</v>
      </c>
      <c r="C138" s="13" t="s">
        <v>84</v>
      </c>
      <c r="D138" s="13">
        <v>2002</v>
      </c>
      <c r="E138" s="14">
        <v>12</v>
      </c>
      <c r="F138" s="13">
        <v>53</v>
      </c>
      <c r="G138" s="13">
        <v>18</v>
      </c>
      <c r="H138" s="13">
        <v>71</v>
      </c>
      <c r="I138" s="13" t="b">
        <v>1</v>
      </c>
      <c r="J138" s="4">
        <v>0.25352112676056299</v>
      </c>
      <c r="K138">
        <f t="shared" si="10"/>
        <v>1.3862855357700719E-4</v>
      </c>
      <c r="L138">
        <f t="shared" si="11"/>
        <v>1.1774062747285119E-2</v>
      </c>
      <c r="M138">
        <f t="shared" si="12"/>
        <v>2.9849736542412932E-3</v>
      </c>
      <c r="N138">
        <f t="shared" si="13"/>
        <v>1.1774062747285119E-2</v>
      </c>
      <c r="O138">
        <f t="shared" si="14"/>
        <v>0.14128875296742144</v>
      </c>
      <c r="Q138" s="7">
        <v>112</v>
      </c>
      <c r="R138" s="7">
        <v>2.0539329022142882E-3</v>
      </c>
      <c r="S138" s="7">
        <v>1.1308644585541019E-3</v>
      </c>
      <c r="U138" s="7">
        <v>2.4435678281832129</v>
      </c>
      <c r="V138" s="7">
        <v>0</v>
      </c>
    </row>
    <row r="139" spans="1:22" x14ac:dyDescent="0.35">
      <c r="A139" s="3">
        <v>2017</v>
      </c>
      <c r="B139" s="13" t="s">
        <v>67</v>
      </c>
      <c r="C139" s="13" t="s">
        <v>77</v>
      </c>
      <c r="D139" s="13">
        <v>2002</v>
      </c>
      <c r="E139" s="17">
        <v>15</v>
      </c>
      <c r="F139" s="13">
        <v>56</v>
      </c>
      <c r="G139" s="13">
        <v>19</v>
      </c>
      <c r="H139" s="13">
        <v>75</v>
      </c>
      <c r="I139" s="13" t="b">
        <v>1</v>
      </c>
      <c r="J139" s="4">
        <v>0.25333333333333302</v>
      </c>
      <c r="K139">
        <f t="shared" si="10"/>
        <v>1.4643861293345828E-4</v>
      </c>
      <c r="L139">
        <f t="shared" si="11"/>
        <v>1.2101182294861039E-2</v>
      </c>
      <c r="M139">
        <f t="shared" si="12"/>
        <v>3.0656328480314593E-3</v>
      </c>
      <c r="N139">
        <f t="shared" si="13"/>
        <v>1.2101182294861039E-2</v>
      </c>
      <c r="O139">
        <f t="shared" si="14"/>
        <v>0.18151773442291558</v>
      </c>
      <c r="Q139" s="7">
        <v>113</v>
      </c>
      <c r="R139" s="7">
        <v>1.720036921255472E-3</v>
      </c>
      <c r="S139" s="7">
        <v>9.4208736441100558E-4</v>
      </c>
      <c r="U139" s="7">
        <v>2.4654832347140037</v>
      </c>
      <c r="V139" s="7">
        <v>0</v>
      </c>
    </row>
    <row r="140" spans="1:22" x14ac:dyDescent="0.35">
      <c r="A140" s="5">
        <v>2017</v>
      </c>
      <c r="B140" s="14" t="s">
        <v>118</v>
      </c>
      <c r="C140" s="14" t="s">
        <v>119</v>
      </c>
      <c r="D140" s="14">
        <v>2004</v>
      </c>
      <c r="E140" s="14">
        <v>13</v>
      </c>
      <c r="F140" s="14">
        <v>65</v>
      </c>
      <c r="G140" s="14">
        <v>22</v>
      </c>
      <c r="H140" s="14">
        <v>87</v>
      </c>
      <c r="I140" s="14" t="b">
        <v>1</v>
      </c>
      <c r="J140" s="6">
        <v>0.252873563218391</v>
      </c>
      <c r="K140">
        <f t="shared" si="10"/>
        <v>1.6986879100281161E-4</v>
      </c>
      <c r="L140">
        <f t="shared" si="11"/>
        <v>1.3033372203800965E-2</v>
      </c>
      <c r="M140">
        <f t="shared" si="12"/>
        <v>3.2957952699266832E-3</v>
      </c>
      <c r="N140">
        <f t="shared" si="13"/>
        <v>1.3033372203800965E-2</v>
      </c>
      <c r="O140">
        <f t="shared" si="14"/>
        <v>0.16943383864941255</v>
      </c>
      <c r="Q140" s="7">
        <v>114</v>
      </c>
      <c r="R140" s="7">
        <v>1.769831958010708E-3</v>
      </c>
      <c r="S140" s="7">
        <v>1.5645119357015633E-3</v>
      </c>
      <c r="U140" s="7">
        <v>2.4873986412447948</v>
      </c>
      <c r="V140" s="7">
        <v>0</v>
      </c>
    </row>
    <row r="141" spans="1:22" x14ac:dyDescent="0.35">
      <c r="A141" s="3">
        <v>2015</v>
      </c>
      <c r="B141" s="13" t="s">
        <v>102</v>
      </c>
      <c r="C141" s="13" t="s">
        <v>103</v>
      </c>
      <c r="D141" s="13">
        <v>2001</v>
      </c>
      <c r="E141" s="17">
        <v>14</v>
      </c>
      <c r="F141" s="13">
        <v>71</v>
      </c>
      <c r="G141" s="13">
        <v>24</v>
      </c>
      <c r="H141" s="13">
        <v>95</v>
      </c>
      <c r="I141" s="13" t="b">
        <v>1</v>
      </c>
      <c r="J141" s="4">
        <v>0.25263157894736799</v>
      </c>
      <c r="K141">
        <f t="shared" si="10"/>
        <v>1.8548890971571385E-4</v>
      </c>
      <c r="L141">
        <f t="shared" si="11"/>
        <v>1.3619431328646356E-2</v>
      </c>
      <c r="M141">
        <f t="shared" si="12"/>
        <v>3.4406984409211788E-3</v>
      </c>
      <c r="N141">
        <f t="shared" si="13"/>
        <v>1.3619431328646356E-2</v>
      </c>
      <c r="O141">
        <f t="shared" si="14"/>
        <v>0.19067203860104898</v>
      </c>
      <c r="Q141" s="7">
        <v>115</v>
      </c>
      <c r="R141" s="7">
        <v>2.0438360171678742E-3</v>
      </c>
      <c r="S141" s="7">
        <v>2.2796183246486332E-3</v>
      </c>
      <c r="U141" s="7">
        <v>2.509314047775586</v>
      </c>
      <c r="V141" s="7">
        <v>0</v>
      </c>
    </row>
    <row r="142" spans="1:22" x14ac:dyDescent="0.35">
      <c r="A142" s="5">
        <v>2014</v>
      </c>
      <c r="B142" s="14" t="s">
        <v>24</v>
      </c>
      <c r="C142" s="14" t="s">
        <v>46</v>
      </c>
      <c r="D142" s="14">
        <v>2000</v>
      </c>
      <c r="E142" s="14">
        <v>14</v>
      </c>
      <c r="F142" s="14">
        <v>89</v>
      </c>
      <c r="G142" s="14">
        <v>30</v>
      </c>
      <c r="H142" s="14">
        <v>119</v>
      </c>
      <c r="I142" s="14" t="b">
        <v>1</v>
      </c>
      <c r="J142" s="6">
        <v>0.252100840336134</v>
      </c>
      <c r="K142">
        <f t="shared" si="10"/>
        <v>2.323492658544205E-4</v>
      </c>
      <c r="L142">
        <f t="shared" si="11"/>
        <v>1.5243007113244438E-2</v>
      </c>
      <c r="M142">
        <f t="shared" si="12"/>
        <v>3.8427749024985908E-3</v>
      </c>
      <c r="N142">
        <f t="shared" si="13"/>
        <v>1.5243007113244438E-2</v>
      </c>
      <c r="O142">
        <f t="shared" si="14"/>
        <v>0.21340209958542211</v>
      </c>
      <c r="Q142" s="7">
        <v>116</v>
      </c>
      <c r="R142" s="7">
        <v>1.3016434167755224E-3</v>
      </c>
      <c r="S142" s="7">
        <v>1.4505213700422188E-3</v>
      </c>
      <c r="U142" s="7">
        <v>2.5312294543063771</v>
      </c>
      <c r="V142" s="7">
        <v>0</v>
      </c>
    </row>
    <row r="143" spans="1:22" x14ac:dyDescent="0.35">
      <c r="A143" s="3">
        <v>2013</v>
      </c>
      <c r="B143" s="13" t="s">
        <v>30</v>
      </c>
      <c r="C143" s="13" t="s">
        <v>47</v>
      </c>
      <c r="D143" s="13">
        <v>2001</v>
      </c>
      <c r="E143" s="17">
        <v>12</v>
      </c>
      <c r="F143" s="13">
        <v>199</v>
      </c>
      <c r="G143" s="13">
        <v>67</v>
      </c>
      <c r="H143" s="13">
        <v>266</v>
      </c>
      <c r="I143" s="13" t="b">
        <v>1</v>
      </c>
      <c r="J143" s="4">
        <v>0.25187969924811998</v>
      </c>
      <c r="K143">
        <f t="shared" si="10"/>
        <v>5.193689472039987E-4</v>
      </c>
      <c r="L143">
        <f t="shared" si="11"/>
        <v>2.2789667553608558E-2</v>
      </c>
      <c r="M143">
        <f t="shared" si="12"/>
        <v>5.7402546093675618E-3</v>
      </c>
      <c r="N143">
        <f t="shared" si="13"/>
        <v>2.2789667553608558E-2</v>
      </c>
      <c r="O143">
        <f t="shared" si="14"/>
        <v>0.27347601064330268</v>
      </c>
      <c r="Q143" s="7">
        <v>117</v>
      </c>
      <c r="R143" s="7">
        <v>1.4138054631457841E-3</v>
      </c>
      <c r="S143" s="7">
        <v>1.9928640526397879E-3</v>
      </c>
      <c r="U143" s="7">
        <v>2.5531448608371683</v>
      </c>
      <c r="V143" s="7">
        <v>0</v>
      </c>
    </row>
    <row r="144" spans="1:22" x14ac:dyDescent="0.35">
      <c r="A144" s="5">
        <v>2013</v>
      </c>
      <c r="B144" s="14" t="s">
        <v>52</v>
      </c>
      <c r="C144" s="14" t="s">
        <v>53</v>
      </c>
      <c r="D144" s="14">
        <v>2001</v>
      </c>
      <c r="E144" s="14">
        <v>12</v>
      </c>
      <c r="F144" s="14">
        <v>81</v>
      </c>
      <c r="G144" s="14">
        <v>27</v>
      </c>
      <c r="H144" s="14">
        <v>108</v>
      </c>
      <c r="I144" s="14" t="b">
        <v>1</v>
      </c>
      <c r="J144" s="6">
        <v>0.25</v>
      </c>
      <c r="K144">
        <f t="shared" si="10"/>
        <v>2.1087160262417995E-4</v>
      </c>
      <c r="L144">
        <f t="shared" si="11"/>
        <v>1.4521418753833247E-2</v>
      </c>
      <c r="M144">
        <f t="shared" si="12"/>
        <v>3.6303546884583118E-3</v>
      </c>
      <c r="N144">
        <f t="shared" si="13"/>
        <v>1.4521418753833247E-2</v>
      </c>
      <c r="O144">
        <f t="shared" si="14"/>
        <v>0.17425702504599896</v>
      </c>
      <c r="Q144" s="7">
        <v>118</v>
      </c>
      <c r="R144" s="7">
        <v>1.8722707498917226E-3</v>
      </c>
      <c r="S144" s="7">
        <v>2.0820167548169055E-3</v>
      </c>
      <c r="U144" s="7">
        <v>2.5750602673679595</v>
      </c>
      <c r="V144" s="7">
        <v>0</v>
      </c>
    </row>
    <row r="145" spans="1:22" x14ac:dyDescent="0.35">
      <c r="A145" s="3">
        <v>2013</v>
      </c>
      <c r="B145" s="13" t="s">
        <v>94</v>
      </c>
      <c r="C145" s="13" t="s">
        <v>95</v>
      </c>
      <c r="D145" s="13">
        <v>1999</v>
      </c>
      <c r="E145" s="17">
        <v>14</v>
      </c>
      <c r="F145" s="13">
        <v>72</v>
      </c>
      <c r="G145" s="13">
        <v>24</v>
      </c>
      <c r="H145" s="13">
        <v>96</v>
      </c>
      <c r="I145" s="13" t="b">
        <v>1</v>
      </c>
      <c r="J145" s="4">
        <v>0.25</v>
      </c>
      <c r="K145">
        <f t="shared" si="10"/>
        <v>1.8744142455482662E-4</v>
      </c>
      <c r="L145">
        <f t="shared" si="11"/>
        <v>1.3690924897713326E-2</v>
      </c>
      <c r="M145">
        <f t="shared" si="12"/>
        <v>3.4227312244283314E-3</v>
      </c>
      <c r="N145">
        <f t="shared" si="13"/>
        <v>1.3690924897713326E-2</v>
      </c>
      <c r="O145">
        <f t="shared" si="14"/>
        <v>0.19167294856798656</v>
      </c>
      <c r="Q145" s="7">
        <v>119</v>
      </c>
      <c r="R145" s="7">
        <v>1.2891709542406692E-3</v>
      </c>
      <c r="S145" s="7">
        <v>1.7971061192883311E-3</v>
      </c>
      <c r="U145" s="7">
        <v>2.5969756738987506</v>
      </c>
      <c r="V145" s="7">
        <v>0</v>
      </c>
    </row>
    <row r="146" spans="1:22" x14ac:dyDescent="0.35">
      <c r="A146" s="5">
        <v>2014</v>
      </c>
      <c r="B146" s="14" t="s">
        <v>113</v>
      </c>
      <c r="C146" s="14" t="s">
        <v>161</v>
      </c>
      <c r="D146" s="14">
        <v>1999</v>
      </c>
      <c r="E146" s="14">
        <v>15</v>
      </c>
      <c r="F146" s="14">
        <v>72</v>
      </c>
      <c r="G146" s="14">
        <v>24</v>
      </c>
      <c r="H146" s="14">
        <v>96</v>
      </c>
      <c r="I146" s="14" t="b">
        <v>1</v>
      </c>
      <c r="J146" s="6">
        <v>0.25</v>
      </c>
      <c r="K146">
        <f t="shared" si="10"/>
        <v>1.8744142455482662E-4</v>
      </c>
      <c r="L146">
        <f t="shared" si="11"/>
        <v>1.3690924897713326E-2</v>
      </c>
      <c r="M146">
        <f t="shared" si="12"/>
        <v>3.4227312244283314E-3</v>
      </c>
      <c r="N146">
        <f t="shared" si="13"/>
        <v>1.3690924897713326E-2</v>
      </c>
      <c r="O146">
        <f t="shared" si="14"/>
        <v>0.2053638734656999</v>
      </c>
      <c r="Q146" s="7">
        <v>120</v>
      </c>
      <c r="R146" s="7">
        <v>2.866652178556459E-3</v>
      </c>
      <c r="S146" s="7">
        <v>2.4669374271370126E-3</v>
      </c>
      <c r="U146" s="7">
        <v>2.6188910804295418</v>
      </c>
      <c r="V146" s="7">
        <v>0</v>
      </c>
    </row>
    <row r="147" spans="1:22" x14ac:dyDescent="0.35">
      <c r="A147" s="3">
        <v>2017</v>
      </c>
      <c r="B147" s="13" t="s">
        <v>113</v>
      </c>
      <c r="C147" s="13" t="s">
        <v>161</v>
      </c>
      <c r="D147" s="13">
        <v>2002</v>
      </c>
      <c r="E147" s="17">
        <v>15</v>
      </c>
      <c r="F147" s="13">
        <v>69</v>
      </c>
      <c r="G147" s="13">
        <v>23</v>
      </c>
      <c r="H147" s="13">
        <v>92</v>
      </c>
      <c r="I147" s="13" t="b">
        <v>1</v>
      </c>
      <c r="J147" s="4">
        <v>0.25</v>
      </c>
      <c r="K147">
        <f t="shared" si="10"/>
        <v>1.796313651983755E-4</v>
      </c>
      <c r="L147">
        <f t="shared" si="11"/>
        <v>1.3402662616001922E-2</v>
      </c>
      <c r="M147">
        <f t="shared" si="12"/>
        <v>3.3506656540004806E-3</v>
      </c>
      <c r="N147">
        <f t="shared" si="13"/>
        <v>1.3402662616001922E-2</v>
      </c>
      <c r="O147">
        <f t="shared" si="14"/>
        <v>0.20103993924002883</v>
      </c>
      <c r="Q147" s="7">
        <v>121</v>
      </c>
      <c r="R147" s="7">
        <v>1.8611719426275025E-3</v>
      </c>
      <c r="S147" s="7">
        <v>1.5977796685085087E-3</v>
      </c>
      <c r="U147" s="7">
        <v>2.6408064869603329</v>
      </c>
      <c r="V147" s="7">
        <v>0</v>
      </c>
    </row>
    <row r="148" spans="1:22" x14ac:dyDescent="0.35">
      <c r="A148" s="3">
        <v>2014</v>
      </c>
      <c r="B148" s="13" t="s">
        <v>118</v>
      </c>
      <c r="C148" s="13" t="s">
        <v>119</v>
      </c>
      <c r="D148" s="13">
        <v>2000</v>
      </c>
      <c r="E148" s="14">
        <v>14</v>
      </c>
      <c r="F148" s="13">
        <v>48</v>
      </c>
      <c r="G148" s="13">
        <v>16</v>
      </c>
      <c r="H148" s="13">
        <v>64</v>
      </c>
      <c r="I148" s="13" t="b">
        <v>1</v>
      </c>
      <c r="J148" s="4">
        <v>0.25</v>
      </c>
      <c r="K148">
        <f t="shared" si="10"/>
        <v>1.2496094970321776E-4</v>
      </c>
      <c r="L148">
        <f t="shared" si="11"/>
        <v>1.1178593368721207E-2</v>
      </c>
      <c r="M148">
        <f t="shared" si="12"/>
        <v>2.7946483421803017E-3</v>
      </c>
      <c r="N148">
        <f t="shared" si="13"/>
        <v>1.1178593368721207E-2</v>
      </c>
      <c r="O148">
        <f t="shared" si="14"/>
        <v>0.1565003071620969</v>
      </c>
      <c r="Q148" s="7">
        <v>122</v>
      </c>
      <c r="R148" s="7">
        <v>2.9822282420170331E-3</v>
      </c>
      <c r="S148" s="7">
        <v>2.0082152261620863E-3</v>
      </c>
      <c r="U148" s="7">
        <v>2.6627218934911241</v>
      </c>
      <c r="V148" s="7">
        <v>0</v>
      </c>
    </row>
    <row r="149" spans="1:22" x14ac:dyDescent="0.35">
      <c r="A149" s="3">
        <v>2015</v>
      </c>
      <c r="B149" s="13" t="s">
        <v>79</v>
      </c>
      <c r="C149" s="13" t="s">
        <v>125</v>
      </c>
      <c r="D149" s="13">
        <v>2000</v>
      </c>
      <c r="E149" s="17">
        <v>15</v>
      </c>
      <c r="F149" s="13">
        <v>48</v>
      </c>
      <c r="G149" s="13">
        <v>16</v>
      </c>
      <c r="H149" s="13">
        <v>64</v>
      </c>
      <c r="I149" s="13" t="b">
        <v>1</v>
      </c>
      <c r="J149" s="4">
        <v>0.25</v>
      </c>
      <c r="K149">
        <f t="shared" si="10"/>
        <v>1.2496094970321776E-4</v>
      </c>
      <c r="L149">
        <f t="shared" si="11"/>
        <v>1.1178593368721207E-2</v>
      </c>
      <c r="M149">
        <f t="shared" si="12"/>
        <v>2.7946483421803017E-3</v>
      </c>
      <c r="N149">
        <f t="shared" si="13"/>
        <v>1.1178593368721207E-2</v>
      </c>
      <c r="O149">
        <f t="shared" si="14"/>
        <v>0.1676789005308181</v>
      </c>
      <c r="Q149" s="7">
        <v>123</v>
      </c>
      <c r="R149" s="7">
        <v>2.1087538129762806E-3</v>
      </c>
      <c r="S149" s="7">
        <v>1.4200226045012871E-3</v>
      </c>
      <c r="U149" s="7">
        <v>2.6846373000219153</v>
      </c>
      <c r="V149" s="7">
        <v>0</v>
      </c>
    </row>
    <row r="150" spans="1:22" x14ac:dyDescent="0.35">
      <c r="A150" s="5">
        <v>2014</v>
      </c>
      <c r="B150" s="14" t="s">
        <v>30</v>
      </c>
      <c r="C150" s="14" t="s">
        <v>194</v>
      </c>
      <c r="D150" s="14">
        <v>1999</v>
      </c>
      <c r="E150" s="14">
        <v>15</v>
      </c>
      <c r="F150" s="14">
        <v>45</v>
      </c>
      <c r="G150" s="14">
        <v>15</v>
      </c>
      <c r="H150" s="14">
        <v>60</v>
      </c>
      <c r="I150" s="14" t="b">
        <v>1</v>
      </c>
      <c r="J150" s="6">
        <v>0.25</v>
      </c>
      <c r="K150">
        <f t="shared" si="10"/>
        <v>1.1715089034676664E-4</v>
      </c>
      <c r="L150">
        <f t="shared" si="11"/>
        <v>1.0823626487770476E-2</v>
      </c>
      <c r="M150">
        <f t="shared" si="12"/>
        <v>2.705906621942619E-3</v>
      </c>
      <c r="N150">
        <f t="shared" si="13"/>
        <v>1.0823626487770476E-2</v>
      </c>
      <c r="O150">
        <f t="shared" si="14"/>
        <v>0.16235439731655715</v>
      </c>
      <c r="Q150" s="7">
        <v>124</v>
      </c>
      <c r="R150" s="7">
        <v>2.3639646354328388E-3</v>
      </c>
      <c r="S150" s="7">
        <v>1.2332838109089255E-3</v>
      </c>
      <c r="U150" s="7">
        <v>2.7065527065527064</v>
      </c>
      <c r="V150" s="7">
        <v>0</v>
      </c>
    </row>
    <row r="151" spans="1:22" x14ac:dyDescent="0.35">
      <c r="A151" s="24">
        <v>2016</v>
      </c>
      <c r="B151" s="17" t="s">
        <v>24</v>
      </c>
      <c r="C151" s="17" t="s">
        <v>49</v>
      </c>
      <c r="D151" s="17">
        <v>2001</v>
      </c>
      <c r="E151" s="17">
        <v>15</v>
      </c>
      <c r="F151" s="17">
        <v>121</v>
      </c>
      <c r="G151" s="17">
        <v>40</v>
      </c>
      <c r="H151" s="17">
        <v>161</v>
      </c>
      <c r="I151" s="17" t="b">
        <v>1</v>
      </c>
      <c r="J151" s="25">
        <v>0.24844720496894401</v>
      </c>
      <c r="K151">
        <f t="shared" si="10"/>
        <v>3.1435488909715715E-4</v>
      </c>
      <c r="L151">
        <f t="shared" si="11"/>
        <v>1.7730056094021732E-2</v>
      </c>
      <c r="M151">
        <f t="shared" si="12"/>
        <v>4.4049828805022926E-3</v>
      </c>
      <c r="N151">
        <f t="shared" si="13"/>
        <v>1.7730056094021732E-2</v>
      </c>
      <c r="O151">
        <f t="shared" si="14"/>
        <v>0.26595084141032599</v>
      </c>
      <c r="Q151" s="7">
        <v>125</v>
      </c>
      <c r="R151" s="7">
        <v>1.3709059397922275E-3</v>
      </c>
      <c r="S151" s="7">
        <v>1.1727328302288064E-3</v>
      </c>
      <c r="U151" s="7">
        <v>2.7284681130834976</v>
      </c>
      <c r="V151" s="7">
        <v>0</v>
      </c>
    </row>
    <row r="152" spans="1:22" x14ac:dyDescent="0.35">
      <c r="A152" s="5">
        <v>2014</v>
      </c>
      <c r="B152" s="14" t="s">
        <v>79</v>
      </c>
      <c r="C152" s="14" t="s">
        <v>81</v>
      </c>
      <c r="D152" s="14">
        <v>1999</v>
      </c>
      <c r="E152" s="14">
        <v>15</v>
      </c>
      <c r="F152" s="14">
        <v>97</v>
      </c>
      <c r="G152" s="14">
        <v>32</v>
      </c>
      <c r="H152" s="14">
        <v>129</v>
      </c>
      <c r="I152" s="14" t="b">
        <v>1</v>
      </c>
      <c r="J152" s="6">
        <v>0.24806201550387599</v>
      </c>
      <c r="K152">
        <f t="shared" si="10"/>
        <v>2.5187441424554826E-4</v>
      </c>
      <c r="L152">
        <f t="shared" si="11"/>
        <v>1.5870551793984614E-2</v>
      </c>
      <c r="M152">
        <f t="shared" si="12"/>
        <v>3.9368810651744784E-3</v>
      </c>
      <c r="N152">
        <f t="shared" si="13"/>
        <v>1.5870551793984614E-2</v>
      </c>
      <c r="O152">
        <f t="shared" si="14"/>
        <v>0.23805827690976922</v>
      </c>
      <c r="Q152" s="7">
        <v>126</v>
      </c>
      <c r="R152" s="7">
        <v>9.1990171318095135E-4</v>
      </c>
      <c r="S152" s="7">
        <v>1.6237370568400827E-3</v>
      </c>
      <c r="U152" s="7">
        <v>2.7503835196142887</v>
      </c>
      <c r="V152" s="7">
        <v>0</v>
      </c>
    </row>
    <row r="153" spans="1:22" x14ac:dyDescent="0.35">
      <c r="A153" s="24">
        <v>2013</v>
      </c>
      <c r="B153" s="17" t="s">
        <v>24</v>
      </c>
      <c r="C153" s="17" t="s">
        <v>29</v>
      </c>
      <c r="D153" s="17">
        <v>2000</v>
      </c>
      <c r="E153" s="17">
        <v>13</v>
      </c>
      <c r="F153" s="17">
        <v>91</v>
      </c>
      <c r="G153" s="17">
        <v>30</v>
      </c>
      <c r="H153" s="17">
        <v>121</v>
      </c>
      <c r="I153" s="17" t="b">
        <v>1</v>
      </c>
      <c r="J153" s="25">
        <v>0.247933884297521</v>
      </c>
      <c r="K153">
        <f t="shared" si="10"/>
        <v>2.3625429553264605E-4</v>
      </c>
      <c r="L153">
        <f t="shared" si="11"/>
        <v>1.5370565881991659E-2</v>
      </c>
      <c r="M153">
        <f t="shared" si="12"/>
        <v>3.810884102973144E-3</v>
      </c>
      <c r="N153">
        <f t="shared" si="13"/>
        <v>1.5370565881991659E-2</v>
      </c>
      <c r="O153">
        <f t="shared" si="14"/>
        <v>0.19981735646589158</v>
      </c>
      <c r="Q153" s="7">
        <v>127</v>
      </c>
      <c r="R153" s="7">
        <v>1.671575424199745E-3</v>
      </c>
      <c r="S153" s="7">
        <v>8.7206334582128888E-4</v>
      </c>
      <c r="U153" s="7">
        <v>2.7722989261450799</v>
      </c>
      <c r="V153" s="7">
        <v>0</v>
      </c>
    </row>
    <row r="154" spans="1:22" x14ac:dyDescent="0.35">
      <c r="A154" s="3">
        <v>2017</v>
      </c>
      <c r="B154" s="13" t="s">
        <v>30</v>
      </c>
      <c r="C154" s="13" t="s">
        <v>143</v>
      </c>
      <c r="D154" s="13">
        <v>2002</v>
      </c>
      <c r="E154" s="14">
        <v>15</v>
      </c>
      <c r="F154" s="13">
        <v>73</v>
      </c>
      <c r="G154" s="13">
        <v>24</v>
      </c>
      <c r="H154" s="13">
        <v>97</v>
      </c>
      <c r="I154" s="13" t="b">
        <v>1</v>
      </c>
      <c r="J154" s="4">
        <v>0.247422680412371</v>
      </c>
      <c r="K154">
        <f t="shared" si="10"/>
        <v>1.8939393939393939E-4</v>
      </c>
      <c r="L154">
        <f t="shared" si="11"/>
        <v>1.3762047064079507E-2</v>
      </c>
      <c r="M154">
        <f t="shared" si="12"/>
        <v>3.4050425725557524E-3</v>
      </c>
      <c r="N154">
        <f t="shared" si="13"/>
        <v>1.3762047064079507E-2</v>
      </c>
      <c r="O154">
        <f t="shared" si="14"/>
        <v>0.20643070596119259</v>
      </c>
      <c r="Q154" s="7">
        <v>128</v>
      </c>
      <c r="R154" s="7">
        <v>1.2205711975884687E-3</v>
      </c>
      <c r="S154" s="7">
        <v>1.3230675724325651E-3</v>
      </c>
      <c r="U154" s="7">
        <v>2.794214332675871</v>
      </c>
      <c r="V154" s="7">
        <v>0</v>
      </c>
    </row>
    <row r="155" spans="1:22" x14ac:dyDescent="0.35">
      <c r="A155" s="3">
        <v>2013</v>
      </c>
      <c r="B155" s="13" t="s">
        <v>30</v>
      </c>
      <c r="C155" s="13" t="s">
        <v>162</v>
      </c>
      <c r="D155" s="13">
        <v>1999</v>
      </c>
      <c r="E155" s="17">
        <v>14</v>
      </c>
      <c r="F155" s="13">
        <v>61</v>
      </c>
      <c r="G155" s="13">
        <v>20</v>
      </c>
      <c r="H155" s="13">
        <v>81</v>
      </c>
      <c r="I155" s="13" t="b">
        <v>1</v>
      </c>
      <c r="J155" s="4">
        <v>0.24691358024691401</v>
      </c>
      <c r="K155">
        <f t="shared" si="10"/>
        <v>1.5815370196813495E-4</v>
      </c>
      <c r="L155">
        <f t="shared" si="11"/>
        <v>1.2575917539811358E-2</v>
      </c>
      <c r="M155">
        <f t="shared" si="12"/>
        <v>3.1051648246447853E-3</v>
      </c>
      <c r="N155">
        <f t="shared" si="13"/>
        <v>1.2575917539811358E-2</v>
      </c>
      <c r="O155">
        <f t="shared" si="14"/>
        <v>0.17606284555735902</v>
      </c>
      <c r="Q155" s="7">
        <v>129</v>
      </c>
      <c r="R155" s="7">
        <v>1.4236522368553726E-3</v>
      </c>
      <c r="S155" s="7">
        <v>1.2141599022481436E-3</v>
      </c>
      <c r="U155" s="7">
        <v>2.8161297392066622</v>
      </c>
      <c r="V155" s="7">
        <v>0</v>
      </c>
    </row>
    <row r="156" spans="1:22" x14ac:dyDescent="0.35">
      <c r="A156" s="3">
        <v>2016</v>
      </c>
      <c r="B156" s="13" t="s">
        <v>30</v>
      </c>
      <c r="C156" s="13" t="s">
        <v>166</v>
      </c>
      <c r="D156" s="13">
        <v>2003</v>
      </c>
      <c r="E156" s="14">
        <v>13</v>
      </c>
      <c r="F156" s="13">
        <v>58</v>
      </c>
      <c r="G156" s="13">
        <v>19</v>
      </c>
      <c r="H156" s="13">
        <v>77</v>
      </c>
      <c r="I156" s="13" t="b">
        <v>1</v>
      </c>
      <c r="J156" s="4">
        <v>0.246753246753247</v>
      </c>
      <c r="K156">
        <f t="shared" si="10"/>
        <v>1.5034364261168386E-4</v>
      </c>
      <c r="L156">
        <f t="shared" si="11"/>
        <v>1.2261469838958291E-2</v>
      </c>
      <c r="M156">
        <f t="shared" si="12"/>
        <v>3.0255574927299709E-3</v>
      </c>
      <c r="N156">
        <f t="shared" si="13"/>
        <v>1.2261469838958291E-2</v>
      </c>
      <c r="O156">
        <f t="shared" si="14"/>
        <v>0.15939910790645778</v>
      </c>
      <c r="Q156" s="7">
        <v>130</v>
      </c>
      <c r="R156" s="7">
        <v>1.8248637956995882E-3</v>
      </c>
      <c r="S156" s="7">
        <v>1.9704067834876576E-3</v>
      </c>
      <c r="U156" s="7">
        <v>2.8380451457374534</v>
      </c>
      <c r="V156" s="7">
        <v>0</v>
      </c>
    </row>
    <row r="157" spans="1:22" x14ac:dyDescent="0.35">
      <c r="A157" s="3">
        <v>2015</v>
      </c>
      <c r="B157" s="13" t="s">
        <v>24</v>
      </c>
      <c r="C157" s="13" t="s">
        <v>134</v>
      </c>
      <c r="D157" s="13">
        <v>2000</v>
      </c>
      <c r="E157" s="17">
        <v>15</v>
      </c>
      <c r="F157" s="13">
        <v>113</v>
      </c>
      <c r="G157" s="13">
        <v>37</v>
      </c>
      <c r="H157" s="13">
        <v>150</v>
      </c>
      <c r="I157" s="13" t="b">
        <v>1</v>
      </c>
      <c r="J157" s="4">
        <v>0.24666666666666701</v>
      </c>
      <c r="K157">
        <f t="shared" si="10"/>
        <v>2.9287722586691657E-4</v>
      </c>
      <c r="L157">
        <f t="shared" si="11"/>
        <v>1.7113656122141656E-2</v>
      </c>
      <c r="M157">
        <f t="shared" si="12"/>
        <v>4.2213685101282813E-3</v>
      </c>
      <c r="N157">
        <f t="shared" si="13"/>
        <v>1.7113656122141656E-2</v>
      </c>
      <c r="O157">
        <f t="shared" si="14"/>
        <v>0.25670484183212483</v>
      </c>
      <c r="Q157" s="7">
        <v>131</v>
      </c>
      <c r="R157" s="7">
        <v>1.8248637956995882E-3</v>
      </c>
      <c r="S157" s="7">
        <v>1.9704067834876576E-3</v>
      </c>
      <c r="U157" s="7">
        <v>2.8599605522682445</v>
      </c>
      <c r="V157" s="7">
        <v>0</v>
      </c>
    </row>
    <row r="158" spans="1:22" x14ac:dyDescent="0.35">
      <c r="A158" s="3">
        <v>2013</v>
      </c>
      <c r="B158" s="13" t="s">
        <v>79</v>
      </c>
      <c r="C158" s="13" t="s">
        <v>125</v>
      </c>
      <c r="D158" s="13">
        <v>1999</v>
      </c>
      <c r="E158" s="14">
        <v>14</v>
      </c>
      <c r="F158" s="13">
        <v>55</v>
      </c>
      <c r="G158" s="13">
        <v>18</v>
      </c>
      <c r="H158" s="13">
        <v>73</v>
      </c>
      <c r="I158" s="13" t="b">
        <v>1</v>
      </c>
      <c r="J158" s="4">
        <v>0.24657534246575299</v>
      </c>
      <c r="K158">
        <f t="shared" si="10"/>
        <v>1.4253358325523274E-4</v>
      </c>
      <c r="L158">
        <f t="shared" si="11"/>
        <v>1.1938742951216963E-2</v>
      </c>
      <c r="M158">
        <f t="shared" si="12"/>
        <v>2.9437996318069175E-3</v>
      </c>
      <c r="N158">
        <f t="shared" si="13"/>
        <v>1.1938742951216963E-2</v>
      </c>
      <c r="O158">
        <f t="shared" si="14"/>
        <v>0.16714240131703748</v>
      </c>
      <c r="Q158" s="7">
        <v>132</v>
      </c>
      <c r="R158" s="7">
        <v>1.3989926434769286E-3</v>
      </c>
      <c r="S158" s="7">
        <v>1.5030827551742851E-3</v>
      </c>
      <c r="U158" s="7">
        <v>2.8818759587990357</v>
      </c>
      <c r="V158" s="7">
        <v>0</v>
      </c>
    </row>
    <row r="159" spans="1:22" x14ac:dyDescent="0.35">
      <c r="A159" s="24">
        <v>2013</v>
      </c>
      <c r="B159" s="17" t="s">
        <v>30</v>
      </c>
      <c r="C159" s="17" t="s">
        <v>284</v>
      </c>
      <c r="D159" s="17">
        <v>2002</v>
      </c>
      <c r="E159" s="17">
        <v>11</v>
      </c>
      <c r="F159" s="17">
        <v>52</v>
      </c>
      <c r="G159" s="17">
        <v>17</v>
      </c>
      <c r="H159" s="17">
        <v>69</v>
      </c>
      <c r="I159" s="17" t="b">
        <v>1</v>
      </c>
      <c r="J159" s="25">
        <v>0.24637681159420299</v>
      </c>
      <c r="K159">
        <f t="shared" si="10"/>
        <v>1.3472352389878162E-4</v>
      </c>
      <c r="L159">
        <f t="shared" si="11"/>
        <v>1.1607046303809666E-2</v>
      </c>
      <c r="M159">
        <f t="shared" si="12"/>
        <v>2.8597070603589045E-3</v>
      </c>
      <c r="N159">
        <f t="shared" si="13"/>
        <v>1.1607046303809666E-2</v>
      </c>
      <c r="O159">
        <f t="shared" si="14"/>
        <v>0.12767750934190633</v>
      </c>
      <c r="Q159" s="7">
        <v>133</v>
      </c>
      <c r="R159" s="7">
        <v>3.3513348284505053E-3</v>
      </c>
      <c r="S159" s="7">
        <v>1.7235195488719667E-3</v>
      </c>
      <c r="U159" s="7">
        <v>2.9037913653298268</v>
      </c>
      <c r="V159" s="7">
        <v>0</v>
      </c>
    </row>
    <row r="160" spans="1:22" x14ac:dyDescent="0.35">
      <c r="A160" s="5">
        <v>2016</v>
      </c>
      <c r="B160" s="14" t="s">
        <v>94</v>
      </c>
      <c r="C160" s="14" t="s">
        <v>95</v>
      </c>
      <c r="D160" s="14">
        <v>2002</v>
      </c>
      <c r="E160" s="14">
        <v>14</v>
      </c>
      <c r="F160" s="14">
        <v>49</v>
      </c>
      <c r="G160" s="14">
        <v>16</v>
      </c>
      <c r="H160" s="14">
        <v>65</v>
      </c>
      <c r="I160" s="14" t="b">
        <v>1</v>
      </c>
      <c r="J160" s="6">
        <v>0.246153846153846</v>
      </c>
      <c r="K160">
        <f t="shared" si="10"/>
        <v>1.2691346454233053E-4</v>
      </c>
      <c r="L160">
        <f t="shared" si="11"/>
        <v>1.1265587625256418E-2</v>
      </c>
      <c r="M160">
        <f t="shared" si="12"/>
        <v>2.7730677231400398E-3</v>
      </c>
      <c r="N160">
        <f t="shared" si="13"/>
        <v>1.1265587625256418E-2</v>
      </c>
      <c r="O160">
        <f t="shared" si="14"/>
        <v>0.15771822675358985</v>
      </c>
      <c r="Q160" s="7">
        <v>134</v>
      </c>
      <c r="R160" s="7">
        <v>2.2550808307522977E-3</v>
      </c>
      <c r="S160" s="7">
        <v>1.9081038110441112E-3</v>
      </c>
      <c r="U160" s="7">
        <v>2.925706771860618</v>
      </c>
      <c r="V160" s="7">
        <v>0</v>
      </c>
    </row>
    <row r="161" spans="1:22" x14ac:dyDescent="0.35">
      <c r="A161" s="3">
        <v>2016</v>
      </c>
      <c r="B161" s="13" t="s">
        <v>190</v>
      </c>
      <c r="C161" s="13" t="s">
        <v>259</v>
      </c>
      <c r="D161" s="13">
        <v>2003</v>
      </c>
      <c r="E161" s="17">
        <v>13</v>
      </c>
      <c r="F161" s="13">
        <v>46</v>
      </c>
      <c r="G161" s="13">
        <v>15</v>
      </c>
      <c r="H161" s="13">
        <v>61</v>
      </c>
      <c r="I161" s="13" t="b">
        <v>1</v>
      </c>
      <c r="J161" s="4">
        <v>0.24590163934426201</v>
      </c>
      <c r="K161">
        <f t="shared" si="10"/>
        <v>1.1910340518587941E-4</v>
      </c>
      <c r="L161">
        <f t="shared" si="11"/>
        <v>1.0913450654393385E-2</v>
      </c>
      <c r="M161">
        <f t="shared" si="12"/>
        <v>2.6836354068180425E-3</v>
      </c>
      <c r="N161">
        <f t="shared" si="13"/>
        <v>1.0913450654393385E-2</v>
      </c>
      <c r="O161">
        <f t="shared" si="14"/>
        <v>0.14187485850711401</v>
      </c>
      <c r="Q161" s="7">
        <v>135</v>
      </c>
      <c r="R161" s="7">
        <v>2.0366772000160295E-3</v>
      </c>
      <c r="S161" s="7">
        <v>2.1847130251383849E-3</v>
      </c>
      <c r="U161" s="7">
        <v>2.9476221783914092</v>
      </c>
      <c r="V161" s="7">
        <v>0</v>
      </c>
    </row>
    <row r="162" spans="1:22" x14ac:dyDescent="0.35">
      <c r="A162" s="3">
        <v>2017</v>
      </c>
      <c r="B162" s="13" t="s">
        <v>33</v>
      </c>
      <c r="C162" s="13" t="s">
        <v>235</v>
      </c>
      <c r="D162" s="13">
        <v>2005</v>
      </c>
      <c r="E162" s="14">
        <v>12</v>
      </c>
      <c r="F162" s="13">
        <v>43</v>
      </c>
      <c r="G162" s="13">
        <v>14</v>
      </c>
      <c r="H162" s="13">
        <v>57</v>
      </c>
      <c r="I162" s="13" t="b">
        <v>1</v>
      </c>
      <c r="J162" s="4">
        <v>0.24561403508771901</v>
      </c>
      <c r="K162">
        <f t="shared" si="10"/>
        <v>1.1129334582942831E-4</v>
      </c>
      <c r="L162">
        <f t="shared" si="11"/>
        <v>1.0549566144132577E-2</v>
      </c>
      <c r="M162">
        <f t="shared" si="12"/>
        <v>2.5911215090851912E-3</v>
      </c>
      <c r="N162">
        <f t="shared" si="13"/>
        <v>1.0549566144132577E-2</v>
      </c>
      <c r="O162">
        <f t="shared" si="14"/>
        <v>0.12659479372959093</v>
      </c>
      <c r="Q162" s="7">
        <v>136</v>
      </c>
      <c r="R162" s="7">
        <v>1.4401482592193654E-3</v>
      </c>
      <c r="S162" s="7">
        <v>1.5448253950219278E-3</v>
      </c>
      <c r="U162" s="7">
        <v>2.9695375849222003</v>
      </c>
      <c r="V162" s="7">
        <v>0</v>
      </c>
    </row>
    <row r="163" spans="1:22" x14ac:dyDescent="0.35">
      <c r="A163" s="3">
        <v>2014</v>
      </c>
      <c r="B163" s="13" t="s">
        <v>94</v>
      </c>
      <c r="C163" s="13" t="s">
        <v>306</v>
      </c>
      <c r="D163" s="13">
        <v>1999</v>
      </c>
      <c r="E163" s="17">
        <v>15</v>
      </c>
      <c r="F163" s="13">
        <v>40</v>
      </c>
      <c r="G163" s="13">
        <v>13</v>
      </c>
      <c r="H163" s="13">
        <v>53</v>
      </c>
      <c r="I163" s="13" t="b">
        <v>1</v>
      </c>
      <c r="J163" s="4">
        <v>0.245283018867925</v>
      </c>
      <c r="K163">
        <f t="shared" si="10"/>
        <v>1.0348328647297719E-4</v>
      </c>
      <c r="L163">
        <f t="shared" si="11"/>
        <v>1.0172673516484111E-2</v>
      </c>
      <c r="M163">
        <f t="shared" si="12"/>
        <v>2.4951840700810132E-3</v>
      </c>
      <c r="N163">
        <f t="shared" si="13"/>
        <v>1.0172673516484111E-2</v>
      </c>
      <c r="O163">
        <f t="shared" si="14"/>
        <v>0.15259010274726167</v>
      </c>
      <c r="Q163" s="7">
        <v>137</v>
      </c>
      <c r="R163" s="7">
        <v>2.0270829515182925E-3</v>
      </c>
      <c r="S163" s="7">
        <v>1.0385498965131668E-3</v>
      </c>
      <c r="U163" s="7">
        <v>2.9914529914529915</v>
      </c>
      <c r="V163" s="7">
        <v>0</v>
      </c>
    </row>
    <row r="164" spans="1:22" x14ac:dyDescent="0.35">
      <c r="A164" s="3">
        <v>2017</v>
      </c>
      <c r="B164" s="13" t="s">
        <v>24</v>
      </c>
      <c r="C164" s="13" t="s">
        <v>267</v>
      </c>
      <c r="D164" s="13">
        <v>2004</v>
      </c>
      <c r="E164" s="14">
        <v>13</v>
      </c>
      <c r="F164" s="13">
        <v>40</v>
      </c>
      <c r="G164" s="13">
        <v>13</v>
      </c>
      <c r="H164" s="13">
        <v>53</v>
      </c>
      <c r="I164" s="13" t="b">
        <v>1</v>
      </c>
      <c r="J164" s="4">
        <v>0.245283018867925</v>
      </c>
      <c r="K164">
        <f t="shared" si="10"/>
        <v>1.0348328647297719E-4</v>
      </c>
      <c r="L164">
        <f t="shared" si="11"/>
        <v>1.0172673516484111E-2</v>
      </c>
      <c r="M164">
        <f t="shared" si="12"/>
        <v>2.4951840700810132E-3</v>
      </c>
      <c r="N164">
        <f t="shared" si="13"/>
        <v>1.0172673516484111E-2</v>
      </c>
      <c r="O164">
        <f t="shared" si="14"/>
        <v>0.13224475571429345</v>
      </c>
      <c r="Q164" s="7">
        <v>138</v>
      </c>
      <c r="R164" s="7">
        <v>1.7905324508282069E-3</v>
      </c>
      <c r="S164" s="7">
        <v>1.5052628190984764E-3</v>
      </c>
      <c r="U164" s="7">
        <v>3.0133683979837826</v>
      </c>
      <c r="V164" s="7">
        <v>0</v>
      </c>
    </row>
    <row r="165" spans="1:22" x14ac:dyDescent="0.35">
      <c r="A165" s="3">
        <v>2013</v>
      </c>
      <c r="B165" s="13" t="s">
        <v>79</v>
      </c>
      <c r="C165" s="13" t="s">
        <v>125</v>
      </c>
      <c r="D165" s="13">
        <v>2001</v>
      </c>
      <c r="E165" s="17">
        <v>12</v>
      </c>
      <c r="F165" s="13">
        <v>59</v>
      </c>
      <c r="G165" s="13">
        <v>19</v>
      </c>
      <c r="H165" s="13">
        <v>78</v>
      </c>
      <c r="I165" s="13" t="b">
        <v>1</v>
      </c>
      <c r="J165" s="4">
        <v>0.243589743589744</v>
      </c>
      <c r="K165">
        <f t="shared" si="10"/>
        <v>1.5229615745079663E-4</v>
      </c>
      <c r="L165">
        <f t="shared" si="11"/>
        <v>1.2340832931807991E-2</v>
      </c>
      <c r="M165">
        <f t="shared" si="12"/>
        <v>3.0061003295429774E-3</v>
      </c>
      <c r="N165">
        <f t="shared" si="13"/>
        <v>1.2340832931807991E-2</v>
      </c>
      <c r="O165">
        <f t="shared" si="14"/>
        <v>0.14808999518169591</v>
      </c>
      <c r="Q165" s="7">
        <v>139</v>
      </c>
      <c r="R165" s="7">
        <v>2.0762260974443712E-3</v>
      </c>
      <c r="S165" s="7">
        <v>1.3644723434768076E-3</v>
      </c>
      <c r="U165" s="7">
        <v>3.0352838045145738</v>
      </c>
      <c r="V165" s="7">
        <v>0</v>
      </c>
    </row>
    <row r="166" spans="1:22" x14ac:dyDescent="0.35">
      <c r="A166" s="5">
        <v>2013</v>
      </c>
      <c r="B166" s="14" t="s">
        <v>52</v>
      </c>
      <c r="C166" s="14" t="s">
        <v>84</v>
      </c>
      <c r="D166" s="14">
        <v>2003</v>
      </c>
      <c r="E166" s="14">
        <v>10</v>
      </c>
      <c r="F166" s="14">
        <v>112</v>
      </c>
      <c r="G166" s="14">
        <v>36</v>
      </c>
      <c r="H166" s="14">
        <v>148</v>
      </c>
      <c r="I166" s="14" t="b">
        <v>1</v>
      </c>
      <c r="J166" s="6">
        <v>0.24324324324324301</v>
      </c>
      <c r="K166">
        <f t="shared" si="10"/>
        <v>2.8897219618869102E-4</v>
      </c>
      <c r="L166">
        <f t="shared" si="11"/>
        <v>1.6999182221174376E-2</v>
      </c>
      <c r="M166">
        <f t="shared" si="12"/>
        <v>4.1349362159613309E-3</v>
      </c>
      <c r="N166">
        <f t="shared" si="13"/>
        <v>1.6999182221174376E-2</v>
      </c>
      <c r="O166">
        <f t="shared" si="14"/>
        <v>0.16999182221174375</v>
      </c>
      <c r="Q166" s="7">
        <v>140</v>
      </c>
      <c r="R166" s="7">
        <v>2.3237335251642837E-3</v>
      </c>
      <c r="S166" s="7">
        <v>1.5190413773343071E-3</v>
      </c>
      <c r="U166" s="7">
        <v>3.057199211045365</v>
      </c>
      <c r="V166" s="7">
        <v>0</v>
      </c>
    </row>
    <row r="167" spans="1:22" x14ac:dyDescent="0.35">
      <c r="A167" s="24">
        <v>2013</v>
      </c>
      <c r="B167" s="17" t="s">
        <v>190</v>
      </c>
      <c r="C167" s="17" t="s">
        <v>259</v>
      </c>
      <c r="D167" s="17">
        <v>2002</v>
      </c>
      <c r="E167" s="17">
        <v>11</v>
      </c>
      <c r="F167" s="17">
        <v>53</v>
      </c>
      <c r="G167" s="17">
        <v>17</v>
      </c>
      <c r="H167" s="17">
        <v>70</v>
      </c>
      <c r="I167" s="17" t="b">
        <v>1</v>
      </c>
      <c r="J167" s="25">
        <v>0.24285714285714299</v>
      </c>
      <c r="K167">
        <f t="shared" si="10"/>
        <v>1.3667603873789442E-4</v>
      </c>
      <c r="L167">
        <f t="shared" si="11"/>
        <v>1.1690852780609908E-2</v>
      </c>
      <c r="M167">
        <f t="shared" si="12"/>
        <v>2.8392071038624077E-3</v>
      </c>
      <c r="N167">
        <f t="shared" si="13"/>
        <v>1.1690852780609908E-2</v>
      </c>
      <c r="O167">
        <f t="shared" si="14"/>
        <v>0.128599380586709</v>
      </c>
      <c r="Q167" s="7">
        <v>141</v>
      </c>
      <c r="R167" s="7">
        <v>2.7875254922592645E-3</v>
      </c>
      <c r="S167" s="7">
        <v>2.9527291171082973E-3</v>
      </c>
      <c r="U167" s="7">
        <v>3.0791146175761561</v>
      </c>
      <c r="V167" s="7">
        <v>0</v>
      </c>
    </row>
    <row r="168" spans="1:22" x14ac:dyDescent="0.35">
      <c r="A168" s="5">
        <v>2016</v>
      </c>
      <c r="B168" s="14" t="s">
        <v>102</v>
      </c>
      <c r="C168" s="14" t="s">
        <v>184</v>
      </c>
      <c r="D168" s="14">
        <v>2001</v>
      </c>
      <c r="E168" s="14">
        <v>15</v>
      </c>
      <c r="F168" s="14">
        <v>53</v>
      </c>
      <c r="G168" s="14">
        <v>17</v>
      </c>
      <c r="H168" s="14">
        <v>70</v>
      </c>
      <c r="I168" s="14" t="b">
        <v>1</v>
      </c>
      <c r="J168" s="6">
        <v>0.24285714285714299</v>
      </c>
      <c r="K168">
        <f t="shared" si="10"/>
        <v>1.3667603873789442E-4</v>
      </c>
      <c r="L168">
        <f t="shared" si="11"/>
        <v>1.1690852780609908E-2</v>
      </c>
      <c r="M168">
        <f t="shared" si="12"/>
        <v>2.8392071038624077E-3</v>
      </c>
      <c r="N168">
        <f t="shared" si="13"/>
        <v>1.1690852780609908E-2</v>
      </c>
      <c r="O168">
        <f t="shared" si="14"/>
        <v>0.17536279170914862</v>
      </c>
      <c r="Q168" s="7">
        <v>142</v>
      </c>
      <c r="R168" s="7">
        <v>1.7761919898507885E-3</v>
      </c>
      <c r="S168" s="7">
        <v>1.8541626986075233E-3</v>
      </c>
      <c r="U168" s="7">
        <v>3.1010300241069473</v>
      </c>
      <c r="V168" s="7">
        <v>0</v>
      </c>
    </row>
    <row r="169" spans="1:22" x14ac:dyDescent="0.35">
      <c r="A169" s="3">
        <v>2013</v>
      </c>
      <c r="B169" s="13" t="s">
        <v>30</v>
      </c>
      <c r="C169" s="13" t="s">
        <v>117</v>
      </c>
      <c r="D169" s="13">
        <v>2001</v>
      </c>
      <c r="E169" s="17">
        <v>12</v>
      </c>
      <c r="F169" s="13">
        <v>97</v>
      </c>
      <c r="G169" s="13">
        <v>31</v>
      </c>
      <c r="H169" s="13">
        <v>128</v>
      </c>
      <c r="I169" s="13" t="b">
        <v>1</v>
      </c>
      <c r="J169" s="4">
        <v>0.2421875</v>
      </c>
      <c r="K169">
        <f t="shared" si="10"/>
        <v>2.4992189940643551E-4</v>
      </c>
      <c r="L169">
        <f t="shared" si="11"/>
        <v>1.5808918350299475E-2</v>
      </c>
      <c r="M169">
        <f t="shared" si="12"/>
        <v>3.8287224129631542E-3</v>
      </c>
      <c r="N169">
        <f t="shared" si="13"/>
        <v>1.5808918350299475E-2</v>
      </c>
      <c r="O169">
        <f t="shared" si="14"/>
        <v>0.1897070202035937</v>
      </c>
      <c r="Q169" s="7">
        <v>143</v>
      </c>
      <c r="R169" s="7">
        <v>2.087124996988295E-3</v>
      </c>
      <c r="S169" s="7">
        <v>1.3356062274400365E-3</v>
      </c>
      <c r="U169" s="7">
        <v>3.1229454306377384</v>
      </c>
      <c r="V169" s="7">
        <v>0</v>
      </c>
    </row>
    <row r="170" spans="1:22" x14ac:dyDescent="0.35">
      <c r="A170" s="5">
        <v>2016</v>
      </c>
      <c r="B170" s="14" t="s">
        <v>24</v>
      </c>
      <c r="C170" s="14" t="s">
        <v>267</v>
      </c>
      <c r="D170" s="14">
        <v>2005</v>
      </c>
      <c r="E170" s="14">
        <v>11</v>
      </c>
      <c r="F170" s="14">
        <v>47</v>
      </c>
      <c r="G170" s="14">
        <v>15</v>
      </c>
      <c r="H170" s="14">
        <v>62</v>
      </c>
      <c r="I170" s="14" t="b">
        <v>1</v>
      </c>
      <c r="J170" s="6">
        <v>0.241935483870968</v>
      </c>
      <c r="K170">
        <f t="shared" si="10"/>
        <v>1.2105592002499218E-4</v>
      </c>
      <c r="L170">
        <f t="shared" si="11"/>
        <v>1.1002541525710875E-2</v>
      </c>
      <c r="M170">
        <f t="shared" si="12"/>
        <v>2.6619052078332792E-3</v>
      </c>
      <c r="N170">
        <f t="shared" si="13"/>
        <v>1.1002541525710875E-2</v>
      </c>
      <c r="O170">
        <f t="shared" si="14"/>
        <v>0.12102795678281963</v>
      </c>
      <c r="Q170" s="7">
        <v>144</v>
      </c>
      <c r="R170" s="7">
        <v>2.2933825616739626E-3</v>
      </c>
      <c r="S170" s="7">
        <v>1.1293486627543688E-3</v>
      </c>
      <c r="U170" s="7">
        <v>3.1448608371685296</v>
      </c>
      <c r="V170" s="7">
        <v>0</v>
      </c>
    </row>
    <row r="171" spans="1:22" x14ac:dyDescent="0.35">
      <c r="A171" s="3">
        <v>2017</v>
      </c>
      <c r="B171" s="13" t="s">
        <v>128</v>
      </c>
      <c r="C171" s="13" t="s">
        <v>173</v>
      </c>
      <c r="D171" s="13">
        <v>2003</v>
      </c>
      <c r="E171" s="17">
        <v>14</v>
      </c>
      <c r="F171" s="13">
        <v>47</v>
      </c>
      <c r="G171" s="13">
        <v>15</v>
      </c>
      <c r="H171" s="13">
        <v>62</v>
      </c>
      <c r="I171" s="13" t="b">
        <v>1</v>
      </c>
      <c r="J171" s="4">
        <v>0.241935483870968</v>
      </c>
      <c r="K171">
        <f t="shared" si="10"/>
        <v>1.2105592002499218E-4</v>
      </c>
      <c r="L171">
        <f t="shared" si="11"/>
        <v>1.1002541525710875E-2</v>
      </c>
      <c r="M171">
        <f t="shared" si="12"/>
        <v>2.6619052078332792E-3</v>
      </c>
      <c r="N171">
        <f t="shared" si="13"/>
        <v>1.1002541525710875E-2</v>
      </c>
      <c r="O171">
        <f t="shared" si="14"/>
        <v>0.15403558135995227</v>
      </c>
      <c r="Q171" s="7">
        <v>145</v>
      </c>
      <c r="R171" s="7">
        <v>2.2450954156261671E-3</v>
      </c>
      <c r="S171" s="7">
        <v>1.1055702383743135E-3</v>
      </c>
      <c r="U171" s="7">
        <v>3.1667762436993208</v>
      </c>
      <c r="V171" s="7">
        <v>0</v>
      </c>
    </row>
    <row r="172" spans="1:22" x14ac:dyDescent="0.35">
      <c r="A172" s="3">
        <v>2015</v>
      </c>
      <c r="B172" s="13" t="s">
        <v>33</v>
      </c>
      <c r="C172" s="13" t="s">
        <v>109</v>
      </c>
      <c r="D172" s="13">
        <v>2001</v>
      </c>
      <c r="E172" s="14">
        <v>14</v>
      </c>
      <c r="F172" s="13">
        <v>69</v>
      </c>
      <c r="G172" s="13">
        <v>22</v>
      </c>
      <c r="H172" s="13">
        <v>91</v>
      </c>
      <c r="I172" s="13" t="b">
        <v>1</v>
      </c>
      <c r="J172" s="4">
        <v>0.24175824175824201</v>
      </c>
      <c r="K172">
        <f t="shared" si="10"/>
        <v>1.7767885035926273E-4</v>
      </c>
      <c r="L172">
        <f t="shared" si="11"/>
        <v>1.3329623038903341E-2</v>
      </c>
      <c r="M172">
        <f t="shared" si="12"/>
        <v>3.2225462291854265E-3</v>
      </c>
      <c r="N172">
        <f t="shared" si="13"/>
        <v>1.3329623038903341E-2</v>
      </c>
      <c r="O172">
        <f t="shared" si="14"/>
        <v>0.18661472254464678</v>
      </c>
      <c r="Q172" s="7">
        <v>146</v>
      </c>
      <c r="R172" s="7">
        <v>1.7041304240097332E-3</v>
      </c>
      <c r="S172" s="7">
        <v>1.0905179181705685E-3</v>
      </c>
      <c r="U172" s="7">
        <v>3.1886916502301115</v>
      </c>
      <c r="V172" s="7">
        <v>0</v>
      </c>
    </row>
    <row r="173" spans="1:22" x14ac:dyDescent="0.35">
      <c r="A173" s="24">
        <v>2013</v>
      </c>
      <c r="B173" s="17" t="s">
        <v>24</v>
      </c>
      <c r="C173" s="17" t="s">
        <v>46</v>
      </c>
      <c r="D173" s="17">
        <v>2002</v>
      </c>
      <c r="E173" s="17">
        <v>11</v>
      </c>
      <c r="F173" s="17">
        <v>91</v>
      </c>
      <c r="G173" s="17">
        <v>29</v>
      </c>
      <c r="H173" s="17">
        <v>120</v>
      </c>
      <c r="I173" s="17" t="b">
        <v>1</v>
      </c>
      <c r="J173" s="25">
        <v>0.241666666666667</v>
      </c>
      <c r="K173">
        <f t="shared" si="10"/>
        <v>2.3430178069353328E-4</v>
      </c>
      <c r="L173">
        <f t="shared" si="11"/>
        <v>1.5306919373065674E-2</v>
      </c>
      <c r="M173">
        <f t="shared" si="12"/>
        <v>3.6991721818242099E-3</v>
      </c>
      <c r="N173">
        <f t="shared" si="13"/>
        <v>1.5306919373065674E-2</v>
      </c>
      <c r="O173">
        <f t="shared" si="14"/>
        <v>0.16837611310372241</v>
      </c>
      <c r="Q173" s="7">
        <v>147</v>
      </c>
      <c r="R173" s="7">
        <v>1.8725390203660601E-3</v>
      </c>
      <c r="S173" s="7">
        <v>9.2210932181424165E-4</v>
      </c>
      <c r="U173" s="7">
        <v>3.2106070567609026</v>
      </c>
      <c r="V173" s="7">
        <v>0</v>
      </c>
    </row>
    <row r="174" spans="1:22" x14ac:dyDescent="0.35">
      <c r="A174" s="3">
        <v>2013</v>
      </c>
      <c r="B174" s="13" t="s">
        <v>30</v>
      </c>
      <c r="C174" s="13" t="s">
        <v>284</v>
      </c>
      <c r="D174" s="13">
        <v>2001</v>
      </c>
      <c r="E174" s="14">
        <v>12</v>
      </c>
      <c r="F174" s="13">
        <v>44</v>
      </c>
      <c r="G174" s="13">
        <v>14</v>
      </c>
      <c r="H174" s="13">
        <v>58</v>
      </c>
      <c r="I174" s="13" t="b">
        <v>1</v>
      </c>
      <c r="J174" s="4">
        <v>0.24137931034482801</v>
      </c>
      <c r="K174">
        <f t="shared" si="10"/>
        <v>1.1324586066854108E-4</v>
      </c>
      <c r="L174">
        <f t="shared" si="11"/>
        <v>1.064170384236195E-2</v>
      </c>
      <c r="M174">
        <f t="shared" si="12"/>
        <v>2.5686871343632337E-3</v>
      </c>
      <c r="N174">
        <f t="shared" si="13"/>
        <v>1.064170384236195E-2</v>
      </c>
      <c r="O174">
        <f t="shared" si="14"/>
        <v>0.12770044610834341</v>
      </c>
      <c r="Q174" s="7">
        <v>148</v>
      </c>
      <c r="R174" s="7">
        <v>1.8130781102503254E-3</v>
      </c>
      <c r="S174" s="7">
        <v>8.928285116922936E-4</v>
      </c>
      <c r="U174" s="7">
        <v>3.2325224632916938</v>
      </c>
      <c r="V174" s="7">
        <v>0</v>
      </c>
    </row>
    <row r="175" spans="1:22" x14ac:dyDescent="0.35">
      <c r="A175" s="3">
        <v>2015</v>
      </c>
      <c r="B175" s="13" t="s">
        <v>24</v>
      </c>
      <c r="C175" s="13" t="s">
        <v>267</v>
      </c>
      <c r="D175" s="13">
        <v>2006</v>
      </c>
      <c r="E175" s="17">
        <v>9</v>
      </c>
      <c r="F175" s="13">
        <v>44</v>
      </c>
      <c r="G175" s="13">
        <v>14</v>
      </c>
      <c r="H175" s="13">
        <v>58</v>
      </c>
      <c r="I175" s="13" t="b">
        <v>1</v>
      </c>
      <c r="J175" s="4">
        <v>0.24137931034482801</v>
      </c>
      <c r="K175">
        <f t="shared" si="10"/>
        <v>1.1324586066854108E-4</v>
      </c>
      <c r="L175">
        <f t="shared" si="11"/>
        <v>1.064170384236195E-2</v>
      </c>
      <c r="M175">
        <f t="shared" si="12"/>
        <v>2.5686871343632337E-3</v>
      </c>
      <c r="N175">
        <f t="shared" si="13"/>
        <v>1.064170384236195E-2</v>
      </c>
      <c r="O175">
        <f t="shared" si="14"/>
        <v>9.5775334581257546E-2</v>
      </c>
      <c r="Q175" s="7">
        <v>149</v>
      </c>
      <c r="R175" s="7">
        <v>2.9699820696790172E-3</v>
      </c>
      <c r="S175" s="7">
        <v>1.4350008108232754E-3</v>
      </c>
      <c r="U175" s="7">
        <v>3.254437869822485</v>
      </c>
      <c r="V175" s="7">
        <v>0</v>
      </c>
    </row>
    <row r="176" spans="1:22" x14ac:dyDescent="0.35">
      <c r="A176" s="3">
        <v>2016</v>
      </c>
      <c r="B176" s="13" t="s">
        <v>24</v>
      </c>
      <c r="C176" s="13" t="s">
        <v>189</v>
      </c>
      <c r="D176" s="13">
        <v>2002</v>
      </c>
      <c r="E176" s="14">
        <v>14</v>
      </c>
      <c r="F176" s="13">
        <v>44</v>
      </c>
      <c r="G176" s="13">
        <v>14</v>
      </c>
      <c r="H176" s="13">
        <v>58</v>
      </c>
      <c r="I176" s="13" t="b">
        <v>1</v>
      </c>
      <c r="J176" s="4">
        <v>0.24137931034482801</v>
      </c>
      <c r="K176">
        <f t="shared" si="10"/>
        <v>1.1324586066854108E-4</v>
      </c>
      <c r="L176">
        <f t="shared" si="11"/>
        <v>1.064170384236195E-2</v>
      </c>
      <c r="M176">
        <f t="shared" si="12"/>
        <v>2.5686871343632337E-3</v>
      </c>
      <c r="N176">
        <f t="shared" si="13"/>
        <v>1.064170384236195E-2</v>
      </c>
      <c r="O176">
        <f t="shared" si="14"/>
        <v>0.14898385379306731</v>
      </c>
      <c r="Q176" s="7">
        <v>150</v>
      </c>
      <c r="R176" s="7">
        <v>2.6584943676483718E-3</v>
      </c>
      <c r="S176" s="7">
        <v>1.2783866975261066E-3</v>
      </c>
      <c r="U176" s="7">
        <v>3.2763532763532761</v>
      </c>
      <c r="V176" s="7">
        <v>0</v>
      </c>
    </row>
    <row r="177" spans="1:22" x14ac:dyDescent="0.35">
      <c r="A177" s="24">
        <v>2014</v>
      </c>
      <c r="B177" s="17" t="s">
        <v>186</v>
      </c>
      <c r="C177" s="17" t="s">
        <v>195</v>
      </c>
      <c r="D177" s="17">
        <v>2000</v>
      </c>
      <c r="E177" s="17">
        <v>14</v>
      </c>
      <c r="F177" s="17">
        <v>41</v>
      </c>
      <c r="G177" s="17">
        <v>13</v>
      </c>
      <c r="H177" s="17">
        <v>54</v>
      </c>
      <c r="I177" s="17" t="b">
        <v>1</v>
      </c>
      <c r="J177" s="25">
        <v>0.240740740740741</v>
      </c>
      <c r="K177">
        <f t="shared" si="10"/>
        <v>1.0543580131208997E-4</v>
      </c>
      <c r="L177">
        <f t="shared" si="11"/>
        <v>1.0268193673284994E-2</v>
      </c>
      <c r="M177">
        <f t="shared" si="12"/>
        <v>2.4719725509760198E-3</v>
      </c>
      <c r="N177">
        <f t="shared" si="13"/>
        <v>1.0268193673284994E-2</v>
      </c>
      <c r="O177">
        <f t="shared" si="14"/>
        <v>0.14375471142598992</v>
      </c>
      <c r="Q177" s="7">
        <v>151</v>
      </c>
      <c r="R177" s="7">
        <v>2.1116175130234342E-3</v>
      </c>
      <c r="S177" s="7">
        <v>1.6992665899497098E-3</v>
      </c>
      <c r="U177" s="7">
        <v>3.2982686828840673</v>
      </c>
      <c r="V177" s="7">
        <v>0</v>
      </c>
    </row>
    <row r="178" spans="1:22" x14ac:dyDescent="0.35">
      <c r="A178" s="3">
        <v>2015</v>
      </c>
      <c r="B178" s="13" t="s">
        <v>113</v>
      </c>
      <c r="C178" s="13" t="s">
        <v>309</v>
      </c>
      <c r="D178" s="13">
        <v>2002</v>
      </c>
      <c r="E178" s="14">
        <v>13</v>
      </c>
      <c r="F178" s="13">
        <v>41</v>
      </c>
      <c r="G178" s="13">
        <v>13</v>
      </c>
      <c r="H178" s="13">
        <v>54</v>
      </c>
      <c r="I178" s="13" t="b">
        <v>1</v>
      </c>
      <c r="J178" s="4">
        <v>0.240740740740741</v>
      </c>
      <c r="K178">
        <f t="shared" si="10"/>
        <v>1.0543580131208997E-4</v>
      </c>
      <c r="L178">
        <f t="shared" si="11"/>
        <v>1.0268193673284994E-2</v>
      </c>
      <c r="M178">
        <f t="shared" si="12"/>
        <v>2.4719725509760198E-3</v>
      </c>
      <c r="N178">
        <f t="shared" si="13"/>
        <v>1.0268193673284994E-2</v>
      </c>
      <c r="O178">
        <f t="shared" si="14"/>
        <v>0.13348651775270493</v>
      </c>
      <c r="Q178" s="7">
        <v>152</v>
      </c>
      <c r="R178" s="7">
        <v>2.3052963174874878E-3</v>
      </c>
      <c r="S178" s="7">
        <v>1.0997462550682647E-3</v>
      </c>
      <c r="U178" s="7">
        <v>3.3201840894148584</v>
      </c>
      <c r="V178" s="7">
        <v>0</v>
      </c>
    </row>
    <row r="179" spans="1:22" x14ac:dyDescent="0.35">
      <c r="A179" s="24">
        <v>2013</v>
      </c>
      <c r="B179" s="17" t="s">
        <v>30</v>
      </c>
      <c r="C179" s="17" t="s">
        <v>47</v>
      </c>
      <c r="D179" s="17">
        <v>1998</v>
      </c>
      <c r="E179" s="17">
        <v>15</v>
      </c>
      <c r="F179" s="17">
        <v>114</v>
      </c>
      <c r="G179" s="17">
        <v>36</v>
      </c>
      <c r="H179" s="17">
        <v>150</v>
      </c>
      <c r="I179" s="17" t="b">
        <v>1</v>
      </c>
      <c r="J179" s="25">
        <v>0.24</v>
      </c>
      <c r="K179">
        <f t="shared" si="10"/>
        <v>2.9287722586691657E-4</v>
      </c>
      <c r="L179">
        <f t="shared" si="11"/>
        <v>1.7113656122141656E-2</v>
      </c>
      <c r="M179">
        <f t="shared" si="12"/>
        <v>4.1072774693139968E-3</v>
      </c>
      <c r="N179">
        <f t="shared" si="13"/>
        <v>1.7113656122141656E-2</v>
      </c>
      <c r="O179">
        <f t="shared" si="14"/>
        <v>0.25670484183212483</v>
      </c>
      <c r="Q179" s="7">
        <v>153</v>
      </c>
      <c r="R179" s="7">
        <v>1.9171467270109499E-3</v>
      </c>
      <c r="S179" s="7">
        <v>1.1880180976338354E-3</v>
      </c>
      <c r="U179" s="7">
        <v>3.3420994959456496</v>
      </c>
      <c r="V179" s="7">
        <v>0</v>
      </c>
    </row>
    <row r="180" spans="1:22" x14ac:dyDescent="0.35">
      <c r="A180" s="3">
        <v>2014</v>
      </c>
      <c r="B180" s="13" t="s">
        <v>52</v>
      </c>
      <c r="C180" s="13" t="s">
        <v>131</v>
      </c>
      <c r="D180" s="13">
        <v>2002</v>
      </c>
      <c r="E180" s="14">
        <v>12</v>
      </c>
      <c r="F180" s="13">
        <v>38</v>
      </c>
      <c r="G180" s="13">
        <v>12</v>
      </c>
      <c r="H180" s="13">
        <v>50</v>
      </c>
      <c r="I180" s="13" t="b">
        <v>1</v>
      </c>
      <c r="J180" s="4">
        <v>0.24</v>
      </c>
      <c r="K180">
        <f t="shared" si="10"/>
        <v>9.762574195563887E-5</v>
      </c>
      <c r="L180">
        <f t="shared" si="11"/>
        <v>9.8805739689371719E-3</v>
      </c>
      <c r="M180">
        <f t="shared" si="12"/>
        <v>2.3713377525449212E-3</v>
      </c>
      <c r="N180">
        <f t="shared" si="13"/>
        <v>9.8805739689371719E-3</v>
      </c>
      <c r="O180">
        <f t="shared" si="14"/>
        <v>0.11856688762724607</v>
      </c>
      <c r="Q180" s="7">
        <v>154</v>
      </c>
      <c r="R180" s="7">
        <v>1.6844880433249227E-3</v>
      </c>
      <c r="S180" s="7">
        <v>1.3410694494050482E-3</v>
      </c>
      <c r="U180" s="7">
        <v>3.3640149024764407</v>
      </c>
      <c r="V180" s="7">
        <v>0</v>
      </c>
    </row>
    <row r="181" spans="1:22" x14ac:dyDescent="0.35">
      <c r="A181" s="24">
        <v>2016</v>
      </c>
      <c r="B181" s="17" t="s">
        <v>52</v>
      </c>
      <c r="C181" s="17" t="s">
        <v>84</v>
      </c>
      <c r="D181" s="17">
        <v>2002</v>
      </c>
      <c r="E181" s="17">
        <v>14</v>
      </c>
      <c r="F181" s="17">
        <v>38</v>
      </c>
      <c r="G181" s="17">
        <v>12</v>
      </c>
      <c r="H181" s="17">
        <v>50</v>
      </c>
      <c r="I181" s="17" t="b">
        <v>1</v>
      </c>
      <c r="J181" s="25">
        <v>0.24</v>
      </c>
      <c r="K181">
        <f t="shared" si="10"/>
        <v>9.762574195563887E-5</v>
      </c>
      <c r="L181">
        <f t="shared" si="11"/>
        <v>9.8805739689371719E-3</v>
      </c>
      <c r="M181">
        <f t="shared" si="12"/>
        <v>2.3713377525449212E-3</v>
      </c>
      <c r="N181">
        <f t="shared" si="13"/>
        <v>9.8805739689371719E-3</v>
      </c>
      <c r="O181">
        <f t="shared" si="14"/>
        <v>0.13832803556512041</v>
      </c>
      <c r="Q181" s="7">
        <v>155</v>
      </c>
      <c r="R181" s="7">
        <v>2.8667282020924528E-3</v>
      </c>
      <c r="S181" s="7">
        <v>1.3546403080358285E-3</v>
      </c>
      <c r="U181" s="7">
        <v>3.3859303090072319</v>
      </c>
      <c r="V181" s="7">
        <v>0</v>
      </c>
    </row>
    <row r="182" spans="1:22" x14ac:dyDescent="0.35">
      <c r="A182" s="5">
        <v>2016</v>
      </c>
      <c r="B182" s="14" t="s">
        <v>128</v>
      </c>
      <c r="C182" s="14" t="s">
        <v>173</v>
      </c>
      <c r="D182" s="14">
        <v>2001</v>
      </c>
      <c r="E182" s="14">
        <v>15</v>
      </c>
      <c r="F182" s="14">
        <v>38</v>
      </c>
      <c r="G182" s="14">
        <v>12</v>
      </c>
      <c r="H182" s="14">
        <v>50</v>
      </c>
      <c r="I182" s="14" t="b">
        <v>1</v>
      </c>
      <c r="J182" s="6">
        <v>0.24</v>
      </c>
      <c r="K182">
        <f t="shared" si="10"/>
        <v>9.762574195563887E-5</v>
      </c>
      <c r="L182">
        <f t="shared" si="11"/>
        <v>9.8805739689371719E-3</v>
      </c>
      <c r="M182">
        <f t="shared" si="12"/>
        <v>2.3713377525449212E-3</v>
      </c>
      <c r="N182">
        <f t="shared" si="13"/>
        <v>9.8805739689371719E-3</v>
      </c>
      <c r="O182">
        <f t="shared" si="14"/>
        <v>0.14820860953405757</v>
      </c>
      <c r="Q182" s="7">
        <v>156</v>
      </c>
      <c r="R182" s="7">
        <v>1.8200120906560887E-3</v>
      </c>
      <c r="S182" s="7">
        <v>1.1237875411508288E-3</v>
      </c>
      <c r="U182" s="7">
        <v>3.4078457155380231</v>
      </c>
      <c r="V182" s="7">
        <v>0</v>
      </c>
    </row>
    <row r="183" spans="1:22" x14ac:dyDescent="0.35">
      <c r="A183" s="24">
        <v>2014</v>
      </c>
      <c r="B183" s="17" t="s">
        <v>252</v>
      </c>
      <c r="C183" s="17" t="s">
        <v>287</v>
      </c>
      <c r="D183" s="17">
        <v>1999</v>
      </c>
      <c r="E183" s="17">
        <v>15</v>
      </c>
      <c r="F183" s="17">
        <v>54</v>
      </c>
      <c r="G183" s="17">
        <v>17</v>
      </c>
      <c r="H183" s="17">
        <v>71</v>
      </c>
      <c r="I183" s="17" t="b">
        <v>1</v>
      </c>
      <c r="J183" s="25">
        <v>0.23943661971831001</v>
      </c>
      <c r="K183">
        <f t="shared" si="10"/>
        <v>1.3862855357700719E-4</v>
      </c>
      <c r="L183">
        <f t="shared" si="11"/>
        <v>1.1774062747285119E-2</v>
      </c>
      <c r="M183">
        <f t="shared" si="12"/>
        <v>2.8191417845612275E-3</v>
      </c>
      <c r="N183">
        <f t="shared" si="13"/>
        <v>1.1774062747285119E-2</v>
      </c>
      <c r="O183">
        <f t="shared" si="14"/>
        <v>0.17661094120927678</v>
      </c>
      <c r="Q183" s="7">
        <v>157</v>
      </c>
      <c r="R183" s="7">
        <v>1.2448562312452425E-3</v>
      </c>
      <c r="S183" s="7">
        <v>1.614850829113662E-3</v>
      </c>
      <c r="U183" s="7">
        <v>3.4297611220688142</v>
      </c>
      <c r="V183" s="7">
        <v>0</v>
      </c>
    </row>
    <row r="184" spans="1:22" x14ac:dyDescent="0.35">
      <c r="A184" s="3">
        <v>2015</v>
      </c>
      <c r="B184" s="13" t="s">
        <v>24</v>
      </c>
      <c r="C184" s="13" t="s">
        <v>46</v>
      </c>
      <c r="D184" s="13">
        <v>2002</v>
      </c>
      <c r="E184" s="14">
        <v>13</v>
      </c>
      <c r="F184" s="13">
        <v>70</v>
      </c>
      <c r="G184" s="13">
        <v>22</v>
      </c>
      <c r="H184" s="13">
        <v>92</v>
      </c>
      <c r="I184" s="13" t="b">
        <v>1</v>
      </c>
      <c r="J184" s="4">
        <v>0.23913043478260901</v>
      </c>
      <c r="K184">
        <f t="shared" si="10"/>
        <v>1.796313651983755E-4</v>
      </c>
      <c r="L184">
        <f t="shared" si="11"/>
        <v>1.3402662616001922E-2</v>
      </c>
      <c r="M184">
        <f t="shared" si="12"/>
        <v>3.2049845386091596E-3</v>
      </c>
      <c r="N184">
        <f t="shared" si="13"/>
        <v>1.3402662616001922E-2</v>
      </c>
      <c r="O184">
        <f t="shared" si="14"/>
        <v>0.17423461400802498</v>
      </c>
      <c r="Q184" s="7">
        <v>158</v>
      </c>
      <c r="R184" s="7">
        <v>1.7173923393854706E-3</v>
      </c>
      <c r="S184" s="7">
        <v>1.0556753837545692E-3</v>
      </c>
      <c r="U184" s="7">
        <v>3.4516765285996054</v>
      </c>
      <c r="V184" s="7">
        <v>0</v>
      </c>
    </row>
    <row r="185" spans="1:22" x14ac:dyDescent="0.35">
      <c r="A185" s="24">
        <v>2015</v>
      </c>
      <c r="B185" s="17" t="s">
        <v>113</v>
      </c>
      <c r="C185" s="17" t="s">
        <v>161</v>
      </c>
      <c r="D185" s="17">
        <v>2001</v>
      </c>
      <c r="E185" s="17">
        <v>14</v>
      </c>
      <c r="F185" s="17">
        <v>70</v>
      </c>
      <c r="G185" s="17">
        <v>22</v>
      </c>
      <c r="H185" s="17">
        <v>92</v>
      </c>
      <c r="I185" s="17" t="b">
        <v>1</v>
      </c>
      <c r="J185" s="25">
        <v>0.23913043478260901</v>
      </c>
      <c r="K185">
        <f t="shared" si="10"/>
        <v>1.796313651983755E-4</v>
      </c>
      <c r="L185">
        <f t="shared" si="11"/>
        <v>1.3402662616001922E-2</v>
      </c>
      <c r="M185">
        <f t="shared" si="12"/>
        <v>3.2049845386091596E-3</v>
      </c>
      <c r="N185">
        <f t="shared" si="13"/>
        <v>1.3402662616001922E-2</v>
      </c>
      <c r="O185">
        <f t="shared" si="14"/>
        <v>0.18763727662402691</v>
      </c>
      <c r="Q185" s="7">
        <v>159</v>
      </c>
      <c r="R185" s="7">
        <v>1.499296363339099E-3</v>
      </c>
      <c r="S185" s="7">
        <v>1.1843390434789435E-3</v>
      </c>
      <c r="U185" s="7">
        <v>3.4735919351303965</v>
      </c>
      <c r="V185" s="7">
        <v>0</v>
      </c>
    </row>
    <row r="186" spans="1:22" x14ac:dyDescent="0.35">
      <c r="A186" s="3">
        <v>2017</v>
      </c>
      <c r="B186" s="13" t="s">
        <v>24</v>
      </c>
      <c r="C186" s="13" t="s">
        <v>29</v>
      </c>
      <c r="D186" s="13">
        <v>2003</v>
      </c>
      <c r="E186" s="14">
        <v>14</v>
      </c>
      <c r="F186" s="13">
        <v>86</v>
      </c>
      <c r="G186" s="13">
        <v>27</v>
      </c>
      <c r="H186" s="13">
        <v>113</v>
      </c>
      <c r="I186" s="13" t="b">
        <v>1</v>
      </c>
      <c r="J186" s="4">
        <v>0.238938053097345</v>
      </c>
      <c r="K186">
        <f t="shared" si="10"/>
        <v>2.2063417681974384E-4</v>
      </c>
      <c r="L186">
        <f t="shared" si="11"/>
        <v>1.4853759686346883E-2</v>
      </c>
      <c r="M186">
        <f t="shared" si="12"/>
        <v>3.5491284206315542E-3</v>
      </c>
      <c r="N186">
        <f t="shared" si="13"/>
        <v>1.4853759686346883E-2</v>
      </c>
      <c r="O186">
        <f t="shared" si="14"/>
        <v>0.20795263560885635</v>
      </c>
      <c r="Q186" s="7">
        <v>160</v>
      </c>
      <c r="R186" s="7">
        <v>1.2903735646810014E-3</v>
      </c>
      <c r="S186" s="7">
        <v>1.3007479444041897E-3</v>
      </c>
      <c r="U186" s="7">
        <v>3.4955073416611877</v>
      </c>
      <c r="V186" s="7">
        <v>0</v>
      </c>
    </row>
    <row r="187" spans="1:22" x14ac:dyDescent="0.35">
      <c r="A187" s="3">
        <v>2017</v>
      </c>
      <c r="B187" s="13" t="s">
        <v>30</v>
      </c>
      <c r="C187" s="13" t="s">
        <v>225</v>
      </c>
      <c r="D187" s="13">
        <v>2003</v>
      </c>
      <c r="E187" s="17">
        <v>14</v>
      </c>
      <c r="F187" s="13">
        <v>51</v>
      </c>
      <c r="G187" s="13">
        <v>16</v>
      </c>
      <c r="H187" s="13">
        <v>67</v>
      </c>
      <c r="I187" s="13" t="b">
        <v>1</v>
      </c>
      <c r="J187" s="4">
        <v>0.238805970149254</v>
      </c>
      <c r="K187">
        <f t="shared" si="10"/>
        <v>1.3081849422055607E-4</v>
      </c>
      <c r="L187">
        <f t="shared" si="11"/>
        <v>1.143759127703714E-2</v>
      </c>
      <c r="M187">
        <f t="shared" si="12"/>
        <v>2.7313650810834992E-3</v>
      </c>
      <c r="N187">
        <f t="shared" si="13"/>
        <v>1.143759127703714E-2</v>
      </c>
      <c r="O187">
        <f t="shared" si="14"/>
        <v>0.16012627787851996</v>
      </c>
      <c r="Q187" s="7">
        <v>161</v>
      </c>
      <c r="R187" s="7">
        <v>1.7040362300288262E-3</v>
      </c>
      <c r="S187" s="7">
        <v>7.9114784005218696E-4</v>
      </c>
      <c r="U187" s="7">
        <v>3.5174227481919789</v>
      </c>
      <c r="V187" s="7">
        <v>0</v>
      </c>
    </row>
    <row r="188" spans="1:22" x14ac:dyDescent="0.35">
      <c r="A188" s="5">
        <v>2017</v>
      </c>
      <c r="B188" s="14" t="s">
        <v>30</v>
      </c>
      <c r="C188" s="14" t="s">
        <v>162</v>
      </c>
      <c r="D188" s="14">
        <v>2002</v>
      </c>
      <c r="E188" s="14">
        <v>15</v>
      </c>
      <c r="F188" s="14">
        <v>51</v>
      </c>
      <c r="G188" s="14">
        <v>16</v>
      </c>
      <c r="H188" s="14">
        <v>67</v>
      </c>
      <c r="I188" s="14" t="b">
        <v>1</v>
      </c>
      <c r="J188" s="6">
        <v>0.238805970149254</v>
      </c>
      <c r="K188">
        <f t="shared" si="10"/>
        <v>1.3081849422055607E-4</v>
      </c>
      <c r="L188">
        <f t="shared" si="11"/>
        <v>1.143759127703714E-2</v>
      </c>
      <c r="M188">
        <f t="shared" si="12"/>
        <v>2.7313650810834992E-3</v>
      </c>
      <c r="N188">
        <f t="shared" si="13"/>
        <v>1.143759127703714E-2</v>
      </c>
      <c r="O188">
        <f t="shared" si="14"/>
        <v>0.1715638691555571</v>
      </c>
      <c r="Q188" s="7">
        <v>162</v>
      </c>
      <c r="R188" s="7">
        <v>1.3975279580854395E-3</v>
      </c>
      <c r="S188" s="7">
        <v>1.0976561119955736E-3</v>
      </c>
      <c r="U188" s="7">
        <v>3.53933815472277</v>
      </c>
      <c r="V188" s="7">
        <v>0</v>
      </c>
    </row>
    <row r="189" spans="1:22" x14ac:dyDescent="0.35">
      <c r="A189" s="24">
        <v>2013</v>
      </c>
      <c r="B189" s="17" t="s">
        <v>37</v>
      </c>
      <c r="C189" s="17" t="s">
        <v>39</v>
      </c>
      <c r="D189" s="17">
        <v>2002</v>
      </c>
      <c r="E189" s="17">
        <v>11</v>
      </c>
      <c r="F189" s="17">
        <v>48</v>
      </c>
      <c r="G189" s="17">
        <v>15</v>
      </c>
      <c r="H189" s="17">
        <v>63</v>
      </c>
      <c r="I189" s="17" t="b">
        <v>1</v>
      </c>
      <c r="J189" s="25">
        <v>0.238095238095238</v>
      </c>
      <c r="K189">
        <f t="shared" si="10"/>
        <v>1.2300843486410496E-4</v>
      </c>
      <c r="L189">
        <f t="shared" si="11"/>
        <v>1.1090916772932027E-2</v>
      </c>
      <c r="M189">
        <f t="shared" si="12"/>
        <v>2.6406944697457196E-3</v>
      </c>
      <c r="N189">
        <f t="shared" si="13"/>
        <v>1.1090916772932027E-2</v>
      </c>
      <c r="O189">
        <f t="shared" si="14"/>
        <v>0.12200008450225229</v>
      </c>
      <c r="Q189" s="7">
        <v>163</v>
      </c>
      <c r="R189" s="7">
        <v>1.5094729360227281E-3</v>
      </c>
      <c r="S189" s="7">
        <v>1.4966273935202493E-3</v>
      </c>
      <c r="U189" s="7">
        <v>3.5612535612535612</v>
      </c>
      <c r="V189" s="7">
        <v>0</v>
      </c>
    </row>
    <row r="190" spans="1:22" x14ac:dyDescent="0.35">
      <c r="A190" s="3">
        <v>2014</v>
      </c>
      <c r="B190" s="13" t="s">
        <v>30</v>
      </c>
      <c r="C190" s="13" t="s">
        <v>289</v>
      </c>
      <c r="D190" s="13">
        <v>2001</v>
      </c>
      <c r="E190" s="14">
        <v>13</v>
      </c>
      <c r="F190" s="13">
        <v>48</v>
      </c>
      <c r="G190" s="13">
        <v>15</v>
      </c>
      <c r="H190" s="13">
        <v>63</v>
      </c>
      <c r="I190" s="13" t="b">
        <v>1</v>
      </c>
      <c r="J190" s="4">
        <v>0.238095238095238</v>
      </c>
      <c r="K190">
        <f t="shared" si="10"/>
        <v>1.2300843486410496E-4</v>
      </c>
      <c r="L190">
        <f t="shared" si="11"/>
        <v>1.1090916772932027E-2</v>
      </c>
      <c r="M190">
        <f t="shared" si="12"/>
        <v>2.6406944697457196E-3</v>
      </c>
      <c r="N190">
        <f t="shared" si="13"/>
        <v>1.1090916772932027E-2</v>
      </c>
      <c r="O190">
        <f t="shared" si="14"/>
        <v>0.14418191804811634</v>
      </c>
      <c r="Q190" s="7">
        <v>164</v>
      </c>
      <c r="R190" s="7">
        <v>1.5670656727805239E-3</v>
      </c>
      <c r="S190" s="7">
        <v>2.5678705431808071E-3</v>
      </c>
      <c r="U190" s="7">
        <v>3.5831689677843523</v>
      </c>
      <c r="V190" s="7">
        <v>0</v>
      </c>
    </row>
    <row r="191" spans="1:22" x14ac:dyDescent="0.35">
      <c r="A191" s="3">
        <v>2016</v>
      </c>
      <c r="B191" s="13" t="s">
        <v>30</v>
      </c>
      <c r="C191" s="13" t="s">
        <v>194</v>
      </c>
      <c r="D191" s="13">
        <v>2001</v>
      </c>
      <c r="E191" s="17">
        <v>15</v>
      </c>
      <c r="F191" s="13">
        <v>48</v>
      </c>
      <c r="G191" s="13">
        <v>15</v>
      </c>
      <c r="H191" s="13">
        <v>63</v>
      </c>
      <c r="I191" s="13" t="b">
        <v>1</v>
      </c>
      <c r="J191" s="4">
        <v>0.238095238095238</v>
      </c>
      <c r="K191">
        <f t="shared" si="10"/>
        <v>1.2300843486410496E-4</v>
      </c>
      <c r="L191">
        <f t="shared" si="11"/>
        <v>1.1090916772932027E-2</v>
      </c>
      <c r="M191">
        <f t="shared" si="12"/>
        <v>2.6406944697457196E-3</v>
      </c>
      <c r="N191">
        <f t="shared" si="13"/>
        <v>1.1090916772932027E-2</v>
      </c>
      <c r="O191">
        <f t="shared" si="14"/>
        <v>0.1663637515939804</v>
      </c>
      <c r="Q191" s="7">
        <v>165</v>
      </c>
      <c r="R191" s="7">
        <v>1.2538444796016956E-3</v>
      </c>
      <c r="S191" s="7">
        <v>1.585362624260712E-3</v>
      </c>
      <c r="U191" s="7">
        <v>3.6050843743151435</v>
      </c>
      <c r="V191" s="7">
        <v>0</v>
      </c>
    </row>
    <row r="192" spans="1:22" x14ac:dyDescent="0.35">
      <c r="A192" s="5">
        <v>2013</v>
      </c>
      <c r="B192" s="14" t="s">
        <v>24</v>
      </c>
      <c r="C192" s="14" t="s">
        <v>49</v>
      </c>
      <c r="D192" s="14">
        <v>1999</v>
      </c>
      <c r="E192" s="14">
        <v>14</v>
      </c>
      <c r="F192" s="14">
        <v>122</v>
      </c>
      <c r="G192" s="14">
        <v>38</v>
      </c>
      <c r="H192" s="14">
        <v>160</v>
      </c>
      <c r="I192" s="14" t="b">
        <v>1</v>
      </c>
      <c r="J192" s="6">
        <v>0.23749999999999999</v>
      </c>
      <c r="K192">
        <f t="shared" si="10"/>
        <v>3.1240237425804435E-4</v>
      </c>
      <c r="L192">
        <f t="shared" si="11"/>
        <v>1.7674908041006729E-2</v>
      </c>
      <c r="M192">
        <f t="shared" si="12"/>
        <v>4.1977906597390983E-3</v>
      </c>
      <c r="N192">
        <f t="shared" si="13"/>
        <v>1.7674908041006729E-2</v>
      </c>
      <c r="O192">
        <f t="shared" si="14"/>
        <v>0.2474487125740942</v>
      </c>
      <c r="Q192" s="7">
        <v>166</v>
      </c>
      <c r="R192" s="7">
        <v>1.9583481830819493E-3</v>
      </c>
      <c r="S192" s="7">
        <v>8.8085892078045838E-4</v>
      </c>
      <c r="U192" s="7">
        <v>3.6269997808459347</v>
      </c>
      <c r="V192" s="7">
        <v>0</v>
      </c>
    </row>
    <row r="193" spans="1:22" x14ac:dyDescent="0.35">
      <c r="A193" s="24">
        <v>2014</v>
      </c>
      <c r="B193" s="17" t="s">
        <v>98</v>
      </c>
      <c r="C193" s="17" t="s">
        <v>99</v>
      </c>
      <c r="D193" s="17">
        <v>1999</v>
      </c>
      <c r="E193" s="17">
        <v>15</v>
      </c>
      <c r="F193" s="17">
        <v>45</v>
      </c>
      <c r="G193" s="17">
        <v>14</v>
      </c>
      <c r="H193" s="17">
        <v>59</v>
      </c>
      <c r="I193" s="17" t="b">
        <v>1</v>
      </c>
      <c r="J193" s="25">
        <v>0.23728813559322001</v>
      </c>
      <c r="K193">
        <f t="shared" si="10"/>
        <v>1.1519837550765385E-4</v>
      </c>
      <c r="L193">
        <f t="shared" si="11"/>
        <v>1.073305061516314E-2</v>
      </c>
      <c r="M193">
        <f t="shared" si="12"/>
        <v>2.5468255696997249E-3</v>
      </c>
      <c r="N193">
        <f t="shared" si="13"/>
        <v>1.073305061516314E-2</v>
      </c>
      <c r="O193">
        <f t="shared" si="14"/>
        <v>0.1609957592274471</v>
      </c>
      <c r="Q193" s="7">
        <v>167</v>
      </c>
      <c r="R193" s="7">
        <v>1.9336729157125108E-3</v>
      </c>
      <c r="S193" s="7">
        <v>1.8950494972506434E-3</v>
      </c>
      <c r="U193" s="7">
        <v>3.6489151873767258</v>
      </c>
      <c r="V193" s="7">
        <v>0</v>
      </c>
    </row>
    <row r="194" spans="1:22" x14ac:dyDescent="0.35">
      <c r="A194" s="5">
        <v>2013</v>
      </c>
      <c r="B194" s="14" t="s">
        <v>92</v>
      </c>
      <c r="C194" s="14" t="s">
        <v>93</v>
      </c>
      <c r="D194" s="14">
        <v>2006</v>
      </c>
      <c r="E194" s="14">
        <v>7</v>
      </c>
      <c r="F194" s="14">
        <v>42</v>
      </c>
      <c r="G194" s="14">
        <v>13</v>
      </c>
      <c r="H194" s="14">
        <v>55</v>
      </c>
      <c r="I194" s="14" t="b">
        <v>1</v>
      </c>
      <c r="J194" s="6">
        <v>0.236363636363636</v>
      </c>
      <c r="K194">
        <f t="shared" si="10"/>
        <v>1.0738831615120275E-4</v>
      </c>
      <c r="L194">
        <f t="shared" si="11"/>
        <v>1.0362833403620979E-2</v>
      </c>
      <c r="M194">
        <f t="shared" si="12"/>
        <v>2.4493969863104092E-3</v>
      </c>
      <c r="N194">
        <f t="shared" si="13"/>
        <v>1.0362833403620979E-2</v>
      </c>
      <c r="O194">
        <f t="shared" si="14"/>
        <v>7.2539833825346844E-2</v>
      </c>
      <c r="Q194" s="7">
        <v>168</v>
      </c>
      <c r="R194" s="7">
        <v>1.1800230669640932E-3</v>
      </c>
      <c r="S194" s="7">
        <v>1.481882140869186E-3</v>
      </c>
      <c r="U194" s="7">
        <v>3.670830593907517</v>
      </c>
      <c r="V194" s="7">
        <v>0</v>
      </c>
    </row>
    <row r="195" spans="1:22" x14ac:dyDescent="0.35">
      <c r="A195" s="24">
        <v>2014</v>
      </c>
      <c r="B195" s="17" t="s">
        <v>24</v>
      </c>
      <c r="C195" s="17" t="s">
        <v>257</v>
      </c>
      <c r="D195" s="17">
        <v>2002</v>
      </c>
      <c r="E195" s="17">
        <v>12</v>
      </c>
      <c r="F195" s="17">
        <v>42</v>
      </c>
      <c r="G195" s="17">
        <v>13</v>
      </c>
      <c r="H195" s="17">
        <v>55</v>
      </c>
      <c r="I195" s="17" t="b">
        <v>1</v>
      </c>
      <c r="J195" s="25">
        <v>0.236363636363636</v>
      </c>
      <c r="K195">
        <f t="shared" si="10"/>
        <v>1.0738831615120275E-4</v>
      </c>
      <c r="L195">
        <f t="shared" si="11"/>
        <v>1.0362833403620979E-2</v>
      </c>
      <c r="M195">
        <f t="shared" si="12"/>
        <v>2.4493969863104092E-3</v>
      </c>
      <c r="N195">
        <f t="shared" si="13"/>
        <v>1.0362833403620979E-2</v>
      </c>
      <c r="O195">
        <f t="shared" si="14"/>
        <v>0.12435400084345175</v>
      </c>
      <c r="Q195" s="7">
        <v>169</v>
      </c>
      <c r="R195" s="7">
        <v>1.6772920471244657E-3</v>
      </c>
      <c r="S195" s="7">
        <v>9.8461316070881351E-4</v>
      </c>
      <c r="U195" s="7">
        <v>3.6927460004383081</v>
      </c>
      <c r="V195" s="7">
        <v>0</v>
      </c>
    </row>
    <row r="196" spans="1:22" x14ac:dyDescent="0.35">
      <c r="A196" s="3">
        <v>2015</v>
      </c>
      <c r="B196" s="13" t="s">
        <v>24</v>
      </c>
      <c r="C196" s="13" t="s">
        <v>331</v>
      </c>
      <c r="D196" s="13">
        <v>2004</v>
      </c>
      <c r="E196" s="14">
        <v>11</v>
      </c>
      <c r="F196" s="13">
        <v>42</v>
      </c>
      <c r="G196" s="13">
        <v>13</v>
      </c>
      <c r="H196" s="13">
        <v>55</v>
      </c>
      <c r="I196" s="13" t="b">
        <v>1</v>
      </c>
      <c r="J196" s="4">
        <v>0.236363636363636</v>
      </c>
      <c r="K196">
        <f t="shared" ref="K196:K259" si="15">H196/$H$1</f>
        <v>1.0738831615120275E-4</v>
      </c>
      <c r="L196">
        <f t="shared" ref="L196:L259" si="16">SQRT(K196)</f>
        <v>1.0362833403620979E-2</v>
      </c>
      <c r="M196">
        <f t="shared" ref="M196:M259" si="17">J196*L196</f>
        <v>2.4493969863104092E-3</v>
      </c>
      <c r="N196">
        <f t="shared" ref="N196:N259" si="18">L196</f>
        <v>1.0362833403620979E-2</v>
      </c>
      <c r="O196">
        <f t="shared" ref="O196:O259" si="19">E196*L196</f>
        <v>0.11399116743983076</v>
      </c>
      <c r="Q196" s="7">
        <v>170</v>
      </c>
      <c r="R196" s="7">
        <v>2.0320460197377076E-3</v>
      </c>
      <c r="S196" s="7">
        <v>1.1905002094477189E-3</v>
      </c>
      <c r="U196" s="7">
        <v>3.7146614069690993</v>
      </c>
      <c r="V196" s="7">
        <v>0</v>
      </c>
    </row>
    <row r="197" spans="1:22" x14ac:dyDescent="0.35">
      <c r="A197" s="3">
        <v>2014</v>
      </c>
      <c r="B197" s="13" t="s">
        <v>30</v>
      </c>
      <c r="C197" s="13" t="s">
        <v>127</v>
      </c>
      <c r="D197" s="13">
        <v>2001</v>
      </c>
      <c r="E197" s="17">
        <v>13</v>
      </c>
      <c r="F197" s="13">
        <v>110</v>
      </c>
      <c r="G197" s="13">
        <v>34</v>
      </c>
      <c r="H197" s="13">
        <v>144</v>
      </c>
      <c r="I197" s="13" t="b">
        <v>1</v>
      </c>
      <c r="J197" s="4">
        <v>0.23611111111111099</v>
      </c>
      <c r="K197">
        <f t="shared" si="15"/>
        <v>2.8116213683223993E-4</v>
      </c>
      <c r="L197">
        <f t="shared" si="16"/>
        <v>1.676789005308181E-2</v>
      </c>
      <c r="M197">
        <f t="shared" si="17"/>
        <v>3.9590851514220921E-3</v>
      </c>
      <c r="N197">
        <f t="shared" si="18"/>
        <v>1.676789005308181E-2</v>
      </c>
      <c r="O197">
        <f t="shared" si="19"/>
        <v>0.21798257069006355</v>
      </c>
      <c r="Q197" s="7">
        <v>171</v>
      </c>
      <c r="R197" s="7">
        <v>1.6416677821363668E-3</v>
      </c>
      <c r="S197" s="7">
        <v>2.0575043996878431E-3</v>
      </c>
      <c r="U197" s="7">
        <v>3.7365768134998905</v>
      </c>
      <c r="V197" s="7">
        <v>0</v>
      </c>
    </row>
    <row r="198" spans="1:22" x14ac:dyDescent="0.35">
      <c r="A198" s="5">
        <v>2013</v>
      </c>
      <c r="B198" s="14" t="s">
        <v>118</v>
      </c>
      <c r="C198" s="14" t="s">
        <v>119</v>
      </c>
      <c r="D198" s="14">
        <v>2001</v>
      </c>
      <c r="E198" s="14">
        <v>12</v>
      </c>
      <c r="F198" s="14">
        <v>104</v>
      </c>
      <c r="G198" s="14">
        <v>32</v>
      </c>
      <c r="H198" s="14">
        <v>136</v>
      </c>
      <c r="I198" s="14" t="b">
        <v>1</v>
      </c>
      <c r="J198" s="6">
        <v>0.23529411764705899</v>
      </c>
      <c r="K198">
        <f t="shared" si="15"/>
        <v>2.655420181193377E-4</v>
      </c>
      <c r="L198">
        <f t="shared" si="16"/>
        <v>1.6295460046262509E-2</v>
      </c>
      <c r="M198">
        <f t="shared" si="17"/>
        <v>3.83422589323824E-3</v>
      </c>
      <c r="N198">
        <f t="shared" si="18"/>
        <v>1.6295460046262509E-2</v>
      </c>
      <c r="O198">
        <f t="shared" si="19"/>
        <v>0.19554552055515012</v>
      </c>
      <c r="Q198" s="7">
        <v>172</v>
      </c>
      <c r="R198" s="7">
        <v>1.3016434167755224E-3</v>
      </c>
      <c r="S198" s="7">
        <v>1.2670437175877113E-3</v>
      </c>
      <c r="U198" s="7">
        <v>3.7584922200306816</v>
      </c>
      <c r="V198" s="7">
        <v>0</v>
      </c>
    </row>
    <row r="199" spans="1:22" x14ac:dyDescent="0.35">
      <c r="A199" s="3">
        <v>2013</v>
      </c>
      <c r="B199" s="13" t="s">
        <v>24</v>
      </c>
      <c r="C199" s="13" t="s">
        <v>65</v>
      </c>
      <c r="D199" s="13">
        <v>2005</v>
      </c>
      <c r="E199" s="17">
        <v>8</v>
      </c>
      <c r="F199" s="13">
        <v>91</v>
      </c>
      <c r="G199" s="13">
        <v>28</v>
      </c>
      <c r="H199" s="13">
        <v>119</v>
      </c>
      <c r="I199" s="13" t="b">
        <v>1</v>
      </c>
      <c r="J199" s="4">
        <v>0.23529411764705899</v>
      </c>
      <c r="K199">
        <f t="shared" si="15"/>
        <v>2.323492658544205E-4</v>
      </c>
      <c r="L199">
        <f t="shared" si="16"/>
        <v>1.5243007113244438E-2</v>
      </c>
      <c r="M199">
        <f t="shared" si="17"/>
        <v>3.5865899089986939E-3</v>
      </c>
      <c r="N199">
        <f t="shared" si="18"/>
        <v>1.5243007113244438E-2</v>
      </c>
      <c r="O199">
        <f t="shared" si="19"/>
        <v>0.1219440569059555</v>
      </c>
      <c r="Q199" s="7">
        <v>173</v>
      </c>
      <c r="R199" s="7">
        <v>8.2068279467797044E-4</v>
      </c>
      <c r="S199" s="7">
        <v>1.7480043396852633E-3</v>
      </c>
      <c r="U199" s="7">
        <v>3.7804076265614728</v>
      </c>
      <c r="V199" s="7">
        <v>0</v>
      </c>
    </row>
    <row r="200" spans="1:22" x14ac:dyDescent="0.35">
      <c r="A200" s="3">
        <v>2016</v>
      </c>
      <c r="B200" s="13" t="s">
        <v>98</v>
      </c>
      <c r="C200" s="13" t="s">
        <v>276</v>
      </c>
      <c r="D200" s="13">
        <v>2004</v>
      </c>
      <c r="E200" s="14">
        <v>12</v>
      </c>
      <c r="F200" s="13">
        <v>52</v>
      </c>
      <c r="G200" s="13">
        <v>16</v>
      </c>
      <c r="H200" s="13">
        <v>68</v>
      </c>
      <c r="I200" s="13" t="b">
        <v>1</v>
      </c>
      <c r="J200" s="4">
        <v>0.23529411764705899</v>
      </c>
      <c r="K200">
        <f t="shared" si="15"/>
        <v>1.3277100905966885E-4</v>
      </c>
      <c r="L200">
        <f t="shared" si="16"/>
        <v>1.152263030126667E-2</v>
      </c>
      <c r="M200">
        <f t="shared" si="17"/>
        <v>2.7112071297098065E-3</v>
      </c>
      <c r="N200">
        <f t="shared" si="18"/>
        <v>1.152263030126667E-2</v>
      </c>
      <c r="O200">
        <f t="shared" si="19"/>
        <v>0.13827156361520004</v>
      </c>
      <c r="Q200" s="7">
        <v>174</v>
      </c>
      <c r="R200" s="7">
        <v>1.6222838315072231E-3</v>
      </c>
      <c r="S200" s="7">
        <v>9.4640330285601063E-4</v>
      </c>
      <c r="U200" s="7">
        <v>3.8023230330922639</v>
      </c>
      <c r="V200" s="7">
        <v>0</v>
      </c>
    </row>
    <row r="201" spans="1:22" x14ac:dyDescent="0.35">
      <c r="A201" s="24">
        <v>2017</v>
      </c>
      <c r="B201" s="17" t="s">
        <v>58</v>
      </c>
      <c r="C201" s="17" t="s">
        <v>142</v>
      </c>
      <c r="D201" s="17">
        <v>2005</v>
      </c>
      <c r="E201" s="17">
        <v>12</v>
      </c>
      <c r="F201" s="17">
        <v>52</v>
      </c>
      <c r="G201" s="17">
        <v>16</v>
      </c>
      <c r="H201" s="17">
        <v>68</v>
      </c>
      <c r="I201" s="17" t="b">
        <v>1</v>
      </c>
      <c r="J201" s="25">
        <v>0.23529411764705899</v>
      </c>
      <c r="K201">
        <f t="shared" si="15"/>
        <v>1.3277100905966885E-4</v>
      </c>
      <c r="L201">
        <f t="shared" si="16"/>
        <v>1.152263030126667E-2</v>
      </c>
      <c r="M201">
        <f t="shared" si="17"/>
        <v>2.7112071297098065E-3</v>
      </c>
      <c r="N201">
        <f t="shared" si="18"/>
        <v>1.152263030126667E-2</v>
      </c>
      <c r="O201">
        <f t="shared" si="19"/>
        <v>0.13827156361520004</v>
      </c>
      <c r="Q201" s="7">
        <v>175</v>
      </c>
      <c r="R201" s="7">
        <v>1.5653437477412212E-3</v>
      </c>
      <c r="S201" s="7">
        <v>9.0662880323479859E-4</v>
      </c>
      <c r="U201" s="7">
        <v>3.8242384396230551</v>
      </c>
      <c r="V201" s="7">
        <v>0</v>
      </c>
    </row>
    <row r="202" spans="1:22" x14ac:dyDescent="0.35">
      <c r="A202" s="3">
        <v>2017</v>
      </c>
      <c r="B202" s="13" t="s">
        <v>79</v>
      </c>
      <c r="C202" s="13" t="s">
        <v>81</v>
      </c>
      <c r="D202" s="13">
        <v>2002</v>
      </c>
      <c r="E202" s="14">
        <v>15</v>
      </c>
      <c r="F202" s="13">
        <v>52</v>
      </c>
      <c r="G202" s="13">
        <v>16</v>
      </c>
      <c r="H202" s="13">
        <v>68</v>
      </c>
      <c r="I202" s="13" t="b">
        <v>1</v>
      </c>
      <c r="J202" s="4">
        <v>0.23529411764705899</v>
      </c>
      <c r="K202">
        <f t="shared" si="15"/>
        <v>1.3277100905966885E-4</v>
      </c>
      <c r="L202">
        <f t="shared" si="16"/>
        <v>1.152263030126667E-2</v>
      </c>
      <c r="M202">
        <f t="shared" si="17"/>
        <v>2.7112071297098065E-3</v>
      </c>
      <c r="N202">
        <f t="shared" si="18"/>
        <v>1.152263030126667E-2</v>
      </c>
      <c r="O202">
        <f t="shared" si="19"/>
        <v>0.17283945451900007</v>
      </c>
      <c r="Q202" s="7">
        <v>176</v>
      </c>
      <c r="R202" s="7">
        <v>1.4106505742269705E-3</v>
      </c>
      <c r="S202" s="7">
        <v>1.0613219767490493E-3</v>
      </c>
      <c r="U202" s="7">
        <v>3.8461538461538463</v>
      </c>
      <c r="V202" s="7">
        <v>0</v>
      </c>
    </row>
    <row r="203" spans="1:22" x14ac:dyDescent="0.35">
      <c r="A203" s="3">
        <v>2017</v>
      </c>
      <c r="B203" s="13" t="s">
        <v>33</v>
      </c>
      <c r="C203" s="13" t="s">
        <v>86</v>
      </c>
      <c r="D203" s="13">
        <v>2002</v>
      </c>
      <c r="E203" s="17">
        <v>15</v>
      </c>
      <c r="F203" s="13">
        <v>39</v>
      </c>
      <c r="G203" s="13">
        <v>12</v>
      </c>
      <c r="H203" s="13">
        <v>51</v>
      </c>
      <c r="I203" s="13" t="b">
        <v>1</v>
      </c>
      <c r="J203" s="4">
        <v>0.23529411764705899</v>
      </c>
      <c r="K203">
        <f t="shared" si="15"/>
        <v>9.9578256794751642E-5</v>
      </c>
      <c r="L203">
        <f t="shared" si="16"/>
        <v>9.9788905593132769E-3</v>
      </c>
      <c r="M203">
        <f t="shared" si="17"/>
        <v>2.3479742492501844E-3</v>
      </c>
      <c r="N203">
        <f t="shared" si="18"/>
        <v>9.9788905593132769E-3</v>
      </c>
      <c r="O203">
        <f t="shared" si="19"/>
        <v>0.14968335838969915</v>
      </c>
      <c r="Q203" s="7">
        <v>177</v>
      </c>
      <c r="R203" s="7">
        <v>2.8667282020924528E-3</v>
      </c>
      <c r="S203" s="7">
        <v>1.240549267221544E-3</v>
      </c>
      <c r="U203" s="7">
        <v>3.868069252684637</v>
      </c>
      <c r="V203" s="7">
        <v>0</v>
      </c>
    </row>
    <row r="204" spans="1:22" x14ac:dyDescent="0.35">
      <c r="A204" s="3">
        <v>2014</v>
      </c>
      <c r="B204" s="13" t="s">
        <v>30</v>
      </c>
      <c r="C204" s="13" t="s">
        <v>47</v>
      </c>
      <c r="D204" s="13">
        <v>2005</v>
      </c>
      <c r="E204" s="14">
        <v>9</v>
      </c>
      <c r="F204" s="13">
        <v>131</v>
      </c>
      <c r="G204" s="13">
        <v>40</v>
      </c>
      <c r="H204" s="13">
        <v>171</v>
      </c>
      <c r="I204" s="13" t="b">
        <v>1</v>
      </c>
      <c r="J204" s="4">
        <v>0.233918128654971</v>
      </c>
      <c r="K204">
        <f t="shared" si="15"/>
        <v>3.3388003748828493E-4</v>
      </c>
      <c r="L204">
        <f t="shared" si="16"/>
        <v>1.8272384559446117E-2</v>
      </c>
      <c r="M204">
        <f t="shared" si="17"/>
        <v>4.2742420022096224E-3</v>
      </c>
      <c r="N204">
        <f t="shared" si="18"/>
        <v>1.8272384559446117E-2</v>
      </c>
      <c r="O204">
        <f t="shared" si="19"/>
        <v>0.16445146103501507</v>
      </c>
      <c r="Q204" s="7">
        <v>178</v>
      </c>
      <c r="R204" s="7">
        <v>1.2085455723203193E-3</v>
      </c>
      <c r="S204" s="7">
        <v>1.1627921802246019E-3</v>
      </c>
      <c r="U204" s="7">
        <v>3.8899846592154281</v>
      </c>
      <c r="V204" s="7">
        <v>0</v>
      </c>
    </row>
    <row r="205" spans="1:22" x14ac:dyDescent="0.35">
      <c r="A205" s="3">
        <v>2015</v>
      </c>
      <c r="B205" s="13" t="s">
        <v>52</v>
      </c>
      <c r="C205" s="13" t="s">
        <v>53</v>
      </c>
      <c r="D205" s="13">
        <v>2002</v>
      </c>
      <c r="E205" s="17">
        <v>13</v>
      </c>
      <c r="F205" s="13">
        <v>105</v>
      </c>
      <c r="G205" s="13">
        <v>32</v>
      </c>
      <c r="H205" s="13">
        <v>137</v>
      </c>
      <c r="I205" s="13" t="b">
        <v>1</v>
      </c>
      <c r="J205" s="4">
        <v>0.233576642335766</v>
      </c>
      <c r="K205">
        <f t="shared" si="15"/>
        <v>2.6749453295845049E-4</v>
      </c>
      <c r="L205">
        <f t="shared" si="16"/>
        <v>1.6355260100605264E-2</v>
      </c>
      <c r="M205">
        <f t="shared" si="17"/>
        <v>3.8202067388275001E-3</v>
      </c>
      <c r="N205">
        <f t="shared" si="18"/>
        <v>1.6355260100605264E-2</v>
      </c>
      <c r="O205">
        <f t="shared" si="19"/>
        <v>0.21261838130786842</v>
      </c>
      <c r="Q205" s="7">
        <v>179</v>
      </c>
      <c r="R205" s="7">
        <v>1.5062527235544863E-3</v>
      </c>
      <c r="S205" s="7">
        <v>8.6508502899043487E-4</v>
      </c>
      <c r="U205" s="7">
        <v>3.9119000657462193</v>
      </c>
      <c r="V205" s="7">
        <v>0</v>
      </c>
    </row>
    <row r="206" spans="1:22" x14ac:dyDescent="0.35">
      <c r="A206" s="5">
        <v>2013</v>
      </c>
      <c r="B206" s="14" t="s">
        <v>30</v>
      </c>
      <c r="C206" s="14" t="s">
        <v>60</v>
      </c>
      <c r="D206" s="14">
        <v>2000</v>
      </c>
      <c r="E206" s="14">
        <v>13</v>
      </c>
      <c r="F206" s="14">
        <v>184</v>
      </c>
      <c r="G206" s="14">
        <v>56</v>
      </c>
      <c r="H206" s="14">
        <v>240</v>
      </c>
      <c r="I206" s="14" t="b">
        <v>1</v>
      </c>
      <c r="J206" s="6">
        <v>0.233333333333333</v>
      </c>
      <c r="K206">
        <f t="shared" si="15"/>
        <v>4.6860356138706655E-4</v>
      </c>
      <c r="L206">
        <f t="shared" si="16"/>
        <v>2.1647252975540952E-2</v>
      </c>
      <c r="M206">
        <f t="shared" si="17"/>
        <v>5.0510256942928817E-3</v>
      </c>
      <c r="N206">
        <f t="shared" si="18"/>
        <v>2.1647252975540952E-2</v>
      </c>
      <c r="O206">
        <f t="shared" si="19"/>
        <v>0.28141428868203239</v>
      </c>
      <c r="Q206" s="7">
        <v>180</v>
      </c>
      <c r="R206" s="7">
        <v>1.6551062991715694E-3</v>
      </c>
      <c r="S206" s="7">
        <v>7.1623145337335178E-4</v>
      </c>
      <c r="U206" s="7">
        <v>3.9338154722770104</v>
      </c>
      <c r="V206" s="7">
        <v>0</v>
      </c>
    </row>
    <row r="207" spans="1:22" x14ac:dyDescent="0.35">
      <c r="A207" s="24">
        <v>2016</v>
      </c>
      <c r="B207" s="17" t="s">
        <v>33</v>
      </c>
      <c r="C207" s="17" t="s">
        <v>34</v>
      </c>
      <c r="D207" s="17">
        <v>2002</v>
      </c>
      <c r="E207" s="17">
        <v>14</v>
      </c>
      <c r="F207" s="17">
        <v>92</v>
      </c>
      <c r="G207" s="17">
        <v>28</v>
      </c>
      <c r="H207" s="17">
        <v>120</v>
      </c>
      <c r="I207" s="17" t="b">
        <v>1</v>
      </c>
      <c r="J207" s="25">
        <v>0.233333333333333</v>
      </c>
      <c r="K207">
        <f t="shared" si="15"/>
        <v>2.3430178069353328E-4</v>
      </c>
      <c r="L207">
        <f t="shared" si="16"/>
        <v>1.5306919373065674E-2</v>
      </c>
      <c r="M207">
        <f t="shared" si="17"/>
        <v>3.5716145203819856E-3</v>
      </c>
      <c r="N207">
        <f t="shared" si="18"/>
        <v>1.5306919373065674E-2</v>
      </c>
      <c r="O207">
        <f t="shared" si="19"/>
        <v>0.21429687122291943</v>
      </c>
      <c r="Q207" s="7">
        <v>181</v>
      </c>
      <c r="R207" s="7">
        <v>1.9722867802151696E-3</v>
      </c>
      <c r="S207" s="7">
        <v>8.4685500434605789E-4</v>
      </c>
      <c r="U207" s="7">
        <v>3.9557308788078016</v>
      </c>
      <c r="V207" s="7">
        <v>0</v>
      </c>
    </row>
    <row r="208" spans="1:22" x14ac:dyDescent="0.35">
      <c r="A208" s="3">
        <v>2014</v>
      </c>
      <c r="B208" s="13" t="s">
        <v>24</v>
      </c>
      <c r="C208" s="13" t="s">
        <v>331</v>
      </c>
      <c r="D208" s="13">
        <v>2003</v>
      </c>
      <c r="E208" s="14">
        <v>11</v>
      </c>
      <c r="F208" s="13">
        <v>46</v>
      </c>
      <c r="G208" s="13">
        <v>14</v>
      </c>
      <c r="H208" s="13">
        <v>60</v>
      </c>
      <c r="I208" s="13" t="b">
        <v>1</v>
      </c>
      <c r="J208" s="4">
        <v>0.233333333333333</v>
      </c>
      <c r="K208">
        <f t="shared" si="15"/>
        <v>1.1715089034676664E-4</v>
      </c>
      <c r="L208">
        <f t="shared" si="16"/>
        <v>1.0823626487770476E-2</v>
      </c>
      <c r="M208">
        <f t="shared" si="17"/>
        <v>2.5255128471464408E-3</v>
      </c>
      <c r="N208">
        <f t="shared" si="18"/>
        <v>1.0823626487770476E-2</v>
      </c>
      <c r="O208">
        <f t="shared" si="19"/>
        <v>0.11905989136547523</v>
      </c>
      <c r="Q208" s="7">
        <v>182</v>
      </c>
      <c r="R208" s="7">
        <v>1.8412657880249074E-3</v>
      </c>
      <c r="S208" s="7">
        <v>1.3637187505842522E-3</v>
      </c>
      <c r="U208" s="7">
        <v>3.9776462853385928</v>
      </c>
      <c r="V208" s="7">
        <v>0</v>
      </c>
    </row>
    <row r="209" spans="1:22" x14ac:dyDescent="0.35">
      <c r="A209" s="3">
        <v>2014</v>
      </c>
      <c r="B209" s="13" t="s">
        <v>52</v>
      </c>
      <c r="C209" s="13" t="s">
        <v>90</v>
      </c>
      <c r="D209" s="13">
        <v>2000</v>
      </c>
      <c r="E209" s="17">
        <v>14</v>
      </c>
      <c r="F209" s="13">
        <v>46</v>
      </c>
      <c r="G209" s="13">
        <v>14</v>
      </c>
      <c r="H209" s="13">
        <v>60</v>
      </c>
      <c r="I209" s="13" t="b">
        <v>1</v>
      </c>
      <c r="J209" s="4">
        <v>0.233333333333333</v>
      </c>
      <c r="K209">
        <f t="shared" si="15"/>
        <v>1.1715089034676664E-4</v>
      </c>
      <c r="L209">
        <f t="shared" si="16"/>
        <v>1.0823626487770476E-2</v>
      </c>
      <c r="M209">
        <f t="shared" si="17"/>
        <v>2.5255128471464408E-3</v>
      </c>
      <c r="N209">
        <f t="shared" si="18"/>
        <v>1.0823626487770476E-2</v>
      </c>
      <c r="O209">
        <f t="shared" si="19"/>
        <v>0.15153077082878666</v>
      </c>
      <c r="Q209" s="7">
        <v>183</v>
      </c>
      <c r="R209" s="7">
        <v>2.0431806018255372E-3</v>
      </c>
      <c r="S209" s="7">
        <v>1.1618039367836223E-3</v>
      </c>
      <c r="U209" s="7">
        <v>3.9995616918693839</v>
      </c>
      <c r="V209" s="7">
        <v>0</v>
      </c>
    </row>
    <row r="210" spans="1:22" x14ac:dyDescent="0.35">
      <c r="A210" s="5">
        <v>2014</v>
      </c>
      <c r="B210" s="14" t="s">
        <v>113</v>
      </c>
      <c r="C210" s="14" t="s">
        <v>309</v>
      </c>
      <c r="D210" s="14">
        <v>2002</v>
      </c>
      <c r="E210" s="14">
        <v>12</v>
      </c>
      <c r="F210" s="14">
        <v>46</v>
      </c>
      <c r="G210" s="14">
        <v>14</v>
      </c>
      <c r="H210" s="14">
        <v>60</v>
      </c>
      <c r="I210" s="14" t="b">
        <v>1</v>
      </c>
      <c r="J210" s="6">
        <v>0.233333333333333</v>
      </c>
      <c r="K210">
        <f t="shared" si="15"/>
        <v>1.1715089034676664E-4</v>
      </c>
      <c r="L210">
        <f t="shared" si="16"/>
        <v>1.0823626487770476E-2</v>
      </c>
      <c r="M210">
        <f t="shared" si="17"/>
        <v>2.5255128471464408E-3</v>
      </c>
      <c r="N210">
        <f t="shared" si="18"/>
        <v>1.0823626487770476E-2</v>
      </c>
      <c r="O210">
        <f t="shared" si="19"/>
        <v>0.1298835178532457</v>
      </c>
      <c r="Q210" s="7">
        <v>184</v>
      </c>
      <c r="R210" s="7">
        <v>2.2643943613925984E-3</v>
      </c>
      <c r="S210" s="7">
        <v>1.2847340592389558E-3</v>
      </c>
      <c r="U210" s="7">
        <v>4.0214770984001751</v>
      </c>
      <c r="V210" s="7">
        <v>0</v>
      </c>
    </row>
    <row r="211" spans="1:22" x14ac:dyDescent="0.35">
      <c r="A211" s="3">
        <v>2013</v>
      </c>
      <c r="B211" s="13" t="s">
        <v>30</v>
      </c>
      <c r="C211" s="13" t="s">
        <v>47</v>
      </c>
      <c r="D211" s="13">
        <v>1999</v>
      </c>
      <c r="E211" s="17">
        <v>14</v>
      </c>
      <c r="F211" s="13">
        <v>148</v>
      </c>
      <c r="G211" s="13">
        <v>45</v>
      </c>
      <c r="H211" s="13">
        <v>193</v>
      </c>
      <c r="I211" s="13" t="b">
        <v>1</v>
      </c>
      <c r="J211" s="4">
        <v>0.233160621761658</v>
      </c>
      <c r="K211">
        <f t="shared" si="15"/>
        <v>3.7683536394876599E-4</v>
      </c>
      <c r="L211">
        <f t="shared" si="16"/>
        <v>1.9412247781974295E-2</v>
      </c>
      <c r="M211">
        <f t="shared" si="17"/>
        <v>4.5261717626364929E-3</v>
      </c>
      <c r="N211">
        <f t="shared" si="18"/>
        <v>1.9412247781974295E-2</v>
      </c>
      <c r="O211">
        <f t="shared" si="19"/>
        <v>0.27177146894764015</v>
      </c>
      <c r="Q211" s="7">
        <v>185</v>
      </c>
      <c r="R211" s="7">
        <v>1.7436135862250303E-3</v>
      </c>
      <c r="S211" s="7">
        <v>9.8775149485846891E-4</v>
      </c>
      <c r="U211" s="7">
        <v>4.0433925049309662</v>
      </c>
      <c r="V211" s="7">
        <v>0</v>
      </c>
    </row>
    <row r="212" spans="1:22" x14ac:dyDescent="0.35">
      <c r="A212" s="5">
        <v>2015</v>
      </c>
      <c r="B212" s="14" t="s">
        <v>79</v>
      </c>
      <c r="C212" s="14" t="s">
        <v>81</v>
      </c>
      <c r="D212" s="14">
        <v>2000</v>
      </c>
      <c r="E212" s="14">
        <v>15</v>
      </c>
      <c r="F212" s="14">
        <v>102</v>
      </c>
      <c r="G212" s="14">
        <v>31</v>
      </c>
      <c r="H212" s="14">
        <v>133</v>
      </c>
      <c r="I212" s="14" t="b">
        <v>1</v>
      </c>
      <c r="J212" s="6">
        <v>0.233082706766917</v>
      </c>
      <c r="K212">
        <f t="shared" si="15"/>
        <v>2.5968447360199935E-4</v>
      </c>
      <c r="L212">
        <f t="shared" si="16"/>
        <v>1.6114728468143647E-2</v>
      </c>
      <c r="M212">
        <f t="shared" si="17"/>
        <v>3.7560645301688155E-3</v>
      </c>
      <c r="N212">
        <f t="shared" si="18"/>
        <v>1.6114728468143647E-2</v>
      </c>
      <c r="O212">
        <f t="shared" si="19"/>
        <v>0.2417209270221547</v>
      </c>
      <c r="Q212" s="7">
        <v>186</v>
      </c>
      <c r="R212" s="7">
        <v>1.9159240575990814E-3</v>
      </c>
      <c r="S212" s="7">
        <v>8.1544102348441783E-4</v>
      </c>
      <c r="U212" s="7">
        <v>4.0653079114617574</v>
      </c>
      <c r="V212" s="7">
        <v>0</v>
      </c>
    </row>
    <row r="213" spans="1:22" x14ac:dyDescent="0.35">
      <c r="A213" s="3">
        <v>2013</v>
      </c>
      <c r="B213" s="13" t="s">
        <v>33</v>
      </c>
      <c r="C213" s="13" t="s">
        <v>109</v>
      </c>
      <c r="D213" s="13">
        <v>1999</v>
      </c>
      <c r="E213" s="17">
        <v>14</v>
      </c>
      <c r="F213" s="13">
        <v>56</v>
      </c>
      <c r="G213" s="13">
        <v>17</v>
      </c>
      <c r="H213" s="13">
        <v>73</v>
      </c>
      <c r="I213" s="13" t="b">
        <v>1</v>
      </c>
      <c r="J213" s="4">
        <v>0.232876712328767</v>
      </c>
      <c r="K213">
        <f t="shared" si="15"/>
        <v>1.4253358325523274E-4</v>
      </c>
      <c r="L213">
        <f t="shared" si="16"/>
        <v>1.1938742951216963E-2</v>
      </c>
      <c r="M213">
        <f t="shared" si="17"/>
        <v>2.7802552078176473E-3</v>
      </c>
      <c r="N213">
        <f t="shared" si="18"/>
        <v>1.1938742951216963E-2</v>
      </c>
      <c r="O213">
        <f t="shared" si="19"/>
        <v>0.16714240131703748</v>
      </c>
      <c r="Q213" s="7">
        <v>187</v>
      </c>
      <c r="R213" s="7">
        <v>1.1895013161509664E-3</v>
      </c>
      <c r="S213" s="7">
        <v>1.4511931535947532E-3</v>
      </c>
      <c r="U213" s="7">
        <v>4.0872233179925486</v>
      </c>
      <c r="V213" s="7">
        <v>0</v>
      </c>
    </row>
    <row r="214" spans="1:22" x14ac:dyDescent="0.35">
      <c r="A214" s="5">
        <v>2013</v>
      </c>
      <c r="B214" s="14" t="s">
        <v>24</v>
      </c>
      <c r="C214" s="14" t="s">
        <v>116</v>
      </c>
      <c r="D214" s="14">
        <v>1998</v>
      </c>
      <c r="E214" s="14">
        <v>15</v>
      </c>
      <c r="F214" s="14">
        <v>132</v>
      </c>
      <c r="G214" s="14">
        <v>40</v>
      </c>
      <c r="H214" s="14">
        <v>172</v>
      </c>
      <c r="I214" s="14" t="b">
        <v>1</v>
      </c>
      <c r="J214" s="6">
        <v>0.232558139534884</v>
      </c>
      <c r="K214">
        <f t="shared" si="15"/>
        <v>3.3583255232739768E-4</v>
      </c>
      <c r="L214">
        <f t="shared" si="16"/>
        <v>1.8325734700889829E-2</v>
      </c>
      <c r="M214">
        <f t="shared" si="17"/>
        <v>4.261798767648802E-3</v>
      </c>
      <c r="N214">
        <f t="shared" si="18"/>
        <v>1.8325734700889829E-2</v>
      </c>
      <c r="O214">
        <f t="shared" si="19"/>
        <v>0.27488602051334743</v>
      </c>
      <c r="Q214" s="7">
        <v>188</v>
      </c>
      <c r="R214" s="7">
        <v>1.5236767646041906E-3</v>
      </c>
      <c r="S214" s="7">
        <v>1.117017705141529E-3</v>
      </c>
      <c r="U214" s="7">
        <v>4.1091387245233397</v>
      </c>
      <c r="V214" s="7">
        <v>0</v>
      </c>
    </row>
    <row r="215" spans="1:22" x14ac:dyDescent="0.35">
      <c r="A215" s="3">
        <v>2015</v>
      </c>
      <c r="B215" s="13" t="s">
        <v>52</v>
      </c>
      <c r="C215" s="13" t="s">
        <v>165</v>
      </c>
      <c r="D215" s="13">
        <v>2004</v>
      </c>
      <c r="E215" s="17">
        <v>11</v>
      </c>
      <c r="F215" s="13">
        <v>66</v>
      </c>
      <c r="G215" s="13">
        <v>20</v>
      </c>
      <c r="H215" s="13">
        <v>86</v>
      </c>
      <c r="I215" s="13" t="b">
        <v>1</v>
      </c>
      <c r="J215" s="4">
        <v>0.232558139534884</v>
      </c>
      <c r="K215">
        <f t="shared" si="15"/>
        <v>1.6791627616369884E-4</v>
      </c>
      <c r="L215">
        <f t="shared" si="16"/>
        <v>1.2958251277224827E-2</v>
      </c>
      <c r="M215">
        <f t="shared" si="17"/>
        <v>3.0135468086569402E-3</v>
      </c>
      <c r="N215">
        <f t="shared" si="18"/>
        <v>1.2958251277224827E-2</v>
      </c>
      <c r="O215">
        <f t="shared" si="19"/>
        <v>0.14254076404947311</v>
      </c>
      <c r="Q215" s="7">
        <v>189</v>
      </c>
      <c r="R215" s="7">
        <v>1.8578522130574151E-3</v>
      </c>
      <c r="S215" s="7">
        <v>7.8284225668830447E-4</v>
      </c>
      <c r="U215" s="7">
        <v>4.1310541310541309</v>
      </c>
      <c r="V215" s="7">
        <v>0</v>
      </c>
    </row>
    <row r="216" spans="1:22" x14ac:dyDescent="0.35">
      <c r="A216" s="3">
        <v>2016</v>
      </c>
      <c r="B216" s="13" t="s">
        <v>30</v>
      </c>
      <c r="C216" s="13" t="s">
        <v>47</v>
      </c>
      <c r="D216" s="13">
        <v>2002</v>
      </c>
      <c r="E216" s="14">
        <v>14</v>
      </c>
      <c r="F216" s="13">
        <v>142</v>
      </c>
      <c r="G216" s="13">
        <v>43</v>
      </c>
      <c r="H216" s="13">
        <v>185</v>
      </c>
      <c r="I216" s="13" t="b">
        <v>1</v>
      </c>
      <c r="J216" s="4">
        <v>0.232432432432432</v>
      </c>
      <c r="K216">
        <f t="shared" si="15"/>
        <v>3.6121524523586381E-4</v>
      </c>
      <c r="L216">
        <f t="shared" si="16"/>
        <v>1.9005663504225886E-2</v>
      </c>
      <c r="M216">
        <f t="shared" si="17"/>
        <v>4.4175325982795223E-3</v>
      </c>
      <c r="N216">
        <f t="shared" si="18"/>
        <v>1.9005663504225886E-2</v>
      </c>
      <c r="O216">
        <f t="shared" si="19"/>
        <v>0.26607928905916239</v>
      </c>
      <c r="Q216" s="7">
        <v>190</v>
      </c>
      <c r="R216" s="7">
        <v>2.6944667849296234E-3</v>
      </c>
      <c r="S216" s="7">
        <v>1.5033238748094748E-3</v>
      </c>
      <c r="U216" s="7">
        <v>4.152969537584922</v>
      </c>
      <c r="V216" s="7">
        <v>0</v>
      </c>
    </row>
    <row r="217" spans="1:22" x14ac:dyDescent="0.35">
      <c r="A217" s="24">
        <v>2017</v>
      </c>
      <c r="B217" s="17" t="s">
        <v>30</v>
      </c>
      <c r="C217" s="17" t="s">
        <v>47</v>
      </c>
      <c r="D217" s="17">
        <v>2005</v>
      </c>
      <c r="E217" s="17">
        <v>12</v>
      </c>
      <c r="F217" s="17">
        <v>109</v>
      </c>
      <c r="G217" s="17">
        <v>33</v>
      </c>
      <c r="H217" s="17">
        <v>142</v>
      </c>
      <c r="I217" s="17" t="b">
        <v>1</v>
      </c>
      <c r="J217" s="25">
        <v>0.23239436619718301</v>
      </c>
      <c r="K217">
        <f t="shared" si="15"/>
        <v>2.7725710715401439E-4</v>
      </c>
      <c r="L217">
        <f t="shared" si="16"/>
        <v>1.6651039221442437E-2</v>
      </c>
      <c r="M217">
        <f t="shared" si="17"/>
        <v>3.8696077063915509E-3</v>
      </c>
      <c r="N217">
        <f t="shared" si="18"/>
        <v>1.6651039221442437E-2</v>
      </c>
      <c r="O217">
        <f t="shared" si="19"/>
        <v>0.19981247065730923</v>
      </c>
      <c r="Q217" s="7">
        <v>191</v>
      </c>
      <c r="R217" s="7">
        <v>1.7979056417503515E-3</v>
      </c>
      <c r="S217" s="7">
        <v>7.4891992794937339E-4</v>
      </c>
      <c r="U217" s="7">
        <v>4.1748849441157132</v>
      </c>
      <c r="V217" s="7">
        <v>0</v>
      </c>
    </row>
    <row r="218" spans="1:22" x14ac:dyDescent="0.35">
      <c r="A218" s="5">
        <v>2013</v>
      </c>
      <c r="B218" s="14" t="s">
        <v>67</v>
      </c>
      <c r="C218" s="14" t="s">
        <v>193</v>
      </c>
      <c r="D218" s="14">
        <v>2001</v>
      </c>
      <c r="E218" s="14">
        <v>12</v>
      </c>
      <c r="F218" s="14">
        <v>76</v>
      </c>
      <c r="G218" s="14">
        <v>23</v>
      </c>
      <c r="H218" s="14">
        <v>99</v>
      </c>
      <c r="I218" s="14" t="b">
        <v>1</v>
      </c>
      <c r="J218" s="6">
        <v>0.23232323232323199</v>
      </c>
      <c r="K218">
        <f t="shared" si="15"/>
        <v>1.9329896907216494E-4</v>
      </c>
      <c r="L218">
        <f t="shared" si="16"/>
        <v>1.3903199958001213E-2</v>
      </c>
      <c r="M218">
        <f t="shared" si="17"/>
        <v>3.2300363538790649E-3</v>
      </c>
      <c r="N218">
        <f t="shared" si="18"/>
        <v>1.3903199958001213E-2</v>
      </c>
      <c r="O218">
        <f t="shared" si="19"/>
        <v>0.16683839949601456</v>
      </c>
      <c r="Q218" s="7">
        <v>192</v>
      </c>
      <c r="R218" s="7">
        <v>4.8693855372160114E-4</v>
      </c>
      <c r="S218" s="7">
        <v>1.9624584325888079E-3</v>
      </c>
      <c r="U218" s="7">
        <v>4.1968003506465044</v>
      </c>
      <c r="V218" s="7">
        <v>0</v>
      </c>
    </row>
    <row r="219" spans="1:22" x14ac:dyDescent="0.35">
      <c r="A219" s="3">
        <v>2014</v>
      </c>
      <c r="B219" s="13" t="s">
        <v>98</v>
      </c>
      <c r="C219" s="13" t="s">
        <v>351</v>
      </c>
      <c r="D219" s="13">
        <v>2000</v>
      </c>
      <c r="E219" s="17">
        <v>14</v>
      </c>
      <c r="F219" s="13">
        <v>43</v>
      </c>
      <c r="G219" s="13">
        <v>13</v>
      </c>
      <c r="H219" s="13">
        <v>56</v>
      </c>
      <c r="I219" s="13" t="b">
        <v>1</v>
      </c>
      <c r="J219" s="4">
        <v>0.23214285714285701</v>
      </c>
      <c r="K219">
        <f t="shared" si="15"/>
        <v>1.0934083099031552E-4</v>
      </c>
      <c r="L219">
        <f t="shared" si="16"/>
        <v>1.0456616612954476E-2</v>
      </c>
      <c r="M219">
        <f t="shared" si="17"/>
        <v>2.4274288565787161E-3</v>
      </c>
      <c r="N219">
        <f t="shared" si="18"/>
        <v>1.0456616612954476E-2</v>
      </c>
      <c r="O219">
        <f t="shared" si="19"/>
        <v>0.14639263258136265</v>
      </c>
      <c r="Q219" s="7">
        <v>193</v>
      </c>
      <c r="R219" s="7">
        <v>1.2675332896664106E-3</v>
      </c>
      <c r="S219" s="7">
        <v>1.1818636966439986E-3</v>
      </c>
      <c r="U219" s="7">
        <v>4.2187157571772955</v>
      </c>
      <c r="V219" s="7">
        <v>0</v>
      </c>
    </row>
    <row r="220" spans="1:22" x14ac:dyDescent="0.35">
      <c r="A220" s="3">
        <v>2015</v>
      </c>
      <c r="B220" s="13" t="s">
        <v>79</v>
      </c>
      <c r="C220" s="13" t="s">
        <v>81</v>
      </c>
      <c r="D220" s="13">
        <v>2001</v>
      </c>
      <c r="E220" s="14">
        <v>14</v>
      </c>
      <c r="F220" s="13">
        <v>96</v>
      </c>
      <c r="G220" s="13">
        <v>29</v>
      </c>
      <c r="H220" s="13">
        <v>125</v>
      </c>
      <c r="I220" s="13" t="b">
        <v>1</v>
      </c>
      <c r="J220" s="4">
        <v>0.23200000000000001</v>
      </c>
      <c r="K220">
        <f t="shared" si="15"/>
        <v>2.4406435488909717E-4</v>
      </c>
      <c r="L220">
        <f t="shared" si="16"/>
        <v>1.5622559165805619E-2</v>
      </c>
      <c r="M220">
        <f t="shared" si="17"/>
        <v>3.6244337264669038E-3</v>
      </c>
      <c r="N220">
        <f t="shared" si="18"/>
        <v>1.5622559165805619E-2</v>
      </c>
      <c r="O220">
        <f t="shared" si="19"/>
        <v>0.21871582832127867</v>
      </c>
      <c r="Q220" s="7">
        <v>194</v>
      </c>
      <c r="R220" s="7">
        <v>1.1114143424774485E-3</v>
      </c>
      <c r="S220" s="7">
        <v>1.3379826438329606E-3</v>
      </c>
      <c r="U220" s="7">
        <v>4.2406311637080867</v>
      </c>
      <c r="V220" s="7">
        <v>0</v>
      </c>
    </row>
    <row r="221" spans="1:22" x14ac:dyDescent="0.35">
      <c r="A221" s="24">
        <v>2013</v>
      </c>
      <c r="B221" s="17" t="s">
        <v>30</v>
      </c>
      <c r="C221" s="17" t="s">
        <v>132</v>
      </c>
      <c r="D221" s="17">
        <v>2001</v>
      </c>
      <c r="E221" s="17">
        <v>12</v>
      </c>
      <c r="F221" s="17">
        <v>53</v>
      </c>
      <c r="G221" s="17">
        <v>16</v>
      </c>
      <c r="H221" s="17">
        <v>69</v>
      </c>
      <c r="I221" s="17" t="b">
        <v>1</v>
      </c>
      <c r="J221" s="25">
        <v>0.231884057971014</v>
      </c>
      <c r="K221">
        <f t="shared" si="15"/>
        <v>1.3472352389878162E-4</v>
      </c>
      <c r="L221">
        <f t="shared" si="16"/>
        <v>1.1607046303809666E-2</v>
      </c>
      <c r="M221">
        <f t="shared" si="17"/>
        <v>2.6914889979848442E-3</v>
      </c>
      <c r="N221">
        <f t="shared" si="18"/>
        <v>1.1607046303809666E-2</v>
      </c>
      <c r="O221">
        <f t="shared" si="19"/>
        <v>0.13928455564571599</v>
      </c>
      <c r="Q221" s="7">
        <v>195</v>
      </c>
      <c r="R221" s="7">
        <v>2.3035827414801097E-3</v>
      </c>
      <c r="S221" s="7">
        <v>1.6555024099419824E-3</v>
      </c>
      <c r="U221" s="7">
        <v>4.2625465702388778</v>
      </c>
      <c r="V221" s="7">
        <v>0</v>
      </c>
    </row>
    <row r="222" spans="1:22" x14ac:dyDescent="0.35">
      <c r="A222" s="5">
        <v>2014</v>
      </c>
      <c r="B222" s="14" t="s">
        <v>128</v>
      </c>
      <c r="C222" s="14" t="s">
        <v>212</v>
      </c>
      <c r="D222" s="14">
        <v>2001</v>
      </c>
      <c r="E222" s="14">
        <v>13</v>
      </c>
      <c r="F222" s="14">
        <v>63</v>
      </c>
      <c r="G222" s="14">
        <v>19</v>
      </c>
      <c r="H222" s="14">
        <v>82</v>
      </c>
      <c r="I222" s="14" t="b">
        <v>1</v>
      </c>
      <c r="J222" s="6">
        <v>0.23170731707317099</v>
      </c>
      <c r="K222">
        <f t="shared" si="15"/>
        <v>1.6010621680724775E-4</v>
      </c>
      <c r="L222">
        <f t="shared" si="16"/>
        <v>1.2653308532049937E-2</v>
      </c>
      <c r="M222">
        <f t="shared" si="17"/>
        <v>2.9318641720603549E-3</v>
      </c>
      <c r="N222">
        <f t="shared" si="18"/>
        <v>1.2653308532049937E-2</v>
      </c>
      <c r="O222">
        <f t="shared" si="19"/>
        <v>0.1644930109166492</v>
      </c>
      <c r="Q222" s="7">
        <v>196</v>
      </c>
      <c r="R222" s="7">
        <v>1.9931844192196896E-3</v>
      </c>
      <c r="S222" s="7">
        <v>1.8410414740185504E-3</v>
      </c>
      <c r="U222" s="7">
        <v>4.284461976769669</v>
      </c>
      <c r="V222" s="7">
        <v>0</v>
      </c>
    </row>
    <row r="223" spans="1:22" x14ac:dyDescent="0.35">
      <c r="A223" s="3">
        <v>2013</v>
      </c>
      <c r="B223" s="13" t="s">
        <v>30</v>
      </c>
      <c r="C223" s="13" t="s">
        <v>166</v>
      </c>
      <c r="D223" s="13">
        <v>2003</v>
      </c>
      <c r="E223" s="17">
        <v>10</v>
      </c>
      <c r="F223" s="13">
        <v>93</v>
      </c>
      <c r="G223" s="13">
        <v>28</v>
      </c>
      <c r="H223" s="13">
        <v>121</v>
      </c>
      <c r="I223" s="13" t="b">
        <v>1</v>
      </c>
      <c r="J223" s="4">
        <v>0.23140495867768601</v>
      </c>
      <c r="K223">
        <f t="shared" si="15"/>
        <v>2.3625429553264605E-4</v>
      </c>
      <c r="L223">
        <f t="shared" si="16"/>
        <v>1.5370565881991659E-2</v>
      </c>
      <c r="M223">
        <f t="shared" si="17"/>
        <v>3.5568251627749303E-3</v>
      </c>
      <c r="N223">
        <f t="shared" si="18"/>
        <v>1.5370565881991659E-2</v>
      </c>
      <c r="O223">
        <f t="shared" si="19"/>
        <v>0.1537056588199166</v>
      </c>
      <c r="Q223" s="7">
        <v>197</v>
      </c>
      <c r="R223" s="7">
        <v>9.4589285370349065E-4</v>
      </c>
      <c r="S223" s="7">
        <v>2.6406970552952033E-3</v>
      </c>
      <c r="U223" s="7">
        <v>4.3063773833004602</v>
      </c>
      <c r="V223" s="7">
        <v>0</v>
      </c>
    </row>
    <row r="224" spans="1:22" x14ac:dyDescent="0.35">
      <c r="A224" s="5">
        <v>2013</v>
      </c>
      <c r="B224" s="14" t="s">
        <v>190</v>
      </c>
      <c r="C224" s="14" t="s">
        <v>219</v>
      </c>
      <c r="D224" s="14">
        <v>2003</v>
      </c>
      <c r="E224" s="14">
        <v>10</v>
      </c>
      <c r="F224" s="14">
        <v>70</v>
      </c>
      <c r="G224" s="14">
        <v>21</v>
      </c>
      <c r="H224" s="14">
        <v>91</v>
      </c>
      <c r="I224" s="14" t="b">
        <v>1</v>
      </c>
      <c r="J224" s="6">
        <v>0.230769230769231</v>
      </c>
      <c r="K224">
        <f t="shared" si="15"/>
        <v>1.7767885035926273E-4</v>
      </c>
      <c r="L224">
        <f t="shared" si="16"/>
        <v>1.3329623038903341E-2</v>
      </c>
      <c r="M224">
        <f t="shared" si="17"/>
        <v>3.0760668551315434E-3</v>
      </c>
      <c r="N224">
        <f t="shared" si="18"/>
        <v>1.3329623038903341E-2</v>
      </c>
      <c r="O224">
        <f t="shared" si="19"/>
        <v>0.1332962303890334</v>
      </c>
      <c r="Q224" s="7">
        <v>198</v>
      </c>
      <c r="R224" s="7">
        <v>1.4093942189856126E-3</v>
      </c>
      <c r="S224" s="7">
        <v>1.3018129107241938E-3</v>
      </c>
      <c r="U224" s="7">
        <v>4.3282927898312513</v>
      </c>
      <c r="V224" s="7">
        <v>0</v>
      </c>
    </row>
    <row r="225" spans="1:22" x14ac:dyDescent="0.35">
      <c r="A225" s="3">
        <v>2013</v>
      </c>
      <c r="B225" s="13" t="s">
        <v>106</v>
      </c>
      <c r="C225" s="13" t="s">
        <v>217</v>
      </c>
      <c r="D225" s="13">
        <v>2000</v>
      </c>
      <c r="E225" s="17">
        <v>13</v>
      </c>
      <c r="F225" s="13">
        <v>60</v>
      </c>
      <c r="G225" s="13">
        <v>18</v>
      </c>
      <c r="H225" s="13">
        <v>78</v>
      </c>
      <c r="I225" s="13" t="b">
        <v>1</v>
      </c>
      <c r="J225" s="4">
        <v>0.230769230769231</v>
      </c>
      <c r="K225">
        <f t="shared" si="15"/>
        <v>1.5229615745079663E-4</v>
      </c>
      <c r="L225">
        <f t="shared" si="16"/>
        <v>1.2340832931807991E-2</v>
      </c>
      <c r="M225">
        <f t="shared" si="17"/>
        <v>2.8478845227249239E-3</v>
      </c>
      <c r="N225">
        <f t="shared" si="18"/>
        <v>1.2340832931807991E-2</v>
      </c>
      <c r="O225">
        <f t="shared" si="19"/>
        <v>0.1604308281135039</v>
      </c>
      <c r="Q225" s="7">
        <v>199</v>
      </c>
      <c r="R225" s="7">
        <v>1.4093942189856126E-3</v>
      </c>
      <c r="S225" s="7">
        <v>1.3018129107241938E-3</v>
      </c>
      <c r="U225" s="7">
        <v>4.3502081963620425</v>
      </c>
      <c r="V225" s="7">
        <v>0</v>
      </c>
    </row>
    <row r="226" spans="1:22" x14ac:dyDescent="0.35">
      <c r="A226" s="5">
        <v>2013</v>
      </c>
      <c r="B226" s="14" t="s">
        <v>113</v>
      </c>
      <c r="C226" s="14" t="s">
        <v>161</v>
      </c>
      <c r="D226" s="14">
        <v>1998</v>
      </c>
      <c r="E226" s="14">
        <v>15</v>
      </c>
      <c r="F226" s="14">
        <v>60</v>
      </c>
      <c r="G226" s="14">
        <v>18</v>
      </c>
      <c r="H226" s="14">
        <v>78</v>
      </c>
      <c r="I226" s="14" t="b">
        <v>1</v>
      </c>
      <c r="J226" s="6">
        <v>0.230769230769231</v>
      </c>
      <c r="K226">
        <f t="shared" si="15"/>
        <v>1.5229615745079663E-4</v>
      </c>
      <c r="L226">
        <f t="shared" si="16"/>
        <v>1.2340832931807991E-2</v>
      </c>
      <c r="M226">
        <f t="shared" si="17"/>
        <v>2.8478845227249239E-3</v>
      </c>
      <c r="N226">
        <f t="shared" si="18"/>
        <v>1.2340832931807991E-2</v>
      </c>
      <c r="O226">
        <f t="shared" si="19"/>
        <v>0.18511249397711987</v>
      </c>
      <c r="Q226" s="7">
        <v>200</v>
      </c>
      <c r="R226" s="7">
        <v>1.9301690422649713E-3</v>
      </c>
      <c r="S226" s="7">
        <v>7.8103808744483518E-4</v>
      </c>
      <c r="U226" s="7">
        <v>4.3721236028928336</v>
      </c>
      <c r="V226" s="7">
        <v>0</v>
      </c>
    </row>
    <row r="227" spans="1:22" x14ac:dyDescent="0.35">
      <c r="A227" s="24">
        <v>2014</v>
      </c>
      <c r="B227" s="17" t="s">
        <v>26</v>
      </c>
      <c r="C227" s="17" t="s">
        <v>133</v>
      </c>
      <c r="D227" s="17">
        <v>2001</v>
      </c>
      <c r="E227" s="17">
        <v>13</v>
      </c>
      <c r="F227" s="17">
        <v>60</v>
      </c>
      <c r="G227" s="17">
        <v>18</v>
      </c>
      <c r="H227" s="17">
        <v>78</v>
      </c>
      <c r="I227" s="17" t="b">
        <v>1</v>
      </c>
      <c r="J227" s="25">
        <v>0.230769230769231</v>
      </c>
      <c r="K227">
        <f t="shared" si="15"/>
        <v>1.5229615745079663E-4</v>
      </c>
      <c r="L227">
        <f t="shared" si="16"/>
        <v>1.2340832931807991E-2</v>
      </c>
      <c r="M227">
        <f t="shared" si="17"/>
        <v>2.8478845227249239E-3</v>
      </c>
      <c r="N227">
        <f t="shared" si="18"/>
        <v>1.2340832931807991E-2</v>
      </c>
      <c r="O227">
        <f t="shared" si="19"/>
        <v>0.1604308281135039</v>
      </c>
      <c r="Q227" s="7">
        <v>201</v>
      </c>
      <c r="R227" s="7">
        <v>1.671575424199745E-3</v>
      </c>
      <c r="S227" s="7">
        <v>6.7639882505043936E-4</v>
      </c>
      <c r="U227" s="7">
        <v>4.3940390094236248</v>
      </c>
      <c r="V227" s="7">
        <v>0</v>
      </c>
    </row>
    <row r="228" spans="1:22" x14ac:dyDescent="0.35">
      <c r="A228" s="5">
        <v>2013</v>
      </c>
      <c r="B228" s="14" t="s">
        <v>252</v>
      </c>
      <c r="C228" s="14" t="s">
        <v>287</v>
      </c>
      <c r="D228" s="14">
        <v>2001</v>
      </c>
      <c r="E228" s="14">
        <v>12</v>
      </c>
      <c r="F228" s="14">
        <v>40</v>
      </c>
      <c r="G228" s="14">
        <v>12</v>
      </c>
      <c r="H228" s="14">
        <v>52</v>
      </c>
      <c r="I228" s="14" t="b">
        <v>1</v>
      </c>
      <c r="J228" s="6">
        <v>0.230769230769231</v>
      </c>
      <c r="K228">
        <f t="shared" si="15"/>
        <v>1.0153077163386442E-4</v>
      </c>
      <c r="L228">
        <f t="shared" si="16"/>
        <v>1.0076247894621511E-2</v>
      </c>
      <c r="M228">
        <f t="shared" si="17"/>
        <v>2.3252879756818895E-3</v>
      </c>
      <c r="N228">
        <f t="shared" si="18"/>
        <v>1.0076247894621511E-2</v>
      </c>
      <c r="O228">
        <f t="shared" si="19"/>
        <v>0.12091497473545812</v>
      </c>
      <c r="Q228" s="7">
        <v>202</v>
      </c>
      <c r="R228" s="7">
        <v>1.4091570154379039E-3</v>
      </c>
      <c r="S228" s="7">
        <v>2.8650849867717185E-3</v>
      </c>
      <c r="U228" s="7">
        <v>4.415954415954416</v>
      </c>
      <c r="V228" s="7">
        <v>0</v>
      </c>
    </row>
    <row r="229" spans="1:22" x14ac:dyDescent="0.35">
      <c r="A229" s="3">
        <v>2017</v>
      </c>
      <c r="B229" s="13" t="s">
        <v>79</v>
      </c>
      <c r="C229" s="13" t="s">
        <v>266</v>
      </c>
      <c r="D229" s="13">
        <v>2003</v>
      </c>
      <c r="E229" s="17">
        <v>14</v>
      </c>
      <c r="F229" s="13">
        <v>40</v>
      </c>
      <c r="G229" s="13">
        <v>12</v>
      </c>
      <c r="H229" s="13">
        <v>52</v>
      </c>
      <c r="I229" s="13" t="b">
        <v>1</v>
      </c>
      <c r="J229" s="4">
        <v>0.230769230769231</v>
      </c>
      <c r="K229">
        <f t="shared" si="15"/>
        <v>1.0153077163386442E-4</v>
      </c>
      <c r="L229">
        <f t="shared" si="16"/>
        <v>1.0076247894621511E-2</v>
      </c>
      <c r="M229">
        <f t="shared" si="17"/>
        <v>2.3252879756818895E-3</v>
      </c>
      <c r="N229">
        <f t="shared" si="18"/>
        <v>1.0076247894621511E-2</v>
      </c>
      <c r="O229">
        <f t="shared" si="19"/>
        <v>0.14106747052470114</v>
      </c>
      <c r="Q229" s="7">
        <v>203</v>
      </c>
      <c r="R229" s="7">
        <v>2.2468953923781257E-3</v>
      </c>
      <c r="S229" s="7">
        <v>1.5733113464493744E-3</v>
      </c>
      <c r="U229" s="7">
        <v>4.4378698224852071</v>
      </c>
      <c r="V229" s="7">
        <v>8.1217817724447324E-5</v>
      </c>
    </row>
    <row r="230" spans="1:22" x14ac:dyDescent="0.35">
      <c r="A230" s="3">
        <v>2013</v>
      </c>
      <c r="B230" s="13" t="s">
        <v>30</v>
      </c>
      <c r="C230" s="13" t="s">
        <v>60</v>
      </c>
      <c r="D230" s="13">
        <v>1998</v>
      </c>
      <c r="E230" s="14">
        <v>15</v>
      </c>
      <c r="F230" s="13">
        <v>197</v>
      </c>
      <c r="G230" s="13">
        <v>59</v>
      </c>
      <c r="H230" s="13">
        <v>256</v>
      </c>
      <c r="I230" s="13" t="b">
        <v>1</v>
      </c>
      <c r="J230" s="4">
        <v>0.23046875</v>
      </c>
      <c r="K230">
        <f t="shared" si="15"/>
        <v>4.9984379881287103E-4</v>
      </c>
      <c r="L230">
        <f t="shared" si="16"/>
        <v>2.2357186737442414E-2</v>
      </c>
      <c r="M230">
        <f t="shared" si="17"/>
        <v>5.1526328808949315E-3</v>
      </c>
      <c r="N230">
        <f t="shared" si="18"/>
        <v>2.2357186737442414E-2</v>
      </c>
      <c r="O230">
        <f t="shared" si="19"/>
        <v>0.33535780106163621</v>
      </c>
      <c r="Q230" s="7">
        <v>204</v>
      </c>
      <c r="R230" s="7">
        <v>2.9739125314544304E-3</v>
      </c>
      <c r="S230" s="7">
        <v>2.0771131628384513E-3</v>
      </c>
      <c r="U230" s="7">
        <v>4.4597852290159983</v>
      </c>
      <c r="V230" s="7">
        <v>8.3957072560315743E-5</v>
      </c>
    </row>
    <row r="231" spans="1:22" x14ac:dyDescent="0.35">
      <c r="A231" s="24">
        <v>2013</v>
      </c>
      <c r="B231" s="17" t="s">
        <v>113</v>
      </c>
      <c r="C231" s="17" t="s">
        <v>161</v>
      </c>
      <c r="D231" s="17">
        <v>1999</v>
      </c>
      <c r="E231" s="17">
        <v>14</v>
      </c>
      <c r="F231" s="17">
        <v>97</v>
      </c>
      <c r="G231" s="17">
        <v>29</v>
      </c>
      <c r="H231" s="17">
        <v>126</v>
      </c>
      <c r="I231" s="17" t="b">
        <v>1</v>
      </c>
      <c r="J231" s="25">
        <v>0.23015873015873001</v>
      </c>
      <c r="K231">
        <f t="shared" si="15"/>
        <v>2.4601686972820991E-4</v>
      </c>
      <c r="L231">
        <f t="shared" si="16"/>
        <v>1.5684924919431714E-2</v>
      </c>
      <c r="M231">
        <f t="shared" si="17"/>
        <v>3.610022402091424E-3</v>
      </c>
      <c r="N231">
        <f t="shared" si="18"/>
        <v>1.5684924919431714E-2</v>
      </c>
      <c r="O231">
        <f t="shared" si="19"/>
        <v>0.219588948872044</v>
      </c>
      <c r="Q231" s="7">
        <v>205</v>
      </c>
      <c r="R231" s="7">
        <v>2.3334766854024355E-3</v>
      </c>
      <c r="S231" s="7">
        <v>1.2381378349795502E-3</v>
      </c>
      <c r="U231" s="7">
        <v>4.4817006355467894</v>
      </c>
      <c r="V231" s="7">
        <v>8.3957072560315743E-5</v>
      </c>
    </row>
    <row r="232" spans="1:22" x14ac:dyDescent="0.35">
      <c r="A232" s="3">
        <v>2014</v>
      </c>
      <c r="B232" s="13" t="s">
        <v>98</v>
      </c>
      <c r="C232" s="13" t="s">
        <v>41</v>
      </c>
      <c r="D232" s="13">
        <v>2000</v>
      </c>
      <c r="E232" s="14">
        <v>14</v>
      </c>
      <c r="F232" s="13">
        <v>87</v>
      </c>
      <c r="G232" s="13">
        <v>26</v>
      </c>
      <c r="H232" s="13">
        <v>113</v>
      </c>
      <c r="I232" s="13" t="b">
        <v>1</v>
      </c>
      <c r="J232" s="4">
        <v>0.23008849557522101</v>
      </c>
      <c r="K232">
        <f t="shared" si="15"/>
        <v>2.2063417681974384E-4</v>
      </c>
      <c r="L232">
        <f t="shared" si="16"/>
        <v>1.4853759686346883E-2</v>
      </c>
      <c r="M232">
        <f t="shared" si="17"/>
        <v>3.417679219867421E-3</v>
      </c>
      <c r="N232">
        <f t="shared" si="18"/>
        <v>1.4853759686346883E-2</v>
      </c>
      <c r="O232">
        <f t="shared" si="19"/>
        <v>0.20795263560885635</v>
      </c>
      <c r="Q232" s="7">
        <v>206</v>
      </c>
      <c r="R232" s="7">
        <v>1.1608344212041047E-3</v>
      </c>
      <c r="S232" s="7">
        <v>1.3646784259423361E-3</v>
      </c>
      <c r="U232" s="7">
        <v>4.5036160420775806</v>
      </c>
      <c r="V232" s="7">
        <v>8.5038440961475892E-5</v>
      </c>
    </row>
    <row r="233" spans="1:22" x14ac:dyDescent="0.35">
      <c r="A233" s="3">
        <v>2014</v>
      </c>
      <c r="B233" s="13" t="s">
        <v>30</v>
      </c>
      <c r="C233" s="13" t="s">
        <v>56</v>
      </c>
      <c r="D233" s="13">
        <v>2001</v>
      </c>
      <c r="E233" s="17">
        <v>13</v>
      </c>
      <c r="F233" s="13">
        <v>134</v>
      </c>
      <c r="G233" s="13">
        <v>40</v>
      </c>
      <c r="H233" s="13">
        <v>174</v>
      </c>
      <c r="I233" s="13" t="b">
        <v>1</v>
      </c>
      <c r="J233" s="4">
        <v>0.229885057471264</v>
      </c>
      <c r="K233">
        <f t="shared" si="15"/>
        <v>3.3973758200562322E-4</v>
      </c>
      <c r="L233">
        <f t="shared" si="16"/>
        <v>1.843197173407184E-2</v>
      </c>
      <c r="M233">
        <f t="shared" si="17"/>
        <v>4.2372348813958186E-3</v>
      </c>
      <c r="N233">
        <f t="shared" si="18"/>
        <v>1.843197173407184E-2</v>
      </c>
      <c r="O233">
        <f t="shared" si="19"/>
        <v>0.23961563254293392</v>
      </c>
      <c r="Q233" s="7">
        <v>207</v>
      </c>
      <c r="R233" s="7">
        <v>1.6500171879887701E-3</v>
      </c>
      <c r="S233" s="7">
        <v>8.7549565915767073E-4</v>
      </c>
      <c r="U233" s="7">
        <v>4.5255314486083718</v>
      </c>
      <c r="V233" s="7">
        <v>9.3362648329950576E-5</v>
      </c>
    </row>
    <row r="234" spans="1:22" x14ac:dyDescent="0.35">
      <c r="A234" s="5">
        <v>2013</v>
      </c>
      <c r="B234" s="14" t="s">
        <v>30</v>
      </c>
      <c r="C234" s="14" t="s">
        <v>162</v>
      </c>
      <c r="D234" s="14">
        <v>1998</v>
      </c>
      <c r="E234" s="14">
        <v>15</v>
      </c>
      <c r="F234" s="14">
        <v>57</v>
      </c>
      <c r="G234" s="14">
        <v>17</v>
      </c>
      <c r="H234" s="14">
        <v>74</v>
      </c>
      <c r="I234" s="14" t="b">
        <v>1</v>
      </c>
      <c r="J234" s="6">
        <v>0.22972972972972999</v>
      </c>
      <c r="K234">
        <f t="shared" si="15"/>
        <v>1.4448609809434551E-4</v>
      </c>
      <c r="L234">
        <f t="shared" si="16"/>
        <v>1.20202370232182E-2</v>
      </c>
      <c r="M234">
        <f t="shared" si="17"/>
        <v>2.7614058026312113E-3</v>
      </c>
      <c r="N234">
        <f t="shared" si="18"/>
        <v>1.20202370232182E-2</v>
      </c>
      <c r="O234">
        <f t="shared" si="19"/>
        <v>0.180303555348273</v>
      </c>
      <c r="Q234" s="7">
        <v>208</v>
      </c>
      <c r="R234" s="7">
        <v>1.3238953434656598E-3</v>
      </c>
      <c r="S234" s="7">
        <v>1.201617503680781E-3</v>
      </c>
      <c r="U234" s="7">
        <v>4.5474468551391629</v>
      </c>
      <c r="V234" s="7">
        <v>9.3994195428579428E-5</v>
      </c>
    </row>
    <row r="235" spans="1:22" x14ac:dyDescent="0.35">
      <c r="A235" s="3">
        <v>2016</v>
      </c>
      <c r="B235" s="13" t="s">
        <v>30</v>
      </c>
      <c r="C235" s="13" t="s">
        <v>127</v>
      </c>
      <c r="D235" s="13">
        <v>2001</v>
      </c>
      <c r="E235" s="17">
        <v>15</v>
      </c>
      <c r="F235" s="13">
        <v>88</v>
      </c>
      <c r="G235" s="13">
        <v>26</v>
      </c>
      <c r="H235" s="13">
        <v>114</v>
      </c>
      <c r="I235" s="13" t="b">
        <v>1</v>
      </c>
      <c r="J235" s="4">
        <v>0.22807017543859601</v>
      </c>
      <c r="K235">
        <f t="shared" si="15"/>
        <v>2.2258669165885661E-4</v>
      </c>
      <c r="L235">
        <f t="shared" si="16"/>
        <v>1.4919339518184329E-2</v>
      </c>
      <c r="M235">
        <f t="shared" si="17"/>
        <v>3.4026563813402784E-3</v>
      </c>
      <c r="N235">
        <f t="shared" si="18"/>
        <v>1.4919339518184329E-2</v>
      </c>
      <c r="O235">
        <f t="shared" si="19"/>
        <v>0.22379009277276493</v>
      </c>
      <c r="Q235" s="7">
        <v>209</v>
      </c>
      <c r="R235" s="7">
        <v>2.9593170582840706E-3</v>
      </c>
      <c r="S235" s="7">
        <v>1.5668547043524222E-3</v>
      </c>
      <c r="U235" s="7">
        <v>4.5693622616699541</v>
      </c>
      <c r="V235" s="7">
        <v>9.529671750887556E-5</v>
      </c>
    </row>
    <row r="236" spans="1:22" x14ac:dyDescent="0.35">
      <c r="A236" s="5">
        <v>2013</v>
      </c>
      <c r="B236" s="14" t="s">
        <v>98</v>
      </c>
      <c r="C236" s="14" t="s">
        <v>276</v>
      </c>
      <c r="D236" s="14">
        <v>2004</v>
      </c>
      <c r="E236" s="14">
        <v>9</v>
      </c>
      <c r="F236" s="14">
        <v>44</v>
      </c>
      <c r="G236" s="14">
        <v>13</v>
      </c>
      <c r="H236" s="14">
        <v>57</v>
      </c>
      <c r="I236" s="14" t="b">
        <v>1</v>
      </c>
      <c r="J236" s="6">
        <v>0.22807017543859601</v>
      </c>
      <c r="K236">
        <f t="shared" si="15"/>
        <v>1.1129334582942831E-4</v>
      </c>
      <c r="L236">
        <f t="shared" si="16"/>
        <v>1.0549566144132577E-2</v>
      </c>
      <c r="M236">
        <f t="shared" si="17"/>
        <v>2.4060414012933898E-3</v>
      </c>
      <c r="N236">
        <f t="shared" si="18"/>
        <v>1.0549566144132577E-2</v>
      </c>
      <c r="O236">
        <f t="shared" si="19"/>
        <v>9.4946095297193195E-2</v>
      </c>
      <c r="Q236" s="7">
        <v>210</v>
      </c>
      <c r="R236" s="7">
        <v>2.6993966829168894E-3</v>
      </c>
      <c r="S236" s="7">
        <v>1.056667847251926E-3</v>
      </c>
      <c r="U236" s="7">
        <v>4.5912776682007452</v>
      </c>
      <c r="V236" s="7">
        <v>9.5968618080038742E-5</v>
      </c>
    </row>
    <row r="237" spans="1:22" x14ac:dyDescent="0.35">
      <c r="A237" s="3">
        <v>2013</v>
      </c>
      <c r="B237" s="13" t="s">
        <v>24</v>
      </c>
      <c r="C237" s="13" t="s">
        <v>71</v>
      </c>
      <c r="D237" s="13">
        <v>2000</v>
      </c>
      <c r="E237" s="17">
        <v>13</v>
      </c>
      <c r="F237" s="13">
        <v>122</v>
      </c>
      <c r="G237" s="13">
        <v>36</v>
      </c>
      <c r="H237" s="13">
        <v>158</v>
      </c>
      <c r="I237" s="13" t="b">
        <v>1</v>
      </c>
      <c r="J237" s="4">
        <v>0.227848101265823</v>
      </c>
      <c r="K237">
        <f t="shared" si="15"/>
        <v>3.084973445798188E-4</v>
      </c>
      <c r="L237">
        <f t="shared" si="16"/>
        <v>1.756409247811622E-2</v>
      </c>
      <c r="M237">
        <f t="shared" si="17"/>
        <v>4.0019451215961045E-3</v>
      </c>
      <c r="N237">
        <f t="shared" si="18"/>
        <v>1.756409247811622E-2</v>
      </c>
      <c r="O237">
        <f t="shared" si="19"/>
        <v>0.22833320221551087</v>
      </c>
      <c r="Q237" s="7">
        <v>211</v>
      </c>
      <c r="R237" s="7">
        <v>1.8200120906560887E-3</v>
      </c>
      <c r="S237" s="7">
        <v>9.6024311716155861E-4</v>
      </c>
      <c r="U237" s="7">
        <v>4.6131930747315364</v>
      </c>
      <c r="V237" s="7">
        <v>9.8805739689371725E-5</v>
      </c>
    </row>
    <row r="238" spans="1:22" x14ac:dyDescent="0.35">
      <c r="A238" s="5">
        <v>2013</v>
      </c>
      <c r="B238" s="14" t="s">
        <v>190</v>
      </c>
      <c r="C238" s="14" t="s">
        <v>259</v>
      </c>
      <c r="D238" s="14">
        <v>1999</v>
      </c>
      <c r="E238" s="14">
        <v>14</v>
      </c>
      <c r="F238" s="14">
        <v>61</v>
      </c>
      <c r="G238" s="14">
        <v>18</v>
      </c>
      <c r="H238" s="14">
        <v>79</v>
      </c>
      <c r="I238" s="14" t="b">
        <v>1</v>
      </c>
      <c r="J238" s="6">
        <v>0.227848101265823</v>
      </c>
      <c r="K238">
        <f t="shared" si="15"/>
        <v>1.542486722899094E-4</v>
      </c>
      <c r="L238">
        <f t="shared" si="16"/>
        <v>1.2419688896663611E-2</v>
      </c>
      <c r="M238">
        <f t="shared" si="17"/>
        <v>2.8298025334170282E-3</v>
      </c>
      <c r="N238">
        <f t="shared" si="18"/>
        <v>1.2419688896663611E-2</v>
      </c>
      <c r="O238">
        <f t="shared" si="19"/>
        <v>0.17387564455329055</v>
      </c>
      <c r="Q238" s="7">
        <v>212</v>
      </c>
      <c r="R238" s="7">
        <v>3.069764877601782E-3</v>
      </c>
      <c r="S238" s="7">
        <v>1.1920338900470199E-3</v>
      </c>
      <c r="U238" s="7">
        <v>4.6351084812623276</v>
      </c>
      <c r="V238" s="7">
        <v>9.9808869363582199E-5</v>
      </c>
    </row>
    <row r="239" spans="1:22" x14ac:dyDescent="0.35">
      <c r="A239" s="3">
        <v>2014</v>
      </c>
      <c r="B239" s="13" t="s">
        <v>106</v>
      </c>
      <c r="C239" s="13" t="s">
        <v>107</v>
      </c>
      <c r="D239" s="13">
        <v>2005</v>
      </c>
      <c r="E239" s="17">
        <v>9</v>
      </c>
      <c r="F239" s="13">
        <v>78</v>
      </c>
      <c r="G239" s="13">
        <v>23</v>
      </c>
      <c r="H239" s="13">
        <v>101</v>
      </c>
      <c r="I239" s="13" t="b">
        <v>1</v>
      </c>
      <c r="J239" s="4">
        <v>0.22772277227722801</v>
      </c>
      <c r="K239">
        <f t="shared" si="15"/>
        <v>1.9720399875039051E-4</v>
      </c>
      <c r="L239">
        <f t="shared" si="16"/>
        <v>1.4042934121841863E-2</v>
      </c>
      <c r="M239">
        <f t="shared" si="17"/>
        <v>3.1978958891323095E-3</v>
      </c>
      <c r="N239">
        <f t="shared" si="18"/>
        <v>1.4042934121841863E-2</v>
      </c>
      <c r="O239">
        <f t="shared" si="19"/>
        <v>0.12638640709657678</v>
      </c>
      <c r="Q239" s="7">
        <v>213</v>
      </c>
      <c r="R239" s="7">
        <v>1.3897730246152616E-3</v>
      </c>
      <c r="S239" s="7">
        <v>1.6237737840416786E-3</v>
      </c>
      <c r="U239" s="7">
        <v>4.6570238877931187</v>
      </c>
      <c r="V239" s="7">
        <v>1.0164037753034983E-4</v>
      </c>
    </row>
    <row r="240" spans="1:22" x14ac:dyDescent="0.35">
      <c r="A240" s="5">
        <v>2016</v>
      </c>
      <c r="B240" s="14" t="s">
        <v>118</v>
      </c>
      <c r="C240" s="14" t="s">
        <v>119</v>
      </c>
      <c r="D240" s="14">
        <v>2004</v>
      </c>
      <c r="E240" s="14">
        <v>12</v>
      </c>
      <c r="F240" s="14">
        <v>78</v>
      </c>
      <c r="G240" s="14">
        <v>23</v>
      </c>
      <c r="H240" s="14">
        <v>101</v>
      </c>
      <c r="I240" s="14" t="b">
        <v>1</v>
      </c>
      <c r="J240" s="6">
        <v>0.22772277227722801</v>
      </c>
      <c r="K240">
        <f t="shared" si="15"/>
        <v>1.9720399875039051E-4</v>
      </c>
      <c r="L240">
        <f t="shared" si="16"/>
        <v>1.4042934121841863E-2</v>
      </c>
      <c r="M240">
        <f t="shared" si="17"/>
        <v>3.1978958891323095E-3</v>
      </c>
      <c r="N240">
        <f t="shared" si="18"/>
        <v>1.4042934121841863E-2</v>
      </c>
      <c r="O240">
        <f t="shared" si="19"/>
        <v>0.16851520946210236</v>
      </c>
      <c r="Q240" s="7">
        <v>214</v>
      </c>
      <c r="R240" s="7">
        <v>2.8973349631509012E-3</v>
      </c>
      <c r="S240" s="7">
        <v>1.5201976351286212E-3</v>
      </c>
      <c r="U240" s="7">
        <v>4.6789392943239099</v>
      </c>
      <c r="V240" s="7">
        <v>1.021824633884528E-4</v>
      </c>
    </row>
    <row r="241" spans="1:22" x14ac:dyDescent="0.35">
      <c r="A241" s="24">
        <v>2013</v>
      </c>
      <c r="B241" s="17" t="s">
        <v>128</v>
      </c>
      <c r="C241" s="17" t="s">
        <v>212</v>
      </c>
      <c r="D241" s="17">
        <v>2003</v>
      </c>
      <c r="E241" s="17">
        <v>10</v>
      </c>
      <c r="F241" s="17">
        <v>51</v>
      </c>
      <c r="G241" s="17">
        <v>15</v>
      </c>
      <c r="H241" s="17">
        <v>66</v>
      </c>
      <c r="I241" s="17" t="b">
        <v>1</v>
      </c>
      <c r="J241" s="25">
        <v>0.22727272727272699</v>
      </c>
      <c r="K241">
        <f t="shared" si="15"/>
        <v>1.288659793814433E-4</v>
      </c>
      <c r="L241">
        <f t="shared" si="16"/>
        <v>1.1351915229662494E-2</v>
      </c>
      <c r="M241">
        <f t="shared" si="17"/>
        <v>2.5799807340142001E-3</v>
      </c>
      <c r="N241">
        <f t="shared" si="18"/>
        <v>1.1351915229662494E-2</v>
      </c>
      <c r="O241">
        <f t="shared" si="19"/>
        <v>0.11351915229662494</v>
      </c>
      <c r="Q241" s="7">
        <v>215</v>
      </c>
      <c r="R241" s="7">
        <v>2.0366772000160295E-3</v>
      </c>
      <c r="S241" s="7">
        <v>1.8329305063755214E-3</v>
      </c>
      <c r="U241" s="7">
        <v>4.700854700854701</v>
      </c>
      <c r="V241" s="7">
        <v>1.035765586974613E-4</v>
      </c>
    </row>
    <row r="242" spans="1:22" x14ac:dyDescent="0.35">
      <c r="A242" s="5">
        <v>2014</v>
      </c>
      <c r="B242" s="14" t="s">
        <v>94</v>
      </c>
      <c r="C242" s="14" t="s">
        <v>95</v>
      </c>
      <c r="D242" s="14">
        <v>2000</v>
      </c>
      <c r="E242" s="14">
        <v>14</v>
      </c>
      <c r="F242" s="14">
        <v>75</v>
      </c>
      <c r="G242" s="14">
        <v>22</v>
      </c>
      <c r="H242" s="14">
        <v>97</v>
      </c>
      <c r="I242" s="14" t="b">
        <v>1</v>
      </c>
      <c r="J242" s="6">
        <v>0.22680412371134001</v>
      </c>
      <c r="K242">
        <f t="shared" si="15"/>
        <v>1.8939393939393939E-4</v>
      </c>
      <c r="L242">
        <f t="shared" si="16"/>
        <v>1.3762047064079507E-2</v>
      </c>
      <c r="M242">
        <f t="shared" si="17"/>
        <v>3.1212890248427721E-3</v>
      </c>
      <c r="N242">
        <f t="shared" si="18"/>
        <v>1.3762047064079507E-2</v>
      </c>
      <c r="O242">
        <f t="shared" si="19"/>
        <v>0.1926686588971131</v>
      </c>
      <c r="Q242" s="7">
        <v>216</v>
      </c>
      <c r="R242" s="7">
        <v>1.7005743596628154E-3</v>
      </c>
      <c r="S242" s="7">
        <v>1.5294619942162494E-3</v>
      </c>
      <c r="U242" s="7">
        <v>4.7227701073854922</v>
      </c>
      <c r="V242" s="7">
        <v>1.0415039443870422E-4</v>
      </c>
    </row>
    <row r="243" spans="1:22" x14ac:dyDescent="0.35">
      <c r="A243" s="3">
        <v>2013</v>
      </c>
      <c r="B243" s="13" t="s">
        <v>307</v>
      </c>
      <c r="C243" s="13" t="s">
        <v>308</v>
      </c>
      <c r="D243" s="13">
        <v>1998</v>
      </c>
      <c r="E243" s="17">
        <v>15</v>
      </c>
      <c r="F243" s="13">
        <v>41</v>
      </c>
      <c r="G243" s="13">
        <v>12</v>
      </c>
      <c r="H243" s="13">
        <v>53</v>
      </c>
      <c r="I243" s="13" t="b">
        <v>1</v>
      </c>
      <c r="J243" s="4">
        <v>0.22641509433962301</v>
      </c>
      <c r="K243">
        <f t="shared" si="15"/>
        <v>1.0348328647297719E-4</v>
      </c>
      <c r="L243">
        <f t="shared" si="16"/>
        <v>1.0172673516484111E-2</v>
      </c>
      <c r="M243">
        <f t="shared" si="17"/>
        <v>2.3032468339209346E-3</v>
      </c>
      <c r="N243">
        <f t="shared" si="18"/>
        <v>1.0172673516484111E-2</v>
      </c>
      <c r="O243">
        <f t="shared" si="19"/>
        <v>0.15259010274726167</v>
      </c>
      <c r="Q243" s="7">
        <v>217</v>
      </c>
      <c r="R243" s="7">
        <v>1.5940680472555568E-3</v>
      </c>
      <c r="S243" s="7">
        <v>8.3336080932315927E-4</v>
      </c>
      <c r="U243" s="7">
        <v>4.7446855139162833</v>
      </c>
      <c r="V243" s="7">
        <v>1.0415039443870422E-4</v>
      </c>
    </row>
    <row r="244" spans="1:22" x14ac:dyDescent="0.35">
      <c r="A244" s="5">
        <v>2015</v>
      </c>
      <c r="B244" s="14" t="s">
        <v>136</v>
      </c>
      <c r="C244" s="14" t="s">
        <v>301</v>
      </c>
      <c r="D244" s="14">
        <v>2000</v>
      </c>
      <c r="E244" s="14">
        <v>15</v>
      </c>
      <c r="F244" s="14">
        <v>41</v>
      </c>
      <c r="G244" s="14">
        <v>12</v>
      </c>
      <c r="H244" s="14">
        <v>53</v>
      </c>
      <c r="I244" s="14" t="b">
        <v>1</v>
      </c>
      <c r="J244" s="6">
        <v>0.22641509433962301</v>
      </c>
      <c r="K244">
        <f t="shared" si="15"/>
        <v>1.0348328647297719E-4</v>
      </c>
      <c r="L244">
        <f t="shared" si="16"/>
        <v>1.0172673516484111E-2</v>
      </c>
      <c r="M244">
        <f t="shared" si="17"/>
        <v>2.3032468339209346E-3</v>
      </c>
      <c r="N244">
        <f t="shared" si="18"/>
        <v>1.0172673516484111E-2</v>
      </c>
      <c r="O244">
        <f t="shared" si="19"/>
        <v>0.15259010274726167</v>
      </c>
      <c r="Q244" s="7">
        <v>218</v>
      </c>
      <c r="R244" s="7">
        <v>2.3815946691320643E-3</v>
      </c>
      <c r="S244" s="7">
        <v>1.2428390573348395E-3</v>
      </c>
      <c r="U244" s="7">
        <v>4.7666009204470745</v>
      </c>
      <c r="V244" s="7">
        <v>1.0444091214232888E-4</v>
      </c>
    </row>
    <row r="245" spans="1:22" x14ac:dyDescent="0.35">
      <c r="A245" s="24">
        <v>2017</v>
      </c>
      <c r="B245" s="17" t="s">
        <v>113</v>
      </c>
      <c r="C245" s="17" t="s">
        <v>258</v>
      </c>
      <c r="D245" s="17">
        <v>2005</v>
      </c>
      <c r="E245" s="17">
        <v>12</v>
      </c>
      <c r="F245" s="17">
        <v>41</v>
      </c>
      <c r="G245" s="17">
        <v>12</v>
      </c>
      <c r="H245" s="17">
        <v>53</v>
      </c>
      <c r="I245" s="17" t="b">
        <v>1</v>
      </c>
      <c r="J245" s="25">
        <v>0.22641509433962301</v>
      </c>
      <c r="K245">
        <f t="shared" si="15"/>
        <v>1.0348328647297719E-4</v>
      </c>
      <c r="L245">
        <f t="shared" si="16"/>
        <v>1.0172673516484111E-2</v>
      </c>
      <c r="M245">
        <f t="shared" si="17"/>
        <v>2.3032468339209346E-3</v>
      </c>
      <c r="N245">
        <f t="shared" si="18"/>
        <v>1.0172673516484111E-2</v>
      </c>
      <c r="O245">
        <f t="shared" si="19"/>
        <v>0.12207208219780932</v>
      </c>
      <c r="Q245" s="7">
        <v>219</v>
      </c>
      <c r="R245" s="7">
        <v>1.4197195893969929E-3</v>
      </c>
      <c r="S245" s="7">
        <v>1.2717694085878513E-3</v>
      </c>
      <c r="U245" s="7">
        <v>4.7885163269778657</v>
      </c>
      <c r="V245" s="7">
        <v>1.0444091214232888E-4</v>
      </c>
    </row>
    <row r="246" spans="1:22" x14ac:dyDescent="0.35">
      <c r="A246" s="5">
        <v>2014</v>
      </c>
      <c r="B246" s="14" t="s">
        <v>24</v>
      </c>
      <c r="C246" s="14" t="s">
        <v>29</v>
      </c>
      <c r="D246" s="14">
        <v>2000</v>
      </c>
      <c r="E246" s="14">
        <v>14</v>
      </c>
      <c r="F246" s="14">
        <v>89</v>
      </c>
      <c r="G246" s="14">
        <v>26</v>
      </c>
      <c r="H246" s="14">
        <v>115</v>
      </c>
      <c r="I246" s="14" t="b">
        <v>1</v>
      </c>
      <c r="J246" s="6">
        <v>0.22608695652173899</v>
      </c>
      <c r="K246">
        <f t="shared" si="15"/>
        <v>2.2453920649796939E-4</v>
      </c>
      <c r="L246">
        <f t="shared" si="16"/>
        <v>1.498463234443773E-2</v>
      </c>
      <c r="M246">
        <f t="shared" si="17"/>
        <v>3.3878299213511366E-3</v>
      </c>
      <c r="N246">
        <f t="shared" si="18"/>
        <v>1.498463234443773E-2</v>
      </c>
      <c r="O246">
        <f t="shared" si="19"/>
        <v>0.20978485282212822</v>
      </c>
      <c r="Q246" s="7">
        <v>220</v>
      </c>
      <c r="R246" s="7">
        <v>1.7383190768057361E-3</v>
      </c>
      <c r="S246" s="7">
        <v>1.1935450952546187E-3</v>
      </c>
      <c r="U246" s="7">
        <v>4.8104317335086568</v>
      </c>
      <c r="V246" s="7">
        <v>1.0532727240910007E-4</v>
      </c>
    </row>
    <row r="247" spans="1:22" x14ac:dyDescent="0.35">
      <c r="A247" s="3">
        <v>2014</v>
      </c>
      <c r="B247" s="13" t="s">
        <v>52</v>
      </c>
      <c r="C247" s="13" t="s">
        <v>296</v>
      </c>
      <c r="D247" s="13">
        <v>2002</v>
      </c>
      <c r="E247" s="17">
        <v>12</v>
      </c>
      <c r="F247" s="13">
        <v>48</v>
      </c>
      <c r="G247" s="13">
        <v>14</v>
      </c>
      <c r="H247" s="13">
        <v>62</v>
      </c>
      <c r="I247" s="13" t="b">
        <v>1</v>
      </c>
      <c r="J247" s="4">
        <v>0.225806451612903</v>
      </c>
      <c r="K247">
        <f t="shared" si="15"/>
        <v>1.2105592002499218E-4</v>
      </c>
      <c r="L247">
        <f t="shared" si="16"/>
        <v>1.1002541525710875E-2</v>
      </c>
      <c r="M247">
        <f t="shared" si="17"/>
        <v>2.4844448606443888E-3</v>
      </c>
      <c r="N247">
        <f t="shared" si="18"/>
        <v>1.1002541525710875E-2</v>
      </c>
      <c r="O247">
        <f t="shared" si="19"/>
        <v>0.1320304983085305</v>
      </c>
      <c r="Q247" s="7">
        <v>221</v>
      </c>
      <c r="R247" s="7">
        <v>1.4169320530535859E-3</v>
      </c>
      <c r="S247" s="7">
        <v>2.1398931097213443E-3</v>
      </c>
      <c r="U247" s="7">
        <v>4.832347140039448</v>
      </c>
      <c r="V247" s="7">
        <v>1.0532727240910007E-4</v>
      </c>
    </row>
    <row r="248" spans="1:22" x14ac:dyDescent="0.35">
      <c r="A248" s="5">
        <v>2014</v>
      </c>
      <c r="B248" s="14" t="s">
        <v>67</v>
      </c>
      <c r="C248" s="14" t="s">
        <v>77</v>
      </c>
      <c r="D248" s="14">
        <v>2003</v>
      </c>
      <c r="E248" s="14">
        <v>11</v>
      </c>
      <c r="F248" s="14">
        <v>48</v>
      </c>
      <c r="G248" s="14">
        <v>14</v>
      </c>
      <c r="H248" s="14">
        <v>62</v>
      </c>
      <c r="I248" s="14" t="b">
        <v>1</v>
      </c>
      <c r="J248" s="6">
        <v>0.225806451612903</v>
      </c>
      <c r="K248">
        <f t="shared" si="15"/>
        <v>1.2105592002499218E-4</v>
      </c>
      <c r="L248">
        <f t="shared" si="16"/>
        <v>1.1002541525710875E-2</v>
      </c>
      <c r="M248">
        <f t="shared" si="17"/>
        <v>2.4844448606443888E-3</v>
      </c>
      <c r="N248">
        <f t="shared" si="18"/>
        <v>1.1002541525710875E-2</v>
      </c>
      <c r="O248">
        <f t="shared" si="19"/>
        <v>0.12102795678281963</v>
      </c>
      <c r="Q248" s="7">
        <v>222</v>
      </c>
      <c r="R248" s="7">
        <v>1.2287882101381918E-3</v>
      </c>
      <c r="S248" s="7">
        <v>1.8472786449933516E-3</v>
      </c>
      <c r="U248" s="7">
        <v>4.8542625465702391</v>
      </c>
      <c r="V248" s="7">
        <v>1.0593087203489565E-4</v>
      </c>
    </row>
    <row r="249" spans="1:22" x14ac:dyDescent="0.35">
      <c r="A249" s="3">
        <v>2015</v>
      </c>
      <c r="B249" s="13" t="s">
        <v>52</v>
      </c>
      <c r="C249" s="13" t="s">
        <v>53</v>
      </c>
      <c r="D249" s="13">
        <v>2001</v>
      </c>
      <c r="E249" s="17">
        <v>14</v>
      </c>
      <c r="F249" s="13">
        <v>48</v>
      </c>
      <c r="G249" s="13">
        <v>14</v>
      </c>
      <c r="H249" s="13">
        <v>62</v>
      </c>
      <c r="I249" s="13" t="b">
        <v>1</v>
      </c>
      <c r="J249" s="4">
        <v>0.225806451612903</v>
      </c>
      <c r="K249">
        <f t="shared" si="15"/>
        <v>1.2105592002499218E-4</v>
      </c>
      <c r="L249">
        <f t="shared" si="16"/>
        <v>1.1002541525710875E-2</v>
      </c>
      <c r="M249">
        <f t="shared" si="17"/>
        <v>2.4844448606443888E-3</v>
      </c>
      <c r="N249">
        <f t="shared" si="18"/>
        <v>1.1002541525710875E-2</v>
      </c>
      <c r="O249">
        <f t="shared" si="19"/>
        <v>0.15403558135995227</v>
      </c>
      <c r="Q249" s="7">
        <v>223</v>
      </c>
      <c r="R249" s="7">
        <v>1.6953909923793542E-3</v>
      </c>
      <c r="S249" s="7">
        <v>1.1524935303455696E-3</v>
      </c>
      <c r="U249" s="7">
        <v>4.8761779531010303</v>
      </c>
      <c r="V249" s="7">
        <v>1.0780590029110674E-4</v>
      </c>
    </row>
    <row r="250" spans="1:22" x14ac:dyDescent="0.35">
      <c r="A250" s="5">
        <v>2013</v>
      </c>
      <c r="B250" s="14" t="s">
        <v>24</v>
      </c>
      <c r="C250" s="14" t="s">
        <v>49</v>
      </c>
      <c r="D250" s="14">
        <v>2000</v>
      </c>
      <c r="E250" s="14">
        <v>13</v>
      </c>
      <c r="F250" s="14">
        <v>86</v>
      </c>
      <c r="G250" s="14">
        <v>25</v>
      </c>
      <c r="H250" s="14">
        <v>111</v>
      </c>
      <c r="I250" s="14" t="b">
        <v>1</v>
      </c>
      <c r="J250" s="6">
        <v>0.22522522522522501</v>
      </c>
      <c r="K250">
        <f t="shared" si="15"/>
        <v>2.1672914714151827E-4</v>
      </c>
      <c r="L250">
        <f t="shared" si="16"/>
        <v>1.4721723647097791E-2</v>
      </c>
      <c r="M250">
        <f t="shared" si="17"/>
        <v>3.3157035241211208E-3</v>
      </c>
      <c r="N250">
        <f t="shared" si="18"/>
        <v>1.4721723647097791E-2</v>
      </c>
      <c r="O250">
        <f t="shared" si="19"/>
        <v>0.19138240741227128</v>
      </c>
      <c r="Q250" s="7">
        <v>224</v>
      </c>
      <c r="R250" s="7">
        <v>2.0672271050926065E-3</v>
      </c>
      <c r="S250" s="7">
        <v>7.8065741763231732E-4</v>
      </c>
      <c r="U250" s="7">
        <v>4.8980933596318215</v>
      </c>
      <c r="V250" s="7">
        <v>1.0812819069710641E-4</v>
      </c>
    </row>
    <row r="251" spans="1:22" x14ac:dyDescent="0.35">
      <c r="A251" s="3">
        <v>2015</v>
      </c>
      <c r="B251" s="13" t="s">
        <v>24</v>
      </c>
      <c r="C251" s="13" t="s">
        <v>46</v>
      </c>
      <c r="D251" s="13">
        <v>2004</v>
      </c>
      <c r="E251" s="17">
        <v>11</v>
      </c>
      <c r="F251" s="13">
        <v>169</v>
      </c>
      <c r="G251" s="13">
        <v>49</v>
      </c>
      <c r="H251" s="13">
        <v>218</v>
      </c>
      <c r="I251" s="13" t="b">
        <v>1</v>
      </c>
      <c r="J251" s="4">
        <v>0.22477064220183501</v>
      </c>
      <c r="K251">
        <f t="shared" si="15"/>
        <v>4.2564823492658544E-4</v>
      </c>
      <c r="L251">
        <f t="shared" si="16"/>
        <v>2.0631244143933383E-2</v>
      </c>
      <c r="M251">
        <f t="shared" si="17"/>
        <v>4.6372979956547542E-3</v>
      </c>
      <c r="N251">
        <f t="shared" si="18"/>
        <v>2.0631244143933383E-2</v>
      </c>
      <c r="O251">
        <f t="shared" si="19"/>
        <v>0.22694368558326722</v>
      </c>
      <c r="Q251" s="7">
        <v>225</v>
      </c>
      <c r="R251" s="7">
        <v>1.6953909923793542E-3</v>
      </c>
      <c r="S251" s="7">
        <v>1.1524935303455696E-3</v>
      </c>
      <c r="U251" s="7">
        <v>4.9200087661626117</v>
      </c>
      <c r="V251" s="7">
        <v>1.0812819069710641E-4</v>
      </c>
    </row>
    <row r="252" spans="1:22" x14ac:dyDescent="0.35">
      <c r="A252" s="5">
        <v>2016</v>
      </c>
      <c r="B252" s="14" t="s">
        <v>104</v>
      </c>
      <c r="C252" s="14" t="s">
        <v>211</v>
      </c>
      <c r="D252" s="14">
        <v>2002</v>
      </c>
      <c r="E252" s="14">
        <v>14</v>
      </c>
      <c r="F252" s="14">
        <v>69</v>
      </c>
      <c r="G252" s="14">
        <v>20</v>
      </c>
      <c r="H252" s="14">
        <v>89</v>
      </c>
      <c r="I252" s="14" t="b">
        <v>1</v>
      </c>
      <c r="J252" s="6">
        <v>0.224719101123596</v>
      </c>
      <c r="K252">
        <f t="shared" si="15"/>
        <v>1.7377382068103718E-4</v>
      </c>
      <c r="L252">
        <f t="shared" si="16"/>
        <v>1.3182329865431117E-2</v>
      </c>
      <c r="M252">
        <f t="shared" si="17"/>
        <v>2.9623213180744149E-3</v>
      </c>
      <c r="N252">
        <f t="shared" si="18"/>
        <v>1.3182329865431117E-2</v>
      </c>
      <c r="O252">
        <f t="shared" si="19"/>
        <v>0.18455261811603563</v>
      </c>
      <c r="Q252" s="7">
        <v>226</v>
      </c>
      <c r="R252" s="7">
        <v>1.2324794912654934E-3</v>
      </c>
      <c r="S252" s="7">
        <v>1.0928084844163961E-3</v>
      </c>
      <c r="U252" s="7">
        <v>4.9419241726934029</v>
      </c>
      <c r="V252" s="7">
        <v>1.0845338899737866E-4</v>
      </c>
    </row>
    <row r="253" spans="1:22" x14ac:dyDescent="0.35">
      <c r="A253" s="24">
        <v>2016</v>
      </c>
      <c r="B253" s="17" t="s">
        <v>30</v>
      </c>
      <c r="C253" s="17" t="s">
        <v>47</v>
      </c>
      <c r="D253" s="17">
        <v>2001</v>
      </c>
      <c r="E253" s="17">
        <v>15</v>
      </c>
      <c r="F253" s="17">
        <v>145</v>
      </c>
      <c r="G253" s="17">
        <v>42</v>
      </c>
      <c r="H253" s="17">
        <v>187</v>
      </c>
      <c r="I253" s="17" t="b">
        <v>1</v>
      </c>
      <c r="J253" s="25">
        <v>0.22459893048128299</v>
      </c>
      <c r="K253">
        <f t="shared" si="15"/>
        <v>3.6512027491408935E-4</v>
      </c>
      <c r="L253">
        <f t="shared" si="16"/>
        <v>1.9108120653640676E-2</v>
      </c>
      <c r="M253">
        <f t="shared" si="17"/>
        <v>4.2916634623150094E-3</v>
      </c>
      <c r="N253">
        <f t="shared" si="18"/>
        <v>1.9108120653640676E-2</v>
      </c>
      <c r="O253">
        <f t="shared" si="19"/>
        <v>0.28662180980461016</v>
      </c>
      <c r="Q253" s="7">
        <v>227</v>
      </c>
      <c r="R253" s="7">
        <v>1.5360824059613204E-3</v>
      </c>
      <c r="S253" s="7">
        <v>7.8920556972056919E-4</v>
      </c>
      <c r="U253" s="7">
        <v>4.9638395792241941</v>
      </c>
      <c r="V253" s="7">
        <v>1.091126861885136E-4</v>
      </c>
    </row>
    <row r="254" spans="1:22" x14ac:dyDescent="0.35">
      <c r="A254" s="5">
        <v>2013</v>
      </c>
      <c r="B254" s="14" t="s">
        <v>128</v>
      </c>
      <c r="C254" s="14" t="s">
        <v>173</v>
      </c>
      <c r="D254" s="14">
        <v>2003</v>
      </c>
      <c r="E254" s="14">
        <v>10</v>
      </c>
      <c r="F254" s="14">
        <v>83</v>
      </c>
      <c r="G254" s="14">
        <v>24</v>
      </c>
      <c r="H254" s="14">
        <v>107</v>
      </c>
      <c r="I254" s="14" t="b">
        <v>1</v>
      </c>
      <c r="J254" s="6">
        <v>0.22429906542056099</v>
      </c>
      <c r="K254">
        <f t="shared" si="15"/>
        <v>2.0891908778506718E-4</v>
      </c>
      <c r="L254">
        <f t="shared" si="16"/>
        <v>1.4454033616436181E-2</v>
      </c>
      <c r="M254">
        <f t="shared" si="17"/>
        <v>3.242026231724007E-3</v>
      </c>
      <c r="N254">
        <f t="shared" si="18"/>
        <v>1.4454033616436181E-2</v>
      </c>
      <c r="O254">
        <f t="shared" si="19"/>
        <v>0.14454033616436182</v>
      </c>
      <c r="Q254" s="7">
        <v>228</v>
      </c>
      <c r="R254" s="7">
        <v>3.7450780407321201E-3</v>
      </c>
      <c r="S254" s="7">
        <v>1.4075548401628114E-3</v>
      </c>
      <c r="U254" s="7">
        <v>4.9857549857549852</v>
      </c>
      <c r="V254" s="7">
        <v>1.1081501496453356E-4</v>
      </c>
    </row>
    <row r="255" spans="1:22" x14ac:dyDescent="0.35">
      <c r="A255" s="24">
        <v>2014</v>
      </c>
      <c r="B255" s="17" t="s">
        <v>30</v>
      </c>
      <c r="C255" s="17" t="s">
        <v>194</v>
      </c>
      <c r="D255" s="17">
        <v>2000</v>
      </c>
      <c r="E255" s="17">
        <v>14</v>
      </c>
      <c r="F255" s="17">
        <v>45</v>
      </c>
      <c r="G255" s="17">
        <v>13</v>
      </c>
      <c r="H255" s="17">
        <v>58</v>
      </c>
      <c r="I255" s="17" t="b">
        <v>1</v>
      </c>
      <c r="J255" s="25">
        <v>0.22413793103448301</v>
      </c>
      <c r="K255">
        <f t="shared" si="15"/>
        <v>1.1324586066854108E-4</v>
      </c>
      <c r="L255">
        <f t="shared" si="16"/>
        <v>1.064170384236195E-2</v>
      </c>
      <c r="M255">
        <f t="shared" si="17"/>
        <v>2.3852094819087157E-3</v>
      </c>
      <c r="N255">
        <f t="shared" si="18"/>
        <v>1.064170384236195E-2</v>
      </c>
      <c r="O255">
        <f t="shared" si="19"/>
        <v>0.14898385379306731</v>
      </c>
      <c r="Q255" s="7">
        <v>229</v>
      </c>
      <c r="R255" s="7">
        <v>2.3911020708833352E-3</v>
      </c>
      <c r="S255" s="7">
        <v>1.2189203312080888E-3</v>
      </c>
      <c r="U255" s="7">
        <v>5.0076703922857764</v>
      </c>
      <c r="V255" s="7">
        <v>1.1116514226655831E-4</v>
      </c>
    </row>
    <row r="256" spans="1:22" x14ac:dyDescent="0.35">
      <c r="A256" s="5">
        <v>2013</v>
      </c>
      <c r="B256" s="14" t="s">
        <v>136</v>
      </c>
      <c r="C256" s="14" t="s">
        <v>301</v>
      </c>
      <c r="D256" s="14">
        <v>1999</v>
      </c>
      <c r="E256" s="14">
        <v>14</v>
      </c>
      <c r="F256" s="14">
        <v>52</v>
      </c>
      <c r="G256" s="14">
        <v>15</v>
      </c>
      <c r="H256" s="14">
        <v>67</v>
      </c>
      <c r="I256" s="14" t="b">
        <v>1</v>
      </c>
      <c r="J256" s="6">
        <v>0.22388059701492499</v>
      </c>
      <c r="K256">
        <f t="shared" si="15"/>
        <v>1.3081849422055607E-4</v>
      </c>
      <c r="L256">
        <f t="shared" si="16"/>
        <v>1.143759127703714E-2</v>
      </c>
      <c r="M256">
        <f t="shared" si="17"/>
        <v>2.5606547635157735E-3</v>
      </c>
      <c r="N256">
        <f t="shared" si="18"/>
        <v>1.143759127703714E-2</v>
      </c>
      <c r="O256">
        <f t="shared" si="19"/>
        <v>0.16012627787851996</v>
      </c>
      <c r="Q256" s="7">
        <v>230</v>
      </c>
      <c r="R256" s="7">
        <v>2.2643943613925984E-3</v>
      </c>
      <c r="S256" s="7">
        <v>1.1532848584748226E-3</v>
      </c>
      <c r="U256" s="7">
        <v>5.0295857988165675</v>
      </c>
      <c r="V256" s="7">
        <v>1.1223577829622722E-4</v>
      </c>
    </row>
    <row r="257" spans="1:22" x14ac:dyDescent="0.35">
      <c r="A257" s="24">
        <v>2014</v>
      </c>
      <c r="B257" s="17" t="s">
        <v>33</v>
      </c>
      <c r="C257" s="17" t="s">
        <v>86</v>
      </c>
      <c r="D257" s="17">
        <v>2001</v>
      </c>
      <c r="E257" s="17">
        <v>13</v>
      </c>
      <c r="F257" s="17">
        <v>52</v>
      </c>
      <c r="G257" s="17">
        <v>15</v>
      </c>
      <c r="H257" s="17">
        <v>67</v>
      </c>
      <c r="I257" s="17" t="b">
        <v>1</v>
      </c>
      <c r="J257" s="25">
        <v>0.22388059701492499</v>
      </c>
      <c r="K257">
        <f t="shared" si="15"/>
        <v>1.3081849422055607E-4</v>
      </c>
      <c r="L257">
        <f t="shared" si="16"/>
        <v>1.143759127703714E-2</v>
      </c>
      <c r="M257">
        <f t="shared" si="17"/>
        <v>2.5606547635157735E-3</v>
      </c>
      <c r="N257">
        <f t="shared" si="18"/>
        <v>1.143759127703714E-2</v>
      </c>
      <c r="O257">
        <f t="shared" si="19"/>
        <v>0.14868868660148282</v>
      </c>
      <c r="Q257" s="7">
        <v>231</v>
      </c>
      <c r="R257" s="7">
        <v>2.5321952758303868E-3</v>
      </c>
      <c r="S257" s="7">
        <v>1.7050396055654318E-3</v>
      </c>
      <c r="U257" s="7">
        <v>5.0515012053473587</v>
      </c>
      <c r="V257" s="7">
        <v>1.1296696373790852E-4</v>
      </c>
    </row>
    <row r="258" spans="1:22" x14ac:dyDescent="0.35">
      <c r="A258" s="5">
        <v>2016</v>
      </c>
      <c r="B258" s="14" t="s">
        <v>79</v>
      </c>
      <c r="C258" s="14" t="s">
        <v>125</v>
      </c>
      <c r="D258" s="14">
        <v>2002</v>
      </c>
      <c r="E258" s="14">
        <v>14</v>
      </c>
      <c r="F258" s="14">
        <v>52</v>
      </c>
      <c r="G258" s="14">
        <v>15</v>
      </c>
      <c r="H258" s="14">
        <v>67</v>
      </c>
      <c r="I258" s="14" t="b">
        <v>1</v>
      </c>
      <c r="J258" s="6">
        <v>0.22388059701492499</v>
      </c>
      <c r="K258">
        <f t="shared" si="15"/>
        <v>1.3081849422055607E-4</v>
      </c>
      <c r="L258">
        <f t="shared" si="16"/>
        <v>1.143759127703714E-2</v>
      </c>
      <c r="M258">
        <f t="shared" si="17"/>
        <v>2.5606547635157735E-3</v>
      </c>
      <c r="N258">
        <f t="shared" si="18"/>
        <v>1.143759127703714E-2</v>
      </c>
      <c r="O258">
        <f t="shared" si="19"/>
        <v>0.16012627787851996</v>
      </c>
      <c r="Q258" s="7">
        <v>232</v>
      </c>
      <c r="R258" s="7">
        <v>2.0135237160522758E-3</v>
      </c>
      <c r="S258" s="7">
        <v>7.4788208657893549E-4</v>
      </c>
      <c r="U258" s="7">
        <v>5.0734166118781499</v>
      </c>
      <c r="V258" s="7">
        <v>1.1333795640730447E-4</v>
      </c>
    </row>
    <row r="259" spans="1:22" x14ac:dyDescent="0.35">
      <c r="A259" s="3">
        <v>2015</v>
      </c>
      <c r="B259" s="13" t="s">
        <v>30</v>
      </c>
      <c r="C259" s="13" t="s">
        <v>166</v>
      </c>
      <c r="D259" s="13">
        <v>2003</v>
      </c>
      <c r="E259" s="17">
        <v>12</v>
      </c>
      <c r="F259" s="13">
        <v>59</v>
      </c>
      <c r="G259" s="13">
        <v>17</v>
      </c>
      <c r="H259" s="13">
        <v>76</v>
      </c>
      <c r="I259" s="13" t="b">
        <v>1</v>
      </c>
      <c r="J259" s="4">
        <v>0.22368421052631601</v>
      </c>
      <c r="K259">
        <f t="shared" si="15"/>
        <v>1.4839112777257108E-4</v>
      </c>
      <c r="L259">
        <f t="shared" si="16"/>
        <v>1.2181589706297413E-2</v>
      </c>
      <c r="M259">
        <f t="shared" si="17"/>
        <v>2.7248292764086345E-3</v>
      </c>
      <c r="N259">
        <f t="shared" si="18"/>
        <v>1.2181589706297413E-2</v>
      </c>
      <c r="O259">
        <f t="shared" si="19"/>
        <v>0.14617907647556894</v>
      </c>
      <c r="Q259" s="7">
        <v>233</v>
      </c>
      <c r="R259" s="7">
        <v>2.4991557063038091E-3</v>
      </c>
      <c r="S259" s="7">
        <v>9.0350067503646922E-4</v>
      </c>
      <c r="U259" s="7">
        <v>5.095332018408941</v>
      </c>
      <c r="V259" s="7">
        <v>1.1333795640730447E-4</v>
      </c>
    </row>
    <row r="260" spans="1:22" x14ac:dyDescent="0.35">
      <c r="A260" s="5">
        <v>2013</v>
      </c>
      <c r="B260" s="14" t="s">
        <v>24</v>
      </c>
      <c r="C260" s="14" t="s">
        <v>29</v>
      </c>
      <c r="D260" s="14">
        <v>1998</v>
      </c>
      <c r="E260" s="14">
        <v>15</v>
      </c>
      <c r="F260" s="14">
        <v>66</v>
      </c>
      <c r="G260" s="14">
        <v>19</v>
      </c>
      <c r="H260" s="14">
        <v>85</v>
      </c>
      <c r="I260" s="14" t="b">
        <v>1</v>
      </c>
      <c r="J260" s="6">
        <v>0.223529411764706</v>
      </c>
      <c r="K260">
        <f t="shared" ref="K260:K323" si="20">H260/$H$1</f>
        <v>1.6596376132458607E-4</v>
      </c>
      <c r="L260">
        <f t="shared" ref="L260:L323" si="21">SQRT(K260)</f>
        <v>1.2882692316615579E-2</v>
      </c>
      <c r="M260">
        <f t="shared" ref="M260:M323" si="22">J260*L260</f>
        <v>2.8796606354787781E-3</v>
      </c>
      <c r="N260">
        <f t="shared" ref="N260:N323" si="23">L260</f>
        <v>1.2882692316615579E-2</v>
      </c>
      <c r="O260">
        <f t="shared" ref="O260:O323" si="24">E260*L260</f>
        <v>0.19324038474923369</v>
      </c>
      <c r="Q260" s="7">
        <v>234</v>
      </c>
      <c r="R260" s="7">
        <v>8.1357718219352351E-4</v>
      </c>
      <c r="S260" s="7">
        <v>1.5924642190998663E-3</v>
      </c>
      <c r="U260" s="7">
        <v>5.1172474249397322</v>
      </c>
      <c r="V260" s="7">
        <v>1.1409104081427775E-4</v>
      </c>
    </row>
    <row r="261" spans="1:22" x14ac:dyDescent="0.35">
      <c r="A261" s="3">
        <v>2014</v>
      </c>
      <c r="B261" s="13" t="s">
        <v>113</v>
      </c>
      <c r="C261" s="13" t="s">
        <v>161</v>
      </c>
      <c r="D261" s="13">
        <v>2002</v>
      </c>
      <c r="E261" s="17">
        <v>12</v>
      </c>
      <c r="F261" s="13">
        <v>94</v>
      </c>
      <c r="G261" s="13">
        <v>27</v>
      </c>
      <c r="H261" s="13">
        <v>121</v>
      </c>
      <c r="I261" s="13" t="b">
        <v>1</v>
      </c>
      <c r="J261" s="4">
        <v>0.22314049586776899</v>
      </c>
      <c r="K261">
        <f t="shared" si="20"/>
        <v>2.3625429553264605E-4</v>
      </c>
      <c r="L261">
        <f t="shared" si="21"/>
        <v>1.5370565881991659E-2</v>
      </c>
      <c r="M261">
        <f t="shared" si="22"/>
        <v>3.429795692675831E-3</v>
      </c>
      <c r="N261">
        <f t="shared" si="23"/>
        <v>1.5370565881991659E-2</v>
      </c>
      <c r="O261">
        <f t="shared" si="24"/>
        <v>0.1844467905838999</v>
      </c>
      <c r="Q261" s="7">
        <v>235</v>
      </c>
      <c r="R261" s="7">
        <v>2.4129655057532318E-3</v>
      </c>
      <c r="S261" s="7">
        <v>1.5889796158428727E-3</v>
      </c>
      <c r="U261" s="7">
        <v>5.1391628314705233</v>
      </c>
      <c r="V261" s="7">
        <v>1.1447325642698598E-4</v>
      </c>
    </row>
    <row r="262" spans="1:22" x14ac:dyDescent="0.35">
      <c r="A262" s="3">
        <v>2015</v>
      </c>
      <c r="B262" s="13" t="s">
        <v>30</v>
      </c>
      <c r="C262" s="13" t="s">
        <v>127</v>
      </c>
      <c r="D262" s="13">
        <v>2001</v>
      </c>
      <c r="E262" s="14">
        <v>14</v>
      </c>
      <c r="F262" s="13">
        <v>94</v>
      </c>
      <c r="G262" s="13">
        <v>27</v>
      </c>
      <c r="H262" s="13">
        <v>121</v>
      </c>
      <c r="I262" s="13" t="b">
        <v>1</v>
      </c>
      <c r="J262" s="4">
        <v>0.22314049586776899</v>
      </c>
      <c r="K262">
        <f t="shared" si="20"/>
        <v>2.3625429553264605E-4</v>
      </c>
      <c r="L262">
        <f t="shared" si="21"/>
        <v>1.5370565881991659E-2</v>
      </c>
      <c r="M262">
        <f t="shared" si="22"/>
        <v>3.429795692675831E-3</v>
      </c>
      <c r="N262">
        <f t="shared" si="23"/>
        <v>1.5370565881991659E-2</v>
      </c>
      <c r="O262">
        <f t="shared" si="24"/>
        <v>0.21518792234788323</v>
      </c>
      <c r="Q262" s="7">
        <v>236</v>
      </c>
      <c r="R262" s="7">
        <v>1.8933303151326196E-3</v>
      </c>
      <c r="S262" s="7">
        <v>9.364722182844086E-4</v>
      </c>
      <c r="U262" s="7">
        <v>5.1610782380013145</v>
      </c>
      <c r="V262" s="7">
        <v>1.1447325642698598E-4</v>
      </c>
    </row>
    <row r="263" spans="1:22" x14ac:dyDescent="0.35">
      <c r="A263" s="24">
        <v>2013</v>
      </c>
      <c r="B263" s="17" t="s">
        <v>30</v>
      </c>
      <c r="C263" s="17" t="s">
        <v>47</v>
      </c>
      <c r="D263" s="17">
        <v>2000</v>
      </c>
      <c r="E263" s="17">
        <v>13</v>
      </c>
      <c r="F263" s="17">
        <v>202</v>
      </c>
      <c r="G263" s="17">
        <v>58</v>
      </c>
      <c r="H263" s="17">
        <v>260</v>
      </c>
      <c r="I263" s="17" t="b">
        <v>1</v>
      </c>
      <c r="J263" s="25">
        <v>0.22307692307692301</v>
      </c>
      <c r="K263">
        <f t="shared" si="20"/>
        <v>5.0765385816932212E-4</v>
      </c>
      <c r="L263">
        <f t="shared" si="21"/>
        <v>2.2531175250512837E-2</v>
      </c>
      <c r="M263">
        <f t="shared" si="22"/>
        <v>5.0261852481913233E-3</v>
      </c>
      <c r="N263">
        <f t="shared" si="23"/>
        <v>2.2531175250512837E-2</v>
      </c>
      <c r="O263">
        <f t="shared" si="24"/>
        <v>0.2929052782566669</v>
      </c>
      <c r="Q263" s="7">
        <v>237</v>
      </c>
      <c r="R263" s="7">
        <v>1.0829839461153302E-3</v>
      </c>
      <c r="S263" s="7">
        <v>2.1149119430169793E-3</v>
      </c>
      <c r="U263" s="7">
        <v>5.1829936445321056</v>
      </c>
      <c r="V263" s="7">
        <v>1.152493551891527E-4</v>
      </c>
    </row>
    <row r="264" spans="1:22" x14ac:dyDescent="0.35">
      <c r="A264" s="5">
        <v>2016</v>
      </c>
      <c r="B264" s="14" t="s">
        <v>52</v>
      </c>
      <c r="C264" s="14" t="s">
        <v>53</v>
      </c>
      <c r="D264" s="14">
        <v>2002</v>
      </c>
      <c r="E264" s="14">
        <v>14</v>
      </c>
      <c r="F264" s="14">
        <v>91</v>
      </c>
      <c r="G264" s="14">
        <v>26</v>
      </c>
      <c r="H264" s="14">
        <v>117</v>
      </c>
      <c r="I264" s="14" t="b">
        <v>1</v>
      </c>
      <c r="J264" s="6">
        <v>0.22222222222222199</v>
      </c>
      <c r="K264">
        <f t="shared" si="20"/>
        <v>2.2844423617619493E-4</v>
      </c>
      <c r="L264">
        <f t="shared" si="21"/>
        <v>1.5114371841932265E-2</v>
      </c>
      <c r="M264">
        <f t="shared" si="22"/>
        <v>3.3587492982071663E-3</v>
      </c>
      <c r="N264">
        <f t="shared" si="23"/>
        <v>1.5114371841932265E-2</v>
      </c>
      <c r="O264">
        <f t="shared" si="24"/>
        <v>0.21160120578705172</v>
      </c>
      <c r="Q264" s="7">
        <v>238</v>
      </c>
      <c r="R264" s="7">
        <v>1.7176659887060686E-3</v>
      </c>
      <c r="S264" s="7">
        <v>1.480229900426241E-3</v>
      </c>
      <c r="U264" s="7">
        <v>5.2049090510628968</v>
      </c>
      <c r="V264" s="7">
        <v>1.1564337122806316E-4</v>
      </c>
    </row>
    <row r="265" spans="1:22" x14ac:dyDescent="0.35">
      <c r="A265" s="3">
        <v>2014</v>
      </c>
      <c r="B265" s="13" t="s">
        <v>24</v>
      </c>
      <c r="C265" s="13" t="s">
        <v>65</v>
      </c>
      <c r="D265" s="13">
        <v>2005</v>
      </c>
      <c r="E265" s="17">
        <v>9</v>
      </c>
      <c r="F265" s="13">
        <v>77</v>
      </c>
      <c r="G265" s="13">
        <v>22</v>
      </c>
      <c r="H265" s="13">
        <v>99</v>
      </c>
      <c r="I265" s="13" t="b">
        <v>1</v>
      </c>
      <c r="J265" s="4">
        <v>0.22222222222222199</v>
      </c>
      <c r="K265">
        <f t="shared" si="20"/>
        <v>1.9329896907216494E-4</v>
      </c>
      <c r="L265">
        <f t="shared" si="21"/>
        <v>1.3903199958001213E-2</v>
      </c>
      <c r="M265">
        <f t="shared" si="22"/>
        <v>3.0895999906669328E-3</v>
      </c>
      <c r="N265">
        <f t="shared" si="23"/>
        <v>1.3903199958001213E-2</v>
      </c>
      <c r="O265">
        <f t="shared" si="24"/>
        <v>0.12512879962201093</v>
      </c>
      <c r="Q265" s="7">
        <v>239</v>
      </c>
      <c r="R265" s="7">
        <v>1.0464736741606373E-3</v>
      </c>
      <c r="S265" s="7">
        <v>1.5335070598535628E-3</v>
      </c>
      <c r="U265" s="7">
        <v>5.226824457593688</v>
      </c>
      <c r="V265" s="7">
        <v>1.1564337122806316E-4</v>
      </c>
    </row>
    <row r="266" spans="1:22" x14ac:dyDescent="0.35">
      <c r="A266" s="5">
        <v>2017</v>
      </c>
      <c r="B266" s="14" t="s">
        <v>102</v>
      </c>
      <c r="C266" s="14" t="s">
        <v>103</v>
      </c>
      <c r="D266" s="14">
        <v>2002</v>
      </c>
      <c r="E266" s="14">
        <v>15</v>
      </c>
      <c r="F266" s="14">
        <v>77</v>
      </c>
      <c r="G266" s="14">
        <v>22</v>
      </c>
      <c r="H266" s="14">
        <v>99</v>
      </c>
      <c r="I266" s="14" t="b">
        <v>1</v>
      </c>
      <c r="J266" s="6">
        <v>0.22222222222222199</v>
      </c>
      <c r="K266">
        <f t="shared" si="20"/>
        <v>1.9329896907216494E-4</v>
      </c>
      <c r="L266">
        <f t="shared" si="21"/>
        <v>1.3903199958001213E-2</v>
      </c>
      <c r="M266">
        <f t="shared" si="22"/>
        <v>3.0895999906669328E-3</v>
      </c>
      <c r="N266">
        <f t="shared" si="23"/>
        <v>1.3903199958001213E-2</v>
      </c>
      <c r="O266">
        <f t="shared" si="24"/>
        <v>0.20854799937001819</v>
      </c>
      <c r="Q266" s="7">
        <v>240</v>
      </c>
      <c r="R266" s="7">
        <v>2.0979672777232954E-3</v>
      </c>
      <c r="S266" s="7">
        <v>1.0233217471194767E-3</v>
      </c>
      <c r="U266" s="7">
        <v>5.2487398641244791</v>
      </c>
      <c r="V266" s="7">
        <v>1.1604145629941101E-4</v>
      </c>
    </row>
    <row r="267" spans="1:22" x14ac:dyDescent="0.35">
      <c r="A267" s="24">
        <v>2013</v>
      </c>
      <c r="B267" s="17" t="s">
        <v>24</v>
      </c>
      <c r="C267" s="17" t="s">
        <v>155</v>
      </c>
      <c r="D267" s="17">
        <v>1998</v>
      </c>
      <c r="E267" s="17">
        <v>15</v>
      </c>
      <c r="F267" s="17">
        <v>63</v>
      </c>
      <c r="G267" s="17">
        <v>18</v>
      </c>
      <c r="H267" s="17">
        <v>81</v>
      </c>
      <c r="I267" s="17" t="b">
        <v>1</v>
      </c>
      <c r="J267" s="25">
        <v>0.22222222222222199</v>
      </c>
      <c r="K267">
        <f t="shared" si="20"/>
        <v>1.5815370196813495E-4</v>
      </c>
      <c r="L267">
        <f t="shared" si="21"/>
        <v>1.2575917539811358E-2</v>
      </c>
      <c r="M267">
        <f t="shared" si="22"/>
        <v>2.7946483421802987E-3</v>
      </c>
      <c r="N267">
        <f t="shared" si="23"/>
        <v>1.2575917539811358E-2</v>
      </c>
      <c r="O267">
        <f t="shared" si="24"/>
        <v>0.18863876309717037</v>
      </c>
      <c r="Q267" s="7">
        <v>241</v>
      </c>
      <c r="R267" s="7">
        <v>1.7040362300288262E-3</v>
      </c>
      <c r="S267" s="7">
        <v>5.9921060389210839E-4</v>
      </c>
      <c r="U267" s="7">
        <v>5.2706552706552703</v>
      </c>
      <c r="V267" s="7">
        <v>1.1685011734639193E-4</v>
      </c>
    </row>
    <row r="268" spans="1:22" x14ac:dyDescent="0.35">
      <c r="A268" s="5">
        <v>2014</v>
      </c>
      <c r="B268" s="14" t="s">
        <v>52</v>
      </c>
      <c r="C268" s="14" t="s">
        <v>150</v>
      </c>
      <c r="D268" s="14">
        <v>2003</v>
      </c>
      <c r="E268" s="14">
        <v>11</v>
      </c>
      <c r="F268" s="14">
        <v>56</v>
      </c>
      <c r="G268" s="14">
        <v>16</v>
      </c>
      <c r="H268" s="14">
        <v>72</v>
      </c>
      <c r="I268" s="14" t="b">
        <v>1</v>
      </c>
      <c r="J268" s="6">
        <v>0.22222222222222199</v>
      </c>
      <c r="K268">
        <f t="shared" si="20"/>
        <v>1.4058106841611997E-4</v>
      </c>
      <c r="L268">
        <f t="shared" si="21"/>
        <v>1.1856688762724606E-2</v>
      </c>
      <c r="M268">
        <f t="shared" si="22"/>
        <v>2.6348197250499099E-3</v>
      </c>
      <c r="N268">
        <f t="shared" si="23"/>
        <v>1.1856688762724606E-2</v>
      </c>
      <c r="O268">
        <f t="shared" si="24"/>
        <v>0.13042357638997068</v>
      </c>
      <c r="Q268" s="7">
        <v>242</v>
      </c>
      <c r="R268" s="7">
        <v>1.7040362300288262E-3</v>
      </c>
      <c r="S268" s="7">
        <v>5.9921060389210839E-4</v>
      </c>
      <c r="U268" s="7">
        <v>5.2925706771860614</v>
      </c>
      <c r="V268" s="7">
        <v>1.1726083958762279E-4</v>
      </c>
    </row>
    <row r="269" spans="1:22" x14ac:dyDescent="0.35">
      <c r="A269" s="3">
        <v>2014</v>
      </c>
      <c r="B269" s="13" t="s">
        <v>128</v>
      </c>
      <c r="C269" s="13" t="s">
        <v>212</v>
      </c>
      <c r="D269" s="13">
        <v>2002</v>
      </c>
      <c r="E269" s="17">
        <v>12</v>
      </c>
      <c r="F269" s="13">
        <v>49</v>
      </c>
      <c r="G269" s="13">
        <v>14</v>
      </c>
      <c r="H269" s="13">
        <v>63</v>
      </c>
      <c r="I269" s="13" t="b">
        <v>1</v>
      </c>
      <c r="J269" s="4">
        <v>0.22222222222222199</v>
      </c>
      <c r="K269">
        <f t="shared" si="20"/>
        <v>1.2300843486410496E-4</v>
      </c>
      <c r="L269">
        <f t="shared" si="21"/>
        <v>1.1090916772932027E-2</v>
      </c>
      <c r="M269">
        <f t="shared" si="22"/>
        <v>2.4646481717626699E-3</v>
      </c>
      <c r="N269">
        <f t="shared" si="23"/>
        <v>1.1090916772932027E-2</v>
      </c>
      <c r="O269">
        <f t="shared" si="24"/>
        <v>0.13309100127518431</v>
      </c>
      <c r="Q269" s="7">
        <v>243</v>
      </c>
      <c r="R269" s="7">
        <v>1.2442738221137462E-3</v>
      </c>
      <c r="S269" s="7">
        <v>1.0589730118071884E-3</v>
      </c>
      <c r="U269" s="7">
        <v>5.3144860837168526</v>
      </c>
      <c r="V269" s="7">
        <v>1.1767592350362512E-4</v>
      </c>
    </row>
    <row r="270" spans="1:22" x14ac:dyDescent="0.35">
      <c r="A270" s="3">
        <v>2016</v>
      </c>
      <c r="B270" s="13" t="s">
        <v>113</v>
      </c>
      <c r="C270" s="13" t="s">
        <v>309</v>
      </c>
      <c r="D270" s="13">
        <v>2002</v>
      </c>
      <c r="E270" s="14">
        <v>14</v>
      </c>
      <c r="F270" s="13">
        <v>42</v>
      </c>
      <c r="G270" s="13">
        <v>12</v>
      </c>
      <c r="H270" s="13">
        <v>54</v>
      </c>
      <c r="I270" s="13" t="b">
        <v>1</v>
      </c>
      <c r="J270" s="4">
        <v>0.22222222222222199</v>
      </c>
      <c r="K270">
        <f t="shared" si="20"/>
        <v>1.0543580131208997E-4</v>
      </c>
      <c r="L270">
        <f t="shared" si="21"/>
        <v>1.0268193673284994E-2</v>
      </c>
      <c r="M270">
        <f t="shared" si="22"/>
        <v>2.2818208162855517E-3</v>
      </c>
      <c r="N270">
        <f t="shared" si="23"/>
        <v>1.0268193673284994E-2</v>
      </c>
      <c r="O270">
        <f t="shared" si="24"/>
        <v>0.14375471142598992</v>
      </c>
      <c r="Q270" s="7">
        <v>244</v>
      </c>
      <c r="R270" s="7">
        <v>2.2843453579954164E-3</v>
      </c>
      <c r="S270" s="7">
        <v>1.1034845633557202E-3</v>
      </c>
      <c r="U270" s="7">
        <v>5.3364014902476438</v>
      </c>
      <c r="V270" s="7">
        <v>1.1809544684318382E-4</v>
      </c>
    </row>
    <row r="271" spans="1:22" x14ac:dyDescent="0.35">
      <c r="A271" s="3">
        <v>2017</v>
      </c>
      <c r="B271" s="13" t="s">
        <v>128</v>
      </c>
      <c r="C271" s="13" t="s">
        <v>173</v>
      </c>
      <c r="D271" s="13">
        <v>2002</v>
      </c>
      <c r="E271" s="17">
        <v>15</v>
      </c>
      <c r="F271" s="13">
        <v>42</v>
      </c>
      <c r="G271" s="13">
        <v>12</v>
      </c>
      <c r="H271" s="13">
        <v>54</v>
      </c>
      <c r="I271" s="13" t="b">
        <v>1</v>
      </c>
      <c r="J271" s="4">
        <v>0.22222222222222199</v>
      </c>
      <c r="K271">
        <f t="shared" si="20"/>
        <v>1.0543580131208997E-4</v>
      </c>
      <c r="L271">
        <f t="shared" si="21"/>
        <v>1.0268193673284994E-2</v>
      </c>
      <c r="M271">
        <f t="shared" si="22"/>
        <v>2.2818208162855517E-3</v>
      </c>
      <c r="N271">
        <f t="shared" si="23"/>
        <v>1.0268193673284994E-2</v>
      </c>
      <c r="O271">
        <f t="shared" si="24"/>
        <v>0.15402290509927491</v>
      </c>
      <c r="Q271" s="7">
        <v>245</v>
      </c>
      <c r="R271" s="7">
        <v>1.3457793936842172E-3</v>
      </c>
      <c r="S271" s="7">
        <v>1.1386654669601716E-3</v>
      </c>
      <c r="U271" s="7">
        <v>5.3583168967784349</v>
      </c>
      <c r="V271" s="7">
        <v>1.1809544684318382E-4</v>
      </c>
    </row>
    <row r="272" spans="1:22" x14ac:dyDescent="0.35">
      <c r="A272" s="5">
        <v>2014</v>
      </c>
      <c r="B272" s="14" t="s">
        <v>24</v>
      </c>
      <c r="C272" s="14" t="s">
        <v>134</v>
      </c>
      <c r="D272" s="14">
        <v>2000</v>
      </c>
      <c r="E272" s="14">
        <v>14</v>
      </c>
      <c r="F272" s="14">
        <v>123</v>
      </c>
      <c r="G272" s="14">
        <v>35</v>
      </c>
      <c r="H272" s="14">
        <v>158</v>
      </c>
      <c r="I272" s="14" t="b">
        <v>1</v>
      </c>
      <c r="J272" s="6">
        <v>0.221518987341772</v>
      </c>
      <c r="K272">
        <f t="shared" si="20"/>
        <v>3.084973445798188E-4</v>
      </c>
      <c r="L272">
        <f t="shared" si="21"/>
        <v>1.756409247811622E-2</v>
      </c>
      <c r="M272">
        <f t="shared" si="22"/>
        <v>3.8907799793295398E-3</v>
      </c>
      <c r="N272">
        <f t="shared" si="23"/>
        <v>1.756409247811622E-2</v>
      </c>
      <c r="O272">
        <f t="shared" si="24"/>
        <v>0.24589729469362709</v>
      </c>
      <c r="Q272" s="7">
        <v>246</v>
      </c>
      <c r="R272" s="7">
        <v>1.1800230669640932E-3</v>
      </c>
      <c r="S272" s="7">
        <v>1.3044217936802956E-3</v>
      </c>
      <c r="U272" s="7">
        <v>5.3802323033092261</v>
      </c>
      <c r="V272" s="7">
        <v>1.1938146058835957E-4</v>
      </c>
    </row>
    <row r="273" spans="1:22" x14ac:dyDescent="0.35">
      <c r="A273" s="24">
        <v>2015</v>
      </c>
      <c r="B273" s="17" t="s">
        <v>52</v>
      </c>
      <c r="C273" s="17" t="s">
        <v>84</v>
      </c>
      <c r="D273" s="17">
        <v>2004</v>
      </c>
      <c r="E273" s="17">
        <v>11</v>
      </c>
      <c r="F273" s="17">
        <v>81</v>
      </c>
      <c r="G273" s="17">
        <v>23</v>
      </c>
      <c r="H273" s="17">
        <v>104</v>
      </c>
      <c r="I273" s="17" t="b">
        <v>1</v>
      </c>
      <c r="J273" s="25">
        <v>0.22115384615384601</v>
      </c>
      <c r="K273">
        <f t="shared" si="20"/>
        <v>2.0306154326772883E-4</v>
      </c>
      <c r="L273">
        <f t="shared" si="21"/>
        <v>1.4249966430407084E-2</v>
      </c>
      <c r="M273">
        <f t="shared" si="22"/>
        <v>3.1514348836477186E-3</v>
      </c>
      <c r="N273">
        <f t="shared" si="23"/>
        <v>1.4249966430407084E-2</v>
      </c>
      <c r="O273">
        <f t="shared" si="24"/>
        <v>0.15674963073447792</v>
      </c>
      <c r="Q273" s="7">
        <v>247</v>
      </c>
      <c r="R273" s="7">
        <v>1.6772920471244657E-3</v>
      </c>
      <c r="S273" s="7">
        <v>8.0715281351992308E-4</v>
      </c>
      <c r="U273" s="7">
        <v>5.4021477098400172</v>
      </c>
      <c r="V273" s="7">
        <v>1.2026251653078311E-4</v>
      </c>
    </row>
    <row r="274" spans="1:22" x14ac:dyDescent="0.35">
      <c r="A274" s="3">
        <v>2016</v>
      </c>
      <c r="B274" s="13" t="s">
        <v>33</v>
      </c>
      <c r="C274" s="13" t="s">
        <v>109</v>
      </c>
      <c r="D274" s="13">
        <v>2001</v>
      </c>
      <c r="E274" s="14">
        <v>15</v>
      </c>
      <c r="F274" s="13">
        <v>74</v>
      </c>
      <c r="G274" s="13">
        <v>21</v>
      </c>
      <c r="H274" s="13">
        <v>95</v>
      </c>
      <c r="I274" s="13" t="b">
        <v>1</v>
      </c>
      <c r="J274" s="4">
        <v>0.221052631578947</v>
      </c>
      <c r="K274">
        <f t="shared" si="20"/>
        <v>1.8548890971571385E-4</v>
      </c>
      <c r="L274">
        <f t="shared" si="21"/>
        <v>1.3619431328646356E-2</v>
      </c>
      <c r="M274">
        <f t="shared" si="22"/>
        <v>3.0106111358060316E-3</v>
      </c>
      <c r="N274">
        <f t="shared" si="23"/>
        <v>1.3619431328646356E-2</v>
      </c>
      <c r="O274">
        <f t="shared" si="24"/>
        <v>0.20429146992969535</v>
      </c>
      <c r="Q274" s="7">
        <v>248</v>
      </c>
      <c r="R274" s="7">
        <v>2.0224791796068101E-3</v>
      </c>
      <c r="S274" s="7">
        <v>1.2932243445143107E-3</v>
      </c>
      <c r="U274" s="7">
        <v>5.4240631163708084</v>
      </c>
      <c r="V274" s="7">
        <v>1.2071042317064277E-4</v>
      </c>
    </row>
    <row r="275" spans="1:22" x14ac:dyDescent="0.35">
      <c r="A275" s="3">
        <v>2017</v>
      </c>
      <c r="B275" s="13" t="s">
        <v>79</v>
      </c>
      <c r="C275" s="13" t="s">
        <v>81</v>
      </c>
      <c r="D275" s="13">
        <v>2003</v>
      </c>
      <c r="E275" s="17">
        <v>14</v>
      </c>
      <c r="F275" s="13">
        <v>67</v>
      </c>
      <c r="G275" s="13">
        <v>19</v>
      </c>
      <c r="H275" s="13">
        <v>86</v>
      </c>
      <c r="I275" s="13" t="b">
        <v>1</v>
      </c>
      <c r="J275" s="4">
        <v>0.22093023255814001</v>
      </c>
      <c r="K275">
        <f t="shared" si="20"/>
        <v>1.6791627616369884E-4</v>
      </c>
      <c r="L275">
        <f t="shared" si="21"/>
        <v>1.2958251277224827E-2</v>
      </c>
      <c r="M275">
        <f t="shared" si="22"/>
        <v>2.8628694682240959E-3</v>
      </c>
      <c r="N275">
        <f t="shared" si="23"/>
        <v>1.2958251277224827E-2</v>
      </c>
      <c r="O275">
        <f t="shared" si="24"/>
        <v>0.18141551788114757</v>
      </c>
      <c r="Q275" s="7">
        <v>249</v>
      </c>
      <c r="R275" s="7">
        <v>2.2127018501242419E-3</v>
      </c>
      <c r="S275" s="7">
        <v>2.4245961455305123E-3</v>
      </c>
      <c r="U275" s="7">
        <v>5.4459785229015996</v>
      </c>
      <c r="V275" s="7">
        <v>1.2071042317064277E-4</v>
      </c>
    </row>
    <row r="276" spans="1:22" x14ac:dyDescent="0.35">
      <c r="A276" s="5">
        <v>2015</v>
      </c>
      <c r="B276" s="14" t="s">
        <v>79</v>
      </c>
      <c r="C276" s="14" t="s">
        <v>125</v>
      </c>
      <c r="D276" s="14">
        <v>2004</v>
      </c>
      <c r="E276" s="14">
        <v>11</v>
      </c>
      <c r="F276" s="14">
        <v>106</v>
      </c>
      <c r="G276" s="14">
        <v>30</v>
      </c>
      <c r="H276" s="14">
        <v>136</v>
      </c>
      <c r="I276" s="14" t="b">
        <v>1</v>
      </c>
      <c r="J276" s="6">
        <v>0.220588235294118</v>
      </c>
      <c r="K276">
        <f t="shared" si="20"/>
        <v>2.655420181193377E-4</v>
      </c>
      <c r="L276">
        <f t="shared" si="21"/>
        <v>1.6295460046262509E-2</v>
      </c>
      <c r="M276">
        <f t="shared" si="22"/>
        <v>3.5945867749108532E-3</v>
      </c>
      <c r="N276">
        <f t="shared" si="23"/>
        <v>1.6295460046262509E-2</v>
      </c>
      <c r="O276">
        <f t="shared" si="24"/>
        <v>0.17925006050888759</v>
      </c>
      <c r="Q276" s="7">
        <v>250</v>
      </c>
      <c r="R276" s="7">
        <v>2.0095917833339301E-3</v>
      </c>
      <c r="S276" s="7">
        <v>9.5272953474048478E-4</v>
      </c>
      <c r="U276" s="7">
        <v>5.4678939294323907</v>
      </c>
      <c r="V276" s="7">
        <v>1.2116337194092963E-4</v>
      </c>
    </row>
    <row r="277" spans="1:22" x14ac:dyDescent="0.35">
      <c r="A277" s="3">
        <v>2017</v>
      </c>
      <c r="B277" s="13" t="s">
        <v>52</v>
      </c>
      <c r="C277" s="13" t="s">
        <v>84</v>
      </c>
      <c r="D277" s="13">
        <v>2004</v>
      </c>
      <c r="E277" s="17">
        <v>13</v>
      </c>
      <c r="F277" s="13">
        <v>53</v>
      </c>
      <c r="G277" s="13">
        <v>15</v>
      </c>
      <c r="H277" s="13">
        <v>68</v>
      </c>
      <c r="I277" s="13" t="b">
        <v>1</v>
      </c>
      <c r="J277" s="4">
        <v>0.220588235294118</v>
      </c>
      <c r="K277">
        <f t="shared" si="20"/>
        <v>1.3277100905966885E-4</v>
      </c>
      <c r="L277">
        <f t="shared" si="21"/>
        <v>1.152263030126667E-2</v>
      </c>
      <c r="M277">
        <f t="shared" si="22"/>
        <v>2.5417566841029462E-3</v>
      </c>
      <c r="N277">
        <f t="shared" si="23"/>
        <v>1.152263030126667E-2</v>
      </c>
      <c r="O277">
        <f t="shared" si="24"/>
        <v>0.1497941939164667</v>
      </c>
      <c r="Q277" s="7">
        <v>251</v>
      </c>
      <c r="R277" s="7">
        <v>3.2008232475762718E-3</v>
      </c>
      <c r="S277" s="7">
        <v>1.0908402147387377E-3</v>
      </c>
      <c r="U277" s="7">
        <v>5.4898093359631819</v>
      </c>
      <c r="V277" s="7">
        <v>1.2350717461171465E-4</v>
      </c>
    </row>
    <row r="278" spans="1:22" x14ac:dyDescent="0.35">
      <c r="A278" s="3">
        <v>2013</v>
      </c>
      <c r="B278" s="13" t="s">
        <v>30</v>
      </c>
      <c r="C278" s="13" t="s">
        <v>194</v>
      </c>
      <c r="D278" s="13">
        <v>2000</v>
      </c>
      <c r="E278" s="14">
        <v>13</v>
      </c>
      <c r="F278" s="13">
        <v>46</v>
      </c>
      <c r="G278" s="13">
        <v>13</v>
      </c>
      <c r="H278" s="13">
        <v>59</v>
      </c>
      <c r="I278" s="13" t="b">
        <v>1</v>
      </c>
      <c r="J278" s="4">
        <v>0.22033898305084701</v>
      </c>
      <c r="K278">
        <f t="shared" si="20"/>
        <v>1.1519837550765385E-4</v>
      </c>
      <c r="L278">
        <f t="shared" si="21"/>
        <v>1.073305061516314E-2</v>
      </c>
      <c r="M278">
        <f t="shared" si="22"/>
        <v>2.3649094575783143E-3</v>
      </c>
      <c r="N278">
        <f t="shared" si="23"/>
        <v>1.073305061516314E-2</v>
      </c>
      <c r="O278">
        <f t="shared" si="24"/>
        <v>0.13952965799712083</v>
      </c>
      <c r="Q278" s="7">
        <v>252</v>
      </c>
      <c r="R278" s="7">
        <v>1.3324417385984163E-3</v>
      </c>
      <c r="S278" s="7">
        <v>1.9095844931255907E-3</v>
      </c>
      <c r="U278" s="7">
        <v>5.511724742493973</v>
      </c>
      <c r="V278" s="7">
        <v>1.2350717461171465E-4</v>
      </c>
    </row>
    <row r="279" spans="1:22" x14ac:dyDescent="0.35">
      <c r="A279" s="3">
        <v>2015</v>
      </c>
      <c r="B279" s="13" t="s">
        <v>24</v>
      </c>
      <c r="C279" s="13" t="s">
        <v>257</v>
      </c>
      <c r="D279" s="13">
        <v>2004</v>
      </c>
      <c r="E279" s="17">
        <v>11</v>
      </c>
      <c r="F279" s="13">
        <v>46</v>
      </c>
      <c r="G279" s="13">
        <v>13</v>
      </c>
      <c r="H279" s="13">
        <v>59</v>
      </c>
      <c r="I279" s="13" t="b">
        <v>1</v>
      </c>
      <c r="J279" s="4">
        <v>0.22033898305084701</v>
      </c>
      <c r="K279">
        <f t="shared" si="20"/>
        <v>1.1519837550765385E-4</v>
      </c>
      <c r="L279">
        <f t="shared" si="21"/>
        <v>1.073305061516314E-2</v>
      </c>
      <c r="M279">
        <f t="shared" si="22"/>
        <v>2.3649094575783143E-3</v>
      </c>
      <c r="N279">
        <f t="shared" si="23"/>
        <v>1.073305061516314E-2</v>
      </c>
      <c r="O279">
        <f t="shared" si="24"/>
        <v>0.11806355676679454</v>
      </c>
      <c r="Q279" s="7">
        <v>253</v>
      </c>
      <c r="R279" s="7">
        <v>1.6222838315072231E-3</v>
      </c>
      <c r="S279" s="7">
        <v>7.6292565040149266E-4</v>
      </c>
      <c r="U279" s="7">
        <v>5.5336401490247642</v>
      </c>
      <c r="V279" s="7">
        <v>1.2399246989813214E-4</v>
      </c>
    </row>
    <row r="280" spans="1:22" x14ac:dyDescent="0.35">
      <c r="A280" s="5">
        <v>2013</v>
      </c>
      <c r="B280" s="14" t="s">
        <v>24</v>
      </c>
      <c r="C280" s="14" t="s">
        <v>293</v>
      </c>
      <c r="D280" s="14">
        <v>1999</v>
      </c>
      <c r="E280" s="14">
        <v>14</v>
      </c>
      <c r="F280" s="14">
        <v>39</v>
      </c>
      <c r="G280" s="14">
        <v>11</v>
      </c>
      <c r="H280" s="14">
        <v>50</v>
      </c>
      <c r="I280" s="14" t="b">
        <v>1</v>
      </c>
      <c r="J280" s="6">
        <v>0.22</v>
      </c>
      <c r="K280">
        <f t="shared" si="20"/>
        <v>9.762574195563887E-5</v>
      </c>
      <c r="L280">
        <f t="shared" si="21"/>
        <v>9.8805739689371719E-3</v>
      </c>
      <c r="M280">
        <f t="shared" si="22"/>
        <v>2.173726273166178E-3</v>
      </c>
      <c r="N280">
        <f t="shared" si="23"/>
        <v>9.8805739689371719E-3</v>
      </c>
      <c r="O280">
        <f t="shared" si="24"/>
        <v>0.13832803556512041</v>
      </c>
      <c r="Q280" s="7">
        <v>254</v>
      </c>
      <c r="R280" s="7">
        <v>1.7436135862250303E-3</v>
      </c>
      <c r="S280" s="7">
        <v>8.1704117729074319E-4</v>
      </c>
      <c r="U280" s="7">
        <v>5.5555555555555554</v>
      </c>
      <c r="V280" s="7">
        <v>1.2399246989813214E-4</v>
      </c>
    </row>
    <row r="281" spans="1:22" x14ac:dyDescent="0.35">
      <c r="A281" s="3">
        <v>2014</v>
      </c>
      <c r="B281" s="13" t="s">
        <v>186</v>
      </c>
      <c r="C281" s="13" t="s">
        <v>187</v>
      </c>
      <c r="D281" s="13">
        <v>2005</v>
      </c>
      <c r="E281" s="17">
        <v>9</v>
      </c>
      <c r="F281" s="13">
        <v>39</v>
      </c>
      <c r="G281" s="13">
        <v>11</v>
      </c>
      <c r="H281" s="13">
        <v>50</v>
      </c>
      <c r="I281" s="13" t="b">
        <v>1</v>
      </c>
      <c r="J281" s="4">
        <v>0.22</v>
      </c>
      <c r="K281">
        <f t="shared" si="20"/>
        <v>9.762574195563887E-5</v>
      </c>
      <c r="L281">
        <f t="shared" si="21"/>
        <v>9.8805739689371719E-3</v>
      </c>
      <c r="M281">
        <f t="shared" si="22"/>
        <v>2.173726273166178E-3</v>
      </c>
      <c r="N281">
        <f t="shared" si="23"/>
        <v>9.8805739689371719E-3</v>
      </c>
      <c r="O281">
        <f t="shared" si="24"/>
        <v>8.8925165720434546E-2</v>
      </c>
      <c r="Q281" s="7">
        <v>255</v>
      </c>
      <c r="R281" s="7">
        <v>1.5713031148509792E-3</v>
      </c>
      <c r="S281" s="7">
        <v>9.8935164866479426E-4</v>
      </c>
      <c r="U281" s="7">
        <v>5.5774709620863465</v>
      </c>
      <c r="V281" s="7">
        <v>1.2498047332644495E-4</v>
      </c>
    </row>
    <row r="282" spans="1:22" x14ac:dyDescent="0.35">
      <c r="A282" s="3">
        <v>2016</v>
      </c>
      <c r="B282" s="13" t="s">
        <v>52</v>
      </c>
      <c r="C282" s="13" t="s">
        <v>131</v>
      </c>
      <c r="D282" s="13">
        <v>2003</v>
      </c>
      <c r="E282" s="14">
        <v>13</v>
      </c>
      <c r="F282" s="13">
        <v>39</v>
      </c>
      <c r="G282" s="13">
        <v>11</v>
      </c>
      <c r="H282" s="13">
        <v>50</v>
      </c>
      <c r="I282" s="13" t="b">
        <v>1</v>
      </c>
      <c r="J282" s="4">
        <v>0.22</v>
      </c>
      <c r="K282">
        <f t="shared" si="20"/>
        <v>9.762574195563887E-5</v>
      </c>
      <c r="L282">
        <f t="shared" si="21"/>
        <v>9.8805739689371719E-3</v>
      </c>
      <c r="M282">
        <f t="shared" si="22"/>
        <v>2.173726273166178E-3</v>
      </c>
      <c r="N282">
        <f t="shared" si="23"/>
        <v>9.8805739689371719E-3</v>
      </c>
      <c r="O282">
        <f t="shared" si="24"/>
        <v>0.12844746159618323</v>
      </c>
      <c r="Q282" s="7">
        <v>256</v>
      </c>
      <c r="R282" s="7">
        <v>1.7436135862250303E-3</v>
      </c>
      <c r="S282" s="7">
        <v>8.1704117729074319E-4</v>
      </c>
      <c r="U282" s="7">
        <v>5.5993863686171377</v>
      </c>
      <c r="V282" s="7">
        <v>1.2650778629289062E-4</v>
      </c>
    </row>
    <row r="283" spans="1:22" x14ac:dyDescent="0.35">
      <c r="A283" s="24">
        <v>2017</v>
      </c>
      <c r="B283" s="17" t="s">
        <v>98</v>
      </c>
      <c r="C283" s="17" t="s">
        <v>276</v>
      </c>
      <c r="D283" s="17">
        <v>2003</v>
      </c>
      <c r="E283" s="17">
        <v>14</v>
      </c>
      <c r="F283" s="17">
        <v>39</v>
      </c>
      <c r="G283" s="17">
        <v>11</v>
      </c>
      <c r="H283" s="17">
        <v>50</v>
      </c>
      <c r="I283" s="17" t="b">
        <v>1</v>
      </c>
      <c r="J283" s="25">
        <v>0.22</v>
      </c>
      <c r="K283">
        <f t="shared" si="20"/>
        <v>9.762574195563887E-5</v>
      </c>
      <c r="L283">
        <f t="shared" si="21"/>
        <v>9.8805739689371719E-3</v>
      </c>
      <c r="M283">
        <f t="shared" si="22"/>
        <v>2.173726273166178E-3</v>
      </c>
      <c r="N283">
        <f t="shared" si="23"/>
        <v>9.8805739689371719E-3</v>
      </c>
      <c r="O283">
        <f t="shared" si="24"/>
        <v>0.13832803556512041</v>
      </c>
      <c r="Q283" s="7">
        <v>257</v>
      </c>
      <c r="R283" s="7">
        <v>1.4899950498475059E-3</v>
      </c>
      <c r="S283" s="7">
        <v>1.2348342265611286E-3</v>
      </c>
      <c r="U283" s="7">
        <v>5.6213017751479288</v>
      </c>
      <c r="V283" s="7">
        <v>1.2702947009910471E-4</v>
      </c>
    </row>
    <row r="284" spans="1:22" x14ac:dyDescent="0.35">
      <c r="A284" s="3">
        <v>2013</v>
      </c>
      <c r="B284" s="13" t="s">
        <v>30</v>
      </c>
      <c r="C284" s="13" t="s">
        <v>127</v>
      </c>
      <c r="D284" s="13">
        <v>1999</v>
      </c>
      <c r="E284" s="14">
        <v>14</v>
      </c>
      <c r="F284" s="13">
        <v>96</v>
      </c>
      <c r="G284" s="13">
        <v>27</v>
      </c>
      <c r="H284" s="13">
        <v>123</v>
      </c>
      <c r="I284" s="13" t="b">
        <v>1</v>
      </c>
      <c r="J284" s="4">
        <v>0.219512195121951</v>
      </c>
      <c r="K284">
        <f t="shared" si="20"/>
        <v>2.4015932521087159E-4</v>
      </c>
      <c r="L284">
        <f t="shared" si="21"/>
        <v>1.5497074730763597E-2</v>
      </c>
      <c r="M284">
        <f t="shared" si="22"/>
        <v>3.4017968921188349E-3</v>
      </c>
      <c r="N284">
        <f t="shared" si="23"/>
        <v>1.5497074730763597E-2</v>
      </c>
      <c r="O284">
        <f t="shared" si="24"/>
        <v>0.21695904623069034</v>
      </c>
      <c r="Q284" s="7">
        <v>258</v>
      </c>
      <c r="R284" s="7">
        <v>2.1579945932850703E-3</v>
      </c>
      <c r="S284" s="7">
        <v>7.2166604219370788E-4</v>
      </c>
      <c r="U284" s="7">
        <v>5.64321718167872</v>
      </c>
      <c r="V284" s="7">
        <v>1.2702947009910471E-4</v>
      </c>
    </row>
    <row r="285" spans="1:22" x14ac:dyDescent="0.35">
      <c r="A285" s="24">
        <v>2017</v>
      </c>
      <c r="B285" s="17" t="s">
        <v>30</v>
      </c>
      <c r="C285" s="17" t="s">
        <v>124</v>
      </c>
      <c r="D285" s="17">
        <v>2002</v>
      </c>
      <c r="E285" s="17">
        <v>15</v>
      </c>
      <c r="F285" s="17">
        <v>96</v>
      </c>
      <c r="G285" s="17">
        <v>27</v>
      </c>
      <c r="H285" s="17">
        <v>123</v>
      </c>
      <c r="I285" s="17" t="b">
        <v>1</v>
      </c>
      <c r="J285" s="25">
        <v>0.219512195121951</v>
      </c>
      <c r="K285">
        <f t="shared" si="20"/>
        <v>2.4015932521087159E-4</v>
      </c>
      <c r="L285">
        <f t="shared" si="21"/>
        <v>1.5497074730763597E-2</v>
      </c>
      <c r="M285">
        <f t="shared" si="22"/>
        <v>3.4017968921188349E-3</v>
      </c>
      <c r="N285">
        <f t="shared" si="23"/>
        <v>1.5497074730763597E-2</v>
      </c>
      <c r="O285">
        <f t="shared" si="24"/>
        <v>0.23245612096145396</v>
      </c>
      <c r="Q285" s="7">
        <v>259</v>
      </c>
      <c r="R285" s="7">
        <v>1.8800556930334842E-3</v>
      </c>
      <c r="S285" s="7">
        <v>1.5497399996423468E-3</v>
      </c>
      <c r="U285" s="7">
        <v>5.6651325882095112</v>
      </c>
      <c r="V285" s="7">
        <v>1.2702947009910471E-4</v>
      </c>
    </row>
    <row r="286" spans="1:22" x14ac:dyDescent="0.35">
      <c r="A286" s="5">
        <v>2013</v>
      </c>
      <c r="B286" s="14" t="s">
        <v>24</v>
      </c>
      <c r="C286" s="14" t="s">
        <v>189</v>
      </c>
      <c r="D286" s="14">
        <v>2005</v>
      </c>
      <c r="E286" s="14">
        <v>8</v>
      </c>
      <c r="F286" s="14">
        <v>64</v>
      </c>
      <c r="G286" s="14">
        <v>18</v>
      </c>
      <c r="H286" s="14">
        <v>82</v>
      </c>
      <c r="I286" s="14" t="b">
        <v>1</v>
      </c>
      <c r="J286" s="6">
        <v>0.219512195121951</v>
      </c>
      <c r="K286">
        <f t="shared" si="20"/>
        <v>1.6010621680724775E-4</v>
      </c>
      <c r="L286">
        <f t="shared" si="21"/>
        <v>1.2653308532049937E-2</v>
      </c>
      <c r="M286">
        <f t="shared" si="22"/>
        <v>2.7775555314255933E-3</v>
      </c>
      <c r="N286">
        <f t="shared" si="23"/>
        <v>1.2653308532049937E-2</v>
      </c>
      <c r="O286">
        <f t="shared" si="24"/>
        <v>0.1012264682563995</v>
      </c>
      <c r="Q286" s="7">
        <v>260</v>
      </c>
      <c r="R286" s="7">
        <v>2.3431793330133833E-3</v>
      </c>
      <c r="S286" s="7">
        <v>1.0866163596624477E-3</v>
      </c>
      <c r="U286" s="7">
        <v>5.6870479947403023</v>
      </c>
      <c r="V286" s="7">
        <v>1.2755766144221389E-4</v>
      </c>
    </row>
    <row r="287" spans="1:22" x14ac:dyDescent="0.35">
      <c r="A287" s="3">
        <v>2016</v>
      </c>
      <c r="B287" s="13" t="s">
        <v>30</v>
      </c>
      <c r="C287" s="13" t="s">
        <v>162</v>
      </c>
      <c r="D287" s="13">
        <v>2001</v>
      </c>
      <c r="E287" s="17">
        <v>15</v>
      </c>
      <c r="F287" s="13">
        <v>64</v>
      </c>
      <c r="G287" s="13">
        <v>18</v>
      </c>
      <c r="H287" s="13">
        <v>82</v>
      </c>
      <c r="I287" s="13" t="b">
        <v>1</v>
      </c>
      <c r="J287" s="4">
        <v>0.219512195121951</v>
      </c>
      <c r="K287">
        <f t="shared" si="20"/>
        <v>1.6010621680724775E-4</v>
      </c>
      <c r="L287">
        <f t="shared" si="21"/>
        <v>1.2653308532049937E-2</v>
      </c>
      <c r="M287">
        <f t="shared" si="22"/>
        <v>2.7775555314255933E-3</v>
      </c>
      <c r="N287">
        <f t="shared" si="23"/>
        <v>1.2653308532049937E-2</v>
      </c>
      <c r="O287">
        <f t="shared" si="24"/>
        <v>0.18979962798074906</v>
      </c>
      <c r="Q287" s="7">
        <v>261</v>
      </c>
      <c r="R287" s="7">
        <v>3.095346301057472E-3</v>
      </c>
      <c r="S287" s="7">
        <v>1.9308389471338512E-3</v>
      </c>
      <c r="U287" s="7">
        <v>5.7089634012710935</v>
      </c>
      <c r="V287" s="7">
        <v>1.2918266531566043E-4</v>
      </c>
    </row>
    <row r="288" spans="1:22" x14ac:dyDescent="0.35">
      <c r="A288" s="3">
        <v>2014</v>
      </c>
      <c r="B288" s="13" t="s">
        <v>113</v>
      </c>
      <c r="C288" s="13" t="s">
        <v>161</v>
      </c>
      <c r="D288" s="13">
        <v>2000</v>
      </c>
      <c r="E288" s="14">
        <v>14</v>
      </c>
      <c r="F288" s="13">
        <v>89</v>
      </c>
      <c r="G288" s="13">
        <v>25</v>
      </c>
      <c r="H288" s="13">
        <v>114</v>
      </c>
      <c r="I288" s="13" t="b">
        <v>1</v>
      </c>
      <c r="J288" s="4">
        <v>0.21929824561403499</v>
      </c>
      <c r="K288">
        <f t="shared" si="20"/>
        <v>2.2258669165885661E-4</v>
      </c>
      <c r="L288">
        <f t="shared" si="21"/>
        <v>1.4919339518184329E-2</v>
      </c>
      <c r="M288">
        <f t="shared" si="22"/>
        <v>3.2717849820579656E-3</v>
      </c>
      <c r="N288">
        <f t="shared" si="23"/>
        <v>1.4919339518184329E-2</v>
      </c>
      <c r="O288">
        <f t="shared" si="24"/>
        <v>0.2088707532545806</v>
      </c>
      <c r="Q288" s="7">
        <v>262</v>
      </c>
      <c r="R288" s="7">
        <v>2.304123608941981E-3</v>
      </c>
      <c r="S288" s="7">
        <v>1.0546256892651853E-3</v>
      </c>
      <c r="U288" s="7">
        <v>5.7308788078018846</v>
      </c>
      <c r="V288" s="7">
        <v>1.2973829224677705E-4</v>
      </c>
    </row>
    <row r="289" spans="1:22" x14ac:dyDescent="0.35">
      <c r="A289" s="24">
        <v>2016</v>
      </c>
      <c r="B289" s="17" t="s">
        <v>33</v>
      </c>
      <c r="C289" s="17" t="s">
        <v>203</v>
      </c>
      <c r="D289" s="17">
        <v>2008</v>
      </c>
      <c r="E289" s="17">
        <v>8</v>
      </c>
      <c r="F289" s="17">
        <v>57</v>
      </c>
      <c r="G289" s="17">
        <v>16</v>
      </c>
      <c r="H289" s="17">
        <v>73</v>
      </c>
      <c r="I289" s="17" t="b">
        <v>1</v>
      </c>
      <c r="J289" s="25">
        <v>0.219178082191781</v>
      </c>
      <c r="K289">
        <f t="shared" si="20"/>
        <v>1.4253358325523274E-4</v>
      </c>
      <c r="L289">
        <f t="shared" si="21"/>
        <v>1.1938742951216963E-2</v>
      </c>
      <c r="M289">
        <f t="shared" si="22"/>
        <v>2.6167107838283776E-3</v>
      </c>
      <c r="N289">
        <f t="shared" si="23"/>
        <v>1.1938742951216963E-2</v>
      </c>
      <c r="O289">
        <f t="shared" si="24"/>
        <v>9.5509943609735706E-2</v>
      </c>
      <c r="Q289" s="7">
        <v>263</v>
      </c>
      <c r="R289" s="7">
        <v>1.0722077183804224E-3</v>
      </c>
      <c r="S289" s="7">
        <v>2.0173922722865104E-3</v>
      </c>
      <c r="U289" s="7">
        <v>5.7527942143326758</v>
      </c>
      <c r="V289" s="7">
        <v>1.3030115082119761E-4</v>
      </c>
    </row>
    <row r="290" spans="1:22" x14ac:dyDescent="0.35">
      <c r="A290" s="5">
        <v>2014</v>
      </c>
      <c r="B290" s="14" t="s">
        <v>24</v>
      </c>
      <c r="C290" s="14" t="s">
        <v>46</v>
      </c>
      <c r="D290" s="14">
        <v>2003</v>
      </c>
      <c r="E290" s="14">
        <v>11</v>
      </c>
      <c r="F290" s="14">
        <v>125</v>
      </c>
      <c r="G290" s="14">
        <v>35</v>
      </c>
      <c r="H290" s="14">
        <v>160</v>
      </c>
      <c r="I290" s="14" t="b">
        <v>1</v>
      </c>
      <c r="J290" s="6">
        <v>0.21875</v>
      </c>
      <c r="K290">
        <f t="shared" si="20"/>
        <v>3.1240237425804435E-4</v>
      </c>
      <c r="L290">
        <f t="shared" si="21"/>
        <v>1.7674908041006729E-2</v>
      </c>
      <c r="M290">
        <f t="shared" si="22"/>
        <v>3.8663861339702219E-3</v>
      </c>
      <c r="N290">
        <f t="shared" si="23"/>
        <v>1.7674908041006729E-2</v>
      </c>
      <c r="O290">
        <f t="shared" si="24"/>
        <v>0.194423988451074</v>
      </c>
      <c r="Q290" s="7">
        <v>264</v>
      </c>
      <c r="R290" s="7">
        <v>2.3289410009452085E-3</v>
      </c>
      <c r="S290" s="7">
        <v>7.6065898972172427E-4</v>
      </c>
      <c r="U290" s="7">
        <v>5.774709620863467</v>
      </c>
      <c r="V290" s="7">
        <v>1.3087139928231862E-4</v>
      </c>
    </row>
    <row r="291" spans="1:22" x14ac:dyDescent="0.35">
      <c r="A291" s="24">
        <v>2013</v>
      </c>
      <c r="B291" s="17" t="s">
        <v>24</v>
      </c>
      <c r="C291" s="17" t="s">
        <v>267</v>
      </c>
      <c r="D291" s="17">
        <v>2004</v>
      </c>
      <c r="E291" s="17">
        <v>9</v>
      </c>
      <c r="F291" s="17">
        <v>50</v>
      </c>
      <c r="G291" s="17">
        <v>14</v>
      </c>
      <c r="H291" s="17">
        <v>64</v>
      </c>
      <c r="I291" s="17" t="b">
        <v>1</v>
      </c>
      <c r="J291" s="25">
        <v>0.21875</v>
      </c>
      <c r="K291">
        <f t="shared" si="20"/>
        <v>1.2496094970321776E-4</v>
      </c>
      <c r="L291">
        <f t="shared" si="21"/>
        <v>1.1178593368721207E-2</v>
      </c>
      <c r="M291">
        <f t="shared" si="22"/>
        <v>2.445317299407764E-3</v>
      </c>
      <c r="N291">
        <f t="shared" si="23"/>
        <v>1.1178593368721207E-2</v>
      </c>
      <c r="O291">
        <f t="shared" si="24"/>
        <v>0.10060734031849086</v>
      </c>
      <c r="Q291" s="7">
        <v>265</v>
      </c>
      <c r="R291" s="7">
        <v>2.1066063979118177E-3</v>
      </c>
      <c r="S291" s="7">
        <v>6.8804194426848103E-4</v>
      </c>
      <c r="U291" s="7">
        <v>5.7966250273942581</v>
      </c>
      <c r="V291" s="7">
        <v>1.3087139928231862E-4</v>
      </c>
    </row>
    <row r="292" spans="1:22" x14ac:dyDescent="0.35">
      <c r="A292" s="5">
        <v>2015</v>
      </c>
      <c r="B292" s="14" t="s">
        <v>79</v>
      </c>
      <c r="C292" s="14" t="s">
        <v>251</v>
      </c>
      <c r="D292" s="14">
        <v>2000</v>
      </c>
      <c r="E292" s="14">
        <v>15</v>
      </c>
      <c r="F292" s="14">
        <v>50</v>
      </c>
      <c r="G292" s="14">
        <v>14</v>
      </c>
      <c r="H292" s="14">
        <v>64</v>
      </c>
      <c r="I292" s="14" t="b">
        <v>1</v>
      </c>
      <c r="J292" s="6">
        <v>0.21875</v>
      </c>
      <c r="K292">
        <f t="shared" si="20"/>
        <v>1.2496094970321776E-4</v>
      </c>
      <c r="L292">
        <f t="shared" si="21"/>
        <v>1.1178593368721207E-2</v>
      </c>
      <c r="M292">
        <f t="shared" si="22"/>
        <v>2.445317299407764E-3</v>
      </c>
      <c r="N292">
        <f t="shared" si="23"/>
        <v>1.1178593368721207E-2</v>
      </c>
      <c r="O292">
        <f t="shared" si="24"/>
        <v>0.1676789005308181</v>
      </c>
      <c r="Q292" s="7">
        <v>266</v>
      </c>
      <c r="R292" s="7">
        <v>1.2716303960438832E-3</v>
      </c>
      <c r="S292" s="7">
        <v>1.3631893290060267E-3</v>
      </c>
      <c r="U292" s="7">
        <v>5.8185404339250493</v>
      </c>
      <c r="V292" s="7">
        <v>1.3087139928231862E-4</v>
      </c>
    </row>
    <row r="293" spans="1:22" x14ac:dyDescent="0.35">
      <c r="A293" s="24">
        <v>2013</v>
      </c>
      <c r="B293" s="17" t="s">
        <v>30</v>
      </c>
      <c r="C293" s="17" t="s">
        <v>40</v>
      </c>
      <c r="D293" s="17">
        <v>1999</v>
      </c>
      <c r="E293" s="17">
        <v>14</v>
      </c>
      <c r="F293" s="17">
        <v>143</v>
      </c>
      <c r="G293" s="17">
        <v>40</v>
      </c>
      <c r="H293" s="17">
        <v>183</v>
      </c>
      <c r="I293" s="17" t="b">
        <v>1</v>
      </c>
      <c r="J293" s="25">
        <v>0.218579234972678</v>
      </c>
      <c r="K293">
        <f t="shared" si="20"/>
        <v>3.5731021555763826E-4</v>
      </c>
      <c r="L293">
        <f t="shared" si="21"/>
        <v>1.8902651019305158E-2</v>
      </c>
      <c r="M293">
        <f t="shared" si="22"/>
        <v>4.1317269987552335E-3</v>
      </c>
      <c r="N293">
        <f t="shared" si="23"/>
        <v>1.8902651019305158E-2</v>
      </c>
      <c r="O293">
        <f t="shared" si="24"/>
        <v>0.2646371142702722</v>
      </c>
      <c r="Q293" s="7">
        <v>267</v>
      </c>
      <c r="R293" s="7">
        <v>1.3565890403775785E-3</v>
      </c>
      <c r="S293" s="7">
        <v>1.1080591313850914E-3</v>
      </c>
      <c r="U293" s="7">
        <v>5.8404558404558404</v>
      </c>
      <c r="V293" s="7">
        <v>1.3144920076413181E-4</v>
      </c>
    </row>
    <row r="294" spans="1:22" x14ac:dyDescent="0.35">
      <c r="A294" s="5">
        <v>2015</v>
      </c>
      <c r="B294" s="14" t="s">
        <v>52</v>
      </c>
      <c r="C294" s="14" t="s">
        <v>131</v>
      </c>
      <c r="D294" s="14">
        <v>2001</v>
      </c>
      <c r="E294" s="14">
        <v>14</v>
      </c>
      <c r="F294" s="14">
        <v>68</v>
      </c>
      <c r="G294" s="14">
        <v>19</v>
      </c>
      <c r="H294" s="14">
        <v>87</v>
      </c>
      <c r="I294" s="14" t="b">
        <v>1</v>
      </c>
      <c r="J294" s="6">
        <v>0.21839080459770099</v>
      </c>
      <c r="K294">
        <f t="shared" si="20"/>
        <v>1.6986879100281161E-4</v>
      </c>
      <c r="L294">
        <f t="shared" si="21"/>
        <v>1.3033372203800965E-2</v>
      </c>
      <c r="M294">
        <f t="shared" si="22"/>
        <v>2.8463686422094043E-3</v>
      </c>
      <c r="N294">
        <f t="shared" si="23"/>
        <v>1.3033372203800965E-2</v>
      </c>
      <c r="O294">
        <f t="shared" si="24"/>
        <v>0.18246721085321352</v>
      </c>
      <c r="Q294" s="7">
        <v>268</v>
      </c>
      <c r="R294" s="7">
        <v>1.5653437477412212E-3</v>
      </c>
      <c r="S294" s="7">
        <v>7.1647706854433045E-4</v>
      </c>
      <c r="U294" s="7">
        <v>5.8623712469866316</v>
      </c>
      <c r="V294" s="7">
        <v>1.3203472348728603E-4</v>
      </c>
    </row>
    <row r="295" spans="1:22" x14ac:dyDescent="0.35">
      <c r="A295" s="24">
        <v>2014</v>
      </c>
      <c r="B295" s="17" t="s">
        <v>136</v>
      </c>
      <c r="C295" s="17" t="s">
        <v>313</v>
      </c>
      <c r="D295" s="17">
        <v>2001</v>
      </c>
      <c r="E295" s="17">
        <v>13</v>
      </c>
      <c r="F295" s="17">
        <v>43</v>
      </c>
      <c r="G295" s="17">
        <v>12</v>
      </c>
      <c r="H295" s="17">
        <v>55</v>
      </c>
      <c r="I295" s="17" t="b">
        <v>1</v>
      </c>
      <c r="J295" s="25">
        <v>0.218181818181818</v>
      </c>
      <c r="K295">
        <f t="shared" si="20"/>
        <v>1.0738831615120275E-4</v>
      </c>
      <c r="L295">
        <f t="shared" si="21"/>
        <v>1.0362833403620979E-2</v>
      </c>
      <c r="M295">
        <f t="shared" si="22"/>
        <v>2.2609818335173025E-3</v>
      </c>
      <c r="N295">
        <f t="shared" si="23"/>
        <v>1.0362833403620979E-2</v>
      </c>
      <c r="O295">
        <f t="shared" si="24"/>
        <v>0.13471683424707273</v>
      </c>
      <c r="Q295" s="7">
        <v>269</v>
      </c>
      <c r="R295" s="7">
        <v>1.720036921255472E-3</v>
      </c>
      <c r="S295" s="7">
        <v>5.6178389503007973E-4</v>
      </c>
      <c r="U295" s="7">
        <v>5.8842866535174227</v>
      </c>
      <c r="V295" s="7">
        <v>1.32628140964845E-4</v>
      </c>
    </row>
    <row r="296" spans="1:22" x14ac:dyDescent="0.35">
      <c r="A296" s="3">
        <v>2016</v>
      </c>
      <c r="B296" s="13" t="s">
        <v>290</v>
      </c>
      <c r="C296" s="13" t="s">
        <v>291</v>
      </c>
      <c r="D296" s="13">
        <v>2006</v>
      </c>
      <c r="E296" s="14">
        <v>10</v>
      </c>
      <c r="F296" s="13">
        <v>43</v>
      </c>
      <c r="G296" s="13">
        <v>12</v>
      </c>
      <c r="H296" s="13">
        <v>55</v>
      </c>
      <c r="I296" s="13" t="b">
        <v>1</v>
      </c>
      <c r="J296" s="4">
        <v>0.218181818181818</v>
      </c>
      <c r="K296">
        <f t="shared" si="20"/>
        <v>1.0738831615120275E-4</v>
      </c>
      <c r="L296">
        <f t="shared" si="21"/>
        <v>1.0362833403620979E-2</v>
      </c>
      <c r="M296">
        <f t="shared" si="22"/>
        <v>2.2609818335173025E-3</v>
      </c>
      <c r="N296">
        <f t="shared" si="23"/>
        <v>1.0362833403620979E-2</v>
      </c>
      <c r="O296">
        <f t="shared" si="24"/>
        <v>0.10362833403620979</v>
      </c>
      <c r="Q296" s="7">
        <v>270</v>
      </c>
      <c r="R296" s="7">
        <v>2.6775734097126769E-3</v>
      </c>
      <c r="S296" s="7">
        <v>1.2132065696168629E-3</v>
      </c>
      <c r="U296" s="7">
        <v>5.9062020600482139</v>
      </c>
      <c r="V296" s="7">
        <v>1.32628140964845E-4</v>
      </c>
    </row>
    <row r="297" spans="1:22" x14ac:dyDescent="0.35">
      <c r="A297" s="3">
        <v>2013</v>
      </c>
      <c r="B297" s="13" t="s">
        <v>252</v>
      </c>
      <c r="C297" s="13" t="s">
        <v>287</v>
      </c>
      <c r="D297" s="13">
        <v>2002</v>
      </c>
      <c r="E297" s="17">
        <v>11</v>
      </c>
      <c r="F297" s="13">
        <v>54</v>
      </c>
      <c r="G297" s="13">
        <v>15</v>
      </c>
      <c r="H297" s="13">
        <v>69</v>
      </c>
      <c r="I297" s="13" t="b">
        <v>1</v>
      </c>
      <c r="J297" s="4">
        <v>0.217391304347826</v>
      </c>
      <c r="K297">
        <f t="shared" si="20"/>
        <v>1.3472352389878162E-4</v>
      </c>
      <c r="L297">
        <f t="shared" si="21"/>
        <v>1.1607046303809666E-2</v>
      </c>
      <c r="M297">
        <f t="shared" si="22"/>
        <v>2.5232709356107961E-3</v>
      </c>
      <c r="N297">
        <f t="shared" si="23"/>
        <v>1.1607046303809666E-2</v>
      </c>
      <c r="O297">
        <f t="shared" si="24"/>
        <v>0.12767750934190633</v>
      </c>
      <c r="Q297" s="7">
        <v>271</v>
      </c>
      <c r="R297" s="7">
        <v>1.5283095321249329E-3</v>
      </c>
      <c r="S297" s="7">
        <v>1.6231253515227857E-3</v>
      </c>
      <c r="U297" s="7">
        <v>5.9281174665790051</v>
      </c>
      <c r="V297" s="7">
        <v>1.332296322183066E-4</v>
      </c>
    </row>
    <row r="298" spans="1:22" x14ac:dyDescent="0.35">
      <c r="A298" s="3">
        <v>2014</v>
      </c>
      <c r="B298" s="13" t="s">
        <v>98</v>
      </c>
      <c r="C298" s="13" t="s">
        <v>276</v>
      </c>
      <c r="D298" s="13">
        <v>2004</v>
      </c>
      <c r="E298" s="14">
        <v>10</v>
      </c>
      <c r="F298" s="13">
        <v>54</v>
      </c>
      <c r="G298" s="13">
        <v>15</v>
      </c>
      <c r="H298" s="13">
        <v>69</v>
      </c>
      <c r="I298" s="13" t="b">
        <v>1</v>
      </c>
      <c r="J298" s="4">
        <v>0.217391304347826</v>
      </c>
      <c r="K298">
        <f t="shared" si="20"/>
        <v>1.3472352389878162E-4</v>
      </c>
      <c r="L298">
        <f t="shared" si="21"/>
        <v>1.1607046303809666E-2</v>
      </c>
      <c r="M298">
        <f t="shared" si="22"/>
        <v>2.5232709356107961E-3</v>
      </c>
      <c r="N298">
        <f t="shared" si="23"/>
        <v>1.1607046303809666E-2</v>
      </c>
      <c r="O298">
        <f t="shared" si="24"/>
        <v>0.11607046303809666</v>
      </c>
      <c r="Q298" s="7">
        <v>272</v>
      </c>
      <c r="R298" s="7">
        <v>2.2814065917672538E-3</v>
      </c>
      <c r="S298" s="7">
        <v>7.2920454403877779E-4</v>
      </c>
      <c r="U298" s="7">
        <v>5.9500328731097962</v>
      </c>
      <c r="V298" s="7">
        <v>1.332296322183066E-4</v>
      </c>
    </row>
    <row r="299" spans="1:22" x14ac:dyDescent="0.35">
      <c r="A299" s="3">
        <v>2017</v>
      </c>
      <c r="B299" s="13" t="s">
        <v>106</v>
      </c>
      <c r="C299" s="13" t="s">
        <v>174</v>
      </c>
      <c r="D299" s="13">
        <v>2006</v>
      </c>
      <c r="E299" s="17">
        <v>11</v>
      </c>
      <c r="F299" s="13">
        <v>54</v>
      </c>
      <c r="G299" s="13">
        <v>15</v>
      </c>
      <c r="H299" s="13">
        <v>69</v>
      </c>
      <c r="I299" s="13" t="b">
        <v>1</v>
      </c>
      <c r="J299" s="4">
        <v>0.217391304347826</v>
      </c>
      <c r="K299">
        <f t="shared" si="20"/>
        <v>1.3472352389878162E-4</v>
      </c>
      <c r="L299">
        <f t="shared" si="21"/>
        <v>1.1607046303809666E-2</v>
      </c>
      <c r="M299">
        <f t="shared" si="22"/>
        <v>2.5232709356107961E-3</v>
      </c>
      <c r="N299">
        <f t="shared" si="23"/>
        <v>1.1607046303809666E-2</v>
      </c>
      <c r="O299">
        <f t="shared" si="24"/>
        <v>0.12767750934190633</v>
      </c>
      <c r="Q299" s="7">
        <v>273</v>
      </c>
      <c r="R299" s="7">
        <v>1.9754319273541997E-3</v>
      </c>
      <c r="S299" s="7">
        <v>8.8743754086989621E-4</v>
      </c>
      <c r="U299" s="7">
        <v>5.9719482796405874</v>
      </c>
      <c r="V299" s="7">
        <v>1.3383938200450032E-4</v>
      </c>
    </row>
    <row r="300" spans="1:22" x14ac:dyDescent="0.35">
      <c r="A300" s="5">
        <v>2014</v>
      </c>
      <c r="B300" s="14" t="s">
        <v>30</v>
      </c>
      <c r="C300" s="14" t="s">
        <v>47</v>
      </c>
      <c r="D300" s="14">
        <v>1999</v>
      </c>
      <c r="E300" s="14">
        <v>15</v>
      </c>
      <c r="F300" s="14">
        <v>148</v>
      </c>
      <c r="G300" s="14">
        <v>41</v>
      </c>
      <c r="H300" s="14">
        <v>189</v>
      </c>
      <c r="I300" s="14" t="b">
        <v>1</v>
      </c>
      <c r="J300" s="6">
        <v>0.216931216931217</v>
      </c>
      <c r="K300">
        <f t="shared" si="20"/>
        <v>3.690253045923149E-4</v>
      </c>
      <c r="L300">
        <f t="shared" si="21"/>
        <v>1.9210031353236123E-2</v>
      </c>
      <c r="M300">
        <f t="shared" si="22"/>
        <v>4.1672554787443453E-3</v>
      </c>
      <c r="N300">
        <f t="shared" si="23"/>
        <v>1.9210031353236123E-2</v>
      </c>
      <c r="O300">
        <f t="shared" si="24"/>
        <v>0.28815047029854185</v>
      </c>
      <c r="Q300" s="7">
        <v>274</v>
      </c>
      <c r="R300" s="7">
        <v>1.7476888132116489E-3</v>
      </c>
      <c r="S300" s="7">
        <v>1.8468979616992043E-3</v>
      </c>
      <c r="U300" s="7">
        <v>5.9938636861713785</v>
      </c>
      <c r="V300" s="7">
        <v>1.3445758105401156E-4</v>
      </c>
    </row>
    <row r="301" spans="1:22" x14ac:dyDescent="0.35">
      <c r="A301" s="3">
        <v>2014</v>
      </c>
      <c r="B301" s="13" t="s">
        <v>33</v>
      </c>
      <c r="C301" s="13" t="s">
        <v>109</v>
      </c>
      <c r="D301" s="13">
        <v>1999</v>
      </c>
      <c r="E301" s="17">
        <v>15</v>
      </c>
      <c r="F301" s="13">
        <v>47</v>
      </c>
      <c r="G301" s="13">
        <v>13</v>
      </c>
      <c r="H301" s="13">
        <v>60</v>
      </c>
      <c r="I301" s="13" t="b">
        <v>1</v>
      </c>
      <c r="J301" s="4">
        <v>0.21666666666666701</v>
      </c>
      <c r="K301">
        <f t="shared" si="20"/>
        <v>1.1715089034676664E-4</v>
      </c>
      <c r="L301">
        <f t="shared" si="21"/>
        <v>1.0823626487770476E-2</v>
      </c>
      <c r="M301">
        <f t="shared" si="22"/>
        <v>2.3451190723502735E-3</v>
      </c>
      <c r="N301">
        <f t="shared" si="23"/>
        <v>1.0823626487770476E-2</v>
      </c>
      <c r="O301">
        <f t="shared" si="24"/>
        <v>0.16235439731655715</v>
      </c>
      <c r="Q301" s="7">
        <v>275</v>
      </c>
      <c r="R301" s="7">
        <v>1.5829858267453986E-3</v>
      </c>
      <c r="S301" s="7">
        <v>9.5877085735754765E-4</v>
      </c>
      <c r="U301" s="7">
        <v>6.0157790927021697</v>
      </c>
      <c r="V301" s="7">
        <v>1.3636487604996262E-4</v>
      </c>
    </row>
    <row r="302" spans="1:22" x14ac:dyDescent="0.35">
      <c r="A302" s="3">
        <v>2014</v>
      </c>
      <c r="B302" s="13" t="s">
        <v>79</v>
      </c>
      <c r="C302" s="13" t="s">
        <v>125</v>
      </c>
      <c r="D302" s="13">
        <v>1999</v>
      </c>
      <c r="E302" s="14">
        <v>15</v>
      </c>
      <c r="F302" s="13">
        <v>47</v>
      </c>
      <c r="G302" s="13">
        <v>13</v>
      </c>
      <c r="H302" s="13">
        <v>60</v>
      </c>
      <c r="I302" s="13" t="b">
        <v>1</v>
      </c>
      <c r="J302" s="4">
        <v>0.21666666666666701</v>
      </c>
      <c r="K302">
        <f t="shared" si="20"/>
        <v>1.1715089034676664E-4</v>
      </c>
      <c r="L302">
        <f t="shared" si="21"/>
        <v>1.0823626487770476E-2</v>
      </c>
      <c r="M302">
        <f t="shared" si="22"/>
        <v>2.3451190723502735E-3</v>
      </c>
      <c r="N302">
        <f t="shared" si="23"/>
        <v>1.0823626487770476E-2</v>
      </c>
      <c r="O302">
        <f t="shared" si="24"/>
        <v>0.16235439731655715</v>
      </c>
      <c r="Q302" s="7">
        <v>276</v>
      </c>
      <c r="R302" s="7">
        <v>1.4745128982986216E-3</v>
      </c>
      <c r="S302" s="7">
        <v>8.9039655927969277E-4</v>
      </c>
      <c r="U302" s="7">
        <v>6.0376944992329609</v>
      </c>
      <c r="V302" s="7">
        <v>1.3701890798468357E-4</v>
      </c>
    </row>
    <row r="303" spans="1:22" x14ac:dyDescent="0.35">
      <c r="A303" s="3">
        <v>2015</v>
      </c>
      <c r="B303" s="13" t="s">
        <v>30</v>
      </c>
      <c r="C303" s="13" t="s">
        <v>284</v>
      </c>
      <c r="D303" s="13">
        <v>2000</v>
      </c>
      <c r="E303" s="17">
        <v>15</v>
      </c>
      <c r="F303" s="13">
        <v>47</v>
      </c>
      <c r="G303" s="13">
        <v>13</v>
      </c>
      <c r="H303" s="13">
        <v>60</v>
      </c>
      <c r="I303" s="13" t="b">
        <v>1</v>
      </c>
      <c r="J303" s="4">
        <v>0.21666666666666701</v>
      </c>
      <c r="K303">
        <f t="shared" si="20"/>
        <v>1.1715089034676664E-4</v>
      </c>
      <c r="L303">
        <f t="shared" si="21"/>
        <v>1.0823626487770476E-2</v>
      </c>
      <c r="M303">
        <f t="shared" si="22"/>
        <v>2.3451190723502735E-3</v>
      </c>
      <c r="N303">
        <f t="shared" si="23"/>
        <v>1.0823626487770476E-2</v>
      </c>
      <c r="O303">
        <f t="shared" si="24"/>
        <v>0.16235439731655715</v>
      </c>
      <c r="Q303" s="7">
        <v>277</v>
      </c>
      <c r="R303" s="7">
        <v>1.1511201548468912E-3</v>
      </c>
      <c r="S303" s="7">
        <v>1.2137893027314231E-3</v>
      </c>
      <c r="U303" s="7">
        <v>6.059609905763752</v>
      </c>
      <c r="V303" s="7">
        <v>1.3903895170140455E-4</v>
      </c>
    </row>
    <row r="304" spans="1:22" x14ac:dyDescent="0.35">
      <c r="A304" s="5">
        <v>2015</v>
      </c>
      <c r="B304" s="14" t="s">
        <v>67</v>
      </c>
      <c r="C304" s="14" t="s">
        <v>193</v>
      </c>
      <c r="D304" s="14">
        <v>2001</v>
      </c>
      <c r="E304" s="14">
        <v>14</v>
      </c>
      <c r="F304" s="14">
        <v>76</v>
      </c>
      <c r="G304" s="14">
        <v>21</v>
      </c>
      <c r="H304" s="14">
        <v>97</v>
      </c>
      <c r="I304" s="14" t="b">
        <v>1</v>
      </c>
      <c r="J304" s="6">
        <v>0.216494845360825</v>
      </c>
      <c r="K304">
        <f t="shared" si="20"/>
        <v>1.8939393939393939E-4</v>
      </c>
      <c r="L304">
        <f t="shared" si="21"/>
        <v>1.3762047064079507E-2</v>
      </c>
      <c r="M304">
        <f t="shared" si="22"/>
        <v>2.9794122509862885E-3</v>
      </c>
      <c r="N304">
        <f t="shared" si="23"/>
        <v>1.3762047064079507E-2</v>
      </c>
      <c r="O304">
        <f t="shared" si="24"/>
        <v>0.1926686588971131</v>
      </c>
      <c r="Q304" s="7">
        <v>278</v>
      </c>
      <c r="R304" s="7">
        <v>1.5062527235544863E-3</v>
      </c>
      <c r="S304" s="7">
        <v>6.6747354961169169E-4</v>
      </c>
      <c r="U304" s="7">
        <v>6.0815253122945432</v>
      </c>
      <c r="V304" s="7">
        <v>1.397324171090151E-4</v>
      </c>
    </row>
    <row r="305" spans="1:22" x14ac:dyDescent="0.35">
      <c r="A305" s="3">
        <v>2015</v>
      </c>
      <c r="B305" s="13" t="s">
        <v>58</v>
      </c>
      <c r="C305" s="13" t="s">
        <v>228</v>
      </c>
      <c r="D305" s="13">
        <v>2001</v>
      </c>
      <c r="E305" s="17">
        <v>14</v>
      </c>
      <c r="F305" s="13">
        <v>58</v>
      </c>
      <c r="G305" s="13">
        <v>16</v>
      </c>
      <c r="H305" s="13">
        <v>74</v>
      </c>
      <c r="I305" s="13" t="b">
        <v>1</v>
      </c>
      <c r="J305" s="4">
        <v>0.21621621621621601</v>
      </c>
      <c r="K305">
        <f t="shared" si="20"/>
        <v>1.4448609809434551E-4</v>
      </c>
      <c r="L305">
        <f t="shared" si="21"/>
        <v>1.20202370232182E-2</v>
      </c>
      <c r="M305">
        <f t="shared" si="22"/>
        <v>2.5989701671823109E-3</v>
      </c>
      <c r="N305">
        <f t="shared" si="23"/>
        <v>1.20202370232182E-2</v>
      </c>
      <c r="O305">
        <f t="shared" si="24"/>
        <v>0.1682833183250548</v>
      </c>
      <c r="Q305" s="7">
        <v>279</v>
      </c>
      <c r="R305" s="7">
        <v>7.6198484546906883E-4</v>
      </c>
      <c r="S305" s="7">
        <v>1.4117414276971093E-3</v>
      </c>
      <c r="U305" s="7">
        <v>6.1034407188253343</v>
      </c>
      <c r="V305" s="7">
        <v>1.397324171090151E-4</v>
      </c>
    </row>
    <row r="306" spans="1:22" x14ac:dyDescent="0.35">
      <c r="A306" s="5">
        <v>2013</v>
      </c>
      <c r="B306" s="14" t="s">
        <v>94</v>
      </c>
      <c r="C306" s="14" t="s">
        <v>95</v>
      </c>
      <c r="D306" s="14">
        <v>2002</v>
      </c>
      <c r="E306" s="14">
        <v>11</v>
      </c>
      <c r="F306" s="14">
        <v>80</v>
      </c>
      <c r="G306" s="14">
        <v>22</v>
      </c>
      <c r="H306" s="14">
        <v>102</v>
      </c>
      <c r="I306" s="14" t="b">
        <v>1</v>
      </c>
      <c r="J306" s="6">
        <v>0.21568627450980399</v>
      </c>
      <c r="K306">
        <f t="shared" si="20"/>
        <v>1.9915651358950328E-4</v>
      </c>
      <c r="L306">
        <f t="shared" si="21"/>
        <v>1.4112282366417676E-2</v>
      </c>
      <c r="M306">
        <f t="shared" si="22"/>
        <v>3.043825608443029E-3</v>
      </c>
      <c r="N306">
        <f t="shared" si="23"/>
        <v>1.4112282366417676E-2</v>
      </c>
      <c r="O306">
        <f t="shared" si="24"/>
        <v>0.15523510603059443</v>
      </c>
      <c r="Q306" s="7">
        <v>280</v>
      </c>
      <c r="R306" s="7">
        <v>1.3573991479374024E-3</v>
      </c>
      <c r="S306" s="7">
        <v>8.1632712522877564E-4</v>
      </c>
      <c r="U306" s="7">
        <v>6.1253561253561255</v>
      </c>
      <c r="V306" s="7">
        <v>1.4043636321213346E-4</v>
      </c>
    </row>
    <row r="307" spans="1:22" x14ac:dyDescent="0.35">
      <c r="A307" s="24">
        <v>2015</v>
      </c>
      <c r="B307" s="17" t="s">
        <v>92</v>
      </c>
      <c r="C307" s="17" t="s">
        <v>167</v>
      </c>
      <c r="D307" s="17">
        <v>2004</v>
      </c>
      <c r="E307" s="17">
        <v>11</v>
      </c>
      <c r="F307" s="17">
        <v>40</v>
      </c>
      <c r="G307" s="17">
        <v>11</v>
      </c>
      <c r="H307" s="17">
        <v>51</v>
      </c>
      <c r="I307" s="17" t="b">
        <v>1</v>
      </c>
      <c r="J307" s="25">
        <v>0.21568627450980399</v>
      </c>
      <c r="K307">
        <f t="shared" si="20"/>
        <v>9.9578256794751642E-5</v>
      </c>
      <c r="L307">
        <f t="shared" si="21"/>
        <v>9.9788905593132769E-3</v>
      </c>
      <c r="M307">
        <f t="shared" si="22"/>
        <v>2.1523097284793348E-3</v>
      </c>
      <c r="N307">
        <f t="shared" si="23"/>
        <v>9.9788905593132769E-3</v>
      </c>
      <c r="O307">
        <f t="shared" si="24"/>
        <v>0.10976779615244604</v>
      </c>
      <c r="Q307" s="7">
        <v>281</v>
      </c>
      <c r="R307" s="7">
        <v>1.5062527235544863E-3</v>
      </c>
      <c r="S307" s="7">
        <v>6.6747354961169169E-4</v>
      </c>
      <c r="U307" s="7">
        <v>6.1472715318869167</v>
      </c>
      <c r="V307" s="7">
        <v>1.4043636321213346E-4</v>
      </c>
    </row>
    <row r="308" spans="1:22" x14ac:dyDescent="0.35">
      <c r="A308" s="3">
        <v>2014</v>
      </c>
      <c r="B308" s="13" t="s">
        <v>52</v>
      </c>
      <c r="C308" s="13" t="s">
        <v>84</v>
      </c>
      <c r="D308" s="13">
        <v>2001</v>
      </c>
      <c r="E308" s="14">
        <v>13</v>
      </c>
      <c r="F308" s="13">
        <v>62</v>
      </c>
      <c r="G308" s="13">
        <v>17</v>
      </c>
      <c r="H308" s="13">
        <v>79</v>
      </c>
      <c r="I308" s="13" t="b">
        <v>1</v>
      </c>
      <c r="J308" s="4">
        <v>0.215189873417721</v>
      </c>
      <c r="K308">
        <f t="shared" si="20"/>
        <v>1.542486722899094E-4</v>
      </c>
      <c r="L308">
        <f t="shared" si="21"/>
        <v>1.2419688896663611E-2</v>
      </c>
      <c r="M308">
        <f t="shared" si="22"/>
        <v>2.6725912815605177E-3</v>
      </c>
      <c r="N308">
        <f t="shared" si="23"/>
        <v>1.2419688896663611E-2</v>
      </c>
      <c r="O308">
        <f t="shared" si="24"/>
        <v>0.16145595565662696</v>
      </c>
      <c r="Q308" s="7">
        <v>282</v>
      </c>
      <c r="R308" s="7">
        <v>2.3624650848953631E-3</v>
      </c>
      <c r="S308" s="7">
        <v>1.0393318072234718E-3</v>
      </c>
      <c r="U308" s="7">
        <v>6.1691869384177078</v>
      </c>
      <c r="V308" s="7">
        <v>1.4187677385649026E-4</v>
      </c>
    </row>
    <row r="309" spans="1:22" x14ac:dyDescent="0.35">
      <c r="A309" s="3">
        <v>2013</v>
      </c>
      <c r="B309" s="13" t="s">
        <v>24</v>
      </c>
      <c r="C309" s="13" t="s">
        <v>122</v>
      </c>
      <c r="D309" s="13">
        <v>2004</v>
      </c>
      <c r="E309" s="17">
        <v>9</v>
      </c>
      <c r="F309" s="13">
        <v>106</v>
      </c>
      <c r="G309" s="13">
        <v>29</v>
      </c>
      <c r="H309" s="13">
        <v>135</v>
      </c>
      <c r="I309" s="13" t="b">
        <v>1</v>
      </c>
      <c r="J309" s="4">
        <v>0.21481481481481501</v>
      </c>
      <c r="K309">
        <f t="shared" si="20"/>
        <v>2.6358950328022495E-4</v>
      </c>
      <c r="L309">
        <f t="shared" si="21"/>
        <v>1.6235439731655713E-2</v>
      </c>
      <c r="M309">
        <f t="shared" si="22"/>
        <v>3.4876129793927116E-3</v>
      </c>
      <c r="N309">
        <f t="shared" si="23"/>
        <v>1.6235439731655713E-2</v>
      </c>
      <c r="O309">
        <f t="shared" si="24"/>
        <v>0.1461189575849014</v>
      </c>
      <c r="Q309" s="7">
        <v>283</v>
      </c>
      <c r="R309" s="7">
        <v>2.5959327956307397E-3</v>
      </c>
      <c r="S309" s="7">
        <v>8.0586409648809518E-4</v>
      </c>
      <c r="U309" s="7">
        <v>6.191102344948499</v>
      </c>
      <c r="V309" s="7">
        <v>1.4187677385649026E-4</v>
      </c>
    </row>
    <row r="310" spans="1:22" x14ac:dyDescent="0.35">
      <c r="A310" s="3">
        <v>2013</v>
      </c>
      <c r="B310" s="13" t="s">
        <v>30</v>
      </c>
      <c r="C310" s="13" t="s">
        <v>127</v>
      </c>
      <c r="D310" s="13">
        <v>2002</v>
      </c>
      <c r="E310" s="14">
        <v>11</v>
      </c>
      <c r="F310" s="13">
        <v>128</v>
      </c>
      <c r="G310" s="13">
        <v>35</v>
      </c>
      <c r="H310" s="13">
        <v>163</v>
      </c>
      <c r="I310" s="13" t="b">
        <v>1</v>
      </c>
      <c r="J310" s="4">
        <v>0.214723926380368</v>
      </c>
      <c r="K310">
        <f t="shared" si="20"/>
        <v>3.182599187753827E-4</v>
      </c>
      <c r="L310">
        <f t="shared" si="21"/>
        <v>1.7839840772142075E-2</v>
      </c>
      <c r="M310">
        <f t="shared" si="22"/>
        <v>3.8306406565949223E-3</v>
      </c>
      <c r="N310">
        <f t="shared" si="23"/>
        <v>1.7839840772142075E-2</v>
      </c>
      <c r="O310">
        <f t="shared" si="24"/>
        <v>0.19623824849356283</v>
      </c>
      <c r="Q310" s="7">
        <v>284</v>
      </c>
      <c r="R310" s="7">
        <v>7.8519113894344559E-4</v>
      </c>
      <c r="S310" s="7">
        <v>1.9923643924821479E-3</v>
      </c>
      <c r="U310" s="7">
        <v>6.2130177514792901</v>
      </c>
      <c r="V310" s="7">
        <v>1.4336243503838291E-4</v>
      </c>
    </row>
    <row r="311" spans="1:22" x14ac:dyDescent="0.35">
      <c r="A311" s="3">
        <v>2013</v>
      </c>
      <c r="B311" s="13" t="s">
        <v>30</v>
      </c>
      <c r="C311" s="13" t="s">
        <v>60</v>
      </c>
      <c r="D311" s="13">
        <v>1999</v>
      </c>
      <c r="E311" s="17">
        <v>14</v>
      </c>
      <c r="F311" s="13">
        <v>187</v>
      </c>
      <c r="G311" s="13">
        <v>51</v>
      </c>
      <c r="H311" s="13">
        <v>238</v>
      </c>
      <c r="I311" s="13" t="b">
        <v>1</v>
      </c>
      <c r="J311" s="4">
        <v>0.214285714285714</v>
      </c>
      <c r="K311">
        <f t="shared" si="20"/>
        <v>4.6469853170884101E-4</v>
      </c>
      <c r="L311">
        <f t="shared" si="21"/>
        <v>2.1556867390899844E-2</v>
      </c>
      <c r="M311">
        <f t="shared" si="22"/>
        <v>4.6193287266213887E-3</v>
      </c>
      <c r="N311">
        <f t="shared" si="23"/>
        <v>2.1556867390899844E-2</v>
      </c>
      <c r="O311">
        <f t="shared" si="24"/>
        <v>0.30179614347259781</v>
      </c>
      <c r="Q311" s="7">
        <v>285</v>
      </c>
      <c r="R311" s="7">
        <v>2.1195702519506521E-3</v>
      </c>
      <c r="S311" s="7">
        <v>6.5798527947494127E-4</v>
      </c>
      <c r="U311" s="7">
        <v>6.2349331580100813</v>
      </c>
      <c r="V311" s="7">
        <v>1.4412298379733353E-4</v>
      </c>
    </row>
    <row r="312" spans="1:22" x14ac:dyDescent="0.35">
      <c r="A312" s="3">
        <v>2014</v>
      </c>
      <c r="B312" s="13" t="s">
        <v>24</v>
      </c>
      <c r="C312" s="13" t="s">
        <v>57</v>
      </c>
      <c r="D312" s="13">
        <v>2005</v>
      </c>
      <c r="E312" s="14">
        <v>9</v>
      </c>
      <c r="F312" s="13">
        <v>99</v>
      </c>
      <c r="G312" s="13">
        <v>27</v>
      </c>
      <c r="H312" s="13">
        <v>126</v>
      </c>
      <c r="I312" s="13" t="b">
        <v>1</v>
      </c>
      <c r="J312" s="4">
        <v>0.214285714285714</v>
      </c>
      <c r="K312">
        <f t="shared" si="20"/>
        <v>2.4601686972820991E-4</v>
      </c>
      <c r="L312">
        <f t="shared" si="21"/>
        <v>1.5684924919431714E-2</v>
      </c>
      <c r="M312">
        <f t="shared" si="22"/>
        <v>3.3610553398782201E-3</v>
      </c>
      <c r="N312">
        <f t="shared" si="23"/>
        <v>1.5684924919431714E-2</v>
      </c>
      <c r="O312">
        <f t="shared" si="24"/>
        <v>0.14116432427488543</v>
      </c>
      <c r="Q312" s="7">
        <v>286</v>
      </c>
      <c r="R312" s="7">
        <v>2.2743917361024023E-3</v>
      </c>
      <c r="S312" s="7">
        <v>9.9739324595556327E-4</v>
      </c>
      <c r="U312" s="7">
        <v>6.2568485645408725</v>
      </c>
      <c r="V312" s="7">
        <v>1.4412298379733353E-4</v>
      </c>
    </row>
    <row r="313" spans="1:22" x14ac:dyDescent="0.35">
      <c r="A313" s="24">
        <v>2013</v>
      </c>
      <c r="B313" s="17" t="s">
        <v>128</v>
      </c>
      <c r="C313" s="17" t="s">
        <v>129</v>
      </c>
      <c r="D313" s="17">
        <v>2004</v>
      </c>
      <c r="E313" s="17">
        <v>9</v>
      </c>
      <c r="F313" s="17">
        <v>77</v>
      </c>
      <c r="G313" s="17">
        <v>21</v>
      </c>
      <c r="H313" s="17">
        <v>98</v>
      </c>
      <c r="I313" s="17" t="b">
        <v>1</v>
      </c>
      <c r="J313" s="25">
        <v>0.214285714285714</v>
      </c>
      <c r="K313">
        <f t="shared" si="20"/>
        <v>1.9134645423305217E-4</v>
      </c>
      <c r="L313">
        <f t="shared" si="21"/>
        <v>1.3832803556512041E-2</v>
      </c>
      <c r="M313">
        <f t="shared" si="22"/>
        <v>2.9641721906811477E-3</v>
      </c>
      <c r="N313">
        <f t="shared" si="23"/>
        <v>1.3832803556512041E-2</v>
      </c>
      <c r="O313">
        <f t="shared" si="24"/>
        <v>0.12449523200860836</v>
      </c>
      <c r="Q313" s="7">
        <v>287</v>
      </c>
      <c r="R313" s="7">
        <v>7.4084933214699591E-4</v>
      </c>
      <c r="S313" s="7">
        <v>1.8758614516813817E-3</v>
      </c>
      <c r="U313" s="7">
        <v>6.2787639710716636</v>
      </c>
      <c r="V313" s="7">
        <v>1.448957667299717E-4</v>
      </c>
    </row>
    <row r="314" spans="1:22" x14ac:dyDescent="0.35">
      <c r="A314" s="3">
        <v>2013</v>
      </c>
      <c r="B314" s="13" t="s">
        <v>30</v>
      </c>
      <c r="C314" s="13" t="s">
        <v>194</v>
      </c>
      <c r="D314" s="13">
        <v>1998</v>
      </c>
      <c r="E314" s="14">
        <v>15</v>
      </c>
      <c r="F314" s="13">
        <v>55</v>
      </c>
      <c r="G314" s="13">
        <v>15</v>
      </c>
      <c r="H314" s="13">
        <v>70</v>
      </c>
      <c r="I314" s="13" t="b">
        <v>1</v>
      </c>
      <c r="J314" s="4">
        <v>0.214285714285714</v>
      </c>
      <c r="K314">
        <f t="shared" si="20"/>
        <v>1.3667603873789442E-4</v>
      </c>
      <c r="L314">
        <f t="shared" si="21"/>
        <v>1.1690852780609908E-2</v>
      </c>
      <c r="M314">
        <f t="shared" si="22"/>
        <v>2.5051827387021198E-3</v>
      </c>
      <c r="N314">
        <f t="shared" si="23"/>
        <v>1.1690852780609908E-2</v>
      </c>
      <c r="O314">
        <f t="shared" si="24"/>
        <v>0.17536279170914862</v>
      </c>
      <c r="Q314" s="7">
        <v>288</v>
      </c>
      <c r="R314" s="7">
        <v>1.8956346718727341E-3</v>
      </c>
      <c r="S314" s="7">
        <v>1.9707514620974876E-3</v>
      </c>
      <c r="U314" s="7">
        <v>6.3006793776024548</v>
      </c>
      <c r="V314" s="7">
        <v>1.448957667299717E-4</v>
      </c>
    </row>
    <row r="315" spans="1:22" x14ac:dyDescent="0.35">
      <c r="A315" s="24">
        <v>2013</v>
      </c>
      <c r="B315" s="17" t="s">
        <v>33</v>
      </c>
      <c r="C315" s="17" t="s">
        <v>86</v>
      </c>
      <c r="D315" s="17">
        <v>2001</v>
      </c>
      <c r="E315" s="17">
        <v>12</v>
      </c>
      <c r="F315" s="17">
        <v>55</v>
      </c>
      <c r="G315" s="17">
        <v>15</v>
      </c>
      <c r="H315" s="17">
        <v>70</v>
      </c>
      <c r="I315" s="17" t="b">
        <v>1</v>
      </c>
      <c r="J315" s="25">
        <v>0.214285714285714</v>
      </c>
      <c r="K315">
        <f t="shared" si="20"/>
        <v>1.3667603873789442E-4</v>
      </c>
      <c r="L315">
        <f t="shared" si="21"/>
        <v>1.1690852780609908E-2</v>
      </c>
      <c r="M315">
        <f t="shared" si="22"/>
        <v>2.5051827387021198E-3</v>
      </c>
      <c r="N315">
        <f t="shared" si="23"/>
        <v>1.1690852780609908E-2</v>
      </c>
      <c r="O315">
        <f t="shared" si="24"/>
        <v>0.14029023336731888</v>
      </c>
      <c r="Q315" s="7">
        <v>289</v>
      </c>
      <c r="R315" s="7">
        <v>8.6208744222809929E-4</v>
      </c>
      <c r="S315" s="7">
        <v>1.5832298571796647E-3</v>
      </c>
      <c r="U315" s="7">
        <v>6.3225947841332459</v>
      </c>
      <c r="V315" s="7">
        <v>1.456811153913252E-4</v>
      </c>
    </row>
    <row r="316" spans="1:22" x14ac:dyDescent="0.35">
      <c r="A316" s="3">
        <v>2015</v>
      </c>
      <c r="B316" s="13" t="s">
        <v>24</v>
      </c>
      <c r="C316" s="13" t="s">
        <v>267</v>
      </c>
      <c r="D316" s="13">
        <v>2005</v>
      </c>
      <c r="E316" s="14">
        <v>10</v>
      </c>
      <c r="F316" s="13">
        <v>55</v>
      </c>
      <c r="G316" s="13">
        <v>15</v>
      </c>
      <c r="H316" s="13">
        <v>70</v>
      </c>
      <c r="I316" s="13" t="b">
        <v>1</v>
      </c>
      <c r="J316" s="4">
        <v>0.214285714285714</v>
      </c>
      <c r="K316">
        <f t="shared" si="20"/>
        <v>1.3667603873789442E-4</v>
      </c>
      <c r="L316">
        <f t="shared" si="21"/>
        <v>1.1690852780609908E-2</v>
      </c>
      <c r="M316">
        <f t="shared" si="22"/>
        <v>2.5051827387021198E-3</v>
      </c>
      <c r="N316">
        <f t="shared" si="23"/>
        <v>1.1690852780609908E-2</v>
      </c>
      <c r="O316">
        <f t="shared" si="24"/>
        <v>0.11690852780609909</v>
      </c>
      <c r="Q316" s="7">
        <v>290</v>
      </c>
      <c r="R316" s="7">
        <v>1.8725390203660601E-3</v>
      </c>
      <c r="S316" s="7">
        <v>5.7277827904170394E-4</v>
      </c>
      <c r="U316" s="7">
        <v>6.3445101906640362</v>
      </c>
      <c r="V316" s="7">
        <v>1.456811153913252E-4</v>
      </c>
    </row>
    <row r="317" spans="1:22" x14ac:dyDescent="0.35">
      <c r="A317" s="3">
        <v>2013</v>
      </c>
      <c r="B317" s="13" t="s">
        <v>190</v>
      </c>
      <c r="C317" s="13" t="s">
        <v>259</v>
      </c>
      <c r="D317" s="13">
        <v>1998</v>
      </c>
      <c r="E317" s="17">
        <v>15</v>
      </c>
      <c r="F317" s="13">
        <v>44</v>
      </c>
      <c r="G317" s="13">
        <v>12</v>
      </c>
      <c r="H317" s="13">
        <v>56</v>
      </c>
      <c r="I317" s="13" t="b">
        <v>1</v>
      </c>
      <c r="J317" s="4">
        <v>0.214285714285714</v>
      </c>
      <c r="K317">
        <f t="shared" si="20"/>
        <v>1.0934083099031552E-4</v>
      </c>
      <c r="L317">
        <f t="shared" si="21"/>
        <v>1.0456616612954476E-2</v>
      </c>
      <c r="M317">
        <f t="shared" si="22"/>
        <v>2.2407035599188133E-3</v>
      </c>
      <c r="N317">
        <f t="shared" si="23"/>
        <v>1.0456616612954476E-2</v>
      </c>
      <c r="O317">
        <f t="shared" si="24"/>
        <v>0.15684924919431714</v>
      </c>
      <c r="Q317" s="7">
        <v>291</v>
      </c>
      <c r="R317" s="7">
        <v>2.8816311349664486E-3</v>
      </c>
      <c r="S317" s="7">
        <v>1.250095863788785E-3</v>
      </c>
      <c r="U317" s="7">
        <v>6.3664255971948274</v>
      </c>
      <c r="V317" s="7">
        <v>1.4647937405388303E-4</v>
      </c>
    </row>
    <row r="318" spans="1:22" x14ac:dyDescent="0.35">
      <c r="A318" s="5">
        <v>2013</v>
      </c>
      <c r="B318" s="14" t="s">
        <v>98</v>
      </c>
      <c r="C318" s="14" t="s">
        <v>333</v>
      </c>
      <c r="D318" s="14">
        <v>2003</v>
      </c>
      <c r="E318" s="14">
        <v>10</v>
      </c>
      <c r="F318" s="14">
        <v>44</v>
      </c>
      <c r="G318" s="14">
        <v>12</v>
      </c>
      <c r="H318" s="14">
        <v>56</v>
      </c>
      <c r="I318" s="14" t="b">
        <v>1</v>
      </c>
      <c r="J318" s="6">
        <v>0.214285714285714</v>
      </c>
      <c r="K318">
        <f t="shared" si="20"/>
        <v>1.0934083099031552E-4</v>
      </c>
      <c r="L318">
        <f t="shared" si="21"/>
        <v>1.0456616612954476E-2</v>
      </c>
      <c r="M318">
        <f t="shared" si="22"/>
        <v>2.2407035599188133E-3</v>
      </c>
      <c r="N318">
        <f t="shared" si="23"/>
        <v>1.0456616612954476E-2</v>
      </c>
      <c r="O318">
        <f t="shared" si="24"/>
        <v>0.10456616612954475</v>
      </c>
      <c r="Q318" s="7">
        <v>292</v>
      </c>
      <c r="R318" s="7">
        <v>1.9868838025799682E-3</v>
      </c>
      <c r="S318" s="7">
        <v>8.5948483962943606E-4</v>
      </c>
      <c r="U318" s="7">
        <v>6.3883410037256185</v>
      </c>
      <c r="V318" s="7">
        <v>1.4647937405388303E-4</v>
      </c>
    </row>
    <row r="319" spans="1:22" x14ac:dyDescent="0.35">
      <c r="A319" s="24">
        <v>2015</v>
      </c>
      <c r="B319" s="17" t="s">
        <v>58</v>
      </c>
      <c r="C319" s="17" t="s">
        <v>329</v>
      </c>
      <c r="D319" s="17">
        <v>2005</v>
      </c>
      <c r="E319" s="17">
        <v>10</v>
      </c>
      <c r="F319" s="17">
        <v>44</v>
      </c>
      <c r="G319" s="17">
        <v>12</v>
      </c>
      <c r="H319" s="17">
        <v>56</v>
      </c>
      <c r="I319" s="17" t="b">
        <v>1</v>
      </c>
      <c r="J319" s="25">
        <v>0.214285714285714</v>
      </c>
      <c r="K319">
        <f t="shared" si="20"/>
        <v>1.0934083099031552E-4</v>
      </c>
      <c r="L319">
        <f t="shared" si="21"/>
        <v>1.0456616612954476E-2</v>
      </c>
      <c r="M319">
        <f t="shared" si="22"/>
        <v>2.2407035599188133E-3</v>
      </c>
      <c r="N319">
        <f t="shared" si="23"/>
        <v>1.0456616612954476E-2</v>
      </c>
      <c r="O319">
        <f t="shared" si="24"/>
        <v>0.10456616612954475</v>
      </c>
      <c r="Q319" s="7">
        <v>293</v>
      </c>
      <c r="R319" s="7">
        <v>1.4236522368553726E-3</v>
      </c>
      <c r="S319" s="7">
        <v>8.3732959666192987E-4</v>
      </c>
      <c r="U319" s="7">
        <v>6.4102564102564097</v>
      </c>
      <c r="V319" s="7">
        <v>1.4647937405388303E-4</v>
      </c>
    </row>
    <row r="320" spans="1:22" x14ac:dyDescent="0.35">
      <c r="A320" s="5">
        <v>2015</v>
      </c>
      <c r="B320" s="14" t="s">
        <v>42</v>
      </c>
      <c r="C320" s="14" t="s">
        <v>182</v>
      </c>
      <c r="D320" s="14">
        <v>2000</v>
      </c>
      <c r="E320" s="14">
        <v>15</v>
      </c>
      <c r="F320" s="14">
        <v>44</v>
      </c>
      <c r="G320" s="14">
        <v>12</v>
      </c>
      <c r="H320" s="14">
        <v>56</v>
      </c>
      <c r="I320" s="14" t="b">
        <v>1</v>
      </c>
      <c r="J320" s="6">
        <v>0.214285714285714</v>
      </c>
      <c r="K320">
        <f t="shared" si="20"/>
        <v>1.0934083099031552E-4</v>
      </c>
      <c r="L320">
        <f t="shared" si="21"/>
        <v>1.0456616612954476E-2</v>
      </c>
      <c r="M320">
        <f t="shared" si="22"/>
        <v>2.2407035599188133E-3</v>
      </c>
      <c r="N320">
        <f t="shared" si="23"/>
        <v>1.0456616612954476E-2</v>
      </c>
      <c r="O320">
        <f t="shared" si="24"/>
        <v>0.15684924919431714</v>
      </c>
      <c r="Q320" s="7">
        <v>294</v>
      </c>
      <c r="R320" s="7">
        <v>9.5529539528848683E-4</v>
      </c>
      <c r="S320" s="7">
        <v>1.3056864382288156E-3</v>
      </c>
      <c r="U320" s="7">
        <v>6.4321718167872008</v>
      </c>
      <c r="V320" s="7">
        <v>1.472909003417226E-4</v>
      </c>
    </row>
    <row r="321" spans="1:22" x14ac:dyDescent="0.35">
      <c r="A321" s="24">
        <v>2015</v>
      </c>
      <c r="B321" s="17" t="s">
        <v>186</v>
      </c>
      <c r="C321" s="17" t="s">
        <v>195</v>
      </c>
      <c r="D321" s="17">
        <v>2001</v>
      </c>
      <c r="E321" s="17">
        <v>14</v>
      </c>
      <c r="F321" s="17">
        <v>44</v>
      </c>
      <c r="G321" s="17">
        <v>12</v>
      </c>
      <c r="H321" s="17">
        <v>56</v>
      </c>
      <c r="I321" s="17" t="b">
        <v>1</v>
      </c>
      <c r="J321" s="25">
        <v>0.214285714285714</v>
      </c>
      <c r="K321">
        <f t="shared" si="20"/>
        <v>1.0934083099031552E-4</v>
      </c>
      <c r="L321">
        <f t="shared" si="21"/>
        <v>1.0456616612954476E-2</v>
      </c>
      <c r="M321">
        <f t="shared" si="22"/>
        <v>2.2407035599188133E-3</v>
      </c>
      <c r="N321">
        <f t="shared" si="23"/>
        <v>1.0456616612954476E-2</v>
      </c>
      <c r="O321">
        <f t="shared" si="24"/>
        <v>0.14639263258136265</v>
      </c>
      <c r="Q321" s="7">
        <v>295</v>
      </c>
      <c r="R321" s="7">
        <v>1.2448562312452425E-3</v>
      </c>
      <c r="S321" s="7">
        <v>1.2784147043655536E-3</v>
      </c>
      <c r="U321" s="7">
        <v>6.454087223317992</v>
      </c>
      <c r="V321" s="7">
        <v>1.4811606590372074E-4</v>
      </c>
    </row>
    <row r="322" spans="1:22" x14ac:dyDescent="0.35">
      <c r="A322" s="3">
        <v>2016</v>
      </c>
      <c r="B322" s="13" t="s">
        <v>37</v>
      </c>
      <c r="C322" s="13" t="s">
        <v>157</v>
      </c>
      <c r="D322" s="13">
        <v>2002</v>
      </c>
      <c r="E322" s="14">
        <v>14</v>
      </c>
      <c r="F322" s="13">
        <v>44</v>
      </c>
      <c r="G322" s="13">
        <v>12</v>
      </c>
      <c r="H322" s="13">
        <v>56</v>
      </c>
      <c r="I322" s="13" t="b">
        <v>1</v>
      </c>
      <c r="J322" s="4">
        <v>0.214285714285714</v>
      </c>
      <c r="K322">
        <f t="shared" si="20"/>
        <v>1.0934083099031552E-4</v>
      </c>
      <c r="L322">
        <f t="shared" si="21"/>
        <v>1.0456616612954476E-2</v>
      </c>
      <c r="M322">
        <f t="shared" si="22"/>
        <v>2.2407035599188133E-3</v>
      </c>
      <c r="N322">
        <f t="shared" si="23"/>
        <v>1.0456616612954476E-2</v>
      </c>
      <c r="O322">
        <f t="shared" si="24"/>
        <v>0.14639263258136265</v>
      </c>
      <c r="Q322" s="7">
        <v>296</v>
      </c>
      <c r="R322" s="7">
        <v>1.0699928730934925E-3</v>
      </c>
      <c r="S322" s="7">
        <v>1.4532780625173035E-3</v>
      </c>
      <c r="U322" s="7">
        <v>6.4760026298487832</v>
      </c>
      <c r="V322" s="7">
        <v>1.4895525712871533E-4</v>
      </c>
    </row>
    <row r="323" spans="1:22" x14ac:dyDescent="0.35">
      <c r="A323" s="24">
        <v>2014</v>
      </c>
      <c r="B323" s="17" t="s">
        <v>104</v>
      </c>
      <c r="C323" s="17" t="s">
        <v>115</v>
      </c>
      <c r="D323" s="17">
        <v>2001</v>
      </c>
      <c r="E323" s="17">
        <v>13</v>
      </c>
      <c r="F323" s="17">
        <v>107</v>
      </c>
      <c r="G323" s="17">
        <v>29</v>
      </c>
      <c r="H323" s="17">
        <v>136</v>
      </c>
      <c r="I323" s="17" t="b">
        <v>1</v>
      </c>
      <c r="J323" s="25">
        <v>0.213235294117647</v>
      </c>
      <c r="K323">
        <f t="shared" si="20"/>
        <v>2.655420181193377E-4</v>
      </c>
      <c r="L323">
        <f t="shared" si="21"/>
        <v>1.6295460046262509E-2</v>
      </c>
      <c r="M323">
        <f t="shared" si="22"/>
        <v>3.4747672157471516E-3</v>
      </c>
      <c r="N323">
        <f t="shared" si="23"/>
        <v>1.6295460046262509E-2</v>
      </c>
      <c r="O323">
        <f t="shared" si="24"/>
        <v>0.21184098060141263</v>
      </c>
      <c r="Q323" s="7">
        <v>297</v>
      </c>
      <c r="R323" s="7">
        <v>1.2448562312452425E-3</v>
      </c>
      <c r="S323" s="7">
        <v>1.2784147043655536E-3</v>
      </c>
      <c r="U323" s="7">
        <v>6.4979180363795743</v>
      </c>
      <c r="V323" s="7">
        <v>1.4895525712871533E-4</v>
      </c>
    </row>
    <row r="324" spans="1:22" x14ac:dyDescent="0.35">
      <c r="A324" s="5">
        <v>2014</v>
      </c>
      <c r="B324" s="14" t="s">
        <v>269</v>
      </c>
      <c r="C324" s="14" t="s">
        <v>324</v>
      </c>
      <c r="D324" s="14">
        <v>2003</v>
      </c>
      <c r="E324" s="14">
        <v>11</v>
      </c>
      <c r="F324" s="14">
        <v>48</v>
      </c>
      <c r="G324" s="14">
        <v>13</v>
      </c>
      <c r="H324" s="14">
        <v>61</v>
      </c>
      <c r="I324" s="14" t="b">
        <v>1</v>
      </c>
      <c r="J324" s="6">
        <v>0.213114754098361</v>
      </c>
      <c r="K324">
        <f t="shared" ref="K324:K387" si="25">H324/$H$1</f>
        <v>1.1910340518587941E-4</v>
      </c>
      <c r="L324">
        <f t="shared" ref="L324:L387" si="26">SQRT(K324)</f>
        <v>1.0913450654393385E-2</v>
      </c>
      <c r="M324">
        <f t="shared" ref="M324:M387" si="27">J324*L324</f>
        <v>2.3258173525756431E-3</v>
      </c>
      <c r="N324">
        <f t="shared" ref="N324:N387" si="28">L324</f>
        <v>1.0913450654393385E-2</v>
      </c>
      <c r="O324">
        <f t="shared" ref="O324:O387" si="29">E324*L324</f>
        <v>0.12004795719832723</v>
      </c>
      <c r="Q324" s="7">
        <v>298</v>
      </c>
      <c r="R324" s="7">
        <v>3.217894425969722E-3</v>
      </c>
      <c r="S324" s="7">
        <v>9.4936105277462334E-4</v>
      </c>
      <c r="U324" s="7">
        <v>6.5198334429103655</v>
      </c>
      <c r="V324" s="7">
        <v>1.4980887590575797E-4</v>
      </c>
    </row>
    <row r="325" spans="1:22" x14ac:dyDescent="0.35">
      <c r="A325" s="24">
        <v>2014</v>
      </c>
      <c r="B325" s="17" t="s">
        <v>106</v>
      </c>
      <c r="C325" s="17" t="s">
        <v>174</v>
      </c>
      <c r="D325" s="17">
        <v>2003</v>
      </c>
      <c r="E325" s="17">
        <v>11</v>
      </c>
      <c r="F325" s="17">
        <v>48</v>
      </c>
      <c r="G325" s="17">
        <v>13</v>
      </c>
      <c r="H325" s="17">
        <v>61</v>
      </c>
      <c r="I325" s="17" t="b">
        <v>1</v>
      </c>
      <c r="J325" s="25">
        <v>0.213114754098361</v>
      </c>
      <c r="K325">
        <f t="shared" si="25"/>
        <v>1.1910340518587941E-4</v>
      </c>
      <c r="L325">
        <f t="shared" si="26"/>
        <v>1.0913450654393385E-2</v>
      </c>
      <c r="M325">
        <f t="shared" si="27"/>
        <v>2.3258173525756431E-3</v>
      </c>
      <c r="N325">
        <f t="shared" si="28"/>
        <v>1.0913450654393385E-2</v>
      </c>
      <c r="O325">
        <f t="shared" si="29"/>
        <v>0.12004795719832723</v>
      </c>
      <c r="Q325" s="7">
        <v>299</v>
      </c>
      <c r="R325" s="7">
        <v>1.8130781102503254E-3</v>
      </c>
      <c r="S325" s="7">
        <v>5.32040962099948E-4</v>
      </c>
      <c r="U325" s="7">
        <v>6.5417488494411566</v>
      </c>
      <c r="V325" s="7">
        <v>1.4980887590575797E-4</v>
      </c>
    </row>
    <row r="326" spans="1:22" x14ac:dyDescent="0.35">
      <c r="A326" s="5">
        <v>2015</v>
      </c>
      <c r="B326" s="14" t="s">
        <v>128</v>
      </c>
      <c r="C326" s="14" t="s">
        <v>212</v>
      </c>
      <c r="D326" s="14">
        <v>2003</v>
      </c>
      <c r="E326" s="14">
        <v>12</v>
      </c>
      <c r="F326" s="14">
        <v>48</v>
      </c>
      <c r="G326" s="14">
        <v>13</v>
      </c>
      <c r="H326" s="14">
        <v>61</v>
      </c>
      <c r="I326" s="14" t="b">
        <v>1</v>
      </c>
      <c r="J326" s="6">
        <v>0.213114754098361</v>
      </c>
      <c r="K326">
        <f t="shared" si="25"/>
        <v>1.1910340518587941E-4</v>
      </c>
      <c r="L326">
        <f t="shared" si="26"/>
        <v>1.0913450654393385E-2</v>
      </c>
      <c r="M326">
        <f t="shared" si="27"/>
        <v>2.3258173525756431E-3</v>
      </c>
      <c r="N326">
        <f t="shared" si="28"/>
        <v>1.0913450654393385E-2</v>
      </c>
      <c r="O326">
        <f t="shared" si="29"/>
        <v>0.13096140785272062</v>
      </c>
      <c r="Q326" s="7">
        <v>300</v>
      </c>
      <c r="R326" s="7">
        <v>1.8130781102503254E-3</v>
      </c>
      <c r="S326" s="7">
        <v>5.32040962099948E-4</v>
      </c>
      <c r="U326" s="7">
        <v>6.5636642559719478</v>
      </c>
      <c r="V326" s="7">
        <v>1.5156108607782979E-4</v>
      </c>
    </row>
    <row r="327" spans="1:22" x14ac:dyDescent="0.35">
      <c r="A327" s="3">
        <v>2017</v>
      </c>
      <c r="B327" s="13" t="s">
        <v>102</v>
      </c>
      <c r="C327" s="13" t="s">
        <v>272</v>
      </c>
      <c r="D327" s="13">
        <v>2005</v>
      </c>
      <c r="E327" s="17">
        <v>12</v>
      </c>
      <c r="F327" s="13">
        <v>48</v>
      </c>
      <c r="G327" s="13">
        <v>13</v>
      </c>
      <c r="H327" s="13">
        <v>61</v>
      </c>
      <c r="I327" s="13" t="b">
        <v>1</v>
      </c>
      <c r="J327" s="4">
        <v>0.213114754098361</v>
      </c>
      <c r="K327">
        <f t="shared" si="25"/>
        <v>1.1910340518587941E-4</v>
      </c>
      <c r="L327">
        <f t="shared" si="26"/>
        <v>1.0913450654393385E-2</v>
      </c>
      <c r="M327">
        <f t="shared" si="27"/>
        <v>2.3258173525756431E-3</v>
      </c>
      <c r="N327">
        <f t="shared" si="28"/>
        <v>1.0913450654393385E-2</v>
      </c>
      <c r="O327">
        <f t="shared" si="29"/>
        <v>0.13096140785272062</v>
      </c>
      <c r="Q327" s="7">
        <v>301</v>
      </c>
      <c r="R327" s="7">
        <v>1.8130781102503254E-3</v>
      </c>
      <c r="S327" s="7">
        <v>5.32040962099948E-4</v>
      </c>
      <c r="U327" s="7">
        <v>6.585579662502739</v>
      </c>
      <c r="V327" s="7">
        <v>1.5246056629552473E-4</v>
      </c>
    </row>
    <row r="328" spans="1:22" x14ac:dyDescent="0.35">
      <c r="A328" s="5">
        <v>2014</v>
      </c>
      <c r="B328" s="14" t="s">
        <v>30</v>
      </c>
      <c r="C328" s="14" t="s">
        <v>40</v>
      </c>
      <c r="D328" s="14">
        <v>2001</v>
      </c>
      <c r="E328" s="14">
        <v>13</v>
      </c>
      <c r="F328" s="14">
        <v>74</v>
      </c>
      <c r="G328" s="14">
        <v>20</v>
      </c>
      <c r="H328" s="14">
        <v>94</v>
      </c>
      <c r="I328" s="14" t="b">
        <v>1</v>
      </c>
      <c r="J328" s="6">
        <v>0.21276595744680801</v>
      </c>
      <c r="K328">
        <f t="shared" si="25"/>
        <v>1.8353639487660108E-4</v>
      </c>
      <c r="L328">
        <f t="shared" si="26"/>
        <v>1.3547560476949386E-2</v>
      </c>
      <c r="M328">
        <f t="shared" si="27"/>
        <v>2.882459675946671E-3</v>
      </c>
      <c r="N328">
        <f t="shared" si="28"/>
        <v>1.3547560476949386E-2</v>
      </c>
      <c r="O328">
        <f t="shared" si="29"/>
        <v>0.17611828620034203</v>
      </c>
      <c r="Q328" s="7">
        <v>302</v>
      </c>
      <c r="R328" s="7">
        <v>2.0979672777232954E-3</v>
      </c>
      <c r="S328" s="7">
        <v>8.8144497326299309E-4</v>
      </c>
      <c r="U328" s="7">
        <v>6.6074950690335301</v>
      </c>
      <c r="V328" s="7">
        <v>1.5246056629552473E-4</v>
      </c>
    </row>
    <row r="329" spans="1:22" x14ac:dyDescent="0.35">
      <c r="A329" s="3">
        <v>2017</v>
      </c>
      <c r="B329" s="13" t="s">
        <v>30</v>
      </c>
      <c r="C329" s="13" t="s">
        <v>47</v>
      </c>
      <c r="D329" s="13">
        <v>2003</v>
      </c>
      <c r="E329" s="17">
        <v>14</v>
      </c>
      <c r="F329" s="13">
        <v>152</v>
      </c>
      <c r="G329" s="13">
        <v>41</v>
      </c>
      <c r="H329" s="13">
        <v>193</v>
      </c>
      <c r="I329" s="13" t="b">
        <v>1</v>
      </c>
      <c r="J329" s="4">
        <v>0.21243523316062199</v>
      </c>
      <c r="K329">
        <f t="shared" si="25"/>
        <v>3.7683536394876599E-4</v>
      </c>
      <c r="L329">
        <f t="shared" si="26"/>
        <v>1.9412247781974295E-2</v>
      </c>
      <c r="M329">
        <f t="shared" si="27"/>
        <v>4.1238453837354767E-3</v>
      </c>
      <c r="N329">
        <f t="shared" si="28"/>
        <v>1.9412247781974295E-2</v>
      </c>
      <c r="O329">
        <f t="shared" si="29"/>
        <v>0.27177146894764015</v>
      </c>
      <c r="Q329" s="7">
        <v>303</v>
      </c>
      <c r="R329" s="7">
        <v>1.8324355255993742E-3</v>
      </c>
      <c r="S329" s="7">
        <v>7.6653464158293666E-4</v>
      </c>
      <c r="U329" s="7">
        <v>6.6294104755643213</v>
      </c>
      <c r="V329" s="7">
        <v>1.5246056629552473E-4</v>
      </c>
    </row>
    <row r="330" spans="1:22" x14ac:dyDescent="0.35">
      <c r="A330" s="3">
        <v>2013</v>
      </c>
      <c r="B330" s="13" t="s">
        <v>52</v>
      </c>
      <c r="C330" s="13" t="s">
        <v>90</v>
      </c>
      <c r="D330" s="13">
        <v>2000</v>
      </c>
      <c r="E330" s="14">
        <v>13</v>
      </c>
      <c r="F330" s="13">
        <v>52</v>
      </c>
      <c r="G330" s="13">
        <v>14</v>
      </c>
      <c r="H330" s="13">
        <v>66</v>
      </c>
      <c r="I330" s="13" t="b">
        <v>1</v>
      </c>
      <c r="J330" s="4">
        <v>0.21212121212121199</v>
      </c>
      <c r="K330">
        <f t="shared" si="25"/>
        <v>1.288659793814433E-4</v>
      </c>
      <c r="L330">
        <f t="shared" si="26"/>
        <v>1.1351915229662494E-2</v>
      </c>
      <c r="M330">
        <f t="shared" si="27"/>
        <v>2.4079820184132548E-3</v>
      </c>
      <c r="N330">
        <f t="shared" si="28"/>
        <v>1.1351915229662494E-2</v>
      </c>
      <c r="O330">
        <f t="shared" si="29"/>
        <v>0.14757489798561244</v>
      </c>
      <c r="Q330" s="7">
        <v>304</v>
      </c>
      <c r="R330" s="7">
        <v>1.5135429101511646E-3</v>
      </c>
      <c r="S330" s="7">
        <v>1.5302826982918644E-3</v>
      </c>
      <c r="U330" s="7">
        <v>6.6513258820951124</v>
      </c>
      <c r="V330" s="7">
        <v>1.5337625360541742E-4</v>
      </c>
    </row>
    <row r="331" spans="1:22" x14ac:dyDescent="0.35">
      <c r="A331" s="24">
        <v>2014</v>
      </c>
      <c r="B331" s="17" t="s">
        <v>186</v>
      </c>
      <c r="C331" s="17" t="s">
        <v>187</v>
      </c>
      <c r="D331" s="17">
        <v>2001</v>
      </c>
      <c r="E331" s="17">
        <v>13</v>
      </c>
      <c r="F331" s="17">
        <v>52</v>
      </c>
      <c r="G331" s="17">
        <v>14</v>
      </c>
      <c r="H331" s="17">
        <v>66</v>
      </c>
      <c r="I331" s="17" t="b">
        <v>1</v>
      </c>
      <c r="J331" s="25">
        <v>0.21212121212121199</v>
      </c>
      <c r="K331">
        <f t="shared" si="25"/>
        <v>1.288659793814433E-4</v>
      </c>
      <c r="L331">
        <f t="shared" si="26"/>
        <v>1.1351915229662494E-2</v>
      </c>
      <c r="M331">
        <f t="shared" si="27"/>
        <v>2.4079820184132548E-3</v>
      </c>
      <c r="N331">
        <f t="shared" si="28"/>
        <v>1.1351915229662494E-2</v>
      </c>
      <c r="O331">
        <f t="shared" si="29"/>
        <v>0.14757489798561244</v>
      </c>
      <c r="Q331" s="7">
        <v>305</v>
      </c>
      <c r="R331" s="7">
        <v>1.07023645538471E-3</v>
      </c>
      <c r="S331" s="7">
        <v>1.0820732730946248E-3</v>
      </c>
      <c r="U331" s="7">
        <v>6.6732412886259036</v>
      </c>
      <c r="V331" s="7">
        <v>1.5337625360541742E-4</v>
      </c>
    </row>
    <row r="332" spans="1:22" x14ac:dyDescent="0.35">
      <c r="A332" s="3">
        <v>2014</v>
      </c>
      <c r="B332" s="13" t="s">
        <v>94</v>
      </c>
      <c r="C332" s="13" t="s">
        <v>306</v>
      </c>
      <c r="D332" s="13">
        <v>2000</v>
      </c>
      <c r="E332" s="14">
        <v>14</v>
      </c>
      <c r="F332" s="13">
        <v>52</v>
      </c>
      <c r="G332" s="13">
        <v>14</v>
      </c>
      <c r="H332" s="13">
        <v>66</v>
      </c>
      <c r="I332" s="13" t="b">
        <v>1</v>
      </c>
      <c r="J332" s="4">
        <v>0.21212121212121199</v>
      </c>
      <c r="K332">
        <f t="shared" si="25"/>
        <v>1.288659793814433E-4</v>
      </c>
      <c r="L332">
        <f t="shared" si="26"/>
        <v>1.1351915229662494E-2</v>
      </c>
      <c r="M332">
        <f t="shared" si="27"/>
        <v>2.4079820184132548E-3</v>
      </c>
      <c r="N332">
        <f t="shared" si="28"/>
        <v>1.1351915229662494E-2</v>
      </c>
      <c r="O332">
        <f t="shared" si="29"/>
        <v>0.15892681321527491</v>
      </c>
      <c r="Q332" s="7">
        <v>306</v>
      </c>
      <c r="R332" s="7">
        <v>1.7062242718873378E-3</v>
      </c>
      <c r="S332" s="7">
        <v>9.6636700967317989E-4</v>
      </c>
      <c r="U332" s="7">
        <v>6.6951566951566948</v>
      </c>
      <c r="V332" s="7">
        <v>1.5337625360541742E-4</v>
      </c>
    </row>
    <row r="333" spans="1:22" x14ac:dyDescent="0.35">
      <c r="A333" s="24">
        <v>2016</v>
      </c>
      <c r="B333" s="17" t="s">
        <v>79</v>
      </c>
      <c r="C333" s="17" t="s">
        <v>81</v>
      </c>
      <c r="D333" s="17">
        <v>2001</v>
      </c>
      <c r="E333" s="17">
        <v>15</v>
      </c>
      <c r="F333" s="17">
        <v>67</v>
      </c>
      <c r="G333" s="17">
        <v>18</v>
      </c>
      <c r="H333" s="17">
        <v>85</v>
      </c>
      <c r="I333" s="17" t="b">
        <v>1</v>
      </c>
      <c r="J333" s="25">
        <v>0.21176470588235299</v>
      </c>
      <c r="K333">
        <f t="shared" si="25"/>
        <v>1.6596376132458607E-4</v>
      </c>
      <c r="L333">
        <f t="shared" si="26"/>
        <v>1.2882692316615579E-2</v>
      </c>
      <c r="M333">
        <f t="shared" si="27"/>
        <v>2.7280995494009469E-3</v>
      </c>
      <c r="N333">
        <f t="shared" si="28"/>
        <v>1.2882692316615579E-2</v>
      </c>
      <c r="O333">
        <f t="shared" si="29"/>
        <v>0.19324038474923369</v>
      </c>
      <c r="Q333" s="7">
        <v>307</v>
      </c>
      <c r="R333" s="7">
        <v>1.2520688650214913E-3</v>
      </c>
      <c r="S333" s="7">
        <v>2.2355441143712203E-3</v>
      </c>
      <c r="U333" s="7">
        <v>6.7170721016874859</v>
      </c>
      <c r="V333" s="7">
        <v>1.5337625360541742E-4</v>
      </c>
    </row>
    <row r="334" spans="1:22" x14ac:dyDescent="0.35">
      <c r="A334" s="5">
        <v>2014</v>
      </c>
      <c r="B334" s="14" t="s">
        <v>52</v>
      </c>
      <c r="C334" s="14" t="s">
        <v>131</v>
      </c>
      <c r="D334" s="14">
        <v>2000</v>
      </c>
      <c r="E334" s="14">
        <v>14</v>
      </c>
      <c r="F334" s="14">
        <v>108</v>
      </c>
      <c r="G334" s="14">
        <v>29</v>
      </c>
      <c r="H334" s="14">
        <v>137</v>
      </c>
      <c r="I334" s="14" t="b">
        <v>1</v>
      </c>
      <c r="J334" s="6">
        <v>0.21167883211678801</v>
      </c>
      <c r="K334">
        <f t="shared" si="25"/>
        <v>2.6749453295845049E-4</v>
      </c>
      <c r="L334">
        <f t="shared" si="26"/>
        <v>1.6355260100605264E-2</v>
      </c>
      <c r="M334">
        <f t="shared" si="27"/>
        <v>3.4620623570624227E-3</v>
      </c>
      <c r="N334">
        <f t="shared" si="28"/>
        <v>1.6355260100605264E-2</v>
      </c>
      <c r="O334">
        <f t="shared" si="29"/>
        <v>0.2289736414084737</v>
      </c>
      <c r="Q334" s="7">
        <v>308</v>
      </c>
      <c r="R334" s="7">
        <v>1.9133237146072969E-3</v>
      </c>
      <c r="S334" s="7">
        <v>1.9173169419876253E-3</v>
      </c>
      <c r="U334" s="7">
        <v>6.7389875082182771</v>
      </c>
      <c r="V334" s="7">
        <v>1.5337625360541742E-4</v>
      </c>
    </row>
    <row r="335" spans="1:22" x14ac:dyDescent="0.35">
      <c r="A335" s="3">
        <v>2014</v>
      </c>
      <c r="B335" s="13" t="s">
        <v>79</v>
      </c>
      <c r="C335" s="13" t="s">
        <v>81</v>
      </c>
      <c r="D335" s="13">
        <v>2001</v>
      </c>
      <c r="E335" s="17">
        <v>13</v>
      </c>
      <c r="F335" s="13">
        <v>108</v>
      </c>
      <c r="G335" s="13">
        <v>29</v>
      </c>
      <c r="H335" s="13">
        <v>137</v>
      </c>
      <c r="I335" s="13" t="b">
        <v>1</v>
      </c>
      <c r="J335" s="4">
        <v>0.21167883211678801</v>
      </c>
      <c r="K335">
        <f t="shared" si="25"/>
        <v>2.6749453295845049E-4</v>
      </c>
      <c r="L335">
        <f t="shared" si="26"/>
        <v>1.6355260100605264E-2</v>
      </c>
      <c r="M335">
        <f t="shared" si="27"/>
        <v>3.4620623570624227E-3</v>
      </c>
      <c r="N335">
        <f t="shared" si="28"/>
        <v>1.6355260100605264E-2</v>
      </c>
      <c r="O335">
        <f t="shared" si="29"/>
        <v>0.21261838130786842</v>
      </c>
      <c r="Q335" s="7">
        <v>309</v>
      </c>
      <c r="R335" s="7">
        <v>3.2862554666283723E-3</v>
      </c>
      <c r="S335" s="7">
        <v>1.3330732599930164E-3</v>
      </c>
      <c r="U335" s="7">
        <v>6.7609029147490682</v>
      </c>
      <c r="V335" s="7">
        <v>1.5337625360541742E-4</v>
      </c>
    </row>
    <row r="336" spans="1:22" x14ac:dyDescent="0.35">
      <c r="A336" s="5">
        <v>2013</v>
      </c>
      <c r="B336" s="14" t="s">
        <v>30</v>
      </c>
      <c r="C336" s="14" t="s">
        <v>47</v>
      </c>
      <c r="D336" s="14">
        <v>2005</v>
      </c>
      <c r="E336" s="14">
        <v>8</v>
      </c>
      <c r="F336" s="14">
        <v>164</v>
      </c>
      <c r="G336" s="14">
        <v>44</v>
      </c>
      <c r="H336" s="14">
        <v>208</v>
      </c>
      <c r="I336" s="14" t="b">
        <v>1</v>
      </c>
      <c r="J336" s="6">
        <v>0.21153846153846201</v>
      </c>
      <c r="K336">
        <f t="shared" si="25"/>
        <v>4.0612308653545766E-4</v>
      </c>
      <c r="L336">
        <f t="shared" si="26"/>
        <v>2.0152495789243021E-2</v>
      </c>
      <c r="M336">
        <f t="shared" si="27"/>
        <v>4.2630279554168021E-3</v>
      </c>
      <c r="N336">
        <f t="shared" si="28"/>
        <v>2.0152495789243021E-2</v>
      </c>
      <c r="O336">
        <f t="shared" si="29"/>
        <v>0.16121996631394417</v>
      </c>
      <c r="Q336" s="7">
        <v>310</v>
      </c>
      <c r="R336" s="7">
        <v>1.2096134423466832E-3</v>
      </c>
      <c r="S336" s="7">
        <v>2.151441897531537E-3</v>
      </c>
      <c r="U336" s="7">
        <v>6.7828183212798594</v>
      </c>
      <c r="V336" s="7">
        <v>1.5337625360541742E-4</v>
      </c>
    </row>
    <row r="337" spans="1:22" x14ac:dyDescent="0.35">
      <c r="A337" s="3">
        <v>2014</v>
      </c>
      <c r="B337" s="13" t="s">
        <v>190</v>
      </c>
      <c r="C337" s="13" t="s">
        <v>259</v>
      </c>
      <c r="D337" s="13">
        <v>2003</v>
      </c>
      <c r="E337" s="17">
        <v>11</v>
      </c>
      <c r="F337" s="13">
        <v>41</v>
      </c>
      <c r="G337" s="13">
        <v>11</v>
      </c>
      <c r="H337" s="13">
        <v>52</v>
      </c>
      <c r="I337" s="13" t="b">
        <v>1</v>
      </c>
      <c r="J337" s="4">
        <v>0.21153846153846201</v>
      </c>
      <c r="K337">
        <f t="shared" si="25"/>
        <v>1.0153077163386442E-4</v>
      </c>
      <c r="L337">
        <f t="shared" si="26"/>
        <v>1.0076247894621511E-2</v>
      </c>
      <c r="M337">
        <f t="shared" si="27"/>
        <v>2.131513977708401E-3</v>
      </c>
      <c r="N337">
        <f t="shared" si="28"/>
        <v>1.0076247894621511E-2</v>
      </c>
      <c r="O337">
        <f t="shared" si="29"/>
        <v>0.11083872684083662</v>
      </c>
      <c r="Q337" s="7">
        <v>311</v>
      </c>
      <c r="R337" s="7">
        <v>1.0667787836566962E-3</v>
      </c>
      <c r="S337" s="7">
        <v>1.8973934070244515E-3</v>
      </c>
      <c r="U337" s="7">
        <v>6.8047337278106506</v>
      </c>
      <c r="V337" s="7">
        <v>1.5430864063475518E-4</v>
      </c>
    </row>
    <row r="338" spans="1:22" x14ac:dyDescent="0.35">
      <c r="A338" s="5">
        <v>2016</v>
      </c>
      <c r="B338" s="14" t="s">
        <v>190</v>
      </c>
      <c r="C338" s="14" t="s">
        <v>259</v>
      </c>
      <c r="D338" s="14">
        <v>2004</v>
      </c>
      <c r="E338" s="14">
        <v>12</v>
      </c>
      <c r="F338" s="14">
        <v>41</v>
      </c>
      <c r="G338" s="14">
        <v>11</v>
      </c>
      <c r="H338" s="14">
        <v>52</v>
      </c>
      <c r="I338" s="14" t="b">
        <v>1</v>
      </c>
      <c r="J338" s="6">
        <v>0.21153846153846201</v>
      </c>
      <c r="K338">
        <f t="shared" si="25"/>
        <v>1.0153077163386442E-4</v>
      </c>
      <c r="L338">
        <f t="shared" si="26"/>
        <v>1.0076247894621511E-2</v>
      </c>
      <c r="M338">
        <f t="shared" si="27"/>
        <v>2.131513977708401E-3</v>
      </c>
      <c r="N338">
        <f t="shared" si="28"/>
        <v>1.0076247894621511E-2</v>
      </c>
      <c r="O338">
        <f t="shared" si="29"/>
        <v>0.12091497473545812</v>
      </c>
      <c r="Q338" s="7">
        <v>312</v>
      </c>
      <c r="R338" s="7">
        <v>1.9583481830819493E-3</v>
      </c>
      <c r="S338" s="7">
        <v>5.4683455562017048E-4</v>
      </c>
      <c r="U338" s="7">
        <v>6.8266491343414417</v>
      </c>
      <c r="V338" s="7">
        <v>1.5430864063475518E-4</v>
      </c>
    </row>
    <row r="339" spans="1:22" x14ac:dyDescent="0.35">
      <c r="A339" s="24">
        <v>2016</v>
      </c>
      <c r="B339" s="17" t="s">
        <v>24</v>
      </c>
      <c r="C339" s="17" t="s">
        <v>65</v>
      </c>
      <c r="D339" s="17">
        <v>2007</v>
      </c>
      <c r="E339" s="17">
        <v>9</v>
      </c>
      <c r="F339" s="17">
        <v>41</v>
      </c>
      <c r="G339" s="17">
        <v>11</v>
      </c>
      <c r="H339" s="17">
        <v>52</v>
      </c>
      <c r="I339" s="17" t="b">
        <v>1</v>
      </c>
      <c r="J339" s="25">
        <v>0.21153846153846201</v>
      </c>
      <c r="K339">
        <f t="shared" si="25"/>
        <v>1.0153077163386442E-4</v>
      </c>
      <c r="L339">
        <f t="shared" si="26"/>
        <v>1.0076247894621511E-2</v>
      </c>
      <c r="M339">
        <f t="shared" si="27"/>
        <v>2.131513977708401E-3</v>
      </c>
      <c r="N339">
        <f t="shared" si="28"/>
        <v>1.0076247894621511E-2</v>
      </c>
      <c r="O339">
        <f t="shared" si="29"/>
        <v>9.0686231051593597E-2</v>
      </c>
      <c r="Q339" s="7">
        <v>313</v>
      </c>
      <c r="R339" s="7">
        <v>1.4299704054717586E-3</v>
      </c>
      <c r="S339" s="7">
        <v>1.0752123332303611E-3</v>
      </c>
      <c r="U339" s="7">
        <v>6.8485645408722329</v>
      </c>
      <c r="V339" s="7">
        <v>1.5430864063475518E-4</v>
      </c>
    </row>
    <row r="340" spans="1:22" x14ac:dyDescent="0.35">
      <c r="A340" s="3">
        <v>2013</v>
      </c>
      <c r="B340" s="13" t="s">
        <v>30</v>
      </c>
      <c r="C340" s="13" t="s">
        <v>286</v>
      </c>
      <c r="D340" s="13">
        <v>2000</v>
      </c>
      <c r="E340" s="14">
        <v>13</v>
      </c>
      <c r="F340" s="13">
        <v>56</v>
      </c>
      <c r="G340" s="13">
        <v>15</v>
      </c>
      <c r="H340" s="13">
        <v>71</v>
      </c>
      <c r="I340" s="13" t="b">
        <v>1</v>
      </c>
      <c r="J340" s="4">
        <v>0.21126760563380301</v>
      </c>
      <c r="K340">
        <f t="shared" si="25"/>
        <v>1.3862855357700719E-4</v>
      </c>
      <c r="L340">
        <f t="shared" si="26"/>
        <v>1.1774062747285119E-2</v>
      </c>
      <c r="M340">
        <f t="shared" si="27"/>
        <v>2.4874780452010838E-3</v>
      </c>
      <c r="N340">
        <f t="shared" si="28"/>
        <v>1.1774062747285119E-2</v>
      </c>
      <c r="O340">
        <f t="shared" si="29"/>
        <v>0.15306281571470656</v>
      </c>
      <c r="Q340" s="7">
        <v>314</v>
      </c>
      <c r="R340" s="7">
        <v>1.0777185537316322E-3</v>
      </c>
      <c r="S340" s="7">
        <v>1.4274641849704875E-3</v>
      </c>
      <c r="U340" s="7">
        <v>6.870479947403024</v>
      </c>
      <c r="V340" s="7">
        <v>1.5430864063475518E-4</v>
      </c>
    </row>
    <row r="341" spans="1:22" x14ac:dyDescent="0.35">
      <c r="A341" s="24">
        <v>2015</v>
      </c>
      <c r="B341" s="17" t="s">
        <v>24</v>
      </c>
      <c r="C341" s="17" t="s">
        <v>46</v>
      </c>
      <c r="D341" s="17">
        <v>2001</v>
      </c>
      <c r="E341" s="17">
        <v>14</v>
      </c>
      <c r="F341" s="17">
        <v>71</v>
      </c>
      <c r="G341" s="17">
        <v>19</v>
      </c>
      <c r="H341" s="17">
        <v>90</v>
      </c>
      <c r="I341" s="17" t="b">
        <v>1</v>
      </c>
      <c r="J341" s="25">
        <v>0.211111111111111</v>
      </c>
      <c r="K341">
        <f t="shared" si="25"/>
        <v>1.7572633552014996E-4</v>
      </c>
      <c r="L341">
        <f t="shared" si="26"/>
        <v>1.3256181030755048E-2</v>
      </c>
      <c r="M341">
        <f t="shared" si="27"/>
        <v>2.7985271064927307E-3</v>
      </c>
      <c r="N341">
        <f t="shared" si="28"/>
        <v>1.3256181030755048E-2</v>
      </c>
      <c r="O341">
        <f t="shared" si="29"/>
        <v>0.18558653443057069</v>
      </c>
      <c r="Q341" s="7">
        <v>315</v>
      </c>
      <c r="R341" s="7">
        <v>1.7515998643937774E-3</v>
      </c>
      <c r="S341" s="7">
        <v>4.8910369552503585E-4</v>
      </c>
      <c r="U341" s="7">
        <v>6.8923953539338152</v>
      </c>
      <c r="V341" s="7">
        <v>1.5525824123223923E-4</v>
      </c>
    </row>
    <row r="342" spans="1:22" x14ac:dyDescent="0.35">
      <c r="A342" s="3">
        <v>2013</v>
      </c>
      <c r="B342" s="13" t="s">
        <v>102</v>
      </c>
      <c r="C342" s="13" t="s">
        <v>103</v>
      </c>
      <c r="D342" s="13">
        <v>2000</v>
      </c>
      <c r="E342" s="14">
        <v>13</v>
      </c>
      <c r="F342" s="13">
        <v>86</v>
      </c>
      <c r="G342" s="13">
        <v>23</v>
      </c>
      <c r="H342" s="13">
        <v>109</v>
      </c>
      <c r="I342" s="13" t="b">
        <v>1</v>
      </c>
      <c r="J342" s="4">
        <v>0.21100917431192701</v>
      </c>
      <c r="K342">
        <f t="shared" si="25"/>
        <v>2.1282411746329272E-4</v>
      </c>
      <c r="L342">
        <f t="shared" si="26"/>
        <v>1.4588492638490541E-2</v>
      </c>
      <c r="M342">
        <f t="shared" si="27"/>
        <v>3.0783057861035147E-3</v>
      </c>
      <c r="N342">
        <f t="shared" si="28"/>
        <v>1.4588492638490541E-2</v>
      </c>
      <c r="O342">
        <f t="shared" si="29"/>
        <v>0.18965040430037705</v>
      </c>
      <c r="Q342" s="7">
        <v>316</v>
      </c>
      <c r="R342" s="7">
        <v>9.6394077870267552E-4</v>
      </c>
      <c r="S342" s="7">
        <v>1.2767627812161376E-3</v>
      </c>
      <c r="U342" s="7">
        <v>6.9143107604646064</v>
      </c>
      <c r="V342" s="7">
        <v>1.562255916580562E-4</v>
      </c>
    </row>
    <row r="343" spans="1:22" x14ac:dyDescent="0.35">
      <c r="A343" s="3">
        <v>2015</v>
      </c>
      <c r="B343" s="13" t="s">
        <v>106</v>
      </c>
      <c r="C343" s="13" t="s">
        <v>107</v>
      </c>
      <c r="D343" s="13">
        <v>2005</v>
      </c>
      <c r="E343" s="17">
        <v>10</v>
      </c>
      <c r="F343" s="13">
        <v>75</v>
      </c>
      <c r="G343" s="13">
        <v>20</v>
      </c>
      <c r="H343" s="13">
        <v>95</v>
      </c>
      <c r="I343" s="13" t="b">
        <v>1</v>
      </c>
      <c r="J343" s="4">
        <v>0.21052631578947401</v>
      </c>
      <c r="K343">
        <f t="shared" si="25"/>
        <v>1.8548890971571385E-4</v>
      </c>
      <c r="L343">
        <f t="shared" si="26"/>
        <v>1.3619431328646356E-2</v>
      </c>
      <c r="M343">
        <f t="shared" si="27"/>
        <v>2.8672487007676585E-3</v>
      </c>
      <c r="N343">
        <f t="shared" si="28"/>
        <v>1.3619431328646356E-2</v>
      </c>
      <c r="O343">
        <f t="shared" si="29"/>
        <v>0.13619431328646356</v>
      </c>
      <c r="Q343" s="7">
        <v>317</v>
      </c>
      <c r="R343" s="7">
        <v>9.6394077870267552E-4</v>
      </c>
      <c r="S343" s="7">
        <v>1.2767627812161376E-3</v>
      </c>
      <c r="U343" s="7">
        <v>6.9362261669953975</v>
      </c>
      <c r="V343" s="7">
        <v>1.5721125185650184E-4</v>
      </c>
    </row>
    <row r="344" spans="1:22" x14ac:dyDescent="0.35">
      <c r="A344" s="5">
        <v>2017</v>
      </c>
      <c r="B344" s="14" t="s">
        <v>106</v>
      </c>
      <c r="C344" s="14" t="s">
        <v>217</v>
      </c>
      <c r="D344" s="14">
        <v>2003</v>
      </c>
      <c r="E344" s="14">
        <v>14</v>
      </c>
      <c r="F344" s="14">
        <v>60</v>
      </c>
      <c r="G344" s="14">
        <v>16</v>
      </c>
      <c r="H344" s="14">
        <v>76</v>
      </c>
      <c r="I344" s="14" t="b">
        <v>1</v>
      </c>
      <c r="J344" s="6">
        <v>0.21052631578947401</v>
      </c>
      <c r="K344">
        <f t="shared" si="25"/>
        <v>1.4839112777257108E-4</v>
      </c>
      <c r="L344">
        <f t="shared" si="26"/>
        <v>1.2181589706297413E-2</v>
      </c>
      <c r="M344">
        <f t="shared" si="27"/>
        <v>2.5645452013257752E-3</v>
      </c>
      <c r="N344">
        <f t="shared" si="28"/>
        <v>1.2181589706297413E-2</v>
      </c>
      <c r="O344">
        <f t="shared" si="29"/>
        <v>0.17054225588816377</v>
      </c>
      <c r="Q344" s="7">
        <v>318</v>
      </c>
      <c r="R344" s="7">
        <v>1.7515998643937774E-3</v>
      </c>
      <c r="S344" s="7">
        <v>4.8910369552503585E-4</v>
      </c>
      <c r="U344" s="7">
        <v>6.9581415735261887</v>
      </c>
      <c r="V344" s="7">
        <v>1.5721125185650184E-4</v>
      </c>
    </row>
    <row r="345" spans="1:22" x14ac:dyDescent="0.35">
      <c r="A345" s="24">
        <v>2015</v>
      </c>
      <c r="B345" s="17" t="s">
        <v>30</v>
      </c>
      <c r="C345" s="17" t="s">
        <v>132</v>
      </c>
      <c r="D345" s="17">
        <v>2002</v>
      </c>
      <c r="E345" s="17">
        <v>13</v>
      </c>
      <c r="F345" s="17">
        <v>45</v>
      </c>
      <c r="G345" s="17">
        <v>12</v>
      </c>
      <c r="H345" s="17">
        <v>57</v>
      </c>
      <c r="I345" s="17" t="b">
        <v>1</v>
      </c>
      <c r="J345" s="25">
        <v>0.21052631578947401</v>
      </c>
      <c r="K345">
        <f t="shared" si="25"/>
        <v>1.1129334582942831E-4</v>
      </c>
      <c r="L345">
        <f t="shared" si="26"/>
        <v>1.0549566144132577E-2</v>
      </c>
      <c r="M345">
        <f t="shared" si="27"/>
        <v>2.2209612935015985E-3</v>
      </c>
      <c r="N345">
        <f t="shared" si="28"/>
        <v>1.0549566144132577E-2</v>
      </c>
      <c r="O345">
        <f t="shared" si="29"/>
        <v>0.1371443598737235</v>
      </c>
      <c r="Q345" s="7">
        <v>319</v>
      </c>
      <c r="R345" s="7">
        <v>1.5940680472555568E-3</v>
      </c>
      <c r="S345" s="7">
        <v>6.4663551266325647E-4</v>
      </c>
      <c r="U345" s="7">
        <v>6.9800569800569798</v>
      </c>
      <c r="V345" s="7">
        <v>1.5721125185650184E-4</v>
      </c>
    </row>
    <row r="346" spans="1:22" x14ac:dyDescent="0.35">
      <c r="A346" s="5">
        <v>2013</v>
      </c>
      <c r="B346" s="14" t="s">
        <v>24</v>
      </c>
      <c r="C346" s="14" t="s">
        <v>134</v>
      </c>
      <c r="D346" s="14">
        <v>1999</v>
      </c>
      <c r="E346" s="14">
        <v>14</v>
      </c>
      <c r="F346" s="14">
        <v>109</v>
      </c>
      <c r="G346" s="14">
        <v>29</v>
      </c>
      <c r="H346" s="14">
        <v>138</v>
      </c>
      <c r="I346" s="14" t="b">
        <v>1</v>
      </c>
      <c r="J346" s="6">
        <v>0.21014492753623201</v>
      </c>
      <c r="K346">
        <f t="shared" si="25"/>
        <v>2.6944704779756324E-4</v>
      </c>
      <c r="L346">
        <f t="shared" si="26"/>
        <v>1.6414842301940132E-2</v>
      </c>
      <c r="M346">
        <f t="shared" si="27"/>
        <v>3.4494958460598848E-3</v>
      </c>
      <c r="N346">
        <f t="shared" si="28"/>
        <v>1.6414842301940132E-2</v>
      </c>
      <c r="O346">
        <f t="shared" si="29"/>
        <v>0.22980779222716186</v>
      </c>
      <c r="Q346" s="7">
        <v>320</v>
      </c>
      <c r="R346" s="7">
        <v>1.5940680472555568E-3</v>
      </c>
      <c r="S346" s="7">
        <v>6.4663551266325647E-4</v>
      </c>
      <c r="U346" s="7">
        <v>7.001972386587771</v>
      </c>
      <c r="V346" s="7">
        <v>1.5721125185650184E-4</v>
      </c>
    </row>
    <row r="347" spans="1:22" x14ac:dyDescent="0.35">
      <c r="A347" s="3">
        <v>2015</v>
      </c>
      <c r="B347" s="13" t="s">
        <v>33</v>
      </c>
      <c r="C347" s="13" t="s">
        <v>34</v>
      </c>
      <c r="D347" s="13">
        <v>2002</v>
      </c>
      <c r="E347" s="17">
        <v>13</v>
      </c>
      <c r="F347" s="13">
        <v>109</v>
      </c>
      <c r="G347" s="13">
        <v>29</v>
      </c>
      <c r="H347" s="13">
        <v>138</v>
      </c>
      <c r="I347" s="13" t="b">
        <v>1</v>
      </c>
      <c r="J347" s="4">
        <v>0.21014492753623201</v>
      </c>
      <c r="K347">
        <f t="shared" si="25"/>
        <v>2.6944704779756324E-4</v>
      </c>
      <c r="L347">
        <f t="shared" si="26"/>
        <v>1.6414842301940132E-2</v>
      </c>
      <c r="M347">
        <f t="shared" si="27"/>
        <v>3.4494958460598848E-3</v>
      </c>
      <c r="N347">
        <f t="shared" si="28"/>
        <v>1.6414842301940132E-2</v>
      </c>
      <c r="O347">
        <f t="shared" si="29"/>
        <v>0.2133929499252217</v>
      </c>
      <c r="Q347" s="7">
        <v>321</v>
      </c>
      <c r="R347" s="7">
        <v>2.2386800252277295E-3</v>
      </c>
      <c r="S347" s="7">
        <v>1.2360871905194221E-3</v>
      </c>
      <c r="U347" s="7">
        <v>7.0238877931185622</v>
      </c>
      <c r="V347" s="7">
        <v>1.5721125185650184E-4</v>
      </c>
    </row>
    <row r="348" spans="1:22" x14ac:dyDescent="0.35">
      <c r="A348" s="5">
        <v>2017</v>
      </c>
      <c r="B348" s="14" t="s">
        <v>52</v>
      </c>
      <c r="C348" s="14" t="s">
        <v>74</v>
      </c>
      <c r="D348" s="14">
        <v>2004</v>
      </c>
      <c r="E348" s="14">
        <v>13</v>
      </c>
      <c r="F348" s="14">
        <v>158</v>
      </c>
      <c r="G348" s="14">
        <v>42</v>
      </c>
      <c r="H348" s="14">
        <v>200</v>
      </c>
      <c r="I348" s="14" t="b">
        <v>1</v>
      </c>
      <c r="J348" s="6">
        <v>0.21</v>
      </c>
      <c r="K348">
        <f t="shared" si="25"/>
        <v>3.9050296782255548E-4</v>
      </c>
      <c r="L348">
        <f t="shared" si="26"/>
        <v>1.9761147937874344E-2</v>
      </c>
      <c r="M348">
        <f t="shared" si="27"/>
        <v>4.1498410669536124E-3</v>
      </c>
      <c r="N348">
        <f t="shared" si="28"/>
        <v>1.9761147937874344E-2</v>
      </c>
      <c r="O348">
        <f t="shared" si="29"/>
        <v>0.25689492319236645</v>
      </c>
      <c r="Q348" s="7">
        <v>322</v>
      </c>
      <c r="R348" s="7">
        <v>1.1704680670611249E-3</v>
      </c>
      <c r="S348" s="7">
        <v>1.1553492855145182E-3</v>
      </c>
      <c r="U348" s="7">
        <v>7.0458031996493533</v>
      </c>
      <c r="V348" s="7">
        <v>1.5821580681805092E-4</v>
      </c>
    </row>
    <row r="349" spans="1:22" x14ac:dyDescent="0.35">
      <c r="A349" s="24">
        <v>2014</v>
      </c>
      <c r="B349" s="17" t="s">
        <v>24</v>
      </c>
      <c r="C349" s="17" t="s">
        <v>29</v>
      </c>
      <c r="D349" s="17">
        <v>2003</v>
      </c>
      <c r="E349" s="17">
        <v>11</v>
      </c>
      <c r="F349" s="17">
        <v>128</v>
      </c>
      <c r="G349" s="17">
        <v>34</v>
      </c>
      <c r="H349" s="17">
        <v>162</v>
      </c>
      <c r="I349" s="17" t="b">
        <v>1</v>
      </c>
      <c r="J349" s="25">
        <v>0.209876543209877</v>
      </c>
      <c r="K349">
        <f t="shared" si="25"/>
        <v>3.163074039362699E-4</v>
      </c>
      <c r="L349">
        <f t="shared" si="26"/>
        <v>1.7785033144086908E-2</v>
      </c>
      <c r="M349">
        <f t="shared" si="27"/>
        <v>3.7326612771540505E-3</v>
      </c>
      <c r="N349">
        <f t="shared" si="28"/>
        <v>1.7785033144086908E-2</v>
      </c>
      <c r="O349">
        <f t="shared" si="29"/>
        <v>0.19563536458495598</v>
      </c>
      <c r="Q349" s="7">
        <v>323</v>
      </c>
      <c r="R349" s="7">
        <v>1.1704680670611249E-3</v>
      </c>
      <c r="S349" s="7">
        <v>1.1553492855145182E-3</v>
      </c>
      <c r="U349" s="7">
        <v>7.0677186061801445</v>
      </c>
      <c r="V349" s="7">
        <v>1.5821580681805092E-4</v>
      </c>
    </row>
    <row r="350" spans="1:22" x14ac:dyDescent="0.35">
      <c r="A350" s="3">
        <v>2015</v>
      </c>
      <c r="B350" s="13" t="s">
        <v>24</v>
      </c>
      <c r="C350" s="13" t="s">
        <v>220</v>
      </c>
      <c r="D350" s="13">
        <v>2000</v>
      </c>
      <c r="E350" s="14">
        <v>15</v>
      </c>
      <c r="F350" s="13">
        <v>64</v>
      </c>
      <c r="G350" s="13">
        <v>17</v>
      </c>
      <c r="H350" s="13">
        <v>81</v>
      </c>
      <c r="I350" s="13" t="b">
        <v>1</v>
      </c>
      <c r="J350" s="4">
        <v>0.209876543209877</v>
      </c>
      <c r="K350">
        <f t="shared" si="25"/>
        <v>1.5815370196813495E-4</v>
      </c>
      <c r="L350">
        <f t="shared" si="26"/>
        <v>1.2575917539811358E-2</v>
      </c>
      <c r="M350">
        <f t="shared" si="27"/>
        <v>2.6393901009480686E-3</v>
      </c>
      <c r="N350">
        <f t="shared" si="28"/>
        <v>1.2575917539811358E-2</v>
      </c>
      <c r="O350">
        <f t="shared" si="29"/>
        <v>0.18863876309717037</v>
      </c>
      <c r="Q350" s="7">
        <v>324</v>
      </c>
      <c r="R350" s="7">
        <v>1.334882215200112E-3</v>
      </c>
      <c r="S350" s="7">
        <v>9.9093513737553117E-4</v>
      </c>
      <c r="U350" s="7">
        <v>7.0896340127109356</v>
      </c>
      <c r="V350" s="7">
        <v>1.5821580681805092E-4</v>
      </c>
    </row>
    <row r="351" spans="1:22" x14ac:dyDescent="0.35">
      <c r="A351" s="24">
        <v>2014</v>
      </c>
      <c r="B351" s="17" t="s">
        <v>30</v>
      </c>
      <c r="C351" s="17" t="s">
        <v>132</v>
      </c>
      <c r="D351" s="17">
        <v>1999</v>
      </c>
      <c r="E351" s="17">
        <v>15</v>
      </c>
      <c r="F351" s="17">
        <v>98</v>
      </c>
      <c r="G351" s="17">
        <v>26</v>
      </c>
      <c r="H351" s="17">
        <v>124</v>
      </c>
      <c r="I351" s="17" t="b">
        <v>1</v>
      </c>
      <c r="J351" s="25">
        <v>0.209677419354839</v>
      </c>
      <c r="K351">
        <f t="shared" si="25"/>
        <v>2.4211184004998437E-4</v>
      </c>
      <c r="L351">
        <f t="shared" si="26"/>
        <v>1.5559943446233484E-2</v>
      </c>
      <c r="M351">
        <f t="shared" si="27"/>
        <v>3.2625687871134768E-3</v>
      </c>
      <c r="N351">
        <f t="shared" si="28"/>
        <v>1.5559943446233484E-2</v>
      </c>
      <c r="O351">
        <f t="shared" si="29"/>
        <v>0.23339915169350225</v>
      </c>
      <c r="Q351" s="7">
        <v>325</v>
      </c>
      <c r="R351" s="7">
        <v>1.334882215200112E-3</v>
      </c>
      <c r="S351" s="7">
        <v>9.9093513737553117E-4</v>
      </c>
      <c r="U351" s="7">
        <v>7.1115494192417268</v>
      </c>
      <c r="V351" s="7">
        <v>1.5923986803841953E-4</v>
      </c>
    </row>
    <row r="352" spans="1:22" x14ac:dyDescent="0.35">
      <c r="A352" s="3">
        <v>2013</v>
      </c>
      <c r="B352" s="13" t="s">
        <v>24</v>
      </c>
      <c r="C352" s="13" t="s">
        <v>29</v>
      </c>
      <c r="D352" s="13">
        <v>2002</v>
      </c>
      <c r="E352" s="14">
        <v>11</v>
      </c>
      <c r="F352" s="13">
        <v>117</v>
      </c>
      <c r="G352" s="13">
        <v>31</v>
      </c>
      <c r="H352" s="13">
        <v>148</v>
      </c>
      <c r="I352" s="13" t="b">
        <v>1</v>
      </c>
      <c r="J352" s="4">
        <v>0.20945945945945901</v>
      </c>
      <c r="K352">
        <f t="shared" si="25"/>
        <v>2.8897219618869102E-4</v>
      </c>
      <c r="L352">
        <f t="shared" si="26"/>
        <v>1.6999182221174376E-2</v>
      </c>
      <c r="M352">
        <f t="shared" si="27"/>
        <v>3.5606395193000305E-3</v>
      </c>
      <c r="N352">
        <f t="shared" si="28"/>
        <v>1.6999182221174376E-2</v>
      </c>
      <c r="O352">
        <f t="shared" si="29"/>
        <v>0.18699100443291813</v>
      </c>
      <c r="Q352" s="7">
        <v>326</v>
      </c>
      <c r="R352" s="7">
        <v>1.8611719426275025E-3</v>
      </c>
      <c r="S352" s="7">
        <v>1.0212877333191685E-3</v>
      </c>
      <c r="U352" s="7">
        <v>7.1334648257725179</v>
      </c>
      <c r="V352" s="7">
        <v>1.5923986803841953E-4</v>
      </c>
    </row>
    <row r="353" spans="1:22" x14ac:dyDescent="0.35">
      <c r="A353" s="24">
        <v>2013</v>
      </c>
      <c r="B353" s="17" t="s">
        <v>79</v>
      </c>
      <c r="C353" s="17" t="s">
        <v>81</v>
      </c>
      <c r="D353" s="17">
        <v>2001</v>
      </c>
      <c r="E353" s="17">
        <v>12</v>
      </c>
      <c r="F353" s="17">
        <v>136</v>
      </c>
      <c r="G353" s="17">
        <v>36</v>
      </c>
      <c r="H353" s="17">
        <v>172</v>
      </c>
      <c r="I353" s="17" t="b">
        <v>1</v>
      </c>
      <c r="J353" s="25">
        <v>0.209302325581395</v>
      </c>
      <c r="K353">
        <f t="shared" si="25"/>
        <v>3.3583255232739768E-4</v>
      </c>
      <c r="L353">
        <f t="shared" si="26"/>
        <v>1.8325734700889829E-2</v>
      </c>
      <c r="M353">
        <f t="shared" si="27"/>
        <v>3.8356188908839112E-3</v>
      </c>
      <c r="N353">
        <f t="shared" si="28"/>
        <v>1.8325734700889829E-2</v>
      </c>
      <c r="O353">
        <f t="shared" si="29"/>
        <v>0.21990881641067794</v>
      </c>
      <c r="Q353" s="7">
        <v>327</v>
      </c>
      <c r="R353" s="7">
        <v>2.9593170582840706E-3</v>
      </c>
      <c r="S353" s="7">
        <v>1.164528325451406E-3</v>
      </c>
      <c r="U353" s="7">
        <v>7.1553802323033091</v>
      </c>
      <c r="V353" s="7">
        <v>1.5923986803841953E-4</v>
      </c>
    </row>
    <row r="354" spans="1:22" x14ac:dyDescent="0.35">
      <c r="A354" s="3">
        <v>2016</v>
      </c>
      <c r="B354" s="13" t="s">
        <v>30</v>
      </c>
      <c r="C354" s="13" t="s">
        <v>47</v>
      </c>
      <c r="D354" s="13">
        <v>2005</v>
      </c>
      <c r="E354" s="14">
        <v>11</v>
      </c>
      <c r="F354" s="13">
        <v>102</v>
      </c>
      <c r="G354" s="13">
        <v>27</v>
      </c>
      <c r="H354" s="13">
        <v>129</v>
      </c>
      <c r="I354" s="13" t="b">
        <v>1</v>
      </c>
      <c r="J354" s="4">
        <v>0.209302325581395</v>
      </c>
      <c r="K354">
        <f t="shared" si="25"/>
        <v>2.5187441424554826E-4</v>
      </c>
      <c r="L354">
        <f t="shared" si="26"/>
        <v>1.5870551793984614E-2</v>
      </c>
      <c r="M354">
        <f t="shared" si="27"/>
        <v>3.3217433987409602E-3</v>
      </c>
      <c r="N354">
        <f t="shared" si="28"/>
        <v>1.5870551793984614E-2</v>
      </c>
      <c r="O354">
        <f t="shared" si="29"/>
        <v>0.17457606973383075</v>
      </c>
      <c r="Q354" s="7">
        <v>328</v>
      </c>
      <c r="R354" s="7">
        <v>1.5595328883367501E-3</v>
      </c>
      <c r="S354" s="7">
        <v>8.4844913007650472E-4</v>
      </c>
      <c r="U354" s="7">
        <v>7.1772956388341003</v>
      </c>
      <c r="V354" s="7">
        <v>1.5923986803841953E-4</v>
      </c>
    </row>
    <row r="355" spans="1:22" x14ac:dyDescent="0.35">
      <c r="A355" s="3">
        <v>2014</v>
      </c>
      <c r="B355" s="13" t="s">
        <v>67</v>
      </c>
      <c r="C355" s="13" t="s">
        <v>77</v>
      </c>
      <c r="D355" s="13">
        <v>2002</v>
      </c>
      <c r="E355" s="17">
        <v>12</v>
      </c>
      <c r="F355" s="13">
        <v>87</v>
      </c>
      <c r="G355" s="13">
        <v>23</v>
      </c>
      <c r="H355" s="13">
        <v>110</v>
      </c>
      <c r="I355" s="13" t="b">
        <v>1</v>
      </c>
      <c r="J355" s="4">
        <v>0.20909090909090899</v>
      </c>
      <c r="K355">
        <f t="shared" si="25"/>
        <v>2.1477663230240549E-4</v>
      </c>
      <c r="L355">
        <f t="shared" si="26"/>
        <v>1.4655259544013729E-2</v>
      </c>
      <c r="M355">
        <f t="shared" si="27"/>
        <v>3.0642815410210507E-3</v>
      </c>
      <c r="N355">
        <f t="shared" si="28"/>
        <v>1.4655259544013729E-2</v>
      </c>
      <c r="O355">
        <f t="shared" si="29"/>
        <v>0.17586311452816475</v>
      </c>
      <c r="Q355" s="7">
        <v>329</v>
      </c>
      <c r="R355" s="7">
        <v>1.5595328883367501E-3</v>
      </c>
      <c r="S355" s="7">
        <v>8.4844913007650472E-4</v>
      </c>
      <c r="U355" s="7">
        <v>7.1992110453648914</v>
      </c>
      <c r="V355" s="7">
        <v>1.6028407508286062E-4</v>
      </c>
    </row>
    <row r="356" spans="1:22" x14ac:dyDescent="0.35">
      <c r="A356" s="3">
        <v>2014</v>
      </c>
      <c r="B356" s="13" t="s">
        <v>24</v>
      </c>
      <c r="C356" s="13" t="s">
        <v>29</v>
      </c>
      <c r="D356" s="13">
        <v>2001</v>
      </c>
      <c r="E356" s="14">
        <v>13</v>
      </c>
      <c r="F356" s="13">
        <v>106</v>
      </c>
      <c r="G356" s="13">
        <v>28</v>
      </c>
      <c r="H356" s="13">
        <v>134</v>
      </c>
      <c r="I356" s="13" t="b">
        <v>1</v>
      </c>
      <c r="J356" s="4">
        <v>0.20895522388059701</v>
      </c>
      <c r="K356">
        <f t="shared" si="25"/>
        <v>2.6163698844111215E-4</v>
      </c>
      <c r="L356">
        <f t="shared" si="26"/>
        <v>1.617519670486613E-2</v>
      </c>
      <c r="M356">
        <f t="shared" si="27"/>
        <v>3.379891848777997E-3</v>
      </c>
      <c r="N356">
        <f t="shared" si="28"/>
        <v>1.617519670486613E-2</v>
      </c>
      <c r="O356">
        <f t="shared" si="29"/>
        <v>0.21027755716325969</v>
      </c>
      <c r="Q356" s="7">
        <v>330</v>
      </c>
      <c r="R356" s="7">
        <v>1.7305526263954542E-3</v>
      </c>
      <c r="S356" s="7">
        <v>6.7742939201780061E-4</v>
      </c>
      <c r="U356" s="7">
        <v>7.2211264518956826</v>
      </c>
      <c r="V356" s="7">
        <v>1.6028407508286062E-4</v>
      </c>
    </row>
    <row r="357" spans="1:22" x14ac:dyDescent="0.35">
      <c r="A357" s="24">
        <v>2013</v>
      </c>
      <c r="B357" s="17" t="s">
        <v>186</v>
      </c>
      <c r="C357" s="17" t="s">
        <v>195</v>
      </c>
      <c r="D357" s="17">
        <v>2001</v>
      </c>
      <c r="E357" s="17">
        <v>12</v>
      </c>
      <c r="F357" s="17">
        <v>53</v>
      </c>
      <c r="G357" s="17">
        <v>14</v>
      </c>
      <c r="H357" s="17">
        <v>67</v>
      </c>
      <c r="I357" s="17" t="b">
        <v>1</v>
      </c>
      <c r="J357" s="25">
        <v>0.20895522388059701</v>
      </c>
      <c r="K357">
        <f t="shared" si="25"/>
        <v>1.3081849422055607E-4</v>
      </c>
      <c r="L357">
        <f t="shared" si="26"/>
        <v>1.143759127703714E-2</v>
      </c>
      <c r="M357">
        <f t="shared" si="27"/>
        <v>2.389944445948059E-3</v>
      </c>
      <c r="N357">
        <f t="shared" si="28"/>
        <v>1.143759127703714E-2</v>
      </c>
      <c r="O357">
        <f t="shared" si="29"/>
        <v>0.13725109532444568</v>
      </c>
      <c r="Q357" s="7">
        <v>331</v>
      </c>
      <c r="R357" s="7">
        <v>2.1579945932850703E-3</v>
      </c>
      <c r="S357" s="7">
        <v>5.7010495611587667E-4</v>
      </c>
      <c r="U357" s="7">
        <v>7.2430418584264737</v>
      </c>
      <c r="V357" s="7">
        <v>1.6028407508286062E-4</v>
      </c>
    </row>
    <row r="358" spans="1:22" x14ac:dyDescent="0.35">
      <c r="A358" s="3">
        <v>2015</v>
      </c>
      <c r="B358" s="13" t="s">
        <v>52</v>
      </c>
      <c r="C358" s="13" t="s">
        <v>90</v>
      </c>
      <c r="D358" s="13">
        <v>2003</v>
      </c>
      <c r="E358" s="14">
        <v>12</v>
      </c>
      <c r="F358" s="13">
        <v>53</v>
      </c>
      <c r="G358" s="13">
        <v>14</v>
      </c>
      <c r="H358" s="13">
        <v>67</v>
      </c>
      <c r="I358" s="13" t="b">
        <v>1</v>
      </c>
      <c r="J358" s="4">
        <v>0.20895522388059701</v>
      </c>
      <c r="K358">
        <f t="shared" si="25"/>
        <v>1.3081849422055607E-4</v>
      </c>
      <c r="L358">
        <f t="shared" si="26"/>
        <v>1.143759127703714E-2</v>
      </c>
      <c r="M358">
        <f t="shared" si="27"/>
        <v>2.389944445948059E-3</v>
      </c>
      <c r="N358">
        <f t="shared" si="28"/>
        <v>1.143759127703714E-2</v>
      </c>
      <c r="O358">
        <f t="shared" si="29"/>
        <v>0.13725109532444568</v>
      </c>
      <c r="Q358" s="7">
        <v>332</v>
      </c>
      <c r="R358" s="7">
        <v>2.4932919027201655E-3</v>
      </c>
      <c r="S358" s="7">
        <v>9.6877045434225727E-4</v>
      </c>
      <c r="U358" s="7">
        <v>7.2649572649572649</v>
      </c>
      <c r="V358" s="7">
        <v>1.6134909726481345E-4</v>
      </c>
    </row>
    <row r="359" spans="1:22" x14ac:dyDescent="0.35">
      <c r="A359" s="3">
        <v>2013</v>
      </c>
      <c r="B359" s="13" t="s">
        <v>52</v>
      </c>
      <c r="C359" s="13" t="s">
        <v>74</v>
      </c>
      <c r="D359" s="13">
        <v>2001</v>
      </c>
      <c r="E359" s="17">
        <v>12</v>
      </c>
      <c r="F359" s="13">
        <v>163</v>
      </c>
      <c r="G359" s="13">
        <v>43</v>
      </c>
      <c r="H359" s="13">
        <v>206</v>
      </c>
      <c r="I359" s="13" t="b">
        <v>1</v>
      </c>
      <c r="J359" s="4">
        <v>0.20873786407767</v>
      </c>
      <c r="K359">
        <f t="shared" si="25"/>
        <v>4.0221805685723212E-4</v>
      </c>
      <c r="L359">
        <f t="shared" si="26"/>
        <v>2.0055374762323244E-2</v>
      </c>
      <c r="M359">
        <f t="shared" si="27"/>
        <v>4.1863160911645627E-3</v>
      </c>
      <c r="N359">
        <f t="shared" si="28"/>
        <v>2.0055374762323244E-2</v>
      </c>
      <c r="O359">
        <f t="shared" si="29"/>
        <v>0.24066449714787891</v>
      </c>
      <c r="Q359" s="7">
        <v>333</v>
      </c>
      <c r="R359" s="7">
        <v>2.2468953923781257E-3</v>
      </c>
      <c r="S359" s="7">
        <v>1.215166964684297E-3</v>
      </c>
      <c r="U359" s="7">
        <v>7.2868726714880561</v>
      </c>
      <c r="V359" s="7">
        <v>1.6134909726481345E-4</v>
      </c>
    </row>
    <row r="360" spans="1:22" x14ac:dyDescent="0.35">
      <c r="A360" s="5">
        <v>2015</v>
      </c>
      <c r="B360" s="14" t="s">
        <v>30</v>
      </c>
      <c r="C360" s="14" t="s">
        <v>47</v>
      </c>
      <c r="D360" s="14">
        <v>2000</v>
      </c>
      <c r="E360" s="14">
        <v>15</v>
      </c>
      <c r="F360" s="14">
        <v>148</v>
      </c>
      <c r="G360" s="14">
        <v>39</v>
      </c>
      <c r="H360" s="14">
        <v>187</v>
      </c>
      <c r="I360" s="14" t="b">
        <v>1</v>
      </c>
      <c r="J360" s="6">
        <v>0.20855614973261999</v>
      </c>
      <c r="K360">
        <f t="shared" si="25"/>
        <v>3.6512027491408935E-4</v>
      </c>
      <c r="L360">
        <f t="shared" si="26"/>
        <v>1.9108120653640676E-2</v>
      </c>
      <c r="M360">
        <f t="shared" si="27"/>
        <v>3.9851160721496529E-3</v>
      </c>
      <c r="N360">
        <f t="shared" si="28"/>
        <v>1.9108120653640676E-2</v>
      </c>
      <c r="O360">
        <f t="shared" si="29"/>
        <v>0.28662180980461016</v>
      </c>
      <c r="Q360" s="7">
        <v>334</v>
      </c>
      <c r="R360" s="7">
        <v>1.2505473237476789E-3</v>
      </c>
      <c r="S360" s="7">
        <v>3.0124806316691229E-3</v>
      </c>
      <c r="U360" s="7">
        <v>7.3087880780188472</v>
      </c>
      <c r="V360" s="7">
        <v>1.6134909726481345E-4</v>
      </c>
    </row>
    <row r="361" spans="1:22" x14ac:dyDescent="0.35">
      <c r="A361" s="24">
        <v>2013</v>
      </c>
      <c r="B361" s="17" t="s">
        <v>30</v>
      </c>
      <c r="C361" s="17" t="s">
        <v>40</v>
      </c>
      <c r="D361" s="17">
        <v>2000</v>
      </c>
      <c r="E361" s="17">
        <v>13</v>
      </c>
      <c r="F361" s="17">
        <v>186</v>
      </c>
      <c r="G361" s="17">
        <v>49</v>
      </c>
      <c r="H361" s="17">
        <v>235</v>
      </c>
      <c r="I361" s="17" t="b">
        <v>1</v>
      </c>
      <c r="J361" s="25">
        <v>0.208510638297872</v>
      </c>
      <c r="K361">
        <f t="shared" si="25"/>
        <v>4.5884098719150266E-4</v>
      </c>
      <c r="L361">
        <f t="shared" si="26"/>
        <v>2.1420573923018559E-2</v>
      </c>
      <c r="M361">
        <f t="shared" si="27"/>
        <v>4.4664175413953516E-3</v>
      </c>
      <c r="N361">
        <f t="shared" si="28"/>
        <v>2.1420573923018559E-2</v>
      </c>
      <c r="O361">
        <f t="shared" si="29"/>
        <v>0.27846746099924125</v>
      </c>
      <c r="Q361" s="7">
        <v>335</v>
      </c>
      <c r="R361" s="7">
        <v>1.08067803391758E-3</v>
      </c>
      <c r="S361" s="7">
        <v>1.0508359437908211E-3</v>
      </c>
      <c r="U361" s="7">
        <v>7.3307034845496384</v>
      </c>
      <c r="V361" s="7">
        <v>1.6243563544889443E-4</v>
      </c>
    </row>
    <row r="362" spans="1:22" x14ac:dyDescent="0.35">
      <c r="A362" s="3">
        <v>2015</v>
      </c>
      <c r="B362" s="13" t="s">
        <v>30</v>
      </c>
      <c r="C362" s="13" t="s">
        <v>163</v>
      </c>
      <c r="D362" s="13">
        <v>2003</v>
      </c>
      <c r="E362" s="14">
        <v>12</v>
      </c>
      <c r="F362" s="13">
        <v>57</v>
      </c>
      <c r="G362" s="13">
        <v>15</v>
      </c>
      <c r="H362" s="13">
        <v>72</v>
      </c>
      <c r="I362" s="13" t="b">
        <v>1</v>
      </c>
      <c r="J362" s="4">
        <v>0.20833333333333301</v>
      </c>
      <c r="K362">
        <f t="shared" si="25"/>
        <v>1.4058106841611997E-4</v>
      </c>
      <c r="L362">
        <f t="shared" si="26"/>
        <v>1.1856688762724606E-2</v>
      </c>
      <c r="M362">
        <f t="shared" si="27"/>
        <v>2.4701434922342891E-3</v>
      </c>
      <c r="N362">
        <f t="shared" si="28"/>
        <v>1.1856688762724606E-2</v>
      </c>
      <c r="O362">
        <f t="shared" si="29"/>
        <v>0.14228026515269526</v>
      </c>
      <c r="Q362" s="7">
        <v>336</v>
      </c>
      <c r="R362" s="7">
        <v>1.2324794912654934E-3</v>
      </c>
      <c r="S362" s="7">
        <v>8.990344864429076E-4</v>
      </c>
      <c r="U362" s="7">
        <v>7.3526188910804295</v>
      </c>
      <c r="V362" s="7">
        <v>1.6354442398927346E-4</v>
      </c>
    </row>
    <row r="363" spans="1:22" x14ac:dyDescent="0.35">
      <c r="A363" s="3">
        <v>2013</v>
      </c>
      <c r="B363" s="13" t="s">
        <v>52</v>
      </c>
      <c r="C363" s="13" t="s">
        <v>200</v>
      </c>
      <c r="D363" s="13">
        <v>1998</v>
      </c>
      <c r="E363" s="17">
        <v>15</v>
      </c>
      <c r="F363" s="13">
        <v>80</v>
      </c>
      <c r="G363" s="13">
        <v>21</v>
      </c>
      <c r="H363" s="13">
        <v>101</v>
      </c>
      <c r="I363" s="13" t="b">
        <v>1</v>
      </c>
      <c r="J363" s="4">
        <v>0.20792079207920799</v>
      </c>
      <c r="K363">
        <f t="shared" si="25"/>
        <v>1.9720399875039051E-4</v>
      </c>
      <c r="L363">
        <f t="shared" si="26"/>
        <v>1.4042934121841863E-2</v>
      </c>
      <c r="M363">
        <f t="shared" si="27"/>
        <v>2.9198179857294975E-3</v>
      </c>
      <c r="N363">
        <f t="shared" si="28"/>
        <v>1.4042934121841863E-2</v>
      </c>
      <c r="O363">
        <f t="shared" si="29"/>
        <v>0.21064401182762793</v>
      </c>
      <c r="Q363" s="7">
        <v>337</v>
      </c>
      <c r="R363" s="7">
        <v>7.7707511922175292E-4</v>
      </c>
      <c r="S363" s="7">
        <v>1.354438858486648E-3</v>
      </c>
      <c r="U363" s="7">
        <v>7.3745342976112207</v>
      </c>
      <c r="V363" s="7">
        <v>1.6354442398927346E-4</v>
      </c>
    </row>
    <row r="364" spans="1:22" x14ac:dyDescent="0.35">
      <c r="A364" s="5">
        <v>2014</v>
      </c>
      <c r="B364" s="14" t="s">
        <v>67</v>
      </c>
      <c r="C364" s="14" t="s">
        <v>193</v>
      </c>
      <c r="D364" s="14">
        <v>2001</v>
      </c>
      <c r="E364" s="14">
        <v>13</v>
      </c>
      <c r="F364" s="14">
        <v>80</v>
      </c>
      <c r="G364" s="14">
        <v>21</v>
      </c>
      <c r="H364" s="14">
        <v>101</v>
      </c>
      <c r="I364" s="14" t="b">
        <v>1</v>
      </c>
      <c r="J364" s="6">
        <v>0.20792079207920799</v>
      </c>
      <c r="K364">
        <f t="shared" si="25"/>
        <v>1.9720399875039051E-4</v>
      </c>
      <c r="L364">
        <f t="shared" si="26"/>
        <v>1.4042934121841863E-2</v>
      </c>
      <c r="M364">
        <f t="shared" si="27"/>
        <v>2.9198179857294975E-3</v>
      </c>
      <c r="N364">
        <f t="shared" si="28"/>
        <v>1.4042934121841863E-2</v>
      </c>
      <c r="O364">
        <f t="shared" si="29"/>
        <v>0.18255814358394423</v>
      </c>
      <c r="Q364" s="7">
        <v>338</v>
      </c>
      <c r="R364" s="7">
        <v>1.617527766217967E-3</v>
      </c>
      <c r="S364" s="7">
        <v>8.6995027898311675E-4</v>
      </c>
      <c r="U364" s="7">
        <v>7.3964497041420119</v>
      </c>
      <c r="V364" s="7">
        <v>1.6354442398927346E-4</v>
      </c>
    </row>
    <row r="365" spans="1:22" x14ac:dyDescent="0.35">
      <c r="A365" s="3">
        <v>2015</v>
      </c>
      <c r="B365" s="13" t="s">
        <v>128</v>
      </c>
      <c r="C365" s="13" t="s">
        <v>212</v>
      </c>
      <c r="D365" s="13">
        <v>2001</v>
      </c>
      <c r="E365" s="17">
        <v>14</v>
      </c>
      <c r="F365" s="13">
        <v>61</v>
      </c>
      <c r="G365" s="13">
        <v>16</v>
      </c>
      <c r="H365" s="13">
        <v>77</v>
      </c>
      <c r="I365" s="13" t="b">
        <v>1</v>
      </c>
      <c r="J365" s="4">
        <v>0.207792207792208</v>
      </c>
      <c r="K365">
        <f t="shared" si="25"/>
        <v>1.5034364261168386E-4</v>
      </c>
      <c r="L365">
        <f t="shared" si="26"/>
        <v>1.2261469838958291E-2</v>
      </c>
      <c r="M365">
        <f t="shared" si="27"/>
        <v>2.5478378886147125E-3</v>
      </c>
      <c r="N365">
        <f t="shared" si="28"/>
        <v>1.2261469838958291E-2</v>
      </c>
      <c r="O365">
        <f t="shared" si="29"/>
        <v>0.17166057774541607</v>
      </c>
      <c r="Q365" s="7">
        <v>339</v>
      </c>
      <c r="R365" s="7">
        <v>2.0208500886972178E-3</v>
      </c>
      <c r="S365" s="7">
        <v>7.7767701779551295E-4</v>
      </c>
      <c r="U365" s="7">
        <v>7.418365110672803</v>
      </c>
      <c r="V365" s="7">
        <v>1.6354442398927346E-4</v>
      </c>
    </row>
    <row r="366" spans="1:22" x14ac:dyDescent="0.35">
      <c r="A366" s="5">
        <v>2013</v>
      </c>
      <c r="B366" s="14" t="s">
        <v>30</v>
      </c>
      <c r="C366" s="14" t="s">
        <v>196</v>
      </c>
      <c r="D366" s="14">
        <v>2001</v>
      </c>
      <c r="E366" s="14">
        <v>12</v>
      </c>
      <c r="F366" s="14">
        <v>84</v>
      </c>
      <c r="G366" s="14">
        <v>22</v>
      </c>
      <c r="H366" s="14">
        <v>106</v>
      </c>
      <c r="I366" s="14" t="b">
        <v>1</v>
      </c>
      <c r="J366" s="6">
        <v>0.20754716981132099</v>
      </c>
      <c r="K366">
        <f t="shared" si="25"/>
        <v>2.0696657294595438E-4</v>
      </c>
      <c r="L366">
        <f t="shared" si="26"/>
        <v>1.4386332852605432E-2</v>
      </c>
      <c r="M366">
        <f t="shared" si="27"/>
        <v>2.9858426675218857E-3</v>
      </c>
      <c r="N366">
        <f t="shared" si="28"/>
        <v>1.4386332852605432E-2</v>
      </c>
      <c r="O366">
        <f t="shared" si="29"/>
        <v>0.17263599423126519</v>
      </c>
      <c r="Q366" s="7">
        <v>340</v>
      </c>
      <c r="R366" s="7">
        <v>2.0041758241407335E-3</v>
      </c>
      <c r="S366" s="7">
        <v>1.0741299619627812E-3</v>
      </c>
      <c r="U366" s="7">
        <v>7.4402805172035942</v>
      </c>
      <c r="V366" s="7">
        <v>1.6354442398927346E-4</v>
      </c>
    </row>
    <row r="367" spans="1:22" x14ac:dyDescent="0.35">
      <c r="A367" s="3">
        <v>2016</v>
      </c>
      <c r="B367" s="13" t="s">
        <v>30</v>
      </c>
      <c r="C367" s="13" t="s">
        <v>143</v>
      </c>
      <c r="D367" s="13">
        <v>2002</v>
      </c>
      <c r="E367" s="17">
        <v>14</v>
      </c>
      <c r="F367" s="13">
        <v>84</v>
      </c>
      <c r="G367" s="13">
        <v>22</v>
      </c>
      <c r="H367" s="13">
        <v>106</v>
      </c>
      <c r="I367" s="13" t="b">
        <v>1</v>
      </c>
      <c r="J367" s="4">
        <v>0.20754716981132099</v>
      </c>
      <c r="K367">
        <f t="shared" si="25"/>
        <v>2.0696657294595438E-4</v>
      </c>
      <c r="L367">
        <f t="shared" si="26"/>
        <v>1.4386332852605432E-2</v>
      </c>
      <c r="M367">
        <f t="shared" si="27"/>
        <v>2.9858426675218857E-3</v>
      </c>
      <c r="N367">
        <f t="shared" si="28"/>
        <v>1.4386332852605432E-2</v>
      </c>
      <c r="O367">
        <f t="shared" si="29"/>
        <v>0.20140865993647605</v>
      </c>
      <c r="Q367" s="7">
        <v>341</v>
      </c>
      <c r="R367" s="7">
        <v>1.2555041201528405E-3</v>
      </c>
      <c r="S367" s="7">
        <v>1.611744580614818E-3</v>
      </c>
      <c r="U367" s="7">
        <v>7.4621959237343853</v>
      </c>
      <c r="V367" s="7">
        <v>1.6354442398927346E-4</v>
      </c>
    </row>
    <row r="368" spans="1:22" x14ac:dyDescent="0.35">
      <c r="A368" s="5">
        <v>2013</v>
      </c>
      <c r="B368" s="14" t="s">
        <v>106</v>
      </c>
      <c r="C368" s="14">
        <v>626</v>
      </c>
      <c r="D368" s="14">
        <v>2001</v>
      </c>
      <c r="E368" s="14">
        <v>12</v>
      </c>
      <c r="F368" s="14">
        <v>42</v>
      </c>
      <c r="G368" s="14">
        <v>11</v>
      </c>
      <c r="H368" s="14">
        <v>53</v>
      </c>
      <c r="I368" s="14" t="b">
        <v>1</v>
      </c>
      <c r="J368" s="6">
        <v>0.20754716981132099</v>
      </c>
      <c r="K368">
        <f t="shared" si="25"/>
        <v>1.0348328647297719E-4</v>
      </c>
      <c r="L368">
        <f t="shared" si="26"/>
        <v>1.0172673516484111E-2</v>
      </c>
      <c r="M368">
        <f t="shared" si="27"/>
        <v>2.1113095977608556E-3</v>
      </c>
      <c r="N368">
        <f t="shared" si="28"/>
        <v>1.0172673516484111E-2</v>
      </c>
      <c r="O368">
        <f t="shared" si="29"/>
        <v>0.12207208219780932</v>
      </c>
      <c r="Q368" s="7">
        <v>342</v>
      </c>
      <c r="R368" s="7">
        <v>1.8570330762178863E-3</v>
      </c>
      <c r="S368" s="7">
        <v>7.0751212510788888E-4</v>
      </c>
      <c r="U368" s="7">
        <v>7.4841113302651765</v>
      </c>
      <c r="V368" s="7">
        <v>1.6410740129615186E-4</v>
      </c>
    </row>
    <row r="369" spans="1:22" x14ac:dyDescent="0.35">
      <c r="A369" s="24">
        <v>2014</v>
      </c>
      <c r="B369" s="17" t="s">
        <v>190</v>
      </c>
      <c r="C369" s="17" t="s">
        <v>259</v>
      </c>
      <c r="D369" s="17">
        <v>2000</v>
      </c>
      <c r="E369" s="17">
        <v>14</v>
      </c>
      <c r="F369" s="17">
        <v>42</v>
      </c>
      <c r="G369" s="17">
        <v>11</v>
      </c>
      <c r="H369" s="17">
        <v>53</v>
      </c>
      <c r="I369" s="17" t="b">
        <v>1</v>
      </c>
      <c r="J369" s="25">
        <v>0.20754716981132099</v>
      </c>
      <c r="K369">
        <f t="shared" si="25"/>
        <v>1.0348328647297719E-4</v>
      </c>
      <c r="L369">
        <f t="shared" si="26"/>
        <v>1.0172673516484111E-2</v>
      </c>
      <c r="M369">
        <f t="shared" si="27"/>
        <v>2.1113095977608556E-3</v>
      </c>
      <c r="N369">
        <f t="shared" si="28"/>
        <v>1.0172673516484111E-2</v>
      </c>
      <c r="O369">
        <f t="shared" si="29"/>
        <v>0.14241742923077755</v>
      </c>
      <c r="Q369" s="7">
        <v>343</v>
      </c>
      <c r="R369" s="7">
        <v>1.4493056921768273E-3</v>
      </c>
      <c r="S369" s="7">
        <v>7.7165560132477122E-4</v>
      </c>
      <c r="U369" s="7">
        <v>7.5060267367959677</v>
      </c>
      <c r="V369" s="7">
        <v>1.6467623281561967E-4</v>
      </c>
    </row>
    <row r="370" spans="1:22" x14ac:dyDescent="0.35">
      <c r="A370" s="5">
        <v>2016</v>
      </c>
      <c r="B370" s="14" t="s">
        <v>33</v>
      </c>
      <c r="C370" s="14" t="s">
        <v>227</v>
      </c>
      <c r="D370" s="14">
        <v>2006</v>
      </c>
      <c r="E370" s="14">
        <v>10</v>
      </c>
      <c r="F370" s="14">
        <v>42</v>
      </c>
      <c r="G370" s="14">
        <v>11</v>
      </c>
      <c r="H370" s="14">
        <v>53</v>
      </c>
      <c r="I370" s="14" t="b">
        <v>1</v>
      </c>
      <c r="J370" s="6">
        <v>0.20754716981132099</v>
      </c>
      <c r="K370">
        <f t="shared" si="25"/>
        <v>1.0348328647297719E-4</v>
      </c>
      <c r="L370">
        <f t="shared" si="26"/>
        <v>1.0172673516484111E-2</v>
      </c>
      <c r="M370">
        <f t="shared" si="27"/>
        <v>2.1113095977608556E-3</v>
      </c>
      <c r="N370">
        <f t="shared" si="28"/>
        <v>1.0172673516484111E-2</v>
      </c>
      <c r="O370">
        <f t="shared" si="29"/>
        <v>0.10172673516484111</v>
      </c>
      <c r="Q370" s="7">
        <v>344</v>
      </c>
      <c r="R370" s="7">
        <v>2.502374963412607E-3</v>
      </c>
      <c r="S370" s="7">
        <v>9.4712088264727783E-4</v>
      </c>
      <c r="U370" s="7">
        <v>7.5279421433267588</v>
      </c>
      <c r="V370" s="7">
        <v>1.6467623281561967E-4</v>
      </c>
    </row>
    <row r="371" spans="1:22" x14ac:dyDescent="0.35">
      <c r="A371" s="3">
        <v>2017</v>
      </c>
      <c r="B371" s="13" t="s">
        <v>24</v>
      </c>
      <c r="C371" s="13" t="s">
        <v>257</v>
      </c>
      <c r="D371" s="13">
        <v>2004</v>
      </c>
      <c r="E371" s="17">
        <v>13</v>
      </c>
      <c r="F371" s="13">
        <v>42</v>
      </c>
      <c r="G371" s="13">
        <v>11</v>
      </c>
      <c r="H371" s="13">
        <v>53</v>
      </c>
      <c r="I371" s="13" t="b">
        <v>1</v>
      </c>
      <c r="J371" s="4">
        <v>0.20754716981132099</v>
      </c>
      <c r="K371">
        <f t="shared" si="25"/>
        <v>1.0348328647297719E-4</v>
      </c>
      <c r="L371">
        <f t="shared" si="26"/>
        <v>1.0172673516484111E-2</v>
      </c>
      <c r="M371">
        <f t="shared" si="27"/>
        <v>2.1113095977608556E-3</v>
      </c>
      <c r="N371">
        <f t="shared" si="28"/>
        <v>1.0172673516484111E-2</v>
      </c>
      <c r="O371">
        <f t="shared" si="29"/>
        <v>0.13224475571429345</v>
      </c>
      <c r="Q371" s="7">
        <v>345</v>
      </c>
      <c r="R371" s="7">
        <v>2.2550808307522977E-3</v>
      </c>
      <c r="S371" s="7">
        <v>1.1944150153075871E-3</v>
      </c>
      <c r="U371" s="7">
        <v>7.54985754985755</v>
      </c>
      <c r="V371" s="7">
        <v>1.6583186968007187E-4</v>
      </c>
    </row>
    <row r="372" spans="1:22" x14ac:dyDescent="0.35">
      <c r="A372" s="3">
        <v>2017</v>
      </c>
      <c r="B372" s="13" t="s">
        <v>186</v>
      </c>
      <c r="C372" s="13" t="s">
        <v>236</v>
      </c>
      <c r="D372" s="13">
        <v>2003</v>
      </c>
      <c r="E372" s="14">
        <v>14</v>
      </c>
      <c r="F372" s="13">
        <v>42</v>
      </c>
      <c r="G372" s="13">
        <v>11</v>
      </c>
      <c r="H372" s="13">
        <v>53</v>
      </c>
      <c r="I372" s="13" t="b">
        <v>1</v>
      </c>
      <c r="J372" s="4">
        <v>0.20754716981132099</v>
      </c>
      <c r="K372">
        <f t="shared" si="25"/>
        <v>1.0348328647297719E-4</v>
      </c>
      <c r="L372">
        <f t="shared" si="26"/>
        <v>1.0172673516484111E-2</v>
      </c>
      <c r="M372">
        <f t="shared" si="27"/>
        <v>2.1113095977608556E-3</v>
      </c>
      <c r="N372">
        <f t="shared" si="28"/>
        <v>1.0172673516484111E-2</v>
      </c>
      <c r="O372">
        <f t="shared" si="29"/>
        <v>0.14241742923077755</v>
      </c>
      <c r="Q372" s="7">
        <v>346</v>
      </c>
      <c r="R372" s="7">
        <v>2.7147982958748047E-3</v>
      </c>
      <c r="S372" s="7">
        <v>1.4350427710788077E-3</v>
      </c>
      <c r="U372" s="7">
        <v>7.5717729563883411</v>
      </c>
      <c r="V372" s="7">
        <v>1.6583186968007187E-4</v>
      </c>
    </row>
    <row r="373" spans="1:22" x14ac:dyDescent="0.35">
      <c r="A373" s="24">
        <v>2013</v>
      </c>
      <c r="B373" s="17" t="s">
        <v>24</v>
      </c>
      <c r="C373" s="17" t="s">
        <v>122</v>
      </c>
      <c r="D373" s="17">
        <v>2005</v>
      </c>
      <c r="E373" s="17">
        <v>8</v>
      </c>
      <c r="F373" s="17">
        <v>130</v>
      </c>
      <c r="G373" s="17">
        <v>34</v>
      </c>
      <c r="H373" s="17">
        <v>164</v>
      </c>
      <c r="I373" s="17" t="b">
        <v>1</v>
      </c>
      <c r="J373" s="25">
        <v>0.207317073170732</v>
      </c>
      <c r="K373">
        <f t="shared" si="25"/>
        <v>3.202124336144955E-4</v>
      </c>
      <c r="L373">
        <f t="shared" si="26"/>
        <v>1.789448053491622E-2</v>
      </c>
      <c r="M373">
        <f t="shared" si="27"/>
        <v>3.7098313304094657E-3</v>
      </c>
      <c r="N373">
        <f t="shared" si="28"/>
        <v>1.789448053491622E-2</v>
      </c>
      <c r="O373">
        <f t="shared" si="29"/>
        <v>0.14315584427932976</v>
      </c>
      <c r="Q373" s="7">
        <v>347</v>
      </c>
      <c r="R373" s="7">
        <v>1.9074455940658239E-3</v>
      </c>
      <c r="S373" s="7">
        <v>1.8252156830882266E-3</v>
      </c>
      <c r="U373" s="7">
        <v>7.5936883629191323</v>
      </c>
      <c r="V373" s="7">
        <v>1.670121825801417E-4</v>
      </c>
    </row>
    <row r="374" spans="1:22" x14ac:dyDescent="0.35">
      <c r="A374" s="5">
        <v>2014</v>
      </c>
      <c r="B374" s="14" t="s">
        <v>30</v>
      </c>
      <c r="C374" s="14" t="s">
        <v>47</v>
      </c>
      <c r="D374" s="14">
        <v>2001</v>
      </c>
      <c r="E374" s="14">
        <v>13</v>
      </c>
      <c r="F374" s="14">
        <v>184</v>
      </c>
      <c r="G374" s="14">
        <v>48</v>
      </c>
      <c r="H374" s="14">
        <v>232</v>
      </c>
      <c r="I374" s="14" t="b">
        <v>1</v>
      </c>
      <c r="J374" s="6">
        <v>0.20689655172413801</v>
      </c>
      <c r="K374">
        <f t="shared" si="25"/>
        <v>4.5298344267416432E-4</v>
      </c>
      <c r="L374">
        <f t="shared" si="26"/>
        <v>2.12834076847239E-2</v>
      </c>
      <c r="M374">
        <f t="shared" si="27"/>
        <v>4.4034636589083947E-3</v>
      </c>
      <c r="N374">
        <f t="shared" si="28"/>
        <v>2.12834076847239E-2</v>
      </c>
      <c r="O374">
        <f t="shared" si="29"/>
        <v>0.27668429990141069</v>
      </c>
      <c r="Q374" s="7">
        <v>348</v>
      </c>
      <c r="R374" s="7">
        <v>2.1066063979118177E-3</v>
      </c>
      <c r="S374" s="7">
        <v>5.3278370303625096E-4</v>
      </c>
      <c r="U374" s="7">
        <v>7.6156037694499235</v>
      </c>
      <c r="V374" s="7">
        <v>1.670121825801417E-4</v>
      </c>
    </row>
    <row r="375" spans="1:22" x14ac:dyDescent="0.35">
      <c r="A375" s="24">
        <v>2013</v>
      </c>
      <c r="B375" s="17" t="s">
        <v>37</v>
      </c>
      <c r="C375" s="17" t="s">
        <v>157</v>
      </c>
      <c r="D375" s="17">
        <v>2000</v>
      </c>
      <c r="E375" s="17">
        <v>13</v>
      </c>
      <c r="F375" s="17">
        <v>46</v>
      </c>
      <c r="G375" s="17">
        <v>12</v>
      </c>
      <c r="H375" s="17">
        <v>58</v>
      </c>
      <c r="I375" s="17" t="b">
        <v>1</v>
      </c>
      <c r="J375" s="25">
        <v>0.20689655172413801</v>
      </c>
      <c r="K375">
        <f t="shared" si="25"/>
        <v>1.1324586066854108E-4</v>
      </c>
      <c r="L375">
        <f t="shared" si="26"/>
        <v>1.064170384236195E-2</v>
      </c>
      <c r="M375">
        <f t="shared" si="27"/>
        <v>2.2017318294541973E-3</v>
      </c>
      <c r="N375">
        <f t="shared" si="28"/>
        <v>1.064170384236195E-2</v>
      </c>
      <c r="O375">
        <f t="shared" si="29"/>
        <v>0.13834214995070535</v>
      </c>
      <c r="Q375" s="7">
        <v>349</v>
      </c>
      <c r="R375" s="7">
        <v>2.606464006400697E-3</v>
      </c>
      <c r="S375" s="7">
        <v>6.5610478071277982E-4</v>
      </c>
      <c r="U375" s="7">
        <v>7.6375191759807146</v>
      </c>
      <c r="V375" s="7">
        <v>1.670121825801417E-4</v>
      </c>
    </row>
    <row r="376" spans="1:22" x14ac:dyDescent="0.35">
      <c r="A376" s="3">
        <v>2013</v>
      </c>
      <c r="B376" s="13" t="s">
        <v>79</v>
      </c>
      <c r="C376" s="13" t="s">
        <v>81</v>
      </c>
      <c r="D376" s="13">
        <v>2002</v>
      </c>
      <c r="E376" s="14">
        <v>11</v>
      </c>
      <c r="F376" s="13">
        <v>150</v>
      </c>
      <c r="G376" s="13">
        <v>39</v>
      </c>
      <c r="H376" s="13">
        <v>189</v>
      </c>
      <c r="I376" s="13" t="b">
        <v>1</v>
      </c>
      <c r="J376" s="4">
        <v>0.206349206349206</v>
      </c>
      <c r="K376">
        <f t="shared" si="25"/>
        <v>3.690253045923149E-4</v>
      </c>
      <c r="L376">
        <f t="shared" si="26"/>
        <v>1.9210031353236123E-2</v>
      </c>
      <c r="M376">
        <f t="shared" si="27"/>
        <v>3.9639747236836376E-3</v>
      </c>
      <c r="N376">
        <f t="shared" si="28"/>
        <v>1.9210031353236123E-2</v>
      </c>
      <c r="O376">
        <f t="shared" si="29"/>
        <v>0.21131034488559736</v>
      </c>
      <c r="Q376" s="7">
        <v>350</v>
      </c>
      <c r="R376" s="7">
        <v>1.8231630477046194E-3</v>
      </c>
      <c r="S376" s="7">
        <v>1.7374764715954111E-3</v>
      </c>
      <c r="U376" s="7">
        <v>7.6594345825115058</v>
      </c>
      <c r="V376" s="7">
        <v>1.6821806237405306E-4</v>
      </c>
    </row>
    <row r="377" spans="1:22" x14ac:dyDescent="0.35">
      <c r="A377" s="24">
        <v>2013</v>
      </c>
      <c r="B377" s="17" t="s">
        <v>113</v>
      </c>
      <c r="C377" s="17" t="s">
        <v>309</v>
      </c>
      <c r="D377" s="17">
        <v>2001</v>
      </c>
      <c r="E377" s="17">
        <v>12</v>
      </c>
      <c r="F377" s="17">
        <v>50</v>
      </c>
      <c r="G377" s="17">
        <v>13</v>
      </c>
      <c r="H377" s="17">
        <v>63</v>
      </c>
      <c r="I377" s="17" t="b">
        <v>1</v>
      </c>
      <c r="J377" s="25">
        <v>0.206349206349206</v>
      </c>
      <c r="K377">
        <f t="shared" si="25"/>
        <v>1.2300843486410496E-4</v>
      </c>
      <c r="L377">
        <f t="shared" si="26"/>
        <v>1.1090916772932027E-2</v>
      </c>
      <c r="M377">
        <f t="shared" si="27"/>
        <v>2.2886018737796206E-3</v>
      </c>
      <c r="N377">
        <f t="shared" si="28"/>
        <v>1.1090916772932027E-2</v>
      </c>
      <c r="O377">
        <f t="shared" si="29"/>
        <v>0.13309100127518431</v>
      </c>
      <c r="Q377" s="7">
        <v>351</v>
      </c>
      <c r="R377" s="7">
        <v>2.2415181144238303E-3</v>
      </c>
      <c r="S377" s="7">
        <v>1.5941007764600809E-3</v>
      </c>
      <c r="U377" s="7">
        <v>7.6813499890422969</v>
      </c>
      <c r="V377" s="7">
        <v>1.6821806237405306E-4</v>
      </c>
    </row>
    <row r="378" spans="1:22" x14ac:dyDescent="0.35">
      <c r="A378" s="5">
        <v>2014</v>
      </c>
      <c r="B378" s="14" t="s">
        <v>52</v>
      </c>
      <c r="C378" s="14" t="s">
        <v>318</v>
      </c>
      <c r="D378" s="14">
        <v>2003</v>
      </c>
      <c r="E378" s="14">
        <v>11</v>
      </c>
      <c r="F378" s="14">
        <v>50</v>
      </c>
      <c r="G378" s="14">
        <v>13</v>
      </c>
      <c r="H378" s="14">
        <v>63</v>
      </c>
      <c r="I378" s="14" t="b">
        <v>1</v>
      </c>
      <c r="J378" s="6">
        <v>0.206349206349206</v>
      </c>
      <c r="K378">
        <f t="shared" si="25"/>
        <v>1.2300843486410496E-4</v>
      </c>
      <c r="L378">
        <f t="shared" si="26"/>
        <v>1.1090916772932027E-2</v>
      </c>
      <c r="M378">
        <f t="shared" si="27"/>
        <v>2.2886018737796206E-3</v>
      </c>
      <c r="N378">
        <f t="shared" si="28"/>
        <v>1.1090916772932027E-2</v>
      </c>
      <c r="O378">
        <f t="shared" si="29"/>
        <v>0.12200008450225229</v>
      </c>
      <c r="Q378" s="7">
        <v>352</v>
      </c>
      <c r="R378" s="7">
        <v>1.7021173842959177E-3</v>
      </c>
      <c r="S378" s="7">
        <v>1.6196260144450425E-3</v>
      </c>
      <c r="U378" s="7">
        <v>7.7032653955730881</v>
      </c>
      <c r="V378" s="7">
        <v>1.6945044560686307E-4</v>
      </c>
    </row>
    <row r="379" spans="1:22" x14ac:dyDescent="0.35">
      <c r="A379" s="3">
        <v>2014</v>
      </c>
      <c r="B379" s="13" t="s">
        <v>30</v>
      </c>
      <c r="C379" s="13" t="s">
        <v>132</v>
      </c>
      <c r="D379" s="13">
        <v>2002</v>
      </c>
      <c r="E379" s="17">
        <v>12</v>
      </c>
      <c r="F379" s="13">
        <v>50</v>
      </c>
      <c r="G379" s="13">
        <v>13</v>
      </c>
      <c r="H379" s="13">
        <v>63</v>
      </c>
      <c r="I379" s="13" t="b">
        <v>1</v>
      </c>
      <c r="J379" s="4">
        <v>0.206349206349206</v>
      </c>
      <c r="K379">
        <f t="shared" si="25"/>
        <v>1.2300843486410496E-4</v>
      </c>
      <c r="L379">
        <f t="shared" si="26"/>
        <v>1.1090916772932027E-2</v>
      </c>
      <c r="M379">
        <f t="shared" si="27"/>
        <v>2.2886018737796206E-3</v>
      </c>
      <c r="N379">
        <f t="shared" si="28"/>
        <v>1.1090916772932027E-2</v>
      </c>
      <c r="O379">
        <f t="shared" si="29"/>
        <v>0.13309100127518431</v>
      </c>
      <c r="Q379" s="7">
        <v>353</v>
      </c>
      <c r="R379" s="7">
        <v>1.7925627690056226E-3</v>
      </c>
      <c r="S379" s="7">
        <v>1.2717187720154282E-3</v>
      </c>
      <c r="U379" s="7">
        <v>7.7251808021038784</v>
      </c>
      <c r="V379" s="7">
        <v>1.6945044560686307E-4</v>
      </c>
    </row>
    <row r="380" spans="1:22" x14ac:dyDescent="0.35">
      <c r="A380" s="3">
        <v>2016</v>
      </c>
      <c r="B380" s="13" t="s">
        <v>128</v>
      </c>
      <c r="C380" s="13" t="s">
        <v>212</v>
      </c>
      <c r="D380" s="13">
        <v>2003</v>
      </c>
      <c r="E380" s="14">
        <v>13</v>
      </c>
      <c r="F380" s="13">
        <v>50</v>
      </c>
      <c r="G380" s="13">
        <v>13</v>
      </c>
      <c r="H380" s="13">
        <v>63</v>
      </c>
      <c r="I380" s="13" t="b">
        <v>1</v>
      </c>
      <c r="J380" s="4">
        <v>0.206349206349206</v>
      </c>
      <c r="K380">
        <f t="shared" si="25"/>
        <v>1.2300843486410496E-4</v>
      </c>
      <c r="L380">
        <f t="shared" si="26"/>
        <v>1.1090916772932027E-2</v>
      </c>
      <c r="M380">
        <f t="shared" si="27"/>
        <v>2.2886018737796206E-3</v>
      </c>
      <c r="N380">
        <f t="shared" si="28"/>
        <v>1.1090916772932027E-2</v>
      </c>
      <c r="O380">
        <f t="shared" si="29"/>
        <v>0.14418191804811634</v>
      </c>
      <c r="Q380" s="7">
        <v>354</v>
      </c>
      <c r="R380" s="7">
        <v>2.222158175621344E-3</v>
      </c>
      <c r="S380" s="7">
        <v>1.157733673156653E-3</v>
      </c>
      <c r="U380" s="7">
        <v>7.7470962086346695</v>
      </c>
      <c r="V380" s="7">
        <v>1.6945044560686307E-4</v>
      </c>
    </row>
    <row r="381" spans="1:22" x14ac:dyDescent="0.35">
      <c r="A381" s="24">
        <v>2017</v>
      </c>
      <c r="B381" s="17" t="s">
        <v>26</v>
      </c>
      <c r="C381" s="17" t="s">
        <v>223</v>
      </c>
      <c r="D381" s="17">
        <v>2003</v>
      </c>
      <c r="E381" s="17">
        <v>14</v>
      </c>
      <c r="F381" s="17">
        <v>50</v>
      </c>
      <c r="G381" s="17">
        <v>13</v>
      </c>
      <c r="H381" s="17">
        <v>63</v>
      </c>
      <c r="I381" s="17" t="b">
        <v>1</v>
      </c>
      <c r="J381" s="25">
        <v>0.206349206349206</v>
      </c>
      <c r="K381">
        <f t="shared" si="25"/>
        <v>1.2300843486410496E-4</v>
      </c>
      <c r="L381">
        <f t="shared" si="26"/>
        <v>1.1090916772932027E-2</v>
      </c>
      <c r="M381">
        <f t="shared" si="27"/>
        <v>2.2886018737796206E-3</v>
      </c>
      <c r="N381">
        <f t="shared" si="28"/>
        <v>1.1090916772932027E-2</v>
      </c>
      <c r="O381">
        <f t="shared" si="29"/>
        <v>0.15527283482104837</v>
      </c>
      <c r="Q381" s="7">
        <v>355</v>
      </c>
      <c r="R381" s="7">
        <v>1.3989926434769286E-3</v>
      </c>
      <c r="S381" s="7">
        <v>9.9095180247113046E-4</v>
      </c>
      <c r="U381" s="7">
        <v>7.7690116151654607</v>
      </c>
      <c r="V381" s="7">
        <v>1.6945044560686307E-4</v>
      </c>
    </row>
    <row r="382" spans="1:22" x14ac:dyDescent="0.35">
      <c r="A382" s="5">
        <v>2015</v>
      </c>
      <c r="B382" s="14" t="s">
        <v>24</v>
      </c>
      <c r="C382" s="14" t="s">
        <v>29</v>
      </c>
      <c r="D382" s="14">
        <v>2001</v>
      </c>
      <c r="E382" s="14">
        <v>14</v>
      </c>
      <c r="F382" s="14">
        <v>81</v>
      </c>
      <c r="G382" s="14">
        <v>21</v>
      </c>
      <c r="H382" s="14">
        <v>102</v>
      </c>
      <c r="I382" s="14" t="b">
        <v>1</v>
      </c>
      <c r="J382" s="6">
        <v>0.20588235294117599</v>
      </c>
      <c r="K382">
        <f t="shared" si="25"/>
        <v>1.9915651358950328E-4</v>
      </c>
      <c r="L382">
        <f t="shared" si="26"/>
        <v>1.4112282366417676E-2</v>
      </c>
      <c r="M382">
        <f t="shared" si="27"/>
        <v>2.9054698989683381E-3</v>
      </c>
      <c r="N382">
        <f t="shared" si="28"/>
        <v>1.4112282366417676E-2</v>
      </c>
      <c r="O382">
        <f t="shared" si="29"/>
        <v>0.19757195312984746</v>
      </c>
      <c r="Q382" s="7">
        <v>356</v>
      </c>
      <c r="R382" s="7">
        <v>1.3989926434769286E-3</v>
      </c>
      <c r="S382" s="7">
        <v>9.9095180247113046E-4</v>
      </c>
      <c r="U382" s="7">
        <v>7.7909270216962518</v>
      </c>
      <c r="V382" s="7">
        <v>1.6945044560686307E-4</v>
      </c>
    </row>
    <row r="383" spans="1:22" x14ac:dyDescent="0.35">
      <c r="A383" s="24">
        <v>2014</v>
      </c>
      <c r="B383" s="17" t="s">
        <v>24</v>
      </c>
      <c r="C383" s="17" t="s">
        <v>41</v>
      </c>
      <c r="D383" s="17">
        <v>2001</v>
      </c>
      <c r="E383" s="17">
        <v>13</v>
      </c>
      <c r="F383" s="17">
        <v>201</v>
      </c>
      <c r="G383" s="17">
        <v>52</v>
      </c>
      <c r="H383" s="17">
        <v>253</v>
      </c>
      <c r="I383" s="17" t="b">
        <v>1</v>
      </c>
      <c r="J383" s="25">
        <v>0.205533596837945</v>
      </c>
      <c r="K383">
        <f t="shared" si="25"/>
        <v>4.9398625429553263E-4</v>
      </c>
      <c r="L383">
        <f t="shared" si="26"/>
        <v>2.2225801544500767E-2</v>
      </c>
      <c r="M383">
        <f t="shared" si="27"/>
        <v>4.5681489340475964E-3</v>
      </c>
      <c r="N383">
        <f t="shared" si="28"/>
        <v>2.2225801544500767E-2</v>
      </c>
      <c r="O383">
        <f t="shared" si="29"/>
        <v>0.28893542007850997</v>
      </c>
      <c r="Q383" s="7">
        <v>357</v>
      </c>
      <c r="R383" s="7">
        <v>2.4530795929902471E-3</v>
      </c>
      <c r="S383" s="7">
        <v>1.7332364981743156E-3</v>
      </c>
      <c r="U383" s="7">
        <v>7.812842428227043</v>
      </c>
      <c r="V383" s="7">
        <v>1.7071031756771897E-4</v>
      </c>
    </row>
    <row r="384" spans="1:22" x14ac:dyDescent="0.35">
      <c r="A384" s="3">
        <v>2017</v>
      </c>
      <c r="B384" s="13" t="s">
        <v>102</v>
      </c>
      <c r="C384" s="13" t="s">
        <v>184</v>
      </c>
      <c r="D384" s="13">
        <v>2002</v>
      </c>
      <c r="E384" s="14">
        <v>15</v>
      </c>
      <c r="F384" s="13">
        <v>58</v>
      </c>
      <c r="G384" s="13">
        <v>15</v>
      </c>
      <c r="H384" s="13">
        <v>73</v>
      </c>
      <c r="I384" s="13" t="b">
        <v>1</v>
      </c>
      <c r="J384" s="4">
        <v>0.20547945205479401</v>
      </c>
      <c r="K384">
        <f t="shared" si="25"/>
        <v>1.4253358325523274E-4</v>
      </c>
      <c r="L384">
        <f t="shared" si="26"/>
        <v>1.1938742951216963E-2</v>
      </c>
      <c r="M384">
        <f t="shared" si="27"/>
        <v>2.4531663598390961E-3</v>
      </c>
      <c r="N384">
        <f t="shared" si="28"/>
        <v>1.1938742951216963E-2</v>
      </c>
      <c r="O384">
        <f t="shared" si="29"/>
        <v>0.17908114426825444</v>
      </c>
      <c r="Q384" s="7">
        <v>358</v>
      </c>
      <c r="R384" s="7">
        <v>3.2008232475762718E-3</v>
      </c>
      <c r="S384" s="7">
        <v>7.8429282457338116E-4</v>
      </c>
      <c r="U384" s="7">
        <v>7.8347578347578342</v>
      </c>
      <c r="V384" s="7">
        <v>1.7071031756771897E-4</v>
      </c>
    </row>
    <row r="385" spans="1:22" x14ac:dyDescent="0.35">
      <c r="A385" s="24">
        <v>2017</v>
      </c>
      <c r="B385" s="17" t="s">
        <v>106</v>
      </c>
      <c r="C385" s="17" t="s">
        <v>217</v>
      </c>
      <c r="D385" s="17">
        <v>2002</v>
      </c>
      <c r="E385" s="17">
        <v>15</v>
      </c>
      <c r="F385" s="17">
        <v>58</v>
      </c>
      <c r="G385" s="17">
        <v>15</v>
      </c>
      <c r="H385" s="17">
        <v>73</v>
      </c>
      <c r="I385" s="17" t="b">
        <v>1</v>
      </c>
      <c r="J385" s="25">
        <v>0.20547945205479401</v>
      </c>
      <c r="K385">
        <f t="shared" si="25"/>
        <v>1.4253358325523274E-4</v>
      </c>
      <c r="L385">
        <f t="shared" si="26"/>
        <v>1.1938742951216963E-2</v>
      </c>
      <c r="M385">
        <f t="shared" si="27"/>
        <v>2.4531663598390961E-3</v>
      </c>
      <c r="N385">
        <f t="shared" si="28"/>
        <v>1.1938742951216963E-2</v>
      </c>
      <c r="O385">
        <f t="shared" si="29"/>
        <v>0.17908114426825444</v>
      </c>
      <c r="Q385" s="7">
        <v>359</v>
      </c>
      <c r="R385" s="7">
        <v>2.9427712279515676E-3</v>
      </c>
      <c r="S385" s="7">
        <v>1.523646313443784E-3</v>
      </c>
      <c r="U385" s="7">
        <v>7.8566732412886253</v>
      </c>
      <c r="V385" s="7">
        <v>1.7071031756771897E-4</v>
      </c>
    </row>
    <row r="386" spans="1:22" x14ac:dyDescent="0.35">
      <c r="A386" s="3">
        <v>2017</v>
      </c>
      <c r="B386" s="13" t="s">
        <v>24</v>
      </c>
      <c r="C386" s="13" t="s">
        <v>29</v>
      </c>
      <c r="D386" s="13">
        <v>2004</v>
      </c>
      <c r="E386" s="14">
        <v>13</v>
      </c>
      <c r="F386" s="13">
        <v>89</v>
      </c>
      <c r="G386" s="13">
        <v>23</v>
      </c>
      <c r="H386" s="13">
        <v>112</v>
      </c>
      <c r="I386" s="13" t="b">
        <v>1</v>
      </c>
      <c r="J386" s="4">
        <v>0.20535714285714299</v>
      </c>
      <c r="K386">
        <f t="shared" si="25"/>
        <v>2.1868166198063104E-4</v>
      </c>
      <c r="L386">
        <f t="shared" si="26"/>
        <v>1.4787889030576035E-2</v>
      </c>
      <c r="M386">
        <f t="shared" si="27"/>
        <v>3.0367986402075804E-3</v>
      </c>
      <c r="N386">
        <f t="shared" si="28"/>
        <v>1.4787889030576035E-2</v>
      </c>
      <c r="O386">
        <f t="shared" si="29"/>
        <v>0.19224255739748847</v>
      </c>
      <c r="Q386" s="7">
        <v>360</v>
      </c>
      <c r="R386" s="7">
        <v>1.450254686784383E-3</v>
      </c>
      <c r="S386" s="7">
        <v>1.019888805449906E-3</v>
      </c>
      <c r="U386" s="7">
        <v>7.8785886478194165</v>
      </c>
      <c r="V386" s="7">
        <v>1.7199871560094745E-4</v>
      </c>
    </row>
    <row r="387" spans="1:22" x14ac:dyDescent="0.35">
      <c r="A387" s="3">
        <v>2013</v>
      </c>
      <c r="B387" s="13" t="s">
        <v>98</v>
      </c>
      <c r="C387" s="13" t="s">
        <v>99</v>
      </c>
      <c r="D387" s="13">
        <v>2001</v>
      </c>
      <c r="E387" s="17">
        <v>12</v>
      </c>
      <c r="F387" s="13">
        <v>120</v>
      </c>
      <c r="G387" s="13">
        <v>31</v>
      </c>
      <c r="H387" s="13">
        <v>151</v>
      </c>
      <c r="I387" s="13" t="b">
        <v>1</v>
      </c>
      <c r="J387" s="4">
        <v>0.205298013245033</v>
      </c>
      <c r="K387">
        <f t="shared" si="25"/>
        <v>2.9482974070602937E-4</v>
      </c>
      <c r="L387">
        <f t="shared" si="26"/>
        <v>1.7170606882286641E-2</v>
      </c>
      <c r="M387">
        <f t="shared" si="27"/>
        <v>3.5250914791449374E-3</v>
      </c>
      <c r="N387">
        <f t="shared" si="28"/>
        <v>1.7170606882286641E-2</v>
      </c>
      <c r="O387">
        <f t="shared" si="29"/>
        <v>0.20604728258743971</v>
      </c>
      <c r="Q387" s="7">
        <v>361</v>
      </c>
      <c r="R387" s="7">
        <v>2.3523480312968069E-3</v>
      </c>
      <c r="S387" s="7">
        <v>5.6746995443269057E-4</v>
      </c>
      <c r="U387" s="7">
        <v>7.9005040543502076</v>
      </c>
      <c r="V387" s="7">
        <v>1.7199871560094745E-4</v>
      </c>
    </row>
    <row r="388" spans="1:22" x14ac:dyDescent="0.35">
      <c r="A388" s="3">
        <v>2013</v>
      </c>
      <c r="B388" s="13" t="s">
        <v>104</v>
      </c>
      <c r="C388" s="13" t="s">
        <v>140</v>
      </c>
      <c r="D388" s="13">
        <v>1998</v>
      </c>
      <c r="E388" s="14">
        <v>15</v>
      </c>
      <c r="F388" s="13">
        <v>120</v>
      </c>
      <c r="G388" s="13">
        <v>31</v>
      </c>
      <c r="H388" s="13">
        <v>151</v>
      </c>
      <c r="I388" s="13" t="b">
        <v>1</v>
      </c>
      <c r="J388" s="4">
        <v>0.205298013245033</v>
      </c>
      <c r="K388">
        <f t="shared" ref="K388:K451" si="30">H388/$H$1</f>
        <v>2.9482974070602937E-4</v>
      </c>
      <c r="L388">
        <f t="shared" ref="L388:L451" si="31">SQRT(K388)</f>
        <v>1.7170606882286641E-2</v>
      </c>
      <c r="M388">
        <f t="shared" ref="M388:M451" si="32">J388*L388</f>
        <v>3.5250914791449374E-3</v>
      </c>
      <c r="N388">
        <f t="shared" ref="N388:N451" si="33">L388</f>
        <v>1.7170606882286641E-2</v>
      </c>
      <c r="O388">
        <f t="shared" ref="O388:O451" si="34">E388*L388</f>
        <v>0.25755910323429959</v>
      </c>
      <c r="Q388" s="7">
        <v>362</v>
      </c>
      <c r="R388" s="7">
        <v>1.9292266695696485E-3</v>
      </c>
      <c r="S388" s="7">
        <v>9.9059131615984904E-4</v>
      </c>
      <c r="U388" s="7">
        <v>7.9224194608809988</v>
      </c>
      <c r="V388" s="7">
        <v>1.7331673269625276E-4</v>
      </c>
    </row>
    <row r="389" spans="1:22" x14ac:dyDescent="0.35">
      <c r="A389" s="3">
        <v>2014</v>
      </c>
      <c r="B389" s="13" t="s">
        <v>30</v>
      </c>
      <c r="C389" s="13" t="s">
        <v>72</v>
      </c>
      <c r="D389" s="13">
        <v>2002</v>
      </c>
      <c r="E389" s="17">
        <v>12</v>
      </c>
      <c r="F389" s="13">
        <v>163</v>
      </c>
      <c r="G389" s="13">
        <v>42</v>
      </c>
      <c r="H389" s="13">
        <v>205</v>
      </c>
      <c r="I389" s="13" t="b">
        <v>1</v>
      </c>
      <c r="J389" s="4">
        <v>0.20487804878048799</v>
      </c>
      <c r="K389">
        <f t="shared" si="30"/>
        <v>4.0026554201811932E-4</v>
      </c>
      <c r="L389">
        <f t="shared" si="31"/>
        <v>2.0006637449059731E-2</v>
      </c>
      <c r="M389">
        <f t="shared" si="32"/>
        <v>4.0989208432219973E-3</v>
      </c>
      <c r="N389">
        <f t="shared" si="33"/>
        <v>2.0006637449059731E-2</v>
      </c>
      <c r="O389">
        <f t="shared" si="34"/>
        <v>0.24007964938871679</v>
      </c>
      <c r="Q389" s="7">
        <v>363</v>
      </c>
      <c r="R389" s="7">
        <v>1.8692104727696056E-3</v>
      </c>
      <c r="S389" s="7">
        <v>6.7862741584510684E-4</v>
      </c>
      <c r="U389" s="7">
        <v>7.94433486741179</v>
      </c>
      <c r="V389" s="7">
        <v>1.7331673269625276E-4</v>
      </c>
    </row>
    <row r="390" spans="1:22" x14ac:dyDescent="0.35">
      <c r="A390" s="3">
        <v>2013</v>
      </c>
      <c r="B390" s="13" t="s">
        <v>52</v>
      </c>
      <c r="C390" s="13" t="s">
        <v>165</v>
      </c>
      <c r="D390" s="13">
        <v>2003</v>
      </c>
      <c r="E390" s="14">
        <v>10</v>
      </c>
      <c r="F390" s="13">
        <v>66</v>
      </c>
      <c r="G390" s="13">
        <v>17</v>
      </c>
      <c r="H390" s="13">
        <v>83</v>
      </c>
      <c r="I390" s="13" t="b">
        <v>1</v>
      </c>
      <c r="J390" s="4">
        <v>0.20481927710843401</v>
      </c>
      <c r="K390">
        <f t="shared" si="30"/>
        <v>1.6205873164636052E-4</v>
      </c>
      <c r="L390">
        <f t="shared" si="31"/>
        <v>1.2730229049249685E-2</v>
      </c>
      <c r="M390">
        <f t="shared" si="32"/>
        <v>2.6073963112921076E-3</v>
      </c>
      <c r="N390">
        <f t="shared" si="33"/>
        <v>1.2730229049249685E-2</v>
      </c>
      <c r="O390">
        <f t="shared" si="34"/>
        <v>0.12730229049249686</v>
      </c>
      <c r="Q390" s="7">
        <v>364</v>
      </c>
      <c r="R390" s="7">
        <v>1.759668914539068E-3</v>
      </c>
      <c r="S390" s="7">
        <v>1.2261737529828177E-3</v>
      </c>
      <c r="U390" s="7">
        <v>7.9662502739425811</v>
      </c>
      <c r="V390" s="7">
        <v>1.7331673269625276E-4</v>
      </c>
    </row>
    <row r="391" spans="1:22" x14ac:dyDescent="0.35">
      <c r="A391" s="24">
        <v>2016</v>
      </c>
      <c r="B391" s="17" t="s">
        <v>24</v>
      </c>
      <c r="C391" s="17" t="s">
        <v>189</v>
      </c>
      <c r="D391" s="17">
        <v>2003</v>
      </c>
      <c r="E391" s="17">
        <v>13</v>
      </c>
      <c r="F391" s="17">
        <v>66</v>
      </c>
      <c r="G391" s="17">
        <v>17</v>
      </c>
      <c r="H391" s="17">
        <v>83</v>
      </c>
      <c r="I391" s="17" t="b">
        <v>1</v>
      </c>
      <c r="J391" s="25">
        <v>0.20481927710843401</v>
      </c>
      <c r="K391">
        <f t="shared" si="30"/>
        <v>1.6205873164636052E-4</v>
      </c>
      <c r="L391">
        <f t="shared" si="31"/>
        <v>1.2730229049249685E-2</v>
      </c>
      <c r="M391">
        <f t="shared" si="32"/>
        <v>2.6073963112921076E-3</v>
      </c>
      <c r="N391">
        <f t="shared" si="33"/>
        <v>1.2730229049249685E-2</v>
      </c>
      <c r="O391">
        <f t="shared" si="34"/>
        <v>0.1654929776402459</v>
      </c>
      <c r="Q391" s="7">
        <v>365</v>
      </c>
      <c r="R391" s="7">
        <v>2.1931370697009455E-3</v>
      </c>
      <c r="S391" s="7">
        <v>7.9270559782094021E-4</v>
      </c>
      <c r="U391" s="7">
        <v>7.9881656804733723</v>
      </c>
      <c r="V391" s="7">
        <v>1.7331673269625276E-4</v>
      </c>
    </row>
    <row r="392" spans="1:22" x14ac:dyDescent="0.35">
      <c r="A392" s="5">
        <v>2017</v>
      </c>
      <c r="B392" s="14" t="s">
        <v>79</v>
      </c>
      <c r="C392" s="14" t="s">
        <v>125</v>
      </c>
      <c r="D392" s="14">
        <v>2006</v>
      </c>
      <c r="E392" s="14">
        <v>11</v>
      </c>
      <c r="F392" s="14">
        <v>66</v>
      </c>
      <c r="G392" s="14">
        <v>17</v>
      </c>
      <c r="H392" s="14">
        <v>83</v>
      </c>
      <c r="I392" s="14" t="b">
        <v>1</v>
      </c>
      <c r="J392" s="6">
        <v>0.20481927710843401</v>
      </c>
      <c r="K392">
        <f t="shared" si="30"/>
        <v>1.6205873164636052E-4</v>
      </c>
      <c r="L392">
        <f t="shared" si="31"/>
        <v>1.2730229049249685E-2</v>
      </c>
      <c r="M392">
        <f t="shared" si="32"/>
        <v>2.6073963112921076E-3</v>
      </c>
      <c r="N392">
        <f t="shared" si="33"/>
        <v>1.2730229049249685E-2</v>
      </c>
      <c r="O392">
        <f t="shared" si="34"/>
        <v>0.14003251954174653</v>
      </c>
      <c r="Q392" s="7">
        <v>366</v>
      </c>
      <c r="R392" s="7">
        <v>1.2442738221137462E-3</v>
      </c>
      <c r="S392" s="7">
        <v>8.6703577564710942E-4</v>
      </c>
      <c r="U392" s="7">
        <v>8.0100810870041634</v>
      </c>
      <c r="V392" s="7">
        <v>1.7331673269625276E-4</v>
      </c>
    </row>
    <row r="393" spans="1:22" x14ac:dyDescent="0.35">
      <c r="A393" s="3">
        <v>2015</v>
      </c>
      <c r="B393" s="13" t="s">
        <v>52</v>
      </c>
      <c r="C393" s="13" t="s">
        <v>84</v>
      </c>
      <c r="D393" s="13">
        <v>2003</v>
      </c>
      <c r="E393" s="17">
        <v>12</v>
      </c>
      <c r="F393" s="13">
        <v>70</v>
      </c>
      <c r="G393" s="13">
        <v>18</v>
      </c>
      <c r="H393" s="13">
        <v>88</v>
      </c>
      <c r="I393" s="13" t="b">
        <v>1</v>
      </c>
      <c r="J393" s="4">
        <v>0.204545454545455</v>
      </c>
      <c r="K393">
        <f t="shared" si="30"/>
        <v>1.7182130584192441E-4</v>
      </c>
      <c r="L393">
        <f t="shared" si="31"/>
        <v>1.3108062627326908E-2</v>
      </c>
      <c r="M393">
        <f t="shared" si="32"/>
        <v>2.6811946283168734E-3</v>
      </c>
      <c r="N393">
        <f t="shared" si="33"/>
        <v>1.3108062627326908E-2</v>
      </c>
      <c r="O393">
        <f t="shared" si="34"/>
        <v>0.15729675152792288</v>
      </c>
      <c r="Q393" s="7">
        <v>367</v>
      </c>
      <c r="R393" s="7">
        <v>1.5507820940571324E-3</v>
      </c>
      <c r="S393" s="7">
        <v>5.6052750370372316E-4</v>
      </c>
      <c r="U393" s="7">
        <v>8.0319964935349546</v>
      </c>
      <c r="V393" s="7">
        <v>1.7331673269625276E-4</v>
      </c>
    </row>
    <row r="394" spans="1:22" x14ac:dyDescent="0.35">
      <c r="A394" s="5">
        <v>2015</v>
      </c>
      <c r="B394" s="14" t="s">
        <v>30</v>
      </c>
      <c r="C394" s="14" t="s">
        <v>185</v>
      </c>
      <c r="D394" s="14">
        <v>2000</v>
      </c>
      <c r="E394" s="14">
        <v>15</v>
      </c>
      <c r="F394" s="14">
        <v>74</v>
      </c>
      <c r="G394" s="14">
        <v>19</v>
      </c>
      <c r="H394" s="14">
        <v>93</v>
      </c>
      <c r="I394" s="14" t="b">
        <v>1</v>
      </c>
      <c r="J394" s="6">
        <v>0.204301075268817</v>
      </c>
      <c r="K394">
        <f t="shared" si="30"/>
        <v>1.8158388003748828E-4</v>
      </c>
      <c r="L394">
        <f t="shared" si="31"/>
        <v>1.3475306305887383E-2</v>
      </c>
      <c r="M394">
        <f t="shared" si="32"/>
        <v>2.7530195678694626E-3</v>
      </c>
      <c r="N394">
        <f t="shared" si="33"/>
        <v>1.3475306305887383E-2</v>
      </c>
      <c r="O394">
        <f t="shared" si="34"/>
        <v>0.20212959458831073</v>
      </c>
      <c r="Q394" s="7">
        <v>368</v>
      </c>
      <c r="R394" s="7">
        <v>9.3776555017036003E-4</v>
      </c>
      <c r="S394" s="7">
        <v>1.1735440475904957E-3</v>
      </c>
      <c r="U394" s="7">
        <v>8.0539119000657458</v>
      </c>
      <c r="V394" s="7">
        <v>1.7398720611936188E-4</v>
      </c>
    </row>
    <row r="395" spans="1:22" x14ac:dyDescent="0.35">
      <c r="A395" s="3">
        <v>2013</v>
      </c>
      <c r="B395" s="13" t="s">
        <v>106</v>
      </c>
      <c r="C395" s="13" t="s">
        <v>107</v>
      </c>
      <c r="D395" s="13">
        <v>2004</v>
      </c>
      <c r="E395" s="17">
        <v>9</v>
      </c>
      <c r="F395" s="13">
        <v>78</v>
      </c>
      <c r="G395" s="13">
        <v>20</v>
      </c>
      <c r="H395" s="13">
        <v>98</v>
      </c>
      <c r="I395" s="13" t="b">
        <v>1</v>
      </c>
      <c r="J395" s="4">
        <v>0.20408163265306101</v>
      </c>
      <c r="K395">
        <f t="shared" si="30"/>
        <v>1.9134645423305217E-4</v>
      </c>
      <c r="L395">
        <f t="shared" si="31"/>
        <v>1.3832803556512041E-2</v>
      </c>
      <c r="M395">
        <f t="shared" si="32"/>
        <v>2.8230211339820462E-3</v>
      </c>
      <c r="N395">
        <f t="shared" si="33"/>
        <v>1.3832803556512041E-2</v>
      </c>
      <c r="O395">
        <f t="shared" si="34"/>
        <v>0.12449523200860836</v>
      </c>
      <c r="Q395" s="7">
        <v>369</v>
      </c>
      <c r="R395" s="7">
        <v>1.3975279580854395E-3</v>
      </c>
      <c r="S395" s="7">
        <v>7.1378163967541607E-4</v>
      </c>
      <c r="U395" s="7">
        <v>8.0758273065965369</v>
      </c>
      <c r="V395" s="7">
        <v>1.7466552138626886E-4</v>
      </c>
    </row>
    <row r="396" spans="1:22" x14ac:dyDescent="0.35">
      <c r="A396" s="3">
        <v>2013</v>
      </c>
      <c r="B396" s="13" t="s">
        <v>79</v>
      </c>
      <c r="C396" s="13" t="s">
        <v>125</v>
      </c>
      <c r="D396" s="13">
        <v>2000</v>
      </c>
      <c r="E396" s="14">
        <v>13</v>
      </c>
      <c r="F396" s="13">
        <v>78</v>
      </c>
      <c r="G396" s="13">
        <v>20</v>
      </c>
      <c r="H396" s="13">
        <v>98</v>
      </c>
      <c r="I396" s="13" t="b">
        <v>1</v>
      </c>
      <c r="J396" s="4">
        <v>0.20408163265306101</v>
      </c>
      <c r="K396">
        <f t="shared" si="30"/>
        <v>1.9134645423305217E-4</v>
      </c>
      <c r="L396">
        <f t="shared" si="31"/>
        <v>1.3832803556512041E-2</v>
      </c>
      <c r="M396">
        <f t="shared" si="32"/>
        <v>2.8230211339820462E-3</v>
      </c>
      <c r="N396">
        <f t="shared" si="33"/>
        <v>1.3832803556512041E-2</v>
      </c>
      <c r="O396">
        <f t="shared" si="34"/>
        <v>0.17982644623465652</v>
      </c>
      <c r="Q396" s="7">
        <v>370</v>
      </c>
      <c r="R396" s="7">
        <v>1.5507820940571324E-3</v>
      </c>
      <c r="S396" s="7">
        <v>5.6052750370372316E-4</v>
      </c>
      <c r="U396" s="7">
        <v>8.0977427131273281</v>
      </c>
      <c r="V396" s="7">
        <v>1.7466552138626886E-4</v>
      </c>
    </row>
    <row r="397" spans="1:22" x14ac:dyDescent="0.35">
      <c r="A397" s="24">
        <v>2015</v>
      </c>
      <c r="B397" s="17" t="s">
        <v>118</v>
      </c>
      <c r="C397" s="17" t="s">
        <v>119</v>
      </c>
      <c r="D397" s="17">
        <v>2002</v>
      </c>
      <c r="E397" s="17">
        <v>13</v>
      </c>
      <c r="F397" s="17">
        <v>78</v>
      </c>
      <c r="G397" s="17">
        <v>20</v>
      </c>
      <c r="H397" s="17">
        <v>98</v>
      </c>
      <c r="I397" s="17" t="b">
        <v>1</v>
      </c>
      <c r="J397" s="25">
        <v>0.20408163265306101</v>
      </c>
      <c r="K397">
        <f t="shared" si="30"/>
        <v>1.9134645423305217E-4</v>
      </c>
      <c r="L397">
        <f t="shared" si="31"/>
        <v>1.3832803556512041E-2</v>
      </c>
      <c r="M397">
        <f t="shared" si="32"/>
        <v>2.8230211339820462E-3</v>
      </c>
      <c r="N397">
        <f t="shared" si="33"/>
        <v>1.3832803556512041E-2</v>
      </c>
      <c r="O397">
        <f t="shared" si="34"/>
        <v>0.17982644623465652</v>
      </c>
      <c r="Q397" s="7">
        <v>371</v>
      </c>
      <c r="R397" s="7">
        <v>1.1104279577489982E-3</v>
      </c>
      <c r="S397" s="7">
        <v>2.5994033726604677E-3</v>
      </c>
      <c r="U397" s="7">
        <v>8.1196581196581192</v>
      </c>
      <c r="V397" s="7">
        <v>1.7466552138626886E-4</v>
      </c>
    </row>
    <row r="398" spans="1:22" x14ac:dyDescent="0.35">
      <c r="A398" s="5">
        <v>2017</v>
      </c>
      <c r="B398" s="14" t="s">
        <v>128</v>
      </c>
      <c r="C398" s="14" t="s">
        <v>129</v>
      </c>
      <c r="D398" s="14">
        <v>2003</v>
      </c>
      <c r="E398" s="14">
        <v>14</v>
      </c>
      <c r="F398" s="14">
        <v>78</v>
      </c>
      <c r="G398" s="14">
        <v>20</v>
      </c>
      <c r="H398" s="14">
        <v>98</v>
      </c>
      <c r="I398" s="14" t="b">
        <v>1</v>
      </c>
      <c r="J398" s="6">
        <v>0.20408163265306101</v>
      </c>
      <c r="K398">
        <f t="shared" si="30"/>
        <v>1.9134645423305217E-4</v>
      </c>
      <c r="L398">
        <f t="shared" si="31"/>
        <v>1.3832803556512041E-2</v>
      </c>
      <c r="M398">
        <f t="shared" si="32"/>
        <v>2.8230211339820462E-3</v>
      </c>
      <c r="N398">
        <f t="shared" si="33"/>
        <v>1.3832803556512041E-2</v>
      </c>
      <c r="O398">
        <f t="shared" si="34"/>
        <v>0.19365924979116858</v>
      </c>
      <c r="Q398" s="7">
        <v>372</v>
      </c>
      <c r="R398" s="7">
        <v>2.9239272482827453E-3</v>
      </c>
      <c r="S398" s="7">
        <v>1.4795364106256494E-3</v>
      </c>
      <c r="U398" s="7">
        <v>8.1415735261889104</v>
      </c>
      <c r="V398" s="7">
        <v>1.7466552138626886E-4</v>
      </c>
    </row>
    <row r="399" spans="1:22" x14ac:dyDescent="0.35">
      <c r="A399" s="3">
        <v>2013</v>
      </c>
      <c r="B399" s="13" t="s">
        <v>52</v>
      </c>
      <c r="C399" s="13" t="s">
        <v>53</v>
      </c>
      <c r="D399" s="13">
        <v>2002</v>
      </c>
      <c r="E399" s="17">
        <v>11</v>
      </c>
      <c r="F399" s="13">
        <v>121</v>
      </c>
      <c r="G399" s="13">
        <v>31</v>
      </c>
      <c r="H399" s="13">
        <v>152</v>
      </c>
      <c r="I399" s="13" t="b">
        <v>1</v>
      </c>
      <c r="J399" s="4">
        <v>0.20394736842105299</v>
      </c>
      <c r="K399">
        <f t="shared" si="30"/>
        <v>2.9678225554514217E-4</v>
      </c>
      <c r="L399">
        <f t="shared" si="31"/>
        <v>1.7227369373910287E-2</v>
      </c>
      <c r="M399">
        <f t="shared" si="32"/>
        <v>3.5134766486264461E-3</v>
      </c>
      <c r="N399">
        <f t="shared" si="33"/>
        <v>1.7227369373910287E-2</v>
      </c>
      <c r="O399">
        <f t="shared" si="34"/>
        <v>0.18950106311301315</v>
      </c>
      <c r="Q399" s="7">
        <v>373</v>
      </c>
      <c r="R399" s="7">
        <v>1.4619636241413726E-3</v>
      </c>
      <c r="S399" s="7">
        <v>7.3976820531282471E-4</v>
      </c>
      <c r="U399" s="7">
        <v>8.1634889327197016</v>
      </c>
      <c r="V399" s="7">
        <v>1.7466552138626886E-4</v>
      </c>
    </row>
    <row r="400" spans="1:22" x14ac:dyDescent="0.35">
      <c r="A400" s="3">
        <v>2015</v>
      </c>
      <c r="B400" s="13" t="s">
        <v>98</v>
      </c>
      <c r="C400" s="13" t="s">
        <v>333</v>
      </c>
      <c r="D400" s="13">
        <v>2002</v>
      </c>
      <c r="E400" s="14">
        <v>13</v>
      </c>
      <c r="F400" s="13">
        <v>43</v>
      </c>
      <c r="G400" s="13">
        <v>11</v>
      </c>
      <c r="H400" s="13">
        <v>54</v>
      </c>
      <c r="I400" s="13" t="b">
        <v>1</v>
      </c>
      <c r="J400" s="4">
        <v>0.203703703703704</v>
      </c>
      <c r="K400">
        <f t="shared" si="30"/>
        <v>1.0543580131208997E-4</v>
      </c>
      <c r="L400">
        <f t="shared" si="31"/>
        <v>1.0268193673284994E-2</v>
      </c>
      <c r="M400">
        <f t="shared" si="32"/>
        <v>2.0916690815950944E-3</v>
      </c>
      <c r="N400">
        <f t="shared" si="33"/>
        <v>1.0268193673284994E-2</v>
      </c>
      <c r="O400">
        <f t="shared" si="34"/>
        <v>0.13348651775270493</v>
      </c>
      <c r="Q400" s="7">
        <v>374</v>
      </c>
      <c r="R400" s="7">
        <v>2.0602767152435248E-3</v>
      </c>
      <c r="S400" s="7">
        <v>1.9036980084401129E-3</v>
      </c>
      <c r="U400" s="7">
        <v>8.1854043392504927</v>
      </c>
      <c r="V400" s="7">
        <v>1.7466552138626886E-4</v>
      </c>
    </row>
    <row r="401" spans="1:22" x14ac:dyDescent="0.35">
      <c r="A401" s="3">
        <v>2016</v>
      </c>
      <c r="B401" s="13" t="s">
        <v>79</v>
      </c>
      <c r="C401" s="13" t="s">
        <v>125</v>
      </c>
      <c r="D401" s="13">
        <v>2008</v>
      </c>
      <c r="E401" s="17">
        <v>8</v>
      </c>
      <c r="F401" s="13">
        <v>43</v>
      </c>
      <c r="G401" s="13">
        <v>11</v>
      </c>
      <c r="H401" s="13">
        <v>54</v>
      </c>
      <c r="I401" s="13" t="b">
        <v>1</v>
      </c>
      <c r="J401" s="4">
        <v>0.203703703703704</v>
      </c>
      <c r="K401">
        <f t="shared" si="30"/>
        <v>1.0543580131208997E-4</v>
      </c>
      <c r="L401">
        <f t="shared" si="31"/>
        <v>1.0268193673284994E-2</v>
      </c>
      <c r="M401">
        <f t="shared" si="32"/>
        <v>2.0916690815950944E-3</v>
      </c>
      <c r="N401">
        <f t="shared" si="33"/>
        <v>1.0268193673284994E-2</v>
      </c>
      <c r="O401">
        <f t="shared" si="34"/>
        <v>8.2145549386279951E-2</v>
      </c>
      <c r="Q401" s="7">
        <v>375</v>
      </c>
      <c r="R401" s="7">
        <v>1.3565890403775785E-3</v>
      </c>
      <c r="S401" s="7">
        <v>9.3201283340204211E-4</v>
      </c>
      <c r="U401" s="7">
        <v>8.2073197457812839</v>
      </c>
      <c r="V401" s="7">
        <v>1.7466552138626886E-4</v>
      </c>
    </row>
    <row r="402" spans="1:22" x14ac:dyDescent="0.35">
      <c r="A402" s="5">
        <v>2017</v>
      </c>
      <c r="B402" s="14" t="s">
        <v>24</v>
      </c>
      <c r="C402" s="14" t="s">
        <v>65</v>
      </c>
      <c r="D402" s="14">
        <v>2005</v>
      </c>
      <c r="E402" s="14">
        <v>12</v>
      </c>
      <c r="F402" s="14">
        <v>43</v>
      </c>
      <c r="G402" s="14">
        <v>11</v>
      </c>
      <c r="H402" s="14">
        <v>54</v>
      </c>
      <c r="I402" s="14" t="b">
        <v>1</v>
      </c>
      <c r="J402" s="6">
        <v>0.203703703703704</v>
      </c>
      <c r="K402">
        <f t="shared" si="30"/>
        <v>1.0543580131208997E-4</v>
      </c>
      <c r="L402">
        <f t="shared" si="31"/>
        <v>1.0268193673284994E-2</v>
      </c>
      <c r="M402">
        <f t="shared" si="32"/>
        <v>2.0916690815950944E-3</v>
      </c>
      <c r="N402">
        <f t="shared" si="33"/>
        <v>1.0268193673284994E-2</v>
      </c>
      <c r="O402">
        <f t="shared" si="34"/>
        <v>0.12321832407941993</v>
      </c>
      <c r="Q402" s="7">
        <v>376</v>
      </c>
      <c r="R402" s="7">
        <v>1.1895013161509664E-3</v>
      </c>
      <c r="S402" s="7">
        <v>1.0991005576286542E-3</v>
      </c>
      <c r="U402" s="7">
        <v>8.229235152312075</v>
      </c>
      <c r="V402" s="7">
        <v>1.7466552138626886E-4</v>
      </c>
    </row>
    <row r="403" spans="1:22" x14ac:dyDescent="0.35">
      <c r="A403" s="24">
        <v>2014</v>
      </c>
      <c r="B403" s="17" t="s">
        <v>24</v>
      </c>
      <c r="C403" s="17" t="s">
        <v>49</v>
      </c>
      <c r="D403" s="17">
        <v>2001</v>
      </c>
      <c r="E403" s="17">
        <v>13</v>
      </c>
      <c r="F403" s="17">
        <v>141</v>
      </c>
      <c r="G403" s="17">
        <v>36</v>
      </c>
      <c r="H403" s="17">
        <v>177</v>
      </c>
      <c r="I403" s="17" t="b">
        <v>1</v>
      </c>
      <c r="J403" s="25">
        <v>0.20338983050847501</v>
      </c>
      <c r="K403">
        <f t="shared" si="30"/>
        <v>3.4559512652296157E-4</v>
      </c>
      <c r="L403">
        <f t="shared" si="31"/>
        <v>1.8590188985670952E-2</v>
      </c>
      <c r="M403">
        <f t="shared" si="32"/>
        <v>3.7810553869161339E-3</v>
      </c>
      <c r="N403">
        <f t="shared" si="33"/>
        <v>1.8590188985670952E-2</v>
      </c>
      <c r="O403">
        <f t="shared" si="34"/>
        <v>0.24167245681372237</v>
      </c>
      <c r="Q403" s="7">
        <v>377</v>
      </c>
      <c r="R403" s="7">
        <v>1.3565890403775785E-3</v>
      </c>
      <c r="S403" s="7">
        <v>9.3201283340204211E-4</v>
      </c>
      <c r="U403" s="7">
        <v>8.2511505588428662</v>
      </c>
      <c r="V403" s="7">
        <v>1.7604629798304835E-4</v>
      </c>
    </row>
    <row r="404" spans="1:22" x14ac:dyDescent="0.35">
      <c r="A404" s="5">
        <v>2016</v>
      </c>
      <c r="B404" s="14" t="s">
        <v>30</v>
      </c>
      <c r="C404" s="14" t="s">
        <v>162</v>
      </c>
      <c r="D404" s="14">
        <v>2002</v>
      </c>
      <c r="E404" s="14">
        <v>14</v>
      </c>
      <c r="F404" s="14">
        <v>47</v>
      </c>
      <c r="G404" s="14">
        <v>12</v>
      </c>
      <c r="H404" s="14">
        <v>59</v>
      </c>
      <c r="I404" s="14" t="b">
        <v>1</v>
      </c>
      <c r="J404" s="6">
        <v>0.20338983050847501</v>
      </c>
      <c r="K404">
        <f t="shared" si="30"/>
        <v>1.1519837550765385E-4</v>
      </c>
      <c r="L404">
        <f t="shared" si="31"/>
        <v>1.073305061516314E-2</v>
      </c>
      <c r="M404">
        <f t="shared" si="32"/>
        <v>2.1829933454569146E-3</v>
      </c>
      <c r="N404">
        <f t="shared" si="33"/>
        <v>1.073305061516314E-2</v>
      </c>
      <c r="O404">
        <f t="shared" si="34"/>
        <v>0.15026270861228397</v>
      </c>
      <c r="Q404" s="7">
        <v>378</v>
      </c>
      <c r="R404" s="7">
        <v>1.5236767646041906E-3</v>
      </c>
      <c r="S404" s="7">
        <v>7.6492510917543005E-4</v>
      </c>
      <c r="U404" s="7">
        <v>8.2730659653736573</v>
      </c>
      <c r="V404" s="7">
        <v>1.7604629798304835E-4</v>
      </c>
    </row>
    <row r="405" spans="1:22" x14ac:dyDescent="0.35">
      <c r="A405" s="24">
        <v>2013</v>
      </c>
      <c r="B405" s="17" t="s">
        <v>79</v>
      </c>
      <c r="C405" s="17" t="s">
        <v>81</v>
      </c>
      <c r="D405" s="17">
        <v>2000</v>
      </c>
      <c r="E405" s="17">
        <v>13</v>
      </c>
      <c r="F405" s="17">
        <v>149</v>
      </c>
      <c r="G405" s="17">
        <v>38</v>
      </c>
      <c r="H405" s="17">
        <v>187</v>
      </c>
      <c r="I405" s="17" t="b">
        <v>1</v>
      </c>
      <c r="J405" s="25">
        <v>0.20320855614973299</v>
      </c>
      <c r="K405">
        <f t="shared" si="30"/>
        <v>3.6512027491408935E-4</v>
      </c>
      <c r="L405">
        <f t="shared" si="31"/>
        <v>1.9108120653640676E-2</v>
      </c>
      <c r="M405">
        <f t="shared" si="32"/>
        <v>3.8829336087612141E-3</v>
      </c>
      <c r="N405">
        <f t="shared" si="33"/>
        <v>1.9108120653640676E-2</v>
      </c>
      <c r="O405">
        <f t="shared" si="34"/>
        <v>0.24840556849732878</v>
      </c>
      <c r="Q405" s="7">
        <v>379</v>
      </c>
      <c r="R405" s="7">
        <v>1.6907644888308026E-3</v>
      </c>
      <c r="S405" s="7">
        <v>5.9783738494881798E-4</v>
      </c>
      <c r="U405" s="7">
        <v>8.2949813719044485</v>
      </c>
      <c r="V405" s="7">
        <v>1.7604629798304835E-4</v>
      </c>
    </row>
    <row r="406" spans="1:22" x14ac:dyDescent="0.35">
      <c r="A406" s="3">
        <v>2014</v>
      </c>
      <c r="B406" s="13" t="s">
        <v>186</v>
      </c>
      <c r="C406" s="13" t="s">
        <v>236</v>
      </c>
      <c r="D406" s="13">
        <v>2003</v>
      </c>
      <c r="E406" s="14">
        <v>11</v>
      </c>
      <c r="F406" s="13">
        <v>51</v>
      </c>
      <c r="G406" s="13">
        <v>13</v>
      </c>
      <c r="H406" s="13">
        <v>64</v>
      </c>
      <c r="I406" s="13" t="b">
        <v>1</v>
      </c>
      <c r="J406" s="4">
        <v>0.203125</v>
      </c>
      <c r="K406">
        <f t="shared" si="30"/>
        <v>1.2496094970321776E-4</v>
      </c>
      <c r="L406">
        <f t="shared" si="31"/>
        <v>1.1178593368721207E-2</v>
      </c>
      <c r="M406">
        <f t="shared" si="32"/>
        <v>2.2706517780214952E-3</v>
      </c>
      <c r="N406">
        <f t="shared" si="33"/>
        <v>1.1178593368721207E-2</v>
      </c>
      <c r="O406">
        <f t="shared" si="34"/>
        <v>0.12296452705593328</v>
      </c>
      <c r="Q406" s="7">
        <v>380</v>
      </c>
      <c r="R406" s="7">
        <v>2.1513592041124204E-3</v>
      </c>
      <c r="S406" s="7">
        <v>7.5411069485591771E-4</v>
      </c>
      <c r="U406" s="7">
        <v>8.3168967784352397</v>
      </c>
      <c r="V406" s="7">
        <v>1.7604629798304835E-4</v>
      </c>
    </row>
    <row r="407" spans="1:22" x14ac:dyDescent="0.35">
      <c r="A407" s="3">
        <v>2015</v>
      </c>
      <c r="B407" s="13" t="s">
        <v>30</v>
      </c>
      <c r="C407" s="13" t="s">
        <v>163</v>
      </c>
      <c r="D407" s="13">
        <v>2001</v>
      </c>
      <c r="E407" s="17">
        <v>14</v>
      </c>
      <c r="F407" s="13">
        <v>51</v>
      </c>
      <c r="G407" s="13">
        <v>13</v>
      </c>
      <c r="H407" s="13">
        <v>64</v>
      </c>
      <c r="I407" s="13" t="b">
        <v>1</v>
      </c>
      <c r="J407" s="4">
        <v>0.203125</v>
      </c>
      <c r="K407">
        <f t="shared" si="30"/>
        <v>1.2496094970321776E-4</v>
      </c>
      <c r="L407">
        <f t="shared" si="31"/>
        <v>1.1178593368721207E-2</v>
      </c>
      <c r="M407">
        <f t="shared" si="32"/>
        <v>2.2706517780214952E-3</v>
      </c>
      <c r="N407">
        <f t="shared" si="33"/>
        <v>1.1178593368721207E-2</v>
      </c>
      <c r="O407">
        <f t="shared" si="34"/>
        <v>0.1565003071620969</v>
      </c>
      <c r="Q407" s="7">
        <v>381</v>
      </c>
      <c r="R407" s="7">
        <v>3.0533938790983399E-3</v>
      </c>
      <c r="S407" s="7">
        <v>1.5147550549492565E-3</v>
      </c>
      <c r="U407" s="7">
        <v>8.3388121849660308</v>
      </c>
      <c r="V407" s="7">
        <v>1.7604629798304835E-4</v>
      </c>
    </row>
    <row r="408" spans="1:22" x14ac:dyDescent="0.35">
      <c r="A408" s="5">
        <v>2015</v>
      </c>
      <c r="B408" s="14" t="s">
        <v>67</v>
      </c>
      <c r="C408" s="14" t="s">
        <v>77</v>
      </c>
      <c r="D408" s="14">
        <v>2003</v>
      </c>
      <c r="E408" s="14">
        <v>12</v>
      </c>
      <c r="F408" s="14">
        <v>51</v>
      </c>
      <c r="G408" s="14">
        <v>13</v>
      </c>
      <c r="H408" s="14">
        <v>64</v>
      </c>
      <c r="I408" s="14" t="b">
        <v>1</v>
      </c>
      <c r="J408" s="6">
        <v>0.203125</v>
      </c>
      <c r="K408">
        <f t="shared" si="30"/>
        <v>1.2496094970321776E-4</v>
      </c>
      <c r="L408">
        <f t="shared" si="31"/>
        <v>1.1178593368721207E-2</v>
      </c>
      <c r="M408">
        <f t="shared" si="32"/>
        <v>2.2706517780214952E-3</v>
      </c>
      <c r="N408">
        <f t="shared" si="33"/>
        <v>1.1178593368721207E-2</v>
      </c>
      <c r="O408">
        <f t="shared" si="34"/>
        <v>0.13414312042465448</v>
      </c>
      <c r="Q408" s="7">
        <v>382</v>
      </c>
      <c r="R408" s="7">
        <v>1.9998725504076042E-3</v>
      </c>
      <c r="S408" s="7">
        <v>4.532938094314919E-4</v>
      </c>
      <c r="U408" s="7">
        <v>8.360727591496822</v>
      </c>
      <c r="V408" s="7">
        <v>1.7604629798304835E-4</v>
      </c>
    </row>
    <row r="409" spans="1:22" x14ac:dyDescent="0.35">
      <c r="A409" s="3">
        <v>2016</v>
      </c>
      <c r="B409" s="13" t="s">
        <v>128</v>
      </c>
      <c r="C409" s="13" t="s">
        <v>129</v>
      </c>
      <c r="D409" s="13">
        <v>2002</v>
      </c>
      <c r="E409" s="17">
        <v>14</v>
      </c>
      <c r="F409" s="13">
        <v>51</v>
      </c>
      <c r="G409" s="13">
        <v>13</v>
      </c>
      <c r="H409" s="13">
        <v>64</v>
      </c>
      <c r="I409" s="13" t="b">
        <v>1</v>
      </c>
      <c r="J409" s="4">
        <v>0.203125</v>
      </c>
      <c r="K409">
        <f t="shared" si="30"/>
        <v>1.2496094970321776E-4</v>
      </c>
      <c r="L409">
        <f t="shared" si="31"/>
        <v>1.1178593368721207E-2</v>
      </c>
      <c r="M409">
        <f t="shared" si="32"/>
        <v>2.2706517780214952E-3</v>
      </c>
      <c r="N409">
        <f t="shared" si="33"/>
        <v>1.1178593368721207E-2</v>
      </c>
      <c r="O409">
        <f t="shared" si="34"/>
        <v>0.1565003071620969</v>
      </c>
      <c r="Q409" s="7">
        <v>383</v>
      </c>
      <c r="R409" s="7">
        <v>1.9998725504076042E-3</v>
      </c>
      <c r="S409" s="7">
        <v>4.532938094314919E-4</v>
      </c>
      <c r="U409" s="7">
        <v>8.3826429980276131</v>
      </c>
      <c r="V409" s="7">
        <v>1.7604629798304835E-4</v>
      </c>
    </row>
    <row r="410" spans="1:22" x14ac:dyDescent="0.35">
      <c r="A410" s="3">
        <v>2014</v>
      </c>
      <c r="B410" s="13" t="s">
        <v>30</v>
      </c>
      <c r="C410" s="13" t="s">
        <v>47</v>
      </c>
      <c r="D410" s="13">
        <v>2000</v>
      </c>
      <c r="E410" s="14">
        <v>14</v>
      </c>
      <c r="F410" s="13">
        <v>161</v>
      </c>
      <c r="G410" s="13">
        <v>41</v>
      </c>
      <c r="H410" s="13">
        <v>202</v>
      </c>
      <c r="I410" s="13" t="b">
        <v>1</v>
      </c>
      <c r="J410" s="4">
        <v>0.20297029702970301</v>
      </c>
      <c r="K410">
        <f t="shared" si="30"/>
        <v>3.9440799750078102E-4</v>
      </c>
      <c r="L410">
        <f t="shared" si="31"/>
        <v>1.9859707890620672E-2</v>
      </c>
      <c r="M410">
        <f t="shared" si="32"/>
        <v>4.0309308094824145E-3</v>
      </c>
      <c r="N410">
        <f t="shared" si="33"/>
        <v>1.9859707890620672E-2</v>
      </c>
      <c r="O410">
        <f t="shared" si="34"/>
        <v>0.27803591046868942</v>
      </c>
      <c r="Q410" s="7">
        <v>384</v>
      </c>
      <c r="R410" s="7">
        <v>2.0315690194722545E-3</v>
      </c>
      <c r="S410" s="7">
        <v>1.0052296207353258E-3</v>
      </c>
      <c r="U410" s="7">
        <v>8.4045584045584043</v>
      </c>
      <c r="V410" s="7">
        <v>1.774603471888849E-4</v>
      </c>
    </row>
    <row r="411" spans="1:22" x14ac:dyDescent="0.35">
      <c r="A411" s="3">
        <v>2013</v>
      </c>
      <c r="B411" s="13" t="s">
        <v>24</v>
      </c>
      <c r="C411" s="13" t="s">
        <v>293</v>
      </c>
      <c r="D411" s="13">
        <v>1998</v>
      </c>
      <c r="E411" s="17">
        <v>15</v>
      </c>
      <c r="F411" s="13">
        <v>55</v>
      </c>
      <c r="G411" s="13">
        <v>14</v>
      </c>
      <c r="H411" s="13">
        <v>69</v>
      </c>
      <c r="I411" s="13" t="b">
        <v>1</v>
      </c>
      <c r="J411" s="4">
        <v>0.202898550724638</v>
      </c>
      <c r="K411">
        <f t="shared" si="30"/>
        <v>1.3472352389878162E-4</v>
      </c>
      <c r="L411">
        <f t="shared" si="31"/>
        <v>1.1607046303809666E-2</v>
      </c>
      <c r="M411">
        <f t="shared" si="32"/>
        <v>2.3550528732367475E-3</v>
      </c>
      <c r="N411">
        <f t="shared" si="33"/>
        <v>1.1607046303809666E-2</v>
      </c>
      <c r="O411">
        <f t="shared" si="34"/>
        <v>0.174105694557145</v>
      </c>
      <c r="Q411" s="7">
        <v>385</v>
      </c>
      <c r="R411" s="7">
        <v>2.1002282850044289E-3</v>
      </c>
      <c r="S411" s="7">
        <v>1.4248631941405085E-3</v>
      </c>
      <c r="U411" s="7">
        <v>8.4264738110891955</v>
      </c>
      <c r="V411" s="7">
        <v>1.774603471888849E-4</v>
      </c>
    </row>
    <row r="412" spans="1:22" x14ac:dyDescent="0.35">
      <c r="A412" s="5">
        <v>2014</v>
      </c>
      <c r="B412" s="14" t="s">
        <v>252</v>
      </c>
      <c r="C412" s="14" t="s">
        <v>287</v>
      </c>
      <c r="D412" s="14">
        <v>2002</v>
      </c>
      <c r="E412" s="14">
        <v>12</v>
      </c>
      <c r="F412" s="14">
        <v>55</v>
      </c>
      <c r="G412" s="14">
        <v>14</v>
      </c>
      <c r="H412" s="14">
        <v>69</v>
      </c>
      <c r="I412" s="14" t="b">
        <v>1</v>
      </c>
      <c r="J412" s="6">
        <v>0.202898550724638</v>
      </c>
      <c r="K412">
        <f t="shared" si="30"/>
        <v>1.3472352389878162E-4</v>
      </c>
      <c r="L412">
        <f t="shared" si="31"/>
        <v>1.1607046303809666E-2</v>
      </c>
      <c r="M412">
        <f t="shared" si="32"/>
        <v>2.3550528732367475E-3</v>
      </c>
      <c r="N412">
        <f t="shared" si="33"/>
        <v>1.1607046303809666E-2</v>
      </c>
      <c r="O412">
        <f t="shared" si="34"/>
        <v>0.13928455564571599</v>
      </c>
      <c r="Q412" s="7">
        <v>386</v>
      </c>
      <c r="R412" s="7">
        <v>2.8762680893656923E-3</v>
      </c>
      <c r="S412" s="7">
        <v>6.488233897792451E-4</v>
      </c>
      <c r="U412" s="7">
        <v>8.4483892176199866</v>
      </c>
      <c r="V412" s="7">
        <v>1.774603471888849E-4</v>
      </c>
    </row>
    <row r="413" spans="1:22" x14ac:dyDescent="0.35">
      <c r="A413" s="3">
        <v>2017</v>
      </c>
      <c r="B413" s="13" t="s">
        <v>30</v>
      </c>
      <c r="C413" s="13" t="s">
        <v>72</v>
      </c>
      <c r="D413" s="13">
        <v>2002</v>
      </c>
      <c r="E413" s="17">
        <v>15</v>
      </c>
      <c r="F413" s="13">
        <v>169</v>
      </c>
      <c r="G413" s="13">
        <v>43</v>
      </c>
      <c r="H413" s="13">
        <v>212</v>
      </c>
      <c r="I413" s="13" t="b">
        <v>1</v>
      </c>
      <c r="J413" s="4">
        <v>0.20283018867924499</v>
      </c>
      <c r="K413">
        <f t="shared" si="30"/>
        <v>4.1393314589190875E-4</v>
      </c>
      <c r="L413">
        <f t="shared" si="31"/>
        <v>2.0345347032968222E-2</v>
      </c>
      <c r="M413">
        <f t="shared" si="32"/>
        <v>4.1266505774416613E-3</v>
      </c>
      <c r="N413">
        <f t="shared" si="33"/>
        <v>2.0345347032968222E-2</v>
      </c>
      <c r="O413">
        <f t="shared" si="34"/>
        <v>0.30518020549452335</v>
      </c>
      <c r="Q413" s="7">
        <v>387</v>
      </c>
      <c r="R413" s="7">
        <v>2.4471182728952228E-3</v>
      </c>
      <c r="S413" s="7">
        <v>1.6518025703267745E-3</v>
      </c>
      <c r="U413" s="7">
        <v>8.4703046241507778</v>
      </c>
      <c r="V413" s="7">
        <v>1.774603471888849E-4</v>
      </c>
    </row>
    <row r="414" spans="1:22" x14ac:dyDescent="0.35">
      <c r="A414" s="5">
        <v>2016</v>
      </c>
      <c r="B414" s="14" t="s">
        <v>30</v>
      </c>
      <c r="C414" s="14" t="s">
        <v>56</v>
      </c>
      <c r="D414" s="14">
        <v>2001</v>
      </c>
      <c r="E414" s="14">
        <v>15</v>
      </c>
      <c r="F414" s="14">
        <v>114</v>
      </c>
      <c r="G414" s="14">
        <v>29</v>
      </c>
      <c r="H414" s="14">
        <v>143</v>
      </c>
      <c r="I414" s="14" t="b">
        <v>1</v>
      </c>
      <c r="J414" s="6">
        <v>0.20279720279720301</v>
      </c>
      <c r="K414">
        <f t="shared" si="30"/>
        <v>2.7920962199312713E-4</v>
      </c>
      <c r="L414">
        <f t="shared" si="31"/>
        <v>1.6709566780534053E-2</v>
      </c>
      <c r="M414">
        <f t="shared" si="32"/>
        <v>3.3886534030453707E-3</v>
      </c>
      <c r="N414">
        <f t="shared" si="33"/>
        <v>1.6709566780534053E-2</v>
      </c>
      <c r="O414">
        <f t="shared" si="34"/>
        <v>0.25064350170801081</v>
      </c>
      <c r="Q414" s="7">
        <v>388</v>
      </c>
      <c r="R414" s="7">
        <v>1.173533214136842E-3</v>
      </c>
      <c r="S414" s="7">
        <v>1.4338630971552657E-3</v>
      </c>
      <c r="U414" s="7">
        <v>8.4922200306815689</v>
      </c>
      <c r="V414" s="7">
        <v>1.774603471888849E-4</v>
      </c>
    </row>
    <row r="415" spans="1:22" x14ac:dyDescent="0.35">
      <c r="A415" s="3">
        <v>2017</v>
      </c>
      <c r="B415" s="13" t="s">
        <v>52</v>
      </c>
      <c r="C415" s="13" t="s">
        <v>74</v>
      </c>
      <c r="D415" s="13">
        <v>2005</v>
      </c>
      <c r="E415" s="17">
        <v>12</v>
      </c>
      <c r="F415" s="13">
        <v>173</v>
      </c>
      <c r="G415" s="13">
        <v>44</v>
      </c>
      <c r="H415" s="13">
        <v>217</v>
      </c>
      <c r="I415" s="13" t="b">
        <v>1</v>
      </c>
      <c r="J415" s="4">
        <v>0.202764976958525</v>
      </c>
      <c r="K415">
        <f t="shared" si="30"/>
        <v>4.2369572008747264E-4</v>
      </c>
      <c r="L415">
        <f t="shared" si="31"/>
        <v>2.0583870386481563E-2</v>
      </c>
      <c r="M415">
        <f t="shared" si="32"/>
        <v>4.1736880046321992E-3</v>
      </c>
      <c r="N415">
        <f t="shared" si="33"/>
        <v>2.0583870386481563E-2</v>
      </c>
      <c r="O415">
        <f t="shared" si="34"/>
        <v>0.24700644463777877</v>
      </c>
      <c r="Q415" s="7">
        <v>389</v>
      </c>
      <c r="R415" s="7">
        <v>1.7488864633598061E-3</v>
      </c>
      <c r="S415" s="7">
        <v>8.5850984793230155E-4</v>
      </c>
      <c r="U415" s="7">
        <v>8.5141354372123601</v>
      </c>
      <c r="V415" s="7">
        <v>1.774603471888849E-4</v>
      </c>
    </row>
    <row r="416" spans="1:22" x14ac:dyDescent="0.35">
      <c r="A416" s="5">
        <v>2014</v>
      </c>
      <c r="B416" s="14" t="s">
        <v>67</v>
      </c>
      <c r="C416" s="14" t="s">
        <v>77</v>
      </c>
      <c r="D416" s="14">
        <v>2001</v>
      </c>
      <c r="E416" s="14">
        <v>13</v>
      </c>
      <c r="F416" s="14">
        <v>118</v>
      </c>
      <c r="G416" s="14">
        <v>30</v>
      </c>
      <c r="H416" s="14">
        <v>148</v>
      </c>
      <c r="I416" s="14" t="b">
        <v>1</v>
      </c>
      <c r="J416" s="6">
        <v>0.20270270270270299</v>
      </c>
      <c r="K416">
        <f t="shared" si="30"/>
        <v>2.8897219618869102E-4</v>
      </c>
      <c r="L416">
        <f t="shared" si="31"/>
        <v>1.6999182221174376E-2</v>
      </c>
      <c r="M416">
        <f t="shared" si="32"/>
        <v>3.4457801799677836E-3</v>
      </c>
      <c r="N416">
        <f t="shared" si="33"/>
        <v>1.6999182221174376E-2</v>
      </c>
      <c r="O416">
        <f t="shared" si="34"/>
        <v>0.22098936887526688</v>
      </c>
      <c r="Q416" s="7">
        <v>390</v>
      </c>
      <c r="R416" s="7">
        <v>1.3653176305444968E-3</v>
      </c>
      <c r="S416" s="7">
        <v>1.2420786807476108E-3</v>
      </c>
      <c r="U416" s="7">
        <v>8.5360508437431513</v>
      </c>
      <c r="V416" s="7">
        <v>1.7818027041752247E-4</v>
      </c>
    </row>
    <row r="417" spans="1:22" x14ac:dyDescent="0.35">
      <c r="A417" s="24">
        <v>2013</v>
      </c>
      <c r="B417" s="17" t="s">
        <v>79</v>
      </c>
      <c r="C417" s="17" t="s">
        <v>125</v>
      </c>
      <c r="D417" s="17">
        <v>2003</v>
      </c>
      <c r="E417" s="17">
        <v>10</v>
      </c>
      <c r="F417" s="17">
        <v>59</v>
      </c>
      <c r="G417" s="17">
        <v>15</v>
      </c>
      <c r="H417" s="17">
        <v>74</v>
      </c>
      <c r="I417" s="17" t="b">
        <v>1</v>
      </c>
      <c r="J417" s="25">
        <v>0.20270270270270299</v>
      </c>
      <c r="K417">
        <f t="shared" si="30"/>
        <v>1.4448609809434551E-4</v>
      </c>
      <c r="L417">
        <f t="shared" si="31"/>
        <v>1.20202370232182E-2</v>
      </c>
      <c r="M417">
        <f t="shared" si="32"/>
        <v>2.4365345317334222E-3</v>
      </c>
      <c r="N417">
        <f t="shared" si="33"/>
        <v>1.20202370232182E-2</v>
      </c>
      <c r="O417">
        <f t="shared" si="34"/>
        <v>0.120202370232182</v>
      </c>
      <c r="Q417" s="7">
        <v>391</v>
      </c>
      <c r="R417" s="7">
        <v>1.6033168821727303E-3</v>
      </c>
      <c r="S417" s="7">
        <v>1.0778777461441431E-3</v>
      </c>
      <c r="U417" s="7">
        <v>8.5579662502739424</v>
      </c>
      <c r="V417" s="7">
        <v>1.7890902712120282E-4</v>
      </c>
    </row>
    <row r="418" spans="1:22" x14ac:dyDescent="0.35">
      <c r="A418" s="5">
        <v>2016</v>
      </c>
      <c r="B418" s="14" t="s">
        <v>37</v>
      </c>
      <c r="C418" s="14" t="s">
        <v>38</v>
      </c>
      <c r="D418" s="14">
        <v>2001</v>
      </c>
      <c r="E418" s="14">
        <v>15</v>
      </c>
      <c r="F418" s="14">
        <v>63</v>
      </c>
      <c r="G418" s="14">
        <v>16</v>
      </c>
      <c r="H418" s="14">
        <v>79</v>
      </c>
      <c r="I418" s="14" t="b">
        <v>1</v>
      </c>
      <c r="J418" s="6">
        <v>0.20253164556962</v>
      </c>
      <c r="K418">
        <f t="shared" si="30"/>
        <v>1.542486722899094E-4</v>
      </c>
      <c r="L418">
        <f t="shared" si="31"/>
        <v>1.2419688896663611E-2</v>
      </c>
      <c r="M418">
        <f t="shared" si="32"/>
        <v>2.5153800297040194E-3</v>
      </c>
      <c r="N418">
        <f t="shared" si="33"/>
        <v>1.2419688896663611E-2</v>
      </c>
      <c r="O418">
        <f t="shared" si="34"/>
        <v>0.18629533344995416</v>
      </c>
      <c r="Q418" s="7">
        <v>392</v>
      </c>
      <c r="R418" s="7">
        <v>2.2572640435927693E-3</v>
      </c>
      <c r="S418" s="7">
        <v>4.9575552427669331E-4</v>
      </c>
      <c r="U418" s="7">
        <v>8.5798816568047336</v>
      </c>
      <c r="V418" s="7">
        <v>1.7890902712120282E-4</v>
      </c>
    </row>
    <row r="419" spans="1:22" x14ac:dyDescent="0.35">
      <c r="A419" s="3">
        <v>2015</v>
      </c>
      <c r="B419" s="13" t="s">
        <v>128</v>
      </c>
      <c r="C419" s="13" t="s">
        <v>173</v>
      </c>
      <c r="D419" s="13">
        <v>2003</v>
      </c>
      <c r="E419" s="17">
        <v>12</v>
      </c>
      <c r="F419" s="13">
        <v>67</v>
      </c>
      <c r="G419" s="13">
        <v>17</v>
      </c>
      <c r="H419" s="13">
        <v>84</v>
      </c>
      <c r="I419" s="13" t="b">
        <v>1</v>
      </c>
      <c r="J419" s="4">
        <v>0.202380952380952</v>
      </c>
      <c r="K419">
        <f t="shared" si="30"/>
        <v>1.6401124648547329E-4</v>
      </c>
      <c r="L419">
        <f t="shared" si="31"/>
        <v>1.2806687568824082E-2</v>
      </c>
      <c r="M419">
        <f t="shared" si="32"/>
        <v>2.5918296270239167E-3</v>
      </c>
      <c r="N419">
        <f t="shared" si="33"/>
        <v>1.2806687568824082E-2</v>
      </c>
      <c r="O419">
        <f t="shared" si="34"/>
        <v>0.15368025082588899</v>
      </c>
      <c r="Q419" s="7">
        <v>393</v>
      </c>
      <c r="R419" s="7">
        <v>1.0667787836566962E-3</v>
      </c>
      <c r="S419" s="7">
        <v>1.75624235032535E-3</v>
      </c>
      <c r="U419" s="7">
        <v>8.6017970633355247</v>
      </c>
      <c r="V419" s="7">
        <v>1.8039377479617496E-4</v>
      </c>
    </row>
    <row r="420" spans="1:22" x14ac:dyDescent="0.35">
      <c r="A420" s="5">
        <v>2017</v>
      </c>
      <c r="B420" s="14" t="s">
        <v>186</v>
      </c>
      <c r="C420" s="14" t="s">
        <v>195</v>
      </c>
      <c r="D420" s="14">
        <v>2003</v>
      </c>
      <c r="E420" s="14">
        <v>14</v>
      </c>
      <c r="F420" s="14">
        <v>67</v>
      </c>
      <c r="G420" s="14">
        <v>17</v>
      </c>
      <c r="H420" s="14">
        <v>84</v>
      </c>
      <c r="I420" s="14" t="b">
        <v>1</v>
      </c>
      <c r="J420" s="6">
        <v>0.202380952380952</v>
      </c>
      <c r="K420">
        <f t="shared" si="30"/>
        <v>1.6401124648547329E-4</v>
      </c>
      <c r="L420">
        <f t="shared" si="31"/>
        <v>1.2806687568824082E-2</v>
      </c>
      <c r="M420">
        <f t="shared" si="32"/>
        <v>2.5918296270239167E-3</v>
      </c>
      <c r="N420">
        <f t="shared" si="33"/>
        <v>1.2806687568824082E-2</v>
      </c>
      <c r="O420">
        <f t="shared" si="34"/>
        <v>0.17929362596353715</v>
      </c>
      <c r="Q420" s="7">
        <v>394</v>
      </c>
      <c r="R420" s="7">
        <v>1.9003588071123633E-3</v>
      </c>
      <c r="S420" s="7">
        <v>9.2266232686968289E-4</v>
      </c>
      <c r="U420" s="7">
        <v>8.6237124698663159</v>
      </c>
      <c r="V420" s="7">
        <v>1.8039377479617496E-4</v>
      </c>
    </row>
    <row r="421" spans="1:22" x14ac:dyDescent="0.35">
      <c r="A421" s="24">
        <v>2016</v>
      </c>
      <c r="B421" s="17" t="s">
        <v>24</v>
      </c>
      <c r="C421" s="17" t="s">
        <v>46</v>
      </c>
      <c r="D421" s="17">
        <v>2004</v>
      </c>
      <c r="E421" s="17">
        <v>12</v>
      </c>
      <c r="F421" s="17">
        <v>154</v>
      </c>
      <c r="G421" s="17">
        <v>39</v>
      </c>
      <c r="H421" s="17">
        <v>193</v>
      </c>
      <c r="I421" s="17" t="b">
        <v>1</v>
      </c>
      <c r="J421" s="25">
        <v>0.20207253886010401</v>
      </c>
      <c r="K421">
        <f t="shared" si="30"/>
        <v>3.7683536394876599E-4</v>
      </c>
      <c r="L421">
        <f t="shared" si="31"/>
        <v>1.9412247781974295E-2</v>
      </c>
      <c r="M421">
        <f t="shared" si="32"/>
        <v>3.9226821942849686E-3</v>
      </c>
      <c r="N421">
        <f t="shared" si="33"/>
        <v>1.9412247781974295E-2</v>
      </c>
      <c r="O421">
        <f t="shared" si="34"/>
        <v>0.23294697338369152</v>
      </c>
      <c r="Q421" s="7">
        <v>395</v>
      </c>
      <c r="R421" s="7">
        <v>1.9003588071123633E-3</v>
      </c>
      <c r="S421" s="7">
        <v>9.2266232686968289E-4</v>
      </c>
      <c r="U421" s="7">
        <v>8.6456278763971071</v>
      </c>
      <c r="V421" s="7">
        <v>1.8039377479617496E-4</v>
      </c>
    </row>
    <row r="422" spans="1:22" x14ac:dyDescent="0.35">
      <c r="A422" s="3">
        <v>2015</v>
      </c>
      <c r="B422" s="13" t="s">
        <v>30</v>
      </c>
      <c r="C422" s="13" t="s">
        <v>185</v>
      </c>
      <c r="D422" s="13">
        <v>2001</v>
      </c>
      <c r="E422" s="14">
        <v>14</v>
      </c>
      <c r="F422" s="13">
        <v>83</v>
      </c>
      <c r="G422" s="13">
        <v>21</v>
      </c>
      <c r="H422" s="13">
        <v>104</v>
      </c>
      <c r="I422" s="13" t="b">
        <v>1</v>
      </c>
      <c r="J422" s="4">
        <v>0.20192307692307701</v>
      </c>
      <c r="K422">
        <f t="shared" si="30"/>
        <v>2.0306154326772883E-4</v>
      </c>
      <c r="L422">
        <f t="shared" si="31"/>
        <v>1.4249966430407084E-2</v>
      </c>
      <c r="M422">
        <f t="shared" si="32"/>
        <v>2.877397067678355E-3</v>
      </c>
      <c r="N422">
        <f t="shared" si="33"/>
        <v>1.4249966430407084E-2</v>
      </c>
      <c r="O422">
        <f t="shared" si="34"/>
        <v>0.19949953002569917</v>
      </c>
      <c r="Q422" s="7">
        <v>396</v>
      </c>
      <c r="R422" s="7">
        <v>2.1087538129762806E-3</v>
      </c>
      <c r="S422" s="7">
        <v>7.1426732100576557E-4</v>
      </c>
      <c r="U422" s="7">
        <v>8.6675432829278982</v>
      </c>
      <c r="V422" s="7">
        <v>1.8039377479617496E-4</v>
      </c>
    </row>
    <row r="423" spans="1:22" x14ac:dyDescent="0.35">
      <c r="A423" s="3">
        <v>2014</v>
      </c>
      <c r="B423" s="13" t="s">
        <v>24</v>
      </c>
      <c r="C423" s="13" t="s">
        <v>134</v>
      </c>
      <c r="D423" s="13">
        <v>1999</v>
      </c>
      <c r="E423" s="17">
        <v>15</v>
      </c>
      <c r="F423" s="13">
        <v>95</v>
      </c>
      <c r="G423" s="13">
        <v>24</v>
      </c>
      <c r="H423" s="13">
        <v>119</v>
      </c>
      <c r="I423" s="13" t="b">
        <v>1</v>
      </c>
      <c r="J423" s="4">
        <v>0.20168067226890801</v>
      </c>
      <c r="K423">
        <f t="shared" si="30"/>
        <v>2.323492658544205E-4</v>
      </c>
      <c r="L423">
        <f t="shared" si="31"/>
        <v>1.5243007113244438E-2</v>
      </c>
      <c r="M423">
        <f t="shared" si="32"/>
        <v>3.0742199219988848E-3</v>
      </c>
      <c r="N423">
        <f t="shared" si="33"/>
        <v>1.5243007113244438E-2</v>
      </c>
      <c r="O423">
        <f t="shared" si="34"/>
        <v>0.22864510669866656</v>
      </c>
      <c r="Q423" s="7">
        <v>397</v>
      </c>
      <c r="R423" s="7">
        <v>1.8476361299632964E-3</v>
      </c>
      <c r="S423" s="7">
        <v>1.6658405186631498E-3</v>
      </c>
      <c r="U423" s="7">
        <v>8.6894586894586894</v>
      </c>
      <c r="V423" s="7">
        <v>1.8039377479617496E-4</v>
      </c>
    </row>
    <row r="424" spans="1:22" x14ac:dyDescent="0.35">
      <c r="A424" s="3">
        <v>2013</v>
      </c>
      <c r="B424" s="13" t="s">
        <v>52</v>
      </c>
      <c r="C424" s="13" t="s">
        <v>84</v>
      </c>
      <c r="D424" s="13">
        <v>2004</v>
      </c>
      <c r="E424" s="14">
        <v>9</v>
      </c>
      <c r="F424" s="13">
        <v>103</v>
      </c>
      <c r="G424" s="13">
        <v>26</v>
      </c>
      <c r="H424" s="13">
        <v>129</v>
      </c>
      <c r="I424" s="13" t="b">
        <v>1</v>
      </c>
      <c r="J424" s="4">
        <v>0.201550387596899</v>
      </c>
      <c r="K424">
        <f t="shared" si="30"/>
        <v>2.5187441424554826E-4</v>
      </c>
      <c r="L424">
        <f t="shared" si="31"/>
        <v>1.5870551793984614E-2</v>
      </c>
      <c r="M424">
        <f t="shared" si="32"/>
        <v>3.1987158654542599E-3</v>
      </c>
      <c r="N424">
        <f t="shared" si="33"/>
        <v>1.5870551793984614E-2</v>
      </c>
      <c r="O424">
        <f t="shared" si="34"/>
        <v>0.14283496614586152</v>
      </c>
      <c r="Q424" s="7">
        <v>398</v>
      </c>
      <c r="R424" s="7">
        <v>1.4106505742269705E-3</v>
      </c>
      <c r="S424" s="7">
        <v>6.8101850736812389E-4</v>
      </c>
      <c r="U424" s="7">
        <v>8.7113740959894805</v>
      </c>
      <c r="V424" s="7">
        <v>1.8039377479617496E-4</v>
      </c>
    </row>
    <row r="425" spans="1:22" x14ac:dyDescent="0.35">
      <c r="A425" s="3">
        <v>2013</v>
      </c>
      <c r="B425" s="13" t="s">
        <v>52</v>
      </c>
      <c r="C425" s="13" t="s">
        <v>62</v>
      </c>
      <c r="D425" s="13">
        <v>2001</v>
      </c>
      <c r="E425" s="17">
        <v>12</v>
      </c>
      <c r="F425" s="13">
        <v>119</v>
      </c>
      <c r="G425" s="13">
        <v>30</v>
      </c>
      <c r="H425" s="13">
        <v>149</v>
      </c>
      <c r="I425" s="13" t="b">
        <v>1</v>
      </c>
      <c r="J425" s="4">
        <v>0.20134228187919501</v>
      </c>
      <c r="K425">
        <f t="shared" si="30"/>
        <v>2.9092471102780382E-4</v>
      </c>
      <c r="L425">
        <f t="shared" si="31"/>
        <v>1.7056515207620922E-2</v>
      </c>
      <c r="M425">
        <f t="shared" si="32"/>
        <v>3.4341976928095879E-3</v>
      </c>
      <c r="N425">
        <f t="shared" si="33"/>
        <v>1.7056515207620922E-2</v>
      </c>
      <c r="O425">
        <f t="shared" si="34"/>
        <v>0.20467818249145106</v>
      </c>
      <c r="Q425" s="7">
        <v>399</v>
      </c>
      <c r="R425" s="7">
        <v>6.3718470665571751E-4</v>
      </c>
      <c r="S425" s="7">
        <v>1.4544843749393769E-3</v>
      </c>
      <c r="U425" s="7">
        <v>8.7332895025202717</v>
      </c>
      <c r="V425" s="7">
        <v>1.8039377479617496E-4</v>
      </c>
    </row>
    <row r="426" spans="1:22" x14ac:dyDescent="0.35">
      <c r="A426" s="3">
        <v>2014</v>
      </c>
      <c r="B426" s="13" t="s">
        <v>30</v>
      </c>
      <c r="C426" s="13" t="s">
        <v>124</v>
      </c>
      <c r="D426" s="13">
        <v>2002</v>
      </c>
      <c r="E426" s="14">
        <v>12</v>
      </c>
      <c r="F426" s="13">
        <v>131</v>
      </c>
      <c r="G426" s="13">
        <v>33</v>
      </c>
      <c r="H426" s="13">
        <v>164</v>
      </c>
      <c r="I426" s="13" t="b">
        <v>1</v>
      </c>
      <c r="J426" s="4">
        <v>0.20121951219512199</v>
      </c>
      <c r="K426">
        <f t="shared" si="30"/>
        <v>3.202124336144955E-4</v>
      </c>
      <c r="L426">
        <f t="shared" si="31"/>
        <v>1.789448053491622E-2</v>
      </c>
      <c r="M426">
        <f t="shared" si="32"/>
        <v>3.6007186442209476E-3</v>
      </c>
      <c r="N426">
        <f t="shared" si="33"/>
        <v>1.789448053491622E-2</v>
      </c>
      <c r="O426">
        <f t="shared" si="34"/>
        <v>0.21473376641899464</v>
      </c>
      <c r="Q426" s="7">
        <v>400</v>
      </c>
      <c r="R426" s="7">
        <v>1.25595740071272E-3</v>
      </c>
      <c r="S426" s="7">
        <v>8.357116808823744E-4</v>
      </c>
      <c r="U426" s="7">
        <v>8.7552049090510629</v>
      </c>
      <c r="V426" s="7">
        <v>1.8191611212140934E-4</v>
      </c>
    </row>
    <row r="427" spans="1:22" x14ac:dyDescent="0.35">
      <c r="A427" s="3">
        <v>2016</v>
      </c>
      <c r="B427" s="13" t="s">
        <v>67</v>
      </c>
      <c r="C427" s="13" t="s">
        <v>77</v>
      </c>
      <c r="D427" s="13">
        <v>2004</v>
      </c>
      <c r="E427" s="17">
        <v>12</v>
      </c>
      <c r="F427" s="13">
        <v>163</v>
      </c>
      <c r="G427" s="13">
        <v>41</v>
      </c>
      <c r="H427" s="13">
        <v>204</v>
      </c>
      <c r="I427" s="13" t="b">
        <v>1</v>
      </c>
      <c r="J427" s="4">
        <v>0.200980392156863</v>
      </c>
      <c r="K427">
        <f t="shared" si="30"/>
        <v>3.9831302717900657E-4</v>
      </c>
      <c r="L427">
        <f t="shared" si="31"/>
        <v>1.9957781118626554E-2</v>
      </c>
      <c r="M427">
        <f t="shared" si="32"/>
        <v>4.0111226758024008E-3</v>
      </c>
      <c r="N427">
        <f t="shared" si="33"/>
        <v>1.9957781118626554E-2</v>
      </c>
      <c r="O427">
        <f t="shared" si="34"/>
        <v>0.23949337342351865</v>
      </c>
      <c r="Q427" s="7">
        <v>401</v>
      </c>
      <c r="R427" s="7">
        <v>2.5539312562688527E-3</v>
      </c>
      <c r="S427" s="7">
        <v>1.2271241306472812E-3</v>
      </c>
      <c r="U427" s="7">
        <v>8.777120315581854</v>
      </c>
      <c r="V427" s="7">
        <v>1.8191611212140934E-4</v>
      </c>
    </row>
    <row r="428" spans="1:22" x14ac:dyDescent="0.35">
      <c r="A428" s="3">
        <v>2014</v>
      </c>
      <c r="B428" s="13" t="s">
        <v>24</v>
      </c>
      <c r="C428" s="13" t="s">
        <v>49</v>
      </c>
      <c r="D428" s="13">
        <v>2002</v>
      </c>
      <c r="E428" s="14">
        <v>12</v>
      </c>
      <c r="F428" s="13">
        <v>144</v>
      </c>
      <c r="G428" s="13">
        <v>36</v>
      </c>
      <c r="H428" s="13">
        <v>180</v>
      </c>
      <c r="I428" s="13" t="b">
        <v>1</v>
      </c>
      <c r="J428" s="4">
        <v>0.2</v>
      </c>
      <c r="K428">
        <f t="shared" si="30"/>
        <v>3.5145267104029991E-4</v>
      </c>
      <c r="L428">
        <f t="shared" si="31"/>
        <v>1.8747070998966744E-2</v>
      </c>
      <c r="M428">
        <f t="shared" si="32"/>
        <v>3.7494141997933489E-3</v>
      </c>
      <c r="N428">
        <f t="shared" si="33"/>
        <v>1.8747070998966744E-2</v>
      </c>
      <c r="O428">
        <f t="shared" si="34"/>
        <v>0.22496485198760091</v>
      </c>
      <c r="Q428" s="7">
        <v>402</v>
      </c>
      <c r="R428" s="7">
        <v>1.6362092700244863E-3</v>
      </c>
      <c r="S428" s="7">
        <v>5.4678407543242834E-4</v>
      </c>
      <c r="U428" s="7">
        <v>8.7990357221126452</v>
      </c>
      <c r="V428" s="7">
        <v>1.8191611212140934E-4</v>
      </c>
    </row>
    <row r="429" spans="1:22" x14ac:dyDescent="0.35">
      <c r="A429" s="24">
        <v>2017</v>
      </c>
      <c r="B429" s="17" t="s">
        <v>30</v>
      </c>
      <c r="C429" s="17" t="s">
        <v>47</v>
      </c>
      <c r="D429" s="17">
        <v>2002</v>
      </c>
      <c r="E429" s="17">
        <v>15</v>
      </c>
      <c r="F429" s="17">
        <v>136</v>
      </c>
      <c r="G429" s="17">
        <v>34</v>
      </c>
      <c r="H429" s="17">
        <v>170</v>
      </c>
      <c r="I429" s="17" t="b">
        <v>1</v>
      </c>
      <c r="J429" s="25">
        <v>0.2</v>
      </c>
      <c r="K429">
        <f t="shared" si="30"/>
        <v>3.3192752264917213E-4</v>
      </c>
      <c r="L429">
        <f t="shared" si="31"/>
        <v>1.8218878194037419E-2</v>
      </c>
      <c r="M429">
        <f t="shared" si="32"/>
        <v>3.643775638807484E-3</v>
      </c>
      <c r="N429">
        <f t="shared" si="33"/>
        <v>1.8218878194037419E-2</v>
      </c>
      <c r="O429">
        <f t="shared" si="34"/>
        <v>0.27328317291056126</v>
      </c>
      <c r="Q429" s="7">
        <v>403</v>
      </c>
      <c r="R429" s="7">
        <v>2.6250850178825137E-3</v>
      </c>
      <c r="S429" s="7">
        <v>1.2578485908787003E-3</v>
      </c>
      <c r="U429" s="7">
        <v>8.8209511286434363</v>
      </c>
      <c r="V429" s="7">
        <v>1.8191611212140934E-4</v>
      </c>
    </row>
    <row r="430" spans="1:22" x14ac:dyDescent="0.35">
      <c r="A430" s="5">
        <v>2017</v>
      </c>
      <c r="B430" s="14" t="s">
        <v>24</v>
      </c>
      <c r="C430" s="14" t="s">
        <v>46</v>
      </c>
      <c r="D430" s="14">
        <v>2005</v>
      </c>
      <c r="E430" s="14">
        <v>12</v>
      </c>
      <c r="F430" s="14">
        <v>132</v>
      </c>
      <c r="G430" s="14">
        <v>33</v>
      </c>
      <c r="H430" s="14">
        <v>165</v>
      </c>
      <c r="I430" s="14" t="b">
        <v>1</v>
      </c>
      <c r="J430" s="6">
        <v>0.2</v>
      </c>
      <c r="K430">
        <f t="shared" si="30"/>
        <v>3.2216494845360824E-4</v>
      </c>
      <c r="L430">
        <f t="shared" si="31"/>
        <v>1.7948953965443451E-2</v>
      </c>
      <c r="M430">
        <f t="shared" si="32"/>
        <v>3.5897907930886905E-3</v>
      </c>
      <c r="N430">
        <f t="shared" si="33"/>
        <v>1.7948953965443451E-2</v>
      </c>
      <c r="O430">
        <f t="shared" si="34"/>
        <v>0.21538744758532141</v>
      </c>
      <c r="Q430" s="7">
        <v>404</v>
      </c>
      <c r="R430" s="7">
        <v>1.198904634940753E-3</v>
      </c>
      <c r="S430" s="7">
        <v>1.0717471430807422E-3</v>
      </c>
      <c r="U430" s="7">
        <v>8.8428665351742275</v>
      </c>
      <c r="V430" s="7">
        <v>1.8191611212140934E-4</v>
      </c>
    </row>
    <row r="431" spans="1:22" x14ac:dyDescent="0.35">
      <c r="A431" s="3">
        <v>2013</v>
      </c>
      <c r="B431" s="13" t="s">
        <v>30</v>
      </c>
      <c r="C431" s="13" t="s">
        <v>124</v>
      </c>
      <c r="D431" s="13">
        <v>1998</v>
      </c>
      <c r="E431" s="17">
        <v>15</v>
      </c>
      <c r="F431" s="13">
        <v>92</v>
      </c>
      <c r="G431" s="13">
        <v>23</v>
      </c>
      <c r="H431" s="13">
        <v>115</v>
      </c>
      <c r="I431" s="13" t="b">
        <v>1</v>
      </c>
      <c r="J431" s="4">
        <v>0.2</v>
      </c>
      <c r="K431">
        <f t="shared" si="30"/>
        <v>2.2453920649796939E-4</v>
      </c>
      <c r="L431">
        <f t="shared" si="31"/>
        <v>1.498463234443773E-2</v>
      </c>
      <c r="M431">
        <f t="shared" si="32"/>
        <v>2.996926468887546E-3</v>
      </c>
      <c r="N431">
        <f t="shared" si="33"/>
        <v>1.498463234443773E-2</v>
      </c>
      <c r="O431">
        <f t="shared" si="34"/>
        <v>0.22476948516656595</v>
      </c>
      <c r="Q431" s="7">
        <v>405</v>
      </c>
      <c r="R431" s="7">
        <v>1.7041304240097332E-3</v>
      </c>
      <c r="S431" s="7">
        <v>5.6652135401176191E-4</v>
      </c>
      <c r="U431" s="7">
        <v>8.8647819417050187</v>
      </c>
      <c r="V431" s="7">
        <v>1.8191611212140934E-4</v>
      </c>
    </row>
    <row r="432" spans="1:22" x14ac:dyDescent="0.35">
      <c r="A432" s="5">
        <v>2014</v>
      </c>
      <c r="B432" s="14" t="s">
        <v>118</v>
      </c>
      <c r="C432" s="14" t="s">
        <v>119</v>
      </c>
      <c r="D432" s="14">
        <v>2001</v>
      </c>
      <c r="E432" s="14">
        <v>13</v>
      </c>
      <c r="F432" s="14">
        <v>88</v>
      </c>
      <c r="G432" s="14">
        <v>22</v>
      </c>
      <c r="H432" s="14">
        <v>110</v>
      </c>
      <c r="I432" s="14" t="b">
        <v>1</v>
      </c>
      <c r="J432" s="6">
        <v>0.2</v>
      </c>
      <c r="K432">
        <f t="shared" si="30"/>
        <v>2.1477663230240549E-4</v>
      </c>
      <c r="L432">
        <f t="shared" si="31"/>
        <v>1.4655259544013729E-2</v>
      </c>
      <c r="M432">
        <f t="shared" si="32"/>
        <v>2.9310519088027458E-3</v>
      </c>
      <c r="N432">
        <f t="shared" si="33"/>
        <v>1.4655259544013729E-2</v>
      </c>
      <c r="O432">
        <f t="shared" si="34"/>
        <v>0.19051837407217848</v>
      </c>
      <c r="Q432" s="7">
        <v>406</v>
      </c>
      <c r="R432" s="7">
        <v>1.3673132312970796E-3</v>
      </c>
      <c r="S432" s="7">
        <v>9.0333854672441558E-4</v>
      </c>
      <c r="U432" s="7">
        <v>8.8866973482358098</v>
      </c>
      <c r="V432" s="7">
        <v>1.8308350022172454E-4</v>
      </c>
    </row>
    <row r="433" spans="1:22" x14ac:dyDescent="0.35">
      <c r="A433" s="3">
        <v>2014</v>
      </c>
      <c r="B433" s="13" t="s">
        <v>128</v>
      </c>
      <c r="C433" s="13" t="s">
        <v>212</v>
      </c>
      <c r="D433" s="13">
        <v>2000</v>
      </c>
      <c r="E433" s="17">
        <v>14</v>
      </c>
      <c r="F433" s="13">
        <v>76</v>
      </c>
      <c r="G433" s="13">
        <v>19</v>
      </c>
      <c r="H433" s="13">
        <v>95</v>
      </c>
      <c r="I433" s="13" t="b">
        <v>1</v>
      </c>
      <c r="J433" s="4">
        <v>0.2</v>
      </c>
      <c r="K433">
        <f t="shared" si="30"/>
        <v>1.8548890971571385E-4</v>
      </c>
      <c r="L433">
        <f t="shared" si="31"/>
        <v>1.3619431328646356E-2</v>
      </c>
      <c r="M433">
        <f t="shared" si="32"/>
        <v>2.7238862657292715E-3</v>
      </c>
      <c r="N433">
        <f t="shared" si="33"/>
        <v>1.3619431328646356E-2</v>
      </c>
      <c r="O433">
        <f t="shared" si="34"/>
        <v>0.19067203860104898</v>
      </c>
      <c r="Q433" s="7">
        <v>407</v>
      </c>
      <c r="R433" s="7">
        <v>1.7041304240097332E-3</v>
      </c>
      <c r="S433" s="7">
        <v>5.6652135401176191E-4</v>
      </c>
      <c r="U433" s="7">
        <v>8.908612754766601</v>
      </c>
      <c r="V433" s="7">
        <v>1.8347765245451609E-4</v>
      </c>
    </row>
    <row r="434" spans="1:22" x14ac:dyDescent="0.35">
      <c r="A434" s="5">
        <v>2015</v>
      </c>
      <c r="B434" s="14" t="s">
        <v>24</v>
      </c>
      <c r="C434" s="14" t="s">
        <v>155</v>
      </c>
      <c r="D434" s="14">
        <v>2000</v>
      </c>
      <c r="E434" s="14">
        <v>15</v>
      </c>
      <c r="F434" s="14">
        <v>76</v>
      </c>
      <c r="G434" s="14">
        <v>19</v>
      </c>
      <c r="H434" s="14">
        <v>95</v>
      </c>
      <c r="I434" s="14" t="b">
        <v>1</v>
      </c>
      <c r="J434" s="6">
        <v>0.2</v>
      </c>
      <c r="K434">
        <f t="shared" si="30"/>
        <v>1.8548890971571385E-4</v>
      </c>
      <c r="L434">
        <f t="shared" si="31"/>
        <v>1.3619431328646356E-2</v>
      </c>
      <c r="M434">
        <f t="shared" si="32"/>
        <v>2.7238862657292715E-3</v>
      </c>
      <c r="N434">
        <f t="shared" si="33"/>
        <v>1.3619431328646356E-2</v>
      </c>
      <c r="O434">
        <f t="shared" si="34"/>
        <v>0.20429146992969535</v>
      </c>
      <c r="Q434" s="7">
        <v>408</v>
      </c>
      <c r="R434" s="7">
        <v>3.0275305051394343E-3</v>
      </c>
      <c r="S434" s="7">
        <v>1.0034003043429803E-3</v>
      </c>
      <c r="U434" s="7">
        <v>8.9305281612973921</v>
      </c>
      <c r="V434" s="7">
        <v>1.8347765245451609E-4</v>
      </c>
    </row>
    <row r="435" spans="1:22" x14ac:dyDescent="0.35">
      <c r="A435" s="24">
        <v>2016</v>
      </c>
      <c r="B435" s="17" t="s">
        <v>106</v>
      </c>
      <c r="C435" s="17" t="s">
        <v>107</v>
      </c>
      <c r="D435" s="17">
        <v>2005</v>
      </c>
      <c r="E435" s="17">
        <v>11</v>
      </c>
      <c r="F435" s="17">
        <v>76</v>
      </c>
      <c r="G435" s="17">
        <v>19</v>
      </c>
      <c r="H435" s="17">
        <v>95</v>
      </c>
      <c r="I435" s="17" t="b">
        <v>1</v>
      </c>
      <c r="J435" s="25">
        <v>0.2</v>
      </c>
      <c r="K435">
        <f t="shared" si="30"/>
        <v>1.8548890971571385E-4</v>
      </c>
      <c r="L435">
        <f t="shared" si="31"/>
        <v>1.3619431328646356E-2</v>
      </c>
      <c r="M435">
        <f t="shared" si="32"/>
        <v>2.7238862657292715E-3</v>
      </c>
      <c r="N435">
        <f t="shared" si="33"/>
        <v>1.3619431328646356E-2</v>
      </c>
      <c r="O435">
        <f t="shared" si="34"/>
        <v>0.14981374461510991</v>
      </c>
      <c r="Q435" s="7">
        <v>409</v>
      </c>
      <c r="R435" s="7">
        <v>1.944309663852244E-3</v>
      </c>
      <c r="S435" s="7">
        <v>4.1074320938450353E-4</v>
      </c>
      <c r="U435" s="7">
        <v>8.9524435678281833</v>
      </c>
      <c r="V435" s="7">
        <v>1.8347765245451609E-4</v>
      </c>
    </row>
    <row r="436" spans="1:22" x14ac:dyDescent="0.35">
      <c r="A436" s="3">
        <v>2013</v>
      </c>
      <c r="B436" s="13" t="s">
        <v>24</v>
      </c>
      <c r="C436" s="13" t="s">
        <v>257</v>
      </c>
      <c r="D436" s="13">
        <v>2004</v>
      </c>
      <c r="E436" s="14">
        <v>9</v>
      </c>
      <c r="F436" s="13">
        <v>64</v>
      </c>
      <c r="G436" s="13">
        <v>16</v>
      </c>
      <c r="H436" s="13">
        <v>80</v>
      </c>
      <c r="I436" s="13" t="b">
        <v>1</v>
      </c>
      <c r="J436" s="4">
        <v>0.2</v>
      </c>
      <c r="K436">
        <f t="shared" si="30"/>
        <v>1.5620118712902218E-4</v>
      </c>
      <c r="L436">
        <f t="shared" si="31"/>
        <v>1.2498047332644495E-2</v>
      </c>
      <c r="M436">
        <f t="shared" si="32"/>
        <v>2.4996094665288991E-3</v>
      </c>
      <c r="N436">
        <f t="shared" si="33"/>
        <v>1.2498047332644495E-2</v>
      </c>
      <c r="O436">
        <f t="shared" si="34"/>
        <v>0.11248242599380046</v>
      </c>
      <c r="Q436" s="7">
        <v>410</v>
      </c>
      <c r="R436" s="7">
        <v>1.4197195893969929E-3</v>
      </c>
      <c r="S436" s="7">
        <v>9.3533328383975465E-4</v>
      </c>
      <c r="U436" s="7">
        <v>8.9743589743589745</v>
      </c>
      <c r="V436" s="7">
        <v>1.8347765245451609E-4</v>
      </c>
    </row>
    <row r="437" spans="1:22" x14ac:dyDescent="0.35">
      <c r="A437" s="3">
        <v>2015</v>
      </c>
      <c r="B437" s="13" t="s">
        <v>94</v>
      </c>
      <c r="C437" s="13" t="s">
        <v>95</v>
      </c>
      <c r="D437" s="13">
        <v>2000</v>
      </c>
      <c r="E437" s="17">
        <v>15</v>
      </c>
      <c r="F437" s="13">
        <v>64</v>
      </c>
      <c r="G437" s="13">
        <v>16</v>
      </c>
      <c r="H437" s="13">
        <v>80</v>
      </c>
      <c r="I437" s="13" t="b">
        <v>1</v>
      </c>
      <c r="J437" s="4">
        <v>0.2</v>
      </c>
      <c r="K437">
        <f t="shared" si="30"/>
        <v>1.5620118712902218E-4</v>
      </c>
      <c r="L437">
        <f t="shared" si="31"/>
        <v>1.2498047332644495E-2</v>
      </c>
      <c r="M437">
        <f t="shared" si="32"/>
        <v>2.4996094665288991E-3</v>
      </c>
      <c r="N437">
        <f t="shared" si="33"/>
        <v>1.2498047332644495E-2</v>
      </c>
      <c r="O437">
        <f t="shared" si="34"/>
        <v>0.18747070998966742</v>
      </c>
      <c r="Q437" s="7">
        <v>411</v>
      </c>
      <c r="R437" s="7">
        <v>3.4080724600576524E-3</v>
      </c>
      <c r="S437" s="7">
        <v>7.1857811738400886E-4</v>
      </c>
      <c r="U437" s="7">
        <v>8.9962743808897656</v>
      </c>
      <c r="V437" s="7">
        <v>1.8347765245451609E-4</v>
      </c>
    </row>
    <row r="438" spans="1:22" x14ac:dyDescent="0.35">
      <c r="A438" s="3">
        <v>2016</v>
      </c>
      <c r="B438" s="13" t="s">
        <v>33</v>
      </c>
      <c r="C438" s="13" t="s">
        <v>86</v>
      </c>
      <c r="D438" s="13">
        <v>2002</v>
      </c>
      <c r="E438" s="14">
        <v>14</v>
      </c>
      <c r="F438" s="13">
        <v>56</v>
      </c>
      <c r="G438" s="13">
        <v>14</v>
      </c>
      <c r="H438" s="13">
        <v>70</v>
      </c>
      <c r="I438" s="13" t="b">
        <v>1</v>
      </c>
      <c r="J438" s="4">
        <v>0.2</v>
      </c>
      <c r="K438">
        <f t="shared" si="30"/>
        <v>1.3667603873789442E-4</v>
      </c>
      <c r="L438">
        <f t="shared" si="31"/>
        <v>1.1690852780609908E-2</v>
      </c>
      <c r="M438">
        <f t="shared" si="32"/>
        <v>2.3381705561219819E-3</v>
      </c>
      <c r="N438">
        <f t="shared" si="33"/>
        <v>1.1690852780609908E-2</v>
      </c>
      <c r="O438">
        <f t="shared" si="34"/>
        <v>0.16367193892853871</v>
      </c>
      <c r="Q438" s="7">
        <v>412</v>
      </c>
      <c r="R438" s="7">
        <v>2.7990387321461261E-3</v>
      </c>
      <c r="S438" s="7">
        <v>5.896146708992446E-4</v>
      </c>
      <c r="U438" s="7">
        <v>9.0181897874205568</v>
      </c>
      <c r="V438" s="7">
        <v>1.8347765245451609E-4</v>
      </c>
    </row>
    <row r="439" spans="1:22" x14ac:dyDescent="0.35">
      <c r="A439" s="3">
        <v>2014</v>
      </c>
      <c r="B439" s="13" t="s">
        <v>52</v>
      </c>
      <c r="C439" s="13" t="s">
        <v>90</v>
      </c>
      <c r="D439" s="13">
        <v>2001</v>
      </c>
      <c r="E439" s="17">
        <v>13</v>
      </c>
      <c r="F439" s="13">
        <v>52</v>
      </c>
      <c r="G439" s="13">
        <v>13</v>
      </c>
      <c r="H439" s="13">
        <v>65</v>
      </c>
      <c r="I439" s="13" t="b">
        <v>1</v>
      </c>
      <c r="J439" s="4">
        <v>0.2</v>
      </c>
      <c r="K439">
        <f t="shared" si="30"/>
        <v>1.2691346454233053E-4</v>
      </c>
      <c r="L439">
        <f t="shared" si="31"/>
        <v>1.1265587625256418E-2</v>
      </c>
      <c r="M439">
        <f t="shared" si="32"/>
        <v>2.2531175250512839E-3</v>
      </c>
      <c r="N439">
        <f t="shared" si="33"/>
        <v>1.1265587625256418E-2</v>
      </c>
      <c r="O439">
        <f t="shared" si="34"/>
        <v>0.14645263912833345</v>
      </c>
      <c r="Q439" s="7">
        <v>413</v>
      </c>
      <c r="R439" s="7">
        <v>2.517722704673354E-3</v>
      </c>
      <c r="S439" s="7">
        <v>1.6559652999588452E-3</v>
      </c>
      <c r="U439" s="7">
        <v>9.0401051939513479</v>
      </c>
      <c r="V439" s="7">
        <v>1.8347765245451609E-4</v>
      </c>
    </row>
    <row r="440" spans="1:22" x14ac:dyDescent="0.35">
      <c r="A440" s="3">
        <v>2013</v>
      </c>
      <c r="B440" s="13" t="s">
        <v>58</v>
      </c>
      <c r="C440" s="13" t="s">
        <v>329</v>
      </c>
      <c r="D440" s="13">
        <v>2006</v>
      </c>
      <c r="E440" s="14">
        <v>7</v>
      </c>
      <c r="F440" s="13">
        <v>48</v>
      </c>
      <c r="G440" s="13">
        <v>12</v>
      </c>
      <c r="H440" s="13">
        <v>60</v>
      </c>
      <c r="I440" s="13" t="b">
        <v>1</v>
      </c>
      <c r="J440" s="4">
        <v>0.2</v>
      </c>
      <c r="K440">
        <f t="shared" si="30"/>
        <v>1.1715089034676664E-4</v>
      </c>
      <c r="L440">
        <f t="shared" si="31"/>
        <v>1.0823626487770476E-2</v>
      </c>
      <c r="M440">
        <f t="shared" si="32"/>
        <v>2.1647252975540952E-3</v>
      </c>
      <c r="N440">
        <f t="shared" si="33"/>
        <v>1.0823626487770476E-2</v>
      </c>
      <c r="O440">
        <f t="shared" si="34"/>
        <v>7.576538541439333E-2</v>
      </c>
      <c r="Q440" s="7">
        <v>414</v>
      </c>
      <c r="R440" s="7">
        <v>2.33535779755281E-3</v>
      </c>
      <c r="S440" s="7">
        <v>1.1104223824149736E-3</v>
      </c>
      <c r="U440" s="7">
        <v>9.0620206004821391</v>
      </c>
      <c r="V440" s="7">
        <v>1.8347765245451631E-4</v>
      </c>
    </row>
    <row r="441" spans="1:22" x14ac:dyDescent="0.35">
      <c r="A441" s="24">
        <v>2014</v>
      </c>
      <c r="B441" s="17" t="s">
        <v>98</v>
      </c>
      <c r="C441" s="17" t="s">
        <v>333</v>
      </c>
      <c r="D441" s="17">
        <v>2002</v>
      </c>
      <c r="E441" s="17">
        <v>12</v>
      </c>
      <c r="F441" s="17">
        <v>48</v>
      </c>
      <c r="G441" s="17">
        <v>12</v>
      </c>
      <c r="H441" s="17">
        <v>60</v>
      </c>
      <c r="I441" s="17" t="b">
        <v>1</v>
      </c>
      <c r="J441" s="25">
        <v>0.2</v>
      </c>
      <c r="K441">
        <f t="shared" si="30"/>
        <v>1.1715089034676664E-4</v>
      </c>
      <c r="L441">
        <f t="shared" si="31"/>
        <v>1.0823626487770476E-2</v>
      </c>
      <c r="M441">
        <f t="shared" si="32"/>
        <v>2.1647252975540952E-3</v>
      </c>
      <c r="N441">
        <f t="shared" si="33"/>
        <v>1.0823626487770476E-2</v>
      </c>
      <c r="O441">
        <f t="shared" si="34"/>
        <v>0.1298835178532457</v>
      </c>
      <c r="Q441" s="7">
        <v>415</v>
      </c>
      <c r="R441" s="7">
        <v>1.1080827637877677E-3</v>
      </c>
      <c r="S441" s="7">
        <v>1.3284517679456546E-3</v>
      </c>
      <c r="U441" s="7">
        <v>9.0839360070129302</v>
      </c>
      <c r="V441" s="7">
        <v>1.850801077917995E-4</v>
      </c>
    </row>
    <row r="442" spans="1:22" x14ac:dyDescent="0.35">
      <c r="A442" s="5">
        <v>2013</v>
      </c>
      <c r="B442" s="14" t="s">
        <v>30</v>
      </c>
      <c r="C442" s="14" t="s">
        <v>349</v>
      </c>
      <c r="D442" s="14">
        <v>2005</v>
      </c>
      <c r="E442" s="14">
        <v>8</v>
      </c>
      <c r="F442" s="14">
        <v>44</v>
      </c>
      <c r="G442" s="14">
        <v>11</v>
      </c>
      <c r="H442" s="14">
        <v>55</v>
      </c>
      <c r="I442" s="14" t="b">
        <v>1</v>
      </c>
      <c r="J442" s="6">
        <v>0.2</v>
      </c>
      <c r="K442">
        <f t="shared" si="30"/>
        <v>1.0738831615120275E-4</v>
      </c>
      <c r="L442">
        <f t="shared" si="31"/>
        <v>1.0362833403620979E-2</v>
      </c>
      <c r="M442">
        <f t="shared" si="32"/>
        <v>2.0725666807241958E-3</v>
      </c>
      <c r="N442">
        <f t="shared" si="33"/>
        <v>1.0362833403620979E-2</v>
      </c>
      <c r="O442">
        <f t="shared" si="34"/>
        <v>8.290266722896783E-2</v>
      </c>
      <c r="Q442" s="7">
        <v>416</v>
      </c>
      <c r="R442" s="7">
        <v>2.0804363583779018E-3</v>
      </c>
      <c r="S442" s="7">
        <v>4.3494367132611766E-4</v>
      </c>
      <c r="U442" s="7">
        <v>9.1058514135437214</v>
      </c>
      <c r="V442" s="7">
        <v>1.850801077917995E-4</v>
      </c>
    </row>
    <row r="443" spans="1:22" x14ac:dyDescent="0.35">
      <c r="A443" s="3">
        <v>2013</v>
      </c>
      <c r="B443" s="13" t="s">
        <v>102</v>
      </c>
      <c r="C443" s="13" t="s">
        <v>380</v>
      </c>
      <c r="D443" s="13">
        <v>2001</v>
      </c>
      <c r="E443" s="17">
        <v>12</v>
      </c>
      <c r="F443" s="13">
        <v>40</v>
      </c>
      <c r="G443" s="13">
        <v>10</v>
      </c>
      <c r="H443" s="13">
        <v>50</v>
      </c>
      <c r="I443" s="13" t="b">
        <v>1</v>
      </c>
      <c r="J443" s="4">
        <v>0.2</v>
      </c>
      <c r="K443">
        <f t="shared" si="30"/>
        <v>9.762574195563887E-5</v>
      </c>
      <c r="L443">
        <f t="shared" si="31"/>
        <v>9.8805739689371719E-3</v>
      </c>
      <c r="M443">
        <f t="shared" si="32"/>
        <v>1.9761147937874344E-3</v>
      </c>
      <c r="N443">
        <f t="shared" si="33"/>
        <v>9.8805739689371719E-3</v>
      </c>
      <c r="O443">
        <f t="shared" si="34"/>
        <v>0.11856688762724607</v>
      </c>
      <c r="Q443" s="7">
        <v>417</v>
      </c>
      <c r="R443" s="7">
        <v>1.5664540952833822E-3</v>
      </c>
      <c r="S443" s="7">
        <v>1.0253755317405344E-3</v>
      </c>
      <c r="U443" s="7">
        <v>9.1277668200745126</v>
      </c>
      <c r="V443" s="7">
        <v>1.850801077917995E-4</v>
      </c>
    </row>
    <row r="444" spans="1:22" x14ac:dyDescent="0.35">
      <c r="A444" s="3">
        <v>2015</v>
      </c>
      <c r="B444" s="13" t="s">
        <v>52</v>
      </c>
      <c r="C444" s="13" t="s">
        <v>84</v>
      </c>
      <c r="D444" s="13">
        <v>2001</v>
      </c>
      <c r="E444" s="14">
        <v>14</v>
      </c>
      <c r="F444" s="13">
        <v>40</v>
      </c>
      <c r="G444" s="13">
        <v>10</v>
      </c>
      <c r="H444" s="13">
        <v>50</v>
      </c>
      <c r="I444" s="13" t="b">
        <v>1</v>
      </c>
      <c r="J444" s="4">
        <v>0.2</v>
      </c>
      <c r="K444">
        <f t="shared" si="30"/>
        <v>9.762574195563887E-5</v>
      </c>
      <c r="L444">
        <f t="shared" si="31"/>
        <v>9.8805739689371719E-3</v>
      </c>
      <c r="M444">
        <f t="shared" si="32"/>
        <v>1.9761147937874344E-3</v>
      </c>
      <c r="N444">
        <f t="shared" si="33"/>
        <v>9.8805739689371719E-3</v>
      </c>
      <c r="O444">
        <f t="shared" si="34"/>
        <v>0.13832803556512041</v>
      </c>
      <c r="Q444" s="7">
        <v>418</v>
      </c>
      <c r="R444" s="7">
        <v>1.9523266655254482E-3</v>
      </c>
      <c r="S444" s="7">
        <v>6.3950296149846843E-4</v>
      </c>
      <c r="U444" s="7">
        <v>9.1496822266053037</v>
      </c>
      <c r="V444" s="7">
        <v>1.850801077917995E-4</v>
      </c>
    </row>
    <row r="445" spans="1:22" x14ac:dyDescent="0.35">
      <c r="A445" s="3">
        <v>2015</v>
      </c>
      <c r="B445" s="13" t="s">
        <v>128</v>
      </c>
      <c r="C445" s="13" t="s">
        <v>212</v>
      </c>
      <c r="D445" s="13">
        <v>2002</v>
      </c>
      <c r="E445" s="17">
        <v>13</v>
      </c>
      <c r="F445" s="13">
        <v>40</v>
      </c>
      <c r="G445" s="13">
        <v>10</v>
      </c>
      <c r="H445" s="13">
        <v>50</v>
      </c>
      <c r="I445" s="13" t="b">
        <v>1</v>
      </c>
      <c r="J445" s="4">
        <v>0.2</v>
      </c>
      <c r="K445">
        <f t="shared" si="30"/>
        <v>9.762574195563887E-5</v>
      </c>
      <c r="L445">
        <f t="shared" si="31"/>
        <v>9.8805739689371719E-3</v>
      </c>
      <c r="M445">
        <f t="shared" si="32"/>
        <v>1.9761147937874344E-3</v>
      </c>
      <c r="N445">
        <f t="shared" si="33"/>
        <v>9.8805739689371719E-3</v>
      </c>
      <c r="O445">
        <f t="shared" si="34"/>
        <v>0.12844746159618323</v>
      </c>
      <c r="Q445" s="7">
        <v>419</v>
      </c>
      <c r="R445" s="7">
        <v>2.3744153102285377E-3</v>
      </c>
      <c r="S445" s="7">
        <v>1.5482668840564309E-3</v>
      </c>
      <c r="U445" s="7">
        <v>9.1715976331360949</v>
      </c>
      <c r="V445" s="7">
        <v>1.850801077917995E-4</v>
      </c>
    </row>
    <row r="446" spans="1:22" x14ac:dyDescent="0.35">
      <c r="A446" s="5">
        <v>2013</v>
      </c>
      <c r="B446" s="14" t="s">
        <v>24</v>
      </c>
      <c r="C446" s="14" t="s">
        <v>29</v>
      </c>
      <c r="D446" s="14">
        <v>2001</v>
      </c>
      <c r="E446" s="14">
        <v>12</v>
      </c>
      <c r="F446" s="14">
        <v>105</v>
      </c>
      <c r="G446" s="14">
        <v>26</v>
      </c>
      <c r="H446" s="14">
        <v>131</v>
      </c>
      <c r="I446" s="14" t="b">
        <v>1</v>
      </c>
      <c r="J446" s="6">
        <v>0.19847328244274801</v>
      </c>
      <c r="K446">
        <f t="shared" si="30"/>
        <v>2.557794439237738E-4</v>
      </c>
      <c r="L446">
        <f t="shared" si="31"/>
        <v>1.599310613745103E-2</v>
      </c>
      <c r="M446">
        <f t="shared" si="32"/>
        <v>3.174204271555165E-3</v>
      </c>
      <c r="N446">
        <f t="shared" si="33"/>
        <v>1.599310613745103E-2</v>
      </c>
      <c r="O446">
        <f t="shared" si="34"/>
        <v>0.19191727364941236</v>
      </c>
      <c r="Q446" s="7">
        <v>420</v>
      </c>
      <c r="R446" s="7">
        <v>2.1723485714331935E-3</v>
      </c>
      <c r="S446" s="7">
        <v>7.050484962451615E-4</v>
      </c>
      <c r="U446" s="7">
        <v>9.193513039666886</v>
      </c>
      <c r="V446" s="7">
        <v>1.850801077917995E-4</v>
      </c>
    </row>
    <row r="447" spans="1:22" x14ac:dyDescent="0.35">
      <c r="A447" s="24">
        <v>2014</v>
      </c>
      <c r="B447" s="17" t="s">
        <v>30</v>
      </c>
      <c r="C447" s="17" t="s">
        <v>72</v>
      </c>
      <c r="D447" s="17">
        <v>2001</v>
      </c>
      <c r="E447" s="17">
        <v>13</v>
      </c>
      <c r="F447" s="17">
        <v>190</v>
      </c>
      <c r="G447" s="17">
        <v>47</v>
      </c>
      <c r="H447" s="17">
        <v>237</v>
      </c>
      <c r="I447" s="17" t="b">
        <v>1</v>
      </c>
      <c r="J447" s="25">
        <v>0.19831223628691999</v>
      </c>
      <c r="K447">
        <f t="shared" si="30"/>
        <v>4.6274601686972821E-4</v>
      </c>
      <c r="L447">
        <f t="shared" si="31"/>
        <v>2.1511532183220428E-2</v>
      </c>
      <c r="M447">
        <f t="shared" si="32"/>
        <v>4.2660000532124933E-3</v>
      </c>
      <c r="N447">
        <f t="shared" si="33"/>
        <v>2.1511532183220428E-2</v>
      </c>
      <c r="O447">
        <f t="shared" si="34"/>
        <v>0.27964991838186559</v>
      </c>
      <c r="Q447" s="7">
        <v>421</v>
      </c>
      <c r="R447" s="7">
        <v>2.5533736370744161E-3</v>
      </c>
      <c r="S447" s="7">
        <v>5.2084628492446872E-4</v>
      </c>
      <c r="U447" s="7">
        <v>9.2154284461976772</v>
      </c>
      <c r="V447" s="7">
        <v>1.850801077917995E-4</v>
      </c>
    </row>
    <row r="448" spans="1:22" x14ac:dyDescent="0.35">
      <c r="A448" s="5">
        <v>2017</v>
      </c>
      <c r="B448" s="14" t="s">
        <v>52</v>
      </c>
      <c r="C448" s="14" t="s">
        <v>62</v>
      </c>
      <c r="D448" s="14">
        <v>2005</v>
      </c>
      <c r="E448" s="14">
        <v>12</v>
      </c>
      <c r="F448" s="14">
        <v>85</v>
      </c>
      <c r="G448" s="14">
        <v>21</v>
      </c>
      <c r="H448" s="14">
        <v>106</v>
      </c>
      <c r="I448" s="14" t="b">
        <v>1</v>
      </c>
      <c r="J448" s="6">
        <v>0.19811320754716999</v>
      </c>
      <c r="K448">
        <f t="shared" si="30"/>
        <v>2.0696657294595438E-4</v>
      </c>
      <c r="L448">
        <f t="shared" si="31"/>
        <v>1.4386332852605432E-2</v>
      </c>
      <c r="M448">
        <f t="shared" si="32"/>
        <v>2.8501225462708901E-3</v>
      </c>
      <c r="N448">
        <f t="shared" si="33"/>
        <v>1.4386332852605432E-2</v>
      </c>
      <c r="O448">
        <f t="shared" si="34"/>
        <v>0.17263599423126519</v>
      </c>
      <c r="Q448" s="7">
        <v>422</v>
      </c>
      <c r="R448" s="7">
        <v>1.223928892619691E-3</v>
      </c>
      <c r="S448" s="7">
        <v>1.9747869728345691E-3</v>
      </c>
      <c r="U448" s="7">
        <v>9.2373438527284684</v>
      </c>
      <c r="V448" s="7">
        <v>1.867252966599018E-4</v>
      </c>
    </row>
    <row r="449" spans="1:22" x14ac:dyDescent="0.35">
      <c r="A449" s="24">
        <v>2014</v>
      </c>
      <c r="B449" s="17" t="s">
        <v>106</v>
      </c>
      <c r="C449" s="17" t="s">
        <v>174</v>
      </c>
      <c r="D449" s="17">
        <v>2005</v>
      </c>
      <c r="E449" s="17">
        <v>9</v>
      </c>
      <c r="F449" s="17">
        <v>73</v>
      </c>
      <c r="G449" s="17">
        <v>18</v>
      </c>
      <c r="H449" s="17">
        <v>91</v>
      </c>
      <c r="I449" s="17" t="b">
        <v>1</v>
      </c>
      <c r="J449" s="25">
        <v>0.19780219780219799</v>
      </c>
      <c r="K449">
        <f t="shared" si="30"/>
        <v>1.7767885035926273E-4</v>
      </c>
      <c r="L449">
        <f t="shared" si="31"/>
        <v>1.3329623038903341E-2</v>
      </c>
      <c r="M449">
        <f t="shared" si="32"/>
        <v>2.6366287329698942E-3</v>
      </c>
      <c r="N449">
        <f t="shared" si="33"/>
        <v>1.3329623038903341E-2</v>
      </c>
      <c r="O449">
        <f t="shared" si="34"/>
        <v>0.11996660735013007</v>
      </c>
      <c r="Q449" s="7">
        <v>423</v>
      </c>
      <c r="R449" s="7">
        <v>2.0862731252445452E-3</v>
      </c>
      <c r="S449" s="7">
        <v>1.3479245675650426E-3</v>
      </c>
      <c r="U449" s="7">
        <v>9.2592592592592595</v>
      </c>
      <c r="V449" s="7">
        <v>1.867252966599018E-4</v>
      </c>
    </row>
    <row r="450" spans="1:22" x14ac:dyDescent="0.35">
      <c r="A450" s="5">
        <v>2015</v>
      </c>
      <c r="B450" s="14" t="s">
        <v>128</v>
      </c>
      <c r="C450" s="14" t="s">
        <v>129</v>
      </c>
      <c r="D450" s="14">
        <v>2002</v>
      </c>
      <c r="E450" s="14">
        <v>13</v>
      </c>
      <c r="F450" s="14">
        <v>73</v>
      </c>
      <c r="G450" s="14">
        <v>18</v>
      </c>
      <c r="H450" s="14">
        <v>91</v>
      </c>
      <c r="I450" s="14" t="b">
        <v>1</v>
      </c>
      <c r="J450" s="6">
        <v>0.19780219780219799</v>
      </c>
      <c r="K450">
        <f t="shared" si="30"/>
        <v>1.7767885035926273E-4</v>
      </c>
      <c r="L450">
        <f t="shared" si="31"/>
        <v>1.3329623038903341E-2</v>
      </c>
      <c r="M450">
        <f t="shared" si="32"/>
        <v>2.6366287329698942E-3</v>
      </c>
      <c r="N450">
        <f t="shared" si="33"/>
        <v>1.3329623038903341E-2</v>
      </c>
      <c r="O450">
        <f t="shared" si="34"/>
        <v>0.17328509950574345</v>
      </c>
      <c r="Q450" s="7">
        <v>424</v>
      </c>
      <c r="R450" s="7">
        <v>2.1887691228702393E-3</v>
      </c>
      <c r="S450" s="7">
        <v>1.4119495213507083E-3</v>
      </c>
      <c r="U450" s="7">
        <v>9.2811746657900507</v>
      </c>
      <c r="V450" s="7">
        <v>1.867252966599018E-4</v>
      </c>
    </row>
    <row r="451" spans="1:22" x14ac:dyDescent="0.35">
      <c r="A451" s="24">
        <v>2013</v>
      </c>
      <c r="B451" s="17" t="s">
        <v>52</v>
      </c>
      <c r="C451" s="17" t="s">
        <v>131</v>
      </c>
      <c r="D451" s="17">
        <v>2003</v>
      </c>
      <c r="E451" s="17">
        <v>10</v>
      </c>
      <c r="F451" s="17">
        <v>69</v>
      </c>
      <c r="G451" s="17">
        <v>17</v>
      </c>
      <c r="H451" s="17">
        <v>86</v>
      </c>
      <c r="I451" s="17" t="b">
        <v>1</v>
      </c>
      <c r="J451" s="25">
        <v>0.19767441860465099</v>
      </c>
      <c r="K451">
        <f t="shared" si="30"/>
        <v>1.6791627616369884E-4</v>
      </c>
      <c r="L451">
        <f t="shared" si="31"/>
        <v>1.2958251277224827E-2</v>
      </c>
      <c r="M451">
        <f t="shared" si="32"/>
        <v>2.5615147873583937E-3</v>
      </c>
      <c r="N451">
        <f t="shared" si="33"/>
        <v>1.2958251277224827E-2</v>
      </c>
      <c r="O451">
        <f t="shared" si="34"/>
        <v>0.12958251277224828</v>
      </c>
      <c r="Q451" s="7">
        <v>425</v>
      </c>
      <c r="R451" s="7">
        <v>2.4411423951769375E-3</v>
      </c>
      <c r="S451" s="7">
        <v>1.5699802806254633E-3</v>
      </c>
      <c r="U451" s="7">
        <v>9.3030900723208418</v>
      </c>
      <c r="V451" s="7">
        <v>1.867252966599018E-4</v>
      </c>
    </row>
    <row r="452" spans="1:22" x14ac:dyDescent="0.35">
      <c r="A452" s="3">
        <v>2014</v>
      </c>
      <c r="B452" s="13" t="s">
        <v>24</v>
      </c>
      <c r="C452" s="13" t="s">
        <v>122</v>
      </c>
      <c r="D452" s="13">
        <v>2003</v>
      </c>
      <c r="E452" s="14">
        <v>11</v>
      </c>
      <c r="F452" s="13">
        <v>69</v>
      </c>
      <c r="G452" s="13">
        <v>17</v>
      </c>
      <c r="H452" s="13">
        <v>86</v>
      </c>
      <c r="I452" s="13" t="b">
        <v>1</v>
      </c>
      <c r="J452" s="4">
        <v>0.19767441860465099</v>
      </c>
      <c r="K452">
        <f t="shared" ref="K452:K515" si="35">H452/$H$1</f>
        <v>1.6791627616369884E-4</v>
      </c>
      <c r="L452">
        <f t="shared" ref="L452:L515" si="36">SQRT(K452)</f>
        <v>1.2958251277224827E-2</v>
      </c>
      <c r="M452">
        <f t="shared" ref="M452:M515" si="37">J452*L452</f>
        <v>2.5615147873583937E-3</v>
      </c>
      <c r="N452">
        <f t="shared" ref="N452:N515" si="38">L452</f>
        <v>1.2958251277224827E-2</v>
      </c>
      <c r="O452">
        <f t="shared" ref="O452:O515" si="39">E452*L452</f>
        <v>0.14254076404947311</v>
      </c>
      <c r="Q452" s="7">
        <v>426</v>
      </c>
      <c r="R452" s="7">
        <v>2.2930539987863719E-3</v>
      </c>
      <c r="S452" s="7">
        <v>1.456360201006977E-3</v>
      </c>
      <c r="U452" s="7">
        <v>9.325005478851633</v>
      </c>
      <c r="V452" s="7">
        <v>1.867252966599018E-4</v>
      </c>
    </row>
    <row r="453" spans="1:22" x14ac:dyDescent="0.35">
      <c r="A453" s="24">
        <v>2014</v>
      </c>
      <c r="B453" s="17" t="s">
        <v>52</v>
      </c>
      <c r="C453" s="17" t="s">
        <v>62</v>
      </c>
      <c r="D453" s="17">
        <v>2001</v>
      </c>
      <c r="E453" s="17">
        <v>13</v>
      </c>
      <c r="F453" s="17">
        <v>130</v>
      </c>
      <c r="G453" s="17">
        <v>32</v>
      </c>
      <c r="H453" s="17">
        <v>162</v>
      </c>
      <c r="I453" s="17" t="b">
        <v>1</v>
      </c>
      <c r="J453" s="25">
        <v>0.19753086419753099</v>
      </c>
      <c r="K453">
        <f t="shared" si="35"/>
        <v>3.163074039362699E-4</v>
      </c>
      <c r="L453">
        <f t="shared" si="36"/>
        <v>1.7785033144086908E-2</v>
      </c>
      <c r="M453">
        <f t="shared" si="37"/>
        <v>3.5130929667332184E-3</v>
      </c>
      <c r="N453">
        <f t="shared" si="38"/>
        <v>1.7785033144086908E-2</v>
      </c>
      <c r="O453">
        <f t="shared" si="39"/>
        <v>0.23120543087312981</v>
      </c>
      <c r="Q453" s="7">
        <v>427</v>
      </c>
      <c r="R453" s="7">
        <v>3.0518652213515568E-3</v>
      </c>
      <c r="S453" s="7">
        <v>5.9191041745592721E-4</v>
      </c>
      <c r="U453" s="7">
        <v>9.3469208853824242</v>
      </c>
      <c r="V453" s="7">
        <v>1.8841515279310889E-4</v>
      </c>
    </row>
    <row r="454" spans="1:22" x14ac:dyDescent="0.35">
      <c r="A454" s="5">
        <v>2014</v>
      </c>
      <c r="B454" s="14" t="s">
        <v>106</v>
      </c>
      <c r="C454" s="14" t="s">
        <v>174</v>
      </c>
      <c r="D454" s="14">
        <v>2004</v>
      </c>
      <c r="E454" s="14">
        <v>10</v>
      </c>
      <c r="F454" s="14">
        <v>65</v>
      </c>
      <c r="G454" s="14">
        <v>16</v>
      </c>
      <c r="H454" s="14">
        <v>81</v>
      </c>
      <c r="I454" s="14" t="b">
        <v>1</v>
      </c>
      <c r="J454" s="6">
        <v>0.19753086419753099</v>
      </c>
      <c r="K454">
        <f t="shared" si="35"/>
        <v>1.5815370196813495E-4</v>
      </c>
      <c r="L454">
        <f t="shared" si="36"/>
        <v>1.2575917539811358E-2</v>
      </c>
      <c r="M454">
        <f t="shared" si="37"/>
        <v>2.4841318597158255E-3</v>
      </c>
      <c r="N454">
        <f t="shared" si="38"/>
        <v>1.2575917539811358E-2</v>
      </c>
      <c r="O454">
        <f t="shared" si="39"/>
        <v>0.12575917539811357</v>
      </c>
      <c r="Q454" s="7">
        <v>428</v>
      </c>
      <c r="R454" s="7">
        <v>2.1954320579871418E-3</v>
      </c>
      <c r="S454" s="7">
        <v>1.3943587351015487E-3</v>
      </c>
      <c r="U454" s="7">
        <v>9.3688362919132153</v>
      </c>
      <c r="V454" s="7">
        <v>1.8841515279310889E-4</v>
      </c>
    </row>
    <row r="455" spans="1:22" x14ac:dyDescent="0.35">
      <c r="A455" s="24">
        <v>2014</v>
      </c>
      <c r="B455" s="17" t="s">
        <v>33</v>
      </c>
      <c r="C455" s="17" t="s">
        <v>34</v>
      </c>
      <c r="D455" s="17">
        <v>2002</v>
      </c>
      <c r="E455" s="17">
        <v>12</v>
      </c>
      <c r="F455" s="17">
        <v>126</v>
      </c>
      <c r="G455" s="17">
        <v>31</v>
      </c>
      <c r="H455" s="17">
        <v>157</v>
      </c>
      <c r="I455" s="17" t="b">
        <v>1</v>
      </c>
      <c r="J455" s="25">
        <v>0.19745222929936301</v>
      </c>
      <c r="K455">
        <f t="shared" si="35"/>
        <v>3.06544829740706E-4</v>
      </c>
      <c r="L455">
        <f t="shared" si="36"/>
        <v>1.7508421680457267E-2</v>
      </c>
      <c r="M455">
        <f t="shared" si="37"/>
        <v>3.457076892319587E-3</v>
      </c>
      <c r="N455">
        <f t="shared" si="38"/>
        <v>1.7508421680457267E-2</v>
      </c>
      <c r="O455">
        <f t="shared" si="39"/>
        <v>0.21010106016548719</v>
      </c>
      <c r="Q455" s="7">
        <v>429</v>
      </c>
      <c r="R455" s="7">
        <v>2.5100929826566264E-3</v>
      </c>
      <c r="S455" s="7">
        <v>4.8683348623091956E-4</v>
      </c>
      <c r="U455" s="7">
        <v>9.3907516984440065</v>
      </c>
      <c r="V455" s="7">
        <v>1.8841515279310889E-4</v>
      </c>
    </row>
    <row r="456" spans="1:22" x14ac:dyDescent="0.35">
      <c r="A456" s="5">
        <v>2013</v>
      </c>
      <c r="B456" s="14" t="s">
        <v>58</v>
      </c>
      <c r="C456" s="14" t="s">
        <v>142</v>
      </c>
      <c r="D456" s="14">
        <v>2002</v>
      </c>
      <c r="E456" s="14">
        <v>11</v>
      </c>
      <c r="F456" s="14">
        <v>61</v>
      </c>
      <c r="G456" s="14">
        <v>15</v>
      </c>
      <c r="H456" s="14">
        <v>76</v>
      </c>
      <c r="I456" s="14" t="b">
        <v>1</v>
      </c>
      <c r="J456" s="6">
        <v>0.197368421052632</v>
      </c>
      <c r="K456">
        <f t="shared" si="35"/>
        <v>1.4839112777257108E-4</v>
      </c>
      <c r="L456">
        <f t="shared" si="36"/>
        <v>1.2181589706297413E-2</v>
      </c>
      <c r="M456">
        <f t="shared" si="37"/>
        <v>2.4042611262429154E-3</v>
      </c>
      <c r="N456">
        <f t="shared" si="38"/>
        <v>1.2181589706297413E-2</v>
      </c>
      <c r="O456">
        <f t="shared" si="39"/>
        <v>0.13399748676927153</v>
      </c>
      <c r="Q456" s="7">
        <v>430</v>
      </c>
      <c r="R456" s="7">
        <v>2.0133483014636612E-3</v>
      </c>
      <c r="S456" s="7">
        <v>9.1770360733908459E-4</v>
      </c>
      <c r="U456" s="7">
        <v>9.4126671049747976</v>
      </c>
      <c r="V456" s="7">
        <v>1.8841515279310889E-4</v>
      </c>
    </row>
    <row r="457" spans="1:22" x14ac:dyDescent="0.35">
      <c r="A457" s="3">
        <v>2015</v>
      </c>
      <c r="B457" s="13" t="s">
        <v>79</v>
      </c>
      <c r="C457" s="13" t="s">
        <v>80</v>
      </c>
      <c r="D457" s="13">
        <v>2005</v>
      </c>
      <c r="E457" s="17">
        <v>10</v>
      </c>
      <c r="F457" s="13">
        <v>61</v>
      </c>
      <c r="G457" s="13">
        <v>15</v>
      </c>
      <c r="H457" s="13">
        <v>76</v>
      </c>
      <c r="I457" s="13" t="b">
        <v>1</v>
      </c>
      <c r="J457" s="4">
        <v>0.197368421052632</v>
      </c>
      <c r="K457">
        <f t="shared" si="35"/>
        <v>1.4839112777257108E-4</v>
      </c>
      <c r="L457">
        <f t="shared" si="36"/>
        <v>1.2181589706297413E-2</v>
      </c>
      <c r="M457">
        <f t="shared" si="37"/>
        <v>2.4042611262429154E-3</v>
      </c>
      <c r="N457">
        <f t="shared" si="38"/>
        <v>1.2181589706297413E-2</v>
      </c>
      <c r="O457">
        <f t="shared" si="39"/>
        <v>0.12181589706297413</v>
      </c>
      <c r="Q457" s="7">
        <v>431</v>
      </c>
      <c r="R457" s="7">
        <v>2.0762260974443712E-3</v>
      </c>
      <c r="S457" s="7">
        <v>6.4766016828490033E-4</v>
      </c>
      <c r="U457" s="7">
        <v>9.4345825115055888</v>
      </c>
      <c r="V457" s="7">
        <v>1.8841515279310889E-4</v>
      </c>
    </row>
    <row r="458" spans="1:22" x14ac:dyDescent="0.35">
      <c r="A458" s="5">
        <v>2017</v>
      </c>
      <c r="B458" s="14" t="s">
        <v>52</v>
      </c>
      <c r="C458" s="14" t="s">
        <v>90</v>
      </c>
      <c r="D458" s="14">
        <v>2006</v>
      </c>
      <c r="E458" s="14">
        <v>11</v>
      </c>
      <c r="F458" s="14">
        <v>61</v>
      </c>
      <c r="G458" s="14">
        <v>15</v>
      </c>
      <c r="H458" s="14">
        <v>76</v>
      </c>
      <c r="I458" s="14" t="b">
        <v>1</v>
      </c>
      <c r="J458" s="6">
        <v>0.197368421052632</v>
      </c>
      <c r="K458">
        <f t="shared" si="35"/>
        <v>1.4839112777257108E-4</v>
      </c>
      <c r="L458">
        <f t="shared" si="36"/>
        <v>1.2181589706297413E-2</v>
      </c>
      <c r="M458">
        <f t="shared" si="37"/>
        <v>2.4042611262429154E-3</v>
      </c>
      <c r="N458">
        <f t="shared" si="38"/>
        <v>1.2181589706297413E-2</v>
      </c>
      <c r="O458">
        <f t="shared" si="39"/>
        <v>0.13399748676927153</v>
      </c>
      <c r="Q458" s="7">
        <v>432</v>
      </c>
      <c r="R458" s="7">
        <v>2.2814065917672538E-3</v>
      </c>
      <c r="S458" s="7">
        <v>4.4247967396201767E-4</v>
      </c>
      <c r="U458" s="7">
        <v>9.45649791803638</v>
      </c>
      <c r="V458" s="7">
        <v>1.8841515279310889E-4</v>
      </c>
    </row>
    <row r="459" spans="1:22" x14ac:dyDescent="0.35">
      <c r="A459" s="3">
        <v>2014</v>
      </c>
      <c r="B459" s="13" t="s">
        <v>52</v>
      </c>
      <c r="C459" s="13" t="s">
        <v>53</v>
      </c>
      <c r="D459" s="13">
        <v>2002</v>
      </c>
      <c r="E459" s="17">
        <v>12</v>
      </c>
      <c r="F459" s="13">
        <v>118</v>
      </c>
      <c r="G459" s="13">
        <v>29</v>
      </c>
      <c r="H459" s="13">
        <v>147</v>
      </c>
      <c r="I459" s="13" t="b">
        <v>1</v>
      </c>
      <c r="J459" s="4">
        <v>0.19727891156462601</v>
      </c>
      <c r="K459">
        <f t="shared" si="35"/>
        <v>2.8701968134957828E-4</v>
      </c>
      <c r="L459">
        <f t="shared" si="36"/>
        <v>1.6941655212805457E-2</v>
      </c>
      <c r="M459">
        <f t="shared" si="37"/>
        <v>3.3422313004854332E-3</v>
      </c>
      <c r="N459">
        <f t="shared" si="38"/>
        <v>1.6941655212805457E-2</v>
      </c>
      <c r="O459">
        <f t="shared" si="39"/>
        <v>0.2032998625536655</v>
      </c>
      <c r="Q459" s="7">
        <v>433</v>
      </c>
      <c r="R459" s="7">
        <v>1.4606846144757232E-3</v>
      </c>
      <c r="S459" s="7">
        <v>1.2632016512535483E-3</v>
      </c>
      <c r="U459" s="7">
        <v>9.4784133245671711</v>
      </c>
      <c r="V459" s="7">
        <v>1.8841515279310889E-4</v>
      </c>
    </row>
    <row r="460" spans="1:22" x14ac:dyDescent="0.35">
      <c r="A460" s="5">
        <v>2013</v>
      </c>
      <c r="B460" s="14" t="s">
        <v>98</v>
      </c>
      <c r="C460" s="14" t="s">
        <v>99</v>
      </c>
      <c r="D460" s="14">
        <v>2000</v>
      </c>
      <c r="E460" s="14">
        <v>13</v>
      </c>
      <c r="F460" s="14">
        <v>57</v>
      </c>
      <c r="G460" s="14">
        <v>14</v>
      </c>
      <c r="H460" s="14">
        <v>71</v>
      </c>
      <c r="I460" s="14" t="b">
        <v>1</v>
      </c>
      <c r="J460" s="6">
        <v>0.19718309859154901</v>
      </c>
      <c r="K460">
        <f t="shared" si="35"/>
        <v>1.3862855357700719E-4</v>
      </c>
      <c r="L460">
        <f t="shared" si="36"/>
        <v>1.1774062747285119E-2</v>
      </c>
      <c r="M460">
        <f t="shared" si="37"/>
        <v>2.3216461755210058E-3</v>
      </c>
      <c r="N460">
        <f t="shared" si="38"/>
        <v>1.1774062747285119E-2</v>
      </c>
      <c r="O460">
        <f t="shared" si="39"/>
        <v>0.15306281571470656</v>
      </c>
      <c r="Q460" s="7">
        <v>434</v>
      </c>
      <c r="R460" s="7">
        <v>9.6384306168547642E-4</v>
      </c>
      <c r="S460" s="7">
        <v>1.5357664048434227E-3</v>
      </c>
      <c r="U460" s="7">
        <v>9.5003287310979623</v>
      </c>
      <c r="V460" s="7">
        <v>1.8841515279310889E-4</v>
      </c>
    </row>
    <row r="461" spans="1:22" x14ac:dyDescent="0.35">
      <c r="A461" s="3">
        <v>2016</v>
      </c>
      <c r="B461" s="13" t="s">
        <v>190</v>
      </c>
      <c r="C461" s="13" t="s">
        <v>219</v>
      </c>
      <c r="D461" s="13">
        <v>2005</v>
      </c>
      <c r="E461" s="17">
        <v>11</v>
      </c>
      <c r="F461" s="13">
        <v>57</v>
      </c>
      <c r="G461" s="13">
        <v>14</v>
      </c>
      <c r="H461" s="13">
        <v>71</v>
      </c>
      <c r="I461" s="13" t="b">
        <v>1</v>
      </c>
      <c r="J461" s="4">
        <v>0.19718309859154901</v>
      </c>
      <c r="K461">
        <f t="shared" si="35"/>
        <v>1.3862855357700719E-4</v>
      </c>
      <c r="L461">
        <f t="shared" si="36"/>
        <v>1.1774062747285119E-2</v>
      </c>
      <c r="M461">
        <f t="shared" si="37"/>
        <v>2.3216461755210058E-3</v>
      </c>
      <c r="N461">
        <f t="shared" si="38"/>
        <v>1.1774062747285119E-2</v>
      </c>
      <c r="O461">
        <f t="shared" si="39"/>
        <v>0.12951469022013631</v>
      </c>
      <c r="Q461" s="7">
        <v>435</v>
      </c>
      <c r="R461" s="7">
        <v>2.0935622700296863E-3</v>
      </c>
      <c r="S461" s="7">
        <v>4.0604719649921283E-4</v>
      </c>
      <c r="U461" s="7">
        <v>9.5222441376287534</v>
      </c>
      <c r="V461" s="7">
        <v>1.8841515279310889E-4</v>
      </c>
    </row>
    <row r="462" spans="1:22" x14ac:dyDescent="0.35">
      <c r="A462" s="3">
        <v>2016</v>
      </c>
      <c r="B462" s="13" t="s">
        <v>24</v>
      </c>
      <c r="C462" s="13" t="s">
        <v>183</v>
      </c>
      <c r="D462" s="13">
        <v>2004</v>
      </c>
      <c r="E462" s="14">
        <v>12</v>
      </c>
      <c r="F462" s="13">
        <v>57</v>
      </c>
      <c r="G462" s="13">
        <v>14</v>
      </c>
      <c r="H462" s="13">
        <v>71</v>
      </c>
      <c r="I462" s="13" t="b">
        <v>1</v>
      </c>
      <c r="J462" s="4">
        <v>0.19718309859154901</v>
      </c>
      <c r="K462">
        <f t="shared" si="35"/>
        <v>1.3862855357700719E-4</v>
      </c>
      <c r="L462">
        <f t="shared" si="36"/>
        <v>1.1774062747285119E-2</v>
      </c>
      <c r="M462">
        <f t="shared" si="37"/>
        <v>2.3216461755210058E-3</v>
      </c>
      <c r="N462">
        <f t="shared" si="38"/>
        <v>1.1774062747285119E-2</v>
      </c>
      <c r="O462">
        <f t="shared" si="39"/>
        <v>0.14128875296742144</v>
      </c>
      <c r="Q462" s="7">
        <v>436</v>
      </c>
      <c r="R462" s="7">
        <v>1.7822222572118859E-3</v>
      </c>
      <c r="S462" s="7">
        <v>5.5594829891009601E-4</v>
      </c>
      <c r="U462" s="7">
        <v>9.5441595441595446</v>
      </c>
      <c r="V462" s="7">
        <v>1.9015173469046266E-4</v>
      </c>
    </row>
    <row r="463" spans="1:22" x14ac:dyDescent="0.35">
      <c r="A463" s="24">
        <v>2014</v>
      </c>
      <c r="B463" s="17" t="s">
        <v>52</v>
      </c>
      <c r="C463" s="17" t="s">
        <v>53</v>
      </c>
      <c r="D463" s="17">
        <v>2000</v>
      </c>
      <c r="E463" s="17">
        <v>14</v>
      </c>
      <c r="F463" s="17">
        <v>106</v>
      </c>
      <c r="G463" s="17">
        <v>26</v>
      </c>
      <c r="H463" s="17">
        <v>132</v>
      </c>
      <c r="I463" s="17" t="b">
        <v>1</v>
      </c>
      <c r="J463" s="25">
        <v>0.19696969696969699</v>
      </c>
      <c r="K463">
        <f t="shared" si="35"/>
        <v>2.577319587628866E-4</v>
      </c>
      <c r="L463">
        <f t="shared" si="36"/>
        <v>1.6054032476698388E-2</v>
      </c>
      <c r="M463">
        <f t="shared" si="37"/>
        <v>3.1621579120769557E-3</v>
      </c>
      <c r="N463">
        <f t="shared" si="38"/>
        <v>1.6054032476698388E-2</v>
      </c>
      <c r="O463">
        <f t="shared" si="39"/>
        <v>0.22475645467377744</v>
      </c>
      <c r="Q463" s="7">
        <v>437</v>
      </c>
      <c r="R463" s="7">
        <v>1.547673150528736E-3</v>
      </c>
      <c r="S463" s="7">
        <v>7.0544437452254791E-4</v>
      </c>
      <c r="U463" s="7">
        <v>9.5660749506903358</v>
      </c>
      <c r="V463" s="7">
        <v>1.9015173469046266E-4</v>
      </c>
    </row>
    <row r="464" spans="1:22" x14ac:dyDescent="0.35">
      <c r="A464" s="3">
        <v>2016</v>
      </c>
      <c r="B464" s="13" t="s">
        <v>186</v>
      </c>
      <c r="C464" s="13" t="s">
        <v>195</v>
      </c>
      <c r="D464" s="13">
        <v>2003</v>
      </c>
      <c r="E464" s="14">
        <v>13</v>
      </c>
      <c r="F464" s="13">
        <v>53</v>
      </c>
      <c r="G464" s="13">
        <v>13</v>
      </c>
      <c r="H464" s="13">
        <v>66</v>
      </c>
      <c r="I464" s="13" t="b">
        <v>1</v>
      </c>
      <c r="J464" s="4">
        <v>0.19696969696969699</v>
      </c>
      <c r="K464">
        <f t="shared" si="35"/>
        <v>1.288659793814433E-4</v>
      </c>
      <c r="L464">
        <f t="shared" si="36"/>
        <v>1.1351915229662494E-2</v>
      </c>
      <c r="M464">
        <f t="shared" si="37"/>
        <v>2.2359833028123099E-3</v>
      </c>
      <c r="N464">
        <f t="shared" si="38"/>
        <v>1.1351915229662494E-2</v>
      </c>
      <c r="O464">
        <f t="shared" si="39"/>
        <v>0.14757489798561244</v>
      </c>
      <c r="Q464" s="7">
        <v>438</v>
      </c>
      <c r="R464" s="7">
        <v>5.0859073215788397E-4</v>
      </c>
      <c r="S464" s="7">
        <v>1.6561345653962113E-3</v>
      </c>
      <c r="U464" s="7">
        <v>9.5879903572211269</v>
      </c>
      <c r="V464" s="7">
        <v>1.9015173469046266E-4</v>
      </c>
    </row>
    <row r="465" spans="1:22" x14ac:dyDescent="0.35">
      <c r="A465" s="24">
        <v>2013</v>
      </c>
      <c r="B465" s="17" t="s">
        <v>128</v>
      </c>
      <c r="C465" s="17" t="s">
        <v>129</v>
      </c>
      <c r="D465" s="17">
        <v>2002</v>
      </c>
      <c r="E465" s="17">
        <v>11</v>
      </c>
      <c r="F465" s="17">
        <v>98</v>
      </c>
      <c r="G465" s="17">
        <v>24</v>
      </c>
      <c r="H465" s="17">
        <v>122</v>
      </c>
      <c r="I465" s="17" t="b">
        <v>1</v>
      </c>
      <c r="J465" s="25">
        <v>0.19672131147541</v>
      </c>
      <c r="K465">
        <f t="shared" si="35"/>
        <v>2.3820681037175882E-4</v>
      </c>
      <c r="L465">
        <f t="shared" si="36"/>
        <v>1.5433949927732655E-2</v>
      </c>
      <c r="M465">
        <f t="shared" si="37"/>
        <v>3.0361868710293773E-3</v>
      </c>
      <c r="N465">
        <f t="shared" si="38"/>
        <v>1.5433949927732655E-2</v>
      </c>
      <c r="O465">
        <f t="shared" si="39"/>
        <v>0.16977344920505921</v>
      </c>
      <c r="Q465" s="7">
        <v>439</v>
      </c>
      <c r="R465" s="7">
        <v>1.3238953434656598E-3</v>
      </c>
      <c r="S465" s="7">
        <v>8.408299540884354E-4</v>
      </c>
      <c r="U465" s="7">
        <v>9.6099057637519181</v>
      </c>
      <c r="V465" s="7">
        <v>1.9015173469046266E-4</v>
      </c>
    </row>
    <row r="466" spans="1:22" x14ac:dyDescent="0.35">
      <c r="A466" s="3">
        <v>2013</v>
      </c>
      <c r="B466" s="13" t="s">
        <v>113</v>
      </c>
      <c r="C466" s="13" t="s">
        <v>258</v>
      </c>
      <c r="D466" s="13">
        <v>2004</v>
      </c>
      <c r="E466" s="14">
        <v>9</v>
      </c>
      <c r="F466" s="13">
        <v>49</v>
      </c>
      <c r="G466" s="13">
        <v>12</v>
      </c>
      <c r="H466" s="13">
        <v>61</v>
      </c>
      <c r="I466" s="13" t="b">
        <v>1</v>
      </c>
      <c r="J466" s="4">
        <v>0.19672131147541</v>
      </c>
      <c r="K466">
        <f t="shared" si="35"/>
        <v>1.1910340518587941E-4</v>
      </c>
      <c r="L466">
        <f t="shared" si="36"/>
        <v>1.0913450654393385E-2</v>
      </c>
      <c r="M466">
        <f t="shared" si="37"/>
        <v>2.146908325454438E-3</v>
      </c>
      <c r="N466">
        <f t="shared" si="38"/>
        <v>1.0913450654393385E-2</v>
      </c>
      <c r="O466">
        <f t="shared" si="39"/>
        <v>9.8221055889540471E-2</v>
      </c>
      <c r="Q466" s="7">
        <v>440</v>
      </c>
      <c r="R466" s="7">
        <v>6.4305750091056318E-4</v>
      </c>
      <c r="S466" s="7">
        <v>1.4295091798136325E-3</v>
      </c>
      <c r="U466" s="7">
        <v>9.6318211702827092</v>
      </c>
      <c r="V466" s="7">
        <v>1.9015173469046266E-4</v>
      </c>
    </row>
    <row r="467" spans="1:22" x14ac:dyDescent="0.35">
      <c r="A467" s="24">
        <v>2015</v>
      </c>
      <c r="B467" s="17" t="s">
        <v>186</v>
      </c>
      <c r="C467" s="17" t="s">
        <v>187</v>
      </c>
      <c r="D467" s="17">
        <v>2002</v>
      </c>
      <c r="E467" s="17">
        <v>13</v>
      </c>
      <c r="F467" s="17">
        <v>49</v>
      </c>
      <c r="G467" s="17">
        <v>12</v>
      </c>
      <c r="H467" s="17">
        <v>61</v>
      </c>
      <c r="I467" s="17" t="b">
        <v>1</v>
      </c>
      <c r="J467" s="25">
        <v>0.19672131147541</v>
      </c>
      <c r="K467">
        <f t="shared" si="35"/>
        <v>1.1910340518587941E-4</v>
      </c>
      <c r="L467">
        <f t="shared" si="36"/>
        <v>1.0913450654393385E-2</v>
      </c>
      <c r="M467">
        <f t="shared" si="37"/>
        <v>2.146908325454438E-3</v>
      </c>
      <c r="N467">
        <f t="shared" si="38"/>
        <v>1.0913450654393385E-2</v>
      </c>
      <c r="O467">
        <f t="shared" si="39"/>
        <v>0.14187485850711401</v>
      </c>
      <c r="Q467" s="7">
        <v>441</v>
      </c>
      <c r="R467" s="7">
        <v>1.2085455723203193E-3</v>
      </c>
      <c r="S467" s="7">
        <v>7.6756922146711511E-4</v>
      </c>
      <c r="U467" s="7">
        <v>9.6537365768135004</v>
      </c>
      <c r="V467" s="7">
        <v>1.9015173469046266E-4</v>
      </c>
    </row>
    <row r="468" spans="1:22" x14ac:dyDescent="0.35">
      <c r="A468" s="5">
        <v>2017</v>
      </c>
      <c r="B468" s="14" t="s">
        <v>24</v>
      </c>
      <c r="C468" s="14" t="s">
        <v>155</v>
      </c>
      <c r="D468" s="14">
        <v>2004</v>
      </c>
      <c r="E468" s="14">
        <v>13</v>
      </c>
      <c r="F468" s="14">
        <v>49</v>
      </c>
      <c r="G468" s="14">
        <v>12</v>
      </c>
      <c r="H468" s="14">
        <v>61</v>
      </c>
      <c r="I468" s="14" t="b">
        <v>1</v>
      </c>
      <c r="J468" s="6">
        <v>0.19672131147541</v>
      </c>
      <c r="K468">
        <f t="shared" si="35"/>
        <v>1.1910340518587941E-4</v>
      </c>
      <c r="L468">
        <f t="shared" si="36"/>
        <v>1.0913450654393385E-2</v>
      </c>
      <c r="M468">
        <f t="shared" si="37"/>
        <v>2.146908325454438E-3</v>
      </c>
      <c r="N468">
        <f t="shared" si="38"/>
        <v>1.0913450654393385E-2</v>
      </c>
      <c r="O468">
        <f t="shared" si="39"/>
        <v>0.14187485850711401</v>
      </c>
      <c r="Q468" s="7">
        <v>442</v>
      </c>
      <c r="R468" s="7">
        <v>1.5062527235544863E-3</v>
      </c>
      <c r="S468" s="7">
        <v>4.6986207023294807E-4</v>
      </c>
      <c r="U468" s="7">
        <v>9.6756519833442916</v>
      </c>
      <c r="V468" s="7">
        <v>1.9015173469046266E-4</v>
      </c>
    </row>
    <row r="469" spans="1:22" x14ac:dyDescent="0.35">
      <c r="A469" s="3">
        <v>2017</v>
      </c>
      <c r="B469" s="13" t="s">
        <v>52</v>
      </c>
      <c r="C469" s="13" t="s">
        <v>131</v>
      </c>
      <c r="D469" s="13">
        <v>2004</v>
      </c>
      <c r="E469" s="17">
        <v>13</v>
      </c>
      <c r="F469" s="13">
        <v>49</v>
      </c>
      <c r="G469" s="13">
        <v>12</v>
      </c>
      <c r="H469" s="13">
        <v>61</v>
      </c>
      <c r="I469" s="13" t="b">
        <v>1</v>
      </c>
      <c r="J469" s="4">
        <v>0.19672131147541</v>
      </c>
      <c r="K469">
        <f t="shared" si="35"/>
        <v>1.1910340518587941E-4</v>
      </c>
      <c r="L469">
        <f t="shared" si="36"/>
        <v>1.0913450654393385E-2</v>
      </c>
      <c r="M469">
        <f t="shared" si="37"/>
        <v>2.146908325454438E-3</v>
      </c>
      <c r="N469">
        <f t="shared" si="38"/>
        <v>1.0913450654393385E-2</v>
      </c>
      <c r="O469">
        <f t="shared" si="39"/>
        <v>0.14187485850711401</v>
      </c>
      <c r="Q469" s="7">
        <v>443</v>
      </c>
      <c r="R469" s="7">
        <v>1.3573991479374024E-3</v>
      </c>
      <c r="S469" s="7">
        <v>6.1871564585003203E-4</v>
      </c>
      <c r="U469" s="7">
        <v>9.6975673898750827</v>
      </c>
      <c r="V469" s="7">
        <v>1.9015173469046266E-4</v>
      </c>
    </row>
    <row r="470" spans="1:22" x14ac:dyDescent="0.35">
      <c r="A470" s="3">
        <v>2013</v>
      </c>
      <c r="B470" s="13" t="s">
        <v>30</v>
      </c>
      <c r="C470" s="13" t="s">
        <v>72</v>
      </c>
      <c r="D470" s="13">
        <v>2001</v>
      </c>
      <c r="E470" s="14">
        <v>12</v>
      </c>
      <c r="F470" s="13">
        <v>184</v>
      </c>
      <c r="G470" s="13">
        <v>45</v>
      </c>
      <c r="H470" s="13">
        <v>229</v>
      </c>
      <c r="I470" s="13" t="b">
        <v>1</v>
      </c>
      <c r="J470" s="4">
        <v>0.19650655021834099</v>
      </c>
      <c r="K470">
        <f t="shared" si="35"/>
        <v>4.4712589815682597E-4</v>
      </c>
      <c r="L470">
        <f t="shared" si="36"/>
        <v>2.1145351691490639E-2</v>
      </c>
      <c r="M470">
        <f t="shared" si="37"/>
        <v>4.1552001140483866E-3</v>
      </c>
      <c r="N470">
        <f t="shared" si="38"/>
        <v>2.1145351691490639E-2</v>
      </c>
      <c r="O470">
        <f t="shared" si="39"/>
        <v>0.25374422029788768</v>
      </c>
      <c r="Q470" s="7">
        <v>444</v>
      </c>
      <c r="R470" s="7">
        <v>1.9562019039410595E-3</v>
      </c>
      <c r="S470" s="7">
        <v>1.2180023676141055E-3</v>
      </c>
      <c r="U470" s="7">
        <v>9.7194827964058739</v>
      </c>
      <c r="V470" s="7">
        <v>1.9015173469046266E-4</v>
      </c>
    </row>
    <row r="471" spans="1:22" x14ac:dyDescent="0.35">
      <c r="A471" s="3">
        <v>2017</v>
      </c>
      <c r="B471" s="13" t="s">
        <v>79</v>
      </c>
      <c r="C471" s="13" t="s">
        <v>80</v>
      </c>
      <c r="D471" s="13">
        <v>2006</v>
      </c>
      <c r="E471" s="17">
        <v>11</v>
      </c>
      <c r="F471" s="13">
        <v>135</v>
      </c>
      <c r="G471" s="13">
        <v>33</v>
      </c>
      <c r="H471" s="13">
        <v>168</v>
      </c>
      <c r="I471" s="13" t="b">
        <v>1</v>
      </c>
      <c r="J471" s="4">
        <v>0.19642857142857101</v>
      </c>
      <c r="K471">
        <f t="shared" si="35"/>
        <v>3.2802249297094659E-4</v>
      </c>
      <c r="L471">
        <f t="shared" si="36"/>
        <v>1.8111391248905939E-2</v>
      </c>
      <c r="M471">
        <f t="shared" si="37"/>
        <v>3.5575947096065162E-3</v>
      </c>
      <c r="N471">
        <f t="shared" si="38"/>
        <v>1.8111391248905939E-2</v>
      </c>
      <c r="O471">
        <f t="shared" si="39"/>
        <v>0.19922530373796532</v>
      </c>
      <c r="Q471" s="7">
        <v>445</v>
      </c>
      <c r="R471" s="7">
        <v>2.9552671280160831E-3</v>
      </c>
      <c r="S471" s="7">
        <v>1.3107329251964102E-3</v>
      </c>
      <c r="U471" s="7">
        <v>9.741398202936665</v>
      </c>
      <c r="V471" s="7">
        <v>1.9015173469046266E-4</v>
      </c>
    </row>
    <row r="472" spans="1:22" x14ac:dyDescent="0.35">
      <c r="A472" s="3">
        <v>2013</v>
      </c>
      <c r="B472" s="13" t="s">
        <v>128</v>
      </c>
      <c r="C472" s="13" t="s">
        <v>212</v>
      </c>
      <c r="D472" s="13">
        <v>1999</v>
      </c>
      <c r="E472" s="14">
        <v>14</v>
      </c>
      <c r="F472" s="13">
        <v>45</v>
      </c>
      <c r="G472" s="13">
        <v>11</v>
      </c>
      <c r="H472" s="13">
        <v>56</v>
      </c>
      <c r="I472" s="13" t="b">
        <v>1</v>
      </c>
      <c r="J472" s="4">
        <v>0.19642857142857101</v>
      </c>
      <c r="K472">
        <f t="shared" si="35"/>
        <v>1.0934083099031552E-4</v>
      </c>
      <c r="L472">
        <f t="shared" si="36"/>
        <v>1.0456616612954476E-2</v>
      </c>
      <c r="M472">
        <f t="shared" si="37"/>
        <v>2.0539782632589105E-3</v>
      </c>
      <c r="N472">
        <f t="shared" si="38"/>
        <v>1.0456616612954476E-2</v>
      </c>
      <c r="O472">
        <f t="shared" si="39"/>
        <v>0.14639263258136265</v>
      </c>
      <c r="Q472" s="7">
        <v>446</v>
      </c>
      <c r="R472" s="7">
        <v>1.759668914539068E-3</v>
      </c>
      <c r="S472" s="7">
        <v>1.0904536317318221E-3</v>
      </c>
      <c r="U472" s="7">
        <v>9.7633136094674562</v>
      </c>
      <c r="V472" s="7">
        <v>1.9015173469046266E-4</v>
      </c>
    </row>
    <row r="473" spans="1:22" x14ac:dyDescent="0.35">
      <c r="A473" s="3">
        <v>2015</v>
      </c>
      <c r="B473" s="13" t="s">
        <v>58</v>
      </c>
      <c r="C473" s="13" t="s">
        <v>142</v>
      </c>
      <c r="D473" s="13">
        <v>2002</v>
      </c>
      <c r="E473" s="17">
        <v>13</v>
      </c>
      <c r="F473" s="13">
        <v>45</v>
      </c>
      <c r="G473" s="13">
        <v>11</v>
      </c>
      <c r="H473" s="13">
        <v>56</v>
      </c>
      <c r="I473" s="13" t="b">
        <v>1</v>
      </c>
      <c r="J473" s="4">
        <v>0.19642857142857101</v>
      </c>
      <c r="K473">
        <f t="shared" si="35"/>
        <v>1.0934083099031552E-4</v>
      </c>
      <c r="L473">
        <f t="shared" si="36"/>
        <v>1.0456616612954476E-2</v>
      </c>
      <c r="M473">
        <f t="shared" si="37"/>
        <v>2.0539782632589105E-3</v>
      </c>
      <c r="N473">
        <f t="shared" si="38"/>
        <v>1.0456616612954476E-2</v>
      </c>
      <c r="O473">
        <f t="shared" si="39"/>
        <v>0.13593601596840818</v>
      </c>
      <c r="Q473" s="7">
        <v>447</v>
      </c>
      <c r="R473" s="7">
        <v>1.027973757738313E-3</v>
      </c>
      <c r="S473" s="7">
        <v>1.6086549752315812E-3</v>
      </c>
      <c r="U473" s="7">
        <v>9.7852290159982473</v>
      </c>
      <c r="V473" s="7">
        <v>1.9015173469046266E-4</v>
      </c>
    </row>
    <row r="474" spans="1:22" x14ac:dyDescent="0.35">
      <c r="A474" s="5">
        <v>2017</v>
      </c>
      <c r="B474" s="14" t="s">
        <v>58</v>
      </c>
      <c r="C474" s="14" t="s">
        <v>142</v>
      </c>
      <c r="D474" s="14">
        <v>2006</v>
      </c>
      <c r="E474" s="14">
        <v>11</v>
      </c>
      <c r="F474" s="14">
        <v>45</v>
      </c>
      <c r="G474" s="14">
        <v>11</v>
      </c>
      <c r="H474" s="14">
        <v>56</v>
      </c>
      <c r="I474" s="14" t="b">
        <v>1</v>
      </c>
      <c r="J474" s="6">
        <v>0.19642857142857101</v>
      </c>
      <c r="K474">
        <f t="shared" si="35"/>
        <v>1.0934083099031552E-4</v>
      </c>
      <c r="L474">
        <f t="shared" si="36"/>
        <v>1.0456616612954476E-2</v>
      </c>
      <c r="M474">
        <f t="shared" si="37"/>
        <v>2.0539782632589105E-3</v>
      </c>
      <c r="N474">
        <f t="shared" si="38"/>
        <v>1.0456616612954476E-2</v>
      </c>
      <c r="O474">
        <f t="shared" si="39"/>
        <v>0.11502278274249923</v>
      </c>
      <c r="Q474" s="7">
        <v>448</v>
      </c>
      <c r="R474" s="7">
        <v>1.8312315673378286E-3</v>
      </c>
      <c r="S474" s="7">
        <v>8.0539716563206559E-4</v>
      </c>
      <c r="U474" s="7">
        <v>9.8071444225290385</v>
      </c>
      <c r="V474" s="7">
        <v>1.905934350177509E-4</v>
      </c>
    </row>
    <row r="475" spans="1:22" x14ac:dyDescent="0.35">
      <c r="A475" s="3">
        <v>2013</v>
      </c>
      <c r="B475" s="13" t="s">
        <v>24</v>
      </c>
      <c r="C475" s="13" t="s">
        <v>177</v>
      </c>
      <c r="D475" s="13">
        <v>1998</v>
      </c>
      <c r="E475" s="17">
        <v>15</v>
      </c>
      <c r="F475" s="13">
        <v>86</v>
      </c>
      <c r="G475" s="13">
        <v>21</v>
      </c>
      <c r="H475" s="13">
        <v>107</v>
      </c>
      <c r="I475" s="13" t="b">
        <v>1</v>
      </c>
      <c r="J475" s="4">
        <v>0.19626168224299101</v>
      </c>
      <c r="K475">
        <f t="shared" si="35"/>
        <v>2.0891908778506718E-4</v>
      </c>
      <c r="L475">
        <f t="shared" si="36"/>
        <v>1.4454033616436181E-2</v>
      </c>
      <c r="M475">
        <f t="shared" si="37"/>
        <v>2.8367729527585079E-3</v>
      </c>
      <c r="N475">
        <f t="shared" si="38"/>
        <v>1.4454033616436181E-2</v>
      </c>
      <c r="O475">
        <f t="shared" si="39"/>
        <v>0.21681050424654272</v>
      </c>
      <c r="Q475" s="7">
        <v>449</v>
      </c>
      <c r="R475" s="7">
        <v>1.1945533903689486E-3</v>
      </c>
      <c r="S475" s="7">
        <v>1.3669613969894451E-3</v>
      </c>
      <c r="U475" s="7">
        <v>9.8290598290598279</v>
      </c>
      <c r="V475" s="7">
        <v>1.905934350177509E-4</v>
      </c>
    </row>
    <row r="476" spans="1:22" x14ac:dyDescent="0.35">
      <c r="A476" s="5">
        <v>2014</v>
      </c>
      <c r="B476" s="14" t="s">
        <v>33</v>
      </c>
      <c r="C476" s="14" t="s">
        <v>34</v>
      </c>
      <c r="D476" s="14">
        <v>2004</v>
      </c>
      <c r="E476" s="14">
        <v>10</v>
      </c>
      <c r="F476" s="14">
        <v>86</v>
      </c>
      <c r="G476" s="14">
        <v>21</v>
      </c>
      <c r="H476" s="14">
        <v>107</v>
      </c>
      <c r="I476" s="14" t="b">
        <v>1</v>
      </c>
      <c r="J476" s="6">
        <v>0.19626168224299101</v>
      </c>
      <c r="K476">
        <f t="shared" si="35"/>
        <v>2.0891908778506718E-4</v>
      </c>
      <c r="L476">
        <f t="shared" si="36"/>
        <v>1.4454033616436181E-2</v>
      </c>
      <c r="M476">
        <f t="shared" si="37"/>
        <v>2.8367729527585079E-3</v>
      </c>
      <c r="N476">
        <f t="shared" si="38"/>
        <v>1.4454033616436181E-2</v>
      </c>
      <c r="O476">
        <f t="shared" si="39"/>
        <v>0.14454033616436182</v>
      </c>
      <c r="Q476" s="7">
        <v>450</v>
      </c>
      <c r="R476" s="7">
        <v>1.3897730246152616E-3</v>
      </c>
      <c r="S476" s="7">
        <v>1.1717417627431321E-3</v>
      </c>
      <c r="U476" s="7">
        <v>9.8509752355906191</v>
      </c>
      <c r="V476" s="7">
        <v>1.9133649216332093E-4</v>
      </c>
    </row>
    <row r="477" spans="1:22" x14ac:dyDescent="0.35">
      <c r="A477" s="24">
        <v>2016</v>
      </c>
      <c r="B477" s="17" t="s">
        <v>79</v>
      </c>
      <c r="C477" s="17" t="s">
        <v>81</v>
      </c>
      <c r="D477" s="17">
        <v>2004</v>
      </c>
      <c r="E477" s="17">
        <v>12</v>
      </c>
      <c r="F477" s="17">
        <v>127</v>
      </c>
      <c r="G477" s="17">
        <v>31</v>
      </c>
      <c r="H477" s="17">
        <v>158</v>
      </c>
      <c r="I477" s="17" t="b">
        <v>1</v>
      </c>
      <c r="J477" s="25">
        <v>0.19620253164557</v>
      </c>
      <c r="K477">
        <f t="shared" si="35"/>
        <v>3.084973445798188E-4</v>
      </c>
      <c r="L477">
        <f t="shared" si="36"/>
        <v>1.756409247811622E-2</v>
      </c>
      <c r="M477">
        <f t="shared" si="37"/>
        <v>3.4461194102633156E-3</v>
      </c>
      <c r="N477">
        <f t="shared" si="38"/>
        <v>1.756409247811622E-2</v>
      </c>
      <c r="O477">
        <f t="shared" si="39"/>
        <v>0.21076910973739466</v>
      </c>
      <c r="Q477" s="7">
        <v>451</v>
      </c>
      <c r="R477" s="7">
        <v>2.4433184662873246E-3</v>
      </c>
      <c r="S477" s="7">
        <v>1.0697745004458938E-3</v>
      </c>
      <c r="U477" s="7">
        <v>9.8728906421214102</v>
      </c>
      <c r="V477" s="7">
        <v>1.9193723616007748E-4</v>
      </c>
    </row>
    <row r="478" spans="1:22" x14ac:dyDescent="0.35">
      <c r="A478" s="5">
        <v>2015</v>
      </c>
      <c r="B478" s="14" t="s">
        <v>118</v>
      </c>
      <c r="C478" s="14" t="s">
        <v>119</v>
      </c>
      <c r="D478" s="14">
        <v>2003</v>
      </c>
      <c r="E478" s="14">
        <v>12</v>
      </c>
      <c r="F478" s="14">
        <v>82</v>
      </c>
      <c r="G478" s="14">
        <v>20</v>
      </c>
      <c r="H478" s="14">
        <v>102</v>
      </c>
      <c r="I478" s="14" t="b">
        <v>1</v>
      </c>
      <c r="J478" s="6">
        <v>0.19607843137254899</v>
      </c>
      <c r="K478">
        <f t="shared" si="35"/>
        <v>1.9915651358950328E-4</v>
      </c>
      <c r="L478">
        <f t="shared" si="36"/>
        <v>1.4112282366417676E-2</v>
      </c>
      <c r="M478">
        <f t="shared" si="37"/>
        <v>2.7671141894936614E-3</v>
      </c>
      <c r="N478">
        <f t="shared" si="38"/>
        <v>1.4112282366417676E-2</v>
      </c>
      <c r="O478">
        <f t="shared" si="39"/>
        <v>0.16934738839701211</v>
      </c>
      <c r="Q478" s="7">
        <v>452</v>
      </c>
      <c r="R478" s="7">
        <v>1.1593080434074794E-3</v>
      </c>
      <c r="S478" s="7">
        <v>1.3248238163083462E-3</v>
      </c>
      <c r="U478" s="7">
        <v>9.8948060486522014</v>
      </c>
      <c r="V478" s="7">
        <v>1.919372361600777E-4</v>
      </c>
    </row>
    <row r="479" spans="1:22" x14ac:dyDescent="0.35">
      <c r="A479" s="3">
        <v>2013</v>
      </c>
      <c r="B479" s="13" t="s">
        <v>30</v>
      </c>
      <c r="C479" s="13" t="s">
        <v>352</v>
      </c>
      <c r="D479" s="13">
        <v>2000</v>
      </c>
      <c r="E479" s="17">
        <v>13</v>
      </c>
      <c r="F479" s="13">
        <v>41</v>
      </c>
      <c r="G479" s="13">
        <v>10</v>
      </c>
      <c r="H479" s="13">
        <v>51</v>
      </c>
      <c r="I479" s="13" t="b">
        <v>1</v>
      </c>
      <c r="J479" s="4">
        <v>0.19607843137254899</v>
      </c>
      <c r="K479">
        <f t="shared" si="35"/>
        <v>9.9578256794751642E-5</v>
      </c>
      <c r="L479">
        <f t="shared" si="36"/>
        <v>9.9788905593132769E-3</v>
      </c>
      <c r="M479">
        <f t="shared" si="37"/>
        <v>1.9566452077084853E-3</v>
      </c>
      <c r="N479">
        <f t="shared" si="38"/>
        <v>9.9788905593132769E-3</v>
      </c>
      <c r="O479">
        <f t="shared" si="39"/>
        <v>0.12972557727107259</v>
      </c>
      <c r="Q479" s="7">
        <v>453</v>
      </c>
      <c r="R479" s="7">
        <v>2.1415482103323401E-3</v>
      </c>
      <c r="S479" s="7">
        <v>1.3155286819872469E-3</v>
      </c>
      <c r="U479" s="7">
        <v>9.9167214551829925</v>
      </c>
      <c r="V479" s="7">
        <v>1.919372361600777E-4</v>
      </c>
    </row>
    <row r="480" spans="1:22" x14ac:dyDescent="0.35">
      <c r="A480" s="3">
        <v>2013</v>
      </c>
      <c r="B480" s="13" t="s">
        <v>98</v>
      </c>
      <c r="C480" s="13" t="s">
        <v>155</v>
      </c>
      <c r="D480" s="13">
        <v>1999</v>
      </c>
      <c r="E480" s="14">
        <v>14</v>
      </c>
      <c r="F480" s="13">
        <v>41</v>
      </c>
      <c r="G480" s="13">
        <v>10</v>
      </c>
      <c r="H480" s="13">
        <v>51</v>
      </c>
      <c r="I480" s="13" t="b">
        <v>1</v>
      </c>
      <c r="J480" s="4">
        <v>0.19607843137254899</v>
      </c>
      <c r="K480">
        <f t="shared" si="35"/>
        <v>9.9578256794751642E-5</v>
      </c>
      <c r="L480">
        <f t="shared" si="36"/>
        <v>9.9788905593132769E-3</v>
      </c>
      <c r="M480">
        <f t="shared" si="37"/>
        <v>1.9566452077084853E-3</v>
      </c>
      <c r="N480">
        <f t="shared" si="38"/>
        <v>9.9788905593132769E-3</v>
      </c>
      <c r="O480">
        <f t="shared" si="39"/>
        <v>0.13970446783038587</v>
      </c>
      <c r="Q480" s="7">
        <v>454</v>
      </c>
      <c r="R480" s="7">
        <v>1.306476036662316E-3</v>
      </c>
      <c r="S480" s="7">
        <v>1.0977850895805994E-3</v>
      </c>
      <c r="U480" s="7">
        <v>9.9386368617137837</v>
      </c>
      <c r="V480" s="7">
        <v>1.919372361600777E-4</v>
      </c>
    </row>
    <row r="481" spans="1:22" x14ac:dyDescent="0.35">
      <c r="A481" s="3">
        <v>2013</v>
      </c>
      <c r="B481" s="13" t="s">
        <v>269</v>
      </c>
      <c r="C481" s="13" t="s">
        <v>270</v>
      </c>
      <c r="D481" s="13">
        <v>1999</v>
      </c>
      <c r="E481" s="17">
        <v>14</v>
      </c>
      <c r="F481" s="13">
        <v>41</v>
      </c>
      <c r="G481" s="13">
        <v>10</v>
      </c>
      <c r="H481" s="13">
        <v>51</v>
      </c>
      <c r="I481" s="13" t="b">
        <v>1</v>
      </c>
      <c r="J481" s="4">
        <v>0.19607843137254899</v>
      </c>
      <c r="K481">
        <f t="shared" si="35"/>
        <v>9.9578256794751642E-5</v>
      </c>
      <c r="L481">
        <f t="shared" si="36"/>
        <v>9.9788905593132769E-3</v>
      </c>
      <c r="M481">
        <f t="shared" si="37"/>
        <v>1.9566452077084853E-3</v>
      </c>
      <c r="N481">
        <f t="shared" si="38"/>
        <v>9.9788905593132769E-3</v>
      </c>
      <c r="O481">
        <f t="shared" si="39"/>
        <v>0.13970446783038587</v>
      </c>
      <c r="Q481" s="7">
        <v>455</v>
      </c>
      <c r="R481" s="7">
        <v>1.122957023477126E-3</v>
      </c>
      <c r="S481" s="7">
        <v>1.2813041027657894E-3</v>
      </c>
      <c r="U481" s="7">
        <v>9.9605522682445748</v>
      </c>
      <c r="V481" s="7">
        <v>1.919372361600777E-4</v>
      </c>
    </row>
    <row r="482" spans="1:22" x14ac:dyDescent="0.35">
      <c r="A482" s="5">
        <v>2016</v>
      </c>
      <c r="B482" s="14" t="s">
        <v>113</v>
      </c>
      <c r="C482" s="14" t="s">
        <v>320</v>
      </c>
      <c r="D482" s="14">
        <v>2002</v>
      </c>
      <c r="E482" s="14">
        <v>14</v>
      </c>
      <c r="F482" s="14">
        <v>41</v>
      </c>
      <c r="G482" s="14">
        <v>10</v>
      </c>
      <c r="H482" s="14">
        <v>51</v>
      </c>
      <c r="I482" s="14" t="b">
        <v>1</v>
      </c>
      <c r="J482" s="6">
        <v>0.19607843137254899</v>
      </c>
      <c r="K482">
        <f t="shared" si="35"/>
        <v>9.9578256794751642E-5</v>
      </c>
      <c r="L482">
        <f t="shared" si="36"/>
        <v>9.9788905593132769E-3</v>
      </c>
      <c r="M482">
        <f t="shared" si="37"/>
        <v>1.9566452077084853E-3</v>
      </c>
      <c r="N482">
        <f t="shared" si="38"/>
        <v>9.9788905593132769E-3</v>
      </c>
      <c r="O482">
        <f t="shared" si="39"/>
        <v>0.13970446783038587</v>
      </c>
      <c r="Q482" s="7">
        <v>456</v>
      </c>
      <c r="R482" s="7">
        <v>1.306476036662316E-3</v>
      </c>
      <c r="S482" s="7">
        <v>1.0977850895805994E-3</v>
      </c>
      <c r="U482" s="7">
        <v>9.982467674775366</v>
      </c>
      <c r="V482" s="7">
        <v>1.919372361600777E-4</v>
      </c>
    </row>
    <row r="483" spans="1:22" x14ac:dyDescent="0.35">
      <c r="A483" s="3">
        <v>2014</v>
      </c>
      <c r="B483" s="13" t="s">
        <v>30</v>
      </c>
      <c r="C483" s="13" t="s">
        <v>47</v>
      </c>
      <c r="D483" s="13">
        <v>2004</v>
      </c>
      <c r="E483" s="17">
        <v>10</v>
      </c>
      <c r="F483" s="13">
        <v>152</v>
      </c>
      <c r="G483" s="13">
        <v>37</v>
      </c>
      <c r="H483" s="13">
        <v>189</v>
      </c>
      <c r="I483" s="13" t="b">
        <v>1</v>
      </c>
      <c r="J483" s="4">
        <v>0.19576719576719601</v>
      </c>
      <c r="K483">
        <f t="shared" si="35"/>
        <v>3.690253045923149E-4</v>
      </c>
      <c r="L483">
        <f t="shared" si="36"/>
        <v>1.9210031353236123E-2</v>
      </c>
      <c r="M483">
        <f t="shared" si="37"/>
        <v>3.7606939686229495E-3</v>
      </c>
      <c r="N483">
        <f t="shared" si="38"/>
        <v>1.9210031353236123E-2</v>
      </c>
      <c r="O483">
        <f t="shared" si="39"/>
        <v>0.19210031353236123</v>
      </c>
      <c r="Q483" s="7">
        <v>457</v>
      </c>
      <c r="R483" s="7">
        <v>2.0722239881592538E-3</v>
      </c>
      <c r="S483" s="7">
        <v>1.2700073123261793E-3</v>
      </c>
      <c r="U483" s="7">
        <v>10.004383081306157</v>
      </c>
      <c r="V483" s="7">
        <v>1.919372361600777E-4</v>
      </c>
    </row>
    <row r="484" spans="1:22" x14ac:dyDescent="0.35">
      <c r="A484" s="3">
        <v>2014</v>
      </c>
      <c r="B484" s="13" t="s">
        <v>30</v>
      </c>
      <c r="C484" s="13" t="s">
        <v>185</v>
      </c>
      <c r="D484" s="13">
        <v>2000</v>
      </c>
      <c r="E484" s="14">
        <v>14</v>
      </c>
      <c r="F484" s="13">
        <v>74</v>
      </c>
      <c r="G484" s="13">
        <v>18</v>
      </c>
      <c r="H484" s="13">
        <v>92</v>
      </c>
      <c r="I484" s="13" t="b">
        <v>1</v>
      </c>
      <c r="J484" s="4">
        <v>0.19565217391304299</v>
      </c>
      <c r="K484">
        <f t="shared" si="35"/>
        <v>1.796313651983755E-4</v>
      </c>
      <c r="L484">
        <f t="shared" si="36"/>
        <v>1.3402662616001922E-2</v>
      </c>
      <c r="M484">
        <f t="shared" si="37"/>
        <v>2.6222600770438478E-3</v>
      </c>
      <c r="N484">
        <f t="shared" si="38"/>
        <v>1.3402662616001922E-2</v>
      </c>
      <c r="O484">
        <f t="shared" si="39"/>
        <v>0.18763727662402691</v>
      </c>
      <c r="Q484" s="7">
        <v>458</v>
      </c>
      <c r="R484" s="7">
        <v>1.617527766217967E-3</v>
      </c>
      <c r="S484" s="7">
        <v>7.0411840930303883E-4</v>
      </c>
      <c r="U484" s="7">
        <v>10.026298487836948</v>
      </c>
      <c r="V484" s="7">
        <v>1.919372361600777E-4</v>
      </c>
    </row>
    <row r="485" spans="1:22" x14ac:dyDescent="0.35">
      <c r="A485" s="3">
        <v>2014</v>
      </c>
      <c r="B485" s="13" t="s">
        <v>30</v>
      </c>
      <c r="C485" s="13" t="s">
        <v>204</v>
      </c>
      <c r="D485" s="13">
        <v>2001</v>
      </c>
      <c r="E485" s="17">
        <v>13</v>
      </c>
      <c r="F485" s="13">
        <v>66</v>
      </c>
      <c r="G485" s="13">
        <v>16</v>
      </c>
      <c r="H485" s="13">
        <v>82</v>
      </c>
      <c r="I485" s="13" t="b">
        <v>1</v>
      </c>
      <c r="J485" s="4">
        <v>0.19512195121951201</v>
      </c>
      <c r="K485">
        <f t="shared" si="35"/>
        <v>1.6010621680724775E-4</v>
      </c>
      <c r="L485">
        <f t="shared" si="36"/>
        <v>1.2653308532049937E-2</v>
      </c>
      <c r="M485">
        <f t="shared" si="37"/>
        <v>2.4689382501560829E-3</v>
      </c>
      <c r="N485">
        <f t="shared" si="38"/>
        <v>1.2653308532049937E-2</v>
      </c>
      <c r="O485">
        <f t="shared" si="39"/>
        <v>0.1644930109166492</v>
      </c>
      <c r="Q485" s="7">
        <v>459</v>
      </c>
      <c r="R485" s="7">
        <v>1.2627687522207638E-3</v>
      </c>
      <c r="S485" s="7">
        <v>1.058877423300242E-3</v>
      </c>
      <c r="U485" s="7">
        <v>10.048213894367739</v>
      </c>
      <c r="V485" s="7">
        <v>1.919372361600777E-4</v>
      </c>
    </row>
    <row r="486" spans="1:22" x14ac:dyDescent="0.35">
      <c r="A486" s="3">
        <v>2017</v>
      </c>
      <c r="B486" s="13" t="s">
        <v>52</v>
      </c>
      <c r="C486" s="13" t="s">
        <v>62</v>
      </c>
      <c r="D486" s="13">
        <v>2002</v>
      </c>
      <c r="E486" s="14">
        <v>15</v>
      </c>
      <c r="F486" s="13">
        <v>66</v>
      </c>
      <c r="G486" s="13">
        <v>16</v>
      </c>
      <c r="H486" s="13">
        <v>82</v>
      </c>
      <c r="I486" s="13" t="b">
        <v>1</v>
      </c>
      <c r="J486" s="4">
        <v>0.19512195121951201</v>
      </c>
      <c r="K486">
        <f t="shared" si="35"/>
        <v>1.6010621680724775E-4</v>
      </c>
      <c r="L486">
        <f t="shared" si="36"/>
        <v>1.2653308532049937E-2</v>
      </c>
      <c r="M486">
        <f t="shared" si="37"/>
        <v>2.4689382501560829E-3</v>
      </c>
      <c r="N486">
        <f t="shared" si="38"/>
        <v>1.2653308532049937E-2</v>
      </c>
      <c r="O486">
        <f t="shared" si="39"/>
        <v>0.18979962798074906</v>
      </c>
      <c r="Q486" s="7">
        <v>460</v>
      </c>
      <c r="R486" s="7">
        <v>1.4401482592193654E-3</v>
      </c>
      <c r="S486" s="7">
        <v>8.8149791630164043E-4</v>
      </c>
      <c r="U486" s="7">
        <v>10.070129300898531</v>
      </c>
      <c r="V486" s="7">
        <v>1.919372361600777E-4</v>
      </c>
    </row>
    <row r="487" spans="1:22" x14ac:dyDescent="0.35">
      <c r="A487" s="24">
        <v>2013</v>
      </c>
      <c r="B487" s="17" t="s">
        <v>30</v>
      </c>
      <c r="C487" s="17" t="s">
        <v>162</v>
      </c>
      <c r="D487" s="17">
        <v>2002</v>
      </c>
      <c r="E487" s="17">
        <v>11</v>
      </c>
      <c r="F487" s="17">
        <v>62</v>
      </c>
      <c r="G487" s="17">
        <v>15</v>
      </c>
      <c r="H487" s="17">
        <v>77</v>
      </c>
      <c r="I487" s="17" t="b">
        <v>1</v>
      </c>
      <c r="J487" s="25">
        <v>0.19480519480519501</v>
      </c>
      <c r="K487">
        <f t="shared" si="35"/>
        <v>1.5034364261168386E-4</v>
      </c>
      <c r="L487">
        <f t="shared" si="36"/>
        <v>1.2261469838958291E-2</v>
      </c>
      <c r="M487">
        <f t="shared" si="37"/>
        <v>2.3885980205762929E-3</v>
      </c>
      <c r="N487">
        <f t="shared" si="38"/>
        <v>1.2261469838958291E-2</v>
      </c>
      <c r="O487">
        <f t="shared" si="39"/>
        <v>0.1348761682285412</v>
      </c>
      <c r="Q487" s="7">
        <v>461</v>
      </c>
      <c r="R487" s="7">
        <v>2.4473709946488315E-3</v>
      </c>
      <c r="S487" s="7">
        <v>7.1478691742812416E-4</v>
      </c>
      <c r="U487" s="7">
        <v>10.092044707429322</v>
      </c>
      <c r="V487" s="7">
        <v>1.9377399797349028E-4</v>
      </c>
    </row>
    <row r="488" spans="1:22" x14ac:dyDescent="0.35">
      <c r="A488" s="3">
        <v>2014</v>
      </c>
      <c r="B488" s="13" t="s">
        <v>190</v>
      </c>
      <c r="C488" s="13" t="s">
        <v>219</v>
      </c>
      <c r="D488" s="13">
        <v>2003</v>
      </c>
      <c r="E488" s="14">
        <v>11</v>
      </c>
      <c r="F488" s="13">
        <v>62</v>
      </c>
      <c r="G488" s="13">
        <v>15</v>
      </c>
      <c r="H488" s="13">
        <v>77</v>
      </c>
      <c r="I488" s="13" t="b">
        <v>1</v>
      </c>
      <c r="J488" s="4">
        <v>0.19480519480519501</v>
      </c>
      <c r="K488">
        <f t="shared" si="35"/>
        <v>1.5034364261168386E-4</v>
      </c>
      <c r="L488">
        <f t="shared" si="36"/>
        <v>1.2261469838958291E-2</v>
      </c>
      <c r="M488">
        <f t="shared" si="37"/>
        <v>2.3885980205762929E-3</v>
      </c>
      <c r="N488">
        <f t="shared" si="38"/>
        <v>1.2261469838958291E-2</v>
      </c>
      <c r="O488">
        <f t="shared" si="39"/>
        <v>0.1348761682285412</v>
      </c>
      <c r="Q488" s="7">
        <v>462</v>
      </c>
      <c r="R488" s="7">
        <v>1.5595328883367501E-3</v>
      </c>
      <c r="S488" s="7">
        <v>6.7645041447555987E-4</v>
      </c>
      <c r="U488" s="7">
        <v>10.113960113960113</v>
      </c>
      <c r="V488" s="7">
        <v>1.9377399797349028E-4</v>
      </c>
    </row>
    <row r="489" spans="1:22" x14ac:dyDescent="0.35">
      <c r="A489" s="3">
        <v>2016</v>
      </c>
      <c r="B489" s="13" t="s">
        <v>24</v>
      </c>
      <c r="C489" s="13" t="s">
        <v>29</v>
      </c>
      <c r="D489" s="13">
        <v>2005</v>
      </c>
      <c r="E489" s="17">
        <v>11</v>
      </c>
      <c r="F489" s="13">
        <v>215</v>
      </c>
      <c r="G489" s="13">
        <v>52</v>
      </c>
      <c r="H489" s="13">
        <v>267</v>
      </c>
      <c r="I489" s="13" t="b">
        <v>1</v>
      </c>
      <c r="J489" s="4">
        <v>0.194756554307116</v>
      </c>
      <c r="K489">
        <f t="shared" si="35"/>
        <v>5.213214620431115E-4</v>
      </c>
      <c r="L489">
        <f t="shared" si="36"/>
        <v>2.2832465089059294E-2</v>
      </c>
      <c r="M489">
        <f t="shared" si="37"/>
        <v>4.4467722270827067E-3</v>
      </c>
      <c r="N489">
        <f t="shared" si="38"/>
        <v>2.2832465089059294E-2</v>
      </c>
      <c r="O489">
        <f t="shared" si="39"/>
        <v>0.25115711597965223</v>
      </c>
      <c r="Q489" s="7">
        <v>463</v>
      </c>
      <c r="R489" s="7">
        <v>1.6552918147624645E-3</v>
      </c>
      <c r="S489" s="7">
        <v>1.3808950562669128E-3</v>
      </c>
      <c r="U489" s="7">
        <v>10.135875520490904</v>
      </c>
      <c r="V489" s="7">
        <v>1.9377399797349028E-4</v>
      </c>
    </row>
    <row r="490" spans="1:22" x14ac:dyDescent="0.35">
      <c r="A490" s="5">
        <v>2015</v>
      </c>
      <c r="B490" s="14" t="s">
        <v>67</v>
      </c>
      <c r="C490" s="14" t="s">
        <v>77</v>
      </c>
      <c r="D490" s="14">
        <v>2002</v>
      </c>
      <c r="E490" s="14">
        <v>13</v>
      </c>
      <c r="F490" s="14">
        <v>83</v>
      </c>
      <c r="G490" s="14">
        <v>20</v>
      </c>
      <c r="H490" s="14">
        <v>103</v>
      </c>
      <c r="I490" s="14" t="b">
        <v>1</v>
      </c>
      <c r="J490" s="6">
        <v>0.19417475728155301</v>
      </c>
      <c r="K490">
        <f t="shared" si="35"/>
        <v>2.0110902842861606E-4</v>
      </c>
      <c r="L490">
        <f t="shared" si="36"/>
        <v>1.418129149367631E-2</v>
      </c>
      <c r="M490">
        <f t="shared" si="37"/>
        <v>2.7536488337235499E-3</v>
      </c>
      <c r="N490">
        <f t="shared" si="38"/>
        <v>1.418129149367631E-2</v>
      </c>
      <c r="O490">
        <f t="shared" si="39"/>
        <v>0.18435678941779204</v>
      </c>
      <c r="Q490" s="7">
        <v>464</v>
      </c>
      <c r="R490" s="7">
        <v>8.4163977078315121E-4</v>
      </c>
      <c r="S490" s="7">
        <v>1.3052685546712868E-3</v>
      </c>
      <c r="U490" s="7">
        <v>10.157790927021695</v>
      </c>
      <c r="V490" s="7">
        <v>1.9566452077084855E-4</v>
      </c>
    </row>
    <row r="491" spans="1:22" x14ac:dyDescent="0.35">
      <c r="A491" s="24">
        <v>2014</v>
      </c>
      <c r="B491" s="17" t="s">
        <v>24</v>
      </c>
      <c r="C491" s="17" t="s">
        <v>220</v>
      </c>
      <c r="D491" s="17">
        <v>1999</v>
      </c>
      <c r="E491" s="17">
        <v>15</v>
      </c>
      <c r="F491" s="17">
        <v>54</v>
      </c>
      <c r="G491" s="17">
        <v>13</v>
      </c>
      <c r="H491" s="17">
        <v>67</v>
      </c>
      <c r="I491" s="17" t="b">
        <v>1</v>
      </c>
      <c r="J491" s="25">
        <v>0.19402985074626899</v>
      </c>
      <c r="K491">
        <f t="shared" si="35"/>
        <v>1.3081849422055607E-4</v>
      </c>
      <c r="L491">
        <f t="shared" si="36"/>
        <v>1.143759127703714E-2</v>
      </c>
      <c r="M491">
        <f t="shared" si="37"/>
        <v>2.2192341283803446E-3</v>
      </c>
      <c r="N491">
        <f t="shared" si="38"/>
        <v>1.143759127703714E-2</v>
      </c>
      <c r="O491">
        <f t="shared" si="39"/>
        <v>0.1715638691555571</v>
      </c>
      <c r="Q491" s="7">
        <v>465</v>
      </c>
      <c r="R491" s="7">
        <v>1.499296363339099E-3</v>
      </c>
      <c r="S491" s="7">
        <v>6.4761196211533898E-4</v>
      </c>
      <c r="U491" s="7">
        <v>10.179706333552486</v>
      </c>
      <c r="V491" s="7">
        <v>1.9566452077084855E-4</v>
      </c>
    </row>
    <row r="492" spans="1:22" x14ac:dyDescent="0.35">
      <c r="A492" s="3">
        <v>2014</v>
      </c>
      <c r="B492" s="13" t="s">
        <v>37</v>
      </c>
      <c r="C492" s="13" t="s">
        <v>38</v>
      </c>
      <c r="D492" s="13">
        <v>2000</v>
      </c>
      <c r="E492" s="14">
        <v>14</v>
      </c>
      <c r="F492" s="13">
        <v>54</v>
      </c>
      <c r="G492" s="13">
        <v>13</v>
      </c>
      <c r="H492" s="13">
        <v>67</v>
      </c>
      <c r="I492" s="13" t="b">
        <v>1</v>
      </c>
      <c r="J492" s="4">
        <v>0.19402985074626899</v>
      </c>
      <c r="K492">
        <f t="shared" si="35"/>
        <v>1.3081849422055607E-4</v>
      </c>
      <c r="L492">
        <f t="shared" si="36"/>
        <v>1.143759127703714E-2</v>
      </c>
      <c r="M492">
        <f t="shared" si="37"/>
        <v>2.2192341283803446E-3</v>
      </c>
      <c r="N492">
        <f t="shared" si="38"/>
        <v>1.143759127703714E-2</v>
      </c>
      <c r="O492">
        <f t="shared" si="39"/>
        <v>0.16012627787851996</v>
      </c>
      <c r="Q492" s="7">
        <v>466</v>
      </c>
      <c r="R492" s="7">
        <v>1.499296363339099E-3</v>
      </c>
      <c r="S492" s="7">
        <v>6.4761196211533898E-4</v>
      </c>
      <c r="U492" s="7">
        <v>10.201621740083278</v>
      </c>
      <c r="V492" s="7">
        <v>1.9566452077084855E-4</v>
      </c>
    </row>
    <row r="493" spans="1:22" x14ac:dyDescent="0.35">
      <c r="A493" s="24">
        <v>2016</v>
      </c>
      <c r="B493" s="17" t="s">
        <v>79</v>
      </c>
      <c r="C493" s="17" t="s">
        <v>80</v>
      </c>
      <c r="D493" s="17">
        <v>2005</v>
      </c>
      <c r="E493" s="17">
        <v>11</v>
      </c>
      <c r="F493" s="17">
        <v>54</v>
      </c>
      <c r="G493" s="17">
        <v>13</v>
      </c>
      <c r="H493" s="17">
        <v>67</v>
      </c>
      <c r="I493" s="17" t="b">
        <v>1</v>
      </c>
      <c r="J493" s="25">
        <v>0.19402985074626899</v>
      </c>
      <c r="K493">
        <f t="shared" si="35"/>
        <v>1.3081849422055607E-4</v>
      </c>
      <c r="L493">
        <f t="shared" si="36"/>
        <v>1.143759127703714E-2</v>
      </c>
      <c r="M493">
        <f t="shared" si="37"/>
        <v>2.2192341283803446E-3</v>
      </c>
      <c r="N493">
        <f t="shared" si="38"/>
        <v>1.143759127703714E-2</v>
      </c>
      <c r="O493">
        <f t="shared" si="39"/>
        <v>0.12581350404740854</v>
      </c>
      <c r="Q493" s="7">
        <v>467</v>
      </c>
      <c r="R493" s="7">
        <v>1.499296363339099E-3</v>
      </c>
      <c r="S493" s="7">
        <v>6.4761196211533898E-4</v>
      </c>
      <c r="U493" s="7">
        <v>10.223537146614069</v>
      </c>
      <c r="V493" s="7">
        <v>1.9566452077084855E-4</v>
      </c>
    </row>
    <row r="494" spans="1:22" x14ac:dyDescent="0.35">
      <c r="A494" s="3">
        <v>2017</v>
      </c>
      <c r="B494" s="13" t="s">
        <v>79</v>
      </c>
      <c r="C494" s="13" t="s">
        <v>80</v>
      </c>
      <c r="D494" s="13">
        <v>2005</v>
      </c>
      <c r="E494" s="14">
        <v>12</v>
      </c>
      <c r="F494" s="13">
        <v>54</v>
      </c>
      <c r="G494" s="13">
        <v>13</v>
      </c>
      <c r="H494" s="13">
        <v>67</v>
      </c>
      <c r="I494" s="13" t="b">
        <v>1</v>
      </c>
      <c r="J494" s="4">
        <v>0.19402985074626899</v>
      </c>
      <c r="K494">
        <f t="shared" si="35"/>
        <v>1.3081849422055607E-4</v>
      </c>
      <c r="L494">
        <f t="shared" si="36"/>
        <v>1.143759127703714E-2</v>
      </c>
      <c r="M494">
        <f t="shared" si="37"/>
        <v>2.2192341283803446E-3</v>
      </c>
      <c r="N494">
        <f t="shared" si="38"/>
        <v>1.143759127703714E-2</v>
      </c>
      <c r="O494">
        <f t="shared" si="39"/>
        <v>0.13725109532444568</v>
      </c>
      <c r="Q494" s="7">
        <v>468</v>
      </c>
      <c r="R494" s="7">
        <v>2.586400470483587E-3</v>
      </c>
      <c r="S494" s="7">
        <v>1.5687996435647996E-3</v>
      </c>
      <c r="U494" s="7">
        <v>10.24545255314486</v>
      </c>
      <c r="V494" s="7">
        <v>1.9566452077084855E-4</v>
      </c>
    </row>
    <row r="495" spans="1:22" x14ac:dyDescent="0.35">
      <c r="A495" s="24">
        <v>2015</v>
      </c>
      <c r="B495" s="17" t="s">
        <v>52</v>
      </c>
      <c r="C495" s="17" t="s">
        <v>74</v>
      </c>
      <c r="D495" s="17">
        <v>2002</v>
      </c>
      <c r="E495" s="17">
        <v>13</v>
      </c>
      <c r="F495" s="17">
        <v>158</v>
      </c>
      <c r="G495" s="17">
        <v>38</v>
      </c>
      <c r="H495" s="17">
        <v>196</v>
      </c>
      <c r="I495" s="17" t="b">
        <v>1</v>
      </c>
      <c r="J495" s="25">
        <v>0.19387755102040799</v>
      </c>
      <c r="K495">
        <f t="shared" si="35"/>
        <v>3.8269290846610433E-4</v>
      </c>
      <c r="L495">
        <f t="shared" si="36"/>
        <v>1.9562538395262112E-2</v>
      </c>
      <c r="M495">
        <f t="shared" si="37"/>
        <v>3.7927370358161205E-3</v>
      </c>
      <c r="N495">
        <f t="shared" si="38"/>
        <v>1.9562538395262112E-2</v>
      </c>
      <c r="O495">
        <f t="shared" si="39"/>
        <v>0.25431299913840744</v>
      </c>
      <c r="Q495" s="7">
        <v>469</v>
      </c>
      <c r="R495" s="7">
        <v>1.9424475152925889E-3</v>
      </c>
      <c r="S495" s="7">
        <v>1.6151471943139273E-3</v>
      </c>
      <c r="U495" s="7">
        <v>10.267367959675651</v>
      </c>
      <c r="V495" s="7">
        <v>1.9566452077084855E-4</v>
      </c>
    </row>
    <row r="496" spans="1:22" x14ac:dyDescent="0.35">
      <c r="A496" s="5">
        <v>2014</v>
      </c>
      <c r="B496" s="14" t="s">
        <v>52</v>
      </c>
      <c r="C496" s="14" t="s">
        <v>74</v>
      </c>
      <c r="D496" s="14">
        <v>2002</v>
      </c>
      <c r="E496" s="14">
        <v>12</v>
      </c>
      <c r="F496" s="14">
        <v>179</v>
      </c>
      <c r="G496" s="14">
        <v>43</v>
      </c>
      <c r="H496" s="14">
        <v>222</v>
      </c>
      <c r="I496" s="14" t="b">
        <v>1</v>
      </c>
      <c r="J496" s="6">
        <v>0.19369369369369399</v>
      </c>
      <c r="K496">
        <f t="shared" si="35"/>
        <v>4.3345829428303653E-4</v>
      </c>
      <c r="L496">
        <f t="shared" si="36"/>
        <v>2.0819661243234398E-2</v>
      </c>
      <c r="M496">
        <f t="shared" si="37"/>
        <v>4.0326370876535159E-3</v>
      </c>
      <c r="N496">
        <f t="shared" si="38"/>
        <v>2.0819661243234398E-2</v>
      </c>
      <c r="O496">
        <f t="shared" si="39"/>
        <v>0.24983593491881279</v>
      </c>
      <c r="Q496" s="7">
        <v>470</v>
      </c>
      <c r="R496" s="7">
        <v>1.5940680472555568E-3</v>
      </c>
      <c r="S496" s="7">
        <v>4.5991021600335366E-4</v>
      </c>
      <c r="U496" s="7">
        <v>10.289283366206442</v>
      </c>
      <c r="V496" s="7">
        <v>1.9761147937874345E-4</v>
      </c>
    </row>
    <row r="497" spans="1:22" x14ac:dyDescent="0.35">
      <c r="A497" s="24">
        <v>2013</v>
      </c>
      <c r="B497" s="17" t="s">
        <v>30</v>
      </c>
      <c r="C497" s="17" t="s">
        <v>215</v>
      </c>
      <c r="D497" s="17">
        <v>2001</v>
      </c>
      <c r="E497" s="17">
        <v>12</v>
      </c>
      <c r="F497" s="17">
        <v>75</v>
      </c>
      <c r="G497" s="17">
        <v>18</v>
      </c>
      <c r="H497" s="17">
        <v>93</v>
      </c>
      <c r="I497" s="17" t="b">
        <v>1</v>
      </c>
      <c r="J497" s="25">
        <v>0.19354838709677399</v>
      </c>
      <c r="K497">
        <f t="shared" si="35"/>
        <v>1.8158388003748828E-4</v>
      </c>
      <c r="L497">
        <f t="shared" si="36"/>
        <v>1.3475306305887383E-2</v>
      </c>
      <c r="M497">
        <f t="shared" si="37"/>
        <v>2.6081238011394906E-3</v>
      </c>
      <c r="N497">
        <f t="shared" si="38"/>
        <v>1.3475306305887383E-2</v>
      </c>
      <c r="O497">
        <f t="shared" si="39"/>
        <v>0.16170367567064858</v>
      </c>
      <c r="Q497" s="7">
        <v>471</v>
      </c>
      <c r="R497" s="7">
        <v>1.4365362301173366E-3</v>
      </c>
      <c r="S497" s="7">
        <v>6.1744203314157385E-4</v>
      </c>
      <c r="U497" s="7">
        <v>10.311198772737233</v>
      </c>
      <c r="V497" s="7">
        <v>1.9761147937874345E-4</v>
      </c>
    </row>
    <row r="498" spans="1:22" x14ac:dyDescent="0.35">
      <c r="A498" s="3">
        <v>2013</v>
      </c>
      <c r="B498" s="13" t="s">
        <v>52</v>
      </c>
      <c r="C498" s="13" t="s">
        <v>318</v>
      </c>
      <c r="D498" s="13">
        <v>2003</v>
      </c>
      <c r="E498" s="14">
        <v>10</v>
      </c>
      <c r="F498" s="13">
        <v>50</v>
      </c>
      <c r="G498" s="13">
        <v>12</v>
      </c>
      <c r="H498" s="13">
        <v>62</v>
      </c>
      <c r="I498" s="13" t="b">
        <v>1</v>
      </c>
      <c r="J498" s="4">
        <v>0.19354838709677399</v>
      </c>
      <c r="K498">
        <f t="shared" si="35"/>
        <v>1.2105592002499218E-4</v>
      </c>
      <c r="L498">
        <f t="shared" si="36"/>
        <v>1.1002541525710875E-2</v>
      </c>
      <c r="M498">
        <f t="shared" si="37"/>
        <v>2.1295241662666188E-3</v>
      </c>
      <c r="N498">
        <f t="shared" si="38"/>
        <v>1.1002541525710875E-2</v>
      </c>
      <c r="O498">
        <f t="shared" si="39"/>
        <v>0.11002541525710875</v>
      </c>
      <c r="Q498" s="7">
        <v>472</v>
      </c>
      <c r="R498" s="7">
        <v>1.1214725958408958E-3</v>
      </c>
      <c r="S498" s="7">
        <v>9.3250566741801466E-4</v>
      </c>
      <c r="U498" s="7">
        <v>10.333114179268025</v>
      </c>
      <c r="V498" s="7">
        <v>1.9761147937874345E-4</v>
      </c>
    </row>
    <row r="499" spans="1:22" x14ac:dyDescent="0.35">
      <c r="A499" s="24">
        <v>2015</v>
      </c>
      <c r="B499" s="17" t="s">
        <v>26</v>
      </c>
      <c r="C499" s="17" t="s">
        <v>133</v>
      </c>
      <c r="D499" s="17">
        <v>2001</v>
      </c>
      <c r="E499" s="17">
        <v>14</v>
      </c>
      <c r="F499" s="17">
        <v>50</v>
      </c>
      <c r="G499" s="17">
        <v>12</v>
      </c>
      <c r="H499" s="17">
        <v>62</v>
      </c>
      <c r="I499" s="17" t="b">
        <v>1</v>
      </c>
      <c r="J499" s="25">
        <v>0.19354838709677399</v>
      </c>
      <c r="K499">
        <f t="shared" si="35"/>
        <v>1.2105592002499218E-4</v>
      </c>
      <c r="L499">
        <f t="shared" si="36"/>
        <v>1.1002541525710875E-2</v>
      </c>
      <c r="M499">
        <f t="shared" si="37"/>
        <v>2.1295241662666188E-3</v>
      </c>
      <c r="N499">
        <f t="shared" si="38"/>
        <v>1.1002541525710875E-2</v>
      </c>
      <c r="O499">
        <f t="shared" si="39"/>
        <v>0.15403558135995227</v>
      </c>
      <c r="Q499" s="7">
        <v>473</v>
      </c>
      <c r="R499" s="7">
        <v>2.4212117800252123E-3</v>
      </c>
      <c r="S499" s="7">
        <v>4.155611727332956E-4</v>
      </c>
      <c r="U499" s="7">
        <v>10.355029585798816</v>
      </c>
      <c r="V499" s="7">
        <v>1.9761147937874345E-4</v>
      </c>
    </row>
    <row r="500" spans="1:22" x14ac:dyDescent="0.35">
      <c r="A500" s="3">
        <v>2016</v>
      </c>
      <c r="B500" s="13" t="s">
        <v>24</v>
      </c>
      <c r="C500" s="13" t="s">
        <v>268</v>
      </c>
      <c r="D500" s="13">
        <v>2006</v>
      </c>
      <c r="E500" s="14">
        <v>10</v>
      </c>
      <c r="F500" s="13">
        <v>50</v>
      </c>
      <c r="G500" s="13">
        <v>12</v>
      </c>
      <c r="H500" s="13">
        <v>62</v>
      </c>
      <c r="I500" s="13" t="b">
        <v>1</v>
      </c>
      <c r="J500" s="4">
        <v>0.19354838709677399</v>
      </c>
      <c r="K500">
        <f t="shared" si="35"/>
        <v>1.2105592002499218E-4</v>
      </c>
      <c r="L500">
        <f t="shared" si="36"/>
        <v>1.1002541525710875E-2</v>
      </c>
      <c r="M500">
        <f t="shared" si="37"/>
        <v>2.1295241662666188E-3</v>
      </c>
      <c r="N500">
        <f t="shared" si="38"/>
        <v>1.1002541525710875E-2</v>
      </c>
      <c r="O500">
        <f t="shared" si="39"/>
        <v>0.11002541525710875</v>
      </c>
      <c r="Q500" s="7">
        <v>474</v>
      </c>
      <c r="R500" s="7">
        <v>1.3324417385984163E-3</v>
      </c>
      <c r="S500" s="7">
        <v>1.5043312141600916E-3</v>
      </c>
      <c r="U500" s="7">
        <v>10.376944992329607</v>
      </c>
      <c r="V500" s="7">
        <v>1.9761147937874345E-4</v>
      </c>
    </row>
    <row r="501" spans="1:22" x14ac:dyDescent="0.35">
      <c r="A501" s="24">
        <v>2014</v>
      </c>
      <c r="B501" s="17" t="s">
        <v>106</v>
      </c>
      <c r="C501" s="17" t="s">
        <v>107</v>
      </c>
      <c r="D501" s="17">
        <v>2006</v>
      </c>
      <c r="E501" s="17">
        <v>8</v>
      </c>
      <c r="F501" s="17">
        <v>121</v>
      </c>
      <c r="G501" s="17">
        <v>29</v>
      </c>
      <c r="H501" s="17">
        <v>150</v>
      </c>
      <c r="I501" s="17" t="b">
        <v>1</v>
      </c>
      <c r="J501" s="25">
        <v>0.193333333333333</v>
      </c>
      <c r="K501">
        <f t="shared" si="35"/>
        <v>2.9287722586691657E-4</v>
      </c>
      <c r="L501">
        <f t="shared" si="36"/>
        <v>1.7113656122141656E-2</v>
      </c>
      <c r="M501">
        <f t="shared" si="37"/>
        <v>3.3086401836140479E-3</v>
      </c>
      <c r="N501">
        <f t="shared" si="38"/>
        <v>1.7113656122141656E-2</v>
      </c>
      <c r="O501">
        <f t="shared" si="39"/>
        <v>0.13690924897713325</v>
      </c>
      <c r="Q501" s="7">
        <v>475</v>
      </c>
      <c r="R501" s="7">
        <v>2.1483576017937867E-3</v>
      </c>
      <c r="S501" s="7">
        <v>1.2977618084695289E-3</v>
      </c>
      <c r="U501" s="7">
        <v>10.398860398860398</v>
      </c>
      <c r="V501" s="7">
        <v>1.9761147937874345E-4</v>
      </c>
    </row>
    <row r="502" spans="1:22" x14ac:dyDescent="0.35">
      <c r="A502" s="3">
        <v>2016</v>
      </c>
      <c r="B502" s="13" t="s">
        <v>79</v>
      </c>
      <c r="C502" s="13" t="s">
        <v>125</v>
      </c>
      <c r="D502" s="13">
        <v>2006</v>
      </c>
      <c r="E502" s="14">
        <v>10</v>
      </c>
      <c r="F502" s="13">
        <v>121</v>
      </c>
      <c r="G502" s="13">
        <v>29</v>
      </c>
      <c r="H502" s="13">
        <v>150</v>
      </c>
      <c r="I502" s="13" t="b">
        <v>1</v>
      </c>
      <c r="J502" s="4">
        <v>0.193333333333333</v>
      </c>
      <c r="K502">
        <f t="shared" si="35"/>
        <v>2.9287722586691657E-4</v>
      </c>
      <c r="L502">
        <f t="shared" si="36"/>
        <v>1.7113656122141656E-2</v>
      </c>
      <c r="M502">
        <f t="shared" si="37"/>
        <v>3.3086401836140479E-3</v>
      </c>
      <c r="N502">
        <f t="shared" si="38"/>
        <v>1.7113656122141656E-2</v>
      </c>
      <c r="O502">
        <f t="shared" si="39"/>
        <v>0.17113656122141657</v>
      </c>
      <c r="Q502" s="7">
        <v>476</v>
      </c>
      <c r="R502" s="7">
        <v>1.7261483414715835E-3</v>
      </c>
      <c r="S502" s="7">
        <v>1.0409658480220779E-3</v>
      </c>
      <c r="U502" s="7">
        <v>10.420775805391189</v>
      </c>
      <c r="V502" s="7">
        <v>1.9761147937874345E-4</v>
      </c>
    </row>
    <row r="503" spans="1:22" x14ac:dyDescent="0.35">
      <c r="A503" s="24">
        <v>2014</v>
      </c>
      <c r="B503" s="17" t="s">
        <v>79</v>
      </c>
      <c r="C503" s="17" t="s">
        <v>80</v>
      </c>
      <c r="D503" s="17">
        <v>2005</v>
      </c>
      <c r="E503" s="17">
        <v>9</v>
      </c>
      <c r="F503" s="17">
        <v>71</v>
      </c>
      <c r="G503" s="17">
        <v>17</v>
      </c>
      <c r="H503" s="17">
        <v>88</v>
      </c>
      <c r="I503" s="17" t="b">
        <v>1</v>
      </c>
      <c r="J503" s="25">
        <v>0.19318181818181801</v>
      </c>
      <c r="K503">
        <f t="shared" si="35"/>
        <v>1.7182130584192441E-4</v>
      </c>
      <c r="L503">
        <f t="shared" si="36"/>
        <v>1.3108062627326908E-2</v>
      </c>
      <c r="M503">
        <f t="shared" si="37"/>
        <v>2.5322393711881505E-3</v>
      </c>
      <c r="N503">
        <f t="shared" si="38"/>
        <v>1.3108062627326908E-2</v>
      </c>
      <c r="O503">
        <f t="shared" si="39"/>
        <v>0.11797256364594216</v>
      </c>
      <c r="Q503" s="7">
        <v>477</v>
      </c>
      <c r="R503" s="7">
        <v>1.3709059397922275E-3</v>
      </c>
      <c r="S503" s="7">
        <v>5.8573926791625781E-4</v>
      </c>
      <c r="U503" s="7">
        <v>10.44269121192198</v>
      </c>
      <c r="V503" s="7">
        <v>1.9761147937874345E-4</v>
      </c>
    </row>
    <row r="504" spans="1:22" x14ac:dyDescent="0.35">
      <c r="A504" s="3">
        <v>2017</v>
      </c>
      <c r="B504" s="13" t="s">
        <v>30</v>
      </c>
      <c r="C504" s="13" t="s">
        <v>47</v>
      </c>
      <c r="D504" s="13">
        <v>2004</v>
      </c>
      <c r="E504" s="14">
        <v>13</v>
      </c>
      <c r="F504" s="13">
        <v>117</v>
      </c>
      <c r="G504" s="13">
        <v>28</v>
      </c>
      <c r="H504" s="13">
        <v>145</v>
      </c>
      <c r="I504" s="13" t="b">
        <v>1</v>
      </c>
      <c r="J504" s="4">
        <v>0.19310344827586201</v>
      </c>
      <c r="K504">
        <f t="shared" si="35"/>
        <v>2.8311465167135268E-4</v>
      </c>
      <c r="L504">
        <f t="shared" si="36"/>
        <v>1.68260111634146E-2</v>
      </c>
      <c r="M504">
        <f t="shared" si="37"/>
        <v>3.2491607763835079E-3</v>
      </c>
      <c r="N504">
        <f t="shared" si="38"/>
        <v>1.68260111634146E-2</v>
      </c>
      <c r="O504">
        <f t="shared" si="39"/>
        <v>0.2187381451243898</v>
      </c>
      <c r="Q504" s="7">
        <v>478</v>
      </c>
      <c r="R504" s="7">
        <v>1.5212406819959863E-3</v>
      </c>
      <c r="S504" s="7">
        <v>4.3540452571249905E-4</v>
      </c>
      <c r="U504" s="7">
        <v>10.464606618452772</v>
      </c>
      <c r="V504" s="7">
        <v>1.9761147937874345E-4</v>
      </c>
    </row>
    <row r="505" spans="1:22" x14ac:dyDescent="0.35">
      <c r="A505" s="3">
        <v>2016</v>
      </c>
      <c r="B505" s="13" t="s">
        <v>24</v>
      </c>
      <c r="C505" s="13" t="s">
        <v>46</v>
      </c>
      <c r="D505" s="13">
        <v>2005</v>
      </c>
      <c r="E505" s="17">
        <v>11</v>
      </c>
      <c r="F505" s="13">
        <v>163</v>
      </c>
      <c r="G505" s="13">
        <v>39</v>
      </c>
      <c r="H505" s="13">
        <v>202</v>
      </c>
      <c r="I505" s="13" t="b">
        <v>1</v>
      </c>
      <c r="J505" s="4">
        <v>0.19306930693069299</v>
      </c>
      <c r="K505">
        <f t="shared" si="35"/>
        <v>3.9440799750078102E-4</v>
      </c>
      <c r="L505">
        <f t="shared" si="36"/>
        <v>1.9859707890620672E-2</v>
      </c>
      <c r="M505">
        <f t="shared" si="37"/>
        <v>3.8343000382881479E-3</v>
      </c>
      <c r="N505">
        <f t="shared" si="38"/>
        <v>1.9859707890620672E-2</v>
      </c>
      <c r="O505">
        <f t="shared" si="39"/>
        <v>0.2184567867968274</v>
      </c>
      <c r="Q505" s="7">
        <v>479</v>
      </c>
      <c r="R505" s="7">
        <v>1.5212406819959863E-3</v>
      </c>
      <c r="S505" s="7">
        <v>4.3540452571249905E-4</v>
      </c>
      <c r="U505" s="7">
        <v>10.486522024983563</v>
      </c>
      <c r="V505" s="7">
        <v>1.9761147937874345E-4</v>
      </c>
    </row>
    <row r="506" spans="1:22" x14ac:dyDescent="0.35">
      <c r="A506" s="3">
        <v>2014</v>
      </c>
      <c r="B506" s="13" t="s">
        <v>24</v>
      </c>
      <c r="C506" s="13" t="s">
        <v>257</v>
      </c>
      <c r="D506" s="13">
        <v>2004</v>
      </c>
      <c r="E506" s="14">
        <v>10</v>
      </c>
      <c r="F506" s="13">
        <v>46</v>
      </c>
      <c r="G506" s="13">
        <v>11</v>
      </c>
      <c r="H506" s="13">
        <v>57</v>
      </c>
      <c r="I506" s="13" t="b">
        <v>1</v>
      </c>
      <c r="J506" s="4">
        <v>0.19298245614035101</v>
      </c>
      <c r="K506">
        <f t="shared" si="35"/>
        <v>1.1129334582942831E-4</v>
      </c>
      <c r="L506">
        <f t="shared" si="36"/>
        <v>1.0549566144132577E-2</v>
      </c>
      <c r="M506">
        <f t="shared" si="37"/>
        <v>2.0358811857097972E-3</v>
      </c>
      <c r="N506">
        <f t="shared" si="38"/>
        <v>1.0549566144132577E-2</v>
      </c>
      <c r="O506">
        <f t="shared" si="39"/>
        <v>0.10549566144132577</v>
      </c>
      <c r="Q506" s="7">
        <v>480</v>
      </c>
      <c r="R506" s="7">
        <v>1.5212406819959863E-3</v>
      </c>
      <c r="S506" s="7">
        <v>4.3540452571249905E-4</v>
      </c>
      <c r="U506" s="7">
        <v>10.508437431514354</v>
      </c>
      <c r="V506" s="7">
        <v>1.9761147937874345E-4</v>
      </c>
    </row>
    <row r="507" spans="1:22" x14ac:dyDescent="0.35">
      <c r="A507" s="24">
        <v>2016</v>
      </c>
      <c r="B507" s="17" t="s">
        <v>58</v>
      </c>
      <c r="C507" s="17" t="s">
        <v>329</v>
      </c>
      <c r="D507" s="17">
        <v>2006</v>
      </c>
      <c r="E507" s="17">
        <v>10</v>
      </c>
      <c r="F507" s="17">
        <v>46</v>
      </c>
      <c r="G507" s="17">
        <v>11</v>
      </c>
      <c r="H507" s="17">
        <v>57</v>
      </c>
      <c r="I507" s="17" t="b">
        <v>1</v>
      </c>
      <c r="J507" s="25">
        <v>0.19298245614035101</v>
      </c>
      <c r="K507">
        <f t="shared" si="35"/>
        <v>1.1129334582942831E-4</v>
      </c>
      <c r="L507">
        <f t="shared" si="36"/>
        <v>1.0549566144132577E-2</v>
      </c>
      <c r="M507">
        <f t="shared" si="37"/>
        <v>2.0358811857097972E-3</v>
      </c>
      <c r="N507">
        <f t="shared" si="38"/>
        <v>1.0549566144132577E-2</v>
      </c>
      <c r="O507">
        <f t="shared" si="39"/>
        <v>0.10549566144132577</v>
      </c>
      <c r="Q507" s="7">
        <v>481</v>
      </c>
      <c r="R507" s="7">
        <v>1.770872287561975E-3</v>
      </c>
      <c r="S507" s="7">
        <v>1.9898216810609742E-3</v>
      </c>
      <c r="U507" s="7">
        <v>10.530352838045145</v>
      </c>
      <c r="V507" s="7">
        <v>2.0436492677690561E-4</v>
      </c>
    </row>
    <row r="508" spans="1:22" x14ac:dyDescent="0.35">
      <c r="A508" s="5">
        <v>2016</v>
      </c>
      <c r="B508" s="14" t="s">
        <v>113</v>
      </c>
      <c r="C508" s="14" t="s">
        <v>258</v>
      </c>
      <c r="D508" s="14">
        <v>2005</v>
      </c>
      <c r="E508" s="14">
        <v>11</v>
      </c>
      <c r="F508" s="14">
        <v>46</v>
      </c>
      <c r="G508" s="14">
        <v>11</v>
      </c>
      <c r="H508" s="14">
        <v>57</v>
      </c>
      <c r="I508" s="14" t="b">
        <v>1</v>
      </c>
      <c r="J508" s="6">
        <v>0.19298245614035101</v>
      </c>
      <c r="K508">
        <f t="shared" si="35"/>
        <v>1.1129334582942831E-4</v>
      </c>
      <c r="L508">
        <f t="shared" si="36"/>
        <v>1.0549566144132577E-2</v>
      </c>
      <c r="M508">
        <f t="shared" si="37"/>
        <v>2.0358811857097972E-3</v>
      </c>
      <c r="N508">
        <f t="shared" si="38"/>
        <v>1.0549566144132577E-2</v>
      </c>
      <c r="O508">
        <f t="shared" si="39"/>
        <v>0.11604522758545835</v>
      </c>
      <c r="Q508" s="7">
        <v>482</v>
      </c>
      <c r="R508" s="7">
        <v>2.0431806018255372E-3</v>
      </c>
      <c r="S508" s="7">
        <v>5.7907947521831059E-4</v>
      </c>
      <c r="U508" s="7">
        <v>10.552268244575936</v>
      </c>
      <c r="V508" s="7">
        <v>2.0491355843997428E-4</v>
      </c>
    </row>
    <row r="509" spans="1:22" x14ac:dyDescent="0.35">
      <c r="A509" s="24">
        <v>2013</v>
      </c>
      <c r="B509" s="17" t="s">
        <v>30</v>
      </c>
      <c r="C509" s="17" t="s">
        <v>162</v>
      </c>
      <c r="D509" s="17">
        <v>2001</v>
      </c>
      <c r="E509" s="17">
        <v>12</v>
      </c>
      <c r="F509" s="17">
        <v>67</v>
      </c>
      <c r="G509" s="17">
        <v>16</v>
      </c>
      <c r="H509" s="17">
        <v>83</v>
      </c>
      <c r="I509" s="17" t="b">
        <v>1</v>
      </c>
      <c r="J509" s="25">
        <v>0.19277108433734899</v>
      </c>
      <c r="K509">
        <f t="shared" si="35"/>
        <v>1.6205873164636052E-4</v>
      </c>
      <c r="L509">
        <f t="shared" si="36"/>
        <v>1.2730229049249685E-2</v>
      </c>
      <c r="M509">
        <f t="shared" si="37"/>
        <v>2.4540200576866813E-3</v>
      </c>
      <c r="N509">
        <f t="shared" si="38"/>
        <v>1.2730229049249685E-2</v>
      </c>
      <c r="O509">
        <f t="shared" si="39"/>
        <v>0.15276274859099623</v>
      </c>
      <c r="Q509" s="7">
        <v>483</v>
      </c>
      <c r="R509" s="7">
        <v>1.7383190768057361E-3</v>
      </c>
      <c r="S509" s="7">
        <v>7.3061917335034672E-4</v>
      </c>
      <c r="U509" s="7">
        <v>10.574183651106727</v>
      </c>
      <c r="V509" s="7">
        <v>2.0830078887740805E-4</v>
      </c>
    </row>
    <row r="510" spans="1:22" x14ac:dyDescent="0.35">
      <c r="A510" s="5">
        <v>2013</v>
      </c>
      <c r="B510" s="14" t="s">
        <v>30</v>
      </c>
      <c r="C510" s="14" t="s">
        <v>132</v>
      </c>
      <c r="D510" s="14">
        <v>1998</v>
      </c>
      <c r="E510" s="14">
        <v>15</v>
      </c>
      <c r="F510" s="14">
        <v>126</v>
      </c>
      <c r="G510" s="14">
        <v>30</v>
      </c>
      <c r="H510" s="14">
        <v>156</v>
      </c>
      <c r="I510" s="14" t="b">
        <v>1</v>
      </c>
      <c r="J510" s="6">
        <v>0.19230769230769201</v>
      </c>
      <c r="K510">
        <f t="shared" si="35"/>
        <v>3.0459231490159326E-4</v>
      </c>
      <c r="L510">
        <f t="shared" si="36"/>
        <v>1.7452573303143388E-2</v>
      </c>
      <c r="M510">
        <f t="shared" si="37"/>
        <v>3.3562640967583386E-3</v>
      </c>
      <c r="N510">
        <f t="shared" si="38"/>
        <v>1.7452573303143388E-2</v>
      </c>
      <c r="O510">
        <f t="shared" si="39"/>
        <v>0.26178859954715084</v>
      </c>
      <c r="Q510" s="7">
        <v>484</v>
      </c>
      <c r="R510" s="7">
        <v>2.1195702519506521E-3</v>
      </c>
      <c r="S510" s="7">
        <v>3.4936799820543081E-4</v>
      </c>
      <c r="U510" s="7">
        <v>10.596099057637518</v>
      </c>
      <c r="V510" s="7">
        <v>2.1756307836901114E-4</v>
      </c>
    </row>
    <row r="511" spans="1:22" x14ac:dyDescent="0.35">
      <c r="A511" s="3">
        <v>2014</v>
      </c>
      <c r="B511" s="13" t="s">
        <v>52</v>
      </c>
      <c r="C511" s="13" t="s">
        <v>84</v>
      </c>
      <c r="D511" s="13">
        <v>2000</v>
      </c>
      <c r="E511" s="17">
        <v>14</v>
      </c>
      <c r="F511" s="13">
        <v>63</v>
      </c>
      <c r="G511" s="13">
        <v>15</v>
      </c>
      <c r="H511" s="13">
        <v>78</v>
      </c>
      <c r="I511" s="13" t="b">
        <v>1</v>
      </c>
      <c r="J511" s="4">
        <v>0.19230769230769201</v>
      </c>
      <c r="K511">
        <f t="shared" si="35"/>
        <v>1.5229615745079663E-4</v>
      </c>
      <c r="L511">
        <f t="shared" si="36"/>
        <v>1.2340832931807991E-2</v>
      </c>
      <c r="M511">
        <f t="shared" si="37"/>
        <v>2.3732371022707637E-3</v>
      </c>
      <c r="N511">
        <f t="shared" si="38"/>
        <v>1.2340832931807991E-2</v>
      </c>
      <c r="O511">
        <f t="shared" si="39"/>
        <v>0.17277166104531189</v>
      </c>
      <c r="Q511" s="7">
        <v>485</v>
      </c>
      <c r="R511" s="7">
        <v>1.3150431844355572E-3</v>
      </c>
      <c r="S511" s="7">
        <v>1.0735548361407356E-3</v>
      </c>
      <c r="U511" s="7">
        <v>10.61801446416831</v>
      </c>
      <c r="V511" s="7">
        <v>2.1881918401180921E-4</v>
      </c>
    </row>
    <row r="512" spans="1:22" x14ac:dyDescent="0.35">
      <c r="A512" s="5">
        <v>2014</v>
      </c>
      <c r="B512" s="14" t="s">
        <v>30</v>
      </c>
      <c r="C512" s="14" t="s">
        <v>162</v>
      </c>
      <c r="D512" s="14">
        <v>2000</v>
      </c>
      <c r="E512" s="14">
        <v>14</v>
      </c>
      <c r="F512" s="14">
        <v>63</v>
      </c>
      <c r="G512" s="14">
        <v>15</v>
      </c>
      <c r="H512" s="14">
        <v>78</v>
      </c>
      <c r="I512" s="14" t="b">
        <v>1</v>
      </c>
      <c r="J512" s="6">
        <v>0.19230769230769201</v>
      </c>
      <c r="K512">
        <f t="shared" si="35"/>
        <v>1.5229615745079663E-4</v>
      </c>
      <c r="L512">
        <f t="shared" si="36"/>
        <v>1.2340832931807991E-2</v>
      </c>
      <c r="M512">
        <f t="shared" si="37"/>
        <v>2.3732371022707637E-3</v>
      </c>
      <c r="N512">
        <f t="shared" si="38"/>
        <v>1.2340832931807991E-2</v>
      </c>
      <c r="O512">
        <f t="shared" si="39"/>
        <v>0.17277166104531189</v>
      </c>
      <c r="Q512" s="7">
        <v>486</v>
      </c>
      <c r="R512" s="7">
        <v>1.3150431844355572E-3</v>
      </c>
      <c r="S512" s="7">
        <v>1.0735548361407356E-3</v>
      </c>
      <c r="U512" s="7">
        <v>10.639929870699101</v>
      </c>
      <c r="V512" s="7">
        <v>2.1889375180542337E-4</v>
      </c>
    </row>
    <row r="513" spans="1:22" x14ac:dyDescent="0.35">
      <c r="A513" s="24">
        <v>2015</v>
      </c>
      <c r="B513" s="17" t="s">
        <v>113</v>
      </c>
      <c r="C513" s="17" t="s">
        <v>161</v>
      </c>
      <c r="D513" s="17">
        <v>2000</v>
      </c>
      <c r="E513" s="17">
        <v>15</v>
      </c>
      <c r="F513" s="17">
        <v>63</v>
      </c>
      <c r="G513" s="17">
        <v>15</v>
      </c>
      <c r="H513" s="17">
        <v>78</v>
      </c>
      <c r="I513" s="17" t="b">
        <v>1</v>
      </c>
      <c r="J513" s="25">
        <v>0.19230769230769201</v>
      </c>
      <c r="K513">
        <f t="shared" si="35"/>
        <v>1.5229615745079663E-4</v>
      </c>
      <c r="L513">
        <f t="shared" si="36"/>
        <v>1.2340832931807991E-2</v>
      </c>
      <c r="M513">
        <f t="shared" si="37"/>
        <v>2.3732371022707637E-3</v>
      </c>
      <c r="N513">
        <f t="shared" si="38"/>
        <v>1.2340832931807991E-2</v>
      </c>
      <c r="O513">
        <f t="shared" si="39"/>
        <v>0.18511249397711987</v>
      </c>
      <c r="Q513" s="7">
        <v>487</v>
      </c>
      <c r="R513" s="7">
        <v>2.4487828941869459E-3</v>
      </c>
      <c r="S513" s="7">
        <v>1.9979893328957608E-3</v>
      </c>
      <c r="U513" s="7">
        <v>10.661845277229892</v>
      </c>
      <c r="V513" s="7">
        <v>2.2024914402511461E-4</v>
      </c>
    </row>
    <row r="514" spans="1:22" x14ac:dyDescent="0.35">
      <c r="A514" s="3">
        <v>2015</v>
      </c>
      <c r="B514" s="13" t="s">
        <v>52</v>
      </c>
      <c r="C514" s="13" t="s">
        <v>90</v>
      </c>
      <c r="D514" s="13">
        <v>2001</v>
      </c>
      <c r="E514" s="14">
        <v>14</v>
      </c>
      <c r="F514" s="13">
        <v>42</v>
      </c>
      <c r="G514" s="13">
        <v>10</v>
      </c>
      <c r="H514" s="13">
        <v>52</v>
      </c>
      <c r="I514" s="13" t="b">
        <v>1</v>
      </c>
      <c r="J514" s="4">
        <v>0.19230769230769201</v>
      </c>
      <c r="K514">
        <f t="shared" si="35"/>
        <v>1.0153077163386442E-4</v>
      </c>
      <c r="L514">
        <f t="shared" si="36"/>
        <v>1.0076247894621511E-2</v>
      </c>
      <c r="M514">
        <f t="shared" si="37"/>
        <v>1.937739979734903E-3</v>
      </c>
      <c r="N514">
        <f t="shared" si="38"/>
        <v>1.0076247894621511E-2</v>
      </c>
      <c r="O514">
        <f t="shared" si="39"/>
        <v>0.14106747052470114</v>
      </c>
      <c r="Q514" s="7">
        <v>488</v>
      </c>
      <c r="R514" s="7">
        <v>1.9482342878749581E-3</v>
      </c>
      <c r="S514" s="7">
        <v>8.0541454584859176E-4</v>
      </c>
      <c r="U514" s="7">
        <v>10.683760683760683</v>
      </c>
      <c r="V514" s="7">
        <v>2.2093635051258413E-4</v>
      </c>
    </row>
    <row r="515" spans="1:22" x14ac:dyDescent="0.35">
      <c r="A515" s="24">
        <v>2017</v>
      </c>
      <c r="B515" s="17" t="s">
        <v>79</v>
      </c>
      <c r="C515" s="17" t="s">
        <v>81</v>
      </c>
      <c r="D515" s="17">
        <v>2005</v>
      </c>
      <c r="E515" s="17">
        <v>12</v>
      </c>
      <c r="F515" s="17">
        <v>42</v>
      </c>
      <c r="G515" s="17">
        <v>10</v>
      </c>
      <c r="H515" s="17">
        <v>52</v>
      </c>
      <c r="I515" s="17" t="b">
        <v>1</v>
      </c>
      <c r="J515" s="25">
        <v>0.19230769230769201</v>
      </c>
      <c r="K515">
        <f t="shared" si="35"/>
        <v>1.0153077163386442E-4</v>
      </c>
      <c r="L515">
        <f t="shared" si="36"/>
        <v>1.0076247894621511E-2</v>
      </c>
      <c r="M515">
        <f t="shared" si="37"/>
        <v>1.937739979734903E-3</v>
      </c>
      <c r="N515">
        <f t="shared" si="38"/>
        <v>1.0076247894621511E-2</v>
      </c>
      <c r="O515">
        <f t="shared" si="39"/>
        <v>0.12091497473545812</v>
      </c>
      <c r="Q515" s="7">
        <v>489</v>
      </c>
      <c r="R515" s="7">
        <v>1.9159240575990814E-3</v>
      </c>
      <c r="S515" s="7">
        <v>3.0331007078126322E-4</v>
      </c>
      <c r="U515" s="7">
        <v>10.705676090291474</v>
      </c>
      <c r="V515" s="7">
        <v>2.2311618406585943E-4</v>
      </c>
    </row>
    <row r="516" spans="1:22" x14ac:dyDescent="0.35">
      <c r="A516" s="3">
        <v>2015</v>
      </c>
      <c r="B516" s="13" t="s">
        <v>52</v>
      </c>
      <c r="C516" s="13" t="s">
        <v>74</v>
      </c>
      <c r="D516" s="13">
        <v>2001</v>
      </c>
      <c r="E516" s="14">
        <v>14</v>
      </c>
      <c r="F516" s="13">
        <v>164</v>
      </c>
      <c r="G516" s="13">
        <v>39</v>
      </c>
      <c r="H516" s="13">
        <v>203</v>
      </c>
      <c r="I516" s="13" t="b">
        <v>1</v>
      </c>
      <c r="J516" s="4">
        <v>0.19211822660098499</v>
      </c>
      <c r="K516">
        <f t="shared" ref="K516:K579" si="40">H516/$H$1</f>
        <v>3.9636051233989377E-4</v>
      </c>
      <c r="L516">
        <f t="shared" ref="L516:L579" si="41">SQRT(K516)</f>
        <v>1.9908804894817111E-2</v>
      </c>
      <c r="M516">
        <f t="shared" ref="M516:M579" si="42">J516*L516</f>
        <v>3.8248442901372727E-3</v>
      </c>
      <c r="N516">
        <f t="shared" ref="N516:N579" si="43">L516</f>
        <v>1.9908804894817111E-2</v>
      </c>
      <c r="O516">
        <f t="shared" ref="O516:O579" si="44">E516*L516</f>
        <v>0.27872326852743956</v>
      </c>
      <c r="Q516" s="7">
        <v>490</v>
      </c>
      <c r="R516" s="7">
        <v>1.7436135862250303E-3</v>
      </c>
      <c r="S516" s="7">
        <v>4.756205421553143E-4</v>
      </c>
      <c r="U516" s="7">
        <v>10.727591496822265</v>
      </c>
      <c r="V516" s="7">
        <v>2.2375093978388921E-4</v>
      </c>
    </row>
    <row r="517" spans="1:22" x14ac:dyDescent="0.35">
      <c r="A517" s="24">
        <v>2013</v>
      </c>
      <c r="B517" s="17" t="s">
        <v>113</v>
      </c>
      <c r="C517" s="17" t="s">
        <v>161</v>
      </c>
      <c r="D517" s="17">
        <v>2002</v>
      </c>
      <c r="E517" s="17">
        <v>11</v>
      </c>
      <c r="F517" s="17">
        <v>101</v>
      </c>
      <c r="G517" s="17">
        <v>24</v>
      </c>
      <c r="H517" s="17">
        <v>125</v>
      </c>
      <c r="I517" s="17" t="b">
        <v>1</v>
      </c>
      <c r="J517" s="25">
        <v>0.192</v>
      </c>
      <c r="K517">
        <f t="shared" si="40"/>
        <v>2.4406435488909717E-4</v>
      </c>
      <c r="L517">
        <f t="shared" si="41"/>
        <v>1.5622559165805619E-2</v>
      </c>
      <c r="M517">
        <f t="shared" si="42"/>
        <v>2.9995313598346787E-3</v>
      </c>
      <c r="N517">
        <f t="shared" si="43"/>
        <v>1.5622559165805619E-2</v>
      </c>
      <c r="O517">
        <f t="shared" si="44"/>
        <v>0.17184815082386182</v>
      </c>
      <c r="Q517" s="7">
        <v>491</v>
      </c>
      <c r="R517" s="7">
        <v>1.2266821721028775E-3</v>
      </c>
      <c r="S517" s="7">
        <v>9.9255195627746709E-4</v>
      </c>
      <c r="U517" s="7">
        <v>10.749506903353057</v>
      </c>
      <c r="V517" s="7">
        <v>2.2447155659245411E-4</v>
      </c>
    </row>
    <row r="518" spans="1:22" x14ac:dyDescent="0.35">
      <c r="A518" s="5">
        <v>2017</v>
      </c>
      <c r="B518" s="14" t="s">
        <v>113</v>
      </c>
      <c r="C518" s="14" t="s">
        <v>114</v>
      </c>
      <c r="D518" s="14">
        <v>2006</v>
      </c>
      <c r="E518" s="14">
        <v>11</v>
      </c>
      <c r="F518" s="14">
        <v>80</v>
      </c>
      <c r="G518" s="14">
        <v>19</v>
      </c>
      <c r="H518" s="14">
        <v>99</v>
      </c>
      <c r="I518" s="14" t="b">
        <v>1</v>
      </c>
      <c r="J518" s="6">
        <v>0.19191919191919199</v>
      </c>
      <c r="K518">
        <f t="shared" si="40"/>
        <v>1.9329896907216494E-4</v>
      </c>
      <c r="L518">
        <f t="shared" si="41"/>
        <v>1.3903199958001213E-2</v>
      </c>
      <c r="M518">
        <f t="shared" si="42"/>
        <v>2.6682909010305369E-3</v>
      </c>
      <c r="N518">
        <f t="shared" si="43"/>
        <v>1.3903199958001213E-2</v>
      </c>
      <c r="O518">
        <f t="shared" si="44"/>
        <v>0.15293519953801335</v>
      </c>
      <c r="Q518" s="7">
        <v>492</v>
      </c>
      <c r="R518" s="7">
        <v>1.3989926434769286E-3</v>
      </c>
      <c r="S518" s="7">
        <v>8.2024148490341601E-4</v>
      </c>
      <c r="U518" s="7">
        <v>10.771422309883848</v>
      </c>
      <c r="V518" s="7">
        <v>2.2519918105043485E-4</v>
      </c>
    </row>
    <row r="519" spans="1:22" x14ac:dyDescent="0.35">
      <c r="A519" s="3">
        <v>2017</v>
      </c>
      <c r="B519" s="13" t="s">
        <v>52</v>
      </c>
      <c r="C519" s="13" t="s">
        <v>74</v>
      </c>
      <c r="D519" s="13">
        <v>2002</v>
      </c>
      <c r="E519" s="17">
        <v>15</v>
      </c>
      <c r="F519" s="13">
        <v>139</v>
      </c>
      <c r="G519" s="13">
        <v>33</v>
      </c>
      <c r="H519" s="13">
        <v>172</v>
      </c>
      <c r="I519" s="13" t="b">
        <v>1</v>
      </c>
      <c r="J519" s="4">
        <v>0.19186046511627899</v>
      </c>
      <c r="K519">
        <f t="shared" si="40"/>
        <v>3.3583255232739768E-4</v>
      </c>
      <c r="L519">
        <f t="shared" si="41"/>
        <v>1.8325734700889829E-2</v>
      </c>
      <c r="M519">
        <f t="shared" si="42"/>
        <v>3.5159839833102564E-3</v>
      </c>
      <c r="N519">
        <f t="shared" si="43"/>
        <v>1.8325734700889829E-2</v>
      </c>
      <c r="O519">
        <f t="shared" si="44"/>
        <v>0.27488602051334743</v>
      </c>
      <c r="Q519" s="7">
        <v>493</v>
      </c>
      <c r="R519" s="7">
        <v>2.6875131983934608E-3</v>
      </c>
      <c r="S519" s="7">
        <v>1.1052238374226597E-3</v>
      </c>
      <c r="U519" s="7">
        <v>10.793337716414639</v>
      </c>
      <c r="V519" s="7">
        <v>2.2667591281460894E-4</v>
      </c>
    </row>
    <row r="520" spans="1:22" x14ac:dyDescent="0.35">
      <c r="A520" s="3">
        <v>2014</v>
      </c>
      <c r="B520" s="13" t="s">
        <v>24</v>
      </c>
      <c r="C520" s="13" t="s">
        <v>189</v>
      </c>
      <c r="D520" s="13">
        <v>2005</v>
      </c>
      <c r="E520" s="14">
        <v>9</v>
      </c>
      <c r="F520" s="13">
        <v>59</v>
      </c>
      <c r="G520" s="13">
        <v>14</v>
      </c>
      <c r="H520" s="13">
        <v>73</v>
      </c>
      <c r="I520" s="13" t="b">
        <v>1</v>
      </c>
      <c r="J520" s="4">
        <v>0.19178082191780799</v>
      </c>
      <c r="K520">
        <f t="shared" si="40"/>
        <v>1.4253358325523274E-4</v>
      </c>
      <c r="L520">
        <f t="shared" si="41"/>
        <v>1.1938742951216963E-2</v>
      </c>
      <c r="M520">
        <f t="shared" si="42"/>
        <v>2.2896219358498259E-3</v>
      </c>
      <c r="N520">
        <f t="shared" si="43"/>
        <v>1.1938742951216963E-2</v>
      </c>
      <c r="O520">
        <f t="shared" si="44"/>
        <v>0.10744868656095267</v>
      </c>
      <c r="Q520" s="7">
        <v>494</v>
      </c>
      <c r="R520" s="7">
        <v>2.5465635389020263E-3</v>
      </c>
      <c r="S520" s="7">
        <v>1.4860735487514896E-3</v>
      </c>
      <c r="U520" s="7">
        <v>10.81525312294543</v>
      </c>
      <c r="V520" s="7">
        <v>2.2667591281460894E-4</v>
      </c>
    </row>
    <row r="521" spans="1:22" x14ac:dyDescent="0.35">
      <c r="A521" s="24">
        <v>2014</v>
      </c>
      <c r="B521" s="17" t="s">
        <v>128</v>
      </c>
      <c r="C521" s="17" t="s">
        <v>173</v>
      </c>
      <c r="D521" s="17">
        <v>2002</v>
      </c>
      <c r="E521" s="17">
        <v>12</v>
      </c>
      <c r="F521" s="17">
        <v>59</v>
      </c>
      <c r="G521" s="17">
        <v>14</v>
      </c>
      <c r="H521" s="17">
        <v>73</v>
      </c>
      <c r="I521" s="17" t="b">
        <v>1</v>
      </c>
      <c r="J521" s="25">
        <v>0.19178082191780799</v>
      </c>
      <c r="K521">
        <f t="shared" si="40"/>
        <v>1.4253358325523274E-4</v>
      </c>
      <c r="L521">
        <f t="shared" si="41"/>
        <v>1.1938742951216963E-2</v>
      </c>
      <c r="M521">
        <f t="shared" si="42"/>
        <v>2.2896219358498259E-3</v>
      </c>
      <c r="N521">
        <f t="shared" si="43"/>
        <v>1.1938742951216963E-2</v>
      </c>
      <c r="O521">
        <f t="shared" si="44"/>
        <v>0.14326491541460357</v>
      </c>
      <c r="Q521" s="7">
        <v>495</v>
      </c>
      <c r="R521" s="7">
        <v>1.6482364104392273E-3</v>
      </c>
      <c r="S521" s="7">
        <v>9.5988739070026335E-4</v>
      </c>
      <c r="U521" s="7">
        <v>10.837168529476221</v>
      </c>
      <c r="V521" s="7">
        <v>2.2667591281460894E-4</v>
      </c>
    </row>
    <row r="522" spans="1:22" x14ac:dyDescent="0.35">
      <c r="A522" s="5">
        <v>2013</v>
      </c>
      <c r="B522" s="14" t="s">
        <v>52</v>
      </c>
      <c r="C522" s="14" t="s">
        <v>165</v>
      </c>
      <c r="D522" s="14">
        <v>2001</v>
      </c>
      <c r="E522" s="14">
        <v>12</v>
      </c>
      <c r="F522" s="14">
        <v>76</v>
      </c>
      <c r="G522" s="14">
        <v>18</v>
      </c>
      <c r="H522" s="14">
        <v>94</v>
      </c>
      <c r="I522" s="14" t="b">
        <v>1</v>
      </c>
      <c r="J522" s="6">
        <v>0.19148936170212799</v>
      </c>
      <c r="K522">
        <f t="shared" si="40"/>
        <v>1.8353639487660108E-4</v>
      </c>
      <c r="L522">
        <f t="shared" si="41"/>
        <v>1.3547560476949386E-2</v>
      </c>
      <c r="M522">
        <f t="shared" si="42"/>
        <v>2.5942137083520148E-3</v>
      </c>
      <c r="N522">
        <f t="shared" si="43"/>
        <v>1.3547560476949386E-2</v>
      </c>
      <c r="O522">
        <f t="shared" si="44"/>
        <v>0.16257072572339265</v>
      </c>
      <c r="Q522" s="7">
        <v>496</v>
      </c>
      <c r="R522" s="7">
        <v>1.0142667402439688E-3</v>
      </c>
      <c r="S522" s="7">
        <v>1.11525742602265E-3</v>
      </c>
      <c r="U522" s="7">
        <v>10.859083936007012</v>
      </c>
      <c r="V522" s="7">
        <v>2.304987103783047E-4</v>
      </c>
    </row>
    <row r="523" spans="1:22" x14ac:dyDescent="0.35">
      <c r="A523" s="3">
        <v>2014</v>
      </c>
      <c r="B523" s="13" t="s">
        <v>118</v>
      </c>
      <c r="C523" s="13" t="s">
        <v>119</v>
      </c>
      <c r="D523" s="13">
        <v>2004</v>
      </c>
      <c r="E523" s="17">
        <v>10</v>
      </c>
      <c r="F523" s="13">
        <v>93</v>
      </c>
      <c r="G523" s="13">
        <v>22</v>
      </c>
      <c r="H523" s="13">
        <v>115</v>
      </c>
      <c r="I523" s="13" t="b">
        <v>1</v>
      </c>
      <c r="J523" s="4">
        <v>0.19130434782608699</v>
      </c>
      <c r="K523">
        <f t="shared" si="40"/>
        <v>2.2453920649796939E-4</v>
      </c>
      <c r="L523">
        <f t="shared" si="41"/>
        <v>1.498463234443773E-2</v>
      </c>
      <c r="M523">
        <f t="shared" si="42"/>
        <v>2.8666253180663487E-3</v>
      </c>
      <c r="N523">
        <f t="shared" si="43"/>
        <v>1.498463234443773E-2</v>
      </c>
      <c r="O523">
        <f t="shared" si="44"/>
        <v>0.14984632344437729</v>
      </c>
      <c r="Q523" s="7">
        <v>497</v>
      </c>
      <c r="R523" s="7">
        <v>1.6772920471244657E-3</v>
      </c>
      <c r="S523" s="7">
        <v>4.5223211914215307E-4</v>
      </c>
      <c r="U523" s="7">
        <v>10.880999342537804</v>
      </c>
      <c r="V523" s="7">
        <v>2.3128674245612632E-4</v>
      </c>
    </row>
    <row r="524" spans="1:22" x14ac:dyDescent="0.35">
      <c r="A524" s="5">
        <v>2014</v>
      </c>
      <c r="B524" s="14" t="s">
        <v>52</v>
      </c>
      <c r="C524" s="14" t="s">
        <v>150</v>
      </c>
      <c r="D524" s="14">
        <v>2005</v>
      </c>
      <c r="E524" s="14">
        <v>9</v>
      </c>
      <c r="F524" s="14">
        <v>55</v>
      </c>
      <c r="G524" s="14">
        <v>13</v>
      </c>
      <c r="H524" s="14">
        <v>68</v>
      </c>
      <c r="I524" s="14" t="b">
        <v>1</v>
      </c>
      <c r="J524" s="6">
        <v>0.191176470588235</v>
      </c>
      <c r="K524">
        <f t="shared" si="40"/>
        <v>1.3277100905966885E-4</v>
      </c>
      <c r="L524">
        <f t="shared" si="41"/>
        <v>1.152263030126667E-2</v>
      </c>
      <c r="M524">
        <f t="shared" si="42"/>
        <v>2.2028557928892131E-3</v>
      </c>
      <c r="N524">
        <f t="shared" si="43"/>
        <v>1.152263030126667E-2</v>
      </c>
      <c r="O524">
        <f t="shared" si="44"/>
        <v>0.10370367271140003</v>
      </c>
      <c r="Q524" s="7">
        <v>498</v>
      </c>
      <c r="R524" s="7">
        <v>1.0142667402439688E-3</v>
      </c>
      <c r="S524" s="7">
        <v>1.11525742602265E-3</v>
      </c>
      <c r="U524" s="7">
        <v>10.902914749068595</v>
      </c>
      <c r="V524" s="7">
        <v>2.320829125988227E-4</v>
      </c>
    </row>
    <row r="525" spans="1:22" x14ac:dyDescent="0.35">
      <c r="A525" s="3">
        <v>2015</v>
      </c>
      <c r="B525" s="13" t="s">
        <v>33</v>
      </c>
      <c r="C525" s="13" t="s">
        <v>34</v>
      </c>
      <c r="D525" s="13">
        <v>2000</v>
      </c>
      <c r="E525" s="17">
        <v>15</v>
      </c>
      <c r="F525" s="13">
        <v>55</v>
      </c>
      <c r="G525" s="13">
        <v>13</v>
      </c>
      <c r="H525" s="13">
        <v>68</v>
      </c>
      <c r="I525" s="13" t="b">
        <v>1</v>
      </c>
      <c r="J525" s="4">
        <v>0.191176470588235</v>
      </c>
      <c r="K525">
        <f t="shared" si="40"/>
        <v>1.3277100905966885E-4</v>
      </c>
      <c r="L525">
        <f t="shared" si="41"/>
        <v>1.152263030126667E-2</v>
      </c>
      <c r="M525">
        <f t="shared" si="42"/>
        <v>2.2028557928892131E-3</v>
      </c>
      <c r="N525">
        <f t="shared" si="43"/>
        <v>1.152263030126667E-2</v>
      </c>
      <c r="O525">
        <f t="shared" si="44"/>
        <v>0.17283945451900007</v>
      </c>
      <c r="Q525" s="7">
        <v>499</v>
      </c>
      <c r="R525" s="7">
        <v>1.0619745110928625E-3</v>
      </c>
      <c r="S525" s="7">
        <v>2.2466656725211856E-3</v>
      </c>
      <c r="U525" s="7">
        <v>10.924830155599386</v>
      </c>
      <c r="V525" s="7">
        <v>2.3288736184835866E-4</v>
      </c>
    </row>
    <row r="526" spans="1:22" x14ac:dyDescent="0.35">
      <c r="A526" s="3">
        <v>2013</v>
      </c>
      <c r="B526" s="13" t="s">
        <v>94</v>
      </c>
      <c r="C526" s="13" t="s">
        <v>95</v>
      </c>
      <c r="D526" s="13">
        <v>2001</v>
      </c>
      <c r="E526" s="14">
        <v>12</v>
      </c>
      <c r="F526" s="13">
        <v>127</v>
      </c>
      <c r="G526" s="13">
        <v>30</v>
      </c>
      <c r="H526" s="13">
        <v>157</v>
      </c>
      <c r="I526" s="13" t="b">
        <v>1</v>
      </c>
      <c r="J526" s="4">
        <v>0.19108280254777099</v>
      </c>
      <c r="K526">
        <f t="shared" si="40"/>
        <v>3.06544829740706E-4</v>
      </c>
      <c r="L526">
        <f t="shared" si="41"/>
        <v>1.7508421680457267E-2</v>
      </c>
      <c r="M526">
        <f t="shared" si="42"/>
        <v>3.3455582828899287E-3</v>
      </c>
      <c r="N526">
        <f t="shared" si="43"/>
        <v>1.7508421680457267E-2</v>
      </c>
      <c r="O526">
        <f t="shared" si="44"/>
        <v>0.21010106016548719</v>
      </c>
      <c r="Q526" s="7">
        <v>500</v>
      </c>
      <c r="R526" s="7">
        <v>1.5776184228070312E-3</v>
      </c>
      <c r="S526" s="7">
        <v>1.7310217608070167E-3</v>
      </c>
      <c r="U526" s="7">
        <v>10.946745562130177</v>
      </c>
      <c r="V526" s="7">
        <v>2.3370023469278418E-4</v>
      </c>
    </row>
    <row r="527" spans="1:22" x14ac:dyDescent="0.35">
      <c r="A527" s="24">
        <v>2016</v>
      </c>
      <c r="B527" s="17" t="s">
        <v>37</v>
      </c>
      <c r="C527" s="17" t="s">
        <v>38</v>
      </c>
      <c r="D527" s="17">
        <v>2003</v>
      </c>
      <c r="E527" s="17">
        <v>13</v>
      </c>
      <c r="F527" s="17">
        <v>127</v>
      </c>
      <c r="G527" s="17">
        <v>30</v>
      </c>
      <c r="H527" s="17">
        <v>157</v>
      </c>
      <c r="I527" s="17" t="b">
        <v>1</v>
      </c>
      <c r="J527" s="25">
        <v>0.19108280254777099</v>
      </c>
      <c r="K527">
        <f t="shared" si="40"/>
        <v>3.06544829740706E-4</v>
      </c>
      <c r="L527">
        <f t="shared" si="41"/>
        <v>1.7508421680457267E-2</v>
      </c>
      <c r="M527">
        <f t="shared" si="42"/>
        <v>3.3455582828899287E-3</v>
      </c>
      <c r="N527">
        <f t="shared" si="43"/>
        <v>1.7508421680457267E-2</v>
      </c>
      <c r="O527">
        <f t="shared" si="44"/>
        <v>0.22760948184594446</v>
      </c>
      <c r="Q527" s="7">
        <v>501</v>
      </c>
      <c r="R527" s="7">
        <v>1.0108871313431367E-3</v>
      </c>
      <c r="S527" s="7">
        <v>1.5213522398450138E-3</v>
      </c>
      <c r="U527" s="7">
        <v>10.968660968660968</v>
      </c>
      <c r="V527" s="7">
        <v>2.3535184700725089E-4</v>
      </c>
    </row>
    <row r="528" spans="1:22" x14ac:dyDescent="0.35">
      <c r="A528" s="3">
        <v>2016</v>
      </c>
      <c r="B528" s="13" t="s">
        <v>30</v>
      </c>
      <c r="C528" s="13" t="s">
        <v>72</v>
      </c>
      <c r="D528" s="13">
        <v>2001</v>
      </c>
      <c r="E528" s="14">
        <v>15</v>
      </c>
      <c r="F528" s="13">
        <v>161</v>
      </c>
      <c r="G528" s="13">
        <v>38</v>
      </c>
      <c r="H528" s="13">
        <v>199</v>
      </c>
      <c r="I528" s="13" t="b">
        <v>1</v>
      </c>
      <c r="J528" s="4">
        <v>0.19095477386934701</v>
      </c>
      <c r="K528">
        <f t="shared" si="40"/>
        <v>3.8855045298344268E-4</v>
      </c>
      <c r="L528">
        <f t="shared" si="41"/>
        <v>1.971168315957424E-2</v>
      </c>
      <c r="M528">
        <f t="shared" si="42"/>
        <v>3.7640400003207146E-3</v>
      </c>
      <c r="N528">
        <f t="shared" si="43"/>
        <v>1.971168315957424E-2</v>
      </c>
      <c r="O528">
        <f t="shared" si="44"/>
        <v>0.29567524739361362</v>
      </c>
      <c r="Q528" s="7">
        <v>502</v>
      </c>
      <c r="R528" s="7">
        <v>2.3115674543005321E-3</v>
      </c>
      <c r="S528" s="7">
        <v>9.3759332208297576E-4</v>
      </c>
      <c r="U528" s="7">
        <v>10.990576375191759</v>
      </c>
      <c r="V528" s="7">
        <v>2.3703897861858161E-4</v>
      </c>
    </row>
    <row r="529" spans="1:22" x14ac:dyDescent="0.35">
      <c r="A529" s="24">
        <v>2013</v>
      </c>
      <c r="B529" s="17" t="s">
        <v>30</v>
      </c>
      <c r="C529" s="17" t="s">
        <v>185</v>
      </c>
      <c r="D529" s="17">
        <v>2001</v>
      </c>
      <c r="E529" s="17">
        <v>12</v>
      </c>
      <c r="F529" s="17">
        <v>89</v>
      </c>
      <c r="G529" s="17">
        <v>21</v>
      </c>
      <c r="H529" s="17">
        <v>110</v>
      </c>
      <c r="I529" s="17" t="b">
        <v>1</v>
      </c>
      <c r="J529" s="25">
        <v>0.190909090909091</v>
      </c>
      <c r="K529">
        <f t="shared" si="40"/>
        <v>2.1477663230240549E-4</v>
      </c>
      <c r="L529">
        <f t="shared" si="41"/>
        <v>1.4655259544013729E-2</v>
      </c>
      <c r="M529">
        <f t="shared" si="42"/>
        <v>2.7978222765844404E-3</v>
      </c>
      <c r="N529">
        <f t="shared" si="43"/>
        <v>1.4655259544013729E-2</v>
      </c>
      <c r="O529">
        <f t="shared" si="44"/>
        <v>0.17586311452816475</v>
      </c>
      <c r="Q529" s="7">
        <v>503</v>
      </c>
      <c r="R529" s="7">
        <v>2.1299545527129534E-3</v>
      </c>
      <c r="S529" s="7">
        <v>1.7043454855751945E-3</v>
      </c>
      <c r="U529" s="7">
        <v>11.01249178172255</v>
      </c>
      <c r="V529" s="7">
        <v>2.3963911832739022E-4</v>
      </c>
    </row>
    <row r="530" spans="1:22" x14ac:dyDescent="0.35">
      <c r="A530" s="3">
        <v>2014</v>
      </c>
      <c r="B530" s="13" t="s">
        <v>24</v>
      </c>
      <c r="C530" s="13" t="s">
        <v>29</v>
      </c>
      <c r="D530" s="13">
        <v>2002</v>
      </c>
      <c r="E530" s="14">
        <v>12</v>
      </c>
      <c r="F530" s="13">
        <v>89</v>
      </c>
      <c r="G530" s="13">
        <v>21</v>
      </c>
      <c r="H530" s="13">
        <v>110</v>
      </c>
      <c r="I530" s="13" t="b">
        <v>1</v>
      </c>
      <c r="J530" s="4">
        <v>0.190909090909091</v>
      </c>
      <c r="K530">
        <f t="shared" si="40"/>
        <v>2.1477663230240549E-4</v>
      </c>
      <c r="L530">
        <f t="shared" si="41"/>
        <v>1.4655259544013729E-2</v>
      </c>
      <c r="M530">
        <f t="shared" si="42"/>
        <v>2.7978222765844404E-3</v>
      </c>
      <c r="N530">
        <f t="shared" si="43"/>
        <v>1.4655259544013729E-2</v>
      </c>
      <c r="O530">
        <f t="shared" si="44"/>
        <v>0.17586311452816475</v>
      </c>
      <c r="Q530" s="7">
        <v>504</v>
      </c>
      <c r="R530" s="7">
        <v>9.7250930968934934E-4</v>
      </c>
      <c r="S530" s="7">
        <v>1.0633718760204478E-3</v>
      </c>
      <c r="U530" s="7">
        <v>11.034407188253342</v>
      </c>
      <c r="V530" s="7">
        <v>2.3963911832739022E-4</v>
      </c>
    </row>
    <row r="531" spans="1:22" x14ac:dyDescent="0.35">
      <c r="A531" s="24">
        <v>2016</v>
      </c>
      <c r="B531" s="17" t="s">
        <v>58</v>
      </c>
      <c r="C531" s="17" t="s">
        <v>64</v>
      </c>
      <c r="D531" s="17">
        <v>2001</v>
      </c>
      <c r="E531" s="17">
        <v>15</v>
      </c>
      <c r="F531" s="17">
        <v>106</v>
      </c>
      <c r="G531" s="17">
        <v>25</v>
      </c>
      <c r="H531" s="17">
        <v>131</v>
      </c>
      <c r="I531" s="17" t="b">
        <v>1</v>
      </c>
      <c r="J531" s="25">
        <v>0.19083969465648901</v>
      </c>
      <c r="K531">
        <f t="shared" si="40"/>
        <v>2.557794439237738E-4</v>
      </c>
      <c r="L531">
        <f t="shared" si="41"/>
        <v>1.599310613745103E-2</v>
      </c>
      <c r="M531">
        <f t="shared" si="42"/>
        <v>3.052119491879975E-3</v>
      </c>
      <c r="N531">
        <f t="shared" si="43"/>
        <v>1.599310613745103E-2</v>
      </c>
      <c r="O531">
        <f t="shared" si="44"/>
        <v>0.23989659206176545</v>
      </c>
      <c r="Q531" s="7">
        <v>505</v>
      </c>
      <c r="R531" s="7">
        <v>9.7250930968934934E-4</v>
      </c>
      <c r="S531" s="7">
        <v>1.0633718760204478E-3</v>
      </c>
      <c r="U531" s="7">
        <v>11.056322594784133</v>
      </c>
      <c r="V531" s="7">
        <v>2.414208463412862E-4</v>
      </c>
    </row>
    <row r="532" spans="1:22" x14ac:dyDescent="0.35">
      <c r="A532" s="5">
        <v>2013</v>
      </c>
      <c r="B532" s="14" t="s">
        <v>30</v>
      </c>
      <c r="C532" s="14" t="s">
        <v>56</v>
      </c>
      <c r="D532" s="14">
        <v>1998</v>
      </c>
      <c r="E532" s="14">
        <v>15</v>
      </c>
      <c r="F532" s="14">
        <v>102</v>
      </c>
      <c r="G532" s="14">
        <v>24</v>
      </c>
      <c r="H532" s="14">
        <v>126</v>
      </c>
      <c r="I532" s="14" t="b">
        <v>1</v>
      </c>
      <c r="J532" s="6">
        <v>0.19047619047618999</v>
      </c>
      <c r="K532">
        <f t="shared" si="40"/>
        <v>2.4601686972820991E-4</v>
      </c>
      <c r="L532">
        <f t="shared" si="41"/>
        <v>1.5684924919431714E-2</v>
      </c>
      <c r="M532">
        <f t="shared" si="42"/>
        <v>2.9876047465584141E-3</v>
      </c>
      <c r="N532">
        <f t="shared" si="43"/>
        <v>1.5684924919431714E-2</v>
      </c>
      <c r="O532">
        <f t="shared" si="44"/>
        <v>0.23527387379147571</v>
      </c>
      <c r="Q532" s="7">
        <v>506</v>
      </c>
      <c r="R532" s="7">
        <v>1.1314414371851754E-3</v>
      </c>
      <c r="S532" s="7">
        <v>9.0443974852462178E-4</v>
      </c>
      <c r="U532" s="7">
        <v>11.078238001314924</v>
      </c>
      <c r="V532" s="7">
        <v>2.414208463412862E-4</v>
      </c>
    </row>
    <row r="533" spans="1:22" x14ac:dyDescent="0.35">
      <c r="A533" s="24">
        <v>2013</v>
      </c>
      <c r="B533" s="17" t="s">
        <v>58</v>
      </c>
      <c r="C533" s="17" t="s">
        <v>142</v>
      </c>
      <c r="D533" s="17">
        <v>2003</v>
      </c>
      <c r="E533" s="17">
        <v>10</v>
      </c>
      <c r="F533" s="17">
        <v>51</v>
      </c>
      <c r="G533" s="17">
        <v>12</v>
      </c>
      <c r="H533" s="17">
        <v>63</v>
      </c>
      <c r="I533" s="17" t="b">
        <v>1</v>
      </c>
      <c r="J533" s="25">
        <v>0.19047619047618999</v>
      </c>
      <c r="K533">
        <f t="shared" si="40"/>
        <v>1.2300843486410496E-4</v>
      </c>
      <c r="L533">
        <f t="shared" si="41"/>
        <v>1.1090916772932027E-2</v>
      </c>
      <c r="M533">
        <f t="shared" si="42"/>
        <v>2.1125555757965713E-3</v>
      </c>
      <c r="N533">
        <f t="shared" si="43"/>
        <v>1.1090916772932027E-2</v>
      </c>
      <c r="O533">
        <f t="shared" si="44"/>
        <v>0.11090916772932027</v>
      </c>
      <c r="Q533" s="7">
        <v>507</v>
      </c>
      <c r="R533" s="7">
        <v>1.5571020469521517E-3</v>
      </c>
      <c r="S533" s="7">
        <v>8.9691801073452961E-4</v>
      </c>
      <c r="U533" s="7">
        <v>11.100153407845715</v>
      </c>
      <c r="V533" s="7">
        <v>2.4324291631361194E-4</v>
      </c>
    </row>
    <row r="534" spans="1:22" x14ac:dyDescent="0.35">
      <c r="A534" s="5">
        <v>2017</v>
      </c>
      <c r="B534" s="14" t="s">
        <v>30</v>
      </c>
      <c r="C534" s="14" t="s">
        <v>166</v>
      </c>
      <c r="D534" s="14">
        <v>2003</v>
      </c>
      <c r="E534" s="14">
        <v>14</v>
      </c>
      <c r="F534" s="14">
        <v>51</v>
      </c>
      <c r="G534" s="14">
        <v>12</v>
      </c>
      <c r="H534" s="14">
        <v>63</v>
      </c>
      <c r="I534" s="14" t="b">
        <v>1</v>
      </c>
      <c r="J534" s="6">
        <v>0.19047619047618999</v>
      </c>
      <c r="K534">
        <f t="shared" si="40"/>
        <v>1.2300843486410496E-4</v>
      </c>
      <c r="L534">
        <f t="shared" si="41"/>
        <v>1.1090916772932027E-2</v>
      </c>
      <c r="M534">
        <f t="shared" si="42"/>
        <v>2.1125555757965713E-3</v>
      </c>
      <c r="N534">
        <f t="shared" si="43"/>
        <v>1.1090916772932027E-2</v>
      </c>
      <c r="O534">
        <f t="shared" si="44"/>
        <v>0.15527283482104837</v>
      </c>
      <c r="Q534" s="7">
        <v>508</v>
      </c>
      <c r="R534" s="7">
        <v>2.9235006085272354E-3</v>
      </c>
      <c r="S534" s="7">
        <v>4.3276348823110319E-4</v>
      </c>
      <c r="U534" s="7">
        <v>11.122068814376506</v>
      </c>
      <c r="V534" s="7">
        <v>2.4605506657340571E-4</v>
      </c>
    </row>
    <row r="535" spans="1:22" x14ac:dyDescent="0.35">
      <c r="A535" s="24">
        <v>2015</v>
      </c>
      <c r="B535" s="17" t="s">
        <v>52</v>
      </c>
      <c r="C535" s="17" t="s">
        <v>62</v>
      </c>
      <c r="D535" s="17">
        <v>2001</v>
      </c>
      <c r="E535" s="17">
        <v>14</v>
      </c>
      <c r="F535" s="17">
        <v>98</v>
      </c>
      <c r="G535" s="17">
        <v>23</v>
      </c>
      <c r="H535" s="17">
        <v>121</v>
      </c>
      <c r="I535" s="17" t="b">
        <v>1</v>
      </c>
      <c r="J535" s="25">
        <v>0.19008264462809901</v>
      </c>
      <c r="K535">
        <f t="shared" si="40"/>
        <v>2.3625429553264605E-4</v>
      </c>
      <c r="L535">
        <f t="shared" si="41"/>
        <v>1.5370565881991659E-2</v>
      </c>
      <c r="M535">
        <f t="shared" si="42"/>
        <v>2.921677812279404E-3</v>
      </c>
      <c r="N535">
        <f t="shared" si="43"/>
        <v>1.5370565881991659E-2</v>
      </c>
      <c r="O535">
        <f t="shared" si="44"/>
        <v>0.21518792234788323</v>
      </c>
      <c r="Q535" s="7">
        <v>509</v>
      </c>
      <c r="R535" s="7">
        <v>1.8813090487359804E-3</v>
      </c>
      <c r="S535" s="7">
        <v>4.9192805353478336E-4</v>
      </c>
      <c r="U535" s="7">
        <v>11.143984220907297</v>
      </c>
      <c r="V535" s="7">
        <v>2.4605506657340571E-4</v>
      </c>
    </row>
    <row r="536" spans="1:22" x14ac:dyDescent="0.35">
      <c r="A536" s="5">
        <v>2013</v>
      </c>
      <c r="B536" s="14" t="s">
        <v>58</v>
      </c>
      <c r="C536" s="14" t="s">
        <v>228</v>
      </c>
      <c r="D536" s="14">
        <v>2002</v>
      </c>
      <c r="E536" s="14">
        <v>11</v>
      </c>
      <c r="F536" s="14">
        <v>64</v>
      </c>
      <c r="G536" s="14">
        <v>15</v>
      </c>
      <c r="H536" s="14">
        <v>79</v>
      </c>
      <c r="I536" s="14" t="b">
        <v>1</v>
      </c>
      <c r="J536" s="6">
        <v>0.189873417721519</v>
      </c>
      <c r="K536">
        <f t="shared" si="40"/>
        <v>1.542486722899094E-4</v>
      </c>
      <c r="L536">
        <f t="shared" si="41"/>
        <v>1.2419688896663611E-2</v>
      </c>
      <c r="M536">
        <f t="shared" si="42"/>
        <v>2.3581687778475211E-3</v>
      </c>
      <c r="N536">
        <f t="shared" si="43"/>
        <v>1.2419688896663611E-2</v>
      </c>
      <c r="O536">
        <f t="shared" si="44"/>
        <v>0.13661657786329973</v>
      </c>
      <c r="Q536" s="7">
        <v>510</v>
      </c>
      <c r="R536" s="7">
        <v>1.8813090487359804E-3</v>
      </c>
      <c r="S536" s="7">
        <v>4.9192805353478336E-4</v>
      </c>
      <c r="U536" s="7">
        <v>11.165899627438089</v>
      </c>
      <c r="V536" s="7">
        <v>2.4798493979626428E-4</v>
      </c>
    </row>
    <row r="537" spans="1:22" x14ac:dyDescent="0.35">
      <c r="A537" s="3">
        <v>2013</v>
      </c>
      <c r="B537" s="13" t="s">
        <v>58</v>
      </c>
      <c r="C537" s="13" t="s">
        <v>329</v>
      </c>
      <c r="D537" s="13">
        <v>2005</v>
      </c>
      <c r="E537" s="17">
        <v>8</v>
      </c>
      <c r="F537" s="13">
        <v>47</v>
      </c>
      <c r="G537" s="13">
        <v>11</v>
      </c>
      <c r="H537" s="13">
        <v>58</v>
      </c>
      <c r="I537" s="13" t="b">
        <v>1</v>
      </c>
      <c r="J537" s="4">
        <v>0.18965517241379301</v>
      </c>
      <c r="K537">
        <f t="shared" si="40"/>
        <v>1.1324586066854108E-4</v>
      </c>
      <c r="L537">
        <f t="shared" si="41"/>
        <v>1.064170384236195E-2</v>
      </c>
      <c r="M537">
        <f t="shared" si="42"/>
        <v>2.0182541769996794E-3</v>
      </c>
      <c r="N537">
        <f t="shared" si="43"/>
        <v>1.064170384236195E-2</v>
      </c>
      <c r="O537">
        <f t="shared" si="44"/>
        <v>8.5133630738895599E-2</v>
      </c>
      <c r="Q537" s="7">
        <v>511</v>
      </c>
      <c r="R537" s="7">
        <v>2.0672271050926065E-3</v>
      </c>
      <c r="S537" s="7">
        <v>3.060099971781572E-4</v>
      </c>
      <c r="U537" s="7">
        <v>11.18781503396888</v>
      </c>
      <c r="V537" s="7">
        <v>2.4798493979626428E-4</v>
      </c>
    </row>
    <row r="538" spans="1:22" x14ac:dyDescent="0.35">
      <c r="A538" s="5">
        <v>2013</v>
      </c>
      <c r="B538" s="14" t="s">
        <v>33</v>
      </c>
      <c r="C538" s="14" t="s">
        <v>340</v>
      </c>
      <c r="D538" s="14">
        <v>2001</v>
      </c>
      <c r="E538" s="14">
        <v>12</v>
      </c>
      <c r="F538" s="14">
        <v>47</v>
      </c>
      <c r="G538" s="14">
        <v>11</v>
      </c>
      <c r="H538" s="14">
        <v>58</v>
      </c>
      <c r="I538" s="14" t="b">
        <v>1</v>
      </c>
      <c r="J538" s="6">
        <v>0.18965517241379301</v>
      </c>
      <c r="K538">
        <f t="shared" si="40"/>
        <v>1.1324586066854108E-4</v>
      </c>
      <c r="L538">
        <f t="shared" si="41"/>
        <v>1.064170384236195E-2</v>
      </c>
      <c r="M538">
        <f t="shared" si="42"/>
        <v>2.0182541769996794E-3</v>
      </c>
      <c r="N538">
        <f t="shared" si="43"/>
        <v>1.064170384236195E-2</v>
      </c>
      <c r="O538">
        <f t="shared" si="44"/>
        <v>0.12770044610834341</v>
      </c>
      <c r="Q538" s="7">
        <v>512</v>
      </c>
      <c r="R538" s="7">
        <v>1.5360824059613204E-3</v>
      </c>
      <c r="S538" s="7">
        <v>4.0165757377358261E-4</v>
      </c>
      <c r="U538" s="7">
        <v>11.209730440499671</v>
      </c>
      <c r="V538" s="7">
        <v>2.4874780452010723E-4</v>
      </c>
    </row>
    <row r="539" spans="1:22" x14ac:dyDescent="0.35">
      <c r="A539" s="3">
        <v>2017</v>
      </c>
      <c r="B539" s="13" t="s">
        <v>128</v>
      </c>
      <c r="C539" s="13" t="s">
        <v>173</v>
      </c>
      <c r="D539" s="13">
        <v>2006</v>
      </c>
      <c r="E539" s="17">
        <v>11</v>
      </c>
      <c r="F539" s="13">
        <v>47</v>
      </c>
      <c r="G539" s="13">
        <v>11</v>
      </c>
      <c r="H539" s="13">
        <v>58</v>
      </c>
      <c r="I539" s="13" t="b">
        <v>1</v>
      </c>
      <c r="J539" s="4">
        <v>0.18965517241379301</v>
      </c>
      <c r="K539">
        <f t="shared" si="40"/>
        <v>1.1324586066854108E-4</v>
      </c>
      <c r="L539">
        <f t="shared" si="41"/>
        <v>1.064170384236195E-2</v>
      </c>
      <c r="M539">
        <f t="shared" si="42"/>
        <v>2.0182541769996794E-3</v>
      </c>
      <c r="N539">
        <f t="shared" si="43"/>
        <v>1.064170384236195E-2</v>
      </c>
      <c r="O539">
        <f t="shared" si="44"/>
        <v>0.11705874226598145</v>
      </c>
      <c r="Q539" s="7">
        <v>513</v>
      </c>
      <c r="R539" s="7">
        <v>1.2324794912654934E-3</v>
      </c>
      <c r="S539" s="7">
        <v>7.0526048846940954E-4</v>
      </c>
      <c r="U539" s="7">
        <v>11.231645847030462</v>
      </c>
      <c r="V539" s="7">
        <v>2.4896706221320226E-4</v>
      </c>
    </row>
    <row r="540" spans="1:22" x14ac:dyDescent="0.35">
      <c r="A540" s="3">
        <v>2013</v>
      </c>
      <c r="B540" s="13" t="s">
        <v>79</v>
      </c>
      <c r="C540" s="13" t="s">
        <v>81</v>
      </c>
      <c r="D540" s="13">
        <v>2004</v>
      </c>
      <c r="E540" s="14">
        <v>9</v>
      </c>
      <c r="F540" s="13">
        <v>171</v>
      </c>
      <c r="G540" s="13">
        <v>40</v>
      </c>
      <c r="H540" s="13">
        <v>211</v>
      </c>
      <c r="I540" s="13" t="b">
        <v>1</v>
      </c>
      <c r="J540" s="4">
        <v>0.18957345971563999</v>
      </c>
      <c r="K540">
        <f t="shared" si="40"/>
        <v>4.1198063105279601E-4</v>
      </c>
      <c r="L540">
        <f t="shared" si="41"/>
        <v>2.0297306004807534E-2</v>
      </c>
      <c r="M540">
        <f t="shared" si="42"/>
        <v>3.8478305222383988E-3</v>
      </c>
      <c r="N540">
        <f t="shared" si="43"/>
        <v>2.0297306004807534E-2</v>
      </c>
      <c r="O540">
        <f t="shared" si="44"/>
        <v>0.1826757540432678</v>
      </c>
      <c r="Q540" s="7">
        <v>514</v>
      </c>
      <c r="R540" s="7">
        <v>3.0350151408014671E-3</v>
      </c>
      <c r="S540" s="7">
        <v>7.8982914933580558E-4</v>
      </c>
      <c r="U540" s="7">
        <v>11.253561253561253</v>
      </c>
      <c r="V540" s="7">
        <v>2.4896706221320226E-4</v>
      </c>
    </row>
    <row r="541" spans="1:22" x14ac:dyDescent="0.35">
      <c r="A541" s="3">
        <v>2014</v>
      </c>
      <c r="B541" s="13" t="s">
        <v>30</v>
      </c>
      <c r="C541" s="13" t="s">
        <v>124</v>
      </c>
      <c r="D541" s="13">
        <v>1999</v>
      </c>
      <c r="E541" s="17">
        <v>15</v>
      </c>
      <c r="F541" s="13">
        <v>124</v>
      </c>
      <c r="G541" s="13">
        <v>29</v>
      </c>
      <c r="H541" s="13">
        <v>153</v>
      </c>
      <c r="I541" s="13" t="b">
        <v>1</v>
      </c>
      <c r="J541" s="4">
        <v>0.18954248366013099</v>
      </c>
      <c r="K541">
        <f t="shared" si="40"/>
        <v>2.9873477038425491E-4</v>
      </c>
      <c r="L541">
        <f t="shared" si="41"/>
        <v>1.7283945451900005E-2</v>
      </c>
      <c r="M541">
        <f t="shared" si="42"/>
        <v>3.276041948399352E-3</v>
      </c>
      <c r="N541">
        <f t="shared" si="43"/>
        <v>1.7283945451900005E-2</v>
      </c>
      <c r="O541">
        <f t="shared" si="44"/>
        <v>0.2592591817785001</v>
      </c>
      <c r="Q541" s="7">
        <v>515</v>
      </c>
      <c r="R541" s="7">
        <v>1.6755201639169332E-3</v>
      </c>
      <c r="S541" s="7">
        <v>1.3240111959177455E-3</v>
      </c>
      <c r="U541" s="7">
        <v>11.275476660092044</v>
      </c>
      <c r="V541" s="7">
        <v>2.5096682977795916E-4</v>
      </c>
    </row>
    <row r="542" spans="1:22" x14ac:dyDescent="0.35">
      <c r="A542" s="5">
        <v>2015</v>
      </c>
      <c r="B542" s="14" t="s">
        <v>106</v>
      </c>
      <c r="C542" s="14" t="s">
        <v>174</v>
      </c>
      <c r="D542" s="14">
        <v>2004</v>
      </c>
      <c r="E542" s="14">
        <v>11</v>
      </c>
      <c r="F542" s="14">
        <v>60</v>
      </c>
      <c r="G542" s="14">
        <v>14</v>
      </c>
      <c r="H542" s="14">
        <v>74</v>
      </c>
      <c r="I542" s="14" t="b">
        <v>1</v>
      </c>
      <c r="J542" s="6">
        <v>0.18918918918918901</v>
      </c>
      <c r="K542">
        <f t="shared" si="40"/>
        <v>1.4448609809434551E-4</v>
      </c>
      <c r="L542">
        <f t="shared" si="41"/>
        <v>1.20202370232182E-2</v>
      </c>
      <c r="M542">
        <f t="shared" si="42"/>
        <v>2.2740988962845219E-3</v>
      </c>
      <c r="N542">
        <f t="shared" si="43"/>
        <v>1.20202370232182E-2</v>
      </c>
      <c r="O542">
        <f t="shared" si="44"/>
        <v>0.13222260725540019</v>
      </c>
      <c r="Q542" s="7">
        <v>516</v>
      </c>
      <c r="R542" s="7">
        <v>1.4911188125686847E-3</v>
      </c>
      <c r="S542" s="7">
        <v>1.1771720884618522E-3</v>
      </c>
      <c r="U542" s="7">
        <v>11.297392066622836</v>
      </c>
      <c r="V542" s="7">
        <v>2.5122020372414495E-4</v>
      </c>
    </row>
    <row r="543" spans="1:22" x14ac:dyDescent="0.35">
      <c r="A543" s="3">
        <v>2013</v>
      </c>
      <c r="B543" s="13" t="s">
        <v>102</v>
      </c>
      <c r="C543" s="13" t="s">
        <v>184</v>
      </c>
      <c r="D543" s="13">
        <v>1998</v>
      </c>
      <c r="E543" s="17">
        <v>15</v>
      </c>
      <c r="F543" s="13">
        <v>43</v>
      </c>
      <c r="G543" s="13">
        <v>10</v>
      </c>
      <c r="H543" s="13">
        <v>53</v>
      </c>
      <c r="I543" s="13" t="b">
        <v>1</v>
      </c>
      <c r="J543" s="4">
        <v>0.18867924528301899</v>
      </c>
      <c r="K543">
        <f t="shared" si="40"/>
        <v>1.0348328647297719E-4</v>
      </c>
      <c r="L543">
        <f t="shared" si="41"/>
        <v>1.0172673516484111E-2</v>
      </c>
      <c r="M543">
        <f t="shared" si="42"/>
        <v>1.9193723616007768E-3</v>
      </c>
      <c r="N543">
        <f t="shared" si="43"/>
        <v>1.0172673516484111E-2</v>
      </c>
      <c r="O543">
        <f t="shared" si="44"/>
        <v>0.15259010274726167</v>
      </c>
      <c r="Q543" s="7">
        <v>517</v>
      </c>
      <c r="R543" s="7">
        <v>3.069764877601782E-3</v>
      </c>
      <c r="S543" s="7">
        <v>4.462191057084744E-4</v>
      </c>
      <c r="U543" s="7">
        <v>11.319307473153627</v>
      </c>
      <c r="V543" s="7">
        <v>2.5198495497176558E-4</v>
      </c>
    </row>
    <row r="544" spans="1:22" x14ac:dyDescent="0.35">
      <c r="A544" s="5">
        <v>2013</v>
      </c>
      <c r="B544" s="14" t="s">
        <v>190</v>
      </c>
      <c r="C544" s="14" t="s">
        <v>259</v>
      </c>
      <c r="D544" s="14">
        <v>2001</v>
      </c>
      <c r="E544" s="14">
        <v>12</v>
      </c>
      <c r="F544" s="14">
        <v>43</v>
      </c>
      <c r="G544" s="14">
        <v>10</v>
      </c>
      <c r="H544" s="14">
        <v>53</v>
      </c>
      <c r="I544" s="14" t="b">
        <v>1</v>
      </c>
      <c r="J544" s="6">
        <v>0.18867924528301899</v>
      </c>
      <c r="K544">
        <f t="shared" si="40"/>
        <v>1.0348328647297719E-4</v>
      </c>
      <c r="L544">
        <f t="shared" si="41"/>
        <v>1.0172673516484111E-2</v>
      </c>
      <c r="M544">
        <f t="shared" si="42"/>
        <v>1.9193723616007768E-3</v>
      </c>
      <c r="N544">
        <f t="shared" si="43"/>
        <v>1.0172673516484111E-2</v>
      </c>
      <c r="O544">
        <f t="shared" si="44"/>
        <v>0.12207208219780932</v>
      </c>
      <c r="Q544" s="7">
        <v>518</v>
      </c>
      <c r="R544" s="7">
        <v>9.2070979189851142E-4</v>
      </c>
      <c r="S544" s="7">
        <v>1.3689121439513145E-3</v>
      </c>
      <c r="U544" s="7">
        <v>11.341222879684418</v>
      </c>
      <c r="V544" s="7">
        <v>2.5198495497176558E-4</v>
      </c>
    </row>
    <row r="545" spans="1:22" x14ac:dyDescent="0.35">
      <c r="A545" s="3">
        <v>2013</v>
      </c>
      <c r="B545" s="13" t="s">
        <v>359</v>
      </c>
      <c r="C545" s="13" t="s">
        <v>360</v>
      </c>
      <c r="D545" s="13">
        <v>1998</v>
      </c>
      <c r="E545" s="17">
        <v>15</v>
      </c>
      <c r="F545" s="13">
        <v>43</v>
      </c>
      <c r="G545" s="13">
        <v>10</v>
      </c>
      <c r="H545" s="13">
        <v>53</v>
      </c>
      <c r="I545" s="13" t="b">
        <v>1</v>
      </c>
      <c r="J545" s="4">
        <v>0.18867924528301899</v>
      </c>
      <c r="K545">
        <f t="shared" si="40"/>
        <v>1.0348328647297719E-4</v>
      </c>
      <c r="L545">
        <f t="shared" si="41"/>
        <v>1.0172673516484111E-2</v>
      </c>
      <c r="M545">
        <f t="shared" si="42"/>
        <v>1.9193723616007768E-3</v>
      </c>
      <c r="N545">
        <f t="shared" si="43"/>
        <v>1.0172673516484111E-2</v>
      </c>
      <c r="O545">
        <f t="shared" si="44"/>
        <v>0.15259010274726167</v>
      </c>
      <c r="Q545" s="7">
        <v>519</v>
      </c>
      <c r="R545" s="7">
        <v>1.4602911711530582E-3</v>
      </c>
      <c r="S545" s="7">
        <v>8.293307646967678E-4</v>
      </c>
      <c r="U545" s="7">
        <v>11.363138286215209</v>
      </c>
      <c r="V545" s="7">
        <v>2.5278545378184001E-4</v>
      </c>
    </row>
    <row r="546" spans="1:22" x14ac:dyDescent="0.35">
      <c r="A546" s="5">
        <v>2015</v>
      </c>
      <c r="B546" s="14" t="s">
        <v>94</v>
      </c>
      <c r="C546" s="14" t="s">
        <v>306</v>
      </c>
      <c r="D546" s="14">
        <v>2000</v>
      </c>
      <c r="E546" s="14">
        <v>15</v>
      </c>
      <c r="F546" s="14">
        <v>43</v>
      </c>
      <c r="G546" s="14">
        <v>10</v>
      </c>
      <c r="H546" s="14">
        <v>53</v>
      </c>
      <c r="I546" s="14" t="b">
        <v>1</v>
      </c>
      <c r="J546" s="6">
        <v>0.18867924528301899</v>
      </c>
      <c r="K546">
        <f t="shared" si="40"/>
        <v>1.0348328647297719E-4</v>
      </c>
      <c r="L546">
        <f t="shared" si="41"/>
        <v>1.0172673516484111E-2</v>
      </c>
      <c r="M546">
        <f t="shared" si="42"/>
        <v>1.9193723616007768E-3</v>
      </c>
      <c r="N546">
        <f t="shared" si="43"/>
        <v>1.0172673516484111E-2</v>
      </c>
      <c r="O546">
        <f t="shared" si="44"/>
        <v>0.15259010274726167</v>
      </c>
      <c r="Q546" s="7">
        <v>520</v>
      </c>
      <c r="R546" s="7">
        <v>1.6570742025344221E-3</v>
      </c>
      <c r="S546" s="7">
        <v>9.371395058175927E-4</v>
      </c>
      <c r="U546" s="7">
        <v>11.385053692746</v>
      </c>
      <c r="V546" s="7">
        <v>2.540589401982091E-4</v>
      </c>
    </row>
    <row r="547" spans="1:22" x14ac:dyDescent="0.35">
      <c r="A547" s="24">
        <v>2017</v>
      </c>
      <c r="B547" s="17" t="s">
        <v>92</v>
      </c>
      <c r="C547" s="17" t="s">
        <v>167</v>
      </c>
      <c r="D547" s="17">
        <v>2005</v>
      </c>
      <c r="E547" s="17">
        <v>12</v>
      </c>
      <c r="F547" s="17">
        <v>43</v>
      </c>
      <c r="G547" s="17">
        <v>10</v>
      </c>
      <c r="H547" s="17">
        <v>53</v>
      </c>
      <c r="I547" s="17" t="b">
        <v>1</v>
      </c>
      <c r="J547" s="25">
        <v>0.18867924528301899</v>
      </c>
      <c r="K547">
        <f t="shared" si="40"/>
        <v>1.0348328647297719E-4</v>
      </c>
      <c r="L547">
        <f t="shared" si="41"/>
        <v>1.0172673516484111E-2</v>
      </c>
      <c r="M547">
        <f t="shared" si="42"/>
        <v>1.9193723616007768E-3</v>
      </c>
      <c r="N547">
        <f t="shared" si="43"/>
        <v>1.0172673516484111E-2</v>
      </c>
      <c r="O547">
        <f t="shared" si="44"/>
        <v>0.12207208219780932</v>
      </c>
      <c r="Q547" s="7">
        <v>521</v>
      </c>
      <c r="R547" s="7">
        <v>1.381354859350574E-3</v>
      </c>
      <c r="S547" s="7">
        <v>1.4852704587157747E-3</v>
      </c>
      <c r="U547" s="7">
        <v>11.406969099276791</v>
      </c>
      <c r="V547" s="7">
        <v>2.5726823297628166E-4</v>
      </c>
    </row>
    <row r="548" spans="1:22" x14ac:dyDescent="0.35">
      <c r="A548" s="3">
        <v>2015</v>
      </c>
      <c r="B548" s="13" t="s">
        <v>118</v>
      </c>
      <c r="C548" s="13" t="s">
        <v>119</v>
      </c>
      <c r="D548" s="13">
        <v>2001</v>
      </c>
      <c r="E548" s="14">
        <v>14</v>
      </c>
      <c r="F548" s="13">
        <v>99</v>
      </c>
      <c r="G548" s="13">
        <v>23</v>
      </c>
      <c r="H548" s="13">
        <v>122</v>
      </c>
      <c r="I548" s="13" t="b">
        <v>1</v>
      </c>
      <c r="J548" s="4">
        <v>0.188524590163934</v>
      </c>
      <c r="K548">
        <f t="shared" si="40"/>
        <v>2.3820681037175882E-4</v>
      </c>
      <c r="L548">
        <f t="shared" si="41"/>
        <v>1.5433949927732655E-2</v>
      </c>
      <c r="M548">
        <f t="shared" si="42"/>
        <v>2.9096790847364775E-3</v>
      </c>
      <c r="N548">
        <f t="shared" si="43"/>
        <v>1.5433949927732655E-2</v>
      </c>
      <c r="O548">
        <f t="shared" si="44"/>
        <v>0.21607529898825717</v>
      </c>
      <c r="Q548" s="7">
        <v>522</v>
      </c>
      <c r="R548" s="7">
        <v>8.8861939570625411E-4</v>
      </c>
      <c r="S548" s="7">
        <v>1.3142363971829591E-3</v>
      </c>
      <c r="U548" s="7">
        <v>11.428884505807583</v>
      </c>
      <c r="V548" s="7">
        <v>2.5836533063132086E-4</v>
      </c>
    </row>
    <row r="549" spans="1:22" x14ac:dyDescent="0.35">
      <c r="A549" s="24">
        <v>2014</v>
      </c>
      <c r="B549" s="17" t="s">
        <v>30</v>
      </c>
      <c r="C549" s="17" t="s">
        <v>166</v>
      </c>
      <c r="D549" s="17">
        <v>2003</v>
      </c>
      <c r="E549" s="17">
        <v>11</v>
      </c>
      <c r="F549" s="17">
        <v>82</v>
      </c>
      <c r="G549" s="17">
        <v>19</v>
      </c>
      <c r="H549" s="17">
        <v>101</v>
      </c>
      <c r="I549" s="17" t="b">
        <v>1</v>
      </c>
      <c r="J549" s="25">
        <v>0.18811881188118801</v>
      </c>
      <c r="K549">
        <f t="shared" si="40"/>
        <v>1.9720399875039051E-4</v>
      </c>
      <c r="L549">
        <f t="shared" si="41"/>
        <v>1.4042934121841863E-2</v>
      </c>
      <c r="M549">
        <f t="shared" si="42"/>
        <v>2.6417400823266855E-3</v>
      </c>
      <c r="N549">
        <f t="shared" si="43"/>
        <v>1.4042934121841863E-2</v>
      </c>
      <c r="O549">
        <f t="shared" si="44"/>
        <v>0.15447227534026048</v>
      </c>
      <c r="Q549" s="7">
        <v>523</v>
      </c>
      <c r="R549" s="7">
        <v>1.9301690422649713E-3</v>
      </c>
      <c r="S549" s="7">
        <v>2.7268675062424187E-4</v>
      </c>
      <c r="U549" s="7">
        <v>11.450799912338374</v>
      </c>
      <c r="V549" s="7">
        <v>2.5836533063132086E-4</v>
      </c>
    </row>
    <row r="550" spans="1:22" x14ac:dyDescent="0.35">
      <c r="A550" s="5">
        <v>2017</v>
      </c>
      <c r="B550" s="14" t="s">
        <v>79</v>
      </c>
      <c r="C550" s="14" t="s">
        <v>80</v>
      </c>
      <c r="D550" s="14">
        <v>2008</v>
      </c>
      <c r="E550" s="14">
        <v>9</v>
      </c>
      <c r="F550" s="14">
        <v>95</v>
      </c>
      <c r="G550" s="14">
        <v>22</v>
      </c>
      <c r="H550" s="14">
        <v>117</v>
      </c>
      <c r="I550" s="14" t="b">
        <v>1</v>
      </c>
      <c r="J550" s="6">
        <v>0.188034188034188</v>
      </c>
      <c r="K550">
        <f t="shared" si="40"/>
        <v>2.2844423617619493E-4</v>
      </c>
      <c r="L550">
        <f t="shared" si="41"/>
        <v>1.5114371841932265E-2</v>
      </c>
      <c r="M550">
        <f t="shared" si="42"/>
        <v>2.8420186369445279E-3</v>
      </c>
      <c r="N550">
        <f t="shared" si="43"/>
        <v>1.5114371841932265E-2</v>
      </c>
      <c r="O550">
        <f t="shared" si="44"/>
        <v>0.13602934657739038</v>
      </c>
      <c r="Q550" s="7">
        <v>524</v>
      </c>
      <c r="R550" s="7">
        <v>2.1415482103323401E-3</v>
      </c>
      <c r="S550" s="7">
        <v>1.2040100725575886E-3</v>
      </c>
      <c r="U550" s="7">
        <v>11.472715318869165</v>
      </c>
      <c r="V550" s="7">
        <v>2.5947658449355384E-4</v>
      </c>
    </row>
    <row r="551" spans="1:22" x14ac:dyDescent="0.35">
      <c r="A551" s="24">
        <v>2013</v>
      </c>
      <c r="B551" s="17" t="s">
        <v>24</v>
      </c>
      <c r="C551" s="17" t="s">
        <v>155</v>
      </c>
      <c r="D551" s="17">
        <v>1999</v>
      </c>
      <c r="E551" s="17">
        <v>14</v>
      </c>
      <c r="F551" s="17">
        <v>108</v>
      </c>
      <c r="G551" s="17">
        <v>25</v>
      </c>
      <c r="H551" s="17">
        <v>133</v>
      </c>
      <c r="I551" s="17" t="b">
        <v>1</v>
      </c>
      <c r="J551" s="25">
        <v>0.18796992481203001</v>
      </c>
      <c r="K551">
        <f t="shared" si="40"/>
        <v>2.5968447360199935E-4</v>
      </c>
      <c r="L551">
        <f t="shared" si="41"/>
        <v>1.6114728468143647E-2</v>
      </c>
      <c r="M551">
        <f t="shared" si="42"/>
        <v>3.0290842985232409E-3</v>
      </c>
      <c r="N551">
        <f t="shared" si="43"/>
        <v>1.6114728468143647E-2</v>
      </c>
      <c r="O551">
        <f t="shared" si="44"/>
        <v>0.22560619855401107</v>
      </c>
      <c r="Q551" s="7">
        <v>525</v>
      </c>
      <c r="R551" s="7">
        <v>2.4053174183501281E-3</v>
      </c>
      <c r="S551" s="7">
        <v>9.402408645398006E-4</v>
      </c>
      <c r="U551" s="7">
        <v>11.494630725399956</v>
      </c>
      <c r="V551" s="7">
        <v>2.6060230164239549E-4</v>
      </c>
    </row>
    <row r="552" spans="1:22" x14ac:dyDescent="0.35">
      <c r="A552" s="3">
        <v>2013</v>
      </c>
      <c r="B552" s="13" t="s">
        <v>79</v>
      </c>
      <c r="C552" s="13" t="s">
        <v>81</v>
      </c>
      <c r="D552" s="13">
        <v>1999</v>
      </c>
      <c r="E552" s="14">
        <v>14</v>
      </c>
      <c r="F552" s="13">
        <v>130</v>
      </c>
      <c r="G552" s="13">
        <v>30</v>
      </c>
      <c r="H552" s="13">
        <v>160</v>
      </c>
      <c r="I552" s="13" t="b">
        <v>1</v>
      </c>
      <c r="J552" s="4">
        <v>0.1875</v>
      </c>
      <c r="K552">
        <f t="shared" si="40"/>
        <v>3.1240237425804435E-4</v>
      </c>
      <c r="L552">
        <f t="shared" si="41"/>
        <v>1.7674908041006729E-2</v>
      </c>
      <c r="M552">
        <f t="shared" si="42"/>
        <v>3.3140452576887617E-3</v>
      </c>
      <c r="N552">
        <f t="shared" si="43"/>
        <v>1.7674908041006729E-2</v>
      </c>
      <c r="O552">
        <f t="shared" si="44"/>
        <v>0.2474487125740942</v>
      </c>
      <c r="Q552" s="7">
        <v>526</v>
      </c>
      <c r="R552" s="7">
        <v>3.3019266964907758E-3</v>
      </c>
      <c r="S552" s="7">
        <v>4.6211330382993875E-4</v>
      </c>
      <c r="U552" s="7">
        <v>11.516546131930747</v>
      </c>
      <c r="V552" s="7">
        <v>2.6060230164239549E-4</v>
      </c>
    </row>
    <row r="553" spans="1:22" x14ac:dyDescent="0.35">
      <c r="A553" s="3">
        <v>2015</v>
      </c>
      <c r="B553" s="13" t="s">
        <v>24</v>
      </c>
      <c r="C553" s="13" t="s">
        <v>122</v>
      </c>
      <c r="D553" s="13">
        <v>2006</v>
      </c>
      <c r="E553" s="17">
        <v>9</v>
      </c>
      <c r="F553" s="13">
        <v>104</v>
      </c>
      <c r="G553" s="13">
        <v>24</v>
      </c>
      <c r="H553" s="13">
        <v>128</v>
      </c>
      <c r="I553" s="13" t="b">
        <v>1</v>
      </c>
      <c r="J553" s="4">
        <v>0.1875</v>
      </c>
      <c r="K553">
        <f t="shared" si="40"/>
        <v>2.4992189940643551E-4</v>
      </c>
      <c r="L553">
        <f t="shared" si="41"/>
        <v>1.5808918350299475E-2</v>
      </c>
      <c r="M553">
        <f t="shared" si="42"/>
        <v>2.9641721906811516E-3</v>
      </c>
      <c r="N553">
        <f t="shared" si="43"/>
        <v>1.5808918350299475E-2</v>
      </c>
      <c r="O553">
        <f t="shared" si="44"/>
        <v>0.14228026515269526</v>
      </c>
      <c r="Q553" s="7">
        <v>527</v>
      </c>
      <c r="R553" s="7">
        <v>1.7925627690056226E-3</v>
      </c>
      <c r="S553" s="7">
        <v>1.0052595075788178E-3</v>
      </c>
      <c r="U553" s="7">
        <v>11.538461538461538</v>
      </c>
      <c r="V553" s="7">
        <v>2.6060230164239549E-4</v>
      </c>
    </row>
    <row r="554" spans="1:22" x14ac:dyDescent="0.35">
      <c r="A554" s="3">
        <v>2016</v>
      </c>
      <c r="B554" s="13" t="s">
        <v>118</v>
      </c>
      <c r="C554" s="13" t="s">
        <v>119</v>
      </c>
      <c r="D554" s="13">
        <v>2003</v>
      </c>
      <c r="E554" s="14">
        <v>13</v>
      </c>
      <c r="F554" s="13">
        <v>91</v>
      </c>
      <c r="G554" s="13">
        <v>21</v>
      </c>
      <c r="H554" s="13">
        <v>112</v>
      </c>
      <c r="I554" s="13" t="b">
        <v>1</v>
      </c>
      <c r="J554" s="4">
        <v>0.1875</v>
      </c>
      <c r="K554">
        <f t="shared" si="40"/>
        <v>2.1868166198063104E-4</v>
      </c>
      <c r="L554">
        <f t="shared" si="41"/>
        <v>1.4787889030576035E-2</v>
      </c>
      <c r="M554">
        <f t="shared" si="42"/>
        <v>2.7727291932330067E-3</v>
      </c>
      <c r="N554">
        <f t="shared" si="43"/>
        <v>1.4787889030576035E-2</v>
      </c>
      <c r="O554">
        <f t="shared" si="44"/>
        <v>0.19224255739748847</v>
      </c>
      <c r="Q554" s="7">
        <v>528</v>
      </c>
      <c r="R554" s="7">
        <v>1.7925627690056226E-3</v>
      </c>
      <c r="S554" s="7">
        <v>1.0052595075788178E-3</v>
      </c>
      <c r="U554" s="7">
        <v>11.560376944992329</v>
      </c>
      <c r="V554" s="7">
        <v>2.6060230164239549E-4</v>
      </c>
    </row>
    <row r="555" spans="1:22" x14ac:dyDescent="0.35">
      <c r="A555" s="24">
        <v>2016</v>
      </c>
      <c r="B555" s="17" t="s">
        <v>24</v>
      </c>
      <c r="C555" s="17" t="s">
        <v>183</v>
      </c>
      <c r="D555" s="17">
        <v>2005</v>
      </c>
      <c r="E555" s="17">
        <v>11</v>
      </c>
      <c r="F555" s="17">
        <v>78</v>
      </c>
      <c r="G555" s="17">
        <v>18</v>
      </c>
      <c r="H555" s="17">
        <v>96</v>
      </c>
      <c r="I555" s="17" t="b">
        <v>1</v>
      </c>
      <c r="J555" s="25">
        <v>0.1875</v>
      </c>
      <c r="K555">
        <f t="shared" si="40"/>
        <v>1.8744142455482662E-4</v>
      </c>
      <c r="L555">
        <f t="shared" si="41"/>
        <v>1.3690924897713326E-2</v>
      </c>
      <c r="M555">
        <f t="shared" si="42"/>
        <v>2.5670484183212485E-3</v>
      </c>
      <c r="N555">
        <f t="shared" si="43"/>
        <v>1.3690924897713326E-2</v>
      </c>
      <c r="O555">
        <f t="shared" si="44"/>
        <v>0.15060017387484659</v>
      </c>
      <c r="Q555" s="7">
        <v>529</v>
      </c>
      <c r="R555" s="7">
        <v>2.6790235865479816E-3</v>
      </c>
      <c r="S555" s="7">
        <v>3.7309590533199334E-4</v>
      </c>
      <c r="U555" s="7">
        <v>11.582292351523121</v>
      </c>
      <c r="V555" s="7">
        <v>2.6174279856463724E-4</v>
      </c>
    </row>
    <row r="556" spans="1:22" x14ac:dyDescent="0.35">
      <c r="A556" s="5">
        <v>2015</v>
      </c>
      <c r="B556" s="14" t="s">
        <v>94</v>
      </c>
      <c r="C556" s="14" t="s">
        <v>95</v>
      </c>
      <c r="D556" s="14">
        <v>2002</v>
      </c>
      <c r="E556" s="14">
        <v>13</v>
      </c>
      <c r="F556" s="14">
        <v>65</v>
      </c>
      <c r="G556" s="14">
        <v>15</v>
      </c>
      <c r="H556" s="14">
        <v>80</v>
      </c>
      <c r="I556" s="14" t="b">
        <v>1</v>
      </c>
      <c r="J556" s="6">
        <v>0.1875</v>
      </c>
      <c r="K556">
        <f t="shared" si="40"/>
        <v>1.5620118712902218E-4</v>
      </c>
      <c r="L556">
        <f t="shared" si="41"/>
        <v>1.2498047332644495E-2</v>
      </c>
      <c r="M556">
        <f t="shared" si="42"/>
        <v>2.343383874870843E-3</v>
      </c>
      <c r="N556">
        <f t="shared" si="43"/>
        <v>1.2498047332644495E-2</v>
      </c>
      <c r="O556">
        <f t="shared" si="44"/>
        <v>0.16247461532437843</v>
      </c>
      <c r="Q556" s="7">
        <v>530</v>
      </c>
      <c r="R556" s="7">
        <v>2.6273997965906657E-3</v>
      </c>
      <c r="S556" s="7">
        <v>3.6020494996774838E-4</v>
      </c>
      <c r="U556" s="7">
        <v>11.604207758053912</v>
      </c>
      <c r="V556" s="7">
        <v>2.6174279856463724E-4</v>
      </c>
    </row>
    <row r="557" spans="1:22" x14ac:dyDescent="0.35">
      <c r="A557" s="3">
        <v>2014</v>
      </c>
      <c r="B557" s="13" t="s">
        <v>94</v>
      </c>
      <c r="C557" s="13" t="s">
        <v>95</v>
      </c>
      <c r="D557" s="13">
        <v>1999</v>
      </c>
      <c r="E557" s="17">
        <v>15</v>
      </c>
      <c r="F557" s="13">
        <v>52</v>
      </c>
      <c r="G557" s="13">
        <v>12</v>
      </c>
      <c r="H557" s="13">
        <v>64</v>
      </c>
      <c r="I557" s="13" t="b">
        <v>1</v>
      </c>
      <c r="J557" s="4">
        <v>0.1875</v>
      </c>
      <c r="K557">
        <f t="shared" si="40"/>
        <v>1.2496094970321776E-4</v>
      </c>
      <c r="L557">
        <f t="shared" si="41"/>
        <v>1.1178593368721207E-2</v>
      </c>
      <c r="M557">
        <f t="shared" si="42"/>
        <v>2.0959862566352263E-3</v>
      </c>
      <c r="N557">
        <f t="shared" si="43"/>
        <v>1.1178593368721207E-2</v>
      </c>
      <c r="O557">
        <f t="shared" si="44"/>
        <v>0.1676789005308181</v>
      </c>
      <c r="Q557" s="7">
        <v>531</v>
      </c>
      <c r="R557" s="7">
        <v>1.0224135919243548E-3</v>
      </c>
      <c r="S557" s="7">
        <v>1.0901419838722165E-3</v>
      </c>
      <c r="U557" s="7">
        <v>11.626123164584703</v>
      </c>
      <c r="V557" s="7">
        <v>2.6289840152826362E-4</v>
      </c>
    </row>
    <row r="558" spans="1:22" x14ac:dyDescent="0.35">
      <c r="A558" s="5">
        <v>2017</v>
      </c>
      <c r="B558" s="14" t="s">
        <v>106</v>
      </c>
      <c r="C558" s="14" t="s">
        <v>174</v>
      </c>
      <c r="D558" s="14">
        <v>2005</v>
      </c>
      <c r="E558" s="14">
        <v>12</v>
      </c>
      <c r="F558" s="14">
        <v>52</v>
      </c>
      <c r="G558" s="14">
        <v>12</v>
      </c>
      <c r="H558" s="14">
        <v>64</v>
      </c>
      <c r="I558" s="14" t="b">
        <v>1</v>
      </c>
      <c r="J558" s="6">
        <v>0.1875</v>
      </c>
      <c r="K558">
        <f t="shared" si="40"/>
        <v>1.2496094970321776E-4</v>
      </c>
      <c r="L558">
        <f t="shared" si="41"/>
        <v>1.1178593368721207E-2</v>
      </c>
      <c r="M558">
        <f t="shared" si="42"/>
        <v>2.0959862566352263E-3</v>
      </c>
      <c r="N558">
        <f t="shared" si="43"/>
        <v>1.1178593368721207E-2</v>
      </c>
      <c r="O558">
        <f t="shared" si="44"/>
        <v>0.13414312042465448</v>
      </c>
      <c r="Q558" s="7">
        <v>532</v>
      </c>
      <c r="R558" s="7">
        <v>1.6907644888308026E-3</v>
      </c>
      <c r="S558" s="7">
        <v>4.2179108696576871E-4</v>
      </c>
      <c r="U558" s="7">
        <v>11.648038571115494</v>
      </c>
      <c r="V558" s="7">
        <v>2.6289840152826362E-4</v>
      </c>
    </row>
    <row r="559" spans="1:22" x14ac:dyDescent="0.35">
      <c r="A559" s="24">
        <v>2017</v>
      </c>
      <c r="B559" s="17" t="s">
        <v>128</v>
      </c>
      <c r="C559" s="17" t="s">
        <v>129</v>
      </c>
      <c r="D559" s="17">
        <v>2006</v>
      </c>
      <c r="E559" s="17">
        <v>11</v>
      </c>
      <c r="F559" s="17">
        <v>52</v>
      </c>
      <c r="G559" s="17">
        <v>12</v>
      </c>
      <c r="H559" s="17">
        <v>64</v>
      </c>
      <c r="I559" s="17" t="b">
        <v>1</v>
      </c>
      <c r="J559" s="25">
        <v>0.1875</v>
      </c>
      <c r="K559">
        <f t="shared" si="40"/>
        <v>1.2496094970321776E-4</v>
      </c>
      <c r="L559">
        <f t="shared" si="41"/>
        <v>1.1178593368721207E-2</v>
      </c>
      <c r="M559">
        <f t="shared" si="42"/>
        <v>2.0959862566352263E-3</v>
      </c>
      <c r="N559">
        <f t="shared" si="43"/>
        <v>1.1178593368721207E-2</v>
      </c>
      <c r="O559">
        <f t="shared" si="44"/>
        <v>0.12296452705593328</v>
      </c>
      <c r="Q559" s="7">
        <v>533</v>
      </c>
      <c r="R559" s="7">
        <v>2.3431793330133833E-3</v>
      </c>
      <c r="S559" s="7">
        <v>5.7849847926602074E-4</v>
      </c>
      <c r="U559" s="7">
        <v>11.669953977646285</v>
      </c>
      <c r="V559" s="7">
        <v>2.6289840152826362E-4</v>
      </c>
    </row>
    <row r="560" spans="1:22" x14ac:dyDescent="0.35">
      <c r="A560" s="5">
        <v>2014</v>
      </c>
      <c r="B560" s="14" t="s">
        <v>30</v>
      </c>
      <c r="C560" s="14" t="s">
        <v>127</v>
      </c>
      <c r="D560" s="14">
        <v>2000</v>
      </c>
      <c r="E560" s="14">
        <v>14</v>
      </c>
      <c r="F560" s="14">
        <v>126</v>
      </c>
      <c r="G560" s="14">
        <v>29</v>
      </c>
      <c r="H560" s="14">
        <v>155</v>
      </c>
      <c r="I560" s="14" t="b">
        <v>1</v>
      </c>
      <c r="J560" s="6">
        <v>0.187096774193548</v>
      </c>
      <c r="K560">
        <f t="shared" si="40"/>
        <v>3.0263980006248046E-4</v>
      </c>
      <c r="L560">
        <f t="shared" si="41"/>
        <v>1.7396545635915209E-2</v>
      </c>
      <c r="M560">
        <f t="shared" si="42"/>
        <v>3.2548375705905809E-3</v>
      </c>
      <c r="N560">
        <f t="shared" si="43"/>
        <v>1.7396545635915209E-2</v>
      </c>
      <c r="O560">
        <f t="shared" si="44"/>
        <v>0.24355163890281292</v>
      </c>
      <c r="Q560" s="7">
        <v>534</v>
      </c>
      <c r="R560" s="7">
        <v>1.3320121853967731E-3</v>
      </c>
      <c r="S560" s="7">
        <v>1.026156592450748E-3</v>
      </c>
      <c r="U560" s="7">
        <v>11.691869384177076</v>
      </c>
      <c r="V560" s="7">
        <v>2.6406944697457272E-4</v>
      </c>
    </row>
    <row r="561" spans="1:22" x14ac:dyDescent="0.35">
      <c r="A561" s="24">
        <v>2014</v>
      </c>
      <c r="B561" s="17" t="s">
        <v>24</v>
      </c>
      <c r="C561" s="17" t="s">
        <v>268</v>
      </c>
      <c r="D561" s="17">
        <v>2006</v>
      </c>
      <c r="E561" s="17">
        <v>8</v>
      </c>
      <c r="F561" s="17">
        <v>61</v>
      </c>
      <c r="G561" s="17">
        <v>14</v>
      </c>
      <c r="H561" s="17">
        <v>75</v>
      </c>
      <c r="I561" s="17" t="b">
        <v>1</v>
      </c>
      <c r="J561" s="25">
        <v>0.18666666666666701</v>
      </c>
      <c r="K561">
        <f t="shared" si="40"/>
        <v>1.4643861293345828E-4</v>
      </c>
      <c r="L561">
        <f t="shared" si="41"/>
        <v>1.2101182294861039E-2</v>
      </c>
      <c r="M561">
        <f t="shared" si="42"/>
        <v>2.2588873617073982E-3</v>
      </c>
      <c r="N561">
        <f t="shared" si="43"/>
        <v>1.2101182294861039E-2</v>
      </c>
      <c r="O561">
        <f t="shared" si="44"/>
        <v>9.6809458358888309E-2</v>
      </c>
      <c r="Q561" s="7">
        <v>535</v>
      </c>
      <c r="R561" s="7">
        <v>6.6036258731212E-4</v>
      </c>
      <c r="S561" s="7">
        <v>1.3578915896875594E-3</v>
      </c>
      <c r="U561" s="7">
        <v>11.713784790707868</v>
      </c>
      <c r="V561" s="7">
        <v>2.6406944697457272E-4</v>
      </c>
    </row>
    <row r="562" spans="1:22" x14ac:dyDescent="0.35">
      <c r="A562" s="5">
        <v>2013</v>
      </c>
      <c r="B562" s="14" t="s">
        <v>52</v>
      </c>
      <c r="C562" s="14" t="s">
        <v>131</v>
      </c>
      <c r="D562" s="14">
        <v>1999</v>
      </c>
      <c r="E562" s="14">
        <v>14</v>
      </c>
      <c r="F562" s="14">
        <v>109</v>
      </c>
      <c r="G562" s="14">
        <v>25</v>
      </c>
      <c r="H562" s="14">
        <v>134</v>
      </c>
      <c r="I562" s="14" t="b">
        <v>1</v>
      </c>
      <c r="J562" s="6">
        <v>0.18656716417910399</v>
      </c>
      <c r="K562">
        <f t="shared" si="40"/>
        <v>2.6163698844111215E-4</v>
      </c>
      <c r="L562">
        <f t="shared" si="41"/>
        <v>1.617519670486613E-2</v>
      </c>
      <c r="M562">
        <f t="shared" si="42"/>
        <v>3.0177605792660613E-3</v>
      </c>
      <c r="N562">
        <f t="shared" si="43"/>
        <v>1.617519670486613E-2</v>
      </c>
      <c r="O562">
        <f t="shared" si="44"/>
        <v>0.22645275386812583</v>
      </c>
      <c r="Q562" s="7">
        <v>536</v>
      </c>
      <c r="R562" s="7">
        <v>1.3016434167755224E-3</v>
      </c>
      <c r="S562" s="7">
        <v>7.1661076022415697E-4</v>
      </c>
      <c r="U562" s="7">
        <v>11.735700197238659</v>
      </c>
      <c r="V562" s="7">
        <v>2.6406944697457272E-4</v>
      </c>
    </row>
    <row r="563" spans="1:22" x14ac:dyDescent="0.35">
      <c r="A563" s="24">
        <v>2016</v>
      </c>
      <c r="B563" s="17" t="s">
        <v>30</v>
      </c>
      <c r="C563" s="17" t="s">
        <v>127</v>
      </c>
      <c r="D563" s="17">
        <v>2002</v>
      </c>
      <c r="E563" s="17">
        <v>14</v>
      </c>
      <c r="F563" s="17">
        <v>96</v>
      </c>
      <c r="G563" s="17">
        <v>22</v>
      </c>
      <c r="H563" s="17">
        <v>118</v>
      </c>
      <c r="I563" s="17" t="b">
        <v>1</v>
      </c>
      <c r="J563" s="25">
        <v>0.186440677966102</v>
      </c>
      <c r="K563">
        <f t="shared" si="40"/>
        <v>2.303967510153077E-4</v>
      </c>
      <c r="L563">
        <f t="shared" si="41"/>
        <v>1.5178825745600604E-2</v>
      </c>
      <c r="M563">
        <f t="shared" si="42"/>
        <v>2.8299505627391005E-3</v>
      </c>
      <c r="N563">
        <f t="shared" si="43"/>
        <v>1.5178825745600604E-2</v>
      </c>
      <c r="O563">
        <f t="shared" si="44"/>
        <v>0.21250356043840846</v>
      </c>
      <c r="Q563" s="7">
        <v>537</v>
      </c>
      <c r="R563" s="7">
        <v>1.1413232094096718E-3</v>
      </c>
      <c r="S563" s="7">
        <v>8.7693096759000762E-4</v>
      </c>
      <c r="U563" s="7">
        <v>11.75761560376945</v>
      </c>
      <c r="V563" s="7">
        <v>2.6645926443661348E-4</v>
      </c>
    </row>
    <row r="564" spans="1:22" x14ac:dyDescent="0.35">
      <c r="A564" s="5">
        <v>2015</v>
      </c>
      <c r="B564" s="14" t="s">
        <v>52</v>
      </c>
      <c r="C564" s="14" t="s">
        <v>296</v>
      </c>
      <c r="D564" s="14">
        <v>2001</v>
      </c>
      <c r="E564" s="14">
        <v>14</v>
      </c>
      <c r="F564" s="14">
        <v>48</v>
      </c>
      <c r="G564" s="14">
        <v>11</v>
      </c>
      <c r="H564" s="14">
        <v>59</v>
      </c>
      <c r="I564" s="14" t="b">
        <v>1</v>
      </c>
      <c r="J564" s="6">
        <v>0.186440677966102</v>
      </c>
      <c r="K564">
        <f t="shared" si="40"/>
        <v>1.1519837550765385E-4</v>
      </c>
      <c r="L564">
        <f t="shared" si="41"/>
        <v>1.073305061516314E-2</v>
      </c>
      <c r="M564">
        <f t="shared" si="42"/>
        <v>2.0010772333355041E-3</v>
      </c>
      <c r="N564">
        <f t="shared" si="43"/>
        <v>1.073305061516314E-2</v>
      </c>
      <c r="O564">
        <f t="shared" si="44"/>
        <v>0.15026270861228397</v>
      </c>
      <c r="Q564" s="7">
        <v>538</v>
      </c>
      <c r="R564" s="7">
        <v>1.5653179287088859E-3</v>
      </c>
      <c r="S564" s="7">
        <v>2.2825125935295129E-3</v>
      </c>
      <c r="U564" s="7">
        <v>11.779531010300241</v>
      </c>
      <c r="V564" s="7">
        <v>2.6767876400900063E-4</v>
      </c>
    </row>
    <row r="565" spans="1:22" x14ac:dyDescent="0.35">
      <c r="A565" s="24">
        <v>2015</v>
      </c>
      <c r="B565" s="17" t="s">
        <v>30</v>
      </c>
      <c r="C565" s="17" t="s">
        <v>124</v>
      </c>
      <c r="D565" s="17">
        <v>2000</v>
      </c>
      <c r="E565" s="17">
        <v>15</v>
      </c>
      <c r="F565" s="17">
        <v>83</v>
      </c>
      <c r="G565" s="17">
        <v>19</v>
      </c>
      <c r="H565" s="17">
        <v>102</v>
      </c>
      <c r="I565" s="17" t="b">
        <v>1</v>
      </c>
      <c r="J565" s="25">
        <v>0.18627450980392199</v>
      </c>
      <c r="K565">
        <f t="shared" si="40"/>
        <v>1.9915651358950328E-4</v>
      </c>
      <c r="L565">
        <f t="shared" si="41"/>
        <v>1.4112282366417676E-2</v>
      </c>
      <c r="M565">
        <f t="shared" si="42"/>
        <v>2.6287584800189848E-3</v>
      </c>
      <c r="N565">
        <f t="shared" si="43"/>
        <v>1.4112282366417676E-2</v>
      </c>
      <c r="O565">
        <f t="shared" si="44"/>
        <v>0.21168423549626514</v>
      </c>
      <c r="Q565" s="7">
        <v>539</v>
      </c>
      <c r="R565" s="7">
        <v>2.8952535633974567E-3</v>
      </c>
      <c r="S565" s="7">
        <v>3.8078838500189534E-4</v>
      </c>
      <c r="U565" s="7">
        <v>11.801446416831032</v>
      </c>
      <c r="V565" s="7">
        <v>2.689151621080228E-4</v>
      </c>
    </row>
    <row r="566" spans="1:22" x14ac:dyDescent="0.35">
      <c r="A566" s="5">
        <v>2016</v>
      </c>
      <c r="B566" s="14" t="s">
        <v>52</v>
      </c>
      <c r="C566" s="14" t="s">
        <v>90</v>
      </c>
      <c r="D566" s="14">
        <v>2005</v>
      </c>
      <c r="E566" s="14">
        <v>11</v>
      </c>
      <c r="F566" s="14">
        <v>83</v>
      </c>
      <c r="G566" s="14">
        <v>19</v>
      </c>
      <c r="H566" s="14">
        <v>102</v>
      </c>
      <c r="I566" s="14" t="b">
        <v>1</v>
      </c>
      <c r="J566" s="6">
        <v>0.18627450980392199</v>
      </c>
      <c r="K566">
        <f t="shared" si="40"/>
        <v>1.9915651358950328E-4</v>
      </c>
      <c r="L566">
        <f t="shared" si="41"/>
        <v>1.4112282366417676E-2</v>
      </c>
      <c r="M566">
        <f t="shared" si="42"/>
        <v>2.6287584800189848E-3</v>
      </c>
      <c r="N566">
        <f t="shared" si="43"/>
        <v>1.4112282366417676E-2</v>
      </c>
      <c r="O566">
        <f t="shared" si="44"/>
        <v>0.15523510603059443</v>
      </c>
      <c r="Q566" s="7">
        <v>540</v>
      </c>
      <c r="R566" s="7">
        <v>1.2891709542406692E-3</v>
      </c>
      <c r="S566" s="7">
        <v>9.8492794204385267E-4</v>
      </c>
      <c r="U566" s="7">
        <v>11.823361823361823</v>
      </c>
      <c r="V566" s="7">
        <v>2.7016885264366655E-4</v>
      </c>
    </row>
    <row r="567" spans="1:22" x14ac:dyDescent="0.35">
      <c r="A567" s="24">
        <v>2013</v>
      </c>
      <c r="B567" s="17" t="s">
        <v>67</v>
      </c>
      <c r="C567" s="17" t="s">
        <v>68</v>
      </c>
      <c r="D567" s="17">
        <v>2001</v>
      </c>
      <c r="E567" s="17">
        <v>12</v>
      </c>
      <c r="F567" s="17">
        <v>70</v>
      </c>
      <c r="G567" s="17">
        <v>16</v>
      </c>
      <c r="H567" s="17">
        <v>86</v>
      </c>
      <c r="I567" s="17" t="b">
        <v>1</v>
      </c>
      <c r="J567" s="25">
        <v>0.186046511627907</v>
      </c>
      <c r="K567">
        <f t="shared" si="40"/>
        <v>1.6791627616369884E-4</v>
      </c>
      <c r="L567">
        <f t="shared" si="41"/>
        <v>1.2958251277224827E-2</v>
      </c>
      <c r="M567">
        <f t="shared" si="42"/>
        <v>2.4108374469255494E-3</v>
      </c>
      <c r="N567">
        <f t="shared" si="43"/>
        <v>1.2958251277224827E-2</v>
      </c>
      <c r="O567">
        <f t="shared" si="44"/>
        <v>0.15549901532669791</v>
      </c>
      <c r="Q567" s="7">
        <v>541</v>
      </c>
      <c r="R567" s="7">
        <v>1.7040362300288262E-3</v>
      </c>
      <c r="S567" s="7">
        <v>2.153361315719506E-4</v>
      </c>
      <c r="U567" s="7">
        <v>11.845277229892615</v>
      </c>
      <c r="V567" s="7">
        <v>2.7144024250198948E-4</v>
      </c>
    </row>
    <row r="568" spans="1:22" x14ac:dyDescent="0.35">
      <c r="A568" s="3">
        <v>2016</v>
      </c>
      <c r="B568" s="13" t="s">
        <v>102</v>
      </c>
      <c r="C568" s="13" t="s">
        <v>184</v>
      </c>
      <c r="D568" s="13">
        <v>2002</v>
      </c>
      <c r="E568" s="14">
        <v>14</v>
      </c>
      <c r="F568" s="13">
        <v>70</v>
      </c>
      <c r="G568" s="13">
        <v>16</v>
      </c>
      <c r="H568" s="13">
        <v>86</v>
      </c>
      <c r="I568" s="13" t="b">
        <v>1</v>
      </c>
      <c r="J568" s="4">
        <v>0.186046511627907</v>
      </c>
      <c r="K568">
        <f t="shared" si="40"/>
        <v>1.6791627616369884E-4</v>
      </c>
      <c r="L568">
        <f t="shared" si="41"/>
        <v>1.2958251277224827E-2</v>
      </c>
      <c r="M568">
        <f t="shared" si="42"/>
        <v>2.4108374469255494E-3</v>
      </c>
      <c r="N568">
        <f t="shared" si="43"/>
        <v>1.2958251277224827E-2</v>
      </c>
      <c r="O568">
        <f t="shared" si="44"/>
        <v>0.18141551788114757</v>
      </c>
      <c r="Q568" s="7">
        <v>542</v>
      </c>
      <c r="R568" s="7">
        <v>1.2442738221137462E-3</v>
      </c>
      <c r="S568" s="7">
        <v>6.7509853948703063E-4</v>
      </c>
      <c r="U568" s="7">
        <v>11.867192636423406</v>
      </c>
      <c r="V568" s="7">
        <v>2.740378159693666E-4</v>
      </c>
    </row>
    <row r="569" spans="1:22" x14ac:dyDescent="0.35">
      <c r="A569" s="3">
        <v>2017</v>
      </c>
      <c r="B569" s="13" t="s">
        <v>24</v>
      </c>
      <c r="C569" s="13" t="s">
        <v>29</v>
      </c>
      <c r="D569" s="13">
        <v>2008</v>
      </c>
      <c r="E569" s="17">
        <v>9</v>
      </c>
      <c r="F569" s="13">
        <v>127</v>
      </c>
      <c r="G569" s="13">
        <v>29</v>
      </c>
      <c r="H569" s="13">
        <v>156</v>
      </c>
      <c r="I569" s="13" t="b">
        <v>1</v>
      </c>
      <c r="J569" s="4">
        <v>0.18589743589743599</v>
      </c>
      <c r="K569">
        <f t="shared" si="40"/>
        <v>3.0459231490159326E-4</v>
      </c>
      <c r="L569">
        <f t="shared" si="41"/>
        <v>1.7452573303143388E-2</v>
      </c>
      <c r="M569">
        <f t="shared" si="42"/>
        <v>3.2443886268664008E-3</v>
      </c>
      <c r="N569">
        <f t="shared" si="43"/>
        <v>1.7452573303143388E-2</v>
      </c>
      <c r="O569">
        <f t="shared" si="44"/>
        <v>0.1570731597282905</v>
      </c>
      <c r="Q569" s="7">
        <v>543</v>
      </c>
      <c r="R569" s="7">
        <v>1.7040362300288262E-3</v>
      </c>
      <c r="S569" s="7">
        <v>2.153361315719506E-4</v>
      </c>
      <c r="U569" s="7">
        <v>11.889108042954197</v>
      </c>
      <c r="V569" s="7">
        <v>2.7462525033258704E-4</v>
      </c>
    </row>
    <row r="570" spans="1:22" x14ac:dyDescent="0.35">
      <c r="A570" s="3">
        <v>2016</v>
      </c>
      <c r="B570" s="13" t="s">
        <v>79</v>
      </c>
      <c r="C570" s="13" t="s">
        <v>125</v>
      </c>
      <c r="D570" s="13">
        <v>2004</v>
      </c>
      <c r="E570" s="14">
        <v>12</v>
      </c>
      <c r="F570" s="13">
        <v>114</v>
      </c>
      <c r="G570" s="13">
        <v>26</v>
      </c>
      <c r="H570" s="13">
        <v>140</v>
      </c>
      <c r="I570" s="13" t="b">
        <v>1</v>
      </c>
      <c r="J570" s="4">
        <v>0.185714285714286</v>
      </c>
      <c r="K570">
        <f t="shared" si="40"/>
        <v>2.7335207747578884E-4</v>
      </c>
      <c r="L570">
        <f t="shared" si="41"/>
        <v>1.6533362558045741E-2</v>
      </c>
      <c r="M570">
        <f t="shared" si="42"/>
        <v>3.0704816179227853E-3</v>
      </c>
      <c r="N570">
        <f t="shared" si="43"/>
        <v>1.6533362558045741E-2</v>
      </c>
      <c r="O570">
        <f t="shared" si="44"/>
        <v>0.19840035069654888</v>
      </c>
      <c r="Q570" s="7">
        <v>544</v>
      </c>
      <c r="R570" s="7">
        <v>1.7040362300288262E-3</v>
      </c>
      <c r="S570" s="7">
        <v>2.153361315719506E-4</v>
      </c>
      <c r="U570" s="7">
        <v>11.911023449484988</v>
      </c>
      <c r="V570" s="7">
        <v>2.7671141894936621E-4</v>
      </c>
    </row>
    <row r="571" spans="1:22" x14ac:dyDescent="0.35">
      <c r="A571" s="24">
        <v>2013</v>
      </c>
      <c r="B571" s="17" t="s">
        <v>33</v>
      </c>
      <c r="C571" s="17" t="s">
        <v>109</v>
      </c>
      <c r="D571" s="17">
        <v>1998</v>
      </c>
      <c r="E571" s="17">
        <v>15</v>
      </c>
      <c r="F571" s="17">
        <v>57</v>
      </c>
      <c r="G571" s="17">
        <v>13</v>
      </c>
      <c r="H571" s="17">
        <v>70</v>
      </c>
      <c r="I571" s="17" t="b">
        <v>1</v>
      </c>
      <c r="J571" s="25">
        <v>0.185714285714286</v>
      </c>
      <c r="K571">
        <f t="shared" si="40"/>
        <v>1.3667603873789442E-4</v>
      </c>
      <c r="L571">
        <f t="shared" si="41"/>
        <v>1.1690852780609908E-2</v>
      </c>
      <c r="M571">
        <f t="shared" si="42"/>
        <v>2.1711583735418436E-3</v>
      </c>
      <c r="N571">
        <f t="shared" si="43"/>
        <v>1.1690852780609908E-2</v>
      </c>
      <c r="O571">
        <f t="shared" si="44"/>
        <v>0.17536279170914862</v>
      </c>
      <c r="Q571" s="7">
        <v>545</v>
      </c>
      <c r="R571" s="7">
        <v>1.2442738221137462E-3</v>
      </c>
      <c r="S571" s="7">
        <v>6.7509853948703063E-4</v>
      </c>
      <c r="U571" s="7">
        <v>11.932938856015779</v>
      </c>
      <c r="V571" s="7">
        <v>2.7671141894936621E-4</v>
      </c>
    </row>
    <row r="572" spans="1:22" x14ac:dyDescent="0.35">
      <c r="A572" s="5">
        <v>2015</v>
      </c>
      <c r="B572" s="14" t="s">
        <v>102</v>
      </c>
      <c r="C572" s="14" t="s">
        <v>184</v>
      </c>
      <c r="D572" s="14">
        <v>2001</v>
      </c>
      <c r="E572" s="14">
        <v>14</v>
      </c>
      <c r="F572" s="14">
        <v>57</v>
      </c>
      <c r="G572" s="14">
        <v>13</v>
      </c>
      <c r="H572" s="14">
        <v>70</v>
      </c>
      <c r="I572" s="14" t="b">
        <v>1</v>
      </c>
      <c r="J572" s="6">
        <v>0.185714285714286</v>
      </c>
      <c r="K572">
        <f t="shared" si="40"/>
        <v>1.3667603873789442E-4</v>
      </c>
      <c r="L572">
        <f t="shared" si="41"/>
        <v>1.1690852780609908E-2</v>
      </c>
      <c r="M572">
        <f t="shared" si="42"/>
        <v>2.1711583735418436E-3</v>
      </c>
      <c r="N572">
        <f t="shared" si="43"/>
        <v>1.1690852780609908E-2</v>
      </c>
      <c r="O572">
        <f t="shared" si="44"/>
        <v>0.16367193892853871</v>
      </c>
      <c r="Q572" s="7">
        <v>546</v>
      </c>
      <c r="R572" s="7">
        <v>2.3528419691949878E-3</v>
      </c>
      <c r="S572" s="7">
        <v>5.568371155414897E-4</v>
      </c>
      <c r="U572" s="7">
        <v>11.95485426254657</v>
      </c>
      <c r="V572" s="7">
        <v>2.7671141894936621E-4</v>
      </c>
    </row>
    <row r="573" spans="1:22" x14ac:dyDescent="0.35">
      <c r="A573" s="24">
        <v>2013</v>
      </c>
      <c r="B573" s="17" t="s">
        <v>79</v>
      </c>
      <c r="C573" s="17" t="s">
        <v>125</v>
      </c>
      <c r="D573" s="17">
        <v>2007</v>
      </c>
      <c r="E573" s="17">
        <v>6</v>
      </c>
      <c r="F573" s="17">
        <v>79</v>
      </c>
      <c r="G573" s="17">
        <v>18</v>
      </c>
      <c r="H573" s="17">
        <v>97</v>
      </c>
      <c r="I573" s="17" t="b">
        <v>1</v>
      </c>
      <c r="J573" s="25">
        <v>0.185567010309278</v>
      </c>
      <c r="K573">
        <f t="shared" si="40"/>
        <v>1.8939393939393939E-4</v>
      </c>
      <c r="L573">
        <f t="shared" si="41"/>
        <v>1.3762047064079507E-2</v>
      </c>
      <c r="M573">
        <f t="shared" si="42"/>
        <v>2.5537819294168106E-3</v>
      </c>
      <c r="N573">
        <f t="shared" si="43"/>
        <v>1.3762047064079507E-2</v>
      </c>
      <c r="O573">
        <f t="shared" si="44"/>
        <v>8.2572282384477044E-2</v>
      </c>
      <c r="Q573" s="7">
        <v>547</v>
      </c>
      <c r="R573" s="7">
        <v>1.5061053078424887E-3</v>
      </c>
      <c r="S573" s="7">
        <v>1.1356347744841968E-3</v>
      </c>
      <c r="U573" s="7">
        <v>11.976769669077362</v>
      </c>
      <c r="V573" s="7">
        <v>2.7671141894936621E-4</v>
      </c>
    </row>
    <row r="574" spans="1:22" x14ac:dyDescent="0.35">
      <c r="A574" s="3">
        <v>2015</v>
      </c>
      <c r="B574" s="13" t="s">
        <v>79</v>
      </c>
      <c r="C574" s="13" t="s">
        <v>81</v>
      </c>
      <c r="D574" s="13">
        <v>2002</v>
      </c>
      <c r="E574" s="14">
        <v>13</v>
      </c>
      <c r="F574" s="13">
        <v>79</v>
      </c>
      <c r="G574" s="13">
        <v>18</v>
      </c>
      <c r="H574" s="13">
        <v>97</v>
      </c>
      <c r="I574" s="13" t="b">
        <v>1</v>
      </c>
      <c r="J574" s="4">
        <v>0.185567010309278</v>
      </c>
      <c r="K574">
        <f t="shared" si="40"/>
        <v>1.8939393939393939E-4</v>
      </c>
      <c r="L574">
        <f t="shared" si="41"/>
        <v>1.3762047064079507E-2</v>
      </c>
      <c r="M574">
        <f t="shared" si="42"/>
        <v>2.5537819294168106E-3</v>
      </c>
      <c r="N574">
        <f t="shared" si="43"/>
        <v>1.3762047064079507E-2</v>
      </c>
      <c r="O574">
        <f t="shared" si="44"/>
        <v>0.17890661183303358</v>
      </c>
      <c r="Q574" s="7">
        <v>548</v>
      </c>
      <c r="R574" s="7">
        <v>1.1656126788326293E-3</v>
      </c>
      <c r="S574" s="7">
        <v>1.6764059581118986E-3</v>
      </c>
      <c r="U574" s="7">
        <v>11.998685075608153</v>
      </c>
      <c r="V574" s="7">
        <v>2.7701334093655844E-4</v>
      </c>
    </row>
    <row r="575" spans="1:22" x14ac:dyDescent="0.35">
      <c r="A575" s="3">
        <v>2013</v>
      </c>
      <c r="B575" s="13" t="s">
        <v>94</v>
      </c>
      <c r="C575" s="13" t="s">
        <v>95</v>
      </c>
      <c r="D575" s="13">
        <v>2000</v>
      </c>
      <c r="E575" s="17">
        <v>13</v>
      </c>
      <c r="F575" s="13">
        <v>88</v>
      </c>
      <c r="G575" s="13">
        <v>20</v>
      </c>
      <c r="H575" s="13">
        <v>108</v>
      </c>
      <c r="I575" s="13" t="b">
        <v>1</v>
      </c>
      <c r="J575" s="4">
        <v>0.18518518518518501</v>
      </c>
      <c r="K575">
        <f t="shared" si="40"/>
        <v>2.1087160262417995E-4</v>
      </c>
      <c r="L575">
        <f t="shared" si="41"/>
        <v>1.4521418753833247E-2</v>
      </c>
      <c r="M575">
        <f t="shared" si="42"/>
        <v>2.6891516210802283E-3</v>
      </c>
      <c r="N575">
        <f t="shared" si="43"/>
        <v>1.4521418753833247E-2</v>
      </c>
      <c r="O575">
        <f t="shared" si="44"/>
        <v>0.18877844379983222</v>
      </c>
      <c r="Q575" s="7">
        <v>549</v>
      </c>
      <c r="R575" s="7">
        <v>2.4566238480468912E-3</v>
      </c>
      <c r="S575" s="7">
        <v>5.7246045047634969E-4</v>
      </c>
      <c r="U575" s="7">
        <v>12.020600482138944</v>
      </c>
      <c r="V575" s="7">
        <v>2.7823098786439215E-4</v>
      </c>
    </row>
    <row r="576" spans="1:22" x14ac:dyDescent="0.35">
      <c r="A576" s="3">
        <v>2014</v>
      </c>
      <c r="B576" s="13" t="s">
        <v>118</v>
      </c>
      <c r="C576" s="13" t="s">
        <v>119</v>
      </c>
      <c r="D576" s="13">
        <v>2003</v>
      </c>
      <c r="E576" s="14">
        <v>11</v>
      </c>
      <c r="F576" s="13">
        <v>88</v>
      </c>
      <c r="G576" s="13">
        <v>20</v>
      </c>
      <c r="H576" s="13">
        <v>108</v>
      </c>
      <c r="I576" s="13" t="b">
        <v>1</v>
      </c>
      <c r="J576" s="4">
        <v>0.18518518518518501</v>
      </c>
      <c r="K576">
        <f t="shared" si="40"/>
        <v>2.1087160262417995E-4</v>
      </c>
      <c r="L576">
        <f t="shared" si="41"/>
        <v>1.4521418753833247E-2</v>
      </c>
      <c r="M576">
        <f t="shared" si="42"/>
        <v>2.6891516210802283E-3</v>
      </c>
      <c r="N576">
        <f t="shared" si="43"/>
        <v>1.4521418753833247E-2</v>
      </c>
      <c r="O576">
        <f t="shared" si="44"/>
        <v>0.15973560629216571</v>
      </c>
      <c r="Q576" s="7">
        <v>550</v>
      </c>
      <c r="R576" s="7">
        <v>2.6944667849296234E-3</v>
      </c>
      <c r="S576" s="7">
        <v>6.1957847275913823E-4</v>
      </c>
      <c r="U576" s="7">
        <v>12.042515888669735</v>
      </c>
      <c r="V576" s="7">
        <v>2.8071524240492026E-4</v>
      </c>
    </row>
    <row r="577" spans="1:22" x14ac:dyDescent="0.35">
      <c r="A577" s="3">
        <v>2016</v>
      </c>
      <c r="B577" s="13" t="s">
        <v>52</v>
      </c>
      <c r="C577" s="13" t="s">
        <v>90</v>
      </c>
      <c r="D577" s="13">
        <v>2004</v>
      </c>
      <c r="E577" s="17">
        <v>12</v>
      </c>
      <c r="F577" s="13">
        <v>88</v>
      </c>
      <c r="G577" s="13">
        <v>20</v>
      </c>
      <c r="H577" s="13">
        <v>108</v>
      </c>
      <c r="I577" s="13" t="b">
        <v>1</v>
      </c>
      <c r="J577" s="4">
        <v>0.18518518518518501</v>
      </c>
      <c r="K577">
        <f t="shared" si="40"/>
        <v>2.1087160262417995E-4</v>
      </c>
      <c r="L577">
        <f t="shared" si="41"/>
        <v>1.4521418753833247E-2</v>
      </c>
      <c r="M577">
        <f t="shared" si="42"/>
        <v>2.6891516210802283E-3</v>
      </c>
      <c r="N577">
        <f t="shared" si="43"/>
        <v>1.4521418753833247E-2</v>
      </c>
      <c r="O577">
        <f t="shared" si="44"/>
        <v>0.17425702504599896</v>
      </c>
      <c r="Q577" s="7">
        <v>551</v>
      </c>
      <c r="R577" s="7">
        <v>1.21917575275051E-3</v>
      </c>
      <c r="S577" s="7">
        <v>1.7449964379306416E-3</v>
      </c>
      <c r="U577" s="7">
        <v>12.064431295200526</v>
      </c>
      <c r="V577" s="7">
        <v>2.8230211339820463E-4</v>
      </c>
    </row>
    <row r="578" spans="1:22" x14ac:dyDescent="0.35">
      <c r="A578" s="3">
        <v>2017</v>
      </c>
      <c r="B578" s="13" t="s">
        <v>24</v>
      </c>
      <c r="C578" s="13" t="s">
        <v>155</v>
      </c>
      <c r="D578" s="13">
        <v>2003</v>
      </c>
      <c r="E578" s="14">
        <v>14</v>
      </c>
      <c r="F578" s="13">
        <v>66</v>
      </c>
      <c r="G578" s="13">
        <v>15</v>
      </c>
      <c r="H578" s="13">
        <v>81</v>
      </c>
      <c r="I578" s="13" t="b">
        <v>1</v>
      </c>
      <c r="J578" s="4">
        <v>0.18518518518518501</v>
      </c>
      <c r="K578">
        <f t="shared" si="40"/>
        <v>1.5815370196813495E-4</v>
      </c>
      <c r="L578">
        <f t="shared" si="41"/>
        <v>1.2575917539811358E-2</v>
      </c>
      <c r="M578">
        <f t="shared" si="42"/>
        <v>2.3288736184835825E-3</v>
      </c>
      <c r="N578">
        <f t="shared" si="43"/>
        <v>1.2575917539811358E-2</v>
      </c>
      <c r="O578">
        <f t="shared" si="44"/>
        <v>0.17606284555735902</v>
      </c>
      <c r="Q578" s="7">
        <v>552</v>
      </c>
      <c r="R578" s="7">
        <v>2.0315690194722545E-3</v>
      </c>
      <c r="S578" s="7">
        <v>7.4116017376075214E-4</v>
      </c>
      <c r="U578" s="7">
        <v>12.086346701731317</v>
      </c>
      <c r="V578" s="7">
        <v>2.8326725164400801E-4</v>
      </c>
    </row>
    <row r="579" spans="1:22" x14ac:dyDescent="0.35">
      <c r="A579" s="24">
        <v>2014</v>
      </c>
      <c r="B579" s="17" t="s">
        <v>98</v>
      </c>
      <c r="C579" s="17" t="s">
        <v>276</v>
      </c>
      <c r="D579" s="17">
        <v>2003</v>
      </c>
      <c r="E579" s="17">
        <v>11</v>
      </c>
      <c r="F579" s="17">
        <v>44</v>
      </c>
      <c r="G579" s="17">
        <v>10</v>
      </c>
      <c r="H579" s="17">
        <v>54</v>
      </c>
      <c r="I579" s="17" t="b">
        <v>1</v>
      </c>
      <c r="J579" s="25">
        <v>0.18518518518518501</v>
      </c>
      <c r="K579">
        <f t="shared" si="40"/>
        <v>1.0543580131208997E-4</v>
      </c>
      <c r="L579">
        <f t="shared" si="41"/>
        <v>1.0268193673284994E-2</v>
      </c>
      <c r="M579">
        <f t="shared" si="42"/>
        <v>1.9015173469046267E-3</v>
      </c>
      <c r="N579">
        <f t="shared" si="43"/>
        <v>1.0268193673284994E-2</v>
      </c>
      <c r="O579">
        <f t="shared" si="44"/>
        <v>0.11295013040613493</v>
      </c>
      <c r="Q579" s="7">
        <v>553</v>
      </c>
      <c r="R579" s="7">
        <v>1.4683523029312925E-3</v>
      </c>
      <c r="S579" s="7">
        <v>1.098696115389956E-3</v>
      </c>
      <c r="U579" s="7">
        <v>12.108262108262108</v>
      </c>
      <c r="V579" s="7">
        <v>2.8375354771297912E-4</v>
      </c>
    </row>
    <row r="580" spans="1:22" x14ac:dyDescent="0.35">
      <c r="A580" s="3">
        <v>2014</v>
      </c>
      <c r="B580" s="13" t="s">
        <v>252</v>
      </c>
      <c r="C580" s="13" t="s">
        <v>287</v>
      </c>
      <c r="D580" s="13">
        <v>2003</v>
      </c>
      <c r="E580" s="14">
        <v>11</v>
      </c>
      <c r="F580" s="13">
        <v>44</v>
      </c>
      <c r="G580" s="13">
        <v>10</v>
      </c>
      <c r="H580" s="13">
        <v>54</v>
      </c>
      <c r="I580" s="13" t="b">
        <v>1</v>
      </c>
      <c r="J580" s="4">
        <v>0.18518518518518501</v>
      </c>
      <c r="K580">
        <f t="shared" ref="K580:K643" si="45">H580/$H$1</f>
        <v>1.0543580131208997E-4</v>
      </c>
      <c r="L580">
        <f t="shared" ref="L580:L643" si="46">SQRT(K580)</f>
        <v>1.0268193673284994E-2</v>
      </c>
      <c r="M580">
        <f t="shared" ref="M580:M643" si="47">J580*L580</f>
        <v>1.9015173469046267E-3</v>
      </c>
      <c r="N580">
        <f t="shared" ref="N580:N643" si="48">L580</f>
        <v>1.0268193673284994E-2</v>
      </c>
      <c r="O580">
        <f t="shared" ref="O580:O643" si="49">E580*L580</f>
        <v>0.11295013040613493</v>
      </c>
      <c r="Q580" s="7">
        <v>554</v>
      </c>
      <c r="R580" s="7">
        <v>1.7169892005816166E-3</v>
      </c>
      <c r="S580" s="7">
        <v>6.263946742892264E-4</v>
      </c>
      <c r="U580" s="7">
        <v>12.1301775147929</v>
      </c>
      <c r="V580" s="7">
        <v>2.8375354771297912E-4</v>
      </c>
    </row>
    <row r="581" spans="1:22" x14ac:dyDescent="0.35">
      <c r="A581" s="24">
        <v>2015</v>
      </c>
      <c r="B581" s="17" t="s">
        <v>92</v>
      </c>
      <c r="C581" s="17" t="s">
        <v>167</v>
      </c>
      <c r="D581" s="17">
        <v>2003</v>
      </c>
      <c r="E581" s="17">
        <v>12</v>
      </c>
      <c r="F581" s="17">
        <v>44</v>
      </c>
      <c r="G581" s="17">
        <v>10</v>
      </c>
      <c r="H581" s="17">
        <v>54</v>
      </c>
      <c r="I581" s="17" t="b">
        <v>1</v>
      </c>
      <c r="J581" s="25">
        <v>0.18518518518518501</v>
      </c>
      <c r="K581">
        <f t="shared" si="45"/>
        <v>1.0543580131208997E-4</v>
      </c>
      <c r="L581">
        <f t="shared" si="46"/>
        <v>1.0268193673284994E-2</v>
      </c>
      <c r="M581">
        <f t="shared" si="47"/>
        <v>1.9015173469046267E-3</v>
      </c>
      <c r="N581">
        <f t="shared" si="48"/>
        <v>1.0268193673284994E-2</v>
      </c>
      <c r="O581">
        <f t="shared" si="49"/>
        <v>0.12321832407941993</v>
      </c>
      <c r="Q581" s="7">
        <v>555</v>
      </c>
      <c r="R581" s="7">
        <v>1.8725390203660601E-3</v>
      </c>
      <c r="S581" s="7">
        <v>2.2344723626916622E-4</v>
      </c>
      <c r="U581" s="7">
        <v>12.152092921323691</v>
      </c>
      <c r="V581" s="7">
        <v>2.8391620381559786E-4</v>
      </c>
    </row>
    <row r="582" spans="1:22" x14ac:dyDescent="0.35">
      <c r="A582" s="5">
        <v>2017</v>
      </c>
      <c r="B582" s="14" t="s">
        <v>128</v>
      </c>
      <c r="C582" s="14" t="s">
        <v>129</v>
      </c>
      <c r="D582" s="14">
        <v>2002</v>
      </c>
      <c r="E582" s="14">
        <v>15</v>
      </c>
      <c r="F582" s="14">
        <v>44</v>
      </c>
      <c r="G582" s="14">
        <v>10</v>
      </c>
      <c r="H582" s="14">
        <v>54</v>
      </c>
      <c r="I582" s="14" t="b">
        <v>1</v>
      </c>
      <c r="J582" s="6">
        <v>0.18518518518518501</v>
      </c>
      <c r="K582">
        <f t="shared" si="45"/>
        <v>1.0543580131208997E-4</v>
      </c>
      <c r="L582">
        <f t="shared" si="46"/>
        <v>1.0268193673284994E-2</v>
      </c>
      <c r="M582">
        <f t="shared" si="47"/>
        <v>1.9015173469046267E-3</v>
      </c>
      <c r="N582">
        <f t="shared" si="48"/>
        <v>1.0268193673284994E-2</v>
      </c>
      <c r="O582">
        <f t="shared" si="49"/>
        <v>0.15402290509927491</v>
      </c>
      <c r="Q582" s="7">
        <v>556</v>
      </c>
      <c r="R582" s="7">
        <v>1.3673132312970796E-3</v>
      </c>
      <c r="S582" s="7">
        <v>7.2867302533814672E-4</v>
      </c>
      <c r="U582" s="7">
        <v>12.174008327854482</v>
      </c>
      <c r="V582" s="7">
        <v>2.8589015252662584E-4</v>
      </c>
    </row>
    <row r="583" spans="1:22" x14ac:dyDescent="0.35">
      <c r="A583" s="3">
        <v>2017</v>
      </c>
      <c r="B583" s="13" t="s">
        <v>30</v>
      </c>
      <c r="C583" s="13" t="s">
        <v>40</v>
      </c>
      <c r="D583" s="13">
        <v>2002</v>
      </c>
      <c r="E583" s="17">
        <v>15</v>
      </c>
      <c r="F583" s="13">
        <v>229</v>
      </c>
      <c r="G583" s="13">
        <v>52</v>
      </c>
      <c r="H583" s="13">
        <v>281</v>
      </c>
      <c r="I583" s="13" t="b">
        <v>1</v>
      </c>
      <c r="J583" s="4">
        <v>0.185053380782918</v>
      </c>
      <c r="K583">
        <f t="shared" si="45"/>
        <v>5.4865666979069037E-4</v>
      </c>
      <c r="L583">
        <f t="shared" si="46"/>
        <v>2.3423421393782128E-2</v>
      </c>
      <c r="M583">
        <f t="shared" si="47"/>
        <v>4.3345833184223123E-3</v>
      </c>
      <c r="N583">
        <f t="shared" si="48"/>
        <v>2.3423421393782128E-2</v>
      </c>
      <c r="O583">
        <f t="shared" si="49"/>
        <v>0.35135132090673193</v>
      </c>
      <c r="Q583" s="7">
        <v>557</v>
      </c>
      <c r="R583" s="7">
        <v>1.198904634940753E-3</v>
      </c>
      <c r="S583" s="7">
        <v>8.9708162169447334E-4</v>
      </c>
      <c r="U583" s="7">
        <v>12.195923734385273</v>
      </c>
      <c r="V583" s="7">
        <v>2.8672487007676582E-4</v>
      </c>
    </row>
    <row r="584" spans="1:22" x14ac:dyDescent="0.35">
      <c r="A584" s="5">
        <v>2015</v>
      </c>
      <c r="B584" s="14" t="s">
        <v>24</v>
      </c>
      <c r="C584" s="14" t="s">
        <v>49</v>
      </c>
      <c r="D584" s="14">
        <v>2001</v>
      </c>
      <c r="E584" s="14">
        <v>14</v>
      </c>
      <c r="F584" s="14">
        <v>150</v>
      </c>
      <c r="G584" s="14">
        <v>34</v>
      </c>
      <c r="H584" s="14">
        <v>184</v>
      </c>
      <c r="I584" s="14" t="b">
        <v>1</v>
      </c>
      <c r="J584" s="6">
        <v>0.184782608695652</v>
      </c>
      <c r="K584">
        <f t="shared" si="45"/>
        <v>3.5926273039675101E-4</v>
      </c>
      <c r="L584">
        <f t="shared" si="46"/>
        <v>1.8954227243460783E-2</v>
      </c>
      <c r="M584">
        <f t="shared" si="47"/>
        <v>3.5024115558568805E-3</v>
      </c>
      <c r="N584">
        <f t="shared" si="48"/>
        <v>1.8954227243460783E-2</v>
      </c>
      <c r="O584">
        <f t="shared" si="49"/>
        <v>0.26535918140845094</v>
      </c>
      <c r="Q584" s="7">
        <v>558</v>
      </c>
      <c r="R584" s="7">
        <v>2.6520315850998935E-3</v>
      </c>
      <c r="S584" s="7">
        <v>6.0280598549068741E-4</v>
      </c>
      <c r="U584" s="7">
        <v>12.217839140916064</v>
      </c>
      <c r="V584" s="7">
        <v>2.8672487007676582E-4</v>
      </c>
    </row>
    <row r="585" spans="1:22" x14ac:dyDescent="0.35">
      <c r="A585" s="3">
        <v>2017</v>
      </c>
      <c r="B585" s="13" t="s">
        <v>30</v>
      </c>
      <c r="C585" s="13" t="s">
        <v>48</v>
      </c>
      <c r="D585" s="13">
        <v>2002</v>
      </c>
      <c r="E585" s="17">
        <v>15</v>
      </c>
      <c r="F585" s="13">
        <v>75</v>
      </c>
      <c r="G585" s="13">
        <v>17</v>
      </c>
      <c r="H585" s="13">
        <v>92</v>
      </c>
      <c r="I585" s="13" t="b">
        <v>1</v>
      </c>
      <c r="J585" s="4">
        <v>0.184782608695652</v>
      </c>
      <c r="K585">
        <f t="shared" si="45"/>
        <v>1.796313651983755E-4</v>
      </c>
      <c r="L585">
        <f t="shared" si="46"/>
        <v>1.3402662616001922E-2</v>
      </c>
      <c r="M585">
        <f t="shared" si="47"/>
        <v>2.4765789616525268E-3</v>
      </c>
      <c r="N585">
        <f t="shared" si="48"/>
        <v>1.3402662616001922E-2</v>
      </c>
      <c r="O585">
        <f t="shared" si="49"/>
        <v>0.20103993924002883</v>
      </c>
      <c r="Q585" s="7">
        <v>559</v>
      </c>
      <c r="R585" s="7">
        <v>7.5092937824103149E-4</v>
      </c>
      <c r="S585" s="7">
        <v>1.5079579834663668E-3</v>
      </c>
      <c r="U585" s="7">
        <v>12.239754547446855</v>
      </c>
      <c r="V585" s="7">
        <v>2.8672487007676582E-4</v>
      </c>
    </row>
    <row r="586" spans="1:22" x14ac:dyDescent="0.35">
      <c r="A586" s="5">
        <v>2014</v>
      </c>
      <c r="B586" s="14" t="s">
        <v>94</v>
      </c>
      <c r="C586" s="14" t="s">
        <v>95</v>
      </c>
      <c r="D586" s="14">
        <v>2001</v>
      </c>
      <c r="E586" s="14">
        <v>13</v>
      </c>
      <c r="F586" s="14">
        <v>106</v>
      </c>
      <c r="G586" s="14">
        <v>24</v>
      </c>
      <c r="H586" s="14">
        <v>130</v>
      </c>
      <c r="I586" s="14" t="b">
        <v>1</v>
      </c>
      <c r="J586" s="6">
        <v>0.18461538461538499</v>
      </c>
      <c r="K586">
        <f t="shared" si="45"/>
        <v>2.5382692908466106E-4</v>
      </c>
      <c r="L586">
        <f t="shared" si="46"/>
        <v>1.5931946807740134E-2</v>
      </c>
      <c r="M586">
        <f t="shared" si="47"/>
        <v>2.9412824875828E-3</v>
      </c>
      <c r="N586">
        <f t="shared" si="48"/>
        <v>1.5931946807740134E-2</v>
      </c>
      <c r="O586">
        <f t="shared" si="49"/>
        <v>0.20711530850062174</v>
      </c>
      <c r="Q586" s="7">
        <v>560</v>
      </c>
      <c r="R586" s="7">
        <v>2.4658419811774278E-3</v>
      </c>
      <c r="S586" s="7">
        <v>5.5191859808863351E-4</v>
      </c>
      <c r="U586" s="7">
        <v>12.261669953977647</v>
      </c>
      <c r="V586" s="7">
        <v>2.8824596759466706E-4</v>
      </c>
    </row>
    <row r="587" spans="1:22" x14ac:dyDescent="0.35">
      <c r="A587" s="3">
        <v>2013</v>
      </c>
      <c r="B587" s="13" t="s">
        <v>24</v>
      </c>
      <c r="C587" s="13" t="s">
        <v>155</v>
      </c>
      <c r="D587" s="13">
        <v>2000</v>
      </c>
      <c r="E587" s="17">
        <v>13</v>
      </c>
      <c r="F587" s="13">
        <v>53</v>
      </c>
      <c r="G587" s="13">
        <v>12</v>
      </c>
      <c r="H587" s="13">
        <v>65</v>
      </c>
      <c r="I587" s="13" t="b">
        <v>1</v>
      </c>
      <c r="J587" s="4">
        <v>0.18461538461538499</v>
      </c>
      <c r="K587">
        <f t="shared" si="45"/>
        <v>1.2691346454233053E-4</v>
      </c>
      <c r="L587">
        <f t="shared" si="46"/>
        <v>1.1265587625256418E-2</v>
      </c>
      <c r="M587">
        <f t="shared" si="47"/>
        <v>2.0798007923550355E-3</v>
      </c>
      <c r="N587">
        <f t="shared" si="48"/>
        <v>1.1265587625256418E-2</v>
      </c>
      <c r="O587">
        <f t="shared" si="49"/>
        <v>0.14645263912833345</v>
      </c>
      <c r="Q587" s="7">
        <v>561</v>
      </c>
      <c r="R587" s="7">
        <v>2.3139493405492104E-3</v>
      </c>
      <c r="S587" s="7">
        <v>5.1600122218989006E-4</v>
      </c>
      <c r="U587" s="7">
        <v>12.283585360508438</v>
      </c>
      <c r="V587" s="7">
        <v>2.913622307826504E-4</v>
      </c>
    </row>
    <row r="588" spans="1:22" x14ac:dyDescent="0.35">
      <c r="A588" s="5">
        <v>2013</v>
      </c>
      <c r="B588" s="14" t="s">
        <v>94</v>
      </c>
      <c r="C588" s="14" t="s">
        <v>306</v>
      </c>
      <c r="D588" s="14">
        <v>2000</v>
      </c>
      <c r="E588" s="14">
        <v>13</v>
      </c>
      <c r="F588" s="14">
        <v>53</v>
      </c>
      <c r="G588" s="14">
        <v>12</v>
      </c>
      <c r="H588" s="14">
        <v>65</v>
      </c>
      <c r="I588" s="14" t="b">
        <v>1</v>
      </c>
      <c r="J588" s="6">
        <v>0.18461538461538499</v>
      </c>
      <c r="K588">
        <f t="shared" si="45"/>
        <v>1.2691346454233053E-4</v>
      </c>
      <c r="L588">
        <f t="shared" si="46"/>
        <v>1.1265587625256418E-2</v>
      </c>
      <c r="M588">
        <f t="shared" si="47"/>
        <v>2.0798007923550355E-3</v>
      </c>
      <c r="N588">
        <f t="shared" si="48"/>
        <v>1.1265587625256418E-2</v>
      </c>
      <c r="O588">
        <f t="shared" si="49"/>
        <v>0.14645263912833345</v>
      </c>
      <c r="Q588" s="7">
        <v>562</v>
      </c>
      <c r="R588" s="7">
        <v>1.6362092700244863E-3</v>
      </c>
      <c r="S588" s="7">
        <v>3.6486796331101782E-4</v>
      </c>
      <c r="U588" s="7">
        <v>12.305500767039229</v>
      </c>
      <c r="V588" s="7">
        <v>2.913622307826504E-4</v>
      </c>
    </row>
    <row r="589" spans="1:22" x14ac:dyDescent="0.35">
      <c r="A589" s="3">
        <v>2016</v>
      </c>
      <c r="B589" s="13" t="s">
        <v>190</v>
      </c>
      <c r="C589" s="13" t="s">
        <v>219</v>
      </c>
      <c r="D589" s="13">
        <v>2006</v>
      </c>
      <c r="E589" s="17">
        <v>10</v>
      </c>
      <c r="F589" s="13">
        <v>53</v>
      </c>
      <c r="G589" s="13">
        <v>12</v>
      </c>
      <c r="H589" s="13">
        <v>65</v>
      </c>
      <c r="I589" s="13" t="b">
        <v>1</v>
      </c>
      <c r="J589" s="4">
        <v>0.18461538461538499</v>
      </c>
      <c r="K589">
        <f t="shared" si="45"/>
        <v>1.2691346454233053E-4</v>
      </c>
      <c r="L589">
        <f t="shared" si="46"/>
        <v>1.1265587625256418E-2</v>
      </c>
      <c r="M589">
        <f t="shared" si="47"/>
        <v>2.0798007923550355E-3</v>
      </c>
      <c r="N589">
        <f t="shared" si="48"/>
        <v>1.1265587625256418E-2</v>
      </c>
      <c r="O589">
        <f t="shared" si="49"/>
        <v>0.11265587625256418</v>
      </c>
      <c r="Q589" s="7">
        <v>563</v>
      </c>
      <c r="R589" s="7">
        <v>2.3639646354328388E-3</v>
      </c>
      <c r="S589" s="7">
        <v>2.6479384458614596E-4</v>
      </c>
      <c r="U589" s="7">
        <v>12.32741617357002</v>
      </c>
      <c r="V589" s="7">
        <v>2.913622307826504E-4</v>
      </c>
    </row>
    <row r="590" spans="1:22" x14ac:dyDescent="0.35">
      <c r="A590" s="5">
        <v>2013</v>
      </c>
      <c r="B590" s="14" t="s">
        <v>30</v>
      </c>
      <c r="C590" s="14" t="s">
        <v>56</v>
      </c>
      <c r="D590" s="14">
        <v>1999</v>
      </c>
      <c r="E590" s="14">
        <v>14</v>
      </c>
      <c r="F590" s="14">
        <v>84</v>
      </c>
      <c r="G590" s="14">
        <v>19</v>
      </c>
      <c r="H590" s="14">
        <v>103</v>
      </c>
      <c r="I590" s="14" t="b">
        <v>1</v>
      </c>
      <c r="J590" s="6">
        <v>0.18446601941747601</v>
      </c>
      <c r="K590">
        <f t="shared" si="45"/>
        <v>2.0110902842861606E-4</v>
      </c>
      <c r="L590">
        <f t="shared" si="46"/>
        <v>1.418129149367631E-2</v>
      </c>
      <c r="M590">
        <f t="shared" si="47"/>
        <v>2.6159663920373817E-3</v>
      </c>
      <c r="N590">
        <f t="shared" si="48"/>
        <v>1.418129149367631E-2</v>
      </c>
      <c r="O590">
        <f t="shared" si="49"/>
        <v>0.19853808091146835</v>
      </c>
      <c r="Q590" s="7">
        <v>564</v>
      </c>
      <c r="R590" s="7">
        <v>1.5135429101511646E-3</v>
      </c>
      <c r="S590" s="7">
        <v>1.1152155698678202E-3</v>
      </c>
      <c r="U590" s="7">
        <v>12.349331580100811</v>
      </c>
      <c r="V590" s="7">
        <v>2.9295874810776607E-4</v>
      </c>
    </row>
    <row r="591" spans="1:22" x14ac:dyDescent="0.35">
      <c r="A591" s="3">
        <v>2016</v>
      </c>
      <c r="B591" s="13" t="s">
        <v>37</v>
      </c>
      <c r="C591" s="13" t="s">
        <v>197</v>
      </c>
      <c r="D591" s="13">
        <v>2005</v>
      </c>
      <c r="E591" s="17">
        <v>11</v>
      </c>
      <c r="F591" s="13">
        <v>84</v>
      </c>
      <c r="G591" s="13">
        <v>19</v>
      </c>
      <c r="H591" s="13">
        <v>103</v>
      </c>
      <c r="I591" s="13" t="b">
        <v>1</v>
      </c>
      <c r="J591" s="4">
        <v>0.18446601941747601</v>
      </c>
      <c r="K591">
        <f t="shared" si="45"/>
        <v>2.0110902842861606E-4</v>
      </c>
      <c r="L591">
        <f t="shared" si="46"/>
        <v>1.418129149367631E-2</v>
      </c>
      <c r="M591">
        <f t="shared" si="47"/>
        <v>2.6159663920373817E-3</v>
      </c>
      <c r="N591">
        <f t="shared" si="48"/>
        <v>1.418129149367631E-2</v>
      </c>
      <c r="O591">
        <f t="shared" si="49"/>
        <v>0.1559942064304394</v>
      </c>
      <c r="Q591" s="7">
        <v>565</v>
      </c>
      <c r="R591" s="7">
        <v>1.5849926588615742E-3</v>
      </c>
      <c r="S591" s="7">
        <v>8.2584478806397525E-4</v>
      </c>
      <c r="U591" s="7">
        <v>12.371246986631602</v>
      </c>
      <c r="V591" s="7">
        <v>2.9295874810776607E-4</v>
      </c>
    </row>
    <row r="592" spans="1:22" x14ac:dyDescent="0.35">
      <c r="A592" s="3">
        <v>2013</v>
      </c>
      <c r="B592" s="13" t="s">
        <v>30</v>
      </c>
      <c r="C592" s="13" t="s">
        <v>148</v>
      </c>
      <c r="D592" s="13">
        <v>2001</v>
      </c>
      <c r="E592" s="14">
        <v>12</v>
      </c>
      <c r="F592" s="13">
        <v>115</v>
      </c>
      <c r="G592" s="13">
        <v>26</v>
      </c>
      <c r="H592" s="13">
        <v>141</v>
      </c>
      <c r="I592" s="13" t="b">
        <v>1</v>
      </c>
      <c r="J592" s="4">
        <v>0.184397163120567</v>
      </c>
      <c r="K592">
        <f t="shared" si="45"/>
        <v>2.7530459231490159E-4</v>
      </c>
      <c r="L592">
        <f t="shared" si="46"/>
        <v>1.6592305214011151E-2</v>
      </c>
      <c r="M592">
        <f t="shared" si="47"/>
        <v>3.0595740110942486E-3</v>
      </c>
      <c r="N592">
        <f t="shared" si="48"/>
        <v>1.6592305214011151E-2</v>
      </c>
      <c r="O592">
        <f t="shared" si="49"/>
        <v>0.19910766256813381</v>
      </c>
      <c r="Q592" s="7">
        <v>566</v>
      </c>
      <c r="R592" s="7">
        <v>1.9754319273541997E-3</v>
      </c>
      <c r="S592" s="7">
        <v>4.3540551957134974E-4</v>
      </c>
      <c r="U592" s="7">
        <v>12.393162393162394</v>
      </c>
      <c r="V592" s="7">
        <v>2.9295874810776607E-4</v>
      </c>
    </row>
    <row r="593" spans="1:22" x14ac:dyDescent="0.35">
      <c r="A593" s="24">
        <v>2016</v>
      </c>
      <c r="B593" s="17" t="s">
        <v>102</v>
      </c>
      <c r="C593" s="17" t="s">
        <v>103</v>
      </c>
      <c r="D593" s="17">
        <v>2001</v>
      </c>
      <c r="E593" s="17">
        <v>15</v>
      </c>
      <c r="F593" s="17">
        <v>62</v>
      </c>
      <c r="G593" s="17">
        <v>14</v>
      </c>
      <c r="H593" s="17">
        <v>76</v>
      </c>
      <c r="I593" s="17" t="b">
        <v>1</v>
      </c>
      <c r="J593" s="25">
        <v>0.18421052631578899</v>
      </c>
      <c r="K593">
        <f t="shared" si="45"/>
        <v>1.4839112777257108E-4</v>
      </c>
      <c r="L593">
        <f t="shared" si="46"/>
        <v>1.2181589706297413E-2</v>
      </c>
      <c r="M593">
        <f t="shared" si="47"/>
        <v>2.2439770511600439E-3</v>
      </c>
      <c r="N593">
        <f t="shared" si="48"/>
        <v>1.2181589706297413E-2</v>
      </c>
      <c r="O593">
        <f t="shared" si="49"/>
        <v>0.1827238455944612</v>
      </c>
      <c r="Q593" s="7">
        <v>567</v>
      </c>
      <c r="R593" s="7">
        <v>1.3459335877897191E-3</v>
      </c>
      <c r="S593" s="7">
        <v>1.8984550390766816E-3</v>
      </c>
      <c r="U593" s="7">
        <v>12.415077799693185</v>
      </c>
      <c r="V593" s="7">
        <v>2.9295874810776607E-4</v>
      </c>
    </row>
    <row r="594" spans="1:22" x14ac:dyDescent="0.35">
      <c r="A594" s="3">
        <v>2016</v>
      </c>
      <c r="B594" s="13" t="s">
        <v>128</v>
      </c>
      <c r="C594" s="13" t="s">
        <v>173</v>
      </c>
      <c r="D594" s="13">
        <v>2003</v>
      </c>
      <c r="E594" s="14">
        <v>13</v>
      </c>
      <c r="F594" s="13">
        <v>62</v>
      </c>
      <c r="G594" s="13">
        <v>14</v>
      </c>
      <c r="H594" s="13">
        <v>76</v>
      </c>
      <c r="I594" s="13" t="b">
        <v>1</v>
      </c>
      <c r="J594" s="4">
        <v>0.18421052631578899</v>
      </c>
      <c r="K594">
        <f t="shared" si="45"/>
        <v>1.4839112777257108E-4</v>
      </c>
      <c r="L594">
        <f t="shared" si="46"/>
        <v>1.2181589706297413E-2</v>
      </c>
      <c r="M594">
        <f t="shared" si="47"/>
        <v>2.2439770511600439E-3</v>
      </c>
      <c r="N594">
        <f t="shared" si="48"/>
        <v>1.2181589706297413E-2</v>
      </c>
      <c r="O594">
        <f t="shared" si="49"/>
        <v>0.15836066618186637</v>
      </c>
      <c r="Q594" s="7">
        <v>568</v>
      </c>
      <c r="R594" s="7">
        <v>2.0222835412103154E-3</v>
      </c>
      <c r="S594" s="7">
        <v>1.0481980767124699E-3</v>
      </c>
      <c r="U594" s="7">
        <v>12.436993206223976</v>
      </c>
      <c r="V594" s="7">
        <v>2.9623213180744149E-4</v>
      </c>
    </row>
    <row r="595" spans="1:22" x14ac:dyDescent="0.35">
      <c r="A595" s="3">
        <v>2015</v>
      </c>
      <c r="B595" s="13" t="s">
        <v>30</v>
      </c>
      <c r="C595" s="13" t="s">
        <v>47</v>
      </c>
      <c r="D595" s="13">
        <v>2002</v>
      </c>
      <c r="E595" s="17">
        <v>13</v>
      </c>
      <c r="F595" s="13">
        <v>173</v>
      </c>
      <c r="G595" s="13">
        <v>39</v>
      </c>
      <c r="H595" s="13">
        <v>212</v>
      </c>
      <c r="I595" s="13" t="b">
        <v>1</v>
      </c>
      <c r="J595" s="4">
        <v>0.18396226415094299</v>
      </c>
      <c r="K595">
        <f t="shared" si="45"/>
        <v>4.1393314589190875E-4</v>
      </c>
      <c r="L595">
        <f t="shared" si="46"/>
        <v>2.0345347032968222E-2</v>
      </c>
      <c r="M595">
        <f t="shared" si="47"/>
        <v>3.7427761051215041E-3</v>
      </c>
      <c r="N595">
        <f t="shared" si="48"/>
        <v>2.0345347032968222E-2</v>
      </c>
      <c r="O595">
        <f t="shared" si="49"/>
        <v>0.2644895114285869</v>
      </c>
      <c r="Q595" s="7">
        <v>569</v>
      </c>
      <c r="R595" s="7">
        <v>1.9583481830819493E-3</v>
      </c>
      <c r="S595" s="7">
        <v>2.1281019045989429E-4</v>
      </c>
      <c r="U595" s="7">
        <v>12.458908612754767</v>
      </c>
      <c r="V595" s="7">
        <v>2.9791051425742936E-4</v>
      </c>
    </row>
    <row r="596" spans="1:22" x14ac:dyDescent="0.35">
      <c r="A596" s="5">
        <v>2013</v>
      </c>
      <c r="B596" s="14" t="s">
        <v>30</v>
      </c>
      <c r="C596" s="14" t="s">
        <v>222</v>
      </c>
      <c r="D596" s="14">
        <v>1999</v>
      </c>
      <c r="E596" s="14">
        <v>14</v>
      </c>
      <c r="F596" s="14">
        <v>71</v>
      </c>
      <c r="G596" s="14">
        <v>16</v>
      </c>
      <c r="H596" s="14">
        <v>87</v>
      </c>
      <c r="I596" s="14" t="b">
        <v>1</v>
      </c>
      <c r="J596" s="6">
        <v>0.18390804597701099</v>
      </c>
      <c r="K596">
        <f t="shared" si="45"/>
        <v>1.6986879100281161E-4</v>
      </c>
      <c r="L596">
        <f t="shared" si="46"/>
        <v>1.3033372203800965E-2</v>
      </c>
      <c r="M596">
        <f t="shared" si="47"/>
        <v>2.3969420144921249E-3</v>
      </c>
      <c r="N596">
        <f t="shared" si="48"/>
        <v>1.3033372203800965E-2</v>
      </c>
      <c r="O596">
        <f t="shared" si="49"/>
        <v>0.18246721085321352</v>
      </c>
      <c r="Q596" s="7">
        <v>570</v>
      </c>
      <c r="R596" s="7">
        <v>1.7822222572118859E-3</v>
      </c>
      <c r="S596" s="7">
        <v>3.889361163299577E-4</v>
      </c>
      <c r="U596" s="7">
        <v>12.480824019285558</v>
      </c>
      <c r="V596" s="7">
        <v>2.9791051425742936E-4</v>
      </c>
    </row>
    <row r="597" spans="1:22" x14ac:dyDescent="0.35">
      <c r="A597" s="24">
        <v>2014</v>
      </c>
      <c r="B597" s="17" t="s">
        <v>52</v>
      </c>
      <c r="C597" s="17" t="s">
        <v>84</v>
      </c>
      <c r="D597" s="17">
        <v>2004</v>
      </c>
      <c r="E597" s="17">
        <v>10</v>
      </c>
      <c r="F597" s="17">
        <v>111</v>
      </c>
      <c r="G597" s="17">
        <v>25</v>
      </c>
      <c r="H597" s="17">
        <v>136</v>
      </c>
      <c r="I597" s="17" t="b">
        <v>1</v>
      </c>
      <c r="J597" s="25">
        <v>0.183823529411765</v>
      </c>
      <c r="K597">
        <f t="shared" si="45"/>
        <v>2.655420181193377E-4</v>
      </c>
      <c r="L597">
        <f t="shared" si="46"/>
        <v>1.6295460046262509E-2</v>
      </c>
      <c r="M597">
        <f t="shared" si="47"/>
        <v>2.9954889790923776E-3</v>
      </c>
      <c r="N597">
        <f t="shared" si="48"/>
        <v>1.6295460046262509E-2</v>
      </c>
      <c r="O597">
        <f t="shared" si="49"/>
        <v>0.16295460046262508</v>
      </c>
      <c r="Q597" s="7">
        <v>571</v>
      </c>
      <c r="R597" s="7">
        <v>4.3933495960975569E-4</v>
      </c>
      <c r="S597" s="7">
        <v>2.1144469698070548E-3</v>
      </c>
      <c r="U597" s="7">
        <v>12.502739425816349</v>
      </c>
      <c r="V597" s="7">
        <v>2.9791051425742936E-4</v>
      </c>
    </row>
    <row r="598" spans="1:22" x14ac:dyDescent="0.35">
      <c r="A598" s="5">
        <v>2016</v>
      </c>
      <c r="B598" s="14" t="s">
        <v>52</v>
      </c>
      <c r="C598" s="14" t="s">
        <v>74</v>
      </c>
      <c r="D598" s="14">
        <v>2002</v>
      </c>
      <c r="E598" s="14">
        <v>14</v>
      </c>
      <c r="F598" s="14">
        <v>151</v>
      </c>
      <c r="G598" s="14">
        <v>34</v>
      </c>
      <c r="H598" s="14">
        <v>185</v>
      </c>
      <c r="I598" s="14" t="b">
        <v>1</v>
      </c>
      <c r="J598" s="6">
        <v>0.18378378378378399</v>
      </c>
      <c r="K598">
        <f t="shared" si="45"/>
        <v>3.6121524523586381E-4</v>
      </c>
      <c r="L598">
        <f t="shared" si="46"/>
        <v>1.9005663504225886E-2</v>
      </c>
      <c r="M598">
        <f t="shared" si="47"/>
        <v>3.4929327521280047E-3</v>
      </c>
      <c r="N598">
        <f t="shared" si="48"/>
        <v>1.9005663504225886E-2</v>
      </c>
      <c r="O598">
        <f t="shared" si="49"/>
        <v>0.26607928905916239</v>
      </c>
      <c r="Q598" s="7">
        <v>572</v>
      </c>
      <c r="R598" s="7">
        <v>1.8906382379591026E-3</v>
      </c>
      <c r="S598" s="7">
        <v>6.6314369145770808E-4</v>
      </c>
      <c r="U598" s="7">
        <v>12.52465483234714</v>
      </c>
      <c r="V598" s="7">
        <v>2.9791051425743066E-4</v>
      </c>
    </row>
    <row r="599" spans="1:22" x14ac:dyDescent="0.35">
      <c r="A599" s="3">
        <v>2015</v>
      </c>
      <c r="B599" s="13" t="s">
        <v>24</v>
      </c>
      <c r="C599" s="13" t="s">
        <v>134</v>
      </c>
      <c r="D599" s="13">
        <v>2001</v>
      </c>
      <c r="E599" s="17">
        <v>14</v>
      </c>
      <c r="F599" s="13">
        <v>80</v>
      </c>
      <c r="G599" s="13">
        <v>18</v>
      </c>
      <c r="H599" s="13">
        <v>98</v>
      </c>
      <c r="I599" s="13" t="b">
        <v>1</v>
      </c>
      <c r="J599" s="4">
        <v>0.183673469387755</v>
      </c>
      <c r="K599">
        <f t="shared" si="45"/>
        <v>1.9134645423305217E-4</v>
      </c>
      <c r="L599">
        <f t="shared" si="46"/>
        <v>1.3832803556512041E-2</v>
      </c>
      <c r="M599">
        <f t="shared" si="47"/>
        <v>2.5407190205838427E-3</v>
      </c>
      <c r="N599">
        <f t="shared" si="48"/>
        <v>1.3832803556512041E-2</v>
      </c>
      <c r="O599">
        <f t="shared" si="49"/>
        <v>0.19365924979116858</v>
      </c>
      <c r="Q599" s="7">
        <v>573</v>
      </c>
      <c r="R599" s="7">
        <v>1.9949611738411762E-3</v>
      </c>
      <c r="S599" s="7">
        <v>6.9419044723905213E-4</v>
      </c>
      <c r="U599" s="7">
        <v>12.546570238877932</v>
      </c>
      <c r="V599" s="7">
        <v>2.9866567520092343E-4</v>
      </c>
    </row>
    <row r="600" spans="1:22" x14ac:dyDescent="0.35">
      <c r="A600" s="5">
        <v>2015</v>
      </c>
      <c r="B600" s="14" t="s">
        <v>58</v>
      </c>
      <c r="C600" s="14" t="s">
        <v>142</v>
      </c>
      <c r="D600" s="14">
        <v>2005</v>
      </c>
      <c r="E600" s="14">
        <v>10</v>
      </c>
      <c r="F600" s="14">
        <v>80</v>
      </c>
      <c r="G600" s="14">
        <v>18</v>
      </c>
      <c r="H600" s="14">
        <v>98</v>
      </c>
      <c r="I600" s="14" t="b">
        <v>1</v>
      </c>
      <c r="J600" s="6">
        <v>0.183673469387755</v>
      </c>
      <c r="K600">
        <f t="shared" si="45"/>
        <v>1.9134645423305217E-4</v>
      </c>
      <c r="L600">
        <f t="shared" si="46"/>
        <v>1.3832803556512041E-2</v>
      </c>
      <c r="M600">
        <f t="shared" si="47"/>
        <v>2.5407190205838427E-3</v>
      </c>
      <c r="N600">
        <f t="shared" si="48"/>
        <v>1.3832803556512041E-2</v>
      </c>
      <c r="O600">
        <f t="shared" si="49"/>
        <v>0.13832803556512041</v>
      </c>
      <c r="Q600" s="7">
        <v>574</v>
      </c>
      <c r="R600" s="7">
        <v>1.5574228058604007E-3</v>
      </c>
      <c r="S600" s="7">
        <v>1.1317288152198277E-3</v>
      </c>
      <c r="U600" s="7">
        <v>12.568485645408723</v>
      </c>
      <c r="V600" s="7">
        <v>2.9961775181151594E-4</v>
      </c>
    </row>
    <row r="601" spans="1:22" x14ac:dyDescent="0.35">
      <c r="A601" s="24">
        <v>2014</v>
      </c>
      <c r="B601" s="17" t="s">
        <v>24</v>
      </c>
      <c r="C601" s="17" t="s">
        <v>46</v>
      </c>
      <c r="D601" s="17">
        <v>2004</v>
      </c>
      <c r="E601" s="17">
        <v>10</v>
      </c>
      <c r="F601" s="17">
        <v>178</v>
      </c>
      <c r="G601" s="17">
        <v>40</v>
      </c>
      <c r="H601" s="17">
        <v>218</v>
      </c>
      <c r="I601" s="17" t="b">
        <v>1</v>
      </c>
      <c r="J601" s="25">
        <v>0.18348623853210999</v>
      </c>
      <c r="K601">
        <f t="shared" si="45"/>
        <v>4.2564823492658544E-4</v>
      </c>
      <c r="L601">
        <f t="shared" si="46"/>
        <v>2.0631244143933383E-2</v>
      </c>
      <c r="M601">
        <f t="shared" si="47"/>
        <v>3.785549384207958E-3</v>
      </c>
      <c r="N601">
        <f t="shared" si="48"/>
        <v>2.0631244143933383E-2</v>
      </c>
      <c r="O601">
        <f t="shared" si="49"/>
        <v>0.20631244143933383</v>
      </c>
      <c r="Q601" s="7">
        <v>575</v>
      </c>
      <c r="R601" s="7">
        <v>1.7761919898507885E-3</v>
      </c>
      <c r="S601" s="7">
        <v>9.1295963122943989E-4</v>
      </c>
      <c r="U601" s="7">
        <v>12.590401051939514</v>
      </c>
      <c r="V601" s="7">
        <v>2.9961775181151594E-4</v>
      </c>
    </row>
    <row r="602" spans="1:22" x14ac:dyDescent="0.35">
      <c r="A602" s="5">
        <v>2013</v>
      </c>
      <c r="B602" s="14" t="s">
        <v>33</v>
      </c>
      <c r="C602" s="14" t="s">
        <v>109</v>
      </c>
      <c r="D602" s="14">
        <v>2000</v>
      </c>
      <c r="E602" s="14">
        <v>13</v>
      </c>
      <c r="F602" s="14">
        <v>147</v>
      </c>
      <c r="G602" s="14">
        <v>33</v>
      </c>
      <c r="H602" s="14">
        <v>180</v>
      </c>
      <c r="I602" s="14" t="b">
        <v>1</v>
      </c>
      <c r="J602" s="6">
        <v>0.18333333333333299</v>
      </c>
      <c r="K602">
        <f t="shared" si="45"/>
        <v>3.5145267104029991E-4</v>
      </c>
      <c r="L602">
        <f t="shared" si="46"/>
        <v>1.8747070998966744E-2</v>
      </c>
      <c r="M602">
        <f t="shared" si="47"/>
        <v>3.4369630164772301E-3</v>
      </c>
      <c r="N602">
        <f t="shared" si="48"/>
        <v>1.8747070998966744E-2</v>
      </c>
      <c r="O602">
        <f t="shared" si="49"/>
        <v>0.24371192298656766</v>
      </c>
      <c r="Q602" s="7">
        <v>576</v>
      </c>
      <c r="R602" s="7">
        <v>1.9171467270109499E-3</v>
      </c>
      <c r="S602" s="7">
        <v>4.1172689147263254E-4</v>
      </c>
      <c r="U602" s="7">
        <v>12.612316458470305</v>
      </c>
      <c r="V602" s="7">
        <v>3.01354680865694E-4</v>
      </c>
    </row>
    <row r="603" spans="1:22" x14ac:dyDescent="0.35">
      <c r="A603" s="24">
        <v>2015</v>
      </c>
      <c r="B603" s="17" t="s">
        <v>24</v>
      </c>
      <c r="C603" s="17" t="s">
        <v>267</v>
      </c>
      <c r="D603" s="17">
        <v>2008</v>
      </c>
      <c r="E603" s="17">
        <v>7</v>
      </c>
      <c r="F603" s="17">
        <v>49</v>
      </c>
      <c r="G603" s="17">
        <v>11</v>
      </c>
      <c r="H603" s="17">
        <v>60</v>
      </c>
      <c r="I603" s="17" t="b">
        <v>1</v>
      </c>
      <c r="J603" s="25">
        <v>0.18333333333333299</v>
      </c>
      <c r="K603">
        <f t="shared" si="45"/>
        <v>1.1715089034676664E-4</v>
      </c>
      <c r="L603">
        <f t="shared" si="46"/>
        <v>1.0823626487770476E-2</v>
      </c>
      <c r="M603">
        <f t="shared" si="47"/>
        <v>1.984331522757917E-3</v>
      </c>
      <c r="N603">
        <f t="shared" si="48"/>
        <v>1.0823626487770476E-2</v>
      </c>
      <c r="O603">
        <f t="shared" si="49"/>
        <v>7.576538541439333E-2</v>
      </c>
      <c r="Q603" s="7">
        <v>577</v>
      </c>
      <c r="R603" s="7">
        <v>1.1012642271984693E-3</v>
      </c>
      <c r="S603" s="7">
        <v>8.0025311970615743E-4</v>
      </c>
      <c r="U603" s="7">
        <v>12.634231865001096</v>
      </c>
      <c r="V603" s="7">
        <v>3.01354680865694E-4</v>
      </c>
    </row>
    <row r="604" spans="1:22" x14ac:dyDescent="0.35">
      <c r="A604" s="3">
        <v>2016</v>
      </c>
      <c r="B604" s="13" t="s">
        <v>92</v>
      </c>
      <c r="C604" s="13" t="s">
        <v>167</v>
      </c>
      <c r="D604" s="13">
        <v>2005</v>
      </c>
      <c r="E604" s="14">
        <v>11</v>
      </c>
      <c r="F604" s="13">
        <v>49</v>
      </c>
      <c r="G604" s="13">
        <v>11</v>
      </c>
      <c r="H604" s="13">
        <v>60</v>
      </c>
      <c r="I604" s="13" t="b">
        <v>1</v>
      </c>
      <c r="J604" s="4">
        <v>0.18333333333333299</v>
      </c>
      <c r="K604">
        <f t="shared" si="45"/>
        <v>1.1715089034676664E-4</v>
      </c>
      <c r="L604">
        <f t="shared" si="46"/>
        <v>1.0823626487770476E-2</v>
      </c>
      <c r="M604">
        <f t="shared" si="47"/>
        <v>1.984331522757917E-3</v>
      </c>
      <c r="N604">
        <f t="shared" si="48"/>
        <v>1.0823626487770476E-2</v>
      </c>
      <c r="O604">
        <f t="shared" si="49"/>
        <v>0.11905989136547523</v>
      </c>
      <c r="Q604" s="7">
        <v>578</v>
      </c>
      <c r="R604" s="7">
        <v>1.1012642271984693E-3</v>
      </c>
      <c r="S604" s="7">
        <v>8.0025311970615743E-4</v>
      </c>
      <c r="U604" s="7">
        <v>12.656147271531886</v>
      </c>
      <c r="V604" s="7">
        <v>3.01354680865694E-4</v>
      </c>
    </row>
    <row r="605" spans="1:22" x14ac:dyDescent="0.35">
      <c r="A605" s="24">
        <v>2016</v>
      </c>
      <c r="B605" s="17" t="s">
        <v>102</v>
      </c>
      <c r="C605" s="17" t="s">
        <v>103</v>
      </c>
      <c r="D605" s="17">
        <v>2002</v>
      </c>
      <c r="E605" s="17">
        <v>14</v>
      </c>
      <c r="F605" s="17">
        <v>107</v>
      </c>
      <c r="G605" s="17">
        <v>24</v>
      </c>
      <c r="H605" s="17">
        <v>131</v>
      </c>
      <c r="I605" s="17" t="b">
        <v>1</v>
      </c>
      <c r="J605" s="25">
        <v>0.18320610687022901</v>
      </c>
      <c r="K605">
        <f t="shared" si="45"/>
        <v>2.557794439237738E-4</v>
      </c>
      <c r="L605">
        <f t="shared" si="46"/>
        <v>1.599310613745103E-2</v>
      </c>
      <c r="M605">
        <f t="shared" si="47"/>
        <v>2.9300347122047689E-3</v>
      </c>
      <c r="N605">
        <f t="shared" si="48"/>
        <v>1.599310613745103E-2</v>
      </c>
      <c r="O605">
        <f t="shared" si="49"/>
        <v>0.22390348592431442</v>
      </c>
      <c r="Q605" s="7">
        <v>579</v>
      </c>
      <c r="R605" s="7">
        <v>1.25595740071272E-3</v>
      </c>
      <c r="S605" s="7">
        <v>6.455599461919067E-4</v>
      </c>
      <c r="U605" s="7">
        <v>12.678062678062677</v>
      </c>
      <c r="V605" s="7">
        <v>3.01354680865694E-4</v>
      </c>
    </row>
    <row r="606" spans="1:22" x14ac:dyDescent="0.35">
      <c r="A606" s="3">
        <v>2015</v>
      </c>
      <c r="B606" s="13" t="s">
        <v>30</v>
      </c>
      <c r="C606" s="13" t="s">
        <v>40</v>
      </c>
      <c r="D606" s="13">
        <v>2000</v>
      </c>
      <c r="E606" s="14">
        <v>15</v>
      </c>
      <c r="F606" s="13">
        <v>174</v>
      </c>
      <c r="G606" s="13">
        <v>39</v>
      </c>
      <c r="H606" s="13">
        <v>213</v>
      </c>
      <c r="I606" s="13" t="b">
        <v>1</v>
      </c>
      <c r="J606" s="4">
        <v>0.183098591549296</v>
      </c>
      <c r="K606">
        <f t="shared" si="45"/>
        <v>4.1588566073102155E-4</v>
      </c>
      <c r="L606">
        <f t="shared" si="46"/>
        <v>2.0393274889801822E-2</v>
      </c>
      <c r="M606">
        <f t="shared" si="47"/>
        <v>3.7339799094003381E-3</v>
      </c>
      <c r="N606">
        <f t="shared" si="48"/>
        <v>2.0393274889801822E-2</v>
      </c>
      <c r="O606">
        <f t="shared" si="49"/>
        <v>0.30589912334702735</v>
      </c>
      <c r="Q606" s="7">
        <v>580</v>
      </c>
      <c r="R606" s="7">
        <v>1.720036921255472E-3</v>
      </c>
      <c r="S606" s="7">
        <v>1.8148042564915473E-4</v>
      </c>
      <c r="U606" s="7">
        <v>12.699978084593468</v>
      </c>
      <c r="V606" s="7">
        <v>3.0312217215566089E-4</v>
      </c>
    </row>
    <row r="607" spans="1:22" x14ac:dyDescent="0.35">
      <c r="A607" s="24">
        <v>2013</v>
      </c>
      <c r="B607" s="17" t="s">
        <v>30</v>
      </c>
      <c r="C607" s="17" t="s">
        <v>185</v>
      </c>
      <c r="D607" s="17">
        <v>1999</v>
      </c>
      <c r="E607" s="17">
        <v>14</v>
      </c>
      <c r="F607" s="17">
        <v>58</v>
      </c>
      <c r="G607" s="17">
        <v>13</v>
      </c>
      <c r="H607" s="17">
        <v>71</v>
      </c>
      <c r="I607" s="17" t="b">
        <v>1</v>
      </c>
      <c r="J607" s="25">
        <v>0.183098591549296</v>
      </c>
      <c r="K607">
        <f t="shared" si="45"/>
        <v>1.3862855357700719E-4</v>
      </c>
      <c r="L607">
        <f t="shared" si="46"/>
        <v>1.1774062747285119E-2</v>
      </c>
      <c r="M607">
        <f t="shared" si="47"/>
        <v>2.1558143058409401E-3</v>
      </c>
      <c r="N607">
        <f t="shared" si="48"/>
        <v>1.1774062747285119E-2</v>
      </c>
      <c r="O607">
        <f t="shared" si="49"/>
        <v>0.16483687846199166</v>
      </c>
      <c r="Q607" s="7">
        <v>581</v>
      </c>
      <c r="R607" s="7">
        <v>3.9236842332115154E-3</v>
      </c>
      <c r="S607" s="7">
        <v>4.1089908521079691E-4</v>
      </c>
      <c r="U607" s="7">
        <v>12.721893491124259</v>
      </c>
      <c r="V607" s="7">
        <v>3.0492113259104946E-4</v>
      </c>
    </row>
    <row r="608" spans="1:22" x14ac:dyDescent="0.35">
      <c r="A608" s="5">
        <v>2013</v>
      </c>
      <c r="B608" s="14" t="s">
        <v>79</v>
      </c>
      <c r="C608" s="14" t="s">
        <v>251</v>
      </c>
      <c r="D608" s="14">
        <v>2001</v>
      </c>
      <c r="E608" s="14">
        <v>12</v>
      </c>
      <c r="F608" s="14">
        <v>58</v>
      </c>
      <c r="G608" s="14">
        <v>13</v>
      </c>
      <c r="H608" s="14">
        <v>71</v>
      </c>
      <c r="I608" s="14" t="b">
        <v>1</v>
      </c>
      <c r="J608" s="6">
        <v>0.183098591549296</v>
      </c>
      <c r="K608">
        <f t="shared" si="45"/>
        <v>1.3862855357700719E-4</v>
      </c>
      <c r="L608">
        <f t="shared" si="46"/>
        <v>1.1774062747285119E-2</v>
      </c>
      <c r="M608">
        <f t="shared" si="47"/>
        <v>2.1558143058409401E-3</v>
      </c>
      <c r="N608">
        <f t="shared" si="48"/>
        <v>1.1774062747285119E-2</v>
      </c>
      <c r="O608">
        <f t="shared" si="49"/>
        <v>0.14128875296742144</v>
      </c>
      <c r="Q608" s="7">
        <v>582</v>
      </c>
      <c r="R608" s="7">
        <v>2.8894937174792964E-3</v>
      </c>
      <c r="S608" s="7">
        <v>6.1291783837758409E-4</v>
      </c>
      <c r="U608" s="7">
        <v>12.74380889765505</v>
      </c>
      <c r="V608" s="7">
        <v>3.0492113259105011E-4</v>
      </c>
    </row>
    <row r="609" spans="1:22" x14ac:dyDescent="0.35">
      <c r="A609" s="3">
        <v>2015</v>
      </c>
      <c r="B609" s="13" t="s">
        <v>52</v>
      </c>
      <c r="C609" s="13" t="s">
        <v>131</v>
      </c>
      <c r="D609" s="13">
        <v>2003</v>
      </c>
      <c r="E609" s="17">
        <v>12</v>
      </c>
      <c r="F609" s="13">
        <v>58</v>
      </c>
      <c r="G609" s="13">
        <v>13</v>
      </c>
      <c r="H609" s="13">
        <v>71</v>
      </c>
      <c r="I609" s="13" t="b">
        <v>1</v>
      </c>
      <c r="J609" s="4">
        <v>0.183098591549296</v>
      </c>
      <c r="K609">
        <f t="shared" si="45"/>
        <v>1.3862855357700719E-4</v>
      </c>
      <c r="L609">
        <f t="shared" si="46"/>
        <v>1.1774062747285119E-2</v>
      </c>
      <c r="M609">
        <f t="shared" si="47"/>
        <v>2.1558143058409401E-3</v>
      </c>
      <c r="N609">
        <f t="shared" si="48"/>
        <v>1.1774062747285119E-2</v>
      </c>
      <c r="O609">
        <f t="shared" si="49"/>
        <v>0.14128875296742144</v>
      </c>
      <c r="Q609" s="7">
        <v>583</v>
      </c>
      <c r="R609" s="7">
        <v>2.2450954156261671E-3</v>
      </c>
      <c r="S609" s="7">
        <v>2.3148354602635975E-4</v>
      </c>
      <c r="U609" s="7">
        <v>12.765724304185841</v>
      </c>
      <c r="V609" s="7">
        <v>3.0675250721083484E-4</v>
      </c>
    </row>
    <row r="610" spans="1:22" x14ac:dyDescent="0.35">
      <c r="A610" s="5">
        <v>2016</v>
      </c>
      <c r="B610" s="14" t="s">
        <v>24</v>
      </c>
      <c r="C610" s="14" t="s">
        <v>49</v>
      </c>
      <c r="D610" s="14">
        <v>2002</v>
      </c>
      <c r="E610" s="14">
        <v>14</v>
      </c>
      <c r="F610" s="14">
        <v>134</v>
      </c>
      <c r="G610" s="14">
        <v>30</v>
      </c>
      <c r="H610" s="14">
        <v>164</v>
      </c>
      <c r="I610" s="14" t="b">
        <v>1</v>
      </c>
      <c r="J610" s="6">
        <v>0.18292682926829301</v>
      </c>
      <c r="K610">
        <f t="shared" si="45"/>
        <v>3.202124336144955E-4</v>
      </c>
      <c r="L610">
        <f t="shared" si="46"/>
        <v>1.789448053491622E-2</v>
      </c>
      <c r="M610">
        <f t="shared" si="47"/>
        <v>3.273380585655412E-3</v>
      </c>
      <c r="N610">
        <f t="shared" si="48"/>
        <v>1.789448053491622E-2</v>
      </c>
      <c r="O610">
        <f t="shared" si="49"/>
        <v>0.25052272748882709</v>
      </c>
      <c r="Q610" s="7">
        <v>584</v>
      </c>
      <c r="R610" s="7">
        <v>2.1887403595984346E-3</v>
      </c>
      <c r="S610" s="7">
        <v>7.5254212798436543E-4</v>
      </c>
      <c r="U610" s="7">
        <v>12.787639710716633</v>
      </c>
      <c r="V610" s="7">
        <v>3.0675250721083614E-4</v>
      </c>
    </row>
    <row r="611" spans="1:22" x14ac:dyDescent="0.35">
      <c r="A611" s="24">
        <v>2016</v>
      </c>
      <c r="B611" s="17" t="s">
        <v>52</v>
      </c>
      <c r="C611" s="17" t="s">
        <v>84</v>
      </c>
      <c r="D611" s="17">
        <v>2003</v>
      </c>
      <c r="E611" s="17">
        <v>13</v>
      </c>
      <c r="F611" s="17">
        <v>67</v>
      </c>
      <c r="G611" s="17">
        <v>15</v>
      </c>
      <c r="H611" s="17">
        <v>82</v>
      </c>
      <c r="I611" s="17" t="b">
        <v>1</v>
      </c>
      <c r="J611" s="25">
        <v>0.18292682926829301</v>
      </c>
      <c r="K611">
        <f t="shared" si="45"/>
        <v>1.6010621680724775E-4</v>
      </c>
      <c r="L611">
        <f t="shared" si="46"/>
        <v>1.2653308532049937E-2</v>
      </c>
      <c r="M611">
        <f t="shared" si="47"/>
        <v>2.3146296095213344E-3</v>
      </c>
      <c r="N611">
        <f t="shared" si="48"/>
        <v>1.2653308532049937E-2</v>
      </c>
      <c r="O611">
        <f t="shared" si="49"/>
        <v>0.1644930109166492</v>
      </c>
      <c r="Q611" s="7">
        <v>585</v>
      </c>
      <c r="R611" s="7">
        <v>1.547673150528736E-3</v>
      </c>
      <c r="S611" s="7">
        <v>5.3212764182629943E-4</v>
      </c>
      <c r="U611" s="7">
        <v>12.809555117247424</v>
      </c>
      <c r="V611" s="7">
        <v>3.0675250721083614E-4</v>
      </c>
    </row>
    <row r="612" spans="1:22" x14ac:dyDescent="0.35">
      <c r="A612" s="3">
        <v>2014</v>
      </c>
      <c r="B612" s="13" t="s">
        <v>79</v>
      </c>
      <c r="C612" s="13" t="s">
        <v>125</v>
      </c>
      <c r="D612" s="13">
        <v>2005</v>
      </c>
      <c r="E612" s="14">
        <v>9</v>
      </c>
      <c r="F612" s="13">
        <v>76</v>
      </c>
      <c r="G612" s="13">
        <v>17</v>
      </c>
      <c r="H612" s="13">
        <v>93</v>
      </c>
      <c r="I612" s="13" t="b">
        <v>1</v>
      </c>
      <c r="J612" s="4">
        <v>0.18279569892473099</v>
      </c>
      <c r="K612">
        <f t="shared" si="45"/>
        <v>1.8158388003748828E-4</v>
      </c>
      <c r="L612">
        <f t="shared" si="46"/>
        <v>1.3475306305887383E-2</v>
      </c>
      <c r="M612">
        <f t="shared" si="47"/>
        <v>2.4632280344095191E-3</v>
      </c>
      <c r="N612">
        <f t="shared" si="48"/>
        <v>1.3475306305887383E-2</v>
      </c>
      <c r="O612">
        <f t="shared" si="49"/>
        <v>0.12127775675298644</v>
      </c>
      <c r="Q612" s="7">
        <v>586</v>
      </c>
      <c r="R612" s="7">
        <v>1.547673150528736E-3</v>
      </c>
      <c r="S612" s="7">
        <v>5.3212764182629943E-4</v>
      </c>
      <c r="U612" s="7">
        <v>12.831470523778215</v>
      </c>
      <c r="V612" s="7">
        <v>3.0675250721083614E-4</v>
      </c>
    </row>
    <row r="613" spans="1:22" x14ac:dyDescent="0.35">
      <c r="A613" s="3">
        <v>2015</v>
      </c>
      <c r="B613" s="13" t="s">
        <v>52</v>
      </c>
      <c r="C613" s="13" t="s">
        <v>165</v>
      </c>
      <c r="D613" s="13">
        <v>2001</v>
      </c>
      <c r="E613" s="17">
        <v>14</v>
      </c>
      <c r="F613" s="13">
        <v>76</v>
      </c>
      <c r="G613" s="13">
        <v>17</v>
      </c>
      <c r="H613" s="13">
        <v>93</v>
      </c>
      <c r="I613" s="13" t="b">
        <v>1</v>
      </c>
      <c r="J613" s="4">
        <v>0.18279569892473099</v>
      </c>
      <c r="K613">
        <f t="shared" si="45"/>
        <v>1.8158388003748828E-4</v>
      </c>
      <c r="L613">
        <f t="shared" si="46"/>
        <v>1.3475306305887383E-2</v>
      </c>
      <c r="M613">
        <f t="shared" si="47"/>
        <v>2.4632280344095191E-3</v>
      </c>
      <c r="N613">
        <f t="shared" si="48"/>
        <v>1.3475306305887383E-2</v>
      </c>
      <c r="O613">
        <f t="shared" si="49"/>
        <v>0.18865428828242337</v>
      </c>
      <c r="Q613" s="7">
        <v>587</v>
      </c>
      <c r="R613" s="7">
        <v>1.0385155839585315E-3</v>
      </c>
      <c r="S613" s="7">
        <v>1.0412852083965039E-3</v>
      </c>
      <c r="U613" s="7">
        <v>12.853385930309006</v>
      </c>
      <c r="V613" s="7">
        <v>3.0675250721083614E-4</v>
      </c>
    </row>
    <row r="614" spans="1:22" x14ac:dyDescent="0.35">
      <c r="A614" s="3">
        <v>2013</v>
      </c>
      <c r="B614" s="13" t="s">
        <v>52</v>
      </c>
      <c r="C614" s="13" t="s">
        <v>84</v>
      </c>
      <c r="D614" s="13">
        <v>2002</v>
      </c>
      <c r="E614" s="14">
        <v>11</v>
      </c>
      <c r="F614" s="13">
        <v>85</v>
      </c>
      <c r="G614" s="13">
        <v>19</v>
      </c>
      <c r="H614" s="13">
        <v>104</v>
      </c>
      <c r="I614" s="13" t="b">
        <v>1</v>
      </c>
      <c r="J614" s="4">
        <v>0.18269230769230799</v>
      </c>
      <c r="K614">
        <f t="shared" si="45"/>
        <v>2.0306154326772883E-4</v>
      </c>
      <c r="L614">
        <f t="shared" si="46"/>
        <v>1.4249966430407084E-2</v>
      </c>
      <c r="M614">
        <f t="shared" si="47"/>
        <v>2.6033592517089909E-3</v>
      </c>
      <c r="N614">
        <f t="shared" si="48"/>
        <v>1.4249966430407084E-2</v>
      </c>
      <c r="O614">
        <f t="shared" si="49"/>
        <v>0.15674963073447792</v>
      </c>
      <c r="Q614" s="7">
        <v>588</v>
      </c>
      <c r="R614" s="7">
        <v>2.161879360756176E-3</v>
      </c>
      <c r="S614" s="7">
        <v>4.5408703128120564E-4</v>
      </c>
      <c r="U614" s="7">
        <v>12.875301336839797</v>
      </c>
      <c r="V614" s="7">
        <v>3.0675250721083614E-4</v>
      </c>
    </row>
    <row r="615" spans="1:22" x14ac:dyDescent="0.35">
      <c r="A615" s="24">
        <v>2014</v>
      </c>
      <c r="B615" s="17" t="s">
        <v>24</v>
      </c>
      <c r="C615" s="17" t="s">
        <v>49</v>
      </c>
      <c r="D615" s="17">
        <v>2000</v>
      </c>
      <c r="E615" s="17">
        <v>14</v>
      </c>
      <c r="F615" s="17">
        <v>81</v>
      </c>
      <c r="G615" s="17">
        <v>18</v>
      </c>
      <c r="H615" s="17">
        <v>99</v>
      </c>
      <c r="I615" s="17" t="b">
        <v>1</v>
      </c>
      <c r="J615" s="25">
        <v>0.18181818181818199</v>
      </c>
      <c r="K615">
        <f t="shared" si="45"/>
        <v>1.9329896907216494E-4</v>
      </c>
      <c r="L615">
        <f t="shared" si="46"/>
        <v>1.3903199958001213E-2</v>
      </c>
      <c r="M615">
        <f t="shared" si="47"/>
        <v>2.5278545378184048E-3</v>
      </c>
      <c r="N615">
        <f t="shared" si="48"/>
        <v>1.3903199958001213E-2</v>
      </c>
      <c r="O615">
        <f t="shared" si="49"/>
        <v>0.19464479941201698</v>
      </c>
      <c r="Q615" s="7">
        <v>589</v>
      </c>
      <c r="R615" s="7">
        <v>1.5209441421125218E-3</v>
      </c>
      <c r="S615" s="7">
        <v>1.0950222499248599E-3</v>
      </c>
      <c r="U615" s="7">
        <v>12.897216743370588</v>
      </c>
      <c r="V615" s="7">
        <v>3.0861728126951036E-4</v>
      </c>
    </row>
    <row r="616" spans="1:22" x14ac:dyDescent="0.35">
      <c r="A616" s="3">
        <v>2014</v>
      </c>
      <c r="B616" s="13" t="s">
        <v>128</v>
      </c>
      <c r="C616" s="13" t="s">
        <v>129</v>
      </c>
      <c r="D616" s="13">
        <v>2004</v>
      </c>
      <c r="E616" s="14">
        <v>10</v>
      </c>
      <c r="F616" s="13">
        <v>72</v>
      </c>
      <c r="G616" s="13">
        <v>16</v>
      </c>
      <c r="H616" s="13">
        <v>88</v>
      </c>
      <c r="I616" s="13" t="b">
        <v>1</v>
      </c>
      <c r="J616" s="4">
        <v>0.18181818181818199</v>
      </c>
      <c r="K616">
        <f t="shared" si="45"/>
        <v>1.7182130584192441E-4</v>
      </c>
      <c r="L616">
        <f t="shared" si="46"/>
        <v>1.3108062627326908E-2</v>
      </c>
      <c r="M616">
        <f t="shared" si="47"/>
        <v>2.3832841140594401E-3</v>
      </c>
      <c r="N616">
        <f t="shared" si="48"/>
        <v>1.3108062627326908E-2</v>
      </c>
      <c r="O616">
        <f t="shared" si="49"/>
        <v>0.13108062627326908</v>
      </c>
      <c r="Q616" s="7">
        <v>590</v>
      </c>
      <c r="R616" s="7">
        <v>2.0294931310693405E-3</v>
      </c>
      <c r="S616" s="7">
        <v>1.030080880024908E-3</v>
      </c>
      <c r="U616" s="7">
        <v>12.91913214990138</v>
      </c>
      <c r="V616" s="7">
        <v>3.1051648246447846E-4</v>
      </c>
    </row>
    <row r="617" spans="1:22" x14ac:dyDescent="0.35">
      <c r="A617" s="24">
        <v>2016</v>
      </c>
      <c r="B617" s="17" t="s">
        <v>102</v>
      </c>
      <c r="C617" s="17" t="s">
        <v>184</v>
      </c>
      <c r="D617" s="17">
        <v>2004</v>
      </c>
      <c r="E617" s="17">
        <v>12</v>
      </c>
      <c r="F617" s="17">
        <v>72</v>
      </c>
      <c r="G617" s="17">
        <v>16</v>
      </c>
      <c r="H617" s="17">
        <v>88</v>
      </c>
      <c r="I617" s="17" t="b">
        <v>1</v>
      </c>
      <c r="J617" s="25">
        <v>0.18181818181818199</v>
      </c>
      <c r="K617">
        <f t="shared" si="45"/>
        <v>1.7182130584192441E-4</v>
      </c>
      <c r="L617">
        <f t="shared" si="46"/>
        <v>1.3108062627326908E-2</v>
      </c>
      <c r="M617">
        <f t="shared" si="47"/>
        <v>2.3832841140594401E-3</v>
      </c>
      <c r="N617">
        <f t="shared" si="48"/>
        <v>1.3108062627326908E-2</v>
      </c>
      <c r="O617">
        <f t="shared" si="49"/>
        <v>0.15729675152792288</v>
      </c>
      <c r="Q617" s="7">
        <v>591</v>
      </c>
      <c r="R617" s="7">
        <v>2.0405520894030767E-3</v>
      </c>
      <c r="S617" s="7">
        <v>2.0342496175696726E-4</v>
      </c>
      <c r="U617" s="7">
        <v>12.941047556432171</v>
      </c>
      <c r="V617" s="7">
        <v>3.1099678666873787E-4</v>
      </c>
    </row>
    <row r="618" spans="1:22" x14ac:dyDescent="0.35">
      <c r="A618" s="3">
        <v>2017</v>
      </c>
      <c r="B618" s="13" t="s">
        <v>58</v>
      </c>
      <c r="C618" s="13" t="s">
        <v>142</v>
      </c>
      <c r="D618" s="13">
        <v>2004</v>
      </c>
      <c r="E618" s="14">
        <v>13</v>
      </c>
      <c r="F618" s="13">
        <v>72</v>
      </c>
      <c r="G618" s="13">
        <v>16</v>
      </c>
      <c r="H618" s="13">
        <v>88</v>
      </c>
      <c r="I618" s="13" t="b">
        <v>1</v>
      </c>
      <c r="J618" s="4">
        <v>0.18181818181818199</v>
      </c>
      <c r="K618">
        <f t="shared" si="45"/>
        <v>1.7182130584192441E-4</v>
      </c>
      <c r="L618">
        <f t="shared" si="46"/>
        <v>1.3108062627326908E-2</v>
      </c>
      <c r="M618">
        <f t="shared" si="47"/>
        <v>2.3832841140594401E-3</v>
      </c>
      <c r="N618">
        <f t="shared" si="48"/>
        <v>1.3108062627326908E-2</v>
      </c>
      <c r="O618">
        <f t="shared" si="49"/>
        <v>0.1704048141552498</v>
      </c>
      <c r="Q618" s="7">
        <v>592</v>
      </c>
      <c r="R618" s="7">
        <v>1.6735140630326963E-3</v>
      </c>
      <c r="S618" s="7">
        <v>5.7046298812734762E-4</v>
      </c>
      <c r="U618" s="7">
        <v>12.962962962962962</v>
      </c>
      <c r="V618" s="7">
        <v>3.1245118331611239E-4</v>
      </c>
    </row>
    <row r="619" spans="1:22" x14ac:dyDescent="0.35">
      <c r="A619" s="3">
        <v>2014</v>
      </c>
      <c r="B619" s="13" t="s">
        <v>30</v>
      </c>
      <c r="C619" s="13" t="s">
        <v>162</v>
      </c>
      <c r="D619" s="13">
        <v>1999</v>
      </c>
      <c r="E619" s="17">
        <v>15</v>
      </c>
      <c r="F619" s="13">
        <v>63</v>
      </c>
      <c r="G619" s="13">
        <v>14</v>
      </c>
      <c r="H619" s="13">
        <v>77</v>
      </c>
      <c r="I619" s="13" t="b">
        <v>1</v>
      </c>
      <c r="J619" s="4">
        <v>0.18181818181818199</v>
      </c>
      <c r="K619">
        <f t="shared" si="45"/>
        <v>1.5034364261168386E-4</v>
      </c>
      <c r="L619">
        <f t="shared" si="46"/>
        <v>1.2261469838958291E-2</v>
      </c>
      <c r="M619">
        <f t="shared" si="47"/>
        <v>2.2293581525378733E-3</v>
      </c>
      <c r="N619">
        <f t="shared" si="48"/>
        <v>1.2261469838958291E-2</v>
      </c>
      <c r="O619">
        <f t="shared" si="49"/>
        <v>0.18392204758437436</v>
      </c>
      <c r="Q619" s="7">
        <v>593</v>
      </c>
      <c r="R619" s="7">
        <v>2.795055916170879E-3</v>
      </c>
      <c r="S619" s="7">
        <v>9.477201889506251E-4</v>
      </c>
      <c r="U619" s="7">
        <v>12.984878369493753</v>
      </c>
      <c r="V619" s="7">
        <v>3.1245118331611239E-4</v>
      </c>
    </row>
    <row r="620" spans="1:22" x14ac:dyDescent="0.35">
      <c r="A620" s="5">
        <v>2017</v>
      </c>
      <c r="B620" s="14" t="s">
        <v>37</v>
      </c>
      <c r="C620" s="14" t="s">
        <v>197</v>
      </c>
      <c r="D620" s="14">
        <v>2005</v>
      </c>
      <c r="E620" s="14">
        <v>12</v>
      </c>
      <c r="F620" s="14">
        <v>63</v>
      </c>
      <c r="G620" s="14">
        <v>14</v>
      </c>
      <c r="H620" s="14">
        <v>77</v>
      </c>
      <c r="I620" s="14" t="b">
        <v>1</v>
      </c>
      <c r="J620" s="6">
        <v>0.18181818181818199</v>
      </c>
      <c r="K620">
        <f t="shared" si="45"/>
        <v>1.5034364261168386E-4</v>
      </c>
      <c r="L620">
        <f t="shared" si="46"/>
        <v>1.2261469838958291E-2</v>
      </c>
      <c r="M620">
        <f t="shared" si="47"/>
        <v>2.2293581525378733E-3</v>
      </c>
      <c r="N620">
        <f t="shared" si="48"/>
        <v>1.2261469838958291E-2</v>
      </c>
      <c r="O620">
        <f t="shared" si="49"/>
        <v>0.14713763806749949</v>
      </c>
      <c r="Q620" s="7">
        <v>594</v>
      </c>
      <c r="R620" s="7">
        <v>1.9868838025799682E-3</v>
      </c>
      <c r="S620" s="7">
        <v>4.100582119121567E-4</v>
      </c>
      <c r="U620" s="7">
        <v>13.006793776024544</v>
      </c>
      <c r="V620" s="7">
        <v>3.1245118331611239E-4</v>
      </c>
    </row>
    <row r="621" spans="1:22" x14ac:dyDescent="0.35">
      <c r="A621" s="3">
        <v>2015</v>
      </c>
      <c r="B621" s="13" t="s">
        <v>190</v>
      </c>
      <c r="C621" s="13" t="s">
        <v>219</v>
      </c>
      <c r="D621" s="13">
        <v>2003</v>
      </c>
      <c r="E621" s="17">
        <v>12</v>
      </c>
      <c r="F621" s="13">
        <v>54</v>
      </c>
      <c r="G621" s="13">
        <v>12</v>
      </c>
      <c r="H621" s="13">
        <v>66</v>
      </c>
      <c r="I621" s="13" t="b">
        <v>1</v>
      </c>
      <c r="J621" s="4">
        <v>0.18181818181818199</v>
      </c>
      <c r="K621">
        <f t="shared" si="45"/>
        <v>1.288659793814433E-4</v>
      </c>
      <c r="L621">
        <f t="shared" si="46"/>
        <v>1.1351915229662494E-2</v>
      </c>
      <c r="M621">
        <f t="shared" si="47"/>
        <v>2.0639845872113646E-3</v>
      </c>
      <c r="N621">
        <f t="shared" si="48"/>
        <v>1.1351915229662494E-2</v>
      </c>
      <c r="O621">
        <f t="shared" si="49"/>
        <v>0.13622298275594993</v>
      </c>
      <c r="Q621" s="7">
        <v>595</v>
      </c>
      <c r="R621" s="7">
        <v>1.5021932072036086E-3</v>
      </c>
      <c r="S621" s="7">
        <v>1.493295771888769E-3</v>
      </c>
      <c r="U621" s="7">
        <v>13.028709182555335</v>
      </c>
      <c r="V621" s="7">
        <v>3.1245118331611239E-4</v>
      </c>
    </row>
    <row r="622" spans="1:22" x14ac:dyDescent="0.35">
      <c r="A622" s="3">
        <v>2015</v>
      </c>
      <c r="B622" s="13" t="s">
        <v>30</v>
      </c>
      <c r="C622" s="13" t="s">
        <v>194</v>
      </c>
      <c r="D622" s="13">
        <v>2001</v>
      </c>
      <c r="E622" s="14">
        <v>14</v>
      </c>
      <c r="F622" s="13">
        <v>45</v>
      </c>
      <c r="G622" s="13">
        <v>10</v>
      </c>
      <c r="H622" s="13">
        <v>55</v>
      </c>
      <c r="I622" s="13" t="b">
        <v>1</v>
      </c>
      <c r="J622" s="4">
        <v>0.18181818181818199</v>
      </c>
      <c r="K622">
        <f t="shared" si="45"/>
        <v>1.0738831615120275E-4</v>
      </c>
      <c r="L622">
        <f t="shared" si="46"/>
        <v>1.0362833403620979E-2</v>
      </c>
      <c r="M622">
        <f t="shared" si="47"/>
        <v>1.8841515279310887E-3</v>
      </c>
      <c r="N622">
        <f t="shared" si="48"/>
        <v>1.0362833403620979E-2</v>
      </c>
      <c r="O622">
        <f t="shared" si="49"/>
        <v>0.14507966765069369</v>
      </c>
      <c r="Q622" s="7">
        <v>596</v>
      </c>
      <c r="R622" s="7">
        <v>2.8973349631509012E-3</v>
      </c>
      <c r="S622" s="7">
        <v>5.9559778897710349E-4</v>
      </c>
      <c r="U622" s="7">
        <v>13.050624589086127</v>
      </c>
      <c r="V622" s="7">
        <v>3.1332273642698568E-4</v>
      </c>
    </row>
    <row r="623" spans="1:22" x14ac:dyDescent="0.35">
      <c r="A623" s="3">
        <v>2016</v>
      </c>
      <c r="B623" s="13" t="s">
        <v>37</v>
      </c>
      <c r="C623" s="13" t="s">
        <v>157</v>
      </c>
      <c r="D623" s="13">
        <v>2004</v>
      </c>
      <c r="E623" s="17">
        <v>12</v>
      </c>
      <c r="F623" s="13">
        <v>45</v>
      </c>
      <c r="G623" s="13">
        <v>10</v>
      </c>
      <c r="H623" s="13">
        <v>55</v>
      </c>
      <c r="I623" s="13" t="b">
        <v>1</v>
      </c>
      <c r="J623" s="4">
        <v>0.18181818181818199</v>
      </c>
      <c r="K623">
        <f t="shared" si="45"/>
        <v>1.0738831615120275E-4</v>
      </c>
      <c r="L623">
        <f t="shared" si="46"/>
        <v>1.0362833403620979E-2</v>
      </c>
      <c r="M623">
        <f t="shared" si="47"/>
        <v>1.8841515279310887E-3</v>
      </c>
      <c r="N623">
        <f t="shared" si="48"/>
        <v>1.0362833403620979E-2</v>
      </c>
      <c r="O623">
        <f t="shared" si="49"/>
        <v>0.12435400084345175</v>
      </c>
      <c r="Q623" s="7">
        <v>597</v>
      </c>
      <c r="R623" s="7">
        <v>2.1087538129762806E-3</v>
      </c>
      <c r="S623" s="7">
        <v>4.3196520760756208E-4</v>
      </c>
      <c r="U623" s="7">
        <v>13.072539995616918</v>
      </c>
      <c r="V623" s="7">
        <v>3.1442250371300243E-4</v>
      </c>
    </row>
    <row r="624" spans="1:22" x14ac:dyDescent="0.35">
      <c r="A624" s="3">
        <v>2013</v>
      </c>
      <c r="B624" s="13" t="s">
        <v>52</v>
      </c>
      <c r="C624" s="13" t="s">
        <v>53</v>
      </c>
      <c r="D624" s="13">
        <v>2003</v>
      </c>
      <c r="E624" s="14">
        <v>10</v>
      </c>
      <c r="F624" s="13">
        <v>131</v>
      </c>
      <c r="G624" s="13">
        <v>29</v>
      </c>
      <c r="H624" s="13">
        <v>160</v>
      </c>
      <c r="I624" s="13" t="b">
        <v>1</v>
      </c>
      <c r="J624" s="4">
        <v>0.18124999999999999</v>
      </c>
      <c r="K624">
        <f t="shared" si="45"/>
        <v>3.1240237425804435E-4</v>
      </c>
      <c r="L624">
        <f t="shared" si="46"/>
        <v>1.7674908041006729E-2</v>
      </c>
      <c r="M624">
        <f t="shared" si="47"/>
        <v>3.2035770824324697E-3</v>
      </c>
      <c r="N624">
        <f t="shared" si="48"/>
        <v>1.7674908041006729E-2</v>
      </c>
      <c r="O624">
        <f t="shared" si="49"/>
        <v>0.17674908041006729</v>
      </c>
      <c r="Q624" s="7">
        <v>598</v>
      </c>
      <c r="R624" s="7">
        <v>1.2751737895206133E-3</v>
      </c>
      <c r="S624" s="7">
        <v>1.2655452310632294E-3</v>
      </c>
      <c r="U624" s="7">
        <v>13.094455402147709</v>
      </c>
      <c r="V624" s="7">
        <v>3.1442250371300243E-4</v>
      </c>
    </row>
    <row r="625" spans="1:22" x14ac:dyDescent="0.35">
      <c r="A625" s="24">
        <v>2015</v>
      </c>
      <c r="B625" s="17" t="s">
        <v>33</v>
      </c>
      <c r="C625" s="17" t="s">
        <v>109</v>
      </c>
      <c r="D625" s="17">
        <v>2000</v>
      </c>
      <c r="E625" s="17">
        <v>15</v>
      </c>
      <c r="F625" s="17">
        <v>122</v>
      </c>
      <c r="G625" s="17">
        <v>27</v>
      </c>
      <c r="H625" s="17">
        <v>149</v>
      </c>
      <c r="I625" s="17" t="b">
        <v>1</v>
      </c>
      <c r="J625" s="25">
        <v>0.18120805369127499</v>
      </c>
      <c r="K625">
        <f t="shared" si="45"/>
        <v>2.9092471102780382E-4</v>
      </c>
      <c r="L625">
        <f t="shared" si="46"/>
        <v>1.7056515207620922E-2</v>
      </c>
      <c r="M625">
        <f t="shared" si="47"/>
        <v>3.0907779235286202E-3</v>
      </c>
      <c r="N625">
        <f t="shared" si="48"/>
        <v>1.7056515207620922E-2</v>
      </c>
      <c r="O625">
        <f t="shared" si="49"/>
        <v>0.25584772811431383</v>
      </c>
      <c r="Q625" s="7">
        <v>599</v>
      </c>
      <c r="R625" s="7">
        <v>1.9018864592463128E-3</v>
      </c>
      <c r="S625" s="7">
        <v>1.8836629249616452E-3</v>
      </c>
      <c r="U625" s="7">
        <v>13.1163708086785</v>
      </c>
      <c r="V625" s="7">
        <v>3.1442250371300243E-4</v>
      </c>
    </row>
    <row r="626" spans="1:22" x14ac:dyDescent="0.35">
      <c r="A626" s="5">
        <v>2014</v>
      </c>
      <c r="B626" s="14" t="s">
        <v>52</v>
      </c>
      <c r="C626" s="14" t="s">
        <v>84</v>
      </c>
      <c r="D626" s="14">
        <v>2003</v>
      </c>
      <c r="E626" s="14">
        <v>11</v>
      </c>
      <c r="F626" s="14">
        <v>86</v>
      </c>
      <c r="G626" s="14">
        <v>19</v>
      </c>
      <c r="H626" s="14">
        <v>105</v>
      </c>
      <c r="I626" s="14" t="b">
        <v>1</v>
      </c>
      <c r="J626" s="6">
        <v>0.180952380952381</v>
      </c>
      <c r="K626">
        <f t="shared" si="45"/>
        <v>2.050140581068416E-4</v>
      </c>
      <c r="L626">
        <f t="shared" si="46"/>
        <v>1.4318311985246083E-2</v>
      </c>
      <c r="M626">
        <f t="shared" si="47"/>
        <v>2.5909326449492921E-3</v>
      </c>
      <c r="N626">
        <f t="shared" si="48"/>
        <v>1.4318311985246083E-2</v>
      </c>
      <c r="O626">
        <f t="shared" si="49"/>
        <v>0.1575014318377069</v>
      </c>
      <c r="Q626" s="7">
        <v>600</v>
      </c>
      <c r="R626" s="7">
        <v>2.5754838008724247E-3</v>
      </c>
      <c r="S626" s="7">
        <v>8.6147921560480534E-4</v>
      </c>
      <c r="U626" s="7">
        <v>13.138286215209291</v>
      </c>
      <c r="V626" s="7">
        <v>3.1442250371300243E-4</v>
      </c>
    </row>
    <row r="627" spans="1:22" x14ac:dyDescent="0.35">
      <c r="A627" s="24">
        <v>2015</v>
      </c>
      <c r="B627" s="17" t="s">
        <v>30</v>
      </c>
      <c r="C627" s="17" t="s">
        <v>60</v>
      </c>
      <c r="D627" s="17">
        <v>2002</v>
      </c>
      <c r="E627" s="17">
        <v>13</v>
      </c>
      <c r="F627" s="17">
        <v>59</v>
      </c>
      <c r="G627" s="17">
        <v>13</v>
      </c>
      <c r="H627" s="17">
        <v>72</v>
      </c>
      <c r="I627" s="17" t="b">
        <v>1</v>
      </c>
      <c r="J627" s="25">
        <v>0.180555555555556</v>
      </c>
      <c r="K627">
        <f t="shared" si="45"/>
        <v>1.4058106841611997E-4</v>
      </c>
      <c r="L627">
        <f t="shared" si="46"/>
        <v>1.1856688762724606E-2</v>
      </c>
      <c r="M627">
        <f t="shared" si="47"/>
        <v>2.1407910266030591E-3</v>
      </c>
      <c r="N627">
        <f t="shared" si="48"/>
        <v>1.1856688762724606E-2</v>
      </c>
      <c r="O627">
        <f t="shared" si="49"/>
        <v>0.15413695391541987</v>
      </c>
      <c r="Q627" s="7">
        <v>601</v>
      </c>
      <c r="R627" s="7">
        <v>5.0859073215788397E-4</v>
      </c>
      <c r="S627" s="7">
        <v>1.475740790600033E-3</v>
      </c>
      <c r="U627" s="7">
        <v>13.160201621740082</v>
      </c>
      <c r="V627" s="7">
        <v>3.1643161363610183E-4</v>
      </c>
    </row>
    <row r="628" spans="1:22" x14ac:dyDescent="0.35">
      <c r="A628" s="3">
        <v>2015</v>
      </c>
      <c r="B628" s="13" t="s">
        <v>30</v>
      </c>
      <c r="C628" s="13" t="s">
        <v>284</v>
      </c>
      <c r="D628" s="13">
        <v>2002</v>
      </c>
      <c r="E628" s="14">
        <v>13</v>
      </c>
      <c r="F628" s="13">
        <v>59</v>
      </c>
      <c r="G628" s="13">
        <v>13</v>
      </c>
      <c r="H628" s="13">
        <v>72</v>
      </c>
      <c r="I628" s="13" t="b">
        <v>1</v>
      </c>
      <c r="J628" s="4">
        <v>0.180555555555556</v>
      </c>
      <c r="K628">
        <f t="shared" si="45"/>
        <v>1.4058106841611997E-4</v>
      </c>
      <c r="L628">
        <f t="shared" si="46"/>
        <v>1.1856688762724606E-2</v>
      </c>
      <c r="M628">
        <f t="shared" si="47"/>
        <v>2.1407910266030591E-3</v>
      </c>
      <c r="N628">
        <f t="shared" si="48"/>
        <v>1.1856688762724606E-2</v>
      </c>
      <c r="O628">
        <f t="shared" si="49"/>
        <v>0.15413695391541987</v>
      </c>
      <c r="Q628" s="7">
        <v>602</v>
      </c>
      <c r="R628" s="7">
        <v>1.1608344212041047E-3</v>
      </c>
      <c r="S628" s="7">
        <v>8.2349710155381231E-4</v>
      </c>
      <c r="U628" s="7">
        <v>13.182117028270874</v>
      </c>
      <c r="V628" s="7">
        <v>3.1643161363610183E-4</v>
      </c>
    </row>
    <row r="629" spans="1:22" x14ac:dyDescent="0.35">
      <c r="A629" s="24">
        <v>2016</v>
      </c>
      <c r="B629" s="17" t="s">
        <v>128</v>
      </c>
      <c r="C629" s="17" t="s">
        <v>212</v>
      </c>
      <c r="D629" s="17">
        <v>2001</v>
      </c>
      <c r="E629" s="17">
        <v>15</v>
      </c>
      <c r="F629" s="17">
        <v>59</v>
      </c>
      <c r="G629" s="17">
        <v>13</v>
      </c>
      <c r="H629" s="17">
        <v>72</v>
      </c>
      <c r="I629" s="17" t="b">
        <v>1</v>
      </c>
      <c r="J629" s="25">
        <v>0.180555555555556</v>
      </c>
      <c r="K629">
        <f t="shared" si="45"/>
        <v>1.4058106841611997E-4</v>
      </c>
      <c r="L629">
        <f t="shared" si="46"/>
        <v>1.1856688762724606E-2</v>
      </c>
      <c r="M629">
        <f t="shared" si="47"/>
        <v>2.1407910266030591E-3</v>
      </c>
      <c r="N629">
        <f t="shared" si="48"/>
        <v>1.1856688762724606E-2</v>
      </c>
      <c r="O629">
        <f t="shared" si="49"/>
        <v>0.17785033144086909</v>
      </c>
      <c r="Q629" s="7">
        <v>603</v>
      </c>
      <c r="R629" s="7">
        <v>2.4380830256790077E-3</v>
      </c>
      <c r="S629" s="7">
        <v>4.9195168652576117E-4</v>
      </c>
      <c r="U629" s="7">
        <v>13.204032434801665</v>
      </c>
      <c r="V629" s="7">
        <v>3.1643161363610183E-4</v>
      </c>
    </row>
    <row r="630" spans="1:22" x14ac:dyDescent="0.35">
      <c r="A630" s="5">
        <v>2016</v>
      </c>
      <c r="B630" s="14" t="s">
        <v>52</v>
      </c>
      <c r="C630" s="14" t="s">
        <v>296</v>
      </c>
      <c r="D630" s="14">
        <v>2001</v>
      </c>
      <c r="E630" s="14">
        <v>15</v>
      </c>
      <c r="F630" s="14">
        <v>50</v>
      </c>
      <c r="G630" s="14">
        <v>11</v>
      </c>
      <c r="H630" s="14">
        <v>61</v>
      </c>
      <c r="I630" s="14" t="b">
        <v>1</v>
      </c>
      <c r="J630" s="6">
        <v>0.18032786885245899</v>
      </c>
      <c r="K630">
        <f t="shared" si="45"/>
        <v>1.1910340518587941E-4</v>
      </c>
      <c r="L630">
        <f t="shared" si="46"/>
        <v>1.0913450654393385E-2</v>
      </c>
      <c r="M630">
        <f t="shared" si="47"/>
        <v>1.9679992983332329E-3</v>
      </c>
      <c r="N630">
        <f t="shared" si="48"/>
        <v>1.0913450654393385E-2</v>
      </c>
      <c r="O630">
        <f t="shared" si="49"/>
        <v>0.16370175981590077</v>
      </c>
      <c r="Q630" s="7">
        <v>604</v>
      </c>
      <c r="R630" s="7">
        <v>3.416100910429105E-3</v>
      </c>
      <c r="S630" s="7">
        <v>3.1787899897123316E-4</v>
      </c>
      <c r="U630" s="7">
        <v>13.225947841332456</v>
      </c>
      <c r="V630" s="7">
        <v>3.1643161363610183E-4</v>
      </c>
    </row>
    <row r="631" spans="1:22" x14ac:dyDescent="0.35">
      <c r="A631" s="3">
        <v>2015</v>
      </c>
      <c r="B631" s="13" t="s">
        <v>24</v>
      </c>
      <c r="C631" s="13" t="s">
        <v>46</v>
      </c>
      <c r="D631" s="13">
        <v>2005</v>
      </c>
      <c r="E631" s="17">
        <v>10</v>
      </c>
      <c r="F631" s="13">
        <v>182</v>
      </c>
      <c r="G631" s="13">
        <v>40</v>
      </c>
      <c r="H631" s="13">
        <v>222</v>
      </c>
      <c r="I631" s="13" t="b">
        <v>1</v>
      </c>
      <c r="J631" s="4">
        <v>0.18018018018018001</v>
      </c>
      <c r="K631">
        <f t="shared" si="45"/>
        <v>4.3345829428303653E-4</v>
      </c>
      <c r="L631">
        <f t="shared" si="46"/>
        <v>2.0819661243234398E-2</v>
      </c>
      <c r="M631">
        <f t="shared" si="47"/>
        <v>3.7512903140962841E-3</v>
      </c>
      <c r="N631">
        <f t="shared" si="48"/>
        <v>2.0819661243234398E-2</v>
      </c>
      <c r="O631">
        <f t="shared" si="49"/>
        <v>0.20819661243234397</v>
      </c>
      <c r="Q631" s="7">
        <v>605</v>
      </c>
      <c r="R631" s="7">
        <v>1.7949072732165682E-3</v>
      </c>
      <c r="S631" s="7">
        <v>3.6090703262437189E-4</v>
      </c>
      <c r="U631" s="7">
        <v>13.247863247863247</v>
      </c>
      <c r="V631" s="7">
        <v>3.1643161363610183E-4</v>
      </c>
    </row>
    <row r="632" spans="1:22" x14ac:dyDescent="0.35">
      <c r="A632" s="3">
        <v>2016</v>
      </c>
      <c r="B632" s="13" t="s">
        <v>24</v>
      </c>
      <c r="C632" s="13" t="s">
        <v>57</v>
      </c>
      <c r="D632" s="13">
        <v>2005</v>
      </c>
      <c r="E632" s="14">
        <v>11</v>
      </c>
      <c r="F632" s="13">
        <v>91</v>
      </c>
      <c r="G632" s="13">
        <v>20</v>
      </c>
      <c r="H632" s="13">
        <v>111</v>
      </c>
      <c r="I632" s="13" t="b">
        <v>1</v>
      </c>
      <c r="J632" s="4">
        <v>0.18018018018018001</v>
      </c>
      <c r="K632">
        <f t="shared" si="45"/>
        <v>2.1672914714151827E-4</v>
      </c>
      <c r="L632">
        <f t="shared" si="46"/>
        <v>1.4721723647097791E-2</v>
      </c>
      <c r="M632">
        <f t="shared" si="47"/>
        <v>2.6525628192968966E-3</v>
      </c>
      <c r="N632">
        <f t="shared" si="48"/>
        <v>1.4721723647097791E-2</v>
      </c>
      <c r="O632">
        <f t="shared" si="49"/>
        <v>0.16193896011807571</v>
      </c>
      <c r="Q632" s="7">
        <v>606</v>
      </c>
      <c r="R632" s="7">
        <v>1.4401482592193654E-3</v>
      </c>
      <c r="S632" s="7">
        <v>7.1566604662157466E-4</v>
      </c>
      <c r="U632" s="7">
        <v>13.269778654394038</v>
      </c>
      <c r="V632" s="7">
        <v>3.1688333636948566E-4</v>
      </c>
    </row>
    <row r="633" spans="1:22" x14ac:dyDescent="0.35">
      <c r="A633" s="24">
        <v>2014</v>
      </c>
      <c r="B633" s="17" t="s">
        <v>52</v>
      </c>
      <c r="C633" s="17" t="s">
        <v>90</v>
      </c>
      <c r="D633" s="17">
        <v>2005</v>
      </c>
      <c r="E633" s="17">
        <v>9</v>
      </c>
      <c r="F633" s="17">
        <v>123</v>
      </c>
      <c r="G633" s="17">
        <v>27</v>
      </c>
      <c r="H633" s="17">
        <v>150</v>
      </c>
      <c r="I633" s="17" t="b">
        <v>1</v>
      </c>
      <c r="J633" s="25">
        <v>0.18</v>
      </c>
      <c r="K633">
        <f t="shared" si="45"/>
        <v>2.9287722586691657E-4</v>
      </c>
      <c r="L633">
        <f t="shared" si="46"/>
        <v>1.7113656122141656E-2</v>
      </c>
      <c r="M633">
        <f t="shared" si="47"/>
        <v>3.0804581019854981E-3</v>
      </c>
      <c r="N633">
        <f t="shared" si="48"/>
        <v>1.7113656122141656E-2</v>
      </c>
      <c r="O633">
        <f t="shared" si="49"/>
        <v>0.15402290509927491</v>
      </c>
      <c r="Q633" s="7">
        <v>607</v>
      </c>
      <c r="R633" s="7">
        <v>1.4401482592193654E-3</v>
      </c>
      <c r="S633" s="7">
        <v>7.1566604662157466E-4</v>
      </c>
      <c r="U633" s="7">
        <v>13.291694060924829</v>
      </c>
      <c r="V633" s="7">
        <v>3.1847973607683906E-4</v>
      </c>
    </row>
    <row r="634" spans="1:22" x14ac:dyDescent="0.35">
      <c r="A634" s="3">
        <v>2013</v>
      </c>
      <c r="B634" s="13" t="s">
        <v>104</v>
      </c>
      <c r="C634" s="13" t="s">
        <v>140</v>
      </c>
      <c r="D634" s="13">
        <v>1999</v>
      </c>
      <c r="E634" s="14">
        <v>14</v>
      </c>
      <c r="F634" s="13">
        <v>82</v>
      </c>
      <c r="G634" s="13">
        <v>18</v>
      </c>
      <c r="H634" s="13">
        <v>100</v>
      </c>
      <c r="I634" s="13" t="b">
        <v>1</v>
      </c>
      <c r="J634" s="4">
        <v>0.18</v>
      </c>
      <c r="K634">
        <f t="shared" si="45"/>
        <v>1.9525148391127774E-4</v>
      </c>
      <c r="L634">
        <f t="shared" si="46"/>
        <v>1.3973241710901509E-2</v>
      </c>
      <c r="M634">
        <f t="shared" si="47"/>
        <v>2.5151835079622715E-3</v>
      </c>
      <c r="N634">
        <f t="shared" si="48"/>
        <v>1.3973241710901509E-2</v>
      </c>
      <c r="O634">
        <f t="shared" si="49"/>
        <v>0.19562538395262113</v>
      </c>
      <c r="Q634" s="7">
        <v>608</v>
      </c>
      <c r="R634" s="7">
        <v>2.72793970543086E-3</v>
      </c>
      <c r="S634" s="7">
        <v>5.45440880224552E-4</v>
      </c>
      <c r="U634" s="7">
        <v>13.31360946745562</v>
      </c>
      <c r="V634" s="7">
        <v>3.1847973607683906E-4</v>
      </c>
    </row>
    <row r="635" spans="1:22" x14ac:dyDescent="0.35">
      <c r="A635" s="3">
        <v>2016</v>
      </c>
      <c r="B635" s="13" t="s">
        <v>128</v>
      </c>
      <c r="C635" s="13" t="s">
        <v>129</v>
      </c>
      <c r="D635" s="13">
        <v>2003</v>
      </c>
      <c r="E635" s="17">
        <v>13</v>
      </c>
      <c r="F635" s="13">
        <v>82</v>
      </c>
      <c r="G635" s="13">
        <v>18</v>
      </c>
      <c r="H635" s="13">
        <v>100</v>
      </c>
      <c r="I635" s="13" t="b">
        <v>1</v>
      </c>
      <c r="J635" s="4">
        <v>0.18</v>
      </c>
      <c r="K635">
        <f t="shared" si="45"/>
        <v>1.9525148391127774E-4</v>
      </c>
      <c r="L635">
        <f t="shared" si="46"/>
        <v>1.3973241710901509E-2</v>
      </c>
      <c r="M635">
        <f t="shared" si="47"/>
        <v>2.5151835079622715E-3</v>
      </c>
      <c r="N635">
        <f t="shared" si="48"/>
        <v>1.3973241710901509E-2</v>
      </c>
      <c r="O635">
        <f t="shared" si="49"/>
        <v>0.18165214224171961</v>
      </c>
      <c r="Q635" s="7">
        <v>609</v>
      </c>
      <c r="R635" s="7">
        <v>1.7383190768057361E-3</v>
      </c>
      <c r="S635" s="7">
        <v>5.7631053271559821E-4</v>
      </c>
      <c r="U635" s="7">
        <v>13.335524873986412</v>
      </c>
      <c r="V635" s="7">
        <v>3.1847973607683906E-4</v>
      </c>
    </row>
    <row r="636" spans="1:22" x14ac:dyDescent="0.35">
      <c r="A636" s="5">
        <v>2013</v>
      </c>
      <c r="B636" s="14" t="s">
        <v>102</v>
      </c>
      <c r="C636" s="14" t="s">
        <v>380</v>
      </c>
      <c r="D636" s="14">
        <v>2000</v>
      </c>
      <c r="E636" s="14">
        <v>13</v>
      </c>
      <c r="F636" s="14">
        <v>41</v>
      </c>
      <c r="G636" s="14">
        <v>9</v>
      </c>
      <c r="H636" s="14">
        <v>50</v>
      </c>
      <c r="I636" s="14" t="b">
        <v>1</v>
      </c>
      <c r="J636" s="6">
        <v>0.18</v>
      </c>
      <c r="K636">
        <f t="shared" si="45"/>
        <v>9.762574195563887E-5</v>
      </c>
      <c r="L636">
        <f t="shared" si="46"/>
        <v>9.8805739689371719E-3</v>
      </c>
      <c r="M636">
        <f t="shared" si="47"/>
        <v>1.7785033144086908E-3</v>
      </c>
      <c r="N636">
        <f t="shared" si="48"/>
        <v>9.8805739689371719E-3</v>
      </c>
      <c r="O636">
        <f t="shared" si="49"/>
        <v>0.12844746159618323</v>
      </c>
      <c r="Q636" s="7">
        <v>610</v>
      </c>
      <c r="R636" s="7">
        <v>1.0392087772856848E-3</v>
      </c>
      <c r="S636" s="7">
        <v>1.4240192571238343E-3</v>
      </c>
      <c r="U636" s="7">
        <v>13.357440280517203</v>
      </c>
      <c r="V636" s="7">
        <v>3.1847973607683906E-4</v>
      </c>
    </row>
    <row r="637" spans="1:22" x14ac:dyDescent="0.35">
      <c r="A637" s="24">
        <v>2013</v>
      </c>
      <c r="B637" s="17" t="s">
        <v>128</v>
      </c>
      <c r="C637" s="17" t="s">
        <v>173</v>
      </c>
      <c r="D637" s="17">
        <v>2004</v>
      </c>
      <c r="E637" s="17">
        <v>9</v>
      </c>
      <c r="F637" s="17">
        <v>41</v>
      </c>
      <c r="G637" s="17">
        <v>9</v>
      </c>
      <c r="H637" s="17">
        <v>50</v>
      </c>
      <c r="I637" s="17" t="b">
        <v>1</v>
      </c>
      <c r="J637" s="25">
        <v>0.18</v>
      </c>
      <c r="K637">
        <f t="shared" si="45"/>
        <v>9.762574195563887E-5</v>
      </c>
      <c r="L637">
        <f t="shared" si="46"/>
        <v>9.8805739689371719E-3</v>
      </c>
      <c r="M637">
        <f t="shared" si="47"/>
        <v>1.7785033144086908E-3</v>
      </c>
      <c r="N637">
        <f t="shared" si="48"/>
        <v>9.8805739689371719E-3</v>
      </c>
      <c r="O637">
        <f t="shared" si="49"/>
        <v>8.8925165720434546E-2</v>
      </c>
      <c r="Q637" s="7">
        <v>611</v>
      </c>
      <c r="R637" s="7">
        <v>2.0542548325415888E-3</v>
      </c>
      <c r="S637" s="7">
        <v>4.0897320186793033E-4</v>
      </c>
      <c r="U637" s="7">
        <v>13.379355687047994</v>
      </c>
      <c r="V637" s="7">
        <v>3.1847973607683906E-4</v>
      </c>
    </row>
    <row r="638" spans="1:22" x14ac:dyDescent="0.35">
      <c r="A638" s="3">
        <v>2015</v>
      </c>
      <c r="B638" s="13" t="s">
        <v>24</v>
      </c>
      <c r="C638" s="13" t="s">
        <v>189</v>
      </c>
      <c r="D638" s="13">
        <v>2006</v>
      </c>
      <c r="E638" s="14">
        <v>9</v>
      </c>
      <c r="F638" s="13">
        <v>41</v>
      </c>
      <c r="G638" s="13">
        <v>9</v>
      </c>
      <c r="H638" s="13">
        <v>50</v>
      </c>
      <c r="I638" s="13" t="b">
        <v>1</v>
      </c>
      <c r="J638" s="4">
        <v>0.18</v>
      </c>
      <c r="K638">
        <f t="shared" si="45"/>
        <v>9.762574195563887E-5</v>
      </c>
      <c r="L638">
        <f t="shared" si="46"/>
        <v>9.8805739689371719E-3</v>
      </c>
      <c r="M638">
        <f t="shared" si="47"/>
        <v>1.7785033144086908E-3</v>
      </c>
      <c r="N638">
        <f t="shared" si="48"/>
        <v>9.8805739689371719E-3</v>
      </c>
      <c r="O638">
        <f t="shared" si="49"/>
        <v>8.8925165720434546E-2</v>
      </c>
      <c r="Q638" s="7">
        <v>612</v>
      </c>
      <c r="R638" s="7">
        <v>1.5283095321249329E-3</v>
      </c>
      <c r="S638" s="7">
        <v>1.0750497195840579E-3</v>
      </c>
      <c r="U638" s="7">
        <v>13.401271093578785</v>
      </c>
      <c r="V638" s="7">
        <v>3.1847973607683906E-4</v>
      </c>
    </row>
    <row r="639" spans="1:22" x14ac:dyDescent="0.35">
      <c r="A639" s="24">
        <v>2015</v>
      </c>
      <c r="B639" s="17" t="s">
        <v>24</v>
      </c>
      <c r="C639" s="17" t="s">
        <v>331</v>
      </c>
      <c r="D639" s="17">
        <v>2003</v>
      </c>
      <c r="E639" s="17">
        <v>12</v>
      </c>
      <c r="F639" s="17">
        <v>41</v>
      </c>
      <c r="G639" s="17">
        <v>9</v>
      </c>
      <c r="H639" s="17">
        <v>50</v>
      </c>
      <c r="I639" s="17" t="b">
        <v>1</v>
      </c>
      <c r="J639" s="25">
        <v>0.18</v>
      </c>
      <c r="K639">
        <f t="shared" si="45"/>
        <v>9.762574195563887E-5</v>
      </c>
      <c r="L639">
        <f t="shared" si="46"/>
        <v>9.8805739689371719E-3</v>
      </c>
      <c r="M639">
        <f t="shared" si="47"/>
        <v>1.7785033144086908E-3</v>
      </c>
      <c r="N639">
        <f t="shared" si="48"/>
        <v>9.8805739689371719E-3</v>
      </c>
      <c r="O639">
        <f t="shared" si="49"/>
        <v>0.11856688762724607</v>
      </c>
      <c r="Q639" s="7">
        <v>613</v>
      </c>
      <c r="R639" s="7">
        <v>2.1194854538510773E-3</v>
      </c>
      <c r="S639" s="7">
        <v>4.0836908396732746E-4</v>
      </c>
      <c r="U639" s="7">
        <v>13.423186500109576</v>
      </c>
      <c r="V639" s="7">
        <v>3.1847973607683906E-4</v>
      </c>
    </row>
    <row r="640" spans="1:22" x14ac:dyDescent="0.35">
      <c r="A640" s="3">
        <v>2016</v>
      </c>
      <c r="B640" s="13" t="s">
        <v>128</v>
      </c>
      <c r="C640" s="13" t="s">
        <v>173</v>
      </c>
      <c r="D640" s="13">
        <v>2002</v>
      </c>
      <c r="E640" s="14">
        <v>14</v>
      </c>
      <c r="F640" s="13">
        <v>41</v>
      </c>
      <c r="G640" s="13">
        <v>9</v>
      </c>
      <c r="H640" s="13">
        <v>50</v>
      </c>
      <c r="I640" s="13" t="b">
        <v>1</v>
      </c>
      <c r="J640" s="4">
        <v>0.18</v>
      </c>
      <c r="K640">
        <f t="shared" si="45"/>
        <v>9.762574195563887E-5</v>
      </c>
      <c r="L640">
        <f t="shared" si="46"/>
        <v>9.8805739689371719E-3</v>
      </c>
      <c r="M640">
        <f t="shared" si="47"/>
        <v>1.7785033144086908E-3</v>
      </c>
      <c r="N640">
        <f t="shared" si="48"/>
        <v>9.8805739689371719E-3</v>
      </c>
      <c r="O640">
        <f t="shared" si="49"/>
        <v>0.13832803556512041</v>
      </c>
      <c r="Q640" s="7">
        <v>614</v>
      </c>
      <c r="R640" s="7">
        <v>1.2083637149530014E-3</v>
      </c>
      <c r="S640" s="7">
        <v>1.1749203991064387E-3</v>
      </c>
      <c r="U640" s="7">
        <v>13.445101906640367</v>
      </c>
      <c r="V640" s="7">
        <v>3.1847973607683906E-4</v>
      </c>
    </row>
    <row r="641" spans="1:22" x14ac:dyDescent="0.35">
      <c r="A641" s="3">
        <v>2016</v>
      </c>
      <c r="B641" s="13" t="s">
        <v>106</v>
      </c>
      <c r="C641" s="13" t="s">
        <v>107</v>
      </c>
      <c r="D641" s="13">
        <v>2004</v>
      </c>
      <c r="E641" s="17">
        <v>12</v>
      </c>
      <c r="F641" s="13">
        <v>73</v>
      </c>
      <c r="G641" s="13">
        <v>16</v>
      </c>
      <c r="H641" s="13">
        <v>89</v>
      </c>
      <c r="I641" s="13" t="b">
        <v>1</v>
      </c>
      <c r="J641" s="4">
        <v>0.17977528089887601</v>
      </c>
      <c r="K641">
        <f t="shared" si="45"/>
        <v>1.7377382068103718E-4</v>
      </c>
      <c r="L641">
        <f t="shared" si="46"/>
        <v>1.3182329865431117E-2</v>
      </c>
      <c r="M641">
        <f t="shared" si="47"/>
        <v>2.3698570544595215E-3</v>
      </c>
      <c r="N641">
        <f t="shared" si="48"/>
        <v>1.3182329865431117E-2</v>
      </c>
      <c r="O641">
        <f t="shared" si="49"/>
        <v>0.15818795838517341</v>
      </c>
      <c r="Q641" s="7">
        <v>615</v>
      </c>
      <c r="R641" s="7">
        <v>1.6033168821727303E-3</v>
      </c>
      <c r="S641" s="7">
        <v>7.7996723188670982E-4</v>
      </c>
      <c r="U641" s="7">
        <v>13.467017313171159</v>
      </c>
      <c r="V641" s="7">
        <v>3.1847973607683906E-4</v>
      </c>
    </row>
    <row r="642" spans="1:22" x14ac:dyDescent="0.35">
      <c r="A642" s="5">
        <v>2015</v>
      </c>
      <c r="B642" s="14" t="s">
        <v>102</v>
      </c>
      <c r="C642" s="14" t="s">
        <v>103</v>
      </c>
      <c r="D642" s="14">
        <v>2002</v>
      </c>
      <c r="E642" s="14">
        <v>13</v>
      </c>
      <c r="F642" s="14">
        <v>96</v>
      </c>
      <c r="G642" s="14">
        <v>21</v>
      </c>
      <c r="H642" s="14">
        <v>117</v>
      </c>
      <c r="I642" s="14" t="b">
        <v>1</v>
      </c>
      <c r="J642" s="6">
        <v>0.17948717948717999</v>
      </c>
      <c r="K642">
        <f t="shared" si="45"/>
        <v>2.2844423617619493E-4</v>
      </c>
      <c r="L642">
        <f t="shared" si="46"/>
        <v>1.5114371841932265E-2</v>
      </c>
      <c r="M642">
        <f t="shared" si="47"/>
        <v>2.7128359716288757E-3</v>
      </c>
      <c r="N642">
        <f t="shared" si="48"/>
        <v>1.5114371841932265E-2</v>
      </c>
      <c r="O642">
        <f t="shared" si="49"/>
        <v>0.19648683394511945</v>
      </c>
      <c r="Q642" s="7">
        <v>616</v>
      </c>
      <c r="R642" s="7">
        <v>1.8007934657825945E-3</v>
      </c>
      <c r="S642" s="7">
        <v>5.8249064827684558E-4</v>
      </c>
      <c r="U642" s="7">
        <v>13.48893271970195</v>
      </c>
      <c r="V642" s="7">
        <v>3.1847973607683906E-4</v>
      </c>
    </row>
    <row r="643" spans="1:22" x14ac:dyDescent="0.35">
      <c r="A643" s="24">
        <v>2015</v>
      </c>
      <c r="B643" s="17" t="s">
        <v>190</v>
      </c>
      <c r="C643" s="17" t="s">
        <v>219</v>
      </c>
      <c r="D643" s="17">
        <v>2004</v>
      </c>
      <c r="E643" s="17">
        <v>11</v>
      </c>
      <c r="F643" s="17">
        <v>64</v>
      </c>
      <c r="G643" s="17">
        <v>14</v>
      </c>
      <c r="H643" s="17">
        <v>78</v>
      </c>
      <c r="I643" s="17" t="b">
        <v>1</v>
      </c>
      <c r="J643" s="25">
        <v>0.17948717948717999</v>
      </c>
      <c r="K643">
        <f t="shared" si="45"/>
        <v>1.5229615745079663E-4</v>
      </c>
      <c r="L643">
        <f t="shared" si="46"/>
        <v>1.2340832931807991E-2</v>
      </c>
      <c r="M643">
        <f t="shared" si="47"/>
        <v>2.2150212954527224E-3</v>
      </c>
      <c r="N643">
        <f t="shared" si="48"/>
        <v>1.2340832931807991E-2</v>
      </c>
      <c r="O643">
        <f t="shared" si="49"/>
        <v>0.13574916224988789</v>
      </c>
      <c r="Q643" s="7">
        <v>617</v>
      </c>
      <c r="R643" s="7">
        <v>2.0539329022142882E-3</v>
      </c>
      <c r="S643" s="7">
        <v>1.754252503235851E-4</v>
      </c>
      <c r="U643" s="7">
        <v>13.510848126232741</v>
      </c>
      <c r="V643" s="7">
        <v>3.2056815016572125E-4</v>
      </c>
    </row>
    <row r="644" spans="1:22" x14ac:dyDescent="0.35">
      <c r="A644" s="5">
        <v>2016</v>
      </c>
      <c r="B644" s="14" t="s">
        <v>106</v>
      </c>
      <c r="C644" s="14" t="s">
        <v>174</v>
      </c>
      <c r="D644" s="14">
        <v>2005</v>
      </c>
      <c r="E644" s="14">
        <v>11</v>
      </c>
      <c r="F644" s="14">
        <v>64</v>
      </c>
      <c r="G644" s="14">
        <v>14</v>
      </c>
      <c r="H644" s="14">
        <v>78</v>
      </c>
      <c r="I644" s="14" t="b">
        <v>1</v>
      </c>
      <c r="J644" s="6">
        <v>0.17948717948717999</v>
      </c>
      <c r="K644">
        <f t="shared" ref="K644:K707" si="50">H644/$H$1</f>
        <v>1.5229615745079663E-4</v>
      </c>
      <c r="L644">
        <f t="shared" ref="L644:L707" si="51">SQRT(K644)</f>
        <v>1.2340832931807991E-2</v>
      </c>
      <c r="M644">
        <f t="shared" ref="M644:M707" si="52">J644*L644</f>
        <v>2.2150212954527224E-3</v>
      </c>
      <c r="N644">
        <f t="shared" ref="N644:N707" si="53">L644</f>
        <v>1.2340832931807991E-2</v>
      </c>
      <c r="O644">
        <f t="shared" ref="O644:O707" si="54">E644*L644</f>
        <v>0.13574916224988789</v>
      </c>
      <c r="Q644" s="7">
        <v>618</v>
      </c>
      <c r="R644" s="7">
        <v>1.4997656138802402E-3</v>
      </c>
      <c r="S644" s="7">
        <v>7.2959253865763308E-4</v>
      </c>
      <c r="U644" s="7">
        <v>13.532763532763532</v>
      </c>
      <c r="V644" s="7">
        <v>3.2056815016572125E-4</v>
      </c>
    </row>
    <row r="645" spans="1:22" x14ac:dyDescent="0.35">
      <c r="A645" s="3">
        <v>2017</v>
      </c>
      <c r="B645" s="13" t="s">
        <v>24</v>
      </c>
      <c r="C645" s="13" t="s">
        <v>65</v>
      </c>
      <c r="D645" s="13">
        <v>2006</v>
      </c>
      <c r="E645" s="17">
        <v>11</v>
      </c>
      <c r="F645" s="13">
        <v>64</v>
      </c>
      <c r="G645" s="13">
        <v>14</v>
      </c>
      <c r="H645" s="13">
        <v>78</v>
      </c>
      <c r="I645" s="13" t="b">
        <v>1</v>
      </c>
      <c r="J645" s="4">
        <v>0.17948717948717999</v>
      </c>
      <c r="K645">
        <f t="shared" si="50"/>
        <v>1.5229615745079663E-4</v>
      </c>
      <c r="L645">
        <f t="shared" si="51"/>
        <v>1.2340832931807991E-2</v>
      </c>
      <c r="M645">
        <f t="shared" si="52"/>
        <v>2.2150212954527224E-3</v>
      </c>
      <c r="N645">
        <f t="shared" si="53"/>
        <v>1.2340832931807991E-2</v>
      </c>
      <c r="O645">
        <f t="shared" si="54"/>
        <v>0.13574916224988789</v>
      </c>
      <c r="Q645" s="7">
        <v>619</v>
      </c>
      <c r="R645" s="7">
        <v>1.3885131502780459E-3</v>
      </c>
      <c r="S645" s="7">
        <v>6.7547143693331871E-4</v>
      </c>
      <c r="U645" s="7">
        <v>13.554678939294323</v>
      </c>
      <c r="V645" s="7">
        <v>3.2056815016572125E-4</v>
      </c>
    </row>
    <row r="646" spans="1:22" x14ac:dyDescent="0.35">
      <c r="A646" s="3">
        <v>2015</v>
      </c>
      <c r="B646" s="13" t="s">
        <v>30</v>
      </c>
      <c r="C646" s="13" t="s">
        <v>60</v>
      </c>
      <c r="D646" s="13">
        <v>2001</v>
      </c>
      <c r="E646" s="14">
        <v>14</v>
      </c>
      <c r="F646" s="13">
        <v>119</v>
      </c>
      <c r="G646" s="13">
        <v>26</v>
      </c>
      <c r="H646" s="13">
        <v>145</v>
      </c>
      <c r="I646" s="13" t="b">
        <v>1</v>
      </c>
      <c r="J646" s="4">
        <v>0.17931034482758601</v>
      </c>
      <c r="K646">
        <f t="shared" si="50"/>
        <v>2.8311465167135268E-4</v>
      </c>
      <c r="L646">
        <f t="shared" si="51"/>
        <v>1.68260111634146E-2</v>
      </c>
      <c r="M646">
        <f t="shared" si="52"/>
        <v>3.0170778637846835E-3</v>
      </c>
      <c r="N646">
        <f t="shared" si="53"/>
        <v>1.68260111634146E-2</v>
      </c>
      <c r="O646">
        <f t="shared" si="54"/>
        <v>0.23556415628780439</v>
      </c>
      <c r="Q646" s="7">
        <v>620</v>
      </c>
      <c r="R646" s="7">
        <v>1.5797711840443338E-3</v>
      </c>
      <c r="S646" s="7">
        <v>3.0438034388675494E-4</v>
      </c>
      <c r="U646" s="7">
        <v>13.576594345825114</v>
      </c>
      <c r="V646" s="7">
        <v>3.2056815016572125E-4</v>
      </c>
    </row>
    <row r="647" spans="1:22" x14ac:dyDescent="0.35">
      <c r="A647" s="24">
        <v>2017</v>
      </c>
      <c r="B647" s="17" t="s">
        <v>52</v>
      </c>
      <c r="C647" s="17" t="s">
        <v>91</v>
      </c>
      <c r="D647" s="17">
        <v>2006</v>
      </c>
      <c r="E647" s="17">
        <v>11</v>
      </c>
      <c r="F647" s="17">
        <v>119</v>
      </c>
      <c r="G647" s="17">
        <v>26</v>
      </c>
      <c r="H647" s="17">
        <v>145</v>
      </c>
      <c r="I647" s="17" t="b">
        <v>1</v>
      </c>
      <c r="J647" s="25">
        <v>0.17931034482758601</v>
      </c>
      <c r="K647">
        <f t="shared" si="50"/>
        <v>2.8311465167135268E-4</v>
      </c>
      <c r="L647">
        <f t="shared" si="51"/>
        <v>1.68260111634146E-2</v>
      </c>
      <c r="M647">
        <f t="shared" si="52"/>
        <v>3.0170778637846835E-3</v>
      </c>
      <c r="N647">
        <f t="shared" si="53"/>
        <v>1.68260111634146E-2</v>
      </c>
      <c r="O647">
        <f t="shared" si="54"/>
        <v>0.18508612279756059</v>
      </c>
      <c r="Q647" s="7">
        <v>621</v>
      </c>
      <c r="R647" s="7">
        <v>1.2675332896664106E-3</v>
      </c>
      <c r="S647" s="7">
        <v>6.1661823826467815E-4</v>
      </c>
      <c r="U647" s="7">
        <v>13.598509752355906</v>
      </c>
      <c r="V647" s="7">
        <v>3.2056815016572125E-4</v>
      </c>
    </row>
    <row r="648" spans="1:22" x14ac:dyDescent="0.35">
      <c r="A648" s="5">
        <v>2014</v>
      </c>
      <c r="B648" s="14" t="s">
        <v>113</v>
      </c>
      <c r="C648" s="14" t="s">
        <v>161</v>
      </c>
      <c r="D648" s="14">
        <v>2001</v>
      </c>
      <c r="E648" s="14">
        <v>13</v>
      </c>
      <c r="F648" s="14">
        <v>87</v>
      </c>
      <c r="G648" s="14">
        <v>19</v>
      </c>
      <c r="H648" s="14">
        <v>106</v>
      </c>
      <c r="I648" s="14" t="b">
        <v>1</v>
      </c>
      <c r="J648" s="6">
        <v>0.179245283018868</v>
      </c>
      <c r="K648">
        <f t="shared" si="50"/>
        <v>2.0696657294595438E-4</v>
      </c>
      <c r="L648">
        <f t="shared" si="51"/>
        <v>1.4386332852605432E-2</v>
      </c>
      <c r="M648">
        <f t="shared" si="52"/>
        <v>2.5786823037688995E-3</v>
      </c>
      <c r="N648">
        <f t="shared" si="53"/>
        <v>1.4386332852605432E-2</v>
      </c>
      <c r="O648">
        <f t="shared" si="54"/>
        <v>0.18702232708387062</v>
      </c>
      <c r="Q648" s="7">
        <v>622</v>
      </c>
      <c r="R648" s="7">
        <v>1.629357300853771E-3</v>
      </c>
      <c r="S648" s="7">
        <v>1.5742197815786986E-3</v>
      </c>
      <c r="U648" s="7">
        <v>13.620425158886697</v>
      </c>
      <c r="V648" s="7">
        <v>3.2056815016572125E-4</v>
      </c>
    </row>
    <row r="649" spans="1:22" x14ac:dyDescent="0.35">
      <c r="A649" s="24">
        <v>2013</v>
      </c>
      <c r="B649" s="17" t="s">
        <v>58</v>
      </c>
      <c r="C649" s="17" t="s">
        <v>142</v>
      </c>
      <c r="D649" s="17">
        <v>2001</v>
      </c>
      <c r="E649" s="17">
        <v>12</v>
      </c>
      <c r="F649" s="17">
        <v>55</v>
      </c>
      <c r="G649" s="17">
        <v>12</v>
      </c>
      <c r="H649" s="17">
        <v>67</v>
      </c>
      <c r="I649" s="17" t="b">
        <v>1</v>
      </c>
      <c r="J649" s="25">
        <v>0.17910447761194001</v>
      </c>
      <c r="K649">
        <f t="shared" si="50"/>
        <v>1.3081849422055607E-4</v>
      </c>
      <c r="L649">
        <f t="shared" si="51"/>
        <v>1.143759127703714E-2</v>
      </c>
      <c r="M649">
        <f t="shared" si="52"/>
        <v>2.0485238108126189E-3</v>
      </c>
      <c r="N649">
        <f t="shared" si="53"/>
        <v>1.143759127703714E-2</v>
      </c>
      <c r="O649">
        <f t="shared" si="54"/>
        <v>0.13725109532444568</v>
      </c>
      <c r="Q649" s="7">
        <v>623</v>
      </c>
      <c r="R649" s="7">
        <v>2.8571564618412272E-3</v>
      </c>
      <c r="S649" s="7">
        <v>2.3362146168739301E-4</v>
      </c>
      <c r="U649" s="7">
        <v>13.642340565417488</v>
      </c>
      <c r="V649" s="7">
        <v>3.2269819452962809E-4</v>
      </c>
    </row>
    <row r="650" spans="1:22" x14ac:dyDescent="0.35">
      <c r="A650" s="3">
        <v>2013</v>
      </c>
      <c r="B650" s="13" t="s">
        <v>30</v>
      </c>
      <c r="C650" s="13" t="s">
        <v>229</v>
      </c>
      <c r="D650" s="13">
        <v>1999</v>
      </c>
      <c r="E650" s="14">
        <v>14</v>
      </c>
      <c r="F650" s="13">
        <v>55</v>
      </c>
      <c r="G650" s="13">
        <v>12</v>
      </c>
      <c r="H650" s="13">
        <v>67</v>
      </c>
      <c r="I650" s="13" t="b">
        <v>1</v>
      </c>
      <c r="J650" s="4">
        <v>0.17910447761194001</v>
      </c>
      <c r="K650">
        <f t="shared" si="50"/>
        <v>1.3081849422055607E-4</v>
      </c>
      <c r="L650">
        <f t="shared" si="51"/>
        <v>1.143759127703714E-2</v>
      </c>
      <c r="M650">
        <f t="shared" si="52"/>
        <v>2.0485238108126189E-3</v>
      </c>
      <c r="N650">
        <f t="shared" si="53"/>
        <v>1.143759127703714E-2</v>
      </c>
      <c r="O650">
        <f t="shared" si="54"/>
        <v>0.16012627787851996</v>
      </c>
      <c r="Q650" s="7">
        <v>624</v>
      </c>
      <c r="R650" s="7">
        <v>1.5356395959148323E-3</v>
      </c>
      <c r="S650" s="7">
        <v>1.0552930490344598E-3</v>
      </c>
      <c r="U650" s="7">
        <v>13.664255971948279</v>
      </c>
      <c r="V650" s="7">
        <v>3.2269819452962809E-4</v>
      </c>
    </row>
    <row r="651" spans="1:22" x14ac:dyDescent="0.35">
      <c r="A651" s="3">
        <v>2016</v>
      </c>
      <c r="B651" s="13" t="s">
        <v>24</v>
      </c>
      <c r="C651" s="13" t="s">
        <v>210</v>
      </c>
      <c r="D651" s="13">
        <v>2004</v>
      </c>
      <c r="E651" s="17">
        <v>12</v>
      </c>
      <c r="F651" s="13">
        <v>55</v>
      </c>
      <c r="G651" s="13">
        <v>12</v>
      </c>
      <c r="H651" s="13">
        <v>67</v>
      </c>
      <c r="I651" s="13" t="b">
        <v>1</v>
      </c>
      <c r="J651" s="4">
        <v>0.17910447761194001</v>
      </c>
      <c r="K651">
        <f t="shared" si="50"/>
        <v>1.3081849422055607E-4</v>
      </c>
      <c r="L651">
        <f t="shared" si="51"/>
        <v>1.143759127703714E-2</v>
      </c>
      <c r="M651">
        <f t="shared" si="52"/>
        <v>2.0485238108126189E-3</v>
      </c>
      <c r="N651">
        <f t="shared" si="53"/>
        <v>1.143759127703714E-2</v>
      </c>
      <c r="O651">
        <f t="shared" si="54"/>
        <v>0.13725109532444568</v>
      </c>
      <c r="Q651" s="7">
        <v>625</v>
      </c>
      <c r="R651" s="7">
        <v>1.6288789775248829E-3</v>
      </c>
      <c r="S651" s="7">
        <v>5.119120490781762E-4</v>
      </c>
      <c r="U651" s="7">
        <v>13.68617137847907</v>
      </c>
      <c r="V651" s="7">
        <v>3.2323737317551386E-4</v>
      </c>
    </row>
    <row r="652" spans="1:22" x14ac:dyDescent="0.35">
      <c r="A652" s="5">
        <v>2014</v>
      </c>
      <c r="B652" s="14" t="s">
        <v>30</v>
      </c>
      <c r="C652" s="14" t="s">
        <v>48</v>
      </c>
      <c r="D652" s="14">
        <v>2001</v>
      </c>
      <c r="E652" s="14">
        <v>13</v>
      </c>
      <c r="F652" s="14">
        <v>78</v>
      </c>
      <c r="G652" s="14">
        <v>17</v>
      </c>
      <c r="H652" s="14">
        <v>95</v>
      </c>
      <c r="I652" s="14" t="b">
        <v>1</v>
      </c>
      <c r="J652" s="6">
        <v>0.17894736842105299</v>
      </c>
      <c r="K652">
        <f t="shared" si="50"/>
        <v>1.8548890971571385E-4</v>
      </c>
      <c r="L652">
        <f t="shared" si="51"/>
        <v>1.3619431328646356E-2</v>
      </c>
      <c r="M652">
        <f t="shared" si="52"/>
        <v>2.4371613956525109E-3</v>
      </c>
      <c r="N652">
        <f t="shared" si="53"/>
        <v>1.3619431328646356E-2</v>
      </c>
      <c r="O652">
        <f t="shared" si="54"/>
        <v>0.17705260727240263</v>
      </c>
      <c r="Q652" s="7">
        <v>626</v>
      </c>
      <c r="R652" s="7">
        <v>1.6288789775248829E-3</v>
      </c>
      <c r="S652" s="7">
        <v>5.119120490781762E-4</v>
      </c>
      <c r="U652" s="7">
        <v>13.708086785009861</v>
      </c>
      <c r="V652" s="7">
        <v>3.2438457209131875E-4</v>
      </c>
    </row>
    <row r="653" spans="1:22" x14ac:dyDescent="0.35">
      <c r="A653" s="24">
        <v>2016</v>
      </c>
      <c r="B653" s="17" t="s">
        <v>52</v>
      </c>
      <c r="C653" s="17" t="s">
        <v>62</v>
      </c>
      <c r="D653" s="17">
        <v>2002</v>
      </c>
      <c r="E653" s="17">
        <v>14</v>
      </c>
      <c r="F653" s="17">
        <v>78</v>
      </c>
      <c r="G653" s="17">
        <v>17</v>
      </c>
      <c r="H653" s="17">
        <v>95</v>
      </c>
      <c r="I653" s="17" t="b">
        <v>1</v>
      </c>
      <c r="J653" s="25">
        <v>0.17894736842105299</v>
      </c>
      <c r="K653">
        <f t="shared" si="50"/>
        <v>1.8548890971571385E-4</v>
      </c>
      <c r="L653">
        <f t="shared" si="51"/>
        <v>1.3619431328646356E-2</v>
      </c>
      <c r="M653">
        <f t="shared" si="52"/>
        <v>2.4371613956525109E-3</v>
      </c>
      <c r="N653">
        <f t="shared" si="53"/>
        <v>1.3619431328646356E-2</v>
      </c>
      <c r="O653">
        <f t="shared" si="54"/>
        <v>0.19067203860104898</v>
      </c>
      <c r="Q653" s="7">
        <v>627</v>
      </c>
      <c r="R653" s="7">
        <v>1.9861275590058835E-3</v>
      </c>
      <c r="S653" s="7">
        <v>1.5466346759717559E-4</v>
      </c>
      <c r="U653" s="7">
        <v>13.730002191540652</v>
      </c>
      <c r="V653" s="7">
        <v>3.2487127089778886E-4</v>
      </c>
    </row>
    <row r="654" spans="1:22" x14ac:dyDescent="0.35">
      <c r="A654" s="3">
        <v>2013</v>
      </c>
      <c r="B654" s="13" t="s">
        <v>118</v>
      </c>
      <c r="C654" s="13" t="s">
        <v>119</v>
      </c>
      <c r="D654" s="13">
        <v>2002</v>
      </c>
      <c r="E654" s="14">
        <v>11</v>
      </c>
      <c r="F654" s="13">
        <v>92</v>
      </c>
      <c r="G654" s="13">
        <v>20</v>
      </c>
      <c r="H654" s="13">
        <v>112</v>
      </c>
      <c r="I654" s="13" t="b">
        <v>1</v>
      </c>
      <c r="J654" s="4">
        <v>0.17857142857142899</v>
      </c>
      <c r="K654">
        <f t="shared" si="50"/>
        <v>2.1868166198063104E-4</v>
      </c>
      <c r="L654">
        <f t="shared" si="51"/>
        <v>1.4787889030576035E-2</v>
      </c>
      <c r="M654">
        <f t="shared" si="52"/>
        <v>2.6406944697457265E-3</v>
      </c>
      <c r="N654">
        <f t="shared" si="53"/>
        <v>1.4787889030576035E-2</v>
      </c>
      <c r="O654">
        <f t="shared" si="54"/>
        <v>0.16266677933633639</v>
      </c>
      <c r="Q654" s="7">
        <v>628</v>
      </c>
      <c r="R654" s="7">
        <v>1.8281246596170727E-3</v>
      </c>
      <c r="S654" s="7">
        <v>1.3987463871616016E-4</v>
      </c>
      <c r="U654" s="7">
        <v>13.751917598071444</v>
      </c>
      <c r="V654" s="7">
        <v>3.2487127089778886E-4</v>
      </c>
    </row>
    <row r="655" spans="1:22" x14ac:dyDescent="0.35">
      <c r="A655" s="24">
        <v>2017</v>
      </c>
      <c r="B655" s="17" t="s">
        <v>106</v>
      </c>
      <c r="C655" s="17" t="s">
        <v>107</v>
      </c>
      <c r="D655" s="17">
        <v>2004</v>
      </c>
      <c r="E655" s="17">
        <v>13</v>
      </c>
      <c r="F655" s="17">
        <v>69</v>
      </c>
      <c r="G655" s="17">
        <v>15</v>
      </c>
      <c r="H655" s="17">
        <v>84</v>
      </c>
      <c r="I655" s="17" t="b">
        <v>1</v>
      </c>
      <c r="J655" s="25">
        <v>0.17857142857142899</v>
      </c>
      <c r="K655">
        <f t="shared" si="50"/>
        <v>1.6401124648547329E-4</v>
      </c>
      <c r="L655">
        <f t="shared" si="51"/>
        <v>1.2806687568824082E-2</v>
      </c>
      <c r="M655">
        <f t="shared" si="52"/>
        <v>2.2869084944328773E-3</v>
      </c>
      <c r="N655">
        <f t="shared" si="53"/>
        <v>1.2806687568824082E-2</v>
      </c>
      <c r="O655">
        <f t="shared" si="54"/>
        <v>0.16648693839471307</v>
      </c>
      <c r="Q655" s="7">
        <v>629</v>
      </c>
      <c r="R655" s="7">
        <v>1.9192556458717564E-3</v>
      </c>
      <c r="S655" s="7">
        <v>1.8320346682245278E-3</v>
      </c>
      <c r="U655" s="7">
        <v>13.773833004602235</v>
      </c>
      <c r="V655" s="7">
        <v>3.2487127089778886E-4</v>
      </c>
    </row>
    <row r="656" spans="1:22" x14ac:dyDescent="0.35">
      <c r="A656" s="5">
        <v>2014</v>
      </c>
      <c r="B656" s="14" t="s">
        <v>190</v>
      </c>
      <c r="C656" s="14" t="s">
        <v>259</v>
      </c>
      <c r="D656" s="14">
        <v>2004</v>
      </c>
      <c r="E656" s="14">
        <v>10</v>
      </c>
      <c r="F656" s="14">
        <v>46</v>
      </c>
      <c r="G656" s="14">
        <v>10</v>
      </c>
      <c r="H656" s="14">
        <v>56</v>
      </c>
      <c r="I656" s="14" t="b">
        <v>1</v>
      </c>
      <c r="J656" s="6">
        <v>0.17857142857142899</v>
      </c>
      <c r="K656">
        <f t="shared" si="50"/>
        <v>1.0934083099031552E-4</v>
      </c>
      <c r="L656">
        <f t="shared" si="51"/>
        <v>1.0456616612954476E-2</v>
      </c>
      <c r="M656">
        <f t="shared" si="52"/>
        <v>1.8672529665990179E-3</v>
      </c>
      <c r="N656">
        <f t="shared" si="53"/>
        <v>1.0456616612954476E-2</v>
      </c>
      <c r="O656">
        <f t="shared" si="54"/>
        <v>0.10456616612954475</v>
      </c>
      <c r="Q656" s="7">
        <v>630</v>
      </c>
      <c r="R656" s="7">
        <v>1.5789055145532609E-3</v>
      </c>
      <c r="S656" s="7">
        <v>1.0736573047436357E-3</v>
      </c>
      <c r="U656" s="7">
        <v>13.795748411133026</v>
      </c>
      <c r="V656" s="7">
        <v>3.2487127089778886E-4</v>
      </c>
    </row>
    <row r="657" spans="1:22" x14ac:dyDescent="0.35">
      <c r="A657" s="24">
        <v>2014</v>
      </c>
      <c r="B657" s="17" t="s">
        <v>113</v>
      </c>
      <c r="C657" s="17" t="s">
        <v>309</v>
      </c>
      <c r="D657" s="17">
        <v>2001</v>
      </c>
      <c r="E657" s="17">
        <v>13</v>
      </c>
      <c r="F657" s="17">
        <v>46</v>
      </c>
      <c r="G657" s="17">
        <v>10</v>
      </c>
      <c r="H657" s="17">
        <v>56</v>
      </c>
      <c r="I657" s="17" t="b">
        <v>1</v>
      </c>
      <c r="J657" s="25">
        <v>0.17857142857142899</v>
      </c>
      <c r="K657">
        <f t="shared" si="50"/>
        <v>1.0934083099031552E-4</v>
      </c>
      <c r="L657">
        <f t="shared" si="51"/>
        <v>1.0456616612954476E-2</v>
      </c>
      <c r="M657">
        <f t="shared" si="52"/>
        <v>1.8672529665990179E-3</v>
      </c>
      <c r="N657">
        <f t="shared" si="53"/>
        <v>1.0456616612954476E-2</v>
      </c>
      <c r="O657">
        <f t="shared" si="54"/>
        <v>0.13593601596840818</v>
      </c>
      <c r="Q657" s="7">
        <v>631</v>
      </c>
      <c r="R657" s="7">
        <v>1.3197964669499471E-3</v>
      </c>
      <c r="S657" s="7">
        <v>1.760661635035551E-3</v>
      </c>
      <c r="U657" s="7">
        <v>13.817663817663817</v>
      </c>
      <c r="V657" s="7">
        <v>3.2487127089778886E-4</v>
      </c>
    </row>
    <row r="658" spans="1:22" x14ac:dyDescent="0.35">
      <c r="A658" s="3">
        <v>2016</v>
      </c>
      <c r="B658" s="13" t="s">
        <v>67</v>
      </c>
      <c r="C658" s="13" t="s">
        <v>77</v>
      </c>
      <c r="D658" s="13">
        <v>2001</v>
      </c>
      <c r="E658" s="14">
        <v>15</v>
      </c>
      <c r="F658" s="13">
        <v>106</v>
      </c>
      <c r="G658" s="13">
        <v>23</v>
      </c>
      <c r="H658" s="13">
        <v>129</v>
      </c>
      <c r="I658" s="13" t="b">
        <v>1</v>
      </c>
      <c r="J658" s="4">
        <v>0.178294573643411</v>
      </c>
      <c r="K658">
        <f t="shared" si="50"/>
        <v>2.5187441424554826E-4</v>
      </c>
      <c r="L658">
        <f t="shared" si="51"/>
        <v>1.5870551793984614E-2</v>
      </c>
      <c r="M658">
        <f t="shared" si="52"/>
        <v>2.8296332655941584E-3</v>
      </c>
      <c r="N658">
        <f t="shared" si="53"/>
        <v>1.5870551793984614E-2</v>
      </c>
      <c r="O658">
        <f t="shared" si="54"/>
        <v>0.23805827690976922</v>
      </c>
      <c r="Q658" s="7">
        <v>632</v>
      </c>
      <c r="R658" s="7">
        <v>2.1301630300121664E-3</v>
      </c>
      <c r="S658" s="7">
        <v>3.8502047795010508E-4</v>
      </c>
      <c r="U658" s="7">
        <v>13.839579224194608</v>
      </c>
      <c r="V658" s="7">
        <v>3.2536016699213579E-4</v>
      </c>
    </row>
    <row r="659" spans="1:22" x14ac:dyDescent="0.35">
      <c r="A659" s="3">
        <v>2014</v>
      </c>
      <c r="B659" s="13" t="s">
        <v>98</v>
      </c>
      <c r="C659" s="13" t="s">
        <v>41</v>
      </c>
      <c r="D659" s="13">
        <v>2001</v>
      </c>
      <c r="E659" s="17">
        <v>13</v>
      </c>
      <c r="F659" s="13">
        <v>83</v>
      </c>
      <c r="G659" s="13">
        <v>18</v>
      </c>
      <c r="H659" s="13">
        <v>101</v>
      </c>
      <c r="I659" s="13" t="b">
        <v>1</v>
      </c>
      <c r="J659" s="4">
        <v>0.17821782178217799</v>
      </c>
      <c r="K659">
        <f t="shared" si="50"/>
        <v>1.9720399875039051E-4</v>
      </c>
      <c r="L659">
        <f t="shared" si="51"/>
        <v>1.4042934121841863E-2</v>
      </c>
      <c r="M659">
        <f t="shared" si="52"/>
        <v>2.5027011306252792E-3</v>
      </c>
      <c r="N659">
        <f t="shared" si="53"/>
        <v>1.4042934121841863E-2</v>
      </c>
      <c r="O659">
        <f t="shared" si="54"/>
        <v>0.18255814358394423</v>
      </c>
      <c r="Q659" s="7">
        <v>633</v>
      </c>
      <c r="R659" s="7">
        <v>1.9196522845667577E-3</v>
      </c>
      <c r="S659" s="7">
        <v>5.9553122339551373E-4</v>
      </c>
      <c r="U659" s="7">
        <v>13.861494630725399</v>
      </c>
      <c r="V659" s="7">
        <v>3.2708884797854693E-4</v>
      </c>
    </row>
    <row r="660" spans="1:22" x14ac:dyDescent="0.35">
      <c r="A660" s="3">
        <v>2015</v>
      </c>
      <c r="B660" s="13" t="s">
        <v>24</v>
      </c>
      <c r="C660" s="13" t="s">
        <v>49</v>
      </c>
      <c r="D660" s="13">
        <v>2002</v>
      </c>
      <c r="E660" s="14">
        <v>13</v>
      </c>
      <c r="F660" s="13">
        <v>143</v>
      </c>
      <c r="G660" s="13">
        <v>31</v>
      </c>
      <c r="H660" s="13">
        <v>174</v>
      </c>
      <c r="I660" s="13" t="b">
        <v>1</v>
      </c>
      <c r="J660" s="4">
        <v>0.17816091954023</v>
      </c>
      <c r="K660">
        <f t="shared" si="50"/>
        <v>3.3973758200562322E-4</v>
      </c>
      <c r="L660">
        <f t="shared" si="51"/>
        <v>1.843197173407184E-2</v>
      </c>
      <c r="M660">
        <f t="shared" si="52"/>
        <v>3.2838570330817668E-3</v>
      </c>
      <c r="N660">
        <f t="shared" si="53"/>
        <v>1.843197173407184E-2</v>
      </c>
      <c r="O660">
        <f t="shared" si="54"/>
        <v>0.23961563254293392</v>
      </c>
      <c r="Q660" s="7">
        <v>634</v>
      </c>
      <c r="R660" s="7">
        <v>1.3573991479374024E-3</v>
      </c>
      <c r="S660" s="7">
        <v>4.2110416647128841E-4</v>
      </c>
      <c r="U660" s="7">
        <v>13.883410037256191</v>
      </c>
      <c r="V660" s="7">
        <v>3.2708884797854693E-4</v>
      </c>
    </row>
    <row r="661" spans="1:22" x14ac:dyDescent="0.35">
      <c r="A661" s="24">
        <v>2014</v>
      </c>
      <c r="B661" s="17" t="s">
        <v>24</v>
      </c>
      <c r="C661" s="17" t="s">
        <v>189</v>
      </c>
      <c r="D661" s="17">
        <v>2006</v>
      </c>
      <c r="E661" s="17">
        <v>8</v>
      </c>
      <c r="F661" s="17">
        <v>60</v>
      </c>
      <c r="G661" s="17">
        <v>13</v>
      </c>
      <c r="H661" s="17">
        <v>73</v>
      </c>
      <c r="I661" s="17" t="b">
        <v>1</v>
      </c>
      <c r="J661" s="25">
        <v>0.17808219178082199</v>
      </c>
      <c r="K661">
        <f t="shared" si="50"/>
        <v>1.4253358325523274E-4</v>
      </c>
      <c r="L661">
        <f t="shared" si="51"/>
        <v>1.1938742951216963E-2</v>
      </c>
      <c r="M661">
        <f t="shared" si="52"/>
        <v>2.1260775118605558E-3</v>
      </c>
      <c r="N661">
        <f t="shared" si="53"/>
        <v>1.1938742951216963E-2</v>
      </c>
      <c r="O661">
        <f t="shared" si="54"/>
        <v>9.5509943609735706E-2</v>
      </c>
      <c r="Q661" s="7">
        <v>635</v>
      </c>
      <c r="R661" s="7">
        <v>7.6198484546906883E-4</v>
      </c>
      <c r="S661" s="7">
        <v>1.0165184689396221E-3</v>
      </c>
      <c r="U661" s="7">
        <v>13.905325443786982</v>
      </c>
      <c r="V661" s="7">
        <v>3.2708884797854693E-4</v>
      </c>
    </row>
    <row r="662" spans="1:22" x14ac:dyDescent="0.35">
      <c r="A662" s="5">
        <v>2017</v>
      </c>
      <c r="B662" s="14" t="s">
        <v>24</v>
      </c>
      <c r="C662" s="14" t="s">
        <v>155</v>
      </c>
      <c r="D662" s="14">
        <v>2002</v>
      </c>
      <c r="E662" s="14">
        <v>15</v>
      </c>
      <c r="F662" s="14">
        <v>60</v>
      </c>
      <c r="G662" s="14">
        <v>13</v>
      </c>
      <c r="H662" s="14">
        <v>73</v>
      </c>
      <c r="I662" s="14" t="b">
        <v>1</v>
      </c>
      <c r="J662" s="6">
        <v>0.17808219178082199</v>
      </c>
      <c r="K662">
        <f t="shared" si="50"/>
        <v>1.4253358325523274E-4</v>
      </c>
      <c r="L662">
        <f t="shared" si="51"/>
        <v>1.1938742951216963E-2</v>
      </c>
      <c r="M662">
        <f t="shared" si="52"/>
        <v>2.1260775118605558E-3</v>
      </c>
      <c r="N662">
        <f t="shared" si="53"/>
        <v>1.1938742951216963E-2</v>
      </c>
      <c r="O662">
        <f t="shared" si="54"/>
        <v>0.17908114426825444</v>
      </c>
      <c r="Q662" s="7">
        <v>636</v>
      </c>
      <c r="R662" s="7">
        <v>7.6198484546906883E-4</v>
      </c>
      <c r="S662" s="7">
        <v>1.0165184689396221E-3</v>
      </c>
      <c r="U662" s="7">
        <v>13.927240850317773</v>
      </c>
      <c r="V662" s="7">
        <v>3.2708884797854693E-4</v>
      </c>
    </row>
    <row r="663" spans="1:22" x14ac:dyDescent="0.35">
      <c r="A663" s="3">
        <v>2015</v>
      </c>
      <c r="B663" s="13" t="s">
        <v>30</v>
      </c>
      <c r="C663" s="13" t="s">
        <v>127</v>
      </c>
      <c r="D663" s="13">
        <v>2000</v>
      </c>
      <c r="E663" s="17">
        <v>15</v>
      </c>
      <c r="F663" s="13">
        <v>111</v>
      </c>
      <c r="G663" s="13">
        <v>24</v>
      </c>
      <c r="H663" s="13">
        <v>135</v>
      </c>
      <c r="I663" s="13" t="b">
        <v>1</v>
      </c>
      <c r="J663" s="4">
        <v>0.17777777777777801</v>
      </c>
      <c r="K663">
        <f t="shared" si="50"/>
        <v>2.6358950328022495E-4</v>
      </c>
      <c r="L663">
        <f t="shared" si="51"/>
        <v>1.6235439731655713E-2</v>
      </c>
      <c r="M663">
        <f t="shared" si="52"/>
        <v>2.8863003967387973E-3</v>
      </c>
      <c r="N663">
        <f t="shared" si="53"/>
        <v>1.6235439731655713E-2</v>
      </c>
      <c r="O663">
        <f t="shared" si="54"/>
        <v>0.2435315959748357</v>
      </c>
      <c r="Q663" s="7">
        <v>637</v>
      </c>
      <c r="R663" s="7">
        <v>1.2085455723203193E-3</v>
      </c>
      <c r="S663" s="7">
        <v>5.699577420883715E-4</v>
      </c>
      <c r="U663" s="7">
        <v>13.949156256848564</v>
      </c>
      <c r="V663" s="7">
        <v>3.2708884797854693E-4</v>
      </c>
    </row>
    <row r="664" spans="1:22" x14ac:dyDescent="0.35">
      <c r="A664" s="3">
        <v>2013</v>
      </c>
      <c r="B664" s="13" t="s">
        <v>30</v>
      </c>
      <c r="C664" s="13" t="s">
        <v>50</v>
      </c>
      <c r="D664" s="13">
        <v>1998</v>
      </c>
      <c r="E664" s="14">
        <v>15</v>
      </c>
      <c r="F664" s="13">
        <v>236</v>
      </c>
      <c r="G664" s="13">
        <v>51</v>
      </c>
      <c r="H664" s="13">
        <v>287</v>
      </c>
      <c r="I664" s="13" t="b">
        <v>1</v>
      </c>
      <c r="J664" s="4">
        <v>0.17770034843205601</v>
      </c>
      <c r="K664">
        <f t="shared" si="50"/>
        <v>5.6037175882536706E-4</v>
      </c>
      <c r="L664">
        <f t="shared" si="51"/>
        <v>2.3672172668037193E-2</v>
      </c>
      <c r="M664">
        <f t="shared" si="52"/>
        <v>4.2065533312540026E-3</v>
      </c>
      <c r="N664">
        <f t="shared" si="53"/>
        <v>2.3672172668037193E-2</v>
      </c>
      <c r="O664">
        <f t="shared" si="54"/>
        <v>0.35508259002055792</v>
      </c>
      <c r="Q664" s="7">
        <v>638</v>
      </c>
      <c r="R664" s="7">
        <v>1.5062527235544863E-3</v>
      </c>
      <c r="S664" s="7">
        <v>2.7225059085420446E-4</v>
      </c>
      <c r="U664" s="7">
        <v>13.971071663379355</v>
      </c>
      <c r="V664" s="7">
        <v>3.2708884797854693E-4</v>
      </c>
    </row>
    <row r="665" spans="1:22" x14ac:dyDescent="0.35">
      <c r="A665" s="24">
        <v>2016</v>
      </c>
      <c r="B665" s="17" t="s">
        <v>98</v>
      </c>
      <c r="C665" s="17" t="s">
        <v>99</v>
      </c>
      <c r="D665" s="17">
        <v>2002</v>
      </c>
      <c r="E665" s="17">
        <v>14</v>
      </c>
      <c r="F665" s="17">
        <v>88</v>
      </c>
      <c r="G665" s="17">
        <v>19</v>
      </c>
      <c r="H665" s="17">
        <v>107</v>
      </c>
      <c r="I665" s="17" t="b">
        <v>1</v>
      </c>
      <c r="J665" s="25">
        <v>0.177570093457944</v>
      </c>
      <c r="K665">
        <f t="shared" si="50"/>
        <v>2.0891908778506718E-4</v>
      </c>
      <c r="L665">
        <f t="shared" si="51"/>
        <v>1.4454033616436181E-2</v>
      </c>
      <c r="M665">
        <f t="shared" si="52"/>
        <v>2.5666041001148371E-3</v>
      </c>
      <c r="N665">
        <f t="shared" si="53"/>
        <v>1.4454033616436181E-2</v>
      </c>
      <c r="O665">
        <f t="shared" si="54"/>
        <v>0.20235647063010653</v>
      </c>
      <c r="Q665" s="7">
        <v>639</v>
      </c>
      <c r="R665" s="7">
        <v>1.6124009032084997E-3</v>
      </c>
      <c r="S665" s="7">
        <v>7.5745615125102179E-4</v>
      </c>
      <c r="U665" s="7">
        <v>13.992987069910146</v>
      </c>
      <c r="V665" s="7">
        <v>3.2834062770813595E-4</v>
      </c>
    </row>
    <row r="666" spans="1:22" x14ac:dyDescent="0.35">
      <c r="A666" s="3">
        <v>2017</v>
      </c>
      <c r="B666" s="13" t="s">
        <v>52</v>
      </c>
      <c r="C666" s="13" t="s">
        <v>53</v>
      </c>
      <c r="D666" s="13">
        <v>2003</v>
      </c>
      <c r="E666" s="14">
        <v>14</v>
      </c>
      <c r="F666" s="13">
        <v>88</v>
      </c>
      <c r="G666" s="13">
        <v>19</v>
      </c>
      <c r="H666" s="13">
        <v>107</v>
      </c>
      <c r="I666" s="13" t="b">
        <v>1</v>
      </c>
      <c r="J666" s="4">
        <v>0.177570093457944</v>
      </c>
      <c r="K666">
        <f t="shared" si="50"/>
        <v>2.0891908778506718E-4</v>
      </c>
      <c r="L666">
        <f t="shared" si="51"/>
        <v>1.4454033616436181E-2</v>
      </c>
      <c r="M666">
        <f t="shared" si="52"/>
        <v>2.5666041001148371E-3</v>
      </c>
      <c r="N666">
        <f t="shared" si="53"/>
        <v>1.4454033616436181E-2</v>
      </c>
      <c r="O666">
        <f t="shared" si="54"/>
        <v>0.20235647063010653</v>
      </c>
      <c r="Q666" s="7">
        <v>640</v>
      </c>
      <c r="R666" s="7">
        <v>2.076421422920111E-3</v>
      </c>
      <c r="S666" s="7">
        <v>6.364145487087647E-4</v>
      </c>
      <c r="U666" s="7">
        <v>14.014902476440938</v>
      </c>
      <c r="V666" s="7">
        <v>3.2878215790356518E-4</v>
      </c>
    </row>
    <row r="667" spans="1:22" x14ac:dyDescent="0.35">
      <c r="A667" s="3">
        <v>2017</v>
      </c>
      <c r="B667" s="13" t="s">
        <v>58</v>
      </c>
      <c r="C667" s="13" t="s">
        <v>63</v>
      </c>
      <c r="D667" s="13">
        <v>2007</v>
      </c>
      <c r="E667" s="17">
        <v>10</v>
      </c>
      <c r="F667" s="13">
        <v>102</v>
      </c>
      <c r="G667" s="13">
        <v>22</v>
      </c>
      <c r="H667" s="13">
        <v>124</v>
      </c>
      <c r="I667" s="13" t="b">
        <v>1</v>
      </c>
      <c r="J667" s="4">
        <v>0.17741935483870999</v>
      </c>
      <c r="K667">
        <f t="shared" si="50"/>
        <v>2.4211184004998437E-4</v>
      </c>
      <c r="L667">
        <f t="shared" si="51"/>
        <v>1.5559943446233484E-2</v>
      </c>
      <c r="M667">
        <f t="shared" si="52"/>
        <v>2.7606351275575587E-3</v>
      </c>
      <c r="N667">
        <f t="shared" si="53"/>
        <v>1.5559943446233484E-2</v>
      </c>
      <c r="O667">
        <f t="shared" si="54"/>
        <v>0.15559943446233485</v>
      </c>
      <c r="Q667" s="7">
        <v>641</v>
      </c>
      <c r="R667" s="7">
        <v>1.3235548796661015E-3</v>
      </c>
      <c r="S667" s="7">
        <v>8.9146641578662089E-4</v>
      </c>
      <c r="U667" s="7">
        <v>14.036817882971729</v>
      </c>
      <c r="V667" s="7">
        <v>3.2935246563123934E-4</v>
      </c>
    </row>
    <row r="668" spans="1:22" x14ac:dyDescent="0.35">
      <c r="A668" s="3">
        <v>2015</v>
      </c>
      <c r="B668" s="13" t="s">
        <v>98</v>
      </c>
      <c r="C668" s="13" t="s">
        <v>99</v>
      </c>
      <c r="D668" s="13">
        <v>2000</v>
      </c>
      <c r="E668" s="14">
        <v>15</v>
      </c>
      <c r="F668" s="13">
        <v>51</v>
      </c>
      <c r="G668" s="13">
        <v>11</v>
      </c>
      <c r="H668" s="13">
        <v>62</v>
      </c>
      <c r="I668" s="13" t="b">
        <v>1</v>
      </c>
      <c r="J668" s="4">
        <v>0.17741935483870999</v>
      </c>
      <c r="K668">
        <f t="shared" si="50"/>
        <v>1.2105592002499218E-4</v>
      </c>
      <c r="L668">
        <f t="shared" si="51"/>
        <v>1.1002541525710875E-2</v>
      </c>
      <c r="M668">
        <f t="shared" si="52"/>
        <v>1.9520638190777394E-3</v>
      </c>
      <c r="N668">
        <f t="shared" si="53"/>
        <v>1.1002541525710875E-2</v>
      </c>
      <c r="O668">
        <f t="shared" si="54"/>
        <v>0.16503812288566314</v>
      </c>
      <c r="Q668" s="7">
        <v>642</v>
      </c>
      <c r="R668" s="7">
        <v>1.3235548796661015E-3</v>
      </c>
      <c r="S668" s="7">
        <v>8.9146641578662089E-4</v>
      </c>
      <c r="U668" s="7">
        <v>14.05873328950252</v>
      </c>
      <c r="V668" s="7">
        <v>3.2935246563123934E-4</v>
      </c>
    </row>
    <row r="669" spans="1:22" x14ac:dyDescent="0.35">
      <c r="A669" s="3">
        <v>2016</v>
      </c>
      <c r="B669" s="13" t="s">
        <v>30</v>
      </c>
      <c r="C669" s="13" t="s">
        <v>117</v>
      </c>
      <c r="D669" s="13">
        <v>2001</v>
      </c>
      <c r="E669" s="17">
        <v>15</v>
      </c>
      <c r="F669" s="13">
        <v>51</v>
      </c>
      <c r="G669" s="13">
        <v>11</v>
      </c>
      <c r="H669" s="13">
        <v>62</v>
      </c>
      <c r="I669" s="13" t="b">
        <v>1</v>
      </c>
      <c r="J669" s="4">
        <v>0.17741935483870999</v>
      </c>
      <c r="K669">
        <f t="shared" si="50"/>
        <v>1.2105592002499218E-4</v>
      </c>
      <c r="L669">
        <f t="shared" si="51"/>
        <v>1.1002541525710875E-2</v>
      </c>
      <c r="M669">
        <f t="shared" si="52"/>
        <v>1.9520638190777394E-3</v>
      </c>
      <c r="N669">
        <f t="shared" si="53"/>
        <v>1.1002541525710875E-2</v>
      </c>
      <c r="O669">
        <f t="shared" si="54"/>
        <v>0.16503812288566314</v>
      </c>
      <c r="Q669" s="7">
        <v>643</v>
      </c>
      <c r="R669" s="7">
        <v>1.3235548796661015E-3</v>
      </c>
      <c r="S669" s="7">
        <v>8.9146641578662089E-4</v>
      </c>
      <c r="U669" s="7">
        <v>14.080648696033311</v>
      </c>
      <c r="V669" s="7">
        <v>3.3037371603767193E-4</v>
      </c>
    </row>
    <row r="670" spans="1:22" x14ac:dyDescent="0.35">
      <c r="A670" s="5">
        <v>2014</v>
      </c>
      <c r="B670" s="14" t="s">
        <v>33</v>
      </c>
      <c r="C670" s="14" t="s">
        <v>109</v>
      </c>
      <c r="D670" s="14">
        <v>2000</v>
      </c>
      <c r="E670" s="14">
        <v>14</v>
      </c>
      <c r="F670" s="14">
        <v>116</v>
      </c>
      <c r="G670" s="14">
        <v>25</v>
      </c>
      <c r="H670" s="14">
        <v>141</v>
      </c>
      <c r="I670" s="14" t="b">
        <v>1</v>
      </c>
      <c r="J670" s="6">
        <v>0.17730496453900699</v>
      </c>
      <c r="K670">
        <f t="shared" si="50"/>
        <v>2.7530459231490159E-4</v>
      </c>
      <c r="L670">
        <f t="shared" si="51"/>
        <v>1.6592305214011151E-2</v>
      </c>
      <c r="M670">
        <f t="shared" si="52"/>
        <v>2.941898087590628E-3</v>
      </c>
      <c r="N670">
        <f t="shared" si="53"/>
        <v>1.6592305214011151E-2</v>
      </c>
      <c r="O670">
        <f t="shared" si="54"/>
        <v>0.23229227299615612</v>
      </c>
      <c r="Q670" s="7">
        <v>644</v>
      </c>
      <c r="R670" s="7">
        <v>2.5650559594138276E-3</v>
      </c>
      <c r="S670" s="7">
        <v>4.5202190437085591E-4</v>
      </c>
      <c r="U670" s="7">
        <v>14.102564102564102</v>
      </c>
      <c r="V670" s="7">
        <v>3.3140452576887618E-4</v>
      </c>
    </row>
    <row r="671" spans="1:22" x14ac:dyDescent="0.35">
      <c r="A671" s="3">
        <v>2013</v>
      </c>
      <c r="B671" s="13" t="s">
        <v>67</v>
      </c>
      <c r="C671" s="13" t="s">
        <v>77</v>
      </c>
      <c r="D671" s="13">
        <v>2003</v>
      </c>
      <c r="E671" s="17">
        <v>10</v>
      </c>
      <c r="F671" s="13">
        <v>65</v>
      </c>
      <c r="G671" s="13">
        <v>14</v>
      </c>
      <c r="H671" s="13">
        <v>79</v>
      </c>
      <c r="I671" s="13" t="b">
        <v>1</v>
      </c>
      <c r="J671" s="4">
        <v>0.177215189873418</v>
      </c>
      <c r="K671">
        <f t="shared" si="50"/>
        <v>1.542486722899094E-4</v>
      </c>
      <c r="L671">
        <f t="shared" si="51"/>
        <v>1.2419688896663611E-2</v>
      </c>
      <c r="M671">
        <f t="shared" si="52"/>
        <v>2.2009575259910232E-3</v>
      </c>
      <c r="N671">
        <f t="shared" si="53"/>
        <v>1.2419688896663611E-2</v>
      </c>
      <c r="O671">
        <f t="shared" si="54"/>
        <v>0.12419688896663611</v>
      </c>
      <c r="Q671" s="7">
        <v>645</v>
      </c>
      <c r="R671" s="7">
        <v>1.8045904440739408E-3</v>
      </c>
      <c r="S671" s="7">
        <v>1.2124874197107427E-3</v>
      </c>
      <c r="U671" s="7">
        <v>14.124479509094893</v>
      </c>
      <c r="V671" s="7">
        <v>3.3166373936014375E-4</v>
      </c>
    </row>
    <row r="672" spans="1:22" x14ac:dyDescent="0.35">
      <c r="A672" s="5">
        <v>2013</v>
      </c>
      <c r="B672" s="14" t="s">
        <v>92</v>
      </c>
      <c r="C672" s="14" t="s">
        <v>167</v>
      </c>
      <c r="D672" s="14">
        <v>2003</v>
      </c>
      <c r="E672" s="14">
        <v>10</v>
      </c>
      <c r="F672" s="14">
        <v>65</v>
      </c>
      <c r="G672" s="14">
        <v>14</v>
      </c>
      <c r="H672" s="14">
        <v>79</v>
      </c>
      <c r="I672" s="14" t="b">
        <v>1</v>
      </c>
      <c r="J672" s="6">
        <v>0.177215189873418</v>
      </c>
      <c r="K672">
        <f t="shared" si="50"/>
        <v>1.542486722899094E-4</v>
      </c>
      <c r="L672">
        <f t="shared" si="51"/>
        <v>1.2419688896663611E-2</v>
      </c>
      <c r="M672">
        <f t="shared" si="52"/>
        <v>2.2009575259910232E-3</v>
      </c>
      <c r="N672">
        <f t="shared" si="53"/>
        <v>1.2419688896663611E-2</v>
      </c>
      <c r="O672">
        <f t="shared" si="54"/>
        <v>0.12419688896663611</v>
      </c>
      <c r="Q672" s="7">
        <v>646</v>
      </c>
      <c r="R672" s="7">
        <v>1.9764029921200067E-3</v>
      </c>
      <c r="S672" s="7">
        <v>6.0227931164889273E-4</v>
      </c>
      <c r="U672" s="7">
        <v>14.146394915625685</v>
      </c>
      <c r="V672" s="7">
        <v>3.3166373936014375E-4</v>
      </c>
    </row>
    <row r="673" spans="1:22" x14ac:dyDescent="0.35">
      <c r="A673" s="3">
        <v>2015</v>
      </c>
      <c r="B673" s="13" t="s">
        <v>52</v>
      </c>
      <c r="C673" s="13" t="s">
        <v>62</v>
      </c>
      <c r="D673" s="13">
        <v>2003</v>
      </c>
      <c r="E673" s="17">
        <v>12</v>
      </c>
      <c r="F673" s="13">
        <v>65</v>
      </c>
      <c r="G673" s="13">
        <v>14</v>
      </c>
      <c r="H673" s="13">
        <v>79</v>
      </c>
      <c r="I673" s="13" t="b">
        <v>1</v>
      </c>
      <c r="J673" s="4">
        <v>0.177215189873418</v>
      </c>
      <c r="K673">
        <f t="shared" si="50"/>
        <v>1.542486722899094E-4</v>
      </c>
      <c r="L673">
        <f t="shared" si="51"/>
        <v>1.2419688896663611E-2</v>
      </c>
      <c r="M673">
        <f t="shared" si="52"/>
        <v>2.2009575259910232E-3</v>
      </c>
      <c r="N673">
        <f t="shared" si="53"/>
        <v>1.2419688896663611E-2</v>
      </c>
      <c r="O673">
        <f t="shared" si="54"/>
        <v>0.14903626675996334</v>
      </c>
      <c r="Q673" s="7">
        <v>647</v>
      </c>
      <c r="R673" s="7">
        <v>1.3989926434769286E-3</v>
      </c>
      <c r="S673" s="7">
        <v>6.4953116733569029E-4</v>
      </c>
      <c r="U673" s="7">
        <v>14.168310322156476</v>
      </c>
      <c r="V673" s="7">
        <v>3.3166373936014375E-4</v>
      </c>
    </row>
    <row r="674" spans="1:22" x14ac:dyDescent="0.35">
      <c r="A674" s="3">
        <v>2013</v>
      </c>
      <c r="B674" s="13" t="s">
        <v>52</v>
      </c>
      <c r="C674" s="13" t="s">
        <v>84</v>
      </c>
      <c r="D674" s="13">
        <v>2000</v>
      </c>
      <c r="E674" s="14">
        <v>13</v>
      </c>
      <c r="F674" s="13">
        <v>79</v>
      </c>
      <c r="G674" s="13">
        <v>17</v>
      </c>
      <c r="H674" s="13">
        <v>96</v>
      </c>
      <c r="I674" s="13" t="b">
        <v>1</v>
      </c>
      <c r="J674" s="4">
        <v>0.17708333333333301</v>
      </c>
      <c r="K674">
        <f t="shared" si="50"/>
        <v>1.8744142455482662E-4</v>
      </c>
      <c r="L674">
        <f t="shared" si="51"/>
        <v>1.3690924897713326E-2</v>
      </c>
      <c r="M674">
        <f t="shared" si="52"/>
        <v>2.4244346173033968E-3</v>
      </c>
      <c r="N674">
        <f t="shared" si="53"/>
        <v>1.3690924897713326E-2</v>
      </c>
      <c r="O674">
        <f t="shared" si="54"/>
        <v>0.17798202367027324</v>
      </c>
      <c r="Q674" s="7">
        <v>648</v>
      </c>
      <c r="R674" s="7">
        <v>1.7436135862250303E-3</v>
      </c>
      <c r="S674" s="7">
        <v>3.0491022458758858E-4</v>
      </c>
      <c r="U674" s="7">
        <v>14.190225728687267</v>
      </c>
      <c r="V674" s="7">
        <v>3.3166373936014375E-4</v>
      </c>
    </row>
    <row r="675" spans="1:22" x14ac:dyDescent="0.35">
      <c r="A675" s="24">
        <v>2014</v>
      </c>
      <c r="B675" s="17" t="s">
        <v>24</v>
      </c>
      <c r="C675" s="17" t="s">
        <v>134</v>
      </c>
      <c r="D675" s="17">
        <v>2001</v>
      </c>
      <c r="E675" s="17">
        <v>13</v>
      </c>
      <c r="F675" s="17">
        <v>93</v>
      </c>
      <c r="G675" s="17">
        <v>20</v>
      </c>
      <c r="H675" s="17">
        <v>113</v>
      </c>
      <c r="I675" s="17" t="b">
        <v>1</v>
      </c>
      <c r="J675" s="25">
        <v>0.17699115044247801</v>
      </c>
      <c r="K675">
        <f t="shared" si="50"/>
        <v>2.2063417681974384E-4</v>
      </c>
      <c r="L675">
        <f t="shared" si="51"/>
        <v>1.4853759686346883E-2</v>
      </c>
      <c r="M675">
        <f t="shared" si="52"/>
        <v>2.6289840152826363E-3</v>
      </c>
      <c r="N675">
        <f t="shared" si="53"/>
        <v>1.4853759686346883E-2</v>
      </c>
      <c r="O675">
        <f t="shared" si="54"/>
        <v>0.19309887592250949</v>
      </c>
      <c r="Q675" s="7">
        <v>649</v>
      </c>
      <c r="R675" s="7">
        <v>1.3989926434769286E-3</v>
      </c>
      <c r="S675" s="7">
        <v>6.4953116733569029E-4</v>
      </c>
      <c r="U675" s="7">
        <v>14.212141135218058</v>
      </c>
      <c r="V675" s="7">
        <v>3.3166373936014375E-4</v>
      </c>
    </row>
    <row r="676" spans="1:22" x14ac:dyDescent="0.35">
      <c r="A676" s="5">
        <v>2017</v>
      </c>
      <c r="B676" s="14" t="s">
        <v>24</v>
      </c>
      <c r="C676" s="14" t="s">
        <v>122</v>
      </c>
      <c r="D676" s="14">
        <v>2005</v>
      </c>
      <c r="E676" s="14">
        <v>12</v>
      </c>
      <c r="F676" s="14">
        <v>93</v>
      </c>
      <c r="G676" s="14">
        <v>20</v>
      </c>
      <c r="H676" s="14">
        <v>113</v>
      </c>
      <c r="I676" s="14" t="b">
        <v>1</v>
      </c>
      <c r="J676" s="6">
        <v>0.17699115044247801</v>
      </c>
      <c r="K676">
        <f t="shared" si="50"/>
        <v>2.2063417681974384E-4</v>
      </c>
      <c r="L676">
        <f t="shared" si="51"/>
        <v>1.4853759686346883E-2</v>
      </c>
      <c r="M676">
        <f t="shared" si="52"/>
        <v>2.6289840152826363E-3</v>
      </c>
      <c r="N676">
        <f t="shared" si="53"/>
        <v>1.4853759686346883E-2</v>
      </c>
      <c r="O676">
        <f t="shared" si="54"/>
        <v>0.1782451162361626</v>
      </c>
      <c r="Q676" s="7">
        <v>650</v>
      </c>
      <c r="R676" s="7">
        <v>1.8710456031214885E-3</v>
      </c>
      <c r="S676" s="7">
        <v>5.6611579253102243E-4</v>
      </c>
      <c r="U676" s="7">
        <v>14.234056541748849</v>
      </c>
      <c r="V676" s="7">
        <v>3.3244504489360089E-4</v>
      </c>
    </row>
    <row r="677" spans="1:22" x14ac:dyDescent="0.35">
      <c r="A677" s="3">
        <v>2014</v>
      </c>
      <c r="B677" s="13" t="s">
        <v>30</v>
      </c>
      <c r="C677" s="13" t="s">
        <v>143</v>
      </c>
      <c r="D677" s="13">
        <v>2002</v>
      </c>
      <c r="E677" s="17">
        <v>12</v>
      </c>
      <c r="F677" s="13">
        <v>107</v>
      </c>
      <c r="G677" s="13">
        <v>23</v>
      </c>
      <c r="H677" s="13">
        <v>130</v>
      </c>
      <c r="I677" s="13" t="b">
        <v>1</v>
      </c>
      <c r="J677" s="4">
        <v>0.17692307692307699</v>
      </c>
      <c r="K677">
        <f t="shared" si="50"/>
        <v>2.5382692908466106E-4</v>
      </c>
      <c r="L677">
        <f t="shared" si="51"/>
        <v>1.5931946807740134E-2</v>
      </c>
      <c r="M677">
        <f t="shared" si="52"/>
        <v>2.8187290506001784E-3</v>
      </c>
      <c r="N677">
        <f t="shared" si="53"/>
        <v>1.5931946807740134E-2</v>
      </c>
      <c r="O677">
        <f t="shared" si="54"/>
        <v>0.19118336169288161</v>
      </c>
      <c r="Q677" s="7">
        <v>651</v>
      </c>
      <c r="R677" s="7">
        <v>2.0762260974443712E-3</v>
      </c>
      <c r="S677" s="7">
        <v>3.6093529820813977E-4</v>
      </c>
      <c r="U677" s="7">
        <v>14.25597194827964</v>
      </c>
      <c r="V677" s="7">
        <v>3.340243651602834E-4</v>
      </c>
    </row>
    <row r="678" spans="1:22" x14ac:dyDescent="0.35">
      <c r="A678" s="5">
        <v>2014</v>
      </c>
      <c r="B678" s="14" t="s">
        <v>52</v>
      </c>
      <c r="C678" s="14" t="s">
        <v>53</v>
      </c>
      <c r="D678" s="14">
        <v>2003</v>
      </c>
      <c r="E678" s="14">
        <v>11</v>
      </c>
      <c r="F678" s="14">
        <v>135</v>
      </c>
      <c r="G678" s="14">
        <v>29</v>
      </c>
      <c r="H678" s="14">
        <v>164</v>
      </c>
      <c r="I678" s="14" t="b">
        <v>1</v>
      </c>
      <c r="J678" s="6">
        <v>0.176829268292683</v>
      </c>
      <c r="K678">
        <f t="shared" si="50"/>
        <v>3.202124336144955E-4</v>
      </c>
      <c r="L678">
        <f t="shared" si="51"/>
        <v>1.789448053491622E-2</v>
      </c>
      <c r="M678">
        <f t="shared" si="52"/>
        <v>3.1642678994668939E-3</v>
      </c>
      <c r="N678">
        <f t="shared" si="53"/>
        <v>1.789448053491622E-2</v>
      </c>
      <c r="O678">
        <f t="shared" si="54"/>
        <v>0.19683928588407842</v>
      </c>
      <c r="Q678" s="7">
        <v>652</v>
      </c>
      <c r="R678" s="7">
        <v>1.5860017548679555E-3</v>
      </c>
      <c r="S678" s="7">
        <v>1.054692714877771E-3</v>
      </c>
      <c r="U678" s="7">
        <v>14.277887354810431</v>
      </c>
      <c r="V678" s="7">
        <v>3.340243651602834E-4</v>
      </c>
    </row>
    <row r="679" spans="1:22" x14ac:dyDescent="0.35">
      <c r="A679" s="24">
        <v>2017</v>
      </c>
      <c r="B679" s="17" t="s">
        <v>24</v>
      </c>
      <c r="C679" s="17" t="s">
        <v>49</v>
      </c>
      <c r="D679" s="17">
        <v>2002</v>
      </c>
      <c r="E679" s="17">
        <v>15</v>
      </c>
      <c r="F679" s="17">
        <v>135</v>
      </c>
      <c r="G679" s="17">
        <v>29</v>
      </c>
      <c r="H679" s="17">
        <v>164</v>
      </c>
      <c r="I679" s="17" t="b">
        <v>1</v>
      </c>
      <c r="J679" s="25">
        <v>0.176829268292683</v>
      </c>
      <c r="K679">
        <f t="shared" si="50"/>
        <v>3.202124336144955E-4</v>
      </c>
      <c r="L679">
        <f t="shared" si="51"/>
        <v>1.789448053491622E-2</v>
      </c>
      <c r="M679">
        <f t="shared" si="52"/>
        <v>3.1642678994668939E-3</v>
      </c>
      <c r="N679">
        <f t="shared" si="53"/>
        <v>1.789448053491622E-2</v>
      </c>
      <c r="O679">
        <f t="shared" si="54"/>
        <v>0.2684172080237433</v>
      </c>
      <c r="Q679" s="7">
        <v>653</v>
      </c>
      <c r="R679" s="7">
        <v>1.7593903804044152E-3</v>
      </c>
      <c r="S679" s="7">
        <v>5.2751811402846206E-4</v>
      </c>
      <c r="U679" s="7">
        <v>14.299802761341223</v>
      </c>
      <c r="V679" s="7">
        <v>3.340243651602834E-4</v>
      </c>
    </row>
    <row r="680" spans="1:22" x14ac:dyDescent="0.35">
      <c r="A680" s="3">
        <v>2016</v>
      </c>
      <c r="B680" s="13" t="s">
        <v>102</v>
      </c>
      <c r="C680" s="13" t="s">
        <v>103</v>
      </c>
      <c r="D680" s="13">
        <v>2003</v>
      </c>
      <c r="E680" s="14">
        <v>13</v>
      </c>
      <c r="F680" s="13">
        <v>126</v>
      </c>
      <c r="G680" s="13">
        <v>27</v>
      </c>
      <c r="H680" s="13">
        <v>153</v>
      </c>
      <c r="I680" s="13" t="b">
        <v>1</v>
      </c>
      <c r="J680" s="4">
        <v>0.17647058823529399</v>
      </c>
      <c r="K680">
        <f t="shared" si="50"/>
        <v>2.9873477038425491E-4</v>
      </c>
      <c r="L680">
        <f t="shared" si="51"/>
        <v>1.7283945451900005E-2</v>
      </c>
      <c r="M680">
        <f t="shared" si="52"/>
        <v>3.0501080209235283E-3</v>
      </c>
      <c r="N680">
        <f t="shared" si="53"/>
        <v>1.7283945451900005E-2</v>
      </c>
      <c r="O680">
        <f t="shared" si="54"/>
        <v>0.22469129087470008</v>
      </c>
      <c r="Q680" s="7">
        <v>654</v>
      </c>
      <c r="R680" s="7">
        <v>9.6394077870267552E-4</v>
      </c>
      <c r="S680" s="7">
        <v>9.0331218789634234E-4</v>
      </c>
      <c r="U680" s="7">
        <v>14.321718167872014</v>
      </c>
      <c r="V680" s="7">
        <v>3.340243651602834E-4</v>
      </c>
    </row>
    <row r="681" spans="1:22" x14ac:dyDescent="0.35">
      <c r="A681" s="3">
        <v>2015</v>
      </c>
      <c r="B681" s="13" t="s">
        <v>67</v>
      </c>
      <c r="C681" s="13" t="s">
        <v>77</v>
      </c>
      <c r="D681" s="13">
        <v>2001</v>
      </c>
      <c r="E681" s="17">
        <v>14</v>
      </c>
      <c r="F681" s="13">
        <v>98</v>
      </c>
      <c r="G681" s="13">
        <v>21</v>
      </c>
      <c r="H681" s="13">
        <v>119</v>
      </c>
      <c r="I681" s="13" t="b">
        <v>1</v>
      </c>
      <c r="J681" s="4">
        <v>0.17647058823529399</v>
      </c>
      <c r="K681">
        <f t="shared" si="50"/>
        <v>2.323492658544205E-4</v>
      </c>
      <c r="L681">
        <f t="shared" si="51"/>
        <v>1.5243007113244438E-2</v>
      </c>
      <c r="M681">
        <f t="shared" si="52"/>
        <v>2.6899424317490166E-3</v>
      </c>
      <c r="N681">
        <f t="shared" si="53"/>
        <v>1.5243007113244438E-2</v>
      </c>
      <c r="O681">
        <f t="shared" si="54"/>
        <v>0.21340209958542211</v>
      </c>
      <c r="Q681" s="7">
        <v>655</v>
      </c>
      <c r="R681" s="7">
        <v>1.4365362301173366E-3</v>
      </c>
      <c r="S681" s="7">
        <v>4.3071673648168124E-4</v>
      </c>
      <c r="U681" s="7">
        <v>14.343633574402805</v>
      </c>
      <c r="V681" s="7">
        <v>3.340243651602834E-4</v>
      </c>
    </row>
    <row r="682" spans="1:22" x14ac:dyDescent="0.35">
      <c r="A682" s="5">
        <v>2013</v>
      </c>
      <c r="B682" s="14" t="s">
        <v>30</v>
      </c>
      <c r="C682" s="14" t="s">
        <v>162</v>
      </c>
      <c r="D682" s="14">
        <v>2000</v>
      </c>
      <c r="E682" s="14">
        <v>13</v>
      </c>
      <c r="F682" s="14">
        <v>84</v>
      </c>
      <c r="G682" s="14">
        <v>18</v>
      </c>
      <c r="H682" s="14">
        <v>102</v>
      </c>
      <c r="I682" s="14" t="b">
        <v>1</v>
      </c>
      <c r="J682" s="6">
        <v>0.17647058823529399</v>
      </c>
      <c r="K682">
        <f t="shared" si="50"/>
        <v>1.9915651358950328E-4</v>
      </c>
      <c r="L682">
        <f t="shared" si="51"/>
        <v>1.4112282366417676E-2</v>
      </c>
      <c r="M682">
        <f t="shared" si="52"/>
        <v>2.4904027705442938E-3</v>
      </c>
      <c r="N682">
        <f t="shared" si="53"/>
        <v>1.4112282366417676E-2</v>
      </c>
      <c r="O682">
        <f t="shared" si="54"/>
        <v>0.18345967076342978</v>
      </c>
      <c r="Q682" s="7">
        <v>656</v>
      </c>
      <c r="R682" s="7">
        <v>2.6584943676483718E-3</v>
      </c>
      <c r="S682" s="7">
        <v>1.7113889794578667E-4</v>
      </c>
      <c r="U682" s="7">
        <v>14.365548980933596</v>
      </c>
      <c r="V682" s="7">
        <v>3.340243651602834E-4</v>
      </c>
    </row>
    <row r="683" spans="1:22" x14ac:dyDescent="0.35">
      <c r="A683" s="3">
        <v>2015</v>
      </c>
      <c r="B683" s="13" t="s">
        <v>118</v>
      </c>
      <c r="C683" s="13" t="s">
        <v>119</v>
      </c>
      <c r="D683" s="13">
        <v>2004</v>
      </c>
      <c r="E683" s="17">
        <v>11</v>
      </c>
      <c r="F683" s="13">
        <v>84</v>
      </c>
      <c r="G683" s="13">
        <v>18</v>
      </c>
      <c r="H683" s="13">
        <v>102</v>
      </c>
      <c r="I683" s="13" t="b">
        <v>1</v>
      </c>
      <c r="J683" s="4">
        <v>0.17647058823529399</v>
      </c>
      <c r="K683">
        <f t="shared" si="50"/>
        <v>1.9915651358950328E-4</v>
      </c>
      <c r="L683">
        <f t="shared" si="51"/>
        <v>1.4112282366417676E-2</v>
      </c>
      <c r="M683">
        <f t="shared" si="52"/>
        <v>2.4904027705442938E-3</v>
      </c>
      <c r="N683">
        <f t="shared" si="53"/>
        <v>1.4112282366417676E-2</v>
      </c>
      <c r="O683">
        <f t="shared" si="54"/>
        <v>0.15523510603059443</v>
      </c>
      <c r="Q683" s="7">
        <v>657</v>
      </c>
      <c r="R683" s="7">
        <v>1.9292266695696485E-3</v>
      </c>
      <c r="S683" s="7">
        <v>5.7347446105563077E-4</v>
      </c>
      <c r="U683" s="7">
        <v>14.387464387464387</v>
      </c>
      <c r="V683" s="7">
        <v>3.3562640967583384E-4</v>
      </c>
    </row>
    <row r="684" spans="1:22" x14ac:dyDescent="0.35">
      <c r="A684" s="3">
        <v>2015</v>
      </c>
      <c r="B684" s="13" t="s">
        <v>52</v>
      </c>
      <c r="C684" s="13" t="s">
        <v>165</v>
      </c>
      <c r="D684" s="13">
        <v>2002</v>
      </c>
      <c r="E684" s="14">
        <v>13</v>
      </c>
      <c r="F684" s="13">
        <v>70</v>
      </c>
      <c r="G684" s="13">
        <v>15</v>
      </c>
      <c r="H684" s="13">
        <v>85</v>
      </c>
      <c r="I684" s="13" t="b">
        <v>1</v>
      </c>
      <c r="J684" s="4">
        <v>0.17647058823529399</v>
      </c>
      <c r="K684">
        <f t="shared" si="50"/>
        <v>1.6596376132458607E-4</v>
      </c>
      <c r="L684">
        <f t="shared" si="51"/>
        <v>1.2882692316615579E-2</v>
      </c>
      <c r="M684">
        <f t="shared" si="52"/>
        <v>2.2734162911674533E-3</v>
      </c>
      <c r="N684">
        <f t="shared" si="53"/>
        <v>1.2882692316615579E-2</v>
      </c>
      <c r="O684">
        <f t="shared" si="54"/>
        <v>0.16747500011600253</v>
      </c>
      <c r="Q684" s="7">
        <v>658</v>
      </c>
      <c r="R684" s="7">
        <v>2.5321952758303868E-3</v>
      </c>
      <c r="S684" s="7">
        <v>7.5166175725137991E-4</v>
      </c>
      <c r="U684" s="7">
        <v>14.409379793995178</v>
      </c>
      <c r="V684" s="7">
        <v>3.3562640967583384E-4</v>
      </c>
    </row>
    <row r="685" spans="1:22" x14ac:dyDescent="0.35">
      <c r="A685" s="3">
        <v>2013</v>
      </c>
      <c r="B685" s="13" t="s">
        <v>24</v>
      </c>
      <c r="C685" s="13" t="s">
        <v>257</v>
      </c>
      <c r="D685" s="13">
        <v>2003</v>
      </c>
      <c r="E685" s="17">
        <v>10</v>
      </c>
      <c r="F685" s="13">
        <v>56</v>
      </c>
      <c r="G685" s="13">
        <v>12</v>
      </c>
      <c r="H685" s="13">
        <v>68</v>
      </c>
      <c r="I685" s="13" t="b">
        <v>1</v>
      </c>
      <c r="J685" s="4">
        <v>0.17647058823529399</v>
      </c>
      <c r="K685">
        <f t="shared" si="50"/>
        <v>1.3277100905966885E-4</v>
      </c>
      <c r="L685">
        <f t="shared" si="51"/>
        <v>1.152263030126667E-2</v>
      </c>
      <c r="M685">
        <f t="shared" si="52"/>
        <v>2.033405347282352E-3</v>
      </c>
      <c r="N685">
        <f t="shared" si="53"/>
        <v>1.152263030126667E-2</v>
      </c>
      <c r="O685">
        <f t="shared" si="54"/>
        <v>0.1152263030126667</v>
      </c>
      <c r="Q685" s="7">
        <v>659</v>
      </c>
      <c r="R685" s="7">
        <v>7.4084933214699591E-4</v>
      </c>
      <c r="S685" s="7">
        <v>1.3852281797135599E-3</v>
      </c>
      <c r="U685" s="7">
        <v>14.43129520052597</v>
      </c>
      <c r="V685" s="7">
        <v>3.3643612474810612E-4</v>
      </c>
    </row>
    <row r="686" spans="1:22" x14ac:dyDescent="0.35">
      <c r="A686" s="3">
        <v>2015</v>
      </c>
      <c r="B686" s="13" t="s">
        <v>24</v>
      </c>
      <c r="C686" s="13" t="s">
        <v>155</v>
      </c>
      <c r="D686" s="13">
        <v>2006</v>
      </c>
      <c r="E686" s="14">
        <v>9</v>
      </c>
      <c r="F686" s="13">
        <v>56</v>
      </c>
      <c r="G686" s="13">
        <v>12</v>
      </c>
      <c r="H686" s="13">
        <v>68</v>
      </c>
      <c r="I686" s="13" t="b">
        <v>1</v>
      </c>
      <c r="J686" s="4">
        <v>0.17647058823529399</v>
      </c>
      <c r="K686">
        <f t="shared" si="50"/>
        <v>1.3277100905966885E-4</v>
      </c>
      <c r="L686">
        <f t="shared" si="51"/>
        <v>1.152263030126667E-2</v>
      </c>
      <c r="M686">
        <f t="shared" si="52"/>
        <v>2.033405347282352E-3</v>
      </c>
      <c r="N686">
        <f t="shared" si="53"/>
        <v>1.152263030126667E-2</v>
      </c>
      <c r="O686">
        <f t="shared" si="54"/>
        <v>0.10370367271140003</v>
      </c>
      <c r="Q686" s="7">
        <v>660</v>
      </c>
      <c r="R686" s="7">
        <v>1.9998725504076042E-3</v>
      </c>
      <c r="S686" s="7">
        <v>1.2620496145295153E-4</v>
      </c>
      <c r="U686" s="7">
        <v>14.453210607056761</v>
      </c>
      <c r="V686" s="7">
        <v>3.3643612474810612E-4</v>
      </c>
    </row>
    <row r="687" spans="1:22" x14ac:dyDescent="0.35">
      <c r="A687" s="3">
        <v>2013</v>
      </c>
      <c r="B687" s="13" t="s">
        <v>24</v>
      </c>
      <c r="C687" s="13" t="s">
        <v>257</v>
      </c>
      <c r="D687" s="13">
        <v>2000</v>
      </c>
      <c r="E687" s="17">
        <v>13</v>
      </c>
      <c r="F687" s="13">
        <v>42</v>
      </c>
      <c r="G687" s="13">
        <v>9</v>
      </c>
      <c r="H687" s="13">
        <v>51</v>
      </c>
      <c r="I687" s="13" t="b">
        <v>1</v>
      </c>
      <c r="J687" s="4">
        <v>0.17647058823529399</v>
      </c>
      <c r="K687">
        <f t="shared" si="50"/>
        <v>9.9578256794751642E-5</v>
      </c>
      <c r="L687">
        <f t="shared" si="51"/>
        <v>9.9788905593132769E-3</v>
      </c>
      <c r="M687">
        <f t="shared" si="52"/>
        <v>1.7609806869376358E-3</v>
      </c>
      <c r="N687">
        <f t="shared" si="53"/>
        <v>9.9788905593132769E-3</v>
      </c>
      <c r="O687">
        <f t="shared" si="54"/>
        <v>0.12972557727107259</v>
      </c>
      <c r="Q687" s="7">
        <v>661</v>
      </c>
      <c r="R687" s="7">
        <v>2.7196171653754882E-3</v>
      </c>
      <c r="S687" s="7">
        <v>1.6668323136330909E-4</v>
      </c>
      <c r="U687" s="7">
        <v>14.475126013587552</v>
      </c>
      <c r="V687" s="7">
        <v>3.3779877157565227E-4</v>
      </c>
    </row>
    <row r="688" spans="1:22" x14ac:dyDescent="0.35">
      <c r="A688" s="5">
        <v>2013</v>
      </c>
      <c r="B688" s="14" t="s">
        <v>106</v>
      </c>
      <c r="C688" s="14" t="s">
        <v>374</v>
      </c>
      <c r="D688" s="14">
        <v>2004</v>
      </c>
      <c r="E688" s="14">
        <v>9</v>
      </c>
      <c r="F688" s="14">
        <v>42</v>
      </c>
      <c r="G688" s="14">
        <v>9</v>
      </c>
      <c r="H688" s="14">
        <v>51</v>
      </c>
      <c r="I688" s="14" t="b">
        <v>1</v>
      </c>
      <c r="J688" s="6">
        <v>0.17647058823529399</v>
      </c>
      <c r="K688">
        <f t="shared" si="50"/>
        <v>9.9578256794751642E-5</v>
      </c>
      <c r="L688">
        <f t="shared" si="51"/>
        <v>9.9788905593132769E-3</v>
      </c>
      <c r="M688">
        <f t="shared" si="52"/>
        <v>1.7609806869376358E-3</v>
      </c>
      <c r="N688">
        <f t="shared" si="53"/>
        <v>9.9788905593132769E-3</v>
      </c>
      <c r="O688">
        <f t="shared" si="54"/>
        <v>8.9810015033819496E-2</v>
      </c>
      <c r="Q688" s="7">
        <v>662</v>
      </c>
      <c r="R688" s="7">
        <v>3.9653528449987308E-3</v>
      </c>
      <c r="S688" s="7">
        <v>2.4120048625527173E-4</v>
      </c>
      <c r="U688" s="7">
        <v>14.497041420118343</v>
      </c>
      <c r="V688" s="7">
        <v>3.3779877157565227E-4</v>
      </c>
    </row>
    <row r="689" spans="1:22" x14ac:dyDescent="0.35">
      <c r="A689" s="3">
        <v>2016</v>
      </c>
      <c r="B689" s="13" t="s">
        <v>37</v>
      </c>
      <c r="C689" s="13" t="s">
        <v>39</v>
      </c>
      <c r="D689" s="13">
        <v>2002</v>
      </c>
      <c r="E689" s="17">
        <v>14</v>
      </c>
      <c r="F689" s="13">
        <v>42</v>
      </c>
      <c r="G689" s="13">
        <v>9</v>
      </c>
      <c r="H689" s="13">
        <v>51</v>
      </c>
      <c r="I689" s="13" t="b">
        <v>1</v>
      </c>
      <c r="J689" s="4">
        <v>0.17647058823529399</v>
      </c>
      <c r="K689">
        <f t="shared" si="50"/>
        <v>9.9578256794751642E-5</v>
      </c>
      <c r="L689">
        <f t="shared" si="51"/>
        <v>9.9788905593132769E-3</v>
      </c>
      <c r="M689">
        <f t="shared" si="52"/>
        <v>1.7609806869376358E-3</v>
      </c>
      <c r="N689">
        <f t="shared" si="53"/>
        <v>9.9788905593132769E-3</v>
      </c>
      <c r="O689">
        <f t="shared" si="54"/>
        <v>0.13970446783038587</v>
      </c>
      <c r="Q689" s="7">
        <v>663</v>
      </c>
      <c r="R689" s="7">
        <v>2.2034577717398524E-3</v>
      </c>
      <c r="S689" s="7">
        <v>3.6314632837498471E-4</v>
      </c>
      <c r="U689" s="7">
        <v>14.518956826649134</v>
      </c>
      <c r="V689" s="7">
        <v>3.3890089121372613E-4</v>
      </c>
    </row>
    <row r="690" spans="1:22" x14ac:dyDescent="0.35">
      <c r="A690" s="5">
        <v>2017</v>
      </c>
      <c r="B690" s="14" t="s">
        <v>52</v>
      </c>
      <c r="C690" s="14" t="s">
        <v>131</v>
      </c>
      <c r="D690" s="14">
        <v>2003</v>
      </c>
      <c r="E690" s="14">
        <v>14</v>
      </c>
      <c r="F690" s="14">
        <v>42</v>
      </c>
      <c r="G690" s="14">
        <v>9</v>
      </c>
      <c r="H690" s="14">
        <v>51</v>
      </c>
      <c r="I690" s="14" t="b">
        <v>1</v>
      </c>
      <c r="J690" s="6">
        <v>0.17647058823529399</v>
      </c>
      <c r="K690">
        <f t="shared" si="50"/>
        <v>9.9578256794751642E-5</v>
      </c>
      <c r="L690">
        <f t="shared" si="51"/>
        <v>9.9788905593132769E-3</v>
      </c>
      <c r="M690">
        <f t="shared" si="52"/>
        <v>1.7609806869376358E-3</v>
      </c>
      <c r="N690">
        <f t="shared" si="53"/>
        <v>9.9788905593132769E-3</v>
      </c>
      <c r="O690">
        <f t="shared" si="54"/>
        <v>0.13970446783038587</v>
      </c>
      <c r="Q690" s="7">
        <v>664</v>
      </c>
      <c r="R690" s="7">
        <v>2.2034577717398524E-3</v>
      </c>
      <c r="S690" s="7">
        <v>3.6314632837498471E-4</v>
      </c>
      <c r="U690" s="7">
        <v>14.540872233179925</v>
      </c>
      <c r="V690" s="7">
        <v>3.3890089121372613E-4</v>
      </c>
    </row>
    <row r="691" spans="1:22" x14ac:dyDescent="0.35">
      <c r="A691" s="3">
        <v>2014</v>
      </c>
      <c r="B691" s="13" t="s">
        <v>30</v>
      </c>
      <c r="C691" s="13" t="s">
        <v>222</v>
      </c>
      <c r="D691" s="13">
        <v>1999</v>
      </c>
      <c r="E691" s="17">
        <v>15</v>
      </c>
      <c r="F691" s="13">
        <v>75</v>
      </c>
      <c r="G691" s="13">
        <v>16</v>
      </c>
      <c r="H691" s="13">
        <v>91</v>
      </c>
      <c r="I691" s="13" t="b">
        <v>1</v>
      </c>
      <c r="J691" s="4">
        <v>0.175824175824176</v>
      </c>
      <c r="K691">
        <f t="shared" si="50"/>
        <v>1.7767885035926273E-4</v>
      </c>
      <c r="L691">
        <f t="shared" si="51"/>
        <v>1.3329623038903341E-2</v>
      </c>
      <c r="M691">
        <f t="shared" si="52"/>
        <v>2.3436699848621285E-3</v>
      </c>
      <c r="N691">
        <f t="shared" si="53"/>
        <v>1.3329623038903341E-2</v>
      </c>
      <c r="O691">
        <f t="shared" si="54"/>
        <v>0.19994434558355012</v>
      </c>
      <c r="Q691" s="7">
        <v>665</v>
      </c>
      <c r="R691" s="7">
        <v>1.4343897799169697E-3</v>
      </c>
      <c r="S691" s="7">
        <v>1.326245347640589E-3</v>
      </c>
      <c r="U691" s="7">
        <v>14.562787639710717</v>
      </c>
      <c r="V691" s="7">
        <v>3.3890089121372613E-4</v>
      </c>
    </row>
    <row r="692" spans="1:22" x14ac:dyDescent="0.35">
      <c r="A692" s="5">
        <v>2016</v>
      </c>
      <c r="B692" s="14" t="s">
        <v>30</v>
      </c>
      <c r="C692" s="14" t="s">
        <v>48</v>
      </c>
      <c r="D692" s="14">
        <v>2002</v>
      </c>
      <c r="E692" s="14">
        <v>14</v>
      </c>
      <c r="F692" s="14">
        <v>75</v>
      </c>
      <c r="G692" s="14">
        <v>16</v>
      </c>
      <c r="H692" s="14">
        <v>91</v>
      </c>
      <c r="I692" s="14" t="b">
        <v>1</v>
      </c>
      <c r="J692" s="6">
        <v>0.175824175824176</v>
      </c>
      <c r="K692">
        <f t="shared" si="50"/>
        <v>1.7767885035926273E-4</v>
      </c>
      <c r="L692">
        <f t="shared" si="51"/>
        <v>1.3329623038903341E-2</v>
      </c>
      <c r="M692">
        <f t="shared" si="52"/>
        <v>2.3436699848621285E-3</v>
      </c>
      <c r="N692">
        <f t="shared" si="53"/>
        <v>1.3329623038903341E-2</v>
      </c>
      <c r="O692">
        <f t="shared" si="54"/>
        <v>0.18661472254464678</v>
      </c>
      <c r="Q692" s="7">
        <v>666</v>
      </c>
      <c r="R692" s="7">
        <v>1.8430483738445897E-3</v>
      </c>
      <c r="S692" s="7">
        <v>1.0901544523314968E-4</v>
      </c>
      <c r="U692" s="7">
        <v>14.584703046241508</v>
      </c>
      <c r="V692" s="7">
        <v>3.3890089121372613E-4</v>
      </c>
    </row>
    <row r="693" spans="1:22" x14ac:dyDescent="0.35">
      <c r="A693" s="3">
        <v>2013</v>
      </c>
      <c r="B693" s="13" t="s">
        <v>58</v>
      </c>
      <c r="C693" s="13" t="s">
        <v>64</v>
      </c>
      <c r="D693" s="13">
        <v>2001</v>
      </c>
      <c r="E693" s="17">
        <v>12</v>
      </c>
      <c r="F693" s="13">
        <v>136</v>
      </c>
      <c r="G693" s="13">
        <v>29</v>
      </c>
      <c r="H693" s="13">
        <v>165</v>
      </c>
      <c r="I693" s="13" t="b">
        <v>1</v>
      </c>
      <c r="J693" s="4">
        <v>0.175757575757576</v>
      </c>
      <c r="K693">
        <f t="shared" si="50"/>
        <v>3.2216494845360824E-4</v>
      </c>
      <c r="L693">
        <f t="shared" si="51"/>
        <v>1.7948953965443451E-2</v>
      </c>
      <c r="M693">
        <f t="shared" si="52"/>
        <v>3.1546646363506715E-3</v>
      </c>
      <c r="N693">
        <f t="shared" si="53"/>
        <v>1.7948953965443451E-2</v>
      </c>
      <c r="O693">
        <f t="shared" si="54"/>
        <v>0.21538744758532141</v>
      </c>
      <c r="Q693" s="7">
        <v>667</v>
      </c>
      <c r="R693" s="7">
        <v>1.8430483738445897E-3</v>
      </c>
      <c r="S693" s="7">
        <v>1.0901544523314968E-4</v>
      </c>
      <c r="U693" s="7">
        <v>14.606618452772299</v>
      </c>
      <c r="V693" s="7">
        <v>3.3890089121372613E-4</v>
      </c>
    </row>
    <row r="694" spans="1:22" x14ac:dyDescent="0.35">
      <c r="A694" s="3">
        <v>2013</v>
      </c>
      <c r="B694" s="13" t="s">
        <v>102</v>
      </c>
      <c r="C694" s="13" t="s">
        <v>103</v>
      </c>
      <c r="D694" s="13">
        <v>1999</v>
      </c>
      <c r="E694" s="14">
        <v>14</v>
      </c>
      <c r="F694" s="13">
        <v>61</v>
      </c>
      <c r="G694" s="13">
        <v>13</v>
      </c>
      <c r="H694" s="13">
        <v>74</v>
      </c>
      <c r="I694" s="13" t="b">
        <v>1</v>
      </c>
      <c r="J694" s="4">
        <v>0.17567567567567599</v>
      </c>
      <c r="K694">
        <f t="shared" si="50"/>
        <v>1.4448609809434551E-4</v>
      </c>
      <c r="L694">
        <f t="shared" si="51"/>
        <v>1.20202370232182E-2</v>
      </c>
      <c r="M694">
        <f t="shared" si="52"/>
        <v>2.1116632608356336E-3</v>
      </c>
      <c r="N694">
        <f t="shared" si="53"/>
        <v>1.20202370232182E-2</v>
      </c>
      <c r="O694">
        <f t="shared" si="54"/>
        <v>0.1682833183250548</v>
      </c>
      <c r="Q694" s="7">
        <v>668</v>
      </c>
      <c r="R694" s="7">
        <v>2.5294284519525685E-3</v>
      </c>
      <c r="S694" s="7">
        <v>4.1246963563805949E-4</v>
      </c>
      <c r="U694" s="7">
        <v>14.62853385930309</v>
      </c>
      <c r="V694" s="7">
        <v>3.3952559384751378E-4</v>
      </c>
    </row>
    <row r="695" spans="1:22" x14ac:dyDescent="0.35">
      <c r="A695" s="3">
        <v>2017</v>
      </c>
      <c r="B695" s="13" t="s">
        <v>24</v>
      </c>
      <c r="C695" s="13" t="s">
        <v>41</v>
      </c>
      <c r="D695" s="13">
        <v>2004</v>
      </c>
      <c r="E695" s="17">
        <v>13</v>
      </c>
      <c r="F695" s="13">
        <v>230</v>
      </c>
      <c r="G695" s="13">
        <v>49</v>
      </c>
      <c r="H695" s="13">
        <v>279</v>
      </c>
      <c r="I695" s="13" t="b">
        <v>1</v>
      </c>
      <c r="J695" s="4">
        <v>0.175627240143369</v>
      </c>
      <c r="K695">
        <f t="shared" si="50"/>
        <v>5.4475164011246488E-4</v>
      </c>
      <c r="L695">
        <f t="shared" si="51"/>
        <v>2.3339915169350228E-2</v>
      </c>
      <c r="M695">
        <f t="shared" si="52"/>
        <v>4.0991248863733332E-3</v>
      </c>
      <c r="N695">
        <f t="shared" si="53"/>
        <v>2.3339915169350228E-2</v>
      </c>
      <c r="O695">
        <f t="shared" si="54"/>
        <v>0.30341889720155296</v>
      </c>
      <c r="Q695" s="7">
        <v>669</v>
      </c>
      <c r="R695" s="7">
        <v>1.1449061421514905E-3</v>
      </c>
      <c r="S695" s="7">
        <v>1.0560513838395328E-3</v>
      </c>
      <c r="U695" s="7">
        <v>14.650449265833881</v>
      </c>
      <c r="V695" s="7">
        <v>3.4001386922191429E-4</v>
      </c>
    </row>
    <row r="696" spans="1:22" x14ac:dyDescent="0.35">
      <c r="A696" s="3">
        <v>2013</v>
      </c>
      <c r="B696" s="13" t="s">
        <v>24</v>
      </c>
      <c r="C696" s="13" t="s">
        <v>267</v>
      </c>
      <c r="D696" s="13">
        <v>2006</v>
      </c>
      <c r="E696" s="14">
        <v>7</v>
      </c>
      <c r="F696" s="13">
        <v>47</v>
      </c>
      <c r="G696" s="13">
        <v>10</v>
      </c>
      <c r="H696" s="13">
        <v>57</v>
      </c>
      <c r="I696" s="13" t="b">
        <v>1</v>
      </c>
      <c r="J696" s="4">
        <v>0.175438596491228</v>
      </c>
      <c r="K696">
        <f t="shared" si="50"/>
        <v>1.1129334582942831E-4</v>
      </c>
      <c r="L696">
        <f t="shared" si="51"/>
        <v>1.0549566144132577E-2</v>
      </c>
      <c r="M696">
        <f t="shared" si="52"/>
        <v>1.8508010779179954E-3</v>
      </c>
      <c r="N696">
        <f t="shared" si="53"/>
        <v>1.0549566144132577E-2</v>
      </c>
      <c r="O696">
        <f t="shared" si="54"/>
        <v>7.384696300892804E-2</v>
      </c>
      <c r="Q696" s="7">
        <v>670</v>
      </c>
      <c r="R696" s="7">
        <v>1.1449061421514905E-3</v>
      </c>
      <c r="S696" s="7">
        <v>1.0560513838395328E-3</v>
      </c>
      <c r="U696" s="7">
        <v>14.672364672364672</v>
      </c>
      <c r="V696" s="7">
        <v>3.4142063513543681E-4</v>
      </c>
    </row>
    <row r="697" spans="1:22" x14ac:dyDescent="0.35">
      <c r="A697" s="24">
        <v>2014</v>
      </c>
      <c r="B697" s="17" t="s">
        <v>30</v>
      </c>
      <c r="C697" s="17" t="s">
        <v>162</v>
      </c>
      <c r="D697" s="17">
        <v>2001</v>
      </c>
      <c r="E697" s="17">
        <v>13</v>
      </c>
      <c r="F697" s="17">
        <v>47</v>
      </c>
      <c r="G697" s="17">
        <v>10</v>
      </c>
      <c r="H697" s="17">
        <v>57</v>
      </c>
      <c r="I697" s="17" t="b">
        <v>1</v>
      </c>
      <c r="J697" s="25">
        <v>0.175438596491228</v>
      </c>
      <c r="K697">
        <f t="shared" si="50"/>
        <v>1.1129334582942831E-4</v>
      </c>
      <c r="L697">
        <f t="shared" si="51"/>
        <v>1.0549566144132577E-2</v>
      </c>
      <c r="M697">
        <f t="shared" si="52"/>
        <v>1.8508010779179954E-3</v>
      </c>
      <c r="N697">
        <f t="shared" si="53"/>
        <v>1.0549566144132577E-2</v>
      </c>
      <c r="O697">
        <f t="shared" si="54"/>
        <v>0.1371443598737235</v>
      </c>
      <c r="Q697" s="7">
        <v>671</v>
      </c>
      <c r="R697" s="7">
        <v>1.5191182286420552E-3</v>
      </c>
      <c r="S697" s="7">
        <v>6.8183929734896799E-4</v>
      </c>
      <c r="U697" s="7">
        <v>14.694280078895464</v>
      </c>
      <c r="V697" s="7">
        <v>3.4142063513543681E-4</v>
      </c>
    </row>
    <row r="698" spans="1:22" x14ac:dyDescent="0.35">
      <c r="A698" s="3">
        <v>2016</v>
      </c>
      <c r="B698" s="13" t="s">
        <v>37</v>
      </c>
      <c r="C698" s="13" t="s">
        <v>39</v>
      </c>
      <c r="D698" s="13">
        <v>2003</v>
      </c>
      <c r="E698" s="14">
        <v>13</v>
      </c>
      <c r="F698" s="13">
        <v>47</v>
      </c>
      <c r="G698" s="13">
        <v>10</v>
      </c>
      <c r="H698" s="13">
        <v>57</v>
      </c>
      <c r="I698" s="13" t="b">
        <v>1</v>
      </c>
      <c r="J698" s="4">
        <v>0.175438596491228</v>
      </c>
      <c r="K698">
        <f t="shared" si="50"/>
        <v>1.1129334582942831E-4</v>
      </c>
      <c r="L698">
        <f t="shared" si="51"/>
        <v>1.0549566144132577E-2</v>
      </c>
      <c r="M698">
        <f t="shared" si="52"/>
        <v>1.8508010779179954E-3</v>
      </c>
      <c r="N698">
        <f t="shared" si="53"/>
        <v>1.0549566144132577E-2</v>
      </c>
      <c r="O698">
        <f t="shared" si="54"/>
        <v>0.1371443598737235</v>
      </c>
      <c r="Q698" s="7">
        <v>672</v>
      </c>
      <c r="R698" s="7">
        <v>1.8808674323026273E-3</v>
      </c>
      <c r="S698" s="7">
        <v>5.4356718500076949E-4</v>
      </c>
      <c r="U698" s="7">
        <v>14.716195485426255</v>
      </c>
      <c r="V698" s="7">
        <v>3.4142063513543681E-4</v>
      </c>
    </row>
    <row r="699" spans="1:22" x14ac:dyDescent="0.35">
      <c r="A699" s="24">
        <v>2016</v>
      </c>
      <c r="B699" s="17" t="s">
        <v>24</v>
      </c>
      <c r="C699" s="17" t="s">
        <v>71</v>
      </c>
      <c r="D699" s="17">
        <v>2005</v>
      </c>
      <c r="E699" s="17">
        <v>11</v>
      </c>
      <c r="F699" s="17">
        <v>80</v>
      </c>
      <c r="G699" s="17">
        <v>17</v>
      </c>
      <c r="H699" s="17">
        <v>97</v>
      </c>
      <c r="I699" s="17" t="b">
        <v>1</v>
      </c>
      <c r="J699" s="25">
        <v>0.17525773195876301</v>
      </c>
      <c r="K699">
        <f t="shared" si="50"/>
        <v>1.8939393939393939E-4</v>
      </c>
      <c r="L699">
        <f t="shared" si="51"/>
        <v>1.3762047064079507E-2</v>
      </c>
      <c r="M699">
        <f t="shared" si="52"/>
        <v>2.4119051555603279E-3</v>
      </c>
      <c r="N699">
        <f t="shared" si="53"/>
        <v>1.3762047064079507E-2</v>
      </c>
      <c r="O699">
        <f t="shared" si="54"/>
        <v>0.15138251770487457</v>
      </c>
      <c r="Q699" s="7">
        <v>673</v>
      </c>
      <c r="R699" s="7">
        <v>2.0406183694693827E-3</v>
      </c>
      <c r="S699" s="7">
        <v>5.8836564581325355E-4</v>
      </c>
      <c r="U699" s="7">
        <v>14.738110891957046</v>
      </c>
      <c r="V699" s="7">
        <v>3.4142063513543681E-4</v>
      </c>
    </row>
    <row r="700" spans="1:22" x14ac:dyDescent="0.35">
      <c r="A700" s="3">
        <v>2013</v>
      </c>
      <c r="B700" s="13" t="s">
        <v>24</v>
      </c>
      <c r="C700" s="13" t="s">
        <v>71</v>
      </c>
      <c r="D700" s="13">
        <v>2001</v>
      </c>
      <c r="E700" s="14">
        <v>12</v>
      </c>
      <c r="F700" s="13">
        <v>132</v>
      </c>
      <c r="G700" s="13">
        <v>28</v>
      </c>
      <c r="H700" s="13">
        <v>160</v>
      </c>
      <c r="I700" s="13" t="b">
        <v>1</v>
      </c>
      <c r="J700" s="4">
        <v>0.17499999999999999</v>
      </c>
      <c r="K700">
        <f t="shared" si="50"/>
        <v>3.1240237425804435E-4</v>
      </c>
      <c r="L700">
        <f t="shared" si="51"/>
        <v>1.7674908041006729E-2</v>
      </c>
      <c r="M700">
        <f t="shared" si="52"/>
        <v>3.0931089071761773E-3</v>
      </c>
      <c r="N700">
        <f t="shared" si="53"/>
        <v>1.7674908041006729E-2</v>
      </c>
      <c r="O700">
        <f t="shared" si="54"/>
        <v>0.21209889649208075</v>
      </c>
      <c r="Q700" s="7">
        <v>674</v>
      </c>
      <c r="R700" s="7">
        <v>1.816842377546167E-3</v>
      </c>
      <c r="S700" s="7">
        <v>8.1214163773646927E-4</v>
      </c>
      <c r="U700" s="7">
        <v>14.760026298487837</v>
      </c>
      <c r="V700" s="7">
        <v>3.4142063513543681E-4</v>
      </c>
    </row>
    <row r="701" spans="1:22" x14ac:dyDescent="0.35">
      <c r="A701" s="3">
        <v>2016</v>
      </c>
      <c r="B701" s="13" t="s">
        <v>30</v>
      </c>
      <c r="C701" s="13" t="s">
        <v>60</v>
      </c>
      <c r="D701" s="13">
        <v>2001</v>
      </c>
      <c r="E701" s="17">
        <v>15</v>
      </c>
      <c r="F701" s="13">
        <v>99</v>
      </c>
      <c r="G701" s="13">
        <v>21</v>
      </c>
      <c r="H701" s="13">
        <v>120</v>
      </c>
      <c r="I701" s="13" t="b">
        <v>1</v>
      </c>
      <c r="J701" s="4">
        <v>0.17499999999999999</v>
      </c>
      <c r="K701">
        <f t="shared" si="50"/>
        <v>2.3430178069353328E-4</v>
      </c>
      <c r="L701">
        <f t="shared" si="51"/>
        <v>1.5306919373065674E-2</v>
      </c>
      <c r="M701">
        <f t="shared" si="52"/>
        <v>2.6787108902864929E-3</v>
      </c>
      <c r="N701">
        <f t="shared" si="53"/>
        <v>1.5306919373065674E-2</v>
      </c>
      <c r="O701">
        <f t="shared" si="54"/>
        <v>0.22960379059598512</v>
      </c>
      <c r="Q701" s="7">
        <v>675</v>
      </c>
      <c r="R701" s="7">
        <v>1.9487211809222798E-3</v>
      </c>
      <c r="S701" s="7">
        <v>8.700078696778986E-4</v>
      </c>
      <c r="U701" s="7">
        <v>14.781941705018628</v>
      </c>
      <c r="V701" s="7">
        <v>3.4399743120189376E-4</v>
      </c>
    </row>
    <row r="702" spans="1:22" x14ac:dyDescent="0.35">
      <c r="A702" s="3">
        <v>2015</v>
      </c>
      <c r="B702" s="13" t="s">
        <v>24</v>
      </c>
      <c r="C702" s="13" t="s">
        <v>189</v>
      </c>
      <c r="D702" s="13">
        <v>2005</v>
      </c>
      <c r="E702" s="14">
        <v>10</v>
      </c>
      <c r="F702" s="13">
        <v>66</v>
      </c>
      <c r="G702" s="13">
        <v>14</v>
      </c>
      <c r="H702" s="13">
        <v>80</v>
      </c>
      <c r="I702" s="13" t="b">
        <v>1</v>
      </c>
      <c r="J702" s="4">
        <v>0.17499999999999999</v>
      </c>
      <c r="K702">
        <f t="shared" si="50"/>
        <v>1.5620118712902218E-4</v>
      </c>
      <c r="L702">
        <f t="shared" si="51"/>
        <v>1.2498047332644495E-2</v>
      </c>
      <c r="M702">
        <f t="shared" si="52"/>
        <v>2.1871582832127864E-3</v>
      </c>
      <c r="N702">
        <f t="shared" si="53"/>
        <v>1.2498047332644495E-2</v>
      </c>
      <c r="O702">
        <f t="shared" si="54"/>
        <v>0.12498047332644495</v>
      </c>
      <c r="Q702" s="7">
        <v>676</v>
      </c>
      <c r="R702" s="7">
        <v>1.9191838315899292E-3</v>
      </c>
      <c r="S702" s="7">
        <v>1.2450840678769647E-3</v>
      </c>
      <c r="U702" s="7">
        <v>14.803857111549419</v>
      </c>
      <c r="V702" s="7">
        <v>3.4399743120189376E-4</v>
      </c>
    </row>
    <row r="703" spans="1:22" x14ac:dyDescent="0.35">
      <c r="A703" s="3">
        <v>2013</v>
      </c>
      <c r="B703" s="13" t="s">
        <v>118</v>
      </c>
      <c r="C703" s="13" t="s">
        <v>119</v>
      </c>
      <c r="D703" s="13">
        <v>2004</v>
      </c>
      <c r="E703" s="17">
        <v>9</v>
      </c>
      <c r="F703" s="13">
        <v>85</v>
      </c>
      <c r="G703" s="13">
        <v>18</v>
      </c>
      <c r="H703" s="13">
        <v>103</v>
      </c>
      <c r="I703" s="13" t="b">
        <v>1</v>
      </c>
      <c r="J703" s="4">
        <v>0.17475728155339801</v>
      </c>
      <c r="K703">
        <f t="shared" si="50"/>
        <v>2.0110902842861606E-4</v>
      </c>
      <c r="L703">
        <f t="shared" si="51"/>
        <v>1.418129149367631E-2</v>
      </c>
      <c r="M703">
        <f t="shared" si="52"/>
        <v>2.4782839503511992E-3</v>
      </c>
      <c r="N703">
        <f t="shared" si="53"/>
        <v>1.418129149367631E-2</v>
      </c>
      <c r="O703">
        <f t="shared" si="54"/>
        <v>0.12763162344308679</v>
      </c>
      <c r="Q703" s="7">
        <v>677</v>
      </c>
      <c r="R703" s="7">
        <v>2.9975249967111699E-3</v>
      </c>
      <c r="S703" s="7">
        <v>1.6674290275572401E-4</v>
      </c>
      <c r="U703" s="7">
        <v>14.82577251808021</v>
      </c>
      <c r="V703" s="7">
        <v>3.439974312018949E-4</v>
      </c>
    </row>
    <row r="704" spans="1:22" x14ac:dyDescent="0.35">
      <c r="A704" s="3">
        <v>2013</v>
      </c>
      <c r="B704" s="13" t="s">
        <v>186</v>
      </c>
      <c r="C704" s="13" t="s">
        <v>195</v>
      </c>
      <c r="D704" s="13">
        <v>2000</v>
      </c>
      <c r="E704" s="14">
        <v>13</v>
      </c>
      <c r="F704" s="13">
        <v>52</v>
      </c>
      <c r="G704" s="13">
        <v>11</v>
      </c>
      <c r="H704" s="13">
        <v>63</v>
      </c>
      <c r="I704" s="13" t="b">
        <v>1</v>
      </c>
      <c r="J704" s="4">
        <v>0.17460317460317501</v>
      </c>
      <c r="K704">
        <f t="shared" si="50"/>
        <v>1.2300843486410496E-4</v>
      </c>
      <c r="L704">
        <f t="shared" si="51"/>
        <v>1.1090916772932027E-2</v>
      </c>
      <c r="M704">
        <f t="shared" si="52"/>
        <v>1.9365092778135329E-3</v>
      </c>
      <c r="N704">
        <f t="shared" si="53"/>
        <v>1.1090916772932027E-2</v>
      </c>
      <c r="O704">
        <f t="shared" si="54"/>
        <v>0.14418191804811634</v>
      </c>
      <c r="Q704" s="7">
        <v>678</v>
      </c>
      <c r="R704" s="7">
        <v>2.3744787401180981E-3</v>
      </c>
      <c r="S704" s="7">
        <v>6.756292808054302E-4</v>
      </c>
      <c r="U704" s="7">
        <v>14.847687924611002</v>
      </c>
      <c r="V704" s="7">
        <v>3.4457801799677839E-4</v>
      </c>
    </row>
    <row r="705" spans="1:22" x14ac:dyDescent="0.35">
      <c r="A705" s="24">
        <v>2014</v>
      </c>
      <c r="B705" s="17" t="s">
        <v>113</v>
      </c>
      <c r="C705" s="17" t="s">
        <v>258</v>
      </c>
      <c r="D705" s="17">
        <v>2005</v>
      </c>
      <c r="E705" s="17">
        <v>9</v>
      </c>
      <c r="F705" s="17">
        <v>52</v>
      </c>
      <c r="G705" s="17">
        <v>11</v>
      </c>
      <c r="H705" s="17">
        <v>63</v>
      </c>
      <c r="I705" s="17" t="b">
        <v>1</v>
      </c>
      <c r="J705" s="25">
        <v>0.17460317460317501</v>
      </c>
      <c r="K705">
        <f t="shared" si="50"/>
        <v>1.2300843486410496E-4</v>
      </c>
      <c r="L705">
        <f t="shared" si="51"/>
        <v>1.1090916772932027E-2</v>
      </c>
      <c r="M705">
        <f t="shared" si="52"/>
        <v>1.9365092778135329E-3</v>
      </c>
      <c r="N705">
        <f t="shared" si="53"/>
        <v>1.1090916772932027E-2</v>
      </c>
      <c r="O705">
        <f t="shared" si="54"/>
        <v>9.9818250956388244E-2</v>
      </c>
      <c r="Q705" s="7">
        <v>679</v>
      </c>
      <c r="R705" s="7">
        <v>2.3237335251642837E-3</v>
      </c>
      <c r="S705" s="7">
        <v>3.6620890658473288E-4</v>
      </c>
      <c r="U705" s="7">
        <v>14.869603331141793</v>
      </c>
      <c r="V705" s="7">
        <v>3.4465079823161633E-4</v>
      </c>
    </row>
    <row r="706" spans="1:22" x14ac:dyDescent="0.35">
      <c r="A706" s="5">
        <v>2015</v>
      </c>
      <c r="B706" s="14" t="s">
        <v>106</v>
      </c>
      <c r="C706" s="14" t="s">
        <v>217</v>
      </c>
      <c r="D706" s="14">
        <v>2003</v>
      </c>
      <c r="E706" s="14">
        <v>12</v>
      </c>
      <c r="F706" s="14">
        <v>52</v>
      </c>
      <c r="G706" s="14">
        <v>11</v>
      </c>
      <c r="H706" s="14">
        <v>63</v>
      </c>
      <c r="I706" s="14" t="b">
        <v>1</v>
      </c>
      <c r="J706" s="6">
        <v>0.17460317460317501</v>
      </c>
      <c r="K706">
        <f t="shared" si="50"/>
        <v>1.2300843486410496E-4</v>
      </c>
      <c r="L706">
        <f t="shared" si="51"/>
        <v>1.1090916772932027E-2</v>
      </c>
      <c r="M706">
        <f t="shared" si="52"/>
        <v>1.9365092778135329E-3</v>
      </c>
      <c r="N706">
        <f t="shared" si="53"/>
        <v>1.1090916772932027E-2</v>
      </c>
      <c r="O706">
        <f t="shared" si="54"/>
        <v>0.13309100127518431</v>
      </c>
      <c r="Q706" s="7">
        <v>680</v>
      </c>
      <c r="R706" s="7">
        <v>1.9387537727920019E-3</v>
      </c>
      <c r="S706" s="7">
        <v>5.5164899775229188E-4</v>
      </c>
      <c r="U706" s="7">
        <v>14.891518737672584</v>
      </c>
      <c r="V706" s="7">
        <v>3.4663346539250551E-4</v>
      </c>
    </row>
    <row r="707" spans="1:22" x14ac:dyDescent="0.35">
      <c r="A707" s="3">
        <v>2013</v>
      </c>
      <c r="B707" s="13" t="s">
        <v>30</v>
      </c>
      <c r="C707" s="13" t="s">
        <v>60</v>
      </c>
      <c r="D707" s="13">
        <v>2001</v>
      </c>
      <c r="E707" s="17">
        <v>12</v>
      </c>
      <c r="F707" s="13">
        <v>123</v>
      </c>
      <c r="G707" s="13">
        <v>26</v>
      </c>
      <c r="H707" s="13">
        <v>149</v>
      </c>
      <c r="I707" s="13" t="b">
        <v>1</v>
      </c>
      <c r="J707" s="4">
        <v>0.17449664429530201</v>
      </c>
      <c r="K707">
        <f t="shared" si="50"/>
        <v>2.9092471102780382E-4</v>
      </c>
      <c r="L707">
        <f t="shared" si="51"/>
        <v>1.7056515207620922E-2</v>
      </c>
      <c r="M707">
        <f t="shared" si="52"/>
        <v>2.9763046671016373E-3</v>
      </c>
      <c r="N707">
        <f t="shared" si="53"/>
        <v>1.7056515207620922E-2</v>
      </c>
      <c r="O707">
        <f t="shared" si="54"/>
        <v>0.20467818249145106</v>
      </c>
      <c r="Q707" s="7">
        <v>681</v>
      </c>
      <c r="R707" s="7">
        <v>1.5135429101511646E-3</v>
      </c>
      <c r="S707" s="7">
        <v>9.768598603931292E-4</v>
      </c>
      <c r="U707" s="7">
        <v>14.913434144203375</v>
      </c>
      <c r="V707" s="7">
        <v>3.4663346539250551E-4</v>
      </c>
    </row>
    <row r="708" spans="1:22" x14ac:dyDescent="0.35">
      <c r="A708" s="5">
        <v>2015</v>
      </c>
      <c r="B708" s="14" t="s">
        <v>30</v>
      </c>
      <c r="C708" s="14" t="s">
        <v>163</v>
      </c>
      <c r="D708" s="14">
        <v>2005</v>
      </c>
      <c r="E708" s="14">
        <v>10</v>
      </c>
      <c r="F708" s="14">
        <v>71</v>
      </c>
      <c r="G708" s="14">
        <v>15</v>
      </c>
      <c r="H708" s="14">
        <v>86</v>
      </c>
      <c r="I708" s="14" t="b">
        <v>1</v>
      </c>
      <c r="J708" s="6">
        <v>0.17441860465116299</v>
      </c>
      <c r="K708">
        <f t="shared" ref="K708:K771" si="55">H708/$H$1</f>
        <v>1.6791627616369884E-4</v>
      </c>
      <c r="L708">
        <f t="shared" ref="L708:L771" si="56">SQRT(K708)</f>
        <v>1.2958251277224827E-2</v>
      </c>
      <c r="M708">
        <f t="shared" ref="M708:M771" si="57">J708*L708</f>
        <v>2.2601601064927051E-3</v>
      </c>
      <c r="N708">
        <f t="shared" ref="N708:N771" si="58">L708</f>
        <v>1.2958251277224827E-2</v>
      </c>
      <c r="O708">
        <f t="shared" ref="O708:O771" si="59">E708*L708</f>
        <v>0.12958251277224828</v>
      </c>
      <c r="Q708" s="7">
        <v>682</v>
      </c>
      <c r="R708" s="7">
        <v>1.769831958010708E-3</v>
      </c>
      <c r="S708" s="7">
        <v>5.0358433315674531E-4</v>
      </c>
      <c r="U708" s="7">
        <v>14.935349550734166</v>
      </c>
      <c r="V708" s="7">
        <v>3.4663346539250551E-4</v>
      </c>
    </row>
    <row r="709" spans="1:22" x14ac:dyDescent="0.35">
      <c r="A709" s="3">
        <v>2015</v>
      </c>
      <c r="B709" s="13" t="s">
        <v>98</v>
      </c>
      <c r="C709" s="13" t="s">
        <v>41</v>
      </c>
      <c r="D709" s="13">
        <v>2002</v>
      </c>
      <c r="E709" s="17">
        <v>13</v>
      </c>
      <c r="F709" s="13">
        <v>71</v>
      </c>
      <c r="G709" s="13">
        <v>15</v>
      </c>
      <c r="H709" s="13">
        <v>86</v>
      </c>
      <c r="I709" s="13" t="b">
        <v>1</v>
      </c>
      <c r="J709" s="4">
        <v>0.17441860465116299</v>
      </c>
      <c r="K709">
        <f t="shared" si="55"/>
        <v>1.6791627616369884E-4</v>
      </c>
      <c r="L709">
        <f t="shared" si="56"/>
        <v>1.2958251277224827E-2</v>
      </c>
      <c r="M709">
        <f t="shared" si="57"/>
        <v>2.2601601064927051E-3</v>
      </c>
      <c r="N709">
        <f t="shared" si="58"/>
        <v>1.2958251277224827E-2</v>
      </c>
      <c r="O709">
        <f t="shared" si="59"/>
        <v>0.16845726660392274</v>
      </c>
      <c r="Q709" s="7">
        <v>683</v>
      </c>
      <c r="R709" s="7">
        <v>1.0622110034660404E-3</v>
      </c>
      <c r="S709" s="7">
        <v>9.7119434381631167E-4</v>
      </c>
      <c r="U709" s="7">
        <v>14.957264957264957</v>
      </c>
      <c r="V709" s="7">
        <v>3.4663346539250551E-4</v>
      </c>
    </row>
    <row r="710" spans="1:22" x14ac:dyDescent="0.35">
      <c r="A710" s="5">
        <v>2016</v>
      </c>
      <c r="B710" s="14" t="s">
        <v>106</v>
      </c>
      <c r="C710" s="14" t="s">
        <v>174</v>
      </c>
      <c r="D710" s="14">
        <v>2006</v>
      </c>
      <c r="E710" s="14">
        <v>10</v>
      </c>
      <c r="F710" s="14">
        <v>71</v>
      </c>
      <c r="G710" s="14">
        <v>15</v>
      </c>
      <c r="H710" s="14">
        <v>86</v>
      </c>
      <c r="I710" s="14" t="b">
        <v>1</v>
      </c>
      <c r="J710" s="6">
        <v>0.17441860465116299</v>
      </c>
      <c r="K710">
        <f t="shared" si="55"/>
        <v>1.6791627616369884E-4</v>
      </c>
      <c r="L710">
        <f t="shared" si="56"/>
        <v>1.2958251277224827E-2</v>
      </c>
      <c r="M710">
        <f t="shared" si="57"/>
        <v>2.2601601064927051E-3</v>
      </c>
      <c r="N710">
        <f t="shared" si="58"/>
        <v>1.2958251277224827E-2</v>
      </c>
      <c r="O710">
        <f t="shared" si="59"/>
        <v>0.12958251277224828</v>
      </c>
      <c r="Q710" s="7">
        <v>684</v>
      </c>
      <c r="R710" s="7">
        <v>8.8861939570625411E-4</v>
      </c>
      <c r="S710" s="7">
        <v>1.144785951576098E-3</v>
      </c>
      <c r="U710" s="7">
        <v>14.979180363795749</v>
      </c>
      <c r="V710" s="7">
        <v>3.4663346539250551E-4</v>
      </c>
    </row>
    <row r="711" spans="1:22" x14ac:dyDescent="0.35">
      <c r="A711" s="24">
        <v>2014</v>
      </c>
      <c r="B711" s="17" t="s">
        <v>79</v>
      </c>
      <c r="C711" s="17" t="s">
        <v>81</v>
      </c>
      <c r="D711" s="17">
        <v>2004</v>
      </c>
      <c r="E711" s="17">
        <v>10</v>
      </c>
      <c r="F711" s="17">
        <v>180</v>
      </c>
      <c r="G711" s="17">
        <v>38</v>
      </c>
      <c r="H711" s="17">
        <v>218</v>
      </c>
      <c r="I711" s="17" t="b">
        <v>1</v>
      </c>
      <c r="J711" s="25">
        <v>0.17431192660550501</v>
      </c>
      <c r="K711">
        <f t="shared" si="55"/>
        <v>4.2564823492658544E-4</v>
      </c>
      <c r="L711">
        <f t="shared" si="56"/>
        <v>2.0631244143933383E-2</v>
      </c>
      <c r="M711">
        <f t="shared" si="57"/>
        <v>3.596271914997571E-3</v>
      </c>
      <c r="N711">
        <f t="shared" si="58"/>
        <v>2.0631244143933383E-2</v>
      </c>
      <c r="O711">
        <f t="shared" si="59"/>
        <v>0.20631244143933383</v>
      </c>
      <c r="Q711" s="7">
        <v>685</v>
      </c>
      <c r="R711" s="7">
        <v>1.3709059397922275E-3</v>
      </c>
      <c r="S711" s="7">
        <v>3.9007474714540828E-4</v>
      </c>
      <c r="U711" s="7">
        <v>15.00109577032654</v>
      </c>
      <c r="V711" s="7">
        <v>3.4663346539250551E-4</v>
      </c>
    </row>
    <row r="712" spans="1:22" x14ac:dyDescent="0.35">
      <c r="A712" s="3">
        <v>2013</v>
      </c>
      <c r="B712" s="13" t="s">
        <v>52</v>
      </c>
      <c r="C712" s="13" t="s">
        <v>53</v>
      </c>
      <c r="D712" s="13">
        <v>1999</v>
      </c>
      <c r="E712" s="14">
        <v>14</v>
      </c>
      <c r="F712" s="13">
        <v>90</v>
      </c>
      <c r="G712" s="13">
        <v>19</v>
      </c>
      <c r="H712" s="13">
        <v>109</v>
      </c>
      <c r="I712" s="13" t="b">
        <v>1</v>
      </c>
      <c r="J712" s="4">
        <v>0.17431192660550501</v>
      </c>
      <c r="K712">
        <f t="shared" si="55"/>
        <v>2.1282411746329272E-4</v>
      </c>
      <c r="L712">
        <f t="shared" si="56"/>
        <v>1.4588492638490541E-2</v>
      </c>
      <c r="M712">
        <f t="shared" si="57"/>
        <v>2.5429482580855136E-3</v>
      </c>
      <c r="N712">
        <f t="shared" si="58"/>
        <v>1.4588492638490541E-2</v>
      </c>
      <c r="O712">
        <f t="shared" si="59"/>
        <v>0.20423889693886757</v>
      </c>
      <c r="Q712" s="7">
        <v>686</v>
      </c>
      <c r="R712" s="7">
        <v>7.6956697097719259E-4</v>
      </c>
      <c r="S712" s="7">
        <v>9.9141371596044329E-4</v>
      </c>
      <c r="U712" s="7">
        <v>15.023011176857331</v>
      </c>
      <c r="V712" s="7">
        <v>3.469301136841886E-4</v>
      </c>
    </row>
    <row r="713" spans="1:22" x14ac:dyDescent="0.35">
      <c r="A713" s="3">
        <v>2015</v>
      </c>
      <c r="B713" s="13" t="s">
        <v>30</v>
      </c>
      <c r="C713" s="13" t="s">
        <v>60</v>
      </c>
      <c r="D713" s="13">
        <v>2000</v>
      </c>
      <c r="E713" s="17">
        <v>15</v>
      </c>
      <c r="F713" s="13">
        <v>171</v>
      </c>
      <c r="G713" s="13">
        <v>36</v>
      </c>
      <c r="H713" s="13">
        <v>207</v>
      </c>
      <c r="I713" s="13" t="b">
        <v>1</v>
      </c>
      <c r="J713" s="4">
        <v>0.173913043478261</v>
      </c>
      <c r="K713">
        <f t="shared" si="55"/>
        <v>4.0417057169634492E-4</v>
      </c>
      <c r="L713">
        <f t="shared" si="56"/>
        <v>2.0103993924002885E-2</v>
      </c>
      <c r="M713">
        <f t="shared" si="57"/>
        <v>3.4963467693918089E-3</v>
      </c>
      <c r="N713">
        <f t="shared" si="58"/>
        <v>2.0103993924002885E-2</v>
      </c>
      <c r="O713">
        <f t="shared" si="59"/>
        <v>0.3015599088600433</v>
      </c>
      <c r="Q713" s="7">
        <v>687</v>
      </c>
      <c r="R713" s="7">
        <v>1.5212406819959863E-3</v>
      </c>
      <c r="S713" s="7">
        <v>2.3974000494164953E-4</v>
      </c>
      <c r="U713" s="7">
        <v>15.044926583388122</v>
      </c>
      <c r="V713" s="7">
        <v>3.4933104277253717E-4</v>
      </c>
    </row>
    <row r="714" spans="1:22" x14ac:dyDescent="0.35">
      <c r="A714" s="5">
        <v>2016</v>
      </c>
      <c r="B714" s="14" t="s">
        <v>58</v>
      </c>
      <c r="C714" s="14" t="s">
        <v>76</v>
      </c>
      <c r="D714" s="14">
        <v>2003</v>
      </c>
      <c r="E714" s="14">
        <v>13</v>
      </c>
      <c r="F714" s="14">
        <v>76</v>
      </c>
      <c r="G714" s="14">
        <v>16</v>
      </c>
      <c r="H714" s="14">
        <v>92</v>
      </c>
      <c r="I714" s="14" t="b">
        <v>1</v>
      </c>
      <c r="J714" s="6">
        <v>0.173913043478261</v>
      </c>
      <c r="K714">
        <f t="shared" si="55"/>
        <v>1.796313651983755E-4</v>
      </c>
      <c r="L714">
        <f t="shared" si="56"/>
        <v>1.3402662616001922E-2</v>
      </c>
      <c r="M714">
        <f t="shared" si="57"/>
        <v>2.3308978462612058E-3</v>
      </c>
      <c r="N714">
        <f t="shared" si="58"/>
        <v>1.3402662616001922E-2</v>
      </c>
      <c r="O714">
        <f t="shared" si="59"/>
        <v>0.17423461400802498</v>
      </c>
      <c r="Q714" s="7">
        <v>688</v>
      </c>
      <c r="R714" s="7">
        <v>1.5212406819959863E-3</v>
      </c>
      <c r="S714" s="7">
        <v>2.3974000494164953E-4</v>
      </c>
      <c r="U714" s="7">
        <v>15.066841989918913</v>
      </c>
      <c r="V714" s="7">
        <v>3.4933104277253772E-4</v>
      </c>
    </row>
    <row r="715" spans="1:22" x14ac:dyDescent="0.35">
      <c r="A715" s="3">
        <v>2017</v>
      </c>
      <c r="B715" s="13" t="s">
        <v>118</v>
      </c>
      <c r="C715" s="13" t="s">
        <v>119</v>
      </c>
      <c r="D715" s="13">
        <v>2003</v>
      </c>
      <c r="E715" s="17">
        <v>14</v>
      </c>
      <c r="F715" s="13">
        <v>76</v>
      </c>
      <c r="G715" s="13">
        <v>16</v>
      </c>
      <c r="H715" s="13">
        <v>92</v>
      </c>
      <c r="I715" s="13" t="b">
        <v>1</v>
      </c>
      <c r="J715" s="4">
        <v>0.173913043478261</v>
      </c>
      <c r="K715">
        <f t="shared" si="55"/>
        <v>1.796313651983755E-4</v>
      </c>
      <c r="L715">
        <f t="shared" si="56"/>
        <v>1.3402662616001922E-2</v>
      </c>
      <c r="M715">
        <f t="shared" si="57"/>
        <v>2.3308978462612058E-3</v>
      </c>
      <c r="N715">
        <f t="shared" si="58"/>
        <v>1.3402662616001922E-2</v>
      </c>
      <c r="O715">
        <f t="shared" si="59"/>
        <v>0.18763727662402691</v>
      </c>
      <c r="Q715" s="7">
        <v>689</v>
      </c>
      <c r="R715" s="7">
        <v>2.2328604721375865E-3</v>
      </c>
      <c r="S715" s="7">
        <v>1.1080951272454198E-4</v>
      </c>
      <c r="U715" s="7">
        <v>15.088757396449704</v>
      </c>
      <c r="V715" s="7">
        <v>3.4933104277253772E-4</v>
      </c>
    </row>
    <row r="716" spans="1:22" x14ac:dyDescent="0.35">
      <c r="A716" s="3">
        <v>2015</v>
      </c>
      <c r="B716" s="13" t="s">
        <v>118</v>
      </c>
      <c r="C716" s="13" t="s">
        <v>119</v>
      </c>
      <c r="D716" s="13">
        <v>2000</v>
      </c>
      <c r="E716" s="14">
        <v>15</v>
      </c>
      <c r="F716" s="13">
        <v>57</v>
      </c>
      <c r="G716" s="13">
        <v>12</v>
      </c>
      <c r="H716" s="13">
        <v>69</v>
      </c>
      <c r="I716" s="13" t="b">
        <v>1</v>
      </c>
      <c r="J716" s="4">
        <v>0.173913043478261</v>
      </c>
      <c r="K716">
        <f t="shared" si="55"/>
        <v>1.3472352389878162E-4</v>
      </c>
      <c r="L716">
        <f t="shared" si="56"/>
        <v>1.1607046303809666E-2</v>
      </c>
      <c r="M716">
        <f t="shared" si="57"/>
        <v>2.0186167484886391E-3</v>
      </c>
      <c r="N716">
        <f t="shared" si="58"/>
        <v>1.1607046303809666E-2</v>
      </c>
      <c r="O716">
        <f t="shared" si="59"/>
        <v>0.174105694557145</v>
      </c>
      <c r="Q716" s="7">
        <v>690</v>
      </c>
      <c r="R716" s="7">
        <v>2.0320460197377076E-3</v>
      </c>
      <c r="S716" s="7">
        <v>3.1162396512442094E-4</v>
      </c>
      <c r="U716" s="7">
        <v>15.110672802980496</v>
      </c>
      <c r="V716" s="7">
        <v>3.4933104277253772E-4</v>
      </c>
    </row>
    <row r="717" spans="1:22" x14ac:dyDescent="0.35">
      <c r="A717" s="3">
        <v>2016</v>
      </c>
      <c r="B717" s="13" t="s">
        <v>30</v>
      </c>
      <c r="C717" s="13" t="s">
        <v>60</v>
      </c>
      <c r="D717" s="13">
        <v>2002</v>
      </c>
      <c r="E717" s="17">
        <v>14</v>
      </c>
      <c r="F717" s="13">
        <v>57</v>
      </c>
      <c r="G717" s="13">
        <v>12</v>
      </c>
      <c r="H717" s="13">
        <v>69</v>
      </c>
      <c r="I717" s="13" t="b">
        <v>1</v>
      </c>
      <c r="J717" s="4">
        <v>0.173913043478261</v>
      </c>
      <c r="K717">
        <f t="shared" si="55"/>
        <v>1.3472352389878162E-4</v>
      </c>
      <c r="L717">
        <f t="shared" si="56"/>
        <v>1.1607046303809666E-2</v>
      </c>
      <c r="M717">
        <f t="shared" si="57"/>
        <v>2.0186167484886391E-3</v>
      </c>
      <c r="N717">
        <f t="shared" si="58"/>
        <v>1.1607046303809666E-2</v>
      </c>
      <c r="O717">
        <f t="shared" si="59"/>
        <v>0.16249864825333532</v>
      </c>
      <c r="Q717" s="7">
        <v>691</v>
      </c>
      <c r="R717" s="7">
        <v>2.1954320579871418E-3</v>
      </c>
      <c r="S717" s="7">
        <v>9.5923257836352978E-4</v>
      </c>
      <c r="U717" s="7">
        <v>15.132588209511287</v>
      </c>
      <c r="V717" s="7">
        <v>3.4933104277253772E-4</v>
      </c>
    </row>
    <row r="718" spans="1:22" x14ac:dyDescent="0.35">
      <c r="A718" s="5">
        <v>2017</v>
      </c>
      <c r="B718" s="14" t="s">
        <v>24</v>
      </c>
      <c r="C718" s="14" t="s">
        <v>295</v>
      </c>
      <c r="D718" s="14">
        <v>2004</v>
      </c>
      <c r="E718" s="14">
        <v>13</v>
      </c>
      <c r="F718" s="14">
        <v>57</v>
      </c>
      <c r="G718" s="14">
        <v>12</v>
      </c>
      <c r="H718" s="14">
        <v>69</v>
      </c>
      <c r="I718" s="14" t="b">
        <v>1</v>
      </c>
      <c r="J718" s="6">
        <v>0.173913043478261</v>
      </c>
      <c r="K718">
        <f t="shared" si="55"/>
        <v>1.3472352389878162E-4</v>
      </c>
      <c r="L718">
        <f t="shared" si="56"/>
        <v>1.1607046303809666E-2</v>
      </c>
      <c r="M718">
        <f t="shared" si="57"/>
        <v>2.0186167484886391E-3</v>
      </c>
      <c r="N718">
        <f t="shared" si="58"/>
        <v>1.1607046303809666E-2</v>
      </c>
      <c r="O718">
        <f t="shared" si="59"/>
        <v>0.15089160194952567</v>
      </c>
      <c r="Q718" s="7">
        <v>692</v>
      </c>
      <c r="R718" s="7">
        <v>1.8324355255993742E-3</v>
      </c>
      <c r="S718" s="7">
        <v>2.7922773523625941E-4</v>
      </c>
      <c r="U718" s="7">
        <v>15.154503616042078</v>
      </c>
      <c r="V718" s="7">
        <v>3.4933104277253772E-4</v>
      </c>
    </row>
    <row r="719" spans="1:22" x14ac:dyDescent="0.35">
      <c r="A719" s="3">
        <v>2017</v>
      </c>
      <c r="B719" s="13" t="s">
        <v>24</v>
      </c>
      <c r="C719" s="13" t="s">
        <v>57</v>
      </c>
      <c r="D719" s="13">
        <v>2005</v>
      </c>
      <c r="E719" s="17">
        <v>12</v>
      </c>
      <c r="F719" s="13">
        <v>57</v>
      </c>
      <c r="G719" s="13">
        <v>12</v>
      </c>
      <c r="H719" s="13">
        <v>69</v>
      </c>
      <c r="I719" s="13" t="b">
        <v>1</v>
      </c>
      <c r="J719" s="4">
        <v>0.173913043478261</v>
      </c>
      <c r="K719">
        <f t="shared" si="55"/>
        <v>1.3472352389878162E-4</v>
      </c>
      <c r="L719">
        <f t="shared" si="56"/>
        <v>1.1607046303809666E-2</v>
      </c>
      <c r="M719">
        <f t="shared" si="57"/>
        <v>2.0186167484886391E-3</v>
      </c>
      <c r="N719">
        <f t="shared" si="58"/>
        <v>1.1607046303809666E-2</v>
      </c>
      <c r="O719">
        <f t="shared" si="59"/>
        <v>0.13928455564571599</v>
      </c>
      <c r="Q719" s="7">
        <v>693</v>
      </c>
      <c r="R719" s="7">
        <v>3.2064514737108096E-3</v>
      </c>
      <c r="S719" s="7">
        <v>8.9267341266252359E-4</v>
      </c>
      <c r="U719" s="7">
        <v>15.176419022572869</v>
      </c>
      <c r="V719" s="7">
        <v>3.4933104277253772E-4</v>
      </c>
    </row>
    <row r="720" spans="1:22" x14ac:dyDescent="0.35">
      <c r="A720" s="3">
        <v>2017</v>
      </c>
      <c r="B720" s="13" t="s">
        <v>52</v>
      </c>
      <c r="C720" s="13" t="s">
        <v>91</v>
      </c>
      <c r="D720" s="13">
        <v>2007</v>
      </c>
      <c r="E720" s="14">
        <v>10</v>
      </c>
      <c r="F720" s="13">
        <v>138</v>
      </c>
      <c r="G720" s="13">
        <v>29</v>
      </c>
      <c r="H720" s="13">
        <v>167</v>
      </c>
      <c r="I720" s="13" t="b">
        <v>1</v>
      </c>
      <c r="J720" s="4">
        <v>0.17365269461077801</v>
      </c>
      <c r="K720">
        <f t="shared" si="55"/>
        <v>3.2606997813183379E-4</v>
      </c>
      <c r="L720">
        <f t="shared" si="56"/>
        <v>1.8057407846416768E-2</v>
      </c>
      <c r="M720">
        <f t="shared" si="57"/>
        <v>3.1357175302160773E-3</v>
      </c>
      <c r="N720">
        <f t="shared" si="58"/>
        <v>1.8057407846416768E-2</v>
      </c>
      <c r="O720">
        <f t="shared" si="59"/>
        <v>0.18057407846416768</v>
      </c>
      <c r="Q720" s="7">
        <v>694</v>
      </c>
      <c r="R720" s="7">
        <v>4.9571292720187142E-4</v>
      </c>
      <c r="S720" s="7">
        <v>1.355088150716124E-3</v>
      </c>
      <c r="U720" s="7">
        <v>15.19833442910366</v>
      </c>
      <c r="V720" s="7">
        <v>3.4933104277253772E-4</v>
      </c>
    </row>
    <row r="721" spans="1:22" x14ac:dyDescent="0.35">
      <c r="A721" s="3">
        <v>2015</v>
      </c>
      <c r="B721" s="13" t="s">
        <v>52</v>
      </c>
      <c r="C721" s="13" t="s">
        <v>165</v>
      </c>
      <c r="D721" s="13">
        <v>2003</v>
      </c>
      <c r="E721" s="17">
        <v>12</v>
      </c>
      <c r="F721" s="13">
        <v>81</v>
      </c>
      <c r="G721" s="13">
        <v>17</v>
      </c>
      <c r="H721" s="13">
        <v>98</v>
      </c>
      <c r="I721" s="13" t="b">
        <v>1</v>
      </c>
      <c r="J721" s="4">
        <v>0.17346938775510201</v>
      </c>
      <c r="K721">
        <f t="shared" si="55"/>
        <v>1.9134645423305217E-4</v>
      </c>
      <c r="L721">
        <f t="shared" si="56"/>
        <v>1.3832803556512041E-2</v>
      </c>
      <c r="M721">
        <f t="shared" si="57"/>
        <v>2.3995679638847411E-3</v>
      </c>
      <c r="N721">
        <f t="shared" si="58"/>
        <v>1.3832803556512041E-2</v>
      </c>
      <c r="O721">
        <f t="shared" si="59"/>
        <v>0.16599364267814448</v>
      </c>
      <c r="Q721" s="7">
        <v>695</v>
      </c>
      <c r="R721" s="7">
        <v>1.4493056921768273E-3</v>
      </c>
      <c r="S721" s="7">
        <v>4.0149538574116815E-4</v>
      </c>
      <c r="U721" s="7">
        <v>15.220249835634451</v>
      </c>
      <c r="V721" s="7">
        <v>3.4933104277253772E-4</v>
      </c>
    </row>
    <row r="722" spans="1:22" x14ac:dyDescent="0.35">
      <c r="A722" s="3">
        <v>2017</v>
      </c>
      <c r="B722" s="13" t="s">
        <v>33</v>
      </c>
      <c r="C722" s="13" t="s">
        <v>34</v>
      </c>
      <c r="D722" s="13">
        <v>2002</v>
      </c>
      <c r="E722" s="14">
        <v>15</v>
      </c>
      <c r="F722" s="13">
        <v>81</v>
      </c>
      <c r="G722" s="13">
        <v>17</v>
      </c>
      <c r="H722" s="13">
        <v>98</v>
      </c>
      <c r="I722" s="13" t="b">
        <v>1</v>
      </c>
      <c r="J722" s="4">
        <v>0.17346938775510201</v>
      </c>
      <c r="K722">
        <f t="shared" si="55"/>
        <v>1.9134645423305217E-4</v>
      </c>
      <c r="L722">
        <f t="shared" si="56"/>
        <v>1.3832803556512041E-2</v>
      </c>
      <c r="M722">
        <f t="shared" si="57"/>
        <v>2.3995679638847411E-3</v>
      </c>
      <c r="N722">
        <f t="shared" si="58"/>
        <v>1.3832803556512041E-2</v>
      </c>
      <c r="O722">
        <f t="shared" si="59"/>
        <v>0.20749205334768062</v>
      </c>
      <c r="Q722" s="7">
        <v>696</v>
      </c>
      <c r="R722" s="7">
        <v>1.4493056921768273E-3</v>
      </c>
      <c r="S722" s="7">
        <v>4.0149538574116815E-4</v>
      </c>
      <c r="U722" s="7">
        <v>15.242165242165242</v>
      </c>
      <c r="V722" s="7">
        <v>3.4933104277253772E-4</v>
      </c>
    </row>
    <row r="723" spans="1:22" x14ac:dyDescent="0.35">
      <c r="A723" s="3">
        <v>2016</v>
      </c>
      <c r="B723" s="13" t="s">
        <v>52</v>
      </c>
      <c r="C723" s="13" t="s">
        <v>74</v>
      </c>
      <c r="D723" s="13">
        <v>2001</v>
      </c>
      <c r="E723" s="17">
        <v>15</v>
      </c>
      <c r="F723" s="13">
        <v>143</v>
      </c>
      <c r="G723" s="13">
        <v>30</v>
      </c>
      <c r="H723" s="13">
        <v>173</v>
      </c>
      <c r="I723" s="13" t="b">
        <v>1</v>
      </c>
      <c r="J723" s="4">
        <v>0.17341040462427701</v>
      </c>
      <c r="K723">
        <f t="shared" si="55"/>
        <v>3.3778506716651048E-4</v>
      </c>
      <c r="L723">
        <f t="shared" si="56"/>
        <v>1.8378929978823861E-2</v>
      </c>
      <c r="M723">
        <f t="shared" si="57"/>
        <v>3.1870976841891006E-3</v>
      </c>
      <c r="N723">
        <f t="shared" si="58"/>
        <v>1.8378929978823861E-2</v>
      </c>
      <c r="O723">
        <f t="shared" si="59"/>
        <v>0.27568394968235793</v>
      </c>
      <c r="Q723" s="7">
        <v>697</v>
      </c>
      <c r="R723" s="7">
        <v>1.4759801584307178E-3</v>
      </c>
      <c r="S723" s="7">
        <v>9.3592499712961009E-4</v>
      </c>
      <c r="U723" s="7">
        <v>15.264080648696034</v>
      </c>
      <c r="V723" s="7">
        <v>3.5178251876286868E-4</v>
      </c>
    </row>
    <row r="724" spans="1:22" x14ac:dyDescent="0.35">
      <c r="A724" s="3">
        <v>2013</v>
      </c>
      <c r="B724" s="13" t="s">
        <v>30</v>
      </c>
      <c r="C724" s="13" t="s">
        <v>127</v>
      </c>
      <c r="D724" s="13">
        <v>2000</v>
      </c>
      <c r="E724" s="14">
        <v>13</v>
      </c>
      <c r="F724" s="13">
        <v>124</v>
      </c>
      <c r="G724" s="13">
        <v>26</v>
      </c>
      <c r="H724" s="13">
        <v>150</v>
      </c>
      <c r="I724" s="13" t="b">
        <v>1</v>
      </c>
      <c r="J724" s="4">
        <v>0.17333333333333301</v>
      </c>
      <c r="K724">
        <f t="shared" si="55"/>
        <v>2.9287722586691657E-4</v>
      </c>
      <c r="L724">
        <f t="shared" si="56"/>
        <v>1.7113656122141656E-2</v>
      </c>
      <c r="M724">
        <f t="shared" si="57"/>
        <v>2.9663670611712149E-3</v>
      </c>
      <c r="N724">
        <f t="shared" si="58"/>
        <v>1.7113656122141656E-2</v>
      </c>
      <c r="O724">
        <f t="shared" si="59"/>
        <v>0.22247752958784153</v>
      </c>
      <c r="Q724" s="7">
        <v>698</v>
      </c>
      <c r="R724" s="7">
        <v>2.1619120428916973E-3</v>
      </c>
      <c r="S724" s="7">
        <v>9.3119686428447994E-4</v>
      </c>
      <c r="U724" s="7">
        <v>15.285996055226825</v>
      </c>
      <c r="V724" s="7">
        <v>3.5209259596609562E-4</v>
      </c>
    </row>
    <row r="725" spans="1:22" x14ac:dyDescent="0.35">
      <c r="A725" s="24">
        <v>2017</v>
      </c>
      <c r="B725" s="17" t="s">
        <v>52</v>
      </c>
      <c r="C725" s="17" t="s">
        <v>165</v>
      </c>
      <c r="D725" s="17">
        <v>2002</v>
      </c>
      <c r="E725" s="17">
        <v>15</v>
      </c>
      <c r="F725" s="17">
        <v>62</v>
      </c>
      <c r="G725" s="17">
        <v>13</v>
      </c>
      <c r="H725" s="17">
        <v>75</v>
      </c>
      <c r="I725" s="17" t="b">
        <v>1</v>
      </c>
      <c r="J725" s="25">
        <v>0.17333333333333301</v>
      </c>
      <c r="K725">
        <f t="shared" si="55"/>
        <v>1.4643861293345828E-4</v>
      </c>
      <c r="L725">
        <f t="shared" si="56"/>
        <v>1.2101182294861039E-2</v>
      </c>
      <c r="M725">
        <f t="shared" si="57"/>
        <v>2.0975382644425763E-3</v>
      </c>
      <c r="N725">
        <f t="shared" si="58"/>
        <v>1.2101182294861039E-2</v>
      </c>
      <c r="O725">
        <f t="shared" si="59"/>
        <v>0.18151773442291558</v>
      </c>
      <c r="Q725" s="7">
        <v>699</v>
      </c>
      <c r="R725" s="7">
        <v>2.5640796531577917E-3</v>
      </c>
      <c r="S725" s="7">
        <v>1.1463123712870124E-4</v>
      </c>
      <c r="U725" s="7">
        <v>15.307911461757616</v>
      </c>
      <c r="V725" s="7">
        <v>3.5209259596609562E-4</v>
      </c>
    </row>
    <row r="726" spans="1:22" x14ac:dyDescent="0.35">
      <c r="A726" s="5">
        <v>2017</v>
      </c>
      <c r="B726" s="14" t="s">
        <v>94</v>
      </c>
      <c r="C726" s="14" t="s">
        <v>95</v>
      </c>
      <c r="D726" s="14">
        <v>2004</v>
      </c>
      <c r="E726" s="14">
        <v>13</v>
      </c>
      <c r="F726" s="14">
        <v>86</v>
      </c>
      <c r="G726" s="14">
        <v>18</v>
      </c>
      <c r="H726" s="14">
        <v>104</v>
      </c>
      <c r="I726" s="14" t="b">
        <v>1</v>
      </c>
      <c r="J726" s="6">
        <v>0.17307692307692299</v>
      </c>
      <c r="K726">
        <f t="shared" si="55"/>
        <v>2.0306154326772883E-4</v>
      </c>
      <c r="L726">
        <f t="shared" si="56"/>
        <v>1.4249966430407084E-2</v>
      </c>
      <c r="M726">
        <f t="shared" si="57"/>
        <v>2.4663403437243017E-3</v>
      </c>
      <c r="N726">
        <f t="shared" si="58"/>
        <v>1.4249966430407084E-2</v>
      </c>
      <c r="O726">
        <f t="shared" si="59"/>
        <v>0.1852495635952921</v>
      </c>
      <c r="Q726" s="7">
        <v>700</v>
      </c>
      <c r="R726" s="7">
        <v>1.1521295964095114E-3</v>
      </c>
      <c r="S726" s="7">
        <v>1.035028686803275E-3</v>
      </c>
      <c r="U726" s="7">
        <v>15.329826868288407</v>
      </c>
      <c r="V726" s="7">
        <v>3.5209259596609562E-4</v>
      </c>
    </row>
    <row r="727" spans="1:22" x14ac:dyDescent="0.35">
      <c r="A727" s="24">
        <v>2013</v>
      </c>
      <c r="B727" s="17" t="s">
        <v>24</v>
      </c>
      <c r="C727" s="17" t="s">
        <v>370</v>
      </c>
      <c r="D727" s="17">
        <v>2000</v>
      </c>
      <c r="E727" s="17">
        <v>13</v>
      </c>
      <c r="F727" s="17">
        <v>43</v>
      </c>
      <c r="G727" s="17">
        <v>9</v>
      </c>
      <c r="H727" s="17">
        <v>52</v>
      </c>
      <c r="I727" s="17" t="b">
        <v>1</v>
      </c>
      <c r="J727" s="25">
        <v>0.17307692307692299</v>
      </c>
      <c r="K727">
        <f t="shared" si="55"/>
        <v>1.0153077163386442E-4</v>
      </c>
      <c r="L727">
        <f t="shared" si="56"/>
        <v>1.0076247894621511E-2</v>
      </c>
      <c r="M727">
        <f t="shared" si="57"/>
        <v>1.7439659817614145E-3</v>
      </c>
      <c r="N727">
        <f t="shared" si="58"/>
        <v>1.0076247894621511E-2</v>
      </c>
      <c r="O727">
        <f t="shared" si="59"/>
        <v>0.13099122263007965</v>
      </c>
      <c r="Q727" s="7">
        <v>701</v>
      </c>
      <c r="R727" s="7">
        <v>1.0936539963500855E-3</v>
      </c>
      <c r="S727" s="7">
        <v>1.3846299540011136E-3</v>
      </c>
      <c r="U727" s="7">
        <v>15.351742274819198</v>
      </c>
      <c r="V727" s="7">
        <v>3.5209259596609562E-4</v>
      </c>
    </row>
    <row r="728" spans="1:22" x14ac:dyDescent="0.35">
      <c r="A728" s="5">
        <v>2013</v>
      </c>
      <c r="B728" s="14" t="s">
        <v>30</v>
      </c>
      <c r="C728" s="14" t="s">
        <v>280</v>
      </c>
      <c r="D728" s="14">
        <v>1998</v>
      </c>
      <c r="E728" s="14">
        <v>15</v>
      </c>
      <c r="F728" s="14">
        <v>43</v>
      </c>
      <c r="G728" s="14">
        <v>9</v>
      </c>
      <c r="H728" s="14">
        <v>52</v>
      </c>
      <c r="I728" s="14" t="b">
        <v>1</v>
      </c>
      <c r="J728" s="6">
        <v>0.17307692307692299</v>
      </c>
      <c r="K728">
        <f t="shared" si="55"/>
        <v>1.0153077163386442E-4</v>
      </c>
      <c r="L728">
        <f t="shared" si="56"/>
        <v>1.0076247894621511E-2</v>
      </c>
      <c r="M728">
        <f t="shared" si="57"/>
        <v>1.7439659817614145E-3</v>
      </c>
      <c r="N728">
        <f t="shared" si="58"/>
        <v>1.0076247894621511E-2</v>
      </c>
      <c r="O728">
        <f t="shared" si="59"/>
        <v>0.15114371841932267</v>
      </c>
      <c r="Q728" s="7">
        <v>702</v>
      </c>
      <c r="R728" s="7">
        <v>1.5236767646041906E-3</v>
      </c>
      <c r="S728" s="7">
        <v>4.1283251320934234E-4</v>
      </c>
      <c r="U728" s="7">
        <v>15.373657681349989</v>
      </c>
      <c r="V728" s="7">
        <v>3.5209259596609562E-4</v>
      </c>
    </row>
    <row r="729" spans="1:22" x14ac:dyDescent="0.35">
      <c r="A729" s="24">
        <v>2014</v>
      </c>
      <c r="B729" s="17" t="s">
        <v>186</v>
      </c>
      <c r="C729" s="17" t="s">
        <v>372</v>
      </c>
      <c r="D729" s="17">
        <v>2001</v>
      </c>
      <c r="E729" s="17">
        <v>13</v>
      </c>
      <c r="F729" s="17">
        <v>43</v>
      </c>
      <c r="G729" s="17">
        <v>9</v>
      </c>
      <c r="H729" s="17">
        <v>52</v>
      </c>
      <c r="I729" s="17" t="b">
        <v>1</v>
      </c>
      <c r="J729" s="25">
        <v>0.17307692307692299</v>
      </c>
      <c r="K729">
        <f t="shared" si="55"/>
        <v>1.0153077163386442E-4</v>
      </c>
      <c r="L729">
        <f t="shared" si="56"/>
        <v>1.0076247894621511E-2</v>
      </c>
      <c r="M729">
        <f t="shared" si="57"/>
        <v>1.7439659817614145E-3</v>
      </c>
      <c r="N729">
        <f t="shared" si="58"/>
        <v>1.0076247894621511E-2</v>
      </c>
      <c r="O729">
        <f t="shared" si="59"/>
        <v>0.13099122263007965</v>
      </c>
      <c r="Q729" s="7">
        <v>703</v>
      </c>
      <c r="R729" s="7">
        <v>8.5532586769774242E-4</v>
      </c>
      <c r="S729" s="7">
        <v>1.0811834101157906E-3</v>
      </c>
      <c r="U729" s="7">
        <v>15.395573087880781</v>
      </c>
      <c r="V729" s="7">
        <v>3.549206943777698E-4</v>
      </c>
    </row>
    <row r="730" spans="1:22" x14ac:dyDescent="0.35">
      <c r="A730" s="3">
        <v>2016</v>
      </c>
      <c r="B730" s="13" t="s">
        <v>190</v>
      </c>
      <c r="C730" s="13" t="s">
        <v>191</v>
      </c>
      <c r="D730" s="13">
        <v>2002</v>
      </c>
      <c r="E730" s="14">
        <v>14</v>
      </c>
      <c r="F730" s="13">
        <v>43</v>
      </c>
      <c r="G730" s="13">
        <v>9</v>
      </c>
      <c r="H730" s="13">
        <v>52</v>
      </c>
      <c r="I730" s="13" t="b">
        <v>1</v>
      </c>
      <c r="J730" s="4">
        <v>0.17307692307692299</v>
      </c>
      <c r="K730">
        <f t="shared" si="55"/>
        <v>1.0153077163386442E-4</v>
      </c>
      <c r="L730">
        <f t="shared" si="56"/>
        <v>1.0076247894621511E-2</v>
      </c>
      <c r="M730">
        <f t="shared" si="57"/>
        <v>1.7439659817614145E-3</v>
      </c>
      <c r="N730">
        <f t="shared" si="58"/>
        <v>1.0076247894621511E-2</v>
      </c>
      <c r="O730">
        <f t="shared" si="59"/>
        <v>0.14106747052470114</v>
      </c>
      <c r="Q730" s="7">
        <v>704</v>
      </c>
      <c r="R730" s="7">
        <v>1.3565890403775785E-3</v>
      </c>
      <c r="S730" s="7">
        <v>5.7992023743595441E-4</v>
      </c>
      <c r="U730" s="7">
        <v>15.417488494411572</v>
      </c>
      <c r="V730" s="7">
        <v>3.549206943777698E-4</v>
      </c>
    </row>
    <row r="731" spans="1:22" x14ac:dyDescent="0.35">
      <c r="A731" s="24">
        <v>2016</v>
      </c>
      <c r="B731" s="17" t="s">
        <v>26</v>
      </c>
      <c r="C731" s="17" t="s">
        <v>133</v>
      </c>
      <c r="D731" s="17">
        <v>2002</v>
      </c>
      <c r="E731" s="17">
        <v>14</v>
      </c>
      <c r="F731" s="17">
        <v>43</v>
      </c>
      <c r="G731" s="17">
        <v>9</v>
      </c>
      <c r="H731" s="17">
        <v>52</v>
      </c>
      <c r="I731" s="17" t="b">
        <v>1</v>
      </c>
      <c r="J731" s="25">
        <v>0.17307692307692299</v>
      </c>
      <c r="K731">
        <f t="shared" si="55"/>
        <v>1.0153077163386442E-4</v>
      </c>
      <c r="L731">
        <f t="shared" si="56"/>
        <v>1.0076247894621511E-2</v>
      </c>
      <c r="M731">
        <f t="shared" si="57"/>
        <v>1.7439659817614145E-3</v>
      </c>
      <c r="N731">
        <f t="shared" si="58"/>
        <v>1.0076247894621511E-2</v>
      </c>
      <c r="O731">
        <f t="shared" si="59"/>
        <v>0.14106747052470114</v>
      </c>
      <c r="Q731" s="7">
        <v>705</v>
      </c>
      <c r="R731" s="7">
        <v>2.0862731252445452E-3</v>
      </c>
      <c r="S731" s="7">
        <v>8.9003154185709208E-4</v>
      </c>
      <c r="U731" s="7">
        <v>15.439403900942361</v>
      </c>
      <c r="V731" s="7">
        <v>3.549206943777698E-4</v>
      </c>
    </row>
    <row r="732" spans="1:22" x14ac:dyDescent="0.35">
      <c r="A732" s="5">
        <v>2014</v>
      </c>
      <c r="B732" s="14" t="s">
        <v>42</v>
      </c>
      <c r="C732" s="14" t="s">
        <v>182</v>
      </c>
      <c r="D732" s="14">
        <v>1999</v>
      </c>
      <c r="E732" s="14">
        <v>15</v>
      </c>
      <c r="F732" s="14">
        <v>67</v>
      </c>
      <c r="G732" s="14">
        <v>14</v>
      </c>
      <c r="H732" s="14">
        <v>81</v>
      </c>
      <c r="I732" s="14" t="b">
        <v>1</v>
      </c>
      <c r="J732" s="6">
        <v>0.17283950617284</v>
      </c>
      <c r="K732">
        <f t="shared" si="55"/>
        <v>1.5815370196813495E-4</v>
      </c>
      <c r="L732">
        <f t="shared" si="56"/>
        <v>1.2575917539811358E-2</v>
      </c>
      <c r="M732">
        <f t="shared" si="57"/>
        <v>2.173615377251352E-3</v>
      </c>
      <c r="N732">
        <f t="shared" si="58"/>
        <v>1.2575917539811358E-2</v>
      </c>
      <c r="O732">
        <f t="shared" si="59"/>
        <v>0.18863876309717037</v>
      </c>
      <c r="Q732" s="7">
        <v>706</v>
      </c>
      <c r="R732" s="7">
        <v>1.1945533903689486E-3</v>
      </c>
      <c r="S732" s="7">
        <v>1.0656067161237564E-3</v>
      </c>
      <c r="U732" s="7">
        <v>15.461319307473152</v>
      </c>
      <c r="V732" s="7">
        <v>3.549206943777698E-4</v>
      </c>
    </row>
    <row r="733" spans="1:22" x14ac:dyDescent="0.35">
      <c r="A733" s="3">
        <v>2013</v>
      </c>
      <c r="B733" s="13" t="s">
        <v>128</v>
      </c>
      <c r="C733" s="13" t="s">
        <v>129</v>
      </c>
      <c r="D733" s="13">
        <v>2003</v>
      </c>
      <c r="E733" s="17">
        <v>10</v>
      </c>
      <c r="F733" s="13">
        <v>91</v>
      </c>
      <c r="G733" s="13">
        <v>19</v>
      </c>
      <c r="H733" s="13">
        <v>110</v>
      </c>
      <c r="I733" s="13" t="b">
        <v>1</v>
      </c>
      <c r="J733" s="4">
        <v>0.17272727272727301</v>
      </c>
      <c r="K733">
        <f t="shared" si="55"/>
        <v>2.1477663230240549E-4</v>
      </c>
      <c r="L733">
        <f t="shared" si="56"/>
        <v>1.4655259544013729E-2</v>
      </c>
      <c r="M733">
        <f t="shared" si="57"/>
        <v>2.5313630121478301E-3</v>
      </c>
      <c r="N733">
        <f t="shared" si="58"/>
        <v>1.4655259544013729E-2</v>
      </c>
      <c r="O733">
        <f t="shared" si="59"/>
        <v>0.1465525954401373</v>
      </c>
      <c r="Q733" s="7">
        <v>707</v>
      </c>
      <c r="R733" s="7">
        <v>1.7802122931078867E-3</v>
      </c>
      <c r="S733" s="7">
        <v>4.7994781338481837E-4</v>
      </c>
      <c r="U733" s="7">
        <v>15.483234714003943</v>
      </c>
      <c r="V733" s="7">
        <v>3.549206943777698E-4</v>
      </c>
    </row>
    <row r="734" spans="1:22" x14ac:dyDescent="0.35">
      <c r="A734" s="3">
        <v>2016</v>
      </c>
      <c r="B734" s="13" t="s">
        <v>52</v>
      </c>
      <c r="C734" s="13" t="s">
        <v>62</v>
      </c>
      <c r="D734" s="13">
        <v>2001</v>
      </c>
      <c r="E734" s="14">
        <v>15</v>
      </c>
      <c r="F734" s="13">
        <v>91</v>
      </c>
      <c r="G734" s="13">
        <v>19</v>
      </c>
      <c r="H734" s="13">
        <v>110</v>
      </c>
      <c r="I734" s="13" t="b">
        <v>1</v>
      </c>
      <c r="J734" s="4">
        <v>0.17272727272727301</v>
      </c>
      <c r="K734">
        <f t="shared" si="55"/>
        <v>2.1477663230240549E-4</v>
      </c>
      <c r="L734">
        <f t="shared" si="56"/>
        <v>1.4655259544013729E-2</v>
      </c>
      <c r="M734">
        <f t="shared" si="57"/>
        <v>2.5313630121478301E-3</v>
      </c>
      <c r="N734">
        <f t="shared" si="58"/>
        <v>1.4655259544013729E-2</v>
      </c>
      <c r="O734">
        <f t="shared" si="59"/>
        <v>0.21982889316020593</v>
      </c>
      <c r="Q734" s="7">
        <v>708</v>
      </c>
      <c r="R734" s="7">
        <v>1.1945533903689486E-3</v>
      </c>
      <c r="S734" s="7">
        <v>1.0656067161237564E-3</v>
      </c>
      <c r="U734" s="7">
        <v>15.505150120534735</v>
      </c>
      <c r="V734" s="7">
        <v>3.549206943777698E-4</v>
      </c>
    </row>
    <row r="735" spans="1:22" x14ac:dyDescent="0.35">
      <c r="A735" s="24">
        <v>2014</v>
      </c>
      <c r="B735" s="17" t="s">
        <v>79</v>
      </c>
      <c r="C735" s="17" t="s">
        <v>81</v>
      </c>
      <c r="D735" s="17">
        <v>2002</v>
      </c>
      <c r="E735" s="17">
        <v>12</v>
      </c>
      <c r="F735" s="17">
        <v>96</v>
      </c>
      <c r="G735" s="17">
        <v>20</v>
      </c>
      <c r="H735" s="17">
        <v>116</v>
      </c>
      <c r="I735" s="17" t="b">
        <v>1</v>
      </c>
      <c r="J735" s="25">
        <v>0.17241379310344801</v>
      </c>
      <c r="K735">
        <f t="shared" si="55"/>
        <v>2.2649172133708216E-4</v>
      </c>
      <c r="L735">
        <f t="shared" si="56"/>
        <v>1.5049641900626146E-2</v>
      </c>
      <c r="M735">
        <f t="shared" si="57"/>
        <v>2.5947658449355384E-3</v>
      </c>
      <c r="N735">
        <f t="shared" si="58"/>
        <v>1.5049641900626146E-2</v>
      </c>
      <c r="O735">
        <f t="shared" si="59"/>
        <v>0.18059570280751375</v>
      </c>
      <c r="Q735" s="7">
        <v>709</v>
      </c>
      <c r="R735" s="7">
        <v>1.9018864592463128E-3</v>
      </c>
      <c r="S735" s="7">
        <v>1.6943854557512582E-3</v>
      </c>
      <c r="U735" s="7">
        <v>15.527065527065526</v>
      </c>
      <c r="V735" s="7">
        <v>3.549206943777698E-4</v>
      </c>
    </row>
    <row r="736" spans="1:22" x14ac:dyDescent="0.35">
      <c r="A736" s="5">
        <v>2016</v>
      </c>
      <c r="B736" s="14" t="s">
        <v>94</v>
      </c>
      <c r="C736" s="14" t="s">
        <v>95</v>
      </c>
      <c r="D736" s="14">
        <v>2004</v>
      </c>
      <c r="E736" s="14">
        <v>12</v>
      </c>
      <c r="F736" s="14">
        <v>101</v>
      </c>
      <c r="G736" s="14">
        <v>21</v>
      </c>
      <c r="H736" s="14">
        <v>122</v>
      </c>
      <c r="I736" s="14" t="b">
        <v>1</v>
      </c>
      <c r="J736" s="6">
        <v>0.17213114754098399</v>
      </c>
      <c r="K736">
        <f t="shared" si="55"/>
        <v>2.3820681037175882E-4</v>
      </c>
      <c r="L736">
        <f t="shared" si="56"/>
        <v>1.5433949927732655E-2</v>
      </c>
      <c r="M736">
        <f t="shared" si="57"/>
        <v>2.6566635121507091E-3</v>
      </c>
      <c r="N736">
        <f t="shared" si="58"/>
        <v>1.5433949927732655E-2</v>
      </c>
      <c r="O736">
        <f t="shared" si="59"/>
        <v>0.18520739913279186</v>
      </c>
      <c r="Q736" s="7">
        <v>710</v>
      </c>
      <c r="R736" s="7">
        <v>2.2239554947276639E-3</v>
      </c>
      <c r="S736" s="7">
        <v>3.1899276335784973E-4</v>
      </c>
      <c r="U736" s="7">
        <v>15.548980933596317</v>
      </c>
      <c r="V736" s="7">
        <v>3.549206943777698E-4</v>
      </c>
    </row>
    <row r="737" spans="1:22" x14ac:dyDescent="0.35">
      <c r="A737" s="3">
        <v>2013</v>
      </c>
      <c r="B737" s="13" t="s">
        <v>98</v>
      </c>
      <c r="C737" s="13" t="s">
        <v>41</v>
      </c>
      <c r="D737" s="13">
        <v>1999</v>
      </c>
      <c r="E737" s="17">
        <v>14</v>
      </c>
      <c r="F737" s="13">
        <v>77</v>
      </c>
      <c r="G737" s="13">
        <v>16</v>
      </c>
      <c r="H737" s="13">
        <v>93</v>
      </c>
      <c r="I737" s="13" t="b">
        <v>1</v>
      </c>
      <c r="J737" s="4">
        <v>0.17204301075268799</v>
      </c>
      <c r="K737">
        <f t="shared" si="55"/>
        <v>1.8158388003748828E-4</v>
      </c>
      <c r="L737">
        <f t="shared" si="56"/>
        <v>1.3475306305887383E-2</v>
      </c>
      <c r="M737">
        <f t="shared" si="57"/>
        <v>2.3183322676795471E-3</v>
      </c>
      <c r="N737">
        <f t="shared" si="58"/>
        <v>1.3475306305887383E-2</v>
      </c>
      <c r="O737">
        <f t="shared" si="59"/>
        <v>0.18865428828242337</v>
      </c>
      <c r="Q737" s="7">
        <v>711</v>
      </c>
      <c r="R737" s="7">
        <v>3.3676431234392519E-3</v>
      </c>
      <c r="S737" s="7">
        <v>1.2870364595255705E-4</v>
      </c>
      <c r="U737" s="7">
        <v>15.570896340127108</v>
      </c>
      <c r="V737" s="7">
        <v>3.549206943777698E-4</v>
      </c>
    </row>
    <row r="738" spans="1:22" x14ac:dyDescent="0.35">
      <c r="A738" s="3">
        <v>2014</v>
      </c>
      <c r="B738" s="13" t="s">
        <v>190</v>
      </c>
      <c r="C738" s="13" t="s">
        <v>259</v>
      </c>
      <c r="D738" s="13">
        <v>2002</v>
      </c>
      <c r="E738" s="14">
        <v>12</v>
      </c>
      <c r="F738" s="13">
        <v>53</v>
      </c>
      <c r="G738" s="13">
        <v>11</v>
      </c>
      <c r="H738" s="13">
        <v>64</v>
      </c>
      <c r="I738" s="13" t="b">
        <v>1</v>
      </c>
      <c r="J738" s="4">
        <v>0.171875</v>
      </c>
      <c r="K738">
        <f t="shared" si="55"/>
        <v>1.2496094970321776E-4</v>
      </c>
      <c r="L738">
        <f t="shared" si="56"/>
        <v>1.1178593368721207E-2</v>
      </c>
      <c r="M738">
        <f t="shared" si="57"/>
        <v>1.9213207352489574E-3</v>
      </c>
      <c r="N738">
        <f t="shared" si="58"/>
        <v>1.1178593368721207E-2</v>
      </c>
      <c r="O738">
        <f t="shared" si="59"/>
        <v>0.13414312042465448</v>
      </c>
      <c r="Q738" s="7">
        <v>712</v>
      </c>
      <c r="R738" s="7">
        <v>1.8412657880249074E-3</v>
      </c>
      <c r="S738" s="7">
        <v>4.8963205823629842E-4</v>
      </c>
      <c r="U738" s="7">
        <v>15.592811746657899</v>
      </c>
      <c r="V738" s="7">
        <v>3.568443978682636E-4</v>
      </c>
    </row>
    <row r="739" spans="1:22" x14ac:dyDescent="0.35">
      <c r="A739" s="24">
        <v>2014</v>
      </c>
      <c r="B739" s="17" t="s">
        <v>136</v>
      </c>
      <c r="C739" s="17" t="s">
        <v>313</v>
      </c>
      <c r="D739" s="17">
        <v>1999</v>
      </c>
      <c r="E739" s="17">
        <v>15</v>
      </c>
      <c r="F739" s="17">
        <v>53</v>
      </c>
      <c r="G739" s="17">
        <v>11</v>
      </c>
      <c r="H739" s="17">
        <v>64</v>
      </c>
      <c r="I739" s="17" t="b">
        <v>1</v>
      </c>
      <c r="J739" s="25">
        <v>0.171875</v>
      </c>
      <c r="K739">
        <f t="shared" si="55"/>
        <v>1.2496094970321776E-4</v>
      </c>
      <c r="L739">
        <f t="shared" si="56"/>
        <v>1.1178593368721207E-2</v>
      </c>
      <c r="M739">
        <f t="shared" si="57"/>
        <v>1.9213207352489574E-3</v>
      </c>
      <c r="N739">
        <f t="shared" si="58"/>
        <v>1.1178593368721207E-2</v>
      </c>
      <c r="O739">
        <f t="shared" si="59"/>
        <v>0.1676789005308181</v>
      </c>
      <c r="Q739" s="7">
        <v>713</v>
      </c>
      <c r="R739" s="7">
        <v>2.0431806018255372E-3</v>
      </c>
      <c r="S739" s="7">
        <v>2.8771724443566859E-4</v>
      </c>
      <c r="U739" s="7">
        <v>15.61472715318869</v>
      </c>
      <c r="V739" s="7">
        <v>3.568443978682636E-4</v>
      </c>
    </row>
    <row r="740" spans="1:22" x14ac:dyDescent="0.35">
      <c r="A740" s="3">
        <v>2017</v>
      </c>
      <c r="B740" s="13" t="s">
        <v>52</v>
      </c>
      <c r="C740" s="13" t="s">
        <v>202</v>
      </c>
      <c r="D740" s="13">
        <v>2005</v>
      </c>
      <c r="E740" s="14">
        <v>12</v>
      </c>
      <c r="F740" s="13">
        <v>53</v>
      </c>
      <c r="G740" s="13">
        <v>11</v>
      </c>
      <c r="H740" s="13">
        <v>64</v>
      </c>
      <c r="I740" s="13" t="b">
        <v>1</v>
      </c>
      <c r="J740" s="4">
        <v>0.171875</v>
      </c>
      <c r="K740">
        <f t="shared" si="55"/>
        <v>1.2496094970321776E-4</v>
      </c>
      <c r="L740">
        <f t="shared" si="56"/>
        <v>1.1178593368721207E-2</v>
      </c>
      <c r="M740">
        <f t="shared" si="57"/>
        <v>1.9213207352489574E-3</v>
      </c>
      <c r="N740">
        <f t="shared" si="58"/>
        <v>1.1178593368721207E-2</v>
      </c>
      <c r="O740">
        <f t="shared" si="59"/>
        <v>0.13414312042465448</v>
      </c>
      <c r="Q740" s="7">
        <v>714</v>
      </c>
      <c r="R740" s="7">
        <v>1.944309663852244E-3</v>
      </c>
      <c r="S740" s="7">
        <v>7.4307084636395133E-5</v>
      </c>
      <c r="U740" s="7">
        <v>15.636642559719482</v>
      </c>
      <c r="V740" s="7">
        <v>3.568443978682636E-4</v>
      </c>
    </row>
    <row r="741" spans="1:22" x14ac:dyDescent="0.35">
      <c r="A741" s="3">
        <v>2016</v>
      </c>
      <c r="B741" s="13" t="s">
        <v>52</v>
      </c>
      <c r="C741" s="13" t="s">
        <v>74</v>
      </c>
      <c r="D741" s="13">
        <v>2004</v>
      </c>
      <c r="E741" s="17">
        <v>12</v>
      </c>
      <c r="F741" s="13">
        <v>188</v>
      </c>
      <c r="G741" s="13">
        <v>39</v>
      </c>
      <c r="H741" s="13">
        <v>227</v>
      </c>
      <c r="I741" s="13" t="b">
        <v>1</v>
      </c>
      <c r="J741" s="4">
        <v>0.171806167400881</v>
      </c>
      <c r="K741">
        <f t="shared" si="55"/>
        <v>4.4322086847860042E-4</v>
      </c>
      <c r="L741">
        <f t="shared" si="56"/>
        <v>2.1052811415072346E-2</v>
      </c>
      <c r="M741">
        <f t="shared" si="57"/>
        <v>3.617002842237098E-3</v>
      </c>
      <c r="N741">
        <f t="shared" si="58"/>
        <v>2.1052811415072346E-2</v>
      </c>
      <c r="O741">
        <f t="shared" si="59"/>
        <v>0.25263373698086816</v>
      </c>
      <c r="Q741" s="7">
        <v>715</v>
      </c>
      <c r="R741" s="7">
        <v>1.7694463057004932E-3</v>
      </c>
      <c r="S741" s="7">
        <v>2.4917044278814594E-4</v>
      </c>
      <c r="U741" s="7">
        <v>15.658557966250273</v>
      </c>
      <c r="V741" s="7">
        <v>3.5781805424240563E-4</v>
      </c>
    </row>
    <row r="742" spans="1:22" x14ac:dyDescent="0.35">
      <c r="A742" s="3">
        <v>2014</v>
      </c>
      <c r="B742" s="13" t="s">
        <v>33</v>
      </c>
      <c r="C742" s="13" t="s">
        <v>86</v>
      </c>
      <c r="D742" s="13">
        <v>2002</v>
      </c>
      <c r="E742" s="14">
        <v>12</v>
      </c>
      <c r="F742" s="13">
        <v>82</v>
      </c>
      <c r="G742" s="13">
        <v>17</v>
      </c>
      <c r="H742" s="13">
        <v>99</v>
      </c>
      <c r="I742" s="13" t="b">
        <v>1</v>
      </c>
      <c r="J742" s="4">
        <v>0.17171717171717199</v>
      </c>
      <c r="K742">
        <f t="shared" si="55"/>
        <v>1.9329896907216494E-4</v>
      </c>
      <c r="L742">
        <f t="shared" si="56"/>
        <v>1.3903199958001213E-2</v>
      </c>
      <c r="M742">
        <f t="shared" si="57"/>
        <v>2.3874181746062727E-3</v>
      </c>
      <c r="N742">
        <f t="shared" si="58"/>
        <v>1.3903199958001213E-2</v>
      </c>
      <c r="O742">
        <f t="shared" si="59"/>
        <v>0.16683839949601456</v>
      </c>
      <c r="Q742" s="7">
        <v>716</v>
      </c>
      <c r="R742" s="7">
        <v>1.5945829475487432E-3</v>
      </c>
      <c r="S742" s="7">
        <v>4.2403380093989588E-4</v>
      </c>
      <c r="U742" s="7">
        <v>15.680473372781064</v>
      </c>
      <c r="V742" s="7">
        <v>3.5781805424240563E-4</v>
      </c>
    </row>
    <row r="743" spans="1:22" x14ac:dyDescent="0.35">
      <c r="A743" s="24">
        <v>2014</v>
      </c>
      <c r="B743" s="17" t="s">
        <v>24</v>
      </c>
      <c r="C743" s="17" t="s">
        <v>46</v>
      </c>
      <c r="D743" s="17">
        <v>2005</v>
      </c>
      <c r="E743" s="17">
        <v>9</v>
      </c>
      <c r="F743" s="17">
        <v>193</v>
      </c>
      <c r="G743" s="17">
        <v>40</v>
      </c>
      <c r="H743" s="17">
        <v>233</v>
      </c>
      <c r="I743" s="17" t="b">
        <v>1</v>
      </c>
      <c r="J743" s="25">
        <v>0.17167381974248899</v>
      </c>
      <c r="K743">
        <f t="shared" si="55"/>
        <v>4.5493595751327712E-4</v>
      </c>
      <c r="L743">
        <f t="shared" si="56"/>
        <v>2.1329227775830916E-2</v>
      </c>
      <c r="M743">
        <f t="shared" si="57"/>
        <v>3.6616700044344863E-3</v>
      </c>
      <c r="N743">
        <f t="shared" si="58"/>
        <v>2.1329227775830916E-2</v>
      </c>
      <c r="O743">
        <f t="shared" si="59"/>
        <v>0.19196304998247823</v>
      </c>
      <c r="Q743" s="7">
        <v>717</v>
      </c>
      <c r="R743" s="7">
        <v>1.4197195893969929E-3</v>
      </c>
      <c r="S743" s="7">
        <v>5.9889715909164625E-4</v>
      </c>
      <c r="U743" s="7">
        <v>15.702388779311855</v>
      </c>
      <c r="V743" s="7">
        <v>3.5781805424240563E-4</v>
      </c>
    </row>
    <row r="744" spans="1:22" x14ac:dyDescent="0.35">
      <c r="A744" s="5">
        <v>2014</v>
      </c>
      <c r="B744" s="14" t="s">
        <v>58</v>
      </c>
      <c r="C744" s="14" t="s">
        <v>142</v>
      </c>
      <c r="D744" s="14">
        <v>2004</v>
      </c>
      <c r="E744" s="14">
        <v>10</v>
      </c>
      <c r="F744" s="14">
        <v>111</v>
      </c>
      <c r="G744" s="14">
        <v>23</v>
      </c>
      <c r="H744" s="14">
        <v>134</v>
      </c>
      <c r="I744" s="14" t="b">
        <v>1</v>
      </c>
      <c r="J744" s="6">
        <v>0.171641791044776</v>
      </c>
      <c r="K744">
        <f t="shared" si="55"/>
        <v>2.6163698844111215E-4</v>
      </c>
      <c r="L744">
        <f t="shared" si="56"/>
        <v>1.617519670486613E-2</v>
      </c>
      <c r="M744">
        <f t="shared" si="57"/>
        <v>2.7763397329247817E-3</v>
      </c>
      <c r="N744">
        <f t="shared" si="58"/>
        <v>1.617519670486613E-2</v>
      </c>
      <c r="O744">
        <f t="shared" si="59"/>
        <v>0.16175196704866129</v>
      </c>
      <c r="Q744" s="7">
        <v>718</v>
      </c>
      <c r="R744" s="7">
        <v>1.6646179567550111E-3</v>
      </c>
      <c r="S744" s="7">
        <v>1.4710995734610662E-3</v>
      </c>
      <c r="U744" s="7">
        <v>15.724304185842646</v>
      </c>
      <c r="V744" s="7">
        <v>3.5781805424240563E-4</v>
      </c>
    </row>
    <row r="745" spans="1:22" x14ac:dyDescent="0.35">
      <c r="A745" s="3">
        <v>2013</v>
      </c>
      <c r="B745" s="13" t="s">
        <v>58</v>
      </c>
      <c r="C745" s="13" t="s">
        <v>76</v>
      </c>
      <c r="D745" s="13">
        <v>2003</v>
      </c>
      <c r="E745" s="17">
        <v>10</v>
      </c>
      <c r="F745" s="13">
        <v>87</v>
      </c>
      <c r="G745" s="13">
        <v>18</v>
      </c>
      <c r="H745" s="13">
        <v>105</v>
      </c>
      <c r="I745" s="13" t="b">
        <v>1</v>
      </c>
      <c r="J745" s="4">
        <v>0.17142857142857101</v>
      </c>
      <c r="K745">
        <f t="shared" si="55"/>
        <v>2.050140581068416E-4</v>
      </c>
      <c r="L745">
        <f t="shared" si="56"/>
        <v>1.4318311985246083E-2</v>
      </c>
      <c r="M745">
        <f t="shared" si="57"/>
        <v>2.4545677688993226E-3</v>
      </c>
      <c r="N745">
        <f t="shared" si="58"/>
        <v>1.4318311985246083E-2</v>
      </c>
      <c r="O745">
        <f t="shared" si="59"/>
        <v>0.14318311985246082</v>
      </c>
      <c r="Q745" s="7">
        <v>719</v>
      </c>
      <c r="R745" s="7">
        <v>1.6919638012484466E-3</v>
      </c>
      <c r="S745" s="7">
        <v>7.0760416263629454E-4</v>
      </c>
      <c r="U745" s="7">
        <v>15.746219592373437</v>
      </c>
      <c r="V745" s="7">
        <v>3.5781805424240563E-4</v>
      </c>
    </row>
    <row r="746" spans="1:22" x14ac:dyDescent="0.35">
      <c r="A746" s="5">
        <v>2013</v>
      </c>
      <c r="B746" s="14" t="s">
        <v>30</v>
      </c>
      <c r="C746" s="14" t="s">
        <v>289</v>
      </c>
      <c r="D746" s="14">
        <v>2001</v>
      </c>
      <c r="E746" s="14">
        <v>12</v>
      </c>
      <c r="F746" s="14">
        <v>58</v>
      </c>
      <c r="G746" s="14">
        <v>12</v>
      </c>
      <c r="H746" s="14">
        <v>70</v>
      </c>
      <c r="I746" s="14" t="b">
        <v>1</v>
      </c>
      <c r="J746" s="6">
        <v>0.17142857142857101</v>
      </c>
      <c r="K746">
        <f t="shared" si="55"/>
        <v>1.3667603873789442E-4</v>
      </c>
      <c r="L746">
        <f t="shared" si="56"/>
        <v>1.1690852780609908E-2</v>
      </c>
      <c r="M746">
        <f t="shared" si="57"/>
        <v>2.0041461909616936E-3</v>
      </c>
      <c r="N746">
        <f t="shared" si="58"/>
        <v>1.1690852780609908E-2</v>
      </c>
      <c r="O746">
        <f t="shared" si="59"/>
        <v>0.14029023336731888</v>
      </c>
      <c r="Q746" s="7">
        <v>720</v>
      </c>
      <c r="R746" s="7">
        <v>2.3171488188401977E-3</v>
      </c>
      <c r="S746" s="7">
        <v>8.2419145044543458E-5</v>
      </c>
      <c r="U746" s="7">
        <v>15.768134998904229</v>
      </c>
      <c r="V746" s="7">
        <v>3.5781805424240563E-4</v>
      </c>
    </row>
    <row r="747" spans="1:22" x14ac:dyDescent="0.35">
      <c r="A747" s="3">
        <v>2014</v>
      </c>
      <c r="B747" s="13" t="s">
        <v>24</v>
      </c>
      <c r="C747" s="13" t="s">
        <v>220</v>
      </c>
      <c r="D747" s="13">
        <v>2000</v>
      </c>
      <c r="E747" s="17">
        <v>14</v>
      </c>
      <c r="F747" s="13">
        <v>58</v>
      </c>
      <c r="G747" s="13">
        <v>12</v>
      </c>
      <c r="H747" s="13">
        <v>70</v>
      </c>
      <c r="I747" s="13" t="b">
        <v>1</v>
      </c>
      <c r="J747" s="4">
        <v>0.17142857142857101</v>
      </c>
      <c r="K747">
        <f t="shared" si="55"/>
        <v>1.3667603873789442E-4</v>
      </c>
      <c r="L747">
        <f t="shared" si="56"/>
        <v>1.1690852780609908E-2</v>
      </c>
      <c r="M747">
        <f t="shared" si="57"/>
        <v>2.0041461909616936E-3</v>
      </c>
      <c r="N747">
        <f t="shared" si="58"/>
        <v>1.1690852780609908E-2</v>
      </c>
      <c r="O747">
        <f t="shared" si="59"/>
        <v>0.16367193892853871</v>
      </c>
      <c r="Q747" s="7">
        <v>721</v>
      </c>
      <c r="R747" s="7">
        <v>3.0786756797344921E-3</v>
      </c>
      <c r="S747" s="7">
        <v>1.084220044546085E-4</v>
      </c>
      <c r="U747" s="7">
        <v>15.79005040543502</v>
      </c>
      <c r="V747" s="7">
        <v>3.5781805424240563E-4</v>
      </c>
    </row>
    <row r="748" spans="1:22" x14ac:dyDescent="0.35">
      <c r="A748" s="3">
        <v>2014</v>
      </c>
      <c r="B748" s="13" t="s">
        <v>290</v>
      </c>
      <c r="C748" s="13" t="s">
        <v>291</v>
      </c>
      <c r="D748" s="13">
        <v>2006</v>
      </c>
      <c r="E748" s="14">
        <v>8</v>
      </c>
      <c r="F748" s="13">
        <v>58</v>
      </c>
      <c r="G748" s="13">
        <v>12</v>
      </c>
      <c r="H748" s="13">
        <v>70</v>
      </c>
      <c r="I748" s="13" t="b">
        <v>1</v>
      </c>
      <c r="J748" s="4">
        <v>0.17142857142857101</v>
      </c>
      <c r="K748">
        <f t="shared" si="55"/>
        <v>1.3667603873789442E-4</v>
      </c>
      <c r="L748">
        <f t="shared" si="56"/>
        <v>1.1690852780609908E-2</v>
      </c>
      <c r="M748">
        <f t="shared" si="57"/>
        <v>2.0041461909616936E-3</v>
      </c>
      <c r="N748">
        <f t="shared" si="58"/>
        <v>1.1690852780609908E-2</v>
      </c>
      <c r="O748">
        <f t="shared" si="59"/>
        <v>9.3526822244879265E-2</v>
      </c>
      <c r="Q748" s="7">
        <v>722</v>
      </c>
      <c r="R748" s="7">
        <v>2.3510842903782837E-3</v>
      </c>
      <c r="S748" s="7">
        <v>6.152827707929312E-4</v>
      </c>
      <c r="U748" s="7">
        <v>15.811965811965811</v>
      </c>
      <c r="V748" s="7">
        <v>3.5781805424240563E-4</v>
      </c>
    </row>
    <row r="749" spans="1:22" x14ac:dyDescent="0.35">
      <c r="A749" s="24">
        <v>2013</v>
      </c>
      <c r="B749" s="17" t="s">
        <v>24</v>
      </c>
      <c r="C749" s="17" t="s">
        <v>41</v>
      </c>
      <c r="D749" s="17">
        <v>1999</v>
      </c>
      <c r="E749" s="17">
        <v>14</v>
      </c>
      <c r="F749" s="17">
        <v>184</v>
      </c>
      <c r="G749" s="17">
        <v>38</v>
      </c>
      <c r="H749" s="17">
        <v>222</v>
      </c>
      <c r="I749" s="17" t="b">
        <v>1</v>
      </c>
      <c r="J749" s="25">
        <v>0.171171171171171</v>
      </c>
      <c r="K749">
        <f t="shared" si="55"/>
        <v>4.3345829428303653E-4</v>
      </c>
      <c r="L749">
        <f t="shared" si="56"/>
        <v>2.0819661243234398E-2</v>
      </c>
      <c r="M749">
        <f t="shared" si="57"/>
        <v>3.5637257983914699E-3</v>
      </c>
      <c r="N749">
        <f t="shared" si="58"/>
        <v>2.0819661243234398E-2</v>
      </c>
      <c r="O749">
        <f t="shared" si="59"/>
        <v>0.29147525740528157</v>
      </c>
      <c r="Q749" s="7">
        <v>723</v>
      </c>
      <c r="R749" s="7">
        <v>2.0270829515182925E-3</v>
      </c>
      <c r="S749" s="7">
        <v>7.0455312924283791E-5</v>
      </c>
      <c r="U749" s="7">
        <v>15.833881218496602</v>
      </c>
      <c r="V749" s="7">
        <v>3.5781805424240563E-4</v>
      </c>
    </row>
    <row r="750" spans="1:22" x14ac:dyDescent="0.35">
      <c r="A750" s="3">
        <v>2013</v>
      </c>
      <c r="B750" s="13" t="s">
        <v>102</v>
      </c>
      <c r="C750" s="13" t="s">
        <v>103</v>
      </c>
      <c r="D750" s="13">
        <v>2003</v>
      </c>
      <c r="E750" s="14">
        <v>10</v>
      </c>
      <c r="F750" s="13">
        <v>155</v>
      </c>
      <c r="G750" s="13">
        <v>32</v>
      </c>
      <c r="H750" s="13">
        <v>187</v>
      </c>
      <c r="I750" s="13" t="b">
        <v>1</v>
      </c>
      <c r="J750" s="4">
        <v>0.17112299465240599</v>
      </c>
      <c r="K750">
        <f t="shared" si="55"/>
        <v>3.6512027491408935E-4</v>
      </c>
      <c r="L750">
        <f t="shared" si="56"/>
        <v>1.9108120653640676E-2</v>
      </c>
      <c r="M750">
        <f t="shared" si="57"/>
        <v>3.2698388284304819E-3</v>
      </c>
      <c r="N750">
        <f t="shared" si="58"/>
        <v>1.9108120653640676E-2</v>
      </c>
      <c r="O750">
        <f t="shared" si="59"/>
        <v>0.19108120653640676</v>
      </c>
      <c r="Q750" s="7">
        <v>724</v>
      </c>
      <c r="R750" s="7">
        <v>1.9576688916637737E-3</v>
      </c>
      <c r="S750" s="7">
        <v>5.0867145206052794E-4</v>
      </c>
      <c r="U750" s="7">
        <v>15.855796625027393</v>
      </c>
      <c r="V750" s="7">
        <v>3.5781805424240563E-4</v>
      </c>
    </row>
    <row r="751" spans="1:22" x14ac:dyDescent="0.35">
      <c r="A751" s="24">
        <v>2015</v>
      </c>
      <c r="B751" s="17" t="s">
        <v>106</v>
      </c>
      <c r="C751" s="17" t="s">
        <v>217</v>
      </c>
      <c r="D751" s="17">
        <v>2000</v>
      </c>
      <c r="E751" s="17">
        <v>15</v>
      </c>
      <c r="F751" s="17">
        <v>63</v>
      </c>
      <c r="G751" s="17">
        <v>13</v>
      </c>
      <c r="H751" s="17">
        <v>76</v>
      </c>
      <c r="I751" s="17" t="b">
        <v>1</v>
      </c>
      <c r="J751" s="25">
        <v>0.17105263157894701</v>
      </c>
      <c r="K751">
        <f t="shared" si="55"/>
        <v>1.4839112777257108E-4</v>
      </c>
      <c r="L751">
        <f t="shared" si="56"/>
        <v>1.2181589706297413E-2</v>
      </c>
      <c r="M751">
        <f t="shared" si="57"/>
        <v>2.0836929760771846E-3</v>
      </c>
      <c r="N751">
        <f t="shared" si="58"/>
        <v>1.2181589706297413E-2</v>
      </c>
      <c r="O751">
        <f t="shared" si="59"/>
        <v>0.1827238455944612</v>
      </c>
      <c r="Q751" s="7">
        <v>725</v>
      </c>
      <c r="R751" s="7">
        <v>1.3842809486134069E-3</v>
      </c>
      <c r="S751" s="7">
        <v>3.5968503314800756E-4</v>
      </c>
      <c r="U751" s="7">
        <v>15.877712031558184</v>
      </c>
      <c r="V751" s="7">
        <v>3.5814438176507872E-4</v>
      </c>
    </row>
    <row r="752" spans="1:22" x14ac:dyDescent="0.35">
      <c r="A752" s="3">
        <v>2016</v>
      </c>
      <c r="B752" s="13" t="s">
        <v>30</v>
      </c>
      <c r="C752" s="13" t="s">
        <v>196</v>
      </c>
      <c r="D752" s="13">
        <v>2001</v>
      </c>
      <c r="E752" s="14">
        <v>15</v>
      </c>
      <c r="F752" s="13">
        <v>63</v>
      </c>
      <c r="G752" s="13">
        <v>13</v>
      </c>
      <c r="H752" s="13">
        <v>76</v>
      </c>
      <c r="I752" s="13" t="b">
        <v>1</v>
      </c>
      <c r="J752" s="4">
        <v>0.17105263157894701</v>
      </c>
      <c r="K752">
        <f t="shared" si="55"/>
        <v>1.4839112777257108E-4</v>
      </c>
      <c r="L752">
        <f t="shared" si="56"/>
        <v>1.2181589706297413E-2</v>
      </c>
      <c r="M752">
        <f t="shared" si="57"/>
        <v>2.0836929760771846E-3</v>
      </c>
      <c r="N752">
        <f t="shared" si="58"/>
        <v>1.2181589706297413E-2</v>
      </c>
      <c r="O752">
        <f t="shared" si="59"/>
        <v>0.1827238455944612</v>
      </c>
      <c r="Q752" s="7">
        <v>726</v>
      </c>
      <c r="R752" s="7">
        <v>1.6878838633092343E-3</v>
      </c>
      <c r="S752" s="7">
        <v>5.6082118452180189E-5</v>
      </c>
      <c r="U752" s="7">
        <v>15.899627438088975</v>
      </c>
      <c r="V752" s="7">
        <v>3.5814438176507872E-4</v>
      </c>
    </row>
    <row r="753" spans="1:22" x14ac:dyDescent="0.35">
      <c r="A753" s="24">
        <v>2013</v>
      </c>
      <c r="B753" s="17" t="s">
        <v>30</v>
      </c>
      <c r="C753" s="17" t="s">
        <v>56</v>
      </c>
      <c r="D753" s="17">
        <v>2000</v>
      </c>
      <c r="E753" s="17">
        <v>13</v>
      </c>
      <c r="F753" s="17">
        <v>165</v>
      </c>
      <c r="G753" s="17">
        <v>34</v>
      </c>
      <c r="H753" s="17">
        <v>199</v>
      </c>
      <c r="I753" s="17" t="b">
        <v>1</v>
      </c>
      <c r="J753" s="25">
        <v>0.17085427135678399</v>
      </c>
      <c r="K753">
        <f t="shared" si="55"/>
        <v>3.8855045298344268E-4</v>
      </c>
      <c r="L753">
        <f t="shared" si="56"/>
        <v>1.971168315957424E-2</v>
      </c>
      <c r="M753">
        <f t="shared" si="57"/>
        <v>3.3678252634448463E-3</v>
      </c>
      <c r="N753">
        <f t="shared" si="58"/>
        <v>1.971168315957424E-2</v>
      </c>
      <c r="O753">
        <f t="shared" si="59"/>
        <v>0.25625188107446512</v>
      </c>
      <c r="Q753" s="7">
        <v>727</v>
      </c>
      <c r="R753" s="7">
        <v>1.3842809486134069E-3</v>
      </c>
      <c r="S753" s="7">
        <v>3.5968503314800756E-4</v>
      </c>
      <c r="U753" s="7">
        <v>15.921542844619767</v>
      </c>
      <c r="V753" s="7">
        <v>3.5945867749108537E-4</v>
      </c>
    </row>
    <row r="754" spans="1:22" x14ac:dyDescent="0.35">
      <c r="A754" s="5">
        <v>2014</v>
      </c>
      <c r="B754" s="14" t="s">
        <v>102</v>
      </c>
      <c r="C754" s="14" t="s">
        <v>184</v>
      </c>
      <c r="D754" s="14">
        <v>2001</v>
      </c>
      <c r="E754" s="14">
        <v>13</v>
      </c>
      <c r="F754" s="14">
        <v>73</v>
      </c>
      <c r="G754" s="14">
        <v>15</v>
      </c>
      <c r="H754" s="14">
        <v>88</v>
      </c>
      <c r="I754" s="14" t="b">
        <v>1</v>
      </c>
      <c r="J754" s="6">
        <v>0.170454545454545</v>
      </c>
      <c r="K754">
        <f t="shared" si="55"/>
        <v>1.7182130584192441E-4</v>
      </c>
      <c r="L754">
        <f t="shared" si="56"/>
        <v>1.3108062627326908E-2</v>
      </c>
      <c r="M754">
        <f t="shared" si="57"/>
        <v>2.2343288569307168E-3</v>
      </c>
      <c r="N754">
        <f t="shared" si="58"/>
        <v>1.3108062627326908E-2</v>
      </c>
      <c r="O754">
        <f t="shared" si="59"/>
        <v>0.1704048141552498</v>
      </c>
      <c r="Q754" s="7">
        <v>728</v>
      </c>
      <c r="R754" s="7">
        <v>1.5360824059613204E-3</v>
      </c>
      <c r="S754" s="7">
        <v>2.0788357580009409E-4</v>
      </c>
      <c r="U754" s="7">
        <v>15.943458251150558</v>
      </c>
      <c r="V754" s="7">
        <v>3.6078754959234884E-4</v>
      </c>
    </row>
    <row r="755" spans="1:22" x14ac:dyDescent="0.35">
      <c r="A755" s="24">
        <v>2015</v>
      </c>
      <c r="B755" s="17" t="s">
        <v>24</v>
      </c>
      <c r="C755" s="17" t="s">
        <v>199</v>
      </c>
      <c r="D755" s="17">
        <v>2002</v>
      </c>
      <c r="E755" s="17">
        <v>13</v>
      </c>
      <c r="F755" s="17">
        <v>73</v>
      </c>
      <c r="G755" s="17">
        <v>15</v>
      </c>
      <c r="H755" s="17">
        <v>88</v>
      </c>
      <c r="I755" s="17" t="b">
        <v>1</v>
      </c>
      <c r="J755" s="25">
        <v>0.170454545454545</v>
      </c>
      <c r="K755">
        <f t="shared" si="55"/>
        <v>1.7182130584192441E-4</v>
      </c>
      <c r="L755">
        <f t="shared" si="56"/>
        <v>1.3108062627326908E-2</v>
      </c>
      <c r="M755">
        <f t="shared" si="57"/>
        <v>2.2343288569307168E-3</v>
      </c>
      <c r="N755">
        <f t="shared" si="58"/>
        <v>1.3108062627326908E-2</v>
      </c>
      <c r="O755">
        <f t="shared" si="59"/>
        <v>0.1704048141552498</v>
      </c>
      <c r="Q755" s="7">
        <v>729</v>
      </c>
      <c r="R755" s="7">
        <v>1.5360824059613204E-3</v>
      </c>
      <c r="S755" s="7">
        <v>2.0788357580009409E-4</v>
      </c>
      <c r="U755" s="7">
        <v>15.965373657681349</v>
      </c>
      <c r="V755" s="7">
        <v>3.6078754959234884E-4</v>
      </c>
    </row>
    <row r="756" spans="1:22" x14ac:dyDescent="0.35">
      <c r="A756" s="5">
        <v>2013</v>
      </c>
      <c r="B756" s="14" t="s">
        <v>79</v>
      </c>
      <c r="C756" s="14" t="s">
        <v>125</v>
      </c>
      <c r="D756" s="14">
        <v>2004</v>
      </c>
      <c r="E756" s="14">
        <v>9</v>
      </c>
      <c r="F756" s="14">
        <v>112</v>
      </c>
      <c r="G756" s="14">
        <v>23</v>
      </c>
      <c r="H756" s="14">
        <v>135</v>
      </c>
      <c r="I756" s="14" t="b">
        <v>1</v>
      </c>
      <c r="J756" s="6">
        <v>0.17037037037037001</v>
      </c>
      <c r="K756">
        <f t="shared" si="55"/>
        <v>2.6358950328022495E-4</v>
      </c>
      <c r="L756">
        <f t="shared" si="56"/>
        <v>1.6235439731655713E-2</v>
      </c>
      <c r="M756">
        <f t="shared" si="57"/>
        <v>2.7660378802080044E-3</v>
      </c>
      <c r="N756">
        <f t="shared" si="58"/>
        <v>1.6235439731655713E-2</v>
      </c>
      <c r="O756">
        <f t="shared" si="59"/>
        <v>0.1461189575849014</v>
      </c>
      <c r="Q756" s="7">
        <v>730</v>
      </c>
      <c r="R756" s="7">
        <v>2.1066063979118177E-3</v>
      </c>
      <c r="S756" s="7">
        <v>6.7008979339534293E-5</v>
      </c>
      <c r="U756" s="7">
        <v>15.98728906421214</v>
      </c>
      <c r="V756" s="7">
        <v>3.6078754959234884E-4</v>
      </c>
    </row>
    <row r="757" spans="1:22" x14ac:dyDescent="0.35">
      <c r="A757" s="24">
        <v>2015</v>
      </c>
      <c r="B757" s="17" t="s">
        <v>79</v>
      </c>
      <c r="C757" s="17" t="s">
        <v>81</v>
      </c>
      <c r="D757" s="17">
        <v>2004</v>
      </c>
      <c r="E757" s="17">
        <v>11</v>
      </c>
      <c r="F757" s="17">
        <v>151</v>
      </c>
      <c r="G757" s="17">
        <v>31</v>
      </c>
      <c r="H757" s="17">
        <v>182</v>
      </c>
      <c r="I757" s="17" t="b">
        <v>1</v>
      </c>
      <c r="J757" s="25">
        <v>0.17032967032967</v>
      </c>
      <c r="K757">
        <f t="shared" si="55"/>
        <v>3.5535770071852546E-4</v>
      </c>
      <c r="L757">
        <f t="shared" si="56"/>
        <v>1.8850933682937974E-2</v>
      </c>
      <c r="M757">
        <f t="shared" si="57"/>
        <v>3.2108733196212972E-3</v>
      </c>
      <c r="N757">
        <f t="shared" si="58"/>
        <v>1.8850933682937974E-2</v>
      </c>
      <c r="O757">
        <f t="shared" si="59"/>
        <v>0.2073602705123177</v>
      </c>
      <c r="Q757" s="7">
        <v>731</v>
      </c>
      <c r="R757" s="7">
        <v>1.3509917040895453E-3</v>
      </c>
      <c r="S757" s="7">
        <v>1.1803713080582848E-3</v>
      </c>
      <c r="U757" s="7">
        <v>16.00920447074293</v>
      </c>
      <c r="V757" s="7">
        <v>3.6078754959234884E-4</v>
      </c>
    </row>
    <row r="758" spans="1:22" x14ac:dyDescent="0.35">
      <c r="A758" s="3">
        <v>2013</v>
      </c>
      <c r="B758" s="13" t="s">
        <v>30</v>
      </c>
      <c r="C758" s="13" t="s">
        <v>124</v>
      </c>
      <c r="D758" s="13">
        <v>2000</v>
      </c>
      <c r="E758" s="14">
        <v>13</v>
      </c>
      <c r="F758" s="13">
        <v>78</v>
      </c>
      <c r="G758" s="13">
        <v>16</v>
      </c>
      <c r="H758" s="13">
        <v>94</v>
      </c>
      <c r="I758" s="13" t="b">
        <v>1</v>
      </c>
      <c r="J758" s="4">
        <v>0.170212765957447</v>
      </c>
      <c r="K758">
        <f t="shared" si="55"/>
        <v>1.8353639487660108E-4</v>
      </c>
      <c r="L758">
        <f t="shared" si="56"/>
        <v>1.3547560476949386E-2</v>
      </c>
      <c r="M758">
        <f t="shared" si="57"/>
        <v>2.3059677407573451E-3</v>
      </c>
      <c r="N758">
        <f t="shared" si="58"/>
        <v>1.3547560476949386E-2</v>
      </c>
      <c r="O758">
        <f t="shared" si="59"/>
        <v>0.17611828620034203</v>
      </c>
      <c r="Q758" s="7">
        <v>732</v>
      </c>
      <c r="R758" s="7">
        <v>2.4549193663797389E-3</v>
      </c>
      <c r="S758" s="7">
        <v>7.6443645768091168E-5</v>
      </c>
      <c r="U758" s="7">
        <v>16.031119877273721</v>
      </c>
      <c r="V758" s="7">
        <v>3.6078754959234884E-4</v>
      </c>
    </row>
    <row r="759" spans="1:22" x14ac:dyDescent="0.35">
      <c r="A759" s="24">
        <v>2014</v>
      </c>
      <c r="B759" s="17" t="s">
        <v>102</v>
      </c>
      <c r="C759" s="17" t="s">
        <v>103</v>
      </c>
      <c r="D759" s="17">
        <v>2000</v>
      </c>
      <c r="E759" s="17">
        <v>14</v>
      </c>
      <c r="F759" s="17">
        <v>78</v>
      </c>
      <c r="G759" s="17">
        <v>16</v>
      </c>
      <c r="H759" s="17">
        <v>94</v>
      </c>
      <c r="I759" s="17" t="b">
        <v>1</v>
      </c>
      <c r="J759" s="25">
        <v>0.170212765957447</v>
      </c>
      <c r="K759">
        <f t="shared" si="55"/>
        <v>1.8353639487660108E-4</v>
      </c>
      <c r="L759">
        <f t="shared" si="56"/>
        <v>1.3547560476949386E-2</v>
      </c>
      <c r="M759">
        <f t="shared" si="57"/>
        <v>2.3059677407573451E-3</v>
      </c>
      <c r="N759">
        <f t="shared" si="58"/>
        <v>1.3547560476949386E-2</v>
      </c>
      <c r="O759">
        <f t="shared" si="59"/>
        <v>0.18966584667729142</v>
      </c>
      <c r="Q759" s="7">
        <v>733</v>
      </c>
      <c r="R759" s="7">
        <v>1.8408017733775983E-3</v>
      </c>
      <c r="S759" s="7">
        <v>7.5396407155794011E-4</v>
      </c>
      <c r="U759" s="7">
        <v>16.053035283804512</v>
      </c>
      <c r="V759" s="7">
        <v>3.6078754959234884E-4</v>
      </c>
    </row>
    <row r="760" spans="1:22" x14ac:dyDescent="0.35">
      <c r="A760" s="3">
        <v>2013</v>
      </c>
      <c r="B760" s="13" t="s">
        <v>30</v>
      </c>
      <c r="C760" s="13" t="s">
        <v>143</v>
      </c>
      <c r="D760" s="13">
        <v>2002</v>
      </c>
      <c r="E760" s="14">
        <v>11</v>
      </c>
      <c r="F760" s="13">
        <v>122</v>
      </c>
      <c r="G760" s="13">
        <v>25</v>
      </c>
      <c r="H760" s="13">
        <v>147</v>
      </c>
      <c r="I760" s="13" t="b">
        <v>1</v>
      </c>
      <c r="J760" s="4">
        <v>0.17006802721088399</v>
      </c>
      <c r="K760">
        <f t="shared" si="55"/>
        <v>2.8701968134957828E-4</v>
      </c>
      <c r="L760">
        <f t="shared" si="56"/>
        <v>1.6941655212805457E-2</v>
      </c>
      <c r="M760">
        <f t="shared" si="57"/>
        <v>2.8812338797288132E-3</v>
      </c>
      <c r="N760">
        <f t="shared" si="58"/>
        <v>1.6941655212805457E-2</v>
      </c>
      <c r="O760">
        <f t="shared" si="59"/>
        <v>0.18635820734086003</v>
      </c>
      <c r="Q760" s="7">
        <v>734</v>
      </c>
      <c r="R760" s="7">
        <v>1.8878085329066387E-3</v>
      </c>
      <c r="S760" s="7">
        <v>7.688549792440704E-4</v>
      </c>
      <c r="U760" s="7">
        <v>16.074950690335303</v>
      </c>
      <c r="V760" s="7">
        <v>3.6078754959234884E-4</v>
      </c>
    </row>
    <row r="761" spans="1:22" x14ac:dyDescent="0.35">
      <c r="A761" s="24">
        <v>2015</v>
      </c>
      <c r="B761" s="17" t="s">
        <v>24</v>
      </c>
      <c r="C761" s="17" t="s">
        <v>122</v>
      </c>
      <c r="D761" s="17">
        <v>2004</v>
      </c>
      <c r="E761" s="17">
        <v>11</v>
      </c>
      <c r="F761" s="17">
        <v>83</v>
      </c>
      <c r="G761" s="17">
        <v>17</v>
      </c>
      <c r="H761" s="17">
        <v>100</v>
      </c>
      <c r="I761" s="17" t="b">
        <v>1</v>
      </c>
      <c r="J761" s="25">
        <v>0.17</v>
      </c>
      <c r="K761">
        <f t="shared" si="55"/>
        <v>1.9525148391127774E-4</v>
      </c>
      <c r="L761">
        <f t="shared" si="56"/>
        <v>1.3973241710901509E-2</v>
      </c>
      <c r="M761">
        <f t="shared" si="57"/>
        <v>2.3754510908532566E-3</v>
      </c>
      <c r="N761">
        <f t="shared" si="58"/>
        <v>1.3973241710901509E-2</v>
      </c>
      <c r="O761">
        <f t="shared" si="59"/>
        <v>0.1537056588199166</v>
      </c>
      <c r="Q761" s="7">
        <v>735</v>
      </c>
      <c r="R761" s="7">
        <v>2.0542548325415888E-3</v>
      </c>
      <c r="S761" s="7">
        <v>2.6407743513795837E-4</v>
      </c>
      <c r="U761" s="7">
        <v>16.096866096866094</v>
      </c>
      <c r="V761" s="7">
        <v>3.6078754959234884E-4</v>
      </c>
    </row>
    <row r="762" spans="1:22" x14ac:dyDescent="0.35">
      <c r="A762" s="3">
        <v>2016</v>
      </c>
      <c r="B762" s="13" t="s">
        <v>24</v>
      </c>
      <c r="C762" s="13" t="s">
        <v>134</v>
      </c>
      <c r="D762" s="13">
        <v>2002</v>
      </c>
      <c r="E762" s="14">
        <v>14</v>
      </c>
      <c r="F762" s="13">
        <v>83</v>
      </c>
      <c r="G762" s="13">
        <v>17</v>
      </c>
      <c r="H762" s="13">
        <v>100</v>
      </c>
      <c r="I762" s="13" t="b">
        <v>1</v>
      </c>
      <c r="J762" s="4">
        <v>0.17</v>
      </c>
      <c r="K762">
        <f t="shared" si="55"/>
        <v>1.9525148391127774E-4</v>
      </c>
      <c r="L762">
        <f t="shared" si="56"/>
        <v>1.3973241710901509E-2</v>
      </c>
      <c r="M762">
        <f t="shared" si="57"/>
        <v>2.3754510908532566E-3</v>
      </c>
      <c r="N762">
        <f t="shared" si="58"/>
        <v>1.3973241710901509E-2</v>
      </c>
      <c r="O762">
        <f t="shared" si="59"/>
        <v>0.19562538395262113</v>
      </c>
      <c r="Q762" s="7">
        <v>736</v>
      </c>
      <c r="R762" s="7">
        <v>1.3673132312970796E-3</v>
      </c>
      <c r="S762" s="7">
        <v>5.5400750395187786E-4</v>
      </c>
      <c r="U762" s="7">
        <v>16.118781503396885</v>
      </c>
      <c r="V762" s="7">
        <v>3.6213126951192771E-4</v>
      </c>
    </row>
    <row r="763" spans="1:22" x14ac:dyDescent="0.35">
      <c r="A763" s="24">
        <v>2013</v>
      </c>
      <c r="B763" s="17" t="s">
        <v>52</v>
      </c>
      <c r="C763" s="17" t="s">
        <v>131</v>
      </c>
      <c r="D763" s="17">
        <v>2000</v>
      </c>
      <c r="E763" s="17">
        <v>13</v>
      </c>
      <c r="F763" s="17">
        <v>132</v>
      </c>
      <c r="G763" s="17">
        <v>27</v>
      </c>
      <c r="H763" s="17">
        <v>159</v>
      </c>
      <c r="I763" s="17" t="b">
        <v>1</v>
      </c>
      <c r="J763" s="25">
        <v>0.169811320754717</v>
      </c>
      <c r="K763">
        <f t="shared" si="55"/>
        <v>3.104498594189316E-4</v>
      </c>
      <c r="L763">
        <f t="shared" si="56"/>
        <v>1.7619587379360833E-2</v>
      </c>
      <c r="M763">
        <f t="shared" si="57"/>
        <v>2.9920054040424061E-3</v>
      </c>
      <c r="N763">
        <f t="shared" si="58"/>
        <v>1.7619587379360833E-2</v>
      </c>
      <c r="O763">
        <f t="shared" si="59"/>
        <v>0.22905463593169084</v>
      </c>
      <c r="Q763" s="7">
        <v>737</v>
      </c>
      <c r="R763" s="7">
        <v>1.8725390203660601E-3</v>
      </c>
      <c r="S763" s="7">
        <v>4.8781714882897365E-5</v>
      </c>
      <c r="U763" s="7">
        <v>16.140696909927676</v>
      </c>
      <c r="V763" s="7">
        <v>3.6213126951192771E-4</v>
      </c>
    </row>
    <row r="764" spans="1:22" x14ac:dyDescent="0.35">
      <c r="A764" s="5">
        <v>2014</v>
      </c>
      <c r="B764" s="14" t="s">
        <v>37</v>
      </c>
      <c r="C764" s="14" t="s">
        <v>38</v>
      </c>
      <c r="D764" s="14">
        <v>2001</v>
      </c>
      <c r="E764" s="14">
        <v>13</v>
      </c>
      <c r="F764" s="14">
        <v>88</v>
      </c>
      <c r="G764" s="14">
        <v>18</v>
      </c>
      <c r="H764" s="14">
        <v>106</v>
      </c>
      <c r="I764" s="14" t="b">
        <v>1</v>
      </c>
      <c r="J764" s="6">
        <v>0.169811320754717</v>
      </c>
      <c r="K764">
        <f t="shared" si="55"/>
        <v>2.0696657294595438E-4</v>
      </c>
      <c r="L764">
        <f t="shared" si="56"/>
        <v>1.4386332852605432E-2</v>
      </c>
      <c r="M764">
        <f t="shared" si="57"/>
        <v>2.4429621825179039E-3</v>
      </c>
      <c r="N764">
        <f t="shared" si="58"/>
        <v>1.4386332852605432E-2</v>
      </c>
      <c r="O764">
        <f t="shared" si="59"/>
        <v>0.18702232708387062</v>
      </c>
      <c r="Q764" s="7">
        <v>738</v>
      </c>
      <c r="R764" s="7">
        <v>1.3673132312970796E-3</v>
      </c>
      <c r="S764" s="7">
        <v>5.5400750395187786E-4</v>
      </c>
      <c r="U764" s="7">
        <v>16.162612316458468</v>
      </c>
      <c r="V764" s="7">
        <v>3.6383222424281867E-4</v>
      </c>
    </row>
    <row r="765" spans="1:22" x14ac:dyDescent="0.35">
      <c r="A765" s="3">
        <v>2015</v>
      </c>
      <c r="B765" s="13" t="s">
        <v>24</v>
      </c>
      <c r="C765" s="13" t="s">
        <v>71</v>
      </c>
      <c r="D765" s="13">
        <v>2000</v>
      </c>
      <c r="E765" s="17">
        <v>15</v>
      </c>
      <c r="F765" s="13">
        <v>88</v>
      </c>
      <c r="G765" s="13">
        <v>18</v>
      </c>
      <c r="H765" s="13">
        <v>106</v>
      </c>
      <c r="I765" s="13" t="b">
        <v>1</v>
      </c>
      <c r="J765" s="4">
        <v>0.169811320754717</v>
      </c>
      <c r="K765">
        <f t="shared" si="55"/>
        <v>2.0696657294595438E-4</v>
      </c>
      <c r="L765">
        <f t="shared" si="56"/>
        <v>1.4386332852605432E-2</v>
      </c>
      <c r="M765">
        <f t="shared" si="57"/>
        <v>2.4429621825179039E-3</v>
      </c>
      <c r="N765">
        <f t="shared" si="58"/>
        <v>1.4386332852605432E-2</v>
      </c>
      <c r="O765">
        <f t="shared" si="59"/>
        <v>0.21579499278908149</v>
      </c>
      <c r="Q765" s="7">
        <v>739</v>
      </c>
      <c r="R765" s="7">
        <v>2.5750813769088382E-3</v>
      </c>
      <c r="S765" s="7">
        <v>1.0419214653282598E-3</v>
      </c>
      <c r="U765" s="7">
        <v>16.184527722989259</v>
      </c>
      <c r="V765" s="7">
        <v>3.6383222424281867E-4</v>
      </c>
    </row>
    <row r="766" spans="1:22" x14ac:dyDescent="0.35">
      <c r="A766" s="3">
        <v>2013</v>
      </c>
      <c r="B766" s="13" t="s">
        <v>98</v>
      </c>
      <c r="C766" s="13" t="s">
        <v>351</v>
      </c>
      <c r="D766" s="13">
        <v>2000</v>
      </c>
      <c r="E766" s="14">
        <v>13</v>
      </c>
      <c r="F766" s="13">
        <v>44</v>
      </c>
      <c r="G766" s="13">
        <v>9</v>
      </c>
      <c r="H766" s="13">
        <v>53</v>
      </c>
      <c r="I766" s="13" t="b">
        <v>1</v>
      </c>
      <c r="J766" s="4">
        <v>0.169811320754717</v>
      </c>
      <c r="K766">
        <f t="shared" si="55"/>
        <v>1.0348328647297719E-4</v>
      </c>
      <c r="L766">
        <f t="shared" si="56"/>
        <v>1.0172673516484111E-2</v>
      </c>
      <c r="M766">
        <f t="shared" si="57"/>
        <v>1.7274351254406982E-3</v>
      </c>
      <c r="N766">
        <f t="shared" si="58"/>
        <v>1.0172673516484111E-2</v>
      </c>
      <c r="O766">
        <f t="shared" si="59"/>
        <v>0.13224475571429345</v>
      </c>
      <c r="Q766" s="7">
        <v>740</v>
      </c>
      <c r="R766" s="7">
        <v>1.7005743596628154E-3</v>
      </c>
      <c r="S766" s="7">
        <v>6.8684381494345725E-4</v>
      </c>
      <c r="U766" s="7">
        <v>16.20644312952005</v>
      </c>
      <c r="V766" s="7">
        <v>3.6383222424281867E-4</v>
      </c>
    </row>
    <row r="767" spans="1:22" x14ac:dyDescent="0.35">
      <c r="A767" s="24">
        <v>2014</v>
      </c>
      <c r="B767" s="17" t="s">
        <v>102</v>
      </c>
      <c r="C767" s="17" t="s">
        <v>103</v>
      </c>
      <c r="D767" s="17">
        <v>2005</v>
      </c>
      <c r="E767" s="17">
        <v>9</v>
      </c>
      <c r="F767" s="17">
        <v>44</v>
      </c>
      <c r="G767" s="17">
        <v>9</v>
      </c>
      <c r="H767" s="17">
        <v>53</v>
      </c>
      <c r="I767" s="17" t="b">
        <v>1</v>
      </c>
      <c r="J767" s="25">
        <v>0.169811320754717</v>
      </c>
      <c r="K767">
        <f t="shared" si="55"/>
        <v>1.0348328647297719E-4</v>
      </c>
      <c r="L767">
        <f t="shared" si="56"/>
        <v>1.0172673516484111E-2</v>
      </c>
      <c r="M767">
        <f t="shared" si="57"/>
        <v>1.7274351254406982E-3</v>
      </c>
      <c r="N767">
        <f t="shared" si="58"/>
        <v>1.0172673516484111E-2</v>
      </c>
      <c r="O767">
        <f t="shared" si="59"/>
        <v>9.1554061648356999E-2</v>
      </c>
      <c r="Q767" s="7">
        <v>741</v>
      </c>
      <c r="R767" s="7">
        <v>1.6448992115069741E-3</v>
      </c>
      <c r="S767" s="7">
        <v>2.016770792927512E-3</v>
      </c>
      <c r="U767" s="7">
        <v>16.228358536050841</v>
      </c>
      <c r="V767" s="7">
        <v>3.6383222424281867E-4</v>
      </c>
    </row>
    <row r="768" spans="1:22" x14ac:dyDescent="0.35">
      <c r="A768" s="3">
        <v>2014</v>
      </c>
      <c r="B768" s="13" t="s">
        <v>269</v>
      </c>
      <c r="C768" s="13" t="s">
        <v>270</v>
      </c>
      <c r="D768" s="13">
        <v>1999</v>
      </c>
      <c r="E768" s="14">
        <v>15</v>
      </c>
      <c r="F768" s="13">
        <v>44</v>
      </c>
      <c r="G768" s="13">
        <v>9</v>
      </c>
      <c r="H768" s="13">
        <v>53</v>
      </c>
      <c r="I768" s="13" t="b">
        <v>1</v>
      </c>
      <c r="J768" s="4">
        <v>0.169811320754717</v>
      </c>
      <c r="K768">
        <f t="shared" si="55"/>
        <v>1.0348328647297719E-4</v>
      </c>
      <c r="L768">
        <f t="shared" si="56"/>
        <v>1.0172673516484111E-2</v>
      </c>
      <c r="M768">
        <f t="shared" si="57"/>
        <v>1.7274351254406982E-3</v>
      </c>
      <c r="N768">
        <f t="shared" si="58"/>
        <v>1.0172673516484111E-2</v>
      </c>
      <c r="O768">
        <f t="shared" si="59"/>
        <v>0.15259010274726167</v>
      </c>
      <c r="Q768" s="7">
        <v>742</v>
      </c>
      <c r="R768" s="7">
        <v>1.4911067589530921E-3</v>
      </c>
      <c r="S768" s="7">
        <v>1.2852329739716896E-3</v>
      </c>
      <c r="U768" s="7">
        <v>16.250273942581632</v>
      </c>
      <c r="V768" s="7">
        <v>3.6383222424281867E-4</v>
      </c>
    </row>
    <row r="769" spans="1:22" x14ac:dyDescent="0.35">
      <c r="A769" s="24">
        <v>2015</v>
      </c>
      <c r="B769" s="17" t="s">
        <v>37</v>
      </c>
      <c r="C769" s="17" t="s">
        <v>157</v>
      </c>
      <c r="D769" s="17">
        <v>2002</v>
      </c>
      <c r="E769" s="17">
        <v>13</v>
      </c>
      <c r="F769" s="17">
        <v>44</v>
      </c>
      <c r="G769" s="17">
        <v>9</v>
      </c>
      <c r="H769" s="17">
        <v>53</v>
      </c>
      <c r="I769" s="17" t="b">
        <v>1</v>
      </c>
      <c r="J769" s="25">
        <v>0.169811320754717</v>
      </c>
      <c r="K769">
        <f t="shared" si="55"/>
        <v>1.0348328647297719E-4</v>
      </c>
      <c r="L769">
        <f t="shared" si="56"/>
        <v>1.0172673516484111E-2</v>
      </c>
      <c r="M769">
        <f t="shared" si="57"/>
        <v>1.7274351254406982E-3</v>
      </c>
      <c r="N769">
        <f t="shared" si="58"/>
        <v>1.0172673516484111E-2</v>
      </c>
      <c r="O769">
        <f t="shared" si="59"/>
        <v>0.13224475571429345</v>
      </c>
      <c r="Q769" s="7">
        <v>743</v>
      </c>
      <c r="R769" s="7">
        <v>1.3199302714863768E-3</v>
      </c>
      <c r="S769" s="7">
        <v>1.1346374974129459E-3</v>
      </c>
      <c r="U769" s="7">
        <v>16.272189349112423</v>
      </c>
      <c r="V769" s="7">
        <v>3.6460551358329503E-4</v>
      </c>
    </row>
    <row r="770" spans="1:22" x14ac:dyDescent="0.35">
      <c r="A770" s="3">
        <v>2015</v>
      </c>
      <c r="B770" s="13" t="s">
        <v>136</v>
      </c>
      <c r="C770" s="13" t="s">
        <v>313</v>
      </c>
      <c r="D770" s="13">
        <v>2001</v>
      </c>
      <c r="E770" s="14">
        <v>14</v>
      </c>
      <c r="F770" s="13">
        <v>44</v>
      </c>
      <c r="G770" s="13">
        <v>9</v>
      </c>
      <c r="H770" s="13">
        <v>53</v>
      </c>
      <c r="I770" s="13" t="b">
        <v>1</v>
      </c>
      <c r="J770" s="4">
        <v>0.169811320754717</v>
      </c>
      <c r="K770">
        <f t="shared" si="55"/>
        <v>1.0348328647297719E-4</v>
      </c>
      <c r="L770">
        <f t="shared" si="56"/>
        <v>1.0172673516484111E-2</v>
      </c>
      <c r="M770">
        <f t="shared" si="57"/>
        <v>1.7274351254406982E-3</v>
      </c>
      <c r="N770">
        <f t="shared" si="58"/>
        <v>1.0172673516484111E-2</v>
      </c>
      <c r="O770">
        <f t="shared" si="59"/>
        <v>0.14241742923077755</v>
      </c>
      <c r="Q770" s="7">
        <v>744</v>
      </c>
      <c r="R770" s="7">
        <v>1.4299704054717586E-3</v>
      </c>
      <c r="S770" s="7">
        <v>5.7417578548993493E-4</v>
      </c>
      <c r="U770" s="7">
        <v>16.294104755643215</v>
      </c>
      <c r="V770" s="7">
        <v>3.6486437447041747E-4</v>
      </c>
    </row>
    <row r="771" spans="1:22" x14ac:dyDescent="0.35">
      <c r="A771" s="24">
        <v>2015</v>
      </c>
      <c r="B771" s="17" t="s">
        <v>128</v>
      </c>
      <c r="C771" s="17" t="s">
        <v>173</v>
      </c>
      <c r="D771" s="17">
        <v>2004</v>
      </c>
      <c r="E771" s="17">
        <v>11</v>
      </c>
      <c r="F771" s="17">
        <v>44</v>
      </c>
      <c r="G771" s="17">
        <v>9</v>
      </c>
      <c r="H771" s="17">
        <v>53</v>
      </c>
      <c r="I771" s="17" t="b">
        <v>1</v>
      </c>
      <c r="J771" s="25">
        <v>0.169811320754717</v>
      </c>
      <c r="K771">
        <f t="shared" si="55"/>
        <v>1.0348328647297719E-4</v>
      </c>
      <c r="L771">
        <f t="shared" si="56"/>
        <v>1.0172673516484111E-2</v>
      </c>
      <c r="M771">
        <f t="shared" si="57"/>
        <v>1.7274351254406982E-3</v>
      </c>
      <c r="N771">
        <f t="shared" si="58"/>
        <v>1.0172673516484111E-2</v>
      </c>
      <c r="O771">
        <f t="shared" si="59"/>
        <v>0.11189940868132522</v>
      </c>
      <c r="Q771" s="7">
        <v>745</v>
      </c>
      <c r="R771" s="7">
        <v>1.7822222572118859E-3</v>
      </c>
      <c r="S771" s="7">
        <v>2.2192393374980768E-4</v>
      </c>
      <c r="U771" s="7">
        <v>16.316020162174006</v>
      </c>
      <c r="V771" s="7">
        <v>3.6486437447041747E-4</v>
      </c>
    </row>
    <row r="772" spans="1:22" x14ac:dyDescent="0.35">
      <c r="A772" s="3">
        <v>2016</v>
      </c>
      <c r="B772" s="13" t="s">
        <v>30</v>
      </c>
      <c r="C772" s="13" t="s">
        <v>196</v>
      </c>
      <c r="D772" s="13">
        <v>2002</v>
      </c>
      <c r="E772" s="14">
        <v>14</v>
      </c>
      <c r="F772" s="13">
        <v>44</v>
      </c>
      <c r="G772" s="13">
        <v>9</v>
      </c>
      <c r="H772" s="13">
        <v>53</v>
      </c>
      <c r="I772" s="13" t="b">
        <v>1</v>
      </c>
      <c r="J772" s="4">
        <v>0.169811320754717</v>
      </c>
      <c r="K772">
        <f t="shared" ref="K772:K835" si="60">H772/$H$1</f>
        <v>1.0348328647297719E-4</v>
      </c>
      <c r="L772">
        <f t="shared" ref="L772:L835" si="61">SQRT(K772)</f>
        <v>1.0172673516484111E-2</v>
      </c>
      <c r="M772">
        <f t="shared" ref="M772:M835" si="62">J772*L772</f>
        <v>1.7274351254406982E-3</v>
      </c>
      <c r="N772">
        <f t="shared" ref="N772:N835" si="63">L772</f>
        <v>1.0172673516484111E-2</v>
      </c>
      <c r="O772">
        <f t="shared" ref="O772:O835" si="64">E772*L772</f>
        <v>0.14241742923077755</v>
      </c>
      <c r="Q772" s="7">
        <v>746</v>
      </c>
      <c r="R772" s="7">
        <v>7.254667019915051E-4</v>
      </c>
      <c r="S772" s="7">
        <v>1.2786794889701886E-3</v>
      </c>
      <c r="U772" s="7">
        <v>16.337935568704797</v>
      </c>
      <c r="V772" s="7">
        <v>3.6695530490903327E-4</v>
      </c>
    </row>
    <row r="773" spans="1:22" x14ac:dyDescent="0.35">
      <c r="A773" s="24">
        <v>2017</v>
      </c>
      <c r="B773" s="17" t="s">
        <v>92</v>
      </c>
      <c r="C773" s="17" t="s">
        <v>288</v>
      </c>
      <c r="D773" s="17">
        <v>2006</v>
      </c>
      <c r="E773" s="17">
        <v>11</v>
      </c>
      <c r="F773" s="17">
        <v>44</v>
      </c>
      <c r="G773" s="17">
        <v>9</v>
      </c>
      <c r="H773" s="17">
        <v>53</v>
      </c>
      <c r="I773" s="17" t="b">
        <v>1</v>
      </c>
      <c r="J773" s="25">
        <v>0.169811320754717</v>
      </c>
      <c r="K773">
        <f t="shared" si="60"/>
        <v>1.0348328647297719E-4</v>
      </c>
      <c r="L773">
        <f t="shared" si="61"/>
        <v>1.0172673516484111E-2</v>
      </c>
      <c r="M773">
        <f t="shared" si="62"/>
        <v>1.7274351254406982E-3</v>
      </c>
      <c r="N773">
        <f t="shared" si="63"/>
        <v>1.0172673516484111E-2</v>
      </c>
      <c r="O773">
        <f t="shared" si="64"/>
        <v>0.11189940868132522</v>
      </c>
      <c r="Q773" s="7">
        <v>747</v>
      </c>
      <c r="R773" s="7">
        <v>3.1738714319322955E-3</v>
      </c>
      <c r="S773" s="7">
        <v>3.8985436645917445E-4</v>
      </c>
      <c r="U773" s="7">
        <v>16.359850975235588</v>
      </c>
      <c r="V773" s="7">
        <v>3.6695530490903327E-4</v>
      </c>
    </row>
    <row r="774" spans="1:22" x14ac:dyDescent="0.35">
      <c r="A774" s="3">
        <v>2013</v>
      </c>
      <c r="B774" s="13" t="s">
        <v>30</v>
      </c>
      <c r="C774" s="13" t="s">
        <v>47</v>
      </c>
      <c r="D774" s="13">
        <v>2004</v>
      </c>
      <c r="E774" s="14">
        <v>9</v>
      </c>
      <c r="F774" s="13">
        <v>181</v>
      </c>
      <c r="G774" s="13">
        <v>37</v>
      </c>
      <c r="H774" s="13">
        <v>218</v>
      </c>
      <c r="I774" s="13" t="b">
        <v>1</v>
      </c>
      <c r="J774" s="4">
        <v>0.16972477064220201</v>
      </c>
      <c r="K774">
        <f t="shared" si="60"/>
        <v>4.2564823492658544E-4</v>
      </c>
      <c r="L774">
        <f t="shared" si="61"/>
        <v>2.0631244143933383E-2</v>
      </c>
      <c r="M774">
        <f t="shared" si="62"/>
        <v>3.5016331803923669E-3</v>
      </c>
      <c r="N774">
        <f t="shared" si="63"/>
        <v>2.0631244143933383E-2</v>
      </c>
      <c r="O774">
        <f t="shared" si="64"/>
        <v>0.18568119729540045</v>
      </c>
      <c r="Q774" s="7">
        <v>748</v>
      </c>
      <c r="R774" s="7">
        <v>1.7614776733418775E-3</v>
      </c>
      <c r="S774" s="7">
        <v>1.5083611550886044E-3</v>
      </c>
      <c r="U774" s="7">
        <v>16.381766381766379</v>
      </c>
      <c r="V774" s="7">
        <v>3.6695530490903327E-4</v>
      </c>
    </row>
    <row r="775" spans="1:22" x14ac:dyDescent="0.35">
      <c r="A775" s="3">
        <v>2016</v>
      </c>
      <c r="B775" s="13" t="s">
        <v>24</v>
      </c>
      <c r="C775" s="13" t="s">
        <v>41</v>
      </c>
      <c r="D775" s="13">
        <v>2001</v>
      </c>
      <c r="E775" s="17">
        <v>15</v>
      </c>
      <c r="F775" s="13">
        <v>191</v>
      </c>
      <c r="G775" s="13">
        <v>39</v>
      </c>
      <c r="H775" s="13">
        <v>230</v>
      </c>
      <c r="I775" s="13" t="b">
        <v>1</v>
      </c>
      <c r="J775" s="4">
        <v>0.16956521739130401</v>
      </c>
      <c r="K775">
        <f t="shared" si="60"/>
        <v>4.4907841299593877E-4</v>
      </c>
      <c r="L775">
        <f t="shared" si="61"/>
        <v>2.1191470288678384E-2</v>
      </c>
      <c r="M775">
        <f t="shared" si="62"/>
        <v>3.5933362663411101E-3</v>
      </c>
      <c r="N775">
        <f t="shared" si="63"/>
        <v>2.1191470288678384E-2</v>
      </c>
      <c r="O775">
        <f t="shared" si="64"/>
        <v>0.31787205433017574</v>
      </c>
      <c r="Q775" s="7">
        <v>749</v>
      </c>
      <c r="R775" s="7">
        <v>2.0405520894030767E-3</v>
      </c>
      <c r="S775" s="7">
        <v>4.3140886674107939E-5</v>
      </c>
      <c r="U775" s="7">
        <v>16.40368178829717</v>
      </c>
      <c r="V775" s="7">
        <v>3.6695530490903327E-4</v>
      </c>
    </row>
    <row r="776" spans="1:22" x14ac:dyDescent="0.35">
      <c r="A776" s="3">
        <v>2016</v>
      </c>
      <c r="B776" s="13" t="s">
        <v>30</v>
      </c>
      <c r="C776" s="13" t="s">
        <v>72</v>
      </c>
      <c r="D776" s="13">
        <v>2002</v>
      </c>
      <c r="E776" s="14">
        <v>14</v>
      </c>
      <c r="F776" s="13">
        <v>147</v>
      </c>
      <c r="G776" s="13">
        <v>30</v>
      </c>
      <c r="H776" s="13">
        <v>177</v>
      </c>
      <c r="I776" s="13" t="b">
        <v>1</v>
      </c>
      <c r="J776" s="4">
        <v>0.169491525423729</v>
      </c>
      <c r="K776">
        <f t="shared" si="60"/>
        <v>3.4559512652296157E-4</v>
      </c>
      <c r="L776">
        <f t="shared" si="61"/>
        <v>1.8590188985670952E-2</v>
      </c>
      <c r="M776">
        <f t="shared" si="62"/>
        <v>3.1508794890967749E-3</v>
      </c>
      <c r="N776">
        <f t="shared" si="63"/>
        <v>1.8590188985670952E-2</v>
      </c>
      <c r="O776">
        <f t="shared" si="64"/>
        <v>0.26026264579939334</v>
      </c>
      <c r="Q776" s="7">
        <v>750</v>
      </c>
      <c r="R776" s="7">
        <v>2.0405520894030767E-3</v>
      </c>
      <c r="S776" s="7">
        <v>4.3140886674107939E-5</v>
      </c>
      <c r="U776" s="7">
        <v>16.425597194827962</v>
      </c>
      <c r="V776" s="7">
        <v>3.6695530490903327E-4</v>
      </c>
    </row>
    <row r="777" spans="1:22" x14ac:dyDescent="0.35">
      <c r="A777" s="24">
        <v>2013</v>
      </c>
      <c r="B777" s="17" t="s">
        <v>52</v>
      </c>
      <c r="C777" s="17" t="s">
        <v>62</v>
      </c>
      <c r="D777" s="17">
        <v>2000</v>
      </c>
      <c r="E777" s="17">
        <v>13</v>
      </c>
      <c r="F777" s="17">
        <v>49</v>
      </c>
      <c r="G777" s="17">
        <v>10</v>
      </c>
      <c r="H777" s="17">
        <v>59</v>
      </c>
      <c r="I777" s="17" t="b">
        <v>1</v>
      </c>
      <c r="J777" s="25">
        <v>0.169491525423729</v>
      </c>
      <c r="K777">
        <f t="shared" si="60"/>
        <v>1.1519837550765385E-4</v>
      </c>
      <c r="L777">
        <f t="shared" si="61"/>
        <v>1.073305061516314E-2</v>
      </c>
      <c r="M777">
        <f t="shared" si="62"/>
        <v>1.8191611212140936E-3</v>
      </c>
      <c r="N777">
        <f t="shared" si="63"/>
        <v>1.073305061516314E-2</v>
      </c>
      <c r="O777">
        <f t="shared" si="64"/>
        <v>0.13952965799712083</v>
      </c>
      <c r="Q777" s="7">
        <v>751</v>
      </c>
      <c r="R777" s="7">
        <v>2.7080027951145698E-3</v>
      </c>
      <c r="S777" s="7">
        <v>6.5982246833027648E-4</v>
      </c>
      <c r="U777" s="7">
        <v>16.447512601358753</v>
      </c>
      <c r="V777" s="7">
        <v>3.6695530490903327E-4</v>
      </c>
    </row>
    <row r="778" spans="1:22" x14ac:dyDescent="0.35">
      <c r="A778" s="5">
        <v>2016</v>
      </c>
      <c r="B778" s="14" t="s">
        <v>67</v>
      </c>
      <c r="C778" s="14" t="s">
        <v>297</v>
      </c>
      <c r="D778" s="14">
        <v>2004</v>
      </c>
      <c r="E778" s="14">
        <v>12</v>
      </c>
      <c r="F778" s="14">
        <v>49</v>
      </c>
      <c r="G778" s="14">
        <v>10</v>
      </c>
      <c r="H778" s="14">
        <v>59</v>
      </c>
      <c r="I778" s="14" t="b">
        <v>1</v>
      </c>
      <c r="J778" s="6">
        <v>0.169491525423729</v>
      </c>
      <c r="K778">
        <f t="shared" si="60"/>
        <v>1.1519837550765385E-4</v>
      </c>
      <c r="L778">
        <f t="shared" si="61"/>
        <v>1.073305061516314E-2</v>
      </c>
      <c r="M778">
        <f t="shared" si="62"/>
        <v>1.8191611212140936E-3</v>
      </c>
      <c r="N778">
        <f t="shared" si="63"/>
        <v>1.073305061516314E-2</v>
      </c>
      <c r="O778">
        <f t="shared" si="64"/>
        <v>0.1287966073819577</v>
      </c>
      <c r="Q778" s="7">
        <v>752</v>
      </c>
      <c r="R778" s="7">
        <v>1.8007934657825945E-3</v>
      </c>
      <c r="S778" s="7">
        <v>4.3353539114812222E-4</v>
      </c>
      <c r="U778" s="7">
        <v>16.469428007889544</v>
      </c>
      <c r="V778" s="7">
        <v>3.6695530490903327E-4</v>
      </c>
    </row>
    <row r="779" spans="1:22" x14ac:dyDescent="0.35">
      <c r="A779" s="24">
        <v>2017</v>
      </c>
      <c r="B779" s="17" t="s">
        <v>67</v>
      </c>
      <c r="C779" s="17" t="s">
        <v>297</v>
      </c>
      <c r="D779" s="17">
        <v>2005</v>
      </c>
      <c r="E779" s="17">
        <v>12</v>
      </c>
      <c r="F779" s="17">
        <v>49</v>
      </c>
      <c r="G779" s="17">
        <v>10</v>
      </c>
      <c r="H779" s="17">
        <v>59</v>
      </c>
      <c r="I779" s="17" t="b">
        <v>1</v>
      </c>
      <c r="J779" s="25">
        <v>0.169491525423729</v>
      </c>
      <c r="K779">
        <f t="shared" si="60"/>
        <v>1.1519837550765385E-4</v>
      </c>
      <c r="L779">
        <f t="shared" si="61"/>
        <v>1.073305061516314E-2</v>
      </c>
      <c r="M779">
        <f t="shared" si="62"/>
        <v>1.8191611212140936E-3</v>
      </c>
      <c r="N779">
        <f t="shared" si="63"/>
        <v>1.073305061516314E-2</v>
      </c>
      <c r="O779">
        <f t="shared" si="64"/>
        <v>0.1287966073819577</v>
      </c>
      <c r="Q779" s="7">
        <v>753</v>
      </c>
      <c r="R779" s="7">
        <v>1.8007934657825945E-3</v>
      </c>
      <c r="S779" s="7">
        <v>4.3353539114812222E-4</v>
      </c>
      <c r="U779" s="7">
        <v>16.491343414420335</v>
      </c>
      <c r="V779" s="7">
        <v>3.6695530490903327E-4</v>
      </c>
    </row>
    <row r="780" spans="1:22" x14ac:dyDescent="0.35">
      <c r="A780" s="3">
        <v>2013</v>
      </c>
      <c r="B780" s="13" t="s">
        <v>113</v>
      </c>
      <c r="C780" s="13" t="s">
        <v>309</v>
      </c>
      <c r="D780" s="13">
        <v>2002</v>
      </c>
      <c r="E780" s="14">
        <v>11</v>
      </c>
      <c r="F780" s="13">
        <v>54</v>
      </c>
      <c r="G780" s="13">
        <v>11</v>
      </c>
      <c r="H780" s="13">
        <v>65</v>
      </c>
      <c r="I780" s="13" t="b">
        <v>1</v>
      </c>
      <c r="J780" s="4">
        <v>0.16923076923076899</v>
      </c>
      <c r="K780">
        <f t="shared" si="60"/>
        <v>1.2691346454233053E-4</v>
      </c>
      <c r="L780">
        <f t="shared" si="61"/>
        <v>1.1265587625256418E-2</v>
      </c>
      <c r="M780">
        <f t="shared" si="62"/>
        <v>1.9064840596587757E-3</v>
      </c>
      <c r="N780">
        <f t="shared" si="63"/>
        <v>1.1265587625256418E-2</v>
      </c>
      <c r="O780">
        <f t="shared" si="64"/>
        <v>0.1239214638778206</v>
      </c>
      <c r="Q780" s="7">
        <v>754</v>
      </c>
      <c r="R780" s="7">
        <v>1.2520688650214913E-3</v>
      </c>
      <c r="S780" s="7">
        <v>1.5139690151865131E-3</v>
      </c>
      <c r="U780" s="7">
        <v>16.513258820951126</v>
      </c>
      <c r="V780" s="7">
        <v>3.6695530490903327E-4</v>
      </c>
    </row>
    <row r="781" spans="1:22" x14ac:dyDescent="0.35">
      <c r="A781" s="24">
        <v>2016</v>
      </c>
      <c r="B781" s="17" t="s">
        <v>52</v>
      </c>
      <c r="C781" s="17" t="s">
        <v>165</v>
      </c>
      <c r="D781" s="17">
        <v>2003</v>
      </c>
      <c r="E781" s="17">
        <v>13</v>
      </c>
      <c r="F781" s="17">
        <v>54</v>
      </c>
      <c r="G781" s="17">
        <v>11</v>
      </c>
      <c r="H781" s="17">
        <v>65</v>
      </c>
      <c r="I781" s="17" t="b">
        <v>1</v>
      </c>
      <c r="J781" s="25">
        <v>0.16923076923076899</v>
      </c>
      <c r="K781">
        <f t="shared" si="60"/>
        <v>1.2691346454233053E-4</v>
      </c>
      <c r="L781">
        <f t="shared" si="61"/>
        <v>1.1265587625256418E-2</v>
      </c>
      <c r="M781">
        <f t="shared" si="62"/>
        <v>1.9064840596587757E-3</v>
      </c>
      <c r="N781">
        <f t="shared" si="63"/>
        <v>1.1265587625256418E-2</v>
      </c>
      <c r="O781">
        <f t="shared" si="64"/>
        <v>0.14645263912833345</v>
      </c>
      <c r="Q781" s="7">
        <v>755</v>
      </c>
      <c r="R781" s="7">
        <v>2.0217634741660265E-3</v>
      </c>
      <c r="S781" s="7">
        <v>1.1891098454552707E-3</v>
      </c>
      <c r="U781" s="7">
        <v>16.535174227481917</v>
      </c>
      <c r="V781" s="7">
        <v>3.6766031094784962E-4</v>
      </c>
    </row>
    <row r="782" spans="1:22" x14ac:dyDescent="0.35">
      <c r="A782" s="5">
        <v>2017</v>
      </c>
      <c r="B782" s="14" t="s">
        <v>24</v>
      </c>
      <c r="C782" s="14" t="s">
        <v>189</v>
      </c>
      <c r="D782" s="14">
        <v>2002</v>
      </c>
      <c r="E782" s="14">
        <v>15</v>
      </c>
      <c r="F782" s="14">
        <v>54</v>
      </c>
      <c r="G782" s="14">
        <v>11</v>
      </c>
      <c r="H782" s="14">
        <v>65</v>
      </c>
      <c r="I782" s="14" t="b">
        <v>1</v>
      </c>
      <c r="J782" s="6">
        <v>0.16923076923076899</v>
      </c>
      <c r="K782">
        <f t="shared" si="60"/>
        <v>1.2691346454233053E-4</v>
      </c>
      <c r="L782">
        <f t="shared" si="61"/>
        <v>1.1265587625256418E-2</v>
      </c>
      <c r="M782">
        <f t="shared" si="62"/>
        <v>1.9064840596587757E-3</v>
      </c>
      <c r="N782">
        <f t="shared" si="63"/>
        <v>1.1265587625256418E-2</v>
      </c>
      <c r="O782">
        <f t="shared" si="64"/>
        <v>0.16898381437884627</v>
      </c>
      <c r="Q782" s="7">
        <v>756</v>
      </c>
      <c r="R782" s="7">
        <v>1.8611719426275025E-3</v>
      </c>
      <c r="S782" s="7">
        <v>4.447957981298426E-4</v>
      </c>
      <c r="U782" s="7">
        <v>16.557089634012709</v>
      </c>
      <c r="V782" s="7">
        <v>3.6908259986010773E-4</v>
      </c>
    </row>
    <row r="783" spans="1:22" x14ac:dyDescent="0.35">
      <c r="A783" s="24">
        <v>2015</v>
      </c>
      <c r="B783" s="17" t="s">
        <v>30</v>
      </c>
      <c r="C783" s="17" t="s">
        <v>47</v>
      </c>
      <c r="D783" s="17">
        <v>2005</v>
      </c>
      <c r="E783" s="17">
        <v>10</v>
      </c>
      <c r="F783" s="17">
        <v>113</v>
      </c>
      <c r="G783" s="17">
        <v>23</v>
      </c>
      <c r="H783" s="17">
        <v>136</v>
      </c>
      <c r="I783" s="17" t="b">
        <v>1</v>
      </c>
      <c r="J783" s="25">
        <v>0.16911764705882401</v>
      </c>
      <c r="K783">
        <f t="shared" si="60"/>
        <v>2.655420181193377E-4</v>
      </c>
      <c r="L783">
        <f t="shared" si="61"/>
        <v>1.6295460046262509E-2</v>
      </c>
      <c r="M783">
        <f t="shared" si="62"/>
        <v>2.7558498607649909E-3</v>
      </c>
      <c r="N783">
        <f t="shared" si="63"/>
        <v>1.6295460046262509E-2</v>
      </c>
      <c r="O783">
        <f t="shared" si="64"/>
        <v>0.16295460046262508</v>
      </c>
      <c r="Q783" s="7">
        <v>757</v>
      </c>
      <c r="R783" s="7">
        <v>2.0652696827205834E-3</v>
      </c>
      <c r="S783" s="7">
        <v>2.4069805803676172E-4</v>
      </c>
      <c r="U783" s="7">
        <v>16.5790050405435</v>
      </c>
      <c r="V783" s="7">
        <v>3.7016021558359901E-4</v>
      </c>
    </row>
    <row r="784" spans="1:22" x14ac:dyDescent="0.35">
      <c r="A784" s="3">
        <v>2013</v>
      </c>
      <c r="B784" s="13" t="s">
        <v>33</v>
      </c>
      <c r="C784" s="13" t="s">
        <v>86</v>
      </c>
      <c r="D784" s="13">
        <v>2003</v>
      </c>
      <c r="E784" s="14">
        <v>10</v>
      </c>
      <c r="F784" s="13">
        <v>59</v>
      </c>
      <c r="G784" s="13">
        <v>12</v>
      </c>
      <c r="H784" s="13">
        <v>71</v>
      </c>
      <c r="I784" s="13" t="b">
        <v>1</v>
      </c>
      <c r="J784" s="4">
        <v>0.169014084507042</v>
      </c>
      <c r="K784">
        <f t="shared" si="60"/>
        <v>1.3862855357700719E-4</v>
      </c>
      <c r="L784">
        <f t="shared" si="61"/>
        <v>1.1774062747285119E-2</v>
      </c>
      <c r="M784">
        <f t="shared" si="62"/>
        <v>1.9899824361608622E-3</v>
      </c>
      <c r="N784">
        <f t="shared" si="63"/>
        <v>1.1774062747285119E-2</v>
      </c>
      <c r="O784">
        <f t="shared" si="64"/>
        <v>0.11774062747285119</v>
      </c>
      <c r="Q784" s="7">
        <v>758</v>
      </c>
      <c r="R784" s="7">
        <v>1.816993273503801E-3</v>
      </c>
      <c r="S784" s="7">
        <v>1.0642406062250122E-3</v>
      </c>
      <c r="U784" s="7">
        <v>16.600920447074291</v>
      </c>
      <c r="V784" s="7">
        <v>3.7016021558359901E-4</v>
      </c>
    </row>
    <row r="785" spans="1:22" x14ac:dyDescent="0.35">
      <c r="A785" s="24">
        <v>2015</v>
      </c>
      <c r="B785" s="17" t="s">
        <v>33</v>
      </c>
      <c r="C785" s="17" t="s">
        <v>254</v>
      </c>
      <c r="D785" s="17">
        <v>2004</v>
      </c>
      <c r="E785" s="17">
        <v>11</v>
      </c>
      <c r="F785" s="17">
        <v>64</v>
      </c>
      <c r="G785" s="17">
        <v>13</v>
      </c>
      <c r="H785" s="17">
        <v>77</v>
      </c>
      <c r="I785" s="17" t="b">
        <v>1</v>
      </c>
      <c r="J785" s="25">
        <v>0.168831168831169</v>
      </c>
      <c r="K785">
        <f t="shared" si="60"/>
        <v>1.5034364261168386E-4</v>
      </c>
      <c r="L785">
        <f t="shared" si="61"/>
        <v>1.2261469838958291E-2</v>
      </c>
      <c r="M785">
        <f t="shared" si="62"/>
        <v>2.0701182844994536E-3</v>
      </c>
      <c r="N785">
        <f t="shared" si="63"/>
        <v>1.2261469838958291E-2</v>
      </c>
      <c r="O785">
        <f t="shared" si="64"/>
        <v>0.1348761682285412</v>
      </c>
      <c r="Q785" s="7">
        <v>759</v>
      </c>
      <c r="R785" s="7">
        <v>1.4986307936759409E-3</v>
      </c>
      <c r="S785" s="7">
        <v>8.7682029717731568E-4</v>
      </c>
      <c r="U785" s="7">
        <v>16.622835853605082</v>
      </c>
      <c r="V785" s="7">
        <v>3.7016021558359901E-4</v>
      </c>
    </row>
    <row r="786" spans="1:22" x14ac:dyDescent="0.35">
      <c r="A786" s="5">
        <v>2017</v>
      </c>
      <c r="B786" s="14" t="s">
        <v>79</v>
      </c>
      <c r="C786" s="14" t="s">
        <v>80</v>
      </c>
      <c r="D786" s="14">
        <v>2007</v>
      </c>
      <c r="E786" s="14">
        <v>10</v>
      </c>
      <c r="F786" s="14">
        <v>138</v>
      </c>
      <c r="G786" s="14">
        <v>28</v>
      </c>
      <c r="H786" s="14">
        <v>166</v>
      </c>
      <c r="I786" s="14" t="b">
        <v>1</v>
      </c>
      <c r="J786" s="6">
        <v>0.16867469879518099</v>
      </c>
      <c r="K786">
        <f t="shared" si="60"/>
        <v>3.2411746329272104E-4</v>
      </c>
      <c r="L786">
        <f t="shared" si="61"/>
        <v>1.8003262573564854E-2</v>
      </c>
      <c r="M786">
        <f t="shared" si="62"/>
        <v>3.0366948919266067E-3</v>
      </c>
      <c r="N786">
        <f t="shared" si="63"/>
        <v>1.8003262573564854E-2</v>
      </c>
      <c r="O786">
        <f t="shared" si="64"/>
        <v>0.18003262573564854</v>
      </c>
      <c r="Q786" s="7">
        <v>760</v>
      </c>
      <c r="R786" s="7">
        <v>2.1301630300121664E-3</v>
      </c>
      <c r="S786" s="7">
        <v>2.4528806084109017E-4</v>
      </c>
      <c r="U786" s="7">
        <v>16.644751260135873</v>
      </c>
      <c r="V786" s="7">
        <v>3.7016021558359901E-4</v>
      </c>
    </row>
    <row r="787" spans="1:22" x14ac:dyDescent="0.35">
      <c r="A787" s="24">
        <v>2013</v>
      </c>
      <c r="B787" s="17" t="s">
        <v>24</v>
      </c>
      <c r="C787" s="17" t="s">
        <v>183</v>
      </c>
      <c r="D787" s="17">
        <v>2004</v>
      </c>
      <c r="E787" s="17">
        <v>9</v>
      </c>
      <c r="F787" s="17">
        <v>69</v>
      </c>
      <c r="G787" s="17">
        <v>14</v>
      </c>
      <c r="H787" s="17">
        <v>83</v>
      </c>
      <c r="I787" s="17" t="b">
        <v>1</v>
      </c>
      <c r="J787" s="25">
        <v>0.16867469879518099</v>
      </c>
      <c r="K787">
        <f t="shared" si="60"/>
        <v>1.6205873164636052E-4</v>
      </c>
      <c r="L787">
        <f t="shared" si="61"/>
        <v>1.2730229049249685E-2</v>
      </c>
      <c r="M787">
        <f t="shared" si="62"/>
        <v>2.1472675504758537E-3</v>
      </c>
      <c r="N787">
        <f t="shared" si="63"/>
        <v>1.2730229049249685E-2</v>
      </c>
      <c r="O787">
        <f t="shared" si="64"/>
        <v>0.11457206144324716</v>
      </c>
      <c r="Q787" s="7">
        <v>761</v>
      </c>
      <c r="R787" s="7">
        <v>2.4205894284019696E-3</v>
      </c>
      <c r="S787" s="7">
        <v>5.7141597564043653E-4</v>
      </c>
      <c r="U787" s="7">
        <v>16.666666666666664</v>
      </c>
      <c r="V787" s="7">
        <v>3.7016021558359901E-4</v>
      </c>
    </row>
    <row r="788" spans="1:22" x14ac:dyDescent="0.35">
      <c r="A788" s="3">
        <v>2013</v>
      </c>
      <c r="B788" s="13" t="s">
        <v>42</v>
      </c>
      <c r="C788" s="13" t="s">
        <v>182</v>
      </c>
      <c r="D788" s="13">
        <v>1999</v>
      </c>
      <c r="E788" s="14">
        <v>14</v>
      </c>
      <c r="F788" s="13">
        <v>74</v>
      </c>
      <c r="G788" s="13">
        <v>15</v>
      </c>
      <c r="H788" s="13">
        <v>89</v>
      </c>
      <c r="I788" s="13" t="b">
        <v>1</v>
      </c>
      <c r="J788" s="4">
        <v>0.16853932584269701</v>
      </c>
      <c r="K788">
        <f t="shared" si="60"/>
        <v>1.7377382068103718E-4</v>
      </c>
      <c r="L788">
        <f t="shared" si="61"/>
        <v>1.3182329865431117E-2</v>
      </c>
      <c r="M788">
        <f t="shared" si="62"/>
        <v>2.2217409885558113E-3</v>
      </c>
      <c r="N788">
        <f t="shared" si="63"/>
        <v>1.3182329865431117E-2</v>
      </c>
      <c r="O788">
        <f t="shared" si="64"/>
        <v>0.18455261811603563</v>
      </c>
      <c r="Q788" s="7">
        <v>762</v>
      </c>
      <c r="R788" s="7">
        <v>1.9764029921200067E-3</v>
      </c>
      <c r="S788" s="7">
        <v>4.6655919039789717E-4</v>
      </c>
      <c r="U788" s="7">
        <v>16.688582073197455</v>
      </c>
      <c r="V788" s="7">
        <v>3.7016021558359901E-4</v>
      </c>
    </row>
    <row r="789" spans="1:22" x14ac:dyDescent="0.35">
      <c r="A789" s="3">
        <v>2014</v>
      </c>
      <c r="B789" s="13" t="s">
        <v>30</v>
      </c>
      <c r="C789" s="13" t="s">
        <v>204</v>
      </c>
      <c r="D789" s="13">
        <v>2002</v>
      </c>
      <c r="E789" s="17">
        <v>12</v>
      </c>
      <c r="F789" s="13">
        <v>74</v>
      </c>
      <c r="G789" s="13">
        <v>15</v>
      </c>
      <c r="H789" s="13">
        <v>89</v>
      </c>
      <c r="I789" s="13" t="b">
        <v>1</v>
      </c>
      <c r="J789" s="4">
        <v>0.16853932584269701</v>
      </c>
      <c r="K789">
        <f t="shared" si="60"/>
        <v>1.7377382068103718E-4</v>
      </c>
      <c r="L789">
        <f t="shared" si="61"/>
        <v>1.3182329865431117E-2</v>
      </c>
      <c r="M789">
        <f t="shared" si="62"/>
        <v>2.2217409885558113E-3</v>
      </c>
      <c r="N789">
        <f t="shared" si="63"/>
        <v>1.3182329865431117E-2</v>
      </c>
      <c r="O789">
        <f t="shared" si="64"/>
        <v>0.15818795838517341</v>
      </c>
      <c r="Q789" s="7">
        <v>763</v>
      </c>
      <c r="R789" s="7">
        <v>2.4098711472818847E-3</v>
      </c>
      <c r="S789" s="7">
        <v>3.3091035236019247E-5</v>
      </c>
      <c r="U789" s="7">
        <v>16.710497479728247</v>
      </c>
      <c r="V789" s="7">
        <v>3.7016021558359901E-4</v>
      </c>
    </row>
    <row r="790" spans="1:22" x14ac:dyDescent="0.35">
      <c r="A790" s="5">
        <v>2014</v>
      </c>
      <c r="B790" s="14" t="s">
        <v>30</v>
      </c>
      <c r="C790" s="14" t="s">
        <v>47</v>
      </c>
      <c r="D790" s="14">
        <v>2002</v>
      </c>
      <c r="E790" s="14">
        <v>12</v>
      </c>
      <c r="F790" s="14">
        <v>153</v>
      </c>
      <c r="G790" s="14">
        <v>31</v>
      </c>
      <c r="H790" s="14">
        <v>184</v>
      </c>
      <c r="I790" s="14" t="b">
        <v>1</v>
      </c>
      <c r="J790" s="6">
        <v>0.16847826086956499</v>
      </c>
      <c r="K790">
        <f t="shared" si="60"/>
        <v>3.5926273039675101E-4</v>
      </c>
      <c r="L790">
        <f t="shared" si="61"/>
        <v>1.8954227243460783E-2</v>
      </c>
      <c r="M790">
        <f t="shared" si="62"/>
        <v>3.1933752421048015E-3</v>
      </c>
      <c r="N790">
        <f t="shared" si="63"/>
        <v>1.8954227243460783E-2</v>
      </c>
      <c r="O790">
        <f t="shared" si="64"/>
        <v>0.2274507269215294</v>
      </c>
      <c r="Q790" s="7">
        <v>764</v>
      </c>
      <c r="R790" s="7">
        <v>1.3975279580854395E-3</v>
      </c>
      <c r="S790" s="7">
        <v>3.2990716735525872E-4</v>
      </c>
      <c r="U790" s="7">
        <v>16.732412886259038</v>
      </c>
      <c r="V790" s="7">
        <v>3.7016021558359901E-4</v>
      </c>
    </row>
    <row r="791" spans="1:22" x14ac:dyDescent="0.35">
      <c r="A791" s="3">
        <v>2016</v>
      </c>
      <c r="B791" s="13" t="s">
        <v>79</v>
      </c>
      <c r="C791" s="13" t="s">
        <v>80</v>
      </c>
      <c r="D791" s="13">
        <v>2007</v>
      </c>
      <c r="E791" s="17">
        <v>9</v>
      </c>
      <c r="F791" s="13">
        <v>153</v>
      </c>
      <c r="G791" s="13">
        <v>31</v>
      </c>
      <c r="H791" s="13">
        <v>184</v>
      </c>
      <c r="I791" s="13" t="b">
        <v>1</v>
      </c>
      <c r="J791" s="4">
        <v>0.16847826086956499</v>
      </c>
      <c r="K791">
        <f t="shared" si="60"/>
        <v>3.5926273039675101E-4</v>
      </c>
      <c r="L791">
        <f t="shared" si="61"/>
        <v>1.8954227243460783E-2</v>
      </c>
      <c r="M791">
        <f t="shared" si="62"/>
        <v>3.1933752421048015E-3</v>
      </c>
      <c r="N791">
        <f t="shared" si="63"/>
        <v>1.8954227243460783E-2</v>
      </c>
      <c r="O791">
        <f t="shared" si="64"/>
        <v>0.17058804519114706</v>
      </c>
      <c r="Q791" s="7">
        <v>765</v>
      </c>
      <c r="R791" s="7">
        <v>7.8451141419866668E-4</v>
      </c>
      <c r="S791" s="7">
        <v>9.4292371124203155E-4</v>
      </c>
      <c r="U791" s="7">
        <v>16.754328292789829</v>
      </c>
      <c r="V791" s="7">
        <v>3.7052152383514395E-4</v>
      </c>
    </row>
    <row r="792" spans="1:22" x14ac:dyDescent="0.35">
      <c r="A792" s="5">
        <v>2013</v>
      </c>
      <c r="B792" s="14" t="s">
        <v>186</v>
      </c>
      <c r="C792" s="14" t="s">
        <v>195</v>
      </c>
      <c r="D792" s="14">
        <v>2003</v>
      </c>
      <c r="E792" s="14">
        <v>10</v>
      </c>
      <c r="F792" s="14">
        <v>79</v>
      </c>
      <c r="G792" s="14">
        <v>16</v>
      </c>
      <c r="H792" s="14">
        <v>95</v>
      </c>
      <c r="I792" s="14" t="b">
        <v>1</v>
      </c>
      <c r="J792" s="6">
        <v>0.168421052631579</v>
      </c>
      <c r="K792">
        <f t="shared" si="60"/>
        <v>1.8548890971571385E-4</v>
      </c>
      <c r="L792">
        <f t="shared" si="61"/>
        <v>1.3619431328646356E-2</v>
      </c>
      <c r="M792">
        <f t="shared" si="62"/>
        <v>2.2937989606141239E-3</v>
      </c>
      <c r="N792">
        <f t="shared" si="63"/>
        <v>1.3619431328646356E-2</v>
      </c>
      <c r="O792">
        <f t="shared" si="64"/>
        <v>0.13619431328646356</v>
      </c>
      <c r="Q792" s="7">
        <v>766</v>
      </c>
      <c r="R792" s="7">
        <v>1.7040362300288262E-3</v>
      </c>
      <c r="S792" s="7">
        <v>2.3398895411872031E-5</v>
      </c>
      <c r="U792" s="7">
        <v>16.77624369932062</v>
      </c>
      <c r="V792" s="7">
        <v>3.7179448496747801E-4</v>
      </c>
    </row>
    <row r="793" spans="1:22" x14ac:dyDescent="0.35">
      <c r="A793" s="24">
        <v>2014</v>
      </c>
      <c r="B793" s="17" t="s">
        <v>104</v>
      </c>
      <c r="C793" s="17" t="s">
        <v>211</v>
      </c>
      <c r="D793" s="17">
        <v>2002</v>
      </c>
      <c r="E793" s="17">
        <v>12</v>
      </c>
      <c r="F793" s="17">
        <v>79</v>
      </c>
      <c r="G793" s="17">
        <v>16</v>
      </c>
      <c r="H793" s="17">
        <v>95</v>
      </c>
      <c r="I793" s="17" t="b">
        <v>1</v>
      </c>
      <c r="J793" s="25">
        <v>0.168421052631579</v>
      </c>
      <c r="K793">
        <f t="shared" si="60"/>
        <v>1.8548890971571385E-4</v>
      </c>
      <c r="L793">
        <f t="shared" si="61"/>
        <v>1.3619431328646356E-2</v>
      </c>
      <c r="M793">
        <f t="shared" si="62"/>
        <v>2.2937989606141239E-3</v>
      </c>
      <c r="N793">
        <f t="shared" si="63"/>
        <v>1.3619431328646356E-2</v>
      </c>
      <c r="O793">
        <f t="shared" si="64"/>
        <v>0.16343317594375628</v>
      </c>
      <c r="Q793" s="7">
        <v>767</v>
      </c>
      <c r="R793" s="7">
        <v>1.3975279580854395E-3</v>
      </c>
      <c r="S793" s="7">
        <v>3.2990716735525872E-4</v>
      </c>
      <c r="U793" s="7">
        <v>16.798159105851411</v>
      </c>
      <c r="V793" s="7">
        <v>3.7197740969439647E-4</v>
      </c>
    </row>
    <row r="794" spans="1:22" x14ac:dyDescent="0.35">
      <c r="A794" s="3">
        <v>2016</v>
      </c>
      <c r="B794" s="13" t="s">
        <v>58</v>
      </c>
      <c r="C794" s="13" t="s">
        <v>142</v>
      </c>
      <c r="D794" s="13">
        <v>2007</v>
      </c>
      <c r="E794" s="14">
        <v>9</v>
      </c>
      <c r="F794" s="13">
        <v>79</v>
      </c>
      <c r="G794" s="13">
        <v>16</v>
      </c>
      <c r="H794" s="13">
        <v>95</v>
      </c>
      <c r="I794" s="13" t="b">
        <v>1</v>
      </c>
      <c r="J794" s="4">
        <v>0.168421052631579</v>
      </c>
      <c r="K794">
        <f t="shared" si="60"/>
        <v>1.8548890971571385E-4</v>
      </c>
      <c r="L794">
        <f t="shared" si="61"/>
        <v>1.3619431328646356E-2</v>
      </c>
      <c r="M794">
        <f t="shared" si="62"/>
        <v>2.2937989606141239E-3</v>
      </c>
      <c r="N794">
        <f t="shared" si="63"/>
        <v>1.3619431328646356E-2</v>
      </c>
      <c r="O794">
        <f t="shared" si="64"/>
        <v>0.12257488195781721</v>
      </c>
      <c r="Q794" s="7">
        <v>768</v>
      </c>
      <c r="R794" s="7">
        <v>1.5507820940571324E-3</v>
      </c>
      <c r="S794" s="7">
        <v>1.7665303138356581E-4</v>
      </c>
      <c r="U794" s="7">
        <v>16.820074512382202</v>
      </c>
      <c r="V794" s="7">
        <v>3.7197740969439647E-4</v>
      </c>
    </row>
    <row r="795" spans="1:22" x14ac:dyDescent="0.35">
      <c r="A795" s="24">
        <v>2014</v>
      </c>
      <c r="B795" s="17" t="s">
        <v>106</v>
      </c>
      <c r="C795" s="17" t="s">
        <v>107</v>
      </c>
      <c r="D795" s="17">
        <v>2004</v>
      </c>
      <c r="E795" s="17">
        <v>10</v>
      </c>
      <c r="F795" s="17">
        <v>89</v>
      </c>
      <c r="G795" s="17">
        <v>18</v>
      </c>
      <c r="H795" s="17">
        <v>107</v>
      </c>
      <c r="I795" s="17" t="b">
        <v>1</v>
      </c>
      <c r="J795" s="25">
        <v>0.168224299065421</v>
      </c>
      <c r="K795">
        <f t="shared" si="60"/>
        <v>2.0891908778506718E-4</v>
      </c>
      <c r="L795">
        <f t="shared" si="61"/>
        <v>1.4454033616436181E-2</v>
      </c>
      <c r="M795">
        <f t="shared" si="62"/>
        <v>2.4315196737930088E-3</v>
      </c>
      <c r="N795">
        <f t="shared" si="63"/>
        <v>1.4454033616436181E-2</v>
      </c>
      <c r="O795">
        <f t="shared" si="64"/>
        <v>0.14454033616436182</v>
      </c>
      <c r="Q795" s="7">
        <v>769</v>
      </c>
      <c r="R795" s="7">
        <v>1.0910196861420533E-3</v>
      </c>
      <c r="S795" s="7">
        <v>6.3641543929864497E-4</v>
      </c>
      <c r="U795" s="7">
        <v>16.841989918912994</v>
      </c>
      <c r="V795" s="7">
        <v>3.7291823297314812E-4</v>
      </c>
    </row>
    <row r="796" spans="1:22" x14ac:dyDescent="0.35">
      <c r="A796" s="5">
        <v>2016</v>
      </c>
      <c r="B796" s="14" t="s">
        <v>24</v>
      </c>
      <c r="C796" s="14" t="s">
        <v>71</v>
      </c>
      <c r="D796" s="14">
        <v>2001</v>
      </c>
      <c r="E796" s="14">
        <v>15</v>
      </c>
      <c r="F796" s="14">
        <v>99</v>
      </c>
      <c r="G796" s="14">
        <v>20</v>
      </c>
      <c r="H796" s="14">
        <v>119</v>
      </c>
      <c r="I796" s="14" t="b">
        <v>1</v>
      </c>
      <c r="J796" s="6">
        <v>0.16806722689075601</v>
      </c>
      <c r="K796">
        <f t="shared" si="60"/>
        <v>2.323492658544205E-4</v>
      </c>
      <c r="L796">
        <f t="shared" si="61"/>
        <v>1.5243007113244438E-2</v>
      </c>
      <c r="M796">
        <f t="shared" si="62"/>
        <v>2.5618499349990605E-3</v>
      </c>
      <c r="N796">
        <f t="shared" si="63"/>
        <v>1.5243007113244438E-2</v>
      </c>
      <c r="O796">
        <f t="shared" si="64"/>
        <v>0.22864510669866656</v>
      </c>
      <c r="Q796" s="7">
        <v>770</v>
      </c>
      <c r="R796" s="7">
        <v>1.5507820940571324E-3</v>
      </c>
      <c r="S796" s="7">
        <v>1.7665303138356581E-4</v>
      </c>
      <c r="U796" s="7">
        <v>16.863905325443785</v>
      </c>
      <c r="V796" s="7">
        <v>3.7345059331980252E-4</v>
      </c>
    </row>
    <row r="797" spans="1:22" x14ac:dyDescent="0.35">
      <c r="A797" s="3">
        <v>2014</v>
      </c>
      <c r="B797" s="13" t="s">
        <v>24</v>
      </c>
      <c r="C797" s="13" t="s">
        <v>71</v>
      </c>
      <c r="D797" s="13">
        <v>2000</v>
      </c>
      <c r="E797" s="17">
        <v>14</v>
      </c>
      <c r="F797" s="13">
        <v>104</v>
      </c>
      <c r="G797" s="13">
        <v>21</v>
      </c>
      <c r="H797" s="13">
        <v>125</v>
      </c>
      <c r="I797" s="13" t="b">
        <v>1</v>
      </c>
      <c r="J797" s="4">
        <v>0.16800000000000001</v>
      </c>
      <c r="K797">
        <f t="shared" si="60"/>
        <v>2.4406435488909717E-4</v>
      </c>
      <c r="L797">
        <f t="shared" si="61"/>
        <v>1.5622559165805619E-2</v>
      </c>
      <c r="M797">
        <f t="shared" si="62"/>
        <v>2.6245899398553442E-3</v>
      </c>
      <c r="N797">
        <f t="shared" si="63"/>
        <v>1.5622559165805619E-2</v>
      </c>
      <c r="O797">
        <f t="shared" si="64"/>
        <v>0.21871582832127867</v>
      </c>
      <c r="Q797" s="7">
        <v>771</v>
      </c>
      <c r="R797" s="7">
        <v>1.0910196861420533E-3</v>
      </c>
      <c r="S797" s="7">
        <v>6.3641543929864497E-4</v>
      </c>
      <c r="U797" s="7">
        <v>16.885820731974576</v>
      </c>
      <c r="V797" s="7">
        <v>3.7345059331980252E-4</v>
      </c>
    </row>
    <row r="798" spans="1:22" x14ac:dyDescent="0.35">
      <c r="A798" s="3">
        <v>2014</v>
      </c>
      <c r="B798" s="13" t="s">
        <v>24</v>
      </c>
      <c r="C798" s="13" t="s">
        <v>41</v>
      </c>
      <c r="D798" s="13">
        <v>2002</v>
      </c>
      <c r="E798" s="14">
        <v>12</v>
      </c>
      <c r="F798" s="13">
        <v>218</v>
      </c>
      <c r="G798" s="13">
        <v>44</v>
      </c>
      <c r="H798" s="13">
        <v>262</v>
      </c>
      <c r="I798" s="13" t="b">
        <v>1</v>
      </c>
      <c r="J798" s="4">
        <v>0.16793893129771001</v>
      </c>
      <c r="K798">
        <f t="shared" si="60"/>
        <v>5.1155888784754761E-4</v>
      </c>
      <c r="L798">
        <f t="shared" si="61"/>
        <v>2.2617667604055633E-2</v>
      </c>
      <c r="M798">
        <f t="shared" si="62"/>
        <v>3.7983869258719403E-3</v>
      </c>
      <c r="N798">
        <f t="shared" si="63"/>
        <v>2.2617667604055633E-2</v>
      </c>
      <c r="O798">
        <f t="shared" si="64"/>
        <v>0.2714120112486676</v>
      </c>
      <c r="Q798" s="7">
        <v>772</v>
      </c>
      <c r="R798" s="7">
        <v>1.591071068368384E-3</v>
      </c>
      <c r="S798" s="7">
        <v>1.910562112023983E-3</v>
      </c>
      <c r="U798" s="7">
        <v>16.907736138505367</v>
      </c>
      <c r="V798" s="7">
        <v>3.7345059331980252E-4</v>
      </c>
    </row>
    <row r="799" spans="1:22" x14ac:dyDescent="0.35">
      <c r="A799" s="3">
        <v>2013</v>
      </c>
      <c r="B799" s="13" t="s">
        <v>52</v>
      </c>
      <c r="C799" s="13" t="s">
        <v>53</v>
      </c>
      <c r="D799" s="13">
        <v>2000</v>
      </c>
      <c r="E799" s="17">
        <v>13</v>
      </c>
      <c r="F799" s="13">
        <v>114</v>
      </c>
      <c r="G799" s="13">
        <v>23</v>
      </c>
      <c r="H799" s="13">
        <v>137</v>
      </c>
      <c r="I799" s="13" t="b">
        <v>1</v>
      </c>
      <c r="J799" s="4">
        <v>0.167883211678832</v>
      </c>
      <c r="K799">
        <f t="shared" si="60"/>
        <v>2.6749453295845049E-4</v>
      </c>
      <c r="L799">
        <f t="shared" si="61"/>
        <v>1.6355260100605264E-2</v>
      </c>
      <c r="M799">
        <f t="shared" si="62"/>
        <v>2.7457735935322684E-3</v>
      </c>
      <c r="N799">
        <f t="shared" si="63"/>
        <v>1.6355260100605264E-2</v>
      </c>
      <c r="O799">
        <f t="shared" si="64"/>
        <v>0.21261838130786842</v>
      </c>
      <c r="Q799" s="7">
        <v>773</v>
      </c>
      <c r="R799" s="7">
        <v>3.5498075388905349E-3</v>
      </c>
      <c r="S799" s="7">
        <v>4.3528727450575181E-5</v>
      </c>
      <c r="U799" s="7">
        <v>16.929651545036158</v>
      </c>
      <c r="V799" s="7">
        <v>3.7345059331980252E-4</v>
      </c>
    </row>
    <row r="800" spans="1:22" x14ac:dyDescent="0.35">
      <c r="A800" s="5">
        <v>2013</v>
      </c>
      <c r="B800" s="14" t="s">
        <v>33</v>
      </c>
      <c r="C800" s="14" t="s">
        <v>34</v>
      </c>
      <c r="D800" s="14">
        <v>2002</v>
      </c>
      <c r="E800" s="14">
        <v>11</v>
      </c>
      <c r="F800" s="14">
        <v>139</v>
      </c>
      <c r="G800" s="14">
        <v>28</v>
      </c>
      <c r="H800" s="14">
        <v>167</v>
      </c>
      <c r="I800" s="14" t="b">
        <v>1</v>
      </c>
      <c r="J800" s="6">
        <v>0.16766467065868301</v>
      </c>
      <c r="K800">
        <f t="shared" si="60"/>
        <v>3.2606997813183379E-4</v>
      </c>
      <c r="L800">
        <f t="shared" si="61"/>
        <v>1.8057407846416768E-2</v>
      </c>
      <c r="M800">
        <f t="shared" si="62"/>
        <v>3.0275893395189856E-3</v>
      </c>
      <c r="N800">
        <f t="shared" si="63"/>
        <v>1.8057407846416768E-2</v>
      </c>
      <c r="O800">
        <f t="shared" si="64"/>
        <v>0.19863148631058444</v>
      </c>
      <c r="Q800" s="7">
        <v>774</v>
      </c>
      <c r="R800" s="7">
        <v>2.8339975874975953E-3</v>
      </c>
      <c r="S800" s="7">
        <v>3.1688190159917962E-4</v>
      </c>
      <c r="U800" s="7">
        <v>16.951566951566949</v>
      </c>
      <c r="V800" s="7">
        <v>3.7345059331980252E-4</v>
      </c>
    </row>
    <row r="801" spans="1:22" x14ac:dyDescent="0.35">
      <c r="A801" s="24">
        <v>2013</v>
      </c>
      <c r="B801" s="17" t="s">
        <v>52</v>
      </c>
      <c r="C801" s="17" t="s">
        <v>165</v>
      </c>
      <c r="D801" s="17">
        <v>2002</v>
      </c>
      <c r="E801" s="17">
        <v>11</v>
      </c>
      <c r="F801" s="17">
        <v>100</v>
      </c>
      <c r="G801" s="17">
        <v>20</v>
      </c>
      <c r="H801" s="17">
        <v>120</v>
      </c>
      <c r="I801" s="17" t="b">
        <v>1</v>
      </c>
      <c r="J801" s="25">
        <v>0.16666666666666699</v>
      </c>
      <c r="K801">
        <f t="shared" si="60"/>
        <v>2.3430178069353328E-4</v>
      </c>
      <c r="L801">
        <f t="shared" si="61"/>
        <v>1.5306919373065674E-2</v>
      </c>
      <c r="M801">
        <f t="shared" si="62"/>
        <v>2.5511532288442838E-3</v>
      </c>
      <c r="N801">
        <f t="shared" si="63"/>
        <v>1.5306919373065674E-2</v>
      </c>
      <c r="O801">
        <f t="shared" si="64"/>
        <v>0.16837611310372241</v>
      </c>
      <c r="Q801" s="7">
        <v>775</v>
      </c>
      <c r="R801" s="7">
        <v>1.4745128982986216E-3</v>
      </c>
      <c r="S801" s="7">
        <v>3.4464822291547202E-4</v>
      </c>
      <c r="U801" s="7">
        <v>16.973482358097741</v>
      </c>
      <c r="V801" s="7">
        <v>3.7345059331980252E-4</v>
      </c>
    </row>
    <row r="802" spans="1:22" x14ac:dyDescent="0.35">
      <c r="A802" s="3">
        <v>2014</v>
      </c>
      <c r="B802" s="13" t="s">
        <v>24</v>
      </c>
      <c r="C802" s="13" t="s">
        <v>134</v>
      </c>
      <c r="D802" s="13">
        <v>2003</v>
      </c>
      <c r="E802" s="14">
        <v>11</v>
      </c>
      <c r="F802" s="13">
        <v>95</v>
      </c>
      <c r="G802" s="13">
        <v>19</v>
      </c>
      <c r="H802" s="13">
        <v>114</v>
      </c>
      <c r="I802" s="13" t="b">
        <v>1</v>
      </c>
      <c r="J802" s="4">
        <v>0.16666666666666699</v>
      </c>
      <c r="K802">
        <f t="shared" si="60"/>
        <v>2.2258669165885661E-4</v>
      </c>
      <c r="L802">
        <f t="shared" si="61"/>
        <v>1.4919339518184329E-2</v>
      </c>
      <c r="M802">
        <f t="shared" si="62"/>
        <v>2.4865565863640597E-3</v>
      </c>
      <c r="N802">
        <f t="shared" si="63"/>
        <v>1.4919339518184329E-2</v>
      </c>
      <c r="O802">
        <f t="shared" si="64"/>
        <v>0.16411273470002763</v>
      </c>
      <c r="Q802" s="7">
        <v>776</v>
      </c>
      <c r="R802" s="7">
        <v>1.3128165265727564E-3</v>
      </c>
      <c r="S802" s="7">
        <v>5.0634459464133719E-4</v>
      </c>
      <c r="U802" s="7">
        <v>16.995397764628532</v>
      </c>
      <c r="V802" s="7">
        <v>3.7345059331980252E-4</v>
      </c>
    </row>
    <row r="803" spans="1:22" x14ac:dyDescent="0.35">
      <c r="A803" s="24">
        <v>2014</v>
      </c>
      <c r="B803" s="17" t="s">
        <v>67</v>
      </c>
      <c r="C803" s="17" t="s">
        <v>193</v>
      </c>
      <c r="D803" s="17">
        <v>1999</v>
      </c>
      <c r="E803" s="17">
        <v>15</v>
      </c>
      <c r="F803" s="17">
        <v>85</v>
      </c>
      <c r="G803" s="17">
        <v>17</v>
      </c>
      <c r="H803" s="17">
        <v>102</v>
      </c>
      <c r="I803" s="17" t="b">
        <v>1</v>
      </c>
      <c r="J803" s="25">
        <v>0.16666666666666699</v>
      </c>
      <c r="K803">
        <f t="shared" si="60"/>
        <v>1.9915651358950328E-4</v>
      </c>
      <c r="L803">
        <f t="shared" si="61"/>
        <v>1.4112282366417676E-2</v>
      </c>
      <c r="M803">
        <f t="shared" si="62"/>
        <v>2.3520470610696172E-3</v>
      </c>
      <c r="N803">
        <f t="shared" si="63"/>
        <v>1.4112282366417676E-2</v>
      </c>
      <c r="O803">
        <f t="shared" si="64"/>
        <v>0.21168423549626514</v>
      </c>
      <c r="Q803" s="7">
        <v>777</v>
      </c>
      <c r="R803" s="7">
        <v>1.3128165265727564E-3</v>
      </c>
      <c r="S803" s="7">
        <v>5.0634459464133719E-4</v>
      </c>
      <c r="U803" s="7">
        <v>17.017313171159323</v>
      </c>
      <c r="V803" s="7">
        <v>3.7345059331980252E-4</v>
      </c>
    </row>
    <row r="804" spans="1:22" x14ac:dyDescent="0.35">
      <c r="A804" s="3">
        <v>2015</v>
      </c>
      <c r="B804" s="13" t="s">
        <v>52</v>
      </c>
      <c r="C804" s="13" t="s">
        <v>53</v>
      </c>
      <c r="D804" s="13">
        <v>2000</v>
      </c>
      <c r="E804" s="14">
        <v>15</v>
      </c>
      <c r="F804" s="13">
        <v>80</v>
      </c>
      <c r="G804" s="13">
        <v>16</v>
      </c>
      <c r="H804" s="13">
        <v>96</v>
      </c>
      <c r="I804" s="13" t="b">
        <v>1</v>
      </c>
      <c r="J804" s="4">
        <v>0.16666666666666699</v>
      </c>
      <c r="K804">
        <f t="shared" si="60"/>
        <v>1.8744142455482662E-4</v>
      </c>
      <c r="L804">
        <f t="shared" si="61"/>
        <v>1.3690924897713326E-2</v>
      </c>
      <c r="M804">
        <f t="shared" si="62"/>
        <v>2.2818208162855586E-3</v>
      </c>
      <c r="N804">
        <f t="shared" si="63"/>
        <v>1.3690924897713326E-2</v>
      </c>
      <c r="O804">
        <f t="shared" si="64"/>
        <v>0.2053638734656999</v>
      </c>
      <c r="Q804" s="7">
        <v>778</v>
      </c>
      <c r="R804" s="7">
        <v>1.2082347728152661E-3</v>
      </c>
      <c r="S804" s="7">
        <v>6.9824928684350963E-4</v>
      </c>
      <c r="U804" s="7">
        <v>17.039228577690114</v>
      </c>
      <c r="V804" s="7">
        <v>3.7345059331980252E-4</v>
      </c>
    </row>
    <row r="805" spans="1:22" x14ac:dyDescent="0.35">
      <c r="A805" s="24">
        <v>2017</v>
      </c>
      <c r="B805" s="17" t="s">
        <v>67</v>
      </c>
      <c r="C805" s="17" t="s">
        <v>123</v>
      </c>
      <c r="D805" s="17">
        <v>2007</v>
      </c>
      <c r="E805" s="17">
        <v>10</v>
      </c>
      <c r="F805" s="17">
        <v>70</v>
      </c>
      <c r="G805" s="17">
        <v>14</v>
      </c>
      <c r="H805" s="17">
        <v>84</v>
      </c>
      <c r="I805" s="17" t="b">
        <v>1</v>
      </c>
      <c r="J805" s="25">
        <v>0.16666666666666699</v>
      </c>
      <c r="K805">
        <f t="shared" si="60"/>
        <v>1.6401124648547329E-4</v>
      </c>
      <c r="L805">
        <f t="shared" si="61"/>
        <v>1.2806687568824082E-2</v>
      </c>
      <c r="M805">
        <f t="shared" si="62"/>
        <v>2.1344479281373511E-3</v>
      </c>
      <c r="N805">
        <f t="shared" si="63"/>
        <v>1.2806687568824082E-2</v>
      </c>
      <c r="O805">
        <f t="shared" si="64"/>
        <v>0.12806687568824082</v>
      </c>
      <c r="Q805" s="7">
        <v>779</v>
      </c>
      <c r="R805" s="7">
        <v>1.547673150528736E-3</v>
      </c>
      <c r="S805" s="7">
        <v>3.5881090913003968E-4</v>
      </c>
      <c r="U805" s="7">
        <v>17.061143984220905</v>
      </c>
      <c r="V805" s="7">
        <v>3.7345059331980257E-4</v>
      </c>
    </row>
    <row r="806" spans="1:22" x14ac:dyDescent="0.35">
      <c r="A806" s="3">
        <v>2015</v>
      </c>
      <c r="B806" s="13" t="s">
        <v>30</v>
      </c>
      <c r="C806" s="13" t="s">
        <v>117</v>
      </c>
      <c r="D806" s="13">
        <v>2001</v>
      </c>
      <c r="E806" s="14">
        <v>14</v>
      </c>
      <c r="F806" s="13">
        <v>65</v>
      </c>
      <c r="G806" s="13">
        <v>13</v>
      </c>
      <c r="H806" s="13">
        <v>78</v>
      </c>
      <c r="I806" s="13" t="b">
        <v>1</v>
      </c>
      <c r="J806" s="4">
        <v>0.16666666666666699</v>
      </c>
      <c r="K806">
        <f t="shared" si="60"/>
        <v>1.5229615745079663E-4</v>
      </c>
      <c r="L806">
        <f t="shared" si="61"/>
        <v>1.2340832931807991E-2</v>
      </c>
      <c r="M806">
        <f t="shared" si="62"/>
        <v>2.0568054886346693E-3</v>
      </c>
      <c r="N806">
        <f t="shared" si="63"/>
        <v>1.2340832931807991E-2</v>
      </c>
      <c r="O806">
        <f t="shared" si="64"/>
        <v>0.17277166104531189</v>
      </c>
      <c r="Q806" s="7">
        <v>780</v>
      </c>
      <c r="R806" s="7">
        <v>1.8871115282422051E-3</v>
      </c>
      <c r="S806" s="7">
        <v>1.937253141657061E-5</v>
      </c>
      <c r="U806" s="7">
        <v>17.083059390751696</v>
      </c>
      <c r="V806" s="7">
        <v>3.7345059331980257E-4</v>
      </c>
    </row>
    <row r="807" spans="1:22" x14ac:dyDescent="0.35">
      <c r="A807" s="24">
        <v>2017</v>
      </c>
      <c r="B807" s="17" t="s">
        <v>30</v>
      </c>
      <c r="C807" s="17" t="s">
        <v>156</v>
      </c>
      <c r="D807" s="17">
        <v>2004</v>
      </c>
      <c r="E807" s="17">
        <v>13</v>
      </c>
      <c r="F807" s="17">
        <v>65</v>
      </c>
      <c r="G807" s="17">
        <v>13</v>
      </c>
      <c r="H807" s="17">
        <v>78</v>
      </c>
      <c r="I807" s="17" t="b">
        <v>1</v>
      </c>
      <c r="J807" s="25">
        <v>0.16666666666666699</v>
      </c>
      <c r="K807">
        <f t="shared" si="60"/>
        <v>1.5229615745079663E-4</v>
      </c>
      <c r="L807">
        <f t="shared" si="61"/>
        <v>1.2340832931807991E-2</v>
      </c>
      <c r="M807">
        <f t="shared" si="62"/>
        <v>2.0568054886346693E-3</v>
      </c>
      <c r="N807">
        <f t="shared" si="63"/>
        <v>1.2340832931807991E-2</v>
      </c>
      <c r="O807">
        <f t="shared" si="64"/>
        <v>0.1604308281135039</v>
      </c>
      <c r="Q807" s="7">
        <v>781</v>
      </c>
      <c r="R807" s="7">
        <v>1.5021932072036086E-3</v>
      </c>
      <c r="S807" s="7">
        <v>1.2536566535613822E-3</v>
      </c>
      <c r="U807" s="7">
        <v>17.104974797282487</v>
      </c>
      <c r="V807" s="7">
        <v>3.7494141997933484E-4</v>
      </c>
    </row>
    <row r="808" spans="1:22" x14ac:dyDescent="0.35">
      <c r="A808" s="5">
        <v>2017</v>
      </c>
      <c r="B808" s="14" t="s">
        <v>33</v>
      </c>
      <c r="C808" s="14" t="s">
        <v>203</v>
      </c>
      <c r="D808" s="14">
        <v>2002</v>
      </c>
      <c r="E808" s="14">
        <v>15</v>
      </c>
      <c r="F808" s="14">
        <v>65</v>
      </c>
      <c r="G808" s="14">
        <v>13</v>
      </c>
      <c r="H808" s="14">
        <v>78</v>
      </c>
      <c r="I808" s="14" t="b">
        <v>1</v>
      </c>
      <c r="J808" s="6">
        <v>0.16666666666666699</v>
      </c>
      <c r="K808">
        <f t="shared" si="60"/>
        <v>1.5229615745079663E-4</v>
      </c>
      <c r="L808">
        <f t="shared" si="61"/>
        <v>1.2340832931807991E-2</v>
      </c>
      <c r="M808">
        <f t="shared" si="62"/>
        <v>2.0568054886346693E-3</v>
      </c>
      <c r="N808">
        <f t="shared" si="63"/>
        <v>1.2340832931807991E-2</v>
      </c>
      <c r="O808">
        <f t="shared" si="64"/>
        <v>0.18511249397711987</v>
      </c>
      <c r="Q808" s="7">
        <v>782</v>
      </c>
      <c r="R808" s="7">
        <v>1.0853892452221622E-3</v>
      </c>
      <c r="S808" s="7">
        <v>9.0459319093869994E-4</v>
      </c>
      <c r="U808" s="7">
        <v>17.126890203813279</v>
      </c>
      <c r="V808" s="7">
        <v>3.7645024466693956E-4</v>
      </c>
    </row>
    <row r="809" spans="1:22" x14ac:dyDescent="0.35">
      <c r="A809" s="24">
        <v>2017</v>
      </c>
      <c r="B809" s="17" t="s">
        <v>104</v>
      </c>
      <c r="C809" s="17" t="s">
        <v>211</v>
      </c>
      <c r="D809" s="17">
        <v>2002</v>
      </c>
      <c r="E809" s="17">
        <v>15</v>
      </c>
      <c r="F809" s="17">
        <v>65</v>
      </c>
      <c r="G809" s="17">
        <v>13</v>
      </c>
      <c r="H809" s="17">
        <v>78</v>
      </c>
      <c r="I809" s="17" t="b">
        <v>1</v>
      </c>
      <c r="J809" s="25">
        <v>0.16666666666666699</v>
      </c>
      <c r="K809">
        <f t="shared" si="60"/>
        <v>1.5229615745079663E-4</v>
      </c>
      <c r="L809">
        <f t="shared" si="61"/>
        <v>1.2340832931807991E-2</v>
      </c>
      <c r="M809">
        <f t="shared" si="62"/>
        <v>2.0568054886346693E-3</v>
      </c>
      <c r="N809">
        <f t="shared" si="63"/>
        <v>1.2340832931807991E-2</v>
      </c>
      <c r="O809">
        <f t="shared" si="64"/>
        <v>0.18511249397711987</v>
      </c>
      <c r="Q809" s="7">
        <v>783</v>
      </c>
      <c r="R809" s="7">
        <v>1.3150431844355572E-3</v>
      </c>
      <c r="S809" s="7">
        <v>7.5507510006389642E-4</v>
      </c>
      <c r="U809" s="7">
        <v>17.14880561034407</v>
      </c>
      <c r="V809" s="7">
        <v>3.7645024466693956E-4</v>
      </c>
    </row>
    <row r="810" spans="1:22" x14ac:dyDescent="0.35">
      <c r="A810" s="5">
        <v>2015</v>
      </c>
      <c r="B810" s="14" t="s">
        <v>118</v>
      </c>
      <c r="C810" s="14" t="s">
        <v>119</v>
      </c>
      <c r="D810" s="14">
        <v>2005</v>
      </c>
      <c r="E810" s="14">
        <v>10</v>
      </c>
      <c r="F810" s="14">
        <v>55</v>
      </c>
      <c r="G810" s="14">
        <v>11</v>
      </c>
      <c r="H810" s="14">
        <v>66</v>
      </c>
      <c r="I810" s="14" t="b">
        <v>1</v>
      </c>
      <c r="J810" s="6">
        <v>0.16666666666666699</v>
      </c>
      <c r="K810">
        <f t="shared" si="60"/>
        <v>1.288659793814433E-4</v>
      </c>
      <c r="L810">
        <f t="shared" si="61"/>
        <v>1.1351915229662494E-2</v>
      </c>
      <c r="M810">
        <f t="shared" si="62"/>
        <v>1.8919858716104194E-3</v>
      </c>
      <c r="N810">
        <f t="shared" si="63"/>
        <v>1.1351915229662494E-2</v>
      </c>
      <c r="O810">
        <f t="shared" si="64"/>
        <v>0.11351915229662494</v>
      </c>
      <c r="Q810" s="7">
        <v>784</v>
      </c>
      <c r="R810" s="7">
        <v>1.6596265873276112E-3</v>
      </c>
      <c r="S810" s="7">
        <v>1.3770683045989955E-3</v>
      </c>
      <c r="U810" s="7">
        <v>17.170721016874861</v>
      </c>
      <c r="V810" s="7">
        <v>3.7683030558621777E-4</v>
      </c>
    </row>
    <row r="811" spans="1:22" x14ac:dyDescent="0.35">
      <c r="A811" s="3">
        <v>2015</v>
      </c>
      <c r="B811" s="13" t="s">
        <v>30</v>
      </c>
      <c r="C811" s="13" t="s">
        <v>163</v>
      </c>
      <c r="D811" s="13">
        <v>2009</v>
      </c>
      <c r="E811" s="17">
        <v>6</v>
      </c>
      <c r="F811" s="13">
        <v>55</v>
      </c>
      <c r="G811" s="13">
        <v>11</v>
      </c>
      <c r="H811" s="13">
        <v>66</v>
      </c>
      <c r="I811" s="13" t="b">
        <v>1</v>
      </c>
      <c r="J811" s="4">
        <v>0.16666666666666699</v>
      </c>
      <c r="K811">
        <f t="shared" si="60"/>
        <v>1.288659793814433E-4</v>
      </c>
      <c r="L811">
        <f t="shared" si="61"/>
        <v>1.1351915229662494E-2</v>
      </c>
      <c r="M811">
        <f t="shared" si="62"/>
        <v>1.8919858716104194E-3</v>
      </c>
      <c r="N811">
        <f t="shared" si="63"/>
        <v>1.1351915229662494E-2</v>
      </c>
      <c r="O811">
        <f t="shared" si="64"/>
        <v>6.8111491377974967E-2</v>
      </c>
      <c r="Q811" s="7">
        <v>785</v>
      </c>
      <c r="R811" s="7">
        <v>9.8174879772918713E-4</v>
      </c>
      <c r="S811" s="7">
        <v>1.1655187527466666E-3</v>
      </c>
      <c r="U811" s="7">
        <v>17.192636423405652</v>
      </c>
      <c r="V811" s="7">
        <v>3.7683030558621777E-4</v>
      </c>
    </row>
    <row r="812" spans="1:22" x14ac:dyDescent="0.35">
      <c r="A812" s="3">
        <v>2013</v>
      </c>
      <c r="B812" s="13" t="s">
        <v>24</v>
      </c>
      <c r="C812" s="13" t="s">
        <v>210</v>
      </c>
      <c r="D812" s="13">
        <v>2004</v>
      </c>
      <c r="E812" s="14">
        <v>9</v>
      </c>
      <c r="F812" s="13">
        <v>50</v>
      </c>
      <c r="G812" s="13">
        <v>10</v>
      </c>
      <c r="H812" s="13">
        <v>60</v>
      </c>
      <c r="I812" s="13" t="b">
        <v>1</v>
      </c>
      <c r="J812" s="4">
        <v>0.16666666666666699</v>
      </c>
      <c r="K812">
        <f t="shared" si="60"/>
        <v>1.1715089034676664E-4</v>
      </c>
      <c r="L812">
        <f t="shared" si="61"/>
        <v>1.0823626487770476E-2</v>
      </c>
      <c r="M812">
        <f t="shared" si="62"/>
        <v>1.8039377479617494E-3</v>
      </c>
      <c r="N812">
        <f t="shared" si="63"/>
        <v>1.0823626487770476E-2</v>
      </c>
      <c r="O812">
        <f t="shared" si="64"/>
        <v>9.7412638389934289E-2</v>
      </c>
      <c r="Q812" s="7">
        <v>786</v>
      </c>
      <c r="R812" s="7">
        <v>2.0095917833339301E-3</v>
      </c>
      <c r="S812" s="7">
        <v>2.1214920522188117E-4</v>
      </c>
      <c r="U812" s="7">
        <v>17.214551829936443</v>
      </c>
      <c r="V812" s="7">
        <v>3.7683030558621777E-4</v>
      </c>
    </row>
    <row r="813" spans="1:22" x14ac:dyDescent="0.35">
      <c r="A813" s="3">
        <v>2014</v>
      </c>
      <c r="B813" s="13" t="s">
        <v>30</v>
      </c>
      <c r="C813" s="13" t="s">
        <v>332</v>
      </c>
      <c r="D813" s="13">
        <v>1999</v>
      </c>
      <c r="E813" s="17">
        <v>15</v>
      </c>
      <c r="F813" s="13">
        <v>50</v>
      </c>
      <c r="G813" s="13">
        <v>10</v>
      </c>
      <c r="H813" s="13">
        <v>60</v>
      </c>
      <c r="I813" s="13" t="b">
        <v>1</v>
      </c>
      <c r="J813" s="4">
        <v>0.16666666666666699</v>
      </c>
      <c r="K813">
        <f t="shared" si="60"/>
        <v>1.1715089034676664E-4</v>
      </c>
      <c r="L813">
        <f t="shared" si="61"/>
        <v>1.0823626487770476E-2</v>
      </c>
      <c r="M813">
        <f t="shared" si="62"/>
        <v>1.8039377479617494E-3</v>
      </c>
      <c r="N813">
        <f t="shared" si="63"/>
        <v>1.0823626487770476E-2</v>
      </c>
      <c r="O813">
        <f t="shared" si="64"/>
        <v>0.16235439731655715</v>
      </c>
      <c r="Q813" s="7">
        <v>787</v>
      </c>
      <c r="R813" s="7">
        <v>1.6124009032084997E-3</v>
      </c>
      <c r="S813" s="7">
        <v>6.0934008534731156E-4</v>
      </c>
      <c r="U813" s="7">
        <v>17.236467236467234</v>
      </c>
      <c r="V813" s="7">
        <v>3.7683030558621777E-4</v>
      </c>
    </row>
    <row r="814" spans="1:22" x14ac:dyDescent="0.35">
      <c r="A814" s="5">
        <v>2014</v>
      </c>
      <c r="B814" s="14" t="s">
        <v>136</v>
      </c>
      <c r="C814" s="14" t="s">
        <v>301</v>
      </c>
      <c r="D814" s="14">
        <v>2000</v>
      </c>
      <c r="E814" s="14">
        <v>14</v>
      </c>
      <c r="F814" s="14">
        <v>50</v>
      </c>
      <c r="G814" s="14">
        <v>10</v>
      </c>
      <c r="H814" s="14">
        <v>60</v>
      </c>
      <c r="I814" s="14" t="b">
        <v>1</v>
      </c>
      <c r="J814" s="6">
        <v>0.16666666666666699</v>
      </c>
      <c r="K814">
        <f t="shared" si="60"/>
        <v>1.1715089034676664E-4</v>
      </c>
      <c r="L814">
        <f t="shared" si="61"/>
        <v>1.0823626487770476E-2</v>
      </c>
      <c r="M814">
        <f t="shared" si="62"/>
        <v>1.8039377479617494E-3</v>
      </c>
      <c r="N814">
        <f t="shared" si="63"/>
        <v>1.0823626487770476E-2</v>
      </c>
      <c r="O814">
        <f t="shared" si="64"/>
        <v>0.15153077082878666</v>
      </c>
      <c r="Q814" s="7">
        <v>788</v>
      </c>
      <c r="R814" s="7">
        <v>2.3183923812375197E-3</v>
      </c>
      <c r="S814" s="7">
        <v>8.7498286086728182E-4</v>
      </c>
      <c r="U814" s="7">
        <v>17.258382642998026</v>
      </c>
      <c r="V814" s="7">
        <v>3.7683030558621777E-4</v>
      </c>
    </row>
    <row r="815" spans="1:22" x14ac:dyDescent="0.35">
      <c r="A815" s="24">
        <v>2015</v>
      </c>
      <c r="B815" s="17" t="s">
        <v>186</v>
      </c>
      <c r="C815" s="17" t="s">
        <v>195</v>
      </c>
      <c r="D815" s="17">
        <v>2006</v>
      </c>
      <c r="E815" s="17">
        <v>9</v>
      </c>
      <c r="F815" s="17">
        <v>50</v>
      </c>
      <c r="G815" s="17">
        <v>10</v>
      </c>
      <c r="H815" s="17">
        <v>60</v>
      </c>
      <c r="I815" s="17" t="b">
        <v>1</v>
      </c>
      <c r="J815" s="25">
        <v>0.16666666666666699</v>
      </c>
      <c r="K815">
        <f t="shared" si="60"/>
        <v>1.1715089034676664E-4</v>
      </c>
      <c r="L815">
        <f t="shared" si="61"/>
        <v>1.0823626487770476E-2</v>
      </c>
      <c r="M815">
        <f t="shared" si="62"/>
        <v>1.8039377479617494E-3</v>
      </c>
      <c r="N815">
        <f t="shared" si="63"/>
        <v>1.0823626487770476E-2</v>
      </c>
      <c r="O815">
        <f t="shared" si="64"/>
        <v>9.7412638389934289E-2</v>
      </c>
      <c r="Q815" s="7">
        <v>789</v>
      </c>
      <c r="R815" s="7">
        <v>1.4617403768748527E-3</v>
      </c>
      <c r="S815" s="7">
        <v>1.7316348652299488E-3</v>
      </c>
      <c r="U815" s="7">
        <v>17.280298049528817</v>
      </c>
      <c r="V815" s="7">
        <v>3.7683030558621777E-4</v>
      </c>
    </row>
    <row r="816" spans="1:22" x14ac:dyDescent="0.35">
      <c r="A816" s="5">
        <v>2013</v>
      </c>
      <c r="B816" s="14" t="s">
        <v>24</v>
      </c>
      <c r="C816" s="14" t="s">
        <v>362</v>
      </c>
      <c r="D816" s="14">
        <v>2001</v>
      </c>
      <c r="E816" s="14">
        <v>12</v>
      </c>
      <c r="F816" s="14">
        <v>45</v>
      </c>
      <c r="G816" s="14">
        <v>9</v>
      </c>
      <c r="H816" s="14">
        <v>54</v>
      </c>
      <c r="I816" s="14" t="b">
        <v>1</v>
      </c>
      <c r="J816" s="6">
        <v>0.16666666666666699</v>
      </c>
      <c r="K816">
        <f t="shared" si="60"/>
        <v>1.0543580131208997E-4</v>
      </c>
      <c r="L816">
        <f t="shared" si="61"/>
        <v>1.0268193673284994E-2</v>
      </c>
      <c r="M816">
        <f t="shared" si="62"/>
        <v>1.711365612214169E-3</v>
      </c>
      <c r="N816">
        <f t="shared" si="63"/>
        <v>1.0268193673284994E-2</v>
      </c>
      <c r="O816">
        <f t="shared" si="64"/>
        <v>0.12321832407941993</v>
      </c>
      <c r="Q816" s="7">
        <v>790</v>
      </c>
      <c r="R816" s="7">
        <v>1.2555041201528405E-3</v>
      </c>
      <c r="S816" s="7">
        <v>1.0382948404612834E-3</v>
      </c>
      <c r="U816" s="7">
        <v>17.302213456059608</v>
      </c>
      <c r="V816" s="7">
        <v>3.7683030558621777E-4</v>
      </c>
    </row>
    <row r="817" spans="1:22" x14ac:dyDescent="0.35">
      <c r="A817" s="24">
        <v>2013</v>
      </c>
      <c r="B817" s="17" t="s">
        <v>37</v>
      </c>
      <c r="C817" s="17" t="s">
        <v>59</v>
      </c>
      <c r="D817" s="17">
        <v>2001</v>
      </c>
      <c r="E817" s="17">
        <v>12</v>
      </c>
      <c r="F817" s="17">
        <v>45</v>
      </c>
      <c r="G817" s="17">
        <v>9</v>
      </c>
      <c r="H817" s="17">
        <v>54</v>
      </c>
      <c r="I817" s="17" t="b">
        <v>1</v>
      </c>
      <c r="J817" s="25">
        <v>0.16666666666666699</v>
      </c>
      <c r="K817">
        <f t="shared" si="60"/>
        <v>1.0543580131208997E-4</v>
      </c>
      <c r="L817">
        <f t="shared" si="61"/>
        <v>1.0268193673284994E-2</v>
      </c>
      <c r="M817">
        <f t="shared" si="62"/>
        <v>1.711365612214169E-3</v>
      </c>
      <c r="N817">
        <f t="shared" si="63"/>
        <v>1.0268193673284994E-2</v>
      </c>
      <c r="O817">
        <f t="shared" si="64"/>
        <v>0.12321832407941993</v>
      </c>
      <c r="Q817" s="7">
        <v>791</v>
      </c>
      <c r="R817" s="7">
        <v>1.6658651087986059E-3</v>
      </c>
      <c r="S817" s="7">
        <v>6.2793385181551808E-4</v>
      </c>
      <c r="U817" s="7">
        <v>17.324128862590399</v>
      </c>
      <c r="V817" s="7">
        <v>3.7683030558621777E-4</v>
      </c>
    </row>
    <row r="818" spans="1:22" x14ac:dyDescent="0.35">
      <c r="A818" s="3">
        <v>2015</v>
      </c>
      <c r="B818" s="13" t="s">
        <v>52</v>
      </c>
      <c r="C818" s="13" t="s">
        <v>318</v>
      </c>
      <c r="D818" s="13">
        <v>2004</v>
      </c>
      <c r="E818" s="14">
        <v>11</v>
      </c>
      <c r="F818" s="13">
        <v>45</v>
      </c>
      <c r="G818" s="13">
        <v>9</v>
      </c>
      <c r="H818" s="13">
        <v>54</v>
      </c>
      <c r="I818" s="13" t="b">
        <v>1</v>
      </c>
      <c r="J818" s="4">
        <v>0.16666666666666699</v>
      </c>
      <c r="K818">
        <f t="shared" si="60"/>
        <v>1.0543580131208997E-4</v>
      </c>
      <c r="L818">
        <f t="shared" si="61"/>
        <v>1.0268193673284994E-2</v>
      </c>
      <c r="M818">
        <f t="shared" si="62"/>
        <v>1.711365612214169E-3</v>
      </c>
      <c r="N818">
        <f t="shared" si="63"/>
        <v>1.0268193673284994E-2</v>
      </c>
      <c r="O818">
        <f t="shared" si="64"/>
        <v>0.11295013040613493</v>
      </c>
      <c r="Q818" s="7">
        <v>792</v>
      </c>
      <c r="R818" s="7">
        <v>1.0503236258299579E-3</v>
      </c>
      <c r="S818" s="7">
        <v>1.2434753347841661E-3</v>
      </c>
      <c r="U818" s="7">
        <v>17.34604426912119</v>
      </c>
      <c r="V818" s="7">
        <v>3.7683030558621777E-4</v>
      </c>
    </row>
    <row r="819" spans="1:22" x14ac:dyDescent="0.35">
      <c r="A819" s="3">
        <v>2017</v>
      </c>
      <c r="B819" s="13" t="s">
        <v>79</v>
      </c>
      <c r="C819" s="13" t="s">
        <v>81</v>
      </c>
      <c r="D819" s="13">
        <v>2004</v>
      </c>
      <c r="E819" s="17">
        <v>13</v>
      </c>
      <c r="F819" s="13">
        <v>111</v>
      </c>
      <c r="G819" s="13">
        <v>22</v>
      </c>
      <c r="H819" s="13">
        <v>133</v>
      </c>
      <c r="I819" s="13" t="b">
        <v>1</v>
      </c>
      <c r="J819" s="4">
        <v>0.16541353383458601</v>
      </c>
      <c r="K819">
        <f t="shared" si="60"/>
        <v>2.5968447360199935E-4</v>
      </c>
      <c r="L819">
        <f t="shared" si="61"/>
        <v>1.6114728468143647E-2</v>
      </c>
      <c r="M819">
        <f t="shared" si="62"/>
        <v>2.6655941827004458E-3</v>
      </c>
      <c r="N819">
        <f t="shared" si="63"/>
        <v>1.6114728468143647E-2</v>
      </c>
      <c r="O819">
        <f t="shared" si="64"/>
        <v>0.20949147008586741</v>
      </c>
      <c r="Q819" s="7">
        <v>793</v>
      </c>
      <c r="R819" s="7">
        <v>1.3324417385984163E-3</v>
      </c>
      <c r="S819" s="7">
        <v>1.0990779351945925E-3</v>
      </c>
      <c r="U819" s="7">
        <v>17.367959675651981</v>
      </c>
      <c r="V819" s="7">
        <v>3.7683030558621777E-4</v>
      </c>
    </row>
    <row r="820" spans="1:22" x14ac:dyDescent="0.35">
      <c r="A820" s="5">
        <v>2015</v>
      </c>
      <c r="B820" s="14" t="s">
        <v>113</v>
      </c>
      <c r="C820" s="14" t="s">
        <v>161</v>
      </c>
      <c r="D820" s="14">
        <v>2002</v>
      </c>
      <c r="E820" s="14">
        <v>13</v>
      </c>
      <c r="F820" s="14">
        <v>96</v>
      </c>
      <c r="G820" s="14">
        <v>19</v>
      </c>
      <c r="H820" s="14">
        <v>115</v>
      </c>
      <c r="I820" s="14" t="b">
        <v>1</v>
      </c>
      <c r="J820" s="6">
        <v>0.16521739130434801</v>
      </c>
      <c r="K820">
        <f t="shared" si="60"/>
        <v>2.2453920649796939E-4</v>
      </c>
      <c r="L820">
        <f t="shared" si="61"/>
        <v>1.498463234443773E-2</v>
      </c>
      <c r="M820">
        <f t="shared" si="62"/>
        <v>2.475721865602758E-3</v>
      </c>
      <c r="N820">
        <f t="shared" si="63"/>
        <v>1.498463234443773E-2</v>
      </c>
      <c r="O820">
        <f t="shared" si="64"/>
        <v>0.19480022047769049</v>
      </c>
      <c r="Q820" s="7">
        <v>794</v>
      </c>
      <c r="R820" s="7">
        <v>2.5533736370744161E-3</v>
      </c>
      <c r="S820" s="7">
        <v>8.4762979246444728E-6</v>
      </c>
      <c r="U820" s="7">
        <v>17.389875082182773</v>
      </c>
      <c r="V820" s="7">
        <v>3.7834673145385717E-4</v>
      </c>
    </row>
    <row r="821" spans="1:22" x14ac:dyDescent="0.35">
      <c r="A821" s="24">
        <v>2014</v>
      </c>
      <c r="B821" s="17" t="s">
        <v>104</v>
      </c>
      <c r="C821" s="17" t="s">
        <v>105</v>
      </c>
      <c r="D821" s="17">
        <v>2001</v>
      </c>
      <c r="E821" s="17">
        <v>13</v>
      </c>
      <c r="F821" s="17">
        <v>81</v>
      </c>
      <c r="G821" s="17">
        <v>16</v>
      </c>
      <c r="H821" s="17">
        <v>97</v>
      </c>
      <c r="I821" s="17" t="b">
        <v>1</v>
      </c>
      <c r="J821" s="25">
        <v>0.164948453608247</v>
      </c>
      <c r="K821">
        <f t="shared" si="60"/>
        <v>1.8939393939393939E-4</v>
      </c>
      <c r="L821">
        <f t="shared" si="61"/>
        <v>1.3762047064079507E-2</v>
      </c>
      <c r="M821">
        <f t="shared" si="62"/>
        <v>2.2700283817038303E-3</v>
      </c>
      <c r="N821">
        <f t="shared" si="63"/>
        <v>1.3762047064079507E-2</v>
      </c>
      <c r="O821">
        <f t="shared" si="64"/>
        <v>0.17890661183303358</v>
      </c>
      <c r="Q821" s="7">
        <v>795</v>
      </c>
      <c r="R821" s="7">
        <v>2.3815946691320643E-3</v>
      </c>
      <c r="S821" s="7">
        <v>2.4299527072327992E-4</v>
      </c>
      <c r="U821" s="7">
        <v>17.411790488713564</v>
      </c>
      <c r="V821" s="7">
        <v>3.8030346938092532E-4</v>
      </c>
    </row>
    <row r="822" spans="1:22" x14ac:dyDescent="0.35">
      <c r="A822" s="3">
        <v>2013</v>
      </c>
      <c r="B822" s="13" t="s">
        <v>30</v>
      </c>
      <c r="C822" s="13" t="s">
        <v>60</v>
      </c>
      <c r="D822" s="13">
        <v>2002</v>
      </c>
      <c r="E822" s="14">
        <v>11</v>
      </c>
      <c r="F822" s="13">
        <v>76</v>
      </c>
      <c r="G822" s="13">
        <v>15</v>
      </c>
      <c r="H822" s="13">
        <v>91</v>
      </c>
      <c r="I822" s="13" t="b">
        <v>1</v>
      </c>
      <c r="J822" s="4">
        <v>0.164835164835165</v>
      </c>
      <c r="K822">
        <f t="shared" si="60"/>
        <v>1.7767885035926273E-4</v>
      </c>
      <c r="L822">
        <f t="shared" si="61"/>
        <v>1.3329623038903341E-2</v>
      </c>
      <c r="M822">
        <f t="shared" si="62"/>
        <v>2.197190610808245E-3</v>
      </c>
      <c r="N822">
        <f t="shared" si="63"/>
        <v>1.3329623038903341E-2</v>
      </c>
      <c r="O822">
        <f t="shared" si="64"/>
        <v>0.14662585342793674</v>
      </c>
      <c r="Q822" s="7">
        <v>796</v>
      </c>
      <c r="R822" s="7">
        <v>2.7664872632935161E-3</v>
      </c>
      <c r="S822" s="7">
        <v>1.0318996625784242E-3</v>
      </c>
      <c r="U822" s="7">
        <v>17.433705895244355</v>
      </c>
      <c r="V822" s="7">
        <v>3.8030346938092532E-4</v>
      </c>
    </row>
    <row r="823" spans="1:22" x14ac:dyDescent="0.35">
      <c r="A823" s="3">
        <v>2015</v>
      </c>
      <c r="B823" s="13" t="s">
        <v>30</v>
      </c>
      <c r="C823" s="13" t="s">
        <v>162</v>
      </c>
      <c r="D823" s="13">
        <v>2000</v>
      </c>
      <c r="E823" s="17">
        <v>15</v>
      </c>
      <c r="F823" s="13">
        <v>71</v>
      </c>
      <c r="G823" s="13">
        <v>14</v>
      </c>
      <c r="H823" s="13">
        <v>85</v>
      </c>
      <c r="I823" s="13" t="b">
        <v>1</v>
      </c>
      <c r="J823" s="4">
        <v>0.16470588235294101</v>
      </c>
      <c r="K823">
        <f t="shared" si="60"/>
        <v>1.6596376132458607E-4</v>
      </c>
      <c r="L823">
        <f t="shared" si="61"/>
        <v>1.2882692316615579E-2</v>
      </c>
      <c r="M823">
        <f t="shared" si="62"/>
        <v>2.1218552050896226E-3</v>
      </c>
      <c r="N823">
        <f t="shared" si="63"/>
        <v>1.2882692316615579E-2</v>
      </c>
      <c r="O823">
        <f t="shared" si="64"/>
        <v>0.19324038474923369</v>
      </c>
      <c r="Q823" s="7">
        <v>797</v>
      </c>
      <c r="R823" s="7">
        <v>2.2468953923781257E-3</v>
      </c>
      <c r="S823" s="7">
        <v>4.9887820115414273E-4</v>
      </c>
      <c r="U823" s="7">
        <v>17.455621301775146</v>
      </c>
      <c r="V823" s="7">
        <v>3.8030346938092532E-4</v>
      </c>
    </row>
    <row r="824" spans="1:22" x14ac:dyDescent="0.35">
      <c r="A824" s="3">
        <v>2016</v>
      </c>
      <c r="B824" s="13" t="s">
        <v>24</v>
      </c>
      <c r="C824" s="13" t="s">
        <v>155</v>
      </c>
      <c r="D824" s="13">
        <v>2001</v>
      </c>
      <c r="E824" s="14">
        <v>15</v>
      </c>
      <c r="F824" s="13">
        <v>71</v>
      </c>
      <c r="G824" s="13">
        <v>14</v>
      </c>
      <c r="H824" s="13">
        <v>85</v>
      </c>
      <c r="I824" s="13" t="b">
        <v>1</v>
      </c>
      <c r="J824" s="4">
        <v>0.16470588235294101</v>
      </c>
      <c r="K824">
        <f t="shared" si="60"/>
        <v>1.6596376132458607E-4</v>
      </c>
      <c r="L824">
        <f t="shared" si="61"/>
        <v>1.2882692316615579E-2</v>
      </c>
      <c r="M824">
        <f t="shared" si="62"/>
        <v>2.1218552050896226E-3</v>
      </c>
      <c r="N824">
        <f t="shared" si="63"/>
        <v>1.2882692316615579E-2</v>
      </c>
      <c r="O824">
        <f t="shared" si="64"/>
        <v>0.19324038474923369</v>
      </c>
      <c r="Q824" s="7">
        <v>798</v>
      </c>
      <c r="R824" s="7">
        <v>1.9366577929796514E-3</v>
      </c>
      <c r="S824" s="7">
        <v>1.0909315465393343E-3</v>
      </c>
      <c r="U824" s="7">
        <v>17.477536708305937</v>
      </c>
      <c r="V824" s="7">
        <v>3.8030346938092532E-4</v>
      </c>
    </row>
    <row r="825" spans="1:22" x14ac:dyDescent="0.35">
      <c r="A825" s="24">
        <v>2017</v>
      </c>
      <c r="B825" s="17" t="s">
        <v>98</v>
      </c>
      <c r="C825" s="17" t="s">
        <v>41</v>
      </c>
      <c r="D825" s="17">
        <v>2002</v>
      </c>
      <c r="E825" s="17">
        <v>15</v>
      </c>
      <c r="F825" s="17">
        <v>66</v>
      </c>
      <c r="G825" s="17">
        <v>13</v>
      </c>
      <c r="H825" s="17">
        <v>79</v>
      </c>
      <c r="I825" s="17" t="b">
        <v>1</v>
      </c>
      <c r="J825" s="25">
        <v>0.164556962025316</v>
      </c>
      <c r="K825">
        <f t="shared" si="60"/>
        <v>1.542486722899094E-4</v>
      </c>
      <c r="L825">
        <f t="shared" si="61"/>
        <v>1.2419688896663611E-2</v>
      </c>
      <c r="M825">
        <f t="shared" si="62"/>
        <v>2.0437462741345128E-3</v>
      </c>
      <c r="N825">
        <f t="shared" si="63"/>
        <v>1.2419688896663611E-2</v>
      </c>
      <c r="O825">
        <f t="shared" si="64"/>
        <v>0.18629533344995416</v>
      </c>
      <c r="Q825" s="7">
        <v>799</v>
      </c>
      <c r="R825" s="7">
        <v>1.6416677821363668E-3</v>
      </c>
      <c r="S825" s="7">
        <v>9.0948544670791699E-4</v>
      </c>
      <c r="U825" s="7">
        <v>17.499452114836728</v>
      </c>
      <c r="V825" s="7">
        <v>3.8030346938092532E-4</v>
      </c>
    </row>
    <row r="826" spans="1:22" x14ac:dyDescent="0.35">
      <c r="A826" s="5">
        <v>2015</v>
      </c>
      <c r="B826" s="14" t="s">
        <v>30</v>
      </c>
      <c r="C826" s="14" t="s">
        <v>225</v>
      </c>
      <c r="D826" s="14">
        <v>2003</v>
      </c>
      <c r="E826" s="14">
        <v>12</v>
      </c>
      <c r="F826" s="14">
        <v>61</v>
      </c>
      <c r="G826" s="14">
        <v>12</v>
      </c>
      <c r="H826" s="14">
        <v>73</v>
      </c>
      <c r="I826" s="14" t="b">
        <v>1</v>
      </c>
      <c r="J826" s="6">
        <v>0.164383561643836</v>
      </c>
      <c r="K826">
        <f t="shared" si="60"/>
        <v>1.4253358325523274E-4</v>
      </c>
      <c r="L826">
        <f t="shared" si="61"/>
        <v>1.1938742951216963E-2</v>
      </c>
      <c r="M826">
        <f t="shared" si="62"/>
        <v>1.962533087871286E-3</v>
      </c>
      <c r="N826">
        <f t="shared" si="63"/>
        <v>1.1938742951216963E-2</v>
      </c>
      <c r="O826">
        <f t="shared" si="64"/>
        <v>0.14326491541460357</v>
      </c>
      <c r="Q826" s="7">
        <v>800</v>
      </c>
      <c r="R826" s="7">
        <v>1.6000998254981813E-3</v>
      </c>
      <c r="S826" s="7">
        <v>8.8645676086587842E-4</v>
      </c>
      <c r="U826" s="7">
        <v>17.52136752136752</v>
      </c>
      <c r="V826" s="7">
        <v>3.8030346938092532E-4</v>
      </c>
    </row>
    <row r="827" spans="1:22" x14ac:dyDescent="0.35">
      <c r="A827" s="3">
        <v>2014</v>
      </c>
      <c r="B827" s="13" t="s">
        <v>128</v>
      </c>
      <c r="C827" s="13" t="s">
        <v>129</v>
      </c>
      <c r="D827" s="13">
        <v>2000</v>
      </c>
      <c r="E827" s="17">
        <v>14</v>
      </c>
      <c r="F827" s="13">
        <v>56</v>
      </c>
      <c r="G827" s="13">
        <v>11</v>
      </c>
      <c r="H827" s="13">
        <v>67</v>
      </c>
      <c r="I827" s="13" t="b">
        <v>1</v>
      </c>
      <c r="J827" s="4">
        <v>0.164179104477612</v>
      </c>
      <c r="K827">
        <f t="shared" si="60"/>
        <v>1.3081849422055607E-4</v>
      </c>
      <c r="L827">
        <f t="shared" si="61"/>
        <v>1.143759127703714E-2</v>
      </c>
      <c r="M827">
        <f t="shared" si="62"/>
        <v>1.8778134932449042E-3</v>
      </c>
      <c r="N827">
        <f t="shared" si="63"/>
        <v>1.143759127703714E-2</v>
      </c>
      <c r="O827">
        <f t="shared" si="64"/>
        <v>0.16012627787851996</v>
      </c>
      <c r="Q827" s="7">
        <v>801</v>
      </c>
      <c r="R827" s="7">
        <v>2.3639646354328388E-3</v>
      </c>
      <c r="S827" s="7">
        <v>-1.1917574363221658E-5</v>
      </c>
      <c r="U827" s="7">
        <v>17.543282927898311</v>
      </c>
      <c r="V827" s="7">
        <v>3.8030346938092532E-4</v>
      </c>
    </row>
    <row r="828" spans="1:22" x14ac:dyDescent="0.35">
      <c r="A828" s="5">
        <v>2015</v>
      </c>
      <c r="B828" s="14" t="s">
        <v>26</v>
      </c>
      <c r="C828" s="14" t="s">
        <v>223</v>
      </c>
      <c r="D828" s="14">
        <v>2003</v>
      </c>
      <c r="E828" s="14">
        <v>12</v>
      </c>
      <c r="F828" s="14">
        <v>56</v>
      </c>
      <c r="G828" s="14">
        <v>11</v>
      </c>
      <c r="H828" s="14">
        <v>67</v>
      </c>
      <c r="I828" s="14" t="b">
        <v>1</v>
      </c>
      <c r="J828" s="6">
        <v>0.164179104477612</v>
      </c>
      <c r="K828">
        <f t="shared" si="60"/>
        <v>1.3081849422055607E-4</v>
      </c>
      <c r="L828">
        <f t="shared" si="61"/>
        <v>1.143759127703714E-2</v>
      </c>
      <c r="M828">
        <f t="shared" si="62"/>
        <v>1.8778134932449042E-3</v>
      </c>
      <c r="N828">
        <f t="shared" si="63"/>
        <v>1.143759127703714E-2</v>
      </c>
      <c r="O828">
        <f t="shared" si="64"/>
        <v>0.13725109532444568</v>
      </c>
      <c r="Q828" s="7">
        <v>802</v>
      </c>
      <c r="R828" s="7">
        <v>2.2933825616739626E-3</v>
      </c>
      <c r="S828" s="7">
        <v>-1.1561745388403988E-5</v>
      </c>
      <c r="U828" s="7">
        <v>17.565198334429102</v>
      </c>
      <c r="V828" s="7">
        <v>3.8030346938092532E-4</v>
      </c>
    </row>
    <row r="829" spans="1:22" x14ac:dyDescent="0.35">
      <c r="A829" s="24">
        <v>2014</v>
      </c>
      <c r="B829" s="17" t="s">
        <v>52</v>
      </c>
      <c r="C829" s="17" t="s">
        <v>165</v>
      </c>
      <c r="D829" s="17">
        <v>2001</v>
      </c>
      <c r="E829" s="17">
        <v>13</v>
      </c>
      <c r="F829" s="17">
        <v>102</v>
      </c>
      <c r="G829" s="17">
        <v>20</v>
      </c>
      <c r="H829" s="17">
        <v>122</v>
      </c>
      <c r="I829" s="17" t="b">
        <v>1</v>
      </c>
      <c r="J829" s="25">
        <v>0.16393442622950799</v>
      </c>
      <c r="K829">
        <f t="shared" si="60"/>
        <v>2.3820681037175882E-4</v>
      </c>
      <c r="L829">
        <f t="shared" si="61"/>
        <v>1.5433949927732655E-2</v>
      </c>
      <c r="M829">
        <f t="shared" si="62"/>
        <v>2.5301557258578093E-3</v>
      </c>
      <c r="N829">
        <f t="shared" si="63"/>
        <v>1.5433949927732655E-2</v>
      </c>
      <c r="O829">
        <f t="shared" si="64"/>
        <v>0.20064134906052453</v>
      </c>
      <c r="Q829" s="7">
        <v>803</v>
      </c>
      <c r="R829" s="7">
        <v>1.1805815250413166E-3</v>
      </c>
      <c r="S829" s="7">
        <v>9.5386640309603446E-4</v>
      </c>
      <c r="U829" s="7">
        <v>17.587113740959893</v>
      </c>
      <c r="V829" s="7">
        <v>3.8030346938092532E-4</v>
      </c>
    </row>
    <row r="830" spans="1:22" x14ac:dyDescent="0.35">
      <c r="A830" s="5">
        <v>2016</v>
      </c>
      <c r="B830" s="14" t="s">
        <v>24</v>
      </c>
      <c r="C830" s="14" t="s">
        <v>155</v>
      </c>
      <c r="D830" s="14">
        <v>2002</v>
      </c>
      <c r="E830" s="14">
        <v>14</v>
      </c>
      <c r="F830" s="14">
        <v>51</v>
      </c>
      <c r="G830" s="14">
        <v>10</v>
      </c>
      <c r="H830" s="14">
        <v>61</v>
      </c>
      <c r="I830" s="14" t="b">
        <v>1</v>
      </c>
      <c r="J830" s="6">
        <v>0.16393442622950799</v>
      </c>
      <c r="K830">
        <f t="shared" si="60"/>
        <v>1.1910340518587941E-4</v>
      </c>
      <c r="L830">
        <f t="shared" si="61"/>
        <v>1.0913450654393385E-2</v>
      </c>
      <c r="M830">
        <f t="shared" si="62"/>
        <v>1.789090271212028E-3</v>
      </c>
      <c r="N830">
        <f t="shared" si="63"/>
        <v>1.0913450654393385E-2</v>
      </c>
      <c r="O830">
        <f t="shared" si="64"/>
        <v>0.15278830916150737</v>
      </c>
      <c r="Q830" s="7">
        <v>804</v>
      </c>
      <c r="R830" s="7">
        <v>1.8813090487359804E-3</v>
      </c>
      <c r="S830" s="7">
        <v>1.754964398986889E-4</v>
      </c>
      <c r="U830" s="7">
        <v>17.609029147490684</v>
      </c>
      <c r="V830" s="7">
        <v>3.8030346938092532E-4</v>
      </c>
    </row>
    <row r="831" spans="1:22" x14ac:dyDescent="0.35">
      <c r="A831" s="24">
        <v>2017</v>
      </c>
      <c r="B831" s="17" t="s">
        <v>30</v>
      </c>
      <c r="C831" s="17" t="s">
        <v>60</v>
      </c>
      <c r="D831" s="17">
        <v>2002</v>
      </c>
      <c r="E831" s="17">
        <v>15</v>
      </c>
      <c r="F831" s="17">
        <v>51</v>
      </c>
      <c r="G831" s="17">
        <v>10</v>
      </c>
      <c r="H831" s="17">
        <v>61</v>
      </c>
      <c r="I831" s="17" t="b">
        <v>1</v>
      </c>
      <c r="J831" s="25">
        <v>0.16393442622950799</v>
      </c>
      <c r="K831">
        <f t="shared" si="60"/>
        <v>1.1910340518587941E-4</v>
      </c>
      <c r="L831">
        <f t="shared" si="61"/>
        <v>1.0913450654393385E-2</v>
      </c>
      <c r="M831">
        <f t="shared" si="62"/>
        <v>1.789090271212028E-3</v>
      </c>
      <c r="N831">
        <f t="shared" si="63"/>
        <v>1.0913450654393385E-2</v>
      </c>
      <c r="O831">
        <f t="shared" si="64"/>
        <v>0.16370175981590077</v>
      </c>
      <c r="Q831" s="7">
        <v>805</v>
      </c>
      <c r="R831" s="7">
        <v>1.6953909923793542E-3</v>
      </c>
      <c r="S831" s="7">
        <v>3.6141449625531506E-4</v>
      </c>
      <c r="U831" s="7">
        <v>17.630944554021475</v>
      </c>
      <c r="V831" s="7">
        <v>3.8108841029731443E-4</v>
      </c>
    </row>
    <row r="832" spans="1:22" x14ac:dyDescent="0.35">
      <c r="A832" s="3">
        <v>2015</v>
      </c>
      <c r="B832" s="13" t="s">
        <v>24</v>
      </c>
      <c r="C832" s="13" t="s">
        <v>29</v>
      </c>
      <c r="D832" s="13">
        <v>2005</v>
      </c>
      <c r="E832" s="14">
        <v>10</v>
      </c>
      <c r="F832" s="13">
        <v>245</v>
      </c>
      <c r="G832" s="13">
        <v>48</v>
      </c>
      <c r="H832" s="13">
        <v>293</v>
      </c>
      <c r="I832" s="13" t="b">
        <v>1</v>
      </c>
      <c r="J832" s="4">
        <v>0.16382252559727001</v>
      </c>
      <c r="K832">
        <f t="shared" si="60"/>
        <v>5.7208684786004375E-4</v>
      </c>
      <c r="L832">
        <f t="shared" si="61"/>
        <v>2.3918337063015976E-2</v>
      </c>
      <c r="M832">
        <f t="shared" si="62"/>
        <v>3.9183623857500663E-3</v>
      </c>
      <c r="N832">
        <f t="shared" si="63"/>
        <v>2.3918337063015976E-2</v>
      </c>
      <c r="O832">
        <f t="shared" si="64"/>
        <v>0.23918337063015976</v>
      </c>
      <c r="Q832" s="7">
        <v>806</v>
      </c>
      <c r="R832" s="7">
        <v>2.0672271050926065E-3</v>
      </c>
      <c r="S832" s="7">
        <v>-1.0421616457937256E-5</v>
      </c>
      <c r="U832" s="7">
        <v>17.652859960552266</v>
      </c>
      <c r="V832" s="7">
        <v>3.8108841029731443E-4</v>
      </c>
    </row>
    <row r="833" spans="1:22" x14ac:dyDescent="0.35">
      <c r="A833" s="24">
        <v>2013</v>
      </c>
      <c r="B833" s="17" t="s">
        <v>42</v>
      </c>
      <c r="C833" s="17" t="s">
        <v>96</v>
      </c>
      <c r="D833" s="17">
        <v>2001</v>
      </c>
      <c r="E833" s="17">
        <v>12</v>
      </c>
      <c r="F833" s="17">
        <v>97</v>
      </c>
      <c r="G833" s="17">
        <v>19</v>
      </c>
      <c r="H833" s="17">
        <v>116</v>
      </c>
      <c r="I833" s="17" t="b">
        <v>1</v>
      </c>
      <c r="J833" s="25">
        <v>0.163793103448276</v>
      </c>
      <c r="K833">
        <f t="shared" si="60"/>
        <v>2.2649172133708216E-4</v>
      </c>
      <c r="L833">
        <f t="shared" si="61"/>
        <v>1.5049641900626146E-2</v>
      </c>
      <c r="M833">
        <f t="shared" si="62"/>
        <v>2.4650275526887674E-3</v>
      </c>
      <c r="N833">
        <f t="shared" si="63"/>
        <v>1.5049641900626146E-2</v>
      </c>
      <c r="O833">
        <f t="shared" si="64"/>
        <v>0.18059570280751375</v>
      </c>
      <c r="Q833" s="7">
        <v>807</v>
      </c>
      <c r="R833" s="7">
        <v>2.0672271050926065E-3</v>
      </c>
      <c r="S833" s="7">
        <v>-1.0421616457937256E-5</v>
      </c>
      <c r="U833" s="7">
        <v>17.674775367083058</v>
      </c>
      <c r="V833" s="7">
        <v>3.8267298432664187E-4</v>
      </c>
    </row>
    <row r="834" spans="1:22" x14ac:dyDescent="0.35">
      <c r="A834" s="3">
        <v>2015</v>
      </c>
      <c r="B834" s="13" t="s">
        <v>30</v>
      </c>
      <c r="C834" s="13" t="s">
        <v>127</v>
      </c>
      <c r="D834" s="13">
        <v>2002</v>
      </c>
      <c r="E834" s="14">
        <v>13</v>
      </c>
      <c r="F834" s="13">
        <v>97</v>
      </c>
      <c r="G834" s="13">
        <v>19</v>
      </c>
      <c r="H834" s="13">
        <v>116</v>
      </c>
      <c r="I834" s="13" t="b">
        <v>1</v>
      </c>
      <c r="J834" s="4">
        <v>0.163793103448276</v>
      </c>
      <c r="K834">
        <f t="shared" si="60"/>
        <v>2.2649172133708216E-4</v>
      </c>
      <c r="L834">
        <f t="shared" si="61"/>
        <v>1.5049641900626146E-2</v>
      </c>
      <c r="M834">
        <f t="shared" si="62"/>
        <v>2.4650275526887674E-3</v>
      </c>
      <c r="N834">
        <f t="shared" si="63"/>
        <v>1.5049641900626146E-2</v>
      </c>
      <c r="O834">
        <f t="shared" si="64"/>
        <v>0.19564534470813988</v>
      </c>
      <c r="Q834" s="7">
        <v>808</v>
      </c>
      <c r="R834" s="7">
        <v>1.0464736741606373E-3</v>
      </c>
      <c r="S834" s="7">
        <v>8.4551219744978209E-4</v>
      </c>
      <c r="U834" s="7">
        <v>17.696690773613849</v>
      </c>
      <c r="V834" s="7">
        <v>3.838744723201554E-4</v>
      </c>
    </row>
    <row r="835" spans="1:22" x14ac:dyDescent="0.35">
      <c r="A835" s="3">
        <v>2013</v>
      </c>
      <c r="B835" s="13" t="s">
        <v>79</v>
      </c>
      <c r="C835" s="13" t="s">
        <v>125</v>
      </c>
      <c r="D835" s="13">
        <v>2005</v>
      </c>
      <c r="E835" s="17">
        <v>8</v>
      </c>
      <c r="F835" s="13">
        <v>92</v>
      </c>
      <c r="G835" s="13">
        <v>18</v>
      </c>
      <c r="H835" s="13">
        <v>110</v>
      </c>
      <c r="I835" s="13" t="b">
        <v>1</v>
      </c>
      <c r="J835" s="4">
        <v>0.163636363636364</v>
      </c>
      <c r="K835">
        <f t="shared" si="60"/>
        <v>2.1477663230240549E-4</v>
      </c>
      <c r="L835">
        <f t="shared" si="61"/>
        <v>1.4655259544013729E-2</v>
      </c>
      <c r="M835">
        <f t="shared" si="62"/>
        <v>2.3981333799295247E-3</v>
      </c>
      <c r="N835">
        <f t="shared" si="63"/>
        <v>1.4655259544013729E-2</v>
      </c>
      <c r="O835">
        <f t="shared" si="64"/>
        <v>0.11724207635210983</v>
      </c>
      <c r="Q835" s="7">
        <v>809</v>
      </c>
      <c r="R835" s="7">
        <v>3.6239472192582016E-4</v>
      </c>
      <c r="S835" s="7">
        <v>1.5295911496845992E-3</v>
      </c>
      <c r="U835" s="7">
        <v>17.71860618014464</v>
      </c>
      <c r="V835" s="7">
        <v>3.838744723201554E-4</v>
      </c>
    </row>
    <row r="836" spans="1:22" x14ac:dyDescent="0.35">
      <c r="A836" s="3">
        <v>2013</v>
      </c>
      <c r="B836" s="13" t="s">
        <v>30</v>
      </c>
      <c r="C836" s="13" t="s">
        <v>163</v>
      </c>
      <c r="D836" s="13">
        <v>2001</v>
      </c>
      <c r="E836" s="14">
        <v>12</v>
      </c>
      <c r="F836" s="13">
        <v>46</v>
      </c>
      <c r="G836" s="13">
        <v>9</v>
      </c>
      <c r="H836" s="13">
        <v>55</v>
      </c>
      <c r="I836" s="13" t="b">
        <v>1</v>
      </c>
      <c r="J836" s="4">
        <v>0.163636363636364</v>
      </c>
      <c r="K836">
        <f t="shared" ref="K836:K899" si="65">H836/$H$1</f>
        <v>1.0738831615120275E-4</v>
      </c>
      <c r="L836">
        <f t="shared" ref="L836:L899" si="66">SQRT(K836)</f>
        <v>1.0362833403620979E-2</v>
      </c>
      <c r="M836">
        <f t="shared" ref="M836:M899" si="67">J836*L836</f>
        <v>1.6957363751379821E-3</v>
      </c>
      <c r="N836">
        <f t="shared" ref="N836:N899" si="68">L836</f>
        <v>1.0362833403620979E-2</v>
      </c>
      <c r="O836">
        <f t="shared" ref="O836:O899" si="69">E836*L836</f>
        <v>0.12435400084345175</v>
      </c>
      <c r="Q836" s="7">
        <v>810</v>
      </c>
      <c r="R836" s="7">
        <v>8.3471257668099445E-4</v>
      </c>
      <c r="S836" s="7">
        <v>9.6922517128075498E-4</v>
      </c>
      <c r="U836" s="7">
        <v>17.740521586675431</v>
      </c>
      <c r="V836" s="7">
        <v>3.838744723201554E-4</v>
      </c>
    </row>
    <row r="837" spans="1:22" x14ac:dyDescent="0.35">
      <c r="A837" s="24">
        <v>2013</v>
      </c>
      <c r="B837" s="17" t="s">
        <v>106</v>
      </c>
      <c r="C837" s="17">
        <v>626</v>
      </c>
      <c r="D837" s="17">
        <v>2000</v>
      </c>
      <c r="E837" s="17">
        <v>13</v>
      </c>
      <c r="F837" s="17">
        <v>46</v>
      </c>
      <c r="G837" s="17">
        <v>9</v>
      </c>
      <c r="H837" s="17">
        <v>55</v>
      </c>
      <c r="I837" s="17" t="b">
        <v>1</v>
      </c>
      <c r="J837" s="25">
        <v>0.163636363636364</v>
      </c>
      <c r="K837">
        <f t="shared" si="65"/>
        <v>1.0738831615120275E-4</v>
      </c>
      <c r="L837">
        <f t="shared" si="66"/>
        <v>1.0362833403620979E-2</v>
      </c>
      <c r="M837">
        <f t="shared" si="67"/>
        <v>1.6957363751379821E-3</v>
      </c>
      <c r="N837">
        <f t="shared" si="68"/>
        <v>1.0362833403620979E-2</v>
      </c>
      <c r="O837">
        <f t="shared" si="69"/>
        <v>0.13471683424707273</v>
      </c>
      <c r="Q837" s="7">
        <v>811</v>
      </c>
      <c r="R837" s="7">
        <v>1.8130781102503254E-3</v>
      </c>
      <c r="S837" s="7">
        <v>-9.1403622885760216E-6</v>
      </c>
      <c r="U837" s="7">
        <v>17.762436993206222</v>
      </c>
      <c r="V837" s="7">
        <v>3.838744723201554E-4</v>
      </c>
    </row>
    <row r="838" spans="1:22" x14ac:dyDescent="0.35">
      <c r="A838" s="5">
        <v>2014</v>
      </c>
      <c r="B838" s="14" t="s">
        <v>33</v>
      </c>
      <c r="C838" s="14" t="s">
        <v>340</v>
      </c>
      <c r="D838" s="14">
        <v>2001</v>
      </c>
      <c r="E838" s="14">
        <v>13</v>
      </c>
      <c r="F838" s="14">
        <v>46</v>
      </c>
      <c r="G838" s="14">
        <v>9</v>
      </c>
      <c r="H838" s="14">
        <v>55</v>
      </c>
      <c r="I838" s="14" t="b">
        <v>1</v>
      </c>
      <c r="J838" s="6">
        <v>0.163636363636364</v>
      </c>
      <c r="K838">
        <f t="shared" si="65"/>
        <v>1.0738831615120275E-4</v>
      </c>
      <c r="L838">
        <f t="shared" si="66"/>
        <v>1.0362833403620979E-2</v>
      </c>
      <c r="M838">
        <f t="shared" si="67"/>
        <v>1.6957363751379821E-3</v>
      </c>
      <c r="N838">
        <f t="shared" si="68"/>
        <v>1.0362833403620979E-2</v>
      </c>
      <c r="O838">
        <f t="shared" si="69"/>
        <v>0.13471683424707273</v>
      </c>
      <c r="Q838" s="7">
        <v>812</v>
      </c>
      <c r="R838" s="7">
        <v>1.6500171879887701E-3</v>
      </c>
      <c r="S838" s="7">
        <v>1.5392055997297933E-4</v>
      </c>
      <c r="U838" s="7">
        <v>17.784352399737013</v>
      </c>
      <c r="V838" s="7">
        <v>3.838744723201554E-4</v>
      </c>
    </row>
    <row r="839" spans="1:22" x14ac:dyDescent="0.35">
      <c r="A839" s="3">
        <v>2015</v>
      </c>
      <c r="B839" s="13" t="s">
        <v>30</v>
      </c>
      <c r="C839" s="13" t="s">
        <v>163</v>
      </c>
      <c r="D839" s="13">
        <v>2008</v>
      </c>
      <c r="E839" s="17">
        <v>7</v>
      </c>
      <c r="F839" s="13">
        <v>46</v>
      </c>
      <c r="G839" s="13">
        <v>9</v>
      </c>
      <c r="H839" s="13">
        <v>55</v>
      </c>
      <c r="I839" s="13" t="b">
        <v>1</v>
      </c>
      <c r="J839" s="4">
        <v>0.163636363636364</v>
      </c>
      <c r="K839">
        <f t="shared" si="65"/>
        <v>1.0738831615120275E-4</v>
      </c>
      <c r="L839">
        <f t="shared" si="66"/>
        <v>1.0362833403620979E-2</v>
      </c>
      <c r="M839">
        <f t="shared" si="67"/>
        <v>1.6957363751379821E-3</v>
      </c>
      <c r="N839">
        <f t="shared" si="68"/>
        <v>1.0362833403620979E-2</v>
      </c>
      <c r="O839">
        <f t="shared" si="69"/>
        <v>7.2539833825346844E-2</v>
      </c>
      <c r="Q839" s="7">
        <v>813</v>
      </c>
      <c r="R839" s="7">
        <v>8.3471257668099445E-4</v>
      </c>
      <c r="S839" s="7">
        <v>9.6922517128075498E-4</v>
      </c>
      <c r="U839" s="7">
        <v>17.806267806267805</v>
      </c>
      <c r="V839" s="7">
        <v>3.838744723201554E-4</v>
      </c>
    </row>
    <row r="840" spans="1:22" x14ac:dyDescent="0.35">
      <c r="A840" s="5">
        <v>2013</v>
      </c>
      <c r="B840" s="14" t="s">
        <v>30</v>
      </c>
      <c r="C840" s="14" t="s">
        <v>56</v>
      </c>
      <c r="D840" s="14">
        <v>2001</v>
      </c>
      <c r="E840" s="14">
        <v>12</v>
      </c>
      <c r="F840" s="14">
        <v>154</v>
      </c>
      <c r="G840" s="14">
        <v>30</v>
      </c>
      <c r="H840" s="14">
        <v>184</v>
      </c>
      <c r="I840" s="14" t="b">
        <v>1</v>
      </c>
      <c r="J840" s="6">
        <v>0.16304347826087001</v>
      </c>
      <c r="K840">
        <f t="shared" si="65"/>
        <v>3.5926273039675101E-4</v>
      </c>
      <c r="L840">
        <f t="shared" si="66"/>
        <v>1.8954227243460783E-2</v>
      </c>
      <c r="M840">
        <f t="shared" si="67"/>
        <v>3.0903631375207882E-3</v>
      </c>
      <c r="N840">
        <f t="shared" si="68"/>
        <v>1.8954227243460783E-2</v>
      </c>
      <c r="O840">
        <f t="shared" si="69"/>
        <v>0.2274507269215294</v>
      </c>
      <c r="Q840" s="7">
        <v>814</v>
      </c>
      <c r="R840" s="7">
        <v>1.25595740071272E-3</v>
      </c>
      <c r="S840" s="7">
        <v>4.5540821150144898E-4</v>
      </c>
      <c r="U840" s="7">
        <v>17.828183212798596</v>
      </c>
      <c r="V840" s="7">
        <v>3.838744723201554E-4</v>
      </c>
    </row>
    <row r="841" spans="1:22" x14ac:dyDescent="0.35">
      <c r="A841" s="24">
        <v>2015</v>
      </c>
      <c r="B841" s="17" t="s">
        <v>67</v>
      </c>
      <c r="C841" s="17" t="s">
        <v>193</v>
      </c>
      <c r="D841" s="17">
        <v>2000</v>
      </c>
      <c r="E841" s="17">
        <v>15</v>
      </c>
      <c r="F841" s="17">
        <v>77</v>
      </c>
      <c r="G841" s="17">
        <v>15</v>
      </c>
      <c r="H841" s="17">
        <v>92</v>
      </c>
      <c r="I841" s="17" t="b">
        <v>1</v>
      </c>
      <c r="J841" s="25">
        <v>0.16304347826087001</v>
      </c>
      <c r="K841">
        <f t="shared" si="65"/>
        <v>1.796313651983755E-4</v>
      </c>
      <c r="L841">
        <f t="shared" si="66"/>
        <v>1.3402662616001922E-2</v>
      </c>
      <c r="M841">
        <f t="shared" si="67"/>
        <v>2.1852167308698848E-3</v>
      </c>
      <c r="N841">
        <f t="shared" si="68"/>
        <v>1.3402662616001922E-2</v>
      </c>
      <c r="O841">
        <f t="shared" si="69"/>
        <v>0.20103993924002883</v>
      </c>
      <c r="Q841" s="7">
        <v>815</v>
      </c>
      <c r="R841" s="7">
        <v>1.25595740071272E-3</v>
      </c>
      <c r="S841" s="7">
        <v>4.5540821150144898E-4</v>
      </c>
      <c r="U841" s="7">
        <v>17.850098619329387</v>
      </c>
      <c r="V841" s="7">
        <v>3.838744723201554E-4</v>
      </c>
    </row>
    <row r="842" spans="1:22" x14ac:dyDescent="0.35">
      <c r="A842" s="5">
        <v>2016</v>
      </c>
      <c r="B842" s="14" t="s">
        <v>128</v>
      </c>
      <c r="C842" s="14" t="s">
        <v>129</v>
      </c>
      <c r="D842" s="14">
        <v>2006</v>
      </c>
      <c r="E842" s="14">
        <v>10</v>
      </c>
      <c r="F842" s="14">
        <v>77</v>
      </c>
      <c r="G842" s="14">
        <v>15</v>
      </c>
      <c r="H842" s="14">
        <v>92</v>
      </c>
      <c r="I842" s="14" t="b">
        <v>1</v>
      </c>
      <c r="J842" s="6">
        <v>0.16304347826087001</v>
      </c>
      <c r="K842">
        <f t="shared" si="65"/>
        <v>1.796313651983755E-4</v>
      </c>
      <c r="L842">
        <f t="shared" si="66"/>
        <v>1.3402662616001922E-2</v>
      </c>
      <c r="M842">
        <f t="shared" si="67"/>
        <v>2.1852167308698848E-3</v>
      </c>
      <c r="N842">
        <f t="shared" si="68"/>
        <v>1.3402662616001922E-2</v>
      </c>
      <c r="O842">
        <f t="shared" si="69"/>
        <v>0.13402662616001923</v>
      </c>
      <c r="Q842" s="7">
        <v>816</v>
      </c>
      <c r="R842" s="7">
        <v>1.1012642271984693E-3</v>
      </c>
      <c r="S842" s="7">
        <v>6.1010138501569971E-4</v>
      </c>
      <c r="U842" s="7">
        <v>17.872014025860178</v>
      </c>
      <c r="V842" s="7">
        <v>3.838744723201554E-4</v>
      </c>
    </row>
    <row r="843" spans="1:22" x14ac:dyDescent="0.35">
      <c r="A843" s="3">
        <v>2016</v>
      </c>
      <c r="B843" s="13" t="s">
        <v>30</v>
      </c>
      <c r="C843" s="13" t="s">
        <v>40</v>
      </c>
      <c r="D843" s="13">
        <v>2002</v>
      </c>
      <c r="E843" s="17">
        <v>14</v>
      </c>
      <c r="F843" s="13">
        <v>267</v>
      </c>
      <c r="G843" s="13">
        <v>52</v>
      </c>
      <c r="H843" s="13">
        <v>319</v>
      </c>
      <c r="I843" s="13" t="b">
        <v>1</v>
      </c>
      <c r="J843" s="4">
        <v>0.163009404388715</v>
      </c>
      <c r="K843">
        <f t="shared" si="65"/>
        <v>6.228522336769759E-4</v>
      </c>
      <c r="L843">
        <f t="shared" si="66"/>
        <v>2.4957007706794015E-2</v>
      </c>
      <c r="M843">
        <f t="shared" si="67"/>
        <v>4.0682269616090627E-3</v>
      </c>
      <c r="N843">
        <f t="shared" si="68"/>
        <v>2.4957007706794015E-2</v>
      </c>
      <c r="O843">
        <f t="shared" si="69"/>
        <v>0.34939810789511622</v>
      </c>
      <c r="Q843" s="7">
        <v>817</v>
      </c>
      <c r="R843" s="7">
        <v>2.2138510131768929E-3</v>
      </c>
      <c r="S843" s="7">
        <v>4.5174316952355286E-4</v>
      </c>
      <c r="U843" s="7">
        <v>17.893929432390969</v>
      </c>
      <c r="V843" s="7">
        <v>3.8478305222383987E-4</v>
      </c>
    </row>
    <row r="844" spans="1:22" x14ac:dyDescent="0.35">
      <c r="A844" s="5">
        <v>2016</v>
      </c>
      <c r="B844" s="14" t="s">
        <v>33</v>
      </c>
      <c r="C844" s="14" t="s">
        <v>86</v>
      </c>
      <c r="D844" s="14">
        <v>2004</v>
      </c>
      <c r="E844" s="14">
        <v>12</v>
      </c>
      <c r="F844" s="14">
        <v>113</v>
      </c>
      <c r="G844" s="14">
        <v>22</v>
      </c>
      <c r="H844" s="14">
        <v>135</v>
      </c>
      <c r="I844" s="14" t="b">
        <v>1</v>
      </c>
      <c r="J844" s="6">
        <v>0.162962962962963</v>
      </c>
      <c r="K844">
        <f t="shared" si="65"/>
        <v>2.6358950328022495E-4</v>
      </c>
      <c r="L844">
        <f t="shared" si="66"/>
        <v>1.6235439731655713E-2</v>
      </c>
      <c r="M844">
        <f t="shared" si="67"/>
        <v>2.645775363677228E-3</v>
      </c>
      <c r="N844">
        <f t="shared" si="68"/>
        <v>1.6235439731655713E-2</v>
      </c>
      <c r="O844">
        <f t="shared" si="69"/>
        <v>0.19482527677986855</v>
      </c>
      <c r="Q844" s="7">
        <v>818</v>
      </c>
      <c r="R844" s="7">
        <v>2.0585977333342055E-3</v>
      </c>
      <c r="S844" s="7">
        <v>4.171241322685525E-4</v>
      </c>
      <c r="U844" s="7">
        <v>17.91584483892176</v>
      </c>
      <c r="V844" s="7">
        <v>3.8590234946442179E-4</v>
      </c>
    </row>
    <row r="845" spans="1:22" x14ac:dyDescent="0.35">
      <c r="A845" s="3">
        <v>2016</v>
      </c>
      <c r="B845" s="13" t="s">
        <v>30</v>
      </c>
      <c r="C845" s="13" t="s">
        <v>56</v>
      </c>
      <c r="D845" s="13">
        <v>2003</v>
      </c>
      <c r="E845" s="17">
        <v>13</v>
      </c>
      <c r="F845" s="13">
        <v>144</v>
      </c>
      <c r="G845" s="13">
        <v>28</v>
      </c>
      <c r="H845" s="13">
        <v>172</v>
      </c>
      <c r="I845" s="13" t="b">
        <v>1</v>
      </c>
      <c r="J845" s="4">
        <v>0.162790697674419</v>
      </c>
      <c r="K845">
        <f t="shared" si="65"/>
        <v>3.3583255232739768E-4</v>
      </c>
      <c r="L845">
        <f t="shared" si="66"/>
        <v>1.8325734700889829E-2</v>
      </c>
      <c r="M845">
        <f t="shared" si="67"/>
        <v>2.9832591373541656E-3</v>
      </c>
      <c r="N845">
        <f t="shared" si="68"/>
        <v>1.8325734700889829E-2</v>
      </c>
      <c r="O845">
        <f t="shared" si="69"/>
        <v>0.23823455111156777</v>
      </c>
      <c r="Q845" s="7">
        <v>819</v>
      </c>
      <c r="R845" s="7">
        <v>1.8906382379591026E-3</v>
      </c>
      <c r="S845" s="7">
        <v>3.7939014374472778E-4</v>
      </c>
      <c r="U845" s="7">
        <v>17.937760245452552</v>
      </c>
      <c r="V845" s="7">
        <v>3.8661973594109148E-4</v>
      </c>
    </row>
    <row r="846" spans="1:22" x14ac:dyDescent="0.35">
      <c r="A846" s="5">
        <v>2017</v>
      </c>
      <c r="B846" s="14" t="s">
        <v>102</v>
      </c>
      <c r="C846" s="14" t="s">
        <v>103</v>
      </c>
      <c r="D846" s="14">
        <v>2003</v>
      </c>
      <c r="E846" s="14">
        <v>14</v>
      </c>
      <c r="F846" s="14">
        <v>108</v>
      </c>
      <c r="G846" s="14">
        <v>21</v>
      </c>
      <c r="H846" s="14">
        <v>129</v>
      </c>
      <c r="I846" s="14" t="b">
        <v>1</v>
      </c>
      <c r="J846" s="6">
        <v>0.162790697674419</v>
      </c>
      <c r="K846">
        <f t="shared" si="65"/>
        <v>2.5187441424554826E-4</v>
      </c>
      <c r="L846">
        <f t="shared" si="66"/>
        <v>1.5870551793984614E-2</v>
      </c>
      <c r="M846">
        <f t="shared" si="67"/>
        <v>2.5835781990207573E-3</v>
      </c>
      <c r="N846">
        <f t="shared" si="68"/>
        <v>1.5870551793984614E-2</v>
      </c>
      <c r="O846">
        <f t="shared" si="69"/>
        <v>0.22218772511578461</v>
      </c>
      <c r="Q846" s="7">
        <v>820</v>
      </c>
      <c r="R846" s="7">
        <v>1.4296026625380707E-3</v>
      </c>
      <c r="S846" s="7">
        <v>7.6758794827017432E-4</v>
      </c>
      <c r="U846" s="7">
        <v>17.959675651983343</v>
      </c>
      <c r="V846" s="7">
        <v>3.8754799594698051E-4</v>
      </c>
    </row>
    <row r="847" spans="1:22" x14ac:dyDescent="0.35">
      <c r="A847" s="3">
        <v>2017</v>
      </c>
      <c r="B847" s="13" t="s">
        <v>104</v>
      </c>
      <c r="C847" s="13" t="s">
        <v>115</v>
      </c>
      <c r="D847" s="13">
        <v>2006</v>
      </c>
      <c r="E847" s="17">
        <v>11</v>
      </c>
      <c r="F847" s="13">
        <v>72</v>
      </c>
      <c r="G847" s="13">
        <v>14</v>
      </c>
      <c r="H847" s="13">
        <v>86</v>
      </c>
      <c r="I847" s="13" t="b">
        <v>1</v>
      </c>
      <c r="J847" s="4">
        <v>0.162790697674419</v>
      </c>
      <c r="K847">
        <f t="shared" si="65"/>
        <v>1.6791627616369884E-4</v>
      </c>
      <c r="L847">
        <f t="shared" si="66"/>
        <v>1.2958251277224827E-2</v>
      </c>
      <c r="M847">
        <f t="shared" si="67"/>
        <v>2.1094827660598607E-3</v>
      </c>
      <c r="N847">
        <f t="shared" si="68"/>
        <v>1.2958251277224827E-2</v>
      </c>
      <c r="O847">
        <f t="shared" si="69"/>
        <v>0.14254076404947311</v>
      </c>
      <c r="Q847" s="7">
        <v>821</v>
      </c>
      <c r="R847" s="7">
        <v>2.1579945932850703E-3</v>
      </c>
      <c r="S847" s="7">
        <v>-3.6139388195447712E-5</v>
      </c>
      <c r="U847" s="7">
        <v>17.981591058514134</v>
      </c>
      <c r="V847" s="7">
        <v>3.8754799594698154E-4</v>
      </c>
    </row>
    <row r="848" spans="1:22" x14ac:dyDescent="0.35">
      <c r="A848" s="5">
        <v>2015</v>
      </c>
      <c r="B848" s="14" t="s">
        <v>30</v>
      </c>
      <c r="C848" s="14" t="s">
        <v>72</v>
      </c>
      <c r="D848" s="14">
        <v>2001</v>
      </c>
      <c r="E848" s="14">
        <v>14</v>
      </c>
      <c r="F848" s="14">
        <v>170</v>
      </c>
      <c r="G848" s="14">
        <v>33</v>
      </c>
      <c r="H848" s="14">
        <v>203</v>
      </c>
      <c r="I848" s="14" t="b">
        <v>1</v>
      </c>
      <c r="J848" s="6">
        <v>0.16256157635467999</v>
      </c>
      <c r="K848">
        <f t="shared" si="65"/>
        <v>3.9636051233989377E-4</v>
      </c>
      <c r="L848">
        <f t="shared" si="66"/>
        <v>1.9908804894817111E-2</v>
      </c>
      <c r="M848">
        <f t="shared" si="67"/>
        <v>3.2364067070392386E-3</v>
      </c>
      <c r="N848">
        <f t="shared" si="68"/>
        <v>1.9908804894817111E-2</v>
      </c>
      <c r="O848">
        <f t="shared" si="69"/>
        <v>0.27872326852743956</v>
      </c>
      <c r="Q848" s="7">
        <v>822</v>
      </c>
      <c r="R848" s="7">
        <v>2.1579945932850703E-3</v>
      </c>
      <c r="S848" s="7">
        <v>-3.6139388195447712E-5</v>
      </c>
      <c r="U848" s="7">
        <v>18.003506465044925</v>
      </c>
      <c r="V848" s="7">
        <v>3.8754799594698154E-4</v>
      </c>
    </row>
    <row r="849" spans="1:22" x14ac:dyDescent="0.35">
      <c r="A849" s="3">
        <v>2016</v>
      </c>
      <c r="B849" s="13" t="s">
        <v>58</v>
      </c>
      <c r="C849" s="13" t="s">
        <v>63</v>
      </c>
      <c r="D849" s="13">
        <v>2005</v>
      </c>
      <c r="E849" s="17">
        <v>11</v>
      </c>
      <c r="F849" s="13">
        <v>134</v>
      </c>
      <c r="G849" s="13">
        <v>26</v>
      </c>
      <c r="H849" s="13">
        <v>160</v>
      </c>
      <c r="I849" s="13" t="b">
        <v>1</v>
      </c>
      <c r="J849" s="4">
        <v>0.16250000000000001</v>
      </c>
      <c r="K849">
        <f t="shared" si="65"/>
        <v>3.1240237425804435E-4</v>
      </c>
      <c r="L849">
        <f t="shared" si="66"/>
        <v>1.7674908041006729E-2</v>
      </c>
      <c r="M849">
        <f t="shared" si="67"/>
        <v>2.8721725566635934E-3</v>
      </c>
      <c r="N849">
        <f t="shared" si="68"/>
        <v>1.7674908041006729E-2</v>
      </c>
      <c r="O849">
        <f t="shared" si="69"/>
        <v>0.194423988451074</v>
      </c>
      <c r="Q849" s="7">
        <v>823</v>
      </c>
      <c r="R849" s="7">
        <v>2.0804363583779018E-3</v>
      </c>
      <c r="S849" s="7">
        <v>-3.6690084243388987E-5</v>
      </c>
      <c r="U849" s="7">
        <v>18.025421871575716</v>
      </c>
      <c r="V849" s="7">
        <v>3.8754799594698154E-4</v>
      </c>
    </row>
    <row r="850" spans="1:22" x14ac:dyDescent="0.35">
      <c r="A850" s="5">
        <v>2013</v>
      </c>
      <c r="B850" s="14" t="s">
        <v>30</v>
      </c>
      <c r="C850" s="14" t="s">
        <v>72</v>
      </c>
      <c r="D850" s="14">
        <v>2000</v>
      </c>
      <c r="E850" s="14">
        <v>13</v>
      </c>
      <c r="F850" s="14">
        <v>124</v>
      </c>
      <c r="G850" s="14">
        <v>24</v>
      </c>
      <c r="H850" s="14">
        <v>148</v>
      </c>
      <c r="I850" s="14" t="b">
        <v>1</v>
      </c>
      <c r="J850" s="6">
        <v>0.162162162162162</v>
      </c>
      <c r="K850">
        <f t="shared" si="65"/>
        <v>2.8897219618869102E-4</v>
      </c>
      <c r="L850">
        <f t="shared" si="66"/>
        <v>1.6999182221174376E-2</v>
      </c>
      <c r="M850">
        <f t="shared" si="67"/>
        <v>2.7566241439742202E-3</v>
      </c>
      <c r="N850">
        <f t="shared" si="68"/>
        <v>1.6999182221174376E-2</v>
      </c>
      <c r="O850">
        <f t="shared" si="69"/>
        <v>0.22098936887526688</v>
      </c>
      <c r="Q850" s="7">
        <v>824</v>
      </c>
      <c r="R850" s="7">
        <v>1.4602911711530582E-3</v>
      </c>
      <c r="S850" s="7">
        <v>5.0224191671822786E-4</v>
      </c>
      <c r="U850" s="7">
        <v>18.047337278106507</v>
      </c>
      <c r="V850" s="7">
        <v>3.8754799594698154E-4</v>
      </c>
    </row>
    <row r="851" spans="1:22" x14ac:dyDescent="0.35">
      <c r="A851" s="3">
        <v>2013</v>
      </c>
      <c r="B851" s="13" t="s">
        <v>24</v>
      </c>
      <c r="C851" s="13" t="s">
        <v>71</v>
      </c>
      <c r="D851" s="13">
        <v>1999</v>
      </c>
      <c r="E851" s="17">
        <v>14</v>
      </c>
      <c r="F851" s="13">
        <v>93</v>
      </c>
      <c r="G851" s="13">
        <v>18</v>
      </c>
      <c r="H851" s="13">
        <v>111</v>
      </c>
      <c r="I851" s="13" t="b">
        <v>1</v>
      </c>
      <c r="J851" s="4">
        <v>0.162162162162162</v>
      </c>
      <c r="K851">
        <f t="shared" si="65"/>
        <v>2.1672914714151827E-4</v>
      </c>
      <c r="L851">
        <f t="shared" si="66"/>
        <v>1.4721723647097791E-2</v>
      </c>
      <c r="M851">
        <f t="shared" si="67"/>
        <v>2.3873065373672072E-3</v>
      </c>
      <c r="N851">
        <f t="shared" si="68"/>
        <v>1.4721723647097791E-2</v>
      </c>
      <c r="O851">
        <f t="shared" si="69"/>
        <v>0.20610413105936909</v>
      </c>
      <c r="Q851" s="7">
        <v>825</v>
      </c>
      <c r="R851" s="7">
        <v>1.7436135862250303E-3</v>
      </c>
      <c r="S851" s="7">
        <v>1.3419990701987392E-4</v>
      </c>
      <c r="U851" s="7">
        <v>18.069252684637299</v>
      </c>
      <c r="V851" s="7">
        <v>3.8754799594698154E-4</v>
      </c>
    </row>
    <row r="852" spans="1:22" x14ac:dyDescent="0.35">
      <c r="A852" s="5">
        <v>2015</v>
      </c>
      <c r="B852" s="14" t="s">
        <v>30</v>
      </c>
      <c r="C852" s="14" t="s">
        <v>156</v>
      </c>
      <c r="D852" s="14">
        <v>2004</v>
      </c>
      <c r="E852" s="14">
        <v>11</v>
      </c>
      <c r="F852" s="14">
        <v>93</v>
      </c>
      <c r="G852" s="14">
        <v>18</v>
      </c>
      <c r="H852" s="14">
        <v>111</v>
      </c>
      <c r="I852" s="14" t="b">
        <v>1</v>
      </c>
      <c r="J852" s="6">
        <v>0.162162162162162</v>
      </c>
      <c r="K852">
        <f t="shared" si="65"/>
        <v>2.1672914714151827E-4</v>
      </c>
      <c r="L852">
        <f t="shared" si="66"/>
        <v>1.4721723647097791E-2</v>
      </c>
      <c r="M852">
        <f t="shared" si="67"/>
        <v>2.3873065373672072E-3</v>
      </c>
      <c r="N852">
        <f t="shared" si="68"/>
        <v>1.4721723647097791E-2</v>
      </c>
      <c r="O852">
        <f t="shared" si="69"/>
        <v>0.16193896011807571</v>
      </c>
      <c r="Q852" s="7">
        <v>826</v>
      </c>
      <c r="R852" s="7">
        <v>1.3989926434769286E-3</v>
      </c>
      <c r="S852" s="7">
        <v>4.7882084976797563E-4</v>
      </c>
      <c r="U852" s="7">
        <v>18.09116809116809</v>
      </c>
      <c r="V852" s="7">
        <v>3.8754799594698154E-4</v>
      </c>
    </row>
    <row r="853" spans="1:22" x14ac:dyDescent="0.35">
      <c r="A853" s="24">
        <v>2015</v>
      </c>
      <c r="B853" s="17" t="s">
        <v>24</v>
      </c>
      <c r="C853" s="17" t="s">
        <v>155</v>
      </c>
      <c r="D853" s="17">
        <v>2004</v>
      </c>
      <c r="E853" s="17">
        <v>11</v>
      </c>
      <c r="F853" s="17">
        <v>62</v>
      </c>
      <c r="G853" s="17">
        <v>12</v>
      </c>
      <c r="H853" s="17">
        <v>74</v>
      </c>
      <c r="I853" s="17" t="b">
        <v>1</v>
      </c>
      <c r="J853" s="25">
        <v>0.162162162162162</v>
      </c>
      <c r="K853">
        <f t="shared" si="65"/>
        <v>1.4448609809434551E-4</v>
      </c>
      <c r="L853">
        <f t="shared" si="66"/>
        <v>1.20202370232182E-2</v>
      </c>
      <c r="M853">
        <f t="shared" si="67"/>
        <v>1.9492276253867331E-3</v>
      </c>
      <c r="N853">
        <f t="shared" si="68"/>
        <v>1.20202370232182E-2</v>
      </c>
      <c r="O853">
        <f t="shared" si="69"/>
        <v>0.13222260725540019</v>
      </c>
      <c r="Q853" s="7">
        <v>827</v>
      </c>
      <c r="R853" s="7">
        <v>2.120325251050814E-3</v>
      </c>
      <c r="S853" s="7">
        <v>4.0983047480699529E-4</v>
      </c>
      <c r="U853" s="7">
        <v>18.113083497698881</v>
      </c>
      <c r="V853" s="7">
        <v>3.8754799594698154E-4</v>
      </c>
    </row>
    <row r="854" spans="1:22" x14ac:dyDescent="0.35">
      <c r="A854" s="3">
        <v>2016</v>
      </c>
      <c r="B854" s="13" t="s">
        <v>26</v>
      </c>
      <c r="C854" s="13" t="s">
        <v>223</v>
      </c>
      <c r="D854" s="13">
        <v>2003</v>
      </c>
      <c r="E854" s="14">
        <v>13</v>
      </c>
      <c r="F854" s="13">
        <v>62</v>
      </c>
      <c r="G854" s="13">
        <v>12</v>
      </c>
      <c r="H854" s="13">
        <v>74</v>
      </c>
      <c r="I854" s="13" t="b">
        <v>1</v>
      </c>
      <c r="J854" s="4">
        <v>0.162162162162162</v>
      </c>
      <c r="K854">
        <f t="shared" si="65"/>
        <v>1.4448609809434551E-4</v>
      </c>
      <c r="L854">
        <f t="shared" si="66"/>
        <v>1.20202370232182E-2</v>
      </c>
      <c r="M854">
        <f t="shared" si="67"/>
        <v>1.9492276253867331E-3</v>
      </c>
      <c r="N854">
        <f t="shared" si="68"/>
        <v>1.20202370232182E-2</v>
      </c>
      <c r="O854">
        <f t="shared" si="69"/>
        <v>0.15626308130183658</v>
      </c>
      <c r="Q854" s="7">
        <v>828</v>
      </c>
      <c r="R854" s="7">
        <v>1.6637105114780857E-3</v>
      </c>
      <c r="S854" s="7">
        <v>1.2537975973394232E-4</v>
      </c>
      <c r="U854" s="7">
        <v>18.134998904229672</v>
      </c>
      <c r="V854" s="7">
        <v>3.8754799594698154E-4</v>
      </c>
    </row>
    <row r="855" spans="1:22" x14ac:dyDescent="0.35">
      <c r="A855" s="3">
        <v>2014</v>
      </c>
      <c r="B855" s="13" t="s">
        <v>30</v>
      </c>
      <c r="C855" s="13" t="s">
        <v>60</v>
      </c>
      <c r="D855" s="13">
        <v>2001</v>
      </c>
      <c r="E855" s="17">
        <v>13</v>
      </c>
      <c r="F855" s="13">
        <v>119</v>
      </c>
      <c r="G855" s="13">
        <v>23</v>
      </c>
      <c r="H855" s="13">
        <v>142</v>
      </c>
      <c r="I855" s="13" t="b">
        <v>1</v>
      </c>
      <c r="J855" s="4">
        <v>0.161971830985916</v>
      </c>
      <c r="K855">
        <f t="shared" si="65"/>
        <v>2.7725710715401439E-4</v>
      </c>
      <c r="L855">
        <f t="shared" si="66"/>
        <v>1.6651039221442437E-2</v>
      </c>
      <c r="M855">
        <f t="shared" si="67"/>
        <v>2.6969993105153325E-3</v>
      </c>
      <c r="N855">
        <f t="shared" si="68"/>
        <v>1.6651039221442437E-2</v>
      </c>
      <c r="O855">
        <f t="shared" si="69"/>
        <v>0.21646350987875168</v>
      </c>
      <c r="Q855" s="7">
        <v>829</v>
      </c>
      <c r="R855" s="7">
        <v>1.8281246596170727E-3</v>
      </c>
      <c r="S855" s="7">
        <v>-3.9034388405044746E-5</v>
      </c>
      <c r="U855" s="7">
        <v>18.156914310760463</v>
      </c>
      <c r="V855" s="7">
        <v>3.8754799594698154E-4</v>
      </c>
    </row>
    <row r="856" spans="1:22" x14ac:dyDescent="0.35">
      <c r="A856" s="3">
        <v>2013</v>
      </c>
      <c r="B856" s="13" t="s">
        <v>128</v>
      </c>
      <c r="C856" s="13" t="s">
        <v>173</v>
      </c>
      <c r="D856" s="13">
        <v>2002</v>
      </c>
      <c r="E856" s="14">
        <v>11</v>
      </c>
      <c r="F856" s="13">
        <v>88</v>
      </c>
      <c r="G856" s="13">
        <v>17</v>
      </c>
      <c r="H856" s="13">
        <v>105</v>
      </c>
      <c r="I856" s="13" t="b">
        <v>1</v>
      </c>
      <c r="J856" s="4">
        <v>0.161904761904762</v>
      </c>
      <c r="K856">
        <f t="shared" si="65"/>
        <v>2.050140581068416E-4</v>
      </c>
      <c r="L856">
        <f t="shared" si="66"/>
        <v>1.4318311985246083E-2</v>
      </c>
      <c r="M856">
        <f t="shared" si="67"/>
        <v>2.318202892849367E-3</v>
      </c>
      <c r="N856">
        <f t="shared" si="68"/>
        <v>1.4318311985246083E-2</v>
      </c>
      <c r="O856">
        <f t="shared" si="69"/>
        <v>0.1575014318377069</v>
      </c>
      <c r="Q856" s="7">
        <v>830</v>
      </c>
      <c r="R856" s="7">
        <v>2.2049063580693281E-3</v>
      </c>
      <c r="S856" s="7">
        <v>1.7134560276807383E-3</v>
      </c>
      <c r="U856" s="7">
        <v>18.178829717291254</v>
      </c>
      <c r="V856" s="7">
        <v>3.8754799594698154E-4</v>
      </c>
    </row>
    <row r="857" spans="1:22" x14ac:dyDescent="0.35">
      <c r="A857" s="3">
        <v>2015</v>
      </c>
      <c r="B857" s="13" t="s">
        <v>102</v>
      </c>
      <c r="C857" s="13" t="s">
        <v>184</v>
      </c>
      <c r="D857" s="13">
        <v>2000</v>
      </c>
      <c r="E857" s="17">
        <v>15</v>
      </c>
      <c r="F857" s="13">
        <v>88</v>
      </c>
      <c r="G857" s="13">
        <v>17</v>
      </c>
      <c r="H857" s="13">
        <v>105</v>
      </c>
      <c r="I857" s="13" t="b">
        <v>1</v>
      </c>
      <c r="J857" s="4">
        <v>0.161904761904762</v>
      </c>
      <c r="K857">
        <f t="shared" si="65"/>
        <v>2.050140581068416E-4</v>
      </c>
      <c r="L857">
        <f t="shared" si="66"/>
        <v>1.4318311985246083E-2</v>
      </c>
      <c r="M857">
        <f t="shared" si="67"/>
        <v>2.318202892849367E-3</v>
      </c>
      <c r="N857">
        <f t="shared" si="68"/>
        <v>1.4318311985246083E-2</v>
      </c>
      <c r="O857">
        <f t="shared" si="69"/>
        <v>0.21477467977869125</v>
      </c>
      <c r="Q857" s="7">
        <v>831</v>
      </c>
      <c r="R857" s="7">
        <v>1.8408017733775983E-3</v>
      </c>
      <c r="S857" s="7">
        <v>6.2422577931116915E-4</v>
      </c>
      <c r="U857" s="7">
        <v>18.200745123822045</v>
      </c>
      <c r="V857" s="7">
        <v>3.8754799594698154E-4</v>
      </c>
    </row>
    <row r="858" spans="1:22" x14ac:dyDescent="0.35">
      <c r="A858" s="3">
        <v>2013</v>
      </c>
      <c r="B858" s="13" t="s">
        <v>24</v>
      </c>
      <c r="C858" s="13" t="s">
        <v>220</v>
      </c>
      <c r="D858" s="13">
        <v>1999</v>
      </c>
      <c r="E858" s="14">
        <v>14</v>
      </c>
      <c r="F858" s="13">
        <v>57</v>
      </c>
      <c r="G858" s="13">
        <v>11</v>
      </c>
      <c r="H858" s="13">
        <v>68</v>
      </c>
      <c r="I858" s="13" t="b">
        <v>1</v>
      </c>
      <c r="J858" s="4">
        <v>0.161764705882353</v>
      </c>
      <c r="K858">
        <f t="shared" si="65"/>
        <v>1.3277100905966885E-4</v>
      </c>
      <c r="L858">
        <f t="shared" si="66"/>
        <v>1.152263030126667E-2</v>
      </c>
      <c r="M858">
        <f t="shared" si="67"/>
        <v>1.8639549016754916E-3</v>
      </c>
      <c r="N858">
        <f t="shared" si="68"/>
        <v>1.152263030126667E-2</v>
      </c>
      <c r="O858">
        <f t="shared" si="69"/>
        <v>0.16131682421773338</v>
      </c>
      <c r="Q858" s="7">
        <v>832</v>
      </c>
      <c r="R858" s="7">
        <v>2.0675287849568512E-3</v>
      </c>
      <c r="S858" s="7">
        <v>3.9749876773191627E-4</v>
      </c>
      <c r="U858" s="7">
        <v>18.222660530352837</v>
      </c>
      <c r="V858" s="7">
        <v>3.8942475266646993E-4</v>
      </c>
    </row>
    <row r="859" spans="1:22" x14ac:dyDescent="0.35">
      <c r="A859" s="24">
        <v>2013</v>
      </c>
      <c r="B859" s="17" t="s">
        <v>128</v>
      </c>
      <c r="C859" s="17" t="s">
        <v>212</v>
      </c>
      <c r="D859" s="17">
        <v>2002</v>
      </c>
      <c r="E859" s="17">
        <v>11</v>
      </c>
      <c r="F859" s="17">
        <v>57</v>
      </c>
      <c r="G859" s="17">
        <v>11</v>
      </c>
      <c r="H859" s="17">
        <v>68</v>
      </c>
      <c r="I859" s="17" t="b">
        <v>1</v>
      </c>
      <c r="J859" s="25">
        <v>0.161764705882353</v>
      </c>
      <c r="K859">
        <f t="shared" si="65"/>
        <v>1.3277100905966885E-4</v>
      </c>
      <c r="L859">
        <f t="shared" si="66"/>
        <v>1.152263030126667E-2</v>
      </c>
      <c r="M859">
        <f t="shared" si="67"/>
        <v>1.8639549016754916E-3</v>
      </c>
      <c r="N859">
        <f t="shared" si="68"/>
        <v>1.152263030126667E-2</v>
      </c>
      <c r="O859">
        <f t="shared" si="69"/>
        <v>0.12674893331393339</v>
      </c>
      <c r="Q859" s="7">
        <v>833</v>
      </c>
      <c r="R859" s="7">
        <v>9.0942063917346739E-4</v>
      </c>
      <c r="S859" s="7">
        <v>1.4887127407560573E-3</v>
      </c>
      <c r="U859" s="7">
        <v>18.244575936883628</v>
      </c>
      <c r="V859" s="7">
        <v>3.9090345246359253E-4</v>
      </c>
    </row>
    <row r="860" spans="1:22" x14ac:dyDescent="0.35">
      <c r="A860" s="3">
        <v>2014</v>
      </c>
      <c r="B860" s="13" t="s">
        <v>102</v>
      </c>
      <c r="C860" s="13" t="s">
        <v>103</v>
      </c>
      <c r="D860" s="13">
        <v>1999</v>
      </c>
      <c r="E860" s="14">
        <v>15</v>
      </c>
      <c r="F860" s="13">
        <v>57</v>
      </c>
      <c r="G860" s="13">
        <v>11</v>
      </c>
      <c r="H860" s="13">
        <v>68</v>
      </c>
      <c r="I860" s="13" t="b">
        <v>1</v>
      </c>
      <c r="J860" s="4">
        <v>0.161764705882353</v>
      </c>
      <c r="K860">
        <f t="shared" si="65"/>
        <v>1.3277100905966885E-4</v>
      </c>
      <c r="L860">
        <f t="shared" si="66"/>
        <v>1.152263030126667E-2</v>
      </c>
      <c r="M860">
        <f t="shared" si="67"/>
        <v>1.8639549016754916E-3</v>
      </c>
      <c r="N860">
        <f t="shared" si="68"/>
        <v>1.152263030126667E-2</v>
      </c>
      <c r="O860">
        <f t="shared" si="69"/>
        <v>0.17283945451900007</v>
      </c>
      <c r="Q860" s="7">
        <v>834</v>
      </c>
      <c r="R860" s="7">
        <v>1.2675332896664106E-3</v>
      </c>
      <c r="S860" s="7">
        <v>4.2820308547157149E-4</v>
      </c>
      <c r="U860" s="7">
        <v>18.266491343414419</v>
      </c>
      <c r="V860" s="7">
        <v>3.913290415416971E-4</v>
      </c>
    </row>
    <row r="861" spans="1:22" x14ac:dyDescent="0.35">
      <c r="A861" s="3">
        <v>2014</v>
      </c>
      <c r="B861" s="13" t="s">
        <v>52</v>
      </c>
      <c r="C861" s="13" t="s">
        <v>150</v>
      </c>
      <c r="D861" s="13">
        <v>1999</v>
      </c>
      <c r="E861" s="17">
        <v>15</v>
      </c>
      <c r="F861" s="13">
        <v>57</v>
      </c>
      <c r="G861" s="13">
        <v>11</v>
      </c>
      <c r="H861" s="13">
        <v>68</v>
      </c>
      <c r="I861" s="13" t="b">
        <v>1</v>
      </c>
      <c r="J861" s="4">
        <v>0.161764705882353</v>
      </c>
      <c r="K861">
        <f t="shared" si="65"/>
        <v>1.3277100905966885E-4</v>
      </c>
      <c r="L861">
        <f t="shared" si="66"/>
        <v>1.152263030126667E-2</v>
      </c>
      <c r="M861">
        <f t="shared" si="67"/>
        <v>1.8639549016754916E-3</v>
      </c>
      <c r="N861">
        <f t="shared" si="68"/>
        <v>1.152263030126667E-2</v>
      </c>
      <c r="O861">
        <f t="shared" si="69"/>
        <v>0.17283945451900007</v>
      </c>
      <c r="Q861" s="7">
        <v>835</v>
      </c>
      <c r="R861" s="7">
        <v>1.4236522368553726E-3</v>
      </c>
      <c r="S861" s="7">
        <v>2.7208413828260945E-4</v>
      </c>
      <c r="U861" s="7">
        <v>18.28840674994521</v>
      </c>
      <c r="V861" s="7">
        <v>3.913290415416971E-4</v>
      </c>
    </row>
    <row r="862" spans="1:22" x14ac:dyDescent="0.35">
      <c r="A862" s="3">
        <v>2015</v>
      </c>
      <c r="B862" s="13" t="s">
        <v>33</v>
      </c>
      <c r="C862" s="13" t="s">
        <v>235</v>
      </c>
      <c r="D862" s="13">
        <v>2003</v>
      </c>
      <c r="E862" s="14">
        <v>12</v>
      </c>
      <c r="F862" s="13">
        <v>57</v>
      </c>
      <c r="G862" s="13">
        <v>11</v>
      </c>
      <c r="H862" s="13">
        <v>68</v>
      </c>
      <c r="I862" s="13" t="b">
        <v>1</v>
      </c>
      <c r="J862" s="4">
        <v>0.161764705882353</v>
      </c>
      <c r="K862">
        <f t="shared" si="65"/>
        <v>1.3277100905966885E-4</v>
      </c>
      <c r="L862">
        <f t="shared" si="66"/>
        <v>1.152263030126667E-2</v>
      </c>
      <c r="M862">
        <f t="shared" si="67"/>
        <v>1.8639549016754916E-3</v>
      </c>
      <c r="N862">
        <f t="shared" si="68"/>
        <v>1.152263030126667E-2</v>
      </c>
      <c r="O862">
        <f t="shared" si="69"/>
        <v>0.13827156361520004</v>
      </c>
      <c r="Q862" s="7">
        <v>836</v>
      </c>
      <c r="R862" s="7">
        <v>1.4236522368553726E-3</v>
      </c>
      <c r="S862" s="7">
        <v>2.7208413828260945E-4</v>
      </c>
      <c r="U862" s="7">
        <v>18.310322156476001</v>
      </c>
      <c r="V862" s="7">
        <v>3.913290415416971E-4</v>
      </c>
    </row>
    <row r="863" spans="1:22" x14ac:dyDescent="0.35">
      <c r="A863" s="3">
        <v>2015</v>
      </c>
      <c r="B863" s="13" t="s">
        <v>26</v>
      </c>
      <c r="C863" s="13" t="s">
        <v>27</v>
      </c>
      <c r="D863" s="13">
        <v>2001</v>
      </c>
      <c r="E863" s="17">
        <v>14</v>
      </c>
      <c r="F863" s="13">
        <v>270</v>
      </c>
      <c r="G863" s="13">
        <v>52</v>
      </c>
      <c r="H863" s="13">
        <v>322</v>
      </c>
      <c r="I863" s="13" t="b">
        <v>1</v>
      </c>
      <c r="J863" s="4">
        <v>0.161490683229814</v>
      </c>
      <c r="K863">
        <f t="shared" si="65"/>
        <v>6.287097781943143E-4</v>
      </c>
      <c r="L863">
        <f t="shared" si="66"/>
        <v>2.5074085789801276E-2</v>
      </c>
      <c r="M863">
        <f t="shared" si="67"/>
        <v>4.049231245557978E-3</v>
      </c>
      <c r="N863">
        <f t="shared" si="68"/>
        <v>2.5074085789801276E-2</v>
      </c>
      <c r="O863">
        <f t="shared" si="69"/>
        <v>0.35103720105721786</v>
      </c>
      <c r="Q863" s="7">
        <v>837</v>
      </c>
      <c r="R863" s="7">
        <v>4.8693855372160114E-4</v>
      </c>
      <c r="S863" s="7">
        <v>1.2087978214163808E-3</v>
      </c>
      <c r="U863" s="7">
        <v>18.332237563006792</v>
      </c>
      <c r="V863" s="7">
        <v>3.913290415416971E-4</v>
      </c>
    </row>
    <row r="864" spans="1:22" x14ac:dyDescent="0.35">
      <c r="A864" s="3">
        <v>2014</v>
      </c>
      <c r="B864" s="13" t="s">
        <v>30</v>
      </c>
      <c r="C864" s="13" t="s">
        <v>40</v>
      </c>
      <c r="D864" s="13">
        <v>1999</v>
      </c>
      <c r="E864" s="14">
        <v>15</v>
      </c>
      <c r="F864" s="13">
        <v>130</v>
      </c>
      <c r="G864" s="13">
        <v>25</v>
      </c>
      <c r="H864" s="13">
        <v>155</v>
      </c>
      <c r="I864" s="13" t="b">
        <v>1</v>
      </c>
      <c r="J864" s="4">
        <v>0.16129032258064499</v>
      </c>
      <c r="K864">
        <f t="shared" si="65"/>
        <v>3.0263980006248046E-4</v>
      </c>
      <c r="L864">
        <f t="shared" si="66"/>
        <v>1.7396545635915209E-2</v>
      </c>
      <c r="M864">
        <f t="shared" si="67"/>
        <v>2.805894457405676E-3</v>
      </c>
      <c r="N864">
        <f t="shared" si="68"/>
        <v>1.7396545635915209E-2</v>
      </c>
      <c r="O864">
        <f t="shared" si="69"/>
        <v>0.26094818453872815</v>
      </c>
      <c r="Q864" s="7">
        <v>838</v>
      </c>
      <c r="R864" s="7">
        <v>2.3183923812375197E-3</v>
      </c>
      <c r="S864" s="7">
        <v>7.7197075628326851E-4</v>
      </c>
      <c r="U864" s="7">
        <v>18.354152969537584</v>
      </c>
      <c r="V864" s="7">
        <v>3.913290415416971E-4</v>
      </c>
    </row>
    <row r="865" spans="1:22" x14ac:dyDescent="0.35">
      <c r="A865" s="3">
        <v>2013</v>
      </c>
      <c r="B865" s="13" t="s">
        <v>52</v>
      </c>
      <c r="C865" s="13" t="s">
        <v>150</v>
      </c>
      <c r="D865" s="13">
        <v>2003</v>
      </c>
      <c r="E865" s="17">
        <v>10</v>
      </c>
      <c r="F865" s="13">
        <v>78</v>
      </c>
      <c r="G865" s="13">
        <v>15</v>
      </c>
      <c r="H865" s="13">
        <v>93</v>
      </c>
      <c r="I865" s="13" t="b">
        <v>1</v>
      </c>
      <c r="J865" s="4">
        <v>0.16129032258064499</v>
      </c>
      <c r="K865">
        <f t="shared" si="65"/>
        <v>1.8158388003748828E-4</v>
      </c>
      <c r="L865">
        <f t="shared" si="66"/>
        <v>1.3475306305887383E-2</v>
      </c>
      <c r="M865">
        <f t="shared" si="67"/>
        <v>2.1734365009495756E-3</v>
      </c>
      <c r="N865">
        <f t="shared" si="68"/>
        <v>1.3475306305887383E-2</v>
      </c>
      <c r="O865">
        <f t="shared" si="69"/>
        <v>0.13475306305887383</v>
      </c>
      <c r="Q865" s="7">
        <v>839</v>
      </c>
      <c r="R865" s="7">
        <v>2.2450954156261671E-3</v>
      </c>
      <c r="S865" s="7">
        <v>-5.9878684756282247E-5</v>
      </c>
      <c r="U865" s="7">
        <v>18.376068376068375</v>
      </c>
      <c r="V865" s="7">
        <v>3.913290415416971E-4</v>
      </c>
    </row>
    <row r="866" spans="1:22" x14ac:dyDescent="0.35">
      <c r="A866" s="3">
        <v>2016</v>
      </c>
      <c r="B866" s="13" t="s">
        <v>104</v>
      </c>
      <c r="C866" s="13" t="s">
        <v>105</v>
      </c>
      <c r="D866" s="13">
        <v>2002</v>
      </c>
      <c r="E866" s="14">
        <v>14</v>
      </c>
      <c r="F866" s="13">
        <v>78</v>
      </c>
      <c r="G866" s="13">
        <v>15</v>
      </c>
      <c r="H866" s="13">
        <v>93</v>
      </c>
      <c r="I866" s="13" t="b">
        <v>1</v>
      </c>
      <c r="J866" s="4">
        <v>0.16129032258064499</v>
      </c>
      <c r="K866">
        <f t="shared" si="65"/>
        <v>1.8158388003748828E-4</v>
      </c>
      <c r="L866">
        <f t="shared" si="66"/>
        <v>1.3475306305887383E-2</v>
      </c>
      <c r="M866">
        <f t="shared" si="67"/>
        <v>2.1734365009495756E-3</v>
      </c>
      <c r="N866">
        <f t="shared" si="68"/>
        <v>1.3475306305887383E-2</v>
      </c>
      <c r="O866">
        <f t="shared" si="69"/>
        <v>0.18865428828242337</v>
      </c>
      <c r="Q866" s="7">
        <v>840</v>
      </c>
      <c r="R866" s="7">
        <v>1.2355213466230179E-3</v>
      </c>
      <c r="S866" s="7">
        <v>9.4969538424686693E-4</v>
      </c>
      <c r="U866" s="7">
        <v>18.397983782599166</v>
      </c>
      <c r="V866" s="7">
        <v>3.913290415416971E-4</v>
      </c>
    </row>
    <row r="867" spans="1:22" x14ac:dyDescent="0.35">
      <c r="A867" s="3">
        <v>2014</v>
      </c>
      <c r="B867" s="13" t="s">
        <v>104</v>
      </c>
      <c r="C867" s="13" t="s">
        <v>140</v>
      </c>
      <c r="D867" s="13">
        <v>2001</v>
      </c>
      <c r="E867" s="17">
        <v>13</v>
      </c>
      <c r="F867" s="13">
        <v>52</v>
      </c>
      <c r="G867" s="13">
        <v>10</v>
      </c>
      <c r="H867" s="13">
        <v>62</v>
      </c>
      <c r="I867" s="13" t="b">
        <v>1</v>
      </c>
      <c r="J867" s="4">
        <v>0.16129032258064499</v>
      </c>
      <c r="K867">
        <f t="shared" si="65"/>
        <v>1.2105592002499218E-4</v>
      </c>
      <c r="L867">
        <f t="shared" si="66"/>
        <v>1.1002541525710875E-2</v>
      </c>
      <c r="M867">
        <f t="shared" si="67"/>
        <v>1.774603471888849E-3</v>
      </c>
      <c r="N867">
        <f t="shared" si="68"/>
        <v>1.1002541525710875E-2</v>
      </c>
      <c r="O867">
        <f t="shared" si="69"/>
        <v>0.14303303983424137</v>
      </c>
      <c r="Q867" s="7">
        <v>841</v>
      </c>
      <c r="R867" s="7">
        <v>3.8045928251041082E-3</v>
      </c>
      <c r="S867" s="7">
        <v>2.6363413650495448E-4</v>
      </c>
      <c r="U867" s="7">
        <v>18.419899189129957</v>
      </c>
      <c r="V867" s="7">
        <v>3.913290415416971E-4</v>
      </c>
    </row>
    <row r="868" spans="1:22" x14ac:dyDescent="0.35">
      <c r="A868" s="5">
        <v>2015</v>
      </c>
      <c r="B868" s="14" t="s">
        <v>58</v>
      </c>
      <c r="C868" s="14" t="s">
        <v>228</v>
      </c>
      <c r="D868" s="14">
        <v>2002</v>
      </c>
      <c r="E868" s="14">
        <v>13</v>
      </c>
      <c r="F868" s="14">
        <v>52</v>
      </c>
      <c r="G868" s="14">
        <v>10</v>
      </c>
      <c r="H868" s="14">
        <v>62</v>
      </c>
      <c r="I868" s="14" t="b">
        <v>1</v>
      </c>
      <c r="J868" s="6">
        <v>0.16129032258064499</v>
      </c>
      <c r="K868">
        <f t="shared" si="65"/>
        <v>1.2105592002499218E-4</v>
      </c>
      <c r="L868">
        <f t="shared" si="66"/>
        <v>1.1002541525710875E-2</v>
      </c>
      <c r="M868">
        <f t="shared" si="67"/>
        <v>1.774603471888849E-3</v>
      </c>
      <c r="N868">
        <f t="shared" si="68"/>
        <v>1.1002541525710875E-2</v>
      </c>
      <c r="O868">
        <f t="shared" si="69"/>
        <v>0.14303303983424137</v>
      </c>
      <c r="Q868" s="7">
        <v>842</v>
      </c>
      <c r="R868" s="7">
        <v>1.9858430151984898E-3</v>
      </c>
      <c r="S868" s="7">
        <v>6.5993234847873828E-4</v>
      </c>
      <c r="U868" s="7">
        <v>18.441814595660748</v>
      </c>
      <c r="V868" s="7">
        <v>3.913290415416971E-4</v>
      </c>
    </row>
    <row r="869" spans="1:22" x14ac:dyDescent="0.35">
      <c r="A869" s="3">
        <v>2016</v>
      </c>
      <c r="B869" s="13" t="s">
        <v>113</v>
      </c>
      <c r="C869" s="13" t="s">
        <v>161</v>
      </c>
      <c r="D869" s="13">
        <v>2001</v>
      </c>
      <c r="E869" s="17">
        <v>15</v>
      </c>
      <c r="F869" s="13">
        <v>52</v>
      </c>
      <c r="G869" s="13">
        <v>10</v>
      </c>
      <c r="H869" s="13">
        <v>62</v>
      </c>
      <c r="I869" s="13" t="b">
        <v>1</v>
      </c>
      <c r="J869" s="4">
        <v>0.16129032258064499</v>
      </c>
      <c r="K869">
        <f t="shared" si="65"/>
        <v>1.2105592002499218E-4</v>
      </c>
      <c r="L869">
        <f t="shared" si="66"/>
        <v>1.1002541525710875E-2</v>
      </c>
      <c r="M869">
        <f t="shared" si="67"/>
        <v>1.774603471888849E-3</v>
      </c>
      <c r="N869">
        <f t="shared" si="68"/>
        <v>1.1002541525710875E-2</v>
      </c>
      <c r="O869">
        <f t="shared" si="69"/>
        <v>0.16503812288566314</v>
      </c>
      <c r="Q869" s="7">
        <v>843</v>
      </c>
      <c r="R869" s="7">
        <v>2.5176003688164809E-3</v>
      </c>
      <c r="S869" s="7">
        <v>4.6565876853768475E-4</v>
      </c>
      <c r="U869" s="7">
        <v>18.463730002191539</v>
      </c>
      <c r="V869" s="7">
        <v>3.9261419784695584E-4</v>
      </c>
    </row>
    <row r="870" spans="1:22" x14ac:dyDescent="0.35">
      <c r="A870" s="3">
        <v>2017</v>
      </c>
      <c r="B870" s="13" t="s">
        <v>26</v>
      </c>
      <c r="C870" s="13" t="s">
        <v>176</v>
      </c>
      <c r="D870" s="13">
        <v>2004</v>
      </c>
      <c r="E870" s="14">
        <v>13</v>
      </c>
      <c r="F870" s="13">
        <v>52</v>
      </c>
      <c r="G870" s="13">
        <v>10</v>
      </c>
      <c r="H870" s="13">
        <v>62</v>
      </c>
      <c r="I870" s="13" t="b">
        <v>1</v>
      </c>
      <c r="J870" s="4">
        <v>0.16129032258064499</v>
      </c>
      <c r="K870">
        <f t="shared" si="65"/>
        <v>1.2105592002499218E-4</v>
      </c>
      <c r="L870">
        <f t="shared" si="66"/>
        <v>1.1002541525710875E-2</v>
      </c>
      <c r="M870">
        <f t="shared" si="67"/>
        <v>1.774603471888849E-3</v>
      </c>
      <c r="N870">
        <f t="shared" si="68"/>
        <v>1.1002541525710875E-2</v>
      </c>
      <c r="O870">
        <f t="shared" si="69"/>
        <v>0.14303303983424137</v>
      </c>
      <c r="Q870" s="7">
        <v>844</v>
      </c>
      <c r="R870" s="7">
        <v>2.4194001218102584E-3</v>
      </c>
      <c r="S870" s="7">
        <v>1.6417807721049891E-4</v>
      </c>
      <c r="U870" s="7">
        <v>18.485645408722331</v>
      </c>
      <c r="V870" s="7">
        <v>3.9261419784695584E-4</v>
      </c>
    </row>
    <row r="871" spans="1:22" x14ac:dyDescent="0.35">
      <c r="A871" s="3">
        <v>2013</v>
      </c>
      <c r="B871" s="13" t="s">
        <v>24</v>
      </c>
      <c r="C871" s="13" t="s">
        <v>46</v>
      </c>
      <c r="D871" s="13">
        <v>2004</v>
      </c>
      <c r="E871" s="17">
        <v>9</v>
      </c>
      <c r="F871" s="13">
        <v>177</v>
      </c>
      <c r="G871" s="13">
        <v>34</v>
      </c>
      <c r="H871" s="13">
        <v>211</v>
      </c>
      <c r="I871" s="13" t="b">
        <v>1</v>
      </c>
      <c r="J871" s="4">
        <v>0.161137440758294</v>
      </c>
      <c r="K871">
        <f t="shared" si="65"/>
        <v>4.1198063105279601E-4</v>
      </c>
      <c r="L871">
        <f t="shared" si="66"/>
        <v>2.0297306004807534E-2</v>
      </c>
      <c r="M871">
        <f t="shared" si="67"/>
        <v>3.2706559439026391E-3</v>
      </c>
      <c r="N871">
        <f t="shared" si="68"/>
        <v>2.0297306004807534E-2</v>
      </c>
      <c r="O871">
        <f t="shared" si="69"/>
        <v>0.1826757540432678</v>
      </c>
      <c r="Q871" s="7">
        <v>845</v>
      </c>
      <c r="R871" s="7">
        <v>1.3897730246152616E-3</v>
      </c>
      <c r="S871" s="7">
        <v>7.1970974144459909E-4</v>
      </c>
      <c r="U871" s="7">
        <v>18.507560815253122</v>
      </c>
      <c r="V871" s="7">
        <v>3.9261419784695584E-4</v>
      </c>
    </row>
    <row r="872" spans="1:22" x14ac:dyDescent="0.35">
      <c r="A872" s="3">
        <v>2014</v>
      </c>
      <c r="B872" s="13" t="s">
        <v>30</v>
      </c>
      <c r="C872" s="13" t="s">
        <v>72</v>
      </c>
      <c r="D872" s="13">
        <v>2000</v>
      </c>
      <c r="E872" s="14">
        <v>14</v>
      </c>
      <c r="F872" s="13">
        <v>125</v>
      </c>
      <c r="G872" s="13">
        <v>24</v>
      </c>
      <c r="H872" s="13">
        <v>149</v>
      </c>
      <c r="I872" s="13" t="b">
        <v>1</v>
      </c>
      <c r="J872" s="4">
        <v>0.161073825503356</v>
      </c>
      <c r="K872">
        <f t="shared" si="65"/>
        <v>2.9092471102780382E-4</v>
      </c>
      <c r="L872">
        <f t="shared" si="66"/>
        <v>1.7056515207620922E-2</v>
      </c>
      <c r="M872">
        <f t="shared" si="67"/>
        <v>2.7473581542476703E-3</v>
      </c>
      <c r="N872">
        <f t="shared" si="68"/>
        <v>1.7056515207620922E-2</v>
      </c>
      <c r="O872">
        <f t="shared" si="69"/>
        <v>0.23879121290669292</v>
      </c>
      <c r="Q872" s="7">
        <v>846</v>
      </c>
      <c r="R872" s="7">
        <v>3.0350151408014671E-3</v>
      </c>
      <c r="S872" s="7">
        <v>2.013915662377715E-4</v>
      </c>
      <c r="U872" s="7">
        <v>18.529476221783913</v>
      </c>
      <c r="V872" s="7">
        <v>3.952229587574869E-4</v>
      </c>
    </row>
    <row r="873" spans="1:22" x14ac:dyDescent="0.35">
      <c r="A873" s="3">
        <v>2014</v>
      </c>
      <c r="B873" s="13" t="s">
        <v>30</v>
      </c>
      <c r="C873" s="13" t="s">
        <v>60</v>
      </c>
      <c r="D873" s="13">
        <v>1999</v>
      </c>
      <c r="E873" s="17">
        <v>15</v>
      </c>
      <c r="F873" s="13">
        <v>198</v>
      </c>
      <c r="G873" s="13">
        <v>38</v>
      </c>
      <c r="H873" s="13">
        <v>236</v>
      </c>
      <c r="I873" s="13" t="b">
        <v>1</v>
      </c>
      <c r="J873" s="4">
        <v>0.161016949152542</v>
      </c>
      <c r="K873">
        <f t="shared" si="65"/>
        <v>4.6079350203061541E-4</v>
      </c>
      <c r="L873">
        <f t="shared" si="66"/>
        <v>2.146610123032628E-2</v>
      </c>
      <c r="M873">
        <f t="shared" si="67"/>
        <v>3.4564061303067658E-3</v>
      </c>
      <c r="N873">
        <f t="shared" si="68"/>
        <v>2.146610123032628E-2</v>
      </c>
      <c r="O873">
        <f t="shared" si="69"/>
        <v>0.32199151845489421</v>
      </c>
      <c r="Q873" s="7">
        <v>847</v>
      </c>
      <c r="R873" s="7">
        <v>1.8956346718727341E-3</v>
      </c>
      <c r="S873" s="7">
        <v>9.7653788479085926E-4</v>
      </c>
      <c r="U873" s="7">
        <v>18.551391628314704</v>
      </c>
      <c r="V873" s="7">
        <v>3.952229587574869E-4</v>
      </c>
    </row>
    <row r="874" spans="1:22" x14ac:dyDescent="0.35">
      <c r="A874" s="3">
        <v>2017</v>
      </c>
      <c r="B874" s="13" t="s">
        <v>42</v>
      </c>
      <c r="C874" s="13" t="s">
        <v>43</v>
      </c>
      <c r="D874" s="13">
        <v>2004</v>
      </c>
      <c r="E874" s="14">
        <v>13</v>
      </c>
      <c r="F874" s="13">
        <v>198</v>
      </c>
      <c r="G874" s="13">
        <v>38</v>
      </c>
      <c r="H874" s="13">
        <v>236</v>
      </c>
      <c r="I874" s="13" t="b">
        <v>1</v>
      </c>
      <c r="J874" s="4">
        <v>0.161016949152542</v>
      </c>
      <c r="K874">
        <f t="shared" si="65"/>
        <v>4.6079350203061541E-4</v>
      </c>
      <c r="L874">
        <f t="shared" si="66"/>
        <v>2.146610123032628E-2</v>
      </c>
      <c r="M874">
        <f t="shared" si="67"/>
        <v>3.4564061303067658E-3</v>
      </c>
      <c r="N874">
        <f t="shared" si="68"/>
        <v>2.146610123032628E-2</v>
      </c>
      <c r="O874">
        <f t="shared" si="69"/>
        <v>0.27905931599424166</v>
      </c>
      <c r="Q874" s="7">
        <v>848</v>
      </c>
      <c r="R874" s="7">
        <v>2.33535779755281E-3</v>
      </c>
      <c r="S874" s="7">
        <v>4.2126634642141022E-4</v>
      </c>
      <c r="U874" s="7">
        <v>18.573307034845495</v>
      </c>
      <c r="V874" s="7">
        <v>3.952229587574869E-4</v>
      </c>
    </row>
    <row r="875" spans="1:22" x14ac:dyDescent="0.35">
      <c r="A875" s="3">
        <v>2016</v>
      </c>
      <c r="B875" s="13" t="s">
        <v>102</v>
      </c>
      <c r="C875" s="13" t="s">
        <v>184</v>
      </c>
      <c r="D875" s="13">
        <v>2003</v>
      </c>
      <c r="E875" s="17">
        <v>13</v>
      </c>
      <c r="F875" s="13">
        <v>73</v>
      </c>
      <c r="G875" s="13">
        <v>14</v>
      </c>
      <c r="H875" s="13">
        <v>87</v>
      </c>
      <c r="I875" s="13" t="b">
        <v>1</v>
      </c>
      <c r="J875" s="4">
        <v>0.160919540229885</v>
      </c>
      <c r="K875">
        <f t="shared" si="65"/>
        <v>1.6986879100281161E-4</v>
      </c>
      <c r="L875">
        <f t="shared" si="66"/>
        <v>1.3033372203800965E-2</v>
      </c>
      <c r="M875">
        <f t="shared" si="67"/>
        <v>2.0973242626806145E-3</v>
      </c>
      <c r="N875">
        <f t="shared" si="68"/>
        <v>1.3033372203800965E-2</v>
      </c>
      <c r="O875">
        <f t="shared" si="69"/>
        <v>0.16943383864941255</v>
      </c>
      <c r="Q875" s="7">
        <v>849</v>
      </c>
      <c r="R875" s="7">
        <v>2.2442660121335849E-3</v>
      </c>
      <c r="S875" s="7">
        <v>1.4304052523362231E-4</v>
      </c>
      <c r="U875" s="7">
        <v>18.595222441376286</v>
      </c>
      <c r="V875" s="7">
        <v>3.952229587574869E-4</v>
      </c>
    </row>
    <row r="876" spans="1:22" x14ac:dyDescent="0.35">
      <c r="A876" s="5">
        <v>2016</v>
      </c>
      <c r="B876" s="14" t="s">
        <v>24</v>
      </c>
      <c r="C876" s="14" t="s">
        <v>41</v>
      </c>
      <c r="D876" s="14">
        <v>2005</v>
      </c>
      <c r="E876" s="14">
        <v>11</v>
      </c>
      <c r="F876" s="14">
        <v>240</v>
      </c>
      <c r="G876" s="14">
        <v>46</v>
      </c>
      <c r="H876" s="14">
        <v>286</v>
      </c>
      <c r="I876" s="14" t="b">
        <v>1</v>
      </c>
      <c r="J876" s="6">
        <v>0.160839160839161</v>
      </c>
      <c r="K876">
        <f t="shared" si="65"/>
        <v>5.5841924398625426E-4</v>
      </c>
      <c r="L876">
        <f t="shared" si="66"/>
        <v>2.3630895962410192E-2</v>
      </c>
      <c r="M876">
        <f t="shared" si="67"/>
        <v>3.800773476471573E-3</v>
      </c>
      <c r="N876">
        <f t="shared" si="68"/>
        <v>2.3630895962410192E-2</v>
      </c>
      <c r="O876">
        <f t="shared" si="69"/>
        <v>0.25993985558651211</v>
      </c>
      <c r="Q876" s="7">
        <v>850</v>
      </c>
      <c r="R876" s="7">
        <v>1.5789055145532609E-3</v>
      </c>
      <c r="S876" s="7">
        <v>8.084010228139463E-4</v>
      </c>
      <c r="U876" s="7">
        <v>18.617137847907077</v>
      </c>
      <c r="V876" s="7">
        <v>3.952229587574869E-4</v>
      </c>
    </row>
    <row r="877" spans="1:22" x14ac:dyDescent="0.35">
      <c r="A877" s="3">
        <v>2017</v>
      </c>
      <c r="B877" s="13" t="s">
        <v>24</v>
      </c>
      <c r="C877" s="13" t="s">
        <v>29</v>
      </c>
      <c r="D877" s="13">
        <v>2006</v>
      </c>
      <c r="E877" s="17">
        <v>11</v>
      </c>
      <c r="F877" s="13">
        <v>141</v>
      </c>
      <c r="G877" s="13">
        <v>27</v>
      </c>
      <c r="H877" s="13">
        <v>168</v>
      </c>
      <c r="I877" s="13" t="b">
        <v>1</v>
      </c>
      <c r="J877" s="4">
        <v>0.160714285714286</v>
      </c>
      <c r="K877">
        <f t="shared" si="65"/>
        <v>3.2802249297094659E-4</v>
      </c>
      <c r="L877">
        <f t="shared" si="66"/>
        <v>1.8111391248905939E-2</v>
      </c>
      <c r="M877">
        <f t="shared" si="67"/>
        <v>2.9107593078598884E-3</v>
      </c>
      <c r="N877">
        <f t="shared" si="68"/>
        <v>1.8111391248905939E-2</v>
      </c>
      <c r="O877">
        <f t="shared" si="69"/>
        <v>0.19922530373796532</v>
      </c>
      <c r="Q877" s="7">
        <v>851</v>
      </c>
      <c r="R877" s="7">
        <v>1.2891709542406692E-3</v>
      </c>
      <c r="S877" s="7">
        <v>6.6005667114606387E-4</v>
      </c>
      <c r="U877" s="7">
        <v>18.639053254437869</v>
      </c>
      <c r="V877" s="7">
        <v>3.952229587574869E-4</v>
      </c>
    </row>
    <row r="878" spans="1:22" x14ac:dyDescent="0.35">
      <c r="A878" s="3">
        <v>2015</v>
      </c>
      <c r="B878" s="13" t="s">
        <v>33</v>
      </c>
      <c r="C878" s="13" t="s">
        <v>86</v>
      </c>
      <c r="D878" s="13">
        <v>2005</v>
      </c>
      <c r="E878" s="14">
        <v>10</v>
      </c>
      <c r="F878" s="13">
        <v>94</v>
      </c>
      <c r="G878" s="13">
        <v>18</v>
      </c>
      <c r="H878" s="13">
        <v>112</v>
      </c>
      <c r="I878" s="13" t="b">
        <v>1</v>
      </c>
      <c r="J878" s="4">
        <v>0.160714285714286</v>
      </c>
      <c r="K878">
        <f t="shared" si="65"/>
        <v>2.1868166198063104E-4</v>
      </c>
      <c r="L878">
        <f t="shared" si="66"/>
        <v>1.4787889030576035E-2</v>
      </c>
      <c r="M878">
        <f t="shared" si="67"/>
        <v>2.3766250227711529E-3</v>
      </c>
      <c r="N878">
        <f t="shared" si="68"/>
        <v>1.4787889030576035E-2</v>
      </c>
      <c r="O878">
        <f t="shared" si="69"/>
        <v>0.14787889030576035</v>
      </c>
      <c r="Q878" s="7">
        <v>852</v>
      </c>
      <c r="R878" s="7">
        <v>1.6513473351464723E-3</v>
      </c>
      <c r="S878" s="7">
        <v>2.9788029024026079E-4</v>
      </c>
      <c r="U878" s="7">
        <v>18.66096866096866</v>
      </c>
      <c r="V878" s="7">
        <v>3.952229587574869E-4</v>
      </c>
    </row>
    <row r="879" spans="1:22" x14ac:dyDescent="0.35">
      <c r="A879" s="3">
        <v>2013</v>
      </c>
      <c r="B879" s="13" t="s">
        <v>136</v>
      </c>
      <c r="C879" s="13" t="s">
        <v>301</v>
      </c>
      <c r="D879" s="13">
        <v>2001</v>
      </c>
      <c r="E879" s="17">
        <v>12</v>
      </c>
      <c r="F879" s="13">
        <v>47</v>
      </c>
      <c r="G879" s="13">
        <v>9</v>
      </c>
      <c r="H879" s="13">
        <v>56</v>
      </c>
      <c r="I879" s="13" t="b">
        <v>1</v>
      </c>
      <c r="J879" s="4">
        <v>0.160714285714286</v>
      </c>
      <c r="K879">
        <f t="shared" si="65"/>
        <v>1.0934083099031552E-4</v>
      </c>
      <c r="L879">
        <f t="shared" si="66"/>
        <v>1.0456616612954476E-2</v>
      </c>
      <c r="M879">
        <f t="shared" si="67"/>
        <v>1.6805276699391153E-3</v>
      </c>
      <c r="N879">
        <f t="shared" si="68"/>
        <v>1.0456616612954476E-2</v>
      </c>
      <c r="O879">
        <f t="shared" si="69"/>
        <v>0.12547939935545371</v>
      </c>
      <c r="Q879" s="7">
        <v>853</v>
      </c>
      <c r="R879" s="7">
        <v>2.2875297045005056E-3</v>
      </c>
      <c r="S879" s="7">
        <v>4.0946960601482684E-4</v>
      </c>
      <c r="U879" s="7">
        <v>18.682884067499451</v>
      </c>
      <c r="V879" s="7">
        <v>3.952229587574869E-4</v>
      </c>
    </row>
    <row r="880" spans="1:22" x14ac:dyDescent="0.35">
      <c r="A880" s="5">
        <v>2017</v>
      </c>
      <c r="B880" s="14" t="s">
        <v>180</v>
      </c>
      <c r="C880" s="14" t="s">
        <v>294</v>
      </c>
      <c r="D880" s="14">
        <v>2004</v>
      </c>
      <c r="E880" s="14">
        <v>13</v>
      </c>
      <c r="F880" s="14">
        <v>47</v>
      </c>
      <c r="G880" s="14">
        <v>9</v>
      </c>
      <c r="H880" s="14">
        <v>56</v>
      </c>
      <c r="I880" s="14" t="b">
        <v>1</v>
      </c>
      <c r="J880" s="6">
        <v>0.160714285714286</v>
      </c>
      <c r="K880">
        <f t="shared" si="65"/>
        <v>1.0934083099031552E-4</v>
      </c>
      <c r="L880">
        <f t="shared" si="66"/>
        <v>1.0456616612954476E-2</v>
      </c>
      <c r="M880">
        <f t="shared" si="67"/>
        <v>1.6805276699391153E-3</v>
      </c>
      <c r="N880">
        <f t="shared" si="68"/>
        <v>1.0456616612954476E-2</v>
      </c>
      <c r="O880">
        <f t="shared" si="69"/>
        <v>0.13593601596840818</v>
      </c>
      <c r="Q880" s="7">
        <v>854</v>
      </c>
      <c r="R880" s="7">
        <v>1.5356395959148323E-3</v>
      </c>
      <c r="S880" s="7">
        <v>7.8256329693453469E-4</v>
      </c>
      <c r="U880" s="7">
        <v>18.704799474030242</v>
      </c>
      <c r="V880" s="7">
        <v>3.952229587574869E-4</v>
      </c>
    </row>
    <row r="881" spans="1:22" x14ac:dyDescent="0.35">
      <c r="A881" s="3">
        <v>2017</v>
      </c>
      <c r="B881" s="13" t="s">
        <v>106</v>
      </c>
      <c r="C881" s="13" t="s">
        <v>174</v>
      </c>
      <c r="D881" s="13">
        <v>2004</v>
      </c>
      <c r="E881" s="17">
        <v>13</v>
      </c>
      <c r="F881" s="13">
        <v>47</v>
      </c>
      <c r="G881" s="13">
        <v>9</v>
      </c>
      <c r="H881" s="13">
        <v>56</v>
      </c>
      <c r="I881" s="13" t="b">
        <v>1</v>
      </c>
      <c r="J881" s="4">
        <v>0.160714285714286</v>
      </c>
      <c r="K881">
        <f t="shared" si="65"/>
        <v>1.0934083099031552E-4</v>
      </c>
      <c r="L881">
        <f t="shared" si="66"/>
        <v>1.0456616612954476E-2</v>
      </c>
      <c r="M881">
        <f t="shared" si="67"/>
        <v>1.6805276699391153E-3</v>
      </c>
      <c r="N881">
        <f t="shared" si="68"/>
        <v>1.0456616612954476E-2</v>
      </c>
      <c r="O881">
        <f t="shared" si="69"/>
        <v>0.13593601596840818</v>
      </c>
      <c r="Q881" s="7">
        <v>855</v>
      </c>
      <c r="R881" s="7">
        <v>2.3984768936286542E-3</v>
      </c>
      <c r="S881" s="7">
        <v>-8.0274000779287195E-5</v>
      </c>
      <c r="U881" s="7">
        <v>18.726714880561033</v>
      </c>
      <c r="V881" s="7">
        <v>3.952229587574869E-4</v>
      </c>
    </row>
    <row r="882" spans="1:22" x14ac:dyDescent="0.35">
      <c r="A882" s="5">
        <v>2013</v>
      </c>
      <c r="B882" s="14" t="s">
        <v>24</v>
      </c>
      <c r="C882" s="14" t="s">
        <v>41</v>
      </c>
      <c r="D882" s="14">
        <v>2001</v>
      </c>
      <c r="E882" s="14">
        <v>12</v>
      </c>
      <c r="F882" s="14">
        <v>230</v>
      </c>
      <c r="G882" s="14">
        <v>44</v>
      </c>
      <c r="H882" s="14">
        <v>274</v>
      </c>
      <c r="I882" s="14" t="b">
        <v>1</v>
      </c>
      <c r="J882" s="6">
        <v>0.160583941605839</v>
      </c>
      <c r="K882">
        <f t="shared" si="65"/>
        <v>5.3498906591690099E-4</v>
      </c>
      <c r="L882">
        <f t="shared" si="66"/>
        <v>2.3129830650415514E-2</v>
      </c>
      <c r="M882">
        <f t="shared" si="67"/>
        <v>3.7142793745192698E-3</v>
      </c>
      <c r="N882">
        <f t="shared" si="68"/>
        <v>2.3129830650415514E-2</v>
      </c>
      <c r="O882">
        <f t="shared" si="69"/>
        <v>0.27755796780498615</v>
      </c>
      <c r="Q882" s="7">
        <v>856</v>
      </c>
      <c r="R882" s="7">
        <v>1.7565774345051849E-3</v>
      </c>
      <c r="S882" s="7">
        <v>1.0737746717030664E-4</v>
      </c>
      <c r="U882" s="7">
        <v>18.748630287091824</v>
      </c>
      <c r="V882" s="7">
        <v>3.952229587574869E-4</v>
      </c>
    </row>
    <row r="883" spans="1:22" x14ac:dyDescent="0.35">
      <c r="A883" s="3">
        <v>2013</v>
      </c>
      <c r="B883" s="13" t="s">
        <v>106</v>
      </c>
      <c r="C883" s="13" t="s">
        <v>174</v>
      </c>
      <c r="D883" s="13">
        <v>2005</v>
      </c>
      <c r="E883" s="17">
        <v>8</v>
      </c>
      <c r="F883" s="13">
        <v>68</v>
      </c>
      <c r="G883" s="13">
        <v>13</v>
      </c>
      <c r="H883" s="13">
        <v>81</v>
      </c>
      <c r="I883" s="13" t="b">
        <v>1</v>
      </c>
      <c r="J883" s="4">
        <v>0.16049382716049401</v>
      </c>
      <c r="K883">
        <f t="shared" si="65"/>
        <v>1.5815370196813495E-4</v>
      </c>
      <c r="L883">
        <f t="shared" si="66"/>
        <v>1.2575917539811358E-2</v>
      </c>
      <c r="M883">
        <f t="shared" si="67"/>
        <v>2.0183571360191093E-3</v>
      </c>
      <c r="N883">
        <f t="shared" si="68"/>
        <v>1.2575917539811358E-2</v>
      </c>
      <c r="O883">
        <f t="shared" si="69"/>
        <v>0.10060734031849086</v>
      </c>
      <c r="Q883" s="7">
        <v>857</v>
      </c>
      <c r="R883" s="7">
        <v>1.2358026112258267E-3</v>
      </c>
      <c r="S883" s="7">
        <v>6.2815229044966485E-4</v>
      </c>
      <c r="U883" s="7">
        <v>18.770545693622616</v>
      </c>
      <c r="V883" s="7">
        <v>3.952229587574869E-4</v>
      </c>
    </row>
    <row r="884" spans="1:22" x14ac:dyDescent="0.35">
      <c r="A884" s="5">
        <v>2013</v>
      </c>
      <c r="B884" s="14" t="s">
        <v>30</v>
      </c>
      <c r="C884" s="14" t="s">
        <v>31</v>
      </c>
      <c r="D884" s="14">
        <v>2003</v>
      </c>
      <c r="E884" s="14">
        <v>10</v>
      </c>
      <c r="F884" s="14">
        <v>314</v>
      </c>
      <c r="G884" s="14">
        <v>60</v>
      </c>
      <c r="H884" s="14">
        <v>374</v>
      </c>
      <c r="I884" s="14" t="b">
        <v>1</v>
      </c>
      <c r="J884" s="6">
        <v>0.16042780748663099</v>
      </c>
      <c r="K884">
        <f t="shared" si="65"/>
        <v>7.302405498281787E-4</v>
      </c>
      <c r="L884">
        <f t="shared" si="66"/>
        <v>2.7022963379840094E-2</v>
      </c>
      <c r="M884">
        <f t="shared" si="67"/>
        <v>4.3352347668192655E-3</v>
      </c>
      <c r="N884">
        <f t="shared" si="68"/>
        <v>2.7022963379840094E-2</v>
      </c>
      <c r="O884">
        <f t="shared" si="69"/>
        <v>0.27022963379840093</v>
      </c>
      <c r="Q884" s="7">
        <v>858</v>
      </c>
      <c r="R884" s="7">
        <v>1.9301690422649713E-3</v>
      </c>
      <c r="S884" s="7">
        <v>-6.6214140589479714E-5</v>
      </c>
      <c r="U884" s="7">
        <v>18.792461100153407</v>
      </c>
      <c r="V884" s="7">
        <v>3.9610417046185832E-4</v>
      </c>
    </row>
    <row r="885" spans="1:22" x14ac:dyDescent="0.35">
      <c r="A885" s="24">
        <v>2015</v>
      </c>
      <c r="B885" s="17" t="s">
        <v>24</v>
      </c>
      <c r="C885" s="17" t="s">
        <v>41</v>
      </c>
      <c r="D885" s="17">
        <v>2002</v>
      </c>
      <c r="E885" s="17">
        <v>13</v>
      </c>
      <c r="F885" s="17">
        <v>199</v>
      </c>
      <c r="G885" s="17">
        <v>38</v>
      </c>
      <c r="H885" s="17">
        <v>237</v>
      </c>
      <c r="I885" s="17" t="b">
        <v>1</v>
      </c>
      <c r="J885" s="25">
        <v>0.16033755274261599</v>
      </c>
      <c r="K885">
        <f t="shared" si="65"/>
        <v>4.6274601686972821E-4</v>
      </c>
      <c r="L885">
        <f t="shared" si="66"/>
        <v>2.1511532183220428E-2</v>
      </c>
      <c r="M885">
        <f t="shared" si="67"/>
        <v>3.4491064260015868E-3</v>
      </c>
      <c r="N885">
        <f t="shared" si="68"/>
        <v>2.1511532183220428E-2</v>
      </c>
      <c r="O885">
        <f t="shared" si="69"/>
        <v>0.27964991838186559</v>
      </c>
      <c r="Q885" s="7">
        <v>859</v>
      </c>
      <c r="R885" s="7">
        <v>1.9301690422649713E-3</v>
      </c>
      <c r="S885" s="7">
        <v>-6.6214140589479714E-5</v>
      </c>
      <c r="U885" s="7">
        <v>18.814376506684198</v>
      </c>
      <c r="V885" s="7">
        <v>3.9788442289453448E-4</v>
      </c>
    </row>
    <row r="886" spans="1:22" x14ac:dyDescent="0.35">
      <c r="A886" s="5">
        <v>2015</v>
      </c>
      <c r="B886" s="14" t="s">
        <v>24</v>
      </c>
      <c r="C886" s="14" t="s">
        <v>57</v>
      </c>
      <c r="D886" s="14">
        <v>2005</v>
      </c>
      <c r="E886" s="14">
        <v>10</v>
      </c>
      <c r="F886" s="14">
        <v>110</v>
      </c>
      <c r="G886" s="14">
        <v>21</v>
      </c>
      <c r="H886" s="14">
        <v>131</v>
      </c>
      <c r="I886" s="14" t="b">
        <v>1</v>
      </c>
      <c r="J886" s="6">
        <v>0.16030534351145001</v>
      </c>
      <c r="K886">
        <f t="shared" si="65"/>
        <v>2.557794439237738E-4</v>
      </c>
      <c r="L886">
        <f t="shared" si="66"/>
        <v>1.599310613745103E-2</v>
      </c>
      <c r="M886">
        <f t="shared" si="67"/>
        <v>2.5637803731791667E-3</v>
      </c>
      <c r="N886">
        <f t="shared" si="68"/>
        <v>1.599310613745103E-2</v>
      </c>
      <c r="O886">
        <f t="shared" si="69"/>
        <v>0.1599310613745103</v>
      </c>
      <c r="Q886" s="7">
        <v>860</v>
      </c>
      <c r="R886" s="7">
        <v>1.4093942189856126E-3</v>
      </c>
      <c r="S886" s="7">
        <v>4.5456068268987892E-4</v>
      </c>
      <c r="U886" s="7">
        <v>18.836291913214989</v>
      </c>
      <c r="V886" s="7">
        <v>3.9788442289453448E-4</v>
      </c>
    </row>
    <row r="887" spans="1:22" x14ac:dyDescent="0.35">
      <c r="A887" s="3">
        <v>2013</v>
      </c>
      <c r="B887" s="13" t="s">
        <v>30</v>
      </c>
      <c r="C887" s="13" t="s">
        <v>72</v>
      </c>
      <c r="D887" s="13">
        <v>2002</v>
      </c>
      <c r="E887" s="17">
        <v>11</v>
      </c>
      <c r="F887" s="13">
        <v>194</v>
      </c>
      <c r="G887" s="13">
        <v>37</v>
      </c>
      <c r="H887" s="13">
        <v>231</v>
      </c>
      <c r="I887" s="13" t="b">
        <v>1</v>
      </c>
      <c r="J887" s="4">
        <v>0.16017316017316</v>
      </c>
      <c r="K887">
        <f t="shared" si="65"/>
        <v>4.5103092783505157E-4</v>
      </c>
      <c r="L887">
        <f t="shared" si="66"/>
        <v>2.123748873654914E-2</v>
      </c>
      <c r="M887">
        <f t="shared" si="67"/>
        <v>3.4016756850749666E-3</v>
      </c>
      <c r="N887">
        <f t="shared" si="68"/>
        <v>2.123748873654914E-2</v>
      </c>
      <c r="O887">
        <f t="shared" si="69"/>
        <v>0.23361237610204055</v>
      </c>
      <c r="Q887" s="7">
        <v>861</v>
      </c>
      <c r="R887" s="7">
        <v>3.8224408956668739E-3</v>
      </c>
      <c r="S887" s="7">
        <v>2.2679034989110409E-4</v>
      </c>
      <c r="U887" s="7">
        <v>18.85820731974578</v>
      </c>
      <c r="V887" s="7">
        <v>3.9923547745432836E-4</v>
      </c>
    </row>
    <row r="888" spans="1:22" x14ac:dyDescent="0.35">
      <c r="A888" s="5">
        <v>2017</v>
      </c>
      <c r="B888" s="14" t="s">
        <v>30</v>
      </c>
      <c r="C888" s="14" t="s">
        <v>31</v>
      </c>
      <c r="D888" s="14">
        <v>2003</v>
      </c>
      <c r="E888" s="14">
        <v>14</v>
      </c>
      <c r="F888" s="14">
        <v>294</v>
      </c>
      <c r="G888" s="14">
        <v>56</v>
      </c>
      <c r="H888" s="14">
        <v>350</v>
      </c>
      <c r="I888" s="14" t="b">
        <v>1</v>
      </c>
      <c r="J888" s="6">
        <v>0.16</v>
      </c>
      <c r="K888">
        <f t="shared" si="65"/>
        <v>6.8338019368947205E-4</v>
      </c>
      <c r="L888">
        <f t="shared" si="66"/>
        <v>2.6141541532386188E-2</v>
      </c>
      <c r="M888">
        <f t="shared" si="67"/>
        <v>4.1826466451817899E-3</v>
      </c>
      <c r="N888">
        <f t="shared" si="68"/>
        <v>2.6141541532386188E-2</v>
      </c>
      <c r="O888">
        <f t="shared" si="69"/>
        <v>0.36598158145340665</v>
      </c>
      <c r="Q888" s="7">
        <v>862</v>
      </c>
      <c r="R888" s="7">
        <v>2.9141153496092037E-3</v>
      </c>
      <c r="S888" s="7">
        <v>-1.0822089220352766E-4</v>
      </c>
      <c r="U888" s="7">
        <v>18.880122726276571</v>
      </c>
      <c r="V888" s="7">
        <v>3.9923547745432836E-4</v>
      </c>
    </row>
    <row r="889" spans="1:22" x14ac:dyDescent="0.35">
      <c r="A889" s="3">
        <v>2015</v>
      </c>
      <c r="B889" s="13" t="s">
        <v>30</v>
      </c>
      <c r="C889" s="13" t="s">
        <v>117</v>
      </c>
      <c r="D889" s="13">
        <v>2002</v>
      </c>
      <c r="E889" s="17">
        <v>13</v>
      </c>
      <c r="F889" s="13">
        <v>105</v>
      </c>
      <c r="G889" s="13">
        <v>20</v>
      </c>
      <c r="H889" s="13">
        <v>125</v>
      </c>
      <c r="I889" s="13" t="b">
        <v>1</v>
      </c>
      <c r="J889" s="4">
        <v>0.16</v>
      </c>
      <c r="K889">
        <f t="shared" si="65"/>
        <v>2.4406435488909717E-4</v>
      </c>
      <c r="L889">
        <f t="shared" si="66"/>
        <v>1.5622559165805619E-2</v>
      </c>
      <c r="M889">
        <f t="shared" si="67"/>
        <v>2.4996094665288991E-3</v>
      </c>
      <c r="N889">
        <f t="shared" si="68"/>
        <v>1.5622559165805619E-2</v>
      </c>
      <c r="O889">
        <f t="shared" si="69"/>
        <v>0.20309326915547304</v>
      </c>
      <c r="Q889" s="7">
        <v>863</v>
      </c>
      <c r="R889" s="7">
        <v>1.2422179883368658E-3</v>
      </c>
      <c r="S889" s="7">
        <v>9.3121851261270981E-4</v>
      </c>
      <c r="U889" s="7">
        <v>18.902038132807363</v>
      </c>
      <c r="V889" s="7">
        <v>3.9968889665492027E-4</v>
      </c>
    </row>
    <row r="890" spans="1:22" x14ac:dyDescent="0.35">
      <c r="A890" s="3">
        <v>2014</v>
      </c>
      <c r="B890" s="13" t="s">
        <v>24</v>
      </c>
      <c r="C890" s="13" t="s">
        <v>189</v>
      </c>
      <c r="D890" s="13">
        <v>2004</v>
      </c>
      <c r="E890" s="14">
        <v>10</v>
      </c>
      <c r="F890" s="13">
        <v>84</v>
      </c>
      <c r="G890" s="13">
        <v>16</v>
      </c>
      <c r="H890" s="13">
        <v>100</v>
      </c>
      <c r="I890" s="13" t="b">
        <v>1</v>
      </c>
      <c r="J890" s="4">
        <v>0.16</v>
      </c>
      <c r="K890">
        <f t="shared" si="65"/>
        <v>1.9525148391127774E-4</v>
      </c>
      <c r="L890">
        <f t="shared" si="66"/>
        <v>1.3973241710901509E-2</v>
      </c>
      <c r="M890">
        <f t="shared" si="67"/>
        <v>2.2357186737442416E-3</v>
      </c>
      <c r="N890">
        <f t="shared" si="68"/>
        <v>1.3973241710901509E-2</v>
      </c>
      <c r="O890">
        <f t="shared" si="69"/>
        <v>0.13973241710901507</v>
      </c>
      <c r="Q890" s="7">
        <v>864</v>
      </c>
      <c r="R890" s="7">
        <v>2.0542548325415888E-3</v>
      </c>
      <c r="S890" s="7">
        <v>1.1918166840798683E-4</v>
      </c>
      <c r="U890" s="7">
        <v>18.923953539338154</v>
      </c>
      <c r="V890" s="7">
        <v>3.9968889665492027E-4</v>
      </c>
    </row>
    <row r="891" spans="1:22" x14ac:dyDescent="0.35">
      <c r="A891" s="24">
        <v>2017</v>
      </c>
      <c r="B891" s="17" t="s">
        <v>24</v>
      </c>
      <c r="C891" s="17" t="s">
        <v>122</v>
      </c>
      <c r="D891" s="17">
        <v>2006</v>
      </c>
      <c r="E891" s="17">
        <v>11</v>
      </c>
      <c r="F891" s="17">
        <v>84</v>
      </c>
      <c r="G891" s="17">
        <v>16</v>
      </c>
      <c r="H891" s="17">
        <v>100</v>
      </c>
      <c r="I891" s="17" t="b">
        <v>1</v>
      </c>
      <c r="J891" s="25">
        <v>0.16</v>
      </c>
      <c r="K891">
        <f t="shared" si="65"/>
        <v>1.9525148391127774E-4</v>
      </c>
      <c r="L891">
        <f t="shared" si="66"/>
        <v>1.3973241710901509E-2</v>
      </c>
      <c r="M891">
        <f t="shared" si="67"/>
        <v>2.2357186737442416E-3</v>
      </c>
      <c r="N891">
        <f t="shared" si="68"/>
        <v>1.3973241710901509E-2</v>
      </c>
      <c r="O891">
        <f t="shared" si="69"/>
        <v>0.1537056588199166</v>
      </c>
      <c r="Q891" s="7">
        <v>865</v>
      </c>
      <c r="R891" s="7">
        <v>1.5115357204043413E-3</v>
      </c>
      <c r="S891" s="7">
        <v>2.6306775148450773E-4</v>
      </c>
      <c r="U891" s="7">
        <v>18.945868945868945</v>
      </c>
      <c r="V891" s="7">
        <v>4.0128811554717624E-4</v>
      </c>
    </row>
    <row r="892" spans="1:22" x14ac:dyDescent="0.35">
      <c r="A892" s="5">
        <v>2016</v>
      </c>
      <c r="B892" s="14" t="s">
        <v>58</v>
      </c>
      <c r="C892" s="14" t="s">
        <v>64</v>
      </c>
      <c r="D892" s="14">
        <v>2003</v>
      </c>
      <c r="E892" s="14">
        <v>13</v>
      </c>
      <c r="F892" s="14">
        <v>63</v>
      </c>
      <c r="G892" s="14">
        <v>12</v>
      </c>
      <c r="H892" s="14">
        <v>75</v>
      </c>
      <c r="I892" s="14" t="b">
        <v>1</v>
      </c>
      <c r="J892" s="6">
        <v>0.16</v>
      </c>
      <c r="K892">
        <f t="shared" si="65"/>
        <v>1.4643861293345828E-4</v>
      </c>
      <c r="L892">
        <f t="shared" si="66"/>
        <v>1.2101182294861039E-2</v>
      </c>
      <c r="M892">
        <f t="shared" si="67"/>
        <v>1.9361891671777663E-3</v>
      </c>
      <c r="N892">
        <f t="shared" si="68"/>
        <v>1.2101182294861039E-2</v>
      </c>
      <c r="O892">
        <f t="shared" si="69"/>
        <v>0.1573153698331935</v>
      </c>
      <c r="Q892" s="7">
        <v>866</v>
      </c>
      <c r="R892" s="7">
        <v>1.5115357204043413E-3</v>
      </c>
      <c r="S892" s="7">
        <v>2.6306775148450773E-4</v>
      </c>
      <c r="U892" s="7">
        <v>18.967784352399736</v>
      </c>
      <c r="V892" s="7">
        <v>4.0151814601350095E-4</v>
      </c>
    </row>
    <row r="893" spans="1:22" x14ac:dyDescent="0.35">
      <c r="A893" s="24">
        <v>2014</v>
      </c>
      <c r="B893" s="17" t="s">
        <v>24</v>
      </c>
      <c r="C893" s="17" t="s">
        <v>382</v>
      </c>
      <c r="D893" s="17">
        <v>2001</v>
      </c>
      <c r="E893" s="17">
        <v>13</v>
      </c>
      <c r="F893" s="17">
        <v>42</v>
      </c>
      <c r="G893" s="17">
        <v>8</v>
      </c>
      <c r="H893" s="17">
        <v>50</v>
      </c>
      <c r="I893" s="17" t="b">
        <v>1</v>
      </c>
      <c r="J893" s="25">
        <v>0.16</v>
      </c>
      <c r="K893">
        <f t="shared" si="65"/>
        <v>9.762574195563887E-5</v>
      </c>
      <c r="L893">
        <f t="shared" si="66"/>
        <v>9.8805739689371719E-3</v>
      </c>
      <c r="M893">
        <f t="shared" si="67"/>
        <v>1.5808918350299476E-3</v>
      </c>
      <c r="N893">
        <f t="shared" si="68"/>
        <v>9.8805739689371719E-3</v>
      </c>
      <c r="O893">
        <f t="shared" si="69"/>
        <v>0.12844746159618323</v>
      </c>
      <c r="Q893" s="7">
        <v>867</v>
      </c>
      <c r="R893" s="7">
        <v>1.8430483738445897E-3</v>
      </c>
      <c r="S893" s="7">
        <v>-6.8444901955740751E-5</v>
      </c>
      <c r="U893" s="7">
        <v>18.989699758930527</v>
      </c>
      <c r="V893" s="7">
        <v>4.0151814601350095E-4</v>
      </c>
    </row>
    <row r="894" spans="1:22" x14ac:dyDescent="0.35">
      <c r="A894" s="5">
        <v>2015</v>
      </c>
      <c r="B894" s="14" t="s">
        <v>33</v>
      </c>
      <c r="C894" s="14" t="s">
        <v>235</v>
      </c>
      <c r="D894" s="14">
        <v>2005</v>
      </c>
      <c r="E894" s="14">
        <v>10</v>
      </c>
      <c r="F894" s="14">
        <v>42</v>
      </c>
      <c r="G894" s="14">
        <v>8</v>
      </c>
      <c r="H894" s="14">
        <v>50</v>
      </c>
      <c r="I894" s="14" t="b">
        <v>1</v>
      </c>
      <c r="J894" s="6">
        <v>0.16</v>
      </c>
      <c r="K894">
        <f t="shared" si="65"/>
        <v>9.762574195563887E-5</v>
      </c>
      <c r="L894">
        <f t="shared" si="66"/>
        <v>9.8805739689371719E-3</v>
      </c>
      <c r="M894">
        <f t="shared" si="67"/>
        <v>1.5808918350299476E-3</v>
      </c>
      <c r="N894">
        <f t="shared" si="68"/>
        <v>9.8805739689371719E-3</v>
      </c>
      <c r="O894">
        <f t="shared" si="69"/>
        <v>9.8805739689371716E-2</v>
      </c>
      <c r="Q894" s="7">
        <v>868</v>
      </c>
      <c r="R894" s="7">
        <v>1.5115357204043413E-3</v>
      </c>
      <c r="S894" s="7">
        <v>2.6306775148450773E-4</v>
      </c>
      <c r="U894" s="7">
        <v>19.011615165461318</v>
      </c>
      <c r="V894" s="7">
        <v>4.0337274316203499E-4</v>
      </c>
    </row>
    <row r="895" spans="1:22" x14ac:dyDescent="0.35">
      <c r="A895" s="3">
        <v>2016</v>
      </c>
      <c r="B895" s="13" t="s">
        <v>37</v>
      </c>
      <c r="C895" s="13" t="s">
        <v>157</v>
      </c>
      <c r="D895" s="13">
        <v>2003</v>
      </c>
      <c r="E895" s="17">
        <v>13</v>
      </c>
      <c r="F895" s="13">
        <v>42</v>
      </c>
      <c r="G895" s="13">
        <v>8</v>
      </c>
      <c r="H895" s="13">
        <v>50</v>
      </c>
      <c r="I895" s="13" t="b">
        <v>1</v>
      </c>
      <c r="J895" s="4">
        <v>0.16</v>
      </c>
      <c r="K895">
        <f t="shared" si="65"/>
        <v>9.762574195563887E-5</v>
      </c>
      <c r="L895">
        <f t="shared" si="66"/>
        <v>9.8805739689371719E-3</v>
      </c>
      <c r="M895">
        <f t="shared" si="67"/>
        <v>1.5808918350299476E-3</v>
      </c>
      <c r="N895">
        <f t="shared" si="68"/>
        <v>9.8805739689371719E-3</v>
      </c>
      <c r="O895">
        <f t="shared" si="69"/>
        <v>0.12844746159618323</v>
      </c>
      <c r="Q895" s="7">
        <v>869</v>
      </c>
      <c r="R895" s="7">
        <v>1.5653179287088859E-3</v>
      </c>
      <c r="S895" s="7">
        <v>1.7053380151937532E-3</v>
      </c>
      <c r="U895" s="7">
        <v>19.03353057199211</v>
      </c>
      <c r="V895" s="7">
        <v>4.052532789655005E-4</v>
      </c>
    </row>
    <row r="896" spans="1:22" x14ac:dyDescent="0.35">
      <c r="A896" s="5">
        <v>2015</v>
      </c>
      <c r="B896" s="14" t="s">
        <v>24</v>
      </c>
      <c r="C896" s="14" t="s">
        <v>29</v>
      </c>
      <c r="D896" s="14">
        <v>2003</v>
      </c>
      <c r="E896" s="14">
        <v>12</v>
      </c>
      <c r="F896" s="14">
        <v>121</v>
      </c>
      <c r="G896" s="14">
        <v>23</v>
      </c>
      <c r="H896" s="14">
        <v>144</v>
      </c>
      <c r="I896" s="14" t="b">
        <v>1</v>
      </c>
      <c r="J896" s="6">
        <v>0.15972222222222199</v>
      </c>
      <c r="K896">
        <f t="shared" si="65"/>
        <v>2.8116213683223993E-4</v>
      </c>
      <c r="L896">
        <f t="shared" si="66"/>
        <v>1.676789005308181E-2</v>
      </c>
      <c r="M896">
        <f t="shared" si="67"/>
        <v>2.6782046612561184E-3</v>
      </c>
      <c r="N896">
        <f t="shared" si="68"/>
        <v>1.676789005308181E-2</v>
      </c>
      <c r="O896">
        <f t="shared" si="69"/>
        <v>0.20121468063698172</v>
      </c>
      <c r="Q896" s="7">
        <v>870</v>
      </c>
      <c r="R896" s="7">
        <v>2.6001953496423329E-3</v>
      </c>
      <c r="S896" s="7">
        <v>1.4716280460533738E-4</v>
      </c>
      <c r="U896" s="7">
        <v>19.055445978522901</v>
      </c>
      <c r="V896" s="7">
        <v>4.0764135667173385E-4</v>
      </c>
    </row>
    <row r="897" spans="1:22" x14ac:dyDescent="0.35">
      <c r="A897" s="3">
        <v>2015</v>
      </c>
      <c r="B897" s="13" t="s">
        <v>52</v>
      </c>
      <c r="C897" s="13" t="s">
        <v>53</v>
      </c>
      <c r="D897" s="13">
        <v>2003</v>
      </c>
      <c r="E897" s="17">
        <v>12</v>
      </c>
      <c r="F897" s="13">
        <v>121</v>
      </c>
      <c r="G897" s="13">
        <v>23</v>
      </c>
      <c r="H897" s="13">
        <v>144</v>
      </c>
      <c r="I897" s="13" t="b">
        <v>1</v>
      </c>
      <c r="J897" s="4">
        <v>0.15972222222222199</v>
      </c>
      <c r="K897">
        <f t="shared" si="65"/>
        <v>2.8116213683223993E-4</v>
      </c>
      <c r="L897">
        <f t="shared" si="66"/>
        <v>1.676789005308181E-2</v>
      </c>
      <c r="M897">
        <f t="shared" si="67"/>
        <v>2.6782046612561184E-3</v>
      </c>
      <c r="N897">
        <f t="shared" si="68"/>
        <v>1.676789005308181E-2</v>
      </c>
      <c r="O897">
        <f t="shared" si="69"/>
        <v>0.20121468063698172</v>
      </c>
      <c r="Q897" s="7">
        <v>871</v>
      </c>
      <c r="R897" s="7">
        <v>3.5958112835007029E-3</v>
      </c>
      <c r="S897" s="7">
        <v>-1.3940515319393713E-4</v>
      </c>
      <c r="U897" s="7">
        <v>19.077361385053692</v>
      </c>
      <c r="V897" s="7">
        <v>4.0909462814988848E-4</v>
      </c>
    </row>
    <row r="898" spans="1:22" x14ac:dyDescent="0.35">
      <c r="A898" s="3">
        <v>2015</v>
      </c>
      <c r="B898" s="13" t="s">
        <v>30</v>
      </c>
      <c r="C898" s="13" t="s">
        <v>56</v>
      </c>
      <c r="D898" s="13">
        <v>2001</v>
      </c>
      <c r="E898" s="14">
        <v>14</v>
      </c>
      <c r="F898" s="13">
        <v>121</v>
      </c>
      <c r="G898" s="13">
        <v>23</v>
      </c>
      <c r="H898" s="13">
        <v>144</v>
      </c>
      <c r="I898" s="13" t="b">
        <v>1</v>
      </c>
      <c r="J898" s="4">
        <v>0.15972222222222199</v>
      </c>
      <c r="K898">
        <f t="shared" si="65"/>
        <v>2.8116213683223993E-4</v>
      </c>
      <c r="L898">
        <f t="shared" si="66"/>
        <v>1.676789005308181E-2</v>
      </c>
      <c r="M898">
        <f t="shared" si="67"/>
        <v>2.6782046612561184E-3</v>
      </c>
      <c r="N898">
        <f t="shared" si="68"/>
        <v>1.676789005308181E-2</v>
      </c>
      <c r="O898">
        <f t="shared" si="69"/>
        <v>0.23475046074314534</v>
      </c>
      <c r="Q898" s="7">
        <v>872</v>
      </c>
      <c r="R898" s="7">
        <v>2.9490257965972431E-3</v>
      </c>
      <c r="S898" s="7">
        <v>5.0738033370952267E-4</v>
      </c>
      <c r="U898" s="7">
        <v>19.099276791584483</v>
      </c>
      <c r="V898" s="7">
        <v>4.0909462814988848E-4</v>
      </c>
    </row>
    <row r="899" spans="1:22" x14ac:dyDescent="0.35">
      <c r="A899" s="3">
        <v>2013</v>
      </c>
      <c r="B899" s="13" t="s">
        <v>24</v>
      </c>
      <c r="C899" s="13" t="s">
        <v>29</v>
      </c>
      <c r="D899" s="13">
        <v>1999</v>
      </c>
      <c r="E899" s="17">
        <v>14</v>
      </c>
      <c r="F899" s="13">
        <v>79</v>
      </c>
      <c r="G899" s="13">
        <v>15</v>
      </c>
      <c r="H899" s="13">
        <v>94</v>
      </c>
      <c r="I899" s="13" t="b">
        <v>1</v>
      </c>
      <c r="J899" s="4">
        <v>0.159574468085106</v>
      </c>
      <c r="K899">
        <f t="shared" si="65"/>
        <v>1.8353639487660108E-4</v>
      </c>
      <c r="L899">
        <f t="shared" si="66"/>
        <v>1.3547560476949386E-2</v>
      </c>
      <c r="M899">
        <f t="shared" si="67"/>
        <v>2.1618447569600034E-3</v>
      </c>
      <c r="N899">
        <f t="shared" si="68"/>
        <v>1.3547560476949386E-2</v>
      </c>
      <c r="O899">
        <f t="shared" si="69"/>
        <v>0.18966584667729142</v>
      </c>
      <c r="Q899" s="7">
        <v>873</v>
      </c>
      <c r="R899" s="7">
        <v>1.7905324508282069E-3</v>
      </c>
      <c r="S899" s="7">
        <v>3.0679181185240762E-4</v>
      </c>
      <c r="U899" s="7">
        <v>19.121192198115274</v>
      </c>
      <c r="V899" s="7">
        <v>4.1026850324037904E-4</v>
      </c>
    </row>
    <row r="900" spans="1:22" x14ac:dyDescent="0.35">
      <c r="A900" s="5">
        <v>2014</v>
      </c>
      <c r="B900" s="14" t="s">
        <v>24</v>
      </c>
      <c r="C900" s="14" t="s">
        <v>189</v>
      </c>
      <c r="D900" s="14">
        <v>2003</v>
      </c>
      <c r="E900" s="14">
        <v>11</v>
      </c>
      <c r="F900" s="14">
        <v>79</v>
      </c>
      <c r="G900" s="14">
        <v>15</v>
      </c>
      <c r="H900" s="14">
        <v>94</v>
      </c>
      <c r="I900" s="14" t="b">
        <v>1</v>
      </c>
      <c r="J900" s="6">
        <v>0.159574468085106</v>
      </c>
      <c r="K900">
        <f t="shared" ref="K900:K963" si="70">H900/$H$1</f>
        <v>1.8353639487660108E-4</v>
      </c>
      <c r="L900">
        <f t="shared" ref="L900:L963" si="71">SQRT(K900)</f>
        <v>1.3547560476949386E-2</v>
      </c>
      <c r="M900">
        <f t="shared" ref="M900:M963" si="72">J900*L900</f>
        <v>2.1618447569600034E-3</v>
      </c>
      <c r="N900">
        <f t="shared" ref="N900:N963" si="73">L900</f>
        <v>1.3547560476949386E-2</v>
      </c>
      <c r="O900">
        <f t="shared" ref="O900:O963" si="74">E900*L900</f>
        <v>0.14902316524644324</v>
      </c>
      <c r="Q900" s="7">
        <v>874</v>
      </c>
      <c r="R900" s="7">
        <v>2.5344146407910084E-3</v>
      </c>
      <c r="S900" s="7">
        <v>1.2663588356805647E-3</v>
      </c>
      <c r="U900" s="7">
        <v>19.143107604646065</v>
      </c>
      <c r="V900" s="7">
        <v>4.1204841833610386E-4</v>
      </c>
    </row>
    <row r="901" spans="1:22" x14ac:dyDescent="0.35">
      <c r="A901" s="24">
        <v>2017</v>
      </c>
      <c r="B901" s="17" t="s">
        <v>30</v>
      </c>
      <c r="C901" s="17" t="s">
        <v>32</v>
      </c>
      <c r="D901" s="17">
        <v>2005</v>
      </c>
      <c r="E901" s="17">
        <v>12</v>
      </c>
      <c r="F901" s="17">
        <v>195</v>
      </c>
      <c r="G901" s="17">
        <v>37</v>
      </c>
      <c r="H901" s="17">
        <v>232</v>
      </c>
      <c r="I901" s="17" t="b">
        <v>1</v>
      </c>
      <c r="J901" s="25">
        <v>0.15948275862069</v>
      </c>
      <c r="K901">
        <f t="shared" si="70"/>
        <v>4.5298344267416432E-4</v>
      </c>
      <c r="L901">
        <f t="shared" si="71"/>
        <v>2.12834076847239E-2</v>
      </c>
      <c r="M901">
        <f t="shared" si="72"/>
        <v>3.3943365704085602E-3</v>
      </c>
      <c r="N901">
        <f t="shared" si="73"/>
        <v>2.12834076847239E-2</v>
      </c>
      <c r="O901">
        <f t="shared" si="74"/>
        <v>0.25540089221668683</v>
      </c>
      <c r="Q901" s="7">
        <v>875</v>
      </c>
      <c r="R901" s="7">
        <v>1.9424475152925889E-3</v>
      </c>
      <c r="S901" s="7">
        <v>9.6831179256729946E-4</v>
      </c>
      <c r="U901" s="7">
        <v>19.165023011176856</v>
      </c>
      <c r="V901" s="7">
        <v>4.1240718933862599E-4</v>
      </c>
    </row>
    <row r="902" spans="1:22" x14ac:dyDescent="0.35">
      <c r="A902" s="5">
        <v>2014</v>
      </c>
      <c r="B902" s="14" t="s">
        <v>102</v>
      </c>
      <c r="C902" s="14" t="s">
        <v>103</v>
      </c>
      <c r="D902" s="14">
        <v>2002</v>
      </c>
      <c r="E902" s="14">
        <v>12</v>
      </c>
      <c r="F902" s="14">
        <v>116</v>
      </c>
      <c r="G902" s="14">
        <v>22</v>
      </c>
      <c r="H902" s="14">
        <v>138</v>
      </c>
      <c r="I902" s="14" t="b">
        <v>1</v>
      </c>
      <c r="J902" s="6">
        <v>0.15942028985507201</v>
      </c>
      <c r="K902">
        <f t="shared" si="70"/>
        <v>2.6944704779756324E-4</v>
      </c>
      <c r="L902">
        <f t="shared" si="71"/>
        <v>1.6414842301940132E-2</v>
      </c>
      <c r="M902">
        <f t="shared" si="72"/>
        <v>2.6168589177005932E-3</v>
      </c>
      <c r="N902">
        <f t="shared" si="73"/>
        <v>1.6414842301940132E-2</v>
      </c>
      <c r="O902">
        <f t="shared" si="74"/>
        <v>0.19697810762328158</v>
      </c>
      <c r="Q902" s="7">
        <v>876</v>
      </c>
      <c r="R902" s="7">
        <v>1.3632181225658063E-3</v>
      </c>
      <c r="S902" s="7">
        <v>1.0134069002053466E-3</v>
      </c>
      <c r="U902" s="7">
        <v>19.186938417707648</v>
      </c>
      <c r="V902" s="7">
        <v>4.130473250585332E-4</v>
      </c>
    </row>
    <row r="903" spans="1:22" x14ac:dyDescent="0.35">
      <c r="A903" s="3">
        <v>2014</v>
      </c>
      <c r="B903" s="13" t="s">
        <v>102</v>
      </c>
      <c r="C903" s="13" t="s">
        <v>103</v>
      </c>
      <c r="D903" s="13">
        <v>2004</v>
      </c>
      <c r="E903" s="17">
        <v>10</v>
      </c>
      <c r="F903" s="13">
        <v>58</v>
      </c>
      <c r="G903" s="13">
        <v>11</v>
      </c>
      <c r="H903" s="13">
        <v>69</v>
      </c>
      <c r="I903" s="13" t="b">
        <v>1</v>
      </c>
      <c r="J903" s="4">
        <v>0.15942028985507201</v>
      </c>
      <c r="K903">
        <f t="shared" si="70"/>
        <v>1.3472352389878162E-4</v>
      </c>
      <c r="L903">
        <f t="shared" si="71"/>
        <v>1.1607046303809666E-2</v>
      </c>
      <c r="M903">
        <f t="shared" si="72"/>
        <v>1.8503986861145791E-3</v>
      </c>
      <c r="N903">
        <f t="shared" si="73"/>
        <v>1.1607046303809666E-2</v>
      </c>
      <c r="O903">
        <f t="shared" si="74"/>
        <v>0.11607046303809666</v>
      </c>
      <c r="Q903" s="7">
        <v>877</v>
      </c>
      <c r="R903" s="7">
        <v>1.2790044129791164E-3</v>
      </c>
      <c r="S903" s="7">
        <v>4.0152325695999884E-4</v>
      </c>
      <c r="U903" s="7">
        <v>19.208853824238439</v>
      </c>
      <c r="V903" s="7">
        <v>4.1506712842404996E-4</v>
      </c>
    </row>
    <row r="904" spans="1:22" x14ac:dyDescent="0.35">
      <c r="A904" s="5">
        <v>2016</v>
      </c>
      <c r="B904" s="14" t="s">
        <v>106</v>
      </c>
      <c r="C904" s="14" t="s">
        <v>174</v>
      </c>
      <c r="D904" s="14">
        <v>2004</v>
      </c>
      <c r="E904" s="14">
        <v>12</v>
      </c>
      <c r="F904" s="14">
        <v>58</v>
      </c>
      <c r="G904" s="14">
        <v>11</v>
      </c>
      <c r="H904" s="14">
        <v>69</v>
      </c>
      <c r="I904" s="14" t="b">
        <v>1</v>
      </c>
      <c r="J904" s="6">
        <v>0.15942028985507201</v>
      </c>
      <c r="K904">
        <f t="shared" si="70"/>
        <v>1.3472352389878162E-4</v>
      </c>
      <c r="L904">
        <f t="shared" si="71"/>
        <v>1.1607046303809666E-2</v>
      </c>
      <c r="M904">
        <f t="shared" si="72"/>
        <v>1.8503986861145791E-3</v>
      </c>
      <c r="N904">
        <f t="shared" si="73"/>
        <v>1.1607046303809666E-2</v>
      </c>
      <c r="O904">
        <f t="shared" si="74"/>
        <v>0.13928455564571599</v>
      </c>
      <c r="Q904" s="7">
        <v>878</v>
      </c>
      <c r="R904" s="7">
        <v>1.4365362301173366E-3</v>
      </c>
      <c r="S904" s="7">
        <v>2.4399143982177865E-4</v>
      </c>
      <c r="U904" s="7">
        <v>19.23076923076923</v>
      </c>
      <c r="V904" s="7">
        <v>4.1711685510421371E-4</v>
      </c>
    </row>
    <row r="905" spans="1:22" x14ac:dyDescent="0.35">
      <c r="A905" s="3">
        <v>2015</v>
      </c>
      <c r="B905" s="13" t="s">
        <v>79</v>
      </c>
      <c r="C905" s="13" t="s">
        <v>125</v>
      </c>
      <c r="D905" s="13">
        <v>2005</v>
      </c>
      <c r="E905" s="17">
        <v>10</v>
      </c>
      <c r="F905" s="13">
        <v>74</v>
      </c>
      <c r="G905" s="13">
        <v>14</v>
      </c>
      <c r="H905" s="13">
        <v>88</v>
      </c>
      <c r="I905" s="13" t="b">
        <v>1</v>
      </c>
      <c r="J905" s="4">
        <v>0.15909090909090901</v>
      </c>
      <c r="K905">
        <f t="shared" si="70"/>
        <v>1.7182130584192441E-4</v>
      </c>
      <c r="L905">
        <f t="shared" si="71"/>
        <v>1.3108062627326908E-2</v>
      </c>
      <c r="M905">
        <f t="shared" si="72"/>
        <v>2.0853735998020068E-3</v>
      </c>
      <c r="N905">
        <f t="shared" si="73"/>
        <v>1.3108062627326908E-2</v>
      </c>
      <c r="O905">
        <f t="shared" si="74"/>
        <v>0.13108062627326908</v>
      </c>
      <c r="Q905" s="7">
        <v>879</v>
      </c>
      <c r="R905" s="7">
        <v>1.4365362301173366E-3</v>
      </c>
      <c r="S905" s="7">
        <v>2.4399143982177865E-4</v>
      </c>
      <c r="U905" s="7">
        <v>19.252684637300021</v>
      </c>
      <c r="V905" s="7">
        <v>4.1711685510421371E-4</v>
      </c>
    </row>
    <row r="906" spans="1:22" x14ac:dyDescent="0.35">
      <c r="A906" s="5">
        <v>2017</v>
      </c>
      <c r="B906" s="14" t="s">
        <v>58</v>
      </c>
      <c r="C906" s="14" t="s">
        <v>64</v>
      </c>
      <c r="D906" s="14">
        <v>2002</v>
      </c>
      <c r="E906" s="14">
        <v>15</v>
      </c>
      <c r="F906" s="14">
        <v>90</v>
      </c>
      <c r="G906" s="14">
        <v>17</v>
      </c>
      <c r="H906" s="14">
        <v>107</v>
      </c>
      <c r="I906" s="14" t="b">
        <v>1</v>
      </c>
      <c r="J906" s="6">
        <v>0.15887850467289699</v>
      </c>
      <c r="K906">
        <f t="shared" si="70"/>
        <v>2.0891908778506718E-4</v>
      </c>
      <c r="L906">
        <f t="shared" si="71"/>
        <v>1.4454033616436181E-2</v>
      </c>
      <c r="M906">
        <f t="shared" si="72"/>
        <v>2.2964352474711663E-3</v>
      </c>
      <c r="N906">
        <f t="shared" si="73"/>
        <v>1.4454033616436181E-2</v>
      </c>
      <c r="O906">
        <f t="shared" si="74"/>
        <v>0.21681050424654272</v>
      </c>
      <c r="Q906" s="7">
        <v>880</v>
      </c>
      <c r="R906" s="7">
        <v>2.8291326504876471E-3</v>
      </c>
      <c r="S906" s="7">
        <v>8.851467240316227E-4</v>
      </c>
      <c r="U906" s="7">
        <v>19.274600043830812</v>
      </c>
      <c r="V906" s="7">
        <v>4.1711685510421371E-4</v>
      </c>
    </row>
    <row r="907" spans="1:22" x14ac:dyDescent="0.35">
      <c r="A907" s="3">
        <v>2016</v>
      </c>
      <c r="B907" s="13" t="s">
        <v>106</v>
      </c>
      <c r="C907" s="13" t="s">
        <v>217</v>
      </c>
      <c r="D907" s="13">
        <v>2003</v>
      </c>
      <c r="E907" s="17">
        <v>13</v>
      </c>
      <c r="F907" s="13">
        <v>53</v>
      </c>
      <c r="G907" s="13">
        <v>10</v>
      </c>
      <c r="H907" s="13">
        <v>63</v>
      </c>
      <c r="I907" s="13" t="b">
        <v>1</v>
      </c>
      <c r="J907" s="4">
        <v>0.158730158730159</v>
      </c>
      <c r="K907">
        <f t="shared" si="70"/>
        <v>1.2300843486410496E-4</v>
      </c>
      <c r="L907">
        <f t="shared" si="71"/>
        <v>1.1090916772932027E-2</v>
      </c>
      <c r="M907">
        <f t="shared" si="72"/>
        <v>1.7604629798304834E-3</v>
      </c>
      <c r="N907">
        <f t="shared" si="73"/>
        <v>1.1090916772932027E-2</v>
      </c>
      <c r="O907">
        <f t="shared" si="74"/>
        <v>0.14418191804811634</v>
      </c>
      <c r="Q907" s="7">
        <v>881</v>
      </c>
      <c r="R907" s="7">
        <v>7.8038870160574401E-4</v>
      </c>
      <c r="S907" s="7">
        <v>1.2379684344133654E-3</v>
      </c>
      <c r="U907" s="7">
        <v>19.296515450361603</v>
      </c>
      <c r="V907" s="7">
        <v>4.2130908963640033E-4</v>
      </c>
    </row>
    <row r="908" spans="1:22" x14ac:dyDescent="0.35">
      <c r="A908" s="5">
        <v>2013</v>
      </c>
      <c r="B908" s="14" t="s">
        <v>128</v>
      </c>
      <c r="C908" s="14" t="s">
        <v>129</v>
      </c>
      <c r="D908" s="14">
        <v>2001</v>
      </c>
      <c r="E908" s="14">
        <v>12</v>
      </c>
      <c r="F908" s="14">
        <v>69</v>
      </c>
      <c r="G908" s="14">
        <v>13</v>
      </c>
      <c r="H908" s="14">
        <v>82</v>
      </c>
      <c r="I908" s="14" t="b">
        <v>1</v>
      </c>
      <c r="J908" s="6">
        <v>0.15853658536585399</v>
      </c>
      <c r="K908">
        <f t="shared" si="70"/>
        <v>1.6010621680724775E-4</v>
      </c>
      <c r="L908">
        <f t="shared" si="71"/>
        <v>1.2653308532049937E-2</v>
      </c>
      <c r="M908">
        <f t="shared" si="72"/>
        <v>2.0060123282518235E-3</v>
      </c>
      <c r="N908">
        <f t="shared" si="73"/>
        <v>1.2653308532049937E-2</v>
      </c>
      <c r="O908">
        <f t="shared" si="74"/>
        <v>0.15183970238459926</v>
      </c>
      <c r="Q908" s="7">
        <v>882</v>
      </c>
      <c r="R908" s="7">
        <v>2.4911056154574875E-3</v>
      </c>
      <c r="S908" s="7">
        <v>1.8441291513617781E-3</v>
      </c>
      <c r="U908" s="7">
        <v>19.318430856892395</v>
      </c>
      <c r="V908" s="7">
        <v>4.2251111515931604E-4</v>
      </c>
    </row>
    <row r="909" spans="1:22" x14ac:dyDescent="0.35">
      <c r="A909" s="3">
        <v>2017</v>
      </c>
      <c r="B909" s="13" t="s">
        <v>24</v>
      </c>
      <c r="C909" s="13" t="s">
        <v>122</v>
      </c>
      <c r="D909" s="13">
        <v>2003</v>
      </c>
      <c r="E909" s="17">
        <v>14</v>
      </c>
      <c r="F909" s="13">
        <v>69</v>
      </c>
      <c r="G909" s="13">
        <v>13</v>
      </c>
      <c r="H909" s="13">
        <v>82</v>
      </c>
      <c r="I909" s="13" t="b">
        <v>1</v>
      </c>
      <c r="J909" s="4">
        <v>0.15853658536585399</v>
      </c>
      <c r="K909">
        <f t="shared" si="70"/>
        <v>1.6010621680724775E-4</v>
      </c>
      <c r="L909">
        <f t="shared" si="71"/>
        <v>1.2653308532049937E-2</v>
      </c>
      <c r="M909">
        <f t="shared" si="72"/>
        <v>2.0060123282518235E-3</v>
      </c>
      <c r="N909">
        <f t="shared" si="73"/>
        <v>1.2653308532049937E-2</v>
      </c>
      <c r="O909">
        <f t="shared" si="74"/>
        <v>0.17714631944869913</v>
      </c>
      <c r="Q909" s="7">
        <v>883</v>
      </c>
      <c r="R909" s="7">
        <v>2.9552671280160831E-3</v>
      </c>
      <c r="S909" s="7">
        <v>4.9383929798550372E-4</v>
      </c>
      <c r="U909" s="7">
        <v>19.340346263423186</v>
      </c>
      <c r="V909" s="7">
        <v>4.2251111515931604E-4</v>
      </c>
    </row>
    <row r="910" spans="1:22" x14ac:dyDescent="0.35">
      <c r="A910" s="5">
        <v>2017</v>
      </c>
      <c r="B910" s="14" t="s">
        <v>98</v>
      </c>
      <c r="C910" s="14" t="s">
        <v>99</v>
      </c>
      <c r="D910" s="14">
        <v>2002</v>
      </c>
      <c r="E910" s="14">
        <v>15</v>
      </c>
      <c r="F910" s="14">
        <v>69</v>
      </c>
      <c r="G910" s="14">
        <v>13</v>
      </c>
      <c r="H910" s="14">
        <v>82</v>
      </c>
      <c r="I910" s="14" t="b">
        <v>1</v>
      </c>
      <c r="J910" s="6">
        <v>0.15853658536585399</v>
      </c>
      <c r="K910">
        <f t="shared" si="70"/>
        <v>1.6010621680724775E-4</v>
      </c>
      <c r="L910">
        <f t="shared" si="71"/>
        <v>1.2653308532049937E-2</v>
      </c>
      <c r="M910">
        <f t="shared" si="72"/>
        <v>2.0060123282518235E-3</v>
      </c>
      <c r="N910">
        <f t="shared" si="73"/>
        <v>1.2653308532049937E-2</v>
      </c>
      <c r="O910">
        <f t="shared" si="74"/>
        <v>0.18979962798074906</v>
      </c>
      <c r="Q910" s="7">
        <v>884</v>
      </c>
      <c r="R910" s="7">
        <v>1.4743207822031108E-3</v>
      </c>
      <c r="S910" s="7">
        <v>1.0894595909760559E-3</v>
      </c>
      <c r="U910" s="7">
        <v>19.362261669953977</v>
      </c>
      <c r="V910" s="7">
        <v>4.2251111515931604E-4</v>
      </c>
    </row>
    <row r="911" spans="1:22" x14ac:dyDescent="0.35">
      <c r="A911" s="24">
        <v>2017</v>
      </c>
      <c r="B911" s="17" t="s">
        <v>67</v>
      </c>
      <c r="C911" s="17" t="s">
        <v>123</v>
      </c>
      <c r="D911" s="17">
        <v>2003</v>
      </c>
      <c r="E911" s="17">
        <v>14</v>
      </c>
      <c r="F911" s="17">
        <v>69</v>
      </c>
      <c r="G911" s="17">
        <v>13</v>
      </c>
      <c r="H911" s="17">
        <v>82</v>
      </c>
      <c r="I911" s="17" t="b">
        <v>1</v>
      </c>
      <c r="J911" s="25">
        <v>0.15853658536585399</v>
      </c>
      <c r="K911">
        <f t="shared" si="70"/>
        <v>1.6010621680724775E-4</v>
      </c>
      <c r="L911">
        <f t="shared" si="71"/>
        <v>1.2653308532049937E-2</v>
      </c>
      <c r="M911">
        <f t="shared" si="72"/>
        <v>2.0060123282518235E-3</v>
      </c>
      <c r="N911">
        <f t="shared" si="73"/>
        <v>1.2653308532049937E-2</v>
      </c>
      <c r="O911">
        <f t="shared" si="74"/>
        <v>0.17714631944869913</v>
      </c>
      <c r="Q911" s="7">
        <v>885</v>
      </c>
      <c r="R911" s="7">
        <v>2.2777216095895554E-3</v>
      </c>
      <c r="S911" s="7">
        <v>1.1239540754854112E-3</v>
      </c>
      <c r="U911" s="7">
        <v>19.384177076484768</v>
      </c>
      <c r="V911" s="7">
        <v>4.2345317009730762E-4</v>
      </c>
    </row>
    <row r="912" spans="1:22" x14ac:dyDescent="0.35">
      <c r="A912" s="3">
        <v>2017</v>
      </c>
      <c r="B912" s="13" t="s">
        <v>33</v>
      </c>
      <c r="C912" s="13" t="s">
        <v>34</v>
      </c>
      <c r="D912" s="13">
        <v>2004</v>
      </c>
      <c r="E912" s="14">
        <v>13</v>
      </c>
      <c r="F912" s="13">
        <v>69</v>
      </c>
      <c r="G912" s="13">
        <v>13</v>
      </c>
      <c r="H912" s="13">
        <v>82</v>
      </c>
      <c r="I912" s="13" t="b">
        <v>1</v>
      </c>
      <c r="J912" s="4">
        <v>0.15853658536585399</v>
      </c>
      <c r="K912">
        <f t="shared" si="70"/>
        <v>1.6010621680724775E-4</v>
      </c>
      <c r="L912">
        <f t="shared" si="71"/>
        <v>1.2653308532049937E-2</v>
      </c>
      <c r="M912">
        <f t="shared" si="72"/>
        <v>2.0060123282518235E-3</v>
      </c>
      <c r="N912">
        <f t="shared" si="73"/>
        <v>1.2653308532049937E-2</v>
      </c>
      <c r="O912">
        <f t="shared" si="74"/>
        <v>0.1644930109166492</v>
      </c>
      <c r="Q912" s="7">
        <v>886</v>
      </c>
      <c r="R912" s="7">
        <v>3.9851701181388916E-3</v>
      </c>
      <c r="S912" s="7">
        <v>1.9747652704289829E-4</v>
      </c>
      <c r="U912" s="7">
        <v>19.406092483015559</v>
      </c>
      <c r="V912" s="7">
        <v>4.2440699230939226E-4</v>
      </c>
    </row>
    <row r="913" spans="1:22" x14ac:dyDescent="0.35">
      <c r="A913" s="24">
        <v>2014</v>
      </c>
      <c r="B913" s="17" t="s">
        <v>52</v>
      </c>
      <c r="C913" s="17" t="s">
        <v>90</v>
      </c>
      <c r="D913" s="17">
        <v>2004</v>
      </c>
      <c r="E913" s="17">
        <v>10</v>
      </c>
      <c r="F913" s="17">
        <v>144</v>
      </c>
      <c r="G913" s="17">
        <v>27</v>
      </c>
      <c r="H913" s="17">
        <v>171</v>
      </c>
      <c r="I913" s="17" t="b">
        <v>1</v>
      </c>
      <c r="J913" s="25">
        <v>0.157894736842105</v>
      </c>
      <c r="K913">
        <f t="shared" si="70"/>
        <v>3.3388003748828493E-4</v>
      </c>
      <c r="L913">
        <f t="shared" si="71"/>
        <v>1.8272384559446117E-2</v>
      </c>
      <c r="M913">
        <f t="shared" si="72"/>
        <v>2.8851133514914873E-3</v>
      </c>
      <c r="N913">
        <f t="shared" si="73"/>
        <v>1.8272384559446117E-2</v>
      </c>
      <c r="O913">
        <f t="shared" si="74"/>
        <v>0.18272384559446117</v>
      </c>
      <c r="Q913" s="7">
        <v>887</v>
      </c>
      <c r="R913" s="7">
        <v>2.1462365007270203E-3</v>
      </c>
      <c r="S913" s="7">
        <v>3.5337296580187881E-4</v>
      </c>
      <c r="U913" s="7">
        <v>19.42800788954635</v>
      </c>
      <c r="V913" s="7">
        <v>4.2494635789188127E-4</v>
      </c>
    </row>
    <row r="914" spans="1:22" x14ac:dyDescent="0.35">
      <c r="A914" s="3">
        <v>2013</v>
      </c>
      <c r="B914" s="13" t="s">
        <v>98</v>
      </c>
      <c r="C914" s="13" t="s">
        <v>41</v>
      </c>
      <c r="D914" s="13">
        <v>2000</v>
      </c>
      <c r="E914" s="14">
        <v>13</v>
      </c>
      <c r="F914" s="13">
        <v>96</v>
      </c>
      <c r="G914" s="13">
        <v>18</v>
      </c>
      <c r="H914" s="13">
        <v>114</v>
      </c>
      <c r="I914" s="13" t="b">
        <v>1</v>
      </c>
      <c r="J914" s="4">
        <v>0.157894736842105</v>
      </c>
      <c r="K914">
        <f t="shared" si="70"/>
        <v>2.2258669165885661E-4</v>
      </c>
      <c r="L914">
        <f t="shared" si="71"/>
        <v>1.4919339518184329E-2</v>
      </c>
      <c r="M914">
        <f t="shared" si="72"/>
        <v>2.3556851870817322E-3</v>
      </c>
      <c r="N914">
        <f t="shared" si="73"/>
        <v>1.4919339518184329E-2</v>
      </c>
      <c r="O914">
        <f t="shared" si="74"/>
        <v>0.19395141373639627</v>
      </c>
      <c r="Q914" s="7">
        <v>888</v>
      </c>
      <c r="R914" s="7">
        <v>1.2881200482305322E-3</v>
      </c>
      <c r="S914" s="7">
        <v>9.4759862551370942E-4</v>
      </c>
      <c r="U914" s="7">
        <v>19.449923296077142</v>
      </c>
      <c r="V914" s="7">
        <v>4.2563032156946938E-4</v>
      </c>
    </row>
    <row r="915" spans="1:22" x14ac:dyDescent="0.35">
      <c r="A915" s="3">
        <v>2013</v>
      </c>
      <c r="B915" s="13" t="s">
        <v>26</v>
      </c>
      <c r="C915" s="13" t="s">
        <v>176</v>
      </c>
      <c r="D915" s="13">
        <v>2003</v>
      </c>
      <c r="E915" s="17">
        <v>10</v>
      </c>
      <c r="F915" s="13">
        <v>96</v>
      </c>
      <c r="G915" s="13">
        <v>18</v>
      </c>
      <c r="H915" s="13">
        <v>114</v>
      </c>
      <c r="I915" s="13" t="b">
        <v>1</v>
      </c>
      <c r="J915" s="4">
        <v>0.157894736842105</v>
      </c>
      <c r="K915">
        <f t="shared" si="70"/>
        <v>2.2258669165885661E-4</v>
      </c>
      <c r="L915">
        <f t="shared" si="71"/>
        <v>1.4919339518184329E-2</v>
      </c>
      <c r="M915">
        <f t="shared" si="72"/>
        <v>2.3556851870817322E-3</v>
      </c>
      <c r="N915">
        <f t="shared" si="73"/>
        <v>1.4919339518184329E-2</v>
      </c>
      <c r="O915">
        <f t="shared" si="74"/>
        <v>0.1491933951818433</v>
      </c>
      <c r="Q915" s="7">
        <v>889</v>
      </c>
      <c r="R915" s="7">
        <v>1.4986307936759409E-3</v>
      </c>
      <c r="S915" s="7">
        <v>7.3708788006830077E-4</v>
      </c>
      <c r="U915" s="7">
        <v>19.471838702607933</v>
      </c>
      <c r="V915" s="7">
        <v>4.2563032156946938E-4</v>
      </c>
    </row>
    <row r="916" spans="1:22" x14ac:dyDescent="0.35">
      <c r="A916" s="5">
        <v>2013</v>
      </c>
      <c r="B916" s="14" t="s">
        <v>26</v>
      </c>
      <c r="C916" s="14" t="s">
        <v>133</v>
      </c>
      <c r="D916" s="14">
        <v>2001</v>
      </c>
      <c r="E916" s="14">
        <v>12</v>
      </c>
      <c r="F916" s="14">
        <v>64</v>
      </c>
      <c r="G916" s="14">
        <v>12</v>
      </c>
      <c r="H916" s="14">
        <v>76</v>
      </c>
      <c r="I916" s="14" t="b">
        <v>1</v>
      </c>
      <c r="J916" s="6">
        <v>0.157894736842105</v>
      </c>
      <c r="K916">
        <f t="shared" si="70"/>
        <v>1.4839112777257108E-4</v>
      </c>
      <c r="L916">
        <f t="shared" si="71"/>
        <v>1.2181589706297413E-2</v>
      </c>
      <c r="M916">
        <f t="shared" si="72"/>
        <v>1.9234089009943251E-3</v>
      </c>
      <c r="N916">
        <f t="shared" si="73"/>
        <v>1.2181589706297413E-2</v>
      </c>
      <c r="O916">
        <f t="shared" si="74"/>
        <v>0.14617907647556894</v>
      </c>
      <c r="Q916" s="7">
        <v>890</v>
      </c>
      <c r="R916" s="7">
        <v>1.6624676448676466E-3</v>
      </c>
      <c r="S916" s="7">
        <v>2.7372152231011962E-4</v>
      </c>
      <c r="U916" s="7">
        <v>19.493754109138724</v>
      </c>
      <c r="V916" s="7">
        <v>4.2563032156946938E-4</v>
      </c>
    </row>
    <row r="917" spans="1:22" x14ac:dyDescent="0.35">
      <c r="A917" s="3">
        <v>2017</v>
      </c>
      <c r="B917" s="13" t="s">
        <v>58</v>
      </c>
      <c r="C917" s="13" t="s">
        <v>142</v>
      </c>
      <c r="D917" s="13">
        <v>2007</v>
      </c>
      <c r="E917" s="17">
        <v>10</v>
      </c>
      <c r="F917" s="13">
        <v>64</v>
      </c>
      <c r="G917" s="13">
        <v>12</v>
      </c>
      <c r="H917" s="13">
        <v>76</v>
      </c>
      <c r="I917" s="13" t="b">
        <v>1</v>
      </c>
      <c r="J917" s="4">
        <v>0.157894736842105</v>
      </c>
      <c r="K917">
        <f t="shared" si="70"/>
        <v>1.4839112777257108E-4</v>
      </c>
      <c r="L917">
        <f t="shared" si="71"/>
        <v>1.2181589706297413E-2</v>
      </c>
      <c r="M917">
        <f t="shared" si="72"/>
        <v>1.9234089009943251E-3</v>
      </c>
      <c r="N917">
        <f t="shared" si="73"/>
        <v>1.2181589706297413E-2</v>
      </c>
      <c r="O917">
        <f t="shared" si="74"/>
        <v>0.12181589706297413</v>
      </c>
      <c r="Q917" s="7">
        <v>891</v>
      </c>
      <c r="R917" s="7">
        <v>1.3573991479374024E-3</v>
      </c>
      <c r="S917" s="7">
        <v>2.2349268709254523E-4</v>
      </c>
      <c r="U917" s="7">
        <v>19.515669515669515</v>
      </c>
      <c r="V917" s="7">
        <v>4.3008730511514875E-4</v>
      </c>
    </row>
    <row r="918" spans="1:22" x14ac:dyDescent="0.35">
      <c r="A918" s="3">
        <v>2013</v>
      </c>
      <c r="B918" s="13" t="s">
        <v>37</v>
      </c>
      <c r="C918" s="13" t="s">
        <v>157</v>
      </c>
      <c r="D918" s="13">
        <v>2003</v>
      </c>
      <c r="E918" s="14">
        <v>10</v>
      </c>
      <c r="F918" s="13">
        <v>48</v>
      </c>
      <c r="G918" s="13">
        <v>9</v>
      </c>
      <c r="H918" s="13">
        <v>57</v>
      </c>
      <c r="I918" s="13" t="b">
        <v>1</v>
      </c>
      <c r="J918" s="4">
        <v>0.157894736842105</v>
      </c>
      <c r="K918">
        <f t="shared" si="70"/>
        <v>1.1129334582942831E-4</v>
      </c>
      <c r="L918">
        <f t="shared" si="71"/>
        <v>1.0549566144132577E-2</v>
      </c>
      <c r="M918">
        <f t="shared" si="72"/>
        <v>1.6657209701261937E-3</v>
      </c>
      <c r="N918">
        <f t="shared" si="73"/>
        <v>1.0549566144132577E-2</v>
      </c>
      <c r="O918">
        <f t="shared" si="74"/>
        <v>0.10549566144132577</v>
      </c>
      <c r="Q918" s="7">
        <v>892</v>
      </c>
      <c r="R918" s="7">
        <v>9.1083842108615214E-4</v>
      </c>
      <c r="S918" s="7">
        <v>6.7005341394379546E-4</v>
      </c>
      <c r="U918" s="7">
        <v>19.537584922200306</v>
      </c>
      <c r="V918" s="7">
        <v>4.3081349778952043E-4</v>
      </c>
    </row>
    <row r="919" spans="1:22" x14ac:dyDescent="0.35">
      <c r="A919" s="24">
        <v>2013</v>
      </c>
      <c r="B919" s="17" t="s">
        <v>26</v>
      </c>
      <c r="C919" s="17" t="s">
        <v>345</v>
      </c>
      <c r="D919" s="17">
        <v>2000</v>
      </c>
      <c r="E919" s="17">
        <v>13</v>
      </c>
      <c r="F919" s="17">
        <v>48</v>
      </c>
      <c r="G919" s="17">
        <v>9</v>
      </c>
      <c r="H919" s="17">
        <v>57</v>
      </c>
      <c r="I919" s="17" t="b">
        <v>1</v>
      </c>
      <c r="J919" s="25">
        <v>0.157894736842105</v>
      </c>
      <c r="K919">
        <f t="shared" si="70"/>
        <v>1.1129334582942831E-4</v>
      </c>
      <c r="L919">
        <f t="shared" si="71"/>
        <v>1.0549566144132577E-2</v>
      </c>
      <c r="M919">
        <f t="shared" si="72"/>
        <v>1.6657209701261937E-3</v>
      </c>
      <c r="N919">
        <f t="shared" si="73"/>
        <v>1.0549566144132577E-2</v>
      </c>
      <c r="O919">
        <f t="shared" si="74"/>
        <v>0.1371443598737235</v>
      </c>
      <c r="Q919" s="7">
        <v>893</v>
      </c>
      <c r="R919" s="7">
        <v>1.3573991479374024E-3</v>
      </c>
      <c r="S919" s="7">
        <v>2.2349268709254523E-4</v>
      </c>
      <c r="U919" s="7">
        <v>19.559500328731097</v>
      </c>
      <c r="V919" s="7">
        <v>4.3236895139200205E-4</v>
      </c>
    </row>
    <row r="920" spans="1:22" x14ac:dyDescent="0.35">
      <c r="A920" s="5">
        <v>2014</v>
      </c>
      <c r="B920" s="14" t="s">
        <v>106</v>
      </c>
      <c r="C920" s="14" t="s">
        <v>217</v>
      </c>
      <c r="D920" s="14">
        <v>2000</v>
      </c>
      <c r="E920" s="14">
        <v>14</v>
      </c>
      <c r="F920" s="14">
        <v>48</v>
      </c>
      <c r="G920" s="14">
        <v>9</v>
      </c>
      <c r="H920" s="14">
        <v>57</v>
      </c>
      <c r="I920" s="14" t="b">
        <v>1</v>
      </c>
      <c r="J920" s="6">
        <v>0.157894736842105</v>
      </c>
      <c r="K920">
        <f t="shared" si="70"/>
        <v>1.1129334582942831E-4</v>
      </c>
      <c r="L920">
        <f t="shared" si="71"/>
        <v>1.0549566144132577E-2</v>
      </c>
      <c r="M920">
        <f t="shared" si="72"/>
        <v>1.6657209701261937E-3</v>
      </c>
      <c r="N920">
        <f t="shared" si="73"/>
        <v>1.0549566144132577E-2</v>
      </c>
      <c r="O920">
        <f t="shared" si="74"/>
        <v>0.14769392601785608</v>
      </c>
      <c r="Q920" s="7">
        <v>894</v>
      </c>
      <c r="R920" s="7">
        <v>2.0509698469456192E-3</v>
      </c>
      <c r="S920" s="7">
        <v>6.2723481431049919E-4</v>
      </c>
      <c r="U920" s="7">
        <v>19.581415735261888</v>
      </c>
      <c r="V920" s="7">
        <v>4.3236895139200205E-4</v>
      </c>
    </row>
    <row r="921" spans="1:22" x14ac:dyDescent="0.35">
      <c r="A921" s="3">
        <v>2017</v>
      </c>
      <c r="B921" s="13" t="s">
        <v>24</v>
      </c>
      <c r="C921" s="13" t="s">
        <v>183</v>
      </c>
      <c r="D921" s="13">
        <v>2004</v>
      </c>
      <c r="E921" s="17">
        <v>13</v>
      </c>
      <c r="F921" s="13">
        <v>48</v>
      </c>
      <c r="G921" s="13">
        <v>9</v>
      </c>
      <c r="H921" s="13">
        <v>57</v>
      </c>
      <c r="I921" s="13" t="b">
        <v>1</v>
      </c>
      <c r="J921" s="4">
        <v>0.157894736842105</v>
      </c>
      <c r="K921">
        <f t="shared" si="70"/>
        <v>1.1129334582942831E-4</v>
      </c>
      <c r="L921">
        <f t="shared" si="71"/>
        <v>1.0549566144132577E-2</v>
      </c>
      <c r="M921">
        <f t="shared" si="72"/>
        <v>1.6657209701261937E-3</v>
      </c>
      <c r="N921">
        <f t="shared" si="73"/>
        <v>1.0549566144132577E-2</v>
      </c>
      <c r="O921">
        <f t="shared" si="74"/>
        <v>0.1371443598737235</v>
      </c>
      <c r="Q921" s="7">
        <v>895</v>
      </c>
      <c r="R921" s="7">
        <v>2.0509698469456192E-3</v>
      </c>
      <c r="S921" s="7">
        <v>6.2723481431049919E-4</v>
      </c>
      <c r="U921" s="7">
        <v>19.60333114179268</v>
      </c>
      <c r="V921" s="7">
        <v>4.3381355598951502E-4</v>
      </c>
    </row>
    <row r="922" spans="1:22" x14ac:dyDescent="0.35">
      <c r="A922" s="5">
        <v>2017</v>
      </c>
      <c r="B922" s="14" t="s">
        <v>33</v>
      </c>
      <c r="C922" s="14" t="s">
        <v>216</v>
      </c>
      <c r="D922" s="14">
        <v>2005</v>
      </c>
      <c r="E922" s="14">
        <v>12</v>
      </c>
      <c r="F922" s="14">
        <v>48</v>
      </c>
      <c r="G922" s="14">
        <v>9</v>
      </c>
      <c r="H922" s="14">
        <v>57</v>
      </c>
      <c r="I922" s="14" t="b">
        <v>1</v>
      </c>
      <c r="J922" s="6">
        <v>0.157894736842105</v>
      </c>
      <c r="K922">
        <f t="shared" si="70"/>
        <v>1.1129334582942831E-4</v>
      </c>
      <c r="L922">
        <f t="shared" si="71"/>
        <v>1.0549566144132577E-2</v>
      </c>
      <c r="M922">
        <f t="shared" si="72"/>
        <v>1.6657209701261937E-3</v>
      </c>
      <c r="N922">
        <f t="shared" si="73"/>
        <v>1.0549566144132577E-2</v>
      </c>
      <c r="O922">
        <f t="shared" si="74"/>
        <v>0.12659479372959093</v>
      </c>
      <c r="Q922" s="7">
        <v>896</v>
      </c>
      <c r="R922" s="7">
        <v>2.5561956360145997E-3</v>
      </c>
      <c r="S922" s="7">
        <v>1.2200902524151869E-4</v>
      </c>
      <c r="U922" s="7">
        <v>19.625246548323471</v>
      </c>
      <c r="V922" s="7">
        <v>4.3381355598951502E-4</v>
      </c>
    </row>
    <row r="923" spans="1:22" x14ac:dyDescent="0.35">
      <c r="A923" s="24">
        <v>2013</v>
      </c>
      <c r="B923" s="17" t="s">
        <v>24</v>
      </c>
      <c r="C923" s="17" t="s">
        <v>29</v>
      </c>
      <c r="D923" s="17">
        <v>2004</v>
      </c>
      <c r="E923" s="17">
        <v>9</v>
      </c>
      <c r="F923" s="17">
        <v>171</v>
      </c>
      <c r="G923" s="17">
        <v>32</v>
      </c>
      <c r="H923" s="17">
        <v>203</v>
      </c>
      <c r="I923" s="17" t="b">
        <v>1</v>
      </c>
      <c r="J923" s="25">
        <v>0.15763546798029601</v>
      </c>
      <c r="K923">
        <f t="shared" si="70"/>
        <v>3.9636051233989377E-4</v>
      </c>
      <c r="L923">
        <f t="shared" si="71"/>
        <v>1.9908804894817111E-2</v>
      </c>
      <c r="M923">
        <f t="shared" si="72"/>
        <v>3.1383337765229034E-3</v>
      </c>
      <c r="N923">
        <f t="shared" si="73"/>
        <v>1.9908804894817111E-2</v>
      </c>
      <c r="O923">
        <f t="shared" si="74"/>
        <v>0.179179244053354</v>
      </c>
      <c r="Q923" s="7">
        <v>897</v>
      </c>
      <c r="R923" s="7">
        <v>2.0652696827205834E-3</v>
      </c>
      <c r="S923" s="7">
        <v>9.6575074239419953E-5</v>
      </c>
      <c r="U923" s="7">
        <v>19.647161954854258</v>
      </c>
      <c r="V923" s="7">
        <v>4.3468730018991509E-4</v>
      </c>
    </row>
    <row r="924" spans="1:22" x14ac:dyDescent="0.35">
      <c r="A924" s="5">
        <v>2014</v>
      </c>
      <c r="B924" s="14" t="s">
        <v>30</v>
      </c>
      <c r="C924" s="14" t="s">
        <v>40</v>
      </c>
      <c r="D924" s="14">
        <v>2000</v>
      </c>
      <c r="E924" s="14">
        <v>14</v>
      </c>
      <c r="F924" s="14">
        <v>171</v>
      </c>
      <c r="G924" s="14">
        <v>32</v>
      </c>
      <c r="H924" s="14">
        <v>203</v>
      </c>
      <c r="I924" s="14" t="b">
        <v>1</v>
      </c>
      <c r="J924" s="6">
        <v>0.15763546798029601</v>
      </c>
      <c r="K924">
        <f t="shared" si="70"/>
        <v>3.9636051233989377E-4</v>
      </c>
      <c r="L924">
        <f t="shared" si="71"/>
        <v>1.9908804894817111E-2</v>
      </c>
      <c r="M924">
        <f t="shared" si="72"/>
        <v>3.1383337765229034E-3</v>
      </c>
      <c r="N924">
        <f t="shared" si="73"/>
        <v>1.9908804894817111E-2</v>
      </c>
      <c r="O924">
        <f t="shared" si="74"/>
        <v>0.27872326852743956</v>
      </c>
      <c r="Q924" s="7">
        <v>898</v>
      </c>
      <c r="R924" s="7">
        <v>1.4529764624413412E-3</v>
      </c>
      <c r="S924" s="7">
        <v>7.0886829451866215E-4</v>
      </c>
      <c r="U924" s="7">
        <v>19.66907736138505</v>
      </c>
      <c r="V924" s="7">
        <v>4.3704334617397552E-4</v>
      </c>
    </row>
    <row r="925" spans="1:22" x14ac:dyDescent="0.35">
      <c r="A925" s="24">
        <v>2013</v>
      </c>
      <c r="B925" s="17" t="s">
        <v>30</v>
      </c>
      <c r="C925" s="17" t="s">
        <v>72</v>
      </c>
      <c r="D925" s="17">
        <v>1998</v>
      </c>
      <c r="E925" s="17">
        <v>15</v>
      </c>
      <c r="F925" s="17">
        <v>123</v>
      </c>
      <c r="G925" s="17">
        <v>23</v>
      </c>
      <c r="H925" s="17">
        <v>146</v>
      </c>
      <c r="I925" s="17" t="b">
        <v>1</v>
      </c>
      <c r="J925" s="25">
        <v>0.15753424657534201</v>
      </c>
      <c r="K925">
        <f t="shared" si="70"/>
        <v>2.8506716651046548E-4</v>
      </c>
      <c r="L925">
        <f t="shared" si="71"/>
        <v>1.6883932199297222E-2</v>
      </c>
      <c r="M925">
        <f t="shared" si="72"/>
        <v>2.6597975382454449E-3</v>
      </c>
      <c r="N925">
        <f t="shared" si="73"/>
        <v>1.6883932199297222E-2</v>
      </c>
      <c r="O925">
        <f t="shared" si="74"/>
        <v>0.25325898298945831</v>
      </c>
      <c r="Q925" s="7">
        <v>899</v>
      </c>
      <c r="R925" s="7">
        <v>2.6032868335510448E-3</v>
      </c>
      <c r="S925" s="7">
        <v>7.9104973685751537E-4</v>
      </c>
      <c r="U925" s="7">
        <v>19.690992767915841</v>
      </c>
      <c r="V925" s="7">
        <v>4.3778750361084853E-4</v>
      </c>
    </row>
    <row r="926" spans="1:22" x14ac:dyDescent="0.35">
      <c r="A926" s="5">
        <v>2015</v>
      </c>
      <c r="B926" s="14" t="s">
        <v>37</v>
      </c>
      <c r="C926" s="14" t="s">
        <v>38</v>
      </c>
      <c r="D926" s="14">
        <v>2003</v>
      </c>
      <c r="E926" s="14">
        <v>12</v>
      </c>
      <c r="F926" s="14">
        <v>123</v>
      </c>
      <c r="G926" s="14">
        <v>23</v>
      </c>
      <c r="H926" s="14">
        <v>146</v>
      </c>
      <c r="I926" s="14" t="b">
        <v>1</v>
      </c>
      <c r="J926" s="6">
        <v>0.15753424657534201</v>
      </c>
      <c r="K926">
        <f t="shared" si="70"/>
        <v>2.8506716651046548E-4</v>
      </c>
      <c r="L926">
        <f t="shared" si="71"/>
        <v>1.6883932199297222E-2</v>
      </c>
      <c r="M926">
        <f t="shared" si="72"/>
        <v>2.6597975382454449E-3</v>
      </c>
      <c r="N926">
        <f t="shared" si="73"/>
        <v>1.6883932199297222E-2</v>
      </c>
      <c r="O926">
        <f t="shared" si="74"/>
        <v>0.20260718639156666</v>
      </c>
      <c r="Q926" s="7">
        <v>900</v>
      </c>
      <c r="R926" s="7">
        <v>2.0077866980919888E-3</v>
      </c>
      <c r="S926" s="7">
        <v>6.090722196086043E-4</v>
      </c>
      <c r="U926" s="7">
        <v>19.712908174446632</v>
      </c>
      <c r="V926" s="7">
        <v>4.3778750361084853E-4</v>
      </c>
    </row>
    <row r="927" spans="1:22" x14ac:dyDescent="0.35">
      <c r="A927" s="24">
        <v>2014</v>
      </c>
      <c r="B927" s="17" t="s">
        <v>24</v>
      </c>
      <c r="C927" s="17" t="s">
        <v>71</v>
      </c>
      <c r="D927" s="17">
        <v>2001</v>
      </c>
      <c r="E927" s="17">
        <v>13</v>
      </c>
      <c r="F927" s="17">
        <v>150</v>
      </c>
      <c r="G927" s="17">
        <v>28</v>
      </c>
      <c r="H927" s="17">
        <v>178</v>
      </c>
      <c r="I927" s="17" t="b">
        <v>1</v>
      </c>
      <c r="J927" s="25">
        <v>0.15730337078651699</v>
      </c>
      <c r="K927">
        <f t="shared" si="70"/>
        <v>3.4754764136207437E-4</v>
      </c>
      <c r="L927">
        <f t="shared" si="71"/>
        <v>1.8642629679368583E-2</v>
      </c>
      <c r="M927">
        <f t="shared" si="72"/>
        <v>2.9325484888894425E-3</v>
      </c>
      <c r="N927">
        <f t="shared" si="73"/>
        <v>1.8642629679368583E-2</v>
      </c>
      <c r="O927">
        <f t="shared" si="74"/>
        <v>0.24235418583179158</v>
      </c>
      <c r="Q927" s="7">
        <v>901</v>
      </c>
      <c r="R927" s="7">
        <v>1.0699928730934925E-3</v>
      </c>
      <c r="S927" s="7">
        <v>7.8040581302108651E-4</v>
      </c>
      <c r="U927" s="7">
        <v>19.734823580977423</v>
      </c>
      <c r="V927" s="7">
        <v>4.3943812216164907E-4</v>
      </c>
    </row>
    <row r="928" spans="1:22" x14ac:dyDescent="0.35">
      <c r="A928" s="3">
        <v>2013</v>
      </c>
      <c r="B928" s="13" t="s">
        <v>128</v>
      </c>
      <c r="C928" s="13" t="s">
        <v>212</v>
      </c>
      <c r="D928" s="13">
        <v>2000</v>
      </c>
      <c r="E928" s="14">
        <v>13</v>
      </c>
      <c r="F928" s="13">
        <v>75</v>
      </c>
      <c r="G928" s="13">
        <v>14</v>
      </c>
      <c r="H928" s="13">
        <v>89</v>
      </c>
      <c r="I928" s="13" t="b">
        <v>1</v>
      </c>
      <c r="J928" s="4">
        <v>0.15730337078651699</v>
      </c>
      <c r="K928">
        <f t="shared" si="70"/>
        <v>1.7377382068103718E-4</v>
      </c>
      <c r="L928">
        <f t="shared" si="71"/>
        <v>1.3182329865431117E-2</v>
      </c>
      <c r="M928">
        <f t="shared" si="72"/>
        <v>2.0736249226520876E-3</v>
      </c>
      <c r="N928">
        <f t="shared" si="73"/>
        <v>1.3182329865431117E-2</v>
      </c>
      <c r="O928">
        <f t="shared" si="74"/>
        <v>0.17137028825060452</v>
      </c>
      <c r="Q928" s="7">
        <v>902</v>
      </c>
      <c r="R928" s="7">
        <v>1.4197195893969929E-3</v>
      </c>
      <c r="S928" s="7">
        <v>4.306790967175862E-4</v>
      </c>
      <c r="U928" s="7">
        <v>19.756738987508214</v>
      </c>
      <c r="V928" s="7">
        <v>4.4004299254040119E-4</v>
      </c>
    </row>
    <row r="929" spans="1:22" x14ac:dyDescent="0.35">
      <c r="A929" s="24">
        <v>2015</v>
      </c>
      <c r="B929" s="17" t="s">
        <v>58</v>
      </c>
      <c r="C929" s="17" t="s">
        <v>76</v>
      </c>
      <c r="D929" s="17">
        <v>2006</v>
      </c>
      <c r="E929" s="17">
        <v>9</v>
      </c>
      <c r="F929" s="17">
        <v>75</v>
      </c>
      <c r="G929" s="17">
        <v>14</v>
      </c>
      <c r="H929" s="17">
        <v>89</v>
      </c>
      <c r="I929" s="17" t="b">
        <v>1</v>
      </c>
      <c r="J929" s="25">
        <v>0.15730337078651699</v>
      </c>
      <c r="K929">
        <f t="shared" si="70"/>
        <v>1.7377382068103718E-4</v>
      </c>
      <c r="L929">
        <f t="shared" si="71"/>
        <v>1.3182329865431117E-2</v>
      </c>
      <c r="M929">
        <f t="shared" si="72"/>
        <v>2.0736249226520876E-3</v>
      </c>
      <c r="N929">
        <f t="shared" si="73"/>
        <v>1.3182329865431117E-2</v>
      </c>
      <c r="O929">
        <f t="shared" si="74"/>
        <v>0.11864096878888006</v>
      </c>
      <c r="Q929" s="7">
        <v>903</v>
      </c>
      <c r="R929" s="7">
        <v>1.2083637149530014E-3</v>
      </c>
      <c r="S929" s="7">
        <v>8.7700988484900547E-4</v>
      </c>
      <c r="U929" s="7">
        <v>19.778654394039005</v>
      </c>
      <c r="V929" s="7">
        <v>4.4187270102516782E-4</v>
      </c>
    </row>
    <row r="930" spans="1:22" x14ac:dyDescent="0.35">
      <c r="A930" s="3">
        <v>2016</v>
      </c>
      <c r="B930" s="13" t="s">
        <v>24</v>
      </c>
      <c r="C930" s="13" t="s">
        <v>122</v>
      </c>
      <c r="D930" s="13">
        <v>2006</v>
      </c>
      <c r="E930" s="14">
        <v>10</v>
      </c>
      <c r="F930" s="13">
        <v>118</v>
      </c>
      <c r="G930" s="13">
        <v>22</v>
      </c>
      <c r="H930" s="13">
        <v>140</v>
      </c>
      <c r="I930" s="13" t="b">
        <v>1</v>
      </c>
      <c r="J930" s="4">
        <v>0.157142857142857</v>
      </c>
      <c r="K930">
        <f t="shared" si="70"/>
        <v>2.7335207747578884E-4</v>
      </c>
      <c r="L930">
        <f t="shared" si="71"/>
        <v>1.6533362558045741E-2</v>
      </c>
      <c r="M930">
        <f t="shared" si="72"/>
        <v>2.5980998305500428E-3</v>
      </c>
      <c r="N930">
        <f t="shared" si="73"/>
        <v>1.6533362558045741E-2</v>
      </c>
      <c r="O930">
        <f t="shared" si="74"/>
        <v>0.16533362558045742</v>
      </c>
      <c r="Q930" s="7">
        <v>904</v>
      </c>
      <c r="R930" s="7">
        <v>2.4212117800252123E-3</v>
      </c>
      <c r="S930" s="7">
        <v>-1.2477653255404605E-4</v>
      </c>
      <c r="U930" s="7">
        <v>19.800569800569797</v>
      </c>
      <c r="V930" s="7">
        <v>4.4187270102516825E-4</v>
      </c>
    </row>
    <row r="931" spans="1:22" x14ac:dyDescent="0.35">
      <c r="A931" s="3">
        <v>2015</v>
      </c>
      <c r="B931" s="13" t="s">
        <v>30</v>
      </c>
      <c r="C931" s="13" t="s">
        <v>196</v>
      </c>
      <c r="D931" s="13">
        <v>2002</v>
      </c>
      <c r="E931" s="17">
        <v>13</v>
      </c>
      <c r="F931" s="13">
        <v>59</v>
      </c>
      <c r="G931" s="13">
        <v>11</v>
      </c>
      <c r="H931" s="13">
        <v>70</v>
      </c>
      <c r="I931" s="13" t="b">
        <v>1</v>
      </c>
      <c r="J931" s="4">
        <v>0.157142857142857</v>
      </c>
      <c r="K931">
        <f t="shared" si="70"/>
        <v>1.3667603873789442E-4</v>
      </c>
      <c r="L931">
        <f t="shared" si="71"/>
        <v>1.1690852780609908E-2</v>
      </c>
      <c r="M931">
        <f t="shared" si="72"/>
        <v>1.8371340083815552E-3</v>
      </c>
      <c r="N931">
        <f t="shared" si="73"/>
        <v>1.1690852780609908E-2</v>
      </c>
      <c r="O931">
        <f t="shared" si="74"/>
        <v>0.1519810861479288</v>
      </c>
      <c r="Q931" s="7">
        <v>905</v>
      </c>
      <c r="R931" s="7">
        <v>1.5236767646041906E-3</v>
      </c>
      <c r="S931" s="7">
        <v>2.3678621522629285E-4</v>
      </c>
      <c r="U931" s="7">
        <v>19.822485207100588</v>
      </c>
      <c r="V931" s="7">
        <v>4.4326005985813392E-4</v>
      </c>
    </row>
    <row r="932" spans="1:22" x14ac:dyDescent="0.35">
      <c r="A932" s="3">
        <v>2014</v>
      </c>
      <c r="B932" s="13" t="s">
        <v>67</v>
      </c>
      <c r="C932" s="13" t="s">
        <v>193</v>
      </c>
      <c r="D932" s="13">
        <v>2000</v>
      </c>
      <c r="E932" s="14">
        <v>14</v>
      </c>
      <c r="F932" s="13">
        <v>86</v>
      </c>
      <c r="G932" s="13">
        <v>16</v>
      </c>
      <c r="H932" s="13">
        <v>102</v>
      </c>
      <c r="I932" s="13" t="b">
        <v>1</v>
      </c>
      <c r="J932" s="4">
        <v>0.15686274509803899</v>
      </c>
      <c r="K932">
        <f t="shared" si="70"/>
        <v>1.9915651358950328E-4</v>
      </c>
      <c r="L932">
        <f t="shared" si="71"/>
        <v>1.4112282366417676E-2</v>
      </c>
      <c r="M932">
        <f t="shared" si="72"/>
        <v>2.2136913515949266E-3</v>
      </c>
      <c r="N932">
        <f t="shared" si="73"/>
        <v>1.4112282366417676E-2</v>
      </c>
      <c r="O932">
        <f t="shared" si="74"/>
        <v>0.19757195312984746</v>
      </c>
      <c r="Q932" s="7">
        <v>906</v>
      </c>
      <c r="R932" s="7">
        <v>1.5476934892332782E-3</v>
      </c>
      <c r="S932" s="7">
        <v>4.5831883901854527E-4</v>
      </c>
      <c r="U932" s="7">
        <v>19.844400613631379</v>
      </c>
      <c r="V932" s="7">
        <v>4.4326005985813392E-4</v>
      </c>
    </row>
    <row r="933" spans="1:22" x14ac:dyDescent="0.35">
      <c r="A933" s="24">
        <v>2013</v>
      </c>
      <c r="B933" s="17" t="s">
        <v>33</v>
      </c>
      <c r="C933" s="17" t="s">
        <v>227</v>
      </c>
      <c r="D933" s="17">
        <v>2005</v>
      </c>
      <c r="E933" s="17">
        <v>8</v>
      </c>
      <c r="F933" s="17">
        <v>43</v>
      </c>
      <c r="G933" s="17">
        <v>8</v>
      </c>
      <c r="H933" s="17">
        <v>51</v>
      </c>
      <c r="I933" s="17" t="b">
        <v>1</v>
      </c>
      <c r="J933" s="25">
        <v>0.15686274509803899</v>
      </c>
      <c r="K933">
        <f t="shared" si="70"/>
        <v>9.9578256794751642E-5</v>
      </c>
      <c r="L933">
        <f t="shared" si="71"/>
        <v>9.9788905593132769E-3</v>
      </c>
      <c r="M933">
        <f t="shared" si="72"/>
        <v>1.5653161661667862E-3</v>
      </c>
      <c r="N933">
        <f t="shared" si="73"/>
        <v>9.9788905593132769E-3</v>
      </c>
      <c r="O933">
        <f t="shared" si="74"/>
        <v>7.9831124474506215E-2</v>
      </c>
      <c r="Q933" s="7">
        <v>907</v>
      </c>
      <c r="R933" s="7">
        <v>1.9289446643781941E-3</v>
      </c>
      <c r="S933" s="7">
        <v>7.7067663873629354E-5</v>
      </c>
      <c r="U933" s="7">
        <v>19.86631602016217</v>
      </c>
      <c r="V933" s="7">
        <v>4.4326005985813392E-4</v>
      </c>
    </row>
    <row r="934" spans="1:22" x14ac:dyDescent="0.35">
      <c r="A934" s="5">
        <v>2015</v>
      </c>
      <c r="B934" s="14" t="s">
        <v>26</v>
      </c>
      <c r="C934" s="14" t="s">
        <v>201</v>
      </c>
      <c r="D934" s="14">
        <v>2001</v>
      </c>
      <c r="E934" s="14">
        <v>14</v>
      </c>
      <c r="F934" s="14">
        <v>43</v>
      </c>
      <c r="G934" s="14">
        <v>8</v>
      </c>
      <c r="H934" s="14">
        <v>51</v>
      </c>
      <c r="I934" s="14" t="b">
        <v>1</v>
      </c>
      <c r="J934" s="6">
        <v>0.15686274509803899</v>
      </c>
      <c r="K934">
        <f t="shared" si="70"/>
        <v>9.9578256794751642E-5</v>
      </c>
      <c r="L934">
        <f t="shared" si="71"/>
        <v>9.9788905593132769E-3</v>
      </c>
      <c r="M934">
        <f t="shared" si="72"/>
        <v>1.5653161661667862E-3</v>
      </c>
      <c r="N934">
        <f t="shared" si="73"/>
        <v>9.9788905593132769E-3</v>
      </c>
      <c r="O934">
        <f t="shared" si="74"/>
        <v>0.13970446783038587</v>
      </c>
      <c r="Q934" s="7">
        <v>908</v>
      </c>
      <c r="R934" s="7">
        <v>2.1195702519506521E-3</v>
      </c>
      <c r="S934" s="7">
        <v>-1.135579236988286E-4</v>
      </c>
      <c r="U934" s="7">
        <v>19.888231426692961</v>
      </c>
      <c r="V934" s="7">
        <v>4.4434819771116087E-4</v>
      </c>
    </row>
    <row r="935" spans="1:22" x14ac:dyDescent="0.35">
      <c r="A935" s="24">
        <v>2017</v>
      </c>
      <c r="B935" s="17" t="s">
        <v>33</v>
      </c>
      <c r="C935" s="17" t="s">
        <v>109</v>
      </c>
      <c r="D935" s="17">
        <v>2005</v>
      </c>
      <c r="E935" s="17">
        <v>12</v>
      </c>
      <c r="F935" s="17">
        <v>43</v>
      </c>
      <c r="G935" s="17">
        <v>8</v>
      </c>
      <c r="H935" s="17">
        <v>51</v>
      </c>
      <c r="I935" s="17" t="b">
        <v>1</v>
      </c>
      <c r="J935" s="25">
        <v>0.15686274509803899</v>
      </c>
      <c r="K935">
        <f t="shared" si="70"/>
        <v>9.9578256794751642E-5</v>
      </c>
      <c r="L935">
        <f t="shared" si="71"/>
        <v>9.9788905593132769E-3</v>
      </c>
      <c r="M935">
        <f t="shared" si="72"/>
        <v>1.5653161661667862E-3</v>
      </c>
      <c r="N935">
        <f t="shared" si="73"/>
        <v>9.9788905593132769E-3</v>
      </c>
      <c r="O935">
        <f t="shared" si="74"/>
        <v>0.11974668671175932</v>
      </c>
      <c r="Q935" s="7">
        <v>909</v>
      </c>
      <c r="R935" s="7">
        <v>1.9289446643781941E-3</v>
      </c>
      <c r="S935" s="7">
        <v>7.7067663873629354E-5</v>
      </c>
      <c r="U935" s="7">
        <v>19.910146833223752</v>
      </c>
      <c r="V935" s="7">
        <v>4.4434819771116087E-4</v>
      </c>
    </row>
    <row r="936" spans="1:22" x14ac:dyDescent="0.35">
      <c r="A936" s="5">
        <v>2015</v>
      </c>
      <c r="B936" s="14" t="s">
        <v>24</v>
      </c>
      <c r="C936" s="14" t="s">
        <v>155</v>
      </c>
      <c r="D936" s="14">
        <v>2002</v>
      </c>
      <c r="E936" s="14">
        <v>13</v>
      </c>
      <c r="F936" s="14">
        <v>70</v>
      </c>
      <c r="G936" s="14">
        <v>13</v>
      </c>
      <c r="H936" s="14">
        <v>83</v>
      </c>
      <c r="I936" s="14" t="b">
        <v>1</v>
      </c>
      <c r="J936" s="6">
        <v>0.156626506024096</v>
      </c>
      <c r="K936">
        <f t="shared" si="70"/>
        <v>1.6205873164636052E-4</v>
      </c>
      <c r="L936">
        <f t="shared" si="71"/>
        <v>1.2730229049249685E-2</v>
      </c>
      <c r="M936">
        <f t="shared" si="72"/>
        <v>1.9938912968704278E-3</v>
      </c>
      <c r="N936">
        <f t="shared" si="73"/>
        <v>1.2730229049249685E-2</v>
      </c>
      <c r="O936">
        <f t="shared" si="74"/>
        <v>0.1654929776402459</v>
      </c>
      <c r="Q936" s="7">
        <v>910</v>
      </c>
      <c r="R936" s="7">
        <v>1.7383190768057361E-3</v>
      </c>
      <c r="S936" s="7">
        <v>2.6769325144608731E-4</v>
      </c>
      <c r="U936" s="7">
        <v>19.932062239754543</v>
      </c>
      <c r="V936" s="7">
        <v>4.4434819771116087E-4</v>
      </c>
    </row>
    <row r="937" spans="1:22" x14ac:dyDescent="0.35">
      <c r="A937" s="3">
        <v>2015</v>
      </c>
      <c r="B937" s="13" t="s">
        <v>33</v>
      </c>
      <c r="C937" s="13" t="s">
        <v>203</v>
      </c>
      <c r="D937" s="13">
        <v>2007</v>
      </c>
      <c r="E937" s="17">
        <v>8</v>
      </c>
      <c r="F937" s="13">
        <v>70</v>
      </c>
      <c r="G937" s="13">
        <v>13</v>
      </c>
      <c r="H937" s="13">
        <v>83</v>
      </c>
      <c r="I937" s="13" t="b">
        <v>1</v>
      </c>
      <c r="J937" s="4">
        <v>0.156626506024096</v>
      </c>
      <c r="K937">
        <f t="shared" si="70"/>
        <v>1.6205873164636052E-4</v>
      </c>
      <c r="L937">
        <f t="shared" si="71"/>
        <v>1.2730229049249685E-2</v>
      </c>
      <c r="M937">
        <f t="shared" si="72"/>
        <v>1.9938912968704278E-3</v>
      </c>
      <c r="N937">
        <f t="shared" si="73"/>
        <v>1.2730229049249685E-2</v>
      </c>
      <c r="O937">
        <f t="shared" si="74"/>
        <v>0.10184183239399748</v>
      </c>
      <c r="Q937" s="7">
        <v>911</v>
      </c>
      <c r="R937" s="7">
        <v>1.6844355352156888E-3</v>
      </c>
      <c r="S937" s="7">
        <v>1.2006778162757985E-3</v>
      </c>
      <c r="U937" s="7">
        <v>19.953977646285335</v>
      </c>
      <c r="V937" s="7">
        <v>4.4434819771116087E-4</v>
      </c>
    </row>
    <row r="938" spans="1:22" x14ac:dyDescent="0.35">
      <c r="A938" s="3">
        <v>2017</v>
      </c>
      <c r="B938" s="13" t="s">
        <v>52</v>
      </c>
      <c r="C938" s="13" t="s">
        <v>53</v>
      </c>
      <c r="D938" s="13">
        <v>2007</v>
      </c>
      <c r="E938" s="14">
        <v>10</v>
      </c>
      <c r="F938" s="13">
        <v>70</v>
      </c>
      <c r="G938" s="13">
        <v>13</v>
      </c>
      <c r="H938" s="13">
        <v>83</v>
      </c>
      <c r="I938" s="13" t="b">
        <v>1</v>
      </c>
      <c r="J938" s="4">
        <v>0.156626506024096</v>
      </c>
      <c r="K938">
        <f t="shared" si="70"/>
        <v>1.6205873164636052E-4</v>
      </c>
      <c r="L938">
        <f t="shared" si="71"/>
        <v>1.2730229049249685E-2</v>
      </c>
      <c r="M938">
        <f t="shared" si="72"/>
        <v>1.9938912968704278E-3</v>
      </c>
      <c r="N938">
        <f t="shared" si="73"/>
        <v>1.2730229049249685E-2</v>
      </c>
      <c r="O938">
        <f t="shared" si="74"/>
        <v>0.12730229049249686</v>
      </c>
      <c r="Q938" s="7">
        <v>912</v>
      </c>
      <c r="R938" s="7">
        <v>2.049627765900995E-3</v>
      </c>
      <c r="S938" s="7">
        <v>3.0605742118073719E-4</v>
      </c>
      <c r="U938" s="7">
        <v>19.975893052816126</v>
      </c>
      <c r="V938" s="7">
        <v>4.4466056906623287E-4</v>
      </c>
    </row>
    <row r="939" spans="1:22" x14ac:dyDescent="0.35">
      <c r="A939" s="24">
        <v>2017</v>
      </c>
      <c r="B939" s="17" t="s">
        <v>37</v>
      </c>
      <c r="C939" s="17" t="s">
        <v>59</v>
      </c>
      <c r="D939" s="17">
        <v>2003</v>
      </c>
      <c r="E939" s="17">
        <v>14</v>
      </c>
      <c r="F939" s="17">
        <v>70</v>
      </c>
      <c r="G939" s="17">
        <v>13</v>
      </c>
      <c r="H939" s="17">
        <v>83</v>
      </c>
      <c r="I939" s="17" t="b">
        <v>1</v>
      </c>
      <c r="J939" s="25">
        <v>0.156626506024096</v>
      </c>
      <c r="K939">
        <f t="shared" si="70"/>
        <v>1.6205873164636052E-4</v>
      </c>
      <c r="L939">
        <f t="shared" si="71"/>
        <v>1.2730229049249685E-2</v>
      </c>
      <c r="M939">
        <f t="shared" si="72"/>
        <v>1.9938912968704278E-3</v>
      </c>
      <c r="N939">
        <f t="shared" si="73"/>
        <v>1.2730229049249685E-2</v>
      </c>
      <c r="O939">
        <f t="shared" si="74"/>
        <v>0.17822320668949559</v>
      </c>
      <c r="Q939" s="7">
        <v>913</v>
      </c>
      <c r="R939" s="7">
        <v>1.3753358552967745E-3</v>
      </c>
      <c r="S939" s="7">
        <v>9.8034933178495773E-4</v>
      </c>
      <c r="U939" s="7">
        <v>19.997808459346917</v>
      </c>
      <c r="V939" s="7">
        <v>4.4466056906623287E-4</v>
      </c>
    </row>
    <row r="940" spans="1:22" x14ac:dyDescent="0.35">
      <c r="A940" s="3">
        <v>2017</v>
      </c>
      <c r="B940" s="13" t="s">
        <v>24</v>
      </c>
      <c r="C940" s="13" t="s">
        <v>57</v>
      </c>
      <c r="D940" s="13">
        <v>2007</v>
      </c>
      <c r="E940" s="14">
        <v>10</v>
      </c>
      <c r="F940" s="13">
        <v>167</v>
      </c>
      <c r="G940" s="13">
        <v>31</v>
      </c>
      <c r="H940" s="13">
        <v>198</v>
      </c>
      <c r="I940" s="13" t="b">
        <v>1</v>
      </c>
      <c r="J940" s="4">
        <v>0.15656565656565699</v>
      </c>
      <c r="K940">
        <f t="shared" si="70"/>
        <v>3.8659793814432988E-4</v>
      </c>
      <c r="L940">
        <f t="shared" si="71"/>
        <v>1.9662093940990361E-2</v>
      </c>
      <c r="M940">
        <f t="shared" si="72"/>
        <v>3.0784086473267819E-3</v>
      </c>
      <c r="N940">
        <f t="shared" si="73"/>
        <v>1.9662093940990361E-2</v>
      </c>
      <c r="O940">
        <f t="shared" si="74"/>
        <v>0.19662093940990361</v>
      </c>
      <c r="Q940" s="7">
        <v>914</v>
      </c>
      <c r="R940" s="7">
        <v>1.4899950498475059E-3</v>
      </c>
      <c r="S940" s="7">
        <v>4.3341385114681916E-4</v>
      </c>
      <c r="U940" s="7">
        <v>20.019723865877708</v>
      </c>
      <c r="V940" s="7">
        <v>4.46074437718656E-4</v>
      </c>
    </row>
    <row r="941" spans="1:22" x14ac:dyDescent="0.35">
      <c r="A941" s="3">
        <v>2015</v>
      </c>
      <c r="B941" s="13" t="s">
        <v>102</v>
      </c>
      <c r="C941" s="13" t="s">
        <v>103</v>
      </c>
      <c r="D941" s="13">
        <v>2003</v>
      </c>
      <c r="E941" s="17">
        <v>12</v>
      </c>
      <c r="F941" s="13">
        <v>135</v>
      </c>
      <c r="G941" s="13">
        <v>25</v>
      </c>
      <c r="H941" s="13">
        <v>160</v>
      </c>
      <c r="I941" s="13" t="b">
        <v>1</v>
      </c>
      <c r="J941" s="4">
        <v>0.15625</v>
      </c>
      <c r="K941">
        <f t="shared" si="70"/>
        <v>3.1240237425804435E-4</v>
      </c>
      <c r="L941">
        <f t="shared" si="71"/>
        <v>1.7674908041006729E-2</v>
      </c>
      <c r="M941">
        <f t="shared" si="72"/>
        <v>2.7617043814073014E-3</v>
      </c>
      <c r="N941">
        <f t="shared" si="73"/>
        <v>1.7674908041006729E-2</v>
      </c>
      <c r="O941">
        <f t="shared" si="74"/>
        <v>0.21209889649208075</v>
      </c>
      <c r="Q941" s="7">
        <v>915</v>
      </c>
      <c r="R941" s="7">
        <v>1.122957023477126E-3</v>
      </c>
      <c r="S941" s="7">
        <v>8.0045187751719908E-4</v>
      </c>
      <c r="U941" s="7">
        <v>20.041639272408499</v>
      </c>
      <c r="V941" s="7">
        <v>4.4686577138614475E-4</v>
      </c>
    </row>
    <row r="942" spans="1:22" x14ac:dyDescent="0.35">
      <c r="A942" s="3">
        <v>2013</v>
      </c>
      <c r="B942" s="13" t="s">
        <v>30</v>
      </c>
      <c r="C942" s="13" t="s">
        <v>280</v>
      </c>
      <c r="D942" s="13">
        <v>2002</v>
      </c>
      <c r="E942" s="14">
        <v>11</v>
      </c>
      <c r="F942" s="13">
        <v>54</v>
      </c>
      <c r="G942" s="13">
        <v>10</v>
      </c>
      <c r="H942" s="13">
        <v>64</v>
      </c>
      <c r="I942" s="13" t="b">
        <v>1</v>
      </c>
      <c r="J942" s="4">
        <v>0.15625</v>
      </c>
      <c r="K942">
        <f t="shared" si="70"/>
        <v>1.2496094970321776E-4</v>
      </c>
      <c r="L942">
        <f t="shared" si="71"/>
        <v>1.1178593368721207E-2</v>
      </c>
      <c r="M942">
        <f t="shared" si="72"/>
        <v>1.7466552138626886E-3</v>
      </c>
      <c r="N942">
        <f t="shared" si="73"/>
        <v>1.1178593368721207E-2</v>
      </c>
      <c r="O942">
        <f t="shared" si="74"/>
        <v>0.12296452705593328</v>
      </c>
      <c r="Q942" s="7">
        <v>916</v>
      </c>
      <c r="R942" s="7">
        <v>9.7250930968934934E-4</v>
      </c>
      <c r="S942" s="7">
        <v>6.9321166043684432E-4</v>
      </c>
      <c r="U942" s="7">
        <v>20.06355467893929</v>
      </c>
      <c r="V942" s="7">
        <v>4.4686577138614475E-4</v>
      </c>
    </row>
    <row r="943" spans="1:22" x14ac:dyDescent="0.35">
      <c r="A943" s="24">
        <v>2014</v>
      </c>
      <c r="B943" s="17" t="s">
        <v>118</v>
      </c>
      <c r="C943" s="17" t="s">
        <v>119</v>
      </c>
      <c r="D943" s="17">
        <v>2005</v>
      </c>
      <c r="E943" s="17">
        <v>9</v>
      </c>
      <c r="F943" s="17">
        <v>54</v>
      </c>
      <c r="G943" s="17">
        <v>10</v>
      </c>
      <c r="H943" s="17">
        <v>64</v>
      </c>
      <c r="I943" s="17" t="b">
        <v>1</v>
      </c>
      <c r="J943" s="25">
        <v>0.15625</v>
      </c>
      <c r="K943">
        <f t="shared" si="70"/>
        <v>1.2496094970321776E-4</v>
      </c>
      <c r="L943">
        <f t="shared" si="71"/>
        <v>1.1178593368721207E-2</v>
      </c>
      <c r="M943">
        <f t="shared" si="72"/>
        <v>1.7466552138626886E-3</v>
      </c>
      <c r="N943">
        <f t="shared" si="73"/>
        <v>1.1178593368721207E-2</v>
      </c>
      <c r="O943">
        <f t="shared" si="74"/>
        <v>0.10060734031849086</v>
      </c>
      <c r="Q943" s="7">
        <v>917</v>
      </c>
      <c r="R943" s="7">
        <v>1.4493056921768273E-3</v>
      </c>
      <c r="S943" s="7">
        <v>2.164152779493664E-4</v>
      </c>
      <c r="U943" s="7">
        <v>20.085470085470082</v>
      </c>
      <c r="V943" s="7">
        <v>4.47272567803007E-4</v>
      </c>
    </row>
    <row r="944" spans="1:22" x14ac:dyDescent="0.35">
      <c r="A944" s="5">
        <v>2014</v>
      </c>
      <c r="B944" s="14" t="s">
        <v>52</v>
      </c>
      <c r="C944" s="14" t="s">
        <v>131</v>
      </c>
      <c r="D944" s="14">
        <v>2003</v>
      </c>
      <c r="E944" s="14">
        <v>11</v>
      </c>
      <c r="F944" s="14">
        <v>54</v>
      </c>
      <c r="G944" s="14">
        <v>10</v>
      </c>
      <c r="H944" s="14">
        <v>64</v>
      </c>
      <c r="I944" s="14" t="b">
        <v>1</v>
      </c>
      <c r="J944" s="6">
        <v>0.15625</v>
      </c>
      <c r="K944">
        <f t="shared" si="70"/>
        <v>1.2496094970321776E-4</v>
      </c>
      <c r="L944">
        <f t="shared" si="71"/>
        <v>1.1178593368721207E-2</v>
      </c>
      <c r="M944">
        <f t="shared" si="72"/>
        <v>1.7466552138626886E-3</v>
      </c>
      <c r="N944">
        <f t="shared" si="73"/>
        <v>1.1178593368721207E-2</v>
      </c>
      <c r="O944">
        <f t="shared" si="74"/>
        <v>0.12296452705593328</v>
      </c>
      <c r="Q944" s="7">
        <v>918</v>
      </c>
      <c r="R944" s="7">
        <v>1.6082378196726533E-3</v>
      </c>
      <c r="S944" s="7">
        <v>5.7483150453540351E-5</v>
      </c>
      <c r="U944" s="7">
        <v>20.107385492000873</v>
      </c>
      <c r="V944" s="7">
        <v>4.494266277172753E-4</v>
      </c>
    </row>
    <row r="945" spans="1:22" x14ac:dyDescent="0.35">
      <c r="A945" s="24">
        <v>2015</v>
      </c>
      <c r="B945" s="17" t="s">
        <v>30</v>
      </c>
      <c r="C945" s="17" t="s">
        <v>162</v>
      </c>
      <c r="D945" s="17">
        <v>2001</v>
      </c>
      <c r="E945" s="17">
        <v>14</v>
      </c>
      <c r="F945" s="17">
        <v>54</v>
      </c>
      <c r="G945" s="17">
        <v>10</v>
      </c>
      <c r="H945" s="17">
        <v>64</v>
      </c>
      <c r="I945" s="17" t="b">
        <v>1</v>
      </c>
      <c r="J945" s="25">
        <v>0.15625</v>
      </c>
      <c r="K945">
        <f t="shared" si="70"/>
        <v>1.2496094970321776E-4</v>
      </c>
      <c r="L945">
        <f t="shared" si="71"/>
        <v>1.1178593368721207E-2</v>
      </c>
      <c r="M945">
        <f t="shared" si="72"/>
        <v>1.7466552138626886E-3</v>
      </c>
      <c r="N945">
        <f t="shared" si="73"/>
        <v>1.1178593368721207E-2</v>
      </c>
      <c r="O945">
        <f t="shared" si="74"/>
        <v>0.1565003071620969</v>
      </c>
      <c r="Q945" s="7">
        <v>919</v>
      </c>
      <c r="R945" s="7">
        <v>1.4493056921768273E-3</v>
      </c>
      <c r="S945" s="7">
        <v>2.164152779493664E-4</v>
      </c>
      <c r="U945" s="7">
        <v>20.129300898531664</v>
      </c>
      <c r="V945" s="7">
        <v>4.494266277172753E-4</v>
      </c>
    </row>
    <row r="946" spans="1:22" x14ac:dyDescent="0.35">
      <c r="A946" s="5">
        <v>2015</v>
      </c>
      <c r="B946" s="14" t="s">
        <v>37</v>
      </c>
      <c r="C946" s="14" t="s">
        <v>38</v>
      </c>
      <c r="D946" s="14">
        <v>2000</v>
      </c>
      <c r="E946" s="14">
        <v>15</v>
      </c>
      <c r="F946" s="14">
        <v>54</v>
      </c>
      <c r="G946" s="14">
        <v>10</v>
      </c>
      <c r="H946" s="14">
        <v>64</v>
      </c>
      <c r="I946" s="14" t="b">
        <v>1</v>
      </c>
      <c r="J946" s="6">
        <v>0.15625</v>
      </c>
      <c r="K946">
        <f t="shared" si="70"/>
        <v>1.2496094970321776E-4</v>
      </c>
      <c r="L946">
        <f t="shared" si="71"/>
        <v>1.1178593368721207E-2</v>
      </c>
      <c r="M946">
        <f t="shared" si="72"/>
        <v>1.7466552138626886E-3</v>
      </c>
      <c r="N946">
        <f t="shared" si="73"/>
        <v>1.1178593368721207E-2</v>
      </c>
      <c r="O946">
        <f t="shared" si="74"/>
        <v>0.1676789005308181</v>
      </c>
      <c r="Q946" s="7">
        <v>920</v>
      </c>
      <c r="R946" s="7">
        <v>1.2903735646810014E-3</v>
      </c>
      <c r="S946" s="7">
        <v>3.7534740544519223E-4</v>
      </c>
      <c r="U946" s="7">
        <v>20.151216305062455</v>
      </c>
      <c r="V946" s="7">
        <v>4.494266277172753E-4</v>
      </c>
    </row>
    <row r="947" spans="1:22" x14ac:dyDescent="0.35">
      <c r="A947" s="3">
        <v>2014</v>
      </c>
      <c r="B947" s="13" t="s">
        <v>24</v>
      </c>
      <c r="C947" s="13" t="s">
        <v>29</v>
      </c>
      <c r="D947" s="13">
        <v>2004</v>
      </c>
      <c r="E947" s="17">
        <v>10</v>
      </c>
      <c r="F947" s="13">
        <v>119</v>
      </c>
      <c r="G947" s="13">
        <v>22</v>
      </c>
      <c r="H947" s="13">
        <v>141</v>
      </c>
      <c r="I947" s="13" t="b">
        <v>1</v>
      </c>
      <c r="J947" s="4">
        <v>0.15602836879432599</v>
      </c>
      <c r="K947">
        <f t="shared" si="70"/>
        <v>2.7530459231490159E-4</v>
      </c>
      <c r="L947">
        <f t="shared" si="71"/>
        <v>1.6592305214011151E-2</v>
      </c>
      <c r="M947">
        <f t="shared" si="72"/>
        <v>2.5888703170797501E-3</v>
      </c>
      <c r="N947">
        <f t="shared" si="73"/>
        <v>1.6592305214011151E-2</v>
      </c>
      <c r="O947">
        <f t="shared" si="74"/>
        <v>0.16592305214011149</v>
      </c>
      <c r="Q947" s="7">
        <v>921</v>
      </c>
      <c r="R947" s="7">
        <v>1.5353569204525552E-3</v>
      </c>
      <c r="S947" s="7">
        <v>1.6029768560703482E-3</v>
      </c>
      <c r="U947" s="7">
        <v>20.173131711593246</v>
      </c>
      <c r="V947" s="7">
        <v>4.494266277172753E-4</v>
      </c>
    </row>
    <row r="948" spans="1:22" x14ac:dyDescent="0.35">
      <c r="A948" s="3">
        <v>2016</v>
      </c>
      <c r="B948" s="13" t="s">
        <v>30</v>
      </c>
      <c r="C948" s="13" t="s">
        <v>47</v>
      </c>
      <c r="D948" s="13">
        <v>2004</v>
      </c>
      <c r="E948" s="14">
        <v>12</v>
      </c>
      <c r="F948" s="13">
        <v>119</v>
      </c>
      <c r="G948" s="13">
        <v>22</v>
      </c>
      <c r="H948" s="13">
        <v>141</v>
      </c>
      <c r="I948" s="13" t="b">
        <v>1</v>
      </c>
      <c r="J948" s="4">
        <v>0.15602836879432599</v>
      </c>
      <c r="K948">
        <f t="shared" si="70"/>
        <v>2.7530459231490159E-4</v>
      </c>
      <c r="L948">
        <f t="shared" si="71"/>
        <v>1.6592305214011151E-2</v>
      </c>
      <c r="M948">
        <f t="shared" si="72"/>
        <v>2.5888703170797501E-3</v>
      </c>
      <c r="N948">
        <f t="shared" si="73"/>
        <v>1.6592305214011151E-2</v>
      </c>
      <c r="O948">
        <f t="shared" si="74"/>
        <v>0.19910766256813381</v>
      </c>
      <c r="Q948" s="7">
        <v>922</v>
      </c>
      <c r="R948" s="7">
        <v>3.0350151408014671E-3</v>
      </c>
      <c r="S948" s="7">
        <v>1.0331863572143624E-4</v>
      </c>
      <c r="U948" s="7">
        <v>20.195047118124037</v>
      </c>
      <c r="V948" s="7">
        <v>4.494266277172753E-4</v>
      </c>
    </row>
    <row r="949" spans="1:22" x14ac:dyDescent="0.35">
      <c r="A949" s="24">
        <v>2013</v>
      </c>
      <c r="B949" s="17" t="s">
        <v>58</v>
      </c>
      <c r="C949" s="17" t="s">
        <v>142</v>
      </c>
      <c r="D949" s="17">
        <v>2005</v>
      </c>
      <c r="E949" s="17">
        <v>8</v>
      </c>
      <c r="F949" s="17">
        <v>92</v>
      </c>
      <c r="G949" s="17">
        <v>17</v>
      </c>
      <c r="H949" s="17">
        <v>109</v>
      </c>
      <c r="I949" s="17" t="b">
        <v>1</v>
      </c>
      <c r="J949" s="25">
        <v>0.155963302752294</v>
      </c>
      <c r="K949">
        <f t="shared" si="70"/>
        <v>2.1282411746329272E-4</v>
      </c>
      <c r="L949">
        <f t="shared" si="71"/>
        <v>1.4588492638490541E-2</v>
      </c>
      <c r="M949">
        <f t="shared" si="72"/>
        <v>2.2752694940765127E-3</v>
      </c>
      <c r="N949">
        <f t="shared" si="73"/>
        <v>1.4588492638490541E-2</v>
      </c>
      <c r="O949">
        <f t="shared" si="74"/>
        <v>0.11670794110792433</v>
      </c>
      <c r="Q949" s="7">
        <v>923</v>
      </c>
      <c r="R949" s="7">
        <v>2.8282468838041058E-3</v>
      </c>
      <c r="S949" s="7">
        <v>-1.6844934555866088E-4</v>
      </c>
      <c r="U949" s="7">
        <v>20.216962524654829</v>
      </c>
      <c r="V949" s="7">
        <v>4.494266277172753E-4</v>
      </c>
    </row>
    <row r="950" spans="1:22" x14ac:dyDescent="0.35">
      <c r="A950" s="3">
        <v>2013</v>
      </c>
      <c r="B950" s="13" t="s">
        <v>42</v>
      </c>
      <c r="C950" s="13" t="s">
        <v>45</v>
      </c>
      <c r="D950" s="13">
        <v>1999</v>
      </c>
      <c r="E950" s="14">
        <v>14</v>
      </c>
      <c r="F950" s="13">
        <v>92</v>
      </c>
      <c r="G950" s="13">
        <v>17</v>
      </c>
      <c r="H950" s="13">
        <v>109</v>
      </c>
      <c r="I950" s="13" t="b">
        <v>1</v>
      </c>
      <c r="J950" s="4">
        <v>0.155963302752294</v>
      </c>
      <c r="K950">
        <f t="shared" si="70"/>
        <v>2.1282411746329272E-4</v>
      </c>
      <c r="L950">
        <f t="shared" si="71"/>
        <v>1.4588492638490541E-2</v>
      </c>
      <c r="M950">
        <f t="shared" si="72"/>
        <v>2.2752694940765127E-3</v>
      </c>
      <c r="N950">
        <f t="shared" si="73"/>
        <v>1.4588492638490541E-2</v>
      </c>
      <c r="O950">
        <f t="shared" si="74"/>
        <v>0.20423889693886757</v>
      </c>
      <c r="Q950" s="7">
        <v>924</v>
      </c>
      <c r="R950" s="7">
        <v>2.0651635792583454E-3</v>
      </c>
      <c r="S950" s="7">
        <v>5.9463395898709959E-4</v>
      </c>
      <c r="U950" s="7">
        <v>20.23887793118562</v>
      </c>
      <c r="V950" s="7">
        <v>4.52032021298541E-4</v>
      </c>
    </row>
    <row r="951" spans="1:22" x14ac:dyDescent="0.35">
      <c r="A951" s="24">
        <v>2017</v>
      </c>
      <c r="B951" s="17" t="s">
        <v>37</v>
      </c>
      <c r="C951" s="17" t="s">
        <v>38</v>
      </c>
      <c r="D951" s="17">
        <v>2004</v>
      </c>
      <c r="E951" s="17">
        <v>13</v>
      </c>
      <c r="F951" s="17">
        <v>92</v>
      </c>
      <c r="G951" s="17">
        <v>17</v>
      </c>
      <c r="H951" s="17">
        <v>109</v>
      </c>
      <c r="I951" s="17" t="b">
        <v>1</v>
      </c>
      <c r="J951" s="25">
        <v>0.155963302752294</v>
      </c>
      <c r="K951">
        <f t="shared" si="70"/>
        <v>2.1282411746329272E-4</v>
      </c>
      <c r="L951">
        <f t="shared" si="71"/>
        <v>1.4588492638490541E-2</v>
      </c>
      <c r="M951">
        <f t="shared" si="72"/>
        <v>2.2752694940765127E-3</v>
      </c>
      <c r="N951">
        <f t="shared" si="73"/>
        <v>1.4588492638490541E-2</v>
      </c>
      <c r="O951">
        <f t="shared" si="74"/>
        <v>0.18965040430037705</v>
      </c>
      <c r="Q951" s="7">
        <v>925</v>
      </c>
      <c r="R951" s="7">
        <v>2.5611355900622334E-3</v>
      </c>
      <c r="S951" s="7">
        <v>3.7141289882720906E-4</v>
      </c>
      <c r="U951" s="7">
        <v>20.260793337716411</v>
      </c>
      <c r="V951" s="7">
        <v>4.52032021298541E-4</v>
      </c>
    </row>
    <row r="952" spans="1:22" x14ac:dyDescent="0.35">
      <c r="A952" s="3">
        <v>2016</v>
      </c>
      <c r="B952" s="13" t="s">
        <v>52</v>
      </c>
      <c r="C952" s="13" t="s">
        <v>62</v>
      </c>
      <c r="D952" s="13">
        <v>2003</v>
      </c>
      <c r="E952" s="14">
        <v>13</v>
      </c>
      <c r="F952" s="13">
        <v>65</v>
      </c>
      <c r="G952" s="13">
        <v>12</v>
      </c>
      <c r="H952" s="13">
        <v>77</v>
      </c>
      <c r="I952" s="13" t="b">
        <v>1</v>
      </c>
      <c r="J952" s="4">
        <v>0.15584415584415601</v>
      </c>
      <c r="K952">
        <f t="shared" si="70"/>
        <v>1.5034364261168386E-4</v>
      </c>
      <c r="L952">
        <f t="shared" si="71"/>
        <v>1.2261469838958291E-2</v>
      </c>
      <c r="M952">
        <f t="shared" si="72"/>
        <v>1.9108784164610342E-3</v>
      </c>
      <c r="N952">
        <f t="shared" si="73"/>
        <v>1.2261469838958291E-2</v>
      </c>
      <c r="O952">
        <f t="shared" si="74"/>
        <v>0.15939910790645778</v>
      </c>
      <c r="Q952" s="7">
        <v>926</v>
      </c>
      <c r="R952" s="7">
        <v>1.8109963432712149E-3</v>
      </c>
      <c r="S952" s="7">
        <v>2.626285793808727E-4</v>
      </c>
      <c r="U952" s="7">
        <v>20.282708744247202</v>
      </c>
      <c r="V952" s="7">
        <v>4.5738169888657419E-4</v>
      </c>
    </row>
    <row r="953" spans="1:22" x14ac:dyDescent="0.35">
      <c r="A953" s="24">
        <v>2014</v>
      </c>
      <c r="B953" s="17" t="s">
        <v>102</v>
      </c>
      <c r="C953" s="17" t="s">
        <v>103</v>
      </c>
      <c r="D953" s="17">
        <v>2003</v>
      </c>
      <c r="E953" s="17">
        <v>11</v>
      </c>
      <c r="F953" s="17">
        <v>141</v>
      </c>
      <c r="G953" s="17">
        <v>26</v>
      </c>
      <c r="H953" s="17">
        <v>167</v>
      </c>
      <c r="I953" s="17" t="b">
        <v>1</v>
      </c>
      <c r="J953" s="25">
        <v>0.155688622754491</v>
      </c>
      <c r="K953">
        <f t="shared" si="70"/>
        <v>3.2606997813183379E-4</v>
      </c>
      <c r="L953">
        <f t="shared" si="71"/>
        <v>1.8057407846416768E-2</v>
      </c>
      <c r="M953">
        <f t="shared" si="72"/>
        <v>2.8113329581247659E-3</v>
      </c>
      <c r="N953">
        <f t="shared" si="73"/>
        <v>1.8057407846416768E-2</v>
      </c>
      <c r="O953">
        <f t="shared" si="74"/>
        <v>0.19863148631058444</v>
      </c>
      <c r="Q953" s="7">
        <v>927</v>
      </c>
      <c r="R953" s="7">
        <v>1.0166145830203532E-3</v>
      </c>
      <c r="S953" s="7">
        <v>1.0570103396317343E-3</v>
      </c>
      <c r="U953" s="7">
        <v>20.304624150777993</v>
      </c>
      <c r="V953" s="7">
        <v>4.5738169888657419E-4</v>
      </c>
    </row>
    <row r="954" spans="1:22" x14ac:dyDescent="0.35">
      <c r="A954" s="5">
        <v>2013</v>
      </c>
      <c r="B954" s="14" t="s">
        <v>67</v>
      </c>
      <c r="C954" s="14" t="s">
        <v>145</v>
      </c>
      <c r="D954" s="14">
        <v>1998</v>
      </c>
      <c r="E954" s="14">
        <v>15</v>
      </c>
      <c r="F954" s="14">
        <v>114</v>
      </c>
      <c r="G954" s="14">
        <v>21</v>
      </c>
      <c r="H954" s="14">
        <v>135</v>
      </c>
      <c r="I954" s="14" t="b">
        <v>1</v>
      </c>
      <c r="J954" s="6">
        <v>0.155555555555556</v>
      </c>
      <c r="K954">
        <f t="shared" si="70"/>
        <v>2.6358950328022495E-4</v>
      </c>
      <c r="L954">
        <f t="shared" si="71"/>
        <v>1.6235439731655713E-2</v>
      </c>
      <c r="M954">
        <f t="shared" si="72"/>
        <v>2.5255128471464512E-3</v>
      </c>
      <c r="N954">
        <f t="shared" si="73"/>
        <v>1.6235439731655713E-2</v>
      </c>
      <c r="O954">
        <f t="shared" si="74"/>
        <v>0.2435315959748357</v>
      </c>
      <c r="Q954" s="7">
        <v>928</v>
      </c>
      <c r="R954" s="7">
        <v>1.5241241951083912E-3</v>
      </c>
      <c r="S954" s="7">
        <v>1.0739756354416516E-3</v>
      </c>
      <c r="U954" s="7">
        <v>20.326539557308784</v>
      </c>
      <c r="V954" s="7">
        <v>4.5943735732903673E-4</v>
      </c>
    </row>
    <row r="955" spans="1:22" x14ac:dyDescent="0.35">
      <c r="A955" s="3">
        <v>2014</v>
      </c>
      <c r="B955" s="13" t="s">
        <v>24</v>
      </c>
      <c r="C955" s="13" t="s">
        <v>122</v>
      </c>
      <c r="D955" s="13">
        <v>2005</v>
      </c>
      <c r="E955" s="17">
        <v>9</v>
      </c>
      <c r="F955" s="13">
        <v>114</v>
      </c>
      <c r="G955" s="13">
        <v>21</v>
      </c>
      <c r="H955" s="13">
        <v>135</v>
      </c>
      <c r="I955" s="13" t="b">
        <v>1</v>
      </c>
      <c r="J955" s="4">
        <v>0.155555555555556</v>
      </c>
      <c r="K955">
        <f t="shared" si="70"/>
        <v>2.6358950328022495E-4</v>
      </c>
      <c r="L955">
        <f t="shared" si="71"/>
        <v>1.6235439731655713E-2</v>
      </c>
      <c r="M955">
        <f t="shared" si="72"/>
        <v>2.5255128471464512E-3</v>
      </c>
      <c r="N955">
        <f t="shared" si="73"/>
        <v>1.6235439731655713E-2</v>
      </c>
      <c r="O955">
        <f t="shared" si="74"/>
        <v>0.1461189575849014</v>
      </c>
      <c r="Q955" s="7">
        <v>929</v>
      </c>
      <c r="R955" s="7">
        <v>1.6060963313418225E-3</v>
      </c>
      <c r="S955" s="7">
        <v>2.3103767703973278E-4</v>
      </c>
      <c r="U955" s="7">
        <v>20.348454963839576</v>
      </c>
      <c r="V955" s="7">
        <v>4.601287608162535E-4</v>
      </c>
    </row>
    <row r="956" spans="1:22" x14ac:dyDescent="0.35">
      <c r="A956" s="3">
        <v>2015</v>
      </c>
      <c r="B956" s="13" t="s">
        <v>24</v>
      </c>
      <c r="C956" s="13" t="s">
        <v>122</v>
      </c>
      <c r="D956" s="13">
        <v>2005</v>
      </c>
      <c r="E956" s="14">
        <v>10</v>
      </c>
      <c r="F956" s="13">
        <v>114</v>
      </c>
      <c r="G956" s="13">
        <v>21</v>
      </c>
      <c r="H956" s="13">
        <v>135</v>
      </c>
      <c r="I956" s="13" t="b">
        <v>1</v>
      </c>
      <c r="J956" s="4">
        <v>0.155555555555556</v>
      </c>
      <c r="K956">
        <f t="shared" si="70"/>
        <v>2.6358950328022495E-4</v>
      </c>
      <c r="L956">
        <f t="shared" si="71"/>
        <v>1.6235439731655713E-2</v>
      </c>
      <c r="M956">
        <f t="shared" si="72"/>
        <v>2.5255128471464512E-3</v>
      </c>
      <c r="N956">
        <f t="shared" si="73"/>
        <v>1.6235439731655713E-2</v>
      </c>
      <c r="O956">
        <f t="shared" si="74"/>
        <v>0.16235439731655713</v>
      </c>
      <c r="Q956" s="7">
        <v>930</v>
      </c>
      <c r="R956" s="7">
        <v>2.1513592041124204E-3</v>
      </c>
      <c r="S956" s="7">
        <v>6.2332147482506255E-5</v>
      </c>
      <c r="U956" s="7">
        <v>20.370370370370367</v>
      </c>
      <c r="V956" s="7">
        <v>4.601287608162535E-4</v>
      </c>
    </row>
    <row r="957" spans="1:22" x14ac:dyDescent="0.35">
      <c r="A957" s="3">
        <v>2014</v>
      </c>
      <c r="B957" s="13" t="s">
        <v>33</v>
      </c>
      <c r="C957" s="13" t="s">
        <v>203</v>
      </c>
      <c r="D957" s="13">
        <v>2001</v>
      </c>
      <c r="E957" s="17">
        <v>13</v>
      </c>
      <c r="F957" s="13">
        <v>76</v>
      </c>
      <c r="G957" s="13">
        <v>14</v>
      </c>
      <c r="H957" s="13">
        <v>90</v>
      </c>
      <c r="I957" s="13" t="b">
        <v>1</v>
      </c>
      <c r="J957" s="4">
        <v>0.155555555555556</v>
      </c>
      <c r="K957">
        <f t="shared" si="70"/>
        <v>1.7572633552014996E-4</v>
      </c>
      <c r="L957">
        <f t="shared" si="71"/>
        <v>1.3256181030755048E-2</v>
      </c>
      <c r="M957">
        <f t="shared" si="72"/>
        <v>2.0620726047841246E-3</v>
      </c>
      <c r="N957">
        <f t="shared" si="73"/>
        <v>1.3256181030755048E-2</v>
      </c>
      <c r="O957">
        <f t="shared" si="74"/>
        <v>0.17233035339981562</v>
      </c>
      <c r="Q957" s="7">
        <v>931</v>
      </c>
      <c r="R957" s="7">
        <v>6.1923222877343384E-4</v>
      </c>
      <c r="S957" s="7">
        <v>9.4608393739335241E-4</v>
      </c>
      <c r="U957" s="7">
        <v>20.392285776901158</v>
      </c>
      <c r="V957" s="7">
        <v>4.601287608162535E-4</v>
      </c>
    </row>
    <row r="958" spans="1:22" x14ac:dyDescent="0.35">
      <c r="A958" s="5">
        <v>2016</v>
      </c>
      <c r="B958" s="14" t="s">
        <v>24</v>
      </c>
      <c r="C958" s="14" t="s">
        <v>65</v>
      </c>
      <c r="D958" s="14">
        <v>2005</v>
      </c>
      <c r="E958" s="14">
        <v>11</v>
      </c>
      <c r="F958" s="14">
        <v>76</v>
      </c>
      <c r="G958" s="14">
        <v>14</v>
      </c>
      <c r="H958" s="14">
        <v>90</v>
      </c>
      <c r="I958" s="14" t="b">
        <v>1</v>
      </c>
      <c r="J958" s="6">
        <v>0.155555555555556</v>
      </c>
      <c r="K958">
        <f t="shared" si="70"/>
        <v>1.7572633552014996E-4</v>
      </c>
      <c r="L958">
        <f t="shared" si="71"/>
        <v>1.3256181030755048E-2</v>
      </c>
      <c r="M958">
        <f t="shared" si="72"/>
        <v>2.0620726047841246E-3</v>
      </c>
      <c r="N958">
        <f t="shared" si="73"/>
        <v>1.3256181030755048E-2</v>
      </c>
      <c r="O958">
        <f t="shared" si="74"/>
        <v>0.14581799133830553</v>
      </c>
      <c r="Q958" s="7">
        <v>932</v>
      </c>
      <c r="R958" s="7">
        <v>1.5212406819959863E-3</v>
      </c>
      <c r="S958" s="7">
        <v>4.4075484170799997E-5</v>
      </c>
      <c r="U958" s="7">
        <v>20.414201183431949</v>
      </c>
      <c r="V958" s="7">
        <v>4.601287608162535E-4</v>
      </c>
    </row>
    <row r="959" spans="1:22" x14ac:dyDescent="0.35">
      <c r="A959" s="3">
        <v>2017</v>
      </c>
      <c r="B959" s="13" t="s">
        <v>24</v>
      </c>
      <c r="C959" s="13" t="s">
        <v>49</v>
      </c>
      <c r="D959" s="13">
        <v>2004</v>
      </c>
      <c r="E959" s="17">
        <v>13</v>
      </c>
      <c r="F959" s="13">
        <v>136</v>
      </c>
      <c r="G959" s="13">
        <v>25</v>
      </c>
      <c r="H959" s="13">
        <v>161</v>
      </c>
      <c r="I959" s="13" t="b">
        <v>1</v>
      </c>
      <c r="J959" s="4">
        <v>0.15527950310558999</v>
      </c>
      <c r="K959">
        <f t="shared" si="70"/>
        <v>3.1435488909715715E-4</v>
      </c>
      <c r="L959">
        <f t="shared" si="71"/>
        <v>1.7730056094021732E-2</v>
      </c>
      <c r="M959">
        <f t="shared" si="72"/>
        <v>2.7531143003139322E-3</v>
      </c>
      <c r="N959">
        <f t="shared" si="73"/>
        <v>1.7730056094021732E-2</v>
      </c>
      <c r="O959">
        <f t="shared" si="74"/>
        <v>0.23049072922228253</v>
      </c>
      <c r="Q959" s="7">
        <v>933</v>
      </c>
      <c r="R959" s="7">
        <v>1.2205711975884687E-3</v>
      </c>
      <c r="S959" s="7">
        <v>3.447449685783175E-4</v>
      </c>
      <c r="U959" s="7">
        <v>20.43611658996274</v>
      </c>
      <c r="V959" s="7">
        <v>4.6099742075661113E-4</v>
      </c>
    </row>
    <row r="960" spans="1:22" x14ac:dyDescent="0.35">
      <c r="A960" s="5">
        <v>2014</v>
      </c>
      <c r="B960" s="14" t="s">
        <v>24</v>
      </c>
      <c r="C960" s="14" t="s">
        <v>41</v>
      </c>
      <c r="D960" s="14">
        <v>1999</v>
      </c>
      <c r="E960" s="14">
        <v>15</v>
      </c>
      <c r="F960" s="14">
        <v>185</v>
      </c>
      <c r="G960" s="14">
        <v>34</v>
      </c>
      <c r="H960" s="14">
        <v>219</v>
      </c>
      <c r="I960" s="14" t="b">
        <v>1</v>
      </c>
      <c r="J960" s="6">
        <v>0.15525114155251099</v>
      </c>
      <c r="K960">
        <f t="shared" si="70"/>
        <v>4.2760074976569824E-4</v>
      </c>
      <c r="L960">
        <f t="shared" si="71"/>
        <v>2.0678509370012584E-2</v>
      </c>
      <c r="M960">
        <f t="shared" si="72"/>
        <v>3.2103621852987486E-3</v>
      </c>
      <c r="N960">
        <f t="shared" si="73"/>
        <v>2.0678509370012584E-2</v>
      </c>
      <c r="O960">
        <f t="shared" si="74"/>
        <v>0.31017764055018876</v>
      </c>
      <c r="Q960" s="7">
        <v>934</v>
      </c>
      <c r="R960" s="7">
        <v>1.7488864633598061E-3</v>
      </c>
      <c r="S960" s="7">
        <v>2.4500483351062169E-4</v>
      </c>
      <c r="U960" s="7">
        <v>20.458031996493531</v>
      </c>
      <c r="V960" s="7">
        <v>4.6292592190426554E-4</v>
      </c>
    </row>
    <row r="961" spans="1:22" x14ac:dyDescent="0.35">
      <c r="A961" s="3">
        <v>2017</v>
      </c>
      <c r="B961" s="13" t="s">
        <v>30</v>
      </c>
      <c r="C961" s="13" t="s">
        <v>127</v>
      </c>
      <c r="D961" s="13">
        <v>2002</v>
      </c>
      <c r="E961" s="17">
        <v>15</v>
      </c>
      <c r="F961" s="13">
        <v>98</v>
      </c>
      <c r="G961" s="13">
        <v>18</v>
      </c>
      <c r="H961" s="13">
        <v>116</v>
      </c>
      <c r="I961" s="13" t="b">
        <v>1</v>
      </c>
      <c r="J961" s="4">
        <v>0.15517241379310301</v>
      </c>
      <c r="K961">
        <f t="shared" si="70"/>
        <v>2.2649172133708216E-4</v>
      </c>
      <c r="L961">
        <f t="shared" si="71"/>
        <v>1.5049641900626146E-2</v>
      </c>
      <c r="M961">
        <f t="shared" si="72"/>
        <v>2.3352892604419813E-3</v>
      </c>
      <c r="N961">
        <f t="shared" si="73"/>
        <v>1.5049641900626146E-2</v>
      </c>
      <c r="O961">
        <f t="shared" si="74"/>
        <v>0.2257446285093922</v>
      </c>
      <c r="Q961" s="7">
        <v>935</v>
      </c>
      <c r="R961" s="7">
        <v>7.8996438132153239E-4</v>
      </c>
      <c r="S961" s="7">
        <v>1.2039269155488955E-3</v>
      </c>
      <c r="U961" s="7">
        <v>20.479947403024322</v>
      </c>
      <c r="V961" s="7">
        <v>4.6292592190426554E-4</v>
      </c>
    </row>
    <row r="962" spans="1:22" x14ac:dyDescent="0.35">
      <c r="A962" s="5">
        <v>2014</v>
      </c>
      <c r="B962" s="14" t="s">
        <v>128</v>
      </c>
      <c r="C962" s="14" t="s">
        <v>173</v>
      </c>
      <c r="D962" s="14">
        <v>2004</v>
      </c>
      <c r="E962" s="14">
        <v>10</v>
      </c>
      <c r="F962" s="14">
        <v>49</v>
      </c>
      <c r="G962" s="14">
        <v>9</v>
      </c>
      <c r="H962" s="14">
        <v>58</v>
      </c>
      <c r="I962" s="14" t="b">
        <v>1</v>
      </c>
      <c r="J962" s="6">
        <v>0.15517241379310301</v>
      </c>
      <c r="K962">
        <f t="shared" si="70"/>
        <v>1.1324586066854108E-4</v>
      </c>
      <c r="L962">
        <f t="shared" si="71"/>
        <v>1.064170384236195E-2</v>
      </c>
      <c r="M962">
        <f t="shared" si="72"/>
        <v>1.6512988720906428E-3</v>
      </c>
      <c r="N962">
        <f t="shared" si="73"/>
        <v>1.064170384236195E-2</v>
      </c>
      <c r="O962">
        <f t="shared" si="74"/>
        <v>0.10641703842361949</v>
      </c>
      <c r="Q962" s="7">
        <v>936</v>
      </c>
      <c r="R962" s="7">
        <v>1.173533214136842E-3</v>
      </c>
      <c r="S962" s="7">
        <v>8.2035808273358581E-4</v>
      </c>
      <c r="U962" s="7">
        <v>20.501862809555114</v>
      </c>
      <c r="V962" s="7">
        <v>4.6292592190426554E-4</v>
      </c>
    </row>
    <row r="963" spans="1:22" x14ac:dyDescent="0.35">
      <c r="A963" s="24">
        <v>2015</v>
      </c>
      <c r="B963" s="17" t="s">
        <v>24</v>
      </c>
      <c r="C963" s="17" t="s">
        <v>295</v>
      </c>
      <c r="D963" s="17">
        <v>2003</v>
      </c>
      <c r="E963" s="17">
        <v>12</v>
      </c>
      <c r="F963" s="17">
        <v>49</v>
      </c>
      <c r="G963" s="17">
        <v>9</v>
      </c>
      <c r="H963" s="17">
        <v>58</v>
      </c>
      <c r="I963" s="17" t="b">
        <v>1</v>
      </c>
      <c r="J963" s="25">
        <v>0.15517241379310301</v>
      </c>
      <c r="K963">
        <f t="shared" si="70"/>
        <v>1.1324586066854108E-4</v>
      </c>
      <c r="L963">
        <f t="shared" si="71"/>
        <v>1.064170384236195E-2</v>
      </c>
      <c r="M963">
        <f t="shared" si="72"/>
        <v>1.6512988720906428E-3</v>
      </c>
      <c r="N963">
        <f t="shared" si="73"/>
        <v>1.064170384236195E-2</v>
      </c>
      <c r="O963">
        <f t="shared" si="74"/>
        <v>0.12770044610834341</v>
      </c>
      <c r="Q963" s="7">
        <v>937</v>
      </c>
      <c r="R963" s="7">
        <v>1.9406708797674609E-3</v>
      </c>
      <c r="S963" s="7">
        <v>5.3220417102966839E-5</v>
      </c>
      <c r="U963" s="7">
        <v>20.523778216085905</v>
      </c>
      <c r="V963" s="7">
        <v>4.6292592190426554E-4</v>
      </c>
    </row>
    <row r="964" spans="1:22" x14ac:dyDescent="0.35">
      <c r="A964" s="3">
        <v>2017</v>
      </c>
      <c r="B964" s="13" t="s">
        <v>24</v>
      </c>
      <c r="C964" s="13" t="s">
        <v>41</v>
      </c>
      <c r="D964" s="13">
        <v>2002</v>
      </c>
      <c r="E964" s="14">
        <v>15</v>
      </c>
      <c r="F964" s="13">
        <v>180</v>
      </c>
      <c r="G964" s="13">
        <v>33</v>
      </c>
      <c r="H964" s="13">
        <v>213</v>
      </c>
      <c r="I964" s="13" t="b">
        <v>1</v>
      </c>
      <c r="J964" s="4">
        <v>0.154929577464789</v>
      </c>
      <c r="K964">
        <f t="shared" ref="K964:K1027" si="75">H964/$H$1</f>
        <v>4.1588566073102155E-4</v>
      </c>
      <c r="L964">
        <f t="shared" ref="L964:L1027" si="76">SQRT(K964)</f>
        <v>2.0393274889801822E-2</v>
      </c>
      <c r="M964">
        <f t="shared" ref="M964:M1027" si="77">J964*L964</f>
        <v>3.1595214618002879E-3</v>
      </c>
      <c r="N964">
        <f t="shared" ref="N964:N1027" si="78">L964</f>
        <v>2.0393274889801822E-2</v>
      </c>
      <c r="O964">
        <f t="shared" ref="O964:O1027" si="79">E964*L964</f>
        <v>0.30589912334702735</v>
      </c>
      <c r="Q964" s="7">
        <v>938</v>
      </c>
      <c r="R964" s="7">
        <v>1.8125455724295021E-3</v>
      </c>
      <c r="S964" s="7">
        <v>1.2658630748972799E-3</v>
      </c>
      <c r="U964" s="7">
        <v>20.545693622616696</v>
      </c>
      <c r="V964" s="7">
        <v>4.6292592190426678E-4</v>
      </c>
    </row>
    <row r="965" spans="1:22" x14ac:dyDescent="0.35">
      <c r="A965" s="24">
        <v>2014</v>
      </c>
      <c r="B965" s="17" t="s">
        <v>30</v>
      </c>
      <c r="C965" s="17" t="s">
        <v>127</v>
      </c>
      <c r="D965" s="17">
        <v>2002</v>
      </c>
      <c r="E965" s="17">
        <v>12</v>
      </c>
      <c r="F965" s="17">
        <v>120</v>
      </c>
      <c r="G965" s="17">
        <v>22</v>
      </c>
      <c r="H965" s="17">
        <v>142</v>
      </c>
      <c r="I965" s="17" t="b">
        <v>1</v>
      </c>
      <c r="J965" s="25">
        <v>0.154929577464789</v>
      </c>
      <c r="K965">
        <f t="shared" si="75"/>
        <v>2.7725710715401439E-4</v>
      </c>
      <c r="L965">
        <f t="shared" si="76"/>
        <v>1.6651039221442437E-2</v>
      </c>
      <c r="M965">
        <f t="shared" si="77"/>
        <v>2.5797384709277059E-3</v>
      </c>
      <c r="N965">
        <f t="shared" si="78"/>
        <v>1.6651039221442437E-2</v>
      </c>
      <c r="O965">
        <f t="shared" si="79"/>
        <v>0.19981247065730923</v>
      </c>
      <c r="Q965" s="7">
        <v>939</v>
      </c>
      <c r="R965" s="7">
        <v>2.1619120428916973E-3</v>
      </c>
      <c r="S965" s="7">
        <v>5.9979233851560404E-4</v>
      </c>
      <c r="U965" s="7">
        <v>20.567609029147487</v>
      </c>
      <c r="V965" s="7">
        <v>4.6416582519764372E-4</v>
      </c>
    </row>
    <row r="966" spans="1:22" x14ac:dyDescent="0.35">
      <c r="A966" s="3">
        <v>2013</v>
      </c>
      <c r="B966" s="13" t="s">
        <v>79</v>
      </c>
      <c r="C966" s="13" t="s">
        <v>266</v>
      </c>
      <c r="D966" s="13">
        <v>2003</v>
      </c>
      <c r="E966" s="14">
        <v>10</v>
      </c>
      <c r="F966" s="13">
        <v>60</v>
      </c>
      <c r="G966" s="13">
        <v>11</v>
      </c>
      <c r="H966" s="13">
        <v>71</v>
      </c>
      <c r="I966" s="13" t="b">
        <v>1</v>
      </c>
      <c r="J966" s="4">
        <v>0.154929577464789</v>
      </c>
      <c r="K966">
        <f t="shared" si="75"/>
        <v>1.3862855357700719E-4</v>
      </c>
      <c r="L966">
        <f t="shared" si="76"/>
        <v>1.1774062747285119E-2</v>
      </c>
      <c r="M966">
        <f t="shared" si="77"/>
        <v>1.8241505664807962E-3</v>
      </c>
      <c r="N966">
        <f t="shared" si="78"/>
        <v>1.1774062747285119E-2</v>
      </c>
      <c r="O966">
        <f t="shared" si="79"/>
        <v>0.11774062747285119</v>
      </c>
      <c r="Q966" s="7">
        <v>940</v>
      </c>
      <c r="R966" s="7">
        <v>1.198904634940753E-3</v>
      </c>
      <c r="S966" s="7">
        <v>5.4775057892193562E-4</v>
      </c>
      <c r="U966" s="7">
        <v>20.589524435678278</v>
      </c>
      <c r="V966" s="7">
        <v>4.6416582519764372E-4</v>
      </c>
    </row>
    <row r="967" spans="1:22" x14ac:dyDescent="0.35">
      <c r="A967" s="24">
        <v>2013</v>
      </c>
      <c r="B967" s="17" t="s">
        <v>26</v>
      </c>
      <c r="C967" s="17" t="s">
        <v>201</v>
      </c>
      <c r="D967" s="17">
        <v>1998</v>
      </c>
      <c r="E967" s="17">
        <v>15</v>
      </c>
      <c r="F967" s="17">
        <v>60</v>
      </c>
      <c r="G967" s="17">
        <v>11</v>
      </c>
      <c r="H967" s="17">
        <v>71</v>
      </c>
      <c r="I967" s="17" t="b">
        <v>1</v>
      </c>
      <c r="J967" s="25">
        <v>0.154929577464789</v>
      </c>
      <c r="K967">
        <f t="shared" si="75"/>
        <v>1.3862855357700719E-4</v>
      </c>
      <c r="L967">
        <f t="shared" si="76"/>
        <v>1.1774062747285119E-2</v>
      </c>
      <c r="M967">
        <f t="shared" si="77"/>
        <v>1.8241505664807962E-3</v>
      </c>
      <c r="N967">
        <f t="shared" si="78"/>
        <v>1.1774062747285119E-2</v>
      </c>
      <c r="O967">
        <f t="shared" si="79"/>
        <v>0.17661094120927678</v>
      </c>
      <c r="Q967" s="7">
        <v>941</v>
      </c>
      <c r="R967" s="7">
        <v>8.6208744222809929E-4</v>
      </c>
      <c r="S967" s="7">
        <v>8.8456777163458929E-4</v>
      </c>
      <c r="U967" s="7">
        <v>20.611439842209069</v>
      </c>
      <c r="V967" s="7">
        <v>4.657747236967165E-4</v>
      </c>
    </row>
    <row r="968" spans="1:22" x14ac:dyDescent="0.35">
      <c r="A968" s="3">
        <v>2017</v>
      </c>
      <c r="B968" s="13" t="s">
        <v>98</v>
      </c>
      <c r="C968" s="13" t="s">
        <v>41</v>
      </c>
      <c r="D968" s="13">
        <v>2003</v>
      </c>
      <c r="E968" s="14">
        <v>14</v>
      </c>
      <c r="F968" s="13">
        <v>60</v>
      </c>
      <c r="G968" s="13">
        <v>11</v>
      </c>
      <c r="H968" s="13">
        <v>71</v>
      </c>
      <c r="I968" s="13" t="b">
        <v>1</v>
      </c>
      <c r="J968" s="4">
        <v>0.154929577464789</v>
      </c>
      <c r="K968">
        <f t="shared" si="75"/>
        <v>1.3862855357700719E-4</v>
      </c>
      <c r="L968">
        <f t="shared" si="76"/>
        <v>1.1774062747285119E-2</v>
      </c>
      <c r="M968">
        <f t="shared" si="77"/>
        <v>1.8241505664807962E-3</v>
      </c>
      <c r="N968">
        <f t="shared" si="78"/>
        <v>1.1774062747285119E-2</v>
      </c>
      <c r="O968">
        <f t="shared" si="79"/>
        <v>0.16483687846199166</v>
      </c>
      <c r="Q968" s="7">
        <v>942</v>
      </c>
      <c r="R968" s="7">
        <v>1.198904634940753E-3</v>
      </c>
      <c r="S968" s="7">
        <v>5.4775057892193562E-4</v>
      </c>
      <c r="U968" s="7">
        <v>20.633355248739861</v>
      </c>
      <c r="V968" s="7">
        <v>4.657747236967165E-4</v>
      </c>
    </row>
    <row r="969" spans="1:22" x14ac:dyDescent="0.35">
      <c r="A969" s="3">
        <v>2016</v>
      </c>
      <c r="B969" s="13" t="s">
        <v>118</v>
      </c>
      <c r="C969" s="13" t="s">
        <v>119</v>
      </c>
      <c r="D969" s="13">
        <v>2002</v>
      </c>
      <c r="E969" s="17">
        <v>14</v>
      </c>
      <c r="F969" s="13">
        <v>71</v>
      </c>
      <c r="G969" s="13">
        <v>13</v>
      </c>
      <c r="H969" s="13">
        <v>84</v>
      </c>
      <c r="I969" s="13" t="b">
        <v>1</v>
      </c>
      <c r="J969" s="4">
        <v>0.15476190476190499</v>
      </c>
      <c r="K969">
        <f t="shared" si="75"/>
        <v>1.6401124648547329E-4</v>
      </c>
      <c r="L969">
        <f t="shared" si="76"/>
        <v>1.2806687568824082E-2</v>
      </c>
      <c r="M969">
        <f t="shared" si="77"/>
        <v>1.9819873618418253E-3</v>
      </c>
      <c r="N969">
        <f t="shared" si="78"/>
        <v>1.2806687568824082E-2</v>
      </c>
      <c r="O969">
        <f t="shared" si="79"/>
        <v>0.17929362596353715</v>
      </c>
      <c r="Q969" s="7">
        <v>943</v>
      </c>
      <c r="R969" s="7">
        <v>1.7041304240097332E-3</v>
      </c>
      <c r="S969" s="7">
        <v>4.252478985295534E-5</v>
      </c>
      <c r="U969" s="7">
        <v>20.655270655270652</v>
      </c>
      <c r="V969" s="7">
        <v>4.6577472369671732E-4</v>
      </c>
    </row>
    <row r="970" spans="1:22" x14ac:dyDescent="0.35">
      <c r="A970" s="5">
        <v>2016</v>
      </c>
      <c r="B970" s="14" t="s">
        <v>33</v>
      </c>
      <c r="C970" s="14" t="s">
        <v>34</v>
      </c>
      <c r="D970" s="14">
        <v>2004</v>
      </c>
      <c r="E970" s="14">
        <v>12</v>
      </c>
      <c r="F970" s="14">
        <v>71</v>
      </c>
      <c r="G970" s="14">
        <v>13</v>
      </c>
      <c r="H970" s="14">
        <v>84</v>
      </c>
      <c r="I970" s="14" t="b">
        <v>1</v>
      </c>
      <c r="J970" s="6">
        <v>0.15476190476190499</v>
      </c>
      <c r="K970">
        <f t="shared" si="75"/>
        <v>1.6401124648547329E-4</v>
      </c>
      <c r="L970">
        <f t="shared" si="76"/>
        <v>1.2806687568824082E-2</v>
      </c>
      <c r="M970">
        <f t="shared" si="77"/>
        <v>1.9819873618418253E-3</v>
      </c>
      <c r="N970">
        <f t="shared" si="78"/>
        <v>1.2806687568824082E-2</v>
      </c>
      <c r="O970">
        <f t="shared" si="79"/>
        <v>0.15368025082588899</v>
      </c>
      <c r="Q970" s="7">
        <v>944</v>
      </c>
      <c r="R970" s="7">
        <v>1.8725390203660601E-3</v>
      </c>
      <c r="S970" s="7">
        <v>-1.2588380650337149E-4</v>
      </c>
      <c r="U970" s="7">
        <v>20.677186061801443</v>
      </c>
      <c r="V970" s="7">
        <v>4.6740046938556837E-4</v>
      </c>
    </row>
    <row r="971" spans="1:22" x14ac:dyDescent="0.35">
      <c r="A971" s="3">
        <v>2013</v>
      </c>
      <c r="B971" s="13" t="s">
        <v>102</v>
      </c>
      <c r="C971" s="13" t="s">
        <v>103</v>
      </c>
      <c r="D971" s="13">
        <v>2001</v>
      </c>
      <c r="E971" s="17">
        <v>12</v>
      </c>
      <c r="F971" s="13">
        <v>104</v>
      </c>
      <c r="G971" s="13">
        <v>19</v>
      </c>
      <c r="H971" s="13">
        <v>123</v>
      </c>
      <c r="I971" s="13" t="b">
        <v>1</v>
      </c>
      <c r="J971" s="4">
        <v>0.154471544715447</v>
      </c>
      <c r="K971">
        <f t="shared" si="75"/>
        <v>2.4015932521087159E-4</v>
      </c>
      <c r="L971">
        <f t="shared" si="76"/>
        <v>1.5497074730763597E-2</v>
      </c>
      <c r="M971">
        <f t="shared" si="77"/>
        <v>2.3938570722317727E-3</v>
      </c>
      <c r="N971">
        <f t="shared" si="78"/>
        <v>1.5497074730763597E-2</v>
      </c>
      <c r="O971">
        <f t="shared" si="79"/>
        <v>0.18596489676916317</v>
      </c>
      <c r="Q971" s="7">
        <v>945</v>
      </c>
      <c r="R971" s="7">
        <v>1.5295578101861126E-3</v>
      </c>
      <c r="S971" s="7">
        <v>1.0593125068936375E-3</v>
      </c>
      <c r="U971" s="7">
        <v>20.699101468332234</v>
      </c>
      <c r="V971" s="7">
        <v>4.6867677497416856E-4</v>
      </c>
    </row>
    <row r="972" spans="1:22" x14ac:dyDescent="0.35">
      <c r="A972" s="3">
        <v>2013</v>
      </c>
      <c r="B972" s="13" t="s">
        <v>24</v>
      </c>
      <c r="C972" s="13" t="s">
        <v>46</v>
      </c>
      <c r="D972" s="13">
        <v>2005</v>
      </c>
      <c r="E972" s="14">
        <v>8</v>
      </c>
      <c r="F972" s="13">
        <v>219</v>
      </c>
      <c r="G972" s="13">
        <v>40</v>
      </c>
      <c r="H972" s="13">
        <v>259</v>
      </c>
      <c r="I972" s="13" t="b">
        <v>1</v>
      </c>
      <c r="J972" s="4">
        <v>0.15444015444015399</v>
      </c>
      <c r="K972">
        <f t="shared" si="75"/>
        <v>5.0570134333020932E-4</v>
      </c>
      <c r="L972">
        <f t="shared" si="76"/>
        <v>2.2487804324348996E-2</v>
      </c>
      <c r="M972">
        <f t="shared" si="77"/>
        <v>3.4730199728724219E-3</v>
      </c>
      <c r="N972">
        <f t="shared" si="78"/>
        <v>2.2487804324348996E-2</v>
      </c>
      <c r="O972">
        <f t="shared" si="79"/>
        <v>0.17990243459479197</v>
      </c>
      <c r="Q972" s="7">
        <v>946</v>
      </c>
      <c r="R972" s="7">
        <v>2.0294931310693405E-3</v>
      </c>
      <c r="S972" s="7">
        <v>5.5937718601040956E-4</v>
      </c>
      <c r="U972" s="7">
        <v>20.721016874863025</v>
      </c>
      <c r="V972" s="7">
        <v>4.6867677497416856E-4</v>
      </c>
    </row>
    <row r="973" spans="1:22" x14ac:dyDescent="0.35">
      <c r="A973" s="24">
        <v>2014</v>
      </c>
      <c r="B973" s="17" t="s">
        <v>30</v>
      </c>
      <c r="C973" s="17" t="s">
        <v>127</v>
      </c>
      <c r="D973" s="17">
        <v>1999</v>
      </c>
      <c r="E973" s="17">
        <v>15</v>
      </c>
      <c r="F973" s="17">
        <v>126</v>
      </c>
      <c r="G973" s="17">
        <v>23</v>
      </c>
      <c r="H973" s="17">
        <v>149</v>
      </c>
      <c r="I973" s="17" t="b">
        <v>1</v>
      </c>
      <c r="J973" s="25">
        <v>0.15436241610738299</v>
      </c>
      <c r="K973">
        <f t="shared" si="75"/>
        <v>2.9092471102780382E-4</v>
      </c>
      <c r="L973">
        <f t="shared" si="76"/>
        <v>1.7056515207620922E-2</v>
      </c>
      <c r="M973">
        <f t="shared" si="77"/>
        <v>2.6328848978206866E-3</v>
      </c>
      <c r="N973">
        <f t="shared" si="78"/>
        <v>1.7056515207620922E-2</v>
      </c>
      <c r="O973">
        <f t="shared" si="79"/>
        <v>0.25584772811431383</v>
      </c>
      <c r="Q973" s="7">
        <v>947</v>
      </c>
      <c r="R973" s="7">
        <v>9.0527747120607808E-4</v>
      </c>
      <c r="S973" s="7">
        <v>1.3699920228704347E-3</v>
      </c>
      <c r="U973" s="7">
        <v>20.742932281393816</v>
      </c>
      <c r="V973" s="7">
        <v>4.6904335835049049E-4</v>
      </c>
    </row>
    <row r="974" spans="1:22" x14ac:dyDescent="0.35">
      <c r="A974" s="3">
        <v>2015</v>
      </c>
      <c r="B974" s="13" t="s">
        <v>24</v>
      </c>
      <c r="C974" s="13" t="s">
        <v>29</v>
      </c>
      <c r="D974" s="13">
        <v>2004</v>
      </c>
      <c r="E974" s="14">
        <v>11</v>
      </c>
      <c r="F974" s="13">
        <v>132</v>
      </c>
      <c r="G974" s="13">
        <v>24</v>
      </c>
      <c r="H974" s="13">
        <v>156</v>
      </c>
      <c r="I974" s="13" t="b">
        <v>1</v>
      </c>
      <c r="J974" s="4">
        <v>0.15384615384615399</v>
      </c>
      <c r="K974">
        <f t="shared" si="75"/>
        <v>3.0459231490159326E-4</v>
      </c>
      <c r="L974">
        <f t="shared" si="76"/>
        <v>1.7452573303143388E-2</v>
      </c>
      <c r="M974">
        <f t="shared" si="77"/>
        <v>2.6850112774066777E-3</v>
      </c>
      <c r="N974">
        <f t="shared" si="78"/>
        <v>1.7452573303143388E-2</v>
      </c>
      <c r="O974">
        <f t="shared" si="79"/>
        <v>0.19197830633457727</v>
      </c>
      <c r="Q974" s="7">
        <v>948</v>
      </c>
      <c r="R974" s="7">
        <v>2.2239554947276639E-3</v>
      </c>
      <c r="S974" s="7">
        <v>5.1313999348848779E-5</v>
      </c>
      <c r="U974" s="7">
        <v>20.764847687924608</v>
      </c>
      <c r="V974" s="7">
        <v>4.6904335835049049E-4</v>
      </c>
    </row>
    <row r="975" spans="1:22" x14ac:dyDescent="0.35">
      <c r="A975" s="3">
        <v>2016</v>
      </c>
      <c r="B975" s="13" t="s">
        <v>67</v>
      </c>
      <c r="C975" s="13" t="s">
        <v>68</v>
      </c>
      <c r="D975" s="13">
        <v>2007</v>
      </c>
      <c r="E975" s="17">
        <v>9</v>
      </c>
      <c r="F975" s="13">
        <v>121</v>
      </c>
      <c r="G975" s="13">
        <v>22</v>
      </c>
      <c r="H975" s="13">
        <v>143</v>
      </c>
      <c r="I975" s="13" t="b">
        <v>1</v>
      </c>
      <c r="J975" s="4">
        <v>0.15384615384615399</v>
      </c>
      <c r="K975">
        <f t="shared" si="75"/>
        <v>2.7920962199312713E-4</v>
      </c>
      <c r="L975">
        <f t="shared" si="76"/>
        <v>1.6709566780534053E-2</v>
      </c>
      <c r="M975">
        <f t="shared" si="77"/>
        <v>2.570702581620626E-3</v>
      </c>
      <c r="N975">
        <f t="shared" si="78"/>
        <v>1.6709566780534053E-2</v>
      </c>
      <c r="O975">
        <f t="shared" si="79"/>
        <v>0.15038610102480648</v>
      </c>
      <c r="Q975" s="7">
        <v>949</v>
      </c>
      <c r="R975" s="7">
        <v>2.0041758241407335E-3</v>
      </c>
      <c r="S975" s="7">
        <v>2.7109366993577919E-4</v>
      </c>
      <c r="U975" s="7">
        <v>20.786763094455399</v>
      </c>
      <c r="V975" s="7">
        <v>4.7070369401450016E-4</v>
      </c>
    </row>
    <row r="976" spans="1:22" x14ac:dyDescent="0.35">
      <c r="A976" s="3">
        <v>2013</v>
      </c>
      <c r="B976" s="13" t="s">
        <v>67</v>
      </c>
      <c r="C976" s="13" t="s">
        <v>77</v>
      </c>
      <c r="D976" s="13">
        <v>2002</v>
      </c>
      <c r="E976" s="14">
        <v>11</v>
      </c>
      <c r="F976" s="13">
        <v>99</v>
      </c>
      <c r="G976" s="13">
        <v>18</v>
      </c>
      <c r="H976" s="13">
        <v>117</v>
      </c>
      <c r="I976" s="13" t="b">
        <v>1</v>
      </c>
      <c r="J976" s="4">
        <v>0.15384615384615399</v>
      </c>
      <c r="K976">
        <f t="shared" si="75"/>
        <v>2.2844423617619493E-4</v>
      </c>
      <c r="L976">
        <f t="shared" si="76"/>
        <v>1.5114371841932265E-2</v>
      </c>
      <c r="M976">
        <f t="shared" si="77"/>
        <v>2.3252879756818891E-3</v>
      </c>
      <c r="N976">
        <f t="shared" si="78"/>
        <v>1.5114371841932265E-2</v>
      </c>
      <c r="O976">
        <f t="shared" si="79"/>
        <v>0.1662580902612549</v>
      </c>
      <c r="Q976" s="7">
        <v>950</v>
      </c>
      <c r="R976" s="7">
        <v>1.6844880433249227E-3</v>
      </c>
      <c r="S976" s="7">
        <v>2.2639037313611156E-4</v>
      </c>
      <c r="U976" s="7">
        <v>20.80867850098619</v>
      </c>
      <c r="V976" s="7">
        <v>4.7070369401450016E-4</v>
      </c>
    </row>
    <row r="977" spans="1:22" x14ac:dyDescent="0.35">
      <c r="A977" s="3">
        <v>2016</v>
      </c>
      <c r="B977" s="13" t="s">
        <v>24</v>
      </c>
      <c r="C977" s="13" t="s">
        <v>29</v>
      </c>
      <c r="D977" s="13">
        <v>2002</v>
      </c>
      <c r="E977" s="17">
        <v>14</v>
      </c>
      <c r="F977" s="13">
        <v>77</v>
      </c>
      <c r="G977" s="13">
        <v>14</v>
      </c>
      <c r="H977" s="13">
        <v>91</v>
      </c>
      <c r="I977" s="13" t="b">
        <v>1</v>
      </c>
      <c r="J977" s="4">
        <v>0.15384615384615399</v>
      </c>
      <c r="K977">
        <f t="shared" si="75"/>
        <v>1.7767885035926273E-4</v>
      </c>
      <c r="L977">
        <f t="shared" si="76"/>
        <v>1.3329623038903341E-2</v>
      </c>
      <c r="M977">
        <f t="shared" si="77"/>
        <v>2.050711236754362E-3</v>
      </c>
      <c r="N977">
        <f t="shared" si="78"/>
        <v>1.3329623038903341E-2</v>
      </c>
      <c r="O977">
        <f t="shared" si="79"/>
        <v>0.18661472254464678</v>
      </c>
      <c r="Q977" s="7">
        <v>951</v>
      </c>
      <c r="R977" s="7">
        <v>1.9366577929796514E-3</v>
      </c>
      <c r="S977" s="7">
        <v>8.7467516514511449E-4</v>
      </c>
      <c r="U977" s="7">
        <v>20.830593907516981</v>
      </c>
      <c r="V977" s="7">
        <v>4.7238178737273587E-4</v>
      </c>
    </row>
    <row r="978" spans="1:22" x14ac:dyDescent="0.35">
      <c r="A978" s="3">
        <v>2017</v>
      </c>
      <c r="B978" s="13" t="s">
        <v>30</v>
      </c>
      <c r="C978" s="13" t="s">
        <v>156</v>
      </c>
      <c r="D978" s="13">
        <v>2005</v>
      </c>
      <c r="E978" s="14">
        <v>12</v>
      </c>
      <c r="F978" s="13">
        <v>77</v>
      </c>
      <c r="G978" s="13">
        <v>14</v>
      </c>
      <c r="H978" s="13">
        <v>91</v>
      </c>
      <c r="I978" s="13" t="b">
        <v>1</v>
      </c>
      <c r="J978" s="4">
        <v>0.15384615384615399</v>
      </c>
      <c r="K978">
        <f t="shared" si="75"/>
        <v>1.7767885035926273E-4</v>
      </c>
      <c r="L978">
        <f t="shared" si="76"/>
        <v>1.3329623038903341E-2</v>
      </c>
      <c r="M978">
        <f t="shared" si="77"/>
        <v>2.050711236754362E-3</v>
      </c>
      <c r="N978">
        <f t="shared" si="78"/>
        <v>1.3329623038903341E-2</v>
      </c>
      <c r="O978">
        <f t="shared" si="79"/>
        <v>0.15995547646684011</v>
      </c>
      <c r="Q978" s="7">
        <v>952</v>
      </c>
      <c r="R978" s="7">
        <v>2.7196171653754882E-3</v>
      </c>
      <c r="S978" s="7">
        <v>-1.9410431822903694E-4</v>
      </c>
      <c r="U978" s="7">
        <v>20.852509314047772</v>
      </c>
      <c r="V978" s="7">
        <v>4.7238178737273587E-4</v>
      </c>
    </row>
    <row r="979" spans="1:22" x14ac:dyDescent="0.35">
      <c r="A979" s="24">
        <v>2014</v>
      </c>
      <c r="B979" s="17" t="s">
        <v>128</v>
      </c>
      <c r="C979" s="17" t="s">
        <v>173</v>
      </c>
      <c r="D979" s="17">
        <v>2006</v>
      </c>
      <c r="E979" s="17">
        <v>8</v>
      </c>
      <c r="F979" s="17">
        <v>66</v>
      </c>
      <c r="G979" s="17">
        <v>12</v>
      </c>
      <c r="H979" s="17">
        <v>78</v>
      </c>
      <c r="I979" s="17" t="b">
        <v>1</v>
      </c>
      <c r="J979" s="25">
        <v>0.15384615384615399</v>
      </c>
      <c r="K979">
        <f t="shared" si="75"/>
        <v>1.5229615745079663E-4</v>
      </c>
      <c r="L979">
        <f t="shared" si="76"/>
        <v>1.2340832931807991E-2</v>
      </c>
      <c r="M979">
        <f t="shared" si="77"/>
        <v>1.898589681816616E-3</v>
      </c>
      <c r="N979">
        <f t="shared" si="78"/>
        <v>1.2340832931807991E-2</v>
      </c>
      <c r="O979">
        <f t="shared" si="79"/>
        <v>9.8726663454463931E-2</v>
      </c>
      <c r="Q979" s="7">
        <v>953</v>
      </c>
      <c r="R979" s="7">
        <v>1.2520688650214913E-3</v>
      </c>
      <c r="S979" s="7">
        <v>1.2734439821249599E-3</v>
      </c>
      <c r="U979" s="7">
        <v>20.874424720578563</v>
      </c>
      <c r="V979" s="7">
        <v>4.7464742045415399E-4</v>
      </c>
    </row>
    <row r="980" spans="1:22" x14ac:dyDescent="0.35">
      <c r="A980" s="3">
        <v>2016</v>
      </c>
      <c r="B980" s="13" t="s">
        <v>79</v>
      </c>
      <c r="C980" s="13" t="s">
        <v>266</v>
      </c>
      <c r="D980" s="13">
        <v>2005</v>
      </c>
      <c r="E980" s="14">
        <v>11</v>
      </c>
      <c r="F980" s="13">
        <v>66</v>
      </c>
      <c r="G980" s="13">
        <v>12</v>
      </c>
      <c r="H980" s="13">
        <v>78</v>
      </c>
      <c r="I980" s="13" t="b">
        <v>1</v>
      </c>
      <c r="J980" s="4">
        <v>0.15384615384615399</v>
      </c>
      <c r="K980">
        <f t="shared" si="75"/>
        <v>1.5229615745079663E-4</v>
      </c>
      <c r="L980">
        <f t="shared" si="76"/>
        <v>1.2340832931807991E-2</v>
      </c>
      <c r="M980">
        <f t="shared" si="77"/>
        <v>1.898589681816616E-3</v>
      </c>
      <c r="N980">
        <f t="shared" si="78"/>
        <v>1.2340832931807991E-2</v>
      </c>
      <c r="O980">
        <f t="shared" si="79"/>
        <v>0.13574916224988789</v>
      </c>
      <c r="Q980" s="7">
        <v>954</v>
      </c>
      <c r="R980" s="7">
        <v>1.4966602484138242E-3</v>
      </c>
      <c r="S980" s="7">
        <v>1.0288525987326271E-3</v>
      </c>
      <c r="U980" s="7">
        <v>20.896340127109355</v>
      </c>
      <c r="V980" s="7">
        <v>4.7752584235343827E-4</v>
      </c>
    </row>
    <row r="981" spans="1:22" x14ac:dyDescent="0.35">
      <c r="A981" s="24">
        <v>2017</v>
      </c>
      <c r="B981" s="17" t="s">
        <v>30</v>
      </c>
      <c r="C981" s="17" t="s">
        <v>204</v>
      </c>
      <c r="D981" s="17">
        <v>2002</v>
      </c>
      <c r="E981" s="17">
        <v>15</v>
      </c>
      <c r="F981" s="17">
        <v>66</v>
      </c>
      <c r="G981" s="17">
        <v>12</v>
      </c>
      <c r="H981" s="17">
        <v>78</v>
      </c>
      <c r="I981" s="17" t="b">
        <v>1</v>
      </c>
      <c r="J981" s="25">
        <v>0.15384615384615399</v>
      </c>
      <c r="K981">
        <f t="shared" si="75"/>
        <v>1.5229615745079663E-4</v>
      </c>
      <c r="L981">
        <f t="shared" si="76"/>
        <v>1.2340832931807991E-2</v>
      </c>
      <c r="M981">
        <f t="shared" si="77"/>
        <v>1.898589681816616E-3</v>
      </c>
      <c r="N981">
        <f t="shared" si="78"/>
        <v>1.2340832931807991E-2</v>
      </c>
      <c r="O981">
        <f t="shared" si="79"/>
        <v>0.18511249397711987</v>
      </c>
      <c r="Q981" s="7">
        <v>955</v>
      </c>
      <c r="R981" s="7">
        <v>1.8211420604329954E-3</v>
      </c>
      <c r="S981" s="7">
        <v>2.4093054435112915E-4</v>
      </c>
      <c r="U981" s="7">
        <v>20.918255533640146</v>
      </c>
      <c r="V981" s="7">
        <v>4.7771960411525856E-4</v>
      </c>
    </row>
    <row r="982" spans="1:22" x14ac:dyDescent="0.35">
      <c r="A982" s="3">
        <v>2013</v>
      </c>
      <c r="B982" s="13" t="s">
        <v>52</v>
      </c>
      <c r="C982" s="13" t="s">
        <v>296</v>
      </c>
      <c r="D982" s="13">
        <v>2001</v>
      </c>
      <c r="E982" s="14">
        <v>12</v>
      </c>
      <c r="F982" s="13">
        <v>55</v>
      </c>
      <c r="G982" s="13">
        <v>10</v>
      </c>
      <c r="H982" s="13">
        <v>65</v>
      </c>
      <c r="I982" s="13" t="b">
        <v>1</v>
      </c>
      <c r="J982" s="4">
        <v>0.15384615384615399</v>
      </c>
      <c r="K982">
        <f t="shared" si="75"/>
        <v>1.2691346454233053E-4</v>
      </c>
      <c r="L982">
        <f t="shared" si="76"/>
        <v>1.1265587625256418E-2</v>
      </c>
      <c r="M982">
        <f t="shared" si="77"/>
        <v>1.7331673269625277E-3</v>
      </c>
      <c r="N982">
        <f t="shared" si="78"/>
        <v>1.1265587625256418E-2</v>
      </c>
      <c r="O982">
        <f t="shared" si="79"/>
        <v>0.13518705150307703</v>
      </c>
      <c r="Q982" s="7">
        <v>956</v>
      </c>
      <c r="R982" s="7">
        <v>1.4217260039045506E-3</v>
      </c>
      <c r="S982" s="7">
        <v>6.4034660087957393E-4</v>
      </c>
      <c r="U982" s="7">
        <v>20.940170940170937</v>
      </c>
      <c r="V982" s="7">
        <v>4.7771960411525856E-4</v>
      </c>
    </row>
    <row r="983" spans="1:22" x14ac:dyDescent="0.35">
      <c r="A983" s="3">
        <v>2013</v>
      </c>
      <c r="B983" s="13" t="s">
        <v>79</v>
      </c>
      <c r="C983" s="13" t="s">
        <v>80</v>
      </c>
      <c r="D983" s="13">
        <v>2005</v>
      </c>
      <c r="E983" s="17">
        <v>8</v>
      </c>
      <c r="F983" s="13">
        <v>55</v>
      </c>
      <c r="G983" s="13">
        <v>10</v>
      </c>
      <c r="H983" s="13">
        <v>65</v>
      </c>
      <c r="I983" s="13" t="b">
        <v>1</v>
      </c>
      <c r="J983" s="4">
        <v>0.15384615384615399</v>
      </c>
      <c r="K983">
        <f t="shared" si="75"/>
        <v>1.2691346454233053E-4</v>
      </c>
      <c r="L983">
        <f t="shared" si="76"/>
        <v>1.1265587625256418E-2</v>
      </c>
      <c r="M983">
        <f t="shared" si="77"/>
        <v>1.7331673269625277E-3</v>
      </c>
      <c r="N983">
        <f t="shared" si="78"/>
        <v>1.1265587625256418E-2</v>
      </c>
      <c r="O983">
        <f t="shared" si="79"/>
        <v>9.0124701002051347E-2</v>
      </c>
      <c r="Q983" s="7">
        <v>957</v>
      </c>
      <c r="R983" s="7">
        <v>2.4357656863426376E-3</v>
      </c>
      <c r="S983" s="7">
        <v>3.1734861397129466E-4</v>
      </c>
      <c r="U983" s="7">
        <v>20.962086346701728</v>
      </c>
      <c r="V983" s="7">
        <v>4.8085222524858187E-4</v>
      </c>
    </row>
    <row r="984" spans="1:22" x14ac:dyDescent="0.35">
      <c r="A984" s="5">
        <v>2013</v>
      </c>
      <c r="B984" s="14" t="s">
        <v>79</v>
      </c>
      <c r="C984" s="14" t="s">
        <v>251</v>
      </c>
      <c r="D984" s="14">
        <v>2002</v>
      </c>
      <c r="E984" s="14">
        <v>11</v>
      </c>
      <c r="F984" s="14">
        <v>55</v>
      </c>
      <c r="G984" s="14">
        <v>10</v>
      </c>
      <c r="H984" s="14">
        <v>65</v>
      </c>
      <c r="I984" s="14" t="b">
        <v>1</v>
      </c>
      <c r="J984" s="6">
        <v>0.15384615384615399</v>
      </c>
      <c r="K984">
        <f t="shared" si="75"/>
        <v>1.2691346454233053E-4</v>
      </c>
      <c r="L984">
        <f t="shared" si="76"/>
        <v>1.1265587625256418E-2</v>
      </c>
      <c r="M984">
        <f t="shared" si="77"/>
        <v>1.7331673269625277E-3</v>
      </c>
      <c r="N984">
        <f t="shared" si="78"/>
        <v>1.1265587625256418E-2</v>
      </c>
      <c r="O984">
        <f t="shared" si="79"/>
        <v>0.1239214638778206</v>
      </c>
      <c r="Q984" s="7">
        <v>958</v>
      </c>
      <c r="R984" s="7">
        <v>3.4638808659683217E-3</v>
      </c>
      <c r="S984" s="7">
        <v>-2.5351868066957311E-4</v>
      </c>
      <c r="U984" s="7">
        <v>20.984001753232519</v>
      </c>
      <c r="V984" s="7">
        <v>4.8085222524858187E-4</v>
      </c>
    </row>
    <row r="985" spans="1:22" x14ac:dyDescent="0.35">
      <c r="A985" s="3">
        <v>2015</v>
      </c>
      <c r="B985" s="13" t="s">
        <v>30</v>
      </c>
      <c r="C985" s="13" t="s">
        <v>194</v>
      </c>
      <c r="D985" s="13">
        <v>2000</v>
      </c>
      <c r="E985" s="17">
        <v>15</v>
      </c>
      <c r="F985" s="13">
        <v>55</v>
      </c>
      <c r="G985" s="13">
        <v>10</v>
      </c>
      <c r="H985" s="13">
        <v>65</v>
      </c>
      <c r="I985" s="13" t="b">
        <v>1</v>
      </c>
      <c r="J985" s="4">
        <v>0.15384615384615399</v>
      </c>
      <c r="K985">
        <f t="shared" si="75"/>
        <v>1.2691346454233053E-4</v>
      </c>
      <c r="L985">
        <f t="shared" si="76"/>
        <v>1.1265587625256418E-2</v>
      </c>
      <c r="M985">
        <f t="shared" si="77"/>
        <v>1.7331673269625277E-3</v>
      </c>
      <c r="N985">
        <f t="shared" si="78"/>
        <v>1.1265587625256418E-2</v>
      </c>
      <c r="O985">
        <f t="shared" si="79"/>
        <v>0.16898381437884627</v>
      </c>
      <c r="Q985" s="7">
        <v>959</v>
      </c>
      <c r="R985" s="7">
        <v>2.5209828081153565E-3</v>
      </c>
      <c r="S985" s="7">
        <v>-1.856935476733752E-4</v>
      </c>
      <c r="U985" s="7">
        <v>21.00591715976331</v>
      </c>
      <c r="V985" s="7">
        <v>4.8085222524858187E-4</v>
      </c>
    </row>
    <row r="986" spans="1:22" x14ac:dyDescent="0.35">
      <c r="A986" s="5">
        <v>2017</v>
      </c>
      <c r="B986" s="14" t="s">
        <v>52</v>
      </c>
      <c r="C986" s="14" t="s">
        <v>74</v>
      </c>
      <c r="D986" s="14">
        <v>2011</v>
      </c>
      <c r="E986" s="14">
        <v>6</v>
      </c>
      <c r="F986" s="14">
        <v>55</v>
      </c>
      <c r="G986" s="14">
        <v>10</v>
      </c>
      <c r="H986" s="14">
        <v>65</v>
      </c>
      <c r="I986" s="14" t="b">
        <v>1</v>
      </c>
      <c r="J986" s="6">
        <v>0.15384615384615399</v>
      </c>
      <c r="K986">
        <f t="shared" si="75"/>
        <v>1.2691346454233053E-4</v>
      </c>
      <c r="L986">
        <f t="shared" si="76"/>
        <v>1.1265587625256418E-2</v>
      </c>
      <c r="M986">
        <f t="shared" si="77"/>
        <v>1.7331673269625277E-3</v>
      </c>
      <c r="N986">
        <f t="shared" si="78"/>
        <v>1.1265587625256418E-2</v>
      </c>
      <c r="O986">
        <f t="shared" si="79"/>
        <v>6.7593525751538514E-2</v>
      </c>
      <c r="Q986" s="7">
        <v>960</v>
      </c>
      <c r="R986" s="7">
        <v>9.8100300204382088E-4</v>
      </c>
      <c r="S986" s="7">
        <v>6.7029587004682192E-4</v>
      </c>
      <c r="U986" s="7">
        <v>21.027832566294101</v>
      </c>
      <c r="V986" s="7">
        <v>4.8085222524858187E-4</v>
      </c>
    </row>
    <row r="987" spans="1:22" x14ac:dyDescent="0.35">
      <c r="A987" s="3">
        <v>2013</v>
      </c>
      <c r="B987" s="13" t="s">
        <v>113</v>
      </c>
      <c r="C987" s="13" t="s">
        <v>344</v>
      </c>
      <c r="D987" s="13">
        <v>2004</v>
      </c>
      <c r="E987" s="17">
        <v>9</v>
      </c>
      <c r="F987" s="13">
        <v>44</v>
      </c>
      <c r="G987" s="13">
        <v>8</v>
      </c>
      <c r="H987" s="13">
        <v>52</v>
      </c>
      <c r="I987" s="13" t="b">
        <v>1</v>
      </c>
      <c r="J987" s="4">
        <v>0.15384615384615399</v>
      </c>
      <c r="K987">
        <f t="shared" si="75"/>
        <v>1.0153077163386442E-4</v>
      </c>
      <c r="L987">
        <f t="shared" si="76"/>
        <v>1.0076247894621511E-2</v>
      </c>
      <c r="M987">
        <f t="shared" si="77"/>
        <v>1.5501919837879261E-3</v>
      </c>
      <c r="N987">
        <f t="shared" si="78"/>
        <v>1.0076247894621511E-2</v>
      </c>
      <c r="O987">
        <f t="shared" si="79"/>
        <v>9.0686231051593597E-2</v>
      </c>
      <c r="Q987" s="7">
        <v>961</v>
      </c>
      <c r="R987" s="7">
        <v>1.3016434167755224E-3</v>
      </c>
      <c r="S987" s="7">
        <v>3.4965545531512039E-4</v>
      </c>
      <c r="U987" s="7">
        <v>21.049747972824893</v>
      </c>
      <c r="V987" s="7">
        <v>4.8085222524858187E-4</v>
      </c>
    </row>
    <row r="988" spans="1:22" x14ac:dyDescent="0.35">
      <c r="A988" s="3">
        <v>2016</v>
      </c>
      <c r="B988" s="13" t="s">
        <v>24</v>
      </c>
      <c r="C988" s="13" t="s">
        <v>210</v>
      </c>
      <c r="D988" s="13">
        <v>2008</v>
      </c>
      <c r="E988" s="14">
        <v>8</v>
      </c>
      <c r="F988" s="13">
        <v>44</v>
      </c>
      <c r="G988" s="13">
        <v>8</v>
      </c>
      <c r="H988" s="13">
        <v>52</v>
      </c>
      <c r="I988" s="13" t="b">
        <v>1</v>
      </c>
      <c r="J988" s="4">
        <v>0.15384615384615399</v>
      </c>
      <c r="K988">
        <f t="shared" si="75"/>
        <v>1.0153077163386442E-4</v>
      </c>
      <c r="L988">
        <f t="shared" si="76"/>
        <v>1.0076247894621511E-2</v>
      </c>
      <c r="M988">
        <f t="shared" si="77"/>
        <v>1.5501919837879261E-3</v>
      </c>
      <c r="N988">
        <f t="shared" si="78"/>
        <v>1.0076247894621511E-2</v>
      </c>
      <c r="O988">
        <f t="shared" si="79"/>
        <v>8.0609983156972084E-2</v>
      </c>
      <c r="Q988" s="7">
        <v>962</v>
      </c>
      <c r="R988" s="7">
        <v>3.416100910429105E-3</v>
      </c>
      <c r="S988" s="7">
        <v>-2.5657944862881709E-4</v>
      </c>
      <c r="U988" s="7">
        <v>21.071663379355684</v>
      </c>
      <c r="V988" s="7">
        <v>4.8105006612313172E-4</v>
      </c>
    </row>
    <row r="989" spans="1:22" x14ac:dyDescent="0.35">
      <c r="A989" s="24">
        <v>2017</v>
      </c>
      <c r="B989" s="17" t="s">
        <v>37</v>
      </c>
      <c r="C989" s="17" t="s">
        <v>59</v>
      </c>
      <c r="D989" s="17">
        <v>2002</v>
      </c>
      <c r="E989" s="17">
        <v>15</v>
      </c>
      <c r="F989" s="17">
        <v>44</v>
      </c>
      <c r="G989" s="17">
        <v>8</v>
      </c>
      <c r="H989" s="17">
        <v>52</v>
      </c>
      <c r="I989" s="17" t="b">
        <v>1</v>
      </c>
      <c r="J989" s="25">
        <v>0.15384615384615399</v>
      </c>
      <c r="K989">
        <f t="shared" si="75"/>
        <v>1.0153077163386442E-4</v>
      </c>
      <c r="L989">
        <f t="shared" si="76"/>
        <v>1.0076247894621511E-2</v>
      </c>
      <c r="M989">
        <f t="shared" si="77"/>
        <v>1.5501919837879261E-3</v>
      </c>
      <c r="N989">
        <f t="shared" si="78"/>
        <v>1.0076247894621511E-2</v>
      </c>
      <c r="O989">
        <f t="shared" si="79"/>
        <v>0.15114371841932267</v>
      </c>
      <c r="Q989" s="7">
        <v>963</v>
      </c>
      <c r="R989" s="7">
        <v>2.0366772000160295E-3</v>
      </c>
      <c r="S989" s="7">
        <v>5.430612709116764E-4</v>
      </c>
      <c r="U989" s="7">
        <v>21.093578785886475</v>
      </c>
      <c r="V989" s="7">
        <v>4.8404729179444156E-4</v>
      </c>
    </row>
    <row r="990" spans="1:22" x14ac:dyDescent="0.35">
      <c r="A990" s="5">
        <v>2013</v>
      </c>
      <c r="B990" s="14" t="s">
        <v>94</v>
      </c>
      <c r="C990" s="14" t="s">
        <v>95</v>
      </c>
      <c r="D990" s="14">
        <v>2004</v>
      </c>
      <c r="E990" s="14">
        <v>9</v>
      </c>
      <c r="F990" s="14">
        <v>160</v>
      </c>
      <c r="G990" s="14">
        <v>29</v>
      </c>
      <c r="H990" s="14">
        <v>189</v>
      </c>
      <c r="I990" s="14" t="b">
        <v>1</v>
      </c>
      <c r="J990" s="6">
        <v>0.15343915343915299</v>
      </c>
      <c r="K990">
        <f t="shared" si="75"/>
        <v>3.690253045923149E-4</v>
      </c>
      <c r="L990">
        <f t="shared" si="76"/>
        <v>1.9210031353236123E-2</v>
      </c>
      <c r="M990">
        <f t="shared" si="77"/>
        <v>2.9475709483801371E-3</v>
      </c>
      <c r="N990">
        <f t="shared" si="78"/>
        <v>1.9210031353236123E-2</v>
      </c>
      <c r="O990">
        <f t="shared" si="79"/>
        <v>0.17289028217912511</v>
      </c>
      <c r="Q990" s="7">
        <v>964</v>
      </c>
      <c r="R990" s="7">
        <v>1.0853892452221622E-3</v>
      </c>
      <c r="S990" s="7">
        <v>7.3876132125863395E-4</v>
      </c>
      <c r="U990" s="7">
        <v>21.115494192417266</v>
      </c>
      <c r="V990" s="7">
        <v>4.846534877637185E-4</v>
      </c>
    </row>
    <row r="991" spans="1:22" x14ac:dyDescent="0.35">
      <c r="A991" s="3">
        <v>2014</v>
      </c>
      <c r="B991" s="13" t="s">
        <v>52</v>
      </c>
      <c r="C991" s="13" t="s">
        <v>53</v>
      </c>
      <c r="D991" s="13">
        <v>1999</v>
      </c>
      <c r="E991" s="17">
        <v>15</v>
      </c>
      <c r="F991" s="13">
        <v>94</v>
      </c>
      <c r="G991" s="13">
        <v>17</v>
      </c>
      <c r="H991" s="13">
        <v>111</v>
      </c>
      <c r="I991" s="13" t="b">
        <v>1</v>
      </c>
      <c r="J991" s="4">
        <v>0.153153153153153</v>
      </c>
      <c r="K991">
        <f t="shared" si="75"/>
        <v>2.1672914714151827E-4</v>
      </c>
      <c r="L991">
        <f t="shared" si="76"/>
        <v>1.4721723647097791E-2</v>
      </c>
      <c r="M991">
        <f t="shared" si="77"/>
        <v>2.2546783964023623E-3</v>
      </c>
      <c r="N991">
        <f t="shared" si="78"/>
        <v>1.4721723647097791E-2</v>
      </c>
      <c r="O991">
        <f t="shared" si="79"/>
        <v>0.22082585470646687</v>
      </c>
      <c r="Q991" s="7">
        <v>965</v>
      </c>
      <c r="R991" s="7">
        <v>1.9722867802151696E-3</v>
      </c>
      <c r="S991" s="7">
        <v>-1.481362137343734E-4</v>
      </c>
      <c r="U991" s="7">
        <v>21.137409598948057</v>
      </c>
      <c r="V991" s="7">
        <v>4.8730690634668326E-4</v>
      </c>
    </row>
    <row r="992" spans="1:22" x14ac:dyDescent="0.35">
      <c r="A992" s="3">
        <v>2014</v>
      </c>
      <c r="B992" s="13" t="s">
        <v>79</v>
      </c>
      <c r="C992" s="13" t="s">
        <v>80</v>
      </c>
      <c r="D992" s="13">
        <v>2007</v>
      </c>
      <c r="E992" s="14">
        <v>7</v>
      </c>
      <c r="F992" s="13">
        <v>166</v>
      </c>
      <c r="G992" s="13">
        <v>30</v>
      </c>
      <c r="H992" s="13">
        <v>196</v>
      </c>
      <c r="I992" s="13" t="b">
        <v>1</v>
      </c>
      <c r="J992" s="4">
        <v>0.15306122448979601</v>
      </c>
      <c r="K992">
        <f t="shared" si="75"/>
        <v>3.8269290846610433E-4</v>
      </c>
      <c r="L992">
        <f t="shared" si="76"/>
        <v>1.9562538395262112E-2</v>
      </c>
      <c r="M992">
        <f t="shared" si="77"/>
        <v>2.994266080907468E-3</v>
      </c>
      <c r="N992">
        <f t="shared" si="78"/>
        <v>1.9562538395262112E-2</v>
      </c>
      <c r="O992">
        <f t="shared" si="79"/>
        <v>0.13693776876683478</v>
      </c>
      <c r="Q992" s="7">
        <v>966</v>
      </c>
      <c r="R992" s="7">
        <v>1.7949072732165682E-3</v>
      </c>
      <c r="S992" s="7">
        <v>2.9243293264227983E-5</v>
      </c>
      <c r="U992" s="7">
        <v>21.159325005478848</v>
      </c>
      <c r="V992" s="7">
        <v>4.8730690634668326E-4</v>
      </c>
    </row>
    <row r="993" spans="1:22" x14ac:dyDescent="0.35">
      <c r="A993" s="24">
        <v>2014</v>
      </c>
      <c r="B993" s="17" t="s">
        <v>67</v>
      </c>
      <c r="C993" s="17" t="s">
        <v>68</v>
      </c>
      <c r="D993" s="17">
        <v>2001</v>
      </c>
      <c r="E993" s="17">
        <v>13</v>
      </c>
      <c r="F993" s="17">
        <v>83</v>
      </c>
      <c r="G993" s="17">
        <v>15</v>
      </c>
      <c r="H993" s="17">
        <v>98</v>
      </c>
      <c r="I993" s="17" t="b">
        <v>1</v>
      </c>
      <c r="J993" s="25">
        <v>0.15306122448979601</v>
      </c>
      <c r="K993">
        <f t="shared" si="75"/>
        <v>1.9134645423305217E-4</v>
      </c>
      <c r="L993">
        <f t="shared" si="76"/>
        <v>1.3832803556512041E-2</v>
      </c>
      <c r="M993">
        <f t="shared" si="77"/>
        <v>2.1172658504865381E-3</v>
      </c>
      <c r="N993">
        <f t="shared" si="78"/>
        <v>1.3832803556512041E-2</v>
      </c>
      <c r="O993">
        <f t="shared" si="79"/>
        <v>0.17982644623465652</v>
      </c>
      <c r="Q993" s="7">
        <v>967</v>
      </c>
      <c r="R993" s="7">
        <v>1.9523266655254482E-3</v>
      </c>
      <c r="S993" s="7">
        <v>2.96606963163771E-5</v>
      </c>
      <c r="U993" s="7">
        <v>21.18124041200964</v>
      </c>
      <c r="V993" s="7">
        <v>4.8730690634668326E-4</v>
      </c>
    </row>
    <row r="994" spans="1:22" x14ac:dyDescent="0.35">
      <c r="A994" s="5">
        <v>2015</v>
      </c>
      <c r="B994" s="14" t="s">
        <v>30</v>
      </c>
      <c r="C994" s="14" t="s">
        <v>48</v>
      </c>
      <c r="D994" s="14">
        <v>2001</v>
      </c>
      <c r="E994" s="14">
        <v>14</v>
      </c>
      <c r="F994" s="14">
        <v>83</v>
      </c>
      <c r="G994" s="14">
        <v>15</v>
      </c>
      <c r="H994" s="14">
        <v>98</v>
      </c>
      <c r="I994" s="14" t="b">
        <v>1</v>
      </c>
      <c r="J994" s="6">
        <v>0.15306122448979601</v>
      </c>
      <c r="K994">
        <f t="shared" si="75"/>
        <v>1.9134645423305217E-4</v>
      </c>
      <c r="L994">
        <f t="shared" si="76"/>
        <v>1.3832803556512041E-2</v>
      </c>
      <c r="M994">
        <f t="shared" si="77"/>
        <v>2.1172658504865381E-3</v>
      </c>
      <c r="N994">
        <f t="shared" si="78"/>
        <v>1.3832803556512041E-2</v>
      </c>
      <c r="O994">
        <f t="shared" si="79"/>
        <v>0.19365924979116858</v>
      </c>
      <c r="Q994" s="7">
        <v>968</v>
      </c>
      <c r="R994" s="7">
        <v>1.5664540952833822E-3</v>
      </c>
      <c r="S994" s="7">
        <v>4.1553326655844312E-4</v>
      </c>
      <c r="U994" s="7">
        <v>21.203155818540431</v>
      </c>
      <c r="V994" s="7">
        <v>4.8730690634668326E-4</v>
      </c>
    </row>
    <row r="995" spans="1:22" x14ac:dyDescent="0.35">
      <c r="A995" s="24">
        <v>2017</v>
      </c>
      <c r="B995" s="17" t="s">
        <v>52</v>
      </c>
      <c r="C995" s="17" t="s">
        <v>90</v>
      </c>
      <c r="D995" s="17">
        <v>2005</v>
      </c>
      <c r="E995" s="17">
        <v>12</v>
      </c>
      <c r="F995" s="17">
        <v>83</v>
      </c>
      <c r="G995" s="17">
        <v>15</v>
      </c>
      <c r="H995" s="17">
        <v>98</v>
      </c>
      <c r="I995" s="17" t="b">
        <v>1</v>
      </c>
      <c r="J995" s="25">
        <v>0.15306122448979601</v>
      </c>
      <c r="K995">
        <f t="shared" si="75"/>
        <v>1.9134645423305217E-4</v>
      </c>
      <c r="L995">
        <f t="shared" si="76"/>
        <v>1.3832803556512041E-2</v>
      </c>
      <c r="M995">
        <f t="shared" si="77"/>
        <v>2.1172658504865381E-3</v>
      </c>
      <c r="N995">
        <f t="shared" si="78"/>
        <v>1.3832803556512041E-2</v>
      </c>
      <c r="O995">
        <f t="shared" si="79"/>
        <v>0.16599364267814448</v>
      </c>
      <c r="Q995" s="7">
        <v>969</v>
      </c>
      <c r="R995" s="7">
        <v>1.8955296634246108E-3</v>
      </c>
      <c r="S995" s="7">
        <v>4.9832740880716197E-4</v>
      </c>
      <c r="U995" s="7">
        <v>21.225071225071222</v>
      </c>
      <c r="V995" s="7">
        <v>4.8730690634668326E-4</v>
      </c>
    </row>
    <row r="996" spans="1:22" x14ac:dyDescent="0.35">
      <c r="A996" s="5">
        <v>2017</v>
      </c>
      <c r="B996" s="14" t="s">
        <v>67</v>
      </c>
      <c r="C996" s="14" t="s">
        <v>123</v>
      </c>
      <c r="D996" s="14">
        <v>2004</v>
      </c>
      <c r="E996" s="14">
        <v>13</v>
      </c>
      <c r="F996" s="14">
        <v>83</v>
      </c>
      <c r="G996" s="14">
        <v>15</v>
      </c>
      <c r="H996" s="14">
        <v>98</v>
      </c>
      <c r="I996" s="14" t="b">
        <v>1</v>
      </c>
      <c r="J996" s="6">
        <v>0.15306122448979601</v>
      </c>
      <c r="K996">
        <f t="shared" si="75"/>
        <v>1.9134645423305217E-4</v>
      </c>
      <c r="L996">
        <f t="shared" si="76"/>
        <v>1.3832803556512041E-2</v>
      </c>
      <c r="M996">
        <f t="shared" si="77"/>
        <v>2.1172658504865381E-3</v>
      </c>
      <c r="N996">
        <f t="shared" si="78"/>
        <v>1.3832803556512041E-2</v>
      </c>
      <c r="O996">
        <f t="shared" si="79"/>
        <v>0.17982644623465652</v>
      </c>
      <c r="Q996" s="7">
        <v>970</v>
      </c>
      <c r="R996" s="7">
        <v>1.3954630636760675E-3</v>
      </c>
      <c r="S996" s="7">
        <v>2.0775569091963544E-3</v>
      </c>
      <c r="U996" s="7">
        <v>21.246986631602013</v>
      </c>
      <c r="V996" s="7">
        <v>4.8730690634668326E-4</v>
      </c>
    </row>
    <row r="997" spans="1:22" x14ac:dyDescent="0.35">
      <c r="A997" s="3">
        <v>2013</v>
      </c>
      <c r="B997" s="13" t="s">
        <v>24</v>
      </c>
      <c r="C997" s="13" t="s">
        <v>188</v>
      </c>
      <c r="D997" s="13">
        <v>2004</v>
      </c>
      <c r="E997" s="17">
        <v>9</v>
      </c>
      <c r="F997" s="13">
        <v>72</v>
      </c>
      <c r="G997" s="13">
        <v>13</v>
      </c>
      <c r="H997" s="13">
        <v>85</v>
      </c>
      <c r="I997" s="13" t="b">
        <v>1</v>
      </c>
      <c r="J997" s="4">
        <v>0.152941176470588</v>
      </c>
      <c r="K997">
        <f t="shared" si="75"/>
        <v>1.6596376132458607E-4</v>
      </c>
      <c r="L997">
        <f t="shared" si="76"/>
        <v>1.2882692316615579E-2</v>
      </c>
      <c r="M997">
        <f t="shared" si="77"/>
        <v>1.9702941190117913E-3</v>
      </c>
      <c r="N997">
        <f t="shared" si="78"/>
        <v>1.2882692316615579E-2</v>
      </c>
      <c r="O997">
        <f t="shared" si="79"/>
        <v>0.11594423084954021</v>
      </c>
      <c r="Q997" s="7">
        <v>971</v>
      </c>
      <c r="R997" s="7">
        <v>2.8571564618412272E-3</v>
      </c>
      <c r="S997" s="7">
        <v>-2.2427156402054062E-4</v>
      </c>
      <c r="U997" s="7">
        <v>21.268902038132804</v>
      </c>
      <c r="V997" s="7">
        <v>4.8730690634668326E-4</v>
      </c>
    </row>
    <row r="998" spans="1:22" x14ac:dyDescent="0.35">
      <c r="A998" s="5">
        <v>2013</v>
      </c>
      <c r="B998" s="14" t="s">
        <v>79</v>
      </c>
      <c r="C998" s="14" t="s">
        <v>125</v>
      </c>
      <c r="D998" s="14">
        <v>2006</v>
      </c>
      <c r="E998" s="14">
        <v>7</v>
      </c>
      <c r="F998" s="14">
        <v>133</v>
      </c>
      <c r="G998" s="14">
        <v>24</v>
      </c>
      <c r="H998" s="14">
        <v>157</v>
      </c>
      <c r="I998" s="14" t="b">
        <v>1</v>
      </c>
      <c r="J998" s="6">
        <v>0.152866242038217</v>
      </c>
      <c r="K998">
        <f t="shared" si="75"/>
        <v>3.06544829740706E-4</v>
      </c>
      <c r="L998">
        <f t="shared" si="76"/>
        <v>1.7508421680457267E-2</v>
      </c>
      <c r="M998">
        <f t="shared" si="77"/>
        <v>2.6764466263119466E-3</v>
      </c>
      <c r="N998">
        <f t="shared" si="78"/>
        <v>1.7508421680457267E-2</v>
      </c>
      <c r="O998">
        <f t="shared" si="79"/>
        <v>0.12255895176320086</v>
      </c>
      <c r="Q998" s="7">
        <v>972</v>
      </c>
      <c r="R998" s="7">
        <v>1.8717892613688912E-3</v>
      </c>
      <c r="S998" s="7">
        <v>8.132220160377865E-4</v>
      </c>
      <c r="U998" s="7">
        <v>21.290817444663595</v>
      </c>
      <c r="V998" s="7">
        <v>4.8730690634668326E-4</v>
      </c>
    </row>
    <row r="999" spans="1:22" x14ac:dyDescent="0.35">
      <c r="A999" s="3">
        <v>2013</v>
      </c>
      <c r="B999" s="13" t="s">
        <v>30</v>
      </c>
      <c r="C999" s="13" t="s">
        <v>124</v>
      </c>
      <c r="D999" s="13">
        <v>2002</v>
      </c>
      <c r="E999" s="17">
        <v>11</v>
      </c>
      <c r="F999" s="13">
        <v>122</v>
      </c>
      <c r="G999" s="13">
        <v>22</v>
      </c>
      <c r="H999" s="13">
        <v>144</v>
      </c>
      <c r="I999" s="13" t="b">
        <v>1</v>
      </c>
      <c r="J999" s="4">
        <v>0.15277777777777801</v>
      </c>
      <c r="K999">
        <f t="shared" si="75"/>
        <v>2.8116213683223993E-4</v>
      </c>
      <c r="L999">
        <f t="shared" si="76"/>
        <v>1.676789005308181E-2</v>
      </c>
      <c r="M999">
        <f t="shared" si="77"/>
        <v>2.5617609803319473E-3</v>
      </c>
      <c r="N999">
        <f t="shared" si="78"/>
        <v>1.676789005308181E-2</v>
      </c>
      <c r="O999">
        <f t="shared" si="79"/>
        <v>0.1844467905838999</v>
      </c>
      <c r="Q999" s="7">
        <v>973</v>
      </c>
      <c r="R999" s="7">
        <v>1.288633302189622E-3</v>
      </c>
      <c r="S999" s="7">
        <v>1.282069279431004E-3</v>
      </c>
      <c r="U999" s="7">
        <v>21.312732851194387</v>
      </c>
      <c r="V999" s="7">
        <v>4.8833911870079536E-4</v>
      </c>
    </row>
    <row r="1000" spans="1:22" x14ac:dyDescent="0.35">
      <c r="A1000" s="3">
        <v>2016</v>
      </c>
      <c r="B1000" s="13" t="s">
        <v>24</v>
      </c>
      <c r="C1000" s="13" t="s">
        <v>122</v>
      </c>
      <c r="D1000" s="13">
        <v>2005</v>
      </c>
      <c r="E1000" s="14">
        <v>11</v>
      </c>
      <c r="F1000" s="13">
        <v>111</v>
      </c>
      <c r="G1000" s="13">
        <v>20</v>
      </c>
      <c r="H1000" s="13">
        <v>131</v>
      </c>
      <c r="I1000" s="13" t="b">
        <v>1</v>
      </c>
      <c r="J1000" s="4">
        <v>0.15267175572519101</v>
      </c>
      <c r="K1000">
        <f t="shared" si="75"/>
        <v>2.557794439237738E-4</v>
      </c>
      <c r="L1000">
        <f t="shared" si="76"/>
        <v>1.599310613745103E-2</v>
      </c>
      <c r="M1000">
        <f t="shared" si="77"/>
        <v>2.4416955935039767E-3</v>
      </c>
      <c r="N1000">
        <f t="shared" si="78"/>
        <v>1.599310613745103E-2</v>
      </c>
      <c r="O1000">
        <f t="shared" si="79"/>
        <v>0.17592416751196133</v>
      </c>
      <c r="Q1000" s="7">
        <v>974</v>
      </c>
      <c r="R1000" s="7">
        <v>1.6210170508763697E-3</v>
      </c>
      <c r="S1000" s="7">
        <v>7.0427092480551939E-4</v>
      </c>
      <c r="U1000" s="7">
        <v>21.334648257725178</v>
      </c>
      <c r="V1000" s="7">
        <v>4.8896160348976109E-4</v>
      </c>
    </row>
    <row r="1001" spans="1:22" x14ac:dyDescent="0.35">
      <c r="A1001" s="3">
        <v>2013</v>
      </c>
      <c r="B1001" s="13" t="s">
        <v>106</v>
      </c>
      <c r="C1001" s="13" t="s">
        <v>336</v>
      </c>
      <c r="D1001" s="13">
        <v>1999</v>
      </c>
      <c r="E1001" s="17">
        <v>14</v>
      </c>
      <c r="F1001" s="13">
        <v>50</v>
      </c>
      <c r="G1001" s="13">
        <v>9</v>
      </c>
      <c r="H1001" s="13">
        <v>59</v>
      </c>
      <c r="I1001" s="13" t="b">
        <v>1</v>
      </c>
      <c r="J1001" s="4">
        <v>0.152542372881356</v>
      </c>
      <c r="K1001">
        <f t="shared" si="75"/>
        <v>1.1519837550765385E-4</v>
      </c>
      <c r="L1001">
        <f t="shared" si="76"/>
        <v>1.073305061516314E-2</v>
      </c>
      <c r="M1001">
        <f t="shared" si="77"/>
        <v>1.637245009092683E-3</v>
      </c>
      <c r="N1001">
        <f t="shared" si="78"/>
        <v>1.073305061516314E-2</v>
      </c>
      <c r="O1001">
        <f t="shared" si="79"/>
        <v>0.15026270861228397</v>
      </c>
      <c r="Q1001" s="7">
        <v>975</v>
      </c>
      <c r="R1001" s="7">
        <v>2.0320460197377076E-3</v>
      </c>
      <c r="S1001" s="7">
        <v>1.8665217016654388E-5</v>
      </c>
      <c r="U1001" s="7">
        <v>21.356563664255969</v>
      </c>
      <c r="V1001" s="7">
        <v>4.9021374793046613E-4</v>
      </c>
    </row>
    <row r="1002" spans="1:22" x14ac:dyDescent="0.35">
      <c r="A1002" s="3">
        <v>2017</v>
      </c>
      <c r="B1002" s="13" t="s">
        <v>26</v>
      </c>
      <c r="C1002" s="13" t="s">
        <v>223</v>
      </c>
      <c r="D1002" s="13">
        <v>2004</v>
      </c>
      <c r="E1002" s="14">
        <v>13</v>
      </c>
      <c r="F1002" s="13">
        <v>50</v>
      </c>
      <c r="G1002" s="13">
        <v>9</v>
      </c>
      <c r="H1002" s="13">
        <v>59</v>
      </c>
      <c r="I1002" s="13" t="b">
        <v>1</v>
      </c>
      <c r="J1002" s="4">
        <v>0.152542372881356</v>
      </c>
      <c r="K1002">
        <f t="shared" si="75"/>
        <v>1.1519837550765385E-4</v>
      </c>
      <c r="L1002">
        <f t="shared" si="76"/>
        <v>1.073305061516314E-2</v>
      </c>
      <c r="M1002">
        <f t="shared" si="77"/>
        <v>1.637245009092683E-3</v>
      </c>
      <c r="N1002">
        <f t="shared" si="78"/>
        <v>1.073305061516314E-2</v>
      </c>
      <c r="O1002">
        <f t="shared" si="79"/>
        <v>0.13952965799712083</v>
      </c>
      <c r="Q1002" s="7">
        <v>976</v>
      </c>
      <c r="R1002" s="7">
        <v>1.6304171149379497E-3</v>
      </c>
      <c r="S1002" s="7">
        <v>4.202941218164123E-4</v>
      </c>
      <c r="U1002" s="7">
        <v>21.37847907078676</v>
      </c>
      <c r="V1002" s="7">
        <v>4.9063327196782042E-4</v>
      </c>
    </row>
    <row r="1003" spans="1:22" x14ac:dyDescent="0.35">
      <c r="A1003" s="3">
        <v>2013</v>
      </c>
      <c r="B1003" s="13" t="s">
        <v>42</v>
      </c>
      <c r="C1003" s="13" t="s">
        <v>73</v>
      </c>
      <c r="D1003" s="13">
        <v>1999</v>
      </c>
      <c r="E1003" s="17">
        <v>14</v>
      </c>
      <c r="F1003" s="13">
        <v>178</v>
      </c>
      <c r="G1003" s="13">
        <v>32</v>
      </c>
      <c r="H1003" s="13">
        <v>210</v>
      </c>
      <c r="I1003" s="13" t="b">
        <v>1</v>
      </c>
      <c r="J1003" s="4">
        <v>0.15238095238095201</v>
      </c>
      <c r="K1003">
        <f t="shared" si="75"/>
        <v>4.1002811621368321E-4</v>
      </c>
      <c r="L1003">
        <f t="shared" si="76"/>
        <v>2.0249150999824245E-2</v>
      </c>
      <c r="M1003">
        <f t="shared" si="77"/>
        <v>3.0855849142589248E-3</v>
      </c>
      <c r="N1003">
        <f t="shared" si="78"/>
        <v>2.0249150999824245E-2</v>
      </c>
      <c r="O1003">
        <f t="shared" si="79"/>
        <v>0.28348811399753943</v>
      </c>
      <c r="Q1003" s="7">
        <v>977</v>
      </c>
      <c r="R1003" s="7">
        <v>7.6580071059622343E-4</v>
      </c>
      <c r="S1003" s="7">
        <v>1.1327889712203925E-3</v>
      </c>
      <c r="U1003" s="7">
        <v>21.400394477317551</v>
      </c>
      <c r="V1003" s="7">
        <v>4.9063327196782042E-4</v>
      </c>
    </row>
    <row r="1004" spans="1:22" x14ac:dyDescent="0.35">
      <c r="A1004" s="5">
        <v>2014</v>
      </c>
      <c r="B1004" s="14" t="s">
        <v>30</v>
      </c>
      <c r="C1004" s="14" t="s">
        <v>75</v>
      </c>
      <c r="D1004" s="14">
        <v>2005</v>
      </c>
      <c r="E1004" s="14">
        <v>9</v>
      </c>
      <c r="F1004" s="14">
        <v>78</v>
      </c>
      <c r="G1004" s="14">
        <v>14</v>
      </c>
      <c r="H1004" s="14">
        <v>92</v>
      </c>
      <c r="I1004" s="14" t="b">
        <v>1</v>
      </c>
      <c r="J1004" s="6">
        <v>0.15217391304347799</v>
      </c>
      <c r="K1004">
        <f t="shared" si="75"/>
        <v>1.796313651983755E-4</v>
      </c>
      <c r="L1004">
        <f t="shared" si="76"/>
        <v>1.3402662616001922E-2</v>
      </c>
      <c r="M1004">
        <f t="shared" si="77"/>
        <v>2.0395356154785499E-3</v>
      </c>
      <c r="N1004">
        <f t="shared" si="78"/>
        <v>1.3402662616001922E-2</v>
      </c>
      <c r="O1004">
        <f t="shared" si="79"/>
        <v>0.1206239635440173</v>
      </c>
      <c r="Q1004" s="7">
        <v>978</v>
      </c>
      <c r="R1004" s="7">
        <v>1.3235548796661015E-3</v>
      </c>
      <c r="S1004" s="7">
        <v>5.7503480215051451E-4</v>
      </c>
      <c r="U1004" s="7">
        <v>21.422309883848342</v>
      </c>
      <c r="V1004" s="7">
        <v>4.9063327196782042E-4</v>
      </c>
    </row>
    <row r="1005" spans="1:22" x14ac:dyDescent="0.35">
      <c r="A1005" s="3">
        <v>2014</v>
      </c>
      <c r="B1005" s="13" t="s">
        <v>98</v>
      </c>
      <c r="C1005" s="13" t="s">
        <v>41</v>
      </c>
      <c r="D1005" s="13">
        <v>2002</v>
      </c>
      <c r="E1005" s="17">
        <v>12</v>
      </c>
      <c r="F1005" s="13">
        <v>78</v>
      </c>
      <c r="G1005" s="13">
        <v>14</v>
      </c>
      <c r="H1005" s="13">
        <v>92</v>
      </c>
      <c r="I1005" s="13" t="b">
        <v>1</v>
      </c>
      <c r="J1005" s="4">
        <v>0.15217391304347799</v>
      </c>
      <c r="K1005">
        <f t="shared" si="75"/>
        <v>1.796313651983755E-4</v>
      </c>
      <c r="L1005">
        <f t="shared" si="76"/>
        <v>1.3402662616001922E-2</v>
      </c>
      <c r="M1005">
        <f t="shared" si="77"/>
        <v>2.0395356154785499E-3</v>
      </c>
      <c r="N1005">
        <f t="shared" si="78"/>
        <v>1.3402662616001922E-2</v>
      </c>
      <c r="O1005">
        <f t="shared" si="79"/>
        <v>0.16083195139202305</v>
      </c>
      <c r="Q1005" s="7">
        <v>979</v>
      </c>
      <c r="R1005" s="7">
        <v>2.0672271050926065E-3</v>
      </c>
      <c r="S1005" s="7">
        <v>-1.6863742327599056E-4</v>
      </c>
      <c r="U1005" s="7">
        <v>21.444225290379133</v>
      </c>
      <c r="V1005" s="7">
        <v>4.9063327196782042E-4</v>
      </c>
    </row>
    <row r="1006" spans="1:22" x14ac:dyDescent="0.35">
      <c r="A1006" s="3">
        <v>2013</v>
      </c>
      <c r="B1006" s="13" t="s">
        <v>30</v>
      </c>
      <c r="C1006" s="13" t="s">
        <v>117</v>
      </c>
      <c r="D1006" s="13">
        <v>2002</v>
      </c>
      <c r="E1006" s="14">
        <v>11</v>
      </c>
      <c r="F1006" s="13">
        <v>145</v>
      </c>
      <c r="G1006" s="13">
        <v>26</v>
      </c>
      <c r="H1006" s="13">
        <v>171</v>
      </c>
      <c r="I1006" s="13" t="b">
        <v>1</v>
      </c>
      <c r="J1006" s="4">
        <v>0.15204678362573101</v>
      </c>
      <c r="K1006">
        <f t="shared" si="75"/>
        <v>3.3388003748828493E-4</v>
      </c>
      <c r="L1006">
        <f t="shared" si="76"/>
        <v>1.8272384559446117E-2</v>
      </c>
      <c r="M1006">
        <f t="shared" si="77"/>
        <v>2.7782573014362519E-3</v>
      </c>
      <c r="N1006">
        <f t="shared" si="78"/>
        <v>1.8272384559446117E-2</v>
      </c>
      <c r="O1006">
        <f t="shared" si="79"/>
        <v>0.20099623015390727</v>
      </c>
      <c r="Q1006" s="7">
        <v>980</v>
      </c>
      <c r="R1006" s="7">
        <v>1.3779539616720011E-3</v>
      </c>
      <c r="S1006" s="7">
        <v>3.5521336529052662E-4</v>
      </c>
      <c r="U1006" s="7">
        <v>21.466140696909925</v>
      </c>
      <c r="V1006" s="7">
        <v>4.9063327196782042E-4</v>
      </c>
    </row>
    <row r="1007" spans="1:22" x14ac:dyDescent="0.35">
      <c r="A1007" s="24">
        <v>2016</v>
      </c>
      <c r="B1007" s="17" t="s">
        <v>24</v>
      </c>
      <c r="C1007" s="17" t="s">
        <v>29</v>
      </c>
      <c r="D1007" s="17">
        <v>2004</v>
      </c>
      <c r="E1007" s="17">
        <v>12</v>
      </c>
      <c r="F1007" s="17">
        <v>106</v>
      </c>
      <c r="G1007" s="17">
        <v>19</v>
      </c>
      <c r="H1007" s="17">
        <v>125</v>
      </c>
      <c r="I1007" s="17" t="b">
        <v>1</v>
      </c>
      <c r="J1007" s="25">
        <v>0.152</v>
      </c>
      <c r="K1007">
        <f t="shared" si="75"/>
        <v>2.4406435488909717E-4</v>
      </c>
      <c r="L1007">
        <f t="shared" si="76"/>
        <v>1.5622559165805619E-2</v>
      </c>
      <c r="M1007">
        <f t="shared" si="77"/>
        <v>2.374628993202454E-3</v>
      </c>
      <c r="N1007">
        <f t="shared" si="78"/>
        <v>1.5622559165805619E-2</v>
      </c>
      <c r="O1007">
        <f t="shared" si="79"/>
        <v>0.18747070998966742</v>
      </c>
      <c r="Q1007" s="7">
        <v>981</v>
      </c>
      <c r="R1007" s="7">
        <v>6.9907720624506171E-4</v>
      </c>
      <c r="S1007" s="7">
        <v>1.0340901207174661E-3</v>
      </c>
      <c r="U1007" s="7">
        <v>21.488056103440716</v>
      </c>
      <c r="V1007" s="7">
        <v>4.9157692798566116E-4</v>
      </c>
    </row>
    <row r="1008" spans="1:22" x14ac:dyDescent="0.35">
      <c r="A1008" s="3">
        <v>2014</v>
      </c>
      <c r="B1008" s="13" t="s">
        <v>24</v>
      </c>
      <c r="C1008" s="13" t="s">
        <v>41</v>
      </c>
      <c r="D1008" s="13">
        <v>2004</v>
      </c>
      <c r="E1008" s="14">
        <v>10</v>
      </c>
      <c r="F1008" s="13">
        <v>240</v>
      </c>
      <c r="G1008" s="13">
        <v>43</v>
      </c>
      <c r="H1008" s="13">
        <v>283</v>
      </c>
      <c r="I1008" s="13" t="b">
        <v>1</v>
      </c>
      <c r="J1008" s="4">
        <v>0.151943462897527</v>
      </c>
      <c r="K1008">
        <f t="shared" si="75"/>
        <v>5.5256169946891597E-4</v>
      </c>
      <c r="L1008">
        <f t="shared" si="76"/>
        <v>2.3506630968067627E-2</v>
      </c>
      <c r="M1008">
        <f t="shared" si="77"/>
        <v>3.5716789103424425E-3</v>
      </c>
      <c r="N1008">
        <f t="shared" si="78"/>
        <v>2.3506630968067627E-2</v>
      </c>
      <c r="O1008">
        <f t="shared" si="79"/>
        <v>0.23506630968067627</v>
      </c>
      <c r="Q1008" s="7">
        <v>982</v>
      </c>
      <c r="R1008" s="7">
        <v>1.2082347728152661E-3</v>
      </c>
      <c r="S1008" s="7">
        <v>5.2493255414726159E-4</v>
      </c>
      <c r="U1008" s="7">
        <v>21.509971509971507</v>
      </c>
      <c r="V1008" s="7">
        <v>4.940286984468586E-4</v>
      </c>
    </row>
    <row r="1009" spans="1:22" x14ac:dyDescent="0.35">
      <c r="A1009" s="24">
        <v>2014</v>
      </c>
      <c r="B1009" s="17" t="s">
        <v>128</v>
      </c>
      <c r="C1009" s="17" t="s">
        <v>212</v>
      </c>
      <c r="D1009" s="17">
        <v>2003</v>
      </c>
      <c r="E1009" s="17">
        <v>11</v>
      </c>
      <c r="F1009" s="17">
        <v>67</v>
      </c>
      <c r="G1009" s="17">
        <v>12</v>
      </c>
      <c r="H1009" s="17">
        <v>79</v>
      </c>
      <c r="I1009" s="17" t="b">
        <v>1</v>
      </c>
      <c r="J1009" s="25">
        <v>0.151898734177215</v>
      </c>
      <c r="K1009">
        <f t="shared" si="75"/>
        <v>1.542486722899094E-4</v>
      </c>
      <c r="L1009">
        <f t="shared" si="76"/>
        <v>1.2419688896663611E-2</v>
      </c>
      <c r="M1009">
        <f t="shared" si="77"/>
        <v>1.8865350222780145E-3</v>
      </c>
      <c r="N1009">
        <f t="shared" si="78"/>
        <v>1.2419688896663611E-2</v>
      </c>
      <c r="O1009">
        <f t="shared" si="79"/>
        <v>0.13661657786329973</v>
      </c>
      <c r="Q1009" s="7">
        <v>983</v>
      </c>
      <c r="R1009" s="7">
        <v>1.8871115282422051E-3</v>
      </c>
      <c r="S1009" s="7">
        <v>-1.5394420127967743E-4</v>
      </c>
      <c r="U1009" s="7">
        <v>21.531886916502298</v>
      </c>
      <c r="V1009" s="7">
        <v>4.940286984468586E-4</v>
      </c>
    </row>
    <row r="1010" spans="1:22" x14ac:dyDescent="0.35">
      <c r="A1010" s="3">
        <v>2016</v>
      </c>
      <c r="B1010" s="13" t="s">
        <v>67</v>
      </c>
      <c r="C1010" s="13" t="s">
        <v>68</v>
      </c>
      <c r="D1010" s="13">
        <v>2002</v>
      </c>
      <c r="E1010" s="14">
        <v>14</v>
      </c>
      <c r="F1010" s="13">
        <v>67</v>
      </c>
      <c r="G1010" s="13">
        <v>12</v>
      </c>
      <c r="H1010" s="13">
        <v>79</v>
      </c>
      <c r="I1010" s="13" t="b">
        <v>1</v>
      </c>
      <c r="J1010" s="4">
        <v>0.151898734177215</v>
      </c>
      <c r="K1010">
        <f t="shared" si="75"/>
        <v>1.542486722899094E-4</v>
      </c>
      <c r="L1010">
        <f t="shared" si="76"/>
        <v>1.2419688896663611E-2</v>
      </c>
      <c r="M1010">
        <f t="shared" si="77"/>
        <v>1.8865350222780145E-3</v>
      </c>
      <c r="N1010">
        <f t="shared" si="78"/>
        <v>1.2419688896663611E-2</v>
      </c>
      <c r="O1010">
        <f t="shared" si="79"/>
        <v>0.17387564455329055</v>
      </c>
      <c r="Q1010" s="7">
        <v>984</v>
      </c>
      <c r="R1010" s="7">
        <v>3.596388285315922E-4</v>
      </c>
      <c r="S1010" s="7">
        <v>1.3735284984309356E-3</v>
      </c>
      <c r="U1010" s="7">
        <v>21.553802323033089</v>
      </c>
      <c r="V1010" s="7">
        <v>4.940286984468586E-4</v>
      </c>
    </row>
    <row r="1011" spans="1:22" x14ac:dyDescent="0.35">
      <c r="A1011" s="24">
        <v>2014</v>
      </c>
      <c r="B1011" s="17" t="s">
        <v>24</v>
      </c>
      <c r="C1011" s="17" t="s">
        <v>122</v>
      </c>
      <c r="D1011" s="17">
        <v>2002</v>
      </c>
      <c r="E1011" s="17">
        <v>12</v>
      </c>
      <c r="F1011" s="17">
        <v>95</v>
      </c>
      <c r="G1011" s="17">
        <v>17</v>
      </c>
      <c r="H1011" s="17">
        <v>112</v>
      </c>
      <c r="I1011" s="17" t="b">
        <v>1</v>
      </c>
      <c r="J1011" s="25">
        <v>0.151785714285714</v>
      </c>
      <c r="K1011">
        <f t="shared" si="75"/>
        <v>2.1868166198063104E-4</v>
      </c>
      <c r="L1011">
        <f t="shared" si="76"/>
        <v>1.4787889030576035E-2</v>
      </c>
      <c r="M1011">
        <f t="shared" si="77"/>
        <v>2.244590299283858E-3</v>
      </c>
      <c r="N1011">
        <f t="shared" si="78"/>
        <v>1.4787889030576035E-2</v>
      </c>
      <c r="O1011">
        <f t="shared" si="79"/>
        <v>0.17745466836691243</v>
      </c>
      <c r="Q1011" s="7">
        <v>985</v>
      </c>
      <c r="R1011" s="7">
        <v>7.7707511922175292E-4</v>
      </c>
      <c r="S1011" s="7">
        <v>7.7311686456617323E-4</v>
      </c>
      <c r="U1011" s="7">
        <v>21.57571772956388</v>
      </c>
      <c r="V1011" s="7">
        <v>4.9402869844685903E-4</v>
      </c>
    </row>
    <row r="1012" spans="1:22" x14ac:dyDescent="0.35">
      <c r="A1012" s="5">
        <v>2015</v>
      </c>
      <c r="B1012" s="14" t="s">
        <v>102</v>
      </c>
      <c r="C1012" s="14" t="s">
        <v>184</v>
      </c>
      <c r="D1012" s="14">
        <v>2003</v>
      </c>
      <c r="E1012" s="14">
        <v>12</v>
      </c>
      <c r="F1012" s="14">
        <v>84</v>
      </c>
      <c r="G1012" s="14">
        <v>15</v>
      </c>
      <c r="H1012" s="14">
        <v>99</v>
      </c>
      <c r="I1012" s="14" t="b">
        <v>1</v>
      </c>
      <c r="J1012" s="6">
        <v>0.15151515151515199</v>
      </c>
      <c r="K1012">
        <f t="shared" si="75"/>
        <v>1.9329896907216494E-4</v>
      </c>
      <c r="L1012">
        <f t="shared" si="76"/>
        <v>1.3903199958001213E-2</v>
      </c>
      <c r="M1012">
        <f t="shared" si="77"/>
        <v>2.1065454481820085E-3</v>
      </c>
      <c r="N1012">
        <f t="shared" si="78"/>
        <v>1.3903199958001213E-2</v>
      </c>
      <c r="O1012">
        <f t="shared" si="79"/>
        <v>0.16683839949601456</v>
      </c>
      <c r="Q1012" s="7">
        <v>986</v>
      </c>
      <c r="R1012" s="7">
        <v>6.2527366187383946E-4</v>
      </c>
      <c r="S1012" s="7">
        <v>9.2491832191408669E-4</v>
      </c>
      <c r="U1012" s="7">
        <v>21.597633136094672</v>
      </c>
      <c r="V1012" s="7">
        <v>4.9402869844685903E-4</v>
      </c>
    </row>
    <row r="1013" spans="1:22" x14ac:dyDescent="0.35">
      <c r="A1013" s="3">
        <v>2016</v>
      </c>
      <c r="B1013" s="13" t="s">
        <v>118</v>
      </c>
      <c r="C1013" s="13" t="s">
        <v>119</v>
      </c>
      <c r="D1013" s="13">
        <v>2001</v>
      </c>
      <c r="E1013" s="17">
        <v>15</v>
      </c>
      <c r="F1013" s="13">
        <v>84</v>
      </c>
      <c r="G1013" s="13">
        <v>15</v>
      </c>
      <c r="H1013" s="13">
        <v>99</v>
      </c>
      <c r="I1013" s="13" t="b">
        <v>1</v>
      </c>
      <c r="J1013" s="4">
        <v>0.15151515151515199</v>
      </c>
      <c r="K1013">
        <f t="shared" si="75"/>
        <v>1.9329896907216494E-4</v>
      </c>
      <c r="L1013">
        <f t="shared" si="76"/>
        <v>1.3903199958001213E-2</v>
      </c>
      <c r="M1013">
        <f t="shared" si="77"/>
        <v>2.1065454481820085E-3</v>
      </c>
      <c r="N1013">
        <f t="shared" si="78"/>
        <v>1.3903199958001213E-2</v>
      </c>
      <c r="O1013">
        <f t="shared" si="79"/>
        <v>0.20854799937001819</v>
      </c>
      <c r="Q1013" s="7">
        <v>987</v>
      </c>
      <c r="R1013" s="7">
        <v>1.6878838633092343E-3</v>
      </c>
      <c r="S1013" s="7">
        <v>-1.3769187952130811E-4</v>
      </c>
      <c r="U1013" s="7">
        <v>21.619548542625463</v>
      </c>
      <c r="V1013" s="7">
        <v>4.9402869844685903E-4</v>
      </c>
    </row>
    <row r="1014" spans="1:22" x14ac:dyDescent="0.35">
      <c r="A1014" s="5">
        <v>2013</v>
      </c>
      <c r="B1014" s="14" t="s">
        <v>113</v>
      </c>
      <c r="C1014" s="14" t="s">
        <v>258</v>
      </c>
      <c r="D1014" s="14">
        <v>2005</v>
      </c>
      <c r="E1014" s="14">
        <v>8</v>
      </c>
      <c r="F1014" s="14">
        <v>56</v>
      </c>
      <c r="G1014" s="14">
        <v>10</v>
      </c>
      <c r="H1014" s="14">
        <v>66</v>
      </c>
      <c r="I1014" s="14" t="b">
        <v>1</v>
      </c>
      <c r="J1014" s="6">
        <v>0.15151515151515199</v>
      </c>
      <c r="K1014">
        <f t="shared" si="75"/>
        <v>1.288659793814433E-4</v>
      </c>
      <c r="L1014">
        <f t="shared" si="76"/>
        <v>1.1351915229662494E-2</v>
      </c>
      <c r="M1014">
        <f t="shared" si="77"/>
        <v>1.7199871560094743E-3</v>
      </c>
      <c r="N1014">
        <f t="shared" si="78"/>
        <v>1.1351915229662494E-2</v>
      </c>
      <c r="O1014">
        <f t="shared" si="79"/>
        <v>9.0815321837299956E-2</v>
      </c>
      <c r="Q1014" s="7">
        <v>988</v>
      </c>
      <c r="R1014" s="7">
        <v>1.4814678598804255E-3</v>
      </c>
      <c r="S1014" s="7">
        <v>1.4661030884997115E-3</v>
      </c>
      <c r="U1014" s="7">
        <v>21.641463949156254</v>
      </c>
      <c r="V1014" s="7">
        <v>4.9402869844685903E-4</v>
      </c>
    </row>
    <row r="1015" spans="1:22" x14ac:dyDescent="0.35">
      <c r="A1015" s="3">
        <v>2013</v>
      </c>
      <c r="B1015" s="13" t="s">
        <v>26</v>
      </c>
      <c r="C1015" s="13" t="s">
        <v>201</v>
      </c>
      <c r="D1015" s="13">
        <v>1999</v>
      </c>
      <c r="E1015" s="17">
        <v>14</v>
      </c>
      <c r="F1015" s="13">
        <v>56</v>
      </c>
      <c r="G1015" s="13">
        <v>10</v>
      </c>
      <c r="H1015" s="13">
        <v>66</v>
      </c>
      <c r="I1015" s="13" t="b">
        <v>1</v>
      </c>
      <c r="J1015" s="4">
        <v>0.15151515151515199</v>
      </c>
      <c r="K1015">
        <f t="shared" si="75"/>
        <v>1.288659793814433E-4</v>
      </c>
      <c r="L1015">
        <f t="shared" si="76"/>
        <v>1.1351915229662494E-2</v>
      </c>
      <c r="M1015">
        <f t="shared" si="77"/>
        <v>1.7199871560094743E-3</v>
      </c>
      <c r="N1015">
        <f t="shared" si="78"/>
        <v>1.1351915229662494E-2</v>
      </c>
      <c r="O1015">
        <f t="shared" si="79"/>
        <v>0.15892681321527491</v>
      </c>
      <c r="Q1015" s="7">
        <v>989</v>
      </c>
      <c r="R1015" s="7">
        <v>2.4660528446603593E-3</v>
      </c>
      <c r="S1015" s="7">
        <v>-2.1137444825799698E-4</v>
      </c>
      <c r="U1015" s="7">
        <v>21.663379355687045</v>
      </c>
      <c r="V1015" s="7">
        <v>4.9596987959252855E-4</v>
      </c>
    </row>
    <row r="1016" spans="1:22" x14ac:dyDescent="0.35">
      <c r="A1016" s="3">
        <v>2014</v>
      </c>
      <c r="B1016" s="13" t="s">
        <v>30</v>
      </c>
      <c r="C1016" s="13" t="s">
        <v>166</v>
      </c>
      <c r="D1016" s="13">
        <v>1999</v>
      </c>
      <c r="E1016" s="14">
        <v>15</v>
      </c>
      <c r="F1016" s="13">
        <v>56</v>
      </c>
      <c r="G1016" s="13">
        <v>10</v>
      </c>
      <c r="H1016" s="13">
        <v>66</v>
      </c>
      <c r="I1016" s="13" t="b">
        <v>1</v>
      </c>
      <c r="J1016" s="4">
        <v>0.15151515151515199</v>
      </c>
      <c r="K1016">
        <f t="shared" si="75"/>
        <v>1.288659793814433E-4</v>
      </c>
      <c r="L1016">
        <f t="shared" si="76"/>
        <v>1.1351915229662494E-2</v>
      </c>
      <c r="M1016">
        <f t="shared" si="77"/>
        <v>1.7199871560094743E-3</v>
      </c>
      <c r="N1016">
        <f t="shared" si="78"/>
        <v>1.1351915229662494E-2</v>
      </c>
      <c r="O1016">
        <f t="shared" si="79"/>
        <v>0.17027872844493741</v>
      </c>
      <c r="Q1016" s="7">
        <v>990</v>
      </c>
      <c r="R1016" s="7">
        <v>9.1922293665203016E-4</v>
      </c>
      <c r="S1016" s="7">
        <v>2.0750431442554378E-3</v>
      </c>
      <c r="U1016" s="7">
        <v>21.685294762217836</v>
      </c>
      <c r="V1016" s="7">
        <v>4.9749560904021673E-4</v>
      </c>
    </row>
    <row r="1017" spans="1:22" x14ac:dyDescent="0.35">
      <c r="A1017" s="3">
        <v>2017</v>
      </c>
      <c r="B1017" s="13" t="s">
        <v>52</v>
      </c>
      <c r="C1017" s="13" t="s">
        <v>165</v>
      </c>
      <c r="D1017" s="13">
        <v>2003</v>
      </c>
      <c r="E1017" s="17">
        <v>14</v>
      </c>
      <c r="F1017" s="13">
        <v>56</v>
      </c>
      <c r="G1017" s="13">
        <v>10</v>
      </c>
      <c r="H1017" s="13">
        <v>66</v>
      </c>
      <c r="I1017" s="13" t="b">
        <v>1</v>
      </c>
      <c r="J1017" s="4">
        <v>0.15151515151515199</v>
      </c>
      <c r="K1017">
        <f t="shared" si="75"/>
        <v>1.288659793814433E-4</v>
      </c>
      <c r="L1017">
        <f t="shared" si="76"/>
        <v>1.1351915229662494E-2</v>
      </c>
      <c r="M1017">
        <f t="shared" si="77"/>
        <v>1.7199871560094743E-3</v>
      </c>
      <c r="N1017">
        <f t="shared" si="78"/>
        <v>1.1351915229662494E-2</v>
      </c>
      <c r="O1017">
        <f t="shared" si="79"/>
        <v>0.15892681321527491</v>
      </c>
      <c r="Q1017" s="7">
        <v>991</v>
      </c>
      <c r="R1017" s="7">
        <v>1.9003588071123633E-3</v>
      </c>
      <c r="S1017" s="7">
        <v>2.1690704337417482E-4</v>
      </c>
      <c r="U1017" s="7">
        <v>21.707210168748627</v>
      </c>
      <c r="V1017" s="7">
        <v>4.9749560904021673E-4</v>
      </c>
    </row>
    <row r="1018" spans="1:22" x14ac:dyDescent="0.35">
      <c r="A1018" s="5">
        <v>2013</v>
      </c>
      <c r="B1018" s="14" t="s">
        <v>67</v>
      </c>
      <c r="C1018" s="14" t="s">
        <v>138</v>
      </c>
      <c r="D1018" s="14">
        <v>1998</v>
      </c>
      <c r="E1018" s="14">
        <v>15</v>
      </c>
      <c r="F1018" s="14">
        <v>129</v>
      </c>
      <c r="G1018" s="14">
        <v>23</v>
      </c>
      <c r="H1018" s="14">
        <v>152</v>
      </c>
      <c r="I1018" s="14" t="b">
        <v>1</v>
      </c>
      <c r="J1018" s="6">
        <v>0.15131578947368399</v>
      </c>
      <c r="K1018">
        <f t="shared" si="75"/>
        <v>2.9678225554514217E-4</v>
      </c>
      <c r="L1018">
        <f t="shared" si="76"/>
        <v>1.7227369373910287E-2</v>
      </c>
      <c r="M1018">
        <f t="shared" si="77"/>
        <v>2.6067729973680001E-3</v>
      </c>
      <c r="N1018">
        <f t="shared" si="78"/>
        <v>1.7227369373910287E-2</v>
      </c>
      <c r="O1018">
        <f t="shared" si="79"/>
        <v>0.25841054060865432</v>
      </c>
      <c r="Q1018" s="7">
        <v>992</v>
      </c>
      <c r="R1018" s="7">
        <v>2.1087538129762806E-3</v>
      </c>
      <c r="S1018" s="7">
        <v>8.512037510257503E-6</v>
      </c>
      <c r="U1018" s="7">
        <v>21.729125575279419</v>
      </c>
      <c r="V1018" s="7">
        <v>4.9749560904021673E-4</v>
      </c>
    </row>
    <row r="1019" spans="1:22" x14ac:dyDescent="0.35">
      <c r="A1019" s="24">
        <v>2013</v>
      </c>
      <c r="B1019" s="17" t="s">
        <v>128</v>
      </c>
      <c r="C1019" s="17" t="s">
        <v>129</v>
      </c>
      <c r="D1019" s="17">
        <v>2005</v>
      </c>
      <c r="E1019" s="17">
        <v>8</v>
      </c>
      <c r="F1019" s="17">
        <v>73</v>
      </c>
      <c r="G1019" s="17">
        <v>13</v>
      </c>
      <c r="H1019" s="17">
        <v>86</v>
      </c>
      <c r="I1019" s="17" t="b">
        <v>1</v>
      </c>
      <c r="J1019" s="25">
        <v>0.15116279069767399</v>
      </c>
      <c r="K1019">
        <f t="shared" si="75"/>
        <v>1.6791627616369884E-4</v>
      </c>
      <c r="L1019">
        <f t="shared" si="76"/>
        <v>1.2958251277224827E-2</v>
      </c>
      <c r="M1019">
        <f t="shared" si="77"/>
        <v>1.9588054256270034E-3</v>
      </c>
      <c r="N1019">
        <f t="shared" si="78"/>
        <v>1.2958251277224827E-2</v>
      </c>
      <c r="O1019">
        <f t="shared" si="79"/>
        <v>0.10366601021779862</v>
      </c>
      <c r="Q1019" s="7">
        <v>993</v>
      </c>
      <c r="R1019" s="7">
        <v>1.6919638012484466E-3</v>
      </c>
      <c r="S1019" s="7">
        <v>4.2530204923809148E-4</v>
      </c>
      <c r="U1019" s="7">
        <v>21.75104098181021</v>
      </c>
      <c r="V1019" s="7">
        <v>4.9749560904021673E-4</v>
      </c>
    </row>
    <row r="1020" spans="1:22" x14ac:dyDescent="0.35">
      <c r="A1020" s="5">
        <v>2017</v>
      </c>
      <c r="B1020" s="14" t="s">
        <v>37</v>
      </c>
      <c r="C1020" s="14" t="s">
        <v>39</v>
      </c>
      <c r="D1020" s="14">
        <v>2004</v>
      </c>
      <c r="E1020" s="14">
        <v>13</v>
      </c>
      <c r="F1020" s="14">
        <v>118</v>
      </c>
      <c r="G1020" s="14">
        <v>21</v>
      </c>
      <c r="H1020" s="14">
        <v>139</v>
      </c>
      <c r="I1020" s="14" t="b">
        <v>1</v>
      </c>
      <c r="J1020" s="6">
        <v>0.15107913669064699</v>
      </c>
      <c r="K1020">
        <f t="shared" si="75"/>
        <v>2.7139956263667604E-4</v>
      </c>
      <c r="L1020">
        <f t="shared" si="76"/>
        <v>1.6474209013991416E-2</v>
      </c>
      <c r="M1020">
        <f t="shared" si="77"/>
        <v>2.4889092754950977E-3</v>
      </c>
      <c r="N1020">
        <f t="shared" si="78"/>
        <v>1.6474209013991416E-2</v>
      </c>
      <c r="O1020">
        <f t="shared" si="79"/>
        <v>0.2141647171818884</v>
      </c>
      <c r="Q1020" s="7">
        <v>994</v>
      </c>
      <c r="R1020" s="7">
        <v>1.9003588071123633E-3</v>
      </c>
      <c r="S1020" s="7">
        <v>2.1690704337417482E-4</v>
      </c>
      <c r="U1020" s="7">
        <v>21.772956388341001</v>
      </c>
      <c r="V1020" s="7">
        <v>4.97934124426403E-4</v>
      </c>
    </row>
    <row r="1021" spans="1:22" x14ac:dyDescent="0.35">
      <c r="A1021" s="24">
        <v>2013</v>
      </c>
      <c r="B1021" s="17" t="s">
        <v>269</v>
      </c>
      <c r="C1021" s="17" t="s">
        <v>314</v>
      </c>
      <c r="D1021" s="17">
        <v>2000</v>
      </c>
      <c r="E1021" s="17">
        <v>13</v>
      </c>
      <c r="F1021" s="17">
        <v>45</v>
      </c>
      <c r="G1021" s="17">
        <v>8</v>
      </c>
      <c r="H1021" s="17">
        <v>53</v>
      </c>
      <c r="I1021" s="17" t="b">
        <v>1</v>
      </c>
      <c r="J1021" s="25">
        <v>0.15094339622641501</v>
      </c>
      <c r="K1021">
        <f t="shared" si="75"/>
        <v>1.0348328647297719E-4</v>
      </c>
      <c r="L1021">
        <f t="shared" si="76"/>
        <v>1.0172673516484111E-2</v>
      </c>
      <c r="M1021">
        <f t="shared" si="77"/>
        <v>1.5354978892806197E-3</v>
      </c>
      <c r="N1021">
        <f t="shared" si="78"/>
        <v>1.0172673516484111E-2</v>
      </c>
      <c r="O1021">
        <f t="shared" si="79"/>
        <v>0.13224475571429345</v>
      </c>
      <c r="Q1021" s="7">
        <v>995</v>
      </c>
      <c r="R1021" s="7">
        <v>9.9350668746198438E-4</v>
      </c>
      <c r="S1021" s="7">
        <v>9.7678743154980697E-4</v>
      </c>
      <c r="U1021" s="7">
        <v>21.794871794871792</v>
      </c>
      <c r="V1021" s="7">
        <v>4.97934124426403E-4</v>
      </c>
    </row>
    <row r="1022" spans="1:22" x14ac:dyDescent="0.35">
      <c r="A1022" s="5">
        <v>2014</v>
      </c>
      <c r="B1022" s="14" t="s">
        <v>24</v>
      </c>
      <c r="C1022" s="14" t="s">
        <v>331</v>
      </c>
      <c r="D1022" s="14">
        <v>2004</v>
      </c>
      <c r="E1022" s="14">
        <v>10</v>
      </c>
      <c r="F1022" s="14">
        <v>45</v>
      </c>
      <c r="G1022" s="14">
        <v>8</v>
      </c>
      <c r="H1022" s="14">
        <v>53</v>
      </c>
      <c r="I1022" s="14" t="b">
        <v>1</v>
      </c>
      <c r="J1022" s="6">
        <v>0.15094339622641501</v>
      </c>
      <c r="K1022">
        <f t="shared" si="75"/>
        <v>1.0348328647297719E-4</v>
      </c>
      <c r="L1022">
        <f t="shared" si="76"/>
        <v>1.0172673516484111E-2</v>
      </c>
      <c r="M1022">
        <f t="shared" si="77"/>
        <v>1.5354978892806197E-3</v>
      </c>
      <c r="N1022">
        <f t="shared" si="78"/>
        <v>1.0172673516484111E-2</v>
      </c>
      <c r="O1022">
        <f t="shared" si="79"/>
        <v>0.10172673516484111</v>
      </c>
      <c r="Q1022" s="7">
        <v>996</v>
      </c>
      <c r="R1022" s="7">
        <v>8.22702170243401E-4</v>
      </c>
      <c r="S1022" s="7">
        <v>1.8537444560685456E-3</v>
      </c>
      <c r="U1022" s="7">
        <v>21.816787201402583</v>
      </c>
      <c r="V1022" s="7">
        <v>4.9992189330577978E-4</v>
      </c>
    </row>
    <row r="1023" spans="1:22" x14ac:dyDescent="0.35">
      <c r="A1023" s="24">
        <v>2014</v>
      </c>
      <c r="B1023" s="17" t="s">
        <v>30</v>
      </c>
      <c r="C1023" s="17" t="s">
        <v>349</v>
      </c>
      <c r="D1023" s="17">
        <v>2005</v>
      </c>
      <c r="E1023" s="17">
        <v>9</v>
      </c>
      <c r="F1023" s="17">
        <v>45</v>
      </c>
      <c r="G1023" s="17">
        <v>8</v>
      </c>
      <c r="H1023" s="17">
        <v>53</v>
      </c>
      <c r="I1023" s="17" t="b">
        <v>1</v>
      </c>
      <c r="J1023" s="25">
        <v>0.15094339622641501</v>
      </c>
      <c r="K1023">
        <f t="shared" si="75"/>
        <v>1.0348328647297719E-4</v>
      </c>
      <c r="L1023">
        <f t="shared" si="76"/>
        <v>1.0172673516484111E-2</v>
      </c>
      <c r="M1023">
        <f t="shared" si="77"/>
        <v>1.5354978892806197E-3</v>
      </c>
      <c r="N1023">
        <f t="shared" si="78"/>
        <v>1.0172673516484111E-2</v>
      </c>
      <c r="O1023">
        <f t="shared" si="79"/>
        <v>9.1554061648356999E-2</v>
      </c>
      <c r="Q1023" s="7">
        <v>997</v>
      </c>
      <c r="R1023" s="7">
        <v>1.7983569524111288E-3</v>
      </c>
      <c r="S1023" s="7">
        <v>7.6340402792081851E-4</v>
      </c>
      <c r="U1023" s="7">
        <v>21.838702607933374</v>
      </c>
      <c r="V1023" s="7">
        <v>4.9992189330577978E-4</v>
      </c>
    </row>
    <row r="1024" spans="1:22" x14ac:dyDescent="0.35">
      <c r="A1024" s="5">
        <v>2014</v>
      </c>
      <c r="B1024" s="14" t="s">
        <v>106</v>
      </c>
      <c r="C1024" s="14" t="s">
        <v>275</v>
      </c>
      <c r="D1024" s="14">
        <v>2007</v>
      </c>
      <c r="E1024" s="14">
        <v>7</v>
      </c>
      <c r="F1024" s="14">
        <v>45</v>
      </c>
      <c r="G1024" s="14">
        <v>8</v>
      </c>
      <c r="H1024" s="14">
        <v>53</v>
      </c>
      <c r="I1024" s="14" t="b">
        <v>1</v>
      </c>
      <c r="J1024" s="6">
        <v>0.15094339622641501</v>
      </c>
      <c r="K1024">
        <f t="shared" si="75"/>
        <v>1.0348328647297719E-4</v>
      </c>
      <c r="L1024">
        <f t="shared" si="76"/>
        <v>1.0172673516484111E-2</v>
      </c>
      <c r="M1024">
        <f t="shared" si="77"/>
        <v>1.5354978892806197E-3</v>
      </c>
      <c r="N1024">
        <f t="shared" si="78"/>
        <v>1.0172673516484111E-2</v>
      </c>
      <c r="O1024">
        <f t="shared" si="79"/>
        <v>7.1208714615388774E-2</v>
      </c>
      <c r="Q1024" s="7">
        <v>998</v>
      </c>
      <c r="R1024" s="7">
        <v>1.7152613430720851E-3</v>
      </c>
      <c r="S1024" s="7">
        <v>7.2643425043189156E-4</v>
      </c>
      <c r="U1024" s="7">
        <v>21.860618014464166</v>
      </c>
      <c r="V1024" s="7">
        <v>5.0103654774042512E-4</v>
      </c>
    </row>
    <row r="1025" spans="1:22" x14ac:dyDescent="0.35">
      <c r="A1025" s="24">
        <v>2017</v>
      </c>
      <c r="B1025" s="17" t="s">
        <v>58</v>
      </c>
      <c r="C1025" s="17">
        <v>300</v>
      </c>
      <c r="D1025" s="17">
        <v>2007</v>
      </c>
      <c r="E1025" s="17">
        <v>10</v>
      </c>
      <c r="F1025" s="17">
        <v>45</v>
      </c>
      <c r="G1025" s="17">
        <v>8</v>
      </c>
      <c r="H1025" s="17">
        <v>53</v>
      </c>
      <c r="I1025" s="17" t="b">
        <v>1</v>
      </c>
      <c r="J1025" s="25">
        <v>0.15094339622641501</v>
      </c>
      <c r="K1025">
        <f t="shared" si="75"/>
        <v>1.0348328647297719E-4</v>
      </c>
      <c r="L1025">
        <f t="shared" si="76"/>
        <v>1.0172673516484111E-2</v>
      </c>
      <c r="M1025">
        <f t="shared" si="77"/>
        <v>1.5354978892806197E-3</v>
      </c>
      <c r="N1025">
        <f t="shared" si="78"/>
        <v>1.0172673516484111E-2</v>
      </c>
      <c r="O1025">
        <f t="shared" si="79"/>
        <v>0.10172673516484111</v>
      </c>
      <c r="Q1025" s="7">
        <v>999</v>
      </c>
      <c r="R1025" s="7">
        <v>1.6362092700244863E-3</v>
      </c>
      <c r="S1025" s="7">
        <v>1.0357390681967581E-6</v>
      </c>
      <c r="U1025" s="7">
        <v>21.882533420994957</v>
      </c>
      <c r="V1025" s="7">
        <v>5.0103654774042512E-4</v>
      </c>
    </row>
    <row r="1026" spans="1:22" x14ac:dyDescent="0.35">
      <c r="A1026" s="5">
        <v>2013</v>
      </c>
      <c r="B1026" s="14" t="s">
        <v>79</v>
      </c>
      <c r="C1026" s="14" t="s">
        <v>266</v>
      </c>
      <c r="D1026" s="14">
        <v>2005</v>
      </c>
      <c r="E1026" s="14">
        <v>8</v>
      </c>
      <c r="F1026" s="14">
        <v>62</v>
      </c>
      <c r="G1026" s="14">
        <v>11</v>
      </c>
      <c r="H1026" s="14">
        <v>73</v>
      </c>
      <c r="I1026" s="14" t="b">
        <v>1</v>
      </c>
      <c r="J1026" s="6">
        <v>0.150684931506849</v>
      </c>
      <c r="K1026">
        <f t="shared" si="75"/>
        <v>1.4253358325523274E-4</v>
      </c>
      <c r="L1026">
        <f t="shared" si="76"/>
        <v>1.1938742951216963E-2</v>
      </c>
      <c r="M1026">
        <f t="shared" si="77"/>
        <v>1.7989886638820043E-3</v>
      </c>
      <c r="N1026">
        <f t="shared" si="78"/>
        <v>1.1938742951216963E-2</v>
      </c>
      <c r="O1026">
        <f t="shared" si="79"/>
        <v>9.5509943609735706E-2</v>
      </c>
      <c r="Q1026" s="7">
        <v>1000</v>
      </c>
      <c r="R1026" s="7">
        <v>1.4745128982986216E-3</v>
      </c>
      <c r="S1026" s="7">
        <v>1.6273211079406149E-4</v>
      </c>
      <c r="U1026" s="7">
        <v>21.904448827525748</v>
      </c>
      <c r="V1026" s="7">
        <v>5.0103654774042512E-4</v>
      </c>
    </row>
    <row r="1027" spans="1:22" x14ac:dyDescent="0.35">
      <c r="A1027" s="24">
        <v>2015</v>
      </c>
      <c r="B1027" s="17" t="s">
        <v>128</v>
      </c>
      <c r="C1027" s="17" t="s">
        <v>129</v>
      </c>
      <c r="D1027" s="17">
        <v>2005</v>
      </c>
      <c r="E1027" s="17">
        <v>10</v>
      </c>
      <c r="F1027" s="17">
        <v>62</v>
      </c>
      <c r="G1027" s="17">
        <v>11</v>
      </c>
      <c r="H1027" s="17">
        <v>73</v>
      </c>
      <c r="I1027" s="17" t="b">
        <v>1</v>
      </c>
      <c r="J1027" s="25">
        <v>0.150684931506849</v>
      </c>
      <c r="K1027">
        <f t="shared" si="75"/>
        <v>1.4253358325523274E-4</v>
      </c>
      <c r="L1027">
        <f t="shared" si="76"/>
        <v>1.1938742951216963E-2</v>
      </c>
      <c r="M1027">
        <f t="shared" si="77"/>
        <v>1.7989886638820043E-3</v>
      </c>
      <c r="N1027">
        <f t="shared" si="78"/>
        <v>1.1938742951216963E-2</v>
      </c>
      <c r="O1027">
        <f t="shared" si="79"/>
        <v>0.11938742951216963</v>
      </c>
      <c r="Q1027" s="7">
        <v>1001</v>
      </c>
      <c r="R1027" s="7">
        <v>3.0868994998710739E-3</v>
      </c>
      <c r="S1027" s="7">
        <v>-1.3145856121491405E-6</v>
      </c>
      <c r="U1027" s="7">
        <v>21.926364234056539</v>
      </c>
      <c r="V1027" s="7">
        <v>5.0103654774042512E-4</v>
      </c>
    </row>
    <row r="1028" spans="1:22" x14ac:dyDescent="0.35">
      <c r="A1028" s="3">
        <v>2015</v>
      </c>
      <c r="B1028" s="13" t="s">
        <v>128</v>
      </c>
      <c r="C1028" s="13" t="s">
        <v>212</v>
      </c>
      <c r="D1028" s="13">
        <v>2000</v>
      </c>
      <c r="E1028" s="14">
        <v>15</v>
      </c>
      <c r="F1028" s="13">
        <v>62</v>
      </c>
      <c r="G1028" s="13">
        <v>11</v>
      </c>
      <c r="H1028" s="13">
        <v>73</v>
      </c>
      <c r="I1028" s="13" t="b">
        <v>1</v>
      </c>
      <c r="J1028" s="4">
        <v>0.150684931506849</v>
      </c>
      <c r="K1028">
        <f t="shared" ref="K1028:K1091" si="80">H1028/$H$1</f>
        <v>1.4253358325523274E-4</v>
      </c>
      <c r="L1028">
        <f t="shared" ref="L1028:L1091" si="81">SQRT(K1028)</f>
        <v>1.1938742951216963E-2</v>
      </c>
      <c r="M1028">
        <f t="shared" ref="M1028:M1091" si="82">J1028*L1028</f>
        <v>1.7989886638820043E-3</v>
      </c>
      <c r="N1028">
        <f t="shared" ref="N1028:N1091" si="83">L1028</f>
        <v>1.1938742951216963E-2</v>
      </c>
      <c r="O1028">
        <f t="shared" ref="O1028:O1091" si="84">E1028*L1028</f>
        <v>0.17908114426825444</v>
      </c>
      <c r="Q1028" s="7">
        <v>1002</v>
      </c>
      <c r="R1028" s="7">
        <v>1.0336065328223881E-3</v>
      </c>
      <c r="S1028" s="7">
        <v>1.0059290826561619E-3</v>
      </c>
      <c r="U1028" s="7">
        <v>21.94827964058733</v>
      </c>
      <c r="V1028" s="7">
        <v>5.0103654774042512E-4</v>
      </c>
    </row>
    <row r="1029" spans="1:22" x14ac:dyDescent="0.35">
      <c r="A1029" s="3">
        <v>2013</v>
      </c>
      <c r="B1029" s="13" t="s">
        <v>30</v>
      </c>
      <c r="C1029" s="13" t="s">
        <v>47</v>
      </c>
      <c r="D1029" s="13">
        <v>2002</v>
      </c>
      <c r="E1029" s="17">
        <v>11</v>
      </c>
      <c r="F1029" s="13">
        <v>203</v>
      </c>
      <c r="G1029" s="13">
        <v>36</v>
      </c>
      <c r="H1029" s="13">
        <v>239</v>
      </c>
      <c r="I1029" s="13" t="b">
        <v>1</v>
      </c>
      <c r="J1029" s="4">
        <v>0.15062761506276201</v>
      </c>
      <c r="K1029">
        <f t="shared" si="80"/>
        <v>4.6665104654795375E-4</v>
      </c>
      <c r="L1029">
        <f t="shared" si="81"/>
        <v>2.1602107456170885E-2</v>
      </c>
      <c r="M1029">
        <f t="shared" si="82"/>
        <v>3.2538739264525293E-3</v>
      </c>
      <c r="N1029">
        <f t="shared" si="83"/>
        <v>2.1602107456170885E-2</v>
      </c>
      <c r="O1029">
        <f t="shared" si="84"/>
        <v>0.23762318201787974</v>
      </c>
      <c r="Q1029" s="7">
        <v>1003</v>
      </c>
      <c r="R1029" s="7">
        <v>1.6393509742242776E-3</v>
      </c>
      <c r="S1029" s="7">
        <v>4.0018464125427238E-4</v>
      </c>
      <c r="U1029" s="7">
        <v>21.970195047118121</v>
      </c>
      <c r="V1029" s="7">
        <v>5.0103654774042512E-4</v>
      </c>
    </row>
    <row r="1030" spans="1:22" x14ac:dyDescent="0.35">
      <c r="A1030" s="5">
        <v>2013</v>
      </c>
      <c r="B1030" s="14" t="s">
        <v>24</v>
      </c>
      <c r="C1030" s="14" t="s">
        <v>134</v>
      </c>
      <c r="D1030" s="14">
        <v>2002</v>
      </c>
      <c r="E1030" s="14">
        <v>11</v>
      </c>
      <c r="F1030" s="14">
        <v>79</v>
      </c>
      <c r="G1030" s="14">
        <v>14</v>
      </c>
      <c r="H1030" s="14">
        <v>93</v>
      </c>
      <c r="I1030" s="14" t="b">
        <v>1</v>
      </c>
      <c r="J1030" s="6">
        <v>0.15053763440860199</v>
      </c>
      <c r="K1030">
        <f t="shared" si="80"/>
        <v>1.8158388003748828E-4</v>
      </c>
      <c r="L1030">
        <f t="shared" si="81"/>
        <v>1.3475306305887383E-2</v>
      </c>
      <c r="M1030">
        <f t="shared" si="82"/>
        <v>2.0285407342196036E-3</v>
      </c>
      <c r="N1030">
        <f t="shared" si="83"/>
        <v>1.3475306305887383E-2</v>
      </c>
      <c r="O1030">
        <f t="shared" si="84"/>
        <v>0.14822836936476122</v>
      </c>
      <c r="Q1030" s="7">
        <v>1004</v>
      </c>
      <c r="R1030" s="7">
        <v>1.9597140549934737E-3</v>
      </c>
      <c r="S1030" s="7">
        <v>8.1854324644277821E-4</v>
      </c>
      <c r="U1030" s="7">
        <v>21.992110453648912</v>
      </c>
      <c r="V1030" s="7">
        <v>5.0176852263433813E-4</v>
      </c>
    </row>
    <row r="1031" spans="1:22" x14ac:dyDescent="0.35">
      <c r="A1031" s="3">
        <v>2016</v>
      </c>
      <c r="B1031" s="13" t="s">
        <v>58</v>
      </c>
      <c r="C1031" s="13" t="s">
        <v>142</v>
      </c>
      <c r="D1031" s="13">
        <v>2004</v>
      </c>
      <c r="E1031" s="17">
        <v>12</v>
      </c>
      <c r="F1031" s="13">
        <v>79</v>
      </c>
      <c r="G1031" s="13">
        <v>14</v>
      </c>
      <c r="H1031" s="13">
        <v>93</v>
      </c>
      <c r="I1031" s="13" t="b">
        <v>1</v>
      </c>
      <c r="J1031" s="4">
        <v>0.15053763440860199</v>
      </c>
      <c r="K1031">
        <f t="shared" si="80"/>
        <v>1.8158388003748828E-4</v>
      </c>
      <c r="L1031">
        <f t="shared" si="81"/>
        <v>1.3475306305887383E-2</v>
      </c>
      <c r="M1031">
        <f t="shared" si="82"/>
        <v>2.0285407342196036E-3</v>
      </c>
      <c r="N1031">
        <f t="shared" si="83"/>
        <v>1.3475306305887383E-2</v>
      </c>
      <c r="O1031">
        <f t="shared" si="84"/>
        <v>0.16170367567064858</v>
      </c>
      <c r="Q1031" s="7">
        <v>1005</v>
      </c>
      <c r="R1031" s="7">
        <v>1.9108783323219768E-3</v>
      </c>
      <c r="S1031" s="7">
        <v>4.6375066088047727E-4</v>
      </c>
      <c r="U1031" s="7">
        <v>22.014025860179704</v>
      </c>
      <c r="V1031" s="7">
        <v>5.0396990994353117E-4</v>
      </c>
    </row>
    <row r="1032" spans="1:22" x14ac:dyDescent="0.35">
      <c r="A1032" s="5">
        <v>2014</v>
      </c>
      <c r="B1032" s="14" t="s">
        <v>30</v>
      </c>
      <c r="C1032" s="14" t="s">
        <v>124</v>
      </c>
      <c r="D1032" s="14">
        <v>2000</v>
      </c>
      <c r="E1032" s="14">
        <v>14</v>
      </c>
      <c r="F1032" s="14">
        <v>96</v>
      </c>
      <c r="G1032" s="14">
        <v>17</v>
      </c>
      <c r="H1032" s="14">
        <v>113</v>
      </c>
      <c r="I1032" s="14" t="b">
        <v>1</v>
      </c>
      <c r="J1032" s="6">
        <v>0.15044247787610601</v>
      </c>
      <c r="K1032">
        <f t="shared" si="80"/>
        <v>2.2063417681974384E-4</v>
      </c>
      <c r="L1032">
        <f t="shared" si="81"/>
        <v>1.4853759686346883E-2</v>
      </c>
      <c r="M1032">
        <f t="shared" si="82"/>
        <v>2.2346364129902365E-3</v>
      </c>
      <c r="N1032">
        <f t="shared" si="83"/>
        <v>1.4853759686346883E-2</v>
      </c>
      <c r="O1032">
        <f t="shared" si="84"/>
        <v>0.20795263560885635</v>
      </c>
      <c r="Q1032" s="7">
        <v>1006</v>
      </c>
      <c r="R1032" s="7">
        <v>2.1669533271367909E-3</v>
      </c>
      <c r="S1032" s="7">
        <v>1.4047255832056516E-3</v>
      </c>
      <c r="U1032" s="7">
        <v>22.035941266710495</v>
      </c>
      <c r="V1032" s="7">
        <v>5.0396990994353117E-4</v>
      </c>
    </row>
    <row r="1033" spans="1:22" x14ac:dyDescent="0.35">
      <c r="A1033" s="24">
        <v>2016</v>
      </c>
      <c r="B1033" s="17" t="s">
        <v>52</v>
      </c>
      <c r="C1033" s="17" t="s">
        <v>62</v>
      </c>
      <c r="D1033" s="17">
        <v>2005</v>
      </c>
      <c r="E1033" s="17">
        <v>11</v>
      </c>
      <c r="F1033" s="17">
        <v>96</v>
      </c>
      <c r="G1033" s="17">
        <v>17</v>
      </c>
      <c r="H1033" s="17">
        <v>113</v>
      </c>
      <c r="I1033" s="17" t="b">
        <v>1</v>
      </c>
      <c r="J1033" s="25">
        <v>0.15044247787610601</v>
      </c>
      <c r="K1033">
        <f t="shared" si="80"/>
        <v>2.2063417681974384E-4</v>
      </c>
      <c r="L1033">
        <f t="shared" si="81"/>
        <v>1.4853759686346883E-2</v>
      </c>
      <c r="M1033">
        <f t="shared" si="82"/>
        <v>2.2346364129902365E-3</v>
      </c>
      <c r="N1033">
        <f t="shared" si="83"/>
        <v>1.4853759686346883E-2</v>
      </c>
      <c r="O1033">
        <f t="shared" si="84"/>
        <v>0.16339135654981571</v>
      </c>
      <c r="Q1033" s="7">
        <v>1007</v>
      </c>
      <c r="R1033" s="7">
        <v>1.3320121853967731E-3</v>
      </c>
      <c r="S1033" s="7">
        <v>5.5452283688124139E-4</v>
      </c>
      <c r="U1033" s="7">
        <v>22.057856673241286</v>
      </c>
      <c r="V1033" s="7">
        <v>5.0421592895254393E-4</v>
      </c>
    </row>
    <row r="1034" spans="1:22" x14ac:dyDescent="0.35">
      <c r="A1034" s="5">
        <v>2013</v>
      </c>
      <c r="B1034" s="14" t="s">
        <v>24</v>
      </c>
      <c r="C1034" s="14" t="s">
        <v>134</v>
      </c>
      <c r="D1034" s="14">
        <v>2000</v>
      </c>
      <c r="E1034" s="14">
        <v>13</v>
      </c>
      <c r="F1034" s="14">
        <v>119</v>
      </c>
      <c r="G1034" s="14">
        <v>21</v>
      </c>
      <c r="H1034" s="14">
        <v>140</v>
      </c>
      <c r="I1034" s="14" t="b">
        <v>1</v>
      </c>
      <c r="J1034" s="6">
        <v>0.15</v>
      </c>
      <c r="K1034">
        <f t="shared" si="80"/>
        <v>2.7335207747578884E-4</v>
      </c>
      <c r="L1034">
        <f t="shared" si="81"/>
        <v>1.6533362558045741E-2</v>
      </c>
      <c r="M1034">
        <f t="shared" si="82"/>
        <v>2.4800043837068611E-3</v>
      </c>
      <c r="N1034">
        <f t="shared" si="83"/>
        <v>1.6533362558045741E-2</v>
      </c>
      <c r="O1034">
        <f t="shared" si="84"/>
        <v>0.21493371325459462</v>
      </c>
      <c r="Q1034" s="7">
        <v>1008</v>
      </c>
      <c r="R1034" s="7">
        <v>1.8933303151326196E-3</v>
      </c>
      <c r="S1034" s="7">
        <v>-6.7952928546051276E-6</v>
      </c>
      <c r="U1034" s="7">
        <v>22.079772079772077</v>
      </c>
      <c r="V1034" s="7">
        <v>5.0421592895254393E-4</v>
      </c>
    </row>
    <row r="1035" spans="1:22" x14ac:dyDescent="0.35">
      <c r="A1035" s="24">
        <v>2014</v>
      </c>
      <c r="B1035" s="17" t="s">
        <v>79</v>
      </c>
      <c r="C1035" s="17" t="s">
        <v>81</v>
      </c>
      <c r="D1035" s="17">
        <v>2003</v>
      </c>
      <c r="E1035" s="17">
        <v>11</v>
      </c>
      <c r="F1035" s="17">
        <v>119</v>
      </c>
      <c r="G1035" s="17">
        <v>21</v>
      </c>
      <c r="H1035" s="17">
        <v>140</v>
      </c>
      <c r="I1035" s="17" t="b">
        <v>1</v>
      </c>
      <c r="J1035" s="25">
        <v>0.15</v>
      </c>
      <c r="K1035">
        <f t="shared" si="80"/>
        <v>2.7335207747578884E-4</v>
      </c>
      <c r="L1035">
        <f t="shared" si="81"/>
        <v>1.6533362558045741E-2</v>
      </c>
      <c r="M1035">
        <f t="shared" si="82"/>
        <v>2.4800043837068611E-3</v>
      </c>
      <c r="N1035">
        <f t="shared" si="83"/>
        <v>1.6533362558045741E-2</v>
      </c>
      <c r="O1035">
        <f t="shared" si="84"/>
        <v>0.18186698813850316</v>
      </c>
      <c r="Q1035" s="7">
        <v>1009</v>
      </c>
      <c r="R1035" s="7">
        <v>1.8087853871701053E-3</v>
      </c>
      <c r="S1035" s="7">
        <v>4.3580491211375272E-4</v>
      </c>
      <c r="U1035" s="7">
        <v>22.101687486302868</v>
      </c>
      <c r="V1035" s="7">
        <v>5.0465418712215924E-4</v>
      </c>
    </row>
    <row r="1036" spans="1:22" x14ac:dyDescent="0.35">
      <c r="A1036" s="5">
        <v>2017</v>
      </c>
      <c r="B1036" s="14" t="s">
        <v>30</v>
      </c>
      <c r="C1036" s="14" t="s">
        <v>48</v>
      </c>
      <c r="D1036" s="14">
        <v>2003</v>
      </c>
      <c r="E1036" s="14">
        <v>14</v>
      </c>
      <c r="F1036" s="14">
        <v>119</v>
      </c>
      <c r="G1036" s="14">
        <v>21</v>
      </c>
      <c r="H1036" s="14">
        <v>140</v>
      </c>
      <c r="I1036" s="14" t="b">
        <v>1</v>
      </c>
      <c r="J1036" s="6">
        <v>0.15</v>
      </c>
      <c r="K1036">
        <f t="shared" si="80"/>
        <v>2.7335207747578884E-4</v>
      </c>
      <c r="L1036">
        <f t="shared" si="81"/>
        <v>1.6533362558045741E-2</v>
      </c>
      <c r="M1036">
        <f t="shared" si="82"/>
        <v>2.4800043837068611E-3</v>
      </c>
      <c r="N1036">
        <f t="shared" si="83"/>
        <v>1.6533362558045741E-2</v>
      </c>
      <c r="O1036">
        <f t="shared" si="84"/>
        <v>0.23146707581264037</v>
      </c>
      <c r="Q1036" s="7">
        <v>1010</v>
      </c>
      <c r="R1036" s="7">
        <v>1.7005743596628154E-3</v>
      </c>
      <c r="S1036" s="7">
        <v>4.0597108851919304E-4</v>
      </c>
      <c r="U1036" s="7">
        <v>22.123602892833659</v>
      </c>
      <c r="V1036" s="7">
        <v>5.0465418712215924E-4</v>
      </c>
    </row>
    <row r="1037" spans="1:22" x14ac:dyDescent="0.35">
      <c r="A1037" s="3">
        <v>2013</v>
      </c>
      <c r="B1037" s="13" t="s">
        <v>24</v>
      </c>
      <c r="C1037" s="13" t="s">
        <v>155</v>
      </c>
      <c r="D1037" s="13">
        <v>2004</v>
      </c>
      <c r="E1037" s="17">
        <v>9</v>
      </c>
      <c r="F1037" s="13">
        <v>85</v>
      </c>
      <c r="G1037" s="13">
        <v>15</v>
      </c>
      <c r="H1037" s="13">
        <v>100</v>
      </c>
      <c r="I1037" s="13" t="b">
        <v>1</v>
      </c>
      <c r="J1037" s="4">
        <v>0.15</v>
      </c>
      <c r="K1037">
        <f t="shared" si="80"/>
        <v>1.9525148391127774E-4</v>
      </c>
      <c r="L1037">
        <f t="shared" si="81"/>
        <v>1.3973241710901509E-2</v>
      </c>
      <c r="M1037">
        <f t="shared" si="82"/>
        <v>2.0959862566352263E-3</v>
      </c>
      <c r="N1037">
        <f t="shared" si="83"/>
        <v>1.3973241710901509E-2</v>
      </c>
      <c r="O1037">
        <f t="shared" si="84"/>
        <v>0.12575917539811357</v>
      </c>
      <c r="Q1037" s="7">
        <v>1011</v>
      </c>
      <c r="R1037" s="7">
        <v>2.3289410009452085E-3</v>
      </c>
      <c r="S1037" s="7">
        <v>-2.2239555276320003E-4</v>
      </c>
      <c r="U1037" s="7">
        <v>22.145518299364451</v>
      </c>
      <c r="V1037" s="7">
        <v>5.0465418712215924E-4</v>
      </c>
    </row>
    <row r="1038" spans="1:22" x14ac:dyDescent="0.35">
      <c r="A1038" s="5">
        <v>2013</v>
      </c>
      <c r="B1038" s="14" t="s">
        <v>33</v>
      </c>
      <c r="C1038" s="14" t="s">
        <v>235</v>
      </c>
      <c r="D1038" s="14">
        <v>2002</v>
      </c>
      <c r="E1038" s="14">
        <v>11</v>
      </c>
      <c r="F1038" s="14">
        <v>68</v>
      </c>
      <c r="G1038" s="14">
        <v>12</v>
      </c>
      <c r="H1038" s="14">
        <v>80</v>
      </c>
      <c r="I1038" s="14" t="b">
        <v>1</v>
      </c>
      <c r="J1038" s="6">
        <v>0.15</v>
      </c>
      <c r="K1038">
        <f t="shared" si="80"/>
        <v>1.5620118712902218E-4</v>
      </c>
      <c r="L1038">
        <f t="shared" si="81"/>
        <v>1.2498047332644495E-2</v>
      </c>
      <c r="M1038">
        <f t="shared" si="82"/>
        <v>1.8747070998966742E-3</v>
      </c>
      <c r="N1038">
        <f t="shared" si="83"/>
        <v>1.2498047332644495E-2</v>
      </c>
      <c r="O1038">
        <f t="shared" si="84"/>
        <v>0.13747852065908944</v>
      </c>
      <c r="Q1038" s="7">
        <v>1012</v>
      </c>
      <c r="R1038" s="7">
        <v>7.0443419804322861E-4</v>
      </c>
      <c r="S1038" s="7">
        <v>1.0155529579662457E-3</v>
      </c>
      <c r="U1038" s="7">
        <v>22.167433705895242</v>
      </c>
      <c r="V1038" s="7">
        <v>5.0645492143306314E-4</v>
      </c>
    </row>
    <row r="1039" spans="1:22" x14ac:dyDescent="0.35">
      <c r="A1039" s="24">
        <v>2014</v>
      </c>
      <c r="B1039" s="17" t="s">
        <v>79</v>
      </c>
      <c r="C1039" s="17" t="s">
        <v>251</v>
      </c>
      <c r="D1039" s="17">
        <v>2001</v>
      </c>
      <c r="E1039" s="17">
        <v>13</v>
      </c>
      <c r="F1039" s="17">
        <v>51</v>
      </c>
      <c r="G1039" s="17">
        <v>9</v>
      </c>
      <c r="H1039" s="17">
        <v>60</v>
      </c>
      <c r="I1039" s="17" t="b">
        <v>1</v>
      </c>
      <c r="J1039" s="25">
        <v>0.15</v>
      </c>
      <c r="K1039">
        <f t="shared" si="80"/>
        <v>1.1715089034676664E-4</v>
      </c>
      <c r="L1039">
        <f t="shared" si="81"/>
        <v>1.0823626487770476E-2</v>
      </c>
      <c r="M1039">
        <f t="shared" si="82"/>
        <v>1.6235439731655714E-3</v>
      </c>
      <c r="N1039">
        <f t="shared" si="83"/>
        <v>1.0823626487770476E-2</v>
      </c>
      <c r="O1039">
        <f t="shared" si="84"/>
        <v>0.14070714434101619</v>
      </c>
      <c r="Q1039" s="7">
        <v>1013</v>
      </c>
      <c r="R1039" s="7">
        <v>1.7305526263954542E-3</v>
      </c>
      <c r="S1039" s="7">
        <v>-1.0565470385979873E-5</v>
      </c>
      <c r="U1039" s="7">
        <v>22.189349112426033</v>
      </c>
      <c r="V1039" s="7">
        <v>5.0820188765175018E-4</v>
      </c>
    </row>
    <row r="1040" spans="1:22" x14ac:dyDescent="0.35">
      <c r="A1040" s="3">
        <v>2017</v>
      </c>
      <c r="B1040" s="13" t="s">
        <v>24</v>
      </c>
      <c r="C1040" s="13" t="s">
        <v>29</v>
      </c>
      <c r="D1040" s="13">
        <v>2005</v>
      </c>
      <c r="E1040" s="14">
        <v>12</v>
      </c>
      <c r="F1040" s="13">
        <v>210</v>
      </c>
      <c r="G1040" s="13">
        <v>37</v>
      </c>
      <c r="H1040" s="13">
        <v>247</v>
      </c>
      <c r="I1040" s="13" t="b">
        <v>1</v>
      </c>
      <c r="J1040" s="4">
        <v>0.14979757085020201</v>
      </c>
      <c r="K1040">
        <f t="shared" si="80"/>
        <v>4.8227116526085599E-4</v>
      </c>
      <c r="L1040">
        <f t="shared" si="81"/>
        <v>2.1960673151359817E-2</v>
      </c>
      <c r="M1040">
        <f t="shared" si="82"/>
        <v>3.2896554923089513E-3</v>
      </c>
      <c r="N1040">
        <f t="shared" si="83"/>
        <v>2.1960673151359817E-2</v>
      </c>
      <c r="O1040">
        <f t="shared" si="84"/>
        <v>0.26352807781631782</v>
      </c>
      <c r="Q1040" s="7">
        <v>1014</v>
      </c>
      <c r="R1040" s="7">
        <v>1.9015723644541587E-3</v>
      </c>
      <c r="S1040" s="7">
        <v>-1.8158520844468442E-4</v>
      </c>
      <c r="U1040" s="7">
        <v>22.211264518956824</v>
      </c>
      <c r="V1040" s="7">
        <v>5.0835133682058801E-4</v>
      </c>
    </row>
    <row r="1041" spans="1:22" x14ac:dyDescent="0.35">
      <c r="A1041" s="3">
        <v>2016</v>
      </c>
      <c r="B1041" s="13" t="s">
        <v>52</v>
      </c>
      <c r="C1041" s="13" t="s">
        <v>74</v>
      </c>
      <c r="D1041" s="13">
        <v>2005</v>
      </c>
      <c r="E1041" s="17">
        <v>11</v>
      </c>
      <c r="F1041" s="13">
        <v>176</v>
      </c>
      <c r="G1041" s="13">
        <v>31</v>
      </c>
      <c r="H1041" s="13">
        <v>207</v>
      </c>
      <c r="I1041" s="13" t="b">
        <v>1</v>
      </c>
      <c r="J1041" s="4">
        <v>0.14975845410628</v>
      </c>
      <c r="K1041">
        <f t="shared" si="80"/>
        <v>4.0417057169634492E-4</v>
      </c>
      <c r="L1041">
        <f t="shared" si="81"/>
        <v>2.0103993924002885E-2</v>
      </c>
      <c r="M1041">
        <f t="shared" si="82"/>
        <v>3.0107430514207181E-3</v>
      </c>
      <c r="N1041">
        <f t="shared" si="83"/>
        <v>2.0103993924002885E-2</v>
      </c>
      <c r="O1041">
        <f t="shared" si="84"/>
        <v>0.22114393316403175</v>
      </c>
      <c r="Q1041" s="7">
        <v>1015</v>
      </c>
      <c r="R1041" s="7">
        <v>1.7305526263954542E-3</v>
      </c>
      <c r="S1041" s="7">
        <v>-1.0565470385979873E-5</v>
      </c>
      <c r="U1041" s="7">
        <v>22.233179925487615</v>
      </c>
      <c r="V1041" s="7">
        <v>5.0835133682058801E-4</v>
      </c>
    </row>
    <row r="1042" spans="1:22" x14ac:dyDescent="0.35">
      <c r="A1042" s="5">
        <v>2016</v>
      </c>
      <c r="B1042" s="14" t="s">
        <v>52</v>
      </c>
      <c r="C1042" s="14" t="s">
        <v>91</v>
      </c>
      <c r="D1042" s="14">
        <v>2007</v>
      </c>
      <c r="E1042" s="14">
        <v>9</v>
      </c>
      <c r="F1042" s="14">
        <v>142</v>
      </c>
      <c r="G1042" s="14">
        <v>25</v>
      </c>
      <c r="H1042" s="14">
        <v>167</v>
      </c>
      <c r="I1042" s="14" t="b">
        <v>1</v>
      </c>
      <c r="J1042" s="6">
        <v>0.149700598802395</v>
      </c>
      <c r="K1042">
        <f t="shared" si="80"/>
        <v>3.2606997813183379E-4</v>
      </c>
      <c r="L1042">
        <f t="shared" si="81"/>
        <v>1.8057407846416768E-2</v>
      </c>
      <c r="M1042">
        <f t="shared" si="82"/>
        <v>2.703204767427656E-3</v>
      </c>
      <c r="N1042">
        <f t="shared" si="83"/>
        <v>1.8057407846416768E-2</v>
      </c>
      <c r="O1042">
        <f t="shared" si="84"/>
        <v>0.16251667061775091</v>
      </c>
      <c r="Q1042" s="7">
        <v>1016</v>
      </c>
      <c r="R1042" s="7">
        <v>2.8857764395625873E-3</v>
      </c>
      <c r="S1042" s="7">
        <v>-2.7900344219458726E-4</v>
      </c>
      <c r="U1042" s="7">
        <v>22.255095332018406</v>
      </c>
      <c r="V1042" s="7">
        <v>5.0835133682058801E-4</v>
      </c>
    </row>
    <row r="1043" spans="1:22" x14ac:dyDescent="0.35">
      <c r="A1043" s="3">
        <v>2016</v>
      </c>
      <c r="B1043" s="13" t="s">
        <v>94</v>
      </c>
      <c r="C1043" s="13" t="s">
        <v>95</v>
      </c>
      <c r="D1043" s="13">
        <v>2003</v>
      </c>
      <c r="E1043" s="17">
        <v>13</v>
      </c>
      <c r="F1043" s="13">
        <v>91</v>
      </c>
      <c r="G1043" s="13">
        <v>16</v>
      </c>
      <c r="H1043" s="13">
        <v>107</v>
      </c>
      <c r="I1043" s="13" t="b">
        <v>1</v>
      </c>
      <c r="J1043" s="4">
        <v>0.14953271028037399</v>
      </c>
      <c r="K1043">
        <f t="shared" si="80"/>
        <v>2.0891908778506718E-4</v>
      </c>
      <c r="L1043">
        <f t="shared" si="81"/>
        <v>1.4454033616436181E-2</v>
      </c>
      <c r="M1043">
        <f t="shared" si="82"/>
        <v>2.1613508211493376E-3</v>
      </c>
      <c r="N1043">
        <f t="shared" si="83"/>
        <v>1.4454033616436181E-2</v>
      </c>
      <c r="O1043">
        <f t="shared" si="84"/>
        <v>0.18790243701367035</v>
      </c>
      <c r="Q1043" s="7">
        <v>1017</v>
      </c>
      <c r="R1043" s="7">
        <v>8.0411412187632303E-4</v>
      </c>
      <c r="S1043" s="7">
        <v>1.1546913037506802E-3</v>
      </c>
      <c r="U1043" s="7">
        <v>22.277010738549198</v>
      </c>
      <c r="V1043" s="7">
        <v>5.0835133682058801E-4</v>
      </c>
    </row>
    <row r="1044" spans="1:22" x14ac:dyDescent="0.35">
      <c r="A1044" s="5">
        <v>2013</v>
      </c>
      <c r="B1044" s="14" t="s">
        <v>24</v>
      </c>
      <c r="C1044" s="14" t="s">
        <v>134</v>
      </c>
      <c r="D1044" s="14">
        <v>2001</v>
      </c>
      <c r="E1044" s="14">
        <v>12</v>
      </c>
      <c r="F1044" s="14">
        <v>74</v>
      </c>
      <c r="G1044" s="14">
        <v>13</v>
      </c>
      <c r="H1044" s="14">
        <v>87</v>
      </c>
      <c r="I1044" s="14" t="b">
        <v>1</v>
      </c>
      <c r="J1044" s="6">
        <v>0.14942528735632199</v>
      </c>
      <c r="K1044">
        <f t="shared" si="80"/>
        <v>1.6986879100281161E-4</v>
      </c>
      <c r="L1044">
        <f t="shared" si="81"/>
        <v>1.3033372203800965E-2</v>
      </c>
      <c r="M1044">
        <f t="shared" si="82"/>
        <v>1.9475153867748588E-3</v>
      </c>
      <c r="N1044">
        <f t="shared" si="83"/>
        <v>1.3033372203800965E-2</v>
      </c>
      <c r="O1044">
        <f t="shared" si="84"/>
        <v>0.15640046644561159</v>
      </c>
      <c r="Q1044" s="7">
        <v>1018</v>
      </c>
      <c r="R1044" s="7">
        <v>2.2632366650801009E-3</v>
      </c>
      <c r="S1044" s="7">
        <v>2.2567261041499687E-4</v>
      </c>
      <c r="U1044" s="7">
        <v>22.298926145079989</v>
      </c>
      <c r="V1044" s="7">
        <v>5.1023064576885525E-4</v>
      </c>
    </row>
    <row r="1045" spans="1:22" x14ac:dyDescent="0.35">
      <c r="A1045" s="24">
        <v>2015</v>
      </c>
      <c r="B1045" s="17" t="s">
        <v>42</v>
      </c>
      <c r="C1045" s="17" t="s">
        <v>73</v>
      </c>
      <c r="D1045" s="17">
        <v>2000</v>
      </c>
      <c r="E1045" s="17">
        <v>15</v>
      </c>
      <c r="F1045" s="17">
        <v>74</v>
      </c>
      <c r="G1045" s="17">
        <v>13</v>
      </c>
      <c r="H1045" s="17">
        <v>87</v>
      </c>
      <c r="I1045" s="17" t="b">
        <v>1</v>
      </c>
      <c r="J1045" s="25">
        <v>0.14942528735632199</v>
      </c>
      <c r="K1045">
        <f t="shared" si="80"/>
        <v>1.6986879100281161E-4</v>
      </c>
      <c r="L1045">
        <f t="shared" si="81"/>
        <v>1.3033372203800965E-2</v>
      </c>
      <c r="M1045">
        <f t="shared" si="82"/>
        <v>1.9475153867748588E-3</v>
      </c>
      <c r="N1045">
        <f t="shared" si="83"/>
        <v>1.3033372203800965E-2</v>
      </c>
      <c r="O1045">
        <f t="shared" si="84"/>
        <v>0.19550058305701448</v>
      </c>
      <c r="Q1045" s="7">
        <v>1019</v>
      </c>
      <c r="R1045" s="7">
        <v>1.3975279580854395E-3</v>
      </c>
      <c r="S1045" s="7">
        <v>1.3796993119518015E-4</v>
      </c>
      <c r="U1045" s="7">
        <v>22.32084155161078</v>
      </c>
      <c r="V1045" s="7">
        <v>5.1091231694226397E-4</v>
      </c>
    </row>
    <row r="1046" spans="1:22" x14ac:dyDescent="0.35">
      <c r="A1046" s="3">
        <v>2016</v>
      </c>
      <c r="B1046" s="13" t="s">
        <v>98</v>
      </c>
      <c r="C1046" s="13" t="s">
        <v>41</v>
      </c>
      <c r="D1046" s="13">
        <v>2001</v>
      </c>
      <c r="E1046" s="14">
        <v>15</v>
      </c>
      <c r="F1046" s="13">
        <v>74</v>
      </c>
      <c r="G1046" s="13">
        <v>13</v>
      </c>
      <c r="H1046" s="13">
        <v>87</v>
      </c>
      <c r="I1046" s="13" t="b">
        <v>1</v>
      </c>
      <c r="J1046" s="4">
        <v>0.14942528735632199</v>
      </c>
      <c r="K1046">
        <f t="shared" si="80"/>
        <v>1.6986879100281161E-4</v>
      </c>
      <c r="L1046">
        <f t="shared" si="81"/>
        <v>1.3033372203800965E-2</v>
      </c>
      <c r="M1046">
        <f t="shared" si="82"/>
        <v>1.9475153867748588E-3</v>
      </c>
      <c r="N1046">
        <f t="shared" si="83"/>
        <v>1.3033372203800965E-2</v>
      </c>
      <c r="O1046">
        <f t="shared" si="84"/>
        <v>0.19550058305701448</v>
      </c>
      <c r="Q1046" s="7">
        <v>1020</v>
      </c>
      <c r="R1046" s="7">
        <v>9.3776555017036003E-4</v>
      </c>
      <c r="S1046" s="7">
        <v>5.9773233911025964E-4</v>
      </c>
      <c r="U1046" s="7">
        <v>22.342756958141571</v>
      </c>
      <c r="V1046" s="7">
        <v>5.121309527031558E-4</v>
      </c>
    </row>
    <row r="1047" spans="1:22" x14ac:dyDescent="0.35">
      <c r="A1047" s="3">
        <v>2017</v>
      </c>
      <c r="B1047" s="13" t="s">
        <v>113</v>
      </c>
      <c r="C1047" s="13" t="s">
        <v>114</v>
      </c>
      <c r="D1047" s="13">
        <v>2005</v>
      </c>
      <c r="E1047" s="17">
        <v>12</v>
      </c>
      <c r="F1047" s="13">
        <v>74</v>
      </c>
      <c r="G1047" s="13">
        <v>13</v>
      </c>
      <c r="H1047" s="13">
        <v>87</v>
      </c>
      <c r="I1047" s="13" t="b">
        <v>1</v>
      </c>
      <c r="J1047" s="4">
        <v>0.14942528735632199</v>
      </c>
      <c r="K1047">
        <f t="shared" si="80"/>
        <v>1.6986879100281161E-4</v>
      </c>
      <c r="L1047">
        <f t="shared" si="81"/>
        <v>1.3033372203800965E-2</v>
      </c>
      <c r="M1047">
        <f t="shared" si="82"/>
        <v>1.9475153867748588E-3</v>
      </c>
      <c r="N1047">
        <f t="shared" si="83"/>
        <v>1.3033372203800965E-2</v>
      </c>
      <c r="O1047">
        <f t="shared" si="84"/>
        <v>0.15640046644561159</v>
      </c>
      <c r="Q1047" s="7">
        <v>1021</v>
      </c>
      <c r="R1047" s="7">
        <v>7.8451141419866668E-4</v>
      </c>
      <c r="S1047" s="7">
        <v>7.5098647508195298E-4</v>
      </c>
      <c r="U1047" s="7">
        <v>22.364672364672362</v>
      </c>
      <c r="V1047" s="7">
        <v>5.121309527031558E-4</v>
      </c>
    </row>
    <row r="1048" spans="1:22" x14ac:dyDescent="0.35">
      <c r="A1048" s="3">
        <v>2013</v>
      </c>
      <c r="B1048" s="13" t="s">
        <v>104</v>
      </c>
      <c r="C1048" s="13" t="s">
        <v>115</v>
      </c>
      <c r="D1048" s="13">
        <v>2001</v>
      </c>
      <c r="E1048" s="14">
        <v>12</v>
      </c>
      <c r="F1048" s="13">
        <v>114</v>
      </c>
      <c r="G1048" s="13">
        <v>20</v>
      </c>
      <c r="H1048" s="13">
        <v>134</v>
      </c>
      <c r="I1048" s="13" t="b">
        <v>1</v>
      </c>
      <c r="J1048" s="4">
        <v>0.14925373134328401</v>
      </c>
      <c r="K1048">
        <f t="shared" si="80"/>
        <v>2.6163698844111215E-4</v>
      </c>
      <c r="L1048">
        <f t="shared" si="81"/>
        <v>1.617519670486613E-2</v>
      </c>
      <c r="M1048">
        <f t="shared" si="82"/>
        <v>2.4142084634128621E-3</v>
      </c>
      <c r="N1048">
        <f t="shared" si="83"/>
        <v>1.617519670486613E-2</v>
      </c>
      <c r="O1048">
        <f t="shared" si="84"/>
        <v>0.19410236045839357</v>
      </c>
      <c r="Q1048" s="7">
        <v>1022</v>
      </c>
      <c r="R1048" s="7">
        <v>4.7800314225528021E-4</v>
      </c>
      <c r="S1048" s="7">
        <v>1.0574947470253396E-3</v>
      </c>
      <c r="U1048" s="7">
        <v>22.386587771203153</v>
      </c>
      <c r="V1048" s="7">
        <v>5.121309527031558E-4</v>
      </c>
    </row>
    <row r="1049" spans="1:22" x14ac:dyDescent="0.35">
      <c r="A1049" s="24">
        <v>2014</v>
      </c>
      <c r="B1049" s="17" t="s">
        <v>58</v>
      </c>
      <c r="C1049" s="17" t="s">
        <v>142</v>
      </c>
      <c r="D1049" s="17">
        <v>2002</v>
      </c>
      <c r="E1049" s="17">
        <v>12</v>
      </c>
      <c r="F1049" s="17">
        <v>57</v>
      </c>
      <c r="G1049" s="17">
        <v>10</v>
      </c>
      <c r="H1049" s="17">
        <v>67</v>
      </c>
      <c r="I1049" s="17" t="b">
        <v>1</v>
      </c>
      <c r="J1049" s="25">
        <v>0.14925373134328401</v>
      </c>
      <c r="K1049">
        <f t="shared" si="80"/>
        <v>1.3081849422055607E-4</v>
      </c>
      <c r="L1049">
        <f t="shared" si="81"/>
        <v>1.143759127703714E-2</v>
      </c>
      <c r="M1049">
        <f t="shared" si="82"/>
        <v>1.70710317567719E-3</v>
      </c>
      <c r="N1049">
        <f t="shared" si="83"/>
        <v>1.143759127703714E-2</v>
      </c>
      <c r="O1049">
        <f t="shared" si="84"/>
        <v>0.13725109532444568</v>
      </c>
      <c r="Q1049" s="7">
        <v>1023</v>
      </c>
      <c r="R1049" s="7">
        <v>9.3776555017036003E-4</v>
      </c>
      <c r="S1049" s="7">
        <v>5.9773233911025964E-4</v>
      </c>
      <c r="U1049" s="7">
        <v>22.408503177733945</v>
      </c>
      <c r="V1049" s="7">
        <v>5.1228389609993567E-4</v>
      </c>
    </row>
    <row r="1050" spans="1:22" x14ac:dyDescent="0.35">
      <c r="A1050" s="5">
        <v>2015</v>
      </c>
      <c r="B1050" s="14" t="s">
        <v>30</v>
      </c>
      <c r="C1050" s="14" t="s">
        <v>162</v>
      </c>
      <c r="D1050" s="14">
        <v>2002</v>
      </c>
      <c r="E1050" s="14">
        <v>13</v>
      </c>
      <c r="F1050" s="14">
        <v>57</v>
      </c>
      <c r="G1050" s="14">
        <v>10</v>
      </c>
      <c r="H1050" s="14">
        <v>67</v>
      </c>
      <c r="I1050" s="14" t="b">
        <v>1</v>
      </c>
      <c r="J1050" s="6">
        <v>0.14925373134328401</v>
      </c>
      <c r="K1050">
        <f t="shared" si="80"/>
        <v>1.3081849422055607E-4</v>
      </c>
      <c r="L1050">
        <f t="shared" si="81"/>
        <v>1.143759127703714E-2</v>
      </c>
      <c r="M1050">
        <f t="shared" si="82"/>
        <v>1.70710317567719E-3</v>
      </c>
      <c r="N1050">
        <f t="shared" si="83"/>
        <v>1.143759127703714E-2</v>
      </c>
      <c r="O1050">
        <f t="shared" si="84"/>
        <v>0.14868868660148282</v>
      </c>
      <c r="Q1050" s="7">
        <v>1024</v>
      </c>
      <c r="R1050" s="7">
        <v>7.4084933214699591E-4</v>
      </c>
      <c r="S1050" s="7">
        <v>1.0581393317350084E-3</v>
      </c>
      <c r="U1050" s="7">
        <v>22.430418584264736</v>
      </c>
      <c r="V1050" s="7">
        <v>5.1236998699981363E-4</v>
      </c>
    </row>
    <row r="1051" spans="1:22" x14ac:dyDescent="0.35">
      <c r="A1051" s="24">
        <v>2017</v>
      </c>
      <c r="B1051" s="17" t="s">
        <v>24</v>
      </c>
      <c r="C1051" s="17" t="s">
        <v>199</v>
      </c>
      <c r="D1051" s="17">
        <v>2004</v>
      </c>
      <c r="E1051" s="17">
        <v>13</v>
      </c>
      <c r="F1051" s="17">
        <v>57</v>
      </c>
      <c r="G1051" s="17">
        <v>10</v>
      </c>
      <c r="H1051" s="17">
        <v>67</v>
      </c>
      <c r="I1051" s="17" t="b">
        <v>1</v>
      </c>
      <c r="J1051" s="25">
        <v>0.14925373134328401</v>
      </c>
      <c r="K1051">
        <f t="shared" si="80"/>
        <v>1.3081849422055607E-4</v>
      </c>
      <c r="L1051">
        <f t="shared" si="81"/>
        <v>1.143759127703714E-2</v>
      </c>
      <c r="M1051">
        <f t="shared" si="82"/>
        <v>1.70710317567719E-3</v>
      </c>
      <c r="N1051">
        <f t="shared" si="83"/>
        <v>1.143759127703714E-2</v>
      </c>
      <c r="O1051">
        <f t="shared" si="84"/>
        <v>0.14868868660148282</v>
      </c>
      <c r="Q1051" s="7">
        <v>1025</v>
      </c>
      <c r="R1051" s="7">
        <v>1.1005702516500269E-3</v>
      </c>
      <c r="S1051" s="7">
        <v>6.9841841223197742E-4</v>
      </c>
      <c r="U1051" s="7">
        <v>22.452333990795527</v>
      </c>
      <c r="V1051" s="7">
        <v>5.1453646595256333E-4</v>
      </c>
    </row>
    <row r="1052" spans="1:22" x14ac:dyDescent="0.35">
      <c r="A1052" s="3">
        <v>2013</v>
      </c>
      <c r="B1052" s="13" t="s">
        <v>26</v>
      </c>
      <c r="C1052" s="13" t="s">
        <v>35</v>
      </c>
      <c r="D1052" s="13">
        <v>2000</v>
      </c>
      <c r="E1052" s="14">
        <v>13</v>
      </c>
      <c r="F1052" s="13">
        <v>154</v>
      </c>
      <c r="G1052" s="13">
        <v>27</v>
      </c>
      <c r="H1052" s="13">
        <v>181</v>
      </c>
      <c r="I1052" s="13" t="b">
        <v>1</v>
      </c>
      <c r="J1052" s="4">
        <v>0.149171270718232</v>
      </c>
      <c r="K1052">
        <f t="shared" si="80"/>
        <v>3.5340518587941266E-4</v>
      </c>
      <c r="L1052">
        <f t="shared" si="81"/>
        <v>1.8799074069735792E-2</v>
      </c>
      <c r="M1052">
        <f t="shared" si="82"/>
        <v>2.8042817673086533E-3</v>
      </c>
      <c r="N1052">
        <f t="shared" si="83"/>
        <v>1.8799074069735792E-2</v>
      </c>
      <c r="O1052">
        <f t="shared" si="84"/>
        <v>0.24438796290656531</v>
      </c>
      <c r="Q1052" s="7">
        <v>1026</v>
      </c>
      <c r="R1052" s="7">
        <v>1.9998725504076042E-3</v>
      </c>
      <c r="S1052" s="7">
        <v>-2.008838865255999E-4</v>
      </c>
      <c r="U1052" s="7">
        <v>22.474249397326318</v>
      </c>
      <c r="V1052" s="7">
        <v>5.1453646595256333E-4</v>
      </c>
    </row>
    <row r="1053" spans="1:22" x14ac:dyDescent="0.35">
      <c r="A1053" s="24">
        <v>2013</v>
      </c>
      <c r="B1053" s="17" t="s">
        <v>30</v>
      </c>
      <c r="C1053" s="17" t="s">
        <v>124</v>
      </c>
      <c r="D1053" s="17">
        <v>1999</v>
      </c>
      <c r="E1053" s="17">
        <v>14</v>
      </c>
      <c r="F1053" s="17">
        <v>97</v>
      </c>
      <c r="G1053" s="17">
        <v>17</v>
      </c>
      <c r="H1053" s="17">
        <v>114</v>
      </c>
      <c r="I1053" s="17" t="b">
        <v>1</v>
      </c>
      <c r="J1053" s="25">
        <v>0.14912280701754399</v>
      </c>
      <c r="K1053">
        <f t="shared" si="80"/>
        <v>2.2258669165885661E-4</v>
      </c>
      <c r="L1053">
        <f t="shared" si="81"/>
        <v>1.4919339518184329E-2</v>
      </c>
      <c r="M1053">
        <f t="shared" si="82"/>
        <v>2.2248137877994194E-3</v>
      </c>
      <c r="N1053">
        <f t="shared" si="83"/>
        <v>1.4919339518184329E-2</v>
      </c>
      <c r="O1053">
        <f t="shared" si="84"/>
        <v>0.2088707532545806</v>
      </c>
      <c r="Q1053" s="7">
        <v>1027</v>
      </c>
      <c r="R1053" s="7">
        <v>2.3168269834520526E-3</v>
      </c>
      <c r="S1053" s="7">
        <v>9.3704694300047672E-4</v>
      </c>
      <c r="U1053" s="7">
        <v>22.496164803857109</v>
      </c>
      <c r="V1053" s="7">
        <v>5.1453646595256333E-4</v>
      </c>
    </row>
    <row r="1054" spans="1:22" x14ac:dyDescent="0.35">
      <c r="A1054" s="5">
        <v>2016</v>
      </c>
      <c r="B1054" s="14" t="s">
        <v>42</v>
      </c>
      <c r="C1054" s="14" t="s">
        <v>45</v>
      </c>
      <c r="D1054" s="14">
        <v>2003</v>
      </c>
      <c r="E1054" s="14">
        <v>13</v>
      </c>
      <c r="F1054" s="14">
        <v>97</v>
      </c>
      <c r="G1054" s="14">
        <v>17</v>
      </c>
      <c r="H1054" s="14">
        <v>114</v>
      </c>
      <c r="I1054" s="14" t="b">
        <v>1</v>
      </c>
      <c r="J1054" s="6">
        <v>0.14912280701754399</v>
      </c>
      <c r="K1054">
        <f t="shared" si="80"/>
        <v>2.2258669165885661E-4</v>
      </c>
      <c r="L1054">
        <f t="shared" si="81"/>
        <v>1.4919339518184329E-2</v>
      </c>
      <c r="M1054">
        <f t="shared" si="82"/>
        <v>2.2248137877994194E-3</v>
      </c>
      <c r="N1054">
        <f t="shared" si="83"/>
        <v>1.4919339518184329E-2</v>
      </c>
      <c r="O1054">
        <f t="shared" si="84"/>
        <v>0.19395141373639627</v>
      </c>
      <c r="Q1054" s="7">
        <v>1028</v>
      </c>
      <c r="R1054" s="7">
        <v>1.4452271993880468E-3</v>
      </c>
      <c r="S1054" s="7">
        <v>5.8331353483155688E-4</v>
      </c>
      <c r="U1054" s="7">
        <v>22.5180802103879</v>
      </c>
      <c r="V1054" s="7">
        <v>5.1599614680284116E-4</v>
      </c>
    </row>
    <row r="1055" spans="1:22" x14ac:dyDescent="0.35">
      <c r="A1055" s="24">
        <v>2016</v>
      </c>
      <c r="B1055" s="17" t="s">
        <v>52</v>
      </c>
      <c r="C1055" s="17" t="s">
        <v>165</v>
      </c>
      <c r="D1055" s="17">
        <v>2001</v>
      </c>
      <c r="E1055" s="17">
        <v>15</v>
      </c>
      <c r="F1055" s="17">
        <v>80</v>
      </c>
      <c r="G1055" s="17">
        <v>14</v>
      </c>
      <c r="H1055" s="17">
        <v>94</v>
      </c>
      <c r="I1055" s="17" t="b">
        <v>1</v>
      </c>
      <c r="J1055" s="25">
        <v>0.14893617021276601</v>
      </c>
      <c r="K1055">
        <f t="shared" si="80"/>
        <v>1.8353639487660108E-4</v>
      </c>
      <c r="L1055">
        <f t="shared" si="81"/>
        <v>1.3547560476949386E-2</v>
      </c>
      <c r="M1055">
        <f t="shared" si="82"/>
        <v>2.017721773162675E-3</v>
      </c>
      <c r="N1055">
        <f t="shared" si="83"/>
        <v>1.3547560476949386E-2</v>
      </c>
      <c r="O1055">
        <f t="shared" si="84"/>
        <v>0.2032134071542408</v>
      </c>
      <c r="Q1055" s="7">
        <v>1029</v>
      </c>
      <c r="R1055" s="7">
        <v>1.6482364104392273E-3</v>
      </c>
      <c r="S1055" s="7">
        <v>3.8030432378037635E-4</v>
      </c>
      <c r="U1055" s="7">
        <v>22.539995616918691</v>
      </c>
      <c r="V1055" s="7">
        <v>5.1599614680284116E-4</v>
      </c>
    </row>
    <row r="1056" spans="1:22" x14ac:dyDescent="0.35">
      <c r="A1056" s="5">
        <v>2013</v>
      </c>
      <c r="B1056" s="14" t="s">
        <v>79</v>
      </c>
      <c r="C1056" s="14" t="s">
        <v>80</v>
      </c>
      <c r="D1056" s="14">
        <v>2007</v>
      </c>
      <c r="E1056" s="14">
        <v>6</v>
      </c>
      <c r="F1056" s="14">
        <v>183</v>
      </c>
      <c r="G1056" s="14">
        <v>32</v>
      </c>
      <c r="H1056" s="14">
        <v>215</v>
      </c>
      <c r="I1056" s="14" t="b">
        <v>1</v>
      </c>
      <c r="J1056" s="6">
        <v>0.148837209302326</v>
      </c>
      <c r="K1056">
        <f t="shared" si="80"/>
        <v>4.197906904092471E-4</v>
      </c>
      <c r="L1056">
        <f t="shared" si="81"/>
        <v>2.0488794264408219E-2</v>
      </c>
      <c r="M1056">
        <f t="shared" si="82"/>
        <v>3.0494949602840223E-3</v>
      </c>
      <c r="N1056">
        <f t="shared" si="83"/>
        <v>2.0488794264408219E-2</v>
      </c>
      <c r="O1056">
        <f t="shared" si="84"/>
        <v>0.12293276558644931</v>
      </c>
      <c r="Q1056" s="7">
        <v>1030</v>
      </c>
      <c r="R1056" s="7">
        <v>2.2643943613925984E-3</v>
      </c>
      <c r="S1056" s="7">
        <v>-2.97579484023619E-5</v>
      </c>
      <c r="U1056" s="7">
        <v>22.561911023449483</v>
      </c>
      <c r="V1056" s="7">
        <v>5.1599614680284116E-4</v>
      </c>
    </row>
    <row r="1057" spans="1:22" x14ac:dyDescent="0.35">
      <c r="A1057" s="3">
        <v>2015</v>
      </c>
      <c r="B1057" s="13" t="s">
        <v>52</v>
      </c>
      <c r="C1057" s="13" t="s">
        <v>74</v>
      </c>
      <c r="D1057" s="13">
        <v>2007</v>
      </c>
      <c r="E1057" s="17">
        <v>8</v>
      </c>
      <c r="F1057" s="13">
        <v>143</v>
      </c>
      <c r="G1057" s="13">
        <v>25</v>
      </c>
      <c r="H1057" s="13">
        <v>168</v>
      </c>
      <c r="I1057" s="13" t="b">
        <v>1</v>
      </c>
      <c r="J1057" s="4">
        <v>0.148809523809524</v>
      </c>
      <c r="K1057">
        <f t="shared" si="80"/>
        <v>3.2802249297094659E-4</v>
      </c>
      <c r="L1057">
        <f t="shared" si="81"/>
        <v>1.8111391248905939E-2</v>
      </c>
      <c r="M1057">
        <f t="shared" si="82"/>
        <v>2.6951475072776727E-3</v>
      </c>
      <c r="N1057">
        <f t="shared" si="83"/>
        <v>1.8111391248905939E-2</v>
      </c>
      <c r="O1057">
        <f t="shared" si="84"/>
        <v>0.14489112999124751</v>
      </c>
      <c r="Q1057" s="7">
        <v>1031</v>
      </c>
      <c r="R1057" s="7">
        <v>1.5930663856229509E-3</v>
      </c>
      <c r="S1057" s="7">
        <v>6.4157002736728568E-4</v>
      </c>
      <c r="U1057" s="7">
        <v>22.583826429980274</v>
      </c>
      <c r="V1057" s="7">
        <v>5.1599614680284116E-4</v>
      </c>
    </row>
    <row r="1058" spans="1:22" x14ac:dyDescent="0.35">
      <c r="A1058" s="3">
        <v>2015</v>
      </c>
      <c r="B1058" s="13" t="s">
        <v>98</v>
      </c>
      <c r="C1058" s="13" t="s">
        <v>99</v>
      </c>
      <c r="D1058" s="13">
        <v>2001</v>
      </c>
      <c r="E1058" s="14">
        <v>14</v>
      </c>
      <c r="F1058" s="13">
        <v>103</v>
      </c>
      <c r="G1058" s="13">
        <v>18</v>
      </c>
      <c r="H1058" s="13">
        <v>121</v>
      </c>
      <c r="I1058" s="13" t="b">
        <v>1</v>
      </c>
      <c r="J1058" s="4">
        <v>0.14876033057851201</v>
      </c>
      <c r="K1058">
        <f t="shared" si="80"/>
        <v>2.3625429553264605E-4</v>
      </c>
      <c r="L1058">
        <f t="shared" si="81"/>
        <v>1.5370565881991659E-2</v>
      </c>
      <c r="M1058">
        <f t="shared" si="82"/>
        <v>2.2865304617838774E-3</v>
      </c>
      <c r="N1058">
        <f t="shared" si="83"/>
        <v>1.5370565881991659E-2</v>
      </c>
      <c r="O1058">
        <f t="shared" si="84"/>
        <v>0.21518792234788323</v>
      </c>
      <c r="Q1058" s="7">
        <v>1032</v>
      </c>
      <c r="R1058" s="7">
        <v>2.2713632142612773E-3</v>
      </c>
      <c r="S1058" s="7">
        <v>2.0864116944558373E-4</v>
      </c>
      <c r="U1058" s="7">
        <v>22.605741836511065</v>
      </c>
      <c r="V1058" s="7">
        <v>5.1599614680284116E-4</v>
      </c>
    </row>
    <row r="1059" spans="1:22" x14ac:dyDescent="0.35">
      <c r="A1059" s="3">
        <v>2016</v>
      </c>
      <c r="B1059" s="13" t="s">
        <v>30</v>
      </c>
      <c r="C1059" s="13" t="s">
        <v>32</v>
      </c>
      <c r="D1059" s="13">
        <v>2003</v>
      </c>
      <c r="E1059" s="17">
        <v>13</v>
      </c>
      <c r="F1059" s="13">
        <v>166</v>
      </c>
      <c r="G1059" s="13">
        <v>29</v>
      </c>
      <c r="H1059" s="13">
        <v>195</v>
      </c>
      <c r="I1059" s="13" t="b">
        <v>1</v>
      </c>
      <c r="J1059" s="4">
        <v>0.14871794871794899</v>
      </c>
      <c r="K1059">
        <f t="shared" si="80"/>
        <v>3.8074039362699159E-4</v>
      </c>
      <c r="L1059">
        <f t="shared" si="81"/>
        <v>1.9512570144063327E-2</v>
      </c>
      <c r="M1059">
        <f t="shared" si="82"/>
        <v>2.9018694060401924E-3</v>
      </c>
      <c r="N1059">
        <f t="shared" si="83"/>
        <v>1.9512570144063327E-2</v>
      </c>
      <c r="O1059">
        <f t="shared" si="84"/>
        <v>0.25366341187282326</v>
      </c>
      <c r="Q1059" s="7">
        <v>1033</v>
      </c>
      <c r="R1059" s="7">
        <v>1.7732038681593535E-3</v>
      </c>
      <c r="S1059" s="7">
        <v>7.0680051554750751E-4</v>
      </c>
      <c r="U1059" s="7">
        <v>22.627657243041856</v>
      </c>
      <c r="V1059" s="7">
        <v>5.1599614680284116E-4</v>
      </c>
    </row>
    <row r="1060" spans="1:22" x14ac:dyDescent="0.35">
      <c r="A1060" s="5">
        <v>2014</v>
      </c>
      <c r="B1060" s="14" t="s">
        <v>24</v>
      </c>
      <c r="C1060" s="14" t="s">
        <v>189</v>
      </c>
      <c r="D1060" s="14">
        <v>2002</v>
      </c>
      <c r="E1060" s="14">
        <v>12</v>
      </c>
      <c r="F1060" s="14">
        <v>63</v>
      </c>
      <c r="G1060" s="14">
        <v>11</v>
      </c>
      <c r="H1060" s="14">
        <v>74</v>
      </c>
      <c r="I1060" s="14" t="b">
        <v>1</v>
      </c>
      <c r="J1060" s="6">
        <v>0.14864864864864899</v>
      </c>
      <c r="K1060">
        <f t="shared" si="80"/>
        <v>1.4448609809434551E-4</v>
      </c>
      <c r="L1060">
        <f t="shared" si="81"/>
        <v>1.20202370232182E-2</v>
      </c>
      <c r="M1060">
        <f t="shared" si="82"/>
        <v>1.7867919899378446E-3</v>
      </c>
      <c r="N1060">
        <f t="shared" si="83"/>
        <v>1.20202370232182E-2</v>
      </c>
      <c r="O1060">
        <f t="shared" si="84"/>
        <v>0.14424284427861839</v>
      </c>
      <c r="Q1060" s="7">
        <v>1034</v>
      </c>
      <c r="R1060" s="7">
        <v>2.5204428873122397E-3</v>
      </c>
      <c r="S1060" s="7">
        <v>-4.0438503605378599E-5</v>
      </c>
      <c r="U1060" s="7">
        <v>22.649572649572647</v>
      </c>
      <c r="V1060" s="7">
        <v>5.1599614680284116E-4</v>
      </c>
    </row>
    <row r="1061" spans="1:22" x14ac:dyDescent="0.35">
      <c r="A1061" s="3">
        <v>2015</v>
      </c>
      <c r="B1061" s="13" t="s">
        <v>102</v>
      </c>
      <c r="C1061" s="13" t="s">
        <v>184</v>
      </c>
      <c r="D1061" s="13">
        <v>2002</v>
      </c>
      <c r="E1061" s="17">
        <v>13</v>
      </c>
      <c r="F1061" s="13">
        <v>63</v>
      </c>
      <c r="G1061" s="13">
        <v>11</v>
      </c>
      <c r="H1061" s="13">
        <v>74</v>
      </c>
      <c r="I1061" s="13" t="b">
        <v>1</v>
      </c>
      <c r="J1061" s="4">
        <v>0.14864864864864899</v>
      </c>
      <c r="K1061">
        <f t="shared" si="80"/>
        <v>1.4448609809434551E-4</v>
      </c>
      <c r="L1061">
        <f t="shared" si="81"/>
        <v>1.20202370232182E-2</v>
      </c>
      <c r="M1061">
        <f t="shared" si="82"/>
        <v>1.7867919899378446E-3</v>
      </c>
      <c r="N1061">
        <f t="shared" si="83"/>
        <v>1.20202370232182E-2</v>
      </c>
      <c r="O1061">
        <f t="shared" si="84"/>
        <v>0.15626308130183658</v>
      </c>
      <c r="Q1061" s="7">
        <v>1035</v>
      </c>
      <c r="R1061" s="7">
        <v>1.077609302785124E-3</v>
      </c>
      <c r="S1061" s="7">
        <v>1.0183769538501023E-3</v>
      </c>
      <c r="U1061" s="7">
        <v>22.671488056103438</v>
      </c>
      <c r="V1061" s="7">
        <v>5.1599614680284116E-4</v>
      </c>
    </row>
    <row r="1062" spans="1:22" x14ac:dyDescent="0.35">
      <c r="A1062" s="5">
        <v>2017</v>
      </c>
      <c r="B1062" s="14" t="s">
        <v>30</v>
      </c>
      <c r="C1062" s="14" t="s">
        <v>51</v>
      </c>
      <c r="D1062" s="14">
        <v>2003</v>
      </c>
      <c r="E1062" s="14">
        <v>14</v>
      </c>
      <c r="F1062" s="14">
        <v>201</v>
      </c>
      <c r="G1062" s="14">
        <v>35</v>
      </c>
      <c r="H1062" s="14">
        <v>236</v>
      </c>
      <c r="I1062" s="14" t="b">
        <v>1</v>
      </c>
      <c r="J1062" s="6">
        <v>0.14830508474576301</v>
      </c>
      <c r="K1062">
        <f t="shared" si="80"/>
        <v>4.6079350203061541E-4</v>
      </c>
      <c r="L1062">
        <f t="shared" si="81"/>
        <v>2.146610123032628E-2</v>
      </c>
      <c r="M1062">
        <f t="shared" si="82"/>
        <v>3.1835319621246667E-3</v>
      </c>
      <c r="N1062">
        <f t="shared" si="83"/>
        <v>2.146610123032628E-2</v>
      </c>
      <c r="O1062">
        <f t="shared" si="84"/>
        <v>0.30052541722456794</v>
      </c>
      <c r="Q1062" s="7">
        <v>1036</v>
      </c>
      <c r="R1062" s="7">
        <v>1.3404161311335462E-3</v>
      </c>
      <c r="S1062" s="7">
        <v>5.3429096876312808E-4</v>
      </c>
      <c r="U1062" s="7">
        <v>22.69340346263423</v>
      </c>
      <c r="V1062" s="7">
        <v>5.1599614680284116E-4</v>
      </c>
    </row>
    <row r="1063" spans="1:22" x14ac:dyDescent="0.35">
      <c r="A1063" s="3">
        <v>2014</v>
      </c>
      <c r="B1063" s="13" t="s">
        <v>79</v>
      </c>
      <c r="C1063" s="13" t="s">
        <v>125</v>
      </c>
      <c r="D1063" s="13">
        <v>2007</v>
      </c>
      <c r="E1063" s="17">
        <v>7</v>
      </c>
      <c r="F1063" s="13">
        <v>92</v>
      </c>
      <c r="G1063" s="13">
        <v>16</v>
      </c>
      <c r="H1063" s="13">
        <v>108</v>
      </c>
      <c r="I1063" s="13" t="b">
        <v>1</v>
      </c>
      <c r="J1063" s="4">
        <v>0.148148148148148</v>
      </c>
      <c r="K1063">
        <f t="shared" si="80"/>
        <v>2.1087160262417995E-4</v>
      </c>
      <c r="L1063">
        <f t="shared" si="81"/>
        <v>1.4521418753833247E-2</v>
      </c>
      <c r="M1063">
        <f t="shared" si="82"/>
        <v>2.1513212968641824E-3</v>
      </c>
      <c r="N1063">
        <f t="shared" si="83"/>
        <v>1.4521418753833247E-2</v>
      </c>
      <c r="O1063">
        <f t="shared" si="84"/>
        <v>0.10164993127683272</v>
      </c>
      <c r="Q1063" s="7">
        <v>1037</v>
      </c>
      <c r="R1063" s="7">
        <v>1.4869562657272152E-3</v>
      </c>
      <c r="S1063" s="7">
        <v>1.3658770743835624E-4</v>
      </c>
      <c r="U1063" s="7">
        <v>22.715318869165021</v>
      </c>
      <c r="V1063" s="7">
        <v>5.1646587484440322E-4</v>
      </c>
    </row>
    <row r="1064" spans="1:22" x14ac:dyDescent="0.35">
      <c r="A1064" s="3">
        <v>2015</v>
      </c>
      <c r="B1064" s="13" t="s">
        <v>33</v>
      </c>
      <c r="C1064" s="13" t="s">
        <v>86</v>
      </c>
      <c r="D1064" s="13">
        <v>2002</v>
      </c>
      <c r="E1064" s="14">
        <v>13</v>
      </c>
      <c r="F1064" s="13">
        <v>69</v>
      </c>
      <c r="G1064" s="13">
        <v>12</v>
      </c>
      <c r="H1064" s="13">
        <v>81</v>
      </c>
      <c r="I1064" s="13" t="b">
        <v>1</v>
      </c>
      <c r="J1064" s="4">
        <v>0.148148148148148</v>
      </c>
      <c r="K1064">
        <f t="shared" si="80"/>
        <v>1.5815370196813495E-4</v>
      </c>
      <c r="L1064">
        <f t="shared" si="81"/>
        <v>1.2575917539811358E-2</v>
      </c>
      <c r="M1064">
        <f t="shared" si="82"/>
        <v>1.863098894786866E-3</v>
      </c>
      <c r="N1064">
        <f t="shared" si="83"/>
        <v>1.2575917539811358E-2</v>
      </c>
      <c r="O1064">
        <f t="shared" si="84"/>
        <v>0.16348692801754766</v>
      </c>
      <c r="Q1064" s="7">
        <v>1038</v>
      </c>
      <c r="R1064" s="7">
        <v>2.6861267762063536E-3</v>
      </c>
      <c r="S1064" s="7">
        <v>6.0352871610259767E-4</v>
      </c>
      <c r="U1064" s="7">
        <v>22.737234275695812</v>
      </c>
      <c r="V1064" s="7">
        <v>5.1673066126264172E-4</v>
      </c>
    </row>
    <row r="1065" spans="1:22" x14ac:dyDescent="0.35">
      <c r="A1065" s="24">
        <v>2013</v>
      </c>
      <c r="B1065" s="17" t="s">
        <v>67</v>
      </c>
      <c r="C1065" s="17" t="s">
        <v>297</v>
      </c>
      <c r="D1065" s="17">
        <v>2004</v>
      </c>
      <c r="E1065" s="17">
        <v>9</v>
      </c>
      <c r="F1065" s="17">
        <v>46</v>
      </c>
      <c r="G1065" s="17">
        <v>8</v>
      </c>
      <c r="H1065" s="17">
        <v>54</v>
      </c>
      <c r="I1065" s="17" t="b">
        <v>1</v>
      </c>
      <c r="J1065" s="25">
        <v>0.148148148148148</v>
      </c>
      <c r="K1065">
        <f t="shared" si="80"/>
        <v>1.0543580131208997E-4</v>
      </c>
      <c r="L1065">
        <f t="shared" si="81"/>
        <v>1.0268193673284994E-2</v>
      </c>
      <c r="M1065">
        <f t="shared" si="82"/>
        <v>1.5212138775237013E-3</v>
      </c>
      <c r="N1065">
        <f t="shared" si="83"/>
        <v>1.0268193673284994E-2</v>
      </c>
      <c r="O1065">
        <f t="shared" si="84"/>
        <v>9.2413743059564943E-2</v>
      </c>
      <c r="Q1065" s="7">
        <v>1039</v>
      </c>
      <c r="R1065" s="7">
        <v>2.156154240635472E-3</v>
      </c>
      <c r="S1065" s="7">
        <v>8.5458881078524611E-4</v>
      </c>
      <c r="U1065" s="7">
        <v>22.759149682226603</v>
      </c>
      <c r="V1065" s="7">
        <v>5.1995019808875821E-4</v>
      </c>
    </row>
    <row r="1066" spans="1:22" x14ac:dyDescent="0.35">
      <c r="A1066" s="5">
        <v>2015</v>
      </c>
      <c r="B1066" s="14" t="s">
        <v>186</v>
      </c>
      <c r="C1066" s="14" t="s">
        <v>236</v>
      </c>
      <c r="D1066" s="14">
        <v>2006</v>
      </c>
      <c r="E1066" s="14">
        <v>9</v>
      </c>
      <c r="F1066" s="14">
        <v>46</v>
      </c>
      <c r="G1066" s="14">
        <v>8</v>
      </c>
      <c r="H1066" s="14">
        <v>54</v>
      </c>
      <c r="I1066" s="14" t="b">
        <v>1</v>
      </c>
      <c r="J1066" s="6">
        <v>0.148148148148148</v>
      </c>
      <c r="K1066">
        <f t="shared" si="80"/>
        <v>1.0543580131208997E-4</v>
      </c>
      <c r="L1066">
        <f t="shared" si="81"/>
        <v>1.0268193673284994E-2</v>
      </c>
      <c r="M1066">
        <f t="shared" si="82"/>
        <v>1.5212138775237013E-3</v>
      </c>
      <c r="N1066">
        <f t="shared" si="83"/>
        <v>1.0268193673284994E-2</v>
      </c>
      <c r="O1066">
        <f t="shared" si="84"/>
        <v>9.2413743059564943E-2</v>
      </c>
      <c r="Q1066" s="7">
        <v>1040</v>
      </c>
      <c r="R1066" s="7">
        <v>1.3925781205303704E-3</v>
      </c>
      <c r="S1066" s="7">
        <v>1.3106266468972856E-3</v>
      </c>
      <c r="U1066" s="7">
        <v>22.781065088757394</v>
      </c>
      <c r="V1066" s="7">
        <v>5.1995019808875821E-4</v>
      </c>
    </row>
    <row r="1067" spans="1:22" x14ac:dyDescent="0.35">
      <c r="A1067" s="3">
        <v>2016</v>
      </c>
      <c r="B1067" s="13" t="s">
        <v>190</v>
      </c>
      <c r="C1067" s="13" t="s">
        <v>191</v>
      </c>
      <c r="D1067" s="13">
        <v>2008</v>
      </c>
      <c r="E1067" s="17">
        <v>8</v>
      </c>
      <c r="F1067" s="13">
        <v>46</v>
      </c>
      <c r="G1067" s="13">
        <v>8</v>
      </c>
      <c r="H1067" s="13">
        <v>54</v>
      </c>
      <c r="I1067" s="13" t="b">
        <v>1</v>
      </c>
      <c r="J1067" s="4">
        <v>0.148148148148148</v>
      </c>
      <c r="K1067">
        <f t="shared" si="80"/>
        <v>1.0543580131208997E-4</v>
      </c>
      <c r="L1067">
        <f t="shared" si="81"/>
        <v>1.0268193673284994E-2</v>
      </c>
      <c r="M1067">
        <f t="shared" si="82"/>
        <v>1.5212138775237013E-3</v>
      </c>
      <c r="N1067">
        <f t="shared" si="83"/>
        <v>1.0268193673284994E-2</v>
      </c>
      <c r="O1067">
        <f t="shared" si="84"/>
        <v>8.2145549386279951E-2</v>
      </c>
      <c r="Q1067" s="7">
        <v>1041</v>
      </c>
      <c r="R1067" s="7">
        <v>1.9857037634544933E-3</v>
      </c>
      <c r="S1067" s="7">
        <v>1.7564705769484426E-4</v>
      </c>
      <c r="U1067" s="7">
        <v>22.802980495288185</v>
      </c>
      <c r="V1067" s="7">
        <v>5.1995019808875821E-4</v>
      </c>
    </row>
    <row r="1068" spans="1:22" x14ac:dyDescent="0.35">
      <c r="A1068" s="5">
        <v>2016</v>
      </c>
      <c r="B1068" s="14" t="s">
        <v>79</v>
      </c>
      <c r="C1068" s="14" t="s">
        <v>251</v>
      </c>
      <c r="D1068" s="14">
        <v>2001</v>
      </c>
      <c r="E1068" s="14">
        <v>15</v>
      </c>
      <c r="F1068" s="14">
        <v>46</v>
      </c>
      <c r="G1068" s="14">
        <v>8</v>
      </c>
      <c r="H1068" s="14">
        <v>54</v>
      </c>
      <c r="I1068" s="14" t="b">
        <v>1</v>
      </c>
      <c r="J1068" s="6">
        <v>0.148148148148148</v>
      </c>
      <c r="K1068">
        <f t="shared" si="80"/>
        <v>1.0543580131208997E-4</v>
      </c>
      <c r="L1068">
        <f t="shared" si="81"/>
        <v>1.0268193673284994E-2</v>
      </c>
      <c r="M1068">
        <f t="shared" si="82"/>
        <v>1.5212138775237013E-3</v>
      </c>
      <c r="N1068">
        <f t="shared" si="83"/>
        <v>1.0268193673284994E-2</v>
      </c>
      <c r="O1068">
        <f t="shared" si="84"/>
        <v>0.15402290509927491</v>
      </c>
      <c r="Q1068" s="7">
        <v>1042</v>
      </c>
      <c r="R1068" s="7">
        <v>1.5941810990764455E-3</v>
      </c>
      <c r="S1068" s="7">
        <v>3.5333428769841334E-4</v>
      </c>
      <c r="U1068" s="7">
        <v>22.824895901818977</v>
      </c>
      <c r="V1068" s="7">
        <v>5.1995019808875821E-4</v>
      </c>
    </row>
    <row r="1069" spans="1:22" x14ac:dyDescent="0.35">
      <c r="A1069" s="24">
        <v>2017</v>
      </c>
      <c r="B1069" s="17" t="s">
        <v>30</v>
      </c>
      <c r="C1069" s="17" t="s">
        <v>32</v>
      </c>
      <c r="D1069" s="17">
        <v>2004</v>
      </c>
      <c r="E1069" s="17">
        <v>13</v>
      </c>
      <c r="F1069" s="17">
        <v>46</v>
      </c>
      <c r="G1069" s="17">
        <v>8</v>
      </c>
      <c r="H1069" s="17">
        <v>54</v>
      </c>
      <c r="I1069" s="17" t="b">
        <v>1</v>
      </c>
      <c r="J1069" s="25">
        <v>0.148148148148148</v>
      </c>
      <c r="K1069">
        <f t="shared" si="80"/>
        <v>1.0543580131208997E-4</v>
      </c>
      <c r="L1069">
        <f t="shared" si="81"/>
        <v>1.0268193673284994E-2</v>
      </c>
      <c r="M1069">
        <f t="shared" si="82"/>
        <v>1.5212138775237013E-3</v>
      </c>
      <c r="N1069">
        <f t="shared" si="83"/>
        <v>1.0268193673284994E-2</v>
      </c>
      <c r="O1069">
        <f t="shared" si="84"/>
        <v>0.13348651775270493</v>
      </c>
      <c r="Q1069" s="7">
        <v>1043</v>
      </c>
      <c r="R1069" s="7">
        <v>2.1832351543317301E-3</v>
      </c>
      <c r="S1069" s="7">
        <v>-2.3571976755687126E-4</v>
      </c>
      <c r="U1069" s="7">
        <v>22.846811308349768</v>
      </c>
      <c r="V1069" s="7">
        <v>5.1995019808875821E-4</v>
      </c>
    </row>
    <row r="1070" spans="1:22" x14ac:dyDescent="0.35">
      <c r="A1070" s="3">
        <v>2017</v>
      </c>
      <c r="B1070" s="13" t="s">
        <v>241</v>
      </c>
      <c r="C1070" s="13" t="s">
        <v>242</v>
      </c>
      <c r="D1070" s="13">
        <v>2008</v>
      </c>
      <c r="E1070" s="14">
        <v>9</v>
      </c>
      <c r="F1070" s="13">
        <v>46</v>
      </c>
      <c r="G1070" s="13">
        <v>8</v>
      </c>
      <c r="H1070" s="13">
        <v>54</v>
      </c>
      <c r="I1070" s="13" t="b">
        <v>1</v>
      </c>
      <c r="J1070" s="4">
        <v>0.148148148148148</v>
      </c>
      <c r="K1070">
        <f t="shared" si="80"/>
        <v>1.0543580131208997E-4</v>
      </c>
      <c r="L1070">
        <f t="shared" si="81"/>
        <v>1.0268193673284994E-2</v>
      </c>
      <c r="M1070">
        <f t="shared" si="82"/>
        <v>1.5212138775237013E-3</v>
      </c>
      <c r="N1070">
        <f t="shared" si="83"/>
        <v>1.0268193673284994E-2</v>
      </c>
      <c r="O1070">
        <f t="shared" si="84"/>
        <v>9.2413743059564943E-2</v>
      </c>
      <c r="Q1070" s="7">
        <v>1044</v>
      </c>
      <c r="R1070" s="7">
        <v>2.1832351543317301E-3</v>
      </c>
      <c r="S1070" s="7">
        <v>-2.3571976755687126E-4</v>
      </c>
      <c r="U1070" s="7">
        <v>22.868726714880559</v>
      </c>
      <c r="V1070" s="7">
        <v>5.1995019808875821E-4</v>
      </c>
    </row>
    <row r="1071" spans="1:22" x14ac:dyDescent="0.35">
      <c r="A1071" s="24">
        <v>2013</v>
      </c>
      <c r="B1071" s="17" t="s">
        <v>67</v>
      </c>
      <c r="C1071" s="17" t="s">
        <v>68</v>
      </c>
      <c r="D1071" s="17">
        <v>2002</v>
      </c>
      <c r="E1071" s="17">
        <v>11</v>
      </c>
      <c r="F1071" s="17">
        <v>75</v>
      </c>
      <c r="G1071" s="17">
        <v>13</v>
      </c>
      <c r="H1071" s="17">
        <v>88</v>
      </c>
      <c r="I1071" s="17" t="b">
        <v>1</v>
      </c>
      <c r="J1071" s="25">
        <v>0.14772727272727301</v>
      </c>
      <c r="K1071">
        <f t="shared" si="80"/>
        <v>1.7182130584192441E-4</v>
      </c>
      <c r="L1071">
        <f t="shared" si="81"/>
        <v>1.3108062627326908E-2</v>
      </c>
      <c r="M1071">
        <f t="shared" si="82"/>
        <v>1.9364183426732969E-3</v>
      </c>
      <c r="N1071">
        <f t="shared" si="83"/>
        <v>1.3108062627326908E-2</v>
      </c>
      <c r="O1071">
        <f t="shared" si="84"/>
        <v>0.144188688900596</v>
      </c>
      <c r="Q1071" s="7">
        <v>1045</v>
      </c>
      <c r="R1071" s="7">
        <v>1.5941810990764455E-3</v>
      </c>
      <c r="S1071" s="7">
        <v>3.5333428769841334E-4</v>
      </c>
      <c r="U1071" s="7">
        <v>22.89064212141135</v>
      </c>
      <c r="V1071" s="7">
        <v>5.1995019808875821E-4</v>
      </c>
    </row>
    <row r="1072" spans="1:22" x14ac:dyDescent="0.35">
      <c r="A1072" s="5">
        <v>2015</v>
      </c>
      <c r="B1072" s="14" t="s">
        <v>106</v>
      </c>
      <c r="C1072" s="14" t="s">
        <v>174</v>
      </c>
      <c r="D1072" s="14">
        <v>2005</v>
      </c>
      <c r="E1072" s="14">
        <v>10</v>
      </c>
      <c r="F1072" s="14">
        <v>75</v>
      </c>
      <c r="G1072" s="14">
        <v>13</v>
      </c>
      <c r="H1072" s="14">
        <v>88</v>
      </c>
      <c r="I1072" s="14" t="b">
        <v>1</v>
      </c>
      <c r="J1072" s="6">
        <v>0.14772727272727301</v>
      </c>
      <c r="K1072">
        <f t="shared" si="80"/>
        <v>1.7182130584192441E-4</v>
      </c>
      <c r="L1072">
        <f t="shared" si="81"/>
        <v>1.3108062627326908E-2</v>
      </c>
      <c r="M1072">
        <f t="shared" si="82"/>
        <v>1.9364183426732969E-3</v>
      </c>
      <c r="N1072">
        <f t="shared" si="83"/>
        <v>1.3108062627326908E-2</v>
      </c>
      <c r="O1072">
        <f t="shared" si="84"/>
        <v>0.13108062627326908</v>
      </c>
      <c r="Q1072" s="7">
        <v>1046</v>
      </c>
      <c r="R1072" s="7">
        <v>1.9784743700652602E-3</v>
      </c>
      <c r="S1072" s="7">
        <v>4.3573409334760191E-4</v>
      </c>
      <c r="U1072" s="7">
        <v>22.912557527942141</v>
      </c>
      <c r="V1072" s="7">
        <v>5.1995019808875821E-4</v>
      </c>
    </row>
    <row r="1073" spans="1:22" x14ac:dyDescent="0.35">
      <c r="A1073" s="24">
        <v>2017</v>
      </c>
      <c r="B1073" s="17" t="s">
        <v>58</v>
      </c>
      <c r="C1073" s="17" t="s">
        <v>76</v>
      </c>
      <c r="D1073" s="17">
        <v>2006</v>
      </c>
      <c r="E1073" s="17">
        <v>11</v>
      </c>
      <c r="F1073" s="17">
        <v>75</v>
      </c>
      <c r="G1073" s="17">
        <v>13</v>
      </c>
      <c r="H1073" s="17">
        <v>88</v>
      </c>
      <c r="I1073" s="17" t="b">
        <v>1</v>
      </c>
      <c r="J1073" s="25">
        <v>0.14772727272727301</v>
      </c>
      <c r="K1073">
        <f t="shared" si="80"/>
        <v>1.7182130584192441E-4</v>
      </c>
      <c r="L1073">
        <f t="shared" si="81"/>
        <v>1.3108062627326908E-2</v>
      </c>
      <c r="M1073">
        <f t="shared" si="82"/>
        <v>1.9364183426732969E-3</v>
      </c>
      <c r="N1073">
        <f t="shared" si="83"/>
        <v>1.3108062627326908E-2</v>
      </c>
      <c r="O1073">
        <f t="shared" si="84"/>
        <v>0.144188688900596</v>
      </c>
      <c r="Q1073" s="7">
        <v>1047</v>
      </c>
      <c r="R1073" s="7">
        <v>1.3989926434769286E-3</v>
      </c>
      <c r="S1073" s="7">
        <v>3.081105322002614E-4</v>
      </c>
      <c r="U1073" s="7">
        <v>22.934472934472932</v>
      </c>
      <c r="V1073" s="7">
        <v>5.2120460328479098E-4</v>
      </c>
    </row>
    <row r="1074" spans="1:22" x14ac:dyDescent="0.35">
      <c r="A1074" s="5">
        <v>2015</v>
      </c>
      <c r="B1074" s="14" t="s">
        <v>52</v>
      </c>
      <c r="C1074" s="14" t="s">
        <v>90</v>
      </c>
      <c r="D1074" s="14">
        <v>2004</v>
      </c>
      <c r="E1074" s="14">
        <v>11</v>
      </c>
      <c r="F1074" s="14">
        <v>127</v>
      </c>
      <c r="G1074" s="14">
        <v>22</v>
      </c>
      <c r="H1074" s="14">
        <v>149</v>
      </c>
      <c r="I1074" s="14" t="b">
        <v>1</v>
      </c>
      <c r="J1074" s="6">
        <v>0.14765100671140899</v>
      </c>
      <c r="K1074">
        <f t="shared" si="80"/>
        <v>2.9092471102780382E-4</v>
      </c>
      <c r="L1074">
        <f t="shared" si="81"/>
        <v>1.7056515207620922E-2</v>
      </c>
      <c r="M1074">
        <f t="shared" si="82"/>
        <v>2.5184116413936863E-3</v>
      </c>
      <c r="N1074">
        <f t="shared" si="83"/>
        <v>1.7056515207620922E-2</v>
      </c>
      <c r="O1074">
        <f t="shared" si="84"/>
        <v>0.18762166728383015</v>
      </c>
      <c r="Q1074" s="7">
        <v>1048</v>
      </c>
      <c r="R1074" s="7">
        <v>1.5713031148509792E-3</v>
      </c>
      <c r="S1074" s="7">
        <v>1.3580006082621076E-4</v>
      </c>
      <c r="U1074" s="7">
        <v>22.956388341003723</v>
      </c>
      <c r="V1074" s="7">
        <v>5.2348559712927449E-4</v>
      </c>
    </row>
    <row r="1075" spans="1:22" x14ac:dyDescent="0.35">
      <c r="A1075" s="3">
        <v>2014</v>
      </c>
      <c r="B1075" s="13" t="s">
        <v>33</v>
      </c>
      <c r="C1075" s="13" t="s">
        <v>203</v>
      </c>
      <c r="D1075" s="13">
        <v>2005</v>
      </c>
      <c r="E1075" s="17">
        <v>9</v>
      </c>
      <c r="F1075" s="13">
        <v>52</v>
      </c>
      <c r="G1075" s="13">
        <v>9</v>
      </c>
      <c r="H1075" s="13">
        <v>61</v>
      </c>
      <c r="I1075" s="13" t="b">
        <v>1</v>
      </c>
      <c r="J1075" s="4">
        <v>0.14754098360655701</v>
      </c>
      <c r="K1075">
        <f t="shared" si="80"/>
        <v>1.1910340518587941E-4</v>
      </c>
      <c r="L1075">
        <f t="shared" si="81"/>
        <v>1.0913450654393385E-2</v>
      </c>
      <c r="M1075">
        <f t="shared" si="82"/>
        <v>1.6101812440908233E-3</v>
      </c>
      <c r="N1075">
        <f t="shared" si="83"/>
        <v>1.0913450654393385E-2</v>
      </c>
      <c r="O1075">
        <f t="shared" si="84"/>
        <v>9.8221055889540471E-2</v>
      </c>
      <c r="Q1075" s="7">
        <v>1049</v>
      </c>
      <c r="R1075" s="7">
        <v>1.5713031148509792E-3</v>
      </c>
      <c r="S1075" s="7">
        <v>1.3580006082621076E-4</v>
      </c>
      <c r="U1075" s="7">
        <v>22.978303747534515</v>
      </c>
      <c r="V1075" s="7">
        <v>5.2399656415880657E-4</v>
      </c>
    </row>
    <row r="1076" spans="1:22" x14ac:dyDescent="0.35">
      <c r="A1076" s="5">
        <v>2015</v>
      </c>
      <c r="B1076" s="14" t="s">
        <v>24</v>
      </c>
      <c r="C1076" s="14" t="s">
        <v>189</v>
      </c>
      <c r="D1076" s="14">
        <v>2002</v>
      </c>
      <c r="E1076" s="14">
        <v>13</v>
      </c>
      <c r="F1076" s="14">
        <v>52</v>
      </c>
      <c r="G1076" s="14">
        <v>9</v>
      </c>
      <c r="H1076" s="14">
        <v>61</v>
      </c>
      <c r="I1076" s="14" t="b">
        <v>1</v>
      </c>
      <c r="J1076" s="6">
        <v>0.14754098360655701</v>
      </c>
      <c r="K1076">
        <f t="shared" si="80"/>
        <v>1.1910340518587941E-4</v>
      </c>
      <c r="L1076">
        <f t="shared" si="81"/>
        <v>1.0913450654393385E-2</v>
      </c>
      <c r="M1076">
        <f t="shared" si="82"/>
        <v>1.6101812440908233E-3</v>
      </c>
      <c r="N1076">
        <f t="shared" si="83"/>
        <v>1.0913450654393385E-2</v>
      </c>
      <c r="O1076">
        <f t="shared" si="84"/>
        <v>0.14187485850711401</v>
      </c>
      <c r="Q1076" s="7">
        <v>1050</v>
      </c>
      <c r="R1076" s="7">
        <v>2.5826280137667321E-3</v>
      </c>
      <c r="S1076" s="7">
        <v>2.2165375354192118E-4</v>
      </c>
      <c r="U1076" s="7">
        <v>23.000219154065306</v>
      </c>
      <c r="V1076" s="7">
        <v>5.2399656415880657E-4</v>
      </c>
    </row>
    <row r="1077" spans="1:22" x14ac:dyDescent="0.35">
      <c r="A1077" s="3">
        <v>2015</v>
      </c>
      <c r="B1077" s="13" t="s">
        <v>128</v>
      </c>
      <c r="C1077" s="13" t="s">
        <v>173</v>
      </c>
      <c r="D1077" s="13">
        <v>2006</v>
      </c>
      <c r="E1077" s="17">
        <v>9</v>
      </c>
      <c r="F1077" s="13">
        <v>52</v>
      </c>
      <c r="G1077" s="13">
        <v>9</v>
      </c>
      <c r="H1077" s="13">
        <v>61</v>
      </c>
      <c r="I1077" s="13" t="b">
        <v>1</v>
      </c>
      <c r="J1077" s="4">
        <v>0.14754098360655701</v>
      </c>
      <c r="K1077">
        <f t="shared" si="80"/>
        <v>1.1910340518587941E-4</v>
      </c>
      <c r="L1077">
        <f t="shared" si="81"/>
        <v>1.0913450654393385E-2</v>
      </c>
      <c r="M1077">
        <f t="shared" si="82"/>
        <v>1.6101812440908233E-3</v>
      </c>
      <c r="N1077">
        <f t="shared" si="83"/>
        <v>1.0913450654393385E-2</v>
      </c>
      <c r="O1077">
        <f t="shared" si="84"/>
        <v>9.8221055889540471E-2</v>
      </c>
      <c r="Q1077" s="7">
        <v>1051</v>
      </c>
      <c r="R1077" s="7">
        <v>2.2743917361024023E-3</v>
      </c>
      <c r="S1077" s="7">
        <v>-4.9577948302982882E-5</v>
      </c>
      <c r="U1077" s="7">
        <v>23.022134560596097</v>
      </c>
      <c r="V1077" s="7">
        <v>5.2579680305652723E-4</v>
      </c>
    </row>
    <row r="1078" spans="1:22" x14ac:dyDescent="0.35">
      <c r="A1078" s="3">
        <v>2016</v>
      </c>
      <c r="B1078" s="13" t="s">
        <v>24</v>
      </c>
      <c r="C1078" s="13" t="s">
        <v>122</v>
      </c>
      <c r="D1078" s="13">
        <v>2007</v>
      </c>
      <c r="E1078" s="14">
        <v>9</v>
      </c>
      <c r="F1078" s="13">
        <v>52</v>
      </c>
      <c r="G1078" s="13">
        <v>9</v>
      </c>
      <c r="H1078" s="13">
        <v>61</v>
      </c>
      <c r="I1078" s="13" t="b">
        <v>1</v>
      </c>
      <c r="J1078" s="4">
        <v>0.14754098360655701</v>
      </c>
      <c r="K1078">
        <f t="shared" si="80"/>
        <v>1.1910340518587941E-4</v>
      </c>
      <c r="L1078">
        <f t="shared" si="81"/>
        <v>1.0913450654393385E-2</v>
      </c>
      <c r="M1078">
        <f t="shared" si="82"/>
        <v>1.6101812440908233E-3</v>
      </c>
      <c r="N1078">
        <f t="shared" si="83"/>
        <v>1.0913450654393385E-2</v>
      </c>
      <c r="O1078">
        <f t="shared" si="84"/>
        <v>9.8221055889540471E-2</v>
      </c>
      <c r="Q1078" s="7">
        <v>1052</v>
      </c>
      <c r="R1078" s="7">
        <v>2.049627765900995E-3</v>
      </c>
      <c r="S1078" s="7">
        <v>1.751860218984244E-4</v>
      </c>
      <c r="U1078" s="7">
        <v>23.044049967126888</v>
      </c>
      <c r="V1078" s="7">
        <v>5.2579680305652723E-4</v>
      </c>
    </row>
    <row r="1079" spans="1:22" x14ac:dyDescent="0.35">
      <c r="A1079" s="3">
        <v>2013</v>
      </c>
      <c r="B1079" s="13" t="s">
        <v>113</v>
      </c>
      <c r="C1079" s="13" t="s">
        <v>161</v>
      </c>
      <c r="D1079" s="13">
        <v>2001</v>
      </c>
      <c r="E1079" s="17">
        <v>12</v>
      </c>
      <c r="F1079" s="13">
        <v>81</v>
      </c>
      <c r="G1079" s="13">
        <v>14</v>
      </c>
      <c r="H1079" s="13">
        <v>95</v>
      </c>
      <c r="I1079" s="13" t="b">
        <v>1</v>
      </c>
      <c r="J1079" s="4">
        <v>0.14736842105263201</v>
      </c>
      <c r="K1079">
        <f t="shared" si="80"/>
        <v>1.8548890971571385E-4</v>
      </c>
      <c r="L1079">
        <f t="shared" si="81"/>
        <v>1.3619431328646356E-2</v>
      </c>
      <c r="M1079">
        <f t="shared" si="82"/>
        <v>2.0070740905373638E-3</v>
      </c>
      <c r="N1079">
        <f t="shared" si="83"/>
        <v>1.3619431328646356E-2</v>
      </c>
      <c r="O1079">
        <f t="shared" si="84"/>
        <v>0.16343317594375628</v>
      </c>
      <c r="Q1079" s="7">
        <v>1053</v>
      </c>
      <c r="R1079" s="7">
        <v>2.2693674228136639E-3</v>
      </c>
      <c r="S1079" s="7">
        <v>-2.5164564965098881E-4</v>
      </c>
      <c r="U1079" s="7">
        <v>23.065965373657679</v>
      </c>
      <c r="V1079" s="7">
        <v>5.2663636204550038E-4</v>
      </c>
    </row>
    <row r="1080" spans="1:22" x14ac:dyDescent="0.35">
      <c r="A1080" s="5">
        <v>2016</v>
      </c>
      <c r="B1080" s="14" t="s">
        <v>33</v>
      </c>
      <c r="C1080" s="14" t="s">
        <v>34</v>
      </c>
      <c r="D1080" s="14">
        <v>2003</v>
      </c>
      <c r="E1080" s="14">
        <v>13</v>
      </c>
      <c r="F1080" s="14">
        <v>139</v>
      </c>
      <c r="G1080" s="14">
        <v>24</v>
      </c>
      <c r="H1080" s="14">
        <v>163</v>
      </c>
      <c r="I1080" s="14" t="b">
        <v>1</v>
      </c>
      <c r="J1080" s="6">
        <v>0.14723926380368099</v>
      </c>
      <c r="K1080">
        <f t="shared" si="80"/>
        <v>3.182599187753827E-4</v>
      </c>
      <c r="L1080">
        <f t="shared" si="81"/>
        <v>1.7839840772142075E-2</v>
      </c>
      <c r="M1080">
        <f t="shared" si="82"/>
        <v>2.6267250216650911E-3</v>
      </c>
      <c r="N1080">
        <f t="shared" si="83"/>
        <v>1.7839840772142075E-2</v>
      </c>
      <c r="O1080">
        <f t="shared" si="84"/>
        <v>0.23191793003784697</v>
      </c>
      <c r="Q1080" s="7">
        <v>1054</v>
      </c>
      <c r="R1080" s="7">
        <v>6.5407737371434775E-4</v>
      </c>
      <c r="S1080" s="7">
        <v>2.3954175865696743E-3</v>
      </c>
      <c r="U1080" s="7">
        <v>23.08788078018847</v>
      </c>
      <c r="V1080" s="7">
        <v>5.2755043817426304E-4</v>
      </c>
    </row>
    <row r="1081" spans="1:22" x14ac:dyDescent="0.35">
      <c r="A1081" s="3">
        <v>2017</v>
      </c>
      <c r="B1081" s="13" t="s">
        <v>52</v>
      </c>
      <c r="C1081" s="13" t="s">
        <v>74</v>
      </c>
      <c r="D1081" s="13">
        <v>2003</v>
      </c>
      <c r="E1081" s="17">
        <v>14</v>
      </c>
      <c r="F1081" s="13">
        <v>145</v>
      </c>
      <c r="G1081" s="13">
        <v>25</v>
      </c>
      <c r="H1081" s="13">
        <v>170</v>
      </c>
      <c r="I1081" s="13" t="b">
        <v>1</v>
      </c>
      <c r="J1081" s="4">
        <v>0.14705882352941199</v>
      </c>
      <c r="K1081">
        <f t="shared" si="80"/>
        <v>3.3192752264917213E-4</v>
      </c>
      <c r="L1081">
        <f t="shared" si="81"/>
        <v>1.8218878194037419E-2</v>
      </c>
      <c r="M1081">
        <f t="shared" si="82"/>
        <v>2.6792467932408009E-3</v>
      </c>
      <c r="N1081">
        <f t="shared" si="83"/>
        <v>1.8218878194037419E-2</v>
      </c>
      <c r="O1081">
        <f t="shared" si="84"/>
        <v>0.25506429471652386</v>
      </c>
      <c r="Q1081" s="7">
        <v>1055</v>
      </c>
      <c r="R1081" s="7">
        <v>1.1238881820164475E-3</v>
      </c>
      <c r="S1081" s="7">
        <v>1.5712593252612253E-3</v>
      </c>
      <c r="U1081" s="7">
        <v>23.109796186719262</v>
      </c>
      <c r="V1081" s="7">
        <v>5.2813889394914392E-4</v>
      </c>
    </row>
    <row r="1082" spans="1:22" x14ac:dyDescent="0.35">
      <c r="A1082" s="5">
        <v>2014</v>
      </c>
      <c r="B1082" s="14" t="s">
        <v>52</v>
      </c>
      <c r="C1082" s="14" t="s">
        <v>296</v>
      </c>
      <c r="D1082" s="14">
        <v>2001</v>
      </c>
      <c r="E1082" s="14">
        <v>13</v>
      </c>
      <c r="F1082" s="14">
        <v>58</v>
      </c>
      <c r="G1082" s="14">
        <v>10</v>
      </c>
      <c r="H1082" s="14">
        <v>68</v>
      </c>
      <c r="I1082" s="14" t="b">
        <v>1</v>
      </c>
      <c r="J1082" s="6">
        <v>0.14705882352941199</v>
      </c>
      <c r="K1082">
        <f t="shared" si="80"/>
        <v>1.3277100905966885E-4</v>
      </c>
      <c r="L1082">
        <f t="shared" si="81"/>
        <v>1.152263030126667E-2</v>
      </c>
      <c r="M1082">
        <f t="shared" si="82"/>
        <v>1.6945044560686307E-3</v>
      </c>
      <c r="N1082">
        <f t="shared" si="83"/>
        <v>1.152263030126667E-2</v>
      </c>
      <c r="O1082">
        <f t="shared" si="84"/>
        <v>0.1497941939164667</v>
      </c>
      <c r="Q1082" s="7">
        <v>1056</v>
      </c>
      <c r="R1082" s="7">
        <v>2.3431793330133833E-3</v>
      </c>
      <c r="S1082" s="7">
        <v>-5.6648871229505928E-5</v>
      </c>
      <c r="U1082" s="7">
        <v>23.131711593250053</v>
      </c>
      <c r="V1082" s="7">
        <v>5.2813889394914392E-4</v>
      </c>
    </row>
    <row r="1083" spans="1:22" x14ac:dyDescent="0.35">
      <c r="A1083" s="24">
        <v>2014</v>
      </c>
      <c r="B1083" s="17" t="s">
        <v>241</v>
      </c>
      <c r="C1083" s="17" t="s">
        <v>242</v>
      </c>
      <c r="D1083" s="17">
        <v>2005</v>
      </c>
      <c r="E1083" s="17">
        <v>9</v>
      </c>
      <c r="F1083" s="17">
        <v>58</v>
      </c>
      <c r="G1083" s="17">
        <v>10</v>
      </c>
      <c r="H1083" s="17">
        <v>68</v>
      </c>
      <c r="I1083" s="17" t="b">
        <v>1</v>
      </c>
      <c r="J1083" s="25">
        <v>0.14705882352941199</v>
      </c>
      <c r="K1083">
        <f t="shared" si="80"/>
        <v>1.3277100905966885E-4</v>
      </c>
      <c r="L1083">
        <f t="shared" si="81"/>
        <v>1.152263030126667E-2</v>
      </c>
      <c r="M1083">
        <f t="shared" si="82"/>
        <v>1.6945044560686307E-3</v>
      </c>
      <c r="N1083">
        <f t="shared" si="83"/>
        <v>1.152263030126667E-2</v>
      </c>
      <c r="O1083">
        <f t="shared" si="84"/>
        <v>0.10370367271140003</v>
      </c>
      <c r="Q1083" s="7">
        <v>1057</v>
      </c>
      <c r="R1083" s="7">
        <v>2.6806485302259654E-3</v>
      </c>
      <c r="S1083" s="7">
        <v>2.2122087581422697E-4</v>
      </c>
      <c r="U1083" s="7">
        <v>23.153626999780844</v>
      </c>
      <c r="V1083" s="7">
        <v>5.2813889394914392E-4</v>
      </c>
    </row>
    <row r="1084" spans="1:22" x14ac:dyDescent="0.35">
      <c r="A1084" s="3">
        <v>2016</v>
      </c>
      <c r="B1084" s="13" t="s">
        <v>24</v>
      </c>
      <c r="C1084" s="13" t="s">
        <v>65</v>
      </c>
      <c r="D1084" s="13">
        <v>2006</v>
      </c>
      <c r="E1084" s="14">
        <v>10</v>
      </c>
      <c r="F1084" s="13">
        <v>58</v>
      </c>
      <c r="G1084" s="13">
        <v>10</v>
      </c>
      <c r="H1084" s="13">
        <v>68</v>
      </c>
      <c r="I1084" s="13" t="b">
        <v>1</v>
      </c>
      <c r="J1084" s="4">
        <v>0.14705882352941199</v>
      </c>
      <c r="K1084">
        <f t="shared" si="80"/>
        <v>1.3277100905966885E-4</v>
      </c>
      <c r="L1084">
        <f t="shared" si="81"/>
        <v>1.152263030126667E-2</v>
      </c>
      <c r="M1084">
        <f t="shared" si="82"/>
        <v>1.6945044560686307E-3</v>
      </c>
      <c r="N1084">
        <f t="shared" si="83"/>
        <v>1.152263030126667E-2</v>
      </c>
      <c r="O1084">
        <f t="shared" si="84"/>
        <v>0.1152263030126667</v>
      </c>
      <c r="Q1084" s="7">
        <v>1058</v>
      </c>
      <c r="R1084" s="7">
        <v>1.4702591446935707E-3</v>
      </c>
      <c r="S1084" s="7">
        <v>3.1653284524427389E-4</v>
      </c>
      <c r="U1084" s="7">
        <v>23.175542406311635</v>
      </c>
      <c r="V1084" s="7">
        <v>5.2813889394914392E-4</v>
      </c>
    </row>
    <row r="1085" spans="1:22" x14ac:dyDescent="0.35">
      <c r="A1085" s="24">
        <v>2016</v>
      </c>
      <c r="B1085" s="17" t="s">
        <v>79</v>
      </c>
      <c r="C1085" s="17" t="s">
        <v>125</v>
      </c>
      <c r="D1085" s="17">
        <v>2007</v>
      </c>
      <c r="E1085" s="17">
        <v>9</v>
      </c>
      <c r="F1085" s="17">
        <v>58</v>
      </c>
      <c r="G1085" s="17">
        <v>10</v>
      </c>
      <c r="H1085" s="17">
        <v>68</v>
      </c>
      <c r="I1085" s="17" t="b">
        <v>1</v>
      </c>
      <c r="J1085" s="25">
        <v>0.14705882352941199</v>
      </c>
      <c r="K1085">
        <f t="shared" si="80"/>
        <v>1.3277100905966885E-4</v>
      </c>
      <c r="L1085">
        <f t="shared" si="81"/>
        <v>1.152263030126667E-2</v>
      </c>
      <c r="M1085">
        <f t="shared" si="82"/>
        <v>1.6945044560686307E-3</v>
      </c>
      <c r="N1085">
        <f t="shared" si="83"/>
        <v>1.152263030126667E-2</v>
      </c>
      <c r="O1085">
        <f t="shared" si="84"/>
        <v>0.10370367271140003</v>
      </c>
      <c r="Q1085" s="7">
        <v>1059</v>
      </c>
      <c r="R1085" s="7">
        <v>1.6513473351464723E-3</v>
      </c>
      <c r="S1085" s="7">
        <v>1.3544465479137235E-4</v>
      </c>
      <c r="U1085" s="7">
        <v>23.197457812842426</v>
      </c>
      <c r="V1085" s="7">
        <v>5.2965436017447733E-4</v>
      </c>
    </row>
    <row r="1086" spans="1:22" x14ac:dyDescent="0.35">
      <c r="A1086" s="5">
        <v>2015</v>
      </c>
      <c r="B1086" s="14" t="s">
        <v>79</v>
      </c>
      <c r="C1086" s="14" t="s">
        <v>80</v>
      </c>
      <c r="D1086" s="14">
        <v>2006</v>
      </c>
      <c r="E1086" s="14">
        <v>9</v>
      </c>
      <c r="F1086" s="14">
        <v>186</v>
      </c>
      <c r="G1086" s="14">
        <v>32</v>
      </c>
      <c r="H1086" s="14">
        <v>218</v>
      </c>
      <c r="I1086" s="14" t="b">
        <v>1</v>
      </c>
      <c r="J1086" s="6">
        <v>0.146788990825688</v>
      </c>
      <c r="K1086">
        <f t="shared" si="80"/>
        <v>4.2564823492658544E-4</v>
      </c>
      <c r="L1086">
        <f t="shared" si="81"/>
        <v>2.0631244143933383E-2</v>
      </c>
      <c r="M1086">
        <f t="shared" si="82"/>
        <v>3.0284395073663663E-3</v>
      </c>
      <c r="N1086">
        <f t="shared" si="83"/>
        <v>2.0631244143933383E-2</v>
      </c>
      <c r="O1086">
        <f t="shared" si="84"/>
        <v>0.18568119729540045</v>
      </c>
      <c r="Q1086" s="7">
        <v>1060</v>
      </c>
      <c r="R1086" s="7">
        <v>3.2724185400489726E-3</v>
      </c>
      <c r="S1086" s="7">
        <v>-8.8886577924305894E-5</v>
      </c>
      <c r="U1086" s="7">
        <v>23.219373219373217</v>
      </c>
      <c r="V1086" s="7">
        <v>5.3051256385937935E-4</v>
      </c>
    </row>
    <row r="1087" spans="1:22" x14ac:dyDescent="0.35">
      <c r="A1087" s="24">
        <v>2015</v>
      </c>
      <c r="B1087" s="17" t="s">
        <v>24</v>
      </c>
      <c r="C1087" s="17" t="s">
        <v>134</v>
      </c>
      <c r="D1087" s="17">
        <v>2003</v>
      </c>
      <c r="E1087" s="17">
        <v>12</v>
      </c>
      <c r="F1087" s="17">
        <v>93</v>
      </c>
      <c r="G1087" s="17">
        <v>16</v>
      </c>
      <c r="H1087" s="17">
        <v>109</v>
      </c>
      <c r="I1087" s="17" t="b">
        <v>1</v>
      </c>
      <c r="J1087" s="25">
        <v>0.146788990825688</v>
      </c>
      <c r="K1087">
        <f t="shared" si="80"/>
        <v>2.1282411746329272E-4</v>
      </c>
      <c r="L1087">
        <f t="shared" si="81"/>
        <v>1.4588492638490541E-2</v>
      </c>
      <c r="M1087">
        <f t="shared" si="82"/>
        <v>2.141430112072005E-3</v>
      </c>
      <c r="N1087">
        <f t="shared" si="83"/>
        <v>1.4588492638490541E-2</v>
      </c>
      <c r="O1087">
        <f t="shared" si="84"/>
        <v>0.1750619116618865</v>
      </c>
      <c r="Q1087" s="7">
        <v>1061</v>
      </c>
      <c r="R1087" s="7">
        <v>6.8234606989885007E-4</v>
      </c>
      <c r="S1087" s="7">
        <v>1.4689752269653323E-3</v>
      </c>
      <c r="U1087" s="7">
        <v>23.241288625904009</v>
      </c>
      <c r="V1087" s="7">
        <v>5.3051256385937935E-4</v>
      </c>
    </row>
    <row r="1088" spans="1:22" x14ac:dyDescent="0.35">
      <c r="A1088" s="3">
        <v>2015</v>
      </c>
      <c r="B1088" s="13" t="s">
        <v>24</v>
      </c>
      <c r="C1088" s="13" t="s">
        <v>189</v>
      </c>
      <c r="D1088" s="13">
        <v>2004</v>
      </c>
      <c r="E1088" s="14">
        <v>11</v>
      </c>
      <c r="F1088" s="13">
        <v>93</v>
      </c>
      <c r="G1088" s="13">
        <v>16</v>
      </c>
      <c r="H1088" s="13">
        <v>109</v>
      </c>
      <c r="I1088" s="13" t="b">
        <v>1</v>
      </c>
      <c r="J1088" s="4">
        <v>0.146788990825688</v>
      </c>
      <c r="K1088">
        <f t="shared" si="80"/>
        <v>2.1282411746329272E-4</v>
      </c>
      <c r="L1088">
        <f t="shared" si="81"/>
        <v>1.4588492638490541E-2</v>
      </c>
      <c r="M1088">
        <f t="shared" si="82"/>
        <v>2.141430112072005E-3</v>
      </c>
      <c r="N1088">
        <f t="shared" si="83"/>
        <v>1.4588492638490541E-2</v>
      </c>
      <c r="O1088">
        <f t="shared" si="84"/>
        <v>0.16047341902339596</v>
      </c>
      <c r="Q1088" s="7">
        <v>1062</v>
      </c>
      <c r="R1088" s="7">
        <v>1.7276870561100826E-3</v>
      </c>
      <c r="S1088" s="7">
        <v>1.354118386767834E-4</v>
      </c>
      <c r="U1088" s="7">
        <v>23.2632040324348</v>
      </c>
      <c r="V1088" s="7">
        <v>5.3051256385937935E-4</v>
      </c>
    </row>
    <row r="1089" spans="1:22" x14ac:dyDescent="0.35">
      <c r="A1089" s="3">
        <v>2015</v>
      </c>
      <c r="B1089" s="13" t="s">
        <v>94</v>
      </c>
      <c r="C1089" s="13" t="s">
        <v>95</v>
      </c>
      <c r="D1089" s="13">
        <v>2004</v>
      </c>
      <c r="E1089" s="17">
        <v>11</v>
      </c>
      <c r="F1089" s="13">
        <v>128</v>
      </c>
      <c r="G1089" s="13">
        <v>22</v>
      </c>
      <c r="H1089" s="13">
        <v>150</v>
      </c>
      <c r="I1089" s="13" t="b">
        <v>1</v>
      </c>
      <c r="J1089" s="4">
        <v>0.146666666666667</v>
      </c>
      <c r="K1089">
        <f t="shared" si="80"/>
        <v>2.9287722586691657E-4</v>
      </c>
      <c r="L1089">
        <f t="shared" si="81"/>
        <v>1.7113656122141656E-2</v>
      </c>
      <c r="M1089">
        <f t="shared" si="82"/>
        <v>2.5100028979141153E-3</v>
      </c>
      <c r="N1089">
        <f t="shared" si="83"/>
        <v>1.7113656122141656E-2</v>
      </c>
      <c r="O1089">
        <f t="shared" si="84"/>
        <v>0.18825021734355821</v>
      </c>
      <c r="Q1089" s="7">
        <v>1063</v>
      </c>
      <c r="R1089" s="7">
        <v>7.9187788016996802E-4</v>
      </c>
      <c r="S1089" s="7">
        <v>7.2933599735373325E-4</v>
      </c>
      <c r="U1089" s="7">
        <v>23.285119438965591</v>
      </c>
      <c r="V1089" s="7">
        <v>5.3118294736485068E-4</v>
      </c>
    </row>
    <row r="1090" spans="1:22" x14ac:dyDescent="0.35">
      <c r="A1090" s="3">
        <v>2015</v>
      </c>
      <c r="B1090" s="13" t="s">
        <v>104</v>
      </c>
      <c r="C1090" s="13" t="s">
        <v>211</v>
      </c>
      <c r="D1090" s="13">
        <v>2002</v>
      </c>
      <c r="E1090" s="14">
        <v>13</v>
      </c>
      <c r="F1090" s="13">
        <v>64</v>
      </c>
      <c r="G1090" s="13">
        <v>11</v>
      </c>
      <c r="H1090" s="13">
        <v>75</v>
      </c>
      <c r="I1090" s="13" t="b">
        <v>1</v>
      </c>
      <c r="J1090" s="4">
        <v>0.146666666666667</v>
      </c>
      <c r="K1090">
        <f t="shared" si="80"/>
        <v>1.4643861293345828E-4</v>
      </c>
      <c r="L1090">
        <f t="shared" si="81"/>
        <v>1.2101182294861039E-2</v>
      </c>
      <c r="M1090">
        <f t="shared" si="82"/>
        <v>1.7748400699129565E-3</v>
      </c>
      <c r="N1090">
        <f t="shared" si="83"/>
        <v>1.2101182294861039E-2</v>
      </c>
      <c r="O1090">
        <f t="shared" si="84"/>
        <v>0.1573153698331935</v>
      </c>
      <c r="Q1090" s="7">
        <v>1064</v>
      </c>
      <c r="R1090" s="7">
        <v>7.9187788016996802E-4</v>
      </c>
      <c r="S1090" s="7">
        <v>7.2933599735373325E-4</v>
      </c>
      <c r="U1090" s="7">
        <v>23.307034845496382</v>
      </c>
      <c r="V1090" s="7">
        <v>5.3238104156665589E-4</v>
      </c>
    </row>
    <row r="1091" spans="1:22" x14ac:dyDescent="0.35">
      <c r="A1091" s="3">
        <v>2016</v>
      </c>
      <c r="B1091" s="13" t="s">
        <v>30</v>
      </c>
      <c r="C1091" s="13" t="s">
        <v>185</v>
      </c>
      <c r="D1091" s="13">
        <v>2001</v>
      </c>
      <c r="E1091" s="17">
        <v>15</v>
      </c>
      <c r="F1091" s="13">
        <v>64</v>
      </c>
      <c r="G1091" s="13">
        <v>11</v>
      </c>
      <c r="H1091" s="13">
        <v>75</v>
      </c>
      <c r="I1091" s="13" t="b">
        <v>1</v>
      </c>
      <c r="J1091" s="4">
        <v>0.146666666666667</v>
      </c>
      <c r="K1091">
        <f t="shared" si="80"/>
        <v>1.4643861293345828E-4</v>
      </c>
      <c r="L1091">
        <f t="shared" si="81"/>
        <v>1.2101182294861039E-2</v>
      </c>
      <c r="M1091">
        <f t="shared" si="82"/>
        <v>1.7748400699129565E-3</v>
      </c>
      <c r="N1091">
        <f t="shared" si="83"/>
        <v>1.2101182294861039E-2</v>
      </c>
      <c r="O1091">
        <f t="shared" si="84"/>
        <v>0.18151773442291558</v>
      </c>
      <c r="Q1091" s="7">
        <v>1065</v>
      </c>
      <c r="R1091" s="7">
        <v>6.3718470665571751E-4</v>
      </c>
      <c r="S1091" s="7">
        <v>8.8402917086798376E-4</v>
      </c>
      <c r="U1091" s="7">
        <v>23.328950252027173</v>
      </c>
      <c r="V1091" s="7">
        <v>5.3238104156665589E-4</v>
      </c>
    </row>
    <row r="1092" spans="1:22" x14ac:dyDescent="0.35">
      <c r="A1092" s="3">
        <v>2017</v>
      </c>
      <c r="B1092" s="13" t="s">
        <v>52</v>
      </c>
      <c r="C1092" s="13" t="s">
        <v>62</v>
      </c>
      <c r="D1092" s="13">
        <v>2006</v>
      </c>
      <c r="E1092" s="14">
        <v>11</v>
      </c>
      <c r="F1092" s="13">
        <v>64</v>
      </c>
      <c r="G1092" s="13">
        <v>11</v>
      </c>
      <c r="H1092" s="13">
        <v>75</v>
      </c>
      <c r="I1092" s="13" t="b">
        <v>1</v>
      </c>
      <c r="J1092" s="4">
        <v>0.146666666666667</v>
      </c>
      <c r="K1092">
        <f t="shared" ref="K1092:K1155" si="85">H1092/$H$1</f>
        <v>1.4643861293345828E-4</v>
      </c>
      <c r="L1092">
        <f t="shared" ref="L1092:L1155" si="86">SQRT(K1092)</f>
        <v>1.2101182294861039E-2</v>
      </c>
      <c r="M1092">
        <f t="shared" ref="M1092:M1155" si="87">J1092*L1092</f>
        <v>1.7748400699129565E-3</v>
      </c>
      <c r="N1092">
        <f t="shared" ref="N1092:N1155" si="88">L1092</f>
        <v>1.2101182294861039E-2</v>
      </c>
      <c r="O1092">
        <f t="shared" ref="O1092:O1155" si="89">E1092*L1092</f>
        <v>0.13311300524347142</v>
      </c>
      <c r="Q1092" s="7">
        <v>1066</v>
      </c>
      <c r="R1092" s="7">
        <v>1.720036921255472E-3</v>
      </c>
      <c r="S1092" s="7">
        <v>-1.9882304373177069E-4</v>
      </c>
      <c r="U1092" s="7">
        <v>23.350865658557964</v>
      </c>
      <c r="V1092" s="7">
        <v>5.3238104156665589E-4</v>
      </c>
    </row>
    <row r="1093" spans="1:22" x14ac:dyDescent="0.35">
      <c r="A1093" s="3">
        <v>2017</v>
      </c>
      <c r="B1093" s="13" t="s">
        <v>79</v>
      </c>
      <c r="C1093" s="13" t="s">
        <v>125</v>
      </c>
      <c r="D1093" s="13">
        <v>2005</v>
      </c>
      <c r="E1093" s="17">
        <v>12</v>
      </c>
      <c r="F1093" s="13">
        <v>64</v>
      </c>
      <c r="G1093" s="13">
        <v>11</v>
      </c>
      <c r="H1093" s="13">
        <v>75</v>
      </c>
      <c r="I1093" s="13" t="b">
        <v>1</v>
      </c>
      <c r="J1093" s="4">
        <v>0.146666666666667</v>
      </c>
      <c r="K1093">
        <f t="shared" si="85"/>
        <v>1.4643861293345828E-4</v>
      </c>
      <c r="L1093">
        <f t="shared" si="86"/>
        <v>1.2101182294861039E-2</v>
      </c>
      <c r="M1093">
        <f t="shared" si="87"/>
        <v>1.7748400699129565E-3</v>
      </c>
      <c r="N1093">
        <f t="shared" si="88"/>
        <v>1.2101182294861039E-2</v>
      </c>
      <c r="O1093">
        <f t="shared" si="89"/>
        <v>0.14521418753833246</v>
      </c>
      <c r="Q1093" s="7">
        <v>1067</v>
      </c>
      <c r="R1093" s="7">
        <v>1.4106505742269705E-3</v>
      </c>
      <c r="S1093" s="7">
        <v>1.1056330329673077E-4</v>
      </c>
      <c r="U1093" s="7">
        <v>23.372781065088756</v>
      </c>
      <c r="V1093" s="7">
        <v>5.3238104156665589E-4</v>
      </c>
    </row>
    <row r="1094" spans="1:22" x14ac:dyDescent="0.35">
      <c r="A1094" s="5">
        <v>2013</v>
      </c>
      <c r="B1094" s="14" t="s">
        <v>79</v>
      </c>
      <c r="C1094" s="14" t="s">
        <v>251</v>
      </c>
      <c r="D1094" s="14">
        <v>2000</v>
      </c>
      <c r="E1094" s="14">
        <v>13</v>
      </c>
      <c r="F1094" s="14">
        <v>70</v>
      </c>
      <c r="G1094" s="14">
        <v>12</v>
      </c>
      <c r="H1094" s="14">
        <v>82</v>
      </c>
      <c r="I1094" s="14" t="b">
        <v>1</v>
      </c>
      <c r="J1094" s="6">
        <v>0.146341463414634</v>
      </c>
      <c r="K1094">
        <f t="shared" si="85"/>
        <v>1.6010621680724775E-4</v>
      </c>
      <c r="L1094">
        <f t="shared" si="86"/>
        <v>1.2653308532049937E-2</v>
      </c>
      <c r="M1094">
        <f t="shared" si="87"/>
        <v>1.8517036876170621E-3</v>
      </c>
      <c r="N1094">
        <f t="shared" si="88"/>
        <v>1.2653308532049937E-2</v>
      </c>
      <c r="O1094">
        <f t="shared" si="89"/>
        <v>0.1644930109166492</v>
      </c>
      <c r="Q1094" s="7">
        <v>1068</v>
      </c>
      <c r="R1094" s="7">
        <v>7.9187788016996802E-4</v>
      </c>
      <c r="S1094" s="7">
        <v>7.2933599735373325E-4</v>
      </c>
      <c r="U1094" s="7">
        <v>23.394696471619547</v>
      </c>
      <c r="V1094" s="7">
        <v>5.3238104156665589E-4</v>
      </c>
    </row>
    <row r="1095" spans="1:22" x14ac:dyDescent="0.35">
      <c r="A1095" s="3">
        <v>2014</v>
      </c>
      <c r="B1095" s="13" t="s">
        <v>33</v>
      </c>
      <c r="C1095" s="13" t="s">
        <v>254</v>
      </c>
      <c r="D1095" s="13">
        <v>2004</v>
      </c>
      <c r="E1095" s="17">
        <v>10</v>
      </c>
      <c r="F1095" s="13">
        <v>70</v>
      </c>
      <c r="G1095" s="13">
        <v>12</v>
      </c>
      <c r="H1095" s="13">
        <v>82</v>
      </c>
      <c r="I1095" s="13" t="b">
        <v>1</v>
      </c>
      <c r="J1095" s="4">
        <v>0.146341463414634</v>
      </c>
      <c r="K1095">
        <f t="shared" si="85"/>
        <v>1.6010621680724775E-4</v>
      </c>
      <c r="L1095">
        <f t="shared" si="86"/>
        <v>1.2653308532049937E-2</v>
      </c>
      <c r="M1095">
        <f t="shared" si="87"/>
        <v>1.8517036876170621E-3</v>
      </c>
      <c r="N1095">
        <f t="shared" si="88"/>
        <v>1.2653308532049937E-2</v>
      </c>
      <c r="O1095">
        <f t="shared" si="89"/>
        <v>0.12653308532049937</v>
      </c>
      <c r="Q1095" s="7">
        <v>1069</v>
      </c>
      <c r="R1095" s="7">
        <v>1.4058402985628661E-3</v>
      </c>
      <c r="S1095" s="7">
        <v>5.3057804411043089E-4</v>
      </c>
      <c r="U1095" s="7">
        <v>23.416611878150338</v>
      </c>
      <c r="V1095" s="7">
        <v>5.3238104156665589E-4</v>
      </c>
    </row>
    <row r="1096" spans="1:22" x14ac:dyDescent="0.35">
      <c r="A1096" s="5">
        <v>2014</v>
      </c>
      <c r="B1096" s="14" t="s">
        <v>52</v>
      </c>
      <c r="C1096" s="14" t="s">
        <v>74</v>
      </c>
      <c r="D1096" s="14">
        <v>2005</v>
      </c>
      <c r="E1096" s="14">
        <v>9</v>
      </c>
      <c r="F1096" s="14">
        <v>181</v>
      </c>
      <c r="G1096" s="14">
        <v>31</v>
      </c>
      <c r="H1096" s="14">
        <v>212</v>
      </c>
      <c r="I1096" s="14" t="b">
        <v>1</v>
      </c>
      <c r="J1096" s="6">
        <v>0.14622641509434001</v>
      </c>
      <c r="K1096">
        <f t="shared" si="85"/>
        <v>4.1393314589190875E-4</v>
      </c>
      <c r="L1096">
        <f t="shared" si="86"/>
        <v>2.0345347032968222E-2</v>
      </c>
      <c r="M1096">
        <f t="shared" si="87"/>
        <v>2.9750271604812102E-3</v>
      </c>
      <c r="N1096">
        <f t="shared" si="88"/>
        <v>2.0345347032968222E-2</v>
      </c>
      <c r="O1096">
        <f t="shared" si="89"/>
        <v>0.183108123296714</v>
      </c>
      <c r="Q1096" s="7">
        <v>1070</v>
      </c>
      <c r="R1096" s="7">
        <v>1.2083637149530014E-3</v>
      </c>
      <c r="S1096" s="7">
        <v>7.2805462772029556E-4</v>
      </c>
      <c r="U1096" s="7">
        <v>23.438527284681129</v>
      </c>
      <c r="V1096" s="7">
        <v>5.3238104156665589E-4</v>
      </c>
    </row>
    <row r="1097" spans="1:22" x14ac:dyDescent="0.35">
      <c r="A1097" s="24">
        <v>2015</v>
      </c>
      <c r="B1097" s="17" t="s">
        <v>58</v>
      </c>
      <c r="C1097" s="17" t="s">
        <v>64</v>
      </c>
      <c r="D1097" s="17">
        <v>2001</v>
      </c>
      <c r="E1097" s="17">
        <v>14</v>
      </c>
      <c r="F1097" s="17">
        <v>111</v>
      </c>
      <c r="G1097" s="17">
        <v>19</v>
      </c>
      <c r="H1097" s="17">
        <v>130</v>
      </c>
      <c r="I1097" s="17" t="b">
        <v>1</v>
      </c>
      <c r="J1097" s="25">
        <v>0.146153846153846</v>
      </c>
      <c r="K1097">
        <f t="shared" si="85"/>
        <v>2.5382692908466106E-4</v>
      </c>
      <c r="L1097">
        <f t="shared" si="86"/>
        <v>1.5931946807740134E-2</v>
      </c>
      <c r="M1097">
        <f t="shared" si="87"/>
        <v>2.3285153026697094E-3</v>
      </c>
      <c r="N1097">
        <f t="shared" si="88"/>
        <v>1.5931946807740134E-2</v>
      </c>
      <c r="O1097">
        <f t="shared" si="89"/>
        <v>0.22304725530836189</v>
      </c>
      <c r="Q1097" s="7">
        <v>1071</v>
      </c>
      <c r="R1097" s="7">
        <v>1.4058402985628661E-3</v>
      </c>
      <c r="S1097" s="7">
        <v>5.3057804411043089E-4</v>
      </c>
      <c r="U1097" s="7">
        <v>23.46044269121192</v>
      </c>
      <c r="V1097" s="7">
        <v>5.3238104156665589E-4</v>
      </c>
    </row>
    <row r="1098" spans="1:22" x14ac:dyDescent="0.35">
      <c r="A1098" s="5">
        <v>2015</v>
      </c>
      <c r="B1098" s="14" t="s">
        <v>67</v>
      </c>
      <c r="C1098" s="14" t="s">
        <v>77</v>
      </c>
      <c r="D1098" s="14">
        <v>2000</v>
      </c>
      <c r="E1098" s="14">
        <v>15</v>
      </c>
      <c r="F1098" s="14">
        <v>111</v>
      </c>
      <c r="G1098" s="14">
        <v>19</v>
      </c>
      <c r="H1098" s="14">
        <v>130</v>
      </c>
      <c r="I1098" s="14" t="b">
        <v>1</v>
      </c>
      <c r="J1098" s="6">
        <v>0.146153846153846</v>
      </c>
      <c r="K1098">
        <f t="shared" si="85"/>
        <v>2.5382692908466106E-4</v>
      </c>
      <c r="L1098">
        <f t="shared" si="86"/>
        <v>1.5931946807740134E-2</v>
      </c>
      <c r="M1098">
        <f t="shared" si="87"/>
        <v>2.3285153026697094E-3</v>
      </c>
      <c r="N1098">
        <f t="shared" si="88"/>
        <v>1.5931946807740134E-2</v>
      </c>
      <c r="O1098">
        <f t="shared" si="89"/>
        <v>0.23897920211610202</v>
      </c>
      <c r="Q1098" s="7">
        <v>1072</v>
      </c>
      <c r="R1098" s="7">
        <v>1.8293120130456516E-3</v>
      </c>
      <c r="S1098" s="7">
        <v>6.8909962834803472E-4</v>
      </c>
      <c r="U1098" s="7">
        <v>23.482358097742711</v>
      </c>
      <c r="V1098" s="7">
        <v>5.3238104156665589E-4</v>
      </c>
    </row>
    <row r="1099" spans="1:22" x14ac:dyDescent="0.35">
      <c r="A1099" s="3">
        <v>2016</v>
      </c>
      <c r="B1099" s="13" t="s">
        <v>52</v>
      </c>
      <c r="C1099" s="13" t="s">
        <v>91</v>
      </c>
      <c r="D1099" s="13">
        <v>2006</v>
      </c>
      <c r="E1099" s="17">
        <v>10</v>
      </c>
      <c r="F1099" s="13">
        <v>158</v>
      </c>
      <c r="G1099" s="13">
        <v>27</v>
      </c>
      <c r="H1099" s="13">
        <v>185</v>
      </c>
      <c r="I1099" s="13" t="b">
        <v>1</v>
      </c>
      <c r="J1099" s="4">
        <v>0.14594594594594601</v>
      </c>
      <c r="K1099">
        <f t="shared" si="85"/>
        <v>3.6121524523586381E-4</v>
      </c>
      <c r="L1099">
        <f t="shared" si="86"/>
        <v>1.9005663504225886E-2</v>
      </c>
      <c r="M1099">
        <f t="shared" si="87"/>
        <v>2.7737995384545899E-3</v>
      </c>
      <c r="N1099">
        <f t="shared" si="88"/>
        <v>1.9005663504225886E-2</v>
      </c>
      <c r="O1099">
        <f t="shared" si="89"/>
        <v>0.19005663504225886</v>
      </c>
      <c r="Q1099" s="7">
        <v>1073</v>
      </c>
      <c r="R1099" s="7">
        <v>8.4163977078315121E-4</v>
      </c>
      <c r="S1099" s="7">
        <v>7.6854147330767211E-4</v>
      </c>
      <c r="U1099" s="7">
        <v>23.504273504273502</v>
      </c>
      <c r="V1099" s="7">
        <v>5.3291852887322696E-4</v>
      </c>
    </row>
    <row r="1100" spans="1:22" x14ac:dyDescent="0.35">
      <c r="A1100" s="3">
        <v>2013</v>
      </c>
      <c r="B1100" s="13" t="s">
        <v>24</v>
      </c>
      <c r="C1100" s="13" t="s">
        <v>189</v>
      </c>
      <c r="D1100" s="13">
        <v>2004</v>
      </c>
      <c r="E1100" s="14">
        <v>9</v>
      </c>
      <c r="F1100" s="13">
        <v>82</v>
      </c>
      <c r="G1100" s="13">
        <v>14</v>
      </c>
      <c r="H1100" s="13">
        <v>96</v>
      </c>
      <c r="I1100" s="13" t="b">
        <v>1</v>
      </c>
      <c r="J1100" s="4">
        <v>0.14583333333333301</v>
      </c>
      <c r="K1100">
        <f t="shared" si="85"/>
        <v>1.8744142455482662E-4</v>
      </c>
      <c r="L1100">
        <f t="shared" si="86"/>
        <v>1.3690924897713326E-2</v>
      </c>
      <c r="M1100">
        <f t="shared" si="87"/>
        <v>1.9965932142498558E-3</v>
      </c>
      <c r="N1100">
        <f t="shared" si="88"/>
        <v>1.3690924897713326E-2</v>
      </c>
      <c r="O1100">
        <f t="shared" si="89"/>
        <v>0.12321832407941993</v>
      </c>
      <c r="Q1100" s="7">
        <v>1074</v>
      </c>
      <c r="R1100" s="7">
        <v>1.499296363339099E-3</v>
      </c>
      <c r="S1100" s="7">
        <v>1.1088488075172427E-4</v>
      </c>
      <c r="U1100" s="7">
        <v>23.526188910804294</v>
      </c>
      <c r="V1100" s="7">
        <v>5.3428025027620139E-4</v>
      </c>
    </row>
    <row r="1101" spans="1:22" x14ac:dyDescent="0.35">
      <c r="A1101" s="24">
        <v>2017</v>
      </c>
      <c r="B1101" s="17" t="s">
        <v>94</v>
      </c>
      <c r="C1101" s="17" t="s">
        <v>95</v>
      </c>
      <c r="D1101" s="17">
        <v>2003</v>
      </c>
      <c r="E1101" s="17">
        <v>14</v>
      </c>
      <c r="F1101" s="17">
        <v>88</v>
      </c>
      <c r="G1101" s="17">
        <v>15</v>
      </c>
      <c r="H1101" s="17">
        <v>103</v>
      </c>
      <c r="I1101" s="17" t="b">
        <v>1</v>
      </c>
      <c r="J1101" s="25">
        <v>0.14563106796116501</v>
      </c>
      <c r="K1101">
        <f t="shared" si="85"/>
        <v>2.0110902842861606E-4</v>
      </c>
      <c r="L1101">
        <f t="shared" si="86"/>
        <v>1.418129149367631E-2</v>
      </c>
      <c r="M1101">
        <f t="shared" si="87"/>
        <v>2.065236625292666E-3</v>
      </c>
      <c r="N1101">
        <f t="shared" si="88"/>
        <v>1.418129149367631E-2</v>
      </c>
      <c r="O1101">
        <f t="shared" si="89"/>
        <v>0.19853808091146835</v>
      </c>
      <c r="Q1101" s="7">
        <v>1075</v>
      </c>
      <c r="R1101" s="7">
        <v>8.4163977078315121E-4</v>
      </c>
      <c r="S1101" s="7">
        <v>7.6854147330767211E-4</v>
      </c>
      <c r="U1101" s="7">
        <v>23.548104317335085</v>
      </c>
      <c r="V1101" s="7">
        <v>5.3672708136360951E-4</v>
      </c>
    </row>
    <row r="1102" spans="1:22" x14ac:dyDescent="0.35">
      <c r="A1102" s="5">
        <v>2015</v>
      </c>
      <c r="B1102" s="14" t="s">
        <v>24</v>
      </c>
      <c r="C1102" s="14" t="s">
        <v>41</v>
      </c>
      <c r="D1102" s="14">
        <v>2004</v>
      </c>
      <c r="E1102" s="14">
        <v>11</v>
      </c>
      <c r="F1102" s="14">
        <v>223</v>
      </c>
      <c r="G1102" s="14">
        <v>38</v>
      </c>
      <c r="H1102" s="14">
        <v>261</v>
      </c>
      <c r="I1102" s="14" t="b">
        <v>1</v>
      </c>
      <c r="J1102" s="6">
        <v>0.145593869731801</v>
      </c>
      <c r="K1102">
        <f t="shared" si="85"/>
        <v>5.0960637300843492E-4</v>
      </c>
      <c r="L1102">
        <f t="shared" si="86"/>
        <v>2.2574462850939222E-2</v>
      </c>
      <c r="M1102">
        <f t="shared" si="87"/>
        <v>3.2867034035850258E-3</v>
      </c>
      <c r="N1102">
        <f t="shared" si="88"/>
        <v>2.2574462850939222E-2</v>
      </c>
      <c r="O1102">
        <f t="shared" si="89"/>
        <v>0.24831909136033145</v>
      </c>
      <c r="Q1102" s="7">
        <v>1076</v>
      </c>
      <c r="R1102" s="7">
        <v>8.4163977078315121E-4</v>
      </c>
      <c r="S1102" s="7">
        <v>7.6854147330767211E-4</v>
      </c>
      <c r="U1102" s="7">
        <v>23.570019723865876</v>
      </c>
      <c r="V1102" s="7">
        <v>5.3672708136360951E-4</v>
      </c>
    </row>
    <row r="1103" spans="1:22" x14ac:dyDescent="0.35">
      <c r="A1103" s="24">
        <v>2016</v>
      </c>
      <c r="B1103" s="17" t="s">
        <v>30</v>
      </c>
      <c r="C1103" s="17" t="s">
        <v>48</v>
      </c>
      <c r="D1103" s="17">
        <v>2001</v>
      </c>
      <c r="E1103" s="17">
        <v>15</v>
      </c>
      <c r="F1103" s="17">
        <v>94</v>
      </c>
      <c r="G1103" s="17">
        <v>16</v>
      </c>
      <c r="H1103" s="17">
        <v>110</v>
      </c>
      <c r="I1103" s="17" t="b">
        <v>1</v>
      </c>
      <c r="J1103" s="25">
        <v>0.145454545454545</v>
      </c>
      <c r="K1103">
        <f t="shared" si="85"/>
        <v>2.1477663230240549E-4</v>
      </c>
      <c r="L1103">
        <f t="shared" si="86"/>
        <v>1.4655259544013729E-2</v>
      </c>
      <c r="M1103">
        <f t="shared" si="87"/>
        <v>2.1316741154928992E-3</v>
      </c>
      <c r="N1103">
        <f t="shared" si="88"/>
        <v>1.4655259544013729E-2</v>
      </c>
      <c r="O1103">
        <f t="shared" si="89"/>
        <v>0.21982889316020593</v>
      </c>
      <c r="Q1103" s="7">
        <v>1077</v>
      </c>
      <c r="R1103" s="7">
        <v>1.6658651087986059E-3</v>
      </c>
      <c r="S1103" s="7">
        <v>3.4120898173875796E-4</v>
      </c>
      <c r="U1103" s="7">
        <v>23.591935130396667</v>
      </c>
      <c r="V1103" s="7">
        <v>5.3672708136360951E-4</v>
      </c>
    </row>
    <row r="1104" spans="1:22" x14ac:dyDescent="0.35">
      <c r="A1104" s="3">
        <v>2013</v>
      </c>
      <c r="B1104" s="13" t="s">
        <v>30</v>
      </c>
      <c r="C1104" s="13" t="s">
        <v>354</v>
      </c>
      <c r="D1104" s="13">
        <v>2002</v>
      </c>
      <c r="E1104" s="14">
        <v>11</v>
      </c>
      <c r="F1104" s="13">
        <v>47</v>
      </c>
      <c r="G1104" s="13">
        <v>8</v>
      </c>
      <c r="H1104" s="13">
        <v>55</v>
      </c>
      <c r="I1104" s="13" t="b">
        <v>1</v>
      </c>
      <c r="J1104" s="4">
        <v>0.145454545454545</v>
      </c>
      <c r="K1104">
        <f t="shared" si="85"/>
        <v>1.0738831615120275E-4</v>
      </c>
      <c r="L1104">
        <f t="shared" si="86"/>
        <v>1.0362833403620979E-2</v>
      </c>
      <c r="M1104">
        <f t="shared" si="87"/>
        <v>1.507321222344865E-3</v>
      </c>
      <c r="N1104">
        <f t="shared" si="88"/>
        <v>1.0362833403620979E-2</v>
      </c>
      <c r="O1104">
        <f t="shared" si="89"/>
        <v>0.11399116743983076</v>
      </c>
      <c r="Q1104" s="7">
        <v>1078</v>
      </c>
      <c r="R1104" s="7">
        <v>2.4508479709351759E-3</v>
      </c>
      <c r="S1104" s="7">
        <v>1.7587705072991512E-4</v>
      </c>
      <c r="U1104" s="7">
        <v>23.613850536927458</v>
      </c>
      <c r="V1104" s="7">
        <v>5.378303242160456E-4</v>
      </c>
    </row>
    <row r="1105" spans="1:22" x14ac:dyDescent="0.35">
      <c r="A1105" s="24">
        <v>2013</v>
      </c>
      <c r="B1105" s="17" t="s">
        <v>42</v>
      </c>
      <c r="C1105" s="17" t="s">
        <v>182</v>
      </c>
      <c r="D1105" s="17">
        <v>2000</v>
      </c>
      <c r="E1105" s="17">
        <v>13</v>
      </c>
      <c r="F1105" s="17">
        <v>47</v>
      </c>
      <c r="G1105" s="17">
        <v>8</v>
      </c>
      <c r="H1105" s="17">
        <v>55</v>
      </c>
      <c r="I1105" s="17" t="b">
        <v>1</v>
      </c>
      <c r="J1105" s="25">
        <v>0.145454545454545</v>
      </c>
      <c r="K1105">
        <f t="shared" si="85"/>
        <v>1.0738831615120275E-4</v>
      </c>
      <c r="L1105">
        <f t="shared" si="86"/>
        <v>1.0362833403620979E-2</v>
      </c>
      <c r="M1105">
        <f t="shared" si="87"/>
        <v>1.507321222344865E-3</v>
      </c>
      <c r="N1105">
        <f t="shared" si="88"/>
        <v>1.0362833403620979E-2</v>
      </c>
      <c r="O1105">
        <f t="shared" si="89"/>
        <v>0.13471683424707273</v>
      </c>
      <c r="Q1105" s="7">
        <v>1079</v>
      </c>
      <c r="R1105" s="7">
        <v>2.7773927897458157E-3</v>
      </c>
      <c r="S1105" s="7">
        <v>-9.8145996505014793E-5</v>
      </c>
      <c r="U1105" s="7">
        <v>23.635765943458249</v>
      </c>
      <c r="V1105" s="7">
        <v>5.378303242160456E-4</v>
      </c>
    </row>
    <row r="1106" spans="1:22" x14ac:dyDescent="0.35">
      <c r="A1106" s="3">
        <v>2014</v>
      </c>
      <c r="B1106" s="13" t="s">
        <v>52</v>
      </c>
      <c r="C1106" s="13" t="s">
        <v>90</v>
      </c>
      <c r="D1106" s="13">
        <v>2003</v>
      </c>
      <c r="E1106" s="14">
        <v>11</v>
      </c>
      <c r="F1106" s="13">
        <v>47</v>
      </c>
      <c r="G1106" s="13">
        <v>8</v>
      </c>
      <c r="H1106" s="13">
        <v>55</v>
      </c>
      <c r="I1106" s="13" t="b">
        <v>1</v>
      </c>
      <c r="J1106" s="4">
        <v>0.145454545454545</v>
      </c>
      <c r="K1106">
        <f t="shared" si="85"/>
        <v>1.0738831615120275E-4</v>
      </c>
      <c r="L1106">
        <f t="shared" si="86"/>
        <v>1.0362833403620979E-2</v>
      </c>
      <c r="M1106">
        <f t="shared" si="87"/>
        <v>1.507321222344865E-3</v>
      </c>
      <c r="N1106">
        <f t="shared" si="88"/>
        <v>1.0362833403620979E-2</v>
      </c>
      <c r="O1106">
        <f t="shared" si="89"/>
        <v>0.11399116743983076</v>
      </c>
      <c r="Q1106" s="7">
        <v>1080</v>
      </c>
      <c r="R1106" s="7">
        <v>1.5829858267453986E-3</v>
      </c>
      <c r="S1106" s="7">
        <v>1.115186293232321E-4</v>
      </c>
      <c r="U1106" s="7">
        <v>23.657681349989041</v>
      </c>
      <c r="V1106" s="7">
        <v>5.378303242160456E-4</v>
      </c>
    </row>
    <row r="1107" spans="1:22" x14ac:dyDescent="0.35">
      <c r="A1107" s="3">
        <v>2013</v>
      </c>
      <c r="B1107" s="13" t="s">
        <v>24</v>
      </c>
      <c r="C1107" s="13" t="s">
        <v>49</v>
      </c>
      <c r="D1107" s="13">
        <v>2001</v>
      </c>
      <c r="E1107" s="17">
        <v>12</v>
      </c>
      <c r="F1107" s="13">
        <v>147</v>
      </c>
      <c r="G1107" s="13">
        <v>25</v>
      </c>
      <c r="H1107" s="13">
        <v>172</v>
      </c>
      <c r="I1107" s="13" t="b">
        <v>1</v>
      </c>
      <c r="J1107" s="4">
        <v>0.145348837209302</v>
      </c>
      <c r="K1107">
        <f t="shared" si="85"/>
        <v>3.3583255232739768E-4</v>
      </c>
      <c r="L1107">
        <f t="shared" si="86"/>
        <v>1.8325734700889829E-2</v>
      </c>
      <c r="M1107">
        <f t="shared" si="87"/>
        <v>2.6636242297804922E-3</v>
      </c>
      <c r="N1107">
        <f t="shared" si="88"/>
        <v>1.8325734700889829E-2</v>
      </c>
      <c r="O1107">
        <f t="shared" si="89"/>
        <v>0.21990881641067794</v>
      </c>
      <c r="Q1107" s="7">
        <v>1081</v>
      </c>
      <c r="R1107" s="7">
        <v>8.8861939570625411E-4</v>
      </c>
      <c r="S1107" s="7">
        <v>8.0588506036237656E-4</v>
      </c>
      <c r="U1107" s="7">
        <v>23.679596756519832</v>
      </c>
      <c r="V1107" s="7">
        <v>5.378303242160456E-4</v>
      </c>
    </row>
    <row r="1108" spans="1:22" x14ac:dyDescent="0.35">
      <c r="A1108" s="3">
        <v>2015</v>
      </c>
      <c r="B1108" s="13" t="s">
        <v>30</v>
      </c>
      <c r="C1108" s="13" t="s">
        <v>47</v>
      </c>
      <c r="D1108" s="13">
        <v>2001</v>
      </c>
      <c r="E1108" s="14">
        <v>14</v>
      </c>
      <c r="F1108" s="13">
        <v>153</v>
      </c>
      <c r="G1108" s="13">
        <v>26</v>
      </c>
      <c r="H1108" s="13">
        <v>179</v>
      </c>
      <c r="I1108" s="13" t="b">
        <v>1</v>
      </c>
      <c r="J1108" s="4">
        <v>0.14525139664804501</v>
      </c>
      <c r="K1108">
        <f t="shared" si="85"/>
        <v>3.4950015620118711E-4</v>
      </c>
      <c r="L1108">
        <f t="shared" si="86"/>
        <v>1.8694923273476868E-2</v>
      </c>
      <c r="M1108">
        <f t="shared" si="87"/>
        <v>2.7154637157005565E-3</v>
      </c>
      <c r="N1108">
        <f t="shared" si="88"/>
        <v>1.8694923273476868E-2</v>
      </c>
      <c r="O1108">
        <f t="shared" si="89"/>
        <v>0.26172892582867613</v>
      </c>
      <c r="Q1108" s="7">
        <v>1082</v>
      </c>
      <c r="R1108" s="7">
        <v>1.0622110034660404E-3</v>
      </c>
      <c r="S1108" s="7">
        <v>6.3229345260259031E-4</v>
      </c>
      <c r="U1108" s="7">
        <v>23.701512163050623</v>
      </c>
      <c r="V1108" s="7">
        <v>5.378303242160456E-4</v>
      </c>
    </row>
    <row r="1109" spans="1:22" x14ac:dyDescent="0.35">
      <c r="A1109" s="24">
        <v>2013</v>
      </c>
      <c r="B1109" s="17" t="s">
        <v>58</v>
      </c>
      <c r="C1109" s="17">
        <v>300</v>
      </c>
      <c r="D1109" s="17">
        <v>2006</v>
      </c>
      <c r="E1109" s="17">
        <v>7</v>
      </c>
      <c r="F1109" s="17">
        <v>53</v>
      </c>
      <c r="G1109" s="17">
        <v>9</v>
      </c>
      <c r="H1109" s="17">
        <v>62</v>
      </c>
      <c r="I1109" s="17" t="b">
        <v>1</v>
      </c>
      <c r="J1109" s="25">
        <v>0.14516129032258099</v>
      </c>
      <c r="K1109">
        <f t="shared" si="85"/>
        <v>1.2105592002499218E-4</v>
      </c>
      <c r="L1109">
        <f t="shared" si="86"/>
        <v>1.1002541525710875E-2</v>
      </c>
      <c r="M1109">
        <f t="shared" si="87"/>
        <v>1.5971431246999696E-3</v>
      </c>
      <c r="N1109">
        <f t="shared" si="88"/>
        <v>1.1002541525710875E-2</v>
      </c>
      <c r="O1109">
        <f t="shared" si="89"/>
        <v>7.7017790679976134E-2</v>
      </c>
      <c r="Q1109" s="7">
        <v>1083</v>
      </c>
      <c r="R1109" s="7">
        <v>8.8861939570625411E-4</v>
      </c>
      <c r="S1109" s="7">
        <v>8.0588506036237656E-4</v>
      </c>
      <c r="U1109" s="7">
        <v>23.723427569581414</v>
      </c>
      <c r="V1109" s="7">
        <v>5.378303242160456E-4</v>
      </c>
    </row>
    <row r="1110" spans="1:22" x14ac:dyDescent="0.35">
      <c r="A1110" s="3">
        <v>2014</v>
      </c>
      <c r="B1110" s="13" t="s">
        <v>24</v>
      </c>
      <c r="C1110" s="13" t="s">
        <v>29</v>
      </c>
      <c r="D1110" s="13">
        <v>1999</v>
      </c>
      <c r="E1110" s="14">
        <v>15</v>
      </c>
      <c r="F1110" s="13">
        <v>59</v>
      </c>
      <c r="G1110" s="13">
        <v>10</v>
      </c>
      <c r="H1110" s="13">
        <v>69</v>
      </c>
      <c r="I1110" s="13" t="b">
        <v>1</v>
      </c>
      <c r="J1110" s="4">
        <v>0.14492753623188401</v>
      </c>
      <c r="K1110">
        <f t="shared" si="85"/>
        <v>1.3472352389878162E-4</v>
      </c>
      <c r="L1110">
        <f t="shared" si="86"/>
        <v>1.1607046303809666E-2</v>
      </c>
      <c r="M1110">
        <f t="shared" si="87"/>
        <v>1.6821806237405307E-3</v>
      </c>
      <c r="N1110">
        <f t="shared" si="88"/>
        <v>1.1607046303809666E-2</v>
      </c>
      <c r="O1110">
        <f t="shared" si="89"/>
        <v>0.174105694557145</v>
      </c>
      <c r="Q1110" s="7">
        <v>1084</v>
      </c>
      <c r="R1110" s="7">
        <v>1.591071068368384E-3</v>
      </c>
      <c r="S1110" s="7">
        <v>1.4373684389979823E-3</v>
      </c>
      <c r="U1110" s="7">
        <v>23.745342976112205</v>
      </c>
      <c r="V1110" s="7">
        <v>5.4118132438852381E-4</v>
      </c>
    </row>
    <row r="1111" spans="1:22" x14ac:dyDescent="0.35">
      <c r="A1111" s="24">
        <v>2017</v>
      </c>
      <c r="B1111" s="17" t="s">
        <v>30</v>
      </c>
      <c r="C1111" s="17" t="s">
        <v>278</v>
      </c>
      <c r="D1111" s="17">
        <v>2002</v>
      </c>
      <c r="E1111" s="17">
        <v>15</v>
      </c>
      <c r="F1111" s="17">
        <v>59</v>
      </c>
      <c r="G1111" s="17">
        <v>10</v>
      </c>
      <c r="H1111" s="17">
        <v>69</v>
      </c>
      <c r="I1111" s="17" t="b">
        <v>1</v>
      </c>
      <c r="J1111" s="25">
        <v>0.14492753623188401</v>
      </c>
      <c r="K1111">
        <f t="shared" si="85"/>
        <v>1.3472352389878162E-4</v>
      </c>
      <c r="L1111">
        <f t="shared" si="86"/>
        <v>1.1607046303809666E-2</v>
      </c>
      <c r="M1111">
        <f t="shared" si="87"/>
        <v>1.6821806237405307E-3</v>
      </c>
      <c r="N1111">
        <f t="shared" si="88"/>
        <v>1.1607046303809666E-2</v>
      </c>
      <c r="O1111">
        <f t="shared" si="89"/>
        <v>0.174105694557145</v>
      </c>
      <c r="Q1111" s="7">
        <v>1085</v>
      </c>
      <c r="R1111" s="7">
        <v>1.7843961535538022E-3</v>
      </c>
      <c r="S1111" s="7">
        <v>3.5703395851820283E-4</v>
      </c>
      <c r="U1111" s="7">
        <v>23.767258382642996</v>
      </c>
      <c r="V1111" s="7">
        <v>5.4118132438852381E-4</v>
      </c>
    </row>
    <row r="1112" spans="1:22" x14ac:dyDescent="0.35">
      <c r="A1112" s="3">
        <v>2014</v>
      </c>
      <c r="B1112" s="13" t="s">
        <v>67</v>
      </c>
      <c r="C1112" s="13" t="s">
        <v>68</v>
      </c>
      <c r="D1112" s="13">
        <v>2003</v>
      </c>
      <c r="E1112" s="14">
        <v>11</v>
      </c>
      <c r="F1112" s="13">
        <v>65</v>
      </c>
      <c r="G1112" s="13">
        <v>11</v>
      </c>
      <c r="H1112" s="13">
        <v>76</v>
      </c>
      <c r="I1112" s="13" t="b">
        <v>1</v>
      </c>
      <c r="J1112" s="4">
        <v>0.144736842105263</v>
      </c>
      <c r="K1112">
        <f t="shared" si="85"/>
        <v>1.4839112777257108E-4</v>
      </c>
      <c r="L1112">
        <f t="shared" si="86"/>
        <v>1.2181589706297413E-2</v>
      </c>
      <c r="M1112">
        <f t="shared" si="87"/>
        <v>1.7631248259114655E-3</v>
      </c>
      <c r="N1112">
        <f t="shared" si="88"/>
        <v>1.2181589706297413E-2</v>
      </c>
      <c r="O1112">
        <f t="shared" si="89"/>
        <v>0.13399748676927153</v>
      </c>
      <c r="Q1112" s="7">
        <v>1086</v>
      </c>
      <c r="R1112" s="7">
        <v>1.5646164829668714E-3</v>
      </c>
      <c r="S1112" s="7">
        <v>5.7681362910513368E-4</v>
      </c>
      <c r="U1112" s="7">
        <v>23.789173789173788</v>
      </c>
      <c r="V1112" s="7">
        <v>5.4118132438852381E-4</v>
      </c>
    </row>
    <row r="1113" spans="1:22" x14ac:dyDescent="0.35">
      <c r="A1113" s="3">
        <v>2016</v>
      </c>
      <c r="B1113" s="13" t="s">
        <v>24</v>
      </c>
      <c r="C1113" s="13" t="s">
        <v>122</v>
      </c>
      <c r="D1113" s="13">
        <v>2002</v>
      </c>
      <c r="E1113" s="17">
        <v>14</v>
      </c>
      <c r="F1113" s="13">
        <v>65</v>
      </c>
      <c r="G1113" s="13">
        <v>11</v>
      </c>
      <c r="H1113" s="13">
        <v>76</v>
      </c>
      <c r="I1113" s="13" t="b">
        <v>1</v>
      </c>
      <c r="J1113" s="4">
        <v>0.144736842105263</v>
      </c>
      <c r="K1113">
        <f t="shared" si="85"/>
        <v>1.4839112777257108E-4</v>
      </c>
      <c r="L1113">
        <f t="shared" si="86"/>
        <v>1.2181589706297413E-2</v>
      </c>
      <c r="M1113">
        <f t="shared" si="87"/>
        <v>1.7631248259114655E-3</v>
      </c>
      <c r="N1113">
        <f t="shared" si="88"/>
        <v>1.2181589706297413E-2</v>
      </c>
      <c r="O1113">
        <f t="shared" si="89"/>
        <v>0.17054225588816377</v>
      </c>
      <c r="Q1113" s="7">
        <v>1087</v>
      </c>
      <c r="R1113" s="7">
        <v>1.8354403786641153E-3</v>
      </c>
      <c r="S1113" s="7">
        <v>6.7456251925000006E-4</v>
      </c>
      <c r="U1113" s="7">
        <v>23.811089195704579</v>
      </c>
      <c r="V1113" s="7">
        <v>5.4118132438852381E-4</v>
      </c>
    </row>
    <row r="1114" spans="1:22" x14ac:dyDescent="0.35">
      <c r="A1114" s="3">
        <v>2016</v>
      </c>
      <c r="B1114" s="13" t="s">
        <v>30</v>
      </c>
      <c r="C1114" s="13" t="s">
        <v>215</v>
      </c>
      <c r="D1114" s="13">
        <v>2001</v>
      </c>
      <c r="E1114" s="14">
        <v>15</v>
      </c>
      <c r="F1114" s="13">
        <v>65</v>
      </c>
      <c r="G1114" s="13">
        <v>11</v>
      </c>
      <c r="H1114" s="13">
        <v>76</v>
      </c>
      <c r="I1114" s="13" t="b">
        <v>1</v>
      </c>
      <c r="J1114" s="4">
        <v>0.144736842105263</v>
      </c>
      <c r="K1114">
        <f t="shared" si="85"/>
        <v>1.4839112777257108E-4</v>
      </c>
      <c r="L1114">
        <f t="shared" si="86"/>
        <v>1.2181589706297413E-2</v>
      </c>
      <c r="M1114">
        <f t="shared" si="87"/>
        <v>1.7631248259114655E-3</v>
      </c>
      <c r="N1114">
        <f t="shared" si="88"/>
        <v>1.2181589706297413E-2</v>
      </c>
      <c r="O1114">
        <f t="shared" si="89"/>
        <v>0.1827238455944612</v>
      </c>
      <c r="Q1114" s="7">
        <v>1088</v>
      </c>
      <c r="R1114" s="7">
        <v>1.6624676448676466E-3</v>
      </c>
      <c r="S1114" s="7">
        <v>1.1237242504530984E-4</v>
      </c>
      <c r="U1114" s="7">
        <v>23.83300460223537</v>
      </c>
      <c r="V1114" s="7">
        <v>5.4118132438852381E-4</v>
      </c>
    </row>
    <row r="1115" spans="1:22" x14ac:dyDescent="0.35">
      <c r="A1115" s="3">
        <v>2017</v>
      </c>
      <c r="B1115" s="13" t="s">
        <v>24</v>
      </c>
      <c r="C1115" s="13" t="s">
        <v>183</v>
      </c>
      <c r="D1115" s="13">
        <v>2005</v>
      </c>
      <c r="E1115" s="17">
        <v>12</v>
      </c>
      <c r="F1115" s="13">
        <v>65</v>
      </c>
      <c r="G1115" s="13">
        <v>11</v>
      </c>
      <c r="H1115" s="13">
        <v>76</v>
      </c>
      <c r="I1115" s="13" t="b">
        <v>1</v>
      </c>
      <c r="J1115" s="4">
        <v>0.144736842105263</v>
      </c>
      <c r="K1115">
        <f t="shared" si="85"/>
        <v>1.4839112777257108E-4</v>
      </c>
      <c r="L1115">
        <f t="shared" si="86"/>
        <v>1.2181589706297413E-2</v>
      </c>
      <c r="M1115">
        <f t="shared" si="87"/>
        <v>1.7631248259114655E-3</v>
      </c>
      <c r="N1115">
        <f t="shared" si="88"/>
        <v>1.2181589706297413E-2</v>
      </c>
      <c r="O1115">
        <f t="shared" si="89"/>
        <v>0.14617907647556894</v>
      </c>
      <c r="Q1115" s="7">
        <v>1089</v>
      </c>
      <c r="R1115" s="7">
        <v>2.0270829515182925E-3</v>
      </c>
      <c r="S1115" s="7">
        <v>-2.52242881605336E-4</v>
      </c>
      <c r="U1115" s="7">
        <v>23.854920008766161</v>
      </c>
      <c r="V1115" s="7">
        <v>5.4288048500397896E-4</v>
      </c>
    </row>
    <row r="1116" spans="1:22" x14ac:dyDescent="0.35">
      <c r="A1116" s="5">
        <v>2016</v>
      </c>
      <c r="B1116" s="14" t="s">
        <v>24</v>
      </c>
      <c r="C1116" s="14" t="s">
        <v>29</v>
      </c>
      <c r="D1116" s="14">
        <v>2008</v>
      </c>
      <c r="E1116" s="14">
        <v>8</v>
      </c>
      <c r="F1116" s="14">
        <v>136</v>
      </c>
      <c r="G1116" s="14">
        <v>23</v>
      </c>
      <c r="H1116" s="14">
        <v>159</v>
      </c>
      <c r="I1116" s="14" t="b">
        <v>1</v>
      </c>
      <c r="J1116" s="6">
        <v>0.14465408805031399</v>
      </c>
      <c r="K1116">
        <f t="shared" si="85"/>
        <v>3.104498594189316E-4</v>
      </c>
      <c r="L1116">
        <f t="shared" si="86"/>
        <v>1.7619587379360833E-2</v>
      </c>
      <c r="M1116">
        <f t="shared" si="87"/>
        <v>2.548745344184263E-3</v>
      </c>
      <c r="N1116">
        <f t="shared" si="88"/>
        <v>1.7619587379360833E-2</v>
      </c>
      <c r="O1116">
        <f t="shared" si="89"/>
        <v>0.14095669903488667</v>
      </c>
      <c r="Q1116" s="7">
        <v>1090</v>
      </c>
      <c r="R1116" s="7">
        <v>1.2978523382170004E-3</v>
      </c>
      <c r="S1116" s="7">
        <v>4.7698773169595611E-4</v>
      </c>
      <c r="U1116" s="7">
        <v>23.876835415296952</v>
      </c>
      <c r="V1116" s="7">
        <v>5.454595041998508E-4</v>
      </c>
    </row>
    <row r="1117" spans="1:22" x14ac:dyDescent="0.35">
      <c r="A1117" s="3">
        <v>2013</v>
      </c>
      <c r="B1117" s="13" t="s">
        <v>52</v>
      </c>
      <c r="C1117" s="13" t="s">
        <v>62</v>
      </c>
      <c r="D1117" s="13">
        <v>2003</v>
      </c>
      <c r="E1117" s="17">
        <v>10</v>
      </c>
      <c r="F1117" s="13">
        <v>71</v>
      </c>
      <c r="G1117" s="13">
        <v>12</v>
      </c>
      <c r="H1117" s="13">
        <v>83</v>
      </c>
      <c r="I1117" s="13" t="b">
        <v>1</v>
      </c>
      <c r="J1117" s="4">
        <v>0.14457831325301199</v>
      </c>
      <c r="K1117">
        <f t="shared" si="85"/>
        <v>1.6205873164636052E-4</v>
      </c>
      <c r="L1117">
        <f t="shared" si="86"/>
        <v>1.2730229049249685E-2</v>
      </c>
      <c r="M1117">
        <f t="shared" si="87"/>
        <v>1.840515043265014E-3</v>
      </c>
      <c r="N1117">
        <f t="shared" si="88"/>
        <v>1.2730229049249685E-2</v>
      </c>
      <c r="O1117">
        <f t="shared" si="89"/>
        <v>0.12730229049249686</v>
      </c>
      <c r="Q1117" s="7">
        <v>1091</v>
      </c>
      <c r="R1117" s="7">
        <v>1.4801599915423235E-3</v>
      </c>
      <c r="S1117" s="7">
        <v>2.9468007837063297E-4</v>
      </c>
      <c r="U1117" s="7">
        <v>23.898750821827743</v>
      </c>
      <c r="V1117" s="7">
        <v>5.4574833636422692E-4</v>
      </c>
    </row>
    <row r="1118" spans="1:22" x14ac:dyDescent="0.35">
      <c r="A1118" s="3">
        <v>2013</v>
      </c>
      <c r="B1118" s="13" t="s">
        <v>104</v>
      </c>
      <c r="C1118" s="13" t="s">
        <v>105</v>
      </c>
      <c r="D1118" s="13">
        <v>2000</v>
      </c>
      <c r="E1118" s="14">
        <v>13</v>
      </c>
      <c r="F1118" s="13">
        <v>71</v>
      </c>
      <c r="G1118" s="13">
        <v>12</v>
      </c>
      <c r="H1118" s="13">
        <v>83</v>
      </c>
      <c r="I1118" s="13" t="b">
        <v>1</v>
      </c>
      <c r="J1118" s="4">
        <v>0.14457831325301199</v>
      </c>
      <c r="K1118">
        <f t="shared" si="85"/>
        <v>1.6205873164636052E-4</v>
      </c>
      <c r="L1118">
        <f t="shared" si="86"/>
        <v>1.2730229049249685E-2</v>
      </c>
      <c r="M1118">
        <f t="shared" si="87"/>
        <v>1.840515043265014E-3</v>
      </c>
      <c r="N1118">
        <f t="shared" si="88"/>
        <v>1.2730229049249685E-2</v>
      </c>
      <c r="O1118">
        <f t="shared" si="89"/>
        <v>0.1654929776402459</v>
      </c>
      <c r="Q1118" s="7">
        <v>1092</v>
      </c>
      <c r="R1118" s="7">
        <v>1.7383190768057361E-3</v>
      </c>
      <c r="S1118" s="7">
        <v>1.1338461081132601E-4</v>
      </c>
      <c r="U1118" s="7">
        <v>23.920666228358535</v>
      </c>
      <c r="V1118" s="7">
        <v>5.4574833636422692E-4</v>
      </c>
    </row>
    <row r="1119" spans="1:22" x14ac:dyDescent="0.35">
      <c r="A1119" s="3">
        <v>2016</v>
      </c>
      <c r="B1119" s="13" t="s">
        <v>52</v>
      </c>
      <c r="C1119" s="13" t="s">
        <v>91</v>
      </c>
      <c r="D1119" s="13">
        <v>2009</v>
      </c>
      <c r="E1119" s="17">
        <v>7</v>
      </c>
      <c r="F1119" s="13">
        <v>71</v>
      </c>
      <c r="G1119" s="13">
        <v>12</v>
      </c>
      <c r="H1119" s="13">
        <v>83</v>
      </c>
      <c r="I1119" s="13" t="b">
        <v>1</v>
      </c>
      <c r="J1119" s="4">
        <v>0.14457831325301199</v>
      </c>
      <c r="K1119">
        <f t="shared" si="85"/>
        <v>1.6205873164636052E-4</v>
      </c>
      <c r="L1119">
        <f t="shared" si="86"/>
        <v>1.2730229049249685E-2</v>
      </c>
      <c r="M1119">
        <f t="shared" si="87"/>
        <v>1.840515043265014E-3</v>
      </c>
      <c r="N1119">
        <f t="shared" si="88"/>
        <v>1.2730229049249685E-2</v>
      </c>
      <c r="O1119">
        <f t="shared" si="89"/>
        <v>8.9111603344747797E-2</v>
      </c>
      <c r="Q1119" s="7">
        <v>1093</v>
      </c>
      <c r="R1119" s="7">
        <v>1.1664423140883618E-3</v>
      </c>
      <c r="S1119" s="7">
        <v>6.8526137352870032E-4</v>
      </c>
      <c r="U1119" s="7">
        <v>23.942581634889326</v>
      </c>
      <c r="V1119" s="7">
        <v>5.4574833636422692E-4</v>
      </c>
    </row>
    <row r="1120" spans="1:22" x14ac:dyDescent="0.35">
      <c r="A1120" s="5">
        <v>2017</v>
      </c>
      <c r="B1120" s="14" t="s">
        <v>33</v>
      </c>
      <c r="C1120" s="14" t="s">
        <v>109</v>
      </c>
      <c r="D1120" s="14">
        <v>2002</v>
      </c>
      <c r="E1120" s="14">
        <v>15</v>
      </c>
      <c r="F1120" s="14">
        <v>71</v>
      </c>
      <c r="G1120" s="14">
        <v>12</v>
      </c>
      <c r="H1120" s="14">
        <v>83</v>
      </c>
      <c r="I1120" s="14" t="b">
        <v>1</v>
      </c>
      <c r="J1120" s="6">
        <v>0.14457831325301199</v>
      </c>
      <c r="K1120">
        <f t="shared" si="85"/>
        <v>1.6205873164636052E-4</v>
      </c>
      <c r="L1120">
        <f t="shared" si="86"/>
        <v>1.2730229049249685E-2</v>
      </c>
      <c r="M1120">
        <f t="shared" si="87"/>
        <v>1.840515043265014E-3</v>
      </c>
      <c r="N1120">
        <f t="shared" si="88"/>
        <v>1.2730229049249685E-2</v>
      </c>
      <c r="O1120">
        <f t="shared" si="89"/>
        <v>0.19095343573874526</v>
      </c>
      <c r="Q1120" s="7">
        <v>1094</v>
      </c>
      <c r="R1120" s="7">
        <v>1.5690228283973334E-3</v>
      </c>
      <c r="S1120" s="7">
        <v>1.4060043320838769E-3</v>
      </c>
      <c r="U1120" s="7">
        <v>23.964497041420117</v>
      </c>
      <c r="V1120" s="7">
        <v>5.4574833636422692E-4</v>
      </c>
    </row>
    <row r="1121" spans="1:22" x14ac:dyDescent="0.35">
      <c r="A1121" s="24">
        <v>2016</v>
      </c>
      <c r="B1121" s="17" t="s">
        <v>24</v>
      </c>
      <c r="C1121" s="17" t="s">
        <v>29</v>
      </c>
      <c r="D1121" s="17">
        <v>2006</v>
      </c>
      <c r="E1121" s="17">
        <v>10</v>
      </c>
      <c r="F1121" s="17">
        <v>148</v>
      </c>
      <c r="G1121" s="17">
        <v>25</v>
      </c>
      <c r="H1121" s="17">
        <v>173</v>
      </c>
      <c r="I1121" s="17" t="b">
        <v>1</v>
      </c>
      <c r="J1121" s="25">
        <v>0.144508670520231</v>
      </c>
      <c r="K1121">
        <f t="shared" si="85"/>
        <v>3.3778506716651048E-4</v>
      </c>
      <c r="L1121">
        <f t="shared" si="86"/>
        <v>1.8378929978823861E-2</v>
      </c>
      <c r="M1121">
        <f t="shared" si="87"/>
        <v>2.6559147368242536E-3</v>
      </c>
      <c r="N1121">
        <f t="shared" si="88"/>
        <v>1.8378929978823861E-2</v>
      </c>
      <c r="O1121">
        <f t="shared" si="89"/>
        <v>0.1837892997882386</v>
      </c>
      <c r="Q1121" s="7">
        <v>1095</v>
      </c>
      <c r="R1121" s="7">
        <v>2.4287595382745902E-3</v>
      </c>
      <c r="S1121" s="7">
        <v>-1.0024423560488086E-4</v>
      </c>
      <c r="U1121" s="7">
        <v>23.986412447950908</v>
      </c>
      <c r="V1121" s="7">
        <v>5.4574833636422692E-4</v>
      </c>
    </row>
    <row r="1122" spans="1:22" x14ac:dyDescent="0.35">
      <c r="A1122" s="5">
        <v>2016</v>
      </c>
      <c r="B1122" s="14" t="s">
        <v>30</v>
      </c>
      <c r="C1122" s="14" t="s">
        <v>51</v>
      </c>
      <c r="D1122" s="14">
        <v>2003</v>
      </c>
      <c r="E1122" s="14">
        <v>13</v>
      </c>
      <c r="F1122" s="14">
        <v>225</v>
      </c>
      <c r="G1122" s="14">
        <v>38</v>
      </c>
      <c r="H1122" s="14">
        <v>263</v>
      </c>
      <c r="I1122" s="14" t="b">
        <v>1</v>
      </c>
      <c r="J1122" s="6">
        <v>0.144486692015209</v>
      </c>
      <c r="K1122">
        <f t="shared" si="85"/>
        <v>5.1351140268666041E-4</v>
      </c>
      <c r="L1122">
        <f t="shared" si="86"/>
        <v>2.2660789983728731E-2</v>
      </c>
      <c r="M1122">
        <f t="shared" si="87"/>
        <v>3.2741825832003461E-3</v>
      </c>
      <c r="N1122">
        <f t="shared" si="88"/>
        <v>2.2660789983728731E-2</v>
      </c>
      <c r="O1122">
        <f t="shared" si="89"/>
        <v>0.29459026978847352</v>
      </c>
      <c r="Q1122" s="7">
        <v>1096</v>
      </c>
      <c r="R1122" s="7">
        <v>2.668778716950745E-3</v>
      </c>
      <c r="S1122" s="7">
        <v>-3.4026341428103563E-4</v>
      </c>
      <c r="U1122" s="7">
        <v>24.008327854481699</v>
      </c>
      <c r="V1122" s="7">
        <v>5.4574833636422692E-4</v>
      </c>
    </row>
    <row r="1123" spans="1:22" x14ac:dyDescent="0.35">
      <c r="A1123" s="24">
        <v>2013</v>
      </c>
      <c r="B1123" s="17" t="s">
        <v>24</v>
      </c>
      <c r="C1123" s="17" t="s">
        <v>188</v>
      </c>
      <c r="D1123" s="17">
        <v>2005</v>
      </c>
      <c r="E1123" s="17">
        <v>8</v>
      </c>
      <c r="F1123" s="17">
        <v>77</v>
      </c>
      <c r="G1123" s="17">
        <v>13</v>
      </c>
      <c r="H1123" s="17">
        <v>90</v>
      </c>
      <c r="I1123" s="17" t="b">
        <v>1</v>
      </c>
      <c r="J1123" s="25">
        <v>0.14444444444444399</v>
      </c>
      <c r="K1123">
        <f t="shared" si="85"/>
        <v>1.7572633552014996E-4</v>
      </c>
      <c r="L1123">
        <f t="shared" si="86"/>
        <v>1.3256181030755048E-2</v>
      </c>
      <c r="M1123">
        <f t="shared" si="87"/>
        <v>1.9147817044423898E-3</v>
      </c>
      <c r="N1123">
        <f t="shared" si="88"/>
        <v>1.3256181030755048E-2</v>
      </c>
      <c r="O1123">
        <f t="shared" si="89"/>
        <v>0.10604944824604039</v>
      </c>
      <c r="Q1123" s="7">
        <v>1097</v>
      </c>
      <c r="R1123" s="7">
        <v>1.7520326847718466E-3</v>
      </c>
      <c r="S1123" s="7">
        <v>1.0217668536827433E-3</v>
      </c>
      <c r="U1123" s="7">
        <v>24.03024326101249</v>
      </c>
      <c r="V1123" s="7">
        <v>5.4574833636422692E-4</v>
      </c>
    </row>
    <row r="1124" spans="1:22" x14ac:dyDescent="0.35">
      <c r="A1124" s="5">
        <v>2017</v>
      </c>
      <c r="B1124" s="14" t="s">
        <v>58</v>
      </c>
      <c r="C1124" s="14" t="s">
        <v>64</v>
      </c>
      <c r="D1124" s="14">
        <v>2003</v>
      </c>
      <c r="E1124" s="14">
        <v>14</v>
      </c>
      <c r="F1124" s="14">
        <v>77</v>
      </c>
      <c r="G1124" s="14">
        <v>13</v>
      </c>
      <c r="H1124" s="14">
        <v>90</v>
      </c>
      <c r="I1124" s="14" t="b">
        <v>1</v>
      </c>
      <c r="J1124" s="6">
        <v>0.14444444444444399</v>
      </c>
      <c r="K1124">
        <f t="shared" si="85"/>
        <v>1.7572633552014996E-4</v>
      </c>
      <c r="L1124">
        <f t="shared" si="86"/>
        <v>1.3256181030755048E-2</v>
      </c>
      <c r="M1124">
        <f t="shared" si="87"/>
        <v>1.9147817044423898E-3</v>
      </c>
      <c r="N1124">
        <f t="shared" si="88"/>
        <v>1.3256181030755048E-2</v>
      </c>
      <c r="O1124">
        <f t="shared" si="89"/>
        <v>0.18558653443057069</v>
      </c>
      <c r="Q1124" s="7">
        <v>1098</v>
      </c>
      <c r="R1124" s="7">
        <v>1.0558371735599576E-3</v>
      </c>
      <c r="S1124" s="7">
        <v>9.4075604068989812E-4</v>
      </c>
      <c r="U1124" s="7">
        <v>24.052158667543281</v>
      </c>
      <c r="V1124" s="7">
        <v>5.480756319387345E-4</v>
      </c>
    </row>
    <row r="1125" spans="1:22" x14ac:dyDescent="0.35">
      <c r="A1125" s="3">
        <v>2017</v>
      </c>
      <c r="B1125" s="13" t="s">
        <v>67</v>
      </c>
      <c r="C1125" s="13" t="s">
        <v>123</v>
      </c>
      <c r="D1125" s="13">
        <v>2002</v>
      </c>
      <c r="E1125" s="17">
        <v>15</v>
      </c>
      <c r="F1125" s="13">
        <v>77</v>
      </c>
      <c r="G1125" s="13">
        <v>13</v>
      </c>
      <c r="H1125" s="13">
        <v>90</v>
      </c>
      <c r="I1125" s="13" t="b">
        <v>1</v>
      </c>
      <c r="J1125" s="4">
        <v>0.14444444444444399</v>
      </c>
      <c r="K1125">
        <f t="shared" si="85"/>
        <v>1.7572633552014996E-4</v>
      </c>
      <c r="L1125">
        <f t="shared" si="86"/>
        <v>1.3256181030755048E-2</v>
      </c>
      <c r="M1125">
        <f t="shared" si="87"/>
        <v>1.9147817044423898E-3</v>
      </c>
      <c r="N1125">
        <f t="shared" si="88"/>
        <v>1.3256181030755048E-2</v>
      </c>
      <c r="O1125">
        <f t="shared" si="89"/>
        <v>0.19884271546132573</v>
      </c>
      <c r="Q1125" s="7">
        <v>1099</v>
      </c>
      <c r="R1125" s="7">
        <v>2.161879360756176E-3</v>
      </c>
      <c r="S1125" s="7">
        <v>-9.6642735463510054E-5</v>
      </c>
      <c r="U1125" s="7">
        <v>24.074074074074073</v>
      </c>
      <c r="V1125" s="7">
        <v>5.480756319387345E-4</v>
      </c>
    </row>
    <row r="1126" spans="1:22" x14ac:dyDescent="0.35">
      <c r="A1126" s="5">
        <v>2015</v>
      </c>
      <c r="B1126" s="14" t="s">
        <v>24</v>
      </c>
      <c r="C1126" s="14" t="s">
        <v>210</v>
      </c>
      <c r="D1126" s="14">
        <v>2006</v>
      </c>
      <c r="E1126" s="14">
        <v>9</v>
      </c>
      <c r="F1126" s="14">
        <v>83</v>
      </c>
      <c r="G1126" s="14">
        <v>14</v>
      </c>
      <c r="H1126" s="14">
        <v>97</v>
      </c>
      <c r="I1126" s="14" t="b">
        <v>1</v>
      </c>
      <c r="J1126" s="6">
        <v>0.14432989690721601</v>
      </c>
      <c r="K1126">
        <f t="shared" si="85"/>
        <v>1.8939393939393939E-4</v>
      </c>
      <c r="L1126">
        <f t="shared" si="86"/>
        <v>1.3762047064079507E-2</v>
      </c>
      <c r="M1126">
        <f t="shared" si="87"/>
        <v>1.98627483399085E-3</v>
      </c>
      <c r="N1126">
        <f t="shared" si="88"/>
        <v>1.3762047064079507E-2</v>
      </c>
      <c r="O1126">
        <f t="shared" si="89"/>
        <v>0.12385842357671556</v>
      </c>
      <c r="Q1126" s="7">
        <v>1100</v>
      </c>
      <c r="R1126" s="7">
        <v>2.4211121426975187E-3</v>
      </c>
      <c r="S1126" s="7">
        <v>8.655912608875071E-4</v>
      </c>
      <c r="U1126" s="7">
        <v>24.095989480604864</v>
      </c>
      <c r="V1126" s="7">
        <v>5.5043295736354934E-4</v>
      </c>
    </row>
    <row r="1127" spans="1:22" x14ac:dyDescent="0.35">
      <c r="A1127" s="24">
        <v>2015</v>
      </c>
      <c r="B1127" s="17" t="s">
        <v>94</v>
      </c>
      <c r="C1127" s="17" t="s">
        <v>95</v>
      </c>
      <c r="D1127" s="17">
        <v>2001</v>
      </c>
      <c r="E1127" s="17">
        <v>14</v>
      </c>
      <c r="F1127" s="17">
        <v>89</v>
      </c>
      <c r="G1127" s="17">
        <v>15</v>
      </c>
      <c r="H1127" s="17">
        <v>104</v>
      </c>
      <c r="I1127" s="17" t="b">
        <v>1</v>
      </c>
      <c r="J1127" s="25">
        <v>0.144230769230769</v>
      </c>
      <c r="K1127">
        <f t="shared" si="85"/>
        <v>2.0306154326772883E-4</v>
      </c>
      <c r="L1127">
        <f t="shared" si="86"/>
        <v>1.4249966430407084E-2</v>
      </c>
      <c r="M1127">
        <f t="shared" si="87"/>
        <v>2.0552836197702492E-3</v>
      </c>
      <c r="N1127">
        <f t="shared" si="88"/>
        <v>1.4249966430407084E-2</v>
      </c>
      <c r="O1127">
        <f t="shared" si="89"/>
        <v>0.19949953002569917</v>
      </c>
      <c r="Q1127" s="7">
        <v>1101</v>
      </c>
      <c r="R1127" s="7">
        <v>2.4549193663797389E-3</v>
      </c>
      <c r="S1127" s="7">
        <v>-3.2324525088683973E-4</v>
      </c>
      <c r="U1127" s="7">
        <v>24.117904887135655</v>
      </c>
      <c r="V1127" s="7">
        <v>5.5043295736354934E-4</v>
      </c>
    </row>
    <row r="1128" spans="1:22" x14ac:dyDescent="0.35">
      <c r="A1128" s="3">
        <v>2014</v>
      </c>
      <c r="B1128" s="13" t="s">
        <v>42</v>
      </c>
      <c r="C1128" s="13" t="s">
        <v>96</v>
      </c>
      <c r="D1128" s="13">
        <v>2000</v>
      </c>
      <c r="E1128" s="14">
        <v>14</v>
      </c>
      <c r="F1128" s="13">
        <v>95</v>
      </c>
      <c r="G1128" s="13">
        <v>16</v>
      </c>
      <c r="H1128" s="13">
        <v>111</v>
      </c>
      <c r="I1128" s="13" t="b">
        <v>1</v>
      </c>
      <c r="J1128" s="4">
        <v>0.144144144144144</v>
      </c>
      <c r="K1128">
        <f t="shared" si="85"/>
        <v>2.1672914714151827E-4</v>
      </c>
      <c r="L1128">
        <f t="shared" si="86"/>
        <v>1.4721723647097791E-2</v>
      </c>
      <c r="M1128">
        <f t="shared" si="87"/>
        <v>2.1220502554375174E-3</v>
      </c>
      <c r="N1128">
        <f t="shared" si="88"/>
        <v>1.4721723647097791E-2</v>
      </c>
      <c r="O1128">
        <f t="shared" si="89"/>
        <v>0.20610413105936909</v>
      </c>
      <c r="Q1128" s="7">
        <v>1102</v>
      </c>
      <c r="R1128" s="7">
        <v>1.1114143424774485E-3</v>
      </c>
      <c r="S1128" s="7">
        <v>3.9590687986741646E-4</v>
      </c>
      <c r="U1128" s="7">
        <v>24.139820293666446</v>
      </c>
      <c r="V1128" s="7">
        <v>5.5043295736354934E-4</v>
      </c>
    </row>
    <row r="1129" spans="1:22" x14ac:dyDescent="0.35">
      <c r="A1129" s="24">
        <v>2015</v>
      </c>
      <c r="B1129" s="17" t="s">
        <v>79</v>
      </c>
      <c r="C1129" s="17" t="s">
        <v>81</v>
      </c>
      <c r="D1129" s="17">
        <v>2003</v>
      </c>
      <c r="E1129" s="17">
        <v>12</v>
      </c>
      <c r="F1129" s="17">
        <v>95</v>
      </c>
      <c r="G1129" s="17">
        <v>16</v>
      </c>
      <c r="H1129" s="17">
        <v>111</v>
      </c>
      <c r="I1129" s="17" t="b">
        <v>1</v>
      </c>
      <c r="J1129" s="25">
        <v>0.144144144144144</v>
      </c>
      <c r="K1129">
        <f t="shared" si="85"/>
        <v>2.1672914714151827E-4</v>
      </c>
      <c r="L1129">
        <f t="shared" si="86"/>
        <v>1.4721723647097791E-2</v>
      </c>
      <c r="M1129">
        <f t="shared" si="87"/>
        <v>2.1220502554375174E-3</v>
      </c>
      <c r="N1129">
        <f t="shared" si="88"/>
        <v>1.4721723647097791E-2</v>
      </c>
      <c r="O1129">
        <f t="shared" si="89"/>
        <v>0.17666068376517349</v>
      </c>
      <c r="Q1129" s="7">
        <v>1103</v>
      </c>
      <c r="R1129" s="7">
        <v>1.4236522368553726E-3</v>
      </c>
      <c r="S1129" s="7">
        <v>8.3668985489492378E-5</v>
      </c>
      <c r="U1129" s="7">
        <v>24.161735700197237</v>
      </c>
      <c r="V1129" s="7">
        <v>5.5043295736354934E-4</v>
      </c>
    </row>
    <row r="1130" spans="1:22" x14ac:dyDescent="0.35">
      <c r="A1130" s="5">
        <v>2017</v>
      </c>
      <c r="B1130" s="14" t="s">
        <v>52</v>
      </c>
      <c r="C1130" s="14" t="s">
        <v>74</v>
      </c>
      <c r="D1130" s="14">
        <v>2007</v>
      </c>
      <c r="E1130" s="14">
        <v>10</v>
      </c>
      <c r="F1130" s="14">
        <v>101</v>
      </c>
      <c r="G1130" s="14">
        <v>17</v>
      </c>
      <c r="H1130" s="14">
        <v>118</v>
      </c>
      <c r="I1130" s="14" t="b">
        <v>1</v>
      </c>
      <c r="J1130" s="6">
        <v>0.14406779661017</v>
      </c>
      <c r="K1130">
        <f t="shared" si="85"/>
        <v>2.303967510153077E-4</v>
      </c>
      <c r="L1130">
        <f t="shared" si="86"/>
        <v>1.5178825745600604E-2</v>
      </c>
      <c r="M1130">
        <f t="shared" si="87"/>
        <v>2.1867799802983996E-3</v>
      </c>
      <c r="N1130">
        <f t="shared" si="88"/>
        <v>1.5178825745600604E-2</v>
      </c>
      <c r="O1130">
        <f t="shared" si="89"/>
        <v>0.15178825745600605</v>
      </c>
      <c r="Q1130" s="7">
        <v>1104</v>
      </c>
      <c r="R1130" s="7">
        <v>1.1114143424774485E-3</v>
      </c>
      <c r="S1130" s="7">
        <v>3.9590687986741646E-4</v>
      </c>
      <c r="U1130" s="7">
        <v>24.183651106728028</v>
      </c>
      <c r="V1130" s="7">
        <v>5.5043295736354934E-4</v>
      </c>
    </row>
    <row r="1131" spans="1:22" x14ac:dyDescent="0.35">
      <c r="A1131" s="3">
        <v>2013</v>
      </c>
      <c r="B1131" s="13" t="s">
        <v>24</v>
      </c>
      <c r="C1131" s="13" t="s">
        <v>57</v>
      </c>
      <c r="D1131" s="13">
        <v>2005</v>
      </c>
      <c r="E1131" s="17">
        <v>8</v>
      </c>
      <c r="F1131" s="13">
        <v>113</v>
      </c>
      <c r="G1131" s="13">
        <v>19</v>
      </c>
      <c r="H1131" s="13">
        <v>132</v>
      </c>
      <c r="I1131" s="13" t="b">
        <v>1</v>
      </c>
      <c r="J1131" s="4">
        <v>0.14393939393939401</v>
      </c>
      <c r="K1131">
        <f t="shared" si="85"/>
        <v>2.577319587628866E-4</v>
      </c>
      <c r="L1131">
        <f t="shared" si="86"/>
        <v>1.6054032476698388E-2</v>
      </c>
      <c r="M1131">
        <f t="shared" si="87"/>
        <v>2.3108077049793147E-3</v>
      </c>
      <c r="N1131">
        <f t="shared" si="88"/>
        <v>1.6054032476698388E-2</v>
      </c>
      <c r="O1131">
        <f t="shared" si="89"/>
        <v>0.12843225981358711</v>
      </c>
      <c r="Q1131" s="7">
        <v>1105</v>
      </c>
      <c r="R1131" s="7">
        <v>2.2415181144238303E-3</v>
      </c>
      <c r="S1131" s="7">
        <v>4.2210611535666194E-4</v>
      </c>
      <c r="U1131" s="7">
        <v>24.20556651325882</v>
      </c>
      <c r="V1131" s="7">
        <v>5.5043295736354934E-4</v>
      </c>
    </row>
    <row r="1132" spans="1:22" x14ac:dyDescent="0.35">
      <c r="A1132" s="5">
        <v>2014</v>
      </c>
      <c r="B1132" s="14" t="s">
        <v>94</v>
      </c>
      <c r="C1132" s="14" t="s">
        <v>95</v>
      </c>
      <c r="D1132" s="14">
        <v>2003</v>
      </c>
      <c r="E1132" s="14">
        <v>11</v>
      </c>
      <c r="F1132" s="14">
        <v>119</v>
      </c>
      <c r="G1132" s="14">
        <v>20</v>
      </c>
      <c r="H1132" s="14">
        <v>139</v>
      </c>
      <c r="I1132" s="14" t="b">
        <v>1</v>
      </c>
      <c r="J1132" s="6">
        <v>0.14388489208633101</v>
      </c>
      <c r="K1132">
        <f t="shared" si="85"/>
        <v>2.7139956263667604E-4</v>
      </c>
      <c r="L1132">
        <f t="shared" si="86"/>
        <v>1.6474209013991416E-2</v>
      </c>
      <c r="M1132">
        <f t="shared" si="87"/>
        <v>2.3703897861858166E-3</v>
      </c>
      <c r="N1132">
        <f t="shared" si="88"/>
        <v>1.6474209013991416E-2</v>
      </c>
      <c r="O1132">
        <f t="shared" si="89"/>
        <v>0.18121629915390558</v>
      </c>
      <c r="Q1132" s="7">
        <v>1106</v>
      </c>
      <c r="R1132" s="7">
        <v>2.8499638974258598E-3</v>
      </c>
      <c r="S1132" s="7">
        <v>-1.3450018172530328E-4</v>
      </c>
      <c r="U1132" s="7">
        <v>24.227481919789611</v>
      </c>
      <c r="V1132" s="7">
        <v>5.5062286006278657E-4</v>
      </c>
    </row>
    <row r="1133" spans="1:22" x14ac:dyDescent="0.35">
      <c r="A1133" s="3">
        <v>2013</v>
      </c>
      <c r="B1133" s="13" t="s">
        <v>102</v>
      </c>
      <c r="C1133" s="13" t="s">
        <v>103</v>
      </c>
      <c r="D1133" s="13">
        <v>2002</v>
      </c>
      <c r="E1133" s="17">
        <v>11</v>
      </c>
      <c r="F1133" s="13">
        <v>131</v>
      </c>
      <c r="G1133" s="13">
        <v>22</v>
      </c>
      <c r="H1133" s="13">
        <v>153</v>
      </c>
      <c r="I1133" s="13" t="b">
        <v>1</v>
      </c>
      <c r="J1133" s="4">
        <v>0.14379084967320299</v>
      </c>
      <c r="K1133">
        <f t="shared" si="85"/>
        <v>2.9873477038425491E-4</v>
      </c>
      <c r="L1133">
        <f t="shared" si="86"/>
        <v>1.7283945451900005E-2</v>
      </c>
      <c r="M1133">
        <f t="shared" si="87"/>
        <v>2.4852732022339944E-3</v>
      </c>
      <c r="N1133">
        <f t="shared" si="88"/>
        <v>1.7283945451900005E-2</v>
      </c>
      <c r="O1133">
        <f t="shared" si="89"/>
        <v>0.19012339997090005</v>
      </c>
      <c r="Q1133" s="7">
        <v>1107</v>
      </c>
      <c r="R1133" s="7">
        <v>5.1699776008359616E-4</v>
      </c>
      <c r="S1133" s="7">
        <v>1.0801453646163734E-3</v>
      </c>
      <c r="U1133" s="7">
        <v>24.249397326320402</v>
      </c>
      <c r="V1133" s="7">
        <v>5.5072976674471136E-4</v>
      </c>
    </row>
    <row r="1134" spans="1:22" x14ac:dyDescent="0.35">
      <c r="A1134" s="3">
        <v>2017</v>
      </c>
      <c r="B1134" s="13" t="s">
        <v>30</v>
      </c>
      <c r="C1134" s="13" t="s">
        <v>56</v>
      </c>
      <c r="D1134" s="13">
        <v>2004</v>
      </c>
      <c r="E1134" s="14">
        <v>13</v>
      </c>
      <c r="F1134" s="13">
        <v>149</v>
      </c>
      <c r="G1134" s="13">
        <v>25</v>
      </c>
      <c r="H1134" s="13">
        <v>174</v>
      </c>
      <c r="I1134" s="13" t="b">
        <v>1</v>
      </c>
      <c r="J1134" s="4">
        <v>0.14367816091954</v>
      </c>
      <c r="K1134">
        <f t="shared" si="85"/>
        <v>3.3973758200562322E-4</v>
      </c>
      <c r="L1134">
        <f t="shared" si="86"/>
        <v>1.843197173407184E-2</v>
      </c>
      <c r="M1134">
        <f t="shared" si="87"/>
        <v>2.6482718008723864E-3</v>
      </c>
      <c r="N1134">
        <f t="shared" si="88"/>
        <v>1.843197173407184E-2</v>
      </c>
      <c r="O1134">
        <f t="shared" si="89"/>
        <v>0.23961563254293392</v>
      </c>
      <c r="Q1134" s="7">
        <v>1108</v>
      </c>
      <c r="R1134" s="7">
        <v>1.944309663852244E-3</v>
      </c>
      <c r="S1134" s="7">
        <v>-2.6212904011171326E-4</v>
      </c>
      <c r="U1134" s="7">
        <v>24.271312732851193</v>
      </c>
      <c r="V1134" s="7">
        <v>5.5072976674471136E-4</v>
      </c>
    </row>
    <row r="1135" spans="1:22" x14ac:dyDescent="0.35">
      <c r="A1135" s="3">
        <v>2016</v>
      </c>
      <c r="B1135" s="13" t="s">
        <v>24</v>
      </c>
      <c r="C1135" s="13" t="s">
        <v>41</v>
      </c>
      <c r="D1135" s="13">
        <v>2004</v>
      </c>
      <c r="E1135" s="17">
        <v>12</v>
      </c>
      <c r="F1135" s="13">
        <v>233</v>
      </c>
      <c r="G1135" s="13">
        <v>39</v>
      </c>
      <c r="H1135" s="13">
        <v>272</v>
      </c>
      <c r="I1135" s="13" t="b">
        <v>1</v>
      </c>
      <c r="J1135" s="4">
        <v>0.14338235294117599</v>
      </c>
      <c r="K1135">
        <f t="shared" si="85"/>
        <v>5.3108403623867539E-4</v>
      </c>
      <c r="L1135">
        <f t="shared" si="86"/>
        <v>2.3045260602533341E-2</v>
      </c>
      <c r="M1135">
        <f t="shared" si="87"/>
        <v>3.3042836893338134E-3</v>
      </c>
      <c r="N1135">
        <f t="shared" si="88"/>
        <v>2.3045260602533341E-2</v>
      </c>
      <c r="O1135">
        <f t="shared" si="89"/>
        <v>0.27654312723040009</v>
      </c>
      <c r="Q1135" s="7">
        <v>1109</v>
      </c>
      <c r="R1135" s="7">
        <v>1.944309663852244E-3</v>
      </c>
      <c r="S1135" s="7">
        <v>-2.6212904011171326E-4</v>
      </c>
      <c r="U1135" s="7">
        <v>24.293228139381984</v>
      </c>
      <c r="V1135" s="7">
        <v>5.5342283789873241E-4</v>
      </c>
    </row>
    <row r="1136" spans="1:22" x14ac:dyDescent="0.35">
      <c r="A1136" s="3">
        <v>2014</v>
      </c>
      <c r="B1136" s="13" t="s">
        <v>58</v>
      </c>
      <c r="C1136" s="13" t="s">
        <v>63</v>
      </c>
      <c r="D1136" s="13">
        <v>2005</v>
      </c>
      <c r="E1136" s="14">
        <v>9</v>
      </c>
      <c r="F1136" s="13">
        <v>150</v>
      </c>
      <c r="G1136" s="13">
        <v>25</v>
      </c>
      <c r="H1136" s="13">
        <v>175</v>
      </c>
      <c r="I1136" s="13" t="b">
        <v>1</v>
      </c>
      <c r="J1136" s="4">
        <v>0.14285714285714299</v>
      </c>
      <c r="K1136">
        <f t="shared" si="85"/>
        <v>3.4169009684473602E-4</v>
      </c>
      <c r="L1136">
        <f t="shared" si="86"/>
        <v>1.8484861288220043E-2</v>
      </c>
      <c r="M1136">
        <f t="shared" si="87"/>
        <v>2.6406944697457231E-3</v>
      </c>
      <c r="N1136">
        <f t="shared" si="88"/>
        <v>1.8484861288220043E-2</v>
      </c>
      <c r="O1136">
        <f t="shared" si="89"/>
        <v>0.1663637515939804</v>
      </c>
      <c r="Q1136" s="7">
        <v>1110</v>
      </c>
      <c r="R1136" s="7">
        <v>1.306476036662316E-3</v>
      </c>
      <c r="S1136" s="7">
        <v>4.5664878924914958E-4</v>
      </c>
      <c r="U1136" s="7">
        <v>24.315143545912775</v>
      </c>
      <c r="V1136" s="7">
        <v>5.5342283789873241E-4</v>
      </c>
    </row>
    <row r="1137" spans="1:22" x14ac:dyDescent="0.35">
      <c r="A1137" s="3">
        <v>2014</v>
      </c>
      <c r="B1137" s="13" t="s">
        <v>30</v>
      </c>
      <c r="C1137" s="13" t="s">
        <v>72</v>
      </c>
      <c r="D1137" s="13">
        <v>1999</v>
      </c>
      <c r="E1137" s="17">
        <v>15</v>
      </c>
      <c r="F1137" s="13">
        <v>132</v>
      </c>
      <c r="G1137" s="13">
        <v>22</v>
      </c>
      <c r="H1137" s="13">
        <v>154</v>
      </c>
      <c r="I1137" s="13" t="b">
        <v>1</v>
      </c>
      <c r="J1137" s="4">
        <v>0.14285714285714299</v>
      </c>
      <c r="K1137">
        <f t="shared" si="85"/>
        <v>3.0068728522336771E-4</v>
      </c>
      <c r="L1137">
        <f t="shared" si="86"/>
        <v>1.7340336940883466E-2</v>
      </c>
      <c r="M1137">
        <f t="shared" si="87"/>
        <v>2.4771909915547834E-3</v>
      </c>
      <c r="N1137">
        <f t="shared" si="88"/>
        <v>1.7340336940883466E-2</v>
      </c>
      <c r="O1137">
        <f t="shared" si="89"/>
        <v>0.26010505411325202</v>
      </c>
      <c r="Q1137" s="7">
        <v>1111</v>
      </c>
      <c r="R1137" s="7">
        <v>1.8570330762178863E-3</v>
      </c>
      <c r="S1137" s="7">
        <v>-9.3908250306420742E-5</v>
      </c>
      <c r="U1137" s="7">
        <v>24.337058952443567</v>
      </c>
      <c r="V1137" s="7">
        <v>5.5342283789873241E-4</v>
      </c>
    </row>
    <row r="1138" spans="1:22" x14ac:dyDescent="0.35">
      <c r="A1138" s="5">
        <v>2014</v>
      </c>
      <c r="B1138" s="14" t="s">
        <v>67</v>
      </c>
      <c r="C1138" s="14" t="s">
        <v>68</v>
      </c>
      <c r="D1138" s="14">
        <v>2007</v>
      </c>
      <c r="E1138" s="14">
        <v>7</v>
      </c>
      <c r="F1138" s="14">
        <v>132</v>
      </c>
      <c r="G1138" s="14">
        <v>22</v>
      </c>
      <c r="H1138" s="14">
        <v>154</v>
      </c>
      <c r="I1138" s="14" t="b">
        <v>1</v>
      </c>
      <c r="J1138" s="6">
        <v>0.14285714285714299</v>
      </c>
      <c r="K1138">
        <f t="shared" si="85"/>
        <v>3.0068728522336771E-4</v>
      </c>
      <c r="L1138">
        <f t="shared" si="86"/>
        <v>1.7340336940883466E-2</v>
      </c>
      <c r="M1138">
        <f t="shared" si="87"/>
        <v>2.4771909915547834E-3</v>
      </c>
      <c r="N1138">
        <f t="shared" si="88"/>
        <v>1.7340336940883466E-2</v>
      </c>
      <c r="O1138">
        <f t="shared" si="89"/>
        <v>0.12138235858618426</v>
      </c>
      <c r="Q1138" s="7">
        <v>1112</v>
      </c>
      <c r="R1138" s="7">
        <v>2.0405520894030767E-3</v>
      </c>
      <c r="S1138" s="7">
        <v>-2.7742726349161114E-4</v>
      </c>
      <c r="U1138" s="7">
        <v>24.358974358974358</v>
      </c>
      <c r="V1138" s="7">
        <v>5.5407507482266695E-4</v>
      </c>
    </row>
    <row r="1139" spans="1:22" x14ac:dyDescent="0.35">
      <c r="A1139" s="3">
        <v>2014</v>
      </c>
      <c r="B1139" s="13" t="s">
        <v>79</v>
      </c>
      <c r="C1139" s="13" t="s">
        <v>125</v>
      </c>
      <c r="D1139" s="13">
        <v>2006</v>
      </c>
      <c r="E1139" s="17">
        <v>8</v>
      </c>
      <c r="F1139" s="13">
        <v>126</v>
      </c>
      <c r="G1139" s="13">
        <v>21</v>
      </c>
      <c r="H1139" s="13">
        <v>147</v>
      </c>
      <c r="I1139" s="13" t="b">
        <v>1</v>
      </c>
      <c r="J1139" s="4">
        <v>0.14285714285714299</v>
      </c>
      <c r="K1139">
        <f t="shared" si="85"/>
        <v>2.8701968134957828E-4</v>
      </c>
      <c r="L1139">
        <f t="shared" si="86"/>
        <v>1.6941655212805457E-2</v>
      </c>
      <c r="M1139">
        <f t="shared" si="87"/>
        <v>2.4202364589722106E-3</v>
      </c>
      <c r="N1139">
        <f t="shared" si="88"/>
        <v>1.6941655212805457E-2</v>
      </c>
      <c r="O1139">
        <f t="shared" si="89"/>
        <v>0.13553324170244366</v>
      </c>
      <c r="Q1139" s="7">
        <v>1113</v>
      </c>
      <c r="R1139" s="7">
        <v>1.4899950498475059E-3</v>
      </c>
      <c r="S1139" s="7">
        <v>2.7312977606395962E-4</v>
      </c>
      <c r="U1139" s="7">
        <v>24.380889765505149</v>
      </c>
      <c r="V1139" s="7">
        <v>5.5407507482266695E-4</v>
      </c>
    </row>
    <row r="1140" spans="1:22" x14ac:dyDescent="0.35">
      <c r="A1140" s="3">
        <v>2015</v>
      </c>
      <c r="B1140" s="13" t="s">
        <v>67</v>
      </c>
      <c r="C1140" s="13" t="s">
        <v>68</v>
      </c>
      <c r="D1140" s="13">
        <v>2005</v>
      </c>
      <c r="E1140" s="14">
        <v>10</v>
      </c>
      <c r="F1140" s="13">
        <v>114</v>
      </c>
      <c r="G1140" s="13">
        <v>19</v>
      </c>
      <c r="H1140" s="13">
        <v>133</v>
      </c>
      <c r="I1140" s="13" t="b">
        <v>1</v>
      </c>
      <c r="J1140" s="4">
        <v>0.14285714285714299</v>
      </c>
      <c r="K1140">
        <f t="shared" si="85"/>
        <v>2.5968447360199935E-4</v>
      </c>
      <c r="L1140">
        <f t="shared" si="86"/>
        <v>1.6114728468143647E-2</v>
      </c>
      <c r="M1140">
        <f t="shared" si="87"/>
        <v>2.3021040668776659E-3</v>
      </c>
      <c r="N1140">
        <f t="shared" si="88"/>
        <v>1.6114728468143647E-2</v>
      </c>
      <c r="O1140">
        <f t="shared" si="89"/>
        <v>0.16114728468143646</v>
      </c>
      <c r="Q1140" s="7">
        <v>1114</v>
      </c>
      <c r="R1140" s="7">
        <v>1.0933696785367609E-3</v>
      </c>
      <c r="S1140" s="7">
        <v>1.455375665647502E-3</v>
      </c>
      <c r="U1140" s="7">
        <v>24.40280517203594</v>
      </c>
      <c r="V1140" s="7">
        <v>5.5407507482266695E-4</v>
      </c>
    </row>
    <row r="1141" spans="1:22" x14ac:dyDescent="0.35">
      <c r="A1141" s="24">
        <v>2015</v>
      </c>
      <c r="B1141" s="17" t="s">
        <v>58</v>
      </c>
      <c r="C1141" s="17" t="s">
        <v>64</v>
      </c>
      <c r="D1141" s="17">
        <v>2003</v>
      </c>
      <c r="E1141" s="17">
        <v>12</v>
      </c>
      <c r="F1141" s="17">
        <v>108</v>
      </c>
      <c r="G1141" s="17">
        <v>18</v>
      </c>
      <c r="H1141" s="17">
        <v>126</v>
      </c>
      <c r="I1141" s="17" t="b">
        <v>1</v>
      </c>
      <c r="J1141" s="25">
        <v>0.14285714285714299</v>
      </c>
      <c r="K1141">
        <f t="shared" si="85"/>
        <v>2.4601686972820991E-4</v>
      </c>
      <c r="L1141">
        <f t="shared" si="86"/>
        <v>1.5684924919431714E-2</v>
      </c>
      <c r="M1141">
        <f t="shared" si="87"/>
        <v>2.2407035599188185E-3</v>
      </c>
      <c r="N1141">
        <f t="shared" si="88"/>
        <v>1.5684924919431714E-2</v>
      </c>
      <c r="O1141">
        <f t="shared" si="89"/>
        <v>0.18821909903318057</v>
      </c>
      <c r="Q1141" s="7">
        <v>1115</v>
      </c>
      <c r="R1141" s="7">
        <v>1.173533214136842E-3</v>
      </c>
      <c r="S1141" s="7">
        <v>6.6698182912817202E-4</v>
      </c>
      <c r="U1141" s="7">
        <v>24.424720578566731</v>
      </c>
      <c r="V1141" s="7">
        <v>5.5524032337539854E-4</v>
      </c>
    </row>
    <row r="1142" spans="1:22" x14ac:dyDescent="0.35">
      <c r="A1142" s="3">
        <v>2016</v>
      </c>
      <c r="B1142" s="13" t="s">
        <v>52</v>
      </c>
      <c r="C1142" s="13" t="s">
        <v>53</v>
      </c>
      <c r="D1142" s="13">
        <v>2003</v>
      </c>
      <c r="E1142" s="14">
        <v>13</v>
      </c>
      <c r="F1142" s="13">
        <v>108</v>
      </c>
      <c r="G1142" s="13">
        <v>18</v>
      </c>
      <c r="H1142" s="13">
        <v>126</v>
      </c>
      <c r="I1142" s="13" t="b">
        <v>1</v>
      </c>
      <c r="J1142" s="4">
        <v>0.14285714285714299</v>
      </c>
      <c r="K1142">
        <f t="shared" si="85"/>
        <v>2.4601686972820991E-4</v>
      </c>
      <c r="L1142">
        <f t="shared" si="86"/>
        <v>1.5684924919431714E-2</v>
      </c>
      <c r="M1142">
        <f t="shared" si="87"/>
        <v>2.2407035599188185E-3</v>
      </c>
      <c r="N1142">
        <f t="shared" si="88"/>
        <v>1.5684924919431714E-2</v>
      </c>
      <c r="O1142">
        <f t="shared" si="89"/>
        <v>0.20390402395261228</v>
      </c>
      <c r="Q1142" s="7">
        <v>1116</v>
      </c>
      <c r="R1142" s="7">
        <v>1.7488864633598061E-3</v>
      </c>
      <c r="S1142" s="7">
        <v>9.1628579905207903E-5</v>
      </c>
      <c r="U1142" s="7">
        <v>24.446635985097522</v>
      </c>
      <c r="V1142" s="7">
        <v>5.5524032337539854E-4</v>
      </c>
    </row>
    <row r="1143" spans="1:22" x14ac:dyDescent="0.35">
      <c r="A1143" s="24">
        <v>2014</v>
      </c>
      <c r="B1143" s="17" t="s">
        <v>33</v>
      </c>
      <c r="C1143" s="17" t="s">
        <v>109</v>
      </c>
      <c r="D1143" s="17">
        <v>2002</v>
      </c>
      <c r="E1143" s="17">
        <v>12</v>
      </c>
      <c r="F1143" s="17">
        <v>96</v>
      </c>
      <c r="G1143" s="17">
        <v>16</v>
      </c>
      <c r="H1143" s="17">
        <v>112</v>
      </c>
      <c r="I1143" s="17" t="b">
        <v>1</v>
      </c>
      <c r="J1143" s="25">
        <v>0.14285714285714299</v>
      </c>
      <c r="K1143">
        <f t="shared" si="85"/>
        <v>2.1868166198063104E-4</v>
      </c>
      <c r="L1143">
        <f t="shared" si="86"/>
        <v>1.4787889030576035E-2</v>
      </c>
      <c r="M1143">
        <f t="shared" si="87"/>
        <v>2.1125555757965783E-3</v>
      </c>
      <c r="N1143">
        <f t="shared" si="88"/>
        <v>1.4787889030576035E-2</v>
      </c>
      <c r="O1143">
        <f t="shared" si="89"/>
        <v>0.17745466836691243</v>
      </c>
      <c r="Q1143" s="7">
        <v>1117</v>
      </c>
      <c r="R1143" s="7">
        <v>5.9817996491387776E-4</v>
      </c>
      <c r="S1143" s="7">
        <v>1.2423350783511361E-3</v>
      </c>
      <c r="U1143" s="7">
        <v>24.468551391628313</v>
      </c>
      <c r="V1143" s="7">
        <v>5.5615580680561821E-4</v>
      </c>
    </row>
    <row r="1144" spans="1:22" x14ac:dyDescent="0.35">
      <c r="A1144" s="3">
        <v>2014</v>
      </c>
      <c r="B1144" s="13" t="s">
        <v>52</v>
      </c>
      <c r="C1144" s="13" t="s">
        <v>62</v>
      </c>
      <c r="D1144" s="13">
        <v>2003</v>
      </c>
      <c r="E1144" s="14">
        <v>11</v>
      </c>
      <c r="F1144" s="13">
        <v>84</v>
      </c>
      <c r="G1144" s="13">
        <v>14</v>
      </c>
      <c r="H1144" s="13">
        <v>98</v>
      </c>
      <c r="I1144" s="13" t="b">
        <v>1</v>
      </c>
      <c r="J1144" s="4">
        <v>0.14285714285714299</v>
      </c>
      <c r="K1144">
        <f t="shared" si="85"/>
        <v>1.9134645423305217E-4</v>
      </c>
      <c r="L1144">
        <f t="shared" si="86"/>
        <v>1.3832803556512041E-2</v>
      </c>
      <c r="M1144">
        <f t="shared" si="87"/>
        <v>1.9761147937874361E-3</v>
      </c>
      <c r="N1144">
        <f t="shared" si="88"/>
        <v>1.3832803556512041E-2</v>
      </c>
      <c r="O1144">
        <f t="shared" si="89"/>
        <v>0.15216083912163245</v>
      </c>
      <c r="Q1144" s="7">
        <v>1118</v>
      </c>
      <c r="R1144" s="7">
        <v>2.1324552961751154E-3</v>
      </c>
      <c r="S1144" s="7">
        <v>-2.9194025291010136E-4</v>
      </c>
      <c r="U1144" s="7">
        <v>24.490466798159105</v>
      </c>
      <c r="V1144" s="7">
        <v>5.5615580680561821E-4</v>
      </c>
    </row>
    <row r="1145" spans="1:22" x14ac:dyDescent="0.35">
      <c r="A1145" s="3">
        <v>2014</v>
      </c>
      <c r="B1145" s="13" t="s">
        <v>94</v>
      </c>
      <c r="C1145" s="13" t="s">
        <v>95</v>
      </c>
      <c r="D1145" s="13">
        <v>2002</v>
      </c>
      <c r="E1145" s="17">
        <v>12</v>
      </c>
      <c r="F1145" s="13">
        <v>84</v>
      </c>
      <c r="G1145" s="13">
        <v>14</v>
      </c>
      <c r="H1145" s="13">
        <v>98</v>
      </c>
      <c r="I1145" s="13" t="b">
        <v>1</v>
      </c>
      <c r="J1145" s="4">
        <v>0.14285714285714299</v>
      </c>
      <c r="K1145">
        <f t="shared" si="85"/>
        <v>1.9134645423305217E-4</v>
      </c>
      <c r="L1145">
        <f t="shared" si="86"/>
        <v>1.3832803556512041E-2</v>
      </c>
      <c r="M1145">
        <f t="shared" si="87"/>
        <v>1.9761147937874361E-3</v>
      </c>
      <c r="N1145">
        <f t="shared" si="88"/>
        <v>1.3832803556512041E-2</v>
      </c>
      <c r="O1145">
        <f t="shared" si="89"/>
        <v>0.16599364267814448</v>
      </c>
      <c r="Q1145" s="7">
        <v>1119</v>
      </c>
      <c r="R1145" s="7">
        <v>1.6942574000046254E-3</v>
      </c>
      <c r="S1145" s="7">
        <v>9.6165733681962827E-4</v>
      </c>
      <c r="U1145" s="7">
        <v>24.512382204689896</v>
      </c>
      <c r="V1145" s="7">
        <v>5.5915794276390829E-4</v>
      </c>
    </row>
    <row r="1146" spans="1:22" x14ac:dyDescent="0.35">
      <c r="A1146" s="3">
        <v>2013</v>
      </c>
      <c r="B1146" s="13" t="s">
        <v>106</v>
      </c>
      <c r="C1146" s="13" t="s">
        <v>174</v>
      </c>
      <c r="D1146" s="13">
        <v>2004</v>
      </c>
      <c r="E1146" s="14">
        <v>9</v>
      </c>
      <c r="F1146" s="13">
        <v>78</v>
      </c>
      <c r="G1146" s="13">
        <v>13</v>
      </c>
      <c r="H1146" s="13">
        <v>91</v>
      </c>
      <c r="I1146" s="13" t="b">
        <v>1</v>
      </c>
      <c r="J1146" s="4">
        <v>0.14285714285714299</v>
      </c>
      <c r="K1146">
        <f t="shared" si="85"/>
        <v>1.7767885035926273E-4</v>
      </c>
      <c r="L1146">
        <f t="shared" si="86"/>
        <v>1.3329623038903341E-2</v>
      </c>
      <c r="M1146">
        <f t="shared" si="87"/>
        <v>1.9042318627004791E-3</v>
      </c>
      <c r="N1146">
        <f t="shared" si="88"/>
        <v>1.3329623038903341E-2</v>
      </c>
      <c r="O1146">
        <f t="shared" si="89"/>
        <v>0.11996660735013007</v>
      </c>
      <c r="Q1146" s="7">
        <v>1120</v>
      </c>
      <c r="R1146" s="7">
        <v>3.1131528504523259E-3</v>
      </c>
      <c r="S1146" s="7">
        <v>1.6102973274802028E-4</v>
      </c>
      <c r="U1146" s="7">
        <v>24.534297611220687</v>
      </c>
      <c r="V1146" s="7">
        <v>5.593773494597231E-4</v>
      </c>
    </row>
    <row r="1147" spans="1:22" x14ac:dyDescent="0.35">
      <c r="A1147" s="3">
        <v>2014</v>
      </c>
      <c r="B1147" s="13" t="s">
        <v>30</v>
      </c>
      <c r="C1147" s="13" t="s">
        <v>196</v>
      </c>
      <c r="D1147" s="13">
        <v>2001</v>
      </c>
      <c r="E1147" s="17">
        <v>13</v>
      </c>
      <c r="F1147" s="13">
        <v>78</v>
      </c>
      <c r="G1147" s="13">
        <v>13</v>
      </c>
      <c r="H1147" s="13">
        <v>91</v>
      </c>
      <c r="I1147" s="13" t="b">
        <v>1</v>
      </c>
      <c r="J1147" s="4">
        <v>0.14285714285714299</v>
      </c>
      <c r="K1147">
        <f t="shared" si="85"/>
        <v>1.7767885035926273E-4</v>
      </c>
      <c r="L1147">
        <f t="shared" si="86"/>
        <v>1.3329623038903341E-2</v>
      </c>
      <c r="M1147">
        <f t="shared" si="87"/>
        <v>1.9042318627004791E-3</v>
      </c>
      <c r="N1147">
        <f t="shared" si="88"/>
        <v>1.3329623038903341E-2</v>
      </c>
      <c r="O1147">
        <f t="shared" si="89"/>
        <v>0.17328509950574345</v>
      </c>
      <c r="Q1147" s="7">
        <v>1121</v>
      </c>
      <c r="R1147" s="7">
        <v>8.2260191911188399E-4</v>
      </c>
      <c r="S1147" s="7">
        <v>1.0921797853305059E-3</v>
      </c>
      <c r="U1147" s="7">
        <v>24.556213017751478</v>
      </c>
      <c r="V1147" s="7">
        <v>5.601758899797044E-4</v>
      </c>
    </row>
    <row r="1148" spans="1:22" x14ac:dyDescent="0.35">
      <c r="A1148" s="5">
        <v>2014</v>
      </c>
      <c r="B1148" s="14" t="s">
        <v>42</v>
      </c>
      <c r="C1148" s="14" t="s">
        <v>45</v>
      </c>
      <c r="D1148" s="14">
        <v>2001</v>
      </c>
      <c r="E1148" s="14">
        <v>13</v>
      </c>
      <c r="F1148" s="14">
        <v>72</v>
      </c>
      <c r="G1148" s="14">
        <v>12</v>
      </c>
      <c r="H1148" s="14">
        <v>84</v>
      </c>
      <c r="I1148" s="14" t="b">
        <v>1</v>
      </c>
      <c r="J1148" s="6">
        <v>0.14285714285714299</v>
      </c>
      <c r="K1148">
        <f t="shared" si="85"/>
        <v>1.6401124648547329E-4</v>
      </c>
      <c r="L1148">
        <f t="shared" si="86"/>
        <v>1.2806687568824082E-2</v>
      </c>
      <c r="M1148">
        <f t="shared" si="87"/>
        <v>1.8295267955462991E-3</v>
      </c>
      <c r="N1148">
        <f t="shared" si="88"/>
        <v>1.2806687568824082E-2</v>
      </c>
      <c r="O1148">
        <f t="shared" si="89"/>
        <v>0.16648693839471307</v>
      </c>
      <c r="Q1148" s="7">
        <v>1122</v>
      </c>
      <c r="R1148" s="7">
        <v>2.0208500886972178E-3</v>
      </c>
      <c r="S1148" s="7">
        <v>-1.06068384254828E-4</v>
      </c>
      <c r="U1148" s="7">
        <v>24.578128424282269</v>
      </c>
      <c r="V1148" s="7">
        <v>5.601758899797044E-4</v>
      </c>
    </row>
    <row r="1149" spans="1:22" x14ac:dyDescent="0.35">
      <c r="A1149" s="24">
        <v>2015</v>
      </c>
      <c r="B1149" s="17" t="s">
        <v>24</v>
      </c>
      <c r="C1149" s="17" t="s">
        <v>122</v>
      </c>
      <c r="D1149" s="17">
        <v>2003</v>
      </c>
      <c r="E1149" s="17">
        <v>12</v>
      </c>
      <c r="F1149" s="17">
        <v>72</v>
      </c>
      <c r="G1149" s="17">
        <v>12</v>
      </c>
      <c r="H1149" s="17">
        <v>84</v>
      </c>
      <c r="I1149" s="17" t="b">
        <v>1</v>
      </c>
      <c r="J1149" s="25">
        <v>0.14285714285714299</v>
      </c>
      <c r="K1149">
        <f t="shared" si="85"/>
        <v>1.6401124648547329E-4</v>
      </c>
      <c r="L1149">
        <f t="shared" si="86"/>
        <v>1.2806687568824082E-2</v>
      </c>
      <c r="M1149">
        <f t="shared" si="87"/>
        <v>1.8295267955462991E-3</v>
      </c>
      <c r="N1149">
        <f t="shared" si="88"/>
        <v>1.2806687568824082E-2</v>
      </c>
      <c r="O1149">
        <f t="shared" si="89"/>
        <v>0.15368025082588899</v>
      </c>
      <c r="Q1149" s="7">
        <v>1123</v>
      </c>
      <c r="R1149" s="7">
        <v>2.2205581169614402E-3</v>
      </c>
      <c r="S1149" s="7">
        <v>-3.0577641251905039E-4</v>
      </c>
      <c r="U1149" s="7">
        <v>24.60004383081306</v>
      </c>
      <c r="V1149" s="7">
        <v>5.601758899797044E-4</v>
      </c>
    </row>
    <row r="1150" spans="1:22" x14ac:dyDescent="0.35">
      <c r="A1150" s="3">
        <v>2017</v>
      </c>
      <c r="B1150" s="13" t="s">
        <v>104</v>
      </c>
      <c r="C1150" s="13" t="s">
        <v>115</v>
      </c>
      <c r="D1150" s="13">
        <v>2002</v>
      </c>
      <c r="E1150" s="14">
        <v>15</v>
      </c>
      <c r="F1150" s="13">
        <v>72</v>
      </c>
      <c r="G1150" s="13">
        <v>12</v>
      </c>
      <c r="H1150" s="13">
        <v>84</v>
      </c>
      <c r="I1150" s="13" t="b">
        <v>1</v>
      </c>
      <c r="J1150" s="4">
        <v>0.14285714285714299</v>
      </c>
      <c r="K1150">
        <f t="shared" si="85"/>
        <v>1.6401124648547329E-4</v>
      </c>
      <c r="L1150">
        <f t="shared" si="86"/>
        <v>1.2806687568824082E-2</v>
      </c>
      <c r="M1150">
        <f t="shared" si="87"/>
        <v>1.8295267955462991E-3</v>
      </c>
      <c r="N1150">
        <f t="shared" si="88"/>
        <v>1.2806687568824082E-2</v>
      </c>
      <c r="O1150">
        <f t="shared" si="89"/>
        <v>0.19210031353236123</v>
      </c>
      <c r="Q1150" s="7">
        <v>1124</v>
      </c>
      <c r="R1150" s="7">
        <v>1.061322078902333E-3</v>
      </c>
      <c r="S1150" s="7">
        <v>9.2495275508851704E-4</v>
      </c>
      <c r="U1150" s="7">
        <v>24.621959237343852</v>
      </c>
      <c r="V1150" s="7">
        <v>5.601758899797044E-4</v>
      </c>
    </row>
    <row r="1151" spans="1:22" x14ac:dyDescent="0.35">
      <c r="A1151" s="3">
        <v>2013</v>
      </c>
      <c r="B1151" s="13" t="s">
        <v>24</v>
      </c>
      <c r="C1151" s="13" t="s">
        <v>268</v>
      </c>
      <c r="D1151" s="13">
        <v>2006</v>
      </c>
      <c r="E1151" s="17">
        <v>7</v>
      </c>
      <c r="F1151" s="13">
        <v>66</v>
      </c>
      <c r="G1151" s="13">
        <v>11</v>
      </c>
      <c r="H1151" s="13">
        <v>77</v>
      </c>
      <c r="I1151" s="13" t="b">
        <v>1</v>
      </c>
      <c r="J1151" s="4">
        <v>0.14285714285714299</v>
      </c>
      <c r="K1151">
        <f t="shared" si="85"/>
        <v>1.5034364261168386E-4</v>
      </c>
      <c r="L1151">
        <f t="shared" si="86"/>
        <v>1.2261469838958291E-2</v>
      </c>
      <c r="M1151">
        <f t="shared" si="87"/>
        <v>1.7516385484226146E-3</v>
      </c>
      <c r="N1151">
        <f t="shared" si="88"/>
        <v>1.2261469838958291E-2</v>
      </c>
      <c r="O1151">
        <f t="shared" si="89"/>
        <v>8.5830288872708035E-2</v>
      </c>
      <c r="Q1151" s="7">
        <v>1125</v>
      </c>
      <c r="R1151" s="7">
        <v>2.1723485714331935E-3</v>
      </c>
      <c r="S1151" s="7">
        <v>-1.1706495166294425E-4</v>
      </c>
      <c r="U1151" s="7">
        <v>24.643874643874643</v>
      </c>
      <c r="V1151" s="7">
        <v>5.601758899797044E-4</v>
      </c>
    </row>
    <row r="1152" spans="1:22" x14ac:dyDescent="0.35">
      <c r="A1152" s="5">
        <v>2013</v>
      </c>
      <c r="B1152" s="14" t="s">
        <v>33</v>
      </c>
      <c r="C1152" s="14" t="s">
        <v>271</v>
      </c>
      <c r="D1152" s="14">
        <v>1998</v>
      </c>
      <c r="E1152" s="14">
        <v>15</v>
      </c>
      <c r="F1152" s="14">
        <v>66</v>
      </c>
      <c r="G1152" s="14">
        <v>11</v>
      </c>
      <c r="H1152" s="14">
        <v>77</v>
      </c>
      <c r="I1152" s="14" t="b">
        <v>1</v>
      </c>
      <c r="J1152" s="6">
        <v>0.14285714285714299</v>
      </c>
      <c r="K1152">
        <f t="shared" si="85"/>
        <v>1.5034364261168386E-4</v>
      </c>
      <c r="L1152">
        <f t="shared" si="86"/>
        <v>1.2261469838958291E-2</v>
      </c>
      <c r="M1152">
        <f t="shared" si="87"/>
        <v>1.7516385484226146E-3</v>
      </c>
      <c r="N1152">
        <f t="shared" si="88"/>
        <v>1.2261469838958291E-2</v>
      </c>
      <c r="O1152">
        <f t="shared" si="89"/>
        <v>0.18392204758437436</v>
      </c>
      <c r="Q1152" s="7">
        <v>1126</v>
      </c>
      <c r="R1152" s="7">
        <v>2.2442660121335849E-3</v>
      </c>
      <c r="S1152" s="7">
        <v>-1.2221575669606752E-4</v>
      </c>
      <c r="U1152" s="7">
        <v>24.665790050405434</v>
      </c>
      <c r="V1152" s="7">
        <v>5.601758899797044E-4</v>
      </c>
    </row>
    <row r="1153" spans="1:22" x14ac:dyDescent="0.35">
      <c r="A1153" s="24">
        <v>2015</v>
      </c>
      <c r="B1153" s="17" t="s">
        <v>52</v>
      </c>
      <c r="C1153" s="17" t="s">
        <v>90</v>
      </c>
      <c r="D1153" s="17">
        <v>2002</v>
      </c>
      <c r="E1153" s="17">
        <v>13</v>
      </c>
      <c r="F1153" s="17">
        <v>66</v>
      </c>
      <c r="G1153" s="17">
        <v>11</v>
      </c>
      <c r="H1153" s="17">
        <v>77</v>
      </c>
      <c r="I1153" s="17" t="b">
        <v>1</v>
      </c>
      <c r="J1153" s="25">
        <v>0.14285714285714299</v>
      </c>
      <c r="K1153">
        <f t="shared" si="85"/>
        <v>1.5034364261168386E-4</v>
      </c>
      <c r="L1153">
        <f t="shared" si="86"/>
        <v>1.2261469838958291E-2</v>
      </c>
      <c r="M1153">
        <f t="shared" si="87"/>
        <v>1.7516385484226146E-3</v>
      </c>
      <c r="N1153">
        <f t="shared" si="88"/>
        <v>1.2261469838958291E-2</v>
      </c>
      <c r="O1153">
        <f t="shared" si="89"/>
        <v>0.15939910790645778</v>
      </c>
      <c r="Q1153" s="7">
        <v>1127</v>
      </c>
      <c r="R1153" s="7">
        <v>1.8006923470800353E-3</v>
      </c>
      <c r="S1153" s="7">
        <v>3.2135790835748209E-4</v>
      </c>
      <c r="U1153" s="7">
        <v>24.687705456936225</v>
      </c>
      <c r="V1153" s="7">
        <v>5.6117889148113518E-4</v>
      </c>
    </row>
    <row r="1154" spans="1:22" x14ac:dyDescent="0.35">
      <c r="A1154" s="5">
        <v>2017</v>
      </c>
      <c r="B1154" s="14" t="s">
        <v>52</v>
      </c>
      <c r="C1154" s="14" t="s">
        <v>62</v>
      </c>
      <c r="D1154" s="14">
        <v>2004</v>
      </c>
      <c r="E1154" s="14">
        <v>13</v>
      </c>
      <c r="F1154" s="14">
        <v>66</v>
      </c>
      <c r="G1154" s="14">
        <v>11</v>
      </c>
      <c r="H1154" s="14">
        <v>77</v>
      </c>
      <c r="I1154" s="14" t="b">
        <v>1</v>
      </c>
      <c r="J1154" s="6">
        <v>0.14285714285714299</v>
      </c>
      <c r="K1154">
        <f t="shared" si="85"/>
        <v>1.5034364261168386E-4</v>
      </c>
      <c r="L1154">
        <f t="shared" si="86"/>
        <v>1.2261469838958291E-2</v>
      </c>
      <c r="M1154">
        <f t="shared" si="87"/>
        <v>1.7516385484226146E-3</v>
      </c>
      <c r="N1154">
        <f t="shared" si="88"/>
        <v>1.2261469838958291E-2</v>
      </c>
      <c r="O1154">
        <f t="shared" si="89"/>
        <v>0.15939910790645778</v>
      </c>
      <c r="Q1154" s="7">
        <v>1128</v>
      </c>
      <c r="R1154" s="7">
        <v>1.3992565330242512E-3</v>
      </c>
      <c r="S1154" s="7">
        <v>7.8752344727414832E-4</v>
      </c>
      <c r="U1154" s="7">
        <v>24.709620863467016</v>
      </c>
      <c r="V1154" s="7">
        <v>5.6117889148113518E-4</v>
      </c>
    </row>
    <row r="1155" spans="1:22" x14ac:dyDescent="0.35">
      <c r="A1155" s="3">
        <v>2016</v>
      </c>
      <c r="B1155" s="13" t="s">
        <v>24</v>
      </c>
      <c r="C1155" s="13" t="s">
        <v>155</v>
      </c>
      <c r="D1155" s="13">
        <v>2004</v>
      </c>
      <c r="E1155" s="17">
        <v>12</v>
      </c>
      <c r="F1155" s="13">
        <v>60</v>
      </c>
      <c r="G1155" s="13">
        <v>10</v>
      </c>
      <c r="H1155" s="13">
        <v>70</v>
      </c>
      <c r="I1155" s="13" t="b">
        <v>1</v>
      </c>
      <c r="J1155" s="4">
        <v>0.14285714285714299</v>
      </c>
      <c r="K1155">
        <f t="shared" si="85"/>
        <v>1.3667603873789442E-4</v>
      </c>
      <c r="L1155">
        <f t="shared" si="86"/>
        <v>1.1690852780609908E-2</v>
      </c>
      <c r="M1155">
        <f t="shared" si="87"/>
        <v>1.6701218258014169E-3</v>
      </c>
      <c r="N1155">
        <f t="shared" si="88"/>
        <v>1.1690852780609908E-2</v>
      </c>
      <c r="O1155">
        <f t="shared" si="89"/>
        <v>0.14029023336731888</v>
      </c>
      <c r="Q1155" s="7">
        <v>1129</v>
      </c>
      <c r="R1155" s="7">
        <v>9.9622039667214861E-4</v>
      </c>
      <c r="S1155" s="7">
        <v>1.3145873083071661E-3</v>
      </c>
      <c r="U1155" s="7">
        <v>24.731536269997807</v>
      </c>
      <c r="V1155" s="7">
        <v>5.6174545284853384E-4</v>
      </c>
    </row>
    <row r="1156" spans="1:22" x14ac:dyDescent="0.35">
      <c r="A1156" s="5">
        <v>2013</v>
      </c>
      <c r="B1156" s="14" t="s">
        <v>52</v>
      </c>
      <c r="C1156" s="14" t="s">
        <v>150</v>
      </c>
      <c r="D1156" s="14">
        <v>1998</v>
      </c>
      <c r="E1156" s="14">
        <v>15</v>
      </c>
      <c r="F1156" s="14">
        <v>54</v>
      </c>
      <c r="G1156" s="14">
        <v>9</v>
      </c>
      <c r="H1156" s="14">
        <v>63</v>
      </c>
      <c r="I1156" s="14" t="b">
        <v>1</v>
      </c>
      <c r="J1156" s="6">
        <v>0.14285714285714299</v>
      </c>
      <c r="K1156">
        <f t="shared" ref="K1156:K1219" si="90">H1156/$H$1</f>
        <v>1.2300843486410496E-4</v>
      </c>
      <c r="L1156">
        <f t="shared" ref="L1156:L1219" si="91">SQRT(K1156)</f>
        <v>1.1090916772932027E-2</v>
      </c>
      <c r="M1156">
        <f t="shared" ref="M1156:M1219" si="92">J1156*L1156</f>
        <v>1.5844166818474339E-3</v>
      </c>
      <c r="N1156">
        <f t="shared" ref="N1156:N1219" si="93">L1156</f>
        <v>1.1090916772932027E-2</v>
      </c>
      <c r="O1156">
        <f t="shared" ref="O1156:O1219" si="94">E1156*L1156</f>
        <v>0.1663637515939804</v>
      </c>
      <c r="Q1156" s="7">
        <v>1130</v>
      </c>
      <c r="R1156" s="7">
        <v>1.766859647934084E-3</v>
      </c>
      <c r="S1156" s="7">
        <v>6.0353013825173267E-4</v>
      </c>
      <c r="U1156" s="7">
        <v>24.753451676528599</v>
      </c>
      <c r="V1156" s="7">
        <v>5.6174545284853384E-4</v>
      </c>
    </row>
    <row r="1157" spans="1:22" x14ac:dyDescent="0.35">
      <c r="A1157" s="3">
        <v>2014</v>
      </c>
      <c r="B1157" s="13" t="s">
        <v>58</v>
      </c>
      <c r="C1157" s="13" t="s">
        <v>228</v>
      </c>
      <c r="D1157" s="13">
        <v>2002</v>
      </c>
      <c r="E1157" s="17">
        <v>12</v>
      </c>
      <c r="F1157" s="13">
        <v>54</v>
      </c>
      <c r="G1157" s="13">
        <v>9</v>
      </c>
      <c r="H1157" s="13">
        <v>63</v>
      </c>
      <c r="I1157" s="13" t="b">
        <v>1</v>
      </c>
      <c r="J1157" s="4">
        <v>0.14285714285714299</v>
      </c>
      <c r="K1157">
        <f t="shared" si="90"/>
        <v>1.2300843486410496E-4</v>
      </c>
      <c r="L1157">
        <f t="shared" si="91"/>
        <v>1.1090916772932027E-2</v>
      </c>
      <c r="M1157">
        <f t="shared" si="92"/>
        <v>1.5844166818474339E-3</v>
      </c>
      <c r="N1157">
        <f t="shared" si="93"/>
        <v>1.1090916772932027E-2</v>
      </c>
      <c r="O1157">
        <f t="shared" si="94"/>
        <v>0.13309100127518431</v>
      </c>
      <c r="Q1157" s="7">
        <v>1131</v>
      </c>
      <c r="R1157" s="7">
        <v>1.8537039168387392E-3</v>
      </c>
      <c r="S1157" s="7">
        <v>6.3156928539525518E-4</v>
      </c>
      <c r="U1157" s="7">
        <v>24.77536708305939</v>
      </c>
      <c r="V1157" s="7">
        <v>5.6460422679640925E-4</v>
      </c>
    </row>
    <row r="1158" spans="1:22" x14ac:dyDescent="0.35">
      <c r="A1158" s="3">
        <v>2015</v>
      </c>
      <c r="B1158" s="13" t="s">
        <v>92</v>
      </c>
      <c r="C1158" s="13" t="s">
        <v>167</v>
      </c>
      <c r="D1158" s="13">
        <v>2005</v>
      </c>
      <c r="E1158" s="14">
        <v>10</v>
      </c>
      <c r="F1158" s="13">
        <v>54</v>
      </c>
      <c r="G1158" s="13">
        <v>9</v>
      </c>
      <c r="H1158" s="13">
        <v>63</v>
      </c>
      <c r="I1158" s="13" t="b">
        <v>1</v>
      </c>
      <c r="J1158" s="4">
        <v>0.14285714285714299</v>
      </c>
      <c r="K1158">
        <f t="shared" si="90"/>
        <v>1.2300843486410496E-4</v>
      </c>
      <c r="L1158">
        <f t="shared" si="91"/>
        <v>1.1090916772932027E-2</v>
      </c>
      <c r="M1158">
        <f t="shared" si="92"/>
        <v>1.5844166818474339E-3</v>
      </c>
      <c r="N1158">
        <f t="shared" si="93"/>
        <v>1.1090916772932027E-2</v>
      </c>
      <c r="O1158">
        <f t="shared" si="94"/>
        <v>0.11090916772932027</v>
      </c>
      <c r="Q1158" s="7">
        <v>1132</v>
      </c>
      <c r="R1158" s="7">
        <v>2.5321952758303868E-3</v>
      </c>
      <c r="S1158" s="7">
        <v>1.1607652504199957E-4</v>
      </c>
      <c r="U1158" s="7">
        <v>24.797282489590181</v>
      </c>
      <c r="V1158" s="7">
        <v>5.6524545837932563E-4</v>
      </c>
    </row>
    <row r="1159" spans="1:22" x14ac:dyDescent="0.35">
      <c r="A1159" s="24">
        <v>2015</v>
      </c>
      <c r="B1159" s="17" t="s">
        <v>33</v>
      </c>
      <c r="C1159" s="17" t="s">
        <v>235</v>
      </c>
      <c r="D1159" s="17">
        <v>2000</v>
      </c>
      <c r="E1159" s="17">
        <v>15</v>
      </c>
      <c r="F1159" s="17">
        <v>54</v>
      </c>
      <c r="G1159" s="17">
        <v>9</v>
      </c>
      <c r="H1159" s="17">
        <v>63</v>
      </c>
      <c r="I1159" s="17" t="b">
        <v>1</v>
      </c>
      <c r="J1159" s="25">
        <v>0.14285714285714299</v>
      </c>
      <c r="K1159">
        <f t="shared" si="90"/>
        <v>1.2300843486410496E-4</v>
      </c>
      <c r="L1159">
        <f t="shared" si="91"/>
        <v>1.1090916772932027E-2</v>
      </c>
      <c r="M1159">
        <f t="shared" si="92"/>
        <v>1.5844166818474339E-3</v>
      </c>
      <c r="N1159">
        <f t="shared" si="93"/>
        <v>1.1090916772932027E-2</v>
      </c>
      <c r="O1159">
        <f t="shared" si="94"/>
        <v>0.1663637515939804</v>
      </c>
      <c r="Q1159" s="7">
        <v>1133</v>
      </c>
      <c r="R1159" s="7">
        <v>2.8187884379712253E-3</v>
      </c>
      <c r="S1159" s="7">
        <v>4.8549525136258815E-4</v>
      </c>
      <c r="U1159" s="7">
        <v>24.819197896120972</v>
      </c>
      <c r="V1159" s="7">
        <v>5.6524545837932563E-4</v>
      </c>
    </row>
    <row r="1160" spans="1:22" x14ac:dyDescent="0.35">
      <c r="A1160" s="3">
        <v>2013</v>
      </c>
      <c r="B1160" s="13" t="s">
        <v>24</v>
      </c>
      <c r="C1160" s="13" t="s">
        <v>331</v>
      </c>
      <c r="D1160" s="13">
        <v>2004</v>
      </c>
      <c r="E1160" s="14">
        <v>9</v>
      </c>
      <c r="F1160" s="13">
        <v>48</v>
      </c>
      <c r="G1160" s="13">
        <v>8</v>
      </c>
      <c r="H1160" s="13">
        <v>56</v>
      </c>
      <c r="I1160" s="13" t="b">
        <v>1</v>
      </c>
      <c r="J1160" s="4">
        <v>0.14285714285714299</v>
      </c>
      <c r="K1160">
        <f t="shared" si="90"/>
        <v>1.0934083099031552E-4</v>
      </c>
      <c r="L1160">
        <f t="shared" si="91"/>
        <v>1.0456616612954476E-2</v>
      </c>
      <c r="M1160">
        <f t="shared" si="92"/>
        <v>1.4938023732792122E-3</v>
      </c>
      <c r="N1160">
        <f t="shared" si="93"/>
        <v>1.0456616612954476E-2</v>
      </c>
      <c r="O1160">
        <f t="shared" si="94"/>
        <v>9.4109549516590285E-2</v>
      </c>
      <c r="Q1160" s="7">
        <v>1134</v>
      </c>
      <c r="R1160" s="7">
        <v>1.425543112829571E-3</v>
      </c>
      <c r="S1160" s="7">
        <v>1.2151513569161521E-3</v>
      </c>
      <c r="U1160" s="7">
        <v>24.841113302651763</v>
      </c>
      <c r="V1160" s="7">
        <v>5.6524545837932563E-4</v>
      </c>
    </row>
    <row r="1161" spans="1:22" x14ac:dyDescent="0.35">
      <c r="A1161" s="3">
        <v>2013</v>
      </c>
      <c r="B1161" s="13" t="s">
        <v>30</v>
      </c>
      <c r="C1161" s="13" t="s">
        <v>349</v>
      </c>
      <c r="D1161" s="13">
        <v>2004</v>
      </c>
      <c r="E1161" s="17">
        <v>9</v>
      </c>
      <c r="F1161" s="13">
        <v>48</v>
      </c>
      <c r="G1161" s="13">
        <v>8</v>
      </c>
      <c r="H1161" s="13">
        <v>56</v>
      </c>
      <c r="I1161" s="13" t="b">
        <v>1</v>
      </c>
      <c r="J1161" s="4">
        <v>0.14285714285714299</v>
      </c>
      <c r="K1161">
        <f t="shared" si="90"/>
        <v>1.0934083099031552E-4</v>
      </c>
      <c r="L1161">
        <f t="shared" si="91"/>
        <v>1.0456616612954476E-2</v>
      </c>
      <c r="M1161">
        <f t="shared" si="92"/>
        <v>1.4938023732792122E-3</v>
      </c>
      <c r="N1161">
        <f t="shared" si="93"/>
        <v>1.0456616612954476E-2</v>
      </c>
      <c r="O1161">
        <f t="shared" si="94"/>
        <v>9.4109549516590285E-2</v>
      </c>
      <c r="Q1161" s="7">
        <v>1135</v>
      </c>
      <c r="R1161" s="7">
        <v>2.9046997665157794E-3</v>
      </c>
      <c r="S1161" s="7">
        <v>-4.2750877496099604E-4</v>
      </c>
      <c r="U1161" s="7">
        <v>24.863028709182554</v>
      </c>
      <c r="V1161" s="7">
        <v>5.6524545837932563E-4</v>
      </c>
    </row>
    <row r="1162" spans="1:22" x14ac:dyDescent="0.35">
      <c r="A1162" s="3">
        <v>2015</v>
      </c>
      <c r="B1162" s="13" t="s">
        <v>269</v>
      </c>
      <c r="C1162" s="13" t="s">
        <v>270</v>
      </c>
      <c r="D1162" s="13">
        <v>2000</v>
      </c>
      <c r="E1162" s="14">
        <v>15</v>
      </c>
      <c r="F1162" s="13">
        <v>48</v>
      </c>
      <c r="G1162" s="13">
        <v>8</v>
      </c>
      <c r="H1162" s="13">
        <v>56</v>
      </c>
      <c r="I1162" s="13" t="b">
        <v>1</v>
      </c>
      <c r="J1162" s="4">
        <v>0.14285714285714299</v>
      </c>
      <c r="K1162">
        <f t="shared" si="90"/>
        <v>1.0934083099031552E-4</v>
      </c>
      <c r="L1162">
        <f t="shared" si="91"/>
        <v>1.0456616612954476E-2</v>
      </c>
      <c r="M1162">
        <f t="shared" si="92"/>
        <v>1.4938023732792122E-3</v>
      </c>
      <c r="N1162">
        <f t="shared" si="93"/>
        <v>1.0456616612954476E-2</v>
      </c>
      <c r="O1162">
        <f t="shared" si="94"/>
        <v>0.15684924919431714</v>
      </c>
      <c r="Q1162" s="7">
        <v>1136</v>
      </c>
      <c r="R1162" s="7">
        <v>8.1480404655435881E-4</v>
      </c>
      <c r="S1162" s="7">
        <v>1.6623869450004246E-3</v>
      </c>
      <c r="U1162" s="7">
        <v>24.884944115713346</v>
      </c>
      <c r="V1162" s="7">
        <v>5.6524545837932563E-4</v>
      </c>
    </row>
    <row r="1163" spans="1:22" x14ac:dyDescent="0.35">
      <c r="A1163" s="24">
        <v>2015</v>
      </c>
      <c r="B1163" s="17" t="s">
        <v>58</v>
      </c>
      <c r="C1163" s="17" t="s">
        <v>142</v>
      </c>
      <c r="D1163" s="17">
        <v>2004</v>
      </c>
      <c r="E1163" s="17">
        <v>11</v>
      </c>
      <c r="F1163" s="17">
        <v>109</v>
      </c>
      <c r="G1163" s="17">
        <v>18</v>
      </c>
      <c r="H1163" s="17">
        <v>127</v>
      </c>
      <c r="I1163" s="17" t="b">
        <v>1</v>
      </c>
      <c r="J1163" s="25">
        <v>0.14173228346456701</v>
      </c>
      <c r="K1163">
        <f t="shared" si="90"/>
        <v>2.4796938456732271E-4</v>
      </c>
      <c r="L1163">
        <f t="shared" si="91"/>
        <v>1.5747043677062776E-2</v>
      </c>
      <c r="M1163">
        <f t="shared" si="92"/>
        <v>2.231864458166379E-3</v>
      </c>
      <c r="N1163">
        <f t="shared" si="93"/>
        <v>1.5747043677062776E-2</v>
      </c>
      <c r="O1163">
        <f t="shared" si="94"/>
        <v>0.17321748044769053</v>
      </c>
      <c r="Q1163" s="7">
        <v>1137</v>
      </c>
      <c r="R1163" s="7">
        <v>1.0513011295374443E-3</v>
      </c>
      <c r="S1163" s="7">
        <v>1.3689353294347663E-3</v>
      </c>
      <c r="U1163" s="7">
        <v>24.906859522244137</v>
      </c>
      <c r="V1163" s="7">
        <v>5.6524545837932563E-4</v>
      </c>
    </row>
    <row r="1164" spans="1:22" x14ac:dyDescent="0.35">
      <c r="A1164" s="3">
        <v>2017</v>
      </c>
      <c r="B1164" s="13" t="s">
        <v>67</v>
      </c>
      <c r="C1164" s="13" t="s">
        <v>77</v>
      </c>
      <c r="D1164" s="13">
        <v>2005</v>
      </c>
      <c r="E1164" s="14">
        <v>12</v>
      </c>
      <c r="F1164" s="13">
        <v>103</v>
      </c>
      <c r="G1164" s="13">
        <v>17</v>
      </c>
      <c r="H1164" s="13">
        <v>120</v>
      </c>
      <c r="I1164" s="13" t="b">
        <v>1</v>
      </c>
      <c r="J1164" s="4">
        <v>0.141666666666667</v>
      </c>
      <c r="K1164">
        <f t="shared" si="90"/>
        <v>2.3430178069353328E-4</v>
      </c>
      <c r="L1164">
        <f t="shared" si="91"/>
        <v>1.5306919373065674E-2</v>
      </c>
      <c r="M1164">
        <f t="shared" si="92"/>
        <v>2.1684802445176422E-3</v>
      </c>
      <c r="N1164">
        <f t="shared" si="93"/>
        <v>1.5306919373065674E-2</v>
      </c>
      <c r="O1164">
        <f t="shared" si="94"/>
        <v>0.18368303247678808</v>
      </c>
      <c r="Q1164" s="7">
        <v>1138</v>
      </c>
      <c r="R1164" s="7">
        <v>1.4855325085668977E-3</v>
      </c>
      <c r="S1164" s="7">
        <v>8.1657155831076815E-4</v>
      </c>
      <c r="U1164" s="7">
        <v>24.928774928774928</v>
      </c>
      <c r="V1164" s="7">
        <v>5.6524545837932563E-4</v>
      </c>
    </row>
    <row r="1165" spans="1:22" x14ac:dyDescent="0.35">
      <c r="A1165" s="24">
        <v>2016</v>
      </c>
      <c r="B1165" s="17" t="s">
        <v>52</v>
      </c>
      <c r="C1165" s="17" t="s">
        <v>165</v>
      </c>
      <c r="D1165" s="17">
        <v>2002</v>
      </c>
      <c r="E1165" s="17">
        <v>14</v>
      </c>
      <c r="F1165" s="17">
        <v>91</v>
      </c>
      <c r="G1165" s="17">
        <v>15</v>
      </c>
      <c r="H1165" s="17">
        <v>106</v>
      </c>
      <c r="I1165" s="17" t="b">
        <v>1</v>
      </c>
      <c r="J1165" s="25">
        <v>0.14150943396226401</v>
      </c>
      <c r="K1165">
        <f t="shared" si="90"/>
        <v>2.0696657294595438E-4</v>
      </c>
      <c r="L1165">
        <f t="shared" si="91"/>
        <v>1.4386332852605432E-2</v>
      </c>
      <c r="M1165">
        <f t="shared" si="92"/>
        <v>2.0358018187649177E-3</v>
      </c>
      <c r="N1165">
        <f t="shared" si="93"/>
        <v>1.4386332852605432E-2</v>
      </c>
      <c r="O1165">
        <f t="shared" si="94"/>
        <v>0.20140865993647605</v>
      </c>
      <c r="Q1165" s="7">
        <v>1139</v>
      </c>
      <c r="R1165" s="7">
        <v>1.9185066194686742E-3</v>
      </c>
      <c r="S1165" s="7">
        <v>3.2219694045014426E-4</v>
      </c>
      <c r="U1165" s="7">
        <v>24.950690335305719</v>
      </c>
      <c r="V1165" s="7">
        <v>5.6524545837932563E-4</v>
      </c>
    </row>
    <row r="1166" spans="1:22" x14ac:dyDescent="0.35">
      <c r="A1166" s="3">
        <v>2014</v>
      </c>
      <c r="B1166" s="13" t="s">
        <v>42</v>
      </c>
      <c r="C1166" s="13" t="s">
        <v>43</v>
      </c>
      <c r="D1166" s="13">
        <v>2002</v>
      </c>
      <c r="E1166" s="14">
        <v>12</v>
      </c>
      <c r="F1166" s="13">
        <v>267</v>
      </c>
      <c r="G1166" s="13">
        <v>44</v>
      </c>
      <c r="H1166" s="13">
        <v>311</v>
      </c>
      <c r="I1166" s="13" t="b">
        <v>1</v>
      </c>
      <c r="J1166" s="4">
        <v>0.14147909967845701</v>
      </c>
      <c r="K1166">
        <f t="shared" si="90"/>
        <v>6.0723211496407372E-4</v>
      </c>
      <c r="L1166">
        <f t="shared" si="91"/>
        <v>2.4642080167146477E-2</v>
      </c>
      <c r="M1166">
        <f t="shared" si="92"/>
        <v>3.4863393162522451E-3</v>
      </c>
      <c r="N1166">
        <f t="shared" si="93"/>
        <v>2.4642080167146477E-2</v>
      </c>
      <c r="O1166">
        <f t="shared" si="94"/>
        <v>0.29570496200575774</v>
      </c>
      <c r="Q1166" s="7">
        <v>1140</v>
      </c>
      <c r="R1166" s="7">
        <v>2.1548043451760047E-3</v>
      </c>
      <c r="S1166" s="7">
        <v>8.5899214742813767E-5</v>
      </c>
      <c r="U1166" s="7">
        <v>24.97260574183651</v>
      </c>
      <c r="V1166" s="7">
        <v>5.6524545837932563E-4</v>
      </c>
    </row>
    <row r="1167" spans="1:22" x14ac:dyDescent="0.35">
      <c r="A1167" s="3">
        <v>2015</v>
      </c>
      <c r="B1167" s="13" t="s">
        <v>98</v>
      </c>
      <c r="C1167" s="13" t="s">
        <v>41</v>
      </c>
      <c r="D1167" s="13">
        <v>2004</v>
      </c>
      <c r="E1167" s="17">
        <v>11</v>
      </c>
      <c r="F1167" s="13">
        <v>85</v>
      </c>
      <c r="G1167" s="13">
        <v>14</v>
      </c>
      <c r="H1167" s="13">
        <v>99</v>
      </c>
      <c r="I1167" s="13" t="b">
        <v>1</v>
      </c>
      <c r="J1167" s="4">
        <v>0.14141414141414099</v>
      </c>
      <c r="K1167">
        <f t="shared" si="90"/>
        <v>1.9329896907216494E-4</v>
      </c>
      <c r="L1167">
        <f t="shared" si="91"/>
        <v>1.3903199958001213E-2</v>
      </c>
      <c r="M1167">
        <f t="shared" si="92"/>
        <v>1.9661090849698625E-3</v>
      </c>
      <c r="N1167">
        <f t="shared" si="93"/>
        <v>1.3903199958001213E-2</v>
      </c>
      <c r="O1167">
        <f t="shared" si="94"/>
        <v>0.15293519953801335</v>
      </c>
      <c r="Q1167" s="7">
        <v>1141</v>
      </c>
      <c r="R1167" s="7">
        <v>1.8087853871701053E-3</v>
      </c>
      <c r="S1167" s="7">
        <v>3.0377018862647303E-4</v>
      </c>
      <c r="U1167" s="7">
        <v>24.994521148367301</v>
      </c>
      <c r="V1167" s="7">
        <v>5.6524545837932563E-4</v>
      </c>
    </row>
    <row r="1168" spans="1:22" x14ac:dyDescent="0.35">
      <c r="A1168" s="3">
        <v>2015</v>
      </c>
      <c r="B1168" s="13" t="s">
        <v>33</v>
      </c>
      <c r="C1168" s="13" t="s">
        <v>34</v>
      </c>
      <c r="D1168" s="13">
        <v>2004</v>
      </c>
      <c r="E1168" s="14">
        <v>11</v>
      </c>
      <c r="F1168" s="13">
        <v>85</v>
      </c>
      <c r="G1168" s="13">
        <v>14</v>
      </c>
      <c r="H1168" s="13">
        <v>99</v>
      </c>
      <c r="I1168" s="13" t="b">
        <v>1</v>
      </c>
      <c r="J1168" s="4">
        <v>0.14141414141414099</v>
      </c>
      <c r="K1168">
        <f t="shared" si="90"/>
        <v>1.9329896907216494E-4</v>
      </c>
      <c r="L1168">
        <f t="shared" si="91"/>
        <v>1.3903199958001213E-2</v>
      </c>
      <c r="M1168">
        <f t="shared" si="92"/>
        <v>1.9661090849698625E-3</v>
      </c>
      <c r="N1168">
        <f t="shared" si="93"/>
        <v>1.3903199958001213E-2</v>
      </c>
      <c r="O1168">
        <f t="shared" si="94"/>
        <v>0.15293519953801335</v>
      </c>
      <c r="Q1168" s="7">
        <v>1142</v>
      </c>
      <c r="R1168" s="7">
        <v>1.4835687953845299E-3</v>
      </c>
      <c r="S1168" s="7">
        <v>4.9254599840290619E-4</v>
      </c>
      <c r="U1168" s="7">
        <v>25.016436554898092</v>
      </c>
      <c r="V1168" s="7">
        <v>5.6524545837932563E-4</v>
      </c>
    </row>
    <row r="1169" spans="1:22" x14ac:dyDescent="0.35">
      <c r="A1169" s="3">
        <v>2016</v>
      </c>
      <c r="B1169" s="13" t="s">
        <v>24</v>
      </c>
      <c r="C1169" s="13" t="s">
        <v>199</v>
      </c>
      <c r="D1169" s="13">
        <v>2002</v>
      </c>
      <c r="E1169" s="17">
        <v>14</v>
      </c>
      <c r="F1169" s="13">
        <v>79</v>
      </c>
      <c r="G1169" s="13">
        <v>13</v>
      </c>
      <c r="H1169" s="13">
        <v>92</v>
      </c>
      <c r="I1169" s="13" t="b">
        <v>1</v>
      </c>
      <c r="J1169" s="4">
        <v>0.141304347826087</v>
      </c>
      <c r="K1169">
        <f t="shared" si="90"/>
        <v>1.796313651983755E-4</v>
      </c>
      <c r="L1169">
        <f t="shared" si="91"/>
        <v>1.3402662616001922E-2</v>
      </c>
      <c r="M1169">
        <f t="shared" si="92"/>
        <v>1.8938545000872287E-3</v>
      </c>
      <c r="N1169">
        <f t="shared" si="93"/>
        <v>1.3402662616001922E-2</v>
      </c>
      <c r="O1169">
        <f t="shared" si="94"/>
        <v>0.18763727662402691</v>
      </c>
      <c r="Q1169" s="7">
        <v>1143</v>
      </c>
      <c r="R1169" s="7">
        <v>1.6919638012484466E-3</v>
      </c>
      <c r="S1169" s="7">
        <v>2.8415099253898952E-4</v>
      </c>
      <c r="U1169" s="7">
        <v>25.038351961428884</v>
      </c>
      <c r="V1169" s="7">
        <v>5.6524545837932563E-4</v>
      </c>
    </row>
    <row r="1170" spans="1:22" x14ac:dyDescent="0.35">
      <c r="A1170" s="5">
        <v>2013</v>
      </c>
      <c r="B1170" s="14" t="s">
        <v>52</v>
      </c>
      <c r="C1170" s="14" t="s">
        <v>90</v>
      </c>
      <c r="D1170" s="14">
        <v>2005</v>
      </c>
      <c r="E1170" s="14">
        <v>8</v>
      </c>
      <c r="F1170" s="14">
        <v>146</v>
      </c>
      <c r="G1170" s="14">
        <v>24</v>
      </c>
      <c r="H1170" s="14">
        <v>170</v>
      </c>
      <c r="I1170" s="14" t="b">
        <v>1</v>
      </c>
      <c r="J1170" s="6">
        <v>0.14117647058823499</v>
      </c>
      <c r="K1170">
        <f t="shared" si="90"/>
        <v>3.3192752264917213E-4</v>
      </c>
      <c r="L1170">
        <f t="shared" si="91"/>
        <v>1.8218878194037419E-2</v>
      </c>
      <c r="M1170">
        <f t="shared" si="92"/>
        <v>2.5720769215111594E-3</v>
      </c>
      <c r="N1170">
        <f t="shared" si="93"/>
        <v>1.8218878194037419E-2</v>
      </c>
      <c r="O1170">
        <f t="shared" si="94"/>
        <v>0.14575102555229935</v>
      </c>
      <c r="Q1170" s="7">
        <v>1144</v>
      </c>
      <c r="R1170" s="7">
        <v>1.027973757738313E-3</v>
      </c>
      <c r="S1170" s="7">
        <v>8.7625810496216611E-4</v>
      </c>
      <c r="U1170" s="7">
        <v>25.060267367959675</v>
      </c>
      <c r="V1170" s="7">
        <v>5.6524545837932563E-4</v>
      </c>
    </row>
    <row r="1171" spans="1:22" x14ac:dyDescent="0.35">
      <c r="A1171" s="3">
        <v>2014</v>
      </c>
      <c r="B1171" s="13" t="s">
        <v>52</v>
      </c>
      <c r="C1171" s="13" t="s">
        <v>90</v>
      </c>
      <c r="D1171" s="13">
        <v>2006</v>
      </c>
      <c r="E1171" s="17">
        <v>8</v>
      </c>
      <c r="F1171" s="13">
        <v>146</v>
      </c>
      <c r="G1171" s="13">
        <v>24</v>
      </c>
      <c r="H1171" s="13">
        <v>170</v>
      </c>
      <c r="I1171" s="13" t="b">
        <v>1</v>
      </c>
      <c r="J1171" s="4">
        <v>0.14117647058823499</v>
      </c>
      <c r="K1171">
        <f t="shared" si="90"/>
        <v>3.3192752264917213E-4</v>
      </c>
      <c r="L1171">
        <f t="shared" si="91"/>
        <v>1.8218878194037419E-2</v>
      </c>
      <c r="M1171">
        <f t="shared" si="92"/>
        <v>2.5720769215111594E-3</v>
      </c>
      <c r="N1171">
        <f t="shared" si="93"/>
        <v>1.8218878194037419E-2</v>
      </c>
      <c r="O1171">
        <f t="shared" si="94"/>
        <v>0.14575102555229935</v>
      </c>
      <c r="Q1171" s="7">
        <v>1145</v>
      </c>
      <c r="R1171" s="7">
        <v>1.8312315673378286E-3</v>
      </c>
      <c r="S1171" s="7">
        <v>7.3000295362650501E-5</v>
      </c>
      <c r="U1171" s="7">
        <v>25.082182774490466</v>
      </c>
      <c r="V1171" s="7">
        <v>5.6524545837932563E-4</v>
      </c>
    </row>
    <row r="1172" spans="1:22" x14ac:dyDescent="0.35">
      <c r="A1172" s="5">
        <v>2015</v>
      </c>
      <c r="B1172" s="14" t="s">
        <v>52</v>
      </c>
      <c r="C1172" s="14" t="s">
        <v>74</v>
      </c>
      <c r="D1172" s="14">
        <v>2000</v>
      </c>
      <c r="E1172" s="14">
        <v>15</v>
      </c>
      <c r="F1172" s="14">
        <v>73</v>
      </c>
      <c r="G1172" s="14">
        <v>12</v>
      </c>
      <c r="H1172" s="14">
        <v>85</v>
      </c>
      <c r="I1172" s="14" t="b">
        <v>1</v>
      </c>
      <c r="J1172" s="6">
        <v>0.14117647058823499</v>
      </c>
      <c r="K1172">
        <f t="shared" si="90"/>
        <v>1.6596376132458607E-4</v>
      </c>
      <c r="L1172">
        <f t="shared" si="91"/>
        <v>1.2882692316615579E-2</v>
      </c>
      <c r="M1172">
        <f t="shared" si="92"/>
        <v>1.8187330329339601E-3</v>
      </c>
      <c r="N1172">
        <f t="shared" si="93"/>
        <v>1.2882692316615579E-2</v>
      </c>
      <c r="O1172">
        <f t="shared" si="94"/>
        <v>0.19324038474923369</v>
      </c>
      <c r="Q1172" s="7">
        <v>1146</v>
      </c>
      <c r="R1172" s="7">
        <v>1.7593903804044152E-3</v>
      </c>
      <c r="S1172" s="7">
        <v>7.0136415141883917E-5</v>
      </c>
      <c r="U1172" s="7">
        <v>25.104098181021257</v>
      </c>
      <c r="V1172" s="7">
        <v>5.6524545837932563E-4</v>
      </c>
    </row>
    <row r="1173" spans="1:22" x14ac:dyDescent="0.35">
      <c r="A1173" s="24">
        <v>2016</v>
      </c>
      <c r="B1173" s="17" t="s">
        <v>24</v>
      </c>
      <c r="C1173" s="17" t="s">
        <v>155</v>
      </c>
      <c r="D1173" s="17">
        <v>2003</v>
      </c>
      <c r="E1173" s="17">
        <v>13</v>
      </c>
      <c r="F1173" s="17">
        <v>67</v>
      </c>
      <c r="G1173" s="17">
        <v>11</v>
      </c>
      <c r="H1173" s="17">
        <v>78</v>
      </c>
      <c r="I1173" s="17" t="b">
        <v>1</v>
      </c>
      <c r="J1173" s="25">
        <v>0.141025641025641</v>
      </c>
      <c r="K1173">
        <f t="shared" si="90"/>
        <v>1.5229615745079663E-4</v>
      </c>
      <c r="L1173">
        <f t="shared" si="91"/>
        <v>1.2340832931807991E-2</v>
      </c>
      <c r="M1173">
        <f t="shared" si="92"/>
        <v>1.7403738749985625E-3</v>
      </c>
      <c r="N1173">
        <f t="shared" si="93"/>
        <v>1.2340832931807991E-2</v>
      </c>
      <c r="O1173">
        <f t="shared" si="94"/>
        <v>0.1604308281135039</v>
      </c>
      <c r="Q1173" s="7">
        <v>1147</v>
      </c>
      <c r="R1173" s="7">
        <v>1.5664540952833822E-3</v>
      </c>
      <c r="S1173" s="7">
        <v>2.6307270026291693E-4</v>
      </c>
      <c r="U1173" s="7">
        <v>25.126013587552048</v>
      </c>
      <c r="V1173" s="7">
        <v>5.6524545837932563E-4</v>
      </c>
    </row>
    <row r="1174" spans="1:22" x14ac:dyDescent="0.35">
      <c r="A1174" s="3">
        <v>2017</v>
      </c>
      <c r="B1174" s="13" t="s">
        <v>24</v>
      </c>
      <c r="C1174" s="13" t="s">
        <v>41</v>
      </c>
      <c r="D1174" s="13">
        <v>2003</v>
      </c>
      <c r="E1174" s="14">
        <v>14</v>
      </c>
      <c r="F1174" s="13">
        <v>262</v>
      </c>
      <c r="G1174" s="13">
        <v>43</v>
      </c>
      <c r="H1174" s="13">
        <v>305</v>
      </c>
      <c r="I1174" s="13" t="b">
        <v>1</v>
      </c>
      <c r="J1174" s="4">
        <v>0.14098360655737699</v>
      </c>
      <c r="K1174">
        <f t="shared" si="90"/>
        <v>5.9551702592939703E-4</v>
      </c>
      <c r="L1174">
        <f t="shared" si="91"/>
        <v>2.4403217532313174E-2</v>
      </c>
      <c r="M1174">
        <f t="shared" si="92"/>
        <v>3.4404536193097246E-3</v>
      </c>
      <c r="N1174">
        <f t="shared" si="93"/>
        <v>2.4403217532313174E-2</v>
      </c>
      <c r="O1174">
        <f t="shared" si="94"/>
        <v>0.34164504545238444</v>
      </c>
      <c r="Q1174" s="7">
        <v>1148</v>
      </c>
      <c r="R1174" s="7">
        <v>2.145262950646481E-3</v>
      </c>
      <c r="S1174" s="7">
        <v>-3.1573615510018188E-4</v>
      </c>
      <c r="U1174" s="7">
        <v>25.147928994082839</v>
      </c>
      <c r="V1174" s="7">
        <v>5.6756680473176206E-4</v>
      </c>
    </row>
    <row r="1175" spans="1:22" x14ac:dyDescent="0.35">
      <c r="A1175" s="3">
        <v>2013</v>
      </c>
      <c r="B1175" s="13" t="s">
        <v>30</v>
      </c>
      <c r="C1175" s="13" t="s">
        <v>47</v>
      </c>
      <c r="D1175" s="13">
        <v>2003</v>
      </c>
      <c r="E1175" s="17">
        <v>10</v>
      </c>
      <c r="F1175" s="13">
        <v>256</v>
      </c>
      <c r="G1175" s="13">
        <v>42</v>
      </c>
      <c r="H1175" s="13">
        <v>298</v>
      </c>
      <c r="I1175" s="13" t="b">
        <v>1</v>
      </c>
      <c r="J1175" s="4">
        <v>0.14093959731543601</v>
      </c>
      <c r="K1175">
        <f t="shared" si="90"/>
        <v>5.8184942205560765E-4</v>
      </c>
      <c r="L1175">
        <f t="shared" si="91"/>
        <v>2.4121555133440456E-2</v>
      </c>
      <c r="M1175">
        <f t="shared" si="92"/>
        <v>3.3996822671291862E-3</v>
      </c>
      <c r="N1175">
        <f t="shared" si="93"/>
        <v>2.4121555133440456E-2</v>
      </c>
      <c r="O1175">
        <f t="shared" si="94"/>
        <v>0.24121555133440456</v>
      </c>
      <c r="Q1175" s="7">
        <v>1149</v>
      </c>
      <c r="R1175" s="7">
        <v>5.7615346665682639E-4</v>
      </c>
      <c r="S1175" s="7">
        <v>1.1754850817657881E-3</v>
      </c>
      <c r="U1175" s="7">
        <v>25.169844400613631</v>
      </c>
      <c r="V1175" s="7">
        <v>5.7045520407138792E-4</v>
      </c>
    </row>
    <row r="1176" spans="1:22" x14ac:dyDescent="0.35">
      <c r="A1176" s="5">
        <v>2015</v>
      </c>
      <c r="B1176" s="14" t="s">
        <v>52</v>
      </c>
      <c r="C1176" s="14" t="s">
        <v>202</v>
      </c>
      <c r="D1176" s="14">
        <v>2005</v>
      </c>
      <c r="E1176" s="14">
        <v>10</v>
      </c>
      <c r="F1176" s="14">
        <v>61</v>
      </c>
      <c r="G1176" s="14">
        <v>10</v>
      </c>
      <c r="H1176" s="14">
        <v>71</v>
      </c>
      <c r="I1176" s="14" t="b">
        <v>1</v>
      </c>
      <c r="J1176" s="6">
        <v>0.140845070422535</v>
      </c>
      <c r="K1176">
        <f t="shared" si="90"/>
        <v>1.3862855357700719E-4</v>
      </c>
      <c r="L1176">
        <f t="shared" si="91"/>
        <v>1.1774062747285119E-2</v>
      </c>
      <c r="M1176">
        <f t="shared" si="92"/>
        <v>1.6583186968007185E-3</v>
      </c>
      <c r="N1176">
        <f t="shared" si="93"/>
        <v>1.1774062747285119E-2</v>
      </c>
      <c r="O1176">
        <f t="shared" si="94"/>
        <v>0.11774062747285119</v>
      </c>
      <c r="Q1176" s="7">
        <v>1150</v>
      </c>
      <c r="R1176" s="7">
        <v>2.0539329022142882E-3</v>
      </c>
      <c r="S1176" s="7">
        <v>-3.0229435379167352E-4</v>
      </c>
      <c r="U1176" s="7">
        <v>25.191759807144422</v>
      </c>
      <c r="V1176" s="7">
        <v>5.7045520407138792E-4</v>
      </c>
    </row>
    <row r="1177" spans="1:22" x14ac:dyDescent="0.35">
      <c r="A1177" s="24">
        <v>2016</v>
      </c>
      <c r="B1177" s="17" t="s">
        <v>52</v>
      </c>
      <c r="C1177" s="17" t="s">
        <v>202</v>
      </c>
      <c r="D1177" s="17">
        <v>2005</v>
      </c>
      <c r="E1177" s="17">
        <v>11</v>
      </c>
      <c r="F1177" s="17">
        <v>61</v>
      </c>
      <c r="G1177" s="17">
        <v>10</v>
      </c>
      <c r="H1177" s="17">
        <v>71</v>
      </c>
      <c r="I1177" s="17" t="b">
        <v>1</v>
      </c>
      <c r="J1177" s="25">
        <v>0.140845070422535</v>
      </c>
      <c r="K1177">
        <f t="shared" si="90"/>
        <v>1.3862855357700719E-4</v>
      </c>
      <c r="L1177">
        <f t="shared" si="91"/>
        <v>1.1774062747285119E-2</v>
      </c>
      <c r="M1177">
        <f t="shared" si="92"/>
        <v>1.6583186968007185E-3</v>
      </c>
      <c r="N1177">
        <f t="shared" si="93"/>
        <v>1.1774062747285119E-2</v>
      </c>
      <c r="O1177">
        <f t="shared" si="94"/>
        <v>0.12951469022013631</v>
      </c>
      <c r="Q1177" s="7">
        <v>1151</v>
      </c>
      <c r="R1177" s="7">
        <v>1.6844880433249227E-3</v>
      </c>
      <c r="S1177" s="7">
        <v>6.7150505097691949E-5</v>
      </c>
      <c r="U1177" s="7">
        <v>25.213675213675213</v>
      </c>
      <c r="V1177" s="7">
        <v>5.7045520407138792E-4</v>
      </c>
    </row>
    <row r="1178" spans="1:22" x14ac:dyDescent="0.35">
      <c r="A1178" s="3">
        <v>2017</v>
      </c>
      <c r="B1178" s="13" t="s">
        <v>190</v>
      </c>
      <c r="C1178" s="13" t="s">
        <v>219</v>
      </c>
      <c r="D1178" s="13">
        <v>2006</v>
      </c>
      <c r="E1178" s="14">
        <v>11</v>
      </c>
      <c r="F1178" s="13">
        <v>61</v>
      </c>
      <c r="G1178" s="13">
        <v>10</v>
      </c>
      <c r="H1178" s="13">
        <v>71</v>
      </c>
      <c r="I1178" s="13" t="b">
        <v>1</v>
      </c>
      <c r="J1178" s="4">
        <v>0.140845070422535</v>
      </c>
      <c r="K1178">
        <f t="shared" si="90"/>
        <v>1.3862855357700719E-4</v>
      </c>
      <c r="L1178">
        <f t="shared" si="91"/>
        <v>1.1774062747285119E-2</v>
      </c>
      <c r="M1178">
        <f t="shared" si="92"/>
        <v>1.6583186968007185E-3</v>
      </c>
      <c r="N1178">
        <f t="shared" si="93"/>
        <v>1.1774062747285119E-2</v>
      </c>
      <c r="O1178">
        <f t="shared" si="94"/>
        <v>0.12951469022013631</v>
      </c>
      <c r="Q1178" s="7">
        <v>1152</v>
      </c>
      <c r="R1178" s="7">
        <v>1.6844880433249227E-3</v>
      </c>
      <c r="S1178" s="7">
        <v>6.7150505097691949E-5</v>
      </c>
      <c r="U1178" s="7">
        <v>25.235590620206004</v>
      </c>
      <c r="V1178" s="7">
        <v>5.70455204071389E-4</v>
      </c>
    </row>
    <row r="1179" spans="1:22" x14ac:dyDescent="0.35">
      <c r="A1179" s="3">
        <v>2013</v>
      </c>
      <c r="B1179" s="13" t="s">
        <v>67</v>
      </c>
      <c r="C1179" s="13" t="s">
        <v>77</v>
      </c>
      <c r="D1179" s="13">
        <v>2000</v>
      </c>
      <c r="E1179" s="17">
        <v>13</v>
      </c>
      <c r="F1179" s="13">
        <v>116</v>
      </c>
      <c r="G1179" s="13">
        <v>19</v>
      </c>
      <c r="H1179" s="13">
        <v>135</v>
      </c>
      <c r="I1179" s="13" t="b">
        <v>1</v>
      </c>
      <c r="J1179" s="4">
        <v>0.140740740740741</v>
      </c>
      <c r="K1179">
        <f t="shared" si="90"/>
        <v>2.6358950328022495E-4</v>
      </c>
      <c r="L1179">
        <f t="shared" si="91"/>
        <v>1.6235439731655713E-2</v>
      </c>
      <c r="M1179">
        <f t="shared" si="92"/>
        <v>2.2849878140848824E-3</v>
      </c>
      <c r="N1179">
        <f t="shared" si="93"/>
        <v>1.6235439731655713E-2</v>
      </c>
      <c r="O1179">
        <f t="shared" si="94"/>
        <v>0.21106071651152425</v>
      </c>
      <c r="Q1179" s="7">
        <v>1153</v>
      </c>
      <c r="R1179" s="7">
        <v>1.4299704054717586E-3</v>
      </c>
      <c r="S1179" s="7">
        <v>2.4015142032965831E-4</v>
      </c>
      <c r="U1179" s="7">
        <v>25.257506026736795</v>
      </c>
      <c r="V1179" s="7">
        <v>5.70455204071389E-4</v>
      </c>
    </row>
    <row r="1180" spans="1:22" x14ac:dyDescent="0.35">
      <c r="A1180" s="3">
        <v>2014</v>
      </c>
      <c r="B1180" s="13" t="s">
        <v>33</v>
      </c>
      <c r="C1180" s="13" t="s">
        <v>245</v>
      </c>
      <c r="D1180" s="13">
        <v>2003</v>
      </c>
      <c r="E1180" s="14">
        <v>11</v>
      </c>
      <c r="F1180" s="13">
        <v>55</v>
      </c>
      <c r="G1180" s="13">
        <v>9</v>
      </c>
      <c r="H1180" s="13">
        <v>64</v>
      </c>
      <c r="I1180" s="13" t="b">
        <v>1</v>
      </c>
      <c r="J1180" s="4">
        <v>0.140625</v>
      </c>
      <c r="K1180">
        <f t="shared" si="90"/>
        <v>1.2496094970321776E-4</v>
      </c>
      <c r="L1180">
        <f t="shared" si="91"/>
        <v>1.1178593368721207E-2</v>
      </c>
      <c r="M1180">
        <f t="shared" si="92"/>
        <v>1.5719896924764197E-3</v>
      </c>
      <c r="N1180">
        <f t="shared" si="93"/>
        <v>1.1178593368721207E-2</v>
      </c>
      <c r="O1180">
        <f t="shared" si="94"/>
        <v>0.12296452705593328</v>
      </c>
      <c r="Q1180" s="7">
        <v>1154</v>
      </c>
      <c r="R1180" s="7">
        <v>1.8578522130574151E-3</v>
      </c>
      <c r="S1180" s="7">
        <v>-2.7343553120998121E-4</v>
      </c>
      <c r="U1180" s="7">
        <v>25.279421433267583</v>
      </c>
      <c r="V1180" s="7">
        <v>5.70455204071389E-4</v>
      </c>
    </row>
    <row r="1181" spans="1:22" x14ac:dyDescent="0.35">
      <c r="A1181" s="24">
        <v>2016</v>
      </c>
      <c r="B1181" s="17" t="s">
        <v>118</v>
      </c>
      <c r="C1181" s="17" t="s">
        <v>119</v>
      </c>
      <c r="D1181" s="17">
        <v>2005</v>
      </c>
      <c r="E1181" s="17">
        <v>11</v>
      </c>
      <c r="F1181" s="17">
        <v>55</v>
      </c>
      <c r="G1181" s="17">
        <v>9</v>
      </c>
      <c r="H1181" s="17">
        <v>64</v>
      </c>
      <c r="I1181" s="17" t="b">
        <v>1</v>
      </c>
      <c r="J1181" s="25">
        <v>0.140625</v>
      </c>
      <c r="K1181">
        <f t="shared" si="90"/>
        <v>1.2496094970321776E-4</v>
      </c>
      <c r="L1181">
        <f t="shared" si="91"/>
        <v>1.1178593368721207E-2</v>
      </c>
      <c r="M1181">
        <f t="shared" si="92"/>
        <v>1.5719896924764197E-3</v>
      </c>
      <c r="N1181">
        <f t="shared" si="93"/>
        <v>1.1178593368721207E-2</v>
      </c>
      <c r="O1181">
        <f t="shared" si="94"/>
        <v>0.12296452705593328</v>
      </c>
      <c r="Q1181" s="7">
        <v>1155</v>
      </c>
      <c r="R1181" s="7">
        <v>1.3565890403775785E-3</v>
      </c>
      <c r="S1181" s="7">
        <v>2.2782764146985542E-4</v>
      </c>
      <c r="U1181" s="7">
        <v>25.301336839798374</v>
      </c>
      <c r="V1181" s="7">
        <v>5.70455204071389E-4</v>
      </c>
    </row>
    <row r="1182" spans="1:22" x14ac:dyDescent="0.35">
      <c r="A1182" s="5">
        <v>2016</v>
      </c>
      <c r="B1182" s="14" t="s">
        <v>58</v>
      </c>
      <c r="C1182" s="14" t="s">
        <v>76</v>
      </c>
      <c r="D1182" s="14">
        <v>2007</v>
      </c>
      <c r="E1182" s="14">
        <v>9</v>
      </c>
      <c r="F1182" s="14">
        <v>55</v>
      </c>
      <c r="G1182" s="14">
        <v>9</v>
      </c>
      <c r="H1182" s="14">
        <v>64</v>
      </c>
      <c r="I1182" s="14" t="b">
        <v>1</v>
      </c>
      <c r="J1182" s="6">
        <v>0.140625</v>
      </c>
      <c r="K1182">
        <f t="shared" si="90"/>
        <v>1.2496094970321776E-4</v>
      </c>
      <c r="L1182">
        <f t="shared" si="91"/>
        <v>1.1178593368721207E-2</v>
      </c>
      <c r="M1182">
        <f t="shared" si="92"/>
        <v>1.5719896924764197E-3</v>
      </c>
      <c r="N1182">
        <f t="shared" si="93"/>
        <v>1.1178593368721207E-2</v>
      </c>
      <c r="O1182">
        <f t="shared" si="94"/>
        <v>0.10060734031849086</v>
      </c>
      <c r="Q1182" s="7">
        <v>1156</v>
      </c>
      <c r="R1182" s="7">
        <v>1.0224135919243548E-3</v>
      </c>
      <c r="S1182" s="7">
        <v>5.6200308992307912E-4</v>
      </c>
      <c r="U1182" s="7">
        <v>25.323252246329165</v>
      </c>
      <c r="V1182" s="7">
        <v>5.70455204071389E-4</v>
      </c>
    </row>
    <row r="1183" spans="1:22" x14ac:dyDescent="0.35">
      <c r="A1183" s="24">
        <v>2017</v>
      </c>
      <c r="B1183" s="17" t="s">
        <v>24</v>
      </c>
      <c r="C1183" s="17" t="s">
        <v>199</v>
      </c>
      <c r="D1183" s="17">
        <v>2003</v>
      </c>
      <c r="E1183" s="17">
        <v>14</v>
      </c>
      <c r="F1183" s="17">
        <v>55</v>
      </c>
      <c r="G1183" s="17">
        <v>9</v>
      </c>
      <c r="H1183" s="17">
        <v>64</v>
      </c>
      <c r="I1183" s="17" t="b">
        <v>1</v>
      </c>
      <c r="J1183" s="25">
        <v>0.140625</v>
      </c>
      <c r="K1183">
        <f t="shared" si="90"/>
        <v>1.2496094970321776E-4</v>
      </c>
      <c r="L1183">
        <f t="shared" si="91"/>
        <v>1.1178593368721207E-2</v>
      </c>
      <c r="M1183">
        <f t="shared" si="92"/>
        <v>1.5719896924764197E-3</v>
      </c>
      <c r="N1183">
        <f t="shared" si="93"/>
        <v>1.1178593368721207E-2</v>
      </c>
      <c r="O1183">
        <f t="shared" si="94"/>
        <v>0.1565003071620969</v>
      </c>
      <c r="Q1183" s="7">
        <v>1157</v>
      </c>
      <c r="R1183" s="7">
        <v>1.8578522130574151E-3</v>
      </c>
      <c r="S1183" s="7">
        <v>-2.7343553120998121E-4</v>
      </c>
      <c r="U1183" s="7">
        <v>25.345167652859956</v>
      </c>
      <c r="V1183" s="7">
        <v>5.70455204071389E-4</v>
      </c>
    </row>
    <row r="1184" spans="1:22" x14ac:dyDescent="0.35">
      <c r="A1184" s="5">
        <v>2016</v>
      </c>
      <c r="B1184" s="14" t="s">
        <v>52</v>
      </c>
      <c r="C1184" s="14" t="s">
        <v>53</v>
      </c>
      <c r="D1184" s="14">
        <v>2005</v>
      </c>
      <c r="E1184" s="14">
        <v>11</v>
      </c>
      <c r="F1184" s="14">
        <v>208</v>
      </c>
      <c r="G1184" s="14">
        <v>34</v>
      </c>
      <c r="H1184" s="14">
        <v>242</v>
      </c>
      <c r="I1184" s="14" t="b">
        <v>1</v>
      </c>
      <c r="J1184" s="6">
        <v>0.14049586776859499</v>
      </c>
      <c r="K1184">
        <f t="shared" si="90"/>
        <v>4.725085910652921E-4</v>
      </c>
      <c r="L1184">
        <f t="shared" si="91"/>
        <v>2.173726273166178E-2</v>
      </c>
      <c r="M1184">
        <f t="shared" si="92"/>
        <v>3.0539955903987615E-3</v>
      </c>
      <c r="N1184">
        <f t="shared" si="93"/>
        <v>2.173726273166178E-2</v>
      </c>
      <c r="O1184">
        <f t="shared" si="94"/>
        <v>0.23910989004827959</v>
      </c>
      <c r="Q1184" s="7">
        <v>1158</v>
      </c>
      <c r="R1184" s="7">
        <v>8.0640896156445533E-4</v>
      </c>
      <c r="S1184" s="7">
        <v>6.8739341171475692E-4</v>
      </c>
      <c r="U1184" s="7">
        <v>25.367083059390747</v>
      </c>
      <c r="V1184" s="7">
        <v>5.70455204071389E-4</v>
      </c>
    </row>
    <row r="1185" spans="1:22" x14ac:dyDescent="0.35">
      <c r="A1185" s="3">
        <v>2013</v>
      </c>
      <c r="B1185" s="13" t="s">
        <v>24</v>
      </c>
      <c r="C1185" s="13" t="s">
        <v>41</v>
      </c>
      <c r="D1185" s="13">
        <v>2002</v>
      </c>
      <c r="E1185" s="17">
        <v>11</v>
      </c>
      <c r="F1185" s="13">
        <v>202</v>
      </c>
      <c r="G1185" s="13">
        <v>33</v>
      </c>
      <c r="H1185" s="13">
        <v>235</v>
      </c>
      <c r="I1185" s="13" t="b">
        <v>1</v>
      </c>
      <c r="J1185" s="4">
        <v>0.14042553191489399</v>
      </c>
      <c r="K1185">
        <f t="shared" si="90"/>
        <v>4.5884098719150266E-4</v>
      </c>
      <c r="L1185">
        <f t="shared" si="91"/>
        <v>2.1420573923018559E-2</v>
      </c>
      <c r="M1185">
        <f t="shared" si="92"/>
        <v>3.0079954870621886E-3</v>
      </c>
      <c r="N1185">
        <f t="shared" si="93"/>
        <v>2.1420573923018559E-2</v>
      </c>
      <c r="O1185">
        <f t="shared" si="94"/>
        <v>0.23562631315320415</v>
      </c>
      <c r="Q1185" s="7">
        <v>1159</v>
      </c>
      <c r="R1185" s="7">
        <v>8.0640896156445533E-4</v>
      </c>
      <c r="S1185" s="7">
        <v>6.8739341171475692E-4</v>
      </c>
      <c r="U1185" s="7">
        <v>25.388998465921539</v>
      </c>
      <c r="V1185" s="7">
        <v>5.70455204071389E-4</v>
      </c>
    </row>
    <row r="1186" spans="1:22" x14ac:dyDescent="0.35">
      <c r="A1186" s="5">
        <v>2013</v>
      </c>
      <c r="B1186" s="14" t="s">
        <v>24</v>
      </c>
      <c r="C1186" s="14" t="s">
        <v>41</v>
      </c>
      <c r="D1186" s="14">
        <v>2000</v>
      </c>
      <c r="E1186" s="14">
        <v>13</v>
      </c>
      <c r="F1186" s="14">
        <v>251</v>
      </c>
      <c r="G1186" s="14">
        <v>41</v>
      </c>
      <c r="H1186" s="14">
        <v>292</v>
      </c>
      <c r="I1186" s="14" t="b">
        <v>1</v>
      </c>
      <c r="J1186" s="6">
        <v>0.14041095890411001</v>
      </c>
      <c r="K1186">
        <f t="shared" si="90"/>
        <v>5.7013433302093095E-4</v>
      </c>
      <c r="L1186">
        <f t="shared" si="91"/>
        <v>2.3877485902433927E-2</v>
      </c>
      <c r="M1186">
        <f t="shared" si="92"/>
        <v>3.3526606917801162E-3</v>
      </c>
      <c r="N1186">
        <f t="shared" si="93"/>
        <v>2.3877485902433927E-2</v>
      </c>
      <c r="O1186">
        <f t="shared" si="94"/>
        <v>0.31040731673164107</v>
      </c>
      <c r="Q1186" s="7">
        <v>1160</v>
      </c>
      <c r="R1186" s="7">
        <v>1.7515998643937774E-3</v>
      </c>
      <c r="S1186" s="7">
        <v>-2.5779749111456518E-4</v>
      </c>
      <c r="U1186" s="7">
        <v>25.41091387245233</v>
      </c>
      <c r="V1186" s="7">
        <v>5.7344974015353033E-4</v>
      </c>
    </row>
    <row r="1187" spans="1:22" x14ac:dyDescent="0.35">
      <c r="A1187" s="24">
        <v>2013</v>
      </c>
      <c r="B1187" s="17" t="s">
        <v>102</v>
      </c>
      <c r="C1187" s="17" t="s">
        <v>103</v>
      </c>
      <c r="D1187" s="17">
        <v>1998</v>
      </c>
      <c r="E1187" s="17">
        <v>15</v>
      </c>
      <c r="F1187" s="17">
        <v>49</v>
      </c>
      <c r="G1187" s="17">
        <v>8</v>
      </c>
      <c r="H1187" s="17">
        <v>57</v>
      </c>
      <c r="I1187" s="17" t="b">
        <v>1</v>
      </c>
      <c r="J1187" s="25">
        <v>0.140350877192982</v>
      </c>
      <c r="K1187">
        <f t="shared" si="90"/>
        <v>1.1129334582942831E-4</v>
      </c>
      <c r="L1187">
        <f t="shared" si="91"/>
        <v>1.0549566144132577E-2</v>
      </c>
      <c r="M1187">
        <f t="shared" si="92"/>
        <v>1.4806408623343921E-3</v>
      </c>
      <c r="N1187">
        <f t="shared" si="93"/>
        <v>1.0549566144132577E-2</v>
      </c>
      <c r="O1187">
        <f t="shared" si="94"/>
        <v>0.15824349216198866</v>
      </c>
      <c r="Q1187" s="7">
        <v>1161</v>
      </c>
      <c r="R1187" s="7">
        <v>1.6888711332743249E-3</v>
      </c>
      <c r="S1187" s="7">
        <v>5.4299332489205409E-4</v>
      </c>
      <c r="U1187" s="7">
        <v>25.432829278983121</v>
      </c>
      <c r="V1187" s="7">
        <v>5.7344974015353033E-4</v>
      </c>
    </row>
    <row r="1188" spans="1:22" x14ac:dyDescent="0.35">
      <c r="A1188" s="5">
        <v>2013</v>
      </c>
      <c r="B1188" s="14" t="s">
        <v>186</v>
      </c>
      <c r="C1188" s="14" t="s">
        <v>236</v>
      </c>
      <c r="D1188" s="14">
        <v>2004</v>
      </c>
      <c r="E1188" s="14">
        <v>9</v>
      </c>
      <c r="F1188" s="14">
        <v>49</v>
      </c>
      <c r="G1188" s="14">
        <v>8</v>
      </c>
      <c r="H1188" s="14">
        <v>57</v>
      </c>
      <c r="I1188" s="14" t="b">
        <v>1</v>
      </c>
      <c r="J1188" s="6">
        <v>0.140350877192982</v>
      </c>
      <c r="K1188">
        <f t="shared" si="90"/>
        <v>1.1129334582942831E-4</v>
      </c>
      <c r="L1188">
        <f t="shared" si="91"/>
        <v>1.0549566144132577E-2</v>
      </c>
      <c r="M1188">
        <f t="shared" si="92"/>
        <v>1.4806408623343921E-3</v>
      </c>
      <c r="N1188">
        <f t="shared" si="93"/>
        <v>1.0549566144132577E-2</v>
      </c>
      <c r="O1188">
        <f t="shared" si="94"/>
        <v>9.4946095297193195E-2</v>
      </c>
      <c r="Q1188" s="7">
        <v>1162</v>
      </c>
      <c r="R1188" s="7">
        <v>1.8722707498917226E-3</v>
      </c>
      <c r="S1188" s="7">
        <v>2.9620949462591962E-4</v>
      </c>
      <c r="U1188" s="7">
        <v>25.454744685513912</v>
      </c>
      <c r="V1188" s="7">
        <v>5.7344974015353033E-4</v>
      </c>
    </row>
    <row r="1189" spans="1:22" x14ac:dyDescent="0.35">
      <c r="A1189" s="24">
        <v>2013</v>
      </c>
      <c r="B1189" s="17" t="s">
        <v>113</v>
      </c>
      <c r="C1189" s="17" t="s">
        <v>344</v>
      </c>
      <c r="D1189" s="17">
        <v>2003</v>
      </c>
      <c r="E1189" s="17">
        <v>10</v>
      </c>
      <c r="F1189" s="17">
        <v>49</v>
      </c>
      <c r="G1189" s="17">
        <v>8</v>
      </c>
      <c r="H1189" s="17">
        <v>57</v>
      </c>
      <c r="I1189" s="17" t="b">
        <v>1</v>
      </c>
      <c r="J1189" s="25">
        <v>0.140350877192982</v>
      </c>
      <c r="K1189">
        <f t="shared" si="90"/>
        <v>1.1129334582942831E-4</v>
      </c>
      <c r="L1189">
        <f t="shared" si="91"/>
        <v>1.0549566144132577E-2</v>
      </c>
      <c r="M1189">
        <f t="shared" si="92"/>
        <v>1.4806408623343921E-3</v>
      </c>
      <c r="N1189">
        <f t="shared" si="93"/>
        <v>1.0549566144132577E-2</v>
      </c>
      <c r="O1189">
        <f t="shared" si="94"/>
        <v>0.10549566144132577</v>
      </c>
      <c r="Q1189" s="7">
        <v>1163</v>
      </c>
      <c r="R1189" s="7">
        <v>2.1931370697009455E-3</v>
      </c>
      <c r="S1189" s="7">
        <v>-1.573352509360278E-4</v>
      </c>
      <c r="U1189" s="7">
        <v>25.476660092044703</v>
      </c>
      <c r="V1189" s="7">
        <v>5.7344974015353033E-4</v>
      </c>
    </row>
    <row r="1190" spans="1:22" x14ac:dyDescent="0.35">
      <c r="A1190" s="5">
        <v>2016</v>
      </c>
      <c r="B1190" s="14" t="s">
        <v>67</v>
      </c>
      <c r="C1190" s="14" t="s">
        <v>77</v>
      </c>
      <c r="D1190" s="14">
        <v>2003</v>
      </c>
      <c r="E1190" s="14">
        <v>13</v>
      </c>
      <c r="F1190" s="14">
        <v>49</v>
      </c>
      <c r="G1190" s="14">
        <v>8</v>
      </c>
      <c r="H1190" s="14">
        <v>57</v>
      </c>
      <c r="I1190" s="14" t="b">
        <v>1</v>
      </c>
      <c r="J1190" s="6">
        <v>0.140350877192982</v>
      </c>
      <c r="K1190">
        <f t="shared" si="90"/>
        <v>1.1129334582942831E-4</v>
      </c>
      <c r="L1190">
        <f t="shared" si="91"/>
        <v>1.0549566144132577E-2</v>
      </c>
      <c r="M1190">
        <f t="shared" si="92"/>
        <v>1.4806408623343921E-3</v>
      </c>
      <c r="N1190">
        <f t="shared" si="93"/>
        <v>1.0549566144132577E-2</v>
      </c>
      <c r="O1190">
        <f t="shared" si="94"/>
        <v>0.1371443598737235</v>
      </c>
      <c r="Q1190" s="7">
        <v>1164</v>
      </c>
      <c r="R1190" s="7">
        <v>3.0141039348922259E-3</v>
      </c>
      <c r="S1190" s="7">
        <v>4.7223538136001919E-4</v>
      </c>
      <c r="U1190" s="7">
        <v>25.498575498575494</v>
      </c>
      <c r="V1190" s="7">
        <v>5.7429669666129676E-4</v>
      </c>
    </row>
    <row r="1191" spans="1:22" x14ac:dyDescent="0.35">
      <c r="A1191" s="3">
        <v>2017</v>
      </c>
      <c r="B1191" s="13" t="s">
        <v>33</v>
      </c>
      <c r="C1191" s="13" t="s">
        <v>109</v>
      </c>
      <c r="D1191" s="13">
        <v>2003</v>
      </c>
      <c r="E1191" s="17">
        <v>14</v>
      </c>
      <c r="F1191" s="13">
        <v>49</v>
      </c>
      <c r="G1191" s="13">
        <v>8</v>
      </c>
      <c r="H1191" s="13">
        <v>57</v>
      </c>
      <c r="I1191" s="13" t="b">
        <v>1</v>
      </c>
      <c r="J1191" s="4">
        <v>0.140350877192982</v>
      </c>
      <c r="K1191">
        <f t="shared" si="90"/>
        <v>1.1129334582942831E-4</v>
      </c>
      <c r="L1191">
        <f t="shared" si="91"/>
        <v>1.0549566144132577E-2</v>
      </c>
      <c r="M1191">
        <f t="shared" si="92"/>
        <v>1.4806408623343921E-3</v>
      </c>
      <c r="N1191">
        <f t="shared" si="93"/>
        <v>1.0549566144132577E-2</v>
      </c>
      <c r="O1191">
        <f t="shared" si="94"/>
        <v>0.14769392601785608</v>
      </c>
      <c r="Q1191" s="7">
        <v>1165</v>
      </c>
      <c r="R1191" s="7">
        <v>1.4911188125686847E-3</v>
      </c>
      <c r="S1191" s="7">
        <v>4.7499027240117779E-4</v>
      </c>
      <c r="U1191" s="7">
        <v>25.520490905106286</v>
      </c>
      <c r="V1191" s="7">
        <v>5.7429669666129676E-4</v>
      </c>
    </row>
    <row r="1192" spans="1:22" x14ac:dyDescent="0.35">
      <c r="A1192" s="5">
        <v>2014</v>
      </c>
      <c r="B1192" s="14" t="s">
        <v>79</v>
      </c>
      <c r="C1192" s="14" t="s">
        <v>125</v>
      </c>
      <c r="D1192" s="14">
        <v>2004</v>
      </c>
      <c r="E1192" s="14">
        <v>10</v>
      </c>
      <c r="F1192" s="14">
        <v>141</v>
      </c>
      <c r="G1192" s="14">
        <v>23</v>
      </c>
      <c r="H1192" s="14">
        <v>164</v>
      </c>
      <c r="I1192" s="14" t="b">
        <v>1</v>
      </c>
      <c r="J1192" s="6">
        <v>0.14024390243902399</v>
      </c>
      <c r="K1192">
        <f t="shared" si="90"/>
        <v>3.202124336144955E-4</v>
      </c>
      <c r="L1192">
        <f t="shared" si="91"/>
        <v>1.789448053491622E-2</v>
      </c>
      <c r="M1192">
        <f t="shared" si="92"/>
        <v>2.509591782335804E-3</v>
      </c>
      <c r="N1192">
        <f t="shared" si="93"/>
        <v>1.789448053491622E-2</v>
      </c>
      <c r="O1192">
        <f t="shared" si="94"/>
        <v>0.17894480534916218</v>
      </c>
      <c r="Q1192" s="7">
        <v>1166</v>
      </c>
      <c r="R1192" s="7">
        <v>1.4911188125686847E-3</v>
      </c>
      <c r="S1192" s="7">
        <v>4.7499027240117779E-4</v>
      </c>
      <c r="U1192" s="7">
        <v>25.542406311637077</v>
      </c>
      <c r="V1192" s="7">
        <v>5.7581170848023311E-4</v>
      </c>
    </row>
    <row r="1193" spans="1:22" x14ac:dyDescent="0.35">
      <c r="A1193" s="24">
        <v>2014</v>
      </c>
      <c r="B1193" s="17" t="s">
        <v>24</v>
      </c>
      <c r="C1193" s="17" t="s">
        <v>71</v>
      </c>
      <c r="D1193" s="17">
        <v>1999</v>
      </c>
      <c r="E1193" s="17">
        <v>15</v>
      </c>
      <c r="F1193" s="17">
        <v>92</v>
      </c>
      <c r="G1193" s="17">
        <v>15</v>
      </c>
      <c r="H1193" s="17">
        <v>107</v>
      </c>
      <c r="I1193" s="17" t="b">
        <v>1</v>
      </c>
      <c r="J1193" s="25">
        <v>0.14018691588785001</v>
      </c>
      <c r="K1193">
        <f t="shared" si="90"/>
        <v>2.0891908778506718E-4</v>
      </c>
      <c r="L1193">
        <f t="shared" si="91"/>
        <v>1.4454033616436181E-2</v>
      </c>
      <c r="M1193">
        <f t="shared" si="92"/>
        <v>2.0262663948274954E-3</v>
      </c>
      <c r="N1193">
        <f t="shared" si="93"/>
        <v>1.4454033616436181E-2</v>
      </c>
      <c r="O1193">
        <f t="shared" si="94"/>
        <v>0.21681050424654272</v>
      </c>
      <c r="Q1193" s="7">
        <v>1167</v>
      </c>
      <c r="R1193" s="7">
        <v>2.0431806018255372E-3</v>
      </c>
      <c r="S1193" s="7">
        <v>-1.4932610173830851E-4</v>
      </c>
      <c r="U1193" s="7">
        <v>25.564321718167868</v>
      </c>
      <c r="V1193" s="7">
        <v>5.7581170848023311E-4</v>
      </c>
    </row>
    <row r="1194" spans="1:22" x14ac:dyDescent="0.35">
      <c r="A1194" s="3">
        <v>2014</v>
      </c>
      <c r="B1194" s="13" t="s">
        <v>52</v>
      </c>
      <c r="C1194" s="13" t="s">
        <v>131</v>
      </c>
      <c r="D1194" s="13">
        <v>1999</v>
      </c>
      <c r="E1194" s="14">
        <v>15</v>
      </c>
      <c r="F1194" s="13">
        <v>92</v>
      </c>
      <c r="G1194" s="13">
        <v>15</v>
      </c>
      <c r="H1194" s="13">
        <v>107</v>
      </c>
      <c r="I1194" s="13" t="b">
        <v>1</v>
      </c>
      <c r="J1194" s="4">
        <v>0.14018691588785001</v>
      </c>
      <c r="K1194">
        <f t="shared" si="90"/>
        <v>2.0891908778506718E-4</v>
      </c>
      <c r="L1194">
        <f t="shared" si="91"/>
        <v>1.4454033616436181E-2</v>
      </c>
      <c r="M1194">
        <f t="shared" si="92"/>
        <v>2.0262663948274954E-3</v>
      </c>
      <c r="N1194">
        <f t="shared" si="93"/>
        <v>1.4454033616436181E-2</v>
      </c>
      <c r="O1194">
        <f t="shared" si="94"/>
        <v>0.21681050424654272</v>
      </c>
      <c r="Q1194" s="7">
        <v>1168</v>
      </c>
      <c r="R1194" s="7">
        <v>1.1305582001113642E-3</v>
      </c>
      <c r="S1194" s="7">
        <v>1.4415187213997953E-3</v>
      </c>
      <c r="U1194" s="7">
        <v>25.586237124698659</v>
      </c>
      <c r="V1194" s="7">
        <v>5.7581170848023311E-4</v>
      </c>
    </row>
    <row r="1195" spans="1:22" x14ac:dyDescent="0.35">
      <c r="A1195" s="3">
        <v>2015</v>
      </c>
      <c r="B1195" s="13" t="s">
        <v>30</v>
      </c>
      <c r="C1195" s="13" t="s">
        <v>32</v>
      </c>
      <c r="D1195" s="13">
        <v>2003</v>
      </c>
      <c r="E1195" s="17">
        <v>12</v>
      </c>
      <c r="F1195" s="13">
        <v>227</v>
      </c>
      <c r="G1195" s="13">
        <v>37</v>
      </c>
      <c r="H1195" s="13">
        <v>264</v>
      </c>
      <c r="I1195" s="13" t="b">
        <v>1</v>
      </c>
      <c r="J1195" s="4">
        <v>0.140151515151515</v>
      </c>
      <c r="K1195">
        <f t="shared" si="90"/>
        <v>5.1546391752577321E-4</v>
      </c>
      <c r="L1195">
        <f t="shared" si="91"/>
        <v>2.2703830459324989E-2</v>
      </c>
      <c r="M1195">
        <f t="shared" si="92"/>
        <v>3.1819762386175138E-3</v>
      </c>
      <c r="N1195">
        <f t="shared" si="93"/>
        <v>2.2703830459324989E-2</v>
      </c>
      <c r="O1195">
        <f t="shared" si="94"/>
        <v>0.27244596551189987</v>
      </c>
      <c r="Q1195" s="7">
        <v>1169</v>
      </c>
      <c r="R1195" s="7">
        <v>1.1305582001113642E-3</v>
      </c>
      <c r="S1195" s="7">
        <v>1.4415187213997953E-3</v>
      </c>
      <c r="U1195" s="7">
        <v>25.60815253122945</v>
      </c>
      <c r="V1195" s="7">
        <v>5.7581170848023311E-4</v>
      </c>
    </row>
    <row r="1196" spans="1:22" x14ac:dyDescent="0.35">
      <c r="A1196" s="5">
        <v>2013</v>
      </c>
      <c r="B1196" s="14" t="s">
        <v>33</v>
      </c>
      <c r="C1196" s="14" t="s">
        <v>34</v>
      </c>
      <c r="D1196" s="14">
        <v>2004</v>
      </c>
      <c r="E1196" s="14">
        <v>9</v>
      </c>
      <c r="F1196" s="14">
        <v>86</v>
      </c>
      <c r="G1196" s="14">
        <v>14</v>
      </c>
      <c r="H1196" s="14">
        <v>100</v>
      </c>
      <c r="I1196" s="14" t="b">
        <v>1</v>
      </c>
      <c r="J1196" s="6">
        <v>0.14000000000000001</v>
      </c>
      <c r="K1196">
        <f t="shared" si="90"/>
        <v>1.9525148391127774E-4</v>
      </c>
      <c r="L1196">
        <f t="shared" si="91"/>
        <v>1.3973241710901509E-2</v>
      </c>
      <c r="M1196">
        <f t="shared" si="92"/>
        <v>1.9562538395262114E-3</v>
      </c>
      <c r="N1196">
        <f t="shared" si="93"/>
        <v>1.3973241710901509E-2</v>
      </c>
      <c r="O1196">
        <f t="shared" si="94"/>
        <v>0.12575917539811357</v>
      </c>
      <c r="Q1196" s="7">
        <v>1170</v>
      </c>
      <c r="R1196" s="7">
        <v>2.1579945932850703E-3</v>
      </c>
      <c r="S1196" s="7">
        <v>-3.3926156035111012E-4</v>
      </c>
      <c r="U1196" s="7">
        <v>25.630067937760241</v>
      </c>
      <c r="V1196" s="7">
        <v>5.7581170848023311E-4</v>
      </c>
    </row>
    <row r="1197" spans="1:22" x14ac:dyDescent="0.35">
      <c r="A1197" s="24">
        <v>2015</v>
      </c>
      <c r="B1197" s="17" t="s">
        <v>26</v>
      </c>
      <c r="C1197" s="17" t="s">
        <v>201</v>
      </c>
      <c r="D1197" s="17">
        <v>2000</v>
      </c>
      <c r="E1197" s="17">
        <v>15</v>
      </c>
      <c r="F1197" s="17">
        <v>86</v>
      </c>
      <c r="G1197" s="17">
        <v>14</v>
      </c>
      <c r="H1197" s="17">
        <v>100</v>
      </c>
      <c r="I1197" s="17" t="b">
        <v>1</v>
      </c>
      <c r="J1197" s="25">
        <v>0.14000000000000001</v>
      </c>
      <c r="K1197">
        <f t="shared" si="90"/>
        <v>1.9525148391127774E-4</v>
      </c>
      <c r="L1197">
        <f t="shared" si="91"/>
        <v>1.3973241710901509E-2</v>
      </c>
      <c r="M1197">
        <f t="shared" si="92"/>
        <v>1.9562538395262114E-3</v>
      </c>
      <c r="N1197">
        <f t="shared" si="93"/>
        <v>1.3973241710901509E-2</v>
      </c>
      <c r="O1197">
        <f t="shared" si="94"/>
        <v>0.20959862566352264</v>
      </c>
      <c r="Q1197" s="7">
        <v>1171</v>
      </c>
      <c r="R1197" s="7">
        <v>1.6953909923793542E-3</v>
      </c>
      <c r="S1197" s="7">
        <v>4.498288261920824E-5</v>
      </c>
      <c r="U1197" s="7">
        <v>25.651983344291033</v>
      </c>
      <c r="V1197" s="7">
        <v>5.7649193518933552E-4</v>
      </c>
    </row>
    <row r="1198" spans="1:22" x14ac:dyDescent="0.35">
      <c r="A1198" s="5">
        <v>2014</v>
      </c>
      <c r="B1198" s="14" t="s">
        <v>37</v>
      </c>
      <c r="C1198" s="14" t="s">
        <v>157</v>
      </c>
      <c r="D1198" s="14">
        <v>2003</v>
      </c>
      <c r="E1198" s="14">
        <v>11</v>
      </c>
      <c r="F1198" s="14">
        <v>43</v>
      </c>
      <c r="G1198" s="14">
        <v>7</v>
      </c>
      <c r="H1198" s="14">
        <v>50</v>
      </c>
      <c r="I1198" s="14" t="b">
        <v>1</v>
      </c>
      <c r="J1198" s="6">
        <v>0.14000000000000001</v>
      </c>
      <c r="K1198">
        <f t="shared" si="90"/>
        <v>9.762574195563887E-5</v>
      </c>
      <c r="L1198">
        <f t="shared" si="91"/>
        <v>9.8805739689371719E-3</v>
      </c>
      <c r="M1198">
        <f t="shared" si="92"/>
        <v>1.3832803556512042E-3</v>
      </c>
      <c r="N1198">
        <f t="shared" si="93"/>
        <v>9.8805739689371719E-3</v>
      </c>
      <c r="O1198">
        <f t="shared" si="94"/>
        <v>0.10868631365830889</v>
      </c>
      <c r="Q1198" s="7">
        <v>1172</v>
      </c>
      <c r="R1198" s="7">
        <v>3.7201697985459444E-3</v>
      </c>
      <c r="S1198" s="7">
        <v>-2.7971617923621978E-4</v>
      </c>
      <c r="U1198" s="7">
        <v>25.673898750821824</v>
      </c>
      <c r="V1198" s="7">
        <v>5.7649193518933552E-4</v>
      </c>
    </row>
    <row r="1199" spans="1:22" x14ac:dyDescent="0.35">
      <c r="A1199" s="3">
        <v>2016</v>
      </c>
      <c r="B1199" s="13" t="s">
        <v>52</v>
      </c>
      <c r="C1199" s="13" t="s">
        <v>318</v>
      </c>
      <c r="D1199" s="13">
        <v>2003</v>
      </c>
      <c r="E1199" s="17">
        <v>13</v>
      </c>
      <c r="F1199" s="13">
        <v>43</v>
      </c>
      <c r="G1199" s="13">
        <v>7</v>
      </c>
      <c r="H1199" s="13">
        <v>50</v>
      </c>
      <c r="I1199" s="13" t="b">
        <v>1</v>
      </c>
      <c r="J1199" s="4">
        <v>0.14000000000000001</v>
      </c>
      <c r="K1199">
        <f t="shared" si="90"/>
        <v>9.762574195563887E-5</v>
      </c>
      <c r="L1199">
        <f t="shared" si="91"/>
        <v>9.8805739689371719E-3</v>
      </c>
      <c r="M1199">
        <f t="shared" si="92"/>
        <v>1.3832803556512042E-3</v>
      </c>
      <c r="N1199">
        <f t="shared" si="93"/>
        <v>9.8805739689371719E-3</v>
      </c>
      <c r="O1199">
        <f t="shared" si="94"/>
        <v>0.12844746159618323</v>
      </c>
      <c r="Q1199" s="7">
        <v>1173</v>
      </c>
      <c r="R1199" s="7">
        <v>2.2236399687870379E-3</v>
      </c>
      <c r="S1199" s="7">
        <v>1.1760422983421483E-3</v>
      </c>
      <c r="U1199" s="7">
        <v>25.695814157352615</v>
      </c>
      <c r="V1199" s="7">
        <v>5.7649193518933552E-4</v>
      </c>
    </row>
    <row r="1200" spans="1:22" x14ac:dyDescent="0.35">
      <c r="A1200" s="3">
        <v>2017</v>
      </c>
      <c r="B1200" s="13" t="s">
        <v>186</v>
      </c>
      <c r="C1200" s="13" t="s">
        <v>236</v>
      </c>
      <c r="D1200" s="13">
        <v>2006</v>
      </c>
      <c r="E1200" s="14">
        <v>11</v>
      </c>
      <c r="F1200" s="13">
        <v>43</v>
      </c>
      <c r="G1200" s="13">
        <v>7</v>
      </c>
      <c r="H1200" s="13">
        <v>50</v>
      </c>
      <c r="I1200" s="13" t="b">
        <v>1</v>
      </c>
      <c r="J1200" s="4">
        <v>0.14000000000000001</v>
      </c>
      <c r="K1200">
        <f t="shared" si="90"/>
        <v>9.762574195563887E-5</v>
      </c>
      <c r="L1200">
        <f t="shared" si="91"/>
        <v>9.8805739689371719E-3</v>
      </c>
      <c r="M1200">
        <f t="shared" si="92"/>
        <v>1.3832803556512042E-3</v>
      </c>
      <c r="N1200">
        <f t="shared" si="93"/>
        <v>9.8805739689371719E-3</v>
      </c>
      <c r="O1200">
        <f t="shared" si="94"/>
        <v>0.10868631365830889</v>
      </c>
      <c r="Q1200" s="7">
        <v>1174</v>
      </c>
      <c r="R1200" s="7">
        <v>1.0853892452221622E-3</v>
      </c>
      <c r="S1200" s="7">
        <v>5.7292945157855625E-4</v>
      </c>
      <c r="U1200" s="7">
        <v>25.717729563883406</v>
      </c>
      <c r="V1200" s="7">
        <v>5.7649193518933552E-4</v>
      </c>
    </row>
    <row r="1201" spans="1:22" x14ac:dyDescent="0.35">
      <c r="A1201" s="3">
        <v>2017</v>
      </c>
      <c r="B1201" s="13" t="s">
        <v>128</v>
      </c>
      <c r="C1201" s="13" t="s">
        <v>129</v>
      </c>
      <c r="D1201" s="13">
        <v>2004</v>
      </c>
      <c r="E1201" s="17">
        <v>13</v>
      </c>
      <c r="F1201" s="13">
        <v>43</v>
      </c>
      <c r="G1201" s="13">
        <v>7</v>
      </c>
      <c r="H1201" s="13">
        <v>50</v>
      </c>
      <c r="I1201" s="13" t="b">
        <v>1</v>
      </c>
      <c r="J1201" s="4">
        <v>0.14000000000000001</v>
      </c>
      <c r="K1201">
        <f t="shared" si="90"/>
        <v>9.762574195563887E-5</v>
      </c>
      <c r="L1201">
        <f t="shared" si="91"/>
        <v>9.8805739689371719E-3</v>
      </c>
      <c r="M1201">
        <f t="shared" si="92"/>
        <v>1.3832803556512042E-3</v>
      </c>
      <c r="N1201">
        <f t="shared" si="93"/>
        <v>9.8805739689371719E-3</v>
      </c>
      <c r="O1201">
        <f t="shared" si="94"/>
        <v>0.12844746159618323</v>
      </c>
      <c r="Q1201" s="7">
        <v>1175</v>
      </c>
      <c r="R1201" s="7">
        <v>1.2627687522207638E-3</v>
      </c>
      <c r="S1201" s="7">
        <v>3.9554994457995465E-4</v>
      </c>
      <c r="U1201" s="7">
        <v>25.739644970414197</v>
      </c>
      <c r="V1201" s="7">
        <v>5.7649193518933552E-4</v>
      </c>
    </row>
    <row r="1202" spans="1:22" x14ac:dyDescent="0.35">
      <c r="A1202" s="5">
        <v>2013</v>
      </c>
      <c r="B1202" s="14" t="s">
        <v>67</v>
      </c>
      <c r="C1202" s="14" t="s">
        <v>193</v>
      </c>
      <c r="D1202" s="14">
        <v>2000</v>
      </c>
      <c r="E1202" s="14">
        <v>13</v>
      </c>
      <c r="F1202" s="14">
        <v>80</v>
      </c>
      <c r="G1202" s="14">
        <v>13</v>
      </c>
      <c r="H1202" s="14">
        <v>93</v>
      </c>
      <c r="I1202" s="14" t="b">
        <v>1</v>
      </c>
      <c r="J1202" s="6">
        <v>0.13978494623655899</v>
      </c>
      <c r="K1202">
        <f t="shared" si="90"/>
        <v>1.8158388003748828E-4</v>
      </c>
      <c r="L1202">
        <f t="shared" si="91"/>
        <v>1.3475306305887383E-2</v>
      </c>
      <c r="M1202">
        <f t="shared" si="92"/>
        <v>1.8836449674896321E-3</v>
      </c>
      <c r="N1202">
        <f t="shared" si="93"/>
        <v>1.3475306305887383E-2</v>
      </c>
      <c r="O1202">
        <f t="shared" si="94"/>
        <v>0.17517898197653597</v>
      </c>
      <c r="Q1202" s="7">
        <v>1176</v>
      </c>
      <c r="R1202" s="7">
        <v>1.2627687522207638E-3</v>
      </c>
      <c r="S1202" s="7">
        <v>3.9554994457995465E-4</v>
      </c>
      <c r="U1202" s="7">
        <v>25.761560376944988</v>
      </c>
      <c r="V1202" s="7">
        <v>5.7649193518933552E-4</v>
      </c>
    </row>
    <row r="1203" spans="1:22" x14ac:dyDescent="0.35">
      <c r="A1203" s="3">
        <v>2017</v>
      </c>
      <c r="B1203" s="13" t="s">
        <v>24</v>
      </c>
      <c r="C1203" s="13" t="s">
        <v>29</v>
      </c>
      <c r="D1203" s="13">
        <v>2009</v>
      </c>
      <c r="E1203" s="17">
        <v>8</v>
      </c>
      <c r="F1203" s="13">
        <v>117</v>
      </c>
      <c r="G1203" s="13">
        <v>19</v>
      </c>
      <c r="H1203" s="13">
        <v>136</v>
      </c>
      <c r="I1203" s="13" t="b">
        <v>1</v>
      </c>
      <c r="J1203" s="4">
        <v>0.13970588235294101</v>
      </c>
      <c r="K1203">
        <f t="shared" si="90"/>
        <v>2.655420181193377E-4</v>
      </c>
      <c r="L1203">
        <f t="shared" si="91"/>
        <v>1.6295460046262509E-2</v>
      </c>
      <c r="M1203">
        <f t="shared" si="92"/>
        <v>2.2765716241102008E-3</v>
      </c>
      <c r="N1203">
        <f t="shared" si="93"/>
        <v>1.6295460046262509E-2</v>
      </c>
      <c r="O1203">
        <f t="shared" si="94"/>
        <v>0.13036368037010007</v>
      </c>
      <c r="Q1203" s="7">
        <v>1177</v>
      </c>
      <c r="R1203" s="7">
        <v>2.2304343985908221E-3</v>
      </c>
      <c r="S1203" s="7">
        <v>5.4553415494060318E-5</v>
      </c>
      <c r="U1203" s="7">
        <v>25.78347578347578</v>
      </c>
      <c r="V1203" s="7">
        <v>5.7958306691988819E-4</v>
      </c>
    </row>
    <row r="1204" spans="1:22" x14ac:dyDescent="0.35">
      <c r="A1204" s="3">
        <v>2013</v>
      </c>
      <c r="B1204" s="13" t="s">
        <v>67</v>
      </c>
      <c r="C1204" s="13" t="s">
        <v>68</v>
      </c>
      <c r="D1204" s="13">
        <v>2003</v>
      </c>
      <c r="E1204" s="14">
        <v>10</v>
      </c>
      <c r="F1204" s="13">
        <v>74</v>
      </c>
      <c r="G1204" s="13">
        <v>12</v>
      </c>
      <c r="H1204" s="13">
        <v>86</v>
      </c>
      <c r="I1204" s="13" t="b">
        <v>1</v>
      </c>
      <c r="J1204" s="4">
        <v>0.13953488372093001</v>
      </c>
      <c r="K1204">
        <f t="shared" si="90"/>
        <v>1.6791627616369884E-4</v>
      </c>
      <c r="L1204">
        <f t="shared" si="91"/>
        <v>1.2958251277224827E-2</v>
      </c>
      <c r="M1204">
        <f t="shared" si="92"/>
        <v>1.808128085194159E-3</v>
      </c>
      <c r="N1204">
        <f t="shared" si="93"/>
        <v>1.2958251277224827E-2</v>
      </c>
      <c r="O1204">
        <f t="shared" si="94"/>
        <v>0.12958251277224828</v>
      </c>
      <c r="Q1204" s="7">
        <v>1178</v>
      </c>
      <c r="R1204" s="7">
        <v>1.198904634940753E-3</v>
      </c>
      <c r="S1204" s="7">
        <v>3.7308505753566677E-4</v>
      </c>
      <c r="U1204" s="7">
        <v>25.805391190006571</v>
      </c>
      <c r="V1204" s="7">
        <v>5.7958306691988819E-4</v>
      </c>
    </row>
    <row r="1205" spans="1:22" x14ac:dyDescent="0.35">
      <c r="A1205" s="24">
        <v>2015</v>
      </c>
      <c r="B1205" s="17" t="s">
        <v>104</v>
      </c>
      <c r="C1205" s="17" t="s">
        <v>105</v>
      </c>
      <c r="D1205" s="17">
        <v>2000</v>
      </c>
      <c r="E1205" s="17">
        <v>15</v>
      </c>
      <c r="F1205" s="17">
        <v>74</v>
      </c>
      <c r="G1205" s="17">
        <v>12</v>
      </c>
      <c r="H1205" s="17">
        <v>86</v>
      </c>
      <c r="I1205" s="17" t="b">
        <v>1</v>
      </c>
      <c r="J1205" s="25">
        <v>0.13953488372093001</v>
      </c>
      <c r="K1205">
        <f t="shared" si="90"/>
        <v>1.6791627616369884E-4</v>
      </c>
      <c r="L1205">
        <f t="shared" si="91"/>
        <v>1.2958251277224827E-2</v>
      </c>
      <c r="M1205">
        <f t="shared" si="92"/>
        <v>1.808128085194159E-3</v>
      </c>
      <c r="N1205">
        <f t="shared" si="93"/>
        <v>1.2958251277224827E-2</v>
      </c>
      <c r="O1205">
        <f t="shared" si="94"/>
        <v>0.1943737691583724</v>
      </c>
      <c r="Q1205" s="7">
        <v>1179</v>
      </c>
      <c r="R1205" s="7">
        <v>1.198904634940753E-3</v>
      </c>
      <c r="S1205" s="7">
        <v>3.7308505753566677E-4</v>
      </c>
      <c r="U1205" s="7">
        <v>25.827306596537362</v>
      </c>
      <c r="V1205" s="7">
        <v>5.8020728149705593E-4</v>
      </c>
    </row>
    <row r="1206" spans="1:22" x14ac:dyDescent="0.35">
      <c r="A1206" s="3">
        <v>2013</v>
      </c>
      <c r="B1206" s="13" t="s">
        <v>118</v>
      </c>
      <c r="C1206" s="13" t="s">
        <v>119</v>
      </c>
      <c r="D1206" s="13">
        <v>2003</v>
      </c>
      <c r="E1206" s="14">
        <v>10</v>
      </c>
      <c r="F1206" s="13">
        <v>105</v>
      </c>
      <c r="G1206" s="13">
        <v>17</v>
      </c>
      <c r="H1206" s="13">
        <v>122</v>
      </c>
      <c r="I1206" s="13" t="b">
        <v>1</v>
      </c>
      <c r="J1206" s="4">
        <v>0.13934426229508201</v>
      </c>
      <c r="K1206">
        <f t="shared" si="90"/>
        <v>2.3820681037175882E-4</v>
      </c>
      <c r="L1206">
        <f t="shared" si="91"/>
        <v>1.5433949927732655E-2</v>
      </c>
      <c r="M1206">
        <f t="shared" si="92"/>
        <v>2.1506323669791411E-3</v>
      </c>
      <c r="N1206">
        <f t="shared" si="93"/>
        <v>1.5433949927732655E-2</v>
      </c>
      <c r="O1206">
        <f t="shared" si="94"/>
        <v>0.15433949927732654</v>
      </c>
      <c r="Q1206" s="7">
        <v>1180</v>
      </c>
      <c r="R1206" s="7">
        <v>8.6208744222809929E-4</v>
      </c>
      <c r="S1206" s="7">
        <v>7.0990225024832043E-4</v>
      </c>
      <c r="U1206" s="7">
        <v>25.849222003068153</v>
      </c>
      <c r="V1206" s="7">
        <v>5.8132199392047184E-4</v>
      </c>
    </row>
    <row r="1207" spans="1:22" x14ac:dyDescent="0.35">
      <c r="A1207" s="24">
        <v>2014</v>
      </c>
      <c r="B1207" s="17" t="s">
        <v>24</v>
      </c>
      <c r="C1207" s="17" t="s">
        <v>155</v>
      </c>
      <c r="D1207" s="17">
        <v>1999</v>
      </c>
      <c r="E1207" s="17">
        <v>15</v>
      </c>
      <c r="F1207" s="17">
        <v>105</v>
      </c>
      <c r="G1207" s="17">
        <v>17</v>
      </c>
      <c r="H1207" s="17">
        <v>122</v>
      </c>
      <c r="I1207" s="17" t="b">
        <v>1</v>
      </c>
      <c r="J1207" s="25">
        <v>0.13934426229508201</v>
      </c>
      <c r="K1207">
        <f t="shared" si="90"/>
        <v>2.3820681037175882E-4</v>
      </c>
      <c r="L1207">
        <f t="shared" si="91"/>
        <v>1.5433949927732655E-2</v>
      </c>
      <c r="M1207">
        <f t="shared" si="92"/>
        <v>2.1506323669791411E-3</v>
      </c>
      <c r="N1207">
        <f t="shared" si="93"/>
        <v>1.5433949927732655E-2</v>
      </c>
      <c r="O1207">
        <f t="shared" si="94"/>
        <v>0.23150924891598984</v>
      </c>
      <c r="Q1207" s="7">
        <v>1181</v>
      </c>
      <c r="R1207" s="7">
        <v>1.7041304240097332E-3</v>
      </c>
      <c r="S1207" s="7">
        <v>-1.3214073153331352E-4</v>
      </c>
      <c r="U1207" s="7">
        <v>25.871137409598944</v>
      </c>
      <c r="V1207" s="7">
        <v>5.8132199392047184E-4</v>
      </c>
    </row>
    <row r="1208" spans="1:22" x14ac:dyDescent="0.35">
      <c r="A1208" s="3">
        <v>2017</v>
      </c>
      <c r="B1208" s="13" t="s">
        <v>24</v>
      </c>
      <c r="C1208" s="13" t="s">
        <v>49</v>
      </c>
      <c r="D1208" s="13">
        <v>2005</v>
      </c>
      <c r="E1208" s="14">
        <v>12</v>
      </c>
      <c r="F1208" s="13">
        <v>105</v>
      </c>
      <c r="G1208" s="13">
        <v>17</v>
      </c>
      <c r="H1208" s="13">
        <v>122</v>
      </c>
      <c r="I1208" s="13" t="b">
        <v>1</v>
      </c>
      <c r="J1208" s="4">
        <v>0.13934426229508201</v>
      </c>
      <c r="K1208">
        <f t="shared" si="90"/>
        <v>2.3820681037175882E-4</v>
      </c>
      <c r="L1208">
        <f t="shared" si="91"/>
        <v>1.5433949927732655E-2</v>
      </c>
      <c r="M1208">
        <f t="shared" si="92"/>
        <v>2.1506323669791411E-3</v>
      </c>
      <c r="N1208">
        <f t="shared" si="93"/>
        <v>1.5433949927732655E-2</v>
      </c>
      <c r="O1208">
        <f t="shared" si="94"/>
        <v>0.18520739913279186</v>
      </c>
      <c r="Q1208" s="7">
        <v>1182</v>
      </c>
      <c r="R1208" s="7">
        <v>2.3313223927471189E-3</v>
      </c>
      <c r="S1208" s="7">
        <v>7.2267319765164251E-4</v>
      </c>
      <c r="U1208" s="7">
        <v>25.893052816129735</v>
      </c>
      <c r="V1208" s="7">
        <v>5.8132199392047184E-4</v>
      </c>
    </row>
    <row r="1209" spans="1:22" x14ac:dyDescent="0.35">
      <c r="A1209" s="3">
        <v>2017</v>
      </c>
      <c r="B1209" s="13" t="s">
        <v>37</v>
      </c>
      <c r="C1209" s="13" t="s">
        <v>59</v>
      </c>
      <c r="D1209" s="13">
        <v>2004</v>
      </c>
      <c r="E1209" s="17">
        <v>13</v>
      </c>
      <c r="F1209" s="13">
        <v>136</v>
      </c>
      <c r="G1209" s="13">
        <v>22</v>
      </c>
      <c r="H1209" s="13">
        <v>158</v>
      </c>
      <c r="I1209" s="13" t="b">
        <v>1</v>
      </c>
      <c r="J1209" s="4">
        <v>0.139240506329114</v>
      </c>
      <c r="K1209">
        <f t="shared" si="90"/>
        <v>3.084973445798188E-4</v>
      </c>
      <c r="L1209">
        <f t="shared" si="91"/>
        <v>1.756409247811622E-2</v>
      </c>
      <c r="M1209">
        <f t="shared" si="92"/>
        <v>2.4456331298642851E-3</v>
      </c>
      <c r="N1209">
        <f t="shared" si="93"/>
        <v>1.756409247811622E-2</v>
      </c>
      <c r="O1209">
        <f t="shared" si="94"/>
        <v>0.22833320221551087</v>
      </c>
      <c r="Q1209" s="7">
        <v>1183</v>
      </c>
      <c r="R1209" s="7">
        <v>2.2973575039643666E-3</v>
      </c>
      <c r="S1209" s="7">
        <v>7.1063798309782197E-4</v>
      </c>
      <c r="U1209" s="7">
        <v>25.914968222660526</v>
      </c>
      <c r="V1209" s="7">
        <v>5.8132199392047184E-4</v>
      </c>
    </row>
    <row r="1210" spans="1:22" x14ac:dyDescent="0.35">
      <c r="A1210" s="3">
        <v>2015</v>
      </c>
      <c r="B1210" s="13" t="s">
        <v>113</v>
      </c>
      <c r="C1210" s="13" t="s">
        <v>262</v>
      </c>
      <c r="D1210" s="13">
        <v>2007</v>
      </c>
      <c r="E1210" s="14">
        <v>8</v>
      </c>
      <c r="F1210" s="13">
        <v>68</v>
      </c>
      <c r="G1210" s="13">
        <v>11</v>
      </c>
      <c r="H1210" s="13">
        <v>79</v>
      </c>
      <c r="I1210" s="13" t="b">
        <v>1</v>
      </c>
      <c r="J1210" s="4">
        <v>0.139240506329114</v>
      </c>
      <c r="K1210">
        <f t="shared" si="90"/>
        <v>1.542486722899094E-4</v>
      </c>
      <c r="L1210">
        <f t="shared" si="91"/>
        <v>1.2419688896663611E-2</v>
      </c>
      <c r="M1210">
        <f t="shared" si="92"/>
        <v>1.7293237704215164E-3</v>
      </c>
      <c r="N1210">
        <f t="shared" si="93"/>
        <v>1.2419688896663611E-2</v>
      </c>
      <c r="O1210">
        <f t="shared" si="94"/>
        <v>9.9357511173308891E-2</v>
      </c>
      <c r="Q1210" s="7">
        <v>1184</v>
      </c>
      <c r="R1210" s="7">
        <v>3.2803032618091473E-3</v>
      </c>
      <c r="S1210" s="7">
        <v>7.2357429970968876E-5</v>
      </c>
      <c r="U1210" s="7">
        <v>25.936883629191318</v>
      </c>
      <c r="V1210" s="7">
        <v>5.8132199392047184E-4</v>
      </c>
    </row>
    <row r="1211" spans="1:22" x14ac:dyDescent="0.35">
      <c r="A1211" s="3">
        <v>2013</v>
      </c>
      <c r="B1211" s="13" t="s">
        <v>79</v>
      </c>
      <c r="C1211" s="13" t="s">
        <v>81</v>
      </c>
      <c r="D1211" s="13">
        <v>2005</v>
      </c>
      <c r="E1211" s="17">
        <v>8</v>
      </c>
      <c r="F1211" s="13">
        <v>99</v>
      </c>
      <c r="G1211" s="13">
        <v>16</v>
      </c>
      <c r="H1211" s="13">
        <v>115</v>
      </c>
      <c r="I1211" s="13" t="b">
        <v>1</v>
      </c>
      <c r="J1211" s="4">
        <v>0.139130434782609</v>
      </c>
      <c r="K1211">
        <f t="shared" si="90"/>
        <v>2.2453920649796939E-4</v>
      </c>
      <c r="L1211">
        <f t="shared" si="91"/>
        <v>1.498463234443773E-2</v>
      </c>
      <c r="M1211">
        <f t="shared" si="92"/>
        <v>2.084818413139167E-3</v>
      </c>
      <c r="N1211">
        <f t="shared" si="93"/>
        <v>1.498463234443773E-2</v>
      </c>
      <c r="O1211">
        <f t="shared" si="94"/>
        <v>0.11987705875550184</v>
      </c>
      <c r="Q1211" s="7">
        <v>1185</v>
      </c>
      <c r="R1211" s="7">
        <v>1.7671699471684794E-3</v>
      </c>
      <c r="S1211" s="7">
        <v>-2.8652908483408723E-4</v>
      </c>
      <c r="U1211" s="7">
        <v>25.958799035722109</v>
      </c>
      <c r="V1211" s="7">
        <v>5.8132199392047184E-4</v>
      </c>
    </row>
    <row r="1212" spans="1:22" x14ac:dyDescent="0.35">
      <c r="A1212" s="3">
        <v>2014</v>
      </c>
      <c r="B1212" s="13" t="s">
        <v>98</v>
      </c>
      <c r="C1212" s="13" t="s">
        <v>41</v>
      </c>
      <c r="D1212" s="13">
        <v>2005</v>
      </c>
      <c r="E1212" s="14">
        <v>9</v>
      </c>
      <c r="F1212" s="13">
        <v>99</v>
      </c>
      <c r="G1212" s="13">
        <v>16</v>
      </c>
      <c r="H1212" s="13">
        <v>115</v>
      </c>
      <c r="I1212" s="13" t="b">
        <v>1</v>
      </c>
      <c r="J1212" s="4">
        <v>0.139130434782609</v>
      </c>
      <c r="K1212">
        <f t="shared" si="90"/>
        <v>2.2453920649796939E-4</v>
      </c>
      <c r="L1212">
        <f t="shared" si="91"/>
        <v>1.498463234443773E-2</v>
      </c>
      <c r="M1212">
        <f t="shared" si="92"/>
        <v>2.084818413139167E-3</v>
      </c>
      <c r="N1212">
        <f t="shared" si="93"/>
        <v>1.498463234443773E-2</v>
      </c>
      <c r="O1212">
        <f t="shared" si="94"/>
        <v>0.13486169109993956</v>
      </c>
      <c r="Q1212" s="7">
        <v>1186</v>
      </c>
      <c r="R1212" s="7">
        <v>8.1357718219352351E-4</v>
      </c>
      <c r="S1212" s="7">
        <v>6.6706368014086861E-4</v>
      </c>
      <c r="U1212" s="7">
        <v>25.9807144422529</v>
      </c>
      <c r="V1212" s="7">
        <v>5.8132199392047184E-4</v>
      </c>
    </row>
    <row r="1213" spans="1:22" x14ac:dyDescent="0.35">
      <c r="A1213" s="24">
        <v>2015</v>
      </c>
      <c r="B1213" s="17" t="s">
        <v>67</v>
      </c>
      <c r="C1213" s="17" t="s">
        <v>68</v>
      </c>
      <c r="D1213" s="17">
        <v>2004</v>
      </c>
      <c r="E1213" s="17">
        <v>11</v>
      </c>
      <c r="F1213" s="17">
        <v>99</v>
      </c>
      <c r="G1213" s="17">
        <v>16</v>
      </c>
      <c r="H1213" s="17">
        <v>115</v>
      </c>
      <c r="I1213" s="17" t="b">
        <v>1</v>
      </c>
      <c r="J1213" s="25">
        <v>0.139130434782609</v>
      </c>
      <c r="K1213">
        <f t="shared" si="90"/>
        <v>2.2453920649796939E-4</v>
      </c>
      <c r="L1213">
        <f t="shared" si="91"/>
        <v>1.498463234443773E-2</v>
      </c>
      <c r="M1213">
        <f t="shared" si="92"/>
        <v>2.084818413139167E-3</v>
      </c>
      <c r="N1213">
        <f t="shared" si="93"/>
        <v>1.498463234443773E-2</v>
      </c>
      <c r="O1213">
        <f t="shared" si="94"/>
        <v>0.16483095578881501</v>
      </c>
      <c r="Q1213" s="7">
        <v>1187</v>
      </c>
      <c r="R1213" s="7">
        <v>9.7250930968934934E-4</v>
      </c>
      <c r="S1213" s="7">
        <v>5.0813155264504278E-4</v>
      </c>
      <c r="U1213" s="7">
        <v>26.002629848783691</v>
      </c>
      <c r="V1213" s="7">
        <v>5.8132199392047184E-4</v>
      </c>
    </row>
    <row r="1214" spans="1:22" x14ac:dyDescent="0.35">
      <c r="A1214" s="3">
        <v>2015</v>
      </c>
      <c r="B1214" s="13" t="s">
        <v>33</v>
      </c>
      <c r="C1214" s="13" t="s">
        <v>109</v>
      </c>
      <c r="D1214" s="13">
        <v>2002</v>
      </c>
      <c r="E1214" s="14">
        <v>13</v>
      </c>
      <c r="F1214" s="13">
        <v>99</v>
      </c>
      <c r="G1214" s="13">
        <v>16</v>
      </c>
      <c r="H1214" s="13">
        <v>115</v>
      </c>
      <c r="I1214" s="13" t="b">
        <v>1</v>
      </c>
      <c r="J1214" s="4">
        <v>0.139130434782609</v>
      </c>
      <c r="K1214">
        <f t="shared" si="90"/>
        <v>2.2453920649796939E-4</v>
      </c>
      <c r="L1214">
        <f t="shared" si="91"/>
        <v>1.498463234443773E-2</v>
      </c>
      <c r="M1214">
        <f t="shared" si="92"/>
        <v>2.084818413139167E-3</v>
      </c>
      <c r="N1214">
        <f t="shared" si="93"/>
        <v>1.498463234443773E-2</v>
      </c>
      <c r="O1214">
        <f t="shared" si="94"/>
        <v>0.19480022047769049</v>
      </c>
      <c r="Q1214" s="7">
        <v>1188</v>
      </c>
      <c r="R1214" s="7">
        <v>1.4493056921768273E-3</v>
      </c>
      <c r="S1214" s="7">
        <v>3.1335170157564861E-5</v>
      </c>
      <c r="U1214" s="7">
        <v>26.024545255314482</v>
      </c>
      <c r="V1214" s="7">
        <v>5.8132199392047184E-4</v>
      </c>
    </row>
    <row r="1215" spans="1:22" x14ac:dyDescent="0.35">
      <c r="A1215" s="24">
        <v>2015</v>
      </c>
      <c r="B1215" s="17" t="s">
        <v>30</v>
      </c>
      <c r="C1215" s="17" t="s">
        <v>148</v>
      </c>
      <c r="D1215" s="17">
        <v>2001</v>
      </c>
      <c r="E1215" s="17">
        <v>14</v>
      </c>
      <c r="F1215" s="17">
        <v>93</v>
      </c>
      <c r="G1215" s="17">
        <v>15</v>
      </c>
      <c r="H1215" s="17">
        <v>108</v>
      </c>
      <c r="I1215" s="17" t="b">
        <v>1</v>
      </c>
      <c r="J1215" s="25">
        <v>0.13888888888888901</v>
      </c>
      <c r="K1215">
        <f t="shared" si="90"/>
        <v>2.1087160262417995E-4</v>
      </c>
      <c r="L1215">
        <f t="shared" si="91"/>
        <v>1.4521418753833247E-2</v>
      </c>
      <c r="M1215">
        <f t="shared" si="92"/>
        <v>2.0168637158101748E-3</v>
      </c>
      <c r="N1215">
        <f t="shared" si="93"/>
        <v>1.4521418753833247E-2</v>
      </c>
      <c r="O1215">
        <f t="shared" si="94"/>
        <v>0.20329986255366544</v>
      </c>
      <c r="Q1215" s="7">
        <v>1189</v>
      </c>
      <c r="R1215" s="7">
        <v>1.6082378196726533E-3</v>
      </c>
      <c r="S1215" s="7">
        <v>-1.2759695733826119E-4</v>
      </c>
      <c r="U1215" s="7">
        <v>26.046460661845273</v>
      </c>
      <c r="V1215" s="7">
        <v>5.827244615653008E-4</v>
      </c>
    </row>
    <row r="1216" spans="1:22" x14ac:dyDescent="0.35">
      <c r="A1216" s="3">
        <v>2013</v>
      </c>
      <c r="B1216" s="13" t="s">
        <v>24</v>
      </c>
      <c r="C1216" s="13" t="s">
        <v>122</v>
      </c>
      <c r="D1216" s="13">
        <v>2003</v>
      </c>
      <c r="E1216" s="14">
        <v>10</v>
      </c>
      <c r="F1216" s="13">
        <v>62</v>
      </c>
      <c r="G1216" s="13">
        <v>10</v>
      </c>
      <c r="H1216" s="13">
        <v>72</v>
      </c>
      <c r="I1216" s="13" t="b">
        <v>1</v>
      </c>
      <c r="J1216" s="4">
        <v>0.13888888888888901</v>
      </c>
      <c r="K1216">
        <f t="shared" si="90"/>
        <v>1.4058106841611997E-4</v>
      </c>
      <c r="L1216">
        <f t="shared" si="91"/>
        <v>1.1856688762724606E-2</v>
      </c>
      <c r="M1216">
        <f t="shared" si="92"/>
        <v>1.6467623281561966E-3</v>
      </c>
      <c r="N1216">
        <f t="shared" si="93"/>
        <v>1.1856688762724606E-2</v>
      </c>
      <c r="O1216">
        <f t="shared" si="94"/>
        <v>0.11856688762724607</v>
      </c>
      <c r="Q1216" s="7">
        <v>1190</v>
      </c>
      <c r="R1216" s="7">
        <v>1.6495985403096184E-3</v>
      </c>
      <c r="S1216" s="7">
        <v>8.5999324202618564E-4</v>
      </c>
      <c r="U1216" s="7">
        <v>26.068376068376065</v>
      </c>
      <c r="V1216" s="7">
        <v>5.827244615653008E-4</v>
      </c>
    </row>
    <row r="1217" spans="1:22" x14ac:dyDescent="0.35">
      <c r="A1217" s="24">
        <v>2017</v>
      </c>
      <c r="B1217" s="17" t="s">
        <v>24</v>
      </c>
      <c r="C1217" s="17" t="s">
        <v>155</v>
      </c>
      <c r="D1217" s="17">
        <v>2005</v>
      </c>
      <c r="E1217" s="17">
        <v>12</v>
      </c>
      <c r="F1217" s="17">
        <v>62</v>
      </c>
      <c r="G1217" s="17">
        <v>10</v>
      </c>
      <c r="H1217" s="17">
        <v>72</v>
      </c>
      <c r="I1217" s="17" t="b">
        <v>1</v>
      </c>
      <c r="J1217" s="25">
        <v>0.13888888888888901</v>
      </c>
      <c r="K1217">
        <f t="shared" si="90"/>
        <v>1.4058106841611997E-4</v>
      </c>
      <c r="L1217">
        <f t="shared" si="91"/>
        <v>1.1856688762724606E-2</v>
      </c>
      <c r="M1217">
        <f t="shared" si="92"/>
        <v>1.6467623281561966E-3</v>
      </c>
      <c r="N1217">
        <f t="shared" si="93"/>
        <v>1.1856688762724606E-2</v>
      </c>
      <c r="O1217">
        <f t="shared" si="94"/>
        <v>0.14228026515269526</v>
      </c>
      <c r="Q1217" s="7">
        <v>1191</v>
      </c>
      <c r="R1217" s="7">
        <v>2.4212117800252123E-3</v>
      </c>
      <c r="S1217" s="7">
        <v>-3.9494538519771688E-4</v>
      </c>
      <c r="U1217" s="7">
        <v>26.090291474906856</v>
      </c>
      <c r="V1217" s="7">
        <v>5.8454263903049547E-4</v>
      </c>
    </row>
    <row r="1218" spans="1:22" x14ac:dyDescent="0.35">
      <c r="A1218" s="3">
        <v>2014</v>
      </c>
      <c r="B1218" s="13" t="s">
        <v>24</v>
      </c>
      <c r="C1218" s="13" t="s">
        <v>29</v>
      </c>
      <c r="D1218" s="13">
        <v>2005</v>
      </c>
      <c r="E1218" s="14">
        <v>9</v>
      </c>
      <c r="F1218" s="13">
        <v>261</v>
      </c>
      <c r="G1218" s="13">
        <v>42</v>
      </c>
      <c r="H1218" s="13">
        <v>303</v>
      </c>
      <c r="I1218" s="13" t="b">
        <v>1</v>
      </c>
      <c r="J1218" s="4">
        <v>0.13861386138613899</v>
      </c>
      <c r="K1218">
        <f t="shared" si="90"/>
        <v>5.9161199625117154E-4</v>
      </c>
      <c r="L1218">
        <f t="shared" si="91"/>
        <v>2.4323075386372742E-2</v>
      </c>
      <c r="M1218">
        <f t="shared" si="92"/>
        <v>3.3715154000912803E-3</v>
      </c>
      <c r="N1218">
        <f t="shared" si="93"/>
        <v>2.4323075386372742E-2</v>
      </c>
      <c r="O1218">
        <f t="shared" si="94"/>
        <v>0.21890767847735468</v>
      </c>
      <c r="Q1218" s="7">
        <v>1192</v>
      </c>
      <c r="R1218" s="7">
        <v>2.4212117800252123E-3</v>
      </c>
      <c r="S1218" s="7">
        <v>-3.9494538519771688E-4</v>
      </c>
      <c r="U1218" s="7">
        <v>26.112206881437647</v>
      </c>
      <c r="V1218" s="7">
        <v>5.8591749621553213E-4</v>
      </c>
    </row>
    <row r="1219" spans="1:22" x14ac:dyDescent="0.35">
      <c r="A1219" s="3">
        <v>2015</v>
      </c>
      <c r="B1219" s="13" t="s">
        <v>30</v>
      </c>
      <c r="C1219" s="13" t="s">
        <v>48</v>
      </c>
      <c r="D1219" s="13">
        <v>2002</v>
      </c>
      <c r="E1219" s="17">
        <v>13</v>
      </c>
      <c r="F1219" s="13">
        <v>87</v>
      </c>
      <c r="G1219" s="13">
        <v>14</v>
      </c>
      <c r="H1219" s="13">
        <v>101</v>
      </c>
      <c r="I1219" s="13" t="b">
        <v>1</v>
      </c>
      <c r="J1219" s="4">
        <v>0.13861386138613899</v>
      </c>
      <c r="K1219">
        <f t="shared" si="90"/>
        <v>1.9720399875039051E-4</v>
      </c>
      <c r="L1219">
        <f t="shared" si="91"/>
        <v>1.4042934121841863E-2</v>
      </c>
      <c r="M1219">
        <f t="shared" si="92"/>
        <v>1.9465453238196695E-3</v>
      </c>
      <c r="N1219">
        <f t="shared" si="93"/>
        <v>1.4042934121841863E-2</v>
      </c>
      <c r="O1219">
        <f t="shared" si="94"/>
        <v>0.18255814358394423</v>
      </c>
      <c r="Q1219" s="7">
        <v>1193</v>
      </c>
      <c r="R1219" s="7">
        <v>2.7770263005560919E-3</v>
      </c>
      <c r="S1219" s="7">
        <v>4.0494993806142188E-4</v>
      </c>
      <c r="U1219" s="7">
        <v>26.134122287968438</v>
      </c>
      <c r="V1219" s="7">
        <v>5.8591749621553213E-4</v>
      </c>
    </row>
    <row r="1220" spans="1:22" x14ac:dyDescent="0.35">
      <c r="A1220" s="5">
        <v>2017</v>
      </c>
      <c r="B1220" s="14" t="s">
        <v>24</v>
      </c>
      <c r="C1220" s="14" t="s">
        <v>46</v>
      </c>
      <c r="D1220" s="14">
        <v>2009</v>
      </c>
      <c r="E1220" s="14">
        <v>8</v>
      </c>
      <c r="F1220" s="14">
        <v>112</v>
      </c>
      <c r="G1220" s="14">
        <v>18</v>
      </c>
      <c r="H1220" s="14">
        <v>130</v>
      </c>
      <c r="I1220" s="14" t="b">
        <v>1</v>
      </c>
      <c r="J1220" s="6">
        <v>0.138461538461538</v>
      </c>
      <c r="K1220">
        <f t="shared" ref="K1220:K1283" si="95">H1220/$H$1</f>
        <v>2.5382692908466106E-4</v>
      </c>
      <c r="L1220">
        <f t="shared" ref="L1220:L1283" si="96">SQRT(K1220)</f>
        <v>1.5931946807740134E-2</v>
      </c>
      <c r="M1220">
        <f t="shared" ref="M1220:M1283" si="97">J1220*L1220</f>
        <v>2.2059618656870882E-3</v>
      </c>
      <c r="N1220">
        <f t="shared" ref="N1220:N1283" si="98">L1220</f>
        <v>1.5931946807740134E-2</v>
      </c>
      <c r="O1220">
        <f t="shared" ref="O1220:O1283" si="99">E1220*L1220</f>
        <v>0.12745557446192107</v>
      </c>
      <c r="Q1220" s="7">
        <v>1194</v>
      </c>
      <c r="R1220" s="7">
        <v>1.077609302785124E-3</v>
      </c>
      <c r="S1220" s="7">
        <v>8.7864453674108738E-4</v>
      </c>
      <c r="U1220" s="7">
        <v>26.156037694499229</v>
      </c>
      <c r="V1220" s="7">
        <v>5.8630419793811387E-4</v>
      </c>
    </row>
    <row r="1221" spans="1:22" x14ac:dyDescent="0.35">
      <c r="A1221" s="3">
        <v>2014</v>
      </c>
      <c r="B1221" s="13" t="s">
        <v>24</v>
      </c>
      <c r="C1221" s="13" t="s">
        <v>267</v>
      </c>
      <c r="D1221" s="13">
        <v>2008</v>
      </c>
      <c r="E1221" s="17">
        <v>6</v>
      </c>
      <c r="F1221" s="13">
        <v>56</v>
      </c>
      <c r="G1221" s="13">
        <v>9</v>
      </c>
      <c r="H1221" s="13">
        <v>65</v>
      </c>
      <c r="I1221" s="13" t="b">
        <v>1</v>
      </c>
      <c r="J1221" s="4">
        <v>0.138461538461538</v>
      </c>
      <c r="K1221">
        <f t="shared" si="95"/>
        <v>1.2691346454233053E-4</v>
      </c>
      <c r="L1221">
        <f t="shared" si="96"/>
        <v>1.1265587625256418E-2</v>
      </c>
      <c r="M1221">
        <f t="shared" si="97"/>
        <v>1.5598505942662681E-3</v>
      </c>
      <c r="N1221">
        <f t="shared" si="98"/>
        <v>1.1265587625256418E-2</v>
      </c>
      <c r="O1221">
        <f t="shared" si="99"/>
        <v>6.7593525751538514E-2</v>
      </c>
      <c r="Q1221" s="7">
        <v>1195</v>
      </c>
      <c r="R1221" s="7">
        <v>2.340673775457575E-3</v>
      </c>
      <c r="S1221" s="7">
        <v>-3.8441993593136365E-4</v>
      </c>
      <c r="U1221" s="7">
        <v>26.17795310103002</v>
      </c>
      <c r="V1221" s="7">
        <v>5.8699356231254566E-4</v>
      </c>
    </row>
    <row r="1222" spans="1:22" x14ac:dyDescent="0.35">
      <c r="A1222" s="5">
        <v>2015</v>
      </c>
      <c r="B1222" s="14" t="s">
        <v>37</v>
      </c>
      <c r="C1222" s="14" t="s">
        <v>39</v>
      </c>
      <c r="D1222" s="14">
        <v>2003</v>
      </c>
      <c r="E1222" s="14">
        <v>12</v>
      </c>
      <c r="F1222" s="14">
        <v>56</v>
      </c>
      <c r="G1222" s="14">
        <v>9</v>
      </c>
      <c r="H1222" s="14">
        <v>65</v>
      </c>
      <c r="I1222" s="14" t="b">
        <v>1</v>
      </c>
      <c r="J1222" s="6">
        <v>0.138461538461538</v>
      </c>
      <c r="K1222">
        <f t="shared" si="95"/>
        <v>1.2691346454233053E-4</v>
      </c>
      <c r="L1222">
        <f t="shared" si="96"/>
        <v>1.1265587625256418E-2</v>
      </c>
      <c r="M1222">
        <f t="shared" si="97"/>
        <v>1.5598505942662681E-3</v>
      </c>
      <c r="N1222">
        <f t="shared" si="98"/>
        <v>1.1265587625256418E-2</v>
      </c>
      <c r="O1222">
        <f t="shared" si="99"/>
        <v>0.13518705150307703</v>
      </c>
      <c r="Q1222" s="7">
        <v>1196</v>
      </c>
      <c r="R1222" s="7">
        <v>1.0596919967032358E-3</v>
      </c>
      <c r="S1222" s="7">
        <v>3.2358835894796844E-4</v>
      </c>
      <c r="U1222" s="7">
        <v>26.199868507560812</v>
      </c>
      <c r="V1222" s="7">
        <v>5.8699356231254566E-4</v>
      </c>
    </row>
    <row r="1223" spans="1:22" x14ac:dyDescent="0.35">
      <c r="A1223" s="3">
        <v>2016</v>
      </c>
      <c r="B1223" s="13" t="s">
        <v>33</v>
      </c>
      <c r="C1223" s="13" t="s">
        <v>235</v>
      </c>
      <c r="D1223" s="13">
        <v>2006</v>
      </c>
      <c r="E1223" s="17">
        <v>10</v>
      </c>
      <c r="F1223" s="13">
        <v>56</v>
      </c>
      <c r="G1223" s="13">
        <v>9</v>
      </c>
      <c r="H1223" s="13">
        <v>65</v>
      </c>
      <c r="I1223" s="13" t="b">
        <v>1</v>
      </c>
      <c r="J1223" s="4">
        <v>0.138461538461538</v>
      </c>
      <c r="K1223">
        <f t="shared" si="95"/>
        <v>1.2691346454233053E-4</v>
      </c>
      <c r="L1223">
        <f t="shared" si="96"/>
        <v>1.1265587625256418E-2</v>
      </c>
      <c r="M1223">
        <f t="shared" si="97"/>
        <v>1.5598505942662681E-3</v>
      </c>
      <c r="N1223">
        <f t="shared" si="98"/>
        <v>1.1265587625256418E-2</v>
      </c>
      <c r="O1223">
        <f t="shared" si="99"/>
        <v>0.11265587625256418</v>
      </c>
      <c r="Q1223" s="7">
        <v>1197</v>
      </c>
      <c r="R1223" s="7">
        <v>1.3573991479374024E-3</v>
      </c>
      <c r="S1223" s="7">
        <v>2.5881207713801839E-5</v>
      </c>
      <c r="U1223" s="7">
        <v>26.221783914091603</v>
      </c>
      <c r="V1223" s="7">
        <v>5.8699356231254566E-4</v>
      </c>
    </row>
    <row r="1224" spans="1:22" x14ac:dyDescent="0.35">
      <c r="A1224" s="5">
        <v>2017</v>
      </c>
      <c r="B1224" s="14" t="s">
        <v>24</v>
      </c>
      <c r="C1224" s="14" t="s">
        <v>188</v>
      </c>
      <c r="D1224" s="14">
        <v>2004</v>
      </c>
      <c r="E1224" s="14">
        <v>13</v>
      </c>
      <c r="F1224" s="14">
        <v>56</v>
      </c>
      <c r="G1224" s="14">
        <v>9</v>
      </c>
      <c r="H1224" s="14">
        <v>65</v>
      </c>
      <c r="I1224" s="14" t="b">
        <v>1</v>
      </c>
      <c r="J1224" s="6">
        <v>0.138461538461538</v>
      </c>
      <c r="K1224">
        <f t="shared" si="95"/>
        <v>1.2691346454233053E-4</v>
      </c>
      <c r="L1224">
        <f t="shared" si="96"/>
        <v>1.1265587625256418E-2</v>
      </c>
      <c r="M1224">
        <f t="shared" si="97"/>
        <v>1.5598505942662681E-3</v>
      </c>
      <c r="N1224">
        <f t="shared" si="98"/>
        <v>1.1265587625256418E-2</v>
      </c>
      <c r="O1224">
        <f t="shared" si="99"/>
        <v>0.14645263912833345</v>
      </c>
      <c r="Q1224" s="7">
        <v>1198</v>
      </c>
      <c r="R1224" s="7">
        <v>1.0596919967032358E-3</v>
      </c>
      <c r="S1224" s="7">
        <v>3.2358835894796844E-4</v>
      </c>
      <c r="U1224" s="7">
        <v>26.243699320622394</v>
      </c>
      <c r="V1224" s="7">
        <v>5.8699356231254566E-4</v>
      </c>
    </row>
    <row r="1225" spans="1:22" x14ac:dyDescent="0.35">
      <c r="A1225" s="24">
        <v>2017</v>
      </c>
      <c r="B1225" s="17" t="s">
        <v>52</v>
      </c>
      <c r="C1225" s="17" t="s">
        <v>131</v>
      </c>
      <c r="D1225" s="17">
        <v>2005</v>
      </c>
      <c r="E1225" s="17">
        <v>12</v>
      </c>
      <c r="F1225" s="17">
        <v>56</v>
      </c>
      <c r="G1225" s="17">
        <v>9</v>
      </c>
      <c r="H1225" s="17">
        <v>65</v>
      </c>
      <c r="I1225" s="17" t="b">
        <v>1</v>
      </c>
      <c r="J1225" s="25">
        <v>0.138461538461538</v>
      </c>
      <c r="K1225">
        <f t="shared" si="95"/>
        <v>1.2691346454233053E-4</v>
      </c>
      <c r="L1225">
        <f t="shared" si="96"/>
        <v>1.1265587625256418E-2</v>
      </c>
      <c r="M1225">
        <f t="shared" si="97"/>
        <v>1.5598505942662681E-3</v>
      </c>
      <c r="N1225">
        <f t="shared" si="98"/>
        <v>1.1265587625256418E-2</v>
      </c>
      <c r="O1225">
        <f t="shared" si="99"/>
        <v>0.13518705150307703</v>
      </c>
      <c r="Q1225" s="7">
        <v>1199</v>
      </c>
      <c r="R1225" s="7">
        <v>1.3573991479374024E-3</v>
      </c>
      <c r="S1225" s="7">
        <v>2.5881207713801839E-5</v>
      </c>
      <c r="U1225" s="7">
        <v>26.265614727153185</v>
      </c>
      <c r="V1225" s="7">
        <v>5.8699356231254566E-4</v>
      </c>
    </row>
    <row r="1226" spans="1:22" x14ac:dyDescent="0.35">
      <c r="A1226" s="3">
        <v>2014</v>
      </c>
      <c r="B1226" s="13" t="s">
        <v>52</v>
      </c>
      <c r="C1226" s="13" t="s">
        <v>53</v>
      </c>
      <c r="D1226" s="13">
        <v>2005</v>
      </c>
      <c r="E1226" s="14">
        <v>9</v>
      </c>
      <c r="F1226" s="13">
        <v>243</v>
      </c>
      <c r="G1226" s="13">
        <v>39</v>
      </c>
      <c r="H1226" s="13">
        <v>282</v>
      </c>
      <c r="I1226" s="13" t="b">
        <v>1</v>
      </c>
      <c r="J1226" s="4">
        <v>0.13829787234042601</v>
      </c>
      <c r="K1226">
        <f t="shared" si="95"/>
        <v>5.5060918462980317E-4</v>
      </c>
      <c r="L1226">
        <f t="shared" si="96"/>
        <v>2.3465063064688388E-2</v>
      </c>
      <c r="M1226">
        <f t="shared" si="97"/>
        <v>3.24516829618032E-3</v>
      </c>
      <c r="N1226">
        <f t="shared" si="98"/>
        <v>2.3465063064688388E-2</v>
      </c>
      <c r="O1226">
        <f t="shared" si="99"/>
        <v>0.21118556758219548</v>
      </c>
      <c r="Q1226" s="7">
        <v>1200</v>
      </c>
      <c r="R1226" s="7">
        <v>1.8512456214904078E-3</v>
      </c>
      <c r="S1226" s="7">
        <v>3.2399345999224293E-5</v>
      </c>
      <c r="U1226" s="7">
        <v>26.287530133683976</v>
      </c>
      <c r="V1226" s="7">
        <v>5.8699356231254566E-4</v>
      </c>
    </row>
    <row r="1227" spans="1:22" x14ac:dyDescent="0.35">
      <c r="A1227" s="24">
        <v>2013</v>
      </c>
      <c r="B1227" s="17" t="s">
        <v>98</v>
      </c>
      <c r="C1227" s="17" t="s">
        <v>41</v>
      </c>
      <c r="D1227" s="17">
        <v>2001</v>
      </c>
      <c r="E1227" s="17">
        <v>12</v>
      </c>
      <c r="F1227" s="17">
        <v>81</v>
      </c>
      <c r="G1227" s="17">
        <v>13</v>
      </c>
      <c r="H1227" s="17">
        <v>94</v>
      </c>
      <c r="I1227" s="17" t="b">
        <v>1</v>
      </c>
      <c r="J1227" s="25">
        <v>0.13829787234042601</v>
      </c>
      <c r="K1227">
        <f t="shared" si="95"/>
        <v>1.8353639487660108E-4</v>
      </c>
      <c r="L1227">
        <f t="shared" si="96"/>
        <v>1.3547560476949386E-2</v>
      </c>
      <c r="M1227">
        <f t="shared" si="97"/>
        <v>1.8735987893653471E-3</v>
      </c>
      <c r="N1227">
        <f t="shared" si="98"/>
        <v>1.3547560476949386E-2</v>
      </c>
      <c r="O1227">
        <f t="shared" si="99"/>
        <v>0.16257072572339265</v>
      </c>
      <c r="Q1227" s="7">
        <v>1201</v>
      </c>
      <c r="R1227" s="7">
        <v>1.0112019951875281E-3</v>
      </c>
      <c r="S1227" s="7">
        <v>1.2653696289226728E-3</v>
      </c>
      <c r="U1227" s="7">
        <v>26.309445540214767</v>
      </c>
      <c r="V1227" s="7">
        <v>5.883796175181256E-4</v>
      </c>
    </row>
    <row r="1228" spans="1:22" x14ac:dyDescent="0.35">
      <c r="A1228" s="5">
        <v>2015</v>
      </c>
      <c r="B1228" s="14" t="s">
        <v>26</v>
      </c>
      <c r="C1228" s="14" t="s">
        <v>111</v>
      </c>
      <c r="D1228" s="14">
        <v>2002</v>
      </c>
      <c r="E1228" s="14">
        <v>13</v>
      </c>
      <c r="F1228" s="14">
        <v>81</v>
      </c>
      <c r="G1228" s="14">
        <v>13</v>
      </c>
      <c r="H1228" s="14">
        <v>94</v>
      </c>
      <c r="I1228" s="14" t="b">
        <v>1</v>
      </c>
      <c r="J1228" s="6">
        <v>0.13829787234042601</v>
      </c>
      <c r="K1228">
        <f t="shared" si="95"/>
        <v>1.8353639487660108E-4</v>
      </c>
      <c r="L1228">
        <f t="shared" si="96"/>
        <v>1.3547560476949386E-2</v>
      </c>
      <c r="M1228">
        <f t="shared" si="97"/>
        <v>1.8735987893653471E-3</v>
      </c>
      <c r="N1228">
        <f t="shared" si="98"/>
        <v>1.3547560476949386E-2</v>
      </c>
      <c r="O1228">
        <f t="shared" si="99"/>
        <v>0.17611828620034203</v>
      </c>
      <c r="Q1228" s="7">
        <v>1202</v>
      </c>
      <c r="R1228" s="7">
        <v>1.1945533903689486E-3</v>
      </c>
      <c r="S1228" s="7">
        <v>6.1357469482521037E-4</v>
      </c>
      <c r="U1228" s="7">
        <v>26.331360946745558</v>
      </c>
      <c r="V1228" s="7">
        <v>5.883796175181256E-4</v>
      </c>
    </row>
    <row r="1229" spans="1:22" x14ac:dyDescent="0.35">
      <c r="A1229" s="24">
        <v>2017</v>
      </c>
      <c r="B1229" s="17" t="s">
        <v>67</v>
      </c>
      <c r="C1229" s="17" t="s">
        <v>68</v>
      </c>
      <c r="D1229" s="17">
        <v>2005</v>
      </c>
      <c r="E1229" s="17">
        <v>12</v>
      </c>
      <c r="F1229" s="17">
        <v>81</v>
      </c>
      <c r="G1229" s="17">
        <v>13</v>
      </c>
      <c r="H1229" s="17">
        <v>94</v>
      </c>
      <c r="I1229" s="17" t="b">
        <v>1</v>
      </c>
      <c r="J1229" s="25">
        <v>0.13829787234042601</v>
      </c>
      <c r="K1229">
        <f t="shared" si="95"/>
        <v>1.8353639487660108E-4</v>
      </c>
      <c r="L1229">
        <f t="shared" si="96"/>
        <v>1.3547560476949386E-2</v>
      </c>
      <c r="M1229">
        <f t="shared" si="97"/>
        <v>1.8735987893653471E-3</v>
      </c>
      <c r="N1229">
        <f t="shared" si="98"/>
        <v>1.3547560476949386E-2</v>
      </c>
      <c r="O1229">
        <f t="shared" si="99"/>
        <v>0.16257072572339265</v>
      </c>
      <c r="Q1229" s="7">
        <v>1203</v>
      </c>
      <c r="R1229" s="7">
        <v>2.1706515616005126E-3</v>
      </c>
      <c r="S1229" s="7">
        <v>-3.6252347640635361E-4</v>
      </c>
      <c r="U1229" s="7">
        <v>26.35327635327635</v>
      </c>
      <c r="V1229" s="7">
        <v>5.8916360136689039E-4</v>
      </c>
    </row>
    <row r="1230" spans="1:22" x14ac:dyDescent="0.35">
      <c r="A1230" s="3">
        <v>2017</v>
      </c>
      <c r="B1230" s="13" t="s">
        <v>26</v>
      </c>
      <c r="C1230" s="13" t="s">
        <v>100</v>
      </c>
      <c r="D1230" s="13">
        <v>2002</v>
      </c>
      <c r="E1230" s="14">
        <v>15</v>
      </c>
      <c r="F1230" s="13">
        <v>81</v>
      </c>
      <c r="G1230" s="13">
        <v>13</v>
      </c>
      <c r="H1230" s="13">
        <v>94</v>
      </c>
      <c r="I1230" s="13" t="b">
        <v>1</v>
      </c>
      <c r="J1230" s="4">
        <v>0.13829787234042601</v>
      </c>
      <c r="K1230">
        <f t="shared" si="95"/>
        <v>1.8353639487660108E-4</v>
      </c>
      <c r="L1230">
        <f t="shared" si="96"/>
        <v>1.3547560476949386E-2</v>
      </c>
      <c r="M1230">
        <f t="shared" si="97"/>
        <v>1.8735987893653471E-3</v>
      </c>
      <c r="N1230">
        <f t="shared" si="98"/>
        <v>1.3547560476949386E-2</v>
      </c>
      <c r="O1230">
        <f t="shared" si="99"/>
        <v>0.2032134071542408</v>
      </c>
      <c r="Q1230" s="7">
        <v>1204</v>
      </c>
      <c r="R1230" s="7">
        <v>1.4227750966182898E-3</v>
      </c>
      <c r="S1230" s="7">
        <v>7.2785727036085127E-4</v>
      </c>
      <c r="U1230" s="7">
        <v>26.375191759807141</v>
      </c>
      <c r="V1230" s="7">
        <v>5.9047723421591907E-4</v>
      </c>
    </row>
    <row r="1231" spans="1:22" x14ac:dyDescent="0.35">
      <c r="A1231" s="3">
        <v>2017</v>
      </c>
      <c r="B1231" s="13" t="s">
        <v>30</v>
      </c>
      <c r="C1231" s="13" t="s">
        <v>56</v>
      </c>
      <c r="D1231" s="13">
        <v>2003</v>
      </c>
      <c r="E1231" s="17">
        <v>14</v>
      </c>
      <c r="F1231" s="13">
        <v>131</v>
      </c>
      <c r="G1231" s="13">
        <v>21</v>
      </c>
      <c r="H1231" s="13">
        <v>152</v>
      </c>
      <c r="I1231" s="13" t="b">
        <v>1</v>
      </c>
      <c r="J1231" s="4">
        <v>0.13815789473684201</v>
      </c>
      <c r="K1231">
        <f t="shared" si="95"/>
        <v>2.9678225554514217E-4</v>
      </c>
      <c r="L1231">
        <f t="shared" si="96"/>
        <v>1.7227369373910287E-2</v>
      </c>
      <c r="M1231">
        <f t="shared" si="97"/>
        <v>2.3800970845533932E-3</v>
      </c>
      <c r="N1231">
        <f t="shared" si="98"/>
        <v>1.7227369373910287E-2</v>
      </c>
      <c r="O1231">
        <f t="shared" si="99"/>
        <v>0.24118317123474403</v>
      </c>
      <c r="Q1231" s="7">
        <v>1205</v>
      </c>
      <c r="R1231" s="7">
        <v>2.5853586873391624E-3</v>
      </c>
      <c r="S1231" s="7">
        <v>-4.3472632036002136E-4</v>
      </c>
      <c r="U1231" s="7">
        <v>26.397107166337932</v>
      </c>
      <c r="V1231" s="7">
        <v>5.9047723421591907E-4</v>
      </c>
    </row>
    <row r="1232" spans="1:22" x14ac:dyDescent="0.35">
      <c r="A1232" s="3">
        <v>2013</v>
      </c>
      <c r="B1232" s="13" t="s">
        <v>52</v>
      </c>
      <c r="C1232" s="13" t="s">
        <v>90</v>
      </c>
      <c r="D1232" s="13">
        <v>2004</v>
      </c>
      <c r="E1232" s="14">
        <v>9</v>
      </c>
      <c r="F1232" s="13">
        <v>175</v>
      </c>
      <c r="G1232" s="13">
        <v>28</v>
      </c>
      <c r="H1232" s="13">
        <v>203</v>
      </c>
      <c r="I1232" s="13" t="b">
        <v>1</v>
      </c>
      <c r="J1232" s="4">
        <v>0.13793103448275901</v>
      </c>
      <c r="K1232">
        <f t="shared" si="95"/>
        <v>3.9636051233989377E-4</v>
      </c>
      <c r="L1232">
        <f t="shared" si="96"/>
        <v>1.9908804894817111E-2</v>
      </c>
      <c r="M1232">
        <f t="shared" si="97"/>
        <v>2.7460420544575402E-3</v>
      </c>
      <c r="N1232">
        <f t="shared" si="98"/>
        <v>1.9908804894817111E-2</v>
      </c>
      <c r="O1232">
        <f t="shared" si="99"/>
        <v>0.179179244053354</v>
      </c>
      <c r="Q1232" s="7">
        <v>1206</v>
      </c>
      <c r="R1232" s="7">
        <v>1.8878085329066387E-3</v>
      </c>
      <c r="S1232" s="7">
        <v>2.6282383407250239E-4</v>
      </c>
      <c r="U1232" s="7">
        <v>26.419022572868723</v>
      </c>
      <c r="V1232" s="7">
        <v>5.9246426361488167E-4</v>
      </c>
    </row>
    <row r="1233" spans="1:22" x14ac:dyDescent="0.35">
      <c r="A1233" s="3">
        <v>2013</v>
      </c>
      <c r="B1233" s="13" t="s">
        <v>24</v>
      </c>
      <c r="C1233" s="13" t="s">
        <v>29</v>
      </c>
      <c r="D1233" s="13">
        <v>2003</v>
      </c>
      <c r="E1233" s="17">
        <v>10</v>
      </c>
      <c r="F1233" s="13">
        <v>150</v>
      </c>
      <c r="G1233" s="13">
        <v>24</v>
      </c>
      <c r="H1233" s="13">
        <v>174</v>
      </c>
      <c r="I1233" s="13" t="b">
        <v>1</v>
      </c>
      <c r="J1233" s="4">
        <v>0.13793103448275901</v>
      </c>
      <c r="K1233">
        <f t="shared" si="95"/>
        <v>3.3973758200562322E-4</v>
      </c>
      <c r="L1233">
        <f t="shared" si="96"/>
        <v>1.843197173407184E-2</v>
      </c>
      <c r="M1233">
        <f t="shared" si="97"/>
        <v>2.5423409288375023E-3</v>
      </c>
      <c r="N1233">
        <f t="shared" si="98"/>
        <v>1.843197173407184E-2</v>
      </c>
      <c r="O1233">
        <f t="shared" si="99"/>
        <v>0.18431971734071839</v>
      </c>
      <c r="Q1233" s="7">
        <v>1207</v>
      </c>
      <c r="R1233" s="7">
        <v>2.4129655057532318E-3</v>
      </c>
      <c r="S1233" s="7">
        <v>3.2667624111053315E-5</v>
      </c>
      <c r="U1233" s="7">
        <v>26.440937979399514</v>
      </c>
      <c r="V1233" s="7">
        <v>5.9246426361488167E-4</v>
      </c>
    </row>
    <row r="1234" spans="1:22" x14ac:dyDescent="0.35">
      <c r="A1234" s="3">
        <v>2013</v>
      </c>
      <c r="B1234" s="13" t="s">
        <v>30</v>
      </c>
      <c r="C1234" s="13" t="s">
        <v>75</v>
      </c>
      <c r="D1234" s="13">
        <v>2005</v>
      </c>
      <c r="E1234" s="14">
        <v>8</v>
      </c>
      <c r="F1234" s="13">
        <v>125</v>
      </c>
      <c r="G1234" s="13">
        <v>20</v>
      </c>
      <c r="H1234" s="13">
        <v>145</v>
      </c>
      <c r="I1234" s="13" t="b">
        <v>1</v>
      </c>
      <c r="J1234" s="4">
        <v>0.13793103448275901</v>
      </c>
      <c r="K1234">
        <f t="shared" si="95"/>
        <v>2.8311465167135268E-4</v>
      </c>
      <c r="L1234">
        <f t="shared" si="96"/>
        <v>1.68260111634146E-2</v>
      </c>
      <c r="M1234">
        <f t="shared" si="97"/>
        <v>2.3208291259882272E-3</v>
      </c>
      <c r="N1234">
        <f t="shared" si="98"/>
        <v>1.68260111634146E-2</v>
      </c>
      <c r="O1234">
        <f t="shared" si="99"/>
        <v>0.1346080893073168</v>
      </c>
      <c r="Q1234" s="7">
        <v>1208</v>
      </c>
      <c r="R1234" s="7">
        <v>7.7069405566092622E-4</v>
      </c>
      <c r="S1234" s="7">
        <v>9.5862971476059014E-4</v>
      </c>
      <c r="U1234" s="7">
        <v>26.462853385930305</v>
      </c>
      <c r="V1234" s="7">
        <v>5.9259744654645318E-4</v>
      </c>
    </row>
    <row r="1235" spans="1:22" x14ac:dyDescent="0.35">
      <c r="A1235" s="3">
        <v>2016</v>
      </c>
      <c r="B1235" s="13" t="s">
        <v>79</v>
      </c>
      <c r="C1235" s="13" t="s">
        <v>80</v>
      </c>
      <c r="D1235" s="13">
        <v>2008</v>
      </c>
      <c r="E1235" s="17">
        <v>8</v>
      </c>
      <c r="F1235" s="13">
        <v>125</v>
      </c>
      <c r="G1235" s="13">
        <v>20</v>
      </c>
      <c r="H1235" s="13">
        <v>145</v>
      </c>
      <c r="I1235" s="13" t="b">
        <v>1</v>
      </c>
      <c r="J1235" s="4">
        <v>0.13793103448275901</v>
      </c>
      <c r="K1235">
        <f t="shared" si="95"/>
        <v>2.8311465167135268E-4</v>
      </c>
      <c r="L1235">
        <f t="shared" si="96"/>
        <v>1.68260111634146E-2</v>
      </c>
      <c r="M1235">
        <f t="shared" si="97"/>
        <v>2.3208291259882272E-3</v>
      </c>
      <c r="N1235">
        <f t="shared" si="98"/>
        <v>1.68260111634146E-2</v>
      </c>
      <c r="O1235">
        <f t="shared" si="99"/>
        <v>0.1346080893073168</v>
      </c>
      <c r="Q1235" s="7">
        <v>1209</v>
      </c>
      <c r="R1235" s="7">
        <v>9.2985961002815289E-4</v>
      </c>
      <c r="S1235" s="7">
        <v>1.1549588031110141E-3</v>
      </c>
      <c r="U1235" s="7">
        <v>26.484768792461097</v>
      </c>
      <c r="V1235" s="7">
        <v>5.928344381362303E-4</v>
      </c>
    </row>
    <row r="1236" spans="1:22" x14ac:dyDescent="0.35">
      <c r="A1236" s="5">
        <v>2013</v>
      </c>
      <c r="B1236" s="14" t="s">
        <v>24</v>
      </c>
      <c r="C1236" s="14" t="s">
        <v>122</v>
      </c>
      <c r="D1236" s="14">
        <v>2006</v>
      </c>
      <c r="E1236" s="14">
        <v>7</v>
      </c>
      <c r="F1236" s="14">
        <v>100</v>
      </c>
      <c r="G1236" s="14">
        <v>16</v>
      </c>
      <c r="H1236" s="14">
        <v>116</v>
      </c>
      <c r="I1236" s="14" t="b">
        <v>1</v>
      </c>
      <c r="J1236" s="6">
        <v>0.13793103448275901</v>
      </c>
      <c r="K1236">
        <f t="shared" si="95"/>
        <v>2.2649172133708216E-4</v>
      </c>
      <c r="L1236">
        <f t="shared" si="96"/>
        <v>1.5049641900626146E-2</v>
      </c>
      <c r="M1236">
        <f t="shared" si="97"/>
        <v>2.0758126759484398E-3</v>
      </c>
      <c r="N1236">
        <f t="shared" si="98"/>
        <v>1.5049641900626146E-2</v>
      </c>
      <c r="O1236">
        <f t="shared" si="99"/>
        <v>0.10534749330438302</v>
      </c>
      <c r="Q1236" s="7">
        <v>1210</v>
      </c>
      <c r="R1236" s="7">
        <v>1.1556072346893635E-3</v>
      </c>
      <c r="S1236" s="7">
        <v>9.2921117844980343E-4</v>
      </c>
      <c r="U1236" s="7">
        <v>26.506684198991888</v>
      </c>
      <c r="V1236" s="7">
        <v>5.928344381362303E-4</v>
      </c>
    </row>
    <row r="1237" spans="1:22" x14ac:dyDescent="0.35">
      <c r="A1237" s="3">
        <v>2013</v>
      </c>
      <c r="B1237" s="13" t="s">
        <v>106</v>
      </c>
      <c r="C1237" s="13" t="s">
        <v>107</v>
      </c>
      <c r="D1237" s="13">
        <v>2006</v>
      </c>
      <c r="E1237" s="17">
        <v>7</v>
      </c>
      <c r="F1237" s="13">
        <v>100</v>
      </c>
      <c r="G1237" s="13">
        <v>16</v>
      </c>
      <c r="H1237" s="13">
        <v>116</v>
      </c>
      <c r="I1237" s="13" t="b">
        <v>1</v>
      </c>
      <c r="J1237" s="4">
        <v>0.13793103448275901</v>
      </c>
      <c r="K1237">
        <f t="shared" si="95"/>
        <v>2.2649172133708216E-4</v>
      </c>
      <c r="L1237">
        <f t="shared" si="96"/>
        <v>1.5049641900626146E-2</v>
      </c>
      <c r="M1237">
        <f t="shared" si="97"/>
        <v>2.0758126759484398E-3</v>
      </c>
      <c r="N1237">
        <f t="shared" si="98"/>
        <v>1.5049641900626146E-2</v>
      </c>
      <c r="O1237">
        <f t="shared" si="99"/>
        <v>0.10534749330438302</v>
      </c>
      <c r="Q1237" s="7">
        <v>1211</v>
      </c>
      <c r="R1237" s="7">
        <v>1.6071024840117844E-3</v>
      </c>
      <c r="S1237" s="7">
        <v>4.7771592912738254E-4</v>
      </c>
      <c r="U1237" s="7">
        <v>26.528599605522679</v>
      </c>
      <c r="V1237" s="7">
        <v>5.928344381362303E-4</v>
      </c>
    </row>
    <row r="1238" spans="1:22" x14ac:dyDescent="0.35">
      <c r="A1238" s="3">
        <v>2017</v>
      </c>
      <c r="B1238" s="13" t="s">
        <v>24</v>
      </c>
      <c r="C1238" s="13" t="s">
        <v>71</v>
      </c>
      <c r="D1238" s="13">
        <v>2002</v>
      </c>
      <c r="E1238" s="14">
        <v>15</v>
      </c>
      <c r="F1238" s="13">
        <v>100</v>
      </c>
      <c r="G1238" s="13">
        <v>16</v>
      </c>
      <c r="H1238" s="13">
        <v>116</v>
      </c>
      <c r="I1238" s="13" t="b">
        <v>1</v>
      </c>
      <c r="J1238" s="4">
        <v>0.13793103448275901</v>
      </c>
      <c r="K1238">
        <f t="shared" si="95"/>
        <v>2.2649172133708216E-4</v>
      </c>
      <c r="L1238">
        <f t="shared" si="96"/>
        <v>1.5049641900626146E-2</v>
      </c>
      <c r="M1238">
        <f t="shared" si="97"/>
        <v>2.0758126759484398E-3</v>
      </c>
      <c r="N1238">
        <f t="shared" si="98"/>
        <v>1.5049641900626146E-2</v>
      </c>
      <c r="O1238">
        <f t="shared" si="99"/>
        <v>0.2257446285093922</v>
      </c>
      <c r="Q1238" s="7">
        <v>1212</v>
      </c>
      <c r="R1238" s="7">
        <v>2.0585977333342055E-3</v>
      </c>
      <c r="S1238" s="7">
        <v>2.6220679804961431E-5</v>
      </c>
      <c r="U1238" s="7">
        <v>26.55051501205347</v>
      </c>
      <c r="V1238" s="7">
        <v>5.928344381362303E-4</v>
      </c>
    </row>
    <row r="1239" spans="1:22" x14ac:dyDescent="0.35">
      <c r="A1239" s="3">
        <v>2013</v>
      </c>
      <c r="B1239" s="13" t="s">
        <v>231</v>
      </c>
      <c r="C1239" s="13" t="s">
        <v>232</v>
      </c>
      <c r="D1239" s="13">
        <v>2006</v>
      </c>
      <c r="E1239" s="17">
        <v>7</v>
      </c>
      <c r="F1239" s="13">
        <v>75</v>
      </c>
      <c r="G1239" s="13">
        <v>12</v>
      </c>
      <c r="H1239" s="13">
        <v>87</v>
      </c>
      <c r="I1239" s="13" t="b">
        <v>1</v>
      </c>
      <c r="J1239" s="4">
        <v>0.13793103448275901</v>
      </c>
      <c r="K1239">
        <f t="shared" si="95"/>
        <v>1.6986879100281161E-4</v>
      </c>
      <c r="L1239">
        <f t="shared" si="96"/>
        <v>1.3033372203800965E-2</v>
      </c>
      <c r="M1239">
        <f t="shared" si="97"/>
        <v>1.7977065108691038E-3</v>
      </c>
      <c r="N1239">
        <f t="shared" si="98"/>
        <v>1.3033372203800965E-2</v>
      </c>
      <c r="O1239">
        <f t="shared" si="99"/>
        <v>9.1233605426606759E-2</v>
      </c>
      <c r="Q1239" s="7">
        <v>1213</v>
      </c>
      <c r="R1239" s="7">
        <v>2.2137303578315635E-3</v>
      </c>
      <c r="S1239" s="7">
        <v>-1.9686664202138871E-4</v>
      </c>
      <c r="U1239" s="7">
        <v>26.572430418584261</v>
      </c>
      <c r="V1239" s="7">
        <v>5.928344381362303E-4</v>
      </c>
    </row>
    <row r="1240" spans="1:22" x14ac:dyDescent="0.35">
      <c r="A1240" s="5">
        <v>2013</v>
      </c>
      <c r="B1240" s="14" t="s">
        <v>325</v>
      </c>
      <c r="C1240" s="14" t="s">
        <v>339</v>
      </c>
      <c r="D1240" s="14">
        <v>2005</v>
      </c>
      <c r="E1240" s="14">
        <v>8</v>
      </c>
      <c r="F1240" s="14">
        <v>50</v>
      </c>
      <c r="G1240" s="14">
        <v>8</v>
      </c>
      <c r="H1240" s="14">
        <v>58</v>
      </c>
      <c r="I1240" s="14" t="b">
        <v>1</v>
      </c>
      <c r="J1240" s="6">
        <v>0.13793103448275901</v>
      </c>
      <c r="K1240">
        <f t="shared" si="95"/>
        <v>1.1324586066854108E-4</v>
      </c>
      <c r="L1240">
        <f t="shared" si="96"/>
        <v>1.064170384236195E-2</v>
      </c>
      <c r="M1240">
        <f t="shared" si="97"/>
        <v>1.467821219636135E-3</v>
      </c>
      <c r="N1240">
        <f t="shared" si="98"/>
        <v>1.064170384236195E-2</v>
      </c>
      <c r="O1240">
        <f t="shared" si="99"/>
        <v>8.5133630738895599E-2</v>
      </c>
      <c r="Q1240" s="7">
        <v>1214</v>
      </c>
      <c r="R1240" s="7">
        <v>1.0930061053033829E-3</v>
      </c>
      <c r="S1240" s="7">
        <v>5.5375622285281376E-4</v>
      </c>
      <c r="U1240" s="7">
        <v>26.594345825115052</v>
      </c>
      <c r="V1240" s="7">
        <v>5.928344381362303E-4</v>
      </c>
    </row>
    <row r="1241" spans="1:22" x14ac:dyDescent="0.35">
      <c r="A1241" s="3">
        <v>2013</v>
      </c>
      <c r="B1241" s="13" t="s">
        <v>186</v>
      </c>
      <c r="C1241" s="13" t="s">
        <v>187</v>
      </c>
      <c r="D1241" s="13">
        <v>2004</v>
      </c>
      <c r="E1241" s="17">
        <v>9</v>
      </c>
      <c r="F1241" s="13">
        <v>50</v>
      </c>
      <c r="G1241" s="13">
        <v>8</v>
      </c>
      <c r="H1241" s="13">
        <v>58</v>
      </c>
      <c r="I1241" s="13" t="b">
        <v>1</v>
      </c>
      <c r="J1241" s="4">
        <v>0.13793103448275901</v>
      </c>
      <c r="K1241">
        <f t="shared" si="95"/>
        <v>1.1324586066854108E-4</v>
      </c>
      <c r="L1241">
        <f t="shared" si="96"/>
        <v>1.064170384236195E-2</v>
      </c>
      <c r="M1241">
        <f t="shared" si="97"/>
        <v>1.467821219636135E-3</v>
      </c>
      <c r="N1241">
        <f t="shared" si="98"/>
        <v>1.064170384236195E-2</v>
      </c>
      <c r="O1241">
        <f t="shared" si="99"/>
        <v>9.5775334581257546E-2</v>
      </c>
      <c r="Q1241" s="7">
        <v>1215</v>
      </c>
      <c r="R1241" s="7">
        <v>1.450254686784383E-3</v>
      </c>
      <c r="S1241" s="7">
        <v>1.9650764137181358E-4</v>
      </c>
      <c r="U1241" s="7">
        <v>26.616261231645844</v>
      </c>
      <c r="V1241" s="7">
        <v>5.928344381362303E-4</v>
      </c>
    </row>
    <row r="1242" spans="1:22" x14ac:dyDescent="0.35">
      <c r="A1242" s="3">
        <v>2013</v>
      </c>
      <c r="B1242" s="13" t="s">
        <v>33</v>
      </c>
      <c r="C1242" s="13" t="s">
        <v>235</v>
      </c>
      <c r="D1242" s="13">
        <v>2005</v>
      </c>
      <c r="E1242" s="14">
        <v>8</v>
      </c>
      <c r="F1242" s="13">
        <v>50</v>
      </c>
      <c r="G1242" s="13">
        <v>8</v>
      </c>
      <c r="H1242" s="13">
        <v>58</v>
      </c>
      <c r="I1242" s="13" t="b">
        <v>1</v>
      </c>
      <c r="J1242" s="4">
        <v>0.13793103448275901</v>
      </c>
      <c r="K1242">
        <f t="shared" si="95"/>
        <v>1.1324586066854108E-4</v>
      </c>
      <c r="L1242">
        <f t="shared" si="96"/>
        <v>1.064170384236195E-2</v>
      </c>
      <c r="M1242">
        <f t="shared" si="97"/>
        <v>1.467821219636135E-3</v>
      </c>
      <c r="N1242">
        <f t="shared" si="98"/>
        <v>1.064170384236195E-2</v>
      </c>
      <c r="O1242">
        <f t="shared" si="99"/>
        <v>8.5133630738895599E-2</v>
      </c>
      <c r="Q1242" s="7">
        <v>1216</v>
      </c>
      <c r="R1242" s="7">
        <v>1.8757832184531868E-3</v>
      </c>
      <c r="S1242" s="7">
        <v>1.4957321816380935E-3</v>
      </c>
      <c r="U1242" s="7">
        <v>26.638176638176635</v>
      </c>
      <c r="V1242" s="7">
        <v>5.928344381362303E-4</v>
      </c>
    </row>
    <row r="1243" spans="1:22" x14ac:dyDescent="0.35">
      <c r="A1243" s="24">
        <v>2015</v>
      </c>
      <c r="B1243" s="17" t="s">
        <v>186</v>
      </c>
      <c r="C1243" s="17" t="s">
        <v>236</v>
      </c>
      <c r="D1243" s="17">
        <v>2003</v>
      </c>
      <c r="E1243" s="17">
        <v>12</v>
      </c>
      <c r="F1243" s="17">
        <v>50</v>
      </c>
      <c r="G1243" s="17">
        <v>8</v>
      </c>
      <c r="H1243" s="17">
        <v>58</v>
      </c>
      <c r="I1243" s="17" t="b">
        <v>1</v>
      </c>
      <c r="J1243" s="25">
        <v>0.13793103448275901</v>
      </c>
      <c r="K1243">
        <f t="shared" si="95"/>
        <v>1.1324586066854108E-4</v>
      </c>
      <c r="L1243">
        <f t="shared" si="96"/>
        <v>1.064170384236195E-2</v>
      </c>
      <c r="M1243">
        <f t="shared" si="97"/>
        <v>1.467821219636135E-3</v>
      </c>
      <c r="N1243">
        <f t="shared" si="98"/>
        <v>1.064170384236195E-2</v>
      </c>
      <c r="O1243">
        <f t="shared" si="99"/>
        <v>0.12770044610834341</v>
      </c>
      <c r="Q1243" s="7">
        <v>1217</v>
      </c>
      <c r="R1243" s="7">
        <v>1.9292266695696485E-3</v>
      </c>
      <c r="S1243" s="7">
        <v>1.7318654250021021E-5</v>
      </c>
      <c r="U1243" s="7">
        <v>26.660092044707426</v>
      </c>
      <c r="V1243" s="7">
        <v>5.928344381362303E-4</v>
      </c>
    </row>
    <row r="1244" spans="1:22" x14ac:dyDescent="0.35">
      <c r="A1244" s="5">
        <v>2016</v>
      </c>
      <c r="B1244" s="14" t="s">
        <v>79</v>
      </c>
      <c r="C1244" s="14" t="s">
        <v>125</v>
      </c>
      <c r="D1244" s="14">
        <v>2005</v>
      </c>
      <c r="E1244" s="14">
        <v>11</v>
      </c>
      <c r="F1244" s="14">
        <v>50</v>
      </c>
      <c r="G1244" s="14">
        <v>8</v>
      </c>
      <c r="H1244" s="14">
        <v>58</v>
      </c>
      <c r="I1244" s="14" t="b">
        <v>1</v>
      </c>
      <c r="J1244" s="6">
        <v>0.13793103448275901</v>
      </c>
      <c r="K1244">
        <f t="shared" si="95"/>
        <v>1.1324586066854108E-4</v>
      </c>
      <c r="L1244">
        <f t="shared" si="96"/>
        <v>1.064170384236195E-2</v>
      </c>
      <c r="M1244">
        <f t="shared" si="97"/>
        <v>1.467821219636135E-3</v>
      </c>
      <c r="N1244">
        <f t="shared" si="98"/>
        <v>1.064170384236195E-2</v>
      </c>
      <c r="O1244">
        <f t="shared" si="99"/>
        <v>0.11705874226598145</v>
      </c>
      <c r="Q1244" s="7">
        <v>1218</v>
      </c>
      <c r="R1244" s="7">
        <v>9.8864446621765942E-4</v>
      </c>
      <c r="S1244" s="7">
        <v>1.2173173994694288E-3</v>
      </c>
      <c r="U1244" s="7">
        <v>26.682007451238217</v>
      </c>
      <c r="V1244" s="7">
        <v>5.9474066311377273E-4</v>
      </c>
    </row>
    <row r="1245" spans="1:22" x14ac:dyDescent="0.35">
      <c r="A1245" s="3">
        <v>2016</v>
      </c>
      <c r="B1245" s="13" t="s">
        <v>42</v>
      </c>
      <c r="C1245" s="13" t="s">
        <v>43</v>
      </c>
      <c r="D1245" s="13">
        <v>2002</v>
      </c>
      <c r="E1245" s="17">
        <v>14</v>
      </c>
      <c r="F1245" s="13">
        <v>244</v>
      </c>
      <c r="G1245" s="13">
        <v>39</v>
      </c>
      <c r="H1245" s="13">
        <v>283</v>
      </c>
      <c r="I1245" s="13" t="b">
        <v>1</v>
      </c>
      <c r="J1245" s="4">
        <v>0.13780918727915201</v>
      </c>
      <c r="K1245">
        <f t="shared" si="95"/>
        <v>5.5256169946891597E-4</v>
      </c>
      <c r="L1245">
        <f t="shared" si="96"/>
        <v>2.3506630968067627E-2</v>
      </c>
      <c r="M1245">
        <f t="shared" si="97"/>
        <v>3.239429709380346E-3</v>
      </c>
      <c r="N1245">
        <f t="shared" si="98"/>
        <v>2.3506630968067627E-2</v>
      </c>
      <c r="O1245">
        <f t="shared" si="99"/>
        <v>0.32909283355294677</v>
      </c>
      <c r="Q1245" s="7">
        <v>1219</v>
      </c>
      <c r="R1245" s="7">
        <v>3.596388285315922E-4</v>
      </c>
      <c r="S1245" s="7">
        <v>1.2002117657346758E-3</v>
      </c>
      <c r="U1245" s="7">
        <v>26.703922857769008</v>
      </c>
      <c r="V1245" s="7">
        <v>5.9474066311377273E-4</v>
      </c>
    </row>
    <row r="1246" spans="1:22" x14ac:dyDescent="0.35">
      <c r="A1246" s="5">
        <v>2016</v>
      </c>
      <c r="B1246" s="14" t="s">
        <v>30</v>
      </c>
      <c r="C1246" s="14" t="s">
        <v>56</v>
      </c>
      <c r="D1246" s="14">
        <v>2004</v>
      </c>
      <c r="E1246" s="14">
        <v>12</v>
      </c>
      <c r="F1246" s="14">
        <v>163</v>
      </c>
      <c r="G1246" s="14">
        <v>26</v>
      </c>
      <c r="H1246" s="14">
        <v>189</v>
      </c>
      <c r="I1246" s="14" t="b">
        <v>1</v>
      </c>
      <c r="J1246" s="6">
        <v>0.137566137566138</v>
      </c>
      <c r="K1246">
        <f t="shared" si="95"/>
        <v>3.690253045923149E-4</v>
      </c>
      <c r="L1246">
        <f t="shared" si="96"/>
        <v>1.9210031353236123E-2</v>
      </c>
      <c r="M1246">
        <f t="shared" si="97"/>
        <v>2.6426498157891046E-3</v>
      </c>
      <c r="N1246">
        <f t="shared" si="98"/>
        <v>1.9210031353236123E-2</v>
      </c>
      <c r="O1246">
        <f t="shared" si="99"/>
        <v>0.23052037623883348</v>
      </c>
      <c r="Q1246" s="7">
        <v>1220</v>
      </c>
      <c r="R1246" s="7">
        <v>1.3779539616720011E-3</v>
      </c>
      <c r="S1246" s="7">
        <v>1.8189663259426708E-4</v>
      </c>
      <c r="U1246" s="7">
        <v>26.725838264299799</v>
      </c>
      <c r="V1246" s="7">
        <v>5.9582102851486003E-4</v>
      </c>
    </row>
    <row r="1247" spans="1:22" x14ac:dyDescent="0.35">
      <c r="A1247" s="24">
        <v>2013</v>
      </c>
      <c r="B1247" s="17" t="s">
        <v>24</v>
      </c>
      <c r="C1247" s="17" t="s">
        <v>122</v>
      </c>
      <c r="D1247" s="17">
        <v>2002</v>
      </c>
      <c r="E1247" s="17">
        <v>11</v>
      </c>
      <c r="F1247" s="17">
        <v>69</v>
      </c>
      <c r="G1247" s="17">
        <v>11</v>
      </c>
      <c r="H1247" s="17">
        <v>80</v>
      </c>
      <c r="I1247" s="17" t="b">
        <v>1</v>
      </c>
      <c r="J1247" s="25">
        <v>0.13750000000000001</v>
      </c>
      <c r="K1247">
        <f t="shared" si="95"/>
        <v>1.5620118712902218E-4</v>
      </c>
      <c r="L1247">
        <f t="shared" si="96"/>
        <v>1.2498047332644495E-2</v>
      </c>
      <c r="M1247">
        <f t="shared" si="97"/>
        <v>1.7184815082386183E-3</v>
      </c>
      <c r="N1247">
        <f t="shared" si="98"/>
        <v>1.2498047332644495E-2</v>
      </c>
      <c r="O1247">
        <f t="shared" si="99"/>
        <v>0.13747852065908944</v>
      </c>
      <c r="Q1247" s="7">
        <v>1221</v>
      </c>
      <c r="R1247" s="7">
        <v>1.0385155839585315E-3</v>
      </c>
      <c r="S1247" s="7">
        <v>5.2133501030773659E-4</v>
      </c>
      <c r="U1247" s="7">
        <v>26.747753670830591</v>
      </c>
      <c r="V1247" s="7">
        <v>5.9582102851486003E-4</v>
      </c>
    </row>
    <row r="1248" spans="1:22" x14ac:dyDescent="0.35">
      <c r="A1248" s="3">
        <v>2014</v>
      </c>
      <c r="B1248" s="13" t="s">
        <v>33</v>
      </c>
      <c r="C1248" s="13" t="s">
        <v>203</v>
      </c>
      <c r="D1248" s="13">
        <v>2006</v>
      </c>
      <c r="E1248" s="14">
        <v>8</v>
      </c>
      <c r="F1248" s="13">
        <v>69</v>
      </c>
      <c r="G1248" s="13">
        <v>11</v>
      </c>
      <c r="H1248" s="13">
        <v>80</v>
      </c>
      <c r="I1248" s="13" t="b">
        <v>1</v>
      </c>
      <c r="J1248" s="4">
        <v>0.13750000000000001</v>
      </c>
      <c r="K1248">
        <f t="shared" si="95"/>
        <v>1.5620118712902218E-4</v>
      </c>
      <c r="L1248">
        <f t="shared" si="96"/>
        <v>1.2498047332644495E-2</v>
      </c>
      <c r="M1248">
        <f t="shared" si="97"/>
        <v>1.7184815082386183E-3</v>
      </c>
      <c r="N1248">
        <f t="shared" si="98"/>
        <v>1.2498047332644495E-2</v>
      </c>
      <c r="O1248">
        <f t="shared" si="99"/>
        <v>9.9984378661155962E-2</v>
      </c>
      <c r="Q1248" s="7">
        <v>1222</v>
      </c>
      <c r="R1248" s="7">
        <v>1.547673150528736E-3</v>
      </c>
      <c r="S1248" s="7">
        <v>1.2177443737532113E-5</v>
      </c>
      <c r="U1248" s="7">
        <v>26.769669077361382</v>
      </c>
      <c r="V1248" s="7">
        <v>5.9582102851486003E-4</v>
      </c>
    </row>
    <row r="1249" spans="1:22" x14ac:dyDescent="0.35">
      <c r="A1249" s="24">
        <v>2017</v>
      </c>
      <c r="B1249" s="17" t="s">
        <v>30</v>
      </c>
      <c r="C1249" s="17" t="s">
        <v>141</v>
      </c>
      <c r="D1249" s="17">
        <v>2004</v>
      </c>
      <c r="E1249" s="17">
        <v>13</v>
      </c>
      <c r="F1249" s="17">
        <v>69</v>
      </c>
      <c r="G1249" s="17">
        <v>11</v>
      </c>
      <c r="H1249" s="17">
        <v>80</v>
      </c>
      <c r="I1249" s="17" t="b">
        <v>1</v>
      </c>
      <c r="J1249" s="25">
        <v>0.13750000000000001</v>
      </c>
      <c r="K1249">
        <f t="shared" si="95"/>
        <v>1.5620118712902218E-4</v>
      </c>
      <c r="L1249">
        <f t="shared" si="96"/>
        <v>1.2498047332644495E-2</v>
      </c>
      <c r="M1249">
        <f t="shared" si="97"/>
        <v>1.7184815082386183E-3</v>
      </c>
      <c r="N1249">
        <f t="shared" si="98"/>
        <v>1.2498047332644495E-2</v>
      </c>
      <c r="O1249">
        <f t="shared" si="99"/>
        <v>0.16247461532437843</v>
      </c>
      <c r="Q1249" s="7">
        <v>1223</v>
      </c>
      <c r="R1249" s="7">
        <v>1.3779539616720011E-3</v>
      </c>
      <c r="S1249" s="7">
        <v>1.8189663259426708E-4</v>
      </c>
      <c r="U1249" s="7">
        <v>26.791584483892173</v>
      </c>
      <c r="V1249" s="7">
        <v>5.975209493116854E-4</v>
      </c>
    </row>
    <row r="1250" spans="1:22" x14ac:dyDescent="0.35">
      <c r="A1250" s="5">
        <v>2013</v>
      </c>
      <c r="B1250" s="14" t="s">
        <v>52</v>
      </c>
      <c r="C1250" s="14" t="s">
        <v>74</v>
      </c>
      <c r="D1250" s="14">
        <v>1999</v>
      </c>
      <c r="E1250" s="14">
        <v>14</v>
      </c>
      <c r="F1250" s="14">
        <v>113</v>
      </c>
      <c r="G1250" s="14">
        <v>18</v>
      </c>
      <c r="H1250" s="14">
        <v>131</v>
      </c>
      <c r="I1250" s="14" t="b">
        <v>1</v>
      </c>
      <c r="J1250" s="6">
        <v>0.13740458015267201</v>
      </c>
      <c r="K1250">
        <f t="shared" si="95"/>
        <v>2.557794439237738E-4</v>
      </c>
      <c r="L1250">
        <f t="shared" si="96"/>
        <v>1.599310613745103E-2</v>
      </c>
      <c r="M1250">
        <f t="shared" si="97"/>
        <v>2.1975260341535806E-3</v>
      </c>
      <c r="N1250">
        <f t="shared" si="98"/>
        <v>1.599310613745103E-2</v>
      </c>
      <c r="O1250">
        <f t="shared" si="99"/>
        <v>0.22390348592431442</v>
      </c>
      <c r="Q1250" s="7">
        <v>1224</v>
      </c>
      <c r="R1250" s="7">
        <v>1.8096137440476892E-3</v>
      </c>
      <c r="S1250" s="7">
        <v>1.4355545521326308E-3</v>
      </c>
      <c r="U1250" s="7">
        <v>26.813499890422964</v>
      </c>
      <c r="V1250" s="7">
        <v>5.9909779581847399E-4</v>
      </c>
    </row>
    <row r="1251" spans="1:22" x14ac:dyDescent="0.35">
      <c r="A1251" s="24">
        <v>2016</v>
      </c>
      <c r="B1251" s="17" t="s">
        <v>33</v>
      </c>
      <c r="C1251" s="17" t="s">
        <v>109</v>
      </c>
      <c r="D1251" s="17">
        <v>2002</v>
      </c>
      <c r="E1251" s="17">
        <v>14</v>
      </c>
      <c r="F1251" s="17">
        <v>88</v>
      </c>
      <c r="G1251" s="17">
        <v>14</v>
      </c>
      <c r="H1251" s="17">
        <v>102</v>
      </c>
      <c r="I1251" s="17" t="b">
        <v>1</v>
      </c>
      <c r="J1251" s="25">
        <v>0.13725490196078399</v>
      </c>
      <c r="K1251">
        <f t="shared" si="95"/>
        <v>1.9915651358950328E-4</v>
      </c>
      <c r="L1251">
        <f t="shared" si="96"/>
        <v>1.4112282366417676E-2</v>
      </c>
      <c r="M1251">
        <f t="shared" si="97"/>
        <v>1.9369799326455588E-3</v>
      </c>
      <c r="N1251">
        <f t="shared" si="98"/>
        <v>1.4112282366417676E-2</v>
      </c>
      <c r="O1251">
        <f t="shared" si="99"/>
        <v>0.19757195312984746</v>
      </c>
      <c r="Q1251" s="7">
        <v>1225</v>
      </c>
      <c r="R1251" s="7">
        <v>1.6570742025344221E-3</v>
      </c>
      <c r="S1251" s="7">
        <v>2.1652458683092506E-4</v>
      </c>
      <c r="U1251" s="7">
        <v>26.835415296953755</v>
      </c>
      <c r="V1251" s="7">
        <v>5.992355036230333E-4</v>
      </c>
    </row>
    <row r="1252" spans="1:22" x14ac:dyDescent="0.35">
      <c r="A1252" s="3">
        <v>2015</v>
      </c>
      <c r="B1252" s="13" t="s">
        <v>24</v>
      </c>
      <c r="C1252" s="13" t="s">
        <v>246</v>
      </c>
      <c r="D1252" s="13">
        <v>2004</v>
      </c>
      <c r="E1252" s="14">
        <v>11</v>
      </c>
      <c r="F1252" s="13">
        <v>44</v>
      </c>
      <c r="G1252" s="13">
        <v>7</v>
      </c>
      <c r="H1252" s="13">
        <v>51</v>
      </c>
      <c r="I1252" s="13" t="b">
        <v>1</v>
      </c>
      <c r="J1252" s="4">
        <v>0.13725490196078399</v>
      </c>
      <c r="K1252">
        <f t="shared" si="95"/>
        <v>9.9578256794751642E-5</v>
      </c>
      <c r="L1252">
        <f t="shared" si="96"/>
        <v>9.9788905593132769E-3</v>
      </c>
      <c r="M1252">
        <f t="shared" si="97"/>
        <v>1.3696516453959367E-3</v>
      </c>
      <c r="N1252">
        <f t="shared" si="98"/>
        <v>9.9788905593132769E-3</v>
      </c>
      <c r="O1252">
        <f t="shared" si="99"/>
        <v>0.10976779615244604</v>
      </c>
      <c r="Q1252" s="7">
        <v>1226</v>
      </c>
      <c r="R1252" s="7">
        <v>1.8611719426275025E-3</v>
      </c>
      <c r="S1252" s="7">
        <v>1.2426846737844614E-5</v>
      </c>
      <c r="U1252" s="7">
        <v>26.857330703484546</v>
      </c>
      <c r="V1252" s="7">
        <v>5.992355036230333E-4</v>
      </c>
    </row>
    <row r="1253" spans="1:22" x14ac:dyDescent="0.35">
      <c r="A1253" s="3">
        <v>2015</v>
      </c>
      <c r="B1253" s="13" t="s">
        <v>92</v>
      </c>
      <c r="C1253" s="13" t="s">
        <v>288</v>
      </c>
      <c r="D1253" s="13">
        <v>2008</v>
      </c>
      <c r="E1253" s="17">
        <v>7</v>
      </c>
      <c r="F1253" s="13">
        <v>44</v>
      </c>
      <c r="G1253" s="13">
        <v>7</v>
      </c>
      <c r="H1253" s="13">
        <v>51</v>
      </c>
      <c r="I1253" s="13" t="b">
        <v>1</v>
      </c>
      <c r="J1253" s="4">
        <v>0.13725490196078399</v>
      </c>
      <c r="K1253">
        <f t="shared" si="95"/>
        <v>9.9578256794751642E-5</v>
      </c>
      <c r="L1253">
        <f t="shared" si="96"/>
        <v>9.9788905593132769E-3</v>
      </c>
      <c r="M1253">
        <f t="shared" si="97"/>
        <v>1.3696516453959367E-3</v>
      </c>
      <c r="N1253">
        <f t="shared" si="98"/>
        <v>9.9788905593132769E-3</v>
      </c>
      <c r="O1253">
        <f t="shared" si="99"/>
        <v>6.9852233915192935E-2</v>
      </c>
      <c r="Q1253" s="7">
        <v>1227</v>
      </c>
      <c r="R1253" s="7">
        <v>1.6570742025344221E-3</v>
      </c>
      <c r="S1253" s="7">
        <v>2.1652458683092506E-4</v>
      </c>
      <c r="U1253" s="7">
        <v>26.879246110015337</v>
      </c>
      <c r="V1253" s="7">
        <v>5.992355036230333E-4</v>
      </c>
    </row>
    <row r="1254" spans="1:22" x14ac:dyDescent="0.35">
      <c r="A1254" s="3">
        <v>2016</v>
      </c>
      <c r="B1254" s="13" t="s">
        <v>58</v>
      </c>
      <c r="C1254" s="13">
        <v>300</v>
      </c>
      <c r="D1254" s="13">
        <v>2006</v>
      </c>
      <c r="E1254" s="14">
        <v>10</v>
      </c>
      <c r="F1254" s="13">
        <v>44</v>
      </c>
      <c r="G1254" s="13">
        <v>7</v>
      </c>
      <c r="H1254" s="13">
        <v>51</v>
      </c>
      <c r="I1254" s="13" t="b">
        <v>1</v>
      </c>
      <c r="J1254" s="4">
        <v>0.13725490196078399</v>
      </c>
      <c r="K1254">
        <f t="shared" si="95"/>
        <v>9.9578256794751642E-5</v>
      </c>
      <c r="L1254">
        <f t="shared" si="96"/>
        <v>9.9788905593132769E-3</v>
      </c>
      <c r="M1254">
        <f t="shared" si="97"/>
        <v>1.3696516453959367E-3</v>
      </c>
      <c r="N1254">
        <f t="shared" si="98"/>
        <v>9.9788905593132769E-3</v>
      </c>
      <c r="O1254">
        <f t="shared" si="99"/>
        <v>9.9788905593132776E-2</v>
      </c>
      <c r="Q1254" s="7">
        <v>1228</v>
      </c>
      <c r="R1254" s="7">
        <v>2.2693674228136639E-3</v>
      </c>
      <c r="S1254" s="7">
        <v>-3.957686334483167E-4</v>
      </c>
      <c r="U1254" s="7">
        <v>26.901161516546129</v>
      </c>
      <c r="V1254" s="7">
        <v>5.992355036230333E-4</v>
      </c>
    </row>
    <row r="1255" spans="1:22" x14ac:dyDescent="0.35">
      <c r="A1255" s="24">
        <v>2016</v>
      </c>
      <c r="B1255" s="17" t="s">
        <v>52</v>
      </c>
      <c r="C1255" s="17" t="s">
        <v>296</v>
      </c>
      <c r="D1255" s="17">
        <v>2003</v>
      </c>
      <c r="E1255" s="17">
        <v>13</v>
      </c>
      <c r="F1255" s="17">
        <v>44</v>
      </c>
      <c r="G1255" s="17">
        <v>7</v>
      </c>
      <c r="H1255" s="17">
        <v>51</v>
      </c>
      <c r="I1255" s="17" t="b">
        <v>1</v>
      </c>
      <c r="J1255" s="25">
        <v>0.13725490196078399</v>
      </c>
      <c r="K1255">
        <f t="shared" si="95"/>
        <v>9.9578256794751642E-5</v>
      </c>
      <c r="L1255">
        <f t="shared" si="96"/>
        <v>9.9788905593132769E-3</v>
      </c>
      <c r="M1255">
        <f t="shared" si="97"/>
        <v>1.3696516453959367E-3</v>
      </c>
      <c r="N1255">
        <f t="shared" si="98"/>
        <v>9.9788905593132769E-3</v>
      </c>
      <c r="O1255">
        <f t="shared" si="99"/>
        <v>0.12972557727107259</v>
      </c>
      <c r="Q1255" s="7">
        <v>1229</v>
      </c>
      <c r="R1255" s="7">
        <v>2.6262413621627647E-3</v>
      </c>
      <c r="S1255" s="7">
        <v>-2.4614427760937148E-4</v>
      </c>
      <c r="U1255" s="7">
        <v>26.92307692307692</v>
      </c>
      <c r="V1255" s="7">
        <v>6.02709361731388E-4</v>
      </c>
    </row>
    <row r="1256" spans="1:22" x14ac:dyDescent="0.35">
      <c r="A1256" s="5">
        <v>2016</v>
      </c>
      <c r="B1256" s="14" t="s">
        <v>186</v>
      </c>
      <c r="C1256" s="14" t="s">
        <v>187</v>
      </c>
      <c r="D1256" s="14">
        <v>2002</v>
      </c>
      <c r="E1256" s="14">
        <v>14</v>
      </c>
      <c r="F1256" s="14">
        <v>44</v>
      </c>
      <c r="G1256" s="14">
        <v>7</v>
      </c>
      <c r="H1256" s="14">
        <v>51</v>
      </c>
      <c r="I1256" s="14" t="b">
        <v>1</v>
      </c>
      <c r="J1256" s="6">
        <v>0.13725490196078399</v>
      </c>
      <c r="K1256">
        <f t="shared" si="95"/>
        <v>9.9578256794751642E-5</v>
      </c>
      <c r="L1256">
        <f t="shared" si="96"/>
        <v>9.9788905593132769E-3</v>
      </c>
      <c r="M1256">
        <f t="shared" si="97"/>
        <v>1.3696516453959367E-3</v>
      </c>
      <c r="N1256">
        <f t="shared" si="98"/>
        <v>9.9788905593132769E-3</v>
      </c>
      <c r="O1256">
        <f t="shared" si="99"/>
        <v>0.13970446783038587</v>
      </c>
      <c r="Q1256" s="7">
        <v>1230</v>
      </c>
      <c r="R1256" s="7">
        <v>1.5353569204525552E-3</v>
      </c>
      <c r="S1256" s="7">
        <v>1.210685134004985E-3</v>
      </c>
      <c r="U1256" s="7">
        <v>26.944992329607711</v>
      </c>
      <c r="V1256" s="7">
        <v>6.02709361731388E-4</v>
      </c>
    </row>
    <row r="1257" spans="1:22" x14ac:dyDescent="0.35">
      <c r="A1257" s="3">
        <v>2017</v>
      </c>
      <c r="B1257" s="13" t="s">
        <v>30</v>
      </c>
      <c r="C1257" s="13" t="s">
        <v>75</v>
      </c>
      <c r="D1257" s="13">
        <v>2005</v>
      </c>
      <c r="E1257" s="17">
        <v>12</v>
      </c>
      <c r="F1257" s="13">
        <v>44</v>
      </c>
      <c r="G1257" s="13">
        <v>7</v>
      </c>
      <c r="H1257" s="13">
        <v>51</v>
      </c>
      <c r="I1257" s="13" t="b">
        <v>1</v>
      </c>
      <c r="J1257" s="4">
        <v>0.13725490196078399</v>
      </c>
      <c r="K1257">
        <f t="shared" si="95"/>
        <v>9.9578256794751642E-5</v>
      </c>
      <c r="L1257">
        <f t="shared" si="96"/>
        <v>9.9788905593132769E-3</v>
      </c>
      <c r="M1257">
        <f t="shared" si="97"/>
        <v>1.3696516453959367E-3</v>
      </c>
      <c r="N1257">
        <f t="shared" si="98"/>
        <v>9.9788905593132769E-3</v>
      </c>
      <c r="O1257">
        <f t="shared" si="99"/>
        <v>0.11974668671175932</v>
      </c>
      <c r="Q1257" s="7">
        <v>1231</v>
      </c>
      <c r="R1257" s="7">
        <v>1.6991470419174932E-3</v>
      </c>
      <c r="S1257" s="7">
        <v>8.4319388692000912E-4</v>
      </c>
      <c r="U1257" s="7">
        <v>26.966907736138502</v>
      </c>
      <c r="V1257" s="7">
        <v>6.02709361731388E-4</v>
      </c>
    </row>
    <row r="1258" spans="1:22" x14ac:dyDescent="0.35">
      <c r="A1258" s="3">
        <v>2017</v>
      </c>
      <c r="B1258" s="13" t="s">
        <v>106</v>
      </c>
      <c r="C1258" s="13" t="s">
        <v>174</v>
      </c>
      <c r="D1258" s="13">
        <v>2007</v>
      </c>
      <c r="E1258" s="14">
        <v>10</v>
      </c>
      <c r="F1258" s="13">
        <v>44</v>
      </c>
      <c r="G1258" s="13">
        <v>7</v>
      </c>
      <c r="H1258" s="13">
        <v>51</v>
      </c>
      <c r="I1258" s="13" t="b">
        <v>1</v>
      </c>
      <c r="J1258" s="4">
        <v>0.13725490196078399</v>
      </c>
      <c r="K1258">
        <f t="shared" si="95"/>
        <v>9.9578256794751642E-5</v>
      </c>
      <c r="L1258">
        <f t="shared" si="96"/>
        <v>9.9788905593132769E-3</v>
      </c>
      <c r="M1258">
        <f t="shared" si="97"/>
        <v>1.3696516453959367E-3</v>
      </c>
      <c r="N1258">
        <f t="shared" si="98"/>
        <v>9.9788905593132769E-3</v>
      </c>
      <c r="O1258">
        <f t="shared" si="99"/>
        <v>9.9788905593132776E-2</v>
      </c>
      <c r="Q1258" s="7">
        <v>1232</v>
      </c>
      <c r="R1258" s="7">
        <v>1.0441249287340541E-3</v>
      </c>
      <c r="S1258" s="7">
        <v>1.2767041972541731E-3</v>
      </c>
      <c r="U1258" s="7">
        <v>26.988823142669293</v>
      </c>
      <c r="V1258" s="7">
        <v>6.02709361731388E-4</v>
      </c>
    </row>
    <row r="1259" spans="1:22" x14ac:dyDescent="0.35">
      <c r="A1259" s="3">
        <v>2014</v>
      </c>
      <c r="B1259" s="13" t="s">
        <v>98</v>
      </c>
      <c r="C1259" s="13" t="s">
        <v>99</v>
      </c>
      <c r="D1259" s="13">
        <v>2001</v>
      </c>
      <c r="E1259" s="17">
        <v>13</v>
      </c>
      <c r="F1259" s="13">
        <v>107</v>
      </c>
      <c r="G1259" s="13">
        <v>17</v>
      </c>
      <c r="H1259" s="13">
        <v>124</v>
      </c>
      <c r="I1259" s="13" t="b">
        <v>1</v>
      </c>
      <c r="J1259" s="4">
        <v>0.13709677419354799</v>
      </c>
      <c r="K1259">
        <f t="shared" si="95"/>
        <v>2.4211184004998437E-4</v>
      </c>
      <c r="L1259">
        <f t="shared" si="96"/>
        <v>1.5559943446233484E-2</v>
      </c>
      <c r="M1259">
        <f t="shared" si="97"/>
        <v>2.1332180531126489E-3</v>
      </c>
      <c r="N1259">
        <f t="shared" si="98"/>
        <v>1.5559943446233484E-2</v>
      </c>
      <c r="O1259">
        <f t="shared" si="99"/>
        <v>0.20227926480103528</v>
      </c>
      <c r="Q1259" s="7">
        <v>1233</v>
      </c>
      <c r="R1259" s="7">
        <v>1.0441249287340541E-3</v>
      </c>
      <c r="S1259" s="7">
        <v>1.2767041972541731E-3</v>
      </c>
      <c r="U1259" s="7">
        <v>27.010738549200084</v>
      </c>
      <c r="V1259" s="7">
        <v>6.0624434431132178E-4</v>
      </c>
    </row>
    <row r="1260" spans="1:22" x14ac:dyDescent="0.35">
      <c r="A1260" s="3">
        <v>2017</v>
      </c>
      <c r="B1260" s="13" t="s">
        <v>42</v>
      </c>
      <c r="C1260" s="13" t="s">
        <v>45</v>
      </c>
      <c r="D1260" s="13">
        <v>2003</v>
      </c>
      <c r="E1260" s="14">
        <v>14</v>
      </c>
      <c r="F1260" s="13">
        <v>126</v>
      </c>
      <c r="G1260" s="13">
        <v>20</v>
      </c>
      <c r="H1260" s="13">
        <v>146</v>
      </c>
      <c r="I1260" s="13" t="b">
        <v>1</v>
      </c>
      <c r="J1260" s="4">
        <v>0.13698630136986301</v>
      </c>
      <c r="K1260">
        <f t="shared" si="95"/>
        <v>2.8506716651046548E-4</v>
      </c>
      <c r="L1260">
        <f t="shared" si="96"/>
        <v>1.6883932199297222E-2</v>
      </c>
      <c r="M1260">
        <f t="shared" si="97"/>
        <v>2.312867424561263E-3</v>
      </c>
      <c r="N1260">
        <f t="shared" si="98"/>
        <v>1.6883932199297222E-2</v>
      </c>
      <c r="O1260">
        <f t="shared" si="99"/>
        <v>0.23637505079016111</v>
      </c>
      <c r="Q1260" s="7">
        <v>1234</v>
      </c>
      <c r="R1260" s="7">
        <v>7.0716671548133451E-4</v>
      </c>
      <c r="S1260" s="7">
        <v>1.3686459604671053E-3</v>
      </c>
      <c r="U1260" s="7">
        <v>27.032653955730876</v>
      </c>
      <c r="V1260" s="7">
        <v>6.0624434431132178E-4</v>
      </c>
    </row>
    <row r="1261" spans="1:22" x14ac:dyDescent="0.35">
      <c r="A1261" s="24">
        <v>2014</v>
      </c>
      <c r="B1261" s="17" t="s">
        <v>30</v>
      </c>
      <c r="C1261" s="17" t="s">
        <v>278</v>
      </c>
      <c r="D1261" s="17">
        <v>2002</v>
      </c>
      <c r="E1261" s="17">
        <v>12</v>
      </c>
      <c r="F1261" s="17">
        <v>63</v>
      </c>
      <c r="G1261" s="17">
        <v>10</v>
      </c>
      <c r="H1261" s="17">
        <v>73</v>
      </c>
      <c r="I1261" s="17" t="b">
        <v>1</v>
      </c>
      <c r="J1261" s="25">
        <v>0.13698630136986301</v>
      </c>
      <c r="K1261">
        <f t="shared" si="95"/>
        <v>1.4253358325523274E-4</v>
      </c>
      <c r="L1261">
        <f t="shared" si="96"/>
        <v>1.1938742951216963E-2</v>
      </c>
      <c r="M1261">
        <f t="shared" si="97"/>
        <v>1.6354442398927346E-3</v>
      </c>
      <c r="N1261">
        <f t="shared" si="98"/>
        <v>1.1938742951216963E-2</v>
      </c>
      <c r="O1261">
        <f t="shared" si="99"/>
        <v>0.14326491541460357</v>
      </c>
      <c r="Q1261" s="7">
        <v>1235</v>
      </c>
      <c r="R1261" s="7">
        <v>7.0716671548133451E-4</v>
      </c>
      <c r="S1261" s="7">
        <v>1.3686459604671053E-3</v>
      </c>
      <c r="U1261" s="7">
        <v>27.054569362261667</v>
      </c>
      <c r="V1261" s="7">
        <v>6.0624434431132178E-4</v>
      </c>
    </row>
    <row r="1262" spans="1:22" x14ac:dyDescent="0.35">
      <c r="A1262" s="5">
        <v>2014</v>
      </c>
      <c r="B1262" s="14" t="s">
        <v>104</v>
      </c>
      <c r="C1262" s="14" t="s">
        <v>105</v>
      </c>
      <c r="D1262" s="14">
        <v>2000</v>
      </c>
      <c r="E1262" s="14">
        <v>14</v>
      </c>
      <c r="F1262" s="14">
        <v>63</v>
      </c>
      <c r="G1262" s="14">
        <v>10</v>
      </c>
      <c r="H1262" s="14">
        <v>73</v>
      </c>
      <c r="I1262" s="14" t="b">
        <v>1</v>
      </c>
      <c r="J1262" s="6">
        <v>0.13698630136986301</v>
      </c>
      <c r="K1262">
        <f t="shared" si="95"/>
        <v>1.4253358325523274E-4</v>
      </c>
      <c r="L1262">
        <f t="shared" si="96"/>
        <v>1.1938742951216963E-2</v>
      </c>
      <c r="M1262">
        <f t="shared" si="97"/>
        <v>1.6354442398927346E-3</v>
      </c>
      <c r="N1262">
        <f t="shared" si="98"/>
        <v>1.1938742951216963E-2</v>
      </c>
      <c r="O1262">
        <f t="shared" si="99"/>
        <v>0.16714240131703748</v>
      </c>
      <c r="Q1262" s="7">
        <v>1236</v>
      </c>
      <c r="R1262" s="7">
        <v>2.5209828081153565E-3</v>
      </c>
      <c r="S1262" s="7">
        <v>-4.4517013216691667E-4</v>
      </c>
      <c r="U1262" s="7">
        <v>27.076484768792458</v>
      </c>
      <c r="V1262" s="7">
        <v>6.0624434431132178E-4</v>
      </c>
    </row>
    <row r="1263" spans="1:22" x14ac:dyDescent="0.35">
      <c r="A1263" s="24">
        <v>2016</v>
      </c>
      <c r="B1263" s="17" t="s">
        <v>52</v>
      </c>
      <c r="C1263" s="17" t="s">
        <v>131</v>
      </c>
      <c r="D1263" s="17">
        <v>2005</v>
      </c>
      <c r="E1263" s="17">
        <v>11</v>
      </c>
      <c r="F1263" s="17">
        <v>63</v>
      </c>
      <c r="G1263" s="17">
        <v>10</v>
      </c>
      <c r="H1263" s="17">
        <v>73</v>
      </c>
      <c r="I1263" s="17" t="b">
        <v>1</v>
      </c>
      <c r="J1263" s="25">
        <v>0.13698630136986301</v>
      </c>
      <c r="K1263">
        <f t="shared" si="95"/>
        <v>1.4253358325523274E-4</v>
      </c>
      <c r="L1263">
        <f t="shared" si="96"/>
        <v>1.1938742951216963E-2</v>
      </c>
      <c r="M1263">
        <f t="shared" si="97"/>
        <v>1.6354442398927346E-3</v>
      </c>
      <c r="N1263">
        <f t="shared" si="98"/>
        <v>1.1938742951216963E-2</v>
      </c>
      <c r="O1263">
        <f t="shared" si="99"/>
        <v>0.1313261724633866</v>
      </c>
      <c r="Q1263" s="7">
        <v>1237</v>
      </c>
      <c r="R1263" s="7">
        <v>6.1242434031763798E-4</v>
      </c>
      <c r="S1263" s="7">
        <v>1.1852821705514659E-3</v>
      </c>
      <c r="U1263" s="7">
        <v>27.098400175323249</v>
      </c>
      <c r="V1263" s="7">
        <v>6.0713785156745956E-4</v>
      </c>
    </row>
    <row r="1264" spans="1:22" x14ac:dyDescent="0.35">
      <c r="A1264" s="5">
        <v>2017</v>
      </c>
      <c r="B1264" s="14" t="s">
        <v>24</v>
      </c>
      <c r="C1264" s="14" t="s">
        <v>210</v>
      </c>
      <c r="D1264" s="14">
        <v>2006</v>
      </c>
      <c r="E1264" s="14">
        <v>11</v>
      </c>
      <c r="F1264" s="14">
        <v>63</v>
      </c>
      <c r="G1264" s="14">
        <v>10</v>
      </c>
      <c r="H1264" s="14">
        <v>73</v>
      </c>
      <c r="I1264" s="14" t="b">
        <v>1</v>
      </c>
      <c r="J1264" s="6">
        <v>0.13698630136986301</v>
      </c>
      <c r="K1264">
        <f t="shared" si="95"/>
        <v>1.4253358325523274E-4</v>
      </c>
      <c r="L1264">
        <f t="shared" si="96"/>
        <v>1.1938742951216963E-2</v>
      </c>
      <c r="M1264">
        <f t="shared" si="97"/>
        <v>1.6354442398927346E-3</v>
      </c>
      <c r="N1264">
        <f t="shared" si="98"/>
        <v>1.1938742951216963E-2</v>
      </c>
      <c r="O1264">
        <f t="shared" si="99"/>
        <v>0.1313261724633866</v>
      </c>
      <c r="Q1264" s="7">
        <v>1238</v>
      </c>
      <c r="R1264" s="7">
        <v>6.6036258731212E-4</v>
      </c>
      <c r="S1264" s="7">
        <v>8.0745863232401503E-4</v>
      </c>
      <c r="U1264" s="7">
        <v>27.12031558185404</v>
      </c>
      <c r="V1264" s="7">
        <v>6.0777849525267492E-4</v>
      </c>
    </row>
    <row r="1265" spans="1:22" x14ac:dyDescent="0.35">
      <c r="A1265" s="3">
        <v>2017</v>
      </c>
      <c r="B1265" s="13" t="s">
        <v>106</v>
      </c>
      <c r="C1265" s="13" t="s">
        <v>107</v>
      </c>
      <c r="D1265" s="13">
        <v>2006</v>
      </c>
      <c r="E1265" s="17">
        <v>11</v>
      </c>
      <c r="F1265" s="13">
        <v>82</v>
      </c>
      <c r="G1265" s="13">
        <v>13</v>
      </c>
      <c r="H1265" s="13">
        <v>95</v>
      </c>
      <c r="I1265" s="13" t="b">
        <v>1</v>
      </c>
      <c r="J1265" s="4">
        <v>0.13684210526315799</v>
      </c>
      <c r="K1265">
        <f t="shared" si="95"/>
        <v>1.8548890971571385E-4</v>
      </c>
      <c r="L1265">
        <f t="shared" si="96"/>
        <v>1.3619431328646356E-2</v>
      </c>
      <c r="M1265">
        <f t="shared" si="97"/>
        <v>1.8637116554989764E-3</v>
      </c>
      <c r="N1265">
        <f t="shared" si="98"/>
        <v>1.3619431328646356E-2</v>
      </c>
      <c r="O1265">
        <f t="shared" si="99"/>
        <v>0.14981374461510991</v>
      </c>
      <c r="Q1265" s="7">
        <v>1239</v>
      </c>
      <c r="R1265" s="7">
        <v>8.2068279467797044E-4</v>
      </c>
      <c r="S1265" s="7">
        <v>6.4713842495816459E-4</v>
      </c>
      <c r="U1265" s="7">
        <v>27.142230988384831</v>
      </c>
      <c r="V1265" s="7">
        <v>6.0984226518209892E-4</v>
      </c>
    </row>
    <row r="1266" spans="1:22" x14ac:dyDescent="0.35">
      <c r="A1266" s="5">
        <v>2014</v>
      </c>
      <c r="B1266" s="14" t="s">
        <v>24</v>
      </c>
      <c r="C1266" s="14" t="s">
        <v>122</v>
      </c>
      <c r="D1266" s="14">
        <v>2004</v>
      </c>
      <c r="E1266" s="14">
        <v>10</v>
      </c>
      <c r="F1266" s="14">
        <v>101</v>
      </c>
      <c r="G1266" s="14">
        <v>16</v>
      </c>
      <c r="H1266" s="14">
        <v>117</v>
      </c>
      <c r="I1266" s="14" t="b">
        <v>1</v>
      </c>
      <c r="J1266" s="6">
        <v>0.13675213675213699</v>
      </c>
      <c r="K1266">
        <f t="shared" si="95"/>
        <v>2.2844423617619493E-4</v>
      </c>
      <c r="L1266">
        <f t="shared" si="96"/>
        <v>1.5114371841932265E-2</v>
      </c>
      <c r="M1266">
        <f t="shared" si="97"/>
        <v>2.0669226450505695E-3</v>
      </c>
      <c r="N1266">
        <f t="shared" si="98"/>
        <v>1.5114371841932265E-2</v>
      </c>
      <c r="O1266">
        <f t="shared" si="99"/>
        <v>0.15114371841932264</v>
      </c>
      <c r="Q1266" s="7">
        <v>1240</v>
      </c>
      <c r="R1266" s="7">
        <v>6.6036258731212E-4</v>
      </c>
      <c r="S1266" s="7">
        <v>8.0745863232401503E-4</v>
      </c>
      <c r="U1266" s="7">
        <v>27.164146394915623</v>
      </c>
      <c r="V1266" s="7">
        <v>6.0984226518209892E-4</v>
      </c>
    </row>
    <row r="1267" spans="1:22" x14ac:dyDescent="0.35">
      <c r="A1267" s="24">
        <v>2017</v>
      </c>
      <c r="B1267" s="17" t="s">
        <v>24</v>
      </c>
      <c r="C1267" s="17" t="s">
        <v>189</v>
      </c>
      <c r="D1267" s="17">
        <v>2003</v>
      </c>
      <c r="E1267" s="17">
        <v>14</v>
      </c>
      <c r="F1267" s="17">
        <v>76</v>
      </c>
      <c r="G1267" s="17">
        <v>12</v>
      </c>
      <c r="H1267" s="17">
        <v>88</v>
      </c>
      <c r="I1267" s="17" t="b">
        <v>1</v>
      </c>
      <c r="J1267" s="25">
        <v>0.13636363636363599</v>
      </c>
      <c r="K1267">
        <f t="shared" si="95"/>
        <v>1.7182130584192441E-4</v>
      </c>
      <c r="L1267">
        <f t="shared" si="96"/>
        <v>1.3108062627326908E-2</v>
      </c>
      <c r="M1267">
        <f t="shared" si="97"/>
        <v>1.7874630855445734E-3</v>
      </c>
      <c r="N1267">
        <f t="shared" si="98"/>
        <v>1.3108062627326908E-2</v>
      </c>
      <c r="O1267">
        <f t="shared" si="99"/>
        <v>0.18351287678257672</v>
      </c>
      <c r="Q1267" s="7">
        <v>1241</v>
      </c>
      <c r="R1267" s="7">
        <v>1.3016434167755224E-3</v>
      </c>
      <c r="S1267" s="7">
        <v>1.6617780286061262E-4</v>
      </c>
      <c r="U1267" s="7">
        <v>27.186061801446414</v>
      </c>
      <c r="V1267" s="7">
        <v>6.1258314310538235E-4</v>
      </c>
    </row>
    <row r="1268" spans="1:22" x14ac:dyDescent="0.35">
      <c r="A1268" s="5">
        <v>2015</v>
      </c>
      <c r="B1268" s="14" t="s">
        <v>52</v>
      </c>
      <c r="C1268" s="14" t="s">
        <v>84</v>
      </c>
      <c r="D1268" s="14">
        <v>2002</v>
      </c>
      <c r="E1268" s="14">
        <v>13</v>
      </c>
      <c r="F1268" s="14">
        <v>57</v>
      </c>
      <c r="G1268" s="14">
        <v>9</v>
      </c>
      <c r="H1268" s="14">
        <v>66</v>
      </c>
      <c r="I1268" s="14" t="b">
        <v>1</v>
      </c>
      <c r="J1268" s="6">
        <v>0.13636363636363599</v>
      </c>
      <c r="K1268">
        <f t="shared" si="95"/>
        <v>1.288659793814433E-4</v>
      </c>
      <c r="L1268">
        <f t="shared" si="96"/>
        <v>1.1351915229662494E-2</v>
      </c>
      <c r="M1268">
        <f t="shared" si="97"/>
        <v>1.5479884404085177E-3</v>
      </c>
      <c r="N1268">
        <f t="shared" si="98"/>
        <v>1.1351915229662494E-2</v>
      </c>
      <c r="O1268">
        <f t="shared" si="99"/>
        <v>0.14757489798561244</v>
      </c>
      <c r="Q1268" s="7">
        <v>1242</v>
      </c>
      <c r="R1268" s="7">
        <v>1.1413232094096718E-3</v>
      </c>
      <c r="S1268" s="7">
        <v>3.2649801022646328E-4</v>
      </c>
      <c r="U1268" s="7">
        <v>27.207977207977205</v>
      </c>
      <c r="V1268" s="7">
        <v>6.1276718491308263E-4</v>
      </c>
    </row>
    <row r="1269" spans="1:22" x14ac:dyDescent="0.35">
      <c r="A1269" s="3">
        <v>2016</v>
      </c>
      <c r="B1269" s="13" t="s">
        <v>52</v>
      </c>
      <c r="C1269" s="13" t="s">
        <v>131</v>
      </c>
      <c r="D1269" s="13">
        <v>2004</v>
      </c>
      <c r="E1269" s="17">
        <v>12</v>
      </c>
      <c r="F1269" s="13">
        <v>57</v>
      </c>
      <c r="G1269" s="13">
        <v>9</v>
      </c>
      <c r="H1269" s="13">
        <v>66</v>
      </c>
      <c r="I1269" s="13" t="b">
        <v>1</v>
      </c>
      <c r="J1269" s="4">
        <v>0.13636363636363599</v>
      </c>
      <c r="K1269">
        <f t="shared" si="95"/>
        <v>1.288659793814433E-4</v>
      </c>
      <c r="L1269">
        <f t="shared" si="96"/>
        <v>1.1351915229662494E-2</v>
      </c>
      <c r="M1269">
        <f t="shared" si="97"/>
        <v>1.5479884404085177E-3</v>
      </c>
      <c r="N1269">
        <f t="shared" si="98"/>
        <v>1.1351915229662494E-2</v>
      </c>
      <c r="O1269">
        <f t="shared" si="99"/>
        <v>0.13622298275594993</v>
      </c>
      <c r="Q1269" s="7">
        <v>1243</v>
      </c>
      <c r="R1269" s="7">
        <v>3.583488877119425E-3</v>
      </c>
      <c r="S1269" s="7">
        <v>-3.44059167739079E-4</v>
      </c>
      <c r="U1269" s="7">
        <v>27.229892614507996</v>
      </c>
      <c r="V1269" s="7">
        <v>6.1276718491308263E-4</v>
      </c>
    </row>
    <row r="1270" spans="1:22" x14ac:dyDescent="0.35">
      <c r="A1270" s="5">
        <v>2017</v>
      </c>
      <c r="B1270" s="14" t="s">
        <v>24</v>
      </c>
      <c r="C1270" s="14" t="s">
        <v>134</v>
      </c>
      <c r="D1270" s="14">
        <v>2002</v>
      </c>
      <c r="E1270" s="14">
        <v>15</v>
      </c>
      <c r="F1270" s="14">
        <v>57</v>
      </c>
      <c r="G1270" s="14">
        <v>9</v>
      </c>
      <c r="H1270" s="14">
        <v>66</v>
      </c>
      <c r="I1270" s="14" t="b">
        <v>1</v>
      </c>
      <c r="J1270" s="6">
        <v>0.13636363636363599</v>
      </c>
      <c r="K1270">
        <f t="shared" si="95"/>
        <v>1.288659793814433E-4</v>
      </c>
      <c r="L1270">
        <f t="shared" si="96"/>
        <v>1.1351915229662494E-2</v>
      </c>
      <c r="M1270">
        <f t="shared" si="97"/>
        <v>1.5479884404085177E-3</v>
      </c>
      <c r="N1270">
        <f t="shared" si="98"/>
        <v>1.1351915229662494E-2</v>
      </c>
      <c r="O1270">
        <f t="shared" si="99"/>
        <v>0.17027872844493741</v>
      </c>
      <c r="Q1270" s="7">
        <v>1244</v>
      </c>
      <c r="R1270" s="7">
        <v>2.3496811429250739E-3</v>
      </c>
      <c r="S1270" s="7">
        <v>2.9296867286403077E-4</v>
      </c>
      <c r="U1270" s="7">
        <v>27.251808021038787</v>
      </c>
      <c r="V1270" s="7">
        <v>6.1350501442167097E-4</v>
      </c>
    </row>
    <row r="1271" spans="1:22" x14ac:dyDescent="0.35">
      <c r="A1271" s="3">
        <v>2016</v>
      </c>
      <c r="B1271" s="13" t="s">
        <v>79</v>
      </c>
      <c r="C1271" s="13" t="s">
        <v>80</v>
      </c>
      <c r="D1271" s="13">
        <v>2006</v>
      </c>
      <c r="E1271" s="17">
        <v>10</v>
      </c>
      <c r="F1271" s="13">
        <v>165</v>
      </c>
      <c r="G1271" s="13">
        <v>26</v>
      </c>
      <c r="H1271" s="13">
        <v>191</v>
      </c>
      <c r="I1271" s="13" t="b">
        <v>1</v>
      </c>
      <c r="J1271" s="4">
        <v>0.13612565445026201</v>
      </c>
      <c r="K1271">
        <f t="shared" si="95"/>
        <v>3.7293033427054044E-4</v>
      </c>
      <c r="L1271">
        <f t="shared" si="96"/>
        <v>1.9311404254236417E-2</v>
      </c>
      <c r="M1271">
        <f t="shared" si="97"/>
        <v>2.6287775424615064E-3</v>
      </c>
      <c r="N1271">
        <f t="shared" si="98"/>
        <v>1.9311404254236417E-2</v>
      </c>
      <c r="O1271">
        <f t="shared" si="99"/>
        <v>0.19311404254236417</v>
      </c>
      <c r="Q1271" s="7">
        <v>1245</v>
      </c>
      <c r="R1271" s="7">
        <v>1.3404161311335462E-3</v>
      </c>
      <c r="S1271" s="7">
        <v>3.7806537710507212E-4</v>
      </c>
      <c r="U1271" s="7">
        <v>27.273723427569578</v>
      </c>
      <c r="V1271" s="7">
        <v>6.1350501442167097E-4</v>
      </c>
    </row>
    <row r="1272" spans="1:22" x14ac:dyDescent="0.35">
      <c r="A1272" s="3">
        <v>2014</v>
      </c>
      <c r="B1272" s="13" t="s">
        <v>30</v>
      </c>
      <c r="C1272" s="13" t="s">
        <v>56</v>
      </c>
      <c r="D1272" s="13">
        <v>2000</v>
      </c>
      <c r="E1272" s="14">
        <v>14</v>
      </c>
      <c r="F1272" s="13">
        <v>146</v>
      </c>
      <c r="G1272" s="13">
        <v>23</v>
      </c>
      <c r="H1272" s="13">
        <v>169</v>
      </c>
      <c r="I1272" s="13" t="b">
        <v>1</v>
      </c>
      <c r="J1272" s="4">
        <v>0.13609467455621299</v>
      </c>
      <c r="K1272">
        <f t="shared" si="95"/>
        <v>3.2997500781005933E-4</v>
      </c>
      <c r="L1272">
        <f t="shared" si="96"/>
        <v>1.8165214224171961E-2</v>
      </c>
      <c r="M1272">
        <f t="shared" si="97"/>
        <v>2.4721889180825741E-3</v>
      </c>
      <c r="N1272">
        <f t="shared" si="98"/>
        <v>1.8165214224171961E-2</v>
      </c>
      <c r="O1272">
        <f t="shared" si="99"/>
        <v>0.25431299913840744</v>
      </c>
      <c r="Q1272" s="7">
        <v>1246</v>
      </c>
      <c r="R1272" s="7">
        <v>7.7555652696144144E-4</v>
      </c>
      <c r="S1272" s="7">
        <v>9.4292498127717685E-4</v>
      </c>
      <c r="U1272" s="7">
        <v>27.29563883410037</v>
      </c>
      <c r="V1272" s="7">
        <v>6.1350501442167097E-4</v>
      </c>
    </row>
    <row r="1273" spans="1:22" x14ac:dyDescent="0.35">
      <c r="A1273" s="24">
        <v>2014</v>
      </c>
      <c r="B1273" s="17" t="s">
        <v>128</v>
      </c>
      <c r="C1273" s="17" t="s">
        <v>129</v>
      </c>
      <c r="D1273" s="17">
        <v>2003</v>
      </c>
      <c r="E1273" s="17">
        <v>11</v>
      </c>
      <c r="F1273" s="17">
        <v>108</v>
      </c>
      <c r="G1273" s="17">
        <v>17</v>
      </c>
      <c r="H1273" s="17">
        <v>125</v>
      </c>
      <c r="I1273" s="17" t="b">
        <v>1</v>
      </c>
      <c r="J1273" s="25">
        <v>0.13600000000000001</v>
      </c>
      <c r="K1273">
        <f t="shared" si="95"/>
        <v>2.4406435488909717E-4</v>
      </c>
      <c r="L1273">
        <f t="shared" si="96"/>
        <v>1.5622559165805619E-2</v>
      </c>
      <c r="M1273">
        <f t="shared" si="97"/>
        <v>2.1246680465495642E-3</v>
      </c>
      <c r="N1273">
        <f t="shared" si="98"/>
        <v>1.5622559165805619E-2</v>
      </c>
      <c r="O1273">
        <f t="shared" si="99"/>
        <v>0.17184815082386182</v>
      </c>
      <c r="Q1273" s="7">
        <v>1247</v>
      </c>
      <c r="R1273" s="7">
        <v>1.7169892005816166E-3</v>
      </c>
      <c r="S1273" s="7">
        <v>1.4923076570017273E-6</v>
      </c>
      <c r="U1273" s="7">
        <v>27.317554240631161</v>
      </c>
      <c r="V1273" s="7">
        <v>6.1513766643351187E-4</v>
      </c>
    </row>
    <row r="1274" spans="1:22" x14ac:dyDescent="0.35">
      <c r="A1274" s="3">
        <v>2015</v>
      </c>
      <c r="B1274" s="13" t="s">
        <v>24</v>
      </c>
      <c r="C1274" s="13" t="s">
        <v>122</v>
      </c>
      <c r="D1274" s="13">
        <v>2002</v>
      </c>
      <c r="E1274" s="14">
        <v>13</v>
      </c>
      <c r="F1274" s="13">
        <v>70</v>
      </c>
      <c r="G1274" s="13">
        <v>11</v>
      </c>
      <c r="H1274" s="13">
        <v>81</v>
      </c>
      <c r="I1274" s="13" t="b">
        <v>1</v>
      </c>
      <c r="J1274" s="4">
        <v>0.13580246913580199</v>
      </c>
      <c r="K1274">
        <f t="shared" si="95"/>
        <v>1.5815370196813495E-4</v>
      </c>
      <c r="L1274">
        <f t="shared" si="96"/>
        <v>1.2575917539811358E-2</v>
      </c>
      <c r="M1274">
        <f t="shared" si="97"/>
        <v>1.7078406535546227E-3</v>
      </c>
      <c r="N1274">
        <f t="shared" si="98"/>
        <v>1.2575917539811358E-2</v>
      </c>
      <c r="O1274">
        <f t="shared" si="99"/>
        <v>0.16348692801754766</v>
      </c>
      <c r="Q1274" s="7">
        <v>1248</v>
      </c>
      <c r="R1274" s="7">
        <v>2.4380830256790077E-3</v>
      </c>
      <c r="S1274" s="7">
        <v>-2.4055699152542714E-4</v>
      </c>
      <c r="U1274" s="7">
        <v>27.339469647161952</v>
      </c>
      <c r="V1274" s="7">
        <v>6.1513766643351187E-4</v>
      </c>
    </row>
    <row r="1275" spans="1:22" x14ac:dyDescent="0.35">
      <c r="A1275" s="3">
        <v>2015</v>
      </c>
      <c r="B1275" s="13" t="s">
        <v>30</v>
      </c>
      <c r="C1275" s="13" t="s">
        <v>215</v>
      </c>
      <c r="D1275" s="13">
        <v>2001</v>
      </c>
      <c r="E1275" s="17">
        <v>14</v>
      </c>
      <c r="F1275" s="13">
        <v>70</v>
      </c>
      <c r="G1275" s="13">
        <v>11</v>
      </c>
      <c r="H1275" s="13">
        <v>81</v>
      </c>
      <c r="I1275" s="13" t="b">
        <v>1</v>
      </c>
      <c r="J1275" s="4">
        <v>0.13580246913580199</v>
      </c>
      <c r="K1275">
        <f t="shared" si="95"/>
        <v>1.5815370196813495E-4</v>
      </c>
      <c r="L1275">
        <f t="shared" si="96"/>
        <v>1.2575917539811358E-2</v>
      </c>
      <c r="M1275">
        <f t="shared" si="97"/>
        <v>1.7078406535546227E-3</v>
      </c>
      <c r="N1275">
        <f t="shared" si="98"/>
        <v>1.2575917539811358E-2</v>
      </c>
      <c r="O1275">
        <f t="shared" si="99"/>
        <v>0.17606284555735902</v>
      </c>
      <c r="Q1275" s="7">
        <v>1249</v>
      </c>
      <c r="R1275" s="7">
        <v>2.1513592041124204E-3</v>
      </c>
      <c r="S1275" s="7">
        <v>-2.1437927146686158E-4</v>
      </c>
      <c r="U1275" s="7">
        <v>27.361385053692743</v>
      </c>
      <c r="V1275" s="7">
        <v>6.1616204294066867E-4</v>
      </c>
    </row>
    <row r="1276" spans="1:22" x14ac:dyDescent="0.35">
      <c r="A1276" s="3">
        <v>2015</v>
      </c>
      <c r="B1276" s="13" t="s">
        <v>24</v>
      </c>
      <c r="C1276" s="13" t="s">
        <v>41</v>
      </c>
      <c r="D1276" s="13">
        <v>2001</v>
      </c>
      <c r="E1276" s="14">
        <v>14</v>
      </c>
      <c r="F1276" s="13">
        <v>223</v>
      </c>
      <c r="G1276" s="13">
        <v>35</v>
      </c>
      <c r="H1276" s="13">
        <v>258</v>
      </c>
      <c r="I1276" s="13" t="b">
        <v>1</v>
      </c>
      <c r="J1276" s="4">
        <v>0.135658914728682</v>
      </c>
      <c r="K1276">
        <f t="shared" si="95"/>
        <v>5.0374882849109652E-4</v>
      </c>
      <c r="L1276">
        <f t="shared" si="96"/>
        <v>2.2444349589397696E-2</v>
      </c>
      <c r="M1276">
        <f t="shared" si="97"/>
        <v>3.0447761070888308E-3</v>
      </c>
      <c r="N1276">
        <f t="shared" si="98"/>
        <v>2.2444349589397696E-2</v>
      </c>
      <c r="O1276">
        <f t="shared" si="99"/>
        <v>0.31422089425156774</v>
      </c>
      <c r="Q1276" s="7">
        <v>1250</v>
      </c>
      <c r="R1276" s="7">
        <v>1.07023645538471E-3</v>
      </c>
      <c r="S1276" s="7">
        <v>2.9941519001122673E-4</v>
      </c>
      <c r="U1276" s="7">
        <v>27.383300460223534</v>
      </c>
      <c r="V1276" s="7">
        <v>6.1629580220479477E-4</v>
      </c>
    </row>
    <row r="1277" spans="1:22" x14ac:dyDescent="0.35">
      <c r="A1277" s="3">
        <v>2015</v>
      </c>
      <c r="B1277" s="13" t="s">
        <v>24</v>
      </c>
      <c r="C1277" s="13" t="s">
        <v>71</v>
      </c>
      <c r="D1277" s="13">
        <v>2002</v>
      </c>
      <c r="E1277" s="17">
        <v>13</v>
      </c>
      <c r="F1277" s="13">
        <v>153</v>
      </c>
      <c r="G1277" s="13">
        <v>24</v>
      </c>
      <c r="H1277" s="13">
        <v>177</v>
      </c>
      <c r="I1277" s="13" t="b">
        <v>1</v>
      </c>
      <c r="J1277" s="4">
        <v>0.13559322033898299</v>
      </c>
      <c r="K1277">
        <f t="shared" si="95"/>
        <v>3.4559512652296157E-4</v>
      </c>
      <c r="L1277">
        <f t="shared" si="96"/>
        <v>1.8590188985670952E-2</v>
      </c>
      <c r="M1277">
        <f t="shared" si="97"/>
        <v>2.5207035912774159E-3</v>
      </c>
      <c r="N1277">
        <f t="shared" si="98"/>
        <v>1.8590188985670952E-2</v>
      </c>
      <c r="O1277">
        <f t="shared" si="99"/>
        <v>0.24167245681372237</v>
      </c>
      <c r="Q1277" s="7">
        <v>1251</v>
      </c>
      <c r="R1277" s="7">
        <v>4.6889748656967509E-4</v>
      </c>
      <c r="S1277" s="7">
        <v>9.0075415882626163E-4</v>
      </c>
      <c r="U1277" s="7">
        <v>27.405215866754325</v>
      </c>
      <c r="V1277" s="7">
        <v>6.1723456253902202E-4</v>
      </c>
    </row>
    <row r="1278" spans="1:22" x14ac:dyDescent="0.35">
      <c r="A1278" s="3">
        <v>2015</v>
      </c>
      <c r="B1278" s="13" t="s">
        <v>190</v>
      </c>
      <c r="C1278" s="13" t="s">
        <v>191</v>
      </c>
      <c r="D1278" s="13">
        <v>2002</v>
      </c>
      <c r="E1278" s="14">
        <v>13</v>
      </c>
      <c r="F1278" s="13">
        <v>51</v>
      </c>
      <c r="G1278" s="13">
        <v>8</v>
      </c>
      <c r="H1278" s="13">
        <v>59</v>
      </c>
      <c r="I1278" s="13" t="b">
        <v>1</v>
      </c>
      <c r="J1278" s="4">
        <v>0.13559322033898299</v>
      </c>
      <c r="K1278">
        <f t="shared" si="95"/>
        <v>1.1519837550765385E-4</v>
      </c>
      <c r="L1278">
        <f t="shared" si="96"/>
        <v>1.073305061516314E-2</v>
      </c>
      <c r="M1278">
        <f t="shared" si="97"/>
        <v>1.4553288969712727E-3</v>
      </c>
      <c r="N1278">
        <f t="shared" si="98"/>
        <v>1.073305061516314E-2</v>
      </c>
      <c r="O1278">
        <f t="shared" si="99"/>
        <v>0.13952965799712083</v>
      </c>
      <c r="Q1278" s="7">
        <v>1252</v>
      </c>
      <c r="R1278" s="7">
        <v>9.1990171318095135E-4</v>
      </c>
      <c r="S1278" s="7">
        <v>4.4974993221498537E-4</v>
      </c>
      <c r="U1278" s="7">
        <v>27.427131273285116</v>
      </c>
      <c r="V1278" s="7">
        <v>6.1723456253902202E-4</v>
      </c>
    </row>
    <row r="1279" spans="1:22" x14ac:dyDescent="0.35">
      <c r="A1279" s="3">
        <v>2017</v>
      </c>
      <c r="B1279" s="13" t="s">
        <v>37</v>
      </c>
      <c r="C1279" s="13" t="s">
        <v>59</v>
      </c>
      <c r="D1279" s="13">
        <v>2008</v>
      </c>
      <c r="E1279" s="17">
        <v>9</v>
      </c>
      <c r="F1279" s="13">
        <v>134</v>
      </c>
      <c r="G1279" s="13">
        <v>21</v>
      </c>
      <c r="H1279" s="13">
        <v>155</v>
      </c>
      <c r="I1279" s="13" t="b">
        <v>1</v>
      </c>
      <c r="J1279" s="4">
        <v>0.135483870967742</v>
      </c>
      <c r="K1279">
        <f t="shared" si="95"/>
        <v>3.0263980006248046E-4</v>
      </c>
      <c r="L1279">
        <f t="shared" si="96"/>
        <v>1.7396545635915209E-2</v>
      </c>
      <c r="M1279">
        <f t="shared" si="97"/>
        <v>2.3569513442207716E-3</v>
      </c>
      <c r="N1279">
        <f t="shared" si="98"/>
        <v>1.7396545635915209E-2</v>
      </c>
      <c r="O1279">
        <f t="shared" si="99"/>
        <v>0.15656891072323686</v>
      </c>
      <c r="Q1279" s="7">
        <v>1253</v>
      </c>
      <c r="R1279" s="7">
        <v>1.3709059397922275E-3</v>
      </c>
      <c r="S1279" s="7">
        <v>-1.2542943962907775E-6</v>
      </c>
      <c r="U1279" s="7">
        <v>27.449046679815908</v>
      </c>
      <c r="V1279" s="7">
        <v>6.1723456253902202E-4</v>
      </c>
    </row>
    <row r="1280" spans="1:22" x14ac:dyDescent="0.35">
      <c r="A1280" s="3">
        <v>2016</v>
      </c>
      <c r="B1280" s="13" t="s">
        <v>24</v>
      </c>
      <c r="C1280" s="13" t="s">
        <v>41</v>
      </c>
      <c r="D1280" s="13">
        <v>2003</v>
      </c>
      <c r="E1280" s="14">
        <v>13</v>
      </c>
      <c r="F1280" s="13">
        <v>230</v>
      </c>
      <c r="G1280" s="13">
        <v>36</v>
      </c>
      <c r="H1280" s="13">
        <v>266</v>
      </c>
      <c r="I1280" s="13" t="b">
        <v>1</v>
      </c>
      <c r="J1280" s="4">
        <v>0.13533834586466201</v>
      </c>
      <c r="K1280">
        <f t="shared" si="95"/>
        <v>5.193689472039987E-4</v>
      </c>
      <c r="L1280">
        <f t="shared" si="96"/>
        <v>2.2789667553608558E-2</v>
      </c>
      <c r="M1280">
        <f t="shared" si="97"/>
        <v>3.0843159095109408E-3</v>
      </c>
      <c r="N1280">
        <f t="shared" si="98"/>
        <v>2.2789667553608558E-2</v>
      </c>
      <c r="O1280">
        <f t="shared" si="99"/>
        <v>0.29626567819691124</v>
      </c>
      <c r="Q1280" s="7">
        <v>1254</v>
      </c>
      <c r="R1280" s="7">
        <v>1.5212406819959863E-3</v>
      </c>
      <c r="S1280" s="7">
        <v>-1.5158903660004953E-4</v>
      </c>
      <c r="U1280" s="7">
        <v>27.470962086346699</v>
      </c>
      <c r="V1280" s="7">
        <v>6.1723456253902202E-4</v>
      </c>
    </row>
    <row r="1281" spans="1:22" x14ac:dyDescent="0.35">
      <c r="A1281" s="24">
        <v>2013</v>
      </c>
      <c r="B1281" s="17" t="s">
        <v>30</v>
      </c>
      <c r="C1281" s="17" t="s">
        <v>117</v>
      </c>
      <c r="D1281" s="17">
        <v>2000</v>
      </c>
      <c r="E1281" s="17">
        <v>13</v>
      </c>
      <c r="F1281" s="17">
        <v>115</v>
      </c>
      <c r="G1281" s="17">
        <v>18</v>
      </c>
      <c r="H1281" s="17">
        <v>133</v>
      </c>
      <c r="I1281" s="17" t="b">
        <v>1</v>
      </c>
      <c r="J1281" s="25">
        <v>0.13533834586466201</v>
      </c>
      <c r="K1281">
        <f t="shared" si="95"/>
        <v>2.5968447360199935E-4</v>
      </c>
      <c r="L1281">
        <f t="shared" si="96"/>
        <v>1.6114728468143647E-2</v>
      </c>
      <c r="M1281">
        <f t="shared" si="97"/>
        <v>2.1809406949367398E-3</v>
      </c>
      <c r="N1281">
        <f t="shared" si="98"/>
        <v>1.6114728468143647E-2</v>
      </c>
      <c r="O1281">
        <f t="shared" si="99"/>
        <v>0.20949147008586741</v>
      </c>
      <c r="Q1281" s="7">
        <v>1255</v>
      </c>
      <c r="R1281" s="7">
        <v>1.2205711975884687E-3</v>
      </c>
      <c r="S1281" s="7">
        <v>1.4908044780746798E-4</v>
      </c>
      <c r="U1281" s="7">
        <v>27.49287749287749</v>
      </c>
      <c r="V1281" s="7">
        <v>6.1753587305857325E-4</v>
      </c>
    </row>
    <row r="1282" spans="1:22" x14ac:dyDescent="0.35">
      <c r="A1282" s="5">
        <v>2015</v>
      </c>
      <c r="B1282" s="14" t="s">
        <v>67</v>
      </c>
      <c r="C1282" s="14" t="s">
        <v>68</v>
      </c>
      <c r="D1282" s="14">
        <v>2007</v>
      </c>
      <c r="E1282" s="14">
        <v>8</v>
      </c>
      <c r="F1282" s="14">
        <v>160</v>
      </c>
      <c r="G1282" s="14">
        <v>25</v>
      </c>
      <c r="H1282" s="14">
        <v>185</v>
      </c>
      <c r="I1282" s="14" t="b">
        <v>1</v>
      </c>
      <c r="J1282" s="6">
        <v>0.135135135135135</v>
      </c>
      <c r="K1282">
        <f t="shared" si="95"/>
        <v>3.6121524523586381E-4</v>
      </c>
      <c r="L1282">
        <f t="shared" si="96"/>
        <v>1.9005663504225886E-2</v>
      </c>
      <c r="M1282">
        <f t="shared" si="97"/>
        <v>2.5683329059764688E-3</v>
      </c>
      <c r="N1282">
        <f t="shared" si="98"/>
        <v>1.9005663504225886E-2</v>
      </c>
      <c r="O1282">
        <f t="shared" si="99"/>
        <v>0.15204530803380709</v>
      </c>
      <c r="Q1282" s="7">
        <v>1256</v>
      </c>
      <c r="R1282" s="7">
        <v>9.1990171318095135E-4</v>
      </c>
      <c r="S1282" s="7">
        <v>4.4974993221498537E-4</v>
      </c>
      <c r="U1282" s="7">
        <v>27.514792899408281</v>
      </c>
      <c r="V1282" s="7">
        <v>6.1996234949066075E-4</v>
      </c>
    </row>
    <row r="1283" spans="1:22" x14ac:dyDescent="0.35">
      <c r="A1283" s="24">
        <v>2015</v>
      </c>
      <c r="B1283" s="17" t="s">
        <v>30</v>
      </c>
      <c r="C1283" s="17" t="s">
        <v>56</v>
      </c>
      <c r="D1283" s="17">
        <v>2008</v>
      </c>
      <c r="E1283" s="17">
        <v>7</v>
      </c>
      <c r="F1283" s="17">
        <v>128</v>
      </c>
      <c r="G1283" s="17">
        <v>20</v>
      </c>
      <c r="H1283" s="17">
        <v>148</v>
      </c>
      <c r="I1283" s="17" t="b">
        <v>1</v>
      </c>
      <c r="J1283" s="25">
        <v>0.135135135135135</v>
      </c>
      <c r="K1283">
        <f t="shared" si="95"/>
        <v>2.8897219618869102E-4</v>
      </c>
      <c r="L1283">
        <f t="shared" si="96"/>
        <v>1.6999182221174376E-2</v>
      </c>
      <c r="M1283">
        <f t="shared" si="97"/>
        <v>2.2971867866451836E-3</v>
      </c>
      <c r="N1283">
        <f t="shared" si="98"/>
        <v>1.6999182221174376E-2</v>
      </c>
      <c r="O1283">
        <f t="shared" si="99"/>
        <v>0.11899427554822063</v>
      </c>
      <c r="Q1283" s="7">
        <v>1257</v>
      </c>
      <c r="R1283" s="7">
        <v>2.1376343158072061E-3</v>
      </c>
      <c r="S1283" s="7">
        <v>-4.4162626945572214E-6</v>
      </c>
      <c r="U1283" s="7">
        <v>27.536708305939072</v>
      </c>
      <c r="V1283" s="7">
        <v>6.1996234949066075E-4</v>
      </c>
    </row>
    <row r="1284" spans="1:22" x14ac:dyDescent="0.35">
      <c r="A1284" s="5">
        <v>2015</v>
      </c>
      <c r="B1284" s="14" t="s">
        <v>33</v>
      </c>
      <c r="C1284" s="14" t="s">
        <v>34</v>
      </c>
      <c r="D1284" s="14">
        <v>2001</v>
      </c>
      <c r="E1284" s="14">
        <v>14</v>
      </c>
      <c r="F1284" s="14">
        <v>64</v>
      </c>
      <c r="G1284" s="14">
        <v>10</v>
      </c>
      <c r="H1284" s="14">
        <v>74</v>
      </c>
      <c r="I1284" s="14" t="b">
        <v>1</v>
      </c>
      <c r="J1284" s="6">
        <v>0.135135135135135</v>
      </c>
      <c r="K1284">
        <f t="shared" ref="K1284:K1347" si="100">H1284/$H$1</f>
        <v>1.4448609809434551E-4</v>
      </c>
      <c r="L1284">
        <f t="shared" ref="L1284:L1347" si="101">SQRT(K1284)</f>
        <v>1.20202370232182E-2</v>
      </c>
      <c r="M1284">
        <f t="shared" ref="M1284:M1347" si="102">J1284*L1284</f>
        <v>1.6243563544889443E-3</v>
      </c>
      <c r="N1284">
        <f t="shared" ref="N1284:N1347" si="103">L1284</f>
        <v>1.20202370232182E-2</v>
      </c>
      <c r="O1284">
        <f t="shared" ref="O1284:O1347" si="104">E1284*L1284</f>
        <v>0.1682833183250548</v>
      </c>
      <c r="Q1284" s="7">
        <v>1258</v>
      </c>
      <c r="R1284" s="7">
        <v>2.5738857822888523E-3</v>
      </c>
      <c r="S1284" s="7">
        <v>-2.6101835772758932E-4</v>
      </c>
      <c r="U1284" s="7">
        <v>27.558623712469863</v>
      </c>
      <c r="V1284" s="7">
        <v>6.2103296492895573E-4</v>
      </c>
    </row>
    <row r="1285" spans="1:22" x14ac:dyDescent="0.35">
      <c r="A1285" s="3">
        <v>2015</v>
      </c>
      <c r="B1285" s="13" t="s">
        <v>33</v>
      </c>
      <c r="C1285" s="13" t="s">
        <v>203</v>
      </c>
      <c r="D1285" s="13">
        <v>2001</v>
      </c>
      <c r="E1285" s="17">
        <v>14</v>
      </c>
      <c r="F1285" s="13">
        <v>64</v>
      </c>
      <c r="G1285" s="13">
        <v>10</v>
      </c>
      <c r="H1285" s="13">
        <v>74</v>
      </c>
      <c r="I1285" s="13" t="b">
        <v>1</v>
      </c>
      <c r="J1285" s="4">
        <v>0.135135135135135</v>
      </c>
      <c r="K1285">
        <f t="shared" si="100"/>
        <v>1.4448609809434551E-4</v>
      </c>
      <c r="L1285">
        <f t="shared" si="101"/>
        <v>1.20202370232182E-2</v>
      </c>
      <c r="M1285">
        <f t="shared" si="102"/>
        <v>1.6243563544889443E-3</v>
      </c>
      <c r="N1285">
        <f t="shared" si="103"/>
        <v>1.20202370232182E-2</v>
      </c>
      <c r="O1285">
        <f t="shared" si="104"/>
        <v>0.1682833183250548</v>
      </c>
      <c r="Q1285" s="7">
        <v>1259</v>
      </c>
      <c r="R1285" s="7">
        <v>1.4602911711530582E-3</v>
      </c>
      <c r="S1285" s="7">
        <v>1.7515306873967643E-4</v>
      </c>
      <c r="U1285" s="7">
        <v>27.580539119000655</v>
      </c>
      <c r="V1285" s="7">
        <v>6.2103296492895573E-4</v>
      </c>
    </row>
    <row r="1286" spans="1:22" x14ac:dyDescent="0.35">
      <c r="A1286" s="5">
        <v>2016</v>
      </c>
      <c r="B1286" s="14" t="s">
        <v>106</v>
      </c>
      <c r="C1286" s="14" t="s">
        <v>174</v>
      </c>
      <c r="D1286" s="14">
        <v>2007</v>
      </c>
      <c r="E1286" s="14">
        <v>9</v>
      </c>
      <c r="F1286" s="14">
        <v>64</v>
      </c>
      <c r="G1286" s="14">
        <v>10</v>
      </c>
      <c r="H1286" s="14">
        <v>74</v>
      </c>
      <c r="I1286" s="14" t="b">
        <v>1</v>
      </c>
      <c r="J1286" s="6">
        <v>0.135135135135135</v>
      </c>
      <c r="K1286">
        <f t="shared" si="100"/>
        <v>1.4448609809434551E-4</v>
      </c>
      <c r="L1286">
        <f t="shared" si="101"/>
        <v>1.20202370232182E-2</v>
      </c>
      <c r="M1286">
        <f t="shared" si="102"/>
        <v>1.6243563544889443E-3</v>
      </c>
      <c r="N1286">
        <f t="shared" si="103"/>
        <v>1.20202370232182E-2</v>
      </c>
      <c r="O1286">
        <f t="shared" si="104"/>
        <v>0.10818213320896379</v>
      </c>
      <c r="Q1286" s="7">
        <v>1260</v>
      </c>
      <c r="R1286" s="7">
        <v>1.8200120906560887E-3</v>
      </c>
      <c r="S1286" s="7">
        <v>-1.8456785076335414E-4</v>
      </c>
      <c r="U1286" s="7">
        <v>27.602454525531446</v>
      </c>
      <c r="V1286" s="7">
        <v>6.2241765553300483E-4</v>
      </c>
    </row>
    <row r="1287" spans="1:22" x14ac:dyDescent="0.35">
      <c r="A1287" s="24">
        <v>2014</v>
      </c>
      <c r="B1287" s="17" t="s">
        <v>30</v>
      </c>
      <c r="C1287" s="17" t="s">
        <v>31</v>
      </c>
      <c r="D1287" s="17">
        <v>2003</v>
      </c>
      <c r="E1287" s="17">
        <v>11</v>
      </c>
      <c r="F1287" s="17">
        <v>391</v>
      </c>
      <c r="G1287" s="17">
        <v>61</v>
      </c>
      <c r="H1287" s="17">
        <v>452</v>
      </c>
      <c r="I1287" s="17" t="b">
        <v>1</v>
      </c>
      <c r="J1287" s="25">
        <v>0.13495575221238901</v>
      </c>
      <c r="K1287">
        <f t="shared" si="100"/>
        <v>8.8253670727897536E-4</v>
      </c>
      <c r="L1287">
        <f t="shared" si="101"/>
        <v>2.9707519372693766E-2</v>
      </c>
      <c r="M1287">
        <f t="shared" si="102"/>
        <v>4.0092006233060059E-3</v>
      </c>
      <c r="N1287">
        <f t="shared" si="103"/>
        <v>2.9707519372693766E-2</v>
      </c>
      <c r="O1287">
        <f t="shared" si="104"/>
        <v>0.32678271309963142</v>
      </c>
      <c r="Q1287" s="7">
        <v>1261</v>
      </c>
      <c r="R1287" s="7">
        <v>1.2804307114015422E-3</v>
      </c>
      <c r="S1287" s="7">
        <v>3.5501352849119238E-4</v>
      </c>
      <c r="U1287" s="7">
        <v>27.624369932062237</v>
      </c>
      <c r="V1287" s="7">
        <v>6.2295865316276439E-4</v>
      </c>
    </row>
    <row r="1288" spans="1:22" x14ac:dyDescent="0.35">
      <c r="A1288" s="3">
        <v>2013</v>
      </c>
      <c r="B1288" s="13" t="s">
        <v>42</v>
      </c>
      <c r="C1288" s="13" t="s">
        <v>43</v>
      </c>
      <c r="D1288" s="13">
        <v>1998</v>
      </c>
      <c r="E1288" s="14">
        <v>15</v>
      </c>
      <c r="F1288" s="13">
        <v>231</v>
      </c>
      <c r="G1288" s="13">
        <v>36</v>
      </c>
      <c r="H1288" s="13">
        <v>267</v>
      </c>
      <c r="I1288" s="13" t="b">
        <v>1</v>
      </c>
      <c r="J1288" s="4">
        <v>0.13483146067415699</v>
      </c>
      <c r="K1288">
        <f t="shared" si="100"/>
        <v>5.213214620431115E-4</v>
      </c>
      <c r="L1288">
        <f t="shared" si="101"/>
        <v>2.2832465089059294E-2</v>
      </c>
      <c r="M1288">
        <f t="shared" si="102"/>
        <v>3.0785346187495607E-3</v>
      </c>
      <c r="N1288">
        <f t="shared" si="103"/>
        <v>2.2832465089059294E-2</v>
      </c>
      <c r="O1288">
        <f t="shared" si="104"/>
        <v>0.34248697633588943</v>
      </c>
      <c r="Q1288" s="7">
        <v>1262</v>
      </c>
      <c r="R1288" s="7">
        <v>1.2804307114015422E-3</v>
      </c>
      <c r="S1288" s="7">
        <v>3.5501352849119238E-4</v>
      </c>
      <c r="U1288" s="7">
        <v>27.646285338593028</v>
      </c>
      <c r="V1288" s="7">
        <v>6.2363094646132784E-4</v>
      </c>
    </row>
    <row r="1289" spans="1:22" x14ac:dyDescent="0.35">
      <c r="A1289" s="3">
        <v>2017</v>
      </c>
      <c r="B1289" s="13" t="s">
        <v>98</v>
      </c>
      <c r="C1289" s="13" t="s">
        <v>41</v>
      </c>
      <c r="D1289" s="13">
        <v>2004</v>
      </c>
      <c r="E1289" s="17">
        <v>13</v>
      </c>
      <c r="F1289" s="13">
        <v>77</v>
      </c>
      <c r="G1289" s="13">
        <v>12</v>
      </c>
      <c r="H1289" s="13">
        <v>89</v>
      </c>
      <c r="I1289" s="13" t="b">
        <v>1</v>
      </c>
      <c r="J1289" s="4">
        <v>0.13483146067415699</v>
      </c>
      <c r="K1289">
        <f t="shared" si="100"/>
        <v>1.7377382068103718E-4</v>
      </c>
      <c r="L1289">
        <f t="shared" si="101"/>
        <v>1.3182329865431117E-2</v>
      </c>
      <c r="M1289">
        <f t="shared" si="102"/>
        <v>1.7773927908446409E-3</v>
      </c>
      <c r="N1289">
        <f t="shared" si="103"/>
        <v>1.3182329865431117E-2</v>
      </c>
      <c r="O1289">
        <f t="shared" si="104"/>
        <v>0.17137028825060452</v>
      </c>
      <c r="Q1289" s="7">
        <v>1263</v>
      </c>
      <c r="R1289" s="7">
        <v>1.4606846144757232E-3</v>
      </c>
      <c r="S1289" s="7">
        <v>4.0302704102325318E-4</v>
      </c>
      <c r="U1289" s="7">
        <v>27.668200745123819</v>
      </c>
      <c r="V1289" s="7">
        <v>6.2490236663222478E-4</v>
      </c>
    </row>
    <row r="1290" spans="1:22" x14ac:dyDescent="0.35">
      <c r="A1290" s="3">
        <v>2013</v>
      </c>
      <c r="B1290" s="13" t="s">
        <v>52</v>
      </c>
      <c r="C1290" s="13" t="s">
        <v>371</v>
      </c>
      <c r="D1290" s="13">
        <v>2000</v>
      </c>
      <c r="E1290" s="14">
        <v>13</v>
      </c>
      <c r="F1290" s="13">
        <v>45</v>
      </c>
      <c r="G1290" s="13">
        <v>7</v>
      </c>
      <c r="H1290" s="13">
        <v>52</v>
      </c>
      <c r="I1290" s="13" t="b">
        <v>1</v>
      </c>
      <c r="J1290" s="4">
        <v>0.134615384615385</v>
      </c>
      <c r="K1290">
        <f t="shared" si="100"/>
        <v>1.0153077163386442E-4</v>
      </c>
      <c r="L1290">
        <f t="shared" si="101"/>
        <v>1.0076247894621511E-2</v>
      </c>
      <c r="M1290">
        <f t="shared" si="102"/>
        <v>1.3564179858144381E-3</v>
      </c>
      <c r="N1290">
        <f t="shared" si="103"/>
        <v>1.0076247894621511E-2</v>
      </c>
      <c r="O1290">
        <f t="shared" si="104"/>
        <v>0.13099122263007965</v>
      </c>
      <c r="Q1290" s="7">
        <v>1264</v>
      </c>
      <c r="R1290" s="7">
        <v>1.3933148648544997E-3</v>
      </c>
      <c r="S1290" s="7">
        <v>6.7360778019606975E-4</v>
      </c>
      <c r="U1290" s="7">
        <v>27.69011615165461</v>
      </c>
      <c r="V1290" s="7">
        <v>6.2490236663222478E-4</v>
      </c>
    </row>
    <row r="1291" spans="1:22" x14ac:dyDescent="0.35">
      <c r="A1291" s="24">
        <v>2014</v>
      </c>
      <c r="B1291" s="17" t="s">
        <v>52</v>
      </c>
      <c r="C1291" s="17" t="s">
        <v>371</v>
      </c>
      <c r="D1291" s="17">
        <v>2004</v>
      </c>
      <c r="E1291" s="17">
        <v>10</v>
      </c>
      <c r="F1291" s="17">
        <v>45</v>
      </c>
      <c r="G1291" s="17">
        <v>7</v>
      </c>
      <c r="H1291" s="17">
        <v>52</v>
      </c>
      <c r="I1291" s="17" t="b">
        <v>1</v>
      </c>
      <c r="J1291" s="25">
        <v>0.134615384615385</v>
      </c>
      <c r="K1291">
        <f t="shared" si="100"/>
        <v>1.0153077163386442E-4</v>
      </c>
      <c r="L1291">
        <f t="shared" si="101"/>
        <v>1.0076247894621511E-2</v>
      </c>
      <c r="M1291">
        <f t="shared" si="102"/>
        <v>1.3564179858144381E-3</v>
      </c>
      <c r="N1291">
        <f t="shared" si="103"/>
        <v>1.0076247894621511E-2</v>
      </c>
      <c r="O1291">
        <f t="shared" si="104"/>
        <v>0.10076247894621511</v>
      </c>
      <c r="Q1291" s="7">
        <v>1265</v>
      </c>
      <c r="R1291" s="7">
        <v>1.9982700493924592E-3</v>
      </c>
      <c r="S1291" s="7">
        <v>-2.1080696384788585E-4</v>
      </c>
      <c r="U1291" s="7">
        <v>27.712031558185402</v>
      </c>
      <c r="V1291" s="7">
        <v>6.2490236663222478E-4</v>
      </c>
    </row>
    <row r="1292" spans="1:22" x14ac:dyDescent="0.35">
      <c r="A1292" s="5">
        <v>2014</v>
      </c>
      <c r="B1292" s="14" t="s">
        <v>26</v>
      </c>
      <c r="C1292" s="14" t="s">
        <v>178</v>
      </c>
      <c r="D1292" s="14">
        <v>2003</v>
      </c>
      <c r="E1292" s="14">
        <v>11</v>
      </c>
      <c r="F1292" s="14">
        <v>45</v>
      </c>
      <c r="G1292" s="14">
        <v>7</v>
      </c>
      <c r="H1292" s="14">
        <v>52</v>
      </c>
      <c r="I1292" s="14" t="b">
        <v>1</v>
      </c>
      <c r="J1292" s="6">
        <v>0.134615384615385</v>
      </c>
      <c r="K1292">
        <f t="shared" si="100"/>
        <v>1.0153077163386442E-4</v>
      </c>
      <c r="L1292">
        <f t="shared" si="101"/>
        <v>1.0076247894621511E-2</v>
      </c>
      <c r="M1292">
        <f t="shared" si="102"/>
        <v>1.3564179858144381E-3</v>
      </c>
      <c r="N1292">
        <f t="shared" si="103"/>
        <v>1.0076247894621511E-2</v>
      </c>
      <c r="O1292">
        <f t="shared" si="104"/>
        <v>0.11083872684083662</v>
      </c>
      <c r="Q1292" s="7">
        <v>1266</v>
      </c>
      <c r="R1292" s="7">
        <v>1.5595328883367501E-3</v>
      </c>
      <c r="S1292" s="7">
        <v>-1.1544447928232317E-5</v>
      </c>
      <c r="U1292" s="7">
        <v>27.733946964716193</v>
      </c>
      <c r="V1292" s="7">
        <v>6.2664547285397321E-4</v>
      </c>
    </row>
    <row r="1293" spans="1:22" x14ac:dyDescent="0.35">
      <c r="A1293" s="3">
        <v>2015</v>
      </c>
      <c r="B1293" s="13" t="s">
        <v>24</v>
      </c>
      <c r="C1293" s="13" t="s">
        <v>302</v>
      </c>
      <c r="D1293" s="13">
        <v>2004</v>
      </c>
      <c r="E1293" s="17">
        <v>11</v>
      </c>
      <c r="F1293" s="13">
        <v>45</v>
      </c>
      <c r="G1293" s="13">
        <v>7</v>
      </c>
      <c r="H1293" s="13">
        <v>52</v>
      </c>
      <c r="I1293" s="13" t="b">
        <v>1</v>
      </c>
      <c r="J1293" s="4">
        <v>0.134615384615385</v>
      </c>
      <c r="K1293">
        <f t="shared" si="100"/>
        <v>1.0153077163386442E-4</v>
      </c>
      <c r="L1293">
        <f t="shared" si="101"/>
        <v>1.0076247894621511E-2</v>
      </c>
      <c r="M1293">
        <f t="shared" si="102"/>
        <v>1.3564179858144381E-3</v>
      </c>
      <c r="N1293">
        <f t="shared" si="103"/>
        <v>1.0076247894621511E-2</v>
      </c>
      <c r="O1293">
        <f t="shared" si="104"/>
        <v>0.11083872684083662</v>
      </c>
      <c r="Q1293" s="7">
        <v>1267</v>
      </c>
      <c r="R1293" s="7">
        <v>1.3885131502780459E-3</v>
      </c>
      <c r="S1293" s="7">
        <v>1.594752901304718E-4</v>
      </c>
      <c r="U1293" s="7">
        <v>27.755862371246984</v>
      </c>
      <c r="V1293" s="7">
        <v>6.2664547285397321E-4</v>
      </c>
    </row>
    <row r="1294" spans="1:22" x14ac:dyDescent="0.35">
      <c r="A1294" s="3">
        <v>2015</v>
      </c>
      <c r="B1294" s="13" t="s">
        <v>92</v>
      </c>
      <c r="C1294" s="13" t="s">
        <v>240</v>
      </c>
      <c r="D1294" s="13">
        <v>2005</v>
      </c>
      <c r="E1294" s="14">
        <v>10</v>
      </c>
      <c r="F1294" s="13">
        <v>45</v>
      </c>
      <c r="G1294" s="13">
        <v>7</v>
      </c>
      <c r="H1294" s="13">
        <v>52</v>
      </c>
      <c r="I1294" s="13" t="b">
        <v>1</v>
      </c>
      <c r="J1294" s="4">
        <v>0.134615384615385</v>
      </c>
      <c r="K1294">
        <f t="shared" si="100"/>
        <v>1.0153077163386442E-4</v>
      </c>
      <c r="L1294">
        <f t="shared" si="101"/>
        <v>1.0076247894621511E-2</v>
      </c>
      <c r="M1294">
        <f t="shared" si="102"/>
        <v>1.3564179858144381E-3</v>
      </c>
      <c r="N1294">
        <f t="shared" si="103"/>
        <v>1.0076247894621511E-2</v>
      </c>
      <c r="O1294">
        <f t="shared" si="104"/>
        <v>0.10076247894621511</v>
      </c>
      <c r="Q1294" s="7">
        <v>1268</v>
      </c>
      <c r="R1294" s="7">
        <v>1.9015723644541587E-3</v>
      </c>
      <c r="S1294" s="7">
        <v>-3.5358392404564098E-4</v>
      </c>
      <c r="U1294" s="7">
        <v>27.777777777777775</v>
      </c>
      <c r="V1294" s="7">
        <v>6.2741707444489872E-4</v>
      </c>
    </row>
    <row r="1295" spans="1:22" x14ac:dyDescent="0.35">
      <c r="A1295" s="3">
        <v>2016</v>
      </c>
      <c r="B1295" s="13" t="s">
        <v>30</v>
      </c>
      <c r="C1295" s="13" t="s">
        <v>278</v>
      </c>
      <c r="D1295" s="13">
        <v>2002</v>
      </c>
      <c r="E1295" s="17">
        <v>14</v>
      </c>
      <c r="F1295" s="13">
        <v>45</v>
      </c>
      <c r="G1295" s="13">
        <v>7</v>
      </c>
      <c r="H1295" s="13">
        <v>52</v>
      </c>
      <c r="I1295" s="13" t="b">
        <v>1</v>
      </c>
      <c r="J1295" s="4">
        <v>0.134615384615385</v>
      </c>
      <c r="K1295">
        <f t="shared" si="100"/>
        <v>1.0153077163386442E-4</v>
      </c>
      <c r="L1295">
        <f t="shared" si="101"/>
        <v>1.0076247894621511E-2</v>
      </c>
      <c r="M1295">
        <f t="shared" si="102"/>
        <v>1.3564179858144381E-3</v>
      </c>
      <c r="N1295">
        <f t="shared" si="103"/>
        <v>1.0076247894621511E-2</v>
      </c>
      <c r="O1295">
        <f t="shared" si="104"/>
        <v>0.14106747052470114</v>
      </c>
      <c r="Q1295" s="7">
        <v>1269</v>
      </c>
      <c r="R1295" s="7">
        <v>1.7802173249432357E-3</v>
      </c>
      <c r="S1295" s="7">
        <v>8.485602175182707E-4</v>
      </c>
      <c r="U1295" s="7">
        <v>27.799693184308566</v>
      </c>
      <c r="V1295" s="7">
        <v>6.2741707444489872E-4</v>
      </c>
    </row>
    <row r="1296" spans="1:22" x14ac:dyDescent="0.35">
      <c r="A1296" s="5">
        <v>2017</v>
      </c>
      <c r="B1296" s="14" t="s">
        <v>30</v>
      </c>
      <c r="C1296" s="14" t="s">
        <v>163</v>
      </c>
      <c r="D1296" s="14">
        <v>2004</v>
      </c>
      <c r="E1296" s="14">
        <v>13</v>
      </c>
      <c r="F1296" s="14">
        <v>45</v>
      </c>
      <c r="G1296" s="14">
        <v>7</v>
      </c>
      <c r="H1296" s="14">
        <v>52</v>
      </c>
      <c r="I1296" s="14" t="b">
        <v>1</v>
      </c>
      <c r="J1296" s="6">
        <v>0.134615384615385</v>
      </c>
      <c r="K1296">
        <f t="shared" si="100"/>
        <v>1.0153077163386442E-4</v>
      </c>
      <c r="L1296">
        <f t="shared" si="101"/>
        <v>1.0076247894621511E-2</v>
      </c>
      <c r="M1296">
        <f t="shared" si="102"/>
        <v>1.3564179858144381E-3</v>
      </c>
      <c r="N1296">
        <f t="shared" si="103"/>
        <v>1.0076247894621511E-2</v>
      </c>
      <c r="O1296">
        <f t="shared" si="104"/>
        <v>0.13099122263007965</v>
      </c>
      <c r="Q1296" s="7">
        <v>1270</v>
      </c>
      <c r="R1296" s="7">
        <v>2.7692119390158162E-3</v>
      </c>
      <c r="S1296" s="7">
        <v>-2.9702302093324211E-4</v>
      </c>
      <c r="U1296" s="7">
        <v>27.821608590839357</v>
      </c>
      <c r="V1296" s="7">
        <v>6.2741707444489872E-4</v>
      </c>
    </row>
    <row r="1297" spans="1:22" x14ac:dyDescent="0.35">
      <c r="A1297" s="3">
        <v>2013</v>
      </c>
      <c r="B1297" s="13" t="s">
        <v>42</v>
      </c>
      <c r="C1297" s="13" t="s">
        <v>182</v>
      </c>
      <c r="D1297" s="13">
        <v>1998</v>
      </c>
      <c r="E1297" s="17">
        <v>15</v>
      </c>
      <c r="F1297" s="13">
        <v>58</v>
      </c>
      <c r="G1297" s="13">
        <v>9</v>
      </c>
      <c r="H1297" s="13">
        <v>67</v>
      </c>
      <c r="I1297" s="13" t="b">
        <v>1</v>
      </c>
      <c r="J1297" s="4">
        <v>0.134328358208955</v>
      </c>
      <c r="K1297">
        <f t="shared" si="100"/>
        <v>1.3081849422055607E-4</v>
      </c>
      <c r="L1297">
        <f t="shared" si="101"/>
        <v>1.143759127703714E-2</v>
      </c>
      <c r="M1297">
        <f t="shared" si="102"/>
        <v>1.5363928581094641E-3</v>
      </c>
      <c r="N1297">
        <f t="shared" si="103"/>
        <v>1.143759127703714E-2</v>
      </c>
      <c r="O1297">
        <f t="shared" si="104"/>
        <v>0.1715638691555571</v>
      </c>
      <c r="Q1297" s="7">
        <v>1271</v>
      </c>
      <c r="R1297" s="7">
        <v>1.6755201639169332E-3</v>
      </c>
      <c r="S1297" s="7">
        <v>4.4914788263263105E-4</v>
      </c>
      <c r="U1297" s="7">
        <v>27.843523997370148</v>
      </c>
      <c r="V1297" s="7">
        <v>6.2741707444489872E-4</v>
      </c>
    </row>
    <row r="1298" spans="1:22" x14ac:dyDescent="0.35">
      <c r="A1298" s="5">
        <v>2014</v>
      </c>
      <c r="B1298" s="14" t="s">
        <v>24</v>
      </c>
      <c r="C1298" s="14" t="s">
        <v>295</v>
      </c>
      <c r="D1298" s="14">
        <v>2004</v>
      </c>
      <c r="E1298" s="14">
        <v>10</v>
      </c>
      <c r="F1298" s="14">
        <v>58</v>
      </c>
      <c r="G1298" s="14">
        <v>9</v>
      </c>
      <c r="H1298" s="14">
        <v>67</v>
      </c>
      <c r="I1298" s="14" t="b">
        <v>1</v>
      </c>
      <c r="J1298" s="6">
        <v>0.134328358208955</v>
      </c>
      <c r="K1298">
        <f t="shared" si="100"/>
        <v>1.3081849422055607E-4</v>
      </c>
      <c r="L1298">
        <f t="shared" si="101"/>
        <v>1.143759127703714E-2</v>
      </c>
      <c r="M1298">
        <f t="shared" si="102"/>
        <v>1.5363928581094641E-3</v>
      </c>
      <c r="N1298">
        <f t="shared" si="103"/>
        <v>1.143759127703714E-2</v>
      </c>
      <c r="O1298">
        <f t="shared" si="104"/>
        <v>0.1143759127703714</v>
      </c>
      <c r="Q1298" s="7">
        <v>1272</v>
      </c>
      <c r="R1298" s="7">
        <v>1.7276870561100826E-3</v>
      </c>
      <c r="S1298" s="7">
        <v>-1.9846402555459899E-5</v>
      </c>
      <c r="U1298" s="7">
        <v>27.86543940390094</v>
      </c>
      <c r="V1298" s="7">
        <v>6.2884500742600605E-4</v>
      </c>
    </row>
    <row r="1299" spans="1:22" x14ac:dyDescent="0.35">
      <c r="A1299" s="3">
        <v>2014</v>
      </c>
      <c r="B1299" s="13" t="s">
        <v>24</v>
      </c>
      <c r="C1299" s="13" t="s">
        <v>267</v>
      </c>
      <c r="D1299" s="13">
        <v>2007</v>
      </c>
      <c r="E1299" s="17">
        <v>7</v>
      </c>
      <c r="F1299" s="13">
        <v>58</v>
      </c>
      <c r="G1299" s="13">
        <v>9</v>
      </c>
      <c r="H1299" s="13">
        <v>67</v>
      </c>
      <c r="I1299" s="13" t="b">
        <v>1</v>
      </c>
      <c r="J1299" s="4">
        <v>0.134328358208955</v>
      </c>
      <c r="K1299">
        <f t="shared" si="100"/>
        <v>1.3081849422055607E-4</v>
      </c>
      <c r="L1299">
        <f t="shared" si="101"/>
        <v>1.143759127703714E-2</v>
      </c>
      <c r="M1299">
        <f t="shared" si="102"/>
        <v>1.5363928581094641E-3</v>
      </c>
      <c r="N1299">
        <f t="shared" si="103"/>
        <v>1.143759127703714E-2</v>
      </c>
      <c r="O1299">
        <f t="shared" si="104"/>
        <v>8.0063138939259981E-2</v>
      </c>
      <c r="Q1299" s="7">
        <v>1273</v>
      </c>
      <c r="R1299" s="7">
        <v>1.9171467270109499E-3</v>
      </c>
      <c r="S1299" s="7">
        <v>-2.0930607345632721E-4</v>
      </c>
      <c r="U1299" s="7">
        <v>27.887354810431731</v>
      </c>
      <c r="V1299" s="7">
        <v>6.2884500742600605E-4</v>
      </c>
    </row>
    <row r="1300" spans="1:22" x14ac:dyDescent="0.35">
      <c r="A1300" s="5">
        <v>2015</v>
      </c>
      <c r="B1300" s="14" t="s">
        <v>24</v>
      </c>
      <c r="C1300" s="14" t="s">
        <v>302</v>
      </c>
      <c r="D1300" s="14">
        <v>2005</v>
      </c>
      <c r="E1300" s="14">
        <v>10</v>
      </c>
      <c r="F1300" s="14">
        <v>58</v>
      </c>
      <c r="G1300" s="14">
        <v>9</v>
      </c>
      <c r="H1300" s="14">
        <v>67</v>
      </c>
      <c r="I1300" s="14" t="b">
        <v>1</v>
      </c>
      <c r="J1300" s="6">
        <v>0.134328358208955</v>
      </c>
      <c r="K1300">
        <f t="shared" si="100"/>
        <v>1.3081849422055607E-4</v>
      </c>
      <c r="L1300">
        <f t="shared" si="101"/>
        <v>1.143759127703714E-2</v>
      </c>
      <c r="M1300">
        <f t="shared" si="102"/>
        <v>1.5363928581094641E-3</v>
      </c>
      <c r="N1300">
        <f t="shared" si="103"/>
        <v>1.143759127703714E-2</v>
      </c>
      <c r="O1300">
        <f t="shared" si="104"/>
        <v>0.1143759127703714</v>
      </c>
      <c r="Q1300" s="7">
        <v>1274</v>
      </c>
      <c r="R1300" s="7">
        <v>3.4215484650711855E-3</v>
      </c>
      <c r="S1300" s="7">
        <v>-3.7677235798235474E-4</v>
      </c>
      <c r="U1300" s="7">
        <v>27.909270216962522</v>
      </c>
      <c r="V1300" s="7">
        <v>6.2884500742600605E-4</v>
      </c>
    </row>
    <row r="1301" spans="1:22" x14ac:dyDescent="0.35">
      <c r="A1301" s="24">
        <v>2015</v>
      </c>
      <c r="B1301" s="17" t="s">
        <v>33</v>
      </c>
      <c r="C1301" s="17" t="s">
        <v>203</v>
      </c>
      <c r="D1301" s="17">
        <v>2003</v>
      </c>
      <c r="E1301" s="17">
        <v>12</v>
      </c>
      <c r="F1301" s="17">
        <v>58</v>
      </c>
      <c r="G1301" s="17">
        <v>9</v>
      </c>
      <c r="H1301" s="17">
        <v>67</v>
      </c>
      <c r="I1301" s="17" t="b">
        <v>1</v>
      </c>
      <c r="J1301" s="25">
        <v>0.134328358208955</v>
      </c>
      <c r="K1301">
        <f t="shared" si="100"/>
        <v>1.3081849422055607E-4</v>
      </c>
      <c r="L1301">
        <f t="shared" si="101"/>
        <v>1.143759127703714E-2</v>
      </c>
      <c r="M1301">
        <f t="shared" si="102"/>
        <v>1.5363928581094641E-3</v>
      </c>
      <c r="N1301">
        <f t="shared" si="103"/>
        <v>1.143759127703714E-2</v>
      </c>
      <c r="O1301">
        <f t="shared" si="104"/>
        <v>0.13725109532444568</v>
      </c>
      <c r="Q1301" s="7">
        <v>1275</v>
      </c>
      <c r="R1301" s="7">
        <v>2.5539312562688527E-3</v>
      </c>
      <c r="S1301" s="7">
        <v>-3.3227664991436739E-5</v>
      </c>
      <c r="U1301" s="7">
        <v>27.931185623493313</v>
      </c>
      <c r="V1301" s="7">
        <v>6.2996238742941382E-4</v>
      </c>
    </row>
    <row r="1302" spans="1:22" x14ac:dyDescent="0.35">
      <c r="A1302" s="3">
        <v>2017</v>
      </c>
      <c r="B1302" s="13" t="s">
        <v>190</v>
      </c>
      <c r="C1302" s="13" t="s">
        <v>219</v>
      </c>
      <c r="D1302" s="13">
        <v>2004</v>
      </c>
      <c r="E1302" s="14">
        <v>13</v>
      </c>
      <c r="F1302" s="13">
        <v>58</v>
      </c>
      <c r="G1302" s="13">
        <v>9</v>
      </c>
      <c r="H1302" s="13">
        <v>67</v>
      </c>
      <c r="I1302" s="13" t="b">
        <v>1</v>
      </c>
      <c r="J1302" s="4">
        <v>0.134328358208955</v>
      </c>
      <c r="K1302">
        <f t="shared" si="100"/>
        <v>1.3081849422055607E-4</v>
      </c>
      <c r="L1302">
        <f t="shared" si="101"/>
        <v>1.143759127703714E-2</v>
      </c>
      <c r="M1302">
        <f t="shared" si="102"/>
        <v>1.5363928581094641E-3</v>
      </c>
      <c r="N1302">
        <f t="shared" si="103"/>
        <v>1.143759127703714E-2</v>
      </c>
      <c r="O1302">
        <f t="shared" si="104"/>
        <v>0.14868868660148282</v>
      </c>
      <c r="Q1302" s="7">
        <v>1276</v>
      </c>
      <c r="R1302" s="7">
        <v>1.4745128982986216E-3</v>
      </c>
      <c r="S1302" s="7">
        <v>-1.9184001327348819E-5</v>
      </c>
      <c r="U1302" s="7">
        <v>27.953101030024104</v>
      </c>
      <c r="V1302" s="7">
        <v>6.3084451964967581E-4</v>
      </c>
    </row>
    <row r="1303" spans="1:22" x14ac:dyDescent="0.35">
      <c r="A1303" s="24">
        <v>2017</v>
      </c>
      <c r="B1303" s="17" t="s">
        <v>33</v>
      </c>
      <c r="C1303" s="17" t="s">
        <v>216</v>
      </c>
      <c r="D1303" s="17">
        <v>2004</v>
      </c>
      <c r="E1303" s="17">
        <v>13</v>
      </c>
      <c r="F1303" s="17">
        <v>58</v>
      </c>
      <c r="G1303" s="17">
        <v>9</v>
      </c>
      <c r="H1303" s="17">
        <v>67</v>
      </c>
      <c r="I1303" s="17" t="b">
        <v>1</v>
      </c>
      <c r="J1303" s="25">
        <v>0.134328358208955</v>
      </c>
      <c r="K1303">
        <f t="shared" si="100"/>
        <v>1.3081849422055607E-4</v>
      </c>
      <c r="L1303">
        <f t="shared" si="101"/>
        <v>1.143759127703714E-2</v>
      </c>
      <c r="M1303">
        <f t="shared" si="102"/>
        <v>1.5363928581094641E-3</v>
      </c>
      <c r="N1303">
        <f t="shared" si="103"/>
        <v>1.143759127703714E-2</v>
      </c>
      <c r="O1303">
        <f t="shared" si="104"/>
        <v>0.14868868660148282</v>
      </c>
      <c r="Q1303" s="7">
        <v>1277</v>
      </c>
      <c r="R1303" s="7">
        <v>1.3416127625533432E-3</v>
      </c>
      <c r="S1303" s="7">
        <v>1.0153385816674284E-3</v>
      </c>
      <c r="U1303" s="7">
        <v>27.975016436554895</v>
      </c>
      <c r="V1303" s="7">
        <v>6.3286322727220496E-4</v>
      </c>
    </row>
    <row r="1304" spans="1:22" x14ac:dyDescent="0.35">
      <c r="A1304" s="3">
        <v>2013</v>
      </c>
      <c r="B1304" s="13" t="s">
        <v>58</v>
      </c>
      <c r="C1304" s="13" t="s">
        <v>63</v>
      </c>
      <c r="D1304" s="13">
        <v>2005</v>
      </c>
      <c r="E1304" s="14">
        <v>8</v>
      </c>
      <c r="F1304" s="13">
        <v>142</v>
      </c>
      <c r="G1304" s="13">
        <v>22</v>
      </c>
      <c r="H1304" s="13">
        <v>164</v>
      </c>
      <c r="I1304" s="13" t="b">
        <v>1</v>
      </c>
      <c r="J1304" s="4">
        <v>0.134146341463415</v>
      </c>
      <c r="K1304">
        <f t="shared" si="100"/>
        <v>3.202124336144955E-4</v>
      </c>
      <c r="L1304">
        <f t="shared" si="101"/>
        <v>1.789448053491622E-2</v>
      </c>
      <c r="M1304">
        <f t="shared" si="102"/>
        <v>2.4004790961473042E-3</v>
      </c>
      <c r="N1304">
        <f t="shared" si="103"/>
        <v>1.789448053491622E-2</v>
      </c>
      <c r="O1304">
        <f t="shared" si="104"/>
        <v>0.14315584427932976</v>
      </c>
      <c r="Q1304" s="7">
        <v>1278</v>
      </c>
      <c r="R1304" s="7">
        <v>3.13085812790818E-3</v>
      </c>
      <c r="S1304" s="7">
        <v>-4.6542218397239207E-5</v>
      </c>
      <c r="U1304" s="7">
        <v>27.996931843085687</v>
      </c>
      <c r="V1304" s="7">
        <v>6.3286322727220496E-4</v>
      </c>
    </row>
    <row r="1305" spans="1:22" x14ac:dyDescent="0.35">
      <c r="A1305" s="3">
        <v>2013</v>
      </c>
      <c r="B1305" s="13" t="s">
        <v>24</v>
      </c>
      <c r="C1305" s="13" t="s">
        <v>155</v>
      </c>
      <c r="D1305" s="13">
        <v>2001</v>
      </c>
      <c r="E1305" s="17">
        <v>12</v>
      </c>
      <c r="F1305" s="13">
        <v>71</v>
      </c>
      <c r="G1305" s="13">
        <v>11</v>
      </c>
      <c r="H1305" s="13">
        <v>82</v>
      </c>
      <c r="I1305" s="13" t="b">
        <v>1</v>
      </c>
      <c r="J1305" s="4">
        <v>0.134146341463415</v>
      </c>
      <c r="K1305">
        <f t="shared" si="100"/>
        <v>1.6010621680724775E-4</v>
      </c>
      <c r="L1305">
        <f t="shared" si="101"/>
        <v>1.2653308532049937E-2</v>
      </c>
      <c r="M1305">
        <f t="shared" si="102"/>
        <v>1.6973950469823134E-3</v>
      </c>
      <c r="N1305">
        <f t="shared" si="103"/>
        <v>1.2653308532049937E-2</v>
      </c>
      <c r="O1305">
        <f t="shared" si="104"/>
        <v>0.15183970238459926</v>
      </c>
      <c r="Q1305" s="7">
        <v>1279</v>
      </c>
      <c r="R1305" s="7">
        <v>2.2138510131768929E-3</v>
      </c>
      <c r="S1305" s="7">
        <v>-3.2910318240153124E-5</v>
      </c>
      <c r="U1305" s="7">
        <v>28.018847249616478</v>
      </c>
      <c r="V1305" s="7">
        <v>6.3514735049552342E-4</v>
      </c>
    </row>
    <row r="1306" spans="1:22" x14ac:dyDescent="0.35">
      <c r="A1306" s="5">
        <v>2013</v>
      </c>
      <c r="B1306" s="14" t="s">
        <v>26</v>
      </c>
      <c r="C1306" s="14" t="s">
        <v>78</v>
      </c>
      <c r="D1306" s="14">
        <v>1998</v>
      </c>
      <c r="E1306" s="14">
        <v>15</v>
      </c>
      <c r="F1306" s="14">
        <v>71</v>
      </c>
      <c r="G1306" s="14">
        <v>11</v>
      </c>
      <c r="H1306" s="14">
        <v>82</v>
      </c>
      <c r="I1306" s="14" t="b">
        <v>1</v>
      </c>
      <c r="J1306" s="6">
        <v>0.134146341463415</v>
      </c>
      <c r="K1306">
        <f t="shared" si="100"/>
        <v>1.6010621680724775E-4</v>
      </c>
      <c r="L1306">
        <f t="shared" si="101"/>
        <v>1.2653308532049937E-2</v>
      </c>
      <c r="M1306">
        <f t="shared" si="102"/>
        <v>1.6973950469823134E-3</v>
      </c>
      <c r="N1306">
        <f t="shared" si="103"/>
        <v>1.2653308532049937E-2</v>
      </c>
      <c r="O1306">
        <f t="shared" si="104"/>
        <v>0.18979962798074906</v>
      </c>
      <c r="Q1306" s="7">
        <v>1280</v>
      </c>
      <c r="R1306" s="7">
        <v>1.1793815455823191E-3</v>
      </c>
      <c r="S1306" s="7">
        <v>1.3889513603941497E-3</v>
      </c>
      <c r="U1306" s="7">
        <v>28.040762656147269</v>
      </c>
      <c r="V1306" s="7">
        <v>6.3514735049552342E-4</v>
      </c>
    </row>
    <row r="1307" spans="1:22" x14ac:dyDescent="0.35">
      <c r="A1307" s="24">
        <v>2014</v>
      </c>
      <c r="B1307" s="17" t="s">
        <v>24</v>
      </c>
      <c r="C1307" s="17" t="s">
        <v>134</v>
      </c>
      <c r="D1307" s="17">
        <v>2002</v>
      </c>
      <c r="E1307" s="17">
        <v>12</v>
      </c>
      <c r="F1307" s="17">
        <v>71</v>
      </c>
      <c r="G1307" s="17">
        <v>11</v>
      </c>
      <c r="H1307" s="17">
        <v>82</v>
      </c>
      <c r="I1307" s="17" t="b">
        <v>1</v>
      </c>
      <c r="J1307" s="25">
        <v>0.134146341463415</v>
      </c>
      <c r="K1307">
        <f t="shared" si="100"/>
        <v>1.6010621680724775E-4</v>
      </c>
      <c r="L1307">
        <f t="shared" si="101"/>
        <v>1.2653308532049937E-2</v>
      </c>
      <c r="M1307">
        <f t="shared" si="102"/>
        <v>1.6973950469823134E-3</v>
      </c>
      <c r="N1307">
        <f t="shared" si="103"/>
        <v>1.2653308532049937E-2</v>
      </c>
      <c r="O1307">
        <f t="shared" si="104"/>
        <v>0.15183970238459926</v>
      </c>
      <c r="Q1307" s="7">
        <v>1281</v>
      </c>
      <c r="R1307" s="7">
        <v>7.9877354800823755E-4</v>
      </c>
      <c r="S1307" s="7">
        <v>1.498413238636946E-3</v>
      </c>
      <c r="U1307" s="7">
        <v>28.06267806267806</v>
      </c>
      <c r="V1307" s="7">
        <v>6.3514735049552342E-4</v>
      </c>
    </row>
    <row r="1308" spans="1:22" x14ac:dyDescent="0.35">
      <c r="A1308" s="3">
        <v>2015</v>
      </c>
      <c r="B1308" s="13" t="s">
        <v>106</v>
      </c>
      <c r="C1308" s="13" t="s">
        <v>107</v>
      </c>
      <c r="D1308" s="13">
        <v>2004</v>
      </c>
      <c r="E1308" s="14">
        <v>11</v>
      </c>
      <c r="F1308" s="13">
        <v>71</v>
      </c>
      <c r="G1308" s="13">
        <v>11</v>
      </c>
      <c r="H1308" s="13">
        <v>82</v>
      </c>
      <c r="I1308" s="13" t="b">
        <v>1</v>
      </c>
      <c r="J1308" s="4">
        <v>0.134146341463415</v>
      </c>
      <c r="K1308">
        <f t="shared" si="100"/>
        <v>1.6010621680724775E-4</v>
      </c>
      <c r="L1308">
        <f t="shared" si="101"/>
        <v>1.2653308532049937E-2</v>
      </c>
      <c r="M1308">
        <f t="shared" si="102"/>
        <v>1.6973950469823134E-3</v>
      </c>
      <c r="N1308">
        <f t="shared" si="103"/>
        <v>1.2653308532049937E-2</v>
      </c>
      <c r="O1308">
        <f t="shared" si="104"/>
        <v>0.1391863938525493</v>
      </c>
      <c r="Q1308" s="7">
        <v>1282</v>
      </c>
      <c r="R1308" s="7">
        <v>1.8324355255993742E-3</v>
      </c>
      <c r="S1308" s="7">
        <v>-2.0807917111042998E-4</v>
      </c>
      <c r="U1308" s="7">
        <v>28.084593469208851</v>
      </c>
      <c r="V1308" s="7">
        <v>6.3695947215367812E-4</v>
      </c>
    </row>
    <row r="1309" spans="1:22" x14ac:dyDescent="0.35">
      <c r="A1309" s="24">
        <v>2016</v>
      </c>
      <c r="B1309" s="17" t="s">
        <v>52</v>
      </c>
      <c r="C1309" s="17" t="s">
        <v>165</v>
      </c>
      <c r="D1309" s="17">
        <v>2005</v>
      </c>
      <c r="E1309" s="17">
        <v>11</v>
      </c>
      <c r="F1309" s="17">
        <v>71</v>
      </c>
      <c r="G1309" s="17">
        <v>11</v>
      </c>
      <c r="H1309" s="17">
        <v>82</v>
      </c>
      <c r="I1309" s="17" t="b">
        <v>1</v>
      </c>
      <c r="J1309" s="25">
        <v>0.134146341463415</v>
      </c>
      <c r="K1309">
        <f t="shared" si="100"/>
        <v>1.6010621680724775E-4</v>
      </c>
      <c r="L1309">
        <f t="shared" si="101"/>
        <v>1.2653308532049937E-2</v>
      </c>
      <c r="M1309">
        <f t="shared" si="102"/>
        <v>1.6973950469823134E-3</v>
      </c>
      <c r="N1309">
        <f t="shared" si="103"/>
        <v>1.2653308532049937E-2</v>
      </c>
      <c r="O1309">
        <f t="shared" si="104"/>
        <v>0.1391863938525493</v>
      </c>
      <c r="Q1309" s="7">
        <v>1283</v>
      </c>
      <c r="R1309" s="7">
        <v>1.8324355255993742E-3</v>
      </c>
      <c r="S1309" s="7">
        <v>-2.0807917111042998E-4</v>
      </c>
      <c r="U1309" s="7">
        <v>28.106508875739642</v>
      </c>
      <c r="V1309" s="7">
        <v>6.3695947215367812E-4</v>
      </c>
    </row>
    <row r="1310" spans="1:22" x14ac:dyDescent="0.35">
      <c r="A1310" s="3">
        <v>2016</v>
      </c>
      <c r="B1310" s="13" t="s">
        <v>33</v>
      </c>
      <c r="C1310" s="13" t="s">
        <v>235</v>
      </c>
      <c r="D1310" s="13">
        <v>2002</v>
      </c>
      <c r="E1310" s="14">
        <v>14</v>
      </c>
      <c r="F1310" s="13">
        <v>71</v>
      </c>
      <c r="G1310" s="13">
        <v>11</v>
      </c>
      <c r="H1310" s="13">
        <v>82</v>
      </c>
      <c r="I1310" s="13" t="b">
        <v>1</v>
      </c>
      <c r="J1310" s="4">
        <v>0.134146341463415</v>
      </c>
      <c r="K1310">
        <f t="shared" si="100"/>
        <v>1.6010621680724775E-4</v>
      </c>
      <c r="L1310">
        <f t="shared" si="101"/>
        <v>1.2653308532049937E-2</v>
      </c>
      <c r="M1310">
        <f t="shared" si="102"/>
        <v>1.6973950469823134E-3</v>
      </c>
      <c r="N1310">
        <f t="shared" si="103"/>
        <v>1.2653308532049937E-2</v>
      </c>
      <c r="O1310">
        <f t="shared" si="104"/>
        <v>0.17714631944869913</v>
      </c>
      <c r="Q1310" s="7">
        <v>1284</v>
      </c>
      <c r="R1310" s="7">
        <v>9.2699457333486623E-4</v>
      </c>
      <c r="S1310" s="7">
        <v>6.9736178115407802E-4</v>
      </c>
      <c r="U1310" s="7">
        <v>28.128424282270434</v>
      </c>
      <c r="V1310" s="7">
        <v>6.3695947215367812E-4</v>
      </c>
    </row>
    <row r="1311" spans="1:22" x14ac:dyDescent="0.35">
      <c r="A1311" s="3">
        <v>2013</v>
      </c>
      <c r="B1311" s="13" t="s">
        <v>30</v>
      </c>
      <c r="C1311" s="13" t="s">
        <v>40</v>
      </c>
      <c r="D1311" s="13">
        <v>2002</v>
      </c>
      <c r="E1311" s="17">
        <v>11</v>
      </c>
      <c r="F1311" s="13">
        <v>336</v>
      </c>
      <c r="G1311" s="13">
        <v>52</v>
      </c>
      <c r="H1311" s="13">
        <v>388</v>
      </c>
      <c r="I1311" s="13" t="b">
        <v>1</v>
      </c>
      <c r="J1311" s="4">
        <v>0.134020618556701</v>
      </c>
      <c r="K1311">
        <f t="shared" si="100"/>
        <v>7.5757575757575758E-4</v>
      </c>
      <c r="L1311">
        <f t="shared" si="101"/>
        <v>2.7524094128159014E-2</v>
      </c>
      <c r="M1311">
        <f t="shared" si="102"/>
        <v>3.6887961202687327E-3</v>
      </c>
      <c r="N1311">
        <f t="shared" si="103"/>
        <v>2.7524094128159014E-2</v>
      </c>
      <c r="O1311">
        <f t="shared" si="104"/>
        <v>0.30276503540974914</v>
      </c>
      <c r="Q1311" s="7">
        <v>1285</v>
      </c>
      <c r="R1311" s="7">
        <v>3.1861327712459017E-3</v>
      </c>
      <c r="S1311" s="7">
        <v>8.2306785206010414E-4</v>
      </c>
      <c r="U1311" s="7">
        <v>28.150339688801225</v>
      </c>
      <c r="V1311" s="7">
        <v>6.3741953683782199E-4</v>
      </c>
    </row>
    <row r="1312" spans="1:22" x14ac:dyDescent="0.35">
      <c r="A1312" s="3">
        <v>2016</v>
      </c>
      <c r="B1312" s="13" t="s">
        <v>113</v>
      </c>
      <c r="C1312" s="13" t="s">
        <v>114</v>
      </c>
      <c r="D1312" s="13">
        <v>2004</v>
      </c>
      <c r="E1312" s="14">
        <v>12</v>
      </c>
      <c r="F1312" s="13">
        <v>97</v>
      </c>
      <c r="G1312" s="13">
        <v>15</v>
      </c>
      <c r="H1312" s="13">
        <v>112</v>
      </c>
      <c r="I1312" s="13" t="b">
        <v>1</v>
      </c>
      <c r="J1312" s="4">
        <v>0.13392857142857101</v>
      </c>
      <c r="K1312">
        <f t="shared" si="100"/>
        <v>2.1868166198063104E-4</v>
      </c>
      <c r="L1312">
        <f t="shared" si="101"/>
        <v>1.4787889030576035E-2</v>
      </c>
      <c r="M1312">
        <f t="shared" si="102"/>
        <v>1.9805208523092843E-3</v>
      </c>
      <c r="N1312">
        <f t="shared" si="103"/>
        <v>1.4787889030576035E-2</v>
      </c>
      <c r="O1312">
        <f t="shared" si="104"/>
        <v>0.17745466836691243</v>
      </c>
      <c r="Q1312" s="7">
        <v>1286</v>
      </c>
      <c r="R1312" s="7">
        <v>3.8246924635474367E-3</v>
      </c>
      <c r="S1312" s="7">
        <v>-7.4615784479787608E-4</v>
      </c>
      <c r="U1312" s="7">
        <v>28.172255095332016</v>
      </c>
      <c r="V1312" s="7">
        <v>6.377883072110703E-4</v>
      </c>
    </row>
    <row r="1313" spans="1:22" x14ac:dyDescent="0.35">
      <c r="A1313" s="3">
        <v>2015</v>
      </c>
      <c r="B1313" s="13" t="s">
        <v>30</v>
      </c>
      <c r="C1313" s="13" t="s">
        <v>141</v>
      </c>
      <c r="D1313" s="13">
        <v>2003</v>
      </c>
      <c r="E1313" s="17">
        <v>12</v>
      </c>
      <c r="F1313" s="13">
        <v>110</v>
      </c>
      <c r="G1313" s="13">
        <v>17</v>
      </c>
      <c r="H1313" s="13">
        <v>127</v>
      </c>
      <c r="I1313" s="13" t="b">
        <v>1</v>
      </c>
      <c r="J1313" s="4">
        <v>0.133858267716535</v>
      </c>
      <c r="K1313">
        <f t="shared" si="100"/>
        <v>2.4796938456732271E-4</v>
      </c>
      <c r="L1313">
        <f t="shared" si="101"/>
        <v>1.5747043677062776E-2</v>
      </c>
      <c r="M1313">
        <f t="shared" si="102"/>
        <v>2.1078719882682388E-3</v>
      </c>
      <c r="N1313">
        <f t="shared" si="103"/>
        <v>1.5747043677062776E-2</v>
      </c>
      <c r="O1313">
        <f t="shared" si="104"/>
        <v>0.18896452412475331</v>
      </c>
      <c r="Q1313" s="7">
        <v>1287</v>
      </c>
      <c r="R1313" s="7">
        <v>1.8109963432712149E-3</v>
      </c>
      <c r="S1313" s="7">
        <v>-3.3603552426573991E-5</v>
      </c>
      <c r="U1313" s="7">
        <v>28.194170501862807</v>
      </c>
      <c r="V1313" s="7">
        <v>6.4046248374976665E-4</v>
      </c>
    </row>
    <row r="1314" spans="1:22" x14ac:dyDescent="0.35">
      <c r="A1314" s="5">
        <v>2015</v>
      </c>
      <c r="B1314" s="14" t="s">
        <v>30</v>
      </c>
      <c r="C1314" s="14" t="s">
        <v>124</v>
      </c>
      <c r="D1314" s="14">
        <v>2002</v>
      </c>
      <c r="E1314" s="14">
        <v>13</v>
      </c>
      <c r="F1314" s="14">
        <v>110</v>
      </c>
      <c r="G1314" s="14">
        <v>17</v>
      </c>
      <c r="H1314" s="14">
        <v>127</v>
      </c>
      <c r="I1314" s="14" t="b">
        <v>1</v>
      </c>
      <c r="J1314" s="6">
        <v>0.133858267716535</v>
      </c>
      <c r="K1314">
        <f t="shared" si="100"/>
        <v>2.4796938456732271E-4</v>
      </c>
      <c r="L1314">
        <f t="shared" si="101"/>
        <v>1.5747043677062776E-2</v>
      </c>
      <c r="M1314">
        <f t="shared" si="102"/>
        <v>2.1078719882682388E-3</v>
      </c>
      <c r="N1314">
        <f t="shared" si="103"/>
        <v>1.5747043677062776E-2</v>
      </c>
      <c r="O1314">
        <f t="shared" si="104"/>
        <v>0.2047115678018161</v>
      </c>
      <c r="Q1314" s="7">
        <v>1288</v>
      </c>
      <c r="R1314" s="7">
        <v>1.3842809486134069E-3</v>
      </c>
      <c r="S1314" s="7">
        <v>-2.7862962798968832E-5</v>
      </c>
      <c r="U1314" s="7">
        <v>28.216085908393598</v>
      </c>
      <c r="V1314" s="7">
        <v>6.4046248374976665E-4</v>
      </c>
    </row>
    <row r="1315" spans="1:22" x14ac:dyDescent="0.35">
      <c r="A1315" s="3">
        <v>2014</v>
      </c>
      <c r="B1315" s="13" t="s">
        <v>37</v>
      </c>
      <c r="C1315" s="13" t="s">
        <v>38</v>
      </c>
      <c r="D1315" s="13">
        <v>2004</v>
      </c>
      <c r="E1315" s="17">
        <v>10</v>
      </c>
      <c r="F1315" s="13">
        <v>136</v>
      </c>
      <c r="G1315" s="13">
        <v>21</v>
      </c>
      <c r="H1315" s="13">
        <v>157</v>
      </c>
      <c r="I1315" s="13" t="b">
        <v>1</v>
      </c>
      <c r="J1315" s="4">
        <v>0.13375796178343899</v>
      </c>
      <c r="K1315">
        <f t="shared" si="100"/>
        <v>3.06544829740706E-4</v>
      </c>
      <c r="L1315">
        <f t="shared" si="101"/>
        <v>1.7508421680457267E-2</v>
      </c>
      <c r="M1315">
        <f t="shared" si="102"/>
        <v>2.3418907980229378E-3</v>
      </c>
      <c r="N1315">
        <f t="shared" si="103"/>
        <v>1.7508421680457267E-2</v>
      </c>
      <c r="O1315">
        <f t="shared" si="104"/>
        <v>0.17508421680457267</v>
      </c>
      <c r="Q1315" s="7">
        <v>1289</v>
      </c>
      <c r="R1315" s="7">
        <v>9.2887657656966639E-4</v>
      </c>
      <c r="S1315" s="7">
        <v>4.2754140924477168E-4</v>
      </c>
      <c r="U1315" s="7">
        <v>28.238001314924389</v>
      </c>
      <c r="V1315" s="7">
        <v>6.4113630033144238E-4</v>
      </c>
    </row>
    <row r="1316" spans="1:22" x14ac:dyDescent="0.35">
      <c r="A1316" s="5">
        <v>2013</v>
      </c>
      <c r="B1316" s="14" t="s">
        <v>24</v>
      </c>
      <c r="C1316" s="14" t="s">
        <v>49</v>
      </c>
      <c r="D1316" s="14">
        <v>2003</v>
      </c>
      <c r="E1316" s="14">
        <v>10</v>
      </c>
      <c r="F1316" s="14">
        <v>162</v>
      </c>
      <c r="G1316" s="14">
        <v>25</v>
      </c>
      <c r="H1316" s="14">
        <v>187</v>
      </c>
      <c r="I1316" s="14" t="b">
        <v>1</v>
      </c>
      <c r="J1316" s="6">
        <v>0.13368983957219299</v>
      </c>
      <c r="K1316">
        <f t="shared" si="100"/>
        <v>3.6512027491408935E-4</v>
      </c>
      <c r="L1316">
        <f t="shared" si="101"/>
        <v>1.9108120653640676E-2</v>
      </c>
      <c r="M1316">
        <f t="shared" si="102"/>
        <v>2.5545615847113296E-3</v>
      </c>
      <c r="N1316">
        <f t="shared" si="103"/>
        <v>1.9108120653640676E-2</v>
      </c>
      <c r="O1316">
        <f t="shared" si="104"/>
        <v>0.19108120653640676</v>
      </c>
      <c r="Q1316" s="7">
        <v>1290</v>
      </c>
      <c r="R1316" s="7">
        <v>1.08067803391758E-3</v>
      </c>
      <c r="S1316" s="7">
        <v>2.757399518968581E-4</v>
      </c>
      <c r="U1316" s="7">
        <v>28.259916721455181</v>
      </c>
      <c r="V1316" s="7">
        <v>6.4113630033144249E-4</v>
      </c>
    </row>
    <row r="1317" spans="1:22" x14ac:dyDescent="0.35">
      <c r="A1317" s="24">
        <v>2013</v>
      </c>
      <c r="B1317" s="17" t="s">
        <v>24</v>
      </c>
      <c r="C1317" s="17" t="s">
        <v>29</v>
      </c>
      <c r="D1317" s="17">
        <v>2005</v>
      </c>
      <c r="E1317" s="17">
        <v>8</v>
      </c>
      <c r="F1317" s="17">
        <v>273</v>
      </c>
      <c r="G1317" s="17">
        <v>42</v>
      </c>
      <c r="H1317" s="17">
        <v>315</v>
      </c>
      <c r="I1317" s="17" t="b">
        <v>1</v>
      </c>
      <c r="J1317" s="25">
        <v>0.133333333333333</v>
      </c>
      <c r="K1317">
        <f t="shared" si="100"/>
        <v>6.1504217432052481E-4</v>
      </c>
      <c r="L1317">
        <f t="shared" si="101"/>
        <v>2.480004383706861E-2</v>
      </c>
      <c r="M1317">
        <f t="shared" si="102"/>
        <v>3.3066725116091397E-3</v>
      </c>
      <c r="N1317">
        <f t="shared" si="103"/>
        <v>2.480004383706861E-2</v>
      </c>
      <c r="O1317">
        <f t="shared" si="104"/>
        <v>0.19840035069654888</v>
      </c>
      <c r="Q1317" s="7">
        <v>1291</v>
      </c>
      <c r="R1317" s="7">
        <v>1.08067803391758E-3</v>
      </c>
      <c r="S1317" s="7">
        <v>2.757399518968581E-4</v>
      </c>
      <c r="U1317" s="7">
        <v>28.281832127985972</v>
      </c>
      <c r="V1317" s="7">
        <v>6.4113630033144249E-4</v>
      </c>
    </row>
    <row r="1318" spans="1:22" x14ac:dyDescent="0.35">
      <c r="A1318" s="5">
        <v>2016</v>
      </c>
      <c r="B1318" s="14" t="s">
        <v>98</v>
      </c>
      <c r="C1318" s="14" t="s">
        <v>99</v>
      </c>
      <c r="D1318" s="14">
        <v>2003</v>
      </c>
      <c r="E1318" s="14">
        <v>13</v>
      </c>
      <c r="F1318" s="14">
        <v>130</v>
      </c>
      <c r="G1318" s="14">
        <v>20</v>
      </c>
      <c r="H1318" s="14">
        <v>150</v>
      </c>
      <c r="I1318" s="14" t="b">
        <v>1</v>
      </c>
      <c r="J1318" s="6">
        <v>0.133333333333333</v>
      </c>
      <c r="K1318">
        <f t="shared" si="100"/>
        <v>2.9287722586691657E-4</v>
      </c>
      <c r="L1318">
        <f t="shared" si="101"/>
        <v>1.7113656122141656E-2</v>
      </c>
      <c r="M1318">
        <f t="shared" si="102"/>
        <v>2.2818208162855482E-3</v>
      </c>
      <c r="N1318">
        <f t="shared" si="103"/>
        <v>1.7113656122141656E-2</v>
      </c>
      <c r="O1318">
        <f t="shared" si="104"/>
        <v>0.22247752958784153</v>
      </c>
      <c r="Q1318" s="7">
        <v>1292</v>
      </c>
      <c r="R1318" s="7">
        <v>9.2887657656966639E-4</v>
      </c>
      <c r="S1318" s="7">
        <v>4.2754140924477168E-4</v>
      </c>
      <c r="U1318" s="7">
        <v>28.303747534516763</v>
      </c>
      <c r="V1318" s="7">
        <v>6.4301923037779084E-4</v>
      </c>
    </row>
    <row r="1319" spans="1:22" x14ac:dyDescent="0.35">
      <c r="A1319" s="3">
        <v>2016</v>
      </c>
      <c r="B1319" s="13" t="s">
        <v>67</v>
      </c>
      <c r="C1319" s="13" t="s">
        <v>123</v>
      </c>
      <c r="D1319" s="13">
        <v>2004</v>
      </c>
      <c r="E1319" s="17">
        <v>12</v>
      </c>
      <c r="F1319" s="13">
        <v>91</v>
      </c>
      <c r="G1319" s="13">
        <v>14</v>
      </c>
      <c r="H1319" s="13">
        <v>105</v>
      </c>
      <c r="I1319" s="13" t="b">
        <v>1</v>
      </c>
      <c r="J1319" s="4">
        <v>0.133333333333333</v>
      </c>
      <c r="K1319">
        <f t="shared" si="100"/>
        <v>2.050140581068416E-4</v>
      </c>
      <c r="L1319">
        <f t="shared" si="101"/>
        <v>1.4318311985246083E-2</v>
      </c>
      <c r="M1319">
        <f t="shared" si="102"/>
        <v>1.9091082646994729E-3</v>
      </c>
      <c r="N1319">
        <f t="shared" si="103"/>
        <v>1.4318311985246083E-2</v>
      </c>
      <c r="O1319">
        <f t="shared" si="104"/>
        <v>0.17181974382295301</v>
      </c>
      <c r="Q1319" s="7">
        <v>1293</v>
      </c>
      <c r="R1319" s="7">
        <v>1.5360824059613204E-3</v>
      </c>
      <c r="S1319" s="7">
        <v>-1.796644201468823E-4</v>
      </c>
      <c r="U1319" s="7">
        <v>28.325662941047554</v>
      </c>
      <c r="V1319" s="7">
        <v>6.4301923037779084E-4</v>
      </c>
    </row>
    <row r="1320" spans="1:22" x14ac:dyDescent="0.35">
      <c r="A1320" s="5">
        <v>2015</v>
      </c>
      <c r="B1320" s="14" t="s">
        <v>33</v>
      </c>
      <c r="C1320" s="14" t="s">
        <v>203</v>
      </c>
      <c r="D1320" s="14">
        <v>2002</v>
      </c>
      <c r="E1320" s="14">
        <v>13</v>
      </c>
      <c r="F1320" s="14">
        <v>78</v>
      </c>
      <c r="G1320" s="14">
        <v>12</v>
      </c>
      <c r="H1320" s="14">
        <v>90</v>
      </c>
      <c r="I1320" s="14" t="b">
        <v>1</v>
      </c>
      <c r="J1320" s="6">
        <v>0.133333333333333</v>
      </c>
      <c r="K1320">
        <f t="shared" si="100"/>
        <v>1.7572633552014996E-4</v>
      </c>
      <c r="L1320">
        <f t="shared" si="101"/>
        <v>1.3256181030755048E-2</v>
      </c>
      <c r="M1320">
        <f t="shared" si="102"/>
        <v>1.7674908041006687E-3</v>
      </c>
      <c r="N1320">
        <f t="shared" si="103"/>
        <v>1.3256181030755048E-2</v>
      </c>
      <c r="O1320">
        <f t="shared" si="104"/>
        <v>0.17233035339981562</v>
      </c>
      <c r="Q1320" s="7">
        <v>1294</v>
      </c>
      <c r="R1320" s="7">
        <v>1.3842809486134069E-3</v>
      </c>
      <c r="S1320" s="7">
        <v>-2.7862962798968832E-5</v>
      </c>
      <c r="U1320" s="7">
        <v>28.347578347578345</v>
      </c>
      <c r="V1320" s="7">
        <v>6.4317058244070351E-4</v>
      </c>
    </row>
    <row r="1321" spans="1:22" x14ac:dyDescent="0.35">
      <c r="A1321" s="24">
        <v>2014</v>
      </c>
      <c r="B1321" s="17" t="s">
        <v>52</v>
      </c>
      <c r="C1321" s="17" t="s">
        <v>74</v>
      </c>
      <c r="D1321" s="17">
        <v>2000</v>
      </c>
      <c r="E1321" s="17">
        <v>14</v>
      </c>
      <c r="F1321" s="17">
        <v>65</v>
      </c>
      <c r="G1321" s="17">
        <v>10</v>
      </c>
      <c r="H1321" s="17">
        <v>75</v>
      </c>
      <c r="I1321" s="17" t="b">
        <v>1</v>
      </c>
      <c r="J1321" s="25">
        <v>0.133333333333333</v>
      </c>
      <c r="K1321">
        <f t="shared" si="100"/>
        <v>1.4643861293345828E-4</v>
      </c>
      <c r="L1321">
        <f t="shared" si="101"/>
        <v>1.2101182294861039E-2</v>
      </c>
      <c r="M1321">
        <f t="shared" si="102"/>
        <v>1.6134909726481345E-3</v>
      </c>
      <c r="N1321">
        <f t="shared" si="103"/>
        <v>1.2101182294861039E-2</v>
      </c>
      <c r="O1321">
        <f t="shared" si="104"/>
        <v>0.16941655212805454</v>
      </c>
      <c r="Q1321" s="7">
        <v>1295</v>
      </c>
      <c r="R1321" s="7">
        <v>1.9159240575990814E-3</v>
      </c>
      <c r="S1321" s="7">
        <v>-3.7953119948961733E-4</v>
      </c>
      <c r="U1321" s="7">
        <v>28.369493754109136</v>
      </c>
      <c r="V1321" s="7">
        <v>6.4539638905925499E-4</v>
      </c>
    </row>
    <row r="1322" spans="1:22" x14ac:dyDescent="0.35">
      <c r="A1322" s="3">
        <v>2014</v>
      </c>
      <c r="B1322" s="13" t="s">
        <v>30</v>
      </c>
      <c r="C1322" s="13" t="s">
        <v>222</v>
      </c>
      <c r="D1322" s="13">
        <v>2000</v>
      </c>
      <c r="E1322" s="14">
        <v>14</v>
      </c>
      <c r="F1322" s="13">
        <v>65</v>
      </c>
      <c r="G1322" s="13">
        <v>10</v>
      </c>
      <c r="H1322" s="13">
        <v>75</v>
      </c>
      <c r="I1322" s="13" t="b">
        <v>1</v>
      </c>
      <c r="J1322" s="4">
        <v>0.133333333333333</v>
      </c>
      <c r="K1322">
        <f t="shared" si="100"/>
        <v>1.4643861293345828E-4</v>
      </c>
      <c r="L1322">
        <f t="shared" si="101"/>
        <v>1.2101182294861039E-2</v>
      </c>
      <c r="M1322">
        <f t="shared" si="102"/>
        <v>1.6134909726481345E-3</v>
      </c>
      <c r="N1322">
        <f t="shared" si="103"/>
        <v>1.2101182294861039E-2</v>
      </c>
      <c r="O1322">
        <f t="shared" si="104"/>
        <v>0.16941655212805454</v>
      </c>
      <c r="Q1322" s="7">
        <v>1296</v>
      </c>
      <c r="R1322" s="7">
        <v>1.0543717007288264E-3</v>
      </c>
      <c r="S1322" s="7">
        <v>4.8202115738063761E-4</v>
      </c>
      <c r="U1322" s="7">
        <v>28.391409160639927</v>
      </c>
      <c r="V1322" s="7">
        <v>6.4539638905925499E-4</v>
      </c>
    </row>
    <row r="1323" spans="1:22" x14ac:dyDescent="0.35">
      <c r="A1323" s="24">
        <v>2017</v>
      </c>
      <c r="B1323" s="17" t="s">
        <v>30</v>
      </c>
      <c r="C1323" s="17" t="s">
        <v>117</v>
      </c>
      <c r="D1323" s="17">
        <v>2002</v>
      </c>
      <c r="E1323" s="17">
        <v>15</v>
      </c>
      <c r="F1323" s="17">
        <v>65</v>
      </c>
      <c r="G1323" s="17">
        <v>10</v>
      </c>
      <c r="H1323" s="17">
        <v>75</v>
      </c>
      <c r="I1323" s="17" t="b">
        <v>1</v>
      </c>
      <c r="J1323" s="25">
        <v>0.133333333333333</v>
      </c>
      <c r="K1323">
        <f t="shared" si="100"/>
        <v>1.4643861293345828E-4</v>
      </c>
      <c r="L1323">
        <f t="shared" si="101"/>
        <v>1.2101182294861039E-2</v>
      </c>
      <c r="M1323">
        <f t="shared" si="102"/>
        <v>1.6134909726481345E-3</v>
      </c>
      <c r="N1323">
        <f t="shared" si="103"/>
        <v>1.2101182294861039E-2</v>
      </c>
      <c r="O1323">
        <f t="shared" si="104"/>
        <v>0.18151773442291558</v>
      </c>
      <c r="Q1323" s="7">
        <v>1297</v>
      </c>
      <c r="R1323" s="7">
        <v>5.3744028660667343E-4</v>
      </c>
      <c r="S1323" s="7">
        <v>9.9895257150279062E-4</v>
      </c>
      <c r="U1323" s="7">
        <v>28.413324567170719</v>
      </c>
      <c r="V1323" s="7">
        <v>6.4539638905925499E-4</v>
      </c>
    </row>
    <row r="1324" spans="1:22" x14ac:dyDescent="0.35">
      <c r="A1324" s="5">
        <v>2013</v>
      </c>
      <c r="B1324" s="14" t="s">
        <v>33</v>
      </c>
      <c r="C1324" s="14" t="s">
        <v>227</v>
      </c>
      <c r="D1324" s="14">
        <v>2002</v>
      </c>
      <c r="E1324" s="14">
        <v>11</v>
      </c>
      <c r="F1324" s="14">
        <v>52</v>
      </c>
      <c r="G1324" s="14">
        <v>8</v>
      </c>
      <c r="H1324" s="14">
        <v>60</v>
      </c>
      <c r="I1324" s="14" t="b">
        <v>1</v>
      </c>
      <c r="J1324" s="6">
        <v>0.133333333333333</v>
      </c>
      <c r="K1324">
        <f t="shared" si="100"/>
        <v>1.1715089034676664E-4</v>
      </c>
      <c r="L1324">
        <f t="shared" si="101"/>
        <v>1.0823626487770476E-2</v>
      </c>
      <c r="M1324">
        <f t="shared" si="102"/>
        <v>1.4431501983693932E-3</v>
      </c>
      <c r="N1324">
        <f t="shared" si="103"/>
        <v>1.0823626487770476E-2</v>
      </c>
      <c r="O1324">
        <f t="shared" si="104"/>
        <v>0.11905989136547523</v>
      </c>
      <c r="Q1324" s="7">
        <v>1298</v>
      </c>
      <c r="R1324" s="7">
        <v>1.0543717007288264E-3</v>
      </c>
      <c r="S1324" s="7">
        <v>4.8202115738063761E-4</v>
      </c>
      <c r="U1324" s="7">
        <v>28.43523997370151</v>
      </c>
      <c r="V1324" s="7">
        <v>6.4539638905925499E-4</v>
      </c>
    </row>
    <row r="1325" spans="1:22" x14ac:dyDescent="0.35">
      <c r="A1325" s="3">
        <v>2014</v>
      </c>
      <c r="B1325" s="13" t="s">
        <v>252</v>
      </c>
      <c r="C1325" s="13" t="s">
        <v>253</v>
      </c>
      <c r="D1325" s="13">
        <v>1999</v>
      </c>
      <c r="E1325" s="17">
        <v>15</v>
      </c>
      <c r="F1325" s="13">
        <v>52</v>
      </c>
      <c r="G1325" s="13">
        <v>8</v>
      </c>
      <c r="H1325" s="13">
        <v>60</v>
      </c>
      <c r="I1325" s="13" t="b">
        <v>1</v>
      </c>
      <c r="J1325" s="4">
        <v>0.133333333333333</v>
      </c>
      <c r="K1325">
        <f t="shared" si="100"/>
        <v>1.1715089034676664E-4</v>
      </c>
      <c r="L1325">
        <f t="shared" si="101"/>
        <v>1.0823626487770476E-2</v>
      </c>
      <c r="M1325">
        <f t="shared" si="102"/>
        <v>1.4431501983693932E-3</v>
      </c>
      <c r="N1325">
        <f t="shared" si="103"/>
        <v>1.0823626487770476E-2</v>
      </c>
      <c r="O1325">
        <f t="shared" si="104"/>
        <v>0.16235439731655715</v>
      </c>
      <c r="Q1325" s="7">
        <v>1299</v>
      </c>
      <c r="R1325" s="7">
        <v>1.3989926434769286E-3</v>
      </c>
      <c r="S1325" s="7">
        <v>1.3740021463253546E-4</v>
      </c>
      <c r="U1325" s="7">
        <v>28.457155380232301</v>
      </c>
      <c r="V1325" s="7">
        <v>6.4591332657830142E-4</v>
      </c>
    </row>
    <row r="1326" spans="1:22" x14ac:dyDescent="0.35">
      <c r="A1326" s="3">
        <v>2015</v>
      </c>
      <c r="B1326" s="13" t="s">
        <v>24</v>
      </c>
      <c r="C1326" s="13" t="s">
        <v>257</v>
      </c>
      <c r="D1326" s="13">
        <v>2003</v>
      </c>
      <c r="E1326" s="14">
        <v>12</v>
      </c>
      <c r="F1326" s="13">
        <v>52</v>
      </c>
      <c r="G1326" s="13">
        <v>8</v>
      </c>
      <c r="H1326" s="13">
        <v>60</v>
      </c>
      <c r="I1326" s="13" t="b">
        <v>1</v>
      </c>
      <c r="J1326" s="4">
        <v>0.133333333333333</v>
      </c>
      <c r="K1326">
        <f t="shared" si="100"/>
        <v>1.1715089034676664E-4</v>
      </c>
      <c r="L1326">
        <f t="shared" si="101"/>
        <v>1.0823626487770476E-2</v>
      </c>
      <c r="M1326">
        <f t="shared" si="102"/>
        <v>1.4431501983693932E-3</v>
      </c>
      <c r="N1326">
        <f t="shared" si="103"/>
        <v>1.0823626487770476E-2</v>
      </c>
      <c r="O1326">
        <f t="shared" si="104"/>
        <v>0.1298835178532457</v>
      </c>
      <c r="Q1326" s="7">
        <v>1300</v>
      </c>
      <c r="R1326" s="7">
        <v>1.5713031148509792E-3</v>
      </c>
      <c r="S1326" s="7">
        <v>-3.4910256741515176E-5</v>
      </c>
      <c r="U1326" s="7">
        <v>28.479070786763092</v>
      </c>
      <c r="V1326" s="7">
        <v>6.4683540174664041E-4</v>
      </c>
    </row>
    <row r="1327" spans="1:22" x14ac:dyDescent="0.35">
      <c r="A1327" s="24">
        <v>2016</v>
      </c>
      <c r="B1327" s="17" t="s">
        <v>30</v>
      </c>
      <c r="C1327" s="17" t="s">
        <v>204</v>
      </c>
      <c r="D1327" s="17">
        <v>2001</v>
      </c>
      <c r="E1327" s="17">
        <v>15</v>
      </c>
      <c r="F1327" s="17">
        <v>52</v>
      </c>
      <c r="G1327" s="17">
        <v>8</v>
      </c>
      <c r="H1327" s="17">
        <v>60</v>
      </c>
      <c r="I1327" s="17" t="b">
        <v>1</v>
      </c>
      <c r="J1327" s="25">
        <v>0.133333333333333</v>
      </c>
      <c r="K1327">
        <f t="shared" si="100"/>
        <v>1.1715089034676664E-4</v>
      </c>
      <c r="L1327">
        <f t="shared" si="101"/>
        <v>1.0823626487770476E-2</v>
      </c>
      <c r="M1327">
        <f t="shared" si="102"/>
        <v>1.4431501983693932E-3</v>
      </c>
      <c r="N1327">
        <f t="shared" si="103"/>
        <v>1.0823626487770476E-2</v>
      </c>
      <c r="O1327">
        <f t="shared" si="104"/>
        <v>0.16235439731655715</v>
      </c>
      <c r="Q1327" s="7">
        <v>1301</v>
      </c>
      <c r="R1327" s="7">
        <v>1.5713031148509792E-3</v>
      </c>
      <c r="S1327" s="7">
        <v>-3.4910256741515176E-5</v>
      </c>
      <c r="U1327" s="7">
        <v>28.500986193293883</v>
      </c>
      <c r="V1327" s="7">
        <v>6.4974254179557892E-4</v>
      </c>
    </row>
    <row r="1328" spans="1:22" x14ac:dyDescent="0.35">
      <c r="A1328" s="3">
        <v>2016</v>
      </c>
      <c r="B1328" s="13" t="s">
        <v>79</v>
      </c>
      <c r="C1328" s="13" t="s">
        <v>81</v>
      </c>
      <c r="D1328" s="13">
        <v>2005</v>
      </c>
      <c r="E1328" s="14">
        <v>11</v>
      </c>
      <c r="F1328" s="13">
        <v>52</v>
      </c>
      <c r="G1328" s="13">
        <v>8</v>
      </c>
      <c r="H1328" s="13">
        <v>60</v>
      </c>
      <c r="I1328" s="13" t="b">
        <v>1</v>
      </c>
      <c r="J1328" s="4">
        <v>0.133333333333333</v>
      </c>
      <c r="K1328">
        <f t="shared" si="100"/>
        <v>1.1715089034676664E-4</v>
      </c>
      <c r="L1328">
        <f t="shared" si="101"/>
        <v>1.0823626487770476E-2</v>
      </c>
      <c r="M1328">
        <f t="shared" si="102"/>
        <v>1.4431501983693932E-3</v>
      </c>
      <c r="N1328">
        <f t="shared" si="103"/>
        <v>1.0823626487770476E-2</v>
      </c>
      <c r="O1328">
        <f t="shared" si="104"/>
        <v>0.11905989136547523</v>
      </c>
      <c r="Q1328" s="7">
        <v>1302</v>
      </c>
      <c r="R1328" s="7">
        <v>1.1104279577489982E-3</v>
      </c>
      <c r="S1328" s="7">
        <v>1.290051138398306E-3</v>
      </c>
      <c r="U1328" s="7">
        <v>28.522901599824674</v>
      </c>
      <c r="V1328" s="7">
        <v>6.4974254179557892E-4</v>
      </c>
    </row>
    <row r="1329" spans="1:22" x14ac:dyDescent="0.35">
      <c r="A1329" s="24">
        <v>2017</v>
      </c>
      <c r="B1329" s="17" t="s">
        <v>52</v>
      </c>
      <c r="C1329" s="17" t="s">
        <v>146</v>
      </c>
      <c r="D1329" s="17">
        <v>2011</v>
      </c>
      <c r="E1329" s="17">
        <v>6</v>
      </c>
      <c r="F1329" s="17">
        <v>52</v>
      </c>
      <c r="G1329" s="17">
        <v>8</v>
      </c>
      <c r="H1329" s="17">
        <v>60</v>
      </c>
      <c r="I1329" s="17" t="b">
        <v>1</v>
      </c>
      <c r="J1329" s="25">
        <v>0.133333333333333</v>
      </c>
      <c r="K1329">
        <f t="shared" si="100"/>
        <v>1.1715089034676664E-4</v>
      </c>
      <c r="L1329">
        <f t="shared" si="101"/>
        <v>1.0823626487770476E-2</v>
      </c>
      <c r="M1329">
        <f t="shared" si="102"/>
        <v>1.4431501983693932E-3</v>
      </c>
      <c r="N1329">
        <f t="shared" si="103"/>
        <v>1.0823626487770476E-2</v>
      </c>
      <c r="O1329">
        <f t="shared" si="104"/>
        <v>6.494175892662285E-2</v>
      </c>
      <c r="Q1329" s="7">
        <v>1303</v>
      </c>
      <c r="R1329" s="7">
        <v>1.5476934892332782E-3</v>
      </c>
      <c r="S1329" s="7">
        <v>1.4970155774903524E-4</v>
      </c>
      <c r="U1329" s="7">
        <v>28.544817006355466</v>
      </c>
      <c r="V1329" s="7">
        <v>6.4974254179557892E-4</v>
      </c>
    </row>
    <row r="1330" spans="1:22" x14ac:dyDescent="0.35">
      <c r="A1330" s="3">
        <v>2013</v>
      </c>
      <c r="B1330" s="13" t="s">
        <v>24</v>
      </c>
      <c r="C1330" s="13" t="s">
        <v>41</v>
      </c>
      <c r="D1330" s="13">
        <v>2004</v>
      </c>
      <c r="E1330" s="14">
        <v>9</v>
      </c>
      <c r="F1330" s="13">
        <v>254</v>
      </c>
      <c r="G1330" s="13">
        <v>39</v>
      </c>
      <c r="H1330" s="13">
        <v>293</v>
      </c>
      <c r="I1330" s="13" t="b">
        <v>1</v>
      </c>
      <c r="J1330" s="4">
        <v>0.133105802047782</v>
      </c>
      <c r="K1330">
        <f t="shared" si="100"/>
        <v>5.7208684786004375E-4</v>
      </c>
      <c r="L1330">
        <f t="shared" si="101"/>
        <v>2.3918337063015976E-2</v>
      </c>
      <c r="M1330">
        <f t="shared" si="102"/>
        <v>3.1836694384219317E-3</v>
      </c>
      <c r="N1330">
        <f t="shared" si="103"/>
        <v>2.3918337063015976E-2</v>
      </c>
      <c r="O1330">
        <f t="shared" si="104"/>
        <v>0.21526503356714377</v>
      </c>
      <c r="Q1330" s="7">
        <v>1304</v>
      </c>
      <c r="R1330" s="7">
        <v>2.1195702519506521E-3</v>
      </c>
      <c r="S1330" s="7">
        <v>-4.2217520496833864E-4</v>
      </c>
      <c r="U1330" s="7">
        <v>28.566732412886257</v>
      </c>
      <c r="V1330" s="7">
        <v>6.4974254179557892E-4</v>
      </c>
    </row>
    <row r="1331" spans="1:22" x14ac:dyDescent="0.35">
      <c r="A1331" s="3">
        <v>2017</v>
      </c>
      <c r="B1331" s="13" t="s">
        <v>24</v>
      </c>
      <c r="C1331" s="13" t="s">
        <v>57</v>
      </c>
      <c r="D1331" s="13">
        <v>2006</v>
      </c>
      <c r="E1331" s="17">
        <v>11</v>
      </c>
      <c r="F1331" s="13">
        <v>150</v>
      </c>
      <c r="G1331" s="13">
        <v>23</v>
      </c>
      <c r="H1331" s="13">
        <v>173</v>
      </c>
      <c r="I1331" s="13" t="b">
        <v>1</v>
      </c>
      <c r="J1331" s="4">
        <v>0.13294797687861301</v>
      </c>
      <c r="K1331">
        <f t="shared" si="100"/>
        <v>3.3778506716651048E-4</v>
      </c>
      <c r="L1331">
        <f t="shared" si="101"/>
        <v>1.8378929978823861E-2</v>
      </c>
      <c r="M1331">
        <f t="shared" si="102"/>
        <v>2.4434415578783223E-3</v>
      </c>
      <c r="N1331">
        <f t="shared" si="103"/>
        <v>1.8378929978823861E-2</v>
      </c>
      <c r="O1331">
        <f t="shared" si="104"/>
        <v>0.20216822976706247</v>
      </c>
      <c r="Q1331" s="7">
        <v>1305</v>
      </c>
      <c r="R1331" s="7">
        <v>1.5476934892332782E-3</v>
      </c>
      <c r="S1331" s="7">
        <v>1.4970155774903524E-4</v>
      </c>
      <c r="U1331" s="7">
        <v>28.588647819417048</v>
      </c>
      <c r="V1331" s="7">
        <v>6.5150575410598797E-4</v>
      </c>
    </row>
    <row r="1332" spans="1:22" x14ac:dyDescent="0.35">
      <c r="A1332" s="5">
        <v>2014</v>
      </c>
      <c r="B1332" s="14" t="s">
        <v>26</v>
      </c>
      <c r="C1332" s="14" t="s">
        <v>100</v>
      </c>
      <c r="D1332" s="14">
        <v>2000</v>
      </c>
      <c r="E1332" s="14">
        <v>14</v>
      </c>
      <c r="F1332" s="14">
        <v>137</v>
      </c>
      <c r="G1332" s="14">
        <v>21</v>
      </c>
      <c r="H1332" s="14">
        <v>158</v>
      </c>
      <c r="I1332" s="14" t="b">
        <v>1</v>
      </c>
      <c r="J1332" s="6">
        <v>0.132911392405063</v>
      </c>
      <c r="K1332">
        <f t="shared" si="100"/>
        <v>3.084973445798188E-4</v>
      </c>
      <c r="L1332">
        <f t="shared" si="101"/>
        <v>1.756409247811622E-2</v>
      </c>
      <c r="M1332">
        <f t="shared" si="102"/>
        <v>2.3344679875977204E-3</v>
      </c>
      <c r="N1332">
        <f t="shared" si="103"/>
        <v>1.756409247811622E-2</v>
      </c>
      <c r="O1332">
        <f t="shared" si="104"/>
        <v>0.24589729469362709</v>
      </c>
      <c r="Q1332" s="7">
        <v>1306</v>
      </c>
      <c r="R1332" s="7">
        <v>1.3570679016608194E-3</v>
      </c>
      <c r="S1332" s="7">
        <v>3.4032714532149407E-4</v>
      </c>
      <c r="U1332" s="7">
        <v>28.610563225947839</v>
      </c>
      <c r="V1332" s="7">
        <v>6.5150575410598797E-4</v>
      </c>
    </row>
    <row r="1333" spans="1:22" x14ac:dyDescent="0.35">
      <c r="A1333" s="24">
        <v>2015</v>
      </c>
      <c r="B1333" s="17" t="s">
        <v>33</v>
      </c>
      <c r="C1333" s="17" t="s">
        <v>109</v>
      </c>
      <c r="D1333" s="17">
        <v>2004</v>
      </c>
      <c r="E1333" s="17">
        <v>11</v>
      </c>
      <c r="F1333" s="17">
        <v>98</v>
      </c>
      <c r="G1333" s="17">
        <v>15</v>
      </c>
      <c r="H1333" s="17">
        <v>113</v>
      </c>
      <c r="I1333" s="17" t="b">
        <v>1</v>
      </c>
      <c r="J1333" s="25">
        <v>0.132743362831858</v>
      </c>
      <c r="K1333">
        <f t="shared" si="100"/>
        <v>2.2063417681974384E-4</v>
      </c>
      <c r="L1333">
        <f t="shared" si="101"/>
        <v>1.4853759686346883E-2</v>
      </c>
      <c r="M1333">
        <f t="shared" si="102"/>
        <v>1.9717380114619696E-3</v>
      </c>
      <c r="N1333">
        <f t="shared" si="103"/>
        <v>1.4853759686346883E-2</v>
      </c>
      <c r="O1333">
        <f t="shared" si="104"/>
        <v>0.16339135654981571</v>
      </c>
      <c r="Q1333" s="7">
        <v>1307</v>
      </c>
      <c r="R1333" s="7">
        <v>1.3570679016608194E-3</v>
      </c>
      <c r="S1333" s="7">
        <v>3.4032714532149407E-4</v>
      </c>
      <c r="U1333" s="7">
        <v>28.63247863247863</v>
      </c>
      <c r="V1333" s="7">
        <v>6.5150575410598797E-4</v>
      </c>
    </row>
    <row r="1334" spans="1:22" x14ac:dyDescent="0.35">
      <c r="A1334" s="3">
        <v>2013</v>
      </c>
      <c r="B1334" s="13" t="s">
        <v>52</v>
      </c>
      <c r="C1334" s="13" t="s">
        <v>62</v>
      </c>
      <c r="D1334" s="13">
        <v>1999</v>
      </c>
      <c r="E1334" s="14">
        <v>14</v>
      </c>
      <c r="F1334" s="13">
        <v>85</v>
      </c>
      <c r="G1334" s="13">
        <v>13</v>
      </c>
      <c r="H1334" s="13">
        <v>98</v>
      </c>
      <c r="I1334" s="13" t="b">
        <v>1</v>
      </c>
      <c r="J1334" s="4">
        <v>0.13265306122449</v>
      </c>
      <c r="K1334">
        <f t="shared" si="100"/>
        <v>1.9134645423305217E-4</v>
      </c>
      <c r="L1334">
        <f t="shared" si="101"/>
        <v>1.3832803556512041E-2</v>
      </c>
      <c r="M1334">
        <f t="shared" si="102"/>
        <v>1.8349637370883348E-3</v>
      </c>
      <c r="N1334">
        <f t="shared" si="103"/>
        <v>1.3832803556512041E-2</v>
      </c>
      <c r="O1334">
        <f t="shared" si="104"/>
        <v>0.19365924979116858</v>
      </c>
      <c r="Q1334" s="7">
        <v>1308</v>
      </c>
      <c r="R1334" s="7">
        <v>1.9289446643781941E-3</v>
      </c>
      <c r="S1334" s="7">
        <v>-2.3154961739588068E-4</v>
      </c>
      <c r="U1334" s="7">
        <v>28.654394039009421</v>
      </c>
      <c r="V1334" s="7">
        <v>6.5417769595709386E-4</v>
      </c>
    </row>
    <row r="1335" spans="1:22" x14ac:dyDescent="0.35">
      <c r="A1335" s="24">
        <v>2014</v>
      </c>
      <c r="B1335" s="17" t="s">
        <v>52</v>
      </c>
      <c r="C1335" s="17" t="s">
        <v>165</v>
      </c>
      <c r="D1335" s="17">
        <v>2002</v>
      </c>
      <c r="E1335" s="17">
        <v>12</v>
      </c>
      <c r="F1335" s="17">
        <v>85</v>
      </c>
      <c r="G1335" s="17">
        <v>13</v>
      </c>
      <c r="H1335" s="17">
        <v>98</v>
      </c>
      <c r="I1335" s="17" t="b">
        <v>1</v>
      </c>
      <c r="J1335" s="25">
        <v>0.13265306122449</v>
      </c>
      <c r="K1335">
        <f t="shared" si="100"/>
        <v>1.9134645423305217E-4</v>
      </c>
      <c r="L1335">
        <f t="shared" si="101"/>
        <v>1.3832803556512041E-2</v>
      </c>
      <c r="M1335">
        <f t="shared" si="102"/>
        <v>1.8349637370883348E-3</v>
      </c>
      <c r="N1335">
        <f t="shared" si="103"/>
        <v>1.3832803556512041E-2</v>
      </c>
      <c r="O1335">
        <f t="shared" si="104"/>
        <v>0.16599364267814448</v>
      </c>
      <c r="Q1335" s="7">
        <v>1309</v>
      </c>
      <c r="R1335" s="7">
        <v>2.9519603168614355E-3</v>
      </c>
      <c r="S1335" s="7">
        <v>7.3683580340729721E-4</v>
      </c>
      <c r="U1335" s="7">
        <v>28.676309445540213</v>
      </c>
      <c r="V1335" s="7">
        <v>6.5417769595709386E-4</v>
      </c>
    </row>
    <row r="1336" spans="1:22" x14ac:dyDescent="0.35">
      <c r="A1336" s="5">
        <v>2016</v>
      </c>
      <c r="B1336" s="14" t="s">
        <v>104</v>
      </c>
      <c r="C1336" s="14" t="s">
        <v>115</v>
      </c>
      <c r="D1336" s="14">
        <v>2002</v>
      </c>
      <c r="E1336" s="14">
        <v>14</v>
      </c>
      <c r="F1336" s="14">
        <v>85</v>
      </c>
      <c r="G1336" s="14">
        <v>13</v>
      </c>
      <c r="H1336" s="14">
        <v>98</v>
      </c>
      <c r="I1336" s="14" t="b">
        <v>1</v>
      </c>
      <c r="J1336" s="6">
        <v>0.13265306122449</v>
      </c>
      <c r="K1336">
        <f t="shared" si="100"/>
        <v>1.9134645423305217E-4</v>
      </c>
      <c r="L1336">
        <f t="shared" si="101"/>
        <v>1.3832803556512041E-2</v>
      </c>
      <c r="M1336">
        <f t="shared" si="102"/>
        <v>1.8349637370883348E-3</v>
      </c>
      <c r="N1336">
        <f t="shared" si="103"/>
        <v>1.3832803556512041E-2</v>
      </c>
      <c r="O1336">
        <f t="shared" si="104"/>
        <v>0.19365924979116858</v>
      </c>
      <c r="Q1336" s="7">
        <v>1310</v>
      </c>
      <c r="R1336" s="7">
        <v>1.8087853871701053E-3</v>
      </c>
      <c r="S1336" s="7">
        <v>1.7173546513917903E-4</v>
      </c>
      <c r="U1336" s="7">
        <v>28.698224852071004</v>
      </c>
      <c r="V1336" s="7">
        <v>6.5417769595709386E-4</v>
      </c>
    </row>
    <row r="1337" spans="1:22" x14ac:dyDescent="0.35">
      <c r="A1337" s="24">
        <v>2014</v>
      </c>
      <c r="B1337" s="17" t="s">
        <v>30</v>
      </c>
      <c r="C1337" s="17" t="s">
        <v>47</v>
      </c>
      <c r="D1337" s="17">
        <v>2003</v>
      </c>
      <c r="E1337" s="17">
        <v>11</v>
      </c>
      <c r="F1337" s="17">
        <v>229</v>
      </c>
      <c r="G1337" s="17">
        <v>35</v>
      </c>
      <c r="H1337" s="17">
        <v>264</v>
      </c>
      <c r="I1337" s="17" t="b">
        <v>1</v>
      </c>
      <c r="J1337" s="25">
        <v>0.13257575757575801</v>
      </c>
      <c r="K1337">
        <f t="shared" si="100"/>
        <v>5.1546391752577321E-4</v>
      </c>
      <c r="L1337">
        <f t="shared" si="101"/>
        <v>2.2703830459324989E-2</v>
      </c>
      <c r="M1337">
        <f t="shared" si="102"/>
        <v>3.0099775230165806E-3</v>
      </c>
      <c r="N1337">
        <f t="shared" si="103"/>
        <v>2.2703830459324989E-2</v>
      </c>
      <c r="O1337">
        <f t="shared" si="104"/>
        <v>0.24974213505257487</v>
      </c>
      <c r="Q1337" s="7">
        <v>1311</v>
      </c>
      <c r="R1337" s="7">
        <v>1.9261046952210627E-3</v>
      </c>
      <c r="S1337" s="7">
        <v>1.8176729304717615E-4</v>
      </c>
      <c r="U1337" s="7">
        <v>28.720140258601795</v>
      </c>
      <c r="V1337" s="7">
        <v>6.5417769595709386E-4</v>
      </c>
    </row>
    <row r="1338" spans="1:22" x14ac:dyDescent="0.35">
      <c r="A1338" s="5">
        <v>2013</v>
      </c>
      <c r="B1338" s="14" t="s">
        <v>52</v>
      </c>
      <c r="C1338" s="14" t="s">
        <v>62</v>
      </c>
      <c r="D1338" s="14">
        <v>2002</v>
      </c>
      <c r="E1338" s="14">
        <v>11</v>
      </c>
      <c r="F1338" s="14">
        <v>72</v>
      </c>
      <c r="G1338" s="14">
        <v>11</v>
      </c>
      <c r="H1338" s="14">
        <v>83</v>
      </c>
      <c r="I1338" s="14" t="b">
        <v>1</v>
      </c>
      <c r="J1338" s="6">
        <v>0.132530120481928</v>
      </c>
      <c r="K1338">
        <f t="shared" si="100"/>
        <v>1.6205873164636052E-4</v>
      </c>
      <c r="L1338">
        <f t="shared" si="101"/>
        <v>1.2730229049249685E-2</v>
      </c>
      <c r="M1338">
        <f t="shared" si="102"/>
        <v>1.6871387896596004E-3</v>
      </c>
      <c r="N1338">
        <f t="shared" si="103"/>
        <v>1.2730229049249685E-2</v>
      </c>
      <c r="O1338">
        <f t="shared" si="104"/>
        <v>0.14003251954174653</v>
      </c>
      <c r="Q1338" s="7">
        <v>1312</v>
      </c>
      <c r="R1338" s="7">
        <v>2.1633382571678004E-3</v>
      </c>
      <c r="S1338" s="7">
        <v>-5.5466268899561581E-5</v>
      </c>
      <c r="U1338" s="7">
        <v>28.742055665132586</v>
      </c>
      <c r="V1338" s="7">
        <v>6.5417769595709386E-4</v>
      </c>
    </row>
    <row r="1339" spans="1:22" x14ac:dyDescent="0.35">
      <c r="A1339" s="3">
        <v>2013</v>
      </c>
      <c r="B1339" s="13" t="s">
        <v>26</v>
      </c>
      <c r="C1339" s="13" t="s">
        <v>111</v>
      </c>
      <c r="D1339" s="13">
        <v>2003</v>
      </c>
      <c r="E1339" s="17">
        <v>10</v>
      </c>
      <c r="F1339" s="13">
        <v>72</v>
      </c>
      <c r="G1339" s="13">
        <v>11</v>
      </c>
      <c r="H1339" s="13">
        <v>83</v>
      </c>
      <c r="I1339" s="13" t="b">
        <v>1</v>
      </c>
      <c r="J1339" s="4">
        <v>0.132530120481928</v>
      </c>
      <c r="K1339">
        <f t="shared" si="100"/>
        <v>1.6205873164636052E-4</v>
      </c>
      <c r="L1339">
        <f t="shared" si="101"/>
        <v>1.2730229049249685E-2</v>
      </c>
      <c r="M1339">
        <f t="shared" si="102"/>
        <v>1.6871387896596004E-3</v>
      </c>
      <c r="N1339">
        <f t="shared" si="103"/>
        <v>1.2730229049249685E-2</v>
      </c>
      <c r="O1339">
        <f t="shared" si="104"/>
        <v>0.12730229049249686</v>
      </c>
      <c r="Q1339" s="7">
        <v>1313</v>
      </c>
      <c r="R1339" s="7">
        <v>1.6140097942967647E-3</v>
      </c>
      <c r="S1339" s="7">
        <v>7.2788100372617312E-4</v>
      </c>
      <c r="U1339" s="7">
        <v>28.763971071663377</v>
      </c>
      <c r="V1339" s="7">
        <v>6.5417769595709386E-4</v>
      </c>
    </row>
    <row r="1340" spans="1:22" x14ac:dyDescent="0.35">
      <c r="A1340" s="3">
        <v>2016</v>
      </c>
      <c r="B1340" s="13" t="s">
        <v>24</v>
      </c>
      <c r="C1340" s="13" t="s">
        <v>210</v>
      </c>
      <c r="D1340" s="13">
        <v>2006</v>
      </c>
      <c r="E1340" s="14">
        <v>10</v>
      </c>
      <c r="F1340" s="13">
        <v>72</v>
      </c>
      <c r="G1340" s="13">
        <v>11</v>
      </c>
      <c r="H1340" s="13">
        <v>83</v>
      </c>
      <c r="I1340" s="13" t="b">
        <v>1</v>
      </c>
      <c r="J1340" s="4">
        <v>0.132530120481928</v>
      </c>
      <c r="K1340">
        <f t="shared" si="100"/>
        <v>1.6205873164636052E-4</v>
      </c>
      <c r="L1340">
        <f t="shared" si="101"/>
        <v>1.2730229049249685E-2</v>
      </c>
      <c r="M1340">
        <f t="shared" si="102"/>
        <v>1.6871387896596004E-3</v>
      </c>
      <c r="N1340">
        <f t="shared" si="103"/>
        <v>1.2730229049249685E-2</v>
      </c>
      <c r="O1340">
        <f t="shared" si="104"/>
        <v>0.12730229049249686</v>
      </c>
      <c r="Q1340" s="7">
        <v>1314</v>
      </c>
      <c r="R1340" s="7">
        <v>1.7614776733418775E-3</v>
      </c>
      <c r="S1340" s="7">
        <v>7.9308391136945211E-4</v>
      </c>
      <c r="U1340" s="7">
        <v>28.785886478194168</v>
      </c>
      <c r="V1340" s="7">
        <v>6.5435699641159314E-4</v>
      </c>
    </row>
    <row r="1341" spans="1:22" x14ac:dyDescent="0.35">
      <c r="A1341" s="3">
        <v>2017</v>
      </c>
      <c r="B1341" s="13" t="s">
        <v>58</v>
      </c>
      <c r="C1341" s="13">
        <v>300</v>
      </c>
      <c r="D1341" s="13">
        <v>2006</v>
      </c>
      <c r="E1341" s="17">
        <v>11</v>
      </c>
      <c r="F1341" s="13">
        <v>72</v>
      </c>
      <c r="G1341" s="13">
        <v>11</v>
      </c>
      <c r="H1341" s="13">
        <v>83</v>
      </c>
      <c r="I1341" s="13" t="b">
        <v>1</v>
      </c>
      <c r="J1341" s="4">
        <v>0.132530120481928</v>
      </c>
      <c r="K1341">
        <f t="shared" si="100"/>
        <v>1.6205873164636052E-4</v>
      </c>
      <c r="L1341">
        <f t="shared" si="101"/>
        <v>1.2730229049249685E-2</v>
      </c>
      <c r="M1341">
        <f t="shared" si="102"/>
        <v>1.6871387896596004E-3</v>
      </c>
      <c r="N1341">
        <f t="shared" si="103"/>
        <v>1.2730229049249685E-2</v>
      </c>
      <c r="O1341">
        <f t="shared" si="104"/>
        <v>0.14003251954174653</v>
      </c>
      <c r="Q1341" s="7">
        <v>1315</v>
      </c>
      <c r="R1341" s="7">
        <v>1.5389472735097007E-3</v>
      </c>
      <c r="S1341" s="7">
        <v>1.767725238099439E-3</v>
      </c>
      <c r="U1341" s="7">
        <v>28.80780188472496</v>
      </c>
      <c r="V1341" s="7">
        <v>6.5435699641159314E-4</v>
      </c>
    </row>
    <row r="1342" spans="1:22" x14ac:dyDescent="0.35">
      <c r="A1342" s="3">
        <v>2017</v>
      </c>
      <c r="B1342" s="13" t="s">
        <v>79</v>
      </c>
      <c r="C1342" s="13" t="s">
        <v>125</v>
      </c>
      <c r="D1342" s="13">
        <v>2004</v>
      </c>
      <c r="E1342" s="14">
        <v>13</v>
      </c>
      <c r="F1342" s="13">
        <v>72</v>
      </c>
      <c r="G1342" s="13">
        <v>11</v>
      </c>
      <c r="H1342" s="13">
        <v>83</v>
      </c>
      <c r="I1342" s="13" t="b">
        <v>1</v>
      </c>
      <c r="J1342" s="4">
        <v>0.132530120481928</v>
      </c>
      <c r="K1342">
        <f t="shared" si="100"/>
        <v>1.6205873164636052E-4</v>
      </c>
      <c r="L1342">
        <f t="shared" si="101"/>
        <v>1.2730229049249685E-2</v>
      </c>
      <c r="M1342">
        <f t="shared" si="102"/>
        <v>1.6871387896596004E-3</v>
      </c>
      <c r="N1342">
        <f t="shared" si="103"/>
        <v>1.2730229049249685E-2</v>
      </c>
      <c r="O1342">
        <f t="shared" si="104"/>
        <v>0.1654929776402459</v>
      </c>
      <c r="Q1342" s="7">
        <v>1316</v>
      </c>
      <c r="R1342" s="7">
        <v>2.3510842903782837E-3</v>
      </c>
      <c r="S1342" s="7">
        <v>-6.9263474092735519E-5</v>
      </c>
      <c r="U1342" s="7">
        <v>28.829717291255751</v>
      </c>
      <c r="V1342" s="7">
        <v>6.5724600382065907E-4</v>
      </c>
    </row>
    <row r="1343" spans="1:22" x14ac:dyDescent="0.35">
      <c r="A1343" s="24">
        <v>2017</v>
      </c>
      <c r="B1343" s="17" t="s">
        <v>30</v>
      </c>
      <c r="C1343" s="17" t="s">
        <v>32</v>
      </c>
      <c r="D1343" s="17">
        <v>2003</v>
      </c>
      <c r="E1343" s="17">
        <v>14</v>
      </c>
      <c r="F1343" s="17">
        <v>164</v>
      </c>
      <c r="G1343" s="17">
        <v>25</v>
      </c>
      <c r="H1343" s="17">
        <v>189</v>
      </c>
      <c r="I1343" s="17" t="b">
        <v>1</v>
      </c>
      <c r="J1343" s="25">
        <v>0.13227513227513199</v>
      </c>
      <c r="K1343">
        <f t="shared" si="100"/>
        <v>3.690253045923149E-4</v>
      </c>
      <c r="L1343">
        <f t="shared" si="101"/>
        <v>1.9210031353236123E-2</v>
      </c>
      <c r="M1343">
        <f t="shared" si="102"/>
        <v>2.5410094382587408E-3</v>
      </c>
      <c r="N1343">
        <f t="shared" si="103"/>
        <v>1.9210031353236123E-2</v>
      </c>
      <c r="O1343">
        <f t="shared" si="104"/>
        <v>0.26894043894530573</v>
      </c>
      <c r="Q1343" s="7">
        <v>1317</v>
      </c>
      <c r="R1343" s="7">
        <v>1.7513489203432879E-3</v>
      </c>
      <c r="S1343" s="7">
        <v>1.57759344356185E-4</v>
      </c>
      <c r="U1343" s="7">
        <v>28.851632697786542</v>
      </c>
      <c r="V1343" s="7">
        <v>6.5870493126247737E-4</v>
      </c>
    </row>
    <row r="1344" spans="1:22" x14ac:dyDescent="0.35">
      <c r="A1344" s="5">
        <v>2017</v>
      </c>
      <c r="B1344" s="14" t="s">
        <v>24</v>
      </c>
      <c r="C1344" s="14" t="s">
        <v>29</v>
      </c>
      <c r="D1344" s="14">
        <v>2007</v>
      </c>
      <c r="E1344" s="14">
        <v>10</v>
      </c>
      <c r="F1344" s="14">
        <v>105</v>
      </c>
      <c r="G1344" s="14">
        <v>16</v>
      </c>
      <c r="H1344" s="14">
        <v>121</v>
      </c>
      <c r="I1344" s="14" t="b">
        <v>1</v>
      </c>
      <c r="J1344" s="6">
        <v>0.13223140495867799</v>
      </c>
      <c r="K1344">
        <f t="shared" si="100"/>
        <v>2.3625429553264605E-4</v>
      </c>
      <c r="L1344">
        <f t="shared" si="101"/>
        <v>1.5370565881991659E-2</v>
      </c>
      <c r="M1344">
        <f t="shared" si="102"/>
        <v>2.0324715215856788E-3</v>
      </c>
      <c r="N1344">
        <f t="shared" si="103"/>
        <v>1.5370565881991659E-2</v>
      </c>
      <c r="O1344">
        <f t="shared" si="104"/>
        <v>0.1537056588199166</v>
      </c>
      <c r="Q1344" s="7">
        <v>1318</v>
      </c>
      <c r="R1344" s="7">
        <v>1.8211420604329954E-3</v>
      </c>
      <c r="S1344" s="7">
        <v>-5.3651256332326721E-5</v>
      </c>
      <c r="U1344" s="7">
        <v>28.873548104317333</v>
      </c>
      <c r="V1344" s="7">
        <v>6.5870493126247867E-4</v>
      </c>
    </row>
    <row r="1345" spans="1:22" x14ac:dyDescent="0.35">
      <c r="A1345" s="3">
        <v>2014</v>
      </c>
      <c r="B1345" s="13" t="s">
        <v>24</v>
      </c>
      <c r="C1345" s="13" t="s">
        <v>210</v>
      </c>
      <c r="D1345" s="13">
        <v>2008</v>
      </c>
      <c r="E1345" s="17">
        <v>6</v>
      </c>
      <c r="F1345" s="13">
        <v>46</v>
      </c>
      <c r="G1345" s="13">
        <v>7</v>
      </c>
      <c r="H1345" s="13">
        <v>53</v>
      </c>
      <c r="I1345" s="13" t="b">
        <v>1</v>
      </c>
      <c r="J1345" s="4">
        <v>0.13207547169811301</v>
      </c>
      <c r="K1345">
        <f t="shared" si="100"/>
        <v>1.0348328647297719E-4</v>
      </c>
      <c r="L1345">
        <f t="shared" si="101"/>
        <v>1.0172673516484111E-2</v>
      </c>
      <c r="M1345">
        <f t="shared" si="102"/>
        <v>1.3435606531205409E-3</v>
      </c>
      <c r="N1345">
        <f t="shared" si="103"/>
        <v>1.0172673516484111E-2</v>
      </c>
      <c r="O1345">
        <f t="shared" si="104"/>
        <v>6.1036041098904661E-2</v>
      </c>
      <c r="Q1345" s="7">
        <v>1319</v>
      </c>
      <c r="R1345" s="7">
        <v>1.8447752981929693E-3</v>
      </c>
      <c r="S1345" s="7">
        <v>-2.312843255448348E-4</v>
      </c>
      <c r="U1345" s="7">
        <v>28.895463510848124</v>
      </c>
      <c r="V1345" s="7">
        <v>6.5870493126247867E-4</v>
      </c>
    </row>
    <row r="1346" spans="1:22" x14ac:dyDescent="0.35">
      <c r="A1346" s="5">
        <v>2014</v>
      </c>
      <c r="B1346" s="14" t="s">
        <v>113</v>
      </c>
      <c r="C1346" s="14" t="s">
        <v>344</v>
      </c>
      <c r="D1346" s="14">
        <v>2003</v>
      </c>
      <c r="E1346" s="14">
        <v>11</v>
      </c>
      <c r="F1346" s="14">
        <v>46</v>
      </c>
      <c r="G1346" s="14">
        <v>7</v>
      </c>
      <c r="H1346" s="14">
        <v>53</v>
      </c>
      <c r="I1346" s="14" t="b">
        <v>1</v>
      </c>
      <c r="J1346" s="6">
        <v>0.13207547169811301</v>
      </c>
      <c r="K1346">
        <f t="shared" si="100"/>
        <v>1.0348328647297719E-4</v>
      </c>
      <c r="L1346">
        <f t="shared" si="101"/>
        <v>1.0172673516484111E-2</v>
      </c>
      <c r="M1346">
        <f t="shared" si="102"/>
        <v>1.3435606531205409E-3</v>
      </c>
      <c r="N1346">
        <f t="shared" si="103"/>
        <v>1.0172673516484111E-2</v>
      </c>
      <c r="O1346">
        <f t="shared" si="104"/>
        <v>0.11189940868132522</v>
      </c>
      <c r="Q1346" s="7">
        <v>1320</v>
      </c>
      <c r="R1346" s="7">
        <v>1.8447752981929693E-3</v>
      </c>
      <c r="S1346" s="7">
        <v>-2.312843255448348E-4</v>
      </c>
      <c r="U1346" s="7">
        <v>28.917378917378915</v>
      </c>
      <c r="V1346" s="7">
        <v>6.5870493126247867E-4</v>
      </c>
    </row>
    <row r="1347" spans="1:22" x14ac:dyDescent="0.35">
      <c r="A1347" s="24">
        <v>2015</v>
      </c>
      <c r="B1347" s="17" t="s">
        <v>24</v>
      </c>
      <c r="C1347" s="17" t="s">
        <v>268</v>
      </c>
      <c r="D1347" s="17">
        <v>2006</v>
      </c>
      <c r="E1347" s="17">
        <v>9</v>
      </c>
      <c r="F1347" s="17">
        <v>46</v>
      </c>
      <c r="G1347" s="17">
        <v>7</v>
      </c>
      <c r="H1347" s="17">
        <v>53</v>
      </c>
      <c r="I1347" s="17" t="b">
        <v>1</v>
      </c>
      <c r="J1347" s="25">
        <v>0.13207547169811301</v>
      </c>
      <c r="K1347">
        <f t="shared" si="100"/>
        <v>1.0348328647297719E-4</v>
      </c>
      <c r="L1347">
        <f t="shared" si="101"/>
        <v>1.0172673516484111E-2</v>
      </c>
      <c r="M1347">
        <f t="shared" si="102"/>
        <v>1.3435606531205409E-3</v>
      </c>
      <c r="N1347">
        <f t="shared" si="103"/>
        <v>1.0172673516484111E-2</v>
      </c>
      <c r="O1347">
        <f t="shared" si="104"/>
        <v>9.1554061648356999E-2</v>
      </c>
      <c r="Q1347" s="7">
        <v>1321</v>
      </c>
      <c r="R1347" s="7">
        <v>2.0270829515182925E-3</v>
      </c>
      <c r="S1347" s="7">
        <v>-4.1359197887015794E-4</v>
      </c>
      <c r="U1347" s="7">
        <v>28.939294323909706</v>
      </c>
      <c r="V1347" s="7">
        <v>6.5870493126247867E-4</v>
      </c>
    </row>
    <row r="1348" spans="1:22" x14ac:dyDescent="0.35">
      <c r="A1348" s="5">
        <v>2015</v>
      </c>
      <c r="B1348" s="14" t="s">
        <v>113</v>
      </c>
      <c r="C1348" s="14" t="s">
        <v>258</v>
      </c>
      <c r="D1348" s="14">
        <v>2005</v>
      </c>
      <c r="E1348" s="14">
        <v>10</v>
      </c>
      <c r="F1348" s="14">
        <v>46</v>
      </c>
      <c r="G1348" s="14">
        <v>7</v>
      </c>
      <c r="H1348" s="14">
        <v>53</v>
      </c>
      <c r="I1348" s="14" t="b">
        <v>1</v>
      </c>
      <c r="J1348" s="6">
        <v>0.13207547169811301</v>
      </c>
      <c r="K1348">
        <f t="shared" ref="K1348:K1411" si="105">H1348/$H$1</f>
        <v>1.0348328647297719E-4</v>
      </c>
      <c r="L1348">
        <f t="shared" ref="L1348:L1411" si="106">SQRT(K1348)</f>
        <v>1.0172673516484111E-2</v>
      </c>
      <c r="M1348">
        <f t="shared" ref="M1348:M1411" si="107">J1348*L1348</f>
        <v>1.3435606531205409E-3</v>
      </c>
      <c r="N1348">
        <f t="shared" ref="N1348:N1411" si="108">L1348</f>
        <v>1.0172673516484111E-2</v>
      </c>
      <c r="O1348">
        <f t="shared" ref="O1348:O1411" si="109">E1348*L1348</f>
        <v>0.10172673516484111</v>
      </c>
      <c r="Q1348" s="7">
        <v>1322</v>
      </c>
      <c r="R1348" s="7">
        <v>1.1608344212041047E-3</v>
      </c>
      <c r="S1348" s="7">
        <v>2.823157771652885E-4</v>
      </c>
      <c r="U1348" s="7">
        <v>28.961209730440498</v>
      </c>
      <c r="V1348" s="7">
        <v>6.5870493126247867E-4</v>
      </c>
    </row>
    <row r="1349" spans="1:22" x14ac:dyDescent="0.35">
      <c r="A1349" s="24">
        <v>2016</v>
      </c>
      <c r="B1349" s="17" t="s">
        <v>26</v>
      </c>
      <c r="C1349" s="17" t="s">
        <v>338</v>
      </c>
      <c r="D1349" s="17">
        <v>2004</v>
      </c>
      <c r="E1349" s="17">
        <v>12</v>
      </c>
      <c r="F1349" s="17">
        <v>46</v>
      </c>
      <c r="G1349" s="17">
        <v>7</v>
      </c>
      <c r="H1349" s="17">
        <v>53</v>
      </c>
      <c r="I1349" s="17" t="b">
        <v>1</v>
      </c>
      <c r="J1349" s="25">
        <v>0.13207547169811301</v>
      </c>
      <c r="K1349">
        <f t="shared" si="105"/>
        <v>1.0348328647297719E-4</v>
      </c>
      <c r="L1349">
        <f t="shared" si="106"/>
        <v>1.0172673516484111E-2</v>
      </c>
      <c r="M1349">
        <f t="shared" si="107"/>
        <v>1.3435606531205409E-3</v>
      </c>
      <c r="N1349">
        <f t="shared" si="108"/>
        <v>1.0172673516484111E-2</v>
      </c>
      <c r="O1349">
        <f t="shared" si="109"/>
        <v>0.12207208219780932</v>
      </c>
      <c r="Q1349" s="7">
        <v>1323</v>
      </c>
      <c r="R1349" s="7">
        <v>1.8130781102503254E-3</v>
      </c>
      <c r="S1349" s="7">
        <v>-3.6992791188093224E-4</v>
      </c>
      <c r="U1349" s="7">
        <v>28.983125136971289</v>
      </c>
      <c r="V1349" s="7">
        <v>6.5870493126247867E-4</v>
      </c>
    </row>
    <row r="1350" spans="1:22" x14ac:dyDescent="0.35">
      <c r="A1350" s="5">
        <v>2016</v>
      </c>
      <c r="B1350" s="14" t="s">
        <v>24</v>
      </c>
      <c r="C1350" s="14" t="s">
        <v>29</v>
      </c>
      <c r="D1350" s="14">
        <v>2007</v>
      </c>
      <c r="E1350" s="14">
        <v>9</v>
      </c>
      <c r="F1350" s="14">
        <v>125</v>
      </c>
      <c r="G1350" s="14">
        <v>19</v>
      </c>
      <c r="H1350" s="14">
        <v>144</v>
      </c>
      <c r="I1350" s="14" t="b">
        <v>1</v>
      </c>
      <c r="J1350" s="6">
        <v>0.131944444444444</v>
      </c>
      <c r="K1350">
        <f t="shared" si="105"/>
        <v>2.8116213683223993E-4</v>
      </c>
      <c r="L1350">
        <f t="shared" si="106"/>
        <v>1.676789005308181E-2</v>
      </c>
      <c r="M1350">
        <f t="shared" si="107"/>
        <v>2.2124299375593983E-3</v>
      </c>
      <c r="N1350">
        <f t="shared" si="108"/>
        <v>1.676789005308181E-2</v>
      </c>
      <c r="O1350">
        <f t="shared" si="109"/>
        <v>0.15091101047773631</v>
      </c>
      <c r="Q1350" s="7">
        <v>1324</v>
      </c>
      <c r="R1350" s="7">
        <v>1.3238953434656598E-3</v>
      </c>
      <c r="S1350" s="7">
        <v>1.1925485490373337E-4</v>
      </c>
      <c r="U1350" s="7">
        <v>29.00504054350208</v>
      </c>
      <c r="V1350" s="7">
        <v>6.5870493126247867E-4</v>
      </c>
    </row>
    <row r="1351" spans="1:22" x14ac:dyDescent="0.35">
      <c r="A1351" s="3">
        <v>2015</v>
      </c>
      <c r="B1351" s="13" t="s">
        <v>52</v>
      </c>
      <c r="C1351" s="13" t="s">
        <v>74</v>
      </c>
      <c r="D1351" s="13">
        <v>2003</v>
      </c>
      <c r="E1351" s="17">
        <v>12</v>
      </c>
      <c r="F1351" s="13">
        <v>158</v>
      </c>
      <c r="G1351" s="13">
        <v>24</v>
      </c>
      <c r="H1351" s="13">
        <v>182</v>
      </c>
      <c r="I1351" s="13" t="b">
        <v>1</v>
      </c>
      <c r="J1351" s="4">
        <v>0.13186813186813201</v>
      </c>
      <c r="K1351">
        <f t="shared" si="105"/>
        <v>3.5535770071852546E-4</v>
      </c>
      <c r="L1351">
        <f t="shared" si="106"/>
        <v>1.8850933682937974E-2</v>
      </c>
      <c r="M1351">
        <f t="shared" si="107"/>
        <v>2.4858374087390763E-3</v>
      </c>
      <c r="N1351">
        <f t="shared" si="108"/>
        <v>1.8850933682937974E-2</v>
      </c>
      <c r="O1351">
        <f t="shared" si="109"/>
        <v>0.2262112041952557</v>
      </c>
      <c r="Q1351" s="7">
        <v>1325</v>
      </c>
      <c r="R1351" s="7">
        <v>1.8130781102503254E-3</v>
      </c>
      <c r="S1351" s="7">
        <v>-3.6992791188093224E-4</v>
      </c>
      <c r="U1351" s="7">
        <v>29.026955950032871</v>
      </c>
      <c r="V1351" s="7">
        <v>6.6017361743642958E-4</v>
      </c>
    </row>
    <row r="1352" spans="1:22" x14ac:dyDescent="0.35">
      <c r="A1352" s="3">
        <v>2013</v>
      </c>
      <c r="B1352" s="13" t="s">
        <v>24</v>
      </c>
      <c r="C1352" s="13" t="s">
        <v>220</v>
      </c>
      <c r="D1352" s="13">
        <v>2000</v>
      </c>
      <c r="E1352" s="14">
        <v>13</v>
      </c>
      <c r="F1352" s="13">
        <v>79</v>
      </c>
      <c r="G1352" s="13">
        <v>12</v>
      </c>
      <c r="H1352" s="13">
        <v>91</v>
      </c>
      <c r="I1352" s="13" t="b">
        <v>1</v>
      </c>
      <c r="J1352" s="4">
        <v>0.13186813186813201</v>
      </c>
      <c r="K1352">
        <f t="shared" si="105"/>
        <v>1.7767885035926273E-4</v>
      </c>
      <c r="L1352">
        <f t="shared" si="106"/>
        <v>1.3329623038903341E-2</v>
      </c>
      <c r="M1352">
        <f t="shared" si="107"/>
        <v>1.7577524886465963E-3</v>
      </c>
      <c r="N1352">
        <f t="shared" si="108"/>
        <v>1.3329623038903341E-2</v>
      </c>
      <c r="O1352">
        <f t="shared" si="109"/>
        <v>0.17328509950574345</v>
      </c>
      <c r="Q1352" s="7">
        <v>1326</v>
      </c>
      <c r="R1352" s="7">
        <v>1.1608344212041047E-3</v>
      </c>
      <c r="S1352" s="7">
        <v>2.823157771652885E-4</v>
      </c>
      <c r="U1352" s="7">
        <v>29.048871356563662</v>
      </c>
      <c r="V1352" s="7">
        <v>6.6017361743642958E-4</v>
      </c>
    </row>
    <row r="1353" spans="1:22" x14ac:dyDescent="0.35">
      <c r="A1353" s="3">
        <v>2013</v>
      </c>
      <c r="B1353" s="13" t="s">
        <v>98</v>
      </c>
      <c r="C1353" s="13" t="s">
        <v>41</v>
      </c>
      <c r="D1353" s="13">
        <v>2003</v>
      </c>
      <c r="E1353" s="17">
        <v>10</v>
      </c>
      <c r="F1353" s="13">
        <v>79</v>
      </c>
      <c r="G1353" s="13">
        <v>12</v>
      </c>
      <c r="H1353" s="13">
        <v>91</v>
      </c>
      <c r="I1353" s="13" t="b">
        <v>1</v>
      </c>
      <c r="J1353" s="4">
        <v>0.13186813186813201</v>
      </c>
      <c r="K1353">
        <f t="shared" si="105"/>
        <v>1.7767885035926273E-4</v>
      </c>
      <c r="L1353">
        <f t="shared" si="106"/>
        <v>1.3329623038903341E-2</v>
      </c>
      <c r="M1353">
        <f t="shared" si="107"/>
        <v>1.7577524886465963E-3</v>
      </c>
      <c r="N1353">
        <f t="shared" si="108"/>
        <v>1.3329623038903341E-2</v>
      </c>
      <c r="O1353">
        <f t="shared" si="109"/>
        <v>0.1332962303890334</v>
      </c>
      <c r="Q1353" s="7">
        <v>1327</v>
      </c>
      <c r="R1353" s="7">
        <v>3.4552980989632884E-4</v>
      </c>
      <c r="S1353" s="7">
        <v>1.0976203884730644E-3</v>
      </c>
      <c r="U1353" s="7">
        <v>29.070786763094453</v>
      </c>
      <c r="V1353" s="7">
        <v>6.6017361743642958E-4</v>
      </c>
    </row>
    <row r="1354" spans="1:22" x14ac:dyDescent="0.35">
      <c r="A1354" s="5">
        <v>2014</v>
      </c>
      <c r="B1354" s="14" t="s">
        <v>30</v>
      </c>
      <c r="C1354" s="14" t="s">
        <v>185</v>
      </c>
      <c r="D1354" s="14">
        <v>2001</v>
      </c>
      <c r="E1354" s="14">
        <v>13</v>
      </c>
      <c r="F1354" s="14">
        <v>79</v>
      </c>
      <c r="G1354" s="14">
        <v>12</v>
      </c>
      <c r="H1354" s="14">
        <v>91</v>
      </c>
      <c r="I1354" s="14" t="b">
        <v>1</v>
      </c>
      <c r="J1354" s="6">
        <v>0.13186813186813201</v>
      </c>
      <c r="K1354">
        <f t="shared" si="105"/>
        <v>1.7767885035926273E-4</v>
      </c>
      <c r="L1354">
        <f t="shared" si="106"/>
        <v>1.3329623038903341E-2</v>
      </c>
      <c r="M1354">
        <f t="shared" si="107"/>
        <v>1.7577524886465963E-3</v>
      </c>
      <c r="N1354">
        <f t="shared" si="108"/>
        <v>1.3329623038903341E-2</v>
      </c>
      <c r="O1354">
        <f t="shared" si="109"/>
        <v>0.17328509950574345</v>
      </c>
      <c r="Q1354" s="7">
        <v>1328</v>
      </c>
      <c r="R1354" s="7">
        <v>1.8445700045500279E-3</v>
      </c>
      <c r="S1354" s="7">
        <v>1.3390994338719037E-3</v>
      </c>
      <c r="U1354" s="7">
        <v>29.092702169625245</v>
      </c>
      <c r="V1354" s="7">
        <v>6.6332747872028858E-4</v>
      </c>
    </row>
    <row r="1355" spans="1:22" x14ac:dyDescent="0.35">
      <c r="A1355" s="3">
        <v>2016</v>
      </c>
      <c r="B1355" s="13" t="s">
        <v>52</v>
      </c>
      <c r="C1355" s="13" t="s">
        <v>84</v>
      </c>
      <c r="D1355" s="13">
        <v>2004</v>
      </c>
      <c r="E1355" s="17">
        <v>12</v>
      </c>
      <c r="F1355" s="13">
        <v>79</v>
      </c>
      <c r="G1355" s="13">
        <v>12</v>
      </c>
      <c r="H1355" s="13">
        <v>91</v>
      </c>
      <c r="I1355" s="13" t="b">
        <v>1</v>
      </c>
      <c r="J1355" s="4">
        <v>0.13186813186813201</v>
      </c>
      <c r="K1355">
        <f t="shared" si="105"/>
        <v>1.7767885035926273E-4</v>
      </c>
      <c r="L1355">
        <f t="shared" si="106"/>
        <v>1.3329623038903341E-2</v>
      </c>
      <c r="M1355">
        <f t="shared" si="107"/>
        <v>1.7577524886465963E-3</v>
      </c>
      <c r="N1355">
        <f t="shared" si="108"/>
        <v>1.3329623038903341E-2</v>
      </c>
      <c r="O1355">
        <f t="shared" si="109"/>
        <v>0.15995547646684011</v>
      </c>
      <c r="Q1355" s="7">
        <v>1329</v>
      </c>
      <c r="R1355" s="7">
        <v>1.9711410559505984E-3</v>
      </c>
      <c r="S1355" s="7">
        <v>4.7230050192772393E-4</v>
      </c>
      <c r="U1355" s="7">
        <v>29.114617576156036</v>
      </c>
      <c r="V1355" s="7">
        <v>6.6332747872028858E-4</v>
      </c>
    </row>
    <row r="1356" spans="1:22" x14ac:dyDescent="0.35">
      <c r="A1356" s="3">
        <v>2017</v>
      </c>
      <c r="B1356" s="13" t="s">
        <v>92</v>
      </c>
      <c r="C1356" s="13" t="s">
        <v>167</v>
      </c>
      <c r="D1356" s="13">
        <v>2006</v>
      </c>
      <c r="E1356" s="14">
        <v>11</v>
      </c>
      <c r="F1356" s="13">
        <v>79</v>
      </c>
      <c r="G1356" s="13">
        <v>12</v>
      </c>
      <c r="H1356" s="13">
        <v>91</v>
      </c>
      <c r="I1356" s="13" t="b">
        <v>1</v>
      </c>
      <c r="J1356" s="4">
        <v>0.13186813186813201</v>
      </c>
      <c r="K1356">
        <f t="shared" si="105"/>
        <v>1.7767885035926273E-4</v>
      </c>
      <c r="L1356">
        <f t="shared" si="106"/>
        <v>1.3329623038903341E-2</v>
      </c>
      <c r="M1356">
        <f t="shared" si="107"/>
        <v>1.7577524886465963E-3</v>
      </c>
      <c r="N1356">
        <f t="shared" si="108"/>
        <v>1.3329623038903341E-2</v>
      </c>
      <c r="O1356">
        <f t="shared" si="109"/>
        <v>0.14662585342793674</v>
      </c>
      <c r="Q1356" s="7">
        <v>1330</v>
      </c>
      <c r="R1356" s="7">
        <v>2.6775734097126769E-3</v>
      </c>
      <c r="S1356" s="7">
        <v>-3.431054221149565E-4</v>
      </c>
      <c r="U1356" s="7">
        <v>29.136532982686827</v>
      </c>
      <c r="V1356" s="7">
        <v>6.6399581891875932E-4</v>
      </c>
    </row>
    <row r="1357" spans="1:22" x14ac:dyDescent="0.35">
      <c r="A1357" s="3">
        <v>2015</v>
      </c>
      <c r="B1357" s="13" t="s">
        <v>30</v>
      </c>
      <c r="C1357" s="13" t="s">
        <v>156</v>
      </c>
      <c r="D1357" s="13">
        <v>2005</v>
      </c>
      <c r="E1357" s="17">
        <v>10</v>
      </c>
      <c r="F1357" s="13">
        <v>99</v>
      </c>
      <c r="G1357" s="13">
        <v>15</v>
      </c>
      <c r="H1357" s="13">
        <v>114</v>
      </c>
      <c r="I1357" s="13" t="b">
        <v>1</v>
      </c>
      <c r="J1357" s="4">
        <v>0.13157894736842099</v>
      </c>
      <c r="K1357">
        <f t="shared" si="105"/>
        <v>2.2258669165885661E-4</v>
      </c>
      <c r="L1357">
        <f t="shared" si="106"/>
        <v>1.4919339518184329E-2</v>
      </c>
      <c r="M1357">
        <f t="shared" si="107"/>
        <v>1.9630709892347791E-3</v>
      </c>
      <c r="N1357">
        <f t="shared" si="108"/>
        <v>1.4919339518184329E-2</v>
      </c>
      <c r="O1357">
        <f t="shared" si="109"/>
        <v>0.1491933951818433</v>
      </c>
      <c r="Q1357" s="7">
        <v>1331</v>
      </c>
      <c r="R1357" s="7">
        <v>1.5930663856229509E-3</v>
      </c>
      <c r="S1357" s="7">
        <v>3.7867162583901876E-4</v>
      </c>
      <c r="U1357" s="7">
        <v>29.158448389217618</v>
      </c>
      <c r="V1357" s="7">
        <v>6.6614816109153375E-4</v>
      </c>
    </row>
    <row r="1358" spans="1:22" x14ac:dyDescent="0.35">
      <c r="A1358" s="5">
        <v>2016</v>
      </c>
      <c r="B1358" s="14" t="s">
        <v>30</v>
      </c>
      <c r="C1358" s="14" t="s">
        <v>40</v>
      </c>
      <c r="D1358" s="14">
        <v>2001</v>
      </c>
      <c r="E1358" s="14">
        <v>15</v>
      </c>
      <c r="F1358" s="14">
        <v>66</v>
      </c>
      <c r="G1358" s="14">
        <v>10</v>
      </c>
      <c r="H1358" s="14">
        <v>76</v>
      </c>
      <c r="I1358" s="14" t="b">
        <v>1</v>
      </c>
      <c r="J1358" s="6">
        <v>0.13157894736842099</v>
      </c>
      <c r="K1358">
        <f t="shared" si="105"/>
        <v>1.4839112777257108E-4</v>
      </c>
      <c r="L1358">
        <f t="shared" si="106"/>
        <v>1.2181589706297413E-2</v>
      </c>
      <c r="M1358">
        <f t="shared" si="107"/>
        <v>1.6028407508286062E-3</v>
      </c>
      <c r="N1358">
        <f t="shared" si="108"/>
        <v>1.2181589706297413E-2</v>
      </c>
      <c r="O1358">
        <f t="shared" si="109"/>
        <v>0.1827238455944612</v>
      </c>
      <c r="Q1358" s="7">
        <v>1332</v>
      </c>
      <c r="R1358" s="7">
        <v>2.1087538129762806E-3</v>
      </c>
      <c r="S1358" s="7">
        <v>-2.7379007588794577E-4</v>
      </c>
      <c r="U1358" s="7">
        <v>29.180363795748409</v>
      </c>
      <c r="V1358" s="7">
        <v>6.6614816109153375E-4</v>
      </c>
    </row>
    <row r="1359" spans="1:22" x14ac:dyDescent="0.35">
      <c r="A1359" s="24">
        <v>2014</v>
      </c>
      <c r="B1359" s="17" t="s">
        <v>67</v>
      </c>
      <c r="C1359" s="17" t="s">
        <v>123</v>
      </c>
      <c r="D1359" s="17">
        <v>2002</v>
      </c>
      <c r="E1359" s="17">
        <v>12</v>
      </c>
      <c r="F1359" s="17">
        <v>119</v>
      </c>
      <c r="G1359" s="17">
        <v>18</v>
      </c>
      <c r="H1359" s="17">
        <v>137</v>
      </c>
      <c r="I1359" s="17" t="b">
        <v>1</v>
      </c>
      <c r="J1359" s="25">
        <v>0.13138686131386901</v>
      </c>
      <c r="K1359">
        <f t="shared" si="105"/>
        <v>2.6749453295845049E-4</v>
      </c>
      <c r="L1359">
        <f t="shared" si="106"/>
        <v>1.6355260100605264E-2</v>
      </c>
      <c r="M1359">
        <f t="shared" si="107"/>
        <v>2.1488662905904789E-3</v>
      </c>
      <c r="N1359">
        <f t="shared" si="108"/>
        <v>1.6355260100605264E-2</v>
      </c>
      <c r="O1359">
        <f t="shared" si="109"/>
        <v>0.19626312120726316</v>
      </c>
      <c r="Q1359" s="7">
        <v>1333</v>
      </c>
      <c r="R1359" s="7">
        <v>1.6919638012484466E-3</v>
      </c>
      <c r="S1359" s="7">
        <v>1.4299993583988821E-4</v>
      </c>
      <c r="U1359" s="7">
        <v>29.2022792022792</v>
      </c>
      <c r="V1359" s="7">
        <v>6.6699085359935018E-4</v>
      </c>
    </row>
    <row r="1360" spans="1:22" x14ac:dyDescent="0.35">
      <c r="A1360" s="5">
        <v>2013</v>
      </c>
      <c r="B1360" s="14" t="s">
        <v>30</v>
      </c>
      <c r="C1360" s="14" t="s">
        <v>204</v>
      </c>
      <c r="D1360" s="14">
        <v>2002</v>
      </c>
      <c r="E1360" s="14">
        <v>11</v>
      </c>
      <c r="F1360" s="14">
        <v>86</v>
      </c>
      <c r="G1360" s="14">
        <v>13</v>
      </c>
      <c r="H1360" s="14">
        <v>99</v>
      </c>
      <c r="I1360" s="14" t="b">
        <v>1</v>
      </c>
      <c r="J1360" s="6">
        <v>0.13131313131313099</v>
      </c>
      <c r="K1360">
        <f t="shared" si="105"/>
        <v>1.9329896907216494E-4</v>
      </c>
      <c r="L1360">
        <f t="shared" si="106"/>
        <v>1.3903199958001213E-2</v>
      </c>
      <c r="M1360">
        <f t="shared" si="107"/>
        <v>1.8256727217577306E-3</v>
      </c>
      <c r="N1360">
        <f t="shared" si="108"/>
        <v>1.3903199958001213E-2</v>
      </c>
      <c r="O1360">
        <f t="shared" si="109"/>
        <v>0.15293519953801335</v>
      </c>
      <c r="Q1360" s="7">
        <v>1334</v>
      </c>
      <c r="R1360" s="7">
        <v>2.1087538129762806E-3</v>
      </c>
      <c r="S1360" s="7">
        <v>-2.7379007588794577E-4</v>
      </c>
      <c r="U1360" s="7">
        <v>29.224194608809992</v>
      </c>
      <c r="V1360" s="7">
        <v>6.6804873032056571E-4</v>
      </c>
    </row>
    <row r="1361" spans="1:22" x14ac:dyDescent="0.35">
      <c r="A1361" s="24">
        <v>2014</v>
      </c>
      <c r="B1361" s="17" t="s">
        <v>102</v>
      </c>
      <c r="C1361" s="17" t="s">
        <v>184</v>
      </c>
      <c r="D1361" s="17">
        <v>2002</v>
      </c>
      <c r="E1361" s="17">
        <v>12</v>
      </c>
      <c r="F1361" s="17">
        <v>86</v>
      </c>
      <c r="G1361" s="17">
        <v>13</v>
      </c>
      <c r="H1361" s="17">
        <v>99</v>
      </c>
      <c r="I1361" s="17" t="b">
        <v>1</v>
      </c>
      <c r="J1361" s="25">
        <v>0.13131313131313099</v>
      </c>
      <c r="K1361">
        <f t="shared" si="105"/>
        <v>1.9329896907216494E-4</v>
      </c>
      <c r="L1361">
        <f t="shared" si="106"/>
        <v>1.3903199958001213E-2</v>
      </c>
      <c r="M1361">
        <f t="shared" si="107"/>
        <v>1.8256727217577306E-3</v>
      </c>
      <c r="N1361">
        <f t="shared" si="108"/>
        <v>1.3903199958001213E-2</v>
      </c>
      <c r="O1361">
        <f t="shared" si="109"/>
        <v>0.16683839949601456</v>
      </c>
      <c r="Q1361" s="7">
        <v>1335</v>
      </c>
      <c r="R1361" s="7">
        <v>2.4349868244386828E-3</v>
      </c>
      <c r="S1361" s="7">
        <v>5.7499069857789784E-4</v>
      </c>
      <c r="U1361" s="7">
        <v>29.246110015340783</v>
      </c>
      <c r="V1361" s="7">
        <v>6.6804873032056571E-4</v>
      </c>
    </row>
    <row r="1362" spans="1:22" x14ac:dyDescent="0.35">
      <c r="A1362" s="3">
        <v>2017</v>
      </c>
      <c r="B1362" s="13" t="s">
        <v>24</v>
      </c>
      <c r="C1362" s="13" t="s">
        <v>134</v>
      </c>
      <c r="D1362" s="13">
        <v>2003</v>
      </c>
      <c r="E1362" s="14">
        <v>14</v>
      </c>
      <c r="F1362" s="13">
        <v>86</v>
      </c>
      <c r="G1362" s="13">
        <v>13</v>
      </c>
      <c r="H1362" s="13">
        <v>99</v>
      </c>
      <c r="I1362" s="13" t="b">
        <v>1</v>
      </c>
      <c r="J1362" s="4">
        <v>0.13131313131313099</v>
      </c>
      <c r="K1362">
        <f t="shared" si="105"/>
        <v>1.9329896907216494E-4</v>
      </c>
      <c r="L1362">
        <f t="shared" si="106"/>
        <v>1.3903199958001213E-2</v>
      </c>
      <c r="M1362">
        <f t="shared" si="107"/>
        <v>1.8256727217577306E-3</v>
      </c>
      <c r="N1362">
        <f t="shared" si="108"/>
        <v>1.3903199958001213E-2</v>
      </c>
      <c r="O1362">
        <f t="shared" si="109"/>
        <v>0.19464479941201698</v>
      </c>
      <c r="Q1362" s="7">
        <v>1336</v>
      </c>
      <c r="R1362" s="7">
        <v>1.3653176305444968E-3</v>
      </c>
      <c r="S1362" s="7">
        <v>3.218211591151036E-4</v>
      </c>
      <c r="U1362" s="7">
        <v>29.268025421871574</v>
      </c>
      <c r="V1362" s="7">
        <v>6.6804873032056571E-4</v>
      </c>
    </row>
    <row r="1363" spans="1:22" x14ac:dyDescent="0.35">
      <c r="A1363" s="24">
        <v>2015</v>
      </c>
      <c r="B1363" s="17" t="s">
        <v>24</v>
      </c>
      <c r="C1363" s="17" t="s">
        <v>41</v>
      </c>
      <c r="D1363" s="17">
        <v>2000</v>
      </c>
      <c r="E1363" s="17">
        <v>15</v>
      </c>
      <c r="F1363" s="17">
        <v>225</v>
      </c>
      <c r="G1363" s="17">
        <v>34</v>
      </c>
      <c r="H1363" s="17">
        <v>259</v>
      </c>
      <c r="I1363" s="17" t="b">
        <v>1</v>
      </c>
      <c r="J1363" s="25">
        <v>0.13127413127413101</v>
      </c>
      <c r="K1363">
        <f t="shared" si="105"/>
        <v>5.0570134333020932E-4</v>
      </c>
      <c r="L1363">
        <f t="shared" si="106"/>
        <v>2.2487804324348996E-2</v>
      </c>
      <c r="M1363">
        <f t="shared" si="107"/>
        <v>2.9520669769415612E-3</v>
      </c>
      <c r="N1363">
        <f t="shared" si="108"/>
        <v>2.2487804324348996E-2</v>
      </c>
      <c r="O1363">
        <f t="shared" si="109"/>
        <v>0.33731706486523494</v>
      </c>
      <c r="Q1363" s="7">
        <v>1337</v>
      </c>
      <c r="R1363" s="7">
        <v>1.173533214136842E-3</v>
      </c>
      <c r="S1363" s="7">
        <v>5.1360557552275845E-4</v>
      </c>
      <c r="U1363" s="7">
        <v>29.289940828402365</v>
      </c>
      <c r="V1363" s="7">
        <v>6.6804873032056571E-4</v>
      </c>
    </row>
    <row r="1364" spans="1:22" x14ac:dyDescent="0.35">
      <c r="A1364" s="5">
        <v>2013</v>
      </c>
      <c r="B1364" s="14" t="s">
        <v>30</v>
      </c>
      <c r="C1364" s="14" t="s">
        <v>72</v>
      </c>
      <c r="D1364" s="14">
        <v>1999</v>
      </c>
      <c r="E1364" s="14">
        <v>14</v>
      </c>
      <c r="F1364" s="14">
        <v>139</v>
      </c>
      <c r="G1364" s="14">
        <v>21</v>
      </c>
      <c r="H1364" s="14">
        <v>160</v>
      </c>
      <c r="I1364" s="14" t="b">
        <v>1</v>
      </c>
      <c r="J1364" s="6">
        <v>0.13125000000000001</v>
      </c>
      <c r="K1364">
        <f t="shared" si="105"/>
        <v>3.1240237425804435E-4</v>
      </c>
      <c r="L1364">
        <f t="shared" si="106"/>
        <v>1.7674908041006729E-2</v>
      </c>
      <c r="M1364">
        <f t="shared" si="107"/>
        <v>2.3198316803821331E-3</v>
      </c>
      <c r="N1364">
        <f t="shared" si="108"/>
        <v>1.7674908041006729E-2</v>
      </c>
      <c r="O1364">
        <f t="shared" si="109"/>
        <v>0.2474487125740942</v>
      </c>
      <c r="Q1364" s="7">
        <v>1338</v>
      </c>
      <c r="R1364" s="7">
        <v>1.173533214136842E-3</v>
      </c>
      <c r="S1364" s="7">
        <v>5.1360557552275845E-4</v>
      </c>
      <c r="U1364" s="7">
        <v>29.311856234933156</v>
      </c>
      <c r="V1364" s="7">
        <v>6.6804873032056571E-4</v>
      </c>
    </row>
    <row r="1365" spans="1:22" x14ac:dyDescent="0.35">
      <c r="A1365" s="3">
        <v>2016</v>
      </c>
      <c r="B1365" s="13" t="s">
        <v>42</v>
      </c>
      <c r="C1365" s="13" t="s">
        <v>43</v>
      </c>
      <c r="D1365" s="13">
        <v>2001</v>
      </c>
      <c r="E1365" s="17">
        <v>15</v>
      </c>
      <c r="F1365" s="13">
        <v>245</v>
      </c>
      <c r="G1365" s="13">
        <v>37</v>
      </c>
      <c r="H1365" s="13">
        <v>282</v>
      </c>
      <c r="I1365" s="13" t="b">
        <v>1</v>
      </c>
      <c r="J1365" s="4">
        <v>0.13120567375886499</v>
      </c>
      <c r="K1365">
        <f t="shared" si="105"/>
        <v>5.5060918462980317E-4</v>
      </c>
      <c r="L1365">
        <f t="shared" si="106"/>
        <v>2.3465063064688388E-2</v>
      </c>
      <c r="M1365">
        <f t="shared" si="107"/>
        <v>3.0787494091966973E-3</v>
      </c>
      <c r="N1365">
        <f t="shared" si="108"/>
        <v>2.3465063064688388E-2</v>
      </c>
      <c r="O1365">
        <f t="shared" si="109"/>
        <v>0.35197594597032583</v>
      </c>
      <c r="Q1365" s="7">
        <v>1339</v>
      </c>
      <c r="R1365" s="7">
        <v>1.3653176305444968E-3</v>
      </c>
      <c r="S1365" s="7">
        <v>3.218211591151036E-4</v>
      </c>
      <c r="U1365" s="7">
        <v>29.333771641463947</v>
      </c>
      <c r="V1365" s="7">
        <v>6.6919691002250152E-4</v>
      </c>
    </row>
    <row r="1366" spans="1:22" x14ac:dyDescent="0.35">
      <c r="A1366" s="3">
        <v>2015</v>
      </c>
      <c r="B1366" s="13" t="s">
        <v>37</v>
      </c>
      <c r="C1366" s="13" t="s">
        <v>59</v>
      </c>
      <c r="D1366" s="13">
        <v>2003</v>
      </c>
      <c r="E1366" s="14">
        <v>12</v>
      </c>
      <c r="F1366" s="13">
        <v>106</v>
      </c>
      <c r="G1366" s="13">
        <v>16</v>
      </c>
      <c r="H1366" s="13">
        <v>122</v>
      </c>
      <c r="I1366" s="13" t="b">
        <v>1</v>
      </c>
      <c r="J1366" s="4">
        <v>0.13114754098360701</v>
      </c>
      <c r="K1366">
        <f t="shared" si="105"/>
        <v>2.3820681037175882E-4</v>
      </c>
      <c r="L1366">
        <f t="shared" si="106"/>
        <v>1.5433949927732655E-2</v>
      </c>
      <c r="M1366">
        <f t="shared" si="107"/>
        <v>2.0241245806862569E-3</v>
      </c>
      <c r="N1366">
        <f t="shared" si="108"/>
        <v>1.5433949927732655E-2</v>
      </c>
      <c r="O1366">
        <f t="shared" si="109"/>
        <v>0.18520739913279186</v>
      </c>
      <c r="Q1366" s="7">
        <v>1340</v>
      </c>
      <c r="R1366" s="7">
        <v>1.7488864633598061E-3</v>
      </c>
      <c r="S1366" s="7">
        <v>-6.1747673700205665E-5</v>
      </c>
      <c r="U1366" s="7">
        <v>29.355687047994738</v>
      </c>
      <c r="V1366" s="7">
        <v>6.7228790527005785E-4</v>
      </c>
    </row>
    <row r="1367" spans="1:22" x14ac:dyDescent="0.35">
      <c r="A1367" s="24">
        <v>2013</v>
      </c>
      <c r="B1367" s="17" t="s">
        <v>290</v>
      </c>
      <c r="C1367" s="17" t="s">
        <v>291</v>
      </c>
      <c r="D1367" s="17">
        <v>2006</v>
      </c>
      <c r="E1367" s="17">
        <v>7</v>
      </c>
      <c r="F1367" s="17">
        <v>53</v>
      </c>
      <c r="G1367" s="17">
        <v>8</v>
      </c>
      <c r="H1367" s="17">
        <v>61</v>
      </c>
      <c r="I1367" s="17" t="b">
        <v>1</v>
      </c>
      <c r="J1367" s="25">
        <v>0.13114754098360701</v>
      </c>
      <c r="K1367">
        <f t="shared" si="105"/>
        <v>1.1910340518587941E-4</v>
      </c>
      <c r="L1367">
        <f t="shared" si="106"/>
        <v>1.0913450654393385E-2</v>
      </c>
      <c r="M1367">
        <f t="shared" si="107"/>
        <v>1.4312722169696293E-3</v>
      </c>
      <c r="N1367">
        <f t="shared" si="108"/>
        <v>1.0913450654393385E-2</v>
      </c>
      <c r="O1367">
        <f t="shared" si="109"/>
        <v>7.6394154580753687E-2</v>
      </c>
      <c r="Q1367" s="7">
        <v>1341</v>
      </c>
      <c r="R1367" s="7">
        <v>2.9284899982881729E-3</v>
      </c>
      <c r="S1367" s="7">
        <v>-3.8748056002943206E-4</v>
      </c>
      <c r="U1367" s="7">
        <v>29.37760245452553</v>
      </c>
      <c r="V1367" s="7">
        <v>6.7228790527005785E-4</v>
      </c>
    </row>
    <row r="1368" spans="1:22" x14ac:dyDescent="0.35">
      <c r="A1368" s="5">
        <v>2016</v>
      </c>
      <c r="B1368" s="14" t="s">
        <v>106</v>
      </c>
      <c r="C1368" s="14" t="s">
        <v>174</v>
      </c>
      <c r="D1368" s="14">
        <v>2008</v>
      </c>
      <c r="E1368" s="14">
        <v>8</v>
      </c>
      <c r="F1368" s="14">
        <v>53</v>
      </c>
      <c r="G1368" s="14">
        <v>8</v>
      </c>
      <c r="H1368" s="14">
        <v>61</v>
      </c>
      <c r="I1368" s="14" t="b">
        <v>1</v>
      </c>
      <c r="J1368" s="6">
        <v>0.13114754098360701</v>
      </c>
      <c r="K1368">
        <f t="shared" si="105"/>
        <v>1.1910340518587941E-4</v>
      </c>
      <c r="L1368">
        <f t="shared" si="106"/>
        <v>1.0913450654393385E-2</v>
      </c>
      <c r="M1368">
        <f t="shared" si="107"/>
        <v>1.4312722169696293E-3</v>
      </c>
      <c r="N1368">
        <f t="shared" si="108"/>
        <v>1.0913450654393385E-2</v>
      </c>
      <c r="O1368">
        <f t="shared" si="109"/>
        <v>8.7307605235147079E-2</v>
      </c>
      <c r="Q1368" s="7">
        <v>1342</v>
      </c>
      <c r="R1368" s="7">
        <v>1.4169320530535859E-3</v>
      </c>
      <c r="S1368" s="7">
        <v>6.1553946853209291E-4</v>
      </c>
      <c r="U1368" s="7">
        <v>29.399517861056321</v>
      </c>
      <c r="V1368" s="7">
        <v>6.7287224949621224E-4</v>
      </c>
    </row>
    <row r="1369" spans="1:22" x14ac:dyDescent="0.35">
      <c r="A1369" s="24">
        <v>2014</v>
      </c>
      <c r="B1369" s="17" t="s">
        <v>102</v>
      </c>
      <c r="C1369" s="17" t="s">
        <v>103</v>
      </c>
      <c r="D1369" s="17">
        <v>2001</v>
      </c>
      <c r="E1369" s="17">
        <v>13</v>
      </c>
      <c r="F1369" s="17">
        <v>73</v>
      </c>
      <c r="G1369" s="17">
        <v>11</v>
      </c>
      <c r="H1369" s="17">
        <v>84</v>
      </c>
      <c r="I1369" s="17" t="b">
        <v>1</v>
      </c>
      <c r="J1369" s="25">
        <v>0.13095238095238099</v>
      </c>
      <c r="K1369">
        <f t="shared" si="105"/>
        <v>1.6401124648547329E-4</v>
      </c>
      <c r="L1369">
        <f t="shared" si="106"/>
        <v>1.2806687568824082E-2</v>
      </c>
      <c r="M1369">
        <f t="shared" si="107"/>
        <v>1.6770662292507732E-3</v>
      </c>
      <c r="N1369">
        <f t="shared" si="108"/>
        <v>1.2806687568824082E-2</v>
      </c>
      <c r="O1369">
        <f t="shared" si="109"/>
        <v>0.16648693839471307</v>
      </c>
      <c r="Q1369" s="7">
        <v>1343</v>
      </c>
      <c r="R1369" s="7">
        <v>3.2474900628358709E-4</v>
      </c>
      <c r="S1369" s="7">
        <v>1.0188116468369539E-3</v>
      </c>
      <c r="U1369" s="7">
        <v>29.421433267587112</v>
      </c>
      <c r="V1369" s="7">
        <v>6.7287224949621224E-4</v>
      </c>
    </row>
    <row r="1370" spans="1:22" x14ac:dyDescent="0.35">
      <c r="A1370" s="5">
        <v>2013</v>
      </c>
      <c r="B1370" s="14" t="s">
        <v>30</v>
      </c>
      <c r="C1370" s="14" t="s">
        <v>32</v>
      </c>
      <c r="D1370" s="14">
        <v>2003</v>
      </c>
      <c r="E1370" s="14">
        <v>10</v>
      </c>
      <c r="F1370" s="14">
        <v>259</v>
      </c>
      <c r="G1370" s="14">
        <v>39</v>
      </c>
      <c r="H1370" s="14">
        <v>298</v>
      </c>
      <c r="I1370" s="14" t="b">
        <v>1</v>
      </c>
      <c r="J1370" s="6">
        <v>0.13087248322147699</v>
      </c>
      <c r="K1370">
        <f t="shared" si="105"/>
        <v>5.8184942205560765E-4</v>
      </c>
      <c r="L1370">
        <f t="shared" si="106"/>
        <v>2.4121555133440456E-2</v>
      </c>
      <c r="M1370">
        <f t="shared" si="107"/>
        <v>3.1568478194771181E-3</v>
      </c>
      <c r="N1370">
        <f t="shared" si="108"/>
        <v>2.4121555133440456E-2</v>
      </c>
      <c r="O1370">
        <f t="shared" si="109"/>
        <v>0.24121555133440456</v>
      </c>
      <c r="Q1370" s="7">
        <v>1344</v>
      </c>
      <c r="R1370" s="7">
        <v>1.0910196861420533E-3</v>
      </c>
      <c r="S1370" s="7">
        <v>2.5254096697848762E-4</v>
      </c>
      <c r="U1370" s="7">
        <v>29.443348674117903</v>
      </c>
      <c r="V1370" s="7">
        <v>6.7287224949621224E-4</v>
      </c>
    </row>
    <row r="1371" spans="1:22" x14ac:dyDescent="0.35">
      <c r="A1371" s="24">
        <v>2013</v>
      </c>
      <c r="B1371" s="17" t="s">
        <v>67</v>
      </c>
      <c r="C1371" s="17" t="s">
        <v>123</v>
      </c>
      <c r="D1371" s="17">
        <v>2004</v>
      </c>
      <c r="E1371" s="17">
        <v>9</v>
      </c>
      <c r="F1371" s="17">
        <v>113</v>
      </c>
      <c r="G1371" s="17">
        <v>17</v>
      </c>
      <c r="H1371" s="17">
        <v>130</v>
      </c>
      <c r="I1371" s="17" t="b">
        <v>1</v>
      </c>
      <c r="J1371" s="25">
        <v>0.130769230769231</v>
      </c>
      <c r="K1371">
        <f t="shared" si="105"/>
        <v>2.5382692908466106E-4</v>
      </c>
      <c r="L1371">
        <f t="shared" si="106"/>
        <v>1.5931946807740134E-2</v>
      </c>
      <c r="M1371">
        <f t="shared" si="107"/>
        <v>2.0834084287044826E-3</v>
      </c>
      <c r="N1371">
        <f t="shared" si="108"/>
        <v>1.5931946807740134E-2</v>
      </c>
      <c r="O1371">
        <f t="shared" si="109"/>
        <v>0.1433875212696612</v>
      </c>
      <c r="Q1371" s="7">
        <v>1345</v>
      </c>
      <c r="R1371" s="7">
        <v>7.8451141419866668E-4</v>
      </c>
      <c r="S1371" s="7">
        <v>5.5904923892187419E-4</v>
      </c>
      <c r="U1371" s="7">
        <v>29.465264080648694</v>
      </c>
      <c r="V1371" s="7">
        <v>6.7542213160916699E-4</v>
      </c>
    </row>
    <row r="1372" spans="1:22" x14ac:dyDescent="0.35">
      <c r="A1372" s="3">
        <v>2016</v>
      </c>
      <c r="B1372" s="13" t="s">
        <v>58</v>
      </c>
      <c r="C1372" s="13" t="s">
        <v>63</v>
      </c>
      <c r="D1372" s="13">
        <v>2007</v>
      </c>
      <c r="E1372" s="14">
        <v>9</v>
      </c>
      <c r="F1372" s="13">
        <v>113</v>
      </c>
      <c r="G1372" s="13">
        <v>17</v>
      </c>
      <c r="H1372" s="13">
        <v>130</v>
      </c>
      <c r="I1372" s="13" t="b">
        <v>1</v>
      </c>
      <c r="J1372" s="4">
        <v>0.130769230769231</v>
      </c>
      <c r="K1372">
        <f t="shared" si="105"/>
        <v>2.5382692908466106E-4</v>
      </c>
      <c r="L1372">
        <f t="shared" si="106"/>
        <v>1.5931946807740134E-2</v>
      </c>
      <c r="M1372">
        <f t="shared" si="107"/>
        <v>2.0834084287044826E-3</v>
      </c>
      <c r="N1372">
        <f t="shared" si="108"/>
        <v>1.5931946807740134E-2</v>
      </c>
      <c r="O1372">
        <f t="shared" si="109"/>
        <v>0.1433875212696612</v>
      </c>
      <c r="Q1372" s="7">
        <v>1346</v>
      </c>
      <c r="R1372" s="7">
        <v>9.3776555017036003E-4</v>
      </c>
      <c r="S1372" s="7">
        <v>4.0579510295018085E-4</v>
      </c>
      <c r="U1372" s="7">
        <v>29.487179487179485</v>
      </c>
      <c r="V1372" s="7">
        <v>6.7542213160916699E-4</v>
      </c>
    </row>
    <row r="1373" spans="1:22" x14ac:dyDescent="0.35">
      <c r="A1373" s="24">
        <v>2016</v>
      </c>
      <c r="B1373" s="17" t="s">
        <v>106</v>
      </c>
      <c r="C1373" s="17" t="s">
        <v>217</v>
      </c>
      <c r="D1373" s="17">
        <v>2002</v>
      </c>
      <c r="E1373" s="17">
        <v>14</v>
      </c>
      <c r="F1373" s="17">
        <v>80</v>
      </c>
      <c r="G1373" s="17">
        <v>12</v>
      </c>
      <c r="H1373" s="17">
        <v>92</v>
      </c>
      <c r="I1373" s="17" t="b">
        <v>1</v>
      </c>
      <c r="J1373" s="25">
        <v>0.13043478260869601</v>
      </c>
      <c r="K1373">
        <f t="shared" si="105"/>
        <v>1.796313651983755E-4</v>
      </c>
      <c r="L1373">
        <f t="shared" si="106"/>
        <v>1.3402662616001922E-2</v>
      </c>
      <c r="M1373">
        <f t="shared" si="107"/>
        <v>1.7481733846959077E-3</v>
      </c>
      <c r="N1373">
        <f t="shared" si="108"/>
        <v>1.3402662616001922E-2</v>
      </c>
      <c r="O1373">
        <f t="shared" si="109"/>
        <v>0.18763727662402691</v>
      </c>
      <c r="Q1373" s="7">
        <v>1347</v>
      </c>
      <c r="R1373" s="7">
        <v>1.2442738221137462E-3</v>
      </c>
      <c r="S1373" s="7">
        <v>9.9286831006794706E-5</v>
      </c>
      <c r="U1373" s="7">
        <v>29.509094893710277</v>
      </c>
      <c r="V1373" s="7">
        <v>6.7780178242745107E-4</v>
      </c>
    </row>
    <row r="1374" spans="1:22" x14ac:dyDescent="0.35">
      <c r="A1374" s="5">
        <v>2013</v>
      </c>
      <c r="B1374" s="14" t="s">
        <v>37</v>
      </c>
      <c r="C1374" s="14" t="s">
        <v>157</v>
      </c>
      <c r="D1374" s="14">
        <v>2004</v>
      </c>
      <c r="E1374" s="14">
        <v>9</v>
      </c>
      <c r="F1374" s="14">
        <v>60</v>
      </c>
      <c r="G1374" s="14">
        <v>9</v>
      </c>
      <c r="H1374" s="14">
        <v>69</v>
      </c>
      <c r="I1374" s="14" t="b">
        <v>1</v>
      </c>
      <c r="J1374" s="6">
        <v>0.13043478260869601</v>
      </c>
      <c r="K1374">
        <f t="shared" si="105"/>
        <v>1.3472352389878162E-4</v>
      </c>
      <c r="L1374">
        <f t="shared" si="106"/>
        <v>1.1607046303809666E-2</v>
      </c>
      <c r="M1374">
        <f t="shared" si="107"/>
        <v>1.5139625613664824E-3</v>
      </c>
      <c r="N1374">
        <f t="shared" si="108"/>
        <v>1.1607046303809666E-2</v>
      </c>
      <c r="O1374">
        <f t="shared" si="109"/>
        <v>0.104463416734287</v>
      </c>
      <c r="Q1374" s="7">
        <v>1348</v>
      </c>
      <c r="R1374" s="7">
        <v>1.2931311633421491E-3</v>
      </c>
      <c r="S1374" s="7">
        <v>9.1929877421724916E-4</v>
      </c>
      <c r="U1374" s="7">
        <v>29.531010300241068</v>
      </c>
      <c r="V1374" s="7">
        <v>6.7780178242745107E-4</v>
      </c>
    </row>
    <row r="1375" spans="1:22" x14ac:dyDescent="0.35">
      <c r="A1375" s="24">
        <v>2013</v>
      </c>
      <c r="B1375" s="17" t="s">
        <v>33</v>
      </c>
      <c r="C1375" s="17" t="s">
        <v>34</v>
      </c>
      <c r="D1375" s="17">
        <v>1998</v>
      </c>
      <c r="E1375" s="17">
        <v>15</v>
      </c>
      <c r="F1375" s="17">
        <v>60</v>
      </c>
      <c r="G1375" s="17">
        <v>9</v>
      </c>
      <c r="H1375" s="17">
        <v>69</v>
      </c>
      <c r="I1375" s="17" t="b">
        <v>1</v>
      </c>
      <c r="J1375" s="25">
        <v>0.13043478260869601</v>
      </c>
      <c r="K1375">
        <f t="shared" si="105"/>
        <v>1.3472352389878162E-4</v>
      </c>
      <c r="L1375">
        <f t="shared" si="106"/>
        <v>1.1607046303809666E-2</v>
      </c>
      <c r="M1375">
        <f t="shared" si="107"/>
        <v>1.5139625613664824E-3</v>
      </c>
      <c r="N1375">
        <f t="shared" si="108"/>
        <v>1.1607046303809666E-2</v>
      </c>
      <c r="O1375">
        <f t="shared" si="109"/>
        <v>0.174105694557145</v>
      </c>
      <c r="Q1375" s="7">
        <v>1349</v>
      </c>
      <c r="R1375" s="7">
        <v>2.3057579962704618E-3</v>
      </c>
      <c r="S1375" s="7">
        <v>1.8007941246861447E-4</v>
      </c>
      <c r="U1375" s="7">
        <v>29.552925706771859</v>
      </c>
      <c r="V1375" s="7">
        <v>6.7780178242745107E-4</v>
      </c>
    </row>
    <row r="1376" spans="1:22" x14ac:dyDescent="0.35">
      <c r="A1376" s="5">
        <v>2015</v>
      </c>
      <c r="B1376" s="14" t="s">
        <v>52</v>
      </c>
      <c r="C1376" s="14" t="s">
        <v>131</v>
      </c>
      <c r="D1376" s="14">
        <v>2005</v>
      </c>
      <c r="E1376" s="14">
        <v>10</v>
      </c>
      <c r="F1376" s="14">
        <v>60</v>
      </c>
      <c r="G1376" s="14">
        <v>9</v>
      </c>
      <c r="H1376" s="14">
        <v>69</v>
      </c>
      <c r="I1376" s="14" t="b">
        <v>1</v>
      </c>
      <c r="J1376" s="6">
        <v>0.13043478260869601</v>
      </c>
      <c r="K1376">
        <f t="shared" si="105"/>
        <v>1.3472352389878162E-4</v>
      </c>
      <c r="L1376">
        <f t="shared" si="106"/>
        <v>1.1607046303809666E-2</v>
      </c>
      <c r="M1376">
        <f t="shared" si="107"/>
        <v>1.5139625613664824E-3</v>
      </c>
      <c r="N1376">
        <f t="shared" si="108"/>
        <v>1.1607046303809666E-2</v>
      </c>
      <c r="O1376">
        <f t="shared" si="109"/>
        <v>0.11607046303809666</v>
      </c>
      <c r="Q1376" s="7">
        <v>1350</v>
      </c>
      <c r="R1376" s="7">
        <v>1.8312315673378286E-3</v>
      </c>
      <c r="S1376" s="7">
        <v>-7.3479078691232342E-5</v>
      </c>
      <c r="U1376" s="7">
        <v>29.57484111330265</v>
      </c>
      <c r="V1376" s="7">
        <v>6.7780178242745107E-4</v>
      </c>
    </row>
    <row r="1377" spans="1:22" x14ac:dyDescent="0.35">
      <c r="A1377" s="3">
        <v>2013</v>
      </c>
      <c r="B1377" s="13" t="s">
        <v>30</v>
      </c>
      <c r="C1377" s="13" t="s">
        <v>32</v>
      </c>
      <c r="D1377" s="13">
        <v>2005</v>
      </c>
      <c r="E1377" s="17">
        <v>8</v>
      </c>
      <c r="F1377" s="13">
        <v>287</v>
      </c>
      <c r="G1377" s="13">
        <v>43</v>
      </c>
      <c r="H1377" s="13">
        <v>330</v>
      </c>
      <c r="I1377" s="13" t="b">
        <v>1</v>
      </c>
      <c r="J1377" s="4">
        <v>0.13030303030303</v>
      </c>
      <c r="K1377">
        <f t="shared" si="105"/>
        <v>6.4432989690721648E-4</v>
      </c>
      <c r="L1377">
        <f t="shared" si="106"/>
        <v>2.5383654128340476E-2</v>
      </c>
      <c r="M1377">
        <f t="shared" si="107"/>
        <v>3.3075670530867815E-3</v>
      </c>
      <c r="N1377">
        <f t="shared" si="108"/>
        <v>2.5383654128340476E-2</v>
      </c>
      <c r="O1377">
        <f t="shared" si="109"/>
        <v>0.20306923302672381</v>
      </c>
      <c r="Q1377" s="7">
        <v>1351</v>
      </c>
      <c r="R1377" s="7">
        <v>1.2287882101381918E-3</v>
      </c>
      <c r="S1377" s="7">
        <v>5.2896427850840453E-4</v>
      </c>
      <c r="U1377" s="7">
        <v>29.596756519833441</v>
      </c>
      <c r="V1377" s="7">
        <v>6.7780178242745107E-4</v>
      </c>
    </row>
    <row r="1378" spans="1:22" x14ac:dyDescent="0.35">
      <c r="A1378" s="5">
        <v>2017</v>
      </c>
      <c r="B1378" s="14" t="s">
        <v>52</v>
      </c>
      <c r="C1378" s="14" t="s">
        <v>146</v>
      </c>
      <c r="D1378" s="14">
        <v>2007</v>
      </c>
      <c r="E1378" s="14">
        <v>10</v>
      </c>
      <c r="F1378" s="14">
        <v>107</v>
      </c>
      <c r="G1378" s="14">
        <v>16</v>
      </c>
      <c r="H1378" s="14">
        <v>123</v>
      </c>
      <c r="I1378" s="14" t="b">
        <v>1</v>
      </c>
      <c r="J1378" s="6">
        <v>0.13008130081300801</v>
      </c>
      <c r="K1378">
        <f t="shared" si="105"/>
        <v>2.4015932521087159E-4</v>
      </c>
      <c r="L1378">
        <f t="shared" si="106"/>
        <v>1.5497074730763597E-2</v>
      </c>
      <c r="M1378">
        <f t="shared" si="107"/>
        <v>2.0158796397741247E-3</v>
      </c>
      <c r="N1378">
        <f t="shared" si="108"/>
        <v>1.5497074730763597E-2</v>
      </c>
      <c r="O1378">
        <f t="shared" si="109"/>
        <v>0.15497074730763596</v>
      </c>
      <c r="Q1378" s="7">
        <v>1352</v>
      </c>
      <c r="R1378" s="7">
        <v>1.8312315673378286E-3</v>
      </c>
      <c r="S1378" s="7">
        <v>-7.3479078691232342E-5</v>
      </c>
      <c r="U1378" s="7">
        <v>29.618671926364232</v>
      </c>
      <c r="V1378" s="7">
        <v>6.7780178242745107E-4</v>
      </c>
    </row>
    <row r="1379" spans="1:22" x14ac:dyDescent="0.35">
      <c r="A1379" s="24">
        <v>2015</v>
      </c>
      <c r="B1379" s="17" t="s">
        <v>52</v>
      </c>
      <c r="C1379" s="17" t="s">
        <v>74</v>
      </c>
      <c r="D1379" s="17">
        <v>2004</v>
      </c>
      <c r="E1379" s="17">
        <v>11</v>
      </c>
      <c r="F1379" s="17">
        <v>174</v>
      </c>
      <c r="G1379" s="17">
        <v>26</v>
      </c>
      <c r="H1379" s="17">
        <v>200</v>
      </c>
      <c r="I1379" s="17" t="b">
        <v>1</v>
      </c>
      <c r="J1379" s="25">
        <v>0.13</v>
      </c>
      <c r="K1379">
        <f t="shared" si="105"/>
        <v>3.9050296782255548E-4</v>
      </c>
      <c r="L1379">
        <f t="shared" si="106"/>
        <v>1.9761147937874344E-2</v>
      </c>
      <c r="M1379">
        <f t="shared" si="107"/>
        <v>2.5689492319236648E-3</v>
      </c>
      <c r="N1379">
        <f t="shared" si="108"/>
        <v>1.9761147937874344E-2</v>
      </c>
      <c r="O1379">
        <f t="shared" si="109"/>
        <v>0.21737262731661777</v>
      </c>
      <c r="Q1379" s="7">
        <v>1353</v>
      </c>
      <c r="R1379" s="7">
        <v>1.6304171149379497E-3</v>
      </c>
      <c r="S1379" s="7">
        <v>1.2733537370864662E-4</v>
      </c>
      <c r="U1379" s="7">
        <v>29.640587332895024</v>
      </c>
      <c r="V1379" s="7">
        <v>6.7780178242745107E-4</v>
      </c>
    </row>
    <row r="1380" spans="1:22" x14ac:dyDescent="0.35">
      <c r="A1380" s="3">
        <v>2013</v>
      </c>
      <c r="B1380" s="13" t="s">
        <v>30</v>
      </c>
      <c r="C1380" s="13" t="s">
        <v>156</v>
      </c>
      <c r="D1380" s="13">
        <v>2005</v>
      </c>
      <c r="E1380" s="14">
        <v>8</v>
      </c>
      <c r="F1380" s="13">
        <v>87</v>
      </c>
      <c r="G1380" s="13">
        <v>13</v>
      </c>
      <c r="H1380" s="13">
        <v>100</v>
      </c>
      <c r="I1380" s="13" t="b">
        <v>1</v>
      </c>
      <c r="J1380" s="4">
        <v>0.13</v>
      </c>
      <c r="K1380">
        <f t="shared" si="105"/>
        <v>1.9525148391127774E-4</v>
      </c>
      <c r="L1380">
        <f t="shared" si="106"/>
        <v>1.3973241710901509E-2</v>
      </c>
      <c r="M1380">
        <f t="shared" si="107"/>
        <v>1.8165214224171963E-3</v>
      </c>
      <c r="N1380">
        <f t="shared" si="108"/>
        <v>1.3973241710901509E-2</v>
      </c>
      <c r="O1380">
        <f t="shared" si="109"/>
        <v>0.11178593368721207</v>
      </c>
      <c r="Q1380" s="7">
        <v>1354</v>
      </c>
      <c r="R1380" s="7">
        <v>1.4296026625380707E-3</v>
      </c>
      <c r="S1380" s="7">
        <v>3.2814982610852557E-4</v>
      </c>
      <c r="U1380" s="7">
        <v>29.662502739425815</v>
      </c>
      <c r="V1380" s="7">
        <v>6.7780178242745107E-4</v>
      </c>
    </row>
    <row r="1381" spans="1:22" x14ac:dyDescent="0.35">
      <c r="A1381" s="24">
        <v>2016</v>
      </c>
      <c r="B1381" s="17" t="s">
        <v>30</v>
      </c>
      <c r="C1381" s="17" t="s">
        <v>148</v>
      </c>
      <c r="D1381" s="17">
        <v>2001</v>
      </c>
      <c r="E1381" s="17">
        <v>15</v>
      </c>
      <c r="F1381" s="17">
        <v>87</v>
      </c>
      <c r="G1381" s="17">
        <v>13</v>
      </c>
      <c r="H1381" s="17">
        <v>100</v>
      </c>
      <c r="I1381" s="17" t="b">
        <v>1</v>
      </c>
      <c r="J1381" s="25">
        <v>0.13</v>
      </c>
      <c r="K1381">
        <f t="shared" si="105"/>
        <v>1.9525148391127774E-4</v>
      </c>
      <c r="L1381">
        <f t="shared" si="106"/>
        <v>1.3973241710901509E-2</v>
      </c>
      <c r="M1381">
        <f t="shared" si="107"/>
        <v>1.8165214224171963E-3</v>
      </c>
      <c r="N1381">
        <f t="shared" si="108"/>
        <v>1.3973241710901509E-2</v>
      </c>
      <c r="O1381">
        <f t="shared" si="109"/>
        <v>0.20959862566352264</v>
      </c>
      <c r="Q1381" s="7">
        <v>1355</v>
      </c>
      <c r="R1381" s="7">
        <v>1.3753358552967745E-3</v>
      </c>
      <c r="S1381" s="7">
        <v>5.877351339380046E-4</v>
      </c>
      <c r="U1381" s="7">
        <v>29.684418145956606</v>
      </c>
      <c r="V1381" s="7">
        <v>6.7780178242745107E-4</v>
      </c>
    </row>
    <row r="1382" spans="1:22" x14ac:dyDescent="0.35">
      <c r="A1382" s="3">
        <v>2017</v>
      </c>
      <c r="B1382" s="13" t="s">
        <v>158</v>
      </c>
      <c r="C1382" s="13" t="s">
        <v>243</v>
      </c>
      <c r="D1382" s="13">
        <v>2002</v>
      </c>
      <c r="E1382" s="14">
        <v>15</v>
      </c>
      <c r="F1382" s="13">
        <v>67</v>
      </c>
      <c r="G1382" s="13">
        <v>10</v>
      </c>
      <c r="H1382" s="13">
        <v>77</v>
      </c>
      <c r="I1382" s="13" t="b">
        <v>1</v>
      </c>
      <c r="J1382" s="4">
        <v>0.12987012987013</v>
      </c>
      <c r="K1382">
        <f t="shared" si="105"/>
        <v>1.5034364261168386E-4</v>
      </c>
      <c r="L1382">
        <f t="shared" si="106"/>
        <v>1.2261469838958291E-2</v>
      </c>
      <c r="M1382">
        <f t="shared" si="107"/>
        <v>1.592398680384195E-3</v>
      </c>
      <c r="N1382">
        <f t="shared" si="108"/>
        <v>1.2261469838958291E-2</v>
      </c>
      <c r="O1382">
        <f t="shared" si="109"/>
        <v>0.18392204758437436</v>
      </c>
      <c r="Q1382" s="7">
        <v>1356</v>
      </c>
      <c r="R1382" s="7">
        <v>2.0405520894030767E-3</v>
      </c>
      <c r="S1382" s="7">
        <v>-4.3771133857447046E-4</v>
      </c>
      <c r="U1382" s="7">
        <v>29.706333552487397</v>
      </c>
      <c r="V1382" s="7">
        <v>6.7780178242745107E-4</v>
      </c>
    </row>
    <row r="1383" spans="1:22" x14ac:dyDescent="0.35">
      <c r="A1383" s="3">
        <v>2017</v>
      </c>
      <c r="B1383" s="13" t="s">
        <v>24</v>
      </c>
      <c r="C1383" s="13" t="s">
        <v>71</v>
      </c>
      <c r="D1383" s="13">
        <v>2003</v>
      </c>
      <c r="E1383" s="17">
        <v>14</v>
      </c>
      <c r="F1383" s="13">
        <v>114</v>
      </c>
      <c r="G1383" s="13">
        <v>17</v>
      </c>
      <c r="H1383" s="13">
        <v>131</v>
      </c>
      <c r="I1383" s="13" t="b">
        <v>1</v>
      </c>
      <c r="J1383" s="4">
        <v>0.12977099236641201</v>
      </c>
      <c r="K1383">
        <f t="shared" si="105"/>
        <v>2.557794439237738E-4</v>
      </c>
      <c r="L1383">
        <f t="shared" si="106"/>
        <v>1.599310613745103E-2</v>
      </c>
      <c r="M1383">
        <f t="shared" si="107"/>
        <v>2.0754412544783745E-3</v>
      </c>
      <c r="N1383">
        <f t="shared" si="108"/>
        <v>1.599310613745103E-2</v>
      </c>
      <c r="O1383">
        <f t="shared" si="109"/>
        <v>0.22390348592431442</v>
      </c>
      <c r="Q1383" s="7">
        <v>1357</v>
      </c>
      <c r="R1383" s="7">
        <v>2.0004988820360864E-3</v>
      </c>
      <c r="S1383" s="7">
        <v>1.4836740855439252E-4</v>
      </c>
      <c r="U1383" s="7">
        <v>29.728248959018188</v>
      </c>
      <c r="V1383" s="7">
        <v>6.7780178242745107E-4</v>
      </c>
    </row>
    <row r="1384" spans="1:22" x14ac:dyDescent="0.35">
      <c r="A1384" s="5">
        <v>2014</v>
      </c>
      <c r="B1384" s="14" t="s">
        <v>24</v>
      </c>
      <c r="C1384" s="14" t="s">
        <v>41</v>
      </c>
      <c r="D1384" s="14">
        <v>2000</v>
      </c>
      <c r="E1384" s="14">
        <v>14</v>
      </c>
      <c r="F1384" s="14">
        <v>208</v>
      </c>
      <c r="G1384" s="14">
        <v>31</v>
      </c>
      <c r="H1384" s="14">
        <v>239</v>
      </c>
      <c r="I1384" s="14" t="b">
        <v>1</v>
      </c>
      <c r="J1384" s="6">
        <v>0.129707112970711</v>
      </c>
      <c r="K1384">
        <f t="shared" si="105"/>
        <v>4.6665104654795375E-4</v>
      </c>
      <c r="L1384">
        <f t="shared" si="106"/>
        <v>2.1602107456170885E-2</v>
      </c>
      <c r="M1384">
        <f t="shared" si="107"/>
        <v>2.8019469922229952E-3</v>
      </c>
      <c r="N1384">
        <f t="shared" si="108"/>
        <v>2.1602107456170885E-2</v>
      </c>
      <c r="O1384">
        <f t="shared" si="109"/>
        <v>0.30242950438639238</v>
      </c>
      <c r="Q1384" s="7">
        <v>1358</v>
      </c>
      <c r="R1384" s="7">
        <v>1.4911188125686847E-3</v>
      </c>
      <c r="S1384" s="7">
        <v>3.345539091890459E-4</v>
      </c>
      <c r="U1384" s="7">
        <v>29.750164365548979</v>
      </c>
      <c r="V1384" s="7">
        <v>6.7780178242745107E-4</v>
      </c>
    </row>
    <row r="1385" spans="1:22" x14ac:dyDescent="0.35">
      <c r="A1385" s="3">
        <v>2014</v>
      </c>
      <c r="B1385" s="13" t="s">
        <v>67</v>
      </c>
      <c r="C1385" s="13" t="s">
        <v>123</v>
      </c>
      <c r="D1385" s="13">
        <v>2004</v>
      </c>
      <c r="E1385" s="17">
        <v>10</v>
      </c>
      <c r="F1385" s="13">
        <v>94</v>
      </c>
      <c r="G1385" s="13">
        <v>14</v>
      </c>
      <c r="H1385" s="13">
        <v>108</v>
      </c>
      <c r="I1385" s="13" t="b">
        <v>1</v>
      </c>
      <c r="J1385" s="4">
        <v>0.12962962962963001</v>
      </c>
      <c r="K1385">
        <f t="shared" si="105"/>
        <v>2.1087160262417995E-4</v>
      </c>
      <c r="L1385">
        <f t="shared" si="106"/>
        <v>1.4521418753833247E-2</v>
      </c>
      <c r="M1385">
        <f t="shared" si="107"/>
        <v>1.8824061347561673E-3</v>
      </c>
      <c r="N1385">
        <f t="shared" si="108"/>
        <v>1.4521418753833247E-2</v>
      </c>
      <c r="O1385">
        <f t="shared" si="109"/>
        <v>0.14521418753833248</v>
      </c>
      <c r="Q1385" s="7">
        <v>1359</v>
      </c>
      <c r="R1385" s="7">
        <v>1.7005743596628154E-3</v>
      </c>
      <c r="S1385" s="7">
        <v>1.2509836209491517E-4</v>
      </c>
      <c r="U1385" s="7">
        <v>29.772079772079771</v>
      </c>
      <c r="V1385" s="7">
        <v>6.7780178242745118E-4</v>
      </c>
    </row>
    <row r="1386" spans="1:22" x14ac:dyDescent="0.35">
      <c r="A1386" s="5">
        <v>2014</v>
      </c>
      <c r="B1386" s="14" t="s">
        <v>79</v>
      </c>
      <c r="C1386" s="14" t="s">
        <v>266</v>
      </c>
      <c r="D1386" s="14">
        <v>2003</v>
      </c>
      <c r="E1386" s="14">
        <v>11</v>
      </c>
      <c r="F1386" s="14">
        <v>47</v>
      </c>
      <c r="G1386" s="14">
        <v>7</v>
      </c>
      <c r="H1386" s="14">
        <v>54</v>
      </c>
      <c r="I1386" s="14" t="b">
        <v>1</v>
      </c>
      <c r="J1386" s="6">
        <v>0.12962962962963001</v>
      </c>
      <c r="K1386">
        <f t="shared" si="105"/>
        <v>1.0543580131208997E-4</v>
      </c>
      <c r="L1386">
        <f t="shared" si="106"/>
        <v>1.0268193673284994E-2</v>
      </c>
      <c r="M1386">
        <f t="shared" si="107"/>
        <v>1.3310621428332438E-3</v>
      </c>
      <c r="N1386">
        <f t="shared" si="108"/>
        <v>1.0268193673284994E-2</v>
      </c>
      <c r="O1386">
        <f t="shared" si="109"/>
        <v>0.11295013040613493</v>
      </c>
      <c r="Q1386" s="7">
        <v>1360</v>
      </c>
      <c r="R1386" s="7">
        <v>2.1194854538510773E-3</v>
      </c>
      <c r="S1386" s="7">
        <v>-2.9381273209334673E-4</v>
      </c>
      <c r="U1386" s="7">
        <v>29.793995178610562</v>
      </c>
      <c r="V1386" s="7">
        <v>6.7780178242745227E-4</v>
      </c>
    </row>
    <row r="1387" spans="1:22" x14ac:dyDescent="0.35">
      <c r="A1387" s="24">
        <v>2017</v>
      </c>
      <c r="B1387" s="17" t="s">
        <v>102</v>
      </c>
      <c r="C1387" s="17" t="s">
        <v>103</v>
      </c>
      <c r="D1387" s="17">
        <v>2005</v>
      </c>
      <c r="E1387" s="17">
        <v>12</v>
      </c>
      <c r="F1387" s="17">
        <v>47</v>
      </c>
      <c r="G1387" s="17">
        <v>7</v>
      </c>
      <c r="H1387" s="17">
        <v>54</v>
      </c>
      <c r="I1387" s="17" t="b">
        <v>1</v>
      </c>
      <c r="J1387" s="25">
        <v>0.12962962962963001</v>
      </c>
      <c r="K1387">
        <f t="shared" si="105"/>
        <v>1.0543580131208997E-4</v>
      </c>
      <c r="L1387">
        <f t="shared" si="106"/>
        <v>1.0268193673284994E-2</v>
      </c>
      <c r="M1387">
        <f t="shared" si="107"/>
        <v>1.3310621428332438E-3</v>
      </c>
      <c r="N1387">
        <f t="shared" si="108"/>
        <v>1.0268193673284994E-2</v>
      </c>
      <c r="O1387">
        <f t="shared" si="109"/>
        <v>0.12321832407941993</v>
      </c>
      <c r="Q1387" s="7">
        <v>1361</v>
      </c>
      <c r="R1387" s="7">
        <v>3.7669579428057571E-3</v>
      </c>
      <c r="S1387" s="7">
        <v>-8.1489096586419589E-4</v>
      </c>
      <c r="U1387" s="7">
        <v>29.815910585141353</v>
      </c>
      <c r="V1387" s="7">
        <v>6.78600606254973E-4</v>
      </c>
    </row>
    <row r="1388" spans="1:22" x14ac:dyDescent="0.35">
      <c r="A1388" s="3">
        <v>2017</v>
      </c>
      <c r="B1388" s="13" t="s">
        <v>24</v>
      </c>
      <c r="C1388" s="13" t="s">
        <v>189</v>
      </c>
      <c r="D1388" s="13">
        <v>2005</v>
      </c>
      <c r="E1388" s="14">
        <v>12</v>
      </c>
      <c r="F1388" s="13">
        <v>47</v>
      </c>
      <c r="G1388" s="13">
        <v>7</v>
      </c>
      <c r="H1388" s="13">
        <v>54</v>
      </c>
      <c r="I1388" s="13" t="b">
        <v>1</v>
      </c>
      <c r="J1388" s="4">
        <v>0.12962962962963001</v>
      </c>
      <c r="K1388">
        <f t="shared" si="105"/>
        <v>1.0543580131208997E-4</v>
      </c>
      <c r="L1388">
        <f t="shared" si="106"/>
        <v>1.0268193673284994E-2</v>
      </c>
      <c r="M1388">
        <f t="shared" si="107"/>
        <v>1.3310621428332438E-3</v>
      </c>
      <c r="N1388">
        <f t="shared" si="108"/>
        <v>1.0268193673284994E-2</v>
      </c>
      <c r="O1388">
        <f t="shared" si="109"/>
        <v>0.12321832407941993</v>
      </c>
      <c r="Q1388" s="7">
        <v>1362</v>
      </c>
      <c r="R1388" s="7">
        <v>2.6944667849296234E-3</v>
      </c>
      <c r="S1388" s="7">
        <v>-3.7463510454749036E-4</v>
      </c>
      <c r="U1388" s="7">
        <v>29.837825991672144</v>
      </c>
      <c r="V1388" s="7">
        <v>6.78600606254973E-4</v>
      </c>
    </row>
    <row r="1389" spans="1:22" x14ac:dyDescent="0.35">
      <c r="A1389" s="3">
        <v>2017</v>
      </c>
      <c r="B1389" s="13" t="s">
        <v>106</v>
      </c>
      <c r="C1389" s="13" t="s">
        <v>275</v>
      </c>
      <c r="D1389" s="13">
        <v>2007</v>
      </c>
      <c r="E1389" s="17">
        <v>10</v>
      </c>
      <c r="F1389" s="13">
        <v>47</v>
      </c>
      <c r="G1389" s="13">
        <v>7</v>
      </c>
      <c r="H1389" s="13">
        <v>54</v>
      </c>
      <c r="I1389" s="13" t="b">
        <v>1</v>
      </c>
      <c r="J1389" s="4">
        <v>0.12962962962963001</v>
      </c>
      <c r="K1389">
        <f t="shared" si="105"/>
        <v>1.0543580131208997E-4</v>
      </c>
      <c r="L1389">
        <f t="shared" si="106"/>
        <v>1.0268193673284994E-2</v>
      </c>
      <c r="M1389">
        <f t="shared" si="107"/>
        <v>1.3310621428332438E-3</v>
      </c>
      <c r="N1389">
        <f t="shared" si="108"/>
        <v>1.0268193673284994E-2</v>
      </c>
      <c r="O1389">
        <f t="shared" si="109"/>
        <v>0.10268193673284993</v>
      </c>
      <c r="Q1389" s="7">
        <v>1363</v>
      </c>
      <c r="R1389" s="7">
        <v>3.9306596773549078E-3</v>
      </c>
      <c r="S1389" s="7">
        <v>-8.5191026815821047E-4</v>
      </c>
      <c r="U1389" s="7">
        <v>29.859741398202935</v>
      </c>
      <c r="V1389" s="7">
        <v>6.8182438024981323E-4</v>
      </c>
    </row>
    <row r="1390" spans="1:22" x14ac:dyDescent="0.35">
      <c r="A1390" s="3">
        <v>2014</v>
      </c>
      <c r="B1390" s="13" t="s">
        <v>26</v>
      </c>
      <c r="C1390" s="13" t="s">
        <v>100</v>
      </c>
      <c r="D1390" s="13">
        <v>1999</v>
      </c>
      <c r="E1390" s="14">
        <v>15</v>
      </c>
      <c r="F1390" s="13">
        <v>121</v>
      </c>
      <c r="G1390" s="13">
        <v>18</v>
      </c>
      <c r="H1390" s="13">
        <v>139</v>
      </c>
      <c r="I1390" s="13" t="b">
        <v>1</v>
      </c>
      <c r="J1390" s="4">
        <v>0.12949640287769801</v>
      </c>
      <c r="K1390">
        <f t="shared" si="105"/>
        <v>2.7139956263667604E-4</v>
      </c>
      <c r="L1390">
        <f t="shared" si="106"/>
        <v>1.6474209013991416E-2</v>
      </c>
      <c r="M1390">
        <f t="shared" si="107"/>
        <v>2.1333508075672366E-3</v>
      </c>
      <c r="N1390">
        <f t="shared" si="108"/>
        <v>1.6474209013991416E-2</v>
      </c>
      <c r="O1390">
        <f t="shared" si="109"/>
        <v>0.24711313520987124</v>
      </c>
      <c r="Q1390" s="7">
        <v>1364</v>
      </c>
      <c r="R1390" s="7">
        <v>1.8878085329066387E-3</v>
      </c>
      <c r="S1390" s="7">
        <v>1.3631604777961819E-4</v>
      </c>
      <c r="U1390" s="7">
        <v>29.881656804733726</v>
      </c>
      <c r="V1390" s="7">
        <v>6.8227577015708425E-4</v>
      </c>
    </row>
    <row r="1391" spans="1:22" x14ac:dyDescent="0.35">
      <c r="A1391" s="3">
        <v>2013</v>
      </c>
      <c r="B1391" s="13" t="s">
        <v>24</v>
      </c>
      <c r="C1391" s="13" t="s">
        <v>29</v>
      </c>
      <c r="D1391" s="13">
        <v>2006</v>
      </c>
      <c r="E1391" s="17">
        <v>7</v>
      </c>
      <c r="F1391" s="13">
        <v>195</v>
      </c>
      <c r="G1391" s="13">
        <v>29</v>
      </c>
      <c r="H1391" s="13">
        <v>224</v>
      </c>
      <c r="I1391" s="13" t="b">
        <v>1</v>
      </c>
      <c r="J1391" s="4">
        <v>0.129464285714286</v>
      </c>
      <c r="K1391">
        <f t="shared" si="105"/>
        <v>4.3736332396126208E-4</v>
      </c>
      <c r="L1391">
        <f t="shared" si="106"/>
        <v>2.0913233225908951E-2</v>
      </c>
      <c r="M1391">
        <f t="shared" si="107"/>
        <v>2.7075168015685755E-3</v>
      </c>
      <c r="N1391">
        <f t="shared" si="108"/>
        <v>2.0913233225908951E-2</v>
      </c>
      <c r="O1391">
        <f t="shared" si="109"/>
        <v>0.14639263258136265</v>
      </c>
      <c r="Q1391" s="7">
        <v>1365</v>
      </c>
      <c r="R1391" s="7">
        <v>5.1281147450517707E-4</v>
      </c>
      <c r="S1391" s="7">
        <v>9.1846074246445218E-4</v>
      </c>
      <c r="U1391" s="7">
        <v>29.903572211264517</v>
      </c>
      <c r="V1391" s="7">
        <v>6.8284127027087361E-4</v>
      </c>
    </row>
    <row r="1392" spans="1:22" x14ac:dyDescent="0.35">
      <c r="A1392" s="5">
        <v>2014</v>
      </c>
      <c r="B1392" s="14" t="s">
        <v>58</v>
      </c>
      <c r="C1392" s="14" t="s">
        <v>76</v>
      </c>
      <c r="D1392" s="14">
        <v>2003</v>
      </c>
      <c r="E1392" s="14">
        <v>11</v>
      </c>
      <c r="F1392" s="14">
        <v>74</v>
      </c>
      <c r="G1392" s="14">
        <v>11</v>
      </c>
      <c r="H1392" s="14">
        <v>85</v>
      </c>
      <c r="I1392" s="14" t="b">
        <v>1</v>
      </c>
      <c r="J1392" s="6">
        <v>0.129411764705882</v>
      </c>
      <c r="K1392">
        <f t="shared" si="105"/>
        <v>1.6596376132458607E-4</v>
      </c>
      <c r="L1392">
        <f t="shared" si="106"/>
        <v>1.2882692316615579E-2</v>
      </c>
      <c r="M1392">
        <f t="shared" si="107"/>
        <v>1.6671719468561292E-3</v>
      </c>
      <c r="N1392">
        <f t="shared" si="108"/>
        <v>1.2882692316615579E-2</v>
      </c>
      <c r="O1392">
        <f t="shared" si="109"/>
        <v>0.14170961548277136</v>
      </c>
      <c r="Q1392" s="7">
        <v>1366</v>
      </c>
      <c r="R1392" s="7">
        <v>6.7722562264416414E-4</v>
      </c>
      <c r="S1392" s="7">
        <v>7.5404659432546511E-4</v>
      </c>
      <c r="U1392" s="7">
        <v>29.925487617795309</v>
      </c>
      <c r="V1392" s="7">
        <v>6.8284127027087361E-4</v>
      </c>
    </row>
    <row r="1393" spans="1:22" x14ac:dyDescent="0.35">
      <c r="A1393" s="3">
        <v>2014</v>
      </c>
      <c r="B1393" s="13" t="s">
        <v>52</v>
      </c>
      <c r="C1393" s="13" t="s">
        <v>165</v>
      </c>
      <c r="D1393" s="13">
        <v>2000</v>
      </c>
      <c r="E1393" s="17">
        <v>14</v>
      </c>
      <c r="F1393" s="13">
        <v>74</v>
      </c>
      <c r="G1393" s="13">
        <v>11</v>
      </c>
      <c r="H1393" s="13">
        <v>85</v>
      </c>
      <c r="I1393" s="13" t="b">
        <v>1</v>
      </c>
      <c r="J1393" s="4">
        <v>0.129411764705882</v>
      </c>
      <c r="K1393">
        <f t="shared" si="105"/>
        <v>1.6596376132458607E-4</v>
      </c>
      <c r="L1393">
        <f t="shared" si="106"/>
        <v>1.2882692316615579E-2</v>
      </c>
      <c r="M1393">
        <f t="shared" si="107"/>
        <v>1.6671719468561292E-3</v>
      </c>
      <c r="N1393">
        <f t="shared" si="108"/>
        <v>1.2882692316615579E-2</v>
      </c>
      <c r="O1393">
        <f t="shared" si="109"/>
        <v>0.18035769243261809</v>
      </c>
      <c r="Q1393" s="7">
        <v>1367</v>
      </c>
      <c r="R1393" s="7">
        <v>1.7593903804044152E-3</v>
      </c>
      <c r="S1393" s="7">
        <v>-8.2324151153642059E-5</v>
      </c>
      <c r="U1393" s="7">
        <v>29.9474030243261</v>
      </c>
      <c r="V1393" s="7">
        <v>6.8284127027087361E-4</v>
      </c>
    </row>
    <row r="1394" spans="1:22" x14ac:dyDescent="0.35">
      <c r="A1394" s="5">
        <v>2014</v>
      </c>
      <c r="B1394" s="14" t="s">
        <v>67</v>
      </c>
      <c r="C1394" s="14" t="s">
        <v>68</v>
      </c>
      <c r="D1394" s="14">
        <v>2002</v>
      </c>
      <c r="E1394" s="14">
        <v>12</v>
      </c>
      <c r="F1394" s="14">
        <v>74</v>
      </c>
      <c r="G1394" s="14">
        <v>11</v>
      </c>
      <c r="H1394" s="14">
        <v>85</v>
      </c>
      <c r="I1394" s="14" t="b">
        <v>1</v>
      </c>
      <c r="J1394" s="6">
        <v>0.129411764705882</v>
      </c>
      <c r="K1394">
        <f t="shared" si="105"/>
        <v>1.6596376132458607E-4</v>
      </c>
      <c r="L1394">
        <f t="shared" si="106"/>
        <v>1.2882692316615579E-2</v>
      </c>
      <c r="M1394">
        <f t="shared" si="107"/>
        <v>1.6671719468561292E-3</v>
      </c>
      <c r="N1394">
        <f t="shared" si="108"/>
        <v>1.2882692316615579E-2</v>
      </c>
      <c r="O1394">
        <f t="shared" si="109"/>
        <v>0.15459230779938693</v>
      </c>
      <c r="Q1394" s="7">
        <v>1368</v>
      </c>
      <c r="R1394" s="7">
        <v>2.2236399687870379E-3</v>
      </c>
      <c r="S1394" s="7">
        <v>9.3320785069008014E-4</v>
      </c>
      <c r="U1394" s="7">
        <v>29.969318430856891</v>
      </c>
      <c r="V1394" s="7">
        <v>6.8303008301339385E-4</v>
      </c>
    </row>
    <row r="1395" spans="1:22" x14ac:dyDescent="0.35">
      <c r="A1395" s="3">
        <v>2015</v>
      </c>
      <c r="B1395" s="13" t="s">
        <v>24</v>
      </c>
      <c r="C1395" s="13" t="s">
        <v>57</v>
      </c>
      <c r="D1395" s="13">
        <v>2009</v>
      </c>
      <c r="E1395" s="17">
        <v>6</v>
      </c>
      <c r="F1395" s="13">
        <v>101</v>
      </c>
      <c r="G1395" s="13">
        <v>15</v>
      </c>
      <c r="H1395" s="13">
        <v>116</v>
      </c>
      <c r="I1395" s="13" t="b">
        <v>1</v>
      </c>
      <c r="J1395" s="4">
        <v>0.12931034482758599</v>
      </c>
      <c r="K1395">
        <f t="shared" si="105"/>
        <v>2.2649172133708216E-4</v>
      </c>
      <c r="L1395">
        <f t="shared" si="106"/>
        <v>1.5049641900626146E-2</v>
      </c>
      <c r="M1395">
        <f t="shared" si="107"/>
        <v>1.9460743837016535E-3</v>
      </c>
      <c r="N1395">
        <f t="shared" si="108"/>
        <v>1.5049641900626146E-2</v>
      </c>
      <c r="O1395">
        <f t="shared" si="109"/>
        <v>9.0297851403756874E-2</v>
      </c>
      <c r="Q1395" s="7">
        <v>1369</v>
      </c>
      <c r="R1395" s="7">
        <v>1.2286636448938146E-3</v>
      </c>
      <c r="S1395" s="7">
        <v>8.5474478381066801E-4</v>
      </c>
      <c r="U1395" s="7">
        <v>29.991233837387682</v>
      </c>
      <c r="V1395" s="7">
        <v>6.8509453992341785E-4</v>
      </c>
    </row>
    <row r="1396" spans="1:22" x14ac:dyDescent="0.35">
      <c r="A1396" s="3">
        <v>2013</v>
      </c>
      <c r="B1396" s="13" t="s">
        <v>106</v>
      </c>
      <c r="C1396" s="13" t="s">
        <v>107</v>
      </c>
      <c r="D1396" s="13">
        <v>2007</v>
      </c>
      <c r="E1396" s="14">
        <v>6</v>
      </c>
      <c r="F1396" s="13">
        <v>162</v>
      </c>
      <c r="G1396" s="13">
        <v>24</v>
      </c>
      <c r="H1396" s="13">
        <v>186</v>
      </c>
      <c r="I1396" s="13" t="b">
        <v>1</v>
      </c>
      <c r="J1396" s="4">
        <v>0.12903225806451599</v>
      </c>
      <c r="K1396">
        <f t="shared" si="105"/>
        <v>3.6316776007497655E-4</v>
      </c>
      <c r="L1396">
        <f t="shared" si="106"/>
        <v>1.9056960934917627E-2</v>
      </c>
      <c r="M1396">
        <f t="shared" si="107"/>
        <v>2.4589627012796913E-3</v>
      </c>
      <c r="N1396">
        <f t="shared" si="108"/>
        <v>1.9056960934917627E-2</v>
      </c>
      <c r="O1396">
        <f t="shared" si="109"/>
        <v>0.11434176560950576</v>
      </c>
      <c r="Q1396" s="7">
        <v>1370</v>
      </c>
      <c r="R1396" s="7">
        <v>1.2286636448938146E-3</v>
      </c>
      <c r="S1396" s="7">
        <v>8.5474478381066801E-4</v>
      </c>
      <c r="U1396" s="7">
        <v>30.013149243918473</v>
      </c>
      <c r="V1396" s="7">
        <v>6.854035354468737E-4</v>
      </c>
    </row>
    <row r="1397" spans="1:22" x14ac:dyDescent="0.35">
      <c r="A1397" s="24">
        <v>2013</v>
      </c>
      <c r="B1397" s="17" t="s">
        <v>52</v>
      </c>
      <c r="C1397" s="17" t="s">
        <v>90</v>
      </c>
      <c r="D1397" s="17">
        <v>2002</v>
      </c>
      <c r="E1397" s="17">
        <v>11</v>
      </c>
      <c r="F1397" s="17">
        <v>81</v>
      </c>
      <c r="G1397" s="17">
        <v>12</v>
      </c>
      <c r="H1397" s="17">
        <v>93</v>
      </c>
      <c r="I1397" s="17" t="b">
        <v>1</v>
      </c>
      <c r="J1397" s="25">
        <v>0.12903225806451599</v>
      </c>
      <c r="K1397">
        <f t="shared" si="105"/>
        <v>1.8158388003748828E-4</v>
      </c>
      <c r="L1397">
        <f t="shared" si="106"/>
        <v>1.3475306305887383E-2</v>
      </c>
      <c r="M1397">
        <f t="shared" si="107"/>
        <v>1.7387492007596604E-3</v>
      </c>
      <c r="N1397">
        <f t="shared" si="108"/>
        <v>1.3475306305887383E-2</v>
      </c>
      <c r="O1397">
        <f t="shared" si="109"/>
        <v>0.14822836936476122</v>
      </c>
      <c r="Q1397" s="7">
        <v>1371</v>
      </c>
      <c r="R1397" s="7">
        <v>2.0431806018255372E-3</v>
      </c>
      <c r="S1397" s="7">
        <v>-2.9500721712962951E-4</v>
      </c>
      <c r="U1397" s="7">
        <v>30.035064650449264</v>
      </c>
      <c r="V1397" s="7">
        <v>6.8669553194778213E-4</v>
      </c>
    </row>
    <row r="1398" spans="1:22" x14ac:dyDescent="0.35">
      <c r="A1398" s="5">
        <v>2016</v>
      </c>
      <c r="B1398" s="14" t="s">
        <v>67</v>
      </c>
      <c r="C1398" s="14" t="s">
        <v>68</v>
      </c>
      <c r="D1398" s="14">
        <v>2005</v>
      </c>
      <c r="E1398" s="14">
        <v>11</v>
      </c>
      <c r="F1398" s="14">
        <v>81</v>
      </c>
      <c r="G1398" s="14">
        <v>12</v>
      </c>
      <c r="H1398" s="14">
        <v>93</v>
      </c>
      <c r="I1398" s="14" t="b">
        <v>1</v>
      </c>
      <c r="J1398" s="6">
        <v>0.12903225806451599</v>
      </c>
      <c r="K1398">
        <f t="shared" si="105"/>
        <v>1.8158388003748828E-4</v>
      </c>
      <c r="L1398">
        <f t="shared" si="106"/>
        <v>1.3475306305887383E-2</v>
      </c>
      <c r="M1398">
        <f t="shared" si="107"/>
        <v>1.7387492007596604E-3</v>
      </c>
      <c r="N1398">
        <f t="shared" si="108"/>
        <v>1.3475306305887383E-2</v>
      </c>
      <c r="O1398">
        <f t="shared" si="109"/>
        <v>0.14822836936476122</v>
      </c>
      <c r="Q1398" s="7">
        <v>1372</v>
      </c>
      <c r="R1398" s="7">
        <v>8.9512951494174207E-4</v>
      </c>
      <c r="S1398" s="7">
        <v>6.188330464247403E-4</v>
      </c>
      <c r="U1398" s="7">
        <v>30.056980056980056</v>
      </c>
      <c r="V1398" s="7">
        <v>6.8739260329544723E-4</v>
      </c>
    </row>
    <row r="1399" spans="1:22" x14ac:dyDescent="0.35">
      <c r="A1399" s="24">
        <v>2014</v>
      </c>
      <c r="B1399" s="17" t="s">
        <v>113</v>
      </c>
      <c r="C1399" s="17" t="s">
        <v>320</v>
      </c>
      <c r="D1399" s="17">
        <v>2002</v>
      </c>
      <c r="E1399" s="17">
        <v>12</v>
      </c>
      <c r="F1399" s="17">
        <v>54</v>
      </c>
      <c r="G1399" s="17">
        <v>8</v>
      </c>
      <c r="H1399" s="17">
        <v>62</v>
      </c>
      <c r="I1399" s="17" t="b">
        <v>1</v>
      </c>
      <c r="J1399" s="25">
        <v>0.12903225806451599</v>
      </c>
      <c r="K1399">
        <f t="shared" si="105"/>
        <v>1.2105592002499218E-4</v>
      </c>
      <c r="L1399">
        <f t="shared" si="106"/>
        <v>1.1002541525710875E-2</v>
      </c>
      <c r="M1399">
        <f t="shared" si="107"/>
        <v>1.4196827775110792E-3</v>
      </c>
      <c r="N1399">
        <f t="shared" si="108"/>
        <v>1.1002541525710875E-2</v>
      </c>
      <c r="O1399">
        <f t="shared" si="109"/>
        <v>0.1320304983085305</v>
      </c>
      <c r="Q1399" s="7">
        <v>1373</v>
      </c>
      <c r="R1399" s="7">
        <v>1.944309663852244E-3</v>
      </c>
      <c r="S1399" s="7">
        <v>-4.3034710248576161E-4</v>
      </c>
      <c r="U1399" s="7">
        <v>30.078895463510847</v>
      </c>
      <c r="V1399" s="7">
        <v>6.8799486240378753E-4</v>
      </c>
    </row>
    <row r="1400" spans="1:22" x14ac:dyDescent="0.35">
      <c r="A1400" s="3">
        <v>2015</v>
      </c>
      <c r="B1400" s="13" t="s">
        <v>128</v>
      </c>
      <c r="C1400" s="13" t="s">
        <v>173</v>
      </c>
      <c r="D1400" s="13">
        <v>2002</v>
      </c>
      <c r="E1400" s="14">
        <v>13</v>
      </c>
      <c r="F1400" s="13">
        <v>54</v>
      </c>
      <c r="G1400" s="13">
        <v>8</v>
      </c>
      <c r="H1400" s="13">
        <v>62</v>
      </c>
      <c r="I1400" s="13" t="b">
        <v>1</v>
      </c>
      <c r="J1400" s="4">
        <v>0.12903225806451599</v>
      </c>
      <c r="K1400">
        <f t="shared" si="105"/>
        <v>1.2105592002499218E-4</v>
      </c>
      <c r="L1400">
        <f t="shared" si="106"/>
        <v>1.1002541525710875E-2</v>
      </c>
      <c r="M1400">
        <f t="shared" si="107"/>
        <v>1.4196827775110792E-3</v>
      </c>
      <c r="N1400">
        <f t="shared" si="108"/>
        <v>1.1002541525710875E-2</v>
      </c>
      <c r="O1400">
        <f t="shared" si="109"/>
        <v>0.14303303983424137</v>
      </c>
      <c r="Q1400" s="7">
        <v>1374</v>
      </c>
      <c r="R1400" s="7">
        <v>1.0699928730934925E-3</v>
      </c>
      <c r="S1400" s="7">
        <v>4.4396968827298982E-4</v>
      </c>
      <c r="U1400" s="7">
        <v>30.100810870041638</v>
      </c>
      <c r="V1400" s="7">
        <v>6.8799486240378753E-4</v>
      </c>
    </row>
    <row r="1401" spans="1:22" x14ac:dyDescent="0.35">
      <c r="A1401" s="24">
        <v>2014</v>
      </c>
      <c r="B1401" s="17" t="s">
        <v>42</v>
      </c>
      <c r="C1401" s="17" t="s">
        <v>45</v>
      </c>
      <c r="D1401" s="17">
        <v>2003</v>
      </c>
      <c r="E1401" s="17">
        <v>11</v>
      </c>
      <c r="F1401" s="17">
        <v>115</v>
      </c>
      <c r="G1401" s="17">
        <v>17</v>
      </c>
      <c r="H1401" s="17">
        <v>132</v>
      </c>
      <c r="I1401" s="17" t="b">
        <v>1</v>
      </c>
      <c r="J1401" s="25">
        <v>0.12878787878787901</v>
      </c>
      <c r="K1401">
        <f t="shared" si="105"/>
        <v>2.577319587628866E-4</v>
      </c>
      <c r="L1401">
        <f t="shared" si="106"/>
        <v>1.6054032476698388E-2</v>
      </c>
      <c r="M1401">
        <f t="shared" si="107"/>
        <v>2.0675647886657053E-3</v>
      </c>
      <c r="N1401">
        <f t="shared" si="108"/>
        <v>1.6054032476698388E-2</v>
      </c>
      <c r="O1401">
        <f t="shared" si="109"/>
        <v>0.17659435724368228</v>
      </c>
      <c r="Q1401" s="7">
        <v>1375</v>
      </c>
      <c r="R1401" s="7">
        <v>1.5751627525002084E-3</v>
      </c>
      <c r="S1401" s="7">
        <v>1.7324043005865731E-3</v>
      </c>
      <c r="U1401" s="7">
        <v>30.122726276572429</v>
      </c>
      <c r="V1401" s="7">
        <v>6.8799486240378753E-4</v>
      </c>
    </row>
    <row r="1402" spans="1:22" x14ac:dyDescent="0.35">
      <c r="A1402" s="5">
        <v>2016</v>
      </c>
      <c r="B1402" s="14" t="s">
        <v>26</v>
      </c>
      <c r="C1402" s="14" t="s">
        <v>110</v>
      </c>
      <c r="D1402" s="14">
        <v>2001</v>
      </c>
      <c r="E1402" s="14">
        <v>15</v>
      </c>
      <c r="F1402" s="14">
        <v>122</v>
      </c>
      <c r="G1402" s="14">
        <v>18</v>
      </c>
      <c r="H1402" s="14">
        <v>140</v>
      </c>
      <c r="I1402" s="14" t="b">
        <v>1</v>
      </c>
      <c r="J1402" s="6">
        <v>0.128571428571429</v>
      </c>
      <c r="K1402">
        <f t="shared" si="105"/>
        <v>2.7335207747578884E-4</v>
      </c>
      <c r="L1402">
        <f t="shared" si="106"/>
        <v>1.6533362558045741E-2</v>
      </c>
      <c r="M1402">
        <f t="shared" si="107"/>
        <v>2.1257180431773167E-3</v>
      </c>
      <c r="N1402">
        <f t="shared" si="108"/>
        <v>1.6533362558045741E-2</v>
      </c>
      <c r="O1402">
        <f t="shared" si="109"/>
        <v>0.24800043837068611</v>
      </c>
      <c r="Q1402" s="7">
        <v>1376</v>
      </c>
      <c r="R1402" s="7">
        <v>1.428594241953858E-3</v>
      </c>
      <c r="S1402" s="7">
        <v>5.8728539782026664E-4</v>
      </c>
      <c r="U1402" s="7">
        <v>30.14464168310322</v>
      </c>
      <c r="V1402" s="7">
        <v>6.8799486240378753E-4</v>
      </c>
    </row>
    <row r="1403" spans="1:22" x14ac:dyDescent="0.35">
      <c r="A1403" s="24">
        <v>2014</v>
      </c>
      <c r="B1403" s="17" t="s">
        <v>24</v>
      </c>
      <c r="C1403" s="17" t="s">
        <v>199</v>
      </c>
      <c r="D1403" s="17">
        <v>2003</v>
      </c>
      <c r="E1403" s="17">
        <v>11</v>
      </c>
      <c r="F1403" s="17">
        <v>61</v>
      </c>
      <c r="G1403" s="17">
        <v>9</v>
      </c>
      <c r="H1403" s="17">
        <v>70</v>
      </c>
      <c r="I1403" s="17" t="b">
        <v>1</v>
      </c>
      <c r="J1403" s="25">
        <v>0.128571428571429</v>
      </c>
      <c r="K1403">
        <f t="shared" si="105"/>
        <v>1.3667603873789442E-4</v>
      </c>
      <c r="L1403">
        <f t="shared" si="106"/>
        <v>1.1690852780609908E-2</v>
      </c>
      <c r="M1403">
        <f t="shared" si="107"/>
        <v>1.5031096432212788E-3</v>
      </c>
      <c r="N1403">
        <f t="shared" si="108"/>
        <v>1.1690852780609908E-2</v>
      </c>
      <c r="O1403">
        <f t="shared" si="109"/>
        <v>0.128599380586709</v>
      </c>
      <c r="Q1403" s="7">
        <v>1377</v>
      </c>
      <c r="R1403" s="7">
        <v>2.1193839934064715E-3</v>
      </c>
      <c r="S1403" s="7">
        <v>4.4956523851719327E-4</v>
      </c>
      <c r="U1403" s="7">
        <v>30.166557089634011</v>
      </c>
      <c r="V1403" s="7">
        <v>6.8841220843088812E-4</v>
      </c>
    </row>
    <row r="1404" spans="1:22" x14ac:dyDescent="0.35">
      <c r="A1404" s="5">
        <v>2014</v>
      </c>
      <c r="B1404" s="14" t="s">
        <v>30</v>
      </c>
      <c r="C1404" s="14" t="s">
        <v>225</v>
      </c>
      <c r="D1404" s="14">
        <v>2004</v>
      </c>
      <c r="E1404" s="14">
        <v>10</v>
      </c>
      <c r="F1404" s="14">
        <v>61</v>
      </c>
      <c r="G1404" s="14">
        <v>9</v>
      </c>
      <c r="H1404" s="14">
        <v>70</v>
      </c>
      <c r="I1404" s="14" t="b">
        <v>1</v>
      </c>
      <c r="J1404" s="6">
        <v>0.128571428571429</v>
      </c>
      <c r="K1404">
        <f t="shared" si="105"/>
        <v>1.3667603873789442E-4</v>
      </c>
      <c r="L1404">
        <f t="shared" si="106"/>
        <v>1.1690852780609908E-2</v>
      </c>
      <c r="M1404">
        <f t="shared" si="107"/>
        <v>1.5031096432212788E-3</v>
      </c>
      <c r="N1404">
        <f t="shared" si="108"/>
        <v>1.1690852780609908E-2</v>
      </c>
      <c r="O1404">
        <f t="shared" si="109"/>
        <v>0.11690852780609909</v>
      </c>
      <c r="Q1404" s="7">
        <v>1378</v>
      </c>
      <c r="R1404" s="7">
        <v>8.6709855733971568E-4</v>
      </c>
      <c r="S1404" s="7">
        <v>9.4942286507748057E-4</v>
      </c>
      <c r="U1404" s="7">
        <v>30.188472496164803</v>
      </c>
      <c r="V1404" s="7">
        <v>6.8841220843088812E-4</v>
      </c>
    </row>
    <row r="1405" spans="1:22" x14ac:dyDescent="0.35">
      <c r="A1405" s="24">
        <v>2016</v>
      </c>
      <c r="B1405" s="17" t="s">
        <v>98</v>
      </c>
      <c r="C1405" s="17" t="s">
        <v>41</v>
      </c>
      <c r="D1405" s="17">
        <v>2003</v>
      </c>
      <c r="E1405" s="17">
        <v>13</v>
      </c>
      <c r="F1405" s="17">
        <v>61</v>
      </c>
      <c r="G1405" s="17">
        <v>9</v>
      </c>
      <c r="H1405" s="17">
        <v>70</v>
      </c>
      <c r="I1405" s="17" t="b">
        <v>1</v>
      </c>
      <c r="J1405" s="25">
        <v>0.128571428571429</v>
      </c>
      <c r="K1405">
        <f t="shared" si="105"/>
        <v>1.3667603873789442E-4</v>
      </c>
      <c r="L1405">
        <f t="shared" si="106"/>
        <v>1.1690852780609908E-2</v>
      </c>
      <c r="M1405">
        <f t="shared" si="107"/>
        <v>1.5031096432212788E-3</v>
      </c>
      <c r="N1405">
        <f t="shared" si="108"/>
        <v>1.1690852780609908E-2</v>
      </c>
      <c r="O1405">
        <f t="shared" si="109"/>
        <v>0.1519810861479288</v>
      </c>
      <c r="Q1405" s="7">
        <v>1379</v>
      </c>
      <c r="R1405" s="7">
        <v>2.340673775457575E-3</v>
      </c>
      <c r="S1405" s="7">
        <v>-5.2415235304037878E-4</v>
      </c>
      <c r="U1405" s="7">
        <v>30.210387902695594</v>
      </c>
      <c r="V1405" s="7">
        <v>6.8915603599355515E-4</v>
      </c>
    </row>
    <row r="1406" spans="1:22" x14ac:dyDescent="0.35">
      <c r="A1406" s="3">
        <v>2013</v>
      </c>
      <c r="B1406" s="13" t="s">
        <v>67</v>
      </c>
      <c r="C1406" s="13" t="s">
        <v>123</v>
      </c>
      <c r="D1406" s="13">
        <v>2003</v>
      </c>
      <c r="E1406" s="14">
        <v>10</v>
      </c>
      <c r="F1406" s="13">
        <v>95</v>
      </c>
      <c r="G1406" s="13">
        <v>14</v>
      </c>
      <c r="H1406" s="13">
        <v>109</v>
      </c>
      <c r="I1406" s="13" t="b">
        <v>1</v>
      </c>
      <c r="J1406" s="4">
        <v>0.12844036697247699</v>
      </c>
      <c r="K1406">
        <f t="shared" si="105"/>
        <v>2.1282411746329272E-4</v>
      </c>
      <c r="L1406">
        <f t="shared" si="106"/>
        <v>1.4588492638490541E-2</v>
      </c>
      <c r="M1406">
        <f t="shared" si="107"/>
        <v>1.8737513480630043E-3</v>
      </c>
      <c r="N1406">
        <f t="shared" si="108"/>
        <v>1.4588492638490541E-2</v>
      </c>
      <c r="O1406">
        <f t="shared" si="109"/>
        <v>0.14588492638490541</v>
      </c>
      <c r="Q1406" s="7">
        <v>1380</v>
      </c>
      <c r="R1406" s="7">
        <v>2.0539329022142882E-3</v>
      </c>
      <c r="S1406" s="7">
        <v>-4.6153422183009313E-4</v>
      </c>
      <c r="U1406" s="7">
        <v>30.232303309226385</v>
      </c>
      <c r="V1406" s="7">
        <v>6.9149613113491585E-4</v>
      </c>
    </row>
    <row r="1407" spans="1:22" x14ac:dyDescent="0.35">
      <c r="A1407" s="3">
        <v>2017</v>
      </c>
      <c r="B1407" s="13" t="s">
        <v>52</v>
      </c>
      <c r="C1407" s="13" t="s">
        <v>90</v>
      </c>
      <c r="D1407" s="13">
        <v>2004</v>
      </c>
      <c r="E1407" s="17">
        <v>13</v>
      </c>
      <c r="F1407" s="13">
        <v>95</v>
      </c>
      <c r="G1407" s="13">
        <v>14</v>
      </c>
      <c r="H1407" s="13">
        <v>109</v>
      </c>
      <c r="I1407" s="13" t="b">
        <v>1</v>
      </c>
      <c r="J1407" s="4">
        <v>0.12844036697247699</v>
      </c>
      <c r="K1407">
        <f t="shared" si="105"/>
        <v>2.1282411746329272E-4</v>
      </c>
      <c r="L1407">
        <f t="shared" si="106"/>
        <v>1.4588492638490541E-2</v>
      </c>
      <c r="M1407">
        <f t="shared" si="107"/>
        <v>1.8737513480630043E-3</v>
      </c>
      <c r="N1407">
        <f t="shared" si="108"/>
        <v>1.4588492638490541E-2</v>
      </c>
      <c r="O1407">
        <f t="shared" si="109"/>
        <v>0.18965040430037705</v>
      </c>
      <c r="Q1407" s="7">
        <v>1381</v>
      </c>
      <c r="R1407" s="7">
        <v>2.4380830256790077E-3</v>
      </c>
      <c r="S1407" s="7">
        <v>-3.6264177120063322E-4</v>
      </c>
      <c r="U1407" s="7">
        <v>30.254218715757176</v>
      </c>
      <c r="V1407" s="7">
        <v>6.9177854737341611E-4</v>
      </c>
    </row>
    <row r="1408" spans="1:22" x14ac:dyDescent="0.35">
      <c r="A1408" s="3">
        <v>2014</v>
      </c>
      <c r="B1408" s="13" t="s">
        <v>24</v>
      </c>
      <c r="C1408" s="13" t="s">
        <v>71</v>
      </c>
      <c r="D1408" s="13">
        <v>2003</v>
      </c>
      <c r="E1408" s="14">
        <v>11</v>
      </c>
      <c r="F1408" s="13">
        <v>163</v>
      </c>
      <c r="G1408" s="13">
        <v>24</v>
      </c>
      <c r="H1408" s="13">
        <v>187</v>
      </c>
      <c r="I1408" s="13" t="b">
        <v>1</v>
      </c>
      <c r="J1408" s="4">
        <v>0.12834224598930499</v>
      </c>
      <c r="K1408">
        <f t="shared" si="105"/>
        <v>3.6512027491408935E-4</v>
      </c>
      <c r="L1408">
        <f t="shared" si="106"/>
        <v>1.9108120653640676E-2</v>
      </c>
      <c r="M1408">
        <f t="shared" si="107"/>
        <v>2.4523791213228708E-3</v>
      </c>
      <c r="N1408">
        <f t="shared" si="108"/>
        <v>1.9108120653640676E-2</v>
      </c>
      <c r="O1408">
        <f t="shared" si="109"/>
        <v>0.21018932719004743</v>
      </c>
      <c r="Q1408" s="7">
        <v>1382</v>
      </c>
      <c r="R1408" s="7">
        <v>3.2931521278691585E-3</v>
      </c>
      <c r="S1408" s="7">
        <v>-4.9120513564616334E-4</v>
      </c>
      <c r="U1408" s="7">
        <v>30.276134122287967</v>
      </c>
      <c r="V1408" s="7">
        <v>6.9177854737341611E-4</v>
      </c>
    </row>
    <row r="1409" spans="1:22" x14ac:dyDescent="0.35">
      <c r="A1409" s="3">
        <v>2013</v>
      </c>
      <c r="B1409" s="13" t="s">
        <v>30</v>
      </c>
      <c r="C1409" s="13" t="s">
        <v>48</v>
      </c>
      <c r="D1409" s="13">
        <v>2002</v>
      </c>
      <c r="E1409" s="17">
        <v>11</v>
      </c>
      <c r="F1409" s="13">
        <v>102</v>
      </c>
      <c r="G1409" s="13">
        <v>15</v>
      </c>
      <c r="H1409" s="13">
        <v>117</v>
      </c>
      <c r="I1409" s="13" t="b">
        <v>1</v>
      </c>
      <c r="J1409" s="4">
        <v>0.128205128205128</v>
      </c>
      <c r="K1409">
        <f t="shared" si="105"/>
        <v>2.2844423617619493E-4</v>
      </c>
      <c r="L1409">
        <f t="shared" si="106"/>
        <v>1.5114371841932265E-2</v>
      </c>
      <c r="M1409">
        <f t="shared" si="107"/>
        <v>1.9377399797349028E-3</v>
      </c>
      <c r="N1409">
        <f t="shared" si="108"/>
        <v>1.5114371841932265E-2</v>
      </c>
      <c r="O1409">
        <f t="shared" si="109"/>
        <v>0.1662580902612549</v>
      </c>
      <c r="Q1409" s="7">
        <v>1383</v>
      </c>
      <c r="R1409" s="7">
        <v>1.3386536218700134E-3</v>
      </c>
      <c r="S1409" s="7">
        <v>5.437525128861539E-4</v>
      </c>
      <c r="U1409" s="7">
        <v>30.298049528818758</v>
      </c>
      <c r="V1409" s="7">
        <v>6.9177854737341611E-4</v>
      </c>
    </row>
    <row r="1410" spans="1:22" x14ac:dyDescent="0.35">
      <c r="A1410" s="5">
        <v>2017</v>
      </c>
      <c r="B1410" s="14" t="s">
        <v>30</v>
      </c>
      <c r="C1410" s="14" t="s">
        <v>47</v>
      </c>
      <c r="D1410" s="14">
        <v>2006</v>
      </c>
      <c r="E1410" s="14">
        <v>11</v>
      </c>
      <c r="F1410" s="14">
        <v>102</v>
      </c>
      <c r="G1410" s="14">
        <v>15</v>
      </c>
      <c r="H1410" s="14">
        <v>117</v>
      </c>
      <c r="I1410" s="14" t="b">
        <v>1</v>
      </c>
      <c r="J1410" s="6">
        <v>0.128205128205128</v>
      </c>
      <c r="K1410">
        <f t="shared" si="105"/>
        <v>2.2844423617619493E-4</v>
      </c>
      <c r="L1410">
        <f t="shared" si="106"/>
        <v>1.5114371841932265E-2</v>
      </c>
      <c r="M1410">
        <f t="shared" si="107"/>
        <v>1.9377399797349028E-3</v>
      </c>
      <c r="N1410">
        <f t="shared" si="108"/>
        <v>1.5114371841932265E-2</v>
      </c>
      <c r="O1410">
        <f t="shared" si="109"/>
        <v>0.1662580902612549</v>
      </c>
      <c r="Q1410" s="7">
        <v>1384</v>
      </c>
      <c r="R1410" s="7">
        <v>1.1012642271984693E-3</v>
      </c>
      <c r="S1410" s="7">
        <v>2.297979156347745E-4</v>
      </c>
      <c r="U1410" s="7">
        <v>30.31996493534955</v>
      </c>
      <c r="V1410" s="7">
        <v>6.9326693078500994E-4</v>
      </c>
    </row>
    <row r="1411" spans="1:22" x14ac:dyDescent="0.35">
      <c r="A1411" s="3">
        <v>2013</v>
      </c>
      <c r="B1411" s="13" t="s">
        <v>52</v>
      </c>
      <c r="C1411" s="13" t="s">
        <v>165</v>
      </c>
      <c r="D1411" s="13">
        <v>2004</v>
      </c>
      <c r="E1411" s="17">
        <v>9</v>
      </c>
      <c r="F1411" s="13">
        <v>68</v>
      </c>
      <c r="G1411" s="13">
        <v>10</v>
      </c>
      <c r="H1411" s="13">
        <v>78</v>
      </c>
      <c r="I1411" s="13" t="b">
        <v>1</v>
      </c>
      <c r="J1411" s="4">
        <v>0.128205128205128</v>
      </c>
      <c r="K1411">
        <f t="shared" si="105"/>
        <v>1.5229615745079663E-4</v>
      </c>
      <c r="L1411">
        <f t="shared" si="106"/>
        <v>1.2340832931807991E-2</v>
      </c>
      <c r="M1411">
        <f t="shared" si="107"/>
        <v>1.5821580681805092E-3</v>
      </c>
      <c r="N1411">
        <f t="shared" si="108"/>
        <v>1.2340832931807991E-2</v>
      </c>
      <c r="O1411">
        <f t="shared" si="109"/>
        <v>0.11106749638627192</v>
      </c>
      <c r="Q1411" s="7">
        <v>1385</v>
      </c>
      <c r="R1411" s="7">
        <v>1.25595740071272E-3</v>
      </c>
      <c r="S1411" s="7">
        <v>7.510474212052377E-5</v>
      </c>
      <c r="U1411" s="7">
        <v>30.341880341880341</v>
      </c>
      <c r="V1411" s="7">
        <v>6.9326693078500994E-4</v>
      </c>
    </row>
    <row r="1412" spans="1:22" x14ac:dyDescent="0.35">
      <c r="A1412" s="3">
        <v>2015</v>
      </c>
      <c r="B1412" s="13" t="s">
        <v>58</v>
      </c>
      <c r="C1412" s="13" t="s">
        <v>76</v>
      </c>
      <c r="D1412" s="13">
        <v>2003</v>
      </c>
      <c r="E1412" s="14">
        <v>12</v>
      </c>
      <c r="F1412" s="13">
        <v>68</v>
      </c>
      <c r="G1412" s="13">
        <v>10</v>
      </c>
      <c r="H1412" s="13">
        <v>78</v>
      </c>
      <c r="I1412" s="13" t="b">
        <v>1</v>
      </c>
      <c r="J1412" s="4">
        <v>0.128205128205128</v>
      </c>
      <c r="K1412">
        <f t="shared" ref="K1412:K1475" si="110">H1412/$H$1</f>
        <v>1.5229615745079663E-4</v>
      </c>
      <c r="L1412">
        <f t="shared" ref="L1412:L1475" si="111">SQRT(K1412)</f>
        <v>1.2340832931807991E-2</v>
      </c>
      <c r="M1412">
        <f t="shared" ref="M1412:M1475" si="112">J1412*L1412</f>
        <v>1.5821580681805092E-3</v>
      </c>
      <c r="N1412">
        <f t="shared" ref="N1412:N1475" si="113">L1412</f>
        <v>1.2340832931807991E-2</v>
      </c>
      <c r="O1412">
        <f t="shared" ref="O1412:O1475" si="114">E1412*L1412</f>
        <v>0.14808999518169591</v>
      </c>
      <c r="Q1412" s="7">
        <v>1386</v>
      </c>
      <c r="R1412" s="7">
        <v>1.25595740071272E-3</v>
      </c>
      <c r="S1412" s="7">
        <v>7.510474212052377E-5</v>
      </c>
      <c r="U1412" s="7">
        <v>30.363795748411132</v>
      </c>
      <c r="V1412" s="7">
        <v>6.9326693078500994E-4</v>
      </c>
    </row>
    <row r="1413" spans="1:22" x14ac:dyDescent="0.35">
      <c r="A1413" s="24">
        <v>2017</v>
      </c>
      <c r="B1413" s="17" t="s">
        <v>102</v>
      </c>
      <c r="C1413" s="17" t="s">
        <v>184</v>
      </c>
      <c r="D1413" s="17">
        <v>2004</v>
      </c>
      <c r="E1413" s="17">
        <v>13</v>
      </c>
      <c r="F1413" s="17">
        <v>68</v>
      </c>
      <c r="G1413" s="17">
        <v>10</v>
      </c>
      <c r="H1413" s="17">
        <v>78</v>
      </c>
      <c r="I1413" s="17" t="b">
        <v>1</v>
      </c>
      <c r="J1413" s="25">
        <v>0.128205128205128</v>
      </c>
      <c r="K1413">
        <f t="shared" si="110"/>
        <v>1.5229615745079663E-4</v>
      </c>
      <c r="L1413">
        <f t="shared" si="111"/>
        <v>1.2340832931807991E-2</v>
      </c>
      <c r="M1413">
        <f t="shared" si="112"/>
        <v>1.5821580681805092E-3</v>
      </c>
      <c r="N1413">
        <f t="shared" si="113"/>
        <v>1.2340832931807991E-2</v>
      </c>
      <c r="O1413">
        <f t="shared" si="114"/>
        <v>0.1604308281135039</v>
      </c>
      <c r="Q1413" s="7">
        <v>1387</v>
      </c>
      <c r="R1413" s="7">
        <v>9.4657105368421875E-4</v>
      </c>
      <c r="S1413" s="7">
        <v>3.8449108914902501E-4</v>
      </c>
      <c r="U1413" s="7">
        <v>30.385711154941923</v>
      </c>
      <c r="V1413" s="7">
        <v>6.9326693078500994E-4</v>
      </c>
    </row>
    <row r="1414" spans="1:22" x14ac:dyDescent="0.35">
      <c r="A1414" s="5">
        <v>2017</v>
      </c>
      <c r="B1414" s="14" t="s">
        <v>33</v>
      </c>
      <c r="C1414" s="14" t="s">
        <v>109</v>
      </c>
      <c r="D1414" s="14">
        <v>2004</v>
      </c>
      <c r="E1414" s="14">
        <v>13</v>
      </c>
      <c r="F1414" s="14">
        <v>68</v>
      </c>
      <c r="G1414" s="14">
        <v>10</v>
      </c>
      <c r="H1414" s="14">
        <v>78</v>
      </c>
      <c r="I1414" s="14" t="b">
        <v>1</v>
      </c>
      <c r="J1414" s="6">
        <v>0.128205128205128</v>
      </c>
      <c r="K1414">
        <f t="shared" si="110"/>
        <v>1.5229615745079663E-4</v>
      </c>
      <c r="L1414">
        <f t="shared" si="111"/>
        <v>1.2340832931807991E-2</v>
      </c>
      <c r="M1414">
        <f t="shared" si="112"/>
        <v>1.5821580681805092E-3</v>
      </c>
      <c r="N1414">
        <f t="shared" si="113"/>
        <v>1.2340832931807991E-2</v>
      </c>
      <c r="O1414">
        <f t="shared" si="114"/>
        <v>0.1604308281135039</v>
      </c>
      <c r="Q1414" s="7">
        <v>1388</v>
      </c>
      <c r="R1414" s="7">
        <v>2.7596136822261186E-3</v>
      </c>
      <c r="S1414" s="7">
        <v>-6.2626287465888204E-4</v>
      </c>
      <c r="U1414" s="7">
        <v>30.407626561472714</v>
      </c>
      <c r="V1414" s="7">
        <v>6.9326693078500994E-4</v>
      </c>
    </row>
    <row r="1415" spans="1:22" x14ac:dyDescent="0.35">
      <c r="A1415" s="24">
        <v>2014</v>
      </c>
      <c r="B1415" s="17" t="s">
        <v>67</v>
      </c>
      <c r="C1415" s="17" t="s">
        <v>77</v>
      </c>
      <c r="D1415" s="17">
        <v>1999</v>
      </c>
      <c r="E1415" s="17">
        <v>15</v>
      </c>
      <c r="F1415" s="17">
        <v>143</v>
      </c>
      <c r="G1415" s="17">
        <v>21</v>
      </c>
      <c r="H1415" s="17">
        <v>164</v>
      </c>
      <c r="I1415" s="17" t="b">
        <v>1</v>
      </c>
      <c r="J1415" s="25">
        <v>0.12804878048780499</v>
      </c>
      <c r="K1415">
        <f t="shared" si="110"/>
        <v>3.202124336144955E-4</v>
      </c>
      <c r="L1415">
        <f t="shared" si="111"/>
        <v>1.789448053491622E-2</v>
      </c>
      <c r="M1415">
        <f t="shared" si="112"/>
        <v>2.2913664099587861E-3</v>
      </c>
      <c r="N1415">
        <f t="shared" si="113"/>
        <v>1.789448053491622E-2</v>
      </c>
      <c r="O1415">
        <f t="shared" si="114"/>
        <v>0.2684172080237433</v>
      </c>
      <c r="Q1415" s="7">
        <v>1389</v>
      </c>
      <c r="R1415" s="7">
        <v>9.8269065457602949E-4</v>
      </c>
      <c r="S1415" s="7">
        <v>1.724826146992546E-3</v>
      </c>
      <c r="U1415" s="7">
        <v>30.429541968003505</v>
      </c>
      <c r="V1415" s="7">
        <v>6.9866208554507543E-4</v>
      </c>
    </row>
    <row r="1416" spans="1:22" x14ac:dyDescent="0.35">
      <c r="A1416" s="3">
        <v>2014</v>
      </c>
      <c r="B1416" s="13" t="s">
        <v>94</v>
      </c>
      <c r="C1416" s="13" t="s">
        <v>95</v>
      </c>
      <c r="D1416" s="13">
        <v>2004</v>
      </c>
      <c r="E1416" s="14">
        <v>10</v>
      </c>
      <c r="F1416" s="13">
        <v>143</v>
      </c>
      <c r="G1416" s="13">
        <v>21</v>
      </c>
      <c r="H1416" s="13">
        <v>164</v>
      </c>
      <c r="I1416" s="13" t="b">
        <v>1</v>
      </c>
      <c r="J1416" s="4">
        <v>0.12804878048780499</v>
      </c>
      <c r="K1416">
        <f t="shared" si="110"/>
        <v>3.202124336144955E-4</v>
      </c>
      <c r="L1416">
        <f t="shared" si="111"/>
        <v>1.789448053491622E-2</v>
      </c>
      <c r="M1416">
        <f t="shared" si="112"/>
        <v>2.2913664099587861E-3</v>
      </c>
      <c r="N1416">
        <f t="shared" si="113"/>
        <v>1.789448053491622E-2</v>
      </c>
      <c r="O1416">
        <f t="shared" si="114"/>
        <v>0.17894480534916218</v>
      </c>
      <c r="Q1416" s="7">
        <v>1390</v>
      </c>
      <c r="R1416" s="7">
        <v>1.3816693227363462E-3</v>
      </c>
      <c r="S1416" s="7">
        <v>2.8550262411978296E-4</v>
      </c>
      <c r="U1416" s="7">
        <v>30.451457374534296</v>
      </c>
      <c r="V1416" s="7">
        <v>6.9866208554507543E-4</v>
      </c>
    </row>
    <row r="1417" spans="1:22" x14ac:dyDescent="0.35">
      <c r="A1417" s="3">
        <v>2015</v>
      </c>
      <c r="B1417" s="13" t="s">
        <v>52</v>
      </c>
      <c r="C1417" s="13" t="s">
        <v>53</v>
      </c>
      <c r="D1417" s="13">
        <v>2006</v>
      </c>
      <c r="E1417" s="17">
        <v>9</v>
      </c>
      <c r="F1417" s="13">
        <v>143</v>
      </c>
      <c r="G1417" s="13">
        <v>21</v>
      </c>
      <c r="H1417" s="13">
        <v>164</v>
      </c>
      <c r="I1417" s="13" t="b">
        <v>1</v>
      </c>
      <c r="J1417" s="4">
        <v>0.12804878048780499</v>
      </c>
      <c r="K1417">
        <f t="shared" si="110"/>
        <v>3.202124336144955E-4</v>
      </c>
      <c r="L1417">
        <f t="shared" si="111"/>
        <v>1.789448053491622E-2</v>
      </c>
      <c r="M1417">
        <f t="shared" si="112"/>
        <v>2.2913664099587861E-3</v>
      </c>
      <c r="N1417">
        <f t="shared" si="113"/>
        <v>1.789448053491622E-2</v>
      </c>
      <c r="O1417">
        <f t="shared" si="114"/>
        <v>0.16105032481424597</v>
      </c>
      <c r="Q1417" s="7">
        <v>1391</v>
      </c>
      <c r="R1417" s="7">
        <v>1.9639132756478889E-3</v>
      </c>
      <c r="S1417" s="7">
        <v>-2.9674132879175977E-4</v>
      </c>
      <c r="U1417" s="7">
        <v>30.473372781065088</v>
      </c>
      <c r="V1417" s="7">
        <v>6.9866208554507543E-4</v>
      </c>
    </row>
    <row r="1418" spans="1:22" x14ac:dyDescent="0.35">
      <c r="A1418" s="5">
        <v>2014</v>
      </c>
      <c r="B1418" s="14" t="s">
        <v>58</v>
      </c>
      <c r="C1418" s="14" t="s">
        <v>76</v>
      </c>
      <c r="D1418" s="14">
        <v>2005</v>
      </c>
      <c r="E1418" s="14">
        <v>9</v>
      </c>
      <c r="F1418" s="14">
        <v>150</v>
      </c>
      <c r="G1418" s="14">
        <v>22</v>
      </c>
      <c r="H1418" s="14">
        <v>172</v>
      </c>
      <c r="I1418" s="14" t="b">
        <v>1</v>
      </c>
      <c r="J1418" s="6">
        <v>0.127906976744186</v>
      </c>
      <c r="K1418">
        <f t="shared" si="110"/>
        <v>3.3583255232739768E-4</v>
      </c>
      <c r="L1418">
        <f t="shared" si="111"/>
        <v>1.8325734700889829E-2</v>
      </c>
      <c r="M1418">
        <f t="shared" si="112"/>
        <v>2.3439893222068375E-3</v>
      </c>
      <c r="N1418">
        <f t="shared" si="113"/>
        <v>1.8325734700889829E-2</v>
      </c>
      <c r="O1418">
        <f t="shared" si="114"/>
        <v>0.16493161230800846</v>
      </c>
      <c r="Q1418" s="7">
        <v>1392</v>
      </c>
      <c r="R1418" s="7">
        <v>1.5757506403735271E-3</v>
      </c>
      <c r="S1418" s="7">
        <v>9.1421306482602051E-5</v>
      </c>
      <c r="U1418" s="7">
        <v>30.495288187595879</v>
      </c>
      <c r="V1418" s="7">
        <v>6.9866208554507543E-4</v>
      </c>
    </row>
    <row r="1419" spans="1:22" x14ac:dyDescent="0.35">
      <c r="A1419" s="24">
        <v>2017</v>
      </c>
      <c r="B1419" s="17" t="s">
        <v>42</v>
      </c>
      <c r="C1419" s="17" t="s">
        <v>73</v>
      </c>
      <c r="D1419" s="17">
        <v>2002</v>
      </c>
      <c r="E1419" s="17">
        <v>15</v>
      </c>
      <c r="F1419" s="17">
        <v>150</v>
      </c>
      <c r="G1419" s="17">
        <v>22</v>
      </c>
      <c r="H1419" s="17">
        <v>172</v>
      </c>
      <c r="I1419" s="17" t="b">
        <v>1</v>
      </c>
      <c r="J1419" s="25">
        <v>0.127906976744186</v>
      </c>
      <c r="K1419">
        <f t="shared" si="110"/>
        <v>3.3583255232739768E-4</v>
      </c>
      <c r="L1419">
        <f t="shared" si="111"/>
        <v>1.8325734700889829E-2</v>
      </c>
      <c r="M1419">
        <f t="shared" si="112"/>
        <v>2.3439893222068375E-3</v>
      </c>
      <c r="N1419">
        <f t="shared" si="113"/>
        <v>1.8325734700889829E-2</v>
      </c>
      <c r="O1419">
        <f t="shared" si="114"/>
        <v>0.27488602051334743</v>
      </c>
      <c r="Q1419" s="7">
        <v>1393</v>
      </c>
      <c r="R1419" s="7">
        <v>4.8043970390208184E-4</v>
      </c>
      <c r="S1419" s="7">
        <v>1.4656346797995716E-3</v>
      </c>
      <c r="U1419" s="7">
        <v>30.51720359412667</v>
      </c>
      <c r="V1419" s="7">
        <v>6.9866208554507543E-4</v>
      </c>
    </row>
    <row r="1420" spans="1:22" x14ac:dyDescent="0.35">
      <c r="A1420" s="5">
        <v>2015</v>
      </c>
      <c r="B1420" s="14" t="s">
        <v>30</v>
      </c>
      <c r="C1420" s="14" t="s">
        <v>51</v>
      </c>
      <c r="D1420" s="14">
        <v>2003</v>
      </c>
      <c r="E1420" s="14">
        <v>12</v>
      </c>
      <c r="F1420" s="14">
        <v>232</v>
      </c>
      <c r="G1420" s="14">
        <v>34</v>
      </c>
      <c r="H1420" s="14">
        <v>266</v>
      </c>
      <c r="I1420" s="14" t="b">
        <v>1</v>
      </c>
      <c r="J1420" s="6">
        <v>0.12781954887218</v>
      </c>
      <c r="K1420">
        <f t="shared" si="110"/>
        <v>5.193689472039987E-4</v>
      </c>
      <c r="L1420">
        <f t="shared" si="111"/>
        <v>2.2789667553608558E-2</v>
      </c>
      <c r="M1420">
        <f t="shared" si="112"/>
        <v>2.9129650256492037E-3</v>
      </c>
      <c r="N1420">
        <f t="shared" si="113"/>
        <v>2.2789667553608558E-2</v>
      </c>
      <c r="O1420">
        <f t="shared" si="114"/>
        <v>0.27347601064330268</v>
      </c>
      <c r="Q1420" s="7">
        <v>1394</v>
      </c>
      <c r="R1420" s="7">
        <v>6.0836800830885141E-4</v>
      </c>
      <c r="S1420" s="7">
        <v>1.8505946929708399E-3</v>
      </c>
      <c r="U1420" s="7">
        <v>30.539119000657461</v>
      </c>
      <c r="V1420" s="7">
        <v>6.9866208554507543E-4</v>
      </c>
    </row>
    <row r="1421" spans="1:22" x14ac:dyDescent="0.35">
      <c r="A1421" s="24">
        <v>2013</v>
      </c>
      <c r="B1421" s="17" t="s">
        <v>79</v>
      </c>
      <c r="C1421" s="17" t="s">
        <v>81</v>
      </c>
      <c r="D1421" s="17">
        <v>2003</v>
      </c>
      <c r="E1421" s="17">
        <v>10</v>
      </c>
      <c r="F1421" s="17">
        <v>116</v>
      </c>
      <c r="G1421" s="17">
        <v>17</v>
      </c>
      <c r="H1421" s="17">
        <v>133</v>
      </c>
      <c r="I1421" s="17" t="b">
        <v>1</v>
      </c>
      <c r="J1421" s="25">
        <v>0.12781954887218</v>
      </c>
      <c r="K1421">
        <f t="shared" si="110"/>
        <v>2.5968447360199935E-4</v>
      </c>
      <c r="L1421">
        <f t="shared" si="111"/>
        <v>1.6114728468143647E-2</v>
      </c>
      <c r="M1421">
        <f t="shared" si="112"/>
        <v>2.0597773229957973E-3</v>
      </c>
      <c r="N1421">
        <f t="shared" si="113"/>
        <v>1.6114728468143647E-2</v>
      </c>
      <c r="O1421">
        <f t="shared" si="114"/>
        <v>0.16114728468143646</v>
      </c>
      <c r="Q1421" s="7">
        <v>1395</v>
      </c>
      <c r="R1421" s="7">
        <v>1.4452271993880468E-3</v>
      </c>
      <c r="S1421" s="7">
        <v>2.935220013716136E-4</v>
      </c>
      <c r="U1421" s="7">
        <v>30.561034407188252</v>
      </c>
      <c r="V1421" s="7">
        <v>6.9866208554507543E-4</v>
      </c>
    </row>
    <row r="1422" spans="1:22" x14ac:dyDescent="0.35">
      <c r="A1422" s="3">
        <v>2016</v>
      </c>
      <c r="B1422" s="13" t="s">
        <v>136</v>
      </c>
      <c r="C1422" s="13" t="s">
        <v>137</v>
      </c>
      <c r="D1422" s="13">
        <v>2003</v>
      </c>
      <c r="E1422" s="14">
        <v>13</v>
      </c>
      <c r="F1422" s="13">
        <v>89</v>
      </c>
      <c r="G1422" s="13">
        <v>13</v>
      </c>
      <c r="H1422" s="13">
        <v>102</v>
      </c>
      <c r="I1422" s="13" t="b">
        <v>1</v>
      </c>
      <c r="J1422" s="4">
        <v>0.12745098039215699</v>
      </c>
      <c r="K1422">
        <f t="shared" si="110"/>
        <v>1.9915651358950328E-4</v>
      </c>
      <c r="L1422">
        <f t="shared" si="111"/>
        <v>1.4112282366417676E-2</v>
      </c>
      <c r="M1422">
        <f t="shared" si="112"/>
        <v>1.7986242231708821E-3</v>
      </c>
      <c r="N1422">
        <f t="shared" si="113"/>
        <v>1.4112282366417676E-2</v>
      </c>
      <c r="O1422">
        <f t="shared" si="114"/>
        <v>0.18345967076342978</v>
      </c>
      <c r="Q1422" s="7">
        <v>1396</v>
      </c>
      <c r="R1422" s="7">
        <v>1.4452271993880468E-3</v>
      </c>
      <c r="S1422" s="7">
        <v>2.935220013716136E-4</v>
      </c>
      <c r="U1422" s="7">
        <v>30.582949813719043</v>
      </c>
      <c r="V1422" s="7">
        <v>6.9866208554507597E-4</v>
      </c>
    </row>
    <row r="1423" spans="1:22" x14ac:dyDescent="0.35">
      <c r="A1423" s="3">
        <v>2013</v>
      </c>
      <c r="B1423" s="13" t="s">
        <v>30</v>
      </c>
      <c r="C1423" s="13" t="s">
        <v>185</v>
      </c>
      <c r="D1423" s="13">
        <v>2000</v>
      </c>
      <c r="E1423" s="17">
        <v>13</v>
      </c>
      <c r="F1423" s="13">
        <v>96</v>
      </c>
      <c r="G1423" s="13">
        <v>14</v>
      </c>
      <c r="H1423" s="13">
        <v>110</v>
      </c>
      <c r="I1423" s="13" t="b">
        <v>1</v>
      </c>
      <c r="J1423" s="4">
        <v>0.12727272727272701</v>
      </c>
      <c r="K1423">
        <f t="shared" si="110"/>
        <v>2.1477663230240549E-4</v>
      </c>
      <c r="L1423">
        <f t="shared" si="111"/>
        <v>1.4655259544013729E-2</v>
      </c>
      <c r="M1423">
        <f t="shared" si="112"/>
        <v>1.8652148510562888E-3</v>
      </c>
      <c r="N1423">
        <f t="shared" si="113"/>
        <v>1.4655259544013729E-2</v>
      </c>
      <c r="O1423">
        <f t="shared" si="114"/>
        <v>0.19051837407217848</v>
      </c>
      <c r="Q1423" s="7">
        <v>1397</v>
      </c>
      <c r="R1423" s="7">
        <v>1.3457793936842172E-3</v>
      </c>
      <c r="S1423" s="7">
        <v>7.390338382686195E-5</v>
      </c>
      <c r="U1423" s="7">
        <v>30.604865220249835</v>
      </c>
      <c r="V1423" s="7">
        <v>7.0110070407835255E-4</v>
      </c>
    </row>
    <row r="1424" spans="1:22" x14ac:dyDescent="0.35">
      <c r="A1424" s="3">
        <v>2013</v>
      </c>
      <c r="B1424" s="13" t="s">
        <v>33</v>
      </c>
      <c r="C1424" s="13" t="s">
        <v>227</v>
      </c>
      <c r="D1424" s="13">
        <v>2001</v>
      </c>
      <c r="E1424" s="14">
        <v>12</v>
      </c>
      <c r="F1424" s="13">
        <v>48</v>
      </c>
      <c r="G1424" s="13">
        <v>7</v>
      </c>
      <c r="H1424" s="13">
        <v>55</v>
      </c>
      <c r="I1424" s="13" t="b">
        <v>1</v>
      </c>
      <c r="J1424" s="4">
        <v>0.12727272727272701</v>
      </c>
      <c r="K1424">
        <f t="shared" si="110"/>
        <v>1.0738831615120275E-4</v>
      </c>
      <c r="L1424">
        <f t="shared" si="111"/>
        <v>1.0362833403620979E-2</v>
      </c>
      <c r="M1424">
        <f t="shared" si="112"/>
        <v>1.3189060695517581E-3</v>
      </c>
      <c r="N1424">
        <f t="shared" si="113"/>
        <v>1.0362833403620979E-2</v>
      </c>
      <c r="O1424">
        <f t="shared" si="114"/>
        <v>0.12435400084345175</v>
      </c>
      <c r="Q1424" s="7">
        <v>1398</v>
      </c>
      <c r="R1424" s="7">
        <v>1.5115357204043413E-3</v>
      </c>
      <c r="S1424" s="7">
        <v>-9.1852942893262072E-5</v>
      </c>
      <c r="U1424" s="7">
        <v>30.626780626780626</v>
      </c>
      <c r="V1424" s="7">
        <v>7.0356503752573736E-4</v>
      </c>
    </row>
    <row r="1425" spans="1:22" x14ac:dyDescent="0.35">
      <c r="A1425" s="3">
        <v>2015</v>
      </c>
      <c r="B1425" s="13" t="s">
        <v>33</v>
      </c>
      <c r="C1425" s="13" t="s">
        <v>203</v>
      </c>
      <c r="D1425" s="13">
        <v>2008</v>
      </c>
      <c r="E1425" s="17">
        <v>7</v>
      </c>
      <c r="F1425" s="13">
        <v>48</v>
      </c>
      <c r="G1425" s="13">
        <v>7</v>
      </c>
      <c r="H1425" s="13">
        <v>55</v>
      </c>
      <c r="I1425" s="13" t="b">
        <v>1</v>
      </c>
      <c r="J1425" s="4">
        <v>0.12727272727272701</v>
      </c>
      <c r="K1425">
        <f t="shared" si="110"/>
        <v>1.0738831615120275E-4</v>
      </c>
      <c r="L1425">
        <f t="shared" si="111"/>
        <v>1.0362833403620979E-2</v>
      </c>
      <c r="M1425">
        <f t="shared" si="112"/>
        <v>1.3189060695517581E-3</v>
      </c>
      <c r="N1425">
        <f t="shared" si="113"/>
        <v>1.0362833403620979E-2</v>
      </c>
      <c r="O1425">
        <f t="shared" si="114"/>
        <v>7.2539833825346844E-2</v>
      </c>
      <c r="Q1425" s="7">
        <v>1399</v>
      </c>
      <c r="R1425" s="7">
        <v>1.7217956956604901E-3</v>
      </c>
      <c r="S1425" s="7">
        <v>3.4576909300521519E-4</v>
      </c>
      <c r="U1425" s="7">
        <v>30.648696033311417</v>
      </c>
      <c r="V1425" s="7">
        <v>7.0418519193219124E-4</v>
      </c>
    </row>
    <row r="1426" spans="1:22" x14ac:dyDescent="0.35">
      <c r="A1426" s="3">
        <v>2015</v>
      </c>
      <c r="B1426" s="13" t="s">
        <v>79</v>
      </c>
      <c r="C1426" s="13" t="s">
        <v>251</v>
      </c>
      <c r="D1426" s="13">
        <v>2002</v>
      </c>
      <c r="E1426" s="14">
        <v>13</v>
      </c>
      <c r="F1426" s="13">
        <v>48</v>
      </c>
      <c r="G1426" s="13">
        <v>7</v>
      </c>
      <c r="H1426" s="13">
        <v>55</v>
      </c>
      <c r="I1426" s="13" t="b">
        <v>1</v>
      </c>
      <c r="J1426" s="4">
        <v>0.12727272727272701</v>
      </c>
      <c r="K1426">
        <f t="shared" si="110"/>
        <v>1.0738831615120275E-4</v>
      </c>
      <c r="L1426">
        <f t="shared" si="111"/>
        <v>1.0362833403620979E-2</v>
      </c>
      <c r="M1426">
        <f t="shared" si="112"/>
        <v>1.3189060695517581E-3</v>
      </c>
      <c r="N1426">
        <f t="shared" si="113"/>
        <v>1.0362833403620979E-2</v>
      </c>
      <c r="O1426">
        <f t="shared" si="114"/>
        <v>0.13471683424707273</v>
      </c>
      <c r="Q1426" s="7">
        <v>1400</v>
      </c>
      <c r="R1426" s="7">
        <v>2.7695225603632015E-3</v>
      </c>
      <c r="S1426" s="7">
        <v>-6.4380451718588482E-4</v>
      </c>
      <c r="U1426" s="7">
        <v>30.670611439842208</v>
      </c>
      <c r="V1426" s="7">
        <v>7.0418519193219233E-4</v>
      </c>
    </row>
    <row r="1427" spans="1:22" x14ac:dyDescent="0.35">
      <c r="A1427" s="3">
        <v>2016</v>
      </c>
      <c r="B1427" s="13" t="s">
        <v>241</v>
      </c>
      <c r="C1427" s="13" t="s">
        <v>242</v>
      </c>
      <c r="D1427" s="13">
        <v>2005</v>
      </c>
      <c r="E1427" s="17">
        <v>11</v>
      </c>
      <c r="F1427" s="13">
        <v>48</v>
      </c>
      <c r="G1427" s="13">
        <v>7</v>
      </c>
      <c r="H1427" s="13">
        <v>55</v>
      </c>
      <c r="I1427" s="13" t="b">
        <v>1</v>
      </c>
      <c r="J1427" s="4">
        <v>0.12727272727272701</v>
      </c>
      <c r="K1427">
        <f t="shared" si="110"/>
        <v>1.0738831615120275E-4</v>
      </c>
      <c r="L1427">
        <f t="shared" si="111"/>
        <v>1.0362833403620979E-2</v>
      </c>
      <c r="M1427">
        <f t="shared" si="112"/>
        <v>1.3189060695517581E-3</v>
      </c>
      <c r="N1427">
        <f t="shared" si="113"/>
        <v>1.0362833403620979E-2</v>
      </c>
      <c r="O1427">
        <f t="shared" si="114"/>
        <v>0.11399116743983076</v>
      </c>
      <c r="Q1427" s="7">
        <v>1401</v>
      </c>
      <c r="R1427" s="7">
        <v>1.2538444796016956E-3</v>
      </c>
      <c r="S1427" s="7">
        <v>2.4926516361958319E-4</v>
      </c>
      <c r="U1427" s="7">
        <v>30.692526846372999</v>
      </c>
      <c r="V1427" s="7">
        <v>7.0418519193219233E-4</v>
      </c>
    </row>
    <row r="1428" spans="1:22" x14ac:dyDescent="0.35">
      <c r="A1428" s="5">
        <v>2017</v>
      </c>
      <c r="B1428" s="14" t="s">
        <v>58</v>
      </c>
      <c r="C1428" s="14">
        <v>200</v>
      </c>
      <c r="D1428" s="14">
        <v>2011</v>
      </c>
      <c r="E1428" s="14">
        <v>6</v>
      </c>
      <c r="F1428" s="14">
        <v>48</v>
      </c>
      <c r="G1428" s="14">
        <v>7</v>
      </c>
      <c r="H1428" s="14">
        <v>55</v>
      </c>
      <c r="I1428" s="14" t="b">
        <v>1</v>
      </c>
      <c r="J1428" s="6">
        <v>0.12727272727272701</v>
      </c>
      <c r="K1428">
        <f t="shared" si="110"/>
        <v>1.0738831615120275E-4</v>
      </c>
      <c r="L1428">
        <f t="shared" si="111"/>
        <v>1.0362833403620979E-2</v>
      </c>
      <c r="M1428">
        <f t="shared" si="112"/>
        <v>1.3189060695517581E-3</v>
      </c>
      <c r="N1428">
        <f t="shared" si="113"/>
        <v>1.0362833403620979E-2</v>
      </c>
      <c r="O1428">
        <f t="shared" si="114"/>
        <v>6.2177000421725873E-2</v>
      </c>
      <c r="Q1428" s="7">
        <v>1402</v>
      </c>
      <c r="R1428" s="7">
        <v>1.0777185537316322E-3</v>
      </c>
      <c r="S1428" s="7">
        <v>4.253910894896466E-4</v>
      </c>
      <c r="U1428" s="7">
        <v>30.71444225290379</v>
      </c>
      <c r="V1428" s="7">
        <v>7.0418519193219233E-4</v>
      </c>
    </row>
    <row r="1429" spans="1:22" x14ac:dyDescent="0.35">
      <c r="A1429" s="3">
        <v>2015</v>
      </c>
      <c r="B1429" s="13" t="s">
        <v>98</v>
      </c>
      <c r="C1429" s="13" t="s">
        <v>99</v>
      </c>
      <c r="D1429" s="13">
        <v>2004</v>
      </c>
      <c r="E1429" s="17">
        <v>11</v>
      </c>
      <c r="F1429" s="13">
        <v>103</v>
      </c>
      <c r="G1429" s="13">
        <v>15</v>
      </c>
      <c r="H1429" s="13">
        <v>118</v>
      </c>
      <c r="I1429" s="13" t="b">
        <v>1</v>
      </c>
      <c r="J1429" s="4">
        <v>0.12711864406779699</v>
      </c>
      <c r="K1429">
        <f t="shared" si="110"/>
        <v>2.303967510153077E-4</v>
      </c>
      <c r="L1429">
        <f t="shared" si="111"/>
        <v>1.5178825745600604E-2</v>
      </c>
      <c r="M1429">
        <f t="shared" si="112"/>
        <v>1.9295117473221164E-3</v>
      </c>
      <c r="N1429">
        <f t="shared" si="113"/>
        <v>1.5178825745600604E-2</v>
      </c>
      <c r="O1429">
        <f t="shared" si="114"/>
        <v>0.16696708320160664</v>
      </c>
      <c r="Q1429" s="7">
        <v>1403</v>
      </c>
      <c r="R1429" s="7">
        <v>1.6060963313418225E-3</v>
      </c>
      <c r="S1429" s="7">
        <v>-1.0298668812054363E-4</v>
      </c>
      <c r="U1429" s="7">
        <v>30.736357659434582</v>
      </c>
      <c r="V1429" s="7">
        <v>7.0418519193219233E-4</v>
      </c>
    </row>
    <row r="1430" spans="1:22" x14ac:dyDescent="0.35">
      <c r="A1430" s="5">
        <v>2017</v>
      </c>
      <c r="B1430" s="14" t="s">
        <v>30</v>
      </c>
      <c r="C1430" s="14" t="s">
        <v>156</v>
      </c>
      <c r="D1430" s="14">
        <v>2003</v>
      </c>
      <c r="E1430" s="14">
        <v>14</v>
      </c>
      <c r="F1430" s="14">
        <v>103</v>
      </c>
      <c r="G1430" s="14">
        <v>15</v>
      </c>
      <c r="H1430" s="14">
        <v>118</v>
      </c>
      <c r="I1430" s="14" t="b">
        <v>1</v>
      </c>
      <c r="J1430" s="6">
        <v>0.12711864406779699</v>
      </c>
      <c r="K1430">
        <f t="shared" si="110"/>
        <v>2.303967510153077E-4</v>
      </c>
      <c r="L1430">
        <f t="shared" si="111"/>
        <v>1.5178825745600604E-2</v>
      </c>
      <c r="M1430">
        <f t="shared" si="112"/>
        <v>1.9295117473221164E-3</v>
      </c>
      <c r="N1430">
        <f t="shared" si="113"/>
        <v>1.5178825745600604E-2</v>
      </c>
      <c r="O1430">
        <f t="shared" si="114"/>
        <v>0.21250356043840846</v>
      </c>
      <c r="Q1430" s="7">
        <v>1404</v>
      </c>
      <c r="R1430" s="7">
        <v>1.3448368123799401E-3</v>
      </c>
      <c r="S1430" s="7">
        <v>5.2891453568306422E-4</v>
      </c>
      <c r="U1430" s="7">
        <v>30.758273065965373</v>
      </c>
      <c r="V1430" s="7">
        <v>7.0418519193219233E-4</v>
      </c>
    </row>
    <row r="1431" spans="1:22" x14ac:dyDescent="0.35">
      <c r="A1431" s="3">
        <v>2015</v>
      </c>
      <c r="B1431" s="13" t="s">
        <v>24</v>
      </c>
      <c r="C1431" s="13" t="s">
        <v>238</v>
      </c>
      <c r="D1431" s="13">
        <v>2007</v>
      </c>
      <c r="E1431" s="17">
        <v>8</v>
      </c>
      <c r="F1431" s="13">
        <v>55</v>
      </c>
      <c r="G1431" s="13">
        <v>8</v>
      </c>
      <c r="H1431" s="13">
        <v>63</v>
      </c>
      <c r="I1431" s="13" t="b">
        <v>1</v>
      </c>
      <c r="J1431" s="4">
        <v>0.126984126984127</v>
      </c>
      <c r="K1431">
        <f t="shared" si="110"/>
        <v>1.2300843486410496E-4</v>
      </c>
      <c r="L1431">
        <f t="shared" si="111"/>
        <v>1.1090916772932027E-2</v>
      </c>
      <c r="M1431">
        <f t="shared" si="112"/>
        <v>1.4083703838643847E-3</v>
      </c>
      <c r="N1431">
        <f t="shared" si="113"/>
        <v>1.1090916772932027E-2</v>
      </c>
      <c r="O1431">
        <f t="shared" si="114"/>
        <v>8.8727334183456213E-2</v>
      </c>
      <c r="Q1431" s="7">
        <v>1405</v>
      </c>
      <c r="R1431" s="7">
        <v>2.0041758241407335E-3</v>
      </c>
      <c r="S1431" s="7">
        <v>-1.3042447607772918E-4</v>
      </c>
      <c r="U1431" s="7">
        <v>30.780188472496164</v>
      </c>
      <c r="V1431" s="7">
        <v>7.0418519193219233E-4</v>
      </c>
    </row>
    <row r="1432" spans="1:22" x14ac:dyDescent="0.35">
      <c r="A1432" s="3">
        <v>2015</v>
      </c>
      <c r="B1432" s="13" t="s">
        <v>79</v>
      </c>
      <c r="C1432" s="13" t="s">
        <v>266</v>
      </c>
      <c r="D1432" s="13">
        <v>2003</v>
      </c>
      <c r="E1432" s="14">
        <v>12</v>
      </c>
      <c r="F1432" s="13">
        <v>55</v>
      </c>
      <c r="G1432" s="13">
        <v>8</v>
      </c>
      <c r="H1432" s="13">
        <v>63</v>
      </c>
      <c r="I1432" s="13" t="b">
        <v>1</v>
      </c>
      <c r="J1432" s="4">
        <v>0.126984126984127</v>
      </c>
      <c r="K1432">
        <f t="shared" si="110"/>
        <v>1.2300843486410496E-4</v>
      </c>
      <c r="L1432">
        <f t="shared" si="111"/>
        <v>1.1090916772932027E-2</v>
      </c>
      <c r="M1432">
        <f t="shared" si="112"/>
        <v>1.4083703838643847E-3</v>
      </c>
      <c r="N1432">
        <f t="shared" si="113"/>
        <v>1.1090916772932027E-2</v>
      </c>
      <c r="O1432">
        <f t="shared" si="114"/>
        <v>0.13309100127518431</v>
      </c>
      <c r="Q1432" s="7">
        <v>1406</v>
      </c>
      <c r="R1432" s="7">
        <v>2.0493467881887561E-3</v>
      </c>
      <c r="S1432" s="7">
        <v>4.0303233313411469E-4</v>
      </c>
      <c r="U1432" s="7">
        <v>30.802103879026955</v>
      </c>
      <c r="V1432" s="7">
        <v>7.0590230053356007E-4</v>
      </c>
    </row>
    <row r="1433" spans="1:22" x14ac:dyDescent="0.35">
      <c r="A1433" s="24">
        <v>2016</v>
      </c>
      <c r="B1433" s="17" t="s">
        <v>24</v>
      </c>
      <c r="C1433" s="17" t="s">
        <v>155</v>
      </c>
      <c r="D1433" s="17">
        <v>2006</v>
      </c>
      <c r="E1433" s="17">
        <v>10</v>
      </c>
      <c r="F1433" s="17">
        <v>55</v>
      </c>
      <c r="G1433" s="17">
        <v>8</v>
      </c>
      <c r="H1433" s="17">
        <v>63</v>
      </c>
      <c r="I1433" s="17" t="b">
        <v>1</v>
      </c>
      <c r="J1433" s="25">
        <v>0.126984126984127</v>
      </c>
      <c r="K1433">
        <f t="shared" si="110"/>
        <v>1.2300843486410496E-4</v>
      </c>
      <c r="L1433">
        <f t="shared" si="111"/>
        <v>1.1090916772932027E-2</v>
      </c>
      <c r="M1433">
        <f t="shared" si="112"/>
        <v>1.4083703838643847E-3</v>
      </c>
      <c r="N1433">
        <f t="shared" si="113"/>
        <v>1.1090916772932027E-2</v>
      </c>
      <c r="O1433">
        <f t="shared" si="114"/>
        <v>0.11090916772932027</v>
      </c>
      <c r="Q1433" s="7">
        <v>1407</v>
      </c>
      <c r="R1433" s="7">
        <v>1.6210170508763697E-3</v>
      </c>
      <c r="S1433" s="7">
        <v>3.1672292885853302E-4</v>
      </c>
      <c r="U1433" s="7">
        <v>30.824019285557746</v>
      </c>
      <c r="V1433" s="7">
        <v>7.0590230053356007E-4</v>
      </c>
    </row>
    <row r="1434" spans="1:22" x14ac:dyDescent="0.35">
      <c r="A1434" s="5">
        <v>2017</v>
      </c>
      <c r="B1434" s="14" t="s">
        <v>24</v>
      </c>
      <c r="C1434" s="14" t="s">
        <v>71</v>
      </c>
      <c r="D1434" s="14">
        <v>2005</v>
      </c>
      <c r="E1434" s="14">
        <v>12</v>
      </c>
      <c r="F1434" s="14">
        <v>55</v>
      </c>
      <c r="G1434" s="14">
        <v>8</v>
      </c>
      <c r="H1434" s="14">
        <v>63</v>
      </c>
      <c r="I1434" s="14" t="b">
        <v>1</v>
      </c>
      <c r="J1434" s="6">
        <v>0.126984126984127</v>
      </c>
      <c r="K1434">
        <f t="shared" si="110"/>
        <v>1.2300843486410496E-4</v>
      </c>
      <c r="L1434">
        <f t="shared" si="111"/>
        <v>1.1090916772932027E-2</v>
      </c>
      <c r="M1434">
        <f t="shared" si="112"/>
        <v>1.4083703838643847E-3</v>
      </c>
      <c r="N1434">
        <f t="shared" si="113"/>
        <v>1.1090916772932027E-2</v>
      </c>
      <c r="O1434">
        <f t="shared" si="114"/>
        <v>0.13309100127518431</v>
      </c>
      <c r="Q1434" s="7">
        <v>1408</v>
      </c>
      <c r="R1434" s="7">
        <v>1.6210170508763697E-3</v>
      </c>
      <c r="S1434" s="7">
        <v>3.1672292885853302E-4</v>
      </c>
      <c r="U1434" s="7">
        <v>30.845934692088537</v>
      </c>
      <c r="V1434" s="7">
        <v>7.0590230053356007E-4</v>
      </c>
    </row>
    <row r="1435" spans="1:22" x14ac:dyDescent="0.35">
      <c r="A1435" s="24">
        <v>2017</v>
      </c>
      <c r="B1435" s="17" t="s">
        <v>58</v>
      </c>
      <c r="C1435" s="17" t="s">
        <v>76</v>
      </c>
      <c r="D1435" s="17">
        <v>2003</v>
      </c>
      <c r="E1435" s="17">
        <v>14</v>
      </c>
      <c r="F1435" s="17">
        <v>55</v>
      </c>
      <c r="G1435" s="17">
        <v>8</v>
      </c>
      <c r="H1435" s="17">
        <v>63</v>
      </c>
      <c r="I1435" s="17" t="b">
        <v>1</v>
      </c>
      <c r="J1435" s="25">
        <v>0.126984126984127</v>
      </c>
      <c r="K1435">
        <f t="shared" si="110"/>
        <v>1.2300843486410496E-4</v>
      </c>
      <c r="L1435">
        <f t="shared" si="111"/>
        <v>1.1090916772932027E-2</v>
      </c>
      <c r="M1435">
        <f t="shared" si="112"/>
        <v>1.4083703838643847E-3</v>
      </c>
      <c r="N1435">
        <f t="shared" si="113"/>
        <v>1.1090916772932027E-2</v>
      </c>
      <c r="O1435">
        <f t="shared" si="114"/>
        <v>0.15527283482104837</v>
      </c>
      <c r="Q1435" s="7">
        <v>1409</v>
      </c>
      <c r="R1435" s="7">
        <v>9.5171876695284937E-4</v>
      </c>
      <c r="S1435" s="7">
        <v>6.3043930122765979E-4</v>
      </c>
      <c r="U1435" s="7">
        <v>30.867850098619325</v>
      </c>
      <c r="V1435" s="7">
        <v>7.0605554102175108E-4</v>
      </c>
    </row>
    <row r="1436" spans="1:22" x14ac:dyDescent="0.35">
      <c r="A1436" s="5">
        <v>2017</v>
      </c>
      <c r="B1436" s="14" t="s">
        <v>52</v>
      </c>
      <c r="C1436" s="14" t="s">
        <v>84</v>
      </c>
      <c r="D1436" s="14">
        <v>2005</v>
      </c>
      <c r="E1436" s="14">
        <v>12</v>
      </c>
      <c r="F1436" s="14">
        <v>117</v>
      </c>
      <c r="G1436" s="14">
        <v>17</v>
      </c>
      <c r="H1436" s="14">
        <v>134</v>
      </c>
      <c r="I1436" s="14" t="b">
        <v>1</v>
      </c>
      <c r="J1436" s="6">
        <v>0.12686567164179099</v>
      </c>
      <c r="K1436">
        <f t="shared" si="110"/>
        <v>2.6163698844111215E-4</v>
      </c>
      <c r="L1436">
        <f t="shared" si="111"/>
        <v>1.617519670486613E-2</v>
      </c>
      <c r="M1436">
        <f t="shared" si="112"/>
        <v>2.0520771939009259E-3</v>
      </c>
      <c r="N1436">
        <f t="shared" si="113"/>
        <v>1.617519670486613E-2</v>
      </c>
      <c r="O1436">
        <f t="shared" si="114"/>
        <v>0.19410236045839357</v>
      </c>
      <c r="Q1436" s="7">
        <v>1410</v>
      </c>
      <c r="R1436" s="7">
        <v>1.5094729360227281E-3</v>
      </c>
      <c r="S1436" s="7">
        <v>7.2685132157781097E-5</v>
      </c>
      <c r="U1436" s="7">
        <v>30.889765505150116</v>
      </c>
      <c r="V1436" s="7">
        <v>7.0745063335425509E-4</v>
      </c>
    </row>
    <row r="1437" spans="1:22" x14ac:dyDescent="0.35">
      <c r="A1437" s="3">
        <v>2015</v>
      </c>
      <c r="B1437" s="13" t="s">
        <v>30</v>
      </c>
      <c r="C1437" s="13" t="s">
        <v>31</v>
      </c>
      <c r="D1437" s="13">
        <v>2003</v>
      </c>
      <c r="E1437" s="17">
        <v>12</v>
      </c>
      <c r="F1437" s="13">
        <v>296</v>
      </c>
      <c r="G1437" s="13">
        <v>43</v>
      </c>
      <c r="H1437" s="13">
        <v>339</v>
      </c>
      <c r="I1437" s="13" t="b">
        <v>1</v>
      </c>
      <c r="J1437" s="4">
        <v>0.12684365781710899</v>
      </c>
      <c r="K1437">
        <f t="shared" si="110"/>
        <v>6.6190253045923146E-4</v>
      </c>
      <c r="L1437">
        <f t="shared" si="111"/>
        <v>2.5727466460171152E-2</v>
      </c>
      <c r="M1437">
        <f t="shared" si="112"/>
        <v>3.2633659521750977E-3</v>
      </c>
      <c r="N1437">
        <f t="shared" si="113"/>
        <v>2.5727466460171152E-2</v>
      </c>
      <c r="O1437">
        <f t="shared" si="114"/>
        <v>0.30872959752205381</v>
      </c>
      <c r="Q1437" s="7">
        <v>1411</v>
      </c>
      <c r="R1437" s="7">
        <v>1.6953909923793542E-3</v>
      </c>
      <c r="S1437" s="7">
        <v>-1.1323292419884506E-4</v>
      </c>
      <c r="U1437" s="7">
        <v>30.911680911680907</v>
      </c>
      <c r="V1437" s="7">
        <v>7.0774779989348196E-4</v>
      </c>
    </row>
    <row r="1438" spans="1:22" x14ac:dyDescent="0.35">
      <c r="A1438" s="5">
        <v>2016</v>
      </c>
      <c r="B1438" s="14" t="s">
        <v>24</v>
      </c>
      <c r="C1438" s="14" t="s">
        <v>49</v>
      </c>
      <c r="D1438" s="14">
        <v>2003</v>
      </c>
      <c r="E1438" s="14">
        <v>13</v>
      </c>
      <c r="F1438" s="14">
        <v>124</v>
      </c>
      <c r="G1438" s="14">
        <v>18</v>
      </c>
      <c r="H1438" s="14">
        <v>142</v>
      </c>
      <c r="I1438" s="14" t="b">
        <v>1</v>
      </c>
      <c r="J1438" s="6">
        <v>0.12676056338028199</v>
      </c>
      <c r="K1438">
        <f t="shared" si="110"/>
        <v>2.7725710715401439E-4</v>
      </c>
      <c r="L1438">
        <f t="shared" si="111"/>
        <v>1.6651039221442437E-2</v>
      </c>
      <c r="M1438">
        <f t="shared" si="112"/>
        <v>2.1106951125772155E-3</v>
      </c>
      <c r="N1438">
        <f t="shared" si="113"/>
        <v>1.6651039221442437E-2</v>
      </c>
      <c r="O1438">
        <f t="shared" si="114"/>
        <v>0.21646350987875168</v>
      </c>
      <c r="Q1438" s="7">
        <v>1412</v>
      </c>
      <c r="R1438" s="7">
        <v>1.6953909923793542E-3</v>
      </c>
      <c r="S1438" s="7">
        <v>-1.1323292419884506E-4</v>
      </c>
      <c r="U1438" s="7">
        <v>30.933596318211698</v>
      </c>
      <c r="V1438" s="7">
        <v>7.0774779989348196E-4</v>
      </c>
    </row>
    <row r="1439" spans="1:22" x14ac:dyDescent="0.35">
      <c r="A1439" s="3">
        <v>2013</v>
      </c>
      <c r="B1439" s="13" t="s">
        <v>30</v>
      </c>
      <c r="C1439" s="13" t="s">
        <v>230</v>
      </c>
      <c r="D1439" s="13">
        <v>2003</v>
      </c>
      <c r="E1439" s="17">
        <v>10</v>
      </c>
      <c r="F1439" s="13">
        <v>62</v>
      </c>
      <c r="G1439" s="13">
        <v>9</v>
      </c>
      <c r="H1439" s="13">
        <v>71</v>
      </c>
      <c r="I1439" s="13" t="b">
        <v>1</v>
      </c>
      <c r="J1439" s="4">
        <v>0.12676056338028199</v>
      </c>
      <c r="K1439">
        <f t="shared" si="110"/>
        <v>1.3862855357700719E-4</v>
      </c>
      <c r="L1439">
        <f t="shared" si="111"/>
        <v>1.1774062747285119E-2</v>
      </c>
      <c r="M1439">
        <f t="shared" si="112"/>
        <v>1.4924868271206525E-3</v>
      </c>
      <c r="N1439">
        <f t="shared" si="113"/>
        <v>1.1774062747285119E-2</v>
      </c>
      <c r="O1439">
        <f t="shared" si="114"/>
        <v>0.11774062747285119</v>
      </c>
      <c r="Q1439" s="7">
        <v>1413</v>
      </c>
      <c r="R1439" s="7">
        <v>2.9975249967111699E-3</v>
      </c>
      <c r="S1439" s="7">
        <v>-7.0615858675238379E-4</v>
      </c>
      <c r="U1439" s="7">
        <v>30.95551172474249</v>
      </c>
      <c r="V1439" s="7">
        <v>7.0857268105910384E-4</v>
      </c>
    </row>
    <row r="1440" spans="1:22" x14ac:dyDescent="0.35">
      <c r="A1440" s="5">
        <v>2014</v>
      </c>
      <c r="B1440" s="14" t="s">
        <v>24</v>
      </c>
      <c r="C1440" s="14" t="s">
        <v>155</v>
      </c>
      <c r="D1440" s="14">
        <v>2000</v>
      </c>
      <c r="E1440" s="14">
        <v>14</v>
      </c>
      <c r="F1440" s="14">
        <v>62</v>
      </c>
      <c r="G1440" s="14">
        <v>9</v>
      </c>
      <c r="H1440" s="14">
        <v>71</v>
      </c>
      <c r="I1440" s="14" t="b">
        <v>1</v>
      </c>
      <c r="J1440" s="6">
        <v>0.12676056338028199</v>
      </c>
      <c r="K1440">
        <f t="shared" si="110"/>
        <v>1.3862855357700719E-4</v>
      </c>
      <c r="L1440">
        <f t="shared" si="111"/>
        <v>1.1774062747285119E-2</v>
      </c>
      <c r="M1440">
        <f t="shared" si="112"/>
        <v>1.4924868271206525E-3</v>
      </c>
      <c r="N1440">
        <f t="shared" si="113"/>
        <v>1.1774062747285119E-2</v>
      </c>
      <c r="O1440">
        <f t="shared" si="114"/>
        <v>0.16483687846199166</v>
      </c>
      <c r="Q1440" s="7">
        <v>1414</v>
      </c>
      <c r="R1440" s="7">
        <v>1.6495985403096184E-3</v>
      </c>
      <c r="S1440" s="7">
        <v>6.4176786964916768E-4</v>
      </c>
      <c r="U1440" s="7">
        <v>30.977427131273281</v>
      </c>
      <c r="V1440" s="7">
        <v>7.0984138875554079E-4</v>
      </c>
    </row>
    <row r="1441" spans="1:22" x14ac:dyDescent="0.35">
      <c r="A1441" s="3">
        <v>2015</v>
      </c>
      <c r="B1441" s="13" t="s">
        <v>67</v>
      </c>
      <c r="C1441" s="13" t="s">
        <v>68</v>
      </c>
      <c r="D1441" s="13">
        <v>2003</v>
      </c>
      <c r="E1441" s="17">
        <v>12</v>
      </c>
      <c r="F1441" s="13">
        <v>62</v>
      </c>
      <c r="G1441" s="13">
        <v>9</v>
      </c>
      <c r="H1441" s="13">
        <v>71</v>
      </c>
      <c r="I1441" s="13" t="b">
        <v>1</v>
      </c>
      <c r="J1441" s="4">
        <v>0.12676056338028199</v>
      </c>
      <c r="K1441">
        <f t="shared" si="110"/>
        <v>1.3862855357700719E-4</v>
      </c>
      <c r="L1441">
        <f t="shared" si="111"/>
        <v>1.1774062747285119E-2</v>
      </c>
      <c r="M1441">
        <f t="shared" si="112"/>
        <v>1.4924868271206525E-3</v>
      </c>
      <c r="N1441">
        <f t="shared" si="113"/>
        <v>1.1774062747285119E-2</v>
      </c>
      <c r="O1441">
        <f t="shared" si="114"/>
        <v>0.14128875296742144</v>
      </c>
      <c r="Q1441" s="7">
        <v>1415</v>
      </c>
      <c r="R1441" s="7">
        <v>1.3800132490293081E-3</v>
      </c>
      <c r="S1441" s="7">
        <v>9.1135316092947802E-4</v>
      </c>
      <c r="U1441" s="7">
        <v>30.999342537804072</v>
      </c>
      <c r="V1441" s="7">
        <v>7.0984138875554079E-4</v>
      </c>
    </row>
    <row r="1442" spans="1:22" x14ac:dyDescent="0.35">
      <c r="A1442" s="5">
        <v>2016</v>
      </c>
      <c r="B1442" s="14" t="s">
        <v>106</v>
      </c>
      <c r="C1442" s="14" t="s">
        <v>107</v>
      </c>
      <c r="D1442" s="14">
        <v>2007</v>
      </c>
      <c r="E1442" s="14">
        <v>9</v>
      </c>
      <c r="F1442" s="14">
        <v>131</v>
      </c>
      <c r="G1442" s="14">
        <v>19</v>
      </c>
      <c r="H1442" s="14">
        <v>150</v>
      </c>
      <c r="I1442" s="14" t="b">
        <v>1</v>
      </c>
      <c r="J1442" s="6">
        <v>0.12666666666666701</v>
      </c>
      <c r="K1442">
        <f t="shared" si="110"/>
        <v>2.9287722586691657E-4</v>
      </c>
      <c r="L1442">
        <f t="shared" si="111"/>
        <v>1.7113656122141656E-2</v>
      </c>
      <c r="M1442">
        <f t="shared" si="112"/>
        <v>2.1677297754712824E-3</v>
      </c>
      <c r="N1442">
        <f t="shared" si="113"/>
        <v>1.7113656122141656E-2</v>
      </c>
      <c r="O1442">
        <f t="shared" si="114"/>
        <v>0.15402290509927491</v>
      </c>
      <c r="Q1442" s="7">
        <v>1416</v>
      </c>
      <c r="R1442" s="7">
        <v>1.4132713512458783E-3</v>
      </c>
      <c r="S1442" s="7">
        <v>9.3071797096095916E-4</v>
      </c>
      <c r="U1442" s="7">
        <v>31.021257944334863</v>
      </c>
      <c r="V1442" s="7">
        <v>7.1306900508923523E-4</v>
      </c>
    </row>
    <row r="1443" spans="1:22" x14ac:dyDescent="0.35">
      <c r="A1443" s="24">
        <v>2014</v>
      </c>
      <c r="B1443" s="17" t="s">
        <v>24</v>
      </c>
      <c r="C1443" s="17" t="s">
        <v>210</v>
      </c>
      <c r="D1443" s="17">
        <v>2006</v>
      </c>
      <c r="E1443" s="17">
        <v>8</v>
      </c>
      <c r="F1443" s="17">
        <v>69</v>
      </c>
      <c r="G1443" s="17">
        <v>10</v>
      </c>
      <c r="H1443" s="17">
        <v>79</v>
      </c>
      <c r="I1443" s="17" t="b">
        <v>1</v>
      </c>
      <c r="J1443" s="25">
        <v>0.126582278481013</v>
      </c>
      <c r="K1443">
        <f t="shared" si="110"/>
        <v>1.542486722899094E-4</v>
      </c>
      <c r="L1443">
        <f t="shared" si="111"/>
        <v>1.2419688896663611E-2</v>
      </c>
      <c r="M1443">
        <f t="shared" si="112"/>
        <v>1.5721125185650183E-3</v>
      </c>
      <c r="N1443">
        <f t="shared" si="113"/>
        <v>1.2419688896663611E-2</v>
      </c>
      <c r="O1443">
        <f t="shared" si="114"/>
        <v>9.9357511173308891E-2</v>
      </c>
      <c r="Q1443" s="7">
        <v>1417</v>
      </c>
      <c r="R1443" s="7">
        <v>3.069764877601782E-3</v>
      </c>
      <c r="S1443" s="7">
        <v>-7.2577555539494456E-4</v>
      </c>
      <c r="U1443" s="7">
        <v>31.043173350865654</v>
      </c>
      <c r="V1443" s="7">
        <v>7.1306900508923523E-4</v>
      </c>
    </row>
    <row r="1444" spans="1:22" x14ac:dyDescent="0.35">
      <c r="A1444" s="3">
        <v>2014</v>
      </c>
      <c r="B1444" s="13" t="s">
        <v>128</v>
      </c>
      <c r="C1444" s="13" t="s">
        <v>129</v>
      </c>
      <c r="D1444" s="13">
        <v>2002</v>
      </c>
      <c r="E1444" s="14">
        <v>12</v>
      </c>
      <c r="F1444" s="13">
        <v>69</v>
      </c>
      <c r="G1444" s="13">
        <v>10</v>
      </c>
      <c r="H1444" s="13">
        <v>79</v>
      </c>
      <c r="I1444" s="13" t="b">
        <v>1</v>
      </c>
      <c r="J1444" s="4">
        <v>0.126582278481013</v>
      </c>
      <c r="K1444">
        <f t="shared" si="110"/>
        <v>1.542486722899094E-4</v>
      </c>
      <c r="L1444">
        <f t="shared" si="111"/>
        <v>1.2419688896663611E-2</v>
      </c>
      <c r="M1444">
        <f t="shared" si="112"/>
        <v>1.5721125185650183E-3</v>
      </c>
      <c r="N1444">
        <f t="shared" si="113"/>
        <v>1.2419688896663611E-2</v>
      </c>
      <c r="O1444">
        <f t="shared" si="114"/>
        <v>0.14903626675996334</v>
      </c>
      <c r="Q1444" s="7">
        <v>1418</v>
      </c>
      <c r="R1444" s="7">
        <v>2.7875254922592645E-3</v>
      </c>
      <c r="S1444" s="7">
        <v>1.2543953338993918E-4</v>
      </c>
      <c r="U1444" s="7">
        <v>31.065088757396445</v>
      </c>
      <c r="V1444" s="7">
        <v>7.1368879573652721E-4</v>
      </c>
    </row>
    <row r="1445" spans="1:22" x14ac:dyDescent="0.35">
      <c r="A1445" s="3">
        <v>2015</v>
      </c>
      <c r="B1445" s="13" t="s">
        <v>24</v>
      </c>
      <c r="C1445" s="13" t="s">
        <v>29</v>
      </c>
      <c r="D1445" s="13">
        <v>2008</v>
      </c>
      <c r="E1445" s="17">
        <v>7</v>
      </c>
      <c r="F1445" s="13">
        <v>159</v>
      </c>
      <c r="G1445" s="13">
        <v>23</v>
      </c>
      <c r="H1445" s="13">
        <v>182</v>
      </c>
      <c r="I1445" s="13" t="b">
        <v>1</v>
      </c>
      <c r="J1445" s="4">
        <v>0.12637362637362601</v>
      </c>
      <c r="K1445">
        <f t="shared" si="110"/>
        <v>3.5535770071852546E-4</v>
      </c>
      <c r="L1445">
        <f t="shared" si="111"/>
        <v>1.8850933682937974E-2</v>
      </c>
      <c r="M1445">
        <f t="shared" si="112"/>
        <v>2.382260850041605E-3</v>
      </c>
      <c r="N1445">
        <f t="shared" si="113"/>
        <v>1.8850933682937974E-2</v>
      </c>
      <c r="O1445">
        <f t="shared" si="114"/>
        <v>0.13195653578056582</v>
      </c>
      <c r="Q1445" s="7">
        <v>1419</v>
      </c>
      <c r="R1445" s="7">
        <v>1.4855325085668977E-3</v>
      </c>
      <c r="S1445" s="7">
        <v>5.7424481442889955E-4</v>
      </c>
      <c r="U1445" s="7">
        <v>31.087004163927237</v>
      </c>
      <c r="V1445" s="7">
        <v>7.1563610848481235E-4</v>
      </c>
    </row>
    <row r="1446" spans="1:22" x14ac:dyDescent="0.35">
      <c r="A1446" s="5">
        <v>2015</v>
      </c>
      <c r="B1446" s="14" t="s">
        <v>30</v>
      </c>
      <c r="C1446" s="14" t="s">
        <v>47</v>
      </c>
      <c r="D1446" s="14">
        <v>2004</v>
      </c>
      <c r="E1446" s="14">
        <v>11</v>
      </c>
      <c r="F1446" s="14">
        <v>159</v>
      </c>
      <c r="G1446" s="14">
        <v>23</v>
      </c>
      <c r="H1446" s="14">
        <v>182</v>
      </c>
      <c r="I1446" s="14" t="b">
        <v>1</v>
      </c>
      <c r="J1446" s="6">
        <v>0.12637362637362601</v>
      </c>
      <c r="K1446">
        <f t="shared" si="110"/>
        <v>3.5535770071852546E-4</v>
      </c>
      <c r="L1446">
        <f t="shared" si="111"/>
        <v>1.8850933682937974E-2</v>
      </c>
      <c r="M1446">
        <f t="shared" si="112"/>
        <v>2.382260850041605E-3</v>
      </c>
      <c r="N1446">
        <f t="shared" si="113"/>
        <v>1.8850933682937974E-2</v>
      </c>
      <c r="O1446">
        <f t="shared" si="114"/>
        <v>0.2073602705123177</v>
      </c>
      <c r="Q1446" s="7">
        <v>1420</v>
      </c>
      <c r="R1446" s="7">
        <v>1.9387537727920019E-3</v>
      </c>
      <c r="S1446" s="7">
        <v>-1.4012954962111979E-4</v>
      </c>
      <c r="U1446" s="7">
        <v>31.108919570458028</v>
      </c>
      <c r="V1446" s="7">
        <v>7.1563610848481235E-4</v>
      </c>
    </row>
    <row r="1447" spans="1:22" x14ac:dyDescent="0.35">
      <c r="A1447" s="24">
        <v>2014</v>
      </c>
      <c r="B1447" s="17" t="s">
        <v>128</v>
      </c>
      <c r="C1447" s="17" t="s">
        <v>173</v>
      </c>
      <c r="D1447" s="17">
        <v>2003</v>
      </c>
      <c r="E1447" s="17">
        <v>11</v>
      </c>
      <c r="F1447" s="17">
        <v>83</v>
      </c>
      <c r="G1447" s="17">
        <v>12</v>
      </c>
      <c r="H1447" s="17">
        <v>95</v>
      </c>
      <c r="I1447" s="17" t="b">
        <v>1</v>
      </c>
      <c r="J1447" s="25">
        <v>0.12631578947368399</v>
      </c>
      <c r="K1447">
        <f t="shared" si="110"/>
        <v>1.8548890971571385E-4</v>
      </c>
      <c r="L1447">
        <f t="shared" si="111"/>
        <v>1.3619431328646356E-2</v>
      </c>
      <c r="M1447">
        <f t="shared" si="112"/>
        <v>1.7203492204605894E-3</v>
      </c>
      <c r="N1447">
        <f t="shared" si="113"/>
        <v>1.3619431328646356E-2</v>
      </c>
      <c r="O1447">
        <f t="shared" si="114"/>
        <v>0.14981374461510991</v>
      </c>
      <c r="Q1447" s="7">
        <v>1421</v>
      </c>
      <c r="R1447" s="7">
        <v>2.0133483014636612E-3</v>
      </c>
      <c r="S1447" s="7">
        <v>-1.4813345040737237E-4</v>
      </c>
      <c r="U1447" s="7">
        <v>31.130834976988819</v>
      </c>
      <c r="V1447" s="7">
        <v>7.1563610848481235E-4</v>
      </c>
    </row>
    <row r="1448" spans="1:22" x14ac:dyDescent="0.35">
      <c r="A1448" s="5">
        <v>2013</v>
      </c>
      <c r="B1448" s="14" t="s">
        <v>42</v>
      </c>
      <c r="C1448" s="14" t="s">
        <v>73</v>
      </c>
      <c r="D1448" s="14">
        <v>1998</v>
      </c>
      <c r="E1448" s="14">
        <v>15</v>
      </c>
      <c r="F1448" s="14">
        <v>180</v>
      </c>
      <c r="G1448" s="14">
        <v>26</v>
      </c>
      <c r="H1448" s="14">
        <v>206</v>
      </c>
      <c r="I1448" s="14" t="b">
        <v>1</v>
      </c>
      <c r="J1448" s="6">
        <v>0.12621359223301001</v>
      </c>
      <c r="K1448">
        <f t="shared" si="110"/>
        <v>4.0221805685723212E-4</v>
      </c>
      <c r="L1448">
        <f t="shared" si="111"/>
        <v>2.0055374762323244E-2</v>
      </c>
      <c r="M1448">
        <f t="shared" si="112"/>
        <v>2.5312608923320659E-3</v>
      </c>
      <c r="N1448">
        <f t="shared" si="113"/>
        <v>2.0055374762323244E-2</v>
      </c>
      <c r="O1448">
        <f t="shared" si="114"/>
        <v>0.30083062143484868</v>
      </c>
      <c r="Q1448" s="7">
        <v>1422</v>
      </c>
      <c r="R1448" s="7">
        <v>1.2675332896664106E-3</v>
      </c>
      <c r="S1448" s="7">
        <v>5.137277988534754E-5</v>
      </c>
      <c r="U1448" s="7">
        <v>31.15275038351961</v>
      </c>
      <c r="V1448" s="7">
        <v>7.1563610848481235E-4</v>
      </c>
    </row>
    <row r="1449" spans="1:22" x14ac:dyDescent="0.35">
      <c r="A1449" s="24">
        <v>2014</v>
      </c>
      <c r="B1449" s="17" t="s">
        <v>52</v>
      </c>
      <c r="C1449" s="17" t="s">
        <v>74</v>
      </c>
      <c r="D1449" s="17">
        <v>2003</v>
      </c>
      <c r="E1449" s="17">
        <v>11</v>
      </c>
      <c r="F1449" s="17">
        <v>187</v>
      </c>
      <c r="G1449" s="17">
        <v>27</v>
      </c>
      <c r="H1449" s="17">
        <v>214</v>
      </c>
      <c r="I1449" s="17" t="b">
        <v>1</v>
      </c>
      <c r="J1449" s="25">
        <v>0.12616822429906499</v>
      </c>
      <c r="K1449">
        <f t="shared" si="110"/>
        <v>4.1783817557013435E-4</v>
      </c>
      <c r="L1449">
        <f t="shared" si="111"/>
        <v>2.044109037136068E-2</v>
      </c>
      <c r="M1449">
        <f t="shared" si="112"/>
        <v>2.5790160748912919E-3</v>
      </c>
      <c r="N1449">
        <f t="shared" si="113"/>
        <v>2.044109037136068E-2</v>
      </c>
      <c r="O1449">
        <f t="shared" si="114"/>
        <v>0.22485199408496748</v>
      </c>
      <c r="Q1449" s="7">
        <v>1423</v>
      </c>
      <c r="R1449" s="7">
        <v>4.8693855372160114E-4</v>
      </c>
      <c r="S1449" s="7">
        <v>8.3196751583015699E-4</v>
      </c>
      <c r="U1449" s="7">
        <v>31.174665790050401</v>
      </c>
      <c r="V1449" s="7">
        <v>7.1563610848481235E-4</v>
      </c>
    </row>
    <row r="1450" spans="1:22" x14ac:dyDescent="0.35">
      <c r="A1450" s="5">
        <v>2014</v>
      </c>
      <c r="B1450" s="14" t="s">
        <v>58</v>
      </c>
      <c r="C1450" s="14" t="s">
        <v>142</v>
      </c>
      <c r="D1450" s="14">
        <v>2005</v>
      </c>
      <c r="E1450" s="14">
        <v>9</v>
      </c>
      <c r="F1450" s="14">
        <v>97</v>
      </c>
      <c r="G1450" s="14">
        <v>14</v>
      </c>
      <c r="H1450" s="14">
        <v>111</v>
      </c>
      <c r="I1450" s="14" t="b">
        <v>1</v>
      </c>
      <c r="J1450" s="6">
        <v>0.126126126126126</v>
      </c>
      <c r="K1450">
        <f t="shared" si="110"/>
        <v>2.1672914714151827E-4</v>
      </c>
      <c r="L1450">
        <f t="shared" si="111"/>
        <v>1.4721723647097791E-2</v>
      </c>
      <c r="M1450">
        <f t="shared" si="112"/>
        <v>1.8567939735078278E-3</v>
      </c>
      <c r="N1450">
        <f t="shared" si="113"/>
        <v>1.4721723647097791E-2</v>
      </c>
      <c r="O1450">
        <f t="shared" si="114"/>
        <v>0.13249551282388011</v>
      </c>
      <c r="Q1450" s="7">
        <v>1424</v>
      </c>
      <c r="R1450" s="7">
        <v>1.4236522368553726E-3</v>
      </c>
      <c r="S1450" s="7">
        <v>-1.047461673036145E-4</v>
      </c>
      <c r="U1450" s="7">
        <v>31.196581196581192</v>
      </c>
      <c r="V1450" s="7">
        <v>7.1563610848481235E-4</v>
      </c>
    </row>
    <row r="1451" spans="1:22" x14ac:dyDescent="0.35">
      <c r="A1451" s="24">
        <v>2013</v>
      </c>
      <c r="B1451" s="17" t="s">
        <v>52</v>
      </c>
      <c r="C1451" s="17" t="s">
        <v>168</v>
      </c>
      <c r="D1451" s="17">
        <v>1998</v>
      </c>
      <c r="E1451" s="17">
        <v>15</v>
      </c>
      <c r="F1451" s="17">
        <v>104</v>
      </c>
      <c r="G1451" s="17">
        <v>15</v>
      </c>
      <c r="H1451" s="17">
        <v>119</v>
      </c>
      <c r="I1451" s="17" t="b">
        <v>1</v>
      </c>
      <c r="J1451" s="25">
        <v>0.126050420168067</v>
      </c>
      <c r="K1451">
        <f t="shared" si="110"/>
        <v>2.323492658544205E-4</v>
      </c>
      <c r="L1451">
        <f t="shared" si="111"/>
        <v>1.5243007113244438E-2</v>
      </c>
      <c r="M1451">
        <f t="shared" si="112"/>
        <v>1.9213874512492954E-3</v>
      </c>
      <c r="N1451">
        <f t="shared" si="113"/>
        <v>1.5243007113244438E-2</v>
      </c>
      <c r="O1451">
        <f t="shared" si="114"/>
        <v>0.22864510669866656</v>
      </c>
      <c r="Q1451" s="7">
        <v>1425</v>
      </c>
      <c r="R1451" s="7">
        <v>1.1114143424774485E-3</v>
      </c>
      <c r="S1451" s="7">
        <v>2.0749172707430958E-4</v>
      </c>
      <c r="U1451" s="7">
        <v>31.218496603111983</v>
      </c>
      <c r="V1451" s="7">
        <v>7.1563610848481235E-4</v>
      </c>
    </row>
    <row r="1452" spans="1:22" x14ac:dyDescent="0.35">
      <c r="A1452" s="5">
        <v>2015</v>
      </c>
      <c r="B1452" s="14" t="s">
        <v>98</v>
      </c>
      <c r="C1452" s="14" t="s">
        <v>99</v>
      </c>
      <c r="D1452" s="14">
        <v>2005</v>
      </c>
      <c r="E1452" s="14">
        <v>10</v>
      </c>
      <c r="F1452" s="14">
        <v>104</v>
      </c>
      <c r="G1452" s="14">
        <v>15</v>
      </c>
      <c r="H1452" s="14">
        <v>119</v>
      </c>
      <c r="I1452" s="14" t="b">
        <v>1</v>
      </c>
      <c r="J1452" s="6">
        <v>0.126050420168067</v>
      </c>
      <c r="K1452">
        <f t="shared" si="110"/>
        <v>2.323492658544205E-4</v>
      </c>
      <c r="L1452">
        <f t="shared" si="111"/>
        <v>1.5243007113244438E-2</v>
      </c>
      <c r="M1452">
        <f t="shared" si="112"/>
        <v>1.9213874512492954E-3</v>
      </c>
      <c r="N1452">
        <f t="shared" si="113"/>
        <v>1.5243007113244438E-2</v>
      </c>
      <c r="O1452">
        <f t="shared" si="114"/>
        <v>0.15243007113244439</v>
      </c>
      <c r="Q1452" s="7">
        <v>1426</v>
      </c>
      <c r="R1452" s="7">
        <v>3.3081960653263953E-4</v>
      </c>
      <c r="S1452" s="7">
        <v>9.880864630191187E-4</v>
      </c>
      <c r="U1452" s="7">
        <v>31.240412009642775</v>
      </c>
      <c r="V1452" s="7">
        <v>7.1681217519191311E-4</v>
      </c>
    </row>
    <row r="1453" spans="1:22" x14ac:dyDescent="0.35">
      <c r="A1453" s="24">
        <v>2015</v>
      </c>
      <c r="B1453" s="17" t="s">
        <v>58</v>
      </c>
      <c r="C1453" s="17" t="s">
        <v>63</v>
      </c>
      <c r="D1453" s="17">
        <v>2007</v>
      </c>
      <c r="E1453" s="17">
        <v>8</v>
      </c>
      <c r="F1453" s="17">
        <v>118</v>
      </c>
      <c r="G1453" s="17">
        <v>17</v>
      </c>
      <c r="H1453" s="17">
        <v>135</v>
      </c>
      <c r="I1453" s="17" t="b">
        <v>1</v>
      </c>
      <c r="J1453" s="25">
        <v>0.125925925925926</v>
      </c>
      <c r="K1453">
        <f t="shared" si="110"/>
        <v>2.6358950328022495E-4</v>
      </c>
      <c r="L1453">
        <f t="shared" si="111"/>
        <v>1.6235439731655713E-2</v>
      </c>
      <c r="M1453">
        <f t="shared" si="112"/>
        <v>2.0444627810233132E-3</v>
      </c>
      <c r="N1453">
        <f t="shared" si="113"/>
        <v>1.6235439731655713E-2</v>
      </c>
      <c r="O1453">
        <f t="shared" si="114"/>
        <v>0.1298835178532457</v>
      </c>
      <c r="Q1453" s="7">
        <v>1427</v>
      </c>
      <c r="R1453" s="7">
        <v>1.6279297349054908E-3</v>
      </c>
      <c r="S1453" s="7">
        <v>3.0158201241662556E-4</v>
      </c>
      <c r="U1453" s="7">
        <v>31.262327416173566</v>
      </c>
      <c r="V1453" s="7">
        <v>7.18917354982169E-4</v>
      </c>
    </row>
    <row r="1454" spans="1:22" x14ac:dyDescent="0.35">
      <c r="A1454" s="3">
        <v>2017</v>
      </c>
      <c r="B1454" s="13" t="s">
        <v>42</v>
      </c>
      <c r="C1454" s="13" t="s">
        <v>43</v>
      </c>
      <c r="D1454" s="13">
        <v>2002</v>
      </c>
      <c r="E1454" s="14">
        <v>15</v>
      </c>
      <c r="F1454" s="13">
        <v>231</v>
      </c>
      <c r="G1454" s="13">
        <v>33</v>
      </c>
      <c r="H1454" s="13">
        <v>264</v>
      </c>
      <c r="I1454" s="13" t="b">
        <v>1</v>
      </c>
      <c r="J1454" s="4">
        <v>0.125</v>
      </c>
      <c r="K1454">
        <f t="shared" si="110"/>
        <v>5.1546391752577321E-4</v>
      </c>
      <c r="L1454">
        <f t="shared" si="111"/>
        <v>2.2703830459324989E-2</v>
      </c>
      <c r="M1454">
        <f t="shared" si="112"/>
        <v>2.8379788074156236E-3</v>
      </c>
      <c r="N1454">
        <f t="shared" si="113"/>
        <v>2.2703830459324989E-2</v>
      </c>
      <c r="O1454">
        <f t="shared" si="114"/>
        <v>0.34055745688987482</v>
      </c>
      <c r="Q1454" s="7">
        <v>1428</v>
      </c>
      <c r="R1454" s="7">
        <v>2.3139493405492104E-3</v>
      </c>
      <c r="S1454" s="7">
        <v>-3.8443759322709403E-4</v>
      </c>
      <c r="U1454" s="7">
        <v>31.284242822704357</v>
      </c>
      <c r="V1454" s="7">
        <v>7.2061491898666916E-4</v>
      </c>
    </row>
    <row r="1455" spans="1:22" x14ac:dyDescent="0.35">
      <c r="A1455" s="3">
        <v>2017</v>
      </c>
      <c r="B1455" s="13" t="s">
        <v>24</v>
      </c>
      <c r="C1455" s="13" t="s">
        <v>41</v>
      </c>
      <c r="D1455" s="13">
        <v>2005</v>
      </c>
      <c r="E1455" s="17">
        <v>12</v>
      </c>
      <c r="F1455" s="13">
        <v>217</v>
      </c>
      <c r="G1455" s="13">
        <v>31</v>
      </c>
      <c r="H1455" s="13">
        <v>248</v>
      </c>
      <c r="I1455" s="13" t="b">
        <v>1</v>
      </c>
      <c r="J1455" s="4">
        <v>0.125</v>
      </c>
      <c r="K1455">
        <f t="shared" si="110"/>
        <v>4.8422368009996873E-4</v>
      </c>
      <c r="L1455">
        <f t="shared" si="111"/>
        <v>2.200508305142175E-2</v>
      </c>
      <c r="M1455">
        <f t="shared" si="112"/>
        <v>2.7506353814277188E-3</v>
      </c>
      <c r="N1455">
        <f t="shared" si="113"/>
        <v>2.200508305142175E-2</v>
      </c>
      <c r="O1455">
        <f t="shared" si="114"/>
        <v>0.26406099661706101</v>
      </c>
      <c r="Q1455" s="7">
        <v>1429</v>
      </c>
      <c r="R1455" s="7">
        <v>6.8823814347113035E-4</v>
      </c>
      <c r="S1455" s="7">
        <v>7.201322403932543E-4</v>
      </c>
      <c r="U1455" s="7">
        <v>31.306158229235148</v>
      </c>
      <c r="V1455" s="7">
        <v>7.2061491898666916E-4</v>
      </c>
    </row>
    <row r="1456" spans="1:22" x14ac:dyDescent="0.35">
      <c r="A1456" s="3">
        <v>2013</v>
      </c>
      <c r="B1456" s="13" t="s">
        <v>79</v>
      </c>
      <c r="C1456" s="13" t="s">
        <v>80</v>
      </c>
      <c r="D1456" s="13">
        <v>2006</v>
      </c>
      <c r="E1456" s="14">
        <v>7</v>
      </c>
      <c r="F1456" s="13">
        <v>182</v>
      </c>
      <c r="G1456" s="13">
        <v>26</v>
      </c>
      <c r="H1456" s="13">
        <v>208</v>
      </c>
      <c r="I1456" s="13" t="b">
        <v>1</v>
      </c>
      <c r="J1456" s="4">
        <v>0.125</v>
      </c>
      <c r="K1456">
        <f t="shared" si="110"/>
        <v>4.0612308653545766E-4</v>
      </c>
      <c r="L1456">
        <f t="shared" si="111"/>
        <v>2.0152495789243021E-2</v>
      </c>
      <c r="M1456">
        <f t="shared" si="112"/>
        <v>2.5190619736553776E-3</v>
      </c>
      <c r="N1456">
        <f t="shared" si="113"/>
        <v>2.0152495789243021E-2</v>
      </c>
      <c r="O1456">
        <f t="shared" si="114"/>
        <v>0.14106747052470114</v>
      </c>
      <c r="Q1456" s="7">
        <v>1430</v>
      </c>
      <c r="R1456" s="7">
        <v>1.3565890403775785E-3</v>
      </c>
      <c r="S1456" s="7">
        <v>5.1781343486806148E-5</v>
      </c>
      <c r="U1456" s="7">
        <v>31.328073635765939</v>
      </c>
      <c r="V1456" s="7">
        <v>7.2061491898666916E-4</v>
      </c>
    </row>
    <row r="1457" spans="1:22" x14ac:dyDescent="0.35">
      <c r="A1457" s="24">
        <v>2017</v>
      </c>
      <c r="B1457" s="17" t="s">
        <v>30</v>
      </c>
      <c r="C1457" s="17" t="s">
        <v>36</v>
      </c>
      <c r="D1457" s="17">
        <v>2003</v>
      </c>
      <c r="E1457" s="17">
        <v>14</v>
      </c>
      <c r="F1457" s="17">
        <v>147</v>
      </c>
      <c r="G1457" s="17">
        <v>21</v>
      </c>
      <c r="H1457" s="17">
        <v>168</v>
      </c>
      <c r="I1457" s="17" t="b">
        <v>1</v>
      </c>
      <c r="J1457" s="25">
        <v>0.125</v>
      </c>
      <c r="K1457">
        <f t="shared" si="110"/>
        <v>3.2802249297094659E-4</v>
      </c>
      <c r="L1457">
        <f t="shared" si="111"/>
        <v>1.8111391248905939E-2</v>
      </c>
      <c r="M1457">
        <f t="shared" si="112"/>
        <v>2.2639239061132423E-3</v>
      </c>
      <c r="N1457">
        <f t="shared" si="113"/>
        <v>1.8111391248905939E-2</v>
      </c>
      <c r="O1457">
        <f t="shared" si="114"/>
        <v>0.25355947748468316</v>
      </c>
      <c r="Q1457" s="7">
        <v>1431</v>
      </c>
      <c r="R1457" s="7">
        <v>1.0224135919243548E-3</v>
      </c>
      <c r="S1457" s="7">
        <v>3.8595679194002985E-4</v>
      </c>
      <c r="U1457" s="7">
        <v>31.34998904229673</v>
      </c>
      <c r="V1457" s="7">
        <v>7.2061491898666916E-4</v>
      </c>
    </row>
    <row r="1458" spans="1:22" x14ac:dyDescent="0.35">
      <c r="A1458" s="5">
        <v>2013</v>
      </c>
      <c r="B1458" s="14" t="s">
        <v>24</v>
      </c>
      <c r="C1458" s="14" t="s">
        <v>29</v>
      </c>
      <c r="D1458" s="14">
        <v>2007</v>
      </c>
      <c r="E1458" s="14">
        <v>6</v>
      </c>
      <c r="F1458" s="14">
        <v>133</v>
      </c>
      <c r="G1458" s="14">
        <v>19</v>
      </c>
      <c r="H1458" s="14">
        <v>152</v>
      </c>
      <c r="I1458" s="14" t="b">
        <v>1</v>
      </c>
      <c r="J1458" s="6">
        <v>0.125</v>
      </c>
      <c r="K1458">
        <f t="shared" si="110"/>
        <v>2.9678225554514217E-4</v>
      </c>
      <c r="L1458">
        <f t="shared" si="111"/>
        <v>1.7227369373910287E-2</v>
      </c>
      <c r="M1458">
        <f t="shared" si="112"/>
        <v>2.1534211717387859E-3</v>
      </c>
      <c r="N1458">
        <f t="shared" si="113"/>
        <v>1.7227369373910287E-2</v>
      </c>
      <c r="O1458">
        <f t="shared" si="114"/>
        <v>0.10336421624346173</v>
      </c>
      <c r="Q1458" s="7">
        <v>1432</v>
      </c>
      <c r="R1458" s="7">
        <v>1.3565890403775785E-3</v>
      </c>
      <c r="S1458" s="7">
        <v>5.1781343486806148E-5</v>
      </c>
      <c r="U1458" s="7">
        <v>31.371904448827522</v>
      </c>
      <c r="V1458" s="7">
        <v>7.2061491898666916E-4</v>
      </c>
    </row>
    <row r="1459" spans="1:22" x14ac:dyDescent="0.35">
      <c r="A1459" s="24">
        <v>2013</v>
      </c>
      <c r="B1459" s="17" t="s">
        <v>52</v>
      </c>
      <c r="C1459" s="17" t="s">
        <v>165</v>
      </c>
      <c r="D1459" s="17">
        <v>2000</v>
      </c>
      <c r="E1459" s="17">
        <v>13</v>
      </c>
      <c r="F1459" s="17">
        <v>84</v>
      </c>
      <c r="G1459" s="17">
        <v>12</v>
      </c>
      <c r="H1459" s="17">
        <v>96</v>
      </c>
      <c r="I1459" s="17" t="b">
        <v>1</v>
      </c>
      <c r="J1459" s="25">
        <v>0.125</v>
      </c>
      <c r="K1459">
        <f t="shared" si="110"/>
        <v>1.8744142455482662E-4</v>
      </c>
      <c r="L1459">
        <f t="shared" si="111"/>
        <v>1.3690924897713326E-2</v>
      </c>
      <c r="M1459">
        <f t="shared" si="112"/>
        <v>1.7113656122141657E-3</v>
      </c>
      <c r="N1459">
        <f t="shared" si="113"/>
        <v>1.3690924897713326E-2</v>
      </c>
      <c r="O1459">
        <f t="shared" si="114"/>
        <v>0.17798202367027324</v>
      </c>
      <c r="Q1459" s="7">
        <v>1433</v>
      </c>
      <c r="R1459" s="7">
        <v>1.6907644888308026E-3</v>
      </c>
      <c r="S1459" s="7">
        <v>-2.8239410496641798E-4</v>
      </c>
      <c r="U1459" s="7">
        <v>31.393819855358313</v>
      </c>
      <c r="V1459" s="7">
        <v>7.2157509918469866E-4</v>
      </c>
    </row>
    <row r="1460" spans="1:22" x14ac:dyDescent="0.35">
      <c r="A1460" s="5">
        <v>2015</v>
      </c>
      <c r="B1460" s="14" t="s">
        <v>26</v>
      </c>
      <c r="C1460" s="14" t="s">
        <v>78</v>
      </c>
      <c r="D1460" s="14">
        <v>2001</v>
      </c>
      <c r="E1460" s="14">
        <v>14</v>
      </c>
      <c r="F1460" s="14">
        <v>84</v>
      </c>
      <c r="G1460" s="14">
        <v>12</v>
      </c>
      <c r="H1460" s="14">
        <v>96</v>
      </c>
      <c r="I1460" s="14" t="b">
        <v>1</v>
      </c>
      <c r="J1460" s="6">
        <v>0.125</v>
      </c>
      <c r="K1460">
        <f t="shared" si="110"/>
        <v>1.8744142455482662E-4</v>
      </c>
      <c r="L1460">
        <f t="shared" si="111"/>
        <v>1.3690924897713326E-2</v>
      </c>
      <c r="M1460">
        <f t="shared" si="112"/>
        <v>1.7113656122141657E-3</v>
      </c>
      <c r="N1460">
        <f t="shared" si="113"/>
        <v>1.3690924897713326E-2</v>
      </c>
      <c r="O1460">
        <f t="shared" si="114"/>
        <v>0.19167294856798656</v>
      </c>
      <c r="Q1460" s="7">
        <v>1434</v>
      </c>
      <c r="R1460" s="7">
        <v>1.9784743700652602E-3</v>
      </c>
      <c r="S1460" s="7">
        <v>7.3602823835665788E-5</v>
      </c>
      <c r="U1460" s="7">
        <v>31.415735261889104</v>
      </c>
      <c r="V1460" s="7">
        <v>7.2157509918469866E-4</v>
      </c>
    </row>
    <row r="1461" spans="1:22" x14ac:dyDescent="0.35">
      <c r="A1461" s="3">
        <v>2015</v>
      </c>
      <c r="B1461" s="13" t="s">
        <v>128</v>
      </c>
      <c r="C1461" s="13" t="s">
        <v>129</v>
      </c>
      <c r="D1461" s="13">
        <v>2003</v>
      </c>
      <c r="E1461" s="17">
        <v>12</v>
      </c>
      <c r="F1461" s="13">
        <v>84</v>
      </c>
      <c r="G1461" s="13">
        <v>12</v>
      </c>
      <c r="H1461" s="13">
        <v>96</v>
      </c>
      <c r="I1461" s="13" t="b">
        <v>1</v>
      </c>
      <c r="J1461" s="4">
        <v>0.125</v>
      </c>
      <c r="K1461">
        <f t="shared" si="110"/>
        <v>1.8744142455482662E-4</v>
      </c>
      <c r="L1461">
        <f t="shared" si="111"/>
        <v>1.3690924897713326E-2</v>
      </c>
      <c r="M1461">
        <f t="shared" si="112"/>
        <v>1.7113656122141657E-3</v>
      </c>
      <c r="N1461">
        <f t="shared" si="113"/>
        <v>1.3690924897713326E-2</v>
      </c>
      <c r="O1461">
        <f t="shared" si="114"/>
        <v>0.1642910987725599</v>
      </c>
      <c r="Q1461" s="7">
        <v>1435</v>
      </c>
      <c r="R1461" s="7">
        <v>3.1468633072541971E-3</v>
      </c>
      <c r="S1461" s="7">
        <v>1.1650264492090064E-4</v>
      </c>
      <c r="U1461" s="7">
        <v>31.437650668419895</v>
      </c>
      <c r="V1461" s="7">
        <v>7.2157509918469866E-4</v>
      </c>
    </row>
    <row r="1462" spans="1:22" x14ac:dyDescent="0.35">
      <c r="A1462" s="5">
        <v>2014</v>
      </c>
      <c r="B1462" s="14" t="s">
        <v>37</v>
      </c>
      <c r="C1462" s="14" t="s">
        <v>157</v>
      </c>
      <c r="D1462" s="14">
        <v>2002</v>
      </c>
      <c r="E1462" s="14">
        <v>12</v>
      </c>
      <c r="F1462" s="14">
        <v>77</v>
      </c>
      <c r="G1462" s="14">
        <v>11</v>
      </c>
      <c r="H1462" s="14">
        <v>88</v>
      </c>
      <c r="I1462" s="14" t="b">
        <v>1</v>
      </c>
      <c r="J1462" s="6">
        <v>0.125</v>
      </c>
      <c r="K1462">
        <f t="shared" si="110"/>
        <v>1.7182130584192441E-4</v>
      </c>
      <c r="L1462">
        <f t="shared" si="111"/>
        <v>1.3108062627326908E-2</v>
      </c>
      <c r="M1462">
        <f t="shared" si="112"/>
        <v>1.6385078284158635E-3</v>
      </c>
      <c r="N1462">
        <f t="shared" si="113"/>
        <v>1.3108062627326908E-2</v>
      </c>
      <c r="O1462">
        <f t="shared" si="114"/>
        <v>0.15729675152792288</v>
      </c>
      <c r="Q1462" s="7">
        <v>1436</v>
      </c>
      <c r="R1462" s="7">
        <v>2.2875297045005056E-3</v>
      </c>
      <c r="S1462" s="7">
        <v>-1.7683459192329018E-4</v>
      </c>
      <c r="U1462" s="7">
        <v>31.459566074950686</v>
      </c>
      <c r="V1462" s="7">
        <v>7.2157509918469866E-4</v>
      </c>
    </row>
    <row r="1463" spans="1:22" x14ac:dyDescent="0.35">
      <c r="A1463" s="24">
        <v>2015</v>
      </c>
      <c r="B1463" s="17" t="s">
        <v>128</v>
      </c>
      <c r="C1463" s="17" t="s">
        <v>129</v>
      </c>
      <c r="D1463" s="17">
        <v>2006</v>
      </c>
      <c r="E1463" s="17">
        <v>9</v>
      </c>
      <c r="F1463" s="17">
        <v>77</v>
      </c>
      <c r="G1463" s="17">
        <v>11</v>
      </c>
      <c r="H1463" s="17">
        <v>88</v>
      </c>
      <c r="I1463" s="17" t="b">
        <v>1</v>
      </c>
      <c r="J1463" s="25">
        <v>0.125</v>
      </c>
      <c r="K1463">
        <f t="shared" si="110"/>
        <v>1.7182130584192441E-4</v>
      </c>
      <c r="L1463">
        <f t="shared" si="111"/>
        <v>1.3108062627326908E-2</v>
      </c>
      <c r="M1463">
        <f t="shared" si="112"/>
        <v>1.6385078284158635E-3</v>
      </c>
      <c r="N1463">
        <f t="shared" si="113"/>
        <v>1.3108062627326908E-2</v>
      </c>
      <c r="O1463">
        <f t="shared" si="114"/>
        <v>0.11797256364594216</v>
      </c>
      <c r="Q1463" s="7">
        <v>1437</v>
      </c>
      <c r="R1463" s="7">
        <v>1.0853892452221622E-3</v>
      </c>
      <c r="S1463" s="7">
        <v>4.0709758189849026E-4</v>
      </c>
      <c r="U1463" s="7">
        <v>31.481481481481477</v>
      </c>
      <c r="V1463" s="7">
        <v>7.2157509918469866E-4</v>
      </c>
    </row>
    <row r="1464" spans="1:22" x14ac:dyDescent="0.35">
      <c r="A1464" s="5">
        <v>2013</v>
      </c>
      <c r="B1464" s="14" t="s">
        <v>52</v>
      </c>
      <c r="C1464" s="14" t="s">
        <v>90</v>
      </c>
      <c r="D1464" s="14">
        <v>2003</v>
      </c>
      <c r="E1464" s="14">
        <v>10</v>
      </c>
      <c r="F1464" s="14">
        <v>70</v>
      </c>
      <c r="G1464" s="14">
        <v>10</v>
      </c>
      <c r="H1464" s="14">
        <v>80</v>
      </c>
      <c r="I1464" s="14" t="b">
        <v>1</v>
      </c>
      <c r="J1464" s="6">
        <v>0.125</v>
      </c>
      <c r="K1464">
        <f t="shared" si="110"/>
        <v>1.5620118712902218E-4</v>
      </c>
      <c r="L1464">
        <f t="shared" si="111"/>
        <v>1.2498047332644495E-2</v>
      </c>
      <c r="M1464">
        <f t="shared" si="112"/>
        <v>1.5622559165805619E-3</v>
      </c>
      <c r="N1464">
        <f t="shared" si="113"/>
        <v>1.2498047332644495E-2</v>
      </c>
      <c r="O1464">
        <f t="shared" si="114"/>
        <v>0.12498047332644495</v>
      </c>
      <c r="Q1464" s="7">
        <v>1438</v>
      </c>
      <c r="R1464" s="7">
        <v>1.7949072732165682E-3</v>
      </c>
      <c r="S1464" s="7">
        <v>-3.0242044609591571E-4</v>
      </c>
      <c r="U1464" s="7">
        <v>31.503396888012269</v>
      </c>
      <c r="V1464" s="7">
        <v>7.2157509918469866E-4</v>
      </c>
    </row>
    <row r="1465" spans="1:22" x14ac:dyDescent="0.35">
      <c r="A1465" s="3">
        <v>2014</v>
      </c>
      <c r="B1465" s="13" t="s">
        <v>30</v>
      </c>
      <c r="C1465" s="13" t="s">
        <v>225</v>
      </c>
      <c r="D1465" s="13">
        <v>2003</v>
      </c>
      <c r="E1465" s="17">
        <v>11</v>
      </c>
      <c r="F1465" s="13">
        <v>70</v>
      </c>
      <c r="G1465" s="13">
        <v>10</v>
      </c>
      <c r="H1465" s="13">
        <v>80</v>
      </c>
      <c r="I1465" s="13" t="b">
        <v>1</v>
      </c>
      <c r="J1465" s="4">
        <v>0.125</v>
      </c>
      <c r="K1465">
        <f t="shared" si="110"/>
        <v>1.5620118712902218E-4</v>
      </c>
      <c r="L1465">
        <f t="shared" si="111"/>
        <v>1.2498047332644495E-2</v>
      </c>
      <c r="M1465">
        <f t="shared" si="112"/>
        <v>1.5622559165805619E-3</v>
      </c>
      <c r="N1465">
        <f t="shared" si="113"/>
        <v>1.2498047332644495E-2</v>
      </c>
      <c r="O1465">
        <f t="shared" si="114"/>
        <v>0.13747852065908944</v>
      </c>
      <c r="Q1465" s="7">
        <v>1439</v>
      </c>
      <c r="R1465" s="7">
        <v>1.4401482592193654E-3</v>
      </c>
      <c r="S1465" s="7">
        <v>5.2338567901287058E-5</v>
      </c>
      <c r="U1465" s="7">
        <v>31.52531229454306</v>
      </c>
      <c r="V1465" s="7">
        <v>7.2157509918469866E-4</v>
      </c>
    </row>
    <row r="1466" spans="1:22" x14ac:dyDescent="0.35">
      <c r="A1466" s="3">
        <v>2015</v>
      </c>
      <c r="B1466" s="13" t="s">
        <v>186</v>
      </c>
      <c r="C1466" s="13" t="s">
        <v>195</v>
      </c>
      <c r="D1466" s="13">
        <v>2003</v>
      </c>
      <c r="E1466" s="14">
        <v>12</v>
      </c>
      <c r="F1466" s="13">
        <v>70</v>
      </c>
      <c r="G1466" s="13">
        <v>10</v>
      </c>
      <c r="H1466" s="13">
        <v>80</v>
      </c>
      <c r="I1466" s="13" t="b">
        <v>1</v>
      </c>
      <c r="J1466" s="4">
        <v>0.125</v>
      </c>
      <c r="K1466">
        <f t="shared" si="110"/>
        <v>1.5620118712902218E-4</v>
      </c>
      <c r="L1466">
        <f t="shared" si="111"/>
        <v>1.2498047332644495E-2</v>
      </c>
      <c r="M1466">
        <f t="shared" si="112"/>
        <v>1.5622559165805619E-3</v>
      </c>
      <c r="N1466">
        <f t="shared" si="113"/>
        <v>1.2498047332644495E-2</v>
      </c>
      <c r="O1466">
        <f t="shared" si="114"/>
        <v>0.14997656799173395</v>
      </c>
      <c r="Q1466" s="7">
        <v>1440</v>
      </c>
      <c r="R1466" s="7">
        <v>1.3197964669499471E-3</v>
      </c>
      <c r="S1466" s="7">
        <v>8.4793330852133537E-4</v>
      </c>
      <c r="U1466" s="7">
        <v>31.547227701073851</v>
      </c>
      <c r="V1466" s="7">
        <v>7.2157509918469866E-4</v>
      </c>
    </row>
    <row r="1467" spans="1:22" x14ac:dyDescent="0.35">
      <c r="A1467" s="24">
        <v>2015</v>
      </c>
      <c r="B1467" s="17" t="s">
        <v>186</v>
      </c>
      <c r="C1467" s="17" t="s">
        <v>187</v>
      </c>
      <c r="D1467" s="17">
        <v>2003</v>
      </c>
      <c r="E1467" s="17">
        <v>12</v>
      </c>
      <c r="F1467" s="17">
        <v>70</v>
      </c>
      <c r="G1467" s="17">
        <v>10</v>
      </c>
      <c r="H1467" s="17">
        <v>80</v>
      </c>
      <c r="I1467" s="17" t="b">
        <v>1</v>
      </c>
      <c r="J1467" s="25">
        <v>0.125</v>
      </c>
      <c r="K1467">
        <f t="shared" si="110"/>
        <v>1.5620118712902218E-4</v>
      </c>
      <c r="L1467">
        <f t="shared" si="111"/>
        <v>1.2498047332644495E-2</v>
      </c>
      <c r="M1467">
        <f t="shared" si="112"/>
        <v>1.5622559165805619E-3</v>
      </c>
      <c r="N1467">
        <f t="shared" si="113"/>
        <v>1.2498047332644495E-2</v>
      </c>
      <c r="O1467">
        <f t="shared" si="114"/>
        <v>0.14997656799173395</v>
      </c>
      <c r="Q1467" s="7">
        <v>1441</v>
      </c>
      <c r="R1467" s="7">
        <v>7.7069405566092622E-4</v>
      </c>
      <c r="S1467" s="7">
        <v>8.0141846290409204E-4</v>
      </c>
      <c r="U1467" s="7">
        <v>31.569143107604642</v>
      </c>
      <c r="V1467" s="7">
        <v>7.2305222478216496E-4</v>
      </c>
    </row>
    <row r="1468" spans="1:22" x14ac:dyDescent="0.35">
      <c r="A1468" s="3">
        <v>2016</v>
      </c>
      <c r="B1468" s="13" t="s">
        <v>24</v>
      </c>
      <c r="C1468" s="13" t="s">
        <v>134</v>
      </c>
      <c r="D1468" s="13">
        <v>2001</v>
      </c>
      <c r="E1468" s="14">
        <v>15</v>
      </c>
      <c r="F1468" s="13">
        <v>70</v>
      </c>
      <c r="G1468" s="13">
        <v>10</v>
      </c>
      <c r="H1468" s="13">
        <v>80</v>
      </c>
      <c r="I1468" s="13" t="b">
        <v>1</v>
      </c>
      <c r="J1468" s="4">
        <v>0.125</v>
      </c>
      <c r="K1468">
        <f t="shared" si="110"/>
        <v>1.5620118712902218E-4</v>
      </c>
      <c r="L1468">
        <f t="shared" si="111"/>
        <v>1.2498047332644495E-2</v>
      </c>
      <c r="M1468">
        <f t="shared" si="112"/>
        <v>1.5622559165805619E-3</v>
      </c>
      <c r="N1468">
        <f t="shared" si="113"/>
        <v>1.2498047332644495E-2</v>
      </c>
      <c r="O1468">
        <f t="shared" si="114"/>
        <v>0.18747070998966742</v>
      </c>
      <c r="Q1468" s="7">
        <v>1442</v>
      </c>
      <c r="R1468" s="7">
        <v>1.5191182286420552E-3</v>
      </c>
      <c r="S1468" s="7">
        <v>5.2994289922963025E-5</v>
      </c>
      <c r="U1468" s="7">
        <v>31.591058514135433</v>
      </c>
      <c r="V1468" s="7">
        <v>7.2308309476722544E-4</v>
      </c>
    </row>
    <row r="1469" spans="1:22" x14ac:dyDescent="0.35">
      <c r="A1469" s="3">
        <v>2016</v>
      </c>
      <c r="B1469" s="13" t="s">
        <v>30</v>
      </c>
      <c r="C1469" s="13" t="s">
        <v>48</v>
      </c>
      <c r="D1469" s="13">
        <v>2004</v>
      </c>
      <c r="E1469" s="17">
        <v>12</v>
      </c>
      <c r="F1469" s="13">
        <v>70</v>
      </c>
      <c r="G1469" s="13">
        <v>10</v>
      </c>
      <c r="H1469" s="13">
        <v>80</v>
      </c>
      <c r="I1469" s="13" t="b">
        <v>1</v>
      </c>
      <c r="J1469" s="4">
        <v>0.125</v>
      </c>
      <c r="K1469">
        <f t="shared" si="110"/>
        <v>1.5620118712902218E-4</v>
      </c>
      <c r="L1469">
        <f t="shared" si="111"/>
        <v>1.2498047332644495E-2</v>
      </c>
      <c r="M1469">
        <f t="shared" si="112"/>
        <v>1.5622559165805619E-3</v>
      </c>
      <c r="N1469">
        <f t="shared" si="113"/>
        <v>1.2498047332644495E-2</v>
      </c>
      <c r="O1469">
        <f t="shared" si="114"/>
        <v>0.14997656799173395</v>
      </c>
      <c r="Q1469" s="7">
        <v>1443</v>
      </c>
      <c r="R1469" s="7">
        <v>8.8578538574828666E-4</v>
      </c>
      <c r="S1469" s="7">
        <v>1.4964754642933184E-3</v>
      </c>
      <c r="U1469" s="7">
        <v>31.612973920666224</v>
      </c>
      <c r="V1469" s="7">
        <v>7.2447883364985994E-4</v>
      </c>
    </row>
    <row r="1470" spans="1:22" x14ac:dyDescent="0.35">
      <c r="A1470" s="5">
        <v>2016</v>
      </c>
      <c r="B1470" s="14" t="s">
        <v>42</v>
      </c>
      <c r="C1470" s="14" t="s">
        <v>96</v>
      </c>
      <c r="D1470" s="14">
        <v>2001</v>
      </c>
      <c r="E1470" s="14">
        <v>15</v>
      </c>
      <c r="F1470" s="14">
        <v>70</v>
      </c>
      <c r="G1470" s="14">
        <v>10</v>
      </c>
      <c r="H1470" s="14">
        <v>80</v>
      </c>
      <c r="I1470" s="14" t="b">
        <v>1</v>
      </c>
      <c r="J1470" s="6">
        <v>0.125</v>
      </c>
      <c r="K1470">
        <f t="shared" si="110"/>
        <v>1.5620118712902218E-4</v>
      </c>
      <c r="L1470">
        <f t="shared" si="111"/>
        <v>1.2498047332644495E-2</v>
      </c>
      <c r="M1470">
        <f t="shared" si="112"/>
        <v>1.5622559165805619E-3</v>
      </c>
      <c r="N1470">
        <f t="shared" si="113"/>
        <v>1.2498047332644495E-2</v>
      </c>
      <c r="O1470">
        <f t="shared" si="114"/>
        <v>0.18747070998966742</v>
      </c>
      <c r="Q1470" s="7">
        <v>1444</v>
      </c>
      <c r="R1470" s="7">
        <v>2.0217634741660265E-3</v>
      </c>
      <c r="S1470" s="7">
        <v>3.6049737587557848E-4</v>
      </c>
      <c r="U1470" s="7">
        <v>31.634889327197016</v>
      </c>
      <c r="V1470" s="7">
        <v>7.2766444848563637E-4</v>
      </c>
    </row>
    <row r="1471" spans="1:22" x14ac:dyDescent="0.35">
      <c r="A1471" s="3">
        <v>2013</v>
      </c>
      <c r="B1471" s="13" t="s">
        <v>30</v>
      </c>
      <c r="C1471" s="13" t="s">
        <v>284</v>
      </c>
      <c r="D1471" s="13">
        <v>2000</v>
      </c>
      <c r="E1471" s="17">
        <v>13</v>
      </c>
      <c r="F1471" s="13">
        <v>63</v>
      </c>
      <c r="G1471" s="13">
        <v>9</v>
      </c>
      <c r="H1471" s="13">
        <v>72</v>
      </c>
      <c r="I1471" s="13" t="b">
        <v>1</v>
      </c>
      <c r="J1471" s="4">
        <v>0.125</v>
      </c>
      <c r="K1471">
        <f t="shared" si="110"/>
        <v>1.4058106841611997E-4</v>
      </c>
      <c r="L1471">
        <f t="shared" si="111"/>
        <v>1.1856688762724606E-2</v>
      </c>
      <c r="M1471">
        <f t="shared" si="112"/>
        <v>1.4820860953405758E-3</v>
      </c>
      <c r="N1471">
        <f t="shared" si="113"/>
        <v>1.1856688762724606E-2</v>
      </c>
      <c r="O1471">
        <f t="shared" si="114"/>
        <v>0.15413695391541987</v>
      </c>
      <c r="Q1471" s="7">
        <v>1445</v>
      </c>
      <c r="R1471" s="7">
        <v>1.4606846144757232E-3</v>
      </c>
      <c r="S1471" s="7">
        <v>2.5966460598486618E-4</v>
      </c>
      <c r="U1471" s="7">
        <v>31.656804733727807</v>
      </c>
      <c r="V1471" s="7">
        <v>7.2766444848563637E-4</v>
      </c>
    </row>
    <row r="1472" spans="1:22" x14ac:dyDescent="0.35">
      <c r="A1472" s="5">
        <v>2013</v>
      </c>
      <c r="B1472" s="14" t="s">
        <v>52</v>
      </c>
      <c r="C1472" s="14" t="s">
        <v>131</v>
      </c>
      <c r="D1472" s="14">
        <v>2007</v>
      </c>
      <c r="E1472" s="14">
        <v>6</v>
      </c>
      <c r="F1472" s="14">
        <v>56</v>
      </c>
      <c r="G1472" s="14">
        <v>8</v>
      </c>
      <c r="H1472" s="14">
        <v>64</v>
      </c>
      <c r="I1472" s="14" t="b">
        <v>1</v>
      </c>
      <c r="J1472" s="6">
        <v>0.125</v>
      </c>
      <c r="K1472">
        <f t="shared" si="110"/>
        <v>1.2496094970321776E-4</v>
      </c>
      <c r="L1472">
        <f t="shared" si="111"/>
        <v>1.1178593368721207E-2</v>
      </c>
      <c r="M1472">
        <f t="shared" si="112"/>
        <v>1.3973241710901509E-3</v>
      </c>
      <c r="N1472">
        <f t="shared" si="113"/>
        <v>1.1178593368721207E-2</v>
      </c>
      <c r="O1472">
        <f t="shared" si="114"/>
        <v>6.7071560212327241E-2</v>
      </c>
      <c r="Q1472" s="7">
        <v>1446</v>
      </c>
      <c r="R1472" s="7">
        <v>3.3594988717986687E-3</v>
      </c>
      <c r="S1472" s="7">
        <v>-8.2823797946660277E-4</v>
      </c>
      <c r="U1472" s="7">
        <v>31.678720140258598</v>
      </c>
      <c r="V1472" s="7">
        <v>7.2766444848563637E-4</v>
      </c>
    </row>
    <row r="1473" spans="1:22" x14ac:dyDescent="0.35">
      <c r="A1473" s="3">
        <v>2014</v>
      </c>
      <c r="B1473" s="13" t="s">
        <v>37</v>
      </c>
      <c r="C1473" s="13" t="s">
        <v>39</v>
      </c>
      <c r="D1473" s="13">
        <v>2002</v>
      </c>
      <c r="E1473" s="17">
        <v>12</v>
      </c>
      <c r="F1473" s="13">
        <v>56</v>
      </c>
      <c r="G1473" s="13">
        <v>8</v>
      </c>
      <c r="H1473" s="13">
        <v>64</v>
      </c>
      <c r="I1473" s="13" t="b">
        <v>1</v>
      </c>
      <c r="J1473" s="4">
        <v>0.125</v>
      </c>
      <c r="K1473">
        <f t="shared" si="110"/>
        <v>1.2496094970321776E-4</v>
      </c>
      <c r="L1473">
        <f t="shared" si="111"/>
        <v>1.1178593368721207E-2</v>
      </c>
      <c r="M1473">
        <f t="shared" si="112"/>
        <v>1.3973241710901509E-3</v>
      </c>
      <c r="N1473">
        <f t="shared" si="113"/>
        <v>1.1178593368721207E-2</v>
      </c>
      <c r="O1473">
        <f t="shared" si="114"/>
        <v>0.13414312042465448</v>
      </c>
      <c r="Q1473" s="7">
        <v>1447</v>
      </c>
      <c r="R1473" s="7">
        <v>2.1923078495761244E-3</v>
      </c>
      <c r="S1473" s="7">
        <v>3.867082253151675E-4</v>
      </c>
      <c r="U1473" s="7">
        <v>31.700635546789389</v>
      </c>
      <c r="V1473" s="7">
        <v>7.2766444848563637E-4</v>
      </c>
    </row>
    <row r="1474" spans="1:22" x14ac:dyDescent="0.35">
      <c r="A1474" s="5">
        <v>2014</v>
      </c>
      <c r="B1474" s="14" t="s">
        <v>113</v>
      </c>
      <c r="C1474" s="14" t="s">
        <v>314</v>
      </c>
      <c r="D1474" s="14">
        <v>2000</v>
      </c>
      <c r="E1474" s="14">
        <v>14</v>
      </c>
      <c r="F1474" s="14">
        <v>56</v>
      </c>
      <c r="G1474" s="14">
        <v>8</v>
      </c>
      <c r="H1474" s="14">
        <v>64</v>
      </c>
      <c r="I1474" s="14" t="b">
        <v>1</v>
      </c>
      <c r="J1474" s="6">
        <v>0.125</v>
      </c>
      <c r="K1474">
        <f t="shared" si="110"/>
        <v>1.2496094970321776E-4</v>
      </c>
      <c r="L1474">
        <f t="shared" si="111"/>
        <v>1.1178593368721207E-2</v>
      </c>
      <c r="M1474">
        <f t="shared" si="112"/>
        <v>1.3973241710901509E-3</v>
      </c>
      <c r="N1474">
        <f t="shared" si="113"/>
        <v>1.1178593368721207E-2</v>
      </c>
      <c r="O1474">
        <f t="shared" si="114"/>
        <v>0.1565003071620969</v>
      </c>
      <c r="Q1474" s="7">
        <v>1448</v>
      </c>
      <c r="R1474" s="7">
        <v>1.1353318494997117E-3</v>
      </c>
      <c r="S1474" s="7">
        <v>7.2146212400811603E-4</v>
      </c>
      <c r="U1474" s="7">
        <v>31.72255095332018</v>
      </c>
      <c r="V1474" s="7">
        <v>7.2766444848563637E-4</v>
      </c>
    </row>
    <row r="1475" spans="1:22" x14ac:dyDescent="0.35">
      <c r="A1475" s="24">
        <v>2015</v>
      </c>
      <c r="B1475" s="17" t="s">
        <v>30</v>
      </c>
      <c r="C1475" s="17" t="s">
        <v>315</v>
      </c>
      <c r="D1475" s="17">
        <v>2000</v>
      </c>
      <c r="E1475" s="17">
        <v>15</v>
      </c>
      <c r="F1475" s="17">
        <v>56</v>
      </c>
      <c r="G1475" s="17">
        <v>8</v>
      </c>
      <c r="H1475" s="17">
        <v>64</v>
      </c>
      <c r="I1475" s="17" t="b">
        <v>1</v>
      </c>
      <c r="J1475" s="25">
        <v>0.125</v>
      </c>
      <c r="K1475">
        <f t="shared" si="110"/>
        <v>1.2496094970321776E-4</v>
      </c>
      <c r="L1475">
        <f t="shared" si="111"/>
        <v>1.1178593368721207E-2</v>
      </c>
      <c r="M1475">
        <f t="shared" si="112"/>
        <v>1.3973241710901509E-3</v>
      </c>
      <c r="N1475">
        <f t="shared" si="113"/>
        <v>1.1178593368721207E-2</v>
      </c>
      <c r="O1475">
        <f t="shared" si="114"/>
        <v>0.1676789005308181</v>
      </c>
      <c r="Q1475" s="7">
        <v>1449</v>
      </c>
      <c r="R1475" s="7">
        <v>2.5533736370744161E-3</v>
      </c>
      <c r="S1475" s="7">
        <v>-6.3198618582512066E-4</v>
      </c>
      <c r="U1475" s="7">
        <v>31.744466359850971</v>
      </c>
      <c r="V1475" s="7">
        <v>7.2840557695662592E-4</v>
      </c>
    </row>
    <row r="1476" spans="1:22" x14ac:dyDescent="0.35">
      <c r="A1476" s="3">
        <v>2016</v>
      </c>
      <c r="B1476" s="13" t="s">
        <v>33</v>
      </c>
      <c r="C1476" s="13" t="s">
        <v>316</v>
      </c>
      <c r="D1476" s="13">
        <v>2009</v>
      </c>
      <c r="E1476" s="14">
        <v>7</v>
      </c>
      <c r="F1476" s="13">
        <v>56</v>
      </c>
      <c r="G1476" s="13">
        <v>8</v>
      </c>
      <c r="H1476" s="13">
        <v>64</v>
      </c>
      <c r="I1476" s="13" t="b">
        <v>1</v>
      </c>
      <c r="J1476" s="4">
        <v>0.125</v>
      </c>
      <c r="K1476">
        <f t="shared" ref="K1476:K1539" si="115">H1476/$H$1</f>
        <v>1.2496094970321776E-4</v>
      </c>
      <c r="L1476">
        <f t="shared" ref="L1476:L1539" si="116">SQRT(K1476)</f>
        <v>1.1178593368721207E-2</v>
      </c>
      <c r="M1476">
        <f t="shared" ref="M1476:M1539" si="117">J1476*L1476</f>
        <v>1.3973241710901509E-3</v>
      </c>
      <c r="N1476">
        <f t="shared" ref="N1476:N1539" si="118">L1476</f>
        <v>1.1178593368721207E-2</v>
      </c>
      <c r="O1476">
        <f t="shared" ref="O1476:O1539" si="119">E1476*L1476</f>
        <v>7.8250153581048448E-2</v>
      </c>
      <c r="Q1476" s="7">
        <v>1450</v>
      </c>
      <c r="R1476" s="7">
        <v>1.4051730775237552E-3</v>
      </c>
      <c r="S1476" s="7">
        <v>5.1621437372554018E-4</v>
      </c>
      <c r="U1476" s="7">
        <v>31.766381766381762</v>
      </c>
      <c r="V1476" s="7">
        <v>7.2840557695662592E-4</v>
      </c>
    </row>
    <row r="1477" spans="1:22" x14ac:dyDescent="0.35">
      <c r="A1477" s="3">
        <v>2013</v>
      </c>
      <c r="B1477" s="13" t="s">
        <v>269</v>
      </c>
      <c r="C1477" s="13" t="s">
        <v>270</v>
      </c>
      <c r="D1477" s="13">
        <v>2001</v>
      </c>
      <c r="E1477" s="17">
        <v>12</v>
      </c>
      <c r="F1477" s="13">
        <v>49</v>
      </c>
      <c r="G1477" s="13">
        <v>7</v>
      </c>
      <c r="H1477" s="13">
        <v>56</v>
      </c>
      <c r="I1477" s="13" t="b">
        <v>1</v>
      </c>
      <c r="J1477" s="4">
        <v>0.125</v>
      </c>
      <c r="K1477">
        <f t="shared" si="115"/>
        <v>1.0934083099031552E-4</v>
      </c>
      <c r="L1477">
        <f t="shared" si="116"/>
        <v>1.0456616612954476E-2</v>
      </c>
      <c r="M1477">
        <f t="shared" si="117"/>
        <v>1.3070770766193094E-3</v>
      </c>
      <c r="N1477">
        <f t="shared" si="118"/>
        <v>1.0456616612954476E-2</v>
      </c>
      <c r="O1477">
        <f t="shared" si="119"/>
        <v>0.12547939935545371</v>
      </c>
      <c r="Q1477" s="7">
        <v>1451</v>
      </c>
      <c r="R1477" s="7">
        <v>1.007477481629159E-3</v>
      </c>
      <c r="S1477" s="7">
        <v>1.0369852993941543E-3</v>
      </c>
      <c r="U1477" s="7">
        <v>31.788297172912554</v>
      </c>
      <c r="V1477" s="7">
        <v>7.2840557695662592E-4</v>
      </c>
    </row>
    <row r="1478" spans="1:22" x14ac:dyDescent="0.35">
      <c r="A1478" s="5">
        <v>2014</v>
      </c>
      <c r="B1478" s="14" t="s">
        <v>24</v>
      </c>
      <c r="C1478" s="14" t="s">
        <v>210</v>
      </c>
      <c r="D1478" s="14">
        <v>2007</v>
      </c>
      <c r="E1478" s="14">
        <v>7</v>
      </c>
      <c r="F1478" s="14">
        <v>49</v>
      </c>
      <c r="G1478" s="14">
        <v>7</v>
      </c>
      <c r="H1478" s="14">
        <v>56</v>
      </c>
      <c r="I1478" s="14" t="b">
        <v>1</v>
      </c>
      <c r="J1478" s="6">
        <v>0.125</v>
      </c>
      <c r="K1478">
        <f t="shared" si="115"/>
        <v>1.0934083099031552E-4</v>
      </c>
      <c r="L1478">
        <f t="shared" si="116"/>
        <v>1.0456616612954476E-2</v>
      </c>
      <c r="M1478">
        <f t="shared" si="117"/>
        <v>1.3070770766193094E-3</v>
      </c>
      <c r="N1478">
        <f t="shared" si="118"/>
        <v>1.0456616612954476E-2</v>
      </c>
      <c r="O1478">
        <f t="shared" si="119"/>
        <v>7.3196316290681324E-2</v>
      </c>
      <c r="Q1478" s="7">
        <v>1452</v>
      </c>
      <c r="R1478" s="7">
        <v>3.8031447289083174E-3</v>
      </c>
      <c r="S1478" s="7">
        <v>-9.6516592149269382E-4</v>
      </c>
      <c r="U1478" s="7">
        <v>31.810212579443345</v>
      </c>
      <c r="V1478" s="7">
        <v>7.2850334295625555E-4</v>
      </c>
    </row>
    <row r="1479" spans="1:22" x14ac:dyDescent="0.35">
      <c r="A1479" s="3">
        <v>2014</v>
      </c>
      <c r="B1479" s="13" t="s">
        <v>106</v>
      </c>
      <c r="C1479" s="13" t="s">
        <v>217</v>
      </c>
      <c r="D1479" s="13">
        <v>2001</v>
      </c>
      <c r="E1479" s="17">
        <v>13</v>
      </c>
      <c r="F1479" s="13">
        <v>49</v>
      </c>
      <c r="G1479" s="13">
        <v>7</v>
      </c>
      <c r="H1479" s="13">
        <v>56</v>
      </c>
      <c r="I1479" s="13" t="b">
        <v>1</v>
      </c>
      <c r="J1479" s="4">
        <v>0.125</v>
      </c>
      <c r="K1479">
        <f t="shared" si="115"/>
        <v>1.0934083099031552E-4</v>
      </c>
      <c r="L1479">
        <f t="shared" si="116"/>
        <v>1.0456616612954476E-2</v>
      </c>
      <c r="M1479">
        <f t="shared" si="117"/>
        <v>1.3070770766193094E-3</v>
      </c>
      <c r="N1479">
        <f t="shared" si="118"/>
        <v>1.0456616612954476E-2</v>
      </c>
      <c r="O1479">
        <f t="shared" si="119"/>
        <v>0.13593601596840818</v>
      </c>
      <c r="Q1479" s="7">
        <v>1453</v>
      </c>
      <c r="R1479" s="7">
        <v>2.6915587873684345E-3</v>
      </c>
      <c r="S1479" s="7">
        <v>5.9076594059284324E-5</v>
      </c>
      <c r="U1479" s="7">
        <v>31.832127985974136</v>
      </c>
      <c r="V1479" s="7">
        <v>7.2972874894083656E-4</v>
      </c>
    </row>
    <row r="1480" spans="1:22" x14ac:dyDescent="0.35">
      <c r="A1480" s="5">
        <v>2015</v>
      </c>
      <c r="B1480" s="14" t="s">
        <v>30</v>
      </c>
      <c r="C1480" s="14" t="s">
        <v>286</v>
      </c>
      <c r="D1480" s="14">
        <v>2000</v>
      </c>
      <c r="E1480" s="14">
        <v>15</v>
      </c>
      <c r="F1480" s="14">
        <v>49</v>
      </c>
      <c r="G1480" s="14">
        <v>7</v>
      </c>
      <c r="H1480" s="14">
        <v>56</v>
      </c>
      <c r="I1480" s="14" t="b">
        <v>1</v>
      </c>
      <c r="J1480" s="6">
        <v>0.125</v>
      </c>
      <c r="K1480">
        <f t="shared" si="115"/>
        <v>1.0934083099031552E-4</v>
      </c>
      <c r="L1480">
        <f t="shared" si="116"/>
        <v>1.0456616612954476E-2</v>
      </c>
      <c r="M1480">
        <f t="shared" si="117"/>
        <v>1.3070770766193094E-3</v>
      </c>
      <c r="N1480">
        <f t="shared" si="118"/>
        <v>1.0456616612954476E-2</v>
      </c>
      <c r="O1480">
        <f t="shared" si="119"/>
        <v>0.15684924919431714</v>
      </c>
      <c r="Q1480" s="7">
        <v>1454</v>
      </c>
      <c r="R1480" s="7">
        <v>9.4694440905185155E-4</v>
      </c>
      <c r="S1480" s="7">
        <v>1.5721175646035261E-3</v>
      </c>
      <c r="U1480" s="7">
        <v>31.854043392504927</v>
      </c>
      <c r="V1480" s="7">
        <v>7.3219822723070017E-4</v>
      </c>
    </row>
    <row r="1481" spans="1:22" x14ac:dyDescent="0.35">
      <c r="A1481" s="24">
        <v>2015</v>
      </c>
      <c r="B1481" s="17" t="s">
        <v>26</v>
      </c>
      <c r="C1481" s="17" t="s">
        <v>223</v>
      </c>
      <c r="D1481" s="17">
        <v>2004</v>
      </c>
      <c r="E1481" s="17">
        <v>11</v>
      </c>
      <c r="F1481" s="17">
        <v>49</v>
      </c>
      <c r="G1481" s="17">
        <v>7</v>
      </c>
      <c r="H1481" s="17">
        <v>56</v>
      </c>
      <c r="I1481" s="17" t="b">
        <v>1</v>
      </c>
      <c r="J1481" s="25">
        <v>0.125</v>
      </c>
      <c r="K1481">
        <f t="shared" si="115"/>
        <v>1.0934083099031552E-4</v>
      </c>
      <c r="L1481">
        <f t="shared" si="116"/>
        <v>1.0456616612954476E-2</v>
      </c>
      <c r="M1481">
        <f t="shared" si="117"/>
        <v>1.3070770766193094E-3</v>
      </c>
      <c r="N1481">
        <f t="shared" si="118"/>
        <v>1.0456616612954476E-2</v>
      </c>
      <c r="O1481">
        <f t="shared" si="119"/>
        <v>0.11502278274249923</v>
      </c>
      <c r="Q1481" s="7">
        <v>1455</v>
      </c>
      <c r="R1481" s="7">
        <v>2.7610068485687308E-3</v>
      </c>
      <c r="S1481" s="7">
        <v>-4.9708294245548847E-4</v>
      </c>
      <c r="U1481" s="7">
        <v>31.875958799035718</v>
      </c>
      <c r="V1481" s="7">
        <v>7.3239687026941378E-4</v>
      </c>
    </row>
    <row r="1482" spans="1:22" x14ac:dyDescent="0.35">
      <c r="A1482" s="5">
        <v>2016</v>
      </c>
      <c r="B1482" s="14" t="s">
        <v>33</v>
      </c>
      <c r="C1482" s="14" t="s">
        <v>235</v>
      </c>
      <c r="D1482" s="14">
        <v>2001</v>
      </c>
      <c r="E1482" s="14">
        <v>15</v>
      </c>
      <c r="F1482" s="14">
        <v>49</v>
      </c>
      <c r="G1482" s="14">
        <v>7</v>
      </c>
      <c r="H1482" s="14">
        <v>56</v>
      </c>
      <c r="I1482" s="14" t="b">
        <v>1</v>
      </c>
      <c r="J1482" s="6">
        <v>0.125</v>
      </c>
      <c r="K1482">
        <f t="shared" si="115"/>
        <v>1.0934083099031552E-4</v>
      </c>
      <c r="L1482">
        <f t="shared" si="116"/>
        <v>1.0456616612954476E-2</v>
      </c>
      <c r="M1482">
        <f t="shared" si="117"/>
        <v>1.3070770766193094E-3</v>
      </c>
      <c r="N1482">
        <f t="shared" si="118"/>
        <v>1.0456616612954476E-2</v>
      </c>
      <c r="O1482">
        <f t="shared" si="119"/>
        <v>0.15684924919431714</v>
      </c>
      <c r="Q1482" s="7">
        <v>1456</v>
      </c>
      <c r="R1482" s="7">
        <v>5.4996074296418296E-4</v>
      </c>
      <c r="S1482" s="7">
        <v>1.603460428774603E-3</v>
      </c>
      <c r="U1482" s="7">
        <v>31.897874205566509</v>
      </c>
      <c r="V1482" s="7">
        <v>7.3391060981806535E-4</v>
      </c>
    </row>
    <row r="1483" spans="1:22" x14ac:dyDescent="0.35">
      <c r="A1483" s="3">
        <v>2017</v>
      </c>
      <c r="B1483" s="13" t="s">
        <v>24</v>
      </c>
      <c r="C1483" s="13" t="s">
        <v>302</v>
      </c>
      <c r="D1483" s="13">
        <v>2004</v>
      </c>
      <c r="E1483" s="17">
        <v>13</v>
      </c>
      <c r="F1483" s="13">
        <v>49</v>
      </c>
      <c r="G1483" s="13">
        <v>7</v>
      </c>
      <c r="H1483" s="13">
        <v>56</v>
      </c>
      <c r="I1483" s="13" t="b">
        <v>1</v>
      </c>
      <c r="J1483" s="4">
        <v>0.125</v>
      </c>
      <c r="K1483">
        <f t="shared" si="115"/>
        <v>1.0934083099031552E-4</v>
      </c>
      <c r="L1483">
        <f t="shared" si="116"/>
        <v>1.0456616612954476E-2</v>
      </c>
      <c r="M1483">
        <f t="shared" si="117"/>
        <v>1.3070770766193094E-3</v>
      </c>
      <c r="N1483">
        <f t="shared" si="118"/>
        <v>1.0456616612954476E-2</v>
      </c>
      <c r="O1483">
        <f t="shared" si="119"/>
        <v>0.13593601596840818</v>
      </c>
      <c r="Q1483" s="7">
        <v>1457</v>
      </c>
      <c r="R1483" s="7">
        <v>1.8808674323026273E-3</v>
      </c>
      <c r="S1483" s="7">
        <v>-1.6950182008846162E-4</v>
      </c>
      <c r="U1483" s="7">
        <v>31.919789612097301</v>
      </c>
      <c r="V1483" s="7">
        <v>7.3391060981806535E-4</v>
      </c>
    </row>
    <row r="1484" spans="1:22" x14ac:dyDescent="0.35">
      <c r="A1484" s="5">
        <v>2014</v>
      </c>
      <c r="B1484" s="14" t="s">
        <v>37</v>
      </c>
      <c r="C1484" s="14" t="s">
        <v>38</v>
      </c>
      <c r="D1484" s="14">
        <v>2005</v>
      </c>
      <c r="E1484" s="14">
        <v>9</v>
      </c>
      <c r="F1484" s="14">
        <v>197</v>
      </c>
      <c r="G1484" s="14">
        <v>28</v>
      </c>
      <c r="H1484" s="14">
        <v>225</v>
      </c>
      <c r="I1484" s="14" t="b">
        <v>1</v>
      </c>
      <c r="J1484" s="6">
        <v>0.124444444444444</v>
      </c>
      <c r="K1484">
        <f t="shared" si="115"/>
        <v>4.3931583880037488E-4</v>
      </c>
      <c r="L1484">
        <f t="shared" si="116"/>
        <v>2.0959862566352263E-2</v>
      </c>
      <c r="M1484">
        <f t="shared" si="117"/>
        <v>2.6083384527016053E-3</v>
      </c>
      <c r="N1484">
        <f t="shared" si="118"/>
        <v>2.0959862566352263E-2</v>
      </c>
      <c r="O1484">
        <f t="shared" si="119"/>
        <v>0.18863876309717037</v>
      </c>
      <c r="Q1484" s="7">
        <v>1458</v>
      </c>
      <c r="R1484" s="7">
        <v>2.087124996988295E-3</v>
      </c>
      <c r="S1484" s="7">
        <v>-3.7575938477412926E-4</v>
      </c>
      <c r="U1484" s="7">
        <v>31.941705018628092</v>
      </c>
      <c r="V1484" s="7">
        <v>7.3391060981806535E-4</v>
      </c>
    </row>
    <row r="1485" spans="1:22" x14ac:dyDescent="0.35">
      <c r="A1485" s="3">
        <v>2014</v>
      </c>
      <c r="B1485" s="13" t="s">
        <v>52</v>
      </c>
      <c r="C1485" s="13" t="s">
        <v>91</v>
      </c>
      <c r="D1485" s="13">
        <v>2007</v>
      </c>
      <c r="E1485" s="17">
        <v>7</v>
      </c>
      <c r="F1485" s="13">
        <v>162</v>
      </c>
      <c r="G1485" s="13">
        <v>23</v>
      </c>
      <c r="H1485" s="13">
        <v>185</v>
      </c>
      <c r="I1485" s="13" t="b">
        <v>1</v>
      </c>
      <c r="J1485" s="4">
        <v>0.124324324324324</v>
      </c>
      <c r="K1485">
        <f t="shared" si="115"/>
        <v>3.6121524523586381E-4</v>
      </c>
      <c r="L1485">
        <f t="shared" si="116"/>
        <v>1.9005663504225886E-2</v>
      </c>
      <c r="M1485">
        <f t="shared" si="117"/>
        <v>2.3628662734983472E-3</v>
      </c>
      <c r="N1485">
        <f t="shared" si="118"/>
        <v>1.9005663504225886E-2</v>
      </c>
      <c r="O1485">
        <f t="shared" si="119"/>
        <v>0.1330396445295812</v>
      </c>
      <c r="Q1485" s="7">
        <v>1459</v>
      </c>
      <c r="R1485" s="7">
        <v>1.6746098676169597E-3</v>
      </c>
      <c r="S1485" s="7">
        <v>3.6755744597206019E-5</v>
      </c>
      <c r="U1485" s="7">
        <v>31.963620425158883</v>
      </c>
      <c r="V1485" s="7">
        <v>7.3391060981806535E-4</v>
      </c>
    </row>
    <row r="1486" spans="1:22" x14ac:dyDescent="0.35">
      <c r="A1486" s="3">
        <v>2014</v>
      </c>
      <c r="B1486" s="13" t="s">
        <v>42</v>
      </c>
      <c r="C1486" s="13" t="s">
        <v>73</v>
      </c>
      <c r="D1486" s="13">
        <v>1999</v>
      </c>
      <c r="E1486" s="14">
        <v>15</v>
      </c>
      <c r="F1486" s="13">
        <v>155</v>
      </c>
      <c r="G1486" s="13">
        <v>22</v>
      </c>
      <c r="H1486" s="13">
        <v>177</v>
      </c>
      <c r="I1486" s="13" t="b">
        <v>1</v>
      </c>
      <c r="J1486" s="4">
        <v>0.124293785310734</v>
      </c>
      <c r="K1486">
        <f t="shared" si="115"/>
        <v>3.4559512652296157E-4</v>
      </c>
      <c r="L1486">
        <f t="shared" si="116"/>
        <v>1.8590188985670952E-2</v>
      </c>
      <c r="M1486">
        <f t="shared" si="117"/>
        <v>2.310644958670957E-3</v>
      </c>
      <c r="N1486">
        <f t="shared" si="118"/>
        <v>1.8590188985670952E-2</v>
      </c>
      <c r="O1486">
        <f t="shared" si="119"/>
        <v>0.27885283478506429</v>
      </c>
      <c r="Q1486" s="7">
        <v>1460</v>
      </c>
      <c r="R1486" s="7">
        <v>1.6033168821727303E-3</v>
      </c>
      <c r="S1486" s="7">
        <v>3.5190946243133158E-5</v>
      </c>
      <c r="U1486" s="7">
        <v>31.985535831689674</v>
      </c>
      <c r="V1486" s="7">
        <v>7.3391060981806535E-4</v>
      </c>
    </row>
    <row r="1487" spans="1:22" x14ac:dyDescent="0.35">
      <c r="A1487" s="24">
        <v>2017</v>
      </c>
      <c r="B1487" s="17" t="s">
        <v>58</v>
      </c>
      <c r="C1487" s="17" t="s">
        <v>63</v>
      </c>
      <c r="D1487" s="17">
        <v>2006</v>
      </c>
      <c r="E1487" s="17">
        <v>11</v>
      </c>
      <c r="F1487" s="17">
        <v>141</v>
      </c>
      <c r="G1487" s="17">
        <v>20</v>
      </c>
      <c r="H1487" s="17">
        <v>161</v>
      </c>
      <c r="I1487" s="17" t="b">
        <v>1</v>
      </c>
      <c r="J1487" s="25">
        <v>0.12422360248447201</v>
      </c>
      <c r="K1487">
        <f t="shared" si="115"/>
        <v>3.1435488909715715E-4</v>
      </c>
      <c r="L1487">
        <f t="shared" si="116"/>
        <v>1.7730056094021732E-2</v>
      </c>
      <c r="M1487">
        <f t="shared" si="117"/>
        <v>2.2024914402511463E-3</v>
      </c>
      <c r="N1487">
        <f t="shared" si="118"/>
        <v>1.7730056094021732E-2</v>
      </c>
      <c r="O1487">
        <f t="shared" si="119"/>
        <v>0.19503061703423905</v>
      </c>
      <c r="Q1487" s="7">
        <v>1461</v>
      </c>
      <c r="R1487" s="7">
        <v>1.0108871313431367E-3</v>
      </c>
      <c r="S1487" s="7">
        <v>6.2762069707272676E-4</v>
      </c>
      <c r="U1487" s="7">
        <v>32.007451238220469</v>
      </c>
      <c r="V1487" s="7">
        <v>7.3391060981806535E-4</v>
      </c>
    </row>
    <row r="1488" spans="1:22" x14ac:dyDescent="0.35">
      <c r="A1488" s="3">
        <v>2014</v>
      </c>
      <c r="B1488" s="13" t="s">
        <v>30</v>
      </c>
      <c r="C1488" s="13" t="s">
        <v>51</v>
      </c>
      <c r="D1488" s="13">
        <v>2003</v>
      </c>
      <c r="E1488" s="14">
        <v>11</v>
      </c>
      <c r="F1488" s="13">
        <v>240</v>
      </c>
      <c r="G1488" s="13">
        <v>34</v>
      </c>
      <c r="H1488" s="13">
        <v>274</v>
      </c>
      <c r="I1488" s="13" t="b">
        <v>1</v>
      </c>
      <c r="J1488" s="4">
        <v>0.124087591240876</v>
      </c>
      <c r="K1488">
        <f t="shared" si="115"/>
        <v>5.3498906591690099E-4</v>
      </c>
      <c r="L1488">
        <f t="shared" si="116"/>
        <v>2.3129830650415514E-2</v>
      </c>
      <c r="M1488">
        <f t="shared" si="117"/>
        <v>2.8701249712194451E-3</v>
      </c>
      <c r="N1488">
        <f t="shared" si="118"/>
        <v>2.3129830650415514E-2</v>
      </c>
      <c r="O1488">
        <f t="shared" si="119"/>
        <v>0.25442813715457063</v>
      </c>
      <c r="Q1488" s="7">
        <v>1462</v>
      </c>
      <c r="R1488" s="7">
        <v>1.1521295964095114E-3</v>
      </c>
      <c r="S1488" s="7">
        <v>4.101263201710505E-4</v>
      </c>
      <c r="U1488" s="7">
        <v>32.029366644751263</v>
      </c>
      <c r="V1488" s="7">
        <v>7.3391060981806535E-4</v>
      </c>
    </row>
    <row r="1489" spans="1:22" x14ac:dyDescent="0.35">
      <c r="A1489" s="3">
        <v>2015</v>
      </c>
      <c r="B1489" s="13" t="s">
        <v>67</v>
      </c>
      <c r="C1489" s="13" t="s">
        <v>123</v>
      </c>
      <c r="D1489" s="13">
        <v>2002</v>
      </c>
      <c r="E1489" s="17">
        <v>13</v>
      </c>
      <c r="F1489" s="13">
        <v>113</v>
      </c>
      <c r="G1489" s="13">
        <v>16</v>
      </c>
      <c r="H1489" s="13">
        <v>129</v>
      </c>
      <c r="I1489" s="13" t="b">
        <v>1</v>
      </c>
      <c r="J1489" s="4">
        <v>0.124031007751938</v>
      </c>
      <c r="K1489">
        <f t="shared" si="115"/>
        <v>2.5187441424554826E-4</v>
      </c>
      <c r="L1489">
        <f t="shared" si="116"/>
        <v>1.5870551793984614E-2</v>
      </c>
      <c r="M1489">
        <f t="shared" si="117"/>
        <v>1.9684405325872392E-3</v>
      </c>
      <c r="N1489">
        <f t="shared" si="118"/>
        <v>1.5870551793984614E-2</v>
      </c>
      <c r="O1489">
        <f t="shared" si="119"/>
        <v>0.2063171733218</v>
      </c>
      <c r="Q1489" s="7">
        <v>1463</v>
      </c>
      <c r="R1489" s="7">
        <v>1.3404161311335462E-3</v>
      </c>
      <c r="S1489" s="7">
        <v>2.2183978544701574E-4</v>
      </c>
      <c r="U1489" s="7">
        <v>32.051282051282051</v>
      </c>
      <c r="V1489" s="7">
        <v>7.3520521412258084E-4</v>
      </c>
    </row>
    <row r="1490" spans="1:22" x14ac:dyDescent="0.35">
      <c r="A1490" s="3">
        <v>2013</v>
      </c>
      <c r="B1490" s="13" t="s">
        <v>26</v>
      </c>
      <c r="C1490" s="13" t="s">
        <v>27</v>
      </c>
      <c r="D1490" s="13">
        <v>2001</v>
      </c>
      <c r="E1490" s="14">
        <v>12</v>
      </c>
      <c r="F1490" s="13">
        <v>290</v>
      </c>
      <c r="G1490" s="13">
        <v>41</v>
      </c>
      <c r="H1490" s="13">
        <v>331</v>
      </c>
      <c r="I1490" s="13" t="b">
        <v>1</v>
      </c>
      <c r="J1490" s="4">
        <v>0.123867069486405</v>
      </c>
      <c r="K1490">
        <f t="shared" si="115"/>
        <v>6.4628241174632928E-4</v>
      </c>
      <c r="L1490">
        <f t="shared" si="116"/>
        <v>2.5422085117990014E-2</v>
      </c>
      <c r="M1490">
        <f t="shared" si="117"/>
        <v>3.1489591837993713E-3</v>
      </c>
      <c r="N1490">
        <f t="shared" si="118"/>
        <v>2.5422085117990014E-2</v>
      </c>
      <c r="O1490">
        <f t="shared" si="119"/>
        <v>0.30506502141588016</v>
      </c>
      <c r="Q1490" s="7">
        <v>1464</v>
      </c>
      <c r="R1490" s="7">
        <v>1.5287026658575818E-3</v>
      </c>
      <c r="S1490" s="7">
        <v>3.3553250722980106E-5</v>
      </c>
      <c r="U1490" s="7">
        <v>32.073197457812846</v>
      </c>
      <c r="V1490" s="7">
        <v>7.3645450170861443E-4</v>
      </c>
    </row>
    <row r="1491" spans="1:22" x14ac:dyDescent="0.35">
      <c r="A1491" s="24">
        <v>2014</v>
      </c>
      <c r="B1491" s="17" t="s">
        <v>26</v>
      </c>
      <c r="C1491" s="17" t="s">
        <v>35</v>
      </c>
      <c r="D1491" s="17">
        <v>2001</v>
      </c>
      <c r="E1491" s="17">
        <v>13</v>
      </c>
      <c r="F1491" s="17">
        <v>170</v>
      </c>
      <c r="G1491" s="17">
        <v>24</v>
      </c>
      <c r="H1491" s="17">
        <v>194</v>
      </c>
      <c r="I1491" s="17" t="b">
        <v>1</v>
      </c>
      <c r="J1491" s="25">
        <v>0.123711340206186</v>
      </c>
      <c r="K1491">
        <f t="shared" si="115"/>
        <v>3.7878787878787879E-4</v>
      </c>
      <c r="L1491">
        <f t="shared" si="116"/>
        <v>1.9462473604038074E-2</v>
      </c>
      <c r="M1491">
        <f t="shared" si="117"/>
        <v>2.407728693283069E-3</v>
      </c>
      <c r="N1491">
        <f t="shared" si="118"/>
        <v>1.9462473604038074E-2</v>
      </c>
      <c r="O1491">
        <f t="shared" si="119"/>
        <v>0.25301215685249495</v>
      </c>
      <c r="Q1491" s="7">
        <v>1465</v>
      </c>
      <c r="R1491" s="7">
        <v>1.5287026658575818E-3</v>
      </c>
      <c r="S1491" s="7">
        <v>3.3553250722980106E-5</v>
      </c>
      <c r="U1491" s="7">
        <v>32.095112864343633</v>
      </c>
      <c r="V1491" s="7">
        <v>7.3645450170861443E-4</v>
      </c>
    </row>
    <row r="1492" spans="1:22" x14ac:dyDescent="0.35">
      <c r="A1492" s="3">
        <v>2015</v>
      </c>
      <c r="B1492" s="13" t="s">
        <v>58</v>
      </c>
      <c r="C1492" s="13" t="s">
        <v>64</v>
      </c>
      <c r="D1492" s="13">
        <v>2004</v>
      </c>
      <c r="E1492" s="14">
        <v>11</v>
      </c>
      <c r="F1492" s="13">
        <v>85</v>
      </c>
      <c r="G1492" s="13">
        <v>12</v>
      </c>
      <c r="H1492" s="13">
        <v>97</v>
      </c>
      <c r="I1492" s="13" t="b">
        <v>1</v>
      </c>
      <c r="J1492" s="4">
        <v>0.123711340206186</v>
      </c>
      <c r="K1492">
        <f t="shared" si="115"/>
        <v>1.8939393939393939E-4</v>
      </c>
      <c r="L1492">
        <f t="shared" si="116"/>
        <v>1.3762047064079507E-2</v>
      </c>
      <c r="M1492">
        <f t="shared" si="117"/>
        <v>1.7025212862778832E-3</v>
      </c>
      <c r="N1492">
        <f t="shared" si="118"/>
        <v>1.3762047064079507E-2</v>
      </c>
      <c r="O1492">
        <f t="shared" si="119"/>
        <v>0.15138251770487457</v>
      </c>
      <c r="Q1492" s="7">
        <v>1466</v>
      </c>
      <c r="R1492" s="7">
        <v>2.0935622700296863E-3</v>
      </c>
      <c r="S1492" s="7">
        <v>-5.313063534491244E-4</v>
      </c>
      <c r="U1492" s="7">
        <v>32.117028270874428</v>
      </c>
      <c r="V1492" s="7">
        <v>7.3645450170861443E-4</v>
      </c>
    </row>
    <row r="1493" spans="1:22" x14ac:dyDescent="0.35">
      <c r="A1493" s="24">
        <v>2013</v>
      </c>
      <c r="B1493" s="17" t="s">
        <v>30</v>
      </c>
      <c r="C1493" s="17" t="s">
        <v>51</v>
      </c>
      <c r="D1493" s="17">
        <v>2003</v>
      </c>
      <c r="E1493" s="17">
        <v>10</v>
      </c>
      <c r="F1493" s="17">
        <v>248</v>
      </c>
      <c r="G1493" s="17">
        <v>35</v>
      </c>
      <c r="H1493" s="17">
        <v>283</v>
      </c>
      <c r="I1493" s="17" t="b">
        <v>1</v>
      </c>
      <c r="J1493" s="25">
        <v>0.123674911660777</v>
      </c>
      <c r="K1493">
        <f t="shared" si="115"/>
        <v>5.5256169946891597E-4</v>
      </c>
      <c r="L1493">
        <f t="shared" si="116"/>
        <v>2.3506630968067627E-2</v>
      </c>
      <c r="M1493">
        <f t="shared" si="117"/>
        <v>2.9071805084182486E-3</v>
      </c>
      <c r="N1493">
        <f t="shared" si="118"/>
        <v>2.3506630968067627E-2</v>
      </c>
      <c r="O1493">
        <f t="shared" si="119"/>
        <v>0.23506630968067627</v>
      </c>
      <c r="Q1493" s="7">
        <v>1467</v>
      </c>
      <c r="R1493" s="7">
        <v>1.5287026658575818E-3</v>
      </c>
      <c r="S1493" s="7">
        <v>3.3553250722980106E-5</v>
      </c>
      <c r="U1493" s="7">
        <v>32.138943677405216</v>
      </c>
      <c r="V1493" s="7">
        <v>7.3645450170861443E-4</v>
      </c>
    </row>
    <row r="1494" spans="1:22" x14ac:dyDescent="0.35">
      <c r="A1494" s="5">
        <v>2013</v>
      </c>
      <c r="B1494" s="14" t="s">
        <v>104</v>
      </c>
      <c r="C1494" s="14" t="s">
        <v>105</v>
      </c>
      <c r="D1494" s="14">
        <v>2001</v>
      </c>
      <c r="E1494" s="14">
        <v>12</v>
      </c>
      <c r="F1494" s="14">
        <v>78</v>
      </c>
      <c r="G1494" s="14">
        <v>11</v>
      </c>
      <c r="H1494" s="14">
        <v>89</v>
      </c>
      <c r="I1494" s="14" t="b">
        <v>1</v>
      </c>
      <c r="J1494" s="6">
        <v>0.123595505617978</v>
      </c>
      <c r="K1494">
        <f t="shared" si="115"/>
        <v>1.7377382068103718E-4</v>
      </c>
      <c r="L1494">
        <f t="shared" si="116"/>
        <v>1.3182329865431117E-2</v>
      </c>
      <c r="M1494">
        <f t="shared" si="117"/>
        <v>1.6292767249409307E-3</v>
      </c>
      <c r="N1494">
        <f t="shared" si="118"/>
        <v>1.3182329865431117E-2</v>
      </c>
      <c r="O1494">
        <f t="shared" si="119"/>
        <v>0.15818795838517341</v>
      </c>
      <c r="Q1494" s="7">
        <v>1468</v>
      </c>
      <c r="R1494" s="7">
        <v>2.0935622700296863E-3</v>
      </c>
      <c r="S1494" s="7">
        <v>-5.313063534491244E-4</v>
      </c>
      <c r="U1494" s="7">
        <v>32.16085908393601</v>
      </c>
      <c r="V1494" s="7">
        <v>7.3645450170861443E-4</v>
      </c>
    </row>
    <row r="1495" spans="1:22" x14ac:dyDescent="0.35">
      <c r="A1495" s="3">
        <v>2015</v>
      </c>
      <c r="B1495" s="13" t="s">
        <v>30</v>
      </c>
      <c r="C1495" s="13" t="s">
        <v>196</v>
      </c>
      <c r="D1495" s="13">
        <v>2001</v>
      </c>
      <c r="E1495" s="17">
        <v>14</v>
      </c>
      <c r="F1495" s="13">
        <v>78</v>
      </c>
      <c r="G1495" s="13">
        <v>11</v>
      </c>
      <c r="H1495" s="13">
        <v>89</v>
      </c>
      <c r="I1495" s="13" t="b">
        <v>1</v>
      </c>
      <c r="J1495" s="4">
        <v>0.123595505617978</v>
      </c>
      <c r="K1495">
        <f t="shared" si="115"/>
        <v>1.7377382068103718E-4</v>
      </c>
      <c r="L1495">
        <f t="shared" si="116"/>
        <v>1.3182329865431117E-2</v>
      </c>
      <c r="M1495">
        <f t="shared" si="117"/>
        <v>1.6292767249409307E-3</v>
      </c>
      <c r="N1495">
        <f t="shared" si="118"/>
        <v>1.3182329865431117E-2</v>
      </c>
      <c r="O1495">
        <f t="shared" si="119"/>
        <v>0.18455261811603563</v>
      </c>
      <c r="Q1495" s="7">
        <v>1469</v>
      </c>
      <c r="R1495" s="7">
        <v>1.6288789775248829E-3</v>
      </c>
      <c r="S1495" s="7">
        <v>-1.4679288218430713E-4</v>
      </c>
      <c r="U1495" s="7">
        <v>32.182774490466798</v>
      </c>
      <c r="V1495" s="7">
        <v>7.3816519972021545E-4</v>
      </c>
    </row>
    <row r="1496" spans="1:22" x14ac:dyDescent="0.35">
      <c r="A1496" s="3">
        <v>2016</v>
      </c>
      <c r="B1496" s="13" t="s">
        <v>67</v>
      </c>
      <c r="C1496" s="13" t="s">
        <v>77</v>
      </c>
      <c r="D1496" s="13">
        <v>2002</v>
      </c>
      <c r="E1496" s="14">
        <v>14</v>
      </c>
      <c r="F1496" s="13">
        <v>78</v>
      </c>
      <c r="G1496" s="13">
        <v>11</v>
      </c>
      <c r="H1496" s="13">
        <v>89</v>
      </c>
      <c r="I1496" s="13" t="b">
        <v>1</v>
      </c>
      <c r="J1496" s="4">
        <v>0.123595505617978</v>
      </c>
      <c r="K1496">
        <f t="shared" si="115"/>
        <v>1.7377382068103718E-4</v>
      </c>
      <c r="L1496">
        <f t="shared" si="116"/>
        <v>1.3182329865431117E-2</v>
      </c>
      <c r="M1496">
        <f t="shared" si="117"/>
        <v>1.6292767249409307E-3</v>
      </c>
      <c r="N1496">
        <f t="shared" si="118"/>
        <v>1.3182329865431117E-2</v>
      </c>
      <c r="O1496">
        <f t="shared" si="119"/>
        <v>0.18455261811603563</v>
      </c>
      <c r="Q1496" s="7">
        <v>1470</v>
      </c>
      <c r="R1496" s="7">
        <v>3.5686165315911901E-4</v>
      </c>
      <c r="S1496" s="7">
        <v>1.0404625179310319E-3</v>
      </c>
      <c r="U1496" s="7">
        <v>32.204689896997593</v>
      </c>
      <c r="V1496" s="7">
        <v>7.4032043116719801E-4</v>
      </c>
    </row>
    <row r="1497" spans="1:22" x14ac:dyDescent="0.35">
      <c r="A1497" s="24">
        <v>2017</v>
      </c>
      <c r="B1497" s="17" t="s">
        <v>98</v>
      </c>
      <c r="C1497" s="17" t="s">
        <v>99</v>
      </c>
      <c r="D1497" s="17">
        <v>2003</v>
      </c>
      <c r="E1497" s="17">
        <v>14</v>
      </c>
      <c r="F1497" s="17">
        <v>135</v>
      </c>
      <c r="G1497" s="17">
        <v>19</v>
      </c>
      <c r="H1497" s="17">
        <v>154</v>
      </c>
      <c r="I1497" s="17" t="b">
        <v>1</v>
      </c>
      <c r="J1497" s="25">
        <v>0.123376623376623</v>
      </c>
      <c r="K1497">
        <f t="shared" si="115"/>
        <v>3.0068728522336771E-4</v>
      </c>
      <c r="L1497">
        <f t="shared" si="116"/>
        <v>1.7340336940883466E-2</v>
      </c>
      <c r="M1497">
        <f t="shared" si="117"/>
        <v>2.1393922199791225E-3</v>
      </c>
      <c r="N1497">
        <f t="shared" si="118"/>
        <v>1.7340336940883466E-2</v>
      </c>
      <c r="O1497">
        <f t="shared" si="119"/>
        <v>0.24276471717236853</v>
      </c>
      <c r="Q1497" s="7">
        <v>1471</v>
      </c>
      <c r="R1497" s="7">
        <v>1.3673132312970796E-3</v>
      </c>
      <c r="S1497" s="7">
        <v>3.0010939793071291E-5</v>
      </c>
      <c r="U1497" s="7">
        <v>32.22660530352838</v>
      </c>
      <c r="V1497" s="7">
        <v>7.4032043116719801E-4</v>
      </c>
    </row>
    <row r="1498" spans="1:22" x14ac:dyDescent="0.35">
      <c r="A1498" s="5">
        <v>2013</v>
      </c>
      <c r="B1498" s="14" t="s">
        <v>33</v>
      </c>
      <c r="C1498" s="14" t="s">
        <v>34</v>
      </c>
      <c r="D1498" s="14">
        <v>1999</v>
      </c>
      <c r="E1498" s="14">
        <v>14</v>
      </c>
      <c r="F1498" s="14">
        <v>64</v>
      </c>
      <c r="G1498" s="14">
        <v>9</v>
      </c>
      <c r="H1498" s="14">
        <v>73</v>
      </c>
      <c r="I1498" s="14" t="b">
        <v>1</v>
      </c>
      <c r="J1498" s="6">
        <v>0.123287671232877</v>
      </c>
      <c r="K1498">
        <f t="shared" si="115"/>
        <v>1.4253358325523274E-4</v>
      </c>
      <c r="L1498">
        <f t="shared" si="116"/>
        <v>1.1938742951216963E-2</v>
      </c>
      <c r="M1498">
        <f t="shared" si="117"/>
        <v>1.4718998159034646E-3</v>
      </c>
      <c r="N1498">
        <f t="shared" si="118"/>
        <v>1.1938742951216963E-2</v>
      </c>
      <c r="O1498">
        <f t="shared" si="119"/>
        <v>0.16714240131703748</v>
      </c>
      <c r="Q1498" s="7">
        <v>1472</v>
      </c>
      <c r="R1498" s="7">
        <v>1.7041304240097332E-3</v>
      </c>
      <c r="S1498" s="7">
        <v>-3.0680625291958238E-4</v>
      </c>
      <c r="U1498" s="7">
        <v>32.248520710059175</v>
      </c>
      <c r="V1498" s="7">
        <v>7.4032043116719801E-4</v>
      </c>
    </row>
    <row r="1499" spans="1:22" x14ac:dyDescent="0.35">
      <c r="A1499" s="24">
        <v>2016</v>
      </c>
      <c r="B1499" s="17" t="s">
        <v>30</v>
      </c>
      <c r="C1499" s="17" t="s">
        <v>31</v>
      </c>
      <c r="D1499" s="17">
        <v>2003</v>
      </c>
      <c r="E1499" s="17">
        <v>13</v>
      </c>
      <c r="F1499" s="17">
        <v>363</v>
      </c>
      <c r="G1499" s="17">
        <v>51</v>
      </c>
      <c r="H1499" s="17">
        <v>414</v>
      </c>
      <c r="I1499" s="17" t="b">
        <v>1</v>
      </c>
      <c r="J1499" s="25">
        <v>0.123188405797101</v>
      </c>
      <c r="K1499">
        <f t="shared" si="115"/>
        <v>8.0834114339268983E-4</v>
      </c>
      <c r="L1499">
        <f t="shared" si="116"/>
        <v>2.8431340865191179E-2</v>
      </c>
      <c r="M1499">
        <f t="shared" si="117"/>
        <v>3.5024115558568714E-3</v>
      </c>
      <c r="N1499">
        <f t="shared" si="118"/>
        <v>2.8431340865191179E-2</v>
      </c>
      <c r="O1499">
        <f t="shared" si="119"/>
        <v>0.3696074312474853</v>
      </c>
      <c r="Q1499" s="7">
        <v>1473</v>
      </c>
      <c r="R1499" s="7">
        <v>1.8725390203660601E-3</v>
      </c>
      <c r="S1499" s="7">
        <v>-4.7521484927590921E-4</v>
      </c>
      <c r="U1499" s="7">
        <v>32.270436116589963</v>
      </c>
      <c r="V1499" s="7">
        <v>7.4032043116719801E-4</v>
      </c>
    </row>
    <row r="1500" spans="1:22" x14ac:dyDescent="0.35">
      <c r="A1500" s="5">
        <v>2016</v>
      </c>
      <c r="B1500" s="14" t="s">
        <v>52</v>
      </c>
      <c r="C1500" s="14" t="s">
        <v>53</v>
      </c>
      <c r="D1500" s="14">
        <v>2006</v>
      </c>
      <c r="E1500" s="14">
        <v>10</v>
      </c>
      <c r="F1500" s="14">
        <v>121</v>
      </c>
      <c r="G1500" s="14">
        <v>17</v>
      </c>
      <c r="H1500" s="14">
        <v>138</v>
      </c>
      <c r="I1500" s="14" t="b">
        <v>1</v>
      </c>
      <c r="J1500" s="6">
        <v>0.123188405797101</v>
      </c>
      <c r="K1500">
        <f t="shared" si="115"/>
        <v>2.6944704779756324E-4</v>
      </c>
      <c r="L1500">
        <f t="shared" si="116"/>
        <v>1.6414842301940132E-2</v>
      </c>
      <c r="M1500">
        <f t="shared" si="117"/>
        <v>2.0221182545868202E-3</v>
      </c>
      <c r="N1500">
        <f t="shared" si="118"/>
        <v>1.6414842301940132E-2</v>
      </c>
      <c r="O1500">
        <f t="shared" si="119"/>
        <v>0.1641484230194013</v>
      </c>
      <c r="Q1500" s="7">
        <v>1474</v>
      </c>
      <c r="R1500" s="7">
        <v>5.2527024951544584E-4</v>
      </c>
      <c r="S1500" s="7">
        <v>8.7205392157470502E-4</v>
      </c>
      <c r="U1500" s="7">
        <v>32.292351523120757</v>
      </c>
      <c r="V1500" s="7">
        <v>7.4058032951860241E-4</v>
      </c>
    </row>
    <row r="1501" spans="1:22" x14ac:dyDescent="0.35">
      <c r="A1501" s="3">
        <v>2013</v>
      </c>
      <c r="B1501" s="13" t="s">
        <v>104</v>
      </c>
      <c r="C1501" s="13" t="s">
        <v>140</v>
      </c>
      <c r="D1501" s="13">
        <v>2001</v>
      </c>
      <c r="E1501" s="17">
        <v>12</v>
      </c>
      <c r="F1501" s="13">
        <v>57</v>
      </c>
      <c r="G1501" s="13">
        <v>8</v>
      </c>
      <c r="H1501" s="13">
        <v>65</v>
      </c>
      <c r="I1501" s="13" t="b">
        <v>1</v>
      </c>
      <c r="J1501" s="4">
        <v>0.123076923076923</v>
      </c>
      <c r="K1501">
        <f t="shared" si="115"/>
        <v>1.2691346454233053E-4</v>
      </c>
      <c r="L1501">
        <f t="shared" si="116"/>
        <v>1.1265587625256418E-2</v>
      </c>
      <c r="M1501">
        <f t="shared" si="117"/>
        <v>1.3865338615700199E-3</v>
      </c>
      <c r="N1501">
        <f t="shared" si="118"/>
        <v>1.1265587625256418E-2</v>
      </c>
      <c r="O1501">
        <f t="shared" si="119"/>
        <v>0.13518705150307703</v>
      </c>
      <c r="Q1501" s="7">
        <v>1475</v>
      </c>
      <c r="R1501" s="7">
        <v>1.2790044129791164E-3</v>
      </c>
      <c r="S1501" s="7">
        <v>2.8072663640193009E-5</v>
      </c>
      <c r="U1501" s="7">
        <v>32.314266929651545</v>
      </c>
      <c r="V1501" s="7">
        <v>7.4058032951860241E-4</v>
      </c>
    </row>
    <row r="1502" spans="1:22" x14ac:dyDescent="0.35">
      <c r="A1502" s="5">
        <v>2015</v>
      </c>
      <c r="B1502" s="14" t="s">
        <v>128</v>
      </c>
      <c r="C1502" s="14" t="s">
        <v>129</v>
      </c>
      <c r="D1502" s="14">
        <v>2001</v>
      </c>
      <c r="E1502" s="14">
        <v>14</v>
      </c>
      <c r="F1502" s="14">
        <v>57</v>
      </c>
      <c r="G1502" s="14">
        <v>8</v>
      </c>
      <c r="H1502" s="14">
        <v>65</v>
      </c>
      <c r="I1502" s="14" t="b">
        <v>1</v>
      </c>
      <c r="J1502" s="6">
        <v>0.123076923076923</v>
      </c>
      <c r="K1502">
        <f t="shared" si="115"/>
        <v>1.2691346454233053E-4</v>
      </c>
      <c r="L1502">
        <f t="shared" si="116"/>
        <v>1.1265587625256418E-2</v>
      </c>
      <c r="M1502">
        <f t="shared" si="117"/>
        <v>1.3865338615700199E-3</v>
      </c>
      <c r="N1502">
        <f t="shared" si="118"/>
        <v>1.1265587625256418E-2</v>
      </c>
      <c r="O1502">
        <f t="shared" si="119"/>
        <v>0.15771822675358985</v>
      </c>
      <c r="Q1502" s="7">
        <v>1476</v>
      </c>
      <c r="R1502" s="7">
        <v>4.9134532728801474E-4</v>
      </c>
      <c r="S1502" s="7">
        <v>8.157317493312947E-4</v>
      </c>
      <c r="U1502" s="7">
        <v>32.33618233618234</v>
      </c>
      <c r="V1502" s="7">
        <v>7.410430476702879E-4</v>
      </c>
    </row>
    <row r="1503" spans="1:22" x14ac:dyDescent="0.35">
      <c r="A1503" s="24">
        <v>2016</v>
      </c>
      <c r="B1503" s="17" t="s">
        <v>42</v>
      </c>
      <c r="C1503" s="17" t="s">
        <v>263</v>
      </c>
      <c r="D1503" s="17">
        <v>2003</v>
      </c>
      <c r="E1503" s="17">
        <v>13</v>
      </c>
      <c r="F1503" s="17">
        <v>57</v>
      </c>
      <c r="G1503" s="17">
        <v>8</v>
      </c>
      <c r="H1503" s="17">
        <v>65</v>
      </c>
      <c r="I1503" s="17" t="b">
        <v>1</v>
      </c>
      <c r="J1503" s="25">
        <v>0.123076923076923</v>
      </c>
      <c r="K1503">
        <f t="shared" si="115"/>
        <v>1.2691346454233053E-4</v>
      </c>
      <c r="L1503">
        <f t="shared" si="116"/>
        <v>1.1265587625256418E-2</v>
      </c>
      <c r="M1503">
        <f t="shared" si="117"/>
        <v>1.3865338615700199E-3</v>
      </c>
      <c r="N1503">
        <f t="shared" si="118"/>
        <v>1.1265587625256418E-2</v>
      </c>
      <c r="O1503">
        <f t="shared" si="119"/>
        <v>0.14645263912833345</v>
      </c>
      <c r="Q1503" s="7">
        <v>1477</v>
      </c>
      <c r="R1503" s="7">
        <v>1.4365362301173366E-3</v>
      </c>
      <c r="S1503" s="7">
        <v>-1.2945915349802718E-4</v>
      </c>
      <c r="U1503" s="7">
        <v>32.358097742713127</v>
      </c>
      <c r="V1503" s="7">
        <v>7.4395481938879294E-4</v>
      </c>
    </row>
    <row r="1504" spans="1:22" x14ac:dyDescent="0.35">
      <c r="A1504" s="3">
        <v>2017</v>
      </c>
      <c r="B1504" s="13" t="s">
        <v>52</v>
      </c>
      <c r="C1504" s="13" t="s">
        <v>83</v>
      </c>
      <c r="D1504" s="13">
        <v>2009</v>
      </c>
      <c r="E1504" s="14">
        <v>8</v>
      </c>
      <c r="F1504" s="13">
        <v>57</v>
      </c>
      <c r="G1504" s="13">
        <v>8</v>
      </c>
      <c r="H1504" s="13">
        <v>65</v>
      </c>
      <c r="I1504" s="13" t="b">
        <v>1</v>
      </c>
      <c r="J1504" s="4">
        <v>0.123076923076923</v>
      </c>
      <c r="K1504">
        <f t="shared" si="115"/>
        <v>1.2691346454233053E-4</v>
      </c>
      <c r="L1504">
        <f t="shared" si="116"/>
        <v>1.1265587625256418E-2</v>
      </c>
      <c r="M1504">
        <f t="shared" si="117"/>
        <v>1.3865338615700199E-3</v>
      </c>
      <c r="N1504">
        <f t="shared" si="118"/>
        <v>1.1265587625256418E-2</v>
      </c>
      <c r="O1504">
        <f t="shared" si="119"/>
        <v>9.0124701002051347E-2</v>
      </c>
      <c r="Q1504" s="7">
        <v>1478</v>
      </c>
      <c r="R1504" s="7">
        <v>1.7515998643937774E-3</v>
      </c>
      <c r="S1504" s="7">
        <v>-4.4452278777446798E-4</v>
      </c>
      <c r="U1504" s="7">
        <v>32.380013149243922</v>
      </c>
      <c r="V1504" s="7">
        <v>7.4477628564357406E-4</v>
      </c>
    </row>
    <row r="1505" spans="1:22" x14ac:dyDescent="0.35">
      <c r="A1505" s="24">
        <v>2013</v>
      </c>
      <c r="B1505" s="17" t="s">
        <v>37</v>
      </c>
      <c r="C1505" s="17" t="s">
        <v>38</v>
      </c>
      <c r="D1505" s="17">
        <v>2003</v>
      </c>
      <c r="E1505" s="17">
        <v>10</v>
      </c>
      <c r="F1505" s="17">
        <v>157</v>
      </c>
      <c r="G1505" s="17">
        <v>22</v>
      </c>
      <c r="H1505" s="17">
        <v>179</v>
      </c>
      <c r="I1505" s="17" t="b">
        <v>1</v>
      </c>
      <c r="J1505" s="25">
        <v>0.122905027932961</v>
      </c>
      <c r="K1505">
        <f t="shared" si="115"/>
        <v>3.4950015620118711E-4</v>
      </c>
      <c r="L1505">
        <f t="shared" si="116"/>
        <v>1.8694923273476868E-2</v>
      </c>
      <c r="M1505">
        <f t="shared" si="117"/>
        <v>2.2977000671312374E-3</v>
      </c>
      <c r="N1505">
        <f t="shared" si="118"/>
        <v>1.8694923273476868E-2</v>
      </c>
      <c r="O1505">
        <f t="shared" si="119"/>
        <v>0.18694923273476868</v>
      </c>
      <c r="Q1505" s="7">
        <v>1479</v>
      </c>
      <c r="R1505" s="7">
        <v>1.1214725958408958E-3</v>
      </c>
      <c r="S1505" s="7">
        <v>1.8560448077841363E-4</v>
      </c>
      <c r="U1505" s="7">
        <v>32.40192855577471</v>
      </c>
      <c r="V1505" s="7">
        <v>7.4477628564357406E-4</v>
      </c>
    </row>
    <row r="1506" spans="1:22" x14ac:dyDescent="0.35">
      <c r="A1506" s="5">
        <v>2013</v>
      </c>
      <c r="B1506" s="14" t="s">
        <v>104</v>
      </c>
      <c r="C1506" s="14" t="s">
        <v>115</v>
      </c>
      <c r="D1506" s="14">
        <v>2002</v>
      </c>
      <c r="E1506" s="14">
        <v>11</v>
      </c>
      <c r="F1506" s="14">
        <v>100</v>
      </c>
      <c r="G1506" s="14">
        <v>14</v>
      </c>
      <c r="H1506" s="14">
        <v>114</v>
      </c>
      <c r="I1506" s="14" t="b">
        <v>1</v>
      </c>
      <c r="J1506" s="6">
        <v>0.12280701754386</v>
      </c>
      <c r="K1506">
        <f t="shared" si="115"/>
        <v>2.2258669165885661E-4</v>
      </c>
      <c r="L1506">
        <f t="shared" si="116"/>
        <v>1.4919339518184329E-2</v>
      </c>
      <c r="M1506">
        <f t="shared" si="117"/>
        <v>1.8321995899524667E-3</v>
      </c>
      <c r="N1506">
        <f t="shared" si="118"/>
        <v>1.4919339518184329E-2</v>
      </c>
      <c r="O1506">
        <f t="shared" si="119"/>
        <v>0.16411273470002763</v>
      </c>
      <c r="Q1506" s="7">
        <v>1480</v>
      </c>
      <c r="R1506" s="7">
        <v>1.7515998643937774E-3</v>
      </c>
      <c r="S1506" s="7">
        <v>-4.4452278777446798E-4</v>
      </c>
      <c r="U1506" s="7">
        <v>32.423843962305504</v>
      </c>
      <c r="V1506" s="7">
        <v>7.4581478433854043E-4</v>
      </c>
    </row>
    <row r="1507" spans="1:22" x14ac:dyDescent="0.35">
      <c r="A1507" s="3">
        <v>2017</v>
      </c>
      <c r="B1507" s="13" t="s">
        <v>52</v>
      </c>
      <c r="C1507" s="13" t="s">
        <v>53</v>
      </c>
      <c r="D1507" s="13">
        <v>2006</v>
      </c>
      <c r="E1507" s="17">
        <v>11</v>
      </c>
      <c r="F1507" s="13">
        <v>100</v>
      </c>
      <c r="G1507" s="13">
        <v>14</v>
      </c>
      <c r="H1507" s="13">
        <v>114</v>
      </c>
      <c r="I1507" s="13" t="b">
        <v>1</v>
      </c>
      <c r="J1507" s="4">
        <v>0.12280701754386</v>
      </c>
      <c r="K1507">
        <f t="shared" si="115"/>
        <v>2.2258669165885661E-4</v>
      </c>
      <c r="L1507">
        <f t="shared" si="116"/>
        <v>1.4919339518184329E-2</v>
      </c>
      <c r="M1507">
        <f t="shared" si="117"/>
        <v>1.8321995899524667E-3</v>
      </c>
      <c r="N1507">
        <f t="shared" si="118"/>
        <v>1.4919339518184329E-2</v>
      </c>
      <c r="O1507">
        <f t="shared" si="119"/>
        <v>0.16411273470002763</v>
      </c>
      <c r="Q1507" s="7">
        <v>1481</v>
      </c>
      <c r="R1507" s="7">
        <v>1.4365362301173366E-3</v>
      </c>
      <c r="S1507" s="7">
        <v>-1.2945915349802718E-4</v>
      </c>
      <c r="U1507" s="7">
        <v>32.445759368836292</v>
      </c>
      <c r="V1507" s="7">
        <v>7.4690118663960504E-4</v>
      </c>
    </row>
    <row r="1508" spans="1:22" x14ac:dyDescent="0.35">
      <c r="A1508" s="3">
        <v>2013</v>
      </c>
      <c r="B1508" s="13" t="s">
        <v>269</v>
      </c>
      <c r="C1508" s="13" t="s">
        <v>324</v>
      </c>
      <c r="D1508" s="13">
        <v>2003</v>
      </c>
      <c r="E1508" s="14">
        <v>10</v>
      </c>
      <c r="F1508" s="13">
        <v>50</v>
      </c>
      <c r="G1508" s="13">
        <v>7</v>
      </c>
      <c r="H1508" s="13">
        <v>57</v>
      </c>
      <c r="I1508" s="13" t="b">
        <v>1</v>
      </c>
      <c r="J1508" s="4">
        <v>0.12280701754386</v>
      </c>
      <c r="K1508">
        <f t="shared" si="115"/>
        <v>1.1129334582942831E-4</v>
      </c>
      <c r="L1508">
        <f t="shared" si="116"/>
        <v>1.0549566144132577E-2</v>
      </c>
      <c r="M1508">
        <f t="shared" si="117"/>
        <v>1.295560754542601E-3</v>
      </c>
      <c r="N1508">
        <f t="shared" si="118"/>
        <v>1.0549566144132577E-2</v>
      </c>
      <c r="O1508">
        <f t="shared" si="119"/>
        <v>0.10549566144132577</v>
      </c>
      <c r="Q1508" s="7">
        <v>1482</v>
      </c>
      <c r="R1508" s="7">
        <v>1.6164139541776864E-3</v>
      </c>
      <c r="S1508" s="7">
        <v>9.9192449852391891E-4</v>
      </c>
      <c r="U1508" s="7">
        <v>32.467674775367087</v>
      </c>
      <c r="V1508" s="7">
        <v>7.4690118663960504E-4</v>
      </c>
    </row>
    <row r="1509" spans="1:22" x14ac:dyDescent="0.35">
      <c r="A1509" s="24">
        <v>2016</v>
      </c>
      <c r="B1509" s="17" t="s">
        <v>252</v>
      </c>
      <c r="C1509" s="17" t="s">
        <v>253</v>
      </c>
      <c r="D1509" s="17">
        <v>2001</v>
      </c>
      <c r="E1509" s="17">
        <v>15</v>
      </c>
      <c r="F1509" s="17">
        <v>50</v>
      </c>
      <c r="G1509" s="17">
        <v>7</v>
      </c>
      <c r="H1509" s="17">
        <v>57</v>
      </c>
      <c r="I1509" s="17" t="b">
        <v>1</v>
      </c>
      <c r="J1509" s="25">
        <v>0.12280701754386</v>
      </c>
      <c r="K1509">
        <f t="shared" si="115"/>
        <v>1.1129334582942831E-4</v>
      </c>
      <c r="L1509">
        <f t="shared" si="116"/>
        <v>1.0549566144132577E-2</v>
      </c>
      <c r="M1509">
        <f t="shared" si="117"/>
        <v>1.295560754542601E-3</v>
      </c>
      <c r="N1509">
        <f t="shared" si="118"/>
        <v>1.0549566144132577E-2</v>
      </c>
      <c r="O1509">
        <f t="shared" si="119"/>
        <v>0.15824349216198866</v>
      </c>
      <c r="Q1509" s="7">
        <v>1483</v>
      </c>
      <c r="R1509" s="7">
        <v>8.9305597598755533E-4</v>
      </c>
      <c r="S1509" s="7">
        <v>1.4698102975107918E-3</v>
      </c>
      <c r="U1509" s="7">
        <v>32.489590181897874</v>
      </c>
      <c r="V1509" s="7">
        <v>7.4690118663960504E-4</v>
      </c>
    </row>
    <row r="1510" spans="1:22" x14ac:dyDescent="0.35">
      <c r="A1510" s="5">
        <v>2017</v>
      </c>
      <c r="B1510" s="14" t="s">
        <v>102</v>
      </c>
      <c r="C1510" s="14" t="s">
        <v>272</v>
      </c>
      <c r="D1510" s="14">
        <v>2006</v>
      </c>
      <c r="E1510" s="14">
        <v>11</v>
      </c>
      <c r="F1510" s="14">
        <v>50</v>
      </c>
      <c r="G1510" s="14">
        <v>7</v>
      </c>
      <c r="H1510" s="14">
        <v>57</v>
      </c>
      <c r="I1510" s="14" t="b">
        <v>1</v>
      </c>
      <c r="J1510" s="6">
        <v>0.12280701754386</v>
      </c>
      <c r="K1510">
        <f t="shared" si="115"/>
        <v>1.1129334582942831E-4</v>
      </c>
      <c r="L1510">
        <f t="shared" si="116"/>
        <v>1.0549566144132577E-2</v>
      </c>
      <c r="M1510">
        <f t="shared" si="117"/>
        <v>1.295560754542601E-3</v>
      </c>
      <c r="N1510">
        <f t="shared" si="118"/>
        <v>1.0549566144132577E-2</v>
      </c>
      <c r="O1510">
        <f t="shared" si="119"/>
        <v>0.11604522758545835</v>
      </c>
      <c r="Q1510" s="7">
        <v>1484</v>
      </c>
      <c r="R1510" s="7">
        <v>3.1140639187263366E-3</v>
      </c>
      <c r="S1510" s="7">
        <v>-8.0341896005537957E-4</v>
      </c>
      <c r="U1510" s="7">
        <v>32.511505588428669</v>
      </c>
      <c r="V1510" s="7">
        <v>7.4690118663960504E-4</v>
      </c>
    </row>
    <row r="1511" spans="1:22" x14ac:dyDescent="0.35">
      <c r="A1511" s="3">
        <v>2017</v>
      </c>
      <c r="B1511" s="13" t="s">
        <v>24</v>
      </c>
      <c r="C1511" s="13" t="s">
        <v>295</v>
      </c>
      <c r="D1511" s="13">
        <v>2007</v>
      </c>
      <c r="E1511" s="17">
        <v>10</v>
      </c>
      <c r="F1511" s="13">
        <v>50</v>
      </c>
      <c r="G1511" s="13">
        <v>7</v>
      </c>
      <c r="H1511" s="13">
        <v>57</v>
      </c>
      <c r="I1511" s="13" t="b">
        <v>1</v>
      </c>
      <c r="J1511" s="4">
        <v>0.12280701754386</v>
      </c>
      <c r="K1511">
        <f t="shared" si="115"/>
        <v>1.1129334582942831E-4</v>
      </c>
      <c r="L1511">
        <f t="shared" si="116"/>
        <v>1.0549566144132577E-2</v>
      </c>
      <c r="M1511">
        <f t="shared" si="117"/>
        <v>1.295560754542601E-3</v>
      </c>
      <c r="N1511">
        <f t="shared" si="118"/>
        <v>1.0549566144132577E-2</v>
      </c>
      <c r="O1511">
        <f t="shared" si="119"/>
        <v>0.10549566144132577</v>
      </c>
      <c r="Q1511" s="7">
        <v>1485</v>
      </c>
      <c r="R1511" s="7">
        <v>1.9015493030062585E-3</v>
      </c>
      <c r="S1511" s="7">
        <v>3.0094213724488777E-4</v>
      </c>
      <c r="U1511" s="7">
        <v>32.533420994959457</v>
      </c>
      <c r="V1511" s="7">
        <v>7.4690118663960504E-4</v>
      </c>
    </row>
    <row r="1512" spans="1:22" x14ac:dyDescent="0.35">
      <c r="A1512" s="5">
        <v>2017</v>
      </c>
      <c r="B1512" s="14" t="s">
        <v>30</v>
      </c>
      <c r="C1512" s="14" t="s">
        <v>75</v>
      </c>
      <c r="D1512" s="14">
        <v>2011</v>
      </c>
      <c r="E1512" s="14">
        <v>6</v>
      </c>
      <c r="F1512" s="14">
        <v>50</v>
      </c>
      <c r="G1512" s="14">
        <v>7</v>
      </c>
      <c r="H1512" s="14">
        <v>57</v>
      </c>
      <c r="I1512" s="14" t="b">
        <v>1</v>
      </c>
      <c r="J1512" s="6">
        <v>0.12280701754386</v>
      </c>
      <c r="K1512">
        <f t="shared" si="115"/>
        <v>1.1129334582942831E-4</v>
      </c>
      <c r="L1512">
        <f t="shared" si="116"/>
        <v>1.0549566144132577E-2</v>
      </c>
      <c r="M1512">
        <f t="shared" si="117"/>
        <v>1.295560754542601E-3</v>
      </c>
      <c r="N1512">
        <f t="shared" si="118"/>
        <v>1.0549566144132577E-2</v>
      </c>
      <c r="O1512">
        <f t="shared" si="119"/>
        <v>6.3297396864795463E-2</v>
      </c>
      <c r="Q1512" s="7">
        <v>1486</v>
      </c>
      <c r="R1512" s="7">
        <v>2.4806753638405322E-3</v>
      </c>
      <c r="S1512" s="7">
        <v>3.8944960737891283E-4</v>
      </c>
      <c r="U1512" s="7">
        <v>32.555336401490251</v>
      </c>
      <c r="V1512" s="7">
        <v>7.4904437952879124E-4</v>
      </c>
    </row>
    <row r="1513" spans="1:22" x14ac:dyDescent="0.35">
      <c r="A1513" s="24">
        <v>2017</v>
      </c>
      <c r="B1513" s="17" t="s">
        <v>26</v>
      </c>
      <c r="C1513" s="17" t="s">
        <v>35</v>
      </c>
      <c r="D1513" s="17">
        <v>2005</v>
      </c>
      <c r="E1513" s="17">
        <v>12</v>
      </c>
      <c r="F1513" s="17">
        <v>293</v>
      </c>
      <c r="G1513" s="17">
        <v>41</v>
      </c>
      <c r="H1513" s="17">
        <v>334</v>
      </c>
      <c r="I1513" s="17" t="b">
        <v>1</v>
      </c>
      <c r="J1513" s="25">
        <v>0.122754491017964</v>
      </c>
      <c r="K1513">
        <f t="shared" si="115"/>
        <v>6.5213995626366757E-4</v>
      </c>
      <c r="L1513">
        <f t="shared" si="116"/>
        <v>2.5537031077704934E-2</v>
      </c>
      <c r="M1513">
        <f t="shared" si="117"/>
        <v>3.1347852520535978E-3</v>
      </c>
      <c r="N1513">
        <f t="shared" si="118"/>
        <v>2.5537031077704934E-2</v>
      </c>
      <c r="O1513">
        <f t="shared" si="119"/>
        <v>0.30644437293245919</v>
      </c>
      <c r="Q1513" s="7">
        <v>1487</v>
      </c>
      <c r="R1513" s="7">
        <v>2.1803058759721451E-3</v>
      </c>
      <c r="S1513" s="7">
        <v>-2.118653433849059E-4</v>
      </c>
      <c r="U1513" s="7">
        <v>32.577251808021039</v>
      </c>
      <c r="V1513" s="7">
        <v>7.4904437952879124E-4</v>
      </c>
    </row>
    <row r="1514" spans="1:22" x14ac:dyDescent="0.35">
      <c r="A1514" s="5">
        <v>2017</v>
      </c>
      <c r="B1514" s="14" t="s">
        <v>30</v>
      </c>
      <c r="C1514" s="14" t="s">
        <v>48</v>
      </c>
      <c r="D1514" s="14">
        <v>2005</v>
      </c>
      <c r="E1514" s="14">
        <v>12</v>
      </c>
      <c r="F1514" s="14">
        <v>143</v>
      </c>
      <c r="G1514" s="14">
        <v>20</v>
      </c>
      <c r="H1514" s="14">
        <v>163</v>
      </c>
      <c r="I1514" s="14" t="b">
        <v>1</v>
      </c>
      <c r="J1514" s="6">
        <v>0.122699386503067</v>
      </c>
      <c r="K1514">
        <f t="shared" si="115"/>
        <v>3.182599187753827E-4</v>
      </c>
      <c r="L1514">
        <f t="shared" si="116"/>
        <v>1.7839840772142075E-2</v>
      </c>
      <c r="M1514">
        <f t="shared" si="117"/>
        <v>2.1889375180542338E-3</v>
      </c>
      <c r="N1514">
        <f t="shared" si="118"/>
        <v>1.7839840772142075E-2</v>
      </c>
      <c r="O1514">
        <f t="shared" si="119"/>
        <v>0.2140780892657049</v>
      </c>
      <c r="Q1514" s="7">
        <v>1488</v>
      </c>
      <c r="R1514" s="7">
        <v>3.1095104904924854E-3</v>
      </c>
      <c r="S1514" s="7">
        <v>3.9448693306885947E-5</v>
      </c>
      <c r="U1514" s="7">
        <v>32.599167214551834</v>
      </c>
      <c r="V1514" s="7">
        <v>7.5021634357309353E-4</v>
      </c>
    </row>
    <row r="1515" spans="1:22" x14ac:dyDescent="0.35">
      <c r="A1515" s="3">
        <v>2014</v>
      </c>
      <c r="B1515" s="13" t="s">
        <v>24</v>
      </c>
      <c r="C1515" s="13" t="s">
        <v>122</v>
      </c>
      <c r="D1515" s="13">
        <v>2006</v>
      </c>
      <c r="E1515" s="17">
        <v>8</v>
      </c>
      <c r="F1515" s="13">
        <v>136</v>
      </c>
      <c r="G1515" s="13">
        <v>19</v>
      </c>
      <c r="H1515" s="13">
        <v>155</v>
      </c>
      <c r="I1515" s="13" t="b">
        <v>1</v>
      </c>
      <c r="J1515" s="4">
        <v>0.12258064516129</v>
      </c>
      <c r="K1515">
        <f t="shared" si="115"/>
        <v>3.0263980006248046E-4</v>
      </c>
      <c r="L1515">
        <f t="shared" si="116"/>
        <v>1.7396545635915209E-2</v>
      </c>
      <c r="M1515">
        <f t="shared" si="117"/>
        <v>2.1324797876283103E-3</v>
      </c>
      <c r="N1515">
        <f t="shared" si="118"/>
        <v>1.7396545635915209E-2</v>
      </c>
      <c r="O1515">
        <f t="shared" si="119"/>
        <v>0.13917236508732167</v>
      </c>
      <c r="Q1515" s="7">
        <v>1489</v>
      </c>
      <c r="R1515" s="7">
        <v>2.6737662376629342E-3</v>
      </c>
      <c r="S1515" s="7">
        <v>-2.6603754437986519E-4</v>
      </c>
      <c r="U1515" s="7">
        <v>32.621082621082621</v>
      </c>
      <c r="V1515" s="7">
        <v>7.519535634286338E-4</v>
      </c>
    </row>
    <row r="1516" spans="1:22" x14ac:dyDescent="0.35">
      <c r="A1516" s="3">
        <v>2014</v>
      </c>
      <c r="B1516" s="13" t="s">
        <v>52</v>
      </c>
      <c r="C1516" s="13" t="s">
        <v>84</v>
      </c>
      <c r="D1516" s="13">
        <v>2005</v>
      </c>
      <c r="E1516" s="14">
        <v>9</v>
      </c>
      <c r="F1516" s="13">
        <v>179</v>
      </c>
      <c r="G1516" s="13">
        <v>25</v>
      </c>
      <c r="H1516" s="13">
        <v>204</v>
      </c>
      <c r="I1516" s="13" t="b">
        <v>1</v>
      </c>
      <c r="J1516" s="4">
        <v>0.12254901960784299</v>
      </c>
      <c r="K1516">
        <f t="shared" si="115"/>
        <v>3.9831302717900657E-4</v>
      </c>
      <c r="L1516">
        <f t="shared" si="116"/>
        <v>1.9957781118626554E-2</v>
      </c>
      <c r="M1516">
        <f t="shared" si="117"/>
        <v>2.4458065096356041E-3</v>
      </c>
      <c r="N1516">
        <f t="shared" si="118"/>
        <v>1.9957781118626554E-2</v>
      </c>
      <c r="O1516">
        <f t="shared" si="119"/>
        <v>0.17962003006763899</v>
      </c>
      <c r="Q1516" s="7">
        <v>1490</v>
      </c>
      <c r="R1516" s="7">
        <v>1.4759801584307178E-3</v>
      </c>
      <c r="S1516" s="7">
        <v>2.2654112784716539E-4</v>
      </c>
      <c r="U1516" s="7">
        <v>32.642998027613416</v>
      </c>
      <c r="V1516" s="7">
        <v>7.5290048933387749E-4</v>
      </c>
    </row>
    <row r="1517" spans="1:22" x14ac:dyDescent="0.35">
      <c r="A1517" s="3">
        <v>2013</v>
      </c>
      <c r="B1517" s="13" t="s">
        <v>37</v>
      </c>
      <c r="C1517" s="13" t="s">
        <v>38</v>
      </c>
      <c r="D1517" s="13">
        <v>2000</v>
      </c>
      <c r="E1517" s="17">
        <v>13</v>
      </c>
      <c r="F1517" s="13">
        <v>86</v>
      </c>
      <c r="G1517" s="13">
        <v>12</v>
      </c>
      <c r="H1517" s="13">
        <v>98</v>
      </c>
      <c r="I1517" s="13" t="b">
        <v>1</v>
      </c>
      <c r="J1517" s="4">
        <v>0.122448979591837</v>
      </c>
      <c r="K1517">
        <f t="shared" si="115"/>
        <v>1.9134645423305217E-4</v>
      </c>
      <c r="L1517">
        <f t="shared" si="116"/>
        <v>1.3832803556512041E-2</v>
      </c>
      <c r="M1517">
        <f t="shared" si="117"/>
        <v>1.6938126803892331E-3</v>
      </c>
      <c r="N1517">
        <f t="shared" si="118"/>
        <v>1.3832803556512041E-2</v>
      </c>
      <c r="O1517">
        <f t="shared" si="119"/>
        <v>0.17982644623465652</v>
      </c>
      <c r="Q1517" s="7">
        <v>1491</v>
      </c>
      <c r="R1517" s="7">
        <v>2.1669533271367909E-3</v>
      </c>
      <c r="S1517" s="7">
        <v>7.4022718128145771E-4</v>
      </c>
      <c r="U1517" s="7">
        <v>32.664913434144204</v>
      </c>
      <c r="V1517" s="7">
        <v>7.5290048933387911E-4</v>
      </c>
    </row>
    <row r="1518" spans="1:22" x14ac:dyDescent="0.35">
      <c r="A1518" s="3">
        <v>2015</v>
      </c>
      <c r="B1518" s="13" t="s">
        <v>26</v>
      </c>
      <c r="C1518" s="13" t="s">
        <v>110</v>
      </c>
      <c r="D1518" s="13">
        <v>2000</v>
      </c>
      <c r="E1518" s="14">
        <v>15</v>
      </c>
      <c r="F1518" s="13">
        <v>86</v>
      </c>
      <c r="G1518" s="13">
        <v>12</v>
      </c>
      <c r="H1518" s="13">
        <v>98</v>
      </c>
      <c r="I1518" s="13" t="b">
        <v>1</v>
      </c>
      <c r="J1518" s="4">
        <v>0.122448979591837</v>
      </c>
      <c r="K1518">
        <f t="shared" si="115"/>
        <v>1.9134645423305217E-4</v>
      </c>
      <c r="L1518">
        <f t="shared" si="116"/>
        <v>1.3832803556512041E-2</v>
      </c>
      <c r="M1518">
        <f t="shared" si="117"/>
        <v>1.6938126803892331E-3</v>
      </c>
      <c r="N1518">
        <f t="shared" si="118"/>
        <v>1.3832803556512041E-2</v>
      </c>
      <c r="O1518">
        <f t="shared" si="119"/>
        <v>0.20749205334768062</v>
      </c>
      <c r="Q1518" s="7">
        <v>1492</v>
      </c>
      <c r="R1518" s="7">
        <v>1.6124009032084997E-3</v>
      </c>
      <c r="S1518" s="7">
        <v>1.6875821732430978E-5</v>
      </c>
      <c r="U1518" s="7">
        <v>32.686828840674998</v>
      </c>
      <c r="V1518" s="7">
        <v>7.5338670216423375E-4</v>
      </c>
    </row>
    <row r="1519" spans="1:22" x14ac:dyDescent="0.35">
      <c r="A1519" s="24">
        <v>2016</v>
      </c>
      <c r="B1519" s="17" t="s">
        <v>24</v>
      </c>
      <c r="C1519" s="17" t="s">
        <v>29</v>
      </c>
      <c r="D1519" s="17">
        <v>2003</v>
      </c>
      <c r="E1519" s="17">
        <v>13</v>
      </c>
      <c r="F1519" s="17">
        <v>86</v>
      </c>
      <c r="G1519" s="17">
        <v>12</v>
      </c>
      <c r="H1519" s="17">
        <v>98</v>
      </c>
      <c r="I1519" s="17" t="b">
        <v>1</v>
      </c>
      <c r="J1519" s="25">
        <v>0.122448979591837</v>
      </c>
      <c r="K1519">
        <f t="shared" si="115"/>
        <v>1.9134645423305217E-4</v>
      </c>
      <c r="L1519">
        <f t="shared" si="116"/>
        <v>1.3832803556512041E-2</v>
      </c>
      <c r="M1519">
        <f t="shared" si="117"/>
        <v>1.6938126803892331E-3</v>
      </c>
      <c r="N1519">
        <f t="shared" si="118"/>
        <v>1.3832803556512041E-2</v>
      </c>
      <c r="O1519">
        <f t="shared" si="119"/>
        <v>0.17982644623465652</v>
      </c>
      <c r="Q1519" s="7">
        <v>1493</v>
      </c>
      <c r="R1519" s="7">
        <v>2.0095917833339301E-3</v>
      </c>
      <c r="S1519" s="7">
        <v>-3.8031505839299941E-4</v>
      </c>
      <c r="U1519" s="7">
        <v>32.708744247205786</v>
      </c>
      <c r="V1519" s="7">
        <v>7.5366061117243446E-4</v>
      </c>
    </row>
    <row r="1520" spans="1:22" x14ac:dyDescent="0.35">
      <c r="A1520" s="3">
        <v>2016</v>
      </c>
      <c r="B1520" s="13" t="s">
        <v>67</v>
      </c>
      <c r="C1520" s="13" t="s">
        <v>123</v>
      </c>
      <c r="D1520" s="13">
        <v>2005</v>
      </c>
      <c r="E1520" s="14">
        <v>11</v>
      </c>
      <c r="F1520" s="13">
        <v>86</v>
      </c>
      <c r="G1520" s="13">
        <v>12</v>
      </c>
      <c r="H1520" s="13">
        <v>98</v>
      </c>
      <c r="I1520" s="13" t="b">
        <v>1</v>
      </c>
      <c r="J1520" s="4">
        <v>0.122448979591837</v>
      </c>
      <c r="K1520">
        <f t="shared" si="115"/>
        <v>1.9134645423305217E-4</v>
      </c>
      <c r="L1520">
        <f t="shared" si="116"/>
        <v>1.3832803556512041E-2</v>
      </c>
      <c r="M1520">
        <f t="shared" si="117"/>
        <v>1.6938126803892331E-3</v>
      </c>
      <c r="N1520">
        <f t="shared" si="118"/>
        <v>1.3832803556512041E-2</v>
      </c>
      <c r="O1520">
        <f t="shared" si="119"/>
        <v>0.15216083912163245</v>
      </c>
      <c r="Q1520" s="7">
        <v>1494</v>
      </c>
      <c r="R1520" s="7">
        <v>2.0095917833339301E-3</v>
      </c>
      <c r="S1520" s="7">
        <v>-3.8031505839299941E-4</v>
      </c>
      <c r="U1520" s="7">
        <v>32.730659653736581</v>
      </c>
      <c r="V1520" s="7">
        <v>7.5366061117243446E-4</v>
      </c>
    </row>
    <row r="1521" spans="1:22" x14ac:dyDescent="0.35">
      <c r="A1521" s="24">
        <v>2014</v>
      </c>
      <c r="B1521" s="17" t="s">
        <v>30</v>
      </c>
      <c r="C1521" s="17" t="s">
        <v>75</v>
      </c>
      <c r="D1521" s="17">
        <v>2004</v>
      </c>
      <c r="E1521" s="17">
        <v>10</v>
      </c>
      <c r="F1521" s="17">
        <v>158</v>
      </c>
      <c r="G1521" s="17">
        <v>22</v>
      </c>
      <c r="H1521" s="17">
        <v>180</v>
      </c>
      <c r="I1521" s="17" t="b">
        <v>1</v>
      </c>
      <c r="J1521" s="25">
        <v>0.122222222222222</v>
      </c>
      <c r="K1521">
        <f t="shared" si="115"/>
        <v>3.5145267104029991E-4</v>
      </c>
      <c r="L1521">
        <f t="shared" si="116"/>
        <v>1.8747070998966744E-2</v>
      </c>
      <c r="M1521">
        <f t="shared" si="117"/>
        <v>2.2913086776514867E-3</v>
      </c>
      <c r="N1521">
        <f t="shared" si="118"/>
        <v>1.8747070998966744E-2</v>
      </c>
      <c r="O1521">
        <f t="shared" si="119"/>
        <v>0.18747070998966744</v>
      </c>
      <c r="Q1521" s="7">
        <v>1495</v>
      </c>
      <c r="R1521" s="7">
        <v>2.6434628015206017E-3</v>
      </c>
      <c r="S1521" s="7">
        <v>-5.0407058154147916E-4</v>
      </c>
      <c r="U1521" s="7">
        <v>32.752575060267368</v>
      </c>
      <c r="V1521" s="7">
        <v>7.5366061117243446E-4</v>
      </c>
    </row>
    <row r="1522" spans="1:22" x14ac:dyDescent="0.35">
      <c r="A1522" s="3">
        <v>2013</v>
      </c>
      <c r="B1522" s="13" t="s">
        <v>33</v>
      </c>
      <c r="C1522" s="13" t="s">
        <v>34</v>
      </c>
      <c r="D1522" s="13">
        <v>2001</v>
      </c>
      <c r="E1522" s="14">
        <v>12</v>
      </c>
      <c r="F1522" s="13">
        <v>79</v>
      </c>
      <c r="G1522" s="13">
        <v>11</v>
      </c>
      <c r="H1522" s="13">
        <v>90</v>
      </c>
      <c r="I1522" s="13" t="b">
        <v>1</v>
      </c>
      <c r="J1522" s="4">
        <v>0.122222222222222</v>
      </c>
      <c r="K1522">
        <f t="shared" si="115"/>
        <v>1.7572633552014996E-4</v>
      </c>
      <c r="L1522">
        <f t="shared" si="116"/>
        <v>1.3256181030755048E-2</v>
      </c>
      <c r="M1522">
        <f t="shared" si="117"/>
        <v>1.6201999037589474E-3</v>
      </c>
      <c r="N1522">
        <f t="shared" si="118"/>
        <v>1.3256181030755048E-2</v>
      </c>
      <c r="O1522">
        <f t="shared" si="119"/>
        <v>0.15907417236906057</v>
      </c>
      <c r="Q1522" s="7">
        <v>1496</v>
      </c>
      <c r="R1522" s="7">
        <v>1.8200120906560887E-3</v>
      </c>
      <c r="S1522" s="7">
        <v>-3.4811227475262411E-4</v>
      </c>
      <c r="U1522" s="7">
        <v>32.774490466798163</v>
      </c>
      <c r="V1522" s="7">
        <v>7.5366061117243446E-4</v>
      </c>
    </row>
    <row r="1523" spans="1:22" x14ac:dyDescent="0.35">
      <c r="A1523" s="24">
        <v>2015</v>
      </c>
      <c r="B1523" s="17" t="s">
        <v>24</v>
      </c>
      <c r="C1523" s="17" t="s">
        <v>189</v>
      </c>
      <c r="D1523" s="17">
        <v>2003</v>
      </c>
      <c r="E1523" s="17">
        <v>12</v>
      </c>
      <c r="F1523" s="17">
        <v>79</v>
      </c>
      <c r="G1523" s="17">
        <v>11</v>
      </c>
      <c r="H1523" s="17">
        <v>90</v>
      </c>
      <c r="I1523" s="17" t="b">
        <v>1</v>
      </c>
      <c r="J1523" s="25">
        <v>0.122222222222222</v>
      </c>
      <c r="K1523">
        <f t="shared" si="115"/>
        <v>1.7572633552014996E-4</v>
      </c>
      <c r="L1523">
        <f t="shared" si="116"/>
        <v>1.3256181030755048E-2</v>
      </c>
      <c r="M1523">
        <f t="shared" si="117"/>
        <v>1.6201999037589474E-3</v>
      </c>
      <c r="N1523">
        <f t="shared" si="118"/>
        <v>1.3256181030755048E-2</v>
      </c>
      <c r="O1523">
        <f t="shared" si="119"/>
        <v>0.15907417236906057</v>
      </c>
      <c r="Q1523" s="7">
        <v>1497</v>
      </c>
      <c r="R1523" s="7">
        <v>3.9059145740376125E-3</v>
      </c>
      <c r="S1523" s="7">
        <v>-4.0350301818074114E-4</v>
      </c>
      <c r="U1523" s="7">
        <v>32.796405873328951</v>
      </c>
      <c r="V1523" s="7">
        <v>7.5366061117243446E-4</v>
      </c>
    </row>
    <row r="1524" spans="1:22" x14ac:dyDescent="0.35">
      <c r="A1524" s="5">
        <v>2017</v>
      </c>
      <c r="B1524" s="14" t="s">
        <v>24</v>
      </c>
      <c r="C1524" s="14" t="s">
        <v>49</v>
      </c>
      <c r="D1524" s="14">
        <v>2003</v>
      </c>
      <c r="E1524" s="14">
        <v>14</v>
      </c>
      <c r="F1524" s="14">
        <v>137</v>
      </c>
      <c r="G1524" s="14">
        <v>19</v>
      </c>
      <c r="H1524" s="14">
        <v>156</v>
      </c>
      <c r="I1524" s="14" t="b">
        <v>1</v>
      </c>
      <c r="J1524" s="6">
        <v>0.121794871794872</v>
      </c>
      <c r="K1524">
        <f t="shared" si="115"/>
        <v>3.0459231490159326E-4</v>
      </c>
      <c r="L1524">
        <f t="shared" si="116"/>
        <v>1.7452573303143388E-2</v>
      </c>
      <c r="M1524">
        <f t="shared" si="117"/>
        <v>2.1256339279469546E-3</v>
      </c>
      <c r="N1524">
        <f t="shared" si="118"/>
        <v>1.7452573303143388E-2</v>
      </c>
      <c r="O1524">
        <f t="shared" si="119"/>
        <v>0.24433602624400744</v>
      </c>
      <c r="Q1524" s="7">
        <v>1498</v>
      </c>
      <c r="R1524" s="7">
        <v>1.5131984327713703E-3</v>
      </c>
      <c r="S1524" s="7">
        <v>5.0891982181544993E-4</v>
      </c>
      <c r="U1524" s="7">
        <v>32.818321279859745</v>
      </c>
      <c r="V1524" s="7">
        <v>7.5366061117243446E-4</v>
      </c>
    </row>
    <row r="1525" spans="1:22" x14ac:dyDescent="0.35">
      <c r="A1525" s="24">
        <v>2017</v>
      </c>
      <c r="B1525" s="17" t="s">
        <v>67</v>
      </c>
      <c r="C1525" s="17" t="s">
        <v>123</v>
      </c>
      <c r="D1525" s="17">
        <v>2005</v>
      </c>
      <c r="E1525" s="17">
        <v>12</v>
      </c>
      <c r="F1525" s="17">
        <v>101</v>
      </c>
      <c r="G1525" s="17">
        <v>14</v>
      </c>
      <c r="H1525" s="17">
        <v>115</v>
      </c>
      <c r="I1525" s="17" t="b">
        <v>1</v>
      </c>
      <c r="J1525" s="25">
        <v>0.121739130434783</v>
      </c>
      <c r="K1525">
        <f t="shared" si="115"/>
        <v>2.2453920649796939E-4</v>
      </c>
      <c r="L1525">
        <f t="shared" si="116"/>
        <v>1.498463234443773E-2</v>
      </c>
      <c r="M1525">
        <f t="shared" si="117"/>
        <v>1.824216111496773E-3</v>
      </c>
      <c r="N1525">
        <f t="shared" si="118"/>
        <v>1.498463234443773E-2</v>
      </c>
      <c r="O1525">
        <f t="shared" si="119"/>
        <v>0.17981558813325277</v>
      </c>
      <c r="Q1525" s="7">
        <v>1499</v>
      </c>
      <c r="R1525" s="7">
        <v>1.3779539616720011E-3</v>
      </c>
      <c r="S1525" s="7">
        <v>8.5798998980188279E-6</v>
      </c>
      <c r="U1525" s="7">
        <v>32.840236686390533</v>
      </c>
      <c r="V1525" s="7">
        <v>7.5595486491529822E-4</v>
      </c>
    </row>
    <row r="1526" spans="1:22" x14ac:dyDescent="0.35">
      <c r="A1526" s="5">
        <v>2015</v>
      </c>
      <c r="B1526" s="14" t="s">
        <v>30</v>
      </c>
      <c r="C1526" s="14" t="s">
        <v>32</v>
      </c>
      <c r="D1526" s="14">
        <v>2005</v>
      </c>
      <c r="E1526" s="14">
        <v>10</v>
      </c>
      <c r="F1526" s="14">
        <v>267</v>
      </c>
      <c r="G1526" s="14">
        <v>37</v>
      </c>
      <c r="H1526" s="14">
        <v>304</v>
      </c>
      <c r="I1526" s="14" t="b">
        <v>1</v>
      </c>
      <c r="J1526" s="6">
        <v>0.12171052631578901</v>
      </c>
      <c r="K1526">
        <f t="shared" si="115"/>
        <v>5.9356451109028434E-4</v>
      </c>
      <c r="L1526">
        <f t="shared" si="116"/>
        <v>2.4363179412594825E-2</v>
      </c>
      <c r="M1526">
        <f t="shared" si="117"/>
        <v>2.9652553890329113E-3</v>
      </c>
      <c r="N1526">
        <f t="shared" si="118"/>
        <v>2.4363179412594825E-2</v>
      </c>
      <c r="O1526">
        <f t="shared" si="119"/>
        <v>0.24363179412594826</v>
      </c>
      <c r="Q1526" s="7">
        <v>1500</v>
      </c>
      <c r="R1526" s="7">
        <v>1.7173923393854706E-3</v>
      </c>
      <c r="S1526" s="7">
        <v>-3.3085847781545068E-4</v>
      </c>
      <c r="U1526" s="7">
        <v>32.862152092921328</v>
      </c>
      <c r="V1526" s="7">
        <v>7.5595486491529822E-4</v>
      </c>
    </row>
    <row r="1527" spans="1:22" x14ac:dyDescent="0.35">
      <c r="A1527" s="24">
        <v>2016</v>
      </c>
      <c r="B1527" s="17" t="s">
        <v>24</v>
      </c>
      <c r="C1527" s="17" t="s">
        <v>57</v>
      </c>
      <c r="D1527" s="17">
        <v>2006</v>
      </c>
      <c r="E1527" s="17">
        <v>10</v>
      </c>
      <c r="F1527" s="17">
        <v>166</v>
      </c>
      <c r="G1527" s="17">
        <v>23</v>
      </c>
      <c r="H1527" s="17">
        <v>189</v>
      </c>
      <c r="I1527" s="17" t="b">
        <v>1</v>
      </c>
      <c r="J1527" s="25">
        <v>0.12169312169312201</v>
      </c>
      <c r="K1527">
        <f t="shared" si="115"/>
        <v>3.690253045923149E-4</v>
      </c>
      <c r="L1527">
        <f t="shared" si="116"/>
        <v>1.9210031353236123E-2</v>
      </c>
      <c r="M1527">
        <f t="shared" si="117"/>
        <v>2.3377286831980527E-3</v>
      </c>
      <c r="N1527">
        <f t="shared" si="118"/>
        <v>1.9210031353236123E-2</v>
      </c>
      <c r="O1527">
        <f t="shared" si="119"/>
        <v>0.19210031353236123</v>
      </c>
      <c r="Q1527" s="7">
        <v>1501</v>
      </c>
      <c r="R1527" s="7">
        <v>1.547673150528736E-3</v>
      </c>
      <c r="S1527" s="7">
        <v>-1.6113928895871614E-4</v>
      </c>
      <c r="U1527" s="7">
        <v>32.884067499452115</v>
      </c>
      <c r="V1527" s="7">
        <v>7.5689733487974544E-4</v>
      </c>
    </row>
    <row r="1528" spans="1:22" x14ac:dyDescent="0.35">
      <c r="A1528" s="3">
        <v>2014</v>
      </c>
      <c r="B1528" s="13" t="s">
        <v>24</v>
      </c>
      <c r="C1528" s="13" t="s">
        <v>29</v>
      </c>
      <c r="D1528" s="13">
        <v>2006</v>
      </c>
      <c r="E1528" s="14">
        <v>8</v>
      </c>
      <c r="F1528" s="13">
        <v>195</v>
      </c>
      <c r="G1528" s="13">
        <v>27</v>
      </c>
      <c r="H1528" s="13">
        <v>222</v>
      </c>
      <c r="I1528" s="13" t="b">
        <v>1</v>
      </c>
      <c r="J1528" s="4">
        <v>0.121621621621622</v>
      </c>
      <c r="K1528">
        <f t="shared" si="115"/>
        <v>4.3345829428303653E-4</v>
      </c>
      <c r="L1528">
        <f t="shared" si="116"/>
        <v>2.0819661243234398E-2</v>
      </c>
      <c r="M1528">
        <f t="shared" si="117"/>
        <v>2.5321209620150021E-3</v>
      </c>
      <c r="N1528">
        <f t="shared" si="118"/>
        <v>2.0819661243234398E-2</v>
      </c>
      <c r="O1528">
        <f t="shared" si="119"/>
        <v>0.16655728994587518</v>
      </c>
      <c r="Q1528" s="7">
        <v>1502</v>
      </c>
      <c r="R1528" s="7">
        <v>6.9907720624506171E-4</v>
      </c>
      <c r="S1528" s="7">
        <v>6.8745665532495817E-4</v>
      </c>
      <c r="U1528" s="7">
        <v>32.90598290598291</v>
      </c>
      <c r="V1528" s="7">
        <v>7.5698128068323869E-4</v>
      </c>
    </row>
    <row r="1529" spans="1:22" x14ac:dyDescent="0.35">
      <c r="A1529" s="3">
        <v>2015</v>
      </c>
      <c r="B1529" s="13" t="s">
        <v>24</v>
      </c>
      <c r="C1529" s="13" t="s">
        <v>29</v>
      </c>
      <c r="D1529" s="13">
        <v>2007</v>
      </c>
      <c r="E1529" s="17">
        <v>8</v>
      </c>
      <c r="F1529" s="13">
        <v>130</v>
      </c>
      <c r="G1529" s="13">
        <v>18</v>
      </c>
      <c r="H1529" s="13">
        <v>148</v>
      </c>
      <c r="I1529" s="13" t="b">
        <v>1</v>
      </c>
      <c r="J1529" s="4">
        <v>0.121621621621622</v>
      </c>
      <c r="K1529">
        <f t="shared" si="115"/>
        <v>2.8897219618869102E-4</v>
      </c>
      <c r="L1529">
        <f t="shared" si="116"/>
        <v>1.6999182221174376E-2</v>
      </c>
      <c r="M1529">
        <f t="shared" si="117"/>
        <v>2.0674681079806737E-3</v>
      </c>
      <c r="N1529">
        <f t="shared" si="118"/>
        <v>1.6999182221174376E-2</v>
      </c>
      <c r="O1529">
        <f t="shared" si="119"/>
        <v>0.135993457769395</v>
      </c>
      <c r="Q1529" s="7">
        <v>1503</v>
      </c>
      <c r="R1529" s="7">
        <v>1.7233871686274211E-3</v>
      </c>
      <c r="S1529" s="7">
        <v>5.7431289850381627E-4</v>
      </c>
      <c r="U1529" s="7">
        <v>32.927898312513697</v>
      </c>
      <c r="V1529" s="7">
        <v>7.5780543038915158E-4</v>
      </c>
    </row>
    <row r="1530" spans="1:22" x14ac:dyDescent="0.35">
      <c r="A1530" s="3">
        <v>2015</v>
      </c>
      <c r="B1530" s="13" t="s">
        <v>42</v>
      </c>
      <c r="C1530" s="13" t="s">
        <v>45</v>
      </c>
      <c r="D1530" s="13">
        <v>2004</v>
      </c>
      <c r="E1530" s="14">
        <v>11</v>
      </c>
      <c r="F1530" s="13">
        <v>130</v>
      </c>
      <c r="G1530" s="13">
        <v>18</v>
      </c>
      <c r="H1530" s="13">
        <v>148</v>
      </c>
      <c r="I1530" s="13" t="b">
        <v>1</v>
      </c>
      <c r="J1530" s="4">
        <v>0.121621621621622</v>
      </c>
      <c r="K1530">
        <f t="shared" si="115"/>
        <v>2.8897219618869102E-4</v>
      </c>
      <c r="L1530">
        <f t="shared" si="116"/>
        <v>1.6999182221174376E-2</v>
      </c>
      <c r="M1530">
        <f t="shared" si="117"/>
        <v>2.0674681079806737E-3</v>
      </c>
      <c r="N1530">
        <f t="shared" si="118"/>
        <v>1.6999182221174376E-2</v>
      </c>
      <c r="O1530">
        <f t="shared" si="119"/>
        <v>0.18699100443291813</v>
      </c>
      <c r="Q1530" s="7">
        <v>1504</v>
      </c>
      <c r="R1530" s="7">
        <v>1.6000998254981813E-3</v>
      </c>
      <c r="S1530" s="7">
        <v>2.320997644542854E-4</v>
      </c>
      <c r="U1530" s="7">
        <v>32.949813719044492</v>
      </c>
      <c r="V1530" s="7">
        <v>7.5780543038915158E-4</v>
      </c>
    </row>
    <row r="1531" spans="1:22" x14ac:dyDescent="0.35">
      <c r="A1531" s="24">
        <v>2013</v>
      </c>
      <c r="B1531" s="17" t="s">
        <v>128</v>
      </c>
      <c r="C1531" s="17" t="s">
        <v>173</v>
      </c>
      <c r="D1531" s="17">
        <v>2006</v>
      </c>
      <c r="E1531" s="17">
        <v>7</v>
      </c>
      <c r="F1531" s="17">
        <v>65</v>
      </c>
      <c r="G1531" s="17">
        <v>9</v>
      </c>
      <c r="H1531" s="17">
        <v>74</v>
      </c>
      <c r="I1531" s="17" t="b">
        <v>1</v>
      </c>
      <c r="J1531" s="25">
        <v>0.121621621621622</v>
      </c>
      <c r="K1531">
        <f t="shared" si="115"/>
        <v>1.4448609809434551E-4</v>
      </c>
      <c r="L1531">
        <f t="shared" si="116"/>
        <v>1.20202370232182E-2</v>
      </c>
      <c r="M1531">
        <f t="shared" si="117"/>
        <v>1.4619207190400558E-3</v>
      </c>
      <c r="N1531">
        <f t="shared" si="118"/>
        <v>1.20202370232182E-2</v>
      </c>
      <c r="O1531">
        <f t="shared" si="119"/>
        <v>8.4141659162527402E-2</v>
      </c>
      <c r="Q1531" s="7">
        <v>1505</v>
      </c>
      <c r="R1531" s="7">
        <v>1.6000998254981813E-3</v>
      </c>
      <c r="S1531" s="7">
        <v>2.320997644542854E-4</v>
      </c>
      <c r="U1531" s="7">
        <v>32.97172912557528</v>
      </c>
      <c r="V1531" s="7">
        <v>7.5780543038915288E-4</v>
      </c>
    </row>
    <row r="1532" spans="1:22" x14ac:dyDescent="0.35">
      <c r="A1532" s="3">
        <v>2014</v>
      </c>
      <c r="B1532" s="13" t="s">
        <v>98</v>
      </c>
      <c r="C1532" s="13" t="s">
        <v>276</v>
      </c>
      <c r="D1532" s="13">
        <v>2002</v>
      </c>
      <c r="E1532" s="14">
        <v>12</v>
      </c>
      <c r="F1532" s="13">
        <v>65</v>
      </c>
      <c r="G1532" s="13">
        <v>9</v>
      </c>
      <c r="H1532" s="13">
        <v>74</v>
      </c>
      <c r="I1532" s="13" t="b">
        <v>1</v>
      </c>
      <c r="J1532" s="4">
        <v>0.121621621621622</v>
      </c>
      <c r="K1532">
        <f t="shared" si="115"/>
        <v>1.4448609809434551E-4</v>
      </c>
      <c r="L1532">
        <f t="shared" si="116"/>
        <v>1.20202370232182E-2</v>
      </c>
      <c r="M1532">
        <f t="shared" si="117"/>
        <v>1.4619207190400558E-3</v>
      </c>
      <c r="N1532">
        <f t="shared" si="118"/>
        <v>1.20202370232182E-2</v>
      </c>
      <c r="O1532">
        <f t="shared" si="119"/>
        <v>0.14424284427861839</v>
      </c>
      <c r="Q1532" s="7">
        <v>1506</v>
      </c>
      <c r="R1532" s="7">
        <v>9.7250930968934934E-4</v>
      </c>
      <c r="S1532" s="7">
        <v>3.2305144485325166E-4</v>
      </c>
      <c r="U1532" s="7">
        <v>32.993644532106075</v>
      </c>
      <c r="V1532" s="7">
        <v>7.5904671775734432E-4</v>
      </c>
    </row>
    <row r="1533" spans="1:22" x14ac:dyDescent="0.35">
      <c r="A1533" s="24">
        <v>2015</v>
      </c>
      <c r="B1533" s="17" t="s">
        <v>52</v>
      </c>
      <c r="C1533" s="17" t="s">
        <v>91</v>
      </c>
      <c r="D1533" s="17">
        <v>2009</v>
      </c>
      <c r="E1533" s="17">
        <v>6</v>
      </c>
      <c r="F1533" s="17">
        <v>65</v>
      </c>
      <c r="G1533" s="17">
        <v>9</v>
      </c>
      <c r="H1533" s="17">
        <v>74</v>
      </c>
      <c r="I1533" s="17" t="b">
        <v>1</v>
      </c>
      <c r="J1533" s="25">
        <v>0.121621621621622</v>
      </c>
      <c r="K1533">
        <f t="shared" si="115"/>
        <v>1.4448609809434551E-4</v>
      </c>
      <c r="L1533">
        <f t="shared" si="116"/>
        <v>1.20202370232182E-2</v>
      </c>
      <c r="M1533">
        <f t="shared" si="117"/>
        <v>1.4619207190400558E-3</v>
      </c>
      <c r="N1533">
        <f t="shared" si="118"/>
        <v>1.20202370232182E-2</v>
      </c>
      <c r="O1533">
        <f t="shared" si="119"/>
        <v>7.2121422139309194E-2</v>
      </c>
      <c r="Q1533" s="7">
        <v>1507</v>
      </c>
      <c r="R1533" s="7">
        <v>1.7671699471684794E-3</v>
      </c>
      <c r="S1533" s="7">
        <v>-4.7160919262587836E-4</v>
      </c>
      <c r="U1533" s="7">
        <v>33.015559938636862</v>
      </c>
      <c r="V1533" s="7">
        <v>7.6060693876185161E-4</v>
      </c>
    </row>
    <row r="1534" spans="1:22" x14ac:dyDescent="0.35">
      <c r="A1534" s="3">
        <v>2015</v>
      </c>
      <c r="B1534" s="13" t="s">
        <v>106</v>
      </c>
      <c r="C1534" s="13" t="s">
        <v>174</v>
      </c>
      <c r="D1534" s="13">
        <v>2006</v>
      </c>
      <c r="E1534" s="14">
        <v>9</v>
      </c>
      <c r="F1534" s="13">
        <v>65</v>
      </c>
      <c r="G1534" s="13">
        <v>9</v>
      </c>
      <c r="H1534" s="13">
        <v>74</v>
      </c>
      <c r="I1534" s="13" t="b">
        <v>1</v>
      </c>
      <c r="J1534" s="4">
        <v>0.121621621621622</v>
      </c>
      <c r="K1534">
        <f t="shared" si="115"/>
        <v>1.4448609809434551E-4</v>
      </c>
      <c r="L1534">
        <f t="shared" si="116"/>
        <v>1.20202370232182E-2</v>
      </c>
      <c r="M1534">
        <f t="shared" si="117"/>
        <v>1.4619207190400558E-3</v>
      </c>
      <c r="N1534">
        <f t="shared" si="118"/>
        <v>1.20202370232182E-2</v>
      </c>
      <c r="O1534">
        <f t="shared" si="119"/>
        <v>0.10818213320896379</v>
      </c>
      <c r="Q1534" s="7">
        <v>1508</v>
      </c>
      <c r="R1534" s="7">
        <v>1.1314414371851754E-3</v>
      </c>
      <c r="S1534" s="7">
        <v>1.6411931735742561E-4</v>
      </c>
      <c r="U1534" s="7">
        <v>33.037475345167657</v>
      </c>
      <c r="V1534" s="7">
        <v>7.6060693876185161E-4</v>
      </c>
    </row>
    <row r="1535" spans="1:22" x14ac:dyDescent="0.35">
      <c r="A1535" s="3">
        <v>2016</v>
      </c>
      <c r="B1535" s="13" t="s">
        <v>98</v>
      </c>
      <c r="C1535" s="13" t="s">
        <v>41</v>
      </c>
      <c r="D1535" s="13">
        <v>2002</v>
      </c>
      <c r="E1535" s="17">
        <v>14</v>
      </c>
      <c r="F1535" s="13">
        <v>65</v>
      </c>
      <c r="G1535" s="13">
        <v>9</v>
      </c>
      <c r="H1535" s="13">
        <v>74</v>
      </c>
      <c r="I1535" s="13" t="b">
        <v>1</v>
      </c>
      <c r="J1535" s="4">
        <v>0.121621621621622</v>
      </c>
      <c r="K1535">
        <f t="shared" si="115"/>
        <v>1.4448609809434551E-4</v>
      </c>
      <c r="L1535">
        <f t="shared" si="116"/>
        <v>1.20202370232182E-2</v>
      </c>
      <c r="M1535">
        <f t="shared" si="117"/>
        <v>1.4619207190400558E-3</v>
      </c>
      <c r="N1535">
        <f t="shared" si="118"/>
        <v>1.20202370232182E-2</v>
      </c>
      <c r="O1535">
        <f t="shared" si="119"/>
        <v>0.1682833183250548</v>
      </c>
      <c r="Q1535" s="7">
        <v>1509</v>
      </c>
      <c r="R1535" s="7">
        <v>9.7250930968934934E-4</v>
      </c>
      <c r="S1535" s="7">
        <v>3.2305144485325166E-4</v>
      </c>
      <c r="U1535" s="7">
        <v>33.059390751698444</v>
      </c>
      <c r="V1535" s="7">
        <v>7.6060693876185161E-4</v>
      </c>
    </row>
    <row r="1536" spans="1:22" x14ac:dyDescent="0.35">
      <c r="A1536" s="5">
        <v>2016</v>
      </c>
      <c r="B1536" s="14" t="s">
        <v>42</v>
      </c>
      <c r="C1536" s="14" t="s">
        <v>45</v>
      </c>
      <c r="D1536" s="14">
        <v>2001</v>
      </c>
      <c r="E1536" s="14">
        <v>15</v>
      </c>
      <c r="F1536" s="14">
        <v>65</v>
      </c>
      <c r="G1536" s="14">
        <v>9</v>
      </c>
      <c r="H1536" s="14">
        <v>74</v>
      </c>
      <c r="I1536" s="14" t="b">
        <v>1</v>
      </c>
      <c r="J1536" s="6">
        <v>0.121621621621622</v>
      </c>
      <c r="K1536">
        <f t="shared" si="115"/>
        <v>1.4448609809434551E-4</v>
      </c>
      <c r="L1536">
        <f t="shared" si="116"/>
        <v>1.20202370232182E-2</v>
      </c>
      <c r="M1536">
        <f t="shared" si="117"/>
        <v>1.4619207190400558E-3</v>
      </c>
      <c r="N1536">
        <f t="shared" si="118"/>
        <v>1.20202370232182E-2</v>
      </c>
      <c r="O1536">
        <f t="shared" si="119"/>
        <v>0.180303555348273</v>
      </c>
      <c r="Q1536" s="7">
        <v>1510</v>
      </c>
      <c r="R1536" s="7">
        <v>3.3678079970604548E-4</v>
      </c>
      <c r="S1536" s="7">
        <v>9.5877995483655552E-4</v>
      </c>
      <c r="U1536" s="7">
        <v>33.081306158229239</v>
      </c>
      <c r="V1536" s="7">
        <v>7.6060693876185161E-4</v>
      </c>
    </row>
    <row r="1537" spans="1:22" x14ac:dyDescent="0.35">
      <c r="A1537" s="24">
        <v>2015</v>
      </c>
      <c r="B1537" s="17" t="s">
        <v>42</v>
      </c>
      <c r="C1537" s="17" t="s">
        <v>43</v>
      </c>
      <c r="D1537" s="17">
        <v>2001</v>
      </c>
      <c r="E1537" s="17">
        <v>14</v>
      </c>
      <c r="F1537" s="17">
        <v>253</v>
      </c>
      <c r="G1537" s="17">
        <v>35</v>
      </c>
      <c r="H1537" s="17">
        <v>288</v>
      </c>
      <c r="I1537" s="17" t="b">
        <v>1</v>
      </c>
      <c r="J1537" s="25">
        <v>0.121527777777778</v>
      </c>
      <c r="K1537">
        <f t="shared" si="115"/>
        <v>5.6232427366447986E-4</v>
      </c>
      <c r="L1537">
        <f t="shared" si="116"/>
        <v>2.3713377525449213E-2</v>
      </c>
      <c r="M1537">
        <f t="shared" si="117"/>
        <v>2.8818340742733472E-3</v>
      </c>
      <c r="N1537">
        <f t="shared" si="118"/>
        <v>2.3713377525449213E-2</v>
      </c>
      <c r="O1537">
        <f t="shared" si="119"/>
        <v>0.33198728535628896</v>
      </c>
      <c r="Q1537" s="7">
        <v>1511</v>
      </c>
      <c r="R1537" s="7">
        <v>3.1235701424020112E-3</v>
      </c>
      <c r="S1537" s="7">
        <v>1.1215109651586605E-5</v>
      </c>
      <c r="U1537" s="7">
        <v>33.103221564760027</v>
      </c>
      <c r="V1537" s="7">
        <v>7.6060693876185161E-4</v>
      </c>
    </row>
    <row r="1538" spans="1:22" x14ac:dyDescent="0.35">
      <c r="A1538" s="3">
        <v>2013</v>
      </c>
      <c r="B1538" s="13" t="s">
        <v>98</v>
      </c>
      <c r="C1538" s="13" t="s">
        <v>41</v>
      </c>
      <c r="D1538" s="13">
        <v>2005</v>
      </c>
      <c r="E1538" s="14">
        <v>8</v>
      </c>
      <c r="F1538" s="13">
        <v>94</v>
      </c>
      <c r="G1538" s="13">
        <v>13</v>
      </c>
      <c r="H1538" s="13">
        <v>107</v>
      </c>
      <c r="I1538" s="13" t="b">
        <v>1</v>
      </c>
      <c r="J1538" s="4">
        <v>0.121495327102804</v>
      </c>
      <c r="K1538">
        <f t="shared" si="115"/>
        <v>2.0891908778506718E-4</v>
      </c>
      <c r="L1538">
        <f t="shared" si="116"/>
        <v>1.4454033616436181E-2</v>
      </c>
      <c r="M1538">
        <f t="shared" si="117"/>
        <v>1.7560975421838389E-3</v>
      </c>
      <c r="N1538">
        <f t="shared" si="118"/>
        <v>1.4454033616436181E-2</v>
      </c>
      <c r="O1538">
        <f t="shared" si="119"/>
        <v>0.11563226893148945</v>
      </c>
      <c r="Q1538" s="7">
        <v>1512</v>
      </c>
      <c r="R1538" s="7">
        <v>2.1820858427712368E-3</v>
      </c>
      <c r="S1538" s="7">
        <v>6.8516752829970475E-6</v>
      </c>
      <c r="U1538" s="7">
        <v>33.125136971290821</v>
      </c>
      <c r="V1538" s="7">
        <v>7.6060693876185161E-4</v>
      </c>
    </row>
    <row r="1539" spans="1:22" x14ac:dyDescent="0.35">
      <c r="A1539" s="24">
        <v>2014</v>
      </c>
      <c r="B1539" s="17" t="s">
        <v>98</v>
      </c>
      <c r="C1539" s="17" t="s">
        <v>41</v>
      </c>
      <c r="D1539" s="17">
        <v>2004</v>
      </c>
      <c r="E1539" s="17">
        <v>10</v>
      </c>
      <c r="F1539" s="17">
        <v>94</v>
      </c>
      <c r="G1539" s="17">
        <v>13</v>
      </c>
      <c r="H1539" s="17">
        <v>107</v>
      </c>
      <c r="I1539" s="17" t="b">
        <v>1</v>
      </c>
      <c r="J1539" s="25">
        <v>0.121495327102804</v>
      </c>
      <c r="K1539">
        <f t="shared" si="115"/>
        <v>2.0891908778506718E-4</v>
      </c>
      <c r="L1539">
        <f t="shared" si="116"/>
        <v>1.4454033616436181E-2</v>
      </c>
      <c r="M1539">
        <f t="shared" si="117"/>
        <v>1.7560975421838389E-3</v>
      </c>
      <c r="N1539">
        <f t="shared" si="118"/>
        <v>1.4454033616436181E-2</v>
      </c>
      <c r="O1539">
        <f t="shared" si="119"/>
        <v>0.14454033616436182</v>
      </c>
      <c r="Q1539" s="7">
        <v>1513</v>
      </c>
      <c r="R1539" s="7">
        <v>1.0795289980440339E-3</v>
      </c>
      <c r="S1539" s="7">
        <v>1.0529507895842764E-3</v>
      </c>
      <c r="U1539" s="7">
        <v>33.147052377821609</v>
      </c>
      <c r="V1539" s="7">
        <v>7.6060693876185161E-4</v>
      </c>
    </row>
    <row r="1540" spans="1:22" x14ac:dyDescent="0.35">
      <c r="A1540" s="5">
        <v>2014</v>
      </c>
      <c r="B1540" s="14" t="s">
        <v>67</v>
      </c>
      <c r="C1540" s="14" t="s">
        <v>123</v>
      </c>
      <c r="D1540" s="14">
        <v>2003</v>
      </c>
      <c r="E1540" s="14">
        <v>11</v>
      </c>
      <c r="F1540" s="14">
        <v>94</v>
      </c>
      <c r="G1540" s="14">
        <v>13</v>
      </c>
      <c r="H1540" s="14">
        <v>107</v>
      </c>
      <c r="I1540" s="14" t="b">
        <v>1</v>
      </c>
      <c r="J1540" s="6">
        <v>0.121495327102804</v>
      </c>
      <c r="K1540">
        <f t="shared" ref="K1540:K1603" si="120">H1540/$H$1</f>
        <v>2.0891908778506718E-4</v>
      </c>
      <c r="L1540">
        <f t="shared" ref="L1540:L1603" si="121">SQRT(K1540)</f>
        <v>1.4454033616436181E-2</v>
      </c>
      <c r="M1540">
        <f t="shared" ref="M1540:M1603" si="122">J1540*L1540</f>
        <v>1.7560975421838389E-3</v>
      </c>
      <c r="N1540">
        <f t="shared" ref="N1540:N1603" si="123">L1540</f>
        <v>1.4454033616436181E-2</v>
      </c>
      <c r="O1540">
        <f t="shared" ref="O1540:O1603" si="124">E1540*L1540</f>
        <v>0.15899436978079801</v>
      </c>
      <c r="Q1540" s="7">
        <v>1514</v>
      </c>
      <c r="R1540" s="7">
        <v>1.5391339419543852E-3</v>
      </c>
      <c r="S1540" s="7">
        <v>9.0667256768121895E-4</v>
      </c>
      <c r="U1540" s="7">
        <v>33.168967784352404</v>
      </c>
      <c r="V1540" s="7">
        <v>7.6060693876185161E-4</v>
      </c>
    </row>
    <row r="1541" spans="1:22" x14ac:dyDescent="0.35">
      <c r="A1541" s="24">
        <v>2016</v>
      </c>
      <c r="B1541" s="17" t="s">
        <v>30</v>
      </c>
      <c r="C1541" s="17" t="s">
        <v>117</v>
      </c>
      <c r="D1541" s="17">
        <v>2002</v>
      </c>
      <c r="E1541" s="17">
        <v>14</v>
      </c>
      <c r="F1541" s="17">
        <v>94</v>
      </c>
      <c r="G1541" s="17">
        <v>13</v>
      </c>
      <c r="H1541" s="17">
        <v>107</v>
      </c>
      <c r="I1541" s="17" t="b">
        <v>1</v>
      </c>
      <c r="J1541" s="25">
        <v>0.121495327102804</v>
      </c>
      <c r="K1541">
        <f t="shared" si="120"/>
        <v>2.0891908778506718E-4</v>
      </c>
      <c r="L1541">
        <f t="shared" si="121"/>
        <v>1.4454033616436181E-2</v>
      </c>
      <c r="M1541">
        <f t="shared" si="122"/>
        <v>1.7560975421838389E-3</v>
      </c>
      <c r="N1541">
        <f t="shared" si="123"/>
        <v>1.4454033616436181E-2</v>
      </c>
      <c r="O1541">
        <f t="shared" si="124"/>
        <v>0.20235647063010653</v>
      </c>
      <c r="Q1541" s="7">
        <v>1515</v>
      </c>
      <c r="R1541" s="7">
        <v>1.9003588071123633E-3</v>
      </c>
      <c r="S1541" s="7">
        <v>-2.065461267231302E-4</v>
      </c>
      <c r="U1541" s="7">
        <v>33.190883190883191</v>
      </c>
      <c r="V1541" s="7">
        <v>7.6060693876185161E-4</v>
      </c>
    </row>
    <row r="1542" spans="1:22" x14ac:dyDescent="0.35">
      <c r="A1542" s="5">
        <v>2016</v>
      </c>
      <c r="B1542" s="14" t="s">
        <v>52</v>
      </c>
      <c r="C1542" s="14" t="s">
        <v>74</v>
      </c>
      <c r="D1542" s="14">
        <v>2003</v>
      </c>
      <c r="E1542" s="14">
        <v>13</v>
      </c>
      <c r="F1542" s="14">
        <v>174</v>
      </c>
      <c r="G1542" s="14">
        <v>24</v>
      </c>
      <c r="H1542" s="14">
        <v>198</v>
      </c>
      <c r="I1542" s="14" t="b">
        <v>1</v>
      </c>
      <c r="J1542" s="6">
        <v>0.12121212121212099</v>
      </c>
      <c r="K1542">
        <f t="shared" si="120"/>
        <v>3.8659793814432988E-4</v>
      </c>
      <c r="L1542">
        <f t="shared" si="121"/>
        <v>1.9662093940990361E-2</v>
      </c>
      <c r="M1542">
        <f t="shared" si="122"/>
        <v>2.3832841140594332E-3</v>
      </c>
      <c r="N1542">
        <f t="shared" si="123"/>
        <v>1.9662093940990361E-2</v>
      </c>
      <c r="O1542">
        <f t="shared" si="124"/>
        <v>0.25560722123287472</v>
      </c>
      <c r="Q1542" s="7">
        <v>1516</v>
      </c>
      <c r="R1542" s="7">
        <v>2.3171488188401977E-3</v>
      </c>
      <c r="S1542" s="7">
        <v>-6.2333613845096461E-4</v>
      </c>
      <c r="U1542" s="7">
        <v>33.212798597413986</v>
      </c>
      <c r="V1542" s="7">
        <v>7.6060693876185161E-4</v>
      </c>
    </row>
    <row r="1543" spans="1:22" x14ac:dyDescent="0.35">
      <c r="A1543" s="3">
        <v>2016</v>
      </c>
      <c r="B1543" s="13" t="s">
        <v>24</v>
      </c>
      <c r="C1543" s="13" t="s">
        <v>71</v>
      </c>
      <c r="D1543" s="13">
        <v>2002</v>
      </c>
      <c r="E1543" s="17">
        <v>14</v>
      </c>
      <c r="F1543" s="13">
        <v>116</v>
      </c>
      <c r="G1543" s="13">
        <v>16</v>
      </c>
      <c r="H1543" s="13">
        <v>132</v>
      </c>
      <c r="I1543" s="13" t="b">
        <v>1</v>
      </c>
      <c r="J1543" s="4">
        <v>0.12121212121212099</v>
      </c>
      <c r="K1543">
        <f t="shared" si="120"/>
        <v>2.577319587628866E-4</v>
      </c>
      <c r="L1543">
        <f t="shared" si="121"/>
        <v>1.6054032476698388E-2</v>
      </c>
      <c r="M1543">
        <f t="shared" si="122"/>
        <v>1.9459433305088921E-3</v>
      </c>
      <c r="N1543">
        <f t="shared" si="123"/>
        <v>1.6054032476698388E-2</v>
      </c>
      <c r="O1543">
        <f t="shared" si="124"/>
        <v>0.22475645467377744</v>
      </c>
      <c r="Q1543" s="7">
        <v>1517</v>
      </c>
      <c r="R1543" s="7">
        <v>1.9003588071123633E-3</v>
      </c>
      <c r="S1543" s="7">
        <v>-2.065461267231302E-4</v>
      </c>
      <c r="U1543" s="7">
        <v>33.234714003944774</v>
      </c>
      <c r="V1543" s="7">
        <v>7.6060693876185161E-4</v>
      </c>
    </row>
    <row r="1544" spans="1:22" x14ac:dyDescent="0.35">
      <c r="A1544" s="3">
        <v>2016</v>
      </c>
      <c r="B1544" s="13" t="s">
        <v>30</v>
      </c>
      <c r="C1544" s="13" t="s">
        <v>124</v>
      </c>
      <c r="D1544" s="13">
        <v>2002</v>
      </c>
      <c r="E1544" s="14">
        <v>14</v>
      </c>
      <c r="F1544" s="13">
        <v>116</v>
      </c>
      <c r="G1544" s="13">
        <v>16</v>
      </c>
      <c r="H1544" s="13">
        <v>132</v>
      </c>
      <c r="I1544" s="13" t="b">
        <v>1</v>
      </c>
      <c r="J1544" s="4">
        <v>0.12121212121212099</v>
      </c>
      <c r="K1544">
        <f t="shared" si="120"/>
        <v>2.577319587628866E-4</v>
      </c>
      <c r="L1544">
        <f t="shared" si="121"/>
        <v>1.6054032476698388E-2</v>
      </c>
      <c r="M1544">
        <f t="shared" si="122"/>
        <v>1.9459433305088921E-3</v>
      </c>
      <c r="N1544">
        <f t="shared" si="123"/>
        <v>1.6054032476698388E-2</v>
      </c>
      <c r="O1544">
        <f t="shared" si="124"/>
        <v>0.22475645467377744</v>
      </c>
      <c r="Q1544" s="7">
        <v>1518</v>
      </c>
      <c r="R1544" s="7">
        <v>1.4835687953845299E-3</v>
      </c>
      <c r="S1544" s="7">
        <v>2.1024388500470313E-4</v>
      </c>
      <c r="U1544" s="7">
        <v>33.256629410475568</v>
      </c>
      <c r="V1544" s="7">
        <v>7.6060693876185161E-4</v>
      </c>
    </row>
    <row r="1545" spans="1:22" x14ac:dyDescent="0.35">
      <c r="A1545" s="24">
        <v>2014</v>
      </c>
      <c r="B1545" s="17" t="s">
        <v>24</v>
      </c>
      <c r="C1545" s="17" t="s">
        <v>65</v>
      </c>
      <c r="D1545" s="17">
        <v>2006</v>
      </c>
      <c r="E1545" s="17">
        <v>8</v>
      </c>
      <c r="F1545" s="17">
        <v>87</v>
      </c>
      <c r="G1545" s="17">
        <v>12</v>
      </c>
      <c r="H1545" s="17">
        <v>99</v>
      </c>
      <c r="I1545" s="17" t="b">
        <v>1</v>
      </c>
      <c r="J1545" s="25">
        <v>0.12121212121212099</v>
      </c>
      <c r="K1545">
        <f t="shared" si="120"/>
        <v>1.9329896907216494E-4</v>
      </c>
      <c r="L1545">
        <f t="shared" si="121"/>
        <v>1.3903199958001213E-2</v>
      </c>
      <c r="M1545">
        <f t="shared" si="122"/>
        <v>1.6852363585455985E-3</v>
      </c>
      <c r="N1545">
        <f t="shared" si="123"/>
        <v>1.3903199958001213E-2</v>
      </c>
      <c r="O1545">
        <f t="shared" si="124"/>
        <v>0.1112255996640097</v>
      </c>
      <c r="Q1545" s="7">
        <v>1519</v>
      </c>
      <c r="R1545" s="7">
        <v>1.7281943946142674E-3</v>
      </c>
      <c r="S1545" s="7">
        <v>5.6311428303721929E-4</v>
      </c>
      <c r="U1545" s="7">
        <v>33.278544817006356</v>
      </c>
      <c r="V1545" s="7">
        <v>7.6060693876185161E-4</v>
      </c>
    </row>
    <row r="1546" spans="1:22" x14ac:dyDescent="0.35">
      <c r="A1546" s="5">
        <v>2016</v>
      </c>
      <c r="B1546" s="14" t="s">
        <v>37</v>
      </c>
      <c r="C1546" s="14" t="s">
        <v>59</v>
      </c>
      <c r="D1546" s="14">
        <v>2003</v>
      </c>
      <c r="E1546" s="14">
        <v>13</v>
      </c>
      <c r="F1546" s="14">
        <v>87</v>
      </c>
      <c r="G1546" s="14">
        <v>12</v>
      </c>
      <c r="H1546" s="14">
        <v>99</v>
      </c>
      <c r="I1546" s="14" t="b">
        <v>1</v>
      </c>
      <c r="J1546" s="6">
        <v>0.12121212121212099</v>
      </c>
      <c r="K1546">
        <f t="shared" si="120"/>
        <v>1.9329896907216494E-4</v>
      </c>
      <c r="L1546">
        <f t="shared" si="121"/>
        <v>1.3903199958001213E-2</v>
      </c>
      <c r="M1546">
        <f t="shared" si="122"/>
        <v>1.6852363585455985E-3</v>
      </c>
      <c r="N1546">
        <f t="shared" si="123"/>
        <v>1.3903199958001213E-2</v>
      </c>
      <c r="O1546">
        <f t="shared" si="124"/>
        <v>0.18074159945401577</v>
      </c>
      <c r="Q1546" s="7">
        <v>1520</v>
      </c>
      <c r="R1546" s="7">
        <v>1.621434032168773E-3</v>
      </c>
      <c r="S1546" s="7">
        <v>-1.2341284098256553E-6</v>
      </c>
      <c r="U1546" s="7">
        <v>33.300460223537151</v>
      </c>
      <c r="V1546" s="7">
        <v>7.6060693876185161E-4</v>
      </c>
    </row>
    <row r="1547" spans="1:22" x14ac:dyDescent="0.35">
      <c r="A1547" s="24">
        <v>2013</v>
      </c>
      <c r="B1547" s="17" t="s">
        <v>269</v>
      </c>
      <c r="C1547" s="17" t="s">
        <v>270</v>
      </c>
      <c r="D1547" s="17">
        <v>2000</v>
      </c>
      <c r="E1547" s="17">
        <v>13</v>
      </c>
      <c r="F1547" s="17">
        <v>58</v>
      </c>
      <c r="G1547" s="17">
        <v>8</v>
      </c>
      <c r="H1547" s="17">
        <v>66</v>
      </c>
      <c r="I1547" s="17" t="b">
        <v>1</v>
      </c>
      <c r="J1547" s="25">
        <v>0.12121212121212099</v>
      </c>
      <c r="K1547">
        <f t="shared" si="120"/>
        <v>1.288659793814433E-4</v>
      </c>
      <c r="L1547">
        <f t="shared" si="121"/>
        <v>1.1351915229662494E-2</v>
      </c>
      <c r="M1547">
        <f t="shared" si="122"/>
        <v>1.3759897248075727E-3</v>
      </c>
      <c r="N1547">
        <f t="shared" si="123"/>
        <v>1.1351915229662494E-2</v>
      </c>
      <c r="O1547">
        <f t="shared" si="124"/>
        <v>0.14757489798561244</v>
      </c>
      <c r="Q1547" s="7">
        <v>1521</v>
      </c>
      <c r="R1547" s="7">
        <v>1.621434032168773E-3</v>
      </c>
      <c r="S1547" s="7">
        <v>-1.2341284098256553E-6</v>
      </c>
      <c r="U1547" s="7">
        <v>33.322375630067938</v>
      </c>
      <c r="V1547" s="7">
        <v>7.6060693876185161E-4</v>
      </c>
    </row>
    <row r="1548" spans="1:22" x14ac:dyDescent="0.35">
      <c r="A1548" s="5">
        <v>2014</v>
      </c>
      <c r="B1548" s="14" t="s">
        <v>24</v>
      </c>
      <c r="C1548" s="14" t="s">
        <v>199</v>
      </c>
      <c r="D1548" s="14">
        <v>2004</v>
      </c>
      <c r="E1548" s="14">
        <v>10</v>
      </c>
      <c r="F1548" s="14">
        <v>58</v>
      </c>
      <c r="G1548" s="14">
        <v>8</v>
      </c>
      <c r="H1548" s="14">
        <v>66</v>
      </c>
      <c r="I1548" s="14" t="b">
        <v>1</v>
      </c>
      <c r="J1548" s="6">
        <v>0.12121212121212099</v>
      </c>
      <c r="K1548">
        <f t="shared" si="120"/>
        <v>1.288659793814433E-4</v>
      </c>
      <c r="L1548">
        <f t="shared" si="121"/>
        <v>1.1351915229662494E-2</v>
      </c>
      <c r="M1548">
        <f t="shared" si="122"/>
        <v>1.3759897248075727E-3</v>
      </c>
      <c r="N1548">
        <f t="shared" si="123"/>
        <v>1.1351915229662494E-2</v>
      </c>
      <c r="O1548">
        <f t="shared" si="124"/>
        <v>0.11351915229662494</v>
      </c>
      <c r="Q1548" s="7">
        <v>1522</v>
      </c>
      <c r="R1548" s="7">
        <v>2.6605727717376494E-3</v>
      </c>
      <c r="S1548" s="7">
        <v>-5.3493884379069486E-4</v>
      </c>
      <c r="U1548" s="7">
        <v>33.344291036598733</v>
      </c>
      <c r="V1548" s="7">
        <v>7.6060693876185161E-4</v>
      </c>
    </row>
    <row r="1549" spans="1:22" x14ac:dyDescent="0.35">
      <c r="A1549" s="24">
        <v>2014</v>
      </c>
      <c r="B1549" s="17" t="s">
        <v>30</v>
      </c>
      <c r="C1549" s="17" t="s">
        <v>196</v>
      </c>
      <c r="D1549" s="17">
        <v>2002</v>
      </c>
      <c r="E1549" s="17">
        <v>12</v>
      </c>
      <c r="F1549" s="17">
        <v>58</v>
      </c>
      <c r="G1549" s="17">
        <v>8</v>
      </c>
      <c r="H1549" s="17">
        <v>66</v>
      </c>
      <c r="I1549" s="17" t="b">
        <v>1</v>
      </c>
      <c r="J1549" s="25">
        <v>0.12121212121212099</v>
      </c>
      <c r="K1549">
        <f t="shared" si="120"/>
        <v>1.288659793814433E-4</v>
      </c>
      <c r="L1549">
        <f t="shared" si="121"/>
        <v>1.1351915229662494E-2</v>
      </c>
      <c r="M1549">
        <f t="shared" si="122"/>
        <v>1.3759897248075727E-3</v>
      </c>
      <c r="N1549">
        <f t="shared" si="123"/>
        <v>1.1351915229662494E-2</v>
      </c>
      <c r="O1549">
        <f t="shared" si="124"/>
        <v>0.13622298275594993</v>
      </c>
      <c r="Q1549" s="7">
        <v>1523</v>
      </c>
      <c r="R1549" s="7">
        <v>1.8328501086729953E-3</v>
      </c>
      <c r="S1549" s="7">
        <v>-8.6339971762223154E-6</v>
      </c>
      <c r="U1549" s="7">
        <v>33.366206443129521</v>
      </c>
      <c r="V1549" s="7">
        <v>7.6230283147762359E-4</v>
      </c>
    </row>
    <row r="1550" spans="1:22" x14ac:dyDescent="0.35">
      <c r="A1550" s="5">
        <v>2015</v>
      </c>
      <c r="B1550" s="14" t="s">
        <v>30</v>
      </c>
      <c r="C1550" s="14" t="s">
        <v>40</v>
      </c>
      <c r="D1550" s="14">
        <v>2001</v>
      </c>
      <c r="E1550" s="14">
        <v>14</v>
      </c>
      <c r="F1550" s="14">
        <v>58</v>
      </c>
      <c r="G1550" s="14">
        <v>8</v>
      </c>
      <c r="H1550" s="14">
        <v>66</v>
      </c>
      <c r="I1550" s="14" t="b">
        <v>1</v>
      </c>
      <c r="J1550" s="6">
        <v>0.12121212121212099</v>
      </c>
      <c r="K1550">
        <f t="shared" si="120"/>
        <v>1.288659793814433E-4</v>
      </c>
      <c r="L1550">
        <f t="shared" si="121"/>
        <v>1.1351915229662494E-2</v>
      </c>
      <c r="M1550">
        <f t="shared" si="122"/>
        <v>1.3759897248075727E-3</v>
      </c>
      <c r="N1550">
        <f t="shared" si="123"/>
        <v>1.1351915229662494E-2</v>
      </c>
      <c r="O1550">
        <f t="shared" si="124"/>
        <v>0.15892681321527491</v>
      </c>
      <c r="Q1550" s="7">
        <v>1524</v>
      </c>
      <c r="R1550" s="7">
        <v>2.245914046954252E-3</v>
      </c>
      <c r="S1550" s="7">
        <v>7.1934134207865931E-4</v>
      </c>
      <c r="U1550" s="7">
        <v>33.388121849660315</v>
      </c>
      <c r="V1550" s="7">
        <v>7.6534596865328374E-4</v>
      </c>
    </row>
    <row r="1551" spans="1:22" x14ac:dyDescent="0.35">
      <c r="A1551" s="24">
        <v>2015</v>
      </c>
      <c r="B1551" s="17" t="s">
        <v>33</v>
      </c>
      <c r="C1551" s="17" t="s">
        <v>109</v>
      </c>
      <c r="D1551" s="17">
        <v>2005</v>
      </c>
      <c r="E1551" s="17">
        <v>10</v>
      </c>
      <c r="F1551" s="17">
        <v>58</v>
      </c>
      <c r="G1551" s="17">
        <v>8</v>
      </c>
      <c r="H1551" s="17">
        <v>66</v>
      </c>
      <c r="I1551" s="17" t="b">
        <v>1</v>
      </c>
      <c r="J1551" s="25">
        <v>0.12121212121212099</v>
      </c>
      <c r="K1551">
        <f t="shared" si="120"/>
        <v>1.288659793814433E-4</v>
      </c>
      <c r="L1551">
        <f t="shared" si="121"/>
        <v>1.1351915229662494E-2</v>
      </c>
      <c r="M1551">
        <f t="shared" si="122"/>
        <v>1.3759897248075727E-3</v>
      </c>
      <c r="N1551">
        <f t="shared" si="123"/>
        <v>1.1351915229662494E-2</v>
      </c>
      <c r="O1551">
        <f t="shared" si="124"/>
        <v>0.11351915229662494</v>
      </c>
      <c r="Q1551" s="7">
        <v>1525</v>
      </c>
      <c r="R1551" s="7">
        <v>1.770872287561975E-3</v>
      </c>
      <c r="S1551" s="7">
        <v>5.6685639563607763E-4</v>
      </c>
      <c r="U1551" s="7">
        <v>33.410037256191103</v>
      </c>
      <c r="V1551" s="7">
        <v>7.6688126802708964E-4</v>
      </c>
    </row>
    <row r="1552" spans="1:22" x14ac:dyDescent="0.35">
      <c r="A1552" s="3">
        <v>2015</v>
      </c>
      <c r="B1552" s="13" t="s">
        <v>33</v>
      </c>
      <c r="C1552" s="13" t="s">
        <v>235</v>
      </c>
      <c r="D1552" s="13">
        <v>2006</v>
      </c>
      <c r="E1552" s="14">
        <v>9</v>
      </c>
      <c r="F1552" s="13">
        <v>58</v>
      </c>
      <c r="G1552" s="13">
        <v>8</v>
      </c>
      <c r="H1552" s="13">
        <v>66</v>
      </c>
      <c r="I1552" s="13" t="b">
        <v>1</v>
      </c>
      <c r="J1552" s="4">
        <v>0.12121212121212099</v>
      </c>
      <c r="K1552">
        <f t="shared" si="120"/>
        <v>1.288659793814433E-4</v>
      </c>
      <c r="L1552">
        <f t="shared" si="121"/>
        <v>1.1351915229662494E-2</v>
      </c>
      <c r="M1552">
        <f t="shared" si="122"/>
        <v>1.3759897248075727E-3</v>
      </c>
      <c r="N1552">
        <f t="shared" si="123"/>
        <v>1.1351915229662494E-2</v>
      </c>
      <c r="O1552">
        <f t="shared" si="124"/>
        <v>0.10216723706696246</v>
      </c>
      <c r="Q1552" s="7">
        <v>1526</v>
      </c>
      <c r="R1552" s="7">
        <v>1.2919477528414872E-3</v>
      </c>
      <c r="S1552" s="7">
        <v>1.2401732091735149E-3</v>
      </c>
      <c r="U1552" s="7">
        <v>33.431952662721898</v>
      </c>
      <c r="V1552" s="7">
        <v>7.6688126802708964E-4</v>
      </c>
    </row>
    <row r="1553" spans="1:22" x14ac:dyDescent="0.35">
      <c r="A1553" s="24">
        <v>2016</v>
      </c>
      <c r="B1553" s="17" t="s">
        <v>24</v>
      </c>
      <c r="C1553" s="17" t="s">
        <v>199</v>
      </c>
      <c r="D1553" s="17">
        <v>2004</v>
      </c>
      <c r="E1553" s="17">
        <v>12</v>
      </c>
      <c r="F1553" s="17">
        <v>58</v>
      </c>
      <c r="G1553" s="17">
        <v>8</v>
      </c>
      <c r="H1553" s="17">
        <v>66</v>
      </c>
      <c r="I1553" s="17" t="b">
        <v>1</v>
      </c>
      <c r="J1553" s="25">
        <v>0.12121212121212099</v>
      </c>
      <c r="K1553">
        <f t="shared" si="120"/>
        <v>1.288659793814433E-4</v>
      </c>
      <c r="L1553">
        <f t="shared" si="121"/>
        <v>1.1351915229662494E-2</v>
      </c>
      <c r="M1553">
        <f t="shared" si="122"/>
        <v>1.3759897248075727E-3</v>
      </c>
      <c r="N1553">
        <f t="shared" si="123"/>
        <v>1.1351915229662494E-2</v>
      </c>
      <c r="O1553">
        <f t="shared" si="124"/>
        <v>0.13622298275594993</v>
      </c>
      <c r="Q1553" s="7">
        <v>1527</v>
      </c>
      <c r="R1553" s="7">
        <v>1.0548709229323328E-3</v>
      </c>
      <c r="S1553" s="7">
        <v>1.0125971850483409E-3</v>
      </c>
      <c r="U1553" s="7">
        <v>33.453868069252685</v>
      </c>
      <c r="V1553" s="7">
        <v>7.6688126802708964E-4</v>
      </c>
    </row>
    <row r="1554" spans="1:22" x14ac:dyDescent="0.35">
      <c r="A1554" s="5">
        <v>2016</v>
      </c>
      <c r="B1554" s="14" t="s">
        <v>128</v>
      </c>
      <c r="C1554" s="14" t="s">
        <v>173</v>
      </c>
      <c r="D1554" s="14">
        <v>2006</v>
      </c>
      <c r="E1554" s="14">
        <v>10</v>
      </c>
      <c r="F1554" s="14">
        <v>58</v>
      </c>
      <c r="G1554" s="14">
        <v>8</v>
      </c>
      <c r="H1554" s="14">
        <v>66</v>
      </c>
      <c r="I1554" s="14" t="b">
        <v>1</v>
      </c>
      <c r="J1554" s="6">
        <v>0.12121212121212099</v>
      </c>
      <c r="K1554">
        <f t="shared" si="120"/>
        <v>1.288659793814433E-4</v>
      </c>
      <c r="L1554">
        <f t="shared" si="121"/>
        <v>1.1351915229662494E-2</v>
      </c>
      <c r="M1554">
        <f t="shared" si="122"/>
        <v>1.3759897248075727E-3</v>
      </c>
      <c r="N1554">
        <f t="shared" si="123"/>
        <v>1.1351915229662494E-2</v>
      </c>
      <c r="O1554">
        <f t="shared" si="124"/>
        <v>0.11351915229662494</v>
      </c>
      <c r="Q1554" s="7">
        <v>1528</v>
      </c>
      <c r="R1554" s="7">
        <v>1.8231630477046194E-3</v>
      </c>
      <c r="S1554" s="7">
        <v>2.4430506027605433E-4</v>
      </c>
      <c r="U1554" s="7">
        <v>33.47578347578348</v>
      </c>
      <c r="V1554" s="7">
        <v>7.6688126802708964E-4</v>
      </c>
    </row>
    <row r="1555" spans="1:22" x14ac:dyDescent="0.35">
      <c r="A1555" s="3">
        <v>2016</v>
      </c>
      <c r="B1555" s="13" t="s">
        <v>30</v>
      </c>
      <c r="C1555" s="13" t="s">
        <v>47</v>
      </c>
      <c r="D1555" s="13">
        <v>2003</v>
      </c>
      <c r="E1555" s="17">
        <v>13</v>
      </c>
      <c r="F1555" s="13">
        <v>196</v>
      </c>
      <c r="G1555" s="13">
        <v>27</v>
      </c>
      <c r="H1555" s="13">
        <v>223</v>
      </c>
      <c r="I1555" s="13" t="b">
        <v>1</v>
      </c>
      <c r="J1555" s="4">
        <v>0.121076233183857</v>
      </c>
      <c r="K1555">
        <f t="shared" si="120"/>
        <v>4.3541080912214933E-4</v>
      </c>
      <c r="L1555">
        <f t="shared" si="121"/>
        <v>2.0866499685432374E-2</v>
      </c>
      <c r="M1555">
        <f t="shared" si="122"/>
        <v>2.5264371816442889E-3</v>
      </c>
      <c r="N1555">
        <f t="shared" si="123"/>
        <v>2.0866499685432374E-2</v>
      </c>
      <c r="O1555">
        <f t="shared" si="124"/>
        <v>0.27126449591062085</v>
      </c>
      <c r="Q1555" s="7">
        <v>1529</v>
      </c>
      <c r="R1555" s="7">
        <v>5.6481819242906316E-4</v>
      </c>
      <c r="S1555" s="7">
        <v>8.9710252661099265E-4</v>
      </c>
      <c r="U1555" s="7">
        <v>33.497698882314268</v>
      </c>
      <c r="V1555" s="7">
        <v>7.6688126802708964E-4</v>
      </c>
    </row>
    <row r="1556" spans="1:22" x14ac:dyDescent="0.35">
      <c r="A1556" s="3">
        <v>2015</v>
      </c>
      <c r="B1556" s="13" t="s">
        <v>79</v>
      </c>
      <c r="C1556" s="13" t="s">
        <v>80</v>
      </c>
      <c r="D1556" s="13">
        <v>2007</v>
      </c>
      <c r="E1556" s="14">
        <v>8</v>
      </c>
      <c r="F1556" s="13">
        <v>167</v>
      </c>
      <c r="G1556" s="13">
        <v>23</v>
      </c>
      <c r="H1556" s="13">
        <v>190</v>
      </c>
      <c r="I1556" s="13" t="b">
        <v>1</v>
      </c>
      <c r="J1556" s="4">
        <v>0.121052631578947</v>
      </c>
      <c r="K1556">
        <f t="shared" si="120"/>
        <v>3.709778194314277E-4</v>
      </c>
      <c r="L1556">
        <f t="shared" si="121"/>
        <v>1.9260784496780699E-2</v>
      </c>
      <c r="M1556">
        <f t="shared" si="122"/>
        <v>2.3315686496102879E-3</v>
      </c>
      <c r="N1556">
        <f t="shared" si="123"/>
        <v>1.9260784496780699E-2</v>
      </c>
      <c r="O1556">
        <f t="shared" si="124"/>
        <v>0.1540862759742456</v>
      </c>
      <c r="Q1556" s="7">
        <v>1530</v>
      </c>
      <c r="R1556" s="7">
        <v>1.4702591446935707E-3</v>
      </c>
      <c r="S1556" s="7">
        <v>-8.3384256535149175E-6</v>
      </c>
      <c r="U1556" s="7">
        <v>33.519614288845062</v>
      </c>
      <c r="V1556" s="7">
        <v>7.6774894464030983E-4</v>
      </c>
    </row>
    <row r="1557" spans="1:22" x14ac:dyDescent="0.35">
      <c r="A1557" s="24">
        <v>2017</v>
      </c>
      <c r="B1557" s="17" t="s">
        <v>52</v>
      </c>
      <c r="C1557" s="17" t="s">
        <v>53</v>
      </c>
      <c r="D1557" s="17">
        <v>2005</v>
      </c>
      <c r="E1557" s="17">
        <v>12</v>
      </c>
      <c r="F1557" s="17">
        <v>189</v>
      </c>
      <c r="G1557" s="17">
        <v>26</v>
      </c>
      <c r="H1557" s="17">
        <v>215</v>
      </c>
      <c r="I1557" s="17" t="b">
        <v>1</v>
      </c>
      <c r="J1557" s="25">
        <v>0.12093023255814001</v>
      </c>
      <c r="K1557">
        <f t="shared" si="120"/>
        <v>4.197906904092471E-4</v>
      </c>
      <c r="L1557">
        <f t="shared" si="121"/>
        <v>2.0488794264408219E-2</v>
      </c>
      <c r="M1557">
        <f t="shared" si="122"/>
        <v>2.4777146552307709E-3</v>
      </c>
      <c r="N1557">
        <f t="shared" si="123"/>
        <v>2.0488794264408219E-2</v>
      </c>
      <c r="O1557">
        <f t="shared" si="124"/>
        <v>0.24586553117289861</v>
      </c>
      <c r="Q1557" s="7">
        <v>1531</v>
      </c>
      <c r="R1557" s="7">
        <v>3.8373000197616141E-4</v>
      </c>
      <c r="S1557" s="7">
        <v>1.0781907170638945E-3</v>
      </c>
      <c r="U1557" s="7">
        <v>33.54152969537585</v>
      </c>
      <c r="V1557" s="7">
        <v>7.6774894464030983E-4</v>
      </c>
    </row>
    <row r="1558" spans="1:22" x14ac:dyDescent="0.35">
      <c r="A1558" s="3">
        <v>2015</v>
      </c>
      <c r="B1558" s="13" t="s">
        <v>26</v>
      </c>
      <c r="C1558" s="13" t="s">
        <v>223</v>
      </c>
      <c r="D1558" s="13">
        <v>2005</v>
      </c>
      <c r="E1558" s="14">
        <v>10</v>
      </c>
      <c r="F1558" s="13">
        <v>80</v>
      </c>
      <c r="G1558" s="13">
        <v>11</v>
      </c>
      <c r="H1558" s="13">
        <v>91</v>
      </c>
      <c r="I1558" s="13" t="b">
        <v>1</v>
      </c>
      <c r="J1558" s="4">
        <v>0.120879120879121</v>
      </c>
      <c r="K1558">
        <f t="shared" si="120"/>
        <v>1.7767885035926273E-4</v>
      </c>
      <c r="L1558">
        <f t="shared" si="121"/>
        <v>1.3329623038903341E-2</v>
      </c>
      <c r="M1558">
        <f t="shared" si="122"/>
        <v>1.6112731145927132E-3</v>
      </c>
      <c r="N1558">
        <f t="shared" si="123"/>
        <v>1.3329623038903341E-2</v>
      </c>
      <c r="O1558">
        <f t="shared" si="124"/>
        <v>0.1332962303890334</v>
      </c>
      <c r="Q1558" s="7">
        <v>1532</v>
      </c>
      <c r="R1558" s="7">
        <v>9.2699457333486623E-4</v>
      </c>
      <c r="S1558" s="7">
        <v>5.3492614570518958E-4</v>
      </c>
      <c r="U1558" s="7">
        <v>33.563445101906645</v>
      </c>
      <c r="V1558" s="7">
        <v>7.6774894464030983E-4</v>
      </c>
    </row>
    <row r="1559" spans="1:22" x14ac:dyDescent="0.35">
      <c r="A1559" s="3">
        <v>2013</v>
      </c>
      <c r="B1559" s="13" t="s">
        <v>30</v>
      </c>
      <c r="C1559" s="13" t="s">
        <v>48</v>
      </c>
      <c r="D1559" s="13">
        <v>2001</v>
      </c>
      <c r="E1559" s="17">
        <v>12</v>
      </c>
      <c r="F1559" s="13">
        <v>102</v>
      </c>
      <c r="G1559" s="13">
        <v>14</v>
      </c>
      <c r="H1559" s="13">
        <v>116</v>
      </c>
      <c r="I1559" s="13" t="b">
        <v>1</v>
      </c>
      <c r="J1559" s="4">
        <v>0.12068965517241401</v>
      </c>
      <c r="K1559">
        <f t="shared" si="120"/>
        <v>2.2649172133708216E-4</v>
      </c>
      <c r="L1559">
        <f t="shared" si="121"/>
        <v>1.5049641900626146E-2</v>
      </c>
      <c r="M1559">
        <f t="shared" si="122"/>
        <v>1.8163360914548829E-3</v>
      </c>
      <c r="N1559">
        <f t="shared" si="123"/>
        <v>1.5049641900626146E-2</v>
      </c>
      <c r="O1559">
        <f t="shared" si="124"/>
        <v>0.18059570280751375</v>
      </c>
      <c r="Q1559" s="7">
        <v>1533</v>
      </c>
      <c r="R1559" s="7">
        <v>1.8324355255993742E-3</v>
      </c>
      <c r="S1559" s="7">
        <v>-3.7051480655931842E-4</v>
      </c>
      <c r="U1559" s="7">
        <v>33.585360508437432</v>
      </c>
      <c r="V1559" s="7">
        <v>7.6774894464030983E-4</v>
      </c>
    </row>
    <row r="1560" spans="1:22" x14ac:dyDescent="0.35">
      <c r="A1560" s="5">
        <v>2013</v>
      </c>
      <c r="B1560" s="14" t="s">
        <v>24</v>
      </c>
      <c r="C1560" s="14" t="s">
        <v>267</v>
      </c>
      <c r="D1560" s="14">
        <v>2007</v>
      </c>
      <c r="E1560" s="14">
        <v>6</v>
      </c>
      <c r="F1560" s="14">
        <v>51</v>
      </c>
      <c r="G1560" s="14">
        <v>7</v>
      </c>
      <c r="H1560" s="14">
        <v>58</v>
      </c>
      <c r="I1560" s="14" t="b">
        <v>1</v>
      </c>
      <c r="J1560" s="6">
        <v>0.12068965517241401</v>
      </c>
      <c r="K1560">
        <f t="shared" si="120"/>
        <v>1.1324586066854108E-4</v>
      </c>
      <c r="L1560">
        <f t="shared" si="121"/>
        <v>1.064170384236195E-2</v>
      </c>
      <c r="M1560">
        <f t="shared" si="122"/>
        <v>1.2843435671816169E-3</v>
      </c>
      <c r="N1560">
        <f t="shared" si="123"/>
        <v>1.064170384236195E-2</v>
      </c>
      <c r="O1560">
        <f t="shared" si="124"/>
        <v>6.3850223054171706E-2</v>
      </c>
      <c r="Q1560" s="7">
        <v>1534</v>
      </c>
      <c r="R1560" s="7">
        <v>2.0135237160522758E-3</v>
      </c>
      <c r="S1560" s="7">
        <v>-5.5160299701221996E-4</v>
      </c>
      <c r="U1560" s="7">
        <v>33.607275914968227</v>
      </c>
      <c r="V1560" s="7">
        <v>7.6774894464030983E-4</v>
      </c>
    </row>
    <row r="1561" spans="1:22" x14ac:dyDescent="0.35">
      <c r="A1561" s="3">
        <v>2013</v>
      </c>
      <c r="B1561" s="13" t="s">
        <v>37</v>
      </c>
      <c r="C1561" s="13" t="s">
        <v>59</v>
      </c>
      <c r="D1561" s="13">
        <v>2006</v>
      </c>
      <c r="E1561" s="17">
        <v>7</v>
      </c>
      <c r="F1561" s="13">
        <v>51</v>
      </c>
      <c r="G1561" s="13">
        <v>7</v>
      </c>
      <c r="H1561" s="13">
        <v>58</v>
      </c>
      <c r="I1561" s="13" t="b">
        <v>1</v>
      </c>
      <c r="J1561" s="4">
        <v>0.12068965517241401</v>
      </c>
      <c r="K1561">
        <f t="shared" si="120"/>
        <v>1.1324586066854108E-4</v>
      </c>
      <c r="L1561">
        <f t="shared" si="121"/>
        <v>1.064170384236195E-2</v>
      </c>
      <c r="M1561">
        <f t="shared" si="122"/>
        <v>1.2843435671816169E-3</v>
      </c>
      <c r="N1561">
        <f t="shared" si="123"/>
        <v>1.064170384236195E-2</v>
      </c>
      <c r="O1561">
        <f t="shared" si="124"/>
        <v>7.4491926896533653E-2</v>
      </c>
      <c r="Q1561" s="7">
        <v>1535</v>
      </c>
      <c r="R1561" s="7">
        <v>3.6150065365307665E-3</v>
      </c>
      <c r="S1561" s="7">
        <v>-7.3317246225741923E-4</v>
      </c>
      <c r="U1561" s="7">
        <v>33.629191321499015</v>
      </c>
      <c r="V1561" s="7">
        <v>7.6774894464030983E-4</v>
      </c>
    </row>
    <row r="1562" spans="1:22" x14ac:dyDescent="0.35">
      <c r="A1562" s="3">
        <v>2014</v>
      </c>
      <c r="B1562" s="13" t="s">
        <v>79</v>
      </c>
      <c r="C1562" s="13" t="s">
        <v>251</v>
      </c>
      <c r="D1562" s="13">
        <v>2002</v>
      </c>
      <c r="E1562" s="14">
        <v>12</v>
      </c>
      <c r="F1562" s="13">
        <v>51</v>
      </c>
      <c r="G1562" s="13">
        <v>7</v>
      </c>
      <c r="H1562" s="13">
        <v>58</v>
      </c>
      <c r="I1562" s="13" t="b">
        <v>1</v>
      </c>
      <c r="J1562" s="4">
        <v>0.12068965517241401</v>
      </c>
      <c r="K1562">
        <f t="shared" si="120"/>
        <v>1.1324586066854108E-4</v>
      </c>
      <c r="L1562">
        <f t="shared" si="121"/>
        <v>1.064170384236195E-2</v>
      </c>
      <c r="M1562">
        <f t="shared" si="122"/>
        <v>1.2843435671816169E-3</v>
      </c>
      <c r="N1562">
        <f t="shared" si="123"/>
        <v>1.064170384236195E-2</v>
      </c>
      <c r="O1562">
        <f t="shared" si="124"/>
        <v>0.12770044610834341</v>
      </c>
      <c r="Q1562" s="7">
        <v>1536</v>
      </c>
      <c r="R1562" s="7">
        <v>8.9693372202769776E-4</v>
      </c>
      <c r="S1562" s="7">
        <v>8.5916382015614116E-4</v>
      </c>
      <c r="U1562" s="7">
        <v>33.651106728029809</v>
      </c>
      <c r="V1562" s="7">
        <v>7.6774894464030983E-4</v>
      </c>
    </row>
    <row r="1563" spans="1:22" x14ac:dyDescent="0.35">
      <c r="A1563" s="24">
        <v>2015</v>
      </c>
      <c r="B1563" s="17" t="s">
        <v>67</v>
      </c>
      <c r="C1563" s="17" t="s">
        <v>297</v>
      </c>
      <c r="D1563" s="17">
        <v>2004</v>
      </c>
      <c r="E1563" s="17">
        <v>11</v>
      </c>
      <c r="F1563" s="17">
        <v>51</v>
      </c>
      <c r="G1563" s="17">
        <v>7</v>
      </c>
      <c r="H1563" s="17">
        <v>58</v>
      </c>
      <c r="I1563" s="17" t="b">
        <v>1</v>
      </c>
      <c r="J1563" s="25">
        <v>0.12068965517241401</v>
      </c>
      <c r="K1563">
        <f t="shared" si="120"/>
        <v>1.1324586066854108E-4</v>
      </c>
      <c r="L1563">
        <f t="shared" si="121"/>
        <v>1.064170384236195E-2</v>
      </c>
      <c r="M1563">
        <f t="shared" si="122"/>
        <v>1.2843435671816169E-3</v>
      </c>
      <c r="N1563">
        <f t="shared" si="123"/>
        <v>1.064170384236195E-2</v>
      </c>
      <c r="O1563">
        <f t="shared" si="124"/>
        <v>0.11705874226598145</v>
      </c>
      <c r="Q1563" s="7">
        <v>1537</v>
      </c>
      <c r="R1563" s="7">
        <v>1.3324417385984163E-3</v>
      </c>
      <c r="S1563" s="7">
        <v>4.2365580358542259E-4</v>
      </c>
      <c r="U1563" s="7">
        <v>33.673022134560597</v>
      </c>
      <c r="V1563" s="7">
        <v>7.6855498049971968E-4</v>
      </c>
    </row>
    <row r="1564" spans="1:22" x14ac:dyDescent="0.35">
      <c r="A1564" s="3">
        <v>2017</v>
      </c>
      <c r="B1564" s="13" t="s">
        <v>33</v>
      </c>
      <c r="C1564" s="13" t="s">
        <v>216</v>
      </c>
      <c r="D1564" s="13">
        <v>2006</v>
      </c>
      <c r="E1564" s="14">
        <v>11</v>
      </c>
      <c r="F1564" s="13">
        <v>51</v>
      </c>
      <c r="G1564" s="13">
        <v>7</v>
      </c>
      <c r="H1564" s="13">
        <v>58</v>
      </c>
      <c r="I1564" s="13" t="b">
        <v>1</v>
      </c>
      <c r="J1564" s="4">
        <v>0.12068965517241401</v>
      </c>
      <c r="K1564">
        <f t="shared" si="120"/>
        <v>1.1324586066854108E-4</v>
      </c>
      <c r="L1564">
        <f t="shared" si="121"/>
        <v>1.064170384236195E-2</v>
      </c>
      <c r="M1564">
        <f t="shared" si="122"/>
        <v>1.2843435671816169E-3</v>
      </c>
      <c r="N1564">
        <f t="shared" si="123"/>
        <v>1.064170384236195E-2</v>
      </c>
      <c r="O1564">
        <f t="shared" si="124"/>
        <v>0.11705874226598145</v>
      </c>
      <c r="Q1564" s="7">
        <v>1538</v>
      </c>
      <c r="R1564" s="7">
        <v>1.5501957468837754E-3</v>
      </c>
      <c r="S1564" s="7">
        <v>2.0590179530006352E-4</v>
      </c>
      <c r="U1564" s="7">
        <v>33.694937541091385</v>
      </c>
      <c r="V1564" s="7">
        <v>7.6855498049971968E-4</v>
      </c>
    </row>
    <row r="1565" spans="1:22" x14ac:dyDescent="0.35">
      <c r="A1565" s="24">
        <v>2016</v>
      </c>
      <c r="B1565" s="17" t="s">
        <v>37</v>
      </c>
      <c r="C1565" s="17" t="s">
        <v>39</v>
      </c>
      <c r="D1565" s="17">
        <v>2004</v>
      </c>
      <c r="E1565" s="17">
        <v>12</v>
      </c>
      <c r="F1565" s="17">
        <v>124</v>
      </c>
      <c r="G1565" s="17">
        <v>17</v>
      </c>
      <c r="H1565" s="17">
        <v>141</v>
      </c>
      <c r="I1565" s="17" t="b">
        <v>1</v>
      </c>
      <c r="J1565" s="25">
        <v>0.120567375886525</v>
      </c>
      <c r="K1565">
        <f t="shared" si="120"/>
        <v>2.7530459231490159E-4</v>
      </c>
      <c r="L1565">
        <f t="shared" si="121"/>
        <v>1.6592305214011151E-2</v>
      </c>
      <c r="M1565">
        <f t="shared" si="122"/>
        <v>2.000490699561631E-3</v>
      </c>
      <c r="N1565">
        <f t="shared" si="123"/>
        <v>1.6592305214011151E-2</v>
      </c>
      <c r="O1565">
        <f t="shared" si="124"/>
        <v>0.19910766256813381</v>
      </c>
      <c r="Q1565" s="7">
        <v>1539</v>
      </c>
      <c r="R1565" s="7">
        <v>2.2034577717398524E-3</v>
      </c>
      <c r="S1565" s="7">
        <v>-4.4736022955601347E-4</v>
      </c>
      <c r="U1565" s="7">
        <v>33.716852947622179</v>
      </c>
      <c r="V1565" s="7">
        <v>7.7154320317377714E-4</v>
      </c>
    </row>
    <row r="1566" spans="1:22" x14ac:dyDescent="0.35">
      <c r="A1566" s="5">
        <v>2015</v>
      </c>
      <c r="B1566" s="14" t="s">
        <v>24</v>
      </c>
      <c r="C1566" s="14" t="s">
        <v>49</v>
      </c>
      <c r="D1566" s="14">
        <v>2004</v>
      </c>
      <c r="E1566" s="14">
        <v>11</v>
      </c>
      <c r="F1566" s="14">
        <v>146</v>
      </c>
      <c r="G1566" s="14">
        <v>20</v>
      </c>
      <c r="H1566" s="14">
        <v>166</v>
      </c>
      <c r="I1566" s="14" t="b">
        <v>1</v>
      </c>
      <c r="J1566" s="6">
        <v>0.120481927710843</v>
      </c>
      <c r="K1566">
        <f t="shared" si="120"/>
        <v>3.2411746329272104E-4</v>
      </c>
      <c r="L1566">
        <f t="shared" si="121"/>
        <v>1.8003262573564854E-2</v>
      </c>
      <c r="M1566">
        <f t="shared" si="122"/>
        <v>2.169067779947566E-3</v>
      </c>
      <c r="N1566">
        <f t="shared" si="123"/>
        <v>1.8003262573564854E-2</v>
      </c>
      <c r="O1566">
        <f t="shared" si="124"/>
        <v>0.1980358883092134</v>
      </c>
      <c r="Q1566" s="7">
        <v>1540</v>
      </c>
      <c r="R1566" s="7">
        <v>2.7011901986738925E-3</v>
      </c>
      <c r="S1566" s="7">
        <v>-3.1790608461445928E-4</v>
      </c>
      <c r="U1566" s="7">
        <v>33.738768354152967</v>
      </c>
      <c r="V1566" s="7">
        <v>7.7154320317377714E-4</v>
      </c>
    </row>
    <row r="1567" spans="1:22" x14ac:dyDescent="0.35">
      <c r="A1567" s="24">
        <v>2017</v>
      </c>
      <c r="B1567" s="17" t="s">
        <v>58</v>
      </c>
      <c r="C1567" s="17" t="s">
        <v>63</v>
      </c>
      <c r="D1567" s="17">
        <v>2005</v>
      </c>
      <c r="E1567" s="17">
        <v>12</v>
      </c>
      <c r="F1567" s="17">
        <v>73</v>
      </c>
      <c r="G1567" s="17">
        <v>10</v>
      </c>
      <c r="H1567" s="17">
        <v>83</v>
      </c>
      <c r="I1567" s="17" t="b">
        <v>1</v>
      </c>
      <c r="J1567" s="25">
        <v>0.120481927710843</v>
      </c>
      <c r="K1567">
        <f t="shared" si="120"/>
        <v>1.6205873164636052E-4</v>
      </c>
      <c r="L1567">
        <f t="shared" si="121"/>
        <v>1.2730229049249685E-2</v>
      </c>
      <c r="M1567">
        <f t="shared" si="122"/>
        <v>1.5337625360541741E-3</v>
      </c>
      <c r="N1567">
        <f t="shared" si="123"/>
        <v>1.2730229049249685E-2</v>
      </c>
      <c r="O1567">
        <f t="shared" si="124"/>
        <v>0.15276274859099623</v>
      </c>
      <c r="Q1567" s="7">
        <v>1541</v>
      </c>
      <c r="R1567" s="7">
        <v>2.4473709946488315E-3</v>
      </c>
      <c r="S1567" s="7">
        <v>-5.0142766413993948E-4</v>
      </c>
      <c r="U1567" s="7">
        <v>33.760683760683762</v>
      </c>
      <c r="V1567" s="7">
        <v>7.7154320317377714E-4</v>
      </c>
    </row>
    <row r="1568" spans="1:22" x14ac:dyDescent="0.35">
      <c r="A1568" s="5">
        <v>2013</v>
      </c>
      <c r="B1568" s="14" t="s">
        <v>67</v>
      </c>
      <c r="C1568" s="14" t="s">
        <v>193</v>
      </c>
      <c r="D1568" s="14">
        <v>1999</v>
      </c>
      <c r="E1568" s="14">
        <v>14</v>
      </c>
      <c r="F1568" s="14">
        <v>95</v>
      </c>
      <c r="G1568" s="14">
        <v>13</v>
      </c>
      <c r="H1568" s="14">
        <v>108</v>
      </c>
      <c r="I1568" s="14" t="b">
        <v>1</v>
      </c>
      <c r="J1568" s="6">
        <v>0.12037037037037</v>
      </c>
      <c r="K1568">
        <f t="shared" si="120"/>
        <v>2.1087160262417995E-4</v>
      </c>
      <c r="L1568">
        <f t="shared" si="121"/>
        <v>1.4521418753833247E-2</v>
      </c>
      <c r="M1568">
        <f t="shared" si="122"/>
        <v>1.7479485537021447E-3</v>
      </c>
      <c r="N1568">
        <f t="shared" si="123"/>
        <v>1.4521418753833247E-2</v>
      </c>
      <c r="O1568">
        <f t="shared" si="124"/>
        <v>0.20329986255366544</v>
      </c>
      <c r="Q1568" s="7">
        <v>1542</v>
      </c>
      <c r="R1568" s="7">
        <v>2.4473709946488315E-3</v>
      </c>
      <c r="S1568" s="7">
        <v>-5.0142766413993948E-4</v>
      </c>
      <c r="U1568" s="7">
        <v>33.782599167214549</v>
      </c>
      <c r="V1568" s="7">
        <v>7.7253247344125564E-4</v>
      </c>
    </row>
    <row r="1569" spans="1:22" x14ac:dyDescent="0.35">
      <c r="A1569" s="3">
        <v>2016</v>
      </c>
      <c r="B1569" s="13" t="s">
        <v>79</v>
      </c>
      <c r="C1569" s="13" t="s">
        <v>80</v>
      </c>
      <c r="D1569" s="13">
        <v>2009</v>
      </c>
      <c r="E1569" s="17">
        <v>7</v>
      </c>
      <c r="F1569" s="13">
        <v>95</v>
      </c>
      <c r="G1569" s="13">
        <v>13</v>
      </c>
      <c r="H1569" s="13">
        <v>108</v>
      </c>
      <c r="I1569" s="13" t="b">
        <v>1</v>
      </c>
      <c r="J1569" s="4">
        <v>0.12037037037037</v>
      </c>
      <c r="K1569">
        <f t="shared" si="120"/>
        <v>2.1087160262417995E-4</v>
      </c>
      <c r="L1569">
        <f t="shared" si="121"/>
        <v>1.4521418753833247E-2</v>
      </c>
      <c r="M1569">
        <f t="shared" si="122"/>
        <v>1.7479485537021447E-3</v>
      </c>
      <c r="N1569">
        <f t="shared" si="123"/>
        <v>1.4521418753833247E-2</v>
      </c>
      <c r="O1569">
        <f t="shared" si="124"/>
        <v>0.10164993127683272</v>
      </c>
      <c r="Q1569" s="7">
        <v>1543</v>
      </c>
      <c r="R1569" s="7">
        <v>8.627521712862913E-4</v>
      </c>
      <c r="S1569" s="7">
        <v>8.2248418725930719E-4</v>
      </c>
      <c r="U1569" s="7">
        <v>33.804514573745344</v>
      </c>
      <c r="V1569" s="7">
        <v>7.7323947188218491E-4</v>
      </c>
    </row>
    <row r="1570" spans="1:22" x14ac:dyDescent="0.35">
      <c r="A1570" s="3">
        <v>2015</v>
      </c>
      <c r="B1570" s="13" t="s">
        <v>33</v>
      </c>
      <c r="C1570" s="13" t="s">
        <v>34</v>
      </c>
      <c r="D1570" s="13">
        <v>2005</v>
      </c>
      <c r="E1570" s="14">
        <v>10</v>
      </c>
      <c r="F1570" s="13">
        <v>329</v>
      </c>
      <c r="G1570" s="13">
        <v>45</v>
      </c>
      <c r="H1570" s="13">
        <v>374</v>
      </c>
      <c r="I1570" s="13" t="b">
        <v>1</v>
      </c>
      <c r="J1570" s="4">
        <v>0.12032085561497299</v>
      </c>
      <c r="K1570">
        <f t="shared" si="120"/>
        <v>7.302405498281787E-4</v>
      </c>
      <c r="L1570">
        <f t="shared" si="121"/>
        <v>2.7022963379840094E-2</v>
      </c>
      <c r="M1570">
        <f t="shared" si="122"/>
        <v>3.2514260751144424E-3</v>
      </c>
      <c r="N1570">
        <f t="shared" si="123"/>
        <v>2.7022963379840094E-2</v>
      </c>
      <c r="O1570">
        <f t="shared" si="124"/>
        <v>0.27022963379840093</v>
      </c>
      <c r="Q1570" s="7">
        <v>1544</v>
      </c>
      <c r="R1570" s="7">
        <v>1.9100299067569466E-3</v>
      </c>
      <c r="S1570" s="7">
        <v>-2.247935482113481E-4</v>
      </c>
      <c r="U1570" s="7">
        <v>33.826429980276131</v>
      </c>
      <c r="V1570" s="7">
        <v>7.750959918939621E-4</v>
      </c>
    </row>
    <row r="1571" spans="1:22" x14ac:dyDescent="0.35">
      <c r="A1571" s="3">
        <v>2013</v>
      </c>
      <c r="B1571" s="13" t="s">
        <v>24</v>
      </c>
      <c r="C1571" s="13" t="s">
        <v>41</v>
      </c>
      <c r="D1571" s="13">
        <v>2005</v>
      </c>
      <c r="E1571" s="17">
        <v>8</v>
      </c>
      <c r="F1571" s="13">
        <v>256</v>
      </c>
      <c r="G1571" s="13">
        <v>35</v>
      </c>
      <c r="H1571" s="13">
        <v>291</v>
      </c>
      <c r="I1571" s="13" t="b">
        <v>1</v>
      </c>
      <c r="J1571" s="4">
        <v>0.120274914089347</v>
      </c>
      <c r="K1571">
        <f t="shared" si="120"/>
        <v>5.6818181818181815E-4</v>
      </c>
      <c r="L1571">
        <f t="shared" si="121"/>
        <v>2.3836564731139806E-2</v>
      </c>
      <c r="M1571">
        <f t="shared" si="122"/>
        <v>2.8669407752229988E-3</v>
      </c>
      <c r="N1571">
        <f t="shared" si="123"/>
        <v>2.3836564731139806E-2</v>
      </c>
      <c r="O1571">
        <f t="shared" si="124"/>
        <v>0.19069251784911845</v>
      </c>
      <c r="Q1571" s="7">
        <v>1545</v>
      </c>
      <c r="R1571" s="7">
        <v>1.5595328883367501E-3</v>
      </c>
      <c r="S1571" s="7">
        <v>-1.8354316352917738E-4</v>
      </c>
      <c r="U1571" s="7">
        <v>33.848345386806926</v>
      </c>
      <c r="V1571" s="7">
        <v>7.750959918939621E-4</v>
      </c>
    </row>
    <row r="1572" spans="1:22" x14ac:dyDescent="0.35">
      <c r="A1572" s="5">
        <v>2017</v>
      </c>
      <c r="B1572" s="14" t="s">
        <v>26</v>
      </c>
      <c r="C1572" s="14" t="s">
        <v>27</v>
      </c>
      <c r="D1572" s="14">
        <v>2002</v>
      </c>
      <c r="E1572" s="14">
        <v>15</v>
      </c>
      <c r="F1572" s="14">
        <v>300</v>
      </c>
      <c r="G1572" s="14">
        <v>41</v>
      </c>
      <c r="H1572" s="14">
        <v>341</v>
      </c>
      <c r="I1572" s="14" t="b">
        <v>1</v>
      </c>
      <c r="J1572" s="6">
        <v>0.120234604105572</v>
      </c>
      <c r="K1572">
        <f t="shared" si="120"/>
        <v>6.6580756013745706E-4</v>
      </c>
      <c r="L1572">
        <f t="shared" si="121"/>
        <v>2.5803247085153004E-2</v>
      </c>
      <c r="M1572">
        <f t="shared" si="122"/>
        <v>3.1024431979216264E-3</v>
      </c>
      <c r="N1572">
        <f t="shared" si="123"/>
        <v>2.5803247085153004E-2</v>
      </c>
      <c r="O1572">
        <f t="shared" si="124"/>
        <v>0.38704870627729504</v>
      </c>
      <c r="Q1572" s="7">
        <v>1546</v>
      </c>
      <c r="R1572" s="7">
        <v>1.0464736741606373E-3</v>
      </c>
      <c r="S1572" s="7">
        <v>3.295160506469354E-4</v>
      </c>
      <c r="U1572" s="7">
        <v>33.870260793337714</v>
      </c>
      <c r="V1572" s="7">
        <v>7.750959918939621E-4</v>
      </c>
    </row>
    <row r="1573" spans="1:22" x14ac:dyDescent="0.35">
      <c r="A1573" s="24">
        <v>2014</v>
      </c>
      <c r="B1573" s="17" t="s">
        <v>30</v>
      </c>
      <c r="C1573" s="17" t="s">
        <v>32</v>
      </c>
      <c r="D1573" s="17">
        <v>2003</v>
      </c>
      <c r="E1573" s="17">
        <v>11</v>
      </c>
      <c r="F1573" s="17">
        <v>227</v>
      </c>
      <c r="G1573" s="17">
        <v>31</v>
      </c>
      <c r="H1573" s="17">
        <v>258</v>
      </c>
      <c r="I1573" s="17" t="b">
        <v>1</v>
      </c>
      <c r="J1573" s="25">
        <v>0.12015503875969</v>
      </c>
      <c r="K1573">
        <f t="shared" si="120"/>
        <v>5.0374882849109652E-4</v>
      </c>
      <c r="L1573">
        <f t="shared" si="121"/>
        <v>2.2444349589397696E-2</v>
      </c>
      <c r="M1573">
        <f t="shared" si="122"/>
        <v>2.6968016948501123E-3</v>
      </c>
      <c r="N1573">
        <f t="shared" si="123"/>
        <v>2.2444349589397696E-2</v>
      </c>
      <c r="O1573">
        <f t="shared" si="124"/>
        <v>0.24688784548337467</v>
      </c>
      <c r="Q1573" s="7">
        <v>1547</v>
      </c>
      <c r="R1573" s="7">
        <v>1.3885131502780459E-3</v>
      </c>
      <c r="S1573" s="7">
        <v>-1.2523425470473267E-5</v>
      </c>
      <c r="U1573" s="7">
        <v>33.892176199868508</v>
      </c>
      <c r="V1573" s="7">
        <v>7.750959918939621E-4</v>
      </c>
    </row>
    <row r="1574" spans="1:22" x14ac:dyDescent="0.35">
      <c r="A1574" s="5">
        <v>2014</v>
      </c>
      <c r="B1574" s="14" t="s">
        <v>52</v>
      </c>
      <c r="C1574" s="14" t="s">
        <v>202</v>
      </c>
      <c r="D1574" s="14">
        <v>2005</v>
      </c>
      <c r="E1574" s="14">
        <v>9</v>
      </c>
      <c r="F1574" s="14">
        <v>88</v>
      </c>
      <c r="G1574" s="14">
        <v>12</v>
      </c>
      <c r="H1574" s="14">
        <v>100</v>
      </c>
      <c r="I1574" s="14" t="b">
        <v>1</v>
      </c>
      <c r="J1574" s="6">
        <v>0.12</v>
      </c>
      <c r="K1574">
        <f t="shared" si="120"/>
        <v>1.9525148391127774E-4</v>
      </c>
      <c r="L1574">
        <f t="shared" si="121"/>
        <v>1.3973241710901509E-2</v>
      </c>
      <c r="M1574">
        <f t="shared" si="122"/>
        <v>1.6767890053081809E-3</v>
      </c>
      <c r="N1574">
        <f t="shared" si="123"/>
        <v>1.3973241710901509E-2</v>
      </c>
      <c r="O1574">
        <f t="shared" si="124"/>
        <v>0.12575917539811357</v>
      </c>
      <c r="Q1574" s="7">
        <v>1548</v>
      </c>
      <c r="R1574" s="7">
        <v>1.7305526263954542E-3</v>
      </c>
      <c r="S1574" s="7">
        <v>-3.545629015878815E-4</v>
      </c>
      <c r="U1574" s="7">
        <v>33.914091606399296</v>
      </c>
      <c r="V1574" s="7">
        <v>7.750959918939621E-4</v>
      </c>
    </row>
    <row r="1575" spans="1:22" x14ac:dyDescent="0.35">
      <c r="A1575" s="3">
        <v>2016</v>
      </c>
      <c r="B1575" s="13" t="s">
        <v>98</v>
      </c>
      <c r="C1575" s="13" t="s">
        <v>99</v>
      </c>
      <c r="D1575" s="13">
        <v>2005</v>
      </c>
      <c r="E1575" s="17">
        <v>11</v>
      </c>
      <c r="F1575" s="13">
        <v>88</v>
      </c>
      <c r="G1575" s="13">
        <v>12</v>
      </c>
      <c r="H1575" s="13">
        <v>100</v>
      </c>
      <c r="I1575" s="13" t="b">
        <v>1</v>
      </c>
      <c r="J1575" s="4">
        <v>0.12</v>
      </c>
      <c r="K1575">
        <f t="shared" si="120"/>
        <v>1.9525148391127774E-4</v>
      </c>
      <c r="L1575">
        <f t="shared" si="121"/>
        <v>1.3973241710901509E-2</v>
      </c>
      <c r="M1575">
        <f t="shared" si="122"/>
        <v>1.6767890053081809E-3</v>
      </c>
      <c r="N1575">
        <f t="shared" si="123"/>
        <v>1.3973241710901509E-2</v>
      </c>
      <c r="O1575">
        <f t="shared" si="124"/>
        <v>0.1537056588199166</v>
      </c>
      <c r="Q1575" s="7">
        <v>1549</v>
      </c>
      <c r="R1575" s="7">
        <v>1.0464736741606373E-3</v>
      </c>
      <c r="S1575" s="7">
        <v>3.295160506469354E-4</v>
      </c>
      <c r="U1575" s="7">
        <v>33.936007012930091</v>
      </c>
      <c r="V1575" s="7">
        <v>7.750959918939621E-4</v>
      </c>
    </row>
    <row r="1576" spans="1:22" x14ac:dyDescent="0.35">
      <c r="A1576" s="3">
        <v>2015</v>
      </c>
      <c r="B1576" s="13" t="s">
        <v>58</v>
      </c>
      <c r="C1576" s="13" t="s">
        <v>142</v>
      </c>
      <c r="D1576" s="13">
        <v>2006</v>
      </c>
      <c r="E1576" s="14">
        <v>9</v>
      </c>
      <c r="F1576" s="13">
        <v>66</v>
      </c>
      <c r="G1576" s="13">
        <v>9</v>
      </c>
      <c r="H1576" s="13">
        <v>75</v>
      </c>
      <c r="I1576" s="13" t="b">
        <v>1</v>
      </c>
      <c r="J1576" s="4">
        <v>0.12</v>
      </c>
      <c r="K1576">
        <f t="shared" si="120"/>
        <v>1.4643861293345828E-4</v>
      </c>
      <c r="L1576">
        <f t="shared" si="121"/>
        <v>1.2101182294861039E-2</v>
      </c>
      <c r="M1576">
        <f t="shared" si="122"/>
        <v>1.4521418753833245E-3</v>
      </c>
      <c r="N1576">
        <f t="shared" si="123"/>
        <v>1.2101182294861039E-2</v>
      </c>
      <c r="O1576">
        <f t="shared" si="124"/>
        <v>0.10891064065374935</v>
      </c>
      <c r="Q1576" s="7">
        <v>1550</v>
      </c>
      <c r="R1576" s="7">
        <v>8.7545393610193294E-4</v>
      </c>
      <c r="S1576" s="7">
        <v>5.0053578870563973E-4</v>
      </c>
      <c r="U1576" s="7">
        <v>33.957922419460878</v>
      </c>
      <c r="V1576" s="7">
        <v>7.750959918939621E-4</v>
      </c>
    </row>
    <row r="1577" spans="1:22" x14ac:dyDescent="0.35">
      <c r="A1577" s="24">
        <v>2015</v>
      </c>
      <c r="B1577" s="17" t="s">
        <v>106</v>
      </c>
      <c r="C1577" s="17" t="s">
        <v>275</v>
      </c>
      <c r="D1577" s="17">
        <v>2007</v>
      </c>
      <c r="E1577" s="17">
        <v>8</v>
      </c>
      <c r="F1577" s="17">
        <v>66</v>
      </c>
      <c r="G1577" s="17">
        <v>9</v>
      </c>
      <c r="H1577" s="17">
        <v>75</v>
      </c>
      <c r="I1577" s="17" t="b">
        <v>1</v>
      </c>
      <c r="J1577" s="25">
        <v>0.12</v>
      </c>
      <c r="K1577">
        <f t="shared" si="120"/>
        <v>1.4643861293345828E-4</v>
      </c>
      <c r="L1577">
        <f t="shared" si="121"/>
        <v>1.2101182294861039E-2</v>
      </c>
      <c r="M1577">
        <f t="shared" si="122"/>
        <v>1.4521418753833245E-3</v>
      </c>
      <c r="N1577">
        <f t="shared" si="123"/>
        <v>1.2101182294861039E-2</v>
      </c>
      <c r="O1577">
        <f t="shared" si="124"/>
        <v>9.6809458358888309E-2</v>
      </c>
      <c r="Q1577" s="7">
        <v>1551</v>
      </c>
      <c r="R1577" s="7">
        <v>1.3885131502780459E-3</v>
      </c>
      <c r="S1577" s="7">
        <v>-1.2523425470473267E-5</v>
      </c>
      <c r="U1577" s="7">
        <v>33.979837825991673</v>
      </c>
      <c r="V1577" s="7">
        <v>7.750959918939621E-4</v>
      </c>
    </row>
    <row r="1578" spans="1:22" x14ac:dyDescent="0.35">
      <c r="A1578" s="5">
        <v>2013</v>
      </c>
      <c r="B1578" s="14" t="s">
        <v>190</v>
      </c>
      <c r="C1578" s="14" t="s">
        <v>259</v>
      </c>
      <c r="D1578" s="14">
        <v>2004</v>
      </c>
      <c r="E1578" s="14">
        <v>9</v>
      </c>
      <c r="F1578" s="14">
        <v>44</v>
      </c>
      <c r="G1578" s="14">
        <v>6</v>
      </c>
      <c r="H1578" s="14">
        <v>50</v>
      </c>
      <c r="I1578" s="14" t="b">
        <v>1</v>
      </c>
      <c r="J1578" s="6">
        <v>0.12</v>
      </c>
      <c r="K1578">
        <f t="shared" si="120"/>
        <v>9.762574195563887E-5</v>
      </c>
      <c r="L1578">
        <f t="shared" si="121"/>
        <v>9.8805739689371719E-3</v>
      </c>
      <c r="M1578">
        <f t="shared" si="122"/>
        <v>1.1856688762724606E-3</v>
      </c>
      <c r="N1578">
        <f t="shared" si="123"/>
        <v>9.8805739689371719E-3</v>
      </c>
      <c r="O1578">
        <f t="shared" si="124"/>
        <v>8.8925165720434546E-2</v>
      </c>
      <c r="Q1578" s="7">
        <v>1552</v>
      </c>
      <c r="R1578" s="7">
        <v>1.0464736741606373E-3</v>
      </c>
      <c r="S1578" s="7">
        <v>3.295160506469354E-4</v>
      </c>
      <c r="U1578" s="7">
        <v>34.001753232522461</v>
      </c>
      <c r="V1578" s="7">
        <v>7.750959918939621E-4</v>
      </c>
    </row>
    <row r="1579" spans="1:22" x14ac:dyDescent="0.35">
      <c r="A1579" s="3">
        <v>2014</v>
      </c>
      <c r="B1579" s="13" t="s">
        <v>58</v>
      </c>
      <c r="C1579" s="13" t="s">
        <v>329</v>
      </c>
      <c r="D1579" s="13">
        <v>2005</v>
      </c>
      <c r="E1579" s="17">
        <v>9</v>
      </c>
      <c r="F1579" s="13">
        <v>44</v>
      </c>
      <c r="G1579" s="13">
        <v>6</v>
      </c>
      <c r="H1579" s="13">
        <v>50</v>
      </c>
      <c r="I1579" s="13" t="b">
        <v>1</v>
      </c>
      <c r="J1579" s="4">
        <v>0.12</v>
      </c>
      <c r="K1579">
        <f t="shared" si="120"/>
        <v>9.762574195563887E-5</v>
      </c>
      <c r="L1579">
        <f t="shared" si="121"/>
        <v>9.8805739689371719E-3</v>
      </c>
      <c r="M1579">
        <f t="shared" si="122"/>
        <v>1.1856688762724606E-3</v>
      </c>
      <c r="N1579">
        <f t="shared" si="123"/>
        <v>9.8805739689371719E-3</v>
      </c>
      <c r="O1579">
        <f t="shared" si="124"/>
        <v>8.8925165720434546E-2</v>
      </c>
      <c r="Q1579" s="7">
        <v>1553</v>
      </c>
      <c r="R1579" s="7">
        <v>2.866652178556459E-3</v>
      </c>
      <c r="S1579" s="7">
        <v>-3.4021499691217014E-4</v>
      </c>
      <c r="U1579" s="7">
        <v>34.023668639053255</v>
      </c>
      <c r="V1579" s="7">
        <v>7.750959918939621E-4</v>
      </c>
    </row>
    <row r="1580" spans="1:22" x14ac:dyDescent="0.35">
      <c r="A1580" s="5">
        <v>2016</v>
      </c>
      <c r="B1580" s="14" t="s">
        <v>24</v>
      </c>
      <c r="C1580" s="14" t="s">
        <v>238</v>
      </c>
      <c r="D1580" s="14">
        <v>2005</v>
      </c>
      <c r="E1580" s="14">
        <v>11</v>
      </c>
      <c r="F1580" s="14">
        <v>44</v>
      </c>
      <c r="G1580" s="14">
        <v>6</v>
      </c>
      <c r="H1580" s="14">
        <v>50</v>
      </c>
      <c r="I1580" s="14" t="b">
        <v>1</v>
      </c>
      <c r="J1580" s="6">
        <v>0.12</v>
      </c>
      <c r="K1580">
        <f t="shared" si="120"/>
        <v>9.762574195563887E-5</v>
      </c>
      <c r="L1580">
        <f t="shared" si="121"/>
        <v>9.8805739689371719E-3</v>
      </c>
      <c r="M1580">
        <f t="shared" si="122"/>
        <v>1.1856688762724606E-3</v>
      </c>
      <c r="N1580">
        <f t="shared" si="123"/>
        <v>9.8805739689371719E-3</v>
      </c>
      <c r="O1580">
        <f t="shared" si="124"/>
        <v>0.10868631365830889</v>
      </c>
      <c r="Q1580" s="7">
        <v>1554</v>
      </c>
      <c r="R1580" s="7">
        <v>1.1952128787237738E-3</v>
      </c>
      <c r="S1580" s="7">
        <v>1.136355770886514E-3</v>
      </c>
      <c r="U1580" s="7">
        <v>34.045584045584043</v>
      </c>
      <c r="V1580" s="7">
        <v>7.750959918939621E-4</v>
      </c>
    </row>
    <row r="1581" spans="1:22" x14ac:dyDescent="0.35">
      <c r="A1581" s="3">
        <v>2016</v>
      </c>
      <c r="B1581" s="13" t="s">
        <v>24</v>
      </c>
      <c r="C1581" s="13" t="s">
        <v>331</v>
      </c>
      <c r="D1581" s="13">
        <v>2004</v>
      </c>
      <c r="E1581" s="17">
        <v>12</v>
      </c>
      <c r="F1581" s="13">
        <v>44</v>
      </c>
      <c r="G1581" s="13">
        <v>6</v>
      </c>
      <c r="H1581" s="13">
        <v>50</v>
      </c>
      <c r="I1581" s="13" t="b">
        <v>1</v>
      </c>
      <c r="J1581" s="4">
        <v>0.12</v>
      </c>
      <c r="K1581">
        <f t="shared" si="120"/>
        <v>9.762574195563887E-5</v>
      </c>
      <c r="L1581">
        <f t="shared" si="121"/>
        <v>9.8805739689371719E-3</v>
      </c>
      <c r="M1581">
        <f t="shared" si="122"/>
        <v>1.1856688762724606E-3</v>
      </c>
      <c r="N1581">
        <f t="shared" si="123"/>
        <v>9.8805739689371719E-3</v>
      </c>
      <c r="O1581">
        <f t="shared" si="124"/>
        <v>0.11856688762724607</v>
      </c>
      <c r="Q1581" s="7">
        <v>1555</v>
      </c>
      <c r="R1581" s="7">
        <v>2.506093438324418E-3</v>
      </c>
      <c r="S1581" s="7">
        <v>-2.8378783093647129E-5</v>
      </c>
      <c r="U1581" s="7">
        <v>34.067499452114838</v>
      </c>
      <c r="V1581" s="7">
        <v>7.750959918939621E-4</v>
      </c>
    </row>
    <row r="1582" spans="1:22" x14ac:dyDescent="0.35">
      <c r="A1582" s="5">
        <v>2016</v>
      </c>
      <c r="B1582" s="14" t="s">
        <v>52</v>
      </c>
      <c r="C1582" s="14" t="s">
        <v>318</v>
      </c>
      <c r="D1582" s="14">
        <v>2004</v>
      </c>
      <c r="E1582" s="14">
        <v>12</v>
      </c>
      <c r="F1582" s="14">
        <v>44</v>
      </c>
      <c r="G1582" s="14">
        <v>6</v>
      </c>
      <c r="H1582" s="14">
        <v>50</v>
      </c>
      <c r="I1582" s="14" t="b">
        <v>1</v>
      </c>
      <c r="J1582" s="6">
        <v>0.12</v>
      </c>
      <c r="K1582">
        <f t="shared" si="120"/>
        <v>9.762574195563887E-5</v>
      </c>
      <c r="L1582">
        <f t="shared" si="121"/>
        <v>9.8805739689371719E-3</v>
      </c>
      <c r="M1582">
        <f t="shared" si="122"/>
        <v>1.1856688762724606E-3</v>
      </c>
      <c r="N1582">
        <f t="shared" si="123"/>
        <v>9.8805739689371719E-3</v>
      </c>
      <c r="O1582">
        <f t="shared" si="124"/>
        <v>0.11856688762724607</v>
      </c>
      <c r="Q1582" s="7">
        <v>1556</v>
      </c>
      <c r="R1582" s="7">
        <v>1.2287882101381918E-3</v>
      </c>
      <c r="S1582" s="7">
        <v>3.8248490445452147E-4</v>
      </c>
      <c r="U1582" s="7">
        <v>34.089414858645625</v>
      </c>
      <c r="V1582" s="7">
        <v>7.7570510475173475E-4</v>
      </c>
    </row>
    <row r="1583" spans="1:22" x14ac:dyDescent="0.35">
      <c r="A1583" s="3">
        <v>2016</v>
      </c>
      <c r="B1583" s="13" t="s">
        <v>52</v>
      </c>
      <c r="C1583" s="13" t="s">
        <v>150</v>
      </c>
      <c r="D1583" s="13">
        <v>2007</v>
      </c>
      <c r="E1583" s="17">
        <v>9</v>
      </c>
      <c r="F1583" s="13">
        <v>44</v>
      </c>
      <c r="G1583" s="13">
        <v>6</v>
      </c>
      <c r="H1583" s="13">
        <v>50</v>
      </c>
      <c r="I1583" s="13" t="b">
        <v>1</v>
      </c>
      <c r="J1583" s="4">
        <v>0.12</v>
      </c>
      <c r="K1583">
        <f t="shared" si="120"/>
        <v>9.762574195563887E-5</v>
      </c>
      <c r="L1583">
        <f t="shared" si="121"/>
        <v>9.8805739689371719E-3</v>
      </c>
      <c r="M1583">
        <f t="shared" si="122"/>
        <v>1.1856688762724606E-3</v>
      </c>
      <c r="N1583">
        <f t="shared" si="123"/>
        <v>9.8805739689371719E-3</v>
      </c>
      <c r="O1583">
        <f t="shared" si="124"/>
        <v>8.8925165720434546E-2</v>
      </c>
      <c r="Q1583" s="7">
        <v>1557</v>
      </c>
      <c r="R1583" s="7">
        <v>1.8408017733775983E-3</v>
      </c>
      <c r="S1583" s="7">
        <v>-2.4465681922715334E-5</v>
      </c>
      <c r="U1583" s="7">
        <v>34.11133026517642</v>
      </c>
      <c r="V1583" s="7">
        <v>7.7570510475173475E-4</v>
      </c>
    </row>
    <row r="1584" spans="1:22" x14ac:dyDescent="0.35">
      <c r="A1584" s="3">
        <v>2016</v>
      </c>
      <c r="B1584" s="13" t="s">
        <v>30</v>
      </c>
      <c r="C1584" s="13" t="s">
        <v>274</v>
      </c>
      <c r="D1584" s="13">
        <v>2006</v>
      </c>
      <c r="E1584" s="14">
        <v>10</v>
      </c>
      <c r="F1584" s="13">
        <v>44</v>
      </c>
      <c r="G1584" s="13">
        <v>6</v>
      </c>
      <c r="H1584" s="13">
        <v>50</v>
      </c>
      <c r="I1584" s="13" t="b">
        <v>1</v>
      </c>
      <c r="J1584" s="4">
        <v>0.12</v>
      </c>
      <c r="K1584">
        <f t="shared" si="120"/>
        <v>9.762574195563887E-5</v>
      </c>
      <c r="L1584">
        <f t="shared" si="121"/>
        <v>9.8805739689371719E-3</v>
      </c>
      <c r="M1584">
        <f t="shared" si="122"/>
        <v>1.1856688762724606E-3</v>
      </c>
      <c r="N1584">
        <f t="shared" si="123"/>
        <v>9.8805739689371719E-3</v>
      </c>
      <c r="O1584">
        <f t="shared" si="124"/>
        <v>9.8805739689371716E-2</v>
      </c>
      <c r="Q1584" s="7">
        <v>1558</v>
      </c>
      <c r="R1584" s="7">
        <v>3.3972217258041923E-4</v>
      </c>
      <c r="S1584" s="7">
        <v>9.4462139460119762E-4</v>
      </c>
      <c r="U1584" s="7">
        <v>34.133245671707208</v>
      </c>
      <c r="V1584" s="7">
        <v>7.7570510475173475E-4</v>
      </c>
    </row>
    <row r="1585" spans="1:22" x14ac:dyDescent="0.35">
      <c r="A1585" s="24">
        <v>2016</v>
      </c>
      <c r="B1585" s="17" t="s">
        <v>26</v>
      </c>
      <c r="C1585" s="17" t="s">
        <v>345</v>
      </c>
      <c r="D1585" s="17">
        <v>2001</v>
      </c>
      <c r="E1585" s="17">
        <v>15</v>
      </c>
      <c r="F1585" s="17">
        <v>44</v>
      </c>
      <c r="G1585" s="17">
        <v>6</v>
      </c>
      <c r="H1585" s="17">
        <v>50</v>
      </c>
      <c r="I1585" s="17" t="b">
        <v>1</v>
      </c>
      <c r="J1585" s="25">
        <v>0.12</v>
      </c>
      <c r="K1585">
        <f t="shared" si="120"/>
        <v>9.762574195563887E-5</v>
      </c>
      <c r="L1585">
        <f t="shared" si="121"/>
        <v>9.8805739689371719E-3</v>
      </c>
      <c r="M1585">
        <f t="shared" si="122"/>
        <v>1.1856688762724606E-3</v>
      </c>
      <c r="N1585">
        <f t="shared" si="123"/>
        <v>9.8805739689371719E-3</v>
      </c>
      <c r="O1585">
        <f t="shared" si="124"/>
        <v>0.14820860953405757</v>
      </c>
      <c r="Q1585" s="7">
        <v>1559</v>
      </c>
      <c r="R1585" s="7">
        <v>5.0004237994626956E-4</v>
      </c>
      <c r="S1585" s="7">
        <v>7.8430118723534729E-4</v>
      </c>
      <c r="U1585" s="7">
        <v>34.155161078238002</v>
      </c>
      <c r="V1585" s="7">
        <v>7.7629120616119502E-4</v>
      </c>
    </row>
    <row r="1586" spans="1:22" x14ac:dyDescent="0.35">
      <c r="A1586" s="3">
        <v>2016</v>
      </c>
      <c r="B1586" s="13" t="s">
        <v>30</v>
      </c>
      <c r="C1586" s="13" t="s">
        <v>156</v>
      </c>
      <c r="D1586" s="13">
        <v>2005</v>
      </c>
      <c r="E1586" s="14">
        <v>11</v>
      </c>
      <c r="F1586" s="13">
        <v>81</v>
      </c>
      <c r="G1586" s="13">
        <v>11</v>
      </c>
      <c r="H1586" s="13">
        <v>92</v>
      </c>
      <c r="I1586" s="13" t="b">
        <v>1</v>
      </c>
      <c r="J1586" s="4">
        <v>0.119565217391304</v>
      </c>
      <c r="K1586">
        <f t="shared" si="120"/>
        <v>1.796313651983755E-4</v>
      </c>
      <c r="L1586">
        <f t="shared" si="121"/>
        <v>1.3402662616001922E-2</v>
      </c>
      <c r="M1586">
        <f t="shared" si="122"/>
        <v>1.6024922693045731E-3</v>
      </c>
      <c r="N1586">
        <f t="shared" si="123"/>
        <v>1.3402662616001922E-2</v>
      </c>
      <c r="O1586">
        <f t="shared" si="124"/>
        <v>0.14742928877602116</v>
      </c>
      <c r="Q1586" s="7">
        <v>1560</v>
      </c>
      <c r="R1586" s="7">
        <v>1.3016434167755224E-3</v>
      </c>
      <c r="S1586" s="7">
        <v>-1.7299849593905561E-5</v>
      </c>
      <c r="U1586" s="7">
        <v>34.17707648476879</v>
      </c>
      <c r="V1586" s="7">
        <v>7.7629120616119502E-4</v>
      </c>
    </row>
    <row r="1587" spans="1:22" x14ac:dyDescent="0.35">
      <c r="A1587" s="3">
        <v>2013</v>
      </c>
      <c r="B1587" s="13" t="s">
        <v>26</v>
      </c>
      <c r="C1587" s="13" t="s">
        <v>176</v>
      </c>
      <c r="D1587" s="13">
        <v>2001</v>
      </c>
      <c r="E1587" s="17">
        <v>12</v>
      </c>
      <c r="F1587" s="13">
        <v>59</v>
      </c>
      <c r="G1587" s="13">
        <v>8</v>
      </c>
      <c r="H1587" s="13">
        <v>67</v>
      </c>
      <c r="I1587" s="13" t="b">
        <v>1</v>
      </c>
      <c r="J1587" s="4">
        <v>0.119402985074627</v>
      </c>
      <c r="K1587">
        <f t="shared" si="120"/>
        <v>1.3081849422055607E-4</v>
      </c>
      <c r="L1587">
        <f t="shared" si="121"/>
        <v>1.143759127703714E-2</v>
      </c>
      <c r="M1587">
        <f t="shared" si="122"/>
        <v>1.3656825405417496E-3</v>
      </c>
      <c r="N1587">
        <f t="shared" si="123"/>
        <v>1.143759127703714E-2</v>
      </c>
      <c r="O1587">
        <f t="shared" si="124"/>
        <v>0.13725109532444568</v>
      </c>
      <c r="Q1587" s="7">
        <v>1561</v>
      </c>
      <c r="R1587" s="7">
        <v>1.1413232094096718E-3</v>
      </c>
      <c r="S1587" s="7">
        <v>1.430203577719451E-4</v>
      </c>
      <c r="U1587" s="7">
        <v>34.198991891299585</v>
      </c>
      <c r="V1587" s="7">
        <v>7.7696594875373509E-4</v>
      </c>
    </row>
    <row r="1588" spans="1:22" x14ac:dyDescent="0.35">
      <c r="A1588" s="3">
        <v>2015</v>
      </c>
      <c r="B1588" s="13" t="s">
        <v>33</v>
      </c>
      <c r="C1588" s="13" t="s">
        <v>235</v>
      </c>
      <c r="D1588" s="13">
        <v>2007</v>
      </c>
      <c r="E1588" s="14">
        <v>8</v>
      </c>
      <c r="F1588" s="13">
        <v>59</v>
      </c>
      <c r="G1588" s="13">
        <v>8</v>
      </c>
      <c r="H1588" s="13">
        <v>67</v>
      </c>
      <c r="I1588" s="13" t="b">
        <v>1</v>
      </c>
      <c r="J1588" s="4">
        <v>0.119402985074627</v>
      </c>
      <c r="K1588">
        <f t="shared" si="120"/>
        <v>1.3081849422055607E-4</v>
      </c>
      <c r="L1588">
        <f t="shared" si="121"/>
        <v>1.143759127703714E-2</v>
      </c>
      <c r="M1588">
        <f t="shared" si="122"/>
        <v>1.3656825405417496E-3</v>
      </c>
      <c r="N1588">
        <f t="shared" si="123"/>
        <v>1.143759127703714E-2</v>
      </c>
      <c r="O1588">
        <f t="shared" si="124"/>
        <v>9.1500730216297121E-2</v>
      </c>
      <c r="Q1588" s="7">
        <v>1562</v>
      </c>
      <c r="R1588" s="7">
        <v>1.1413232094096718E-3</v>
      </c>
      <c r="S1588" s="7">
        <v>1.430203577719451E-4</v>
      </c>
      <c r="U1588" s="7">
        <v>34.220907297830372</v>
      </c>
      <c r="V1588" s="7">
        <v>7.7842975348066303E-4</v>
      </c>
    </row>
    <row r="1589" spans="1:22" x14ac:dyDescent="0.35">
      <c r="A1589" s="3">
        <v>2017</v>
      </c>
      <c r="B1589" s="13" t="s">
        <v>33</v>
      </c>
      <c r="C1589" s="13" t="s">
        <v>203</v>
      </c>
      <c r="D1589" s="13">
        <v>2003</v>
      </c>
      <c r="E1589" s="17">
        <v>14</v>
      </c>
      <c r="F1589" s="13">
        <v>59</v>
      </c>
      <c r="G1589" s="13">
        <v>8</v>
      </c>
      <c r="H1589" s="13">
        <v>67</v>
      </c>
      <c r="I1589" s="13" t="b">
        <v>1</v>
      </c>
      <c r="J1589" s="4">
        <v>0.119402985074627</v>
      </c>
      <c r="K1589">
        <f t="shared" si="120"/>
        <v>1.3081849422055607E-4</v>
      </c>
      <c r="L1589">
        <f t="shared" si="121"/>
        <v>1.143759127703714E-2</v>
      </c>
      <c r="M1589">
        <f t="shared" si="122"/>
        <v>1.3656825405417496E-3</v>
      </c>
      <c r="N1589">
        <f t="shared" si="123"/>
        <v>1.143759127703714E-2</v>
      </c>
      <c r="O1589">
        <f t="shared" si="124"/>
        <v>0.16012627787851996</v>
      </c>
      <c r="Q1589" s="7">
        <v>1563</v>
      </c>
      <c r="R1589" s="7">
        <v>2.0294931310693405E-3</v>
      </c>
      <c r="S1589" s="7">
        <v>-2.9002431507709533E-5</v>
      </c>
      <c r="U1589" s="7">
        <v>34.242822704361167</v>
      </c>
      <c r="V1589" s="7">
        <v>7.8112795829028095E-4</v>
      </c>
    </row>
    <row r="1590" spans="1:22" x14ac:dyDescent="0.35">
      <c r="A1590" s="3">
        <v>2015</v>
      </c>
      <c r="B1590" s="13" t="s">
        <v>37</v>
      </c>
      <c r="C1590" s="13" t="s">
        <v>39</v>
      </c>
      <c r="D1590" s="13">
        <v>2004</v>
      </c>
      <c r="E1590" s="14">
        <v>11</v>
      </c>
      <c r="F1590" s="13">
        <v>155</v>
      </c>
      <c r="G1590" s="13">
        <v>21</v>
      </c>
      <c r="H1590" s="13">
        <v>176</v>
      </c>
      <c r="I1590" s="13" t="b">
        <v>1</v>
      </c>
      <c r="J1590" s="4">
        <v>0.119318181818182</v>
      </c>
      <c r="K1590">
        <f t="shared" si="120"/>
        <v>3.4364261168384882E-4</v>
      </c>
      <c r="L1590">
        <f t="shared" si="121"/>
        <v>1.8537599944001618E-2</v>
      </c>
      <c r="M1590">
        <f t="shared" si="122"/>
        <v>2.2118727205911056E-3</v>
      </c>
      <c r="N1590">
        <f t="shared" si="123"/>
        <v>1.8537599944001618E-2</v>
      </c>
      <c r="O1590">
        <f t="shared" si="124"/>
        <v>0.20391359938401779</v>
      </c>
      <c r="Q1590" s="7">
        <v>1564</v>
      </c>
      <c r="R1590" s="7">
        <v>1.9308507100631257E-3</v>
      </c>
      <c r="S1590" s="7">
        <v>2.3821706988444023E-4</v>
      </c>
      <c r="U1590" s="7">
        <v>34.264738110891955</v>
      </c>
      <c r="V1590" s="7">
        <v>7.8112795829028095E-4</v>
      </c>
    </row>
    <row r="1591" spans="1:22" x14ac:dyDescent="0.35">
      <c r="A1591" s="3">
        <v>2015</v>
      </c>
      <c r="B1591" s="13" t="s">
        <v>52</v>
      </c>
      <c r="C1591" s="13" t="s">
        <v>53</v>
      </c>
      <c r="D1591" s="13">
        <v>2005</v>
      </c>
      <c r="E1591" s="17">
        <v>10</v>
      </c>
      <c r="F1591" s="13">
        <v>229</v>
      </c>
      <c r="G1591" s="13">
        <v>31</v>
      </c>
      <c r="H1591" s="13">
        <v>260</v>
      </c>
      <c r="I1591" s="13" t="b">
        <v>1</v>
      </c>
      <c r="J1591" s="4">
        <v>0.119230769230769</v>
      </c>
      <c r="K1591">
        <f t="shared" si="120"/>
        <v>5.0765385816932212E-4</v>
      </c>
      <c r="L1591">
        <f t="shared" si="121"/>
        <v>2.2531175250512837E-2</v>
      </c>
      <c r="M1591">
        <f t="shared" si="122"/>
        <v>2.6864093567919101E-3</v>
      </c>
      <c r="N1591">
        <f t="shared" si="123"/>
        <v>2.2531175250512837E-2</v>
      </c>
      <c r="O1591">
        <f t="shared" si="124"/>
        <v>0.22531175250512836</v>
      </c>
      <c r="Q1591" s="7">
        <v>1565</v>
      </c>
      <c r="R1591" s="7">
        <v>1.5571020469521517E-3</v>
      </c>
      <c r="S1591" s="7">
        <v>-2.3339510897977611E-5</v>
      </c>
      <c r="U1591" s="7">
        <v>34.286653517422749</v>
      </c>
      <c r="V1591" s="7">
        <v>7.8112795829028095E-4</v>
      </c>
    </row>
    <row r="1592" spans="1:22" x14ac:dyDescent="0.35">
      <c r="A1592" s="5">
        <v>2016</v>
      </c>
      <c r="B1592" s="14" t="s">
        <v>58</v>
      </c>
      <c r="C1592" s="14" t="s">
        <v>64</v>
      </c>
      <c r="D1592" s="14">
        <v>2002</v>
      </c>
      <c r="E1592" s="14">
        <v>14</v>
      </c>
      <c r="F1592" s="14">
        <v>111</v>
      </c>
      <c r="G1592" s="14">
        <v>15</v>
      </c>
      <c r="H1592" s="14">
        <v>126</v>
      </c>
      <c r="I1592" s="14" t="b">
        <v>1</v>
      </c>
      <c r="J1592" s="6">
        <v>0.119047619047619</v>
      </c>
      <c r="K1592">
        <f t="shared" si="120"/>
        <v>2.4601686972820991E-4</v>
      </c>
      <c r="L1592">
        <f t="shared" si="121"/>
        <v>1.5684924919431714E-2</v>
      </c>
      <c r="M1592">
        <f t="shared" si="122"/>
        <v>1.8672529665990129E-3</v>
      </c>
      <c r="N1592">
        <f t="shared" si="123"/>
        <v>1.5684924919431714E-2</v>
      </c>
      <c r="O1592">
        <f t="shared" si="124"/>
        <v>0.219588948872044</v>
      </c>
      <c r="Q1592" s="7">
        <v>1566</v>
      </c>
      <c r="R1592" s="7">
        <v>2.2137303578315635E-3</v>
      </c>
      <c r="S1592" s="7">
        <v>-4.6578180412941883E-4</v>
      </c>
      <c r="U1592" s="7">
        <v>34.308568923953537</v>
      </c>
      <c r="V1592" s="7">
        <v>7.8112795829028095E-4</v>
      </c>
    </row>
    <row r="1593" spans="1:22" x14ac:dyDescent="0.35">
      <c r="A1593" s="24">
        <v>2015</v>
      </c>
      <c r="B1593" s="17" t="s">
        <v>33</v>
      </c>
      <c r="C1593" s="17" t="s">
        <v>245</v>
      </c>
      <c r="D1593" s="17">
        <v>2004</v>
      </c>
      <c r="E1593" s="17">
        <v>11</v>
      </c>
      <c r="F1593" s="17">
        <v>74</v>
      </c>
      <c r="G1593" s="17">
        <v>10</v>
      </c>
      <c r="H1593" s="17">
        <v>84</v>
      </c>
      <c r="I1593" s="17" t="b">
        <v>1</v>
      </c>
      <c r="J1593" s="25">
        <v>0.119047619047619</v>
      </c>
      <c r="K1593">
        <f t="shared" si="120"/>
        <v>1.6401124648547329E-4</v>
      </c>
      <c r="L1593">
        <f t="shared" si="121"/>
        <v>1.2806687568824082E-2</v>
      </c>
      <c r="M1593">
        <f t="shared" si="122"/>
        <v>1.5246056629552472E-3</v>
      </c>
      <c r="N1593">
        <f t="shared" si="123"/>
        <v>1.2806687568824082E-2</v>
      </c>
      <c r="O1593">
        <f t="shared" si="124"/>
        <v>0.1408735632570649</v>
      </c>
      <c r="Q1593" s="7">
        <v>1567</v>
      </c>
      <c r="R1593" s="7">
        <v>6.8234606989885007E-4</v>
      </c>
      <c r="S1593" s="7">
        <v>1.0656024838032946E-3</v>
      </c>
      <c r="U1593" s="7">
        <v>34.330484330484332</v>
      </c>
      <c r="V1593" s="7">
        <v>7.8180690492718648E-4</v>
      </c>
    </row>
    <row r="1594" spans="1:22" x14ac:dyDescent="0.35">
      <c r="A1594" s="5">
        <v>2015</v>
      </c>
      <c r="B1594" s="14" t="s">
        <v>128</v>
      </c>
      <c r="C1594" s="14" t="s">
        <v>129</v>
      </c>
      <c r="D1594" s="14">
        <v>2004</v>
      </c>
      <c r="E1594" s="14">
        <v>11</v>
      </c>
      <c r="F1594" s="14">
        <v>74</v>
      </c>
      <c r="G1594" s="14">
        <v>10</v>
      </c>
      <c r="H1594" s="14">
        <v>84</v>
      </c>
      <c r="I1594" s="14" t="b">
        <v>1</v>
      </c>
      <c r="J1594" s="6">
        <v>0.119047619047619</v>
      </c>
      <c r="K1594">
        <f t="shared" si="120"/>
        <v>1.6401124648547329E-4</v>
      </c>
      <c r="L1594">
        <f t="shared" si="121"/>
        <v>1.2806687568824082E-2</v>
      </c>
      <c r="M1594">
        <f t="shared" si="122"/>
        <v>1.5246056629552472E-3</v>
      </c>
      <c r="N1594">
        <f t="shared" si="123"/>
        <v>1.2806687568824082E-2</v>
      </c>
      <c r="O1594">
        <f t="shared" si="124"/>
        <v>0.1408735632570649</v>
      </c>
      <c r="Q1594" s="7">
        <v>1568</v>
      </c>
      <c r="R1594" s="7">
        <v>2.4911056154574875E-3</v>
      </c>
      <c r="S1594" s="7">
        <v>7.6032045965695495E-4</v>
      </c>
      <c r="U1594" s="7">
        <v>34.352399737015119</v>
      </c>
      <c r="V1594" s="7">
        <v>7.8265808308339421E-4</v>
      </c>
    </row>
    <row r="1595" spans="1:22" x14ac:dyDescent="0.35">
      <c r="A1595" s="3">
        <v>2016</v>
      </c>
      <c r="B1595" s="13" t="s">
        <v>33</v>
      </c>
      <c r="C1595" s="13" t="s">
        <v>203</v>
      </c>
      <c r="D1595" s="13">
        <v>2001</v>
      </c>
      <c r="E1595" s="17">
        <v>15</v>
      </c>
      <c r="F1595" s="13">
        <v>74</v>
      </c>
      <c r="G1595" s="13">
        <v>10</v>
      </c>
      <c r="H1595" s="13">
        <v>84</v>
      </c>
      <c r="I1595" s="13" t="b">
        <v>1</v>
      </c>
      <c r="J1595" s="4">
        <v>0.119047619047619</v>
      </c>
      <c r="K1595">
        <f t="shared" si="120"/>
        <v>1.6401124648547329E-4</v>
      </c>
      <c r="L1595">
        <f t="shared" si="121"/>
        <v>1.2806687568824082E-2</v>
      </c>
      <c r="M1595">
        <f t="shared" si="122"/>
        <v>1.5246056629552472E-3</v>
      </c>
      <c r="N1595">
        <f t="shared" si="123"/>
        <v>1.2806687568824082E-2</v>
      </c>
      <c r="O1595">
        <f t="shared" si="124"/>
        <v>0.19210031353236123</v>
      </c>
      <c r="Q1595" s="7">
        <v>1569</v>
      </c>
      <c r="R1595" s="7">
        <v>1.479159333097416E-3</v>
      </c>
      <c r="S1595" s="7">
        <v>1.3877814421255827E-3</v>
      </c>
      <c r="U1595" s="7">
        <v>34.374315143545914</v>
      </c>
      <c r="V1595" s="7">
        <v>7.8265808308339421E-4</v>
      </c>
    </row>
    <row r="1596" spans="1:22" x14ac:dyDescent="0.35">
      <c r="A1596" s="5">
        <v>2013</v>
      </c>
      <c r="B1596" s="14" t="s">
        <v>30</v>
      </c>
      <c r="C1596" s="14" t="s">
        <v>85</v>
      </c>
      <c r="D1596" s="14">
        <v>2005</v>
      </c>
      <c r="E1596" s="14">
        <v>8</v>
      </c>
      <c r="F1596" s="14">
        <v>163</v>
      </c>
      <c r="G1596" s="14">
        <v>22</v>
      </c>
      <c r="H1596" s="14">
        <v>185</v>
      </c>
      <c r="I1596" s="14" t="b">
        <v>1</v>
      </c>
      <c r="J1596" s="6">
        <v>0.11891891891891899</v>
      </c>
      <c r="K1596">
        <f t="shared" si="120"/>
        <v>3.6121524523586381E-4</v>
      </c>
      <c r="L1596">
        <f t="shared" si="121"/>
        <v>1.9005663504225886E-2</v>
      </c>
      <c r="M1596">
        <f t="shared" si="122"/>
        <v>2.2601329572592959E-3</v>
      </c>
      <c r="N1596">
        <f t="shared" si="123"/>
        <v>1.9005663504225886E-2</v>
      </c>
      <c r="O1596">
        <f t="shared" si="124"/>
        <v>0.15204530803380709</v>
      </c>
      <c r="Q1596" s="7">
        <v>1570</v>
      </c>
      <c r="R1596" s="7">
        <v>4.3223315693988037E-3</v>
      </c>
      <c r="S1596" s="7">
        <v>-1.2198883714771773E-3</v>
      </c>
      <c r="U1596" s="7">
        <v>34.396230550076702</v>
      </c>
      <c r="V1596" s="7">
        <v>7.8265808308339421E-4</v>
      </c>
    </row>
    <row r="1597" spans="1:22" x14ac:dyDescent="0.35">
      <c r="A1597" s="3">
        <v>2017</v>
      </c>
      <c r="B1597" s="13" t="s">
        <v>30</v>
      </c>
      <c r="C1597" s="13" t="s">
        <v>85</v>
      </c>
      <c r="D1597" s="13">
        <v>2004</v>
      </c>
      <c r="E1597" s="17">
        <v>13</v>
      </c>
      <c r="F1597" s="13">
        <v>104</v>
      </c>
      <c r="G1597" s="13">
        <v>14</v>
      </c>
      <c r="H1597" s="13">
        <v>118</v>
      </c>
      <c r="I1597" s="13" t="b">
        <v>1</v>
      </c>
      <c r="J1597" s="4">
        <v>0.11864406779661001</v>
      </c>
      <c r="K1597">
        <f t="shared" si="120"/>
        <v>2.303967510153077E-4</v>
      </c>
      <c r="L1597">
        <f t="shared" si="121"/>
        <v>1.5178825745600604E-2</v>
      </c>
      <c r="M1597">
        <f t="shared" si="122"/>
        <v>1.8008776308339675E-3</v>
      </c>
      <c r="N1597">
        <f t="shared" si="123"/>
        <v>1.5178825745600604E-2</v>
      </c>
      <c r="O1597">
        <f t="shared" si="124"/>
        <v>0.19732473469280784</v>
      </c>
      <c r="Q1597" s="7">
        <v>1571</v>
      </c>
      <c r="R1597" s="7">
        <v>2.4071574896223046E-3</v>
      </c>
      <c r="S1597" s="7">
        <v>2.8964420522780776E-4</v>
      </c>
      <c r="U1597" s="7">
        <v>34.418145956607496</v>
      </c>
      <c r="V1597" s="7">
        <v>7.8265808308339421E-4</v>
      </c>
    </row>
    <row r="1598" spans="1:22" x14ac:dyDescent="0.35">
      <c r="A1598" s="3">
        <v>2016</v>
      </c>
      <c r="B1598" s="13" t="s">
        <v>30</v>
      </c>
      <c r="C1598" s="13" t="s">
        <v>163</v>
      </c>
      <c r="D1598" s="13">
        <v>2004</v>
      </c>
      <c r="E1598" s="14">
        <v>12</v>
      </c>
      <c r="F1598" s="13">
        <v>52</v>
      </c>
      <c r="G1598" s="13">
        <v>7</v>
      </c>
      <c r="H1598" s="13">
        <v>59</v>
      </c>
      <c r="I1598" s="13" t="b">
        <v>1</v>
      </c>
      <c r="J1598" s="4">
        <v>0.11864406779661001</v>
      </c>
      <c r="K1598">
        <f t="shared" si="120"/>
        <v>1.1519837550765385E-4</v>
      </c>
      <c r="L1598">
        <f t="shared" si="121"/>
        <v>1.073305061516314E-2</v>
      </c>
      <c r="M1598">
        <f t="shared" si="122"/>
        <v>1.2734127848498624E-3</v>
      </c>
      <c r="N1598">
        <f t="shared" si="123"/>
        <v>1.073305061516314E-2</v>
      </c>
      <c r="O1598">
        <f t="shared" si="124"/>
        <v>0.1287966073819577</v>
      </c>
      <c r="Q1598" s="7">
        <v>1572</v>
      </c>
      <c r="R1598" s="7">
        <v>1.077609302785124E-3</v>
      </c>
      <c r="S1598" s="7">
        <v>5.991797025230569E-4</v>
      </c>
      <c r="U1598" s="7">
        <v>34.440061363138284</v>
      </c>
      <c r="V1598" s="7">
        <v>7.8265808308339421E-4</v>
      </c>
    </row>
    <row r="1599" spans="1:22" x14ac:dyDescent="0.35">
      <c r="A1599" s="3">
        <v>2017</v>
      </c>
      <c r="B1599" s="13" t="s">
        <v>42</v>
      </c>
      <c r="C1599" s="13" t="s">
        <v>263</v>
      </c>
      <c r="D1599" s="13">
        <v>2003</v>
      </c>
      <c r="E1599" s="17">
        <v>14</v>
      </c>
      <c r="F1599" s="13">
        <v>52</v>
      </c>
      <c r="G1599" s="13">
        <v>7</v>
      </c>
      <c r="H1599" s="13">
        <v>59</v>
      </c>
      <c r="I1599" s="13" t="b">
        <v>1</v>
      </c>
      <c r="J1599" s="4">
        <v>0.11864406779661001</v>
      </c>
      <c r="K1599">
        <f t="shared" si="120"/>
        <v>1.1519837550765385E-4</v>
      </c>
      <c r="L1599">
        <f t="shared" si="121"/>
        <v>1.073305061516314E-2</v>
      </c>
      <c r="M1599">
        <f t="shared" si="122"/>
        <v>1.2734127848498624E-3</v>
      </c>
      <c r="N1599">
        <f t="shared" si="123"/>
        <v>1.073305061516314E-2</v>
      </c>
      <c r="O1599">
        <f t="shared" si="124"/>
        <v>0.15026270861228397</v>
      </c>
      <c r="Q1599" s="7">
        <v>1573</v>
      </c>
      <c r="R1599" s="7">
        <v>1.4986307936759409E-3</v>
      </c>
      <c r="S1599" s="7">
        <v>1.7815821163224004E-4</v>
      </c>
      <c r="U1599" s="7">
        <v>34.461976769669079</v>
      </c>
      <c r="V1599" s="7">
        <v>7.8565044807358934E-4</v>
      </c>
    </row>
    <row r="1600" spans="1:22" x14ac:dyDescent="0.35">
      <c r="A1600" s="5">
        <v>2017</v>
      </c>
      <c r="B1600" s="14" t="s">
        <v>79</v>
      </c>
      <c r="C1600" s="14" t="s">
        <v>266</v>
      </c>
      <c r="D1600" s="14">
        <v>2005</v>
      </c>
      <c r="E1600" s="14">
        <v>12</v>
      </c>
      <c r="F1600" s="14">
        <v>52</v>
      </c>
      <c r="G1600" s="14">
        <v>7</v>
      </c>
      <c r="H1600" s="14">
        <v>59</v>
      </c>
      <c r="I1600" s="14" t="b">
        <v>1</v>
      </c>
      <c r="J1600" s="6">
        <v>0.11864406779661001</v>
      </c>
      <c r="K1600">
        <f t="shared" si="120"/>
        <v>1.1519837550765385E-4</v>
      </c>
      <c r="L1600">
        <f t="shared" si="121"/>
        <v>1.073305061516314E-2</v>
      </c>
      <c r="M1600">
        <f t="shared" si="122"/>
        <v>1.2734127848498624E-3</v>
      </c>
      <c r="N1600">
        <f t="shared" si="123"/>
        <v>1.073305061516314E-2</v>
      </c>
      <c r="O1600">
        <f t="shared" si="124"/>
        <v>0.1287966073819577</v>
      </c>
      <c r="Q1600" s="7">
        <v>1574</v>
      </c>
      <c r="R1600" s="7">
        <v>9.3323703156635463E-4</v>
      </c>
      <c r="S1600" s="7">
        <v>5.189048438169699E-4</v>
      </c>
      <c r="U1600" s="7">
        <v>34.483892176199866</v>
      </c>
      <c r="V1600" s="7">
        <v>7.8605625928250674E-4</v>
      </c>
    </row>
    <row r="1601" spans="1:22" x14ac:dyDescent="0.35">
      <c r="A1601" s="24">
        <v>2016</v>
      </c>
      <c r="B1601" s="17" t="s">
        <v>52</v>
      </c>
      <c r="C1601" s="17" t="s">
        <v>82</v>
      </c>
      <c r="D1601" s="17">
        <v>2008</v>
      </c>
      <c r="E1601" s="17">
        <v>8</v>
      </c>
      <c r="F1601" s="17">
        <v>119</v>
      </c>
      <c r="G1601" s="17">
        <v>16</v>
      </c>
      <c r="H1601" s="17">
        <v>135</v>
      </c>
      <c r="I1601" s="17" t="b">
        <v>1</v>
      </c>
      <c r="J1601" s="25">
        <v>0.11851851851851899</v>
      </c>
      <c r="K1601">
        <f t="shared" si="120"/>
        <v>2.6358950328022495E-4</v>
      </c>
      <c r="L1601">
        <f t="shared" si="121"/>
        <v>1.6235439731655713E-2</v>
      </c>
      <c r="M1601">
        <f t="shared" si="122"/>
        <v>1.9242002644925366E-3</v>
      </c>
      <c r="N1601">
        <f t="shared" si="123"/>
        <v>1.6235439731655713E-2</v>
      </c>
      <c r="O1601">
        <f t="shared" si="124"/>
        <v>0.1298835178532457</v>
      </c>
      <c r="Q1601" s="7">
        <v>1575</v>
      </c>
      <c r="R1601" s="7">
        <v>7.5092937824103149E-4</v>
      </c>
      <c r="S1601" s="7">
        <v>7.0121249714229304E-4</v>
      </c>
      <c r="U1601" s="7">
        <v>34.505807582730661</v>
      </c>
      <c r="V1601" s="7">
        <v>7.8605625928250674E-4</v>
      </c>
    </row>
    <row r="1602" spans="1:22" x14ac:dyDescent="0.35">
      <c r="A1602" s="3">
        <v>2016</v>
      </c>
      <c r="B1602" s="13" t="s">
        <v>30</v>
      </c>
      <c r="C1602" s="13" t="s">
        <v>56</v>
      </c>
      <c r="D1602" s="13">
        <v>2005</v>
      </c>
      <c r="E1602" s="14">
        <v>11</v>
      </c>
      <c r="F1602" s="13">
        <v>186</v>
      </c>
      <c r="G1602" s="13">
        <v>25</v>
      </c>
      <c r="H1602" s="13">
        <v>211</v>
      </c>
      <c r="I1602" s="13" t="b">
        <v>1</v>
      </c>
      <c r="J1602" s="4">
        <v>0.11848341232227499</v>
      </c>
      <c r="K1602">
        <f t="shared" si="120"/>
        <v>4.1198063105279601E-4</v>
      </c>
      <c r="L1602">
        <f t="shared" si="121"/>
        <v>2.0297306004807534E-2</v>
      </c>
      <c r="M1602">
        <f t="shared" si="122"/>
        <v>2.4048940763989994E-3</v>
      </c>
      <c r="N1602">
        <f t="shared" si="123"/>
        <v>2.0297306004807534E-2</v>
      </c>
      <c r="O1602">
        <f t="shared" si="124"/>
        <v>0.22327036605288286</v>
      </c>
      <c r="Q1602" s="7">
        <v>1576</v>
      </c>
      <c r="R1602" s="7">
        <v>7.6198484546906883E-4</v>
      </c>
      <c r="S1602" s="7">
        <v>4.2368403080339176E-4</v>
      </c>
      <c r="U1602" s="7">
        <v>34.527722989261449</v>
      </c>
      <c r="V1602" s="7">
        <v>7.8908324652934186E-4</v>
      </c>
    </row>
    <row r="1603" spans="1:22" x14ac:dyDescent="0.35">
      <c r="A1603" s="3">
        <v>2014</v>
      </c>
      <c r="B1603" s="13" t="s">
        <v>58</v>
      </c>
      <c r="C1603" s="13" t="s">
        <v>64</v>
      </c>
      <c r="D1603" s="13">
        <v>2001</v>
      </c>
      <c r="E1603" s="17">
        <v>13</v>
      </c>
      <c r="F1603" s="13">
        <v>134</v>
      </c>
      <c r="G1603" s="13">
        <v>18</v>
      </c>
      <c r="H1603" s="13">
        <v>152</v>
      </c>
      <c r="I1603" s="13" t="b">
        <v>1</v>
      </c>
      <c r="J1603" s="4">
        <v>0.118421052631579</v>
      </c>
      <c r="K1603">
        <f t="shared" si="120"/>
        <v>2.9678225554514217E-4</v>
      </c>
      <c r="L1603">
        <f t="shared" si="121"/>
        <v>1.7227369373910287E-2</v>
      </c>
      <c r="M1603">
        <f t="shared" si="122"/>
        <v>2.0400832153314821E-3</v>
      </c>
      <c r="N1603">
        <f t="shared" si="123"/>
        <v>1.7227369373910287E-2</v>
      </c>
      <c r="O1603">
        <f t="shared" si="124"/>
        <v>0.22395580186083375</v>
      </c>
      <c r="Q1603" s="7">
        <v>1577</v>
      </c>
      <c r="R1603" s="7">
        <v>7.6198484546906883E-4</v>
      </c>
      <c r="S1603" s="7">
        <v>4.2368403080339176E-4</v>
      </c>
      <c r="U1603" s="7">
        <v>34.549638395792243</v>
      </c>
      <c r="V1603" s="7">
        <v>7.904459175149738E-4</v>
      </c>
    </row>
    <row r="1604" spans="1:22" x14ac:dyDescent="0.35">
      <c r="A1604" s="3">
        <v>2015</v>
      </c>
      <c r="B1604" s="13" t="s">
        <v>26</v>
      </c>
      <c r="C1604" s="13" t="s">
        <v>176</v>
      </c>
      <c r="D1604" s="13">
        <v>2000</v>
      </c>
      <c r="E1604" s="14">
        <v>15</v>
      </c>
      <c r="F1604" s="13">
        <v>67</v>
      </c>
      <c r="G1604" s="13">
        <v>9</v>
      </c>
      <c r="H1604" s="13">
        <v>76</v>
      </c>
      <c r="I1604" s="13" t="b">
        <v>1</v>
      </c>
      <c r="J1604" s="4">
        <v>0.118421052631579</v>
      </c>
      <c r="K1604">
        <f t="shared" ref="K1604:K1667" si="125">H1604/$H$1</f>
        <v>1.4839112777257108E-4</v>
      </c>
      <c r="L1604">
        <f t="shared" ref="L1604:L1667" si="126">SQRT(K1604)</f>
        <v>1.2181589706297413E-2</v>
      </c>
      <c r="M1604">
        <f t="shared" ref="M1604:M1667" si="127">J1604*L1604</f>
        <v>1.4425566757457469E-3</v>
      </c>
      <c r="N1604">
        <f t="shared" ref="N1604:N1667" si="128">L1604</f>
        <v>1.2181589706297413E-2</v>
      </c>
      <c r="O1604">
        <f t="shared" ref="O1604:O1667" si="129">E1604*L1604</f>
        <v>0.1827238455944612</v>
      </c>
      <c r="Q1604" s="7">
        <v>1578</v>
      </c>
      <c r="R1604" s="7">
        <v>1.0596919967032358E-3</v>
      </c>
      <c r="S1604" s="7">
        <v>1.2597687956922483E-4</v>
      </c>
      <c r="U1604" s="7">
        <v>34.571553802323031</v>
      </c>
      <c r="V1604" s="7">
        <v>7.904459175149738E-4</v>
      </c>
    </row>
    <row r="1605" spans="1:22" x14ac:dyDescent="0.35">
      <c r="A1605" s="3">
        <v>2016</v>
      </c>
      <c r="B1605" s="13" t="s">
        <v>104</v>
      </c>
      <c r="C1605" s="13" t="s">
        <v>105</v>
      </c>
      <c r="D1605" s="13">
        <v>2003</v>
      </c>
      <c r="E1605" s="17">
        <v>13</v>
      </c>
      <c r="F1605" s="13">
        <v>67</v>
      </c>
      <c r="G1605" s="13">
        <v>9</v>
      </c>
      <c r="H1605" s="13">
        <v>76</v>
      </c>
      <c r="I1605" s="13" t="b">
        <v>1</v>
      </c>
      <c r="J1605" s="4">
        <v>0.118421052631579</v>
      </c>
      <c r="K1605">
        <f t="shared" si="125"/>
        <v>1.4839112777257108E-4</v>
      </c>
      <c r="L1605">
        <f t="shared" si="126"/>
        <v>1.2181589706297413E-2</v>
      </c>
      <c r="M1605">
        <f t="shared" si="127"/>
        <v>1.4425566757457469E-3</v>
      </c>
      <c r="N1605">
        <f t="shared" si="128"/>
        <v>1.2181589706297413E-2</v>
      </c>
      <c r="O1605">
        <f t="shared" si="129"/>
        <v>0.15836066618186637</v>
      </c>
      <c r="Q1605" s="7">
        <v>1579</v>
      </c>
      <c r="R1605" s="7">
        <v>1.2085455723203193E-3</v>
      </c>
      <c r="S1605" s="7">
        <v>-2.2876696047858689E-5</v>
      </c>
      <c r="U1605" s="7">
        <v>34.593469208853826</v>
      </c>
      <c r="V1605" s="7">
        <v>7.904459175149738E-4</v>
      </c>
    </row>
    <row r="1606" spans="1:22" x14ac:dyDescent="0.35">
      <c r="A1606" s="5">
        <v>2015</v>
      </c>
      <c r="B1606" s="14" t="s">
        <v>52</v>
      </c>
      <c r="C1606" s="14" t="s">
        <v>84</v>
      </c>
      <c r="D1606" s="14">
        <v>2005</v>
      </c>
      <c r="E1606" s="14">
        <v>10</v>
      </c>
      <c r="F1606" s="14">
        <v>149</v>
      </c>
      <c r="G1606" s="14">
        <v>20</v>
      </c>
      <c r="H1606" s="14">
        <v>169</v>
      </c>
      <c r="I1606" s="14" t="b">
        <v>1</v>
      </c>
      <c r="J1606" s="6">
        <v>0.118343195266272</v>
      </c>
      <c r="K1606">
        <f t="shared" si="125"/>
        <v>3.2997500781005933E-4</v>
      </c>
      <c r="L1606">
        <f t="shared" si="126"/>
        <v>1.8165214224171961E-2</v>
      </c>
      <c r="M1606">
        <f t="shared" si="127"/>
        <v>2.1497294939848439E-3</v>
      </c>
      <c r="N1606">
        <f t="shared" si="128"/>
        <v>1.8165214224171961E-2</v>
      </c>
      <c r="O1606">
        <f t="shared" si="129"/>
        <v>0.18165214224171961</v>
      </c>
      <c r="Q1606" s="7">
        <v>1580</v>
      </c>
      <c r="R1606" s="7">
        <v>1.2085455723203193E-3</v>
      </c>
      <c r="S1606" s="7">
        <v>-2.2876696047858689E-5</v>
      </c>
      <c r="U1606" s="7">
        <v>34.615384615384613</v>
      </c>
      <c r="V1606" s="7">
        <v>7.904459175149738E-4</v>
      </c>
    </row>
    <row r="1607" spans="1:22" x14ac:dyDescent="0.35">
      <c r="A1607" s="24">
        <v>2016</v>
      </c>
      <c r="B1607" s="17" t="s">
        <v>33</v>
      </c>
      <c r="C1607" s="17" t="s">
        <v>216</v>
      </c>
      <c r="D1607" s="17">
        <v>2004</v>
      </c>
      <c r="E1607" s="17">
        <v>12</v>
      </c>
      <c r="F1607" s="17">
        <v>82</v>
      </c>
      <c r="G1607" s="17">
        <v>11</v>
      </c>
      <c r="H1607" s="17">
        <v>93</v>
      </c>
      <c r="I1607" s="17" t="b">
        <v>1</v>
      </c>
      <c r="J1607" s="25">
        <v>0.118279569892473</v>
      </c>
      <c r="K1607">
        <f t="shared" si="125"/>
        <v>1.8158388003748828E-4</v>
      </c>
      <c r="L1607">
        <f t="shared" si="126"/>
        <v>1.3475306305887383E-2</v>
      </c>
      <c r="M1607">
        <f t="shared" si="127"/>
        <v>1.5938534340296888E-3</v>
      </c>
      <c r="N1607">
        <f t="shared" si="128"/>
        <v>1.3475306305887383E-2</v>
      </c>
      <c r="O1607">
        <f t="shared" si="129"/>
        <v>0.16170367567064858</v>
      </c>
      <c r="Q1607" s="7">
        <v>1581</v>
      </c>
      <c r="R1607" s="7">
        <v>7.6198484546906883E-4</v>
      </c>
      <c r="S1607" s="7">
        <v>4.2368403080339176E-4</v>
      </c>
      <c r="U1607" s="7">
        <v>34.637300021915408</v>
      </c>
      <c r="V1607" s="7">
        <v>7.904459175149738E-4</v>
      </c>
    </row>
    <row r="1608" spans="1:22" x14ac:dyDescent="0.35">
      <c r="A1608" s="3">
        <v>2017</v>
      </c>
      <c r="B1608" s="13" t="s">
        <v>24</v>
      </c>
      <c r="C1608" s="13" t="s">
        <v>25</v>
      </c>
      <c r="D1608" s="13">
        <v>2007</v>
      </c>
      <c r="E1608" s="14">
        <v>10</v>
      </c>
      <c r="F1608" s="13">
        <v>82</v>
      </c>
      <c r="G1608" s="13">
        <v>11</v>
      </c>
      <c r="H1608" s="13">
        <v>93</v>
      </c>
      <c r="I1608" s="13" t="b">
        <v>1</v>
      </c>
      <c r="J1608" s="4">
        <v>0.118279569892473</v>
      </c>
      <c r="K1608">
        <f t="shared" si="125"/>
        <v>1.8158388003748828E-4</v>
      </c>
      <c r="L1608">
        <f t="shared" si="126"/>
        <v>1.3475306305887383E-2</v>
      </c>
      <c r="M1608">
        <f t="shared" si="127"/>
        <v>1.5938534340296888E-3</v>
      </c>
      <c r="N1608">
        <f t="shared" si="128"/>
        <v>1.3475306305887383E-2</v>
      </c>
      <c r="O1608">
        <f t="shared" si="129"/>
        <v>0.13475306305887383</v>
      </c>
      <c r="Q1608" s="7">
        <v>1582</v>
      </c>
      <c r="R1608" s="7">
        <v>9.1083842108615214E-4</v>
      </c>
      <c r="S1608" s="7">
        <v>2.7483045518630846E-4</v>
      </c>
      <c r="U1608" s="7">
        <v>34.659215428446196</v>
      </c>
      <c r="V1608" s="7">
        <v>7.904459175149738E-4</v>
      </c>
    </row>
    <row r="1609" spans="1:22" x14ac:dyDescent="0.35">
      <c r="A1609" s="24">
        <v>2013</v>
      </c>
      <c r="B1609" s="17" t="s">
        <v>67</v>
      </c>
      <c r="C1609" s="17" t="s">
        <v>68</v>
      </c>
      <c r="D1609" s="17">
        <v>2004</v>
      </c>
      <c r="E1609" s="17">
        <v>9</v>
      </c>
      <c r="F1609" s="17">
        <v>97</v>
      </c>
      <c r="G1609" s="17">
        <v>13</v>
      </c>
      <c r="H1609" s="17">
        <v>110</v>
      </c>
      <c r="I1609" s="17" t="b">
        <v>1</v>
      </c>
      <c r="J1609" s="25">
        <v>0.118181818181818</v>
      </c>
      <c r="K1609">
        <f t="shared" si="125"/>
        <v>2.1477663230240549E-4</v>
      </c>
      <c r="L1609">
        <f t="shared" si="126"/>
        <v>1.4655259544013729E-2</v>
      </c>
      <c r="M1609">
        <f t="shared" si="127"/>
        <v>1.7319852188379834E-3</v>
      </c>
      <c r="N1609">
        <f t="shared" si="128"/>
        <v>1.4655259544013729E-2</v>
      </c>
      <c r="O1609">
        <f t="shared" si="129"/>
        <v>0.13189733589612357</v>
      </c>
      <c r="Q1609" s="7">
        <v>1583</v>
      </c>
      <c r="R1609" s="7">
        <v>1.6551062991715694E-3</v>
      </c>
      <c r="S1609" s="7">
        <v>-4.6943742289910881E-4</v>
      </c>
      <c r="U1609" s="7">
        <v>34.68113083497699</v>
      </c>
      <c r="V1609" s="7">
        <v>7.904459175149738E-4</v>
      </c>
    </row>
    <row r="1610" spans="1:22" x14ac:dyDescent="0.35">
      <c r="A1610" s="5">
        <v>2015</v>
      </c>
      <c r="B1610" s="14" t="s">
        <v>52</v>
      </c>
      <c r="C1610" s="14" t="s">
        <v>131</v>
      </c>
      <c r="D1610" s="14">
        <v>2000</v>
      </c>
      <c r="E1610" s="14">
        <v>15</v>
      </c>
      <c r="F1610" s="14">
        <v>97</v>
      </c>
      <c r="G1610" s="14">
        <v>13</v>
      </c>
      <c r="H1610" s="14">
        <v>110</v>
      </c>
      <c r="I1610" s="14" t="b">
        <v>1</v>
      </c>
      <c r="J1610" s="6">
        <v>0.118181818181818</v>
      </c>
      <c r="K1610">
        <f t="shared" si="125"/>
        <v>2.1477663230240549E-4</v>
      </c>
      <c r="L1610">
        <f t="shared" si="126"/>
        <v>1.4655259544013729E-2</v>
      </c>
      <c r="M1610">
        <f t="shared" si="127"/>
        <v>1.7319852188379834E-3</v>
      </c>
      <c r="N1610">
        <f t="shared" si="128"/>
        <v>1.4655259544013729E-2</v>
      </c>
      <c r="O1610">
        <f t="shared" si="129"/>
        <v>0.21982889316020593</v>
      </c>
      <c r="Q1610" s="7">
        <v>1584</v>
      </c>
      <c r="R1610" s="7">
        <v>1.4374361604236477E-3</v>
      </c>
      <c r="S1610" s="7">
        <v>1.6505610888092534E-4</v>
      </c>
      <c r="U1610" s="7">
        <v>34.703046241507778</v>
      </c>
      <c r="V1610" s="7">
        <v>7.9107903409025577E-4</v>
      </c>
    </row>
    <row r="1611" spans="1:22" x14ac:dyDescent="0.35">
      <c r="A1611" s="24">
        <v>2017</v>
      </c>
      <c r="B1611" s="17" t="s">
        <v>30</v>
      </c>
      <c r="C1611" s="17" t="s">
        <v>31</v>
      </c>
      <c r="D1611" s="17">
        <v>2004</v>
      </c>
      <c r="E1611" s="17">
        <v>13</v>
      </c>
      <c r="F1611" s="17">
        <v>306</v>
      </c>
      <c r="G1611" s="17">
        <v>41</v>
      </c>
      <c r="H1611" s="17">
        <v>347</v>
      </c>
      <c r="I1611" s="17" t="b">
        <v>1</v>
      </c>
      <c r="J1611" s="25">
        <v>0.118155619596542</v>
      </c>
      <c r="K1611">
        <f t="shared" si="125"/>
        <v>6.7752264917213376E-4</v>
      </c>
      <c r="L1611">
        <f t="shared" si="126"/>
        <v>2.6029265244569118E-2</v>
      </c>
      <c r="M1611">
        <f t="shared" si="127"/>
        <v>3.0755039626148006E-3</v>
      </c>
      <c r="N1611">
        <f t="shared" si="128"/>
        <v>2.6029265244569118E-2</v>
      </c>
      <c r="O1611">
        <f t="shared" si="129"/>
        <v>0.33838044817939855</v>
      </c>
      <c r="Q1611" s="7">
        <v>1585</v>
      </c>
      <c r="R1611" s="7">
        <v>1.3989926434769286E-3</v>
      </c>
      <c r="S1611" s="7">
        <v>-3.3310102935178981E-5</v>
      </c>
      <c r="U1611" s="7">
        <v>34.724961648038573</v>
      </c>
      <c r="V1611" s="7">
        <v>7.9107903409025577E-4</v>
      </c>
    </row>
    <row r="1612" spans="1:22" x14ac:dyDescent="0.35">
      <c r="A1612" s="5">
        <v>2017</v>
      </c>
      <c r="B1612" s="14" t="s">
        <v>42</v>
      </c>
      <c r="C1612" s="14" t="s">
        <v>43</v>
      </c>
      <c r="D1612" s="14">
        <v>2003</v>
      </c>
      <c r="E1612" s="14">
        <v>14</v>
      </c>
      <c r="F1612" s="14">
        <v>224</v>
      </c>
      <c r="G1612" s="14">
        <v>30</v>
      </c>
      <c r="H1612" s="14">
        <v>254</v>
      </c>
      <c r="I1612" s="14" t="b">
        <v>1</v>
      </c>
      <c r="J1612" s="6">
        <v>0.118110236220472</v>
      </c>
      <c r="K1612">
        <f t="shared" si="125"/>
        <v>4.9593876913464543E-4</v>
      </c>
      <c r="L1612">
        <f t="shared" si="126"/>
        <v>2.226968273538367E-2</v>
      </c>
      <c r="M1612">
        <f t="shared" si="127"/>
        <v>2.6302774884311322E-3</v>
      </c>
      <c r="N1612">
        <f t="shared" si="128"/>
        <v>2.226968273538367E-2</v>
      </c>
      <c r="O1612">
        <f t="shared" si="129"/>
        <v>0.3117755582953714</v>
      </c>
      <c r="Q1612" s="7">
        <v>1586</v>
      </c>
      <c r="R1612" s="7">
        <v>7.097507579807245E-4</v>
      </c>
      <c r="S1612" s="7">
        <v>6.559317825610251E-4</v>
      </c>
      <c r="U1612" s="7">
        <v>34.74687705456936</v>
      </c>
      <c r="V1612" s="7">
        <v>7.9107903409025577E-4</v>
      </c>
    </row>
    <row r="1613" spans="1:22" x14ac:dyDescent="0.35">
      <c r="A1613" s="24">
        <v>2016</v>
      </c>
      <c r="B1613" s="17" t="s">
        <v>58</v>
      </c>
      <c r="C1613" s="17" t="s">
        <v>76</v>
      </c>
      <c r="D1613" s="17">
        <v>2006</v>
      </c>
      <c r="E1613" s="17">
        <v>10</v>
      </c>
      <c r="F1613" s="17">
        <v>112</v>
      </c>
      <c r="G1613" s="17">
        <v>15</v>
      </c>
      <c r="H1613" s="17">
        <v>127</v>
      </c>
      <c r="I1613" s="17" t="b">
        <v>1</v>
      </c>
      <c r="J1613" s="25">
        <v>0.118110236220472</v>
      </c>
      <c r="K1613">
        <f t="shared" si="125"/>
        <v>2.4796938456732271E-4</v>
      </c>
      <c r="L1613">
        <f t="shared" si="126"/>
        <v>1.5747043677062776E-2</v>
      </c>
      <c r="M1613">
        <f t="shared" si="127"/>
        <v>1.8598870484719744E-3</v>
      </c>
      <c r="N1613">
        <f t="shared" si="128"/>
        <v>1.5747043677062776E-2</v>
      </c>
      <c r="O1613">
        <f t="shared" si="129"/>
        <v>0.15747043677062778</v>
      </c>
      <c r="Q1613" s="7">
        <v>1587</v>
      </c>
      <c r="R1613" s="7">
        <v>1.7436135862250303E-3</v>
      </c>
      <c r="S1613" s="7">
        <v>-3.779310456832807E-4</v>
      </c>
      <c r="U1613" s="7">
        <v>34.768792461100155</v>
      </c>
      <c r="V1613" s="7">
        <v>7.9107903409025577E-4</v>
      </c>
    </row>
    <row r="1614" spans="1:22" x14ac:dyDescent="0.35">
      <c r="A1614" s="5">
        <v>2014</v>
      </c>
      <c r="B1614" s="14" t="s">
        <v>24</v>
      </c>
      <c r="C1614" s="14" t="s">
        <v>71</v>
      </c>
      <c r="D1614" s="14">
        <v>2002</v>
      </c>
      <c r="E1614" s="14">
        <v>12</v>
      </c>
      <c r="F1614" s="14">
        <v>172</v>
      </c>
      <c r="G1614" s="14">
        <v>23</v>
      </c>
      <c r="H1614" s="14">
        <v>195</v>
      </c>
      <c r="I1614" s="14" t="b">
        <v>1</v>
      </c>
      <c r="J1614" s="6">
        <v>0.117948717948718</v>
      </c>
      <c r="K1614">
        <f t="shared" si="125"/>
        <v>3.8074039362699159E-4</v>
      </c>
      <c r="L1614">
        <f t="shared" si="126"/>
        <v>1.9512570144063327E-2</v>
      </c>
      <c r="M1614">
        <f t="shared" si="127"/>
        <v>2.301482632376701E-3</v>
      </c>
      <c r="N1614">
        <f t="shared" si="128"/>
        <v>1.9512570144063327E-2</v>
      </c>
      <c r="O1614">
        <f t="shared" si="129"/>
        <v>0.23415084172875994</v>
      </c>
      <c r="Q1614" s="7">
        <v>1588</v>
      </c>
      <c r="R1614" s="7">
        <v>1.9881584167582458E-3</v>
      </c>
      <c r="S1614" s="7">
        <v>2.2371430383285977E-4</v>
      </c>
      <c r="U1614" s="7">
        <v>34.790707867630942</v>
      </c>
      <c r="V1614" s="7">
        <v>7.9107903409025577E-4</v>
      </c>
    </row>
    <row r="1615" spans="1:22" x14ac:dyDescent="0.35">
      <c r="A1615" s="3">
        <v>2015</v>
      </c>
      <c r="B1615" s="13" t="s">
        <v>37</v>
      </c>
      <c r="C1615" s="13" t="s">
        <v>39</v>
      </c>
      <c r="D1615" s="13">
        <v>2005</v>
      </c>
      <c r="E1615" s="17">
        <v>10</v>
      </c>
      <c r="F1615" s="13">
        <v>165</v>
      </c>
      <c r="G1615" s="13">
        <v>22</v>
      </c>
      <c r="H1615" s="13">
        <v>187</v>
      </c>
      <c r="I1615" s="13" t="b">
        <v>1</v>
      </c>
      <c r="J1615" s="4">
        <v>0.11764705882352899</v>
      </c>
      <c r="K1615">
        <f t="shared" si="125"/>
        <v>3.6512027491408935E-4</v>
      </c>
      <c r="L1615">
        <f t="shared" si="126"/>
        <v>1.9108120653640676E-2</v>
      </c>
      <c r="M1615">
        <f t="shared" si="127"/>
        <v>2.248014194545954E-3</v>
      </c>
      <c r="N1615">
        <f t="shared" si="128"/>
        <v>1.9108120653640676E-2</v>
      </c>
      <c r="O1615">
        <f t="shared" si="129"/>
        <v>0.19108120653640676</v>
      </c>
      <c r="Q1615" s="7">
        <v>1589</v>
      </c>
      <c r="R1615" s="7">
        <v>2.0770311679170631E-3</v>
      </c>
      <c r="S1615" s="7">
        <v>6.0937818887484702E-4</v>
      </c>
      <c r="U1615" s="7">
        <v>34.812623274161737</v>
      </c>
      <c r="V1615" s="7">
        <v>7.9220834092371664E-4</v>
      </c>
    </row>
    <row r="1616" spans="1:22" x14ac:dyDescent="0.35">
      <c r="A1616" s="5">
        <v>2015</v>
      </c>
      <c r="B1616" s="14" t="s">
        <v>42</v>
      </c>
      <c r="C1616" s="14" t="s">
        <v>45</v>
      </c>
      <c r="D1616" s="14">
        <v>2002</v>
      </c>
      <c r="E1616" s="14">
        <v>13</v>
      </c>
      <c r="F1616" s="14">
        <v>105</v>
      </c>
      <c r="G1616" s="14">
        <v>14</v>
      </c>
      <c r="H1616" s="14">
        <v>119</v>
      </c>
      <c r="I1616" s="14" t="b">
        <v>1</v>
      </c>
      <c r="J1616" s="6">
        <v>0.11764705882352899</v>
      </c>
      <c r="K1616">
        <f t="shared" si="125"/>
        <v>2.323492658544205E-4</v>
      </c>
      <c r="L1616">
        <f t="shared" si="126"/>
        <v>1.5243007113244438E-2</v>
      </c>
      <c r="M1616">
        <f t="shared" si="127"/>
        <v>1.7932949544993391E-3</v>
      </c>
      <c r="N1616">
        <f t="shared" si="128"/>
        <v>1.5243007113244438E-2</v>
      </c>
      <c r="O1616">
        <f t="shared" si="129"/>
        <v>0.19815909247217769</v>
      </c>
      <c r="Q1616" s="7">
        <v>1590</v>
      </c>
      <c r="R1616" s="7">
        <v>2.3911020708833352E-3</v>
      </c>
      <c r="S1616" s="7">
        <v>-5.2384910428432234E-4</v>
      </c>
      <c r="U1616" s="7">
        <v>34.834538680692525</v>
      </c>
      <c r="V1616" s="7">
        <v>7.9220834092371664E-4</v>
      </c>
    </row>
    <row r="1617" spans="1:22" x14ac:dyDescent="0.35">
      <c r="A1617" s="24">
        <v>2017</v>
      </c>
      <c r="B1617" s="17" t="s">
        <v>52</v>
      </c>
      <c r="C1617" s="17" t="s">
        <v>74</v>
      </c>
      <c r="D1617" s="17">
        <v>2008</v>
      </c>
      <c r="E1617" s="17">
        <v>9</v>
      </c>
      <c r="F1617" s="17">
        <v>90</v>
      </c>
      <c r="G1617" s="17">
        <v>12</v>
      </c>
      <c r="H1617" s="17">
        <v>102</v>
      </c>
      <c r="I1617" s="17" t="b">
        <v>1</v>
      </c>
      <c r="J1617" s="25">
        <v>0.11764705882352899</v>
      </c>
      <c r="K1617">
        <f t="shared" si="125"/>
        <v>1.9915651358950328E-4</v>
      </c>
      <c r="L1617">
        <f t="shared" si="126"/>
        <v>1.4112282366417676E-2</v>
      </c>
      <c r="M1617">
        <f t="shared" si="127"/>
        <v>1.6602685136961914E-3</v>
      </c>
      <c r="N1617">
        <f t="shared" si="128"/>
        <v>1.4112282366417676E-2</v>
      </c>
      <c r="O1617">
        <f t="shared" si="129"/>
        <v>0.12701054129775907</v>
      </c>
      <c r="Q1617" s="7">
        <v>1591</v>
      </c>
      <c r="R1617" s="7">
        <v>1.3735178101623496E-3</v>
      </c>
      <c r="S1617" s="7">
        <v>1.5108785279289755E-4</v>
      </c>
      <c r="U1617" s="7">
        <v>34.85645408722332</v>
      </c>
      <c r="V1617" s="7">
        <v>7.9220834092371664E-4</v>
      </c>
    </row>
    <row r="1618" spans="1:22" x14ac:dyDescent="0.35">
      <c r="A1618" s="5">
        <v>2014</v>
      </c>
      <c r="B1618" s="14" t="s">
        <v>52</v>
      </c>
      <c r="C1618" s="14" t="s">
        <v>165</v>
      </c>
      <c r="D1618" s="14">
        <v>2004</v>
      </c>
      <c r="E1618" s="14">
        <v>10</v>
      </c>
      <c r="F1618" s="14">
        <v>75</v>
      </c>
      <c r="G1618" s="14">
        <v>10</v>
      </c>
      <c r="H1618" s="14">
        <v>85</v>
      </c>
      <c r="I1618" s="14" t="b">
        <v>1</v>
      </c>
      <c r="J1618" s="6">
        <v>0.11764705882352899</v>
      </c>
      <c r="K1618">
        <f t="shared" si="125"/>
        <v>1.6596376132458607E-4</v>
      </c>
      <c r="L1618">
        <f t="shared" si="126"/>
        <v>1.2882692316615579E-2</v>
      </c>
      <c r="M1618">
        <f t="shared" si="127"/>
        <v>1.5156108607782979E-3</v>
      </c>
      <c r="N1618">
        <f t="shared" si="128"/>
        <v>1.2882692316615579E-2</v>
      </c>
      <c r="O1618">
        <f t="shared" si="129"/>
        <v>0.12882692316615579</v>
      </c>
      <c r="Q1618" s="7">
        <v>1592</v>
      </c>
      <c r="R1618" s="7">
        <v>1.3735178101623496E-3</v>
      </c>
      <c r="S1618" s="7">
        <v>1.5108785279289755E-4</v>
      </c>
      <c r="U1618" s="7">
        <v>34.878369493754107</v>
      </c>
      <c r="V1618" s="7">
        <v>7.9576884578907048E-4</v>
      </c>
    </row>
    <row r="1619" spans="1:22" x14ac:dyDescent="0.35">
      <c r="A1619" s="3">
        <v>2015</v>
      </c>
      <c r="B1619" s="13" t="s">
        <v>79</v>
      </c>
      <c r="C1619" s="13" t="s">
        <v>81</v>
      </c>
      <c r="D1619" s="13">
        <v>2005</v>
      </c>
      <c r="E1619" s="17">
        <v>10</v>
      </c>
      <c r="F1619" s="13">
        <v>75</v>
      </c>
      <c r="G1619" s="13">
        <v>10</v>
      </c>
      <c r="H1619" s="13">
        <v>85</v>
      </c>
      <c r="I1619" s="13" t="b">
        <v>1</v>
      </c>
      <c r="J1619" s="4">
        <v>0.11764705882352899</v>
      </c>
      <c r="K1619">
        <f t="shared" si="125"/>
        <v>1.6596376132458607E-4</v>
      </c>
      <c r="L1619">
        <f t="shared" si="126"/>
        <v>1.2882692316615579E-2</v>
      </c>
      <c r="M1619">
        <f t="shared" si="127"/>
        <v>1.5156108607782979E-3</v>
      </c>
      <c r="N1619">
        <f t="shared" si="128"/>
        <v>1.2882692316615579E-2</v>
      </c>
      <c r="O1619">
        <f t="shared" si="129"/>
        <v>0.12882692316615579</v>
      </c>
      <c r="Q1619" s="7">
        <v>1593</v>
      </c>
      <c r="R1619" s="7">
        <v>2.145262950646481E-3</v>
      </c>
      <c r="S1619" s="7">
        <v>-6.2065728769123384E-4</v>
      </c>
      <c r="U1619" s="7">
        <v>34.900284900284902</v>
      </c>
      <c r="V1619" s="7">
        <v>7.9619934019209632E-4</v>
      </c>
    </row>
    <row r="1620" spans="1:22" x14ac:dyDescent="0.35">
      <c r="A1620" s="3">
        <v>2017</v>
      </c>
      <c r="B1620" s="13" t="s">
        <v>98</v>
      </c>
      <c r="C1620" s="13" t="s">
        <v>41</v>
      </c>
      <c r="D1620" s="13">
        <v>2008</v>
      </c>
      <c r="E1620" s="14">
        <v>9</v>
      </c>
      <c r="F1620" s="13">
        <v>75</v>
      </c>
      <c r="G1620" s="13">
        <v>10</v>
      </c>
      <c r="H1620" s="13">
        <v>85</v>
      </c>
      <c r="I1620" s="13" t="b">
        <v>1</v>
      </c>
      <c r="J1620" s="4">
        <v>0.11764705882352899</v>
      </c>
      <c r="K1620">
        <f t="shared" si="125"/>
        <v>1.6596376132458607E-4</v>
      </c>
      <c r="L1620">
        <f t="shared" si="126"/>
        <v>1.2882692316615579E-2</v>
      </c>
      <c r="M1620">
        <f t="shared" si="127"/>
        <v>1.5156108607782979E-3</v>
      </c>
      <c r="N1620">
        <f t="shared" si="128"/>
        <v>1.2882692316615579E-2</v>
      </c>
      <c r="O1620">
        <f t="shared" si="129"/>
        <v>0.11594423084954021</v>
      </c>
      <c r="Q1620" s="7">
        <v>1594</v>
      </c>
      <c r="R1620" s="7">
        <v>1.1793815455823191E-3</v>
      </c>
      <c r="S1620" s="7">
        <v>1.0807514116769768E-3</v>
      </c>
      <c r="U1620" s="7">
        <v>34.922200306815689</v>
      </c>
      <c r="V1620" s="7">
        <v>7.9619934019209632E-4</v>
      </c>
    </row>
    <row r="1621" spans="1:22" x14ac:dyDescent="0.35">
      <c r="A1621" s="3">
        <v>2013</v>
      </c>
      <c r="B1621" s="13" t="s">
        <v>30</v>
      </c>
      <c r="C1621" s="13" t="s">
        <v>204</v>
      </c>
      <c r="D1621" s="13">
        <v>2001</v>
      </c>
      <c r="E1621" s="17">
        <v>12</v>
      </c>
      <c r="F1621" s="13">
        <v>60</v>
      </c>
      <c r="G1621" s="13">
        <v>8</v>
      </c>
      <c r="H1621" s="13">
        <v>68</v>
      </c>
      <c r="I1621" s="13" t="b">
        <v>1</v>
      </c>
      <c r="J1621" s="4">
        <v>0.11764705882352899</v>
      </c>
      <c r="K1621">
        <f t="shared" si="125"/>
        <v>1.3277100905966885E-4</v>
      </c>
      <c r="L1621">
        <f t="shared" si="126"/>
        <v>1.152263030126667E-2</v>
      </c>
      <c r="M1621">
        <f t="shared" si="127"/>
        <v>1.3556035648548976E-3</v>
      </c>
      <c r="N1621">
        <f t="shared" si="128"/>
        <v>1.152263030126667E-2</v>
      </c>
      <c r="O1621">
        <f t="shared" si="129"/>
        <v>0.13827156361520004</v>
      </c>
      <c r="Q1621" s="7">
        <v>1595</v>
      </c>
      <c r="R1621" s="7">
        <v>2.0852761386679704E-3</v>
      </c>
      <c r="S1621" s="7">
        <v>-2.8439850783400287E-4</v>
      </c>
      <c r="U1621" s="7">
        <v>34.944115713346484</v>
      </c>
      <c r="V1621" s="7">
        <v>7.9619934019209632E-4</v>
      </c>
    </row>
    <row r="1622" spans="1:22" x14ac:dyDescent="0.35">
      <c r="A1622" s="5">
        <v>2016</v>
      </c>
      <c r="B1622" s="14" t="s">
        <v>24</v>
      </c>
      <c r="C1622" s="14" t="s">
        <v>169</v>
      </c>
      <c r="D1622" s="14">
        <v>2007</v>
      </c>
      <c r="E1622" s="14">
        <v>9</v>
      </c>
      <c r="F1622" s="14">
        <v>60</v>
      </c>
      <c r="G1622" s="14">
        <v>8</v>
      </c>
      <c r="H1622" s="14">
        <v>68</v>
      </c>
      <c r="I1622" s="14" t="b">
        <v>1</v>
      </c>
      <c r="J1622" s="6">
        <v>0.11764705882352899</v>
      </c>
      <c r="K1622">
        <f t="shared" si="125"/>
        <v>1.3277100905966885E-4</v>
      </c>
      <c r="L1622">
        <f t="shared" si="126"/>
        <v>1.152263030126667E-2</v>
      </c>
      <c r="M1622">
        <f t="shared" si="127"/>
        <v>1.3556035648548976E-3</v>
      </c>
      <c r="N1622">
        <f t="shared" si="128"/>
        <v>1.152263030126667E-2</v>
      </c>
      <c r="O1622">
        <f t="shared" si="129"/>
        <v>0.10370367271140003</v>
      </c>
      <c r="Q1622" s="7">
        <v>1596</v>
      </c>
      <c r="R1622" s="7">
        <v>1.3128165265727564E-3</v>
      </c>
      <c r="S1622" s="7">
        <v>-3.9403741722893963E-5</v>
      </c>
      <c r="U1622" s="7">
        <v>34.966031119877272</v>
      </c>
      <c r="V1622" s="7">
        <v>7.9644180053579591E-4</v>
      </c>
    </row>
    <row r="1623" spans="1:22" x14ac:dyDescent="0.35">
      <c r="A1623" s="3">
        <v>2014</v>
      </c>
      <c r="B1623" s="13" t="s">
        <v>30</v>
      </c>
      <c r="C1623" s="13" t="s">
        <v>332</v>
      </c>
      <c r="D1623" s="13">
        <v>2000</v>
      </c>
      <c r="E1623" s="17">
        <v>14</v>
      </c>
      <c r="F1623" s="13">
        <v>45</v>
      </c>
      <c r="G1623" s="13">
        <v>6</v>
      </c>
      <c r="H1623" s="13">
        <v>51</v>
      </c>
      <c r="I1623" s="13" t="b">
        <v>1</v>
      </c>
      <c r="J1623" s="4">
        <v>0.11764705882352899</v>
      </c>
      <c r="K1623">
        <f t="shared" si="125"/>
        <v>9.9578256794751642E-5</v>
      </c>
      <c r="L1623">
        <f t="shared" si="126"/>
        <v>9.9788905593132769E-3</v>
      </c>
      <c r="M1623">
        <f t="shared" si="127"/>
        <v>1.1739871246250872E-3</v>
      </c>
      <c r="N1623">
        <f t="shared" si="128"/>
        <v>9.9788905593132769E-3</v>
      </c>
      <c r="O1623">
        <f t="shared" si="129"/>
        <v>0.13970446783038587</v>
      </c>
      <c r="Q1623" s="7">
        <v>1597</v>
      </c>
      <c r="R1623" s="7">
        <v>1.6362092700244863E-3</v>
      </c>
      <c r="S1623" s="7">
        <v>-3.6279648517462387E-4</v>
      </c>
      <c r="U1623" s="7">
        <v>34.987946526408066</v>
      </c>
      <c r="V1623" s="7">
        <v>7.9644180053579591E-4</v>
      </c>
    </row>
    <row r="1624" spans="1:22" x14ac:dyDescent="0.35">
      <c r="A1624" s="5">
        <v>2014</v>
      </c>
      <c r="B1624" s="14" t="s">
        <v>269</v>
      </c>
      <c r="C1624" s="14" t="s">
        <v>270</v>
      </c>
      <c r="D1624" s="14">
        <v>2003</v>
      </c>
      <c r="E1624" s="14">
        <v>11</v>
      </c>
      <c r="F1624" s="14">
        <v>45</v>
      </c>
      <c r="G1624" s="14">
        <v>6</v>
      </c>
      <c r="H1624" s="14">
        <v>51</v>
      </c>
      <c r="I1624" s="14" t="b">
        <v>1</v>
      </c>
      <c r="J1624" s="6">
        <v>0.11764705882352899</v>
      </c>
      <c r="K1624">
        <f t="shared" si="125"/>
        <v>9.9578256794751642E-5</v>
      </c>
      <c r="L1624">
        <f t="shared" si="126"/>
        <v>9.9788905593132769E-3</v>
      </c>
      <c r="M1624">
        <f t="shared" si="127"/>
        <v>1.1739871246250872E-3</v>
      </c>
      <c r="N1624">
        <f t="shared" si="128"/>
        <v>9.9788905593132769E-3</v>
      </c>
      <c r="O1624">
        <f t="shared" si="129"/>
        <v>0.10976779615244604</v>
      </c>
      <c r="Q1624" s="7">
        <v>1598</v>
      </c>
      <c r="R1624" s="7">
        <v>1.3128165265727564E-3</v>
      </c>
      <c r="S1624" s="7">
        <v>-3.9403741722893963E-5</v>
      </c>
      <c r="U1624" s="7">
        <v>35.009861932938854</v>
      </c>
      <c r="V1624" s="7">
        <v>8.0018647110218053E-4</v>
      </c>
    </row>
    <row r="1625" spans="1:22" x14ac:dyDescent="0.35">
      <c r="A1625" s="24">
        <v>2014</v>
      </c>
      <c r="B1625" s="17" t="s">
        <v>79</v>
      </c>
      <c r="C1625" s="17" t="s">
        <v>251</v>
      </c>
      <c r="D1625" s="17">
        <v>2000</v>
      </c>
      <c r="E1625" s="17">
        <v>14</v>
      </c>
      <c r="F1625" s="17">
        <v>45</v>
      </c>
      <c r="G1625" s="17">
        <v>6</v>
      </c>
      <c r="H1625" s="17">
        <v>51</v>
      </c>
      <c r="I1625" s="17" t="b">
        <v>1</v>
      </c>
      <c r="J1625" s="25">
        <v>0.11764705882352899</v>
      </c>
      <c r="K1625">
        <f t="shared" si="125"/>
        <v>9.9578256794751642E-5</v>
      </c>
      <c r="L1625">
        <f t="shared" si="126"/>
        <v>9.9788905593132769E-3</v>
      </c>
      <c r="M1625">
        <f t="shared" si="127"/>
        <v>1.1739871246250872E-3</v>
      </c>
      <c r="N1625">
        <f t="shared" si="128"/>
        <v>9.9788905593132769E-3</v>
      </c>
      <c r="O1625">
        <f t="shared" si="129"/>
        <v>0.13970446783038587</v>
      </c>
      <c r="Q1625" s="7">
        <v>1599</v>
      </c>
      <c r="R1625" s="7">
        <v>1.007477481629159E-3</v>
      </c>
      <c r="S1625" s="7">
        <v>9.1672278286337766E-4</v>
      </c>
      <c r="U1625" s="7">
        <v>35.031777339469649</v>
      </c>
      <c r="V1625" s="7">
        <v>8.0131279498890271E-4</v>
      </c>
    </row>
    <row r="1626" spans="1:22" x14ac:dyDescent="0.35">
      <c r="A1626" s="5">
        <v>2017</v>
      </c>
      <c r="B1626" s="14" t="s">
        <v>190</v>
      </c>
      <c r="C1626" s="14" t="s">
        <v>191</v>
      </c>
      <c r="D1626" s="14">
        <v>2002</v>
      </c>
      <c r="E1626" s="14">
        <v>15</v>
      </c>
      <c r="F1626" s="14">
        <v>45</v>
      </c>
      <c r="G1626" s="14">
        <v>6</v>
      </c>
      <c r="H1626" s="14">
        <v>51</v>
      </c>
      <c r="I1626" s="14" t="b">
        <v>1</v>
      </c>
      <c r="J1626" s="6">
        <v>0.11764705882352899</v>
      </c>
      <c r="K1626">
        <f t="shared" si="125"/>
        <v>9.9578256794751642E-5</v>
      </c>
      <c r="L1626">
        <f t="shared" si="126"/>
        <v>9.9788905593132769E-3</v>
      </c>
      <c r="M1626">
        <f t="shared" si="127"/>
        <v>1.1739871246250872E-3</v>
      </c>
      <c r="N1626">
        <f t="shared" si="128"/>
        <v>9.9788905593132769E-3</v>
      </c>
      <c r="O1626">
        <f t="shared" si="129"/>
        <v>0.14968335838969915</v>
      </c>
      <c r="Q1626" s="7">
        <v>1600</v>
      </c>
      <c r="R1626" s="7">
        <v>2.1768869698816419E-3</v>
      </c>
      <c r="S1626" s="7">
        <v>2.2800710651735756E-4</v>
      </c>
      <c r="U1626" s="7">
        <v>35.053692746000436</v>
      </c>
      <c r="V1626" s="7">
        <v>8.0131279498890271E-4</v>
      </c>
    </row>
    <row r="1627" spans="1:22" x14ac:dyDescent="0.35">
      <c r="A1627" s="3">
        <v>2017</v>
      </c>
      <c r="B1627" s="13" t="s">
        <v>33</v>
      </c>
      <c r="C1627" s="13" t="s">
        <v>245</v>
      </c>
      <c r="D1627" s="13">
        <v>2004</v>
      </c>
      <c r="E1627" s="17">
        <v>13</v>
      </c>
      <c r="F1627" s="13">
        <v>45</v>
      </c>
      <c r="G1627" s="13">
        <v>6</v>
      </c>
      <c r="H1627" s="13">
        <v>51</v>
      </c>
      <c r="I1627" s="13" t="b">
        <v>1</v>
      </c>
      <c r="J1627" s="4">
        <v>0.11764705882352899</v>
      </c>
      <c r="K1627">
        <f t="shared" si="125"/>
        <v>9.9578256794751642E-5</v>
      </c>
      <c r="L1627">
        <f t="shared" si="126"/>
        <v>9.9788905593132769E-3</v>
      </c>
      <c r="M1627">
        <f t="shared" si="127"/>
        <v>1.1739871246250872E-3</v>
      </c>
      <c r="N1627">
        <f t="shared" si="128"/>
        <v>9.9788905593132769E-3</v>
      </c>
      <c r="O1627">
        <f t="shared" si="129"/>
        <v>0.12972557727107259</v>
      </c>
      <c r="Q1627" s="7">
        <v>1601</v>
      </c>
      <c r="R1627" s="7">
        <v>2.3667062847629421E-3</v>
      </c>
      <c r="S1627" s="7">
        <v>-3.2662306943145999E-4</v>
      </c>
      <c r="U1627" s="7">
        <v>35.075608152531231</v>
      </c>
      <c r="V1627" s="7">
        <v>8.0142037541430311E-4</v>
      </c>
    </row>
    <row r="1628" spans="1:22" x14ac:dyDescent="0.35">
      <c r="A1628" s="5">
        <v>2017</v>
      </c>
      <c r="B1628" s="14" t="s">
        <v>37</v>
      </c>
      <c r="C1628" s="14" t="s">
        <v>59</v>
      </c>
      <c r="D1628" s="14">
        <v>2007</v>
      </c>
      <c r="E1628" s="14">
        <v>10</v>
      </c>
      <c r="F1628" s="14">
        <v>188</v>
      </c>
      <c r="G1628" s="14">
        <v>25</v>
      </c>
      <c r="H1628" s="14">
        <v>213</v>
      </c>
      <c r="I1628" s="14" t="b">
        <v>1</v>
      </c>
      <c r="J1628" s="6">
        <v>0.117370892018779</v>
      </c>
      <c r="K1628">
        <f t="shared" si="125"/>
        <v>4.1588566073102155E-4</v>
      </c>
      <c r="L1628">
        <f t="shared" si="126"/>
        <v>2.0393274889801822E-2</v>
      </c>
      <c r="M1628">
        <f t="shared" si="127"/>
        <v>2.3935768650002066E-3</v>
      </c>
      <c r="N1628">
        <f t="shared" si="128"/>
        <v>2.0393274889801822E-2</v>
      </c>
      <c r="O1628">
        <f t="shared" si="129"/>
        <v>0.20393274889801821</v>
      </c>
      <c r="Q1628" s="7">
        <v>1602</v>
      </c>
      <c r="R1628" s="7">
        <v>2.0405520894030767E-3</v>
      </c>
      <c r="S1628" s="7">
        <v>-5.9799541365732978E-4</v>
      </c>
      <c r="U1628" s="7">
        <v>35.097523559062019</v>
      </c>
      <c r="V1628" s="7">
        <v>8.0142037541430311E-4</v>
      </c>
    </row>
    <row r="1629" spans="1:22" x14ac:dyDescent="0.35">
      <c r="A1629" s="24">
        <v>2015</v>
      </c>
      <c r="B1629" s="17" t="s">
        <v>30</v>
      </c>
      <c r="C1629" s="17" t="s">
        <v>75</v>
      </c>
      <c r="D1629" s="17">
        <v>2002</v>
      </c>
      <c r="E1629" s="17">
        <v>13</v>
      </c>
      <c r="F1629" s="17">
        <v>128</v>
      </c>
      <c r="G1629" s="17">
        <v>17</v>
      </c>
      <c r="H1629" s="17">
        <v>145</v>
      </c>
      <c r="I1629" s="17" t="b">
        <v>1</v>
      </c>
      <c r="J1629" s="25">
        <v>0.11724137931034501</v>
      </c>
      <c r="K1629">
        <f t="shared" si="125"/>
        <v>2.8311465167135268E-4</v>
      </c>
      <c r="L1629">
        <f t="shared" si="126"/>
        <v>1.68260111634146E-2</v>
      </c>
      <c r="M1629">
        <f t="shared" si="127"/>
        <v>1.9727047570899906E-3</v>
      </c>
      <c r="N1629">
        <f t="shared" si="128"/>
        <v>1.68260111634146E-2</v>
      </c>
      <c r="O1629">
        <f t="shared" si="129"/>
        <v>0.2187381451243898</v>
      </c>
      <c r="Q1629" s="7">
        <v>1603</v>
      </c>
      <c r="R1629" s="7">
        <v>1.6735140630326963E-3</v>
      </c>
      <c r="S1629" s="7">
        <v>-2.3095738728694942E-4</v>
      </c>
      <c r="U1629" s="7">
        <v>35.119438965592813</v>
      </c>
      <c r="V1629" s="7">
        <v>8.0142037541430311E-4</v>
      </c>
    </row>
    <row r="1630" spans="1:22" x14ac:dyDescent="0.35">
      <c r="A1630" s="3">
        <v>2013</v>
      </c>
      <c r="B1630" s="13" t="s">
        <v>42</v>
      </c>
      <c r="C1630" s="13" t="s">
        <v>43</v>
      </c>
      <c r="D1630" s="13">
        <v>1999</v>
      </c>
      <c r="E1630" s="14">
        <v>14</v>
      </c>
      <c r="F1630" s="13">
        <v>241</v>
      </c>
      <c r="G1630" s="13">
        <v>32</v>
      </c>
      <c r="H1630" s="13">
        <v>273</v>
      </c>
      <c r="I1630" s="13" t="b">
        <v>1</v>
      </c>
      <c r="J1630" s="4">
        <v>0.11721611721611699</v>
      </c>
      <c r="K1630">
        <f t="shared" si="125"/>
        <v>5.3303655107778819E-4</v>
      </c>
      <c r="L1630">
        <f t="shared" si="126"/>
        <v>2.3087584349121244E-2</v>
      </c>
      <c r="M1630">
        <f t="shared" si="127"/>
        <v>2.7062369933035838E-3</v>
      </c>
      <c r="N1630">
        <f t="shared" si="128"/>
        <v>2.3087584349121244E-2</v>
      </c>
      <c r="O1630">
        <f t="shared" si="129"/>
        <v>0.32322618088769739</v>
      </c>
      <c r="Q1630" s="7">
        <v>1604</v>
      </c>
      <c r="R1630" s="7">
        <v>1.6745560626996922E-3</v>
      </c>
      <c r="S1630" s="7">
        <v>4.7517343128515165E-4</v>
      </c>
      <c r="U1630" s="7">
        <v>35.141354372123601</v>
      </c>
      <c r="V1630" s="7">
        <v>8.0142037541430311E-4</v>
      </c>
    </row>
    <row r="1631" spans="1:22" x14ac:dyDescent="0.35">
      <c r="A1631" s="3">
        <v>2015</v>
      </c>
      <c r="B1631" s="13" t="s">
        <v>30</v>
      </c>
      <c r="C1631" s="13" t="s">
        <v>72</v>
      </c>
      <c r="D1631" s="13">
        <v>2000</v>
      </c>
      <c r="E1631" s="17">
        <v>15</v>
      </c>
      <c r="F1631" s="13">
        <v>113</v>
      </c>
      <c r="G1631" s="13">
        <v>15</v>
      </c>
      <c r="H1631" s="13">
        <v>128</v>
      </c>
      <c r="I1631" s="13" t="b">
        <v>1</v>
      </c>
      <c r="J1631" s="4">
        <v>0.1171875</v>
      </c>
      <c r="K1631">
        <f t="shared" si="125"/>
        <v>2.4992189940643551E-4</v>
      </c>
      <c r="L1631">
        <f t="shared" si="126"/>
        <v>1.5808918350299475E-2</v>
      </c>
      <c r="M1631">
        <f t="shared" si="127"/>
        <v>1.8526076191757198E-3</v>
      </c>
      <c r="N1631">
        <f t="shared" si="128"/>
        <v>1.5808918350299475E-2</v>
      </c>
      <c r="O1631">
        <f t="shared" si="129"/>
        <v>0.23713377525449214</v>
      </c>
      <c r="Q1631" s="7">
        <v>1605</v>
      </c>
      <c r="R1631" s="7">
        <v>1.6482364104392273E-3</v>
      </c>
      <c r="S1631" s="7">
        <v>-5.4382976409538463E-5</v>
      </c>
      <c r="U1631" s="7">
        <v>35.163269778654396</v>
      </c>
      <c r="V1631" s="7">
        <v>8.0303629202700189E-4</v>
      </c>
    </row>
    <row r="1632" spans="1:22" x14ac:dyDescent="0.35">
      <c r="A1632" s="3">
        <v>2016</v>
      </c>
      <c r="B1632" s="13" t="s">
        <v>98</v>
      </c>
      <c r="C1632" s="13" t="s">
        <v>99</v>
      </c>
      <c r="D1632" s="13">
        <v>2001</v>
      </c>
      <c r="E1632" s="14">
        <v>15</v>
      </c>
      <c r="F1632" s="13">
        <v>113</v>
      </c>
      <c r="G1632" s="13">
        <v>15</v>
      </c>
      <c r="H1632" s="13">
        <v>128</v>
      </c>
      <c r="I1632" s="13" t="b">
        <v>1</v>
      </c>
      <c r="J1632" s="4">
        <v>0.1171875</v>
      </c>
      <c r="K1632">
        <f t="shared" si="125"/>
        <v>2.4992189940643551E-4</v>
      </c>
      <c r="L1632">
        <f t="shared" si="126"/>
        <v>1.5808918350299475E-2</v>
      </c>
      <c r="M1632">
        <f t="shared" si="127"/>
        <v>1.8526076191757198E-3</v>
      </c>
      <c r="N1632">
        <f t="shared" si="128"/>
        <v>1.5808918350299475E-2</v>
      </c>
      <c r="O1632">
        <f t="shared" si="129"/>
        <v>0.23713377525449214</v>
      </c>
      <c r="Q1632" s="7">
        <v>1606</v>
      </c>
      <c r="R1632" s="7">
        <v>1.2422179883368658E-3</v>
      </c>
      <c r="S1632" s="7">
        <v>3.5163544569282302E-4</v>
      </c>
      <c r="U1632" s="7">
        <v>35.185185185185183</v>
      </c>
      <c r="V1632" s="7">
        <v>8.0303629202700189E-4</v>
      </c>
    </row>
    <row r="1633" spans="1:22" x14ac:dyDescent="0.35">
      <c r="A1633" s="3">
        <v>2015</v>
      </c>
      <c r="B1633" s="13" t="s">
        <v>30</v>
      </c>
      <c r="C1633" s="13" t="s">
        <v>48</v>
      </c>
      <c r="D1633" s="13">
        <v>2004</v>
      </c>
      <c r="E1633" s="17">
        <v>11</v>
      </c>
      <c r="F1633" s="13">
        <v>83</v>
      </c>
      <c r="G1633" s="13">
        <v>11</v>
      </c>
      <c r="H1633" s="13">
        <v>94</v>
      </c>
      <c r="I1633" s="13" t="b">
        <v>1</v>
      </c>
      <c r="J1633" s="4">
        <v>0.117021276595745</v>
      </c>
      <c r="K1633">
        <f t="shared" si="125"/>
        <v>1.8353639487660108E-4</v>
      </c>
      <c r="L1633">
        <f t="shared" si="126"/>
        <v>1.3547560476949386E-2</v>
      </c>
      <c r="M1633">
        <f t="shared" si="127"/>
        <v>1.5853528217706773E-3</v>
      </c>
      <c r="N1633">
        <f t="shared" si="128"/>
        <v>1.3547560476949386E-2</v>
      </c>
      <c r="O1633">
        <f t="shared" si="129"/>
        <v>0.14902316524644324</v>
      </c>
      <c r="Q1633" s="7">
        <v>1607</v>
      </c>
      <c r="R1633" s="7">
        <v>1.1302061716315065E-3</v>
      </c>
      <c r="S1633" s="7">
        <v>6.0177904720647699E-4</v>
      </c>
      <c r="U1633" s="7">
        <v>35.207100591715978</v>
      </c>
      <c r="V1633" s="7">
        <v>8.0401537532581507E-4</v>
      </c>
    </row>
    <row r="1634" spans="1:22" x14ac:dyDescent="0.35">
      <c r="A1634" s="5">
        <v>2016</v>
      </c>
      <c r="B1634" s="14" t="s">
        <v>104</v>
      </c>
      <c r="C1634" s="14" t="s">
        <v>115</v>
      </c>
      <c r="D1634" s="14">
        <v>2001</v>
      </c>
      <c r="E1634" s="14">
        <v>15</v>
      </c>
      <c r="F1634" s="14">
        <v>83</v>
      </c>
      <c r="G1634" s="14">
        <v>11</v>
      </c>
      <c r="H1634" s="14">
        <v>94</v>
      </c>
      <c r="I1634" s="14" t="b">
        <v>1</v>
      </c>
      <c r="J1634" s="6">
        <v>0.117021276595745</v>
      </c>
      <c r="K1634">
        <f t="shared" si="125"/>
        <v>1.8353639487660108E-4</v>
      </c>
      <c r="L1634">
        <f t="shared" si="126"/>
        <v>1.3547560476949386E-2</v>
      </c>
      <c r="M1634">
        <f t="shared" si="127"/>
        <v>1.5853528217706773E-3</v>
      </c>
      <c r="N1634">
        <f t="shared" si="128"/>
        <v>1.3547560476949386E-2</v>
      </c>
      <c r="O1634">
        <f t="shared" si="129"/>
        <v>0.2032134071542408</v>
      </c>
      <c r="Q1634" s="7">
        <v>1608</v>
      </c>
      <c r="R1634" s="7">
        <v>2.4549193663797389E-3</v>
      </c>
      <c r="S1634" s="7">
        <v>-7.2293414754175545E-4</v>
      </c>
      <c r="U1634" s="7">
        <v>35.229015998246766</v>
      </c>
      <c r="V1634" s="7">
        <v>8.0401537532581507E-4</v>
      </c>
    </row>
    <row r="1635" spans="1:22" x14ac:dyDescent="0.35">
      <c r="A1635" s="24">
        <v>2014</v>
      </c>
      <c r="B1635" s="17" t="s">
        <v>190</v>
      </c>
      <c r="C1635" s="17" t="s">
        <v>219</v>
      </c>
      <c r="D1635" s="17">
        <v>2005</v>
      </c>
      <c r="E1635" s="17">
        <v>9</v>
      </c>
      <c r="F1635" s="17">
        <v>68</v>
      </c>
      <c r="G1635" s="17">
        <v>9</v>
      </c>
      <c r="H1635" s="17">
        <v>77</v>
      </c>
      <c r="I1635" s="17" t="b">
        <v>1</v>
      </c>
      <c r="J1635" s="25">
        <v>0.11688311688311701</v>
      </c>
      <c r="K1635">
        <f t="shared" si="125"/>
        <v>1.5034364261168386E-4</v>
      </c>
      <c r="L1635">
        <f t="shared" si="126"/>
        <v>1.2261469838958291E-2</v>
      </c>
      <c r="M1635">
        <f t="shared" si="127"/>
        <v>1.4331588123457756E-3</v>
      </c>
      <c r="N1635">
        <f t="shared" si="128"/>
        <v>1.2261469838958291E-2</v>
      </c>
      <c r="O1635">
        <f t="shared" si="129"/>
        <v>0.11035322855062461</v>
      </c>
      <c r="Q1635" s="7">
        <v>1609</v>
      </c>
      <c r="R1635" s="7">
        <v>3.5759159918738359E-3</v>
      </c>
      <c r="S1635" s="7">
        <v>-5.0041202925903529E-4</v>
      </c>
      <c r="U1635" s="7">
        <v>35.25093140477756</v>
      </c>
      <c r="V1635" s="7">
        <v>8.0674548632406911E-4</v>
      </c>
    </row>
    <row r="1636" spans="1:22" x14ac:dyDescent="0.35">
      <c r="A1636" s="5">
        <v>2015</v>
      </c>
      <c r="B1636" s="14" t="s">
        <v>67</v>
      </c>
      <c r="C1636" s="14" t="s">
        <v>68</v>
      </c>
      <c r="D1636" s="14">
        <v>2002</v>
      </c>
      <c r="E1636" s="14">
        <v>13</v>
      </c>
      <c r="F1636" s="14">
        <v>68</v>
      </c>
      <c r="G1636" s="14">
        <v>9</v>
      </c>
      <c r="H1636" s="14">
        <v>77</v>
      </c>
      <c r="I1636" s="14" t="b">
        <v>1</v>
      </c>
      <c r="J1636" s="6">
        <v>0.11688311688311701</v>
      </c>
      <c r="K1636">
        <f t="shared" si="125"/>
        <v>1.5034364261168386E-4</v>
      </c>
      <c r="L1636">
        <f t="shared" si="126"/>
        <v>1.2261469838958291E-2</v>
      </c>
      <c r="M1636">
        <f t="shared" si="127"/>
        <v>1.4331588123457756E-3</v>
      </c>
      <c r="N1636">
        <f t="shared" si="128"/>
        <v>1.2261469838958291E-2</v>
      </c>
      <c r="O1636">
        <f t="shared" si="129"/>
        <v>0.15939910790645778</v>
      </c>
      <c r="Q1636" s="7">
        <v>1610</v>
      </c>
      <c r="R1636" s="7">
        <v>3.3949212240424321E-3</v>
      </c>
      <c r="S1636" s="7">
        <v>-7.6464373561129992E-4</v>
      </c>
      <c r="U1636" s="7">
        <v>35.272846811308348</v>
      </c>
      <c r="V1636" s="7">
        <v>8.0674548632406911E-4</v>
      </c>
    </row>
    <row r="1637" spans="1:22" x14ac:dyDescent="0.35">
      <c r="A1637" s="24">
        <v>2016</v>
      </c>
      <c r="B1637" s="17" t="s">
        <v>30</v>
      </c>
      <c r="C1637" s="17" t="s">
        <v>75</v>
      </c>
      <c r="D1637" s="17">
        <v>2005</v>
      </c>
      <c r="E1637" s="17">
        <v>11</v>
      </c>
      <c r="F1637" s="17">
        <v>68</v>
      </c>
      <c r="G1637" s="17">
        <v>9</v>
      </c>
      <c r="H1637" s="17">
        <v>77</v>
      </c>
      <c r="I1637" s="17" t="b">
        <v>1</v>
      </c>
      <c r="J1637" s="25">
        <v>0.11688311688311701</v>
      </c>
      <c r="K1637">
        <f t="shared" si="125"/>
        <v>1.5034364261168386E-4</v>
      </c>
      <c r="L1637">
        <f t="shared" si="126"/>
        <v>1.2261469838958291E-2</v>
      </c>
      <c r="M1637">
        <f t="shared" si="127"/>
        <v>1.4331588123457756E-3</v>
      </c>
      <c r="N1637">
        <f t="shared" si="128"/>
        <v>1.2261469838958291E-2</v>
      </c>
      <c r="O1637">
        <f t="shared" si="129"/>
        <v>0.1348761682285412</v>
      </c>
      <c r="Q1637" s="7">
        <v>1611</v>
      </c>
      <c r="R1637" s="7">
        <v>1.4516375713275876E-3</v>
      </c>
      <c r="S1637" s="7">
        <v>4.0824947714438679E-4</v>
      </c>
      <c r="U1637" s="7">
        <v>35.294762217839143</v>
      </c>
      <c r="V1637" s="7">
        <v>8.0674548632406955E-4</v>
      </c>
    </row>
    <row r="1638" spans="1:22" x14ac:dyDescent="0.35">
      <c r="A1638" s="5">
        <v>2016</v>
      </c>
      <c r="B1638" s="14" t="s">
        <v>26</v>
      </c>
      <c r="C1638" s="14" t="s">
        <v>176</v>
      </c>
      <c r="D1638" s="14">
        <v>2001</v>
      </c>
      <c r="E1638" s="14">
        <v>15</v>
      </c>
      <c r="F1638" s="14">
        <v>68</v>
      </c>
      <c r="G1638" s="14">
        <v>9</v>
      </c>
      <c r="H1638" s="14">
        <v>77</v>
      </c>
      <c r="I1638" s="14" t="b">
        <v>1</v>
      </c>
      <c r="J1638" s="6">
        <v>0.11688311688311701</v>
      </c>
      <c r="K1638">
        <f t="shared" si="125"/>
        <v>1.5034364261168386E-4</v>
      </c>
      <c r="L1638">
        <f t="shared" si="126"/>
        <v>1.2261469838958291E-2</v>
      </c>
      <c r="M1638">
        <f t="shared" si="127"/>
        <v>1.4331588123457756E-3</v>
      </c>
      <c r="N1638">
        <f t="shared" si="128"/>
        <v>1.2261469838958291E-2</v>
      </c>
      <c r="O1638">
        <f t="shared" si="129"/>
        <v>0.18392204758437436</v>
      </c>
      <c r="Q1638" s="7">
        <v>1612</v>
      </c>
      <c r="R1638" s="7">
        <v>2.3866862721067233E-3</v>
      </c>
      <c r="S1638" s="7">
        <v>-8.5203639730022269E-5</v>
      </c>
      <c r="U1638" s="7">
        <v>35.31667762436993</v>
      </c>
      <c r="V1638" s="7">
        <v>8.0674548632406955E-4</v>
      </c>
    </row>
    <row r="1639" spans="1:22" x14ac:dyDescent="0.35">
      <c r="A1639" s="24">
        <v>2013</v>
      </c>
      <c r="B1639" s="17" t="s">
        <v>67</v>
      </c>
      <c r="C1639" s="17" t="s">
        <v>123</v>
      </c>
      <c r="D1639" s="17">
        <v>2002</v>
      </c>
      <c r="E1639" s="17">
        <v>11</v>
      </c>
      <c r="F1639" s="17">
        <v>121</v>
      </c>
      <c r="G1639" s="17">
        <v>16</v>
      </c>
      <c r="H1639" s="17">
        <v>137</v>
      </c>
      <c r="I1639" s="17" t="b">
        <v>1</v>
      </c>
      <c r="J1639" s="25">
        <v>0.116788321167883</v>
      </c>
      <c r="K1639">
        <f t="shared" si="125"/>
        <v>2.6749453295845049E-4</v>
      </c>
      <c r="L1639">
        <f t="shared" si="126"/>
        <v>1.6355260100605264E-2</v>
      </c>
      <c r="M1639">
        <f t="shared" si="127"/>
        <v>1.91010336941375E-3</v>
      </c>
      <c r="N1639">
        <f t="shared" si="128"/>
        <v>1.6355260100605264E-2</v>
      </c>
      <c r="O1639">
        <f t="shared" si="129"/>
        <v>0.17990786110665791</v>
      </c>
      <c r="Q1639" s="7">
        <v>1613</v>
      </c>
      <c r="R1639" s="7">
        <v>1.7614776733418775E-3</v>
      </c>
      <c r="S1639" s="7">
        <v>4.8653652120407651E-4</v>
      </c>
      <c r="U1639" s="7">
        <v>35.338593030900725</v>
      </c>
      <c r="V1639" s="7">
        <v>8.0674548632406955E-4</v>
      </c>
    </row>
    <row r="1640" spans="1:22" x14ac:dyDescent="0.35">
      <c r="A1640" s="5">
        <v>2016</v>
      </c>
      <c r="B1640" s="14" t="s">
        <v>52</v>
      </c>
      <c r="C1640" s="14" t="s">
        <v>90</v>
      </c>
      <c r="D1640" s="14">
        <v>2006</v>
      </c>
      <c r="E1640" s="14">
        <v>10</v>
      </c>
      <c r="F1640" s="14">
        <v>106</v>
      </c>
      <c r="G1640" s="14">
        <v>14</v>
      </c>
      <c r="H1640" s="14">
        <v>120</v>
      </c>
      <c r="I1640" s="14" t="b">
        <v>1</v>
      </c>
      <c r="J1640" s="6">
        <v>0.116666666666667</v>
      </c>
      <c r="K1640">
        <f t="shared" si="125"/>
        <v>2.3430178069353328E-4</v>
      </c>
      <c r="L1640">
        <f t="shared" si="126"/>
        <v>1.5306919373065674E-2</v>
      </c>
      <c r="M1640">
        <f t="shared" si="127"/>
        <v>1.7858072601910004E-3</v>
      </c>
      <c r="N1640">
        <f t="shared" si="128"/>
        <v>1.5306919373065674E-2</v>
      </c>
      <c r="O1640">
        <f t="shared" si="129"/>
        <v>0.15306919373065675</v>
      </c>
      <c r="Q1640" s="7">
        <v>1614</v>
      </c>
      <c r="R1640" s="7">
        <v>2.0940934132541518E-3</v>
      </c>
      <c r="S1640" s="7">
        <v>-3.0079845875481269E-4</v>
      </c>
      <c r="U1640" s="7">
        <v>35.360508437431513</v>
      </c>
      <c r="V1640" s="7">
        <v>8.0674548632406955E-4</v>
      </c>
    </row>
    <row r="1641" spans="1:22" x14ac:dyDescent="0.35">
      <c r="A1641" s="3">
        <v>2014</v>
      </c>
      <c r="B1641" s="13" t="s">
        <v>30</v>
      </c>
      <c r="C1641" s="13" t="s">
        <v>230</v>
      </c>
      <c r="D1641" s="13">
        <v>2001</v>
      </c>
      <c r="E1641" s="17">
        <v>13</v>
      </c>
      <c r="F1641" s="13">
        <v>53</v>
      </c>
      <c r="G1641" s="13">
        <v>7</v>
      </c>
      <c r="H1641" s="13">
        <v>60</v>
      </c>
      <c r="I1641" s="13" t="b">
        <v>1</v>
      </c>
      <c r="J1641" s="4">
        <v>0.116666666666667</v>
      </c>
      <c r="K1641">
        <f t="shared" si="125"/>
        <v>1.1715089034676664E-4</v>
      </c>
      <c r="L1641">
        <f t="shared" si="126"/>
        <v>1.0823626487770476E-2</v>
      </c>
      <c r="M1641">
        <f t="shared" si="127"/>
        <v>1.2627564235732258E-3</v>
      </c>
      <c r="N1641">
        <f t="shared" si="128"/>
        <v>1.0823626487770476E-2</v>
      </c>
      <c r="O1641">
        <f t="shared" si="129"/>
        <v>0.14070714434101619</v>
      </c>
      <c r="Q1641" s="7">
        <v>1615</v>
      </c>
      <c r="R1641" s="7">
        <v>1.0883320475103277E-3</v>
      </c>
      <c r="S1641" s="7">
        <v>5.7193646618586367E-4</v>
      </c>
      <c r="U1641" s="7">
        <v>35.382423843962307</v>
      </c>
      <c r="V1641" s="7">
        <v>8.0674548632406955E-4</v>
      </c>
    </row>
    <row r="1642" spans="1:22" x14ac:dyDescent="0.35">
      <c r="A1642" s="3">
        <v>2016</v>
      </c>
      <c r="B1642" s="13" t="s">
        <v>24</v>
      </c>
      <c r="C1642" s="13" t="s">
        <v>199</v>
      </c>
      <c r="D1642" s="13">
        <v>2003</v>
      </c>
      <c r="E1642" s="14">
        <v>13</v>
      </c>
      <c r="F1642" s="13">
        <v>53</v>
      </c>
      <c r="G1642" s="13">
        <v>7</v>
      </c>
      <c r="H1642" s="13">
        <v>60</v>
      </c>
      <c r="I1642" s="13" t="b">
        <v>1</v>
      </c>
      <c r="J1642" s="4">
        <v>0.116666666666667</v>
      </c>
      <c r="K1642">
        <f t="shared" si="125"/>
        <v>1.1715089034676664E-4</v>
      </c>
      <c r="L1642">
        <f t="shared" si="126"/>
        <v>1.0823626487770476E-2</v>
      </c>
      <c r="M1642">
        <f t="shared" si="127"/>
        <v>1.2627564235732258E-3</v>
      </c>
      <c r="N1642">
        <f t="shared" si="128"/>
        <v>1.0823626487770476E-2</v>
      </c>
      <c r="O1642">
        <f t="shared" si="129"/>
        <v>0.14070714434101619</v>
      </c>
      <c r="Q1642" s="7">
        <v>1616</v>
      </c>
      <c r="R1642" s="7">
        <v>1.1875880050991653E-3</v>
      </c>
      <c r="S1642" s="7">
        <v>3.2802285567913266E-4</v>
      </c>
      <c r="U1642" s="7">
        <v>35.404339250493095</v>
      </c>
      <c r="V1642" s="7">
        <v>8.0674548632406998E-4</v>
      </c>
    </row>
    <row r="1643" spans="1:22" x14ac:dyDescent="0.35">
      <c r="A1643" s="3">
        <v>2014</v>
      </c>
      <c r="B1643" s="13" t="s">
        <v>24</v>
      </c>
      <c r="C1643" s="13" t="s">
        <v>71</v>
      </c>
      <c r="D1643" s="13">
        <v>2005</v>
      </c>
      <c r="E1643" s="17">
        <v>9</v>
      </c>
      <c r="F1643" s="13">
        <v>91</v>
      </c>
      <c r="G1643" s="13">
        <v>12</v>
      </c>
      <c r="H1643" s="13">
        <v>103</v>
      </c>
      <c r="I1643" s="13" t="b">
        <v>1</v>
      </c>
      <c r="J1643" s="4">
        <v>0.116504854368932</v>
      </c>
      <c r="K1643">
        <f t="shared" si="125"/>
        <v>2.0110902842861606E-4</v>
      </c>
      <c r="L1643">
        <f t="shared" si="126"/>
        <v>1.418129149367631E-2</v>
      </c>
      <c r="M1643">
        <f t="shared" si="127"/>
        <v>1.6521893002341328E-3</v>
      </c>
      <c r="N1643">
        <f t="shared" si="128"/>
        <v>1.418129149367631E-2</v>
      </c>
      <c r="O1643">
        <f t="shared" si="129"/>
        <v>0.12763162344308679</v>
      </c>
      <c r="Q1643" s="7">
        <v>1617</v>
      </c>
      <c r="R1643" s="7">
        <v>1.1875880050991653E-3</v>
      </c>
      <c r="S1643" s="7">
        <v>3.2802285567913266E-4</v>
      </c>
      <c r="U1643" s="7">
        <v>35.42625465702389</v>
      </c>
      <c r="V1643" s="7">
        <v>8.0809343293878342E-4</v>
      </c>
    </row>
    <row r="1644" spans="1:22" x14ac:dyDescent="0.35">
      <c r="A1644" s="5">
        <v>2014</v>
      </c>
      <c r="B1644" s="14" t="s">
        <v>30</v>
      </c>
      <c r="C1644" s="14" t="s">
        <v>117</v>
      </c>
      <c r="D1644" s="14">
        <v>2000</v>
      </c>
      <c r="E1644" s="14">
        <v>14</v>
      </c>
      <c r="F1644" s="14">
        <v>91</v>
      </c>
      <c r="G1644" s="14">
        <v>12</v>
      </c>
      <c r="H1644" s="14">
        <v>103</v>
      </c>
      <c r="I1644" s="14" t="b">
        <v>1</v>
      </c>
      <c r="J1644" s="6">
        <v>0.116504854368932</v>
      </c>
      <c r="K1644">
        <f t="shared" si="125"/>
        <v>2.0110902842861606E-4</v>
      </c>
      <c r="L1644">
        <f t="shared" si="126"/>
        <v>1.418129149367631E-2</v>
      </c>
      <c r="M1644">
        <f t="shared" si="127"/>
        <v>1.6521893002341328E-3</v>
      </c>
      <c r="N1644">
        <f t="shared" si="128"/>
        <v>1.418129149367631E-2</v>
      </c>
      <c r="O1644">
        <f t="shared" si="129"/>
        <v>0.19853808091146835</v>
      </c>
      <c r="Q1644" s="7">
        <v>1618</v>
      </c>
      <c r="R1644" s="7">
        <v>9.9350668746198438E-4</v>
      </c>
      <c r="S1644" s="7">
        <v>5.2210417331631357E-4</v>
      </c>
      <c r="U1644" s="7">
        <v>35.448170063554677</v>
      </c>
      <c r="V1644" s="7">
        <v>8.1098039986444981E-4</v>
      </c>
    </row>
    <row r="1645" spans="1:22" x14ac:dyDescent="0.35">
      <c r="A1645" s="24">
        <v>2016</v>
      </c>
      <c r="B1645" s="17" t="s">
        <v>52</v>
      </c>
      <c r="C1645" s="17" t="s">
        <v>74</v>
      </c>
      <c r="D1645" s="17">
        <v>2007</v>
      </c>
      <c r="E1645" s="17">
        <v>9</v>
      </c>
      <c r="F1645" s="17">
        <v>152</v>
      </c>
      <c r="G1645" s="17">
        <v>20</v>
      </c>
      <c r="H1645" s="17">
        <v>172</v>
      </c>
      <c r="I1645" s="17" t="b">
        <v>1</v>
      </c>
      <c r="J1645" s="25">
        <v>0.116279069767442</v>
      </c>
      <c r="K1645">
        <f t="shared" si="125"/>
        <v>3.3583255232739768E-4</v>
      </c>
      <c r="L1645">
        <f t="shared" si="126"/>
        <v>1.8325734700889829E-2</v>
      </c>
      <c r="M1645">
        <f t="shared" si="127"/>
        <v>2.130899383824401E-3</v>
      </c>
      <c r="N1645">
        <f t="shared" si="128"/>
        <v>1.8325734700889829E-2</v>
      </c>
      <c r="O1645">
        <f t="shared" si="129"/>
        <v>0.16493161230800846</v>
      </c>
      <c r="Q1645" s="7">
        <v>1619</v>
      </c>
      <c r="R1645" s="7">
        <v>1.4093942189856126E-3</v>
      </c>
      <c r="S1645" s="7">
        <v>-5.3790654130715047E-5</v>
      </c>
      <c r="U1645" s="7">
        <v>35.470085470085472</v>
      </c>
      <c r="V1645" s="7">
        <v>8.1217817724447332E-4</v>
      </c>
    </row>
    <row r="1646" spans="1:22" x14ac:dyDescent="0.35">
      <c r="A1646" s="5">
        <v>2014</v>
      </c>
      <c r="B1646" s="14" t="s">
        <v>24</v>
      </c>
      <c r="C1646" s="14" t="s">
        <v>29</v>
      </c>
      <c r="D1646" s="14">
        <v>2007</v>
      </c>
      <c r="E1646" s="14">
        <v>7</v>
      </c>
      <c r="F1646" s="14">
        <v>137</v>
      </c>
      <c r="G1646" s="14">
        <v>18</v>
      </c>
      <c r="H1646" s="14">
        <v>155</v>
      </c>
      <c r="I1646" s="14" t="b">
        <v>1</v>
      </c>
      <c r="J1646" s="6">
        <v>0.11612903225806499</v>
      </c>
      <c r="K1646">
        <f t="shared" si="125"/>
        <v>3.0263980006248046E-4</v>
      </c>
      <c r="L1646">
        <f t="shared" si="126"/>
        <v>1.7396545635915209E-2</v>
      </c>
      <c r="M1646">
        <f t="shared" si="127"/>
        <v>2.0202440093320972E-3</v>
      </c>
      <c r="N1646">
        <f t="shared" si="128"/>
        <v>1.7396545635915209E-2</v>
      </c>
      <c r="O1646">
        <f t="shared" si="129"/>
        <v>0.12177581945140646</v>
      </c>
      <c r="Q1646" s="7">
        <v>1620</v>
      </c>
      <c r="R1646" s="7">
        <v>8.8861939570625411E-4</v>
      </c>
      <c r="S1646" s="7">
        <v>4.6698416914864348E-4</v>
      </c>
      <c r="U1646" s="7">
        <v>35.49200087661626</v>
      </c>
      <c r="V1646" s="7">
        <v>8.1217817724447332E-4</v>
      </c>
    </row>
    <row r="1647" spans="1:22" x14ac:dyDescent="0.35">
      <c r="A1647" s="3">
        <v>2014</v>
      </c>
      <c r="B1647" s="13" t="s">
        <v>98</v>
      </c>
      <c r="C1647" s="13" t="s">
        <v>99</v>
      </c>
      <c r="D1647" s="13">
        <v>2005</v>
      </c>
      <c r="E1647" s="17">
        <v>9</v>
      </c>
      <c r="F1647" s="13">
        <v>99</v>
      </c>
      <c r="G1647" s="13">
        <v>13</v>
      </c>
      <c r="H1647" s="13">
        <v>112</v>
      </c>
      <c r="I1647" s="13" t="b">
        <v>1</v>
      </c>
      <c r="J1647" s="4">
        <v>0.11607142857142901</v>
      </c>
      <c r="K1647">
        <f t="shared" si="125"/>
        <v>2.1868166198063104E-4</v>
      </c>
      <c r="L1647">
        <f t="shared" si="126"/>
        <v>1.4787889030576035E-2</v>
      </c>
      <c r="M1647">
        <f t="shared" si="127"/>
        <v>1.7164514053347247E-3</v>
      </c>
      <c r="N1647">
        <f t="shared" si="128"/>
        <v>1.4787889030576035E-2</v>
      </c>
      <c r="O1647">
        <f t="shared" si="129"/>
        <v>0.13309100127518431</v>
      </c>
      <c r="Q1647" s="7">
        <v>1621</v>
      </c>
      <c r="R1647" s="7">
        <v>1.5212406819959863E-3</v>
      </c>
      <c r="S1647" s="7">
        <v>-3.4725355737089906E-4</v>
      </c>
      <c r="U1647" s="7">
        <v>35.513916283147054</v>
      </c>
      <c r="V1647" s="7">
        <v>8.1217817724447332E-4</v>
      </c>
    </row>
    <row r="1648" spans="1:22" x14ac:dyDescent="0.35">
      <c r="A1648" s="5">
        <v>2015</v>
      </c>
      <c r="B1648" s="14" t="s">
        <v>113</v>
      </c>
      <c r="C1648" s="14" t="s">
        <v>262</v>
      </c>
      <c r="D1648" s="14">
        <v>2008</v>
      </c>
      <c r="E1648" s="14">
        <v>7</v>
      </c>
      <c r="F1648" s="14">
        <v>61</v>
      </c>
      <c r="G1648" s="14">
        <v>8</v>
      </c>
      <c r="H1648" s="14">
        <v>69</v>
      </c>
      <c r="I1648" s="14" t="b">
        <v>1</v>
      </c>
      <c r="J1648" s="6">
        <v>0.115942028985507</v>
      </c>
      <c r="K1648">
        <f t="shared" si="125"/>
        <v>1.3472352389878162E-4</v>
      </c>
      <c r="L1648">
        <f t="shared" si="126"/>
        <v>1.1607046303809666E-2</v>
      </c>
      <c r="M1648">
        <f t="shared" si="127"/>
        <v>1.3457444989924221E-3</v>
      </c>
      <c r="N1648">
        <f t="shared" si="128"/>
        <v>1.1607046303809666E-2</v>
      </c>
      <c r="O1648">
        <f t="shared" si="129"/>
        <v>8.124932412666766E-2</v>
      </c>
      <c r="Q1648" s="7">
        <v>1622</v>
      </c>
      <c r="R1648" s="7">
        <v>1.07023645538471E-3</v>
      </c>
      <c r="S1648" s="7">
        <v>1.037506692403772E-4</v>
      </c>
      <c r="U1648" s="7">
        <v>35.535831689677842</v>
      </c>
      <c r="V1648" s="7">
        <v>8.1217817724447332E-4</v>
      </c>
    </row>
    <row r="1649" spans="1:22" x14ac:dyDescent="0.35">
      <c r="A1649" s="3">
        <v>2017</v>
      </c>
      <c r="B1649" s="13" t="s">
        <v>190</v>
      </c>
      <c r="C1649" s="13" t="s">
        <v>219</v>
      </c>
      <c r="D1649" s="13">
        <v>2005</v>
      </c>
      <c r="E1649" s="17">
        <v>12</v>
      </c>
      <c r="F1649" s="13">
        <v>61</v>
      </c>
      <c r="G1649" s="13">
        <v>8</v>
      </c>
      <c r="H1649" s="13">
        <v>69</v>
      </c>
      <c r="I1649" s="13" t="b">
        <v>1</v>
      </c>
      <c r="J1649" s="4">
        <v>0.115942028985507</v>
      </c>
      <c r="K1649">
        <f t="shared" si="125"/>
        <v>1.3472352389878162E-4</v>
      </c>
      <c r="L1649">
        <f t="shared" si="126"/>
        <v>1.1607046303809666E-2</v>
      </c>
      <c r="M1649">
        <f t="shared" si="127"/>
        <v>1.3457444989924221E-3</v>
      </c>
      <c r="N1649">
        <f t="shared" si="128"/>
        <v>1.1607046303809666E-2</v>
      </c>
      <c r="O1649">
        <f t="shared" si="129"/>
        <v>0.13928455564571599</v>
      </c>
      <c r="Q1649" s="7">
        <v>1623</v>
      </c>
      <c r="R1649" s="7">
        <v>1.5212406819959863E-3</v>
      </c>
      <c r="S1649" s="7">
        <v>-3.4725355737089906E-4</v>
      </c>
      <c r="U1649" s="7">
        <v>35.557747096208637</v>
      </c>
      <c r="V1649" s="7">
        <v>8.1217817724447332E-4</v>
      </c>
    </row>
    <row r="1650" spans="1:22" x14ac:dyDescent="0.35">
      <c r="A1650" s="5">
        <v>2013</v>
      </c>
      <c r="B1650" s="14" t="s">
        <v>30</v>
      </c>
      <c r="C1650" s="14" t="s">
        <v>141</v>
      </c>
      <c r="D1650" s="14">
        <v>2005</v>
      </c>
      <c r="E1650" s="14">
        <v>8</v>
      </c>
      <c r="F1650" s="14">
        <v>84</v>
      </c>
      <c r="G1650" s="14">
        <v>11</v>
      </c>
      <c r="H1650" s="14">
        <v>95</v>
      </c>
      <c r="I1650" s="14" t="b">
        <v>1</v>
      </c>
      <c r="J1650" s="6">
        <v>0.115789473684211</v>
      </c>
      <c r="K1650">
        <f t="shared" si="125"/>
        <v>1.8548890971571385E-4</v>
      </c>
      <c r="L1650">
        <f t="shared" si="126"/>
        <v>1.3619431328646356E-2</v>
      </c>
      <c r="M1650">
        <f t="shared" si="127"/>
        <v>1.576986785422216E-3</v>
      </c>
      <c r="N1650">
        <f t="shared" si="128"/>
        <v>1.3619431328646356E-2</v>
      </c>
      <c r="O1650">
        <f t="shared" si="129"/>
        <v>0.10895545062917085</v>
      </c>
      <c r="Q1650" s="7">
        <v>1624</v>
      </c>
      <c r="R1650" s="7">
        <v>1.671575424199745E-3</v>
      </c>
      <c r="S1650" s="7">
        <v>-4.9758829957465781E-4</v>
      </c>
      <c r="U1650" s="7">
        <v>35.579662502739424</v>
      </c>
      <c r="V1650" s="7">
        <v>8.1217817724447332E-4</v>
      </c>
    </row>
    <row r="1651" spans="1:22" x14ac:dyDescent="0.35">
      <c r="A1651" s="24">
        <v>2013</v>
      </c>
      <c r="B1651" s="17" t="s">
        <v>52</v>
      </c>
      <c r="C1651" s="17" t="s">
        <v>53</v>
      </c>
      <c r="D1651" s="17">
        <v>2006</v>
      </c>
      <c r="E1651" s="17">
        <v>7</v>
      </c>
      <c r="F1651" s="17">
        <v>130</v>
      </c>
      <c r="G1651" s="17">
        <v>17</v>
      </c>
      <c r="H1651" s="17">
        <v>147</v>
      </c>
      <c r="I1651" s="17" t="b">
        <v>1</v>
      </c>
      <c r="J1651" s="25">
        <v>0.115646258503401</v>
      </c>
      <c r="K1651">
        <f t="shared" si="125"/>
        <v>2.8701968134957828E-4</v>
      </c>
      <c r="L1651">
        <f t="shared" si="126"/>
        <v>1.6941655212805457E-2</v>
      </c>
      <c r="M1651">
        <f t="shared" si="127"/>
        <v>1.9592390382155911E-3</v>
      </c>
      <c r="N1651">
        <f t="shared" si="128"/>
        <v>1.6941655212805457E-2</v>
      </c>
      <c r="O1651">
        <f t="shared" si="129"/>
        <v>0.1185915864896382</v>
      </c>
      <c r="Q1651" s="7">
        <v>1625</v>
      </c>
      <c r="R1651" s="7">
        <v>1.3709059397922275E-3</v>
      </c>
      <c r="S1651" s="7">
        <v>-1.9691881516714031E-4</v>
      </c>
      <c r="U1651" s="7">
        <v>35.601577909270219</v>
      </c>
      <c r="V1651" s="7">
        <v>8.1217817724447332E-4</v>
      </c>
    </row>
    <row r="1652" spans="1:22" x14ac:dyDescent="0.35">
      <c r="A1652" s="5">
        <v>2014</v>
      </c>
      <c r="B1652" s="14" t="s">
        <v>58</v>
      </c>
      <c r="C1652" s="14" t="s">
        <v>63</v>
      </c>
      <c r="D1652" s="14">
        <v>2006</v>
      </c>
      <c r="E1652" s="14">
        <v>8</v>
      </c>
      <c r="F1652" s="14">
        <v>222</v>
      </c>
      <c r="G1652" s="14">
        <v>29</v>
      </c>
      <c r="H1652" s="14">
        <v>251</v>
      </c>
      <c r="I1652" s="14" t="b">
        <v>1</v>
      </c>
      <c r="J1652" s="6">
        <v>0.115537848605578</v>
      </c>
      <c r="K1652">
        <f t="shared" si="125"/>
        <v>4.9008122461730713E-4</v>
      </c>
      <c r="L1652">
        <f t="shared" si="126"/>
        <v>2.2137778222245049E-2</v>
      </c>
      <c r="M1652">
        <f t="shared" si="127"/>
        <v>2.5577512687056103E-3</v>
      </c>
      <c r="N1652">
        <f t="shared" si="128"/>
        <v>2.2137778222245049E-2</v>
      </c>
      <c r="O1652">
        <f t="shared" si="129"/>
        <v>0.17710222577796039</v>
      </c>
      <c r="Q1652" s="7">
        <v>1626</v>
      </c>
      <c r="R1652" s="7">
        <v>1.8799493187136203E-3</v>
      </c>
      <c r="S1652" s="7">
        <v>5.1362754628658629E-4</v>
      </c>
      <c r="U1652" s="7">
        <v>35.623493315801007</v>
      </c>
      <c r="V1652" s="7">
        <v>8.1217817724447332E-4</v>
      </c>
    </row>
    <row r="1653" spans="1:22" x14ac:dyDescent="0.35">
      <c r="A1653" s="3">
        <v>2013</v>
      </c>
      <c r="B1653" s="13" t="s">
        <v>37</v>
      </c>
      <c r="C1653" s="13" t="s">
        <v>157</v>
      </c>
      <c r="D1653" s="13">
        <v>2002</v>
      </c>
      <c r="E1653" s="17">
        <v>11</v>
      </c>
      <c r="F1653" s="13">
        <v>69</v>
      </c>
      <c r="G1653" s="13">
        <v>9</v>
      </c>
      <c r="H1653" s="13">
        <v>78</v>
      </c>
      <c r="I1653" s="13" t="b">
        <v>1</v>
      </c>
      <c r="J1653" s="4">
        <v>0.115384615384615</v>
      </c>
      <c r="K1653">
        <f t="shared" si="125"/>
        <v>1.5229615745079663E-4</v>
      </c>
      <c r="L1653">
        <f t="shared" si="126"/>
        <v>1.2340832931807991E-2</v>
      </c>
      <c r="M1653">
        <f t="shared" si="127"/>
        <v>1.4239422613624559E-3</v>
      </c>
      <c r="N1653">
        <f t="shared" si="128"/>
        <v>1.2340832931807991E-2</v>
      </c>
      <c r="O1653">
        <f t="shared" si="129"/>
        <v>0.13574916224988789</v>
      </c>
      <c r="Q1653" s="7">
        <v>1627</v>
      </c>
      <c r="R1653" s="7">
        <v>2.3115674543005321E-3</v>
      </c>
      <c r="S1653" s="7">
        <v>-3.3886269721054157E-4</v>
      </c>
      <c r="U1653" s="7">
        <v>35.645408722331801</v>
      </c>
      <c r="V1653" s="7">
        <v>8.1217817724447332E-4</v>
      </c>
    </row>
    <row r="1654" spans="1:22" x14ac:dyDescent="0.35">
      <c r="A1654" s="5">
        <v>2013</v>
      </c>
      <c r="B1654" s="14" t="s">
        <v>37</v>
      </c>
      <c r="C1654" s="14" t="s">
        <v>59</v>
      </c>
      <c r="D1654" s="14">
        <v>2002</v>
      </c>
      <c r="E1654" s="14">
        <v>11</v>
      </c>
      <c r="F1654" s="14">
        <v>69</v>
      </c>
      <c r="G1654" s="14">
        <v>9</v>
      </c>
      <c r="H1654" s="14">
        <v>78</v>
      </c>
      <c r="I1654" s="14" t="b">
        <v>1</v>
      </c>
      <c r="J1654" s="6">
        <v>0.115384615384615</v>
      </c>
      <c r="K1654">
        <f t="shared" si="125"/>
        <v>1.5229615745079663E-4</v>
      </c>
      <c r="L1654">
        <f t="shared" si="126"/>
        <v>1.2340832931807991E-2</v>
      </c>
      <c r="M1654">
        <f t="shared" si="127"/>
        <v>1.4239422613624559E-3</v>
      </c>
      <c r="N1654">
        <f t="shared" si="128"/>
        <v>1.2340832931807991E-2</v>
      </c>
      <c r="O1654">
        <f t="shared" si="129"/>
        <v>0.13574916224988789</v>
      </c>
      <c r="Q1654" s="7">
        <v>1628</v>
      </c>
      <c r="R1654" s="7">
        <v>3.5196069495038187E-3</v>
      </c>
      <c r="S1654" s="7">
        <v>-8.1336995620023486E-4</v>
      </c>
      <c r="U1654" s="7">
        <v>35.667324128862589</v>
      </c>
      <c r="V1654" s="7">
        <v>8.1217817724447332E-4</v>
      </c>
    </row>
    <row r="1655" spans="1:22" x14ac:dyDescent="0.35">
      <c r="A1655" s="3">
        <v>2015</v>
      </c>
      <c r="B1655" s="13" t="s">
        <v>102</v>
      </c>
      <c r="C1655" s="13" t="s">
        <v>184</v>
      </c>
      <c r="D1655" s="13">
        <v>2005</v>
      </c>
      <c r="E1655" s="17">
        <v>10</v>
      </c>
      <c r="F1655" s="13">
        <v>69</v>
      </c>
      <c r="G1655" s="13">
        <v>9</v>
      </c>
      <c r="H1655" s="13">
        <v>78</v>
      </c>
      <c r="I1655" s="13" t="b">
        <v>1</v>
      </c>
      <c r="J1655" s="4">
        <v>0.115384615384615</v>
      </c>
      <c r="K1655">
        <f t="shared" si="125"/>
        <v>1.5229615745079663E-4</v>
      </c>
      <c r="L1655">
        <f t="shared" si="126"/>
        <v>1.2340832931807991E-2</v>
      </c>
      <c r="M1655">
        <f t="shared" si="127"/>
        <v>1.4239422613624559E-3</v>
      </c>
      <c r="N1655">
        <f t="shared" si="128"/>
        <v>1.2340832931807991E-2</v>
      </c>
      <c r="O1655">
        <f t="shared" si="129"/>
        <v>0.12340832931807991</v>
      </c>
      <c r="Q1655" s="7">
        <v>1629</v>
      </c>
      <c r="R1655" s="7">
        <v>2.6481700786745114E-3</v>
      </c>
      <c r="S1655" s="7">
        <v>-7.9556245949879154E-4</v>
      </c>
      <c r="U1655" s="7">
        <v>35.689239535393384</v>
      </c>
      <c r="V1655" s="7">
        <v>8.1217817724447332E-4</v>
      </c>
    </row>
    <row r="1656" spans="1:22" x14ac:dyDescent="0.35">
      <c r="A1656" s="3">
        <v>2017</v>
      </c>
      <c r="B1656" s="13" t="s">
        <v>33</v>
      </c>
      <c r="C1656" s="13" t="s">
        <v>227</v>
      </c>
      <c r="D1656" s="13">
        <v>2004</v>
      </c>
      <c r="E1656" s="14">
        <v>13</v>
      </c>
      <c r="F1656" s="13">
        <v>69</v>
      </c>
      <c r="G1656" s="13">
        <v>9</v>
      </c>
      <c r="H1656" s="13">
        <v>78</v>
      </c>
      <c r="I1656" s="13" t="b">
        <v>1</v>
      </c>
      <c r="J1656" s="4">
        <v>0.115384615384615</v>
      </c>
      <c r="K1656">
        <f t="shared" si="125"/>
        <v>1.5229615745079663E-4</v>
      </c>
      <c r="L1656">
        <f t="shared" si="126"/>
        <v>1.2340832931807991E-2</v>
      </c>
      <c r="M1656">
        <f t="shared" si="127"/>
        <v>1.4239422613624559E-3</v>
      </c>
      <c r="N1656">
        <f t="shared" si="128"/>
        <v>1.2340832931807991E-2</v>
      </c>
      <c r="O1656">
        <f t="shared" si="129"/>
        <v>0.1604308281135039</v>
      </c>
      <c r="Q1656" s="7">
        <v>1630</v>
      </c>
      <c r="R1656" s="7">
        <v>2.6481700786745114E-3</v>
      </c>
      <c r="S1656" s="7">
        <v>-7.9556245949879154E-4</v>
      </c>
      <c r="U1656" s="7">
        <v>35.711154941924171</v>
      </c>
      <c r="V1656" s="7">
        <v>8.1217817724447332E-4</v>
      </c>
    </row>
    <row r="1657" spans="1:22" x14ac:dyDescent="0.35">
      <c r="A1657" s="3">
        <v>2013</v>
      </c>
      <c r="B1657" s="13" t="s">
        <v>30</v>
      </c>
      <c r="C1657" s="13" t="s">
        <v>163</v>
      </c>
      <c r="D1657" s="13">
        <v>1999</v>
      </c>
      <c r="E1657" s="17">
        <v>14</v>
      </c>
      <c r="F1657" s="13">
        <v>46</v>
      </c>
      <c r="G1657" s="13">
        <v>6</v>
      </c>
      <c r="H1657" s="13">
        <v>52</v>
      </c>
      <c r="I1657" s="13" t="b">
        <v>1</v>
      </c>
      <c r="J1657" s="4">
        <v>0.115384615384615</v>
      </c>
      <c r="K1657">
        <f t="shared" si="125"/>
        <v>1.0153077163386442E-4</v>
      </c>
      <c r="L1657">
        <f t="shared" si="126"/>
        <v>1.0076247894621511E-2</v>
      </c>
      <c r="M1657">
        <f t="shared" si="127"/>
        <v>1.1626439878409396E-3</v>
      </c>
      <c r="N1657">
        <f t="shared" si="128"/>
        <v>1.0076247894621511E-2</v>
      </c>
      <c r="O1657">
        <f t="shared" si="129"/>
        <v>0.14106747052470114</v>
      </c>
      <c r="Q1657" s="7">
        <v>1631</v>
      </c>
      <c r="R1657" s="7">
        <v>1.4529764624413412E-3</v>
      </c>
      <c r="S1657" s="7">
        <v>1.3237635932933606E-4</v>
      </c>
      <c r="U1657" s="7">
        <v>35.733070348454966</v>
      </c>
      <c r="V1657" s="7">
        <v>8.1229019409587697E-4</v>
      </c>
    </row>
    <row r="1658" spans="1:22" x14ac:dyDescent="0.35">
      <c r="A1658" s="5">
        <v>2017</v>
      </c>
      <c r="B1658" s="14" t="s">
        <v>52</v>
      </c>
      <c r="C1658" s="14" t="s">
        <v>165</v>
      </c>
      <c r="D1658" s="14">
        <v>2006</v>
      </c>
      <c r="E1658" s="14">
        <v>11</v>
      </c>
      <c r="F1658" s="14">
        <v>46</v>
      </c>
      <c r="G1658" s="14">
        <v>6</v>
      </c>
      <c r="H1658" s="14">
        <v>52</v>
      </c>
      <c r="I1658" s="14" t="b">
        <v>1</v>
      </c>
      <c r="J1658" s="6">
        <v>0.115384615384615</v>
      </c>
      <c r="K1658">
        <f t="shared" si="125"/>
        <v>1.0153077163386442E-4</v>
      </c>
      <c r="L1658">
        <f t="shared" si="126"/>
        <v>1.0076247894621511E-2</v>
      </c>
      <c r="M1658">
        <f t="shared" si="127"/>
        <v>1.1626439878409396E-3</v>
      </c>
      <c r="N1658">
        <f t="shared" si="128"/>
        <v>1.0076247894621511E-2</v>
      </c>
      <c r="O1658">
        <f t="shared" si="129"/>
        <v>0.11083872684083662</v>
      </c>
      <c r="Q1658" s="7">
        <v>1632</v>
      </c>
      <c r="R1658" s="7">
        <v>2.2693674228136639E-3</v>
      </c>
      <c r="S1658" s="7">
        <v>-6.8401460104298658E-4</v>
      </c>
      <c r="U1658" s="7">
        <v>35.754985754985753</v>
      </c>
      <c r="V1658" s="7">
        <v>8.1237307662189212E-4</v>
      </c>
    </row>
    <row r="1659" spans="1:22" x14ac:dyDescent="0.35">
      <c r="A1659" s="3">
        <v>2017</v>
      </c>
      <c r="B1659" s="13" t="s">
        <v>42</v>
      </c>
      <c r="C1659" s="13" t="s">
        <v>66</v>
      </c>
      <c r="D1659" s="13">
        <v>2002</v>
      </c>
      <c r="E1659" s="17">
        <v>15</v>
      </c>
      <c r="F1659" s="13">
        <v>46</v>
      </c>
      <c r="G1659" s="13">
        <v>6</v>
      </c>
      <c r="H1659" s="13">
        <v>52</v>
      </c>
      <c r="I1659" s="13" t="b">
        <v>1</v>
      </c>
      <c r="J1659" s="4">
        <v>0.115384615384615</v>
      </c>
      <c r="K1659">
        <f t="shared" si="125"/>
        <v>1.0153077163386442E-4</v>
      </c>
      <c r="L1659">
        <f t="shared" si="126"/>
        <v>1.0076247894621511E-2</v>
      </c>
      <c r="M1659">
        <f t="shared" si="127"/>
        <v>1.1626439878409396E-3</v>
      </c>
      <c r="N1659">
        <f t="shared" si="128"/>
        <v>1.0076247894621511E-2</v>
      </c>
      <c r="O1659">
        <f t="shared" si="129"/>
        <v>0.15114371841932267</v>
      </c>
      <c r="Q1659" s="7">
        <v>1633</v>
      </c>
      <c r="R1659" s="7">
        <v>9.4559832554619186E-4</v>
      </c>
      <c r="S1659" s="7">
        <v>4.8756048679958377E-4</v>
      </c>
      <c r="U1659" s="7">
        <v>35.776901161516548</v>
      </c>
      <c r="V1659" s="7">
        <v>8.1432072750596844E-4</v>
      </c>
    </row>
    <row r="1660" spans="1:22" x14ac:dyDescent="0.35">
      <c r="A1660" s="3">
        <v>2015</v>
      </c>
      <c r="B1660" s="13" t="s">
        <v>42</v>
      </c>
      <c r="C1660" s="13" t="s">
        <v>43</v>
      </c>
      <c r="D1660" s="13">
        <v>2003</v>
      </c>
      <c r="E1660" s="14">
        <v>12</v>
      </c>
      <c r="F1660" s="13">
        <v>238</v>
      </c>
      <c r="G1660" s="13">
        <v>31</v>
      </c>
      <c r="H1660" s="13">
        <v>269</v>
      </c>
      <c r="I1660" s="13" t="b">
        <v>1</v>
      </c>
      <c r="J1660" s="4">
        <v>0.11524163568773201</v>
      </c>
      <c r="K1660">
        <f t="shared" si="125"/>
        <v>5.252264917213371E-4</v>
      </c>
      <c r="L1660">
        <f t="shared" si="126"/>
        <v>2.2917820396393219E-2</v>
      </c>
      <c r="M1660">
        <f t="shared" si="127"/>
        <v>2.641087108878021E-3</v>
      </c>
      <c r="N1660">
        <f t="shared" si="128"/>
        <v>2.2917820396393219E-2</v>
      </c>
      <c r="O1660">
        <f t="shared" si="129"/>
        <v>0.27501384475671864</v>
      </c>
      <c r="Q1660" s="7">
        <v>1634</v>
      </c>
      <c r="R1660" s="7">
        <v>1.6844880433249227E-3</v>
      </c>
      <c r="S1660" s="7">
        <v>-2.5132923097914706E-4</v>
      </c>
      <c r="U1660" s="7">
        <v>35.798816568047336</v>
      </c>
      <c r="V1660" s="7">
        <v>8.1432072750596844E-4</v>
      </c>
    </row>
    <row r="1661" spans="1:22" x14ac:dyDescent="0.35">
      <c r="A1661" s="3">
        <v>2014</v>
      </c>
      <c r="B1661" s="13" t="s">
        <v>52</v>
      </c>
      <c r="C1661" s="13" t="s">
        <v>53</v>
      </c>
      <c r="D1661" s="13">
        <v>2006</v>
      </c>
      <c r="E1661" s="17">
        <v>8</v>
      </c>
      <c r="F1661" s="13">
        <v>146</v>
      </c>
      <c r="G1661" s="13">
        <v>19</v>
      </c>
      <c r="H1661" s="13">
        <v>165</v>
      </c>
      <c r="I1661" s="13" t="b">
        <v>1</v>
      </c>
      <c r="J1661" s="4">
        <v>0.115151515151515</v>
      </c>
      <c r="K1661">
        <f t="shared" si="125"/>
        <v>3.2216494845360824E-4</v>
      </c>
      <c r="L1661">
        <f t="shared" si="126"/>
        <v>1.7948953965443451E-2</v>
      </c>
      <c r="M1661">
        <f t="shared" si="127"/>
        <v>2.0668492445056067E-3</v>
      </c>
      <c r="N1661">
        <f t="shared" si="128"/>
        <v>1.7948953965443451E-2</v>
      </c>
      <c r="O1661">
        <f t="shared" si="129"/>
        <v>0.14359163172354761</v>
      </c>
      <c r="Q1661" s="7">
        <v>1635</v>
      </c>
      <c r="R1661" s="7">
        <v>1.3150431844355572E-3</v>
      </c>
      <c r="S1661" s="7">
        <v>1.1811562791021841E-4</v>
      </c>
      <c r="U1661" s="7">
        <v>35.820731974578131</v>
      </c>
      <c r="V1661" s="7">
        <v>8.1432072750596844E-4</v>
      </c>
    </row>
    <row r="1662" spans="1:22" x14ac:dyDescent="0.35">
      <c r="A1662" s="3">
        <v>2017</v>
      </c>
      <c r="B1662" s="13" t="s">
        <v>37</v>
      </c>
      <c r="C1662" s="13" t="s">
        <v>39</v>
      </c>
      <c r="D1662" s="13">
        <v>2007</v>
      </c>
      <c r="E1662" s="14">
        <v>10</v>
      </c>
      <c r="F1662" s="13">
        <v>146</v>
      </c>
      <c r="G1662" s="13">
        <v>19</v>
      </c>
      <c r="H1662" s="13">
        <v>165</v>
      </c>
      <c r="I1662" s="13" t="b">
        <v>1</v>
      </c>
      <c r="J1662" s="4">
        <v>0.115151515151515</v>
      </c>
      <c r="K1662">
        <f t="shared" si="125"/>
        <v>3.2216494845360824E-4</v>
      </c>
      <c r="L1662">
        <f t="shared" si="126"/>
        <v>1.7948953965443451E-2</v>
      </c>
      <c r="M1662">
        <f t="shared" si="127"/>
        <v>2.0668492445056067E-3</v>
      </c>
      <c r="N1662">
        <f t="shared" si="128"/>
        <v>1.7948953965443451E-2</v>
      </c>
      <c r="O1662">
        <f t="shared" si="129"/>
        <v>0.17948953965443451</v>
      </c>
      <c r="Q1662" s="7">
        <v>1636</v>
      </c>
      <c r="R1662" s="7">
        <v>2.0539329022142882E-3</v>
      </c>
      <c r="S1662" s="7">
        <v>-6.2077408986851252E-4</v>
      </c>
      <c r="U1662" s="7">
        <v>35.842647381108918</v>
      </c>
      <c r="V1662" s="7">
        <v>8.1772211994636729E-4</v>
      </c>
    </row>
    <row r="1663" spans="1:22" x14ac:dyDescent="0.35">
      <c r="A1663" s="3">
        <v>2015</v>
      </c>
      <c r="B1663" s="13" t="s">
        <v>26</v>
      </c>
      <c r="C1663" s="13" t="s">
        <v>110</v>
      </c>
      <c r="D1663" s="13">
        <v>2001</v>
      </c>
      <c r="E1663" s="17">
        <v>14</v>
      </c>
      <c r="F1663" s="13">
        <v>100</v>
      </c>
      <c r="G1663" s="13">
        <v>13</v>
      </c>
      <c r="H1663" s="13">
        <v>113</v>
      </c>
      <c r="I1663" s="13" t="b">
        <v>1</v>
      </c>
      <c r="J1663" s="4">
        <v>0.11504424778761101</v>
      </c>
      <c r="K1663">
        <f t="shared" si="125"/>
        <v>2.2063417681974384E-4</v>
      </c>
      <c r="L1663">
        <f t="shared" si="126"/>
        <v>1.4853759686346883E-2</v>
      </c>
      <c r="M1663">
        <f t="shared" si="127"/>
        <v>1.7088396099337179E-3</v>
      </c>
      <c r="N1663">
        <f t="shared" si="128"/>
        <v>1.4853759686346883E-2</v>
      </c>
      <c r="O1663">
        <f t="shared" si="129"/>
        <v>0.20795263560885635</v>
      </c>
      <c r="Q1663" s="7">
        <v>1637</v>
      </c>
      <c r="R1663" s="7">
        <v>1.7541023716940471E-3</v>
      </c>
      <c r="S1663" s="7">
        <v>1.5600099771970297E-4</v>
      </c>
      <c r="U1663" s="7">
        <v>35.864562787639713</v>
      </c>
      <c r="V1663" s="7">
        <v>8.1772211994636729E-4</v>
      </c>
    </row>
    <row r="1664" spans="1:22" x14ac:dyDescent="0.35">
      <c r="A1664" s="3">
        <v>2013</v>
      </c>
      <c r="B1664" s="13" t="s">
        <v>52</v>
      </c>
      <c r="C1664" s="13" t="s">
        <v>53</v>
      </c>
      <c r="D1664" s="13">
        <v>2005</v>
      </c>
      <c r="E1664" s="14">
        <v>8</v>
      </c>
      <c r="F1664" s="13">
        <v>231</v>
      </c>
      <c r="G1664" s="13">
        <v>30</v>
      </c>
      <c r="H1664" s="13">
        <v>261</v>
      </c>
      <c r="I1664" s="13" t="b">
        <v>1</v>
      </c>
      <c r="J1664" s="4">
        <v>0.114942528735632</v>
      </c>
      <c r="K1664">
        <f t="shared" si="125"/>
        <v>5.0960637300843492E-4</v>
      </c>
      <c r="L1664">
        <f t="shared" si="126"/>
        <v>2.2574462850939222E-2</v>
      </c>
      <c r="M1664">
        <f t="shared" si="127"/>
        <v>2.5947658449355388E-3</v>
      </c>
      <c r="N1664">
        <f t="shared" si="128"/>
        <v>2.2574462850939222E-2</v>
      </c>
      <c r="O1664">
        <f t="shared" si="129"/>
        <v>0.18059570280751377</v>
      </c>
      <c r="Q1664" s="7">
        <v>1638</v>
      </c>
      <c r="R1664" s="7">
        <v>1.4110648143810106E-3</v>
      </c>
      <c r="S1664" s="7">
        <v>3.7474244580998979E-4</v>
      </c>
      <c r="U1664" s="7">
        <v>35.8864781941705</v>
      </c>
      <c r="V1664" s="7">
        <v>8.1818925629977555E-4</v>
      </c>
    </row>
    <row r="1665" spans="1:22" x14ac:dyDescent="0.35">
      <c r="A1665" s="3">
        <v>2015</v>
      </c>
      <c r="B1665" s="13" t="s">
        <v>52</v>
      </c>
      <c r="C1665" s="13" t="s">
        <v>165</v>
      </c>
      <c r="D1665" s="13">
        <v>2000</v>
      </c>
      <c r="E1665" s="17">
        <v>15</v>
      </c>
      <c r="F1665" s="13">
        <v>77</v>
      </c>
      <c r="G1665" s="13">
        <v>10</v>
      </c>
      <c r="H1665" s="13">
        <v>87</v>
      </c>
      <c r="I1665" s="13" t="b">
        <v>1</v>
      </c>
      <c r="J1665" s="4">
        <v>0.114942528735632</v>
      </c>
      <c r="K1665">
        <f t="shared" si="125"/>
        <v>1.6986879100281161E-4</v>
      </c>
      <c r="L1665">
        <f t="shared" si="126"/>
        <v>1.3033372203800965E-2</v>
      </c>
      <c r="M1665">
        <f t="shared" si="127"/>
        <v>1.4980887590575799E-3</v>
      </c>
      <c r="N1665">
        <f t="shared" si="128"/>
        <v>1.3033372203800965E-2</v>
      </c>
      <c r="O1665">
        <f t="shared" si="129"/>
        <v>0.19550058305701448</v>
      </c>
      <c r="Q1665" s="7">
        <v>1639</v>
      </c>
      <c r="R1665" s="7">
        <v>1.4869562657272152E-3</v>
      </c>
      <c r="S1665" s="7">
        <v>-2.2419984215398935E-4</v>
      </c>
      <c r="U1665" s="7">
        <v>35.908393600701295</v>
      </c>
      <c r="V1665" s="7">
        <v>8.218665299124699E-4</v>
      </c>
    </row>
    <row r="1666" spans="1:22" x14ac:dyDescent="0.35">
      <c r="A1666" s="5">
        <v>2016</v>
      </c>
      <c r="B1666" s="14" t="s">
        <v>26</v>
      </c>
      <c r="C1666" s="14" t="s">
        <v>176</v>
      </c>
      <c r="D1666" s="14">
        <v>2004</v>
      </c>
      <c r="E1666" s="14">
        <v>12</v>
      </c>
      <c r="F1666" s="14">
        <v>77</v>
      </c>
      <c r="G1666" s="14">
        <v>10</v>
      </c>
      <c r="H1666" s="14">
        <v>87</v>
      </c>
      <c r="I1666" s="14" t="b">
        <v>1</v>
      </c>
      <c r="J1666" s="6">
        <v>0.114942528735632</v>
      </c>
      <c r="K1666">
        <f t="shared" si="125"/>
        <v>1.6986879100281161E-4</v>
      </c>
      <c r="L1666">
        <f t="shared" si="126"/>
        <v>1.3033372203800965E-2</v>
      </c>
      <c r="M1666">
        <f t="shared" si="127"/>
        <v>1.4980887590575799E-3</v>
      </c>
      <c r="N1666">
        <f t="shared" si="128"/>
        <v>1.3033372203800965E-2</v>
      </c>
      <c r="O1666">
        <f t="shared" si="129"/>
        <v>0.15640046644561159</v>
      </c>
      <c r="Q1666" s="7">
        <v>1640</v>
      </c>
      <c r="R1666" s="7">
        <v>1.4869562657272152E-3</v>
      </c>
      <c r="S1666" s="7">
        <v>-2.2419984215398935E-4</v>
      </c>
      <c r="U1666" s="7">
        <v>35.930309007232083</v>
      </c>
      <c r="V1666" s="7">
        <v>8.221134479081012E-4</v>
      </c>
    </row>
    <row r="1667" spans="1:22" x14ac:dyDescent="0.35">
      <c r="A1667" s="24">
        <v>2015</v>
      </c>
      <c r="B1667" s="17" t="s">
        <v>30</v>
      </c>
      <c r="C1667" s="17" t="s">
        <v>72</v>
      </c>
      <c r="D1667" s="17">
        <v>2002</v>
      </c>
      <c r="E1667" s="17">
        <v>13</v>
      </c>
      <c r="F1667" s="17">
        <v>208</v>
      </c>
      <c r="G1667" s="17">
        <v>27</v>
      </c>
      <c r="H1667" s="17">
        <v>235</v>
      </c>
      <c r="I1667" s="17" t="b">
        <v>1</v>
      </c>
      <c r="J1667" s="25">
        <v>0.114893617021277</v>
      </c>
      <c r="K1667">
        <f t="shared" si="125"/>
        <v>4.5884098719150266E-4</v>
      </c>
      <c r="L1667">
        <f t="shared" si="126"/>
        <v>2.1420573923018559E-2</v>
      </c>
      <c r="M1667">
        <f t="shared" si="127"/>
        <v>2.4610872166872474E-3</v>
      </c>
      <c r="N1667">
        <f t="shared" si="128"/>
        <v>2.1420573923018559E-2</v>
      </c>
      <c r="O1667">
        <f t="shared" si="129"/>
        <v>0.27846746099924125</v>
      </c>
      <c r="Q1667" s="7">
        <v>1641</v>
      </c>
      <c r="R1667" s="7">
        <v>1.0936539963500855E-3</v>
      </c>
      <c r="S1667" s="7">
        <v>5.5853530388404724E-4</v>
      </c>
      <c r="U1667" s="7">
        <v>35.952224413762877</v>
      </c>
      <c r="V1667" s="7">
        <v>8.2338116407809723E-4</v>
      </c>
    </row>
    <row r="1668" spans="1:22" x14ac:dyDescent="0.35">
      <c r="A1668" s="3">
        <v>2015</v>
      </c>
      <c r="B1668" s="13" t="s">
        <v>113</v>
      </c>
      <c r="C1668" s="13" t="s">
        <v>114</v>
      </c>
      <c r="D1668" s="13">
        <v>2004</v>
      </c>
      <c r="E1668" s="14">
        <v>11</v>
      </c>
      <c r="F1668" s="13">
        <v>108</v>
      </c>
      <c r="G1668" s="13">
        <v>14</v>
      </c>
      <c r="H1668" s="13">
        <v>122</v>
      </c>
      <c r="I1668" s="13" t="b">
        <v>1</v>
      </c>
      <c r="J1668" s="4">
        <v>0.114754098360656</v>
      </c>
      <c r="K1668">
        <f t="shared" ref="K1668:K1731" si="130">H1668/$H$1</f>
        <v>2.3820681037175882E-4</v>
      </c>
      <c r="L1668">
        <f t="shared" ref="L1668:L1731" si="131">SQRT(K1668)</f>
        <v>1.5433949927732655E-2</v>
      </c>
      <c r="M1668">
        <f t="shared" ref="M1668:M1731" si="132">J1668*L1668</f>
        <v>1.7711090081004726E-3</v>
      </c>
      <c r="N1668">
        <f t="shared" ref="N1668:N1731" si="133">L1668</f>
        <v>1.5433949927732655E-2</v>
      </c>
      <c r="O1668">
        <f t="shared" ref="O1668:O1731" si="134">E1668*L1668</f>
        <v>0.16977344920505921</v>
      </c>
      <c r="Q1668" s="7">
        <v>1642</v>
      </c>
      <c r="R1668" s="7">
        <v>2.161879360756176E-3</v>
      </c>
      <c r="S1668" s="7">
        <v>-5.0969006052204325E-4</v>
      </c>
      <c r="U1668" s="7">
        <v>35.974139820293665</v>
      </c>
      <c r="V1668" s="7">
        <v>8.2338116407809723E-4</v>
      </c>
    </row>
    <row r="1669" spans="1:22" x14ac:dyDescent="0.35">
      <c r="A1669" s="24">
        <v>2015</v>
      </c>
      <c r="B1669" s="17" t="s">
        <v>30</v>
      </c>
      <c r="C1669" s="17" t="s">
        <v>230</v>
      </c>
      <c r="D1669" s="17">
        <v>2003</v>
      </c>
      <c r="E1669" s="17">
        <v>12</v>
      </c>
      <c r="F1669" s="17">
        <v>54</v>
      </c>
      <c r="G1669" s="17">
        <v>7</v>
      </c>
      <c r="H1669" s="17">
        <v>61</v>
      </c>
      <c r="I1669" s="17" t="b">
        <v>1</v>
      </c>
      <c r="J1669" s="25">
        <v>0.114754098360656</v>
      </c>
      <c r="K1669">
        <f t="shared" si="130"/>
        <v>1.1910340518587941E-4</v>
      </c>
      <c r="L1669">
        <f t="shared" si="131"/>
        <v>1.0913450654393385E-2</v>
      </c>
      <c r="M1669">
        <f t="shared" si="132"/>
        <v>1.2523631898484241E-3</v>
      </c>
      <c r="N1669">
        <f t="shared" si="133"/>
        <v>1.0913450654393385E-2</v>
      </c>
      <c r="O1669">
        <f t="shared" si="134"/>
        <v>0.13096140785272062</v>
      </c>
      <c r="Q1669" s="7">
        <v>1643</v>
      </c>
      <c r="R1669" s="7">
        <v>1.4132713512458783E-3</v>
      </c>
      <c r="S1669" s="7">
        <v>7.1762803257852266E-4</v>
      </c>
      <c r="U1669" s="7">
        <v>35.99605522682446</v>
      </c>
      <c r="V1669" s="7">
        <v>8.2373146452537657E-4</v>
      </c>
    </row>
    <row r="1670" spans="1:22" x14ac:dyDescent="0.35">
      <c r="A1670" s="5">
        <v>2016</v>
      </c>
      <c r="B1670" s="14" t="s">
        <v>102</v>
      </c>
      <c r="C1670" s="14" t="s">
        <v>103</v>
      </c>
      <c r="D1670" s="14">
        <v>2004</v>
      </c>
      <c r="E1670" s="14">
        <v>12</v>
      </c>
      <c r="F1670" s="14">
        <v>54</v>
      </c>
      <c r="G1670" s="14">
        <v>7</v>
      </c>
      <c r="H1670" s="14">
        <v>61</v>
      </c>
      <c r="I1670" s="14" t="b">
        <v>1</v>
      </c>
      <c r="J1670" s="6">
        <v>0.114754098360656</v>
      </c>
      <c r="K1670">
        <f t="shared" si="130"/>
        <v>1.1910340518587941E-4</v>
      </c>
      <c r="L1670">
        <f t="shared" si="131"/>
        <v>1.0913450654393385E-2</v>
      </c>
      <c r="M1670">
        <f t="shared" si="132"/>
        <v>1.2523631898484241E-3</v>
      </c>
      <c r="N1670">
        <f t="shared" si="133"/>
        <v>1.0913450654393385E-2</v>
      </c>
      <c r="O1670">
        <f t="shared" si="134"/>
        <v>0.13096140785272062</v>
      </c>
      <c r="Q1670" s="7">
        <v>1644</v>
      </c>
      <c r="R1670" s="7">
        <v>8.1744523353472387E-4</v>
      </c>
      <c r="S1670" s="7">
        <v>1.2027987757973733E-3</v>
      </c>
      <c r="U1670" s="7">
        <v>36.017970633355247</v>
      </c>
      <c r="V1670" s="7">
        <v>8.263453997510448E-4</v>
      </c>
    </row>
    <row r="1671" spans="1:22" x14ac:dyDescent="0.35">
      <c r="A1671" s="3">
        <v>2014</v>
      </c>
      <c r="B1671" s="13" t="s">
        <v>26</v>
      </c>
      <c r="C1671" s="13" t="s">
        <v>27</v>
      </c>
      <c r="D1671" s="13">
        <v>2001</v>
      </c>
      <c r="E1671" s="17">
        <v>13</v>
      </c>
      <c r="F1671" s="13">
        <v>255</v>
      </c>
      <c r="G1671" s="13">
        <v>33</v>
      </c>
      <c r="H1671" s="13">
        <v>288</v>
      </c>
      <c r="I1671" s="13" t="b">
        <v>1</v>
      </c>
      <c r="J1671" s="4">
        <v>0.114583333333333</v>
      </c>
      <c r="K1671">
        <f t="shared" si="130"/>
        <v>5.6232427366447986E-4</v>
      </c>
      <c r="L1671">
        <f t="shared" si="131"/>
        <v>2.3713377525449213E-2</v>
      </c>
      <c r="M1671">
        <f t="shared" si="132"/>
        <v>2.7171578414577143E-3</v>
      </c>
      <c r="N1671">
        <f t="shared" si="133"/>
        <v>2.3713377525449213E-2</v>
      </c>
      <c r="O1671">
        <f t="shared" si="134"/>
        <v>0.30827390783083974</v>
      </c>
      <c r="Q1671" s="7">
        <v>1645</v>
      </c>
      <c r="R1671" s="7">
        <v>1.1404344902636566E-3</v>
      </c>
      <c r="S1671" s="7">
        <v>5.7601691507106812E-4</v>
      </c>
      <c r="U1671" s="7">
        <v>36.039886039886042</v>
      </c>
      <c r="V1671" s="7">
        <v>8.2861246957969203E-4</v>
      </c>
    </row>
    <row r="1672" spans="1:22" x14ac:dyDescent="0.35">
      <c r="A1672" s="3">
        <v>2013</v>
      </c>
      <c r="B1672" s="13" t="s">
        <v>24</v>
      </c>
      <c r="C1672" s="13" t="s">
        <v>49</v>
      </c>
      <c r="D1672" s="13">
        <v>2002</v>
      </c>
      <c r="E1672" s="14">
        <v>11</v>
      </c>
      <c r="F1672" s="13">
        <v>170</v>
      </c>
      <c r="G1672" s="13">
        <v>22</v>
      </c>
      <c r="H1672" s="13">
        <v>192</v>
      </c>
      <c r="I1672" s="13" t="b">
        <v>1</v>
      </c>
      <c r="J1672" s="4">
        <v>0.114583333333333</v>
      </c>
      <c r="K1672">
        <f t="shared" si="130"/>
        <v>3.7488284910965324E-4</v>
      </c>
      <c r="L1672">
        <f t="shared" si="131"/>
        <v>1.9361891671777664E-2</v>
      </c>
      <c r="M1672">
        <f t="shared" si="132"/>
        <v>2.2185500873911843E-3</v>
      </c>
      <c r="N1672">
        <f t="shared" si="133"/>
        <v>1.9361891671777664E-2</v>
      </c>
      <c r="O1672">
        <f t="shared" si="134"/>
        <v>0.2129808083895543</v>
      </c>
      <c r="Q1672" s="7">
        <v>1646</v>
      </c>
      <c r="R1672" s="7">
        <v>5.4540279863824154E-4</v>
      </c>
      <c r="S1672" s="7">
        <v>8.0034170035418056E-4</v>
      </c>
      <c r="U1672" s="7">
        <v>36.06180144641683</v>
      </c>
      <c r="V1672" s="7">
        <v>8.2915934840036042E-4</v>
      </c>
    </row>
    <row r="1673" spans="1:22" x14ac:dyDescent="0.35">
      <c r="A1673" s="3">
        <v>2015</v>
      </c>
      <c r="B1673" s="13" t="s">
        <v>58</v>
      </c>
      <c r="C1673" s="13" t="s">
        <v>142</v>
      </c>
      <c r="D1673" s="13">
        <v>2007</v>
      </c>
      <c r="E1673" s="17">
        <v>8</v>
      </c>
      <c r="F1673" s="13">
        <v>85</v>
      </c>
      <c r="G1673" s="13">
        <v>11</v>
      </c>
      <c r="H1673" s="13">
        <v>96</v>
      </c>
      <c r="I1673" s="13" t="b">
        <v>1</v>
      </c>
      <c r="J1673" s="4">
        <v>0.114583333333333</v>
      </c>
      <c r="K1673">
        <f t="shared" si="130"/>
        <v>1.8744142455482662E-4</v>
      </c>
      <c r="L1673">
        <f t="shared" si="131"/>
        <v>1.3690924897713326E-2</v>
      </c>
      <c r="M1673">
        <f t="shared" si="132"/>
        <v>1.5687518111963139E-3</v>
      </c>
      <c r="N1673">
        <f t="shared" si="133"/>
        <v>1.3690924897713326E-2</v>
      </c>
      <c r="O1673">
        <f t="shared" si="134"/>
        <v>0.10952739918170661</v>
      </c>
      <c r="Q1673" s="7">
        <v>1647</v>
      </c>
      <c r="R1673" s="7">
        <v>1.4197195893969929E-3</v>
      </c>
      <c r="S1673" s="7">
        <v>-7.3975090404570761E-5</v>
      </c>
      <c r="U1673" s="7">
        <v>36.083716852947624</v>
      </c>
      <c r="V1673" s="7">
        <v>8.2915934840036042E-4</v>
      </c>
    </row>
    <row r="1674" spans="1:22" x14ac:dyDescent="0.35">
      <c r="A1674" s="3">
        <v>2015</v>
      </c>
      <c r="B1674" s="13" t="s">
        <v>98</v>
      </c>
      <c r="C1674" s="13" t="s">
        <v>99</v>
      </c>
      <c r="D1674" s="13">
        <v>2002</v>
      </c>
      <c r="E1674" s="14">
        <v>13</v>
      </c>
      <c r="F1674" s="13">
        <v>85</v>
      </c>
      <c r="G1674" s="13">
        <v>11</v>
      </c>
      <c r="H1674" s="13">
        <v>96</v>
      </c>
      <c r="I1674" s="13" t="b">
        <v>1</v>
      </c>
      <c r="J1674" s="4">
        <v>0.114583333333333</v>
      </c>
      <c r="K1674">
        <f t="shared" si="130"/>
        <v>1.8744142455482662E-4</v>
      </c>
      <c r="L1674">
        <f t="shared" si="131"/>
        <v>1.3690924897713326E-2</v>
      </c>
      <c r="M1674">
        <f t="shared" si="132"/>
        <v>1.5687518111963139E-3</v>
      </c>
      <c r="N1674">
        <f t="shared" si="133"/>
        <v>1.3690924897713326E-2</v>
      </c>
      <c r="O1674">
        <f t="shared" si="134"/>
        <v>0.17798202367027324</v>
      </c>
      <c r="Q1674" s="7">
        <v>1648</v>
      </c>
      <c r="R1674" s="7">
        <v>8.4514313150707522E-4</v>
      </c>
      <c r="S1674" s="7">
        <v>7.3184365391514082E-4</v>
      </c>
      <c r="U1674" s="7">
        <v>36.105632259478412</v>
      </c>
      <c r="V1674" s="7">
        <v>8.2915934840036042E-4</v>
      </c>
    </row>
    <row r="1675" spans="1:22" x14ac:dyDescent="0.35">
      <c r="A1675" s="3">
        <v>2013</v>
      </c>
      <c r="B1675" s="13" t="s">
        <v>24</v>
      </c>
      <c r="C1675" s="13" t="s">
        <v>134</v>
      </c>
      <c r="D1675" s="13">
        <v>2003</v>
      </c>
      <c r="E1675" s="17">
        <v>10</v>
      </c>
      <c r="F1675" s="13">
        <v>116</v>
      </c>
      <c r="G1675" s="13">
        <v>15</v>
      </c>
      <c r="H1675" s="13">
        <v>131</v>
      </c>
      <c r="I1675" s="13" t="b">
        <v>1</v>
      </c>
      <c r="J1675" s="4">
        <v>0.114503816793893</v>
      </c>
      <c r="K1675">
        <f t="shared" si="130"/>
        <v>2.557794439237738E-4</v>
      </c>
      <c r="L1675">
        <f t="shared" si="131"/>
        <v>1.599310613745103E-2</v>
      </c>
      <c r="M1675">
        <f t="shared" si="132"/>
        <v>1.8312716951279784E-3</v>
      </c>
      <c r="N1675">
        <f t="shared" si="133"/>
        <v>1.599310613745103E-2</v>
      </c>
      <c r="O1675">
        <f t="shared" si="134"/>
        <v>0.1599310613745103</v>
      </c>
      <c r="Q1675" s="7">
        <v>1649</v>
      </c>
      <c r="R1675" s="7">
        <v>7.9607041488199211E-4</v>
      </c>
      <c r="S1675" s="7">
        <v>1.1631686233335989E-3</v>
      </c>
      <c r="U1675" s="7">
        <v>36.127547666009207</v>
      </c>
      <c r="V1675" s="7">
        <v>8.2915934840036042E-4</v>
      </c>
    </row>
    <row r="1676" spans="1:22" x14ac:dyDescent="0.35">
      <c r="A1676" s="3">
        <v>2014</v>
      </c>
      <c r="B1676" s="13" t="s">
        <v>67</v>
      </c>
      <c r="C1676" s="13" t="s">
        <v>77</v>
      </c>
      <c r="D1676" s="13">
        <v>2000</v>
      </c>
      <c r="E1676" s="14">
        <v>14</v>
      </c>
      <c r="F1676" s="13">
        <v>124</v>
      </c>
      <c r="G1676" s="13">
        <v>16</v>
      </c>
      <c r="H1676" s="13">
        <v>140</v>
      </c>
      <c r="I1676" s="13" t="b">
        <v>1</v>
      </c>
      <c r="J1676" s="4">
        <v>0.114285714285714</v>
      </c>
      <c r="K1676">
        <f t="shared" si="130"/>
        <v>2.7335207747578884E-4</v>
      </c>
      <c r="L1676">
        <f t="shared" si="131"/>
        <v>1.6533362558045741E-2</v>
      </c>
      <c r="M1676">
        <f t="shared" si="132"/>
        <v>1.8895271494909372E-3</v>
      </c>
      <c r="N1676">
        <f t="shared" si="133"/>
        <v>1.6533362558045741E-2</v>
      </c>
      <c r="O1676">
        <f t="shared" si="134"/>
        <v>0.23146707581264037</v>
      </c>
      <c r="Q1676" s="7">
        <v>1650</v>
      </c>
      <c r="R1676" s="7">
        <v>1.3737424683807904E-3</v>
      </c>
      <c r="S1676" s="7">
        <v>1.1840088003248199E-3</v>
      </c>
      <c r="U1676" s="7">
        <v>36.149463072539994</v>
      </c>
      <c r="V1676" s="7">
        <v>8.2915934840036042E-4</v>
      </c>
    </row>
    <row r="1677" spans="1:22" x14ac:dyDescent="0.35">
      <c r="A1677" s="3">
        <v>2016</v>
      </c>
      <c r="B1677" s="13" t="s">
        <v>24</v>
      </c>
      <c r="C1677" s="13" t="s">
        <v>122</v>
      </c>
      <c r="D1677" s="13">
        <v>2003</v>
      </c>
      <c r="E1677" s="17">
        <v>13</v>
      </c>
      <c r="F1677" s="13">
        <v>62</v>
      </c>
      <c r="G1677" s="13">
        <v>8</v>
      </c>
      <c r="H1677" s="13">
        <v>70</v>
      </c>
      <c r="I1677" s="13" t="b">
        <v>1</v>
      </c>
      <c r="J1677" s="4">
        <v>0.114285714285714</v>
      </c>
      <c r="K1677">
        <f t="shared" si="130"/>
        <v>1.3667603873789442E-4</v>
      </c>
      <c r="L1677">
        <f t="shared" si="131"/>
        <v>1.1690852780609908E-2</v>
      </c>
      <c r="M1677">
        <f t="shared" si="132"/>
        <v>1.336097460641129E-3</v>
      </c>
      <c r="N1677">
        <f t="shared" si="133"/>
        <v>1.1690852780609908E-2</v>
      </c>
      <c r="O1677">
        <f t="shared" si="134"/>
        <v>0.1519810861479288</v>
      </c>
      <c r="Q1677" s="7">
        <v>1651</v>
      </c>
      <c r="R1677" s="7">
        <v>1.3235548796661015E-3</v>
      </c>
      <c r="S1677" s="7">
        <v>1.0038738169635439E-4</v>
      </c>
      <c r="U1677" s="7">
        <v>36.171378479070789</v>
      </c>
      <c r="V1677" s="7">
        <v>8.2963642516503482E-4</v>
      </c>
    </row>
    <row r="1678" spans="1:22" x14ac:dyDescent="0.35">
      <c r="A1678" s="5">
        <v>2013</v>
      </c>
      <c r="B1678" s="14" t="s">
        <v>52</v>
      </c>
      <c r="C1678" s="14" t="s">
        <v>90</v>
      </c>
      <c r="D1678" s="14">
        <v>2006</v>
      </c>
      <c r="E1678" s="14">
        <v>7</v>
      </c>
      <c r="F1678" s="14">
        <v>132</v>
      </c>
      <c r="G1678" s="14">
        <v>17</v>
      </c>
      <c r="H1678" s="14">
        <v>149</v>
      </c>
      <c r="I1678" s="14" t="b">
        <v>1</v>
      </c>
      <c r="J1678" s="6">
        <v>0.114093959731544</v>
      </c>
      <c r="K1678">
        <f t="shared" si="130"/>
        <v>2.9092471102780382E-4</v>
      </c>
      <c r="L1678">
        <f t="shared" si="131"/>
        <v>1.7056515207620922E-2</v>
      </c>
      <c r="M1678">
        <f t="shared" si="132"/>
        <v>1.9460453592587692E-3</v>
      </c>
      <c r="N1678">
        <f t="shared" si="133"/>
        <v>1.7056515207620922E-2</v>
      </c>
      <c r="O1678">
        <f t="shared" si="134"/>
        <v>0.11939560645334646</v>
      </c>
      <c r="Q1678" s="7">
        <v>1652</v>
      </c>
      <c r="R1678" s="7">
        <v>1.3235548796661015E-3</v>
      </c>
      <c r="S1678" s="7">
        <v>1.0038738169635439E-4</v>
      </c>
      <c r="U1678" s="7">
        <v>36.193293885601577</v>
      </c>
      <c r="V1678" s="7">
        <v>8.3013425684809851E-4</v>
      </c>
    </row>
    <row r="1679" spans="1:22" x14ac:dyDescent="0.35">
      <c r="A1679" s="24">
        <v>2017</v>
      </c>
      <c r="B1679" s="17" t="s">
        <v>52</v>
      </c>
      <c r="C1679" s="17" t="s">
        <v>91</v>
      </c>
      <c r="D1679" s="17">
        <v>2010</v>
      </c>
      <c r="E1679" s="17">
        <v>7</v>
      </c>
      <c r="F1679" s="17">
        <v>132</v>
      </c>
      <c r="G1679" s="17">
        <v>17</v>
      </c>
      <c r="H1679" s="17">
        <v>149</v>
      </c>
      <c r="I1679" s="17" t="b">
        <v>1</v>
      </c>
      <c r="J1679" s="25">
        <v>0.114093959731544</v>
      </c>
      <c r="K1679">
        <f t="shared" si="130"/>
        <v>2.9092471102780382E-4</v>
      </c>
      <c r="L1679">
        <f t="shared" si="131"/>
        <v>1.7056515207620922E-2</v>
      </c>
      <c r="M1679">
        <f t="shared" si="132"/>
        <v>1.9460453592587692E-3</v>
      </c>
      <c r="N1679">
        <f t="shared" si="133"/>
        <v>1.7056515207620922E-2</v>
      </c>
      <c r="O1679">
        <f t="shared" si="134"/>
        <v>0.11939560645334646</v>
      </c>
      <c r="Q1679" s="7">
        <v>1653</v>
      </c>
      <c r="R1679" s="7">
        <v>1.1376368233094755E-3</v>
      </c>
      <c r="S1679" s="7">
        <v>2.8630543805298033E-4</v>
      </c>
      <c r="U1679" s="7">
        <v>36.215209292132371</v>
      </c>
      <c r="V1679" s="7">
        <v>8.3013425684809851E-4</v>
      </c>
    </row>
    <row r="1680" spans="1:22" x14ac:dyDescent="0.35">
      <c r="A1680" s="5">
        <v>2017</v>
      </c>
      <c r="B1680" s="14" t="s">
        <v>67</v>
      </c>
      <c r="C1680" s="14" t="s">
        <v>77</v>
      </c>
      <c r="D1680" s="14">
        <v>2004</v>
      </c>
      <c r="E1680" s="14">
        <v>13</v>
      </c>
      <c r="F1680" s="14">
        <v>171</v>
      </c>
      <c r="G1680" s="14">
        <v>22</v>
      </c>
      <c r="H1680" s="14">
        <v>193</v>
      </c>
      <c r="I1680" s="14" t="b">
        <v>1</v>
      </c>
      <c r="J1680" s="6">
        <v>0.113989637305699</v>
      </c>
      <c r="K1680">
        <f t="shared" si="130"/>
        <v>3.7683536394876599E-4</v>
      </c>
      <c r="L1680">
        <f t="shared" si="131"/>
        <v>1.9412247781974295E-2</v>
      </c>
      <c r="M1680">
        <f t="shared" si="132"/>
        <v>2.2127950839556099E-3</v>
      </c>
      <c r="N1680">
        <f t="shared" si="133"/>
        <v>1.9412247781974295E-2</v>
      </c>
      <c r="O1680">
        <f t="shared" si="134"/>
        <v>0.25235922116566584</v>
      </c>
      <c r="Q1680" s="7">
        <v>1654</v>
      </c>
      <c r="R1680" s="7">
        <v>1.6953909923793542E-3</v>
      </c>
      <c r="S1680" s="7">
        <v>-2.7144873101689836E-4</v>
      </c>
      <c r="U1680" s="7">
        <v>36.237124698663159</v>
      </c>
      <c r="V1680" s="7">
        <v>8.3013425684809851E-4</v>
      </c>
    </row>
    <row r="1681" spans="1:22" x14ac:dyDescent="0.35">
      <c r="A1681" s="3">
        <v>2014</v>
      </c>
      <c r="B1681" s="13" t="s">
        <v>33</v>
      </c>
      <c r="C1681" s="13" t="s">
        <v>109</v>
      </c>
      <c r="D1681" s="13">
        <v>2005</v>
      </c>
      <c r="E1681" s="17">
        <v>9</v>
      </c>
      <c r="F1681" s="13">
        <v>70</v>
      </c>
      <c r="G1681" s="13">
        <v>9</v>
      </c>
      <c r="H1681" s="13">
        <v>79</v>
      </c>
      <c r="I1681" s="13" t="b">
        <v>1</v>
      </c>
      <c r="J1681" s="4">
        <v>0.113924050632911</v>
      </c>
      <c r="K1681">
        <f t="shared" si="130"/>
        <v>1.542486722899094E-4</v>
      </c>
      <c r="L1681">
        <f t="shared" si="131"/>
        <v>1.2419688896663611E-2</v>
      </c>
      <c r="M1681">
        <f t="shared" si="132"/>
        <v>1.4149012667085078E-3</v>
      </c>
      <c r="N1681">
        <f t="shared" si="133"/>
        <v>1.2419688896663611E-2</v>
      </c>
      <c r="O1681">
        <f t="shared" si="134"/>
        <v>0.11177720006997251</v>
      </c>
      <c r="Q1681" s="7">
        <v>1655</v>
      </c>
      <c r="R1681" s="7">
        <v>1.5360824059613204E-3</v>
      </c>
      <c r="S1681" s="7">
        <v>-3.7343841812038079E-4</v>
      </c>
      <c r="U1681" s="7">
        <v>36.259040105193954</v>
      </c>
      <c r="V1681" s="7">
        <v>8.3357371508121342E-4</v>
      </c>
    </row>
    <row r="1682" spans="1:22" x14ac:dyDescent="0.35">
      <c r="A1682" s="5">
        <v>2014</v>
      </c>
      <c r="B1682" s="14" t="s">
        <v>52</v>
      </c>
      <c r="C1682" s="14" t="s">
        <v>91</v>
      </c>
      <c r="D1682" s="14">
        <v>2006</v>
      </c>
      <c r="E1682" s="14">
        <v>8</v>
      </c>
      <c r="F1682" s="14">
        <v>179</v>
      </c>
      <c r="G1682" s="14">
        <v>23</v>
      </c>
      <c r="H1682" s="14">
        <v>202</v>
      </c>
      <c r="I1682" s="14" t="b">
        <v>1</v>
      </c>
      <c r="J1682" s="6">
        <v>0.113861386138614</v>
      </c>
      <c r="K1682">
        <f t="shared" si="130"/>
        <v>3.9440799750078102E-4</v>
      </c>
      <c r="L1682">
        <f t="shared" si="131"/>
        <v>1.9859707890620672E-2</v>
      </c>
      <c r="M1682">
        <f t="shared" si="132"/>
        <v>2.2612538687340395E-3</v>
      </c>
      <c r="N1682">
        <f t="shared" si="133"/>
        <v>1.9859707890620672E-2</v>
      </c>
      <c r="O1682">
        <f t="shared" si="134"/>
        <v>0.15887766312496537</v>
      </c>
      <c r="Q1682" s="7">
        <v>1656</v>
      </c>
      <c r="R1682" s="7">
        <v>1.08067803391758E-3</v>
      </c>
      <c r="S1682" s="7">
        <v>8.1965953923359607E-5</v>
      </c>
      <c r="U1682" s="7">
        <v>36.280955511724741</v>
      </c>
      <c r="V1682" s="7">
        <v>8.3423371020842742E-4</v>
      </c>
    </row>
    <row r="1683" spans="1:22" x14ac:dyDescent="0.35">
      <c r="A1683" s="24">
        <v>2016</v>
      </c>
      <c r="B1683" s="17" t="s">
        <v>24</v>
      </c>
      <c r="C1683" s="17" t="s">
        <v>49</v>
      </c>
      <c r="D1683" s="17">
        <v>2004</v>
      </c>
      <c r="E1683" s="17">
        <v>12</v>
      </c>
      <c r="F1683" s="17">
        <v>156</v>
      </c>
      <c r="G1683" s="17">
        <v>20</v>
      </c>
      <c r="H1683" s="17">
        <v>176</v>
      </c>
      <c r="I1683" s="17" t="b">
        <v>1</v>
      </c>
      <c r="J1683" s="25">
        <v>0.11363636363636399</v>
      </c>
      <c r="K1683">
        <f t="shared" si="130"/>
        <v>3.4364261168384882E-4</v>
      </c>
      <c r="L1683">
        <f t="shared" si="131"/>
        <v>1.8537599944001618E-2</v>
      </c>
      <c r="M1683">
        <f t="shared" si="132"/>
        <v>2.1065454481820089E-3</v>
      </c>
      <c r="N1683">
        <f t="shared" si="133"/>
        <v>1.8537599944001618E-2</v>
      </c>
      <c r="O1683">
        <f t="shared" si="134"/>
        <v>0.22245119932801943</v>
      </c>
      <c r="Q1683" s="7">
        <v>1657</v>
      </c>
      <c r="R1683" s="7">
        <v>1.6878838633092343E-3</v>
      </c>
      <c r="S1683" s="7">
        <v>-5.2523987546829469E-4</v>
      </c>
      <c r="U1683" s="7">
        <v>36.302870918255536</v>
      </c>
      <c r="V1683" s="7">
        <v>8.3506091290070738E-4</v>
      </c>
    </row>
    <row r="1684" spans="1:22" x14ac:dyDescent="0.35">
      <c r="A1684" s="3">
        <v>2013</v>
      </c>
      <c r="B1684" s="13" t="s">
        <v>106</v>
      </c>
      <c r="C1684" s="13" t="s">
        <v>174</v>
      </c>
      <c r="D1684" s="13">
        <v>2007</v>
      </c>
      <c r="E1684" s="14">
        <v>6</v>
      </c>
      <c r="F1684" s="13">
        <v>78</v>
      </c>
      <c r="G1684" s="13">
        <v>10</v>
      </c>
      <c r="H1684" s="13">
        <v>88</v>
      </c>
      <c r="I1684" s="13" t="b">
        <v>1</v>
      </c>
      <c r="J1684" s="4">
        <v>0.11363636363636399</v>
      </c>
      <c r="K1684">
        <f t="shared" si="130"/>
        <v>1.7182130584192441E-4</v>
      </c>
      <c r="L1684">
        <f t="shared" si="131"/>
        <v>1.3108062627326908E-2</v>
      </c>
      <c r="M1684">
        <f t="shared" si="132"/>
        <v>1.4895525712871533E-3</v>
      </c>
      <c r="N1684">
        <f t="shared" si="133"/>
        <v>1.3108062627326908E-2</v>
      </c>
      <c r="O1684">
        <f t="shared" si="134"/>
        <v>7.8648375763961442E-2</v>
      </c>
      <c r="Q1684" s="7">
        <v>1658</v>
      </c>
      <c r="R1684" s="7">
        <v>2.8032005483050538E-3</v>
      </c>
      <c r="S1684" s="7">
        <v>-1.6211343942703271E-4</v>
      </c>
      <c r="U1684" s="7">
        <v>36.324786324786324</v>
      </c>
      <c r="V1684" s="7">
        <v>8.3506091290070738E-4</v>
      </c>
    </row>
    <row r="1685" spans="1:22" x14ac:dyDescent="0.35">
      <c r="A1685" s="24">
        <v>2013</v>
      </c>
      <c r="B1685" s="17" t="s">
        <v>33</v>
      </c>
      <c r="C1685" s="17" t="s">
        <v>203</v>
      </c>
      <c r="D1685" s="17">
        <v>2001</v>
      </c>
      <c r="E1685" s="17">
        <v>12</v>
      </c>
      <c r="F1685" s="17">
        <v>78</v>
      </c>
      <c r="G1685" s="17">
        <v>10</v>
      </c>
      <c r="H1685" s="17">
        <v>88</v>
      </c>
      <c r="I1685" s="17" t="b">
        <v>1</v>
      </c>
      <c r="J1685" s="25">
        <v>0.11363636363636399</v>
      </c>
      <c r="K1685">
        <f t="shared" si="130"/>
        <v>1.7182130584192441E-4</v>
      </c>
      <c r="L1685">
        <f t="shared" si="131"/>
        <v>1.3108062627326908E-2</v>
      </c>
      <c r="M1685">
        <f t="shared" si="132"/>
        <v>1.4895525712871533E-3</v>
      </c>
      <c r="N1685">
        <f t="shared" si="133"/>
        <v>1.3108062627326908E-2</v>
      </c>
      <c r="O1685">
        <f t="shared" si="134"/>
        <v>0.15729675152792288</v>
      </c>
      <c r="Q1685" s="7">
        <v>1659</v>
      </c>
      <c r="R1685" s="7">
        <v>1.1138082637653648E-3</v>
      </c>
      <c r="S1685" s="7">
        <v>9.5304098074024189E-4</v>
      </c>
      <c r="U1685" s="7">
        <v>36.346701731317118</v>
      </c>
      <c r="V1685" s="7">
        <v>8.3506091290070738E-4</v>
      </c>
    </row>
    <row r="1686" spans="1:22" x14ac:dyDescent="0.35">
      <c r="A1686" s="3">
        <v>2014</v>
      </c>
      <c r="B1686" s="13" t="s">
        <v>106</v>
      </c>
      <c r="C1686" s="13" t="s">
        <v>174</v>
      </c>
      <c r="D1686" s="13">
        <v>2006</v>
      </c>
      <c r="E1686" s="14">
        <v>8</v>
      </c>
      <c r="F1686" s="13">
        <v>78</v>
      </c>
      <c r="G1686" s="13">
        <v>10</v>
      </c>
      <c r="H1686" s="13">
        <v>88</v>
      </c>
      <c r="I1686" s="13" t="b">
        <v>1</v>
      </c>
      <c r="J1686" s="4">
        <v>0.11363636363636399</v>
      </c>
      <c r="K1686">
        <f t="shared" si="130"/>
        <v>1.7182130584192441E-4</v>
      </c>
      <c r="L1686">
        <f t="shared" si="131"/>
        <v>1.3108062627326908E-2</v>
      </c>
      <c r="M1686">
        <f t="shared" si="132"/>
        <v>1.4895525712871533E-3</v>
      </c>
      <c r="N1686">
        <f t="shared" si="133"/>
        <v>1.3108062627326908E-2</v>
      </c>
      <c r="O1686">
        <f t="shared" si="134"/>
        <v>0.10486450101861526</v>
      </c>
      <c r="Q1686" s="7">
        <v>1660</v>
      </c>
      <c r="R1686" s="7">
        <v>1.6546201608762534E-3</v>
      </c>
      <c r="S1686" s="7">
        <v>4.1222908362935329E-4</v>
      </c>
      <c r="U1686" s="7">
        <v>36.368617137847906</v>
      </c>
      <c r="V1686" s="7">
        <v>8.3552729713863105E-4</v>
      </c>
    </row>
    <row r="1687" spans="1:22" x14ac:dyDescent="0.35">
      <c r="A1687" s="24">
        <v>2014</v>
      </c>
      <c r="B1687" s="17" t="s">
        <v>26</v>
      </c>
      <c r="C1687" s="17" t="s">
        <v>111</v>
      </c>
      <c r="D1687" s="17">
        <v>2001</v>
      </c>
      <c r="E1687" s="17">
        <v>13</v>
      </c>
      <c r="F1687" s="17">
        <v>78</v>
      </c>
      <c r="G1687" s="17">
        <v>10</v>
      </c>
      <c r="H1687" s="17">
        <v>88</v>
      </c>
      <c r="I1687" s="17" t="b">
        <v>1</v>
      </c>
      <c r="J1687" s="25">
        <v>0.11363636363636399</v>
      </c>
      <c r="K1687">
        <f t="shared" si="130"/>
        <v>1.7182130584192441E-4</v>
      </c>
      <c r="L1687">
        <f t="shared" si="131"/>
        <v>1.3108062627326908E-2</v>
      </c>
      <c r="M1687">
        <f t="shared" si="132"/>
        <v>1.4895525712871533E-3</v>
      </c>
      <c r="N1687">
        <f t="shared" si="133"/>
        <v>1.3108062627326908E-2</v>
      </c>
      <c r="O1687">
        <f t="shared" si="134"/>
        <v>0.1704048141552498</v>
      </c>
      <c r="Q1687" s="7">
        <v>1661</v>
      </c>
      <c r="R1687" s="7">
        <v>2.2643943613925984E-3</v>
      </c>
      <c r="S1687" s="7">
        <v>-5.5555475145888057E-4</v>
      </c>
      <c r="U1687" s="7">
        <v>36.390532544378701</v>
      </c>
      <c r="V1687" s="7">
        <v>8.3567022411851698E-4</v>
      </c>
    </row>
    <row r="1688" spans="1:22" x14ac:dyDescent="0.35">
      <c r="A1688" s="3">
        <v>2015</v>
      </c>
      <c r="B1688" s="13" t="s">
        <v>30</v>
      </c>
      <c r="C1688" s="13" t="s">
        <v>141</v>
      </c>
      <c r="D1688" s="13">
        <v>2004</v>
      </c>
      <c r="E1688" s="14">
        <v>11</v>
      </c>
      <c r="F1688" s="13">
        <v>86</v>
      </c>
      <c r="G1688" s="13">
        <v>11</v>
      </c>
      <c r="H1688" s="13">
        <v>97</v>
      </c>
      <c r="I1688" s="13" t="b">
        <v>1</v>
      </c>
      <c r="J1688" s="4">
        <v>0.11340206185567001</v>
      </c>
      <c r="K1688">
        <f t="shared" si="130"/>
        <v>1.8939393939393939E-4</v>
      </c>
      <c r="L1688">
        <f t="shared" si="131"/>
        <v>1.3762047064079507E-2</v>
      </c>
      <c r="M1688">
        <f t="shared" si="132"/>
        <v>1.5606445124213861E-3</v>
      </c>
      <c r="N1688">
        <f t="shared" si="133"/>
        <v>1.3762047064079507E-2</v>
      </c>
      <c r="O1688">
        <f t="shared" si="134"/>
        <v>0.15138251770487457</v>
      </c>
      <c r="Q1688" s="7">
        <v>1662</v>
      </c>
      <c r="R1688" s="7">
        <v>1.4008405905908813E-3</v>
      </c>
      <c r="S1688" s="7">
        <v>1.1939252543446575E-3</v>
      </c>
      <c r="U1688" s="7">
        <v>36.412447950909488</v>
      </c>
      <c r="V1688" s="7">
        <v>8.3567022411851698E-4</v>
      </c>
    </row>
    <row r="1689" spans="1:22" x14ac:dyDescent="0.35">
      <c r="A1689" s="3">
        <v>2015</v>
      </c>
      <c r="B1689" s="13" t="s">
        <v>33</v>
      </c>
      <c r="C1689" s="13" t="s">
        <v>86</v>
      </c>
      <c r="D1689" s="13">
        <v>2004</v>
      </c>
      <c r="E1689" s="17">
        <v>11</v>
      </c>
      <c r="F1689" s="13">
        <v>86</v>
      </c>
      <c r="G1689" s="13">
        <v>11</v>
      </c>
      <c r="H1689" s="13">
        <v>97</v>
      </c>
      <c r="I1689" s="13" t="b">
        <v>1</v>
      </c>
      <c r="J1689" s="4">
        <v>0.11340206185567001</v>
      </c>
      <c r="K1689">
        <f t="shared" si="130"/>
        <v>1.8939393939393939E-4</v>
      </c>
      <c r="L1689">
        <f t="shared" si="131"/>
        <v>1.3762047064079507E-2</v>
      </c>
      <c r="M1689">
        <f t="shared" si="132"/>
        <v>1.5606445124213861E-3</v>
      </c>
      <c r="N1689">
        <f t="shared" si="133"/>
        <v>1.3762047064079507E-2</v>
      </c>
      <c r="O1689">
        <f t="shared" si="134"/>
        <v>0.15138251770487457</v>
      </c>
      <c r="Q1689" s="7">
        <v>1663</v>
      </c>
      <c r="R1689" s="7">
        <v>2.1832351543317301E-3</v>
      </c>
      <c r="S1689" s="7">
        <v>-6.8514639527415019E-4</v>
      </c>
      <c r="U1689" s="7">
        <v>36.434363357440283</v>
      </c>
      <c r="V1689" s="7">
        <v>8.3787099682555428E-4</v>
      </c>
    </row>
    <row r="1690" spans="1:22" x14ac:dyDescent="0.35">
      <c r="A1690" s="5">
        <v>2015</v>
      </c>
      <c r="B1690" s="14" t="s">
        <v>52</v>
      </c>
      <c r="C1690" s="14" t="s">
        <v>146</v>
      </c>
      <c r="D1690" s="14">
        <v>2008</v>
      </c>
      <c r="E1690" s="14">
        <v>7</v>
      </c>
      <c r="F1690" s="14">
        <v>94</v>
      </c>
      <c r="G1690" s="14">
        <v>12</v>
      </c>
      <c r="H1690" s="14">
        <v>106</v>
      </c>
      <c r="I1690" s="14" t="b">
        <v>1</v>
      </c>
      <c r="J1690" s="6">
        <v>0.113207547169811</v>
      </c>
      <c r="K1690">
        <f t="shared" si="130"/>
        <v>2.0696657294595438E-4</v>
      </c>
      <c r="L1690">
        <f t="shared" si="131"/>
        <v>1.4386332852605432E-2</v>
      </c>
      <c r="M1690">
        <f t="shared" si="132"/>
        <v>1.6286414550119312E-3</v>
      </c>
      <c r="N1690">
        <f t="shared" si="133"/>
        <v>1.4386332852605432E-2</v>
      </c>
      <c r="O1690">
        <f t="shared" si="134"/>
        <v>0.10070432996823803</v>
      </c>
      <c r="Q1690" s="7">
        <v>1664</v>
      </c>
      <c r="R1690" s="7">
        <v>1.5941810990764455E-3</v>
      </c>
      <c r="S1690" s="7">
        <v>-9.609234001886559E-5</v>
      </c>
      <c r="U1690" s="7">
        <v>36.456278763971071</v>
      </c>
      <c r="V1690" s="7">
        <v>8.4109031187026536E-4</v>
      </c>
    </row>
    <row r="1691" spans="1:22" x14ac:dyDescent="0.35">
      <c r="A1691" s="3">
        <v>2015</v>
      </c>
      <c r="B1691" s="13" t="s">
        <v>153</v>
      </c>
      <c r="C1691" s="13" t="s">
        <v>224</v>
      </c>
      <c r="D1691" s="13">
        <v>2008</v>
      </c>
      <c r="E1691" s="17">
        <v>7</v>
      </c>
      <c r="F1691" s="13">
        <v>47</v>
      </c>
      <c r="G1691" s="13">
        <v>6</v>
      </c>
      <c r="H1691" s="13">
        <v>53</v>
      </c>
      <c r="I1691" s="13" t="b">
        <v>1</v>
      </c>
      <c r="J1691" s="4">
        <v>0.113207547169811</v>
      </c>
      <c r="K1691">
        <f t="shared" si="130"/>
        <v>1.0348328647297719E-4</v>
      </c>
      <c r="L1691">
        <f t="shared" si="131"/>
        <v>1.0172673516484111E-2</v>
      </c>
      <c r="M1691">
        <f t="shared" si="132"/>
        <v>1.1516234169604621E-3</v>
      </c>
      <c r="N1691">
        <f t="shared" si="133"/>
        <v>1.0172673516484111E-2</v>
      </c>
      <c r="O1691">
        <f t="shared" si="134"/>
        <v>7.1208714615388774E-2</v>
      </c>
      <c r="Q1691" s="7">
        <v>1665</v>
      </c>
      <c r="R1691" s="7">
        <v>2.9427712279515676E-3</v>
      </c>
      <c r="S1691" s="7">
        <v>-4.8168401126432022E-4</v>
      </c>
      <c r="U1691" s="7">
        <v>36.478194170501865</v>
      </c>
      <c r="V1691" s="7">
        <v>8.4109031187026536E-4</v>
      </c>
    </row>
    <row r="1692" spans="1:22" x14ac:dyDescent="0.35">
      <c r="A1692" s="3">
        <v>2016</v>
      </c>
      <c r="B1692" s="13" t="s">
        <v>113</v>
      </c>
      <c r="C1692" s="13" t="s">
        <v>262</v>
      </c>
      <c r="D1692" s="13">
        <v>2007</v>
      </c>
      <c r="E1692" s="14">
        <v>9</v>
      </c>
      <c r="F1692" s="13">
        <v>47</v>
      </c>
      <c r="G1692" s="13">
        <v>6</v>
      </c>
      <c r="H1692" s="13">
        <v>53</v>
      </c>
      <c r="I1692" s="13" t="b">
        <v>1</v>
      </c>
      <c r="J1692" s="4">
        <v>0.113207547169811</v>
      </c>
      <c r="K1692">
        <f t="shared" si="130"/>
        <v>1.0348328647297719E-4</v>
      </c>
      <c r="L1692">
        <f t="shared" si="131"/>
        <v>1.0172673516484111E-2</v>
      </c>
      <c r="M1692">
        <f t="shared" si="132"/>
        <v>1.1516234169604621E-3</v>
      </c>
      <c r="N1692">
        <f t="shared" si="133"/>
        <v>1.0172673516484111E-2</v>
      </c>
      <c r="O1692">
        <f t="shared" si="134"/>
        <v>9.1554061648356999E-2</v>
      </c>
      <c r="Q1692" s="7">
        <v>1666</v>
      </c>
      <c r="R1692" s="7">
        <v>1.6552918147624645E-3</v>
      </c>
      <c r="S1692" s="7">
        <v>1.1581719333800819E-4</v>
      </c>
      <c r="U1692" s="7">
        <v>36.500109577032653</v>
      </c>
      <c r="V1692" s="7">
        <v>8.4109031187026536E-4</v>
      </c>
    </row>
    <row r="1693" spans="1:22" x14ac:dyDescent="0.35">
      <c r="A1693" s="24">
        <v>2017</v>
      </c>
      <c r="B1693" s="17" t="s">
        <v>24</v>
      </c>
      <c r="C1693" s="17" t="s">
        <v>188</v>
      </c>
      <c r="D1693" s="17">
        <v>2002</v>
      </c>
      <c r="E1693" s="17">
        <v>15</v>
      </c>
      <c r="F1693" s="17">
        <v>47</v>
      </c>
      <c r="G1693" s="17">
        <v>6</v>
      </c>
      <c r="H1693" s="17">
        <v>53</v>
      </c>
      <c r="I1693" s="17" t="b">
        <v>1</v>
      </c>
      <c r="J1693" s="25">
        <v>0.113207547169811</v>
      </c>
      <c r="K1693">
        <f t="shared" si="130"/>
        <v>1.0348328647297719E-4</v>
      </c>
      <c r="L1693">
        <f t="shared" si="131"/>
        <v>1.0172673516484111E-2</v>
      </c>
      <c r="M1693">
        <f t="shared" si="132"/>
        <v>1.1516234169604621E-3</v>
      </c>
      <c r="N1693">
        <f t="shared" si="133"/>
        <v>1.0172673516484111E-2</v>
      </c>
      <c r="O1693">
        <f t="shared" si="134"/>
        <v>0.15259010274726167</v>
      </c>
      <c r="Q1693" s="7">
        <v>1667</v>
      </c>
      <c r="R1693" s="7">
        <v>1.334882215200112E-3</v>
      </c>
      <c r="S1693" s="7">
        <v>-8.2519025351687845E-5</v>
      </c>
      <c r="U1693" s="7">
        <v>36.522024983563448</v>
      </c>
      <c r="V1693" s="7">
        <v>8.4109031187026536E-4</v>
      </c>
    </row>
    <row r="1694" spans="1:22" x14ac:dyDescent="0.35">
      <c r="A1694" s="3">
        <v>2017</v>
      </c>
      <c r="B1694" s="13" t="s">
        <v>98</v>
      </c>
      <c r="C1694" s="13" t="s">
        <v>248</v>
      </c>
      <c r="D1694" s="13">
        <v>2010</v>
      </c>
      <c r="E1694" s="14">
        <v>7</v>
      </c>
      <c r="F1694" s="13">
        <v>47</v>
      </c>
      <c r="G1694" s="13">
        <v>6</v>
      </c>
      <c r="H1694" s="13">
        <v>53</v>
      </c>
      <c r="I1694" s="13" t="b">
        <v>1</v>
      </c>
      <c r="J1694" s="4">
        <v>0.113207547169811</v>
      </c>
      <c r="K1694">
        <f t="shared" si="130"/>
        <v>1.0348328647297719E-4</v>
      </c>
      <c r="L1694">
        <f t="shared" si="131"/>
        <v>1.0172673516484111E-2</v>
      </c>
      <c r="M1694">
        <f t="shared" si="132"/>
        <v>1.1516234169604621E-3</v>
      </c>
      <c r="N1694">
        <f t="shared" si="133"/>
        <v>1.0172673516484111E-2</v>
      </c>
      <c r="O1694">
        <f t="shared" si="134"/>
        <v>7.1208714615388774E-2</v>
      </c>
      <c r="Q1694" s="7">
        <v>1668</v>
      </c>
      <c r="R1694" s="7">
        <v>1.334882215200112E-3</v>
      </c>
      <c r="S1694" s="7">
        <v>-8.2519025351687845E-5</v>
      </c>
      <c r="U1694" s="7">
        <v>36.543940390094235</v>
      </c>
      <c r="V1694" s="7">
        <v>8.4109031187026536E-4</v>
      </c>
    </row>
    <row r="1695" spans="1:22" x14ac:dyDescent="0.35">
      <c r="A1695" s="24">
        <v>2017</v>
      </c>
      <c r="B1695" s="17" t="s">
        <v>67</v>
      </c>
      <c r="C1695" s="17" t="s">
        <v>139</v>
      </c>
      <c r="D1695" s="17">
        <v>2008</v>
      </c>
      <c r="E1695" s="17">
        <v>9</v>
      </c>
      <c r="F1695" s="17">
        <v>47</v>
      </c>
      <c r="G1695" s="17">
        <v>6</v>
      </c>
      <c r="H1695" s="17">
        <v>53</v>
      </c>
      <c r="I1695" s="17" t="b">
        <v>1</v>
      </c>
      <c r="J1695" s="25">
        <v>0.113207547169811</v>
      </c>
      <c r="K1695">
        <f t="shared" si="130"/>
        <v>1.0348328647297719E-4</v>
      </c>
      <c r="L1695">
        <f t="shared" si="131"/>
        <v>1.0172673516484111E-2</v>
      </c>
      <c r="M1695">
        <f t="shared" si="132"/>
        <v>1.1516234169604621E-3</v>
      </c>
      <c r="N1695">
        <f t="shared" si="133"/>
        <v>1.0172673516484111E-2</v>
      </c>
      <c r="O1695">
        <f t="shared" si="134"/>
        <v>9.1554061648356999E-2</v>
      </c>
      <c r="Q1695" s="7">
        <v>1669</v>
      </c>
      <c r="R1695" s="7">
        <v>3.2577579550497658E-3</v>
      </c>
      <c r="S1695" s="7">
        <v>-5.4060011359205159E-4</v>
      </c>
      <c r="U1695" s="7">
        <v>36.56585579662503</v>
      </c>
      <c r="V1695" s="7">
        <v>8.4109031187026536E-4</v>
      </c>
    </row>
    <row r="1696" spans="1:22" x14ac:dyDescent="0.35">
      <c r="A1696" s="5">
        <v>2014</v>
      </c>
      <c r="B1696" s="14" t="s">
        <v>30</v>
      </c>
      <c r="C1696" s="14" t="s">
        <v>117</v>
      </c>
      <c r="D1696" s="14">
        <v>2002</v>
      </c>
      <c r="E1696" s="14">
        <v>12</v>
      </c>
      <c r="F1696" s="14">
        <v>102</v>
      </c>
      <c r="G1696" s="14">
        <v>13</v>
      </c>
      <c r="H1696" s="14">
        <v>115</v>
      </c>
      <c r="I1696" s="14" t="b">
        <v>1</v>
      </c>
      <c r="J1696" s="6">
        <v>0.11304347826087</v>
      </c>
      <c r="K1696">
        <f t="shared" si="130"/>
        <v>2.2453920649796939E-4</v>
      </c>
      <c r="L1696">
        <f t="shared" si="131"/>
        <v>1.498463234443773E-2</v>
      </c>
      <c r="M1696">
        <f t="shared" si="132"/>
        <v>1.6939149606755759E-3</v>
      </c>
      <c r="N1696">
        <f t="shared" si="133"/>
        <v>1.498463234443773E-2</v>
      </c>
      <c r="O1696">
        <f t="shared" si="134"/>
        <v>0.17981558813325277</v>
      </c>
      <c r="Q1696" s="7">
        <v>1670</v>
      </c>
      <c r="R1696" s="7">
        <v>2.0765637411472009E-3</v>
      </c>
      <c r="S1696" s="7">
        <v>1.4198634624398333E-4</v>
      </c>
      <c r="U1696" s="7">
        <v>36.587771203155818</v>
      </c>
      <c r="V1696" s="7">
        <v>8.4109031187026536E-4</v>
      </c>
    </row>
    <row r="1697" spans="1:22" x14ac:dyDescent="0.35">
      <c r="A1697" s="24">
        <v>2017</v>
      </c>
      <c r="B1697" s="17" t="s">
        <v>37</v>
      </c>
      <c r="C1697" s="17" t="s">
        <v>38</v>
      </c>
      <c r="D1697" s="17">
        <v>2005</v>
      </c>
      <c r="E1697" s="17">
        <v>12</v>
      </c>
      <c r="F1697" s="17">
        <v>157</v>
      </c>
      <c r="G1697" s="17">
        <v>20</v>
      </c>
      <c r="H1697" s="17">
        <v>177</v>
      </c>
      <c r="I1697" s="17" t="b">
        <v>1</v>
      </c>
      <c r="J1697" s="25">
        <v>0.112994350282486</v>
      </c>
      <c r="K1697">
        <f t="shared" si="130"/>
        <v>3.4559512652296157E-4</v>
      </c>
      <c r="L1697">
        <f t="shared" si="131"/>
        <v>1.8590188985670952E-2</v>
      </c>
      <c r="M1697">
        <f t="shared" si="132"/>
        <v>2.1005863260645167E-3</v>
      </c>
      <c r="N1697">
        <f t="shared" si="133"/>
        <v>1.8590188985670952E-2</v>
      </c>
      <c r="O1697">
        <f t="shared" si="134"/>
        <v>0.22308226782805141</v>
      </c>
      <c r="Q1697" s="7">
        <v>1671</v>
      </c>
      <c r="R1697" s="7">
        <v>8.4957960887429012E-4</v>
      </c>
      <c r="S1697" s="7">
        <v>7.1917220232202374E-4</v>
      </c>
      <c r="U1697" s="7">
        <v>36.609686609686612</v>
      </c>
      <c r="V1697" s="7">
        <v>8.4183761571548219E-4</v>
      </c>
    </row>
    <row r="1698" spans="1:22" x14ac:dyDescent="0.35">
      <c r="A1698" s="5">
        <v>2013</v>
      </c>
      <c r="B1698" s="14" t="s">
        <v>30</v>
      </c>
      <c r="C1698" s="14" t="s">
        <v>156</v>
      </c>
      <c r="D1698" s="14">
        <v>2003</v>
      </c>
      <c r="E1698" s="14">
        <v>10</v>
      </c>
      <c r="F1698" s="14">
        <v>110</v>
      </c>
      <c r="G1698" s="14">
        <v>14</v>
      </c>
      <c r="H1698" s="14">
        <v>124</v>
      </c>
      <c r="I1698" s="14" t="b">
        <v>1</v>
      </c>
      <c r="J1698" s="6">
        <v>0.112903225806452</v>
      </c>
      <c r="K1698">
        <f t="shared" si="130"/>
        <v>2.4211184004998437E-4</v>
      </c>
      <c r="L1698">
        <f t="shared" si="131"/>
        <v>1.5559943446233484E-2</v>
      </c>
      <c r="M1698">
        <f t="shared" si="132"/>
        <v>1.7567678084457218E-3</v>
      </c>
      <c r="N1698">
        <f t="shared" si="133"/>
        <v>1.5559943446233484E-2</v>
      </c>
      <c r="O1698">
        <f t="shared" si="134"/>
        <v>0.15559943446233485</v>
      </c>
      <c r="Q1698" s="7">
        <v>1672</v>
      </c>
      <c r="R1698" s="7">
        <v>1.8808674323026273E-3</v>
      </c>
      <c r="S1698" s="7">
        <v>-3.1211562110631348E-4</v>
      </c>
      <c r="U1698" s="7">
        <v>36.6316020162174</v>
      </c>
      <c r="V1698" s="7">
        <v>8.4261817927280065E-4</v>
      </c>
    </row>
    <row r="1699" spans="1:22" x14ac:dyDescent="0.35">
      <c r="A1699" s="24">
        <v>2014</v>
      </c>
      <c r="B1699" s="17" t="s">
        <v>92</v>
      </c>
      <c r="C1699" s="17" t="s">
        <v>93</v>
      </c>
      <c r="D1699" s="17">
        <v>2004</v>
      </c>
      <c r="E1699" s="17">
        <v>10</v>
      </c>
      <c r="F1699" s="17">
        <v>55</v>
      </c>
      <c r="G1699" s="17">
        <v>7</v>
      </c>
      <c r="H1699" s="17">
        <v>62</v>
      </c>
      <c r="I1699" s="17" t="b">
        <v>1</v>
      </c>
      <c r="J1699" s="25">
        <v>0.112903225806452</v>
      </c>
      <c r="K1699">
        <f t="shared" si="130"/>
        <v>1.2105592002499218E-4</v>
      </c>
      <c r="L1699">
        <f t="shared" si="131"/>
        <v>1.1002541525710875E-2</v>
      </c>
      <c r="M1699">
        <f t="shared" si="132"/>
        <v>1.2422224303221998E-3</v>
      </c>
      <c r="N1699">
        <f t="shared" si="133"/>
        <v>1.1002541525710875E-2</v>
      </c>
      <c r="O1699">
        <f t="shared" si="134"/>
        <v>0.11002541525710875</v>
      </c>
      <c r="Q1699" s="7">
        <v>1673</v>
      </c>
      <c r="R1699" s="7">
        <v>1.4743207822031108E-3</v>
      </c>
      <c r="S1699" s="7">
        <v>3.5695091292486762E-4</v>
      </c>
      <c r="U1699" s="7">
        <v>36.653517422748195</v>
      </c>
      <c r="V1699" s="7">
        <v>8.4261817927280065E-4</v>
      </c>
    </row>
    <row r="1700" spans="1:22" x14ac:dyDescent="0.35">
      <c r="A1700" s="5">
        <v>2014</v>
      </c>
      <c r="B1700" s="14" t="s">
        <v>26</v>
      </c>
      <c r="C1700" s="14" t="s">
        <v>54</v>
      </c>
      <c r="D1700" s="14">
        <v>2006</v>
      </c>
      <c r="E1700" s="14">
        <v>8</v>
      </c>
      <c r="F1700" s="14">
        <v>55</v>
      </c>
      <c r="G1700" s="14">
        <v>7</v>
      </c>
      <c r="H1700" s="14">
        <v>62</v>
      </c>
      <c r="I1700" s="14" t="b">
        <v>1</v>
      </c>
      <c r="J1700" s="6">
        <v>0.112903225806452</v>
      </c>
      <c r="K1700">
        <f t="shared" si="130"/>
        <v>1.2105592002499218E-4</v>
      </c>
      <c r="L1700">
        <f t="shared" si="131"/>
        <v>1.1002541525710875E-2</v>
      </c>
      <c r="M1700">
        <f t="shared" si="132"/>
        <v>1.2422224303221998E-3</v>
      </c>
      <c r="N1700">
        <f t="shared" si="133"/>
        <v>1.1002541525710875E-2</v>
      </c>
      <c r="O1700">
        <f t="shared" si="134"/>
        <v>8.8020332205687002E-2</v>
      </c>
      <c r="Q1700" s="7">
        <v>1674</v>
      </c>
      <c r="R1700" s="7">
        <v>2.5204428873122397E-3</v>
      </c>
      <c r="S1700" s="7">
        <v>-6.3091573782130244E-4</v>
      </c>
      <c r="U1700" s="7">
        <v>36.675432829278982</v>
      </c>
      <c r="V1700" s="7">
        <v>8.4261817927280152E-4</v>
      </c>
    </row>
    <row r="1701" spans="1:22" x14ac:dyDescent="0.35">
      <c r="A1701" s="3">
        <v>2015</v>
      </c>
      <c r="B1701" s="13" t="s">
        <v>106</v>
      </c>
      <c r="C1701" s="13" t="s">
        <v>174</v>
      </c>
      <c r="D1701" s="13">
        <v>2007</v>
      </c>
      <c r="E1701" s="17">
        <v>8</v>
      </c>
      <c r="F1701" s="13">
        <v>55</v>
      </c>
      <c r="G1701" s="13">
        <v>7</v>
      </c>
      <c r="H1701" s="13">
        <v>62</v>
      </c>
      <c r="I1701" s="13" t="b">
        <v>1</v>
      </c>
      <c r="J1701" s="4">
        <v>0.112903225806452</v>
      </c>
      <c r="K1701">
        <f t="shared" si="130"/>
        <v>1.2105592002499218E-4</v>
      </c>
      <c r="L1701">
        <f t="shared" si="131"/>
        <v>1.1002541525710875E-2</v>
      </c>
      <c r="M1701">
        <f t="shared" si="132"/>
        <v>1.2422224303221998E-3</v>
      </c>
      <c r="N1701">
        <f t="shared" si="133"/>
        <v>1.1002541525710875E-2</v>
      </c>
      <c r="O1701">
        <f t="shared" si="134"/>
        <v>8.8020332205687002E-2</v>
      </c>
      <c r="Q1701" s="7">
        <v>1675</v>
      </c>
      <c r="R1701" s="7">
        <v>1.6060963313418225E-3</v>
      </c>
      <c r="S1701" s="7">
        <v>-2.6999887070069343E-4</v>
      </c>
      <c r="U1701" s="7">
        <v>36.697348235809777</v>
      </c>
      <c r="V1701" s="7">
        <v>8.4690634019461523E-4</v>
      </c>
    </row>
    <row r="1702" spans="1:22" x14ac:dyDescent="0.35">
      <c r="A1702" s="5">
        <v>2017</v>
      </c>
      <c r="B1702" s="14" t="s">
        <v>33</v>
      </c>
      <c r="C1702" s="14" t="s">
        <v>235</v>
      </c>
      <c r="D1702" s="14">
        <v>2002</v>
      </c>
      <c r="E1702" s="14">
        <v>15</v>
      </c>
      <c r="F1702" s="14">
        <v>55</v>
      </c>
      <c r="G1702" s="14">
        <v>7</v>
      </c>
      <c r="H1702" s="14">
        <v>62</v>
      </c>
      <c r="I1702" s="14" t="b">
        <v>1</v>
      </c>
      <c r="J1702" s="6">
        <v>0.112903225806452</v>
      </c>
      <c r="K1702">
        <f t="shared" si="130"/>
        <v>1.2105592002499218E-4</v>
      </c>
      <c r="L1702">
        <f t="shared" si="131"/>
        <v>1.1002541525710875E-2</v>
      </c>
      <c r="M1702">
        <f t="shared" si="132"/>
        <v>1.2422224303221998E-3</v>
      </c>
      <c r="N1702">
        <f t="shared" si="133"/>
        <v>1.1002541525710875E-2</v>
      </c>
      <c r="O1702">
        <f t="shared" si="134"/>
        <v>0.16503812288566314</v>
      </c>
      <c r="Q1702" s="7">
        <v>1676</v>
      </c>
      <c r="R1702" s="7">
        <v>8.0146756425007607E-4</v>
      </c>
      <c r="S1702" s="7">
        <v>1.1445777950086931E-3</v>
      </c>
      <c r="U1702" s="7">
        <v>36.719263642340565</v>
      </c>
      <c r="V1702" s="7">
        <v>8.4690634019461523E-4</v>
      </c>
    </row>
    <row r="1703" spans="1:22" x14ac:dyDescent="0.35">
      <c r="A1703" s="24">
        <v>2014</v>
      </c>
      <c r="B1703" s="17" t="s">
        <v>26</v>
      </c>
      <c r="C1703" s="17" t="s">
        <v>27</v>
      </c>
      <c r="D1703" s="17">
        <v>2000</v>
      </c>
      <c r="E1703" s="17">
        <v>14</v>
      </c>
      <c r="F1703" s="17">
        <v>283</v>
      </c>
      <c r="G1703" s="17">
        <v>36</v>
      </c>
      <c r="H1703" s="17">
        <v>319</v>
      </c>
      <c r="I1703" s="17" t="b">
        <v>1</v>
      </c>
      <c r="J1703" s="25">
        <v>0.112852664576803</v>
      </c>
      <c r="K1703">
        <f t="shared" si="130"/>
        <v>6.228522336769759E-4</v>
      </c>
      <c r="L1703">
        <f t="shared" si="131"/>
        <v>2.4957007706794015E-2</v>
      </c>
      <c r="M1703">
        <f t="shared" si="132"/>
        <v>2.8164648195755124E-3</v>
      </c>
      <c r="N1703">
        <f t="shared" si="133"/>
        <v>2.4957007706794015E-2</v>
      </c>
      <c r="O1703">
        <f t="shared" si="134"/>
        <v>0.34939810789511622</v>
      </c>
      <c r="Q1703" s="7">
        <v>1677</v>
      </c>
      <c r="R1703" s="7">
        <v>8.0146756425007607E-4</v>
      </c>
      <c r="S1703" s="7">
        <v>1.1445777950086931E-3</v>
      </c>
      <c r="U1703" s="7">
        <v>36.741179048871359</v>
      </c>
      <c r="V1703" s="7">
        <v>8.4725222803431414E-4</v>
      </c>
    </row>
    <row r="1704" spans="1:22" x14ac:dyDescent="0.35">
      <c r="A1704" s="3">
        <v>2013</v>
      </c>
      <c r="B1704" s="13" t="s">
        <v>98</v>
      </c>
      <c r="C1704" s="13" t="s">
        <v>99</v>
      </c>
      <c r="D1704" s="13">
        <v>2004</v>
      </c>
      <c r="E1704" s="14">
        <v>9</v>
      </c>
      <c r="F1704" s="13">
        <v>118</v>
      </c>
      <c r="G1704" s="13">
        <v>15</v>
      </c>
      <c r="H1704" s="13">
        <v>133</v>
      </c>
      <c r="I1704" s="13" t="b">
        <v>1</v>
      </c>
      <c r="J1704" s="4">
        <v>0.112781954887218</v>
      </c>
      <c r="K1704">
        <f t="shared" si="130"/>
        <v>2.5968447360199935E-4</v>
      </c>
      <c r="L1704">
        <f t="shared" si="131"/>
        <v>1.6114728468143647E-2</v>
      </c>
      <c r="M1704">
        <f t="shared" si="132"/>
        <v>1.8174505791139445E-3</v>
      </c>
      <c r="N1704">
        <f t="shared" si="133"/>
        <v>1.6114728468143647E-2</v>
      </c>
      <c r="O1704">
        <f t="shared" si="134"/>
        <v>0.14503255621329283</v>
      </c>
      <c r="Q1704" s="7">
        <v>1678</v>
      </c>
      <c r="R1704" s="7">
        <v>2.6668661842563042E-3</v>
      </c>
      <c r="S1704" s="7">
        <v>-4.540711003006943E-4</v>
      </c>
      <c r="U1704" s="7">
        <v>36.763094455402147</v>
      </c>
      <c r="V1704" s="7">
        <v>8.4725222803431414E-4</v>
      </c>
    </row>
    <row r="1705" spans="1:22" x14ac:dyDescent="0.35">
      <c r="A1705" s="3">
        <v>2014</v>
      </c>
      <c r="B1705" s="13" t="s">
        <v>42</v>
      </c>
      <c r="C1705" s="13" t="s">
        <v>43</v>
      </c>
      <c r="D1705" s="13">
        <v>2001</v>
      </c>
      <c r="E1705" s="17">
        <v>13</v>
      </c>
      <c r="F1705" s="13">
        <v>307</v>
      </c>
      <c r="G1705" s="13">
        <v>39</v>
      </c>
      <c r="H1705" s="13">
        <v>346</v>
      </c>
      <c r="I1705" s="13" t="b">
        <v>1</v>
      </c>
      <c r="J1705" s="4">
        <v>0.11271676300578</v>
      </c>
      <c r="K1705">
        <f t="shared" si="130"/>
        <v>6.7557013433302096E-4</v>
      </c>
      <c r="L1705">
        <f t="shared" si="131"/>
        <v>2.5991732037958164E-2</v>
      </c>
      <c r="M1705">
        <f t="shared" si="132"/>
        <v>2.9297039002322695E-3</v>
      </c>
      <c r="N1705">
        <f t="shared" si="133"/>
        <v>2.5991732037958164E-2</v>
      </c>
      <c r="O1705">
        <f t="shared" si="134"/>
        <v>0.33789251649345614</v>
      </c>
      <c r="Q1705" s="7">
        <v>1679</v>
      </c>
      <c r="R1705" s="7">
        <v>9.5780009890620839E-4</v>
      </c>
      <c r="S1705" s="7">
        <v>4.5710116780229941E-4</v>
      </c>
      <c r="U1705" s="7">
        <v>36.785009861932942</v>
      </c>
      <c r="V1705" s="7">
        <v>8.4786818756898898E-4</v>
      </c>
    </row>
    <row r="1706" spans="1:22" x14ac:dyDescent="0.35">
      <c r="A1706" s="3">
        <v>2014</v>
      </c>
      <c r="B1706" s="13" t="s">
        <v>24</v>
      </c>
      <c r="C1706" s="13" t="s">
        <v>41</v>
      </c>
      <c r="D1706" s="13">
        <v>2003</v>
      </c>
      <c r="E1706" s="14">
        <v>11</v>
      </c>
      <c r="F1706" s="13">
        <v>252</v>
      </c>
      <c r="G1706" s="13">
        <v>32</v>
      </c>
      <c r="H1706" s="13">
        <v>284</v>
      </c>
      <c r="I1706" s="13" t="b">
        <v>1</v>
      </c>
      <c r="J1706" s="4">
        <v>0.11267605633802801</v>
      </c>
      <c r="K1706">
        <f t="shared" si="130"/>
        <v>5.5451421430802877E-4</v>
      </c>
      <c r="L1706">
        <f t="shared" si="131"/>
        <v>2.3548125494570239E-2</v>
      </c>
      <c r="M1706">
        <f t="shared" si="132"/>
        <v>2.65330991488115E-3</v>
      </c>
      <c r="N1706">
        <f t="shared" si="133"/>
        <v>2.3548125494570239E-2</v>
      </c>
      <c r="O1706">
        <f t="shared" si="134"/>
        <v>0.25902938044027263</v>
      </c>
      <c r="Q1706" s="7">
        <v>1680</v>
      </c>
      <c r="R1706" s="7">
        <v>1.2323786002864723E-3</v>
      </c>
      <c r="S1706" s="7">
        <v>1.0288752684475672E-3</v>
      </c>
      <c r="U1706" s="7">
        <v>36.806925268463729</v>
      </c>
      <c r="V1706" s="7">
        <v>8.4814360358650737E-4</v>
      </c>
    </row>
    <row r="1707" spans="1:22" x14ac:dyDescent="0.35">
      <c r="A1707" s="24">
        <v>2017</v>
      </c>
      <c r="B1707" s="17" t="s">
        <v>33</v>
      </c>
      <c r="C1707" s="17" t="s">
        <v>34</v>
      </c>
      <c r="D1707" s="17">
        <v>2005</v>
      </c>
      <c r="E1707" s="17">
        <v>12</v>
      </c>
      <c r="F1707" s="17">
        <v>252</v>
      </c>
      <c r="G1707" s="17">
        <v>32</v>
      </c>
      <c r="H1707" s="17">
        <v>284</v>
      </c>
      <c r="I1707" s="17" t="b">
        <v>1</v>
      </c>
      <c r="J1707" s="25">
        <v>0.11267605633802801</v>
      </c>
      <c r="K1707">
        <f t="shared" si="130"/>
        <v>5.5451421430802877E-4</v>
      </c>
      <c r="L1707">
        <f t="shared" si="131"/>
        <v>2.3548125494570239E-2</v>
      </c>
      <c r="M1707">
        <f t="shared" si="132"/>
        <v>2.65330991488115E-3</v>
      </c>
      <c r="N1707">
        <f t="shared" si="133"/>
        <v>2.3548125494570239E-2</v>
      </c>
      <c r="O1707">
        <f t="shared" si="134"/>
        <v>0.28257750593484288</v>
      </c>
      <c r="Q1707" s="7">
        <v>1681</v>
      </c>
      <c r="R1707" s="7">
        <v>2.2674324795504209E-3</v>
      </c>
      <c r="S1707" s="7">
        <v>-1.6088703136841196E-4</v>
      </c>
      <c r="U1707" s="7">
        <v>36.828840674994524</v>
      </c>
      <c r="V1707" s="7">
        <v>8.4989271578376254E-4</v>
      </c>
    </row>
    <row r="1708" spans="1:22" x14ac:dyDescent="0.35">
      <c r="A1708" s="5">
        <v>2017</v>
      </c>
      <c r="B1708" s="14" t="s">
        <v>58</v>
      </c>
      <c r="C1708" s="14" t="s">
        <v>76</v>
      </c>
      <c r="D1708" s="14">
        <v>2005</v>
      </c>
      <c r="E1708" s="14">
        <v>12</v>
      </c>
      <c r="F1708" s="14">
        <v>126</v>
      </c>
      <c r="G1708" s="14">
        <v>16</v>
      </c>
      <c r="H1708" s="14">
        <v>142</v>
      </c>
      <c r="I1708" s="14" t="b">
        <v>1</v>
      </c>
      <c r="J1708" s="6">
        <v>0.11267605633802801</v>
      </c>
      <c r="K1708">
        <f t="shared" si="130"/>
        <v>2.7725710715401439E-4</v>
      </c>
      <c r="L1708">
        <f t="shared" si="131"/>
        <v>1.6651039221442437E-2</v>
      </c>
      <c r="M1708">
        <f t="shared" si="132"/>
        <v>1.876173433401962E-3</v>
      </c>
      <c r="N1708">
        <f t="shared" si="133"/>
        <v>1.6651039221442437E-2</v>
      </c>
      <c r="O1708">
        <f t="shared" si="134"/>
        <v>0.19981247065730923</v>
      </c>
      <c r="Q1708" s="7">
        <v>1682</v>
      </c>
      <c r="R1708" s="7">
        <v>4.1845738051354364E-4</v>
      </c>
      <c r="S1708" s="7">
        <v>1.0710951907736098E-3</v>
      </c>
      <c r="U1708" s="7">
        <v>36.850756081525311</v>
      </c>
      <c r="V1708" s="7">
        <v>8.5126064313893876E-4</v>
      </c>
    </row>
    <row r="1709" spans="1:22" x14ac:dyDescent="0.35">
      <c r="A1709" s="3">
        <v>2017</v>
      </c>
      <c r="B1709" s="13" t="s">
        <v>106</v>
      </c>
      <c r="C1709" s="13" t="s">
        <v>107</v>
      </c>
      <c r="D1709" s="13">
        <v>2007</v>
      </c>
      <c r="E1709" s="17">
        <v>10</v>
      </c>
      <c r="F1709" s="13">
        <v>126</v>
      </c>
      <c r="G1709" s="13">
        <v>16</v>
      </c>
      <c r="H1709" s="13">
        <v>142</v>
      </c>
      <c r="I1709" s="13" t="b">
        <v>1</v>
      </c>
      <c r="J1709" s="4">
        <v>0.11267605633802801</v>
      </c>
      <c r="K1709">
        <f t="shared" si="130"/>
        <v>2.7725710715401439E-4</v>
      </c>
      <c r="L1709">
        <f t="shared" si="131"/>
        <v>1.6651039221442437E-2</v>
      </c>
      <c r="M1709">
        <f t="shared" si="132"/>
        <v>1.876173433401962E-3</v>
      </c>
      <c r="N1709">
        <f t="shared" si="133"/>
        <v>1.6651039221442437E-2</v>
      </c>
      <c r="O1709">
        <f t="shared" si="134"/>
        <v>0.16651039221442437</v>
      </c>
      <c r="Q1709" s="7">
        <v>1683</v>
      </c>
      <c r="R1709" s="7">
        <v>1.6033168821727303E-3</v>
      </c>
      <c r="S1709" s="7">
        <v>-1.1376431088557697E-4</v>
      </c>
      <c r="U1709" s="7">
        <v>36.872671488056106</v>
      </c>
      <c r="V1709" s="7">
        <v>8.5126064313893876E-4</v>
      </c>
    </row>
    <row r="1710" spans="1:22" x14ac:dyDescent="0.35">
      <c r="A1710" s="3">
        <v>2014</v>
      </c>
      <c r="B1710" s="13" t="s">
        <v>24</v>
      </c>
      <c r="C1710" s="13" t="s">
        <v>155</v>
      </c>
      <c r="D1710" s="13">
        <v>2003</v>
      </c>
      <c r="E1710" s="14">
        <v>11</v>
      </c>
      <c r="F1710" s="13">
        <v>63</v>
      </c>
      <c r="G1710" s="13">
        <v>8</v>
      </c>
      <c r="H1710" s="13">
        <v>71</v>
      </c>
      <c r="I1710" s="13" t="b">
        <v>1</v>
      </c>
      <c r="J1710" s="4">
        <v>0.11267605633802801</v>
      </c>
      <c r="K1710">
        <f t="shared" si="130"/>
        <v>1.3862855357700719E-4</v>
      </c>
      <c r="L1710">
        <f t="shared" si="131"/>
        <v>1.1774062747285119E-2</v>
      </c>
      <c r="M1710">
        <f t="shared" si="132"/>
        <v>1.326654957440575E-3</v>
      </c>
      <c r="N1710">
        <f t="shared" si="133"/>
        <v>1.1774062747285119E-2</v>
      </c>
      <c r="O1710">
        <f t="shared" si="134"/>
        <v>0.12951469022013631</v>
      </c>
      <c r="Q1710" s="7">
        <v>1684</v>
      </c>
      <c r="R1710" s="7">
        <v>8.1341054773327235E-4</v>
      </c>
      <c r="S1710" s="7">
        <v>6.7614202355388098E-4</v>
      </c>
      <c r="U1710" s="7">
        <v>36.894586894586894</v>
      </c>
      <c r="V1710" s="7">
        <v>8.5135020709764129E-4</v>
      </c>
    </row>
    <row r="1711" spans="1:22" x14ac:dyDescent="0.35">
      <c r="A1711" s="24">
        <v>2015</v>
      </c>
      <c r="B1711" s="17" t="s">
        <v>24</v>
      </c>
      <c r="C1711" s="17" t="s">
        <v>122</v>
      </c>
      <c r="D1711" s="17">
        <v>2007</v>
      </c>
      <c r="E1711" s="17">
        <v>8</v>
      </c>
      <c r="F1711" s="17">
        <v>63</v>
      </c>
      <c r="G1711" s="17">
        <v>8</v>
      </c>
      <c r="H1711" s="17">
        <v>71</v>
      </c>
      <c r="I1711" s="17" t="b">
        <v>1</v>
      </c>
      <c r="J1711" s="25">
        <v>0.11267605633802801</v>
      </c>
      <c r="K1711">
        <f t="shared" si="130"/>
        <v>1.3862855357700719E-4</v>
      </c>
      <c r="L1711">
        <f t="shared" si="131"/>
        <v>1.1774062747285119E-2</v>
      </c>
      <c r="M1711">
        <f t="shared" si="132"/>
        <v>1.326654957440575E-3</v>
      </c>
      <c r="N1711">
        <f t="shared" si="133"/>
        <v>1.1774062747285119E-2</v>
      </c>
      <c r="O1711">
        <f t="shared" si="134"/>
        <v>9.4192501978280954E-2</v>
      </c>
      <c r="Q1711" s="7">
        <v>1685</v>
      </c>
      <c r="R1711" s="7">
        <v>1.8007934657825945E-3</v>
      </c>
      <c r="S1711" s="7">
        <v>-3.1124089449544121E-4</v>
      </c>
      <c r="U1711" s="7">
        <v>36.916502301117688</v>
      </c>
      <c r="V1711" s="7">
        <v>8.5355158783859261E-4</v>
      </c>
    </row>
    <row r="1712" spans="1:22" x14ac:dyDescent="0.35">
      <c r="A1712" s="3">
        <v>2015</v>
      </c>
      <c r="B1712" s="13" t="s">
        <v>79</v>
      </c>
      <c r="C1712" s="13" t="s">
        <v>125</v>
      </c>
      <c r="D1712" s="13">
        <v>2007</v>
      </c>
      <c r="E1712" s="14">
        <v>8</v>
      </c>
      <c r="F1712" s="13">
        <v>63</v>
      </c>
      <c r="G1712" s="13">
        <v>8</v>
      </c>
      <c r="H1712" s="13">
        <v>71</v>
      </c>
      <c r="I1712" s="13" t="b">
        <v>1</v>
      </c>
      <c r="J1712" s="4">
        <v>0.11267605633802801</v>
      </c>
      <c r="K1712">
        <f t="shared" si="130"/>
        <v>1.3862855357700719E-4</v>
      </c>
      <c r="L1712">
        <f t="shared" si="131"/>
        <v>1.1774062747285119E-2</v>
      </c>
      <c r="M1712">
        <f t="shared" si="132"/>
        <v>1.326654957440575E-3</v>
      </c>
      <c r="N1712">
        <f t="shared" si="133"/>
        <v>1.1774062747285119E-2</v>
      </c>
      <c r="O1712">
        <f t="shared" si="134"/>
        <v>9.4192501978280954E-2</v>
      </c>
      <c r="Q1712" s="7">
        <v>1686</v>
      </c>
      <c r="R1712" s="7">
        <v>1.4759801584307178E-3</v>
      </c>
      <c r="S1712" s="7">
        <v>8.4664353990668295E-5</v>
      </c>
      <c r="U1712" s="7">
        <v>36.938417707648476</v>
      </c>
      <c r="V1712" s="7">
        <v>8.5355158783859261E-4</v>
      </c>
    </row>
    <row r="1713" spans="1:22" x14ac:dyDescent="0.35">
      <c r="A1713" s="24">
        <v>2015</v>
      </c>
      <c r="B1713" s="17" t="s">
        <v>113</v>
      </c>
      <c r="C1713" s="17" t="s">
        <v>258</v>
      </c>
      <c r="D1713" s="17">
        <v>2008</v>
      </c>
      <c r="E1713" s="17">
        <v>7</v>
      </c>
      <c r="F1713" s="17">
        <v>63</v>
      </c>
      <c r="G1713" s="17">
        <v>8</v>
      </c>
      <c r="H1713" s="17">
        <v>71</v>
      </c>
      <c r="I1713" s="17" t="b">
        <v>1</v>
      </c>
      <c r="J1713" s="25">
        <v>0.11267605633802801</v>
      </c>
      <c r="K1713">
        <f t="shared" si="130"/>
        <v>1.3862855357700719E-4</v>
      </c>
      <c r="L1713">
        <f t="shared" si="131"/>
        <v>1.1774062747285119E-2</v>
      </c>
      <c r="M1713">
        <f t="shared" si="132"/>
        <v>1.326654957440575E-3</v>
      </c>
      <c r="N1713">
        <f t="shared" si="133"/>
        <v>1.1774062747285119E-2</v>
      </c>
      <c r="O1713">
        <f t="shared" si="134"/>
        <v>8.241843923099583E-2</v>
      </c>
      <c r="Q1713" s="7">
        <v>1687</v>
      </c>
      <c r="R1713" s="7">
        <v>1.4759801584307178E-3</v>
      </c>
      <c r="S1713" s="7">
        <v>8.4664353990668295E-5</v>
      </c>
      <c r="U1713" s="7">
        <v>36.960333114179271</v>
      </c>
      <c r="V1713" s="7">
        <v>8.5355158783859261E-4</v>
      </c>
    </row>
    <row r="1714" spans="1:22" x14ac:dyDescent="0.35">
      <c r="A1714" s="3">
        <v>2016</v>
      </c>
      <c r="B1714" s="13" t="s">
        <v>30</v>
      </c>
      <c r="C1714" s="13" t="s">
        <v>225</v>
      </c>
      <c r="D1714" s="13">
        <v>2003</v>
      </c>
      <c r="E1714" s="14">
        <v>13</v>
      </c>
      <c r="F1714" s="13">
        <v>63</v>
      </c>
      <c r="G1714" s="13">
        <v>8</v>
      </c>
      <c r="H1714" s="13">
        <v>71</v>
      </c>
      <c r="I1714" s="13" t="b">
        <v>1</v>
      </c>
      <c r="J1714" s="4">
        <v>0.11267605633802801</v>
      </c>
      <c r="K1714">
        <f t="shared" si="130"/>
        <v>1.3862855357700719E-4</v>
      </c>
      <c r="L1714">
        <f t="shared" si="131"/>
        <v>1.1774062747285119E-2</v>
      </c>
      <c r="M1714">
        <f t="shared" si="132"/>
        <v>1.326654957440575E-3</v>
      </c>
      <c r="N1714">
        <f t="shared" si="133"/>
        <v>1.1774062747285119E-2</v>
      </c>
      <c r="O1714">
        <f t="shared" si="134"/>
        <v>0.15306281571470656</v>
      </c>
      <c r="Q1714" s="7">
        <v>1688</v>
      </c>
      <c r="R1714" s="7">
        <v>6.7599852663437318E-4</v>
      </c>
      <c r="S1714" s="7">
        <v>9.5264292837755806E-4</v>
      </c>
      <c r="U1714" s="7">
        <v>36.982248520710058</v>
      </c>
      <c r="V1714" s="7">
        <v>8.5370891003840607E-4</v>
      </c>
    </row>
    <row r="1715" spans="1:22" x14ac:dyDescent="0.35">
      <c r="A1715" s="3">
        <v>2016</v>
      </c>
      <c r="B1715" s="13" t="s">
        <v>26</v>
      </c>
      <c r="C1715" s="13" t="s">
        <v>35</v>
      </c>
      <c r="D1715" s="13">
        <v>2001</v>
      </c>
      <c r="E1715" s="17">
        <v>15</v>
      </c>
      <c r="F1715" s="13">
        <v>134</v>
      </c>
      <c r="G1715" s="13">
        <v>17</v>
      </c>
      <c r="H1715" s="13">
        <v>151</v>
      </c>
      <c r="I1715" s="13" t="b">
        <v>1</v>
      </c>
      <c r="J1715" s="4">
        <v>0.112582781456954</v>
      </c>
      <c r="K1715">
        <f t="shared" si="130"/>
        <v>2.9482974070602937E-4</v>
      </c>
      <c r="L1715">
        <f t="shared" si="131"/>
        <v>1.7170606882286641E-2</v>
      </c>
      <c r="M1715">
        <f t="shared" si="132"/>
        <v>1.9331146821117472E-3</v>
      </c>
      <c r="N1715">
        <f t="shared" si="133"/>
        <v>1.7170606882286641E-2</v>
      </c>
      <c r="O1715">
        <f t="shared" si="134"/>
        <v>0.25755910323429959</v>
      </c>
      <c r="Q1715" s="7">
        <v>1689</v>
      </c>
      <c r="R1715" s="7">
        <v>4.7800314225528021E-4</v>
      </c>
      <c r="S1715" s="7">
        <v>6.7362027470518188E-4</v>
      </c>
      <c r="U1715" s="7">
        <v>37.004163927240853</v>
      </c>
      <c r="V1715" s="7">
        <v>8.5459345772639103E-4</v>
      </c>
    </row>
    <row r="1716" spans="1:22" x14ac:dyDescent="0.35">
      <c r="A1716" s="3">
        <v>2015</v>
      </c>
      <c r="B1716" s="13" t="s">
        <v>52</v>
      </c>
      <c r="C1716" s="13" t="s">
        <v>62</v>
      </c>
      <c r="D1716" s="13">
        <v>2004</v>
      </c>
      <c r="E1716" s="14">
        <v>11</v>
      </c>
      <c r="F1716" s="13">
        <v>71</v>
      </c>
      <c r="G1716" s="13">
        <v>9</v>
      </c>
      <c r="H1716" s="13">
        <v>80</v>
      </c>
      <c r="I1716" s="13" t="b">
        <v>1</v>
      </c>
      <c r="J1716" s="4">
        <v>0.1125</v>
      </c>
      <c r="K1716">
        <f t="shared" si="130"/>
        <v>1.5620118712902218E-4</v>
      </c>
      <c r="L1716">
        <f t="shared" si="131"/>
        <v>1.2498047332644495E-2</v>
      </c>
      <c r="M1716">
        <f t="shared" si="132"/>
        <v>1.4060303249225057E-3</v>
      </c>
      <c r="N1716">
        <f t="shared" si="133"/>
        <v>1.2498047332644495E-2</v>
      </c>
      <c r="O1716">
        <f t="shared" si="134"/>
        <v>0.13747852065908944</v>
      </c>
      <c r="Q1716" s="7">
        <v>1690</v>
      </c>
      <c r="R1716" s="7">
        <v>7.8451141419866668E-4</v>
      </c>
      <c r="S1716" s="7">
        <v>3.6711200276179541E-4</v>
      </c>
      <c r="U1716" s="7">
        <v>37.026079333771641</v>
      </c>
      <c r="V1716" s="7">
        <v>8.5459345772639103E-4</v>
      </c>
    </row>
    <row r="1717" spans="1:22" x14ac:dyDescent="0.35">
      <c r="A1717" s="24">
        <v>2015</v>
      </c>
      <c r="B1717" s="17" t="s">
        <v>153</v>
      </c>
      <c r="C1717" s="17" t="s">
        <v>224</v>
      </c>
      <c r="D1717" s="17">
        <v>2006</v>
      </c>
      <c r="E1717" s="17">
        <v>9</v>
      </c>
      <c r="F1717" s="17">
        <v>71</v>
      </c>
      <c r="G1717" s="17">
        <v>9</v>
      </c>
      <c r="H1717" s="17">
        <v>80</v>
      </c>
      <c r="I1717" s="17" t="b">
        <v>1</v>
      </c>
      <c r="J1717" s="25">
        <v>0.1125</v>
      </c>
      <c r="K1717">
        <f t="shared" si="130"/>
        <v>1.5620118712902218E-4</v>
      </c>
      <c r="L1717">
        <f t="shared" si="131"/>
        <v>1.2498047332644495E-2</v>
      </c>
      <c r="M1717">
        <f t="shared" si="132"/>
        <v>1.4060303249225057E-3</v>
      </c>
      <c r="N1717">
        <f t="shared" si="133"/>
        <v>1.2498047332644495E-2</v>
      </c>
      <c r="O1717">
        <f t="shared" si="134"/>
        <v>0.11248242599380046</v>
      </c>
      <c r="Q1717" s="7">
        <v>1691</v>
      </c>
      <c r="R1717" s="7">
        <v>1.7040362300288262E-3</v>
      </c>
      <c r="S1717" s="7">
        <v>-5.5241281306836411E-4</v>
      </c>
      <c r="U1717" s="7">
        <v>37.047994740302435</v>
      </c>
      <c r="V1717" s="7">
        <v>8.5568280610708286E-4</v>
      </c>
    </row>
    <row r="1718" spans="1:22" x14ac:dyDescent="0.35">
      <c r="A1718" s="3">
        <v>2013</v>
      </c>
      <c r="B1718" s="13" t="s">
        <v>26</v>
      </c>
      <c r="C1718" s="13" t="s">
        <v>27</v>
      </c>
      <c r="D1718" s="13">
        <v>2000</v>
      </c>
      <c r="E1718" s="14">
        <v>13</v>
      </c>
      <c r="F1718" s="13">
        <v>308</v>
      </c>
      <c r="G1718" s="13">
        <v>39</v>
      </c>
      <c r="H1718" s="13">
        <v>347</v>
      </c>
      <c r="I1718" s="13" t="b">
        <v>1</v>
      </c>
      <c r="J1718" s="4">
        <v>0.112391930835735</v>
      </c>
      <c r="K1718">
        <f t="shared" si="130"/>
        <v>6.7752264917213376E-4</v>
      </c>
      <c r="L1718">
        <f t="shared" si="131"/>
        <v>2.6029265244569118E-2</v>
      </c>
      <c r="M1718">
        <f t="shared" si="132"/>
        <v>2.9254793790726131E-3</v>
      </c>
      <c r="N1718">
        <f t="shared" si="133"/>
        <v>2.6029265244569118E-2</v>
      </c>
      <c r="O1718">
        <f t="shared" si="134"/>
        <v>0.33838044817939855</v>
      </c>
      <c r="Q1718" s="7">
        <v>1692</v>
      </c>
      <c r="R1718" s="7">
        <v>4.7800314225528021E-4</v>
      </c>
      <c r="S1718" s="7">
        <v>6.7362027470518188E-4</v>
      </c>
      <c r="U1718" s="7">
        <v>37.069910146833223</v>
      </c>
      <c r="V1718" s="7">
        <v>8.5787405887831575E-4</v>
      </c>
    </row>
    <row r="1719" spans="1:22" x14ac:dyDescent="0.35">
      <c r="A1719" s="3">
        <v>2013</v>
      </c>
      <c r="B1719" s="13" t="s">
        <v>52</v>
      </c>
      <c r="C1719" s="13" t="s">
        <v>91</v>
      </c>
      <c r="D1719" s="13">
        <v>2006</v>
      </c>
      <c r="E1719" s="17">
        <v>7</v>
      </c>
      <c r="F1719" s="13">
        <v>158</v>
      </c>
      <c r="G1719" s="13">
        <v>20</v>
      </c>
      <c r="H1719" s="13">
        <v>178</v>
      </c>
      <c r="I1719" s="13" t="b">
        <v>1</v>
      </c>
      <c r="J1719" s="4">
        <v>0.112359550561798</v>
      </c>
      <c r="K1719">
        <f t="shared" si="130"/>
        <v>3.4754764136207437E-4</v>
      </c>
      <c r="L1719">
        <f t="shared" si="131"/>
        <v>1.8642629679368583E-2</v>
      </c>
      <c r="M1719">
        <f t="shared" si="132"/>
        <v>2.0946774920638902E-3</v>
      </c>
      <c r="N1719">
        <f t="shared" si="133"/>
        <v>1.8642629679368583E-2</v>
      </c>
      <c r="O1719">
        <f t="shared" si="134"/>
        <v>0.13049840775558008</v>
      </c>
      <c r="Q1719" s="7">
        <v>1693</v>
      </c>
      <c r="R1719" s="7">
        <v>7.8451141419866668E-4</v>
      </c>
      <c r="S1719" s="7">
        <v>3.6711200276179541E-4</v>
      </c>
      <c r="U1719" s="7">
        <v>37.091825553364018</v>
      </c>
      <c r="V1719" s="7">
        <v>8.5999357800473498E-4</v>
      </c>
    </row>
    <row r="1720" spans="1:22" x14ac:dyDescent="0.35">
      <c r="A1720" s="5">
        <v>2016</v>
      </c>
      <c r="B1720" s="14" t="s">
        <v>30</v>
      </c>
      <c r="C1720" s="14" t="s">
        <v>163</v>
      </c>
      <c r="D1720" s="14">
        <v>2010</v>
      </c>
      <c r="E1720" s="14">
        <v>6</v>
      </c>
      <c r="F1720" s="14">
        <v>79</v>
      </c>
      <c r="G1720" s="14">
        <v>10</v>
      </c>
      <c r="H1720" s="14">
        <v>89</v>
      </c>
      <c r="I1720" s="14" t="b">
        <v>1</v>
      </c>
      <c r="J1720" s="6">
        <v>0.112359550561798</v>
      </c>
      <c r="K1720">
        <f t="shared" si="130"/>
        <v>1.7377382068103718E-4</v>
      </c>
      <c r="L1720">
        <f t="shared" si="131"/>
        <v>1.3182329865431117E-2</v>
      </c>
      <c r="M1720">
        <f t="shared" si="132"/>
        <v>1.4811606590372074E-3</v>
      </c>
      <c r="N1720">
        <f t="shared" si="133"/>
        <v>1.3182329865431117E-2</v>
      </c>
      <c r="O1720">
        <f t="shared" si="134"/>
        <v>7.9093979192586705E-2</v>
      </c>
      <c r="Q1720" s="7">
        <v>1694</v>
      </c>
      <c r="R1720" s="7">
        <v>1.8328501086729953E-3</v>
      </c>
      <c r="S1720" s="7">
        <v>-1.3893514799741941E-4</v>
      </c>
      <c r="U1720" s="7">
        <v>37.113740959894805</v>
      </c>
      <c r="V1720" s="7">
        <v>8.5999357800473498E-4</v>
      </c>
    </row>
    <row r="1721" spans="1:22" x14ac:dyDescent="0.35">
      <c r="A1721" s="24">
        <v>2016</v>
      </c>
      <c r="B1721" s="17" t="s">
        <v>33</v>
      </c>
      <c r="C1721" s="17" t="s">
        <v>109</v>
      </c>
      <c r="D1721" s="17">
        <v>2004</v>
      </c>
      <c r="E1721" s="17">
        <v>12</v>
      </c>
      <c r="F1721" s="17">
        <v>79</v>
      </c>
      <c r="G1721" s="17">
        <v>10</v>
      </c>
      <c r="H1721" s="17">
        <v>89</v>
      </c>
      <c r="I1721" s="17" t="b">
        <v>1</v>
      </c>
      <c r="J1721" s="25">
        <v>0.112359550561798</v>
      </c>
      <c r="K1721">
        <f t="shared" si="130"/>
        <v>1.7377382068103718E-4</v>
      </c>
      <c r="L1721">
        <f t="shared" si="131"/>
        <v>1.3182329865431117E-2</v>
      </c>
      <c r="M1721">
        <f t="shared" si="132"/>
        <v>1.4811606590372074E-3</v>
      </c>
      <c r="N1721">
        <f t="shared" si="133"/>
        <v>1.3182329865431117E-2</v>
      </c>
      <c r="O1721">
        <f t="shared" si="134"/>
        <v>0.15818795838517341</v>
      </c>
      <c r="Q1721" s="7">
        <v>1695</v>
      </c>
      <c r="R1721" s="7">
        <v>2.2738649250401105E-3</v>
      </c>
      <c r="S1721" s="7">
        <v>-1.7327859897559375E-4</v>
      </c>
      <c r="U1721" s="7">
        <v>37.1356563664256</v>
      </c>
      <c r="V1721" s="7">
        <v>8.6017461023029599E-4</v>
      </c>
    </row>
    <row r="1722" spans="1:22" x14ac:dyDescent="0.35">
      <c r="A1722" s="5">
        <v>2017</v>
      </c>
      <c r="B1722" s="14" t="s">
        <v>37</v>
      </c>
      <c r="C1722" s="14" t="s">
        <v>38</v>
      </c>
      <c r="D1722" s="14">
        <v>2002</v>
      </c>
      <c r="E1722" s="14">
        <v>15</v>
      </c>
      <c r="F1722" s="14">
        <v>79</v>
      </c>
      <c r="G1722" s="14">
        <v>10</v>
      </c>
      <c r="H1722" s="14">
        <v>89</v>
      </c>
      <c r="I1722" s="14" t="b">
        <v>1</v>
      </c>
      <c r="J1722" s="6">
        <v>0.112359550561798</v>
      </c>
      <c r="K1722">
        <f t="shared" si="130"/>
        <v>1.7377382068103718E-4</v>
      </c>
      <c r="L1722">
        <f t="shared" si="131"/>
        <v>1.3182329865431117E-2</v>
      </c>
      <c r="M1722">
        <f t="shared" si="132"/>
        <v>1.4811606590372074E-3</v>
      </c>
      <c r="N1722">
        <f t="shared" si="133"/>
        <v>1.3182329865431117E-2</v>
      </c>
      <c r="O1722">
        <f t="shared" si="134"/>
        <v>0.19773494798146676</v>
      </c>
      <c r="Q1722" s="7">
        <v>1696</v>
      </c>
      <c r="R1722" s="7">
        <v>1.4343897799169697E-3</v>
      </c>
      <c r="S1722" s="7">
        <v>3.2237802852875218E-4</v>
      </c>
      <c r="U1722" s="7">
        <v>37.157571772956388</v>
      </c>
      <c r="V1722" s="7">
        <v>8.6119273300691763E-4</v>
      </c>
    </row>
    <row r="1723" spans="1:22" x14ac:dyDescent="0.35">
      <c r="A1723" s="24">
        <v>2013</v>
      </c>
      <c r="B1723" s="17" t="s">
        <v>52</v>
      </c>
      <c r="C1723" s="17" t="s">
        <v>74</v>
      </c>
      <c r="D1723" s="17">
        <v>2003</v>
      </c>
      <c r="E1723" s="17">
        <v>10</v>
      </c>
      <c r="F1723" s="17">
        <v>174</v>
      </c>
      <c r="G1723" s="17">
        <v>22</v>
      </c>
      <c r="H1723" s="17">
        <v>196</v>
      </c>
      <c r="I1723" s="17" t="b">
        <v>1</v>
      </c>
      <c r="J1723" s="25">
        <v>0.11224489795918401</v>
      </c>
      <c r="K1723">
        <f t="shared" si="130"/>
        <v>3.8269290846610433E-4</v>
      </c>
      <c r="L1723">
        <f t="shared" si="131"/>
        <v>1.9562538395262112E-2</v>
      </c>
      <c r="M1723">
        <f t="shared" si="132"/>
        <v>2.1957951259988151E-3</v>
      </c>
      <c r="N1723">
        <f t="shared" si="133"/>
        <v>1.9562538395262112E-2</v>
      </c>
      <c r="O1723">
        <f t="shared" si="134"/>
        <v>0.19562538395262113</v>
      </c>
      <c r="Q1723" s="7">
        <v>1697</v>
      </c>
      <c r="R1723" s="7">
        <v>1.0142667402439688E-3</v>
      </c>
      <c r="S1723" s="7">
        <v>2.2795569007823106E-4</v>
      </c>
      <c r="U1723" s="7">
        <v>37.179487179487182</v>
      </c>
      <c r="V1723" s="7">
        <v>8.6119273300691763E-4</v>
      </c>
    </row>
    <row r="1724" spans="1:22" x14ac:dyDescent="0.35">
      <c r="A1724" s="5">
        <v>2013</v>
      </c>
      <c r="B1724" s="14" t="s">
        <v>94</v>
      </c>
      <c r="C1724" s="14" t="s">
        <v>95</v>
      </c>
      <c r="D1724" s="14">
        <v>2003</v>
      </c>
      <c r="E1724" s="14">
        <v>10</v>
      </c>
      <c r="F1724" s="14">
        <v>174</v>
      </c>
      <c r="G1724" s="14">
        <v>22</v>
      </c>
      <c r="H1724" s="14">
        <v>196</v>
      </c>
      <c r="I1724" s="14" t="b">
        <v>1</v>
      </c>
      <c r="J1724" s="6">
        <v>0.11224489795918401</v>
      </c>
      <c r="K1724">
        <f t="shared" si="130"/>
        <v>3.8269290846610433E-4</v>
      </c>
      <c r="L1724">
        <f t="shared" si="131"/>
        <v>1.9562538395262112E-2</v>
      </c>
      <c r="M1724">
        <f t="shared" si="132"/>
        <v>2.1957951259988151E-3</v>
      </c>
      <c r="N1724">
        <f t="shared" si="133"/>
        <v>1.9562538395262112E-2</v>
      </c>
      <c r="O1724">
        <f t="shared" si="134"/>
        <v>0.19562538395262113</v>
      </c>
      <c r="Q1724" s="7">
        <v>1698</v>
      </c>
      <c r="R1724" s="7">
        <v>6.8275408680372018E-4</v>
      </c>
      <c r="S1724" s="7">
        <v>5.5946834351847964E-4</v>
      </c>
      <c r="U1724" s="7">
        <v>37.20140258601797</v>
      </c>
      <c r="V1724" s="7">
        <v>8.6371756272034814E-4</v>
      </c>
    </row>
    <row r="1725" spans="1:22" x14ac:dyDescent="0.35">
      <c r="A1725" s="24">
        <v>2015</v>
      </c>
      <c r="B1725" s="17" t="s">
        <v>104</v>
      </c>
      <c r="C1725" s="17" t="s">
        <v>115</v>
      </c>
      <c r="D1725" s="17">
        <v>2006</v>
      </c>
      <c r="E1725" s="17">
        <v>9</v>
      </c>
      <c r="F1725" s="17">
        <v>87</v>
      </c>
      <c r="G1725" s="17">
        <v>11</v>
      </c>
      <c r="H1725" s="17">
        <v>98</v>
      </c>
      <c r="I1725" s="17" t="b">
        <v>1</v>
      </c>
      <c r="J1725" s="25">
        <v>0.11224489795918401</v>
      </c>
      <c r="K1725">
        <f t="shared" si="130"/>
        <v>1.9134645423305217E-4</v>
      </c>
      <c r="L1725">
        <f t="shared" si="131"/>
        <v>1.3832803556512041E-2</v>
      </c>
      <c r="M1725">
        <f t="shared" si="132"/>
        <v>1.5526616236901315E-3</v>
      </c>
      <c r="N1725">
        <f t="shared" si="133"/>
        <v>1.3832803556512041E-2</v>
      </c>
      <c r="O1725">
        <f t="shared" si="134"/>
        <v>0.12449523200860836</v>
      </c>
      <c r="Q1725" s="7">
        <v>1699</v>
      </c>
      <c r="R1725" s="7">
        <v>6.8275408680372018E-4</v>
      </c>
      <c r="S1725" s="7">
        <v>5.5946834351847964E-4</v>
      </c>
      <c r="U1725" s="7">
        <v>37.223317992548765</v>
      </c>
      <c r="V1725" s="7">
        <v>8.647379027840028E-4</v>
      </c>
    </row>
    <row r="1726" spans="1:22" x14ac:dyDescent="0.35">
      <c r="A1726" s="3">
        <v>2016</v>
      </c>
      <c r="B1726" s="13" t="s">
        <v>79</v>
      </c>
      <c r="C1726" s="13" t="s">
        <v>81</v>
      </c>
      <c r="D1726" s="13">
        <v>2003</v>
      </c>
      <c r="E1726" s="14">
        <v>13</v>
      </c>
      <c r="F1726" s="13">
        <v>87</v>
      </c>
      <c r="G1726" s="13">
        <v>11</v>
      </c>
      <c r="H1726" s="13">
        <v>98</v>
      </c>
      <c r="I1726" s="13" t="b">
        <v>1</v>
      </c>
      <c r="J1726" s="4">
        <v>0.11224489795918401</v>
      </c>
      <c r="K1726">
        <f t="shared" si="130"/>
        <v>1.9134645423305217E-4</v>
      </c>
      <c r="L1726">
        <f t="shared" si="131"/>
        <v>1.3832803556512041E-2</v>
      </c>
      <c r="M1726">
        <f t="shared" si="132"/>
        <v>1.5526616236901315E-3</v>
      </c>
      <c r="N1726">
        <f t="shared" si="133"/>
        <v>1.3832803556512041E-2</v>
      </c>
      <c r="O1726">
        <f t="shared" si="134"/>
        <v>0.17982644623465652</v>
      </c>
      <c r="Q1726" s="7">
        <v>1700</v>
      </c>
      <c r="R1726" s="7">
        <v>1.8430483738445897E-3</v>
      </c>
      <c r="S1726" s="7">
        <v>-6.0082594352238992E-4</v>
      </c>
      <c r="U1726" s="7">
        <v>37.245233399079552</v>
      </c>
      <c r="V1726" s="7">
        <v>8.6502552557685174E-4</v>
      </c>
    </row>
    <row r="1727" spans="1:22" x14ac:dyDescent="0.35">
      <c r="A1727" s="24">
        <v>2015</v>
      </c>
      <c r="B1727" s="17" t="s">
        <v>30</v>
      </c>
      <c r="C1727" s="17" t="s">
        <v>56</v>
      </c>
      <c r="D1727" s="17">
        <v>2006</v>
      </c>
      <c r="E1727" s="17">
        <v>9</v>
      </c>
      <c r="F1727" s="17">
        <v>182</v>
      </c>
      <c r="G1727" s="17">
        <v>23</v>
      </c>
      <c r="H1727" s="17">
        <v>205</v>
      </c>
      <c r="I1727" s="17" t="b">
        <v>1</v>
      </c>
      <c r="J1727" s="25">
        <v>0.11219512195122</v>
      </c>
      <c r="K1727">
        <f t="shared" si="130"/>
        <v>4.0026554201811932E-4</v>
      </c>
      <c r="L1727">
        <f t="shared" si="131"/>
        <v>2.0006637449059731E-2</v>
      </c>
      <c r="M1727">
        <f t="shared" si="132"/>
        <v>2.2446471284311015E-3</v>
      </c>
      <c r="N1727">
        <f t="shared" si="133"/>
        <v>2.0006637449059731E-2</v>
      </c>
      <c r="O1727">
        <f t="shared" si="134"/>
        <v>0.18005973704153758</v>
      </c>
      <c r="Q1727" s="7">
        <v>1701</v>
      </c>
      <c r="R1727" s="7">
        <v>3.8045928251041082E-3</v>
      </c>
      <c r="S1727" s="7">
        <v>-9.8812800552859582E-4</v>
      </c>
      <c r="U1727" s="7">
        <v>37.267148805610347</v>
      </c>
      <c r="V1727" s="7">
        <v>8.6576186750363983E-4</v>
      </c>
    </row>
    <row r="1728" spans="1:22" x14ac:dyDescent="0.35">
      <c r="A1728" s="5">
        <v>2013</v>
      </c>
      <c r="B1728" s="14" t="s">
        <v>102</v>
      </c>
      <c r="C1728" s="14" t="s">
        <v>184</v>
      </c>
      <c r="D1728" s="14">
        <v>2000</v>
      </c>
      <c r="E1728" s="14">
        <v>13</v>
      </c>
      <c r="F1728" s="14">
        <v>95</v>
      </c>
      <c r="G1728" s="14">
        <v>12</v>
      </c>
      <c r="H1728" s="14">
        <v>107</v>
      </c>
      <c r="I1728" s="14" t="b">
        <v>1</v>
      </c>
      <c r="J1728" s="6">
        <v>0.11214953271028</v>
      </c>
      <c r="K1728">
        <f t="shared" si="130"/>
        <v>2.0891908778506718E-4</v>
      </c>
      <c r="L1728">
        <f t="shared" si="131"/>
        <v>1.4454033616436181E-2</v>
      </c>
      <c r="M1728">
        <f t="shared" si="132"/>
        <v>1.6210131158619961E-3</v>
      </c>
      <c r="N1728">
        <f t="shared" si="133"/>
        <v>1.4454033616436181E-2</v>
      </c>
      <c r="O1728">
        <f t="shared" si="134"/>
        <v>0.18790243701367035</v>
      </c>
      <c r="Q1728" s="7">
        <v>1702</v>
      </c>
      <c r="R1728" s="7">
        <v>1.2427596736968999E-3</v>
      </c>
      <c r="S1728" s="7">
        <v>5.746909054170446E-4</v>
      </c>
      <c r="U1728" s="7">
        <v>37.289064212141135</v>
      </c>
      <c r="V1728" s="7">
        <v>8.6658366348126264E-4</v>
      </c>
    </row>
    <row r="1729" spans="1:22" x14ac:dyDescent="0.35">
      <c r="A1729" s="24">
        <v>2014</v>
      </c>
      <c r="B1729" s="17" t="s">
        <v>30</v>
      </c>
      <c r="C1729" s="17" t="s">
        <v>40</v>
      </c>
      <c r="D1729" s="17">
        <v>2002</v>
      </c>
      <c r="E1729" s="17">
        <v>12</v>
      </c>
      <c r="F1729" s="17">
        <v>293</v>
      </c>
      <c r="G1729" s="17">
        <v>37</v>
      </c>
      <c r="H1729" s="17">
        <v>330</v>
      </c>
      <c r="I1729" s="17" t="b">
        <v>1</v>
      </c>
      <c r="J1729" s="25">
        <v>0.112121212121212</v>
      </c>
      <c r="K1729">
        <f t="shared" si="130"/>
        <v>6.4432989690721648E-4</v>
      </c>
      <c r="L1729">
        <f t="shared" si="131"/>
        <v>2.5383654128340476E-2</v>
      </c>
      <c r="M1729">
        <f t="shared" si="132"/>
        <v>2.8460460689351411E-3</v>
      </c>
      <c r="N1729">
        <f t="shared" si="133"/>
        <v>2.5383654128340476E-2</v>
      </c>
      <c r="O1729">
        <f t="shared" si="134"/>
        <v>0.30460384954008568</v>
      </c>
      <c r="Q1729" s="7">
        <v>1703</v>
      </c>
      <c r="R1729" s="7">
        <v>3.5707596575522424E-3</v>
      </c>
      <c r="S1729" s="7">
        <v>-6.4105575731997298E-4</v>
      </c>
      <c r="U1729" s="7">
        <v>37.310979618671929</v>
      </c>
      <c r="V1729" s="7">
        <v>8.6658366348126264E-4</v>
      </c>
    </row>
    <row r="1730" spans="1:22" x14ac:dyDescent="0.35">
      <c r="A1730" s="3">
        <v>2016</v>
      </c>
      <c r="B1730" s="13" t="s">
        <v>26</v>
      </c>
      <c r="C1730" s="13" t="s">
        <v>100</v>
      </c>
      <c r="D1730" s="13">
        <v>2001</v>
      </c>
      <c r="E1730" s="14">
        <v>15</v>
      </c>
      <c r="F1730" s="13">
        <v>111</v>
      </c>
      <c r="G1730" s="13">
        <v>14</v>
      </c>
      <c r="H1730" s="13">
        <v>125</v>
      </c>
      <c r="I1730" s="13" t="b">
        <v>1</v>
      </c>
      <c r="J1730" s="4">
        <v>0.112</v>
      </c>
      <c r="K1730">
        <f t="shared" si="130"/>
        <v>2.4406435488909717E-4</v>
      </c>
      <c r="L1730">
        <f t="shared" si="131"/>
        <v>1.5622559165805619E-2</v>
      </c>
      <c r="M1730">
        <f t="shared" si="132"/>
        <v>1.7497266265702294E-3</v>
      </c>
      <c r="N1730">
        <f t="shared" si="133"/>
        <v>1.5622559165805619E-2</v>
      </c>
      <c r="O1730">
        <f t="shared" si="134"/>
        <v>0.23433838748708427</v>
      </c>
      <c r="Q1730" s="7">
        <v>1704</v>
      </c>
      <c r="R1730" s="7">
        <v>2.5255375044415276E-3</v>
      </c>
      <c r="S1730" s="7">
        <v>1.2777241043962235E-4</v>
      </c>
      <c r="U1730" s="7">
        <v>37.332895025202717</v>
      </c>
      <c r="V1730" s="7">
        <v>8.6658366348126264E-4</v>
      </c>
    </row>
    <row r="1731" spans="1:22" x14ac:dyDescent="0.35">
      <c r="A1731" s="24">
        <v>2015</v>
      </c>
      <c r="B1731" s="17" t="s">
        <v>26</v>
      </c>
      <c r="C1731" s="17" t="s">
        <v>35</v>
      </c>
      <c r="D1731" s="17">
        <v>2000</v>
      </c>
      <c r="E1731" s="17">
        <v>15</v>
      </c>
      <c r="F1731" s="17">
        <v>127</v>
      </c>
      <c r="G1731" s="17">
        <v>16</v>
      </c>
      <c r="H1731" s="17">
        <v>143</v>
      </c>
      <c r="I1731" s="17" t="b">
        <v>1</v>
      </c>
      <c r="J1731" s="25">
        <v>0.111888111888112</v>
      </c>
      <c r="K1731">
        <f t="shared" si="130"/>
        <v>2.7920962199312713E-4</v>
      </c>
      <c r="L1731">
        <f t="shared" si="131"/>
        <v>1.6709566780534053E-2</v>
      </c>
      <c r="M1731">
        <f t="shared" si="132"/>
        <v>1.8696018775422735E-3</v>
      </c>
      <c r="N1731">
        <f t="shared" si="133"/>
        <v>1.6709566780534053E-2</v>
      </c>
      <c r="O1731">
        <f t="shared" si="134"/>
        <v>0.25064350170801081</v>
      </c>
      <c r="Q1731" s="7">
        <v>1705</v>
      </c>
      <c r="R1731" s="7">
        <v>2.8802965184387308E-3</v>
      </c>
      <c r="S1731" s="7">
        <v>-2.2698660355758085E-4</v>
      </c>
      <c r="U1731" s="7">
        <v>37.354810431733512</v>
      </c>
      <c r="V1731" s="7">
        <v>8.6658366348126264E-4</v>
      </c>
    </row>
    <row r="1732" spans="1:22" x14ac:dyDescent="0.35">
      <c r="A1732" s="5">
        <v>2016</v>
      </c>
      <c r="B1732" s="14" t="s">
        <v>58</v>
      </c>
      <c r="C1732" s="14" t="s">
        <v>64</v>
      </c>
      <c r="D1732" s="14">
        <v>2005</v>
      </c>
      <c r="E1732" s="14">
        <v>11</v>
      </c>
      <c r="F1732" s="14">
        <v>135</v>
      </c>
      <c r="G1732" s="14">
        <v>17</v>
      </c>
      <c r="H1732" s="14">
        <v>152</v>
      </c>
      <c r="I1732" s="14" t="b">
        <v>1</v>
      </c>
      <c r="J1732" s="6">
        <v>0.11184210526315801</v>
      </c>
      <c r="K1732">
        <f t="shared" ref="K1732:K1766" si="135">H1732/$H$1</f>
        <v>2.9678225554514217E-4</v>
      </c>
      <c r="L1732">
        <f t="shared" ref="L1732:L1795" si="136">SQRT(K1732)</f>
        <v>1.7227369373910287E-2</v>
      </c>
      <c r="M1732">
        <f t="shared" ref="M1732:M1766" si="137">J1732*L1732</f>
        <v>1.9267452589241789E-3</v>
      </c>
      <c r="N1732">
        <f t="shared" ref="N1732:N1766" si="138">L1732</f>
        <v>1.7227369373910287E-2</v>
      </c>
      <c r="O1732">
        <f t="shared" ref="O1732:O1766" si="139">E1732*L1732</f>
        <v>0.18950106311301315</v>
      </c>
      <c r="Q1732" s="7">
        <v>1706</v>
      </c>
      <c r="R1732" s="7">
        <v>2.0366772000160295E-3</v>
      </c>
      <c r="S1732" s="7">
        <v>-1.6050376661406757E-4</v>
      </c>
      <c r="U1732" s="7">
        <v>37.376725838264299</v>
      </c>
      <c r="V1732" s="7">
        <v>8.6762711197902831E-4</v>
      </c>
    </row>
    <row r="1733" spans="1:22" x14ac:dyDescent="0.35">
      <c r="A1733" s="3">
        <v>2013</v>
      </c>
      <c r="B1733" s="13" t="s">
        <v>24</v>
      </c>
      <c r="C1733" s="13" t="s">
        <v>71</v>
      </c>
      <c r="D1733" s="13">
        <v>2002</v>
      </c>
      <c r="E1733" s="17">
        <v>11</v>
      </c>
      <c r="F1733" s="13">
        <v>175</v>
      </c>
      <c r="G1733" s="13">
        <v>22</v>
      </c>
      <c r="H1733" s="13">
        <v>197</v>
      </c>
      <c r="I1733" s="13" t="b">
        <v>1</v>
      </c>
      <c r="J1733" s="4">
        <v>0.111675126903553</v>
      </c>
      <c r="K1733">
        <f t="shared" si="135"/>
        <v>3.8464542330521713E-4</v>
      </c>
      <c r="L1733">
        <f t="shared" si="136"/>
        <v>1.9612379338193955E-2</v>
      </c>
      <c r="M1733">
        <f t="shared" si="137"/>
        <v>2.1902149514734306E-3</v>
      </c>
      <c r="N1733">
        <f t="shared" si="138"/>
        <v>1.9612379338193955E-2</v>
      </c>
      <c r="O1733">
        <f t="shared" si="139"/>
        <v>0.21573617272013351</v>
      </c>
      <c r="Q1733" s="7">
        <v>1707</v>
      </c>
      <c r="R1733" s="7">
        <v>1.5349721910470789E-3</v>
      </c>
      <c r="S1733" s="7">
        <v>3.4120124235488308E-4</v>
      </c>
      <c r="U1733" s="7">
        <v>37.398641244795094</v>
      </c>
      <c r="V1733" s="7">
        <v>8.6762711197902831E-4</v>
      </c>
    </row>
    <row r="1734" spans="1:22" x14ac:dyDescent="0.35">
      <c r="A1734" s="5">
        <v>2013</v>
      </c>
      <c r="B1734" s="14" t="s">
        <v>52</v>
      </c>
      <c r="C1734" s="14" t="s">
        <v>74</v>
      </c>
      <c r="D1734" s="14">
        <v>2002</v>
      </c>
      <c r="E1734" s="14">
        <v>11</v>
      </c>
      <c r="F1734" s="14">
        <v>175</v>
      </c>
      <c r="G1734" s="14">
        <v>22</v>
      </c>
      <c r="H1734" s="14">
        <v>197</v>
      </c>
      <c r="I1734" s="14" t="b">
        <v>1</v>
      </c>
      <c r="J1734" s="6">
        <v>0.111675126903553</v>
      </c>
      <c r="K1734">
        <f t="shared" si="135"/>
        <v>3.8464542330521713E-4</v>
      </c>
      <c r="L1734">
        <f t="shared" si="136"/>
        <v>1.9612379338193955E-2</v>
      </c>
      <c r="M1734">
        <f t="shared" si="137"/>
        <v>2.1902149514734306E-3</v>
      </c>
      <c r="N1734">
        <f t="shared" si="138"/>
        <v>1.9612379338193955E-2</v>
      </c>
      <c r="O1734">
        <f t="shared" si="139"/>
        <v>0.21573617272013351</v>
      </c>
      <c r="Q1734" s="7">
        <v>1708</v>
      </c>
      <c r="R1734" s="7">
        <v>1.2627687522207638E-3</v>
      </c>
      <c r="S1734" s="7">
        <v>6.3886205219811174E-5</v>
      </c>
      <c r="U1734" s="7">
        <v>37.420556651325882</v>
      </c>
      <c r="V1734" s="7">
        <v>8.6794728928692513E-4</v>
      </c>
    </row>
    <row r="1735" spans="1:22" x14ac:dyDescent="0.35">
      <c r="A1735" s="24">
        <v>2014</v>
      </c>
      <c r="B1735" s="17" t="s">
        <v>33</v>
      </c>
      <c r="C1735" s="17" t="s">
        <v>34</v>
      </c>
      <c r="D1735" s="17">
        <v>2003</v>
      </c>
      <c r="E1735" s="17">
        <v>11</v>
      </c>
      <c r="F1735" s="17">
        <v>183</v>
      </c>
      <c r="G1735" s="17">
        <v>23</v>
      </c>
      <c r="H1735" s="17">
        <v>206</v>
      </c>
      <c r="I1735" s="17" t="b">
        <v>1</v>
      </c>
      <c r="J1735" s="25">
        <v>0.111650485436893</v>
      </c>
      <c r="K1735">
        <f t="shared" si="135"/>
        <v>4.0221805685723212E-4</v>
      </c>
      <c r="L1735">
        <f t="shared" si="136"/>
        <v>2.0055374762323244E-2</v>
      </c>
      <c r="M1735">
        <f t="shared" si="137"/>
        <v>2.2391923278322029E-3</v>
      </c>
      <c r="N1735">
        <f t="shared" si="138"/>
        <v>2.0055374762323244E-2</v>
      </c>
      <c r="O1735">
        <f t="shared" si="139"/>
        <v>0.22060912238555569</v>
      </c>
      <c r="Q1735" s="7">
        <v>1709</v>
      </c>
      <c r="R1735" s="7">
        <v>7.3063023122495944E-4</v>
      </c>
      <c r="S1735" s="7">
        <v>5.9602472621561554E-4</v>
      </c>
      <c r="U1735" s="7">
        <v>37.442472057856676</v>
      </c>
      <c r="V1735" s="7">
        <v>8.6879575045855457E-4</v>
      </c>
    </row>
    <row r="1736" spans="1:22" x14ac:dyDescent="0.35">
      <c r="A1736" s="3">
        <v>2013</v>
      </c>
      <c r="B1736" s="13" t="s">
        <v>52</v>
      </c>
      <c r="C1736" s="13" t="s">
        <v>84</v>
      </c>
      <c r="D1736" s="13">
        <v>2005</v>
      </c>
      <c r="E1736" s="14">
        <v>8</v>
      </c>
      <c r="F1736" s="13">
        <v>191</v>
      </c>
      <c r="G1736" s="13">
        <v>24</v>
      </c>
      <c r="H1736" s="13">
        <v>215</v>
      </c>
      <c r="I1736" s="13" t="b">
        <v>1</v>
      </c>
      <c r="J1736" s="4">
        <v>0.111627906976744</v>
      </c>
      <c r="K1736">
        <f t="shared" si="135"/>
        <v>4.197906904092471E-4</v>
      </c>
      <c r="L1736">
        <f t="shared" si="136"/>
        <v>2.0488794264408219E-2</v>
      </c>
      <c r="M1736">
        <f t="shared" si="137"/>
        <v>2.2871212202130067E-3</v>
      </c>
      <c r="N1736">
        <f t="shared" si="138"/>
        <v>2.0488794264408219E-2</v>
      </c>
      <c r="O1736">
        <f t="shared" si="139"/>
        <v>0.16391035411526575</v>
      </c>
      <c r="Q1736" s="7">
        <v>1710</v>
      </c>
      <c r="R1736" s="7">
        <v>7.3063023122495944E-4</v>
      </c>
      <c r="S1736" s="7">
        <v>5.9602472621561554E-4</v>
      </c>
      <c r="U1736" s="7">
        <v>37.464387464387464</v>
      </c>
      <c r="V1736" s="7">
        <v>8.7138471774620709E-4</v>
      </c>
    </row>
    <row r="1737" spans="1:22" x14ac:dyDescent="0.35">
      <c r="A1737" s="3">
        <v>2013</v>
      </c>
      <c r="B1737" s="13" t="s">
        <v>24</v>
      </c>
      <c r="C1737" s="13" t="s">
        <v>41</v>
      </c>
      <c r="D1737" s="13">
        <v>2003</v>
      </c>
      <c r="E1737" s="17">
        <v>10</v>
      </c>
      <c r="F1737" s="13">
        <v>296</v>
      </c>
      <c r="G1737" s="13">
        <v>37</v>
      </c>
      <c r="H1737" s="13">
        <v>333</v>
      </c>
      <c r="I1737" s="13" t="b">
        <v>1</v>
      </c>
      <c r="J1737" s="4">
        <v>0.11111111111111099</v>
      </c>
      <c r="K1737">
        <f t="shared" si="135"/>
        <v>6.5018744142455477E-4</v>
      </c>
      <c r="L1737">
        <f t="shared" si="136"/>
        <v>2.5498773331761565E-2</v>
      </c>
      <c r="M1737">
        <f t="shared" si="137"/>
        <v>2.8331970368623933E-3</v>
      </c>
      <c r="N1737">
        <f t="shared" si="138"/>
        <v>2.5498773331761565E-2</v>
      </c>
      <c r="O1737">
        <f t="shared" si="139"/>
        <v>0.25498773331761565</v>
      </c>
      <c r="Q1737" s="7">
        <v>1711</v>
      </c>
      <c r="R1737" s="7">
        <v>5.5325072422635784E-4</v>
      </c>
      <c r="S1737" s="7">
        <v>7.7340423321421714E-4</v>
      </c>
      <c r="U1737" s="7">
        <v>37.486302870918259</v>
      </c>
      <c r="V1737" s="7">
        <v>8.7138471774620709E-4</v>
      </c>
    </row>
    <row r="1738" spans="1:22" x14ac:dyDescent="0.35">
      <c r="A1738" s="5">
        <v>2015</v>
      </c>
      <c r="B1738" s="14" t="s">
        <v>30</v>
      </c>
      <c r="C1738" s="14" t="s">
        <v>56</v>
      </c>
      <c r="D1738" s="14">
        <v>2000</v>
      </c>
      <c r="E1738" s="14">
        <v>15</v>
      </c>
      <c r="F1738" s="14">
        <v>144</v>
      </c>
      <c r="G1738" s="14">
        <v>18</v>
      </c>
      <c r="H1738" s="14">
        <v>162</v>
      </c>
      <c r="I1738" s="14" t="b">
        <v>1</v>
      </c>
      <c r="J1738" s="6">
        <v>0.11111111111111099</v>
      </c>
      <c r="K1738">
        <f t="shared" si="135"/>
        <v>3.163074039362699E-4</v>
      </c>
      <c r="L1738">
        <f t="shared" si="136"/>
        <v>1.7785033144086908E-2</v>
      </c>
      <c r="M1738">
        <f t="shared" si="137"/>
        <v>1.9761147937874322E-3</v>
      </c>
      <c r="N1738">
        <f t="shared" si="138"/>
        <v>1.7785033144086908E-2</v>
      </c>
      <c r="O1738">
        <f t="shared" si="139"/>
        <v>0.26677549716130361</v>
      </c>
      <c r="Q1738" s="7">
        <v>1712</v>
      </c>
      <c r="R1738" s="7">
        <v>1.617527766217967E-3</v>
      </c>
      <c r="S1738" s="7">
        <v>-2.9087280877739203E-4</v>
      </c>
      <c r="U1738" s="7">
        <v>37.508218277449046</v>
      </c>
      <c r="V1738" s="7">
        <v>8.7162686995811923E-4</v>
      </c>
    </row>
    <row r="1739" spans="1:22" x14ac:dyDescent="0.35">
      <c r="A1739" s="3">
        <v>2015</v>
      </c>
      <c r="B1739" s="13" t="s">
        <v>104</v>
      </c>
      <c r="C1739" s="13" t="s">
        <v>115</v>
      </c>
      <c r="D1739" s="13">
        <v>2001</v>
      </c>
      <c r="E1739" s="17">
        <v>14</v>
      </c>
      <c r="F1739" s="13">
        <v>104</v>
      </c>
      <c r="G1739" s="13">
        <v>13</v>
      </c>
      <c r="H1739" s="13">
        <v>117</v>
      </c>
      <c r="I1739" s="13" t="b">
        <v>1</v>
      </c>
      <c r="J1739" s="4">
        <v>0.11111111111111099</v>
      </c>
      <c r="K1739">
        <f t="shared" si="135"/>
        <v>2.2844423617619493E-4</v>
      </c>
      <c r="L1739">
        <f t="shared" si="136"/>
        <v>1.5114371841932265E-2</v>
      </c>
      <c r="M1739">
        <f t="shared" si="137"/>
        <v>1.6793746491035831E-3</v>
      </c>
      <c r="N1739">
        <f t="shared" si="138"/>
        <v>1.5114371841932265E-2</v>
      </c>
      <c r="O1739">
        <f t="shared" si="139"/>
        <v>0.21160120578705172</v>
      </c>
      <c r="Q1739" s="7">
        <v>1713</v>
      </c>
      <c r="R1739" s="7">
        <v>2.8762680893656923E-3</v>
      </c>
      <c r="S1739" s="7">
        <v>-9.4315340725394515E-4</v>
      </c>
      <c r="U1739" s="7">
        <v>37.530133683979841</v>
      </c>
      <c r="V1739" s="7">
        <v>8.7332760693134429E-4</v>
      </c>
    </row>
    <row r="1740" spans="1:22" x14ac:dyDescent="0.35">
      <c r="A1740" s="3">
        <v>2017</v>
      </c>
      <c r="B1740" s="13" t="s">
        <v>24</v>
      </c>
      <c r="C1740" s="13" t="s">
        <v>57</v>
      </c>
      <c r="D1740" s="13">
        <v>2009</v>
      </c>
      <c r="E1740" s="14">
        <v>8</v>
      </c>
      <c r="F1740" s="13">
        <v>96</v>
      </c>
      <c r="G1740" s="13">
        <v>12</v>
      </c>
      <c r="H1740" s="13">
        <v>108</v>
      </c>
      <c r="I1740" s="13" t="b">
        <v>1</v>
      </c>
      <c r="J1740" s="4">
        <v>0.11111111111111099</v>
      </c>
      <c r="K1740">
        <f t="shared" si="135"/>
        <v>2.1087160262417995E-4</v>
      </c>
      <c r="L1740">
        <f t="shared" si="136"/>
        <v>1.4521418753833247E-2</v>
      </c>
      <c r="M1740">
        <f t="shared" si="137"/>
        <v>1.6134909726481369E-3</v>
      </c>
      <c r="N1740">
        <f t="shared" si="138"/>
        <v>1.4521418753833247E-2</v>
      </c>
      <c r="O1740">
        <f t="shared" si="139"/>
        <v>0.11617135003066598</v>
      </c>
      <c r="Q1740" s="7">
        <v>1714</v>
      </c>
      <c r="R1740" s="7">
        <v>1.3404161311335462E-3</v>
      </c>
      <c r="S1740" s="7">
        <v>6.5614193788959569E-5</v>
      </c>
      <c r="U1740" s="7">
        <v>37.552049090510629</v>
      </c>
      <c r="V1740" s="7">
        <v>8.7332760693134429E-4</v>
      </c>
    </row>
    <row r="1741" spans="1:22" x14ac:dyDescent="0.35">
      <c r="A1741" s="24">
        <v>2013</v>
      </c>
      <c r="B1741" s="17" t="s">
        <v>104</v>
      </c>
      <c r="C1741" s="17" t="s">
        <v>221</v>
      </c>
      <c r="D1741" s="17">
        <v>1999</v>
      </c>
      <c r="E1741" s="17">
        <v>14</v>
      </c>
      <c r="F1741" s="17">
        <v>80</v>
      </c>
      <c r="G1741" s="17">
        <v>10</v>
      </c>
      <c r="H1741" s="17">
        <v>90</v>
      </c>
      <c r="I1741" s="17" t="b">
        <v>1</v>
      </c>
      <c r="J1741" s="25">
        <v>0.11111111111111099</v>
      </c>
      <c r="K1741">
        <f t="shared" si="135"/>
        <v>1.7572633552014996E-4</v>
      </c>
      <c r="L1741">
        <f t="shared" si="136"/>
        <v>1.3256181030755048E-2</v>
      </c>
      <c r="M1741">
        <f t="shared" si="137"/>
        <v>1.472909003417226E-3</v>
      </c>
      <c r="N1741">
        <f t="shared" si="138"/>
        <v>1.3256181030755048E-2</v>
      </c>
      <c r="O1741">
        <f t="shared" si="139"/>
        <v>0.18558653443057069</v>
      </c>
      <c r="Q1741" s="7">
        <v>1715</v>
      </c>
      <c r="R1741" s="7">
        <v>9.6384306168547642E-4</v>
      </c>
      <c r="S1741" s="7">
        <v>4.4218726323702932E-4</v>
      </c>
      <c r="U1741" s="7">
        <v>37.573964497041423</v>
      </c>
      <c r="V1741" s="7">
        <v>8.7332760693134429E-4</v>
      </c>
    </row>
    <row r="1742" spans="1:22" x14ac:dyDescent="0.35">
      <c r="A1742" s="3">
        <v>2014</v>
      </c>
      <c r="B1742" s="13" t="s">
        <v>30</v>
      </c>
      <c r="C1742" s="13" t="s">
        <v>215</v>
      </c>
      <c r="D1742" s="13">
        <v>2001</v>
      </c>
      <c r="E1742" s="14">
        <v>13</v>
      </c>
      <c r="F1742" s="13">
        <v>80</v>
      </c>
      <c r="G1742" s="13">
        <v>10</v>
      </c>
      <c r="H1742" s="13">
        <v>90</v>
      </c>
      <c r="I1742" s="13" t="b">
        <v>1</v>
      </c>
      <c r="J1742" s="4">
        <v>0.11111111111111099</v>
      </c>
      <c r="K1742">
        <f t="shared" si="135"/>
        <v>1.7572633552014996E-4</v>
      </c>
      <c r="L1742">
        <f t="shared" si="136"/>
        <v>1.3256181030755048E-2</v>
      </c>
      <c r="M1742">
        <f t="shared" si="137"/>
        <v>1.472909003417226E-3</v>
      </c>
      <c r="N1742">
        <f t="shared" si="138"/>
        <v>1.3256181030755048E-2</v>
      </c>
      <c r="O1742">
        <f t="shared" si="139"/>
        <v>0.17233035339981562</v>
      </c>
      <c r="Q1742" s="7">
        <v>1716</v>
      </c>
      <c r="R1742" s="7">
        <v>3.5759159918738359E-3</v>
      </c>
      <c r="S1742" s="7">
        <v>-6.5043661280122286E-4</v>
      </c>
      <c r="U1742" s="7">
        <v>37.595879903572211</v>
      </c>
      <c r="V1742" s="7">
        <v>8.7332760693134429E-4</v>
      </c>
    </row>
    <row r="1743" spans="1:22" x14ac:dyDescent="0.35">
      <c r="A1743" s="24">
        <v>2014</v>
      </c>
      <c r="B1743" s="17" t="s">
        <v>92</v>
      </c>
      <c r="C1743" s="17" t="s">
        <v>167</v>
      </c>
      <c r="D1743" s="17">
        <v>2007</v>
      </c>
      <c r="E1743" s="17">
        <v>7</v>
      </c>
      <c r="F1743" s="17">
        <v>80</v>
      </c>
      <c r="G1743" s="17">
        <v>10</v>
      </c>
      <c r="H1743" s="17">
        <v>90</v>
      </c>
      <c r="I1743" s="17" t="b">
        <v>1</v>
      </c>
      <c r="J1743" s="25">
        <v>0.11111111111111099</v>
      </c>
      <c r="K1743">
        <f t="shared" si="135"/>
        <v>1.7572633552014996E-4</v>
      </c>
      <c r="L1743">
        <f t="shared" si="136"/>
        <v>1.3256181030755048E-2</v>
      </c>
      <c r="M1743">
        <f t="shared" si="137"/>
        <v>1.472909003417226E-3</v>
      </c>
      <c r="N1743">
        <f t="shared" si="138"/>
        <v>1.3256181030755048E-2</v>
      </c>
      <c r="O1743">
        <f t="shared" si="139"/>
        <v>9.2793267215285344E-2</v>
      </c>
      <c r="Q1743" s="7">
        <v>1717</v>
      </c>
      <c r="R1743" s="7">
        <v>8.7599740148936204E-4</v>
      </c>
      <c r="S1743" s="7">
        <v>1.2186800905745281E-3</v>
      </c>
      <c r="U1743" s="7">
        <v>37.617795310103006</v>
      </c>
      <c r="V1743" s="7">
        <v>8.7332760693134429E-4</v>
      </c>
    </row>
    <row r="1744" spans="1:22" x14ac:dyDescent="0.35">
      <c r="A1744" s="3">
        <v>2016</v>
      </c>
      <c r="B1744" s="13" t="s">
        <v>67</v>
      </c>
      <c r="C1744" s="13" t="s">
        <v>123</v>
      </c>
      <c r="D1744" s="13">
        <v>2003</v>
      </c>
      <c r="E1744" s="14">
        <v>13</v>
      </c>
      <c r="F1744" s="13">
        <v>80</v>
      </c>
      <c r="G1744" s="13">
        <v>10</v>
      </c>
      <c r="H1744" s="13">
        <v>90</v>
      </c>
      <c r="I1744" s="13" t="b">
        <v>1</v>
      </c>
      <c r="J1744" s="4">
        <v>0.11111111111111099</v>
      </c>
      <c r="K1744">
        <f t="shared" si="135"/>
        <v>1.7572633552014996E-4</v>
      </c>
      <c r="L1744">
        <f t="shared" si="136"/>
        <v>1.3256181030755048E-2</v>
      </c>
      <c r="M1744">
        <f t="shared" si="137"/>
        <v>1.472909003417226E-3</v>
      </c>
      <c r="N1744">
        <f t="shared" si="138"/>
        <v>1.3256181030755048E-2</v>
      </c>
      <c r="O1744">
        <f t="shared" si="139"/>
        <v>0.17233035339981562</v>
      </c>
      <c r="Q1744" s="7">
        <v>1718</v>
      </c>
      <c r="R1744" s="7">
        <v>4.2082826283220711E-4</v>
      </c>
      <c r="S1744" s="7">
        <v>1.0603323962050004E-3</v>
      </c>
      <c r="U1744" s="7">
        <v>37.639710716633793</v>
      </c>
      <c r="V1744" s="7">
        <v>8.7408669234795104E-4</v>
      </c>
    </row>
    <row r="1745" spans="1:22" x14ac:dyDescent="0.35">
      <c r="A1745" s="24">
        <v>2013</v>
      </c>
      <c r="B1745" s="17" t="s">
        <v>252</v>
      </c>
      <c r="C1745" s="17" t="s">
        <v>253</v>
      </c>
      <c r="D1745" s="17">
        <v>2000</v>
      </c>
      <c r="E1745" s="17">
        <v>13</v>
      </c>
      <c r="F1745" s="17">
        <v>72</v>
      </c>
      <c r="G1745" s="17">
        <v>9</v>
      </c>
      <c r="H1745" s="17">
        <v>81</v>
      </c>
      <c r="I1745" s="17" t="b">
        <v>1</v>
      </c>
      <c r="J1745" s="25">
        <v>0.11111111111111099</v>
      </c>
      <c r="K1745">
        <f t="shared" si="135"/>
        <v>1.5815370196813495E-4</v>
      </c>
      <c r="L1745">
        <f t="shared" si="136"/>
        <v>1.2575917539811358E-2</v>
      </c>
      <c r="M1745">
        <f t="shared" si="137"/>
        <v>1.3973241710901493E-3</v>
      </c>
      <c r="N1745">
        <f t="shared" si="138"/>
        <v>1.2575917539811358E-2</v>
      </c>
      <c r="O1745">
        <f t="shared" si="139"/>
        <v>0.16348692801754766</v>
      </c>
      <c r="Q1745" s="7">
        <v>1719</v>
      </c>
      <c r="R1745" s="7">
        <v>1.6124009032084997E-3</v>
      </c>
      <c r="S1745" s="7">
        <v>-1.3124024417129226E-4</v>
      </c>
      <c r="U1745" s="7">
        <v>37.661626123164588</v>
      </c>
      <c r="V1745" s="7">
        <v>8.7408669234795104E-4</v>
      </c>
    </row>
    <row r="1746" spans="1:22" x14ac:dyDescent="0.35">
      <c r="A1746" s="5">
        <v>2015</v>
      </c>
      <c r="B1746" s="14" t="s">
        <v>42</v>
      </c>
      <c r="C1746" s="14" t="s">
        <v>96</v>
      </c>
      <c r="D1746" s="14">
        <v>2000</v>
      </c>
      <c r="E1746" s="14">
        <v>15</v>
      </c>
      <c r="F1746" s="14">
        <v>72</v>
      </c>
      <c r="G1746" s="14">
        <v>9</v>
      </c>
      <c r="H1746" s="14">
        <v>81</v>
      </c>
      <c r="I1746" s="14" t="b">
        <v>1</v>
      </c>
      <c r="J1746" s="6">
        <v>0.11111111111111099</v>
      </c>
      <c r="K1746">
        <f t="shared" si="135"/>
        <v>1.5815370196813495E-4</v>
      </c>
      <c r="L1746">
        <f t="shared" si="136"/>
        <v>1.2575917539811358E-2</v>
      </c>
      <c r="M1746">
        <f t="shared" si="137"/>
        <v>1.3973241710901493E-3</v>
      </c>
      <c r="N1746">
        <f t="shared" si="138"/>
        <v>1.2575917539811358E-2</v>
      </c>
      <c r="O1746">
        <f t="shared" si="139"/>
        <v>0.18863876309717037</v>
      </c>
      <c r="Q1746" s="7">
        <v>1720</v>
      </c>
      <c r="R1746" s="7">
        <v>2.2081872233966461E-3</v>
      </c>
      <c r="S1746" s="7">
        <v>-7.2702656435943871E-4</v>
      </c>
      <c r="U1746" s="7">
        <v>37.683541529695376</v>
      </c>
      <c r="V1746" s="7">
        <v>8.7827324168330374E-4</v>
      </c>
    </row>
    <row r="1747" spans="1:22" x14ac:dyDescent="0.35">
      <c r="A1747" s="24">
        <v>2016</v>
      </c>
      <c r="B1747" s="17" t="s">
        <v>104</v>
      </c>
      <c r="C1747" s="17" t="s">
        <v>115</v>
      </c>
      <c r="D1747" s="17">
        <v>2007</v>
      </c>
      <c r="E1747" s="17">
        <v>9</v>
      </c>
      <c r="F1747" s="17">
        <v>72</v>
      </c>
      <c r="G1747" s="17">
        <v>9</v>
      </c>
      <c r="H1747" s="17">
        <v>81</v>
      </c>
      <c r="I1747" s="17" t="b">
        <v>1</v>
      </c>
      <c r="J1747" s="25">
        <v>0.11111111111111099</v>
      </c>
      <c r="K1747">
        <f t="shared" si="135"/>
        <v>1.5815370196813495E-4</v>
      </c>
      <c r="L1747">
        <f t="shared" si="136"/>
        <v>1.2575917539811358E-2</v>
      </c>
      <c r="M1747">
        <f t="shared" si="137"/>
        <v>1.3973241710901493E-3</v>
      </c>
      <c r="N1747">
        <f t="shared" si="138"/>
        <v>1.2575917539811358E-2</v>
      </c>
      <c r="O1747">
        <f t="shared" si="139"/>
        <v>0.11318325785830222</v>
      </c>
      <c r="Q1747" s="7">
        <v>1721</v>
      </c>
      <c r="R1747" s="7">
        <v>1.8033680675227457E-3</v>
      </c>
      <c r="S1747" s="7">
        <v>3.9242705847606935E-4</v>
      </c>
      <c r="U1747" s="7">
        <v>37.70545693622617</v>
      </c>
      <c r="V1747" s="7">
        <v>8.8023148991524063E-4</v>
      </c>
    </row>
    <row r="1748" spans="1:22" x14ac:dyDescent="0.35">
      <c r="A1748" s="3">
        <v>2017</v>
      </c>
      <c r="B1748" s="13" t="s">
        <v>30</v>
      </c>
      <c r="C1748" s="13" t="s">
        <v>75</v>
      </c>
      <c r="D1748" s="13">
        <v>2008</v>
      </c>
      <c r="E1748" s="14">
        <v>9</v>
      </c>
      <c r="F1748" s="13">
        <v>72</v>
      </c>
      <c r="G1748" s="13">
        <v>9</v>
      </c>
      <c r="H1748" s="13">
        <v>81</v>
      </c>
      <c r="I1748" s="13" t="b">
        <v>1</v>
      </c>
      <c r="J1748" s="4">
        <v>0.11111111111111099</v>
      </c>
      <c r="K1748">
        <f t="shared" si="135"/>
        <v>1.5815370196813495E-4</v>
      </c>
      <c r="L1748">
        <f t="shared" si="136"/>
        <v>1.2575917539811358E-2</v>
      </c>
      <c r="M1748">
        <f t="shared" si="137"/>
        <v>1.3973241710901493E-3</v>
      </c>
      <c r="N1748">
        <f t="shared" si="138"/>
        <v>1.2575917539811358E-2</v>
      </c>
      <c r="O1748">
        <f t="shared" si="139"/>
        <v>0.11318325785830222</v>
      </c>
      <c r="Q1748" s="7">
        <v>1722</v>
      </c>
      <c r="R1748" s="7">
        <v>1.8033680675227457E-3</v>
      </c>
      <c r="S1748" s="7">
        <v>3.9242705847606935E-4</v>
      </c>
      <c r="U1748" s="7">
        <v>37.727372342756958</v>
      </c>
      <c r="V1748" s="7">
        <v>8.8023148991524063E-4</v>
      </c>
    </row>
    <row r="1749" spans="1:22" x14ac:dyDescent="0.35">
      <c r="A1749" s="3">
        <v>2017</v>
      </c>
      <c r="B1749" s="13" t="s">
        <v>190</v>
      </c>
      <c r="C1749" s="13" t="s">
        <v>219</v>
      </c>
      <c r="D1749" s="13">
        <v>2007</v>
      </c>
      <c r="E1749" s="17">
        <v>10</v>
      </c>
      <c r="F1749" s="13">
        <v>64</v>
      </c>
      <c r="G1749" s="13">
        <v>8</v>
      </c>
      <c r="H1749" s="13">
        <v>72</v>
      </c>
      <c r="I1749" s="13" t="b">
        <v>1</v>
      </c>
      <c r="J1749" s="4">
        <v>0.11111111111111099</v>
      </c>
      <c r="K1749">
        <f t="shared" si="135"/>
        <v>1.4058106841611997E-4</v>
      </c>
      <c r="L1749">
        <f t="shared" si="136"/>
        <v>1.1856688762724606E-2</v>
      </c>
      <c r="M1749">
        <f t="shared" si="137"/>
        <v>1.317409862524955E-3</v>
      </c>
      <c r="N1749">
        <f t="shared" si="138"/>
        <v>1.1856688762724606E-2</v>
      </c>
      <c r="O1749">
        <f t="shared" si="139"/>
        <v>0.11856688762724607</v>
      </c>
      <c r="Q1749" s="7">
        <v>1723</v>
      </c>
      <c r="R1749" s="7">
        <v>1.0667787836566962E-3</v>
      </c>
      <c r="S1749" s="7">
        <v>4.8588284003343537E-4</v>
      </c>
      <c r="U1749" s="7">
        <v>37.749287749287753</v>
      </c>
      <c r="V1749" s="7">
        <v>8.8023148991524063E-4</v>
      </c>
    </row>
    <row r="1750" spans="1:22" x14ac:dyDescent="0.35">
      <c r="A1750" s="3">
        <v>2016</v>
      </c>
      <c r="B1750" s="13" t="s">
        <v>26</v>
      </c>
      <c r="C1750" s="13" t="s">
        <v>223</v>
      </c>
      <c r="D1750" s="13">
        <v>2004</v>
      </c>
      <c r="E1750" s="14">
        <v>12</v>
      </c>
      <c r="F1750" s="13">
        <v>56</v>
      </c>
      <c r="G1750" s="13">
        <v>7</v>
      </c>
      <c r="H1750" s="13">
        <v>63</v>
      </c>
      <c r="I1750" s="13" t="b">
        <v>1</v>
      </c>
      <c r="J1750" s="4">
        <v>0.11111111111111099</v>
      </c>
      <c r="K1750">
        <f t="shared" si="135"/>
        <v>1.2300843486410496E-4</v>
      </c>
      <c r="L1750">
        <f t="shared" si="136"/>
        <v>1.1090916772932027E-2</v>
      </c>
      <c r="M1750">
        <f t="shared" si="137"/>
        <v>1.2323240858813349E-3</v>
      </c>
      <c r="N1750">
        <f t="shared" si="138"/>
        <v>1.1090916772932027E-2</v>
      </c>
      <c r="O1750">
        <f t="shared" si="139"/>
        <v>0.13309100127518431</v>
      </c>
      <c r="Q1750" s="7">
        <v>1724</v>
      </c>
      <c r="R1750" s="7">
        <v>1.9003588071123633E-3</v>
      </c>
      <c r="S1750" s="7">
        <v>-3.4769718342223172E-4</v>
      </c>
      <c r="U1750" s="7">
        <v>37.77120315581854</v>
      </c>
      <c r="V1750" s="7">
        <v>8.8023148991524063E-4</v>
      </c>
    </row>
    <row r="1751" spans="1:22" x14ac:dyDescent="0.35">
      <c r="A1751" s="24">
        <v>2013</v>
      </c>
      <c r="B1751" s="17" t="s">
        <v>190</v>
      </c>
      <c r="C1751" s="17" t="s">
        <v>191</v>
      </c>
      <c r="D1751" s="17">
        <v>2002</v>
      </c>
      <c r="E1751" s="17">
        <v>11</v>
      </c>
      <c r="F1751" s="17">
        <v>48</v>
      </c>
      <c r="G1751" s="17">
        <v>6</v>
      </c>
      <c r="H1751" s="17">
        <v>54</v>
      </c>
      <c r="I1751" s="17" t="b">
        <v>1</v>
      </c>
      <c r="J1751" s="25">
        <v>0.11111111111111099</v>
      </c>
      <c r="K1751">
        <f t="shared" si="135"/>
        <v>1.0543580131208997E-4</v>
      </c>
      <c r="L1751">
        <f t="shared" si="136"/>
        <v>1.0268193673284994E-2</v>
      </c>
      <c r="M1751">
        <f t="shared" si="137"/>
        <v>1.1409104081427758E-3</v>
      </c>
      <c r="N1751">
        <f t="shared" si="138"/>
        <v>1.0268193673284994E-2</v>
      </c>
      <c r="O1751">
        <f t="shared" si="139"/>
        <v>0.11295013040613493</v>
      </c>
      <c r="Q1751" s="7">
        <v>1725</v>
      </c>
      <c r="R1751" s="7">
        <v>1.5429017173399396E-3</v>
      </c>
      <c r="S1751" s="7">
        <v>7.0174541109116191E-4</v>
      </c>
      <c r="U1751" s="7">
        <v>37.793118562349335</v>
      </c>
      <c r="V1751" s="7">
        <v>8.8023148991524063E-4</v>
      </c>
    </row>
    <row r="1752" spans="1:22" x14ac:dyDescent="0.35">
      <c r="A1752" s="3">
        <v>2013</v>
      </c>
      <c r="B1752" s="13" t="s">
        <v>67</v>
      </c>
      <c r="C1752" s="13" t="s">
        <v>297</v>
      </c>
      <c r="D1752" s="13">
        <v>2000</v>
      </c>
      <c r="E1752" s="14">
        <v>13</v>
      </c>
      <c r="F1752" s="13">
        <v>48</v>
      </c>
      <c r="G1752" s="13">
        <v>6</v>
      </c>
      <c r="H1752" s="13">
        <v>54</v>
      </c>
      <c r="I1752" s="13" t="b">
        <v>1</v>
      </c>
      <c r="J1752" s="4">
        <v>0.11111111111111099</v>
      </c>
      <c r="K1752">
        <f t="shared" si="135"/>
        <v>1.0543580131208997E-4</v>
      </c>
      <c r="L1752">
        <f t="shared" si="136"/>
        <v>1.0268193673284994E-2</v>
      </c>
      <c r="M1752">
        <f t="shared" si="137"/>
        <v>1.1409104081427758E-3</v>
      </c>
      <c r="N1752">
        <f t="shared" si="138"/>
        <v>1.0268193673284994E-2</v>
      </c>
      <c r="O1752">
        <f t="shared" si="139"/>
        <v>0.13348651775270493</v>
      </c>
      <c r="Q1752" s="7">
        <v>1726</v>
      </c>
      <c r="R1752" s="7">
        <v>1.9857037634544933E-3</v>
      </c>
      <c r="S1752" s="7">
        <v>-3.6469064759249718E-4</v>
      </c>
      <c r="U1752" s="7">
        <v>37.815033968880122</v>
      </c>
      <c r="V1752" s="7">
        <v>8.8023148991524063E-4</v>
      </c>
    </row>
    <row r="1753" spans="1:22" x14ac:dyDescent="0.35">
      <c r="A1753" s="24">
        <v>2013</v>
      </c>
      <c r="B1753" s="17" t="s">
        <v>33</v>
      </c>
      <c r="C1753" s="17" t="s">
        <v>265</v>
      </c>
      <c r="D1753" s="17">
        <v>2005</v>
      </c>
      <c r="E1753" s="17">
        <v>8</v>
      </c>
      <c r="F1753" s="17">
        <v>48</v>
      </c>
      <c r="G1753" s="17">
        <v>6</v>
      </c>
      <c r="H1753" s="17">
        <v>54</v>
      </c>
      <c r="I1753" s="17" t="b">
        <v>1</v>
      </c>
      <c r="J1753" s="25">
        <v>0.11111111111111099</v>
      </c>
      <c r="K1753">
        <f t="shared" si="135"/>
        <v>1.0543580131208997E-4</v>
      </c>
      <c r="L1753">
        <f t="shared" si="136"/>
        <v>1.0268193673284994E-2</v>
      </c>
      <c r="M1753">
        <f t="shared" si="137"/>
        <v>1.1409104081427758E-3</v>
      </c>
      <c r="N1753">
        <f t="shared" si="138"/>
        <v>1.0268193673284994E-2</v>
      </c>
      <c r="O1753">
        <f t="shared" si="139"/>
        <v>8.2145549386279951E-2</v>
      </c>
      <c r="Q1753" s="7">
        <v>1727</v>
      </c>
      <c r="R1753" s="7">
        <v>3.1048097916740909E-3</v>
      </c>
      <c r="S1753" s="7">
        <v>-2.5876372273894981E-4</v>
      </c>
      <c r="U1753" s="7">
        <v>37.836949375410917</v>
      </c>
      <c r="V1753" s="7">
        <v>8.8156241295573397E-4</v>
      </c>
    </row>
    <row r="1754" spans="1:22" x14ac:dyDescent="0.35">
      <c r="A1754" s="3">
        <v>2014</v>
      </c>
      <c r="B1754" s="13" t="s">
        <v>359</v>
      </c>
      <c r="C1754" s="13" t="s">
        <v>360</v>
      </c>
      <c r="D1754" s="13">
        <v>1999</v>
      </c>
      <c r="E1754" s="14">
        <v>15</v>
      </c>
      <c r="F1754" s="13">
        <v>48</v>
      </c>
      <c r="G1754" s="13">
        <v>6</v>
      </c>
      <c r="H1754" s="13">
        <v>54</v>
      </c>
      <c r="I1754" s="13" t="b">
        <v>1</v>
      </c>
      <c r="J1754" s="4">
        <v>0.11111111111111099</v>
      </c>
      <c r="K1754">
        <f t="shared" si="135"/>
        <v>1.0543580131208997E-4</v>
      </c>
      <c r="L1754">
        <f t="shared" si="136"/>
        <v>1.0268193673284994E-2</v>
      </c>
      <c r="M1754">
        <f t="shared" si="137"/>
        <v>1.1409104081427758E-3</v>
      </c>
      <c r="N1754">
        <f t="shared" si="138"/>
        <v>1.0268193673284994E-2</v>
      </c>
      <c r="O1754">
        <f t="shared" si="139"/>
        <v>0.15402290509927491</v>
      </c>
      <c r="Q1754" s="7">
        <v>1728</v>
      </c>
      <c r="R1754" s="7">
        <v>2.6169528375371079E-3</v>
      </c>
      <c r="S1754" s="7">
        <v>-8.6722621096687854E-4</v>
      </c>
      <c r="U1754" s="7">
        <v>37.858864781941705</v>
      </c>
      <c r="V1754" s="7">
        <v>8.8374540205033694E-4</v>
      </c>
    </row>
    <row r="1755" spans="1:22" x14ac:dyDescent="0.35">
      <c r="A1755" s="24">
        <v>2016</v>
      </c>
      <c r="B1755" s="17" t="s">
        <v>26</v>
      </c>
      <c r="C1755" s="17" t="s">
        <v>27</v>
      </c>
      <c r="D1755" s="17">
        <v>2001</v>
      </c>
      <c r="E1755" s="17">
        <v>15</v>
      </c>
      <c r="F1755" s="17">
        <v>233</v>
      </c>
      <c r="G1755" s="17">
        <v>29</v>
      </c>
      <c r="H1755" s="17">
        <v>262</v>
      </c>
      <c r="I1755" s="17" t="b">
        <v>1</v>
      </c>
      <c r="J1755" s="25">
        <v>0.110687022900763</v>
      </c>
      <c r="K1755">
        <f t="shared" si="135"/>
        <v>5.1155888784754761E-4</v>
      </c>
      <c r="L1755">
        <f t="shared" si="136"/>
        <v>2.2617667604055633E-2</v>
      </c>
      <c r="M1755">
        <f t="shared" si="137"/>
        <v>2.5034822920519512E-3</v>
      </c>
      <c r="N1755">
        <f t="shared" si="138"/>
        <v>2.2617667604055633E-2</v>
      </c>
      <c r="O1755">
        <f t="shared" si="139"/>
        <v>0.33926501406083448</v>
      </c>
      <c r="Q1755" s="7">
        <v>1729</v>
      </c>
      <c r="R1755" s="7">
        <v>2.7990387321461261E-3</v>
      </c>
      <c r="S1755" s="7">
        <v>-9.2943685460385259E-4</v>
      </c>
      <c r="U1755" s="7">
        <v>37.8807801884725</v>
      </c>
      <c r="V1755" s="7">
        <v>8.8374540205033694E-4</v>
      </c>
    </row>
    <row r="1756" spans="1:22" x14ac:dyDescent="0.35">
      <c r="A1756" s="3">
        <v>2015</v>
      </c>
      <c r="B1756" s="13" t="s">
        <v>30</v>
      </c>
      <c r="C1756" s="13" t="s">
        <v>47</v>
      </c>
      <c r="D1756" s="13">
        <v>2003</v>
      </c>
      <c r="E1756" s="14">
        <v>12</v>
      </c>
      <c r="F1756" s="13">
        <v>209</v>
      </c>
      <c r="G1756" s="13">
        <v>26</v>
      </c>
      <c r="H1756" s="13">
        <v>235</v>
      </c>
      <c r="I1756" s="13" t="b">
        <v>1</v>
      </c>
      <c r="J1756" s="4">
        <v>0.11063829787234</v>
      </c>
      <c r="K1756">
        <f t="shared" si="135"/>
        <v>4.5884098719150266E-4</v>
      </c>
      <c r="L1756">
        <f t="shared" si="136"/>
        <v>2.1420573923018559E-2</v>
      </c>
      <c r="M1756">
        <f t="shared" si="137"/>
        <v>2.369935838291406E-3</v>
      </c>
      <c r="N1756">
        <f t="shared" si="138"/>
        <v>2.1420573923018559E-2</v>
      </c>
      <c r="O1756">
        <f t="shared" si="139"/>
        <v>0.2570468870762227</v>
      </c>
      <c r="Q1756" s="7">
        <v>1730</v>
      </c>
      <c r="R1756" s="7">
        <v>1.8476361299632964E-3</v>
      </c>
      <c r="S1756" s="7">
        <v>7.9109128960882505E-5</v>
      </c>
      <c r="U1756" s="7">
        <v>37.902695595003287</v>
      </c>
      <c r="V1756" s="7">
        <v>8.8374540205033694E-4</v>
      </c>
    </row>
    <row r="1757" spans="1:22" x14ac:dyDescent="0.35">
      <c r="A1757" s="3">
        <v>2014</v>
      </c>
      <c r="B1757" s="13" t="s">
        <v>30</v>
      </c>
      <c r="C1757" s="13" t="s">
        <v>85</v>
      </c>
      <c r="D1757" s="13">
        <v>2004</v>
      </c>
      <c r="E1757" s="17">
        <v>10</v>
      </c>
      <c r="F1757" s="13">
        <v>153</v>
      </c>
      <c r="G1757" s="13">
        <v>19</v>
      </c>
      <c r="H1757" s="13">
        <v>172</v>
      </c>
      <c r="I1757" s="13" t="b">
        <v>1</v>
      </c>
      <c r="J1757" s="4">
        <v>0.11046511627907001</v>
      </c>
      <c r="K1757">
        <f t="shared" si="135"/>
        <v>3.3583255232739768E-4</v>
      </c>
      <c r="L1757">
        <f t="shared" si="136"/>
        <v>1.8325734700889829E-2</v>
      </c>
      <c r="M1757">
        <f t="shared" si="137"/>
        <v>2.0243544146331832E-3</v>
      </c>
      <c r="N1757">
        <f t="shared" si="138"/>
        <v>1.8325734700889829E-2</v>
      </c>
      <c r="O1757">
        <f t="shared" si="139"/>
        <v>0.18325734700889829</v>
      </c>
      <c r="Q1757" s="7">
        <v>1731</v>
      </c>
      <c r="R1757" s="7">
        <v>2.103428554487875E-3</v>
      </c>
      <c r="S1757" s="7">
        <v>8.6786396985555694E-5</v>
      </c>
      <c r="U1757" s="7">
        <v>37.924611001534082</v>
      </c>
      <c r="V1757" s="7">
        <v>8.8730173594442569E-4</v>
      </c>
    </row>
    <row r="1758" spans="1:22" x14ac:dyDescent="0.35">
      <c r="A1758" s="3">
        <v>2014</v>
      </c>
      <c r="B1758" s="13" t="s">
        <v>79</v>
      </c>
      <c r="C1758" s="13" t="s">
        <v>80</v>
      </c>
      <c r="D1758" s="13">
        <v>2006</v>
      </c>
      <c r="E1758" s="14">
        <v>8</v>
      </c>
      <c r="F1758" s="13">
        <v>194</v>
      </c>
      <c r="G1758" s="13">
        <v>24</v>
      </c>
      <c r="H1758" s="13">
        <v>218</v>
      </c>
      <c r="I1758" s="13" t="b">
        <v>1</v>
      </c>
      <c r="J1758" s="4">
        <v>0.11009174311926601</v>
      </c>
      <c r="K1758">
        <f t="shared" si="135"/>
        <v>4.2564823492658544E-4</v>
      </c>
      <c r="L1758">
        <f t="shared" si="136"/>
        <v>2.0631244143933383E-2</v>
      </c>
      <c r="M1758">
        <f t="shared" si="137"/>
        <v>2.2713296305247751E-3</v>
      </c>
      <c r="N1758">
        <f t="shared" si="138"/>
        <v>2.0631244143933383E-2</v>
      </c>
      <c r="O1758">
        <f t="shared" si="139"/>
        <v>0.16504995315146706</v>
      </c>
      <c r="Q1758" s="7">
        <v>1732</v>
      </c>
      <c r="R1758" s="7">
        <v>2.103428554487875E-3</v>
      </c>
      <c r="S1758" s="7">
        <v>8.6786396985555694E-5</v>
      </c>
      <c r="U1758" s="7">
        <v>37.946526408064869</v>
      </c>
      <c r="V1758" s="7">
        <v>8.8730173594442569E-4</v>
      </c>
    </row>
    <row r="1759" spans="1:22" x14ac:dyDescent="0.35">
      <c r="A1759" s="3">
        <v>2013</v>
      </c>
      <c r="B1759" s="13" t="s">
        <v>33</v>
      </c>
      <c r="C1759" s="13" t="s">
        <v>109</v>
      </c>
      <c r="D1759" s="13">
        <v>2004</v>
      </c>
      <c r="E1759" s="17">
        <v>9</v>
      </c>
      <c r="F1759" s="13">
        <v>97</v>
      </c>
      <c r="G1759" s="13">
        <v>12</v>
      </c>
      <c r="H1759" s="13">
        <v>109</v>
      </c>
      <c r="I1759" s="13" t="b">
        <v>1</v>
      </c>
      <c r="J1759" s="4">
        <v>0.11009174311926601</v>
      </c>
      <c r="K1759">
        <f t="shared" si="135"/>
        <v>2.1282411746329272E-4</v>
      </c>
      <c r="L1759">
        <f t="shared" si="136"/>
        <v>1.4588492638490541E-2</v>
      </c>
      <c r="M1759">
        <f t="shared" si="137"/>
        <v>1.6060725840540038E-3</v>
      </c>
      <c r="N1759">
        <f t="shared" si="138"/>
        <v>1.4588492638490541E-2</v>
      </c>
      <c r="O1759">
        <f t="shared" si="139"/>
        <v>0.13129643374641486</v>
      </c>
      <c r="Q1759" s="7">
        <v>1733</v>
      </c>
      <c r="R1759" s="7">
        <v>2.1509398333874404E-3</v>
      </c>
      <c r="S1759" s="7">
        <v>8.8252494444762512E-5</v>
      </c>
      <c r="U1759" s="7">
        <v>37.968441814595664</v>
      </c>
      <c r="V1759" s="7">
        <v>8.8869639542232316E-4</v>
      </c>
    </row>
    <row r="1760" spans="1:22" x14ac:dyDescent="0.35">
      <c r="A1760" s="5">
        <v>2017</v>
      </c>
      <c r="B1760" s="14" t="s">
        <v>190</v>
      </c>
      <c r="C1760" s="14" t="s">
        <v>191</v>
      </c>
      <c r="D1760" s="14">
        <v>2007</v>
      </c>
      <c r="E1760" s="14">
        <v>10</v>
      </c>
      <c r="F1760" s="14">
        <v>97</v>
      </c>
      <c r="G1760" s="14">
        <v>12</v>
      </c>
      <c r="H1760" s="14">
        <v>109</v>
      </c>
      <c r="I1760" s="14" t="b">
        <v>1</v>
      </c>
      <c r="J1760" s="6">
        <v>0.11009174311926601</v>
      </c>
      <c r="K1760">
        <f t="shared" si="135"/>
        <v>2.1282411746329272E-4</v>
      </c>
      <c r="L1760">
        <f t="shared" si="136"/>
        <v>1.4588492638490541E-2</v>
      </c>
      <c r="M1760">
        <f t="shared" si="137"/>
        <v>1.6060725840540038E-3</v>
      </c>
      <c r="N1760">
        <f t="shared" si="138"/>
        <v>1.4588492638490541E-2</v>
      </c>
      <c r="O1760">
        <f t="shared" si="139"/>
        <v>0.14588492638490541</v>
      </c>
      <c r="Q1760" s="7">
        <v>1734</v>
      </c>
      <c r="R1760" s="7">
        <v>1.2714160619177049E-3</v>
      </c>
      <c r="S1760" s="7">
        <v>1.0157051582953018E-3</v>
      </c>
      <c r="U1760" s="7">
        <v>37.990357221126452</v>
      </c>
      <c r="V1760" s="7">
        <v>8.8869639542232316E-4</v>
      </c>
    </row>
    <row r="1761" spans="1:22" x14ac:dyDescent="0.35">
      <c r="A1761" s="3">
        <v>2016</v>
      </c>
      <c r="B1761" s="13" t="s">
        <v>42</v>
      </c>
      <c r="C1761" s="13" t="s">
        <v>73</v>
      </c>
      <c r="D1761" s="13">
        <v>2002</v>
      </c>
      <c r="E1761" s="17">
        <v>14</v>
      </c>
      <c r="F1761" s="13">
        <v>178</v>
      </c>
      <c r="G1761" s="13">
        <v>22</v>
      </c>
      <c r="H1761" s="13">
        <v>200</v>
      </c>
      <c r="I1761" s="13" t="b">
        <v>1</v>
      </c>
      <c r="J1761" s="4">
        <v>0.11</v>
      </c>
      <c r="K1761">
        <f t="shared" si="135"/>
        <v>3.9050296782255548E-4</v>
      </c>
      <c r="L1761">
        <f t="shared" si="136"/>
        <v>1.9761147937874344E-2</v>
      </c>
      <c r="M1761">
        <f t="shared" si="137"/>
        <v>2.173726273166178E-3</v>
      </c>
      <c r="N1761">
        <f t="shared" si="138"/>
        <v>1.9761147937874344E-2</v>
      </c>
      <c r="O1761">
        <f t="shared" si="139"/>
        <v>0.27665607113024082</v>
      </c>
      <c r="Q1761" s="7">
        <v>1735</v>
      </c>
      <c r="R1761" s="7">
        <v>2.3505985091707856E-3</v>
      </c>
      <c r="S1761" s="7">
        <v>4.8259852769160774E-4</v>
      </c>
      <c r="U1761" s="7">
        <v>38.012272627657246</v>
      </c>
      <c r="V1761" s="7">
        <v>8.9214887543731373E-4</v>
      </c>
    </row>
    <row r="1762" spans="1:22" x14ac:dyDescent="0.35">
      <c r="A1762" s="5">
        <v>2016</v>
      </c>
      <c r="B1762" s="14" t="s">
        <v>52</v>
      </c>
      <c r="C1762" s="14" t="s">
        <v>53</v>
      </c>
      <c r="D1762" s="14">
        <v>2007</v>
      </c>
      <c r="E1762" s="14">
        <v>9</v>
      </c>
      <c r="F1762" s="14">
        <v>89</v>
      </c>
      <c r="G1762" s="14">
        <v>11</v>
      </c>
      <c r="H1762" s="14">
        <v>100</v>
      </c>
      <c r="I1762" s="14" t="b">
        <v>1</v>
      </c>
      <c r="J1762" s="6">
        <v>0.11</v>
      </c>
      <c r="K1762">
        <f t="shared" si="135"/>
        <v>1.9525148391127774E-4</v>
      </c>
      <c r="L1762">
        <f t="shared" si="136"/>
        <v>1.3973241710901509E-2</v>
      </c>
      <c r="M1762">
        <f t="shared" si="137"/>
        <v>1.537056588199166E-3</v>
      </c>
      <c r="N1762">
        <f t="shared" si="138"/>
        <v>1.3973241710901509E-2</v>
      </c>
      <c r="O1762">
        <f t="shared" si="139"/>
        <v>0.12575917539811357</v>
      </c>
      <c r="Q1762" s="7">
        <v>1736</v>
      </c>
      <c r="R1762" s="7">
        <v>2.9791913385088242E-3</v>
      </c>
      <c r="S1762" s="7">
        <v>-1.003076544721392E-3</v>
      </c>
      <c r="U1762" s="7">
        <v>38.034188034188034</v>
      </c>
      <c r="V1762" s="7">
        <v>8.9290363009549717E-4</v>
      </c>
    </row>
    <row r="1763" spans="1:22" x14ac:dyDescent="0.35">
      <c r="A1763" s="3">
        <v>2014</v>
      </c>
      <c r="B1763" s="13" t="s">
        <v>52</v>
      </c>
      <c r="C1763" s="13" t="s">
        <v>62</v>
      </c>
      <c r="D1763" s="13">
        <v>1999</v>
      </c>
      <c r="E1763" s="17">
        <v>15</v>
      </c>
      <c r="F1763" s="13">
        <v>81</v>
      </c>
      <c r="G1763" s="13">
        <v>10</v>
      </c>
      <c r="H1763" s="13">
        <v>91</v>
      </c>
      <c r="I1763" s="13" t="b">
        <v>1</v>
      </c>
      <c r="J1763" s="4">
        <v>0.10989010989011</v>
      </c>
      <c r="K1763">
        <f t="shared" si="135"/>
        <v>1.7767885035926273E-4</v>
      </c>
      <c r="L1763">
        <f t="shared" si="136"/>
        <v>1.3329623038903341E-2</v>
      </c>
      <c r="M1763">
        <f t="shared" si="137"/>
        <v>1.4647937405388302E-3</v>
      </c>
      <c r="N1763">
        <f t="shared" si="138"/>
        <v>1.3329623038903341E-2</v>
      </c>
      <c r="O1763">
        <f t="shared" si="139"/>
        <v>0.19994434558355012</v>
      </c>
      <c r="Q1763" s="7">
        <v>1737</v>
      </c>
      <c r="R1763" s="7">
        <v>2.304123608941981E-3</v>
      </c>
      <c r="S1763" s="7">
        <v>-6.2474895983839784E-4</v>
      </c>
      <c r="U1763" s="7">
        <v>38.056103440718829</v>
      </c>
      <c r="V1763" s="7">
        <v>8.937315427722895E-4</v>
      </c>
    </row>
    <row r="1764" spans="1:22" x14ac:dyDescent="0.35">
      <c r="A1764" s="3">
        <v>2014</v>
      </c>
      <c r="B1764" s="13" t="s">
        <v>33</v>
      </c>
      <c r="C1764" s="13" t="s">
        <v>34</v>
      </c>
      <c r="D1764" s="13">
        <v>2001</v>
      </c>
      <c r="E1764" s="14">
        <v>13</v>
      </c>
      <c r="F1764" s="13">
        <v>81</v>
      </c>
      <c r="G1764" s="13">
        <v>10</v>
      </c>
      <c r="H1764" s="13">
        <v>91</v>
      </c>
      <c r="I1764" s="13" t="b">
        <v>1</v>
      </c>
      <c r="J1764" s="4">
        <v>0.10989010989011</v>
      </c>
      <c r="K1764">
        <f t="shared" si="135"/>
        <v>1.7767885035926273E-4</v>
      </c>
      <c r="L1764">
        <f t="shared" si="136"/>
        <v>1.3329623038903341E-2</v>
      </c>
      <c r="M1764">
        <f t="shared" si="137"/>
        <v>1.4647937405388302E-3</v>
      </c>
      <c r="N1764">
        <f t="shared" si="138"/>
        <v>1.3329623038903341E-2</v>
      </c>
      <c r="O1764">
        <f t="shared" si="139"/>
        <v>0.17328509950574345</v>
      </c>
      <c r="Q1764" s="7">
        <v>1738</v>
      </c>
      <c r="R1764" s="7">
        <v>9.0111525388923783E-4</v>
      </c>
      <c r="S1764" s="7">
        <v>7.1237571875889909E-4</v>
      </c>
      <c r="U1764" s="7">
        <v>38.078018847249616</v>
      </c>
      <c r="V1764" s="7">
        <v>8.937315427722895E-4</v>
      </c>
    </row>
    <row r="1765" spans="1:22" x14ac:dyDescent="0.35">
      <c r="A1765" s="3">
        <v>2013</v>
      </c>
      <c r="B1765" s="13" t="s">
        <v>30</v>
      </c>
      <c r="C1765" s="13" t="s">
        <v>40</v>
      </c>
      <c r="D1765" s="13">
        <v>2001</v>
      </c>
      <c r="E1765" s="17">
        <v>12</v>
      </c>
      <c r="F1765" s="13">
        <v>73</v>
      </c>
      <c r="G1765" s="13">
        <v>9</v>
      </c>
      <c r="H1765" s="13">
        <v>82</v>
      </c>
      <c r="I1765" s="13" t="b">
        <v>1</v>
      </c>
      <c r="J1765" s="4">
        <v>0.109756097560976</v>
      </c>
      <c r="K1765">
        <f t="shared" si="135"/>
        <v>1.6010621680724775E-4</v>
      </c>
      <c r="L1765">
        <f t="shared" si="136"/>
        <v>1.2653308532049937E-2</v>
      </c>
      <c r="M1765">
        <f t="shared" si="137"/>
        <v>1.388777765712803E-3</v>
      </c>
      <c r="N1765">
        <f t="shared" si="138"/>
        <v>1.2653308532049937E-2</v>
      </c>
      <c r="O1765">
        <f t="shared" si="139"/>
        <v>0.15183970238459926</v>
      </c>
      <c r="Q1765" s="7">
        <v>1739</v>
      </c>
      <c r="R1765" s="7">
        <v>2.0208500886972178E-3</v>
      </c>
      <c r="S1765" s="7">
        <v>-5.4794108527999176E-4</v>
      </c>
      <c r="U1765" s="7">
        <v>38.099934253780411</v>
      </c>
      <c r="V1765" s="7">
        <v>8.937315427722895E-4</v>
      </c>
    </row>
    <row r="1766" spans="1:22" x14ac:dyDescent="0.35">
      <c r="A1766" s="5">
        <v>2016</v>
      </c>
      <c r="B1766" s="14" t="s">
        <v>30</v>
      </c>
      <c r="C1766" s="14" t="s">
        <v>56</v>
      </c>
      <c r="D1766" s="14">
        <v>2006</v>
      </c>
      <c r="E1766" s="14">
        <v>10</v>
      </c>
      <c r="F1766" s="14">
        <v>195</v>
      </c>
      <c r="G1766" s="14">
        <v>24</v>
      </c>
      <c r="H1766" s="14">
        <v>219</v>
      </c>
      <c r="I1766" s="14" t="b">
        <v>1</v>
      </c>
      <c r="J1766" s="6">
        <v>0.10958904109589</v>
      </c>
      <c r="K1766">
        <f t="shared" si="135"/>
        <v>4.2760074976569824E-4</v>
      </c>
      <c r="L1766">
        <f t="shared" si="136"/>
        <v>2.0678509370012584E-2</v>
      </c>
      <c r="M1766">
        <f t="shared" si="137"/>
        <v>2.2661380131520554E-3</v>
      </c>
      <c r="N1766">
        <f t="shared" si="138"/>
        <v>2.0678509370012584E-2</v>
      </c>
      <c r="O1766">
        <f t="shared" si="139"/>
        <v>0.20678509370012585</v>
      </c>
      <c r="Q1766" s="7">
        <v>1740</v>
      </c>
      <c r="R1766" s="7">
        <v>1.8211420604329954E-3</v>
      </c>
      <c r="S1766" s="7">
        <v>-3.4823305701576937E-4</v>
      </c>
      <c r="U1766" s="7">
        <v>38.121849660311199</v>
      </c>
      <c r="V1766" s="7">
        <v>8.937315427722895E-4</v>
      </c>
    </row>
    <row r="1767" spans="1:22" x14ac:dyDescent="0.35">
      <c r="A1767" s="24">
        <v>2013</v>
      </c>
      <c r="B1767" s="17" t="s">
        <v>102</v>
      </c>
      <c r="C1767" s="17" t="s">
        <v>184</v>
      </c>
      <c r="D1767" s="17">
        <v>2005</v>
      </c>
      <c r="E1767" s="17">
        <v>8</v>
      </c>
      <c r="F1767" s="17">
        <v>65</v>
      </c>
      <c r="G1767" s="17">
        <v>8</v>
      </c>
      <c r="H1767" s="17">
        <v>73</v>
      </c>
      <c r="I1767" s="17" t="b">
        <v>1</v>
      </c>
      <c r="J1767" s="25">
        <v>0.10958904109589</v>
      </c>
      <c r="K1767">
        <f t="shared" ref="K1767:K1830" si="140">H1767/$H$1</f>
        <v>1.4253358325523274E-4</v>
      </c>
      <c r="L1767">
        <f t="shared" si="136"/>
        <v>1.1938742951216963E-2</v>
      </c>
      <c r="M1767">
        <f t="shared" ref="M1767:M1830" si="141">J1767*L1767</f>
        <v>1.3083553919141829E-3</v>
      </c>
      <c r="N1767">
        <f t="shared" ref="N1767:N1830" si="142">L1767</f>
        <v>1.1938742951216963E-2</v>
      </c>
      <c r="O1767">
        <f t="shared" ref="O1767:O1830" si="143">E1767*L1767</f>
        <v>9.5509943609735706E-2</v>
      </c>
      <c r="Q1767" s="7">
        <v>1741</v>
      </c>
      <c r="R1767" s="7">
        <v>6.2289389084766182E-4</v>
      </c>
      <c r="S1767" s="7">
        <v>8.5001511256956421E-4</v>
      </c>
      <c r="U1767" s="7">
        <v>38.143765066841993</v>
      </c>
      <c r="V1767" s="7">
        <v>8.937315427722895E-4</v>
      </c>
    </row>
    <row r="1768" spans="1:22" x14ac:dyDescent="0.35">
      <c r="A1768" s="5">
        <v>2014</v>
      </c>
      <c r="B1768" s="14" t="s">
        <v>26</v>
      </c>
      <c r="C1768" s="14" t="s">
        <v>176</v>
      </c>
      <c r="D1768" s="14">
        <v>2001</v>
      </c>
      <c r="E1768" s="14">
        <v>13</v>
      </c>
      <c r="F1768" s="14">
        <v>65</v>
      </c>
      <c r="G1768" s="14">
        <v>8</v>
      </c>
      <c r="H1768" s="14">
        <v>73</v>
      </c>
      <c r="I1768" s="14" t="b">
        <v>1</v>
      </c>
      <c r="J1768" s="6">
        <v>0.10958904109589</v>
      </c>
      <c r="K1768">
        <f t="shared" si="140"/>
        <v>1.4253358325523274E-4</v>
      </c>
      <c r="L1768">
        <f t="shared" si="136"/>
        <v>1.1938742951216963E-2</v>
      </c>
      <c r="M1768">
        <f t="shared" si="141"/>
        <v>1.3083553919141829E-3</v>
      </c>
      <c r="N1768">
        <f t="shared" si="142"/>
        <v>1.1938742951216963E-2</v>
      </c>
      <c r="O1768">
        <f t="shared" si="143"/>
        <v>0.15520365836582053</v>
      </c>
      <c r="Q1768" s="7">
        <v>1742</v>
      </c>
      <c r="R1768" s="7">
        <v>1.8211420604329954E-3</v>
      </c>
      <c r="S1768" s="7">
        <v>-3.4823305701576937E-4</v>
      </c>
      <c r="U1768" s="7">
        <v>38.165680473372781</v>
      </c>
      <c r="V1768" s="7">
        <v>8.9454513560601519E-4</v>
      </c>
    </row>
    <row r="1769" spans="1:22" x14ac:dyDescent="0.35">
      <c r="A1769" s="3">
        <v>2015</v>
      </c>
      <c r="B1769" s="13" t="s">
        <v>30</v>
      </c>
      <c r="C1769" s="13" t="s">
        <v>117</v>
      </c>
      <c r="D1769" s="13">
        <v>2000</v>
      </c>
      <c r="E1769" s="17">
        <v>15</v>
      </c>
      <c r="F1769" s="13">
        <v>65</v>
      </c>
      <c r="G1769" s="13">
        <v>8</v>
      </c>
      <c r="H1769" s="13">
        <v>73</v>
      </c>
      <c r="I1769" s="13" t="b">
        <v>1</v>
      </c>
      <c r="J1769" s="4">
        <v>0.10958904109589</v>
      </c>
      <c r="K1769">
        <f t="shared" si="140"/>
        <v>1.4253358325523274E-4</v>
      </c>
      <c r="L1769">
        <f t="shared" si="136"/>
        <v>1.1938742951216963E-2</v>
      </c>
      <c r="M1769">
        <f t="shared" si="141"/>
        <v>1.3083553919141829E-3</v>
      </c>
      <c r="N1769">
        <f t="shared" si="142"/>
        <v>1.1938742951216963E-2</v>
      </c>
      <c r="O1769">
        <f t="shared" si="143"/>
        <v>0.17908114426825444</v>
      </c>
      <c r="Q1769" s="7">
        <v>1743</v>
      </c>
      <c r="R1769" s="7">
        <v>1.7276870561100826E-3</v>
      </c>
      <c r="S1769" s="7">
        <v>-3.3036288501993327E-4</v>
      </c>
      <c r="U1769" s="7">
        <v>38.187595879903576</v>
      </c>
      <c r="V1769" s="7">
        <v>8.9454513560601519E-4</v>
      </c>
    </row>
    <row r="1770" spans="1:22" x14ac:dyDescent="0.35">
      <c r="A1770" s="5">
        <v>2016</v>
      </c>
      <c r="B1770" s="14" t="s">
        <v>42</v>
      </c>
      <c r="C1770" s="14" t="s">
        <v>43</v>
      </c>
      <c r="D1770" s="14">
        <v>2005</v>
      </c>
      <c r="E1770" s="14">
        <v>11</v>
      </c>
      <c r="F1770" s="14">
        <v>252</v>
      </c>
      <c r="G1770" s="14">
        <v>31</v>
      </c>
      <c r="H1770" s="14">
        <v>283</v>
      </c>
      <c r="I1770" s="14" t="b">
        <v>1</v>
      </c>
      <c r="J1770" s="6">
        <v>0.10954063604240299</v>
      </c>
      <c r="K1770">
        <f t="shared" si="140"/>
        <v>5.5256169946891597E-4</v>
      </c>
      <c r="L1770">
        <f t="shared" si="136"/>
        <v>2.3506630968067627E-2</v>
      </c>
      <c r="M1770">
        <f t="shared" si="141"/>
        <v>2.574931307456175E-3</v>
      </c>
      <c r="N1770">
        <f t="shared" si="142"/>
        <v>2.3506630968067627E-2</v>
      </c>
      <c r="O1770">
        <f t="shared" si="143"/>
        <v>0.25857294064874392</v>
      </c>
      <c r="Q1770" s="7">
        <v>1744</v>
      </c>
      <c r="R1770" s="7">
        <v>2.1066063979118177E-3</v>
      </c>
      <c r="S1770" s="7">
        <v>-7.0928222682166832E-4</v>
      </c>
      <c r="U1770" s="7">
        <v>38.209511286434363</v>
      </c>
      <c r="V1770" s="7">
        <v>8.9454513560601519E-4</v>
      </c>
    </row>
    <row r="1771" spans="1:22" x14ac:dyDescent="0.35">
      <c r="A1771" s="24">
        <v>2015</v>
      </c>
      <c r="B1771" s="17" t="s">
        <v>58</v>
      </c>
      <c r="C1771" s="17" t="s">
        <v>64</v>
      </c>
      <c r="D1771" s="17">
        <v>2002</v>
      </c>
      <c r="E1771" s="17">
        <v>13</v>
      </c>
      <c r="F1771" s="17">
        <v>122</v>
      </c>
      <c r="G1771" s="17">
        <v>15</v>
      </c>
      <c r="H1771" s="17">
        <v>137</v>
      </c>
      <c r="I1771" s="17" t="b">
        <v>1</v>
      </c>
      <c r="J1771" s="25">
        <v>0.109489051094891</v>
      </c>
      <c r="K1771">
        <f t="shared" si="140"/>
        <v>2.6749453295845049E-4</v>
      </c>
      <c r="L1771">
        <f t="shared" si="136"/>
        <v>1.6355260100605264E-2</v>
      </c>
      <c r="M1771">
        <f t="shared" si="141"/>
        <v>1.7907219088254018E-3</v>
      </c>
      <c r="N1771">
        <f t="shared" si="142"/>
        <v>1.6355260100605264E-2</v>
      </c>
      <c r="O1771">
        <f t="shared" si="143"/>
        <v>0.21261838130786842</v>
      </c>
      <c r="Q1771" s="7">
        <v>1745</v>
      </c>
      <c r="R1771" s="7">
        <v>9.6984837250661154E-4</v>
      </c>
      <c r="S1771" s="7">
        <v>4.2747579858353781E-4</v>
      </c>
      <c r="U1771" s="7">
        <v>38.231426692965158</v>
      </c>
      <c r="V1771" s="7">
        <v>8.9454513560601519E-4</v>
      </c>
    </row>
    <row r="1772" spans="1:22" x14ac:dyDescent="0.35">
      <c r="A1772" s="5">
        <v>2017</v>
      </c>
      <c r="B1772" s="14" t="s">
        <v>30</v>
      </c>
      <c r="C1772" s="14" t="s">
        <v>85</v>
      </c>
      <c r="D1772" s="14">
        <v>2005</v>
      </c>
      <c r="E1772" s="14">
        <v>12</v>
      </c>
      <c r="F1772" s="14">
        <v>114</v>
      </c>
      <c r="G1772" s="14">
        <v>14</v>
      </c>
      <c r="H1772" s="14">
        <v>128</v>
      </c>
      <c r="I1772" s="14" t="b">
        <v>1</v>
      </c>
      <c r="J1772" s="6">
        <v>0.109375</v>
      </c>
      <c r="K1772">
        <f t="shared" si="140"/>
        <v>2.4992189940643551E-4</v>
      </c>
      <c r="L1772">
        <f t="shared" si="136"/>
        <v>1.5808918350299475E-2</v>
      </c>
      <c r="M1772">
        <f t="shared" si="141"/>
        <v>1.7291004445640051E-3</v>
      </c>
      <c r="N1772">
        <f t="shared" si="142"/>
        <v>1.5808918350299475E-2</v>
      </c>
      <c r="O1772">
        <f t="shared" si="143"/>
        <v>0.1897070202035937</v>
      </c>
      <c r="Q1772" s="7">
        <v>1746</v>
      </c>
      <c r="R1772" s="7">
        <v>9.6984837250661154E-4</v>
      </c>
      <c r="S1772" s="7">
        <v>4.2747579858353781E-4</v>
      </c>
      <c r="U1772" s="7">
        <v>38.253342099495946</v>
      </c>
      <c r="V1772" s="7">
        <v>8.9454513560601519E-4</v>
      </c>
    </row>
    <row r="1773" spans="1:22" x14ac:dyDescent="0.35">
      <c r="A1773" s="24">
        <v>2013</v>
      </c>
      <c r="B1773" s="17" t="s">
        <v>153</v>
      </c>
      <c r="C1773" s="17" t="s">
        <v>224</v>
      </c>
      <c r="D1773" s="17">
        <v>2005</v>
      </c>
      <c r="E1773" s="17">
        <v>8</v>
      </c>
      <c r="F1773" s="17">
        <v>57</v>
      </c>
      <c r="G1773" s="17">
        <v>7</v>
      </c>
      <c r="H1773" s="17">
        <v>64</v>
      </c>
      <c r="I1773" s="17" t="b">
        <v>1</v>
      </c>
      <c r="J1773" s="25">
        <v>0.109375</v>
      </c>
      <c r="K1773">
        <f t="shared" si="140"/>
        <v>1.2496094970321776E-4</v>
      </c>
      <c r="L1773">
        <f t="shared" si="136"/>
        <v>1.1178593368721207E-2</v>
      </c>
      <c r="M1773">
        <f t="shared" si="141"/>
        <v>1.222658649703882E-3</v>
      </c>
      <c r="N1773">
        <f t="shared" si="142"/>
        <v>1.1178593368721207E-2</v>
      </c>
      <c r="O1773">
        <f t="shared" si="143"/>
        <v>8.9428746949769655E-2</v>
      </c>
      <c r="Q1773" s="7">
        <v>1747</v>
      </c>
      <c r="R1773" s="7">
        <v>1.0930061053033829E-3</v>
      </c>
      <c r="S1773" s="7">
        <v>2.2440375722157209E-4</v>
      </c>
      <c r="U1773" s="7">
        <v>38.27525750602674</v>
      </c>
      <c r="V1773" s="7">
        <v>8.9500375913555857E-4</v>
      </c>
    </row>
    <row r="1774" spans="1:22" x14ac:dyDescent="0.35">
      <c r="A1774" s="3">
        <v>2016</v>
      </c>
      <c r="B1774" s="13" t="s">
        <v>30</v>
      </c>
      <c r="C1774" s="13" t="s">
        <v>163</v>
      </c>
      <c r="D1774" s="13">
        <v>2005</v>
      </c>
      <c r="E1774" s="14">
        <v>11</v>
      </c>
      <c r="F1774" s="13">
        <v>57</v>
      </c>
      <c r="G1774" s="13">
        <v>7</v>
      </c>
      <c r="H1774" s="13">
        <v>64</v>
      </c>
      <c r="I1774" s="13" t="b">
        <v>1</v>
      </c>
      <c r="J1774" s="4">
        <v>0.109375</v>
      </c>
      <c r="K1774">
        <f t="shared" si="140"/>
        <v>1.2496094970321776E-4</v>
      </c>
      <c r="L1774">
        <f t="shared" si="136"/>
        <v>1.1178593368721207E-2</v>
      </c>
      <c r="M1774">
        <f t="shared" si="141"/>
        <v>1.222658649703882E-3</v>
      </c>
      <c r="N1774">
        <f t="shared" si="142"/>
        <v>1.1178593368721207E-2</v>
      </c>
      <c r="O1774">
        <f t="shared" si="143"/>
        <v>0.12296452705593328</v>
      </c>
      <c r="Q1774" s="7">
        <v>1748</v>
      </c>
      <c r="R1774" s="7">
        <v>1.3565890403775785E-3</v>
      </c>
      <c r="S1774" s="7">
        <v>-1.2426495449624356E-4</v>
      </c>
      <c r="U1774" s="7">
        <v>38.297172912557528</v>
      </c>
      <c r="V1774" s="7">
        <v>8.9788622636981805E-4</v>
      </c>
    </row>
    <row r="1775" spans="1:22" x14ac:dyDescent="0.35">
      <c r="A1775" s="24">
        <v>2013</v>
      </c>
      <c r="B1775" s="17" t="s">
        <v>67</v>
      </c>
      <c r="C1775" s="17" t="s">
        <v>68</v>
      </c>
      <c r="D1775" s="17">
        <v>2007</v>
      </c>
      <c r="E1775" s="17">
        <v>6</v>
      </c>
      <c r="F1775" s="17">
        <v>163</v>
      </c>
      <c r="G1775" s="17">
        <v>20</v>
      </c>
      <c r="H1775" s="17">
        <v>183</v>
      </c>
      <c r="I1775" s="17" t="b">
        <v>1</v>
      </c>
      <c r="J1775" s="25">
        <v>0.109289617486339</v>
      </c>
      <c r="K1775">
        <f t="shared" si="140"/>
        <v>3.5731021555763826E-4</v>
      </c>
      <c r="L1775">
        <f t="shared" si="136"/>
        <v>1.8902651019305158E-2</v>
      </c>
      <c r="M1775">
        <f t="shared" si="141"/>
        <v>2.0658634993776168E-3</v>
      </c>
      <c r="N1775">
        <f t="shared" si="142"/>
        <v>1.8902651019305158E-2</v>
      </c>
      <c r="O1775">
        <f t="shared" si="143"/>
        <v>0.11341590611583094</v>
      </c>
      <c r="Q1775" s="7">
        <v>1749</v>
      </c>
      <c r="R1775" s="7">
        <v>1.1012642271984693E-3</v>
      </c>
      <c r="S1775" s="7">
        <v>3.9646180944306582E-5</v>
      </c>
      <c r="U1775" s="7">
        <v>38.319088319088323</v>
      </c>
      <c r="V1775" s="7">
        <v>8.9885325543454919E-4</v>
      </c>
    </row>
    <row r="1776" spans="1:22" x14ac:dyDescent="0.35">
      <c r="A1776" s="3">
        <v>2016</v>
      </c>
      <c r="B1776" s="13" t="s">
        <v>33</v>
      </c>
      <c r="C1776" s="13" t="s">
        <v>86</v>
      </c>
      <c r="D1776" s="13">
        <v>2005</v>
      </c>
      <c r="E1776" s="14">
        <v>11</v>
      </c>
      <c r="F1776" s="13">
        <v>106</v>
      </c>
      <c r="G1776" s="13">
        <v>13</v>
      </c>
      <c r="H1776" s="13">
        <v>119</v>
      </c>
      <c r="I1776" s="13" t="b">
        <v>1</v>
      </c>
      <c r="J1776" s="4">
        <v>0.109243697478992</v>
      </c>
      <c r="K1776">
        <f t="shared" si="140"/>
        <v>2.323492658544205E-4</v>
      </c>
      <c r="L1776">
        <f t="shared" si="136"/>
        <v>1.5243007113244438E-2</v>
      </c>
      <c r="M1776">
        <f t="shared" si="141"/>
        <v>1.6652024577493985E-3</v>
      </c>
      <c r="N1776">
        <f t="shared" si="142"/>
        <v>1.5243007113244438E-2</v>
      </c>
      <c r="O1776">
        <f t="shared" si="143"/>
        <v>0.16767307824568881</v>
      </c>
      <c r="Q1776" s="7">
        <v>1750</v>
      </c>
      <c r="R1776" s="7">
        <v>1.4106505742269705E-3</v>
      </c>
      <c r="S1776" s="7">
        <v>-2.6974016608419466E-4</v>
      </c>
      <c r="U1776" s="7">
        <v>38.34100372561911</v>
      </c>
      <c r="V1776" s="7">
        <v>8.9885325543454919E-4</v>
      </c>
    </row>
    <row r="1777" spans="1:22" x14ac:dyDescent="0.35">
      <c r="A1777" s="24">
        <v>2013</v>
      </c>
      <c r="B1777" s="17" t="s">
        <v>52</v>
      </c>
      <c r="C1777" s="17" t="s">
        <v>74</v>
      </c>
      <c r="D1777" s="17">
        <v>2007</v>
      </c>
      <c r="E1777" s="17">
        <v>6</v>
      </c>
      <c r="F1777" s="17">
        <v>155</v>
      </c>
      <c r="G1777" s="17">
        <v>19</v>
      </c>
      <c r="H1777" s="17">
        <v>174</v>
      </c>
      <c r="I1777" s="17" t="b">
        <v>1</v>
      </c>
      <c r="J1777" s="25">
        <v>0.109195402298851</v>
      </c>
      <c r="K1777">
        <f t="shared" si="140"/>
        <v>3.3973758200562322E-4</v>
      </c>
      <c r="L1777">
        <f t="shared" si="136"/>
        <v>1.843197173407184E-2</v>
      </c>
      <c r="M1777">
        <f t="shared" si="141"/>
        <v>2.0126865686630247E-3</v>
      </c>
      <c r="N1777">
        <f t="shared" si="142"/>
        <v>1.843197173407184E-2</v>
      </c>
      <c r="O1777">
        <f t="shared" si="143"/>
        <v>0.11059183040443105</v>
      </c>
      <c r="Q1777" s="7">
        <v>1751</v>
      </c>
      <c r="R1777" s="7">
        <v>6.3718470665571751E-4</v>
      </c>
      <c r="S1777" s="7">
        <v>5.0372570148705833E-4</v>
      </c>
      <c r="U1777" s="7">
        <v>38.362919132149905</v>
      </c>
      <c r="V1777" s="7">
        <v>8.9885325543454919E-4</v>
      </c>
    </row>
    <row r="1778" spans="1:22" x14ac:dyDescent="0.35">
      <c r="A1778" s="5">
        <v>2014</v>
      </c>
      <c r="B1778" s="14" t="s">
        <v>30</v>
      </c>
      <c r="C1778" s="14" t="s">
        <v>85</v>
      </c>
      <c r="D1778" s="14">
        <v>2005</v>
      </c>
      <c r="E1778" s="14">
        <v>9</v>
      </c>
      <c r="F1778" s="14">
        <v>147</v>
      </c>
      <c r="G1778" s="14">
        <v>18</v>
      </c>
      <c r="H1778" s="14">
        <v>165</v>
      </c>
      <c r="I1778" s="14" t="b">
        <v>1</v>
      </c>
      <c r="J1778" s="6">
        <v>0.109090909090909</v>
      </c>
      <c r="K1778">
        <f t="shared" si="140"/>
        <v>3.2216494845360824E-4</v>
      </c>
      <c r="L1778">
        <f t="shared" si="136"/>
        <v>1.7948953965443451E-2</v>
      </c>
      <c r="M1778">
        <f t="shared" si="141"/>
        <v>1.9580677053211023E-3</v>
      </c>
      <c r="N1778">
        <f t="shared" si="142"/>
        <v>1.7948953965443451E-2</v>
      </c>
      <c r="O1778">
        <f t="shared" si="143"/>
        <v>0.16154058568899105</v>
      </c>
      <c r="Q1778" s="7">
        <v>1752</v>
      </c>
      <c r="R1778" s="7">
        <v>1.720036921255472E-3</v>
      </c>
      <c r="S1778" s="7">
        <v>-5.7912651311269612E-4</v>
      </c>
      <c r="U1778" s="7">
        <v>38.384834538680693</v>
      </c>
      <c r="V1778" s="7">
        <v>8.9885325543454919E-4</v>
      </c>
    </row>
    <row r="1779" spans="1:22" x14ac:dyDescent="0.35">
      <c r="A1779" s="24">
        <v>2014</v>
      </c>
      <c r="B1779" s="17" t="s">
        <v>37</v>
      </c>
      <c r="C1779" s="17" t="s">
        <v>59</v>
      </c>
      <c r="D1779" s="17">
        <v>2003</v>
      </c>
      <c r="E1779" s="17">
        <v>11</v>
      </c>
      <c r="F1779" s="17">
        <v>98</v>
      </c>
      <c r="G1779" s="17">
        <v>12</v>
      </c>
      <c r="H1779" s="17">
        <v>110</v>
      </c>
      <c r="I1779" s="17" t="b">
        <v>1</v>
      </c>
      <c r="J1779" s="25">
        <v>0.109090909090909</v>
      </c>
      <c r="K1779">
        <f t="shared" si="140"/>
        <v>2.1477663230240549E-4</v>
      </c>
      <c r="L1779">
        <f t="shared" si="136"/>
        <v>1.4655259544013729E-2</v>
      </c>
      <c r="M1779">
        <f t="shared" si="141"/>
        <v>1.5987555866196783E-3</v>
      </c>
      <c r="N1779">
        <f t="shared" si="142"/>
        <v>1.4655259544013729E-2</v>
      </c>
      <c r="O1779">
        <f t="shared" si="143"/>
        <v>0.16120785498415102</v>
      </c>
      <c r="Q1779" s="7">
        <v>1753</v>
      </c>
      <c r="R1779" s="7">
        <v>3.7887114900135663E-3</v>
      </c>
      <c r="S1779" s="7">
        <v>-1.2852291979616151E-3</v>
      </c>
      <c r="U1779" s="7">
        <v>38.406749945211487</v>
      </c>
      <c r="V1779" s="7">
        <v>9.0196887398087265E-4</v>
      </c>
    </row>
    <row r="1780" spans="1:22" x14ac:dyDescent="0.35">
      <c r="A1780" s="3">
        <v>2014</v>
      </c>
      <c r="B1780" s="13" t="s">
        <v>24</v>
      </c>
      <c r="C1780" s="13" t="s">
        <v>238</v>
      </c>
      <c r="D1780" s="13">
        <v>2004</v>
      </c>
      <c r="E1780" s="14">
        <v>10</v>
      </c>
      <c r="F1780" s="13">
        <v>49</v>
      </c>
      <c r="G1780" s="13">
        <v>6</v>
      </c>
      <c r="H1780" s="13">
        <v>55</v>
      </c>
      <c r="I1780" s="13" t="b">
        <v>1</v>
      </c>
      <c r="J1780" s="4">
        <v>0.109090909090909</v>
      </c>
      <c r="K1780">
        <f t="shared" si="140"/>
        <v>1.0738831615120275E-4</v>
      </c>
      <c r="L1780">
        <f t="shared" si="136"/>
        <v>1.0362833403620979E-2</v>
      </c>
      <c r="M1780">
        <f t="shared" si="141"/>
        <v>1.1304909167586513E-3</v>
      </c>
      <c r="N1780">
        <f t="shared" si="142"/>
        <v>1.0362833403620979E-2</v>
      </c>
      <c r="O1780">
        <f t="shared" si="143"/>
        <v>0.10362833403620979</v>
      </c>
      <c r="Q1780" s="7">
        <v>1754</v>
      </c>
      <c r="R1780" s="7">
        <v>2.6200643659579671E-3</v>
      </c>
      <c r="S1780" s="7">
        <v>-2.5012852766656112E-4</v>
      </c>
      <c r="U1780" s="7">
        <v>38.428665351742275</v>
      </c>
      <c r="V1780" s="7">
        <v>9.0196887398087265E-4</v>
      </c>
    </row>
    <row r="1781" spans="1:22" x14ac:dyDescent="0.35">
      <c r="A1781" s="24">
        <v>2014</v>
      </c>
      <c r="B1781" s="17" t="s">
        <v>26</v>
      </c>
      <c r="C1781" s="17" t="s">
        <v>345</v>
      </c>
      <c r="D1781" s="17">
        <v>2001</v>
      </c>
      <c r="E1781" s="17">
        <v>13</v>
      </c>
      <c r="F1781" s="17">
        <v>49</v>
      </c>
      <c r="G1781" s="17">
        <v>6</v>
      </c>
      <c r="H1781" s="17">
        <v>55</v>
      </c>
      <c r="I1781" s="17" t="b">
        <v>1</v>
      </c>
      <c r="J1781" s="25">
        <v>0.109090909090909</v>
      </c>
      <c r="K1781">
        <f t="shared" si="140"/>
        <v>1.0738831615120275E-4</v>
      </c>
      <c r="L1781">
        <f t="shared" si="136"/>
        <v>1.0362833403620979E-2</v>
      </c>
      <c r="M1781">
        <f t="shared" si="141"/>
        <v>1.1304909167586513E-3</v>
      </c>
      <c r="N1781">
        <f t="shared" si="142"/>
        <v>1.0362833403620979E-2</v>
      </c>
      <c r="O1781">
        <f t="shared" si="143"/>
        <v>0.13471683424707273</v>
      </c>
      <c r="Q1781" s="7">
        <v>1755</v>
      </c>
      <c r="R1781" s="7">
        <v>1.6893536056385289E-3</v>
      </c>
      <c r="S1781" s="7">
        <v>3.3500080899465426E-4</v>
      </c>
      <c r="U1781" s="7">
        <v>38.45058075827307</v>
      </c>
      <c r="V1781" s="7">
        <v>9.0406404259708081E-4</v>
      </c>
    </row>
    <row r="1782" spans="1:22" x14ac:dyDescent="0.35">
      <c r="A1782" s="3">
        <v>2015</v>
      </c>
      <c r="B1782" s="13" t="s">
        <v>24</v>
      </c>
      <c r="C1782" s="13" t="s">
        <v>238</v>
      </c>
      <c r="D1782" s="13">
        <v>2004</v>
      </c>
      <c r="E1782" s="14">
        <v>11</v>
      </c>
      <c r="F1782" s="13">
        <v>49</v>
      </c>
      <c r="G1782" s="13">
        <v>6</v>
      </c>
      <c r="H1782" s="13">
        <v>55</v>
      </c>
      <c r="I1782" s="13" t="b">
        <v>1</v>
      </c>
      <c r="J1782" s="4">
        <v>0.109090909090909</v>
      </c>
      <c r="K1782">
        <f t="shared" si="140"/>
        <v>1.0738831615120275E-4</v>
      </c>
      <c r="L1782">
        <f t="shared" si="136"/>
        <v>1.0362833403620979E-2</v>
      </c>
      <c r="M1782">
        <f t="shared" si="141"/>
        <v>1.1304909167586513E-3</v>
      </c>
      <c r="N1782">
        <f t="shared" si="142"/>
        <v>1.0362833403620979E-2</v>
      </c>
      <c r="O1782">
        <f t="shared" si="143"/>
        <v>0.11399116743983076</v>
      </c>
      <c r="Q1782" s="7">
        <v>1756</v>
      </c>
      <c r="R1782" s="7">
        <v>1.2802556774904547E-3</v>
      </c>
      <c r="S1782" s="7">
        <v>9.9107395303432038E-4</v>
      </c>
      <c r="U1782" s="7">
        <v>38.472496164803857</v>
      </c>
      <c r="V1782" s="7">
        <v>9.0406404259708081E-4</v>
      </c>
    </row>
    <row r="1783" spans="1:22" x14ac:dyDescent="0.35">
      <c r="A1783" s="24">
        <v>2016</v>
      </c>
      <c r="B1783" s="17" t="s">
        <v>241</v>
      </c>
      <c r="C1783" s="17" t="s">
        <v>242</v>
      </c>
      <c r="D1783" s="17">
        <v>2008</v>
      </c>
      <c r="E1783" s="17">
        <v>8</v>
      </c>
      <c r="F1783" s="17">
        <v>49</v>
      </c>
      <c r="G1783" s="17">
        <v>6</v>
      </c>
      <c r="H1783" s="17">
        <v>55</v>
      </c>
      <c r="I1783" s="17" t="b">
        <v>1</v>
      </c>
      <c r="J1783" s="25">
        <v>0.109090909090909</v>
      </c>
      <c r="K1783">
        <f t="shared" si="140"/>
        <v>1.0738831615120275E-4</v>
      </c>
      <c r="L1783">
        <f t="shared" si="136"/>
        <v>1.0362833403620979E-2</v>
      </c>
      <c r="M1783">
        <f t="shared" si="141"/>
        <v>1.1304909167586513E-3</v>
      </c>
      <c r="N1783">
        <f t="shared" si="142"/>
        <v>1.0362833403620979E-2</v>
      </c>
      <c r="O1783">
        <f t="shared" si="143"/>
        <v>8.290266722896783E-2</v>
      </c>
      <c r="Q1783" s="7">
        <v>1757</v>
      </c>
      <c r="R1783" s="7">
        <v>1.1250571417930092E-3</v>
      </c>
      <c r="S1783" s="7">
        <v>4.8101544226099454E-4</v>
      </c>
      <c r="U1783" s="7">
        <v>38.494411571334652</v>
      </c>
      <c r="V1783" s="7">
        <v>9.0427865720962223E-4</v>
      </c>
    </row>
    <row r="1784" spans="1:22" x14ac:dyDescent="0.35">
      <c r="A1784" s="5">
        <v>2015</v>
      </c>
      <c r="B1784" s="14" t="s">
        <v>58</v>
      </c>
      <c r="C1784" s="14" t="s">
        <v>63</v>
      </c>
      <c r="D1784" s="14">
        <v>2005</v>
      </c>
      <c r="E1784" s="14">
        <v>10</v>
      </c>
      <c r="F1784" s="14">
        <v>139</v>
      </c>
      <c r="G1784" s="14">
        <v>17</v>
      </c>
      <c r="H1784" s="14">
        <v>156</v>
      </c>
      <c r="I1784" s="14" t="b">
        <v>1</v>
      </c>
      <c r="J1784" s="6">
        <v>0.108974358974359</v>
      </c>
      <c r="K1784">
        <f t="shared" si="140"/>
        <v>3.0459231490159326E-4</v>
      </c>
      <c r="L1784">
        <f t="shared" si="136"/>
        <v>1.7452573303143388E-2</v>
      </c>
      <c r="M1784">
        <f t="shared" si="141"/>
        <v>1.9018829881630619E-3</v>
      </c>
      <c r="N1784">
        <f t="shared" si="142"/>
        <v>1.7452573303143388E-2</v>
      </c>
      <c r="O1784">
        <f t="shared" si="143"/>
        <v>0.17452573303143387</v>
      </c>
      <c r="Q1784" s="7">
        <v>1758</v>
      </c>
      <c r="R1784" s="7">
        <v>1.3448368123799401E-3</v>
      </c>
      <c r="S1784" s="7">
        <v>2.6123577167406369E-4</v>
      </c>
      <c r="U1784" s="7">
        <v>38.51632697786544</v>
      </c>
      <c r="V1784" s="7">
        <v>9.0758867211457794E-4</v>
      </c>
    </row>
    <row r="1785" spans="1:22" x14ac:dyDescent="0.35">
      <c r="A1785" s="24">
        <v>2017</v>
      </c>
      <c r="B1785" s="17" t="s">
        <v>24</v>
      </c>
      <c r="C1785" s="17" t="s">
        <v>28</v>
      </c>
      <c r="D1785" s="17">
        <v>2011</v>
      </c>
      <c r="E1785" s="17">
        <v>6</v>
      </c>
      <c r="F1785" s="17">
        <v>139</v>
      </c>
      <c r="G1785" s="17">
        <v>17</v>
      </c>
      <c r="H1785" s="17">
        <v>156</v>
      </c>
      <c r="I1785" s="17" t="b">
        <v>1</v>
      </c>
      <c r="J1785" s="25">
        <v>0.108974358974359</v>
      </c>
      <c r="K1785">
        <f t="shared" si="140"/>
        <v>3.0459231490159326E-4</v>
      </c>
      <c r="L1785">
        <f t="shared" si="136"/>
        <v>1.7452573303143388E-2</v>
      </c>
      <c r="M1785">
        <f t="shared" si="141"/>
        <v>1.9018829881630619E-3</v>
      </c>
      <c r="N1785">
        <f t="shared" si="142"/>
        <v>1.7452573303143388E-2</v>
      </c>
      <c r="O1785">
        <f t="shared" si="143"/>
        <v>0.10471543981886033</v>
      </c>
      <c r="Q1785" s="7">
        <v>1759</v>
      </c>
      <c r="R1785" s="7">
        <v>3.0125054471089726E-3</v>
      </c>
      <c r="S1785" s="7">
        <v>-8.3877917394279463E-4</v>
      </c>
      <c r="U1785" s="7">
        <v>38.538242384396234</v>
      </c>
      <c r="V1785" s="7">
        <v>9.0816804572743984E-4</v>
      </c>
    </row>
    <row r="1786" spans="1:22" x14ac:dyDescent="0.35">
      <c r="A1786" s="5">
        <v>2016</v>
      </c>
      <c r="B1786" s="14" t="s">
        <v>24</v>
      </c>
      <c r="C1786" s="14" t="s">
        <v>188</v>
      </c>
      <c r="D1786" s="14">
        <v>2004</v>
      </c>
      <c r="E1786" s="14">
        <v>12</v>
      </c>
      <c r="F1786" s="14">
        <v>90</v>
      </c>
      <c r="G1786" s="14">
        <v>11</v>
      </c>
      <c r="H1786" s="14">
        <v>101</v>
      </c>
      <c r="I1786" s="14" t="b">
        <v>1</v>
      </c>
      <c r="J1786" s="6">
        <v>0.10891089108910899</v>
      </c>
      <c r="K1786">
        <f t="shared" si="140"/>
        <v>1.9720399875039051E-4</v>
      </c>
      <c r="L1786">
        <f t="shared" si="136"/>
        <v>1.4042934121841863E-2</v>
      </c>
      <c r="M1786">
        <f t="shared" si="141"/>
        <v>1.5294284687154516E-3</v>
      </c>
      <c r="N1786">
        <f t="shared" si="142"/>
        <v>1.4042934121841863E-2</v>
      </c>
      <c r="O1786">
        <f t="shared" si="143"/>
        <v>0.16851520946210236</v>
      </c>
      <c r="Q1786" s="7">
        <v>1760</v>
      </c>
      <c r="R1786" s="7">
        <v>1.077609302785124E-3</v>
      </c>
      <c r="S1786" s="7">
        <v>4.5944728541404199E-4</v>
      </c>
      <c r="U1786" s="7">
        <v>38.560157790927022</v>
      </c>
      <c r="V1786" s="7">
        <v>9.0816804572743984E-4</v>
      </c>
    </row>
    <row r="1787" spans="1:22" x14ac:dyDescent="0.35">
      <c r="A1787" s="3">
        <v>2016</v>
      </c>
      <c r="B1787" s="13" t="s">
        <v>24</v>
      </c>
      <c r="C1787" s="13" t="s">
        <v>134</v>
      </c>
      <c r="D1787" s="13">
        <v>2003</v>
      </c>
      <c r="E1787" s="17">
        <v>13</v>
      </c>
      <c r="F1787" s="13">
        <v>90</v>
      </c>
      <c r="G1787" s="13">
        <v>11</v>
      </c>
      <c r="H1787" s="13">
        <v>101</v>
      </c>
      <c r="I1787" s="13" t="b">
        <v>1</v>
      </c>
      <c r="J1787" s="4">
        <v>0.10891089108910899</v>
      </c>
      <c r="K1787">
        <f t="shared" si="140"/>
        <v>1.9720399875039051E-4</v>
      </c>
      <c r="L1787">
        <f t="shared" si="136"/>
        <v>1.4042934121841863E-2</v>
      </c>
      <c r="M1787">
        <f t="shared" si="141"/>
        <v>1.5294284687154516E-3</v>
      </c>
      <c r="N1787">
        <f t="shared" si="142"/>
        <v>1.4042934121841863E-2</v>
      </c>
      <c r="O1787">
        <f t="shared" si="143"/>
        <v>0.18255814358394423</v>
      </c>
      <c r="Q1787" s="7">
        <v>1761</v>
      </c>
      <c r="R1787" s="7">
        <v>2.2328604721375865E-3</v>
      </c>
      <c r="S1787" s="7">
        <v>-7.6806673159875638E-4</v>
      </c>
      <c r="U1787" s="7">
        <v>38.582073197457817</v>
      </c>
      <c r="V1787" s="7">
        <v>9.0936651646698148E-4</v>
      </c>
    </row>
    <row r="1788" spans="1:22" x14ac:dyDescent="0.35">
      <c r="A1788" s="3">
        <v>2015</v>
      </c>
      <c r="B1788" s="13" t="s">
        <v>42</v>
      </c>
      <c r="C1788" s="13" t="s">
        <v>43</v>
      </c>
      <c r="D1788" s="13">
        <v>2000</v>
      </c>
      <c r="E1788" s="14">
        <v>15</v>
      </c>
      <c r="F1788" s="13">
        <v>213</v>
      </c>
      <c r="G1788" s="13">
        <v>26</v>
      </c>
      <c r="H1788" s="13">
        <v>239</v>
      </c>
      <c r="I1788" s="13" t="b">
        <v>1</v>
      </c>
      <c r="J1788" s="4">
        <v>0.108786610878661</v>
      </c>
      <c r="K1788">
        <f t="shared" si="140"/>
        <v>4.6665104654795375E-4</v>
      </c>
      <c r="L1788">
        <f t="shared" si="136"/>
        <v>2.1602107456170885E-2</v>
      </c>
      <c r="M1788">
        <f t="shared" si="141"/>
        <v>2.3500200579934833E-3</v>
      </c>
      <c r="N1788">
        <f t="shared" si="142"/>
        <v>2.1602107456170885E-2</v>
      </c>
      <c r="O1788">
        <f t="shared" si="143"/>
        <v>0.32403161184256329</v>
      </c>
      <c r="Q1788" s="7">
        <v>1762</v>
      </c>
      <c r="R1788" s="7">
        <v>1.8312315673378286E-3</v>
      </c>
      <c r="S1788" s="7">
        <v>-3.6643782679899846E-4</v>
      </c>
      <c r="U1788" s="7">
        <v>38.603988603988604</v>
      </c>
      <c r="V1788" s="7">
        <v>9.0936651646698148E-4</v>
      </c>
    </row>
    <row r="1789" spans="1:22" x14ac:dyDescent="0.35">
      <c r="A1789" s="24">
        <v>2015</v>
      </c>
      <c r="B1789" s="17" t="s">
        <v>24</v>
      </c>
      <c r="C1789" s="17" t="s">
        <v>71</v>
      </c>
      <c r="D1789" s="17">
        <v>2004</v>
      </c>
      <c r="E1789" s="17">
        <v>11</v>
      </c>
      <c r="F1789" s="17">
        <v>164</v>
      </c>
      <c r="G1789" s="17">
        <v>20</v>
      </c>
      <c r="H1789" s="17">
        <v>184</v>
      </c>
      <c r="I1789" s="17" t="b">
        <v>1</v>
      </c>
      <c r="J1789" s="25">
        <v>0.108695652173913</v>
      </c>
      <c r="K1789">
        <f t="shared" si="140"/>
        <v>3.5926273039675101E-4</v>
      </c>
      <c r="L1789">
        <f t="shared" si="136"/>
        <v>1.8954227243460783E-2</v>
      </c>
      <c r="M1789">
        <f t="shared" si="141"/>
        <v>2.060242091680519E-3</v>
      </c>
      <c r="N1789">
        <f t="shared" si="142"/>
        <v>1.8954227243460783E-2</v>
      </c>
      <c r="O1789">
        <f t="shared" si="143"/>
        <v>0.2084964996780686</v>
      </c>
      <c r="Q1789" s="7">
        <v>1763</v>
      </c>
      <c r="R1789" s="7">
        <v>1.5476934892332782E-3</v>
      </c>
      <c r="S1789" s="7">
        <v>-1.5891572352047523E-4</v>
      </c>
      <c r="U1789" s="7">
        <v>38.625904010519399</v>
      </c>
      <c r="V1789" s="7">
        <v>9.0958056060704571E-4</v>
      </c>
    </row>
    <row r="1790" spans="1:22" x14ac:dyDescent="0.35">
      <c r="A1790" s="5">
        <v>2015</v>
      </c>
      <c r="B1790" s="14" t="s">
        <v>67</v>
      </c>
      <c r="C1790" s="14" t="s">
        <v>77</v>
      </c>
      <c r="D1790" s="14">
        <v>2005</v>
      </c>
      <c r="E1790" s="14">
        <v>10</v>
      </c>
      <c r="F1790" s="14">
        <v>123</v>
      </c>
      <c r="G1790" s="14">
        <v>15</v>
      </c>
      <c r="H1790" s="14">
        <v>138</v>
      </c>
      <c r="I1790" s="14" t="b">
        <v>1</v>
      </c>
      <c r="J1790" s="6">
        <v>0.108695652173913</v>
      </c>
      <c r="K1790">
        <f t="shared" si="140"/>
        <v>2.6944704779756324E-4</v>
      </c>
      <c r="L1790">
        <f t="shared" si="136"/>
        <v>1.6414842301940132E-2</v>
      </c>
      <c r="M1790">
        <f t="shared" si="141"/>
        <v>1.784221989341318E-3</v>
      </c>
      <c r="N1790">
        <f t="shared" si="142"/>
        <v>1.6414842301940132E-2</v>
      </c>
      <c r="O1790">
        <f t="shared" si="143"/>
        <v>0.1641484230194013</v>
      </c>
      <c r="Q1790" s="7">
        <v>1764</v>
      </c>
      <c r="R1790" s="7">
        <v>1.9062435931567119E-3</v>
      </c>
      <c r="S1790" s="7">
        <v>3.5989441999534355E-4</v>
      </c>
      <c r="U1790" s="7">
        <v>38.647819417050187</v>
      </c>
      <c r="V1790" s="7">
        <v>9.0958056060704571E-4</v>
      </c>
    </row>
    <row r="1791" spans="1:22" x14ac:dyDescent="0.35">
      <c r="A1791" s="24">
        <v>2016</v>
      </c>
      <c r="B1791" s="17" t="s">
        <v>24</v>
      </c>
      <c r="C1791" s="17" t="s">
        <v>71</v>
      </c>
      <c r="D1791" s="17">
        <v>2003</v>
      </c>
      <c r="E1791" s="17">
        <v>13</v>
      </c>
      <c r="F1791" s="17">
        <v>123</v>
      </c>
      <c r="G1791" s="17">
        <v>15</v>
      </c>
      <c r="H1791" s="17">
        <v>138</v>
      </c>
      <c r="I1791" s="17" t="b">
        <v>1</v>
      </c>
      <c r="J1791" s="25">
        <v>0.108695652173913</v>
      </c>
      <c r="K1791">
        <f t="shared" si="140"/>
        <v>2.6944704779756324E-4</v>
      </c>
      <c r="L1791">
        <f t="shared" si="136"/>
        <v>1.6414842301940132E-2</v>
      </c>
      <c r="M1791">
        <f t="shared" si="141"/>
        <v>1.784221989341318E-3</v>
      </c>
      <c r="N1791">
        <f t="shared" si="142"/>
        <v>1.6414842301940132E-2</v>
      </c>
      <c r="O1791">
        <f t="shared" si="143"/>
        <v>0.2133929499252217</v>
      </c>
      <c r="Q1791" s="7">
        <v>1765</v>
      </c>
      <c r="R1791" s="7">
        <v>7.4084933214699591E-4</v>
      </c>
      <c r="S1791" s="7">
        <v>5.6750605976718703E-4</v>
      </c>
      <c r="U1791" s="7">
        <v>38.669734823580981</v>
      </c>
      <c r="V1791" s="7">
        <v>9.0958056060704571E-4</v>
      </c>
    </row>
    <row r="1792" spans="1:22" x14ac:dyDescent="0.35">
      <c r="A1792" s="3">
        <v>2016</v>
      </c>
      <c r="B1792" s="13" t="s">
        <v>30</v>
      </c>
      <c r="C1792" s="13" t="s">
        <v>85</v>
      </c>
      <c r="D1792" s="13">
        <v>2005</v>
      </c>
      <c r="E1792" s="14">
        <v>11</v>
      </c>
      <c r="F1792" s="13">
        <v>123</v>
      </c>
      <c r="G1792" s="13">
        <v>15</v>
      </c>
      <c r="H1792" s="13">
        <v>138</v>
      </c>
      <c r="I1792" s="13" t="b">
        <v>1</v>
      </c>
      <c r="J1792" s="4">
        <v>0.108695652173913</v>
      </c>
      <c r="K1792">
        <f t="shared" si="140"/>
        <v>2.6944704779756324E-4</v>
      </c>
      <c r="L1792">
        <f t="shared" si="136"/>
        <v>1.6414842301940132E-2</v>
      </c>
      <c r="M1792">
        <f t="shared" si="141"/>
        <v>1.784221989341318E-3</v>
      </c>
      <c r="N1792">
        <f t="shared" si="142"/>
        <v>1.6414842301940132E-2</v>
      </c>
      <c r="O1792">
        <f t="shared" si="143"/>
        <v>0.18056326532134145</v>
      </c>
      <c r="Q1792" s="7">
        <v>1766</v>
      </c>
      <c r="R1792" s="7">
        <v>1.6401516309045737E-3</v>
      </c>
      <c r="S1792" s="7">
        <v>-3.3179623899039072E-4</v>
      </c>
      <c r="U1792" s="7">
        <v>38.691650230111769</v>
      </c>
      <c r="V1792" s="7">
        <v>9.0958056060704571E-4</v>
      </c>
    </row>
    <row r="1793" spans="1:22" x14ac:dyDescent="0.35">
      <c r="A1793" s="24">
        <v>2015</v>
      </c>
      <c r="B1793" s="17" t="s">
        <v>52</v>
      </c>
      <c r="C1793" s="17" t="s">
        <v>62</v>
      </c>
      <c r="D1793" s="17">
        <v>2002</v>
      </c>
      <c r="E1793" s="17">
        <v>13</v>
      </c>
      <c r="F1793" s="17">
        <v>82</v>
      </c>
      <c r="G1793" s="17">
        <v>10</v>
      </c>
      <c r="H1793" s="17">
        <v>92</v>
      </c>
      <c r="I1793" s="17" t="b">
        <v>1</v>
      </c>
      <c r="J1793" s="25">
        <v>0.108695652173913</v>
      </c>
      <c r="K1793">
        <f t="shared" si="140"/>
        <v>1.796313651983755E-4</v>
      </c>
      <c r="L1793">
        <f t="shared" si="136"/>
        <v>1.3402662616001922E-2</v>
      </c>
      <c r="M1793">
        <f t="shared" si="141"/>
        <v>1.4568111539132518E-3</v>
      </c>
      <c r="N1793">
        <f t="shared" si="142"/>
        <v>1.3402662616001922E-2</v>
      </c>
      <c r="O1793">
        <f t="shared" si="143"/>
        <v>0.17423461400802498</v>
      </c>
      <c r="Q1793" s="7">
        <v>1767</v>
      </c>
      <c r="R1793" s="7">
        <v>1.9998725504076042E-3</v>
      </c>
      <c r="S1793" s="7">
        <v>-6.9151715849342129E-4</v>
      </c>
      <c r="U1793" s="7">
        <v>38.713565636642564</v>
      </c>
      <c r="V1793" s="7">
        <v>9.0958056060704571E-4</v>
      </c>
    </row>
    <row r="1794" spans="1:22" x14ac:dyDescent="0.35">
      <c r="A1794" s="5">
        <v>2017</v>
      </c>
      <c r="B1794" s="14" t="s">
        <v>33</v>
      </c>
      <c r="C1794" s="14" t="s">
        <v>86</v>
      </c>
      <c r="D1794" s="14">
        <v>2005</v>
      </c>
      <c r="E1794" s="14">
        <v>12</v>
      </c>
      <c r="F1794" s="14">
        <v>82</v>
      </c>
      <c r="G1794" s="14">
        <v>10</v>
      </c>
      <c r="H1794" s="14">
        <v>92</v>
      </c>
      <c r="I1794" s="14" t="b">
        <v>1</v>
      </c>
      <c r="J1794" s="6">
        <v>0.108695652173913</v>
      </c>
      <c r="K1794">
        <f t="shared" si="140"/>
        <v>1.796313651983755E-4</v>
      </c>
      <c r="L1794">
        <f t="shared" si="136"/>
        <v>1.3402662616001922E-2</v>
      </c>
      <c r="M1794">
        <f t="shared" si="141"/>
        <v>1.4568111539132518E-3</v>
      </c>
      <c r="N1794">
        <f t="shared" si="142"/>
        <v>1.3402662616001922E-2</v>
      </c>
      <c r="O1794">
        <f t="shared" si="143"/>
        <v>0.16083195139202305</v>
      </c>
      <c r="Q1794" s="7">
        <v>1768</v>
      </c>
      <c r="R1794" s="7">
        <v>2.5210872146324498E-3</v>
      </c>
      <c r="S1794" s="7">
        <v>5.3844092823725209E-5</v>
      </c>
      <c r="U1794" s="7">
        <v>38.735481043173351</v>
      </c>
      <c r="V1794" s="7">
        <v>9.0958056060704571E-4</v>
      </c>
    </row>
    <row r="1795" spans="1:22" x14ac:dyDescent="0.35">
      <c r="A1795" s="3">
        <v>2013</v>
      </c>
      <c r="B1795" s="13" t="s">
        <v>52</v>
      </c>
      <c r="C1795" s="13" t="s">
        <v>74</v>
      </c>
      <c r="D1795" s="13">
        <v>2005</v>
      </c>
      <c r="E1795" s="17">
        <v>8</v>
      </c>
      <c r="F1795" s="13">
        <v>197</v>
      </c>
      <c r="G1795" s="13">
        <v>24</v>
      </c>
      <c r="H1795" s="13">
        <v>221</v>
      </c>
      <c r="I1795" s="13" t="b">
        <v>1</v>
      </c>
      <c r="J1795" s="4">
        <v>0.108597285067873</v>
      </c>
      <c r="K1795">
        <f t="shared" si="140"/>
        <v>4.3150577944392379E-4</v>
      </c>
      <c r="L1795">
        <f t="shared" si="136"/>
        <v>2.0772717189716027E-2</v>
      </c>
      <c r="M1795">
        <f t="shared" si="141"/>
        <v>2.2558606902858972E-3</v>
      </c>
      <c r="N1795">
        <f t="shared" si="142"/>
        <v>2.0772717189716027E-2</v>
      </c>
      <c r="O1795">
        <f t="shared" si="143"/>
        <v>0.16618173751772822</v>
      </c>
      <c r="Q1795" s="7">
        <v>1769</v>
      </c>
      <c r="R1795" s="7">
        <v>2.2468953923781257E-3</v>
      </c>
      <c r="S1795" s="7">
        <v>-4.5617348355272394E-4</v>
      </c>
      <c r="U1795" s="7">
        <v>38.757396449704146</v>
      </c>
      <c r="V1795" s="7">
        <v>9.1047374507199593E-4</v>
      </c>
    </row>
    <row r="1796" spans="1:22" x14ac:dyDescent="0.35">
      <c r="A1796" s="3">
        <v>2014</v>
      </c>
      <c r="B1796" s="13" t="s">
        <v>30</v>
      </c>
      <c r="C1796" s="13" t="s">
        <v>56</v>
      </c>
      <c r="D1796" s="13">
        <v>2003</v>
      </c>
      <c r="E1796" s="14">
        <v>11</v>
      </c>
      <c r="F1796" s="13">
        <v>156</v>
      </c>
      <c r="G1796" s="13">
        <v>19</v>
      </c>
      <c r="H1796" s="13">
        <v>175</v>
      </c>
      <c r="I1796" s="13" t="b">
        <v>1</v>
      </c>
      <c r="J1796" s="4">
        <v>0.108571428571429</v>
      </c>
      <c r="K1796">
        <f t="shared" si="140"/>
        <v>3.4169009684473602E-4</v>
      </c>
      <c r="L1796">
        <f t="shared" ref="L1796:L1859" si="144">SQRT(K1796)</f>
        <v>1.8484861288220043E-2</v>
      </c>
      <c r="M1796">
        <f t="shared" si="141"/>
        <v>2.0069277970067557E-3</v>
      </c>
      <c r="N1796">
        <f t="shared" si="142"/>
        <v>1.8484861288220043E-2</v>
      </c>
      <c r="O1796">
        <f t="shared" si="143"/>
        <v>0.20333347417042047</v>
      </c>
      <c r="Q1796" s="7">
        <v>1770</v>
      </c>
      <c r="R1796" s="7">
        <v>1.9336729157125108E-3</v>
      </c>
      <c r="S1796" s="7">
        <v>-2.0457247114850571E-4</v>
      </c>
      <c r="U1796" s="7">
        <v>38.779311856234933</v>
      </c>
      <c r="V1796" s="7">
        <v>9.1210805574838346E-4</v>
      </c>
    </row>
    <row r="1797" spans="1:22" x14ac:dyDescent="0.35">
      <c r="A1797" s="3">
        <v>2014</v>
      </c>
      <c r="B1797" s="13" t="s">
        <v>30</v>
      </c>
      <c r="C1797" s="13" t="s">
        <v>75</v>
      </c>
      <c r="D1797" s="13">
        <v>1999</v>
      </c>
      <c r="E1797" s="17">
        <v>15</v>
      </c>
      <c r="F1797" s="13">
        <v>148</v>
      </c>
      <c r="G1797" s="13">
        <v>18</v>
      </c>
      <c r="H1797" s="13">
        <v>166</v>
      </c>
      <c r="I1797" s="13" t="b">
        <v>1</v>
      </c>
      <c r="J1797" s="4">
        <v>0.108433734939759</v>
      </c>
      <c r="K1797">
        <f t="shared" si="140"/>
        <v>3.2411746329272104E-4</v>
      </c>
      <c r="L1797">
        <f t="shared" si="144"/>
        <v>1.8003262573564854E-2</v>
      </c>
      <c r="M1797">
        <f t="shared" si="141"/>
        <v>1.9521610019528149E-3</v>
      </c>
      <c r="N1797">
        <f t="shared" si="142"/>
        <v>1.8003262573564854E-2</v>
      </c>
      <c r="O1797">
        <f t="shared" si="143"/>
        <v>0.27004893860347279</v>
      </c>
      <c r="Q1797" s="7">
        <v>1771</v>
      </c>
      <c r="R1797" s="7">
        <v>6.9367884587177267E-4</v>
      </c>
      <c r="S1797" s="7">
        <v>5.2897980383210933E-4</v>
      </c>
      <c r="U1797" s="7">
        <v>38.801227262765728</v>
      </c>
      <c r="V1797" s="7">
        <v>9.1738826227258147E-4</v>
      </c>
    </row>
    <row r="1798" spans="1:22" x14ac:dyDescent="0.35">
      <c r="A1798" s="3">
        <v>2013</v>
      </c>
      <c r="B1798" s="13" t="s">
        <v>24</v>
      </c>
      <c r="C1798" s="13" t="s">
        <v>199</v>
      </c>
      <c r="D1798" s="13">
        <v>2003</v>
      </c>
      <c r="E1798" s="14">
        <v>10</v>
      </c>
      <c r="F1798" s="13">
        <v>74</v>
      </c>
      <c r="G1798" s="13">
        <v>9</v>
      </c>
      <c r="H1798" s="13">
        <v>83</v>
      </c>
      <c r="I1798" s="13" t="b">
        <v>1</v>
      </c>
      <c r="J1798" s="4">
        <v>0.108433734939759</v>
      </c>
      <c r="K1798">
        <f t="shared" si="140"/>
        <v>1.6205873164636052E-4</v>
      </c>
      <c r="L1798">
        <f t="shared" si="144"/>
        <v>1.2730229049249685E-2</v>
      </c>
      <c r="M1798">
        <f t="shared" si="141"/>
        <v>1.3803862824487605E-3</v>
      </c>
      <c r="N1798">
        <f t="shared" si="142"/>
        <v>1.2730229049249685E-2</v>
      </c>
      <c r="O1798">
        <f t="shared" si="143"/>
        <v>0.12730229049249686</v>
      </c>
      <c r="Q1798" s="7">
        <v>1772</v>
      </c>
      <c r="R1798" s="7">
        <v>1.198904634940753E-3</v>
      </c>
      <c r="S1798" s="7">
        <v>2.375401476312905E-5</v>
      </c>
      <c r="U1798" s="7">
        <v>38.823142669296516</v>
      </c>
      <c r="V1798" s="7">
        <v>9.1738826227258147E-4</v>
      </c>
    </row>
    <row r="1799" spans="1:22" x14ac:dyDescent="0.35">
      <c r="A1799" s="24">
        <v>2013</v>
      </c>
      <c r="B1799" s="17" t="s">
        <v>30</v>
      </c>
      <c r="C1799" s="17" t="s">
        <v>222</v>
      </c>
      <c r="D1799" s="17">
        <v>1998</v>
      </c>
      <c r="E1799" s="17">
        <v>15</v>
      </c>
      <c r="F1799" s="17">
        <v>74</v>
      </c>
      <c r="G1799" s="17">
        <v>9</v>
      </c>
      <c r="H1799" s="17">
        <v>83</v>
      </c>
      <c r="I1799" s="17" t="b">
        <v>1</v>
      </c>
      <c r="J1799" s="25">
        <v>0.108433734939759</v>
      </c>
      <c r="K1799">
        <f t="shared" si="140"/>
        <v>1.6205873164636052E-4</v>
      </c>
      <c r="L1799">
        <f t="shared" si="144"/>
        <v>1.2730229049249685E-2</v>
      </c>
      <c r="M1799">
        <f t="shared" si="141"/>
        <v>1.3803862824487605E-3</v>
      </c>
      <c r="N1799">
        <f t="shared" si="142"/>
        <v>1.2730229049249685E-2</v>
      </c>
      <c r="O1799">
        <f t="shared" si="143"/>
        <v>0.19095343573874526</v>
      </c>
      <c r="Q1799" s="7">
        <v>1773</v>
      </c>
      <c r="R1799" s="7">
        <v>6.0344187048739758E-4</v>
      </c>
      <c r="S1799" s="7">
        <v>1.4624216288902192E-3</v>
      </c>
      <c r="U1799" s="7">
        <v>38.845058075827311</v>
      </c>
      <c r="V1799" s="7">
        <v>9.1738826227258147E-4</v>
      </c>
    </row>
    <row r="1800" spans="1:22" x14ac:dyDescent="0.35">
      <c r="A1800" s="5">
        <v>2014</v>
      </c>
      <c r="B1800" s="14" t="s">
        <v>52</v>
      </c>
      <c r="C1800" s="14" t="s">
        <v>150</v>
      </c>
      <c r="D1800" s="14">
        <v>2007</v>
      </c>
      <c r="E1800" s="14">
        <v>7</v>
      </c>
      <c r="F1800" s="14">
        <v>74</v>
      </c>
      <c r="G1800" s="14">
        <v>9</v>
      </c>
      <c r="H1800" s="14">
        <v>83</v>
      </c>
      <c r="I1800" s="14" t="b">
        <v>1</v>
      </c>
      <c r="J1800" s="6">
        <v>0.108433734939759</v>
      </c>
      <c r="K1800">
        <f t="shared" si="140"/>
        <v>1.6205873164636052E-4</v>
      </c>
      <c r="L1800">
        <f t="shared" si="144"/>
        <v>1.2730229049249685E-2</v>
      </c>
      <c r="M1800">
        <f t="shared" si="141"/>
        <v>1.3803862824487605E-3</v>
      </c>
      <c r="N1800">
        <f t="shared" si="142"/>
        <v>1.2730229049249685E-2</v>
      </c>
      <c r="O1800">
        <f t="shared" si="143"/>
        <v>8.9111603344747797E-2</v>
      </c>
      <c r="Q1800" s="7">
        <v>1774</v>
      </c>
      <c r="R1800" s="7">
        <v>1.6348131894338871E-3</v>
      </c>
      <c r="S1800" s="7">
        <v>3.0389268315511326E-5</v>
      </c>
      <c r="U1800" s="7">
        <v>38.866973482358098</v>
      </c>
      <c r="V1800" s="7">
        <v>9.1738826227258147E-4</v>
      </c>
    </row>
    <row r="1801" spans="1:22" x14ac:dyDescent="0.35">
      <c r="A1801" s="24">
        <v>2014</v>
      </c>
      <c r="B1801" s="17" t="s">
        <v>33</v>
      </c>
      <c r="C1801" s="17" t="s">
        <v>203</v>
      </c>
      <c r="D1801" s="17">
        <v>2000</v>
      </c>
      <c r="E1801" s="17">
        <v>14</v>
      </c>
      <c r="F1801" s="17">
        <v>74</v>
      </c>
      <c r="G1801" s="17">
        <v>9</v>
      </c>
      <c r="H1801" s="17">
        <v>83</v>
      </c>
      <c r="I1801" s="17" t="b">
        <v>1</v>
      </c>
      <c r="J1801" s="25">
        <v>0.108433734939759</v>
      </c>
      <c r="K1801">
        <f t="shared" si="140"/>
        <v>1.6205873164636052E-4</v>
      </c>
      <c r="L1801">
        <f t="shared" si="144"/>
        <v>1.2730229049249685E-2</v>
      </c>
      <c r="M1801">
        <f t="shared" si="141"/>
        <v>1.3803862824487605E-3</v>
      </c>
      <c r="N1801">
        <f t="shared" si="142"/>
        <v>1.2730229049249685E-2</v>
      </c>
      <c r="O1801">
        <f t="shared" si="143"/>
        <v>0.17822320668949559</v>
      </c>
      <c r="Q1801" s="7">
        <v>1775</v>
      </c>
      <c r="R1801" s="7">
        <v>5.884160633669686E-4</v>
      </c>
      <c r="S1801" s="7">
        <v>1.4242705052960561E-3</v>
      </c>
      <c r="U1801" s="7">
        <v>38.888888888888893</v>
      </c>
      <c r="V1801" s="7">
        <v>9.1738826227258147E-4</v>
      </c>
    </row>
    <row r="1802" spans="1:22" x14ac:dyDescent="0.35">
      <c r="A1802" s="3">
        <v>2015</v>
      </c>
      <c r="B1802" s="13" t="s">
        <v>52</v>
      </c>
      <c r="C1802" s="13" t="s">
        <v>150</v>
      </c>
      <c r="D1802" s="13">
        <v>2004</v>
      </c>
      <c r="E1802" s="14">
        <v>11</v>
      </c>
      <c r="F1802" s="13">
        <v>74</v>
      </c>
      <c r="G1802" s="13">
        <v>9</v>
      </c>
      <c r="H1802" s="13">
        <v>83</v>
      </c>
      <c r="I1802" s="13" t="b">
        <v>1</v>
      </c>
      <c r="J1802" s="4">
        <v>0.108433734939759</v>
      </c>
      <c r="K1802">
        <f t="shared" si="140"/>
        <v>1.6205873164636052E-4</v>
      </c>
      <c r="L1802">
        <f t="shared" si="144"/>
        <v>1.2730229049249685E-2</v>
      </c>
      <c r="M1802">
        <f t="shared" si="141"/>
        <v>1.3803862824487605E-3</v>
      </c>
      <c r="N1802">
        <f t="shared" si="142"/>
        <v>1.2730229049249685E-2</v>
      </c>
      <c r="O1802">
        <f t="shared" si="143"/>
        <v>0.14003251954174653</v>
      </c>
      <c r="Q1802" s="7">
        <v>1776</v>
      </c>
      <c r="R1802" s="7">
        <v>1.3842142123208087E-3</v>
      </c>
      <c r="S1802" s="7">
        <v>5.7385349300029362E-4</v>
      </c>
      <c r="U1802" s="7">
        <v>38.91080429541968</v>
      </c>
      <c r="V1802" s="7">
        <v>9.20257521632507E-4</v>
      </c>
    </row>
    <row r="1803" spans="1:22" x14ac:dyDescent="0.35">
      <c r="A1803" s="3">
        <v>2016</v>
      </c>
      <c r="B1803" s="13" t="s">
        <v>24</v>
      </c>
      <c r="C1803" s="13" t="s">
        <v>49</v>
      </c>
      <c r="D1803" s="13">
        <v>2005</v>
      </c>
      <c r="E1803" s="17">
        <v>11</v>
      </c>
      <c r="F1803" s="13">
        <v>107</v>
      </c>
      <c r="G1803" s="13">
        <v>13</v>
      </c>
      <c r="H1803" s="13">
        <v>120</v>
      </c>
      <c r="I1803" s="13" t="b">
        <v>1</v>
      </c>
      <c r="J1803" s="4">
        <v>0.108333333333333</v>
      </c>
      <c r="K1803">
        <f t="shared" si="140"/>
        <v>2.3430178069353328E-4</v>
      </c>
      <c r="L1803">
        <f t="shared" si="144"/>
        <v>1.5306919373065674E-2</v>
      </c>
      <c r="M1803">
        <f t="shared" si="141"/>
        <v>1.6582495987487763E-3</v>
      </c>
      <c r="N1803">
        <f t="shared" si="142"/>
        <v>1.5306919373065674E-2</v>
      </c>
      <c r="O1803">
        <f t="shared" si="143"/>
        <v>0.16837611310372241</v>
      </c>
      <c r="Q1803" s="7">
        <v>1777</v>
      </c>
      <c r="R1803" s="7">
        <v>1.5717772365475837E-3</v>
      </c>
      <c r="S1803" s="7">
        <v>2.6978350072094561E-5</v>
      </c>
      <c r="U1803" s="7">
        <v>38.932719701950475</v>
      </c>
      <c r="V1803" s="7">
        <v>9.20257521632507E-4</v>
      </c>
    </row>
    <row r="1804" spans="1:22" x14ac:dyDescent="0.35">
      <c r="A1804" s="3">
        <v>2015</v>
      </c>
      <c r="B1804" s="13" t="s">
        <v>24</v>
      </c>
      <c r="C1804" s="13" t="s">
        <v>41</v>
      </c>
      <c r="D1804" s="13">
        <v>2003</v>
      </c>
      <c r="E1804" s="14">
        <v>12</v>
      </c>
      <c r="F1804" s="13">
        <v>280</v>
      </c>
      <c r="G1804" s="13">
        <v>34</v>
      </c>
      <c r="H1804" s="13">
        <v>314</v>
      </c>
      <c r="I1804" s="13" t="b">
        <v>1</v>
      </c>
      <c r="J1804" s="4">
        <v>0.10828025477707</v>
      </c>
      <c r="K1804">
        <f t="shared" si="140"/>
        <v>6.1308965948141201E-4</v>
      </c>
      <c r="L1804">
        <f t="shared" si="144"/>
        <v>2.4760647396249801E-2</v>
      </c>
      <c r="M1804">
        <f t="shared" si="141"/>
        <v>2.6810892085111231E-3</v>
      </c>
      <c r="N1804">
        <f t="shared" si="142"/>
        <v>2.4760647396249801E-2</v>
      </c>
      <c r="O1804">
        <f t="shared" si="143"/>
        <v>0.29712776875499758</v>
      </c>
      <c r="Q1804" s="7">
        <v>1778</v>
      </c>
      <c r="R1804" s="7">
        <v>9.5529539528848683E-4</v>
      </c>
      <c r="S1804" s="7">
        <v>1.7519552147016442E-4</v>
      </c>
      <c r="U1804" s="7">
        <v>38.954635108481263</v>
      </c>
      <c r="V1804" s="7">
        <v>9.20257521632507E-4</v>
      </c>
    </row>
    <row r="1805" spans="1:22" x14ac:dyDescent="0.35">
      <c r="A1805" s="24">
        <v>2017</v>
      </c>
      <c r="B1805" s="17" t="s">
        <v>33</v>
      </c>
      <c r="C1805" s="17" t="s">
        <v>34</v>
      </c>
      <c r="D1805" s="17">
        <v>2003</v>
      </c>
      <c r="E1805" s="17">
        <v>14</v>
      </c>
      <c r="F1805" s="17">
        <v>132</v>
      </c>
      <c r="G1805" s="17">
        <v>16</v>
      </c>
      <c r="H1805" s="17">
        <v>148</v>
      </c>
      <c r="I1805" s="17" t="b">
        <v>1</v>
      </c>
      <c r="J1805" s="25">
        <v>0.108108108108108</v>
      </c>
      <c r="K1805">
        <f t="shared" si="140"/>
        <v>2.8897219618869102E-4</v>
      </c>
      <c r="L1805">
        <f t="shared" si="144"/>
        <v>1.6999182221174376E-2</v>
      </c>
      <c r="M1805">
        <f t="shared" si="141"/>
        <v>1.8377494293161469E-3</v>
      </c>
      <c r="N1805">
        <f t="shared" si="142"/>
        <v>1.6999182221174376E-2</v>
      </c>
      <c r="O1805">
        <f t="shared" si="143"/>
        <v>0.23798855109644126</v>
      </c>
      <c r="Q1805" s="7">
        <v>1779</v>
      </c>
      <c r="R1805" s="7">
        <v>1.4236522368553726E-3</v>
      </c>
      <c r="S1805" s="7">
        <v>-2.9316132009672138E-4</v>
      </c>
      <c r="U1805" s="7">
        <v>38.976550515012057</v>
      </c>
      <c r="V1805" s="7">
        <v>9.20257521632507E-4</v>
      </c>
    </row>
    <row r="1806" spans="1:22" x14ac:dyDescent="0.35">
      <c r="A1806" s="5">
        <v>2013</v>
      </c>
      <c r="B1806" s="14" t="s">
        <v>24</v>
      </c>
      <c r="C1806" s="14" t="s">
        <v>183</v>
      </c>
      <c r="D1806" s="14">
        <v>2005</v>
      </c>
      <c r="E1806" s="14">
        <v>8</v>
      </c>
      <c r="F1806" s="14">
        <v>99</v>
      </c>
      <c r="G1806" s="14">
        <v>12</v>
      </c>
      <c r="H1806" s="14">
        <v>111</v>
      </c>
      <c r="I1806" s="14" t="b">
        <v>1</v>
      </c>
      <c r="J1806" s="6">
        <v>0.108108108108108</v>
      </c>
      <c r="K1806">
        <f t="shared" si="140"/>
        <v>2.1672914714151827E-4</v>
      </c>
      <c r="L1806">
        <f t="shared" si="144"/>
        <v>1.4721723647097791E-2</v>
      </c>
      <c r="M1806">
        <f t="shared" si="141"/>
        <v>1.5915376915781379E-3</v>
      </c>
      <c r="N1806">
        <f t="shared" si="142"/>
        <v>1.4721723647097791E-2</v>
      </c>
      <c r="O1806">
        <f t="shared" si="143"/>
        <v>0.11777378917678233</v>
      </c>
      <c r="Q1806" s="7">
        <v>1780</v>
      </c>
      <c r="R1806" s="7">
        <v>1.1114143424774485E-3</v>
      </c>
      <c r="S1806" s="7">
        <v>1.9076574281202702E-5</v>
      </c>
      <c r="U1806" s="7">
        <v>38.998465921542845</v>
      </c>
      <c r="V1806" s="7">
        <v>9.2199484151322226E-4</v>
      </c>
    </row>
    <row r="1807" spans="1:22" x14ac:dyDescent="0.35">
      <c r="A1807" s="3">
        <v>2014</v>
      </c>
      <c r="B1807" s="13" t="s">
        <v>33</v>
      </c>
      <c r="C1807" s="13" t="s">
        <v>216</v>
      </c>
      <c r="D1807" s="13">
        <v>2006</v>
      </c>
      <c r="E1807" s="17">
        <v>8</v>
      </c>
      <c r="F1807" s="13">
        <v>66</v>
      </c>
      <c r="G1807" s="13">
        <v>8</v>
      </c>
      <c r="H1807" s="13">
        <v>74</v>
      </c>
      <c r="I1807" s="13" t="b">
        <v>1</v>
      </c>
      <c r="J1807" s="4">
        <v>0.108108108108108</v>
      </c>
      <c r="K1807">
        <f t="shared" si="140"/>
        <v>1.4448609809434551E-4</v>
      </c>
      <c r="L1807">
        <f t="shared" si="144"/>
        <v>1.20202370232182E-2</v>
      </c>
      <c r="M1807">
        <f t="shared" si="141"/>
        <v>1.2994850835911554E-3</v>
      </c>
      <c r="N1807">
        <f t="shared" si="142"/>
        <v>1.20202370232182E-2</v>
      </c>
      <c r="O1807">
        <f t="shared" si="143"/>
        <v>9.6161896185745596E-2</v>
      </c>
      <c r="Q1807" s="7">
        <v>1781</v>
      </c>
      <c r="R1807" s="7">
        <v>6.4305750091056318E-4</v>
      </c>
      <c r="S1807" s="7">
        <v>4.8743341584808807E-4</v>
      </c>
      <c r="U1807" s="7">
        <v>39.02038132807364</v>
      </c>
      <c r="V1807" s="7">
        <v>9.2199484151322226E-4</v>
      </c>
    </row>
    <row r="1808" spans="1:22" x14ac:dyDescent="0.35">
      <c r="A1808" s="3">
        <v>2015</v>
      </c>
      <c r="B1808" s="13" t="s">
        <v>30</v>
      </c>
      <c r="C1808" s="13" t="s">
        <v>40</v>
      </c>
      <c r="D1808" s="13">
        <v>2002</v>
      </c>
      <c r="E1808" s="14">
        <v>13</v>
      </c>
      <c r="F1808" s="13">
        <v>314</v>
      </c>
      <c r="G1808" s="13">
        <v>38</v>
      </c>
      <c r="H1808" s="13">
        <v>352</v>
      </c>
      <c r="I1808" s="13" t="b">
        <v>1</v>
      </c>
      <c r="J1808" s="4">
        <v>0.107954545454545</v>
      </c>
      <c r="K1808">
        <f t="shared" si="140"/>
        <v>6.8728522336769765E-4</v>
      </c>
      <c r="L1808">
        <f t="shared" si="144"/>
        <v>2.6216125254653815E-2</v>
      </c>
      <c r="M1808">
        <f t="shared" si="141"/>
        <v>2.8301498854455703E-3</v>
      </c>
      <c r="N1808">
        <f t="shared" si="142"/>
        <v>2.6216125254653815E-2</v>
      </c>
      <c r="O1808">
        <f t="shared" si="143"/>
        <v>0.3408096283104996</v>
      </c>
      <c r="Q1808" s="7">
        <v>1782</v>
      </c>
      <c r="R1808" s="7">
        <v>1.6088614245793051E-3</v>
      </c>
      <c r="S1808" s="7">
        <v>2.9302156358375678E-4</v>
      </c>
      <c r="U1808" s="7">
        <v>39.042296734604427</v>
      </c>
      <c r="V1808" s="7">
        <v>9.2199484151322226E-4</v>
      </c>
    </row>
    <row r="1809" spans="1:22" x14ac:dyDescent="0.35">
      <c r="A1809" s="24">
        <v>2016</v>
      </c>
      <c r="B1809" s="17" t="s">
        <v>24</v>
      </c>
      <c r="C1809" s="17" t="s">
        <v>57</v>
      </c>
      <c r="D1809" s="17">
        <v>2009</v>
      </c>
      <c r="E1809" s="17">
        <v>7</v>
      </c>
      <c r="F1809" s="17">
        <v>124</v>
      </c>
      <c r="G1809" s="17">
        <v>15</v>
      </c>
      <c r="H1809" s="17">
        <v>139</v>
      </c>
      <c r="I1809" s="17" t="b">
        <v>1</v>
      </c>
      <c r="J1809" s="25">
        <v>0.107913669064748</v>
      </c>
      <c r="K1809">
        <f t="shared" si="140"/>
        <v>2.7139956263667604E-4</v>
      </c>
      <c r="L1809">
        <f t="shared" si="144"/>
        <v>1.6474209013991416E-2</v>
      </c>
      <c r="M1809">
        <f t="shared" si="141"/>
        <v>1.7777923396393581E-3</v>
      </c>
      <c r="N1809">
        <f t="shared" si="142"/>
        <v>1.6474209013991416E-2</v>
      </c>
      <c r="O1809">
        <f t="shared" si="143"/>
        <v>0.11531946309793992</v>
      </c>
      <c r="Q1809" s="7">
        <v>1783</v>
      </c>
      <c r="R1809" s="7">
        <v>5.5715007742096066E-4</v>
      </c>
      <c r="S1809" s="7">
        <v>1.3447329107421013E-3</v>
      </c>
      <c r="U1809" s="7">
        <v>39.064212141135222</v>
      </c>
      <c r="V1809" s="7">
        <v>9.2424306441100219E-4</v>
      </c>
    </row>
    <row r="1810" spans="1:22" x14ac:dyDescent="0.35">
      <c r="A1810" s="5">
        <v>2013</v>
      </c>
      <c r="B1810" s="14" t="s">
        <v>42</v>
      </c>
      <c r="C1810" s="14" t="s">
        <v>43</v>
      </c>
      <c r="D1810" s="14">
        <v>2003</v>
      </c>
      <c r="E1810" s="14">
        <v>10</v>
      </c>
      <c r="F1810" s="14">
        <v>215</v>
      </c>
      <c r="G1810" s="14">
        <v>26</v>
      </c>
      <c r="H1810" s="14">
        <v>241</v>
      </c>
      <c r="I1810" s="14" t="b">
        <v>1</v>
      </c>
      <c r="J1810" s="6">
        <v>0.10788381742738599</v>
      </c>
      <c r="K1810">
        <f t="shared" si="140"/>
        <v>4.705560762261793E-4</v>
      </c>
      <c r="L1810">
        <f t="shared" si="144"/>
        <v>2.1692304539310231E-2</v>
      </c>
      <c r="M1810">
        <f t="shared" si="141"/>
        <v>2.3402486224982015E-3</v>
      </c>
      <c r="N1810">
        <f t="shared" si="142"/>
        <v>2.1692304539310231E-2</v>
      </c>
      <c r="O1810">
        <f t="shared" si="143"/>
        <v>0.21692304539310231</v>
      </c>
      <c r="Q1810" s="7">
        <v>1784</v>
      </c>
      <c r="R1810" s="7">
        <v>1.7176659887060686E-3</v>
      </c>
      <c r="S1810" s="7">
        <v>-1.8823751999061692E-4</v>
      </c>
      <c r="U1810" s="7">
        <v>39.08612754766601</v>
      </c>
      <c r="V1810" s="7">
        <v>9.2424306441100219E-4</v>
      </c>
    </row>
    <row r="1811" spans="1:22" x14ac:dyDescent="0.35">
      <c r="A1811" s="3">
        <v>2014</v>
      </c>
      <c r="B1811" s="13" t="s">
        <v>30</v>
      </c>
      <c r="C1811" s="13" t="s">
        <v>36</v>
      </c>
      <c r="D1811" s="13">
        <v>2003</v>
      </c>
      <c r="E1811" s="17">
        <v>11</v>
      </c>
      <c r="F1811" s="13">
        <v>149</v>
      </c>
      <c r="G1811" s="13">
        <v>18</v>
      </c>
      <c r="H1811" s="13">
        <v>167</v>
      </c>
      <c r="I1811" s="13" t="b">
        <v>1</v>
      </c>
      <c r="J1811" s="4">
        <v>0.107784431137725</v>
      </c>
      <c r="K1811">
        <f t="shared" si="140"/>
        <v>3.2606997813183379E-4</v>
      </c>
      <c r="L1811">
        <f t="shared" si="144"/>
        <v>1.8057407846416768E-2</v>
      </c>
      <c r="M1811">
        <f t="shared" si="141"/>
        <v>1.9463074325479232E-3</v>
      </c>
      <c r="N1811">
        <f t="shared" si="142"/>
        <v>1.8057407846416768E-2</v>
      </c>
      <c r="O1811">
        <f t="shared" si="143"/>
        <v>0.19863148631058444</v>
      </c>
      <c r="Q1811" s="7">
        <v>1785</v>
      </c>
      <c r="R1811" s="7">
        <v>1.9292266695696485E-3</v>
      </c>
      <c r="S1811" s="7">
        <v>-3.9979820085419681E-4</v>
      </c>
      <c r="U1811" s="7">
        <v>39.108042954196804</v>
      </c>
      <c r="V1811" s="7">
        <v>9.2540053895899771E-4</v>
      </c>
    </row>
    <row r="1812" spans="1:22" x14ac:dyDescent="0.35">
      <c r="A1812" s="5">
        <v>2016</v>
      </c>
      <c r="B1812" s="14" t="s">
        <v>37</v>
      </c>
      <c r="C1812" s="14" t="s">
        <v>59</v>
      </c>
      <c r="D1812" s="14">
        <v>2009</v>
      </c>
      <c r="E1812" s="14">
        <v>7</v>
      </c>
      <c r="F1812" s="14">
        <v>116</v>
      </c>
      <c r="G1812" s="14">
        <v>14</v>
      </c>
      <c r="H1812" s="14">
        <v>130</v>
      </c>
      <c r="I1812" s="14" t="b">
        <v>1</v>
      </c>
      <c r="J1812" s="6">
        <v>0.107692307692308</v>
      </c>
      <c r="K1812">
        <f t="shared" si="140"/>
        <v>2.5382692908466106E-4</v>
      </c>
      <c r="L1812">
        <f t="shared" si="144"/>
        <v>1.5931946807740134E-2</v>
      </c>
      <c r="M1812">
        <f t="shared" si="141"/>
        <v>1.7157481177566348E-3</v>
      </c>
      <c r="N1812">
        <f t="shared" si="142"/>
        <v>1.5931946807740134E-2</v>
      </c>
      <c r="O1812">
        <f t="shared" si="143"/>
        <v>0.11152362765418095</v>
      </c>
      <c r="Q1812" s="7">
        <v>1786</v>
      </c>
      <c r="R1812" s="7">
        <v>3.6185938426748611E-3</v>
      </c>
      <c r="S1812" s="7">
        <v>-1.2685737846813779E-3</v>
      </c>
      <c r="U1812" s="7">
        <v>39.129958360727592</v>
      </c>
      <c r="V1812" s="7">
        <v>9.2540053895899771E-4</v>
      </c>
    </row>
    <row r="1813" spans="1:22" x14ac:dyDescent="0.35">
      <c r="A1813" s="24">
        <v>2014</v>
      </c>
      <c r="B1813" s="17" t="s">
        <v>24</v>
      </c>
      <c r="C1813" s="17" t="s">
        <v>122</v>
      </c>
      <c r="D1813" s="17">
        <v>2007</v>
      </c>
      <c r="E1813" s="17">
        <v>7</v>
      </c>
      <c r="F1813" s="17">
        <v>58</v>
      </c>
      <c r="G1813" s="17">
        <v>7</v>
      </c>
      <c r="H1813" s="17">
        <v>65</v>
      </c>
      <c r="I1813" s="17" t="b">
        <v>1</v>
      </c>
      <c r="J1813" s="25">
        <v>0.107692307692308</v>
      </c>
      <c r="K1813">
        <f t="shared" si="140"/>
        <v>1.2691346454233053E-4</v>
      </c>
      <c r="L1813">
        <f t="shared" si="144"/>
        <v>1.1265587625256418E-2</v>
      </c>
      <c r="M1813">
        <f t="shared" si="141"/>
        <v>1.2132171288737716E-3</v>
      </c>
      <c r="N1813">
        <f t="shared" si="142"/>
        <v>1.1265587625256418E-2</v>
      </c>
      <c r="O1813">
        <f t="shared" si="143"/>
        <v>7.8859113376794923E-2</v>
      </c>
      <c r="Q1813" s="7">
        <v>1787</v>
      </c>
      <c r="R1813" s="7">
        <v>2.0328417131166305E-3</v>
      </c>
      <c r="S1813" s="7">
        <v>2.7400378563888477E-5</v>
      </c>
      <c r="U1813" s="7">
        <v>39.151873767258387</v>
      </c>
      <c r="V1813" s="7">
        <v>9.2540053895899771E-4</v>
      </c>
    </row>
    <row r="1814" spans="1:22" x14ac:dyDescent="0.35">
      <c r="A1814" s="3">
        <v>2017</v>
      </c>
      <c r="B1814" s="13" t="s">
        <v>186</v>
      </c>
      <c r="C1814" s="13" t="s">
        <v>187</v>
      </c>
      <c r="D1814" s="13">
        <v>2003</v>
      </c>
      <c r="E1814" s="14">
        <v>14</v>
      </c>
      <c r="F1814" s="13">
        <v>58</v>
      </c>
      <c r="G1814" s="13">
        <v>7</v>
      </c>
      <c r="H1814" s="13">
        <v>65</v>
      </c>
      <c r="I1814" s="13" t="b">
        <v>1</v>
      </c>
      <c r="J1814" s="4">
        <v>0.107692307692308</v>
      </c>
      <c r="K1814">
        <f t="shared" si="140"/>
        <v>1.2691346454233053E-4</v>
      </c>
      <c r="L1814">
        <f t="shared" si="144"/>
        <v>1.1265587625256418E-2</v>
      </c>
      <c r="M1814">
        <f t="shared" si="141"/>
        <v>1.2132171288737716E-3</v>
      </c>
      <c r="N1814">
        <f t="shared" si="142"/>
        <v>1.1265587625256418E-2</v>
      </c>
      <c r="O1814">
        <f t="shared" si="143"/>
        <v>0.15771822675358985</v>
      </c>
      <c r="Q1814" s="7">
        <v>1788</v>
      </c>
      <c r="R1814" s="7">
        <v>1.5131984327713703E-3</v>
      </c>
      <c r="S1814" s="7">
        <v>2.7102355656994769E-4</v>
      </c>
      <c r="U1814" s="7">
        <v>39.173789173789174</v>
      </c>
      <c r="V1814" s="7">
        <v>9.2540053895899771E-4</v>
      </c>
    </row>
    <row r="1815" spans="1:22" x14ac:dyDescent="0.35">
      <c r="A1815" s="24">
        <v>2017</v>
      </c>
      <c r="B1815" s="17" t="s">
        <v>42</v>
      </c>
      <c r="C1815" s="17" t="s">
        <v>43</v>
      </c>
      <c r="D1815" s="17">
        <v>2005</v>
      </c>
      <c r="E1815" s="17">
        <v>12</v>
      </c>
      <c r="F1815" s="17">
        <v>224</v>
      </c>
      <c r="G1815" s="17">
        <v>27</v>
      </c>
      <c r="H1815" s="17">
        <v>251</v>
      </c>
      <c r="I1815" s="17" t="b">
        <v>1</v>
      </c>
      <c r="J1815" s="25">
        <v>0.107569721115538</v>
      </c>
      <c r="K1815">
        <f t="shared" si="140"/>
        <v>4.9008122461730713E-4</v>
      </c>
      <c r="L1815">
        <f t="shared" si="144"/>
        <v>2.2137778222245049E-2</v>
      </c>
      <c r="M1815">
        <f t="shared" si="141"/>
        <v>2.3813546294845305E-3</v>
      </c>
      <c r="N1815">
        <f t="shared" si="142"/>
        <v>2.2137778222245049E-2</v>
      </c>
      <c r="O1815">
        <f t="shared" si="143"/>
        <v>0.26565333866694057</v>
      </c>
      <c r="Q1815" s="7">
        <v>1789</v>
      </c>
      <c r="R1815" s="7">
        <v>2.2550808307522977E-3</v>
      </c>
      <c r="S1815" s="7">
        <v>-4.7085884141097973E-4</v>
      </c>
      <c r="U1815" s="7">
        <v>39.195704580319969</v>
      </c>
      <c r="V1815" s="7">
        <v>9.2540053895899771E-4</v>
      </c>
    </row>
    <row r="1816" spans="1:22" x14ac:dyDescent="0.35">
      <c r="A1816" s="3">
        <v>2015</v>
      </c>
      <c r="B1816" s="13" t="s">
        <v>67</v>
      </c>
      <c r="C1816" s="13" t="s">
        <v>123</v>
      </c>
      <c r="D1816" s="13">
        <v>2004</v>
      </c>
      <c r="E1816" s="14">
        <v>11</v>
      </c>
      <c r="F1816" s="13">
        <v>83</v>
      </c>
      <c r="G1816" s="13">
        <v>10</v>
      </c>
      <c r="H1816" s="13">
        <v>93</v>
      </c>
      <c r="I1816" s="13" t="b">
        <v>1</v>
      </c>
      <c r="J1816" s="4">
        <v>0.10752688172043</v>
      </c>
      <c r="K1816">
        <f t="shared" si="140"/>
        <v>1.8158388003748828E-4</v>
      </c>
      <c r="L1816">
        <f t="shared" si="144"/>
        <v>1.3475306305887383E-2</v>
      </c>
      <c r="M1816">
        <f t="shared" si="141"/>
        <v>1.4489576672997171E-3</v>
      </c>
      <c r="N1816">
        <f t="shared" si="142"/>
        <v>1.3475306305887383E-2</v>
      </c>
      <c r="O1816">
        <f t="shared" si="143"/>
        <v>0.14822836936476122</v>
      </c>
      <c r="Q1816" s="7">
        <v>1790</v>
      </c>
      <c r="R1816" s="7">
        <v>1.76049256543168E-3</v>
      </c>
      <c r="S1816" s="7">
        <v>2.3729423909637972E-5</v>
      </c>
      <c r="U1816" s="7">
        <v>39.217619986850757</v>
      </c>
      <c r="V1816" s="7">
        <v>9.2540053895899771E-4</v>
      </c>
    </row>
    <row r="1817" spans="1:22" x14ac:dyDescent="0.35">
      <c r="A1817" s="24">
        <v>2015</v>
      </c>
      <c r="B1817" s="17" t="s">
        <v>104</v>
      </c>
      <c r="C1817" s="17" t="s">
        <v>105</v>
      </c>
      <c r="D1817" s="17">
        <v>2001</v>
      </c>
      <c r="E1817" s="17">
        <v>14</v>
      </c>
      <c r="F1817" s="17">
        <v>83</v>
      </c>
      <c r="G1817" s="17">
        <v>10</v>
      </c>
      <c r="H1817" s="17">
        <v>93</v>
      </c>
      <c r="I1817" s="17" t="b">
        <v>1</v>
      </c>
      <c r="J1817" s="25">
        <v>0.10752688172043</v>
      </c>
      <c r="K1817">
        <f t="shared" si="140"/>
        <v>1.8158388003748828E-4</v>
      </c>
      <c r="L1817">
        <f t="shared" si="144"/>
        <v>1.3475306305887383E-2</v>
      </c>
      <c r="M1817">
        <f t="shared" si="141"/>
        <v>1.4489576672997171E-3</v>
      </c>
      <c r="N1817">
        <f t="shared" si="142"/>
        <v>1.3475306305887383E-2</v>
      </c>
      <c r="O1817">
        <f t="shared" si="143"/>
        <v>0.18865428828242337</v>
      </c>
      <c r="Q1817" s="7">
        <v>1791</v>
      </c>
      <c r="R1817" s="7">
        <v>1.8412657880249074E-3</v>
      </c>
      <c r="S1817" s="7">
        <v>-3.8445463411165555E-4</v>
      </c>
      <c r="U1817" s="7">
        <v>39.239535393381551</v>
      </c>
      <c r="V1817" s="7">
        <v>9.2540053895899771E-4</v>
      </c>
    </row>
    <row r="1818" spans="1:22" x14ac:dyDescent="0.35">
      <c r="A1818" s="5">
        <v>2016</v>
      </c>
      <c r="B1818" s="14" t="s">
        <v>52</v>
      </c>
      <c r="C1818" s="14" t="s">
        <v>165</v>
      </c>
      <c r="D1818" s="14">
        <v>2004</v>
      </c>
      <c r="E1818" s="14">
        <v>12</v>
      </c>
      <c r="F1818" s="14">
        <v>83</v>
      </c>
      <c r="G1818" s="14">
        <v>10</v>
      </c>
      <c r="H1818" s="14">
        <v>93</v>
      </c>
      <c r="I1818" s="14" t="b">
        <v>1</v>
      </c>
      <c r="J1818" s="6">
        <v>0.10752688172043</v>
      </c>
      <c r="K1818">
        <f t="shared" si="140"/>
        <v>1.8158388003748828E-4</v>
      </c>
      <c r="L1818">
        <f t="shared" si="144"/>
        <v>1.3475306305887383E-2</v>
      </c>
      <c r="M1818">
        <f t="shared" si="141"/>
        <v>1.4489576672997171E-3</v>
      </c>
      <c r="N1818">
        <f t="shared" si="142"/>
        <v>1.3475306305887383E-2</v>
      </c>
      <c r="O1818">
        <f t="shared" si="143"/>
        <v>0.16170367567064858</v>
      </c>
      <c r="Q1818" s="7">
        <v>1792</v>
      </c>
      <c r="R1818" s="7">
        <v>1.6393509742242776E-3</v>
      </c>
      <c r="S1818" s="7">
        <v>-1.8253982031102571E-4</v>
      </c>
      <c r="U1818" s="7">
        <v>39.261450799912339</v>
      </c>
      <c r="V1818" s="7">
        <v>9.2540053895899771E-4</v>
      </c>
    </row>
    <row r="1819" spans="1:22" x14ac:dyDescent="0.35">
      <c r="A1819" s="24">
        <v>2014</v>
      </c>
      <c r="B1819" s="17" t="s">
        <v>33</v>
      </c>
      <c r="C1819" s="17" t="s">
        <v>86</v>
      </c>
      <c r="D1819" s="17">
        <v>2005</v>
      </c>
      <c r="E1819" s="17">
        <v>9</v>
      </c>
      <c r="F1819" s="17">
        <v>108</v>
      </c>
      <c r="G1819" s="17">
        <v>13</v>
      </c>
      <c r="H1819" s="17">
        <v>121</v>
      </c>
      <c r="I1819" s="17" t="b">
        <v>1</v>
      </c>
      <c r="J1819" s="25">
        <v>0.107438016528926</v>
      </c>
      <c r="K1819">
        <f t="shared" si="140"/>
        <v>2.3625429553264605E-4</v>
      </c>
      <c r="L1819">
        <f t="shared" si="144"/>
        <v>1.5370565881991659E-2</v>
      </c>
      <c r="M1819">
        <f t="shared" si="141"/>
        <v>1.6513831112883659E-3</v>
      </c>
      <c r="N1819">
        <f t="shared" si="142"/>
        <v>1.5370565881991659E-2</v>
      </c>
      <c r="O1819">
        <f t="shared" si="143"/>
        <v>0.13833509293792493</v>
      </c>
      <c r="Q1819" s="7">
        <v>1793</v>
      </c>
      <c r="R1819" s="7">
        <v>1.2890346764112908E-3</v>
      </c>
      <c r="S1819" s="7">
        <v>9.6682601387460638E-4</v>
      </c>
      <c r="U1819" s="7">
        <v>39.283366206443127</v>
      </c>
      <c r="V1819" s="7">
        <v>9.2540053895899771E-4</v>
      </c>
    </row>
    <row r="1820" spans="1:22" x14ac:dyDescent="0.35">
      <c r="A1820" s="3">
        <v>2013</v>
      </c>
      <c r="B1820" s="13" t="s">
        <v>26</v>
      </c>
      <c r="C1820" s="13" t="s">
        <v>35</v>
      </c>
      <c r="D1820" s="13">
        <v>2002</v>
      </c>
      <c r="E1820" s="14">
        <v>11</v>
      </c>
      <c r="F1820" s="13">
        <v>133</v>
      </c>
      <c r="G1820" s="13">
        <v>16</v>
      </c>
      <c r="H1820" s="13">
        <v>149</v>
      </c>
      <c r="I1820" s="13" t="b">
        <v>1</v>
      </c>
      <c r="J1820" s="4">
        <v>0.10738255033557</v>
      </c>
      <c r="K1820">
        <f t="shared" si="140"/>
        <v>2.9092471102780382E-4</v>
      </c>
      <c r="L1820">
        <f t="shared" si="144"/>
        <v>1.7056515207620922E-2</v>
      </c>
      <c r="M1820">
        <f t="shared" si="141"/>
        <v>1.8315721028317688E-3</v>
      </c>
      <c r="N1820">
        <f t="shared" si="142"/>
        <v>1.7056515207620922E-2</v>
      </c>
      <c r="O1820">
        <f t="shared" si="143"/>
        <v>0.18762166728383015</v>
      </c>
      <c r="Q1820" s="7">
        <v>1794</v>
      </c>
      <c r="R1820" s="7">
        <v>1.9825021935849447E-3</v>
      </c>
      <c r="S1820" s="7">
        <v>2.442560342181101E-5</v>
      </c>
      <c r="U1820" s="7">
        <v>39.305281612973921</v>
      </c>
      <c r="V1820" s="7">
        <v>9.2540053895899771E-4</v>
      </c>
    </row>
    <row r="1821" spans="1:22" x14ac:dyDescent="0.35">
      <c r="A1821" s="24">
        <v>2013</v>
      </c>
      <c r="B1821" s="17" t="s">
        <v>37</v>
      </c>
      <c r="C1821" s="17" t="s">
        <v>38</v>
      </c>
      <c r="D1821" s="17">
        <v>2002</v>
      </c>
      <c r="E1821" s="17">
        <v>11</v>
      </c>
      <c r="F1821" s="17">
        <v>125</v>
      </c>
      <c r="G1821" s="17">
        <v>15</v>
      </c>
      <c r="H1821" s="17">
        <v>140</v>
      </c>
      <c r="I1821" s="17" t="b">
        <v>1</v>
      </c>
      <c r="J1821" s="25">
        <v>0.107142857142857</v>
      </c>
      <c r="K1821">
        <f t="shared" si="140"/>
        <v>2.7335207747578884E-4</v>
      </c>
      <c r="L1821">
        <f t="shared" si="144"/>
        <v>1.6533362558045741E-2</v>
      </c>
      <c r="M1821">
        <f t="shared" si="141"/>
        <v>1.7714317026477555E-3</v>
      </c>
      <c r="N1821">
        <f t="shared" si="142"/>
        <v>1.6533362558045741E-2</v>
      </c>
      <c r="O1821">
        <f t="shared" si="143"/>
        <v>0.18186698813850316</v>
      </c>
      <c r="Q1821" s="7">
        <v>1795</v>
      </c>
      <c r="R1821" s="7">
        <v>3.015747201005183E-3</v>
      </c>
      <c r="S1821" s="7">
        <v>-1.0635861990523682E-3</v>
      </c>
      <c r="U1821" s="7">
        <v>39.327197019504709</v>
      </c>
      <c r="V1821" s="7">
        <v>9.2585184380853227E-4</v>
      </c>
    </row>
    <row r="1822" spans="1:22" x14ac:dyDescent="0.35">
      <c r="A1822" s="3">
        <v>2017</v>
      </c>
      <c r="B1822" s="13" t="s">
        <v>37</v>
      </c>
      <c r="C1822" s="13" t="s">
        <v>39</v>
      </c>
      <c r="D1822" s="13">
        <v>2005</v>
      </c>
      <c r="E1822" s="14">
        <v>12</v>
      </c>
      <c r="F1822" s="13">
        <v>125</v>
      </c>
      <c r="G1822" s="13">
        <v>15</v>
      </c>
      <c r="H1822" s="13">
        <v>140</v>
      </c>
      <c r="I1822" s="13" t="b">
        <v>1</v>
      </c>
      <c r="J1822" s="4">
        <v>0.107142857142857</v>
      </c>
      <c r="K1822">
        <f t="shared" si="140"/>
        <v>2.7335207747578884E-4</v>
      </c>
      <c r="L1822">
        <f t="shared" si="144"/>
        <v>1.6533362558045741E-2</v>
      </c>
      <c r="M1822">
        <f t="shared" si="141"/>
        <v>1.7714317026477555E-3</v>
      </c>
      <c r="N1822">
        <f t="shared" si="142"/>
        <v>1.6533362558045741E-2</v>
      </c>
      <c r="O1822">
        <f t="shared" si="143"/>
        <v>0.19840035069654888</v>
      </c>
      <c r="Q1822" s="7">
        <v>1796</v>
      </c>
      <c r="R1822" s="7">
        <v>1.173533214136842E-3</v>
      </c>
      <c r="S1822" s="7">
        <v>2.0685306831191852E-4</v>
      </c>
      <c r="U1822" s="7">
        <v>39.349112426035504</v>
      </c>
      <c r="V1822" s="7">
        <v>9.2585184380853227E-4</v>
      </c>
    </row>
    <row r="1823" spans="1:22" x14ac:dyDescent="0.35">
      <c r="A1823" s="3">
        <v>2015</v>
      </c>
      <c r="B1823" s="13" t="s">
        <v>24</v>
      </c>
      <c r="C1823" s="13" t="s">
        <v>71</v>
      </c>
      <c r="D1823" s="13">
        <v>2001</v>
      </c>
      <c r="E1823" s="17">
        <v>14</v>
      </c>
      <c r="F1823" s="13">
        <v>100</v>
      </c>
      <c r="G1823" s="13">
        <v>12</v>
      </c>
      <c r="H1823" s="13">
        <v>112</v>
      </c>
      <c r="I1823" s="13" t="b">
        <v>1</v>
      </c>
      <c r="J1823" s="4">
        <v>0.107142857142857</v>
      </c>
      <c r="K1823">
        <f t="shared" si="140"/>
        <v>2.1868166198063104E-4</v>
      </c>
      <c r="L1823">
        <f t="shared" si="144"/>
        <v>1.4787889030576035E-2</v>
      </c>
      <c r="M1823">
        <f t="shared" si="141"/>
        <v>1.5844166818474302E-3</v>
      </c>
      <c r="N1823">
        <f t="shared" si="142"/>
        <v>1.4787889030576035E-2</v>
      </c>
      <c r="O1823">
        <f t="shared" si="143"/>
        <v>0.20703044642806448</v>
      </c>
      <c r="Q1823" s="7">
        <v>1797</v>
      </c>
      <c r="R1823" s="7">
        <v>2.1324552961751154E-3</v>
      </c>
      <c r="S1823" s="7">
        <v>-7.5206901372635486E-4</v>
      </c>
      <c r="U1823" s="7">
        <v>39.371027832566291</v>
      </c>
      <c r="V1823" s="7">
        <v>9.2833165039528918E-4</v>
      </c>
    </row>
    <row r="1824" spans="1:22" x14ac:dyDescent="0.35">
      <c r="A1824" s="3">
        <v>2015</v>
      </c>
      <c r="B1824" s="13" t="s">
        <v>30</v>
      </c>
      <c r="C1824" s="13" t="s">
        <v>51</v>
      </c>
      <c r="D1824" s="13">
        <v>2005</v>
      </c>
      <c r="E1824" s="14">
        <v>10</v>
      </c>
      <c r="F1824" s="13">
        <v>100</v>
      </c>
      <c r="G1824" s="13">
        <v>12</v>
      </c>
      <c r="H1824" s="13">
        <v>112</v>
      </c>
      <c r="I1824" s="13" t="b">
        <v>1</v>
      </c>
      <c r="J1824" s="4">
        <v>0.107142857142857</v>
      </c>
      <c r="K1824">
        <f t="shared" si="140"/>
        <v>2.1868166198063104E-4</v>
      </c>
      <c r="L1824">
        <f t="shared" si="144"/>
        <v>1.4787889030576035E-2</v>
      </c>
      <c r="M1824">
        <f t="shared" si="141"/>
        <v>1.5844166818474302E-3</v>
      </c>
      <c r="N1824">
        <f t="shared" si="142"/>
        <v>1.4787889030576035E-2</v>
      </c>
      <c r="O1824">
        <f t="shared" si="143"/>
        <v>0.14787889030576035</v>
      </c>
      <c r="Q1824" s="7">
        <v>1798</v>
      </c>
      <c r="R1824" s="7">
        <v>5.9817996491387776E-4</v>
      </c>
      <c r="S1824" s="7">
        <v>7.8220631753488274E-4</v>
      </c>
      <c r="U1824" s="7">
        <v>39.392943239097086</v>
      </c>
      <c r="V1824" s="7">
        <v>9.2839698675391529E-4</v>
      </c>
    </row>
    <row r="1825" spans="1:22" x14ac:dyDescent="0.35">
      <c r="A1825" s="24">
        <v>2013</v>
      </c>
      <c r="B1825" s="17" t="s">
        <v>158</v>
      </c>
      <c r="C1825" s="17" t="s">
        <v>243</v>
      </c>
      <c r="D1825" s="17">
        <v>2002</v>
      </c>
      <c r="E1825" s="17">
        <v>11</v>
      </c>
      <c r="F1825" s="17">
        <v>75</v>
      </c>
      <c r="G1825" s="17">
        <v>9</v>
      </c>
      <c r="H1825" s="17">
        <v>84</v>
      </c>
      <c r="I1825" s="17" t="b">
        <v>1</v>
      </c>
      <c r="J1825" s="25">
        <v>0.107142857142857</v>
      </c>
      <c r="K1825">
        <f t="shared" si="140"/>
        <v>1.6401124648547329E-4</v>
      </c>
      <c r="L1825">
        <f t="shared" si="144"/>
        <v>1.2806687568824082E-2</v>
      </c>
      <c r="M1825">
        <f t="shared" si="141"/>
        <v>1.3721450966597212E-3</v>
      </c>
      <c r="N1825">
        <f t="shared" si="142"/>
        <v>1.2806687568824082E-2</v>
      </c>
      <c r="O1825">
        <f t="shared" si="143"/>
        <v>0.1408735632570649</v>
      </c>
      <c r="Q1825" s="7">
        <v>1799</v>
      </c>
      <c r="R1825" s="7">
        <v>1.9406708797674609E-3</v>
      </c>
      <c r="S1825" s="7">
        <v>-5.6028459731870045E-4</v>
      </c>
      <c r="U1825" s="7">
        <v>39.414858645627874</v>
      </c>
      <c r="V1825" s="7">
        <v>9.2963857471992659E-4</v>
      </c>
    </row>
    <row r="1826" spans="1:22" x14ac:dyDescent="0.35">
      <c r="A1826" s="3">
        <v>2014</v>
      </c>
      <c r="B1826" s="13" t="s">
        <v>52</v>
      </c>
      <c r="C1826" s="13" t="s">
        <v>165</v>
      </c>
      <c r="D1826" s="13">
        <v>2005</v>
      </c>
      <c r="E1826" s="14">
        <v>9</v>
      </c>
      <c r="F1826" s="13">
        <v>75</v>
      </c>
      <c r="G1826" s="13">
        <v>9</v>
      </c>
      <c r="H1826" s="13">
        <v>84</v>
      </c>
      <c r="I1826" s="13" t="b">
        <v>1</v>
      </c>
      <c r="J1826" s="4">
        <v>0.107142857142857</v>
      </c>
      <c r="K1826">
        <f t="shared" si="140"/>
        <v>1.6401124648547329E-4</v>
      </c>
      <c r="L1826">
        <f t="shared" si="144"/>
        <v>1.2806687568824082E-2</v>
      </c>
      <c r="M1826">
        <f t="shared" si="141"/>
        <v>1.3721450966597212E-3</v>
      </c>
      <c r="N1826">
        <f t="shared" si="142"/>
        <v>1.2806687568824082E-2</v>
      </c>
      <c r="O1826">
        <f t="shared" si="143"/>
        <v>0.11526018811941674</v>
      </c>
      <c r="Q1826" s="7">
        <v>1800</v>
      </c>
      <c r="R1826" s="7">
        <v>1.3653176305444968E-3</v>
      </c>
      <c r="S1826" s="7">
        <v>1.506865190426367E-5</v>
      </c>
      <c r="U1826" s="7">
        <v>39.436774052158668</v>
      </c>
      <c r="V1826" s="7">
        <v>9.315494473934329E-4</v>
      </c>
    </row>
    <row r="1827" spans="1:22" x14ac:dyDescent="0.35">
      <c r="A1827" s="3">
        <v>2016</v>
      </c>
      <c r="B1827" s="13" t="s">
        <v>67</v>
      </c>
      <c r="C1827" s="13" t="s">
        <v>68</v>
      </c>
      <c r="D1827" s="13">
        <v>2001</v>
      </c>
      <c r="E1827" s="17">
        <v>15</v>
      </c>
      <c r="F1827" s="13">
        <v>75</v>
      </c>
      <c r="G1827" s="13">
        <v>9</v>
      </c>
      <c r="H1827" s="13">
        <v>84</v>
      </c>
      <c r="I1827" s="13" t="b">
        <v>1</v>
      </c>
      <c r="J1827" s="4">
        <v>0.107142857142857</v>
      </c>
      <c r="K1827">
        <f t="shared" si="140"/>
        <v>1.6401124648547329E-4</v>
      </c>
      <c r="L1827">
        <f t="shared" si="144"/>
        <v>1.2806687568824082E-2</v>
      </c>
      <c r="M1827">
        <f t="shared" si="141"/>
        <v>1.3721450966597212E-3</v>
      </c>
      <c r="N1827">
        <f t="shared" si="142"/>
        <v>1.2806687568824082E-2</v>
      </c>
      <c r="O1827">
        <f t="shared" si="143"/>
        <v>0.19210031353236123</v>
      </c>
      <c r="Q1827" s="7">
        <v>1801</v>
      </c>
      <c r="R1827" s="7">
        <v>1.6416677821363668E-3</v>
      </c>
      <c r="S1827" s="7">
        <v>1.6581816612409525E-5</v>
      </c>
      <c r="U1827" s="7">
        <v>39.458689458689456</v>
      </c>
      <c r="V1827" s="7">
        <v>9.315494473934342E-4</v>
      </c>
    </row>
    <row r="1828" spans="1:22" x14ac:dyDescent="0.35">
      <c r="A1828" s="5">
        <v>2014</v>
      </c>
      <c r="B1828" s="14" t="s">
        <v>180</v>
      </c>
      <c r="C1828" s="14" t="s">
        <v>233</v>
      </c>
      <c r="D1828" s="14">
        <v>2000</v>
      </c>
      <c r="E1828" s="14">
        <v>14</v>
      </c>
      <c r="F1828" s="14">
        <v>50</v>
      </c>
      <c r="G1828" s="14">
        <v>6</v>
      </c>
      <c r="H1828" s="14">
        <v>56</v>
      </c>
      <c r="I1828" s="14" t="b">
        <v>1</v>
      </c>
      <c r="J1828" s="6">
        <v>0.107142857142857</v>
      </c>
      <c r="K1828">
        <f t="shared" si="140"/>
        <v>1.0934083099031552E-4</v>
      </c>
      <c r="L1828">
        <f t="shared" si="144"/>
        <v>1.0456616612954476E-2</v>
      </c>
      <c r="M1828">
        <f t="shared" si="141"/>
        <v>1.1203517799594066E-3</v>
      </c>
      <c r="N1828">
        <f t="shared" si="142"/>
        <v>1.0456616612954476E-2</v>
      </c>
      <c r="O1828">
        <f t="shared" si="143"/>
        <v>0.14639263258136265</v>
      </c>
      <c r="Q1828" s="7">
        <v>1802</v>
      </c>
      <c r="R1828" s="7">
        <v>3.0286065235278245E-3</v>
      </c>
      <c r="S1828" s="7">
        <v>-3.475173150167014E-4</v>
      </c>
      <c r="U1828" s="7">
        <v>39.480604865220251</v>
      </c>
      <c r="V1828" s="7">
        <v>9.315494473934342E-4</v>
      </c>
    </row>
    <row r="1829" spans="1:22" x14ac:dyDescent="0.35">
      <c r="A1829" s="24">
        <v>2015</v>
      </c>
      <c r="B1829" s="17" t="s">
        <v>102</v>
      </c>
      <c r="C1829" s="17" t="s">
        <v>103</v>
      </c>
      <c r="D1829" s="17">
        <v>2005</v>
      </c>
      <c r="E1829" s="17">
        <v>10</v>
      </c>
      <c r="F1829" s="17">
        <v>50</v>
      </c>
      <c r="G1829" s="17">
        <v>6</v>
      </c>
      <c r="H1829" s="17">
        <v>56</v>
      </c>
      <c r="I1829" s="17" t="b">
        <v>1</v>
      </c>
      <c r="J1829" s="25">
        <v>0.107142857142857</v>
      </c>
      <c r="K1829">
        <f t="shared" si="140"/>
        <v>1.0934083099031552E-4</v>
      </c>
      <c r="L1829">
        <f t="shared" si="144"/>
        <v>1.0456616612954476E-2</v>
      </c>
      <c r="M1829">
        <f t="shared" si="141"/>
        <v>1.1203517799594066E-3</v>
      </c>
      <c r="N1829">
        <f t="shared" si="142"/>
        <v>1.0456616612954476E-2</v>
      </c>
      <c r="O1829">
        <f t="shared" si="143"/>
        <v>0.10456616612954475</v>
      </c>
      <c r="Q1829" s="7">
        <v>1803</v>
      </c>
      <c r="R1829" s="7">
        <v>2.5914551724769055E-3</v>
      </c>
      <c r="S1829" s="7">
        <v>-7.5370574316075854E-4</v>
      </c>
      <c r="U1829" s="7">
        <v>39.502520271751038</v>
      </c>
      <c r="V1829" s="7">
        <v>9.315494473934342E-4</v>
      </c>
    </row>
    <row r="1830" spans="1:22" x14ac:dyDescent="0.35">
      <c r="A1830" s="3">
        <v>2015</v>
      </c>
      <c r="B1830" s="13" t="s">
        <v>24</v>
      </c>
      <c r="C1830" s="13" t="s">
        <v>238</v>
      </c>
      <c r="D1830" s="13">
        <v>2006</v>
      </c>
      <c r="E1830" s="14">
        <v>9</v>
      </c>
      <c r="F1830" s="13">
        <v>50</v>
      </c>
      <c r="G1830" s="13">
        <v>6</v>
      </c>
      <c r="H1830" s="13">
        <v>56</v>
      </c>
      <c r="I1830" s="13" t="b">
        <v>1</v>
      </c>
      <c r="J1830" s="4">
        <v>0.107142857142857</v>
      </c>
      <c r="K1830">
        <f t="shared" si="140"/>
        <v>1.0934083099031552E-4</v>
      </c>
      <c r="L1830">
        <f t="shared" si="144"/>
        <v>1.0456616612954476E-2</v>
      </c>
      <c r="M1830">
        <f t="shared" si="141"/>
        <v>1.1203517799594066E-3</v>
      </c>
      <c r="N1830">
        <f t="shared" si="142"/>
        <v>1.0456616612954476E-2</v>
      </c>
      <c r="O1830">
        <f t="shared" si="143"/>
        <v>9.4109549516590285E-2</v>
      </c>
      <c r="Q1830" s="7">
        <v>1804</v>
      </c>
      <c r="R1830" s="7">
        <v>9.1354501697293725E-4</v>
      </c>
      <c r="S1830" s="7">
        <v>6.7799267460520068E-4</v>
      </c>
      <c r="U1830" s="7">
        <v>39.524435678281833</v>
      </c>
      <c r="V1830" s="7">
        <v>9.315494473934342E-4</v>
      </c>
    </row>
    <row r="1831" spans="1:22" x14ac:dyDescent="0.35">
      <c r="A1831" s="3">
        <v>2015</v>
      </c>
      <c r="B1831" s="13" t="s">
        <v>252</v>
      </c>
      <c r="C1831" s="13" t="s">
        <v>253</v>
      </c>
      <c r="D1831" s="13">
        <v>2001</v>
      </c>
      <c r="E1831" s="17">
        <v>14</v>
      </c>
      <c r="F1831" s="13">
        <v>50</v>
      </c>
      <c r="G1831" s="13">
        <v>6</v>
      </c>
      <c r="H1831" s="13">
        <v>56</v>
      </c>
      <c r="I1831" s="13" t="b">
        <v>1</v>
      </c>
      <c r="J1831" s="4">
        <v>0.107142857142857</v>
      </c>
      <c r="K1831">
        <f t="shared" ref="K1831:K1894" si="145">H1831/$H$1</f>
        <v>1.0934083099031552E-4</v>
      </c>
      <c r="L1831">
        <f t="shared" si="144"/>
        <v>1.0456616612954476E-2</v>
      </c>
      <c r="M1831">
        <f t="shared" ref="M1831:M1894" si="146">J1831*L1831</f>
        <v>1.1203517799594066E-3</v>
      </c>
      <c r="N1831">
        <f t="shared" ref="N1831:N1894" si="147">L1831</f>
        <v>1.0456616612954476E-2</v>
      </c>
      <c r="O1831">
        <f t="shared" ref="O1831:O1894" si="148">E1831*L1831</f>
        <v>0.14639263258136265</v>
      </c>
      <c r="Q1831" s="7">
        <v>1805</v>
      </c>
      <c r="R1831" s="7">
        <v>7.459063828819647E-4</v>
      </c>
      <c r="S1831" s="7">
        <v>5.5357870070919075E-4</v>
      </c>
      <c r="U1831" s="7">
        <v>39.546351084812621</v>
      </c>
      <c r="V1831" s="7">
        <v>9.3154944739343463E-4</v>
      </c>
    </row>
    <row r="1832" spans="1:22" x14ac:dyDescent="0.35">
      <c r="A1832" s="3">
        <v>2016</v>
      </c>
      <c r="B1832" s="13" t="s">
        <v>24</v>
      </c>
      <c r="C1832" s="13" t="s">
        <v>122</v>
      </c>
      <c r="D1832" s="13">
        <v>2008</v>
      </c>
      <c r="E1832" s="14">
        <v>8</v>
      </c>
      <c r="F1832" s="13">
        <v>50</v>
      </c>
      <c r="G1832" s="13">
        <v>6</v>
      </c>
      <c r="H1832" s="13">
        <v>56</v>
      </c>
      <c r="I1832" s="13" t="b">
        <v>1</v>
      </c>
      <c r="J1832" s="4">
        <v>0.107142857142857</v>
      </c>
      <c r="K1832">
        <f t="shared" si="145"/>
        <v>1.0934083099031552E-4</v>
      </c>
      <c r="L1832">
        <f t="shared" si="144"/>
        <v>1.0456616612954476E-2</v>
      </c>
      <c r="M1832">
        <f t="shared" si="146"/>
        <v>1.1203517799594066E-3</v>
      </c>
      <c r="N1832">
        <f t="shared" si="147"/>
        <v>1.0456616612954476E-2</v>
      </c>
      <c r="O1832">
        <f t="shared" si="148"/>
        <v>8.3652932903635804E-2</v>
      </c>
      <c r="Q1832" s="7">
        <v>1806</v>
      </c>
      <c r="R1832" s="7">
        <v>3.6015869315651891E-3</v>
      </c>
      <c r="S1832" s="7">
        <v>-7.7143704611961879E-4</v>
      </c>
      <c r="U1832" s="7">
        <v>39.568266491343415</v>
      </c>
      <c r="V1832" s="7">
        <v>9.3154944739343463E-4</v>
      </c>
    </row>
    <row r="1833" spans="1:22" x14ac:dyDescent="0.35">
      <c r="A1833" s="3">
        <v>2016</v>
      </c>
      <c r="B1833" s="13" t="s">
        <v>33</v>
      </c>
      <c r="C1833" s="13" t="s">
        <v>86</v>
      </c>
      <c r="D1833" s="13">
        <v>2009</v>
      </c>
      <c r="E1833" s="17">
        <v>7</v>
      </c>
      <c r="F1833" s="13">
        <v>50</v>
      </c>
      <c r="G1833" s="13">
        <v>6</v>
      </c>
      <c r="H1833" s="13">
        <v>56</v>
      </c>
      <c r="I1833" s="13" t="b">
        <v>1</v>
      </c>
      <c r="J1833" s="4">
        <v>0.107142857142857</v>
      </c>
      <c r="K1833">
        <f t="shared" si="145"/>
        <v>1.0934083099031552E-4</v>
      </c>
      <c r="L1833">
        <f t="shared" si="144"/>
        <v>1.0456616612954476E-2</v>
      </c>
      <c r="M1833">
        <f t="shared" si="146"/>
        <v>1.1203517799594066E-3</v>
      </c>
      <c r="N1833">
        <f t="shared" si="147"/>
        <v>1.0456616612954476E-2</v>
      </c>
      <c r="O1833">
        <f t="shared" si="148"/>
        <v>7.3196316290681324E-2</v>
      </c>
      <c r="Q1833" s="7">
        <v>1807</v>
      </c>
      <c r="R1833" s="7">
        <v>7.741056136420498E-4</v>
      </c>
      <c r="S1833" s="7">
        <v>1.0036867259973084E-3</v>
      </c>
      <c r="U1833" s="7">
        <v>39.590181897874203</v>
      </c>
      <c r="V1833" s="7">
        <v>9.3260742552814583E-4</v>
      </c>
    </row>
    <row r="1834" spans="1:22" x14ac:dyDescent="0.35">
      <c r="A1834" s="5">
        <v>2017</v>
      </c>
      <c r="B1834" s="14" t="s">
        <v>67</v>
      </c>
      <c r="C1834" s="14" t="s">
        <v>77</v>
      </c>
      <c r="D1834" s="14">
        <v>2006</v>
      </c>
      <c r="E1834" s="14">
        <v>11</v>
      </c>
      <c r="F1834" s="14">
        <v>50</v>
      </c>
      <c r="G1834" s="14">
        <v>6</v>
      </c>
      <c r="H1834" s="14">
        <v>56</v>
      </c>
      <c r="I1834" s="14" t="b">
        <v>1</v>
      </c>
      <c r="J1834" s="6">
        <v>0.107142857142857</v>
      </c>
      <c r="K1834">
        <f t="shared" si="145"/>
        <v>1.0934083099031552E-4</v>
      </c>
      <c r="L1834">
        <f t="shared" si="144"/>
        <v>1.0456616612954476E-2</v>
      </c>
      <c r="M1834">
        <f t="shared" si="146"/>
        <v>1.1203517799594066E-3</v>
      </c>
      <c r="N1834">
        <f t="shared" si="147"/>
        <v>1.0456616612954476E-2</v>
      </c>
      <c r="O1834">
        <f t="shared" si="148"/>
        <v>0.11502278274249923</v>
      </c>
      <c r="Q1834" s="7">
        <v>1808</v>
      </c>
      <c r="R1834" s="7">
        <v>1.9997000658485676E-3</v>
      </c>
      <c r="S1834" s="7">
        <v>3.4054855664963392E-4</v>
      </c>
      <c r="U1834" s="7">
        <v>39.612097304404998</v>
      </c>
      <c r="V1834" s="7">
        <v>9.3362648329950687E-4</v>
      </c>
    </row>
    <row r="1835" spans="1:22" x14ac:dyDescent="0.35">
      <c r="A1835" s="24">
        <v>2017</v>
      </c>
      <c r="B1835" s="17" t="s">
        <v>33</v>
      </c>
      <c r="C1835" s="17" t="s">
        <v>203</v>
      </c>
      <c r="D1835" s="17">
        <v>2005</v>
      </c>
      <c r="E1835" s="17">
        <v>12</v>
      </c>
      <c r="F1835" s="17">
        <v>50</v>
      </c>
      <c r="G1835" s="17">
        <v>6</v>
      </c>
      <c r="H1835" s="17">
        <v>56</v>
      </c>
      <c r="I1835" s="17" t="b">
        <v>1</v>
      </c>
      <c r="J1835" s="25">
        <v>0.107142857142857</v>
      </c>
      <c r="K1835">
        <f t="shared" si="145"/>
        <v>1.0934083099031552E-4</v>
      </c>
      <c r="L1835">
        <f t="shared" si="144"/>
        <v>1.0456616612954476E-2</v>
      </c>
      <c r="M1835">
        <f t="shared" si="146"/>
        <v>1.1203517799594066E-3</v>
      </c>
      <c r="N1835">
        <f t="shared" si="147"/>
        <v>1.0456616612954476E-2</v>
      </c>
      <c r="O1835">
        <f t="shared" si="148"/>
        <v>0.12547939935545371</v>
      </c>
      <c r="Q1835" s="7">
        <v>1809</v>
      </c>
      <c r="R1835" s="7">
        <v>1.9366577929796514E-3</v>
      </c>
      <c r="S1835" s="7">
        <v>9.649639568271853E-6</v>
      </c>
      <c r="U1835" s="7">
        <v>39.634012710935785</v>
      </c>
      <c r="V1835" s="7">
        <v>9.3362648329950687E-4</v>
      </c>
    </row>
    <row r="1836" spans="1:22" x14ac:dyDescent="0.35">
      <c r="A1836" s="3">
        <v>2016</v>
      </c>
      <c r="B1836" s="13" t="s">
        <v>58</v>
      </c>
      <c r="C1836" s="13" t="s">
        <v>63</v>
      </c>
      <c r="D1836" s="13">
        <v>2006</v>
      </c>
      <c r="E1836" s="14">
        <v>10</v>
      </c>
      <c r="F1836" s="13">
        <v>192</v>
      </c>
      <c r="G1836" s="13">
        <v>23</v>
      </c>
      <c r="H1836" s="13">
        <v>215</v>
      </c>
      <c r="I1836" s="13" t="b">
        <v>1</v>
      </c>
      <c r="J1836" s="4">
        <v>0.106976744186047</v>
      </c>
      <c r="K1836">
        <f t="shared" si="145"/>
        <v>4.197906904092471E-4</v>
      </c>
      <c r="L1836">
        <f t="shared" si="144"/>
        <v>2.0488794264408219E-2</v>
      </c>
      <c r="M1836">
        <f t="shared" si="146"/>
        <v>2.191824502704145E-3</v>
      </c>
      <c r="N1836">
        <f t="shared" si="147"/>
        <v>2.0488794264408219E-2</v>
      </c>
      <c r="O1836">
        <f t="shared" si="148"/>
        <v>0.20488794264408219</v>
      </c>
      <c r="Q1836" s="7">
        <v>1810</v>
      </c>
      <c r="R1836" s="7">
        <v>7.4862528754150476E-4</v>
      </c>
      <c r="S1836" s="7">
        <v>9.6712283021512999E-4</v>
      </c>
      <c r="U1836" s="7">
        <v>39.65592811746658</v>
      </c>
      <c r="V1836" s="7">
        <v>9.3480093877113674E-4</v>
      </c>
    </row>
    <row r="1837" spans="1:22" x14ac:dyDescent="0.35">
      <c r="A1837" s="3">
        <v>2014</v>
      </c>
      <c r="B1837" s="13" t="s">
        <v>37</v>
      </c>
      <c r="C1837" s="13" t="s">
        <v>38</v>
      </c>
      <c r="D1837" s="13">
        <v>2003</v>
      </c>
      <c r="E1837" s="17">
        <v>11</v>
      </c>
      <c r="F1837" s="13">
        <v>142</v>
      </c>
      <c r="G1837" s="13">
        <v>17</v>
      </c>
      <c r="H1837" s="13">
        <v>159</v>
      </c>
      <c r="I1837" s="13" t="b">
        <v>1</v>
      </c>
      <c r="J1837" s="4">
        <v>0.106918238993711</v>
      </c>
      <c r="K1837">
        <f t="shared" si="145"/>
        <v>3.104498594189316E-4</v>
      </c>
      <c r="L1837">
        <f t="shared" si="144"/>
        <v>1.7619587379360833E-2</v>
      </c>
      <c r="M1837">
        <f t="shared" si="146"/>
        <v>1.8838552543970757E-3</v>
      </c>
      <c r="N1837">
        <f t="shared" si="147"/>
        <v>1.7619587379360833E-2</v>
      </c>
      <c r="O1837">
        <f t="shared" si="148"/>
        <v>0.19381546117296916</v>
      </c>
      <c r="Q1837" s="7">
        <v>1811</v>
      </c>
      <c r="R1837" s="7">
        <v>5.2935801738832695E-4</v>
      </c>
      <c r="S1837" s="7">
        <v>6.8385911148544467E-4</v>
      </c>
      <c r="U1837" s="7">
        <v>39.677843523997367</v>
      </c>
      <c r="V1837" s="7">
        <v>9.3555613017377534E-4</v>
      </c>
    </row>
    <row r="1838" spans="1:22" x14ac:dyDescent="0.35">
      <c r="A1838" s="3">
        <v>2016</v>
      </c>
      <c r="B1838" s="13" t="s">
        <v>24</v>
      </c>
      <c r="C1838" s="13" t="s">
        <v>210</v>
      </c>
      <c r="D1838" s="13">
        <v>2005</v>
      </c>
      <c r="E1838" s="14">
        <v>11</v>
      </c>
      <c r="F1838" s="13">
        <v>67</v>
      </c>
      <c r="G1838" s="13">
        <v>8</v>
      </c>
      <c r="H1838" s="13">
        <v>75</v>
      </c>
      <c r="I1838" s="13" t="b">
        <v>1</v>
      </c>
      <c r="J1838" s="4">
        <v>0.10666666666666701</v>
      </c>
      <c r="K1838">
        <f t="shared" si="145"/>
        <v>1.4643861293345828E-4</v>
      </c>
      <c r="L1838">
        <f t="shared" si="144"/>
        <v>1.2101182294861039E-2</v>
      </c>
      <c r="M1838">
        <f t="shared" si="146"/>
        <v>1.290792778118515E-3</v>
      </c>
      <c r="N1838">
        <f t="shared" si="147"/>
        <v>1.2101182294861039E-2</v>
      </c>
      <c r="O1838">
        <f t="shared" si="148"/>
        <v>0.13311300524347142</v>
      </c>
      <c r="Q1838" s="7">
        <v>1812</v>
      </c>
      <c r="R1838" s="7">
        <v>1.7173923393854706E-3</v>
      </c>
      <c r="S1838" s="7">
        <v>-5.0417521051169894E-4</v>
      </c>
      <c r="U1838" s="7">
        <v>39.699758930528162</v>
      </c>
      <c r="V1838" s="7">
        <v>9.3735354994833712E-4</v>
      </c>
    </row>
    <row r="1839" spans="1:22" x14ac:dyDescent="0.35">
      <c r="A1839" s="3">
        <v>2017</v>
      </c>
      <c r="B1839" s="13" t="s">
        <v>26</v>
      </c>
      <c r="C1839" s="13" t="s">
        <v>223</v>
      </c>
      <c r="D1839" s="13">
        <v>2005</v>
      </c>
      <c r="E1839" s="17">
        <v>12</v>
      </c>
      <c r="F1839" s="13">
        <v>67</v>
      </c>
      <c r="G1839" s="13">
        <v>8</v>
      </c>
      <c r="H1839" s="13">
        <v>75</v>
      </c>
      <c r="I1839" s="13" t="b">
        <v>1</v>
      </c>
      <c r="J1839" s="4">
        <v>0.10666666666666701</v>
      </c>
      <c r="K1839">
        <f t="shared" si="145"/>
        <v>1.4643861293345828E-4</v>
      </c>
      <c r="L1839">
        <f t="shared" si="144"/>
        <v>1.2101182294861039E-2</v>
      </c>
      <c r="M1839">
        <f t="shared" si="146"/>
        <v>1.290792778118515E-3</v>
      </c>
      <c r="N1839">
        <f t="shared" si="147"/>
        <v>1.2101182294861039E-2</v>
      </c>
      <c r="O1839">
        <f t="shared" si="148"/>
        <v>0.14521418753833246</v>
      </c>
      <c r="Q1839" s="7">
        <v>1813</v>
      </c>
      <c r="R1839" s="7">
        <v>2.7077894397243554E-3</v>
      </c>
      <c r="S1839" s="7">
        <v>-3.264348102398249E-4</v>
      </c>
      <c r="U1839" s="7">
        <v>39.72167433705895</v>
      </c>
      <c r="V1839" s="7">
        <v>9.3735354994833712E-4</v>
      </c>
    </row>
    <row r="1840" spans="1:22" x14ac:dyDescent="0.35">
      <c r="A1840" s="3">
        <v>2014</v>
      </c>
      <c r="B1840" s="13" t="s">
        <v>37</v>
      </c>
      <c r="C1840" s="13" t="s">
        <v>39</v>
      </c>
      <c r="D1840" s="13">
        <v>2004</v>
      </c>
      <c r="E1840" s="14">
        <v>10</v>
      </c>
      <c r="F1840" s="13">
        <v>176</v>
      </c>
      <c r="G1840" s="13">
        <v>21</v>
      </c>
      <c r="H1840" s="13">
        <v>197</v>
      </c>
      <c r="I1840" s="13" t="b">
        <v>1</v>
      </c>
      <c r="J1840" s="4">
        <v>0.10659898477157401</v>
      </c>
      <c r="K1840">
        <f t="shared" si="145"/>
        <v>3.8464542330521713E-4</v>
      </c>
      <c r="L1840">
        <f t="shared" si="144"/>
        <v>1.9612379338193955E-2</v>
      </c>
      <c r="M1840">
        <f t="shared" si="146"/>
        <v>2.0906597264064701E-3</v>
      </c>
      <c r="N1840">
        <f t="shared" si="147"/>
        <v>1.9612379338193955E-2</v>
      </c>
      <c r="O1840">
        <f t="shared" si="148"/>
        <v>0.19612379338193955</v>
      </c>
      <c r="Q1840" s="7">
        <v>1814</v>
      </c>
      <c r="R1840" s="7">
        <v>1.4452271993880468E-3</v>
      </c>
      <c r="S1840" s="7">
        <v>3.7304679116703134E-6</v>
      </c>
      <c r="U1840" s="7">
        <v>39.743589743589745</v>
      </c>
      <c r="V1840" s="7">
        <v>9.4120306737808059E-4</v>
      </c>
    </row>
    <row r="1841" spans="1:22" x14ac:dyDescent="0.35">
      <c r="A1841" s="24">
        <v>2014</v>
      </c>
      <c r="B1841" s="17" t="s">
        <v>33</v>
      </c>
      <c r="C1841" s="17" t="s">
        <v>86</v>
      </c>
      <c r="D1841" s="17">
        <v>2004</v>
      </c>
      <c r="E1841" s="17">
        <v>10</v>
      </c>
      <c r="F1841" s="17">
        <v>109</v>
      </c>
      <c r="G1841" s="17">
        <v>13</v>
      </c>
      <c r="H1841" s="17">
        <v>122</v>
      </c>
      <c r="I1841" s="17" t="b">
        <v>1</v>
      </c>
      <c r="J1841" s="25">
        <v>0.10655737704918</v>
      </c>
      <c r="K1841">
        <f t="shared" si="145"/>
        <v>2.3820681037175882E-4</v>
      </c>
      <c r="L1841">
        <f t="shared" si="144"/>
        <v>1.5433949927732655E-2</v>
      </c>
      <c r="M1841">
        <f t="shared" si="146"/>
        <v>1.6446012218075731E-3</v>
      </c>
      <c r="N1841">
        <f t="shared" si="147"/>
        <v>1.5433949927732655E-2</v>
      </c>
      <c r="O1841">
        <f t="shared" si="148"/>
        <v>0.15433949927732654</v>
      </c>
      <c r="Q1841" s="7">
        <v>1815</v>
      </c>
      <c r="R1841" s="7">
        <v>2.0542548325415888E-3</v>
      </c>
      <c r="S1841" s="7">
        <v>-6.052971652418717E-4</v>
      </c>
      <c r="U1841" s="7">
        <v>39.765505150120532</v>
      </c>
      <c r="V1841" s="7">
        <v>9.4120306737808059E-4</v>
      </c>
    </row>
    <row r="1842" spans="1:22" x14ac:dyDescent="0.35">
      <c r="A1842" s="3">
        <v>2017</v>
      </c>
      <c r="B1842" s="13" t="s">
        <v>33</v>
      </c>
      <c r="C1842" s="13" t="s">
        <v>86</v>
      </c>
      <c r="D1842" s="13">
        <v>2006</v>
      </c>
      <c r="E1842" s="14">
        <v>11</v>
      </c>
      <c r="F1842" s="13">
        <v>126</v>
      </c>
      <c r="G1842" s="13">
        <v>15</v>
      </c>
      <c r="H1842" s="13">
        <v>141</v>
      </c>
      <c r="I1842" s="13" t="b">
        <v>1</v>
      </c>
      <c r="J1842" s="4">
        <v>0.10638297872340401</v>
      </c>
      <c r="K1842">
        <f t="shared" si="145"/>
        <v>2.7530459231490159E-4</v>
      </c>
      <c r="L1842">
        <f t="shared" si="144"/>
        <v>1.6592305214011151E-2</v>
      </c>
      <c r="M1842">
        <f t="shared" si="146"/>
        <v>1.7651388525543735E-3</v>
      </c>
      <c r="N1842">
        <f t="shared" si="147"/>
        <v>1.6592305214011151E-2</v>
      </c>
      <c r="O1842">
        <f t="shared" si="148"/>
        <v>0.18251535735412266</v>
      </c>
      <c r="Q1842" s="7">
        <v>1816</v>
      </c>
      <c r="R1842" s="7">
        <v>1.6482364104392273E-3</v>
      </c>
      <c r="S1842" s="7">
        <v>-1.9927874313951021E-4</v>
      </c>
      <c r="U1842" s="7">
        <v>39.787420556651327</v>
      </c>
      <c r="V1842" s="7">
        <v>9.420757639655434E-4</v>
      </c>
    </row>
    <row r="1843" spans="1:22" x14ac:dyDescent="0.35">
      <c r="A1843" s="3">
        <v>2013</v>
      </c>
      <c r="B1843" s="13" t="s">
        <v>30</v>
      </c>
      <c r="C1843" s="13" t="s">
        <v>85</v>
      </c>
      <c r="D1843" s="13">
        <v>2004</v>
      </c>
      <c r="E1843" s="17">
        <v>9</v>
      </c>
      <c r="F1843" s="13">
        <v>177</v>
      </c>
      <c r="G1843" s="13">
        <v>21</v>
      </c>
      <c r="H1843" s="13">
        <v>198</v>
      </c>
      <c r="I1843" s="13" t="b">
        <v>1</v>
      </c>
      <c r="J1843" s="4">
        <v>0.10606060606060599</v>
      </c>
      <c r="K1843">
        <f t="shared" si="145"/>
        <v>3.8659793814432988E-4</v>
      </c>
      <c r="L1843">
        <f t="shared" si="144"/>
        <v>1.9662093940990361E-2</v>
      </c>
      <c r="M1843">
        <f t="shared" si="146"/>
        <v>2.0853735998020068E-3</v>
      </c>
      <c r="N1843">
        <f t="shared" si="147"/>
        <v>1.9662093940990361E-2</v>
      </c>
      <c r="O1843">
        <f t="shared" si="148"/>
        <v>0.17695884546891325</v>
      </c>
      <c r="Q1843" s="7">
        <v>1817</v>
      </c>
      <c r="R1843" s="7">
        <v>1.1853702330636364E-3</v>
      </c>
      <c r="S1843" s="7">
        <v>4.6601287822472951E-4</v>
      </c>
      <c r="U1843" s="7">
        <v>39.809335963182114</v>
      </c>
      <c r="V1843" s="7">
        <v>9.420757639655434E-4</v>
      </c>
    </row>
    <row r="1844" spans="1:22" x14ac:dyDescent="0.35">
      <c r="A1844" s="5">
        <v>2013</v>
      </c>
      <c r="B1844" s="14" t="s">
        <v>26</v>
      </c>
      <c r="C1844" s="14" t="s">
        <v>223</v>
      </c>
      <c r="D1844" s="14">
        <v>2003</v>
      </c>
      <c r="E1844" s="14">
        <v>10</v>
      </c>
      <c r="F1844" s="14">
        <v>59</v>
      </c>
      <c r="G1844" s="14">
        <v>7</v>
      </c>
      <c r="H1844" s="14">
        <v>66</v>
      </c>
      <c r="I1844" s="14" t="b">
        <v>1</v>
      </c>
      <c r="J1844" s="6">
        <v>0.10606060606060599</v>
      </c>
      <c r="K1844">
        <f t="shared" si="145"/>
        <v>1.288659793814433E-4</v>
      </c>
      <c r="L1844">
        <f t="shared" si="144"/>
        <v>1.1351915229662494E-2</v>
      </c>
      <c r="M1844">
        <f t="shared" si="146"/>
        <v>1.2039910092066274E-3</v>
      </c>
      <c r="N1844">
        <f t="shared" si="147"/>
        <v>1.1351915229662494E-2</v>
      </c>
      <c r="O1844">
        <f t="shared" si="148"/>
        <v>0.11351915229662494</v>
      </c>
      <c r="Q1844" s="7">
        <v>1818</v>
      </c>
      <c r="R1844" s="7">
        <v>1.8293120130456516E-3</v>
      </c>
      <c r="S1844" s="7">
        <v>2.2600897861171487E-6</v>
      </c>
      <c r="U1844" s="7">
        <v>39.831251369712909</v>
      </c>
      <c r="V1844" s="7">
        <v>9.420757639655434E-4</v>
      </c>
    </row>
    <row r="1845" spans="1:22" x14ac:dyDescent="0.35">
      <c r="A1845" s="3">
        <v>2017</v>
      </c>
      <c r="B1845" s="13" t="s">
        <v>153</v>
      </c>
      <c r="C1845" s="13" t="s">
        <v>224</v>
      </c>
      <c r="D1845" s="13">
        <v>2006</v>
      </c>
      <c r="E1845" s="17">
        <v>11</v>
      </c>
      <c r="F1845" s="13">
        <v>59</v>
      </c>
      <c r="G1845" s="13">
        <v>7</v>
      </c>
      <c r="H1845" s="13">
        <v>66</v>
      </c>
      <c r="I1845" s="13" t="b">
        <v>1</v>
      </c>
      <c r="J1845" s="4">
        <v>0.10606060606060599</v>
      </c>
      <c r="K1845">
        <f t="shared" si="145"/>
        <v>1.288659793814433E-4</v>
      </c>
      <c r="L1845">
        <f t="shared" si="144"/>
        <v>1.1351915229662494E-2</v>
      </c>
      <c r="M1845">
        <f t="shared" si="146"/>
        <v>1.2039910092066274E-3</v>
      </c>
      <c r="N1845">
        <f t="shared" si="147"/>
        <v>1.1351915229662494E-2</v>
      </c>
      <c r="O1845">
        <f t="shared" si="148"/>
        <v>0.12487106752628743</v>
      </c>
      <c r="Q1845" s="7">
        <v>1819</v>
      </c>
      <c r="R1845" s="7">
        <v>1.7732038681593535E-3</v>
      </c>
      <c r="S1845" s="7">
        <v>-1.7721655115980617E-6</v>
      </c>
      <c r="U1845" s="7">
        <v>39.853166776243697</v>
      </c>
      <c r="V1845" s="7">
        <v>9.420757639655434E-4</v>
      </c>
    </row>
    <row r="1846" spans="1:22" x14ac:dyDescent="0.35">
      <c r="A1846" s="5">
        <v>2014</v>
      </c>
      <c r="B1846" s="14" t="s">
        <v>67</v>
      </c>
      <c r="C1846" s="14" t="s">
        <v>77</v>
      </c>
      <c r="D1846" s="14">
        <v>2004</v>
      </c>
      <c r="E1846" s="14">
        <v>10</v>
      </c>
      <c r="F1846" s="14">
        <v>194</v>
      </c>
      <c r="G1846" s="14">
        <v>23</v>
      </c>
      <c r="H1846" s="14">
        <v>217</v>
      </c>
      <c r="I1846" s="14" t="b">
        <v>1</v>
      </c>
      <c r="J1846" s="6">
        <v>0.105990783410138</v>
      </c>
      <c r="K1846">
        <f t="shared" si="145"/>
        <v>4.2369572008747264E-4</v>
      </c>
      <c r="L1846">
        <f t="shared" si="144"/>
        <v>2.0583870386481563E-2</v>
      </c>
      <c r="M1846">
        <f t="shared" si="146"/>
        <v>2.1817005478759208E-3</v>
      </c>
      <c r="N1846">
        <f t="shared" si="147"/>
        <v>2.0583870386481563E-2</v>
      </c>
      <c r="O1846">
        <f t="shared" si="148"/>
        <v>0.20583870386481562</v>
      </c>
      <c r="Q1846" s="7">
        <v>1820</v>
      </c>
      <c r="R1846" s="7">
        <v>2.0222835412103154E-3</v>
      </c>
      <c r="S1846" s="7">
        <v>-2.5085183856255995E-4</v>
      </c>
      <c r="U1846" s="7">
        <v>39.875082182774491</v>
      </c>
      <c r="V1846" s="7">
        <v>9.420757639655434E-4</v>
      </c>
    </row>
    <row r="1847" spans="1:22" x14ac:dyDescent="0.35">
      <c r="A1847" s="3">
        <v>2013</v>
      </c>
      <c r="B1847" s="13" t="s">
        <v>42</v>
      </c>
      <c r="C1847" s="13" t="s">
        <v>45</v>
      </c>
      <c r="D1847" s="13">
        <v>2002</v>
      </c>
      <c r="E1847" s="17">
        <v>11</v>
      </c>
      <c r="F1847" s="13">
        <v>93</v>
      </c>
      <c r="G1847" s="13">
        <v>11</v>
      </c>
      <c r="H1847" s="13">
        <v>104</v>
      </c>
      <c r="I1847" s="13" t="b">
        <v>1</v>
      </c>
      <c r="J1847" s="4">
        <v>0.105769230769231</v>
      </c>
      <c r="K1847">
        <f t="shared" si="145"/>
        <v>2.0306154326772883E-4</v>
      </c>
      <c r="L1847">
        <f t="shared" si="144"/>
        <v>1.4249966430407084E-2</v>
      </c>
      <c r="M1847">
        <f t="shared" si="146"/>
        <v>1.5072079878315219E-3</v>
      </c>
      <c r="N1847">
        <f t="shared" si="147"/>
        <v>1.4249966430407084E-2</v>
      </c>
      <c r="O1847">
        <f t="shared" si="148"/>
        <v>0.15674963073447792</v>
      </c>
      <c r="Q1847" s="7">
        <v>1821</v>
      </c>
      <c r="R1847" s="7">
        <v>2.2543526517744038E-3</v>
      </c>
      <c r="S1847" s="7">
        <v>-6.6993596992697356E-4</v>
      </c>
      <c r="U1847" s="7">
        <v>39.896997589305279</v>
      </c>
      <c r="V1847" s="7">
        <v>9.420757639655434E-4</v>
      </c>
    </row>
    <row r="1848" spans="1:22" x14ac:dyDescent="0.35">
      <c r="A1848" s="5">
        <v>2013</v>
      </c>
      <c r="B1848" s="14" t="s">
        <v>33</v>
      </c>
      <c r="C1848" s="14" t="s">
        <v>109</v>
      </c>
      <c r="D1848" s="14">
        <v>2002</v>
      </c>
      <c r="E1848" s="14">
        <v>11</v>
      </c>
      <c r="F1848" s="14">
        <v>110</v>
      </c>
      <c r="G1848" s="14">
        <v>13</v>
      </c>
      <c r="H1848" s="14">
        <v>123</v>
      </c>
      <c r="I1848" s="14" t="b">
        <v>1</v>
      </c>
      <c r="J1848" s="6">
        <v>0.105691056910569</v>
      </c>
      <c r="K1848">
        <f t="shared" si="145"/>
        <v>2.4015932521087159E-4</v>
      </c>
      <c r="L1848">
        <f t="shared" si="144"/>
        <v>1.5497074730763597E-2</v>
      </c>
      <c r="M1848">
        <f t="shared" si="146"/>
        <v>1.6379022073164762E-3</v>
      </c>
      <c r="N1848">
        <f t="shared" si="147"/>
        <v>1.5497074730763597E-2</v>
      </c>
      <c r="O1848">
        <f t="shared" si="148"/>
        <v>0.17046782203839955</v>
      </c>
      <c r="Q1848" s="7">
        <v>1822</v>
      </c>
      <c r="R1848" s="7">
        <v>1.3632181225658063E-3</v>
      </c>
      <c r="S1848" s="7">
        <v>2.2119855928162398E-4</v>
      </c>
      <c r="U1848" s="7">
        <v>39.918912995836074</v>
      </c>
      <c r="V1848" s="7">
        <v>9.420757639655434E-4</v>
      </c>
    </row>
    <row r="1849" spans="1:22" x14ac:dyDescent="0.35">
      <c r="A1849" s="3">
        <v>2013</v>
      </c>
      <c r="B1849" s="13" t="s">
        <v>33</v>
      </c>
      <c r="C1849" s="13" t="s">
        <v>86</v>
      </c>
      <c r="D1849" s="13">
        <v>2005</v>
      </c>
      <c r="E1849" s="17">
        <v>8</v>
      </c>
      <c r="F1849" s="13">
        <v>110</v>
      </c>
      <c r="G1849" s="13">
        <v>13</v>
      </c>
      <c r="H1849" s="13">
        <v>123</v>
      </c>
      <c r="I1849" s="13" t="b">
        <v>1</v>
      </c>
      <c r="J1849" s="4">
        <v>0.105691056910569</v>
      </c>
      <c r="K1849">
        <f t="shared" si="145"/>
        <v>2.4015932521087159E-4</v>
      </c>
      <c r="L1849">
        <f t="shared" si="144"/>
        <v>1.5497074730763597E-2</v>
      </c>
      <c r="M1849">
        <f t="shared" si="146"/>
        <v>1.6379022073164762E-3</v>
      </c>
      <c r="N1849">
        <f t="shared" si="147"/>
        <v>1.5497074730763597E-2</v>
      </c>
      <c r="O1849">
        <f t="shared" si="148"/>
        <v>0.12397659784610877</v>
      </c>
      <c r="Q1849" s="7">
        <v>1823</v>
      </c>
      <c r="R1849" s="7">
        <v>1.3735178101623496E-3</v>
      </c>
      <c r="S1849" s="7">
        <v>-1.3727135026284261E-6</v>
      </c>
      <c r="U1849" s="7">
        <v>39.940828402366861</v>
      </c>
      <c r="V1849" s="7">
        <v>9.420757639655434E-4</v>
      </c>
    </row>
    <row r="1850" spans="1:22" x14ac:dyDescent="0.35">
      <c r="A1850" s="3">
        <v>2016</v>
      </c>
      <c r="B1850" s="13" t="s">
        <v>113</v>
      </c>
      <c r="C1850" s="13" t="s">
        <v>114</v>
      </c>
      <c r="D1850" s="13">
        <v>2007</v>
      </c>
      <c r="E1850" s="14">
        <v>9</v>
      </c>
      <c r="F1850" s="13">
        <v>127</v>
      </c>
      <c r="G1850" s="13">
        <v>15</v>
      </c>
      <c r="H1850" s="13">
        <v>142</v>
      </c>
      <c r="I1850" s="13" t="b">
        <v>1</v>
      </c>
      <c r="J1850" s="4">
        <v>0.105633802816901</v>
      </c>
      <c r="K1850">
        <f t="shared" si="145"/>
        <v>2.7725710715401439E-4</v>
      </c>
      <c r="L1850">
        <f t="shared" si="144"/>
        <v>1.6651039221442437E-2</v>
      </c>
      <c r="M1850">
        <f t="shared" si="146"/>
        <v>1.7589125938143352E-3</v>
      </c>
      <c r="N1850">
        <f t="shared" si="147"/>
        <v>1.6651039221442437E-2</v>
      </c>
      <c r="O1850">
        <f t="shared" si="148"/>
        <v>0.14985935299298192</v>
      </c>
      <c r="Q1850" s="7">
        <v>1824</v>
      </c>
      <c r="R1850" s="7">
        <v>9.8764523992028361E-4</v>
      </c>
      <c r="S1850" s="7">
        <v>3.8449985673943759E-4</v>
      </c>
      <c r="U1850" s="7">
        <v>39.962743808897656</v>
      </c>
      <c r="V1850" s="7">
        <v>9.4326751113900853E-4</v>
      </c>
    </row>
    <row r="1851" spans="1:22" x14ac:dyDescent="0.35">
      <c r="A1851" s="3">
        <v>2017</v>
      </c>
      <c r="B1851" s="13" t="s">
        <v>24</v>
      </c>
      <c r="C1851" s="13" t="s">
        <v>46</v>
      </c>
      <c r="D1851" s="13">
        <v>2006</v>
      </c>
      <c r="E1851" s="17">
        <v>11</v>
      </c>
      <c r="F1851" s="13">
        <v>161</v>
      </c>
      <c r="G1851" s="13">
        <v>19</v>
      </c>
      <c r="H1851" s="13">
        <v>180</v>
      </c>
      <c r="I1851" s="13" t="b">
        <v>1</v>
      </c>
      <c r="J1851" s="4">
        <v>0.105555555555556</v>
      </c>
      <c r="K1851">
        <f t="shared" si="145"/>
        <v>3.5145267104029991E-4</v>
      </c>
      <c r="L1851">
        <f t="shared" si="144"/>
        <v>1.8747070998966744E-2</v>
      </c>
      <c r="M1851">
        <f t="shared" si="146"/>
        <v>1.978857494335387E-3</v>
      </c>
      <c r="N1851">
        <f t="shared" si="147"/>
        <v>1.8747070998966744E-2</v>
      </c>
      <c r="O1851">
        <f t="shared" si="148"/>
        <v>0.20621778098863419</v>
      </c>
      <c r="Q1851" s="7">
        <v>1825</v>
      </c>
      <c r="R1851" s="7">
        <v>2.145262950646481E-3</v>
      </c>
      <c r="S1851" s="7">
        <v>-7.7311785398675981E-4</v>
      </c>
      <c r="U1851" s="7">
        <v>39.984659215428444</v>
      </c>
      <c r="V1851" s="7">
        <v>9.4326751113900853E-4</v>
      </c>
    </row>
    <row r="1852" spans="1:22" x14ac:dyDescent="0.35">
      <c r="A1852" s="5">
        <v>2013</v>
      </c>
      <c r="B1852" s="14" t="s">
        <v>42</v>
      </c>
      <c r="C1852" s="14" t="s">
        <v>73</v>
      </c>
      <c r="D1852" s="14">
        <v>2002</v>
      </c>
      <c r="E1852" s="14">
        <v>11</v>
      </c>
      <c r="F1852" s="14">
        <v>170</v>
      </c>
      <c r="G1852" s="14">
        <v>20</v>
      </c>
      <c r="H1852" s="14">
        <v>190</v>
      </c>
      <c r="I1852" s="14" t="b">
        <v>1</v>
      </c>
      <c r="J1852" s="6">
        <v>0.105263157894737</v>
      </c>
      <c r="K1852">
        <f t="shared" si="145"/>
        <v>3.709778194314277E-4</v>
      </c>
      <c r="L1852">
        <f t="shared" si="144"/>
        <v>1.9260784496780699E-2</v>
      </c>
      <c r="M1852">
        <f t="shared" si="146"/>
        <v>2.0274509996611296E-3</v>
      </c>
      <c r="N1852">
        <f t="shared" si="147"/>
        <v>1.9260784496780699E-2</v>
      </c>
      <c r="O1852">
        <f t="shared" si="148"/>
        <v>0.2118686294645877</v>
      </c>
      <c r="Q1852" s="7">
        <v>1826</v>
      </c>
      <c r="R1852" s="7">
        <v>1.5940680472555568E-3</v>
      </c>
      <c r="S1852" s="7">
        <v>-4.7371626729615017E-4</v>
      </c>
      <c r="U1852" s="7">
        <v>40.006574621959238</v>
      </c>
      <c r="V1852" s="7">
        <v>9.4476357474547023E-4</v>
      </c>
    </row>
    <row r="1853" spans="1:22" x14ac:dyDescent="0.35">
      <c r="A1853" s="24">
        <v>2017</v>
      </c>
      <c r="B1853" s="17" t="s">
        <v>42</v>
      </c>
      <c r="C1853" s="17" t="s">
        <v>45</v>
      </c>
      <c r="D1853" s="17">
        <v>2004</v>
      </c>
      <c r="E1853" s="17">
        <v>13</v>
      </c>
      <c r="F1853" s="17">
        <v>136</v>
      </c>
      <c r="G1853" s="17">
        <v>16</v>
      </c>
      <c r="H1853" s="17">
        <v>152</v>
      </c>
      <c r="I1853" s="17" t="b">
        <v>1</v>
      </c>
      <c r="J1853" s="25">
        <v>0.105263157894737</v>
      </c>
      <c r="K1853">
        <f t="shared" si="145"/>
        <v>2.9678225554514217E-4</v>
      </c>
      <c r="L1853">
        <f t="shared" si="144"/>
        <v>1.7227369373910287E-2</v>
      </c>
      <c r="M1853">
        <f t="shared" si="146"/>
        <v>1.8134073025168752E-3</v>
      </c>
      <c r="N1853">
        <f t="shared" si="147"/>
        <v>1.7227369373910287E-2</v>
      </c>
      <c r="O1853">
        <f t="shared" si="148"/>
        <v>0.22395580186083375</v>
      </c>
      <c r="Q1853" s="7">
        <v>1827</v>
      </c>
      <c r="R1853" s="7">
        <v>9.6394077870267552E-4</v>
      </c>
      <c r="S1853" s="7">
        <v>1.5641100125673112E-4</v>
      </c>
      <c r="U1853" s="7">
        <v>40.028490028490026</v>
      </c>
      <c r="V1853" s="7">
        <v>9.4559098425283359E-4</v>
      </c>
    </row>
    <row r="1854" spans="1:22" x14ac:dyDescent="0.35">
      <c r="A1854" s="5">
        <v>2017</v>
      </c>
      <c r="B1854" s="14" t="s">
        <v>42</v>
      </c>
      <c r="C1854" s="14" t="s">
        <v>112</v>
      </c>
      <c r="D1854" s="14">
        <v>2003</v>
      </c>
      <c r="E1854" s="14">
        <v>14</v>
      </c>
      <c r="F1854" s="14">
        <v>85</v>
      </c>
      <c r="G1854" s="14">
        <v>10</v>
      </c>
      <c r="H1854" s="14">
        <v>95</v>
      </c>
      <c r="I1854" s="14" t="b">
        <v>1</v>
      </c>
      <c r="J1854" s="6">
        <v>0.105263157894737</v>
      </c>
      <c r="K1854">
        <f t="shared" si="145"/>
        <v>1.8548890971571385E-4</v>
      </c>
      <c r="L1854">
        <f t="shared" si="144"/>
        <v>1.3619431328646356E-2</v>
      </c>
      <c r="M1854">
        <f t="shared" si="146"/>
        <v>1.4336243503838293E-3</v>
      </c>
      <c r="N1854">
        <f t="shared" si="147"/>
        <v>1.3619431328646356E-2</v>
      </c>
      <c r="O1854">
        <f t="shared" si="148"/>
        <v>0.19067203860104898</v>
      </c>
      <c r="Q1854" s="7">
        <v>1828</v>
      </c>
      <c r="R1854" s="7">
        <v>8.0640896156445533E-4</v>
      </c>
      <c r="S1854" s="7">
        <v>3.1394281839495131E-4</v>
      </c>
      <c r="U1854" s="7">
        <v>40.050405435020821</v>
      </c>
      <c r="V1854" s="7">
        <v>9.4815591447432645E-4</v>
      </c>
    </row>
    <row r="1855" spans="1:22" x14ac:dyDescent="0.35">
      <c r="A1855" s="24">
        <v>2013</v>
      </c>
      <c r="B1855" s="17" t="s">
        <v>186</v>
      </c>
      <c r="C1855" s="17" t="s">
        <v>187</v>
      </c>
      <c r="D1855" s="17">
        <v>2002</v>
      </c>
      <c r="E1855" s="17">
        <v>11</v>
      </c>
      <c r="F1855" s="17">
        <v>68</v>
      </c>
      <c r="G1855" s="17">
        <v>8</v>
      </c>
      <c r="H1855" s="17">
        <v>76</v>
      </c>
      <c r="I1855" s="17" t="b">
        <v>1</v>
      </c>
      <c r="J1855" s="25">
        <v>0.105263157894737</v>
      </c>
      <c r="K1855">
        <f t="shared" si="145"/>
        <v>1.4839112777257108E-4</v>
      </c>
      <c r="L1855">
        <f t="shared" si="144"/>
        <v>1.2181589706297413E-2</v>
      </c>
      <c r="M1855">
        <f t="shared" si="146"/>
        <v>1.2822726006628876E-3</v>
      </c>
      <c r="N1855">
        <f t="shared" si="147"/>
        <v>1.2181589706297413E-2</v>
      </c>
      <c r="O1855">
        <f t="shared" si="148"/>
        <v>0.13399748676927153</v>
      </c>
      <c r="Q1855" s="7">
        <v>1829</v>
      </c>
      <c r="R1855" s="7">
        <v>1.5940680472555568E-3</v>
      </c>
      <c r="S1855" s="7">
        <v>-4.7371626729615017E-4</v>
      </c>
      <c r="U1855" s="7">
        <v>40.072320841551608</v>
      </c>
      <c r="V1855" s="7">
        <v>9.4929484090830669E-4</v>
      </c>
    </row>
    <row r="1856" spans="1:22" x14ac:dyDescent="0.35">
      <c r="A1856" s="3">
        <v>2016</v>
      </c>
      <c r="B1856" s="13" t="s">
        <v>190</v>
      </c>
      <c r="C1856" s="13" t="s">
        <v>219</v>
      </c>
      <c r="D1856" s="13">
        <v>2007</v>
      </c>
      <c r="E1856" s="14">
        <v>9</v>
      </c>
      <c r="F1856" s="13">
        <v>68</v>
      </c>
      <c r="G1856" s="13">
        <v>8</v>
      </c>
      <c r="H1856" s="13">
        <v>76</v>
      </c>
      <c r="I1856" s="13" t="b">
        <v>1</v>
      </c>
      <c r="J1856" s="4">
        <v>0.105263157894737</v>
      </c>
      <c r="K1856">
        <f t="shared" si="145"/>
        <v>1.4839112777257108E-4</v>
      </c>
      <c r="L1856">
        <f t="shared" si="144"/>
        <v>1.2181589706297413E-2</v>
      </c>
      <c r="M1856">
        <f t="shared" si="146"/>
        <v>1.2822726006628876E-3</v>
      </c>
      <c r="N1856">
        <f t="shared" si="147"/>
        <v>1.2181589706297413E-2</v>
      </c>
      <c r="O1856">
        <f t="shared" si="148"/>
        <v>0.10963430735667672</v>
      </c>
      <c r="Q1856" s="7">
        <v>1830</v>
      </c>
      <c r="R1856" s="7">
        <v>6.4887714442623515E-4</v>
      </c>
      <c r="S1856" s="7">
        <v>4.7147463553317149E-4</v>
      </c>
      <c r="U1856" s="7">
        <v>40.094236248082403</v>
      </c>
      <c r="V1856" s="7">
        <v>9.4929484090830669E-4</v>
      </c>
    </row>
    <row r="1857" spans="1:22" x14ac:dyDescent="0.35">
      <c r="A1857" s="24">
        <v>2016</v>
      </c>
      <c r="B1857" s="17" t="s">
        <v>94</v>
      </c>
      <c r="C1857" s="17" t="s">
        <v>95</v>
      </c>
      <c r="D1857" s="17">
        <v>2001</v>
      </c>
      <c r="E1857" s="17">
        <v>15</v>
      </c>
      <c r="F1857" s="17">
        <v>68</v>
      </c>
      <c r="G1857" s="17">
        <v>8</v>
      </c>
      <c r="H1857" s="17">
        <v>76</v>
      </c>
      <c r="I1857" s="17" t="b">
        <v>1</v>
      </c>
      <c r="J1857" s="25">
        <v>0.105263157894737</v>
      </c>
      <c r="K1857">
        <f t="shared" si="145"/>
        <v>1.4839112777257108E-4</v>
      </c>
      <c r="L1857">
        <f t="shared" si="144"/>
        <v>1.2181589706297413E-2</v>
      </c>
      <c r="M1857">
        <f t="shared" si="146"/>
        <v>1.2822726006628876E-3</v>
      </c>
      <c r="N1857">
        <f t="shared" si="147"/>
        <v>1.2181589706297413E-2</v>
      </c>
      <c r="O1857">
        <f t="shared" si="148"/>
        <v>0.1827238455944612</v>
      </c>
      <c r="Q1857" s="7">
        <v>1831</v>
      </c>
      <c r="R1857" s="7">
        <v>4.9134532728801474E-4</v>
      </c>
      <c r="S1857" s="7">
        <v>6.2900645267139189E-4</v>
      </c>
      <c r="U1857" s="7">
        <v>40.116151654613191</v>
      </c>
      <c r="V1857" s="7">
        <v>9.4929484090830669E-4</v>
      </c>
    </row>
    <row r="1858" spans="1:22" x14ac:dyDescent="0.35">
      <c r="A1858" s="5">
        <v>2017</v>
      </c>
      <c r="B1858" s="14" t="s">
        <v>102</v>
      </c>
      <c r="C1858" s="14" t="s">
        <v>184</v>
      </c>
      <c r="D1858" s="14">
        <v>2003</v>
      </c>
      <c r="E1858" s="14">
        <v>14</v>
      </c>
      <c r="F1858" s="14">
        <v>68</v>
      </c>
      <c r="G1858" s="14">
        <v>8</v>
      </c>
      <c r="H1858" s="14">
        <v>76</v>
      </c>
      <c r="I1858" s="14" t="b">
        <v>1</v>
      </c>
      <c r="J1858" s="6">
        <v>0.105263157894737</v>
      </c>
      <c r="K1858">
        <f t="shared" si="145"/>
        <v>1.4839112777257108E-4</v>
      </c>
      <c r="L1858">
        <f t="shared" si="144"/>
        <v>1.2181589706297413E-2</v>
      </c>
      <c r="M1858">
        <f t="shared" si="146"/>
        <v>1.2822726006628876E-3</v>
      </c>
      <c r="N1858">
        <f t="shared" si="147"/>
        <v>1.2181589706297413E-2</v>
      </c>
      <c r="O1858">
        <f t="shared" si="148"/>
        <v>0.17054225588816377</v>
      </c>
      <c r="Q1858" s="7">
        <v>1832</v>
      </c>
      <c r="R1858" s="7">
        <v>1.1214725958408958E-3</v>
      </c>
      <c r="S1858" s="7">
        <v>-1.1208158814891758E-6</v>
      </c>
      <c r="U1858" s="7">
        <v>40.138067061143985</v>
      </c>
      <c r="V1858" s="7">
        <v>9.4929484090830669E-4</v>
      </c>
    </row>
    <row r="1859" spans="1:22" x14ac:dyDescent="0.35">
      <c r="A1859" s="3">
        <v>2013</v>
      </c>
      <c r="B1859" s="13" t="s">
        <v>186</v>
      </c>
      <c r="C1859" s="13" t="s">
        <v>195</v>
      </c>
      <c r="D1859" s="13">
        <v>2006</v>
      </c>
      <c r="E1859" s="17">
        <v>7</v>
      </c>
      <c r="F1859" s="13">
        <v>51</v>
      </c>
      <c r="G1859" s="13">
        <v>6</v>
      </c>
      <c r="H1859" s="13">
        <v>57</v>
      </c>
      <c r="I1859" s="13" t="b">
        <v>1</v>
      </c>
      <c r="J1859" s="4">
        <v>0.105263157894737</v>
      </c>
      <c r="K1859">
        <f t="shared" si="145"/>
        <v>1.1129334582942831E-4</v>
      </c>
      <c r="L1859">
        <f t="shared" si="144"/>
        <v>1.0549566144132577E-2</v>
      </c>
      <c r="M1859">
        <f t="shared" si="146"/>
        <v>1.1104806467507992E-3</v>
      </c>
      <c r="N1859">
        <f t="shared" si="147"/>
        <v>1.0549566144132577E-2</v>
      </c>
      <c r="O1859">
        <f t="shared" si="148"/>
        <v>7.384696300892804E-2</v>
      </c>
      <c r="Q1859" s="7">
        <v>1833</v>
      </c>
      <c r="R1859" s="7">
        <v>1.2790044129791164E-3</v>
      </c>
      <c r="S1859" s="7">
        <v>-1.586526330197098E-4</v>
      </c>
      <c r="U1859" s="7">
        <v>40.159982467674773</v>
      </c>
      <c r="V1859" s="7">
        <v>9.5004084875696248E-4</v>
      </c>
    </row>
    <row r="1860" spans="1:22" x14ac:dyDescent="0.35">
      <c r="A1860" s="5">
        <v>2015</v>
      </c>
      <c r="B1860" s="14" t="s">
        <v>24</v>
      </c>
      <c r="C1860" s="14" t="s">
        <v>188</v>
      </c>
      <c r="D1860" s="14">
        <v>2002</v>
      </c>
      <c r="E1860" s="14">
        <v>13</v>
      </c>
      <c r="F1860" s="14">
        <v>51</v>
      </c>
      <c r="G1860" s="14">
        <v>6</v>
      </c>
      <c r="H1860" s="14">
        <v>57</v>
      </c>
      <c r="I1860" s="14" t="b">
        <v>1</v>
      </c>
      <c r="J1860" s="6">
        <v>0.105263157894737</v>
      </c>
      <c r="K1860">
        <f t="shared" si="145"/>
        <v>1.1129334582942831E-4</v>
      </c>
      <c r="L1860">
        <f t="shared" ref="L1860:L1923" si="149">SQRT(K1860)</f>
        <v>1.0549566144132577E-2</v>
      </c>
      <c r="M1860">
        <f t="shared" si="146"/>
        <v>1.1104806467507992E-3</v>
      </c>
      <c r="N1860">
        <f t="shared" si="147"/>
        <v>1.0549566144132577E-2</v>
      </c>
      <c r="O1860">
        <f t="shared" si="148"/>
        <v>0.1371443598737235</v>
      </c>
      <c r="Q1860" s="7">
        <v>1834</v>
      </c>
      <c r="R1860" s="7">
        <v>1.8887547501210619E-3</v>
      </c>
      <c r="S1860" s="7">
        <v>3.0306975258308309E-4</v>
      </c>
      <c r="U1860" s="7">
        <v>40.181897874205568</v>
      </c>
      <c r="V1860" s="7">
        <v>9.5004084875696248E-4</v>
      </c>
    </row>
    <row r="1861" spans="1:22" x14ac:dyDescent="0.35">
      <c r="A1861" s="3">
        <v>2015</v>
      </c>
      <c r="B1861" s="13" t="s">
        <v>30</v>
      </c>
      <c r="C1861" s="13" t="s">
        <v>163</v>
      </c>
      <c r="D1861" s="13">
        <v>2006</v>
      </c>
      <c r="E1861" s="17">
        <v>9</v>
      </c>
      <c r="F1861" s="13">
        <v>51</v>
      </c>
      <c r="G1861" s="13">
        <v>6</v>
      </c>
      <c r="H1861" s="13">
        <v>57</v>
      </c>
      <c r="I1861" s="13" t="b">
        <v>1</v>
      </c>
      <c r="J1861" s="4">
        <v>0.105263157894737</v>
      </c>
      <c r="K1861">
        <f t="shared" si="145"/>
        <v>1.1129334582942831E-4</v>
      </c>
      <c r="L1861">
        <f t="shared" si="149"/>
        <v>1.0549566144132577E-2</v>
      </c>
      <c r="M1861">
        <f t="shared" si="146"/>
        <v>1.1104806467507992E-3</v>
      </c>
      <c r="N1861">
        <f t="shared" si="147"/>
        <v>1.0549566144132577E-2</v>
      </c>
      <c r="O1861">
        <f t="shared" si="148"/>
        <v>9.4946095297193195E-2</v>
      </c>
      <c r="Q1861" s="7">
        <v>1835</v>
      </c>
      <c r="R1861" s="7">
        <v>1.889701528455886E-3</v>
      </c>
      <c r="S1861" s="7">
        <v>-5.8462740588102573E-6</v>
      </c>
      <c r="U1861" s="7">
        <v>40.203813280736355</v>
      </c>
      <c r="V1861" s="7">
        <v>9.5075867345231432E-4</v>
      </c>
    </row>
    <row r="1862" spans="1:22" x14ac:dyDescent="0.35">
      <c r="A1862" s="5">
        <v>2015</v>
      </c>
      <c r="B1862" s="14" t="s">
        <v>30</v>
      </c>
      <c r="C1862" s="14" t="s">
        <v>264</v>
      </c>
      <c r="D1862" s="14">
        <v>2004</v>
      </c>
      <c r="E1862" s="14">
        <v>11</v>
      </c>
      <c r="F1862" s="14">
        <v>51</v>
      </c>
      <c r="G1862" s="14">
        <v>6</v>
      </c>
      <c r="H1862" s="14">
        <v>57</v>
      </c>
      <c r="I1862" s="14" t="b">
        <v>1</v>
      </c>
      <c r="J1862" s="6">
        <v>0.105263157894737</v>
      </c>
      <c r="K1862">
        <f t="shared" si="145"/>
        <v>1.1129334582942831E-4</v>
      </c>
      <c r="L1862">
        <f t="shared" si="149"/>
        <v>1.0549566144132577E-2</v>
      </c>
      <c r="M1862">
        <f t="shared" si="146"/>
        <v>1.1104806467507992E-3</v>
      </c>
      <c r="N1862">
        <f t="shared" si="147"/>
        <v>1.0549566144132577E-2</v>
      </c>
      <c r="O1862">
        <f t="shared" si="148"/>
        <v>0.11604522758545835</v>
      </c>
      <c r="Q1862" s="7">
        <v>1836</v>
      </c>
      <c r="R1862" s="7">
        <v>1.2978523382170004E-3</v>
      </c>
      <c r="S1862" s="7">
        <v>-7.0595600984854016E-6</v>
      </c>
      <c r="U1862" s="7">
        <v>40.22572868726715</v>
      </c>
      <c r="V1862" s="7">
        <v>9.5075867345231432E-4</v>
      </c>
    </row>
    <row r="1863" spans="1:22" x14ac:dyDescent="0.35">
      <c r="A1863" s="24">
        <v>2016</v>
      </c>
      <c r="B1863" s="17" t="s">
        <v>30</v>
      </c>
      <c r="C1863" s="17" t="s">
        <v>225</v>
      </c>
      <c r="D1863" s="17">
        <v>2004</v>
      </c>
      <c r="E1863" s="17">
        <v>12</v>
      </c>
      <c r="F1863" s="17">
        <v>51</v>
      </c>
      <c r="G1863" s="17">
        <v>6</v>
      </c>
      <c r="H1863" s="17">
        <v>57</v>
      </c>
      <c r="I1863" s="17" t="b">
        <v>1</v>
      </c>
      <c r="J1863" s="25">
        <v>0.105263157894737</v>
      </c>
      <c r="K1863">
        <f t="shared" si="145"/>
        <v>1.1129334582942831E-4</v>
      </c>
      <c r="L1863">
        <f t="shared" si="149"/>
        <v>1.0549566144132577E-2</v>
      </c>
      <c r="M1863">
        <f t="shared" si="146"/>
        <v>1.1104806467507992E-3</v>
      </c>
      <c r="N1863">
        <f t="shared" si="147"/>
        <v>1.0549566144132577E-2</v>
      </c>
      <c r="O1863">
        <f t="shared" si="148"/>
        <v>0.12659479372959093</v>
      </c>
      <c r="Q1863" s="7">
        <v>1837</v>
      </c>
      <c r="R1863" s="7">
        <v>1.4801599915423235E-3</v>
      </c>
      <c r="S1863" s="7">
        <v>-1.8936721342380854E-4</v>
      </c>
      <c r="U1863" s="7">
        <v>40.247644093797938</v>
      </c>
      <c r="V1863" s="7">
        <v>9.5075867345231432E-4</v>
      </c>
    </row>
    <row r="1864" spans="1:22" x14ac:dyDescent="0.35">
      <c r="A1864" s="5">
        <v>2014</v>
      </c>
      <c r="B1864" s="14" t="s">
        <v>58</v>
      </c>
      <c r="C1864" s="14" t="s">
        <v>64</v>
      </c>
      <c r="D1864" s="14">
        <v>2004</v>
      </c>
      <c r="E1864" s="14">
        <v>10</v>
      </c>
      <c r="F1864" s="14">
        <v>128</v>
      </c>
      <c r="G1864" s="14">
        <v>15</v>
      </c>
      <c r="H1864" s="14">
        <v>143</v>
      </c>
      <c r="I1864" s="14" t="b">
        <v>1</v>
      </c>
      <c r="J1864" s="6">
        <v>0.10489510489510501</v>
      </c>
      <c r="K1864">
        <f t="shared" si="145"/>
        <v>2.7920962199312713E-4</v>
      </c>
      <c r="L1864">
        <f t="shared" si="149"/>
        <v>1.6709566780534053E-2</v>
      </c>
      <c r="M1864">
        <f t="shared" si="146"/>
        <v>1.7527517601958816E-3</v>
      </c>
      <c r="N1864">
        <f t="shared" si="147"/>
        <v>1.6709566780534053E-2</v>
      </c>
      <c r="O1864">
        <f t="shared" si="148"/>
        <v>0.16709566780534052</v>
      </c>
      <c r="Q1864" s="7">
        <v>1838</v>
      </c>
      <c r="R1864" s="7">
        <v>1.807962643294174E-3</v>
      </c>
      <c r="S1864" s="7">
        <v>2.8269708311229606E-4</v>
      </c>
      <c r="U1864" s="7">
        <v>40.269559500328732</v>
      </c>
      <c r="V1864" s="7">
        <v>9.5075867345231432E-4</v>
      </c>
    </row>
    <row r="1865" spans="1:22" x14ac:dyDescent="0.35">
      <c r="A1865" s="24">
        <v>2013</v>
      </c>
      <c r="B1865" s="17" t="s">
        <v>67</v>
      </c>
      <c r="C1865" s="17" t="s">
        <v>68</v>
      </c>
      <c r="D1865" s="17">
        <v>2005</v>
      </c>
      <c r="E1865" s="17">
        <v>8</v>
      </c>
      <c r="F1865" s="17">
        <v>111</v>
      </c>
      <c r="G1865" s="17">
        <v>13</v>
      </c>
      <c r="H1865" s="17">
        <v>124</v>
      </c>
      <c r="I1865" s="17" t="b">
        <v>1</v>
      </c>
      <c r="J1865" s="25">
        <v>0.104838709677419</v>
      </c>
      <c r="K1865">
        <f t="shared" si="145"/>
        <v>2.4211184004998437E-4</v>
      </c>
      <c r="L1865">
        <f t="shared" si="149"/>
        <v>1.5559943446233484E-2</v>
      </c>
      <c r="M1865">
        <f t="shared" si="146"/>
        <v>1.6312843935567306E-3</v>
      </c>
      <c r="N1865">
        <f t="shared" si="147"/>
        <v>1.5559943446233484E-2</v>
      </c>
      <c r="O1865">
        <f t="shared" si="148"/>
        <v>0.12447954756986787</v>
      </c>
      <c r="Q1865" s="7">
        <v>1839</v>
      </c>
      <c r="R1865" s="7">
        <v>1.4227750966182898E-3</v>
      </c>
      <c r="S1865" s="7">
        <v>2.2182612518928326E-4</v>
      </c>
      <c r="U1865" s="7">
        <v>40.29147490685952</v>
      </c>
      <c r="V1865" s="7">
        <v>9.5075867345231432E-4</v>
      </c>
    </row>
    <row r="1866" spans="1:22" x14ac:dyDescent="0.35">
      <c r="A1866" s="5">
        <v>2014</v>
      </c>
      <c r="B1866" s="14" t="s">
        <v>42</v>
      </c>
      <c r="C1866" s="14" t="s">
        <v>45</v>
      </c>
      <c r="D1866" s="14">
        <v>2002</v>
      </c>
      <c r="E1866" s="14">
        <v>12</v>
      </c>
      <c r="F1866" s="14">
        <v>111</v>
      </c>
      <c r="G1866" s="14">
        <v>13</v>
      </c>
      <c r="H1866" s="14">
        <v>124</v>
      </c>
      <c r="I1866" s="14" t="b">
        <v>1</v>
      </c>
      <c r="J1866" s="6">
        <v>0.104838709677419</v>
      </c>
      <c r="K1866">
        <f t="shared" si="145"/>
        <v>2.4211184004998437E-4</v>
      </c>
      <c r="L1866">
        <f t="shared" si="149"/>
        <v>1.5559943446233484E-2</v>
      </c>
      <c r="M1866">
        <f t="shared" si="146"/>
        <v>1.6312843935567306E-3</v>
      </c>
      <c r="N1866">
        <f t="shared" si="147"/>
        <v>1.5559943446233484E-2</v>
      </c>
      <c r="O1866">
        <f t="shared" si="148"/>
        <v>0.18671932135480179</v>
      </c>
      <c r="Q1866" s="7">
        <v>1840</v>
      </c>
      <c r="R1866" s="7">
        <v>1.7795254706277266E-3</v>
      </c>
      <c r="S1866" s="7">
        <v>-1.4386618073353044E-5</v>
      </c>
      <c r="U1866" s="7">
        <v>40.313390313390315</v>
      </c>
      <c r="V1866" s="7">
        <v>9.5075867345231432E-4</v>
      </c>
    </row>
    <row r="1867" spans="1:22" x14ac:dyDescent="0.35">
      <c r="A1867" s="24">
        <v>2017</v>
      </c>
      <c r="B1867" s="17" t="s">
        <v>30</v>
      </c>
      <c r="C1867" s="17" t="s">
        <v>126</v>
      </c>
      <c r="D1867" s="17">
        <v>2011</v>
      </c>
      <c r="E1867" s="17">
        <v>6</v>
      </c>
      <c r="F1867" s="17">
        <v>111</v>
      </c>
      <c r="G1867" s="17">
        <v>13</v>
      </c>
      <c r="H1867" s="17">
        <v>124</v>
      </c>
      <c r="I1867" s="17" t="b">
        <v>1</v>
      </c>
      <c r="J1867" s="25">
        <v>0.104838709677419</v>
      </c>
      <c r="K1867">
        <f t="shared" si="145"/>
        <v>2.4211184004998437E-4</v>
      </c>
      <c r="L1867">
        <f t="shared" si="149"/>
        <v>1.5559943446233484E-2</v>
      </c>
      <c r="M1867">
        <f t="shared" si="146"/>
        <v>1.6312843935567306E-3</v>
      </c>
      <c r="N1867">
        <f t="shared" si="147"/>
        <v>1.5559943446233484E-2</v>
      </c>
      <c r="O1867">
        <f t="shared" si="148"/>
        <v>9.3359660677400896E-2</v>
      </c>
      <c r="Q1867" s="7">
        <v>1841</v>
      </c>
      <c r="R1867" s="7">
        <v>1.5163306970147055E-3</v>
      </c>
      <c r="S1867" s="7">
        <v>5.6904290278730137E-4</v>
      </c>
      <c r="U1867" s="7">
        <v>40.335305719921102</v>
      </c>
      <c r="V1867" s="7">
        <v>9.5075867345231432E-4</v>
      </c>
    </row>
    <row r="1868" spans="1:22" x14ac:dyDescent="0.35">
      <c r="A1868" s="5">
        <v>2013</v>
      </c>
      <c r="B1868" s="14" t="s">
        <v>26</v>
      </c>
      <c r="C1868" s="14" t="s">
        <v>100</v>
      </c>
      <c r="D1868" s="14">
        <v>1999</v>
      </c>
      <c r="E1868" s="14">
        <v>14</v>
      </c>
      <c r="F1868" s="14">
        <v>120</v>
      </c>
      <c r="G1868" s="14">
        <v>14</v>
      </c>
      <c r="H1868" s="14">
        <v>134</v>
      </c>
      <c r="I1868" s="14" t="b">
        <v>1</v>
      </c>
      <c r="J1868" s="6">
        <v>0.104477611940299</v>
      </c>
      <c r="K1868">
        <f t="shared" si="145"/>
        <v>2.6163698844111215E-4</v>
      </c>
      <c r="L1868">
        <f t="shared" si="149"/>
        <v>1.617519670486613E-2</v>
      </c>
      <c r="M1868">
        <f t="shared" si="146"/>
        <v>1.6899459243890067E-3</v>
      </c>
      <c r="N1868">
        <f t="shared" si="147"/>
        <v>1.617519670486613E-2</v>
      </c>
      <c r="O1868">
        <f t="shared" si="148"/>
        <v>0.22645275386812583</v>
      </c>
      <c r="Q1868" s="7">
        <v>1842</v>
      </c>
      <c r="R1868" s="7">
        <v>1.0464736741606373E-3</v>
      </c>
      <c r="S1868" s="7">
        <v>1.5751733504599011E-4</v>
      </c>
      <c r="U1868" s="7">
        <v>40.357221126451897</v>
      </c>
      <c r="V1868" s="7">
        <v>9.5075867345231432E-4</v>
      </c>
    </row>
    <row r="1869" spans="1:22" x14ac:dyDescent="0.35">
      <c r="A1869" s="3">
        <v>2014</v>
      </c>
      <c r="B1869" s="13" t="s">
        <v>37</v>
      </c>
      <c r="C1869" s="13" t="s">
        <v>38</v>
      </c>
      <c r="D1869" s="13">
        <v>2002</v>
      </c>
      <c r="E1869" s="17">
        <v>12</v>
      </c>
      <c r="F1869" s="13">
        <v>120</v>
      </c>
      <c r="G1869" s="13">
        <v>14</v>
      </c>
      <c r="H1869" s="13">
        <v>134</v>
      </c>
      <c r="I1869" s="13" t="b">
        <v>1</v>
      </c>
      <c r="J1869" s="4">
        <v>0.104477611940299</v>
      </c>
      <c r="K1869">
        <f t="shared" si="145"/>
        <v>2.6163698844111215E-4</v>
      </c>
      <c r="L1869">
        <f t="shared" si="149"/>
        <v>1.617519670486613E-2</v>
      </c>
      <c r="M1869">
        <f t="shared" si="146"/>
        <v>1.6899459243890067E-3</v>
      </c>
      <c r="N1869">
        <f t="shared" si="147"/>
        <v>1.617519670486613E-2</v>
      </c>
      <c r="O1869">
        <f t="shared" si="148"/>
        <v>0.19410236045839357</v>
      </c>
      <c r="Q1869" s="7">
        <v>1843</v>
      </c>
      <c r="R1869" s="7">
        <v>1.2174934122193414E-3</v>
      </c>
      <c r="S1869" s="7">
        <v>-1.3502403012714001E-5</v>
      </c>
      <c r="U1869" s="7">
        <v>40.379136532982685</v>
      </c>
      <c r="V1869" s="7">
        <v>9.5075867345231432E-4</v>
      </c>
    </row>
    <row r="1870" spans="1:22" x14ac:dyDescent="0.35">
      <c r="A1870" s="5">
        <v>2014</v>
      </c>
      <c r="B1870" s="14" t="s">
        <v>37</v>
      </c>
      <c r="C1870" s="14" t="s">
        <v>157</v>
      </c>
      <c r="D1870" s="14">
        <v>2004</v>
      </c>
      <c r="E1870" s="14">
        <v>10</v>
      </c>
      <c r="F1870" s="14">
        <v>60</v>
      </c>
      <c r="G1870" s="14">
        <v>7</v>
      </c>
      <c r="H1870" s="14">
        <v>67</v>
      </c>
      <c r="I1870" s="14" t="b">
        <v>1</v>
      </c>
      <c r="J1870" s="6">
        <v>0.104477611940299</v>
      </c>
      <c r="K1870">
        <f t="shared" si="145"/>
        <v>1.3081849422055607E-4</v>
      </c>
      <c r="L1870">
        <f t="shared" si="149"/>
        <v>1.143759127703714E-2</v>
      </c>
      <c r="M1870">
        <f t="shared" si="146"/>
        <v>1.1949722229740352E-3</v>
      </c>
      <c r="N1870">
        <f t="shared" si="147"/>
        <v>1.143759127703714E-2</v>
      </c>
      <c r="O1870">
        <f t="shared" si="148"/>
        <v>0.1143759127703714</v>
      </c>
      <c r="Q1870" s="7">
        <v>1844</v>
      </c>
      <c r="R1870" s="7">
        <v>1.8975193203964861E-3</v>
      </c>
      <c r="S1870" s="7">
        <v>2.841812274794347E-4</v>
      </c>
      <c r="U1870" s="7">
        <v>40.401051939513479</v>
      </c>
      <c r="V1870" s="7">
        <v>9.5075867345231432E-4</v>
      </c>
    </row>
    <row r="1871" spans="1:22" x14ac:dyDescent="0.35">
      <c r="A1871" s="3">
        <v>2014</v>
      </c>
      <c r="B1871" s="13" t="s">
        <v>92</v>
      </c>
      <c r="C1871" s="13" t="s">
        <v>240</v>
      </c>
      <c r="D1871" s="13">
        <v>2006</v>
      </c>
      <c r="E1871" s="17">
        <v>8</v>
      </c>
      <c r="F1871" s="13">
        <v>60</v>
      </c>
      <c r="G1871" s="13">
        <v>7</v>
      </c>
      <c r="H1871" s="13">
        <v>67</v>
      </c>
      <c r="I1871" s="13" t="b">
        <v>1</v>
      </c>
      <c r="J1871" s="4">
        <v>0.104477611940299</v>
      </c>
      <c r="K1871">
        <f t="shared" si="145"/>
        <v>1.3081849422055607E-4</v>
      </c>
      <c r="L1871">
        <f t="shared" si="149"/>
        <v>1.143759127703714E-2</v>
      </c>
      <c r="M1871">
        <f t="shared" si="146"/>
        <v>1.1949722229740352E-3</v>
      </c>
      <c r="N1871">
        <f t="shared" si="147"/>
        <v>1.143759127703714E-2</v>
      </c>
      <c r="O1871">
        <f t="shared" si="148"/>
        <v>9.1500730216297121E-2</v>
      </c>
      <c r="Q1871" s="7">
        <v>1845</v>
      </c>
      <c r="R1871" s="7">
        <v>1.5283095321249329E-3</v>
      </c>
      <c r="S1871" s="7">
        <v>-2.1101544293411056E-5</v>
      </c>
      <c r="U1871" s="7">
        <v>40.422967346044267</v>
      </c>
      <c r="V1871" s="7">
        <v>9.5075867345231432E-4</v>
      </c>
    </row>
    <row r="1872" spans="1:22" x14ac:dyDescent="0.35">
      <c r="A1872" s="5">
        <v>2016</v>
      </c>
      <c r="B1872" s="14" t="s">
        <v>37</v>
      </c>
      <c r="C1872" s="14" t="s">
        <v>59</v>
      </c>
      <c r="D1872" s="14">
        <v>2002</v>
      </c>
      <c r="E1872" s="14">
        <v>14</v>
      </c>
      <c r="F1872" s="14">
        <v>60</v>
      </c>
      <c r="G1872" s="14">
        <v>7</v>
      </c>
      <c r="H1872" s="14">
        <v>67</v>
      </c>
      <c r="I1872" s="14" t="b">
        <v>1</v>
      </c>
      <c r="J1872" s="6">
        <v>0.104477611940299</v>
      </c>
      <c r="K1872">
        <f t="shared" si="145"/>
        <v>1.3081849422055607E-4</v>
      </c>
      <c r="L1872">
        <f t="shared" si="149"/>
        <v>1.143759127703714E-2</v>
      </c>
      <c r="M1872">
        <f t="shared" si="146"/>
        <v>1.1949722229740352E-3</v>
      </c>
      <c r="N1872">
        <f t="shared" si="147"/>
        <v>1.143759127703714E-2</v>
      </c>
      <c r="O1872">
        <f t="shared" si="148"/>
        <v>0.16012627787851996</v>
      </c>
      <c r="Q1872" s="7">
        <v>1846</v>
      </c>
      <c r="R1872" s="7">
        <v>1.6620619526892342E-3</v>
      </c>
      <c r="S1872" s="7">
        <v>-2.4159745372758033E-5</v>
      </c>
      <c r="U1872" s="7">
        <v>40.444882752575062</v>
      </c>
      <c r="V1872" s="7">
        <v>9.5075867345231432E-4</v>
      </c>
    </row>
    <row r="1873" spans="1:22" x14ac:dyDescent="0.35">
      <c r="A1873" s="3">
        <v>2017</v>
      </c>
      <c r="B1873" s="13" t="s">
        <v>52</v>
      </c>
      <c r="C1873" s="13" t="s">
        <v>146</v>
      </c>
      <c r="D1873" s="13">
        <v>2008</v>
      </c>
      <c r="E1873" s="17">
        <v>9</v>
      </c>
      <c r="F1873" s="13">
        <v>60</v>
      </c>
      <c r="G1873" s="13">
        <v>7</v>
      </c>
      <c r="H1873" s="13">
        <v>67</v>
      </c>
      <c r="I1873" s="13" t="b">
        <v>1</v>
      </c>
      <c r="J1873" s="4">
        <v>0.104477611940299</v>
      </c>
      <c r="K1873">
        <f t="shared" si="145"/>
        <v>1.3081849422055607E-4</v>
      </c>
      <c r="L1873">
        <f t="shared" si="149"/>
        <v>1.143759127703714E-2</v>
      </c>
      <c r="M1873">
        <f t="shared" si="146"/>
        <v>1.1949722229740352E-3</v>
      </c>
      <c r="N1873">
        <f t="shared" si="147"/>
        <v>1.143759127703714E-2</v>
      </c>
      <c r="O1873">
        <f t="shared" si="148"/>
        <v>0.10293832149333426</v>
      </c>
      <c r="Q1873" s="7">
        <v>1847</v>
      </c>
      <c r="R1873" s="7">
        <v>9.616588204831055E-4</v>
      </c>
      <c r="S1873" s="7">
        <v>6.7624338683337066E-4</v>
      </c>
      <c r="U1873" s="7">
        <v>40.466798159105849</v>
      </c>
      <c r="V1873" s="7">
        <v>9.5158506098203628E-4</v>
      </c>
    </row>
    <row r="1874" spans="1:22" x14ac:dyDescent="0.35">
      <c r="A1874" s="5">
        <v>2015</v>
      </c>
      <c r="B1874" s="14" t="s">
        <v>106</v>
      </c>
      <c r="C1874" s="14" t="s">
        <v>107</v>
      </c>
      <c r="D1874" s="14">
        <v>2007</v>
      </c>
      <c r="E1874" s="14">
        <v>8</v>
      </c>
      <c r="F1874" s="14">
        <v>146</v>
      </c>
      <c r="G1874" s="14">
        <v>17</v>
      </c>
      <c r="H1874" s="14">
        <v>163</v>
      </c>
      <c r="I1874" s="14" t="b">
        <v>1</v>
      </c>
      <c r="J1874" s="6">
        <v>0.104294478527607</v>
      </c>
      <c r="K1874">
        <f t="shared" si="145"/>
        <v>3.182599187753827E-4</v>
      </c>
      <c r="L1874">
        <f t="shared" si="149"/>
        <v>1.7839840772142075E-2</v>
      </c>
      <c r="M1874">
        <f t="shared" si="146"/>
        <v>1.8605968903460995E-3</v>
      </c>
      <c r="N1874">
        <f t="shared" si="147"/>
        <v>1.7839840772142075E-2</v>
      </c>
      <c r="O1874">
        <f t="shared" si="148"/>
        <v>0.1427187261771366</v>
      </c>
      <c r="Q1874" s="7">
        <v>1848</v>
      </c>
      <c r="R1874" s="7">
        <v>1.2841196865626032E-3</v>
      </c>
      <c r="S1874" s="7">
        <v>4.74792907251732E-4</v>
      </c>
      <c r="U1874" s="7">
        <v>40.488713565636644</v>
      </c>
      <c r="V1874" s="7">
        <v>9.5455413234973928E-4</v>
      </c>
    </row>
    <row r="1875" spans="1:22" x14ac:dyDescent="0.35">
      <c r="A1875" s="24">
        <v>2015</v>
      </c>
      <c r="B1875" s="17" t="s">
        <v>26</v>
      </c>
      <c r="C1875" s="17" t="s">
        <v>27</v>
      </c>
      <c r="D1875" s="17">
        <v>2000</v>
      </c>
      <c r="E1875" s="17">
        <v>15</v>
      </c>
      <c r="F1875" s="17">
        <v>241</v>
      </c>
      <c r="G1875" s="17">
        <v>28</v>
      </c>
      <c r="H1875" s="17">
        <v>269</v>
      </c>
      <c r="I1875" s="17" t="b">
        <v>1</v>
      </c>
      <c r="J1875" s="25">
        <v>0.10408921933085501</v>
      </c>
      <c r="K1875">
        <f t="shared" si="145"/>
        <v>5.252264917213371E-4</v>
      </c>
      <c r="L1875">
        <f t="shared" si="149"/>
        <v>2.2917820396393219E-2</v>
      </c>
      <c r="M1875">
        <f t="shared" si="146"/>
        <v>2.385498033825316E-3</v>
      </c>
      <c r="N1875">
        <f t="shared" si="147"/>
        <v>2.2917820396393219E-2</v>
      </c>
      <c r="O1875">
        <f t="shared" si="148"/>
        <v>0.34376730594589827</v>
      </c>
      <c r="Q1875" s="7">
        <v>1849</v>
      </c>
      <c r="R1875" s="7">
        <v>2.01062419670032E-3</v>
      </c>
      <c r="S1875" s="7">
        <v>-3.1766702364933053E-5</v>
      </c>
      <c r="U1875" s="7">
        <v>40.510628972167432</v>
      </c>
      <c r="V1875" s="7">
        <v>9.5505168470687654E-4</v>
      </c>
    </row>
    <row r="1876" spans="1:22" x14ac:dyDescent="0.35">
      <c r="A1876" s="3">
        <v>2016</v>
      </c>
      <c r="B1876" s="13" t="s">
        <v>52</v>
      </c>
      <c r="C1876" s="13" t="s">
        <v>62</v>
      </c>
      <c r="D1876" s="13">
        <v>2007</v>
      </c>
      <c r="E1876" s="14">
        <v>9</v>
      </c>
      <c r="F1876" s="13">
        <v>112</v>
      </c>
      <c r="G1876" s="13">
        <v>13</v>
      </c>
      <c r="H1876" s="13">
        <v>125</v>
      </c>
      <c r="I1876" s="13" t="b">
        <v>1</v>
      </c>
      <c r="J1876" s="4">
        <v>0.104</v>
      </c>
      <c r="K1876">
        <f t="shared" si="145"/>
        <v>2.4406435488909717E-4</v>
      </c>
      <c r="L1876">
        <f t="shared" si="149"/>
        <v>1.5622559165805619E-2</v>
      </c>
      <c r="M1876">
        <f t="shared" si="146"/>
        <v>1.6247461532437842E-3</v>
      </c>
      <c r="N1876">
        <f t="shared" si="147"/>
        <v>1.5622559165805619E-2</v>
      </c>
      <c r="O1876">
        <f t="shared" si="148"/>
        <v>0.14060303249225056</v>
      </c>
      <c r="Q1876" s="7">
        <v>1850</v>
      </c>
      <c r="R1876" s="7">
        <v>2.0657199921412838E-3</v>
      </c>
      <c r="S1876" s="7">
        <v>-3.8268992480154206E-5</v>
      </c>
      <c r="U1876" s="7">
        <v>40.532544378698226</v>
      </c>
      <c r="V1876" s="7">
        <v>9.5505168470687654E-4</v>
      </c>
    </row>
    <row r="1877" spans="1:22" x14ac:dyDescent="0.35">
      <c r="A1877" s="24">
        <v>2013</v>
      </c>
      <c r="B1877" s="17" t="s">
        <v>118</v>
      </c>
      <c r="C1877" s="17" t="s">
        <v>119</v>
      </c>
      <c r="D1877" s="17">
        <v>2000</v>
      </c>
      <c r="E1877" s="17">
        <v>13</v>
      </c>
      <c r="F1877" s="17">
        <v>69</v>
      </c>
      <c r="G1877" s="17">
        <v>8</v>
      </c>
      <c r="H1877" s="17">
        <v>77</v>
      </c>
      <c r="I1877" s="17" t="b">
        <v>1</v>
      </c>
      <c r="J1877" s="25">
        <v>0.103896103896104</v>
      </c>
      <c r="K1877">
        <f t="shared" si="145"/>
        <v>1.5034364261168386E-4</v>
      </c>
      <c r="L1877">
        <f t="shared" si="149"/>
        <v>1.2261469838958291E-2</v>
      </c>
      <c r="M1877">
        <f t="shared" si="146"/>
        <v>1.2739189443073562E-3</v>
      </c>
      <c r="N1877">
        <f t="shared" si="147"/>
        <v>1.2261469838958291E-2</v>
      </c>
      <c r="O1877">
        <f t="shared" si="148"/>
        <v>0.15939910790645778</v>
      </c>
      <c r="Q1877" s="7">
        <v>1851</v>
      </c>
      <c r="R1877" s="7">
        <v>2.3667062847629421E-3</v>
      </c>
      <c r="S1877" s="7">
        <v>-5.5329898224606685E-4</v>
      </c>
      <c r="U1877" s="7">
        <v>40.554459785229014</v>
      </c>
      <c r="V1877" s="7">
        <v>9.5543920823051593E-4</v>
      </c>
    </row>
    <row r="1878" spans="1:22" x14ac:dyDescent="0.35">
      <c r="A1878" s="3">
        <v>2013</v>
      </c>
      <c r="B1878" s="13" t="s">
        <v>33</v>
      </c>
      <c r="C1878" s="13" t="s">
        <v>235</v>
      </c>
      <c r="D1878" s="13">
        <v>2006</v>
      </c>
      <c r="E1878" s="14">
        <v>7</v>
      </c>
      <c r="F1878" s="13">
        <v>69</v>
      </c>
      <c r="G1878" s="13">
        <v>8</v>
      </c>
      <c r="H1878" s="13">
        <v>77</v>
      </c>
      <c r="I1878" s="13" t="b">
        <v>1</v>
      </c>
      <c r="J1878" s="4">
        <v>0.103896103896104</v>
      </c>
      <c r="K1878">
        <f t="shared" si="145"/>
        <v>1.5034364261168386E-4</v>
      </c>
      <c r="L1878">
        <f t="shared" si="149"/>
        <v>1.2261469838958291E-2</v>
      </c>
      <c r="M1878">
        <f t="shared" si="146"/>
        <v>1.2739189443073562E-3</v>
      </c>
      <c r="N1878">
        <f t="shared" si="147"/>
        <v>1.2261469838958291E-2</v>
      </c>
      <c r="O1878">
        <f t="shared" si="148"/>
        <v>8.5830288872708035E-2</v>
      </c>
      <c r="Q1878" s="7">
        <v>1852</v>
      </c>
      <c r="R1878" s="7">
        <v>2.0762260974443712E-3</v>
      </c>
      <c r="S1878" s="7">
        <v>-6.4260174706054192E-4</v>
      </c>
      <c r="U1878" s="7">
        <v>40.576375191759809</v>
      </c>
      <c r="V1878" s="7">
        <v>9.5543920823051593E-4</v>
      </c>
    </row>
    <row r="1879" spans="1:22" x14ac:dyDescent="0.35">
      <c r="A1879" s="24">
        <v>2014</v>
      </c>
      <c r="B1879" s="17" t="s">
        <v>24</v>
      </c>
      <c r="C1879" s="17" t="s">
        <v>188</v>
      </c>
      <c r="D1879" s="17">
        <v>2001</v>
      </c>
      <c r="E1879" s="17">
        <v>13</v>
      </c>
      <c r="F1879" s="17">
        <v>69</v>
      </c>
      <c r="G1879" s="17">
        <v>8</v>
      </c>
      <c r="H1879" s="17">
        <v>77</v>
      </c>
      <c r="I1879" s="17" t="b">
        <v>1</v>
      </c>
      <c r="J1879" s="25">
        <v>0.103896103896104</v>
      </c>
      <c r="K1879">
        <f t="shared" si="145"/>
        <v>1.5034364261168386E-4</v>
      </c>
      <c r="L1879">
        <f t="shared" si="149"/>
        <v>1.2261469838958291E-2</v>
      </c>
      <c r="M1879">
        <f t="shared" si="146"/>
        <v>1.2739189443073562E-3</v>
      </c>
      <c r="N1879">
        <f t="shared" si="147"/>
        <v>1.2261469838958291E-2</v>
      </c>
      <c r="O1879">
        <f t="shared" si="148"/>
        <v>0.15939910790645778</v>
      </c>
      <c r="Q1879" s="7">
        <v>1853</v>
      </c>
      <c r="R1879" s="7">
        <v>1.306476036662316E-3</v>
      </c>
      <c r="S1879" s="7">
        <v>-2.4203435999428386E-5</v>
      </c>
      <c r="U1879" s="7">
        <v>40.598290598290596</v>
      </c>
      <c r="V1879" s="7">
        <v>9.5606390653536722E-4</v>
      </c>
    </row>
    <row r="1880" spans="1:22" x14ac:dyDescent="0.35">
      <c r="A1880" s="3">
        <v>2015</v>
      </c>
      <c r="B1880" s="13" t="s">
        <v>231</v>
      </c>
      <c r="C1880" s="13" t="s">
        <v>232</v>
      </c>
      <c r="D1880" s="13">
        <v>2007</v>
      </c>
      <c r="E1880" s="14">
        <v>8</v>
      </c>
      <c r="F1880" s="13">
        <v>69</v>
      </c>
      <c r="G1880" s="13">
        <v>8</v>
      </c>
      <c r="H1880" s="13">
        <v>77</v>
      </c>
      <c r="I1880" s="13" t="b">
        <v>1</v>
      </c>
      <c r="J1880" s="4">
        <v>0.103896103896104</v>
      </c>
      <c r="K1880">
        <f t="shared" si="145"/>
        <v>1.5034364261168386E-4</v>
      </c>
      <c r="L1880">
        <f t="shared" si="149"/>
        <v>1.2261469838958291E-2</v>
      </c>
      <c r="M1880">
        <f t="shared" si="146"/>
        <v>1.2739189443073562E-3</v>
      </c>
      <c r="N1880">
        <f t="shared" si="147"/>
        <v>1.2261469838958291E-2</v>
      </c>
      <c r="O1880">
        <f t="shared" si="148"/>
        <v>9.8091758711666324E-2</v>
      </c>
      <c r="Q1880" s="7">
        <v>1854</v>
      </c>
      <c r="R1880" s="7">
        <v>9.3943801029193594E-4</v>
      </c>
      <c r="S1880" s="7">
        <v>3.4283459037095165E-4</v>
      </c>
      <c r="U1880" s="7">
        <v>40.620206004821391</v>
      </c>
      <c r="V1880" s="7">
        <v>9.5743074600008473E-4</v>
      </c>
    </row>
    <row r="1881" spans="1:22" x14ac:dyDescent="0.35">
      <c r="A1881" s="3">
        <v>2014</v>
      </c>
      <c r="B1881" s="13" t="s">
        <v>30</v>
      </c>
      <c r="C1881" s="13" t="s">
        <v>156</v>
      </c>
      <c r="D1881" s="13">
        <v>2005</v>
      </c>
      <c r="E1881" s="17">
        <v>9</v>
      </c>
      <c r="F1881" s="13">
        <v>95</v>
      </c>
      <c r="G1881" s="13">
        <v>11</v>
      </c>
      <c r="H1881" s="13">
        <v>106</v>
      </c>
      <c r="I1881" s="13" t="b">
        <v>1</v>
      </c>
      <c r="J1881" s="4">
        <v>0.10377358490565999</v>
      </c>
      <c r="K1881">
        <f t="shared" si="145"/>
        <v>2.0696657294595438E-4</v>
      </c>
      <c r="L1881">
        <f t="shared" si="149"/>
        <v>1.4386332852605432E-2</v>
      </c>
      <c r="M1881">
        <f t="shared" si="146"/>
        <v>1.4929213337609355E-3</v>
      </c>
      <c r="N1881">
        <f t="shared" si="147"/>
        <v>1.4386332852605432E-2</v>
      </c>
      <c r="O1881">
        <f t="shared" si="148"/>
        <v>0.12947699567344889</v>
      </c>
      <c r="Q1881" s="7">
        <v>1855</v>
      </c>
      <c r="R1881" s="7">
        <v>2.0405520894030767E-3</v>
      </c>
      <c r="S1881" s="7">
        <v>-7.582794887401891E-4</v>
      </c>
      <c r="U1881" s="7">
        <v>40.642121411352178</v>
      </c>
      <c r="V1881" s="7">
        <v>9.5855647330955925E-4</v>
      </c>
    </row>
    <row r="1882" spans="1:22" x14ac:dyDescent="0.35">
      <c r="A1882" s="5">
        <v>2014</v>
      </c>
      <c r="B1882" s="14" t="s">
        <v>24</v>
      </c>
      <c r="C1882" s="14" t="s">
        <v>49</v>
      </c>
      <c r="D1882" s="14">
        <v>2003</v>
      </c>
      <c r="E1882" s="14">
        <v>11</v>
      </c>
      <c r="F1882" s="14">
        <v>147</v>
      </c>
      <c r="G1882" s="14">
        <v>17</v>
      </c>
      <c r="H1882" s="14">
        <v>164</v>
      </c>
      <c r="I1882" s="14" t="b">
        <v>1</v>
      </c>
      <c r="J1882" s="6">
        <v>0.103658536585366</v>
      </c>
      <c r="K1882">
        <f t="shared" si="145"/>
        <v>3.202124336144955E-4</v>
      </c>
      <c r="L1882">
        <f t="shared" si="149"/>
        <v>1.789448053491622E-2</v>
      </c>
      <c r="M1882">
        <f t="shared" si="146"/>
        <v>1.8549156652047328E-3</v>
      </c>
      <c r="N1882">
        <f t="shared" si="147"/>
        <v>1.789448053491622E-2</v>
      </c>
      <c r="O1882">
        <f t="shared" si="148"/>
        <v>0.19683928588407842</v>
      </c>
      <c r="Q1882" s="7">
        <v>1856</v>
      </c>
      <c r="R1882" s="7">
        <v>1.8570330762178863E-3</v>
      </c>
      <c r="S1882" s="7">
        <v>-5.7476047555499871E-4</v>
      </c>
      <c r="U1882" s="7">
        <v>40.664036817882973</v>
      </c>
      <c r="V1882" s="7">
        <v>9.5913235589278445E-4</v>
      </c>
    </row>
    <row r="1883" spans="1:22" x14ac:dyDescent="0.35">
      <c r="A1883" s="24">
        <v>2015</v>
      </c>
      <c r="B1883" s="17" t="s">
        <v>30</v>
      </c>
      <c r="C1883" s="17" t="s">
        <v>75</v>
      </c>
      <c r="D1883" s="17">
        <v>2004</v>
      </c>
      <c r="E1883" s="17">
        <v>11</v>
      </c>
      <c r="F1883" s="17">
        <v>173</v>
      </c>
      <c r="G1883" s="17">
        <v>20</v>
      </c>
      <c r="H1883" s="17">
        <v>193</v>
      </c>
      <c r="I1883" s="17" t="b">
        <v>1</v>
      </c>
      <c r="J1883" s="25">
        <v>0.10362694300518099</v>
      </c>
      <c r="K1883">
        <f t="shared" si="145"/>
        <v>3.7683536394876599E-4</v>
      </c>
      <c r="L1883">
        <f t="shared" si="149"/>
        <v>1.9412247781974295E-2</v>
      </c>
      <c r="M1883">
        <f t="shared" si="146"/>
        <v>2.0116318945051013E-3</v>
      </c>
      <c r="N1883">
        <f t="shared" si="147"/>
        <v>1.9412247781974295E-2</v>
      </c>
      <c r="O1883">
        <f t="shared" si="148"/>
        <v>0.21353472560171724</v>
      </c>
      <c r="Q1883" s="7">
        <v>1857</v>
      </c>
      <c r="R1883" s="7">
        <v>4.9571292720187142E-4</v>
      </c>
      <c r="S1883" s="7">
        <v>6.1476771954892782E-4</v>
      </c>
      <c r="U1883" s="7">
        <v>40.685952224413761</v>
      </c>
      <c r="V1883" s="7">
        <v>9.5913235589278445E-4</v>
      </c>
    </row>
    <row r="1884" spans="1:22" x14ac:dyDescent="0.35">
      <c r="A1884" s="3">
        <v>2013</v>
      </c>
      <c r="B1884" s="13" t="s">
        <v>24</v>
      </c>
      <c r="C1884" s="13" t="s">
        <v>71</v>
      </c>
      <c r="D1884" s="13">
        <v>2005</v>
      </c>
      <c r="E1884" s="14">
        <v>8</v>
      </c>
      <c r="F1884" s="13">
        <v>104</v>
      </c>
      <c r="G1884" s="13">
        <v>12</v>
      </c>
      <c r="H1884" s="13">
        <v>116</v>
      </c>
      <c r="I1884" s="13" t="b">
        <v>1</v>
      </c>
      <c r="J1884" s="4">
        <v>0.10344827586206901</v>
      </c>
      <c r="K1884">
        <f t="shared" si="145"/>
        <v>2.2649172133708216E-4</v>
      </c>
      <c r="L1884">
        <f t="shared" si="149"/>
        <v>1.5049641900626146E-2</v>
      </c>
      <c r="M1884">
        <f t="shared" si="146"/>
        <v>1.5568595069613261E-3</v>
      </c>
      <c r="N1884">
        <f t="shared" si="147"/>
        <v>1.5049641900626146E-2</v>
      </c>
      <c r="O1884">
        <f t="shared" si="148"/>
        <v>0.12039713520500916</v>
      </c>
      <c r="Q1884" s="7">
        <v>1858</v>
      </c>
      <c r="R1884" s="7">
        <v>1.4493056921768273E-3</v>
      </c>
      <c r="S1884" s="7">
        <v>-3.3882504542602802E-4</v>
      </c>
      <c r="U1884" s="7">
        <v>40.707867630944556</v>
      </c>
      <c r="V1884" s="7">
        <v>9.5968618080038742E-4</v>
      </c>
    </row>
    <row r="1885" spans="1:22" x14ac:dyDescent="0.35">
      <c r="A1885" s="24">
        <v>2017</v>
      </c>
      <c r="B1885" s="17" t="s">
        <v>52</v>
      </c>
      <c r="C1885" s="17" t="s">
        <v>91</v>
      </c>
      <c r="D1885" s="17">
        <v>2008</v>
      </c>
      <c r="E1885" s="17">
        <v>9</v>
      </c>
      <c r="F1885" s="17">
        <v>104</v>
      </c>
      <c r="G1885" s="17">
        <v>12</v>
      </c>
      <c r="H1885" s="17">
        <v>116</v>
      </c>
      <c r="I1885" s="17" t="b">
        <v>1</v>
      </c>
      <c r="J1885" s="25">
        <v>0.10344827586206901</v>
      </c>
      <c r="K1885">
        <f t="shared" si="145"/>
        <v>2.2649172133708216E-4</v>
      </c>
      <c r="L1885">
        <f t="shared" si="149"/>
        <v>1.5049641900626146E-2</v>
      </c>
      <c r="M1885">
        <f t="shared" si="146"/>
        <v>1.5568595069613261E-3</v>
      </c>
      <c r="N1885">
        <f t="shared" si="147"/>
        <v>1.5049641900626146E-2</v>
      </c>
      <c r="O1885">
        <f t="shared" si="148"/>
        <v>0.1354467771056353</v>
      </c>
      <c r="Q1885" s="7">
        <v>1859</v>
      </c>
      <c r="R1885" s="7">
        <v>8.1357718219352351E-4</v>
      </c>
      <c r="S1885" s="7">
        <v>2.9690346455727573E-4</v>
      </c>
      <c r="U1885" s="7">
        <v>40.729783037475343</v>
      </c>
      <c r="V1885" s="7">
        <v>9.5968618080038742E-4</v>
      </c>
    </row>
    <row r="1886" spans="1:22" x14ac:dyDescent="0.35">
      <c r="A1886" s="3">
        <v>2013</v>
      </c>
      <c r="B1886" s="13" t="s">
        <v>30</v>
      </c>
      <c r="C1886" s="13" t="s">
        <v>230</v>
      </c>
      <c r="D1886" s="13">
        <v>2002</v>
      </c>
      <c r="E1886" s="14">
        <v>11</v>
      </c>
      <c r="F1886" s="13">
        <v>78</v>
      </c>
      <c r="G1886" s="13">
        <v>9</v>
      </c>
      <c r="H1886" s="13">
        <v>87</v>
      </c>
      <c r="I1886" s="13" t="b">
        <v>1</v>
      </c>
      <c r="J1886" s="4">
        <v>0.10344827586206901</v>
      </c>
      <c r="K1886">
        <f t="shared" si="145"/>
        <v>1.6986879100281161E-4</v>
      </c>
      <c r="L1886">
        <f t="shared" si="149"/>
        <v>1.3033372203800965E-2</v>
      </c>
      <c r="M1886">
        <f t="shared" si="146"/>
        <v>1.3482798831518244E-3</v>
      </c>
      <c r="N1886">
        <f t="shared" si="147"/>
        <v>1.3033372203800965E-2</v>
      </c>
      <c r="O1886">
        <f t="shared" si="148"/>
        <v>0.14336709424181063</v>
      </c>
      <c r="Q1886" s="7">
        <v>1860</v>
      </c>
      <c r="R1886" s="7">
        <v>1.1314414371851754E-3</v>
      </c>
      <c r="S1886" s="7">
        <v>-2.0960790434376144E-5</v>
      </c>
      <c r="U1886" s="7">
        <v>40.751698444006138</v>
      </c>
      <c r="V1886" s="7">
        <v>9.5968618080038742E-4</v>
      </c>
    </row>
    <row r="1887" spans="1:22" x14ac:dyDescent="0.35">
      <c r="A1887" s="3">
        <v>2014</v>
      </c>
      <c r="B1887" s="13" t="s">
        <v>58</v>
      </c>
      <c r="C1887" s="13" t="s">
        <v>64</v>
      </c>
      <c r="D1887" s="13">
        <v>2003</v>
      </c>
      <c r="E1887" s="17">
        <v>11</v>
      </c>
      <c r="F1887" s="13">
        <v>78</v>
      </c>
      <c r="G1887" s="13">
        <v>9</v>
      </c>
      <c r="H1887" s="13">
        <v>87</v>
      </c>
      <c r="I1887" s="13" t="b">
        <v>1</v>
      </c>
      <c r="J1887" s="4">
        <v>0.10344827586206901</v>
      </c>
      <c r="K1887">
        <f t="shared" si="145"/>
        <v>1.6986879100281161E-4</v>
      </c>
      <c r="L1887">
        <f t="shared" si="149"/>
        <v>1.3033372203800965E-2</v>
      </c>
      <c r="M1887">
        <f t="shared" si="146"/>
        <v>1.3482798831518244E-3</v>
      </c>
      <c r="N1887">
        <f t="shared" si="147"/>
        <v>1.3033372203800965E-2</v>
      </c>
      <c r="O1887">
        <f t="shared" si="148"/>
        <v>0.14336709424181063</v>
      </c>
      <c r="Q1887" s="7">
        <v>1861</v>
      </c>
      <c r="R1887" s="7">
        <v>1.2903735646810014E-3</v>
      </c>
      <c r="S1887" s="7">
        <v>-1.7989291793020219E-4</v>
      </c>
      <c r="U1887" s="7">
        <v>40.773613850536925</v>
      </c>
      <c r="V1887" s="7">
        <v>9.5968618080038742E-4</v>
      </c>
    </row>
    <row r="1888" spans="1:22" x14ac:dyDescent="0.35">
      <c r="A1888" s="3">
        <v>2014</v>
      </c>
      <c r="B1888" s="13" t="s">
        <v>37</v>
      </c>
      <c r="C1888" s="13" t="s">
        <v>197</v>
      </c>
      <c r="D1888" s="13">
        <v>2005</v>
      </c>
      <c r="E1888" s="14">
        <v>9</v>
      </c>
      <c r="F1888" s="13">
        <v>78</v>
      </c>
      <c r="G1888" s="13">
        <v>9</v>
      </c>
      <c r="H1888" s="13">
        <v>87</v>
      </c>
      <c r="I1888" s="13" t="b">
        <v>1</v>
      </c>
      <c r="J1888" s="4">
        <v>0.10344827586206901</v>
      </c>
      <c r="K1888">
        <f t="shared" si="145"/>
        <v>1.6986879100281161E-4</v>
      </c>
      <c r="L1888">
        <f t="shared" si="149"/>
        <v>1.3033372203800965E-2</v>
      </c>
      <c r="M1888">
        <f t="shared" si="146"/>
        <v>1.3482798831518244E-3</v>
      </c>
      <c r="N1888">
        <f t="shared" si="147"/>
        <v>1.3033372203800965E-2</v>
      </c>
      <c r="O1888">
        <f t="shared" si="148"/>
        <v>0.11730034983420869</v>
      </c>
      <c r="Q1888" s="7">
        <v>1862</v>
      </c>
      <c r="R1888" s="7">
        <v>1.5403675405157057E-3</v>
      </c>
      <c r="S1888" s="7">
        <v>2.1238421968017588E-4</v>
      </c>
      <c r="U1888" s="7">
        <v>40.79552925706772</v>
      </c>
      <c r="V1888" s="7">
        <v>9.5968618080038742E-4</v>
      </c>
    </row>
    <row r="1889" spans="1:22" x14ac:dyDescent="0.35">
      <c r="A1889" s="24">
        <v>2014</v>
      </c>
      <c r="B1889" s="17" t="s">
        <v>52</v>
      </c>
      <c r="C1889" s="17" t="s">
        <v>318</v>
      </c>
      <c r="D1889" s="17">
        <v>2004</v>
      </c>
      <c r="E1889" s="17">
        <v>10</v>
      </c>
      <c r="F1889" s="17">
        <v>52</v>
      </c>
      <c r="G1889" s="17">
        <v>6</v>
      </c>
      <c r="H1889" s="17">
        <v>58</v>
      </c>
      <c r="I1889" s="17" t="b">
        <v>1</v>
      </c>
      <c r="J1889" s="25">
        <v>0.10344827586206901</v>
      </c>
      <c r="K1889">
        <f t="shared" si="145"/>
        <v>1.1324586066854108E-4</v>
      </c>
      <c r="L1889">
        <f t="shared" si="149"/>
        <v>1.064170384236195E-2</v>
      </c>
      <c r="M1889">
        <f t="shared" si="146"/>
        <v>1.1008659147270987E-3</v>
      </c>
      <c r="N1889">
        <f t="shared" si="147"/>
        <v>1.064170384236195E-2</v>
      </c>
      <c r="O1889">
        <f t="shared" si="148"/>
        <v>0.10641703842361949</v>
      </c>
      <c r="Q1889" s="7">
        <v>1863</v>
      </c>
      <c r="R1889" s="7">
        <v>9.6556008932347859E-4</v>
      </c>
      <c r="S1889" s="7">
        <v>6.6572430423325201E-4</v>
      </c>
      <c r="U1889" s="7">
        <v>40.817444663598508</v>
      </c>
      <c r="V1889" s="7">
        <v>9.5968618080038742E-4</v>
      </c>
    </row>
    <row r="1890" spans="1:22" x14ac:dyDescent="0.35">
      <c r="A1890" s="3">
        <v>2016</v>
      </c>
      <c r="B1890" s="13" t="s">
        <v>33</v>
      </c>
      <c r="C1890" s="13" t="s">
        <v>34</v>
      </c>
      <c r="D1890" s="13">
        <v>2001</v>
      </c>
      <c r="E1890" s="14">
        <v>15</v>
      </c>
      <c r="F1890" s="13">
        <v>52</v>
      </c>
      <c r="G1890" s="13">
        <v>6</v>
      </c>
      <c r="H1890" s="13">
        <v>58</v>
      </c>
      <c r="I1890" s="13" t="b">
        <v>1</v>
      </c>
      <c r="J1890" s="4">
        <v>0.10344827586206901</v>
      </c>
      <c r="K1890">
        <f t="shared" si="145"/>
        <v>1.1324586066854108E-4</v>
      </c>
      <c r="L1890">
        <f t="shared" si="149"/>
        <v>1.064170384236195E-2</v>
      </c>
      <c r="M1890">
        <f t="shared" si="146"/>
        <v>1.1008659147270987E-3</v>
      </c>
      <c r="N1890">
        <f t="shared" si="147"/>
        <v>1.064170384236195E-2</v>
      </c>
      <c r="O1890">
        <f t="shared" si="148"/>
        <v>0.15962555763542924</v>
      </c>
      <c r="Q1890" s="7">
        <v>1864</v>
      </c>
      <c r="R1890" s="7">
        <v>1.9032194705104605E-3</v>
      </c>
      <c r="S1890" s="7">
        <v>-2.7193507695372991E-4</v>
      </c>
      <c r="U1890" s="7">
        <v>40.839360070129302</v>
      </c>
      <c r="V1890" s="7">
        <v>9.5968618080038742E-4</v>
      </c>
    </row>
    <row r="1891" spans="1:22" x14ac:dyDescent="0.35">
      <c r="A1891" s="3">
        <v>2017</v>
      </c>
      <c r="B1891" s="13" t="s">
        <v>180</v>
      </c>
      <c r="C1891" s="13" t="s">
        <v>181</v>
      </c>
      <c r="D1891" s="13">
        <v>2004</v>
      </c>
      <c r="E1891" s="17">
        <v>13</v>
      </c>
      <c r="F1891" s="13">
        <v>52</v>
      </c>
      <c r="G1891" s="13">
        <v>6</v>
      </c>
      <c r="H1891" s="13">
        <v>58</v>
      </c>
      <c r="I1891" s="13" t="b">
        <v>1</v>
      </c>
      <c r="J1891" s="4">
        <v>0.10344827586206901</v>
      </c>
      <c r="K1891">
        <f t="shared" si="145"/>
        <v>1.1324586066854108E-4</v>
      </c>
      <c r="L1891">
        <f t="shared" si="149"/>
        <v>1.064170384236195E-2</v>
      </c>
      <c r="M1891">
        <f t="shared" si="146"/>
        <v>1.1008659147270987E-3</v>
      </c>
      <c r="N1891">
        <f t="shared" si="147"/>
        <v>1.064170384236195E-2</v>
      </c>
      <c r="O1891">
        <f t="shared" si="148"/>
        <v>0.13834214995070535</v>
      </c>
      <c r="Q1891" s="7">
        <v>1865</v>
      </c>
      <c r="R1891" s="7">
        <v>4.9673039872998753E-4</v>
      </c>
      <c r="S1891" s="7">
        <v>1.1345539948267431E-3</v>
      </c>
      <c r="U1891" s="7">
        <v>40.86127547666009</v>
      </c>
      <c r="V1891" s="7">
        <v>9.5968618080038742E-4</v>
      </c>
    </row>
    <row r="1892" spans="1:22" x14ac:dyDescent="0.35">
      <c r="A1892" s="3">
        <v>2017</v>
      </c>
      <c r="B1892" s="13" t="s">
        <v>24</v>
      </c>
      <c r="C1892" s="13" t="s">
        <v>155</v>
      </c>
      <c r="D1892" s="13">
        <v>2008</v>
      </c>
      <c r="E1892" s="14">
        <v>9</v>
      </c>
      <c r="F1892" s="13">
        <v>52</v>
      </c>
      <c r="G1892" s="13">
        <v>6</v>
      </c>
      <c r="H1892" s="13">
        <v>58</v>
      </c>
      <c r="I1892" s="13" t="b">
        <v>1</v>
      </c>
      <c r="J1892" s="4">
        <v>0.10344827586206901</v>
      </c>
      <c r="K1892">
        <f t="shared" si="145"/>
        <v>1.1324586066854108E-4</v>
      </c>
      <c r="L1892">
        <f t="shared" si="149"/>
        <v>1.064170384236195E-2</v>
      </c>
      <c r="M1892">
        <f t="shared" si="146"/>
        <v>1.1008659147270987E-3</v>
      </c>
      <c r="N1892">
        <f t="shared" si="147"/>
        <v>1.064170384236195E-2</v>
      </c>
      <c r="O1892">
        <f t="shared" si="148"/>
        <v>9.5775334581257546E-2</v>
      </c>
      <c r="Q1892" s="7">
        <v>1866</v>
      </c>
      <c r="R1892" s="7">
        <v>2.4658419811774278E-3</v>
      </c>
      <c r="S1892" s="7">
        <v>-7.7589605678842107E-4</v>
      </c>
      <c r="U1892" s="7">
        <v>40.883190883190885</v>
      </c>
      <c r="V1892" s="7">
        <v>9.6170445049716374E-4</v>
      </c>
    </row>
    <row r="1893" spans="1:22" x14ac:dyDescent="0.35">
      <c r="A1893" s="3">
        <v>2017</v>
      </c>
      <c r="B1893" s="13" t="s">
        <v>52</v>
      </c>
      <c r="C1893" s="13" t="s">
        <v>74</v>
      </c>
      <c r="D1893" s="13">
        <v>2009</v>
      </c>
      <c r="E1893" s="17">
        <v>8</v>
      </c>
      <c r="F1893" s="13">
        <v>52</v>
      </c>
      <c r="G1893" s="13">
        <v>6</v>
      </c>
      <c r="H1893" s="13">
        <v>58</v>
      </c>
      <c r="I1893" s="13" t="b">
        <v>1</v>
      </c>
      <c r="J1893" s="4">
        <v>0.10344827586206901</v>
      </c>
      <c r="K1893">
        <f t="shared" si="145"/>
        <v>1.1324586066854108E-4</v>
      </c>
      <c r="L1893">
        <f t="shared" si="149"/>
        <v>1.064170384236195E-2</v>
      </c>
      <c r="M1893">
        <f t="shared" si="146"/>
        <v>1.1008659147270987E-3</v>
      </c>
      <c r="N1893">
        <f t="shared" si="147"/>
        <v>1.064170384236195E-2</v>
      </c>
      <c r="O1893">
        <f t="shared" si="148"/>
        <v>8.5133630738895599E-2</v>
      </c>
      <c r="Q1893" s="7">
        <v>1867</v>
      </c>
      <c r="R1893" s="7">
        <v>1.9784743700652602E-3</v>
      </c>
      <c r="S1893" s="7">
        <v>-2.8852844567625342E-4</v>
      </c>
      <c r="U1893" s="7">
        <v>40.905106289721672</v>
      </c>
      <c r="V1893" s="7">
        <v>9.6170445049716374E-4</v>
      </c>
    </row>
    <row r="1894" spans="1:22" x14ac:dyDescent="0.35">
      <c r="A1894" s="3">
        <v>2016</v>
      </c>
      <c r="B1894" s="13" t="s">
        <v>26</v>
      </c>
      <c r="C1894" s="13" t="s">
        <v>78</v>
      </c>
      <c r="D1894" s="13">
        <v>2001</v>
      </c>
      <c r="E1894" s="14">
        <v>15</v>
      </c>
      <c r="F1894" s="13">
        <v>113</v>
      </c>
      <c r="G1894" s="13">
        <v>13</v>
      </c>
      <c r="H1894" s="13">
        <v>126</v>
      </c>
      <c r="I1894" s="13" t="b">
        <v>1</v>
      </c>
      <c r="J1894" s="4">
        <v>0.103174603174603</v>
      </c>
      <c r="K1894">
        <f t="shared" si="145"/>
        <v>2.4601686972820991E-4</v>
      </c>
      <c r="L1894">
        <f t="shared" si="149"/>
        <v>1.5684924919431714E-2</v>
      </c>
      <c r="M1894">
        <f t="shared" si="146"/>
        <v>1.618285904385809E-3</v>
      </c>
      <c r="N1894">
        <f t="shared" si="147"/>
        <v>1.5684924919431714E-2</v>
      </c>
      <c r="O1894">
        <f t="shared" si="148"/>
        <v>0.23527387379147571</v>
      </c>
      <c r="Q1894" s="7">
        <v>1868</v>
      </c>
      <c r="R1894" s="7">
        <v>1.0543717007288264E-3</v>
      </c>
      <c r="S1894" s="7">
        <v>1.4060052224520872E-4</v>
      </c>
      <c r="U1894" s="7">
        <v>40.927021696252467</v>
      </c>
      <c r="V1894" s="7">
        <v>9.6170445049716374E-4</v>
      </c>
    </row>
    <row r="1895" spans="1:22" x14ac:dyDescent="0.35">
      <c r="A1895" s="3">
        <v>2013</v>
      </c>
      <c r="B1895" s="13" t="s">
        <v>37</v>
      </c>
      <c r="C1895" s="13" t="s">
        <v>38</v>
      </c>
      <c r="D1895" s="13">
        <v>2001</v>
      </c>
      <c r="E1895" s="17">
        <v>12</v>
      </c>
      <c r="F1895" s="13">
        <v>87</v>
      </c>
      <c r="G1895" s="13">
        <v>10</v>
      </c>
      <c r="H1895" s="13">
        <v>97</v>
      </c>
      <c r="I1895" s="13" t="b">
        <v>1</v>
      </c>
      <c r="J1895" s="4">
        <v>0.10309278350515499</v>
      </c>
      <c r="K1895">
        <f t="shared" ref="K1895:K1958" si="150">H1895/$H$1</f>
        <v>1.8939393939393939E-4</v>
      </c>
      <c r="L1895">
        <f t="shared" si="149"/>
        <v>1.3762047064079507E-2</v>
      </c>
      <c r="M1895">
        <f t="shared" ref="M1895:M1958" si="151">J1895*L1895</f>
        <v>1.4187677385649024E-3</v>
      </c>
      <c r="N1895">
        <f t="shared" ref="N1895:N1958" si="152">L1895</f>
        <v>1.3762047064079507E-2</v>
      </c>
      <c r="O1895">
        <f t="shared" ref="O1895:O1958" si="153">E1895*L1895</f>
        <v>0.16514456476895409</v>
      </c>
      <c r="Q1895" s="7">
        <v>1869</v>
      </c>
      <c r="R1895" s="7">
        <v>7.097507579807245E-4</v>
      </c>
      <c r="S1895" s="7">
        <v>4.8522146499331066E-4</v>
      </c>
      <c r="U1895" s="7">
        <v>40.948937102783255</v>
      </c>
      <c r="V1895" s="7">
        <v>9.6170445049716374E-4</v>
      </c>
    </row>
    <row r="1896" spans="1:22" x14ac:dyDescent="0.35">
      <c r="A1896" s="3">
        <v>2016</v>
      </c>
      <c r="B1896" s="13" t="s">
        <v>37</v>
      </c>
      <c r="C1896" s="13" t="s">
        <v>38</v>
      </c>
      <c r="D1896" s="13">
        <v>2002</v>
      </c>
      <c r="E1896" s="14">
        <v>14</v>
      </c>
      <c r="F1896" s="13">
        <v>87</v>
      </c>
      <c r="G1896" s="13">
        <v>10</v>
      </c>
      <c r="H1896" s="13">
        <v>97</v>
      </c>
      <c r="I1896" s="13" t="b">
        <v>1</v>
      </c>
      <c r="J1896" s="4">
        <v>0.10309278350515499</v>
      </c>
      <c r="K1896">
        <f t="shared" si="150"/>
        <v>1.8939393939393939E-4</v>
      </c>
      <c r="L1896">
        <f t="shared" si="149"/>
        <v>1.3762047064079507E-2</v>
      </c>
      <c r="M1896">
        <f t="shared" si="151"/>
        <v>1.4187677385649024E-3</v>
      </c>
      <c r="N1896">
        <f t="shared" si="152"/>
        <v>1.3762047064079507E-2</v>
      </c>
      <c r="O1896">
        <f t="shared" si="153"/>
        <v>0.1926686588971131</v>
      </c>
      <c r="Q1896" s="7">
        <v>1870</v>
      </c>
      <c r="R1896" s="7">
        <v>1.7436135862250303E-3</v>
      </c>
      <c r="S1896" s="7">
        <v>-5.4864136325099514E-4</v>
      </c>
      <c r="U1896" s="7">
        <v>40.970852509314049</v>
      </c>
      <c r="V1896" s="7">
        <v>9.6170445049716374E-4</v>
      </c>
    </row>
    <row r="1897" spans="1:22" x14ac:dyDescent="0.35">
      <c r="A1897" s="3">
        <v>2016</v>
      </c>
      <c r="B1897" s="13" t="s">
        <v>104</v>
      </c>
      <c r="C1897" s="13" t="s">
        <v>115</v>
      </c>
      <c r="D1897" s="13">
        <v>2003</v>
      </c>
      <c r="E1897" s="17">
        <v>13</v>
      </c>
      <c r="F1897" s="13">
        <v>87</v>
      </c>
      <c r="G1897" s="13">
        <v>10</v>
      </c>
      <c r="H1897" s="13">
        <v>97</v>
      </c>
      <c r="I1897" s="13" t="b">
        <v>1</v>
      </c>
      <c r="J1897" s="4">
        <v>0.10309278350515499</v>
      </c>
      <c r="K1897">
        <f t="shared" si="150"/>
        <v>1.8939393939393939E-4</v>
      </c>
      <c r="L1897">
        <f t="shared" si="149"/>
        <v>1.3762047064079507E-2</v>
      </c>
      <c r="M1897">
        <f t="shared" si="151"/>
        <v>1.4187677385649024E-3</v>
      </c>
      <c r="N1897">
        <f t="shared" si="152"/>
        <v>1.3762047064079507E-2</v>
      </c>
      <c r="O1897">
        <f t="shared" si="153"/>
        <v>0.17890661183303358</v>
      </c>
      <c r="Q1897" s="7">
        <v>1871</v>
      </c>
      <c r="R1897" s="7">
        <v>8.8206122935477536E-4</v>
      </c>
      <c r="S1897" s="7">
        <v>3.129109936192598E-4</v>
      </c>
      <c r="U1897" s="7">
        <v>40.992767915844837</v>
      </c>
      <c r="V1897" s="7">
        <v>9.6170445049716374E-4</v>
      </c>
    </row>
    <row r="1898" spans="1:22" x14ac:dyDescent="0.35">
      <c r="A1898" s="5">
        <v>2013</v>
      </c>
      <c r="B1898" s="14" t="s">
        <v>37</v>
      </c>
      <c r="C1898" s="14" t="s">
        <v>157</v>
      </c>
      <c r="D1898" s="14">
        <v>2001</v>
      </c>
      <c r="E1898" s="14">
        <v>12</v>
      </c>
      <c r="F1898" s="14">
        <v>61</v>
      </c>
      <c r="G1898" s="14">
        <v>7</v>
      </c>
      <c r="H1898" s="14">
        <v>68</v>
      </c>
      <c r="I1898" s="14" t="b">
        <v>1</v>
      </c>
      <c r="J1898" s="6">
        <v>0.10294117647058799</v>
      </c>
      <c r="K1898">
        <f t="shared" si="150"/>
        <v>1.3277100905966885E-4</v>
      </c>
      <c r="L1898">
        <f t="shared" si="149"/>
        <v>1.152263030126667E-2</v>
      </c>
      <c r="M1898">
        <f t="shared" si="151"/>
        <v>1.1861531192480369E-3</v>
      </c>
      <c r="N1898">
        <f t="shared" si="152"/>
        <v>1.152263030126667E-2</v>
      </c>
      <c r="O1898">
        <f t="shared" si="153"/>
        <v>0.13827156361520004</v>
      </c>
      <c r="Q1898" s="7">
        <v>1872</v>
      </c>
      <c r="R1898" s="7">
        <v>1.1070373301154777E-3</v>
      </c>
      <c r="S1898" s="7">
        <v>7.5355956023062188E-4</v>
      </c>
      <c r="U1898" s="7">
        <v>41.014683322375632</v>
      </c>
      <c r="V1898" s="7">
        <v>9.6210013224626518E-4</v>
      </c>
    </row>
    <row r="1899" spans="1:22" x14ac:dyDescent="0.35">
      <c r="A1899" s="3">
        <v>2017</v>
      </c>
      <c r="B1899" s="13" t="s">
        <v>67</v>
      </c>
      <c r="C1899" s="13" t="s">
        <v>68</v>
      </c>
      <c r="D1899" s="13">
        <v>2003</v>
      </c>
      <c r="E1899" s="17">
        <v>14</v>
      </c>
      <c r="F1899" s="13">
        <v>61</v>
      </c>
      <c r="G1899" s="13">
        <v>7</v>
      </c>
      <c r="H1899" s="13">
        <v>68</v>
      </c>
      <c r="I1899" s="13" t="b">
        <v>1</v>
      </c>
      <c r="J1899" s="4">
        <v>0.10294117647058799</v>
      </c>
      <c r="K1899">
        <f t="shared" si="150"/>
        <v>1.3277100905966885E-4</v>
      </c>
      <c r="L1899">
        <f t="shared" si="149"/>
        <v>1.152263030126667E-2</v>
      </c>
      <c r="M1899">
        <f t="shared" si="151"/>
        <v>1.1861531192480369E-3</v>
      </c>
      <c r="N1899">
        <f t="shared" si="152"/>
        <v>1.152263030126667E-2</v>
      </c>
      <c r="O1899">
        <f t="shared" si="153"/>
        <v>0.16131682421773338</v>
      </c>
      <c r="Q1899" s="7">
        <v>1873</v>
      </c>
      <c r="R1899" s="7">
        <v>3.8389904291595799E-3</v>
      </c>
      <c r="S1899" s="7">
        <v>-1.4534923953342638E-3</v>
      </c>
      <c r="U1899" s="7">
        <v>41.036598728906419</v>
      </c>
      <c r="V1899" s="7">
        <v>9.6377709180324456E-4</v>
      </c>
    </row>
    <row r="1900" spans="1:22" x14ac:dyDescent="0.35">
      <c r="A1900" s="3">
        <v>2014</v>
      </c>
      <c r="B1900" s="13" t="s">
        <v>24</v>
      </c>
      <c r="C1900" s="13" t="s">
        <v>183</v>
      </c>
      <c r="D1900" s="13">
        <v>2005</v>
      </c>
      <c r="E1900" s="14">
        <v>9</v>
      </c>
      <c r="F1900" s="13">
        <v>96</v>
      </c>
      <c r="G1900" s="13">
        <v>11</v>
      </c>
      <c r="H1900" s="13">
        <v>107</v>
      </c>
      <c r="I1900" s="13" t="b">
        <v>1</v>
      </c>
      <c r="J1900" s="4">
        <v>0.10280373831775701</v>
      </c>
      <c r="K1900">
        <f t="shared" si="150"/>
        <v>2.0891908778506718E-4</v>
      </c>
      <c r="L1900">
        <f t="shared" si="149"/>
        <v>1.4454033616436181E-2</v>
      </c>
      <c r="M1900">
        <f t="shared" si="151"/>
        <v>1.4859286895401681E-3</v>
      </c>
      <c r="N1900">
        <f t="shared" si="152"/>
        <v>1.4454033616436181E-2</v>
      </c>
      <c r="O1900">
        <f t="shared" si="153"/>
        <v>0.13008630254792564</v>
      </c>
      <c r="Q1900" s="7">
        <v>1874</v>
      </c>
      <c r="R1900" s="7">
        <v>1.2048038271068452E-3</v>
      </c>
      <c r="S1900" s="7">
        <v>4.1994232613693904E-4</v>
      </c>
      <c r="U1900" s="7">
        <v>41.058514135437214</v>
      </c>
      <c r="V1900" s="7">
        <v>9.6377709180324456E-4</v>
      </c>
    </row>
    <row r="1901" spans="1:22" x14ac:dyDescent="0.35">
      <c r="A1901" s="3">
        <v>2014</v>
      </c>
      <c r="B1901" s="13" t="s">
        <v>186</v>
      </c>
      <c r="C1901" s="13" t="s">
        <v>195</v>
      </c>
      <c r="D1901" s="13">
        <v>2003</v>
      </c>
      <c r="E1901" s="17">
        <v>11</v>
      </c>
      <c r="F1901" s="13">
        <v>96</v>
      </c>
      <c r="G1901" s="13">
        <v>11</v>
      </c>
      <c r="H1901" s="13">
        <v>107</v>
      </c>
      <c r="I1901" s="13" t="b">
        <v>1</v>
      </c>
      <c r="J1901" s="4">
        <v>0.10280373831775701</v>
      </c>
      <c r="K1901">
        <f t="shared" si="150"/>
        <v>2.0891908778506718E-4</v>
      </c>
      <c r="L1901">
        <f t="shared" si="149"/>
        <v>1.4454033616436181E-2</v>
      </c>
      <c r="M1901">
        <f t="shared" si="151"/>
        <v>1.4859286895401681E-3</v>
      </c>
      <c r="N1901">
        <f t="shared" si="152"/>
        <v>1.4454033616436181E-2</v>
      </c>
      <c r="O1901">
        <f t="shared" si="153"/>
        <v>0.15899436978079801</v>
      </c>
      <c r="Q1901" s="7">
        <v>1875</v>
      </c>
      <c r="R1901" s="7">
        <v>1.6844880433249227E-3</v>
      </c>
      <c r="S1901" s="7">
        <v>-4.1056909901756645E-4</v>
      </c>
      <c r="U1901" s="7">
        <v>41.080429541968002</v>
      </c>
      <c r="V1901" s="7">
        <v>9.6488364743469715E-4</v>
      </c>
    </row>
    <row r="1902" spans="1:22" x14ac:dyDescent="0.35">
      <c r="A1902" s="5">
        <v>2015</v>
      </c>
      <c r="B1902" s="14" t="s">
        <v>52</v>
      </c>
      <c r="C1902" s="14" t="s">
        <v>90</v>
      </c>
      <c r="D1902" s="14">
        <v>2005</v>
      </c>
      <c r="E1902" s="14">
        <v>10</v>
      </c>
      <c r="F1902" s="14">
        <v>96</v>
      </c>
      <c r="G1902" s="14">
        <v>11</v>
      </c>
      <c r="H1902" s="14">
        <v>107</v>
      </c>
      <c r="I1902" s="14" t="b">
        <v>1</v>
      </c>
      <c r="J1902" s="6">
        <v>0.10280373831775701</v>
      </c>
      <c r="K1902">
        <f t="shared" si="150"/>
        <v>2.0891908778506718E-4</v>
      </c>
      <c r="L1902">
        <f t="shared" si="149"/>
        <v>1.4454033616436181E-2</v>
      </c>
      <c r="M1902">
        <f t="shared" si="151"/>
        <v>1.4859286895401681E-3</v>
      </c>
      <c r="N1902">
        <f t="shared" si="152"/>
        <v>1.4454033616436181E-2</v>
      </c>
      <c r="O1902">
        <f t="shared" si="153"/>
        <v>0.14454033616436182</v>
      </c>
      <c r="Q1902" s="7">
        <v>1876</v>
      </c>
      <c r="R1902" s="7">
        <v>5.7615346665682639E-4</v>
      </c>
      <c r="S1902" s="7">
        <v>6.9776547765052984E-4</v>
      </c>
      <c r="U1902" s="7">
        <v>41.102344948498796</v>
      </c>
      <c r="V1902" s="7">
        <v>9.6737827229318168E-4</v>
      </c>
    </row>
    <row r="1903" spans="1:22" x14ac:dyDescent="0.35">
      <c r="A1903" s="3">
        <v>2017</v>
      </c>
      <c r="B1903" s="13" t="s">
        <v>37</v>
      </c>
      <c r="C1903" s="13" t="s">
        <v>38</v>
      </c>
      <c r="D1903" s="13">
        <v>2006</v>
      </c>
      <c r="E1903" s="17">
        <v>11</v>
      </c>
      <c r="F1903" s="13">
        <v>96</v>
      </c>
      <c r="G1903" s="13">
        <v>11</v>
      </c>
      <c r="H1903" s="13">
        <v>107</v>
      </c>
      <c r="I1903" s="13" t="b">
        <v>1</v>
      </c>
      <c r="J1903" s="4">
        <v>0.10280373831775701</v>
      </c>
      <c r="K1903">
        <f t="shared" si="150"/>
        <v>2.0891908778506718E-4</v>
      </c>
      <c r="L1903">
        <f t="shared" si="149"/>
        <v>1.4454033616436181E-2</v>
      </c>
      <c r="M1903">
        <f t="shared" si="151"/>
        <v>1.4859286895401681E-3</v>
      </c>
      <c r="N1903">
        <f t="shared" si="152"/>
        <v>1.4454033616436181E-2</v>
      </c>
      <c r="O1903">
        <f t="shared" si="153"/>
        <v>0.15899436978079801</v>
      </c>
      <c r="Q1903" s="7">
        <v>1877</v>
      </c>
      <c r="R1903" s="7">
        <v>1.6844880433249227E-3</v>
      </c>
      <c r="S1903" s="7">
        <v>-4.1056909901756645E-4</v>
      </c>
      <c r="U1903" s="7">
        <v>41.124260355029584</v>
      </c>
      <c r="V1903" s="7">
        <v>9.6809458358888313E-4</v>
      </c>
    </row>
    <row r="1904" spans="1:22" x14ac:dyDescent="0.35">
      <c r="A1904" s="5">
        <v>2017</v>
      </c>
      <c r="B1904" s="14" t="s">
        <v>136</v>
      </c>
      <c r="C1904" s="14" t="s">
        <v>137</v>
      </c>
      <c r="D1904" s="14">
        <v>2006</v>
      </c>
      <c r="E1904" s="14">
        <v>11</v>
      </c>
      <c r="F1904" s="14">
        <v>105</v>
      </c>
      <c r="G1904" s="14">
        <v>12</v>
      </c>
      <c r="H1904" s="14">
        <v>117</v>
      </c>
      <c r="I1904" s="14" t="b">
        <v>1</v>
      </c>
      <c r="J1904" s="6">
        <v>0.102564102564103</v>
      </c>
      <c r="K1904">
        <f t="shared" si="150"/>
        <v>2.2844423617619493E-4</v>
      </c>
      <c r="L1904">
        <f t="shared" si="149"/>
        <v>1.5114371841932265E-2</v>
      </c>
      <c r="M1904">
        <f t="shared" si="151"/>
        <v>1.5501919837879314E-3</v>
      </c>
      <c r="N1904">
        <f t="shared" si="152"/>
        <v>1.5114371841932265E-2</v>
      </c>
      <c r="O1904">
        <f t="shared" si="153"/>
        <v>0.1662580902612549</v>
      </c>
      <c r="Q1904" s="7">
        <v>1878</v>
      </c>
      <c r="R1904" s="7">
        <v>7.6087589610150913E-4</v>
      </c>
      <c r="S1904" s="7">
        <v>5.1304304820584711E-4</v>
      </c>
      <c r="U1904" s="7">
        <v>41.146175761560379</v>
      </c>
      <c r="V1904" s="7">
        <v>9.6809458358888313E-4</v>
      </c>
    </row>
    <row r="1905" spans="1:22" x14ac:dyDescent="0.35">
      <c r="A1905" s="24">
        <v>2013</v>
      </c>
      <c r="B1905" s="17" t="s">
        <v>33</v>
      </c>
      <c r="C1905" s="17" t="s">
        <v>227</v>
      </c>
      <c r="D1905" s="17">
        <v>2003</v>
      </c>
      <c r="E1905" s="17">
        <v>10</v>
      </c>
      <c r="F1905" s="17">
        <v>70</v>
      </c>
      <c r="G1905" s="17">
        <v>8</v>
      </c>
      <c r="H1905" s="17">
        <v>78</v>
      </c>
      <c r="I1905" s="17" t="b">
        <v>1</v>
      </c>
      <c r="J1905" s="25">
        <v>0.102564102564103</v>
      </c>
      <c r="K1905">
        <f t="shared" si="150"/>
        <v>1.5229615745079663E-4</v>
      </c>
      <c r="L1905">
        <f t="shared" si="149"/>
        <v>1.2340832931807991E-2</v>
      </c>
      <c r="M1905">
        <f t="shared" si="151"/>
        <v>1.2657264545444149E-3</v>
      </c>
      <c r="N1905">
        <f t="shared" si="152"/>
        <v>1.2340832931807991E-2</v>
      </c>
      <c r="O1905">
        <f t="shared" si="153"/>
        <v>0.12340832931807991</v>
      </c>
      <c r="Q1905" s="7">
        <v>1879</v>
      </c>
      <c r="R1905" s="7">
        <v>1.1094666817962511E-3</v>
      </c>
      <c r="S1905" s="7">
        <v>3.8345465196468437E-4</v>
      </c>
      <c r="U1905" s="7">
        <v>41.168091168091166</v>
      </c>
      <c r="V1905" s="7">
        <v>9.6809458358888313E-4</v>
      </c>
    </row>
    <row r="1906" spans="1:22" x14ac:dyDescent="0.35">
      <c r="A1906" s="5">
        <v>2014</v>
      </c>
      <c r="B1906" s="14" t="s">
        <v>52</v>
      </c>
      <c r="C1906" s="14" t="s">
        <v>165</v>
      </c>
      <c r="D1906" s="14">
        <v>2003</v>
      </c>
      <c r="E1906" s="14">
        <v>11</v>
      </c>
      <c r="F1906" s="14">
        <v>70</v>
      </c>
      <c r="G1906" s="14">
        <v>8</v>
      </c>
      <c r="H1906" s="14">
        <v>78</v>
      </c>
      <c r="I1906" s="14" t="b">
        <v>1</v>
      </c>
      <c r="J1906" s="6">
        <v>0.102564102564103</v>
      </c>
      <c r="K1906">
        <f t="shared" si="150"/>
        <v>1.5229615745079663E-4</v>
      </c>
      <c r="L1906">
        <f t="shared" si="149"/>
        <v>1.2340832931807991E-2</v>
      </c>
      <c r="M1906">
        <f t="shared" si="151"/>
        <v>1.2657264545444149E-3</v>
      </c>
      <c r="N1906">
        <f t="shared" si="152"/>
        <v>1.2340832931807991E-2</v>
      </c>
      <c r="O1906">
        <f t="shared" si="153"/>
        <v>0.13574916224988789</v>
      </c>
      <c r="Q1906" s="7">
        <v>1880</v>
      </c>
      <c r="R1906" s="7">
        <v>1.9191838315899292E-3</v>
      </c>
      <c r="S1906" s="7">
        <v>-6.426816638519634E-5</v>
      </c>
      <c r="U1906" s="7">
        <v>41.190006574621961</v>
      </c>
      <c r="V1906" s="7">
        <v>9.6809458358888313E-4</v>
      </c>
    </row>
    <row r="1907" spans="1:22" x14ac:dyDescent="0.35">
      <c r="A1907" s="24">
        <v>2016</v>
      </c>
      <c r="B1907" s="17" t="s">
        <v>33</v>
      </c>
      <c r="C1907" s="17" t="s">
        <v>227</v>
      </c>
      <c r="D1907" s="17">
        <v>2004</v>
      </c>
      <c r="E1907" s="17">
        <v>12</v>
      </c>
      <c r="F1907" s="17">
        <v>70</v>
      </c>
      <c r="G1907" s="17">
        <v>8</v>
      </c>
      <c r="H1907" s="17">
        <v>78</v>
      </c>
      <c r="I1907" s="17" t="b">
        <v>1</v>
      </c>
      <c r="J1907" s="25">
        <v>0.102564102564103</v>
      </c>
      <c r="K1907">
        <f t="shared" si="150"/>
        <v>1.5229615745079663E-4</v>
      </c>
      <c r="L1907">
        <f t="shared" si="149"/>
        <v>1.2340832931807991E-2</v>
      </c>
      <c r="M1907">
        <f t="shared" si="151"/>
        <v>1.2657264545444149E-3</v>
      </c>
      <c r="N1907">
        <f t="shared" si="152"/>
        <v>1.2340832931807991E-2</v>
      </c>
      <c r="O1907">
        <f t="shared" si="153"/>
        <v>0.14808999518169591</v>
      </c>
      <c r="Q1907" s="7">
        <v>1881</v>
      </c>
      <c r="R1907" s="7">
        <v>2.0819644362007712E-3</v>
      </c>
      <c r="S1907" s="7">
        <v>-7.0332541695669864E-5</v>
      </c>
      <c r="U1907" s="7">
        <v>41.211921981152749</v>
      </c>
      <c r="V1907" s="7">
        <v>9.6809458358888313E-4</v>
      </c>
    </row>
    <row r="1908" spans="1:22" x14ac:dyDescent="0.35">
      <c r="A1908" s="3">
        <v>2017</v>
      </c>
      <c r="B1908" s="13" t="s">
        <v>58</v>
      </c>
      <c r="C1908" s="13" t="s">
        <v>142</v>
      </c>
      <c r="D1908" s="13">
        <v>2008</v>
      </c>
      <c r="E1908" s="14">
        <v>9</v>
      </c>
      <c r="F1908" s="13">
        <v>70</v>
      </c>
      <c r="G1908" s="13">
        <v>8</v>
      </c>
      <c r="H1908" s="13">
        <v>78</v>
      </c>
      <c r="I1908" s="13" t="b">
        <v>1</v>
      </c>
      <c r="J1908" s="4">
        <v>0.102564102564103</v>
      </c>
      <c r="K1908">
        <f t="shared" si="150"/>
        <v>1.5229615745079663E-4</v>
      </c>
      <c r="L1908">
        <f t="shared" si="149"/>
        <v>1.2340832931807991E-2</v>
      </c>
      <c r="M1908">
        <f t="shared" si="151"/>
        <v>1.2657264545444149E-3</v>
      </c>
      <c r="N1908">
        <f t="shared" si="152"/>
        <v>1.2340832931807991E-2</v>
      </c>
      <c r="O1908">
        <f t="shared" si="153"/>
        <v>0.11106749638627192</v>
      </c>
      <c r="Q1908" s="7">
        <v>1882</v>
      </c>
      <c r="R1908" s="7">
        <v>9.3389372706058739E-4</v>
      </c>
      <c r="S1908" s="7">
        <v>6.2296577990073867E-4</v>
      </c>
      <c r="U1908" s="7">
        <v>41.233837387683543</v>
      </c>
      <c r="V1908" s="7">
        <v>9.6809458358888313E-4</v>
      </c>
    </row>
    <row r="1909" spans="1:22" x14ac:dyDescent="0.35">
      <c r="A1909" s="24">
        <v>2013</v>
      </c>
      <c r="B1909" s="17" t="s">
        <v>52</v>
      </c>
      <c r="C1909" s="17" t="s">
        <v>61</v>
      </c>
      <c r="D1909" s="17">
        <v>1998</v>
      </c>
      <c r="E1909" s="17">
        <v>15</v>
      </c>
      <c r="F1909" s="17">
        <v>228</v>
      </c>
      <c r="G1909" s="17">
        <v>26</v>
      </c>
      <c r="H1909" s="17">
        <v>254</v>
      </c>
      <c r="I1909" s="17" t="b">
        <v>1</v>
      </c>
      <c r="J1909" s="25">
        <v>0.102362204724409</v>
      </c>
      <c r="K1909">
        <f t="shared" si="150"/>
        <v>4.9593876913464543E-4</v>
      </c>
      <c r="L1909">
        <f t="shared" si="149"/>
        <v>2.226968273538367E-2</v>
      </c>
      <c r="M1909">
        <f t="shared" si="151"/>
        <v>2.2795738233069799E-3</v>
      </c>
      <c r="N1909">
        <f t="shared" si="152"/>
        <v>2.226968273538367E-2</v>
      </c>
      <c r="O1909">
        <f t="shared" si="153"/>
        <v>0.33404524103075506</v>
      </c>
      <c r="Q1909" s="7">
        <v>1883</v>
      </c>
      <c r="R1909" s="7">
        <v>1.1606207386398398E-3</v>
      </c>
      <c r="S1909" s="7">
        <v>3.9623876832148622E-4</v>
      </c>
      <c r="U1909" s="7">
        <v>41.255752794214331</v>
      </c>
      <c r="V1909" s="7">
        <v>9.6809458358888313E-4</v>
      </c>
    </row>
    <row r="1910" spans="1:22" x14ac:dyDescent="0.35">
      <c r="A1910" s="5">
        <v>2013</v>
      </c>
      <c r="B1910" s="14" t="s">
        <v>52</v>
      </c>
      <c r="C1910" s="14" t="s">
        <v>202</v>
      </c>
      <c r="D1910" s="14">
        <v>2005</v>
      </c>
      <c r="E1910" s="14">
        <v>8</v>
      </c>
      <c r="F1910" s="14">
        <v>79</v>
      </c>
      <c r="G1910" s="14">
        <v>9</v>
      </c>
      <c r="H1910" s="14">
        <v>88</v>
      </c>
      <c r="I1910" s="14" t="b">
        <v>1</v>
      </c>
      <c r="J1910" s="6">
        <v>0.102272727272727</v>
      </c>
      <c r="K1910">
        <f t="shared" si="150"/>
        <v>1.7182130584192441E-4</v>
      </c>
      <c r="L1910">
        <f t="shared" si="149"/>
        <v>1.3108062627326908E-2</v>
      </c>
      <c r="M1910">
        <f t="shared" si="151"/>
        <v>1.3405973141584302E-3</v>
      </c>
      <c r="N1910">
        <f t="shared" si="152"/>
        <v>1.3108062627326908E-2</v>
      </c>
      <c r="O1910">
        <f t="shared" si="153"/>
        <v>0.10486450101861526</v>
      </c>
      <c r="Q1910" s="7">
        <v>1884</v>
      </c>
      <c r="R1910" s="7">
        <v>1.3978297473246841E-3</v>
      </c>
      <c r="S1910" s="7">
        <v>-4.9549864172859651E-5</v>
      </c>
      <c r="U1910" s="7">
        <v>41.277668200745126</v>
      </c>
      <c r="V1910" s="7">
        <v>9.6848996632278232E-4</v>
      </c>
    </row>
    <row r="1911" spans="1:22" x14ac:dyDescent="0.35">
      <c r="A1911" s="24">
        <v>2013</v>
      </c>
      <c r="B1911" s="17" t="s">
        <v>33</v>
      </c>
      <c r="C1911" s="17" t="s">
        <v>203</v>
      </c>
      <c r="D1911" s="17">
        <v>2002</v>
      </c>
      <c r="E1911" s="17">
        <v>11</v>
      </c>
      <c r="F1911" s="17">
        <v>88</v>
      </c>
      <c r="G1911" s="17">
        <v>10</v>
      </c>
      <c r="H1911" s="17">
        <v>98</v>
      </c>
      <c r="I1911" s="17" t="b">
        <v>1</v>
      </c>
      <c r="J1911" s="25">
        <v>0.102040816326531</v>
      </c>
      <c r="K1911">
        <f t="shared" si="150"/>
        <v>1.9134645423305217E-4</v>
      </c>
      <c r="L1911">
        <f t="shared" si="149"/>
        <v>1.3832803556512041E-2</v>
      </c>
      <c r="M1911">
        <f t="shared" si="151"/>
        <v>1.41151056699103E-3</v>
      </c>
      <c r="N1911">
        <f t="shared" si="152"/>
        <v>1.3832803556512041E-2</v>
      </c>
      <c r="O1911">
        <f t="shared" si="153"/>
        <v>0.15216083912163245</v>
      </c>
      <c r="Q1911" s="7">
        <v>1885</v>
      </c>
      <c r="R1911" s="7">
        <v>1.3978297473246841E-3</v>
      </c>
      <c r="S1911" s="7">
        <v>-4.9549864172859651E-5</v>
      </c>
      <c r="U1911" s="7">
        <v>41.299583607275913</v>
      </c>
      <c r="V1911" s="7">
        <v>9.6886998986745344E-4</v>
      </c>
    </row>
    <row r="1912" spans="1:22" x14ac:dyDescent="0.35">
      <c r="A1912" s="3">
        <v>2017</v>
      </c>
      <c r="B1912" s="13" t="s">
        <v>98</v>
      </c>
      <c r="C1912" s="13" t="s">
        <v>41</v>
      </c>
      <c r="D1912" s="13">
        <v>2005</v>
      </c>
      <c r="E1912" s="14">
        <v>12</v>
      </c>
      <c r="F1912" s="13">
        <v>88</v>
      </c>
      <c r="G1912" s="13">
        <v>10</v>
      </c>
      <c r="H1912" s="13">
        <v>98</v>
      </c>
      <c r="I1912" s="13" t="b">
        <v>1</v>
      </c>
      <c r="J1912" s="4">
        <v>0.102040816326531</v>
      </c>
      <c r="K1912">
        <f t="shared" si="150"/>
        <v>1.9134645423305217E-4</v>
      </c>
      <c r="L1912">
        <f t="shared" si="149"/>
        <v>1.3832803556512041E-2</v>
      </c>
      <c r="M1912">
        <f t="shared" si="151"/>
        <v>1.41151056699103E-3</v>
      </c>
      <c r="N1912">
        <f t="shared" si="152"/>
        <v>1.3832803556512041E-2</v>
      </c>
      <c r="O1912">
        <f t="shared" si="153"/>
        <v>0.16599364267814448</v>
      </c>
      <c r="Q1912" s="7">
        <v>1886</v>
      </c>
      <c r="R1912" s="7">
        <v>1.0051270438211609E-3</v>
      </c>
      <c r="S1912" s="7">
        <v>3.4315283933066356E-4</v>
      </c>
      <c r="U1912" s="7">
        <v>41.321499013806708</v>
      </c>
      <c r="V1912" s="7">
        <v>9.6886998986745344E-4</v>
      </c>
    </row>
    <row r="1913" spans="1:22" x14ac:dyDescent="0.35">
      <c r="A1913" s="24">
        <v>2016</v>
      </c>
      <c r="B1913" s="17" t="s">
        <v>30</v>
      </c>
      <c r="C1913" s="17" t="s">
        <v>47</v>
      </c>
      <c r="D1913" s="17">
        <v>2006</v>
      </c>
      <c r="E1913" s="17">
        <v>10</v>
      </c>
      <c r="F1913" s="17">
        <v>141</v>
      </c>
      <c r="G1913" s="17">
        <v>16</v>
      </c>
      <c r="H1913" s="17">
        <v>157</v>
      </c>
      <c r="I1913" s="17" t="b">
        <v>1</v>
      </c>
      <c r="J1913" s="25">
        <v>0.101910828025478</v>
      </c>
      <c r="K1913">
        <f t="shared" si="150"/>
        <v>3.06544829740706E-4</v>
      </c>
      <c r="L1913">
        <f t="shared" si="149"/>
        <v>1.7508421680457267E-2</v>
      </c>
      <c r="M1913">
        <f t="shared" si="151"/>
        <v>1.7842977508746311E-3</v>
      </c>
      <c r="N1913">
        <f t="shared" si="152"/>
        <v>1.7508421680457267E-2</v>
      </c>
      <c r="O1913">
        <f t="shared" si="153"/>
        <v>0.17508421680457267</v>
      </c>
      <c r="Q1913" s="7">
        <v>1887</v>
      </c>
      <c r="R1913" s="7">
        <v>9.8100300204382088E-4</v>
      </c>
      <c r="S1913" s="7">
        <v>1.1986291268327779E-4</v>
      </c>
      <c r="U1913" s="7">
        <v>41.343414420337496</v>
      </c>
      <c r="V1913" s="7">
        <v>9.6886998986745344E-4</v>
      </c>
    </row>
    <row r="1914" spans="1:22" x14ac:dyDescent="0.35">
      <c r="A1914" s="3">
        <v>2015</v>
      </c>
      <c r="B1914" s="13" t="s">
        <v>37</v>
      </c>
      <c r="C1914" s="13" t="s">
        <v>38</v>
      </c>
      <c r="D1914" s="13">
        <v>2002</v>
      </c>
      <c r="E1914" s="14">
        <v>13</v>
      </c>
      <c r="F1914" s="13">
        <v>97</v>
      </c>
      <c r="G1914" s="13">
        <v>11</v>
      </c>
      <c r="H1914" s="13">
        <v>108</v>
      </c>
      <c r="I1914" s="13" t="b">
        <v>1</v>
      </c>
      <c r="J1914" s="4">
        <v>0.101851851851852</v>
      </c>
      <c r="K1914">
        <f t="shared" si="150"/>
        <v>2.1087160262417995E-4</v>
      </c>
      <c r="L1914">
        <f t="shared" si="149"/>
        <v>1.4521418753833247E-2</v>
      </c>
      <c r="M1914">
        <f t="shared" si="151"/>
        <v>1.4790333915941291E-3</v>
      </c>
      <c r="N1914">
        <f t="shared" si="152"/>
        <v>1.4521418753833247E-2</v>
      </c>
      <c r="O1914">
        <f t="shared" si="153"/>
        <v>0.18877844379983222</v>
      </c>
      <c r="Q1914" s="7">
        <v>1888</v>
      </c>
      <c r="R1914" s="7">
        <v>1.7826040388730735E-3</v>
      </c>
      <c r="S1914" s="7">
        <v>-6.8173812414597484E-4</v>
      </c>
      <c r="U1914" s="7">
        <v>41.36532982686829</v>
      </c>
      <c r="V1914" s="7">
        <v>9.6886998986745344E-4</v>
      </c>
    </row>
    <row r="1915" spans="1:22" x14ac:dyDescent="0.35">
      <c r="A1915" s="24">
        <v>2015</v>
      </c>
      <c r="B1915" s="17" t="s">
        <v>79</v>
      </c>
      <c r="C1915" s="17" t="s">
        <v>125</v>
      </c>
      <c r="D1915" s="17">
        <v>2006</v>
      </c>
      <c r="E1915" s="17">
        <v>9</v>
      </c>
      <c r="F1915" s="17">
        <v>97</v>
      </c>
      <c r="G1915" s="17">
        <v>11</v>
      </c>
      <c r="H1915" s="17">
        <v>108</v>
      </c>
      <c r="I1915" s="17" t="b">
        <v>1</v>
      </c>
      <c r="J1915" s="25">
        <v>0.101851851851852</v>
      </c>
      <c r="K1915">
        <f t="shared" si="150"/>
        <v>2.1087160262417995E-4</v>
      </c>
      <c r="L1915">
        <f t="shared" si="149"/>
        <v>1.4521418753833247E-2</v>
      </c>
      <c r="M1915">
        <f t="shared" si="151"/>
        <v>1.4790333915941291E-3</v>
      </c>
      <c r="N1915">
        <f t="shared" si="152"/>
        <v>1.4521418753833247E-2</v>
      </c>
      <c r="O1915">
        <f t="shared" si="153"/>
        <v>0.13069276878449923</v>
      </c>
      <c r="Q1915" s="7">
        <v>1889</v>
      </c>
      <c r="R1915" s="7">
        <v>1.4619636241413726E-3</v>
      </c>
      <c r="S1915" s="7">
        <v>-3.6109770941427396E-4</v>
      </c>
      <c r="U1915" s="7">
        <v>41.387245233399078</v>
      </c>
      <c r="V1915" s="7">
        <v>9.6886998986745344E-4</v>
      </c>
    </row>
    <row r="1916" spans="1:22" x14ac:dyDescent="0.35">
      <c r="A1916" s="5">
        <v>2016</v>
      </c>
      <c r="B1916" s="14" t="s">
        <v>30</v>
      </c>
      <c r="C1916" s="14" t="s">
        <v>156</v>
      </c>
      <c r="D1916" s="14">
        <v>2003</v>
      </c>
      <c r="E1916" s="14">
        <v>13</v>
      </c>
      <c r="F1916" s="14">
        <v>97</v>
      </c>
      <c r="G1916" s="14">
        <v>11</v>
      </c>
      <c r="H1916" s="14">
        <v>108</v>
      </c>
      <c r="I1916" s="14" t="b">
        <v>1</v>
      </c>
      <c r="J1916" s="6">
        <v>0.101851851851852</v>
      </c>
      <c r="K1916">
        <f t="shared" si="150"/>
        <v>2.1087160262417995E-4</v>
      </c>
      <c r="L1916">
        <f t="shared" si="149"/>
        <v>1.4521418753833247E-2</v>
      </c>
      <c r="M1916">
        <f t="shared" si="151"/>
        <v>1.4790333915941291E-3</v>
      </c>
      <c r="N1916">
        <f t="shared" si="152"/>
        <v>1.4521418753833247E-2</v>
      </c>
      <c r="O1916">
        <f t="shared" si="153"/>
        <v>0.18877844379983222</v>
      </c>
      <c r="Q1916" s="7">
        <v>1890</v>
      </c>
      <c r="R1916" s="7">
        <v>8.2068279467797044E-4</v>
      </c>
      <c r="S1916" s="7">
        <v>2.8018312004912823E-4</v>
      </c>
      <c r="U1916" s="7">
        <v>41.409160639929873</v>
      </c>
      <c r="V1916" s="7">
        <v>9.6886998986745344E-4</v>
      </c>
    </row>
    <row r="1917" spans="1:22" x14ac:dyDescent="0.35">
      <c r="A1917" s="24">
        <v>2014</v>
      </c>
      <c r="B1917" s="17" t="s">
        <v>26</v>
      </c>
      <c r="C1917" s="17" t="s">
        <v>27</v>
      </c>
      <c r="D1917" s="17">
        <v>1999</v>
      </c>
      <c r="E1917" s="17">
        <v>15</v>
      </c>
      <c r="F1917" s="17">
        <v>309</v>
      </c>
      <c r="G1917" s="17">
        <v>35</v>
      </c>
      <c r="H1917" s="17">
        <v>344</v>
      </c>
      <c r="I1917" s="17" t="b">
        <v>1</v>
      </c>
      <c r="J1917" s="25">
        <v>0.101744186046512</v>
      </c>
      <c r="K1917">
        <f t="shared" si="150"/>
        <v>6.7166510465479536E-4</v>
      </c>
      <c r="L1917">
        <f t="shared" si="149"/>
        <v>2.5916502554449654E-2</v>
      </c>
      <c r="M1917">
        <f t="shared" si="151"/>
        <v>2.6368534575748294E-3</v>
      </c>
      <c r="N1917">
        <f t="shared" si="152"/>
        <v>2.5916502554449654E-2</v>
      </c>
      <c r="O1917">
        <f t="shared" si="153"/>
        <v>0.3887475383167448</v>
      </c>
      <c r="Q1917" s="7">
        <v>1891</v>
      </c>
      <c r="R1917" s="7">
        <v>6.6036258731212E-4</v>
      </c>
      <c r="S1917" s="7">
        <v>4.4050332741497867E-4</v>
      </c>
      <c r="U1917" s="7">
        <v>41.43107604646066</v>
      </c>
      <c r="V1917" s="7">
        <v>9.6886998986745344E-4</v>
      </c>
    </row>
    <row r="1918" spans="1:22" x14ac:dyDescent="0.35">
      <c r="A1918" s="5">
        <v>2014</v>
      </c>
      <c r="B1918" s="14" t="s">
        <v>113</v>
      </c>
      <c r="C1918" s="14" t="s">
        <v>114</v>
      </c>
      <c r="D1918" s="14">
        <v>2005</v>
      </c>
      <c r="E1918" s="14">
        <v>9</v>
      </c>
      <c r="F1918" s="14">
        <v>106</v>
      </c>
      <c r="G1918" s="14">
        <v>12</v>
      </c>
      <c r="H1918" s="14">
        <v>118</v>
      </c>
      <c r="I1918" s="14" t="b">
        <v>1</v>
      </c>
      <c r="J1918" s="6">
        <v>0.101694915254237</v>
      </c>
      <c r="K1918">
        <f t="shared" si="150"/>
        <v>2.303967510153077E-4</v>
      </c>
      <c r="L1918">
        <f t="shared" si="149"/>
        <v>1.5178825745600604E-2</v>
      </c>
      <c r="M1918">
        <f t="shared" si="151"/>
        <v>1.5436093978576841E-3</v>
      </c>
      <c r="N1918">
        <f t="shared" si="152"/>
        <v>1.5178825745600604E-2</v>
      </c>
      <c r="O1918">
        <f t="shared" si="153"/>
        <v>0.13660943171040543</v>
      </c>
      <c r="Q1918" s="7">
        <v>1892</v>
      </c>
      <c r="R1918" s="7">
        <v>2.6273997965906657E-3</v>
      </c>
      <c r="S1918" s="7">
        <v>-1.0091138922048567E-3</v>
      </c>
      <c r="U1918" s="7">
        <v>41.452991452991455</v>
      </c>
      <c r="V1918" s="7">
        <v>9.7236162429190239E-4</v>
      </c>
    </row>
    <row r="1919" spans="1:22" x14ac:dyDescent="0.35">
      <c r="A1919" s="3">
        <v>2016</v>
      </c>
      <c r="B1919" s="13" t="s">
        <v>30</v>
      </c>
      <c r="C1919" s="13" t="s">
        <v>141</v>
      </c>
      <c r="D1919" s="13">
        <v>2003</v>
      </c>
      <c r="E1919" s="17">
        <v>13</v>
      </c>
      <c r="F1919" s="13">
        <v>106</v>
      </c>
      <c r="G1919" s="13">
        <v>12</v>
      </c>
      <c r="H1919" s="13">
        <v>118</v>
      </c>
      <c r="I1919" s="13" t="b">
        <v>1</v>
      </c>
      <c r="J1919" s="4">
        <v>0.101694915254237</v>
      </c>
      <c r="K1919">
        <f t="shared" si="150"/>
        <v>2.303967510153077E-4</v>
      </c>
      <c r="L1919">
        <f t="shared" si="149"/>
        <v>1.5178825745600604E-2</v>
      </c>
      <c r="M1919">
        <f t="shared" si="151"/>
        <v>1.5436093978576841E-3</v>
      </c>
      <c r="N1919">
        <f t="shared" si="152"/>
        <v>1.5178825745600604E-2</v>
      </c>
      <c r="O1919">
        <f t="shared" si="153"/>
        <v>0.19732473469280784</v>
      </c>
      <c r="Q1919" s="7">
        <v>1893</v>
      </c>
      <c r="R1919" s="7">
        <v>1.6833091981949106E-3</v>
      </c>
      <c r="S1919" s="7">
        <v>-2.6454145963000818E-4</v>
      </c>
      <c r="U1919" s="7">
        <v>41.474906859522243</v>
      </c>
      <c r="V1919" s="7">
        <v>9.7327266190983203E-4</v>
      </c>
    </row>
    <row r="1920" spans="1:22" x14ac:dyDescent="0.35">
      <c r="A1920" s="5">
        <v>2016</v>
      </c>
      <c r="B1920" s="14" t="s">
        <v>67</v>
      </c>
      <c r="C1920" s="14" t="s">
        <v>123</v>
      </c>
      <c r="D1920" s="14">
        <v>2007</v>
      </c>
      <c r="E1920" s="14">
        <v>9</v>
      </c>
      <c r="F1920" s="14">
        <v>106</v>
      </c>
      <c r="G1920" s="14">
        <v>12</v>
      </c>
      <c r="H1920" s="14">
        <v>118</v>
      </c>
      <c r="I1920" s="14" t="b">
        <v>1</v>
      </c>
      <c r="J1920" s="6">
        <v>0.101694915254237</v>
      </c>
      <c r="K1920">
        <f t="shared" si="150"/>
        <v>2.303967510153077E-4</v>
      </c>
      <c r="L1920">
        <f t="shared" si="149"/>
        <v>1.5178825745600604E-2</v>
      </c>
      <c r="M1920">
        <f t="shared" si="151"/>
        <v>1.5436093978576841E-3</v>
      </c>
      <c r="N1920">
        <f t="shared" si="152"/>
        <v>1.5178825745600604E-2</v>
      </c>
      <c r="O1920">
        <f t="shared" si="153"/>
        <v>0.13660943171040543</v>
      </c>
      <c r="Q1920" s="7">
        <v>1894</v>
      </c>
      <c r="R1920" s="7">
        <v>2.0979672777232954E-3</v>
      </c>
      <c r="S1920" s="7">
        <v>-6.7919953915839297E-4</v>
      </c>
      <c r="U1920" s="7">
        <v>41.496822266053037</v>
      </c>
      <c r="V1920" s="7">
        <v>9.7327266190983203E-4</v>
      </c>
    </row>
    <row r="1921" spans="1:22" x14ac:dyDescent="0.35">
      <c r="A1921" s="3">
        <v>2015</v>
      </c>
      <c r="B1921" s="13" t="s">
        <v>33</v>
      </c>
      <c r="C1921" s="13" t="s">
        <v>203</v>
      </c>
      <c r="D1921" s="13">
        <v>2005</v>
      </c>
      <c r="E1921" s="17">
        <v>10</v>
      </c>
      <c r="F1921" s="13">
        <v>53</v>
      </c>
      <c r="G1921" s="13">
        <v>6</v>
      </c>
      <c r="H1921" s="13">
        <v>59</v>
      </c>
      <c r="I1921" s="13" t="b">
        <v>1</v>
      </c>
      <c r="J1921" s="4">
        <v>0.101694915254237</v>
      </c>
      <c r="K1921">
        <f t="shared" si="150"/>
        <v>1.1519837550765385E-4</v>
      </c>
      <c r="L1921">
        <f t="shared" si="149"/>
        <v>1.073305061516314E-2</v>
      </c>
      <c r="M1921">
        <f t="shared" si="151"/>
        <v>1.0914966727284519E-3</v>
      </c>
      <c r="N1921">
        <f t="shared" si="152"/>
        <v>1.073305061516314E-2</v>
      </c>
      <c r="O1921">
        <f t="shared" si="153"/>
        <v>0.10733050615163139</v>
      </c>
      <c r="Q1921" s="7">
        <v>1895</v>
      </c>
      <c r="R1921" s="7">
        <v>1.8906382379591026E-3</v>
      </c>
      <c r="S1921" s="7">
        <v>-4.7187049939420014E-4</v>
      </c>
      <c r="U1921" s="7">
        <v>41.518737672583825</v>
      </c>
      <c r="V1921" s="7">
        <v>9.7461381269336772E-4</v>
      </c>
    </row>
    <row r="1922" spans="1:22" x14ac:dyDescent="0.35">
      <c r="A1922" s="3">
        <v>2014</v>
      </c>
      <c r="B1922" s="13" t="s">
        <v>98</v>
      </c>
      <c r="C1922" s="13" t="s">
        <v>99</v>
      </c>
      <c r="D1922" s="13">
        <v>2004</v>
      </c>
      <c r="E1922" s="14">
        <v>10</v>
      </c>
      <c r="F1922" s="13">
        <v>115</v>
      </c>
      <c r="G1922" s="13">
        <v>13</v>
      </c>
      <c r="H1922" s="13">
        <v>128</v>
      </c>
      <c r="I1922" s="13" t="b">
        <v>1</v>
      </c>
      <c r="J1922" s="4">
        <v>0.1015625</v>
      </c>
      <c r="K1922">
        <f t="shared" si="150"/>
        <v>2.4992189940643551E-4</v>
      </c>
      <c r="L1922">
        <f t="shared" si="149"/>
        <v>1.5808918350299475E-2</v>
      </c>
      <c r="M1922">
        <f t="shared" si="151"/>
        <v>1.6055932699522903E-3</v>
      </c>
      <c r="N1922">
        <f t="shared" si="152"/>
        <v>1.5808918350299475E-2</v>
      </c>
      <c r="O1922">
        <f t="shared" si="153"/>
        <v>0.15808918350299475</v>
      </c>
      <c r="Q1922" s="7">
        <v>1896</v>
      </c>
      <c r="R1922" s="7">
        <v>1.4093942189856126E-3</v>
      </c>
      <c r="S1922" s="7">
        <v>-2.2324109973757573E-4</v>
      </c>
      <c r="U1922" s="7">
        <v>41.54065307911462</v>
      </c>
      <c r="V1922" s="7">
        <v>9.7461381269336772E-4</v>
      </c>
    </row>
    <row r="1923" spans="1:22" x14ac:dyDescent="0.35">
      <c r="A1923" s="24">
        <v>2013</v>
      </c>
      <c r="B1923" s="17" t="s">
        <v>26</v>
      </c>
      <c r="C1923" s="17" t="s">
        <v>110</v>
      </c>
      <c r="D1923" s="17">
        <v>2001</v>
      </c>
      <c r="E1923" s="17">
        <v>12</v>
      </c>
      <c r="F1923" s="17">
        <v>124</v>
      </c>
      <c r="G1923" s="17">
        <v>14</v>
      </c>
      <c r="H1923" s="17">
        <v>138</v>
      </c>
      <c r="I1923" s="17" t="b">
        <v>1</v>
      </c>
      <c r="J1923" s="25">
        <v>0.101449275362319</v>
      </c>
      <c r="K1923">
        <f t="shared" si="150"/>
        <v>2.6944704779756324E-4</v>
      </c>
      <c r="L1923">
        <f t="shared" si="149"/>
        <v>1.6414842301940132E-2</v>
      </c>
      <c r="M1923">
        <f t="shared" si="151"/>
        <v>1.6652738567185666E-3</v>
      </c>
      <c r="N1923">
        <f t="shared" si="152"/>
        <v>1.6414842301940132E-2</v>
      </c>
      <c r="O1923">
        <f t="shared" si="153"/>
        <v>0.19697810762328158</v>
      </c>
      <c r="Q1923" s="7">
        <v>1897</v>
      </c>
      <c r="R1923" s="7">
        <v>1.7565774345051849E-3</v>
      </c>
      <c r="S1923" s="7">
        <v>-5.7042431525714801E-4</v>
      </c>
      <c r="U1923" s="7">
        <v>41.562568485645407</v>
      </c>
      <c r="V1923" s="7">
        <v>9.7667823740158898E-4</v>
      </c>
    </row>
    <row r="1924" spans="1:22" x14ac:dyDescent="0.35">
      <c r="A1924" s="5">
        <v>2017</v>
      </c>
      <c r="B1924" s="14" t="s">
        <v>24</v>
      </c>
      <c r="C1924" s="14" t="s">
        <v>71</v>
      </c>
      <c r="D1924" s="14">
        <v>2004</v>
      </c>
      <c r="E1924" s="14">
        <v>13</v>
      </c>
      <c r="F1924" s="14">
        <v>124</v>
      </c>
      <c r="G1924" s="14">
        <v>14</v>
      </c>
      <c r="H1924" s="14">
        <v>138</v>
      </c>
      <c r="I1924" s="14" t="b">
        <v>1</v>
      </c>
      <c r="J1924" s="6">
        <v>0.101449275362319</v>
      </c>
      <c r="K1924">
        <f t="shared" si="150"/>
        <v>2.6944704779756324E-4</v>
      </c>
      <c r="L1924">
        <f t="shared" ref="L1924:L1987" si="154">SQRT(K1924)</f>
        <v>1.6414842301940132E-2</v>
      </c>
      <c r="M1924">
        <f t="shared" si="151"/>
        <v>1.6652738567185666E-3</v>
      </c>
      <c r="N1924">
        <f t="shared" si="152"/>
        <v>1.6414842301940132E-2</v>
      </c>
      <c r="O1924">
        <f t="shared" si="153"/>
        <v>0.2133929499252217</v>
      </c>
      <c r="Q1924" s="7">
        <v>1898</v>
      </c>
      <c r="R1924" s="7">
        <v>1.1146877303130568E-3</v>
      </c>
      <c r="S1924" s="7">
        <v>3.7124095922711126E-4</v>
      </c>
      <c r="U1924" s="7">
        <v>41.584483892176202</v>
      </c>
      <c r="V1924" s="7">
        <v>9.7667823740158898E-4</v>
      </c>
    </row>
    <row r="1925" spans="1:22" x14ac:dyDescent="0.35">
      <c r="A1925" s="24">
        <v>2014</v>
      </c>
      <c r="B1925" s="17" t="s">
        <v>26</v>
      </c>
      <c r="C1925" s="17" t="s">
        <v>223</v>
      </c>
      <c r="D1925" s="17">
        <v>2004</v>
      </c>
      <c r="E1925" s="17">
        <v>10</v>
      </c>
      <c r="F1925" s="17">
        <v>62</v>
      </c>
      <c r="G1925" s="17">
        <v>7</v>
      </c>
      <c r="H1925" s="17">
        <v>69</v>
      </c>
      <c r="I1925" s="17" t="b">
        <v>1</v>
      </c>
      <c r="J1925" s="25">
        <v>0.101449275362319</v>
      </c>
      <c r="K1925">
        <f t="shared" si="150"/>
        <v>1.3472352389878162E-4</v>
      </c>
      <c r="L1925">
        <f t="shared" si="154"/>
        <v>1.1607046303809666E-2</v>
      </c>
      <c r="M1925">
        <f t="shared" si="151"/>
        <v>1.1775264366183738E-3</v>
      </c>
      <c r="N1925">
        <f t="shared" si="152"/>
        <v>1.1607046303809666E-2</v>
      </c>
      <c r="O1925">
        <f t="shared" si="153"/>
        <v>0.11607046303809666</v>
      </c>
      <c r="Q1925" s="7">
        <v>1899</v>
      </c>
      <c r="R1925" s="7">
        <v>1.5501957468837754E-3</v>
      </c>
      <c r="S1925" s="7">
        <v>-6.4267057343607306E-5</v>
      </c>
      <c r="U1925" s="7">
        <v>41.606399298706989</v>
      </c>
      <c r="V1925" s="7">
        <v>9.7812691976310569E-4</v>
      </c>
    </row>
    <row r="1926" spans="1:22" x14ac:dyDescent="0.35">
      <c r="A1926" s="5">
        <v>2015</v>
      </c>
      <c r="B1926" s="14" t="s">
        <v>30</v>
      </c>
      <c r="C1926" s="14" t="s">
        <v>222</v>
      </c>
      <c r="D1926" s="14">
        <v>2000</v>
      </c>
      <c r="E1926" s="14">
        <v>15</v>
      </c>
      <c r="F1926" s="14">
        <v>62</v>
      </c>
      <c r="G1926" s="14">
        <v>7</v>
      </c>
      <c r="H1926" s="14">
        <v>69</v>
      </c>
      <c r="I1926" s="14" t="b">
        <v>1</v>
      </c>
      <c r="J1926" s="6">
        <v>0.101449275362319</v>
      </c>
      <c r="K1926">
        <f t="shared" si="150"/>
        <v>1.3472352389878162E-4</v>
      </c>
      <c r="L1926">
        <f t="shared" si="154"/>
        <v>1.1607046303809666E-2</v>
      </c>
      <c r="M1926">
        <f t="shared" si="151"/>
        <v>1.1775264366183738E-3</v>
      </c>
      <c r="N1926">
        <f t="shared" si="152"/>
        <v>1.1607046303809666E-2</v>
      </c>
      <c r="O1926">
        <f t="shared" si="153"/>
        <v>0.174105694557145</v>
      </c>
      <c r="Q1926" s="7">
        <v>1900</v>
      </c>
      <c r="R1926" s="7">
        <v>1.3324417385984163E-3</v>
      </c>
      <c r="S1926" s="7">
        <v>1.5348695094175176E-4</v>
      </c>
      <c r="U1926" s="7">
        <v>41.628314705237784</v>
      </c>
      <c r="V1926" s="7">
        <v>9.7832260385424265E-4</v>
      </c>
    </row>
    <row r="1927" spans="1:22" x14ac:dyDescent="0.35">
      <c r="A1927" s="3">
        <v>2016</v>
      </c>
      <c r="B1927" s="13" t="s">
        <v>186</v>
      </c>
      <c r="C1927" s="13" t="s">
        <v>187</v>
      </c>
      <c r="D1927" s="13">
        <v>2003</v>
      </c>
      <c r="E1927" s="17">
        <v>13</v>
      </c>
      <c r="F1927" s="13">
        <v>62</v>
      </c>
      <c r="G1927" s="13">
        <v>7</v>
      </c>
      <c r="H1927" s="13">
        <v>69</v>
      </c>
      <c r="I1927" s="13" t="b">
        <v>1</v>
      </c>
      <c r="J1927" s="4">
        <v>0.101449275362319</v>
      </c>
      <c r="K1927">
        <f t="shared" si="150"/>
        <v>1.3472352389878162E-4</v>
      </c>
      <c r="L1927">
        <f t="shared" si="154"/>
        <v>1.1607046303809666E-2</v>
      </c>
      <c r="M1927">
        <f t="shared" si="151"/>
        <v>1.1775264366183738E-3</v>
      </c>
      <c r="N1927">
        <f t="shared" si="152"/>
        <v>1.1607046303809666E-2</v>
      </c>
      <c r="O1927">
        <f t="shared" si="153"/>
        <v>0.15089160194952567</v>
      </c>
      <c r="Q1927" s="7">
        <v>1901</v>
      </c>
      <c r="R1927" s="7">
        <v>1.5501957468837754E-3</v>
      </c>
      <c r="S1927" s="7">
        <v>-6.4267057343607306E-5</v>
      </c>
      <c r="U1927" s="7">
        <v>41.650230111768572</v>
      </c>
      <c r="V1927" s="7">
        <v>9.7832260385424265E-4</v>
      </c>
    </row>
    <row r="1928" spans="1:22" x14ac:dyDescent="0.35">
      <c r="A1928" s="3">
        <v>2017</v>
      </c>
      <c r="B1928" s="13" t="s">
        <v>52</v>
      </c>
      <c r="C1928" s="13" t="s">
        <v>91</v>
      </c>
      <c r="D1928" s="13">
        <v>2009</v>
      </c>
      <c r="E1928" s="14">
        <v>8</v>
      </c>
      <c r="F1928" s="13">
        <v>62</v>
      </c>
      <c r="G1928" s="13">
        <v>7</v>
      </c>
      <c r="H1928" s="13">
        <v>69</v>
      </c>
      <c r="I1928" s="13" t="b">
        <v>1</v>
      </c>
      <c r="J1928" s="4">
        <v>0.101449275362319</v>
      </c>
      <c r="K1928">
        <f t="shared" si="150"/>
        <v>1.3472352389878162E-4</v>
      </c>
      <c r="L1928">
        <f t="shared" si="154"/>
        <v>1.1607046303809666E-2</v>
      </c>
      <c r="M1928">
        <f t="shared" si="151"/>
        <v>1.1775264366183738E-3</v>
      </c>
      <c r="N1928">
        <f t="shared" si="152"/>
        <v>1.1607046303809666E-2</v>
      </c>
      <c r="O1928">
        <f t="shared" si="153"/>
        <v>9.2856370430477328E-2</v>
      </c>
      <c r="Q1928" s="7">
        <v>1902</v>
      </c>
      <c r="R1928" s="7">
        <v>1.6210170508763697E-3</v>
      </c>
      <c r="S1928" s="7">
        <v>-7.0825067088438375E-5</v>
      </c>
      <c r="U1928" s="7">
        <v>41.672145518299367</v>
      </c>
      <c r="V1928" s="7">
        <v>9.7832260385424265E-4</v>
      </c>
    </row>
    <row r="1929" spans="1:22" x14ac:dyDescent="0.35">
      <c r="A1929" s="3">
        <v>2015</v>
      </c>
      <c r="B1929" s="13" t="s">
        <v>33</v>
      </c>
      <c r="C1929" s="13" t="s">
        <v>86</v>
      </c>
      <c r="D1929" s="13">
        <v>2006</v>
      </c>
      <c r="E1929" s="17">
        <v>9</v>
      </c>
      <c r="F1929" s="13">
        <v>133</v>
      </c>
      <c r="G1929" s="13">
        <v>15</v>
      </c>
      <c r="H1929" s="13">
        <v>148</v>
      </c>
      <c r="I1929" s="13" t="b">
        <v>1</v>
      </c>
      <c r="J1929" s="4">
        <v>0.101351351351351</v>
      </c>
      <c r="K1929">
        <f t="shared" si="150"/>
        <v>2.8897219618869102E-4</v>
      </c>
      <c r="L1929">
        <f t="shared" si="154"/>
        <v>1.6999182221174376E-2</v>
      </c>
      <c r="M1929">
        <f t="shared" si="151"/>
        <v>1.7228900899838833E-3</v>
      </c>
      <c r="N1929">
        <f t="shared" si="152"/>
        <v>1.6999182221174376E-2</v>
      </c>
      <c r="O1929">
        <f t="shared" si="153"/>
        <v>0.15299263999056939</v>
      </c>
      <c r="Q1929" s="7">
        <v>1903</v>
      </c>
      <c r="R1929" s="7">
        <v>1.1376368233094755E-3</v>
      </c>
      <c r="S1929" s="7">
        <v>1.2808963123493939E-4</v>
      </c>
      <c r="U1929" s="7">
        <v>41.694060924830154</v>
      </c>
      <c r="V1929" s="7">
        <v>9.7832260385424265E-4</v>
      </c>
    </row>
    <row r="1930" spans="1:22" x14ac:dyDescent="0.35">
      <c r="A1930" s="5">
        <v>2017</v>
      </c>
      <c r="B1930" s="14" t="s">
        <v>118</v>
      </c>
      <c r="C1930" s="14" t="s">
        <v>119</v>
      </c>
      <c r="D1930" s="14">
        <v>2007</v>
      </c>
      <c r="E1930" s="14">
        <v>10</v>
      </c>
      <c r="F1930" s="14">
        <v>133</v>
      </c>
      <c r="G1930" s="14">
        <v>15</v>
      </c>
      <c r="H1930" s="14">
        <v>148</v>
      </c>
      <c r="I1930" s="14" t="b">
        <v>1</v>
      </c>
      <c r="J1930" s="6">
        <v>0.101351351351351</v>
      </c>
      <c r="K1930">
        <f t="shared" si="150"/>
        <v>2.8897219618869102E-4</v>
      </c>
      <c r="L1930">
        <f t="shared" si="154"/>
        <v>1.6999182221174376E-2</v>
      </c>
      <c r="M1930">
        <f t="shared" si="151"/>
        <v>1.7228900899838833E-3</v>
      </c>
      <c r="N1930">
        <f t="shared" si="152"/>
        <v>1.6999182221174376E-2</v>
      </c>
      <c r="O1930">
        <f t="shared" si="153"/>
        <v>0.16999182221174375</v>
      </c>
      <c r="Q1930" s="7">
        <v>1904</v>
      </c>
      <c r="R1930" s="7">
        <v>1.3235548796661015E-3</v>
      </c>
      <c r="S1930" s="7">
        <v>-5.7828425121686554E-5</v>
      </c>
      <c r="U1930" s="7">
        <v>41.715976331360949</v>
      </c>
      <c r="V1930" s="7">
        <v>9.7832260385424265E-4</v>
      </c>
    </row>
    <row r="1931" spans="1:22" x14ac:dyDescent="0.35">
      <c r="A1931" s="24">
        <v>2016</v>
      </c>
      <c r="B1931" s="17" t="s">
        <v>42</v>
      </c>
      <c r="C1931" s="17" t="s">
        <v>43</v>
      </c>
      <c r="D1931" s="17">
        <v>2003</v>
      </c>
      <c r="E1931" s="17">
        <v>13</v>
      </c>
      <c r="F1931" s="17">
        <v>204</v>
      </c>
      <c r="G1931" s="17">
        <v>23</v>
      </c>
      <c r="H1931" s="17">
        <v>227</v>
      </c>
      <c r="I1931" s="17" t="b">
        <v>1</v>
      </c>
      <c r="J1931" s="25">
        <v>0.101321585903084</v>
      </c>
      <c r="K1931">
        <f t="shared" si="150"/>
        <v>4.4322086847860042E-4</v>
      </c>
      <c r="L1931">
        <f t="shared" si="154"/>
        <v>2.1052811415072346E-2</v>
      </c>
      <c r="M1931">
        <f t="shared" si="151"/>
        <v>2.1331042402936802E-3</v>
      </c>
      <c r="N1931">
        <f t="shared" si="152"/>
        <v>2.1052811415072346E-2</v>
      </c>
      <c r="O1931">
        <f t="shared" si="153"/>
        <v>0.27368654839594048</v>
      </c>
      <c r="Q1931" s="7">
        <v>1905</v>
      </c>
      <c r="R1931" s="7">
        <v>1.5094729360227281E-3</v>
      </c>
      <c r="S1931" s="7">
        <v>-2.4374648147831315E-4</v>
      </c>
      <c r="U1931" s="7">
        <v>41.737891737891736</v>
      </c>
      <c r="V1931" s="7">
        <v>9.7832260385424265E-4</v>
      </c>
    </row>
    <row r="1932" spans="1:22" x14ac:dyDescent="0.35">
      <c r="A1932" s="3">
        <v>2015</v>
      </c>
      <c r="B1932" s="13" t="s">
        <v>26</v>
      </c>
      <c r="C1932" s="13" t="s">
        <v>27</v>
      </c>
      <c r="D1932" s="13">
        <v>2002</v>
      </c>
      <c r="E1932" s="14">
        <v>13</v>
      </c>
      <c r="F1932" s="13">
        <v>346</v>
      </c>
      <c r="G1932" s="13">
        <v>39</v>
      </c>
      <c r="H1932" s="13">
        <v>385</v>
      </c>
      <c r="I1932" s="13" t="b">
        <v>1</v>
      </c>
      <c r="J1932" s="4">
        <v>0.101298701298701</v>
      </c>
      <c r="K1932">
        <f t="shared" si="150"/>
        <v>7.5171821305841928E-4</v>
      </c>
      <c r="L1932">
        <f t="shared" si="154"/>
        <v>2.7417480063974136E-2</v>
      </c>
      <c r="M1932">
        <f t="shared" si="151"/>
        <v>2.7773551233636054E-3</v>
      </c>
      <c r="N1932">
        <f t="shared" si="152"/>
        <v>2.7417480063974136E-2</v>
      </c>
      <c r="O1932">
        <f t="shared" si="153"/>
        <v>0.35642724083166377</v>
      </c>
      <c r="Q1932" s="7">
        <v>1906</v>
      </c>
      <c r="R1932" s="7">
        <v>9.5171876695284937E-4</v>
      </c>
      <c r="S1932" s="7">
        <v>3.1400768759156554E-4</v>
      </c>
      <c r="U1932" s="7">
        <v>41.759807144422531</v>
      </c>
      <c r="V1932" s="7">
        <v>9.7903385266055114E-4</v>
      </c>
    </row>
    <row r="1933" spans="1:22" x14ac:dyDescent="0.35">
      <c r="A1933" s="24">
        <v>2013</v>
      </c>
      <c r="B1933" s="17" t="s">
        <v>33</v>
      </c>
      <c r="C1933" s="17" t="s">
        <v>254</v>
      </c>
      <c r="D1933" s="17">
        <v>2004</v>
      </c>
      <c r="E1933" s="17">
        <v>9</v>
      </c>
      <c r="F1933" s="17">
        <v>71</v>
      </c>
      <c r="G1933" s="17">
        <v>8</v>
      </c>
      <c r="H1933" s="17">
        <v>79</v>
      </c>
      <c r="I1933" s="17" t="b">
        <v>1</v>
      </c>
      <c r="J1933" s="25">
        <v>0.10126582278481</v>
      </c>
      <c r="K1933">
        <f t="shared" si="150"/>
        <v>1.542486722899094E-4</v>
      </c>
      <c r="L1933">
        <f t="shared" si="154"/>
        <v>1.2419688896663611E-2</v>
      </c>
      <c r="M1933">
        <f t="shared" si="151"/>
        <v>1.2576900148520097E-3</v>
      </c>
      <c r="N1933">
        <f t="shared" si="152"/>
        <v>1.2419688896663611E-2</v>
      </c>
      <c r="O1933">
        <f t="shared" si="153"/>
        <v>0.11177720006997251</v>
      </c>
      <c r="Q1933" s="7">
        <v>1907</v>
      </c>
      <c r="R1933" s="7">
        <v>3.7304201447975857E-3</v>
      </c>
      <c r="S1933" s="7">
        <v>-1.4508463214906058E-3</v>
      </c>
      <c r="U1933" s="7">
        <v>41.781722550953319</v>
      </c>
      <c r="V1933" s="7">
        <v>9.8126654393564084E-4</v>
      </c>
    </row>
    <row r="1934" spans="1:22" x14ac:dyDescent="0.35">
      <c r="A1934" s="3">
        <v>2014</v>
      </c>
      <c r="B1934" s="13" t="s">
        <v>190</v>
      </c>
      <c r="C1934" s="13" t="s">
        <v>219</v>
      </c>
      <c r="D1934" s="13">
        <v>2004</v>
      </c>
      <c r="E1934" s="14">
        <v>10</v>
      </c>
      <c r="F1934" s="13">
        <v>71</v>
      </c>
      <c r="G1934" s="13">
        <v>8</v>
      </c>
      <c r="H1934" s="13">
        <v>79</v>
      </c>
      <c r="I1934" s="13" t="b">
        <v>1</v>
      </c>
      <c r="J1934" s="4">
        <v>0.10126582278481</v>
      </c>
      <c r="K1934">
        <f t="shared" si="150"/>
        <v>1.542486722899094E-4</v>
      </c>
      <c r="L1934">
        <f t="shared" si="154"/>
        <v>1.2419688896663611E-2</v>
      </c>
      <c r="M1934">
        <f t="shared" si="151"/>
        <v>1.2576900148520097E-3</v>
      </c>
      <c r="N1934">
        <f t="shared" si="152"/>
        <v>1.2419688896663611E-2</v>
      </c>
      <c r="O1934">
        <f t="shared" si="153"/>
        <v>0.12419688896663611</v>
      </c>
      <c r="Q1934" s="7">
        <v>1908</v>
      </c>
      <c r="R1934" s="7">
        <v>8.1341054773327235E-4</v>
      </c>
      <c r="S1934" s="7">
        <v>5.2718676642515784E-4</v>
      </c>
      <c r="U1934" s="7">
        <v>41.803637957484113</v>
      </c>
      <c r="V1934" s="7">
        <v>9.8126654393564084E-4</v>
      </c>
    </row>
    <row r="1935" spans="1:22" x14ac:dyDescent="0.35">
      <c r="A1935" s="3">
        <v>2015</v>
      </c>
      <c r="B1935" s="13" t="s">
        <v>98</v>
      </c>
      <c r="C1935" s="13" t="s">
        <v>41</v>
      </c>
      <c r="D1935" s="13">
        <v>2001</v>
      </c>
      <c r="E1935" s="17">
        <v>14</v>
      </c>
      <c r="F1935" s="13">
        <v>71</v>
      </c>
      <c r="G1935" s="13">
        <v>8</v>
      </c>
      <c r="H1935" s="13">
        <v>79</v>
      </c>
      <c r="I1935" s="13" t="b">
        <v>1</v>
      </c>
      <c r="J1935" s="4">
        <v>0.10126582278481</v>
      </c>
      <c r="K1935">
        <f t="shared" si="150"/>
        <v>1.542486722899094E-4</v>
      </c>
      <c r="L1935">
        <f t="shared" si="154"/>
        <v>1.2419688896663611E-2</v>
      </c>
      <c r="M1935">
        <f t="shared" si="151"/>
        <v>1.2576900148520097E-3</v>
      </c>
      <c r="N1935">
        <f t="shared" si="152"/>
        <v>1.2419688896663611E-2</v>
      </c>
      <c r="O1935">
        <f t="shared" si="153"/>
        <v>0.17387564455329055</v>
      </c>
      <c r="Q1935" s="7">
        <v>1909</v>
      </c>
      <c r="R1935" s="7">
        <v>1.4835687953845299E-3</v>
      </c>
      <c r="S1935" s="7">
        <v>-7.205822839349992E-5</v>
      </c>
      <c r="U1935" s="7">
        <v>41.825553364014901</v>
      </c>
      <c r="V1935" s="7">
        <v>9.8126654393564084E-4</v>
      </c>
    </row>
    <row r="1936" spans="1:22" x14ac:dyDescent="0.35">
      <c r="A1936" s="5">
        <v>2017</v>
      </c>
      <c r="B1936" s="14" t="s">
        <v>24</v>
      </c>
      <c r="C1936" s="14" t="s">
        <v>210</v>
      </c>
      <c r="D1936" s="14">
        <v>2005</v>
      </c>
      <c r="E1936" s="14">
        <v>12</v>
      </c>
      <c r="F1936" s="14">
        <v>71</v>
      </c>
      <c r="G1936" s="14">
        <v>8</v>
      </c>
      <c r="H1936" s="14">
        <v>79</v>
      </c>
      <c r="I1936" s="14" t="b">
        <v>1</v>
      </c>
      <c r="J1936" s="6">
        <v>0.10126582278481</v>
      </c>
      <c r="K1936">
        <f t="shared" si="150"/>
        <v>1.542486722899094E-4</v>
      </c>
      <c r="L1936">
        <f t="shared" si="154"/>
        <v>1.2419688896663611E-2</v>
      </c>
      <c r="M1936">
        <f t="shared" si="151"/>
        <v>1.2576900148520097E-3</v>
      </c>
      <c r="N1936">
        <f t="shared" si="152"/>
        <v>1.2419688896663611E-2</v>
      </c>
      <c r="O1936">
        <f t="shared" si="153"/>
        <v>0.14903626675996334</v>
      </c>
      <c r="Q1936" s="7">
        <v>1910</v>
      </c>
      <c r="R1936" s="7">
        <v>1.6919638012484466E-3</v>
      </c>
      <c r="S1936" s="7">
        <v>-2.8045323425741659E-4</v>
      </c>
      <c r="U1936" s="7">
        <v>41.847468770545696</v>
      </c>
      <c r="V1936" s="7">
        <v>9.8126654393564084E-4</v>
      </c>
    </row>
    <row r="1937" spans="1:22" x14ac:dyDescent="0.35">
      <c r="A1937" s="3">
        <v>2013</v>
      </c>
      <c r="B1937" s="13" t="s">
        <v>30</v>
      </c>
      <c r="C1937" s="13" t="s">
        <v>225</v>
      </c>
      <c r="D1937" s="13">
        <v>2003</v>
      </c>
      <c r="E1937" s="17">
        <v>10</v>
      </c>
      <c r="F1937" s="13">
        <v>80</v>
      </c>
      <c r="G1937" s="13">
        <v>9</v>
      </c>
      <c r="H1937" s="13">
        <v>89</v>
      </c>
      <c r="I1937" s="13" t="b">
        <v>1</v>
      </c>
      <c r="J1937" s="4">
        <v>0.101123595505618</v>
      </c>
      <c r="K1937">
        <f t="shared" si="150"/>
        <v>1.7377382068103718E-4</v>
      </c>
      <c r="L1937">
        <f t="shared" si="154"/>
        <v>1.3182329865431117E-2</v>
      </c>
      <c r="M1937">
        <f t="shared" si="151"/>
        <v>1.333044593133484E-3</v>
      </c>
      <c r="N1937">
        <f t="shared" si="152"/>
        <v>1.3182329865431117E-2</v>
      </c>
      <c r="O1937">
        <f t="shared" si="153"/>
        <v>0.13182329865431117</v>
      </c>
      <c r="Q1937" s="7">
        <v>1911</v>
      </c>
      <c r="R1937" s="7">
        <v>1.6140097942967647E-3</v>
      </c>
      <c r="S1937" s="7">
        <v>1.7028795657786648E-4</v>
      </c>
      <c r="U1937" s="7">
        <v>41.869384177076483</v>
      </c>
      <c r="V1937" s="7">
        <v>9.8126654393564084E-4</v>
      </c>
    </row>
    <row r="1938" spans="1:22" x14ac:dyDescent="0.35">
      <c r="A1938" s="5">
        <v>2013</v>
      </c>
      <c r="B1938" s="14" t="s">
        <v>42</v>
      </c>
      <c r="C1938" s="14" t="s">
        <v>182</v>
      </c>
      <c r="D1938" s="14">
        <v>2001</v>
      </c>
      <c r="E1938" s="14">
        <v>12</v>
      </c>
      <c r="F1938" s="14">
        <v>80</v>
      </c>
      <c r="G1938" s="14">
        <v>9</v>
      </c>
      <c r="H1938" s="14">
        <v>89</v>
      </c>
      <c r="I1938" s="14" t="b">
        <v>1</v>
      </c>
      <c r="J1938" s="6">
        <v>0.101123595505618</v>
      </c>
      <c r="K1938">
        <f t="shared" si="150"/>
        <v>1.7377382068103718E-4</v>
      </c>
      <c r="L1938">
        <f t="shared" si="154"/>
        <v>1.3182329865431117E-2</v>
      </c>
      <c r="M1938">
        <f t="shared" si="151"/>
        <v>1.333044593133484E-3</v>
      </c>
      <c r="N1938">
        <f t="shared" si="152"/>
        <v>1.3182329865431117E-2</v>
      </c>
      <c r="O1938">
        <f t="shared" si="153"/>
        <v>0.15818795838517341</v>
      </c>
      <c r="Q1938" s="7">
        <v>1912</v>
      </c>
      <c r="R1938" s="7">
        <v>1.9949611738411762E-3</v>
      </c>
      <c r="S1938" s="7">
        <v>-5.1592778224704709E-4</v>
      </c>
      <c r="U1938" s="7">
        <v>41.891299583607278</v>
      </c>
      <c r="V1938" s="7">
        <v>9.8126654393564084E-4</v>
      </c>
    </row>
    <row r="1939" spans="1:22" x14ac:dyDescent="0.35">
      <c r="A1939" s="3">
        <v>2013</v>
      </c>
      <c r="B1939" s="13" t="s">
        <v>37</v>
      </c>
      <c r="C1939" s="13" t="s">
        <v>157</v>
      </c>
      <c r="D1939" s="13">
        <v>2005</v>
      </c>
      <c r="E1939" s="17">
        <v>8</v>
      </c>
      <c r="F1939" s="13">
        <v>80</v>
      </c>
      <c r="G1939" s="13">
        <v>9</v>
      </c>
      <c r="H1939" s="13">
        <v>89</v>
      </c>
      <c r="I1939" s="13" t="b">
        <v>1</v>
      </c>
      <c r="J1939" s="4">
        <v>0.101123595505618</v>
      </c>
      <c r="K1939">
        <f t="shared" si="150"/>
        <v>1.7377382068103718E-4</v>
      </c>
      <c r="L1939">
        <f t="shared" si="154"/>
        <v>1.3182329865431117E-2</v>
      </c>
      <c r="M1939">
        <f t="shared" si="151"/>
        <v>1.333044593133484E-3</v>
      </c>
      <c r="N1939">
        <f t="shared" si="152"/>
        <v>1.3182329865431117E-2</v>
      </c>
      <c r="O1939">
        <f t="shared" si="153"/>
        <v>0.10545863892344894</v>
      </c>
      <c r="Q1939" s="7">
        <v>1913</v>
      </c>
      <c r="R1939" s="7">
        <v>1.1198844378796256E-3</v>
      </c>
      <c r="S1939" s="7">
        <v>3.5914895371450353E-4</v>
      </c>
      <c r="U1939" s="7">
        <v>41.913214990138066</v>
      </c>
      <c r="V1939" s="7">
        <v>9.8126654393564084E-4</v>
      </c>
    </row>
    <row r="1940" spans="1:22" x14ac:dyDescent="0.35">
      <c r="A1940" s="3">
        <v>2016</v>
      </c>
      <c r="B1940" s="13" t="s">
        <v>153</v>
      </c>
      <c r="C1940" s="13" t="s">
        <v>224</v>
      </c>
      <c r="D1940" s="13">
        <v>2006</v>
      </c>
      <c r="E1940" s="14">
        <v>10</v>
      </c>
      <c r="F1940" s="13">
        <v>80</v>
      </c>
      <c r="G1940" s="13">
        <v>9</v>
      </c>
      <c r="H1940" s="13">
        <v>89</v>
      </c>
      <c r="I1940" s="13" t="b">
        <v>1</v>
      </c>
      <c r="J1940" s="4">
        <v>0.101123595505618</v>
      </c>
      <c r="K1940">
        <f t="shared" si="150"/>
        <v>1.7377382068103718E-4</v>
      </c>
      <c r="L1940">
        <f t="shared" si="154"/>
        <v>1.3182329865431117E-2</v>
      </c>
      <c r="M1940">
        <f t="shared" si="151"/>
        <v>1.333044593133484E-3</v>
      </c>
      <c r="N1940">
        <f t="shared" si="152"/>
        <v>1.3182329865431117E-2</v>
      </c>
      <c r="O1940">
        <f t="shared" si="153"/>
        <v>0.13182329865431117</v>
      </c>
      <c r="Q1940" s="7">
        <v>1914</v>
      </c>
      <c r="R1940" s="7">
        <v>1.9949611738411762E-3</v>
      </c>
      <c r="S1940" s="7">
        <v>-5.1592778224704709E-4</v>
      </c>
      <c r="U1940" s="7">
        <v>41.93513039666886</v>
      </c>
      <c r="V1940" s="7">
        <v>9.8305454248493428E-4</v>
      </c>
    </row>
    <row r="1941" spans="1:22" x14ac:dyDescent="0.35">
      <c r="A1941" s="3">
        <v>2014</v>
      </c>
      <c r="B1941" s="13" t="s">
        <v>52</v>
      </c>
      <c r="C1941" s="13" t="s">
        <v>74</v>
      </c>
      <c r="D1941" s="13">
        <v>2004</v>
      </c>
      <c r="E1941" s="17">
        <v>10</v>
      </c>
      <c r="F1941" s="13">
        <v>196</v>
      </c>
      <c r="G1941" s="13">
        <v>22</v>
      </c>
      <c r="H1941" s="13">
        <v>218</v>
      </c>
      <c r="I1941" s="13" t="b">
        <v>1</v>
      </c>
      <c r="J1941" s="4">
        <v>0.100917431192661</v>
      </c>
      <c r="K1941">
        <f t="shared" si="150"/>
        <v>4.2564823492658544E-4</v>
      </c>
      <c r="L1941">
        <f t="shared" si="154"/>
        <v>2.0631244143933383E-2</v>
      </c>
      <c r="M1941">
        <f t="shared" si="151"/>
        <v>2.0820521613143872E-3</v>
      </c>
      <c r="N1941">
        <f t="shared" si="152"/>
        <v>2.0631244143933383E-2</v>
      </c>
      <c r="O1941">
        <f t="shared" si="153"/>
        <v>0.20631244143933383</v>
      </c>
      <c r="Q1941" s="7">
        <v>1915</v>
      </c>
      <c r="R1941" s="7">
        <v>4.3413031232010253E-3</v>
      </c>
      <c r="S1941" s="7">
        <v>-1.7044496656261959E-3</v>
      </c>
      <c r="U1941" s="7">
        <v>41.957045803199648</v>
      </c>
      <c r="V1941" s="7">
        <v>9.8315385597132036E-4</v>
      </c>
    </row>
    <row r="1942" spans="1:22" x14ac:dyDescent="0.35">
      <c r="A1942" s="3">
        <v>2015</v>
      </c>
      <c r="B1942" s="13" t="s">
        <v>42</v>
      </c>
      <c r="C1942" s="13" t="s">
        <v>45</v>
      </c>
      <c r="D1942" s="13">
        <v>2001</v>
      </c>
      <c r="E1942" s="14">
        <v>14</v>
      </c>
      <c r="F1942" s="13">
        <v>107</v>
      </c>
      <c r="G1942" s="13">
        <v>12</v>
      </c>
      <c r="H1942" s="13">
        <v>119</v>
      </c>
      <c r="I1942" s="13" t="b">
        <v>1</v>
      </c>
      <c r="J1942" s="4">
        <v>0.10084033613445401</v>
      </c>
      <c r="K1942">
        <f t="shared" si="150"/>
        <v>2.323492658544205E-4</v>
      </c>
      <c r="L1942">
        <f t="shared" si="154"/>
        <v>1.5243007113244438E-2</v>
      </c>
      <c r="M1942">
        <f t="shared" si="151"/>
        <v>1.5371099609994424E-3</v>
      </c>
      <c r="N1942">
        <f t="shared" si="152"/>
        <v>1.5243007113244438E-2</v>
      </c>
      <c r="O1942">
        <f t="shared" si="153"/>
        <v>0.21340209958542211</v>
      </c>
      <c r="Q1942" s="7">
        <v>1916</v>
      </c>
      <c r="R1942" s="7">
        <v>1.1705833311430112E-3</v>
      </c>
      <c r="S1942" s="7">
        <v>3.7302606671467289E-4</v>
      </c>
      <c r="U1942" s="7">
        <v>41.978961209730443</v>
      </c>
      <c r="V1942" s="7">
        <v>9.8422026629361959E-4</v>
      </c>
    </row>
    <row r="1943" spans="1:22" x14ac:dyDescent="0.35">
      <c r="A1943" s="3">
        <v>2016</v>
      </c>
      <c r="B1943" s="13" t="s">
        <v>67</v>
      </c>
      <c r="C1943" s="13" t="s">
        <v>77</v>
      </c>
      <c r="D1943" s="13">
        <v>2005</v>
      </c>
      <c r="E1943" s="17">
        <v>11</v>
      </c>
      <c r="F1943" s="13">
        <v>107</v>
      </c>
      <c r="G1943" s="13">
        <v>12</v>
      </c>
      <c r="H1943" s="13">
        <v>119</v>
      </c>
      <c r="I1943" s="13" t="b">
        <v>1</v>
      </c>
      <c r="J1943" s="4">
        <v>0.10084033613445401</v>
      </c>
      <c r="K1943">
        <f t="shared" si="150"/>
        <v>2.323492658544205E-4</v>
      </c>
      <c r="L1943">
        <f t="shared" si="154"/>
        <v>1.5243007113244438E-2</v>
      </c>
      <c r="M1943">
        <f t="shared" si="151"/>
        <v>1.5371099609994424E-3</v>
      </c>
      <c r="N1943">
        <f t="shared" si="152"/>
        <v>1.5243007113244438E-2</v>
      </c>
      <c r="O1943">
        <f t="shared" si="153"/>
        <v>0.16767307824568881</v>
      </c>
      <c r="Q1943" s="7">
        <v>1917</v>
      </c>
      <c r="R1943" s="7">
        <v>2.0852761386679704E-3</v>
      </c>
      <c r="S1943" s="7">
        <v>-5.4166674081028627E-4</v>
      </c>
      <c r="U1943" s="7">
        <v>42.00087661626123</v>
      </c>
      <c r="V1943" s="7">
        <v>9.8502188312440974E-4</v>
      </c>
    </row>
    <row r="1944" spans="1:22" x14ac:dyDescent="0.35">
      <c r="A1944" s="5">
        <v>2014</v>
      </c>
      <c r="B1944" s="14" t="s">
        <v>30</v>
      </c>
      <c r="C1944" s="14" t="s">
        <v>75</v>
      </c>
      <c r="D1944" s="14">
        <v>2003</v>
      </c>
      <c r="E1944" s="14">
        <v>11</v>
      </c>
      <c r="F1944" s="14">
        <v>152</v>
      </c>
      <c r="G1944" s="14">
        <v>17</v>
      </c>
      <c r="H1944" s="14">
        <v>169</v>
      </c>
      <c r="I1944" s="14" t="b">
        <v>1</v>
      </c>
      <c r="J1944" s="6">
        <v>0.100591715976331</v>
      </c>
      <c r="K1944">
        <f t="shared" si="150"/>
        <v>3.2997500781005933E-4</v>
      </c>
      <c r="L1944">
        <f t="shared" si="154"/>
        <v>1.8165214224171961E-2</v>
      </c>
      <c r="M1944">
        <f t="shared" si="151"/>
        <v>1.8272700698871139E-3</v>
      </c>
      <c r="N1944">
        <f t="shared" si="152"/>
        <v>1.8165214224171961E-2</v>
      </c>
      <c r="O1944">
        <f t="shared" si="153"/>
        <v>0.19981735646589158</v>
      </c>
      <c r="Q1944" s="7">
        <v>1918</v>
      </c>
      <c r="R1944" s="7">
        <v>1.1705833311430112E-3</v>
      </c>
      <c r="S1944" s="7">
        <v>3.7302606671467289E-4</v>
      </c>
      <c r="U1944" s="7">
        <v>42.022792022792025</v>
      </c>
      <c r="V1944" s="7">
        <v>9.8805739689371676E-4</v>
      </c>
    </row>
    <row r="1945" spans="1:22" x14ac:dyDescent="0.35">
      <c r="A1945" s="3">
        <v>2013</v>
      </c>
      <c r="B1945" s="13" t="s">
        <v>67</v>
      </c>
      <c r="C1945" s="13" t="s">
        <v>77</v>
      </c>
      <c r="D1945" s="13">
        <v>2004</v>
      </c>
      <c r="E1945" s="17">
        <v>9</v>
      </c>
      <c r="F1945" s="13">
        <v>197</v>
      </c>
      <c r="G1945" s="13">
        <v>22</v>
      </c>
      <c r="H1945" s="13">
        <v>219</v>
      </c>
      <c r="I1945" s="13" t="b">
        <v>1</v>
      </c>
      <c r="J1945" s="4">
        <v>0.100456621004566</v>
      </c>
      <c r="K1945">
        <f t="shared" si="150"/>
        <v>4.2760074976569824E-4</v>
      </c>
      <c r="L1945">
        <f t="shared" si="154"/>
        <v>2.0678509370012584E-2</v>
      </c>
      <c r="M1945">
        <f t="shared" si="151"/>
        <v>2.0772931787227211E-3</v>
      </c>
      <c r="N1945">
        <f t="shared" si="152"/>
        <v>2.0678509370012584E-2</v>
      </c>
      <c r="O1945">
        <f t="shared" si="153"/>
        <v>0.18610658433011326</v>
      </c>
      <c r="Q1945" s="7">
        <v>1919</v>
      </c>
      <c r="R1945" s="7">
        <v>9.8942378312102605E-4</v>
      </c>
      <c r="S1945" s="7">
        <v>1.0207288960742585E-4</v>
      </c>
      <c r="U1945" s="7">
        <v>42.044707429322813</v>
      </c>
      <c r="V1945" s="7">
        <v>9.8805739689371676E-4</v>
      </c>
    </row>
    <row r="1946" spans="1:22" x14ac:dyDescent="0.35">
      <c r="A1946" s="5">
        <v>2017</v>
      </c>
      <c r="B1946" s="14" t="s">
        <v>33</v>
      </c>
      <c r="C1946" s="14" t="s">
        <v>34</v>
      </c>
      <c r="D1946" s="14">
        <v>2006</v>
      </c>
      <c r="E1946" s="14">
        <v>11</v>
      </c>
      <c r="F1946" s="14">
        <v>225</v>
      </c>
      <c r="G1946" s="14">
        <v>25</v>
      </c>
      <c r="H1946" s="14">
        <v>250</v>
      </c>
      <c r="I1946" s="14" t="b">
        <v>1</v>
      </c>
      <c r="J1946" s="6">
        <v>0.1</v>
      </c>
      <c r="K1946">
        <f t="shared" si="150"/>
        <v>4.8812870977819433E-4</v>
      </c>
      <c r="L1946">
        <f t="shared" si="154"/>
        <v>2.2093635051258415E-2</v>
      </c>
      <c r="M1946">
        <f t="shared" si="151"/>
        <v>2.2093635051258415E-3</v>
      </c>
      <c r="N1946">
        <f t="shared" si="152"/>
        <v>2.2093635051258415E-2</v>
      </c>
      <c r="O1946">
        <f t="shared" si="153"/>
        <v>0.24302998556384256</v>
      </c>
      <c r="Q1946" s="7">
        <v>1920</v>
      </c>
      <c r="R1946" s="7">
        <v>1.4573414737378435E-3</v>
      </c>
      <c r="S1946" s="7">
        <v>1.4825179621444687E-4</v>
      </c>
      <c r="U1946" s="7">
        <v>42.066622835853607</v>
      </c>
      <c r="V1946" s="7">
        <v>9.8805739689371676E-4</v>
      </c>
    </row>
    <row r="1947" spans="1:22" x14ac:dyDescent="0.35">
      <c r="A1947" s="24">
        <v>2013</v>
      </c>
      <c r="B1947" s="17" t="s">
        <v>37</v>
      </c>
      <c r="C1947" s="17" t="s">
        <v>39</v>
      </c>
      <c r="D1947" s="17">
        <v>2005</v>
      </c>
      <c r="E1947" s="17">
        <v>8</v>
      </c>
      <c r="F1947" s="17">
        <v>189</v>
      </c>
      <c r="G1947" s="17">
        <v>21</v>
      </c>
      <c r="H1947" s="17">
        <v>210</v>
      </c>
      <c r="I1947" s="17" t="b">
        <v>1</v>
      </c>
      <c r="J1947" s="25">
        <v>0.1</v>
      </c>
      <c r="K1947">
        <f t="shared" si="150"/>
        <v>4.1002811621368321E-4</v>
      </c>
      <c r="L1947">
        <f t="shared" si="154"/>
        <v>2.0249150999824245E-2</v>
      </c>
      <c r="M1947">
        <f t="shared" si="151"/>
        <v>2.0249150999824246E-3</v>
      </c>
      <c r="N1947">
        <f t="shared" si="152"/>
        <v>2.0249150999824245E-2</v>
      </c>
      <c r="O1947">
        <f t="shared" si="153"/>
        <v>0.16199320799859396</v>
      </c>
      <c r="Q1947" s="7">
        <v>1921</v>
      </c>
      <c r="R1947" s="7">
        <v>2.0077866980919888E-3</v>
      </c>
      <c r="S1947" s="7">
        <v>-3.4251284137342222E-4</v>
      </c>
      <c r="U1947" s="7">
        <v>42.088538242384395</v>
      </c>
      <c r="V1947" s="7">
        <v>9.8805739689371676E-4</v>
      </c>
    </row>
    <row r="1948" spans="1:22" x14ac:dyDescent="0.35">
      <c r="A1948" s="5">
        <v>2015</v>
      </c>
      <c r="B1948" s="14" t="s">
        <v>30</v>
      </c>
      <c r="C1948" s="14" t="s">
        <v>75</v>
      </c>
      <c r="D1948" s="14">
        <v>2001</v>
      </c>
      <c r="E1948" s="14">
        <v>14</v>
      </c>
      <c r="F1948" s="14">
        <v>144</v>
      </c>
      <c r="G1948" s="14">
        <v>16</v>
      </c>
      <c r="H1948" s="14">
        <v>160</v>
      </c>
      <c r="I1948" s="14" t="b">
        <v>1</v>
      </c>
      <c r="J1948" s="6">
        <v>0.1</v>
      </c>
      <c r="K1948">
        <f t="shared" si="150"/>
        <v>3.1240237425804435E-4</v>
      </c>
      <c r="L1948">
        <f t="shared" si="154"/>
        <v>1.7674908041006729E-2</v>
      </c>
      <c r="M1948">
        <f t="shared" si="151"/>
        <v>1.767490804100673E-3</v>
      </c>
      <c r="N1948">
        <f t="shared" si="152"/>
        <v>1.7674908041006729E-2</v>
      </c>
      <c r="O1948">
        <f t="shared" si="153"/>
        <v>0.2474487125740942</v>
      </c>
      <c r="Q1948" s="7">
        <v>1922</v>
      </c>
      <c r="R1948" s="7">
        <v>2.2550808307522977E-3</v>
      </c>
      <c r="S1948" s="7">
        <v>-5.8980697403373107E-4</v>
      </c>
      <c r="U1948" s="7">
        <v>42.11045364891519</v>
      </c>
      <c r="V1948" s="7">
        <v>9.8805739689371676E-4</v>
      </c>
    </row>
    <row r="1949" spans="1:22" x14ac:dyDescent="0.35">
      <c r="A1949" s="3">
        <v>2016</v>
      </c>
      <c r="B1949" s="13" t="s">
        <v>37</v>
      </c>
      <c r="C1949" s="13" t="s">
        <v>39</v>
      </c>
      <c r="D1949" s="13">
        <v>2005</v>
      </c>
      <c r="E1949" s="17">
        <v>11</v>
      </c>
      <c r="F1949" s="13">
        <v>144</v>
      </c>
      <c r="G1949" s="13">
        <v>16</v>
      </c>
      <c r="H1949" s="13">
        <v>160</v>
      </c>
      <c r="I1949" s="13" t="b">
        <v>1</v>
      </c>
      <c r="J1949" s="4">
        <v>0.1</v>
      </c>
      <c r="K1949">
        <f t="shared" si="150"/>
        <v>3.1240237425804435E-4</v>
      </c>
      <c r="L1949">
        <f t="shared" si="154"/>
        <v>1.7674908041006729E-2</v>
      </c>
      <c r="M1949">
        <f t="shared" si="151"/>
        <v>1.767490804100673E-3</v>
      </c>
      <c r="N1949">
        <f t="shared" si="152"/>
        <v>1.7674908041006729E-2</v>
      </c>
      <c r="O1949">
        <f t="shared" si="153"/>
        <v>0.194423988451074</v>
      </c>
      <c r="Q1949" s="7">
        <v>1923</v>
      </c>
      <c r="R1949" s="7">
        <v>1.0699928730934925E-3</v>
      </c>
      <c r="S1949" s="7">
        <v>1.0753356352488121E-4</v>
      </c>
      <c r="U1949" s="7">
        <v>42.132369055445977</v>
      </c>
      <c r="V1949" s="7">
        <v>9.8805739689371676E-4</v>
      </c>
    </row>
    <row r="1950" spans="1:22" x14ac:dyDescent="0.35">
      <c r="A1950" s="5">
        <v>2013</v>
      </c>
      <c r="B1950" s="14" t="s">
        <v>30</v>
      </c>
      <c r="C1950" s="14" t="s">
        <v>141</v>
      </c>
      <c r="D1950" s="14">
        <v>2003</v>
      </c>
      <c r="E1950" s="14">
        <v>10</v>
      </c>
      <c r="F1950" s="14">
        <v>135</v>
      </c>
      <c r="G1950" s="14">
        <v>15</v>
      </c>
      <c r="H1950" s="14">
        <v>150</v>
      </c>
      <c r="I1950" s="14" t="b">
        <v>1</v>
      </c>
      <c r="J1950" s="6">
        <v>0.1</v>
      </c>
      <c r="K1950">
        <f t="shared" si="150"/>
        <v>2.9287722586691657E-4</v>
      </c>
      <c r="L1950">
        <f t="shared" si="154"/>
        <v>1.7113656122141656E-2</v>
      </c>
      <c r="M1950">
        <f t="shared" si="151"/>
        <v>1.7113656122141657E-3</v>
      </c>
      <c r="N1950">
        <f t="shared" si="152"/>
        <v>1.7113656122141656E-2</v>
      </c>
      <c r="O1950">
        <f t="shared" si="153"/>
        <v>0.17113656122141657</v>
      </c>
      <c r="Q1950" s="7">
        <v>1924</v>
      </c>
      <c r="R1950" s="7">
        <v>1.944309663852244E-3</v>
      </c>
      <c r="S1950" s="7">
        <v>-7.6678322723387022E-4</v>
      </c>
      <c r="U1950" s="7">
        <v>42.154284461976772</v>
      </c>
      <c r="V1950" s="7">
        <v>9.8805739689371676E-4</v>
      </c>
    </row>
    <row r="1951" spans="1:22" x14ac:dyDescent="0.35">
      <c r="A1951" s="24">
        <v>2016</v>
      </c>
      <c r="B1951" s="17" t="s">
        <v>113</v>
      </c>
      <c r="C1951" s="17" t="s">
        <v>114</v>
      </c>
      <c r="D1951" s="17">
        <v>2006</v>
      </c>
      <c r="E1951" s="17">
        <v>10</v>
      </c>
      <c r="F1951" s="17">
        <v>126</v>
      </c>
      <c r="G1951" s="17">
        <v>14</v>
      </c>
      <c r="H1951" s="17">
        <v>140</v>
      </c>
      <c r="I1951" s="17" t="b">
        <v>1</v>
      </c>
      <c r="J1951" s="25">
        <v>0.1</v>
      </c>
      <c r="K1951">
        <f t="shared" si="150"/>
        <v>2.7335207747578884E-4</v>
      </c>
      <c r="L1951">
        <f t="shared" si="154"/>
        <v>1.6533362558045741E-2</v>
      </c>
      <c r="M1951">
        <f t="shared" si="151"/>
        <v>1.6533362558045742E-3</v>
      </c>
      <c r="N1951">
        <f t="shared" si="152"/>
        <v>1.6533362558045741E-2</v>
      </c>
      <c r="O1951">
        <f t="shared" si="153"/>
        <v>0.16533362558045742</v>
      </c>
      <c r="Q1951" s="7">
        <v>1925</v>
      </c>
      <c r="R1951" s="7">
        <v>1.5945829475487432E-3</v>
      </c>
      <c r="S1951" s="7">
        <v>-4.1705651093036948E-4</v>
      </c>
      <c r="U1951" s="7">
        <v>42.17619986850756</v>
      </c>
      <c r="V1951" s="7">
        <v>9.8805739689371719E-4</v>
      </c>
    </row>
    <row r="1952" spans="1:22" x14ac:dyDescent="0.35">
      <c r="A1952" s="5">
        <v>2014</v>
      </c>
      <c r="B1952" s="14" t="s">
        <v>30</v>
      </c>
      <c r="C1952" s="14" t="s">
        <v>156</v>
      </c>
      <c r="D1952" s="14">
        <v>2003</v>
      </c>
      <c r="E1952" s="14">
        <v>11</v>
      </c>
      <c r="F1952" s="14">
        <v>117</v>
      </c>
      <c r="G1952" s="14">
        <v>13</v>
      </c>
      <c r="H1952" s="14">
        <v>130</v>
      </c>
      <c r="I1952" s="14" t="b">
        <v>1</v>
      </c>
      <c r="J1952" s="6">
        <v>0.1</v>
      </c>
      <c r="K1952">
        <f t="shared" si="150"/>
        <v>2.5382692908466106E-4</v>
      </c>
      <c r="L1952">
        <f t="shared" si="154"/>
        <v>1.5931946807740134E-2</v>
      </c>
      <c r="M1952">
        <f t="shared" si="151"/>
        <v>1.5931946807740136E-3</v>
      </c>
      <c r="N1952">
        <f t="shared" si="152"/>
        <v>1.5931946807740134E-2</v>
      </c>
      <c r="O1952">
        <f t="shared" si="153"/>
        <v>0.17525141488514148</v>
      </c>
      <c r="Q1952" s="7">
        <v>1926</v>
      </c>
      <c r="R1952" s="7">
        <v>7.2026615678999191E-4</v>
      </c>
      <c r="S1952" s="7">
        <v>4.5726027982838184E-4</v>
      </c>
      <c r="U1952" s="7">
        <v>42.198115275038354</v>
      </c>
      <c r="V1952" s="7">
        <v>9.8805739689371719E-4</v>
      </c>
    </row>
    <row r="1953" spans="1:22" x14ac:dyDescent="0.35">
      <c r="A1953" s="3">
        <v>2013</v>
      </c>
      <c r="B1953" s="13" t="s">
        <v>26</v>
      </c>
      <c r="C1953" s="13" t="s">
        <v>78</v>
      </c>
      <c r="D1953" s="13">
        <v>2001</v>
      </c>
      <c r="E1953" s="17">
        <v>12</v>
      </c>
      <c r="F1953" s="13">
        <v>90</v>
      </c>
      <c r="G1953" s="13">
        <v>10</v>
      </c>
      <c r="H1953" s="13">
        <v>100</v>
      </c>
      <c r="I1953" s="13" t="b">
        <v>1</v>
      </c>
      <c r="J1953" s="4">
        <v>0.1</v>
      </c>
      <c r="K1953">
        <f t="shared" si="150"/>
        <v>1.9525148391127774E-4</v>
      </c>
      <c r="L1953">
        <f t="shared" si="154"/>
        <v>1.3973241710901509E-2</v>
      </c>
      <c r="M1953">
        <f t="shared" si="151"/>
        <v>1.3973241710901509E-3</v>
      </c>
      <c r="N1953">
        <f t="shared" si="152"/>
        <v>1.3973241710901509E-2</v>
      </c>
      <c r="O1953">
        <f t="shared" si="153"/>
        <v>0.1676789005308181</v>
      </c>
      <c r="Q1953" s="7">
        <v>1927</v>
      </c>
      <c r="R1953" s="7">
        <v>1.3109682978564284E-3</v>
      </c>
      <c r="S1953" s="7">
        <v>4.1192179212745498E-4</v>
      </c>
      <c r="U1953" s="7">
        <v>42.220030681569142</v>
      </c>
      <c r="V1953" s="7">
        <v>9.8805739689371719E-4</v>
      </c>
    </row>
    <row r="1954" spans="1:22" x14ac:dyDescent="0.35">
      <c r="A1954" s="3">
        <v>2017</v>
      </c>
      <c r="B1954" s="13" t="s">
        <v>42</v>
      </c>
      <c r="C1954" s="13" t="s">
        <v>45</v>
      </c>
      <c r="D1954" s="13">
        <v>2002</v>
      </c>
      <c r="E1954" s="14">
        <v>15</v>
      </c>
      <c r="F1954" s="13">
        <v>90</v>
      </c>
      <c r="G1954" s="13">
        <v>10</v>
      </c>
      <c r="H1954" s="13">
        <v>100</v>
      </c>
      <c r="I1954" s="13" t="b">
        <v>1</v>
      </c>
      <c r="J1954" s="4">
        <v>0.1</v>
      </c>
      <c r="K1954">
        <f t="shared" si="150"/>
        <v>1.9525148391127774E-4</v>
      </c>
      <c r="L1954">
        <f t="shared" si="154"/>
        <v>1.3973241710901509E-2</v>
      </c>
      <c r="M1954">
        <f t="shared" si="151"/>
        <v>1.3973241710901509E-3</v>
      </c>
      <c r="N1954">
        <f t="shared" si="152"/>
        <v>1.3973241710901509E-2</v>
      </c>
      <c r="O1954">
        <f t="shared" si="153"/>
        <v>0.20959862566352264</v>
      </c>
      <c r="Q1954" s="7">
        <v>1928</v>
      </c>
      <c r="R1954" s="7">
        <v>1.5670656727805239E-3</v>
      </c>
      <c r="S1954" s="7">
        <v>1.5582441720335947E-4</v>
      </c>
      <c r="U1954" s="7">
        <v>42.241946088099937</v>
      </c>
      <c r="V1954" s="7">
        <v>9.8805739689371719E-4</v>
      </c>
    </row>
    <row r="1955" spans="1:22" x14ac:dyDescent="0.35">
      <c r="A1955" s="24">
        <v>2015</v>
      </c>
      <c r="B1955" s="17" t="s">
        <v>30</v>
      </c>
      <c r="C1955" s="17" t="s">
        <v>204</v>
      </c>
      <c r="D1955" s="17">
        <v>2002</v>
      </c>
      <c r="E1955" s="17">
        <v>13</v>
      </c>
      <c r="F1955" s="17">
        <v>81</v>
      </c>
      <c r="G1955" s="17">
        <v>9</v>
      </c>
      <c r="H1955" s="17">
        <v>90</v>
      </c>
      <c r="I1955" s="17" t="b">
        <v>1</v>
      </c>
      <c r="J1955" s="25">
        <v>0.1</v>
      </c>
      <c r="K1955">
        <f t="shared" si="150"/>
        <v>1.7572633552014996E-4</v>
      </c>
      <c r="L1955">
        <f t="shared" si="154"/>
        <v>1.3256181030755048E-2</v>
      </c>
      <c r="M1955">
        <f t="shared" si="151"/>
        <v>1.3256181030755049E-3</v>
      </c>
      <c r="N1955">
        <f t="shared" si="152"/>
        <v>1.3256181030755048E-2</v>
      </c>
      <c r="O1955">
        <f t="shared" si="153"/>
        <v>0.17233035339981562</v>
      </c>
      <c r="Q1955" s="7">
        <v>1929</v>
      </c>
      <c r="R1955" s="7">
        <v>2.8922477951531375E-3</v>
      </c>
      <c r="S1955" s="7">
        <v>-7.5914355485945731E-4</v>
      </c>
      <c r="U1955" s="7">
        <v>42.263861494630724</v>
      </c>
      <c r="V1955" s="7">
        <v>9.8805739689371719E-4</v>
      </c>
    </row>
    <row r="1956" spans="1:22" x14ac:dyDescent="0.35">
      <c r="A1956" s="5">
        <v>2016</v>
      </c>
      <c r="B1956" s="14" t="s">
        <v>30</v>
      </c>
      <c r="C1956" s="14" t="s">
        <v>32</v>
      </c>
      <c r="D1956" s="14">
        <v>2004</v>
      </c>
      <c r="E1956" s="14">
        <v>12</v>
      </c>
      <c r="F1956" s="14">
        <v>81</v>
      </c>
      <c r="G1956" s="14">
        <v>9</v>
      </c>
      <c r="H1956" s="14">
        <v>90</v>
      </c>
      <c r="I1956" s="14" t="b">
        <v>1</v>
      </c>
      <c r="J1956" s="6">
        <v>0.1</v>
      </c>
      <c r="K1956">
        <f t="shared" si="150"/>
        <v>1.7572633552014996E-4</v>
      </c>
      <c r="L1956">
        <f t="shared" si="154"/>
        <v>1.3256181030755048E-2</v>
      </c>
      <c r="M1956">
        <f t="shared" si="151"/>
        <v>1.3256181030755049E-3</v>
      </c>
      <c r="N1956">
        <f t="shared" si="152"/>
        <v>1.3256181030755048E-2</v>
      </c>
      <c r="O1956">
        <f t="shared" si="153"/>
        <v>0.15907417236906057</v>
      </c>
      <c r="Q1956" s="7">
        <v>1930</v>
      </c>
      <c r="R1956" s="7">
        <v>3.766629772160138E-3</v>
      </c>
      <c r="S1956" s="7">
        <v>-9.8927464879653261E-4</v>
      </c>
      <c r="U1956" s="7">
        <v>42.285776901161519</v>
      </c>
      <c r="V1956" s="7">
        <v>9.8805739689371719E-4</v>
      </c>
    </row>
    <row r="1957" spans="1:22" x14ac:dyDescent="0.35">
      <c r="A1957" s="24">
        <v>2014</v>
      </c>
      <c r="B1957" s="17" t="s">
        <v>24</v>
      </c>
      <c r="C1957" s="17" t="s">
        <v>155</v>
      </c>
      <c r="D1957" s="17">
        <v>2004</v>
      </c>
      <c r="E1957" s="17">
        <v>10</v>
      </c>
      <c r="F1957" s="17">
        <v>72</v>
      </c>
      <c r="G1957" s="17">
        <v>8</v>
      </c>
      <c r="H1957" s="17">
        <v>80</v>
      </c>
      <c r="I1957" s="17" t="b">
        <v>1</v>
      </c>
      <c r="J1957" s="25">
        <v>0.1</v>
      </c>
      <c r="K1957">
        <f t="shared" si="150"/>
        <v>1.5620118712902218E-4</v>
      </c>
      <c r="L1957">
        <f t="shared" si="154"/>
        <v>1.2498047332644495E-2</v>
      </c>
      <c r="M1957">
        <f t="shared" si="151"/>
        <v>1.2498047332644496E-3</v>
      </c>
      <c r="N1957">
        <f t="shared" si="152"/>
        <v>1.2498047332644495E-2</v>
      </c>
      <c r="O1957">
        <f t="shared" si="153"/>
        <v>0.12498047332644495</v>
      </c>
      <c r="Q1957" s="7">
        <v>1931</v>
      </c>
      <c r="R1957" s="7">
        <v>9.5780009890620839E-4</v>
      </c>
      <c r="S1957" s="7">
        <v>2.9988991594580132E-4</v>
      </c>
      <c r="U1957" s="7">
        <v>42.307692307692307</v>
      </c>
      <c r="V1957" s="7">
        <v>9.8805739689371719E-4</v>
      </c>
    </row>
    <row r="1958" spans="1:22" x14ac:dyDescent="0.35">
      <c r="A1958" s="3">
        <v>2014</v>
      </c>
      <c r="B1958" s="13" t="s">
        <v>52</v>
      </c>
      <c r="C1958" s="13" t="s">
        <v>131</v>
      </c>
      <c r="D1958" s="13">
        <v>2005</v>
      </c>
      <c r="E1958" s="14">
        <v>9</v>
      </c>
      <c r="F1958" s="13">
        <v>72</v>
      </c>
      <c r="G1958" s="13">
        <v>8</v>
      </c>
      <c r="H1958" s="13">
        <v>80</v>
      </c>
      <c r="I1958" s="13" t="b">
        <v>1</v>
      </c>
      <c r="J1958" s="4">
        <v>0.1</v>
      </c>
      <c r="K1958">
        <f t="shared" si="150"/>
        <v>1.5620118712902218E-4</v>
      </c>
      <c r="L1958">
        <f t="shared" si="154"/>
        <v>1.2498047332644495E-2</v>
      </c>
      <c r="M1958">
        <f t="shared" si="151"/>
        <v>1.2498047332644496E-3</v>
      </c>
      <c r="N1958">
        <f t="shared" si="152"/>
        <v>1.2498047332644495E-2</v>
      </c>
      <c r="O1958">
        <f t="shared" si="153"/>
        <v>0.11248242599380046</v>
      </c>
      <c r="Q1958" s="7">
        <v>1932</v>
      </c>
      <c r="R1958" s="7">
        <v>1.1449061421514905E-3</v>
      </c>
      <c r="S1958" s="7">
        <v>1.1278387270051925E-4</v>
      </c>
      <c r="U1958" s="7">
        <v>42.329607714223101</v>
      </c>
      <c r="V1958" s="7">
        <v>9.8805739689371719E-4</v>
      </c>
    </row>
    <row r="1959" spans="1:22" x14ac:dyDescent="0.35">
      <c r="A1959" s="3">
        <v>2014</v>
      </c>
      <c r="B1959" s="13" t="s">
        <v>98</v>
      </c>
      <c r="C1959" s="13" t="s">
        <v>248</v>
      </c>
      <c r="D1959" s="13">
        <v>2008</v>
      </c>
      <c r="E1959" s="17">
        <v>6</v>
      </c>
      <c r="F1959" s="13">
        <v>72</v>
      </c>
      <c r="G1959" s="13">
        <v>8</v>
      </c>
      <c r="H1959" s="13">
        <v>80</v>
      </c>
      <c r="I1959" s="13" t="b">
        <v>1</v>
      </c>
      <c r="J1959" s="4">
        <v>0.1</v>
      </c>
      <c r="K1959">
        <f t="shared" ref="K1959:K2022" si="155">H1959/$H$1</f>
        <v>1.5620118712902218E-4</v>
      </c>
      <c r="L1959">
        <f t="shared" si="154"/>
        <v>1.2498047332644495E-2</v>
      </c>
      <c r="M1959">
        <f t="shared" ref="M1959:M2022" si="156">J1959*L1959</f>
        <v>1.2498047332644496E-3</v>
      </c>
      <c r="N1959">
        <f t="shared" ref="N1959:N2022" si="157">L1959</f>
        <v>1.2498047332644495E-2</v>
      </c>
      <c r="O1959">
        <f t="shared" ref="O1959:O2022" si="158">E1959*L1959</f>
        <v>7.4988283995866975E-2</v>
      </c>
      <c r="Q1959" s="7">
        <v>1933</v>
      </c>
      <c r="R1959" s="7">
        <v>1.8933303151326196E-3</v>
      </c>
      <c r="S1959" s="7">
        <v>-6.3564030028060987E-4</v>
      </c>
      <c r="U1959" s="7">
        <v>42.351523120753889</v>
      </c>
      <c r="V1959" s="7">
        <v>9.8805739689371719E-4</v>
      </c>
    </row>
    <row r="1960" spans="1:22" x14ac:dyDescent="0.35">
      <c r="A1960" s="3">
        <v>2015</v>
      </c>
      <c r="B1960" s="13" t="s">
        <v>33</v>
      </c>
      <c r="C1960" s="13" t="s">
        <v>216</v>
      </c>
      <c r="D1960" s="13">
        <v>2004</v>
      </c>
      <c r="E1960" s="14">
        <v>11</v>
      </c>
      <c r="F1960" s="13">
        <v>72</v>
      </c>
      <c r="G1960" s="13">
        <v>8</v>
      </c>
      <c r="H1960" s="13">
        <v>80</v>
      </c>
      <c r="I1960" s="13" t="b">
        <v>1</v>
      </c>
      <c r="J1960" s="4">
        <v>0.1</v>
      </c>
      <c r="K1960">
        <f t="shared" si="155"/>
        <v>1.5620118712902218E-4</v>
      </c>
      <c r="L1960">
        <f t="shared" si="154"/>
        <v>1.2498047332644495E-2</v>
      </c>
      <c r="M1960">
        <f t="shared" si="156"/>
        <v>1.2498047332644496E-3</v>
      </c>
      <c r="N1960">
        <f t="shared" si="157"/>
        <v>1.2498047332644495E-2</v>
      </c>
      <c r="O1960">
        <f t="shared" si="158"/>
        <v>0.13747852065908944</v>
      </c>
      <c r="Q1960" s="7">
        <v>1934</v>
      </c>
      <c r="R1960" s="7">
        <v>1.5191182286420552E-3</v>
      </c>
      <c r="S1960" s="7">
        <v>-2.6142821379004553E-4</v>
      </c>
      <c r="U1960" s="7">
        <v>42.373438527284684</v>
      </c>
      <c r="V1960" s="7">
        <v>9.8805739689371719E-4</v>
      </c>
    </row>
    <row r="1961" spans="1:22" x14ac:dyDescent="0.35">
      <c r="A1961" s="3">
        <v>2015</v>
      </c>
      <c r="B1961" s="13" t="s">
        <v>113</v>
      </c>
      <c r="C1961" s="13" t="s">
        <v>258</v>
      </c>
      <c r="D1961" s="13">
        <v>2006</v>
      </c>
      <c r="E1961" s="17">
        <v>9</v>
      </c>
      <c r="F1961" s="13">
        <v>72</v>
      </c>
      <c r="G1961" s="13">
        <v>8</v>
      </c>
      <c r="H1961" s="13">
        <v>80</v>
      </c>
      <c r="I1961" s="13" t="b">
        <v>1</v>
      </c>
      <c r="J1961" s="4">
        <v>0.1</v>
      </c>
      <c r="K1961">
        <f t="shared" si="155"/>
        <v>1.5620118712902218E-4</v>
      </c>
      <c r="L1961">
        <f t="shared" si="154"/>
        <v>1.2498047332644495E-2</v>
      </c>
      <c r="M1961">
        <f t="shared" si="156"/>
        <v>1.2498047332644496E-3</v>
      </c>
      <c r="N1961">
        <f t="shared" si="157"/>
        <v>1.2498047332644495E-2</v>
      </c>
      <c r="O1961">
        <f t="shared" si="158"/>
        <v>0.11248242599380046</v>
      </c>
      <c r="Q1961" s="7">
        <v>1935</v>
      </c>
      <c r="R1961" s="7">
        <v>1.2152100230830689E-3</v>
      </c>
      <c r="S1961" s="7">
        <v>1.1783457005041511E-4</v>
      </c>
      <c r="U1961" s="7">
        <v>42.395353933815471</v>
      </c>
      <c r="V1961" s="7">
        <v>9.8805739689371785E-4</v>
      </c>
    </row>
    <row r="1962" spans="1:22" x14ac:dyDescent="0.35">
      <c r="A1962" s="3">
        <v>2017</v>
      </c>
      <c r="B1962" s="13" t="s">
        <v>24</v>
      </c>
      <c r="C1962" s="13" t="s">
        <v>199</v>
      </c>
      <c r="D1962" s="13">
        <v>2002</v>
      </c>
      <c r="E1962" s="14">
        <v>15</v>
      </c>
      <c r="F1962" s="13">
        <v>72</v>
      </c>
      <c r="G1962" s="13">
        <v>8</v>
      </c>
      <c r="H1962" s="13">
        <v>80</v>
      </c>
      <c r="I1962" s="13" t="b">
        <v>1</v>
      </c>
      <c r="J1962" s="4">
        <v>0.1</v>
      </c>
      <c r="K1962">
        <f t="shared" si="155"/>
        <v>1.5620118712902218E-4</v>
      </c>
      <c r="L1962">
        <f t="shared" si="154"/>
        <v>1.2498047332644495E-2</v>
      </c>
      <c r="M1962">
        <f t="shared" si="156"/>
        <v>1.2498047332644496E-3</v>
      </c>
      <c r="N1962">
        <f t="shared" si="157"/>
        <v>1.2498047332644495E-2</v>
      </c>
      <c r="O1962">
        <f t="shared" si="158"/>
        <v>0.18747070998966742</v>
      </c>
      <c r="Q1962" s="7">
        <v>1936</v>
      </c>
      <c r="R1962" s="7">
        <v>1.6124009032084997E-3</v>
      </c>
      <c r="S1962" s="7">
        <v>-2.7935631007501571E-4</v>
      </c>
      <c r="U1962" s="7">
        <v>42.417269340346266</v>
      </c>
      <c r="V1962" s="7">
        <v>9.9112114811301575E-4</v>
      </c>
    </row>
    <row r="1963" spans="1:22" x14ac:dyDescent="0.35">
      <c r="A1963" s="3">
        <v>2013</v>
      </c>
      <c r="B1963" s="13" t="s">
        <v>30</v>
      </c>
      <c r="C1963" s="13" t="s">
        <v>230</v>
      </c>
      <c r="D1963" s="13">
        <v>2004</v>
      </c>
      <c r="E1963" s="17">
        <v>9</v>
      </c>
      <c r="F1963" s="13">
        <v>63</v>
      </c>
      <c r="G1963" s="13">
        <v>7</v>
      </c>
      <c r="H1963" s="13">
        <v>70</v>
      </c>
      <c r="I1963" s="13" t="b">
        <v>1</v>
      </c>
      <c r="J1963" s="4">
        <v>0.1</v>
      </c>
      <c r="K1963">
        <f t="shared" si="155"/>
        <v>1.3667603873789442E-4</v>
      </c>
      <c r="L1963">
        <f t="shared" si="154"/>
        <v>1.1690852780609908E-2</v>
      </c>
      <c r="M1963">
        <f t="shared" si="156"/>
        <v>1.1690852780609909E-3</v>
      </c>
      <c r="N1963">
        <f t="shared" si="157"/>
        <v>1.1690852780609908E-2</v>
      </c>
      <c r="O1963">
        <f t="shared" si="158"/>
        <v>0.10521767502548918</v>
      </c>
      <c r="Q1963" s="7">
        <v>1937</v>
      </c>
      <c r="R1963" s="7">
        <v>8.1801914295763793E-4</v>
      </c>
      <c r="S1963" s="7">
        <v>5.1502545017584605E-4</v>
      </c>
      <c r="U1963" s="7">
        <v>42.439184746877054</v>
      </c>
      <c r="V1963" s="7">
        <v>9.9193975918505711E-4</v>
      </c>
    </row>
    <row r="1964" spans="1:22" x14ac:dyDescent="0.35">
      <c r="A1964" s="3">
        <v>2013</v>
      </c>
      <c r="B1964" s="13" t="s">
        <v>33</v>
      </c>
      <c r="C1964" s="13" t="s">
        <v>216</v>
      </c>
      <c r="D1964" s="13">
        <v>2004</v>
      </c>
      <c r="E1964" s="14">
        <v>9</v>
      </c>
      <c r="F1964" s="13">
        <v>63</v>
      </c>
      <c r="G1964" s="13">
        <v>7</v>
      </c>
      <c r="H1964" s="13">
        <v>70</v>
      </c>
      <c r="I1964" s="13" t="b">
        <v>1</v>
      </c>
      <c r="J1964" s="4">
        <v>0.1</v>
      </c>
      <c r="K1964">
        <f t="shared" si="155"/>
        <v>1.3667603873789442E-4</v>
      </c>
      <c r="L1964">
        <f t="shared" si="154"/>
        <v>1.1690852780609908E-2</v>
      </c>
      <c r="M1964">
        <f t="shared" si="156"/>
        <v>1.1690852780609909E-3</v>
      </c>
      <c r="N1964">
        <f t="shared" si="157"/>
        <v>1.1690852780609908E-2</v>
      </c>
      <c r="O1964">
        <f t="shared" si="158"/>
        <v>0.10521767502548918</v>
      </c>
      <c r="Q1964" s="7">
        <v>1938</v>
      </c>
      <c r="R1964" s="7">
        <v>1.2152100230830689E-3</v>
      </c>
      <c r="S1964" s="7">
        <v>1.1783457005041511E-4</v>
      </c>
      <c r="U1964" s="7">
        <v>42.461100153407848</v>
      </c>
      <c r="V1964" s="7">
        <v>9.9313741699542761E-4</v>
      </c>
    </row>
    <row r="1965" spans="1:22" x14ac:dyDescent="0.35">
      <c r="A1965" s="3">
        <v>2016</v>
      </c>
      <c r="B1965" s="13" t="s">
        <v>98</v>
      </c>
      <c r="C1965" s="13" t="s">
        <v>248</v>
      </c>
      <c r="D1965" s="13">
        <v>2008</v>
      </c>
      <c r="E1965" s="17">
        <v>8</v>
      </c>
      <c r="F1965" s="13">
        <v>63</v>
      </c>
      <c r="G1965" s="13">
        <v>7</v>
      </c>
      <c r="H1965" s="13">
        <v>70</v>
      </c>
      <c r="I1965" s="13" t="b">
        <v>1</v>
      </c>
      <c r="J1965" s="4">
        <v>0.1</v>
      </c>
      <c r="K1965">
        <f t="shared" si="155"/>
        <v>1.3667603873789442E-4</v>
      </c>
      <c r="L1965">
        <f t="shared" si="154"/>
        <v>1.1690852780609908E-2</v>
      </c>
      <c r="M1965">
        <f t="shared" si="156"/>
        <v>1.1690852780609909E-3</v>
      </c>
      <c r="N1965">
        <f t="shared" si="157"/>
        <v>1.1690852780609908E-2</v>
      </c>
      <c r="O1965">
        <f t="shared" si="158"/>
        <v>9.3526822244879265E-2</v>
      </c>
      <c r="Q1965" s="7">
        <v>1939</v>
      </c>
      <c r="R1965" s="7">
        <v>1.9018864592463128E-3</v>
      </c>
      <c r="S1965" s="7">
        <v>1.8016570206807439E-4</v>
      </c>
      <c r="U1965" s="7">
        <v>42.483015559938636</v>
      </c>
      <c r="V1965" s="7">
        <v>9.9313741699542761E-4</v>
      </c>
    </row>
    <row r="1966" spans="1:22" x14ac:dyDescent="0.35">
      <c r="A1966" s="3">
        <v>2016</v>
      </c>
      <c r="B1966" s="13" t="s">
        <v>67</v>
      </c>
      <c r="C1966" s="13" t="s">
        <v>68</v>
      </c>
      <c r="D1966" s="13">
        <v>2003</v>
      </c>
      <c r="E1966" s="14">
        <v>13</v>
      </c>
      <c r="F1966" s="13">
        <v>63</v>
      </c>
      <c r="G1966" s="13">
        <v>7</v>
      </c>
      <c r="H1966" s="13">
        <v>70</v>
      </c>
      <c r="I1966" s="13" t="b">
        <v>1</v>
      </c>
      <c r="J1966" s="4">
        <v>0.1</v>
      </c>
      <c r="K1966">
        <f t="shared" si="155"/>
        <v>1.3667603873789442E-4</v>
      </c>
      <c r="L1966">
        <f t="shared" si="154"/>
        <v>1.1690852780609908E-2</v>
      </c>
      <c r="M1966">
        <f t="shared" si="156"/>
        <v>1.1690852780609909E-3</v>
      </c>
      <c r="N1966">
        <f t="shared" si="157"/>
        <v>1.1690852780609908E-2</v>
      </c>
      <c r="O1966">
        <f t="shared" si="158"/>
        <v>0.1519810861479288</v>
      </c>
      <c r="Q1966" s="7">
        <v>1940</v>
      </c>
      <c r="R1966" s="7">
        <v>2.3237335251642837E-3</v>
      </c>
      <c r="S1966" s="7">
        <v>-7.8662356416484133E-4</v>
      </c>
      <c r="U1966" s="7">
        <v>42.504930966469431</v>
      </c>
      <c r="V1966" s="7">
        <v>9.9499121808043238E-4</v>
      </c>
    </row>
    <row r="1967" spans="1:22" x14ac:dyDescent="0.35">
      <c r="A1967" s="24">
        <v>2016</v>
      </c>
      <c r="B1967" s="17" t="s">
        <v>26</v>
      </c>
      <c r="C1967" s="17" t="s">
        <v>111</v>
      </c>
      <c r="D1967" s="17">
        <v>2005</v>
      </c>
      <c r="E1967" s="17">
        <v>11</v>
      </c>
      <c r="F1967" s="17">
        <v>63</v>
      </c>
      <c r="G1967" s="17">
        <v>7</v>
      </c>
      <c r="H1967" s="17">
        <v>70</v>
      </c>
      <c r="I1967" s="17" t="b">
        <v>1</v>
      </c>
      <c r="J1967" s="25">
        <v>0.1</v>
      </c>
      <c r="K1967">
        <f t="shared" si="155"/>
        <v>1.3667603873789442E-4</v>
      </c>
      <c r="L1967">
        <f t="shared" si="154"/>
        <v>1.1690852780609908E-2</v>
      </c>
      <c r="M1967">
        <f t="shared" si="156"/>
        <v>1.1690852780609909E-3</v>
      </c>
      <c r="N1967">
        <f t="shared" si="157"/>
        <v>1.1690852780609908E-2</v>
      </c>
      <c r="O1967">
        <f t="shared" si="158"/>
        <v>0.128599380586709</v>
      </c>
      <c r="Q1967" s="7">
        <v>1941</v>
      </c>
      <c r="R1967" s="7">
        <v>1.6348131894338871E-3</v>
      </c>
      <c r="S1967" s="7">
        <v>-9.7703228434444737E-5</v>
      </c>
      <c r="U1967" s="7">
        <v>42.526846373000218</v>
      </c>
      <c r="V1967" s="7">
        <v>9.9499121808043238E-4</v>
      </c>
    </row>
    <row r="1968" spans="1:22" x14ac:dyDescent="0.35">
      <c r="A1968" s="5">
        <v>2017</v>
      </c>
      <c r="B1968" s="14" t="s">
        <v>52</v>
      </c>
      <c r="C1968" s="14" t="s">
        <v>91</v>
      </c>
      <c r="D1968" s="14">
        <v>2011</v>
      </c>
      <c r="E1968" s="14">
        <v>6</v>
      </c>
      <c r="F1968" s="14">
        <v>63</v>
      </c>
      <c r="G1968" s="14">
        <v>7</v>
      </c>
      <c r="H1968" s="14">
        <v>70</v>
      </c>
      <c r="I1968" s="14" t="b">
        <v>1</v>
      </c>
      <c r="J1968" s="6">
        <v>0.1</v>
      </c>
      <c r="K1968">
        <f t="shared" si="155"/>
        <v>1.3667603873789442E-4</v>
      </c>
      <c r="L1968">
        <f t="shared" si="154"/>
        <v>1.1690852780609908E-2</v>
      </c>
      <c r="M1968">
        <f t="shared" si="156"/>
        <v>1.1690852780609909E-3</v>
      </c>
      <c r="N1968">
        <f t="shared" si="157"/>
        <v>1.1690852780609908E-2</v>
      </c>
      <c r="O1968">
        <f t="shared" si="158"/>
        <v>7.0145116683659442E-2</v>
      </c>
      <c r="Q1968" s="7">
        <v>1942</v>
      </c>
      <c r="R1968" s="7">
        <v>1.9482200317787236E-3</v>
      </c>
      <c r="S1968" s="7">
        <v>-1.2094996189160974E-4</v>
      </c>
      <c r="U1968" s="7">
        <v>42.548761779531013</v>
      </c>
      <c r="V1968" s="7">
        <v>9.9829660712493049E-4</v>
      </c>
    </row>
    <row r="1969" spans="1:22" x14ac:dyDescent="0.35">
      <c r="A1969" s="24">
        <v>2013</v>
      </c>
      <c r="B1969" s="17" t="s">
        <v>24</v>
      </c>
      <c r="C1969" s="17" t="s">
        <v>295</v>
      </c>
      <c r="D1969" s="17">
        <v>2004</v>
      </c>
      <c r="E1969" s="17">
        <v>9</v>
      </c>
      <c r="F1969" s="17">
        <v>54</v>
      </c>
      <c r="G1969" s="17">
        <v>6</v>
      </c>
      <c r="H1969" s="17">
        <v>60</v>
      </c>
      <c r="I1969" s="17" t="b">
        <v>1</v>
      </c>
      <c r="J1969" s="25">
        <v>0.1</v>
      </c>
      <c r="K1969">
        <f t="shared" si="155"/>
        <v>1.1715089034676664E-4</v>
      </c>
      <c r="L1969">
        <f t="shared" si="154"/>
        <v>1.0823626487770476E-2</v>
      </c>
      <c r="M1969">
        <f t="shared" si="156"/>
        <v>1.0823626487770476E-3</v>
      </c>
      <c r="N1969">
        <f t="shared" si="157"/>
        <v>1.0823626487770476E-2</v>
      </c>
      <c r="O1969">
        <f t="shared" si="158"/>
        <v>9.7412638389934289E-2</v>
      </c>
      <c r="Q1969" s="7">
        <v>1943</v>
      </c>
      <c r="R1969" s="7">
        <v>1.5947161385943898E-3</v>
      </c>
      <c r="S1969" s="7">
        <v>4.8257704012833131E-4</v>
      </c>
      <c r="U1969" s="7">
        <v>42.570677186061801</v>
      </c>
      <c r="V1969" s="7">
        <v>9.9829660712493049E-4</v>
      </c>
    </row>
    <row r="1970" spans="1:22" x14ac:dyDescent="0.35">
      <c r="A1970" s="5">
        <v>2013</v>
      </c>
      <c r="B1970" s="14" t="s">
        <v>24</v>
      </c>
      <c r="C1970" s="14" t="s">
        <v>189</v>
      </c>
      <c r="D1970" s="14">
        <v>2006</v>
      </c>
      <c r="E1970" s="14">
        <v>7</v>
      </c>
      <c r="F1970" s="14">
        <v>54</v>
      </c>
      <c r="G1970" s="14">
        <v>6</v>
      </c>
      <c r="H1970" s="14">
        <v>60</v>
      </c>
      <c r="I1970" s="14" t="b">
        <v>1</v>
      </c>
      <c r="J1970" s="6">
        <v>0.1</v>
      </c>
      <c r="K1970">
        <f t="shared" si="155"/>
        <v>1.1715089034676664E-4</v>
      </c>
      <c r="L1970">
        <f t="shared" si="154"/>
        <v>1.0823626487770476E-2</v>
      </c>
      <c r="M1970">
        <f t="shared" si="156"/>
        <v>1.0823626487770476E-3</v>
      </c>
      <c r="N1970">
        <f t="shared" si="157"/>
        <v>1.0823626487770476E-2</v>
      </c>
      <c r="O1970">
        <f t="shared" si="158"/>
        <v>7.576538541439333E-2</v>
      </c>
      <c r="Q1970" s="7">
        <v>1944</v>
      </c>
      <c r="R1970" s="7">
        <v>2.3695433398409184E-3</v>
      </c>
      <c r="S1970" s="7">
        <v>-1.6017983471507688E-4</v>
      </c>
      <c r="U1970" s="7">
        <v>42.592592592592595</v>
      </c>
      <c r="V1970" s="7">
        <v>9.9984378661155957E-4</v>
      </c>
    </row>
    <row r="1971" spans="1:22" x14ac:dyDescent="0.35">
      <c r="A1971" s="3">
        <v>2013</v>
      </c>
      <c r="B1971" s="13" t="s">
        <v>30</v>
      </c>
      <c r="C1971" s="13" t="s">
        <v>230</v>
      </c>
      <c r="D1971" s="13">
        <v>2001</v>
      </c>
      <c r="E1971" s="17">
        <v>12</v>
      </c>
      <c r="F1971" s="13">
        <v>54</v>
      </c>
      <c r="G1971" s="13">
        <v>6</v>
      </c>
      <c r="H1971" s="13">
        <v>60</v>
      </c>
      <c r="I1971" s="13" t="b">
        <v>1</v>
      </c>
      <c r="J1971" s="4">
        <v>0.1</v>
      </c>
      <c r="K1971">
        <f t="shared" si="155"/>
        <v>1.1715089034676664E-4</v>
      </c>
      <c r="L1971">
        <f t="shared" si="154"/>
        <v>1.0823626487770476E-2</v>
      </c>
      <c r="M1971">
        <f t="shared" si="156"/>
        <v>1.0823626487770476E-3</v>
      </c>
      <c r="N1971">
        <f t="shared" si="157"/>
        <v>1.0823626487770476E-2</v>
      </c>
      <c r="O1971">
        <f t="shared" si="158"/>
        <v>0.1298835178532457</v>
      </c>
      <c r="Q1971" s="7">
        <v>1945</v>
      </c>
      <c r="R1971" s="7">
        <v>1.2565451870487165E-3</v>
      </c>
      <c r="S1971" s="7">
        <v>7.683699129337081E-4</v>
      </c>
      <c r="U1971" s="7">
        <v>42.614507999123383</v>
      </c>
      <c r="V1971" s="7">
        <v>1.0004862803990253E-3</v>
      </c>
    </row>
    <row r="1972" spans="1:22" x14ac:dyDescent="0.35">
      <c r="A1972" s="3">
        <v>2013</v>
      </c>
      <c r="B1972" s="13" t="s">
        <v>79</v>
      </c>
      <c r="C1972" s="13" t="s">
        <v>330</v>
      </c>
      <c r="D1972" s="13">
        <v>2007</v>
      </c>
      <c r="E1972" s="14">
        <v>6</v>
      </c>
      <c r="F1972" s="13">
        <v>54</v>
      </c>
      <c r="G1972" s="13">
        <v>6</v>
      </c>
      <c r="H1972" s="13">
        <v>60</v>
      </c>
      <c r="I1972" s="13" t="b">
        <v>1</v>
      </c>
      <c r="J1972" s="4">
        <v>0.1</v>
      </c>
      <c r="K1972">
        <f t="shared" si="155"/>
        <v>1.1715089034676664E-4</v>
      </c>
      <c r="L1972">
        <f t="shared" si="154"/>
        <v>1.0823626487770476E-2</v>
      </c>
      <c r="M1972">
        <f t="shared" si="156"/>
        <v>1.0823626487770476E-3</v>
      </c>
      <c r="N1972">
        <f t="shared" si="157"/>
        <v>1.0823626487770476E-2</v>
      </c>
      <c r="O1972">
        <f t="shared" si="158"/>
        <v>6.494175892662285E-2</v>
      </c>
      <c r="Q1972" s="7">
        <v>1946</v>
      </c>
      <c r="R1972" s="7">
        <v>2.6944667849296234E-3</v>
      </c>
      <c r="S1972" s="7">
        <v>-9.2697598082895042E-4</v>
      </c>
      <c r="U1972" s="7">
        <v>42.636423405654178</v>
      </c>
      <c r="V1972" s="7">
        <v>1.0020730954808492E-3</v>
      </c>
    </row>
    <row r="1973" spans="1:22" x14ac:dyDescent="0.35">
      <c r="A1973" s="3">
        <v>2014</v>
      </c>
      <c r="B1973" s="13" t="s">
        <v>190</v>
      </c>
      <c r="C1973" s="13" t="s">
        <v>191</v>
      </c>
      <c r="D1973" s="13">
        <v>2002</v>
      </c>
      <c r="E1973" s="17">
        <v>12</v>
      </c>
      <c r="F1973" s="13">
        <v>54</v>
      </c>
      <c r="G1973" s="13">
        <v>6</v>
      </c>
      <c r="H1973" s="13">
        <v>60</v>
      </c>
      <c r="I1973" s="13" t="b">
        <v>1</v>
      </c>
      <c r="J1973" s="4">
        <v>0.1</v>
      </c>
      <c r="K1973">
        <f t="shared" si="155"/>
        <v>1.1715089034676664E-4</v>
      </c>
      <c r="L1973">
        <f t="shared" si="154"/>
        <v>1.0823626487770476E-2</v>
      </c>
      <c r="M1973">
        <f t="shared" si="156"/>
        <v>1.0823626487770476E-3</v>
      </c>
      <c r="N1973">
        <f t="shared" si="157"/>
        <v>1.0823626487770476E-2</v>
      </c>
      <c r="O1973">
        <f t="shared" si="158"/>
        <v>0.1298835178532457</v>
      </c>
      <c r="Q1973" s="7">
        <v>1947</v>
      </c>
      <c r="R1973" s="7">
        <v>1.8956346718727341E-3</v>
      </c>
      <c r="S1973" s="7">
        <v>-1.2814386777206107E-4</v>
      </c>
      <c r="U1973" s="7">
        <v>42.658338812184965</v>
      </c>
      <c r="V1973" s="7">
        <v>1.0020730954808492E-3</v>
      </c>
    </row>
    <row r="1974" spans="1:22" x14ac:dyDescent="0.35">
      <c r="A1974" s="5">
        <v>2017</v>
      </c>
      <c r="B1974" s="14" t="s">
        <v>92</v>
      </c>
      <c r="C1974" s="14" t="s">
        <v>93</v>
      </c>
      <c r="D1974" s="14">
        <v>2008</v>
      </c>
      <c r="E1974" s="14">
        <v>9</v>
      </c>
      <c r="F1974" s="14">
        <v>54</v>
      </c>
      <c r="G1974" s="14">
        <v>6</v>
      </c>
      <c r="H1974" s="14">
        <v>60</v>
      </c>
      <c r="I1974" s="14" t="b">
        <v>1</v>
      </c>
      <c r="J1974" s="6">
        <v>0.1</v>
      </c>
      <c r="K1974">
        <f t="shared" si="155"/>
        <v>1.1715089034676664E-4</v>
      </c>
      <c r="L1974">
        <f t="shared" si="154"/>
        <v>1.0823626487770476E-2</v>
      </c>
      <c r="M1974">
        <f t="shared" si="156"/>
        <v>1.0823626487770476E-3</v>
      </c>
      <c r="N1974">
        <f t="shared" si="157"/>
        <v>1.0823626487770476E-2</v>
      </c>
      <c r="O1974">
        <f t="shared" si="158"/>
        <v>9.7412638389934289E-2</v>
      </c>
      <c r="Q1974" s="7">
        <v>1948</v>
      </c>
      <c r="R1974" s="7">
        <v>1.5776184228070312E-3</v>
      </c>
      <c r="S1974" s="7">
        <v>1.3374718940713454E-4</v>
      </c>
      <c r="U1974" s="7">
        <v>42.68025421871576</v>
      </c>
      <c r="V1974" s="7">
        <v>1.0020730954808492E-3</v>
      </c>
    </row>
    <row r="1975" spans="1:22" x14ac:dyDescent="0.35">
      <c r="A1975" s="24">
        <v>2014</v>
      </c>
      <c r="B1975" s="17" t="s">
        <v>24</v>
      </c>
      <c r="C1975" s="17" t="s">
        <v>383</v>
      </c>
      <c r="D1975" s="17">
        <v>2001</v>
      </c>
      <c r="E1975" s="17">
        <v>13</v>
      </c>
      <c r="F1975" s="17">
        <v>45</v>
      </c>
      <c r="G1975" s="17">
        <v>5</v>
      </c>
      <c r="H1975" s="17">
        <v>50</v>
      </c>
      <c r="I1975" s="17" t="b">
        <v>1</v>
      </c>
      <c r="J1975" s="25">
        <v>0.1</v>
      </c>
      <c r="K1975">
        <f t="shared" si="155"/>
        <v>9.762574195563887E-5</v>
      </c>
      <c r="L1975">
        <f t="shared" si="154"/>
        <v>9.8805739689371719E-3</v>
      </c>
      <c r="M1975">
        <f t="shared" si="156"/>
        <v>9.8805739689371719E-4</v>
      </c>
      <c r="N1975">
        <f t="shared" si="157"/>
        <v>9.8805739689371719E-3</v>
      </c>
      <c r="O1975">
        <f t="shared" si="158"/>
        <v>0.12844746159618323</v>
      </c>
      <c r="Q1975" s="7">
        <v>1949</v>
      </c>
      <c r="R1975" s="7">
        <v>1.5241241951083912E-3</v>
      </c>
      <c r="S1975" s="7">
        <v>1.2921206069618297E-4</v>
      </c>
      <c r="U1975" s="7">
        <v>42.702169625246547</v>
      </c>
      <c r="V1975" s="7">
        <v>1.0020730954808492E-3</v>
      </c>
    </row>
    <row r="1976" spans="1:22" x14ac:dyDescent="0.35">
      <c r="A1976" s="3">
        <v>2014</v>
      </c>
      <c r="B1976" s="13" t="s">
        <v>33</v>
      </c>
      <c r="C1976" s="13" t="s">
        <v>235</v>
      </c>
      <c r="D1976" s="13">
        <v>2003</v>
      </c>
      <c r="E1976" s="14">
        <v>11</v>
      </c>
      <c r="F1976" s="13">
        <v>45</v>
      </c>
      <c r="G1976" s="13">
        <v>5</v>
      </c>
      <c r="H1976" s="13">
        <v>50</v>
      </c>
      <c r="I1976" s="13" t="b">
        <v>1</v>
      </c>
      <c r="J1976" s="4">
        <v>0.1</v>
      </c>
      <c r="K1976">
        <f t="shared" si="155"/>
        <v>9.762574195563887E-5</v>
      </c>
      <c r="L1976">
        <f t="shared" si="154"/>
        <v>9.8805739689371719E-3</v>
      </c>
      <c r="M1976">
        <f t="shared" si="156"/>
        <v>9.8805739689371719E-4</v>
      </c>
      <c r="N1976">
        <f t="shared" si="157"/>
        <v>9.8805739689371719E-3</v>
      </c>
      <c r="O1976">
        <f t="shared" si="158"/>
        <v>0.10868631365830889</v>
      </c>
      <c r="Q1976" s="7">
        <v>1950</v>
      </c>
      <c r="R1976" s="7">
        <v>1.708702002246125E-3</v>
      </c>
      <c r="S1976" s="7">
        <v>-1.1550732147211145E-4</v>
      </c>
      <c r="U1976" s="7">
        <v>42.724085031777342</v>
      </c>
      <c r="V1976" s="7">
        <v>1.0020730954808492E-3</v>
      </c>
    </row>
    <row r="1977" spans="1:22" x14ac:dyDescent="0.35">
      <c r="A1977" s="3">
        <v>2015</v>
      </c>
      <c r="B1977" s="13" t="s">
        <v>24</v>
      </c>
      <c r="C1977" s="13" t="s">
        <v>267</v>
      </c>
      <c r="D1977" s="13">
        <v>2009</v>
      </c>
      <c r="E1977" s="17">
        <v>6</v>
      </c>
      <c r="F1977" s="13">
        <v>45</v>
      </c>
      <c r="G1977" s="13">
        <v>5</v>
      </c>
      <c r="H1977" s="13">
        <v>50</v>
      </c>
      <c r="I1977" s="13" t="b">
        <v>1</v>
      </c>
      <c r="J1977" s="4">
        <v>0.1</v>
      </c>
      <c r="K1977">
        <f t="shared" si="155"/>
        <v>9.762574195563887E-5</v>
      </c>
      <c r="L1977">
        <f t="shared" si="154"/>
        <v>9.8805739689371719E-3</v>
      </c>
      <c r="M1977">
        <f t="shared" si="156"/>
        <v>9.8805739689371719E-4</v>
      </c>
      <c r="N1977">
        <f t="shared" si="157"/>
        <v>9.8805739689371719E-3</v>
      </c>
      <c r="O1977">
        <f t="shared" si="158"/>
        <v>5.9283443813623035E-2</v>
      </c>
      <c r="Q1977" s="7">
        <v>1951</v>
      </c>
      <c r="R1977" s="7">
        <v>1.7091415391213495E-3</v>
      </c>
      <c r="S1977" s="7">
        <v>-3.1181736803119866E-4</v>
      </c>
      <c r="U1977" s="7">
        <v>42.74600043830813</v>
      </c>
      <c r="V1977" s="7">
        <v>1.0032202888679417E-3</v>
      </c>
    </row>
    <row r="1978" spans="1:22" x14ac:dyDescent="0.35">
      <c r="A1978" s="5">
        <v>2015</v>
      </c>
      <c r="B1978" s="14" t="s">
        <v>26</v>
      </c>
      <c r="C1978" s="14" t="s">
        <v>133</v>
      </c>
      <c r="D1978" s="14">
        <v>2002</v>
      </c>
      <c r="E1978" s="14">
        <v>13</v>
      </c>
      <c r="F1978" s="14">
        <v>45</v>
      </c>
      <c r="G1978" s="14">
        <v>5</v>
      </c>
      <c r="H1978" s="14">
        <v>50</v>
      </c>
      <c r="I1978" s="14" t="b">
        <v>1</v>
      </c>
      <c r="J1978" s="6">
        <v>0.1</v>
      </c>
      <c r="K1978">
        <f t="shared" si="155"/>
        <v>9.762574195563887E-5</v>
      </c>
      <c r="L1978">
        <f t="shared" si="154"/>
        <v>9.8805739689371719E-3</v>
      </c>
      <c r="M1978">
        <f t="shared" si="156"/>
        <v>9.8805739689371719E-4</v>
      </c>
      <c r="N1978">
        <f t="shared" si="157"/>
        <v>9.8805739689371719E-3</v>
      </c>
      <c r="O1978">
        <f t="shared" si="158"/>
        <v>0.12844746159618323</v>
      </c>
      <c r="Q1978" s="7">
        <v>1952</v>
      </c>
      <c r="R1978" s="7">
        <v>2.340673775457575E-3</v>
      </c>
      <c r="S1978" s="7">
        <v>-9.4334960436742417E-4</v>
      </c>
      <c r="U1978" s="7">
        <v>42.767915844838924</v>
      </c>
      <c r="V1978" s="7">
        <v>1.0035370452686789E-3</v>
      </c>
    </row>
    <row r="1979" spans="1:22" x14ac:dyDescent="0.35">
      <c r="A1979" s="3">
        <v>2016</v>
      </c>
      <c r="B1979" s="13" t="s">
        <v>24</v>
      </c>
      <c r="C1979" s="13" t="s">
        <v>362</v>
      </c>
      <c r="D1979" s="13">
        <v>2003</v>
      </c>
      <c r="E1979" s="17">
        <v>13</v>
      </c>
      <c r="F1979" s="13">
        <v>45</v>
      </c>
      <c r="G1979" s="13">
        <v>5</v>
      </c>
      <c r="H1979" s="13">
        <v>50</v>
      </c>
      <c r="I1979" s="13" t="b">
        <v>1</v>
      </c>
      <c r="J1979" s="4">
        <v>0.1</v>
      </c>
      <c r="K1979">
        <f t="shared" si="155"/>
        <v>9.762574195563887E-5</v>
      </c>
      <c r="L1979">
        <f t="shared" si="154"/>
        <v>9.8805739689371719E-3</v>
      </c>
      <c r="M1979">
        <f t="shared" si="156"/>
        <v>9.8805739689371719E-4</v>
      </c>
      <c r="N1979">
        <f t="shared" si="157"/>
        <v>9.8805739689371719E-3</v>
      </c>
      <c r="O1979">
        <f t="shared" si="158"/>
        <v>0.12844746159618323</v>
      </c>
      <c r="Q1979" s="7">
        <v>1953</v>
      </c>
      <c r="R1979" s="7">
        <v>1.8211420604329954E-3</v>
      </c>
      <c r="S1979" s="7">
        <v>-4.9552395735749048E-4</v>
      </c>
      <c r="U1979" s="7">
        <v>42.789831251369712</v>
      </c>
      <c r="V1979" s="7">
        <v>1.0035370452686789E-3</v>
      </c>
    </row>
    <row r="1980" spans="1:22" x14ac:dyDescent="0.35">
      <c r="A1980" s="5">
        <v>2017</v>
      </c>
      <c r="B1980" s="14" t="s">
        <v>180</v>
      </c>
      <c r="C1980" s="14" t="s">
        <v>294</v>
      </c>
      <c r="D1980" s="14">
        <v>2005</v>
      </c>
      <c r="E1980" s="14">
        <v>12</v>
      </c>
      <c r="F1980" s="14">
        <v>45</v>
      </c>
      <c r="G1980" s="14">
        <v>5</v>
      </c>
      <c r="H1980" s="14">
        <v>50</v>
      </c>
      <c r="I1980" s="14" t="b">
        <v>1</v>
      </c>
      <c r="J1980" s="6">
        <v>0.1</v>
      </c>
      <c r="K1980">
        <f t="shared" si="155"/>
        <v>9.762574195563887E-5</v>
      </c>
      <c r="L1980">
        <f t="shared" si="154"/>
        <v>9.8805739689371719E-3</v>
      </c>
      <c r="M1980">
        <f t="shared" si="156"/>
        <v>9.8805739689371719E-4</v>
      </c>
      <c r="N1980">
        <f t="shared" si="157"/>
        <v>9.8805739689371719E-3</v>
      </c>
      <c r="O1980">
        <f t="shared" si="158"/>
        <v>0.11856688762724607</v>
      </c>
      <c r="Q1980" s="7">
        <v>1954</v>
      </c>
      <c r="R1980" s="7">
        <v>1.621434032168773E-3</v>
      </c>
      <c r="S1980" s="7">
        <v>-2.9581592909326809E-4</v>
      </c>
      <c r="U1980" s="7">
        <v>42.811746657900507</v>
      </c>
      <c r="V1980" s="7">
        <v>1.0036674848669768E-3</v>
      </c>
    </row>
    <row r="1981" spans="1:22" x14ac:dyDescent="0.35">
      <c r="A1981" s="24">
        <v>2017</v>
      </c>
      <c r="B1981" s="17" t="s">
        <v>24</v>
      </c>
      <c r="C1981" s="17" t="s">
        <v>25</v>
      </c>
      <c r="D1981" s="17">
        <v>2009</v>
      </c>
      <c r="E1981" s="17">
        <v>8</v>
      </c>
      <c r="F1981" s="17">
        <v>45</v>
      </c>
      <c r="G1981" s="17">
        <v>5</v>
      </c>
      <c r="H1981" s="17">
        <v>50</v>
      </c>
      <c r="I1981" s="17" t="b">
        <v>1</v>
      </c>
      <c r="J1981" s="25">
        <v>0.1</v>
      </c>
      <c r="K1981">
        <f t="shared" si="155"/>
        <v>9.762574195563887E-5</v>
      </c>
      <c r="L1981">
        <f t="shared" si="154"/>
        <v>9.8805739689371719E-3</v>
      </c>
      <c r="M1981">
        <f t="shared" si="156"/>
        <v>9.8805739689371719E-4</v>
      </c>
      <c r="N1981">
        <f t="shared" si="157"/>
        <v>9.8805739689371719E-3</v>
      </c>
      <c r="O1981">
        <f t="shared" si="158"/>
        <v>7.9044591751497376E-2</v>
      </c>
      <c r="Q1981" s="7">
        <v>1955</v>
      </c>
      <c r="R1981" s="7">
        <v>1.1521295964095114E-3</v>
      </c>
      <c r="S1981" s="7">
        <v>9.7675136854938165E-5</v>
      </c>
      <c r="U1981" s="7">
        <v>42.833662064431294</v>
      </c>
      <c r="V1981" s="7">
        <v>1.0036674848669768E-3</v>
      </c>
    </row>
    <row r="1982" spans="1:22" x14ac:dyDescent="0.35">
      <c r="A1982" s="3">
        <v>2017</v>
      </c>
      <c r="B1982" s="13" t="s">
        <v>30</v>
      </c>
      <c r="C1982" s="13" t="s">
        <v>163</v>
      </c>
      <c r="D1982" s="13">
        <v>2003</v>
      </c>
      <c r="E1982" s="14">
        <v>14</v>
      </c>
      <c r="F1982" s="13">
        <v>45</v>
      </c>
      <c r="G1982" s="13">
        <v>5</v>
      </c>
      <c r="H1982" s="13">
        <v>50</v>
      </c>
      <c r="I1982" s="13" t="b">
        <v>1</v>
      </c>
      <c r="J1982" s="4">
        <v>0.1</v>
      </c>
      <c r="K1982">
        <f t="shared" si="155"/>
        <v>9.762574195563887E-5</v>
      </c>
      <c r="L1982">
        <f t="shared" si="154"/>
        <v>9.8805739689371719E-3</v>
      </c>
      <c r="M1982">
        <f t="shared" si="156"/>
        <v>9.8805739689371719E-4</v>
      </c>
      <c r="N1982">
        <f t="shared" si="157"/>
        <v>9.8805739689371719E-3</v>
      </c>
      <c r="O1982">
        <f t="shared" si="158"/>
        <v>0.13832803556512041</v>
      </c>
      <c r="Q1982" s="7">
        <v>1956</v>
      </c>
      <c r="R1982" s="7">
        <v>9.6384306168547642E-4</v>
      </c>
      <c r="S1982" s="7">
        <v>2.8596167157897315E-4</v>
      </c>
      <c r="U1982" s="7">
        <v>42.855577470962089</v>
      </c>
      <c r="V1982" s="7">
        <v>1.0038673191118384E-3</v>
      </c>
    </row>
    <row r="1983" spans="1:22" x14ac:dyDescent="0.35">
      <c r="A1983" s="24">
        <v>2013</v>
      </c>
      <c r="B1983" s="17" t="s">
        <v>37</v>
      </c>
      <c r="C1983" s="17" t="s">
        <v>39</v>
      </c>
      <c r="D1983" s="17">
        <v>2004</v>
      </c>
      <c r="E1983" s="17">
        <v>9</v>
      </c>
      <c r="F1983" s="17">
        <v>172</v>
      </c>
      <c r="G1983" s="17">
        <v>19</v>
      </c>
      <c r="H1983" s="17">
        <v>191</v>
      </c>
      <c r="I1983" s="17" t="b">
        <v>1</v>
      </c>
      <c r="J1983" s="25">
        <v>9.9476439790575896E-2</v>
      </c>
      <c r="K1983">
        <f t="shared" si="155"/>
        <v>3.7293033427054044E-4</v>
      </c>
      <c r="L1983">
        <f t="shared" si="154"/>
        <v>1.9311404254236417E-2</v>
      </c>
      <c r="M1983">
        <f t="shared" si="156"/>
        <v>1.9210297425680202E-3</v>
      </c>
      <c r="N1983">
        <f t="shared" si="157"/>
        <v>1.9311404254236417E-2</v>
      </c>
      <c r="O1983">
        <f t="shared" si="158"/>
        <v>0.17380263828812775</v>
      </c>
      <c r="Q1983" s="7">
        <v>1957</v>
      </c>
      <c r="R1983" s="7">
        <v>3.9898345751337148E-4</v>
      </c>
      <c r="S1983" s="7">
        <v>8.5082127575107809E-4</v>
      </c>
      <c r="U1983" s="7">
        <v>42.877492877492877</v>
      </c>
      <c r="V1983" s="7">
        <v>1.0048053252210123E-3</v>
      </c>
    </row>
    <row r="1984" spans="1:22" x14ac:dyDescent="0.35">
      <c r="A1984" s="3">
        <v>2014</v>
      </c>
      <c r="B1984" s="13" t="s">
        <v>58</v>
      </c>
      <c r="C1984" s="13" t="s">
        <v>64</v>
      </c>
      <c r="D1984" s="13">
        <v>2002</v>
      </c>
      <c r="E1984" s="14">
        <v>12</v>
      </c>
      <c r="F1984" s="13">
        <v>172</v>
      </c>
      <c r="G1984" s="13">
        <v>19</v>
      </c>
      <c r="H1984" s="13">
        <v>191</v>
      </c>
      <c r="I1984" s="13" t="b">
        <v>1</v>
      </c>
      <c r="J1984" s="4">
        <v>9.9476439790575896E-2</v>
      </c>
      <c r="K1984">
        <f t="shared" si="155"/>
        <v>3.7293033427054044E-4</v>
      </c>
      <c r="L1984">
        <f t="shared" si="154"/>
        <v>1.9311404254236417E-2</v>
      </c>
      <c r="M1984">
        <f t="shared" si="156"/>
        <v>1.9210297425680202E-3</v>
      </c>
      <c r="N1984">
        <f t="shared" si="157"/>
        <v>1.9311404254236417E-2</v>
      </c>
      <c r="O1984">
        <f t="shared" si="158"/>
        <v>0.23173685105083702</v>
      </c>
      <c r="Q1984" s="7">
        <v>1958</v>
      </c>
      <c r="R1984" s="7">
        <v>1.3404161311335462E-3</v>
      </c>
      <c r="S1984" s="7">
        <v>-9.06113978690966E-5</v>
      </c>
      <c r="U1984" s="7">
        <v>42.899408284023671</v>
      </c>
      <c r="V1984" s="7">
        <v>1.0079398198870636E-3</v>
      </c>
    </row>
    <row r="1985" spans="1:22" x14ac:dyDescent="0.35">
      <c r="A1985" s="24">
        <v>2014</v>
      </c>
      <c r="B1985" s="17" t="s">
        <v>30</v>
      </c>
      <c r="C1985" s="17" t="s">
        <v>51</v>
      </c>
      <c r="D1985" s="17">
        <v>2004</v>
      </c>
      <c r="E1985" s="17">
        <v>10</v>
      </c>
      <c r="F1985" s="17">
        <v>172</v>
      </c>
      <c r="G1985" s="17">
        <v>19</v>
      </c>
      <c r="H1985" s="17">
        <v>191</v>
      </c>
      <c r="I1985" s="17" t="b">
        <v>1</v>
      </c>
      <c r="J1985" s="25">
        <v>9.9476439790575896E-2</v>
      </c>
      <c r="K1985">
        <f t="shared" si="155"/>
        <v>3.7293033427054044E-4</v>
      </c>
      <c r="L1985">
        <f t="shared" si="154"/>
        <v>1.9311404254236417E-2</v>
      </c>
      <c r="M1985">
        <f t="shared" si="156"/>
        <v>1.9210297425680202E-3</v>
      </c>
      <c r="N1985">
        <f t="shared" si="157"/>
        <v>1.9311404254236417E-2</v>
      </c>
      <c r="O1985">
        <f t="shared" si="158"/>
        <v>0.19311404254236417</v>
      </c>
      <c r="Q1985" s="7">
        <v>1959</v>
      </c>
      <c r="R1985" s="7">
        <v>9.6384306168547642E-4</v>
      </c>
      <c r="S1985" s="7">
        <v>2.8596167157897315E-4</v>
      </c>
      <c r="U1985" s="7">
        <v>42.921323690554459</v>
      </c>
      <c r="V1985" s="7">
        <v>1.0084318579050861E-3</v>
      </c>
    </row>
    <row r="1986" spans="1:22" x14ac:dyDescent="0.35">
      <c r="A1986" s="3">
        <v>2014</v>
      </c>
      <c r="B1986" s="13" t="s">
        <v>98</v>
      </c>
      <c r="C1986" s="13" t="s">
        <v>99</v>
      </c>
      <c r="D1986" s="13">
        <v>2003</v>
      </c>
      <c r="E1986" s="14">
        <v>11</v>
      </c>
      <c r="F1986" s="13">
        <v>136</v>
      </c>
      <c r="G1986" s="13">
        <v>15</v>
      </c>
      <c r="H1986" s="13">
        <v>151</v>
      </c>
      <c r="I1986" s="13" t="b">
        <v>1</v>
      </c>
      <c r="J1986" s="4">
        <v>9.9337748344370896E-2</v>
      </c>
      <c r="K1986">
        <f t="shared" si="155"/>
        <v>2.9482974070602937E-4</v>
      </c>
      <c r="L1986">
        <f t="shared" si="154"/>
        <v>1.7170606882286641E-2</v>
      </c>
      <c r="M1986">
        <f t="shared" si="156"/>
        <v>1.7056894253927133E-3</v>
      </c>
      <c r="N1986">
        <f t="shared" si="157"/>
        <v>1.7170606882286641E-2</v>
      </c>
      <c r="O1986">
        <f t="shared" si="158"/>
        <v>0.18887667570515304</v>
      </c>
      <c r="Q1986" s="7">
        <v>1960</v>
      </c>
      <c r="R1986" s="7">
        <v>2.0935622700296863E-3</v>
      </c>
      <c r="S1986" s="7">
        <v>-8.4375753676523674E-4</v>
      </c>
      <c r="U1986" s="7">
        <v>42.943239097085254</v>
      </c>
      <c r="V1986" s="7">
        <v>1.0088608865813375E-3</v>
      </c>
    </row>
    <row r="1987" spans="1:22" x14ac:dyDescent="0.35">
      <c r="A1987" s="24">
        <v>2015</v>
      </c>
      <c r="B1987" s="17" t="s">
        <v>30</v>
      </c>
      <c r="C1987" s="17" t="s">
        <v>85</v>
      </c>
      <c r="D1987" s="17">
        <v>2005</v>
      </c>
      <c r="E1987" s="17">
        <v>10</v>
      </c>
      <c r="F1987" s="17">
        <v>127</v>
      </c>
      <c r="G1987" s="17">
        <v>14</v>
      </c>
      <c r="H1987" s="17">
        <v>141</v>
      </c>
      <c r="I1987" s="17" t="b">
        <v>1</v>
      </c>
      <c r="J1987" s="25">
        <v>9.9290780141844004E-2</v>
      </c>
      <c r="K1987">
        <f t="shared" si="155"/>
        <v>2.7530459231490159E-4</v>
      </c>
      <c r="L1987">
        <f t="shared" si="154"/>
        <v>1.6592305214011151E-2</v>
      </c>
      <c r="M1987">
        <f t="shared" si="156"/>
        <v>1.6474629290507531E-3</v>
      </c>
      <c r="N1987">
        <f t="shared" si="157"/>
        <v>1.6592305214011151E-2</v>
      </c>
      <c r="O1987">
        <f t="shared" si="158"/>
        <v>0.16592305214011149</v>
      </c>
      <c r="Q1987" s="7">
        <v>1961</v>
      </c>
      <c r="R1987" s="7">
        <v>9.0159262786156872E-4</v>
      </c>
      <c r="S1987" s="7">
        <v>2.6749265019942222E-4</v>
      </c>
      <c r="U1987" s="7">
        <v>42.965154503616041</v>
      </c>
      <c r="V1987" s="7">
        <v>1.0088608865813375E-3</v>
      </c>
    </row>
    <row r="1988" spans="1:22" x14ac:dyDescent="0.35">
      <c r="A1988" s="5">
        <v>2017</v>
      </c>
      <c r="B1988" s="14" t="s">
        <v>30</v>
      </c>
      <c r="C1988" s="14" t="s">
        <v>44</v>
      </c>
      <c r="D1988" s="14">
        <v>2007</v>
      </c>
      <c r="E1988" s="14">
        <v>10</v>
      </c>
      <c r="F1988" s="14">
        <v>127</v>
      </c>
      <c r="G1988" s="14">
        <v>14</v>
      </c>
      <c r="H1988" s="14">
        <v>141</v>
      </c>
      <c r="I1988" s="14" t="b">
        <v>1</v>
      </c>
      <c r="J1988" s="6">
        <v>9.9290780141844004E-2</v>
      </c>
      <c r="K1988">
        <f t="shared" si="155"/>
        <v>2.7530459231490159E-4</v>
      </c>
      <c r="L1988">
        <f t="shared" ref="L1988:L2051" si="159">SQRT(K1988)</f>
        <v>1.6592305214011151E-2</v>
      </c>
      <c r="M1988">
        <f t="shared" si="156"/>
        <v>1.6474629290507531E-3</v>
      </c>
      <c r="N1988">
        <f t="shared" si="157"/>
        <v>1.6592305214011151E-2</v>
      </c>
      <c r="O1988">
        <f t="shared" si="158"/>
        <v>0.16592305214011149</v>
      </c>
      <c r="Q1988" s="7">
        <v>1962</v>
      </c>
      <c r="R1988" s="7">
        <v>9.0159262786156872E-4</v>
      </c>
      <c r="S1988" s="7">
        <v>2.6749265019942222E-4</v>
      </c>
      <c r="U1988" s="7">
        <v>42.987069910146836</v>
      </c>
      <c r="V1988" s="7">
        <v>1.0088608865813375E-3</v>
      </c>
    </row>
    <row r="1989" spans="1:22" x14ac:dyDescent="0.35">
      <c r="A1989" s="24">
        <v>2017</v>
      </c>
      <c r="B1989" s="17" t="s">
        <v>98</v>
      </c>
      <c r="C1989" s="17" t="s">
        <v>99</v>
      </c>
      <c r="D1989" s="17">
        <v>2005</v>
      </c>
      <c r="E1989" s="17">
        <v>12</v>
      </c>
      <c r="F1989" s="17">
        <v>100</v>
      </c>
      <c r="G1989" s="17">
        <v>11</v>
      </c>
      <c r="H1989" s="17">
        <v>111</v>
      </c>
      <c r="I1989" s="17" t="b">
        <v>1</v>
      </c>
      <c r="J1989" s="25">
        <v>9.90990990990991E-2</v>
      </c>
      <c r="K1989">
        <f t="shared" si="155"/>
        <v>2.1672914714151827E-4</v>
      </c>
      <c r="L1989">
        <f t="shared" si="159"/>
        <v>1.4721723647097791E-2</v>
      </c>
      <c r="M1989">
        <f t="shared" si="156"/>
        <v>1.4589095506132945E-3</v>
      </c>
      <c r="N1989">
        <f t="shared" si="157"/>
        <v>1.4721723647097791E-2</v>
      </c>
      <c r="O1989">
        <f t="shared" si="158"/>
        <v>0.17666068376517349</v>
      </c>
      <c r="Q1989" s="7">
        <v>1963</v>
      </c>
      <c r="R1989" s="7">
        <v>7.254667019915051E-4</v>
      </c>
      <c r="S1989" s="7">
        <v>4.4361857606948585E-4</v>
      </c>
      <c r="U1989" s="7">
        <v>43.008985316677624</v>
      </c>
      <c r="V1989" s="7">
        <v>1.0093083742443185E-3</v>
      </c>
    </row>
    <row r="1990" spans="1:22" x14ac:dyDescent="0.35">
      <c r="A1990" s="3">
        <v>2017</v>
      </c>
      <c r="B1990" s="13" t="s">
        <v>24</v>
      </c>
      <c r="C1990" s="13" t="s">
        <v>41</v>
      </c>
      <c r="D1990" s="13">
        <v>2007</v>
      </c>
      <c r="E1990" s="14">
        <v>10</v>
      </c>
      <c r="F1990" s="13">
        <v>291</v>
      </c>
      <c r="G1990" s="13">
        <v>32</v>
      </c>
      <c r="H1990" s="13">
        <v>323</v>
      </c>
      <c r="I1990" s="13" t="b">
        <v>1</v>
      </c>
      <c r="J1990" s="4">
        <v>9.9071207430340605E-2</v>
      </c>
      <c r="K1990">
        <f t="shared" si="155"/>
        <v>6.306622930334271E-4</v>
      </c>
      <c r="L1990">
        <f t="shared" si="159"/>
        <v>2.5112990523500522E-2</v>
      </c>
      <c r="M1990">
        <f t="shared" si="156"/>
        <v>2.4879742933498982E-3</v>
      </c>
      <c r="N1990">
        <f t="shared" si="157"/>
        <v>2.5112990523500522E-2</v>
      </c>
      <c r="O1990">
        <f t="shared" si="158"/>
        <v>0.25112990523500522</v>
      </c>
      <c r="Q1990" s="7">
        <v>1964</v>
      </c>
      <c r="R1990" s="7">
        <v>1.6060963313418225E-3</v>
      </c>
      <c r="S1990" s="7">
        <v>-4.3701105328083152E-4</v>
      </c>
      <c r="U1990" s="7">
        <v>43.030900723208418</v>
      </c>
      <c r="V1990" s="7">
        <v>1.0093083742443185E-3</v>
      </c>
    </row>
    <row r="1991" spans="1:22" x14ac:dyDescent="0.35">
      <c r="A1991" s="3">
        <v>2013</v>
      </c>
      <c r="B1991" s="13" t="s">
        <v>24</v>
      </c>
      <c r="C1991" s="13" t="s">
        <v>199</v>
      </c>
      <c r="D1991" s="13">
        <v>2002</v>
      </c>
      <c r="E1991" s="17">
        <v>11</v>
      </c>
      <c r="F1991" s="13">
        <v>91</v>
      </c>
      <c r="G1991" s="13">
        <v>10</v>
      </c>
      <c r="H1991" s="13">
        <v>101</v>
      </c>
      <c r="I1991" s="13" t="b">
        <v>1</v>
      </c>
      <c r="J1991" s="4">
        <v>9.9009900990099001E-2</v>
      </c>
      <c r="K1991">
        <f t="shared" si="155"/>
        <v>1.9720399875039051E-4</v>
      </c>
      <c r="L1991">
        <f t="shared" si="159"/>
        <v>1.4042934121841863E-2</v>
      </c>
      <c r="M1991">
        <f t="shared" si="156"/>
        <v>1.3903895170140456E-3</v>
      </c>
      <c r="N1991">
        <f t="shared" si="157"/>
        <v>1.4042934121841863E-2</v>
      </c>
      <c r="O1991">
        <f t="shared" si="158"/>
        <v>0.15447227534026048</v>
      </c>
      <c r="Q1991" s="7">
        <v>1965</v>
      </c>
      <c r="R1991" s="7">
        <v>1.2538444796016956E-3</v>
      </c>
      <c r="S1991" s="7">
        <v>-8.4759201540704704E-5</v>
      </c>
      <c r="U1991" s="7">
        <v>43.052816129739206</v>
      </c>
      <c r="V1991" s="7">
        <v>1.0101220046660451E-3</v>
      </c>
    </row>
    <row r="1992" spans="1:22" x14ac:dyDescent="0.35">
      <c r="A1992" s="3">
        <v>2015</v>
      </c>
      <c r="B1992" s="13" t="s">
        <v>58</v>
      </c>
      <c r="C1992" s="13" t="s">
        <v>64</v>
      </c>
      <c r="D1992" s="13">
        <v>2006</v>
      </c>
      <c r="E1992" s="14">
        <v>9</v>
      </c>
      <c r="F1992" s="13">
        <v>173</v>
      </c>
      <c r="G1992" s="13">
        <v>19</v>
      </c>
      <c r="H1992" s="13">
        <v>192</v>
      </c>
      <c r="I1992" s="13" t="b">
        <v>1</v>
      </c>
      <c r="J1992" s="4">
        <v>9.8958333333333301E-2</v>
      </c>
      <c r="K1992">
        <f t="shared" si="155"/>
        <v>3.7488284910965324E-4</v>
      </c>
      <c r="L1992">
        <f t="shared" si="159"/>
        <v>1.9361891671777664E-2</v>
      </c>
      <c r="M1992">
        <f t="shared" si="156"/>
        <v>1.9160205300196641E-3</v>
      </c>
      <c r="N1992">
        <f t="shared" si="157"/>
        <v>1.9361891671777664E-2</v>
      </c>
      <c r="O1992">
        <f t="shared" si="158"/>
        <v>0.17425702504599896</v>
      </c>
      <c r="Q1992" s="7">
        <v>1966</v>
      </c>
      <c r="R1992" s="7">
        <v>3.7321485025137806E-4</v>
      </c>
      <c r="S1992" s="7">
        <v>7.9587042780961288E-4</v>
      </c>
      <c r="U1992" s="7">
        <v>43.074731536270001</v>
      </c>
      <c r="V1992" s="7">
        <v>1.0113089874547207E-3</v>
      </c>
    </row>
    <row r="1993" spans="1:22" x14ac:dyDescent="0.35">
      <c r="A1993" s="24">
        <v>2015</v>
      </c>
      <c r="B1993" s="17" t="s">
        <v>52</v>
      </c>
      <c r="C1993" s="17" t="s">
        <v>91</v>
      </c>
      <c r="D1993" s="17">
        <v>2006</v>
      </c>
      <c r="E1993" s="17">
        <v>9</v>
      </c>
      <c r="F1993" s="17">
        <v>164</v>
      </c>
      <c r="G1993" s="17">
        <v>18</v>
      </c>
      <c r="H1993" s="17">
        <v>182</v>
      </c>
      <c r="I1993" s="17" t="b">
        <v>1</v>
      </c>
      <c r="J1993" s="25">
        <v>9.8901098901098897E-2</v>
      </c>
      <c r="K1993">
        <f t="shared" si="155"/>
        <v>3.5535770071852546E-4</v>
      </c>
      <c r="L1993">
        <f t="shared" si="159"/>
        <v>1.8850933682937974E-2</v>
      </c>
      <c r="M1993">
        <f t="shared" si="156"/>
        <v>1.8643780565543049E-3</v>
      </c>
      <c r="N1993">
        <f t="shared" si="157"/>
        <v>1.8850933682937974E-2</v>
      </c>
      <c r="O1993">
        <f t="shared" si="158"/>
        <v>0.16965840314644176</v>
      </c>
      <c r="Q1993" s="7">
        <v>1967</v>
      </c>
      <c r="R1993" s="7">
        <v>8.3471257668099445E-4</v>
      </c>
      <c r="S1993" s="7">
        <v>2.4765007209605317E-4</v>
      </c>
      <c r="U1993" s="7">
        <v>43.096646942800788</v>
      </c>
      <c r="V1993" s="7">
        <v>1.0120622903431252E-3</v>
      </c>
    </row>
    <row r="1994" spans="1:22" x14ac:dyDescent="0.35">
      <c r="A1994" s="5">
        <v>2013</v>
      </c>
      <c r="B1994" s="14" t="s">
        <v>104</v>
      </c>
      <c r="C1994" s="14" t="s">
        <v>211</v>
      </c>
      <c r="D1994" s="14">
        <v>2002</v>
      </c>
      <c r="E1994" s="14">
        <v>11</v>
      </c>
      <c r="F1994" s="14">
        <v>82</v>
      </c>
      <c r="G1994" s="14">
        <v>9</v>
      </c>
      <c r="H1994" s="14">
        <v>91</v>
      </c>
      <c r="I1994" s="14" t="b">
        <v>1</v>
      </c>
      <c r="J1994" s="6">
        <v>9.8901098901098897E-2</v>
      </c>
      <c r="K1994">
        <f t="shared" si="155"/>
        <v>1.7767885035926273E-4</v>
      </c>
      <c r="L1994">
        <f t="shared" si="159"/>
        <v>1.3329623038903341E-2</v>
      </c>
      <c r="M1994">
        <f t="shared" si="156"/>
        <v>1.3183143664849458E-3</v>
      </c>
      <c r="N1994">
        <f t="shared" si="157"/>
        <v>1.3329623038903341E-2</v>
      </c>
      <c r="O1994">
        <f t="shared" si="158"/>
        <v>0.14662585342793674</v>
      </c>
      <c r="Q1994" s="7">
        <v>1968</v>
      </c>
      <c r="R1994" s="7">
        <v>5.0859073215788397E-4</v>
      </c>
      <c r="S1994" s="7">
        <v>5.7377191661916365E-4</v>
      </c>
      <c r="U1994" s="7">
        <v>43.118562349331583</v>
      </c>
      <c r="V1994" s="7">
        <v>1.0120622903431252E-3</v>
      </c>
    </row>
    <row r="1995" spans="1:22" x14ac:dyDescent="0.35">
      <c r="A1995" s="24">
        <v>2017</v>
      </c>
      <c r="B1995" s="17" t="s">
        <v>33</v>
      </c>
      <c r="C1995" s="17" t="s">
        <v>86</v>
      </c>
      <c r="D1995" s="17">
        <v>2004</v>
      </c>
      <c r="E1995" s="17">
        <v>13</v>
      </c>
      <c r="F1995" s="17">
        <v>82</v>
      </c>
      <c r="G1995" s="17">
        <v>9</v>
      </c>
      <c r="H1995" s="17">
        <v>91</v>
      </c>
      <c r="I1995" s="17" t="b">
        <v>1</v>
      </c>
      <c r="J1995" s="25">
        <v>9.8901098901098897E-2</v>
      </c>
      <c r="K1995">
        <f t="shared" si="155"/>
        <v>1.7767885035926273E-4</v>
      </c>
      <c r="L1995">
        <f t="shared" si="159"/>
        <v>1.3329623038903341E-2</v>
      </c>
      <c r="M1995">
        <f t="shared" si="156"/>
        <v>1.3183143664849458E-3</v>
      </c>
      <c r="N1995">
        <f t="shared" si="157"/>
        <v>1.3329623038903341E-2</v>
      </c>
      <c r="O1995">
        <f t="shared" si="158"/>
        <v>0.17328509950574345</v>
      </c>
      <c r="Q1995" s="7">
        <v>1969</v>
      </c>
      <c r="R1995" s="7">
        <v>1.3238953434656598E-3</v>
      </c>
      <c r="S1995" s="7">
        <v>-2.4153269468861222E-4</v>
      </c>
      <c r="U1995" s="7">
        <v>43.140477755862371</v>
      </c>
      <c r="V1995" s="7">
        <v>1.0133963147269552E-3</v>
      </c>
    </row>
    <row r="1996" spans="1:22" x14ac:dyDescent="0.35">
      <c r="A1996" s="3">
        <v>2014</v>
      </c>
      <c r="B1996" s="13" t="s">
        <v>24</v>
      </c>
      <c r="C1996" s="13" t="s">
        <v>57</v>
      </c>
      <c r="D1996" s="13">
        <v>2006</v>
      </c>
      <c r="E1996" s="14">
        <v>8</v>
      </c>
      <c r="F1996" s="13">
        <v>237</v>
      </c>
      <c r="G1996" s="13">
        <v>26</v>
      </c>
      <c r="H1996" s="13">
        <v>263</v>
      </c>
      <c r="I1996" s="13" t="b">
        <v>1</v>
      </c>
      <c r="J1996" s="4">
        <v>9.8859315589353597E-2</v>
      </c>
      <c r="K1996">
        <f t="shared" si="155"/>
        <v>5.1351140268666041E-4</v>
      </c>
      <c r="L1996">
        <f t="shared" si="159"/>
        <v>2.2660789983728731E-2</v>
      </c>
      <c r="M1996">
        <f t="shared" si="156"/>
        <v>2.2402301885055017E-3</v>
      </c>
      <c r="N1996">
        <f t="shared" si="157"/>
        <v>2.2660789983728731E-2</v>
      </c>
      <c r="O1996">
        <f t="shared" si="158"/>
        <v>0.18128631986982985</v>
      </c>
      <c r="Q1996" s="7">
        <v>1970</v>
      </c>
      <c r="R1996" s="7">
        <v>3.4552980989632884E-4</v>
      </c>
      <c r="S1996" s="7">
        <v>7.3683283888071878E-4</v>
      </c>
      <c r="U1996" s="7">
        <v>43.162393162393165</v>
      </c>
      <c r="V1996" s="7">
        <v>1.0133963147269552E-3</v>
      </c>
    </row>
    <row r="1997" spans="1:22" x14ac:dyDescent="0.35">
      <c r="A1997" s="24">
        <v>2015</v>
      </c>
      <c r="B1997" s="17" t="s">
        <v>24</v>
      </c>
      <c r="C1997" s="17" t="s">
        <v>41</v>
      </c>
      <c r="D1997" s="17">
        <v>2005</v>
      </c>
      <c r="E1997" s="17">
        <v>10</v>
      </c>
      <c r="F1997" s="17">
        <v>228</v>
      </c>
      <c r="G1997" s="17">
        <v>25</v>
      </c>
      <c r="H1997" s="17">
        <v>253</v>
      </c>
      <c r="I1997" s="17" t="b">
        <v>1</v>
      </c>
      <c r="J1997" s="25">
        <v>9.8814229249011898E-2</v>
      </c>
      <c r="K1997">
        <f t="shared" si="155"/>
        <v>4.9398625429553263E-4</v>
      </c>
      <c r="L1997">
        <f t="shared" si="159"/>
        <v>2.2225801544500767E-2</v>
      </c>
      <c r="M1997">
        <f t="shared" si="156"/>
        <v>2.1962254490613415E-3</v>
      </c>
      <c r="N1997">
        <f t="shared" si="157"/>
        <v>2.2225801544500767E-2</v>
      </c>
      <c r="O1997">
        <f t="shared" si="158"/>
        <v>0.22225801544500767</v>
      </c>
      <c r="Q1997" s="7">
        <v>1971</v>
      </c>
      <c r="R1997" s="7">
        <v>1.3238953434656598E-3</v>
      </c>
      <c r="S1997" s="7">
        <v>-2.4153269468861222E-4</v>
      </c>
      <c r="U1997" s="7">
        <v>43.184308568923953</v>
      </c>
      <c r="V1997" s="7">
        <v>1.0142703671098033E-3</v>
      </c>
    </row>
    <row r="1998" spans="1:22" x14ac:dyDescent="0.35">
      <c r="A1998" s="3">
        <v>2014</v>
      </c>
      <c r="B1998" s="13" t="s">
        <v>30</v>
      </c>
      <c r="C1998" s="13" t="s">
        <v>48</v>
      </c>
      <c r="D1998" s="13">
        <v>2003</v>
      </c>
      <c r="E1998" s="14">
        <v>11</v>
      </c>
      <c r="F1998" s="13">
        <v>146</v>
      </c>
      <c r="G1998" s="13">
        <v>16</v>
      </c>
      <c r="H1998" s="13">
        <v>162</v>
      </c>
      <c r="I1998" s="13" t="b">
        <v>1</v>
      </c>
      <c r="J1998" s="4">
        <v>9.8765432098765399E-2</v>
      </c>
      <c r="K1998">
        <f t="shared" si="155"/>
        <v>3.163074039362699E-4</v>
      </c>
      <c r="L1998">
        <f t="shared" si="159"/>
        <v>1.7785033144086908E-2</v>
      </c>
      <c r="M1998">
        <f t="shared" si="156"/>
        <v>1.7565464833666075E-3</v>
      </c>
      <c r="N1998">
        <f t="shared" si="157"/>
        <v>1.7785033144086908E-2</v>
      </c>
      <c r="O1998">
        <f t="shared" si="158"/>
        <v>0.19563536458495598</v>
      </c>
      <c r="Q1998" s="7">
        <v>1972</v>
      </c>
      <c r="R1998" s="7">
        <v>8.3471257668099445E-4</v>
      </c>
      <c r="S1998" s="7">
        <v>2.4765007209605317E-4</v>
      </c>
      <c r="U1998" s="7">
        <v>43.206223975454748</v>
      </c>
      <c r="V1998" s="7">
        <v>1.0148388724888469E-3</v>
      </c>
    </row>
    <row r="1999" spans="1:22" x14ac:dyDescent="0.35">
      <c r="A1999" s="24">
        <v>2013</v>
      </c>
      <c r="B1999" s="17" t="s">
        <v>128</v>
      </c>
      <c r="C1999" s="17" t="s">
        <v>212</v>
      </c>
      <c r="D1999" s="17">
        <v>2001</v>
      </c>
      <c r="E1999" s="17">
        <v>12</v>
      </c>
      <c r="F1999" s="17">
        <v>73</v>
      </c>
      <c r="G1999" s="17">
        <v>8</v>
      </c>
      <c r="H1999" s="17">
        <v>81</v>
      </c>
      <c r="I1999" s="17" t="b">
        <v>1</v>
      </c>
      <c r="J1999" s="25">
        <v>9.8765432098765399E-2</v>
      </c>
      <c r="K1999">
        <f t="shared" si="155"/>
        <v>1.5815370196813495E-4</v>
      </c>
      <c r="L1999">
        <f t="shared" si="159"/>
        <v>1.2575917539811358E-2</v>
      </c>
      <c r="M1999">
        <f t="shared" si="156"/>
        <v>1.2420659298579115E-3</v>
      </c>
      <c r="N1999">
        <f t="shared" si="157"/>
        <v>1.2575917539811358E-2</v>
      </c>
      <c r="O1999">
        <f t="shared" si="158"/>
        <v>0.15091101047773631</v>
      </c>
      <c r="Q1999" s="7">
        <v>1973</v>
      </c>
      <c r="R1999" s="7">
        <v>1.3573991479374024E-3</v>
      </c>
      <c r="S1999" s="7">
        <v>-3.6934175104368517E-4</v>
      </c>
      <c r="U1999" s="7">
        <v>43.228139381985535</v>
      </c>
      <c r="V1999" s="7">
        <v>1.0162357607928364E-3</v>
      </c>
    </row>
    <row r="2000" spans="1:22" x14ac:dyDescent="0.35">
      <c r="A2000" s="5">
        <v>2014</v>
      </c>
      <c r="B2000" s="14" t="s">
        <v>24</v>
      </c>
      <c r="C2000" s="14" t="s">
        <v>155</v>
      </c>
      <c r="D2000" s="14">
        <v>2001</v>
      </c>
      <c r="E2000" s="14">
        <v>13</v>
      </c>
      <c r="F2000" s="14">
        <v>73</v>
      </c>
      <c r="G2000" s="14">
        <v>8</v>
      </c>
      <c r="H2000" s="14">
        <v>81</v>
      </c>
      <c r="I2000" s="14" t="b">
        <v>1</v>
      </c>
      <c r="J2000" s="6">
        <v>9.8765432098765399E-2</v>
      </c>
      <c r="K2000">
        <f t="shared" si="155"/>
        <v>1.5815370196813495E-4</v>
      </c>
      <c r="L2000">
        <f t="shared" si="159"/>
        <v>1.2575917539811358E-2</v>
      </c>
      <c r="M2000">
        <f t="shared" si="156"/>
        <v>1.2420659298579115E-3</v>
      </c>
      <c r="N2000">
        <f t="shared" si="157"/>
        <v>1.2575917539811358E-2</v>
      </c>
      <c r="O2000">
        <f t="shared" si="158"/>
        <v>0.16348692801754766</v>
      </c>
      <c r="Q2000" s="7">
        <v>1974</v>
      </c>
      <c r="R2000" s="7">
        <v>1.0596919967032358E-3</v>
      </c>
      <c r="S2000" s="7">
        <v>-7.1634599809518567E-5</v>
      </c>
      <c r="U2000" s="7">
        <v>43.25005478851633</v>
      </c>
      <c r="V2000" s="7">
        <v>1.0167026736411773E-3</v>
      </c>
    </row>
    <row r="2001" spans="1:22" x14ac:dyDescent="0.35">
      <c r="A2001" s="24">
        <v>2015</v>
      </c>
      <c r="B2001" s="17" t="s">
        <v>180</v>
      </c>
      <c r="C2001" s="17" t="s">
        <v>233</v>
      </c>
      <c r="D2001" s="17">
        <v>2003</v>
      </c>
      <c r="E2001" s="17">
        <v>12</v>
      </c>
      <c r="F2001" s="17">
        <v>73</v>
      </c>
      <c r="G2001" s="17">
        <v>8</v>
      </c>
      <c r="H2001" s="17">
        <v>81</v>
      </c>
      <c r="I2001" s="17" t="b">
        <v>1</v>
      </c>
      <c r="J2001" s="25">
        <v>9.8765432098765399E-2</v>
      </c>
      <c r="K2001">
        <f t="shared" si="155"/>
        <v>1.5815370196813495E-4</v>
      </c>
      <c r="L2001">
        <f t="shared" si="159"/>
        <v>1.2575917539811358E-2</v>
      </c>
      <c r="M2001">
        <f t="shared" si="156"/>
        <v>1.2420659298579115E-3</v>
      </c>
      <c r="N2001">
        <f t="shared" si="157"/>
        <v>1.2575917539811358E-2</v>
      </c>
      <c r="O2001">
        <f t="shared" si="158"/>
        <v>0.15091101047773631</v>
      </c>
      <c r="Q2001" s="7">
        <v>1975</v>
      </c>
      <c r="R2001" s="7">
        <v>3.154241186178185E-4</v>
      </c>
      <c r="S2001" s="7">
        <v>6.726332782758987E-4</v>
      </c>
      <c r="U2001" s="7">
        <v>43.271970195047118</v>
      </c>
      <c r="V2001" s="7">
        <v>1.0167026736411773E-3</v>
      </c>
    </row>
    <row r="2002" spans="1:22" x14ac:dyDescent="0.35">
      <c r="A2002" s="5">
        <v>2015</v>
      </c>
      <c r="B2002" s="14" t="s">
        <v>24</v>
      </c>
      <c r="C2002" s="14" t="s">
        <v>188</v>
      </c>
      <c r="D2002" s="14">
        <v>2004</v>
      </c>
      <c r="E2002" s="14">
        <v>11</v>
      </c>
      <c r="F2002" s="14">
        <v>73</v>
      </c>
      <c r="G2002" s="14">
        <v>8</v>
      </c>
      <c r="H2002" s="14">
        <v>81</v>
      </c>
      <c r="I2002" s="14" t="b">
        <v>1</v>
      </c>
      <c r="J2002" s="6">
        <v>9.8765432098765399E-2</v>
      </c>
      <c r="K2002">
        <f t="shared" si="155"/>
        <v>1.5815370196813495E-4</v>
      </c>
      <c r="L2002">
        <f t="shared" si="159"/>
        <v>1.2575917539811358E-2</v>
      </c>
      <c r="M2002">
        <f t="shared" si="156"/>
        <v>1.2420659298579115E-3</v>
      </c>
      <c r="N2002">
        <f t="shared" si="157"/>
        <v>1.2575917539811358E-2</v>
      </c>
      <c r="O2002">
        <f t="shared" si="158"/>
        <v>0.13833509293792493</v>
      </c>
      <c r="Q2002" s="7">
        <v>1976</v>
      </c>
      <c r="R2002" s="7">
        <v>1.3573991479374024E-3</v>
      </c>
      <c r="S2002" s="7">
        <v>-3.6934175104368517E-4</v>
      </c>
      <c r="U2002" s="7">
        <v>43.293885601577912</v>
      </c>
      <c r="V2002" s="7">
        <v>1.0167026736411773E-3</v>
      </c>
    </row>
    <row r="2003" spans="1:22" x14ac:dyDescent="0.35">
      <c r="A2003" s="24">
        <v>2015</v>
      </c>
      <c r="B2003" s="17" t="s">
        <v>24</v>
      </c>
      <c r="C2003" s="17" t="s">
        <v>155</v>
      </c>
      <c r="D2003" s="17">
        <v>2003</v>
      </c>
      <c r="E2003" s="17">
        <v>12</v>
      </c>
      <c r="F2003" s="17">
        <v>73</v>
      </c>
      <c r="G2003" s="17">
        <v>8</v>
      </c>
      <c r="H2003" s="17">
        <v>81</v>
      </c>
      <c r="I2003" s="17" t="b">
        <v>1</v>
      </c>
      <c r="J2003" s="25">
        <v>9.8765432098765399E-2</v>
      </c>
      <c r="K2003">
        <f t="shared" si="155"/>
        <v>1.5815370196813495E-4</v>
      </c>
      <c r="L2003">
        <f t="shared" si="159"/>
        <v>1.2575917539811358E-2</v>
      </c>
      <c r="M2003">
        <f t="shared" si="156"/>
        <v>1.2420659298579115E-3</v>
      </c>
      <c r="N2003">
        <f t="shared" si="157"/>
        <v>1.2575917539811358E-2</v>
      </c>
      <c r="O2003">
        <f t="shared" si="158"/>
        <v>0.15091101047773631</v>
      </c>
      <c r="Q2003" s="7">
        <v>1977</v>
      </c>
      <c r="R2003" s="7">
        <v>1.3573991479374024E-3</v>
      </c>
      <c r="S2003" s="7">
        <v>-3.6934175104368517E-4</v>
      </c>
      <c r="U2003" s="7">
        <v>43.3158010081087</v>
      </c>
      <c r="V2003" s="7">
        <v>1.0167026736411773E-3</v>
      </c>
    </row>
    <row r="2004" spans="1:22" x14ac:dyDescent="0.35">
      <c r="A2004" s="5">
        <v>2013</v>
      </c>
      <c r="B2004" s="14" t="s">
        <v>30</v>
      </c>
      <c r="C2004" s="14" t="s">
        <v>56</v>
      </c>
      <c r="D2004" s="14">
        <v>2006</v>
      </c>
      <c r="E2004" s="14">
        <v>7</v>
      </c>
      <c r="F2004" s="14">
        <v>210</v>
      </c>
      <c r="G2004" s="14">
        <v>23</v>
      </c>
      <c r="H2004" s="14">
        <v>233</v>
      </c>
      <c r="I2004" s="14" t="b">
        <v>1</v>
      </c>
      <c r="J2004" s="6">
        <v>9.8712446351931299E-2</v>
      </c>
      <c r="K2004">
        <f t="shared" si="155"/>
        <v>4.5493595751327712E-4</v>
      </c>
      <c r="L2004">
        <f t="shared" si="159"/>
        <v>2.1329227775830916E-2</v>
      </c>
      <c r="M2004">
        <f t="shared" si="156"/>
        <v>2.1054602525498321E-3</v>
      </c>
      <c r="N2004">
        <f t="shared" si="157"/>
        <v>2.1329227775830916E-2</v>
      </c>
      <c r="O2004">
        <f t="shared" si="158"/>
        <v>0.14930459443081642</v>
      </c>
      <c r="Q2004" s="7">
        <v>1978</v>
      </c>
      <c r="R2004" s="7">
        <v>1.2085455723203193E-3</v>
      </c>
      <c r="S2004" s="7">
        <v>-2.2048817542660209E-4</v>
      </c>
      <c r="U2004" s="7">
        <v>43.337716414639495</v>
      </c>
      <c r="V2004" s="7">
        <v>1.0191033916793367E-3</v>
      </c>
    </row>
    <row r="2005" spans="1:22" x14ac:dyDescent="0.35">
      <c r="A2005" s="3">
        <v>2015</v>
      </c>
      <c r="B2005" s="13" t="s">
        <v>30</v>
      </c>
      <c r="C2005" s="13" t="s">
        <v>44</v>
      </c>
      <c r="D2005" s="13">
        <v>2007</v>
      </c>
      <c r="E2005" s="17">
        <v>8</v>
      </c>
      <c r="F2005" s="13">
        <v>137</v>
      </c>
      <c r="G2005" s="13">
        <v>15</v>
      </c>
      <c r="H2005" s="13">
        <v>152</v>
      </c>
      <c r="I2005" s="13" t="b">
        <v>1</v>
      </c>
      <c r="J2005" s="4">
        <v>9.8684210526315805E-2</v>
      </c>
      <c r="K2005">
        <f t="shared" si="155"/>
        <v>2.9678225554514217E-4</v>
      </c>
      <c r="L2005">
        <f t="shared" si="159"/>
        <v>1.7227369373910287E-2</v>
      </c>
      <c r="M2005">
        <f t="shared" si="156"/>
        <v>1.7000693461095681E-3</v>
      </c>
      <c r="N2005">
        <f t="shared" si="157"/>
        <v>1.7227369373910287E-2</v>
      </c>
      <c r="O2005">
        <f t="shared" si="158"/>
        <v>0.1378189549912823</v>
      </c>
      <c r="Q2005" s="7">
        <v>1979</v>
      </c>
      <c r="R2005" s="7">
        <v>6.1313126985198532E-4</v>
      </c>
      <c r="S2005" s="7">
        <v>3.7492612704173188E-4</v>
      </c>
      <c r="U2005" s="7">
        <v>43.359631821170282</v>
      </c>
      <c r="V2005" s="7">
        <v>1.0197678077392763E-3</v>
      </c>
    </row>
    <row r="2006" spans="1:22" x14ac:dyDescent="0.35">
      <c r="A2006" s="5">
        <v>2016</v>
      </c>
      <c r="B2006" s="14" t="s">
        <v>24</v>
      </c>
      <c r="C2006" s="14" t="s">
        <v>188</v>
      </c>
      <c r="D2006" s="14">
        <v>2005</v>
      </c>
      <c r="E2006" s="14">
        <v>11</v>
      </c>
      <c r="F2006" s="14">
        <v>64</v>
      </c>
      <c r="G2006" s="14">
        <v>7</v>
      </c>
      <c r="H2006" s="14">
        <v>71</v>
      </c>
      <c r="I2006" s="14" t="b">
        <v>1</v>
      </c>
      <c r="J2006" s="6">
        <v>9.85915492957746E-2</v>
      </c>
      <c r="K2006">
        <f t="shared" si="155"/>
        <v>1.3862855357700719E-4</v>
      </c>
      <c r="L2006">
        <f t="shared" si="159"/>
        <v>1.1774062747285119E-2</v>
      </c>
      <c r="M2006">
        <f t="shared" si="156"/>
        <v>1.1608230877605042E-3</v>
      </c>
      <c r="N2006">
        <f t="shared" si="157"/>
        <v>1.1774062747285119E-2</v>
      </c>
      <c r="O2006">
        <f t="shared" si="158"/>
        <v>0.12951469022013631</v>
      </c>
      <c r="Q2006" s="7">
        <v>1980</v>
      </c>
      <c r="R2006" s="7">
        <v>1.5062527235544863E-3</v>
      </c>
      <c r="S2006" s="7">
        <v>-5.1819532666076912E-4</v>
      </c>
      <c r="U2006" s="7">
        <v>43.381547227701077</v>
      </c>
      <c r="V2006" s="7">
        <v>1.0197678077392763E-3</v>
      </c>
    </row>
    <row r="2007" spans="1:22" x14ac:dyDescent="0.35">
      <c r="A2007" s="24">
        <v>2016</v>
      </c>
      <c r="B2007" s="17" t="s">
        <v>33</v>
      </c>
      <c r="C2007" s="17" t="s">
        <v>109</v>
      </c>
      <c r="D2007" s="17">
        <v>2003</v>
      </c>
      <c r="E2007" s="17">
        <v>13</v>
      </c>
      <c r="F2007" s="17">
        <v>64</v>
      </c>
      <c r="G2007" s="17">
        <v>7</v>
      </c>
      <c r="H2007" s="17">
        <v>71</v>
      </c>
      <c r="I2007" s="17" t="b">
        <v>1</v>
      </c>
      <c r="J2007" s="25">
        <v>9.85915492957746E-2</v>
      </c>
      <c r="K2007">
        <f t="shared" si="155"/>
        <v>1.3862855357700719E-4</v>
      </c>
      <c r="L2007">
        <f t="shared" si="159"/>
        <v>1.1774062747285119E-2</v>
      </c>
      <c r="M2007">
        <f t="shared" si="156"/>
        <v>1.1608230877605042E-3</v>
      </c>
      <c r="N2007">
        <f t="shared" si="157"/>
        <v>1.1774062747285119E-2</v>
      </c>
      <c r="O2007">
        <f t="shared" si="158"/>
        <v>0.15306281571470656</v>
      </c>
      <c r="Q2007" s="7">
        <v>1981</v>
      </c>
      <c r="R2007" s="7">
        <v>1.4892856865113785E-3</v>
      </c>
      <c r="S2007" s="7">
        <v>4.3174405605664171E-4</v>
      </c>
      <c r="U2007" s="7">
        <v>43.403462634231865</v>
      </c>
      <c r="V2007" s="7">
        <v>1.0197678077392763E-3</v>
      </c>
    </row>
    <row r="2008" spans="1:22" x14ac:dyDescent="0.35">
      <c r="A2008" s="5">
        <v>2017</v>
      </c>
      <c r="B2008" s="14" t="s">
        <v>52</v>
      </c>
      <c r="C2008" s="14" t="s">
        <v>62</v>
      </c>
      <c r="D2008" s="14">
        <v>2003</v>
      </c>
      <c r="E2008" s="14">
        <v>14</v>
      </c>
      <c r="F2008" s="14">
        <v>64</v>
      </c>
      <c r="G2008" s="14">
        <v>7</v>
      </c>
      <c r="H2008" s="14">
        <v>71</v>
      </c>
      <c r="I2008" s="14" t="b">
        <v>1</v>
      </c>
      <c r="J2008" s="6">
        <v>9.85915492957746E-2</v>
      </c>
      <c r="K2008">
        <f t="shared" si="155"/>
        <v>1.3862855357700719E-4</v>
      </c>
      <c r="L2008">
        <f t="shared" si="159"/>
        <v>1.1774062747285119E-2</v>
      </c>
      <c r="M2008">
        <f t="shared" si="156"/>
        <v>1.1608230877605042E-3</v>
      </c>
      <c r="N2008">
        <f t="shared" si="157"/>
        <v>1.1774062747285119E-2</v>
      </c>
      <c r="O2008">
        <f t="shared" si="158"/>
        <v>0.16483687846199166</v>
      </c>
      <c r="Q2008" s="7">
        <v>1982</v>
      </c>
      <c r="R2008" s="7">
        <v>2.3620806018069497E-3</v>
      </c>
      <c r="S2008" s="7">
        <v>-4.4105085923892948E-4</v>
      </c>
      <c r="U2008" s="7">
        <v>43.425378040762659</v>
      </c>
      <c r="V2008" s="7">
        <v>1.0197678077392763E-3</v>
      </c>
    </row>
    <row r="2009" spans="1:22" x14ac:dyDescent="0.35">
      <c r="A2009" s="3">
        <v>2016</v>
      </c>
      <c r="B2009" s="13" t="s">
        <v>26</v>
      </c>
      <c r="C2009" s="13" t="s">
        <v>78</v>
      </c>
      <c r="D2009" s="13">
        <v>2002</v>
      </c>
      <c r="E2009" s="17">
        <v>14</v>
      </c>
      <c r="F2009" s="13">
        <v>119</v>
      </c>
      <c r="G2009" s="13">
        <v>13</v>
      </c>
      <c r="H2009" s="13">
        <v>132</v>
      </c>
      <c r="I2009" s="13" t="b">
        <v>1</v>
      </c>
      <c r="J2009" s="4">
        <v>9.8484848484848495E-2</v>
      </c>
      <c r="K2009">
        <f t="shared" si="155"/>
        <v>2.577319587628866E-4</v>
      </c>
      <c r="L2009">
        <f t="shared" si="159"/>
        <v>1.6054032476698388E-2</v>
      </c>
      <c r="M2009">
        <f t="shared" si="156"/>
        <v>1.5810789560384779E-3</v>
      </c>
      <c r="N2009">
        <f t="shared" si="157"/>
        <v>1.6054032476698388E-2</v>
      </c>
      <c r="O2009">
        <f t="shared" si="158"/>
        <v>0.22475645467377744</v>
      </c>
      <c r="Q2009" s="7">
        <v>1983</v>
      </c>
      <c r="R2009" s="7">
        <v>1.7802173249432357E-3</v>
      </c>
      <c r="S2009" s="7">
        <v>1.4081241762478451E-4</v>
      </c>
      <c r="U2009" s="7">
        <v>43.447293447293447</v>
      </c>
      <c r="V2009" s="7">
        <v>1.0202600766503105E-3</v>
      </c>
    </row>
    <row r="2010" spans="1:22" x14ac:dyDescent="0.35">
      <c r="A2010" s="3">
        <v>2013</v>
      </c>
      <c r="B2010" s="13" t="s">
        <v>30</v>
      </c>
      <c r="C2010" s="13" t="s">
        <v>36</v>
      </c>
      <c r="D2010" s="13">
        <v>2003</v>
      </c>
      <c r="E2010" s="14">
        <v>10</v>
      </c>
      <c r="F2010" s="13">
        <v>165</v>
      </c>
      <c r="G2010" s="13">
        <v>18</v>
      </c>
      <c r="H2010" s="13">
        <v>183</v>
      </c>
      <c r="I2010" s="13" t="b">
        <v>1</v>
      </c>
      <c r="J2010" s="4">
        <v>9.8360655737704902E-2</v>
      </c>
      <c r="K2010">
        <f t="shared" si="155"/>
        <v>3.5731021555763826E-4</v>
      </c>
      <c r="L2010">
        <f t="shared" si="159"/>
        <v>1.8902651019305158E-2</v>
      </c>
      <c r="M2010">
        <f t="shared" si="156"/>
        <v>1.8592771494398512E-3</v>
      </c>
      <c r="N2010">
        <f t="shared" si="157"/>
        <v>1.8902651019305158E-2</v>
      </c>
      <c r="O2010">
        <f t="shared" si="158"/>
        <v>0.18902651019305158</v>
      </c>
      <c r="Q2010" s="7">
        <v>1984</v>
      </c>
      <c r="R2010" s="7">
        <v>1.8415483502173403E-3</v>
      </c>
      <c r="S2010" s="7">
        <v>-1.3585892482462702E-4</v>
      </c>
      <c r="U2010" s="7">
        <v>43.469208853824242</v>
      </c>
      <c r="V2010" s="7">
        <v>1.020461291537712E-3</v>
      </c>
    </row>
    <row r="2011" spans="1:22" x14ac:dyDescent="0.35">
      <c r="A2011" s="24">
        <v>2014</v>
      </c>
      <c r="B2011" s="17" t="s">
        <v>30</v>
      </c>
      <c r="C2011" s="17" t="s">
        <v>156</v>
      </c>
      <c r="D2011" s="17">
        <v>2004</v>
      </c>
      <c r="E2011" s="17">
        <v>10</v>
      </c>
      <c r="F2011" s="17">
        <v>110</v>
      </c>
      <c r="G2011" s="17">
        <v>12</v>
      </c>
      <c r="H2011" s="17">
        <v>122</v>
      </c>
      <c r="I2011" s="17" t="b">
        <v>1</v>
      </c>
      <c r="J2011" s="25">
        <v>9.8360655737704902E-2</v>
      </c>
      <c r="K2011">
        <f t="shared" si="155"/>
        <v>2.3820681037175882E-4</v>
      </c>
      <c r="L2011">
        <f t="shared" si="159"/>
        <v>1.5433949927732655E-2</v>
      </c>
      <c r="M2011">
        <f t="shared" si="156"/>
        <v>1.5180934355146871E-3</v>
      </c>
      <c r="N2011">
        <f t="shared" si="157"/>
        <v>1.5433949927732655E-2</v>
      </c>
      <c r="O2011">
        <f t="shared" si="158"/>
        <v>0.15433949927732654</v>
      </c>
      <c r="Q2011" s="7">
        <v>1985</v>
      </c>
      <c r="R2011" s="7">
        <v>1.5295578101861126E-3</v>
      </c>
      <c r="S2011" s="7">
        <v>1.1790511886464053E-4</v>
      </c>
      <c r="U2011" s="7">
        <v>43.491124260355029</v>
      </c>
      <c r="V2011" s="7">
        <v>1.0242619054063105E-3</v>
      </c>
    </row>
    <row r="2012" spans="1:22" x14ac:dyDescent="0.35">
      <c r="A2012" s="5">
        <v>2013</v>
      </c>
      <c r="B2012" s="14" t="s">
        <v>118</v>
      </c>
      <c r="C2012" s="14" t="s">
        <v>119</v>
      </c>
      <c r="D2012" s="14">
        <v>2005</v>
      </c>
      <c r="E2012" s="14">
        <v>8</v>
      </c>
      <c r="F2012" s="14">
        <v>55</v>
      </c>
      <c r="G2012" s="14">
        <v>6</v>
      </c>
      <c r="H2012" s="14">
        <v>61</v>
      </c>
      <c r="I2012" s="14" t="b">
        <v>1</v>
      </c>
      <c r="J2012" s="6">
        <v>9.8360655737704902E-2</v>
      </c>
      <c r="K2012">
        <f t="shared" si="155"/>
        <v>1.1910340518587941E-4</v>
      </c>
      <c r="L2012">
        <f t="shared" si="159"/>
        <v>1.0913450654393385E-2</v>
      </c>
      <c r="M2012">
        <f t="shared" si="156"/>
        <v>1.0734541627272179E-3</v>
      </c>
      <c r="N2012">
        <f t="shared" si="157"/>
        <v>1.0913450654393385E-2</v>
      </c>
      <c r="O2012">
        <f t="shared" si="158"/>
        <v>8.7307605235147079E-2</v>
      </c>
      <c r="Q2012" s="7">
        <v>1986</v>
      </c>
      <c r="R2012" s="7">
        <v>1.5295578101861126E-3</v>
      </c>
      <c r="S2012" s="7">
        <v>1.1790511886464053E-4</v>
      </c>
      <c r="U2012" s="7">
        <v>43.513039666885824</v>
      </c>
      <c r="V2012" s="7">
        <v>1.0242619054063105E-3</v>
      </c>
    </row>
    <row r="2013" spans="1:22" x14ac:dyDescent="0.35">
      <c r="A2013" s="3">
        <v>2013</v>
      </c>
      <c r="B2013" s="13" t="s">
        <v>52</v>
      </c>
      <c r="C2013" s="13" t="s">
        <v>202</v>
      </c>
      <c r="D2013" s="13">
        <v>2006</v>
      </c>
      <c r="E2013" s="17">
        <v>7</v>
      </c>
      <c r="F2013" s="13">
        <v>55</v>
      </c>
      <c r="G2013" s="13">
        <v>6</v>
      </c>
      <c r="H2013" s="13">
        <v>61</v>
      </c>
      <c r="I2013" s="13" t="b">
        <v>1</v>
      </c>
      <c r="J2013" s="4">
        <v>9.8360655737704902E-2</v>
      </c>
      <c r="K2013">
        <f t="shared" si="155"/>
        <v>1.1910340518587941E-4</v>
      </c>
      <c r="L2013">
        <f t="shared" si="159"/>
        <v>1.0913450654393385E-2</v>
      </c>
      <c r="M2013">
        <f t="shared" si="156"/>
        <v>1.0734541627272179E-3</v>
      </c>
      <c r="N2013">
        <f t="shared" si="157"/>
        <v>1.0913450654393385E-2</v>
      </c>
      <c r="O2013">
        <f t="shared" si="158"/>
        <v>7.6394154580753687E-2</v>
      </c>
      <c r="Q2013" s="7">
        <v>1987</v>
      </c>
      <c r="R2013" s="7">
        <v>1.8006923470800353E-3</v>
      </c>
      <c r="S2013" s="7">
        <v>-3.4178279646674076E-4</v>
      </c>
      <c r="U2013" s="7">
        <v>43.534955073416612</v>
      </c>
      <c r="V2013" s="7">
        <v>1.0245677921998733E-3</v>
      </c>
    </row>
    <row r="2014" spans="1:22" x14ac:dyDescent="0.35">
      <c r="A2014" s="5">
        <v>2014</v>
      </c>
      <c r="B2014" s="14" t="s">
        <v>24</v>
      </c>
      <c r="C2014" s="14" t="s">
        <v>267</v>
      </c>
      <c r="D2014" s="14">
        <v>2005</v>
      </c>
      <c r="E2014" s="14">
        <v>9</v>
      </c>
      <c r="F2014" s="14">
        <v>55</v>
      </c>
      <c r="G2014" s="14">
        <v>6</v>
      </c>
      <c r="H2014" s="14">
        <v>61</v>
      </c>
      <c r="I2014" s="14" t="b">
        <v>1</v>
      </c>
      <c r="J2014" s="6">
        <v>9.8360655737704902E-2</v>
      </c>
      <c r="K2014">
        <f t="shared" si="155"/>
        <v>1.1910340518587941E-4</v>
      </c>
      <c r="L2014">
        <f t="shared" si="159"/>
        <v>1.0913450654393385E-2</v>
      </c>
      <c r="M2014">
        <f t="shared" si="156"/>
        <v>1.0734541627272179E-3</v>
      </c>
      <c r="N2014">
        <f t="shared" si="157"/>
        <v>1.0913450654393385E-2</v>
      </c>
      <c r="O2014">
        <f t="shared" si="158"/>
        <v>9.8221055889540471E-2</v>
      </c>
      <c r="Q2014" s="7">
        <v>1988</v>
      </c>
      <c r="R2014" s="7">
        <v>2.3150352104127012E-3</v>
      </c>
      <c r="S2014" s="7">
        <v>1.7293908293719703E-4</v>
      </c>
      <c r="U2014" s="7">
        <v>43.556870479947406</v>
      </c>
      <c r="V2014" s="7">
        <v>1.0247399739996257E-3</v>
      </c>
    </row>
    <row r="2015" spans="1:22" x14ac:dyDescent="0.35">
      <c r="A2015" s="3">
        <v>2016</v>
      </c>
      <c r="B2015" s="13" t="s">
        <v>24</v>
      </c>
      <c r="C2015" s="13" t="s">
        <v>155</v>
      </c>
      <c r="D2015" s="13">
        <v>2010</v>
      </c>
      <c r="E2015" s="17">
        <v>6</v>
      </c>
      <c r="F2015" s="13">
        <v>55</v>
      </c>
      <c r="G2015" s="13">
        <v>6</v>
      </c>
      <c r="H2015" s="13">
        <v>61</v>
      </c>
      <c r="I2015" s="13" t="b">
        <v>1</v>
      </c>
      <c r="J2015" s="4">
        <v>9.8360655737704902E-2</v>
      </c>
      <c r="K2015">
        <f t="shared" si="155"/>
        <v>1.1910340518587941E-4</v>
      </c>
      <c r="L2015">
        <f t="shared" si="159"/>
        <v>1.0913450654393385E-2</v>
      </c>
      <c r="M2015">
        <f t="shared" si="156"/>
        <v>1.0734541627272179E-3</v>
      </c>
      <c r="N2015">
        <f t="shared" si="157"/>
        <v>1.0913450654393385E-2</v>
      </c>
      <c r="O2015">
        <f t="shared" si="158"/>
        <v>6.5480703926360309E-2</v>
      </c>
      <c r="Q2015" s="7">
        <v>1989</v>
      </c>
      <c r="R2015" s="7">
        <v>1.5061053078424887E-3</v>
      </c>
      <c r="S2015" s="7">
        <v>-1.1571579082844305E-4</v>
      </c>
      <c r="U2015" s="7">
        <v>43.578785886478194</v>
      </c>
      <c r="V2015" s="7">
        <v>1.0253556183771797E-3</v>
      </c>
    </row>
    <row r="2016" spans="1:22" x14ac:dyDescent="0.35">
      <c r="A2016" s="5">
        <v>2016</v>
      </c>
      <c r="B2016" s="14" t="s">
        <v>58</v>
      </c>
      <c r="C2016" s="14" t="s">
        <v>142</v>
      </c>
      <c r="D2016" s="14">
        <v>2010</v>
      </c>
      <c r="E2016" s="14">
        <v>6</v>
      </c>
      <c r="F2016" s="14">
        <v>55</v>
      </c>
      <c r="G2016" s="14">
        <v>6</v>
      </c>
      <c r="H2016" s="14">
        <v>61</v>
      </c>
      <c r="I2016" s="14" t="b">
        <v>1</v>
      </c>
      <c r="J2016" s="6">
        <v>9.8360655737704902E-2</v>
      </c>
      <c r="K2016">
        <f t="shared" si="155"/>
        <v>1.1910340518587941E-4</v>
      </c>
      <c r="L2016">
        <f t="shared" si="159"/>
        <v>1.0913450654393385E-2</v>
      </c>
      <c r="M2016">
        <f t="shared" si="156"/>
        <v>1.0734541627272179E-3</v>
      </c>
      <c r="N2016">
        <f t="shared" si="157"/>
        <v>1.0913450654393385E-2</v>
      </c>
      <c r="O2016">
        <f t="shared" si="158"/>
        <v>6.5480703926360309E-2</v>
      </c>
      <c r="Q2016" s="7">
        <v>1990</v>
      </c>
      <c r="R2016" s="7">
        <v>1.4931792505061673E-3</v>
      </c>
      <c r="S2016" s="7">
        <v>4.2284127951349674E-4</v>
      </c>
      <c r="U2016" s="7">
        <v>43.600701293008989</v>
      </c>
      <c r="V2016" s="7">
        <v>1.0253556183771797E-3</v>
      </c>
    </row>
    <row r="2017" spans="1:22" x14ac:dyDescent="0.35">
      <c r="A2017" s="3">
        <v>2015</v>
      </c>
      <c r="B2017" s="13" t="s">
        <v>42</v>
      </c>
      <c r="C2017" s="13" t="s">
        <v>73</v>
      </c>
      <c r="D2017" s="13">
        <v>2001</v>
      </c>
      <c r="E2017" s="17">
        <v>14</v>
      </c>
      <c r="F2017" s="13">
        <v>156</v>
      </c>
      <c r="G2017" s="13">
        <v>17</v>
      </c>
      <c r="H2017" s="13">
        <v>173</v>
      </c>
      <c r="I2017" s="13" t="b">
        <v>1</v>
      </c>
      <c r="J2017" s="4">
        <v>9.8265895953757204E-2</v>
      </c>
      <c r="K2017">
        <f t="shared" si="155"/>
        <v>3.3778506716651048E-4</v>
      </c>
      <c r="L2017">
        <f t="shared" si="159"/>
        <v>1.8378929978823861E-2</v>
      </c>
      <c r="M2017">
        <f t="shared" si="156"/>
        <v>1.8060220210404947E-3</v>
      </c>
      <c r="N2017">
        <f t="shared" si="157"/>
        <v>1.8378929978823861E-2</v>
      </c>
      <c r="O2017">
        <f t="shared" si="158"/>
        <v>0.25730501970353403</v>
      </c>
      <c r="Q2017" s="7">
        <v>1991</v>
      </c>
      <c r="R2017" s="7">
        <v>1.4537744299571564E-3</v>
      </c>
      <c r="S2017" s="7">
        <v>4.1060362659714857E-4</v>
      </c>
      <c r="U2017" s="7">
        <v>43.622616699539776</v>
      </c>
      <c r="V2017" s="7">
        <v>1.0253556183771797E-3</v>
      </c>
    </row>
    <row r="2018" spans="1:22" x14ac:dyDescent="0.35">
      <c r="A2018" s="5">
        <v>2013</v>
      </c>
      <c r="B2018" s="14" t="s">
        <v>26</v>
      </c>
      <c r="C2018" s="14" t="s">
        <v>35</v>
      </c>
      <c r="D2018" s="14">
        <v>2001</v>
      </c>
      <c r="E2018" s="14">
        <v>12</v>
      </c>
      <c r="F2018" s="14">
        <v>184</v>
      </c>
      <c r="G2018" s="14">
        <v>20</v>
      </c>
      <c r="H2018" s="14">
        <v>204</v>
      </c>
      <c r="I2018" s="14" t="b">
        <v>1</v>
      </c>
      <c r="J2018" s="6">
        <v>9.8039215686274495E-2</v>
      </c>
      <c r="K2018">
        <f t="shared" si="155"/>
        <v>3.9831302717900657E-4</v>
      </c>
      <c r="L2018">
        <f t="shared" si="159"/>
        <v>1.9957781118626554E-2</v>
      </c>
      <c r="M2018">
        <f t="shared" si="156"/>
        <v>1.9566452077084853E-3</v>
      </c>
      <c r="N2018">
        <f t="shared" si="157"/>
        <v>1.9957781118626554E-2</v>
      </c>
      <c r="O2018">
        <f t="shared" si="158"/>
        <v>0.23949337342351865</v>
      </c>
      <c r="Q2018" s="7">
        <v>1992</v>
      </c>
      <c r="R2018" s="7">
        <v>1.4296026625380707E-3</v>
      </c>
      <c r="S2018" s="7">
        <v>-1.1128829605312491E-4</v>
      </c>
      <c r="U2018" s="7">
        <v>43.644532106070571</v>
      </c>
      <c r="V2018" s="7">
        <v>1.0268193673284992E-3</v>
      </c>
    </row>
    <row r="2019" spans="1:22" x14ac:dyDescent="0.35">
      <c r="A2019" s="24">
        <v>2015</v>
      </c>
      <c r="B2019" s="17" t="s">
        <v>33</v>
      </c>
      <c r="C2019" s="17" t="s">
        <v>34</v>
      </c>
      <c r="D2019" s="17">
        <v>2003</v>
      </c>
      <c r="E2019" s="17">
        <v>12</v>
      </c>
      <c r="F2019" s="17">
        <v>138</v>
      </c>
      <c r="G2019" s="17">
        <v>15</v>
      </c>
      <c r="H2019" s="17">
        <v>153</v>
      </c>
      <c r="I2019" s="17" t="b">
        <v>1</v>
      </c>
      <c r="J2019" s="25">
        <v>9.8039215686274495E-2</v>
      </c>
      <c r="K2019">
        <f t="shared" si="155"/>
        <v>2.9873477038425491E-4</v>
      </c>
      <c r="L2019">
        <f t="shared" si="159"/>
        <v>1.7283945451900005E-2</v>
      </c>
      <c r="M2019">
        <f t="shared" si="156"/>
        <v>1.6945044560686276E-3</v>
      </c>
      <c r="N2019">
        <f t="shared" si="157"/>
        <v>1.7283945451900005E-2</v>
      </c>
      <c r="O2019">
        <f t="shared" si="158"/>
        <v>0.20740734542280007</v>
      </c>
      <c r="Q2019" s="7">
        <v>1993</v>
      </c>
      <c r="R2019" s="7">
        <v>1.8312315673378286E-3</v>
      </c>
      <c r="S2019" s="7">
        <v>-5.1291720085288282E-4</v>
      </c>
      <c r="U2019" s="7">
        <v>43.666447512601358</v>
      </c>
      <c r="V2019" s="7">
        <v>1.0290729319051253E-3</v>
      </c>
    </row>
    <row r="2020" spans="1:22" x14ac:dyDescent="0.35">
      <c r="A2020" s="5">
        <v>2015</v>
      </c>
      <c r="B2020" s="14" t="s">
        <v>98</v>
      </c>
      <c r="C2020" s="14" t="s">
        <v>248</v>
      </c>
      <c r="D2020" s="14">
        <v>2007</v>
      </c>
      <c r="E2020" s="14">
        <v>8</v>
      </c>
      <c r="F2020" s="14">
        <v>46</v>
      </c>
      <c r="G2020" s="14">
        <v>5</v>
      </c>
      <c r="H2020" s="14">
        <v>51</v>
      </c>
      <c r="I2020" s="14" t="b">
        <v>1</v>
      </c>
      <c r="J2020" s="6">
        <v>9.8039215686274495E-2</v>
      </c>
      <c r="K2020">
        <f t="shared" si="155"/>
        <v>9.9578256794751642E-5</v>
      </c>
      <c r="L2020">
        <f t="shared" si="159"/>
        <v>9.9788905593132769E-3</v>
      </c>
      <c r="M2020">
        <f t="shared" si="156"/>
        <v>9.7832260385424265E-4</v>
      </c>
      <c r="N2020">
        <f t="shared" si="157"/>
        <v>9.9788905593132769E-3</v>
      </c>
      <c r="O2020">
        <f t="shared" si="158"/>
        <v>7.9831124474506215E-2</v>
      </c>
      <c r="Q2020" s="7">
        <v>1994</v>
      </c>
      <c r="R2020" s="7">
        <v>1.4061975531232517E-3</v>
      </c>
      <c r="S2020" s="7">
        <v>8.3403263538225003E-4</v>
      </c>
      <c r="U2020" s="7">
        <v>43.688362919132153</v>
      </c>
      <c r="V2020" s="7">
        <v>1.0310363023920597E-3</v>
      </c>
    </row>
    <row r="2021" spans="1:22" x14ac:dyDescent="0.35">
      <c r="A2021" s="24">
        <v>2015</v>
      </c>
      <c r="B2021" s="17" t="s">
        <v>290</v>
      </c>
      <c r="C2021" s="17" t="s">
        <v>291</v>
      </c>
      <c r="D2021" s="17">
        <v>2006</v>
      </c>
      <c r="E2021" s="17">
        <v>9</v>
      </c>
      <c r="F2021" s="17">
        <v>46</v>
      </c>
      <c r="G2021" s="17">
        <v>5</v>
      </c>
      <c r="H2021" s="17">
        <v>51</v>
      </c>
      <c r="I2021" s="17" t="b">
        <v>1</v>
      </c>
      <c r="J2021" s="25">
        <v>9.8039215686274495E-2</v>
      </c>
      <c r="K2021">
        <f t="shared" si="155"/>
        <v>9.9578256794751642E-5</v>
      </c>
      <c r="L2021">
        <f t="shared" si="159"/>
        <v>9.9788905593132769E-3</v>
      </c>
      <c r="M2021">
        <f t="shared" si="156"/>
        <v>9.7832260385424265E-4</v>
      </c>
      <c r="N2021">
        <f t="shared" si="157"/>
        <v>9.9788905593132769E-3</v>
      </c>
      <c r="O2021">
        <f t="shared" si="158"/>
        <v>8.9810015033819496E-2</v>
      </c>
      <c r="Q2021" s="7">
        <v>1995</v>
      </c>
      <c r="R2021" s="7">
        <v>2.0488803636115938E-3</v>
      </c>
      <c r="S2021" s="7">
        <v>1.4734508544974765E-4</v>
      </c>
      <c r="U2021" s="7">
        <v>43.710278325662941</v>
      </c>
      <c r="V2021" s="7">
        <v>1.0310363023920597E-3</v>
      </c>
    </row>
    <row r="2022" spans="1:22" x14ac:dyDescent="0.35">
      <c r="A2022" s="3">
        <v>2016</v>
      </c>
      <c r="B2022" s="13" t="s">
        <v>98</v>
      </c>
      <c r="C2022" s="13" t="s">
        <v>276</v>
      </c>
      <c r="D2022" s="13">
        <v>2002</v>
      </c>
      <c r="E2022" s="14">
        <v>14</v>
      </c>
      <c r="F2022" s="13">
        <v>46</v>
      </c>
      <c r="G2022" s="13">
        <v>5</v>
      </c>
      <c r="H2022" s="13">
        <v>51</v>
      </c>
      <c r="I2022" s="13" t="b">
        <v>1</v>
      </c>
      <c r="J2022" s="4">
        <v>9.8039215686274495E-2</v>
      </c>
      <c r="K2022">
        <f t="shared" si="155"/>
        <v>9.9578256794751642E-5</v>
      </c>
      <c r="L2022">
        <f t="shared" si="159"/>
        <v>9.9788905593132769E-3</v>
      </c>
      <c r="M2022">
        <f t="shared" si="156"/>
        <v>9.7832260385424265E-4</v>
      </c>
      <c r="N2022">
        <f t="shared" si="157"/>
        <v>9.9788905593132769E-3</v>
      </c>
      <c r="O2022">
        <f t="shared" si="158"/>
        <v>0.13970446783038587</v>
      </c>
      <c r="Q2022" s="7">
        <v>1996</v>
      </c>
      <c r="R2022" s="7">
        <v>1.9074455940658239E-3</v>
      </c>
      <c r="S2022" s="7">
        <v>-1.5089911069921642E-4</v>
      </c>
      <c r="U2022" s="7">
        <v>43.732193732193736</v>
      </c>
      <c r="V2022" s="7">
        <v>1.0319922936056812E-3</v>
      </c>
    </row>
    <row r="2023" spans="1:22" x14ac:dyDescent="0.35">
      <c r="A2023" s="3">
        <v>2016</v>
      </c>
      <c r="B2023" s="13" t="s">
        <v>79</v>
      </c>
      <c r="C2023" s="13" t="s">
        <v>266</v>
      </c>
      <c r="D2023" s="13">
        <v>2003</v>
      </c>
      <c r="E2023" s="17">
        <v>13</v>
      </c>
      <c r="F2023" s="13">
        <v>46</v>
      </c>
      <c r="G2023" s="13">
        <v>5</v>
      </c>
      <c r="H2023" s="13">
        <v>51</v>
      </c>
      <c r="I2023" s="13" t="b">
        <v>1</v>
      </c>
      <c r="J2023" s="4">
        <v>9.8039215686274495E-2</v>
      </c>
      <c r="K2023">
        <f t="shared" ref="K2023:K2086" si="160">H2023/$H$1</f>
        <v>9.9578256794751642E-5</v>
      </c>
      <c r="L2023">
        <f t="shared" si="159"/>
        <v>9.9788905593132769E-3</v>
      </c>
      <c r="M2023">
        <f t="shared" ref="M2023:M2086" si="161">J2023*L2023</f>
        <v>9.7832260385424265E-4</v>
      </c>
      <c r="N2023">
        <f t="shared" ref="N2023:N2086" si="162">L2023</f>
        <v>9.9788905593132769E-3</v>
      </c>
      <c r="O2023">
        <f t="shared" ref="O2023:O2086" si="163">E2023*L2023</f>
        <v>0.12972557727107259</v>
      </c>
      <c r="Q2023" s="7">
        <v>1997</v>
      </c>
      <c r="R2023" s="7">
        <v>1.5382273852092149E-3</v>
      </c>
      <c r="S2023" s="7">
        <v>-2.961614553513034E-4</v>
      </c>
      <c r="U2023" s="7">
        <v>43.754109138724523</v>
      </c>
      <c r="V2023" s="7">
        <v>1.0319922936056812E-3</v>
      </c>
    </row>
    <row r="2024" spans="1:22" x14ac:dyDescent="0.35">
      <c r="A2024" s="3">
        <v>2017</v>
      </c>
      <c r="B2024" s="13" t="s">
        <v>30</v>
      </c>
      <c r="C2024" s="13" t="s">
        <v>196</v>
      </c>
      <c r="D2024" s="13">
        <v>2002</v>
      </c>
      <c r="E2024" s="14">
        <v>15</v>
      </c>
      <c r="F2024" s="13">
        <v>46</v>
      </c>
      <c r="G2024" s="13">
        <v>5</v>
      </c>
      <c r="H2024" s="13">
        <v>51</v>
      </c>
      <c r="I2024" s="13" t="b">
        <v>1</v>
      </c>
      <c r="J2024" s="4">
        <v>9.8039215686274495E-2</v>
      </c>
      <c r="K2024">
        <f t="shared" si="160"/>
        <v>9.9578256794751642E-5</v>
      </c>
      <c r="L2024">
        <f t="shared" si="159"/>
        <v>9.9788905593132769E-3</v>
      </c>
      <c r="M2024">
        <f t="shared" si="161"/>
        <v>9.7832260385424265E-4</v>
      </c>
      <c r="N2024">
        <f t="shared" si="162"/>
        <v>9.9788905593132769E-3</v>
      </c>
      <c r="O2024">
        <f t="shared" si="163"/>
        <v>0.14968335838969915</v>
      </c>
      <c r="Q2024" s="7">
        <v>1998</v>
      </c>
      <c r="R2024" s="7">
        <v>1.7276870561100826E-3</v>
      </c>
      <c r="S2024" s="7">
        <v>-4.8562112625217114E-4</v>
      </c>
      <c r="U2024" s="7">
        <v>43.776024545255318</v>
      </c>
      <c r="V2024" s="7">
        <v>1.0319922936056812E-3</v>
      </c>
    </row>
    <row r="2025" spans="1:22" x14ac:dyDescent="0.35">
      <c r="A2025" s="24">
        <v>2017</v>
      </c>
      <c r="B2025" s="17" t="s">
        <v>98</v>
      </c>
      <c r="C2025" s="17" t="s">
        <v>249</v>
      </c>
      <c r="D2025" s="17">
        <v>2010</v>
      </c>
      <c r="E2025" s="17">
        <v>7</v>
      </c>
      <c r="F2025" s="17">
        <v>46</v>
      </c>
      <c r="G2025" s="17">
        <v>5</v>
      </c>
      <c r="H2025" s="17">
        <v>51</v>
      </c>
      <c r="I2025" s="17" t="b">
        <v>1</v>
      </c>
      <c r="J2025" s="25">
        <v>9.8039215686274495E-2</v>
      </c>
      <c r="K2025">
        <f t="shared" si="160"/>
        <v>9.9578256794751642E-5</v>
      </c>
      <c r="L2025">
        <f t="shared" si="159"/>
        <v>9.9788905593132769E-3</v>
      </c>
      <c r="M2025">
        <f t="shared" si="161"/>
        <v>9.7832260385424265E-4</v>
      </c>
      <c r="N2025">
        <f t="shared" si="162"/>
        <v>9.9788905593132769E-3</v>
      </c>
      <c r="O2025">
        <f t="shared" si="163"/>
        <v>6.9852233915192935E-2</v>
      </c>
      <c r="Q2025" s="7">
        <v>1999</v>
      </c>
      <c r="R2025" s="7">
        <v>1.5382273852092149E-3</v>
      </c>
      <c r="S2025" s="7">
        <v>-2.961614553513034E-4</v>
      </c>
      <c r="U2025" s="7">
        <v>43.797939951786105</v>
      </c>
      <c r="V2025" s="7">
        <v>1.0337340539903334E-3</v>
      </c>
    </row>
    <row r="2026" spans="1:22" x14ac:dyDescent="0.35">
      <c r="A2026" s="3">
        <v>2015</v>
      </c>
      <c r="B2026" s="13" t="s">
        <v>24</v>
      </c>
      <c r="C2026" s="13" t="s">
        <v>29</v>
      </c>
      <c r="D2026" s="13">
        <v>2006</v>
      </c>
      <c r="E2026" s="14">
        <v>9</v>
      </c>
      <c r="F2026" s="13">
        <v>166</v>
      </c>
      <c r="G2026" s="13">
        <v>18</v>
      </c>
      <c r="H2026" s="13">
        <v>184</v>
      </c>
      <c r="I2026" s="13" t="b">
        <v>1</v>
      </c>
      <c r="J2026" s="4">
        <v>9.7826086956521702E-2</v>
      </c>
      <c r="K2026">
        <f t="shared" si="160"/>
        <v>3.5926273039675101E-4</v>
      </c>
      <c r="L2026">
        <f t="shared" si="159"/>
        <v>1.8954227243460783E-2</v>
      </c>
      <c r="M2026">
        <f t="shared" si="161"/>
        <v>1.8542178825124672E-3</v>
      </c>
      <c r="N2026">
        <f t="shared" si="162"/>
        <v>1.8954227243460783E-2</v>
      </c>
      <c r="O2026">
        <f t="shared" si="163"/>
        <v>0.17058804519114706</v>
      </c>
      <c r="Q2026" s="7">
        <v>2000</v>
      </c>
      <c r="R2026" s="7">
        <v>1.3487677143083467E-3</v>
      </c>
      <c r="S2026" s="7">
        <v>-1.0670178445043523E-4</v>
      </c>
      <c r="U2026" s="7">
        <v>43.8198553583169</v>
      </c>
      <c r="V2026" s="7">
        <v>1.0339361497143725E-3</v>
      </c>
    </row>
    <row r="2027" spans="1:22" x14ac:dyDescent="0.35">
      <c r="A2027" s="24">
        <v>2015</v>
      </c>
      <c r="B2027" s="17" t="s">
        <v>42</v>
      </c>
      <c r="C2027" s="17" t="s">
        <v>182</v>
      </c>
      <c r="D2027" s="17">
        <v>2001</v>
      </c>
      <c r="E2027" s="17">
        <v>14</v>
      </c>
      <c r="F2027" s="17">
        <v>83</v>
      </c>
      <c r="G2027" s="17">
        <v>9</v>
      </c>
      <c r="H2027" s="17">
        <v>92</v>
      </c>
      <c r="I2027" s="17" t="b">
        <v>1</v>
      </c>
      <c r="J2027" s="25">
        <v>9.7826086956521702E-2</v>
      </c>
      <c r="K2027">
        <f t="shared" si="160"/>
        <v>1.796313651983755E-4</v>
      </c>
      <c r="L2027">
        <f t="shared" si="159"/>
        <v>1.3402662616001922E-2</v>
      </c>
      <c r="M2027">
        <f t="shared" si="161"/>
        <v>1.3111300385219267E-3</v>
      </c>
      <c r="N2027">
        <f t="shared" si="162"/>
        <v>1.3402662616001922E-2</v>
      </c>
      <c r="O2027">
        <f t="shared" si="163"/>
        <v>0.18763727662402691</v>
      </c>
      <c r="Q2027" s="7">
        <v>2001</v>
      </c>
      <c r="R2027" s="7">
        <v>1.5382273852092149E-3</v>
      </c>
      <c r="S2027" s="7">
        <v>-2.961614553513034E-4</v>
      </c>
      <c r="U2027" s="7">
        <v>43.841770764847688</v>
      </c>
      <c r="V2027" s="7">
        <v>1.0368124613260425E-3</v>
      </c>
    </row>
    <row r="2028" spans="1:22" x14ac:dyDescent="0.35">
      <c r="A2028" s="3">
        <v>2015</v>
      </c>
      <c r="B2028" s="13" t="s">
        <v>37</v>
      </c>
      <c r="C2028" s="13" t="s">
        <v>197</v>
      </c>
      <c r="D2028" s="13">
        <v>2005</v>
      </c>
      <c r="E2028" s="14">
        <v>10</v>
      </c>
      <c r="F2028" s="13">
        <v>83</v>
      </c>
      <c r="G2028" s="13">
        <v>9</v>
      </c>
      <c r="H2028" s="13">
        <v>92</v>
      </c>
      <c r="I2028" s="13" t="b">
        <v>1</v>
      </c>
      <c r="J2028" s="4">
        <v>9.7826086956521702E-2</v>
      </c>
      <c r="K2028">
        <f t="shared" si="160"/>
        <v>1.796313651983755E-4</v>
      </c>
      <c r="L2028">
        <f t="shared" si="159"/>
        <v>1.3402662616001922E-2</v>
      </c>
      <c r="M2028">
        <f t="shared" si="161"/>
        <v>1.3111300385219267E-3</v>
      </c>
      <c r="N2028">
        <f t="shared" si="162"/>
        <v>1.3402662616001922E-2</v>
      </c>
      <c r="O2028">
        <f t="shared" si="163"/>
        <v>0.13402662616001923</v>
      </c>
      <c r="Q2028" s="7">
        <v>2002</v>
      </c>
      <c r="R2028" s="7">
        <v>1.0022377973897209E-3</v>
      </c>
      <c r="S2028" s="7">
        <v>1.1032224551601113E-3</v>
      </c>
      <c r="U2028" s="7">
        <v>43.863686171378482</v>
      </c>
      <c r="V2028" s="7">
        <v>1.0368124613260425E-3</v>
      </c>
    </row>
    <row r="2029" spans="1:22" x14ac:dyDescent="0.35">
      <c r="A2029" s="24">
        <v>2016</v>
      </c>
      <c r="B2029" s="17" t="s">
        <v>42</v>
      </c>
      <c r="C2029" s="17" t="s">
        <v>182</v>
      </c>
      <c r="D2029" s="17">
        <v>2002</v>
      </c>
      <c r="E2029" s="17">
        <v>14</v>
      </c>
      <c r="F2029" s="17">
        <v>83</v>
      </c>
      <c r="G2029" s="17">
        <v>9</v>
      </c>
      <c r="H2029" s="17">
        <v>92</v>
      </c>
      <c r="I2029" s="17" t="b">
        <v>1</v>
      </c>
      <c r="J2029" s="25">
        <v>9.7826086956521702E-2</v>
      </c>
      <c r="K2029">
        <f t="shared" si="160"/>
        <v>1.796313651983755E-4</v>
      </c>
      <c r="L2029">
        <f t="shared" si="159"/>
        <v>1.3402662616001922E-2</v>
      </c>
      <c r="M2029">
        <f t="shared" si="161"/>
        <v>1.3111300385219267E-3</v>
      </c>
      <c r="N2029">
        <f t="shared" si="162"/>
        <v>1.3402662616001922E-2</v>
      </c>
      <c r="O2029">
        <f t="shared" si="163"/>
        <v>0.18763727662402691</v>
      </c>
      <c r="Q2029" s="7">
        <v>2003</v>
      </c>
      <c r="R2029" s="7">
        <v>1.069030897763828E-3</v>
      </c>
      <c r="S2029" s="7">
        <v>6.3103844834574009E-4</v>
      </c>
      <c r="U2029" s="7">
        <v>43.88560157790927</v>
      </c>
      <c r="V2029" s="7">
        <v>1.0372441967023754E-3</v>
      </c>
    </row>
    <row r="2030" spans="1:22" x14ac:dyDescent="0.35">
      <c r="A2030" s="5">
        <v>2013</v>
      </c>
      <c r="B2030" s="14" t="s">
        <v>67</v>
      </c>
      <c r="C2030" s="14" t="s">
        <v>123</v>
      </c>
      <c r="D2030" s="14">
        <v>2006</v>
      </c>
      <c r="E2030" s="14">
        <v>7</v>
      </c>
      <c r="F2030" s="14">
        <v>148</v>
      </c>
      <c r="G2030" s="14">
        <v>16</v>
      </c>
      <c r="H2030" s="14">
        <v>164</v>
      </c>
      <c r="I2030" s="14" t="b">
        <v>1</v>
      </c>
      <c r="J2030" s="6">
        <v>9.7560975609756101E-2</v>
      </c>
      <c r="K2030">
        <f t="shared" si="160"/>
        <v>3.202124336144955E-4</v>
      </c>
      <c r="L2030">
        <f t="shared" si="159"/>
        <v>1.789448053491622E-2</v>
      </c>
      <c r="M2030">
        <f t="shared" si="161"/>
        <v>1.7458029790162167E-3</v>
      </c>
      <c r="N2030">
        <f t="shared" si="162"/>
        <v>1.789448053491622E-2</v>
      </c>
      <c r="O2030">
        <f t="shared" si="163"/>
        <v>0.12526136374441355</v>
      </c>
      <c r="Q2030" s="7">
        <v>2004</v>
      </c>
      <c r="R2030" s="7">
        <v>1.2627687522207638E-3</v>
      </c>
      <c r="S2030" s="7">
        <v>-1.0194566446025959E-4</v>
      </c>
      <c r="U2030" s="7">
        <v>43.907516984440065</v>
      </c>
      <c r="V2030" s="7">
        <v>1.0379063379742167E-3</v>
      </c>
    </row>
    <row r="2031" spans="1:22" x14ac:dyDescent="0.35">
      <c r="A2031" s="3">
        <v>2014</v>
      </c>
      <c r="B2031" s="13" t="s">
        <v>26</v>
      </c>
      <c r="C2031" s="13" t="s">
        <v>35</v>
      </c>
      <c r="D2031" s="13">
        <v>2000</v>
      </c>
      <c r="E2031" s="17">
        <v>14</v>
      </c>
      <c r="F2031" s="13">
        <v>148</v>
      </c>
      <c r="G2031" s="13">
        <v>16</v>
      </c>
      <c r="H2031" s="13">
        <v>164</v>
      </c>
      <c r="I2031" s="13" t="b">
        <v>1</v>
      </c>
      <c r="J2031" s="4">
        <v>9.7560975609756101E-2</v>
      </c>
      <c r="K2031">
        <f t="shared" si="160"/>
        <v>3.202124336144955E-4</v>
      </c>
      <c r="L2031">
        <f t="shared" si="159"/>
        <v>1.789448053491622E-2</v>
      </c>
      <c r="M2031">
        <f t="shared" si="161"/>
        <v>1.7458029790162167E-3</v>
      </c>
      <c r="N2031">
        <f t="shared" si="162"/>
        <v>1.789448053491622E-2</v>
      </c>
      <c r="O2031">
        <f t="shared" si="163"/>
        <v>0.25052272748882709</v>
      </c>
      <c r="Q2031" s="7">
        <v>2005</v>
      </c>
      <c r="R2031" s="7">
        <v>1.617527766217967E-3</v>
      </c>
      <c r="S2031" s="7">
        <v>-4.5670467845746279E-4</v>
      </c>
      <c r="U2031" s="7">
        <v>43.929432390970852</v>
      </c>
      <c r="V2031" s="7">
        <v>1.0399003961775153E-3</v>
      </c>
    </row>
    <row r="2032" spans="1:22" x14ac:dyDescent="0.35">
      <c r="A2032" s="5">
        <v>2014</v>
      </c>
      <c r="B2032" s="14" t="s">
        <v>136</v>
      </c>
      <c r="C2032" s="14" t="s">
        <v>137</v>
      </c>
      <c r="D2032" s="14">
        <v>2003</v>
      </c>
      <c r="E2032" s="14">
        <v>11</v>
      </c>
      <c r="F2032" s="14">
        <v>111</v>
      </c>
      <c r="G2032" s="14">
        <v>12</v>
      </c>
      <c r="H2032" s="14">
        <v>123</v>
      </c>
      <c r="I2032" s="14" t="b">
        <v>1</v>
      </c>
      <c r="J2032" s="6">
        <v>9.7560975609756101E-2</v>
      </c>
      <c r="K2032">
        <f t="shared" si="160"/>
        <v>2.4015932521087159E-4</v>
      </c>
      <c r="L2032">
        <f t="shared" si="159"/>
        <v>1.5497074730763597E-2</v>
      </c>
      <c r="M2032">
        <f t="shared" si="161"/>
        <v>1.5119097298305949E-3</v>
      </c>
      <c r="N2032">
        <f t="shared" si="162"/>
        <v>1.5497074730763597E-2</v>
      </c>
      <c r="O2032">
        <f t="shared" si="163"/>
        <v>0.17046782203839955</v>
      </c>
      <c r="Q2032" s="7">
        <v>2006</v>
      </c>
      <c r="R2032" s="7">
        <v>1.7949072732165682E-3</v>
      </c>
      <c r="S2032" s="7">
        <v>-6.3408418545606395E-4</v>
      </c>
      <c r="U2032" s="7">
        <v>43.951347797501647</v>
      </c>
      <c r="V2032" s="7">
        <v>1.0399003961775153E-3</v>
      </c>
    </row>
    <row r="2033" spans="1:22" x14ac:dyDescent="0.35">
      <c r="A2033" s="24">
        <v>2013</v>
      </c>
      <c r="B2033" s="17" t="s">
        <v>24</v>
      </c>
      <c r="C2033" s="17" t="s">
        <v>188</v>
      </c>
      <c r="D2033" s="17">
        <v>2006</v>
      </c>
      <c r="E2033" s="17">
        <v>7</v>
      </c>
      <c r="F2033" s="17">
        <v>74</v>
      </c>
      <c r="G2033" s="17">
        <v>8</v>
      </c>
      <c r="H2033" s="17">
        <v>82</v>
      </c>
      <c r="I2033" s="17" t="b">
        <v>1</v>
      </c>
      <c r="J2033" s="25">
        <v>9.7560975609756101E-2</v>
      </c>
      <c r="K2033">
        <f t="shared" si="160"/>
        <v>1.6010621680724775E-4</v>
      </c>
      <c r="L2033">
        <f t="shared" si="159"/>
        <v>1.2653308532049937E-2</v>
      </c>
      <c r="M2033">
        <f t="shared" si="161"/>
        <v>1.2344691250780427E-3</v>
      </c>
      <c r="N2033">
        <f t="shared" si="162"/>
        <v>1.2653308532049937E-2</v>
      </c>
      <c r="O2033">
        <f t="shared" si="163"/>
        <v>8.8573159724349565E-2</v>
      </c>
      <c r="Q2033" s="7">
        <v>2007</v>
      </c>
      <c r="R2033" s="7">
        <v>2.4473709946488315E-3</v>
      </c>
      <c r="S2033" s="7">
        <v>-8.6629203861035369E-4</v>
      </c>
      <c r="U2033" s="7">
        <v>43.973263204032435</v>
      </c>
      <c r="V2033" s="7">
        <v>1.0399003961775153E-3</v>
      </c>
    </row>
    <row r="2034" spans="1:22" x14ac:dyDescent="0.35">
      <c r="A2034" s="3">
        <v>2014</v>
      </c>
      <c r="B2034" s="13" t="s">
        <v>52</v>
      </c>
      <c r="C2034" s="13" t="s">
        <v>150</v>
      </c>
      <c r="D2034" s="13">
        <v>2008</v>
      </c>
      <c r="E2034" s="14">
        <v>6</v>
      </c>
      <c r="F2034" s="13">
        <v>74</v>
      </c>
      <c r="G2034" s="13">
        <v>8</v>
      </c>
      <c r="H2034" s="13">
        <v>82</v>
      </c>
      <c r="I2034" s="13" t="b">
        <v>1</v>
      </c>
      <c r="J2034" s="4">
        <v>9.7560975609756101E-2</v>
      </c>
      <c r="K2034">
        <f t="shared" si="160"/>
        <v>1.6010621680724775E-4</v>
      </c>
      <c r="L2034">
        <f t="shared" si="159"/>
        <v>1.2653308532049937E-2</v>
      </c>
      <c r="M2034">
        <f t="shared" si="161"/>
        <v>1.2344691250780427E-3</v>
      </c>
      <c r="N2034">
        <f t="shared" si="162"/>
        <v>1.2653308532049937E-2</v>
      </c>
      <c r="O2034">
        <f t="shared" si="163"/>
        <v>7.5919851192299631E-2</v>
      </c>
      <c r="Q2034" s="7">
        <v>2008</v>
      </c>
      <c r="R2034" s="7">
        <v>1.7425365027269233E-3</v>
      </c>
      <c r="S2034" s="7">
        <v>1.1674064671292794E-4</v>
      </c>
      <c r="U2034" s="7">
        <v>43.995178610563229</v>
      </c>
      <c r="V2034" s="7">
        <v>1.0415039443870421E-3</v>
      </c>
    </row>
    <row r="2035" spans="1:22" x14ac:dyDescent="0.35">
      <c r="A2035" s="3">
        <v>2015</v>
      </c>
      <c r="B2035" s="13" t="s">
        <v>153</v>
      </c>
      <c r="C2035" s="13" t="s">
        <v>154</v>
      </c>
      <c r="D2035" s="13">
        <v>2005</v>
      </c>
      <c r="E2035" s="17">
        <v>10</v>
      </c>
      <c r="F2035" s="13">
        <v>74</v>
      </c>
      <c r="G2035" s="13">
        <v>8</v>
      </c>
      <c r="H2035" s="13">
        <v>82</v>
      </c>
      <c r="I2035" s="13" t="b">
        <v>1</v>
      </c>
      <c r="J2035" s="4">
        <v>9.7560975609756101E-2</v>
      </c>
      <c r="K2035">
        <f t="shared" si="160"/>
        <v>1.6010621680724775E-4</v>
      </c>
      <c r="L2035">
        <f t="shared" si="159"/>
        <v>1.2653308532049937E-2</v>
      </c>
      <c r="M2035">
        <f t="shared" si="161"/>
        <v>1.2344691250780427E-3</v>
      </c>
      <c r="N2035">
        <f t="shared" si="162"/>
        <v>1.2653308532049937E-2</v>
      </c>
      <c r="O2035">
        <f t="shared" si="163"/>
        <v>0.12653308532049937</v>
      </c>
      <c r="Q2035" s="7">
        <v>2009</v>
      </c>
      <c r="R2035" s="7">
        <v>1.4227750966182898E-3</v>
      </c>
      <c r="S2035" s="7">
        <v>9.5318338896397325E-5</v>
      </c>
      <c r="U2035" s="7">
        <v>44.017094017094017</v>
      </c>
      <c r="V2035" s="7">
        <v>1.0424092065695805E-3</v>
      </c>
    </row>
    <row r="2036" spans="1:22" x14ac:dyDescent="0.35">
      <c r="A2036" s="5">
        <v>2015</v>
      </c>
      <c r="B2036" s="14" t="s">
        <v>26</v>
      </c>
      <c r="C2036" s="14" t="s">
        <v>100</v>
      </c>
      <c r="D2036" s="14">
        <v>2000</v>
      </c>
      <c r="E2036" s="14">
        <v>15</v>
      </c>
      <c r="F2036" s="14">
        <v>139</v>
      </c>
      <c r="G2036" s="14">
        <v>15</v>
      </c>
      <c r="H2036" s="14">
        <v>154</v>
      </c>
      <c r="I2036" s="14" t="b">
        <v>1</v>
      </c>
      <c r="J2036" s="6">
        <v>9.7402597402597393E-2</v>
      </c>
      <c r="K2036">
        <f t="shared" si="160"/>
        <v>3.0068728522336771E-4</v>
      </c>
      <c r="L2036">
        <f t="shared" si="159"/>
        <v>1.7340336940883466E-2</v>
      </c>
      <c r="M2036">
        <f t="shared" si="161"/>
        <v>1.6889938578782595E-3</v>
      </c>
      <c r="N2036">
        <f t="shared" si="162"/>
        <v>1.7340336940883466E-2</v>
      </c>
      <c r="O2036">
        <f t="shared" si="163"/>
        <v>0.26010505411325202</v>
      </c>
      <c r="Q2036" s="7">
        <v>2010</v>
      </c>
      <c r="R2036" s="7">
        <v>6.7722562264416414E-4</v>
      </c>
      <c r="S2036" s="7">
        <v>3.9622854008305379E-4</v>
      </c>
      <c r="U2036" s="7">
        <v>44.039009423624812</v>
      </c>
      <c r="V2036" s="7">
        <v>1.0424092065695805E-3</v>
      </c>
    </row>
    <row r="2037" spans="1:22" x14ac:dyDescent="0.35">
      <c r="A2037" s="24">
        <v>2015</v>
      </c>
      <c r="B2037" s="17" t="s">
        <v>30</v>
      </c>
      <c r="C2037" s="17" t="s">
        <v>36</v>
      </c>
      <c r="D2037" s="17">
        <v>2005</v>
      </c>
      <c r="E2037" s="17">
        <v>10</v>
      </c>
      <c r="F2037" s="17">
        <v>232</v>
      </c>
      <c r="G2037" s="17">
        <v>25</v>
      </c>
      <c r="H2037" s="17">
        <v>257</v>
      </c>
      <c r="I2037" s="17" t="b">
        <v>1</v>
      </c>
      <c r="J2037" s="25">
        <v>9.7276264591439704E-2</v>
      </c>
      <c r="K2037">
        <f t="shared" si="160"/>
        <v>5.0179631365198372E-4</v>
      </c>
      <c r="L2037">
        <f t="shared" si="159"/>
        <v>2.2400810557923652E-2</v>
      </c>
      <c r="M2037">
        <f t="shared" si="161"/>
        <v>2.1790671748952973E-3</v>
      </c>
      <c r="N2037">
        <f t="shared" si="162"/>
        <v>2.2400810557923652E-2</v>
      </c>
      <c r="O2037">
        <f t="shared" si="163"/>
        <v>0.22400810557923651</v>
      </c>
      <c r="Q2037" s="7">
        <v>2011</v>
      </c>
      <c r="R2037" s="7">
        <v>5.1281147450517707E-4</v>
      </c>
      <c r="S2037" s="7">
        <v>5.6064268822204086E-4</v>
      </c>
      <c r="U2037" s="7">
        <v>44.060924830155599</v>
      </c>
      <c r="V2037" s="7">
        <v>1.0424092065695805E-3</v>
      </c>
    </row>
    <row r="2038" spans="1:22" x14ac:dyDescent="0.35">
      <c r="A2038" s="5">
        <v>2014</v>
      </c>
      <c r="B2038" s="14" t="s">
        <v>30</v>
      </c>
      <c r="C2038" s="14" t="s">
        <v>32</v>
      </c>
      <c r="D2038" s="14">
        <v>2005</v>
      </c>
      <c r="E2038" s="14">
        <v>9</v>
      </c>
      <c r="F2038" s="14">
        <v>260</v>
      </c>
      <c r="G2038" s="14">
        <v>28</v>
      </c>
      <c r="H2038" s="14">
        <v>288</v>
      </c>
      <c r="I2038" s="14" t="b">
        <v>1</v>
      </c>
      <c r="J2038" s="6">
        <v>9.7222222222222196E-2</v>
      </c>
      <c r="K2038">
        <f t="shared" si="160"/>
        <v>5.6232427366447986E-4</v>
      </c>
      <c r="L2038">
        <f t="shared" si="159"/>
        <v>2.3713377525449213E-2</v>
      </c>
      <c r="M2038">
        <f t="shared" si="161"/>
        <v>2.305467259418673E-3</v>
      </c>
      <c r="N2038">
        <f t="shared" si="162"/>
        <v>2.3713377525449213E-2</v>
      </c>
      <c r="O2038">
        <f t="shared" si="163"/>
        <v>0.21342039772904292</v>
      </c>
      <c r="Q2038" s="7">
        <v>2012</v>
      </c>
      <c r="R2038" s="7">
        <v>8.4163977078315121E-4</v>
      </c>
      <c r="S2038" s="7">
        <v>2.3181439194406672E-4</v>
      </c>
      <c r="U2038" s="7">
        <v>44.082840236686394</v>
      </c>
      <c r="V2038" s="7">
        <v>1.0424092065695805E-3</v>
      </c>
    </row>
    <row r="2039" spans="1:22" x14ac:dyDescent="0.35">
      <c r="A2039" s="24">
        <v>2013</v>
      </c>
      <c r="B2039" s="17" t="s">
        <v>113</v>
      </c>
      <c r="C2039" s="17" t="s">
        <v>114</v>
      </c>
      <c r="D2039" s="17">
        <v>2005</v>
      </c>
      <c r="E2039" s="17">
        <v>8</v>
      </c>
      <c r="F2039" s="17">
        <v>130</v>
      </c>
      <c r="G2039" s="17">
        <v>14</v>
      </c>
      <c r="H2039" s="17">
        <v>144</v>
      </c>
      <c r="I2039" s="17" t="b">
        <v>1</v>
      </c>
      <c r="J2039" s="25">
        <v>9.7222222222222196E-2</v>
      </c>
      <c r="K2039">
        <f t="shared" si="160"/>
        <v>2.8116213683223993E-4</v>
      </c>
      <c r="L2039">
        <f t="shared" si="159"/>
        <v>1.676789005308181E-2</v>
      </c>
      <c r="M2039">
        <f t="shared" si="161"/>
        <v>1.630211532938509E-3</v>
      </c>
      <c r="N2039">
        <f t="shared" si="162"/>
        <v>1.676789005308181E-2</v>
      </c>
      <c r="O2039">
        <f t="shared" si="163"/>
        <v>0.13414312042465448</v>
      </c>
      <c r="Q2039" s="7">
        <v>2013</v>
      </c>
      <c r="R2039" s="7">
        <v>3.4839732636619022E-4</v>
      </c>
      <c r="S2039" s="7">
        <v>7.2505683636102771E-4</v>
      </c>
      <c r="U2039" s="7">
        <v>44.104755643217182</v>
      </c>
      <c r="V2039" s="7">
        <v>1.0426867999010034E-3</v>
      </c>
    </row>
    <row r="2040" spans="1:22" x14ac:dyDescent="0.35">
      <c r="A2040" s="5">
        <v>2014</v>
      </c>
      <c r="B2040" s="14" t="s">
        <v>30</v>
      </c>
      <c r="C2040" s="14" t="s">
        <v>75</v>
      </c>
      <c r="D2040" s="14">
        <v>2001</v>
      </c>
      <c r="E2040" s="14">
        <v>13</v>
      </c>
      <c r="F2040" s="14">
        <v>130</v>
      </c>
      <c r="G2040" s="14">
        <v>14</v>
      </c>
      <c r="H2040" s="14">
        <v>144</v>
      </c>
      <c r="I2040" s="14" t="b">
        <v>1</v>
      </c>
      <c r="J2040" s="6">
        <v>9.7222222222222196E-2</v>
      </c>
      <c r="K2040">
        <f t="shared" si="160"/>
        <v>2.8116213683223993E-4</v>
      </c>
      <c r="L2040">
        <f t="shared" si="159"/>
        <v>1.676789005308181E-2</v>
      </c>
      <c r="M2040">
        <f t="shared" si="161"/>
        <v>1.630211532938509E-3</v>
      </c>
      <c r="N2040">
        <f t="shared" si="162"/>
        <v>1.676789005308181E-2</v>
      </c>
      <c r="O2040">
        <f t="shared" si="163"/>
        <v>0.21798257069006355</v>
      </c>
      <c r="Q2040" s="7">
        <v>2014</v>
      </c>
      <c r="R2040" s="7">
        <v>3.4839732636619022E-4</v>
      </c>
      <c r="S2040" s="7">
        <v>7.2505683636102771E-4</v>
      </c>
      <c r="U2040" s="7">
        <v>44.126671049747976</v>
      </c>
      <c r="V2040" s="7">
        <v>1.0426867999010034E-3</v>
      </c>
    </row>
    <row r="2041" spans="1:22" x14ac:dyDescent="0.35">
      <c r="A2041" s="3">
        <v>2014</v>
      </c>
      <c r="B2041" s="13" t="s">
        <v>33</v>
      </c>
      <c r="C2041" s="13" t="s">
        <v>203</v>
      </c>
      <c r="D2041" s="13">
        <v>2004</v>
      </c>
      <c r="E2041" s="17">
        <v>10</v>
      </c>
      <c r="F2041" s="13">
        <v>65</v>
      </c>
      <c r="G2041" s="13">
        <v>7</v>
      </c>
      <c r="H2041" s="13">
        <v>72</v>
      </c>
      <c r="I2041" s="13" t="b">
        <v>1</v>
      </c>
      <c r="J2041" s="4">
        <v>9.7222222222222196E-2</v>
      </c>
      <c r="K2041">
        <f t="shared" si="160"/>
        <v>1.4058106841611997E-4</v>
      </c>
      <c r="L2041">
        <f t="shared" si="159"/>
        <v>1.1856688762724606E-2</v>
      </c>
      <c r="M2041">
        <f t="shared" si="161"/>
        <v>1.1527336297093365E-3</v>
      </c>
      <c r="N2041">
        <f t="shared" si="162"/>
        <v>1.1856688762724606E-2</v>
      </c>
      <c r="O2041">
        <f t="shared" si="163"/>
        <v>0.11856688762724607</v>
      </c>
      <c r="Q2041" s="7">
        <v>2015</v>
      </c>
      <c r="R2041" s="7">
        <v>2.801792023788518E-3</v>
      </c>
      <c r="S2041" s="7">
        <v>-9.9577000274802337E-4</v>
      </c>
      <c r="U2041" s="7">
        <v>44.148586456278764</v>
      </c>
      <c r="V2041" s="7">
        <v>1.0426867999010034E-3</v>
      </c>
    </row>
    <row r="2042" spans="1:22" x14ac:dyDescent="0.35">
      <c r="A2042" s="3">
        <v>2016</v>
      </c>
      <c r="B2042" s="13" t="s">
        <v>92</v>
      </c>
      <c r="C2042" s="13" t="s">
        <v>93</v>
      </c>
      <c r="D2042" s="13">
        <v>2008</v>
      </c>
      <c r="E2042" s="14">
        <v>8</v>
      </c>
      <c r="F2042" s="13">
        <v>65</v>
      </c>
      <c r="G2042" s="13">
        <v>7</v>
      </c>
      <c r="H2042" s="13">
        <v>72</v>
      </c>
      <c r="I2042" s="13" t="b">
        <v>1</v>
      </c>
      <c r="J2042" s="4">
        <v>9.7222222222222196E-2</v>
      </c>
      <c r="K2042">
        <f t="shared" si="160"/>
        <v>1.4058106841611997E-4</v>
      </c>
      <c r="L2042">
        <f t="shared" si="159"/>
        <v>1.1856688762724606E-2</v>
      </c>
      <c r="M2042">
        <f t="shared" si="161"/>
        <v>1.1527336297093365E-3</v>
      </c>
      <c r="N2042">
        <f t="shared" si="162"/>
        <v>1.1856688762724606E-2</v>
      </c>
      <c r="O2042">
        <f t="shared" si="163"/>
        <v>9.4853510101796851E-2</v>
      </c>
      <c r="Q2042" s="7">
        <v>2016</v>
      </c>
      <c r="R2042" s="7">
        <v>2.4411423951769375E-3</v>
      </c>
      <c r="S2042" s="7">
        <v>-4.8449718746845219E-4</v>
      </c>
      <c r="U2042" s="7">
        <v>44.170501862809559</v>
      </c>
      <c r="V2042" s="7">
        <v>1.0426867999010034E-3</v>
      </c>
    </row>
    <row r="2043" spans="1:22" x14ac:dyDescent="0.35">
      <c r="A2043" s="3">
        <v>2015</v>
      </c>
      <c r="B2043" s="13" t="s">
        <v>24</v>
      </c>
      <c r="C2043" s="13" t="s">
        <v>57</v>
      </c>
      <c r="D2043" s="13">
        <v>2008</v>
      </c>
      <c r="E2043" s="17">
        <v>7</v>
      </c>
      <c r="F2043" s="13">
        <v>186</v>
      </c>
      <c r="G2043" s="13">
        <v>20</v>
      </c>
      <c r="H2043" s="13">
        <v>206</v>
      </c>
      <c r="I2043" s="13" t="b">
        <v>1</v>
      </c>
      <c r="J2043" s="4">
        <v>9.7087378640776698E-2</v>
      </c>
      <c r="K2043">
        <f t="shared" si="160"/>
        <v>4.0221805685723212E-4</v>
      </c>
      <c r="L2043">
        <f t="shared" si="159"/>
        <v>2.0055374762323244E-2</v>
      </c>
      <c r="M2043">
        <f t="shared" si="161"/>
        <v>1.9471237633323537E-3</v>
      </c>
      <c r="N2043">
        <f t="shared" si="162"/>
        <v>2.0055374762323244E-2</v>
      </c>
      <c r="O2043">
        <f t="shared" si="163"/>
        <v>0.1403876233362627</v>
      </c>
      <c r="Q2043" s="7">
        <v>2017</v>
      </c>
      <c r="R2043" s="7">
        <v>2.1140913284784192E-3</v>
      </c>
      <c r="S2043" s="7">
        <v>-4.1958687240979155E-4</v>
      </c>
      <c r="U2043" s="7">
        <v>44.192417269340346</v>
      </c>
      <c r="V2043" s="7">
        <v>1.0426867999010034E-3</v>
      </c>
    </row>
    <row r="2044" spans="1:22" x14ac:dyDescent="0.35">
      <c r="A2044" s="3">
        <v>2013</v>
      </c>
      <c r="B2044" s="13" t="s">
        <v>98</v>
      </c>
      <c r="C2044" s="13" t="s">
        <v>99</v>
      </c>
      <c r="D2044" s="13">
        <v>2002</v>
      </c>
      <c r="E2044" s="14">
        <v>11</v>
      </c>
      <c r="F2044" s="13">
        <v>93</v>
      </c>
      <c r="G2044" s="13">
        <v>10</v>
      </c>
      <c r="H2044" s="13">
        <v>103</v>
      </c>
      <c r="I2044" s="13" t="b">
        <v>1</v>
      </c>
      <c r="J2044" s="4">
        <v>9.7087378640776698E-2</v>
      </c>
      <c r="K2044">
        <f t="shared" si="160"/>
        <v>2.0110902842861606E-4</v>
      </c>
      <c r="L2044">
        <f t="shared" si="159"/>
        <v>1.418129149367631E-2</v>
      </c>
      <c r="M2044">
        <f t="shared" si="161"/>
        <v>1.3768244168617778E-3</v>
      </c>
      <c r="N2044">
        <f t="shared" si="162"/>
        <v>1.418129149367631E-2</v>
      </c>
      <c r="O2044">
        <f t="shared" si="163"/>
        <v>0.1559942064304394</v>
      </c>
      <c r="Q2044" s="7">
        <v>2018</v>
      </c>
      <c r="R2044" s="7">
        <v>6.1923222877343384E-4</v>
      </c>
      <c r="S2044" s="7">
        <v>3.5909037508080881E-4</v>
      </c>
      <c r="U2044" s="7">
        <v>44.214332675871141</v>
      </c>
      <c r="V2044" s="7">
        <v>1.0479931283176131E-3</v>
      </c>
    </row>
    <row r="2045" spans="1:22" x14ac:dyDescent="0.35">
      <c r="A2045" s="3">
        <v>2014</v>
      </c>
      <c r="B2045" s="13" t="s">
        <v>98</v>
      </c>
      <c r="C2045" s="13" t="s">
        <v>41</v>
      </c>
      <c r="D2045" s="13">
        <v>1999</v>
      </c>
      <c r="E2045" s="17">
        <v>15</v>
      </c>
      <c r="F2045" s="13">
        <v>93</v>
      </c>
      <c r="G2045" s="13">
        <v>10</v>
      </c>
      <c r="H2045" s="13">
        <v>103</v>
      </c>
      <c r="I2045" s="13" t="b">
        <v>1</v>
      </c>
      <c r="J2045" s="4">
        <v>9.7087378640776698E-2</v>
      </c>
      <c r="K2045">
        <f t="shared" si="160"/>
        <v>2.0110902842861606E-4</v>
      </c>
      <c r="L2045">
        <f t="shared" si="159"/>
        <v>1.418129149367631E-2</v>
      </c>
      <c r="M2045">
        <f t="shared" si="161"/>
        <v>1.3768244168617778E-3</v>
      </c>
      <c r="N2045">
        <f t="shared" si="162"/>
        <v>1.418129149367631E-2</v>
      </c>
      <c r="O2045">
        <f t="shared" si="163"/>
        <v>0.21271937240514466</v>
      </c>
      <c r="Q2045" s="7">
        <v>2019</v>
      </c>
      <c r="R2045" s="7">
        <v>7.6956697097719259E-4</v>
      </c>
      <c r="S2045" s="7">
        <v>2.0875563287705006E-4</v>
      </c>
      <c r="U2045" s="7">
        <v>44.236248082401929</v>
      </c>
      <c r="V2045" s="7">
        <v>1.0479931283176131E-3</v>
      </c>
    </row>
    <row r="2046" spans="1:22" x14ac:dyDescent="0.35">
      <c r="A2046" s="3">
        <v>2014</v>
      </c>
      <c r="B2046" s="13" t="s">
        <v>79</v>
      </c>
      <c r="C2046" s="13" t="s">
        <v>81</v>
      </c>
      <c r="D2046" s="13">
        <v>2005</v>
      </c>
      <c r="E2046" s="14">
        <v>9</v>
      </c>
      <c r="F2046" s="13">
        <v>93</v>
      </c>
      <c r="G2046" s="13">
        <v>10</v>
      </c>
      <c r="H2046" s="13">
        <v>103</v>
      </c>
      <c r="I2046" s="13" t="b">
        <v>1</v>
      </c>
      <c r="J2046" s="4">
        <v>9.7087378640776698E-2</v>
      </c>
      <c r="K2046">
        <f t="shared" si="160"/>
        <v>2.0110902842861606E-4</v>
      </c>
      <c r="L2046">
        <f t="shared" si="159"/>
        <v>1.418129149367631E-2</v>
      </c>
      <c r="M2046">
        <f t="shared" si="161"/>
        <v>1.3768244168617778E-3</v>
      </c>
      <c r="N2046">
        <f t="shared" si="162"/>
        <v>1.418129149367631E-2</v>
      </c>
      <c r="O2046">
        <f t="shared" si="163"/>
        <v>0.12763162344308679</v>
      </c>
      <c r="Q2046" s="7">
        <v>2020</v>
      </c>
      <c r="R2046" s="7">
        <v>1.5212406819959863E-3</v>
      </c>
      <c r="S2046" s="7">
        <v>-5.429180781417436E-4</v>
      </c>
      <c r="U2046" s="7">
        <v>44.258163488932723</v>
      </c>
      <c r="V2046" s="7">
        <v>1.0479931283176131E-3</v>
      </c>
    </row>
    <row r="2047" spans="1:22" x14ac:dyDescent="0.35">
      <c r="A2047" s="3">
        <v>2013</v>
      </c>
      <c r="B2047" s="13" t="s">
        <v>37</v>
      </c>
      <c r="C2047" s="13" t="s">
        <v>38</v>
      </c>
      <c r="D2047" s="13">
        <v>2004</v>
      </c>
      <c r="E2047" s="17">
        <v>9</v>
      </c>
      <c r="F2047" s="13">
        <v>149</v>
      </c>
      <c r="G2047" s="13">
        <v>16</v>
      </c>
      <c r="H2047" s="13">
        <v>165</v>
      </c>
      <c r="I2047" s="13" t="b">
        <v>1</v>
      </c>
      <c r="J2047" s="4">
        <v>9.6969696969696997E-2</v>
      </c>
      <c r="K2047">
        <f t="shared" si="160"/>
        <v>3.2216494845360824E-4</v>
      </c>
      <c r="L2047">
        <f t="shared" si="159"/>
        <v>1.7948953965443451E-2</v>
      </c>
      <c r="M2047">
        <f t="shared" si="161"/>
        <v>1.7405046269520928E-3</v>
      </c>
      <c r="N2047">
        <f t="shared" si="162"/>
        <v>1.7948953965443451E-2</v>
      </c>
      <c r="O2047">
        <f t="shared" si="163"/>
        <v>0.16154058568899105</v>
      </c>
      <c r="Q2047" s="7">
        <v>2021</v>
      </c>
      <c r="R2047" s="7">
        <v>1.3709059397922275E-3</v>
      </c>
      <c r="S2047" s="7">
        <v>-3.9258333593798485E-4</v>
      </c>
      <c r="U2047" s="7">
        <v>44.280078895463511</v>
      </c>
      <c r="V2047" s="7">
        <v>1.0479931283176131E-3</v>
      </c>
    </row>
    <row r="2048" spans="1:22" x14ac:dyDescent="0.35">
      <c r="A2048" s="3">
        <v>2017</v>
      </c>
      <c r="B2048" s="13" t="s">
        <v>58</v>
      </c>
      <c r="C2048" s="13" t="s">
        <v>64</v>
      </c>
      <c r="D2048" s="13">
        <v>2006</v>
      </c>
      <c r="E2048" s="14">
        <v>11</v>
      </c>
      <c r="F2048" s="13">
        <v>149</v>
      </c>
      <c r="G2048" s="13">
        <v>16</v>
      </c>
      <c r="H2048" s="13">
        <v>165</v>
      </c>
      <c r="I2048" s="13" t="b">
        <v>1</v>
      </c>
      <c r="J2048" s="4">
        <v>9.6969696969696997E-2</v>
      </c>
      <c r="K2048">
        <f t="shared" si="160"/>
        <v>3.2216494845360824E-4</v>
      </c>
      <c r="L2048">
        <f t="shared" si="159"/>
        <v>1.7948953965443451E-2</v>
      </c>
      <c r="M2048">
        <f t="shared" si="161"/>
        <v>1.7405046269520928E-3</v>
      </c>
      <c r="N2048">
        <f t="shared" si="162"/>
        <v>1.7948953965443451E-2</v>
      </c>
      <c r="O2048">
        <f t="shared" si="163"/>
        <v>0.19743849361987797</v>
      </c>
      <c r="Q2048" s="7">
        <v>2022</v>
      </c>
      <c r="R2048" s="7">
        <v>1.671575424199745E-3</v>
      </c>
      <c r="S2048" s="7">
        <v>-6.9325282034550235E-4</v>
      </c>
      <c r="U2048" s="7">
        <v>44.301994301994306</v>
      </c>
      <c r="V2048" s="7">
        <v>1.0479931283176131E-3</v>
      </c>
    </row>
    <row r="2049" spans="1:22" x14ac:dyDescent="0.35">
      <c r="A2049" s="24">
        <v>2015</v>
      </c>
      <c r="B2049" s="17" t="s">
        <v>24</v>
      </c>
      <c r="C2049" s="17" t="s">
        <v>57</v>
      </c>
      <c r="D2049" s="17">
        <v>2006</v>
      </c>
      <c r="E2049" s="17">
        <v>9</v>
      </c>
      <c r="F2049" s="17">
        <v>205</v>
      </c>
      <c r="G2049" s="17">
        <v>22</v>
      </c>
      <c r="H2049" s="17">
        <v>227</v>
      </c>
      <c r="I2049" s="17" t="b">
        <v>1</v>
      </c>
      <c r="J2049" s="25">
        <v>9.6916299559471397E-2</v>
      </c>
      <c r="K2049">
        <f t="shared" si="160"/>
        <v>4.4322086847860042E-4</v>
      </c>
      <c r="L2049">
        <f t="shared" si="159"/>
        <v>2.1052811415072346E-2</v>
      </c>
      <c r="M2049">
        <f t="shared" si="161"/>
        <v>2.0403605776722106E-3</v>
      </c>
      <c r="N2049">
        <f t="shared" si="162"/>
        <v>2.1052811415072346E-2</v>
      </c>
      <c r="O2049">
        <f t="shared" si="163"/>
        <v>0.18947530273565111</v>
      </c>
      <c r="Q2049" s="7">
        <v>2023</v>
      </c>
      <c r="R2049" s="7">
        <v>4.6889748656967509E-4</v>
      </c>
      <c r="S2049" s="7">
        <v>5.0942511728456757E-4</v>
      </c>
      <c r="U2049" s="7">
        <v>44.323909708525093</v>
      </c>
      <c r="V2049" s="7">
        <v>1.0479931283176131E-3</v>
      </c>
    </row>
    <row r="2050" spans="1:22" x14ac:dyDescent="0.35">
      <c r="A2050" s="3">
        <v>2015</v>
      </c>
      <c r="B2050" s="13" t="s">
        <v>37</v>
      </c>
      <c r="C2050" s="13" t="s">
        <v>38</v>
      </c>
      <c r="D2050" s="13">
        <v>2004</v>
      </c>
      <c r="E2050" s="14">
        <v>11</v>
      </c>
      <c r="F2050" s="13">
        <v>112</v>
      </c>
      <c r="G2050" s="13">
        <v>12</v>
      </c>
      <c r="H2050" s="13">
        <v>124</v>
      </c>
      <c r="I2050" s="13" t="b">
        <v>1</v>
      </c>
      <c r="J2050" s="4">
        <v>9.6774193548387094E-2</v>
      </c>
      <c r="K2050">
        <f t="shared" si="160"/>
        <v>2.4211184004998437E-4</v>
      </c>
      <c r="L2050">
        <f t="shared" si="159"/>
        <v>1.5559943446233484E-2</v>
      </c>
      <c r="M2050">
        <f t="shared" si="161"/>
        <v>1.5058009786677565E-3</v>
      </c>
      <c r="N2050">
        <f t="shared" si="162"/>
        <v>1.5559943446233484E-2</v>
      </c>
      <c r="O2050">
        <f t="shared" si="163"/>
        <v>0.17115937790856833</v>
      </c>
      <c r="Q2050" s="7">
        <v>2024</v>
      </c>
      <c r="R2050" s="7">
        <v>1.4617403768748527E-3</v>
      </c>
      <c r="S2050" s="7">
        <v>3.9247750563761448E-4</v>
      </c>
      <c r="U2050" s="7">
        <v>44.345825115055888</v>
      </c>
      <c r="V2050" s="7">
        <v>1.0486621313403072E-3</v>
      </c>
    </row>
    <row r="2051" spans="1:22" x14ac:dyDescent="0.35">
      <c r="A2051" s="24">
        <v>2016</v>
      </c>
      <c r="B2051" s="17" t="s">
        <v>136</v>
      </c>
      <c r="C2051" s="17" t="s">
        <v>137</v>
      </c>
      <c r="D2051" s="17">
        <v>2007</v>
      </c>
      <c r="E2051" s="17">
        <v>9</v>
      </c>
      <c r="F2051" s="17">
        <v>112</v>
      </c>
      <c r="G2051" s="17">
        <v>12</v>
      </c>
      <c r="H2051" s="17">
        <v>124</v>
      </c>
      <c r="I2051" s="17" t="b">
        <v>1</v>
      </c>
      <c r="J2051" s="25">
        <v>9.6774193548387094E-2</v>
      </c>
      <c r="K2051">
        <f t="shared" si="160"/>
        <v>2.4211184004998437E-4</v>
      </c>
      <c r="L2051">
        <f t="shared" si="159"/>
        <v>1.5559943446233484E-2</v>
      </c>
      <c r="M2051">
        <f t="shared" si="161"/>
        <v>1.5058009786677565E-3</v>
      </c>
      <c r="N2051">
        <f t="shared" si="162"/>
        <v>1.5559943446233484E-2</v>
      </c>
      <c r="O2051">
        <f t="shared" si="163"/>
        <v>0.14003949101610136</v>
      </c>
      <c r="Q2051" s="7">
        <v>2025</v>
      </c>
      <c r="R2051" s="7">
        <v>2.0431806018255372E-3</v>
      </c>
      <c r="S2051" s="7">
        <v>-7.320505633036105E-4</v>
      </c>
      <c r="U2051" s="7">
        <v>44.367740521586676</v>
      </c>
      <c r="V2051" s="7">
        <v>1.0515936061130545E-3</v>
      </c>
    </row>
    <row r="2052" spans="1:22" x14ac:dyDescent="0.35">
      <c r="A2052" s="3">
        <v>2013</v>
      </c>
      <c r="B2052" s="13" t="s">
        <v>24</v>
      </c>
      <c r="C2052" s="13" t="s">
        <v>155</v>
      </c>
      <c r="D2052" s="13">
        <v>2003</v>
      </c>
      <c r="E2052" s="14">
        <v>10</v>
      </c>
      <c r="F2052" s="13">
        <v>84</v>
      </c>
      <c r="G2052" s="13">
        <v>9</v>
      </c>
      <c r="H2052" s="13">
        <v>93</v>
      </c>
      <c r="I2052" s="13" t="b">
        <v>1</v>
      </c>
      <c r="J2052" s="4">
        <v>9.6774193548387094E-2</v>
      </c>
      <c r="K2052">
        <f t="shared" si="160"/>
        <v>1.8158388003748828E-4</v>
      </c>
      <c r="L2052">
        <f t="shared" ref="L2052:L2115" si="164">SQRT(K2052)</f>
        <v>1.3475306305887383E-2</v>
      </c>
      <c r="M2052">
        <f t="shared" si="161"/>
        <v>1.3040619005697466E-3</v>
      </c>
      <c r="N2052">
        <f t="shared" si="162"/>
        <v>1.3475306305887383E-2</v>
      </c>
      <c r="O2052">
        <f t="shared" si="163"/>
        <v>0.13475306305887383</v>
      </c>
      <c r="Q2052" s="7">
        <v>2026</v>
      </c>
      <c r="R2052" s="7">
        <v>1.2355213466230179E-3</v>
      </c>
      <c r="S2052" s="7">
        <v>7.5608691898908838E-5</v>
      </c>
      <c r="U2052" s="7">
        <v>44.38965592811747</v>
      </c>
      <c r="V2052" s="7">
        <v>1.0516510561175271E-3</v>
      </c>
    </row>
    <row r="2053" spans="1:22" x14ac:dyDescent="0.35">
      <c r="A2053" s="24">
        <v>2015</v>
      </c>
      <c r="B2053" s="17" t="s">
        <v>33</v>
      </c>
      <c r="C2053" s="17" t="s">
        <v>203</v>
      </c>
      <c r="D2053" s="17">
        <v>2000</v>
      </c>
      <c r="E2053" s="17">
        <v>15</v>
      </c>
      <c r="F2053" s="17">
        <v>84</v>
      </c>
      <c r="G2053" s="17">
        <v>9</v>
      </c>
      <c r="H2053" s="17">
        <v>93</v>
      </c>
      <c r="I2053" s="17" t="b">
        <v>1</v>
      </c>
      <c r="J2053" s="25">
        <v>9.6774193548387094E-2</v>
      </c>
      <c r="K2053">
        <f t="shared" si="160"/>
        <v>1.8158388003748828E-4</v>
      </c>
      <c r="L2053">
        <f t="shared" si="164"/>
        <v>1.3475306305887383E-2</v>
      </c>
      <c r="M2053">
        <f t="shared" si="161"/>
        <v>1.3040619005697466E-3</v>
      </c>
      <c r="N2053">
        <f t="shared" si="162"/>
        <v>1.3475306305887383E-2</v>
      </c>
      <c r="O2053">
        <f t="shared" si="163"/>
        <v>0.20212959458831073</v>
      </c>
      <c r="Q2053" s="7">
        <v>2027</v>
      </c>
      <c r="R2053" s="7">
        <v>2.0431806018255372E-3</v>
      </c>
      <c r="S2053" s="7">
        <v>-7.320505633036105E-4</v>
      </c>
      <c r="U2053" s="7">
        <v>44.411571334648258</v>
      </c>
      <c r="V2053" s="7">
        <v>1.0547413830299278E-3</v>
      </c>
    </row>
    <row r="2054" spans="1:22" x14ac:dyDescent="0.35">
      <c r="A2054" s="3">
        <v>2017</v>
      </c>
      <c r="B2054" s="13" t="s">
        <v>52</v>
      </c>
      <c r="C2054" s="13" t="s">
        <v>62</v>
      </c>
      <c r="D2054" s="13">
        <v>2008</v>
      </c>
      <c r="E2054" s="14">
        <v>9</v>
      </c>
      <c r="F2054" s="13">
        <v>84</v>
      </c>
      <c r="G2054" s="13">
        <v>9</v>
      </c>
      <c r="H2054" s="13">
        <v>93</v>
      </c>
      <c r="I2054" s="13" t="b">
        <v>1</v>
      </c>
      <c r="J2054" s="4">
        <v>9.6774193548387094E-2</v>
      </c>
      <c r="K2054">
        <f t="shared" si="160"/>
        <v>1.8158388003748828E-4</v>
      </c>
      <c r="L2054">
        <f t="shared" si="164"/>
        <v>1.3475306305887383E-2</v>
      </c>
      <c r="M2054">
        <f t="shared" si="161"/>
        <v>1.3040619005697466E-3</v>
      </c>
      <c r="N2054">
        <f t="shared" si="162"/>
        <v>1.3475306305887383E-2</v>
      </c>
      <c r="O2054">
        <f t="shared" si="163"/>
        <v>0.12127775675298644</v>
      </c>
      <c r="Q2054" s="7">
        <v>2028</v>
      </c>
      <c r="R2054" s="7">
        <v>8.4084266646868781E-4</v>
      </c>
      <c r="S2054" s="7">
        <v>9.0496031254752888E-4</v>
      </c>
      <c r="U2054" s="7">
        <v>44.433486741179053</v>
      </c>
      <c r="V2054" s="7">
        <v>1.0562777878982878E-3</v>
      </c>
    </row>
    <row r="2055" spans="1:22" x14ac:dyDescent="0.35">
      <c r="A2055" s="3">
        <v>2013</v>
      </c>
      <c r="B2055" s="13" t="s">
        <v>33</v>
      </c>
      <c r="C2055" s="13" t="s">
        <v>34</v>
      </c>
      <c r="D2055" s="13">
        <v>2000</v>
      </c>
      <c r="E2055" s="17">
        <v>13</v>
      </c>
      <c r="F2055" s="13">
        <v>56</v>
      </c>
      <c r="G2055" s="13">
        <v>6</v>
      </c>
      <c r="H2055" s="13">
        <v>62</v>
      </c>
      <c r="I2055" s="13" t="b">
        <v>1</v>
      </c>
      <c r="J2055" s="4">
        <v>9.6774193548387094E-2</v>
      </c>
      <c r="K2055">
        <f t="shared" si="160"/>
        <v>1.2105592002499218E-4</v>
      </c>
      <c r="L2055">
        <f t="shared" si="164"/>
        <v>1.1002541525710875E-2</v>
      </c>
      <c r="M2055">
        <f t="shared" si="161"/>
        <v>1.0647620831333105E-3</v>
      </c>
      <c r="N2055">
        <f t="shared" si="162"/>
        <v>1.1002541525710875E-2</v>
      </c>
      <c r="O2055">
        <f t="shared" si="163"/>
        <v>0.14303303983424137</v>
      </c>
      <c r="Q2055" s="7">
        <v>2029</v>
      </c>
      <c r="R2055" s="7">
        <v>2.72793970543086E-3</v>
      </c>
      <c r="S2055" s="7">
        <v>-9.8213672641464327E-4</v>
      </c>
      <c r="U2055" s="7">
        <v>44.45540214770984</v>
      </c>
      <c r="V2055" s="7">
        <v>1.0562777878982878E-3</v>
      </c>
    </row>
    <row r="2056" spans="1:22" x14ac:dyDescent="0.35">
      <c r="A2056" s="5">
        <v>2014</v>
      </c>
      <c r="B2056" s="14" t="s">
        <v>33</v>
      </c>
      <c r="C2056" s="14" t="s">
        <v>203</v>
      </c>
      <c r="D2056" s="14">
        <v>2003</v>
      </c>
      <c r="E2056" s="14">
        <v>11</v>
      </c>
      <c r="F2056" s="14">
        <v>56</v>
      </c>
      <c r="G2056" s="14">
        <v>6</v>
      </c>
      <c r="H2056" s="14">
        <v>62</v>
      </c>
      <c r="I2056" s="14" t="b">
        <v>1</v>
      </c>
      <c r="J2056" s="6">
        <v>9.6774193548387094E-2</v>
      </c>
      <c r="K2056">
        <f t="shared" si="160"/>
        <v>1.2105592002499218E-4</v>
      </c>
      <c r="L2056">
        <f t="shared" si="164"/>
        <v>1.1002541525710875E-2</v>
      </c>
      <c r="M2056">
        <f t="shared" si="161"/>
        <v>1.0647620831333105E-3</v>
      </c>
      <c r="N2056">
        <f t="shared" si="162"/>
        <v>1.1002541525710875E-2</v>
      </c>
      <c r="O2056">
        <f t="shared" si="163"/>
        <v>0.12102795678281963</v>
      </c>
      <c r="Q2056" s="7">
        <v>2030</v>
      </c>
      <c r="R2056" s="7">
        <v>1.6620619526892342E-3</v>
      </c>
      <c r="S2056" s="7">
        <v>-1.5015222285863928E-4</v>
      </c>
      <c r="U2056" s="7">
        <v>44.477317554240635</v>
      </c>
      <c r="V2056" s="7">
        <v>1.0562777878982878E-3</v>
      </c>
    </row>
    <row r="2057" spans="1:22" x14ac:dyDescent="0.35">
      <c r="A2057" s="24">
        <v>2017</v>
      </c>
      <c r="B2057" s="17" t="s">
        <v>33</v>
      </c>
      <c r="C2057" s="17" t="s">
        <v>254</v>
      </c>
      <c r="D2057" s="17">
        <v>2005</v>
      </c>
      <c r="E2057" s="17">
        <v>12</v>
      </c>
      <c r="F2057" s="17">
        <v>56</v>
      </c>
      <c r="G2057" s="17">
        <v>6</v>
      </c>
      <c r="H2057" s="17">
        <v>62</v>
      </c>
      <c r="I2057" s="17" t="b">
        <v>1</v>
      </c>
      <c r="J2057" s="25">
        <v>9.6774193548387094E-2</v>
      </c>
      <c r="K2057">
        <f t="shared" si="160"/>
        <v>1.2105592002499218E-4</v>
      </c>
      <c r="L2057">
        <f t="shared" si="164"/>
        <v>1.1002541525710875E-2</v>
      </c>
      <c r="M2057">
        <f t="shared" si="161"/>
        <v>1.0647620831333105E-3</v>
      </c>
      <c r="N2057">
        <f t="shared" si="162"/>
        <v>1.1002541525710875E-2</v>
      </c>
      <c r="O2057">
        <f t="shared" si="163"/>
        <v>0.1320304983085305</v>
      </c>
      <c r="Q2057" s="7">
        <v>2031</v>
      </c>
      <c r="R2057" s="7">
        <v>5.9456555137098763E-4</v>
      </c>
      <c r="S2057" s="7">
        <v>6.399035737070551E-4</v>
      </c>
      <c r="U2057" s="7">
        <v>44.499232960771423</v>
      </c>
      <c r="V2057" s="7">
        <v>1.0562777878982878E-3</v>
      </c>
    </row>
    <row r="2058" spans="1:22" x14ac:dyDescent="0.35">
      <c r="A2058" s="3">
        <v>2016</v>
      </c>
      <c r="B2058" s="13" t="s">
        <v>24</v>
      </c>
      <c r="C2058" s="13" t="s">
        <v>41</v>
      </c>
      <c r="D2058" s="13">
        <v>2002</v>
      </c>
      <c r="E2058" s="14">
        <v>14</v>
      </c>
      <c r="F2058" s="13">
        <v>206</v>
      </c>
      <c r="G2058" s="13">
        <v>22</v>
      </c>
      <c r="H2058" s="13">
        <v>228</v>
      </c>
      <c r="I2058" s="13" t="b">
        <v>1</v>
      </c>
      <c r="J2058" s="4">
        <v>9.6491228070175405E-2</v>
      </c>
      <c r="K2058">
        <f t="shared" si="160"/>
        <v>4.4517338331771322E-4</v>
      </c>
      <c r="L2058">
        <f t="shared" si="164"/>
        <v>2.1099132288265154E-2</v>
      </c>
      <c r="M2058">
        <f t="shared" si="161"/>
        <v>2.035881185709795E-3</v>
      </c>
      <c r="N2058">
        <f t="shared" si="162"/>
        <v>2.1099132288265154E-2</v>
      </c>
      <c r="O2058">
        <f t="shared" si="163"/>
        <v>0.29538785203571216</v>
      </c>
      <c r="Q2058" s="7">
        <v>2032</v>
      </c>
      <c r="R2058" s="7">
        <v>4.0393996379852967E-4</v>
      </c>
      <c r="S2058" s="7">
        <v>8.3052916127951306E-4</v>
      </c>
      <c r="U2058" s="7">
        <v>44.521148367302217</v>
      </c>
      <c r="V2058" s="7">
        <v>1.0562777878982878E-3</v>
      </c>
    </row>
    <row r="2059" spans="1:22" x14ac:dyDescent="0.35">
      <c r="A2059" s="3">
        <v>2015</v>
      </c>
      <c r="B2059" s="13" t="s">
        <v>26</v>
      </c>
      <c r="C2059" s="13" t="s">
        <v>100</v>
      </c>
      <c r="D2059" s="13">
        <v>2001</v>
      </c>
      <c r="E2059" s="17">
        <v>14</v>
      </c>
      <c r="F2059" s="13">
        <v>103</v>
      </c>
      <c r="G2059" s="13">
        <v>11</v>
      </c>
      <c r="H2059" s="13">
        <v>114</v>
      </c>
      <c r="I2059" s="13" t="b">
        <v>1</v>
      </c>
      <c r="J2059" s="4">
        <v>9.6491228070175405E-2</v>
      </c>
      <c r="K2059">
        <f t="shared" si="160"/>
        <v>2.2258669165885661E-4</v>
      </c>
      <c r="L2059">
        <f t="shared" si="164"/>
        <v>1.4919339518184329E-2</v>
      </c>
      <c r="M2059">
        <f t="shared" si="161"/>
        <v>1.4395853921055049E-3</v>
      </c>
      <c r="N2059">
        <f t="shared" si="162"/>
        <v>1.4919339518184329E-2</v>
      </c>
      <c r="O2059">
        <f t="shared" si="163"/>
        <v>0.2088707532545806</v>
      </c>
      <c r="Q2059" s="7">
        <v>2033</v>
      </c>
      <c r="R2059" s="7">
        <v>1.1664423140883618E-3</v>
      </c>
      <c r="S2059" s="7">
        <v>6.8026810989680903E-5</v>
      </c>
      <c r="U2059" s="7">
        <v>44.543063773833005</v>
      </c>
      <c r="V2059" s="7">
        <v>1.0562777878982878E-3</v>
      </c>
    </row>
    <row r="2060" spans="1:22" x14ac:dyDescent="0.35">
      <c r="A2060" s="3">
        <v>2013</v>
      </c>
      <c r="B2060" s="13" t="s">
        <v>52</v>
      </c>
      <c r="C2060" s="13" t="s">
        <v>74</v>
      </c>
      <c r="D2060" s="13">
        <v>2004</v>
      </c>
      <c r="E2060" s="14">
        <v>9</v>
      </c>
      <c r="F2060" s="13">
        <v>178</v>
      </c>
      <c r="G2060" s="13">
        <v>19</v>
      </c>
      <c r="H2060" s="13">
        <v>197</v>
      </c>
      <c r="I2060" s="13" t="b">
        <v>1</v>
      </c>
      <c r="J2060" s="4">
        <v>9.6446700507614197E-2</v>
      </c>
      <c r="K2060">
        <f t="shared" si="160"/>
        <v>3.8464542330521713E-4</v>
      </c>
      <c r="L2060">
        <f t="shared" si="164"/>
        <v>1.9612379338193955E-2</v>
      </c>
      <c r="M2060">
        <f t="shared" si="161"/>
        <v>1.8915492762725131E-3</v>
      </c>
      <c r="N2060">
        <f t="shared" si="162"/>
        <v>1.9612379338193955E-2</v>
      </c>
      <c r="O2060">
        <f t="shared" si="163"/>
        <v>0.1765114140437456</v>
      </c>
      <c r="Q2060" s="7">
        <v>2034</v>
      </c>
      <c r="R2060" s="7">
        <v>2.9046997665157794E-3</v>
      </c>
      <c r="S2060" s="7">
        <v>-1.2157059086375199E-3</v>
      </c>
      <c r="U2060" s="7">
        <v>44.5649791803638</v>
      </c>
      <c r="V2060" s="7">
        <v>1.0562777878982878E-3</v>
      </c>
    </row>
    <row r="2061" spans="1:22" x14ac:dyDescent="0.35">
      <c r="A2061" s="3">
        <v>2013</v>
      </c>
      <c r="B2061" s="13" t="s">
        <v>106</v>
      </c>
      <c r="C2061" s="13" t="s">
        <v>217</v>
      </c>
      <c r="D2061" s="13">
        <v>2002</v>
      </c>
      <c r="E2061" s="17">
        <v>11</v>
      </c>
      <c r="F2061" s="13">
        <v>75</v>
      </c>
      <c r="G2061" s="13">
        <v>8</v>
      </c>
      <c r="H2061" s="13">
        <v>83</v>
      </c>
      <c r="I2061" s="13" t="b">
        <v>1</v>
      </c>
      <c r="J2061" s="4">
        <v>9.6385542168674704E-2</v>
      </c>
      <c r="K2061">
        <f t="shared" si="160"/>
        <v>1.6205873164636052E-4</v>
      </c>
      <c r="L2061">
        <f t="shared" si="164"/>
        <v>1.2730229049249685E-2</v>
      </c>
      <c r="M2061">
        <f t="shared" si="161"/>
        <v>1.2270100288433432E-3</v>
      </c>
      <c r="N2061">
        <f t="shared" si="162"/>
        <v>1.2730229049249685E-2</v>
      </c>
      <c r="O2061">
        <f t="shared" si="163"/>
        <v>0.14003251954174653</v>
      </c>
      <c r="Q2061" s="7">
        <v>2035</v>
      </c>
      <c r="R2061" s="7">
        <v>2.065013528948252E-3</v>
      </c>
      <c r="S2061" s="7">
        <v>1.1405364594704523E-4</v>
      </c>
      <c r="U2061" s="7">
        <v>44.586894586894587</v>
      </c>
      <c r="V2061" s="7">
        <v>1.0562777878982878E-3</v>
      </c>
    </row>
    <row r="2062" spans="1:22" x14ac:dyDescent="0.35">
      <c r="A2062" s="5">
        <v>2014</v>
      </c>
      <c r="B2062" s="14" t="s">
        <v>42</v>
      </c>
      <c r="C2062" s="14" t="s">
        <v>182</v>
      </c>
      <c r="D2062" s="14">
        <v>2001</v>
      </c>
      <c r="E2062" s="14">
        <v>13</v>
      </c>
      <c r="F2062" s="14">
        <v>75</v>
      </c>
      <c r="G2062" s="14">
        <v>8</v>
      </c>
      <c r="H2062" s="14">
        <v>83</v>
      </c>
      <c r="I2062" s="14" t="b">
        <v>1</v>
      </c>
      <c r="J2062" s="6">
        <v>9.6385542168674704E-2</v>
      </c>
      <c r="K2062">
        <f t="shared" si="160"/>
        <v>1.6205873164636052E-4</v>
      </c>
      <c r="L2062">
        <f t="shared" si="164"/>
        <v>1.2730229049249685E-2</v>
      </c>
      <c r="M2062">
        <f t="shared" si="161"/>
        <v>1.2270100288433432E-3</v>
      </c>
      <c r="N2062">
        <f t="shared" si="162"/>
        <v>1.2730229049249685E-2</v>
      </c>
      <c r="O2062">
        <f t="shared" si="163"/>
        <v>0.1654929776402459</v>
      </c>
      <c r="Q2062" s="7">
        <v>2036</v>
      </c>
      <c r="R2062" s="7">
        <v>1.8287636291257653E-3</v>
      </c>
      <c r="S2062" s="7">
        <v>4.7670363029290769E-4</v>
      </c>
      <c r="U2062" s="7">
        <v>44.608809993425382</v>
      </c>
      <c r="V2062" s="7">
        <v>1.0590833115326258E-3</v>
      </c>
    </row>
    <row r="2063" spans="1:22" x14ac:dyDescent="0.35">
      <c r="A2063" s="24">
        <v>2014</v>
      </c>
      <c r="B2063" s="17" t="s">
        <v>231</v>
      </c>
      <c r="C2063" s="17" t="s">
        <v>232</v>
      </c>
      <c r="D2063" s="17">
        <v>2006</v>
      </c>
      <c r="E2063" s="17">
        <v>8</v>
      </c>
      <c r="F2063" s="17">
        <v>75</v>
      </c>
      <c r="G2063" s="17">
        <v>8</v>
      </c>
      <c r="H2063" s="17">
        <v>83</v>
      </c>
      <c r="I2063" s="17" t="b">
        <v>1</v>
      </c>
      <c r="J2063" s="25">
        <v>9.6385542168674704E-2</v>
      </c>
      <c r="K2063">
        <f t="shared" si="160"/>
        <v>1.6205873164636052E-4</v>
      </c>
      <c r="L2063">
        <f t="shared" si="164"/>
        <v>1.2730229049249685E-2</v>
      </c>
      <c r="M2063">
        <f t="shared" si="161"/>
        <v>1.2270100288433432E-3</v>
      </c>
      <c r="N2063">
        <f t="shared" si="162"/>
        <v>1.2730229049249685E-2</v>
      </c>
      <c r="O2063">
        <f t="shared" si="163"/>
        <v>0.10184183239399748</v>
      </c>
      <c r="Q2063" s="7">
        <v>2037</v>
      </c>
      <c r="R2063" s="7">
        <v>1.0405182688076587E-3</v>
      </c>
      <c r="S2063" s="7">
        <v>5.896932641308503E-4</v>
      </c>
      <c r="U2063" s="7">
        <v>44.630725399956169</v>
      </c>
      <c r="V2063" s="7">
        <v>1.0609276025448126E-3</v>
      </c>
    </row>
    <row r="2064" spans="1:22" x14ac:dyDescent="0.35">
      <c r="A2064" s="3">
        <v>2014</v>
      </c>
      <c r="B2064" s="13" t="s">
        <v>106</v>
      </c>
      <c r="C2064" s="13" t="s">
        <v>217</v>
      </c>
      <c r="D2064" s="13">
        <v>2003</v>
      </c>
      <c r="E2064" s="14">
        <v>11</v>
      </c>
      <c r="F2064" s="13">
        <v>75</v>
      </c>
      <c r="G2064" s="13">
        <v>8</v>
      </c>
      <c r="H2064" s="13">
        <v>83</v>
      </c>
      <c r="I2064" s="13" t="b">
        <v>1</v>
      </c>
      <c r="J2064" s="4">
        <v>9.6385542168674704E-2</v>
      </c>
      <c r="K2064">
        <f t="shared" si="160"/>
        <v>1.6205873164636052E-4</v>
      </c>
      <c r="L2064">
        <f t="shared" si="164"/>
        <v>1.2730229049249685E-2</v>
      </c>
      <c r="M2064">
        <f t="shared" si="161"/>
        <v>1.2270100288433432E-3</v>
      </c>
      <c r="N2064">
        <f t="shared" si="162"/>
        <v>1.2730229049249685E-2</v>
      </c>
      <c r="O2064">
        <f t="shared" si="163"/>
        <v>0.14003251954174653</v>
      </c>
      <c r="Q2064" s="7">
        <v>2038</v>
      </c>
      <c r="R2064" s="7">
        <v>2.3035827414801097E-3</v>
      </c>
      <c r="S2064" s="7">
        <v>-6.7337120854160074E-4</v>
      </c>
      <c r="U2064" s="7">
        <v>44.652640806486964</v>
      </c>
      <c r="V2064" s="7">
        <v>1.0609276025448126E-3</v>
      </c>
    </row>
    <row r="2065" spans="1:22" x14ac:dyDescent="0.35">
      <c r="A2065" s="3">
        <v>2016</v>
      </c>
      <c r="B2065" s="13" t="s">
        <v>26</v>
      </c>
      <c r="C2065" s="13" t="s">
        <v>111</v>
      </c>
      <c r="D2065" s="13">
        <v>2001</v>
      </c>
      <c r="E2065" s="17">
        <v>15</v>
      </c>
      <c r="F2065" s="13">
        <v>75</v>
      </c>
      <c r="G2065" s="13">
        <v>8</v>
      </c>
      <c r="H2065" s="13">
        <v>83</v>
      </c>
      <c r="I2065" s="13" t="b">
        <v>1</v>
      </c>
      <c r="J2065" s="4">
        <v>9.6385542168674704E-2</v>
      </c>
      <c r="K2065">
        <f t="shared" si="160"/>
        <v>1.6205873164636052E-4</v>
      </c>
      <c r="L2065">
        <f t="shared" si="164"/>
        <v>1.2730229049249685E-2</v>
      </c>
      <c r="M2065">
        <f t="shared" si="161"/>
        <v>1.2270100288433432E-3</v>
      </c>
      <c r="N2065">
        <f t="shared" si="162"/>
        <v>1.2730229049249685E-2</v>
      </c>
      <c r="O2065">
        <f t="shared" si="163"/>
        <v>0.19095343573874526</v>
      </c>
      <c r="Q2065" s="7">
        <v>2039</v>
      </c>
      <c r="R2065" s="7">
        <v>1.0930061053033829E-3</v>
      </c>
      <c r="S2065" s="7">
        <v>5.9727524405953645E-5</v>
      </c>
      <c r="U2065" s="7">
        <v>44.674556213017752</v>
      </c>
      <c r="V2065" s="7">
        <v>1.0609276025448126E-3</v>
      </c>
    </row>
    <row r="2066" spans="1:22" x14ac:dyDescent="0.35">
      <c r="A2066" s="3">
        <v>2017</v>
      </c>
      <c r="B2066" s="13" t="s">
        <v>98</v>
      </c>
      <c r="C2066" s="13" t="s">
        <v>248</v>
      </c>
      <c r="D2066" s="13">
        <v>2008</v>
      </c>
      <c r="E2066" s="14">
        <v>9</v>
      </c>
      <c r="F2066" s="13">
        <v>75</v>
      </c>
      <c r="G2066" s="13">
        <v>8</v>
      </c>
      <c r="H2066" s="13">
        <v>83</v>
      </c>
      <c r="I2066" s="13" t="b">
        <v>1</v>
      </c>
      <c r="J2066" s="4">
        <v>9.6385542168674704E-2</v>
      </c>
      <c r="K2066">
        <f t="shared" si="160"/>
        <v>1.6205873164636052E-4</v>
      </c>
      <c r="L2066">
        <f t="shared" si="164"/>
        <v>1.2730229049249685E-2</v>
      </c>
      <c r="M2066">
        <f t="shared" si="161"/>
        <v>1.2270100288433432E-3</v>
      </c>
      <c r="N2066">
        <f t="shared" si="162"/>
        <v>1.2730229049249685E-2</v>
      </c>
      <c r="O2066">
        <f t="shared" si="163"/>
        <v>0.11457206144324716</v>
      </c>
      <c r="Q2066" s="7">
        <v>2040</v>
      </c>
      <c r="R2066" s="7">
        <v>7.3575752382238257E-4</v>
      </c>
      <c r="S2066" s="7">
        <v>4.1697610588695394E-4</v>
      </c>
      <c r="U2066" s="7">
        <v>44.696471619548547</v>
      </c>
      <c r="V2066" s="7">
        <v>1.0647620831333105E-3</v>
      </c>
    </row>
    <row r="2067" spans="1:22" x14ac:dyDescent="0.35">
      <c r="A2067" s="3">
        <v>2017</v>
      </c>
      <c r="B2067" s="13" t="s">
        <v>42</v>
      </c>
      <c r="C2067" s="13" t="s">
        <v>182</v>
      </c>
      <c r="D2067" s="13">
        <v>2002</v>
      </c>
      <c r="E2067" s="17">
        <v>15</v>
      </c>
      <c r="F2067" s="13">
        <v>75</v>
      </c>
      <c r="G2067" s="13">
        <v>8</v>
      </c>
      <c r="H2067" s="13">
        <v>83</v>
      </c>
      <c r="I2067" s="13" t="b">
        <v>1</v>
      </c>
      <c r="J2067" s="4">
        <v>9.6385542168674704E-2</v>
      </c>
      <c r="K2067">
        <f t="shared" si="160"/>
        <v>1.6205873164636052E-4</v>
      </c>
      <c r="L2067">
        <f t="shared" si="164"/>
        <v>1.2730229049249685E-2</v>
      </c>
      <c r="M2067">
        <f t="shared" si="161"/>
        <v>1.2270100288433432E-3</v>
      </c>
      <c r="N2067">
        <f t="shared" si="162"/>
        <v>1.2730229049249685E-2</v>
      </c>
      <c r="O2067">
        <f t="shared" si="163"/>
        <v>0.19095343573874526</v>
      </c>
      <c r="Q2067" s="7">
        <v>2041</v>
      </c>
      <c r="R2067" s="7">
        <v>9.4238079497621207E-4</v>
      </c>
      <c r="S2067" s="7">
        <v>1.0047429683561417E-3</v>
      </c>
      <c r="U2067" s="7">
        <v>44.718387026079334</v>
      </c>
      <c r="V2067" s="7">
        <v>1.0647620831333105E-3</v>
      </c>
    </row>
    <row r="2068" spans="1:22" x14ac:dyDescent="0.35">
      <c r="A2068" s="5">
        <v>2014</v>
      </c>
      <c r="B2068" s="14" t="s">
        <v>52</v>
      </c>
      <c r="C2068" s="14" t="s">
        <v>82</v>
      </c>
      <c r="D2068" s="14">
        <v>2008</v>
      </c>
      <c r="E2068" s="14">
        <v>6</v>
      </c>
      <c r="F2068" s="14">
        <v>122</v>
      </c>
      <c r="G2068" s="14">
        <v>13</v>
      </c>
      <c r="H2068" s="14">
        <v>135</v>
      </c>
      <c r="I2068" s="14" t="b">
        <v>1</v>
      </c>
      <c r="J2068" s="6">
        <v>9.6296296296296297E-2</v>
      </c>
      <c r="K2068">
        <f t="shared" si="160"/>
        <v>2.6358950328022495E-4</v>
      </c>
      <c r="L2068">
        <f t="shared" si="164"/>
        <v>1.6235439731655713E-2</v>
      </c>
      <c r="M2068">
        <f t="shared" si="161"/>
        <v>1.5634127149001798E-3</v>
      </c>
      <c r="N2068">
        <f t="shared" si="162"/>
        <v>1.6235439731655713E-2</v>
      </c>
      <c r="O2068">
        <f t="shared" si="163"/>
        <v>9.7412638389934275E-2</v>
      </c>
      <c r="Q2068" s="7">
        <v>2042</v>
      </c>
      <c r="R2068" s="7">
        <v>1.5209441421125218E-3</v>
      </c>
      <c r="S2068" s="7">
        <v>-1.4411972525074407E-4</v>
      </c>
      <c r="U2068" s="7">
        <v>44.740302432610129</v>
      </c>
      <c r="V2068" s="7">
        <v>1.0647620831333105E-3</v>
      </c>
    </row>
    <row r="2069" spans="1:22" x14ac:dyDescent="0.35">
      <c r="A2069" s="24">
        <v>2014</v>
      </c>
      <c r="B2069" s="17" t="s">
        <v>24</v>
      </c>
      <c r="C2069" s="17" t="s">
        <v>29</v>
      </c>
      <c r="D2069" s="17">
        <v>2008</v>
      </c>
      <c r="E2069" s="17">
        <v>6</v>
      </c>
      <c r="F2069" s="17">
        <v>169</v>
      </c>
      <c r="G2069" s="17">
        <v>18</v>
      </c>
      <c r="H2069" s="17">
        <v>187</v>
      </c>
      <c r="I2069" s="17" t="b">
        <v>1</v>
      </c>
      <c r="J2069" s="25">
        <v>9.6256684491978606E-2</v>
      </c>
      <c r="K2069">
        <f t="shared" si="160"/>
        <v>3.6512027491408935E-4</v>
      </c>
      <c r="L2069">
        <f t="shared" si="164"/>
        <v>1.9108120653640676E-2</v>
      </c>
      <c r="M2069">
        <f t="shared" si="161"/>
        <v>1.8392843409921506E-3</v>
      </c>
      <c r="N2069">
        <f t="shared" si="162"/>
        <v>1.9108120653640676E-2</v>
      </c>
      <c r="O2069">
        <f t="shared" si="163"/>
        <v>0.11464872392184405</v>
      </c>
      <c r="Q2069" s="7">
        <v>2043</v>
      </c>
      <c r="R2069" s="7">
        <v>2.3755244336373946E-3</v>
      </c>
      <c r="S2069" s="7">
        <v>-9.9870001677561685E-4</v>
      </c>
      <c r="U2069" s="7">
        <v>44.762217839140916</v>
      </c>
      <c r="V2069" s="7">
        <v>1.0658370577464526E-3</v>
      </c>
    </row>
    <row r="2070" spans="1:22" x14ac:dyDescent="0.35">
      <c r="A2070" s="3">
        <v>2016</v>
      </c>
      <c r="B2070" s="13" t="s">
        <v>42</v>
      </c>
      <c r="C2070" s="13" t="s">
        <v>112</v>
      </c>
      <c r="D2070" s="13">
        <v>2003</v>
      </c>
      <c r="E2070" s="14">
        <v>13</v>
      </c>
      <c r="F2070" s="13">
        <v>94</v>
      </c>
      <c r="G2070" s="13">
        <v>10</v>
      </c>
      <c r="H2070" s="13">
        <v>104</v>
      </c>
      <c r="I2070" s="13" t="b">
        <v>1</v>
      </c>
      <c r="J2070" s="4">
        <v>9.6153846153846201E-2</v>
      </c>
      <c r="K2070">
        <f t="shared" si="160"/>
        <v>2.0306154326772883E-4</v>
      </c>
      <c r="L2070">
        <f t="shared" si="164"/>
        <v>1.4249966430407084E-2</v>
      </c>
      <c r="M2070">
        <f t="shared" si="161"/>
        <v>1.3701890798468357E-3</v>
      </c>
      <c r="N2070">
        <f t="shared" si="162"/>
        <v>1.4249966430407084E-2</v>
      </c>
      <c r="O2070">
        <f t="shared" si="163"/>
        <v>0.1852495635952921</v>
      </c>
      <c r="Q2070" s="7">
        <v>2044</v>
      </c>
      <c r="R2070" s="7">
        <v>1.0936539963500855E-3</v>
      </c>
      <c r="S2070" s="7">
        <v>2.8317042051169221E-4</v>
      </c>
      <c r="U2070" s="7">
        <v>44.784133245671711</v>
      </c>
      <c r="V2070" s="7">
        <v>1.0658370577464526E-3</v>
      </c>
    </row>
    <row r="2071" spans="1:22" x14ac:dyDescent="0.35">
      <c r="A2071" s="3">
        <v>2017</v>
      </c>
      <c r="B2071" s="13" t="s">
        <v>37</v>
      </c>
      <c r="C2071" s="13" t="s">
        <v>38</v>
      </c>
      <c r="D2071" s="13">
        <v>2007</v>
      </c>
      <c r="E2071" s="17">
        <v>10</v>
      </c>
      <c r="F2071" s="13">
        <v>94</v>
      </c>
      <c r="G2071" s="13">
        <v>10</v>
      </c>
      <c r="H2071" s="13">
        <v>104</v>
      </c>
      <c r="I2071" s="13" t="b">
        <v>1</v>
      </c>
      <c r="J2071" s="4">
        <v>9.6153846153846201E-2</v>
      </c>
      <c r="K2071">
        <f t="shared" si="160"/>
        <v>2.0306154326772883E-4</v>
      </c>
      <c r="L2071">
        <f t="shared" si="164"/>
        <v>1.4249966430407084E-2</v>
      </c>
      <c r="M2071">
        <f t="shared" si="161"/>
        <v>1.3701890798468357E-3</v>
      </c>
      <c r="N2071">
        <f t="shared" si="162"/>
        <v>1.4249966430407084E-2</v>
      </c>
      <c r="O2071">
        <f t="shared" si="163"/>
        <v>0.14249966430407085</v>
      </c>
      <c r="Q2071" s="7">
        <v>2045</v>
      </c>
      <c r="R2071" s="7">
        <v>1.3842142123208087E-3</v>
      </c>
      <c r="S2071" s="7">
        <v>3.5629041463128416E-4</v>
      </c>
      <c r="U2071" s="7">
        <v>44.806048652202499</v>
      </c>
      <c r="V2071" s="7">
        <v>1.0672239640686732E-3</v>
      </c>
    </row>
    <row r="2072" spans="1:22" x14ac:dyDescent="0.35">
      <c r="A2072" s="5">
        <v>2017</v>
      </c>
      <c r="B2072" s="14" t="s">
        <v>26</v>
      </c>
      <c r="C2072" s="14" t="s">
        <v>176</v>
      </c>
      <c r="D2072" s="14">
        <v>2003</v>
      </c>
      <c r="E2072" s="14">
        <v>14</v>
      </c>
      <c r="F2072" s="14">
        <v>94</v>
      </c>
      <c r="G2072" s="14">
        <v>10</v>
      </c>
      <c r="H2072" s="14">
        <v>104</v>
      </c>
      <c r="I2072" s="14" t="b">
        <v>1</v>
      </c>
      <c r="J2072" s="6">
        <v>9.6153846153846201E-2</v>
      </c>
      <c r="K2072">
        <f t="shared" si="160"/>
        <v>2.0306154326772883E-4</v>
      </c>
      <c r="L2072">
        <f t="shared" si="164"/>
        <v>1.4249966430407084E-2</v>
      </c>
      <c r="M2072">
        <f t="shared" si="161"/>
        <v>1.3701890798468357E-3</v>
      </c>
      <c r="N2072">
        <f t="shared" si="162"/>
        <v>1.4249966430407084E-2</v>
      </c>
      <c r="O2072">
        <f t="shared" si="163"/>
        <v>0.19949953002569917</v>
      </c>
      <c r="Q2072" s="7">
        <v>2046</v>
      </c>
      <c r="R2072" s="7">
        <v>1.9250261094316977E-3</v>
      </c>
      <c r="S2072" s="7">
        <v>-1.8452148247960487E-4</v>
      </c>
      <c r="U2072" s="7">
        <v>44.827964058733293</v>
      </c>
      <c r="V2072" s="7">
        <v>1.0672239640686732E-3</v>
      </c>
    </row>
    <row r="2073" spans="1:22" x14ac:dyDescent="0.35">
      <c r="A2073" s="3">
        <v>2013</v>
      </c>
      <c r="B2073" s="13" t="s">
        <v>102</v>
      </c>
      <c r="C2073" s="13" t="s">
        <v>368</v>
      </c>
      <c r="D2073" s="13">
        <v>2007</v>
      </c>
      <c r="E2073" s="17">
        <v>6</v>
      </c>
      <c r="F2073" s="13">
        <v>47</v>
      </c>
      <c r="G2073" s="13">
        <v>5</v>
      </c>
      <c r="H2073" s="13">
        <v>52</v>
      </c>
      <c r="I2073" s="13" t="b">
        <v>1</v>
      </c>
      <c r="J2073" s="4">
        <v>9.6153846153846201E-2</v>
      </c>
      <c r="K2073">
        <f t="shared" si="160"/>
        <v>1.0153077163386442E-4</v>
      </c>
      <c r="L2073">
        <f t="shared" si="164"/>
        <v>1.0076247894621511E-2</v>
      </c>
      <c r="M2073">
        <f t="shared" si="161"/>
        <v>9.6886998986745344E-4</v>
      </c>
      <c r="N2073">
        <f t="shared" si="162"/>
        <v>1.0076247894621511E-2</v>
      </c>
      <c r="O2073">
        <f t="shared" si="163"/>
        <v>6.045748736772906E-2</v>
      </c>
      <c r="Q2073" s="7">
        <v>2047</v>
      </c>
      <c r="R2073" s="7">
        <v>1.6235821221759386E-3</v>
      </c>
      <c r="S2073" s="7">
        <v>4.1677845549627202E-4</v>
      </c>
      <c r="U2073" s="7">
        <v>44.849879465264081</v>
      </c>
      <c r="V2073" s="7">
        <v>1.0672239640686732E-3</v>
      </c>
    </row>
    <row r="2074" spans="1:22" x14ac:dyDescent="0.35">
      <c r="A2074" s="5">
        <v>2013</v>
      </c>
      <c r="B2074" s="14" t="s">
        <v>52</v>
      </c>
      <c r="C2074" s="14" t="s">
        <v>150</v>
      </c>
      <c r="D2074" s="14">
        <v>2001</v>
      </c>
      <c r="E2074" s="14">
        <v>12</v>
      </c>
      <c r="F2074" s="14">
        <v>47</v>
      </c>
      <c r="G2074" s="14">
        <v>5</v>
      </c>
      <c r="H2074" s="14">
        <v>52</v>
      </c>
      <c r="I2074" s="14" t="b">
        <v>1</v>
      </c>
      <c r="J2074" s="6">
        <v>9.6153846153846201E-2</v>
      </c>
      <c r="K2074">
        <f t="shared" si="160"/>
        <v>1.0153077163386442E-4</v>
      </c>
      <c r="L2074">
        <f t="shared" si="164"/>
        <v>1.0076247894621511E-2</v>
      </c>
      <c r="M2074">
        <f t="shared" si="161"/>
        <v>9.6886998986745344E-4</v>
      </c>
      <c r="N2074">
        <f t="shared" si="162"/>
        <v>1.0076247894621511E-2</v>
      </c>
      <c r="O2074">
        <f t="shared" si="163"/>
        <v>0.12091497473545812</v>
      </c>
      <c r="Q2074" s="7">
        <v>2048</v>
      </c>
      <c r="R2074" s="7">
        <v>1.6688046252137151E-3</v>
      </c>
      <c r="S2074" s="7">
        <v>-1.6300364654595859E-4</v>
      </c>
      <c r="U2074" s="7">
        <v>44.871794871794876</v>
      </c>
      <c r="V2074" s="7">
        <v>1.0705331936047907E-3</v>
      </c>
    </row>
    <row r="2075" spans="1:22" x14ac:dyDescent="0.35">
      <c r="A2075" s="3">
        <v>2016</v>
      </c>
      <c r="B2075" s="13" t="s">
        <v>186</v>
      </c>
      <c r="C2075" s="13" t="s">
        <v>236</v>
      </c>
      <c r="D2075" s="13">
        <v>2006</v>
      </c>
      <c r="E2075" s="17">
        <v>10</v>
      </c>
      <c r="F2075" s="13">
        <v>47</v>
      </c>
      <c r="G2075" s="13">
        <v>5</v>
      </c>
      <c r="H2075" s="13">
        <v>52</v>
      </c>
      <c r="I2075" s="13" t="b">
        <v>1</v>
      </c>
      <c r="J2075" s="4">
        <v>9.6153846153846201E-2</v>
      </c>
      <c r="K2075">
        <f t="shared" si="160"/>
        <v>1.0153077163386442E-4</v>
      </c>
      <c r="L2075">
        <f t="shared" si="164"/>
        <v>1.0076247894621511E-2</v>
      </c>
      <c r="M2075">
        <f t="shared" si="161"/>
        <v>9.6886998986745344E-4</v>
      </c>
      <c r="N2075">
        <f t="shared" si="162"/>
        <v>1.0076247894621511E-2</v>
      </c>
      <c r="O2075">
        <f t="shared" si="163"/>
        <v>0.10076247894621511</v>
      </c>
      <c r="Q2075" s="7">
        <v>2049</v>
      </c>
      <c r="R2075" s="7">
        <v>1.1999749346202242E-3</v>
      </c>
      <c r="S2075" s="7">
        <v>3.0582604404753226E-4</v>
      </c>
      <c r="U2075" s="7">
        <v>44.893710278325663</v>
      </c>
      <c r="V2075" s="7">
        <v>1.0707150560360025E-3</v>
      </c>
    </row>
    <row r="2076" spans="1:22" x14ac:dyDescent="0.35">
      <c r="A2076" s="5">
        <v>2016</v>
      </c>
      <c r="B2076" s="14" t="s">
        <v>33</v>
      </c>
      <c r="C2076" s="14" t="s">
        <v>254</v>
      </c>
      <c r="D2076" s="14">
        <v>2005</v>
      </c>
      <c r="E2076" s="14">
        <v>11</v>
      </c>
      <c r="F2076" s="14">
        <v>47</v>
      </c>
      <c r="G2076" s="14">
        <v>5</v>
      </c>
      <c r="H2076" s="14">
        <v>52</v>
      </c>
      <c r="I2076" s="14" t="b">
        <v>1</v>
      </c>
      <c r="J2076" s="6">
        <v>9.6153846153846201E-2</v>
      </c>
      <c r="K2076">
        <f t="shared" si="160"/>
        <v>1.0153077163386442E-4</v>
      </c>
      <c r="L2076">
        <f t="shared" si="164"/>
        <v>1.0076247894621511E-2</v>
      </c>
      <c r="M2076">
        <f t="shared" si="161"/>
        <v>9.6886998986745344E-4</v>
      </c>
      <c r="N2076">
        <f t="shared" si="162"/>
        <v>1.0076247894621511E-2</v>
      </c>
      <c r="O2076">
        <f t="shared" si="163"/>
        <v>0.11083872684083662</v>
      </c>
      <c r="Q2076" s="7">
        <v>2050</v>
      </c>
      <c r="R2076" s="7">
        <v>1.2422179883368658E-3</v>
      </c>
      <c r="S2076" s="7">
        <v>6.1843912232880825E-5</v>
      </c>
      <c r="U2076" s="7">
        <v>44.915625684856451</v>
      </c>
      <c r="V2076" s="7">
        <v>1.0709180698327948E-3</v>
      </c>
    </row>
    <row r="2077" spans="1:22" x14ac:dyDescent="0.35">
      <c r="A2077" s="24">
        <v>2017</v>
      </c>
      <c r="B2077" s="17" t="s">
        <v>24</v>
      </c>
      <c r="C2077" s="17" t="s">
        <v>25</v>
      </c>
      <c r="D2077" s="17">
        <v>2006</v>
      </c>
      <c r="E2077" s="17">
        <v>11</v>
      </c>
      <c r="F2077" s="17">
        <v>47</v>
      </c>
      <c r="G2077" s="17">
        <v>5</v>
      </c>
      <c r="H2077" s="17">
        <v>52</v>
      </c>
      <c r="I2077" s="17" t="b">
        <v>1</v>
      </c>
      <c r="J2077" s="25">
        <v>9.6153846153846201E-2</v>
      </c>
      <c r="K2077">
        <f t="shared" si="160"/>
        <v>1.0153077163386442E-4</v>
      </c>
      <c r="L2077">
        <f t="shared" si="164"/>
        <v>1.0076247894621511E-2</v>
      </c>
      <c r="M2077">
        <f t="shared" si="161"/>
        <v>9.6886998986745344E-4</v>
      </c>
      <c r="N2077">
        <f t="shared" si="162"/>
        <v>1.0076247894621511E-2</v>
      </c>
      <c r="O2077">
        <f t="shared" si="163"/>
        <v>0.11083872684083662</v>
      </c>
      <c r="Q2077" s="7">
        <v>2051</v>
      </c>
      <c r="R2077" s="7">
        <v>2.2572640435927693E-3</v>
      </c>
      <c r="S2077" s="7">
        <v>-9.5320214302302268E-4</v>
      </c>
      <c r="U2077" s="7">
        <v>44.937541091387246</v>
      </c>
      <c r="V2077" s="7">
        <v>1.0716987172963185E-3</v>
      </c>
    </row>
    <row r="2078" spans="1:22" x14ac:dyDescent="0.35">
      <c r="A2078" s="3">
        <v>2017</v>
      </c>
      <c r="B2078" s="13" t="s">
        <v>58</v>
      </c>
      <c r="C2078" s="13" t="s">
        <v>142</v>
      </c>
      <c r="D2078" s="13">
        <v>2010</v>
      </c>
      <c r="E2078" s="14">
        <v>7</v>
      </c>
      <c r="F2078" s="13">
        <v>47</v>
      </c>
      <c r="G2078" s="13">
        <v>5</v>
      </c>
      <c r="H2078" s="13">
        <v>52</v>
      </c>
      <c r="I2078" s="13" t="b">
        <v>1</v>
      </c>
      <c r="J2078" s="4">
        <v>9.6153846153846201E-2</v>
      </c>
      <c r="K2078">
        <f t="shared" si="160"/>
        <v>1.0153077163386442E-4</v>
      </c>
      <c r="L2078">
        <f t="shared" si="164"/>
        <v>1.0076247894621511E-2</v>
      </c>
      <c r="M2078">
        <f t="shared" si="161"/>
        <v>9.6886998986745344E-4</v>
      </c>
      <c r="N2078">
        <f t="shared" si="162"/>
        <v>1.0076247894621511E-2</v>
      </c>
      <c r="O2078">
        <f t="shared" si="163"/>
        <v>7.0533735262350572E-2</v>
      </c>
      <c r="Q2078" s="7">
        <v>2052</v>
      </c>
      <c r="R2078" s="7">
        <v>1.0392087772856848E-3</v>
      </c>
      <c r="S2078" s="7">
        <v>2.6485312328406179E-4</v>
      </c>
      <c r="U2078" s="7">
        <v>44.959456497918033</v>
      </c>
      <c r="V2078" s="7">
        <v>1.0722586922804313E-3</v>
      </c>
    </row>
    <row r="2079" spans="1:22" x14ac:dyDescent="0.35">
      <c r="A2079" s="3">
        <v>2017</v>
      </c>
      <c r="B2079" s="13" t="s">
        <v>158</v>
      </c>
      <c r="C2079" s="13" t="s">
        <v>234</v>
      </c>
      <c r="D2079" s="13">
        <v>2007</v>
      </c>
      <c r="E2079" s="17">
        <v>10</v>
      </c>
      <c r="F2079" s="13">
        <v>47</v>
      </c>
      <c r="G2079" s="13">
        <v>5</v>
      </c>
      <c r="H2079" s="13">
        <v>52</v>
      </c>
      <c r="I2079" s="13" t="b">
        <v>1</v>
      </c>
      <c r="J2079" s="4">
        <v>9.6153846153846201E-2</v>
      </c>
      <c r="K2079">
        <f t="shared" si="160"/>
        <v>1.0153077163386442E-4</v>
      </c>
      <c r="L2079">
        <f t="shared" si="164"/>
        <v>1.0076247894621511E-2</v>
      </c>
      <c r="M2079">
        <f t="shared" si="161"/>
        <v>9.6886998986745344E-4</v>
      </c>
      <c r="N2079">
        <f t="shared" si="162"/>
        <v>1.0076247894621511E-2</v>
      </c>
      <c r="O2079">
        <f t="shared" si="163"/>
        <v>0.10076247894621511</v>
      </c>
      <c r="Q2079" s="7">
        <v>2053</v>
      </c>
      <c r="R2079" s="7">
        <v>1.5115357204043413E-3</v>
      </c>
      <c r="S2079" s="7">
        <v>-4.4677363727103079E-4</v>
      </c>
      <c r="U2079" s="7">
        <v>44.981371904448828</v>
      </c>
      <c r="V2079" s="7">
        <v>1.0734541627272179E-3</v>
      </c>
    </row>
    <row r="2080" spans="1:22" x14ac:dyDescent="0.35">
      <c r="A2080" s="3">
        <v>2014</v>
      </c>
      <c r="B2080" s="13" t="s">
        <v>26</v>
      </c>
      <c r="C2080" s="13" t="s">
        <v>35</v>
      </c>
      <c r="D2080" s="13">
        <v>1999</v>
      </c>
      <c r="E2080" s="14">
        <v>15</v>
      </c>
      <c r="F2080" s="13">
        <v>179</v>
      </c>
      <c r="G2080" s="13">
        <v>19</v>
      </c>
      <c r="H2080" s="13">
        <v>198</v>
      </c>
      <c r="I2080" s="13" t="b">
        <v>1</v>
      </c>
      <c r="J2080" s="4">
        <v>9.5959595959595995E-2</v>
      </c>
      <c r="K2080">
        <f t="shared" si="160"/>
        <v>3.8659793814432988E-4</v>
      </c>
      <c r="L2080">
        <f t="shared" si="164"/>
        <v>1.9662093940990361E-2</v>
      </c>
      <c r="M2080">
        <f t="shared" si="161"/>
        <v>1.8867665902970554E-3</v>
      </c>
      <c r="N2080">
        <f t="shared" si="162"/>
        <v>1.9662093940990361E-2</v>
      </c>
      <c r="O2080">
        <f t="shared" si="163"/>
        <v>0.29493140911485538</v>
      </c>
      <c r="Q2080" s="7">
        <v>2054</v>
      </c>
      <c r="R2080" s="7">
        <v>1.1800230669640932E-3</v>
      </c>
      <c r="S2080" s="7">
        <v>-1.1526098383078274E-4</v>
      </c>
      <c r="U2080" s="7">
        <v>45.003287310979616</v>
      </c>
      <c r="V2080" s="7">
        <v>1.0734541627272179E-3</v>
      </c>
    </row>
    <row r="2081" spans="1:22" x14ac:dyDescent="0.35">
      <c r="A2081" s="3">
        <v>2013</v>
      </c>
      <c r="B2081" s="13" t="s">
        <v>26</v>
      </c>
      <c r="C2081" s="13" t="s">
        <v>176</v>
      </c>
      <c r="D2081" s="13">
        <v>2000</v>
      </c>
      <c r="E2081" s="17">
        <v>13</v>
      </c>
      <c r="F2081" s="13">
        <v>66</v>
      </c>
      <c r="G2081" s="13">
        <v>7</v>
      </c>
      <c r="H2081" s="13">
        <v>73</v>
      </c>
      <c r="I2081" s="13" t="b">
        <v>1</v>
      </c>
      <c r="J2081" s="4">
        <v>9.5890410958904104E-2</v>
      </c>
      <c r="K2081">
        <f t="shared" si="160"/>
        <v>1.4253358325523274E-4</v>
      </c>
      <c r="L2081">
        <f t="shared" si="164"/>
        <v>1.1938742951216963E-2</v>
      </c>
      <c r="M2081">
        <f t="shared" si="161"/>
        <v>1.1448109679249143E-3</v>
      </c>
      <c r="N2081">
        <f t="shared" si="162"/>
        <v>1.1938742951216963E-2</v>
      </c>
      <c r="O2081">
        <f t="shared" si="163"/>
        <v>0.15520365836582053</v>
      </c>
      <c r="Q2081" s="7">
        <v>2055</v>
      </c>
      <c r="R2081" s="7">
        <v>1.3457793936842172E-3</v>
      </c>
      <c r="S2081" s="7">
        <v>-2.8101731055090676E-4</v>
      </c>
      <c r="U2081" s="7">
        <v>45.02520271751041</v>
      </c>
      <c r="V2081" s="7">
        <v>1.0734541627272179E-3</v>
      </c>
    </row>
    <row r="2082" spans="1:22" x14ac:dyDescent="0.35">
      <c r="A2082" s="3">
        <v>2014</v>
      </c>
      <c r="B2082" s="13" t="s">
        <v>26</v>
      </c>
      <c r="C2082" s="13" t="s">
        <v>237</v>
      </c>
      <c r="D2082" s="13">
        <v>2003</v>
      </c>
      <c r="E2082" s="14">
        <v>11</v>
      </c>
      <c r="F2082" s="13">
        <v>66</v>
      </c>
      <c r="G2082" s="13">
        <v>7</v>
      </c>
      <c r="H2082" s="13">
        <v>73</v>
      </c>
      <c r="I2082" s="13" t="b">
        <v>1</v>
      </c>
      <c r="J2082" s="4">
        <v>9.5890410958904104E-2</v>
      </c>
      <c r="K2082">
        <f t="shared" si="160"/>
        <v>1.4253358325523274E-4</v>
      </c>
      <c r="L2082">
        <f t="shared" si="164"/>
        <v>1.1938742951216963E-2</v>
      </c>
      <c r="M2082">
        <f t="shared" si="161"/>
        <v>1.1448109679249143E-3</v>
      </c>
      <c r="N2082">
        <f t="shared" si="162"/>
        <v>1.1938742951216963E-2</v>
      </c>
      <c r="O2082">
        <f t="shared" si="163"/>
        <v>0.1313261724633866</v>
      </c>
      <c r="Q2082" s="7">
        <v>2056</v>
      </c>
      <c r="R2082" s="7">
        <v>3.2164756393453066E-3</v>
      </c>
      <c r="S2082" s="7">
        <v>-1.1805944536355116E-3</v>
      </c>
      <c r="U2082" s="7">
        <v>45.047118124041198</v>
      </c>
      <c r="V2082" s="7">
        <v>1.0734541627272179E-3</v>
      </c>
    </row>
    <row r="2083" spans="1:22" x14ac:dyDescent="0.35">
      <c r="A2083" s="3">
        <v>2015</v>
      </c>
      <c r="B2083" s="13" t="s">
        <v>52</v>
      </c>
      <c r="C2083" s="13" t="s">
        <v>150</v>
      </c>
      <c r="D2083" s="13">
        <v>2007</v>
      </c>
      <c r="E2083" s="17">
        <v>8</v>
      </c>
      <c r="F2083" s="13">
        <v>66</v>
      </c>
      <c r="G2083" s="13">
        <v>7</v>
      </c>
      <c r="H2083" s="13">
        <v>73</v>
      </c>
      <c r="I2083" s="13" t="b">
        <v>1</v>
      </c>
      <c r="J2083" s="4">
        <v>9.5890410958904104E-2</v>
      </c>
      <c r="K2083">
        <f t="shared" si="160"/>
        <v>1.4253358325523274E-4</v>
      </c>
      <c r="L2083">
        <f t="shared" si="164"/>
        <v>1.1938742951216963E-2</v>
      </c>
      <c r="M2083">
        <f t="shared" si="161"/>
        <v>1.1448109679249143E-3</v>
      </c>
      <c r="N2083">
        <f t="shared" si="162"/>
        <v>1.1938742951216963E-2</v>
      </c>
      <c r="O2083">
        <f t="shared" si="163"/>
        <v>9.5509943609735706E-2</v>
      </c>
      <c r="Q2083" s="7">
        <v>2057</v>
      </c>
      <c r="R2083" s="7">
        <v>2.2743917361024023E-3</v>
      </c>
      <c r="S2083" s="7">
        <v>-8.3480634399689738E-4</v>
      </c>
      <c r="U2083" s="7">
        <v>45.069033530571993</v>
      </c>
      <c r="V2083" s="7">
        <v>1.0734541627272179E-3</v>
      </c>
    </row>
    <row r="2084" spans="1:22" x14ac:dyDescent="0.35">
      <c r="A2084" s="5">
        <v>2015</v>
      </c>
      <c r="B2084" s="14" t="s">
        <v>30</v>
      </c>
      <c r="C2084" s="14" t="s">
        <v>32</v>
      </c>
      <c r="D2084" s="14">
        <v>2004</v>
      </c>
      <c r="E2084" s="14">
        <v>11</v>
      </c>
      <c r="F2084" s="14">
        <v>66</v>
      </c>
      <c r="G2084" s="14">
        <v>7</v>
      </c>
      <c r="H2084" s="14">
        <v>73</v>
      </c>
      <c r="I2084" s="14" t="b">
        <v>1</v>
      </c>
      <c r="J2084" s="6">
        <v>9.5890410958904104E-2</v>
      </c>
      <c r="K2084">
        <f t="shared" si="160"/>
        <v>1.4253358325523274E-4</v>
      </c>
      <c r="L2084">
        <f t="shared" si="164"/>
        <v>1.1938742951216963E-2</v>
      </c>
      <c r="M2084">
        <f t="shared" si="161"/>
        <v>1.1448109679249143E-3</v>
      </c>
      <c r="N2084">
        <f t="shared" si="162"/>
        <v>1.1938742951216963E-2</v>
      </c>
      <c r="O2084">
        <f t="shared" si="163"/>
        <v>0.1313261724633866</v>
      </c>
      <c r="Q2084" s="7">
        <v>2058</v>
      </c>
      <c r="R2084" s="7">
        <v>1.5124967321004737E-3</v>
      </c>
      <c r="S2084" s="7">
        <v>3.7905254417203941E-4</v>
      </c>
      <c r="U2084" s="7">
        <v>45.09094893710278</v>
      </c>
      <c r="V2084" s="7">
        <v>1.0735268875105232E-3</v>
      </c>
    </row>
    <row r="2085" spans="1:22" x14ac:dyDescent="0.35">
      <c r="A2085" s="24">
        <v>2016</v>
      </c>
      <c r="B2085" s="17" t="s">
        <v>42</v>
      </c>
      <c r="C2085" s="17" t="s">
        <v>182</v>
      </c>
      <c r="D2085" s="17">
        <v>2001</v>
      </c>
      <c r="E2085" s="17">
        <v>15</v>
      </c>
      <c r="F2085" s="17">
        <v>66</v>
      </c>
      <c r="G2085" s="17">
        <v>7</v>
      </c>
      <c r="H2085" s="17">
        <v>73</v>
      </c>
      <c r="I2085" s="17" t="b">
        <v>1</v>
      </c>
      <c r="J2085" s="25">
        <v>9.5890410958904104E-2</v>
      </c>
      <c r="K2085">
        <f t="shared" si="160"/>
        <v>1.4253358325523274E-4</v>
      </c>
      <c r="L2085">
        <f t="shared" si="164"/>
        <v>1.1938742951216963E-2</v>
      </c>
      <c r="M2085">
        <f t="shared" si="161"/>
        <v>1.1448109679249143E-3</v>
      </c>
      <c r="N2085">
        <f t="shared" si="162"/>
        <v>1.1938742951216963E-2</v>
      </c>
      <c r="O2085">
        <f t="shared" si="163"/>
        <v>0.17908114426825444</v>
      </c>
      <c r="Q2085" s="7">
        <v>2059</v>
      </c>
      <c r="R2085" s="7">
        <v>1.3653176305444968E-3</v>
      </c>
      <c r="S2085" s="7">
        <v>-1.3830760170115359E-4</v>
      </c>
      <c r="U2085" s="7">
        <v>45.112864343633575</v>
      </c>
      <c r="V2085" s="7">
        <v>1.0736337752379258E-3</v>
      </c>
    </row>
    <row r="2086" spans="1:22" x14ac:dyDescent="0.35">
      <c r="A2086" s="5">
        <v>2017</v>
      </c>
      <c r="B2086" s="14" t="s">
        <v>231</v>
      </c>
      <c r="C2086" s="14" t="s">
        <v>232</v>
      </c>
      <c r="D2086" s="14">
        <v>2007</v>
      </c>
      <c r="E2086" s="14">
        <v>10</v>
      </c>
      <c r="F2086" s="14">
        <v>66</v>
      </c>
      <c r="G2086" s="14">
        <v>7</v>
      </c>
      <c r="H2086" s="14">
        <v>73</v>
      </c>
      <c r="I2086" s="14" t="b">
        <v>1</v>
      </c>
      <c r="J2086" s="6">
        <v>9.5890410958904104E-2</v>
      </c>
      <c r="K2086">
        <f t="shared" si="160"/>
        <v>1.4253358325523274E-4</v>
      </c>
      <c r="L2086">
        <f t="shared" si="164"/>
        <v>1.1938742951216963E-2</v>
      </c>
      <c r="M2086">
        <f t="shared" si="161"/>
        <v>1.1448109679249143E-3</v>
      </c>
      <c r="N2086">
        <f t="shared" si="162"/>
        <v>1.1938742951216963E-2</v>
      </c>
      <c r="O2086">
        <f t="shared" si="163"/>
        <v>0.11938742951216963</v>
      </c>
      <c r="Q2086" s="7">
        <v>2060</v>
      </c>
      <c r="R2086" s="7">
        <v>1.7488864633598061E-3</v>
      </c>
      <c r="S2086" s="7">
        <v>-5.2187643451646285E-4</v>
      </c>
      <c r="U2086" s="7">
        <v>45.134779750164363</v>
      </c>
      <c r="V2086" s="7">
        <v>1.0761548642396674E-3</v>
      </c>
    </row>
    <row r="2087" spans="1:22" x14ac:dyDescent="0.35">
      <c r="A2087" s="24">
        <v>2014</v>
      </c>
      <c r="B2087" s="17" t="s">
        <v>186</v>
      </c>
      <c r="C2087" s="17" t="s">
        <v>187</v>
      </c>
      <c r="D2087" s="17">
        <v>2003</v>
      </c>
      <c r="E2087" s="17">
        <v>11</v>
      </c>
      <c r="F2087" s="17">
        <v>85</v>
      </c>
      <c r="G2087" s="17">
        <v>9</v>
      </c>
      <c r="H2087" s="17">
        <v>94</v>
      </c>
      <c r="I2087" s="17" t="b">
        <v>1</v>
      </c>
      <c r="J2087" s="25">
        <v>9.5744680851063801E-2</v>
      </c>
      <c r="K2087">
        <f t="shared" ref="K2087:K2150" si="165">H2087/$H$1</f>
        <v>1.8353639487660108E-4</v>
      </c>
      <c r="L2087">
        <f t="shared" si="164"/>
        <v>1.3547560476949386E-2</v>
      </c>
      <c r="M2087">
        <f t="shared" ref="M2087:M2150" si="166">J2087*L2087</f>
        <v>1.2971068541760048E-3</v>
      </c>
      <c r="N2087">
        <f t="shared" ref="N2087:N2150" si="167">L2087</f>
        <v>1.3547560476949386E-2</v>
      </c>
      <c r="O2087">
        <f t="shared" ref="O2087:O2150" si="168">E2087*L2087</f>
        <v>0.14902316524644324</v>
      </c>
      <c r="Q2087" s="7">
        <v>2061</v>
      </c>
      <c r="R2087" s="7">
        <v>7.8996438132153239E-4</v>
      </c>
      <c r="S2087" s="7">
        <v>4.3704564752181086E-4</v>
      </c>
      <c r="U2087" s="7">
        <v>45.156695156695157</v>
      </c>
      <c r="V2087" s="7">
        <v>1.0801604844432875E-3</v>
      </c>
    </row>
    <row r="2088" spans="1:22" x14ac:dyDescent="0.35">
      <c r="A2088" s="5">
        <v>2014</v>
      </c>
      <c r="B2088" s="14" t="s">
        <v>104</v>
      </c>
      <c r="C2088" s="14" t="s">
        <v>140</v>
      </c>
      <c r="D2088" s="14">
        <v>1999</v>
      </c>
      <c r="E2088" s="14">
        <v>15</v>
      </c>
      <c r="F2088" s="14">
        <v>85</v>
      </c>
      <c r="G2088" s="14">
        <v>9</v>
      </c>
      <c r="H2088" s="14">
        <v>94</v>
      </c>
      <c r="I2088" s="14" t="b">
        <v>1</v>
      </c>
      <c r="J2088" s="6">
        <v>9.5744680851063801E-2</v>
      </c>
      <c r="K2088">
        <f t="shared" si="165"/>
        <v>1.8353639487660108E-4</v>
      </c>
      <c r="L2088">
        <f t="shared" si="164"/>
        <v>1.3547560476949386E-2</v>
      </c>
      <c r="M2088">
        <f t="shared" si="166"/>
        <v>1.2971068541760048E-3</v>
      </c>
      <c r="N2088">
        <f t="shared" si="167"/>
        <v>1.3547560476949386E-2</v>
      </c>
      <c r="O2088">
        <f t="shared" si="168"/>
        <v>0.2032134071542408</v>
      </c>
      <c r="Q2088" s="7">
        <v>2062</v>
      </c>
      <c r="R2088" s="7">
        <v>1.3653176305444968E-3</v>
      </c>
      <c r="S2088" s="7">
        <v>-1.3830760170115359E-4</v>
      </c>
      <c r="U2088" s="7">
        <v>45.178610563225945</v>
      </c>
      <c r="V2088" s="7">
        <v>1.0801604844432875E-3</v>
      </c>
    </row>
    <row r="2089" spans="1:22" x14ac:dyDescent="0.35">
      <c r="A2089" s="3">
        <v>2017</v>
      </c>
      <c r="B2089" s="13" t="s">
        <v>67</v>
      </c>
      <c r="C2089" s="13" t="s">
        <v>68</v>
      </c>
      <c r="D2089" s="13">
        <v>2008</v>
      </c>
      <c r="E2089" s="17">
        <v>9</v>
      </c>
      <c r="F2089" s="13">
        <v>189</v>
      </c>
      <c r="G2089" s="13">
        <v>20</v>
      </c>
      <c r="H2089" s="13">
        <v>209</v>
      </c>
      <c r="I2089" s="13" t="b">
        <v>1</v>
      </c>
      <c r="J2089" s="4">
        <v>9.5693779904306206E-2</v>
      </c>
      <c r="K2089">
        <f t="shared" si="165"/>
        <v>4.0807560137457046E-4</v>
      </c>
      <c r="L2089">
        <f t="shared" si="164"/>
        <v>2.0200881202922075E-2</v>
      </c>
      <c r="M2089">
        <f t="shared" si="166"/>
        <v>1.9330986797054615E-3</v>
      </c>
      <c r="N2089">
        <f t="shared" si="167"/>
        <v>2.0200881202922075E-2</v>
      </c>
      <c r="O2089">
        <f t="shared" si="168"/>
        <v>0.18180793082629867</v>
      </c>
      <c r="Q2089" s="7">
        <v>2063</v>
      </c>
      <c r="R2089" s="7">
        <v>2.1324552961751154E-3</v>
      </c>
      <c r="S2089" s="7">
        <v>-9.0544526733177212E-4</v>
      </c>
      <c r="U2089" s="7">
        <v>45.20052596975674</v>
      </c>
      <c r="V2089" s="7">
        <v>1.0801604844432875E-3</v>
      </c>
    </row>
    <row r="2090" spans="1:22" x14ac:dyDescent="0.35">
      <c r="A2090" s="3">
        <v>2015</v>
      </c>
      <c r="B2090" s="13" t="s">
        <v>30</v>
      </c>
      <c r="C2090" s="13" t="s">
        <v>47</v>
      </c>
      <c r="D2090" s="13">
        <v>2006</v>
      </c>
      <c r="E2090" s="14">
        <v>9</v>
      </c>
      <c r="F2090" s="13">
        <v>123</v>
      </c>
      <c r="G2090" s="13">
        <v>13</v>
      </c>
      <c r="H2090" s="13">
        <v>136</v>
      </c>
      <c r="I2090" s="13" t="b">
        <v>1</v>
      </c>
      <c r="J2090" s="4">
        <v>9.5588235294117599E-2</v>
      </c>
      <c r="K2090">
        <f t="shared" si="165"/>
        <v>2.655420181193377E-4</v>
      </c>
      <c r="L2090">
        <f t="shared" si="164"/>
        <v>1.6295460046262509E-2</v>
      </c>
      <c r="M2090">
        <f t="shared" si="166"/>
        <v>1.5576542691280331E-3</v>
      </c>
      <c r="N2090">
        <f t="shared" si="167"/>
        <v>1.6295460046262509E-2</v>
      </c>
      <c r="O2090">
        <f t="shared" si="168"/>
        <v>0.14665914041636258</v>
      </c>
      <c r="Q2090" s="7">
        <v>2064</v>
      </c>
      <c r="R2090" s="7">
        <v>9.8174879772918713E-4</v>
      </c>
      <c r="S2090" s="7">
        <v>2.4526123111415611E-4</v>
      </c>
      <c r="U2090" s="7">
        <v>45.222441376287527</v>
      </c>
      <c r="V2090" s="7">
        <v>1.0801604844432875E-3</v>
      </c>
    </row>
    <row r="2091" spans="1:22" x14ac:dyDescent="0.35">
      <c r="A2091" s="24">
        <v>2016</v>
      </c>
      <c r="B2091" s="17" t="s">
        <v>118</v>
      </c>
      <c r="C2091" s="17" t="s">
        <v>119</v>
      </c>
      <c r="D2091" s="17">
        <v>2006</v>
      </c>
      <c r="E2091" s="17">
        <v>10</v>
      </c>
      <c r="F2091" s="17">
        <v>142</v>
      </c>
      <c r="G2091" s="17">
        <v>15</v>
      </c>
      <c r="H2091" s="17">
        <v>157</v>
      </c>
      <c r="I2091" s="17" t="b">
        <v>1</v>
      </c>
      <c r="J2091" s="25">
        <v>9.5541401273885398E-2</v>
      </c>
      <c r="K2091">
        <f t="shared" si="165"/>
        <v>3.06544829740706E-4</v>
      </c>
      <c r="L2091">
        <f t="shared" si="164"/>
        <v>1.7508421680457267E-2</v>
      </c>
      <c r="M2091">
        <f t="shared" si="166"/>
        <v>1.6727791414449626E-3</v>
      </c>
      <c r="N2091">
        <f t="shared" si="167"/>
        <v>1.7508421680457267E-2</v>
      </c>
      <c r="O2091">
        <f t="shared" si="168"/>
        <v>0.17508421680457267</v>
      </c>
      <c r="Q2091" s="7">
        <v>2065</v>
      </c>
      <c r="R2091" s="7">
        <v>2.1324552961751154E-3</v>
      </c>
      <c r="S2091" s="7">
        <v>-9.0544526733177212E-4</v>
      </c>
      <c r="U2091" s="7">
        <v>45.244356782818322</v>
      </c>
      <c r="V2091" s="7">
        <v>1.0806754105746675E-3</v>
      </c>
    </row>
    <row r="2092" spans="1:22" x14ac:dyDescent="0.35">
      <c r="A2092" s="3">
        <v>2015</v>
      </c>
      <c r="B2092" s="13" t="s">
        <v>26</v>
      </c>
      <c r="C2092" s="13" t="s">
        <v>35</v>
      </c>
      <c r="D2092" s="13">
        <v>2001</v>
      </c>
      <c r="E2092" s="14">
        <v>14</v>
      </c>
      <c r="F2092" s="13">
        <v>161</v>
      </c>
      <c r="G2092" s="13">
        <v>17</v>
      </c>
      <c r="H2092" s="13">
        <v>178</v>
      </c>
      <c r="I2092" s="13" t="b">
        <v>1</v>
      </c>
      <c r="J2092" s="4">
        <v>9.5505617977528101E-2</v>
      </c>
      <c r="K2092">
        <f t="shared" si="165"/>
        <v>3.4754764136207437E-4</v>
      </c>
      <c r="L2092">
        <f t="shared" si="164"/>
        <v>1.8642629679368583E-2</v>
      </c>
      <c r="M2092">
        <f t="shared" si="166"/>
        <v>1.780475868254303E-3</v>
      </c>
      <c r="N2092">
        <f t="shared" si="167"/>
        <v>1.8642629679368583E-2</v>
      </c>
      <c r="O2092">
        <f t="shared" si="168"/>
        <v>0.26099681551116016</v>
      </c>
      <c r="Q2092" s="7">
        <v>2066</v>
      </c>
      <c r="R2092" s="7">
        <v>5.1829471484449326E-4</v>
      </c>
      <c r="S2092" s="7">
        <v>1.0451180000556866E-3</v>
      </c>
      <c r="U2092" s="7">
        <v>45.26627218934911</v>
      </c>
      <c r="V2092" s="7">
        <v>1.0812819069710641E-3</v>
      </c>
    </row>
    <row r="2093" spans="1:22" x14ac:dyDescent="0.35">
      <c r="A2093" s="3">
        <v>2016</v>
      </c>
      <c r="B2093" s="13" t="s">
        <v>42</v>
      </c>
      <c r="C2093" s="13" t="s">
        <v>73</v>
      </c>
      <c r="D2093" s="13">
        <v>2003</v>
      </c>
      <c r="E2093" s="17">
        <v>13</v>
      </c>
      <c r="F2093" s="13">
        <v>152</v>
      </c>
      <c r="G2093" s="13">
        <v>16</v>
      </c>
      <c r="H2093" s="13">
        <v>168</v>
      </c>
      <c r="I2093" s="13" t="b">
        <v>1</v>
      </c>
      <c r="J2093" s="4">
        <v>9.5238095238095205E-2</v>
      </c>
      <c r="K2093">
        <f t="shared" si="165"/>
        <v>3.2802249297094659E-4</v>
      </c>
      <c r="L2093">
        <f t="shared" si="164"/>
        <v>1.8111391248905939E-2</v>
      </c>
      <c r="M2093">
        <f t="shared" si="166"/>
        <v>1.7248944046577078E-3</v>
      </c>
      <c r="N2093">
        <f t="shared" si="167"/>
        <v>1.8111391248905939E-2</v>
      </c>
      <c r="O2093">
        <f t="shared" si="168"/>
        <v>0.2354480862357772</v>
      </c>
      <c r="Q2093" s="7">
        <v>2067</v>
      </c>
      <c r="R2093" s="7">
        <v>6.1000121395436203E-4</v>
      </c>
      <c r="S2093" s="7">
        <v>1.2292831270377886E-3</v>
      </c>
      <c r="U2093" s="7">
        <v>45.288187595879904</v>
      </c>
      <c r="V2093" s="7">
        <v>1.0823626487770476E-3</v>
      </c>
    </row>
    <row r="2094" spans="1:22" x14ac:dyDescent="0.35">
      <c r="A2094" s="5">
        <v>2015</v>
      </c>
      <c r="B2094" s="14" t="s">
        <v>26</v>
      </c>
      <c r="C2094" s="14" t="s">
        <v>133</v>
      </c>
      <c r="D2094" s="14">
        <v>2004</v>
      </c>
      <c r="E2094" s="14">
        <v>11</v>
      </c>
      <c r="F2094" s="14">
        <v>133</v>
      </c>
      <c r="G2094" s="14">
        <v>14</v>
      </c>
      <c r="H2094" s="14">
        <v>147</v>
      </c>
      <c r="I2094" s="14" t="b">
        <v>1</v>
      </c>
      <c r="J2094" s="6">
        <v>9.5238095238095205E-2</v>
      </c>
      <c r="K2094">
        <f t="shared" si="165"/>
        <v>2.8701968134957828E-4</v>
      </c>
      <c r="L2094">
        <f t="shared" si="164"/>
        <v>1.6941655212805457E-2</v>
      </c>
      <c r="M2094">
        <f t="shared" si="166"/>
        <v>1.6134909726481382E-3</v>
      </c>
      <c r="N2094">
        <f t="shared" si="167"/>
        <v>1.6941655212805457E-2</v>
      </c>
      <c r="O2094">
        <f t="shared" si="168"/>
        <v>0.18635820734086003</v>
      </c>
      <c r="Q2094" s="7">
        <v>2068</v>
      </c>
      <c r="R2094" s="7">
        <v>1.9576688916637737E-3</v>
      </c>
      <c r="S2094" s="7">
        <v>-5.8747981181693802E-4</v>
      </c>
      <c r="U2094" s="7">
        <v>45.310103002410692</v>
      </c>
      <c r="V2094" s="7">
        <v>1.0823626487770476E-3</v>
      </c>
    </row>
    <row r="2095" spans="1:22" x14ac:dyDescent="0.35">
      <c r="A2095" s="3">
        <v>2014</v>
      </c>
      <c r="B2095" s="13" t="s">
        <v>30</v>
      </c>
      <c r="C2095" s="13" t="s">
        <v>48</v>
      </c>
      <c r="D2095" s="13">
        <v>2002</v>
      </c>
      <c r="E2095" s="17">
        <v>12</v>
      </c>
      <c r="F2095" s="13">
        <v>95</v>
      </c>
      <c r="G2095" s="13">
        <v>10</v>
      </c>
      <c r="H2095" s="13">
        <v>105</v>
      </c>
      <c r="I2095" s="13" t="b">
        <v>1</v>
      </c>
      <c r="J2095" s="4">
        <v>9.5238095238095205E-2</v>
      </c>
      <c r="K2095">
        <f t="shared" si="165"/>
        <v>2.050140581068416E-4</v>
      </c>
      <c r="L2095">
        <f t="shared" si="164"/>
        <v>1.4318311985246083E-2</v>
      </c>
      <c r="M2095">
        <f t="shared" si="166"/>
        <v>1.3636487604996265E-3</v>
      </c>
      <c r="N2095">
        <f t="shared" si="167"/>
        <v>1.4318311985246083E-2</v>
      </c>
      <c r="O2095">
        <f t="shared" si="168"/>
        <v>0.17181974382295301</v>
      </c>
      <c r="Q2095" s="7">
        <v>2069</v>
      </c>
      <c r="R2095" s="7">
        <v>1.3136298523555127E-3</v>
      </c>
      <c r="S2095" s="7">
        <v>5.6559227491322951E-5</v>
      </c>
      <c r="U2095" s="7">
        <v>45.332018408941487</v>
      </c>
      <c r="V2095" s="7">
        <v>1.0823626487770476E-3</v>
      </c>
    </row>
    <row r="2096" spans="1:22" x14ac:dyDescent="0.35">
      <c r="A2096" s="3">
        <v>2014</v>
      </c>
      <c r="B2096" s="13" t="s">
        <v>67</v>
      </c>
      <c r="C2096" s="13" t="s">
        <v>152</v>
      </c>
      <c r="D2096" s="13">
        <v>2006</v>
      </c>
      <c r="E2096" s="14">
        <v>8</v>
      </c>
      <c r="F2096" s="13">
        <v>95</v>
      </c>
      <c r="G2096" s="13">
        <v>10</v>
      </c>
      <c r="H2096" s="13">
        <v>105</v>
      </c>
      <c r="I2096" s="13" t="b">
        <v>1</v>
      </c>
      <c r="J2096" s="4">
        <v>9.5238095238095205E-2</v>
      </c>
      <c r="K2096">
        <f t="shared" si="165"/>
        <v>2.050140581068416E-4</v>
      </c>
      <c r="L2096">
        <f t="shared" si="164"/>
        <v>1.4318311985246083E-2</v>
      </c>
      <c r="M2096">
        <f t="shared" si="166"/>
        <v>1.3636487604996265E-3</v>
      </c>
      <c r="N2096">
        <f t="shared" si="167"/>
        <v>1.4318311985246083E-2</v>
      </c>
      <c r="O2096">
        <f t="shared" si="168"/>
        <v>0.11454649588196866</v>
      </c>
      <c r="Q2096" s="7">
        <v>2070</v>
      </c>
      <c r="R2096" s="7">
        <v>2.1723485714331935E-3</v>
      </c>
      <c r="S2096" s="7">
        <v>-8.0215949158635776E-4</v>
      </c>
      <c r="U2096" s="7">
        <v>45.353933815472274</v>
      </c>
      <c r="V2096" s="7">
        <v>1.0823626487770476E-3</v>
      </c>
    </row>
    <row r="2097" spans="1:22" x14ac:dyDescent="0.35">
      <c r="A2097" s="3">
        <v>2013</v>
      </c>
      <c r="B2097" s="13" t="s">
        <v>106</v>
      </c>
      <c r="C2097" s="13" t="s">
        <v>174</v>
      </c>
      <c r="D2097" s="13">
        <v>2006</v>
      </c>
      <c r="E2097" s="17">
        <v>7</v>
      </c>
      <c r="F2097" s="13">
        <v>76</v>
      </c>
      <c r="G2097" s="13">
        <v>8</v>
      </c>
      <c r="H2097" s="13">
        <v>84</v>
      </c>
      <c r="I2097" s="13" t="b">
        <v>1</v>
      </c>
      <c r="J2097" s="4">
        <v>9.5238095238095205E-2</v>
      </c>
      <c r="K2097">
        <f t="shared" si="165"/>
        <v>1.6401124648547329E-4</v>
      </c>
      <c r="L2097">
        <f t="shared" si="164"/>
        <v>1.2806687568824082E-2</v>
      </c>
      <c r="M2097">
        <f t="shared" si="166"/>
        <v>1.2196845303641978E-3</v>
      </c>
      <c r="N2097">
        <f t="shared" si="167"/>
        <v>1.2806687568824082E-2</v>
      </c>
      <c r="O2097">
        <f t="shared" si="168"/>
        <v>8.9646812981768575E-2</v>
      </c>
      <c r="Q2097" s="7">
        <v>2071</v>
      </c>
      <c r="R2097" s="7">
        <v>3.216707471780122E-4</v>
      </c>
      <c r="S2097" s="7">
        <v>6.4719924268944124E-4</v>
      </c>
      <c r="U2097" s="7">
        <v>45.375849222003069</v>
      </c>
      <c r="V2097" s="7">
        <v>1.0823626487770476E-3</v>
      </c>
    </row>
    <row r="2098" spans="1:22" x14ac:dyDescent="0.35">
      <c r="A2098" s="5">
        <v>2014</v>
      </c>
      <c r="B2098" s="14" t="s">
        <v>24</v>
      </c>
      <c r="C2098" s="14" t="s">
        <v>210</v>
      </c>
      <c r="D2098" s="14">
        <v>2005</v>
      </c>
      <c r="E2098" s="14">
        <v>9</v>
      </c>
      <c r="F2098" s="14">
        <v>76</v>
      </c>
      <c r="G2098" s="14">
        <v>8</v>
      </c>
      <c r="H2098" s="14">
        <v>84</v>
      </c>
      <c r="I2098" s="14" t="b">
        <v>1</v>
      </c>
      <c r="J2098" s="6">
        <v>9.5238095238095205E-2</v>
      </c>
      <c r="K2098">
        <f t="shared" si="165"/>
        <v>1.6401124648547329E-4</v>
      </c>
      <c r="L2098">
        <f t="shared" si="164"/>
        <v>1.2806687568824082E-2</v>
      </c>
      <c r="M2098">
        <f t="shared" si="166"/>
        <v>1.2196845303641978E-3</v>
      </c>
      <c r="N2098">
        <f t="shared" si="167"/>
        <v>1.2806687568824082E-2</v>
      </c>
      <c r="O2098">
        <f t="shared" si="168"/>
        <v>0.11526018811941674</v>
      </c>
      <c r="Q2098" s="7">
        <v>2072</v>
      </c>
      <c r="R2098" s="7">
        <v>1.2324794912654934E-3</v>
      </c>
      <c r="S2098" s="7">
        <v>-2.6360950139803999E-4</v>
      </c>
      <c r="U2098" s="7">
        <v>45.397764628533857</v>
      </c>
      <c r="V2098" s="7">
        <v>1.0823626487770476E-3</v>
      </c>
    </row>
    <row r="2099" spans="1:22" x14ac:dyDescent="0.35">
      <c r="A2099" s="3">
        <v>2015</v>
      </c>
      <c r="B2099" s="13" t="s">
        <v>104</v>
      </c>
      <c r="C2099" s="13" t="s">
        <v>105</v>
      </c>
      <c r="D2099" s="13">
        <v>2002</v>
      </c>
      <c r="E2099" s="17">
        <v>13</v>
      </c>
      <c r="F2099" s="13">
        <v>76</v>
      </c>
      <c r="G2099" s="13">
        <v>8</v>
      </c>
      <c r="H2099" s="13">
        <v>84</v>
      </c>
      <c r="I2099" s="13" t="b">
        <v>1</v>
      </c>
      <c r="J2099" s="4">
        <v>9.5238095238095205E-2</v>
      </c>
      <c r="K2099">
        <f t="shared" si="165"/>
        <v>1.6401124648547329E-4</v>
      </c>
      <c r="L2099">
        <f t="shared" si="164"/>
        <v>1.2806687568824082E-2</v>
      </c>
      <c r="M2099">
        <f t="shared" si="166"/>
        <v>1.2196845303641978E-3</v>
      </c>
      <c r="N2099">
        <f t="shared" si="167"/>
        <v>1.2806687568824082E-2</v>
      </c>
      <c r="O2099">
        <f t="shared" si="168"/>
        <v>0.16648693839471307</v>
      </c>
      <c r="Q2099" s="7">
        <v>2073</v>
      </c>
      <c r="R2099" s="7">
        <v>9.2887657656966639E-4</v>
      </c>
      <c r="S2099" s="7">
        <v>3.9993413297787048E-5</v>
      </c>
      <c r="U2099" s="7">
        <v>45.419680035064651</v>
      </c>
      <c r="V2099" s="7">
        <v>1.0845338899737867E-3</v>
      </c>
    </row>
    <row r="2100" spans="1:22" x14ac:dyDescent="0.35">
      <c r="A2100" s="3">
        <v>2014</v>
      </c>
      <c r="B2100" s="13" t="s">
        <v>24</v>
      </c>
      <c r="C2100" s="13" t="s">
        <v>155</v>
      </c>
      <c r="D2100" s="13">
        <v>2002</v>
      </c>
      <c r="E2100" s="14">
        <v>12</v>
      </c>
      <c r="F2100" s="13">
        <v>57</v>
      </c>
      <c r="G2100" s="13">
        <v>6</v>
      </c>
      <c r="H2100" s="13">
        <v>63</v>
      </c>
      <c r="I2100" s="13" t="b">
        <v>1</v>
      </c>
      <c r="J2100" s="4">
        <v>9.5238095238095205E-2</v>
      </c>
      <c r="K2100">
        <f t="shared" si="165"/>
        <v>1.2300843486410496E-4</v>
      </c>
      <c r="L2100">
        <f t="shared" si="164"/>
        <v>1.1090916772932027E-2</v>
      </c>
      <c r="M2100">
        <f t="shared" si="166"/>
        <v>1.0562777878982878E-3</v>
      </c>
      <c r="N2100">
        <f t="shared" si="167"/>
        <v>1.1090916772932027E-2</v>
      </c>
      <c r="O2100">
        <f t="shared" si="168"/>
        <v>0.13309100127518431</v>
      </c>
      <c r="Q2100" s="7">
        <v>2074</v>
      </c>
      <c r="R2100" s="7">
        <v>1.08067803391758E-3</v>
      </c>
      <c r="S2100" s="7">
        <v>-1.1180804405012653E-4</v>
      </c>
      <c r="U2100" s="7">
        <v>45.441595441595439</v>
      </c>
      <c r="V2100" s="7">
        <v>1.0857609700079566E-3</v>
      </c>
    </row>
    <row r="2101" spans="1:22" x14ac:dyDescent="0.35">
      <c r="A2101" s="24">
        <v>2014</v>
      </c>
      <c r="B2101" s="17" t="s">
        <v>30</v>
      </c>
      <c r="C2101" s="17" t="s">
        <v>163</v>
      </c>
      <c r="D2101" s="17">
        <v>2001</v>
      </c>
      <c r="E2101" s="17">
        <v>13</v>
      </c>
      <c r="F2101" s="17">
        <v>57</v>
      </c>
      <c r="G2101" s="17">
        <v>6</v>
      </c>
      <c r="H2101" s="17">
        <v>63</v>
      </c>
      <c r="I2101" s="17" t="b">
        <v>1</v>
      </c>
      <c r="J2101" s="25">
        <v>9.5238095238095205E-2</v>
      </c>
      <c r="K2101">
        <f t="shared" si="165"/>
        <v>1.2300843486410496E-4</v>
      </c>
      <c r="L2101">
        <f t="shared" si="164"/>
        <v>1.1090916772932027E-2</v>
      </c>
      <c r="M2101">
        <f t="shared" si="166"/>
        <v>1.0562777878982878E-3</v>
      </c>
      <c r="N2101">
        <f t="shared" si="167"/>
        <v>1.1090916772932027E-2</v>
      </c>
      <c r="O2101">
        <f t="shared" si="168"/>
        <v>0.14418191804811634</v>
      </c>
      <c r="Q2101" s="7">
        <v>2075</v>
      </c>
      <c r="R2101" s="7">
        <v>1.08067803391758E-3</v>
      </c>
      <c r="S2101" s="7">
        <v>-1.1180804405012653E-4</v>
      </c>
      <c r="U2101" s="7">
        <v>45.463510848126234</v>
      </c>
      <c r="V2101" s="7">
        <v>1.0857609700079566E-3</v>
      </c>
    </row>
    <row r="2102" spans="1:22" x14ac:dyDescent="0.35">
      <c r="A2102" s="5">
        <v>2014</v>
      </c>
      <c r="B2102" s="14" t="s">
        <v>67</v>
      </c>
      <c r="C2102" s="14" t="s">
        <v>297</v>
      </c>
      <c r="D2102" s="14">
        <v>2004</v>
      </c>
      <c r="E2102" s="14">
        <v>10</v>
      </c>
      <c r="F2102" s="14">
        <v>57</v>
      </c>
      <c r="G2102" s="14">
        <v>6</v>
      </c>
      <c r="H2102" s="14">
        <v>63</v>
      </c>
      <c r="I2102" s="14" t="b">
        <v>1</v>
      </c>
      <c r="J2102" s="6">
        <v>9.5238095238095205E-2</v>
      </c>
      <c r="K2102">
        <f t="shared" si="165"/>
        <v>1.2300843486410496E-4</v>
      </c>
      <c r="L2102">
        <f t="shared" si="164"/>
        <v>1.1090916772932027E-2</v>
      </c>
      <c r="M2102">
        <f t="shared" si="166"/>
        <v>1.0562777878982878E-3</v>
      </c>
      <c r="N2102">
        <f t="shared" si="167"/>
        <v>1.1090916772932027E-2</v>
      </c>
      <c r="O2102">
        <f t="shared" si="168"/>
        <v>0.11090916772932027</v>
      </c>
      <c r="Q2102" s="7">
        <v>2076</v>
      </c>
      <c r="R2102" s="7">
        <v>4.7347220452592577E-4</v>
      </c>
      <c r="S2102" s="7">
        <v>4.9539778534152766E-4</v>
      </c>
      <c r="U2102" s="7">
        <v>45.485426254657021</v>
      </c>
      <c r="V2102" s="7">
        <v>1.0863938085357847E-3</v>
      </c>
    </row>
    <row r="2103" spans="1:22" x14ac:dyDescent="0.35">
      <c r="A2103" s="24">
        <v>2014</v>
      </c>
      <c r="B2103" s="17" t="s">
        <v>128</v>
      </c>
      <c r="C2103" s="17" t="s">
        <v>173</v>
      </c>
      <c r="D2103" s="17">
        <v>2001</v>
      </c>
      <c r="E2103" s="17">
        <v>13</v>
      </c>
      <c r="F2103" s="17">
        <v>57</v>
      </c>
      <c r="G2103" s="17">
        <v>6</v>
      </c>
      <c r="H2103" s="17">
        <v>63</v>
      </c>
      <c r="I2103" s="17" t="b">
        <v>1</v>
      </c>
      <c r="J2103" s="25">
        <v>9.5238095238095205E-2</v>
      </c>
      <c r="K2103">
        <f t="shared" si="165"/>
        <v>1.2300843486410496E-4</v>
      </c>
      <c r="L2103">
        <f t="shared" si="164"/>
        <v>1.1090916772932027E-2</v>
      </c>
      <c r="M2103">
        <f t="shared" si="166"/>
        <v>1.0562777878982878E-3</v>
      </c>
      <c r="N2103">
        <f t="shared" si="167"/>
        <v>1.1090916772932027E-2</v>
      </c>
      <c r="O2103">
        <f t="shared" si="168"/>
        <v>0.14418191804811634</v>
      </c>
      <c r="Q2103" s="7">
        <v>2077</v>
      </c>
      <c r="R2103" s="7">
        <v>9.2887657656966639E-4</v>
      </c>
      <c r="S2103" s="7">
        <v>3.9993413297787048E-5</v>
      </c>
      <c r="U2103" s="7">
        <v>45.507341661187816</v>
      </c>
      <c r="V2103" s="7">
        <v>1.0868076886256723E-3</v>
      </c>
    </row>
    <row r="2104" spans="1:22" x14ac:dyDescent="0.35">
      <c r="A2104" s="3">
        <v>2016</v>
      </c>
      <c r="B2104" s="13" t="s">
        <v>30</v>
      </c>
      <c r="C2104" s="13" t="s">
        <v>163</v>
      </c>
      <c r="D2104" s="13">
        <v>2003</v>
      </c>
      <c r="E2104" s="14">
        <v>13</v>
      </c>
      <c r="F2104" s="13">
        <v>57</v>
      </c>
      <c r="G2104" s="13">
        <v>6</v>
      </c>
      <c r="H2104" s="13">
        <v>63</v>
      </c>
      <c r="I2104" s="13" t="b">
        <v>1</v>
      </c>
      <c r="J2104" s="4">
        <v>9.5238095238095205E-2</v>
      </c>
      <c r="K2104">
        <f t="shared" si="165"/>
        <v>1.2300843486410496E-4</v>
      </c>
      <c r="L2104">
        <f t="shared" si="164"/>
        <v>1.1090916772932027E-2</v>
      </c>
      <c r="M2104">
        <f t="shared" si="166"/>
        <v>1.0562777878982878E-3</v>
      </c>
      <c r="N2104">
        <f t="shared" si="167"/>
        <v>1.1090916772932027E-2</v>
      </c>
      <c r="O2104">
        <f t="shared" si="168"/>
        <v>0.14418191804811634</v>
      </c>
      <c r="Q2104" s="7">
        <v>2078</v>
      </c>
      <c r="R2104" s="7">
        <v>3.2936199495034848E-3</v>
      </c>
      <c r="S2104" s="7">
        <v>-1.4068533592064294E-3</v>
      </c>
      <c r="U2104" s="7">
        <v>45.529257067718603</v>
      </c>
      <c r="V2104" s="7">
        <v>1.0868076886256723E-3</v>
      </c>
    </row>
    <row r="2105" spans="1:22" x14ac:dyDescent="0.35">
      <c r="A2105" s="24">
        <v>2016</v>
      </c>
      <c r="B2105" s="17" t="s">
        <v>92</v>
      </c>
      <c r="C2105" s="17" t="s">
        <v>288</v>
      </c>
      <c r="D2105" s="17">
        <v>2007</v>
      </c>
      <c r="E2105" s="17">
        <v>9</v>
      </c>
      <c r="F2105" s="17">
        <v>57</v>
      </c>
      <c r="G2105" s="17">
        <v>6</v>
      </c>
      <c r="H2105" s="17">
        <v>63</v>
      </c>
      <c r="I2105" s="17" t="b">
        <v>1</v>
      </c>
      <c r="J2105" s="25">
        <v>9.5238095238095205E-2</v>
      </c>
      <c r="K2105">
        <f t="shared" si="165"/>
        <v>1.2300843486410496E-4</v>
      </c>
      <c r="L2105">
        <f t="shared" si="164"/>
        <v>1.1090916772932027E-2</v>
      </c>
      <c r="M2105">
        <f t="shared" si="166"/>
        <v>1.0562777878982878E-3</v>
      </c>
      <c r="N2105">
        <f t="shared" si="167"/>
        <v>1.1090916772932027E-2</v>
      </c>
      <c r="O2105">
        <f t="shared" si="168"/>
        <v>9.9818250956388244E-2</v>
      </c>
      <c r="Q2105" s="7">
        <v>2079</v>
      </c>
      <c r="R2105" s="7">
        <v>1.6401516309045737E-3</v>
      </c>
      <c r="S2105" s="7">
        <v>-4.9534066297965938E-4</v>
      </c>
      <c r="U2105" s="7">
        <v>45.551172474249398</v>
      </c>
      <c r="V2105" s="7">
        <v>1.0895905264086255E-3</v>
      </c>
    </row>
    <row r="2106" spans="1:22" x14ac:dyDescent="0.35">
      <c r="A2106" s="5">
        <v>2017</v>
      </c>
      <c r="B2106" s="14" t="s">
        <v>186</v>
      </c>
      <c r="C2106" s="14" t="s">
        <v>236</v>
      </c>
      <c r="D2106" s="14">
        <v>2010</v>
      </c>
      <c r="E2106" s="14">
        <v>7</v>
      </c>
      <c r="F2106" s="14">
        <v>57</v>
      </c>
      <c r="G2106" s="14">
        <v>6</v>
      </c>
      <c r="H2106" s="14">
        <v>63</v>
      </c>
      <c r="I2106" s="14" t="b">
        <v>1</v>
      </c>
      <c r="J2106" s="6">
        <v>9.5238095238095205E-2</v>
      </c>
      <c r="K2106">
        <f t="shared" si="165"/>
        <v>1.2300843486410496E-4</v>
      </c>
      <c r="L2106">
        <f t="shared" si="164"/>
        <v>1.1090916772932027E-2</v>
      </c>
      <c r="M2106">
        <f t="shared" si="166"/>
        <v>1.0562777878982878E-3</v>
      </c>
      <c r="N2106">
        <f t="shared" si="167"/>
        <v>1.1090916772932027E-2</v>
      </c>
      <c r="O2106">
        <f t="shared" si="168"/>
        <v>7.7636417410524183E-2</v>
      </c>
      <c r="Q2106" s="7">
        <v>2080</v>
      </c>
      <c r="R2106" s="7">
        <v>1.2804307114015422E-3</v>
      </c>
      <c r="S2106" s="7">
        <v>-1.3561974347662794E-4</v>
      </c>
      <c r="U2106" s="7">
        <v>45.573087880780186</v>
      </c>
      <c r="V2106" s="7">
        <v>1.0911268618851362E-3</v>
      </c>
    </row>
    <row r="2107" spans="1:22" x14ac:dyDescent="0.35">
      <c r="A2107" s="24">
        <v>2017</v>
      </c>
      <c r="B2107" s="17" t="s">
        <v>104</v>
      </c>
      <c r="C2107" s="17" t="s">
        <v>105</v>
      </c>
      <c r="D2107" s="17">
        <v>2002</v>
      </c>
      <c r="E2107" s="17">
        <v>15</v>
      </c>
      <c r="F2107" s="17">
        <v>57</v>
      </c>
      <c r="G2107" s="17">
        <v>6</v>
      </c>
      <c r="H2107" s="17">
        <v>63</v>
      </c>
      <c r="I2107" s="17" t="b">
        <v>1</v>
      </c>
      <c r="J2107" s="25">
        <v>9.5238095238095205E-2</v>
      </c>
      <c r="K2107">
        <f t="shared" si="165"/>
        <v>1.2300843486410496E-4</v>
      </c>
      <c r="L2107">
        <f t="shared" si="164"/>
        <v>1.1090916772932027E-2</v>
      </c>
      <c r="M2107">
        <f t="shared" si="166"/>
        <v>1.0562777878982878E-3</v>
      </c>
      <c r="N2107">
        <f t="shared" si="167"/>
        <v>1.1090916772932027E-2</v>
      </c>
      <c r="O2107">
        <f t="shared" si="168"/>
        <v>0.1663637515939804</v>
      </c>
      <c r="Q2107" s="7">
        <v>2081</v>
      </c>
      <c r="R2107" s="7">
        <v>7.4084933214699591E-4</v>
      </c>
      <c r="S2107" s="7">
        <v>4.0396163577791837E-4</v>
      </c>
      <c r="U2107" s="7">
        <v>45.595003287310981</v>
      </c>
      <c r="V2107" s="7">
        <v>1.0914966727284519E-3</v>
      </c>
    </row>
    <row r="2108" spans="1:22" x14ac:dyDescent="0.35">
      <c r="A2108" s="5">
        <v>2015</v>
      </c>
      <c r="B2108" s="14" t="s">
        <v>30</v>
      </c>
      <c r="C2108" s="14" t="s">
        <v>56</v>
      </c>
      <c r="D2108" s="14">
        <v>2003</v>
      </c>
      <c r="E2108" s="14">
        <v>12</v>
      </c>
      <c r="F2108" s="14">
        <v>162</v>
      </c>
      <c r="G2108" s="14">
        <v>17</v>
      </c>
      <c r="H2108" s="14">
        <v>179</v>
      </c>
      <c r="I2108" s="14" t="b">
        <v>1</v>
      </c>
      <c r="J2108" s="6">
        <v>9.4972067039106101E-2</v>
      </c>
      <c r="K2108">
        <f t="shared" si="165"/>
        <v>3.4950015620118711E-4</v>
      </c>
      <c r="L2108">
        <f t="shared" si="164"/>
        <v>1.8694923273476868E-2</v>
      </c>
      <c r="M2108">
        <f t="shared" si="166"/>
        <v>1.7754955064195901E-3</v>
      </c>
      <c r="N2108">
        <f t="shared" si="167"/>
        <v>1.8694923273476868E-2</v>
      </c>
      <c r="O2108">
        <f t="shared" si="168"/>
        <v>0.22433907928172242</v>
      </c>
      <c r="Q2108" s="7">
        <v>2082</v>
      </c>
      <c r="R2108" s="7">
        <v>1.2804307114015422E-3</v>
      </c>
      <c r="S2108" s="7">
        <v>-1.3561974347662794E-4</v>
      </c>
      <c r="U2108" s="7">
        <v>45.616918693841768</v>
      </c>
      <c r="V2108" s="7">
        <v>1.0935791416063932E-3</v>
      </c>
    </row>
    <row r="2109" spans="1:22" x14ac:dyDescent="0.35">
      <c r="A2109" s="24">
        <v>2015</v>
      </c>
      <c r="B2109" s="17" t="s">
        <v>67</v>
      </c>
      <c r="C2109" s="17" t="s">
        <v>68</v>
      </c>
      <c r="D2109" s="17">
        <v>2000</v>
      </c>
      <c r="E2109" s="17">
        <v>15</v>
      </c>
      <c r="F2109" s="17">
        <v>86</v>
      </c>
      <c r="G2109" s="17">
        <v>9</v>
      </c>
      <c r="H2109" s="17">
        <v>95</v>
      </c>
      <c r="I2109" s="17" t="b">
        <v>1</v>
      </c>
      <c r="J2109" s="25">
        <v>9.4736842105263203E-2</v>
      </c>
      <c r="K2109">
        <f t="shared" si="165"/>
        <v>1.8548890971571385E-4</v>
      </c>
      <c r="L2109">
        <f t="shared" si="164"/>
        <v>1.3619431328646356E-2</v>
      </c>
      <c r="M2109">
        <f t="shared" si="166"/>
        <v>1.2902619153454449E-3</v>
      </c>
      <c r="N2109">
        <f t="shared" si="167"/>
        <v>1.3619431328646356E-2</v>
      </c>
      <c r="O2109">
        <f t="shared" si="168"/>
        <v>0.20429146992969535</v>
      </c>
      <c r="Q2109" s="7">
        <v>2083</v>
      </c>
      <c r="R2109" s="7">
        <v>1.9998725504076042E-3</v>
      </c>
      <c r="S2109" s="7">
        <v>-8.5506158248268996E-4</v>
      </c>
      <c r="U2109" s="7">
        <v>45.638834100372563</v>
      </c>
      <c r="V2109" s="7">
        <v>1.0935791416063932E-3</v>
      </c>
    </row>
    <row r="2110" spans="1:22" x14ac:dyDescent="0.35">
      <c r="A2110" s="3">
        <v>2015</v>
      </c>
      <c r="B2110" s="13" t="s">
        <v>26</v>
      </c>
      <c r="C2110" s="13" t="s">
        <v>176</v>
      </c>
      <c r="D2110" s="13">
        <v>2002</v>
      </c>
      <c r="E2110" s="14">
        <v>13</v>
      </c>
      <c r="F2110" s="13">
        <v>86</v>
      </c>
      <c r="G2110" s="13">
        <v>9</v>
      </c>
      <c r="H2110" s="13">
        <v>95</v>
      </c>
      <c r="I2110" s="13" t="b">
        <v>1</v>
      </c>
      <c r="J2110" s="4">
        <v>9.4736842105263203E-2</v>
      </c>
      <c r="K2110">
        <f t="shared" si="165"/>
        <v>1.8548890971571385E-4</v>
      </c>
      <c r="L2110">
        <f t="shared" si="164"/>
        <v>1.3619431328646356E-2</v>
      </c>
      <c r="M2110">
        <f t="shared" si="166"/>
        <v>1.2902619153454449E-3</v>
      </c>
      <c r="N2110">
        <f t="shared" si="167"/>
        <v>1.3619431328646356E-2</v>
      </c>
      <c r="O2110">
        <f t="shared" si="168"/>
        <v>0.17705260727240263</v>
      </c>
      <c r="Q2110" s="7">
        <v>2084</v>
      </c>
      <c r="R2110" s="7">
        <v>1.1005702516500269E-3</v>
      </c>
      <c r="S2110" s="7">
        <v>4.4240716274887354E-5</v>
      </c>
      <c r="U2110" s="7">
        <v>45.66074950690335</v>
      </c>
      <c r="V2110" s="7">
        <v>1.0945931234112541E-3</v>
      </c>
    </row>
    <row r="2111" spans="1:22" x14ac:dyDescent="0.35">
      <c r="A2111" s="24">
        <v>2017</v>
      </c>
      <c r="B2111" s="17" t="s">
        <v>26</v>
      </c>
      <c r="C2111" s="17" t="s">
        <v>35</v>
      </c>
      <c r="D2111" s="17">
        <v>2002</v>
      </c>
      <c r="E2111" s="17">
        <v>15</v>
      </c>
      <c r="F2111" s="17">
        <v>86</v>
      </c>
      <c r="G2111" s="17">
        <v>9</v>
      </c>
      <c r="H2111" s="17">
        <v>95</v>
      </c>
      <c r="I2111" s="17" t="b">
        <v>1</v>
      </c>
      <c r="J2111" s="25">
        <v>9.4736842105263203E-2</v>
      </c>
      <c r="K2111">
        <f t="shared" si="165"/>
        <v>1.8548890971571385E-4</v>
      </c>
      <c r="L2111">
        <f t="shared" si="164"/>
        <v>1.3619431328646356E-2</v>
      </c>
      <c r="M2111">
        <f t="shared" si="166"/>
        <v>1.2902619153454449E-3</v>
      </c>
      <c r="N2111">
        <f t="shared" si="167"/>
        <v>1.3619431328646356E-2</v>
      </c>
      <c r="O2111">
        <f t="shared" si="168"/>
        <v>0.20429146992969535</v>
      </c>
      <c r="Q2111" s="7">
        <v>2085</v>
      </c>
      <c r="R2111" s="7">
        <v>1.4529764624413412E-3</v>
      </c>
      <c r="S2111" s="7">
        <v>-1.5586960826533642E-4</v>
      </c>
      <c r="U2111" s="7">
        <v>45.682664913434145</v>
      </c>
      <c r="V2111" s="7">
        <v>1.0945931234112541E-3</v>
      </c>
    </row>
    <row r="2112" spans="1:22" x14ac:dyDescent="0.35">
      <c r="A2112" s="3">
        <v>2013</v>
      </c>
      <c r="B2112" s="13" t="s">
        <v>58</v>
      </c>
      <c r="C2112" s="13" t="s">
        <v>64</v>
      </c>
      <c r="D2112" s="13">
        <v>2002</v>
      </c>
      <c r="E2112" s="14">
        <v>11</v>
      </c>
      <c r="F2112" s="13">
        <v>153</v>
      </c>
      <c r="G2112" s="13">
        <v>16</v>
      </c>
      <c r="H2112" s="13">
        <v>169</v>
      </c>
      <c r="I2112" s="13" t="b">
        <v>1</v>
      </c>
      <c r="J2112" s="4">
        <v>9.4674556213017694E-2</v>
      </c>
      <c r="K2112">
        <f t="shared" si="165"/>
        <v>3.2997500781005933E-4</v>
      </c>
      <c r="L2112">
        <f t="shared" si="164"/>
        <v>1.8165214224171961E-2</v>
      </c>
      <c r="M2112">
        <f t="shared" si="166"/>
        <v>1.719783595187877E-3</v>
      </c>
      <c r="N2112">
        <f t="shared" si="167"/>
        <v>1.8165214224171961E-2</v>
      </c>
      <c r="O2112">
        <f t="shared" si="168"/>
        <v>0.19981735646589158</v>
      </c>
      <c r="Q2112" s="7">
        <v>2086</v>
      </c>
      <c r="R2112" s="7">
        <v>2.2693674228136639E-3</v>
      </c>
      <c r="S2112" s="7">
        <v>-9.7226056863765906E-4</v>
      </c>
      <c r="U2112" s="7">
        <v>45.704580319964933</v>
      </c>
      <c r="V2112" s="7">
        <v>1.0945931234112541E-3</v>
      </c>
    </row>
    <row r="2113" spans="1:22" x14ac:dyDescent="0.35">
      <c r="A2113" s="24">
        <v>2015</v>
      </c>
      <c r="B2113" s="17" t="s">
        <v>42</v>
      </c>
      <c r="C2113" s="17" t="s">
        <v>87</v>
      </c>
      <c r="D2113" s="17">
        <v>2000</v>
      </c>
      <c r="E2113" s="17">
        <v>15</v>
      </c>
      <c r="F2113" s="17">
        <v>153</v>
      </c>
      <c r="G2113" s="17">
        <v>16</v>
      </c>
      <c r="H2113" s="17">
        <v>169</v>
      </c>
      <c r="I2113" s="17" t="b">
        <v>1</v>
      </c>
      <c r="J2113" s="25">
        <v>9.4674556213017694E-2</v>
      </c>
      <c r="K2113">
        <f t="shared" si="165"/>
        <v>3.2997500781005933E-4</v>
      </c>
      <c r="L2113">
        <f t="shared" si="164"/>
        <v>1.8165214224171961E-2</v>
      </c>
      <c r="M2113">
        <f t="shared" si="166"/>
        <v>1.719783595187877E-3</v>
      </c>
      <c r="N2113">
        <f t="shared" si="167"/>
        <v>1.8165214224171961E-2</v>
      </c>
      <c r="O2113">
        <f t="shared" si="168"/>
        <v>0.27247821336257944</v>
      </c>
      <c r="Q2113" s="7">
        <v>2087</v>
      </c>
      <c r="R2113" s="7">
        <v>1.5578816969681931E-3</v>
      </c>
      <c r="S2113" s="7">
        <v>3.7521698273726835E-4</v>
      </c>
      <c r="U2113" s="7">
        <v>45.726495726495727</v>
      </c>
      <c r="V2113" s="7">
        <v>1.0954036330546417E-3</v>
      </c>
    </row>
    <row r="2114" spans="1:22" x14ac:dyDescent="0.35">
      <c r="A2114" s="5">
        <v>2016</v>
      </c>
      <c r="B2114" s="14" t="s">
        <v>30</v>
      </c>
      <c r="C2114" s="14" t="s">
        <v>32</v>
      </c>
      <c r="D2114" s="14">
        <v>2005</v>
      </c>
      <c r="E2114" s="14">
        <v>11</v>
      </c>
      <c r="F2114" s="14">
        <v>220</v>
      </c>
      <c r="G2114" s="14">
        <v>23</v>
      </c>
      <c r="H2114" s="14">
        <v>243</v>
      </c>
      <c r="I2114" s="14" t="b">
        <v>1</v>
      </c>
      <c r="J2114" s="6">
        <v>9.46502057613169E-2</v>
      </c>
      <c r="K2114">
        <f t="shared" si="165"/>
        <v>4.744611059044049E-4</v>
      </c>
      <c r="L2114">
        <f t="shared" si="164"/>
        <v>2.1782128130749871E-2</v>
      </c>
      <c r="M2114">
        <f t="shared" si="166"/>
        <v>2.0616829094948445E-3</v>
      </c>
      <c r="N2114">
        <f t="shared" si="167"/>
        <v>2.1782128130749871E-2</v>
      </c>
      <c r="O2114">
        <f t="shared" si="168"/>
        <v>0.23960340943824857</v>
      </c>
      <c r="Q2114" s="7">
        <v>2088</v>
      </c>
      <c r="R2114" s="7">
        <v>1.2566976011955684E-3</v>
      </c>
      <c r="S2114" s="7">
        <v>3.0095666793246477E-4</v>
      </c>
      <c r="U2114" s="7">
        <v>45.748411133026515</v>
      </c>
      <c r="V2114" s="7">
        <v>1.0961512638774677E-3</v>
      </c>
    </row>
    <row r="2115" spans="1:22" x14ac:dyDescent="0.35">
      <c r="A2115" s="3">
        <v>2013</v>
      </c>
      <c r="B2115" s="13" t="s">
        <v>24</v>
      </c>
      <c r="C2115" s="13" t="s">
        <v>189</v>
      </c>
      <c r="D2115" s="13">
        <v>2003</v>
      </c>
      <c r="E2115" s="17">
        <v>10</v>
      </c>
      <c r="F2115" s="13">
        <v>67</v>
      </c>
      <c r="G2115" s="13">
        <v>7</v>
      </c>
      <c r="H2115" s="13">
        <v>74</v>
      </c>
      <c r="I2115" s="13" t="b">
        <v>1</v>
      </c>
      <c r="J2115" s="4">
        <v>9.45945945945946E-2</v>
      </c>
      <c r="K2115">
        <f t="shared" si="165"/>
        <v>1.4448609809434551E-4</v>
      </c>
      <c r="L2115">
        <f t="shared" si="164"/>
        <v>1.20202370232182E-2</v>
      </c>
      <c r="M2115">
        <f t="shared" si="166"/>
        <v>1.1370494481422622E-3</v>
      </c>
      <c r="N2115">
        <f t="shared" si="167"/>
        <v>1.20202370232182E-2</v>
      </c>
      <c r="O2115">
        <f t="shared" si="168"/>
        <v>0.120202370232182</v>
      </c>
      <c r="Q2115" s="7">
        <v>2089</v>
      </c>
      <c r="R2115" s="7">
        <v>1.6140097942967647E-3</v>
      </c>
      <c r="S2115" s="7">
        <v>5.8769347148197957E-5</v>
      </c>
      <c r="U2115" s="7">
        <v>45.77032653955731</v>
      </c>
      <c r="V2115" s="7">
        <v>1.0987630170767885E-3</v>
      </c>
    </row>
    <row r="2116" spans="1:22" x14ac:dyDescent="0.35">
      <c r="A2116" s="5">
        <v>2014</v>
      </c>
      <c r="B2116" s="14" t="s">
        <v>30</v>
      </c>
      <c r="C2116" s="14" t="s">
        <v>60</v>
      </c>
      <c r="D2116" s="14">
        <v>2002</v>
      </c>
      <c r="E2116" s="14">
        <v>12</v>
      </c>
      <c r="F2116" s="14">
        <v>67</v>
      </c>
      <c r="G2116" s="14">
        <v>7</v>
      </c>
      <c r="H2116" s="14">
        <v>74</v>
      </c>
      <c r="I2116" s="14" t="b">
        <v>1</v>
      </c>
      <c r="J2116" s="6">
        <v>9.45945945945946E-2</v>
      </c>
      <c r="K2116">
        <f t="shared" si="165"/>
        <v>1.4448609809434551E-4</v>
      </c>
      <c r="L2116">
        <f t="shared" ref="L2116:L2179" si="169">SQRT(K2116)</f>
        <v>1.20202370232182E-2</v>
      </c>
      <c r="M2116">
        <f t="shared" si="166"/>
        <v>1.1370494481422622E-3</v>
      </c>
      <c r="N2116">
        <f t="shared" si="167"/>
        <v>1.20202370232182E-2</v>
      </c>
      <c r="O2116">
        <f t="shared" si="168"/>
        <v>0.14424284427861839</v>
      </c>
      <c r="Q2116" s="7">
        <v>2090</v>
      </c>
      <c r="R2116" s="7">
        <v>2.8419919548243787E-3</v>
      </c>
      <c r="S2116" s="7">
        <v>-1.0615160865700757E-3</v>
      </c>
      <c r="U2116" s="7">
        <v>45.792241946088097</v>
      </c>
      <c r="V2116" s="7">
        <v>1.0994087785295827E-3</v>
      </c>
    </row>
    <row r="2117" spans="1:22" x14ac:dyDescent="0.35">
      <c r="A2117" s="24">
        <v>2016</v>
      </c>
      <c r="B2117" s="17" t="s">
        <v>52</v>
      </c>
      <c r="C2117" s="17" t="s">
        <v>62</v>
      </c>
      <c r="D2117" s="17">
        <v>2004</v>
      </c>
      <c r="E2117" s="17">
        <v>12</v>
      </c>
      <c r="F2117" s="17">
        <v>67</v>
      </c>
      <c r="G2117" s="17">
        <v>7</v>
      </c>
      <c r="H2117" s="17">
        <v>74</v>
      </c>
      <c r="I2117" s="17" t="b">
        <v>1</v>
      </c>
      <c r="J2117" s="25">
        <v>9.45945945945946E-2</v>
      </c>
      <c r="K2117">
        <f t="shared" si="165"/>
        <v>1.4448609809434551E-4</v>
      </c>
      <c r="L2117">
        <f t="shared" si="169"/>
        <v>1.20202370232182E-2</v>
      </c>
      <c r="M2117">
        <f t="shared" si="166"/>
        <v>1.1370494481422622E-3</v>
      </c>
      <c r="N2117">
        <f t="shared" si="167"/>
        <v>1.20202370232182E-2</v>
      </c>
      <c r="O2117">
        <f t="shared" si="168"/>
        <v>0.14424284427861839</v>
      </c>
      <c r="Q2117" s="7">
        <v>2091</v>
      </c>
      <c r="R2117" s="7">
        <v>2.4881537374766833E-3</v>
      </c>
      <c r="S2117" s="7">
        <v>-7.6325933281897558E-4</v>
      </c>
      <c r="U2117" s="7">
        <v>45.814157352618892</v>
      </c>
      <c r="V2117" s="7">
        <v>1.1004787629955103E-3</v>
      </c>
    </row>
    <row r="2118" spans="1:22" x14ac:dyDescent="0.35">
      <c r="A2118" s="5">
        <v>2017</v>
      </c>
      <c r="B2118" s="14" t="s">
        <v>33</v>
      </c>
      <c r="C2118" s="14" t="s">
        <v>254</v>
      </c>
      <c r="D2118" s="14">
        <v>2004</v>
      </c>
      <c r="E2118" s="14">
        <v>13</v>
      </c>
      <c r="F2118" s="14">
        <v>67</v>
      </c>
      <c r="G2118" s="14">
        <v>7</v>
      </c>
      <c r="H2118" s="14">
        <v>74</v>
      </c>
      <c r="I2118" s="14" t="b">
        <v>1</v>
      </c>
      <c r="J2118" s="6">
        <v>9.45945945945946E-2</v>
      </c>
      <c r="K2118">
        <f t="shared" si="165"/>
        <v>1.4448609809434551E-4</v>
      </c>
      <c r="L2118">
        <f t="shared" si="169"/>
        <v>1.20202370232182E-2</v>
      </c>
      <c r="M2118">
        <f t="shared" si="166"/>
        <v>1.1370494481422622E-3</v>
      </c>
      <c r="N2118">
        <f t="shared" si="167"/>
        <v>1.20202370232182E-2</v>
      </c>
      <c r="O2118">
        <f t="shared" si="168"/>
        <v>0.15626308130183658</v>
      </c>
      <c r="Q2118" s="7">
        <v>2092</v>
      </c>
      <c r="R2118" s="7">
        <v>1.816993273503801E-3</v>
      </c>
      <c r="S2118" s="7">
        <v>-2.035023008556628E-4</v>
      </c>
      <c r="U2118" s="7">
        <v>45.83607275914968</v>
      </c>
      <c r="V2118" s="7">
        <v>1.1004787629955103E-3</v>
      </c>
    </row>
    <row r="2119" spans="1:22" x14ac:dyDescent="0.35">
      <c r="A2119" s="3">
        <v>2013</v>
      </c>
      <c r="B2119" s="13" t="s">
        <v>37</v>
      </c>
      <c r="C2119" s="13" t="s">
        <v>59</v>
      </c>
      <c r="D2119" s="13">
        <v>2007</v>
      </c>
      <c r="E2119" s="17">
        <v>6</v>
      </c>
      <c r="F2119" s="13">
        <v>240</v>
      </c>
      <c r="G2119" s="13">
        <v>25</v>
      </c>
      <c r="H2119" s="13">
        <v>265</v>
      </c>
      <c r="I2119" s="13" t="b">
        <v>1</v>
      </c>
      <c r="J2119" s="4">
        <v>9.4339622641509399E-2</v>
      </c>
      <c r="K2119">
        <f t="shared" si="165"/>
        <v>5.1741643236488601E-4</v>
      </c>
      <c r="L2119">
        <f t="shared" si="169"/>
        <v>2.27467894957703E-2</v>
      </c>
      <c r="M2119">
        <f t="shared" si="166"/>
        <v>2.1459235373368201E-3</v>
      </c>
      <c r="N2119">
        <f t="shared" si="167"/>
        <v>2.27467894957703E-2</v>
      </c>
      <c r="O2119">
        <f t="shared" si="168"/>
        <v>0.13648073697462179</v>
      </c>
      <c r="Q2119" s="7">
        <v>2093</v>
      </c>
      <c r="R2119" s="7">
        <v>1.7513489203432879E-3</v>
      </c>
      <c r="S2119" s="7">
        <v>-3.8770015984366146E-4</v>
      </c>
      <c r="U2119" s="7">
        <v>45.857988165680474</v>
      </c>
      <c r="V2119" s="7">
        <v>1.1004787629955103E-3</v>
      </c>
    </row>
    <row r="2120" spans="1:22" x14ac:dyDescent="0.35">
      <c r="A2120" s="5">
        <v>2016</v>
      </c>
      <c r="B2120" s="14" t="s">
        <v>37</v>
      </c>
      <c r="C2120" s="14" t="s">
        <v>38</v>
      </c>
      <c r="D2120" s="14">
        <v>2005</v>
      </c>
      <c r="E2120" s="14">
        <v>11</v>
      </c>
      <c r="F2120" s="14">
        <v>192</v>
      </c>
      <c r="G2120" s="14">
        <v>20</v>
      </c>
      <c r="H2120" s="14">
        <v>212</v>
      </c>
      <c r="I2120" s="14" t="b">
        <v>1</v>
      </c>
      <c r="J2120" s="6">
        <v>9.4339622641509399E-2</v>
      </c>
      <c r="K2120">
        <f t="shared" si="165"/>
        <v>4.1393314589190875E-4</v>
      </c>
      <c r="L2120">
        <f t="shared" si="169"/>
        <v>2.0345347032968222E-2</v>
      </c>
      <c r="M2120">
        <f t="shared" si="166"/>
        <v>1.9193723616007748E-3</v>
      </c>
      <c r="N2120">
        <f t="shared" si="167"/>
        <v>2.0345347032968222E-2</v>
      </c>
      <c r="O2120">
        <f t="shared" si="168"/>
        <v>0.22379881736265045</v>
      </c>
      <c r="Q2120" s="7">
        <v>2094</v>
      </c>
      <c r="R2120" s="7">
        <v>8.8851162262946635E-4</v>
      </c>
      <c r="S2120" s="7">
        <v>4.751371378701601E-4</v>
      </c>
      <c r="U2120" s="7">
        <v>45.879903572211262</v>
      </c>
      <c r="V2120" s="7">
        <v>1.1008659147270987E-3</v>
      </c>
    </row>
    <row r="2121" spans="1:22" x14ac:dyDescent="0.35">
      <c r="A2121" s="3">
        <v>2016</v>
      </c>
      <c r="B2121" s="13" t="s">
        <v>52</v>
      </c>
      <c r="C2121" s="13" t="s">
        <v>146</v>
      </c>
      <c r="D2121" s="13">
        <v>2007</v>
      </c>
      <c r="E2121" s="17">
        <v>9</v>
      </c>
      <c r="F2121" s="13">
        <v>96</v>
      </c>
      <c r="G2121" s="13">
        <v>10</v>
      </c>
      <c r="H2121" s="13">
        <v>106</v>
      </c>
      <c r="I2121" s="13" t="b">
        <v>1</v>
      </c>
      <c r="J2121" s="4">
        <v>9.4339622641509399E-2</v>
      </c>
      <c r="K2121">
        <f t="shared" si="165"/>
        <v>2.0696657294595438E-4</v>
      </c>
      <c r="L2121">
        <f t="shared" si="169"/>
        <v>1.4386332852605432E-2</v>
      </c>
      <c r="M2121">
        <f t="shared" si="166"/>
        <v>1.357201212509946E-3</v>
      </c>
      <c r="N2121">
        <f t="shared" si="167"/>
        <v>1.4386332852605432E-2</v>
      </c>
      <c r="O2121">
        <f t="shared" si="168"/>
        <v>0.12947699567344889</v>
      </c>
      <c r="Q2121" s="7">
        <v>2095</v>
      </c>
      <c r="R2121" s="7">
        <v>6.0177266967821781E-4</v>
      </c>
      <c r="S2121" s="7">
        <v>6.1791186068598002E-4</v>
      </c>
      <c r="U2121" s="7">
        <v>45.901818978742057</v>
      </c>
      <c r="V2121" s="7">
        <v>1.1008659147270987E-3</v>
      </c>
    </row>
    <row r="2122" spans="1:22" x14ac:dyDescent="0.35">
      <c r="A2122" s="5">
        <v>2013</v>
      </c>
      <c r="B2122" s="14" t="s">
        <v>24</v>
      </c>
      <c r="C2122" s="14" t="s">
        <v>238</v>
      </c>
      <c r="D2122" s="14">
        <v>2007</v>
      </c>
      <c r="E2122" s="14">
        <v>6</v>
      </c>
      <c r="F2122" s="14">
        <v>48</v>
      </c>
      <c r="G2122" s="14">
        <v>5</v>
      </c>
      <c r="H2122" s="14">
        <v>53</v>
      </c>
      <c r="I2122" s="14" t="b">
        <v>1</v>
      </c>
      <c r="J2122" s="6">
        <v>9.4339622641509399E-2</v>
      </c>
      <c r="K2122">
        <f t="shared" si="165"/>
        <v>1.0348328647297719E-4</v>
      </c>
      <c r="L2122">
        <f t="shared" si="169"/>
        <v>1.0172673516484111E-2</v>
      </c>
      <c r="M2122">
        <f t="shared" si="166"/>
        <v>9.5968618080038742E-4</v>
      </c>
      <c r="N2122">
        <f t="shared" si="167"/>
        <v>1.0172673516484111E-2</v>
      </c>
      <c r="O2122">
        <f t="shared" si="168"/>
        <v>6.1036041098904661E-2</v>
      </c>
      <c r="Q2122" s="7">
        <v>2096</v>
      </c>
      <c r="R2122" s="7">
        <v>9.8764523992028361E-4</v>
      </c>
      <c r="S2122" s="7">
        <v>2.3203929044391422E-4</v>
      </c>
      <c r="U2122" s="7">
        <v>45.923734385272844</v>
      </c>
      <c r="V2122" s="7">
        <v>1.1008659147270987E-3</v>
      </c>
    </row>
    <row r="2123" spans="1:22" x14ac:dyDescent="0.35">
      <c r="A2123" s="3">
        <v>2014</v>
      </c>
      <c r="B2123" s="13" t="s">
        <v>102</v>
      </c>
      <c r="C2123" s="13" t="s">
        <v>368</v>
      </c>
      <c r="D2123" s="13">
        <v>2006</v>
      </c>
      <c r="E2123" s="17">
        <v>8</v>
      </c>
      <c r="F2123" s="13">
        <v>48</v>
      </c>
      <c r="G2123" s="13">
        <v>5</v>
      </c>
      <c r="H2123" s="13">
        <v>53</v>
      </c>
      <c r="I2123" s="13" t="b">
        <v>1</v>
      </c>
      <c r="J2123" s="4">
        <v>9.4339622641509399E-2</v>
      </c>
      <c r="K2123">
        <f t="shared" si="165"/>
        <v>1.0348328647297719E-4</v>
      </c>
      <c r="L2123">
        <f t="shared" si="169"/>
        <v>1.0172673516484111E-2</v>
      </c>
      <c r="M2123">
        <f t="shared" si="166"/>
        <v>9.5968618080038742E-4</v>
      </c>
      <c r="N2123">
        <f t="shared" si="167"/>
        <v>1.0172673516484111E-2</v>
      </c>
      <c r="O2123">
        <f t="shared" si="168"/>
        <v>8.1381388131872887E-2</v>
      </c>
      <c r="Q2123" s="7">
        <v>2097</v>
      </c>
      <c r="R2123" s="7">
        <v>1.7593903804044152E-3</v>
      </c>
      <c r="S2123" s="7">
        <v>-5.3970585004021738E-4</v>
      </c>
      <c r="U2123" s="7">
        <v>45.945649791803639</v>
      </c>
      <c r="V2123" s="7">
        <v>1.1008659147270987E-3</v>
      </c>
    </row>
    <row r="2124" spans="1:22" x14ac:dyDescent="0.35">
      <c r="A2124" s="3">
        <v>2014</v>
      </c>
      <c r="B2124" s="13" t="s">
        <v>30</v>
      </c>
      <c r="C2124" s="13" t="s">
        <v>230</v>
      </c>
      <c r="D2124" s="13">
        <v>2004</v>
      </c>
      <c r="E2124" s="14">
        <v>10</v>
      </c>
      <c r="F2124" s="13">
        <v>48</v>
      </c>
      <c r="G2124" s="13">
        <v>5</v>
      </c>
      <c r="H2124" s="13">
        <v>53</v>
      </c>
      <c r="I2124" s="13" t="b">
        <v>1</v>
      </c>
      <c r="J2124" s="4">
        <v>9.4339622641509399E-2</v>
      </c>
      <c r="K2124">
        <f t="shared" si="165"/>
        <v>1.0348328647297719E-4</v>
      </c>
      <c r="L2124">
        <f t="shared" si="169"/>
        <v>1.0172673516484111E-2</v>
      </c>
      <c r="M2124">
        <f t="shared" si="166"/>
        <v>9.5968618080038742E-4</v>
      </c>
      <c r="N2124">
        <f t="shared" si="167"/>
        <v>1.0172673516484111E-2</v>
      </c>
      <c r="O2124">
        <f t="shared" si="168"/>
        <v>0.10172673516484111</v>
      </c>
      <c r="Q2124" s="7">
        <v>2098</v>
      </c>
      <c r="R2124" s="7">
        <v>1.3565890403775785E-3</v>
      </c>
      <c r="S2124" s="7">
        <v>-3.0031125247929067E-4</v>
      </c>
      <c r="U2124" s="7">
        <v>45.967565198334427</v>
      </c>
      <c r="V2124" s="7">
        <v>1.1008659147270987E-3</v>
      </c>
    </row>
    <row r="2125" spans="1:22" x14ac:dyDescent="0.35">
      <c r="A2125" s="3">
        <v>2015</v>
      </c>
      <c r="B2125" s="13" t="s">
        <v>37</v>
      </c>
      <c r="C2125" s="13" t="s">
        <v>157</v>
      </c>
      <c r="D2125" s="13">
        <v>2004</v>
      </c>
      <c r="E2125" s="17">
        <v>11</v>
      </c>
      <c r="F2125" s="13">
        <v>48</v>
      </c>
      <c r="G2125" s="13">
        <v>5</v>
      </c>
      <c r="H2125" s="13">
        <v>53</v>
      </c>
      <c r="I2125" s="13" t="b">
        <v>1</v>
      </c>
      <c r="J2125" s="4">
        <v>9.4339622641509399E-2</v>
      </c>
      <c r="K2125">
        <f t="shared" si="165"/>
        <v>1.0348328647297719E-4</v>
      </c>
      <c r="L2125">
        <f t="shared" si="169"/>
        <v>1.0172673516484111E-2</v>
      </c>
      <c r="M2125">
        <f t="shared" si="166"/>
        <v>9.5968618080038742E-4</v>
      </c>
      <c r="N2125">
        <f t="shared" si="167"/>
        <v>1.0172673516484111E-2</v>
      </c>
      <c r="O2125">
        <f t="shared" si="168"/>
        <v>0.11189940868132522</v>
      </c>
      <c r="Q2125" s="7">
        <v>2099</v>
      </c>
      <c r="R2125" s="7">
        <v>1.5236767646041906E-3</v>
      </c>
      <c r="S2125" s="7">
        <v>-4.6739897670590273E-4</v>
      </c>
      <c r="U2125" s="7">
        <v>45.989480604865221</v>
      </c>
      <c r="V2125" s="7">
        <v>1.1014595334894212E-3</v>
      </c>
    </row>
    <row r="2126" spans="1:22" x14ac:dyDescent="0.35">
      <c r="A2126" s="3">
        <v>2015</v>
      </c>
      <c r="B2126" s="13" t="s">
        <v>79</v>
      </c>
      <c r="C2126" s="13" t="s">
        <v>266</v>
      </c>
      <c r="D2126" s="13">
        <v>2005</v>
      </c>
      <c r="E2126" s="14">
        <v>10</v>
      </c>
      <c r="F2126" s="13">
        <v>48</v>
      </c>
      <c r="G2126" s="13">
        <v>5</v>
      </c>
      <c r="H2126" s="13">
        <v>53</v>
      </c>
      <c r="I2126" s="13" t="b">
        <v>1</v>
      </c>
      <c r="J2126" s="4">
        <v>9.4339622641509399E-2</v>
      </c>
      <c r="K2126">
        <f t="shared" si="165"/>
        <v>1.0348328647297719E-4</v>
      </c>
      <c r="L2126">
        <f t="shared" si="169"/>
        <v>1.0172673516484111E-2</v>
      </c>
      <c r="M2126">
        <f t="shared" si="166"/>
        <v>9.5968618080038742E-4</v>
      </c>
      <c r="N2126">
        <f t="shared" si="167"/>
        <v>1.0172673516484111E-2</v>
      </c>
      <c r="O2126">
        <f t="shared" si="168"/>
        <v>0.10172673516484111</v>
      </c>
      <c r="Q2126" s="7">
        <v>2100</v>
      </c>
      <c r="R2126" s="7">
        <v>1.0224135919243548E-3</v>
      </c>
      <c r="S2126" s="7">
        <v>3.3864195973933031E-5</v>
      </c>
      <c r="U2126" s="7">
        <v>46.011396011396009</v>
      </c>
      <c r="V2126" s="7">
        <v>1.1014595334894212E-3</v>
      </c>
    </row>
    <row r="2127" spans="1:22" x14ac:dyDescent="0.35">
      <c r="A2127" s="3">
        <v>2016</v>
      </c>
      <c r="B2127" s="13" t="s">
        <v>26</v>
      </c>
      <c r="C2127" s="13" t="s">
        <v>209</v>
      </c>
      <c r="D2127" s="13">
        <v>2002</v>
      </c>
      <c r="E2127" s="17">
        <v>14</v>
      </c>
      <c r="F2127" s="13">
        <v>48</v>
      </c>
      <c r="G2127" s="13">
        <v>5</v>
      </c>
      <c r="H2127" s="13">
        <v>53</v>
      </c>
      <c r="I2127" s="13" t="b">
        <v>1</v>
      </c>
      <c r="J2127" s="4">
        <v>9.4339622641509399E-2</v>
      </c>
      <c r="K2127">
        <f t="shared" si="165"/>
        <v>1.0348328647297719E-4</v>
      </c>
      <c r="L2127">
        <f t="shared" si="169"/>
        <v>1.0172673516484111E-2</v>
      </c>
      <c r="M2127">
        <f t="shared" si="166"/>
        <v>9.5968618080038742E-4</v>
      </c>
      <c r="N2127">
        <f t="shared" si="167"/>
        <v>1.0172673516484111E-2</v>
      </c>
      <c r="O2127">
        <f t="shared" si="168"/>
        <v>0.14241742923077755</v>
      </c>
      <c r="Q2127" s="7">
        <v>2101</v>
      </c>
      <c r="R2127" s="7">
        <v>1.5236767646041906E-3</v>
      </c>
      <c r="S2127" s="7">
        <v>-4.6739897670590273E-4</v>
      </c>
      <c r="U2127" s="7">
        <v>46.033311417926804</v>
      </c>
      <c r="V2127" s="7">
        <v>1.1014595334894212E-3</v>
      </c>
    </row>
    <row r="2128" spans="1:22" x14ac:dyDescent="0.35">
      <c r="A2128" s="3">
        <v>2017</v>
      </c>
      <c r="B2128" s="13" t="s">
        <v>33</v>
      </c>
      <c r="C2128" s="13" t="s">
        <v>227</v>
      </c>
      <c r="D2128" s="13">
        <v>2003</v>
      </c>
      <c r="E2128" s="14">
        <v>14</v>
      </c>
      <c r="F2128" s="13">
        <v>48</v>
      </c>
      <c r="G2128" s="13">
        <v>5</v>
      </c>
      <c r="H2128" s="13">
        <v>53</v>
      </c>
      <c r="I2128" s="13" t="b">
        <v>1</v>
      </c>
      <c r="J2128" s="4">
        <v>9.4339622641509399E-2</v>
      </c>
      <c r="K2128">
        <f t="shared" si="165"/>
        <v>1.0348328647297719E-4</v>
      </c>
      <c r="L2128">
        <f t="shared" si="169"/>
        <v>1.0172673516484111E-2</v>
      </c>
      <c r="M2128">
        <f t="shared" si="166"/>
        <v>9.5968618080038742E-4</v>
      </c>
      <c r="N2128">
        <f t="shared" si="167"/>
        <v>1.0172673516484111E-2</v>
      </c>
      <c r="O2128">
        <f t="shared" si="168"/>
        <v>0.14241742923077755</v>
      </c>
      <c r="Q2128" s="7">
        <v>2102</v>
      </c>
      <c r="R2128" s="7">
        <v>1.5236767646041906E-3</v>
      </c>
      <c r="S2128" s="7">
        <v>-4.6739897670590273E-4</v>
      </c>
      <c r="U2128" s="7">
        <v>46.055226824457591</v>
      </c>
      <c r="V2128" s="7">
        <v>1.1014595334894212E-3</v>
      </c>
    </row>
    <row r="2129" spans="1:22" x14ac:dyDescent="0.35">
      <c r="A2129" s="3">
        <v>2017</v>
      </c>
      <c r="B2129" s="13" t="s">
        <v>26</v>
      </c>
      <c r="C2129" s="13" t="s">
        <v>338</v>
      </c>
      <c r="D2129" s="13">
        <v>2004</v>
      </c>
      <c r="E2129" s="17">
        <v>13</v>
      </c>
      <c r="F2129" s="13">
        <v>48</v>
      </c>
      <c r="G2129" s="13">
        <v>5</v>
      </c>
      <c r="H2129" s="13">
        <v>53</v>
      </c>
      <c r="I2129" s="13" t="b">
        <v>1</v>
      </c>
      <c r="J2129" s="4">
        <v>9.4339622641509399E-2</v>
      </c>
      <c r="K2129">
        <f t="shared" si="165"/>
        <v>1.0348328647297719E-4</v>
      </c>
      <c r="L2129">
        <f t="shared" si="169"/>
        <v>1.0172673516484111E-2</v>
      </c>
      <c r="M2129">
        <f t="shared" si="166"/>
        <v>9.5968618080038742E-4</v>
      </c>
      <c r="N2129">
        <f t="shared" si="167"/>
        <v>1.0172673516484111E-2</v>
      </c>
      <c r="O2129">
        <f t="shared" si="168"/>
        <v>0.13224475571429345</v>
      </c>
      <c r="Q2129" s="7">
        <v>2103</v>
      </c>
      <c r="R2129" s="7">
        <v>8.5532586769774242E-4</v>
      </c>
      <c r="S2129" s="7">
        <v>2.0095192020054542E-4</v>
      </c>
      <c r="U2129" s="7">
        <v>46.077142230988386</v>
      </c>
      <c r="V2129" s="7">
        <v>1.1046817525629206E-3</v>
      </c>
    </row>
    <row r="2130" spans="1:22" x14ac:dyDescent="0.35">
      <c r="A2130" s="3">
        <v>2017</v>
      </c>
      <c r="B2130" s="13" t="s">
        <v>58</v>
      </c>
      <c r="C2130" s="13" t="s">
        <v>64</v>
      </c>
      <c r="D2130" s="13">
        <v>2004</v>
      </c>
      <c r="E2130" s="14">
        <v>13</v>
      </c>
      <c r="F2130" s="13">
        <v>77</v>
      </c>
      <c r="G2130" s="13">
        <v>8</v>
      </c>
      <c r="H2130" s="13">
        <v>85</v>
      </c>
      <c r="I2130" s="13" t="b">
        <v>1</v>
      </c>
      <c r="J2130" s="4">
        <v>9.41176470588235E-2</v>
      </c>
      <c r="K2130">
        <f t="shared" si="165"/>
        <v>1.6596376132458607E-4</v>
      </c>
      <c r="L2130">
        <f t="shared" si="169"/>
        <v>1.2882692316615579E-2</v>
      </c>
      <c r="M2130">
        <f t="shared" si="166"/>
        <v>1.2124886886226423E-3</v>
      </c>
      <c r="N2130">
        <f t="shared" si="167"/>
        <v>1.2882692316615579E-2</v>
      </c>
      <c r="O2130">
        <f t="shared" si="168"/>
        <v>0.16747500011600253</v>
      </c>
      <c r="Q2130" s="7">
        <v>2104</v>
      </c>
      <c r="R2130" s="7">
        <v>5.2115041924451807E-4</v>
      </c>
      <c r="S2130" s="7">
        <v>5.3512736865376977E-4</v>
      </c>
      <c r="U2130" s="7">
        <v>46.099057637519174</v>
      </c>
      <c r="V2130" s="7">
        <v>1.1057400460381601E-3</v>
      </c>
    </row>
    <row r="2131" spans="1:22" x14ac:dyDescent="0.35">
      <c r="A2131" s="24">
        <v>2016</v>
      </c>
      <c r="B2131" s="17" t="s">
        <v>30</v>
      </c>
      <c r="C2131" s="17" t="s">
        <v>36</v>
      </c>
      <c r="D2131" s="17">
        <v>2004</v>
      </c>
      <c r="E2131" s="17">
        <v>12</v>
      </c>
      <c r="F2131" s="17">
        <v>289</v>
      </c>
      <c r="G2131" s="17">
        <v>30</v>
      </c>
      <c r="H2131" s="17">
        <v>319</v>
      </c>
      <c r="I2131" s="17" t="b">
        <v>1</v>
      </c>
      <c r="J2131" s="25">
        <v>9.40438871473354E-2</v>
      </c>
      <c r="K2131">
        <f t="shared" si="165"/>
        <v>6.228522336769759E-4</v>
      </c>
      <c r="L2131">
        <f t="shared" si="169"/>
        <v>2.4957007706794015E-2</v>
      </c>
      <c r="M2131">
        <f t="shared" si="166"/>
        <v>2.3470540163129162E-3</v>
      </c>
      <c r="N2131">
        <f t="shared" si="167"/>
        <v>2.4957007706794015E-2</v>
      </c>
      <c r="O2131">
        <f t="shared" si="168"/>
        <v>0.29948409248152819</v>
      </c>
      <c r="Q2131" s="7">
        <v>2105</v>
      </c>
      <c r="R2131" s="7">
        <v>1.8578522130574151E-3</v>
      </c>
      <c r="S2131" s="7">
        <v>-8.015744251591273E-4</v>
      </c>
      <c r="U2131" s="7">
        <v>46.120973044049968</v>
      </c>
      <c r="V2131" s="7">
        <v>1.1068456757974648E-3</v>
      </c>
    </row>
    <row r="2132" spans="1:22" x14ac:dyDescent="0.35">
      <c r="A2132" s="5">
        <v>2013</v>
      </c>
      <c r="B2132" s="14" t="s">
        <v>30</v>
      </c>
      <c r="C2132" s="14" t="s">
        <v>156</v>
      </c>
      <c r="D2132" s="14">
        <v>2004</v>
      </c>
      <c r="E2132" s="14">
        <v>9</v>
      </c>
      <c r="F2132" s="14">
        <v>106</v>
      </c>
      <c r="G2132" s="14">
        <v>11</v>
      </c>
      <c r="H2132" s="14">
        <v>117</v>
      </c>
      <c r="I2132" s="14" t="b">
        <v>1</v>
      </c>
      <c r="J2132" s="6">
        <v>9.4017094017094002E-2</v>
      </c>
      <c r="K2132">
        <f t="shared" si="165"/>
        <v>2.2844423617619493E-4</v>
      </c>
      <c r="L2132">
        <f t="shared" si="169"/>
        <v>1.5114371841932265E-2</v>
      </c>
      <c r="M2132">
        <f t="shared" si="166"/>
        <v>1.421009318472264E-3</v>
      </c>
      <c r="N2132">
        <f t="shared" si="167"/>
        <v>1.5114371841932265E-2</v>
      </c>
      <c r="O2132">
        <f t="shared" si="168"/>
        <v>0.13602934657739038</v>
      </c>
      <c r="Q2132" s="7">
        <v>2106</v>
      </c>
      <c r="R2132" s="7">
        <v>2.2866755330266404E-3</v>
      </c>
      <c r="S2132" s="7">
        <v>-5.111800266070503E-4</v>
      </c>
      <c r="U2132" s="7">
        <v>46.142888450580756</v>
      </c>
      <c r="V2132" s="7">
        <v>1.1068456757974648E-3</v>
      </c>
    </row>
    <row r="2133" spans="1:22" x14ac:dyDescent="0.35">
      <c r="A2133" s="3">
        <v>2015</v>
      </c>
      <c r="B2133" s="13" t="s">
        <v>30</v>
      </c>
      <c r="C2133" s="13" t="s">
        <v>85</v>
      </c>
      <c r="D2133" s="13">
        <v>2004</v>
      </c>
      <c r="E2133" s="17">
        <v>11</v>
      </c>
      <c r="F2133" s="13">
        <v>135</v>
      </c>
      <c r="G2133" s="13">
        <v>14</v>
      </c>
      <c r="H2133" s="13">
        <v>149</v>
      </c>
      <c r="I2133" s="13" t="b">
        <v>1</v>
      </c>
      <c r="J2133" s="4">
        <v>9.3959731543624206E-2</v>
      </c>
      <c r="K2133">
        <f t="shared" si="165"/>
        <v>2.9092471102780382E-4</v>
      </c>
      <c r="L2133">
        <f t="shared" si="169"/>
        <v>1.7056515207620922E-2</v>
      </c>
      <c r="M2133">
        <f t="shared" si="166"/>
        <v>1.6026255899778054E-3</v>
      </c>
      <c r="N2133">
        <f t="shared" si="167"/>
        <v>1.7056515207620922E-2</v>
      </c>
      <c r="O2133">
        <f t="shared" si="168"/>
        <v>0.18762166728383015</v>
      </c>
      <c r="Q2133" s="7">
        <v>2107</v>
      </c>
      <c r="R2133" s="7">
        <v>2.2814065917672538E-3</v>
      </c>
      <c r="S2133" s="7">
        <v>-9.9114467642180898E-4</v>
      </c>
      <c r="U2133" s="7">
        <v>46.164803857111551</v>
      </c>
      <c r="V2133" s="7">
        <v>1.1068456757974648E-3</v>
      </c>
    </row>
    <row r="2134" spans="1:22" x14ac:dyDescent="0.35">
      <c r="A2134" s="5">
        <v>2016</v>
      </c>
      <c r="B2134" s="14" t="s">
        <v>30</v>
      </c>
      <c r="C2134" s="14" t="s">
        <v>31</v>
      </c>
      <c r="D2134" s="14">
        <v>2004</v>
      </c>
      <c r="E2134" s="14">
        <v>12</v>
      </c>
      <c r="F2134" s="14">
        <v>386</v>
      </c>
      <c r="G2134" s="14">
        <v>40</v>
      </c>
      <c r="H2134" s="14">
        <v>426</v>
      </c>
      <c r="I2134" s="14" t="b">
        <v>1</v>
      </c>
      <c r="J2134" s="6">
        <v>9.3896713615023497E-2</v>
      </c>
      <c r="K2134">
        <f t="shared" si="165"/>
        <v>8.317713214620431E-4</v>
      </c>
      <c r="L2134">
        <f t="shared" si="169"/>
        <v>2.8840445930360423E-2</v>
      </c>
      <c r="M2134">
        <f t="shared" si="166"/>
        <v>2.7080230920526224E-3</v>
      </c>
      <c r="N2134">
        <f t="shared" si="167"/>
        <v>2.8840445930360423E-2</v>
      </c>
      <c r="O2134">
        <f t="shared" si="168"/>
        <v>0.34608535116432509</v>
      </c>
      <c r="Q2134" s="7">
        <v>2108</v>
      </c>
      <c r="R2134" s="7">
        <v>1.8710456031214885E-3</v>
      </c>
      <c r="S2134" s="7">
        <v>-5.8078368777604366E-4</v>
      </c>
      <c r="U2134" s="7">
        <v>46.186719263642338</v>
      </c>
      <c r="V2134" s="7">
        <v>1.1075106477263577E-3</v>
      </c>
    </row>
    <row r="2135" spans="1:22" x14ac:dyDescent="0.35">
      <c r="A2135" s="24">
        <v>2013</v>
      </c>
      <c r="B2135" s="17" t="s">
        <v>26</v>
      </c>
      <c r="C2135" s="17" t="s">
        <v>35</v>
      </c>
      <c r="D2135" s="17">
        <v>1998</v>
      </c>
      <c r="E2135" s="17">
        <v>15</v>
      </c>
      <c r="F2135" s="17">
        <v>145</v>
      </c>
      <c r="G2135" s="17">
        <v>15</v>
      </c>
      <c r="H2135" s="17">
        <v>160</v>
      </c>
      <c r="I2135" s="17" t="b">
        <v>1</v>
      </c>
      <c r="J2135" s="25">
        <v>9.375E-2</v>
      </c>
      <c r="K2135">
        <f t="shared" si="165"/>
        <v>3.1240237425804435E-4</v>
      </c>
      <c r="L2135">
        <f t="shared" si="169"/>
        <v>1.7674908041006729E-2</v>
      </c>
      <c r="M2135">
        <f t="shared" si="166"/>
        <v>1.6570226288443808E-3</v>
      </c>
      <c r="N2135">
        <f t="shared" si="167"/>
        <v>1.7674908041006729E-2</v>
      </c>
      <c r="O2135">
        <f t="shared" si="168"/>
        <v>0.26512362061510092</v>
      </c>
      <c r="Q2135" s="7">
        <v>2109</v>
      </c>
      <c r="R2135" s="7">
        <v>2.2814065917672538E-3</v>
      </c>
      <c r="S2135" s="7">
        <v>-9.9114467642180898E-4</v>
      </c>
      <c r="U2135" s="7">
        <v>46.208634670173133</v>
      </c>
      <c r="V2135" s="7">
        <v>1.1075106477263577E-3</v>
      </c>
    </row>
    <row r="2136" spans="1:22" x14ac:dyDescent="0.35">
      <c r="A2136" s="3">
        <v>2014</v>
      </c>
      <c r="B2136" s="13" t="s">
        <v>52</v>
      </c>
      <c r="C2136" s="13" t="s">
        <v>91</v>
      </c>
      <c r="D2136" s="13">
        <v>2008</v>
      </c>
      <c r="E2136" s="14">
        <v>6</v>
      </c>
      <c r="F2136" s="13">
        <v>116</v>
      </c>
      <c r="G2136" s="13">
        <v>12</v>
      </c>
      <c r="H2136" s="13">
        <v>128</v>
      </c>
      <c r="I2136" s="13" t="b">
        <v>1</v>
      </c>
      <c r="J2136" s="4">
        <v>9.375E-2</v>
      </c>
      <c r="K2136">
        <f t="shared" si="165"/>
        <v>2.4992189940643551E-4</v>
      </c>
      <c r="L2136">
        <f t="shared" si="169"/>
        <v>1.5808918350299475E-2</v>
      </c>
      <c r="M2136">
        <f t="shared" si="166"/>
        <v>1.4820860953405758E-3</v>
      </c>
      <c r="N2136">
        <f t="shared" si="167"/>
        <v>1.5808918350299475E-2</v>
      </c>
      <c r="O2136">
        <f t="shared" si="168"/>
        <v>9.4853510101796851E-2</v>
      </c>
      <c r="Q2136" s="7">
        <v>2110</v>
      </c>
      <c r="R2136" s="7">
        <v>1.9482200317787236E-3</v>
      </c>
      <c r="S2136" s="7">
        <v>-2.2843643659084664E-4</v>
      </c>
      <c r="U2136" s="7">
        <v>46.230550076703921</v>
      </c>
      <c r="V2136" s="7">
        <v>1.1075106477263577E-3</v>
      </c>
    </row>
    <row r="2137" spans="1:22" x14ac:dyDescent="0.35">
      <c r="A2137" s="24">
        <v>2016</v>
      </c>
      <c r="B2137" s="17" t="s">
        <v>98</v>
      </c>
      <c r="C2137" s="17" t="s">
        <v>41</v>
      </c>
      <c r="D2137" s="17">
        <v>2006</v>
      </c>
      <c r="E2137" s="17">
        <v>10</v>
      </c>
      <c r="F2137" s="17">
        <v>87</v>
      </c>
      <c r="G2137" s="17">
        <v>9</v>
      </c>
      <c r="H2137" s="17">
        <v>96</v>
      </c>
      <c r="I2137" s="17" t="b">
        <v>1</v>
      </c>
      <c r="J2137" s="25">
        <v>9.375E-2</v>
      </c>
      <c r="K2137">
        <f t="shared" si="165"/>
        <v>1.8744142455482662E-4</v>
      </c>
      <c r="L2137">
        <f t="shared" si="169"/>
        <v>1.3690924897713326E-2</v>
      </c>
      <c r="M2137">
        <f t="shared" si="166"/>
        <v>1.2835242091606242E-3</v>
      </c>
      <c r="N2137">
        <f t="shared" si="167"/>
        <v>1.3690924897713326E-2</v>
      </c>
      <c r="O2137">
        <f t="shared" si="168"/>
        <v>0.13690924897713325</v>
      </c>
      <c r="Q2137" s="7">
        <v>2111</v>
      </c>
      <c r="R2137" s="7">
        <v>3.0428759080948472E-3</v>
      </c>
      <c r="S2137" s="7">
        <v>-1.3230923129069702E-3</v>
      </c>
      <c r="U2137" s="7">
        <v>46.252465483234715</v>
      </c>
      <c r="V2137" s="7">
        <v>1.1075106477263577E-3</v>
      </c>
    </row>
    <row r="2138" spans="1:22" x14ac:dyDescent="0.35">
      <c r="A2138" s="3">
        <v>2015</v>
      </c>
      <c r="B2138" s="13" t="s">
        <v>24</v>
      </c>
      <c r="C2138" s="13" t="s">
        <v>199</v>
      </c>
      <c r="D2138" s="13">
        <v>2007</v>
      </c>
      <c r="E2138" s="14">
        <v>8</v>
      </c>
      <c r="F2138" s="13">
        <v>58</v>
      </c>
      <c r="G2138" s="13">
        <v>6</v>
      </c>
      <c r="H2138" s="13">
        <v>64</v>
      </c>
      <c r="I2138" s="13" t="b">
        <v>1</v>
      </c>
      <c r="J2138" s="4">
        <v>9.375E-2</v>
      </c>
      <c r="K2138">
        <f t="shared" si="165"/>
        <v>1.2496094970321776E-4</v>
      </c>
      <c r="L2138">
        <f t="shared" si="169"/>
        <v>1.1178593368721207E-2</v>
      </c>
      <c r="M2138">
        <f t="shared" si="166"/>
        <v>1.0479931283176131E-3</v>
      </c>
      <c r="N2138">
        <f t="shared" si="167"/>
        <v>1.1178593368721207E-2</v>
      </c>
      <c r="O2138">
        <f t="shared" si="168"/>
        <v>8.9428746949769655E-2</v>
      </c>
      <c r="Q2138" s="7">
        <v>2112</v>
      </c>
      <c r="R2138" s="7">
        <v>2.3361342087906008E-3</v>
      </c>
      <c r="S2138" s="7">
        <v>-2.7445129929575636E-4</v>
      </c>
      <c r="U2138" s="7">
        <v>46.274380889765503</v>
      </c>
      <c r="V2138" s="7">
        <v>1.1104806467507992E-3</v>
      </c>
    </row>
    <row r="2139" spans="1:22" x14ac:dyDescent="0.35">
      <c r="A2139" s="3">
        <v>2015</v>
      </c>
      <c r="B2139" s="13" t="s">
        <v>52</v>
      </c>
      <c r="C2139" s="13" t="s">
        <v>131</v>
      </c>
      <c r="D2139" s="13">
        <v>2004</v>
      </c>
      <c r="E2139" s="17">
        <v>11</v>
      </c>
      <c r="F2139" s="13">
        <v>58</v>
      </c>
      <c r="G2139" s="13">
        <v>6</v>
      </c>
      <c r="H2139" s="13">
        <v>64</v>
      </c>
      <c r="I2139" s="13" t="b">
        <v>1</v>
      </c>
      <c r="J2139" s="4">
        <v>9.375E-2</v>
      </c>
      <c r="K2139">
        <f t="shared" si="165"/>
        <v>1.2496094970321776E-4</v>
      </c>
      <c r="L2139">
        <f t="shared" si="169"/>
        <v>1.1178593368721207E-2</v>
      </c>
      <c r="M2139">
        <f t="shared" si="166"/>
        <v>1.0479931283176131E-3</v>
      </c>
      <c r="N2139">
        <f t="shared" si="167"/>
        <v>1.1178593368721207E-2</v>
      </c>
      <c r="O2139">
        <f t="shared" si="168"/>
        <v>0.12296452705593328</v>
      </c>
      <c r="Q2139" s="7">
        <v>2113</v>
      </c>
      <c r="R2139" s="7">
        <v>1.1080827637877677E-3</v>
      </c>
      <c r="S2139" s="7">
        <v>2.8966684354494576E-5</v>
      </c>
      <c r="U2139" s="7">
        <v>46.296296296296298</v>
      </c>
      <c r="V2139" s="7">
        <v>1.1104806467507992E-3</v>
      </c>
    </row>
    <row r="2140" spans="1:22" x14ac:dyDescent="0.35">
      <c r="A2140" s="3">
        <v>2015</v>
      </c>
      <c r="B2140" s="13" t="s">
        <v>37</v>
      </c>
      <c r="C2140" s="13" t="s">
        <v>59</v>
      </c>
      <c r="D2140" s="13">
        <v>2002</v>
      </c>
      <c r="E2140" s="14">
        <v>13</v>
      </c>
      <c r="F2140" s="13">
        <v>58</v>
      </c>
      <c r="G2140" s="13">
        <v>6</v>
      </c>
      <c r="H2140" s="13">
        <v>64</v>
      </c>
      <c r="I2140" s="13" t="b">
        <v>1</v>
      </c>
      <c r="J2140" s="4">
        <v>9.375E-2</v>
      </c>
      <c r="K2140">
        <f t="shared" si="165"/>
        <v>1.2496094970321776E-4</v>
      </c>
      <c r="L2140">
        <f t="shared" si="169"/>
        <v>1.1178593368721207E-2</v>
      </c>
      <c r="M2140">
        <f t="shared" si="166"/>
        <v>1.0479931283176131E-3</v>
      </c>
      <c r="N2140">
        <f t="shared" si="167"/>
        <v>1.1178593368721207E-2</v>
      </c>
      <c r="O2140">
        <f t="shared" si="168"/>
        <v>0.14532171379337569</v>
      </c>
      <c r="Q2140" s="7">
        <v>2114</v>
      </c>
      <c r="R2140" s="7">
        <v>1.4702591446935707E-3</v>
      </c>
      <c r="S2140" s="7">
        <v>-3.332096965513085E-4</v>
      </c>
      <c r="U2140" s="7">
        <v>46.318211702827085</v>
      </c>
      <c r="V2140" s="7">
        <v>1.1104806467507992E-3</v>
      </c>
    </row>
    <row r="2141" spans="1:22" x14ac:dyDescent="0.35">
      <c r="A2141" s="3">
        <v>2015</v>
      </c>
      <c r="B2141" s="13" t="s">
        <v>252</v>
      </c>
      <c r="C2141" s="13" t="s">
        <v>253</v>
      </c>
      <c r="D2141" s="13">
        <v>2000</v>
      </c>
      <c r="E2141" s="17">
        <v>15</v>
      </c>
      <c r="F2141" s="13">
        <v>58</v>
      </c>
      <c r="G2141" s="13">
        <v>6</v>
      </c>
      <c r="H2141" s="13">
        <v>64</v>
      </c>
      <c r="I2141" s="13" t="b">
        <v>1</v>
      </c>
      <c r="J2141" s="4">
        <v>9.375E-2</v>
      </c>
      <c r="K2141">
        <f t="shared" si="165"/>
        <v>1.2496094970321776E-4</v>
      </c>
      <c r="L2141">
        <f t="shared" si="169"/>
        <v>1.1178593368721207E-2</v>
      </c>
      <c r="M2141">
        <f t="shared" si="166"/>
        <v>1.0479931283176131E-3</v>
      </c>
      <c r="N2141">
        <f t="shared" si="167"/>
        <v>1.1178593368721207E-2</v>
      </c>
      <c r="O2141">
        <f t="shared" si="168"/>
        <v>0.1676789005308181</v>
      </c>
      <c r="Q2141" s="7">
        <v>2115</v>
      </c>
      <c r="R2141" s="7">
        <v>1.4702591446935707E-3</v>
      </c>
      <c r="S2141" s="7">
        <v>-3.332096965513085E-4</v>
      </c>
      <c r="U2141" s="7">
        <v>46.34012710935788</v>
      </c>
      <c r="V2141" s="7">
        <v>1.1104806467507992E-3</v>
      </c>
    </row>
    <row r="2142" spans="1:22" x14ac:dyDescent="0.35">
      <c r="A2142" s="3">
        <v>2016</v>
      </c>
      <c r="B2142" s="13" t="s">
        <v>190</v>
      </c>
      <c r="C2142" s="13" t="s">
        <v>219</v>
      </c>
      <c r="D2142" s="13">
        <v>2004</v>
      </c>
      <c r="E2142" s="14">
        <v>12</v>
      </c>
      <c r="F2142" s="13">
        <v>58</v>
      </c>
      <c r="G2142" s="13">
        <v>6</v>
      </c>
      <c r="H2142" s="13">
        <v>64</v>
      </c>
      <c r="I2142" s="13" t="b">
        <v>1</v>
      </c>
      <c r="J2142" s="4">
        <v>9.375E-2</v>
      </c>
      <c r="K2142">
        <f t="shared" si="165"/>
        <v>1.2496094970321776E-4</v>
      </c>
      <c r="L2142">
        <f t="shared" si="169"/>
        <v>1.1178593368721207E-2</v>
      </c>
      <c r="M2142">
        <f t="shared" si="166"/>
        <v>1.0479931283176131E-3</v>
      </c>
      <c r="N2142">
        <f t="shared" si="167"/>
        <v>1.1178593368721207E-2</v>
      </c>
      <c r="O2142">
        <f t="shared" si="168"/>
        <v>0.13414312042465448</v>
      </c>
      <c r="Q2142" s="7">
        <v>2116</v>
      </c>
      <c r="R2142" s="7">
        <v>1.6513473351464723E-3</v>
      </c>
      <c r="S2142" s="7">
        <v>-5.1429788700421003E-4</v>
      </c>
      <c r="U2142" s="7">
        <v>46.362042515888668</v>
      </c>
      <c r="V2142" s="7">
        <v>1.1104806467507992E-3</v>
      </c>
    </row>
    <row r="2143" spans="1:22" x14ac:dyDescent="0.35">
      <c r="A2143" s="3">
        <v>2017</v>
      </c>
      <c r="B2143" s="13" t="s">
        <v>37</v>
      </c>
      <c r="C2143" s="13" t="s">
        <v>157</v>
      </c>
      <c r="D2143" s="13">
        <v>2005</v>
      </c>
      <c r="E2143" s="17">
        <v>12</v>
      </c>
      <c r="F2143" s="13">
        <v>58</v>
      </c>
      <c r="G2143" s="13">
        <v>6</v>
      </c>
      <c r="H2143" s="13">
        <v>64</v>
      </c>
      <c r="I2143" s="13" t="b">
        <v>1</v>
      </c>
      <c r="J2143" s="4">
        <v>9.375E-2</v>
      </c>
      <c r="K2143">
        <f t="shared" si="165"/>
        <v>1.2496094970321776E-4</v>
      </c>
      <c r="L2143">
        <f t="shared" si="169"/>
        <v>1.1178593368721207E-2</v>
      </c>
      <c r="M2143">
        <f t="shared" si="166"/>
        <v>1.0479931283176131E-3</v>
      </c>
      <c r="N2143">
        <f t="shared" si="167"/>
        <v>1.1178593368721207E-2</v>
      </c>
      <c r="O2143">
        <f t="shared" si="168"/>
        <v>0.13414312042465448</v>
      </c>
      <c r="Q2143" s="7">
        <v>2117</v>
      </c>
      <c r="R2143" s="7">
        <v>7.261608536756072E-4</v>
      </c>
      <c r="S2143" s="7">
        <v>1.4197626836612129E-3</v>
      </c>
      <c r="U2143" s="7">
        <v>46.383957922419462</v>
      </c>
      <c r="V2143" s="7">
        <v>1.1115645715054317E-3</v>
      </c>
    </row>
    <row r="2144" spans="1:22" x14ac:dyDescent="0.35">
      <c r="A2144" s="3">
        <v>2013</v>
      </c>
      <c r="B2144" s="13" t="s">
        <v>58</v>
      </c>
      <c r="C2144" s="13" t="s">
        <v>142</v>
      </c>
      <c r="D2144" s="13">
        <v>2006</v>
      </c>
      <c r="E2144" s="14">
        <v>7</v>
      </c>
      <c r="F2144" s="13">
        <v>97</v>
      </c>
      <c r="G2144" s="13">
        <v>10</v>
      </c>
      <c r="H2144" s="13">
        <v>107</v>
      </c>
      <c r="I2144" s="13" t="b">
        <v>1</v>
      </c>
      <c r="J2144" s="4">
        <v>9.34579439252336E-2</v>
      </c>
      <c r="K2144">
        <f t="shared" si="165"/>
        <v>2.0891908778506718E-4</v>
      </c>
      <c r="L2144">
        <f t="shared" si="169"/>
        <v>1.4454033616436181E-2</v>
      </c>
      <c r="M2144">
        <f t="shared" si="166"/>
        <v>1.350844263218334E-3</v>
      </c>
      <c r="N2144">
        <f t="shared" si="167"/>
        <v>1.4454033616436181E-2</v>
      </c>
      <c r="O2144">
        <f t="shared" si="168"/>
        <v>0.10117823531505327</v>
      </c>
      <c r="Q2144" s="7">
        <v>2118</v>
      </c>
      <c r="R2144" s="7">
        <v>2.1820393722841065E-3</v>
      </c>
      <c r="S2144" s="7">
        <v>-2.6266701068333167E-4</v>
      </c>
      <c r="U2144" s="7">
        <v>46.40587332895025</v>
      </c>
      <c r="V2144" s="7">
        <v>1.1123116136112364E-3</v>
      </c>
    </row>
    <row r="2145" spans="1:22" x14ac:dyDescent="0.35">
      <c r="A2145" s="3">
        <v>2016</v>
      </c>
      <c r="B2145" s="13" t="s">
        <v>24</v>
      </c>
      <c r="C2145" s="13" t="s">
        <v>57</v>
      </c>
      <c r="D2145" s="13">
        <v>2008</v>
      </c>
      <c r="E2145" s="17">
        <v>8</v>
      </c>
      <c r="F2145" s="13">
        <v>165</v>
      </c>
      <c r="G2145" s="13">
        <v>17</v>
      </c>
      <c r="H2145" s="13">
        <v>182</v>
      </c>
      <c r="I2145" s="13" t="b">
        <v>1</v>
      </c>
      <c r="J2145" s="4">
        <v>9.3406593406593394E-2</v>
      </c>
      <c r="K2145">
        <f t="shared" si="165"/>
        <v>3.5535770071852546E-4</v>
      </c>
      <c r="L2145">
        <f t="shared" si="169"/>
        <v>1.8850933682937974E-2</v>
      </c>
      <c r="M2145">
        <f t="shared" si="166"/>
        <v>1.7608014978568434E-3</v>
      </c>
      <c r="N2145">
        <f t="shared" si="167"/>
        <v>1.8850933682937974E-2</v>
      </c>
      <c r="O2145">
        <f t="shared" si="168"/>
        <v>0.15080746946350379</v>
      </c>
      <c r="Q2145" s="7">
        <v>2119</v>
      </c>
      <c r="R2145" s="7">
        <v>1.1094666817962511E-3</v>
      </c>
      <c r="S2145" s="7">
        <v>2.4773453071369488E-4</v>
      </c>
      <c r="U2145" s="7">
        <v>46.427788735481045</v>
      </c>
      <c r="V2145" s="7">
        <v>1.1146790762689353E-3</v>
      </c>
    </row>
    <row r="2146" spans="1:22" x14ac:dyDescent="0.35">
      <c r="A2146" s="5">
        <v>2016</v>
      </c>
      <c r="B2146" s="14" t="s">
        <v>58</v>
      </c>
      <c r="C2146" s="14" t="s">
        <v>64</v>
      </c>
      <c r="D2146" s="14">
        <v>2006</v>
      </c>
      <c r="E2146" s="14">
        <v>10</v>
      </c>
      <c r="F2146" s="14">
        <v>165</v>
      </c>
      <c r="G2146" s="14">
        <v>17</v>
      </c>
      <c r="H2146" s="14">
        <v>182</v>
      </c>
      <c r="I2146" s="14" t="b">
        <v>1</v>
      </c>
      <c r="J2146" s="6">
        <v>9.3406593406593394E-2</v>
      </c>
      <c r="K2146">
        <f t="shared" si="165"/>
        <v>3.5535770071852546E-4</v>
      </c>
      <c r="L2146">
        <f t="shared" si="169"/>
        <v>1.8850933682937974E-2</v>
      </c>
      <c r="M2146">
        <f t="shared" si="166"/>
        <v>1.7608014978568434E-3</v>
      </c>
      <c r="N2146">
        <f t="shared" si="167"/>
        <v>1.8850933682937974E-2</v>
      </c>
      <c r="O2146">
        <f t="shared" si="168"/>
        <v>0.18850933682937973</v>
      </c>
      <c r="Q2146" s="7">
        <v>2120</v>
      </c>
      <c r="R2146" s="7">
        <v>3.2474900628358709E-4</v>
      </c>
      <c r="S2146" s="7">
        <v>6.3493717451680034E-4</v>
      </c>
      <c r="U2146" s="7">
        <v>46.449704142011832</v>
      </c>
      <c r="V2146" s="7">
        <v>1.1146790762689353E-3</v>
      </c>
    </row>
    <row r="2147" spans="1:22" x14ac:dyDescent="0.35">
      <c r="A2147" s="3">
        <v>2013</v>
      </c>
      <c r="B2147" s="13" t="s">
        <v>33</v>
      </c>
      <c r="C2147" s="13" t="s">
        <v>227</v>
      </c>
      <c r="D2147" s="13">
        <v>2004</v>
      </c>
      <c r="E2147" s="17">
        <v>9</v>
      </c>
      <c r="F2147" s="13">
        <v>68</v>
      </c>
      <c r="G2147" s="13">
        <v>7</v>
      </c>
      <c r="H2147" s="13">
        <v>75</v>
      </c>
      <c r="I2147" s="13" t="b">
        <v>1</v>
      </c>
      <c r="J2147" s="4">
        <v>9.3333333333333296E-2</v>
      </c>
      <c r="K2147">
        <f t="shared" si="165"/>
        <v>1.4643861293345828E-4</v>
      </c>
      <c r="L2147">
        <f t="shared" si="169"/>
        <v>1.2101182294861039E-2</v>
      </c>
      <c r="M2147">
        <f t="shared" si="166"/>
        <v>1.1294436808536965E-3</v>
      </c>
      <c r="N2147">
        <f t="shared" si="167"/>
        <v>1.2101182294861039E-2</v>
      </c>
      <c r="O2147">
        <f t="shared" si="168"/>
        <v>0.10891064065374935</v>
      </c>
      <c r="Q2147" s="7">
        <v>2121</v>
      </c>
      <c r="R2147" s="7">
        <v>6.3125727822697356E-4</v>
      </c>
      <c r="S2147" s="7">
        <v>3.2842890257341387E-4</v>
      </c>
      <c r="U2147" s="7">
        <v>46.471619548542627</v>
      </c>
      <c r="V2147" s="7">
        <v>1.1146790762689353E-3</v>
      </c>
    </row>
    <row r="2148" spans="1:22" x14ac:dyDescent="0.35">
      <c r="A2148" s="5">
        <v>2014</v>
      </c>
      <c r="B2148" s="14" t="s">
        <v>37</v>
      </c>
      <c r="C2148" s="14" t="s">
        <v>39</v>
      </c>
      <c r="D2148" s="14">
        <v>2003</v>
      </c>
      <c r="E2148" s="14">
        <v>11</v>
      </c>
      <c r="F2148" s="14">
        <v>68</v>
      </c>
      <c r="G2148" s="14">
        <v>7</v>
      </c>
      <c r="H2148" s="14">
        <v>75</v>
      </c>
      <c r="I2148" s="14" t="b">
        <v>1</v>
      </c>
      <c r="J2148" s="6">
        <v>9.3333333333333296E-2</v>
      </c>
      <c r="K2148">
        <f t="shared" si="165"/>
        <v>1.4643861293345828E-4</v>
      </c>
      <c r="L2148">
        <f t="shared" si="169"/>
        <v>1.2101182294861039E-2</v>
      </c>
      <c r="M2148">
        <f t="shared" si="166"/>
        <v>1.1294436808536965E-3</v>
      </c>
      <c r="N2148">
        <f t="shared" si="167"/>
        <v>1.2101182294861039E-2</v>
      </c>
      <c r="O2148">
        <f t="shared" si="168"/>
        <v>0.13311300524347142</v>
      </c>
      <c r="Q2148" s="7">
        <v>2122</v>
      </c>
      <c r="R2148" s="7">
        <v>9.3776555017036003E-4</v>
      </c>
      <c r="S2148" s="7">
        <v>2.1920630630027399E-5</v>
      </c>
      <c r="U2148" s="7">
        <v>46.493534955073414</v>
      </c>
      <c r="V2148" s="7">
        <v>1.1151860942966417E-3</v>
      </c>
    </row>
    <row r="2149" spans="1:22" x14ac:dyDescent="0.35">
      <c r="A2149" s="3">
        <v>2015</v>
      </c>
      <c r="B2149" s="13" t="s">
        <v>24</v>
      </c>
      <c r="C2149" s="13" t="s">
        <v>65</v>
      </c>
      <c r="D2149" s="13">
        <v>2005</v>
      </c>
      <c r="E2149" s="17">
        <v>10</v>
      </c>
      <c r="F2149" s="13">
        <v>68</v>
      </c>
      <c r="G2149" s="13">
        <v>7</v>
      </c>
      <c r="H2149" s="13">
        <v>75</v>
      </c>
      <c r="I2149" s="13" t="b">
        <v>1</v>
      </c>
      <c r="J2149" s="4">
        <v>9.3333333333333296E-2</v>
      </c>
      <c r="K2149">
        <f t="shared" si="165"/>
        <v>1.4643861293345828E-4</v>
      </c>
      <c r="L2149">
        <f t="shared" si="169"/>
        <v>1.2101182294861039E-2</v>
      </c>
      <c r="M2149">
        <f t="shared" si="166"/>
        <v>1.1294436808536965E-3</v>
      </c>
      <c r="N2149">
        <f t="shared" si="167"/>
        <v>1.2101182294861039E-2</v>
      </c>
      <c r="O2149">
        <f t="shared" si="168"/>
        <v>0.12101182294861039</v>
      </c>
      <c r="Q2149" s="7">
        <v>2123</v>
      </c>
      <c r="R2149" s="7">
        <v>1.0910196861420533E-3</v>
      </c>
      <c r="S2149" s="7">
        <v>-1.3133350534166584E-4</v>
      </c>
      <c r="U2149" s="7">
        <v>46.515450361604209</v>
      </c>
      <c r="V2149" s="7">
        <v>1.1159322290831895E-3</v>
      </c>
    </row>
    <row r="2150" spans="1:22" x14ac:dyDescent="0.35">
      <c r="A2150" s="3">
        <v>2016</v>
      </c>
      <c r="B2150" s="13" t="s">
        <v>33</v>
      </c>
      <c r="C2150" s="13" t="s">
        <v>203</v>
      </c>
      <c r="D2150" s="13">
        <v>2006</v>
      </c>
      <c r="E2150" s="14">
        <v>10</v>
      </c>
      <c r="F2150" s="13">
        <v>68</v>
      </c>
      <c r="G2150" s="13">
        <v>7</v>
      </c>
      <c r="H2150" s="13">
        <v>75</v>
      </c>
      <c r="I2150" s="13" t="b">
        <v>1</v>
      </c>
      <c r="J2150" s="4">
        <v>9.3333333333333296E-2</v>
      </c>
      <c r="K2150">
        <f t="shared" si="165"/>
        <v>1.4643861293345828E-4</v>
      </c>
      <c r="L2150">
        <f t="shared" si="169"/>
        <v>1.2101182294861039E-2</v>
      </c>
      <c r="M2150">
        <f t="shared" si="166"/>
        <v>1.1294436808536965E-3</v>
      </c>
      <c r="N2150">
        <f t="shared" si="167"/>
        <v>1.2101182294861039E-2</v>
      </c>
      <c r="O2150">
        <f t="shared" si="168"/>
        <v>0.12101182294861039</v>
      </c>
      <c r="Q2150" s="7">
        <v>2124</v>
      </c>
      <c r="R2150" s="7">
        <v>9.3776555017036003E-4</v>
      </c>
      <c r="S2150" s="7">
        <v>2.1920630630027399E-5</v>
      </c>
      <c r="U2150" s="7">
        <v>46.537365768134997</v>
      </c>
      <c r="V2150" s="7">
        <v>1.1178593368721208E-3</v>
      </c>
    </row>
    <row r="2151" spans="1:22" x14ac:dyDescent="0.35">
      <c r="A2151" s="3">
        <v>2015</v>
      </c>
      <c r="B2151" s="13" t="s">
        <v>67</v>
      </c>
      <c r="C2151" s="13" t="s">
        <v>77</v>
      </c>
      <c r="D2151" s="13">
        <v>2004</v>
      </c>
      <c r="E2151" s="17">
        <v>11</v>
      </c>
      <c r="F2151" s="13">
        <v>175</v>
      </c>
      <c r="G2151" s="13">
        <v>18</v>
      </c>
      <c r="H2151" s="13">
        <v>193</v>
      </c>
      <c r="I2151" s="13" t="b">
        <v>1</v>
      </c>
      <c r="J2151" s="4">
        <v>9.3264248704663197E-2</v>
      </c>
      <c r="K2151">
        <f t="shared" ref="K2151:K2214" si="170">H2151/$H$1</f>
        <v>3.7683536394876599E-4</v>
      </c>
      <c r="L2151">
        <f t="shared" si="169"/>
        <v>1.9412247781974295E-2</v>
      </c>
      <c r="M2151">
        <f t="shared" ref="M2151:M2214" si="171">J2151*L2151</f>
        <v>1.8104687050545971E-3</v>
      </c>
      <c r="N2151">
        <f t="shared" ref="N2151:N2214" si="172">L2151</f>
        <v>1.9412247781974295E-2</v>
      </c>
      <c r="O2151">
        <f t="shared" ref="O2151:O2214" si="173">E2151*L2151</f>
        <v>0.21353472560171724</v>
      </c>
      <c r="Q2151" s="7">
        <v>2125</v>
      </c>
      <c r="R2151" s="7">
        <v>1.5507820940571324E-3</v>
      </c>
      <c r="S2151" s="7">
        <v>-5.91095913256745E-4</v>
      </c>
      <c r="U2151" s="7">
        <v>46.559281174665792</v>
      </c>
      <c r="V2151" s="7">
        <v>1.1178593368721208E-3</v>
      </c>
    </row>
    <row r="2152" spans="1:22" x14ac:dyDescent="0.35">
      <c r="A2152" s="3">
        <v>2013</v>
      </c>
      <c r="B2152" s="13" t="s">
        <v>30</v>
      </c>
      <c r="C2152" s="13" t="s">
        <v>75</v>
      </c>
      <c r="D2152" s="13">
        <v>2001</v>
      </c>
      <c r="E2152" s="14">
        <v>12</v>
      </c>
      <c r="F2152" s="13">
        <v>156</v>
      </c>
      <c r="G2152" s="13">
        <v>16</v>
      </c>
      <c r="H2152" s="13">
        <v>172</v>
      </c>
      <c r="I2152" s="13" t="b">
        <v>1</v>
      </c>
      <c r="J2152" s="4">
        <v>9.3023255813953501E-2</v>
      </c>
      <c r="K2152">
        <f t="shared" si="170"/>
        <v>3.3583255232739768E-4</v>
      </c>
      <c r="L2152">
        <f t="shared" si="169"/>
        <v>1.8325734700889829E-2</v>
      </c>
      <c r="M2152">
        <f t="shared" si="171"/>
        <v>1.7047195070595191E-3</v>
      </c>
      <c r="N2152">
        <f t="shared" si="172"/>
        <v>1.8325734700889829E-2</v>
      </c>
      <c r="O2152">
        <f t="shared" si="173"/>
        <v>0.21990881641067794</v>
      </c>
      <c r="Q2152" s="7">
        <v>2126</v>
      </c>
      <c r="R2152" s="7">
        <v>1.5507820940571324E-3</v>
      </c>
      <c r="S2152" s="7">
        <v>-5.91095913256745E-4</v>
      </c>
      <c r="U2152" s="7">
        <v>46.581196581196579</v>
      </c>
      <c r="V2152" s="7">
        <v>1.1178593368721208E-3</v>
      </c>
    </row>
    <row r="2153" spans="1:22" x14ac:dyDescent="0.35">
      <c r="A2153" s="3">
        <v>2015</v>
      </c>
      <c r="B2153" s="13" t="s">
        <v>33</v>
      </c>
      <c r="C2153" s="13" t="s">
        <v>235</v>
      </c>
      <c r="D2153" s="13">
        <v>2002</v>
      </c>
      <c r="E2153" s="17">
        <v>13</v>
      </c>
      <c r="F2153" s="13">
        <v>78</v>
      </c>
      <c r="G2153" s="13">
        <v>8</v>
      </c>
      <c r="H2153" s="13">
        <v>86</v>
      </c>
      <c r="I2153" s="13" t="b">
        <v>1</v>
      </c>
      <c r="J2153" s="4">
        <v>9.3023255813953501E-2</v>
      </c>
      <c r="K2153">
        <f t="shared" si="170"/>
        <v>1.6791627616369884E-4</v>
      </c>
      <c r="L2153">
        <f t="shared" si="169"/>
        <v>1.2958251277224827E-2</v>
      </c>
      <c r="M2153">
        <f t="shared" si="171"/>
        <v>1.2054187234627747E-3</v>
      </c>
      <c r="N2153">
        <f t="shared" si="172"/>
        <v>1.2958251277224827E-2</v>
      </c>
      <c r="O2153">
        <f t="shared" si="173"/>
        <v>0.16845726660392274</v>
      </c>
      <c r="Q2153" s="7">
        <v>2127</v>
      </c>
      <c r="R2153" s="7">
        <v>1.3975279580854395E-3</v>
      </c>
      <c r="S2153" s="7">
        <v>-4.3784177728505209E-4</v>
      </c>
      <c r="U2153" s="7">
        <v>46.603111987727374</v>
      </c>
      <c r="V2153" s="7">
        <v>1.1178593368721208E-3</v>
      </c>
    </row>
    <row r="2154" spans="1:22" x14ac:dyDescent="0.35">
      <c r="A2154" s="5">
        <v>2017</v>
      </c>
      <c r="B2154" s="14" t="s">
        <v>113</v>
      </c>
      <c r="C2154" s="14" t="s">
        <v>114</v>
      </c>
      <c r="D2154" s="14">
        <v>2004</v>
      </c>
      <c r="E2154" s="14">
        <v>13</v>
      </c>
      <c r="F2154" s="14">
        <v>78</v>
      </c>
      <c r="G2154" s="14">
        <v>8</v>
      </c>
      <c r="H2154" s="14">
        <v>86</v>
      </c>
      <c r="I2154" s="14" t="b">
        <v>1</v>
      </c>
      <c r="J2154" s="6">
        <v>9.3023255813953501E-2</v>
      </c>
      <c r="K2154">
        <f t="shared" si="170"/>
        <v>1.6791627616369884E-4</v>
      </c>
      <c r="L2154">
        <f t="shared" si="169"/>
        <v>1.2958251277224827E-2</v>
      </c>
      <c r="M2154">
        <f t="shared" si="171"/>
        <v>1.2054187234627747E-3</v>
      </c>
      <c r="N2154">
        <f t="shared" si="172"/>
        <v>1.2958251277224827E-2</v>
      </c>
      <c r="O2154">
        <f t="shared" si="173"/>
        <v>0.16845726660392274</v>
      </c>
      <c r="Q2154" s="7">
        <v>2128</v>
      </c>
      <c r="R2154" s="7">
        <v>1.769831958010708E-3</v>
      </c>
      <c r="S2154" s="7">
        <v>-5.5734326938806575E-4</v>
      </c>
      <c r="U2154" s="7">
        <v>46.625027394258161</v>
      </c>
      <c r="V2154" s="7">
        <v>1.1178593368721208E-3</v>
      </c>
    </row>
    <row r="2155" spans="1:22" x14ac:dyDescent="0.35">
      <c r="A2155" s="3">
        <v>2013</v>
      </c>
      <c r="B2155" s="13" t="s">
        <v>58</v>
      </c>
      <c r="C2155" s="13" t="s">
        <v>63</v>
      </c>
      <c r="D2155" s="13">
        <v>2006</v>
      </c>
      <c r="E2155" s="17">
        <v>7</v>
      </c>
      <c r="F2155" s="13">
        <v>205</v>
      </c>
      <c r="G2155" s="13">
        <v>21</v>
      </c>
      <c r="H2155" s="13">
        <v>226</v>
      </c>
      <c r="I2155" s="13" t="b">
        <v>1</v>
      </c>
      <c r="J2155" s="4">
        <v>9.2920353982300904E-2</v>
      </c>
      <c r="K2155">
        <f t="shared" si="170"/>
        <v>4.4126835363948768E-4</v>
      </c>
      <c r="L2155">
        <f t="shared" si="169"/>
        <v>2.100638840066249E-2</v>
      </c>
      <c r="M2155">
        <f t="shared" si="171"/>
        <v>1.9519210460792584E-3</v>
      </c>
      <c r="N2155">
        <f t="shared" si="172"/>
        <v>2.100638840066249E-2</v>
      </c>
      <c r="O2155">
        <f t="shared" si="173"/>
        <v>0.14704471880463743</v>
      </c>
      <c r="Q2155" s="7">
        <v>2129</v>
      </c>
      <c r="R2155" s="7">
        <v>3.0526243978571625E-3</v>
      </c>
      <c r="S2155" s="7">
        <v>-7.0557038154424627E-4</v>
      </c>
      <c r="U2155" s="7">
        <v>46.646942800788956</v>
      </c>
      <c r="V2155" s="7">
        <v>1.1180441528338483E-3</v>
      </c>
    </row>
    <row r="2156" spans="1:22" x14ac:dyDescent="0.35">
      <c r="A2156" s="5">
        <v>2014</v>
      </c>
      <c r="B2156" s="14" t="s">
        <v>42</v>
      </c>
      <c r="C2156" s="14" t="s">
        <v>43</v>
      </c>
      <c r="D2156" s="14">
        <v>2003</v>
      </c>
      <c r="E2156" s="14">
        <v>11</v>
      </c>
      <c r="F2156" s="14">
        <v>254</v>
      </c>
      <c r="G2156" s="14">
        <v>26</v>
      </c>
      <c r="H2156" s="14">
        <v>280</v>
      </c>
      <c r="I2156" s="14" t="b">
        <v>1</v>
      </c>
      <c r="J2156" s="6">
        <v>9.2857142857142902E-2</v>
      </c>
      <c r="K2156">
        <f t="shared" si="170"/>
        <v>5.4670415495157768E-4</v>
      </c>
      <c r="L2156">
        <f t="shared" si="169"/>
        <v>2.3381705561219816E-2</v>
      </c>
      <c r="M2156">
        <f t="shared" si="171"/>
        <v>2.171158373541841E-3</v>
      </c>
      <c r="N2156">
        <f t="shared" si="172"/>
        <v>2.3381705561219816E-2</v>
      </c>
      <c r="O2156">
        <f t="shared" si="173"/>
        <v>0.257198761173418</v>
      </c>
      <c r="Q2156" s="7">
        <v>2130</v>
      </c>
      <c r="R2156" s="7">
        <v>1.1656126788326293E-3</v>
      </c>
      <c r="S2156" s="7">
        <v>2.5539663963963463E-4</v>
      </c>
      <c r="U2156" s="7">
        <v>46.668858207319744</v>
      </c>
      <c r="V2156" s="7">
        <v>1.1201150942527509E-3</v>
      </c>
    </row>
    <row r="2157" spans="1:22" x14ac:dyDescent="0.35">
      <c r="A2157" s="3">
        <v>2013</v>
      </c>
      <c r="B2157" s="13" t="s">
        <v>33</v>
      </c>
      <c r="C2157" s="13" t="s">
        <v>203</v>
      </c>
      <c r="D2157" s="13">
        <v>2000</v>
      </c>
      <c r="E2157" s="17">
        <v>13</v>
      </c>
      <c r="F2157" s="13">
        <v>88</v>
      </c>
      <c r="G2157" s="13">
        <v>9</v>
      </c>
      <c r="H2157" s="13">
        <v>97</v>
      </c>
      <c r="I2157" s="13" t="b">
        <v>1</v>
      </c>
      <c r="J2157" s="4">
        <v>9.2783505154639206E-2</v>
      </c>
      <c r="K2157">
        <f t="shared" si="170"/>
        <v>1.8939393939393939E-4</v>
      </c>
      <c r="L2157">
        <f t="shared" si="169"/>
        <v>1.3762047064079507E-2</v>
      </c>
      <c r="M2157">
        <f t="shared" si="171"/>
        <v>1.2768909647084084E-3</v>
      </c>
      <c r="N2157">
        <f t="shared" si="172"/>
        <v>1.3762047064079507E-2</v>
      </c>
      <c r="O2157">
        <f t="shared" si="173"/>
        <v>0.17890661183303358</v>
      </c>
      <c r="Q2157" s="7">
        <v>2131</v>
      </c>
      <c r="R2157" s="7">
        <v>1.8293120130456516E-3</v>
      </c>
      <c r="S2157" s="7">
        <v>-2.266864230678462E-4</v>
      </c>
      <c r="U2157" s="7">
        <v>46.690773613850538</v>
      </c>
      <c r="V2157" s="7">
        <v>1.1203517799594066E-3</v>
      </c>
    </row>
    <row r="2158" spans="1:22" x14ac:dyDescent="0.35">
      <c r="A2158" s="3">
        <v>2015</v>
      </c>
      <c r="B2158" s="13" t="s">
        <v>24</v>
      </c>
      <c r="C2158" s="13" t="s">
        <v>188</v>
      </c>
      <c r="D2158" s="13">
        <v>2007</v>
      </c>
      <c r="E2158" s="14">
        <v>8</v>
      </c>
      <c r="F2158" s="13">
        <v>88</v>
      </c>
      <c r="G2158" s="13">
        <v>9</v>
      </c>
      <c r="H2158" s="13">
        <v>97</v>
      </c>
      <c r="I2158" s="13" t="b">
        <v>1</v>
      </c>
      <c r="J2158" s="4">
        <v>9.2783505154639206E-2</v>
      </c>
      <c r="K2158">
        <f t="shared" si="170"/>
        <v>1.8939393939393939E-4</v>
      </c>
      <c r="L2158">
        <f t="shared" si="169"/>
        <v>1.3762047064079507E-2</v>
      </c>
      <c r="M2158">
        <f t="shared" si="171"/>
        <v>1.2768909647084084E-3</v>
      </c>
      <c r="N2158">
        <f t="shared" si="172"/>
        <v>1.3762047064079507E-2</v>
      </c>
      <c r="O2158">
        <f t="shared" si="173"/>
        <v>0.11009637651263605</v>
      </c>
      <c r="Q2158" s="7">
        <v>2132</v>
      </c>
      <c r="R2158" s="7">
        <v>3.5276283890448845E-3</v>
      </c>
      <c r="S2158" s="7">
        <v>-8.1960529699226211E-4</v>
      </c>
      <c r="U2158" s="7">
        <v>46.712689020381326</v>
      </c>
      <c r="V2158" s="7">
        <v>1.1203517799594066E-3</v>
      </c>
    </row>
    <row r="2159" spans="1:22" x14ac:dyDescent="0.35">
      <c r="A2159" s="3">
        <v>2013</v>
      </c>
      <c r="B2159" s="13" t="s">
        <v>37</v>
      </c>
      <c r="C2159" s="13" t="s">
        <v>38</v>
      </c>
      <c r="D2159" s="13">
        <v>2005</v>
      </c>
      <c r="E2159" s="17">
        <v>8</v>
      </c>
      <c r="F2159" s="13">
        <v>235</v>
      </c>
      <c r="G2159" s="13">
        <v>24</v>
      </c>
      <c r="H2159" s="13">
        <v>259</v>
      </c>
      <c r="I2159" s="13" t="b">
        <v>1</v>
      </c>
      <c r="J2159" s="4">
        <v>9.2664092664092701E-2</v>
      </c>
      <c r="K2159">
        <f t="shared" si="170"/>
        <v>5.0570134333020932E-4</v>
      </c>
      <c r="L2159">
        <f t="shared" si="169"/>
        <v>2.2487804324348996E-2</v>
      </c>
      <c r="M2159">
        <f t="shared" si="171"/>
        <v>2.08381198372346E-3</v>
      </c>
      <c r="N2159">
        <f t="shared" si="172"/>
        <v>2.2487804324348996E-2</v>
      </c>
      <c r="O2159">
        <f t="shared" si="173"/>
        <v>0.17990243459479197</v>
      </c>
      <c r="Q2159" s="7">
        <v>2133</v>
      </c>
      <c r="R2159" s="7">
        <v>2.960744155948586E-3</v>
      </c>
      <c r="S2159" s="7">
        <v>-1.3037215271042052E-3</v>
      </c>
      <c r="U2159" s="7">
        <v>46.734604426912121</v>
      </c>
      <c r="V2159" s="7">
        <v>1.1203517799594066E-3</v>
      </c>
    </row>
    <row r="2160" spans="1:22" x14ac:dyDescent="0.35">
      <c r="A2160" s="3">
        <v>2013</v>
      </c>
      <c r="B2160" s="13" t="s">
        <v>136</v>
      </c>
      <c r="C2160" s="13" t="s">
        <v>313</v>
      </c>
      <c r="D2160" s="13">
        <v>2001</v>
      </c>
      <c r="E2160" s="14">
        <v>12</v>
      </c>
      <c r="F2160" s="13">
        <v>49</v>
      </c>
      <c r="G2160" s="13">
        <v>5</v>
      </c>
      <c r="H2160" s="13">
        <v>54</v>
      </c>
      <c r="I2160" s="13" t="b">
        <v>1</v>
      </c>
      <c r="J2160" s="4">
        <v>9.2592592592592601E-2</v>
      </c>
      <c r="K2160">
        <f t="shared" si="170"/>
        <v>1.0543580131208997E-4</v>
      </c>
      <c r="L2160">
        <f t="shared" si="169"/>
        <v>1.0268193673284994E-2</v>
      </c>
      <c r="M2160">
        <f t="shared" si="171"/>
        <v>9.5075867345231432E-4</v>
      </c>
      <c r="N2160">
        <f t="shared" si="172"/>
        <v>1.0268193673284994E-2</v>
      </c>
      <c r="O2160">
        <f t="shared" si="173"/>
        <v>0.12321832407941993</v>
      </c>
      <c r="Q2160" s="7">
        <v>2134</v>
      </c>
      <c r="R2160" s="7">
        <v>5.0467858978850964E-4</v>
      </c>
      <c r="S2160" s="7">
        <v>9.7740750555206615E-4</v>
      </c>
      <c r="U2160" s="7">
        <v>46.756519833442908</v>
      </c>
      <c r="V2160" s="7">
        <v>1.1203517799594066E-3</v>
      </c>
    </row>
    <row r="2161" spans="1:22" x14ac:dyDescent="0.35">
      <c r="A2161" s="3">
        <v>2013</v>
      </c>
      <c r="B2161" s="13" t="s">
        <v>94</v>
      </c>
      <c r="C2161" s="13" t="s">
        <v>306</v>
      </c>
      <c r="D2161" s="13">
        <v>1999</v>
      </c>
      <c r="E2161" s="17">
        <v>14</v>
      </c>
      <c r="F2161" s="13">
        <v>49</v>
      </c>
      <c r="G2161" s="13">
        <v>5</v>
      </c>
      <c r="H2161" s="13">
        <v>54</v>
      </c>
      <c r="I2161" s="13" t="b">
        <v>1</v>
      </c>
      <c r="J2161" s="4">
        <v>9.2592592592592601E-2</v>
      </c>
      <c r="K2161">
        <f t="shared" si="170"/>
        <v>1.0543580131208997E-4</v>
      </c>
      <c r="L2161">
        <f t="shared" si="169"/>
        <v>1.0268193673284994E-2</v>
      </c>
      <c r="M2161">
        <f t="shared" si="171"/>
        <v>9.5075867345231432E-4</v>
      </c>
      <c r="N2161">
        <f t="shared" si="172"/>
        <v>1.0268193673284994E-2</v>
      </c>
      <c r="O2161">
        <f t="shared" si="173"/>
        <v>0.14375471142598992</v>
      </c>
      <c r="Q2161" s="7">
        <v>2135</v>
      </c>
      <c r="R2161" s="7">
        <v>1.2620947382456249E-3</v>
      </c>
      <c r="S2161" s="7">
        <v>2.1429470914999379E-5</v>
      </c>
      <c r="U2161" s="7">
        <v>46.778435239973703</v>
      </c>
      <c r="V2161" s="7">
        <v>1.1203517799594066E-3</v>
      </c>
    </row>
    <row r="2162" spans="1:22" x14ac:dyDescent="0.35">
      <c r="A2162" s="5">
        <v>2015</v>
      </c>
      <c r="B2162" s="14" t="s">
        <v>113</v>
      </c>
      <c r="C2162" s="14" t="s">
        <v>344</v>
      </c>
      <c r="D2162" s="14">
        <v>2003</v>
      </c>
      <c r="E2162" s="14">
        <v>12</v>
      </c>
      <c r="F2162" s="14">
        <v>49</v>
      </c>
      <c r="G2162" s="14">
        <v>5</v>
      </c>
      <c r="H2162" s="14">
        <v>54</v>
      </c>
      <c r="I2162" s="14" t="b">
        <v>1</v>
      </c>
      <c r="J2162" s="6">
        <v>9.2592592592592601E-2</v>
      </c>
      <c r="K2162">
        <f t="shared" si="170"/>
        <v>1.0543580131208997E-4</v>
      </c>
      <c r="L2162">
        <f t="shared" si="169"/>
        <v>1.0268193673284994E-2</v>
      </c>
      <c r="M2162">
        <f t="shared" si="171"/>
        <v>9.5075867345231432E-4</v>
      </c>
      <c r="N2162">
        <f t="shared" si="172"/>
        <v>1.0268193673284994E-2</v>
      </c>
      <c r="O2162">
        <f t="shared" si="173"/>
        <v>0.12321832407941993</v>
      </c>
      <c r="Q2162" s="7">
        <v>2136</v>
      </c>
      <c r="R2162" s="7">
        <v>6.9367884587177267E-4</v>
      </c>
      <c r="S2162" s="7">
        <v>3.5431428244584048E-4</v>
      </c>
      <c r="U2162" s="7">
        <v>46.800350646504491</v>
      </c>
      <c r="V2162" s="7">
        <v>1.1203517799594066E-3</v>
      </c>
    </row>
    <row r="2163" spans="1:22" x14ac:dyDescent="0.35">
      <c r="A2163" s="3">
        <v>2016</v>
      </c>
      <c r="B2163" s="13" t="s">
        <v>24</v>
      </c>
      <c r="C2163" s="13" t="s">
        <v>238</v>
      </c>
      <c r="D2163" s="13">
        <v>2004</v>
      </c>
      <c r="E2163" s="17">
        <v>12</v>
      </c>
      <c r="F2163" s="13">
        <v>49</v>
      </c>
      <c r="G2163" s="13">
        <v>5</v>
      </c>
      <c r="H2163" s="13">
        <v>54</v>
      </c>
      <c r="I2163" s="13" t="b">
        <v>1</v>
      </c>
      <c r="J2163" s="4">
        <v>9.2592592592592601E-2</v>
      </c>
      <c r="K2163">
        <f t="shared" si="170"/>
        <v>1.0543580131208997E-4</v>
      </c>
      <c r="L2163">
        <f t="shared" si="169"/>
        <v>1.0268193673284994E-2</v>
      </c>
      <c r="M2163">
        <f t="shared" si="171"/>
        <v>9.5075867345231432E-4</v>
      </c>
      <c r="N2163">
        <f t="shared" si="172"/>
        <v>1.0268193673284994E-2</v>
      </c>
      <c r="O2163">
        <f t="shared" si="173"/>
        <v>0.12321832407941993</v>
      </c>
      <c r="Q2163" s="7">
        <v>2137</v>
      </c>
      <c r="R2163" s="7">
        <v>1.198904634940753E-3</v>
      </c>
      <c r="S2163" s="7">
        <v>-1.5091150662313981E-4</v>
      </c>
      <c r="U2163" s="7">
        <v>46.822266053035285</v>
      </c>
      <c r="V2163" s="7">
        <v>1.1203517799594066E-3</v>
      </c>
    </row>
    <row r="2164" spans="1:22" x14ac:dyDescent="0.35">
      <c r="A2164" s="5">
        <v>2016</v>
      </c>
      <c r="B2164" s="14" t="s">
        <v>52</v>
      </c>
      <c r="C2164" s="14" t="s">
        <v>53</v>
      </c>
      <c r="D2164" s="14">
        <v>2009</v>
      </c>
      <c r="E2164" s="14">
        <v>7</v>
      </c>
      <c r="F2164" s="14">
        <v>49</v>
      </c>
      <c r="G2164" s="14">
        <v>5</v>
      </c>
      <c r="H2164" s="14">
        <v>54</v>
      </c>
      <c r="I2164" s="14" t="b">
        <v>1</v>
      </c>
      <c r="J2164" s="6">
        <v>9.2592592592592601E-2</v>
      </c>
      <c r="K2164">
        <f t="shared" si="170"/>
        <v>1.0543580131208997E-4</v>
      </c>
      <c r="L2164">
        <f t="shared" si="169"/>
        <v>1.0268193673284994E-2</v>
      </c>
      <c r="M2164">
        <f t="shared" si="171"/>
        <v>9.5075867345231432E-4</v>
      </c>
      <c r="N2164">
        <f t="shared" si="172"/>
        <v>1.0268193673284994E-2</v>
      </c>
      <c r="O2164">
        <f t="shared" si="173"/>
        <v>7.1877355712994959E-2</v>
      </c>
      <c r="Q2164" s="7">
        <v>2138</v>
      </c>
      <c r="R2164" s="7">
        <v>1.5357218276534064E-3</v>
      </c>
      <c r="S2164" s="7">
        <v>-4.8772869933579326E-4</v>
      </c>
      <c r="U2164" s="7">
        <v>46.844181459566073</v>
      </c>
      <c r="V2164" s="7">
        <v>1.1203517799594066E-3</v>
      </c>
    </row>
    <row r="2165" spans="1:22" x14ac:dyDescent="0.35">
      <c r="A2165" s="3">
        <v>2016</v>
      </c>
      <c r="B2165" s="13" t="s">
        <v>33</v>
      </c>
      <c r="C2165" s="13" t="s">
        <v>227</v>
      </c>
      <c r="D2165" s="13">
        <v>2003</v>
      </c>
      <c r="E2165" s="17">
        <v>13</v>
      </c>
      <c r="F2165" s="13">
        <v>49</v>
      </c>
      <c r="G2165" s="13">
        <v>5</v>
      </c>
      <c r="H2165" s="13">
        <v>54</v>
      </c>
      <c r="I2165" s="13" t="b">
        <v>1</v>
      </c>
      <c r="J2165" s="4">
        <v>9.2592592592592601E-2</v>
      </c>
      <c r="K2165">
        <f t="shared" si="170"/>
        <v>1.0543580131208997E-4</v>
      </c>
      <c r="L2165">
        <f t="shared" si="169"/>
        <v>1.0268193673284994E-2</v>
      </c>
      <c r="M2165">
        <f t="shared" si="171"/>
        <v>9.5075867345231432E-4</v>
      </c>
      <c r="N2165">
        <f t="shared" si="172"/>
        <v>1.0268193673284994E-2</v>
      </c>
      <c r="O2165">
        <f t="shared" si="173"/>
        <v>0.13348651775270493</v>
      </c>
      <c r="Q2165" s="7">
        <v>2139</v>
      </c>
      <c r="R2165" s="7">
        <v>1.8725390203660601E-3</v>
      </c>
      <c r="S2165" s="7">
        <v>-8.2454589204844692E-4</v>
      </c>
      <c r="U2165" s="7">
        <v>46.866096866096868</v>
      </c>
      <c r="V2165" s="7">
        <v>1.1219885255800244E-3</v>
      </c>
    </row>
    <row r="2166" spans="1:22" x14ac:dyDescent="0.35">
      <c r="A2166" s="5">
        <v>2016</v>
      </c>
      <c r="B2166" s="14" t="s">
        <v>26</v>
      </c>
      <c r="C2166" s="14" t="s">
        <v>237</v>
      </c>
      <c r="D2166" s="14">
        <v>2003</v>
      </c>
      <c r="E2166" s="14">
        <v>13</v>
      </c>
      <c r="F2166" s="14">
        <v>49</v>
      </c>
      <c r="G2166" s="14">
        <v>5</v>
      </c>
      <c r="H2166" s="14">
        <v>54</v>
      </c>
      <c r="I2166" s="14" t="b">
        <v>1</v>
      </c>
      <c r="J2166" s="6">
        <v>9.2592592592592601E-2</v>
      </c>
      <c r="K2166">
        <f t="shared" si="170"/>
        <v>1.0543580131208997E-4</v>
      </c>
      <c r="L2166">
        <f t="shared" si="169"/>
        <v>1.0268193673284994E-2</v>
      </c>
      <c r="M2166">
        <f t="shared" si="171"/>
        <v>9.5075867345231432E-4</v>
      </c>
      <c r="N2166">
        <f t="shared" si="172"/>
        <v>1.0268193673284994E-2</v>
      </c>
      <c r="O2166">
        <f t="shared" si="173"/>
        <v>0.13348651775270493</v>
      </c>
      <c r="Q2166" s="7">
        <v>2140</v>
      </c>
      <c r="R2166" s="7">
        <v>1.3673132312970796E-3</v>
      </c>
      <c r="S2166" s="7">
        <v>-3.1932010297946642E-4</v>
      </c>
      <c r="U2166" s="7">
        <v>46.888012272627655</v>
      </c>
      <c r="V2166" s="7">
        <v>1.1219885255800244E-3</v>
      </c>
    </row>
    <row r="2167" spans="1:22" x14ac:dyDescent="0.35">
      <c r="A2167" s="24">
        <v>2017</v>
      </c>
      <c r="B2167" s="17" t="s">
        <v>24</v>
      </c>
      <c r="C2167" s="17" t="s">
        <v>246</v>
      </c>
      <c r="D2167" s="17">
        <v>2011</v>
      </c>
      <c r="E2167" s="17">
        <v>6</v>
      </c>
      <c r="F2167" s="17">
        <v>49</v>
      </c>
      <c r="G2167" s="17">
        <v>5</v>
      </c>
      <c r="H2167" s="17">
        <v>54</v>
      </c>
      <c r="I2167" s="17" t="b">
        <v>1</v>
      </c>
      <c r="J2167" s="25">
        <v>9.2592592592592601E-2</v>
      </c>
      <c r="K2167">
        <f t="shared" si="170"/>
        <v>1.0543580131208997E-4</v>
      </c>
      <c r="L2167">
        <f t="shared" si="169"/>
        <v>1.0268193673284994E-2</v>
      </c>
      <c r="M2167">
        <f t="shared" si="171"/>
        <v>9.5075867345231432E-4</v>
      </c>
      <c r="N2167">
        <f t="shared" si="172"/>
        <v>1.0268193673284994E-2</v>
      </c>
      <c r="O2167">
        <f t="shared" si="173"/>
        <v>6.1609162039709967E-2</v>
      </c>
      <c r="Q2167" s="7">
        <v>2141</v>
      </c>
      <c r="R2167" s="7">
        <v>1.3673132312970796E-3</v>
      </c>
      <c r="S2167" s="7">
        <v>-3.1932010297946642E-4</v>
      </c>
      <c r="U2167" s="7">
        <v>46.90992767915845</v>
      </c>
      <c r="V2167" s="7">
        <v>1.1219885255800257E-3</v>
      </c>
    </row>
    <row r="2168" spans="1:22" x14ac:dyDescent="0.35">
      <c r="A2168" s="3">
        <v>2017</v>
      </c>
      <c r="B2168" s="13" t="s">
        <v>52</v>
      </c>
      <c r="C2168" s="13" t="s">
        <v>82</v>
      </c>
      <c r="D2168" s="13">
        <v>2011</v>
      </c>
      <c r="E2168" s="14">
        <v>6</v>
      </c>
      <c r="F2168" s="13">
        <v>49</v>
      </c>
      <c r="G2168" s="13">
        <v>5</v>
      </c>
      <c r="H2168" s="13">
        <v>54</v>
      </c>
      <c r="I2168" s="13" t="b">
        <v>1</v>
      </c>
      <c r="J2168" s="4">
        <v>9.2592592592592601E-2</v>
      </c>
      <c r="K2168">
        <f t="shared" si="170"/>
        <v>1.0543580131208997E-4</v>
      </c>
      <c r="L2168">
        <f t="shared" si="169"/>
        <v>1.0268193673284994E-2</v>
      </c>
      <c r="M2168">
        <f t="shared" si="171"/>
        <v>9.5075867345231432E-4</v>
      </c>
      <c r="N2168">
        <f t="shared" si="172"/>
        <v>1.0268193673284994E-2</v>
      </c>
      <c r="O2168">
        <f t="shared" si="173"/>
        <v>6.1609162039709967E-2</v>
      </c>
      <c r="Q2168" s="7">
        <v>2142</v>
      </c>
      <c r="R2168" s="7">
        <v>6.7917971374233848E-4</v>
      </c>
      <c r="S2168" s="7">
        <v>6.716645494759955E-4</v>
      </c>
      <c r="U2168" s="7">
        <v>46.931843085689238</v>
      </c>
      <c r="V2168" s="7">
        <v>1.1248242599380045E-3</v>
      </c>
    </row>
    <row r="2169" spans="1:22" x14ac:dyDescent="0.35">
      <c r="A2169" s="24">
        <v>2017</v>
      </c>
      <c r="B2169" s="17" t="s">
        <v>42</v>
      </c>
      <c r="C2169" s="17" t="s">
        <v>66</v>
      </c>
      <c r="D2169" s="17">
        <v>2005</v>
      </c>
      <c r="E2169" s="17">
        <v>12</v>
      </c>
      <c r="F2169" s="17">
        <v>49</v>
      </c>
      <c r="G2169" s="17">
        <v>5</v>
      </c>
      <c r="H2169" s="17">
        <v>54</v>
      </c>
      <c r="I2169" s="17" t="b">
        <v>1</v>
      </c>
      <c r="J2169" s="25">
        <v>9.2592592592592601E-2</v>
      </c>
      <c r="K2169">
        <f t="shared" si="170"/>
        <v>1.0543580131208997E-4</v>
      </c>
      <c r="L2169">
        <f t="shared" si="169"/>
        <v>1.0268193673284994E-2</v>
      </c>
      <c r="M2169">
        <f t="shared" si="171"/>
        <v>9.5075867345231432E-4</v>
      </c>
      <c r="N2169">
        <f t="shared" si="172"/>
        <v>1.0268193673284994E-2</v>
      </c>
      <c r="O2169">
        <f t="shared" si="173"/>
        <v>0.12321832407941993</v>
      </c>
      <c r="Q2169" s="7">
        <v>2143</v>
      </c>
      <c r="R2169" s="7">
        <v>1.1697799078527215E-3</v>
      </c>
      <c r="S2169" s="7">
        <v>5.910215900041219E-4</v>
      </c>
      <c r="U2169" s="7">
        <v>46.953758492220032</v>
      </c>
      <c r="V2169" s="7">
        <v>1.1248242599380045E-3</v>
      </c>
    </row>
    <row r="2170" spans="1:22" x14ac:dyDescent="0.35">
      <c r="A2170" s="5">
        <v>2017</v>
      </c>
      <c r="B2170" s="14" t="s">
        <v>92</v>
      </c>
      <c r="C2170" s="14" t="s">
        <v>288</v>
      </c>
      <c r="D2170" s="14">
        <v>2007</v>
      </c>
      <c r="E2170" s="14">
        <v>10</v>
      </c>
      <c r="F2170" s="14">
        <v>49</v>
      </c>
      <c r="G2170" s="14">
        <v>5</v>
      </c>
      <c r="H2170" s="14">
        <v>54</v>
      </c>
      <c r="I2170" s="14" t="b">
        <v>1</v>
      </c>
      <c r="J2170" s="6">
        <v>9.2592592592592601E-2</v>
      </c>
      <c r="K2170">
        <f t="shared" si="170"/>
        <v>1.0543580131208997E-4</v>
      </c>
      <c r="L2170">
        <f t="shared" si="169"/>
        <v>1.0268193673284994E-2</v>
      </c>
      <c r="M2170">
        <f t="shared" si="171"/>
        <v>9.5075867345231432E-4</v>
      </c>
      <c r="N2170">
        <f t="shared" si="172"/>
        <v>1.0268193673284994E-2</v>
      </c>
      <c r="O2170">
        <f t="shared" si="173"/>
        <v>0.10268193673284993</v>
      </c>
      <c r="Q2170" s="7">
        <v>2144</v>
      </c>
      <c r="R2170" s="7">
        <v>1.7377689520615917E-3</v>
      </c>
      <c r="S2170" s="7">
        <v>2.3032545795251746E-5</v>
      </c>
      <c r="U2170" s="7">
        <v>46.97567389875082</v>
      </c>
      <c r="V2170" s="7">
        <v>1.1292084535928198E-3</v>
      </c>
    </row>
    <row r="2171" spans="1:22" x14ac:dyDescent="0.35">
      <c r="A2171" s="3">
        <v>2017</v>
      </c>
      <c r="B2171" s="13" t="s">
        <v>158</v>
      </c>
      <c r="C2171" s="13" t="s">
        <v>255</v>
      </c>
      <c r="D2171" s="13">
        <v>2004</v>
      </c>
      <c r="E2171" s="17">
        <v>13</v>
      </c>
      <c r="F2171" s="13">
        <v>49</v>
      </c>
      <c r="G2171" s="13">
        <v>5</v>
      </c>
      <c r="H2171" s="13">
        <v>54</v>
      </c>
      <c r="I2171" s="13" t="b">
        <v>1</v>
      </c>
      <c r="J2171" s="4">
        <v>9.2592592592592601E-2</v>
      </c>
      <c r="K2171">
        <f t="shared" si="170"/>
        <v>1.0543580131208997E-4</v>
      </c>
      <c r="L2171">
        <f t="shared" si="169"/>
        <v>1.0268193673284994E-2</v>
      </c>
      <c r="M2171">
        <f t="shared" si="171"/>
        <v>9.5075867345231432E-4</v>
      </c>
      <c r="N2171">
        <f t="shared" si="172"/>
        <v>1.0268193673284994E-2</v>
      </c>
      <c r="O2171">
        <f t="shared" si="173"/>
        <v>0.13348651775270493</v>
      </c>
      <c r="Q2171" s="7">
        <v>2145</v>
      </c>
      <c r="R2171" s="7">
        <v>9.3323703156635463E-4</v>
      </c>
      <c r="S2171" s="7">
        <v>1.9620664928734187E-4</v>
      </c>
      <c r="U2171" s="7">
        <v>46.997589305281615</v>
      </c>
      <c r="V2171" s="7">
        <v>1.1292084535928198E-3</v>
      </c>
    </row>
    <row r="2172" spans="1:22" x14ac:dyDescent="0.35">
      <c r="A2172" s="3">
        <v>2017</v>
      </c>
      <c r="B2172" s="13" t="s">
        <v>42</v>
      </c>
      <c r="C2172" s="13" t="s">
        <v>73</v>
      </c>
      <c r="D2172" s="13">
        <v>2003</v>
      </c>
      <c r="E2172" s="14">
        <v>14</v>
      </c>
      <c r="F2172" s="13">
        <v>157</v>
      </c>
      <c r="G2172" s="13">
        <v>16</v>
      </c>
      <c r="H2172" s="13">
        <v>173</v>
      </c>
      <c r="I2172" s="13" t="b">
        <v>1</v>
      </c>
      <c r="J2172" s="4">
        <v>9.2485549132948E-2</v>
      </c>
      <c r="K2172">
        <f t="shared" si="170"/>
        <v>3.3778506716651048E-4</v>
      </c>
      <c r="L2172">
        <f t="shared" si="169"/>
        <v>1.8378929978823861E-2</v>
      </c>
      <c r="M2172">
        <f t="shared" si="171"/>
        <v>1.6997854315675251E-3</v>
      </c>
      <c r="N2172">
        <f t="shared" si="172"/>
        <v>1.8378929978823861E-2</v>
      </c>
      <c r="O2172">
        <f t="shared" si="173"/>
        <v>0.25730501970353403</v>
      </c>
      <c r="Q2172" s="7">
        <v>2146</v>
      </c>
      <c r="R2172" s="7">
        <v>1.2978523382170004E-3</v>
      </c>
      <c r="S2172" s="7">
        <v>-1.6840865736330386E-4</v>
      </c>
      <c r="U2172" s="7">
        <v>47.019504711812402</v>
      </c>
      <c r="V2172" s="7">
        <v>1.1294436808536965E-3</v>
      </c>
    </row>
    <row r="2173" spans="1:22" x14ac:dyDescent="0.35">
      <c r="A2173" s="24">
        <v>2015</v>
      </c>
      <c r="B2173" s="17" t="s">
        <v>158</v>
      </c>
      <c r="C2173" s="17" t="s">
        <v>159</v>
      </c>
      <c r="D2173" s="17">
        <v>2007</v>
      </c>
      <c r="E2173" s="17">
        <v>8</v>
      </c>
      <c r="F2173" s="17">
        <v>108</v>
      </c>
      <c r="G2173" s="17">
        <v>11</v>
      </c>
      <c r="H2173" s="17">
        <v>119</v>
      </c>
      <c r="I2173" s="17" t="b">
        <v>1</v>
      </c>
      <c r="J2173" s="25">
        <v>9.2436974789915999E-2</v>
      </c>
      <c r="K2173">
        <f t="shared" si="170"/>
        <v>2.323492658544205E-4</v>
      </c>
      <c r="L2173">
        <f t="shared" si="169"/>
        <v>1.5243007113244438E-2</v>
      </c>
      <c r="M2173">
        <f t="shared" si="171"/>
        <v>1.4090174642494863E-3</v>
      </c>
      <c r="N2173">
        <f t="shared" si="172"/>
        <v>1.5243007113244438E-2</v>
      </c>
      <c r="O2173">
        <f t="shared" si="173"/>
        <v>0.1219440569059555</v>
      </c>
      <c r="Q2173" s="7">
        <v>2147</v>
      </c>
      <c r="R2173" s="7">
        <v>1.1155446848916777E-3</v>
      </c>
      <c r="S2173" s="7">
        <v>1.3898995962018839E-5</v>
      </c>
      <c r="U2173" s="7">
        <v>47.041420118343197</v>
      </c>
      <c r="V2173" s="7">
        <v>1.1294436808536965E-3</v>
      </c>
    </row>
    <row r="2174" spans="1:22" x14ac:dyDescent="0.35">
      <c r="A2174" s="3">
        <v>2015</v>
      </c>
      <c r="B2174" s="13" t="s">
        <v>30</v>
      </c>
      <c r="C2174" s="13" t="s">
        <v>85</v>
      </c>
      <c r="D2174" s="13">
        <v>2003</v>
      </c>
      <c r="E2174" s="14">
        <v>12</v>
      </c>
      <c r="F2174" s="13">
        <v>167</v>
      </c>
      <c r="G2174" s="13">
        <v>17</v>
      </c>
      <c r="H2174" s="13">
        <v>184</v>
      </c>
      <c r="I2174" s="13" t="b">
        <v>1</v>
      </c>
      <c r="J2174" s="4">
        <v>9.2391304347826095E-2</v>
      </c>
      <c r="K2174">
        <f t="shared" si="170"/>
        <v>3.5926273039675101E-4</v>
      </c>
      <c r="L2174">
        <f t="shared" si="169"/>
        <v>1.8954227243460783E-2</v>
      </c>
      <c r="M2174">
        <f t="shared" si="171"/>
        <v>1.7512057779284422E-3</v>
      </c>
      <c r="N2174">
        <f t="shared" si="172"/>
        <v>1.8954227243460783E-2</v>
      </c>
      <c r="O2174">
        <f t="shared" si="173"/>
        <v>0.2274507269215294</v>
      </c>
      <c r="Q2174" s="7">
        <v>2148</v>
      </c>
      <c r="R2174" s="7">
        <v>1.1155446848916777E-3</v>
      </c>
      <c r="S2174" s="7">
        <v>1.3898995962018839E-5</v>
      </c>
      <c r="U2174" s="7">
        <v>47.063335524873985</v>
      </c>
      <c r="V2174" s="7">
        <v>1.1294436808536965E-3</v>
      </c>
    </row>
    <row r="2175" spans="1:22" x14ac:dyDescent="0.35">
      <c r="A2175" s="24">
        <v>2015</v>
      </c>
      <c r="B2175" s="17" t="s">
        <v>67</v>
      </c>
      <c r="C2175" s="17" t="s">
        <v>123</v>
      </c>
      <c r="D2175" s="17">
        <v>2005</v>
      </c>
      <c r="E2175" s="17">
        <v>10</v>
      </c>
      <c r="F2175" s="17">
        <v>118</v>
      </c>
      <c r="G2175" s="17">
        <v>12</v>
      </c>
      <c r="H2175" s="17">
        <v>130</v>
      </c>
      <c r="I2175" s="17" t="b">
        <v>1</v>
      </c>
      <c r="J2175" s="25">
        <v>9.2307692307692299E-2</v>
      </c>
      <c r="K2175">
        <f t="shared" si="170"/>
        <v>2.5382692908466106E-4</v>
      </c>
      <c r="L2175">
        <f t="shared" si="169"/>
        <v>1.5931946807740134E-2</v>
      </c>
      <c r="M2175">
        <f t="shared" si="171"/>
        <v>1.4706412437913968E-3</v>
      </c>
      <c r="N2175">
        <f t="shared" si="172"/>
        <v>1.5931946807740134E-2</v>
      </c>
      <c r="O2175">
        <f t="shared" si="173"/>
        <v>0.15931946807740133</v>
      </c>
      <c r="Q2175" s="7">
        <v>2149</v>
      </c>
      <c r="R2175" s="7">
        <v>2.0819644362007712E-3</v>
      </c>
      <c r="S2175" s="7">
        <v>-2.7149573114617406E-4</v>
      </c>
      <c r="U2175" s="7">
        <v>47.085250931404779</v>
      </c>
      <c r="V2175" s="7">
        <v>1.1294436808536965E-3</v>
      </c>
    </row>
    <row r="2176" spans="1:22" x14ac:dyDescent="0.35">
      <c r="A2176" s="3">
        <v>2013</v>
      </c>
      <c r="B2176" s="13" t="s">
        <v>33</v>
      </c>
      <c r="C2176" s="13" t="s">
        <v>235</v>
      </c>
      <c r="D2176" s="13">
        <v>2003</v>
      </c>
      <c r="E2176" s="14">
        <v>10</v>
      </c>
      <c r="F2176" s="13">
        <v>59</v>
      </c>
      <c r="G2176" s="13">
        <v>6</v>
      </c>
      <c r="H2176" s="13">
        <v>65</v>
      </c>
      <c r="I2176" s="13" t="b">
        <v>1</v>
      </c>
      <c r="J2176" s="4">
        <v>9.2307692307692299E-2</v>
      </c>
      <c r="K2176">
        <f t="shared" si="170"/>
        <v>1.2691346454233053E-4</v>
      </c>
      <c r="L2176">
        <f t="shared" si="169"/>
        <v>1.1265587625256418E-2</v>
      </c>
      <c r="M2176">
        <f t="shared" si="171"/>
        <v>1.0399003961775153E-3</v>
      </c>
      <c r="N2176">
        <f t="shared" si="172"/>
        <v>1.1265587625256418E-2</v>
      </c>
      <c r="O2176">
        <f t="shared" si="173"/>
        <v>0.11265587625256418</v>
      </c>
      <c r="Q2176" s="7">
        <v>2150</v>
      </c>
      <c r="R2176" s="7">
        <v>2.2415181144238303E-3</v>
      </c>
      <c r="S2176" s="7">
        <v>-5.3679860736431119E-4</v>
      </c>
      <c r="U2176" s="7">
        <v>47.107166337935567</v>
      </c>
      <c r="V2176" s="7">
        <v>1.1294436808536976E-3</v>
      </c>
    </row>
    <row r="2177" spans="1:22" x14ac:dyDescent="0.35">
      <c r="A2177" s="3">
        <v>2016</v>
      </c>
      <c r="B2177" s="13" t="s">
        <v>37</v>
      </c>
      <c r="C2177" s="13" t="s">
        <v>59</v>
      </c>
      <c r="D2177" s="13">
        <v>2006</v>
      </c>
      <c r="E2177" s="17">
        <v>10</v>
      </c>
      <c r="F2177" s="13">
        <v>59</v>
      </c>
      <c r="G2177" s="13">
        <v>6</v>
      </c>
      <c r="H2177" s="13">
        <v>65</v>
      </c>
      <c r="I2177" s="13" t="b">
        <v>1</v>
      </c>
      <c r="J2177" s="4">
        <v>9.2307692307692299E-2</v>
      </c>
      <c r="K2177">
        <f t="shared" si="170"/>
        <v>1.2691346454233053E-4</v>
      </c>
      <c r="L2177">
        <f t="shared" si="169"/>
        <v>1.1265587625256418E-2</v>
      </c>
      <c r="M2177">
        <f t="shared" si="171"/>
        <v>1.0399003961775153E-3</v>
      </c>
      <c r="N2177">
        <f t="shared" si="172"/>
        <v>1.1265587625256418E-2</v>
      </c>
      <c r="O2177">
        <f t="shared" si="173"/>
        <v>0.11265587625256418</v>
      </c>
      <c r="Q2177" s="7">
        <v>2151</v>
      </c>
      <c r="R2177" s="7">
        <v>1.7802122931078867E-3</v>
      </c>
      <c r="S2177" s="7">
        <v>-5.7479356964511199E-4</v>
      </c>
      <c r="U2177" s="7">
        <v>47.129081744466362</v>
      </c>
      <c r="V2177" s="7">
        <v>1.1304909167586513E-3</v>
      </c>
    </row>
    <row r="2178" spans="1:22" x14ac:dyDescent="0.35">
      <c r="A2178" s="3">
        <v>2017</v>
      </c>
      <c r="B2178" s="13" t="s">
        <v>52</v>
      </c>
      <c r="C2178" s="13" t="s">
        <v>165</v>
      </c>
      <c r="D2178" s="13">
        <v>2005</v>
      </c>
      <c r="E2178" s="14">
        <v>12</v>
      </c>
      <c r="F2178" s="13">
        <v>59</v>
      </c>
      <c r="G2178" s="13">
        <v>6</v>
      </c>
      <c r="H2178" s="13">
        <v>65</v>
      </c>
      <c r="I2178" s="13" t="b">
        <v>1</v>
      </c>
      <c r="J2178" s="4">
        <v>9.2307692307692299E-2</v>
      </c>
      <c r="K2178">
        <f t="shared" si="170"/>
        <v>1.2691346454233053E-4</v>
      </c>
      <c r="L2178">
        <f t="shared" si="169"/>
        <v>1.1265587625256418E-2</v>
      </c>
      <c r="M2178">
        <f t="shared" si="171"/>
        <v>1.0399003961775153E-3</v>
      </c>
      <c r="N2178">
        <f t="shared" si="172"/>
        <v>1.1265587625256418E-2</v>
      </c>
      <c r="O2178">
        <f t="shared" si="173"/>
        <v>0.13518705150307703</v>
      </c>
      <c r="Q2178" s="7">
        <v>2152</v>
      </c>
      <c r="R2178" s="7">
        <v>1.7802122931078867E-3</v>
      </c>
      <c r="S2178" s="7">
        <v>-5.7479356964511199E-4</v>
      </c>
      <c r="U2178" s="7">
        <v>47.150997150997149</v>
      </c>
      <c r="V2178" s="7">
        <v>1.1304909167586513E-3</v>
      </c>
    </row>
    <row r="2179" spans="1:22" x14ac:dyDescent="0.35">
      <c r="A2179" s="24">
        <v>2016</v>
      </c>
      <c r="B2179" s="17" t="s">
        <v>26</v>
      </c>
      <c r="C2179" s="17" t="s">
        <v>35</v>
      </c>
      <c r="D2179" s="17">
        <v>2003</v>
      </c>
      <c r="E2179" s="17">
        <v>13</v>
      </c>
      <c r="F2179" s="17">
        <v>197</v>
      </c>
      <c r="G2179" s="17">
        <v>20</v>
      </c>
      <c r="H2179" s="17">
        <v>217</v>
      </c>
      <c r="I2179" s="17" t="b">
        <v>1</v>
      </c>
      <c r="J2179" s="25">
        <v>9.2165898617511496E-2</v>
      </c>
      <c r="K2179">
        <f t="shared" si="170"/>
        <v>4.2369572008747264E-4</v>
      </c>
      <c r="L2179">
        <f t="shared" si="169"/>
        <v>2.0583870386481563E-2</v>
      </c>
      <c r="M2179">
        <f t="shared" si="171"/>
        <v>1.897130911196457E-3</v>
      </c>
      <c r="N2179">
        <f t="shared" si="172"/>
        <v>2.0583870386481563E-2</v>
      </c>
      <c r="O2179">
        <f t="shared" si="173"/>
        <v>0.26759031502426034</v>
      </c>
      <c r="Q2179" s="7">
        <v>2153</v>
      </c>
      <c r="R2179" s="7">
        <v>9.870679174634482E-4</v>
      </c>
      <c r="S2179" s="7">
        <v>9.6485312861581017E-4</v>
      </c>
      <c r="U2179" s="7">
        <v>47.172912557527944</v>
      </c>
      <c r="V2179" s="7">
        <v>1.1304909167586513E-3</v>
      </c>
    </row>
    <row r="2180" spans="1:22" x14ac:dyDescent="0.35">
      <c r="A2180" s="5">
        <v>2013</v>
      </c>
      <c r="B2180" s="14" t="s">
        <v>106</v>
      </c>
      <c r="C2180" s="14" t="s">
        <v>217</v>
      </c>
      <c r="D2180" s="14">
        <v>2003</v>
      </c>
      <c r="E2180" s="14">
        <v>10</v>
      </c>
      <c r="F2180" s="14">
        <v>69</v>
      </c>
      <c r="G2180" s="14">
        <v>7</v>
      </c>
      <c r="H2180" s="14">
        <v>76</v>
      </c>
      <c r="I2180" s="14" t="b">
        <v>1</v>
      </c>
      <c r="J2180" s="6">
        <v>9.2105263157894704E-2</v>
      </c>
      <c r="K2180">
        <f t="shared" si="170"/>
        <v>1.4839112777257108E-4</v>
      </c>
      <c r="L2180">
        <f t="shared" ref="L2180:L2243" si="174">SQRT(K2180)</f>
        <v>1.2181589706297413E-2</v>
      </c>
      <c r="M2180">
        <f t="shared" si="171"/>
        <v>1.1219885255800244E-3</v>
      </c>
      <c r="N2180">
        <f t="shared" si="172"/>
        <v>1.2181589706297413E-2</v>
      </c>
      <c r="O2180">
        <f t="shared" si="173"/>
        <v>0.12181589706297413</v>
      </c>
      <c r="Q2180" s="7">
        <v>2154</v>
      </c>
      <c r="R2180" s="7">
        <v>2.5076889592033913E-3</v>
      </c>
      <c r="S2180" s="7">
        <v>-3.3653058566155032E-4</v>
      </c>
      <c r="U2180" s="7">
        <v>47.194827964058732</v>
      </c>
      <c r="V2180" s="7">
        <v>1.1304909167586513E-3</v>
      </c>
    </row>
    <row r="2181" spans="1:22" x14ac:dyDescent="0.35">
      <c r="A2181" s="3">
        <v>2014</v>
      </c>
      <c r="B2181" s="13" t="s">
        <v>26</v>
      </c>
      <c r="C2181" s="13" t="s">
        <v>201</v>
      </c>
      <c r="D2181" s="13">
        <v>2000</v>
      </c>
      <c r="E2181" s="17">
        <v>14</v>
      </c>
      <c r="F2181" s="13">
        <v>69</v>
      </c>
      <c r="G2181" s="13">
        <v>7</v>
      </c>
      <c r="H2181" s="13">
        <v>76</v>
      </c>
      <c r="I2181" s="13" t="b">
        <v>1</v>
      </c>
      <c r="J2181" s="4">
        <v>9.2105263157894704E-2</v>
      </c>
      <c r="K2181">
        <f t="shared" si="170"/>
        <v>1.4839112777257108E-4</v>
      </c>
      <c r="L2181">
        <f t="shared" si="174"/>
        <v>1.2181589706297413E-2</v>
      </c>
      <c r="M2181">
        <f t="shared" si="171"/>
        <v>1.1219885255800244E-3</v>
      </c>
      <c r="N2181">
        <f t="shared" si="172"/>
        <v>1.2181589706297413E-2</v>
      </c>
      <c r="O2181">
        <f t="shared" si="173"/>
        <v>0.17054225588816377</v>
      </c>
      <c r="Q2181" s="7">
        <v>2155</v>
      </c>
      <c r="R2181" s="7">
        <v>1.8906382379591026E-3</v>
      </c>
      <c r="S2181" s="7">
        <v>-6.137472732506942E-4</v>
      </c>
      <c r="U2181" s="7">
        <v>47.216743370589526</v>
      </c>
      <c r="V2181" s="7">
        <v>1.1333795640730447E-3</v>
      </c>
    </row>
    <row r="2182" spans="1:22" x14ac:dyDescent="0.35">
      <c r="A2182" s="5">
        <v>2013</v>
      </c>
      <c r="B2182" s="14" t="s">
        <v>42</v>
      </c>
      <c r="C2182" s="14" t="s">
        <v>43</v>
      </c>
      <c r="D2182" s="14">
        <v>2001</v>
      </c>
      <c r="E2182" s="14">
        <v>12</v>
      </c>
      <c r="F2182" s="14">
        <v>306</v>
      </c>
      <c r="G2182" s="14">
        <v>31</v>
      </c>
      <c r="H2182" s="14">
        <v>337</v>
      </c>
      <c r="I2182" s="14" t="b">
        <v>1</v>
      </c>
      <c r="J2182" s="6">
        <v>9.1988130563798204E-2</v>
      </c>
      <c r="K2182">
        <f t="shared" si="170"/>
        <v>6.5799750078100597E-4</v>
      </c>
      <c r="L2182">
        <f t="shared" si="174"/>
        <v>2.565146196186498E-2</v>
      </c>
      <c r="M2182">
        <f t="shared" si="171"/>
        <v>2.359630032100339E-3</v>
      </c>
      <c r="N2182">
        <f t="shared" si="172"/>
        <v>2.565146196186498E-2</v>
      </c>
      <c r="O2182">
        <f t="shared" si="173"/>
        <v>0.30781754354237978</v>
      </c>
      <c r="Q2182" s="7">
        <v>2156</v>
      </c>
      <c r="R2182" s="7">
        <v>8.5399303913814048E-4</v>
      </c>
      <c r="S2182" s="7">
        <v>4.2289792557026788E-4</v>
      </c>
      <c r="U2182" s="7">
        <v>47.238658777120314</v>
      </c>
      <c r="V2182" s="7">
        <v>1.1339322973729464E-3</v>
      </c>
    </row>
    <row r="2183" spans="1:22" x14ac:dyDescent="0.35">
      <c r="A2183" s="24">
        <v>2016</v>
      </c>
      <c r="B2183" s="17" t="s">
        <v>102</v>
      </c>
      <c r="C2183" s="17" t="s">
        <v>184</v>
      </c>
      <c r="D2183" s="17">
        <v>2005</v>
      </c>
      <c r="E2183" s="17">
        <v>11</v>
      </c>
      <c r="F2183" s="17">
        <v>79</v>
      </c>
      <c r="G2183" s="17">
        <v>8</v>
      </c>
      <c r="H2183" s="17">
        <v>87</v>
      </c>
      <c r="I2183" s="17" t="b">
        <v>1</v>
      </c>
      <c r="J2183" s="25">
        <v>9.1954022988505704E-2</v>
      </c>
      <c r="K2183">
        <f t="shared" si="170"/>
        <v>1.6986879100281161E-4</v>
      </c>
      <c r="L2183">
        <f t="shared" si="174"/>
        <v>1.3033372203800965E-2</v>
      </c>
      <c r="M2183">
        <f t="shared" si="171"/>
        <v>1.1984710072460653E-3</v>
      </c>
      <c r="N2183">
        <f t="shared" si="172"/>
        <v>1.3033372203800965E-2</v>
      </c>
      <c r="O2183">
        <f t="shared" si="173"/>
        <v>0.14336709424181063</v>
      </c>
      <c r="Q2183" s="7">
        <v>2157</v>
      </c>
      <c r="R2183" s="7">
        <v>1.3954630636760675E-3</v>
      </c>
      <c r="S2183" s="7">
        <v>6.8834892004739252E-4</v>
      </c>
      <c r="U2183" s="7">
        <v>47.260574183651109</v>
      </c>
      <c r="V2183" s="7">
        <v>1.135014190851918E-3</v>
      </c>
    </row>
    <row r="2184" spans="1:22" x14ac:dyDescent="0.35">
      <c r="A2184" s="5">
        <v>2016</v>
      </c>
      <c r="B2184" s="14" t="s">
        <v>67</v>
      </c>
      <c r="C2184" s="14" t="s">
        <v>152</v>
      </c>
      <c r="D2184" s="14">
        <v>2006</v>
      </c>
      <c r="E2184" s="14">
        <v>10</v>
      </c>
      <c r="F2184" s="14">
        <v>79</v>
      </c>
      <c r="G2184" s="14">
        <v>8</v>
      </c>
      <c r="H2184" s="14">
        <v>87</v>
      </c>
      <c r="I2184" s="14" t="b">
        <v>1</v>
      </c>
      <c r="J2184" s="6">
        <v>9.1954022988505704E-2</v>
      </c>
      <c r="K2184">
        <f t="shared" si="170"/>
        <v>1.6986879100281161E-4</v>
      </c>
      <c r="L2184">
        <f t="shared" si="174"/>
        <v>1.3033372203800965E-2</v>
      </c>
      <c r="M2184">
        <f t="shared" si="171"/>
        <v>1.1984710072460653E-3</v>
      </c>
      <c r="N2184">
        <f t="shared" si="172"/>
        <v>1.3033372203800965E-2</v>
      </c>
      <c r="O2184">
        <f t="shared" si="173"/>
        <v>0.13033372203800966</v>
      </c>
      <c r="Q2184" s="7">
        <v>2158</v>
      </c>
      <c r="R2184" s="7">
        <v>1.25595740071272E-3</v>
      </c>
      <c r="S2184" s="7">
        <v>-3.0519872726040567E-4</v>
      </c>
      <c r="U2184" s="7">
        <v>47.282489590181896</v>
      </c>
      <c r="V2184" s="7">
        <v>1.1370494481422622E-3</v>
      </c>
    </row>
    <row r="2185" spans="1:22" x14ac:dyDescent="0.35">
      <c r="A2185" s="24">
        <v>2014</v>
      </c>
      <c r="B2185" s="17" t="s">
        <v>30</v>
      </c>
      <c r="C2185" s="17" t="s">
        <v>85</v>
      </c>
      <c r="D2185" s="17">
        <v>2003</v>
      </c>
      <c r="E2185" s="17">
        <v>11</v>
      </c>
      <c r="F2185" s="17">
        <v>178</v>
      </c>
      <c r="G2185" s="17">
        <v>18</v>
      </c>
      <c r="H2185" s="17">
        <v>196</v>
      </c>
      <c r="I2185" s="17" t="b">
        <v>1</v>
      </c>
      <c r="J2185" s="25">
        <v>9.1836734693877597E-2</v>
      </c>
      <c r="K2185">
        <f t="shared" si="170"/>
        <v>3.8269290846610433E-4</v>
      </c>
      <c r="L2185">
        <f t="shared" si="174"/>
        <v>1.9562538395262112E-2</v>
      </c>
      <c r="M2185">
        <f t="shared" si="171"/>
        <v>1.7965596485444806E-3</v>
      </c>
      <c r="N2185">
        <f t="shared" si="172"/>
        <v>1.9562538395262112E-2</v>
      </c>
      <c r="O2185">
        <f t="shared" si="173"/>
        <v>0.21518792234788323</v>
      </c>
      <c r="Q2185" s="7">
        <v>2159</v>
      </c>
      <c r="R2185" s="7">
        <v>1.5653437477412212E-3</v>
      </c>
      <c r="S2185" s="7">
        <v>-6.1458507428890691E-4</v>
      </c>
      <c r="U2185" s="7">
        <v>47.304404996712691</v>
      </c>
      <c r="V2185" s="7">
        <v>1.1370494481422622E-3</v>
      </c>
    </row>
    <row r="2186" spans="1:22" x14ac:dyDescent="0.35">
      <c r="A2186" s="5">
        <v>2013</v>
      </c>
      <c r="B2186" s="14" t="s">
        <v>52</v>
      </c>
      <c r="C2186" s="14" t="s">
        <v>208</v>
      </c>
      <c r="D2186" s="14">
        <v>1998</v>
      </c>
      <c r="E2186" s="14">
        <v>15</v>
      </c>
      <c r="F2186" s="14">
        <v>89</v>
      </c>
      <c r="G2186" s="14">
        <v>9</v>
      </c>
      <c r="H2186" s="14">
        <v>98</v>
      </c>
      <c r="I2186" s="14" t="b">
        <v>1</v>
      </c>
      <c r="J2186" s="6">
        <v>9.1836734693877597E-2</v>
      </c>
      <c r="K2186">
        <f t="shared" si="170"/>
        <v>1.9134645423305217E-4</v>
      </c>
      <c r="L2186">
        <f t="shared" si="174"/>
        <v>1.3832803556512041E-2</v>
      </c>
      <c r="M2186">
        <f t="shared" si="171"/>
        <v>1.2703595102919229E-3</v>
      </c>
      <c r="N2186">
        <f t="shared" si="172"/>
        <v>1.3832803556512041E-2</v>
      </c>
      <c r="O2186">
        <f t="shared" si="173"/>
        <v>0.20749205334768062</v>
      </c>
      <c r="Q2186" s="7">
        <v>2160</v>
      </c>
      <c r="R2186" s="7">
        <v>1.25595740071272E-3</v>
      </c>
      <c r="S2186" s="7">
        <v>-3.0519872726040567E-4</v>
      </c>
      <c r="U2186" s="7">
        <v>47.326320403243479</v>
      </c>
      <c r="V2186" s="7">
        <v>1.1370494481422622E-3</v>
      </c>
    </row>
    <row r="2187" spans="1:22" x14ac:dyDescent="0.35">
      <c r="A2187" s="3">
        <v>2014</v>
      </c>
      <c r="B2187" s="13" t="s">
        <v>42</v>
      </c>
      <c r="C2187" s="13" t="s">
        <v>182</v>
      </c>
      <c r="D2187" s="13">
        <v>2002</v>
      </c>
      <c r="E2187" s="17">
        <v>12</v>
      </c>
      <c r="F2187" s="13">
        <v>89</v>
      </c>
      <c r="G2187" s="13">
        <v>9</v>
      </c>
      <c r="H2187" s="13">
        <v>98</v>
      </c>
      <c r="I2187" s="13" t="b">
        <v>1</v>
      </c>
      <c r="J2187" s="4">
        <v>9.1836734693877597E-2</v>
      </c>
      <c r="K2187">
        <f t="shared" si="170"/>
        <v>1.9134645423305217E-4</v>
      </c>
      <c r="L2187">
        <f t="shared" si="174"/>
        <v>1.3832803556512041E-2</v>
      </c>
      <c r="M2187">
        <f t="shared" si="171"/>
        <v>1.2703595102919229E-3</v>
      </c>
      <c r="N2187">
        <f t="shared" si="172"/>
        <v>1.3832803556512041E-2</v>
      </c>
      <c r="O2187">
        <f t="shared" si="173"/>
        <v>0.16599364267814448</v>
      </c>
      <c r="Q2187" s="7">
        <v>2161</v>
      </c>
      <c r="R2187" s="7">
        <v>1.25595740071272E-3</v>
      </c>
      <c r="S2187" s="7">
        <v>-3.0519872726040567E-4</v>
      </c>
      <c r="U2187" s="7">
        <v>47.348235809774273</v>
      </c>
      <c r="V2187" s="7">
        <v>1.1370494481422622E-3</v>
      </c>
    </row>
    <row r="2188" spans="1:22" x14ac:dyDescent="0.35">
      <c r="A2188" s="3">
        <v>2016</v>
      </c>
      <c r="B2188" s="13" t="s">
        <v>30</v>
      </c>
      <c r="C2188" s="13" t="s">
        <v>163</v>
      </c>
      <c r="D2188" s="13">
        <v>2008</v>
      </c>
      <c r="E2188" s="14">
        <v>8</v>
      </c>
      <c r="F2188" s="13">
        <v>89</v>
      </c>
      <c r="G2188" s="13">
        <v>9</v>
      </c>
      <c r="H2188" s="13">
        <v>98</v>
      </c>
      <c r="I2188" s="13" t="b">
        <v>1</v>
      </c>
      <c r="J2188" s="4">
        <v>9.1836734693877597E-2</v>
      </c>
      <c r="K2188">
        <f t="shared" si="170"/>
        <v>1.9134645423305217E-4</v>
      </c>
      <c r="L2188">
        <f t="shared" si="174"/>
        <v>1.3832803556512041E-2</v>
      </c>
      <c r="M2188">
        <f t="shared" si="171"/>
        <v>1.2703595102919229E-3</v>
      </c>
      <c r="N2188">
        <f t="shared" si="172"/>
        <v>1.3832803556512041E-2</v>
      </c>
      <c r="O2188">
        <f t="shared" si="173"/>
        <v>0.11066242845209633</v>
      </c>
      <c r="Q2188" s="7">
        <v>2162</v>
      </c>
      <c r="R2188" s="7">
        <v>4.8249153314146699E-4</v>
      </c>
      <c r="S2188" s="7">
        <v>4.6826714031084733E-4</v>
      </c>
      <c r="U2188" s="7">
        <v>47.370151216305061</v>
      </c>
      <c r="V2188" s="7">
        <v>1.1371262835951415E-3</v>
      </c>
    </row>
    <row r="2189" spans="1:22" x14ac:dyDescent="0.35">
      <c r="A2189" s="3">
        <v>2017</v>
      </c>
      <c r="B2189" s="13" t="s">
        <v>67</v>
      </c>
      <c r="C2189" s="13" t="s">
        <v>77</v>
      </c>
      <c r="D2189" s="13">
        <v>2011</v>
      </c>
      <c r="E2189" s="17">
        <v>6</v>
      </c>
      <c r="F2189" s="13">
        <v>89</v>
      </c>
      <c r="G2189" s="13">
        <v>9</v>
      </c>
      <c r="H2189" s="13">
        <v>98</v>
      </c>
      <c r="I2189" s="13" t="b">
        <v>1</v>
      </c>
      <c r="J2189" s="4">
        <v>9.1836734693877597E-2</v>
      </c>
      <c r="K2189">
        <f t="shared" si="170"/>
        <v>1.9134645423305217E-4</v>
      </c>
      <c r="L2189">
        <f t="shared" si="174"/>
        <v>1.3832803556512041E-2</v>
      </c>
      <c r="M2189">
        <f t="shared" si="171"/>
        <v>1.2703595102919229E-3</v>
      </c>
      <c r="N2189">
        <f t="shared" si="172"/>
        <v>1.3832803556512041E-2</v>
      </c>
      <c r="O2189">
        <f t="shared" si="173"/>
        <v>8.2996821339072241E-2</v>
      </c>
      <c r="Q2189" s="7">
        <v>2163</v>
      </c>
      <c r="R2189" s="7">
        <v>1.4106505742269705E-3</v>
      </c>
      <c r="S2189" s="7">
        <v>-4.5989190077465618E-4</v>
      </c>
      <c r="U2189" s="7">
        <v>47.392066622835856</v>
      </c>
      <c r="V2189" s="7">
        <v>1.1382785467178743E-3</v>
      </c>
    </row>
    <row r="2190" spans="1:22" x14ac:dyDescent="0.35">
      <c r="A2190" s="5">
        <v>2014</v>
      </c>
      <c r="B2190" s="14" t="s">
        <v>24</v>
      </c>
      <c r="C2190" s="14" t="s">
        <v>188</v>
      </c>
      <c r="D2190" s="14">
        <v>2004</v>
      </c>
      <c r="E2190" s="14">
        <v>10</v>
      </c>
      <c r="F2190" s="14">
        <v>99</v>
      </c>
      <c r="G2190" s="14">
        <v>10</v>
      </c>
      <c r="H2190" s="14">
        <v>109</v>
      </c>
      <c r="I2190" s="14" t="b">
        <v>1</v>
      </c>
      <c r="J2190" s="6">
        <v>9.1743119266054995E-2</v>
      </c>
      <c r="K2190">
        <f t="shared" si="170"/>
        <v>2.1282411746329272E-4</v>
      </c>
      <c r="L2190">
        <f t="shared" si="174"/>
        <v>1.4588492638490541E-2</v>
      </c>
      <c r="M2190">
        <f t="shared" si="171"/>
        <v>1.338393820045003E-3</v>
      </c>
      <c r="N2190">
        <f t="shared" si="172"/>
        <v>1.4588492638490541E-2</v>
      </c>
      <c r="O2190">
        <f t="shared" si="173"/>
        <v>0.14588492638490541</v>
      </c>
      <c r="Q2190" s="7">
        <v>2164</v>
      </c>
      <c r="R2190" s="7">
        <v>1.4106505742269705E-3</v>
      </c>
      <c r="S2190" s="7">
        <v>-4.5989190077465618E-4</v>
      </c>
      <c r="U2190" s="7">
        <v>47.413982029366643</v>
      </c>
      <c r="V2190" s="7">
        <v>1.1397869116534945E-3</v>
      </c>
    </row>
    <row r="2191" spans="1:22" x14ac:dyDescent="0.35">
      <c r="A2191" s="3">
        <v>2016</v>
      </c>
      <c r="B2191" s="13" t="s">
        <v>24</v>
      </c>
      <c r="C2191" s="13" t="s">
        <v>122</v>
      </c>
      <c r="D2191" s="13">
        <v>2004</v>
      </c>
      <c r="E2191" s="17">
        <v>12</v>
      </c>
      <c r="F2191" s="13">
        <v>99</v>
      </c>
      <c r="G2191" s="13">
        <v>10</v>
      </c>
      <c r="H2191" s="13">
        <v>109</v>
      </c>
      <c r="I2191" s="13" t="b">
        <v>1</v>
      </c>
      <c r="J2191" s="4">
        <v>9.1743119266054995E-2</v>
      </c>
      <c r="K2191">
        <f t="shared" si="170"/>
        <v>2.1282411746329272E-4</v>
      </c>
      <c r="L2191">
        <f t="shared" si="174"/>
        <v>1.4588492638490541E-2</v>
      </c>
      <c r="M2191">
        <f t="shared" si="171"/>
        <v>1.338393820045003E-3</v>
      </c>
      <c r="N2191">
        <f t="shared" si="172"/>
        <v>1.4588492638490541E-2</v>
      </c>
      <c r="O2191">
        <f t="shared" si="173"/>
        <v>0.1750619116618865</v>
      </c>
      <c r="Q2191" s="7">
        <v>2165</v>
      </c>
      <c r="R2191" s="7">
        <v>3.2779835962721637E-4</v>
      </c>
      <c r="S2191" s="7">
        <v>6.2296031382509795E-4</v>
      </c>
      <c r="U2191" s="7">
        <v>47.435897435897438</v>
      </c>
      <c r="V2191" s="7">
        <v>1.1409104081427758E-3</v>
      </c>
    </row>
    <row r="2192" spans="1:22" x14ac:dyDescent="0.35">
      <c r="A2192" s="3">
        <v>2016</v>
      </c>
      <c r="B2192" s="13" t="s">
        <v>52</v>
      </c>
      <c r="C2192" s="13" t="s">
        <v>62</v>
      </c>
      <c r="D2192" s="13">
        <v>2008</v>
      </c>
      <c r="E2192" s="14">
        <v>8</v>
      </c>
      <c r="F2192" s="13">
        <v>99</v>
      </c>
      <c r="G2192" s="13">
        <v>10</v>
      </c>
      <c r="H2192" s="13">
        <v>109</v>
      </c>
      <c r="I2192" s="13" t="b">
        <v>1</v>
      </c>
      <c r="J2192" s="4">
        <v>9.1743119266054995E-2</v>
      </c>
      <c r="K2192">
        <f t="shared" si="170"/>
        <v>2.1282411746329272E-4</v>
      </c>
      <c r="L2192">
        <f t="shared" si="174"/>
        <v>1.4588492638490541E-2</v>
      </c>
      <c r="M2192">
        <f t="shared" si="171"/>
        <v>1.338393820045003E-3</v>
      </c>
      <c r="N2192">
        <f t="shared" si="172"/>
        <v>1.4588492638490541E-2</v>
      </c>
      <c r="O2192">
        <f t="shared" si="173"/>
        <v>0.11670794110792433</v>
      </c>
      <c r="Q2192" s="7">
        <v>2166</v>
      </c>
      <c r="R2192" s="7">
        <v>3.2779835962721637E-4</v>
      </c>
      <c r="S2192" s="7">
        <v>6.2296031382509795E-4</v>
      </c>
      <c r="U2192" s="7">
        <v>47.457812842428226</v>
      </c>
      <c r="V2192" s="7">
        <v>1.1409104081427758E-3</v>
      </c>
    </row>
    <row r="2193" spans="1:22" x14ac:dyDescent="0.35">
      <c r="A2193" s="3">
        <v>2013</v>
      </c>
      <c r="B2193" s="13" t="s">
        <v>98</v>
      </c>
      <c r="C2193" s="13" t="s">
        <v>99</v>
      </c>
      <c r="D2193" s="13">
        <v>2005</v>
      </c>
      <c r="E2193" s="17">
        <v>8</v>
      </c>
      <c r="F2193" s="13">
        <v>109</v>
      </c>
      <c r="G2193" s="13">
        <v>11</v>
      </c>
      <c r="H2193" s="13">
        <v>120</v>
      </c>
      <c r="I2193" s="13" t="b">
        <v>1</v>
      </c>
      <c r="J2193" s="4">
        <v>9.1666666666666702E-2</v>
      </c>
      <c r="K2193">
        <f t="shared" si="170"/>
        <v>2.3430178069353328E-4</v>
      </c>
      <c r="L2193">
        <f t="shared" si="174"/>
        <v>1.5306919373065674E-2</v>
      </c>
      <c r="M2193">
        <f t="shared" si="171"/>
        <v>1.403134275864354E-3</v>
      </c>
      <c r="N2193">
        <f t="shared" si="172"/>
        <v>1.5306919373065674E-2</v>
      </c>
      <c r="O2193">
        <f t="shared" si="173"/>
        <v>0.12245535498452539</v>
      </c>
      <c r="Q2193" s="7">
        <v>2167</v>
      </c>
      <c r="R2193" s="7">
        <v>1.25595740071272E-3</v>
      </c>
      <c r="S2193" s="7">
        <v>-3.0519872726040567E-4</v>
      </c>
      <c r="U2193" s="7">
        <v>47.47972824895902</v>
      </c>
      <c r="V2193" s="7">
        <v>1.1409104081427758E-3</v>
      </c>
    </row>
    <row r="2194" spans="1:22" x14ac:dyDescent="0.35">
      <c r="A2194" s="5">
        <v>2016</v>
      </c>
      <c r="B2194" s="14" t="s">
        <v>30</v>
      </c>
      <c r="C2194" s="14" t="s">
        <v>141</v>
      </c>
      <c r="D2194" s="14">
        <v>2004</v>
      </c>
      <c r="E2194" s="14">
        <v>12</v>
      </c>
      <c r="F2194" s="14">
        <v>109</v>
      </c>
      <c r="G2194" s="14">
        <v>11</v>
      </c>
      <c r="H2194" s="14">
        <v>120</v>
      </c>
      <c r="I2194" s="14" t="b">
        <v>1</v>
      </c>
      <c r="J2194" s="6">
        <v>9.1666666666666702E-2</v>
      </c>
      <c r="K2194">
        <f t="shared" si="170"/>
        <v>2.3430178069353328E-4</v>
      </c>
      <c r="L2194">
        <f t="shared" si="174"/>
        <v>1.5306919373065674E-2</v>
      </c>
      <c r="M2194">
        <f t="shared" si="171"/>
        <v>1.403134275864354E-3</v>
      </c>
      <c r="N2194">
        <f t="shared" si="172"/>
        <v>1.5306919373065674E-2</v>
      </c>
      <c r="O2194">
        <f t="shared" si="173"/>
        <v>0.18368303247678808</v>
      </c>
      <c r="Q2194" s="7">
        <v>2168</v>
      </c>
      <c r="R2194" s="7">
        <v>9.4657105368421875E-4</v>
      </c>
      <c r="S2194" s="7">
        <v>4.1876197680955742E-6</v>
      </c>
      <c r="U2194" s="7">
        <v>47.501643655489808</v>
      </c>
      <c r="V2194" s="7">
        <v>1.1409104081427758E-3</v>
      </c>
    </row>
    <row r="2195" spans="1:22" x14ac:dyDescent="0.35">
      <c r="A2195" s="24">
        <v>2013</v>
      </c>
      <c r="B2195" s="17" t="s">
        <v>113</v>
      </c>
      <c r="C2195" s="17" t="s">
        <v>114</v>
      </c>
      <c r="D2195" s="17">
        <v>2004</v>
      </c>
      <c r="E2195" s="17">
        <v>9</v>
      </c>
      <c r="F2195" s="17">
        <v>119</v>
      </c>
      <c r="G2195" s="17">
        <v>12</v>
      </c>
      <c r="H2195" s="17">
        <v>131</v>
      </c>
      <c r="I2195" s="17" t="b">
        <v>1</v>
      </c>
      <c r="J2195" s="25">
        <v>9.1603053435114504E-2</v>
      </c>
      <c r="K2195">
        <f t="shared" si="170"/>
        <v>2.557794439237738E-4</v>
      </c>
      <c r="L2195">
        <f t="shared" si="174"/>
        <v>1.599310613745103E-2</v>
      </c>
      <c r="M2195">
        <f t="shared" si="171"/>
        <v>1.4650173561023844E-3</v>
      </c>
      <c r="N2195">
        <f t="shared" si="172"/>
        <v>1.599310613745103E-2</v>
      </c>
      <c r="O2195">
        <f t="shared" si="173"/>
        <v>0.14393795523705927</v>
      </c>
      <c r="Q2195" s="7">
        <v>2169</v>
      </c>
      <c r="R2195" s="7">
        <v>1.4106505742269705E-3</v>
      </c>
      <c r="S2195" s="7">
        <v>-4.5989190077465618E-4</v>
      </c>
      <c r="U2195" s="7">
        <v>47.523559062020603</v>
      </c>
      <c r="V2195" s="7">
        <v>1.1409104081427767E-3</v>
      </c>
    </row>
    <row r="2196" spans="1:22" x14ac:dyDescent="0.35">
      <c r="A2196" s="5">
        <v>2013</v>
      </c>
      <c r="B2196" s="14" t="s">
        <v>42</v>
      </c>
      <c r="C2196" s="14" t="s">
        <v>43</v>
      </c>
      <c r="D2196" s="14">
        <v>2000</v>
      </c>
      <c r="E2196" s="14">
        <v>13</v>
      </c>
      <c r="F2196" s="14">
        <v>248</v>
      </c>
      <c r="G2196" s="14">
        <v>25</v>
      </c>
      <c r="H2196" s="14">
        <v>273</v>
      </c>
      <c r="I2196" s="14" t="b">
        <v>1</v>
      </c>
      <c r="J2196" s="6">
        <v>9.1575091575091597E-2</v>
      </c>
      <c r="K2196">
        <f t="shared" si="170"/>
        <v>5.3303655107778819E-4</v>
      </c>
      <c r="L2196">
        <f t="shared" si="174"/>
        <v>2.3087584349121244E-2</v>
      </c>
      <c r="M2196">
        <f t="shared" si="171"/>
        <v>2.1142476510184294E-3</v>
      </c>
      <c r="N2196">
        <f t="shared" si="172"/>
        <v>2.3087584349121244E-2</v>
      </c>
      <c r="O2196">
        <f t="shared" si="173"/>
        <v>0.30013859653857616</v>
      </c>
      <c r="Q2196" s="7">
        <v>2170</v>
      </c>
      <c r="R2196" s="7">
        <v>2.801792023788518E-3</v>
      </c>
      <c r="S2196" s="7">
        <v>-1.1020065922209929E-3</v>
      </c>
      <c r="U2196" s="7">
        <v>47.54547446855139</v>
      </c>
      <c r="V2196" s="7">
        <v>1.1432652308919417E-3</v>
      </c>
    </row>
    <row r="2197" spans="1:22" x14ac:dyDescent="0.35">
      <c r="A2197" s="3">
        <v>2014</v>
      </c>
      <c r="B2197" s="13" t="s">
        <v>58</v>
      </c>
      <c r="C2197" s="13" t="s">
        <v>64</v>
      </c>
      <c r="D2197" s="13">
        <v>2005</v>
      </c>
      <c r="E2197" s="17">
        <v>9</v>
      </c>
      <c r="F2197" s="13">
        <v>149</v>
      </c>
      <c r="G2197" s="13">
        <v>15</v>
      </c>
      <c r="H2197" s="13">
        <v>164</v>
      </c>
      <c r="I2197" s="13" t="b">
        <v>1</v>
      </c>
      <c r="J2197" s="4">
        <v>9.1463414634146298E-2</v>
      </c>
      <c r="K2197">
        <f t="shared" si="170"/>
        <v>3.202124336144955E-4</v>
      </c>
      <c r="L2197">
        <f t="shared" si="174"/>
        <v>1.789448053491622E-2</v>
      </c>
      <c r="M2197">
        <f t="shared" si="171"/>
        <v>1.6366902928277023E-3</v>
      </c>
      <c r="N2197">
        <f t="shared" si="172"/>
        <v>1.789448053491622E-2</v>
      </c>
      <c r="O2197">
        <f t="shared" si="173"/>
        <v>0.16105032481424597</v>
      </c>
      <c r="Q2197" s="7">
        <v>2171</v>
      </c>
      <c r="R2197" s="7">
        <v>9.4589285370349065E-4</v>
      </c>
      <c r="S2197" s="7">
        <v>4.6312461054599568E-4</v>
      </c>
      <c r="U2197" s="7">
        <v>47.567389875082185</v>
      </c>
      <c r="V2197" s="7">
        <v>1.1432652308919417E-3</v>
      </c>
    </row>
    <row r="2198" spans="1:22" x14ac:dyDescent="0.35">
      <c r="A2198" s="5">
        <v>2014</v>
      </c>
      <c r="B2198" s="14" t="s">
        <v>42</v>
      </c>
      <c r="C2198" s="14" t="s">
        <v>43</v>
      </c>
      <c r="D2198" s="14">
        <v>2004</v>
      </c>
      <c r="E2198" s="14">
        <v>10</v>
      </c>
      <c r="F2198" s="14">
        <v>269</v>
      </c>
      <c r="G2198" s="14">
        <v>27</v>
      </c>
      <c r="H2198" s="14">
        <v>296</v>
      </c>
      <c r="I2198" s="14" t="b">
        <v>1</v>
      </c>
      <c r="J2198" s="6">
        <v>9.12162162162162E-2</v>
      </c>
      <c r="K2198">
        <f t="shared" si="170"/>
        <v>5.7794439237738205E-4</v>
      </c>
      <c r="L2198">
        <f t="shared" si="174"/>
        <v>2.4040474046436399E-2</v>
      </c>
      <c r="M2198">
        <f t="shared" si="171"/>
        <v>2.1928810785600767E-3</v>
      </c>
      <c r="N2198">
        <f t="shared" si="172"/>
        <v>2.4040474046436399E-2</v>
      </c>
      <c r="O2198">
        <f t="shared" si="173"/>
        <v>0.240404740464364</v>
      </c>
      <c r="Q2198" s="7">
        <v>2172</v>
      </c>
      <c r="R2198" s="7">
        <v>2.3183923812375197E-3</v>
      </c>
      <c r="S2198" s="7">
        <v>-5.6718660330907751E-4</v>
      </c>
      <c r="U2198" s="7">
        <v>47.589305281612972</v>
      </c>
      <c r="V2198" s="7">
        <v>1.1432652308919417E-3</v>
      </c>
    </row>
    <row r="2199" spans="1:22" x14ac:dyDescent="0.35">
      <c r="A2199" s="3">
        <v>2017</v>
      </c>
      <c r="B2199" s="13" t="s">
        <v>26</v>
      </c>
      <c r="C2199" s="13" t="s">
        <v>27</v>
      </c>
      <c r="D2199" s="13">
        <v>2003</v>
      </c>
      <c r="E2199" s="17">
        <v>14</v>
      </c>
      <c r="F2199" s="13">
        <v>310</v>
      </c>
      <c r="G2199" s="13">
        <v>31</v>
      </c>
      <c r="H2199" s="13">
        <v>341</v>
      </c>
      <c r="I2199" s="13" t="b">
        <v>1</v>
      </c>
      <c r="J2199" s="4">
        <v>9.0909090909090898E-2</v>
      </c>
      <c r="K2199">
        <f t="shared" si="170"/>
        <v>6.6580756013745706E-4</v>
      </c>
      <c r="L2199">
        <f t="shared" si="174"/>
        <v>2.5803247085153004E-2</v>
      </c>
      <c r="M2199">
        <f t="shared" si="171"/>
        <v>2.3457497350139094E-3</v>
      </c>
      <c r="N2199">
        <f t="shared" si="172"/>
        <v>2.5803247085153004E-2</v>
      </c>
      <c r="O2199">
        <f t="shared" si="173"/>
        <v>0.36124545919214207</v>
      </c>
      <c r="Q2199" s="7">
        <v>2173</v>
      </c>
      <c r="R2199" s="7">
        <v>1.4686828235699694E-3</v>
      </c>
      <c r="S2199" s="7">
        <v>1.9584202214273545E-6</v>
      </c>
      <c r="U2199" s="7">
        <v>47.611220688143767</v>
      </c>
      <c r="V2199" s="7">
        <v>1.1448109679249143E-3</v>
      </c>
    </row>
    <row r="2200" spans="1:22" x14ac:dyDescent="0.35">
      <c r="A2200" s="3">
        <v>2017</v>
      </c>
      <c r="B2200" s="13" t="s">
        <v>24</v>
      </c>
      <c r="C2200" s="13" t="s">
        <v>49</v>
      </c>
      <c r="D2200" s="13">
        <v>2007</v>
      </c>
      <c r="E2200" s="14">
        <v>10</v>
      </c>
      <c r="F2200" s="13">
        <v>210</v>
      </c>
      <c r="G2200" s="13">
        <v>21</v>
      </c>
      <c r="H2200" s="13">
        <v>231</v>
      </c>
      <c r="I2200" s="13" t="b">
        <v>1</v>
      </c>
      <c r="J2200" s="4">
        <v>9.0909090909090898E-2</v>
      </c>
      <c r="K2200">
        <f t="shared" si="170"/>
        <v>4.5103092783505157E-4</v>
      </c>
      <c r="L2200">
        <f t="shared" si="174"/>
        <v>2.123748873654914E-2</v>
      </c>
      <c r="M2200">
        <f t="shared" si="171"/>
        <v>1.9306807942317398E-3</v>
      </c>
      <c r="N2200">
        <f t="shared" si="172"/>
        <v>2.123748873654914E-2</v>
      </c>
      <c r="O2200">
        <f t="shared" si="173"/>
        <v>0.2123748873654914</v>
      </c>
      <c r="Q2200" s="7">
        <v>2174</v>
      </c>
      <c r="R2200" s="7">
        <v>1.0385155839585315E-3</v>
      </c>
      <c r="S2200" s="7">
        <v>1.3848122189838007E-6</v>
      </c>
      <c r="U2200" s="7">
        <v>47.633136094674555</v>
      </c>
      <c r="V2200" s="7">
        <v>1.1448109679249143E-3</v>
      </c>
    </row>
    <row r="2201" spans="1:22" x14ac:dyDescent="0.35">
      <c r="A2201" s="24">
        <v>2013</v>
      </c>
      <c r="B2201" s="17" t="s">
        <v>24</v>
      </c>
      <c r="C2201" s="17" t="s">
        <v>49</v>
      </c>
      <c r="D2201" s="17">
        <v>2004</v>
      </c>
      <c r="E2201" s="17">
        <v>9</v>
      </c>
      <c r="F2201" s="17">
        <v>160</v>
      </c>
      <c r="G2201" s="17">
        <v>16</v>
      </c>
      <c r="H2201" s="17">
        <v>176</v>
      </c>
      <c r="I2201" s="17" t="b">
        <v>1</v>
      </c>
      <c r="J2201" s="25">
        <v>9.0909090909090898E-2</v>
      </c>
      <c r="K2201">
        <f t="shared" si="170"/>
        <v>3.4364261168384882E-4</v>
      </c>
      <c r="L2201">
        <f t="shared" si="174"/>
        <v>1.8537599944001618E-2</v>
      </c>
      <c r="M2201">
        <f t="shared" si="171"/>
        <v>1.6852363585456015E-3</v>
      </c>
      <c r="N2201">
        <f t="shared" si="172"/>
        <v>1.8537599944001618E-2</v>
      </c>
      <c r="O2201">
        <f t="shared" si="173"/>
        <v>0.16683839949601456</v>
      </c>
      <c r="Q2201" s="7">
        <v>2175</v>
      </c>
      <c r="R2201" s="7">
        <v>1.0385155839585315E-3</v>
      </c>
      <c r="S2201" s="7">
        <v>1.3848122189838007E-6</v>
      </c>
      <c r="U2201" s="7">
        <v>47.655051501205349</v>
      </c>
      <c r="V2201" s="7">
        <v>1.1448109679249143E-3</v>
      </c>
    </row>
    <row r="2202" spans="1:22" x14ac:dyDescent="0.35">
      <c r="A2202" s="3">
        <v>2015</v>
      </c>
      <c r="B2202" s="13" t="s">
        <v>30</v>
      </c>
      <c r="C2202" s="13" t="s">
        <v>156</v>
      </c>
      <c r="D2202" s="13">
        <v>2003</v>
      </c>
      <c r="E2202" s="14">
        <v>12</v>
      </c>
      <c r="F2202" s="13">
        <v>120</v>
      </c>
      <c r="G2202" s="13">
        <v>12</v>
      </c>
      <c r="H2202" s="13">
        <v>132</v>
      </c>
      <c r="I2202" s="13" t="b">
        <v>1</v>
      </c>
      <c r="J2202" s="4">
        <v>9.0909090909090898E-2</v>
      </c>
      <c r="K2202">
        <f t="shared" si="170"/>
        <v>2.577319587628866E-4</v>
      </c>
      <c r="L2202">
        <f t="shared" si="174"/>
        <v>1.6054032476698388E-2</v>
      </c>
      <c r="M2202">
        <f t="shared" si="171"/>
        <v>1.4594574978816716E-3</v>
      </c>
      <c r="N2202">
        <f t="shared" si="172"/>
        <v>1.6054032476698388E-2</v>
      </c>
      <c r="O2202">
        <f t="shared" si="173"/>
        <v>0.19264838972038067</v>
      </c>
      <c r="Q2202" s="7">
        <v>2176</v>
      </c>
      <c r="R2202" s="7">
        <v>1.3779539616720011E-3</v>
      </c>
      <c r="S2202" s="7">
        <v>-3.3805356549448571E-4</v>
      </c>
      <c r="U2202" s="7">
        <v>47.676966907736137</v>
      </c>
      <c r="V2202" s="7">
        <v>1.1448109679249143E-3</v>
      </c>
    </row>
    <row r="2203" spans="1:22" x14ac:dyDescent="0.35">
      <c r="A2203" s="3">
        <v>2016</v>
      </c>
      <c r="B2203" s="13" t="s">
        <v>58</v>
      </c>
      <c r="C2203" s="13" t="s">
        <v>76</v>
      </c>
      <c r="D2203" s="13">
        <v>2008</v>
      </c>
      <c r="E2203" s="17">
        <v>8</v>
      </c>
      <c r="F2203" s="13">
        <v>90</v>
      </c>
      <c r="G2203" s="13">
        <v>9</v>
      </c>
      <c r="H2203" s="13">
        <v>99</v>
      </c>
      <c r="I2203" s="13" t="b">
        <v>1</v>
      </c>
      <c r="J2203" s="4">
        <v>9.0909090909090898E-2</v>
      </c>
      <c r="K2203">
        <f t="shared" si="170"/>
        <v>1.9329896907216494E-4</v>
      </c>
      <c r="L2203">
        <f t="shared" si="174"/>
        <v>1.3903199958001213E-2</v>
      </c>
      <c r="M2203">
        <f t="shared" si="171"/>
        <v>1.2639272689092011E-3</v>
      </c>
      <c r="N2203">
        <f t="shared" si="172"/>
        <v>1.3903199958001213E-2</v>
      </c>
      <c r="O2203">
        <f t="shared" si="173"/>
        <v>0.1112255996640097</v>
      </c>
      <c r="Q2203" s="7">
        <v>2177</v>
      </c>
      <c r="R2203" s="7">
        <v>2.8278243968117879E-3</v>
      </c>
      <c r="S2203" s="7">
        <v>-9.3069348561533095E-4</v>
      </c>
      <c r="U2203" s="7">
        <v>47.698882314266932</v>
      </c>
      <c r="V2203" s="7">
        <v>1.1448109679249143E-3</v>
      </c>
    </row>
    <row r="2204" spans="1:22" x14ac:dyDescent="0.35">
      <c r="A2204" s="5">
        <v>2013</v>
      </c>
      <c r="B2204" s="14" t="s">
        <v>52</v>
      </c>
      <c r="C2204" s="14" t="s">
        <v>150</v>
      </c>
      <c r="D2204" s="14">
        <v>2004</v>
      </c>
      <c r="E2204" s="14">
        <v>9</v>
      </c>
      <c r="F2204" s="14">
        <v>80</v>
      </c>
      <c r="G2204" s="14">
        <v>8</v>
      </c>
      <c r="H2204" s="14">
        <v>88</v>
      </c>
      <c r="I2204" s="14" t="b">
        <v>1</v>
      </c>
      <c r="J2204" s="6">
        <v>9.0909090909090898E-2</v>
      </c>
      <c r="K2204">
        <f t="shared" si="170"/>
        <v>1.7182130584192441E-4</v>
      </c>
      <c r="L2204">
        <f t="shared" si="174"/>
        <v>1.3108062627326908E-2</v>
      </c>
      <c r="M2204">
        <f t="shared" si="171"/>
        <v>1.1916420570297188E-3</v>
      </c>
      <c r="N2204">
        <f t="shared" si="172"/>
        <v>1.3108062627326908E-2</v>
      </c>
      <c r="O2204">
        <f t="shared" si="173"/>
        <v>0.11797256364594216</v>
      </c>
      <c r="Q2204" s="7">
        <v>2178</v>
      </c>
      <c r="R2204" s="7">
        <v>1.122957023477126E-3</v>
      </c>
      <c r="S2204" s="7">
        <v>-9.6849789710164863E-7</v>
      </c>
      <c r="U2204" s="7">
        <v>47.720797720797719</v>
      </c>
      <c r="V2204" s="7">
        <v>1.1448109679249143E-3</v>
      </c>
    </row>
    <row r="2205" spans="1:22" x14ac:dyDescent="0.35">
      <c r="A2205" s="3">
        <v>2013</v>
      </c>
      <c r="B2205" s="13" t="s">
        <v>33</v>
      </c>
      <c r="C2205" s="13" t="s">
        <v>203</v>
      </c>
      <c r="D2205" s="13">
        <v>2004</v>
      </c>
      <c r="E2205" s="17">
        <v>9</v>
      </c>
      <c r="F2205" s="13">
        <v>80</v>
      </c>
      <c r="G2205" s="13">
        <v>8</v>
      </c>
      <c r="H2205" s="13">
        <v>88</v>
      </c>
      <c r="I2205" s="13" t="b">
        <v>1</v>
      </c>
      <c r="J2205" s="4">
        <v>9.0909090909090898E-2</v>
      </c>
      <c r="K2205">
        <f t="shared" si="170"/>
        <v>1.7182130584192441E-4</v>
      </c>
      <c r="L2205">
        <f t="shared" si="174"/>
        <v>1.3108062627326908E-2</v>
      </c>
      <c r="M2205">
        <f t="shared" si="171"/>
        <v>1.1916420570297188E-3</v>
      </c>
      <c r="N2205">
        <f t="shared" si="172"/>
        <v>1.3108062627326908E-2</v>
      </c>
      <c r="O2205">
        <f t="shared" si="173"/>
        <v>0.11797256364594216</v>
      </c>
      <c r="Q2205" s="7">
        <v>2179</v>
      </c>
      <c r="R2205" s="7">
        <v>1.8570330762178863E-3</v>
      </c>
      <c r="S2205" s="7">
        <v>-7.3504455063786193E-4</v>
      </c>
      <c r="U2205" s="7">
        <v>47.742713127328514</v>
      </c>
      <c r="V2205" s="7">
        <v>1.1456543388257453E-3</v>
      </c>
    </row>
    <row r="2206" spans="1:22" x14ac:dyDescent="0.35">
      <c r="A2206" s="3">
        <v>2017</v>
      </c>
      <c r="B2206" s="13" t="s">
        <v>153</v>
      </c>
      <c r="C2206" s="13" t="s">
        <v>154</v>
      </c>
      <c r="D2206" s="13">
        <v>2005</v>
      </c>
      <c r="E2206" s="14">
        <v>12</v>
      </c>
      <c r="F2206" s="13">
        <v>80</v>
      </c>
      <c r="G2206" s="13">
        <v>8</v>
      </c>
      <c r="H2206" s="13">
        <v>88</v>
      </c>
      <c r="I2206" s="13" t="b">
        <v>1</v>
      </c>
      <c r="J2206" s="4">
        <v>9.0909090909090898E-2</v>
      </c>
      <c r="K2206">
        <f t="shared" si="170"/>
        <v>1.7182130584192441E-4</v>
      </c>
      <c r="L2206">
        <f t="shared" si="174"/>
        <v>1.3108062627326908E-2</v>
      </c>
      <c r="M2206">
        <f t="shared" si="171"/>
        <v>1.1916420570297188E-3</v>
      </c>
      <c r="N2206">
        <f t="shared" si="172"/>
        <v>1.3108062627326908E-2</v>
      </c>
      <c r="O2206">
        <f t="shared" si="173"/>
        <v>0.15729675152792288</v>
      </c>
      <c r="Q2206" s="7">
        <v>2180</v>
      </c>
      <c r="R2206" s="7">
        <v>3.13756679267993E-3</v>
      </c>
      <c r="S2206" s="7">
        <v>-7.7793676057959097E-4</v>
      </c>
      <c r="U2206" s="7">
        <v>47.764628533859302</v>
      </c>
      <c r="V2206" s="7">
        <v>1.1462293666183562E-3</v>
      </c>
    </row>
    <row r="2207" spans="1:22" x14ac:dyDescent="0.35">
      <c r="A2207" s="24">
        <v>2013</v>
      </c>
      <c r="B2207" s="17" t="s">
        <v>24</v>
      </c>
      <c r="C2207" s="17" t="s">
        <v>267</v>
      </c>
      <c r="D2207" s="17">
        <v>2005</v>
      </c>
      <c r="E2207" s="17">
        <v>8</v>
      </c>
      <c r="F2207" s="17">
        <v>70</v>
      </c>
      <c r="G2207" s="17">
        <v>7</v>
      </c>
      <c r="H2207" s="17">
        <v>77</v>
      </c>
      <c r="I2207" s="17" t="b">
        <v>1</v>
      </c>
      <c r="J2207" s="25">
        <v>9.0909090909090898E-2</v>
      </c>
      <c r="K2207">
        <f t="shared" si="170"/>
        <v>1.5034364261168386E-4</v>
      </c>
      <c r="L2207">
        <f t="shared" si="174"/>
        <v>1.2261469838958291E-2</v>
      </c>
      <c r="M2207">
        <f t="shared" si="171"/>
        <v>1.1146790762689353E-3</v>
      </c>
      <c r="N2207">
        <f t="shared" si="172"/>
        <v>1.2261469838958291E-2</v>
      </c>
      <c r="O2207">
        <f t="shared" si="173"/>
        <v>9.8091758711666324E-2</v>
      </c>
      <c r="Q2207" s="7">
        <v>2181</v>
      </c>
      <c r="R2207" s="7">
        <v>1.3978297473246841E-3</v>
      </c>
      <c r="S2207" s="7">
        <v>-1.9935874007861879E-4</v>
      </c>
      <c r="U2207" s="7">
        <v>47.786543940390096</v>
      </c>
      <c r="V2207" s="7">
        <v>1.1480189529799254E-3</v>
      </c>
    </row>
    <row r="2208" spans="1:22" x14ac:dyDescent="0.35">
      <c r="A2208" s="3">
        <v>2014</v>
      </c>
      <c r="B2208" s="13" t="s">
        <v>128</v>
      </c>
      <c r="C2208" s="13" t="s">
        <v>129</v>
      </c>
      <c r="D2208" s="13">
        <v>2005</v>
      </c>
      <c r="E2208" s="14">
        <v>9</v>
      </c>
      <c r="F2208" s="13">
        <v>70</v>
      </c>
      <c r="G2208" s="13">
        <v>7</v>
      </c>
      <c r="H2208" s="13">
        <v>77</v>
      </c>
      <c r="I2208" s="13" t="b">
        <v>1</v>
      </c>
      <c r="J2208" s="4">
        <v>9.0909090909090898E-2</v>
      </c>
      <c r="K2208">
        <f t="shared" si="170"/>
        <v>1.5034364261168386E-4</v>
      </c>
      <c r="L2208">
        <f t="shared" si="174"/>
        <v>1.2261469838958291E-2</v>
      </c>
      <c r="M2208">
        <f t="shared" si="171"/>
        <v>1.1146790762689353E-3</v>
      </c>
      <c r="N2208">
        <f t="shared" si="172"/>
        <v>1.2261469838958291E-2</v>
      </c>
      <c r="O2208">
        <f t="shared" si="173"/>
        <v>0.11035322855062461</v>
      </c>
      <c r="Q2208" s="7">
        <v>2182</v>
      </c>
      <c r="R2208" s="7">
        <v>1.2014783955729227E-3</v>
      </c>
      <c r="S2208" s="7">
        <v>-3.0073883268573985E-6</v>
      </c>
      <c r="U2208" s="7">
        <v>47.808459346920884</v>
      </c>
      <c r="V2208" s="7">
        <v>1.1485933933225935E-3</v>
      </c>
    </row>
    <row r="2209" spans="1:22" x14ac:dyDescent="0.35">
      <c r="A2209" s="3">
        <v>2017</v>
      </c>
      <c r="B2209" s="13" t="s">
        <v>102</v>
      </c>
      <c r="C2209" s="13" t="s">
        <v>184</v>
      </c>
      <c r="D2209" s="13">
        <v>2005</v>
      </c>
      <c r="E2209" s="17">
        <v>12</v>
      </c>
      <c r="F2209" s="13">
        <v>70</v>
      </c>
      <c r="G2209" s="13">
        <v>7</v>
      </c>
      <c r="H2209" s="13">
        <v>77</v>
      </c>
      <c r="I2209" s="13" t="b">
        <v>1</v>
      </c>
      <c r="J2209" s="4">
        <v>9.0909090909090898E-2</v>
      </c>
      <c r="K2209">
        <f t="shared" si="170"/>
        <v>1.5034364261168386E-4</v>
      </c>
      <c r="L2209">
        <f t="shared" si="174"/>
        <v>1.2261469838958291E-2</v>
      </c>
      <c r="M2209">
        <f t="shared" si="171"/>
        <v>1.1146790762689353E-3</v>
      </c>
      <c r="N2209">
        <f t="shared" si="172"/>
        <v>1.2261469838958291E-2</v>
      </c>
      <c r="O2209">
        <f t="shared" si="173"/>
        <v>0.14713763806749949</v>
      </c>
      <c r="Q2209" s="7">
        <v>2183</v>
      </c>
      <c r="R2209" s="7">
        <v>2.0980831111463176E-3</v>
      </c>
      <c r="S2209" s="7">
        <v>-3.0152346260183698E-4</v>
      </c>
      <c r="U2209" s="7">
        <v>47.830374753451679</v>
      </c>
      <c r="V2209" s="7">
        <v>1.1485933933225935E-3</v>
      </c>
    </row>
    <row r="2210" spans="1:22" x14ac:dyDescent="0.35">
      <c r="A2210" s="5">
        <v>2014</v>
      </c>
      <c r="B2210" s="14" t="s">
        <v>153</v>
      </c>
      <c r="C2210" s="14" t="s">
        <v>224</v>
      </c>
      <c r="D2210" s="14">
        <v>2007</v>
      </c>
      <c r="E2210" s="14">
        <v>7</v>
      </c>
      <c r="F2210" s="14">
        <v>60</v>
      </c>
      <c r="G2210" s="14">
        <v>6</v>
      </c>
      <c r="H2210" s="14">
        <v>66</v>
      </c>
      <c r="I2210" s="14" t="b">
        <v>1</v>
      </c>
      <c r="J2210" s="6">
        <v>9.0909090909090898E-2</v>
      </c>
      <c r="K2210">
        <f t="shared" si="170"/>
        <v>1.288659793814433E-4</v>
      </c>
      <c r="L2210">
        <f t="shared" si="174"/>
        <v>1.1351915229662494E-2</v>
      </c>
      <c r="M2210">
        <f t="shared" si="171"/>
        <v>1.0319922936056812E-3</v>
      </c>
      <c r="N2210">
        <f t="shared" si="172"/>
        <v>1.1351915229662494E-2</v>
      </c>
      <c r="O2210">
        <f t="shared" si="173"/>
        <v>7.9463406607637455E-2</v>
      </c>
      <c r="Q2210" s="7">
        <v>2184</v>
      </c>
      <c r="R2210" s="7">
        <v>2.3171488188401977E-3</v>
      </c>
      <c r="S2210" s="7">
        <v>-1.0467893085482748E-3</v>
      </c>
      <c r="U2210" s="7">
        <v>47.852290159982466</v>
      </c>
      <c r="V2210" s="7">
        <v>1.1488500335656187E-3</v>
      </c>
    </row>
    <row r="2211" spans="1:22" x14ac:dyDescent="0.35">
      <c r="A2211" s="3">
        <v>2016</v>
      </c>
      <c r="B2211" s="13" t="s">
        <v>24</v>
      </c>
      <c r="C2211" s="13" t="s">
        <v>246</v>
      </c>
      <c r="D2211" s="13">
        <v>2007</v>
      </c>
      <c r="E2211" s="17">
        <v>9</v>
      </c>
      <c r="F2211" s="13">
        <v>60</v>
      </c>
      <c r="G2211" s="13">
        <v>6</v>
      </c>
      <c r="H2211" s="13">
        <v>66</v>
      </c>
      <c r="I2211" s="13" t="b">
        <v>1</v>
      </c>
      <c r="J2211" s="4">
        <v>9.0909090909090898E-2</v>
      </c>
      <c r="K2211">
        <f t="shared" si="170"/>
        <v>1.288659793814433E-4</v>
      </c>
      <c r="L2211">
        <f t="shared" si="174"/>
        <v>1.1351915229662494E-2</v>
      </c>
      <c r="M2211">
        <f t="shared" si="171"/>
        <v>1.0319922936056812E-3</v>
      </c>
      <c r="N2211">
        <f t="shared" si="172"/>
        <v>1.1351915229662494E-2</v>
      </c>
      <c r="O2211">
        <f t="shared" si="173"/>
        <v>0.10216723706696246</v>
      </c>
      <c r="Q2211" s="7">
        <v>2185</v>
      </c>
      <c r="R2211" s="7">
        <v>1.6919638012484466E-3</v>
      </c>
      <c r="S2211" s="7">
        <v>-4.2160429095652375E-4</v>
      </c>
      <c r="U2211" s="7">
        <v>47.874205566513261</v>
      </c>
      <c r="V2211" s="7">
        <v>1.1488690226654375E-3</v>
      </c>
    </row>
    <row r="2212" spans="1:22" x14ac:dyDescent="0.35">
      <c r="A2212" s="3">
        <v>2017</v>
      </c>
      <c r="B2212" s="13" t="s">
        <v>24</v>
      </c>
      <c r="C2212" s="13" t="s">
        <v>188</v>
      </c>
      <c r="D2212" s="13">
        <v>2007</v>
      </c>
      <c r="E2212" s="14">
        <v>10</v>
      </c>
      <c r="F2212" s="13">
        <v>60</v>
      </c>
      <c r="G2212" s="13">
        <v>6</v>
      </c>
      <c r="H2212" s="13">
        <v>66</v>
      </c>
      <c r="I2212" s="13" t="b">
        <v>1</v>
      </c>
      <c r="J2212" s="4">
        <v>9.0909090909090898E-2</v>
      </c>
      <c r="K2212">
        <f t="shared" si="170"/>
        <v>1.288659793814433E-4</v>
      </c>
      <c r="L2212">
        <f t="shared" si="174"/>
        <v>1.1351915229662494E-2</v>
      </c>
      <c r="M2212">
        <f t="shared" si="171"/>
        <v>1.0319922936056812E-3</v>
      </c>
      <c r="N2212">
        <f t="shared" si="172"/>
        <v>1.1351915229662494E-2</v>
      </c>
      <c r="O2212">
        <f t="shared" si="173"/>
        <v>0.11351915229662494</v>
      </c>
      <c r="Q2212" s="7">
        <v>2186</v>
      </c>
      <c r="R2212" s="7">
        <v>8.5838377779277951E-4</v>
      </c>
      <c r="S2212" s="7">
        <v>4.1197573249914334E-4</v>
      </c>
      <c r="U2212" s="7">
        <v>47.896120973044049</v>
      </c>
      <c r="V2212" s="7">
        <v>1.1516234169604621E-3</v>
      </c>
    </row>
    <row r="2213" spans="1:22" x14ac:dyDescent="0.35">
      <c r="A2213" s="3">
        <v>2013</v>
      </c>
      <c r="B2213" s="13" t="s">
        <v>190</v>
      </c>
      <c r="C2213" s="13" t="s">
        <v>259</v>
      </c>
      <c r="D2213" s="13">
        <v>2005</v>
      </c>
      <c r="E2213" s="17">
        <v>8</v>
      </c>
      <c r="F2213" s="13">
        <v>50</v>
      </c>
      <c r="G2213" s="13">
        <v>5</v>
      </c>
      <c r="H2213" s="13">
        <v>55</v>
      </c>
      <c r="I2213" s="13" t="b">
        <v>1</v>
      </c>
      <c r="J2213" s="4">
        <v>9.0909090909090898E-2</v>
      </c>
      <c r="K2213">
        <f t="shared" si="170"/>
        <v>1.0738831615120275E-4</v>
      </c>
      <c r="L2213">
        <f t="shared" si="174"/>
        <v>1.0362833403620979E-2</v>
      </c>
      <c r="M2213">
        <f t="shared" si="171"/>
        <v>9.420757639655434E-4</v>
      </c>
      <c r="N2213">
        <f t="shared" si="172"/>
        <v>1.0362833403620979E-2</v>
      </c>
      <c r="O2213">
        <f t="shared" si="173"/>
        <v>8.290266722896783E-2</v>
      </c>
      <c r="Q2213" s="7">
        <v>2187</v>
      </c>
      <c r="R2213" s="7">
        <v>4.4159376606494574E-4</v>
      </c>
      <c r="S2213" s="7">
        <v>8.2876574422697711E-4</v>
      </c>
      <c r="U2213" s="7">
        <v>47.918036379574843</v>
      </c>
      <c r="V2213" s="7">
        <v>1.1516234169604621E-3</v>
      </c>
    </row>
    <row r="2214" spans="1:22" x14ac:dyDescent="0.35">
      <c r="A2214" s="3">
        <v>2013</v>
      </c>
      <c r="B2214" s="13" t="s">
        <v>106</v>
      </c>
      <c r="C2214" s="13">
        <v>626</v>
      </c>
      <c r="D2214" s="13">
        <v>2002</v>
      </c>
      <c r="E2214" s="14">
        <v>11</v>
      </c>
      <c r="F2214" s="13">
        <v>50</v>
      </c>
      <c r="G2214" s="13">
        <v>5</v>
      </c>
      <c r="H2214" s="13">
        <v>55</v>
      </c>
      <c r="I2214" s="13" t="b">
        <v>1</v>
      </c>
      <c r="J2214" s="4">
        <v>9.0909090909090898E-2</v>
      </c>
      <c r="K2214">
        <f t="shared" si="170"/>
        <v>1.0738831615120275E-4</v>
      </c>
      <c r="L2214">
        <f t="shared" si="174"/>
        <v>1.0362833403620979E-2</v>
      </c>
      <c r="M2214">
        <f t="shared" si="171"/>
        <v>9.420757639655434E-4</v>
      </c>
      <c r="N2214">
        <f t="shared" si="172"/>
        <v>1.0362833403620979E-2</v>
      </c>
      <c r="O2214">
        <f t="shared" si="173"/>
        <v>0.11399116743983076</v>
      </c>
      <c r="Q2214" s="7">
        <v>2188</v>
      </c>
      <c r="R2214" s="7">
        <v>1.3448368123799401E-3</v>
      </c>
      <c r="S2214" s="7">
        <v>-6.4429923349370449E-6</v>
      </c>
      <c r="U2214" s="7">
        <v>47.939951786105631</v>
      </c>
      <c r="V2214" s="7">
        <v>1.1516234169604621E-3</v>
      </c>
    </row>
    <row r="2215" spans="1:22" x14ac:dyDescent="0.35">
      <c r="A2215" s="24">
        <v>2013</v>
      </c>
      <c r="B2215" s="17" t="s">
        <v>33</v>
      </c>
      <c r="C2215" s="17" t="s">
        <v>235</v>
      </c>
      <c r="D2215" s="17">
        <v>2004</v>
      </c>
      <c r="E2215" s="17">
        <v>9</v>
      </c>
      <c r="F2215" s="17">
        <v>50</v>
      </c>
      <c r="G2215" s="17">
        <v>5</v>
      </c>
      <c r="H2215" s="17">
        <v>55</v>
      </c>
      <c r="I2215" s="17" t="b">
        <v>1</v>
      </c>
      <c r="J2215" s="25">
        <v>9.0909090909090898E-2</v>
      </c>
      <c r="K2215">
        <f t="shared" ref="K2215:K2278" si="175">H2215/$H$1</f>
        <v>1.0738831615120275E-4</v>
      </c>
      <c r="L2215">
        <f t="shared" si="174"/>
        <v>1.0362833403620979E-2</v>
      </c>
      <c r="M2215">
        <f t="shared" ref="M2215:M2278" si="176">J2215*L2215</f>
        <v>9.420757639655434E-4</v>
      </c>
      <c r="N2215">
        <f t="shared" ref="N2215:N2278" si="177">L2215</f>
        <v>1.0362833403620979E-2</v>
      </c>
      <c r="O2215">
        <f t="shared" ref="O2215:O2278" si="178">E2215*L2215</f>
        <v>9.3265500632588816E-2</v>
      </c>
      <c r="Q2215" s="7">
        <v>2189</v>
      </c>
      <c r="R2215" s="7">
        <v>1.7843961535538022E-3</v>
      </c>
      <c r="S2215" s="7">
        <v>-4.4600233350879917E-4</v>
      </c>
      <c r="U2215" s="7">
        <v>47.961867192636426</v>
      </c>
      <c r="V2215" s="7">
        <v>1.1516234169604621E-3</v>
      </c>
    </row>
    <row r="2216" spans="1:22" x14ac:dyDescent="0.35">
      <c r="A2216" s="5">
        <v>2014</v>
      </c>
      <c r="B2216" s="14" t="s">
        <v>52</v>
      </c>
      <c r="C2216" s="14" t="s">
        <v>165</v>
      </c>
      <c r="D2216" s="14">
        <v>1999</v>
      </c>
      <c r="E2216" s="14">
        <v>15</v>
      </c>
      <c r="F2216" s="14">
        <v>50</v>
      </c>
      <c r="G2216" s="14">
        <v>5</v>
      </c>
      <c r="H2216" s="14">
        <v>55</v>
      </c>
      <c r="I2216" s="14" t="b">
        <v>1</v>
      </c>
      <c r="J2216" s="6">
        <v>9.0909090909090898E-2</v>
      </c>
      <c r="K2216">
        <f t="shared" si="175"/>
        <v>1.0738831615120275E-4</v>
      </c>
      <c r="L2216">
        <f t="shared" si="174"/>
        <v>1.0362833403620979E-2</v>
      </c>
      <c r="M2216">
        <f t="shared" si="176"/>
        <v>9.420757639655434E-4</v>
      </c>
      <c r="N2216">
        <f t="shared" si="177"/>
        <v>1.0362833403620979E-2</v>
      </c>
      <c r="O2216">
        <f t="shared" si="178"/>
        <v>0.15544250105431467</v>
      </c>
      <c r="Q2216" s="7">
        <v>2190</v>
      </c>
      <c r="R2216" s="7">
        <v>9.0527747120607808E-4</v>
      </c>
      <c r="S2216" s="7">
        <v>4.3311634883892497E-4</v>
      </c>
      <c r="U2216" s="7">
        <v>47.983782599167213</v>
      </c>
      <c r="V2216" s="7">
        <v>1.1516234169604621E-3</v>
      </c>
    </row>
    <row r="2217" spans="1:22" x14ac:dyDescent="0.35">
      <c r="A2217" s="24">
        <v>2014</v>
      </c>
      <c r="B2217" s="17" t="s">
        <v>231</v>
      </c>
      <c r="C2217" s="17" t="s">
        <v>355</v>
      </c>
      <c r="D2217" s="17">
        <v>2003</v>
      </c>
      <c r="E2217" s="17">
        <v>11</v>
      </c>
      <c r="F2217" s="17">
        <v>50</v>
      </c>
      <c r="G2217" s="17">
        <v>5</v>
      </c>
      <c r="H2217" s="17">
        <v>55</v>
      </c>
      <c r="I2217" s="17" t="b">
        <v>1</v>
      </c>
      <c r="J2217" s="25">
        <v>9.0909090909090898E-2</v>
      </c>
      <c r="K2217">
        <f t="shared" si="175"/>
        <v>1.0738831615120275E-4</v>
      </c>
      <c r="L2217">
        <f t="shared" si="174"/>
        <v>1.0362833403620979E-2</v>
      </c>
      <c r="M2217">
        <f t="shared" si="176"/>
        <v>9.420757639655434E-4</v>
      </c>
      <c r="N2217">
        <f t="shared" si="177"/>
        <v>1.0362833403620979E-2</v>
      </c>
      <c r="O2217">
        <f t="shared" si="178"/>
        <v>0.11399116743983076</v>
      </c>
      <c r="Q2217" s="7">
        <v>2191</v>
      </c>
      <c r="R2217" s="7">
        <v>9.4985887887029797E-4</v>
      </c>
      <c r="S2217" s="7">
        <v>4.5327539699405606E-4</v>
      </c>
      <c r="U2217" s="7">
        <v>48.005698005698008</v>
      </c>
      <c r="V2217" s="7">
        <v>1.1527336297093365E-3</v>
      </c>
    </row>
    <row r="2218" spans="1:22" x14ac:dyDescent="0.35">
      <c r="A2218" s="5">
        <v>2015</v>
      </c>
      <c r="B2218" s="14" t="s">
        <v>24</v>
      </c>
      <c r="C2218" s="14" t="s">
        <v>295</v>
      </c>
      <c r="D2218" s="14">
        <v>2007</v>
      </c>
      <c r="E2218" s="14">
        <v>8</v>
      </c>
      <c r="F2218" s="14">
        <v>50</v>
      </c>
      <c r="G2218" s="14">
        <v>5</v>
      </c>
      <c r="H2218" s="14">
        <v>55</v>
      </c>
      <c r="I2218" s="14" t="b">
        <v>1</v>
      </c>
      <c r="J2218" s="6">
        <v>9.0909090909090898E-2</v>
      </c>
      <c r="K2218">
        <f t="shared" si="175"/>
        <v>1.0738831615120275E-4</v>
      </c>
      <c r="L2218">
        <f t="shared" si="174"/>
        <v>1.0362833403620979E-2</v>
      </c>
      <c r="M2218">
        <f t="shared" si="176"/>
        <v>9.420757639655434E-4</v>
      </c>
      <c r="N2218">
        <f t="shared" si="177"/>
        <v>1.0362833403620979E-2</v>
      </c>
      <c r="O2218">
        <f t="shared" si="178"/>
        <v>8.290266722896783E-2</v>
      </c>
      <c r="Q2218" s="7">
        <v>2192</v>
      </c>
      <c r="R2218" s="7">
        <v>1.8722707498917226E-3</v>
      </c>
      <c r="S2218" s="7">
        <v>-4.6913647402736856E-4</v>
      </c>
      <c r="U2218" s="7">
        <v>48.027613412228796</v>
      </c>
      <c r="V2218" s="7">
        <v>1.1527336297093365E-3</v>
      </c>
    </row>
    <row r="2219" spans="1:22" x14ac:dyDescent="0.35">
      <c r="A2219" s="24">
        <v>2015</v>
      </c>
      <c r="B2219" s="17" t="s">
        <v>33</v>
      </c>
      <c r="C2219" s="17" t="s">
        <v>227</v>
      </c>
      <c r="D2219" s="17">
        <v>2003</v>
      </c>
      <c r="E2219" s="17">
        <v>12</v>
      </c>
      <c r="F2219" s="17">
        <v>50</v>
      </c>
      <c r="G2219" s="17">
        <v>5</v>
      </c>
      <c r="H2219" s="17">
        <v>55</v>
      </c>
      <c r="I2219" s="17" t="b">
        <v>1</v>
      </c>
      <c r="J2219" s="25">
        <v>9.0909090909090898E-2</v>
      </c>
      <c r="K2219">
        <f t="shared" si="175"/>
        <v>1.0738831615120275E-4</v>
      </c>
      <c r="L2219">
        <f t="shared" si="174"/>
        <v>1.0362833403620979E-2</v>
      </c>
      <c r="M2219">
        <f t="shared" si="176"/>
        <v>9.420757639655434E-4</v>
      </c>
      <c r="N2219">
        <f t="shared" si="177"/>
        <v>1.0362833403620979E-2</v>
      </c>
      <c r="O2219">
        <f t="shared" si="178"/>
        <v>0.12435400084345175</v>
      </c>
      <c r="Q2219" s="7">
        <v>2193</v>
      </c>
      <c r="R2219" s="7">
        <v>1.2333802213341368E-3</v>
      </c>
      <c r="S2219" s="7">
        <v>2.3163713476824759E-4</v>
      </c>
      <c r="U2219" s="7">
        <v>48.04952881875959</v>
      </c>
      <c r="V2219" s="7">
        <v>1.152983870378671E-3</v>
      </c>
    </row>
    <row r="2220" spans="1:22" x14ac:dyDescent="0.35">
      <c r="A2220" s="5">
        <v>2017</v>
      </c>
      <c r="B2220" s="14" t="s">
        <v>241</v>
      </c>
      <c r="C2220" s="14" t="s">
        <v>242</v>
      </c>
      <c r="D2220" s="14">
        <v>2005</v>
      </c>
      <c r="E2220" s="14">
        <v>12</v>
      </c>
      <c r="F2220" s="14">
        <v>50</v>
      </c>
      <c r="G2220" s="14">
        <v>5</v>
      </c>
      <c r="H2220" s="14">
        <v>55</v>
      </c>
      <c r="I2220" s="14" t="b">
        <v>1</v>
      </c>
      <c r="J2220" s="6">
        <v>9.0909090909090898E-2</v>
      </c>
      <c r="K2220">
        <f t="shared" si="175"/>
        <v>1.0738831615120275E-4</v>
      </c>
      <c r="L2220">
        <f t="shared" si="174"/>
        <v>1.0362833403620979E-2</v>
      </c>
      <c r="M2220">
        <f t="shared" si="176"/>
        <v>9.420757639655434E-4</v>
      </c>
      <c r="N2220">
        <f t="shared" si="177"/>
        <v>1.0362833403620979E-2</v>
      </c>
      <c r="O2220">
        <f t="shared" si="178"/>
        <v>0.12435400084345175</v>
      </c>
      <c r="Q2220" s="7">
        <v>2194</v>
      </c>
      <c r="R2220" s="7">
        <v>3.1717861150531066E-3</v>
      </c>
      <c r="S2220" s="7">
        <v>-1.0575384640346772E-3</v>
      </c>
      <c r="U2220" s="7">
        <v>48.071444225290378</v>
      </c>
      <c r="V2220" s="7">
        <v>1.1564337122806315E-3</v>
      </c>
    </row>
    <row r="2221" spans="1:22" x14ac:dyDescent="0.35">
      <c r="A2221" s="24">
        <v>2015</v>
      </c>
      <c r="B2221" s="17" t="s">
        <v>52</v>
      </c>
      <c r="C2221" s="17" t="s">
        <v>74</v>
      </c>
      <c r="D2221" s="17">
        <v>2005</v>
      </c>
      <c r="E2221" s="17">
        <v>10</v>
      </c>
      <c r="F2221" s="17">
        <v>201</v>
      </c>
      <c r="G2221" s="17">
        <v>20</v>
      </c>
      <c r="H2221" s="17">
        <v>221</v>
      </c>
      <c r="I2221" s="17" t="b">
        <v>1</v>
      </c>
      <c r="J2221" s="25">
        <v>9.0497737556561098E-2</v>
      </c>
      <c r="K2221">
        <f t="shared" si="175"/>
        <v>4.3150577944392379E-4</v>
      </c>
      <c r="L2221">
        <f t="shared" si="174"/>
        <v>2.0772717189716027E-2</v>
      </c>
      <c r="M2221">
        <f t="shared" si="176"/>
        <v>1.8798839085715864E-3</v>
      </c>
      <c r="N2221">
        <f t="shared" si="177"/>
        <v>2.0772717189716027E-2</v>
      </c>
      <c r="O2221">
        <f t="shared" si="178"/>
        <v>0.20772717189716028</v>
      </c>
      <c r="Q2221" s="7">
        <v>2195</v>
      </c>
      <c r="R2221" s="7">
        <v>1.3800132490293081E-3</v>
      </c>
      <c r="S2221" s="7">
        <v>2.5667704379839424E-4</v>
      </c>
      <c r="U2221" s="7">
        <v>48.093359631821173</v>
      </c>
      <c r="V2221" s="7">
        <v>1.1564337122806315E-3</v>
      </c>
    </row>
    <row r="2222" spans="1:22" x14ac:dyDescent="0.35">
      <c r="A2222" s="3">
        <v>2013</v>
      </c>
      <c r="B2222" s="13" t="s">
        <v>30</v>
      </c>
      <c r="C2222" s="13" t="s">
        <v>75</v>
      </c>
      <c r="D2222" s="13">
        <v>2003</v>
      </c>
      <c r="E2222" s="14">
        <v>10</v>
      </c>
      <c r="F2222" s="13">
        <v>181</v>
      </c>
      <c r="G2222" s="13">
        <v>18</v>
      </c>
      <c r="H2222" s="13">
        <v>199</v>
      </c>
      <c r="I2222" s="13" t="b">
        <v>1</v>
      </c>
      <c r="J2222" s="4">
        <v>9.0452261306532694E-2</v>
      </c>
      <c r="K2222">
        <f t="shared" si="175"/>
        <v>3.8855045298344268E-4</v>
      </c>
      <c r="L2222">
        <f t="shared" si="174"/>
        <v>1.971168315957424E-2</v>
      </c>
      <c r="M2222">
        <f t="shared" si="176"/>
        <v>1.7829663159413891E-3</v>
      </c>
      <c r="N2222">
        <f t="shared" si="177"/>
        <v>1.971168315957424E-2</v>
      </c>
      <c r="O2222">
        <f t="shared" si="178"/>
        <v>0.19711683159574239</v>
      </c>
      <c r="Q2222" s="7">
        <v>2196</v>
      </c>
      <c r="R2222" s="7">
        <v>2.2161655275755353E-3</v>
      </c>
      <c r="S2222" s="7">
        <v>-2.3284449015458647E-5</v>
      </c>
      <c r="U2222" s="7">
        <v>48.11527503835196</v>
      </c>
      <c r="V2222" s="7">
        <v>1.1567571450130875E-3</v>
      </c>
    </row>
    <row r="2223" spans="1:22" x14ac:dyDescent="0.35">
      <c r="A2223" s="3">
        <v>2015</v>
      </c>
      <c r="B2223" s="13" t="s">
        <v>24</v>
      </c>
      <c r="C2223" s="13" t="s">
        <v>49</v>
      </c>
      <c r="D2223" s="13">
        <v>2003</v>
      </c>
      <c r="E2223" s="17">
        <v>12</v>
      </c>
      <c r="F2223" s="13">
        <v>151</v>
      </c>
      <c r="G2223" s="13">
        <v>15</v>
      </c>
      <c r="H2223" s="13">
        <v>166</v>
      </c>
      <c r="I2223" s="13" t="b">
        <v>1</v>
      </c>
      <c r="J2223" s="4">
        <v>9.0361445783132502E-2</v>
      </c>
      <c r="K2223">
        <f t="shared" si="175"/>
        <v>3.2411746329272104E-4</v>
      </c>
      <c r="L2223">
        <f t="shared" si="174"/>
        <v>1.8003262573564854E-2</v>
      </c>
      <c r="M2223">
        <f t="shared" si="176"/>
        <v>1.626800834960679E-3</v>
      </c>
      <c r="N2223">
        <f t="shared" si="177"/>
        <v>1.8003262573564854E-2</v>
      </c>
      <c r="O2223">
        <f t="shared" si="178"/>
        <v>0.21603915088277825</v>
      </c>
      <c r="Q2223" s="7">
        <v>2197</v>
      </c>
      <c r="R2223" s="7">
        <v>3.9335985258295483E-3</v>
      </c>
      <c r="S2223" s="7">
        <v>-1.5878487908156389E-3</v>
      </c>
      <c r="U2223" s="7">
        <v>48.137190444882755</v>
      </c>
      <c r="V2223" s="7">
        <v>1.1585999965001011E-3</v>
      </c>
    </row>
    <row r="2224" spans="1:22" x14ac:dyDescent="0.35">
      <c r="A2224" s="5">
        <v>2014</v>
      </c>
      <c r="B2224" s="14" t="s">
        <v>52</v>
      </c>
      <c r="C2224" s="14" t="s">
        <v>74</v>
      </c>
      <c r="D2224" s="14">
        <v>1999</v>
      </c>
      <c r="E2224" s="14">
        <v>15</v>
      </c>
      <c r="F2224" s="14">
        <v>131</v>
      </c>
      <c r="G2224" s="14">
        <v>13</v>
      </c>
      <c r="H2224" s="14">
        <v>144</v>
      </c>
      <c r="I2224" s="14" t="b">
        <v>1</v>
      </c>
      <c r="J2224" s="6">
        <v>9.0277777777777804E-2</v>
      </c>
      <c r="K2224">
        <f t="shared" si="175"/>
        <v>2.8116213683223993E-4</v>
      </c>
      <c r="L2224">
        <f t="shared" si="174"/>
        <v>1.676789005308181E-2</v>
      </c>
      <c r="M2224">
        <f t="shared" si="176"/>
        <v>1.5137678520143305E-3</v>
      </c>
      <c r="N2224">
        <f t="shared" si="177"/>
        <v>1.676789005308181E-2</v>
      </c>
      <c r="O2224">
        <f t="shared" si="178"/>
        <v>0.25151835079622714</v>
      </c>
      <c r="Q2224" s="7">
        <v>2198</v>
      </c>
      <c r="R2224" s="7">
        <v>1.9577729764938077E-3</v>
      </c>
      <c r="S2224" s="7">
        <v>-2.7092182262067896E-5</v>
      </c>
      <c r="U2224" s="7">
        <v>48.159105851413543</v>
      </c>
      <c r="V2224" s="7">
        <v>1.1590830484270712E-3</v>
      </c>
    </row>
    <row r="2225" spans="1:22" x14ac:dyDescent="0.35">
      <c r="A2225" s="3">
        <v>2016</v>
      </c>
      <c r="B2225" s="13" t="s">
        <v>26</v>
      </c>
      <c r="C2225" s="13" t="s">
        <v>110</v>
      </c>
      <c r="D2225" s="13">
        <v>2005</v>
      </c>
      <c r="E2225" s="17">
        <v>11</v>
      </c>
      <c r="F2225" s="13">
        <v>121</v>
      </c>
      <c r="G2225" s="13">
        <v>12</v>
      </c>
      <c r="H2225" s="13">
        <v>133</v>
      </c>
      <c r="I2225" s="13" t="b">
        <v>1</v>
      </c>
      <c r="J2225" s="4">
        <v>9.0225563909774403E-2</v>
      </c>
      <c r="K2225">
        <f t="shared" si="175"/>
        <v>2.5968447360199935E-4</v>
      </c>
      <c r="L2225">
        <f t="shared" si="174"/>
        <v>1.6114728468143647E-2</v>
      </c>
      <c r="M2225">
        <f t="shared" si="176"/>
        <v>1.4539604632911557E-3</v>
      </c>
      <c r="N2225">
        <f t="shared" si="177"/>
        <v>1.6114728468143647E-2</v>
      </c>
      <c r="O2225">
        <f t="shared" si="178"/>
        <v>0.17726201314958012</v>
      </c>
      <c r="Q2225" s="7">
        <v>2199</v>
      </c>
      <c r="R2225" s="7">
        <v>1.4296102911738962E-3</v>
      </c>
      <c r="S2225" s="7">
        <v>2.5562606737170534E-4</v>
      </c>
      <c r="U2225" s="7">
        <v>48.181021257944337</v>
      </c>
      <c r="V2225" s="7">
        <v>1.1591661338397751E-3</v>
      </c>
    </row>
    <row r="2226" spans="1:22" x14ac:dyDescent="0.35">
      <c r="A2226" s="5">
        <v>2013</v>
      </c>
      <c r="B2226" s="14" t="s">
        <v>26</v>
      </c>
      <c r="C2226" s="14" t="s">
        <v>201</v>
      </c>
      <c r="D2226" s="14">
        <v>2000</v>
      </c>
      <c r="E2226" s="14">
        <v>13</v>
      </c>
      <c r="F2226" s="14">
        <v>91</v>
      </c>
      <c r="G2226" s="14">
        <v>9</v>
      </c>
      <c r="H2226" s="14">
        <v>100</v>
      </c>
      <c r="I2226" s="14" t="b">
        <v>1</v>
      </c>
      <c r="J2226" s="6">
        <v>0.09</v>
      </c>
      <c r="K2226">
        <f t="shared" si="175"/>
        <v>1.9525148391127774E-4</v>
      </c>
      <c r="L2226">
        <f t="shared" si="174"/>
        <v>1.3973241710901509E-2</v>
      </c>
      <c r="M2226">
        <f t="shared" si="176"/>
        <v>1.2575917539811357E-3</v>
      </c>
      <c r="N2226">
        <f t="shared" si="177"/>
        <v>1.3973241710901509E-2</v>
      </c>
      <c r="O2226">
        <f t="shared" si="178"/>
        <v>0.18165214224171961</v>
      </c>
      <c r="Q2226" s="7">
        <v>2200</v>
      </c>
      <c r="R2226" s="7">
        <v>1.963654128656604E-3</v>
      </c>
      <c r="S2226" s="7">
        <v>-5.0419663077493244E-4</v>
      </c>
      <c r="U2226" s="7">
        <v>48.202936664475125</v>
      </c>
      <c r="V2226" s="7">
        <v>1.1591661338397751E-3</v>
      </c>
    </row>
    <row r="2227" spans="1:22" x14ac:dyDescent="0.35">
      <c r="A2227" s="3">
        <v>2013</v>
      </c>
      <c r="B2227" s="13" t="s">
        <v>24</v>
      </c>
      <c r="C2227" s="13" t="s">
        <v>210</v>
      </c>
      <c r="D2227" s="13">
        <v>2005</v>
      </c>
      <c r="E2227" s="17">
        <v>8</v>
      </c>
      <c r="F2227" s="13">
        <v>81</v>
      </c>
      <c r="G2227" s="13">
        <v>8</v>
      </c>
      <c r="H2227" s="13">
        <v>89</v>
      </c>
      <c r="I2227" s="13" t="b">
        <v>1</v>
      </c>
      <c r="J2227" s="4">
        <v>8.98876404494382E-2</v>
      </c>
      <c r="K2227">
        <f t="shared" si="175"/>
        <v>1.7377382068103718E-4</v>
      </c>
      <c r="L2227">
        <f t="shared" si="174"/>
        <v>1.3182329865431117E-2</v>
      </c>
      <c r="M2227">
        <f t="shared" si="176"/>
        <v>1.1849285272297633E-3</v>
      </c>
      <c r="N2227">
        <f t="shared" si="177"/>
        <v>1.3182329865431117E-2</v>
      </c>
      <c r="O2227">
        <f t="shared" si="178"/>
        <v>0.10545863892344894</v>
      </c>
      <c r="Q2227" s="7">
        <v>2201</v>
      </c>
      <c r="R2227" s="7">
        <v>8.627521712862913E-4</v>
      </c>
      <c r="S2227" s="7">
        <v>4.0117509762290979E-4</v>
      </c>
      <c r="U2227" s="7">
        <v>48.22485207100592</v>
      </c>
      <c r="V2227" s="7">
        <v>1.1608230877605042E-3</v>
      </c>
    </row>
    <row r="2228" spans="1:22" x14ac:dyDescent="0.35">
      <c r="A2228" s="3">
        <v>2014</v>
      </c>
      <c r="B2228" s="13" t="s">
        <v>52</v>
      </c>
      <c r="C2228" s="13" t="s">
        <v>62</v>
      </c>
      <c r="D2228" s="13">
        <v>2004</v>
      </c>
      <c r="E2228" s="14">
        <v>10</v>
      </c>
      <c r="F2228" s="13">
        <v>81</v>
      </c>
      <c r="G2228" s="13">
        <v>8</v>
      </c>
      <c r="H2228" s="13">
        <v>89</v>
      </c>
      <c r="I2228" s="13" t="b">
        <v>1</v>
      </c>
      <c r="J2228" s="4">
        <v>8.98876404494382E-2</v>
      </c>
      <c r="K2228">
        <f t="shared" si="175"/>
        <v>1.7377382068103718E-4</v>
      </c>
      <c r="L2228">
        <f t="shared" si="174"/>
        <v>1.3182329865431117E-2</v>
      </c>
      <c r="M2228">
        <f t="shared" si="176"/>
        <v>1.1849285272297633E-3</v>
      </c>
      <c r="N2228">
        <f t="shared" si="177"/>
        <v>1.3182329865431117E-2</v>
      </c>
      <c r="O2228">
        <f t="shared" si="178"/>
        <v>0.13182329865431117</v>
      </c>
      <c r="Q2228" s="7">
        <v>2202</v>
      </c>
      <c r="R2228" s="7">
        <v>1.0108871313431367E-3</v>
      </c>
      <c r="S2228" s="7">
        <v>1.8075492568658206E-4</v>
      </c>
      <c r="U2228" s="7">
        <v>48.246767477536707</v>
      </c>
      <c r="V2228" s="7">
        <v>1.1608230877605042E-3</v>
      </c>
    </row>
    <row r="2229" spans="1:22" x14ac:dyDescent="0.35">
      <c r="A2229" s="24">
        <v>2014</v>
      </c>
      <c r="B2229" s="17" t="s">
        <v>30</v>
      </c>
      <c r="C2229" s="17" t="s">
        <v>163</v>
      </c>
      <c r="D2229" s="17">
        <v>2003</v>
      </c>
      <c r="E2229" s="17">
        <v>11</v>
      </c>
      <c r="F2229" s="17">
        <v>81</v>
      </c>
      <c r="G2229" s="17">
        <v>8</v>
      </c>
      <c r="H2229" s="17">
        <v>89</v>
      </c>
      <c r="I2229" s="17" t="b">
        <v>1</v>
      </c>
      <c r="J2229" s="25">
        <v>8.98876404494382E-2</v>
      </c>
      <c r="K2229">
        <f t="shared" si="175"/>
        <v>1.7377382068103718E-4</v>
      </c>
      <c r="L2229">
        <f t="shared" si="174"/>
        <v>1.3182329865431117E-2</v>
      </c>
      <c r="M2229">
        <f t="shared" si="176"/>
        <v>1.1849285272297633E-3</v>
      </c>
      <c r="N2229">
        <f t="shared" si="177"/>
        <v>1.3182329865431117E-2</v>
      </c>
      <c r="O2229">
        <f t="shared" si="178"/>
        <v>0.14500562851974227</v>
      </c>
      <c r="Q2229" s="7">
        <v>2203</v>
      </c>
      <c r="R2229" s="7">
        <v>1.0108871313431367E-3</v>
      </c>
      <c r="S2229" s="7">
        <v>1.8075492568658206E-4</v>
      </c>
      <c r="U2229" s="7">
        <v>48.268682884067502</v>
      </c>
      <c r="V2229" s="7">
        <v>1.1608230877605042E-3</v>
      </c>
    </row>
    <row r="2230" spans="1:22" x14ac:dyDescent="0.35">
      <c r="A2230" s="5">
        <v>2016</v>
      </c>
      <c r="B2230" s="14" t="s">
        <v>24</v>
      </c>
      <c r="C2230" s="14" t="s">
        <v>188</v>
      </c>
      <c r="D2230" s="14">
        <v>2003</v>
      </c>
      <c r="E2230" s="14">
        <v>13</v>
      </c>
      <c r="F2230" s="14">
        <v>81</v>
      </c>
      <c r="G2230" s="14">
        <v>8</v>
      </c>
      <c r="H2230" s="14">
        <v>89</v>
      </c>
      <c r="I2230" s="14" t="b">
        <v>1</v>
      </c>
      <c r="J2230" s="6">
        <v>8.98876404494382E-2</v>
      </c>
      <c r="K2230">
        <f t="shared" si="175"/>
        <v>1.7377382068103718E-4</v>
      </c>
      <c r="L2230">
        <f t="shared" si="174"/>
        <v>1.3182329865431117E-2</v>
      </c>
      <c r="M2230">
        <f t="shared" si="176"/>
        <v>1.1849285272297633E-3</v>
      </c>
      <c r="N2230">
        <f t="shared" si="177"/>
        <v>1.3182329865431117E-2</v>
      </c>
      <c r="O2230">
        <f t="shared" si="178"/>
        <v>0.17137028825060452</v>
      </c>
      <c r="Q2230" s="7">
        <v>2204</v>
      </c>
      <c r="R2230" s="7">
        <v>1.6033168821727303E-3</v>
      </c>
      <c r="S2230" s="7">
        <v>-4.1167482514301154E-4</v>
      </c>
      <c r="U2230" s="7">
        <v>48.29059829059829</v>
      </c>
      <c r="V2230" s="7">
        <v>1.1626439878409396E-3</v>
      </c>
    </row>
    <row r="2231" spans="1:22" x14ac:dyDescent="0.35">
      <c r="A2231" s="3">
        <v>2017</v>
      </c>
      <c r="B2231" s="13" t="s">
        <v>30</v>
      </c>
      <c r="C2231" s="13" t="s">
        <v>36</v>
      </c>
      <c r="D2231" s="13">
        <v>2004</v>
      </c>
      <c r="E2231" s="17">
        <v>13</v>
      </c>
      <c r="F2231" s="13">
        <v>233</v>
      </c>
      <c r="G2231" s="13">
        <v>23</v>
      </c>
      <c r="H2231" s="13">
        <v>256</v>
      </c>
      <c r="I2231" s="13" t="b">
        <v>1</v>
      </c>
      <c r="J2231" s="4">
        <v>8.984375E-2</v>
      </c>
      <c r="K2231">
        <f t="shared" si="175"/>
        <v>4.9984379881287103E-4</v>
      </c>
      <c r="L2231">
        <f t="shared" si="174"/>
        <v>2.2357186737442414E-2</v>
      </c>
      <c r="M2231">
        <f t="shared" si="176"/>
        <v>2.0086534959420921E-3</v>
      </c>
      <c r="N2231">
        <f t="shared" si="177"/>
        <v>2.2357186737442414E-2</v>
      </c>
      <c r="O2231">
        <f t="shared" si="178"/>
        <v>0.29064342758675138</v>
      </c>
      <c r="Q2231" s="7">
        <v>2205</v>
      </c>
      <c r="R2231" s="7">
        <v>7.6087589610150913E-4</v>
      </c>
      <c r="S2231" s="7">
        <v>3.538031801674262E-4</v>
      </c>
      <c r="U2231" s="7">
        <v>48.312513697129084</v>
      </c>
      <c r="V2231" s="7">
        <v>1.1626439878409396E-3</v>
      </c>
    </row>
    <row r="2232" spans="1:22" x14ac:dyDescent="0.35">
      <c r="A2232" s="3">
        <v>2016</v>
      </c>
      <c r="B2232" s="13" t="s">
        <v>30</v>
      </c>
      <c r="C2232" s="13" t="s">
        <v>85</v>
      </c>
      <c r="D2232" s="13">
        <v>2003</v>
      </c>
      <c r="E2232" s="14">
        <v>13</v>
      </c>
      <c r="F2232" s="13">
        <v>152</v>
      </c>
      <c r="G2232" s="13">
        <v>15</v>
      </c>
      <c r="H2232" s="13">
        <v>167</v>
      </c>
      <c r="I2232" s="13" t="b">
        <v>1</v>
      </c>
      <c r="J2232" s="4">
        <v>8.9820359281437098E-2</v>
      </c>
      <c r="K2232">
        <f t="shared" si="175"/>
        <v>3.2606997813183379E-4</v>
      </c>
      <c r="L2232">
        <f t="shared" si="174"/>
        <v>1.8057407846416768E-2</v>
      </c>
      <c r="M2232">
        <f t="shared" si="176"/>
        <v>1.6219228604565953E-3</v>
      </c>
      <c r="N2232">
        <f t="shared" si="177"/>
        <v>1.8057407846416768E-2</v>
      </c>
      <c r="O2232">
        <f t="shared" si="178"/>
        <v>0.23474630200341798</v>
      </c>
      <c r="Q2232" s="7">
        <v>2206</v>
      </c>
      <c r="R2232" s="7">
        <v>9.4559832554619186E-4</v>
      </c>
      <c r="S2232" s="7">
        <v>1.6908075072274347E-4</v>
      </c>
      <c r="U2232" s="7">
        <v>48.334429103659872</v>
      </c>
      <c r="V2232" s="7">
        <v>1.1626439878409396E-3</v>
      </c>
    </row>
    <row r="2233" spans="1:22" x14ac:dyDescent="0.35">
      <c r="A2233" s="24">
        <v>2013</v>
      </c>
      <c r="B2233" s="17" t="s">
        <v>26</v>
      </c>
      <c r="C2233" s="17" t="s">
        <v>27</v>
      </c>
      <c r="D2233" s="17">
        <v>2002</v>
      </c>
      <c r="E2233" s="17">
        <v>11</v>
      </c>
      <c r="F2233" s="17">
        <v>375</v>
      </c>
      <c r="G2233" s="17">
        <v>37</v>
      </c>
      <c r="H2233" s="17">
        <v>412</v>
      </c>
      <c r="I2233" s="17" t="b">
        <v>1</v>
      </c>
      <c r="J2233" s="25">
        <v>8.9805825242718504E-2</v>
      </c>
      <c r="K2233">
        <f t="shared" si="175"/>
        <v>8.0443611371446423E-4</v>
      </c>
      <c r="L2233">
        <f t="shared" si="174"/>
        <v>2.8362582987352621E-2</v>
      </c>
      <c r="M2233">
        <f t="shared" si="176"/>
        <v>2.5471251711942904E-3</v>
      </c>
      <c r="N2233">
        <f t="shared" si="177"/>
        <v>2.8362582987352621E-2</v>
      </c>
      <c r="O2233">
        <f t="shared" si="178"/>
        <v>0.31198841286087881</v>
      </c>
      <c r="Q2233" s="7">
        <v>2207</v>
      </c>
      <c r="R2233" s="7">
        <v>1.4997656138802402E-3</v>
      </c>
      <c r="S2233" s="7">
        <v>-3.8508653761130484E-4</v>
      </c>
      <c r="U2233" s="7">
        <v>48.356344510190667</v>
      </c>
      <c r="V2233" s="7">
        <v>1.162643987840943E-3</v>
      </c>
    </row>
    <row r="2234" spans="1:22" x14ac:dyDescent="0.35">
      <c r="A2234" s="5">
        <v>2013</v>
      </c>
      <c r="B2234" s="14" t="s">
        <v>30</v>
      </c>
      <c r="C2234" s="14" t="s">
        <v>230</v>
      </c>
      <c r="D2234" s="14">
        <v>1999</v>
      </c>
      <c r="E2234" s="14">
        <v>14</v>
      </c>
      <c r="F2234" s="14">
        <v>71</v>
      </c>
      <c r="G2234" s="14">
        <v>7</v>
      </c>
      <c r="H2234" s="14">
        <v>78</v>
      </c>
      <c r="I2234" s="14" t="b">
        <v>1</v>
      </c>
      <c r="J2234" s="6">
        <v>8.9743589743589702E-2</v>
      </c>
      <c r="K2234">
        <f t="shared" si="175"/>
        <v>1.5229615745079663E-4</v>
      </c>
      <c r="L2234">
        <f t="shared" si="174"/>
        <v>1.2340832931807991E-2</v>
      </c>
      <c r="M2234">
        <f t="shared" si="176"/>
        <v>1.1075106477263577E-3</v>
      </c>
      <c r="N2234">
        <f t="shared" si="177"/>
        <v>1.2340832931807991E-2</v>
      </c>
      <c r="O2234">
        <f t="shared" si="178"/>
        <v>0.17277166104531189</v>
      </c>
      <c r="Q2234" s="7">
        <v>2208</v>
      </c>
      <c r="R2234" s="7">
        <v>5.3341445998452428E-4</v>
      </c>
      <c r="S2234" s="7">
        <v>4.9857783362115696E-4</v>
      </c>
      <c r="U2234" s="7">
        <v>48.378259916721454</v>
      </c>
      <c r="V2234" s="7">
        <v>1.1644368092417917E-3</v>
      </c>
    </row>
    <row r="2235" spans="1:22" x14ac:dyDescent="0.35">
      <c r="A2235" s="3">
        <v>2014</v>
      </c>
      <c r="B2235" s="13" t="s">
        <v>104</v>
      </c>
      <c r="C2235" s="13" t="s">
        <v>105</v>
      </c>
      <c r="D2235" s="13">
        <v>2003</v>
      </c>
      <c r="E2235" s="17">
        <v>11</v>
      </c>
      <c r="F2235" s="13">
        <v>71</v>
      </c>
      <c r="G2235" s="13">
        <v>7</v>
      </c>
      <c r="H2235" s="13">
        <v>78</v>
      </c>
      <c r="I2235" s="13" t="b">
        <v>1</v>
      </c>
      <c r="J2235" s="4">
        <v>8.9743589743589702E-2</v>
      </c>
      <c r="K2235">
        <f t="shared" si="175"/>
        <v>1.5229615745079663E-4</v>
      </c>
      <c r="L2235">
        <f t="shared" si="174"/>
        <v>1.2340832931807991E-2</v>
      </c>
      <c r="M2235">
        <f t="shared" si="176"/>
        <v>1.1075106477263577E-3</v>
      </c>
      <c r="N2235">
        <f t="shared" si="177"/>
        <v>1.2340832931807991E-2</v>
      </c>
      <c r="O2235">
        <f t="shared" si="178"/>
        <v>0.13574916224988789</v>
      </c>
      <c r="Q2235" s="7">
        <v>2209</v>
      </c>
      <c r="R2235" s="7">
        <v>8.7545393610193294E-4</v>
      </c>
      <c r="S2235" s="7">
        <v>1.565383575037483E-4</v>
      </c>
      <c r="U2235" s="7">
        <v>48.400175323252249</v>
      </c>
      <c r="V2235" s="7">
        <v>1.1652395923838518E-3</v>
      </c>
    </row>
    <row r="2236" spans="1:22" x14ac:dyDescent="0.35">
      <c r="A2236" s="3">
        <v>2015</v>
      </c>
      <c r="B2236" s="13" t="s">
        <v>24</v>
      </c>
      <c r="C2236" s="13" t="s">
        <v>188</v>
      </c>
      <c r="D2236" s="13">
        <v>2003</v>
      </c>
      <c r="E2236" s="14">
        <v>12</v>
      </c>
      <c r="F2236" s="13">
        <v>71</v>
      </c>
      <c r="G2236" s="13">
        <v>7</v>
      </c>
      <c r="H2236" s="13">
        <v>78</v>
      </c>
      <c r="I2236" s="13" t="b">
        <v>1</v>
      </c>
      <c r="J2236" s="4">
        <v>8.9743589743589702E-2</v>
      </c>
      <c r="K2236">
        <f t="shared" si="175"/>
        <v>1.5229615745079663E-4</v>
      </c>
      <c r="L2236">
        <f t="shared" si="174"/>
        <v>1.2340832931807991E-2</v>
      </c>
      <c r="M2236">
        <f t="shared" si="176"/>
        <v>1.1075106477263577E-3</v>
      </c>
      <c r="N2236">
        <f t="shared" si="177"/>
        <v>1.2340832931807991E-2</v>
      </c>
      <c r="O2236">
        <f t="shared" si="178"/>
        <v>0.14808999518169591</v>
      </c>
      <c r="Q2236" s="7">
        <v>2210</v>
      </c>
      <c r="R2236" s="7">
        <v>1.0464736741606373E-3</v>
      </c>
      <c r="S2236" s="7">
        <v>-1.4481380554956036E-5</v>
      </c>
      <c r="U2236" s="7">
        <v>48.422090729783037</v>
      </c>
      <c r="V2236" s="7">
        <v>1.1654489231306016E-3</v>
      </c>
    </row>
    <row r="2237" spans="1:22" x14ac:dyDescent="0.35">
      <c r="A2237" s="3">
        <v>2016</v>
      </c>
      <c r="B2237" s="13" t="s">
        <v>30</v>
      </c>
      <c r="C2237" s="13" t="s">
        <v>264</v>
      </c>
      <c r="D2237" s="13">
        <v>2003</v>
      </c>
      <c r="E2237" s="17">
        <v>13</v>
      </c>
      <c r="F2237" s="13">
        <v>71</v>
      </c>
      <c r="G2237" s="13">
        <v>7</v>
      </c>
      <c r="H2237" s="13">
        <v>78</v>
      </c>
      <c r="I2237" s="13" t="b">
        <v>1</v>
      </c>
      <c r="J2237" s="4">
        <v>8.9743589743589702E-2</v>
      </c>
      <c r="K2237">
        <f t="shared" si="175"/>
        <v>1.5229615745079663E-4</v>
      </c>
      <c r="L2237">
        <f t="shared" si="174"/>
        <v>1.2340832931807991E-2</v>
      </c>
      <c r="M2237">
        <f t="shared" si="176"/>
        <v>1.1075106477263577E-3</v>
      </c>
      <c r="N2237">
        <f t="shared" si="177"/>
        <v>1.2340832931807991E-2</v>
      </c>
      <c r="O2237">
        <f t="shared" si="178"/>
        <v>0.1604308281135039</v>
      </c>
      <c r="Q2237" s="7">
        <v>2211</v>
      </c>
      <c r="R2237" s="7">
        <v>6.4305750091056318E-4</v>
      </c>
      <c r="S2237" s="7">
        <v>2.9901826305498021E-4</v>
      </c>
      <c r="U2237" s="7">
        <v>48.444006136313831</v>
      </c>
      <c r="V2237" s="7">
        <v>1.1654489231306016E-3</v>
      </c>
    </row>
    <row r="2238" spans="1:22" x14ac:dyDescent="0.35">
      <c r="A2238" s="3">
        <v>2013</v>
      </c>
      <c r="B2238" s="13" t="s">
        <v>42</v>
      </c>
      <c r="C2238" s="13" t="s">
        <v>43</v>
      </c>
      <c r="D2238" s="13">
        <v>2002</v>
      </c>
      <c r="E2238" s="14">
        <v>11</v>
      </c>
      <c r="F2238" s="13">
        <v>254</v>
      </c>
      <c r="G2238" s="13">
        <v>25</v>
      </c>
      <c r="H2238" s="13">
        <v>279</v>
      </c>
      <c r="I2238" s="13" t="b">
        <v>1</v>
      </c>
      <c r="J2238" s="4">
        <v>8.9605734767025103E-2</v>
      </c>
      <c r="K2238">
        <f t="shared" si="175"/>
        <v>5.4475164011246488E-4</v>
      </c>
      <c r="L2238">
        <f t="shared" si="174"/>
        <v>2.3339915169350228E-2</v>
      </c>
      <c r="M2238">
        <f t="shared" si="176"/>
        <v>2.0913902481496621E-3</v>
      </c>
      <c r="N2238">
        <f t="shared" si="177"/>
        <v>2.3339915169350228E-2</v>
      </c>
      <c r="O2238">
        <f t="shared" si="178"/>
        <v>0.25673906686285253</v>
      </c>
      <c r="Q2238" s="7">
        <v>2212</v>
      </c>
      <c r="R2238" s="7">
        <v>1.1114143424774485E-3</v>
      </c>
      <c r="S2238" s="7">
        <v>-1.6933857851190515E-4</v>
      </c>
      <c r="U2238" s="7">
        <v>48.465921542844619</v>
      </c>
      <c r="V2238" s="7">
        <v>1.1676446302209937E-3</v>
      </c>
    </row>
    <row r="2239" spans="1:22" x14ac:dyDescent="0.35">
      <c r="A2239" s="3">
        <v>2013</v>
      </c>
      <c r="B2239" s="13" t="s">
        <v>67</v>
      </c>
      <c r="C2239" s="13" t="s">
        <v>297</v>
      </c>
      <c r="D2239" s="13">
        <v>2005</v>
      </c>
      <c r="E2239" s="17">
        <v>8</v>
      </c>
      <c r="F2239" s="13">
        <v>61</v>
      </c>
      <c r="G2239" s="13">
        <v>6</v>
      </c>
      <c r="H2239" s="13">
        <v>67</v>
      </c>
      <c r="I2239" s="13" t="b">
        <v>1</v>
      </c>
      <c r="J2239" s="4">
        <v>8.9552238805970102E-2</v>
      </c>
      <c r="K2239">
        <f t="shared" si="175"/>
        <v>1.3081849422055607E-4</v>
      </c>
      <c r="L2239">
        <f t="shared" si="174"/>
        <v>1.143759127703714E-2</v>
      </c>
      <c r="M2239">
        <f t="shared" si="176"/>
        <v>1.0242619054063105E-3</v>
      </c>
      <c r="N2239">
        <f t="shared" si="177"/>
        <v>1.143759127703714E-2</v>
      </c>
      <c r="O2239">
        <f t="shared" si="178"/>
        <v>9.1500730216297121E-2</v>
      </c>
      <c r="Q2239" s="7">
        <v>2213</v>
      </c>
      <c r="R2239" s="7">
        <v>7.9917644809952523E-4</v>
      </c>
      <c r="S2239" s="7">
        <v>1.4289931586601817E-4</v>
      </c>
      <c r="U2239" s="7">
        <v>48.487836949375414</v>
      </c>
      <c r="V2239" s="7">
        <v>1.1676446302209937E-3</v>
      </c>
    </row>
    <row r="2240" spans="1:22" x14ac:dyDescent="0.35">
      <c r="A2240" s="3">
        <v>2013</v>
      </c>
      <c r="B2240" s="13" t="s">
        <v>252</v>
      </c>
      <c r="C2240" s="13" t="s">
        <v>253</v>
      </c>
      <c r="D2240" s="13">
        <v>2001</v>
      </c>
      <c r="E2240" s="14">
        <v>12</v>
      </c>
      <c r="F2240" s="13">
        <v>61</v>
      </c>
      <c r="G2240" s="13">
        <v>6</v>
      </c>
      <c r="H2240" s="13">
        <v>67</v>
      </c>
      <c r="I2240" s="13" t="b">
        <v>1</v>
      </c>
      <c r="J2240" s="4">
        <v>8.9552238805970102E-2</v>
      </c>
      <c r="K2240">
        <f t="shared" si="175"/>
        <v>1.3081849422055607E-4</v>
      </c>
      <c r="L2240">
        <f t="shared" si="174"/>
        <v>1.143759127703714E-2</v>
      </c>
      <c r="M2240">
        <f t="shared" si="176"/>
        <v>1.0242619054063105E-3</v>
      </c>
      <c r="N2240">
        <f t="shared" si="177"/>
        <v>1.143759127703714E-2</v>
      </c>
      <c r="O2240">
        <f t="shared" si="178"/>
        <v>0.13725109532444568</v>
      </c>
      <c r="Q2240" s="7">
        <v>2214</v>
      </c>
      <c r="R2240" s="7">
        <v>1.7358901312332958E-3</v>
      </c>
      <c r="S2240" s="7">
        <v>-7.9381436726775245E-4</v>
      </c>
      <c r="U2240" s="7">
        <v>48.509752355906201</v>
      </c>
      <c r="V2240" s="7">
        <v>1.1676446302209937E-3</v>
      </c>
    </row>
    <row r="2241" spans="1:22" x14ac:dyDescent="0.35">
      <c r="A2241" s="24">
        <v>2014</v>
      </c>
      <c r="B2241" s="17" t="s">
        <v>26</v>
      </c>
      <c r="C2241" s="17" t="s">
        <v>78</v>
      </c>
      <c r="D2241" s="17">
        <v>2001</v>
      </c>
      <c r="E2241" s="17">
        <v>13</v>
      </c>
      <c r="F2241" s="17">
        <v>112</v>
      </c>
      <c r="G2241" s="17">
        <v>11</v>
      </c>
      <c r="H2241" s="17">
        <v>123</v>
      </c>
      <c r="I2241" s="17" t="b">
        <v>1</v>
      </c>
      <c r="J2241" s="25">
        <v>8.9430894308943104E-2</v>
      </c>
      <c r="K2241">
        <f t="shared" si="175"/>
        <v>2.4015932521087159E-4</v>
      </c>
      <c r="L2241">
        <f t="shared" si="174"/>
        <v>1.5497074730763597E-2</v>
      </c>
      <c r="M2241">
        <f t="shared" si="176"/>
        <v>1.3859172523447121E-3</v>
      </c>
      <c r="N2241">
        <f t="shared" si="177"/>
        <v>1.5497074730763597E-2</v>
      </c>
      <c r="O2241">
        <f t="shared" si="178"/>
        <v>0.20146197149992676</v>
      </c>
      <c r="Q2241" s="7">
        <v>2215</v>
      </c>
      <c r="R2241" s="7">
        <v>1.1114143424774485E-3</v>
      </c>
      <c r="S2241" s="7">
        <v>-1.6933857851190515E-4</v>
      </c>
      <c r="U2241" s="7">
        <v>48.531667762436996</v>
      </c>
      <c r="V2241" s="7">
        <v>1.1685011734639192E-3</v>
      </c>
    </row>
    <row r="2242" spans="1:22" x14ac:dyDescent="0.35">
      <c r="A2242" s="5">
        <v>2015</v>
      </c>
      <c r="B2242" s="14" t="s">
        <v>42</v>
      </c>
      <c r="C2242" s="14" t="s">
        <v>73</v>
      </c>
      <c r="D2242" s="14">
        <v>2002</v>
      </c>
      <c r="E2242" s="14">
        <v>13</v>
      </c>
      <c r="F2242" s="14">
        <v>163</v>
      </c>
      <c r="G2242" s="14">
        <v>16</v>
      </c>
      <c r="H2242" s="14">
        <v>179</v>
      </c>
      <c r="I2242" s="14" t="b">
        <v>1</v>
      </c>
      <c r="J2242" s="6">
        <v>8.9385474860335198E-2</v>
      </c>
      <c r="K2242">
        <f t="shared" si="175"/>
        <v>3.4950015620118711E-4</v>
      </c>
      <c r="L2242">
        <f t="shared" si="174"/>
        <v>1.8694923273476868E-2</v>
      </c>
      <c r="M2242">
        <f t="shared" si="176"/>
        <v>1.6710545942772621E-3</v>
      </c>
      <c r="N2242">
        <f t="shared" si="177"/>
        <v>1.8694923273476868E-2</v>
      </c>
      <c r="O2242">
        <f t="shared" si="178"/>
        <v>0.2430340025551993</v>
      </c>
      <c r="Q2242" s="7">
        <v>2216</v>
      </c>
      <c r="R2242" s="7">
        <v>6.4305750091056318E-4</v>
      </c>
      <c r="S2242" s="7">
        <v>2.9901826305498021E-4</v>
      </c>
      <c r="U2242" s="7">
        <v>48.553583168967783</v>
      </c>
      <c r="V2242" s="7">
        <v>1.1690852780609909E-3</v>
      </c>
    </row>
    <row r="2243" spans="1:22" x14ac:dyDescent="0.35">
      <c r="A2243" s="24">
        <v>2017</v>
      </c>
      <c r="B2243" s="17" t="s">
        <v>37</v>
      </c>
      <c r="C2243" s="17" t="s">
        <v>59</v>
      </c>
      <c r="D2243" s="17">
        <v>2009</v>
      </c>
      <c r="E2243" s="17">
        <v>8</v>
      </c>
      <c r="F2243" s="17">
        <v>102</v>
      </c>
      <c r="G2243" s="17">
        <v>10</v>
      </c>
      <c r="H2243" s="17">
        <v>112</v>
      </c>
      <c r="I2243" s="17" t="b">
        <v>1</v>
      </c>
      <c r="J2243" s="25">
        <v>8.9285714285714302E-2</v>
      </c>
      <c r="K2243">
        <f t="shared" si="175"/>
        <v>2.1868166198063104E-4</v>
      </c>
      <c r="L2243">
        <f t="shared" si="174"/>
        <v>1.4787889030576035E-2</v>
      </c>
      <c r="M2243">
        <f t="shared" si="176"/>
        <v>1.3203472348728605E-3</v>
      </c>
      <c r="N2243">
        <f t="shared" si="177"/>
        <v>1.4787889030576035E-2</v>
      </c>
      <c r="O2243">
        <f t="shared" si="178"/>
        <v>0.11830311224460828</v>
      </c>
      <c r="Q2243" s="7">
        <v>2217</v>
      </c>
      <c r="R2243" s="7">
        <v>1.2675332896664106E-3</v>
      </c>
      <c r="S2243" s="7">
        <v>-3.2545752570086719E-4</v>
      </c>
      <c r="U2243" s="7">
        <v>48.575498575498578</v>
      </c>
      <c r="V2243" s="7">
        <v>1.1690852780609909E-3</v>
      </c>
    </row>
    <row r="2244" spans="1:22" x14ac:dyDescent="0.35">
      <c r="A2244" s="5">
        <v>2017</v>
      </c>
      <c r="B2244" s="14" t="s">
        <v>113</v>
      </c>
      <c r="C2244" s="14" t="s">
        <v>114</v>
      </c>
      <c r="D2244" s="14">
        <v>2007</v>
      </c>
      <c r="E2244" s="14">
        <v>10</v>
      </c>
      <c r="F2244" s="14">
        <v>102</v>
      </c>
      <c r="G2244" s="14">
        <v>10</v>
      </c>
      <c r="H2244" s="14">
        <v>112</v>
      </c>
      <c r="I2244" s="14" t="b">
        <v>1</v>
      </c>
      <c r="J2244" s="6">
        <v>8.9285714285714302E-2</v>
      </c>
      <c r="K2244">
        <f t="shared" si="175"/>
        <v>2.1868166198063104E-4</v>
      </c>
      <c r="L2244">
        <f t="shared" ref="L2244:L2307" si="179">SQRT(K2244)</f>
        <v>1.4787889030576035E-2</v>
      </c>
      <c r="M2244">
        <f t="shared" si="176"/>
        <v>1.3203472348728605E-3</v>
      </c>
      <c r="N2244">
        <f t="shared" si="177"/>
        <v>1.4787889030576035E-2</v>
      </c>
      <c r="O2244">
        <f t="shared" si="178"/>
        <v>0.14787889030576035</v>
      </c>
      <c r="Q2244" s="7">
        <v>2218</v>
      </c>
      <c r="R2244" s="7">
        <v>1.2675332896664106E-3</v>
      </c>
      <c r="S2244" s="7">
        <v>-3.2545752570086719E-4</v>
      </c>
      <c r="U2244" s="7">
        <v>48.597413982029366</v>
      </c>
      <c r="V2244" s="7">
        <v>1.1690852780609909E-3</v>
      </c>
    </row>
    <row r="2245" spans="1:22" x14ac:dyDescent="0.35">
      <c r="A2245" s="3">
        <v>2013</v>
      </c>
      <c r="B2245" s="13" t="s">
        <v>79</v>
      </c>
      <c r="C2245" s="13" t="s">
        <v>251</v>
      </c>
      <c r="D2245" s="13">
        <v>2004</v>
      </c>
      <c r="E2245" s="17">
        <v>9</v>
      </c>
      <c r="F2245" s="13">
        <v>51</v>
      </c>
      <c r="G2245" s="13">
        <v>5</v>
      </c>
      <c r="H2245" s="13">
        <v>56</v>
      </c>
      <c r="I2245" s="13" t="b">
        <v>1</v>
      </c>
      <c r="J2245" s="4">
        <v>8.9285714285714302E-2</v>
      </c>
      <c r="K2245">
        <f t="shared" si="175"/>
        <v>1.0934083099031552E-4</v>
      </c>
      <c r="L2245">
        <f t="shared" si="179"/>
        <v>1.0456616612954476E-2</v>
      </c>
      <c r="M2245">
        <f t="shared" si="176"/>
        <v>9.3362648329950687E-4</v>
      </c>
      <c r="N2245">
        <f t="shared" si="177"/>
        <v>1.0456616612954476E-2</v>
      </c>
      <c r="O2245">
        <f t="shared" si="178"/>
        <v>9.4109549516590285E-2</v>
      </c>
      <c r="Q2245" s="7">
        <v>2219</v>
      </c>
      <c r="R2245" s="7">
        <v>1.9149281191794326E-3</v>
      </c>
      <c r="S2245" s="7">
        <v>-3.5044210607846184E-5</v>
      </c>
      <c r="U2245" s="7">
        <v>48.619329388560161</v>
      </c>
      <c r="V2245" s="7">
        <v>1.1690852780609909E-3</v>
      </c>
    </row>
    <row r="2246" spans="1:22" x14ac:dyDescent="0.35">
      <c r="A2246" s="3">
        <v>2015</v>
      </c>
      <c r="B2246" s="13" t="s">
        <v>186</v>
      </c>
      <c r="C2246" s="13" t="s">
        <v>312</v>
      </c>
      <c r="D2246" s="13">
        <v>2004</v>
      </c>
      <c r="E2246" s="14">
        <v>11</v>
      </c>
      <c r="F2246" s="13">
        <v>51</v>
      </c>
      <c r="G2246" s="13">
        <v>5</v>
      </c>
      <c r="H2246" s="13">
        <v>56</v>
      </c>
      <c r="I2246" s="13" t="b">
        <v>1</v>
      </c>
      <c r="J2246" s="4">
        <v>8.9285714285714302E-2</v>
      </c>
      <c r="K2246">
        <f t="shared" si="175"/>
        <v>1.0934083099031552E-4</v>
      </c>
      <c r="L2246">
        <f t="shared" si="179"/>
        <v>1.0456616612954476E-2</v>
      </c>
      <c r="M2246">
        <f t="shared" si="176"/>
        <v>9.3362648329950687E-4</v>
      </c>
      <c r="N2246">
        <f t="shared" si="177"/>
        <v>1.0456616612954476E-2</v>
      </c>
      <c r="O2246">
        <f t="shared" si="178"/>
        <v>0.11502278274249923</v>
      </c>
      <c r="Q2246" s="7">
        <v>2220</v>
      </c>
      <c r="R2246" s="7">
        <v>1.8171169430502606E-3</v>
      </c>
      <c r="S2246" s="7">
        <v>-3.4150627108871495E-5</v>
      </c>
      <c r="U2246" s="7">
        <v>48.641244795090948</v>
      </c>
      <c r="V2246" s="7">
        <v>1.1690852780609909E-3</v>
      </c>
    </row>
    <row r="2247" spans="1:22" x14ac:dyDescent="0.35">
      <c r="A2247" s="24">
        <v>2014</v>
      </c>
      <c r="B2247" s="17" t="s">
        <v>30</v>
      </c>
      <c r="C2247" s="17" t="s">
        <v>47</v>
      </c>
      <c r="D2247" s="17">
        <v>2006</v>
      </c>
      <c r="E2247" s="17">
        <v>8</v>
      </c>
      <c r="F2247" s="17">
        <v>184</v>
      </c>
      <c r="G2247" s="17">
        <v>18</v>
      </c>
      <c r="H2247" s="17">
        <v>202</v>
      </c>
      <c r="I2247" s="17" t="b">
        <v>1</v>
      </c>
      <c r="J2247" s="25">
        <v>8.9108910891089105E-2</v>
      </c>
      <c r="K2247">
        <f t="shared" si="175"/>
        <v>3.9440799750078102E-4</v>
      </c>
      <c r="L2247">
        <f t="shared" si="179"/>
        <v>1.9859707890620672E-2</v>
      </c>
      <c r="M2247">
        <f t="shared" si="176"/>
        <v>1.7696769407483765E-3</v>
      </c>
      <c r="N2247">
        <f t="shared" si="177"/>
        <v>1.9859707890620672E-2</v>
      </c>
      <c r="O2247">
        <f t="shared" si="178"/>
        <v>0.15887766312496537</v>
      </c>
      <c r="Q2247" s="7">
        <v>2221</v>
      </c>
      <c r="R2247" s="7">
        <v>2.20207483279864E-3</v>
      </c>
      <c r="S2247" s="7">
        <v>-5.7527399783796097E-4</v>
      </c>
      <c r="U2247" s="7">
        <v>48.663160201621743</v>
      </c>
      <c r="V2247" s="7">
        <v>1.1690852780609909E-3</v>
      </c>
    </row>
    <row r="2248" spans="1:22" x14ac:dyDescent="0.35">
      <c r="A2248" s="5">
        <v>2013</v>
      </c>
      <c r="B2248" s="14" t="s">
        <v>58</v>
      </c>
      <c r="C2248" s="14" t="s">
        <v>76</v>
      </c>
      <c r="D2248" s="14">
        <v>2006</v>
      </c>
      <c r="E2248" s="14">
        <v>7</v>
      </c>
      <c r="F2248" s="14">
        <v>92</v>
      </c>
      <c r="G2248" s="14">
        <v>9</v>
      </c>
      <c r="H2248" s="14">
        <v>101</v>
      </c>
      <c r="I2248" s="14" t="b">
        <v>1</v>
      </c>
      <c r="J2248" s="6">
        <v>8.9108910891089105E-2</v>
      </c>
      <c r="K2248">
        <f t="shared" si="175"/>
        <v>1.9720399875039051E-4</v>
      </c>
      <c r="L2248">
        <f t="shared" si="179"/>
        <v>1.4042934121841863E-2</v>
      </c>
      <c r="M2248">
        <f t="shared" si="176"/>
        <v>1.2513505653126411E-3</v>
      </c>
      <c r="N2248">
        <f t="shared" si="177"/>
        <v>1.4042934121841863E-2</v>
      </c>
      <c r="O2248">
        <f t="shared" si="178"/>
        <v>9.8300538852893041E-2</v>
      </c>
      <c r="Q2248" s="7">
        <v>2222</v>
      </c>
      <c r="R2248" s="7">
        <v>2.8088085305490898E-3</v>
      </c>
      <c r="S2248" s="7">
        <v>-1.2950406785347593E-3</v>
      </c>
      <c r="U2248" s="7">
        <v>48.68507560815253</v>
      </c>
      <c r="V2248" s="7">
        <v>1.171834992431063E-3</v>
      </c>
    </row>
    <row r="2249" spans="1:22" x14ac:dyDescent="0.35">
      <c r="A2249" s="24">
        <v>2013</v>
      </c>
      <c r="B2249" s="17" t="s">
        <v>106</v>
      </c>
      <c r="C2249" s="17" t="s">
        <v>107</v>
      </c>
      <c r="D2249" s="17">
        <v>2005</v>
      </c>
      <c r="E2249" s="17">
        <v>8</v>
      </c>
      <c r="F2249" s="17">
        <v>92</v>
      </c>
      <c r="G2249" s="17">
        <v>9</v>
      </c>
      <c r="H2249" s="17">
        <v>101</v>
      </c>
      <c r="I2249" s="17" t="b">
        <v>1</v>
      </c>
      <c r="J2249" s="25">
        <v>8.9108910891089105E-2</v>
      </c>
      <c r="K2249">
        <f t="shared" si="175"/>
        <v>1.9720399875039051E-4</v>
      </c>
      <c r="L2249">
        <f t="shared" si="179"/>
        <v>1.4042934121841863E-2</v>
      </c>
      <c r="M2249">
        <f t="shared" si="176"/>
        <v>1.2513505653126411E-3</v>
      </c>
      <c r="N2249">
        <f t="shared" si="177"/>
        <v>1.4042934121841863E-2</v>
      </c>
      <c r="O2249">
        <f t="shared" si="178"/>
        <v>0.1123434729747349</v>
      </c>
      <c r="Q2249" s="7">
        <v>2223</v>
      </c>
      <c r="R2249" s="7">
        <v>1.7283053434368964E-3</v>
      </c>
      <c r="S2249" s="7">
        <v>-2.7434488014574073E-4</v>
      </c>
      <c r="U2249" s="7">
        <v>48.706991014683325</v>
      </c>
      <c r="V2249" s="7">
        <v>1.171834992431063E-3</v>
      </c>
    </row>
    <row r="2250" spans="1:22" x14ac:dyDescent="0.35">
      <c r="A2250" s="5">
        <v>2013</v>
      </c>
      <c r="B2250" s="14" t="s">
        <v>26</v>
      </c>
      <c r="C2250" s="14" t="s">
        <v>133</v>
      </c>
      <c r="D2250" s="14">
        <v>2000</v>
      </c>
      <c r="E2250" s="14">
        <v>13</v>
      </c>
      <c r="F2250" s="14">
        <v>92</v>
      </c>
      <c r="G2250" s="14">
        <v>9</v>
      </c>
      <c r="H2250" s="14">
        <v>101</v>
      </c>
      <c r="I2250" s="14" t="b">
        <v>1</v>
      </c>
      <c r="J2250" s="6">
        <v>8.9108910891089105E-2</v>
      </c>
      <c r="K2250">
        <f t="shared" si="175"/>
        <v>1.9720399875039051E-4</v>
      </c>
      <c r="L2250">
        <f t="shared" si="179"/>
        <v>1.4042934121841863E-2</v>
      </c>
      <c r="M2250">
        <f t="shared" si="176"/>
        <v>1.2513505653126411E-3</v>
      </c>
      <c r="N2250">
        <f t="shared" si="177"/>
        <v>1.4042934121841863E-2</v>
      </c>
      <c r="O2250">
        <f t="shared" si="178"/>
        <v>0.18255814358394423</v>
      </c>
      <c r="Q2250" s="7">
        <v>2224</v>
      </c>
      <c r="R2250" s="7">
        <v>1.9196522845667577E-3</v>
      </c>
      <c r="S2250" s="7">
        <v>-6.62060530585622E-4</v>
      </c>
      <c r="U2250" s="7">
        <v>48.728906421214113</v>
      </c>
      <c r="V2250" s="7">
        <v>1.1739871246250872E-3</v>
      </c>
    </row>
    <row r="2251" spans="1:22" x14ac:dyDescent="0.35">
      <c r="A2251" s="3">
        <v>2015</v>
      </c>
      <c r="B2251" s="13" t="s">
        <v>104</v>
      </c>
      <c r="C2251" s="13" t="s">
        <v>115</v>
      </c>
      <c r="D2251" s="13">
        <v>2002</v>
      </c>
      <c r="E2251" s="17">
        <v>13</v>
      </c>
      <c r="F2251" s="13">
        <v>92</v>
      </c>
      <c r="G2251" s="13">
        <v>9</v>
      </c>
      <c r="H2251" s="13">
        <v>101</v>
      </c>
      <c r="I2251" s="13" t="b">
        <v>1</v>
      </c>
      <c r="J2251" s="4">
        <v>8.9108910891089105E-2</v>
      </c>
      <c r="K2251">
        <f t="shared" si="175"/>
        <v>1.9720399875039051E-4</v>
      </c>
      <c r="L2251">
        <f t="shared" si="179"/>
        <v>1.4042934121841863E-2</v>
      </c>
      <c r="M2251">
        <f t="shared" si="176"/>
        <v>1.2513505653126411E-3</v>
      </c>
      <c r="N2251">
        <f t="shared" si="177"/>
        <v>1.4042934121841863E-2</v>
      </c>
      <c r="O2251">
        <f t="shared" si="178"/>
        <v>0.18255814358394423</v>
      </c>
      <c r="Q2251" s="7">
        <v>2225</v>
      </c>
      <c r="R2251" s="7">
        <v>8.1801914295763793E-4</v>
      </c>
      <c r="S2251" s="7">
        <v>3.6690938427212541E-4</v>
      </c>
      <c r="U2251" s="7">
        <v>48.750821827744907</v>
      </c>
      <c r="V2251" s="7">
        <v>1.1739871246250872E-3</v>
      </c>
    </row>
    <row r="2252" spans="1:22" x14ac:dyDescent="0.35">
      <c r="A2252" s="5">
        <v>2017</v>
      </c>
      <c r="B2252" s="14" t="s">
        <v>37</v>
      </c>
      <c r="C2252" s="14" t="s">
        <v>59</v>
      </c>
      <c r="D2252" s="14">
        <v>2005</v>
      </c>
      <c r="E2252" s="14">
        <v>12</v>
      </c>
      <c r="F2252" s="14">
        <v>92</v>
      </c>
      <c r="G2252" s="14">
        <v>9</v>
      </c>
      <c r="H2252" s="14">
        <v>101</v>
      </c>
      <c r="I2252" s="14" t="b">
        <v>1</v>
      </c>
      <c r="J2252" s="6">
        <v>8.9108910891089105E-2</v>
      </c>
      <c r="K2252">
        <f t="shared" si="175"/>
        <v>1.9720399875039051E-4</v>
      </c>
      <c r="L2252">
        <f t="shared" si="179"/>
        <v>1.4042934121841863E-2</v>
      </c>
      <c r="M2252">
        <f t="shared" si="176"/>
        <v>1.2513505653126411E-3</v>
      </c>
      <c r="N2252">
        <f t="shared" si="177"/>
        <v>1.4042934121841863E-2</v>
      </c>
      <c r="O2252">
        <f t="shared" si="178"/>
        <v>0.16851520946210236</v>
      </c>
      <c r="Q2252" s="7">
        <v>2226</v>
      </c>
      <c r="R2252" s="7">
        <v>1.2152100230830689E-3</v>
      </c>
      <c r="S2252" s="7">
        <v>-3.0281495853305522E-5</v>
      </c>
      <c r="U2252" s="7">
        <v>48.772737234275695</v>
      </c>
      <c r="V2252" s="7">
        <v>1.1739871246250872E-3</v>
      </c>
    </row>
    <row r="2253" spans="1:22" x14ac:dyDescent="0.35">
      <c r="A2253" s="24">
        <v>2017</v>
      </c>
      <c r="B2253" s="17" t="s">
        <v>79</v>
      </c>
      <c r="C2253" s="17" t="s">
        <v>80</v>
      </c>
      <c r="D2253" s="17">
        <v>2009</v>
      </c>
      <c r="E2253" s="17">
        <v>8</v>
      </c>
      <c r="F2253" s="17">
        <v>92</v>
      </c>
      <c r="G2253" s="17">
        <v>9</v>
      </c>
      <c r="H2253" s="17">
        <v>101</v>
      </c>
      <c r="I2253" s="17" t="b">
        <v>1</v>
      </c>
      <c r="J2253" s="25">
        <v>8.9108910891089105E-2</v>
      </c>
      <c r="K2253">
        <f t="shared" si="175"/>
        <v>1.9720399875039051E-4</v>
      </c>
      <c r="L2253">
        <f t="shared" si="179"/>
        <v>1.4042934121841863E-2</v>
      </c>
      <c r="M2253">
        <f t="shared" si="176"/>
        <v>1.2513505653126411E-3</v>
      </c>
      <c r="N2253">
        <f t="shared" si="177"/>
        <v>1.4042934121841863E-2</v>
      </c>
      <c r="O2253">
        <f t="shared" si="178"/>
        <v>0.1123434729747349</v>
      </c>
      <c r="Q2253" s="7">
        <v>2227</v>
      </c>
      <c r="R2253" s="7">
        <v>1.4138054631457841E-3</v>
      </c>
      <c r="S2253" s="7">
        <v>-2.2887693591602072E-4</v>
      </c>
      <c r="U2253" s="7">
        <v>48.79465264080649</v>
      </c>
      <c r="V2253" s="7">
        <v>1.1739871246250872E-3</v>
      </c>
    </row>
    <row r="2254" spans="1:22" x14ac:dyDescent="0.35">
      <c r="A2254" s="3">
        <v>2015</v>
      </c>
      <c r="B2254" s="13" t="s">
        <v>98</v>
      </c>
      <c r="C2254" s="13" t="s">
        <v>41</v>
      </c>
      <c r="D2254" s="13">
        <v>2000</v>
      </c>
      <c r="E2254" s="14">
        <v>15</v>
      </c>
      <c r="F2254" s="13">
        <v>82</v>
      </c>
      <c r="G2254" s="13">
        <v>8</v>
      </c>
      <c r="H2254" s="13">
        <v>90</v>
      </c>
      <c r="I2254" s="13" t="b">
        <v>1</v>
      </c>
      <c r="J2254" s="4">
        <v>8.8888888888888906E-2</v>
      </c>
      <c r="K2254">
        <f t="shared" si="175"/>
        <v>1.7572633552014996E-4</v>
      </c>
      <c r="L2254">
        <f t="shared" si="179"/>
        <v>1.3256181030755048E-2</v>
      </c>
      <c r="M2254">
        <f t="shared" si="176"/>
        <v>1.1783272027337823E-3</v>
      </c>
      <c r="N2254">
        <f t="shared" si="177"/>
        <v>1.3256181030755048E-2</v>
      </c>
      <c r="O2254">
        <f t="shared" si="178"/>
        <v>0.19884271546132573</v>
      </c>
      <c r="Q2254" s="7">
        <v>2228</v>
      </c>
      <c r="R2254" s="7">
        <v>1.8109963432712149E-3</v>
      </c>
      <c r="S2254" s="7">
        <v>-6.2606781604145154E-4</v>
      </c>
      <c r="U2254" s="7">
        <v>48.816568047337277</v>
      </c>
      <c r="V2254" s="7">
        <v>1.1739871246250872E-3</v>
      </c>
    </row>
    <row r="2255" spans="1:22" x14ac:dyDescent="0.35">
      <c r="A2255" s="3">
        <v>2015</v>
      </c>
      <c r="B2255" s="13" t="s">
        <v>42</v>
      </c>
      <c r="C2255" s="13" t="s">
        <v>96</v>
      </c>
      <c r="D2255" s="13">
        <v>2001</v>
      </c>
      <c r="E2255" s="17">
        <v>14</v>
      </c>
      <c r="F2255" s="13">
        <v>82</v>
      </c>
      <c r="G2255" s="13">
        <v>8</v>
      </c>
      <c r="H2255" s="13">
        <v>90</v>
      </c>
      <c r="I2255" s="13" t="b">
        <v>1</v>
      </c>
      <c r="J2255" s="4">
        <v>8.8888888888888906E-2</v>
      </c>
      <c r="K2255">
        <f t="shared" si="175"/>
        <v>1.7572633552014996E-4</v>
      </c>
      <c r="L2255">
        <f t="shared" si="179"/>
        <v>1.3256181030755048E-2</v>
      </c>
      <c r="M2255">
        <f t="shared" si="176"/>
        <v>1.1783272027337823E-3</v>
      </c>
      <c r="N2255">
        <f t="shared" si="177"/>
        <v>1.3256181030755048E-2</v>
      </c>
      <c r="O2255">
        <f t="shared" si="178"/>
        <v>0.18558653443057069</v>
      </c>
      <c r="Q2255" s="7">
        <v>2229</v>
      </c>
      <c r="R2255" s="7">
        <v>3.0714436553068128E-3</v>
      </c>
      <c r="S2255" s="7">
        <v>-1.0627901593647207E-3</v>
      </c>
      <c r="U2255" s="7">
        <v>48.838483453868072</v>
      </c>
      <c r="V2255" s="7">
        <v>1.1775264366183738E-3</v>
      </c>
    </row>
    <row r="2256" spans="1:22" x14ac:dyDescent="0.35">
      <c r="A2256" s="3">
        <v>2015</v>
      </c>
      <c r="B2256" s="13" t="s">
        <v>92</v>
      </c>
      <c r="C2256" s="13" t="s">
        <v>167</v>
      </c>
      <c r="D2256" s="13">
        <v>2007</v>
      </c>
      <c r="E2256" s="14">
        <v>8</v>
      </c>
      <c r="F2256" s="13">
        <v>82</v>
      </c>
      <c r="G2256" s="13">
        <v>8</v>
      </c>
      <c r="H2256" s="13">
        <v>90</v>
      </c>
      <c r="I2256" s="13" t="b">
        <v>1</v>
      </c>
      <c r="J2256" s="4">
        <v>8.8888888888888906E-2</v>
      </c>
      <c r="K2256">
        <f t="shared" si="175"/>
        <v>1.7572633552014996E-4</v>
      </c>
      <c r="L2256">
        <f t="shared" si="179"/>
        <v>1.3256181030755048E-2</v>
      </c>
      <c r="M2256">
        <f t="shared" si="176"/>
        <v>1.1783272027337823E-3</v>
      </c>
      <c r="N2256">
        <f t="shared" si="177"/>
        <v>1.3256181030755048E-2</v>
      </c>
      <c r="O2256">
        <f t="shared" si="178"/>
        <v>0.10604944824604039</v>
      </c>
      <c r="Q2256" s="7">
        <v>2230</v>
      </c>
      <c r="R2256" s="7">
        <v>2.4807374654289326E-3</v>
      </c>
      <c r="S2256" s="7">
        <v>-8.5881460497233726E-4</v>
      </c>
      <c r="U2256" s="7">
        <v>48.86039886039886</v>
      </c>
      <c r="V2256" s="7">
        <v>1.1775264366183738E-3</v>
      </c>
    </row>
    <row r="2257" spans="1:22" x14ac:dyDescent="0.35">
      <c r="A2257" s="3">
        <v>2017</v>
      </c>
      <c r="B2257" s="13" t="s">
        <v>24</v>
      </c>
      <c r="C2257" s="13" t="s">
        <v>49</v>
      </c>
      <c r="D2257" s="13">
        <v>2011</v>
      </c>
      <c r="E2257" s="17">
        <v>6</v>
      </c>
      <c r="F2257" s="13">
        <v>82</v>
      </c>
      <c r="G2257" s="13">
        <v>8</v>
      </c>
      <c r="H2257" s="13">
        <v>90</v>
      </c>
      <c r="I2257" s="13" t="b">
        <v>1</v>
      </c>
      <c r="J2257" s="4">
        <v>8.8888888888888906E-2</v>
      </c>
      <c r="K2257">
        <f t="shared" si="175"/>
        <v>1.7572633552014996E-4</v>
      </c>
      <c r="L2257">
        <f t="shared" si="179"/>
        <v>1.3256181030755048E-2</v>
      </c>
      <c r="M2257">
        <f t="shared" si="176"/>
        <v>1.1783272027337823E-3</v>
      </c>
      <c r="N2257">
        <f t="shared" si="177"/>
        <v>1.3256181030755048E-2</v>
      </c>
      <c r="O2257">
        <f t="shared" si="178"/>
        <v>7.9537086184530287E-2</v>
      </c>
      <c r="Q2257" s="7">
        <v>2231</v>
      </c>
      <c r="R2257" s="7">
        <v>3.0418882842250436E-3</v>
      </c>
      <c r="S2257" s="7">
        <v>-4.9476311303075322E-4</v>
      </c>
      <c r="U2257" s="7">
        <v>48.882314266929654</v>
      </c>
      <c r="V2257" s="7">
        <v>1.1775264366183738E-3</v>
      </c>
    </row>
    <row r="2258" spans="1:22" x14ac:dyDescent="0.35">
      <c r="A2258" s="5">
        <v>2014</v>
      </c>
      <c r="B2258" s="14" t="s">
        <v>42</v>
      </c>
      <c r="C2258" s="14" t="s">
        <v>43</v>
      </c>
      <c r="D2258" s="14">
        <v>2000</v>
      </c>
      <c r="E2258" s="14">
        <v>14</v>
      </c>
      <c r="F2258" s="14">
        <v>267</v>
      </c>
      <c r="G2258" s="14">
        <v>26</v>
      </c>
      <c r="H2258" s="14">
        <v>293</v>
      </c>
      <c r="I2258" s="14" t="b">
        <v>1</v>
      </c>
      <c r="J2258" s="6">
        <v>8.8737201365187701E-2</v>
      </c>
      <c r="K2258">
        <f t="shared" si="175"/>
        <v>5.7208684786004375E-4</v>
      </c>
      <c r="L2258">
        <f t="shared" si="179"/>
        <v>2.3918337063015976E-2</v>
      </c>
      <c r="M2258">
        <f t="shared" si="176"/>
        <v>2.1224462922812808E-3</v>
      </c>
      <c r="N2258">
        <f t="shared" si="177"/>
        <v>2.3918337063015976E-2</v>
      </c>
      <c r="O2258">
        <f t="shared" si="178"/>
        <v>0.33485671888222368</v>
      </c>
      <c r="Q2258" s="7">
        <v>2232</v>
      </c>
      <c r="R2258" s="7">
        <v>1.8813090487359804E-3</v>
      </c>
      <c r="S2258" s="7">
        <v>-7.7379840100962266E-4</v>
      </c>
      <c r="U2258" s="7">
        <v>48.904229673460442</v>
      </c>
      <c r="V2258" s="7">
        <v>1.1775264366183738E-3</v>
      </c>
    </row>
    <row r="2259" spans="1:22" x14ac:dyDescent="0.35">
      <c r="A2259" s="3">
        <v>2014</v>
      </c>
      <c r="B2259" s="13" t="s">
        <v>26</v>
      </c>
      <c r="C2259" s="13" t="s">
        <v>176</v>
      </c>
      <c r="D2259" s="13">
        <v>2000</v>
      </c>
      <c r="E2259" s="17">
        <v>14</v>
      </c>
      <c r="F2259" s="13">
        <v>72</v>
      </c>
      <c r="G2259" s="13">
        <v>7</v>
      </c>
      <c r="H2259" s="13">
        <v>79</v>
      </c>
      <c r="I2259" s="13" t="b">
        <v>1</v>
      </c>
      <c r="J2259" s="4">
        <v>8.8607594936708903E-2</v>
      </c>
      <c r="K2259">
        <f t="shared" si="175"/>
        <v>1.542486722899094E-4</v>
      </c>
      <c r="L2259">
        <f t="shared" si="179"/>
        <v>1.2419688896663611E-2</v>
      </c>
      <c r="M2259">
        <f t="shared" si="176"/>
        <v>1.1004787629955103E-3</v>
      </c>
      <c r="N2259">
        <f t="shared" si="177"/>
        <v>1.2419688896663611E-2</v>
      </c>
      <c r="O2259">
        <f t="shared" si="178"/>
        <v>0.17387564455329055</v>
      </c>
      <c r="Q2259" s="7">
        <v>2233</v>
      </c>
      <c r="R2259" s="7">
        <v>1.3235548796661015E-3</v>
      </c>
      <c r="S2259" s="7">
        <v>-2.1604423193974376E-4</v>
      </c>
      <c r="U2259" s="7">
        <v>48.926145079991237</v>
      </c>
      <c r="V2259" s="7">
        <v>1.1783272027337823E-3</v>
      </c>
    </row>
    <row r="2260" spans="1:22" x14ac:dyDescent="0.35">
      <c r="A2260" s="5">
        <v>2015</v>
      </c>
      <c r="B2260" s="14" t="s">
        <v>37</v>
      </c>
      <c r="C2260" s="14" t="s">
        <v>38</v>
      </c>
      <c r="D2260" s="14">
        <v>2001</v>
      </c>
      <c r="E2260" s="14">
        <v>14</v>
      </c>
      <c r="F2260" s="14">
        <v>72</v>
      </c>
      <c r="G2260" s="14">
        <v>7</v>
      </c>
      <c r="H2260" s="14">
        <v>79</v>
      </c>
      <c r="I2260" s="14" t="b">
        <v>1</v>
      </c>
      <c r="J2260" s="6">
        <v>8.8607594936708903E-2</v>
      </c>
      <c r="K2260">
        <f t="shared" si="175"/>
        <v>1.542486722899094E-4</v>
      </c>
      <c r="L2260">
        <f t="shared" si="179"/>
        <v>1.2419688896663611E-2</v>
      </c>
      <c r="M2260">
        <f t="shared" si="176"/>
        <v>1.1004787629955103E-3</v>
      </c>
      <c r="N2260">
        <f t="shared" si="177"/>
        <v>1.2419688896663611E-2</v>
      </c>
      <c r="O2260">
        <f t="shared" si="178"/>
        <v>0.17387564455329055</v>
      </c>
      <c r="Q2260" s="7">
        <v>2234</v>
      </c>
      <c r="R2260" s="7">
        <v>1.5094729360227281E-3</v>
      </c>
      <c r="S2260" s="7">
        <v>-4.0196228829637035E-4</v>
      </c>
      <c r="U2260" s="7">
        <v>48.948060486522024</v>
      </c>
      <c r="V2260" s="7">
        <v>1.1783272027337823E-3</v>
      </c>
    </row>
    <row r="2261" spans="1:22" x14ac:dyDescent="0.35">
      <c r="A2261" s="3">
        <v>2016</v>
      </c>
      <c r="B2261" s="13" t="s">
        <v>42</v>
      </c>
      <c r="C2261" s="13" t="s">
        <v>263</v>
      </c>
      <c r="D2261" s="13">
        <v>2004</v>
      </c>
      <c r="E2261" s="17">
        <v>12</v>
      </c>
      <c r="F2261" s="13">
        <v>72</v>
      </c>
      <c r="G2261" s="13">
        <v>7</v>
      </c>
      <c r="H2261" s="13">
        <v>79</v>
      </c>
      <c r="I2261" s="13" t="b">
        <v>1</v>
      </c>
      <c r="J2261" s="4">
        <v>8.8607594936708903E-2</v>
      </c>
      <c r="K2261">
        <f t="shared" si="175"/>
        <v>1.542486722899094E-4</v>
      </c>
      <c r="L2261">
        <f t="shared" si="179"/>
        <v>1.2419688896663611E-2</v>
      </c>
      <c r="M2261">
        <f t="shared" si="176"/>
        <v>1.1004787629955103E-3</v>
      </c>
      <c r="N2261">
        <f t="shared" si="177"/>
        <v>1.2419688896663611E-2</v>
      </c>
      <c r="O2261">
        <f t="shared" si="178"/>
        <v>0.14903626675996334</v>
      </c>
      <c r="Q2261" s="7">
        <v>2235</v>
      </c>
      <c r="R2261" s="7">
        <v>1.6953909923793542E-3</v>
      </c>
      <c r="S2261" s="7">
        <v>-5.8788034465299651E-4</v>
      </c>
      <c r="U2261" s="7">
        <v>48.969975893052819</v>
      </c>
      <c r="V2261" s="7">
        <v>1.1783272027337823E-3</v>
      </c>
    </row>
    <row r="2262" spans="1:22" x14ac:dyDescent="0.35">
      <c r="A2262" s="3">
        <v>2017</v>
      </c>
      <c r="B2262" s="13" t="s">
        <v>52</v>
      </c>
      <c r="C2262" s="13" t="s">
        <v>82</v>
      </c>
      <c r="D2262" s="13">
        <v>2008</v>
      </c>
      <c r="E2262" s="14">
        <v>9</v>
      </c>
      <c r="F2262" s="13">
        <v>103</v>
      </c>
      <c r="G2262" s="13">
        <v>10</v>
      </c>
      <c r="H2262" s="13">
        <v>113</v>
      </c>
      <c r="I2262" s="13" t="b">
        <v>1</v>
      </c>
      <c r="J2262" s="4">
        <v>8.8495575221239006E-2</v>
      </c>
      <c r="K2262">
        <f t="shared" si="175"/>
        <v>2.2063417681974384E-4</v>
      </c>
      <c r="L2262">
        <f t="shared" si="179"/>
        <v>1.4853759686346883E-2</v>
      </c>
      <c r="M2262">
        <f t="shared" si="176"/>
        <v>1.3144920076413181E-3</v>
      </c>
      <c r="N2262">
        <f t="shared" si="177"/>
        <v>1.4853759686346883E-2</v>
      </c>
      <c r="O2262">
        <f t="shared" si="178"/>
        <v>0.13368383717712196</v>
      </c>
      <c r="Q2262" s="7">
        <v>2236</v>
      </c>
      <c r="R2262" s="7">
        <v>2.5032069378205729E-3</v>
      </c>
      <c r="S2262" s="7">
        <v>-4.1181668967091084E-4</v>
      </c>
      <c r="U2262" s="7">
        <v>48.991891299583607</v>
      </c>
      <c r="V2262" s="7">
        <v>1.1783272027337823E-3</v>
      </c>
    </row>
    <row r="2263" spans="1:22" x14ac:dyDescent="0.35">
      <c r="A2263" s="24">
        <v>2013</v>
      </c>
      <c r="B2263" s="17" t="s">
        <v>37</v>
      </c>
      <c r="C2263" s="17" t="s">
        <v>59</v>
      </c>
      <c r="D2263" s="17">
        <v>2005</v>
      </c>
      <c r="E2263" s="17">
        <v>8</v>
      </c>
      <c r="F2263" s="17">
        <v>134</v>
      </c>
      <c r="G2263" s="17">
        <v>13</v>
      </c>
      <c r="H2263" s="17">
        <v>147</v>
      </c>
      <c r="I2263" s="17" t="b">
        <v>1</v>
      </c>
      <c r="J2263" s="25">
        <v>8.8435374149659907E-2</v>
      </c>
      <c r="K2263">
        <f t="shared" si="175"/>
        <v>2.8701968134957828E-4</v>
      </c>
      <c r="L2263">
        <f t="shared" si="179"/>
        <v>1.6941655212805457E-2</v>
      </c>
      <c r="M2263">
        <f t="shared" si="176"/>
        <v>1.4982416174589867E-3</v>
      </c>
      <c r="N2263">
        <f t="shared" si="177"/>
        <v>1.6941655212805457E-2</v>
      </c>
      <c r="O2263">
        <f t="shared" si="178"/>
        <v>0.13553324170244366</v>
      </c>
      <c r="Q2263" s="7">
        <v>2237</v>
      </c>
      <c r="R2263" s="7">
        <v>7.097507579807245E-4</v>
      </c>
      <c r="S2263" s="7">
        <v>3.1451114742558602E-4</v>
      </c>
      <c r="U2263" s="7">
        <v>49.013806706114401</v>
      </c>
      <c r="V2263" s="7">
        <v>1.1849285272297633E-3</v>
      </c>
    </row>
    <row r="2264" spans="1:22" x14ac:dyDescent="0.35">
      <c r="A2264" s="3">
        <v>2014</v>
      </c>
      <c r="B2264" s="13" t="s">
        <v>37</v>
      </c>
      <c r="C2264" s="13" t="s">
        <v>59</v>
      </c>
      <c r="D2264" s="13">
        <v>2008</v>
      </c>
      <c r="E2264" s="14">
        <v>6</v>
      </c>
      <c r="F2264" s="13">
        <v>155</v>
      </c>
      <c r="G2264" s="13">
        <v>15</v>
      </c>
      <c r="H2264" s="13">
        <v>170</v>
      </c>
      <c r="I2264" s="13" t="b">
        <v>1</v>
      </c>
      <c r="J2264" s="4">
        <v>8.8235294117647106E-2</v>
      </c>
      <c r="K2264">
        <f t="shared" si="175"/>
        <v>3.3192752264917213E-4</v>
      </c>
      <c r="L2264">
        <f t="shared" si="179"/>
        <v>1.8218878194037419E-2</v>
      </c>
      <c r="M2264">
        <f t="shared" si="176"/>
        <v>1.6075480759444791E-3</v>
      </c>
      <c r="N2264">
        <f t="shared" si="177"/>
        <v>1.8218878194037419E-2</v>
      </c>
      <c r="O2264">
        <f t="shared" si="178"/>
        <v>0.10931326916422451</v>
      </c>
      <c r="Q2264" s="7">
        <v>2238</v>
      </c>
      <c r="R2264" s="7">
        <v>1.3989926434769286E-3</v>
      </c>
      <c r="S2264" s="7">
        <v>-3.7473073807061806E-4</v>
      </c>
      <c r="U2264" s="7">
        <v>49.035722112645189</v>
      </c>
      <c r="V2264" s="7">
        <v>1.1849285272297633E-3</v>
      </c>
    </row>
    <row r="2265" spans="1:22" x14ac:dyDescent="0.35">
      <c r="A2265" s="24">
        <v>2013</v>
      </c>
      <c r="B2265" s="17" t="s">
        <v>67</v>
      </c>
      <c r="C2265" s="17" t="s">
        <v>68</v>
      </c>
      <c r="D2265" s="17">
        <v>1998</v>
      </c>
      <c r="E2265" s="17">
        <v>15</v>
      </c>
      <c r="F2265" s="17">
        <v>93</v>
      </c>
      <c r="G2265" s="17">
        <v>9</v>
      </c>
      <c r="H2265" s="17">
        <v>102</v>
      </c>
      <c r="I2265" s="17" t="b">
        <v>1</v>
      </c>
      <c r="J2265" s="25">
        <v>8.8235294117647106E-2</v>
      </c>
      <c r="K2265">
        <f t="shared" si="175"/>
        <v>1.9915651358950328E-4</v>
      </c>
      <c r="L2265">
        <f t="shared" si="179"/>
        <v>1.4112282366417676E-2</v>
      </c>
      <c r="M2265">
        <f t="shared" si="176"/>
        <v>1.2452013852721486E-3</v>
      </c>
      <c r="N2265">
        <f t="shared" si="177"/>
        <v>1.4112282366417676E-2</v>
      </c>
      <c r="O2265">
        <f t="shared" si="178"/>
        <v>0.21168423549626514</v>
      </c>
      <c r="Q2265" s="7">
        <v>2239</v>
      </c>
      <c r="R2265" s="7">
        <v>2.1289973741599869E-3</v>
      </c>
      <c r="S2265" s="7">
        <v>-7.4308012181527479E-4</v>
      </c>
      <c r="U2265" s="7">
        <v>49.057637519175984</v>
      </c>
      <c r="V2265" s="7">
        <v>1.1849285272297633E-3</v>
      </c>
    </row>
    <row r="2266" spans="1:22" x14ac:dyDescent="0.35">
      <c r="A2266" s="5">
        <v>2014</v>
      </c>
      <c r="B2266" s="14" t="s">
        <v>58</v>
      </c>
      <c r="C2266" s="14" t="s">
        <v>76</v>
      </c>
      <c r="D2266" s="14">
        <v>2008</v>
      </c>
      <c r="E2266" s="14">
        <v>6</v>
      </c>
      <c r="F2266" s="14">
        <v>93</v>
      </c>
      <c r="G2266" s="14">
        <v>9</v>
      </c>
      <c r="H2266" s="14">
        <v>102</v>
      </c>
      <c r="I2266" s="14" t="b">
        <v>1</v>
      </c>
      <c r="J2266" s="6">
        <v>8.8235294117647106E-2</v>
      </c>
      <c r="K2266">
        <f t="shared" si="175"/>
        <v>1.9915651358950328E-4</v>
      </c>
      <c r="L2266">
        <f t="shared" si="179"/>
        <v>1.4112282366417676E-2</v>
      </c>
      <c r="M2266">
        <f t="shared" si="176"/>
        <v>1.2452013852721486E-3</v>
      </c>
      <c r="N2266">
        <f t="shared" si="177"/>
        <v>1.4112282366417676E-2</v>
      </c>
      <c r="O2266">
        <f t="shared" si="178"/>
        <v>8.4673694198506053E-2</v>
      </c>
      <c r="Q2266" s="7">
        <v>2240</v>
      </c>
      <c r="R2266" s="7">
        <v>2.5683197152262501E-3</v>
      </c>
      <c r="S2266" s="7">
        <v>-8.9726512094898798E-4</v>
      </c>
      <c r="U2266" s="7">
        <v>49.079552925706771</v>
      </c>
      <c r="V2266" s="7">
        <v>1.1849285272297633E-3</v>
      </c>
    </row>
    <row r="2267" spans="1:22" x14ac:dyDescent="0.35">
      <c r="A2267" s="24">
        <v>2015</v>
      </c>
      <c r="B2267" s="17" t="s">
        <v>52</v>
      </c>
      <c r="C2267" s="17" t="s">
        <v>53</v>
      </c>
      <c r="D2267" s="17">
        <v>2007</v>
      </c>
      <c r="E2267" s="17">
        <v>8</v>
      </c>
      <c r="F2267" s="17">
        <v>93</v>
      </c>
      <c r="G2267" s="17">
        <v>9</v>
      </c>
      <c r="H2267" s="17">
        <v>102</v>
      </c>
      <c r="I2267" s="17" t="b">
        <v>1</v>
      </c>
      <c r="J2267" s="25">
        <v>8.8235294117647106E-2</v>
      </c>
      <c r="K2267">
        <f t="shared" si="175"/>
        <v>1.9915651358950328E-4</v>
      </c>
      <c r="L2267">
        <f t="shared" si="179"/>
        <v>1.4112282366417676E-2</v>
      </c>
      <c r="M2267">
        <f t="shared" si="176"/>
        <v>1.2452013852721486E-3</v>
      </c>
      <c r="N2267">
        <f t="shared" si="177"/>
        <v>1.4112282366417676E-2</v>
      </c>
      <c r="O2267">
        <f t="shared" si="178"/>
        <v>0.11289825893134141</v>
      </c>
      <c r="Q2267" s="7">
        <v>2241</v>
      </c>
      <c r="R2267" s="7">
        <v>9.1765085796150696E-4</v>
      </c>
      <c r="S2267" s="7">
        <v>4.026963769113535E-4</v>
      </c>
      <c r="U2267" s="7">
        <v>49.101468332237566</v>
      </c>
      <c r="V2267" s="7">
        <v>1.1856688762724606E-3</v>
      </c>
    </row>
    <row r="2268" spans="1:22" x14ac:dyDescent="0.35">
      <c r="A2268" s="5">
        <v>2013</v>
      </c>
      <c r="B2268" s="14" t="s">
        <v>92</v>
      </c>
      <c r="C2268" s="14" t="s">
        <v>288</v>
      </c>
      <c r="D2268" s="14">
        <v>2006</v>
      </c>
      <c r="E2268" s="14">
        <v>7</v>
      </c>
      <c r="F2268" s="14">
        <v>62</v>
      </c>
      <c r="G2268" s="14">
        <v>6</v>
      </c>
      <c r="H2268" s="14">
        <v>68</v>
      </c>
      <c r="I2268" s="14" t="b">
        <v>1</v>
      </c>
      <c r="J2268" s="6">
        <v>8.8235294117647106E-2</v>
      </c>
      <c r="K2268">
        <f t="shared" si="175"/>
        <v>1.3277100905966885E-4</v>
      </c>
      <c r="L2268">
        <f t="shared" si="179"/>
        <v>1.152263030126667E-2</v>
      </c>
      <c r="M2268">
        <f t="shared" si="176"/>
        <v>1.0167026736411773E-3</v>
      </c>
      <c r="N2268">
        <f t="shared" si="177"/>
        <v>1.152263030126667E-2</v>
      </c>
      <c r="O2268">
        <f t="shared" si="178"/>
        <v>8.0658412108866692E-2</v>
      </c>
      <c r="Q2268" s="7">
        <v>2242</v>
      </c>
      <c r="R2268" s="7">
        <v>1.3632181225658063E-3</v>
      </c>
      <c r="S2268" s="7">
        <v>-4.2870887692945817E-5</v>
      </c>
      <c r="U2268" s="7">
        <v>49.123383738768354</v>
      </c>
      <c r="V2268" s="7">
        <v>1.1856688762724606E-3</v>
      </c>
    </row>
    <row r="2269" spans="1:22" x14ac:dyDescent="0.35">
      <c r="A2269" s="3">
        <v>2014</v>
      </c>
      <c r="B2269" s="13" t="s">
        <v>30</v>
      </c>
      <c r="C2269" s="13" t="s">
        <v>141</v>
      </c>
      <c r="D2269" s="13">
        <v>2005</v>
      </c>
      <c r="E2269" s="17">
        <v>9</v>
      </c>
      <c r="F2269" s="13">
        <v>62</v>
      </c>
      <c r="G2269" s="13">
        <v>6</v>
      </c>
      <c r="H2269" s="13">
        <v>68</v>
      </c>
      <c r="I2269" s="13" t="b">
        <v>1</v>
      </c>
      <c r="J2269" s="4">
        <v>8.8235294117647106E-2</v>
      </c>
      <c r="K2269">
        <f t="shared" si="175"/>
        <v>1.3277100905966885E-4</v>
      </c>
      <c r="L2269">
        <f t="shared" si="179"/>
        <v>1.152263030126667E-2</v>
      </c>
      <c r="M2269">
        <f t="shared" si="176"/>
        <v>1.0167026736411773E-3</v>
      </c>
      <c r="N2269">
        <f t="shared" si="177"/>
        <v>1.152263030126667E-2</v>
      </c>
      <c r="O2269">
        <f t="shared" si="178"/>
        <v>0.10370367271140003</v>
      </c>
      <c r="Q2269" s="7">
        <v>2243</v>
      </c>
      <c r="R2269" s="7">
        <v>8.0640896156445533E-4</v>
      </c>
      <c r="S2269" s="7">
        <v>1.2721752173505154E-4</v>
      </c>
      <c r="U2269" s="7">
        <v>49.145299145299148</v>
      </c>
      <c r="V2269" s="7">
        <v>1.1856688762724606E-3</v>
      </c>
    </row>
    <row r="2270" spans="1:22" x14ac:dyDescent="0.35">
      <c r="A2270" s="5">
        <v>2015</v>
      </c>
      <c r="B2270" s="14" t="s">
        <v>92</v>
      </c>
      <c r="C2270" s="14" t="s">
        <v>93</v>
      </c>
      <c r="D2270" s="14">
        <v>2007</v>
      </c>
      <c r="E2270" s="14">
        <v>8</v>
      </c>
      <c r="F2270" s="14">
        <v>62</v>
      </c>
      <c r="G2270" s="14">
        <v>6</v>
      </c>
      <c r="H2270" s="14">
        <v>68</v>
      </c>
      <c r="I2270" s="14" t="b">
        <v>1</v>
      </c>
      <c r="J2270" s="6">
        <v>8.8235294117647106E-2</v>
      </c>
      <c r="K2270">
        <f t="shared" si="175"/>
        <v>1.3277100905966885E-4</v>
      </c>
      <c r="L2270">
        <f t="shared" si="179"/>
        <v>1.152263030126667E-2</v>
      </c>
      <c r="M2270">
        <f t="shared" si="176"/>
        <v>1.0167026736411773E-3</v>
      </c>
      <c r="N2270">
        <f t="shared" si="177"/>
        <v>1.152263030126667E-2</v>
      </c>
      <c r="O2270">
        <f t="shared" si="178"/>
        <v>9.2181042410133363E-2</v>
      </c>
      <c r="Q2270" s="7">
        <v>2244</v>
      </c>
      <c r="R2270" s="7">
        <v>1.1214725958408958E-3</v>
      </c>
      <c r="S2270" s="7">
        <v>-1.8784611254138894E-4</v>
      </c>
      <c r="U2270" s="7">
        <v>49.167214551829936</v>
      </c>
      <c r="V2270" s="7">
        <v>1.1856688762724606E-3</v>
      </c>
    </row>
    <row r="2271" spans="1:22" x14ac:dyDescent="0.35">
      <c r="A2271" s="3">
        <v>2016</v>
      </c>
      <c r="B2271" s="13" t="s">
        <v>104</v>
      </c>
      <c r="C2271" s="13" t="s">
        <v>105</v>
      </c>
      <c r="D2271" s="13">
        <v>2004</v>
      </c>
      <c r="E2271" s="17">
        <v>12</v>
      </c>
      <c r="F2271" s="13">
        <v>62</v>
      </c>
      <c r="G2271" s="13">
        <v>6</v>
      </c>
      <c r="H2271" s="13">
        <v>68</v>
      </c>
      <c r="I2271" s="13" t="b">
        <v>1</v>
      </c>
      <c r="J2271" s="4">
        <v>8.8235294117647106E-2</v>
      </c>
      <c r="K2271">
        <f t="shared" si="175"/>
        <v>1.3277100905966885E-4</v>
      </c>
      <c r="L2271">
        <f t="shared" si="179"/>
        <v>1.152263030126667E-2</v>
      </c>
      <c r="M2271">
        <f t="shared" si="176"/>
        <v>1.0167026736411773E-3</v>
      </c>
      <c r="N2271">
        <f t="shared" si="177"/>
        <v>1.152263030126667E-2</v>
      </c>
      <c r="O2271">
        <f t="shared" si="178"/>
        <v>0.13827156361520004</v>
      </c>
      <c r="Q2271" s="7">
        <v>2245</v>
      </c>
      <c r="R2271" s="7">
        <v>1.2323786002864723E-3</v>
      </c>
      <c r="S2271" s="7">
        <v>5.3729834046190418E-4</v>
      </c>
      <c r="U2271" s="7">
        <v>49.189129958360731</v>
      </c>
      <c r="V2271" s="7">
        <v>1.1856688762724606E-3</v>
      </c>
    </row>
    <row r="2272" spans="1:22" x14ac:dyDescent="0.35">
      <c r="A2272" s="3">
        <v>2016</v>
      </c>
      <c r="B2272" s="13" t="s">
        <v>58</v>
      </c>
      <c r="C2272" s="13" t="s">
        <v>76</v>
      </c>
      <c r="D2272" s="13">
        <v>2005</v>
      </c>
      <c r="E2272" s="14">
        <v>11</v>
      </c>
      <c r="F2272" s="13">
        <v>145</v>
      </c>
      <c r="G2272" s="13">
        <v>14</v>
      </c>
      <c r="H2272" s="13">
        <v>159</v>
      </c>
      <c r="I2272" s="13" t="b">
        <v>1</v>
      </c>
      <c r="J2272" s="4">
        <v>8.8050314465408799E-2</v>
      </c>
      <c r="K2272">
        <f t="shared" si="175"/>
        <v>3.104498594189316E-4</v>
      </c>
      <c r="L2272">
        <f t="shared" si="179"/>
        <v>1.7619587379360833E-2</v>
      </c>
      <c r="M2272">
        <f t="shared" si="176"/>
        <v>1.5514102095034695E-3</v>
      </c>
      <c r="N2272">
        <f t="shared" si="177"/>
        <v>1.7619587379360833E-2</v>
      </c>
      <c r="O2272">
        <f t="shared" si="178"/>
        <v>0.19381546117296916</v>
      </c>
      <c r="Q2272" s="7">
        <v>2246</v>
      </c>
      <c r="R2272" s="7">
        <v>6.5986258438817077E-4</v>
      </c>
      <c r="S2272" s="7">
        <v>5.9148798092447036E-4</v>
      </c>
      <c r="U2272" s="7">
        <v>49.211045364891518</v>
      </c>
      <c r="V2272" s="7">
        <v>1.1856688762724606E-3</v>
      </c>
    </row>
    <row r="2273" spans="1:22" x14ac:dyDescent="0.35">
      <c r="A2273" s="24">
        <v>2014</v>
      </c>
      <c r="B2273" s="17" t="s">
        <v>42</v>
      </c>
      <c r="C2273" s="17" t="s">
        <v>96</v>
      </c>
      <c r="D2273" s="17">
        <v>2001</v>
      </c>
      <c r="E2273" s="17">
        <v>13</v>
      </c>
      <c r="F2273" s="17">
        <v>83</v>
      </c>
      <c r="G2273" s="17">
        <v>8</v>
      </c>
      <c r="H2273" s="17">
        <v>91</v>
      </c>
      <c r="I2273" s="17" t="b">
        <v>1</v>
      </c>
      <c r="J2273" s="25">
        <v>8.7912087912087905E-2</v>
      </c>
      <c r="K2273">
        <f t="shared" si="175"/>
        <v>1.7767885035926273E-4</v>
      </c>
      <c r="L2273">
        <f t="shared" si="179"/>
        <v>1.3329623038903341E-2</v>
      </c>
      <c r="M2273">
        <f t="shared" si="176"/>
        <v>1.171834992431063E-3</v>
      </c>
      <c r="N2273">
        <f t="shared" si="177"/>
        <v>1.3329623038903341E-2</v>
      </c>
      <c r="O2273">
        <f t="shared" si="178"/>
        <v>0.17328509950574345</v>
      </c>
      <c r="Q2273" s="7">
        <v>2247</v>
      </c>
      <c r="R2273" s="7">
        <v>8.7142326525175022E-4</v>
      </c>
      <c r="S2273" s="7">
        <v>3.7992730006089091E-4</v>
      </c>
      <c r="U2273" s="7">
        <v>49.232960771422313</v>
      </c>
      <c r="V2273" s="7">
        <v>1.1856688762724606E-3</v>
      </c>
    </row>
    <row r="2274" spans="1:22" x14ac:dyDescent="0.35">
      <c r="A2274" s="3">
        <v>2017</v>
      </c>
      <c r="B2274" s="13" t="s">
        <v>67</v>
      </c>
      <c r="C2274" s="13" t="s">
        <v>68</v>
      </c>
      <c r="D2274" s="13">
        <v>2004</v>
      </c>
      <c r="E2274" s="14">
        <v>13</v>
      </c>
      <c r="F2274" s="13">
        <v>83</v>
      </c>
      <c r="G2274" s="13">
        <v>8</v>
      </c>
      <c r="H2274" s="13">
        <v>91</v>
      </c>
      <c r="I2274" s="13" t="b">
        <v>1</v>
      </c>
      <c r="J2274" s="4">
        <v>8.7912087912087905E-2</v>
      </c>
      <c r="K2274">
        <f t="shared" si="175"/>
        <v>1.7767885035926273E-4</v>
      </c>
      <c r="L2274">
        <f t="shared" si="179"/>
        <v>1.3329623038903341E-2</v>
      </c>
      <c r="M2274">
        <f t="shared" si="176"/>
        <v>1.171834992431063E-3</v>
      </c>
      <c r="N2274">
        <f t="shared" si="177"/>
        <v>1.3329623038903341E-2</v>
      </c>
      <c r="O2274">
        <f t="shared" si="178"/>
        <v>0.17328509950574345</v>
      </c>
      <c r="Q2274" s="7">
        <v>2248</v>
      </c>
      <c r="R2274" s="7">
        <v>1.9292266695696485E-3</v>
      </c>
      <c r="S2274" s="7">
        <v>-6.7787610425700732E-4</v>
      </c>
      <c r="U2274" s="7">
        <v>49.254876177953101</v>
      </c>
      <c r="V2274" s="7">
        <v>1.1856688762724606E-3</v>
      </c>
    </row>
    <row r="2275" spans="1:22" x14ac:dyDescent="0.35">
      <c r="A2275" s="3">
        <v>2013</v>
      </c>
      <c r="B2275" s="13" t="s">
        <v>30</v>
      </c>
      <c r="C2275" s="13" t="s">
        <v>48</v>
      </c>
      <c r="D2275" s="13">
        <v>2003</v>
      </c>
      <c r="E2275" s="17">
        <v>10</v>
      </c>
      <c r="F2275" s="13">
        <v>135</v>
      </c>
      <c r="G2275" s="13">
        <v>13</v>
      </c>
      <c r="H2275" s="13">
        <v>148</v>
      </c>
      <c r="I2275" s="13" t="b">
        <v>1</v>
      </c>
      <c r="J2275" s="4">
        <v>8.7837837837837801E-2</v>
      </c>
      <c r="K2275">
        <f t="shared" si="175"/>
        <v>2.8897219618869102E-4</v>
      </c>
      <c r="L2275">
        <f t="shared" si="179"/>
        <v>1.6999182221174376E-2</v>
      </c>
      <c r="M2275">
        <f t="shared" si="176"/>
        <v>1.4931714113193702E-3</v>
      </c>
      <c r="N2275">
        <f t="shared" si="177"/>
        <v>1.6999182221174376E-2</v>
      </c>
      <c r="O2275">
        <f t="shared" si="178"/>
        <v>0.16999182221174375</v>
      </c>
      <c r="Q2275" s="7">
        <v>2249</v>
      </c>
      <c r="R2275" s="7">
        <v>1.9292266695696485E-3</v>
      </c>
      <c r="S2275" s="7">
        <v>-6.7787610425700732E-4</v>
      </c>
      <c r="U2275" s="7">
        <v>49.276791584483895</v>
      </c>
      <c r="V2275" s="7">
        <v>1.1861531192480369E-3</v>
      </c>
    </row>
    <row r="2276" spans="1:22" x14ac:dyDescent="0.35">
      <c r="A2276" s="5">
        <v>2015</v>
      </c>
      <c r="B2276" s="14" t="s">
        <v>58</v>
      </c>
      <c r="C2276" s="14" t="s">
        <v>64</v>
      </c>
      <c r="D2276" s="14">
        <v>2005</v>
      </c>
      <c r="E2276" s="14">
        <v>10</v>
      </c>
      <c r="F2276" s="14">
        <v>135</v>
      </c>
      <c r="G2276" s="14">
        <v>13</v>
      </c>
      <c r="H2276" s="14">
        <v>148</v>
      </c>
      <c r="I2276" s="14" t="b">
        <v>1</v>
      </c>
      <c r="J2276" s="6">
        <v>8.7837837837837801E-2</v>
      </c>
      <c r="K2276">
        <f t="shared" si="175"/>
        <v>2.8897219618869102E-4</v>
      </c>
      <c r="L2276">
        <f t="shared" si="179"/>
        <v>1.6999182221174376E-2</v>
      </c>
      <c r="M2276">
        <f t="shared" si="176"/>
        <v>1.4931714113193702E-3</v>
      </c>
      <c r="N2276">
        <f t="shared" si="177"/>
        <v>1.6999182221174376E-2</v>
      </c>
      <c r="O2276">
        <f t="shared" si="178"/>
        <v>0.16999182221174375</v>
      </c>
      <c r="Q2276" s="7">
        <v>2250</v>
      </c>
      <c r="R2276" s="7">
        <v>1.7176659887060686E-3</v>
      </c>
      <c r="S2276" s="7">
        <v>-4.6631542339342744E-4</v>
      </c>
      <c r="U2276" s="7">
        <v>49.298706991014683</v>
      </c>
      <c r="V2276" s="7">
        <v>1.1861531192480369E-3</v>
      </c>
    </row>
    <row r="2277" spans="1:22" x14ac:dyDescent="0.35">
      <c r="A2277" s="24">
        <v>2013</v>
      </c>
      <c r="B2277" s="17" t="s">
        <v>30</v>
      </c>
      <c r="C2277" s="17" t="s">
        <v>56</v>
      </c>
      <c r="D2277" s="17">
        <v>2003</v>
      </c>
      <c r="E2277" s="17">
        <v>10</v>
      </c>
      <c r="F2277" s="17">
        <v>187</v>
      </c>
      <c r="G2277" s="17">
        <v>18</v>
      </c>
      <c r="H2277" s="17">
        <v>205</v>
      </c>
      <c r="I2277" s="17" t="b">
        <v>1</v>
      </c>
      <c r="J2277" s="25">
        <v>8.7804878048780496E-2</v>
      </c>
      <c r="K2277">
        <f t="shared" si="175"/>
        <v>4.0026554201811932E-4</v>
      </c>
      <c r="L2277">
        <f t="shared" si="179"/>
        <v>2.0006637449059731E-2</v>
      </c>
      <c r="M2277">
        <f t="shared" si="176"/>
        <v>1.7566803613808545E-3</v>
      </c>
      <c r="N2277">
        <f t="shared" si="177"/>
        <v>2.0006637449059731E-2</v>
      </c>
      <c r="O2277">
        <f t="shared" si="178"/>
        <v>0.2000663744905973</v>
      </c>
      <c r="Q2277" s="7">
        <v>2251</v>
      </c>
      <c r="R2277" s="7">
        <v>8.7142326525175022E-4</v>
      </c>
      <c r="S2277" s="7">
        <v>3.7992730006089091E-4</v>
      </c>
      <c r="U2277" s="7">
        <v>49.320622397545478</v>
      </c>
      <c r="V2277" s="7">
        <v>1.1882710685023647E-3</v>
      </c>
    </row>
    <row r="2278" spans="1:22" x14ac:dyDescent="0.35">
      <c r="A2278" s="5">
        <v>2015</v>
      </c>
      <c r="B2278" s="14" t="s">
        <v>106</v>
      </c>
      <c r="C2278" s="14" t="s">
        <v>107</v>
      </c>
      <c r="D2278" s="14">
        <v>2006</v>
      </c>
      <c r="E2278" s="14">
        <v>9</v>
      </c>
      <c r="F2278" s="14">
        <v>104</v>
      </c>
      <c r="G2278" s="14">
        <v>10</v>
      </c>
      <c r="H2278" s="14">
        <v>114</v>
      </c>
      <c r="I2278" s="14" t="b">
        <v>1</v>
      </c>
      <c r="J2278" s="6">
        <v>8.7719298245614002E-2</v>
      </c>
      <c r="K2278">
        <f t="shared" si="175"/>
        <v>2.2258669165885661E-4</v>
      </c>
      <c r="L2278">
        <f t="shared" si="179"/>
        <v>1.4919339518184329E-2</v>
      </c>
      <c r="M2278">
        <f t="shared" si="176"/>
        <v>1.3087139928231863E-3</v>
      </c>
      <c r="N2278">
        <f t="shared" si="177"/>
        <v>1.4919339518184329E-2</v>
      </c>
      <c r="O2278">
        <f t="shared" si="178"/>
        <v>0.13427405566365896</v>
      </c>
      <c r="Q2278" s="7">
        <v>2252</v>
      </c>
      <c r="R2278" s="7">
        <v>2.2205581169614402E-3</v>
      </c>
      <c r="S2278" s="7">
        <v>-1.0422309142276579E-3</v>
      </c>
      <c r="U2278" s="7">
        <v>49.342537804076265</v>
      </c>
      <c r="V2278" s="7">
        <v>1.1883125113855749E-3</v>
      </c>
    </row>
    <row r="2279" spans="1:22" x14ac:dyDescent="0.35">
      <c r="A2279" s="24">
        <v>2013</v>
      </c>
      <c r="B2279" s="17" t="s">
        <v>26</v>
      </c>
      <c r="C2279" s="17" t="s">
        <v>209</v>
      </c>
      <c r="D2279" s="17">
        <v>2002</v>
      </c>
      <c r="E2279" s="17">
        <v>11</v>
      </c>
      <c r="F2279" s="17">
        <v>52</v>
      </c>
      <c r="G2279" s="17">
        <v>5</v>
      </c>
      <c r="H2279" s="17">
        <v>57</v>
      </c>
      <c r="I2279" s="17" t="b">
        <v>1</v>
      </c>
      <c r="J2279" s="25">
        <v>8.7719298245614002E-2</v>
      </c>
      <c r="K2279">
        <f t="shared" ref="K2279:K2342" si="180">H2279/$H$1</f>
        <v>1.1129334582942831E-4</v>
      </c>
      <c r="L2279">
        <f t="shared" si="179"/>
        <v>1.0549566144132577E-2</v>
      </c>
      <c r="M2279">
        <f t="shared" ref="M2279:M2342" si="181">J2279*L2279</f>
        <v>9.2540053895899771E-4</v>
      </c>
      <c r="N2279">
        <f t="shared" ref="N2279:N2342" si="182">L2279</f>
        <v>1.0549566144132577E-2</v>
      </c>
      <c r="O2279">
        <f t="shared" ref="O2279:O2342" si="183">E2279*L2279</f>
        <v>0.11604522758545835</v>
      </c>
      <c r="Q2279" s="7">
        <v>2253</v>
      </c>
      <c r="R2279" s="7">
        <v>2.0208500886972178E-3</v>
      </c>
      <c r="S2279" s="7">
        <v>-8.4252288596343549E-4</v>
      </c>
      <c r="U2279" s="7">
        <v>49.36445321060706</v>
      </c>
      <c r="V2279" s="7">
        <v>1.1883125113855749E-3</v>
      </c>
    </row>
    <row r="2280" spans="1:22" x14ac:dyDescent="0.35">
      <c r="A2280" s="5">
        <v>2014</v>
      </c>
      <c r="B2280" s="14" t="s">
        <v>24</v>
      </c>
      <c r="C2280" s="14" t="s">
        <v>210</v>
      </c>
      <c r="D2280" s="14">
        <v>2004</v>
      </c>
      <c r="E2280" s="14">
        <v>10</v>
      </c>
      <c r="F2280" s="14">
        <v>52</v>
      </c>
      <c r="G2280" s="14">
        <v>5</v>
      </c>
      <c r="H2280" s="14">
        <v>57</v>
      </c>
      <c r="I2280" s="14" t="b">
        <v>1</v>
      </c>
      <c r="J2280" s="6">
        <v>8.7719298245614002E-2</v>
      </c>
      <c r="K2280">
        <f t="shared" si="180"/>
        <v>1.1129334582942831E-4</v>
      </c>
      <c r="L2280">
        <f t="shared" si="179"/>
        <v>1.0549566144132577E-2</v>
      </c>
      <c r="M2280">
        <f t="shared" si="181"/>
        <v>9.2540053895899771E-4</v>
      </c>
      <c r="N2280">
        <f t="shared" si="182"/>
        <v>1.0549566144132577E-2</v>
      </c>
      <c r="O2280">
        <f t="shared" si="183"/>
        <v>0.10549566144132577</v>
      </c>
      <c r="Q2280" s="7">
        <v>2254</v>
      </c>
      <c r="R2280" s="7">
        <v>8.2260191911188399E-4</v>
      </c>
      <c r="S2280" s="7">
        <v>3.5572528362189831E-4</v>
      </c>
      <c r="U2280" s="7">
        <v>49.386368617137848</v>
      </c>
      <c r="V2280" s="7">
        <v>1.1894813262275455E-3</v>
      </c>
    </row>
    <row r="2281" spans="1:22" x14ac:dyDescent="0.35">
      <c r="A2281" s="3">
        <v>2014</v>
      </c>
      <c r="B2281" s="13" t="s">
        <v>186</v>
      </c>
      <c r="C2281" s="13" t="s">
        <v>195</v>
      </c>
      <c r="D2281" s="13">
        <v>2006</v>
      </c>
      <c r="E2281" s="17">
        <v>8</v>
      </c>
      <c r="F2281" s="13">
        <v>52</v>
      </c>
      <c r="G2281" s="13">
        <v>5</v>
      </c>
      <c r="H2281" s="13">
        <v>57</v>
      </c>
      <c r="I2281" s="13" t="b">
        <v>1</v>
      </c>
      <c r="J2281" s="4">
        <v>8.7719298245614002E-2</v>
      </c>
      <c r="K2281">
        <f t="shared" si="180"/>
        <v>1.1129334582942831E-4</v>
      </c>
      <c r="L2281">
        <f t="shared" si="179"/>
        <v>1.0549566144132577E-2</v>
      </c>
      <c r="M2281">
        <f t="shared" si="181"/>
        <v>9.2540053895899771E-4</v>
      </c>
      <c r="N2281">
        <f t="shared" si="182"/>
        <v>1.0549566144132577E-2</v>
      </c>
      <c r="O2281">
        <f t="shared" si="183"/>
        <v>8.4396529153060618E-2</v>
      </c>
      <c r="Q2281" s="7">
        <v>2255</v>
      </c>
      <c r="R2281" s="7">
        <v>4.2318586258343943E-4</v>
      </c>
      <c r="S2281" s="7">
        <v>7.5514134015034287E-4</v>
      </c>
      <c r="U2281" s="7">
        <v>49.408284023668642</v>
      </c>
      <c r="V2281" s="7">
        <v>1.1900427514412097E-3</v>
      </c>
    </row>
    <row r="2282" spans="1:22" x14ac:dyDescent="0.35">
      <c r="A2282" s="3">
        <v>2014</v>
      </c>
      <c r="B2282" s="13" t="s">
        <v>33</v>
      </c>
      <c r="C2282" s="13" t="s">
        <v>227</v>
      </c>
      <c r="D2282" s="13">
        <v>2002</v>
      </c>
      <c r="E2282" s="14">
        <v>12</v>
      </c>
      <c r="F2282" s="13">
        <v>52</v>
      </c>
      <c r="G2282" s="13">
        <v>5</v>
      </c>
      <c r="H2282" s="13">
        <v>57</v>
      </c>
      <c r="I2282" s="13" t="b">
        <v>1</v>
      </c>
      <c r="J2282" s="4">
        <v>8.7719298245614002E-2</v>
      </c>
      <c r="K2282">
        <f t="shared" si="180"/>
        <v>1.1129334582942831E-4</v>
      </c>
      <c r="L2282">
        <f t="shared" si="179"/>
        <v>1.0549566144132577E-2</v>
      </c>
      <c r="M2282">
        <f t="shared" si="181"/>
        <v>9.2540053895899771E-4</v>
      </c>
      <c r="N2282">
        <f t="shared" si="182"/>
        <v>1.0549566144132577E-2</v>
      </c>
      <c r="O2282">
        <f t="shared" si="183"/>
        <v>0.12659479372959093</v>
      </c>
      <c r="Q2282" s="7">
        <v>2256</v>
      </c>
      <c r="R2282" s="7">
        <v>3.6462517721465287E-3</v>
      </c>
      <c r="S2282" s="7">
        <v>-1.5238054798652478E-3</v>
      </c>
      <c r="U2282" s="7">
        <v>49.43019943019943</v>
      </c>
      <c r="V2282" s="7">
        <v>1.1916420570297188E-3</v>
      </c>
    </row>
    <row r="2283" spans="1:22" x14ac:dyDescent="0.35">
      <c r="A2283" s="24">
        <v>2015</v>
      </c>
      <c r="B2283" s="17" t="s">
        <v>92</v>
      </c>
      <c r="C2283" s="17" t="s">
        <v>288</v>
      </c>
      <c r="D2283" s="17">
        <v>2006</v>
      </c>
      <c r="E2283" s="17">
        <v>9</v>
      </c>
      <c r="F2283" s="17">
        <v>52</v>
      </c>
      <c r="G2283" s="17">
        <v>5</v>
      </c>
      <c r="H2283" s="17">
        <v>57</v>
      </c>
      <c r="I2283" s="17" t="b">
        <v>1</v>
      </c>
      <c r="J2283" s="25">
        <v>8.7719298245614002E-2</v>
      </c>
      <c r="K2283">
        <f t="shared" si="180"/>
        <v>1.1129334582942831E-4</v>
      </c>
      <c r="L2283">
        <f t="shared" si="179"/>
        <v>1.0549566144132577E-2</v>
      </c>
      <c r="M2283">
        <f t="shared" si="181"/>
        <v>9.2540053895899771E-4</v>
      </c>
      <c r="N2283">
        <f t="shared" si="182"/>
        <v>1.0549566144132577E-2</v>
      </c>
      <c r="O2283">
        <f t="shared" si="183"/>
        <v>9.4946095297193195E-2</v>
      </c>
      <c r="Q2283" s="7">
        <v>2257</v>
      </c>
      <c r="R2283" s="7">
        <v>1.8933303151326196E-3</v>
      </c>
      <c r="S2283" s="7">
        <v>-7.9285155213710927E-4</v>
      </c>
      <c r="U2283" s="7">
        <v>49.452114836730225</v>
      </c>
      <c r="V2283" s="7">
        <v>1.1916420570297188E-3</v>
      </c>
    </row>
    <row r="2284" spans="1:22" x14ac:dyDescent="0.35">
      <c r="A2284" s="3">
        <v>2016</v>
      </c>
      <c r="B2284" s="13" t="s">
        <v>118</v>
      </c>
      <c r="C2284" s="13" t="s">
        <v>119</v>
      </c>
      <c r="D2284" s="13">
        <v>2010</v>
      </c>
      <c r="E2284" s="14">
        <v>6</v>
      </c>
      <c r="F2284" s="13">
        <v>52</v>
      </c>
      <c r="G2284" s="13">
        <v>5</v>
      </c>
      <c r="H2284" s="13">
        <v>57</v>
      </c>
      <c r="I2284" s="13" t="b">
        <v>1</v>
      </c>
      <c r="J2284" s="4">
        <v>8.7719298245614002E-2</v>
      </c>
      <c r="K2284">
        <f t="shared" si="180"/>
        <v>1.1129334582942831E-4</v>
      </c>
      <c r="L2284">
        <f t="shared" si="179"/>
        <v>1.0549566144132577E-2</v>
      </c>
      <c r="M2284">
        <f t="shared" si="181"/>
        <v>9.2540053895899771E-4</v>
      </c>
      <c r="N2284">
        <f t="shared" si="182"/>
        <v>1.0549566144132577E-2</v>
      </c>
      <c r="O2284">
        <f t="shared" si="183"/>
        <v>6.3297396864795463E-2</v>
      </c>
      <c r="Q2284" s="7">
        <v>2258</v>
      </c>
      <c r="R2284" s="7">
        <v>1.8933303151326196E-3</v>
      </c>
      <c r="S2284" s="7">
        <v>-7.9285155213710927E-4</v>
      </c>
      <c r="U2284" s="7">
        <v>49.474030243261012</v>
      </c>
      <c r="V2284" s="7">
        <v>1.1916420570297188E-3</v>
      </c>
    </row>
    <row r="2285" spans="1:22" x14ac:dyDescent="0.35">
      <c r="A2285" s="24">
        <v>2016</v>
      </c>
      <c r="B2285" s="17" t="s">
        <v>24</v>
      </c>
      <c r="C2285" s="17" t="s">
        <v>295</v>
      </c>
      <c r="D2285" s="17">
        <v>2004</v>
      </c>
      <c r="E2285" s="17">
        <v>12</v>
      </c>
      <c r="F2285" s="17">
        <v>52</v>
      </c>
      <c r="G2285" s="17">
        <v>5</v>
      </c>
      <c r="H2285" s="17">
        <v>57</v>
      </c>
      <c r="I2285" s="17" t="b">
        <v>1</v>
      </c>
      <c r="J2285" s="25">
        <v>8.7719298245614002E-2</v>
      </c>
      <c r="K2285">
        <f t="shared" si="180"/>
        <v>1.1129334582942831E-4</v>
      </c>
      <c r="L2285">
        <f t="shared" si="179"/>
        <v>1.0549566144132577E-2</v>
      </c>
      <c r="M2285">
        <f t="shared" si="181"/>
        <v>9.2540053895899771E-4</v>
      </c>
      <c r="N2285">
        <f t="shared" si="182"/>
        <v>1.0549566144132577E-2</v>
      </c>
      <c r="O2285">
        <f t="shared" si="183"/>
        <v>0.12659479372959093</v>
      </c>
      <c r="Q2285" s="7">
        <v>2259</v>
      </c>
      <c r="R2285" s="7">
        <v>1.5191182286420552E-3</v>
      </c>
      <c r="S2285" s="7">
        <v>-4.1863946564654492E-4</v>
      </c>
      <c r="U2285" s="7">
        <v>49.495945649791807</v>
      </c>
      <c r="V2285" s="7">
        <v>1.192749016912658E-3</v>
      </c>
    </row>
    <row r="2286" spans="1:22" x14ac:dyDescent="0.35">
      <c r="A2286" s="3">
        <v>2016</v>
      </c>
      <c r="B2286" s="13" t="s">
        <v>24</v>
      </c>
      <c r="C2286" s="13" t="s">
        <v>295</v>
      </c>
      <c r="D2286" s="13">
        <v>2007</v>
      </c>
      <c r="E2286" s="14">
        <v>9</v>
      </c>
      <c r="F2286" s="13">
        <v>52</v>
      </c>
      <c r="G2286" s="13">
        <v>5</v>
      </c>
      <c r="H2286" s="13">
        <v>57</v>
      </c>
      <c r="I2286" s="13" t="b">
        <v>1</v>
      </c>
      <c r="J2286" s="4">
        <v>8.7719298245614002E-2</v>
      </c>
      <c r="K2286">
        <f t="shared" si="180"/>
        <v>1.1129334582942831E-4</v>
      </c>
      <c r="L2286">
        <f t="shared" si="179"/>
        <v>1.0549566144132577E-2</v>
      </c>
      <c r="M2286">
        <f t="shared" si="181"/>
        <v>9.2540053895899771E-4</v>
      </c>
      <c r="N2286">
        <f t="shared" si="182"/>
        <v>1.0549566144132577E-2</v>
      </c>
      <c r="O2286">
        <f t="shared" si="183"/>
        <v>9.4946095297193195E-2</v>
      </c>
      <c r="Q2286" s="7">
        <v>2260</v>
      </c>
      <c r="R2286" s="7">
        <v>1.1455144017765194E-3</v>
      </c>
      <c r="S2286" s="7">
        <v>1.6897760586479871E-4</v>
      </c>
      <c r="U2286" s="7">
        <v>49.517861056322594</v>
      </c>
      <c r="V2286" s="7">
        <v>1.1938146058835958E-3</v>
      </c>
    </row>
    <row r="2287" spans="1:22" x14ac:dyDescent="0.35">
      <c r="A2287" s="24">
        <v>2016</v>
      </c>
      <c r="B2287" s="17" t="s">
        <v>37</v>
      </c>
      <c r="C2287" s="17" t="s">
        <v>157</v>
      </c>
      <c r="D2287" s="17">
        <v>2005</v>
      </c>
      <c r="E2287" s="17">
        <v>11</v>
      </c>
      <c r="F2287" s="17">
        <v>52</v>
      </c>
      <c r="G2287" s="17">
        <v>5</v>
      </c>
      <c r="H2287" s="17">
        <v>57</v>
      </c>
      <c r="I2287" s="17" t="b">
        <v>1</v>
      </c>
      <c r="J2287" s="25">
        <v>8.7719298245614002E-2</v>
      </c>
      <c r="K2287">
        <f t="shared" si="180"/>
        <v>1.1129334582942831E-4</v>
      </c>
      <c r="L2287">
        <f t="shared" si="179"/>
        <v>1.0549566144132577E-2</v>
      </c>
      <c r="M2287">
        <f t="shared" si="181"/>
        <v>9.2540053895899771E-4</v>
      </c>
      <c r="N2287">
        <f t="shared" si="182"/>
        <v>1.0549566144132577E-2</v>
      </c>
      <c r="O2287">
        <f t="shared" si="183"/>
        <v>0.11604522758545835</v>
      </c>
      <c r="Q2287" s="7">
        <v>2261</v>
      </c>
      <c r="R2287" s="7">
        <v>1.0513011295374443E-3</v>
      </c>
      <c r="S2287" s="7">
        <v>4.4694048792154242E-4</v>
      </c>
      <c r="U2287" s="7">
        <v>49.539776462853389</v>
      </c>
      <c r="V2287" s="7">
        <v>1.1938146058835958E-3</v>
      </c>
    </row>
    <row r="2288" spans="1:22" x14ac:dyDescent="0.35">
      <c r="A2288" s="3">
        <v>2016</v>
      </c>
      <c r="B2288" s="13" t="s">
        <v>26</v>
      </c>
      <c r="C2288" s="13" t="s">
        <v>223</v>
      </c>
      <c r="D2288" s="13">
        <v>2005</v>
      </c>
      <c r="E2288" s="14">
        <v>11</v>
      </c>
      <c r="F2288" s="13">
        <v>52</v>
      </c>
      <c r="G2288" s="13">
        <v>5</v>
      </c>
      <c r="H2288" s="13">
        <v>57</v>
      </c>
      <c r="I2288" s="13" t="b">
        <v>1</v>
      </c>
      <c r="J2288" s="4">
        <v>8.7719298245614002E-2</v>
      </c>
      <c r="K2288">
        <f t="shared" si="180"/>
        <v>1.1129334582942831E-4</v>
      </c>
      <c r="L2288">
        <f t="shared" si="179"/>
        <v>1.0549566144132577E-2</v>
      </c>
      <c r="M2288">
        <f t="shared" si="181"/>
        <v>9.2540053895899771E-4</v>
      </c>
      <c r="N2288">
        <f t="shared" si="182"/>
        <v>1.0549566144132577E-2</v>
      </c>
      <c r="O2288">
        <f t="shared" si="183"/>
        <v>0.11604522758545835</v>
      </c>
      <c r="Q2288" s="7">
        <v>2262</v>
      </c>
      <c r="R2288" s="7">
        <v>5.8161333689988053E-4</v>
      </c>
      <c r="S2288" s="7">
        <v>1.0259347390445986E-3</v>
      </c>
      <c r="U2288" s="7">
        <v>49.561691869384177</v>
      </c>
      <c r="V2288" s="7">
        <v>1.1949722229740352E-3</v>
      </c>
    </row>
    <row r="2289" spans="1:22" x14ac:dyDescent="0.35">
      <c r="A2289" s="3">
        <v>2017</v>
      </c>
      <c r="B2289" s="13" t="s">
        <v>30</v>
      </c>
      <c r="C2289" s="13" t="s">
        <v>85</v>
      </c>
      <c r="D2289" s="13">
        <v>2003</v>
      </c>
      <c r="E2289" s="17">
        <v>14</v>
      </c>
      <c r="F2289" s="13">
        <v>125</v>
      </c>
      <c r="G2289" s="13">
        <v>12</v>
      </c>
      <c r="H2289" s="13">
        <v>137</v>
      </c>
      <c r="I2289" s="13" t="b">
        <v>1</v>
      </c>
      <c r="J2289" s="4">
        <v>8.7591240875912399E-2</v>
      </c>
      <c r="K2289">
        <f t="shared" si="180"/>
        <v>2.6749453295845049E-4</v>
      </c>
      <c r="L2289">
        <f t="shared" si="179"/>
        <v>1.6355260100605264E-2</v>
      </c>
      <c r="M2289">
        <f t="shared" si="181"/>
        <v>1.4325775270603149E-3</v>
      </c>
      <c r="N2289">
        <f t="shared" si="182"/>
        <v>1.6355260100605264E-2</v>
      </c>
      <c r="O2289">
        <f t="shared" si="183"/>
        <v>0.2289736414084737</v>
      </c>
      <c r="Q2289" s="7">
        <v>2263</v>
      </c>
      <c r="R2289" s="7">
        <v>2.3639646354328388E-3</v>
      </c>
      <c r="S2289" s="7">
        <v>-1.1187632501606902E-3</v>
      </c>
      <c r="U2289" s="7">
        <v>49.583607275914972</v>
      </c>
      <c r="V2289" s="7">
        <v>1.1949722229740352E-3</v>
      </c>
    </row>
    <row r="2290" spans="1:22" x14ac:dyDescent="0.35">
      <c r="A2290" s="3">
        <v>2017</v>
      </c>
      <c r="B2290" s="13" t="s">
        <v>30</v>
      </c>
      <c r="C2290" s="13" t="s">
        <v>36</v>
      </c>
      <c r="D2290" s="13">
        <v>2005</v>
      </c>
      <c r="E2290" s="14">
        <v>12</v>
      </c>
      <c r="F2290" s="13">
        <v>219</v>
      </c>
      <c r="G2290" s="13">
        <v>21</v>
      </c>
      <c r="H2290" s="13">
        <v>240</v>
      </c>
      <c r="I2290" s="13" t="b">
        <v>1</v>
      </c>
      <c r="J2290" s="4">
        <v>8.7499999999999994E-2</v>
      </c>
      <c r="K2290">
        <f t="shared" si="180"/>
        <v>4.6860356138706655E-4</v>
      </c>
      <c r="L2290">
        <f t="shared" si="179"/>
        <v>2.1647252975540952E-2</v>
      </c>
      <c r="M2290">
        <f t="shared" si="181"/>
        <v>1.8941346353598331E-3</v>
      </c>
      <c r="N2290">
        <f t="shared" si="182"/>
        <v>2.1647252975540952E-2</v>
      </c>
      <c r="O2290">
        <f t="shared" si="183"/>
        <v>0.2597670357064914</v>
      </c>
      <c r="Q2290" s="7">
        <v>2264</v>
      </c>
      <c r="R2290" s="7">
        <v>4.5051575354907228E-4</v>
      </c>
      <c r="S2290" s="7">
        <v>7.9468563172307635E-4</v>
      </c>
      <c r="U2290" s="7">
        <v>49.605522682445759</v>
      </c>
      <c r="V2290" s="7">
        <v>1.1949722229740352E-3</v>
      </c>
    </row>
    <row r="2291" spans="1:22" x14ac:dyDescent="0.35">
      <c r="A2291" s="24">
        <v>2013</v>
      </c>
      <c r="B2291" s="17" t="s">
        <v>102</v>
      </c>
      <c r="C2291" s="17" t="s">
        <v>184</v>
      </c>
      <c r="D2291" s="17">
        <v>2002</v>
      </c>
      <c r="E2291" s="17">
        <v>11</v>
      </c>
      <c r="F2291" s="17">
        <v>73</v>
      </c>
      <c r="G2291" s="17">
        <v>7</v>
      </c>
      <c r="H2291" s="17">
        <v>80</v>
      </c>
      <c r="I2291" s="17" t="b">
        <v>1</v>
      </c>
      <c r="J2291" s="25">
        <v>8.7499999999999994E-2</v>
      </c>
      <c r="K2291">
        <f t="shared" si="180"/>
        <v>1.5620118712902218E-4</v>
      </c>
      <c r="L2291">
        <f t="shared" si="179"/>
        <v>1.2498047332644495E-2</v>
      </c>
      <c r="M2291">
        <f t="shared" si="181"/>
        <v>1.0935791416063932E-3</v>
      </c>
      <c r="N2291">
        <f t="shared" si="182"/>
        <v>1.2498047332644495E-2</v>
      </c>
      <c r="O2291">
        <f t="shared" si="183"/>
        <v>0.13747852065908944</v>
      </c>
      <c r="Q2291" s="7">
        <v>2265</v>
      </c>
      <c r="R2291" s="7">
        <v>8.7572661618990917E-4</v>
      </c>
      <c r="S2291" s="7">
        <v>3.6947476908223947E-4</v>
      </c>
      <c r="U2291" s="7">
        <v>49.627438088976554</v>
      </c>
      <c r="V2291" s="7">
        <v>1.1949722229740352E-3</v>
      </c>
    </row>
    <row r="2292" spans="1:22" x14ac:dyDescent="0.35">
      <c r="A2292" s="3">
        <v>2017</v>
      </c>
      <c r="B2292" s="13" t="s">
        <v>33</v>
      </c>
      <c r="C2292" s="13" t="s">
        <v>55</v>
      </c>
      <c r="D2292" s="13">
        <v>2008</v>
      </c>
      <c r="E2292" s="14">
        <v>9</v>
      </c>
      <c r="F2292" s="13">
        <v>73</v>
      </c>
      <c r="G2292" s="13">
        <v>7</v>
      </c>
      <c r="H2292" s="13">
        <v>80</v>
      </c>
      <c r="I2292" s="13" t="b">
        <v>1</v>
      </c>
      <c r="J2292" s="4">
        <v>8.7499999999999994E-2</v>
      </c>
      <c r="K2292">
        <f t="shared" si="180"/>
        <v>1.5620118712902218E-4</v>
      </c>
      <c r="L2292">
        <f t="shared" si="179"/>
        <v>1.2498047332644495E-2</v>
      </c>
      <c r="M2292">
        <f t="shared" si="181"/>
        <v>1.0935791416063932E-3</v>
      </c>
      <c r="N2292">
        <f t="shared" si="182"/>
        <v>1.2498047332644495E-2</v>
      </c>
      <c r="O2292">
        <f t="shared" si="183"/>
        <v>0.11248242599380046</v>
      </c>
      <c r="Q2292" s="7">
        <v>2266</v>
      </c>
      <c r="R2292" s="7">
        <v>5.4143618018668161E-4</v>
      </c>
      <c r="S2292" s="7">
        <v>4.752664934544957E-4</v>
      </c>
      <c r="U2292" s="7">
        <v>49.649353495507341</v>
      </c>
      <c r="V2292" s="7">
        <v>1.1977787554470396E-3</v>
      </c>
    </row>
    <row r="2293" spans="1:22" x14ac:dyDescent="0.35">
      <c r="A2293" s="3">
        <v>2014</v>
      </c>
      <c r="B2293" s="13" t="s">
        <v>30</v>
      </c>
      <c r="C2293" s="13" t="s">
        <v>32</v>
      </c>
      <c r="D2293" s="13">
        <v>2004</v>
      </c>
      <c r="E2293" s="17">
        <v>10</v>
      </c>
      <c r="F2293" s="13">
        <v>94</v>
      </c>
      <c r="G2293" s="13">
        <v>9</v>
      </c>
      <c r="H2293" s="13">
        <v>103</v>
      </c>
      <c r="I2293" s="13" t="b">
        <v>1</v>
      </c>
      <c r="J2293" s="4">
        <v>8.7378640776699004E-2</v>
      </c>
      <c r="K2293">
        <f t="shared" si="180"/>
        <v>2.0110902842861606E-4</v>
      </c>
      <c r="L2293">
        <f t="shared" si="179"/>
        <v>1.418129149367631E-2</v>
      </c>
      <c r="M2293">
        <f t="shared" si="181"/>
        <v>1.2391419751755996E-3</v>
      </c>
      <c r="N2293">
        <f t="shared" si="182"/>
        <v>1.418129149367631E-2</v>
      </c>
      <c r="O2293">
        <f t="shared" si="183"/>
        <v>0.1418129149367631</v>
      </c>
      <c r="Q2293" s="7">
        <v>2267</v>
      </c>
      <c r="R2293" s="7">
        <v>8.8861939570625411E-4</v>
      </c>
      <c r="S2293" s="7">
        <v>1.280832779349232E-4</v>
      </c>
      <c r="U2293" s="7">
        <v>49.671268902038136</v>
      </c>
      <c r="V2293" s="7">
        <v>1.1984710072460653E-3</v>
      </c>
    </row>
    <row r="2294" spans="1:22" x14ac:dyDescent="0.35">
      <c r="A2294" s="5">
        <v>2016</v>
      </c>
      <c r="B2294" s="14" t="s">
        <v>67</v>
      </c>
      <c r="C2294" s="14" t="s">
        <v>68</v>
      </c>
      <c r="D2294" s="14">
        <v>2006</v>
      </c>
      <c r="E2294" s="14">
        <v>10</v>
      </c>
      <c r="F2294" s="14">
        <v>115</v>
      </c>
      <c r="G2294" s="14">
        <v>11</v>
      </c>
      <c r="H2294" s="14">
        <v>126</v>
      </c>
      <c r="I2294" s="14" t="b">
        <v>1</v>
      </c>
      <c r="J2294" s="6">
        <v>8.7301587301587297E-2</v>
      </c>
      <c r="K2294">
        <f t="shared" si="180"/>
        <v>2.4601686972820991E-4</v>
      </c>
      <c r="L2294">
        <f t="shared" si="179"/>
        <v>1.5684924919431714E-2</v>
      </c>
      <c r="M2294">
        <f t="shared" si="181"/>
        <v>1.3693188421726099E-3</v>
      </c>
      <c r="N2294">
        <f t="shared" si="182"/>
        <v>1.5684924919431714E-2</v>
      </c>
      <c r="O2294">
        <f t="shared" si="183"/>
        <v>0.15684924919431714</v>
      </c>
      <c r="Q2294" s="7">
        <v>2268</v>
      </c>
      <c r="R2294" s="7">
        <v>7.1502778794646775E-4</v>
      </c>
      <c r="S2294" s="7">
        <v>3.0167488569470956E-4</v>
      </c>
      <c r="U2294" s="7">
        <v>49.693184308568924</v>
      </c>
      <c r="V2294" s="7">
        <v>1.1984710072460653E-3</v>
      </c>
    </row>
    <row r="2295" spans="1:22" x14ac:dyDescent="0.35">
      <c r="A2295" s="3">
        <v>2014</v>
      </c>
      <c r="B2295" s="13" t="s">
        <v>113</v>
      </c>
      <c r="C2295" s="13" t="s">
        <v>114</v>
      </c>
      <c r="D2295" s="13">
        <v>2004</v>
      </c>
      <c r="E2295" s="17">
        <v>10</v>
      </c>
      <c r="F2295" s="13">
        <v>136</v>
      </c>
      <c r="G2295" s="13">
        <v>13</v>
      </c>
      <c r="H2295" s="13">
        <v>149</v>
      </c>
      <c r="I2295" s="13" t="b">
        <v>1</v>
      </c>
      <c r="J2295" s="4">
        <v>8.7248322147651006E-2</v>
      </c>
      <c r="K2295">
        <f t="shared" si="180"/>
        <v>2.9092471102780382E-4</v>
      </c>
      <c r="L2295">
        <f t="shared" si="179"/>
        <v>1.7056515207620922E-2</v>
      </c>
      <c r="M2295">
        <f t="shared" si="181"/>
        <v>1.4881523335508187E-3</v>
      </c>
      <c r="N2295">
        <f t="shared" si="182"/>
        <v>1.7056515207620922E-2</v>
      </c>
      <c r="O2295">
        <f t="shared" si="183"/>
        <v>0.1705651520762092</v>
      </c>
      <c r="Q2295" s="7">
        <v>2269</v>
      </c>
      <c r="R2295" s="7">
        <v>1.4093942189856126E-3</v>
      </c>
      <c r="S2295" s="7">
        <v>-3.9269154534443533E-4</v>
      </c>
      <c r="U2295" s="7">
        <v>49.715099715099718</v>
      </c>
      <c r="V2295" s="7">
        <v>1.1984710072460666E-3</v>
      </c>
    </row>
    <row r="2296" spans="1:22" x14ac:dyDescent="0.35">
      <c r="A2296" s="5">
        <v>2014</v>
      </c>
      <c r="B2296" s="14" t="s">
        <v>30</v>
      </c>
      <c r="C2296" s="14" t="s">
        <v>44</v>
      </c>
      <c r="D2296" s="14">
        <v>2006</v>
      </c>
      <c r="E2296" s="14">
        <v>8</v>
      </c>
      <c r="F2296" s="14">
        <v>157</v>
      </c>
      <c r="G2296" s="14">
        <v>15</v>
      </c>
      <c r="H2296" s="14">
        <v>172</v>
      </c>
      <c r="I2296" s="14" t="b">
        <v>1</v>
      </c>
      <c r="J2296" s="6">
        <v>8.7209302325581398E-2</v>
      </c>
      <c r="K2296">
        <f t="shared" si="180"/>
        <v>3.3583255232739768E-4</v>
      </c>
      <c r="L2296">
        <f t="shared" si="179"/>
        <v>1.8325734700889829E-2</v>
      </c>
      <c r="M2296">
        <f t="shared" si="181"/>
        <v>1.5981745378682991E-3</v>
      </c>
      <c r="N2296">
        <f t="shared" si="182"/>
        <v>1.8325734700889829E-2</v>
      </c>
      <c r="O2296">
        <f t="shared" si="183"/>
        <v>0.14660587760711863</v>
      </c>
      <c r="Q2296" s="7">
        <v>2270</v>
      </c>
      <c r="R2296" s="7">
        <v>1.889701528455886E-3</v>
      </c>
      <c r="S2296" s="7">
        <v>-3.3829131895241646E-4</v>
      </c>
      <c r="U2296" s="7">
        <v>49.737015121630506</v>
      </c>
      <c r="V2296" s="7">
        <v>1.1990666899647593E-3</v>
      </c>
    </row>
    <row r="2297" spans="1:22" x14ac:dyDescent="0.35">
      <c r="A2297" s="24">
        <v>2015</v>
      </c>
      <c r="B2297" s="17" t="s">
        <v>30</v>
      </c>
      <c r="C2297" s="17" t="s">
        <v>31</v>
      </c>
      <c r="D2297" s="17">
        <v>2004</v>
      </c>
      <c r="E2297" s="17">
        <v>11</v>
      </c>
      <c r="F2297" s="17">
        <v>315</v>
      </c>
      <c r="G2297" s="17">
        <v>30</v>
      </c>
      <c r="H2297" s="17">
        <v>345</v>
      </c>
      <c r="I2297" s="17" t="b">
        <v>1</v>
      </c>
      <c r="J2297" s="25">
        <v>8.6956521739130405E-2</v>
      </c>
      <c r="K2297">
        <f t="shared" si="180"/>
        <v>6.7361761949390816E-4</v>
      </c>
      <c r="L2297">
        <f t="shared" si="179"/>
        <v>2.595414455330609E-2</v>
      </c>
      <c r="M2297">
        <f t="shared" si="181"/>
        <v>2.256882135070094E-3</v>
      </c>
      <c r="N2297">
        <f t="shared" si="182"/>
        <v>2.595414455330609E-2</v>
      </c>
      <c r="O2297">
        <f t="shared" si="183"/>
        <v>0.28549559008636699</v>
      </c>
      <c r="Q2297" s="7">
        <v>2271</v>
      </c>
      <c r="R2297" s="7">
        <v>1.8312315673378286E-3</v>
      </c>
      <c r="S2297" s="7">
        <v>-6.5939657490676567E-4</v>
      </c>
      <c r="U2297" s="7">
        <v>49.758930528161301</v>
      </c>
      <c r="V2297" s="7">
        <v>1.2002395480736484E-3</v>
      </c>
    </row>
    <row r="2298" spans="1:22" x14ac:dyDescent="0.35">
      <c r="A2298" s="5">
        <v>2014</v>
      </c>
      <c r="B2298" s="14" t="s">
        <v>33</v>
      </c>
      <c r="C2298" s="14" t="s">
        <v>86</v>
      </c>
      <c r="D2298" s="14">
        <v>2006</v>
      </c>
      <c r="E2298" s="14">
        <v>8</v>
      </c>
      <c r="F2298" s="14">
        <v>189</v>
      </c>
      <c r="G2298" s="14">
        <v>18</v>
      </c>
      <c r="H2298" s="14">
        <v>207</v>
      </c>
      <c r="I2298" s="14" t="b">
        <v>1</v>
      </c>
      <c r="J2298" s="6">
        <v>8.6956521739130405E-2</v>
      </c>
      <c r="K2298">
        <f t="shared" si="180"/>
        <v>4.0417057169634492E-4</v>
      </c>
      <c r="L2298">
        <f t="shared" si="179"/>
        <v>2.0103993924002885E-2</v>
      </c>
      <c r="M2298">
        <f t="shared" si="181"/>
        <v>1.7481733846959025E-3</v>
      </c>
      <c r="N2298">
        <f t="shared" si="182"/>
        <v>2.0103993924002885E-2</v>
      </c>
      <c r="O2298">
        <f t="shared" si="183"/>
        <v>0.16083195139202308</v>
      </c>
      <c r="Q2298" s="7">
        <v>2272</v>
      </c>
      <c r="R2298" s="7">
        <v>1.8312315673378286E-3</v>
      </c>
      <c r="S2298" s="7">
        <v>-6.5939657490676567E-4</v>
      </c>
      <c r="U2298" s="7">
        <v>49.780845934692088</v>
      </c>
      <c r="V2298" s="7">
        <v>1.2026251653078309E-3</v>
      </c>
    </row>
    <row r="2299" spans="1:22" x14ac:dyDescent="0.35">
      <c r="A2299" s="24">
        <v>2017</v>
      </c>
      <c r="B2299" s="17" t="s">
        <v>26</v>
      </c>
      <c r="C2299" s="17" t="s">
        <v>35</v>
      </c>
      <c r="D2299" s="17">
        <v>2004</v>
      </c>
      <c r="E2299" s="17">
        <v>13</v>
      </c>
      <c r="F2299" s="17">
        <v>189</v>
      </c>
      <c r="G2299" s="17">
        <v>18</v>
      </c>
      <c r="H2299" s="17">
        <v>207</v>
      </c>
      <c r="I2299" s="17" t="b">
        <v>1</v>
      </c>
      <c r="J2299" s="25">
        <v>8.6956521739130405E-2</v>
      </c>
      <c r="K2299">
        <f t="shared" si="180"/>
        <v>4.0417057169634492E-4</v>
      </c>
      <c r="L2299">
        <f t="shared" si="179"/>
        <v>2.0103993924002885E-2</v>
      </c>
      <c r="M2299">
        <f t="shared" si="181"/>
        <v>1.7481733846959025E-3</v>
      </c>
      <c r="N2299">
        <f t="shared" si="182"/>
        <v>2.0103993924002885E-2</v>
      </c>
      <c r="O2299">
        <f t="shared" si="183"/>
        <v>0.26135192101203752</v>
      </c>
      <c r="Q2299" s="7">
        <v>2273</v>
      </c>
      <c r="R2299" s="7">
        <v>1.5670656727805239E-3</v>
      </c>
      <c r="S2299" s="7">
        <v>-7.3894261461153639E-5</v>
      </c>
      <c r="U2299" s="7">
        <v>49.802761341222883</v>
      </c>
      <c r="V2299" s="7">
        <v>1.2030207006466969E-3</v>
      </c>
    </row>
    <row r="2300" spans="1:22" x14ac:dyDescent="0.35">
      <c r="A2300" s="5">
        <v>2015</v>
      </c>
      <c r="B2300" s="14" t="s">
        <v>37</v>
      </c>
      <c r="C2300" s="14" t="s">
        <v>59</v>
      </c>
      <c r="D2300" s="14">
        <v>2004</v>
      </c>
      <c r="E2300" s="14">
        <v>11</v>
      </c>
      <c r="F2300" s="14">
        <v>168</v>
      </c>
      <c r="G2300" s="14">
        <v>16</v>
      </c>
      <c r="H2300" s="14">
        <v>184</v>
      </c>
      <c r="I2300" s="14" t="b">
        <v>1</v>
      </c>
      <c r="J2300" s="6">
        <v>8.6956521739130405E-2</v>
      </c>
      <c r="K2300">
        <f t="shared" si="180"/>
        <v>3.5926273039675101E-4</v>
      </c>
      <c r="L2300">
        <f t="shared" si="179"/>
        <v>1.8954227243460783E-2</v>
      </c>
      <c r="M2300">
        <f t="shared" si="181"/>
        <v>1.6481936733444154E-3</v>
      </c>
      <c r="N2300">
        <f t="shared" si="182"/>
        <v>1.8954227243460783E-2</v>
      </c>
      <c r="O2300">
        <f t="shared" si="183"/>
        <v>0.2084964996780686</v>
      </c>
      <c r="Q2300" s="7">
        <v>2274</v>
      </c>
      <c r="R2300" s="7">
        <v>1.5670656727805239E-3</v>
      </c>
      <c r="S2300" s="7">
        <v>-7.3894261461153639E-5</v>
      </c>
      <c r="U2300" s="7">
        <v>49.824676747753671</v>
      </c>
      <c r="V2300" s="7">
        <v>1.2039910092066274E-3</v>
      </c>
    </row>
    <row r="2301" spans="1:22" x14ac:dyDescent="0.35">
      <c r="A2301" s="3">
        <v>2013</v>
      </c>
      <c r="B2301" s="13" t="s">
        <v>26</v>
      </c>
      <c r="C2301" s="13" t="s">
        <v>110</v>
      </c>
      <c r="D2301" s="13">
        <v>2002</v>
      </c>
      <c r="E2301" s="17">
        <v>11</v>
      </c>
      <c r="F2301" s="13">
        <v>126</v>
      </c>
      <c r="G2301" s="13">
        <v>12</v>
      </c>
      <c r="H2301" s="13">
        <v>138</v>
      </c>
      <c r="I2301" s="13" t="b">
        <v>1</v>
      </c>
      <c r="J2301" s="4">
        <v>8.6956521739130405E-2</v>
      </c>
      <c r="K2301">
        <f t="shared" si="180"/>
        <v>2.6944704779756324E-4</v>
      </c>
      <c r="L2301">
        <f t="shared" si="179"/>
        <v>1.6414842301940132E-2</v>
      </c>
      <c r="M2301">
        <f t="shared" si="181"/>
        <v>1.4273775914730544E-3</v>
      </c>
      <c r="N2301">
        <f t="shared" si="182"/>
        <v>1.6414842301940132E-2</v>
      </c>
      <c r="O2301">
        <f t="shared" si="183"/>
        <v>0.18056326532134145</v>
      </c>
      <c r="Q2301" s="7">
        <v>2275</v>
      </c>
      <c r="R2301" s="7">
        <v>1.8443072358583668E-3</v>
      </c>
      <c r="S2301" s="7">
        <v>-8.7626874477512258E-5</v>
      </c>
      <c r="U2301" s="7">
        <v>49.846592154284465</v>
      </c>
      <c r="V2301" s="7">
        <v>1.2039910092066274E-3</v>
      </c>
    </row>
    <row r="2302" spans="1:22" x14ac:dyDescent="0.35">
      <c r="A2302" s="3">
        <v>2017</v>
      </c>
      <c r="B2302" s="13" t="s">
        <v>52</v>
      </c>
      <c r="C2302" s="13" t="s">
        <v>108</v>
      </c>
      <c r="D2302" s="13">
        <v>2008</v>
      </c>
      <c r="E2302" s="14">
        <v>9</v>
      </c>
      <c r="F2302" s="13">
        <v>84</v>
      </c>
      <c r="G2302" s="13">
        <v>8</v>
      </c>
      <c r="H2302" s="13">
        <v>92</v>
      </c>
      <c r="I2302" s="13" t="b">
        <v>1</v>
      </c>
      <c r="J2302" s="4">
        <v>8.6956521739130405E-2</v>
      </c>
      <c r="K2302">
        <f t="shared" si="180"/>
        <v>1.796313651983755E-4</v>
      </c>
      <c r="L2302">
        <f t="shared" si="179"/>
        <v>1.3402662616001922E-2</v>
      </c>
      <c r="M2302">
        <f t="shared" si="181"/>
        <v>1.1654489231306016E-3</v>
      </c>
      <c r="N2302">
        <f t="shared" si="182"/>
        <v>1.3402662616001922E-2</v>
      </c>
      <c r="O2302">
        <f t="shared" si="183"/>
        <v>0.1206239635440173</v>
      </c>
      <c r="Q2302" s="7">
        <v>2276</v>
      </c>
      <c r="R2302" s="7">
        <v>1.1505718850953672E-3</v>
      </c>
      <c r="S2302" s="7">
        <v>1.5814210772781907E-4</v>
      </c>
      <c r="U2302" s="7">
        <v>49.868507560815253</v>
      </c>
      <c r="V2302" s="7">
        <v>1.2045544380405043E-3</v>
      </c>
    </row>
    <row r="2303" spans="1:22" x14ac:dyDescent="0.35">
      <c r="A2303" s="24">
        <v>2017</v>
      </c>
      <c r="B2303" s="17" t="s">
        <v>42</v>
      </c>
      <c r="C2303" s="17" t="s">
        <v>182</v>
      </c>
      <c r="D2303" s="17">
        <v>2003</v>
      </c>
      <c r="E2303" s="17">
        <v>14</v>
      </c>
      <c r="F2303" s="17">
        <v>84</v>
      </c>
      <c r="G2303" s="17">
        <v>8</v>
      </c>
      <c r="H2303" s="17">
        <v>92</v>
      </c>
      <c r="I2303" s="17" t="b">
        <v>1</v>
      </c>
      <c r="J2303" s="25">
        <v>8.6956521739130405E-2</v>
      </c>
      <c r="K2303">
        <f t="shared" si="180"/>
        <v>1.796313651983755E-4</v>
      </c>
      <c r="L2303">
        <f t="shared" si="179"/>
        <v>1.3402662616001922E-2</v>
      </c>
      <c r="M2303">
        <f t="shared" si="181"/>
        <v>1.1654489231306016E-3</v>
      </c>
      <c r="N2303">
        <f t="shared" si="182"/>
        <v>1.3402662616001922E-2</v>
      </c>
      <c r="O2303">
        <f t="shared" si="183"/>
        <v>0.18763727662402691</v>
      </c>
      <c r="Q2303" s="7">
        <v>2277</v>
      </c>
      <c r="R2303" s="7">
        <v>1.1314414371851754E-3</v>
      </c>
      <c r="S2303" s="7">
        <v>-2.0604089822617768E-4</v>
      </c>
      <c r="U2303" s="7">
        <v>49.890422967346048</v>
      </c>
      <c r="V2303" s="7">
        <v>1.2054187234627747E-3</v>
      </c>
    </row>
    <row r="2304" spans="1:22" x14ac:dyDescent="0.35">
      <c r="A2304" s="5">
        <v>2015</v>
      </c>
      <c r="B2304" s="14" t="s">
        <v>190</v>
      </c>
      <c r="C2304" s="14" t="s">
        <v>219</v>
      </c>
      <c r="D2304" s="14">
        <v>2005</v>
      </c>
      <c r="E2304" s="14">
        <v>10</v>
      </c>
      <c r="F2304" s="14">
        <v>63</v>
      </c>
      <c r="G2304" s="14">
        <v>6</v>
      </c>
      <c r="H2304" s="14">
        <v>69</v>
      </c>
      <c r="I2304" s="14" t="b">
        <v>1</v>
      </c>
      <c r="J2304" s="6">
        <v>8.6956521739130405E-2</v>
      </c>
      <c r="K2304">
        <f t="shared" si="180"/>
        <v>1.3472352389878162E-4</v>
      </c>
      <c r="L2304">
        <f t="shared" si="179"/>
        <v>1.1607046303809666E-2</v>
      </c>
      <c r="M2304">
        <f t="shared" si="181"/>
        <v>1.0093083742443185E-3</v>
      </c>
      <c r="N2304">
        <f t="shared" si="182"/>
        <v>1.1607046303809666E-2</v>
      </c>
      <c r="O2304">
        <f t="shared" si="183"/>
        <v>0.11607046303809666</v>
      </c>
      <c r="Q2304" s="7">
        <v>2278</v>
      </c>
      <c r="R2304" s="7">
        <v>9.7250930968934934E-4</v>
      </c>
      <c r="S2304" s="7">
        <v>-4.7108770730351635E-5</v>
      </c>
      <c r="U2304" s="7">
        <v>49.912338373876835</v>
      </c>
      <c r="V2304" s="7">
        <v>1.2054187234627747E-3</v>
      </c>
    </row>
    <row r="2305" spans="1:22" x14ac:dyDescent="0.35">
      <c r="A2305" s="24">
        <v>2017</v>
      </c>
      <c r="B2305" s="17" t="s">
        <v>42</v>
      </c>
      <c r="C2305" s="17" t="s">
        <v>263</v>
      </c>
      <c r="D2305" s="17">
        <v>2005</v>
      </c>
      <c r="E2305" s="17">
        <v>12</v>
      </c>
      <c r="F2305" s="17">
        <v>63</v>
      </c>
      <c r="G2305" s="17">
        <v>6</v>
      </c>
      <c r="H2305" s="17">
        <v>69</v>
      </c>
      <c r="I2305" s="17" t="b">
        <v>1</v>
      </c>
      <c r="J2305" s="25">
        <v>8.6956521739130405E-2</v>
      </c>
      <c r="K2305">
        <f t="shared" si="180"/>
        <v>1.3472352389878162E-4</v>
      </c>
      <c r="L2305">
        <f t="shared" si="179"/>
        <v>1.1607046303809666E-2</v>
      </c>
      <c r="M2305">
        <f t="shared" si="181"/>
        <v>1.0093083742443185E-3</v>
      </c>
      <c r="N2305">
        <f t="shared" si="182"/>
        <v>1.1607046303809666E-2</v>
      </c>
      <c r="O2305">
        <f t="shared" si="183"/>
        <v>0.13928455564571599</v>
      </c>
      <c r="Q2305" s="7">
        <v>2279</v>
      </c>
      <c r="R2305" s="7">
        <v>6.5464505469769747E-4</v>
      </c>
      <c r="S2305" s="7">
        <v>2.7075548426130024E-4</v>
      </c>
      <c r="U2305" s="7">
        <v>49.93425378040763</v>
      </c>
      <c r="V2305" s="7">
        <v>1.2071042317064278E-3</v>
      </c>
    </row>
    <row r="2306" spans="1:22" x14ac:dyDescent="0.35">
      <c r="A2306" s="5">
        <v>2016</v>
      </c>
      <c r="B2306" s="14" t="s">
        <v>42</v>
      </c>
      <c r="C2306" s="14" t="s">
        <v>43</v>
      </c>
      <c r="D2306" s="14">
        <v>2004</v>
      </c>
      <c r="E2306" s="14">
        <v>12</v>
      </c>
      <c r="F2306" s="14">
        <v>242</v>
      </c>
      <c r="G2306" s="14">
        <v>23</v>
      </c>
      <c r="H2306" s="14">
        <v>265</v>
      </c>
      <c r="I2306" s="14" t="b">
        <v>1</v>
      </c>
      <c r="J2306" s="6">
        <v>8.6792452830188702E-2</v>
      </c>
      <c r="K2306">
        <f t="shared" si="180"/>
        <v>5.1741643236488601E-4</v>
      </c>
      <c r="L2306">
        <f t="shared" si="179"/>
        <v>2.27467894957703E-2</v>
      </c>
      <c r="M2306">
        <f t="shared" si="181"/>
        <v>1.9742496543498755E-3</v>
      </c>
      <c r="N2306">
        <f t="shared" si="182"/>
        <v>2.27467894957703E-2</v>
      </c>
      <c r="O2306">
        <f t="shared" si="183"/>
        <v>0.27296147394924358</v>
      </c>
      <c r="Q2306" s="7">
        <v>2280</v>
      </c>
      <c r="R2306" s="7">
        <v>1.2903735646810014E-3</v>
      </c>
      <c r="S2306" s="7">
        <v>-3.6497302572200373E-4</v>
      </c>
      <c r="U2306" s="7">
        <v>49.956169186938418</v>
      </c>
      <c r="V2306" s="7">
        <v>1.2076257073145426E-3</v>
      </c>
    </row>
    <row r="2307" spans="1:22" x14ac:dyDescent="0.35">
      <c r="A2307" s="3">
        <v>2017</v>
      </c>
      <c r="B2307" s="13" t="s">
        <v>30</v>
      </c>
      <c r="C2307" s="13" t="s">
        <v>48</v>
      </c>
      <c r="D2307" s="13">
        <v>2009</v>
      </c>
      <c r="E2307" s="17">
        <v>8</v>
      </c>
      <c r="F2307" s="13">
        <v>137</v>
      </c>
      <c r="G2307" s="13">
        <v>13</v>
      </c>
      <c r="H2307" s="13">
        <v>150</v>
      </c>
      <c r="I2307" s="13" t="b">
        <v>1</v>
      </c>
      <c r="J2307" s="4">
        <v>8.6666666666666697E-2</v>
      </c>
      <c r="K2307">
        <f t="shared" si="180"/>
        <v>2.9287722586691657E-4</v>
      </c>
      <c r="L2307">
        <f t="shared" si="179"/>
        <v>1.7113656122141656E-2</v>
      </c>
      <c r="M2307">
        <f t="shared" si="181"/>
        <v>1.4831835305856107E-3</v>
      </c>
      <c r="N2307">
        <f t="shared" si="182"/>
        <v>1.7113656122141656E-2</v>
      </c>
      <c r="O2307">
        <f t="shared" si="183"/>
        <v>0.13690924897713325</v>
      </c>
      <c r="Q2307" s="7">
        <v>2281</v>
      </c>
      <c r="R2307" s="7">
        <v>8.1357718219352351E-4</v>
      </c>
      <c r="S2307" s="7">
        <v>1.1182335676547419E-4</v>
      </c>
      <c r="U2307" s="7">
        <v>49.978084593469212</v>
      </c>
      <c r="V2307" s="7">
        <v>1.2101182294861033E-3</v>
      </c>
    </row>
    <row r="2308" spans="1:22" x14ac:dyDescent="0.35">
      <c r="A2308" s="5">
        <v>2013</v>
      </c>
      <c r="B2308" s="14" t="s">
        <v>37</v>
      </c>
      <c r="C2308" s="14" t="s">
        <v>39</v>
      </c>
      <c r="D2308" s="14">
        <v>2003</v>
      </c>
      <c r="E2308" s="14">
        <v>10</v>
      </c>
      <c r="F2308" s="14">
        <v>74</v>
      </c>
      <c r="G2308" s="14">
        <v>7</v>
      </c>
      <c r="H2308" s="14">
        <v>81</v>
      </c>
      <c r="I2308" s="14" t="b">
        <v>1</v>
      </c>
      <c r="J2308" s="6">
        <v>8.6419753086419707E-2</v>
      </c>
      <c r="K2308">
        <f t="shared" si="180"/>
        <v>1.5815370196813495E-4</v>
      </c>
      <c r="L2308">
        <f t="shared" ref="L2308:L2371" si="184">SQRT(K2308)</f>
        <v>1.2575917539811358E-2</v>
      </c>
      <c r="M2308">
        <f t="shared" si="181"/>
        <v>1.0868076886256723E-3</v>
      </c>
      <c r="N2308">
        <f t="shared" si="182"/>
        <v>1.2575917539811358E-2</v>
      </c>
      <c r="O2308">
        <f t="shared" si="183"/>
        <v>0.12575917539811357</v>
      </c>
      <c r="Q2308" s="7">
        <v>2282</v>
      </c>
      <c r="R2308" s="7">
        <v>3.3678079970604548E-4</v>
      </c>
      <c r="S2308" s="7">
        <v>5.8861973925295223E-4</v>
      </c>
      <c r="U2308" s="7">
        <v>50</v>
      </c>
      <c r="V2308" s="7">
        <v>1.2108907276365862E-3</v>
      </c>
    </row>
    <row r="2309" spans="1:22" x14ac:dyDescent="0.35">
      <c r="A2309" s="3">
        <v>2015</v>
      </c>
      <c r="B2309" s="13" t="s">
        <v>24</v>
      </c>
      <c r="C2309" s="13" t="s">
        <v>210</v>
      </c>
      <c r="D2309" s="13">
        <v>2005</v>
      </c>
      <c r="E2309" s="17">
        <v>10</v>
      </c>
      <c r="F2309" s="13">
        <v>74</v>
      </c>
      <c r="G2309" s="13">
        <v>7</v>
      </c>
      <c r="H2309" s="13">
        <v>81</v>
      </c>
      <c r="I2309" s="13" t="b">
        <v>1</v>
      </c>
      <c r="J2309" s="4">
        <v>8.6419753086419707E-2</v>
      </c>
      <c r="K2309">
        <f t="shared" si="180"/>
        <v>1.5815370196813495E-4</v>
      </c>
      <c r="L2309">
        <f t="shared" si="184"/>
        <v>1.2575917539811358E-2</v>
      </c>
      <c r="M2309">
        <f t="shared" si="181"/>
        <v>1.0868076886256723E-3</v>
      </c>
      <c r="N2309">
        <f t="shared" si="182"/>
        <v>1.2575917539811358E-2</v>
      </c>
      <c r="O2309">
        <f t="shared" si="183"/>
        <v>0.12575917539811357</v>
      </c>
      <c r="Q2309" s="7">
        <v>2283</v>
      </c>
      <c r="R2309" s="7">
        <v>1.2903735646810014E-3</v>
      </c>
      <c r="S2309" s="7">
        <v>-3.6497302572200373E-4</v>
      </c>
      <c r="U2309" s="7">
        <v>50.021915406530795</v>
      </c>
      <c r="V2309" s="7">
        <v>1.2110142816114647E-3</v>
      </c>
    </row>
    <row r="2310" spans="1:22" x14ac:dyDescent="0.35">
      <c r="A2310" s="3">
        <v>2017</v>
      </c>
      <c r="B2310" s="13" t="s">
        <v>30</v>
      </c>
      <c r="C2310" s="13" t="s">
        <v>48</v>
      </c>
      <c r="D2310" s="13">
        <v>2006</v>
      </c>
      <c r="E2310" s="14">
        <v>11</v>
      </c>
      <c r="F2310" s="13">
        <v>127</v>
      </c>
      <c r="G2310" s="13">
        <v>12</v>
      </c>
      <c r="H2310" s="13">
        <v>139</v>
      </c>
      <c r="I2310" s="13" t="b">
        <v>1</v>
      </c>
      <c r="J2310" s="4">
        <v>8.6330935251798593E-2</v>
      </c>
      <c r="K2310">
        <f t="shared" si="180"/>
        <v>2.7139956263667604E-4</v>
      </c>
      <c r="L2310">
        <f t="shared" si="184"/>
        <v>1.6474209013991416E-2</v>
      </c>
      <c r="M2310">
        <f t="shared" si="181"/>
        <v>1.4222338717114896E-3</v>
      </c>
      <c r="N2310">
        <f t="shared" si="182"/>
        <v>1.6474209013991416E-2</v>
      </c>
      <c r="O2310">
        <f t="shared" si="183"/>
        <v>0.18121629915390558</v>
      </c>
      <c r="Q2310" s="7">
        <v>2284</v>
      </c>
      <c r="R2310" s="7">
        <v>8.1357718219352351E-4</v>
      </c>
      <c r="S2310" s="7">
        <v>1.1182335676547419E-4</v>
      </c>
      <c r="U2310" s="7">
        <v>50.043830813061582</v>
      </c>
      <c r="V2310" s="7">
        <v>1.2124886886226423E-3</v>
      </c>
    </row>
    <row r="2311" spans="1:22" x14ac:dyDescent="0.35">
      <c r="A2311" s="24">
        <v>2016</v>
      </c>
      <c r="B2311" s="17" t="s">
        <v>37</v>
      </c>
      <c r="C2311" s="17" t="s">
        <v>59</v>
      </c>
      <c r="D2311" s="17">
        <v>2004</v>
      </c>
      <c r="E2311" s="17">
        <v>12</v>
      </c>
      <c r="F2311" s="17">
        <v>159</v>
      </c>
      <c r="G2311" s="17">
        <v>15</v>
      </c>
      <c r="H2311" s="17">
        <v>174</v>
      </c>
      <c r="I2311" s="17" t="b">
        <v>1</v>
      </c>
      <c r="J2311" s="25">
        <v>8.6206896551724102E-2</v>
      </c>
      <c r="K2311">
        <f t="shared" si="180"/>
        <v>3.3973758200562322E-4</v>
      </c>
      <c r="L2311">
        <f t="shared" si="184"/>
        <v>1.843197173407184E-2</v>
      </c>
      <c r="M2311">
        <f t="shared" si="181"/>
        <v>1.5889630805234337E-3</v>
      </c>
      <c r="N2311">
        <f t="shared" si="182"/>
        <v>1.843197173407184E-2</v>
      </c>
      <c r="O2311">
        <f t="shared" si="183"/>
        <v>0.22118366080886209</v>
      </c>
      <c r="Q2311" s="7">
        <v>2285</v>
      </c>
      <c r="R2311" s="7">
        <v>1.1314414371851754E-3</v>
      </c>
      <c r="S2311" s="7">
        <v>-2.0604089822617768E-4</v>
      </c>
      <c r="U2311" s="7">
        <v>50.065746219592377</v>
      </c>
      <c r="V2311" s="7">
        <v>1.2132171288737716E-3</v>
      </c>
    </row>
    <row r="2312" spans="1:22" x14ac:dyDescent="0.35">
      <c r="A2312" s="3">
        <v>2014</v>
      </c>
      <c r="B2312" s="13" t="s">
        <v>104</v>
      </c>
      <c r="C2312" s="13" t="s">
        <v>115</v>
      </c>
      <c r="D2312" s="13">
        <v>2002</v>
      </c>
      <c r="E2312" s="14">
        <v>12</v>
      </c>
      <c r="F2312" s="13">
        <v>106</v>
      </c>
      <c r="G2312" s="13">
        <v>10</v>
      </c>
      <c r="H2312" s="13">
        <v>116</v>
      </c>
      <c r="I2312" s="13" t="b">
        <v>1</v>
      </c>
      <c r="J2312" s="4">
        <v>8.6206896551724102E-2</v>
      </c>
      <c r="K2312">
        <f t="shared" si="180"/>
        <v>2.2649172133708216E-4</v>
      </c>
      <c r="L2312">
        <f t="shared" si="184"/>
        <v>1.5049641900626146E-2</v>
      </c>
      <c r="M2312">
        <f t="shared" si="181"/>
        <v>1.2973829224677707E-3</v>
      </c>
      <c r="N2312">
        <f t="shared" si="182"/>
        <v>1.5049641900626146E-2</v>
      </c>
      <c r="O2312">
        <f t="shared" si="183"/>
        <v>0.18059570280751375</v>
      </c>
      <c r="Q2312" s="7">
        <v>2286</v>
      </c>
      <c r="R2312" s="7">
        <v>1.1314414371851754E-3</v>
      </c>
      <c r="S2312" s="7">
        <v>-2.0604089822617768E-4</v>
      </c>
      <c r="U2312" s="7">
        <v>50.087661626123165</v>
      </c>
      <c r="V2312" s="7">
        <v>1.2132171288737716E-3</v>
      </c>
    </row>
    <row r="2313" spans="1:22" x14ac:dyDescent="0.35">
      <c r="A2313" s="3">
        <v>2016</v>
      </c>
      <c r="B2313" s="13" t="s">
        <v>42</v>
      </c>
      <c r="C2313" s="13" t="s">
        <v>45</v>
      </c>
      <c r="D2313" s="13">
        <v>2002</v>
      </c>
      <c r="E2313" s="17">
        <v>14</v>
      </c>
      <c r="F2313" s="13">
        <v>106</v>
      </c>
      <c r="G2313" s="13">
        <v>10</v>
      </c>
      <c r="H2313" s="13">
        <v>116</v>
      </c>
      <c r="I2313" s="13" t="b">
        <v>1</v>
      </c>
      <c r="J2313" s="4">
        <v>8.6206896551724102E-2</v>
      </c>
      <c r="K2313">
        <f t="shared" si="180"/>
        <v>2.2649172133708216E-4</v>
      </c>
      <c r="L2313">
        <f t="shared" si="184"/>
        <v>1.5049641900626146E-2</v>
      </c>
      <c r="M2313">
        <f t="shared" si="181"/>
        <v>1.2973829224677707E-3</v>
      </c>
      <c r="N2313">
        <f t="shared" si="182"/>
        <v>1.5049641900626146E-2</v>
      </c>
      <c r="O2313">
        <f t="shared" si="183"/>
        <v>0.21069498660876604</v>
      </c>
      <c r="Q2313" s="7">
        <v>2287</v>
      </c>
      <c r="R2313" s="7">
        <v>2.4932919027201655E-3</v>
      </c>
      <c r="S2313" s="7">
        <v>-1.0607143756598506E-3</v>
      </c>
      <c r="U2313" s="7">
        <v>50.109577032653959</v>
      </c>
      <c r="V2313" s="7">
        <v>1.2132819426745403E-3</v>
      </c>
    </row>
    <row r="2314" spans="1:22" x14ac:dyDescent="0.35">
      <c r="A2314" s="5">
        <v>2013</v>
      </c>
      <c r="B2314" s="14" t="s">
        <v>52</v>
      </c>
      <c r="C2314" s="14" t="s">
        <v>296</v>
      </c>
      <c r="D2314" s="14">
        <v>2000</v>
      </c>
      <c r="E2314" s="14">
        <v>13</v>
      </c>
      <c r="F2314" s="14">
        <v>53</v>
      </c>
      <c r="G2314" s="14">
        <v>5</v>
      </c>
      <c r="H2314" s="14">
        <v>58</v>
      </c>
      <c r="I2314" s="14" t="b">
        <v>1</v>
      </c>
      <c r="J2314" s="6">
        <v>8.6206896551724102E-2</v>
      </c>
      <c r="K2314">
        <f t="shared" si="180"/>
        <v>1.1324586066854108E-4</v>
      </c>
      <c r="L2314">
        <f t="shared" si="184"/>
        <v>1.064170384236195E-2</v>
      </c>
      <c r="M2314">
        <f t="shared" si="181"/>
        <v>9.1738826227258147E-4</v>
      </c>
      <c r="N2314">
        <f t="shared" si="182"/>
        <v>1.064170384236195E-2</v>
      </c>
      <c r="O2314">
        <f t="shared" si="183"/>
        <v>0.13834214995070535</v>
      </c>
      <c r="Q2314" s="7">
        <v>2288</v>
      </c>
      <c r="R2314" s="7">
        <v>2.6477906869313197E-3</v>
      </c>
      <c r="S2314" s="7">
        <v>-7.5365605157148657E-4</v>
      </c>
      <c r="U2314" s="7">
        <v>50.131492439184747</v>
      </c>
      <c r="V2314" s="7">
        <v>1.2137144282893591E-3</v>
      </c>
    </row>
    <row r="2315" spans="1:22" x14ac:dyDescent="0.35">
      <c r="A2315" s="3">
        <v>2013</v>
      </c>
      <c r="B2315" s="13" t="s">
        <v>52</v>
      </c>
      <c r="C2315" s="13" t="s">
        <v>74</v>
      </c>
      <c r="D2315" s="13">
        <v>2000</v>
      </c>
      <c r="E2315" s="17">
        <v>13</v>
      </c>
      <c r="F2315" s="13">
        <v>53</v>
      </c>
      <c r="G2315" s="13">
        <v>5</v>
      </c>
      <c r="H2315" s="13">
        <v>58</v>
      </c>
      <c r="I2315" s="13" t="b">
        <v>1</v>
      </c>
      <c r="J2315" s="4">
        <v>8.6206896551724102E-2</v>
      </c>
      <c r="K2315">
        <f t="shared" si="180"/>
        <v>1.1324586066854108E-4</v>
      </c>
      <c r="L2315">
        <f t="shared" si="184"/>
        <v>1.064170384236195E-2</v>
      </c>
      <c r="M2315">
        <f t="shared" si="181"/>
        <v>9.1738826227258147E-4</v>
      </c>
      <c r="N2315">
        <f t="shared" si="182"/>
        <v>1.064170384236195E-2</v>
      </c>
      <c r="O2315">
        <f t="shared" si="183"/>
        <v>0.13834214995070535</v>
      </c>
      <c r="Q2315" s="7">
        <v>2289</v>
      </c>
      <c r="R2315" s="7">
        <v>1.3404161311335462E-3</v>
      </c>
      <c r="S2315" s="7">
        <v>-2.4683698952715299E-4</v>
      </c>
      <c r="U2315" s="7">
        <v>50.153407845715542</v>
      </c>
      <c r="V2315" s="7">
        <v>1.2151499278192127E-3</v>
      </c>
    </row>
    <row r="2316" spans="1:22" x14ac:dyDescent="0.35">
      <c r="A2316" s="5">
        <v>2013</v>
      </c>
      <c r="B2316" s="14" t="s">
        <v>30</v>
      </c>
      <c r="C2316" s="14" t="s">
        <v>225</v>
      </c>
      <c r="D2316" s="14">
        <v>2004</v>
      </c>
      <c r="E2316" s="14">
        <v>9</v>
      </c>
      <c r="F2316" s="14">
        <v>53</v>
      </c>
      <c r="G2316" s="14">
        <v>5</v>
      </c>
      <c r="H2316" s="14">
        <v>58</v>
      </c>
      <c r="I2316" s="14" t="b">
        <v>1</v>
      </c>
      <c r="J2316" s="6">
        <v>8.6206896551724102E-2</v>
      </c>
      <c r="K2316">
        <f t="shared" si="180"/>
        <v>1.1324586066854108E-4</v>
      </c>
      <c r="L2316">
        <f t="shared" si="184"/>
        <v>1.064170384236195E-2</v>
      </c>
      <c r="M2316">
        <f t="shared" si="181"/>
        <v>9.1738826227258147E-4</v>
      </c>
      <c r="N2316">
        <f t="shared" si="182"/>
        <v>1.064170384236195E-2</v>
      </c>
      <c r="O2316">
        <f t="shared" si="183"/>
        <v>9.5775334581257546E-2</v>
      </c>
      <c r="Q2316" s="7">
        <v>2290</v>
      </c>
      <c r="R2316" s="7">
        <v>9.6384306168547642E-4</v>
      </c>
      <c r="S2316" s="7">
        <v>1.2973607992091676E-4</v>
      </c>
      <c r="U2316" s="7">
        <v>50.175323252246329</v>
      </c>
      <c r="V2316" s="7">
        <v>1.2151499278192127E-3</v>
      </c>
    </row>
    <row r="2317" spans="1:22" x14ac:dyDescent="0.35">
      <c r="A2317" s="3">
        <v>2016</v>
      </c>
      <c r="B2317" s="13" t="s">
        <v>33</v>
      </c>
      <c r="C2317" s="13" t="s">
        <v>235</v>
      </c>
      <c r="D2317" s="13">
        <v>2007</v>
      </c>
      <c r="E2317" s="17">
        <v>9</v>
      </c>
      <c r="F2317" s="13">
        <v>53</v>
      </c>
      <c r="G2317" s="13">
        <v>5</v>
      </c>
      <c r="H2317" s="13">
        <v>58</v>
      </c>
      <c r="I2317" s="13" t="b">
        <v>1</v>
      </c>
      <c r="J2317" s="4">
        <v>8.6206896551724102E-2</v>
      </c>
      <c r="K2317">
        <f t="shared" si="180"/>
        <v>1.1324586066854108E-4</v>
      </c>
      <c r="L2317">
        <f t="shared" si="184"/>
        <v>1.064170384236195E-2</v>
      </c>
      <c r="M2317">
        <f t="shared" si="181"/>
        <v>9.1738826227258147E-4</v>
      </c>
      <c r="N2317">
        <f t="shared" si="182"/>
        <v>1.064170384236195E-2</v>
      </c>
      <c r="O2317">
        <f t="shared" si="183"/>
        <v>9.5775334581257546E-2</v>
      </c>
      <c r="Q2317" s="7">
        <v>2291</v>
      </c>
      <c r="R2317" s="7">
        <v>1.3072990692313037E-3</v>
      </c>
      <c r="S2317" s="7">
        <v>-6.8157094055704094E-5</v>
      </c>
      <c r="U2317" s="7">
        <v>50.197238658777124</v>
      </c>
      <c r="V2317" s="7">
        <v>1.2157598368965016E-3</v>
      </c>
    </row>
    <row r="2318" spans="1:22" x14ac:dyDescent="0.35">
      <c r="A2318" s="5">
        <v>2017</v>
      </c>
      <c r="B2318" s="14" t="s">
        <v>26</v>
      </c>
      <c r="C2318" s="14" t="s">
        <v>111</v>
      </c>
      <c r="D2318" s="14">
        <v>2003</v>
      </c>
      <c r="E2318" s="14">
        <v>14</v>
      </c>
      <c r="F2318" s="14">
        <v>53</v>
      </c>
      <c r="G2318" s="14">
        <v>5</v>
      </c>
      <c r="H2318" s="14">
        <v>58</v>
      </c>
      <c r="I2318" s="14" t="b">
        <v>1</v>
      </c>
      <c r="J2318" s="6">
        <v>8.6206896551724102E-2</v>
      </c>
      <c r="K2318">
        <f t="shared" si="180"/>
        <v>1.1324586066854108E-4</v>
      </c>
      <c r="L2318">
        <f t="shared" si="184"/>
        <v>1.064170384236195E-2</v>
      </c>
      <c r="M2318">
        <f t="shared" si="181"/>
        <v>9.1738826227258147E-4</v>
      </c>
      <c r="N2318">
        <f t="shared" si="182"/>
        <v>1.064170384236195E-2</v>
      </c>
      <c r="O2318">
        <f t="shared" si="183"/>
        <v>0.14898385379306731</v>
      </c>
      <c r="Q2318" s="7">
        <v>2292</v>
      </c>
      <c r="R2318" s="7">
        <v>1.4459111680540137E-3</v>
      </c>
      <c r="S2318" s="7">
        <v>-7.6592325881403786E-5</v>
      </c>
      <c r="U2318" s="7">
        <v>50.219154065307912</v>
      </c>
      <c r="V2318" s="7">
        <v>1.2157598368965016E-3</v>
      </c>
    </row>
    <row r="2319" spans="1:22" x14ac:dyDescent="0.35">
      <c r="A2319" s="24">
        <v>2013</v>
      </c>
      <c r="B2319" s="17" t="s">
        <v>30</v>
      </c>
      <c r="C2319" s="17" t="s">
        <v>75</v>
      </c>
      <c r="D2319" s="17">
        <v>2004</v>
      </c>
      <c r="E2319" s="17">
        <v>9</v>
      </c>
      <c r="F2319" s="17">
        <v>191</v>
      </c>
      <c r="G2319" s="17">
        <v>18</v>
      </c>
      <c r="H2319" s="17">
        <v>209</v>
      </c>
      <c r="I2319" s="17" t="b">
        <v>1</v>
      </c>
      <c r="J2319" s="25">
        <v>8.6124401913875603E-2</v>
      </c>
      <c r="K2319">
        <f t="shared" si="180"/>
        <v>4.0807560137457046E-4</v>
      </c>
      <c r="L2319">
        <f t="shared" si="184"/>
        <v>2.0200881202922075E-2</v>
      </c>
      <c r="M2319">
        <f t="shared" si="181"/>
        <v>1.7397888117349158E-3</v>
      </c>
      <c r="N2319">
        <f t="shared" si="182"/>
        <v>2.0200881202922075E-2</v>
      </c>
      <c r="O2319">
        <f t="shared" si="183"/>
        <v>0.18180793082629867</v>
      </c>
      <c r="Q2319" s="7">
        <v>2293</v>
      </c>
      <c r="R2319" s="7">
        <v>1.5723509008467574E-3</v>
      </c>
      <c r="S2319" s="7">
        <v>-8.4198567295938696E-5</v>
      </c>
      <c r="U2319" s="7">
        <v>50.241069471838706</v>
      </c>
      <c r="V2319" s="7">
        <v>1.2157598368965016E-3</v>
      </c>
    </row>
    <row r="2320" spans="1:22" x14ac:dyDescent="0.35">
      <c r="A2320" s="5">
        <v>2015</v>
      </c>
      <c r="B2320" s="14" t="s">
        <v>26</v>
      </c>
      <c r="C2320" s="14" t="s">
        <v>133</v>
      </c>
      <c r="D2320" s="14">
        <v>2000</v>
      </c>
      <c r="E2320" s="14">
        <v>15</v>
      </c>
      <c r="F2320" s="14">
        <v>85</v>
      </c>
      <c r="G2320" s="14">
        <v>8</v>
      </c>
      <c r="H2320" s="14">
        <v>93</v>
      </c>
      <c r="I2320" s="14" t="b">
        <v>1</v>
      </c>
      <c r="J2320" s="6">
        <v>8.6021505376344107E-2</v>
      </c>
      <c r="K2320">
        <f t="shared" si="180"/>
        <v>1.8158388003748828E-4</v>
      </c>
      <c r="L2320">
        <f t="shared" si="184"/>
        <v>1.3475306305887383E-2</v>
      </c>
      <c r="M2320">
        <f t="shared" si="181"/>
        <v>1.1591661338397751E-3</v>
      </c>
      <c r="N2320">
        <f t="shared" si="182"/>
        <v>1.3475306305887383E-2</v>
      </c>
      <c r="O2320">
        <f t="shared" si="183"/>
        <v>0.20212959458831073</v>
      </c>
      <c r="Q2320" s="7">
        <v>2294</v>
      </c>
      <c r="R2320" s="7">
        <v>1.1371890968532277E-3</v>
      </c>
      <c r="S2320" s="7">
        <v>4.6098544101507138E-4</v>
      </c>
      <c r="U2320" s="7">
        <v>50.262984878369494</v>
      </c>
      <c r="V2320" s="7">
        <v>1.2162145815680604E-3</v>
      </c>
    </row>
    <row r="2321" spans="1:22" x14ac:dyDescent="0.35">
      <c r="A2321" s="3">
        <v>2017</v>
      </c>
      <c r="B2321" s="13" t="s">
        <v>104</v>
      </c>
      <c r="C2321" s="13" t="s">
        <v>115</v>
      </c>
      <c r="D2321" s="13">
        <v>2005</v>
      </c>
      <c r="E2321" s="17">
        <v>12</v>
      </c>
      <c r="F2321" s="13">
        <v>85</v>
      </c>
      <c r="G2321" s="13">
        <v>8</v>
      </c>
      <c r="H2321" s="13">
        <v>93</v>
      </c>
      <c r="I2321" s="13" t="b">
        <v>1</v>
      </c>
      <c r="J2321" s="4">
        <v>8.6021505376344107E-2</v>
      </c>
      <c r="K2321">
        <f t="shared" si="180"/>
        <v>1.8158388003748828E-4</v>
      </c>
      <c r="L2321">
        <f t="shared" si="184"/>
        <v>1.3475306305887383E-2</v>
      </c>
      <c r="M2321">
        <f t="shared" si="181"/>
        <v>1.1591661338397751E-3</v>
      </c>
      <c r="N2321">
        <f t="shared" si="182"/>
        <v>1.3475306305887383E-2</v>
      </c>
      <c r="O2321">
        <f t="shared" si="183"/>
        <v>0.16170367567064858</v>
      </c>
      <c r="Q2321" s="7">
        <v>2295</v>
      </c>
      <c r="R2321" s="7">
        <v>2.78358315527856E-3</v>
      </c>
      <c r="S2321" s="7">
        <v>-5.2670102020846606E-4</v>
      </c>
      <c r="U2321" s="7">
        <v>50.284900284900289</v>
      </c>
      <c r="V2321" s="7">
        <v>1.2189651646098687E-3</v>
      </c>
    </row>
    <row r="2322" spans="1:22" x14ac:dyDescent="0.35">
      <c r="A2322" s="3">
        <v>2013</v>
      </c>
      <c r="B2322" s="13" t="s">
        <v>52</v>
      </c>
      <c r="C2322" s="13" t="s">
        <v>108</v>
      </c>
      <c r="D2322" s="13">
        <v>2007</v>
      </c>
      <c r="E2322" s="14">
        <v>6</v>
      </c>
      <c r="F2322" s="13">
        <v>160</v>
      </c>
      <c r="G2322" s="13">
        <v>15</v>
      </c>
      <c r="H2322" s="13">
        <v>175</v>
      </c>
      <c r="I2322" s="13" t="b">
        <v>1</v>
      </c>
      <c r="J2322" s="4">
        <v>8.5714285714285701E-2</v>
      </c>
      <c r="K2322">
        <f t="shared" si="180"/>
        <v>3.4169009684473602E-4</v>
      </c>
      <c r="L2322">
        <f t="shared" si="184"/>
        <v>1.8484861288220043E-2</v>
      </c>
      <c r="M2322">
        <f t="shared" si="181"/>
        <v>1.584416681847432E-3</v>
      </c>
      <c r="N2322">
        <f t="shared" si="182"/>
        <v>1.8484861288220043E-2</v>
      </c>
      <c r="O2322">
        <f t="shared" si="183"/>
        <v>0.11090916772932026</v>
      </c>
      <c r="Q2322" s="7">
        <v>2296</v>
      </c>
      <c r="R2322" s="7">
        <v>1.2475375785326369E-3</v>
      </c>
      <c r="S2322" s="7">
        <v>5.0063580616326563E-4</v>
      </c>
      <c r="U2322" s="7">
        <v>50.306815691431076</v>
      </c>
      <c r="V2322" s="7">
        <v>1.2196845303641978E-3</v>
      </c>
    </row>
    <row r="2323" spans="1:22" x14ac:dyDescent="0.35">
      <c r="A2323" s="3">
        <v>2016</v>
      </c>
      <c r="B2323" s="13" t="s">
        <v>33</v>
      </c>
      <c r="C2323" s="13" t="s">
        <v>86</v>
      </c>
      <c r="D2323" s="13">
        <v>2006</v>
      </c>
      <c r="E2323" s="17">
        <v>10</v>
      </c>
      <c r="F2323" s="13">
        <v>160</v>
      </c>
      <c r="G2323" s="13">
        <v>15</v>
      </c>
      <c r="H2323" s="13">
        <v>175</v>
      </c>
      <c r="I2323" s="13" t="b">
        <v>1</v>
      </c>
      <c r="J2323" s="4">
        <v>8.5714285714285701E-2</v>
      </c>
      <c r="K2323">
        <f t="shared" si="180"/>
        <v>3.4169009684473602E-4</v>
      </c>
      <c r="L2323">
        <f t="shared" si="184"/>
        <v>1.8484861288220043E-2</v>
      </c>
      <c r="M2323">
        <f t="shared" si="181"/>
        <v>1.584416681847432E-3</v>
      </c>
      <c r="N2323">
        <f t="shared" si="182"/>
        <v>1.8484861288220043E-2</v>
      </c>
      <c r="O2323">
        <f t="shared" si="183"/>
        <v>0.18484861288220045</v>
      </c>
      <c r="Q2323" s="7">
        <v>2297</v>
      </c>
      <c r="R2323" s="7">
        <v>2.761898682037362E-3</v>
      </c>
      <c r="S2323" s="7">
        <v>-1.0137252973414594E-3</v>
      </c>
      <c r="U2323" s="7">
        <v>50.328731097961871</v>
      </c>
      <c r="V2323" s="7">
        <v>1.2196845303641978E-3</v>
      </c>
    </row>
    <row r="2324" spans="1:22" x14ac:dyDescent="0.35">
      <c r="A2324" s="5">
        <v>2015</v>
      </c>
      <c r="B2324" s="14" t="s">
        <v>136</v>
      </c>
      <c r="C2324" s="14" t="s">
        <v>137</v>
      </c>
      <c r="D2324" s="14">
        <v>2006</v>
      </c>
      <c r="E2324" s="14">
        <v>9</v>
      </c>
      <c r="F2324" s="14">
        <v>128</v>
      </c>
      <c r="G2324" s="14">
        <v>12</v>
      </c>
      <c r="H2324" s="14">
        <v>140</v>
      </c>
      <c r="I2324" s="14" t="b">
        <v>1</v>
      </c>
      <c r="J2324" s="6">
        <v>8.5714285714285701E-2</v>
      </c>
      <c r="K2324">
        <f t="shared" si="180"/>
        <v>2.7335207747578884E-4</v>
      </c>
      <c r="L2324">
        <f t="shared" si="184"/>
        <v>1.6533362558045741E-2</v>
      </c>
      <c r="M2324">
        <f t="shared" si="181"/>
        <v>1.4171453621182062E-3</v>
      </c>
      <c r="N2324">
        <f t="shared" si="182"/>
        <v>1.6533362558045741E-2</v>
      </c>
      <c r="O2324">
        <f t="shared" si="183"/>
        <v>0.14880026302241167</v>
      </c>
      <c r="Q2324" s="7">
        <v>2298</v>
      </c>
      <c r="R2324" s="7">
        <v>2.0328417131166305E-3</v>
      </c>
      <c r="S2324" s="7">
        <v>-3.8464803977221506E-4</v>
      </c>
      <c r="U2324" s="7">
        <v>50.350646504492659</v>
      </c>
      <c r="V2324" s="7">
        <v>1.2196845303641978E-3</v>
      </c>
    </row>
    <row r="2325" spans="1:22" x14ac:dyDescent="0.35">
      <c r="A2325" s="3">
        <v>2016</v>
      </c>
      <c r="B2325" s="13" t="s">
        <v>52</v>
      </c>
      <c r="C2325" s="13" t="s">
        <v>74</v>
      </c>
      <c r="D2325" s="13">
        <v>2006</v>
      </c>
      <c r="E2325" s="17">
        <v>10</v>
      </c>
      <c r="F2325" s="13">
        <v>128</v>
      </c>
      <c r="G2325" s="13">
        <v>12</v>
      </c>
      <c r="H2325" s="13">
        <v>140</v>
      </c>
      <c r="I2325" s="13" t="b">
        <v>1</v>
      </c>
      <c r="J2325" s="4">
        <v>8.5714285714285701E-2</v>
      </c>
      <c r="K2325">
        <f t="shared" si="180"/>
        <v>2.7335207747578884E-4</v>
      </c>
      <c r="L2325">
        <f t="shared" si="184"/>
        <v>1.6533362558045741E-2</v>
      </c>
      <c r="M2325">
        <f t="shared" si="181"/>
        <v>1.4171453621182062E-3</v>
      </c>
      <c r="N2325">
        <f t="shared" si="182"/>
        <v>1.6533362558045741E-2</v>
      </c>
      <c r="O2325">
        <f t="shared" si="183"/>
        <v>0.16533362558045742</v>
      </c>
      <c r="Q2325" s="7">
        <v>2299</v>
      </c>
      <c r="R2325" s="7">
        <v>1.76049256543168E-3</v>
      </c>
      <c r="S2325" s="7">
        <v>-3.3311497395862558E-4</v>
      </c>
      <c r="U2325" s="7">
        <v>50.372561911023453</v>
      </c>
      <c r="V2325" s="7">
        <v>1.221481091258952E-3</v>
      </c>
    </row>
    <row r="2326" spans="1:22" x14ac:dyDescent="0.35">
      <c r="A2326" s="5">
        <v>2013</v>
      </c>
      <c r="B2326" s="14" t="s">
        <v>98</v>
      </c>
      <c r="C2326" s="14" t="s">
        <v>41</v>
      </c>
      <c r="D2326" s="14">
        <v>2004</v>
      </c>
      <c r="E2326" s="14">
        <v>9</v>
      </c>
      <c r="F2326" s="14">
        <v>96</v>
      </c>
      <c r="G2326" s="14">
        <v>9</v>
      </c>
      <c r="H2326" s="14">
        <v>105</v>
      </c>
      <c r="I2326" s="14" t="b">
        <v>1</v>
      </c>
      <c r="J2326" s="6">
        <v>8.5714285714285701E-2</v>
      </c>
      <c r="K2326">
        <f t="shared" si="180"/>
        <v>2.050140581068416E-4</v>
      </c>
      <c r="L2326">
        <f t="shared" si="184"/>
        <v>1.4318311985246083E-2</v>
      </c>
      <c r="M2326">
        <f t="shared" si="181"/>
        <v>1.2272838844496641E-3</v>
      </c>
      <c r="N2326">
        <f t="shared" si="182"/>
        <v>1.4318311985246083E-2</v>
      </c>
      <c r="O2326">
        <f t="shared" si="183"/>
        <v>0.12886480786721474</v>
      </c>
      <c r="Q2326" s="7">
        <v>2300</v>
      </c>
      <c r="R2326" s="7">
        <v>1.0336065328223881E-3</v>
      </c>
      <c r="S2326" s="7">
        <v>1.3184239030821355E-4</v>
      </c>
      <c r="U2326" s="7">
        <v>50.394477317554241</v>
      </c>
      <c r="V2326" s="7">
        <v>1.221481091258952E-3</v>
      </c>
    </row>
    <row r="2327" spans="1:22" x14ac:dyDescent="0.35">
      <c r="A2327" s="3">
        <v>2015</v>
      </c>
      <c r="B2327" s="13" t="s">
        <v>52</v>
      </c>
      <c r="C2327" s="13" t="s">
        <v>62</v>
      </c>
      <c r="D2327" s="13">
        <v>2005</v>
      </c>
      <c r="E2327" s="17">
        <v>10</v>
      </c>
      <c r="F2327" s="13">
        <v>96</v>
      </c>
      <c r="G2327" s="13">
        <v>9</v>
      </c>
      <c r="H2327" s="13">
        <v>105</v>
      </c>
      <c r="I2327" s="13" t="b">
        <v>1</v>
      </c>
      <c r="J2327" s="4">
        <v>8.5714285714285701E-2</v>
      </c>
      <c r="K2327">
        <f t="shared" si="180"/>
        <v>2.050140581068416E-4</v>
      </c>
      <c r="L2327">
        <f t="shared" si="184"/>
        <v>1.4318311985246083E-2</v>
      </c>
      <c r="M2327">
        <f t="shared" si="181"/>
        <v>1.2272838844496641E-3</v>
      </c>
      <c r="N2327">
        <f t="shared" si="182"/>
        <v>1.4318311985246083E-2</v>
      </c>
      <c r="O2327">
        <f t="shared" si="183"/>
        <v>0.14318311985246082</v>
      </c>
      <c r="Q2327" s="7">
        <v>2301</v>
      </c>
      <c r="R2327" s="7">
        <v>2.0431806018255372E-3</v>
      </c>
      <c r="S2327" s="7">
        <v>-8.7773167869493562E-4</v>
      </c>
      <c r="U2327" s="7">
        <v>50.416392724085036</v>
      </c>
      <c r="V2327" s="7">
        <v>1.221481091258952E-3</v>
      </c>
    </row>
    <row r="2328" spans="1:22" x14ac:dyDescent="0.35">
      <c r="A2328" s="5">
        <v>2016</v>
      </c>
      <c r="B2328" s="14" t="s">
        <v>52</v>
      </c>
      <c r="C2328" s="14" t="s">
        <v>91</v>
      </c>
      <c r="D2328" s="14">
        <v>2008</v>
      </c>
      <c r="E2328" s="14">
        <v>8</v>
      </c>
      <c r="F2328" s="14">
        <v>96</v>
      </c>
      <c r="G2328" s="14">
        <v>9</v>
      </c>
      <c r="H2328" s="14">
        <v>105</v>
      </c>
      <c r="I2328" s="14" t="b">
        <v>1</v>
      </c>
      <c r="J2328" s="6">
        <v>8.5714285714285701E-2</v>
      </c>
      <c r="K2328">
        <f t="shared" si="180"/>
        <v>2.050140581068416E-4</v>
      </c>
      <c r="L2328">
        <f t="shared" si="184"/>
        <v>1.4318311985246083E-2</v>
      </c>
      <c r="M2328">
        <f t="shared" si="181"/>
        <v>1.2272838844496641E-3</v>
      </c>
      <c r="N2328">
        <f t="shared" si="182"/>
        <v>1.4318311985246083E-2</v>
      </c>
      <c r="O2328">
        <f t="shared" si="183"/>
        <v>0.11454649588196866</v>
      </c>
      <c r="Q2328" s="7">
        <v>2302</v>
      </c>
      <c r="R2328" s="7">
        <v>1.0699928730934925E-3</v>
      </c>
      <c r="S2328" s="7">
        <v>-6.0684498849174076E-5</v>
      </c>
      <c r="U2328" s="7">
        <v>50.438308130615823</v>
      </c>
      <c r="V2328" s="7">
        <v>1.222658649703882E-3</v>
      </c>
    </row>
    <row r="2329" spans="1:22" x14ac:dyDescent="0.35">
      <c r="A2329" s="24">
        <v>2017</v>
      </c>
      <c r="B2329" s="17" t="s">
        <v>42</v>
      </c>
      <c r="C2329" s="17" t="s">
        <v>96</v>
      </c>
      <c r="D2329" s="17">
        <v>2002</v>
      </c>
      <c r="E2329" s="17">
        <v>15</v>
      </c>
      <c r="F2329" s="17">
        <v>96</v>
      </c>
      <c r="G2329" s="17">
        <v>9</v>
      </c>
      <c r="H2329" s="17">
        <v>105</v>
      </c>
      <c r="I2329" s="17" t="b">
        <v>1</v>
      </c>
      <c r="J2329" s="25">
        <v>8.5714285714285701E-2</v>
      </c>
      <c r="K2329">
        <f t="shared" si="180"/>
        <v>2.050140581068416E-4</v>
      </c>
      <c r="L2329">
        <f t="shared" si="184"/>
        <v>1.4318311985246083E-2</v>
      </c>
      <c r="M2329">
        <f t="shared" si="181"/>
        <v>1.2272838844496641E-3</v>
      </c>
      <c r="N2329">
        <f t="shared" si="182"/>
        <v>1.4318311985246083E-2</v>
      </c>
      <c r="O2329">
        <f t="shared" si="183"/>
        <v>0.21477467977869125</v>
      </c>
      <c r="Q2329" s="7">
        <v>2303</v>
      </c>
      <c r="R2329" s="7">
        <v>1.4197195893969929E-3</v>
      </c>
      <c r="S2329" s="7">
        <v>-4.1041121515267439E-4</v>
      </c>
      <c r="U2329" s="7">
        <v>50.460223537146618</v>
      </c>
      <c r="V2329" s="7">
        <v>1.222658649703882E-3</v>
      </c>
    </row>
    <row r="2330" spans="1:22" x14ac:dyDescent="0.35">
      <c r="A2330" s="5">
        <v>2013</v>
      </c>
      <c r="B2330" s="14" t="s">
        <v>30</v>
      </c>
      <c r="C2330" s="14" t="s">
        <v>278</v>
      </c>
      <c r="D2330" s="14">
        <v>2002</v>
      </c>
      <c r="E2330" s="14">
        <v>11</v>
      </c>
      <c r="F2330" s="14">
        <v>64</v>
      </c>
      <c r="G2330" s="14">
        <v>6</v>
      </c>
      <c r="H2330" s="14">
        <v>70</v>
      </c>
      <c r="I2330" s="14" t="b">
        <v>1</v>
      </c>
      <c r="J2330" s="6">
        <v>8.5714285714285701E-2</v>
      </c>
      <c r="K2330">
        <f t="shared" si="180"/>
        <v>1.3667603873789442E-4</v>
      </c>
      <c r="L2330">
        <f t="shared" si="184"/>
        <v>1.1690852780609908E-2</v>
      </c>
      <c r="M2330">
        <f t="shared" si="181"/>
        <v>1.0020730954808492E-3</v>
      </c>
      <c r="N2330">
        <f t="shared" si="182"/>
        <v>1.1690852780609908E-2</v>
      </c>
      <c r="O2330">
        <f t="shared" si="183"/>
        <v>0.128599380586709</v>
      </c>
      <c r="Q2330" s="7">
        <v>2304</v>
      </c>
      <c r="R2330" s="7">
        <v>2.782280848869818E-3</v>
      </c>
      <c r="S2330" s="7">
        <v>-8.0803119451994254E-4</v>
      </c>
      <c r="U2330" s="7">
        <v>50.482138943677406</v>
      </c>
      <c r="V2330" s="7">
        <v>1.2229240700152037E-3</v>
      </c>
    </row>
    <row r="2331" spans="1:22" x14ac:dyDescent="0.35">
      <c r="A2331" s="24">
        <v>2013</v>
      </c>
      <c r="B2331" s="17" t="s">
        <v>92</v>
      </c>
      <c r="C2331" s="17" t="s">
        <v>288</v>
      </c>
      <c r="D2331" s="17">
        <v>2007</v>
      </c>
      <c r="E2331" s="17">
        <v>6</v>
      </c>
      <c r="F2331" s="17">
        <v>64</v>
      </c>
      <c r="G2331" s="17">
        <v>6</v>
      </c>
      <c r="H2331" s="17">
        <v>70</v>
      </c>
      <c r="I2331" s="17" t="b">
        <v>1</v>
      </c>
      <c r="J2331" s="25">
        <v>8.5714285714285701E-2</v>
      </c>
      <c r="K2331">
        <f t="shared" si="180"/>
        <v>1.3667603873789442E-4</v>
      </c>
      <c r="L2331">
        <f t="shared" si="184"/>
        <v>1.1690852780609908E-2</v>
      </c>
      <c r="M2331">
        <f t="shared" si="181"/>
        <v>1.0020730954808492E-3</v>
      </c>
      <c r="N2331">
        <f t="shared" si="182"/>
        <v>1.1690852780609908E-2</v>
      </c>
      <c r="O2331">
        <f t="shared" si="183"/>
        <v>7.0145116683659442E-2</v>
      </c>
      <c r="Q2331" s="7">
        <v>2305</v>
      </c>
      <c r="R2331" s="7">
        <v>1.0619745110928625E-3</v>
      </c>
      <c r="S2331" s="7">
        <v>4.2120901949274821E-4</v>
      </c>
      <c r="U2331" s="7">
        <v>50.5040543502082</v>
      </c>
      <c r="V2331" s="7">
        <v>1.2233308300696982E-3</v>
      </c>
    </row>
    <row r="2332" spans="1:22" x14ac:dyDescent="0.35">
      <c r="A2332" s="5">
        <v>2014</v>
      </c>
      <c r="B2332" s="14" t="s">
        <v>106</v>
      </c>
      <c r="C2332" s="14" t="s">
        <v>174</v>
      </c>
      <c r="D2332" s="14">
        <v>2007</v>
      </c>
      <c r="E2332" s="14">
        <v>7</v>
      </c>
      <c r="F2332" s="14">
        <v>64</v>
      </c>
      <c r="G2332" s="14">
        <v>6</v>
      </c>
      <c r="H2332" s="14">
        <v>70</v>
      </c>
      <c r="I2332" s="14" t="b">
        <v>1</v>
      </c>
      <c r="J2332" s="6">
        <v>8.5714285714285701E-2</v>
      </c>
      <c r="K2332">
        <f t="shared" si="180"/>
        <v>1.3667603873789442E-4</v>
      </c>
      <c r="L2332">
        <f t="shared" si="184"/>
        <v>1.1690852780609908E-2</v>
      </c>
      <c r="M2332">
        <f t="shared" si="181"/>
        <v>1.0020730954808492E-3</v>
      </c>
      <c r="N2332">
        <f t="shared" si="182"/>
        <v>1.1690852780609908E-2</v>
      </c>
      <c r="O2332">
        <f t="shared" si="183"/>
        <v>8.1835969464269354E-2</v>
      </c>
      <c r="Q2332" s="7">
        <v>2306</v>
      </c>
      <c r="R2332" s="7">
        <v>1.1593080434074794E-3</v>
      </c>
      <c r="S2332" s="7">
        <v>-7.2500354781807096E-5</v>
      </c>
      <c r="U2332" s="7">
        <v>50.525969756738988</v>
      </c>
      <c r="V2332" s="7">
        <v>1.2261895606614337E-3</v>
      </c>
    </row>
    <row r="2333" spans="1:22" x14ac:dyDescent="0.35">
      <c r="A2333" s="3">
        <v>2015</v>
      </c>
      <c r="B2333" s="13" t="s">
        <v>190</v>
      </c>
      <c r="C2333" s="13" t="s">
        <v>219</v>
      </c>
      <c r="D2333" s="13">
        <v>2006</v>
      </c>
      <c r="E2333" s="17">
        <v>9</v>
      </c>
      <c r="F2333" s="13">
        <v>64</v>
      </c>
      <c r="G2333" s="13">
        <v>6</v>
      </c>
      <c r="H2333" s="13">
        <v>70</v>
      </c>
      <c r="I2333" s="13" t="b">
        <v>1</v>
      </c>
      <c r="J2333" s="4">
        <v>8.5714285714285701E-2</v>
      </c>
      <c r="K2333">
        <f t="shared" si="180"/>
        <v>1.3667603873789442E-4</v>
      </c>
      <c r="L2333">
        <f t="shared" si="184"/>
        <v>1.1690852780609908E-2</v>
      </c>
      <c r="M2333">
        <f t="shared" si="181"/>
        <v>1.0020730954808492E-3</v>
      </c>
      <c r="N2333">
        <f t="shared" si="182"/>
        <v>1.1690852780609908E-2</v>
      </c>
      <c r="O2333">
        <f t="shared" si="183"/>
        <v>0.10521767502548918</v>
      </c>
      <c r="Q2333" s="7">
        <v>2307</v>
      </c>
      <c r="R2333" s="7">
        <v>1.1593080434074794E-3</v>
      </c>
      <c r="S2333" s="7">
        <v>-7.2500354781807096E-5</v>
      </c>
      <c r="U2333" s="7">
        <v>50.547885163269775</v>
      </c>
      <c r="V2333" s="7">
        <v>1.2267047037263048E-3</v>
      </c>
    </row>
    <row r="2334" spans="1:22" x14ac:dyDescent="0.35">
      <c r="A2334" s="3">
        <v>2017</v>
      </c>
      <c r="B2334" s="13" t="s">
        <v>26</v>
      </c>
      <c r="C2334" s="13" t="s">
        <v>201</v>
      </c>
      <c r="D2334" s="13">
        <v>2002</v>
      </c>
      <c r="E2334" s="14">
        <v>15</v>
      </c>
      <c r="F2334" s="13">
        <v>64</v>
      </c>
      <c r="G2334" s="13">
        <v>6</v>
      </c>
      <c r="H2334" s="13">
        <v>70</v>
      </c>
      <c r="I2334" s="13" t="b">
        <v>1</v>
      </c>
      <c r="J2334" s="4">
        <v>8.5714285714285701E-2</v>
      </c>
      <c r="K2334">
        <f t="shared" si="180"/>
        <v>1.3667603873789442E-4</v>
      </c>
      <c r="L2334">
        <f t="shared" si="184"/>
        <v>1.1690852780609908E-2</v>
      </c>
      <c r="M2334">
        <f t="shared" si="181"/>
        <v>1.0020730954808492E-3</v>
      </c>
      <c r="N2334">
        <f t="shared" si="182"/>
        <v>1.1690852780609908E-2</v>
      </c>
      <c r="O2334">
        <f t="shared" si="183"/>
        <v>0.17536279170914862</v>
      </c>
      <c r="Q2334" s="7">
        <v>2308</v>
      </c>
      <c r="R2334" s="7">
        <v>1.766859647934084E-3</v>
      </c>
      <c r="S2334" s="7">
        <v>-3.4462577622259433E-4</v>
      </c>
      <c r="U2334" s="7">
        <v>50.56980056980057</v>
      </c>
      <c r="V2334" s="7">
        <v>1.2270100288433419E-3</v>
      </c>
    </row>
    <row r="2335" spans="1:22" x14ac:dyDescent="0.35">
      <c r="A2335" s="3">
        <v>2015</v>
      </c>
      <c r="B2335" s="13" t="s">
        <v>42</v>
      </c>
      <c r="C2335" s="13" t="s">
        <v>43</v>
      </c>
      <c r="D2335" s="13">
        <v>2002</v>
      </c>
      <c r="E2335" s="17">
        <v>13</v>
      </c>
      <c r="F2335" s="13">
        <v>235</v>
      </c>
      <c r="G2335" s="13">
        <v>22</v>
      </c>
      <c r="H2335" s="13">
        <v>257</v>
      </c>
      <c r="I2335" s="13" t="b">
        <v>1</v>
      </c>
      <c r="J2335" s="4">
        <v>8.56031128404669E-2</v>
      </c>
      <c r="K2335">
        <f t="shared" si="180"/>
        <v>5.0179631365198372E-4</v>
      </c>
      <c r="L2335">
        <f t="shared" si="184"/>
        <v>2.2400810557923652E-2</v>
      </c>
      <c r="M2335">
        <f t="shared" si="181"/>
        <v>1.9175791139078606E-3</v>
      </c>
      <c r="N2335">
        <f t="shared" si="182"/>
        <v>2.2400810557923652E-2</v>
      </c>
      <c r="O2335">
        <f t="shared" si="183"/>
        <v>0.2912105372530075</v>
      </c>
      <c r="Q2335" s="7">
        <v>2309</v>
      </c>
      <c r="R2335" s="7">
        <v>2.2545125311927562E-3</v>
      </c>
      <c r="S2335" s="7">
        <v>-6.6554945066932248E-4</v>
      </c>
      <c r="U2335" s="7">
        <v>50.591715976331358</v>
      </c>
      <c r="V2335" s="7">
        <v>1.2270100288433432E-3</v>
      </c>
    </row>
    <row r="2336" spans="1:22" x14ac:dyDescent="0.35">
      <c r="A2336" s="5">
        <v>2015</v>
      </c>
      <c r="B2336" s="14" t="s">
        <v>106</v>
      </c>
      <c r="C2336" s="14" t="s">
        <v>107</v>
      </c>
      <c r="D2336" s="14">
        <v>2008</v>
      </c>
      <c r="E2336" s="14">
        <v>7</v>
      </c>
      <c r="F2336" s="14">
        <v>139</v>
      </c>
      <c r="G2336" s="14">
        <v>13</v>
      </c>
      <c r="H2336" s="14">
        <v>152</v>
      </c>
      <c r="I2336" s="14" t="b">
        <v>1</v>
      </c>
      <c r="J2336" s="6">
        <v>8.55263157894737E-2</v>
      </c>
      <c r="K2336">
        <f t="shared" si="180"/>
        <v>2.9678225554514217E-4</v>
      </c>
      <c r="L2336">
        <f t="shared" si="184"/>
        <v>1.7227369373910287E-2</v>
      </c>
      <c r="M2336">
        <f t="shared" si="181"/>
        <v>1.4733934332949591E-3</v>
      </c>
      <c r="N2336">
        <f t="shared" si="182"/>
        <v>1.7227369373910287E-2</v>
      </c>
      <c r="O2336">
        <f t="shared" si="183"/>
        <v>0.12059158561737202</v>
      </c>
      <c r="Q2336" s="7">
        <v>2310</v>
      </c>
      <c r="R2336" s="7">
        <v>1.8408017733775983E-3</v>
      </c>
      <c r="S2336" s="7">
        <v>-5.4341885090982756E-4</v>
      </c>
      <c r="U2336" s="7">
        <v>50.613631382862152</v>
      </c>
      <c r="V2336" s="7">
        <v>1.2270100288433432E-3</v>
      </c>
    </row>
    <row r="2337" spans="1:22" x14ac:dyDescent="0.35">
      <c r="A2337" s="3">
        <v>2017</v>
      </c>
      <c r="B2337" s="13" t="s">
        <v>104</v>
      </c>
      <c r="C2337" s="13" t="s">
        <v>105</v>
      </c>
      <c r="D2337" s="13">
        <v>2005</v>
      </c>
      <c r="E2337" s="17">
        <v>12</v>
      </c>
      <c r="F2337" s="13">
        <v>107</v>
      </c>
      <c r="G2337" s="13">
        <v>10</v>
      </c>
      <c r="H2337" s="13">
        <v>117</v>
      </c>
      <c r="I2337" s="13" t="b">
        <v>1</v>
      </c>
      <c r="J2337" s="4">
        <v>8.54700854700855E-2</v>
      </c>
      <c r="K2337">
        <f t="shared" si="180"/>
        <v>2.2844423617619493E-4</v>
      </c>
      <c r="L2337">
        <f t="shared" si="184"/>
        <v>1.5114371841932265E-2</v>
      </c>
      <c r="M2337">
        <f t="shared" si="181"/>
        <v>1.2918266531566044E-3</v>
      </c>
      <c r="N2337">
        <f t="shared" si="182"/>
        <v>1.5114371841932265E-2</v>
      </c>
      <c r="O2337">
        <f t="shared" si="183"/>
        <v>0.18137246210318719</v>
      </c>
      <c r="Q2337" s="7">
        <v>2311</v>
      </c>
      <c r="R2337" s="7">
        <v>2.2942557965361038E-3</v>
      </c>
      <c r="S2337" s="7">
        <v>-9.9687287406833311E-4</v>
      </c>
      <c r="U2337" s="7">
        <v>50.63554678939294</v>
      </c>
      <c r="V2337" s="7">
        <v>1.2270100288433432E-3</v>
      </c>
    </row>
    <row r="2338" spans="1:22" x14ac:dyDescent="0.35">
      <c r="A2338" s="5">
        <v>2017</v>
      </c>
      <c r="B2338" s="14" t="s">
        <v>30</v>
      </c>
      <c r="C2338" s="14" t="s">
        <v>56</v>
      </c>
      <c r="D2338" s="14">
        <v>2005</v>
      </c>
      <c r="E2338" s="14">
        <v>12</v>
      </c>
      <c r="F2338" s="14">
        <v>150</v>
      </c>
      <c r="G2338" s="14">
        <v>14</v>
      </c>
      <c r="H2338" s="14">
        <v>164</v>
      </c>
      <c r="I2338" s="14" t="b">
        <v>1</v>
      </c>
      <c r="J2338" s="6">
        <v>8.5365853658536606E-2</v>
      </c>
      <c r="K2338">
        <f t="shared" si="180"/>
        <v>3.202124336144955E-4</v>
      </c>
      <c r="L2338">
        <f t="shared" si="184"/>
        <v>1.789448053491622E-2</v>
      </c>
      <c r="M2338">
        <f t="shared" si="181"/>
        <v>1.5275776066391899E-3</v>
      </c>
      <c r="N2338">
        <f t="shared" si="182"/>
        <v>1.789448053491622E-2</v>
      </c>
      <c r="O2338">
        <f t="shared" si="183"/>
        <v>0.21473376641899464</v>
      </c>
      <c r="Q2338" s="7">
        <v>2312</v>
      </c>
      <c r="R2338" s="7">
        <v>1.4619636241413726E-3</v>
      </c>
      <c r="S2338" s="7">
        <v>-5.4457536186879117E-4</v>
      </c>
      <c r="U2338" s="7">
        <v>50.657462195923735</v>
      </c>
      <c r="V2338" s="7">
        <v>1.2270100288433432E-3</v>
      </c>
    </row>
    <row r="2339" spans="1:22" x14ac:dyDescent="0.35">
      <c r="A2339" s="24">
        <v>2014</v>
      </c>
      <c r="B2339" s="17" t="s">
        <v>252</v>
      </c>
      <c r="C2339" s="17" t="s">
        <v>253</v>
      </c>
      <c r="D2339" s="17">
        <v>2000</v>
      </c>
      <c r="E2339" s="17">
        <v>14</v>
      </c>
      <c r="F2339" s="17">
        <v>75</v>
      </c>
      <c r="G2339" s="17">
        <v>7</v>
      </c>
      <c r="H2339" s="17">
        <v>82</v>
      </c>
      <c r="I2339" s="17" t="b">
        <v>1</v>
      </c>
      <c r="J2339" s="25">
        <v>8.5365853658536606E-2</v>
      </c>
      <c r="K2339">
        <f t="shared" si="180"/>
        <v>1.6010621680724775E-4</v>
      </c>
      <c r="L2339">
        <f t="shared" si="184"/>
        <v>1.2653308532049937E-2</v>
      </c>
      <c r="M2339">
        <f t="shared" si="181"/>
        <v>1.0801604844432875E-3</v>
      </c>
      <c r="N2339">
        <f t="shared" si="182"/>
        <v>1.2653308532049937E-2</v>
      </c>
      <c r="O2339">
        <f t="shared" si="183"/>
        <v>0.17714631944869913</v>
      </c>
      <c r="Q2339" s="7">
        <v>2313</v>
      </c>
      <c r="R2339" s="7">
        <v>1.4619636241413726E-3</v>
      </c>
      <c r="S2339" s="7">
        <v>-5.4457536186879117E-4</v>
      </c>
      <c r="U2339" s="7">
        <v>50.679377602454522</v>
      </c>
      <c r="V2339" s="7">
        <v>1.2270100288433432E-3</v>
      </c>
    </row>
    <row r="2340" spans="1:22" x14ac:dyDescent="0.35">
      <c r="A2340" s="3">
        <v>2016</v>
      </c>
      <c r="B2340" s="13" t="s">
        <v>231</v>
      </c>
      <c r="C2340" s="13" t="s">
        <v>232</v>
      </c>
      <c r="D2340" s="13">
        <v>2006</v>
      </c>
      <c r="E2340" s="14">
        <v>10</v>
      </c>
      <c r="F2340" s="13">
        <v>75</v>
      </c>
      <c r="G2340" s="13">
        <v>7</v>
      </c>
      <c r="H2340" s="13">
        <v>82</v>
      </c>
      <c r="I2340" s="13" t="b">
        <v>1</v>
      </c>
      <c r="J2340" s="4">
        <v>8.5365853658536606E-2</v>
      </c>
      <c r="K2340">
        <f t="shared" si="180"/>
        <v>1.6010621680724775E-4</v>
      </c>
      <c r="L2340">
        <f t="shared" si="184"/>
        <v>1.2653308532049937E-2</v>
      </c>
      <c r="M2340">
        <f t="shared" si="181"/>
        <v>1.0801604844432875E-3</v>
      </c>
      <c r="N2340">
        <f t="shared" si="182"/>
        <v>1.2653308532049937E-2</v>
      </c>
      <c r="O2340">
        <f t="shared" si="183"/>
        <v>0.12653308532049937</v>
      </c>
      <c r="Q2340" s="7">
        <v>2314</v>
      </c>
      <c r="R2340" s="7">
        <v>8.2068279467797044E-4</v>
      </c>
      <c r="S2340" s="7">
        <v>9.6705467594611024E-5</v>
      </c>
      <c r="U2340" s="7">
        <v>50.701293008985317</v>
      </c>
      <c r="V2340" s="7">
        <v>1.2270100288433432E-3</v>
      </c>
    </row>
    <row r="2341" spans="1:22" x14ac:dyDescent="0.35">
      <c r="A2341" s="3">
        <v>2017</v>
      </c>
      <c r="B2341" s="13" t="s">
        <v>58</v>
      </c>
      <c r="C2341" s="13" t="s">
        <v>76</v>
      </c>
      <c r="D2341" s="13">
        <v>2007</v>
      </c>
      <c r="E2341" s="17">
        <v>10</v>
      </c>
      <c r="F2341" s="13">
        <v>75</v>
      </c>
      <c r="G2341" s="13">
        <v>7</v>
      </c>
      <c r="H2341" s="13">
        <v>82</v>
      </c>
      <c r="I2341" s="13" t="b">
        <v>1</v>
      </c>
      <c r="J2341" s="4">
        <v>8.5365853658536606E-2</v>
      </c>
      <c r="K2341">
        <f t="shared" si="180"/>
        <v>1.6010621680724775E-4</v>
      </c>
      <c r="L2341">
        <f t="shared" si="184"/>
        <v>1.2653308532049937E-2</v>
      </c>
      <c r="M2341">
        <f t="shared" si="181"/>
        <v>1.0801604844432875E-3</v>
      </c>
      <c r="N2341">
        <f t="shared" si="182"/>
        <v>1.2653308532049937E-2</v>
      </c>
      <c r="O2341">
        <f t="shared" si="183"/>
        <v>0.12653308532049937</v>
      </c>
      <c r="Q2341" s="7">
        <v>2315</v>
      </c>
      <c r="R2341" s="7">
        <v>8.2068279467797044E-4</v>
      </c>
      <c r="S2341" s="7">
        <v>9.6705467594611024E-5</v>
      </c>
      <c r="U2341" s="7">
        <v>50.723208415516105</v>
      </c>
      <c r="V2341" s="7">
        <v>1.2270100288433432E-3</v>
      </c>
    </row>
    <row r="2342" spans="1:22" x14ac:dyDescent="0.35">
      <c r="A2342" s="5">
        <v>2013</v>
      </c>
      <c r="B2342" s="14" t="s">
        <v>24</v>
      </c>
      <c r="C2342" s="14" t="s">
        <v>71</v>
      </c>
      <c r="D2342" s="14">
        <v>2004</v>
      </c>
      <c r="E2342" s="14">
        <v>9</v>
      </c>
      <c r="F2342" s="14">
        <v>193</v>
      </c>
      <c r="G2342" s="14">
        <v>18</v>
      </c>
      <c r="H2342" s="14">
        <v>211</v>
      </c>
      <c r="I2342" s="14" t="b">
        <v>1</v>
      </c>
      <c r="J2342" s="6">
        <v>8.5308056872037893E-2</v>
      </c>
      <c r="K2342">
        <f t="shared" si="180"/>
        <v>4.1198063105279601E-4</v>
      </c>
      <c r="L2342">
        <f t="shared" si="184"/>
        <v>2.0297306004807534E-2</v>
      </c>
      <c r="M2342">
        <f t="shared" si="181"/>
        <v>1.7315237350072773E-3</v>
      </c>
      <c r="N2342">
        <f t="shared" si="182"/>
        <v>2.0297306004807534E-2</v>
      </c>
      <c r="O2342">
        <f t="shared" si="183"/>
        <v>0.1826757540432678</v>
      </c>
      <c r="Q2342" s="7">
        <v>2316</v>
      </c>
      <c r="R2342" s="7">
        <v>1.6222838315072231E-3</v>
      </c>
      <c r="S2342" s="7">
        <v>-7.0489556923464161E-4</v>
      </c>
      <c r="U2342" s="7">
        <v>50.745123822046899</v>
      </c>
      <c r="V2342" s="7">
        <v>1.2272838844496641E-3</v>
      </c>
    </row>
    <row r="2343" spans="1:22" x14ac:dyDescent="0.35">
      <c r="A2343" s="3">
        <v>2013</v>
      </c>
      <c r="B2343" s="13" t="s">
        <v>26</v>
      </c>
      <c r="C2343" s="13" t="s">
        <v>27</v>
      </c>
      <c r="D2343" s="13">
        <v>1998</v>
      </c>
      <c r="E2343" s="17">
        <v>15</v>
      </c>
      <c r="F2343" s="13">
        <v>344</v>
      </c>
      <c r="G2343" s="13">
        <v>32</v>
      </c>
      <c r="H2343" s="13">
        <v>376</v>
      </c>
      <c r="I2343" s="13" t="b">
        <v>1</v>
      </c>
      <c r="J2343" s="4">
        <v>8.5106382978723402E-2</v>
      </c>
      <c r="K2343">
        <f t="shared" ref="K2343:K2406" si="185">H2343/$H$1</f>
        <v>7.341455795064043E-4</v>
      </c>
      <c r="L2343">
        <f t="shared" si="184"/>
        <v>2.7095120953898773E-2</v>
      </c>
      <c r="M2343">
        <f t="shared" ref="M2343:M2406" si="186">J2343*L2343</f>
        <v>2.3059677407573421E-3</v>
      </c>
      <c r="N2343">
        <f t="shared" ref="N2343:N2406" si="187">L2343</f>
        <v>2.7095120953898773E-2</v>
      </c>
      <c r="O2343">
        <f t="shared" ref="O2343:O2406" si="188">E2343*L2343</f>
        <v>0.4064268143084816</v>
      </c>
      <c r="Q2343" s="7">
        <v>2317</v>
      </c>
      <c r="R2343" s="7">
        <v>1.5578816969681931E-3</v>
      </c>
      <c r="S2343" s="7">
        <v>1.8190711476672263E-4</v>
      </c>
      <c r="U2343" s="7">
        <v>50.767039228577687</v>
      </c>
      <c r="V2343" s="7">
        <v>1.2272838844496641E-3</v>
      </c>
    </row>
    <row r="2344" spans="1:22" x14ac:dyDescent="0.35">
      <c r="A2344" s="3">
        <v>2013</v>
      </c>
      <c r="B2344" s="13" t="s">
        <v>58</v>
      </c>
      <c r="C2344" s="13" t="s">
        <v>64</v>
      </c>
      <c r="D2344" s="13">
        <v>2003</v>
      </c>
      <c r="E2344" s="14">
        <v>10</v>
      </c>
      <c r="F2344" s="13">
        <v>129</v>
      </c>
      <c r="G2344" s="13">
        <v>12</v>
      </c>
      <c r="H2344" s="13">
        <v>141</v>
      </c>
      <c r="I2344" s="13" t="b">
        <v>1</v>
      </c>
      <c r="J2344" s="4">
        <v>8.5106382978723402E-2</v>
      </c>
      <c r="K2344">
        <f t="shared" si="185"/>
        <v>2.7530459231490159E-4</v>
      </c>
      <c r="L2344">
        <f t="shared" si="184"/>
        <v>1.6592305214011151E-2</v>
      </c>
      <c r="M2344">
        <f t="shared" si="186"/>
        <v>1.4121110820435022E-3</v>
      </c>
      <c r="N2344">
        <f t="shared" si="187"/>
        <v>1.6592305214011151E-2</v>
      </c>
      <c r="O2344">
        <f t="shared" si="188"/>
        <v>0.16592305214011149</v>
      </c>
      <c r="Q2344" s="7">
        <v>2318</v>
      </c>
      <c r="R2344" s="7">
        <v>2.2572640435927693E-3</v>
      </c>
      <c r="S2344" s="7">
        <v>-1.0980979097529942E-3</v>
      </c>
      <c r="U2344" s="7">
        <v>50.788954635108482</v>
      </c>
      <c r="V2344" s="7">
        <v>1.2272838844496641E-3</v>
      </c>
    </row>
    <row r="2345" spans="1:22" x14ac:dyDescent="0.35">
      <c r="A2345" s="24">
        <v>2014</v>
      </c>
      <c r="B2345" s="17" t="s">
        <v>52</v>
      </c>
      <c r="C2345" s="17" t="s">
        <v>62</v>
      </c>
      <c r="D2345" s="17">
        <v>2007</v>
      </c>
      <c r="E2345" s="17">
        <v>7</v>
      </c>
      <c r="F2345" s="17">
        <v>129</v>
      </c>
      <c r="G2345" s="17">
        <v>12</v>
      </c>
      <c r="H2345" s="17">
        <v>141</v>
      </c>
      <c r="I2345" s="17" t="b">
        <v>1</v>
      </c>
      <c r="J2345" s="25">
        <v>8.5106382978723402E-2</v>
      </c>
      <c r="K2345">
        <f t="shared" si="185"/>
        <v>2.7530459231490159E-4</v>
      </c>
      <c r="L2345">
        <f t="shared" si="184"/>
        <v>1.6592305214011151E-2</v>
      </c>
      <c r="M2345">
        <f t="shared" si="186"/>
        <v>1.4121110820435022E-3</v>
      </c>
      <c r="N2345">
        <f t="shared" si="187"/>
        <v>1.6592305214011151E-2</v>
      </c>
      <c r="O2345">
        <f t="shared" si="188"/>
        <v>0.11614613649807806</v>
      </c>
      <c r="Q2345" s="7">
        <v>2319</v>
      </c>
      <c r="R2345" s="7">
        <v>1.6482364104392273E-3</v>
      </c>
      <c r="S2345" s="7">
        <v>-4.890702765994522E-4</v>
      </c>
      <c r="U2345" s="7">
        <v>50.810870041639269</v>
      </c>
      <c r="V2345" s="7">
        <v>1.2272838844496641E-3</v>
      </c>
    </row>
    <row r="2346" spans="1:22" x14ac:dyDescent="0.35">
      <c r="A2346" s="5">
        <v>2017</v>
      </c>
      <c r="B2346" s="14" t="s">
        <v>24</v>
      </c>
      <c r="C2346" s="14" t="s">
        <v>41</v>
      </c>
      <c r="D2346" s="14">
        <v>2009</v>
      </c>
      <c r="E2346" s="14">
        <v>8</v>
      </c>
      <c r="F2346" s="14">
        <v>86</v>
      </c>
      <c r="G2346" s="14">
        <v>8</v>
      </c>
      <c r="H2346" s="14">
        <v>94</v>
      </c>
      <c r="I2346" s="14" t="b">
        <v>1</v>
      </c>
      <c r="J2346" s="6">
        <v>8.5106382978723402E-2</v>
      </c>
      <c r="K2346">
        <f t="shared" si="185"/>
        <v>1.8353639487660108E-4</v>
      </c>
      <c r="L2346">
        <f t="shared" si="184"/>
        <v>1.3547560476949386E-2</v>
      </c>
      <c r="M2346">
        <f t="shared" si="186"/>
        <v>1.152983870378671E-3</v>
      </c>
      <c r="N2346">
        <f t="shared" si="187"/>
        <v>1.3547560476949386E-2</v>
      </c>
      <c r="O2346">
        <f t="shared" si="188"/>
        <v>0.10838048381559509</v>
      </c>
      <c r="Q2346" s="7">
        <v>2320</v>
      </c>
      <c r="R2346" s="7">
        <v>5.9010449169651026E-4</v>
      </c>
      <c r="S2346" s="7">
        <v>9.9431219015092172E-4</v>
      </c>
      <c r="U2346" s="7">
        <v>50.832785448170064</v>
      </c>
      <c r="V2346" s="7">
        <v>1.2306301688113925E-3</v>
      </c>
    </row>
    <row r="2347" spans="1:22" x14ac:dyDescent="0.35">
      <c r="A2347" s="3">
        <v>2013</v>
      </c>
      <c r="B2347" s="13" t="s">
        <v>26</v>
      </c>
      <c r="C2347" s="13" t="s">
        <v>111</v>
      </c>
      <c r="D2347" s="13">
        <v>2000</v>
      </c>
      <c r="E2347" s="17">
        <v>13</v>
      </c>
      <c r="F2347" s="13">
        <v>97</v>
      </c>
      <c r="G2347" s="13">
        <v>9</v>
      </c>
      <c r="H2347" s="13">
        <v>106</v>
      </c>
      <c r="I2347" s="13" t="b">
        <v>1</v>
      </c>
      <c r="J2347" s="4">
        <v>8.4905660377358499E-2</v>
      </c>
      <c r="K2347">
        <f t="shared" si="185"/>
        <v>2.0696657294595438E-4</v>
      </c>
      <c r="L2347">
        <f t="shared" si="184"/>
        <v>1.4386332852605432E-2</v>
      </c>
      <c r="M2347">
        <f t="shared" si="186"/>
        <v>1.221481091258952E-3</v>
      </c>
      <c r="N2347">
        <f t="shared" si="187"/>
        <v>1.4386332852605432E-2</v>
      </c>
      <c r="O2347">
        <f t="shared" si="188"/>
        <v>0.18702232708387062</v>
      </c>
      <c r="Q2347" s="7">
        <v>2321</v>
      </c>
      <c r="R2347" s="7">
        <v>1.7040226532072579E-3</v>
      </c>
      <c r="S2347" s="7">
        <v>-1.1960597135982597E-4</v>
      </c>
      <c r="U2347" s="7">
        <v>50.854700854700852</v>
      </c>
      <c r="V2347" s="7">
        <v>1.2323240858813349E-3</v>
      </c>
    </row>
    <row r="2348" spans="1:22" x14ac:dyDescent="0.35">
      <c r="A2348" s="3">
        <v>2014</v>
      </c>
      <c r="B2348" s="13" t="s">
        <v>102</v>
      </c>
      <c r="C2348" s="13" t="s">
        <v>184</v>
      </c>
      <c r="D2348" s="13">
        <v>2000</v>
      </c>
      <c r="E2348" s="14">
        <v>14</v>
      </c>
      <c r="F2348" s="13">
        <v>97</v>
      </c>
      <c r="G2348" s="13">
        <v>9</v>
      </c>
      <c r="H2348" s="13">
        <v>106</v>
      </c>
      <c r="I2348" s="13" t="b">
        <v>1</v>
      </c>
      <c r="J2348" s="4">
        <v>8.4905660377358499E-2</v>
      </c>
      <c r="K2348">
        <f t="shared" si="185"/>
        <v>2.0696657294595438E-4</v>
      </c>
      <c r="L2348">
        <f t="shared" si="184"/>
        <v>1.4386332852605432E-2</v>
      </c>
      <c r="M2348">
        <f t="shared" si="186"/>
        <v>1.221481091258952E-3</v>
      </c>
      <c r="N2348">
        <f t="shared" si="187"/>
        <v>1.4386332852605432E-2</v>
      </c>
      <c r="O2348">
        <f t="shared" si="188"/>
        <v>0.20140865993647605</v>
      </c>
      <c r="Q2348" s="7">
        <v>2322</v>
      </c>
      <c r="R2348" s="7">
        <v>1.2750445220574293E-3</v>
      </c>
      <c r="S2348" s="7">
        <v>1.4210084006077684E-4</v>
      </c>
      <c r="U2348" s="7">
        <v>50.876616261231646</v>
      </c>
      <c r="V2348" s="7">
        <v>1.2344691250780427E-3</v>
      </c>
    </row>
    <row r="2349" spans="1:22" x14ac:dyDescent="0.35">
      <c r="A2349" s="24">
        <v>2015</v>
      </c>
      <c r="B2349" s="17" t="s">
        <v>24</v>
      </c>
      <c r="C2349" s="17" t="s">
        <v>188</v>
      </c>
      <c r="D2349" s="17">
        <v>2006</v>
      </c>
      <c r="E2349" s="17">
        <v>9</v>
      </c>
      <c r="F2349" s="17">
        <v>97</v>
      </c>
      <c r="G2349" s="17">
        <v>9</v>
      </c>
      <c r="H2349" s="17">
        <v>106</v>
      </c>
      <c r="I2349" s="17" t="b">
        <v>1</v>
      </c>
      <c r="J2349" s="25">
        <v>8.4905660377358499E-2</v>
      </c>
      <c r="K2349">
        <f t="shared" si="185"/>
        <v>2.0696657294595438E-4</v>
      </c>
      <c r="L2349">
        <f t="shared" si="184"/>
        <v>1.4386332852605432E-2</v>
      </c>
      <c r="M2349">
        <f t="shared" si="186"/>
        <v>1.221481091258952E-3</v>
      </c>
      <c r="N2349">
        <f t="shared" si="187"/>
        <v>1.4386332852605432E-2</v>
      </c>
      <c r="O2349">
        <f t="shared" si="188"/>
        <v>0.12947699567344889</v>
      </c>
      <c r="Q2349" s="7">
        <v>2323</v>
      </c>
      <c r="R2349" s="7">
        <v>1.5241241951083912E-3</v>
      </c>
      <c r="S2349" s="7">
        <v>-1.0697883299018505E-4</v>
      </c>
      <c r="U2349" s="7">
        <v>50.898531667762434</v>
      </c>
      <c r="V2349" s="7">
        <v>1.2344691250780427E-3</v>
      </c>
    </row>
    <row r="2350" spans="1:22" x14ac:dyDescent="0.35">
      <c r="A2350" s="3">
        <v>2017</v>
      </c>
      <c r="B2350" s="13" t="s">
        <v>26</v>
      </c>
      <c r="C2350" s="13" t="s">
        <v>35</v>
      </c>
      <c r="D2350" s="13">
        <v>2003</v>
      </c>
      <c r="E2350" s="14">
        <v>14</v>
      </c>
      <c r="F2350" s="13">
        <v>205</v>
      </c>
      <c r="G2350" s="13">
        <v>19</v>
      </c>
      <c r="H2350" s="13">
        <v>224</v>
      </c>
      <c r="I2350" s="13" t="b">
        <v>1</v>
      </c>
      <c r="J2350" s="4">
        <v>8.4821428571428603E-2</v>
      </c>
      <c r="K2350">
        <f t="shared" si="185"/>
        <v>4.3736332396126208E-4</v>
      </c>
      <c r="L2350">
        <f t="shared" si="184"/>
        <v>2.0913233225908951E-2</v>
      </c>
      <c r="M2350">
        <f t="shared" si="186"/>
        <v>1.7738903182690634E-3</v>
      </c>
      <c r="N2350">
        <f t="shared" si="187"/>
        <v>2.0913233225908951E-2</v>
      </c>
      <c r="O2350">
        <f t="shared" si="188"/>
        <v>0.29278526516272529</v>
      </c>
      <c r="Q2350" s="7">
        <v>2324</v>
      </c>
      <c r="R2350" s="7">
        <v>1.1042209470579216E-3</v>
      </c>
      <c r="S2350" s="7">
        <v>1.2306293739174252E-4</v>
      </c>
      <c r="U2350" s="7">
        <v>50.920447074293229</v>
      </c>
      <c r="V2350" s="7">
        <v>1.2344691250780427E-3</v>
      </c>
    </row>
    <row r="2351" spans="1:22" x14ac:dyDescent="0.35">
      <c r="A2351" s="24">
        <v>2015</v>
      </c>
      <c r="B2351" s="17" t="s">
        <v>52</v>
      </c>
      <c r="C2351" s="17" t="s">
        <v>146</v>
      </c>
      <c r="D2351" s="17">
        <v>2007</v>
      </c>
      <c r="E2351" s="17">
        <v>8</v>
      </c>
      <c r="F2351" s="17">
        <v>108</v>
      </c>
      <c r="G2351" s="17">
        <v>10</v>
      </c>
      <c r="H2351" s="17">
        <v>118</v>
      </c>
      <c r="I2351" s="17" t="b">
        <v>1</v>
      </c>
      <c r="J2351" s="25">
        <v>8.4745762711864403E-2</v>
      </c>
      <c r="K2351">
        <f t="shared" si="185"/>
        <v>2.303967510153077E-4</v>
      </c>
      <c r="L2351">
        <f t="shared" si="184"/>
        <v>1.5178825745600604E-2</v>
      </c>
      <c r="M2351">
        <f t="shared" si="186"/>
        <v>1.286341164881407E-3</v>
      </c>
      <c r="N2351">
        <f t="shared" si="187"/>
        <v>1.5178825745600604E-2</v>
      </c>
      <c r="O2351">
        <f t="shared" si="188"/>
        <v>0.12143060596480483</v>
      </c>
      <c r="Q2351" s="7">
        <v>2325</v>
      </c>
      <c r="R2351" s="7">
        <v>1.3199302714863768E-3</v>
      </c>
      <c r="S2351" s="7">
        <v>-9.2646387036712623E-5</v>
      </c>
      <c r="U2351" s="7">
        <v>50.942362480824016</v>
      </c>
      <c r="V2351" s="7">
        <v>1.2345935612584993E-3</v>
      </c>
    </row>
    <row r="2352" spans="1:22" x14ac:dyDescent="0.35">
      <c r="A2352" s="5">
        <v>2013</v>
      </c>
      <c r="B2352" s="14" t="s">
        <v>102</v>
      </c>
      <c r="C2352" s="14" t="s">
        <v>184</v>
      </c>
      <c r="D2352" s="14">
        <v>2004</v>
      </c>
      <c r="E2352" s="14">
        <v>9</v>
      </c>
      <c r="F2352" s="14">
        <v>54</v>
      </c>
      <c r="G2352" s="14">
        <v>5</v>
      </c>
      <c r="H2352" s="14">
        <v>59</v>
      </c>
      <c r="I2352" s="14" t="b">
        <v>1</v>
      </c>
      <c r="J2352" s="6">
        <v>8.4745762711864403E-2</v>
      </c>
      <c r="K2352">
        <f t="shared" si="185"/>
        <v>1.1519837550765385E-4</v>
      </c>
      <c r="L2352">
        <f t="shared" si="184"/>
        <v>1.073305061516314E-2</v>
      </c>
      <c r="M2352">
        <f t="shared" si="186"/>
        <v>9.0958056060704571E-4</v>
      </c>
      <c r="N2352">
        <f t="shared" si="187"/>
        <v>1.073305061516314E-2</v>
      </c>
      <c r="O2352">
        <f t="shared" si="188"/>
        <v>9.6597455536468257E-2</v>
      </c>
      <c r="Q2352" s="7">
        <v>2326</v>
      </c>
      <c r="R2352" s="7">
        <v>8.8851162262946635E-4</v>
      </c>
      <c r="S2352" s="7">
        <v>3.3877226182019778E-4</v>
      </c>
      <c r="U2352" s="7">
        <v>50.964277887354811</v>
      </c>
      <c r="V2352" s="7">
        <v>1.2345935612584993E-3</v>
      </c>
    </row>
    <row r="2353" spans="1:22" x14ac:dyDescent="0.35">
      <c r="A2353" s="3">
        <v>2013</v>
      </c>
      <c r="B2353" s="13" t="s">
        <v>24</v>
      </c>
      <c r="C2353" s="13" t="s">
        <v>238</v>
      </c>
      <c r="D2353" s="13">
        <v>2002</v>
      </c>
      <c r="E2353" s="17">
        <v>11</v>
      </c>
      <c r="F2353" s="13">
        <v>54</v>
      </c>
      <c r="G2353" s="13">
        <v>5</v>
      </c>
      <c r="H2353" s="13">
        <v>59</v>
      </c>
      <c r="I2353" s="13" t="b">
        <v>1</v>
      </c>
      <c r="J2353" s="4">
        <v>8.4745762711864403E-2</v>
      </c>
      <c r="K2353">
        <f t="shared" si="185"/>
        <v>1.1519837550765385E-4</v>
      </c>
      <c r="L2353">
        <f t="shared" si="184"/>
        <v>1.073305061516314E-2</v>
      </c>
      <c r="M2353">
        <f t="shared" si="186"/>
        <v>9.0958056060704571E-4</v>
      </c>
      <c r="N2353">
        <f t="shared" si="187"/>
        <v>1.073305061516314E-2</v>
      </c>
      <c r="O2353">
        <f t="shared" si="188"/>
        <v>0.11806355676679454</v>
      </c>
      <c r="Q2353" s="7">
        <v>2327</v>
      </c>
      <c r="R2353" s="7">
        <v>2.3984768936286542E-3</v>
      </c>
      <c r="S2353" s="7">
        <v>-1.1711930091789901E-3</v>
      </c>
      <c r="U2353" s="7">
        <v>50.986193293885599</v>
      </c>
      <c r="V2353" s="7">
        <v>1.2347764745475329E-3</v>
      </c>
    </row>
    <row r="2354" spans="1:22" x14ac:dyDescent="0.35">
      <c r="A2354" s="5">
        <v>2013</v>
      </c>
      <c r="B2354" s="14" t="s">
        <v>186</v>
      </c>
      <c r="C2354" s="14" t="s">
        <v>187</v>
      </c>
      <c r="D2354" s="14">
        <v>2000</v>
      </c>
      <c r="E2354" s="14">
        <v>13</v>
      </c>
      <c r="F2354" s="14">
        <v>54</v>
      </c>
      <c r="G2354" s="14">
        <v>5</v>
      </c>
      <c r="H2354" s="14">
        <v>59</v>
      </c>
      <c r="I2354" s="14" t="b">
        <v>1</v>
      </c>
      <c r="J2354" s="6">
        <v>8.4745762711864403E-2</v>
      </c>
      <c r="K2354">
        <f t="shared" si="185"/>
        <v>1.1519837550765385E-4</v>
      </c>
      <c r="L2354">
        <f t="shared" si="184"/>
        <v>1.073305061516314E-2</v>
      </c>
      <c r="M2354">
        <f t="shared" si="186"/>
        <v>9.0958056060704571E-4</v>
      </c>
      <c r="N2354">
        <f t="shared" si="187"/>
        <v>1.073305061516314E-2</v>
      </c>
      <c r="O2354">
        <f t="shared" si="188"/>
        <v>0.13952965799712083</v>
      </c>
      <c r="Q2354" s="7">
        <v>2328</v>
      </c>
      <c r="R2354" s="7">
        <v>1.2538444796016956E-3</v>
      </c>
      <c r="S2354" s="7">
        <v>-2.5177138412084648E-4</v>
      </c>
      <c r="U2354" s="7">
        <v>51.008108700416393</v>
      </c>
      <c r="V2354" s="7">
        <v>1.2350717461171465E-3</v>
      </c>
    </row>
    <row r="2355" spans="1:22" x14ac:dyDescent="0.35">
      <c r="A2355" s="24">
        <v>2014</v>
      </c>
      <c r="B2355" s="17" t="s">
        <v>30</v>
      </c>
      <c r="C2355" s="17" t="s">
        <v>163</v>
      </c>
      <c r="D2355" s="17">
        <v>2006</v>
      </c>
      <c r="E2355" s="17">
        <v>8</v>
      </c>
      <c r="F2355" s="17">
        <v>54</v>
      </c>
      <c r="G2355" s="17">
        <v>5</v>
      </c>
      <c r="H2355" s="17">
        <v>59</v>
      </c>
      <c r="I2355" s="17" t="b">
        <v>1</v>
      </c>
      <c r="J2355" s="25">
        <v>8.4745762711864403E-2</v>
      </c>
      <c r="K2355">
        <f t="shared" si="185"/>
        <v>1.1519837550765385E-4</v>
      </c>
      <c r="L2355">
        <f t="shared" si="184"/>
        <v>1.073305061516314E-2</v>
      </c>
      <c r="M2355">
        <f t="shared" si="186"/>
        <v>9.0958056060704571E-4</v>
      </c>
      <c r="N2355">
        <f t="shared" si="187"/>
        <v>1.073305061516314E-2</v>
      </c>
      <c r="O2355">
        <f t="shared" si="188"/>
        <v>8.5864404921305121E-2</v>
      </c>
      <c r="Q2355" s="7">
        <v>2329</v>
      </c>
      <c r="R2355" s="7">
        <v>3.7321485025137806E-4</v>
      </c>
      <c r="S2355" s="7">
        <v>6.288582452294711E-4</v>
      </c>
      <c r="U2355" s="7">
        <v>51.030024106947181</v>
      </c>
      <c r="V2355" s="7">
        <v>1.2350717461171465E-3</v>
      </c>
    </row>
    <row r="2356" spans="1:22" x14ac:dyDescent="0.35">
      <c r="A2356" s="5">
        <v>2017</v>
      </c>
      <c r="B2356" s="14" t="s">
        <v>58</v>
      </c>
      <c r="C2356" s="14" t="s">
        <v>63</v>
      </c>
      <c r="D2356" s="14">
        <v>2010</v>
      </c>
      <c r="E2356" s="14">
        <v>7</v>
      </c>
      <c r="F2356" s="14">
        <v>54</v>
      </c>
      <c r="G2356" s="14">
        <v>5</v>
      </c>
      <c r="H2356" s="14">
        <v>59</v>
      </c>
      <c r="I2356" s="14" t="b">
        <v>1</v>
      </c>
      <c r="J2356" s="6">
        <v>8.4745762711864403E-2</v>
      </c>
      <c r="K2356">
        <f t="shared" si="185"/>
        <v>1.1519837550765385E-4</v>
      </c>
      <c r="L2356">
        <f t="shared" si="184"/>
        <v>1.073305061516314E-2</v>
      </c>
      <c r="M2356">
        <f t="shared" si="186"/>
        <v>9.0958056060704571E-4</v>
      </c>
      <c r="N2356">
        <f t="shared" si="187"/>
        <v>1.073305061516314E-2</v>
      </c>
      <c r="O2356">
        <f t="shared" si="188"/>
        <v>7.5131354306141984E-2</v>
      </c>
      <c r="Q2356" s="7">
        <v>2330</v>
      </c>
      <c r="R2356" s="7">
        <v>5.4934077612144169E-4</v>
      </c>
      <c r="S2356" s="7">
        <v>4.5273231935940748E-4</v>
      </c>
      <c r="U2356" s="7">
        <v>51.051939513477976</v>
      </c>
      <c r="V2356" s="7">
        <v>1.2350717461171465E-3</v>
      </c>
    </row>
    <row r="2357" spans="1:22" x14ac:dyDescent="0.35">
      <c r="A2357" s="24">
        <v>2017</v>
      </c>
      <c r="B2357" s="17" t="s">
        <v>30</v>
      </c>
      <c r="C2357" s="17" t="s">
        <v>85</v>
      </c>
      <c r="D2357" s="17">
        <v>2006</v>
      </c>
      <c r="E2357" s="17">
        <v>11</v>
      </c>
      <c r="F2357" s="17">
        <v>54</v>
      </c>
      <c r="G2357" s="17">
        <v>5</v>
      </c>
      <c r="H2357" s="17">
        <v>59</v>
      </c>
      <c r="I2357" s="17" t="b">
        <v>1</v>
      </c>
      <c r="J2357" s="25">
        <v>8.4745762711864403E-2</v>
      </c>
      <c r="K2357">
        <f t="shared" si="185"/>
        <v>1.1519837550765385E-4</v>
      </c>
      <c r="L2357">
        <f t="shared" si="184"/>
        <v>1.073305061516314E-2</v>
      </c>
      <c r="M2357">
        <f t="shared" si="186"/>
        <v>9.0958056060704571E-4</v>
      </c>
      <c r="N2357">
        <f t="shared" si="187"/>
        <v>1.073305061516314E-2</v>
      </c>
      <c r="O2357">
        <f t="shared" si="188"/>
        <v>0.11806355676679454</v>
      </c>
      <c r="Q2357" s="7">
        <v>2331</v>
      </c>
      <c r="R2357" s="7">
        <v>9.0159262786156872E-4</v>
      </c>
      <c r="S2357" s="7">
        <v>1.0048046761928044E-4</v>
      </c>
      <c r="U2357" s="7">
        <v>51.073854920008763</v>
      </c>
      <c r="V2357" s="7">
        <v>1.2361452550083115E-3</v>
      </c>
    </row>
    <row r="2358" spans="1:22" x14ac:dyDescent="0.35">
      <c r="A2358" s="3">
        <v>2015</v>
      </c>
      <c r="B2358" s="13" t="s">
        <v>26</v>
      </c>
      <c r="C2358" s="13" t="s">
        <v>35</v>
      </c>
      <c r="D2358" s="13">
        <v>2002</v>
      </c>
      <c r="E2358" s="14">
        <v>13</v>
      </c>
      <c r="F2358" s="13">
        <v>119</v>
      </c>
      <c r="G2358" s="13">
        <v>11</v>
      </c>
      <c r="H2358" s="13">
        <v>130</v>
      </c>
      <c r="I2358" s="13" t="b">
        <v>1</v>
      </c>
      <c r="J2358" s="4">
        <v>8.4615384615384606E-2</v>
      </c>
      <c r="K2358">
        <f t="shared" si="185"/>
        <v>2.5382692908466106E-4</v>
      </c>
      <c r="L2358">
        <f t="shared" si="184"/>
        <v>1.5931946807740134E-2</v>
      </c>
      <c r="M2358">
        <f t="shared" si="186"/>
        <v>1.3480878068087804E-3</v>
      </c>
      <c r="N2358">
        <f t="shared" si="187"/>
        <v>1.5931946807740134E-2</v>
      </c>
      <c r="O2358">
        <f t="shared" si="188"/>
        <v>0.20711530850062174</v>
      </c>
      <c r="Q2358" s="7">
        <v>2332</v>
      </c>
      <c r="R2358" s="7">
        <v>1.9583481830819493E-3</v>
      </c>
      <c r="S2358" s="7">
        <v>-9.5627508760110012E-4</v>
      </c>
      <c r="U2358" s="7">
        <v>51.095770326539558</v>
      </c>
      <c r="V2358" s="7">
        <v>1.2363552516555434E-3</v>
      </c>
    </row>
    <row r="2359" spans="1:22" x14ac:dyDescent="0.35">
      <c r="A2359" s="24">
        <v>2016</v>
      </c>
      <c r="B2359" s="17" t="s">
        <v>58</v>
      </c>
      <c r="C2359" s="17" t="s">
        <v>64</v>
      </c>
      <c r="D2359" s="17">
        <v>2007</v>
      </c>
      <c r="E2359" s="17">
        <v>9</v>
      </c>
      <c r="F2359" s="17">
        <v>119</v>
      </c>
      <c r="G2359" s="17">
        <v>11</v>
      </c>
      <c r="H2359" s="17">
        <v>130</v>
      </c>
      <c r="I2359" s="17" t="b">
        <v>1</v>
      </c>
      <c r="J2359" s="25">
        <v>8.4615384615384606E-2</v>
      </c>
      <c r="K2359">
        <f t="shared" si="185"/>
        <v>2.5382692908466106E-4</v>
      </c>
      <c r="L2359">
        <f t="shared" si="184"/>
        <v>1.5931946807740134E-2</v>
      </c>
      <c r="M2359">
        <f t="shared" si="186"/>
        <v>1.3480878068087804E-3</v>
      </c>
      <c r="N2359">
        <f t="shared" si="187"/>
        <v>1.5931946807740134E-2</v>
      </c>
      <c r="O2359">
        <f t="shared" si="188"/>
        <v>0.1433875212696612</v>
      </c>
      <c r="Q2359" s="7">
        <v>2333</v>
      </c>
      <c r="R2359" s="7">
        <v>3.0774367217963881E-3</v>
      </c>
      <c r="S2359" s="7">
        <v>-1.1598576078885275E-3</v>
      </c>
      <c r="U2359" s="7">
        <v>51.117685733070346</v>
      </c>
      <c r="V2359" s="7">
        <v>1.2391419751755996E-3</v>
      </c>
    </row>
    <row r="2360" spans="1:22" x14ac:dyDescent="0.35">
      <c r="A2360" s="5">
        <v>2013</v>
      </c>
      <c r="B2360" s="14" t="s">
        <v>24</v>
      </c>
      <c r="C2360" s="14" t="s">
        <v>155</v>
      </c>
      <c r="D2360" s="14">
        <v>2002</v>
      </c>
      <c r="E2360" s="14">
        <v>11</v>
      </c>
      <c r="F2360" s="14">
        <v>65</v>
      </c>
      <c r="G2360" s="14">
        <v>6</v>
      </c>
      <c r="H2360" s="14">
        <v>71</v>
      </c>
      <c r="I2360" s="14" t="b">
        <v>1</v>
      </c>
      <c r="J2360" s="6">
        <v>8.4507042253521097E-2</v>
      </c>
      <c r="K2360">
        <f t="shared" si="185"/>
        <v>1.3862855357700719E-4</v>
      </c>
      <c r="L2360">
        <f t="shared" si="184"/>
        <v>1.1774062747285119E-2</v>
      </c>
      <c r="M2360">
        <f t="shared" si="186"/>
        <v>9.9499121808043238E-4</v>
      </c>
      <c r="N2360">
        <f t="shared" si="187"/>
        <v>1.1774062747285119E-2</v>
      </c>
      <c r="O2360">
        <f t="shared" si="188"/>
        <v>0.12951469022013631</v>
      </c>
      <c r="Q2360" s="7">
        <v>2334</v>
      </c>
      <c r="R2360" s="7">
        <v>8.094958203640056E-4</v>
      </c>
      <c r="S2360" s="7">
        <v>6.6389761293095349E-4</v>
      </c>
      <c r="U2360" s="7">
        <v>51.13960113960114</v>
      </c>
      <c r="V2360" s="7">
        <v>1.2399246989813215E-3</v>
      </c>
    </row>
    <row r="2361" spans="1:22" x14ac:dyDescent="0.35">
      <c r="A2361" s="24">
        <v>2013</v>
      </c>
      <c r="B2361" s="17" t="s">
        <v>24</v>
      </c>
      <c r="C2361" s="17" t="s">
        <v>268</v>
      </c>
      <c r="D2361" s="17">
        <v>2007</v>
      </c>
      <c r="E2361" s="17">
        <v>6</v>
      </c>
      <c r="F2361" s="17">
        <v>65</v>
      </c>
      <c r="G2361" s="17">
        <v>6</v>
      </c>
      <c r="H2361" s="17">
        <v>71</v>
      </c>
      <c r="I2361" s="17" t="b">
        <v>1</v>
      </c>
      <c r="J2361" s="25">
        <v>8.4507042253521097E-2</v>
      </c>
      <c r="K2361">
        <f t="shared" si="185"/>
        <v>1.3862855357700719E-4</v>
      </c>
      <c r="L2361">
        <f t="shared" si="184"/>
        <v>1.1774062747285119E-2</v>
      </c>
      <c r="M2361">
        <f t="shared" si="186"/>
        <v>9.9499121808043238E-4</v>
      </c>
      <c r="N2361">
        <f t="shared" si="187"/>
        <v>1.1774062747285119E-2</v>
      </c>
      <c r="O2361">
        <f t="shared" si="188"/>
        <v>7.0644376483710719E-2</v>
      </c>
      <c r="Q2361" s="7">
        <v>2335</v>
      </c>
      <c r="R2361" s="7">
        <v>1.8487192368982406E-3</v>
      </c>
      <c r="S2361" s="7">
        <v>-5.5689258374163621E-4</v>
      </c>
      <c r="U2361" s="7">
        <v>51.161516546131928</v>
      </c>
      <c r="V2361" s="7">
        <v>1.2420659298579115E-3</v>
      </c>
    </row>
    <row r="2362" spans="1:22" x14ac:dyDescent="0.35">
      <c r="A2362" s="3">
        <v>2017</v>
      </c>
      <c r="B2362" s="13" t="s">
        <v>24</v>
      </c>
      <c r="C2362" s="13" t="s">
        <v>41</v>
      </c>
      <c r="D2362" s="13">
        <v>2006</v>
      </c>
      <c r="E2362" s="14">
        <v>11</v>
      </c>
      <c r="F2362" s="13">
        <v>206</v>
      </c>
      <c r="G2362" s="13">
        <v>19</v>
      </c>
      <c r="H2362" s="13">
        <v>225</v>
      </c>
      <c r="I2362" s="13" t="b">
        <v>1</v>
      </c>
      <c r="J2362" s="4">
        <v>8.4444444444444405E-2</v>
      </c>
      <c r="K2362">
        <f t="shared" si="185"/>
        <v>4.3931583880037488E-4</v>
      </c>
      <c r="L2362">
        <f t="shared" si="184"/>
        <v>2.0959862566352263E-2</v>
      </c>
      <c r="M2362">
        <f t="shared" si="186"/>
        <v>1.7699439500475237E-3</v>
      </c>
      <c r="N2362">
        <f t="shared" si="187"/>
        <v>2.0959862566352263E-2</v>
      </c>
      <c r="O2362">
        <f t="shared" si="188"/>
        <v>0.2305584882298749</v>
      </c>
      <c r="Q2362" s="7">
        <v>2336</v>
      </c>
      <c r="R2362" s="7">
        <v>2.1887691228702393E-3</v>
      </c>
      <c r="S2362" s="7">
        <v>-6.6119151623104944E-4</v>
      </c>
      <c r="U2362" s="7">
        <v>51.183431952662723</v>
      </c>
      <c r="V2362" s="7">
        <v>1.2420659298579115E-3</v>
      </c>
    </row>
    <row r="2363" spans="1:22" x14ac:dyDescent="0.35">
      <c r="A2363" s="24">
        <v>2015</v>
      </c>
      <c r="B2363" s="17" t="s">
        <v>118</v>
      </c>
      <c r="C2363" s="17" t="s">
        <v>119</v>
      </c>
      <c r="D2363" s="17">
        <v>2007</v>
      </c>
      <c r="E2363" s="17">
        <v>8</v>
      </c>
      <c r="F2363" s="17">
        <v>141</v>
      </c>
      <c r="G2363" s="17">
        <v>13</v>
      </c>
      <c r="H2363" s="17">
        <v>154</v>
      </c>
      <c r="I2363" s="17" t="b">
        <v>1</v>
      </c>
      <c r="J2363" s="25">
        <v>8.4415584415584402E-2</v>
      </c>
      <c r="K2363">
        <f t="shared" si="185"/>
        <v>3.0068728522336771E-4</v>
      </c>
      <c r="L2363">
        <f t="shared" si="184"/>
        <v>1.7340336940883466E-2</v>
      </c>
      <c r="M2363">
        <f t="shared" si="186"/>
        <v>1.4637946768278249E-3</v>
      </c>
      <c r="N2363">
        <f t="shared" si="187"/>
        <v>1.7340336940883466E-2</v>
      </c>
      <c r="O2363">
        <f t="shared" si="188"/>
        <v>0.13872269552706773</v>
      </c>
      <c r="Q2363" s="7">
        <v>2337</v>
      </c>
      <c r="R2363" s="7">
        <v>1.9289446643781941E-3</v>
      </c>
      <c r="S2363" s="7">
        <v>-8.487841799349066E-4</v>
      </c>
      <c r="U2363" s="7">
        <v>51.20534735919351</v>
      </c>
      <c r="V2363" s="7">
        <v>1.2420659298579115E-3</v>
      </c>
    </row>
    <row r="2364" spans="1:22" x14ac:dyDescent="0.35">
      <c r="A2364" s="3">
        <v>2017</v>
      </c>
      <c r="B2364" s="13" t="s">
        <v>30</v>
      </c>
      <c r="C2364" s="13" t="s">
        <v>51</v>
      </c>
      <c r="D2364" s="13">
        <v>2004</v>
      </c>
      <c r="E2364" s="14">
        <v>13</v>
      </c>
      <c r="F2364" s="13">
        <v>141</v>
      </c>
      <c r="G2364" s="13">
        <v>13</v>
      </c>
      <c r="H2364" s="13">
        <v>154</v>
      </c>
      <c r="I2364" s="13" t="b">
        <v>1</v>
      </c>
      <c r="J2364" s="4">
        <v>8.4415584415584402E-2</v>
      </c>
      <c r="K2364">
        <f t="shared" si="185"/>
        <v>3.0068728522336771E-4</v>
      </c>
      <c r="L2364">
        <f t="shared" si="184"/>
        <v>1.7340336940883466E-2</v>
      </c>
      <c r="M2364">
        <f t="shared" si="186"/>
        <v>1.4637946768278249E-3</v>
      </c>
      <c r="N2364">
        <f t="shared" si="187"/>
        <v>1.7340336940883466E-2</v>
      </c>
      <c r="O2364">
        <f t="shared" si="188"/>
        <v>0.22542438023148506</v>
      </c>
      <c r="Q2364" s="7">
        <v>2338</v>
      </c>
      <c r="R2364" s="7">
        <v>1.1664423140883618E-3</v>
      </c>
      <c r="S2364" s="7">
        <v>-8.628182964507433E-5</v>
      </c>
      <c r="U2364" s="7">
        <v>51.227262765724305</v>
      </c>
      <c r="V2364" s="7">
        <v>1.2420659298579115E-3</v>
      </c>
    </row>
    <row r="2365" spans="1:22" x14ac:dyDescent="0.35">
      <c r="A2365" s="3">
        <v>2015</v>
      </c>
      <c r="B2365" s="13" t="s">
        <v>37</v>
      </c>
      <c r="C2365" s="13" t="s">
        <v>157</v>
      </c>
      <c r="D2365" s="13">
        <v>2005</v>
      </c>
      <c r="E2365" s="17">
        <v>10</v>
      </c>
      <c r="F2365" s="13">
        <v>76</v>
      </c>
      <c r="G2365" s="13">
        <v>7</v>
      </c>
      <c r="H2365" s="13">
        <v>83</v>
      </c>
      <c r="I2365" s="13" t="b">
        <v>1</v>
      </c>
      <c r="J2365" s="4">
        <v>8.4337349397590397E-2</v>
      </c>
      <c r="K2365">
        <f t="shared" si="185"/>
        <v>1.6205873164636052E-4</v>
      </c>
      <c r="L2365">
        <f t="shared" si="184"/>
        <v>1.2730229049249685E-2</v>
      </c>
      <c r="M2365">
        <f t="shared" si="186"/>
        <v>1.0736337752379258E-3</v>
      </c>
      <c r="N2365">
        <f t="shared" si="187"/>
        <v>1.2730229049249685E-2</v>
      </c>
      <c r="O2365">
        <f t="shared" si="188"/>
        <v>0.12730229049249686</v>
      </c>
      <c r="Q2365" s="7">
        <v>2339</v>
      </c>
      <c r="R2365" s="7">
        <v>1.1664423140883618E-3</v>
      </c>
      <c r="S2365" s="7">
        <v>-8.628182964507433E-5</v>
      </c>
      <c r="U2365" s="7">
        <v>51.249178172255093</v>
      </c>
      <c r="V2365" s="7">
        <v>1.2420659298579115E-3</v>
      </c>
    </row>
    <row r="2366" spans="1:22" x14ac:dyDescent="0.35">
      <c r="A2366" s="3">
        <v>2014</v>
      </c>
      <c r="B2366" s="13" t="s">
        <v>24</v>
      </c>
      <c r="C2366" s="13" t="s">
        <v>188</v>
      </c>
      <c r="D2366" s="13">
        <v>2006</v>
      </c>
      <c r="E2366" s="14">
        <v>8</v>
      </c>
      <c r="F2366" s="13">
        <v>98</v>
      </c>
      <c r="G2366" s="13">
        <v>9</v>
      </c>
      <c r="H2366" s="13">
        <v>107</v>
      </c>
      <c r="I2366" s="13" t="b">
        <v>1</v>
      </c>
      <c r="J2366" s="4">
        <v>8.4112149532710304E-2</v>
      </c>
      <c r="K2366">
        <f t="shared" si="185"/>
        <v>2.0891908778506718E-4</v>
      </c>
      <c r="L2366">
        <f t="shared" si="184"/>
        <v>1.4454033616436181E-2</v>
      </c>
      <c r="M2366">
        <f t="shared" si="186"/>
        <v>1.2157598368965016E-3</v>
      </c>
      <c r="N2366">
        <f t="shared" si="187"/>
        <v>1.4454033616436181E-2</v>
      </c>
      <c r="O2366">
        <f t="shared" si="188"/>
        <v>0.11563226893148945</v>
      </c>
      <c r="Q2366" s="7">
        <v>2340</v>
      </c>
      <c r="R2366" s="7">
        <v>1.5653179287088859E-3</v>
      </c>
      <c r="S2366" s="7">
        <v>1.6620580629839133E-4</v>
      </c>
      <c r="U2366" s="7">
        <v>51.271093578785887</v>
      </c>
      <c r="V2366" s="7">
        <v>1.2422224303221998E-3</v>
      </c>
    </row>
    <row r="2367" spans="1:22" x14ac:dyDescent="0.35">
      <c r="A2367" s="24">
        <v>2014</v>
      </c>
      <c r="B2367" s="17" t="s">
        <v>58</v>
      </c>
      <c r="C2367" s="17" t="s">
        <v>142</v>
      </c>
      <c r="D2367" s="17">
        <v>2006</v>
      </c>
      <c r="E2367" s="17">
        <v>8</v>
      </c>
      <c r="F2367" s="17">
        <v>98</v>
      </c>
      <c r="G2367" s="17">
        <v>9</v>
      </c>
      <c r="H2367" s="17">
        <v>107</v>
      </c>
      <c r="I2367" s="17" t="b">
        <v>1</v>
      </c>
      <c r="J2367" s="25">
        <v>8.4112149532710304E-2</v>
      </c>
      <c r="K2367">
        <f t="shared" si="185"/>
        <v>2.0891908778506718E-4</v>
      </c>
      <c r="L2367">
        <f t="shared" si="184"/>
        <v>1.4454033616436181E-2</v>
      </c>
      <c r="M2367">
        <f t="shared" si="186"/>
        <v>1.2157598368965016E-3</v>
      </c>
      <c r="N2367">
        <f t="shared" si="187"/>
        <v>1.4454033616436181E-2</v>
      </c>
      <c r="O2367">
        <f t="shared" si="188"/>
        <v>0.11563226893148945</v>
      </c>
      <c r="Q2367" s="7">
        <v>2341</v>
      </c>
      <c r="R2367" s="7">
        <v>4.5387348456273277E-3</v>
      </c>
      <c r="S2367" s="7">
        <v>-2.2327671048699856E-3</v>
      </c>
      <c r="U2367" s="7">
        <v>51.293008985316675</v>
      </c>
      <c r="V2367" s="7">
        <v>1.2422224303221998E-3</v>
      </c>
    </row>
    <row r="2368" spans="1:22" x14ac:dyDescent="0.35">
      <c r="A2368" s="3">
        <v>2017</v>
      </c>
      <c r="B2368" s="13" t="s">
        <v>26</v>
      </c>
      <c r="C2368" s="13" t="s">
        <v>110</v>
      </c>
      <c r="D2368" s="13">
        <v>2002</v>
      </c>
      <c r="E2368" s="14">
        <v>15</v>
      </c>
      <c r="F2368" s="13">
        <v>98</v>
      </c>
      <c r="G2368" s="13">
        <v>9</v>
      </c>
      <c r="H2368" s="13">
        <v>107</v>
      </c>
      <c r="I2368" s="13" t="b">
        <v>1</v>
      </c>
      <c r="J2368" s="4">
        <v>8.4112149532710304E-2</v>
      </c>
      <c r="K2368">
        <f t="shared" si="185"/>
        <v>2.0891908778506718E-4</v>
      </c>
      <c r="L2368">
        <f t="shared" si="184"/>
        <v>1.4454033616436181E-2</v>
      </c>
      <c r="M2368">
        <f t="shared" si="186"/>
        <v>1.2157598368965016E-3</v>
      </c>
      <c r="N2368">
        <f t="shared" si="187"/>
        <v>1.4454033616436181E-2</v>
      </c>
      <c r="O2368">
        <f t="shared" si="188"/>
        <v>0.21681050424654272</v>
      </c>
      <c r="Q2368" s="7">
        <v>2342</v>
      </c>
      <c r="R2368" s="7">
        <v>1.5295578101861126E-3</v>
      </c>
      <c r="S2368" s="7">
        <v>-1.1744672814261044E-4</v>
      </c>
      <c r="U2368" s="7">
        <v>51.31492439184747</v>
      </c>
      <c r="V2368" s="7">
        <v>1.2422224303221998E-3</v>
      </c>
    </row>
    <row r="2369" spans="1:22" x14ac:dyDescent="0.35">
      <c r="A2369" s="24">
        <v>2014</v>
      </c>
      <c r="B2369" s="17" t="s">
        <v>42</v>
      </c>
      <c r="C2369" s="17" t="s">
        <v>96</v>
      </c>
      <c r="D2369" s="17">
        <v>2002</v>
      </c>
      <c r="E2369" s="17">
        <v>12</v>
      </c>
      <c r="F2369" s="17">
        <v>120</v>
      </c>
      <c r="G2369" s="17">
        <v>11</v>
      </c>
      <c r="H2369" s="17">
        <v>131</v>
      </c>
      <c r="I2369" s="17" t="b">
        <v>1</v>
      </c>
      <c r="J2369" s="25">
        <v>8.3969465648855005E-2</v>
      </c>
      <c r="K2369">
        <f t="shared" si="185"/>
        <v>2.557794439237738E-4</v>
      </c>
      <c r="L2369">
        <f t="shared" si="184"/>
        <v>1.599310613745103E-2</v>
      </c>
      <c r="M2369">
        <f t="shared" si="186"/>
        <v>1.3429325764271864E-3</v>
      </c>
      <c r="N2369">
        <f t="shared" si="187"/>
        <v>1.599310613745103E-2</v>
      </c>
      <c r="O2369">
        <f t="shared" si="188"/>
        <v>0.19191727364941236</v>
      </c>
      <c r="Q2369" s="7">
        <v>2343</v>
      </c>
      <c r="R2369" s="7">
        <v>7.7965482886127081E-4</v>
      </c>
      <c r="S2369" s="7">
        <v>6.3245625318223136E-4</v>
      </c>
      <c r="U2369" s="7">
        <v>51.336839798378257</v>
      </c>
      <c r="V2369" s="7">
        <v>1.2422224303221998E-3</v>
      </c>
    </row>
    <row r="2370" spans="1:22" x14ac:dyDescent="0.35">
      <c r="A2370" s="3">
        <v>2014</v>
      </c>
      <c r="B2370" s="13" t="s">
        <v>30</v>
      </c>
      <c r="C2370" s="13" t="s">
        <v>31</v>
      </c>
      <c r="D2370" s="13">
        <v>2004</v>
      </c>
      <c r="E2370" s="14">
        <v>10</v>
      </c>
      <c r="F2370" s="13">
        <v>394</v>
      </c>
      <c r="G2370" s="13">
        <v>36</v>
      </c>
      <c r="H2370" s="13">
        <v>430</v>
      </c>
      <c r="I2370" s="13" t="b">
        <v>1</v>
      </c>
      <c r="J2370" s="4">
        <v>8.3720930232558097E-2</v>
      </c>
      <c r="K2370">
        <f t="shared" si="185"/>
        <v>8.3958138081849419E-4</v>
      </c>
      <c r="L2370">
        <f t="shared" si="184"/>
        <v>2.8975530725398185E-2</v>
      </c>
      <c r="M2370">
        <f t="shared" si="186"/>
        <v>2.4258583863124052E-3</v>
      </c>
      <c r="N2370">
        <f t="shared" si="187"/>
        <v>2.8975530725398185E-2</v>
      </c>
      <c r="O2370">
        <f t="shared" si="188"/>
        <v>0.28975530725398185</v>
      </c>
      <c r="Q2370" s="7">
        <v>2344</v>
      </c>
      <c r="R2370" s="7">
        <v>8.4068324216209956E-4</v>
      </c>
      <c r="S2370" s="7">
        <v>3.1230062821657148E-4</v>
      </c>
      <c r="U2370" s="7">
        <v>51.358755204909052</v>
      </c>
      <c r="V2370" s="7">
        <v>1.2437390226005408E-3</v>
      </c>
    </row>
    <row r="2371" spans="1:22" x14ac:dyDescent="0.35">
      <c r="A2371" s="24">
        <v>2014</v>
      </c>
      <c r="B2371" s="17" t="s">
        <v>26</v>
      </c>
      <c r="C2371" s="17" t="s">
        <v>35</v>
      </c>
      <c r="D2371" s="17">
        <v>2005</v>
      </c>
      <c r="E2371" s="17">
        <v>9</v>
      </c>
      <c r="F2371" s="17">
        <v>374</v>
      </c>
      <c r="G2371" s="17">
        <v>34</v>
      </c>
      <c r="H2371" s="17">
        <v>408</v>
      </c>
      <c r="I2371" s="17" t="b">
        <v>1</v>
      </c>
      <c r="J2371" s="25">
        <v>8.3333333333333301E-2</v>
      </c>
      <c r="K2371">
        <f t="shared" si="185"/>
        <v>7.9662605435801314E-4</v>
      </c>
      <c r="L2371">
        <f t="shared" si="184"/>
        <v>2.8224564732835352E-2</v>
      </c>
      <c r="M2371">
        <f t="shared" si="186"/>
        <v>2.3520470610696119E-3</v>
      </c>
      <c r="N2371">
        <f t="shared" si="187"/>
        <v>2.8224564732835352E-2</v>
      </c>
      <c r="O2371">
        <f t="shared" si="188"/>
        <v>0.25402108259551814</v>
      </c>
      <c r="Q2371" s="7">
        <v>2345</v>
      </c>
      <c r="R2371" s="7">
        <v>1.9764029921200067E-3</v>
      </c>
      <c r="S2371" s="7">
        <v>-7.5492190086105478E-4</v>
      </c>
      <c r="U2371" s="7">
        <v>51.380670611439839</v>
      </c>
      <c r="V2371" s="7">
        <v>1.2448353110660097E-3</v>
      </c>
    </row>
    <row r="2372" spans="1:22" x14ac:dyDescent="0.35">
      <c r="A2372" s="5">
        <v>2015</v>
      </c>
      <c r="B2372" s="14" t="s">
        <v>26</v>
      </c>
      <c r="C2372" s="14" t="s">
        <v>35</v>
      </c>
      <c r="D2372" s="14">
        <v>2003</v>
      </c>
      <c r="E2372" s="14">
        <v>12</v>
      </c>
      <c r="F2372" s="14">
        <v>209</v>
      </c>
      <c r="G2372" s="14">
        <v>19</v>
      </c>
      <c r="H2372" s="14">
        <v>228</v>
      </c>
      <c r="I2372" s="14" t="b">
        <v>1</v>
      </c>
      <c r="J2372" s="6">
        <v>8.3333333333333301E-2</v>
      </c>
      <c r="K2372">
        <f t="shared" si="185"/>
        <v>4.4517338331771322E-4</v>
      </c>
      <c r="L2372">
        <f t="shared" ref="L2372:L2435" si="189">SQRT(K2372)</f>
        <v>2.1099132288265154E-2</v>
      </c>
      <c r="M2372">
        <f t="shared" si="186"/>
        <v>1.7582610240220956E-3</v>
      </c>
      <c r="N2372">
        <f t="shared" si="187"/>
        <v>2.1099132288265154E-2</v>
      </c>
      <c r="O2372">
        <f t="shared" si="188"/>
        <v>0.25318958745918185</v>
      </c>
      <c r="Q2372" s="7">
        <v>2346</v>
      </c>
      <c r="R2372" s="7">
        <v>2.1931370697009455E-3</v>
      </c>
      <c r="S2372" s="7">
        <v>-9.7165597844199353E-4</v>
      </c>
      <c r="U2372" s="7">
        <v>51.402586017970634</v>
      </c>
      <c r="V2372" s="7">
        <v>1.2452013852721486E-3</v>
      </c>
    </row>
    <row r="2373" spans="1:22" x14ac:dyDescent="0.35">
      <c r="A2373" s="3">
        <v>2013</v>
      </c>
      <c r="B2373" s="13" t="s">
        <v>58</v>
      </c>
      <c r="C2373" s="13" t="s">
        <v>76</v>
      </c>
      <c r="D2373" s="13">
        <v>2005</v>
      </c>
      <c r="E2373" s="17">
        <v>8</v>
      </c>
      <c r="F2373" s="13">
        <v>187</v>
      </c>
      <c r="G2373" s="13">
        <v>17</v>
      </c>
      <c r="H2373" s="13">
        <v>204</v>
      </c>
      <c r="I2373" s="13" t="b">
        <v>1</v>
      </c>
      <c r="J2373" s="4">
        <v>8.3333333333333301E-2</v>
      </c>
      <c r="K2373">
        <f t="shared" si="185"/>
        <v>3.9831302717900657E-4</v>
      </c>
      <c r="L2373">
        <f t="shared" si="189"/>
        <v>1.9957781118626554E-2</v>
      </c>
      <c r="M2373">
        <f t="shared" si="186"/>
        <v>1.6631484265522121E-3</v>
      </c>
      <c r="N2373">
        <f t="shared" si="187"/>
        <v>1.9957781118626554E-2</v>
      </c>
      <c r="O2373">
        <f t="shared" si="188"/>
        <v>0.15966224894901243</v>
      </c>
      <c r="Q2373" s="7">
        <v>2347</v>
      </c>
      <c r="R2373" s="7">
        <v>1.1094666817962511E-3</v>
      </c>
      <c r="S2373" s="7">
        <v>1.1201440946270085E-4</v>
      </c>
      <c r="U2373" s="7">
        <v>51.424501424501422</v>
      </c>
      <c r="V2373" s="7">
        <v>1.2452013852721486E-3</v>
      </c>
    </row>
    <row r="2374" spans="1:22" x14ac:dyDescent="0.35">
      <c r="A2374" s="3">
        <v>2015</v>
      </c>
      <c r="B2374" s="13" t="s">
        <v>24</v>
      </c>
      <c r="C2374" s="13" t="s">
        <v>71</v>
      </c>
      <c r="D2374" s="13">
        <v>2003</v>
      </c>
      <c r="E2374" s="14">
        <v>12</v>
      </c>
      <c r="F2374" s="13">
        <v>176</v>
      </c>
      <c r="G2374" s="13">
        <v>16</v>
      </c>
      <c r="H2374" s="13">
        <v>192</v>
      </c>
      <c r="I2374" s="13" t="b">
        <v>1</v>
      </c>
      <c r="J2374" s="4">
        <v>8.3333333333333301E-2</v>
      </c>
      <c r="K2374">
        <f t="shared" si="185"/>
        <v>3.7488284910965324E-4</v>
      </c>
      <c r="L2374">
        <f t="shared" si="189"/>
        <v>1.9361891671777664E-2</v>
      </c>
      <c r="M2374">
        <f t="shared" si="186"/>
        <v>1.613490972648138E-3</v>
      </c>
      <c r="N2374">
        <f t="shared" si="187"/>
        <v>1.9361891671777664E-2</v>
      </c>
      <c r="O2374">
        <f t="shared" si="188"/>
        <v>0.23234270006133195</v>
      </c>
      <c r="Q2374" s="7">
        <v>2348</v>
      </c>
      <c r="R2374" s="7">
        <v>3.1881360945111136E-3</v>
      </c>
      <c r="S2374" s="7">
        <v>-1.4142457762420502E-3</v>
      </c>
      <c r="U2374" s="7">
        <v>51.446416831032217</v>
      </c>
      <c r="V2374" s="7">
        <v>1.2452013852721486E-3</v>
      </c>
    </row>
    <row r="2375" spans="1:22" x14ac:dyDescent="0.35">
      <c r="A2375" s="3">
        <v>2013</v>
      </c>
      <c r="B2375" s="13" t="s">
        <v>52</v>
      </c>
      <c r="C2375" s="13" t="s">
        <v>91</v>
      </c>
      <c r="D2375" s="13">
        <v>2007</v>
      </c>
      <c r="E2375" s="17">
        <v>6</v>
      </c>
      <c r="F2375" s="13">
        <v>165</v>
      </c>
      <c r="G2375" s="13">
        <v>15</v>
      </c>
      <c r="H2375" s="13">
        <v>180</v>
      </c>
      <c r="I2375" s="13" t="b">
        <v>1</v>
      </c>
      <c r="J2375" s="4">
        <v>8.3333333333333301E-2</v>
      </c>
      <c r="K2375">
        <f t="shared" si="185"/>
        <v>3.5145267104029991E-4</v>
      </c>
      <c r="L2375">
        <f t="shared" si="189"/>
        <v>1.8747070998966744E-2</v>
      </c>
      <c r="M2375">
        <f t="shared" si="186"/>
        <v>1.5622559165805615E-3</v>
      </c>
      <c r="N2375">
        <f t="shared" si="187"/>
        <v>1.8747070998966744E-2</v>
      </c>
      <c r="O2375">
        <f t="shared" si="188"/>
        <v>0.11248242599380046</v>
      </c>
      <c r="Q2375" s="7">
        <v>2349</v>
      </c>
      <c r="R2375" s="7">
        <v>9.4191012926177144E-4</v>
      </c>
      <c r="S2375" s="7">
        <v>3.4443103561963557E-4</v>
      </c>
      <c r="U2375" s="7">
        <v>51.468332237563004</v>
      </c>
      <c r="V2375" s="7">
        <v>1.2463474521371804E-3</v>
      </c>
    </row>
    <row r="2376" spans="1:22" x14ac:dyDescent="0.35">
      <c r="A2376" s="3">
        <v>2015</v>
      </c>
      <c r="B2376" s="13" t="s">
        <v>67</v>
      </c>
      <c r="C2376" s="13" t="s">
        <v>123</v>
      </c>
      <c r="D2376" s="13">
        <v>2006</v>
      </c>
      <c r="E2376" s="14">
        <v>9</v>
      </c>
      <c r="F2376" s="13">
        <v>132</v>
      </c>
      <c r="G2376" s="13">
        <v>12</v>
      </c>
      <c r="H2376" s="13">
        <v>144</v>
      </c>
      <c r="I2376" s="13" t="b">
        <v>1</v>
      </c>
      <c r="J2376" s="4">
        <v>8.3333333333333301E-2</v>
      </c>
      <c r="K2376">
        <f t="shared" si="185"/>
        <v>2.8116213683223993E-4</v>
      </c>
      <c r="L2376">
        <f t="shared" si="189"/>
        <v>1.676789005308181E-2</v>
      </c>
      <c r="M2376">
        <f t="shared" si="186"/>
        <v>1.3973241710901502E-3</v>
      </c>
      <c r="N2376">
        <f t="shared" si="187"/>
        <v>1.676789005308181E-2</v>
      </c>
      <c r="O2376">
        <f t="shared" si="188"/>
        <v>0.15091101047773631</v>
      </c>
      <c r="Q2376" s="7">
        <v>2350</v>
      </c>
      <c r="R2376" s="7">
        <v>8.2772741139516121E-4</v>
      </c>
      <c r="S2376" s="7">
        <v>8.1853149211884497E-5</v>
      </c>
      <c r="U2376" s="7">
        <v>51.490247644093799</v>
      </c>
      <c r="V2376" s="7">
        <v>1.2467175204803501E-3</v>
      </c>
    </row>
    <row r="2377" spans="1:22" x14ac:dyDescent="0.35">
      <c r="A2377" s="3">
        <v>2013</v>
      </c>
      <c r="B2377" s="13" t="s">
        <v>30</v>
      </c>
      <c r="C2377" s="13" t="s">
        <v>51</v>
      </c>
      <c r="D2377" s="13">
        <v>2007</v>
      </c>
      <c r="E2377" s="17">
        <v>6</v>
      </c>
      <c r="F2377" s="13">
        <v>121</v>
      </c>
      <c r="G2377" s="13">
        <v>11</v>
      </c>
      <c r="H2377" s="13">
        <v>132</v>
      </c>
      <c r="I2377" s="13" t="b">
        <v>1</v>
      </c>
      <c r="J2377" s="4">
        <v>8.3333333333333301E-2</v>
      </c>
      <c r="K2377">
        <f t="shared" si="185"/>
        <v>2.577319587628866E-4</v>
      </c>
      <c r="L2377">
        <f t="shared" si="189"/>
        <v>1.6054032476698388E-2</v>
      </c>
      <c r="M2377">
        <f t="shared" si="186"/>
        <v>1.3378360397248651E-3</v>
      </c>
      <c r="N2377">
        <f t="shared" si="187"/>
        <v>1.6054032476698388E-2</v>
      </c>
      <c r="O2377">
        <f t="shared" si="188"/>
        <v>9.6324194860190337E-2</v>
      </c>
      <c r="Q2377" s="7">
        <v>2351</v>
      </c>
      <c r="R2377" s="7">
        <v>1.1511201548468912E-3</v>
      </c>
      <c r="S2377" s="7">
        <v>-2.4153959423984551E-4</v>
      </c>
      <c r="U2377" s="7">
        <v>51.512163050624586</v>
      </c>
      <c r="V2377" s="7">
        <v>1.2498047332644487E-3</v>
      </c>
    </row>
    <row r="2378" spans="1:22" x14ac:dyDescent="0.35">
      <c r="A2378" s="3">
        <v>2017</v>
      </c>
      <c r="B2378" s="13" t="s">
        <v>98</v>
      </c>
      <c r="C2378" s="13" t="s">
        <v>99</v>
      </c>
      <c r="D2378" s="13">
        <v>2004</v>
      </c>
      <c r="E2378" s="14">
        <v>13</v>
      </c>
      <c r="F2378" s="13">
        <v>99</v>
      </c>
      <c r="G2378" s="13">
        <v>9</v>
      </c>
      <c r="H2378" s="13">
        <v>108</v>
      </c>
      <c r="I2378" s="13" t="b">
        <v>1</v>
      </c>
      <c r="J2378" s="4">
        <v>8.3333333333333301E-2</v>
      </c>
      <c r="K2378">
        <f t="shared" si="185"/>
        <v>2.1087160262417995E-4</v>
      </c>
      <c r="L2378">
        <f t="shared" si="189"/>
        <v>1.4521418753833247E-2</v>
      </c>
      <c r="M2378">
        <f t="shared" si="186"/>
        <v>1.2101182294861033E-3</v>
      </c>
      <c r="N2378">
        <f t="shared" si="187"/>
        <v>1.4521418753833247E-2</v>
      </c>
      <c r="O2378">
        <f t="shared" si="188"/>
        <v>0.18877844379983222</v>
      </c>
      <c r="Q2378" s="7">
        <v>2352</v>
      </c>
      <c r="R2378" s="7">
        <v>1.4745128982986216E-3</v>
      </c>
      <c r="S2378" s="7">
        <v>-5.6493233769157585E-4</v>
      </c>
      <c r="U2378" s="7">
        <v>51.534078457155381</v>
      </c>
      <c r="V2378" s="7">
        <v>1.2498047332644496E-3</v>
      </c>
    </row>
    <row r="2379" spans="1:22" x14ac:dyDescent="0.35">
      <c r="A2379" s="3">
        <v>2014</v>
      </c>
      <c r="B2379" s="13" t="s">
        <v>30</v>
      </c>
      <c r="C2379" s="13" t="s">
        <v>117</v>
      </c>
      <c r="D2379" s="13">
        <v>2001</v>
      </c>
      <c r="E2379" s="17">
        <v>13</v>
      </c>
      <c r="F2379" s="13">
        <v>88</v>
      </c>
      <c r="G2379" s="13">
        <v>8</v>
      </c>
      <c r="H2379" s="13">
        <v>96</v>
      </c>
      <c r="I2379" s="13" t="b">
        <v>1</v>
      </c>
      <c r="J2379" s="4">
        <v>8.3333333333333301E-2</v>
      </c>
      <c r="K2379">
        <f t="shared" si="185"/>
        <v>1.8744142455482662E-4</v>
      </c>
      <c r="L2379">
        <f t="shared" si="189"/>
        <v>1.3690924897713326E-2</v>
      </c>
      <c r="M2379">
        <f t="shared" si="186"/>
        <v>1.1409104081427767E-3</v>
      </c>
      <c r="N2379">
        <f t="shared" si="187"/>
        <v>1.3690924897713326E-2</v>
      </c>
      <c r="O2379">
        <f t="shared" si="188"/>
        <v>0.17798202367027324</v>
      </c>
      <c r="Q2379" s="7">
        <v>2353</v>
      </c>
      <c r="R2379" s="7">
        <v>6.6603103966929626E-4</v>
      </c>
      <c r="S2379" s="7">
        <v>2.4354952093774945E-4</v>
      </c>
      <c r="U2379" s="7">
        <v>51.555993863686169</v>
      </c>
      <c r="V2379" s="7">
        <v>1.2498047332644496E-3</v>
      </c>
    </row>
    <row r="2380" spans="1:22" x14ac:dyDescent="0.35">
      <c r="A2380" s="3">
        <v>2014</v>
      </c>
      <c r="B2380" s="13" t="s">
        <v>24</v>
      </c>
      <c r="C2380" s="13" t="s">
        <v>183</v>
      </c>
      <c r="D2380" s="13">
        <v>2004</v>
      </c>
      <c r="E2380" s="14">
        <v>10</v>
      </c>
      <c r="F2380" s="13">
        <v>77</v>
      </c>
      <c r="G2380" s="13">
        <v>7</v>
      </c>
      <c r="H2380" s="13">
        <v>84</v>
      </c>
      <c r="I2380" s="13" t="b">
        <v>1</v>
      </c>
      <c r="J2380" s="4">
        <v>8.3333333333333301E-2</v>
      </c>
      <c r="K2380">
        <f t="shared" si="185"/>
        <v>1.6401124648547329E-4</v>
      </c>
      <c r="L2380">
        <f t="shared" si="189"/>
        <v>1.2806687568824082E-2</v>
      </c>
      <c r="M2380">
        <f t="shared" si="186"/>
        <v>1.0672239640686732E-3</v>
      </c>
      <c r="N2380">
        <f t="shared" si="187"/>
        <v>1.2806687568824082E-2</v>
      </c>
      <c r="O2380">
        <f t="shared" si="188"/>
        <v>0.12806687568824082</v>
      </c>
      <c r="Q2380" s="7">
        <v>2354</v>
      </c>
      <c r="R2380" s="7">
        <v>5.0433466794343109E-4</v>
      </c>
      <c r="S2380" s="7">
        <v>4.0524589266361462E-4</v>
      </c>
      <c r="U2380" s="7">
        <v>51.577909270216963</v>
      </c>
      <c r="V2380" s="7">
        <v>1.2498047332644496E-3</v>
      </c>
    </row>
    <row r="2381" spans="1:22" x14ac:dyDescent="0.35">
      <c r="A2381" s="24">
        <v>2015</v>
      </c>
      <c r="B2381" s="17" t="s">
        <v>52</v>
      </c>
      <c r="C2381" s="17" t="s">
        <v>62</v>
      </c>
      <c r="D2381" s="17">
        <v>2009</v>
      </c>
      <c r="E2381" s="17">
        <v>6</v>
      </c>
      <c r="F2381" s="17">
        <v>77</v>
      </c>
      <c r="G2381" s="17">
        <v>7</v>
      </c>
      <c r="H2381" s="17">
        <v>84</v>
      </c>
      <c r="I2381" s="17" t="b">
        <v>1</v>
      </c>
      <c r="J2381" s="25">
        <v>8.3333333333333301E-2</v>
      </c>
      <c r="K2381">
        <f t="shared" si="185"/>
        <v>1.6401124648547329E-4</v>
      </c>
      <c r="L2381">
        <f t="shared" si="189"/>
        <v>1.2806687568824082E-2</v>
      </c>
      <c r="M2381">
        <f t="shared" si="186"/>
        <v>1.0672239640686732E-3</v>
      </c>
      <c r="N2381">
        <f t="shared" si="187"/>
        <v>1.2806687568824082E-2</v>
      </c>
      <c r="O2381">
        <f t="shared" si="188"/>
        <v>7.6840125412944493E-2</v>
      </c>
      <c r="Q2381" s="7">
        <v>2355</v>
      </c>
      <c r="R2381" s="7">
        <v>1.1511201548468912E-3</v>
      </c>
      <c r="S2381" s="7">
        <v>-2.4153959423984551E-4</v>
      </c>
      <c r="U2381" s="7">
        <v>51.599824676747751</v>
      </c>
      <c r="V2381" s="7">
        <v>1.2498047332644496E-3</v>
      </c>
    </row>
    <row r="2382" spans="1:22" x14ac:dyDescent="0.35">
      <c r="A2382" s="5">
        <v>2016</v>
      </c>
      <c r="B2382" s="14" t="s">
        <v>92</v>
      </c>
      <c r="C2382" s="14" t="s">
        <v>167</v>
      </c>
      <c r="D2382" s="14">
        <v>2006</v>
      </c>
      <c r="E2382" s="14">
        <v>10</v>
      </c>
      <c r="F2382" s="14">
        <v>77</v>
      </c>
      <c r="G2382" s="14">
        <v>7</v>
      </c>
      <c r="H2382" s="14">
        <v>84</v>
      </c>
      <c r="I2382" s="14" t="b">
        <v>1</v>
      </c>
      <c r="J2382" s="6">
        <v>8.3333333333333301E-2</v>
      </c>
      <c r="K2382">
        <f t="shared" si="185"/>
        <v>1.6401124648547329E-4</v>
      </c>
      <c r="L2382">
        <f t="shared" si="189"/>
        <v>1.2806687568824082E-2</v>
      </c>
      <c r="M2382">
        <f t="shared" si="186"/>
        <v>1.0672239640686732E-3</v>
      </c>
      <c r="N2382">
        <f t="shared" si="187"/>
        <v>1.2806687568824082E-2</v>
      </c>
      <c r="O2382">
        <f t="shared" si="188"/>
        <v>0.12806687568824082</v>
      </c>
      <c r="Q2382" s="7">
        <v>2356</v>
      </c>
      <c r="R2382" s="7">
        <v>2.1887403595984346E-3</v>
      </c>
      <c r="S2382" s="7">
        <v>-8.4065255278965422E-4</v>
      </c>
      <c r="U2382" s="7">
        <v>51.621740083278546</v>
      </c>
      <c r="V2382" s="7">
        <v>1.2498047332644496E-3</v>
      </c>
    </row>
    <row r="2383" spans="1:22" x14ac:dyDescent="0.35">
      <c r="A2383" s="3">
        <v>2015</v>
      </c>
      <c r="B2383" s="13" t="s">
        <v>37</v>
      </c>
      <c r="C2383" s="13" t="s">
        <v>157</v>
      </c>
      <c r="D2383" s="13">
        <v>2007</v>
      </c>
      <c r="E2383" s="17">
        <v>8</v>
      </c>
      <c r="F2383" s="13">
        <v>66</v>
      </c>
      <c r="G2383" s="13">
        <v>6</v>
      </c>
      <c r="H2383" s="13">
        <v>72</v>
      </c>
      <c r="I2383" s="13" t="b">
        <v>1</v>
      </c>
      <c r="J2383" s="4">
        <v>8.3333333333333301E-2</v>
      </c>
      <c r="K2383">
        <f t="shared" si="185"/>
        <v>1.4058106841611997E-4</v>
      </c>
      <c r="L2383">
        <f t="shared" si="189"/>
        <v>1.1856688762724606E-2</v>
      </c>
      <c r="M2383">
        <f t="shared" si="186"/>
        <v>9.8805739689371676E-4</v>
      </c>
      <c r="N2383">
        <f t="shared" si="187"/>
        <v>1.1856688762724606E-2</v>
      </c>
      <c r="O2383">
        <f t="shared" si="188"/>
        <v>9.4853510101796851E-2</v>
      </c>
      <c r="Q2383" s="7">
        <v>2357</v>
      </c>
      <c r="R2383" s="7">
        <v>1.2286636448938146E-3</v>
      </c>
      <c r="S2383" s="7">
        <v>1.1942416191496573E-4</v>
      </c>
      <c r="U2383" s="7">
        <v>51.643655489809333</v>
      </c>
      <c r="V2383" s="7">
        <v>1.2498047332644496E-3</v>
      </c>
    </row>
    <row r="2384" spans="1:22" x14ac:dyDescent="0.35">
      <c r="A2384" s="5">
        <v>2015</v>
      </c>
      <c r="B2384" s="14" t="s">
        <v>106</v>
      </c>
      <c r="C2384" s="14" t="s">
        <v>174</v>
      </c>
      <c r="D2384" s="14">
        <v>2008</v>
      </c>
      <c r="E2384" s="14">
        <v>7</v>
      </c>
      <c r="F2384" s="14">
        <v>66</v>
      </c>
      <c r="G2384" s="14">
        <v>6</v>
      </c>
      <c r="H2384" s="14">
        <v>72</v>
      </c>
      <c r="I2384" s="14" t="b">
        <v>1</v>
      </c>
      <c r="J2384" s="6">
        <v>8.3333333333333301E-2</v>
      </c>
      <c r="K2384">
        <f t="shared" si="185"/>
        <v>1.4058106841611997E-4</v>
      </c>
      <c r="L2384">
        <f t="shared" si="189"/>
        <v>1.1856688762724606E-2</v>
      </c>
      <c r="M2384">
        <f t="shared" si="186"/>
        <v>9.8805739689371676E-4</v>
      </c>
      <c r="N2384">
        <f t="shared" si="187"/>
        <v>1.1856688762724606E-2</v>
      </c>
      <c r="O2384">
        <f t="shared" si="188"/>
        <v>8.2996821339072241E-2</v>
      </c>
      <c r="Q2384" s="7">
        <v>2358</v>
      </c>
      <c r="R2384" s="7">
        <v>1.2627687522207638E-3</v>
      </c>
      <c r="S2384" s="7">
        <v>-2.6777753414033143E-4</v>
      </c>
      <c r="U2384" s="7">
        <v>51.665570896340128</v>
      </c>
      <c r="V2384" s="7">
        <v>1.2498047332644496E-3</v>
      </c>
    </row>
    <row r="2385" spans="1:22" x14ac:dyDescent="0.35">
      <c r="A2385" s="24">
        <v>2016</v>
      </c>
      <c r="B2385" s="17" t="s">
        <v>42</v>
      </c>
      <c r="C2385" s="17" t="s">
        <v>112</v>
      </c>
      <c r="D2385" s="17">
        <v>2010</v>
      </c>
      <c r="E2385" s="17">
        <v>6</v>
      </c>
      <c r="F2385" s="17">
        <v>66</v>
      </c>
      <c r="G2385" s="17">
        <v>6</v>
      </c>
      <c r="H2385" s="17">
        <v>72</v>
      </c>
      <c r="I2385" s="17" t="b">
        <v>1</v>
      </c>
      <c r="J2385" s="25">
        <v>8.3333333333333301E-2</v>
      </c>
      <c r="K2385">
        <f t="shared" si="185"/>
        <v>1.4058106841611997E-4</v>
      </c>
      <c r="L2385">
        <f t="shared" si="189"/>
        <v>1.1856688762724606E-2</v>
      </c>
      <c r="M2385">
        <f t="shared" si="186"/>
        <v>9.8805739689371676E-4</v>
      </c>
      <c r="N2385">
        <f t="shared" si="187"/>
        <v>1.1856688762724606E-2</v>
      </c>
      <c r="O2385">
        <f t="shared" si="188"/>
        <v>7.1140132576347631E-2</v>
      </c>
      <c r="Q2385" s="7">
        <v>2359</v>
      </c>
      <c r="R2385" s="7">
        <v>3.7587121722775646E-4</v>
      </c>
      <c r="S2385" s="7">
        <v>6.1912000085267592E-4</v>
      </c>
      <c r="U2385" s="7">
        <v>51.687486302870916</v>
      </c>
      <c r="V2385" s="7">
        <v>1.2498047332644496E-3</v>
      </c>
    </row>
    <row r="2386" spans="1:22" x14ac:dyDescent="0.35">
      <c r="A2386" s="3">
        <v>2017</v>
      </c>
      <c r="B2386" s="13" t="s">
        <v>30</v>
      </c>
      <c r="C2386" s="13" t="s">
        <v>51</v>
      </c>
      <c r="D2386" s="13">
        <v>2007</v>
      </c>
      <c r="E2386" s="14">
        <v>10</v>
      </c>
      <c r="F2386" s="13">
        <v>66</v>
      </c>
      <c r="G2386" s="13">
        <v>6</v>
      </c>
      <c r="H2386" s="13">
        <v>72</v>
      </c>
      <c r="I2386" s="13" t="b">
        <v>1</v>
      </c>
      <c r="J2386" s="4">
        <v>8.3333333333333301E-2</v>
      </c>
      <c r="K2386">
        <f t="shared" si="185"/>
        <v>1.4058106841611997E-4</v>
      </c>
      <c r="L2386">
        <f t="shared" si="189"/>
        <v>1.1856688762724606E-2</v>
      </c>
      <c r="M2386">
        <f t="shared" si="186"/>
        <v>9.8805739689371676E-4</v>
      </c>
      <c r="N2386">
        <f t="shared" si="187"/>
        <v>1.1856688762724606E-2</v>
      </c>
      <c r="O2386">
        <f t="shared" si="188"/>
        <v>0.11856688762724607</v>
      </c>
      <c r="Q2386" s="7">
        <v>2360</v>
      </c>
      <c r="R2386" s="7">
        <v>2.2479461905139117E-3</v>
      </c>
      <c r="S2386" s="7">
        <v>-4.7800224046638806E-4</v>
      </c>
      <c r="U2386" s="7">
        <v>51.70940170940171</v>
      </c>
      <c r="V2386" s="7">
        <v>1.24980473326445E-3</v>
      </c>
    </row>
    <row r="2387" spans="1:22" x14ac:dyDescent="0.35">
      <c r="A2387" s="24">
        <v>2016</v>
      </c>
      <c r="B2387" s="17" t="s">
        <v>158</v>
      </c>
      <c r="C2387" s="17" t="s">
        <v>243</v>
      </c>
      <c r="D2387" s="17">
        <v>2002</v>
      </c>
      <c r="E2387" s="17">
        <v>14</v>
      </c>
      <c r="F2387" s="17">
        <v>55</v>
      </c>
      <c r="G2387" s="17">
        <v>5</v>
      </c>
      <c r="H2387" s="17">
        <v>60</v>
      </c>
      <c r="I2387" s="17" t="b">
        <v>1</v>
      </c>
      <c r="J2387" s="25">
        <v>8.3333333333333301E-2</v>
      </c>
      <c r="K2387">
        <f t="shared" si="185"/>
        <v>1.1715089034676664E-4</v>
      </c>
      <c r="L2387">
        <f t="shared" si="189"/>
        <v>1.0823626487770476E-2</v>
      </c>
      <c r="M2387">
        <f t="shared" si="186"/>
        <v>9.0196887398087265E-4</v>
      </c>
      <c r="N2387">
        <f t="shared" si="187"/>
        <v>1.0823626487770476E-2</v>
      </c>
      <c r="O2387">
        <f t="shared" si="188"/>
        <v>0.15153077082878666</v>
      </c>
      <c r="Q2387" s="7">
        <v>2361</v>
      </c>
      <c r="R2387" s="7">
        <v>1.0760410115495363E-3</v>
      </c>
      <c r="S2387" s="7">
        <v>3.8775366527828863E-4</v>
      </c>
      <c r="U2387" s="7">
        <v>51.731317115932498</v>
      </c>
      <c r="V2387" s="7">
        <v>1.2513505653126411E-3</v>
      </c>
    </row>
    <row r="2388" spans="1:22" x14ac:dyDescent="0.35">
      <c r="A2388" s="5">
        <v>2017</v>
      </c>
      <c r="B2388" s="14" t="s">
        <v>33</v>
      </c>
      <c r="C2388" s="14" t="s">
        <v>203</v>
      </c>
      <c r="D2388" s="14">
        <v>2006</v>
      </c>
      <c r="E2388" s="14">
        <v>11</v>
      </c>
      <c r="F2388" s="14">
        <v>55</v>
      </c>
      <c r="G2388" s="14">
        <v>5</v>
      </c>
      <c r="H2388" s="14">
        <v>60</v>
      </c>
      <c r="I2388" s="14" t="b">
        <v>1</v>
      </c>
      <c r="J2388" s="6">
        <v>8.3333333333333301E-2</v>
      </c>
      <c r="K2388">
        <f t="shared" si="185"/>
        <v>1.1715089034676664E-4</v>
      </c>
      <c r="L2388">
        <f t="shared" si="189"/>
        <v>1.0823626487770476E-2</v>
      </c>
      <c r="M2388">
        <f t="shared" si="186"/>
        <v>9.0196887398087265E-4</v>
      </c>
      <c r="N2388">
        <f t="shared" si="187"/>
        <v>1.0823626487770476E-2</v>
      </c>
      <c r="O2388">
        <f t="shared" si="188"/>
        <v>0.11905989136547523</v>
      </c>
      <c r="Q2388" s="7">
        <v>2362</v>
      </c>
      <c r="R2388" s="7">
        <v>2.382225836525424E-3</v>
      </c>
      <c r="S2388" s="7">
        <v>-9.1843115969759905E-4</v>
      </c>
      <c r="U2388" s="7">
        <v>51.753232522463293</v>
      </c>
      <c r="V2388" s="7">
        <v>1.2513505653126411E-3</v>
      </c>
    </row>
    <row r="2389" spans="1:22" x14ac:dyDescent="0.35">
      <c r="A2389" s="3">
        <v>2015</v>
      </c>
      <c r="B2389" s="13" t="s">
        <v>52</v>
      </c>
      <c r="C2389" s="13" t="s">
        <v>91</v>
      </c>
      <c r="D2389" s="13">
        <v>2007</v>
      </c>
      <c r="E2389" s="17">
        <v>8</v>
      </c>
      <c r="F2389" s="13">
        <v>155</v>
      </c>
      <c r="G2389" s="13">
        <v>14</v>
      </c>
      <c r="H2389" s="13">
        <v>169</v>
      </c>
      <c r="I2389" s="13" t="b">
        <v>1</v>
      </c>
      <c r="J2389" s="4">
        <v>8.2840236686390498E-2</v>
      </c>
      <c r="K2389">
        <f t="shared" si="185"/>
        <v>3.2997500781005933E-4</v>
      </c>
      <c r="L2389">
        <f t="shared" si="189"/>
        <v>1.8165214224171961E-2</v>
      </c>
      <c r="M2389">
        <f t="shared" si="186"/>
        <v>1.5048106457893925E-3</v>
      </c>
      <c r="N2389">
        <f t="shared" si="187"/>
        <v>1.8165214224171961E-2</v>
      </c>
      <c r="O2389">
        <f t="shared" si="188"/>
        <v>0.14532171379337569</v>
      </c>
      <c r="Q2389" s="7">
        <v>2363</v>
      </c>
      <c r="R2389" s="7">
        <v>1.173533214136842E-3</v>
      </c>
      <c r="S2389" s="7">
        <v>-9.9899438898916207E-5</v>
      </c>
      <c r="U2389" s="7">
        <v>51.77514792899408</v>
      </c>
      <c r="V2389" s="7">
        <v>1.2513505653126411E-3</v>
      </c>
    </row>
    <row r="2390" spans="1:22" x14ac:dyDescent="0.35">
      <c r="A2390" s="5">
        <v>2016</v>
      </c>
      <c r="B2390" s="14" t="s">
        <v>24</v>
      </c>
      <c r="C2390" s="14" t="s">
        <v>71</v>
      </c>
      <c r="D2390" s="14">
        <v>2004</v>
      </c>
      <c r="E2390" s="14">
        <v>12</v>
      </c>
      <c r="F2390" s="14">
        <v>122</v>
      </c>
      <c r="G2390" s="14">
        <v>11</v>
      </c>
      <c r="H2390" s="14">
        <v>133</v>
      </c>
      <c r="I2390" s="14" t="b">
        <v>1</v>
      </c>
      <c r="J2390" s="6">
        <v>8.2706766917293201E-2</v>
      </c>
      <c r="K2390">
        <f t="shared" si="185"/>
        <v>2.5968447360199935E-4</v>
      </c>
      <c r="L2390">
        <f t="shared" si="189"/>
        <v>1.6114728468143647E-2</v>
      </c>
      <c r="M2390">
        <f t="shared" si="186"/>
        <v>1.3327970913502259E-3</v>
      </c>
      <c r="N2390">
        <f t="shared" si="187"/>
        <v>1.6114728468143647E-2</v>
      </c>
      <c r="O2390">
        <f t="shared" si="188"/>
        <v>0.19337674161772378</v>
      </c>
      <c r="Q2390" s="7">
        <v>2364</v>
      </c>
      <c r="R2390" s="7">
        <v>8.9693372202769776E-4</v>
      </c>
      <c r="S2390" s="7">
        <v>3.1882611486880384E-4</v>
      </c>
      <c r="U2390" s="7">
        <v>51.797063335524875</v>
      </c>
      <c r="V2390" s="7">
        <v>1.2513505653126411E-3</v>
      </c>
    </row>
    <row r="2391" spans="1:22" x14ac:dyDescent="0.35">
      <c r="A2391" s="3">
        <v>2017</v>
      </c>
      <c r="B2391" s="13" t="s">
        <v>58</v>
      </c>
      <c r="C2391" s="13" t="s">
        <v>64</v>
      </c>
      <c r="D2391" s="13">
        <v>2005</v>
      </c>
      <c r="E2391" s="17">
        <v>12</v>
      </c>
      <c r="F2391" s="13">
        <v>122</v>
      </c>
      <c r="G2391" s="13">
        <v>11</v>
      </c>
      <c r="H2391" s="13">
        <v>133</v>
      </c>
      <c r="I2391" s="13" t="b">
        <v>1</v>
      </c>
      <c r="J2391" s="4">
        <v>8.2706766917293201E-2</v>
      </c>
      <c r="K2391">
        <f t="shared" si="185"/>
        <v>2.5968447360199935E-4</v>
      </c>
      <c r="L2391">
        <f t="shared" si="189"/>
        <v>1.6114728468143647E-2</v>
      </c>
      <c r="M2391">
        <f t="shared" si="186"/>
        <v>1.3327970913502259E-3</v>
      </c>
      <c r="N2391">
        <f t="shared" si="187"/>
        <v>1.6114728468143647E-2</v>
      </c>
      <c r="O2391">
        <f t="shared" si="188"/>
        <v>0.19337674161772378</v>
      </c>
      <c r="Q2391" s="7">
        <v>2365</v>
      </c>
      <c r="R2391" s="7">
        <v>8.9693372202769776E-4</v>
      </c>
      <c r="S2391" s="7">
        <v>3.1882611486880384E-4</v>
      </c>
      <c r="U2391" s="7">
        <v>51.818978742055663</v>
      </c>
      <c r="V2391" s="7">
        <v>1.2513505653126411E-3</v>
      </c>
    </row>
    <row r="2392" spans="1:22" x14ac:dyDescent="0.35">
      <c r="A2392" s="5">
        <v>2014</v>
      </c>
      <c r="B2392" s="14" t="s">
        <v>26</v>
      </c>
      <c r="C2392" s="14" t="s">
        <v>176</v>
      </c>
      <c r="D2392" s="14">
        <v>2003</v>
      </c>
      <c r="E2392" s="14">
        <v>11</v>
      </c>
      <c r="F2392" s="14">
        <v>100</v>
      </c>
      <c r="G2392" s="14">
        <v>9</v>
      </c>
      <c r="H2392" s="14">
        <v>109</v>
      </c>
      <c r="I2392" s="14" t="b">
        <v>1</v>
      </c>
      <c r="J2392" s="6">
        <v>8.2568807339449601E-2</v>
      </c>
      <c r="K2392">
        <f t="shared" si="185"/>
        <v>2.1282411746329272E-4</v>
      </c>
      <c r="L2392">
        <f t="shared" si="189"/>
        <v>1.4588492638490541E-2</v>
      </c>
      <c r="M2392">
        <f t="shared" si="186"/>
        <v>1.2045544380405043E-3</v>
      </c>
      <c r="N2392">
        <f t="shared" si="187"/>
        <v>1.4588492638490541E-2</v>
      </c>
      <c r="O2392">
        <f t="shared" si="188"/>
        <v>0.16047341902339596</v>
      </c>
      <c r="Q2392" s="7">
        <v>2366</v>
      </c>
      <c r="R2392" s="7">
        <v>2.4212117800252123E-3</v>
      </c>
      <c r="S2392" s="7">
        <v>-1.2054519431287107E-3</v>
      </c>
      <c r="U2392" s="7">
        <v>51.840894148586457</v>
      </c>
      <c r="V2392" s="7">
        <v>1.2513505653126411E-3</v>
      </c>
    </row>
    <row r="2393" spans="1:22" x14ac:dyDescent="0.35">
      <c r="A2393" s="24">
        <v>2014</v>
      </c>
      <c r="B2393" s="17" t="s">
        <v>24</v>
      </c>
      <c r="C2393" s="17" t="s">
        <v>199</v>
      </c>
      <c r="D2393" s="17">
        <v>2002</v>
      </c>
      <c r="E2393" s="17">
        <v>12</v>
      </c>
      <c r="F2393" s="17">
        <v>89</v>
      </c>
      <c r="G2393" s="17">
        <v>8</v>
      </c>
      <c r="H2393" s="17">
        <v>97</v>
      </c>
      <c r="I2393" s="17" t="b">
        <v>1</v>
      </c>
      <c r="J2393" s="25">
        <v>8.2474226804123696E-2</v>
      </c>
      <c r="K2393">
        <f t="shared" si="185"/>
        <v>1.8939393939393939E-4</v>
      </c>
      <c r="L2393">
        <f t="shared" si="189"/>
        <v>1.3762047064079507E-2</v>
      </c>
      <c r="M2393">
        <f t="shared" si="186"/>
        <v>1.135014190851918E-3</v>
      </c>
      <c r="N2393">
        <f t="shared" si="187"/>
        <v>1.3762047064079507E-2</v>
      </c>
      <c r="O2393">
        <f t="shared" si="188"/>
        <v>0.16514456476895409</v>
      </c>
      <c r="Q2393" s="7">
        <v>2367</v>
      </c>
      <c r="R2393" s="7">
        <v>1.9562019039410595E-3</v>
      </c>
      <c r="S2393" s="7">
        <v>-6.1326932751387306E-4</v>
      </c>
      <c r="U2393" s="7">
        <v>51.862809555117245</v>
      </c>
      <c r="V2393" s="7">
        <v>1.2523631898484217E-3</v>
      </c>
    </row>
    <row r="2394" spans="1:22" x14ac:dyDescent="0.35">
      <c r="A2394" s="5">
        <v>2013</v>
      </c>
      <c r="B2394" s="14" t="s">
        <v>104</v>
      </c>
      <c r="C2394" s="14" t="s">
        <v>105</v>
      </c>
      <c r="D2394" s="14">
        <v>2002</v>
      </c>
      <c r="E2394" s="14">
        <v>11</v>
      </c>
      <c r="F2394" s="14">
        <v>78</v>
      </c>
      <c r="G2394" s="14">
        <v>7</v>
      </c>
      <c r="H2394" s="14">
        <v>85</v>
      </c>
      <c r="I2394" s="14" t="b">
        <v>1</v>
      </c>
      <c r="J2394" s="6">
        <v>8.2352941176470601E-2</v>
      </c>
      <c r="K2394">
        <f t="shared" si="185"/>
        <v>1.6596376132458607E-4</v>
      </c>
      <c r="L2394">
        <f t="shared" si="189"/>
        <v>1.2882692316615579E-2</v>
      </c>
      <c r="M2394">
        <f t="shared" si="186"/>
        <v>1.0609276025448126E-3</v>
      </c>
      <c r="N2394">
        <f t="shared" si="187"/>
        <v>1.2882692316615579E-2</v>
      </c>
      <c r="O2394">
        <f t="shared" si="188"/>
        <v>0.14170961548277136</v>
      </c>
      <c r="Q2394" s="7">
        <v>2368</v>
      </c>
      <c r="R2394" s="7">
        <v>2.6711025836178115E-3</v>
      </c>
      <c r="S2394" s="7">
        <v>-2.4524419730540632E-4</v>
      </c>
      <c r="U2394" s="7">
        <v>51.88472496164804</v>
      </c>
      <c r="V2394" s="7">
        <v>1.2523631898484241E-3</v>
      </c>
    </row>
    <row r="2395" spans="1:22" x14ac:dyDescent="0.35">
      <c r="A2395" s="3">
        <v>2014</v>
      </c>
      <c r="B2395" s="13" t="s">
        <v>102</v>
      </c>
      <c r="C2395" s="13" t="s">
        <v>184</v>
      </c>
      <c r="D2395" s="13">
        <v>2003</v>
      </c>
      <c r="E2395" s="17">
        <v>11</v>
      </c>
      <c r="F2395" s="13">
        <v>78</v>
      </c>
      <c r="G2395" s="13">
        <v>7</v>
      </c>
      <c r="H2395" s="13">
        <v>85</v>
      </c>
      <c r="I2395" s="13" t="b">
        <v>1</v>
      </c>
      <c r="J2395" s="4">
        <v>8.2352941176470601E-2</v>
      </c>
      <c r="K2395">
        <f t="shared" si="185"/>
        <v>1.6596376132458607E-4</v>
      </c>
      <c r="L2395">
        <f t="shared" si="189"/>
        <v>1.2882692316615579E-2</v>
      </c>
      <c r="M2395">
        <f t="shared" si="186"/>
        <v>1.0609276025448126E-3</v>
      </c>
      <c r="N2395">
        <f t="shared" si="187"/>
        <v>1.2882692316615579E-2</v>
      </c>
      <c r="O2395">
        <f t="shared" si="188"/>
        <v>0.14170961548277136</v>
      </c>
      <c r="Q2395" s="7">
        <v>2369</v>
      </c>
      <c r="R2395" s="7">
        <v>2.1766640950206554E-3</v>
      </c>
      <c r="S2395" s="7">
        <v>1.7538296604895651E-4</v>
      </c>
      <c r="U2395" s="7">
        <v>51.906640368178827</v>
      </c>
      <c r="V2395" s="7">
        <v>1.2523631898484241E-3</v>
      </c>
    </row>
    <row r="2396" spans="1:22" x14ac:dyDescent="0.35">
      <c r="A2396" s="3">
        <v>2014</v>
      </c>
      <c r="B2396" s="13" t="s">
        <v>52</v>
      </c>
      <c r="C2396" s="13" t="s">
        <v>131</v>
      </c>
      <c r="D2396" s="13">
        <v>2004</v>
      </c>
      <c r="E2396" s="14">
        <v>10</v>
      </c>
      <c r="F2396" s="13">
        <v>78</v>
      </c>
      <c r="G2396" s="13">
        <v>7</v>
      </c>
      <c r="H2396" s="13">
        <v>85</v>
      </c>
      <c r="I2396" s="13" t="b">
        <v>1</v>
      </c>
      <c r="J2396" s="4">
        <v>8.2352941176470601E-2</v>
      </c>
      <c r="K2396">
        <f t="shared" si="185"/>
        <v>1.6596376132458607E-4</v>
      </c>
      <c r="L2396">
        <f t="shared" si="189"/>
        <v>1.2882692316615579E-2</v>
      </c>
      <c r="M2396">
        <f t="shared" si="186"/>
        <v>1.0609276025448126E-3</v>
      </c>
      <c r="N2396">
        <f t="shared" si="187"/>
        <v>1.2882692316615579E-2</v>
      </c>
      <c r="O2396">
        <f t="shared" si="188"/>
        <v>0.12882692316615579</v>
      </c>
      <c r="Q2396" s="7">
        <v>2370</v>
      </c>
      <c r="R2396" s="7">
        <v>2.5807471293620029E-3</v>
      </c>
      <c r="S2396" s="7">
        <v>-8.2248610533990725E-4</v>
      </c>
      <c r="U2396" s="7">
        <v>51.928555774709622</v>
      </c>
      <c r="V2396" s="7">
        <v>1.2548341488897974E-3</v>
      </c>
    </row>
    <row r="2397" spans="1:22" x14ac:dyDescent="0.35">
      <c r="A2397" s="24">
        <v>2017</v>
      </c>
      <c r="B2397" s="17" t="s">
        <v>118</v>
      </c>
      <c r="C2397" s="17" t="s">
        <v>119</v>
      </c>
      <c r="D2397" s="17">
        <v>2006</v>
      </c>
      <c r="E2397" s="17">
        <v>11</v>
      </c>
      <c r="F2397" s="17">
        <v>145</v>
      </c>
      <c r="G2397" s="17">
        <v>13</v>
      </c>
      <c r="H2397" s="17">
        <v>158</v>
      </c>
      <c r="I2397" s="17" t="b">
        <v>1</v>
      </c>
      <c r="J2397" s="25">
        <v>8.2278481012658194E-2</v>
      </c>
      <c r="K2397">
        <f t="shared" si="185"/>
        <v>3.084973445798188E-4</v>
      </c>
      <c r="L2397">
        <f t="shared" si="189"/>
        <v>1.756409247811622E-2</v>
      </c>
      <c r="M2397">
        <f t="shared" si="186"/>
        <v>1.4451468494652581E-3</v>
      </c>
      <c r="N2397">
        <f t="shared" si="187"/>
        <v>1.756409247811622E-2</v>
      </c>
      <c r="O2397">
        <f t="shared" si="188"/>
        <v>0.19320501725927841</v>
      </c>
      <c r="Q2397" s="7">
        <v>2371</v>
      </c>
      <c r="R2397" s="7">
        <v>1.2384644575468677E-3</v>
      </c>
      <c r="S2397" s="7">
        <v>4.2468396900534442E-4</v>
      </c>
      <c r="U2397" s="7">
        <v>51.95047118124041</v>
      </c>
      <c r="V2397" s="7">
        <v>1.2565141418085493E-3</v>
      </c>
    </row>
    <row r="2398" spans="1:22" x14ac:dyDescent="0.35">
      <c r="A2398" s="3">
        <v>2013</v>
      </c>
      <c r="B2398" s="13" t="s">
        <v>113</v>
      </c>
      <c r="C2398" s="13" t="s">
        <v>114</v>
      </c>
      <c r="D2398" s="13">
        <v>2006</v>
      </c>
      <c r="E2398" s="14">
        <v>7</v>
      </c>
      <c r="F2398" s="13">
        <v>134</v>
      </c>
      <c r="G2398" s="13">
        <v>12</v>
      </c>
      <c r="H2398" s="13">
        <v>146</v>
      </c>
      <c r="I2398" s="13" t="b">
        <v>1</v>
      </c>
      <c r="J2398" s="4">
        <v>8.2191780821917804E-2</v>
      </c>
      <c r="K2398">
        <f t="shared" si="185"/>
        <v>2.8506716651046548E-4</v>
      </c>
      <c r="L2398">
        <f t="shared" si="189"/>
        <v>1.6883932199297222E-2</v>
      </c>
      <c r="M2398">
        <f t="shared" si="186"/>
        <v>1.3877204547367579E-3</v>
      </c>
      <c r="N2398">
        <f t="shared" si="187"/>
        <v>1.6883932199297222E-2</v>
      </c>
      <c r="O2398">
        <f t="shared" si="188"/>
        <v>0.11818752539508055</v>
      </c>
      <c r="Q2398" s="7">
        <v>2372</v>
      </c>
      <c r="R2398" s="7">
        <v>2.3682559864677179E-3</v>
      </c>
      <c r="S2398" s="7">
        <v>-7.5476501381957994E-4</v>
      </c>
      <c r="U2398" s="7">
        <v>51.972386587771204</v>
      </c>
      <c r="V2398" s="7">
        <v>1.2568064952383324E-3</v>
      </c>
    </row>
    <row r="2399" spans="1:22" x14ac:dyDescent="0.35">
      <c r="A2399" s="3">
        <v>2016</v>
      </c>
      <c r="B2399" s="13" t="s">
        <v>24</v>
      </c>
      <c r="C2399" s="13" t="s">
        <v>29</v>
      </c>
      <c r="D2399" s="13">
        <v>2009</v>
      </c>
      <c r="E2399" s="17">
        <v>7</v>
      </c>
      <c r="F2399" s="13">
        <v>134</v>
      </c>
      <c r="G2399" s="13">
        <v>12</v>
      </c>
      <c r="H2399" s="13">
        <v>146</v>
      </c>
      <c r="I2399" s="13" t="b">
        <v>1</v>
      </c>
      <c r="J2399" s="4">
        <v>8.2191780821917804E-2</v>
      </c>
      <c r="K2399">
        <f t="shared" si="185"/>
        <v>2.8506716651046548E-4</v>
      </c>
      <c r="L2399">
        <f t="shared" si="189"/>
        <v>1.6883932199297222E-2</v>
      </c>
      <c r="M2399">
        <f t="shared" si="186"/>
        <v>1.3877204547367579E-3</v>
      </c>
      <c r="N2399">
        <f t="shared" si="187"/>
        <v>1.6883932199297222E-2</v>
      </c>
      <c r="O2399">
        <f t="shared" si="188"/>
        <v>0.11818752539508055</v>
      </c>
      <c r="Q2399" s="7">
        <v>2373</v>
      </c>
      <c r="R2399" s="7">
        <v>5.9847518627005689E-4</v>
      </c>
      <c r="S2399" s="7">
        <v>9.6378073031050458E-4</v>
      </c>
      <c r="U2399" s="7">
        <v>51.994301994301992</v>
      </c>
      <c r="V2399" s="7">
        <v>1.2575917539811357E-3</v>
      </c>
    </row>
    <row r="2400" spans="1:22" x14ac:dyDescent="0.35">
      <c r="A2400" s="3">
        <v>2013</v>
      </c>
      <c r="B2400" s="13" t="s">
        <v>102</v>
      </c>
      <c r="C2400" s="13" t="s">
        <v>272</v>
      </c>
      <c r="D2400" s="13">
        <v>2005</v>
      </c>
      <c r="E2400" s="14">
        <v>8</v>
      </c>
      <c r="F2400" s="13">
        <v>67</v>
      </c>
      <c r="G2400" s="13">
        <v>6</v>
      </c>
      <c r="H2400" s="13">
        <v>73</v>
      </c>
      <c r="I2400" s="13" t="b">
        <v>1</v>
      </c>
      <c r="J2400" s="4">
        <v>8.2191780821917804E-2</v>
      </c>
      <c r="K2400">
        <f t="shared" si="185"/>
        <v>1.4253358325523274E-4</v>
      </c>
      <c r="L2400">
        <f t="shared" si="189"/>
        <v>1.1938742951216963E-2</v>
      </c>
      <c r="M2400">
        <f t="shared" si="186"/>
        <v>9.8126654393564084E-4</v>
      </c>
      <c r="N2400">
        <f t="shared" si="187"/>
        <v>1.1938742951216963E-2</v>
      </c>
      <c r="O2400">
        <f t="shared" si="188"/>
        <v>9.5509943609735706E-2</v>
      </c>
      <c r="Q2400" s="7">
        <v>2374</v>
      </c>
      <c r="R2400" s="7">
        <v>1.2931311633421491E-3</v>
      </c>
      <c r="S2400" s="7">
        <v>1.0419300774800106E-4</v>
      </c>
      <c r="U2400" s="7">
        <v>52.016217400832787</v>
      </c>
      <c r="V2400" s="7">
        <v>1.2576900148520097E-3</v>
      </c>
    </row>
    <row r="2401" spans="1:22" x14ac:dyDescent="0.35">
      <c r="A2401" s="3">
        <v>2013</v>
      </c>
      <c r="B2401" s="13" t="s">
        <v>190</v>
      </c>
      <c r="C2401" s="13" t="s">
        <v>219</v>
      </c>
      <c r="D2401" s="13">
        <v>2005</v>
      </c>
      <c r="E2401" s="17">
        <v>8</v>
      </c>
      <c r="F2401" s="13">
        <v>67</v>
      </c>
      <c r="G2401" s="13">
        <v>6</v>
      </c>
      <c r="H2401" s="13">
        <v>73</v>
      </c>
      <c r="I2401" s="13" t="b">
        <v>1</v>
      </c>
      <c r="J2401" s="4">
        <v>8.2191780821917804E-2</v>
      </c>
      <c r="K2401">
        <f t="shared" si="185"/>
        <v>1.4253358325523274E-4</v>
      </c>
      <c r="L2401">
        <f t="shared" si="189"/>
        <v>1.1938742951216963E-2</v>
      </c>
      <c r="M2401">
        <f t="shared" si="186"/>
        <v>9.8126654393564084E-4</v>
      </c>
      <c r="N2401">
        <f t="shared" si="187"/>
        <v>1.1938742951216963E-2</v>
      </c>
      <c r="O2401">
        <f t="shared" si="188"/>
        <v>9.5509943609735706E-2</v>
      </c>
      <c r="Q2401" s="7">
        <v>2375</v>
      </c>
      <c r="R2401" s="7">
        <v>5.1250353067992121E-4</v>
      </c>
      <c r="S2401" s="7">
        <v>8.2533250904494391E-4</v>
      </c>
      <c r="U2401" s="7">
        <v>52.038132807363574</v>
      </c>
      <c r="V2401" s="7">
        <v>1.2576900148520097E-3</v>
      </c>
    </row>
    <row r="2402" spans="1:22" x14ac:dyDescent="0.35">
      <c r="A2402" s="5">
        <v>2013</v>
      </c>
      <c r="B2402" s="14" t="s">
        <v>24</v>
      </c>
      <c r="C2402" s="14" t="s">
        <v>238</v>
      </c>
      <c r="D2402" s="14">
        <v>2004</v>
      </c>
      <c r="E2402" s="14">
        <v>9</v>
      </c>
      <c r="F2402" s="14">
        <v>67</v>
      </c>
      <c r="G2402" s="14">
        <v>6</v>
      </c>
      <c r="H2402" s="14">
        <v>73</v>
      </c>
      <c r="I2402" s="14" t="b">
        <v>1</v>
      </c>
      <c r="J2402" s="6">
        <v>8.2191780821917804E-2</v>
      </c>
      <c r="K2402">
        <f t="shared" si="185"/>
        <v>1.4253358325523274E-4</v>
      </c>
      <c r="L2402">
        <f t="shared" si="189"/>
        <v>1.1938742951216963E-2</v>
      </c>
      <c r="M2402">
        <f t="shared" si="186"/>
        <v>9.8126654393564084E-4</v>
      </c>
      <c r="N2402">
        <f t="shared" si="187"/>
        <v>1.1938742951216963E-2</v>
      </c>
      <c r="O2402">
        <f t="shared" si="188"/>
        <v>0.10744868656095267</v>
      </c>
      <c r="Q2402" s="7">
        <v>2376</v>
      </c>
      <c r="R2402" s="7">
        <v>1.9949611738411762E-3</v>
      </c>
      <c r="S2402" s="7">
        <v>-7.8484294435507288E-4</v>
      </c>
      <c r="U2402" s="7">
        <v>52.060048213894369</v>
      </c>
      <c r="V2402" s="7">
        <v>1.2576900148520097E-3</v>
      </c>
    </row>
    <row r="2403" spans="1:22" x14ac:dyDescent="0.35">
      <c r="A2403" s="24">
        <v>2013</v>
      </c>
      <c r="B2403" s="17" t="s">
        <v>42</v>
      </c>
      <c r="C2403" s="17" t="s">
        <v>263</v>
      </c>
      <c r="D2403" s="17">
        <v>2003</v>
      </c>
      <c r="E2403" s="17">
        <v>10</v>
      </c>
      <c r="F2403" s="17">
        <v>67</v>
      </c>
      <c r="G2403" s="17">
        <v>6</v>
      </c>
      <c r="H2403" s="17">
        <v>73</v>
      </c>
      <c r="I2403" s="17" t="b">
        <v>1</v>
      </c>
      <c r="J2403" s="25">
        <v>8.2191780821917804E-2</v>
      </c>
      <c r="K2403">
        <f t="shared" si="185"/>
        <v>1.4253358325523274E-4</v>
      </c>
      <c r="L2403">
        <f t="shared" si="189"/>
        <v>1.1938742951216963E-2</v>
      </c>
      <c r="M2403">
        <f t="shared" si="186"/>
        <v>9.8126654393564084E-4</v>
      </c>
      <c r="N2403">
        <f t="shared" si="187"/>
        <v>1.1938742951216963E-2</v>
      </c>
      <c r="O2403">
        <f t="shared" si="188"/>
        <v>0.11938742951216963</v>
      </c>
      <c r="Q2403" s="7">
        <v>2377</v>
      </c>
      <c r="R2403" s="7">
        <v>1.8808674323026273E-3</v>
      </c>
      <c r="S2403" s="7">
        <v>-7.3995702415985062E-4</v>
      </c>
      <c r="U2403" s="7">
        <v>52.081963620425157</v>
      </c>
      <c r="V2403" s="7">
        <v>1.2576900148520097E-3</v>
      </c>
    </row>
    <row r="2404" spans="1:22" x14ac:dyDescent="0.35">
      <c r="A2404" s="5">
        <v>2015</v>
      </c>
      <c r="B2404" s="14" t="s">
        <v>106</v>
      </c>
      <c r="C2404" s="14" t="s">
        <v>217</v>
      </c>
      <c r="D2404" s="14">
        <v>2002</v>
      </c>
      <c r="E2404" s="14">
        <v>13</v>
      </c>
      <c r="F2404" s="14">
        <v>67</v>
      </c>
      <c r="G2404" s="14">
        <v>6</v>
      </c>
      <c r="H2404" s="14">
        <v>73</v>
      </c>
      <c r="I2404" s="14" t="b">
        <v>1</v>
      </c>
      <c r="J2404" s="6">
        <v>8.2191780821917804E-2</v>
      </c>
      <c r="K2404">
        <f t="shared" si="185"/>
        <v>1.4253358325523274E-4</v>
      </c>
      <c r="L2404">
        <f t="shared" si="189"/>
        <v>1.1938742951216963E-2</v>
      </c>
      <c r="M2404">
        <f t="shared" si="186"/>
        <v>9.8126654393564084E-4</v>
      </c>
      <c r="N2404">
        <f t="shared" si="187"/>
        <v>1.1938742951216963E-2</v>
      </c>
      <c r="O2404">
        <f t="shared" si="188"/>
        <v>0.15520365836582053</v>
      </c>
      <c r="Q2404" s="7">
        <v>2378</v>
      </c>
      <c r="R2404" s="7">
        <v>1.1805815250413166E-3</v>
      </c>
      <c r="S2404" s="7">
        <v>-1.1335756097264347E-4</v>
      </c>
      <c r="U2404" s="7">
        <v>52.103879026955951</v>
      </c>
      <c r="V2404" s="7">
        <v>1.2592058206968466E-3</v>
      </c>
    </row>
    <row r="2405" spans="1:22" x14ac:dyDescent="0.35">
      <c r="A2405" s="3">
        <v>2015</v>
      </c>
      <c r="B2405" s="13" t="s">
        <v>186</v>
      </c>
      <c r="C2405" s="13" t="s">
        <v>195</v>
      </c>
      <c r="D2405" s="13">
        <v>2007</v>
      </c>
      <c r="E2405" s="17">
        <v>8</v>
      </c>
      <c r="F2405" s="13">
        <v>67</v>
      </c>
      <c r="G2405" s="13">
        <v>6</v>
      </c>
      <c r="H2405" s="13">
        <v>73</v>
      </c>
      <c r="I2405" s="13" t="b">
        <v>1</v>
      </c>
      <c r="J2405" s="4">
        <v>8.2191780821917804E-2</v>
      </c>
      <c r="K2405">
        <f t="shared" si="185"/>
        <v>1.4253358325523274E-4</v>
      </c>
      <c r="L2405">
        <f t="shared" si="189"/>
        <v>1.1938742951216963E-2</v>
      </c>
      <c r="M2405">
        <f t="shared" si="186"/>
        <v>9.8126654393564084E-4</v>
      </c>
      <c r="N2405">
        <f t="shared" si="187"/>
        <v>1.1938742951216963E-2</v>
      </c>
      <c r="O2405">
        <f t="shared" si="188"/>
        <v>9.5509943609735706E-2</v>
      </c>
      <c r="Q2405" s="7">
        <v>2379</v>
      </c>
      <c r="R2405" s="7">
        <v>4.088363845571848E-4</v>
      </c>
      <c r="S2405" s="7">
        <v>6.5838757951148835E-4</v>
      </c>
      <c r="U2405" s="7">
        <v>52.125794433486739</v>
      </c>
      <c r="V2405" s="7">
        <v>1.2599247748588292E-3</v>
      </c>
    </row>
    <row r="2406" spans="1:22" x14ac:dyDescent="0.35">
      <c r="A2406" s="3">
        <v>2017</v>
      </c>
      <c r="B2406" s="13" t="s">
        <v>98</v>
      </c>
      <c r="C2406" s="13" t="s">
        <v>249</v>
      </c>
      <c r="D2406" s="13">
        <v>2011</v>
      </c>
      <c r="E2406" s="14">
        <v>6</v>
      </c>
      <c r="F2406" s="13">
        <v>67</v>
      </c>
      <c r="G2406" s="13">
        <v>6</v>
      </c>
      <c r="H2406" s="13">
        <v>73</v>
      </c>
      <c r="I2406" s="13" t="b">
        <v>1</v>
      </c>
      <c r="J2406" s="4">
        <v>8.2191780821917804E-2</v>
      </c>
      <c r="K2406">
        <f t="shared" si="185"/>
        <v>1.4253358325523274E-4</v>
      </c>
      <c r="L2406">
        <f t="shared" si="189"/>
        <v>1.1938742951216963E-2</v>
      </c>
      <c r="M2406">
        <f t="shared" si="186"/>
        <v>9.8126654393564084E-4</v>
      </c>
      <c r="N2406">
        <f t="shared" si="187"/>
        <v>1.1938742951216963E-2</v>
      </c>
      <c r="O2406">
        <f t="shared" si="188"/>
        <v>7.1632457707301783E-2</v>
      </c>
      <c r="Q2406" s="7">
        <v>2380</v>
      </c>
      <c r="R2406" s="7">
        <v>1.1805815250413166E-3</v>
      </c>
      <c r="S2406" s="7">
        <v>-1.1335756097264347E-4</v>
      </c>
      <c r="U2406" s="7">
        <v>52.147709840017534</v>
      </c>
      <c r="V2406" s="7">
        <v>1.261689039299354E-3</v>
      </c>
    </row>
    <row r="2407" spans="1:22" x14ac:dyDescent="0.35">
      <c r="A2407" s="3">
        <v>2017</v>
      </c>
      <c r="B2407" s="13" t="s">
        <v>24</v>
      </c>
      <c r="C2407" s="13" t="s">
        <v>29</v>
      </c>
      <c r="D2407" s="13">
        <v>2010</v>
      </c>
      <c r="E2407" s="17">
        <v>7</v>
      </c>
      <c r="F2407" s="13">
        <v>123</v>
      </c>
      <c r="G2407" s="13">
        <v>11</v>
      </c>
      <c r="H2407" s="13">
        <v>134</v>
      </c>
      <c r="I2407" s="13" t="b">
        <v>1</v>
      </c>
      <c r="J2407" s="4">
        <v>8.2089552238805999E-2</v>
      </c>
      <c r="K2407">
        <f t="shared" ref="K2407:K2470" si="190">H2407/$H$1</f>
        <v>2.6163698844111215E-4</v>
      </c>
      <c r="L2407">
        <f t="shared" si="189"/>
        <v>1.617519670486613E-2</v>
      </c>
      <c r="M2407">
        <f t="shared" ref="M2407:M2470" si="191">J2407*L2407</f>
        <v>1.3278146548770708E-3</v>
      </c>
      <c r="N2407">
        <f t="shared" ref="N2407:N2470" si="192">L2407</f>
        <v>1.617519670486613E-2</v>
      </c>
      <c r="O2407">
        <f t="shared" ref="O2407:O2470" si="193">E2407*L2407</f>
        <v>0.11322637693406291</v>
      </c>
      <c r="Q2407" s="7">
        <v>2381</v>
      </c>
      <c r="R2407" s="7">
        <v>7.3575752382238257E-4</v>
      </c>
      <c r="S2407" s="7">
        <v>2.5229987307133419E-4</v>
      </c>
      <c r="U2407" s="7">
        <v>52.169625246548321</v>
      </c>
      <c r="V2407" s="7">
        <v>1.2627564235732258E-3</v>
      </c>
    </row>
    <row r="2408" spans="1:22" x14ac:dyDescent="0.35">
      <c r="A2408" s="5">
        <v>2016</v>
      </c>
      <c r="B2408" s="14" t="s">
        <v>30</v>
      </c>
      <c r="C2408" s="14" t="s">
        <v>51</v>
      </c>
      <c r="D2408" s="14">
        <v>2004</v>
      </c>
      <c r="E2408" s="14">
        <v>12</v>
      </c>
      <c r="F2408" s="14">
        <v>179</v>
      </c>
      <c r="G2408" s="14">
        <v>16</v>
      </c>
      <c r="H2408" s="14">
        <v>195</v>
      </c>
      <c r="I2408" s="14" t="b">
        <v>1</v>
      </c>
      <c r="J2408" s="6">
        <v>8.2051282051281996E-2</v>
      </c>
      <c r="K2408">
        <f t="shared" si="190"/>
        <v>3.8074039362699159E-4</v>
      </c>
      <c r="L2408">
        <f t="shared" si="189"/>
        <v>1.9512570144063327E-2</v>
      </c>
      <c r="M2408">
        <f t="shared" si="191"/>
        <v>1.6010313964359643E-3</v>
      </c>
      <c r="N2408">
        <f t="shared" si="192"/>
        <v>1.9512570144063327E-2</v>
      </c>
      <c r="O2408">
        <f t="shared" si="193"/>
        <v>0.23415084172875994</v>
      </c>
      <c r="Q2408" s="7">
        <v>2382</v>
      </c>
      <c r="R2408" s="7">
        <v>5.5713323308188227E-4</v>
      </c>
      <c r="S2408" s="7">
        <v>4.309241638118345E-4</v>
      </c>
      <c r="U2408" s="7">
        <v>52.191540653079116</v>
      </c>
      <c r="V2408" s="7">
        <v>1.2627564235732258E-3</v>
      </c>
    </row>
    <row r="2409" spans="1:22" x14ac:dyDescent="0.35">
      <c r="A2409" s="3">
        <v>2014</v>
      </c>
      <c r="B2409" s="13" t="s">
        <v>37</v>
      </c>
      <c r="C2409" s="13" t="s">
        <v>59</v>
      </c>
      <c r="D2409" s="13">
        <v>2005</v>
      </c>
      <c r="E2409" s="17">
        <v>9</v>
      </c>
      <c r="F2409" s="13">
        <v>112</v>
      </c>
      <c r="G2409" s="13">
        <v>10</v>
      </c>
      <c r="H2409" s="13">
        <v>122</v>
      </c>
      <c r="I2409" s="13" t="b">
        <v>1</v>
      </c>
      <c r="J2409" s="4">
        <v>8.1967213114754106E-2</v>
      </c>
      <c r="K2409">
        <f t="shared" si="190"/>
        <v>2.3820681037175882E-4</v>
      </c>
      <c r="L2409">
        <f t="shared" si="189"/>
        <v>1.5433949927732655E-2</v>
      </c>
      <c r="M2409">
        <f t="shared" si="191"/>
        <v>1.2650778629289064E-3</v>
      </c>
      <c r="N2409">
        <f t="shared" si="192"/>
        <v>1.5433949927732655E-2</v>
      </c>
      <c r="O2409">
        <f t="shared" si="193"/>
        <v>0.1389055493495939</v>
      </c>
      <c r="Q2409" s="7">
        <v>2383</v>
      </c>
      <c r="R2409" s="7">
        <v>3.7850894234138217E-4</v>
      </c>
      <c r="S2409" s="7">
        <v>6.0954845455233459E-4</v>
      </c>
      <c r="U2409" s="7">
        <v>52.213456059609904</v>
      </c>
      <c r="V2409" s="7">
        <v>1.2639272689092011E-3</v>
      </c>
    </row>
    <row r="2410" spans="1:22" x14ac:dyDescent="0.35">
      <c r="A2410" s="5">
        <v>2014</v>
      </c>
      <c r="B2410" s="14" t="s">
        <v>241</v>
      </c>
      <c r="C2410" s="14" t="s">
        <v>242</v>
      </c>
      <c r="D2410" s="14">
        <v>2007</v>
      </c>
      <c r="E2410" s="14">
        <v>7</v>
      </c>
      <c r="F2410" s="14">
        <v>56</v>
      </c>
      <c r="G2410" s="14">
        <v>5</v>
      </c>
      <c r="H2410" s="14">
        <v>61</v>
      </c>
      <c r="I2410" s="14" t="b">
        <v>1</v>
      </c>
      <c r="J2410" s="6">
        <v>8.1967213114754106E-2</v>
      </c>
      <c r="K2410">
        <f t="shared" si="190"/>
        <v>1.1910340518587941E-4</v>
      </c>
      <c r="L2410">
        <f t="shared" si="189"/>
        <v>1.0913450654393385E-2</v>
      </c>
      <c r="M2410">
        <f t="shared" si="191"/>
        <v>8.9454513560601519E-4</v>
      </c>
      <c r="N2410">
        <f t="shared" si="192"/>
        <v>1.0913450654393385E-2</v>
      </c>
      <c r="O2410">
        <f t="shared" si="193"/>
        <v>7.6394154580753687E-2</v>
      </c>
      <c r="Q2410" s="7">
        <v>2384</v>
      </c>
      <c r="R2410" s="7">
        <v>1.0930061053033829E-3</v>
      </c>
      <c r="S2410" s="7">
        <v>-1.049487084096661E-4</v>
      </c>
      <c r="U2410" s="7">
        <v>52.235371466140698</v>
      </c>
      <c r="V2410" s="7">
        <v>1.2650778629289064E-3</v>
      </c>
    </row>
    <row r="2411" spans="1:22" x14ac:dyDescent="0.35">
      <c r="A2411" s="3">
        <v>2015</v>
      </c>
      <c r="B2411" s="13" t="s">
        <v>24</v>
      </c>
      <c r="C2411" s="13" t="s">
        <v>49</v>
      </c>
      <c r="D2411" s="13">
        <v>2009</v>
      </c>
      <c r="E2411" s="17">
        <v>6</v>
      </c>
      <c r="F2411" s="13">
        <v>56</v>
      </c>
      <c r="G2411" s="13">
        <v>5</v>
      </c>
      <c r="H2411" s="13">
        <v>61</v>
      </c>
      <c r="I2411" s="13" t="b">
        <v>1</v>
      </c>
      <c r="J2411" s="4">
        <v>8.1967213114754106E-2</v>
      </c>
      <c r="K2411">
        <f t="shared" si="190"/>
        <v>1.1910340518587941E-4</v>
      </c>
      <c r="L2411">
        <f t="shared" si="189"/>
        <v>1.0913450654393385E-2</v>
      </c>
      <c r="M2411">
        <f t="shared" si="191"/>
        <v>8.9454513560601519E-4</v>
      </c>
      <c r="N2411">
        <f t="shared" si="192"/>
        <v>1.0913450654393385E-2</v>
      </c>
      <c r="O2411">
        <f t="shared" si="193"/>
        <v>6.5480703926360309E-2</v>
      </c>
      <c r="Q2411" s="7">
        <v>2385</v>
      </c>
      <c r="R2411" s="7">
        <v>1.6500171879887701E-3</v>
      </c>
      <c r="S2411" s="7">
        <v>-7.4804831400789745E-4</v>
      </c>
      <c r="U2411" s="7">
        <v>52.257286872671486</v>
      </c>
      <c r="V2411" s="7">
        <v>1.2653954158426462E-3</v>
      </c>
    </row>
    <row r="2412" spans="1:22" x14ac:dyDescent="0.35">
      <c r="A2412" s="3">
        <v>2015</v>
      </c>
      <c r="B2412" s="13" t="s">
        <v>30</v>
      </c>
      <c r="C2412" s="13" t="s">
        <v>327</v>
      </c>
      <c r="D2412" s="13">
        <v>2005</v>
      </c>
      <c r="E2412" s="14">
        <v>10</v>
      </c>
      <c r="F2412" s="13">
        <v>56</v>
      </c>
      <c r="G2412" s="13">
        <v>5</v>
      </c>
      <c r="H2412" s="13">
        <v>61</v>
      </c>
      <c r="I2412" s="13" t="b">
        <v>1</v>
      </c>
      <c r="J2412" s="4">
        <v>8.1967213114754106E-2</v>
      </c>
      <c r="K2412">
        <f t="shared" si="190"/>
        <v>1.1910340518587941E-4</v>
      </c>
      <c r="L2412">
        <f t="shared" si="189"/>
        <v>1.0913450654393385E-2</v>
      </c>
      <c r="M2412">
        <f t="shared" si="191"/>
        <v>8.9454513560601519E-4</v>
      </c>
      <c r="N2412">
        <f t="shared" si="192"/>
        <v>1.0913450654393385E-2</v>
      </c>
      <c r="O2412">
        <f t="shared" si="193"/>
        <v>0.10913450654393385</v>
      </c>
      <c r="Q2412" s="7">
        <v>2386</v>
      </c>
      <c r="R2412" s="7">
        <v>1.1608344212041047E-3</v>
      </c>
      <c r="S2412" s="7">
        <v>-2.5886554722323206E-4</v>
      </c>
      <c r="U2412" s="7">
        <v>52.279202279202281</v>
      </c>
      <c r="V2412" s="7">
        <v>1.2657264545444149E-3</v>
      </c>
    </row>
    <row r="2413" spans="1:22" x14ac:dyDescent="0.35">
      <c r="A2413" s="24">
        <v>2016</v>
      </c>
      <c r="B2413" s="17" t="s">
        <v>24</v>
      </c>
      <c r="C2413" s="17" t="s">
        <v>189</v>
      </c>
      <c r="D2413" s="17">
        <v>2006</v>
      </c>
      <c r="E2413" s="17">
        <v>10</v>
      </c>
      <c r="F2413" s="17">
        <v>56</v>
      </c>
      <c r="G2413" s="17">
        <v>5</v>
      </c>
      <c r="H2413" s="17">
        <v>61</v>
      </c>
      <c r="I2413" s="17" t="b">
        <v>1</v>
      </c>
      <c r="J2413" s="25">
        <v>8.1967213114754106E-2</v>
      </c>
      <c r="K2413">
        <f t="shared" si="190"/>
        <v>1.1910340518587941E-4</v>
      </c>
      <c r="L2413">
        <f t="shared" si="189"/>
        <v>1.0913450654393385E-2</v>
      </c>
      <c r="M2413">
        <f t="shared" si="191"/>
        <v>8.9454513560601519E-4</v>
      </c>
      <c r="N2413">
        <f t="shared" si="192"/>
        <v>1.0913450654393385E-2</v>
      </c>
      <c r="O2413">
        <f t="shared" si="193"/>
        <v>0.10913450654393385</v>
      </c>
      <c r="Q2413" s="7">
        <v>2387</v>
      </c>
      <c r="R2413" s="7">
        <v>1.1272281245416303E-3</v>
      </c>
      <c r="S2413" s="7">
        <v>3.7758252124776219E-4</v>
      </c>
      <c r="U2413" s="7">
        <v>52.301117685733068</v>
      </c>
      <c r="V2413" s="7">
        <v>1.2657264545444149E-3</v>
      </c>
    </row>
    <row r="2414" spans="1:22" x14ac:dyDescent="0.35">
      <c r="A2414" s="5">
        <v>2016</v>
      </c>
      <c r="B2414" s="14" t="s">
        <v>33</v>
      </c>
      <c r="C2414" s="14" t="s">
        <v>216</v>
      </c>
      <c r="D2414" s="14">
        <v>2005</v>
      </c>
      <c r="E2414" s="14">
        <v>11</v>
      </c>
      <c r="F2414" s="14">
        <v>56</v>
      </c>
      <c r="G2414" s="14">
        <v>5</v>
      </c>
      <c r="H2414" s="14">
        <v>61</v>
      </c>
      <c r="I2414" s="14" t="b">
        <v>1</v>
      </c>
      <c r="J2414" s="6">
        <v>8.1967213114754106E-2</v>
      </c>
      <c r="K2414">
        <f t="shared" si="190"/>
        <v>1.1910340518587941E-4</v>
      </c>
      <c r="L2414">
        <f t="shared" si="189"/>
        <v>1.0913450654393385E-2</v>
      </c>
      <c r="M2414">
        <f t="shared" si="191"/>
        <v>8.9454513560601519E-4</v>
      </c>
      <c r="N2414">
        <f t="shared" si="192"/>
        <v>1.0913450654393385E-2</v>
      </c>
      <c r="O2414">
        <f t="shared" si="193"/>
        <v>0.12004795719832723</v>
      </c>
      <c r="Q2414" s="7">
        <v>2388</v>
      </c>
      <c r="R2414" s="7">
        <v>1.9710781783068947E-3</v>
      </c>
      <c r="S2414" s="7">
        <v>-6.3828108695666874E-4</v>
      </c>
      <c r="U2414" s="7">
        <v>52.323033092263863</v>
      </c>
      <c r="V2414" s="7">
        <v>1.2657264545444149E-3</v>
      </c>
    </row>
    <row r="2415" spans="1:22" x14ac:dyDescent="0.35">
      <c r="A2415" s="24">
        <v>2015</v>
      </c>
      <c r="B2415" s="17" t="s">
        <v>37</v>
      </c>
      <c r="C2415" s="17" t="s">
        <v>59</v>
      </c>
      <c r="D2415" s="17">
        <v>2007</v>
      </c>
      <c r="E2415" s="17">
        <v>8</v>
      </c>
      <c r="F2415" s="17">
        <v>213</v>
      </c>
      <c r="G2415" s="17">
        <v>19</v>
      </c>
      <c r="H2415" s="17">
        <v>232</v>
      </c>
      <c r="I2415" s="17" t="b">
        <v>1</v>
      </c>
      <c r="J2415" s="25">
        <v>8.18965517241379E-2</v>
      </c>
      <c r="K2415">
        <f t="shared" si="190"/>
        <v>4.5298344267416432E-4</v>
      </c>
      <c r="L2415">
        <f t="shared" si="189"/>
        <v>2.12834076847239E-2</v>
      </c>
      <c r="M2415">
        <f t="shared" si="191"/>
        <v>1.743037698317905E-3</v>
      </c>
      <c r="N2415">
        <f t="shared" si="192"/>
        <v>2.12834076847239E-2</v>
      </c>
      <c r="O2415">
        <f t="shared" si="193"/>
        <v>0.1702672614777912</v>
      </c>
      <c r="Q2415" s="7">
        <v>2389</v>
      </c>
      <c r="R2415" s="7">
        <v>1.9710781783068947E-3</v>
      </c>
      <c r="S2415" s="7">
        <v>-6.3828108695666874E-4</v>
      </c>
      <c r="U2415" s="7">
        <v>52.344948498794651</v>
      </c>
      <c r="V2415" s="7">
        <v>1.2657264545444149E-3</v>
      </c>
    </row>
    <row r="2416" spans="1:22" x14ac:dyDescent="0.35">
      <c r="A2416" s="3">
        <v>2013</v>
      </c>
      <c r="B2416" s="13" t="s">
        <v>102</v>
      </c>
      <c r="C2416" s="13" t="s">
        <v>184</v>
      </c>
      <c r="D2416" s="13">
        <v>2003</v>
      </c>
      <c r="E2416" s="14">
        <v>10</v>
      </c>
      <c r="F2416" s="13">
        <v>101</v>
      </c>
      <c r="G2416" s="13">
        <v>9</v>
      </c>
      <c r="H2416" s="13">
        <v>110</v>
      </c>
      <c r="I2416" s="13" t="b">
        <v>1</v>
      </c>
      <c r="J2416" s="4">
        <v>8.1818181818181804E-2</v>
      </c>
      <c r="K2416">
        <f t="shared" si="190"/>
        <v>2.1477663230240549E-4</v>
      </c>
      <c r="L2416">
        <f t="shared" si="189"/>
        <v>1.4655259544013729E-2</v>
      </c>
      <c r="M2416">
        <f t="shared" si="191"/>
        <v>1.1990666899647593E-3</v>
      </c>
      <c r="N2416">
        <f t="shared" si="192"/>
        <v>1.4655259544013729E-2</v>
      </c>
      <c r="O2416">
        <f t="shared" si="193"/>
        <v>0.1465525954401373</v>
      </c>
      <c r="Q2416" s="7">
        <v>2390</v>
      </c>
      <c r="R2416" s="7">
        <v>1.5646164829668714E-3</v>
      </c>
      <c r="S2416" s="7">
        <v>-3.6006204492636707E-4</v>
      </c>
      <c r="U2416" s="7">
        <v>52.366863905325445</v>
      </c>
      <c r="V2416" s="7">
        <v>1.2677429070806802E-3</v>
      </c>
    </row>
    <row r="2417" spans="1:22" x14ac:dyDescent="0.35">
      <c r="A2417" s="3">
        <v>2015</v>
      </c>
      <c r="B2417" s="13" t="s">
        <v>30</v>
      </c>
      <c r="C2417" s="13" t="s">
        <v>75</v>
      </c>
      <c r="D2417" s="13">
        <v>2003</v>
      </c>
      <c r="E2417" s="17">
        <v>12</v>
      </c>
      <c r="F2417" s="13">
        <v>135</v>
      </c>
      <c r="G2417" s="13">
        <v>12</v>
      </c>
      <c r="H2417" s="13">
        <v>147</v>
      </c>
      <c r="I2417" s="13" t="b">
        <v>1</v>
      </c>
      <c r="J2417" s="4">
        <v>8.1632653061224497E-2</v>
      </c>
      <c r="K2417">
        <f t="shared" si="190"/>
        <v>2.8701968134957828E-4</v>
      </c>
      <c r="L2417">
        <f t="shared" si="189"/>
        <v>1.6941655212805457E-2</v>
      </c>
      <c r="M2417">
        <f t="shared" si="191"/>
        <v>1.3829922622698334E-3</v>
      </c>
      <c r="N2417">
        <f t="shared" si="192"/>
        <v>1.6941655212805457E-2</v>
      </c>
      <c r="O2417">
        <f t="shared" si="193"/>
        <v>0.2032998625536655</v>
      </c>
      <c r="Q2417" s="7">
        <v>2391</v>
      </c>
      <c r="R2417" s="7">
        <v>1.6833091981949106E-3</v>
      </c>
      <c r="S2417" s="7">
        <v>-5.4829500734299261E-4</v>
      </c>
      <c r="U2417" s="7">
        <v>52.388779311856233</v>
      </c>
      <c r="V2417" s="7">
        <v>1.2703595102919229E-3</v>
      </c>
    </row>
    <row r="2418" spans="1:22" x14ac:dyDescent="0.35">
      <c r="A2418" s="5">
        <v>2013</v>
      </c>
      <c r="B2418" s="14" t="s">
        <v>52</v>
      </c>
      <c r="C2418" s="14" t="s">
        <v>150</v>
      </c>
      <c r="D2418" s="14">
        <v>2007</v>
      </c>
      <c r="E2418" s="14">
        <v>6</v>
      </c>
      <c r="F2418" s="14">
        <v>90</v>
      </c>
      <c r="G2418" s="14">
        <v>8</v>
      </c>
      <c r="H2418" s="14">
        <v>98</v>
      </c>
      <c r="I2418" s="14" t="b">
        <v>1</v>
      </c>
      <c r="J2418" s="6">
        <v>8.1632653061224497E-2</v>
      </c>
      <c r="K2418">
        <f t="shared" si="190"/>
        <v>1.9134645423305217E-4</v>
      </c>
      <c r="L2418">
        <f t="shared" si="189"/>
        <v>1.3832803556512041E-2</v>
      </c>
      <c r="M2418">
        <f t="shared" si="191"/>
        <v>1.1292084535928198E-3</v>
      </c>
      <c r="N2418">
        <f t="shared" si="192"/>
        <v>1.3832803556512041E-2</v>
      </c>
      <c r="O2418">
        <f t="shared" si="193"/>
        <v>8.2996821339072241E-2</v>
      </c>
      <c r="Q2418" s="7">
        <v>2392</v>
      </c>
      <c r="R2418" s="7">
        <v>1.3816693227363462E-3</v>
      </c>
      <c r="S2418" s="7">
        <v>-3.2074172019153362E-4</v>
      </c>
      <c r="U2418" s="7">
        <v>52.410694718387028</v>
      </c>
      <c r="V2418" s="7">
        <v>1.2703595102919229E-3</v>
      </c>
    </row>
    <row r="2419" spans="1:22" x14ac:dyDescent="0.35">
      <c r="A2419" s="3">
        <v>2013</v>
      </c>
      <c r="B2419" s="13" t="s">
        <v>128</v>
      </c>
      <c r="C2419" s="13" t="s">
        <v>129</v>
      </c>
      <c r="D2419" s="13">
        <v>2006</v>
      </c>
      <c r="E2419" s="17">
        <v>7</v>
      </c>
      <c r="F2419" s="13">
        <v>90</v>
      </c>
      <c r="G2419" s="13">
        <v>8</v>
      </c>
      <c r="H2419" s="13">
        <v>98</v>
      </c>
      <c r="I2419" s="13" t="b">
        <v>1</v>
      </c>
      <c r="J2419" s="4">
        <v>8.1632653061224497E-2</v>
      </c>
      <c r="K2419">
        <f t="shared" si="190"/>
        <v>1.9134645423305217E-4</v>
      </c>
      <c r="L2419">
        <f t="shared" si="189"/>
        <v>1.3832803556512041E-2</v>
      </c>
      <c r="M2419">
        <f t="shared" si="191"/>
        <v>1.1292084535928198E-3</v>
      </c>
      <c r="N2419">
        <f t="shared" si="192"/>
        <v>1.3832803556512041E-2</v>
      </c>
      <c r="O2419">
        <f t="shared" si="193"/>
        <v>9.682962489558429E-2</v>
      </c>
      <c r="Q2419" s="7">
        <v>2393</v>
      </c>
      <c r="R2419" s="7">
        <v>1.3816693227363462E-3</v>
      </c>
      <c r="S2419" s="7">
        <v>-3.2074172019153362E-4</v>
      </c>
      <c r="U2419" s="7">
        <v>52.432610124917815</v>
      </c>
      <c r="V2419" s="7">
        <v>1.2703595102919229E-3</v>
      </c>
    </row>
    <row r="2420" spans="1:22" x14ac:dyDescent="0.35">
      <c r="A2420" s="3">
        <v>2013</v>
      </c>
      <c r="B2420" s="13" t="s">
        <v>30</v>
      </c>
      <c r="C2420" s="13" t="s">
        <v>31</v>
      </c>
      <c r="D2420" s="13">
        <v>2004</v>
      </c>
      <c r="E2420" s="14">
        <v>9</v>
      </c>
      <c r="F2420" s="13">
        <v>338</v>
      </c>
      <c r="G2420" s="13">
        <v>30</v>
      </c>
      <c r="H2420" s="13">
        <v>368</v>
      </c>
      <c r="I2420" s="13" t="b">
        <v>1</v>
      </c>
      <c r="J2420" s="4">
        <v>8.1521739130434798E-2</v>
      </c>
      <c r="K2420">
        <f t="shared" si="190"/>
        <v>7.1852546079350201E-4</v>
      </c>
      <c r="L2420">
        <f t="shared" si="189"/>
        <v>2.6805325232003845E-2</v>
      </c>
      <c r="M2420">
        <f t="shared" si="191"/>
        <v>2.1852167308698792E-3</v>
      </c>
      <c r="N2420">
        <f t="shared" si="192"/>
        <v>2.6805325232003845E-2</v>
      </c>
      <c r="O2420">
        <f t="shared" si="193"/>
        <v>0.24124792708803461</v>
      </c>
      <c r="Q2420" s="7">
        <v>2394</v>
      </c>
      <c r="R2420" s="7">
        <v>1.1875880050991653E-3</v>
      </c>
      <c r="S2420" s="7">
        <v>-1.2666040255435271E-4</v>
      </c>
      <c r="U2420" s="7">
        <v>52.45452553144861</v>
      </c>
      <c r="V2420" s="7">
        <v>1.2703595102919229E-3</v>
      </c>
    </row>
    <row r="2421" spans="1:22" x14ac:dyDescent="0.35">
      <c r="A2421" s="3">
        <v>2017</v>
      </c>
      <c r="B2421" s="13" t="s">
        <v>30</v>
      </c>
      <c r="C2421" s="13" t="s">
        <v>44</v>
      </c>
      <c r="D2421" s="13">
        <v>2010</v>
      </c>
      <c r="E2421" s="17">
        <v>7</v>
      </c>
      <c r="F2421" s="13">
        <v>293</v>
      </c>
      <c r="G2421" s="13">
        <v>26</v>
      </c>
      <c r="H2421" s="13">
        <v>319</v>
      </c>
      <c r="I2421" s="13" t="b">
        <v>1</v>
      </c>
      <c r="J2421" s="4">
        <v>8.1504702194357403E-2</v>
      </c>
      <c r="K2421">
        <f t="shared" si="190"/>
        <v>6.228522336769759E-4</v>
      </c>
      <c r="L2421">
        <f t="shared" si="189"/>
        <v>2.4957007706794015E-2</v>
      </c>
      <c r="M2421">
        <f t="shared" si="191"/>
        <v>2.0341134808045287E-3</v>
      </c>
      <c r="N2421">
        <f t="shared" si="192"/>
        <v>2.4957007706794015E-2</v>
      </c>
      <c r="O2421">
        <f t="shared" si="193"/>
        <v>0.17469905394755811</v>
      </c>
      <c r="Q2421" s="7">
        <v>2395</v>
      </c>
      <c r="R2421" s="7">
        <v>1.8837496978343416E-3</v>
      </c>
      <c r="S2421" s="7">
        <v>-4.3860284836908349E-4</v>
      </c>
      <c r="U2421" s="7">
        <v>52.476440937979397</v>
      </c>
      <c r="V2421" s="7">
        <v>1.2720770835086953E-3</v>
      </c>
    </row>
    <row r="2422" spans="1:22" x14ac:dyDescent="0.35">
      <c r="A2422" s="5">
        <v>2015</v>
      </c>
      <c r="B2422" s="14" t="s">
        <v>24</v>
      </c>
      <c r="C2422" s="14" t="s">
        <v>49</v>
      </c>
      <c r="D2422" s="14">
        <v>2005</v>
      </c>
      <c r="E2422" s="14">
        <v>10</v>
      </c>
      <c r="F2422" s="14">
        <v>124</v>
      </c>
      <c r="G2422" s="14">
        <v>11</v>
      </c>
      <c r="H2422" s="14">
        <v>135</v>
      </c>
      <c r="I2422" s="14" t="b">
        <v>1</v>
      </c>
      <c r="J2422" s="6">
        <v>8.1481481481481502E-2</v>
      </c>
      <c r="K2422">
        <f t="shared" si="190"/>
        <v>2.6358950328022495E-4</v>
      </c>
      <c r="L2422">
        <f t="shared" si="189"/>
        <v>1.6235439731655713E-2</v>
      </c>
      <c r="M2422">
        <f t="shared" si="191"/>
        <v>1.322887681838614E-3</v>
      </c>
      <c r="N2422">
        <f t="shared" si="192"/>
        <v>1.6235439731655713E-2</v>
      </c>
      <c r="O2422">
        <f t="shared" si="193"/>
        <v>0.16235439731655713</v>
      </c>
      <c r="Q2422" s="7">
        <v>2396</v>
      </c>
      <c r="R2422" s="7">
        <v>7.9335807168207811E-4</v>
      </c>
      <c r="S2422" s="7">
        <v>5.9436238305467974E-4</v>
      </c>
      <c r="U2422" s="7">
        <v>52.498356344510192</v>
      </c>
      <c r="V2422" s="7">
        <v>1.2720770835086953E-3</v>
      </c>
    </row>
    <row r="2423" spans="1:22" x14ac:dyDescent="0.35">
      <c r="A2423" s="24">
        <v>2013</v>
      </c>
      <c r="B2423" s="17" t="s">
        <v>24</v>
      </c>
      <c r="C2423" s="17" t="s">
        <v>57</v>
      </c>
      <c r="D2423" s="17">
        <v>2006</v>
      </c>
      <c r="E2423" s="17">
        <v>7</v>
      </c>
      <c r="F2423" s="17">
        <v>203</v>
      </c>
      <c r="G2423" s="17">
        <v>18</v>
      </c>
      <c r="H2423" s="17">
        <v>221</v>
      </c>
      <c r="I2423" s="17" t="b">
        <v>1</v>
      </c>
      <c r="J2423" s="25">
        <v>8.1447963800904993E-2</v>
      </c>
      <c r="K2423">
        <f t="shared" si="190"/>
        <v>4.3150577944392379E-4</v>
      </c>
      <c r="L2423">
        <f t="shared" si="189"/>
        <v>2.0772717189716027E-2</v>
      </c>
      <c r="M2423">
        <f t="shared" si="191"/>
        <v>1.6918955177144279E-3</v>
      </c>
      <c r="N2423">
        <f t="shared" si="192"/>
        <v>2.0772717189716027E-2</v>
      </c>
      <c r="O2423">
        <f t="shared" si="193"/>
        <v>0.1454090203280122</v>
      </c>
      <c r="Q2423" s="7">
        <v>2397</v>
      </c>
      <c r="R2423" s="7">
        <v>7.9335807168207811E-4</v>
      </c>
      <c r="S2423" s="7">
        <v>5.9436238305467974E-4</v>
      </c>
      <c r="U2423" s="7">
        <v>52.52027175104098</v>
      </c>
      <c r="V2423" s="7">
        <v>1.2734127848498624E-3</v>
      </c>
    </row>
    <row r="2424" spans="1:22" x14ac:dyDescent="0.35">
      <c r="A2424" s="5">
        <v>2013</v>
      </c>
      <c r="B2424" s="14" t="s">
        <v>33</v>
      </c>
      <c r="C2424" s="14" t="s">
        <v>34</v>
      </c>
      <c r="D2424" s="14">
        <v>2005</v>
      </c>
      <c r="E2424" s="14">
        <v>8</v>
      </c>
      <c r="F2424" s="14">
        <v>361</v>
      </c>
      <c r="G2424" s="14">
        <v>32</v>
      </c>
      <c r="H2424" s="14">
        <v>393</v>
      </c>
      <c r="I2424" s="14" t="b">
        <v>1</v>
      </c>
      <c r="J2424" s="6">
        <v>8.1424936386768496E-2</v>
      </c>
      <c r="K2424">
        <f t="shared" si="190"/>
        <v>7.6733833177132147E-4</v>
      </c>
      <c r="L2424">
        <f t="shared" si="189"/>
        <v>2.7700872400906826E-2</v>
      </c>
      <c r="M2424">
        <f t="shared" si="191"/>
        <v>2.2555417731018293E-3</v>
      </c>
      <c r="N2424">
        <f t="shared" si="192"/>
        <v>2.7700872400906826E-2</v>
      </c>
      <c r="O2424">
        <f t="shared" si="193"/>
        <v>0.22160697920725461</v>
      </c>
      <c r="Q2424" s="7">
        <v>2398</v>
      </c>
      <c r="R2424" s="7">
        <v>7.4084933214699591E-4</v>
      </c>
      <c r="S2424" s="7">
        <v>2.4041721178864493E-4</v>
      </c>
      <c r="U2424" s="7">
        <v>52.542187157571774</v>
      </c>
      <c r="V2424" s="7">
        <v>1.2734127848498624E-3</v>
      </c>
    </row>
    <row r="2425" spans="1:22" x14ac:dyDescent="0.35">
      <c r="A2425" s="24">
        <v>2017</v>
      </c>
      <c r="B2425" s="17" t="s">
        <v>104</v>
      </c>
      <c r="C2425" s="17" t="s">
        <v>105</v>
      </c>
      <c r="D2425" s="17">
        <v>2003</v>
      </c>
      <c r="E2425" s="17">
        <v>14</v>
      </c>
      <c r="F2425" s="17">
        <v>79</v>
      </c>
      <c r="G2425" s="17">
        <v>7</v>
      </c>
      <c r="H2425" s="17">
        <v>86</v>
      </c>
      <c r="I2425" s="17" t="b">
        <v>1</v>
      </c>
      <c r="J2425" s="25">
        <v>8.1395348837209294E-2</v>
      </c>
      <c r="K2425">
        <f t="shared" si="190"/>
        <v>1.6791627616369884E-4</v>
      </c>
      <c r="L2425">
        <f t="shared" si="189"/>
        <v>1.2958251277224827E-2</v>
      </c>
      <c r="M2425">
        <f t="shared" si="191"/>
        <v>1.0547413830299278E-3</v>
      </c>
      <c r="N2425">
        <f t="shared" si="192"/>
        <v>1.2958251277224827E-2</v>
      </c>
      <c r="O2425">
        <f t="shared" si="193"/>
        <v>0.18141551788114757</v>
      </c>
      <c r="Q2425" s="7">
        <v>2399</v>
      </c>
      <c r="R2425" s="7">
        <v>7.4084933214699591E-4</v>
      </c>
      <c r="S2425" s="7">
        <v>2.4041721178864493E-4</v>
      </c>
      <c r="U2425" s="7">
        <v>52.564102564102562</v>
      </c>
      <c r="V2425" s="7">
        <v>1.2734127848498624E-3</v>
      </c>
    </row>
    <row r="2426" spans="1:22" x14ac:dyDescent="0.35">
      <c r="A2426" s="3">
        <v>2016</v>
      </c>
      <c r="B2426" s="13" t="s">
        <v>98</v>
      </c>
      <c r="C2426" s="13" t="s">
        <v>99</v>
      </c>
      <c r="D2426" s="13">
        <v>2004</v>
      </c>
      <c r="E2426" s="14">
        <v>12</v>
      </c>
      <c r="F2426" s="13">
        <v>113</v>
      </c>
      <c r="G2426" s="13">
        <v>10</v>
      </c>
      <c r="H2426" s="13">
        <v>123</v>
      </c>
      <c r="I2426" s="13" t="b">
        <v>1</v>
      </c>
      <c r="J2426" s="4">
        <v>8.1300813008130093E-2</v>
      </c>
      <c r="K2426">
        <f t="shared" si="190"/>
        <v>2.4015932521087159E-4</v>
      </c>
      <c r="L2426">
        <f t="shared" si="189"/>
        <v>1.5497074730763597E-2</v>
      </c>
      <c r="M2426">
        <f t="shared" si="191"/>
        <v>1.2599247748588292E-3</v>
      </c>
      <c r="N2426">
        <f t="shared" si="192"/>
        <v>1.5497074730763597E-2</v>
      </c>
      <c r="O2426">
        <f t="shared" si="193"/>
        <v>0.18596489676916317</v>
      </c>
      <c r="Q2426" s="7">
        <v>2400</v>
      </c>
      <c r="R2426" s="7">
        <v>9.2070979189851142E-4</v>
      </c>
      <c r="S2426" s="7">
        <v>6.0556752037129423E-5</v>
      </c>
      <c r="U2426" s="7">
        <v>52.586017970633357</v>
      </c>
      <c r="V2426" s="7">
        <v>1.2739189443073562E-3</v>
      </c>
    </row>
    <row r="2427" spans="1:22" x14ac:dyDescent="0.35">
      <c r="A2427" s="3">
        <v>2015</v>
      </c>
      <c r="B2427" s="13" t="s">
        <v>30</v>
      </c>
      <c r="C2427" s="13" t="s">
        <v>51</v>
      </c>
      <c r="D2427" s="13">
        <v>2004</v>
      </c>
      <c r="E2427" s="17">
        <v>11</v>
      </c>
      <c r="F2427" s="13">
        <v>147</v>
      </c>
      <c r="G2427" s="13">
        <v>13</v>
      </c>
      <c r="H2427" s="13">
        <v>160</v>
      </c>
      <c r="I2427" s="13" t="b">
        <v>1</v>
      </c>
      <c r="J2427" s="4">
        <v>8.1250000000000003E-2</v>
      </c>
      <c r="K2427">
        <f t="shared" si="190"/>
        <v>3.1240237425804435E-4</v>
      </c>
      <c r="L2427">
        <f t="shared" si="189"/>
        <v>1.7674908041006729E-2</v>
      </c>
      <c r="M2427">
        <f t="shared" si="191"/>
        <v>1.4360862783317967E-3</v>
      </c>
      <c r="N2427">
        <f t="shared" si="192"/>
        <v>1.7674908041006729E-2</v>
      </c>
      <c r="O2427">
        <f t="shared" si="193"/>
        <v>0.194423988451074</v>
      </c>
      <c r="Q2427" s="7">
        <v>2401</v>
      </c>
      <c r="R2427" s="7">
        <v>1.1005702516500269E-3</v>
      </c>
      <c r="S2427" s="7">
        <v>-1.1930370771438608E-4</v>
      </c>
      <c r="U2427" s="7">
        <v>52.607933377164144</v>
      </c>
      <c r="V2427" s="7">
        <v>1.2739189443073562E-3</v>
      </c>
    </row>
    <row r="2428" spans="1:22" x14ac:dyDescent="0.35">
      <c r="A2428" s="5">
        <v>2017</v>
      </c>
      <c r="B2428" s="14" t="s">
        <v>30</v>
      </c>
      <c r="C2428" s="14" t="s">
        <v>31</v>
      </c>
      <c r="D2428" s="14">
        <v>2005</v>
      </c>
      <c r="E2428" s="14">
        <v>12</v>
      </c>
      <c r="F2428" s="14">
        <v>328</v>
      </c>
      <c r="G2428" s="14">
        <v>29</v>
      </c>
      <c r="H2428" s="14">
        <v>357</v>
      </c>
      <c r="I2428" s="14" t="b">
        <v>1</v>
      </c>
      <c r="J2428" s="6">
        <v>8.1232492997198896E-2</v>
      </c>
      <c r="K2428">
        <f t="shared" si="190"/>
        <v>6.9704779756326143E-4</v>
      </c>
      <c r="L2428">
        <f t="shared" si="189"/>
        <v>2.6401662780273165E-2</v>
      </c>
      <c r="M2428">
        <f t="shared" si="191"/>
        <v>2.1446728869129465E-3</v>
      </c>
      <c r="N2428">
        <f t="shared" si="192"/>
        <v>2.6401662780273165E-2</v>
      </c>
      <c r="O2428">
        <f t="shared" si="193"/>
        <v>0.31681995336327795</v>
      </c>
      <c r="Q2428" s="7">
        <v>2402</v>
      </c>
      <c r="R2428" s="7">
        <v>1.6401516309045737E-3</v>
      </c>
      <c r="S2428" s="7">
        <v>-6.5888508696893282E-4</v>
      </c>
      <c r="U2428" s="7">
        <v>52.629848783694939</v>
      </c>
      <c r="V2428" s="7">
        <v>1.2739189443073562E-3</v>
      </c>
    </row>
    <row r="2429" spans="1:22" x14ac:dyDescent="0.35">
      <c r="A2429" s="3">
        <v>2014</v>
      </c>
      <c r="B2429" s="13" t="s">
        <v>24</v>
      </c>
      <c r="C2429" s="13" t="s">
        <v>41</v>
      </c>
      <c r="D2429" s="13">
        <v>2007</v>
      </c>
      <c r="E2429" s="17">
        <v>7</v>
      </c>
      <c r="F2429" s="13">
        <v>340</v>
      </c>
      <c r="G2429" s="13">
        <v>30</v>
      </c>
      <c r="H2429" s="13">
        <v>370</v>
      </c>
      <c r="I2429" s="13" t="b">
        <v>1</v>
      </c>
      <c r="J2429" s="4">
        <v>8.1081081081081099E-2</v>
      </c>
      <c r="K2429">
        <f t="shared" si="190"/>
        <v>7.2243049047172761E-4</v>
      </c>
      <c r="L2429">
        <f t="shared" si="189"/>
        <v>2.6878067089575613E-2</v>
      </c>
      <c r="M2429">
        <f t="shared" si="191"/>
        <v>2.1793027369926177E-3</v>
      </c>
      <c r="N2429">
        <f t="shared" si="192"/>
        <v>2.6878067089575613E-2</v>
      </c>
      <c r="O2429">
        <f t="shared" si="193"/>
        <v>0.1881464696270293</v>
      </c>
      <c r="Q2429" s="7">
        <v>2403</v>
      </c>
      <c r="R2429" s="7">
        <v>7.4084933214699591E-4</v>
      </c>
      <c r="S2429" s="7">
        <v>2.4041721178864493E-4</v>
      </c>
      <c r="U2429" s="7">
        <v>52.651764190225727</v>
      </c>
      <c r="V2429" s="7">
        <v>1.2739189443073562E-3</v>
      </c>
    </row>
    <row r="2430" spans="1:22" x14ac:dyDescent="0.35">
      <c r="A2430" s="3">
        <v>2016</v>
      </c>
      <c r="B2430" s="13" t="s">
        <v>52</v>
      </c>
      <c r="C2430" s="13" t="s">
        <v>84</v>
      </c>
      <c r="D2430" s="13">
        <v>2005</v>
      </c>
      <c r="E2430" s="14">
        <v>11</v>
      </c>
      <c r="F2430" s="13">
        <v>136</v>
      </c>
      <c r="G2430" s="13">
        <v>12</v>
      </c>
      <c r="H2430" s="13">
        <v>148</v>
      </c>
      <c r="I2430" s="13" t="b">
        <v>1</v>
      </c>
      <c r="J2430" s="4">
        <v>8.1081081081081099E-2</v>
      </c>
      <c r="K2430">
        <f t="shared" si="190"/>
        <v>2.8897219618869102E-4</v>
      </c>
      <c r="L2430">
        <f t="shared" si="189"/>
        <v>1.6999182221174376E-2</v>
      </c>
      <c r="M2430">
        <f t="shared" si="191"/>
        <v>1.3783120719871118E-3</v>
      </c>
      <c r="N2430">
        <f t="shared" si="192"/>
        <v>1.6999182221174376E-2</v>
      </c>
      <c r="O2430">
        <f t="shared" si="193"/>
        <v>0.18699100443291813</v>
      </c>
      <c r="Q2430" s="7">
        <v>2404</v>
      </c>
      <c r="R2430" s="7">
        <v>3.811284126439649E-4</v>
      </c>
      <c r="S2430" s="7">
        <v>6.0013813129167594E-4</v>
      </c>
      <c r="U2430" s="7">
        <v>52.673679596756521</v>
      </c>
      <c r="V2430" s="7">
        <v>1.2764560192935206E-3</v>
      </c>
    </row>
    <row r="2431" spans="1:22" x14ac:dyDescent="0.35">
      <c r="A2431" s="24">
        <v>2015</v>
      </c>
      <c r="B2431" s="17" t="s">
        <v>30</v>
      </c>
      <c r="C2431" s="17" t="s">
        <v>230</v>
      </c>
      <c r="D2431" s="17">
        <v>2002</v>
      </c>
      <c r="E2431" s="17">
        <v>13</v>
      </c>
      <c r="F2431" s="17">
        <v>68</v>
      </c>
      <c r="G2431" s="17">
        <v>6</v>
      </c>
      <c r="H2431" s="17">
        <v>74</v>
      </c>
      <c r="I2431" s="17" t="b">
        <v>1</v>
      </c>
      <c r="J2431" s="25">
        <v>8.1081081081081099E-2</v>
      </c>
      <c r="K2431">
        <f t="shared" si="190"/>
        <v>1.4448609809434551E-4</v>
      </c>
      <c r="L2431">
        <f t="shared" si="189"/>
        <v>1.20202370232182E-2</v>
      </c>
      <c r="M2431">
        <f t="shared" si="191"/>
        <v>9.7461381269336772E-4</v>
      </c>
      <c r="N2431">
        <f t="shared" si="192"/>
        <v>1.20202370232182E-2</v>
      </c>
      <c r="O2431">
        <f t="shared" si="193"/>
        <v>0.15626308130183658</v>
      </c>
      <c r="Q2431" s="7">
        <v>2405</v>
      </c>
      <c r="R2431" s="7">
        <v>7.6005534228484092E-4</v>
      </c>
      <c r="S2431" s="7">
        <v>5.6775931259222992E-4</v>
      </c>
      <c r="U2431" s="7">
        <v>52.695595003287309</v>
      </c>
      <c r="V2431" s="7">
        <v>1.2768909647084084E-3</v>
      </c>
    </row>
    <row r="2432" spans="1:22" x14ac:dyDescent="0.35">
      <c r="A2432" s="5">
        <v>2015</v>
      </c>
      <c r="B2432" s="14" t="s">
        <v>42</v>
      </c>
      <c r="C2432" s="14" t="s">
        <v>263</v>
      </c>
      <c r="D2432" s="14">
        <v>2003</v>
      </c>
      <c r="E2432" s="14">
        <v>12</v>
      </c>
      <c r="F2432" s="14">
        <v>68</v>
      </c>
      <c r="G2432" s="14">
        <v>6</v>
      </c>
      <c r="H2432" s="14">
        <v>74</v>
      </c>
      <c r="I2432" s="14" t="b">
        <v>1</v>
      </c>
      <c r="J2432" s="6">
        <v>8.1081081081081099E-2</v>
      </c>
      <c r="K2432">
        <f t="shared" si="190"/>
        <v>1.4448609809434551E-4</v>
      </c>
      <c r="L2432">
        <f t="shared" si="189"/>
        <v>1.20202370232182E-2</v>
      </c>
      <c r="M2432">
        <f t="shared" si="191"/>
        <v>9.7461381269336772E-4</v>
      </c>
      <c r="N2432">
        <f t="shared" si="192"/>
        <v>1.20202370232182E-2</v>
      </c>
      <c r="O2432">
        <f t="shared" si="193"/>
        <v>0.14424284427861839</v>
      </c>
      <c r="Q2432" s="7">
        <v>2406</v>
      </c>
      <c r="R2432" s="7">
        <v>2.3866862721067233E-3</v>
      </c>
      <c r="S2432" s="7">
        <v>-7.8565487567075899E-4</v>
      </c>
      <c r="U2432" s="7">
        <v>52.717510409818104</v>
      </c>
      <c r="V2432" s="7">
        <v>1.2768909647084084E-3</v>
      </c>
    </row>
    <row r="2433" spans="1:22" x14ac:dyDescent="0.35">
      <c r="A2433" s="3">
        <v>2015</v>
      </c>
      <c r="B2433" s="13" t="s">
        <v>30</v>
      </c>
      <c r="C2433" s="13" t="s">
        <v>56</v>
      </c>
      <c r="D2433" s="13">
        <v>2004</v>
      </c>
      <c r="E2433" s="17">
        <v>11</v>
      </c>
      <c r="F2433" s="13">
        <v>182</v>
      </c>
      <c r="G2433" s="13">
        <v>16</v>
      </c>
      <c r="H2433" s="13">
        <v>198</v>
      </c>
      <c r="I2433" s="13" t="b">
        <v>1</v>
      </c>
      <c r="J2433" s="4">
        <v>8.0808080808080801E-2</v>
      </c>
      <c r="K2433">
        <f t="shared" si="190"/>
        <v>3.8659793814432988E-4</v>
      </c>
      <c r="L2433">
        <f t="shared" si="189"/>
        <v>1.9662093940990361E-2</v>
      </c>
      <c r="M2433">
        <f t="shared" si="191"/>
        <v>1.5888560760396249E-3</v>
      </c>
      <c r="N2433">
        <f t="shared" si="192"/>
        <v>1.9662093940990361E-2</v>
      </c>
      <c r="O2433">
        <f t="shared" si="193"/>
        <v>0.21628303335089397</v>
      </c>
      <c r="Q2433" s="7">
        <v>2407</v>
      </c>
      <c r="R2433" s="7">
        <v>1.1902583784741156E-3</v>
      </c>
      <c r="S2433" s="7">
        <v>7.4819484454790794E-5</v>
      </c>
      <c r="U2433" s="7">
        <v>52.739425816348891</v>
      </c>
      <c r="V2433" s="7">
        <v>1.2788431411903788E-3</v>
      </c>
    </row>
    <row r="2434" spans="1:22" x14ac:dyDescent="0.35">
      <c r="A2434" s="3">
        <v>2016</v>
      </c>
      <c r="B2434" s="13" t="s">
        <v>30</v>
      </c>
      <c r="C2434" s="13" t="s">
        <v>36</v>
      </c>
      <c r="D2434" s="13">
        <v>2003</v>
      </c>
      <c r="E2434" s="14">
        <v>13</v>
      </c>
      <c r="F2434" s="13">
        <v>148</v>
      </c>
      <c r="G2434" s="13">
        <v>13</v>
      </c>
      <c r="H2434" s="13">
        <v>161</v>
      </c>
      <c r="I2434" s="13" t="b">
        <v>1</v>
      </c>
      <c r="J2434" s="4">
        <v>8.0745341614906804E-2</v>
      </c>
      <c r="K2434">
        <f t="shared" si="190"/>
        <v>3.1435488909715715E-4</v>
      </c>
      <c r="L2434">
        <f t="shared" si="189"/>
        <v>1.7730056094021732E-2</v>
      </c>
      <c r="M2434">
        <f t="shared" si="191"/>
        <v>1.4316194361632449E-3</v>
      </c>
      <c r="N2434">
        <f t="shared" si="192"/>
        <v>1.7730056094021732E-2</v>
      </c>
      <c r="O2434">
        <f t="shared" si="193"/>
        <v>0.23049072922228253</v>
      </c>
      <c r="Q2434" s="7">
        <v>2408</v>
      </c>
      <c r="R2434" s="7">
        <v>5.1281147450517707E-4</v>
      </c>
      <c r="S2434" s="7">
        <v>3.8173366110083812E-4</v>
      </c>
      <c r="U2434" s="7">
        <v>52.761341222879686</v>
      </c>
      <c r="V2434" s="7">
        <v>1.278899876539721E-3</v>
      </c>
    </row>
    <row r="2435" spans="1:22" x14ac:dyDescent="0.35">
      <c r="A2435" s="3">
        <v>2013</v>
      </c>
      <c r="B2435" s="13" t="s">
        <v>113</v>
      </c>
      <c r="C2435" s="13" t="s">
        <v>114</v>
      </c>
      <c r="D2435" s="13">
        <v>2003</v>
      </c>
      <c r="E2435" s="17">
        <v>10</v>
      </c>
      <c r="F2435" s="13">
        <v>114</v>
      </c>
      <c r="G2435" s="13">
        <v>10</v>
      </c>
      <c r="H2435" s="13">
        <v>124</v>
      </c>
      <c r="I2435" s="13" t="b">
        <v>1</v>
      </c>
      <c r="J2435" s="4">
        <v>8.0645161290322606E-2</v>
      </c>
      <c r="K2435">
        <f t="shared" si="190"/>
        <v>2.4211184004998437E-4</v>
      </c>
      <c r="L2435">
        <f t="shared" si="189"/>
        <v>1.5559943446233484E-2</v>
      </c>
      <c r="M2435">
        <f t="shared" si="191"/>
        <v>1.2548341488897974E-3</v>
      </c>
      <c r="N2435">
        <f t="shared" si="192"/>
        <v>1.5559943446233484E-2</v>
      </c>
      <c r="O2435">
        <f t="shared" si="193"/>
        <v>0.15559943446233485</v>
      </c>
      <c r="Q2435" s="7">
        <v>2409</v>
      </c>
      <c r="R2435" s="7">
        <v>3.4839732636619022E-4</v>
      </c>
      <c r="S2435" s="7">
        <v>5.4614780923982497E-4</v>
      </c>
      <c r="U2435" s="7">
        <v>52.783256629410474</v>
      </c>
      <c r="V2435" s="7">
        <v>1.2822726006628876E-3</v>
      </c>
    </row>
    <row r="2436" spans="1:22" x14ac:dyDescent="0.35">
      <c r="A2436" s="5">
        <v>2016</v>
      </c>
      <c r="B2436" s="14" t="s">
        <v>52</v>
      </c>
      <c r="C2436" s="14" t="s">
        <v>165</v>
      </c>
      <c r="D2436" s="14">
        <v>2006</v>
      </c>
      <c r="E2436" s="14">
        <v>10</v>
      </c>
      <c r="F2436" s="14">
        <v>57</v>
      </c>
      <c r="G2436" s="14">
        <v>5</v>
      </c>
      <c r="H2436" s="14">
        <v>62</v>
      </c>
      <c r="I2436" s="14" t="b">
        <v>1</v>
      </c>
      <c r="J2436" s="6">
        <v>8.0645161290322606E-2</v>
      </c>
      <c r="K2436">
        <f t="shared" si="190"/>
        <v>1.2105592002499218E-4</v>
      </c>
      <c r="L2436">
        <f t="shared" ref="L2436:L2499" si="194">SQRT(K2436)</f>
        <v>1.1002541525710875E-2</v>
      </c>
      <c r="M2436">
        <f t="shared" si="191"/>
        <v>8.8730173594442569E-4</v>
      </c>
      <c r="N2436">
        <f t="shared" si="192"/>
        <v>1.1002541525710875E-2</v>
      </c>
      <c r="O2436">
        <f t="shared" si="193"/>
        <v>0.11002541525710875</v>
      </c>
      <c r="Q2436" s="7">
        <v>2410</v>
      </c>
      <c r="R2436" s="7">
        <v>1.0060539189221381E-3</v>
      </c>
      <c r="S2436" s="7">
        <v>-1.1150878331612287E-4</v>
      </c>
      <c r="U2436" s="7">
        <v>52.805172035941268</v>
      </c>
      <c r="V2436" s="7">
        <v>1.2822726006628876E-3</v>
      </c>
    </row>
    <row r="2437" spans="1:22" x14ac:dyDescent="0.35">
      <c r="A2437" s="24">
        <v>2016</v>
      </c>
      <c r="B2437" s="17" t="s">
        <v>26</v>
      </c>
      <c r="C2437" s="17" t="s">
        <v>201</v>
      </c>
      <c r="D2437" s="17">
        <v>2004</v>
      </c>
      <c r="E2437" s="17">
        <v>12</v>
      </c>
      <c r="F2437" s="17">
        <v>57</v>
      </c>
      <c r="G2437" s="17">
        <v>5</v>
      </c>
      <c r="H2437" s="17">
        <v>62</v>
      </c>
      <c r="I2437" s="17" t="b">
        <v>1</v>
      </c>
      <c r="J2437" s="25">
        <v>8.0645161290322606E-2</v>
      </c>
      <c r="K2437">
        <f t="shared" si="190"/>
        <v>1.2105592002499218E-4</v>
      </c>
      <c r="L2437">
        <f t="shared" si="194"/>
        <v>1.1002541525710875E-2</v>
      </c>
      <c r="M2437">
        <f t="shared" si="191"/>
        <v>8.8730173594442569E-4</v>
      </c>
      <c r="N2437">
        <f t="shared" si="192"/>
        <v>1.1002541525710875E-2</v>
      </c>
      <c r="O2437">
        <f t="shared" si="193"/>
        <v>0.1320304983085305</v>
      </c>
      <c r="Q2437" s="7">
        <v>2411</v>
      </c>
      <c r="R2437" s="7">
        <v>1.0060539189221381E-3</v>
      </c>
      <c r="S2437" s="7">
        <v>-1.1150878331612287E-4</v>
      </c>
      <c r="U2437" s="7">
        <v>52.827087442472056</v>
      </c>
      <c r="V2437" s="7">
        <v>1.2822726006628876E-3</v>
      </c>
    </row>
    <row r="2438" spans="1:22" x14ac:dyDescent="0.35">
      <c r="A2438" s="3">
        <v>2013</v>
      </c>
      <c r="B2438" s="13" t="s">
        <v>58</v>
      </c>
      <c r="C2438" s="13" t="s">
        <v>64</v>
      </c>
      <c r="D2438" s="13">
        <v>2004</v>
      </c>
      <c r="E2438" s="14">
        <v>9</v>
      </c>
      <c r="F2438" s="13">
        <v>137</v>
      </c>
      <c r="G2438" s="13">
        <v>12</v>
      </c>
      <c r="H2438" s="13">
        <v>149</v>
      </c>
      <c r="I2438" s="13" t="b">
        <v>1</v>
      </c>
      <c r="J2438" s="4">
        <v>8.0536912751677805E-2</v>
      </c>
      <c r="K2438">
        <f t="shared" si="190"/>
        <v>2.9092471102780382E-4</v>
      </c>
      <c r="L2438">
        <f t="shared" si="194"/>
        <v>1.7056515207620922E-2</v>
      </c>
      <c r="M2438">
        <f t="shared" si="191"/>
        <v>1.3736790771238319E-3</v>
      </c>
      <c r="N2438">
        <f t="shared" si="192"/>
        <v>1.7056515207620922E-2</v>
      </c>
      <c r="O2438">
        <f t="shared" si="193"/>
        <v>0.15350863686858829</v>
      </c>
      <c r="Q2438" s="7">
        <v>2412</v>
      </c>
      <c r="R2438" s="7">
        <v>1.1704680670611249E-3</v>
      </c>
      <c r="S2438" s="7">
        <v>-2.7592293145510972E-4</v>
      </c>
      <c r="U2438" s="7">
        <v>52.849002849002851</v>
      </c>
      <c r="V2438" s="7">
        <v>1.2822726006628876E-3</v>
      </c>
    </row>
    <row r="2439" spans="1:22" x14ac:dyDescent="0.35">
      <c r="A2439" s="24">
        <v>2014</v>
      </c>
      <c r="B2439" s="17" t="s">
        <v>42</v>
      </c>
      <c r="C2439" s="17" t="s">
        <v>73</v>
      </c>
      <c r="D2439" s="17">
        <v>2002</v>
      </c>
      <c r="E2439" s="17">
        <v>12</v>
      </c>
      <c r="F2439" s="17">
        <v>217</v>
      </c>
      <c r="G2439" s="17">
        <v>19</v>
      </c>
      <c r="H2439" s="17">
        <v>236</v>
      </c>
      <c r="I2439" s="17" t="b">
        <v>1</v>
      </c>
      <c r="J2439" s="25">
        <v>8.0508474576271194E-2</v>
      </c>
      <c r="K2439">
        <f t="shared" si="190"/>
        <v>4.6079350203061541E-4</v>
      </c>
      <c r="L2439">
        <f t="shared" si="194"/>
        <v>2.146610123032628E-2</v>
      </c>
      <c r="M2439">
        <f t="shared" si="191"/>
        <v>1.7282030651533872E-3</v>
      </c>
      <c r="N2439">
        <f t="shared" si="192"/>
        <v>2.146610123032628E-2</v>
      </c>
      <c r="O2439">
        <f t="shared" si="193"/>
        <v>0.25759321476391539</v>
      </c>
      <c r="Q2439" s="7">
        <v>2413</v>
      </c>
      <c r="R2439" s="7">
        <v>1.32072517462424E-3</v>
      </c>
      <c r="S2439" s="7">
        <v>4.2231252369366503E-4</v>
      </c>
      <c r="U2439" s="7">
        <v>52.870918255533638</v>
      </c>
      <c r="V2439" s="7">
        <v>1.2835242091606242E-3</v>
      </c>
    </row>
    <row r="2440" spans="1:22" x14ac:dyDescent="0.35">
      <c r="A2440" s="3">
        <v>2013</v>
      </c>
      <c r="B2440" s="13" t="s">
        <v>30</v>
      </c>
      <c r="C2440" s="13" t="s">
        <v>44</v>
      </c>
      <c r="D2440" s="13">
        <v>2007</v>
      </c>
      <c r="E2440" s="14">
        <v>6</v>
      </c>
      <c r="F2440" s="13">
        <v>160</v>
      </c>
      <c r="G2440" s="13">
        <v>14</v>
      </c>
      <c r="H2440" s="13">
        <v>174</v>
      </c>
      <c r="I2440" s="13" t="b">
        <v>1</v>
      </c>
      <c r="J2440" s="4">
        <v>8.04597701149425E-2</v>
      </c>
      <c r="K2440">
        <f t="shared" si="190"/>
        <v>3.3973758200562322E-4</v>
      </c>
      <c r="L2440">
        <f t="shared" si="194"/>
        <v>1.843197173407184E-2</v>
      </c>
      <c r="M2440">
        <f t="shared" si="191"/>
        <v>1.4830322084885383E-3</v>
      </c>
      <c r="N2440">
        <f t="shared" si="192"/>
        <v>1.843197173407184E-2</v>
      </c>
      <c r="O2440">
        <f t="shared" si="193"/>
        <v>0.11059183040443105</v>
      </c>
      <c r="Q2440" s="7">
        <v>2414</v>
      </c>
      <c r="R2440" s="7">
        <v>1.3509917040895453E-3</v>
      </c>
      <c r="S2440" s="7">
        <v>-1.51925014124786E-4</v>
      </c>
      <c r="U2440" s="7">
        <v>52.892833662064433</v>
      </c>
      <c r="V2440" s="7">
        <v>1.2843435671816169E-3</v>
      </c>
    </row>
    <row r="2441" spans="1:22" x14ac:dyDescent="0.35">
      <c r="A2441" s="3">
        <v>2017</v>
      </c>
      <c r="B2441" s="13" t="s">
        <v>30</v>
      </c>
      <c r="C2441" s="13" t="s">
        <v>51</v>
      </c>
      <c r="D2441" s="13">
        <v>2005</v>
      </c>
      <c r="E2441" s="17">
        <v>12</v>
      </c>
      <c r="F2441" s="13">
        <v>80</v>
      </c>
      <c r="G2441" s="13">
        <v>7</v>
      </c>
      <c r="H2441" s="13">
        <v>87</v>
      </c>
      <c r="I2441" s="13" t="b">
        <v>1</v>
      </c>
      <c r="J2441" s="4">
        <v>8.04597701149425E-2</v>
      </c>
      <c r="K2441">
        <f t="shared" si="190"/>
        <v>1.6986879100281161E-4</v>
      </c>
      <c r="L2441">
        <f t="shared" si="194"/>
        <v>1.3033372203800965E-2</v>
      </c>
      <c r="M2441">
        <f t="shared" si="191"/>
        <v>1.0486621313403072E-3</v>
      </c>
      <c r="N2441">
        <f t="shared" si="192"/>
        <v>1.3033372203800965E-2</v>
      </c>
      <c r="O2441">
        <f t="shared" si="193"/>
        <v>0.15640046644561159</v>
      </c>
      <c r="Q2441" s="7">
        <v>2415</v>
      </c>
      <c r="R2441" s="7">
        <v>2.0722239881592538E-3</v>
      </c>
      <c r="S2441" s="7">
        <v>-6.8923172588942041E-4</v>
      </c>
      <c r="U2441" s="7">
        <v>52.914749068595221</v>
      </c>
      <c r="V2441" s="7">
        <v>1.2843435671816169E-3</v>
      </c>
    </row>
    <row r="2442" spans="1:22" x14ac:dyDescent="0.35">
      <c r="A2442" s="5">
        <v>2013</v>
      </c>
      <c r="B2442" s="14" t="s">
        <v>42</v>
      </c>
      <c r="C2442" s="14" t="s">
        <v>182</v>
      </c>
      <c r="D2442" s="14">
        <v>2002</v>
      </c>
      <c r="E2442" s="14">
        <v>11</v>
      </c>
      <c r="F2442" s="14">
        <v>103</v>
      </c>
      <c r="G2442" s="14">
        <v>9</v>
      </c>
      <c r="H2442" s="14">
        <v>112</v>
      </c>
      <c r="I2442" s="14" t="b">
        <v>1</v>
      </c>
      <c r="J2442" s="6">
        <v>8.0357142857142905E-2</v>
      </c>
      <c r="K2442">
        <f t="shared" si="190"/>
        <v>2.1868166198063104E-4</v>
      </c>
      <c r="L2442">
        <f t="shared" si="194"/>
        <v>1.4787889030576035E-2</v>
      </c>
      <c r="M2442">
        <f t="shared" si="191"/>
        <v>1.1883125113855749E-3</v>
      </c>
      <c r="N2442">
        <f t="shared" si="192"/>
        <v>1.4787889030576035E-2</v>
      </c>
      <c r="O2442">
        <f t="shared" si="193"/>
        <v>0.16266677933633639</v>
      </c>
      <c r="Q2442" s="7">
        <v>2416</v>
      </c>
      <c r="R2442" s="7">
        <v>4.4159376606494574E-4</v>
      </c>
      <c r="S2442" s="7">
        <v>6.8761468752787406E-4</v>
      </c>
      <c r="U2442" s="7">
        <v>52.936664475126015</v>
      </c>
      <c r="V2442" s="7">
        <v>1.2843435671816169E-3</v>
      </c>
    </row>
    <row r="2443" spans="1:22" x14ac:dyDescent="0.35">
      <c r="A2443" s="24">
        <v>2014</v>
      </c>
      <c r="B2443" s="17" t="s">
        <v>98</v>
      </c>
      <c r="C2443" s="17" t="s">
        <v>41</v>
      </c>
      <c r="D2443" s="17">
        <v>2006</v>
      </c>
      <c r="E2443" s="17">
        <v>8</v>
      </c>
      <c r="F2443" s="17">
        <v>103</v>
      </c>
      <c r="G2443" s="17">
        <v>9</v>
      </c>
      <c r="H2443" s="17">
        <v>112</v>
      </c>
      <c r="I2443" s="17" t="b">
        <v>1</v>
      </c>
      <c r="J2443" s="25">
        <v>8.0357142857142905E-2</v>
      </c>
      <c r="K2443">
        <f t="shared" si="190"/>
        <v>2.1868166198063104E-4</v>
      </c>
      <c r="L2443">
        <f t="shared" si="194"/>
        <v>1.4787889030576035E-2</v>
      </c>
      <c r="M2443">
        <f t="shared" si="191"/>
        <v>1.1883125113855749E-3</v>
      </c>
      <c r="N2443">
        <f t="shared" si="192"/>
        <v>1.4787889030576035E-2</v>
      </c>
      <c r="O2443">
        <f t="shared" si="193"/>
        <v>0.11830311224460828</v>
      </c>
      <c r="Q2443" s="7">
        <v>2417</v>
      </c>
      <c r="R2443" s="7">
        <v>6.4998877192886263E-4</v>
      </c>
      <c r="S2443" s="7">
        <v>4.7921968166395718E-4</v>
      </c>
      <c r="U2443" s="7">
        <v>52.958579881656803</v>
      </c>
      <c r="V2443" s="7">
        <v>1.2843435671816169E-3</v>
      </c>
    </row>
    <row r="2444" spans="1:22" x14ac:dyDescent="0.35">
      <c r="A2444" s="3">
        <v>2014</v>
      </c>
      <c r="B2444" s="13" t="s">
        <v>30</v>
      </c>
      <c r="C2444" s="13" t="s">
        <v>56</v>
      </c>
      <c r="D2444" s="13">
        <v>2006</v>
      </c>
      <c r="E2444" s="14">
        <v>8</v>
      </c>
      <c r="F2444" s="13">
        <v>218</v>
      </c>
      <c r="G2444" s="13">
        <v>19</v>
      </c>
      <c r="H2444" s="13">
        <v>237</v>
      </c>
      <c r="I2444" s="13" t="b">
        <v>1</v>
      </c>
      <c r="J2444" s="4">
        <v>8.0168776371307995E-2</v>
      </c>
      <c r="K2444">
        <f t="shared" si="190"/>
        <v>4.6274601686972821E-4</v>
      </c>
      <c r="L2444">
        <f t="shared" si="194"/>
        <v>2.1511532183220428E-2</v>
      </c>
      <c r="M2444">
        <f t="shared" si="191"/>
        <v>1.7245532130007934E-3</v>
      </c>
      <c r="N2444">
        <f t="shared" si="192"/>
        <v>2.1511532183220428E-2</v>
      </c>
      <c r="O2444">
        <f t="shared" si="193"/>
        <v>0.17209225746576343</v>
      </c>
      <c r="Q2444" s="7">
        <v>2418</v>
      </c>
      <c r="R2444" s="7">
        <v>2.0672130656447761E-3</v>
      </c>
      <c r="S2444" s="7">
        <v>1.1800366522510307E-4</v>
      </c>
      <c r="U2444" s="7">
        <v>52.980495288187598</v>
      </c>
      <c r="V2444" s="7">
        <v>1.2843435671816169E-3</v>
      </c>
    </row>
    <row r="2445" spans="1:22" x14ac:dyDescent="0.35">
      <c r="A2445" s="24">
        <v>2014</v>
      </c>
      <c r="B2445" s="17" t="s">
        <v>24</v>
      </c>
      <c r="C2445" s="17" t="s">
        <v>49</v>
      </c>
      <c r="D2445" s="17">
        <v>2007</v>
      </c>
      <c r="E2445" s="17">
        <v>7</v>
      </c>
      <c r="F2445" s="17">
        <v>241</v>
      </c>
      <c r="G2445" s="17">
        <v>21</v>
      </c>
      <c r="H2445" s="17">
        <v>262</v>
      </c>
      <c r="I2445" s="17" t="b">
        <v>1</v>
      </c>
      <c r="J2445" s="25">
        <v>8.0152671755725199E-2</v>
      </c>
      <c r="K2445">
        <f t="shared" si="190"/>
        <v>5.1155888784754761E-4</v>
      </c>
      <c r="L2445">
        <f t="shared" si="194"/>
        <v>2.2617667604055633E-2</v>
      </c>
      <c r="M2445">
        <f t="shared" si="191"/>
        <v>1.8128664873479708E-3</v>
      </c>
      <c r="N2445">
        <f t="shared" si="192"/>
        <v>2.2617667604055633E-2</v>
      </c>
      <c r="O2445">
        <f t="shared" si="193"/>
        <v>0.15832367322838942</v>
      </c>
      <c r="Q2445" s="7">
        <v>2419</v>
      </c>
      <c r="R2445" s="7">
        <v>1.1727033297397993E-3</v>
      </c>
      <c r="S2445" s="7">
        <v>8.6141015106472947E-4</v>
      </c>
      <c r="U2445" s="7">
        <v>53.002410694718385</v>
      </c>
      <c r="V2445" s="7">
        <v>1.2844746159618324E-3</v>
      </c>
    </row>
    <row r="2446" spans="1:22" x14ac:dyDescent="0.35">
      <c r="A2446" s="3">
        <v>2015</v>
      </c>
      <c r="B2446" s="13" t="s">
        <v>52</v>
      </c>
      <c r="C2446" s="13" t="s">
        <v>91</v>
      </c>
      <c r="D2446" s="13">
        <v>2008</v>
      </c>
      <c r="E2446" s="14">
        <v>7</v>
      </c>
      <c r="F2446" s="13">
        <v>115</v>
      </c>
      <c r="G2446" s="13">
        <v>10</v>
      </c>
      <c r="H2446" s="13">
        <v>125</v>
      </c>
      <c r="I2446" s="13" t="b">
        <v>1</v>
      </c>
      <c r="J2446" s="4">
        <v>0.08</v>
      </c>
      <c r="K2446">
        <f t="shared" si="190"/>
        <v>2.4406435488909717E-4</v>
      </c>
      <c r="L2446">
        <f t="shared" si="194"/>
        <v>1.5622559165805619E-2</v>
      </c>
      <c r="M2446">
        <f t="shared" si="191"/>
        <v>1.2498047332644496E-3</v>
      </c>
      <c r="N2446">
        <f t="shared" si="192"/>
        <v>1.5622559165805619E-2</v>
      </c>
      <c r="O2446">
        <f t="shared" si="193"/>
        <v>0.10935791416063934</v>
      </c>
      <c r="Q2446" s="7">
        <v>2420</v>
      </c>
      <c r="R2446" s="7">
        <v>1.4966602484138242E-3</v>
      </c>
      <c r="S2446" s="7">
        <v>-1.7377256657521013E-4</v>
      </c>
      <c r="U2446" s="7">
        <v>53.02432610124918</v>
      </c>
      <c r="V2446" s="7">
        <v>1.286341164881407E-3</v>
      </c>
    </row>
    <row r="2447" spans="1:22" x14ac:dyDescent="0.35">
      <c r="A2447" s="24">
        <v>2015</v>
      </c>
      <c r="B2447" s="17" t="s">
        <v>113</v>
      </c>
      <c r="C2447" s="17" t="s">
        <v>114</v>
      </c>
      <c r="D2447" s="17">
        <v>2006</v>
      </c>
      <c r="E2447" s="17">
        <v>9</v>
      </c>
      <c r="F2447" s="17">
        <v>115</v>
      </c>
      <c r="G2447" s="17">
        <v>10</v>
      </c>
      <c r="H2447" s="17">
        <v>125</v>
      </c>
      <c r="I2447" s="17" t="b">
        <v>1</v>
      </c>
      <c r="J2447" s="25">
        <v>0.08</v>
      </c>
      <c r="K2447">
        <f t="shared" si="190"/>
        <v>2.4406435488909717E-4</v>
      </c>
      <c r="L2447">
        <f t="shared" si="194"/>
        <v>1.5622559165805619E-2</v>
      </c>
      <c r="M2447">
        <f t="shared" si="191"/>
        <v>1.2498047332644496E-3</v>
      </c>
      <c r="N2447">
        <f t="shared" si="192"/>
        <v>1.5622559165805619E-2</v>
      </c>
      <c r="O2447">
        <f t="shared" si="193"/>
        <v>0.14060303249225056</v>
      </c>
      <c r="Q2447" s="7">
        <v>2421</v>
      </c>
      <c r="R2447" s="7">
        <v>9.7608795502722012E-4</v>
      </c>
      <c r="S2447" s="7">
        <v>7.1580756268720775E-4</v>
      </c>
      <c r="U2447" s="7">
        <v>53.046241507779968</v>
      </c>
      <c r="V2447" s="7">
        <v>1.2898376963909083E-3</v>
      </c>
    </row>
    <row r="2448" spans="1:22" x14ac:dyDescent="0.35">
      <c r="A2448" s="3">
        <v>2014</v>
      </c>
      <c r="B2448" s="13" t="s">
        <v>113</v>
      </c>
      <c r="C2448" s="13" t="s">
        <v>114</v>
      </c>
      <c r="D2448" s="13">
        <v>2003</v>
      </c>
      <c r="E2448" s="14">
        <v>11</v>
      </c>
      <c r="F2448" s="13">
        <v>92</v>
      </c>
      <c r="G2448" s="13">
        <v>8</v>
      </c>
      <c r="H2448" s="13">
        <v>100</v>
      </c>
      <c r="I2448" s="13" t="b">
        <v>1</v>
      </c>
      <c r="J2448" s="4">
        <v>0.08</v>
      </c>
      <c r="K2448">
        <f t="shared" si="190"/>
        <v>1.9525148391127774E-4</v>
      </c>
      <c r="L2448">
        <f t="shared" si="194"/>
        <v>1.3973241710901509E-2</v>
      </c>
      <c r="M2448">
        <f t="shared" si="191"/>
        <v>1.1178593368721208E-3</v>
      </c>
      <c r="N2448">
        <f t="shared" si="192"/>
        <v>1.3973241710901509E-2</v>
      </c>
      <c r="O2448">
        <f t="shared" si="193"/>
        <v>0.1537056588199166</v>
      </c>
      <c r="Q2448" s="7">
        <v>2422</v>
      </c>
      <c r="R2448" s="7">
        <v>1.7189559153720675E-3</v>
      </c>
      <c r="S2448" s="7">
        <v>5.365858577297618E-4</v>
      </c>
      <c r="U2448" s="7">
        <v>53.068156914310762</v>
      </c>
      <c r="V2448" s="7">
        <v>1.2898376963909083E-3</v>
      </c>
    </row>
    <row r="2449" spans="1:22" x14ac:dyDescent="0.35">
      <c r="A2449" s="24">
        <v>2016</v>
      </c>
      <c r="B2449" s="17" t="s">
        <v>33</v>
      </c>
      <c r="C2449" s="17" t="s">
        <v>203</v>
      </c>
      <c r="D2449" s="17">
        <v>2002</v>
      </c>
      <c r="E2449" s="17">
        <v>14</v>
      </c>
      <c r="F2449" s="17">
        <v>92</v>
      </c>
      <c r="G2449" s="17">
        <v>8</v>
      </c>
      <c r="H2449" s="17">
        <v>100</v>
      </c>
      <c r="I2449" s="17" t="b">
        <v>1</v>
      </c>
      <c r="J2449" s="25">
        <v>0.08</v>
      </c>
      <c r="K2449">
        <f t="shared" si="190"/>
        <v>1.9525148391127774E-4</v>
      </c>
      <c r="L2449">
        <f t="shared" si="194"/>
        <v>1.3973241710901509E-2</v>
      </c>
      <c r="M2449">
        <f t="shared" si="191"/>
        <v>1.1178593368721208E-3</v>
      </c>
      <c r="N2449">
        <f t="shared" si="192"/>
        <v>1.3973241710901509E-2</v>
      </c>
      <c r="O2449">
        <f t="shared" si="193"/>
        <v>0.19562538395262113</v>
      </c>
      <c r="Q2449" s="7">
        <v>2423</v>
      </c>
      <c r="R2449" s="7">
        <v>1.9754319273541997E-3</v>
      </c>
      <c r="S2449" s="7">
        <v>-9.206905443242719E-4</v>
      </c>
      <c r="U2449" s="7">
        <v>53.09007232084155</v>
      </c>
      <c r="V2449" s="7">
        <v>1.2902619153454449E-3</v>
      </c>
    </row>
    <row r="2450" spans="1:22" x14ac:dyDescent="0.35">
      <c r="A2450" s="5">
        <v>2017</v>
      </c>
      <c r="B2450" s="14" t="s">
        <v>24</v>
      </c>
      <c r="C2450" s="14" t="s">
        <v>57</v>
      </c>
      <c r="D2450" s="14">
        <v>2010</v>
      </c>
      <c r="E2450" s="14">
        <v>7</v>
      </c>
      <c r="F2450" s="14">
        <v>92</v>
      </c>
      <c r="G2450" s="14">
        <v>8</v>
      </c>
      <c r="H2450" s="14">
        <v>100</v>
      </c>
      <c r="I2450" s="14" t="b">
        <v>1</v>
      </c>
      <c r="J2450" s="6">
        <v>0.08</v>
      </c>
      <c r="K2450">
        <f t="shared" si="190"/>
        <v>1.9525148391127774E-4</v>
      </c>
      <c r="L2450">
        <f t="shared" si="194"/>
        <v>1.3973241710901509E-2</v>
      </c>
      <c r="M2450">
        <f t="shared" si="191"/>
        <v>1.1178593368721208E-3</v>
      </c>
      <c r="N2450">
        <f t="shared" si="192"/>
        <v>1.3973241710901509E-2</v>
      </c>
      <c r="O2450">
        <f t="shared" si="193"/>
        <v>9.7812691976310567E-2</v>
      </c>
      <c r="Q2450" s="7">
        <v>2424</v>
      </c>
      <c r="R2450" s="7">
        <v>1.8955296634246108E-3</v>
      </c>
      <c r="S2450" s="7">
        <v>-6.3560488856578162E-4</v>
      </c>
      <c r="U2450" s="7">
        <v>53.111987727372345</v>
      </c>
      <c r="V2450" s="7">
        <v>1.2902619153454449E-3</v>
      </c>
    </row>
    <row r="2451" spans="1:22" x14ac:dyDescent="0.35">
      <c r="A2451" s="24">
        <v>2017</v>
      </c>
      <c r="B2451" s="17" t="s">
        <v>58</v>
      </c>
      <c r="C2451" s="17" t="s">
        <v>64</v>
      </c>
      <c r="D2451" s="17">
        <v>2008</v>
      </c>
      <c r="E2451" s="17">
        <v>9</v>
      </c>
      <c r="F2451" s="17">
        <v>92</v>
      </c>
      <c r="G2451" s="17">
        <v>8</v>
      </c>
      <c r="H2451" s="17">
        <v>100</v>
      </c>
      <c r="I2451" s="17" t="b">
        <v>1</v>
      </c>
      <c r="J2451" s="25">
        <v>0.08</v>
      </c>
      <c r="K2451">
        <f t="shared" si="190"/>
        <v>1.9525148391127774E-4</v>
      </c>
      <c r="L2451">
        <f t="shared" si="194"/>
        <v>1.3973241710901509E-2</v>
      </c>
      <c r="M2451">
        <f t="shared" si="191"/>
        <v>1.1178593368721208E-3</v>
      </c>
      <c r="N2451">
        <f t="shared" si="192"/>
        <v>1.3973241710901509E-2</v>
      </c>
      <c r="O2451">
        <f t="shared" si="193"/>
        <v>0.12575917539811357</v>
      </c>
      <c r="Q2451" s="7">
        <v>2425</v>
      </c>
      <c r="R2451" s="7">
        <v>1.8956346718727341E-3</v>
      </c>
      <c r="S2451" s="7">
        <v>-4.5954839354093741E-4</v>
      </c>
      <c r="U2451" s="7">
        <v>53.133903133903132</v>
      </c>
      <c r="V2451" s="7">
        <v>1.2902619153454449E-3</v>
      </c>
    </row>
    <row r="2452" spans="1:22" x14ac:dyDescent="0.35">
      <c r="A2452" s="5">
        <v>2017</v>
      </c>
      <c r="B2452" s="14" t="s">
        <v>136</v>
      </c>
      <c r="C2452" s="14" t="s">
        <v>137</v>
      </c>
      <c r="D2452" s="14">
        <v>2005</v>
      </c>
      <c r="E2452" s="14">
        <v>12</v>
      </c>
      <c r="F2452" s="14">
        <v>92</v>
      </c>
      <c r="G2452" s="14">
        <v>8</v>
      </c>
      <c r="H2452" s="14">
        <v>100</v>
      </c>
      <c r="I2452" s="14" t="b">
        <v>1</v>
      </c>
      <c r="J2452" s="6">
        <v>0.08</v>
      </c>
      <c r="K2452">
        <f t="shared" si="190"/>
        <v>1.9525148391127774E-4</v>
      </c>
      <c r="L2452">
        <f t="shared" si="194"/>
        <v>1.3973241710901509E-2</v>
      </c>
      <c r="M2452">
        <f t="shared" si="191"/>
        <v>1.1178593368721208E-3</v>
      </c>
      <c r="N2452">
        <f t="shared" si="192"/>
        <v>1.3973241710901509E-2</v>
      </c>
      <c r="O2452">
        <f t="shared" si="193"/>
        <v>0.1676789005308181</v>
      </c>
      <c r="Q2452" s="7">
        <v>2426</v>
      </c>
      <c r="R2452" s="7">
        <v>3.229327846267368E-3</v>
      </c>
      <c r="S2452" s="7">
        <v>-1.0846549593544214E-3</v>
      </c>
      <c r="U2452" s="7">
        <v>53.155818540433927</v>
      </c>
      <c r="V2452" s="7">
        <v>1.290792778118515E-3</v>
      </c>
    </row>
    <row r="2453" spans="1:22" x14ac:dyDescent="0.35">
      <c r="A2453" s="24">
        <v>2014</v>
      </c>
      <c r="B2453" s="17" t="s">
        <v>24</v>
      </c>
      <c r="C2453" s="17" t="s">
        <v>188</v>
      </c>
      <c r="D2453" s="17">
        <v>2005</v>
      </c>
      <c r="E2453" s="17">
        <v>9</v>
      </c>
      <c r="F2453" s="17">
        <v>69</v>
      </c>
      <c r="G2453" s="17">
        <v>6</v>
      </c>
      <c r="H2453" s="17">
        <v>75</v>
      </c>
      <c r="I2453" s="17" t="b">
        <v>1</v>
      </c>
      <c r="J2453" s="25">
        <v>0.08</v>
      </c>
      <c r="K2453">
        <f t="shared" si="190"/>
        <v>1.4643861293345828E-4</v>
      </c>
      <c r="L2453">
        <f t="shared" si="194"/>
        <v>1.2101182294861039E-2</v>
      </c>
      <c r="M2453">
        <f t="shared" si="191"/>
        <v>9.6809458358888313E-4</v>
      </c>
      <c r="N2453">
        <f t="shared" si="192"/>
        <v>1.2101182294861039E-2</v>
      </c>
      <c r="O2453">
        <f t="shared" si="193"/>
        <v>0.10891064065374935</v>
      </c>
      <c r="Q2453" s="7">
        <v>2427</v>
      </c>
      <c r="R2453" s="7">
        <v>1.2629718731999424E-3</v>
      </c>
      <c r="S2453" s="7">
        <v>9.1633086379267533E-4</v>
      </c>
      <c r="U2453" s="7">
        <v>53.177733946964715</v>
      </c>
      <c r="V2453" s="7">
        <v>1.290792778118515E-3</v>
      </c>
    </row>
    <row r="2454" spans="1:22" x14ac:dyDescent="0.35">
      <c r="A2454" s="3">
        <v>2014</v>
      </c>
      <c r="B2454" s="13" t="s">
        <v>37</v>
      </c>
      <c r="C2454" s="13" t="s">
        <v>157</v>
      </c>
      <c r="D2454" s="13">
        <v>2005</v>
      </c>
      <c r="E2454" s="14">
        <v>9</v>
      </c>
      <c r="F2454" s="13">
        <v>69</v>
      </c>
      <c r="G2454" s="13">
        <v>6</v>
      </c>
      <c r="H2454" s="13">
        <v>75</v>
      </c>
      <c r="I2454" s="13" t="b">
        <v>1</v>
      </c>
      <c r="J2454" s="4">
        <v>0.08</v>
      </c>
      <c r="K2454">
        <f t="shared" si="190"/>
        <v>1.4643861293345828E-4</v>
      </c>
      <c r="L2454">
        <f t="shared" si="194"/>
        <v>1.2101182294861039E-2</v>
      </c>
      <c r="M2454">
        <f t="shared" si="191"/>
        <v>9.6809458358888313E-4</v>
      </c>
      <c r="N2454">
        <f t="shared" si="192"/>
        <v>1.2101182294861039E-2</v>
      </c>
      <c r="O2454">
        <f t="shared" si="193"/>
        <v>0.10891064065374935</v>
      </c>
      <c r="Q2454" s="7">
        <v>2428</v>
      </c>
      <c r="R2454" s="7">
        <v>1.8231630477046194E-3</v>
      </c>
      <c r="S2454" s="7">
        <v>-4.4485097571750755E-4</v>
      </c>
      <c r="U2454" s="7">
        <v>53.199649353495509</v>
      </c>
      <c r="V2454" s="7">
        <v>1.2918266531566044E-3</v>
      </c>
    </row>
    <row r="2455" spans="1:22" x14ac:dyDescent="0.35">
      <c r="A2455" s="24">
        <v>2014</v>
      </c>
      <c r="B2455" s="17" t="s">
        <v>158</v>
      </c>
      <c r="C2455" s="17" t="s">
        <v>243</v>
      </c>
      <c r="D2455" s="17">
        <v>2002</v>
      </c>
      <c r="E2455" s="17">
        <v>12</v>
      </c>
      <c r="F2455" s="17">
        <v>69</v>
      </c>
      <c r="G2455" s="17">
        <v>6</v>
      </c>
      <c r="H2455" s="17">
        <v>75</v>
      </c>
      <c r="I2455" s="17" t="b">
        <v>1</v>
      </c>
      <c r="J2455" s="25">
        <v>0.08</v>
      </c>
      <c r="K2455">
        <f t="shared" si="190"/>
        <v>1.4643861293345828E-4</v>
      </c>
      <c r="L2455">
        <f t="shared" si="194"/>
        <v>1.2101182294861039E-2</v>
      </c>
      <c r="M2455">
        <f t="shared" si="191"/>
        <v>9.6809458358888313E-4</v>
      </c>
      <c r="N2455">
        <f t="shared" si="192"/>
        <v>1.2101182294861039E-2</v>
      </c>
      <c r="O2455">
        <f t="shared" si="193"/>
        <v>0.14521418753833246</v>
      </c>
      <c r="Q2455" s="7">
        <v>2429</v>
      </c>
      <c r="R2455" s="7">
        <v>1.6513473351464723E-3</v>
      </c>
      <c r="S2455" s="7">
        <v>-6.7673352245310454E-4</v>
      </c>
      <c r="U2455" s="7">
        <v>53.221564760026297</v>
      </c>
      <c r="V2455" s="7">
        <v>1.2927289243706067E-3</v>
      </c>
    </row>
    <row r="2456" spans="1:22" x14ac:dyDescent="0.35">
      <c r="A2456" s="5">
        <v>2014</v>
      </c>
      <c r="B2456" s="14" t="s">
        <v>113</v>
      </c>
      <c r="C2456" s="14" t="s">
        <v>258</v>
      </c>
      <c r="D2456" s="14">
        <v>2006</v>
      </c>
      <c r="E2456" s="14">
        <v>8</v>
      </c>
      <c r="F2456" s="14">
        <v>69</v>
      </c>
      <c r="G2456" s="14">
        <v>6</v>
      </c>
      <c r="H2456" s="14">
        <v>75</v>
      </c>
      <c r="I2456" s="14" t="b">
        <v>1</v>
      </c>
      <c r="J2456" s="6">
        <v>0.08</v>
      </c>
      <c r="K2456">
        <f t="shared" si="190"/>
        <v>1.4643861293345828E-4</v>
      </c>
      <c r="L2456">
        <f t="shared" si="194"/>
        <v>1.2101182294861039E-2</v>
      </c>
      <c r="M2456">
        <f t="shared" si="191"/>
        <v>9.6809458358888313E-4</v>
      </c>
      <c r="N2456">
        <f t="shared" si="192"/>
        <v>1.2101182294861039E-2</v>
      </c>
      <c r="O2456">
        <f t="shared" si="193"/>
        <v>9.6809458358888309E-2</v>
      </c>
      <c r="Q2456" s="7">
        <v>2430</v>
      </c>
      <c r="R2456" s="7">
        <v>1.4702591446935707E-3</v>
      </c>
      <c r="S2456" s="7">
        <v>-4.9564533200020301E-4</v>
      </c>
      <c r="U2456" s="7">
        <v>53.243480166557092</v>
      </c>
      <c r="V2456" s="7">
        <v>1.2944351585398766E-3</v>
      </c>
    </row>
    <row r="2457" spans="1:22" x14ac:dyDescent="0.35">
      <c r="A2457" s="3">
        <v>2014</v>
      </c>
      <c r="B2457" s="13" t="s">
        <v>104</v>
      </c>
      <c r="C2457" s="13" t="s">
        <v>221</v>
      </c>
      <c r="D2457" s="13">
        <v>1999</v>
      </c>
      <c r="E2457" s="17">
        <v>15</v>
      </c>
      <c r="F2457" s="13">
        <v>69</v>
      </c>
      <c r="G2457" s="13">
        <v>6</v>
      </c>
      <c r="H2457" s="13">
        <v>75</v>
      </c>
      <c r="I2457" s="13" t="b">
        <v>1</v>
      </c>
      <c r="J2457" s="4">
        <v>0.08</v>
      </c>
      <c r="K2457">
        <f t="shared" si="190"/>
        <v>1.4643861293345828E-4</v>
      </c>
      <c r="L2457">
        <f t="shared" si="194"/>
        <v>1.2101182294861039E-2</v>
      </c>
      <c r="M2457">
        <f t="shared" si="191"/>
        <v>9.6809458358888313E-4</v>
      </c>
      <c r="N2457">
        <f t="shared" si="192"/>
        <v>1.2101182294861039E-2</v>
      </c>
      <c r="O2457">
        <f t="shared" si="193"/>
        <v>0.18151773442291558</v>
      </c>
      <c r="Q2457" s="7">
        <v>2431</v>
      </c>
      <c r="R2457" s="7">
        <v>2.1087604478442984E-3</v>
      </c>
      <c r="S2457" s="7">
        <v>-5.1990437180467349E-4</v>
      </c>
      <c r="U2457" s="7">
        <v>53.265395573087879</v>
      </c>
      <c r="V2457" s="7">
        <v>1.295560754542601E-3</v>
      </c>
    </row>
    <row r="2458" spans="1:22" x14ac:dyDescent="0.35">
      <c r="A2458" s="3">
        <v>2016</v>
      </c>
      <c r="B2458" s="13" t="s">
        <v>52</v>
      </c>
      <c r="C2458" s="13" t="s">
        <v>83</v>
      </c>
      <c r="D2458" s="13">
        <v>2009</v>
      </c>
      <c r="E2458" s="14">
        <v>7</v>
      </c>
      <c r="F2458" s="13">
        <v>69</v>
      </c>
      <c r="G2458" s="13">
        <v>6</v>
      </c>
      <c r="H2458" s="13">
        <v>75</v>
      </c>
      <c r="I2458" s="13" t="b">
        <v>1</v>
      </c>
      <c r="J2458" s="4">
        <v>0.08</v>
      </c>
      <c r="K2458">
        <f t="shared" si="190"/>
        <v>1.4643861293345828E-4</v>
      </c>
      <c r="L2458">
        <f t="shared" si="194"/>
        <v>1.2101182294861039E-2</v>
      </c>
      <c r="M2458">
        <f t="shared" si="191"/>
        <v>9.6809458358888313E-4</v>
      </c>
      <c r="N2458">
        <f t="shared" si="192"/>
        <v>1.2101182294861039E-2</v>
      </c>
      <c r="O2458">
        <f t="shared" si="193"/>
        <v>8.4708276064027269E-2</v>
      </c>
      <c r="Q2458" s="7">
        <v>2432</v>
      </c>
      <c r="R2458" s="7">
        <v>2.4357656863426376E-3</v>
      </c>
      <c r="S2458" s="7">
        <v>-1.0041462501793926E-3</v>
      </c>
      <c r="U2458" s="7">
        <v>53.287310979618674</v>
      </c>
      <c r="V2458" s="7">
        <v>1.295560754542601E-3</v>
      </c>
    </row>
    <row r="2459" spans="1:22" x14ac:dyDescent="0.35">
      <c r="A2459" s="24">
        <v>2016</v>
      </c>
      <c r="B2459" s="17" t="s">
        <v>33</v>
      </c>
      <c r="C2459" s="17" t="s">
        <v>86</v>
      </c>
      <c r="D2459" s="17">
        <v>2007</v>
      </c>
      <c r="E2459" s="17">
        <v>9</v>
      </c>
      <c r="F2459" s="17">
        <v>69</v>
      </c>
      <c r="G2459" s="17">
        <v>6</v>
      </c>
      <c r="H2459" s="17">
        <v>75</v>
      </c>
      <c r="I2459" s="17" t="b">
        <v>1</v>
      </c>
      <c r="J2459" s="25">
        <v>0.08</v>
      </c>
      <c r="K2459">
        <f t="shared" si="190"/>
        <v>1.4643861293345828E-4</v>
      </c>
      <c r="L2459">
        <f t="shared" si="194"/>
        <v>1.2101182294861039E-2</v>
      </c>
      <c r="M2459">
        <f t="shared" si="191"/>
        <v>9.6809458358888313E-4</v>
      </c>
      <c r="N2459">
        <f t="shared" si="192"/>
        <v>1.2101182294861039E-2</v>
      </c>
      <c r="O2459">
        <f t="shared" si="193"/>
        <v>0.10891064065374935</v>
      </c>
      <c r="Q2459" s="7">
        <v>2433</v>
      </c>
      <c r="R2459" s="7">
        <v>1.4343897799169697E-3</v>
      </c>
      <c r="S2459" s="7">
        <v>-1.7955563102717222E-4</v>
      </c>
      <c r="U2459" s="7">
        <v>53.309226386149462</v>
      </c>
      <c r="V2459" s="7">
        <v>1.295560754542601E-3</v>
      </c>
    </row>
    <row r="2460" spans="1:22" x14ac:dyDescent="0.35">
      <c r="A2460" s="5">
        <v>2013</v>
      </c>
      <c r="B2460" s="14" t="s">
        <v>52</v>
      </c>
      <c r="C2460" s="14" t="s">
        <v>202</v>
      </c>
      <c r="D2460" s="14">
        <v>2007</v>
      </c>
      <c r="E2460" s="14">
        <v>6</v>
      </c>
      <c r="F2460" s="14">
        <v>46</v>
      </c>
      <c r="G2460" s="14">
        <v>4</v>
      </c>
      <c r="H2460" s="14">
        <v>50</v>
      </c>
      <c r="I2460" s="14" t="b">
        <v>1</v>
      </c>
      <c r="J2460" s="6">
        <v>0.08</v>
      </c>
      <c r="K2460">
        <f t="shared" si="190"/>
        <v>9.762574195563887E-5</v>
      </c>
      <c r="L2460">
        <f t="shared" si="194"/>
        <v>9.8805739689371719E-3</v>
      </c>
      <c r="M2460">
        <f t="shared" si="191"/>
        <v>7.904459175149738E-4</v>
      </c>
      <c r="N2460">
        <f t="shared" si="192"/>
        <v>9.8805739689371719E-3</v>
      </c>
      <c r="O2460">
        <f t="shared" si="193"/>
        <v>5.9283443813623035E-2</v>
      </c>
      <c r="Q2460" s="7">
        <v>2434</v>
      </c>
      <c r="R2460" s="7">
        <v>1.0142667402439688E-3</v>
      </c>
      <c r="S2460" s="7">
        <v>-1.2696500429954308E-4</v>
      </c>
      <c r="U2460" s="7">
        <v>53.331141792680256</v>
      </c>
      <c r="V2460" s="7">
        <v>1.295560754542601E-3</v>
      </c>
    </row>
    <row r="2461" spans="1:22" x14ac:dyDescent="0.35">
      <c r="A2461" s="3">
        <v>2013</v>
      </c>
      <c r="B2461" s="13" t="s">
        <v>42</v>
      </c>
      <c r="C2461" s="13" t="s">
        <v>73</v>
      </c>
      <c r="D2461" s="13">
        <v>2000</v>
      </c>
      <c r="E2461" s="17">
        <v>13</v>
      </c>
      <c r="F2461" s="13">
        <v>46</v>
      </c>
      <c r="G2461" s="13">
        <v>4</v>
      </c>
      <c r="H2461" s="13">
        <v>50</v>
      </c>
      <c r="I2461" s="13" t="b">
        <v>1</v>
      </c>
      <c r="J2461" s="4">
        <v>0.08</v>
      </c>
      <c r="K2461">
        <f t="shared" si="190"/>
        <v>9.762574195563887E-5</v>
      </c>
      <c r="L2461">
        <f t="shared" si="194"/>
        <v>9.8805739689371719E-3</v>
      </c>
      <c r="M2461">
        <f t="shared" si="191"/>
        <v>7.904459175149738E-4</v>
      </c>
      <c r="N2461">
        <f t="shared" si="192"/>
        <v>9.8805739689371719E-3</v>
      </c>
      <c r="O2461">
        <f t="shared" si="193"/>
        <v>0.12844746159618323</v>
      </c>
      <c r="Q2461" s="7">
        <v>2435</v>
      </c>
      <c r="R2461" s="7">
        <v>1.3457793936842172E-3</v>
      </c>
      <c r="S2461" s="7">
        <v>-4.5847765773979155E-4</v>
      </c>
      <c r="U2461" s="7">
        <v>53.353057199211044</v>
      </c>
      <c r="V2461" s="7">
        <v>1.295560754542601E-3</v>
      </c>
    </row>
    <row r="2462" spans="1:22" x14ac:dyDescent="0.35">
      <c r="A2462" s="5">
        <v>2013</v>
      </c>
      <c r="B2462" s="14" t="s">
        <v>92</v>
      </c>
      <c r="C2462" s="14" t="s">
        <v>240</v>
      </c>
      <c r="D2462" s="14">
        <v>2005</v>
      </c>
      <c r="E2462" s="14">
        <v>8</v>
      </c>
      <c r="F2462" s="14">
        <v>46</v>
      </c>
      <c r="G2462" s="14">
        <v>4</v>
      </c>
      <c r="H2462" s="14">
        <v>50</v>
      </c>
      <c r="I2462" s="14" t="b">
        <v>1</v>
      </c>
      <c r="J2462" s="6">
        <v>0.08</v>
      </c>
      <c r="K2462">
        <f t="shared" si="190"/>
        <v>9.762574195563887E-5</v>
      </c>
      <c r="L2462">
        <f t="shared" si="194"/>
        <v>9.8805739689371719E-3</v>
      </c>
      <c r="M2462">
        <f t="shared" si="191"/>
        <v>7.904459175149738E-4</v>
      </c>
      <c r="N2462">
        <f t="shared" si="192"/>
        <v>9.8805739689371719E-3</v>
      </c>
      <c r="O2462">
        <f t="shared" si="193"/>
        <v>7.9044591751497376E-2</v>
      </c>
      <c r="Q2462" s="7">
        <v>2436</v>
      </c>
      <c r="R2462" s="7">
        <v>1.3153897886478635E-3</v>
      </c>
      <c r="S2462" s="7">
        <v>5.828928847596837E-5</v>
      </c>
      <c r="U2462" s="7">
        <v>53.374972605741839</v>
      </c>
      <c r="V2462" s="7">
        <v>1.2971068541760048E-3</v>
      </c>
    </row>
    <row r="2463" spans="1:22" x14ac:dyDescent="0.35">
      <c r="A2463" s="24">
        <v>2014</v>
      </c>
      <c r="B2463" s="17" t="s">
        <v>113</v>
      </c>
      <c r="C2463" s="17" t="s">
        <v>320</v>
      </c>
      <c r="D2463" s="17">
        <v>2003</v>
      </c>
      <c r="E2463" s="17">
        <v>11</v>
      </c>
      <c r="F2463" s="17">
        <v>46</v>
      </c>
      <c r="G2463" s="17">
        <v>4</v>
      </c>
      <c r="H2463" s="17">
        <v>50</v>
      </c>
      <c r="I2463" s="17" t="b">
        <v>1</v>
      </c>
      <c r="J2463" s="25">
        <v>0.08</v>
      </c>
      <c r="K2463">
        <f t="shared" si="190"/>
        <v>9.762574195563887E-5</v>
      </c>
      <c r="L2463">
        <f t="shared" si="194"/>
        <v>9.8805739689371719E-3</v>
      </c>
      <c r="M2463">
        <f t="shared" si="191"/>
        <v>7.904459175149738E-4</v>
      </c>
      <c r="N2463">
        <f t="shared" si="192"/>
        <v>9.8805739689371719E-3</v>
      </c>
      <c r="O2463">
        <f t="shared" si="193"/>
        <v>0.10868631365830889</v>
      </c>
      <c r="Q2463" s="7">
        <v>2437</v>
      </c>
      <c r="R2463" s="7">
        <v>2.6256330531455128E-3</v>
      </c>
      <c r="S2463" s="7">
        <v>-8.9742998799212555E-4</v>
      </c>
      <c r="U2463" s="7">
        <v>53.396888012272626</v>
      </c>
      <c r="V2463" s="7">
        <v>1.2971068541760048E-3</v>
      </c>
    </row>
    <row r="2464" spans="1:22" x14ac:dyDescent="0.35">
      <c r="A2464" s="5">
        <v>2015</v>
      </c>
      <c r="B2464" s="14" t="s">
        <v>52</v>
      </c>
      <c r="C2464" s="14" t="s">
        <v>318</v>
      </c>
      <c r="D2464" s="14">
        <v>2005</v>
      </c>
      <c r="E2464" s="14">
        <v>10</v>
      </c>
      <c r="F2464" s="14">
        <v>46</v>
      </c>
      <c r="G2464" s="14">
        <v>4</v>
      </c>
      <c r="H2464" s="14">
        <v>50</v>
      </c>
      <c r="I2464" s="14" t="b">
        <v>1</v>
      </c>
      <c r="J2464" s="6">
        <v>0.08</v>
      </c>
      <c r="K2464">
        <f t="shared" si="190"/>
        <v>9.762574195563887E-5</v>
      </c>
      <c r="L2464">
        <f t="shared" si="194"/>
        <v>9.8805739689371719E-3</v>
      </c>
      <c r="M2464">
        <f t="shared" si="191"/>
        <v>7.904459175149738E-4</v>
      </c>
      <c r="N2464">
        <f t="shared" si="192"/>
        <v>9.8805739689371719E-3</v>
      </c>
      <c r="O2464">
        <f t="shared" si="193"/>
        <v>9.8805739689371716E-2</v>
      </c>
      <c r="Q2464" s="7">
        <v>2438</v>
      </c>
      <c r="R2464" s="7">
        <v>5.884160633669686E-4</v>
      </c>
      <c r="S2464" s="7">
        <v>8.946161451215697E-4</v>
      </c>
      <c r="U2464" s="7">
        <v>53.418803418803421</v>
      </c>
      <c r="V2464" s="7">
        <v>1.2973829224677707E-3</v>
      </c>
    </row>
    <row r="2465" spans="1:22" x14ac:dyDescent="0.35">
      <c r="A2465" s="24">
        <v>2016</v>
      </c>
      <c r="B2465" s="17" t="s">
        <v>102</v>
      </c>
      <c r="C2465" s="17" t="s">
        <v>272</v>
      </c>
      <c r="D2465" s="17">
        <v>2005</v>
      </c>
      <c r="E2465" s="17">
        <v>11</v>
      </c>
      <c r="F2465" s="17">
        <v>46</v>
      </c>
      <c r="G2465" s="17">
        <v>4</v>
      </c>
      <c r="H2465" s="17">
        <v>50</v>
      </c>
      <c r="I2465" s="17" t="b">
        <v>1</v>
      </c>
      <c r="J2465" s="25">
        <v>0.08</v>
      </c>
      <c r="K2465">
        <f t="shared" si="190"/>
        <v>9.762574195563887E-5</v>
      </c>
      <c r="L2465">
        <f t="shared" si="194"/>
        <v>9.8805739689371719E-3</v>
      </c>
      <c r="M2465">
        <f t="shared" si="191"/>
        <v>7.904459175149738E-4</v>
      </c>
      <c r="N2465">
        <f t="shared" si="192"/>
        <v>9.8805739689371719E-3</v>
      </c>
      <c r="O2465">
        <f t="shared" si="193"/>
        <v>0.10868631365830889</v>
      </c>
      <c r="Q2465" s="7">
        <v>2439</v>
      </c>
      <c r="R2465" s="7">
        <v>1.5941810990764455E-3</v>
      </c>
      <c r="S2465" s="7">
        <v>-5.4551896773613823E-4</v>
      </c>
      <c r="U2465" s="7">
        <v>53.440718825334208</v>
      </c>
      <c r="V2465" s="7">
        <v>1.2973829224677707E-3</v>
      </c>
    </row>
    <row r="2466" spans="1:22" x14ac:dyDescent="0.35">
      <c r="A2466" s="3">
        <v>2017</v>
      </c>
      <c r="B2466" s="13" t="s">
        <v>24</v>
      </c>
      <c r="C2466" s="13" t="s">
        <v>210</v>
      </c>
      <c r="D2466" s="13">
        <v>2007</v>
      </c>
      <c r="E2466" s="14">
        <v>10</v>
      </c>
      <c r="F2466" s="13">
        <v>46</v>
      </c>
      <c r="G2466" s="13">
        <v>4</v>
      </c>
      <c r="H2466" s="13">
        <v>50</v>
      </c>
      <c r="I2466" s="13" t="b">
        <v>1</v>
      </c>
      <c r="J2466" s="4">
        <v>0.08</v>
      </c>
      <c r="K2466">
        <f t="shared" si="190"/>
        <v>9.762574195563887E-5</v>
      </c>
      <c r="L2466">
        <f t="shared" si="194"/>
        <v>9.8805739689371719E-3</v>
      </c>
      <c r="M2466">
        <f t="shared" si="191"/>
        <v>7.904459175149738E-4</v>
      </c>
      <c r="N2466">
        <f t="shared" si="192"/>
        <v>9.8805739689371719E-3</v>
      </c>
      <c r="O2466">
        <f t="shared" si="193"/>
        <v>9.8805739689371716E-2</v>
      </c>
      <c r="Q2466" s="7">
        <v>2440</v>
      </c>
      <c r="R2466" s="7">
        <v>1.5860017548679555E-3</v>
      </c>
      <c r="S2466" s="7">
        <v>-3.9768924348238064E-4</v>
      </c>
      <c r="U2466" s="7">
        <v>53.462634231865003</v>
      </c>
      <c r="V2466" s="7">
        <v>1.2973829224677716E-3</v>
      </c>
    </row>
    <row r="2467" spans="1:22" x14ac:dyDescent="0.35">
      <c r="A2467" s="24">
        <v>2015</v>
      </c>
      <c r="B2467" s="17" t="s">
        <v>30</v>
      </c>
      <c r="C2467" s="17" t="s">
        <v>56</v>
      </c>
      <c r="D2467" s="17">
        <v>2005</v>
      </c>
      <c r="E2467" s="17">
        <v>10</v>
      </c>
      <c r="F2467" s="17">
        <v>208</v>
      </c>
      <c r="G2467" s="17">
        <v>18</v>
      </c>
      <c r="H2467" s="17">
        <v>226</v>
      </c>
      <c r="I2467" s="17" t="b">
        <v>1</v>
      </c>
      <c r="J2467" s="25">
        <v>7.9646017699115002E-2</v>
      </c>
      <c r="K2467">
        <f t="shared" si="190"/>
        <v>4.4126835363948768E-4</v>
      </c>
      <c r="L2467">
        <f t="shared" si="194"/>
        <v>2.100638840066249E-2</v>
      </c>
      <c r="M2467">
        <f t="shared" si="191"/>
        <v>1.6730751823536487E-3</v>
      </c>
      <c r="N2467">
        <f t="shared" si="192"/>
        <v>2.100638840066249E-2</v>
      </c>
      <c r="O2467">
        <f t="shared" si="193"/>
        <v>0.2100638840066249</v>
      </c>
      <c r="Q2467" s="7">
        <v>2441</v>
      </c>
      <c r="R2467" s="7">
        <v>9.1765085796150696E-4</v>
      </c>
      <c r="S2467" s="7">
        <v>2.7066165342406795E-4</v>
      </c>
      <c r="U2467" s="7">
        <v>53.484549638395791</v>
      </c>
      <c r="V2467" s="7">
        <v>1.2990499152750229E-3</v>
      </c>
    </row>
    <row r="2468" spans="1:22" x14ac:dyDescent="0.35">
      <c r="A2468" s="5">
        <v>2015</v>
      </c>
      <c r="B2468" s="14" t="s">
        <v>37</v>
      </c>
      <c r="C2468" s="14" t="s">
        <v>38</v>
      </c>
      <c r="D2468" s="14">
        <v>2005</v>
      </c>
      <c r="E2468" s="14">
        <v>10</v>
      </c>
      <c r="F2468" s="14">
        <v>185</v>
      </c>
      <c r="G2468" s="14">
        <v>16</v>
      </c>
      <c r="H2468" s="14">
        <v>201</v>
      </c>
      <c r="I2468" s="14" t="b">
        <v>1</v>
      </c>
      <c r="J2468" s="6">
        <v>7.9601990049751201E-2</v>
      </c>
      <c r="K2468">
        <f t="shared" si="190"/>
        <v>3.9245548266166822E-4</v>
      </c>
      <c r="L2468">
        <f t="shared" si="194"/>
        <v>1.9810489208034923E-2</v>
      </c>
      <c r="M2468">
        <f t="shared" si="191"/>
        <v>1.5769543648186995E-3</v>
      </c>
      <c r="N2468">
        <f t="shared" si="192"/>
        <v>1.9810489208034923E-2</v>
      </c>
      <c r="O2468">
        <f t="shared" si="193"/>
        <v>0.19810489208034923</v>
      </c>
      <c r="Q2468" s="7">
        <v>2442</v>
      </c>
      <c r="R2468" s="7">
        <v>1.3348812614960408E-3</v>
      </c>
      <c r="S2468" s="7">
        <v>3.8967195150475266E-4</v>
      </c>
      <c r="U2468" s="7">
        <v>53.506465044926586</v>
      </c>
      <c r="V2468" s="7">
        <v>1.2994850835911554E-3</v>
      </c>
    </row>
    <row r="2469" spans="1:22" x14ac:dyDescent="0.35">
      <c r="A2469" s="3">
        <v>2013</v>
      </c>
      <c r="B2469" s="13" t="s">
        <v>24</v>
      </c>
      <c r="C2469" s="13" t="s">
        <v>210</v>
      </c>
      <c r="D2469" s="13">
        <v>2006</v>
      </c>
      <c r="E2469" s="17">
        <v>7</v>
      </c>
      <c r="F2469" s="13">
        <v>81</v>
      </c>
      <c r="G2469" s="13">
        <v>7</v>
      </c>
      <c r="H2469" s="13">
        <v>88</v>
      </c>
      <c r="I2469" s="13" t="b">
        <v>1</v>
      </c>
      <c r="J2469" s="4">
        <v>7.9545454545454503E-2</v>
      </c>
      <c r="K2469">
        <f t="shared" si="190"/>
        <v>1.7182130584192441E-4</v>
      </c>
      <c r="L2469">
        <f t="shared" si="194"/>
        <v>1.3108062627326908E-2</v>
      </c>
      <c r="M2469">
        <f t="shared" si="191"/>
        <v>1.0426867999010034E-3</v>
      </c>
      <c r="N2469">
        <f t="shared" si="192"/>
        <v>1.3108062627326908E-2</v>
      </c>
      <c r="O2469">
        <f t="shared" si="193"/>
        <v>9.1756438391288359E-2</v>
      </c>
      <c r="Q2469" s="7">
        <v>2443</v>
      </c>
      <c r="R2469" s="7">
        <v>1.0627802187600989E-3</v>
      </c>
      <c r="S2469" s="7">
        <v>7.5008626858787185E-4</v>
      </c>
      <c r="U2469" s="7">
        <v>53.528380451457373</v>
      </c>
      <c r="V2469" s="7">
        <v>1.3014406679685432E-3</v>
      </c>
    </row>
    <row r="2470" spans="1:22" x14ac:dyDescent="0.35">
      <c r="A2470" s="5">
        <v>2013</v>
      </c>
      <c r="B2470" s="14" t="s">
        <v>24</v>
      </c>
      <c r="C2470" s="14" t="s">
        <v>155</v>
      </c>
      <c r="D2470" s="14">
        <v>2005</v>
      </c>
      <c r="E2470" s="14">
        <v>8</v>
      </c>
      <c r="F2470" s="14">
        <v>81</v>
      </c>
      <c r="G2470" s="14">
        <v>7</v>
      </c>
      <c r="H2470" s="14">
        <v>88</v>
      </c>
      <c r="I2470" s="14" t="b">
        <v>1</v>
      </c>
      <c r="J2470" s="6">
        <v>7.9545454545454503E-2</v>
      </c>
      <c r="K2470">
        <f t="shared" si="190"/>
        <v>1.7182130584192441E-4</v>
      </c>
      <c r="L2470">
        <f t="shared" si="194"/>
        <v>1.3108062627326908E-2</v>
      </c>
      <c r="M2470">
        <f t="shared" si="191"/>
        <v>1.0426867999010034E-3</v>
      </c>
      <c r="N2470">
        <f t="shared" si="192"/>
        <v>1.3108062627326908E-2</v>
      </c>
      <c r="O2470">
        <f t="shared" si="193"/>
        <v>0.10486450101861526</v>
      </c>
      <c r="Q2470" s="7">
        <v>2444</v>
      </c>
      <c r="R2470" s="7">
        <v>7.3408749029675797E-4</v>
      </c>
      <c r="S2470" s="7">
        <v>5.157172429676916E-4</v>
      </c>
      <c r="U2470" s="7">
        <v>53.550295857988168</v>
      </c>
      <c r="V2470" s="7">
        <v>1.3040619005697466E-3</v>
      </c>
    </row>
    <row r="2471" spans="1:22" x14ac:dyDescent="0.35">
      <c r="A2471" s="3">
        <v>2014</v>
      </c>
      <c r="B2471" s="13" t="s">
        <v>67</v>
      </c>
      <c r="C2471" s="13" t="s">
        <v>68</v>
      </c>
      <c r="D2471" s="13">
        <v>2000</v>
      </c>
      <c r="E2471" s="17">
        <v>14</v>
      </c>
      <c r="F2471" s="13">
        <v>81</v>
      </c>
      <c r="G2471" s="13">
        <v>7</v>
      </c>
      <c r="H2471" s="13">
        <v>88</v>
      </c>
      <c r="I2471" s="13" t="b">
        <v>1</v>
      </c>
      <c r="J2471" s="4">
        <v>7.9545454545454503E-2</v>
      </c>
      <c r="K2471">
        <f t="shared" ref="K2471:K2534" si="195">H2471/$H$1</f>
        <v>1.7182130584192441E-4</v>
      </c>
      <c r="L2471">
        <f t="shared" si="194"/>
        <v>1.3108062627326908E-2</v>
      </c>
      <c r="M2471">
        <f t="shared" ref="M2471:M2534" si="196">J2471*L2471</f>
        <v>1.0426867999010034E-3</v>
      </c>
      <c r="N2471">
        <f t="shared" ref="N2471:N2534" si="197">L2471</f>
        <v>1.3108062627326908E-2</v>
      </c>
      <c r="O2471">
        <f t="shared" ref="O2471:O2534" si="198">E2471*L2471</f>
        <v>0.18351287678257672</v>
      </c>
      <c r="Q2471" s="7">
        <v>2445</v>
      </c>
      <c r="R2471" s="7">
        <v>1.2048038271068452E-3</v>
      </c>
      <c r="S2471" s="7">
        <v>4.5000906157604366E-5</v>
      </c>
      <c r="U2471" s="7">
        <v>53.572211264518955</v>
      </c>
      <c r="V2471" s="7">
        <v>1.3040619005697466E-3</v>
      </c>
    </row>
    <row r="2472" spans="1:22" x14ac:dyDescent="0.35">
      <c r="A2472" s="3">
        <v>2016</v>
      </c>
      <c r="B2472" s="13" t="s">
        <v>104</v>
      </c>
      <c r="C2472" s="13" t="s">
        <v>105</v>
      </c>
      <c r="D2472" s="13">
        <v>2001</v>
      </c>
      <c r="E2472" s="14">
        <v>15</v>
      </c>
      <c r="F2472" s="13">
        <v>81</v>
      </c>
      <c r="G2472" s="13">
        <v>7</v>
      </c>
      <c r="H2472" s="13">
        <v>88</v>
      </c>
      <c r="I2472" s="13" t="b">
        <v>1</v>
      </c>
      <c r="J2472" s="4">
        <v>7.9545454545454503E-2</v>
      </c>
      <c r="K2472">
        <f t="shared" si="195"/>
        <v>1.7182130584192441E-4</v>
      </c>
      <c r="L2472">
        <f t="shared" si="194"/>
        <v>1.3108062627326908E-2</v>
      </c>
      <c r="M2472">
        <f t="shared" si="196"/>
        <v>1.0426867999010034E-3</v>
      </c>
      <c r="N2472">
        <f t="shared" si="197"/>
        <v>1.3108062627326908E-2</v>
      </c>
      <c r="O2472">
        <f t="shared" si="198"/>
        <v>0.19662093940990361</v>
      </c>
      <c r="Q2472" s="7">
        <v>2446</v>
      </c>
      <c r="R2472" s="7">
        <v>1.4986307936759409E-3</v>
      </c>
      <c r="S2472" s="7">
        <v>-3.8077145680382005E-4</v>
      </c>
      <c r="U2472" s="7">
        <v>53.59412667104975</v>
      </c>
      <c r="V2472" s="7">
        <v>1.3040619005697466E-3</v>
      </c>
    </row>
    <row r="2473" spans="1:22" x14ac:dyDescent="0.35">
      <c r="A2473" s="3">
        <v>2017</v>
      </c>
      <c r="B2473" s="13" t="s">
        <v>52</v>
      </c>
      <c r="C2473" s="13" t="s">
        <v>82</v>
      </c>
      <c r="D2473" s="13">
        <v>2010</v>
      </c>
      <c r="E2473" s="17">
        <v>7</v>
      </c>
      <c r="F2473" s="13">
        <v>81</v>
      </c>
      <c r="G2473" s="13">
        <v>7</v>
      </c>
      <c r="H2473" s="13">
        <v>88</v>
      </c>
      <c r="I2473" s="13" t="b">
        <v>1</v>
      </c>
      <c r="J2473" s="4">
        <v>7.9545454545454503E-2</v>
      </c>
      <c r="K2473">
        <f t="shared" si="195"/>
        <v>1.7182130584192441E-4</v>
      </c>
      <c r="L2473">
        <f t="shared" si="194"/>
        <v>1.3108062627326908E-2</v>
      </c>
      <c r="M2473">
        <f t="shared" si="196"/>
        <v>1.0426867999010034E-3</v>
      </c>
      <c r="N2473">
        <f t="shared" si="197"/>
        <v>1.3108062627326908E-2</v>
      </c>
      <c r="O2473">
        <f t="shared" si="198"/>
        <v>9.1756438391288359E-2</v>
      </c>
      <c r="Q2473" s="7">
        <v>2447</v>
      </c>
      <c r="R2473" s="7">
        <v>2.1301630300121664E-3</v>
      </c>
      <c r="S2473" s="7">
        <v>-1.0123036931400456E-3</v>
      </c>
      <c r="U2473" s="7">
        <v>53.616042077580538</v>
      </c>
      <c r="V2473" s="7">
        <v>1.304169226350807E-3</v>
      </c>
    </row>
    <row r="2474" spans="1:22" x14ac:dyDescent="0.35">
      <c r="A2474" s="5">
        <v>2016</v>
      </c>
      <c r="B2474" s="14" t="s">
        <v>33</v>
      </c>
      <c r="C2474" s="14" t="s">
        <v>34</v>
      </c>
      <c r="D2474" s="14">
        <v>2005</v>
      </c>
      <c r="E2474" s="14">
        <v>11</v>
      </c>
      <c r="F2474" s="14">
        <v>290</v>
      </c>
      <c r="G2474" s="14">
        <v>25</v>
      </c>
      <c r="H2474" s="14">
        <v>315</v>
      </c>
      <c r="I2474" s="14" t="b">
        <v>1</v>
      </c>
      <c r="J2474" s="6">
        <v>7.9365079365079402E-2</v>
      </c>
      <c r="K2474">
        <f t="shared" si="195"/>
        <v>6.1504217432052481E-4</v>
      </c>
      <c r="L2474">
        <f t="shared" si="194"/>
        <v>2.480004383706861E-2</v>
      </c>
      <c r="M2474">
        <f t="shared" si="196"/>
        <v>1.9682574473863985E-3</v>
      </c>
      <c r="N2474">
        <f t="shared" si="197"/>
        <v>2.480004383706861E-2</v>
      </c>
      <c r="O2474">
        <f t="shared" si="198"/>
        <v>0.27280048220775471</v>
      </c>
      <c r="Q2474" s="7">
        <v>2448</v>
      </c>
      <c r="R2474" s="7">
        <v>6.5658781189430724E-4</v>
      </c>
      <c r="S2474" s="7">
        <v>4.6127152497781358E-4</v>
      </c>
      <c r="U2474" s="7">
        <v>53.637957484111332</v>
      </c>
      <c r="V2474" s="7">
        <v>1.3070770766193094E-3</v>
      </c>
    </row>
    <row r="2475" spans="1:22" x14ac:dyDescent="0.35">
      <c r="A2475" s="3">
        <v>2015</v>
      </c>
      <c r="B2475" s="13" t="s">
        <v>52</v>
      </c>
      <c r="C2475" s="13" t="s">
        <v>62</v>
      </c>
      <c r="D2475" s="13">
        <v>2007</v>
      </c>
      <c r="E2475" s="17">
        <v>8</v>
      </c>
      <c r="F2475" s="13">
        <v>116</v>
      </c>
      <c r="G2475" s="13">
        <v>10</v>
      </c>
      <c r="H2475" s="13">
        <v>126</v>
      </c>
      <c r="I2475" s="13" t="b">
        <v>1</v>
      </c>
      <c r="J2475" s="4">
        <v>7.9365079365079402E-2</v>
      </c>
      <c r="K2475">
        <f t="shared" si="195"/>
        <v>2.4601686972820991E-4</v>
      </c>
      <c r="L2475">
        <f t="shared" si="194"/>
        <v>1.5684924919431714E-2</v>
      </c>
      <c r="M2475">
        <f t="shared" si="196"/>
        <v>1.2448353110660097E-3</v>
      </c>
      <c r="N2475">
        <f t="shared" si="197"/>
        <v>1.5684924919431714E-2</v>
      </c>
      <c r="O2475">
        <f t="shared" si="198"/>
        <v>0.12547939935545371</v>
      </c>
      <c r="Q2475" s="7">
        <v>2449</v>
      </c>
      <c r="R2475" s="7">
        <v>1.077609302785124E-3</v>
      </c>
      <c r="S2475" s="7">
        <v>4.0250034086996818E-5</v>
      </c>
      <c r="U2475" s="7">
        <v>53.65987289064212</v>
      </c>
      <c r="V2475" s="7">
        <v>1.3070770766193094E-3</v>
      </c>
    </row>
    <row r="2476" spans="1:22" x14ac:dyDescent="0.35">
      <c r="A2476" s="3">
        <v>2013</v>
      </c>
      <c r="B2476" s="13" t="s">
        <v>180</v>
      </c>
      <c r="C2476" s="13" t="s">
        <v>294</v>
      </c>
      <c r="D2476" s="13">
        <v>2004</v>
      </c>
      <c r="E2476" s="14">
        <v>9</v>
      </c>
      <c r="F2476" s="13">
        <v>58</v>
      </c>
      <c r="G2476" s="13">
        <v>5</v>
      </c>
      <c r="H2476" s="13">
        <v>63</v>
      </c>
      <c r="I2476" s="13" t="b">
        <v>1</v>
      </c>
      <c r="J2476" s="4">
        <v>7.9365079365079402E-2</v>
      </c>
      <c r="K2476">
        <f t="shared" si="195"/>
        <v>1.2300843486410496E-4</v>
      </c>
      <c r="L2476">
        <f t="shared" si="194"/>
        <v>1.1090916772932027E-2</v>
      </c>
      <c r="M2476">
        <f t="shared" si="196"/>
        <v>8.8023148991524063E-4</v>
      </c>
      <c r="N2476">
        <f t="shared" si="197"/>
        <v>1.1090916772932027E-2</v>
      </c>
      <c r="O2476">
        <f t="shared" si="198"/>
        <v>9.9818250956388244E-2</v>
      </c>
      <c r="Q2476" s="7">
        <v>2450</v>
      </c>
      <c r="R2476" s="7">
        <v>1.7091415391213495E-3</v>
      </c>
      <c r="S2476" s="7">
        <v>-5.912822022492287E-4</v>
      </c>
      <c r="U2476" s="7">
        <v>53.681788297172915</v>
      </c>
      <c r="V2476" s="7">
        <v>1.3070770766193094E-3</v>
      </c>
    </row>
    <row r="2477" spans="1:22" x14ac:dyDescent="0.35">
      <c r="A2477" s="24">
        <v>2013</v>
      </c>
      <c r="B2477" s="17" t="s">
        <v>186</v>
      </c>
      <c r="C2477" s="17" t="s">
        <v>236</v>
      </c>
      <c r="D2477" s="17">
        <v>2003</v>
      </c>
      <c r="E2477" s="17">
        <v>10</v>
      </c>
      <c r="F2477" s="17">
        <v>58</v>
      </c>
      <c r="G2477" s="17">
        <v>5</v>
      </c>
      <c r="H2477" s="17">
        <v>63</v>
      </c>
      <c r="I2477" s="17" t="b">
        <v>1</v>
      </c>
      <c r="J2477" s="25">
        <v>7.9365079365079402E-2</v>
      </c>
      <c r="K2477">
        <f t="shared" si="195"/>
        <v>1.2300843486410496E-4</v>
      </c>
      <c r="L2477">
        <f t="shared" si="194"/>
        <v>1.1090916772932027E-2</v>
      </c>
      <c r="M2477">
        <f t="shared" si="196"/>
        <v>8.8023148991524063E-4</v>
      </c>
      <c r="N2477">
        <f t="shared" si="197"/>
        <v>1.1090916772932027E-2</v>
      </c>
      <c r="O2477">
        <f t="shared" si="198"/>
        <v>0.11090916772932027</v>
      </c>
      <c r="Q2477" s="7">
        <v>2451</v>
      </c>
      <c r="R2477" s="7">
        <v>9.3323703156635463E-4</v>
      </c>
      <c r="S2477" s="7">
        <v>3.48575520225285E-5</v>
      </c>
      <c r="U2477" s="7">
        <v>53.703703703703702</v>
      </c>
      <c r="V2477" s="7">
        <v>1.3070770766193094E-3</v>
      </c>
    </row>
    <row r="2478" spans="1:22" x14ac:dyDescent="0.35">
      <c r="A2478" s="3">
        <v>2013</v>
      </c>
      <c r="B2478" s="13" t="s">
        <v>33</v>
      </c>
      <c r="C2478" s="13" t="s">
        <v>245</v>
      </c>
      <c r="D2478" s="13">
        <v>2003</v>
      </c>
      <c r="E2478" s="14">
        <v>10</v>
      </c>
      <c r="F2478" s="13">
        <v>58</v>
      </c>
      <c r="G2478" s="13">
        <v>5</v>
      </c>
      <c r="H2478" s="13">
        <v>63</v>
      </c>
      <c r="I2478" s="13" t="b">
        <v>1</v>
      </c>
      <c r="J2478" s="4">
        <v>7.9365079365079402E-2</v>
      </c>
      <c r="K2478">
        <f t="shared" si="195"/>
        <v>1.2300843486410496E-4</v>
      </c>
      <c r="L2478">
        <f t="shared" si="194"/>
        <v>1.1090916772932027E-2</v>
      </c>
      <c r="M2478">
        <f t="shared" si="196"/>
        <v>8.8023148991524063E-4</v>
      </c>
      <c r="N2478">
        <f t="shared" si="197"/>
        <v>1.1090916772932027E-2</v>
      </c>
      <c r="O2478">
        <f t="shared" si="198"/>
        <v>0.11090916772932027</v>
      </c>
      <c r="Q2478" s="7">
        <v>2452</v>
      </c>
      <c r="R2478" s="7">
        <v>9.3323703156635463E-4</v>
      </c>
      <c r="S2478" s="7">
        <v>3.48575520225285E-5</v>
      </c>
      <c r="U2478" s="7">
        <v>53.725619110234497</v>
      </c>
      <c r="V2478" s="7">
        <v>1.3070770766193094E-3</v>
      </c>
    </row>
    <row r="2479" spans="1:22" x14ac:dyDescent="0.35">
      <c r="A2479" s="24">
        <v>2014</v>
      </c>
      <c r="B2479" s="17" t="s">
        <v>24</v>
      </c>
      <c r="C2479" s="17" t="s">
        <v>169</v>
      </c>
      <c r="D2479" s="17">
        <v>2007</v>
      </c>
      <c r="E2479" s="17">
        <v>7</v>
      </c>
      <c r="F2479" s="17">
        <v>58</v>
      </c>
      <c r="G2479" s="17">
        <v>5</v>
      </c>
      <c r="H2479" s="17">
        <v>63</v>
      </c>
      <c r="I2479" s="17" t="b">
        <v>1</v>
      </c>
      <c r="J2479" s="25">
        <v>7.9365079365079402E-2</v>
      </c>
      <c r="K2479">
        <f t="shared" si="195"/>
        <v>1.2300843486410496E-4</v>
      </c>
      <c r="L2479">
        <f t="shared" si="194"/>
        <v>1.1090916772932027E-2</v>
      </c>
      <c r="M2479">
        <f t="shared" si="196"/>
        <v>8.8023148991524063E-4</v>
      </c>
      <c r="N2479">
        <f t="shared" si="197"/>
        <v>1.1090916772932027E-2</v>
      </c>
      <c r="O2479">
        <f t="shared" si="198"/>
        <v>7.7636417410524183E-2</v>
      </c>
      <c r="Q2479" s="7">
        <v>2453</v>
      </c>
      <c r="R2479" s="7">
        <v>1.4801599915423235E-3</v>
      </c>
      <c r="S2479" s="7">
        <v>-5.1206540795344037E-4</v>
      </c>
      <c r="U2479" s="7">
        <v>53.747534516765285</v>
      </c>
      <c r="V2479" s="7">
        <v>1.3070770766193094E-3</v>
      </c>
    </row>
    <row r="2480" spans="1:22" x14ac:dyDescent="0.35">
      <c r="A2480" s="3">
        <v>2015</v>
      </c>
      <c r="B2480" s="13" t="s">
        <v>98</v>
      </c>
      <c r="C2480" s="13" t="s">
        <v>99</v>
      </c>
      <c r="D2480" s="13">
        <v>2008</v>
      </c>
      <c r="E2480" s="14">
        <v>7</v>
      </c>
      <c r="F2480" s="13">
        <v>58</v>
      </c>
      <c r="G2480" s="13">
        <v>5</v>
      </c>
      <c r="H2480" s="13">
        <v>63</v>
      </c>
      <c r="I2480" s="13" t="b">
        <v>1</v>
      </c>
      <c r="J2480" s="4">
        <v>7.9365079365079402E-2</v>
      </c>
      <c r="K2480">
        <f t="shared" si="195"/>
        <v>1.2300843486410496E-4</v>
      </c>
      <c r="L2480">
        <f t="shared" si="194"/>
        <v>1.1090916772932027E-2</v>
      </c>
      <c r="M2480">
        <f t="shared" si="196"/>
        <v>8.8023148991524063E-4</v>
      </c>
      <c r="N2480">
        <f t="shared" si="197"/>
        <v>1.1090916772932027E-2</v>
      </c>
      <c r="O2480">
        <f t="shared" si="198"/>
        <v>7.7636417410524183E-2</v>
      </c>
      <c r="Q2480" s="7">
        <v>2454</v>
      </c>
      <c r="R2480" s="7">
        <v>7.5092937824103149E-4</v>
      </c>
      <c r="S2480" s="7">
        <v>2.1716520534785164E-4</v>
      </c>
      <c r="U2480" s="7">
        <v>53.769449923296079</v>
      </c>
      <c r="V2480" s="7">
        <v>1.3070770766193094E-3</v>
      </c>
    </row>
    <row r="2481" spans="1:22" x14ac:dyDescent="0.35">
      <c r="A2481" s="3">
        <v>2017</v>
      </c>
      <c r="B2481" s="13" t="s">
        <v>113</v>
      </c>
      <c r="C2481" s="13" t="s">
        <v>262</v>
      </c>
      <c r="D2481" s="13">
        <v>2007</v>
      </c>
      <c r="E2481" s="17">
        <v>10</v>
      </c>
      <c r="F2481" s="13">
        <v>58</v>
      </c>
      <c r="G2481" s="13">
        <v>5</v>
      </c>
      <c r="H2481" s="13">
        <v>63</v>
      </c>
      <c r="I2481" s="13" t="b">
        <v>1</v>
      </c>
      <c r="J2481" s="4">
        <v>7.9365079365079402E-2</v>
      </c>
      <c r="K2481">
        <f t="shared" si="195"/>
        <v>1.2300843486410496E-4</v>
      </c>
      <c r="L2481">
        <f t="shared" si="194"/>
        <v>1.1090916772932027E-2</v>
      </c>
      <c r="M2481">
        <f t="shared" si="196"/>
        <v>8.8023148991524063E-4</v>
      </c>
      <c r="N2481">
        <f t="shared" si="197"/>
        <v>1.1090916772932027E-2</v>
      </c>
      <c r="O2481">
        <f t="shared" si="198"/>
        <v>0.11090916772932027</v>
      </c>
      <c r="Q2481" s="7">
        <v>2455</v>
      </c>
      <c r="R2481" s="7">
        <v>2.0270829515182925E-3</v>
      </c>
      <c r="S2481" s="7">
        <v>-1.0589883679294095E-3</v>
      </c>
      <c r="U2481" s="7">
        <v>53.791365329826867</v>
      </c>
      <c r="V2481" s="7">
        <v>1.3075607314283211E-3</v>
      </c>
    </row>
    <row r="2482" spans="1:22" x14ac:dyDescent="0.35">
      <c r="A2482" s="3">
        <v>2016</v>
      </c>
      <c r="B2482" s="13" t="s">
        <v>98</v>
      </c>
      <c r="C2482" s="13" t="s">
        <v>41</v>
      </c>
      <c r="D2482" s="13">
        <v>2004</v>
      </c>
      <c r="E2482" s="14">
        <v>12</v>
      </c>
      <c r="F2482" s="13">
        <v>93</v>
      </c>
      <c r="G2482" s="13">
        <v>8</v>
      </c>
      <c r="H2482" s="13">
        <v>101</v>
      </c>
      <c r="I2482" s="13" t="b">
        <v>1</v>
      </c>
      <c r="J2482" s="4">
        <v>7.9207920792079195E-2</v>
      </c>
      <c r="K2482">
        <f t="shared" si="195"/>
        <v>1.9720399875039051E-4</v>
      </c>
      <c r="L2482">
        <f t="shared" si="194"/>
        <v>1.4042934121841863E-2</v>
      </c>
      <c r="M2482">
        <f t="shared" si="196"/>
        <v>1.1123116136112364E-3</v>
      </c>
      <c r="N2482">
        <f t="shared" si="197"/>
        <v>1.4042934121841863E-2</v>
      </c>
      <c r="O2482">
        <f t="shared" si="198"/>
        <v>0.16851520946210236</v>
      </c>
      <c r="Q2482" s="7">
        <v>2456</v>
      </c>
      <c r="R2482" s="7">
        <v>5.6862172491570836E-4</v>
      </c>
      <c r="S2482" s="7">
        <v>3.9947285867317477E-4</v>
      </c>
      <c r="U2482" s="7">
        <v>53.813280736357662</v>
      </c>
      <c r="V2482" s="7">
        <v>1.3075607314283211E-3</v>
      </c>
    </row>
    <row r="2483" spans="1:22" x14ac:dyDescent="0.35">
      <c r="A2483" s="3">
        <v>2013</v>
      </c>
      <c r="B2483" s="13" t="s">
        <v>52</v>
      </c>
      <c r="C2483" s="13" t="s">
        <v>150</v>
      </c>
      <c r="D2483" s="13">
        <v>2005</v>
      </c>
      <c r="E2483" s="17">
        <v>8</v>
      </c>
      <c r="F2483" s="13">
        <v>70</v>
      </c>
      <c r="G2483" s="13">
        <v>6</v>
      </c>
      <c r="H2483" s="13">
        <v>76</v>
      </c>
      <c r="I2483" s="13" t="b">
        <v>1</v>
      </c>
      <c r="J2483" s="4">
        <v>7.8947368421052599E-2</v>
      </c>
      <c r="K2483">
        <f t="shared" si="195"/>
        <v>1.4839112777257108E-4</v>
      </c>
      <c r="L2483">
        <f t="shared" si="194"/>
        <v>1.2181589706297413E-2</v>
      </c>
      <c r="M2483">
        <f t="shared" si="196"/>
        <v>9.6170445049716374E-4</v>
      </c>
      <c r="N2483">
        <f t="shared" si="197"/>
        <v>1.2181589706297413E-2</v>
      </c>
      <c r="O2483">
        <f t="shared" si="198"/>
        <v>9.74527176503793E-2</v>
      </c>
      <c r="Q2483" s="7">
        <v>2457</v>
      </c>
      <c r="R2483" s="7">
        <v>9.3323703156635463E-4</v>
      </c>
      <c r="S2483" s="7">
        <v>3.48575520225285E-5</v>
      </c>
      <c r="U2483" s="7">
        <v>53.835196142888449</v>
      </c>
      <c r="V2483" s="7">
        <v>1.3083553919141829E-3</v>
      </c>
    </row>
    <row r="2484" spans="1:22" x14ac:dyDescent="0.35">
      <c r="A2484" s="3">
        <v>2014</v>
      </c>
      <c r="B2484" s="13" t="s">
        <v>30</v>
      </c>
      <c r="C2484" s="13" t="s">
        <v>264</v>
      </c>
      <c r="D2484" s="13">
        <v>2003</v>
      </c>
      <c r="E2484" s="14">
        <v>11</v>
      </c>
      <c r="F2484" s="13">
        <v>70</v>
      </c>
      <c r="G2484" s="13">
        <v>6</v>
      </c>
      <c r="H2484" s="13">
        <v>76</v>
      </c>
      <c r="I2484" s="13" t="b">
        <v>1</v>
      </c>
      <c r="J2484" s="4">
        <v>7.8947368421052599E-2</v>
      </c>
      <c r="K2484">
        <f t="shared" si="195"/>
        <v>1.4839112777257108E-4</v>
      </c>
      <c r="L2484">
        <f t="shared" si="194"/>
        <v>1.2181589706297413E-2</v>
      </c>
      <c r="M2484">
        <f t="shared" si="196"/>
        <v>9.6170445049716374E-4</v>
      </c>
      <c r="N2484">
        <f t="shared" si="197"/>
        <v>1.2181589706297413E-2</v>
      </c>
      <c r="O2484">
        <f t="shared" si="198"/>
        <v>0.13399748676927153</v>
      </c>
      <c r="Q2484" s="7">
        <v>2458</v>
      </c>
      <c r="R2484" s="7">
        <v>3.154241186178185E-4</v>
      </c>
      <c r="S2484" s="7">
        <v>4.750217988971553E-4</v>
      </c>
      <c r="U2484" s="7">
        <v>53.857111549419244</v>
      </c>
      <c r="V2484" s="7">
        <v>1.3083553919141829E-3</v>
      </c>
    </row>
    <row r="2485" spans="1:22" x14ac:dyDescent="0.35">
      <c r="A2485" s="3">
        <v>2015</v>
      </c>
      <c r="B2485" s="13" t="s">
        <v>58</v>
      </c>
      <c r="C2485" s="13" t="s">
        <v>142</v>
      </c>
      <c r="D2485" s="13">
        <v>2008</v>
      </c>
      <c r="E2485" s="17">
        <v>7</v>
      </c>
      <c r="F2485" s="13">
        <v>70</v>
      </c>
      <c r="G2485" s="13">
        <v>6</v>
      </c>
      <c r="H2485" s="13">
        <v>76</v>
      </c>
      <c r="I2485" s="13" t="b">
        <v>1</v>
      </c>
      <c r="J2485" s="4">
        <v>7.8947368421052599E-2</v>
      </c>
      <c r="K2485">
        <f t="shared" si="195"/>
        <v>1.4839112777257108E-4</v>
      </c>
      <c r="L2485">
        <f t="shared" si="194"/>
        <v>1.2181589706297413E-2</v>
      </c>
      <c r="M2485">
        <f t="shared" si="196"/>
        <v>9.6170445049716374E-4</v>
      </c>
      <c r="N2485">
        <f t="shared" si="197"/>
        <v>1.2181589706297413E-2</v>
      </c>
      <c r="O2485">
        <f t="shared" si="198"/>
        <v>8.5271127944081884E-2</v>
      </c>
      <c r="Q2485" s="7">
        <v>2459</v>
      </c>
      <c r="R2485" s="7">
        <v>1.3573991479374024E-3</v>
      </c>
      <c r="S2485" s="7">
        <v>-5.6695323042242857E-4</v>
      </c>
      <c r="U2485" s="7">
        <v>53.879026955950032</v>
      </c>
      <c r="V2485" s="7">
        <v>1.3083553919141829E-3</v>
      </c>
    </row>
    <row r="2486" spans="1:22" x14ac:dyDescent="0.35">
      <c r="A2486" s="5">
        <v>2016</v>
      </c>
      <c r="B2486" s="14" t="s">
        <v>37</v>
      </c>
      <c r="C2486" s="14" t="s">
        <v>157</v>
      </c>
      <c r="D2486" s="14">
        <v>2009</v>
      </c>
      <c r="E2486" s="14">
        <v>7</v>
      </c>
      <c r="F2486" s="14">
        <v>70</v>
      </c>
      <c r="G2486" s="14">
        <v>6</v>
      </c>
      <c r="H2486" s="14">
        <v>76</v>
      </c>
      <c r="I2486" s="14" t="b">
        <v>1</v>
      </c>
      <c r="J2486" s="6">
        <v>7.8947368421052599E-2</v>
      </c>
      <c r="K2486">
        <f t="shared" si="195"/>
        <v>1.4839112777257108E-4</v>
      </c>
      <c r="L2486">
        <f t="shared" si="194"/>
        <v>1.2181589706297413E-2</v>
      </c>
      <c r="M2486">
        <f t="shared" si="196"/>
        <v>9.6170445049716374E-4</v>
      </c>
      <c r="N2486">
        <f t="shared" si="197"/>
        <v>1.2181589706297413E-2</v>
      </c>
      <c r="O2486">
        <f t="shared" si="198"/>
        <v>8.5271127944081884E-2</v>
      </c>
      <c r="Q2486" s="7">
        <v>2460</v>
      </c>
      <c r="R2486" s="7">
        <v>6.1313126985198532E-4</v>
      </c>
      <c r="S2486" s="7">
        <v>1.7731464766298848E-4</v>
      </c>
      <c r="U2486" s="7">
        <v>53.900942362480826</v>
      </c>
      <c r="V2486" s="7">
        <v>1.3087139928231863E-3</v>
      </c>
    </row>
    <row r="2487" spans="1:22" x14ac:dyDescent="0.35">
      <c r="A2487" s="24">
        <v>2017</v>
      </c>
      <c r="B2487" s="17" t="s">
        <v>113</v>
      </c>
      <c r="C2487" s="17" t="s">
        <v>114</v>
      </c>
      <c r="D2487" s="17">
        <v>2003</v>
      </c>
      <c r="E2487" s="17">
        <v>14</v>
      </c>
      <c r="F2487" s="17">
        <v>70</v>
      </c>
      <c r="G2487" s="17">
        <v>6</v>
      </c>
      <c r="H2487" s="17">
        <v>76</v>
      </c>
      <c r="I2487" s="17" t="b">
        <v>1</v>
      </c>
      <c r="J2487" s="25">
        <v>7.8947368421052599E-2</v>
      </c>
      <c r="K2487">
        <f t="shared" si="195"/>
        <v>1.4839112777257108E-4</v>
      </c>
      <c r="L2487">
        <f t="shared" si="194"/>
        <v>1.2181589706297413E-2</v>
      </c>
      <c r="M2487">
        <f t="shared" si="196"/>
        <v>9.6170445049716374E-4</v>
      </c>
      <c r="N2487">
        <f t="shared" si="197"/>
        <v>1.2181589706297413E-2</v>
      </c>
      <c r="O2487">
        <f t="shared" si="198"/>
        <v>0.17054225588816377</v>
      </c>
      <c r="Q2487" s="7">
        <v>2461</v>
      </c>
      <c r="R2487" s="7">
        <v>1.0596919967032358E-3</v>
      </c>
      <c r="S2487" s="7">
        <v>-2.6924607918826196E-4</v>
      </c>
      <c r="U2487" s="7">
        <v>53.922857769011614</v>
      </c>
      <c r="V2487" s="7">
        <v>1.3093522342621628E-3</v>
      </c>
    </row>
    <row r="2488" spans="1:22" x14ac:dyDescent="0.35">
      <c r="A2488" s="3">
        <v>2017</v>
      </c>
      <c r="B2488" s="13" t="s">
        <v>104</v>
      </c>
      <c r="C2488" s="13" t="s">
        <v>115</v>
      </c>
      <c r="D2488" s="13">
        <v>2007</v>
      </c>
      <c r="E2488" s="14">
        <v>10</v>
      </c>
      <c r="F2488" s="13">
        <v>70</v>
      </c>
      <c r="G2488" s="13">
        <v>6</v>
      </c>
      <c r="H2488" s="13">
        <v>76</v>
      </c>
      <c r="I2488" s="13" t="b">
        <v>1</v>
      </c>
      <c r="J2488" s="4">
        <v>7.8947368421052599E-2</v>
      </c>
      <c r="K2488">
        <f t="shared" si="195"/>
        <v>1.4839112777257108E-4</v>
      </c>
      <c r="L2488">
        <f t="shared" si="194"/>
        <v>1.2181589706297413E-2</v>
      </c>
      <c r="M2488">
        <f t="shared" si="196"/>
        <v>9.6170445049716374E-4</v>
      </c>
      <c r="N2488">
        <f t="shared" si="197"/>
        <v>1.2181589706297413E-2</v>
      </c>
      <c r="O2488">
        <f t="shared" si="198"/>
        <v>0.12181589706297413</v>
      </c>
      <c r="Q2488" s="7">
        <v>2462</v>
      </c>
      <c r="R2488" s="7">
        <v>9.1083842108615214E-4</v>
      </c>
      <c r="S2488" s="7">
        <v>-1.2039250357117834E-4</v>
      </c>
      <c r="U2488" s="7">
        <v>53.944773175542409</v>
      </c>
      <c r="V2488" s="7">
        <v>1.3111300385219267E-3</v>
      </c>
    </row>
    <row r="2489" spans="1:22" x14ac:dyDescent="0.35">
      <c r="A2489" s="3">
        <v>2015</v>
      </c>
      <c r="B2489" s="13" t="s">
        <v>67</v>
      </c>
      <c r="C2489" s="13" t="s">
        <v>68</v>
      </c>
      <c r="D2489" s="13">
        <v>2009</v>
      </c>
      <c r="E2489" s="17">
        <v>6</v>
      </c>
      <c r="F2489" s="13">
        <v>117</v>
      </c>
      <c r="G2489" s="13">
        <v>10</v>
      </c>
      <c r="H2489" s="13">
        <v>127</v>
      </c>
      <c r="I2489" s="13" t="b">
        <v>1</v>
      </c>
      <c r="J2489" s="4">
        <v>7.8740157480315001E-2</v>
      </c>
      <c r="K2489">
        <f t="shared" si="195"/>
        <v>2.4796938456732271E-4</v>
      </c>
      <c r="L2489">
        <f t="shared" si="194"/>
        <v>1.5747043677062776E-2</v>
      </c>
      <c r="M2489">
        <f t="shared" si="196"/>
        <v>1.2399246989813215E-3</v>
      </c>
      <c r="N2489">
        <f t="shared" si="197"/>
        <v>1.5747043677062776E-2</v>
      </c>
      <c r="O2489">
        <f t="shared" si="198"/>
        <v>9.4482262062376657E-2</v>
      </c>
      <c r="Q2489" s="7">
        <v>2463</v>
      </c>
      <c r="R2489" s="7">
        <v>1.0596919967032358E-3</v>
      </c>
      <c r="S2489" s="7">
        <v>-2.6924607918826196E-4</v>
      </c>
      <c r="U2489" s="7">
        <v>53.966688582073196</v>
      </c>
      <c r="V2489" s="7">
        <v>1.3111300385219267E-3</v>
      </c>
    </row>
    <row r="2490" spans="1:22" x14ac:dyDescent="0.35">
      <c r="A2490" s="5">
        <v>2017</v>
      </c>
      <c r="B2490" s="14" t="s">
        <v>24</v>
      </c>
      <c r="C2490" s="14" t="s">
        <v>46</v>
      </c>
      <c r="D2490" s="14">
        <v>2007</v>
      </c>
      <c r="E2490" s="14">
        <v>10</v>
      </c>
      <c r="F2490" s="14">
        <v>164</v>
      </c>
      <c r="G2490" s="14">
        <v>14</v>
      </c>
      <c r="H2490" s="14">
        <v>178</v>
      </c>
      <c r="I2490" s="14" t="b">
        <v>1</v>
      </c>
      <c r="J2490" s="6">
        <v>7.8651685393258397E-2</v>
      </c>
      <c r="K2490">
        <f t="shared" si="195"/>
        <v>3.4754764136207437E-4</v>
      </c>
      <c r="L2490">
        <f t="shared" si="194"/>
        <v>1.8642629679368583E-2</v>
      </c>
      <c r="M2490">
        <f t="shared" si="196"/>
        <v>1.4662742444447195E-3</v>
      </c>
      <c r="N2490">
        <f t="shared" si="197"/>
        <v>1.8642629679368583E-2</v>
      </c>
      <c r="O2490">
        <f t="shared" si="198"/>
        <v>0.18642629679368583</v>
      </c>
      <c r="Q2490" s="7">
        <v>2464</v>
      </c>
      <c r="R2490" s="7">
        <v>9.1083842108615214E-4</v>
      </c>
      <c r="S2490" s="7">
        <v>-1.2039250357117834E-4</v>
      </c>
      <c r="U2490" s="7">
        <v>53.988603988603991</v>
      </c>
      <c r="V2490" s="7">
        <v>1.3111300385219267E-3</v>
      </c>
    </row>
    <row r="2491" spans="1:22" x14ac:dyDescent="0.35">
      <c r="A2491" s="3">
        <v>2014</v>
      </c>
      <c r="B2491" s="13" t="s">
        <v>26</v>
      </c>
      <c r="C2491" s="13" t="s">
        <v>100</v>
      </c>
      <c r="D2491" s="13">
        <v>2002</v>
      </c>
      <c r="E2491" s="17">
        <v>12</v>
      </c>
      <c r="F2491" s="13">
        <v>82</v>
      </c>
      <c r="G2491" s="13">
        <v>7</v>
      </c>
      <c r="H2491" s="13">
        <v>89</v>
      </c>
      <c r="I2491" s="13" t="b">
        <v>1</v>
      </c>
      <c r="J2491" s="4">
        <v>7.8651685393258397E-2</v>
      </c>
      <c r="K2491">
        <f t="shared" si="195"/>
        <v>1.7377382068103718E-4</v>
      </c>
      <c r="L2491">
        <f t="shared" si="194"/>
        <v>1.3182329865431117E-2</v>
      </c>
      <c r="M2491">
        <f t="shared" si="196"/>
        <v>1.0368124613260425E-3</v>
      </c>
      <c r="N2491">
        <f t="shared" si="197"/>
        <v>1.3182329865431117E-2</v>
      </c>
      <c r="O2491">
        <f t="shared" si="198"/>
        <v>0.15818795838517341</v>
      </c>
      <c r="Q2491" s="7">
        <v>2465</v>
      </c>
      <c r="R2491" s="7">
        <v>1.93646904559736E-3</v>
      </c>
      <c r="S2491" s="7">
        <v>-2.6339386324371133E-4</v>
      </c>
      <c r="U2491" s="7">
        <v>54.010519395134779</v>
      </c>
      <c r="V2491" s="7">
        <v>1.3133625108325455E-3</v>
      </c>
    </row>
    <row r="2492" spans="1:22" x14ac:dyDescent="0.35">
      <c r="A2492" s="3">
        <v>2014</v>
      </c>
      <c r="B2492" s="13" t="s">
        <v>26</v>
      </c>
      <c r="C2492" s="13" t="s">
        <v>223</v>
      </c>
      <c r="D2492" s="13">
        <v>2003</v>
      </c>
      <c r="E2492" s="14">
        <v>11</v>
      </c>
      <c r="F2492" s="13">
        <v>82</v>
      </c>
      <c r="G2492" s="13">
        <v>7</v>
      </c>
      <c r="H2492" s="13">
        <v>89</v>
      </c>
      <c r="I2492" s="13" t="b">
        <v>1</v>
      </c>
      <c r="J2492" s="4">
        <v>7.8651685393258397E-2</v>
      </c>
      <c r="K2492">
        <f t="shared" si="195"/>
        <v>1.7377382068103718E-4</v>
      </c>
      <c r="L2492">
        <f t="shared" si="194"/>
        <v>1.3182329865431117E-2</v>
      </c>
      <c r="M2492">
        <f t="shared" si="196"/>
        <v>1.0368124613260425E-3</v>
      </c>
      <c r="N2492">
        <f t="shared" si="197"/>
        <v>1.3182329865431117E-2</v>
      </c>
      <c r="O2492">
        <f t="shared" si="198"/>
        <v>0.14500562851974227</v>
      </c>
      <c r="Q2492" s="7">
        <v>2466</v>
      </c>
      <c r="R2492" s="7">
        <v>1.8262253557251344E-3</v>
      </c>
      <c r="S2492" s="7">
        <v>-2.4927099090643482E-4</v>
      </c>
      <c r="U2492" s="7">
        <v>54.032434801665573</v>
      </c>
      <c r="V2492" s="7">
        <v>1.3143887712307512E-3</v>
      </c>
    </row>
    <row r="2493" spans="1:22" x14ac:dyDescent="0.35">
      <c r="A2493" s="3">
        <v>2013</v>
      </c>
      <c r="B2493" s="13" t="s">
        <v>33</v>
      </c>
      <c r="C2493" s="13" t="s">
        <v>86</v>
      </c>
      <c r="D2493" s="13">
        <v>2004</v>
      </c>
      <c r="E2493" s="17">
        <v>9</v>
      </c>
      <c r="F2493" s="13">
        <v>129</v>
      </c>
      <c r="G2493" s="13">
        <v>11</v>
      </c>
      <c r="H2493" s="13">
        <v>140</v>
      </c>
      <c r="I2493" s="13" t="b">
        <v>1</v>
      </c>
      <c r="J2493" s="4">
        <v>7.8571428571428598E-2</v>
      </c>
      <c r="K2493">
        <f t="shared" si="195"/>
        <v>2.7335207747578884E-4</v>
      </c>
      <c r="L2493">
        <f t="shared" si="194"/>
        <v>1.6533362558045741E-2</v>
      </c>
      <c r="M2493">
        <f t="shared" si="196"/>
        <v>1.2990499152750229E-3</v>
      </c>
      <c r="N2493">
        <f t="shared" si="197"/>
        <v>1.6533362558045741E-2</v>
      </c>
      <c r="O2493">
        <f t="shared" si="198"/>
        <v>0.14880026302241167</v>
      </c>
      <c r="Q2493" s="7">
        <v>2467</v>
      </c>
      <c r="R2493" s="7">
        <v>6.159339641234081E-4</v>
      </c>
      <c r="S2493" s="7">
        <v>4.2675283577759532E-4</v>
      </c>
      <c r="U2493" s="7">
        <v>54.054350208196361</v>
      </c>
      <c r="V2493" s="7">
        <v>1.3144920076413181E-3</v>
      </c>
    </row>
    <row r="2494" spans="1:22" x14ac:dyDescent="0.35">
      <c r="A2494" s="5">
        <v>2013</v>
      </c>
      <c r="B2494" s="14" t="s">
        <v>24</v>
      </c>
      <c r="C2494" s="14" t="s">
        <v>49</v>
      </c>
      <c r="D2494" s="14">
        <v>2005</v>
      </c>
      <c r="E2494" s="14">
        <v>8</v>
      </c>
      <c r="F2494" s="14">
        <v>141</v>
      </c>
      <c r="G2494" s="14">
        <v>12</v>
      </c>
      <c r="H2494" s="14">
        <v>153</v>
      </c>
      <c r="I2494" s="14" t="b">
        <v>1</v>
      </c>
      <c r="J2494" s="6">
        <v>7.8431372549019607E-2</v>
      </c>
      <c r="K2494">
        <f t="shared" si="195"/>
        <v>2.9873477038425491E-4</v>
      </c>
      <c r="L2494">
        <f t="shared" si="194"/>
        <v>1.7283945451900005E-2</v>
      </c>
      <c r="M2494">
        <f t="shared" si="196"/>
        <v>1.3556035648549024E-3</v>
      </c>
      <c r="N2494">
        <f t="shared" si="197"/>
        <v>1.7283945451900005E-2</v>
      </c>
      <c r="O2494">
        <f t="shared" si="198"/>
        <v>0.13827156361520004</v>
      </c>
      <c r="Q2494" s="7">
        <v>2468</v>
      </c>
      <c r="R2494" s="7">
        <v>8.1341054773327235E-4</v>
      </c>
      <c r="S2494" s="7">
        <v>2.2927625216773108E-4</v>
      </c>
      <c r="U2494" s="7">
        <v>54.076265614727156</v>
      </c>
      <c r="V2494" s="7">
        <v>1.317409862524955E-3</v>
      </c>
    </row>
    <row r="2495" spans="1:22" x14ac:dyDescent="0.35">
      <c r="A2495" s="3">
        <v>2015</v>
      </c>
      <c r="B2495" s="13" t="s">
        <v>30</v>
      </c>
      <c r="C2495" s="13" t="s">
        <v>75</v>
      </c>
      <c r="D2495" s="13">
        <v>2000</v>
      </c>
      <c r="E2495" s="17">
        <v>15</v>
      </c>
      <c r="F2495" s="13">
        <v>141</v>
      </c>
      <c r="G2495" s="13">
        <v>12</v>
      </c>
      <c r="H2495" s="13">
        <v>153</v>
      </c>
      <c r="I2495" s="13" t="b">
        <v>1</v>
      </c>
      <c r="J2495" s="4">
        <v>7.8431372549019607E-2</v>
      </c>
      <c r="K2495">
        <f t="shared" si="195"/>
        <v>2.9873477038425491E-4</v>
      </c>
      <c r="L2495">
        <f t="shared" si="194"/>
        <v>1.7283945451900005E-2</v>
      </c>
      <c r="M2495">
        <f t="shared" si="196"/>
        <v>1.3556035648549024E-3</v>
      </c>
      <c r="N2495">
        <f t="shared" si="197"/>
        <v>1.7283945451900005E-2</v>
      </c>
      <c r="O2495">
        <f t="shared" si="198"/>
        <v>0.2592591817785001</v>
      </c>
      <c r="Q2495" s="7">
        <v>2469</v>
      </c>
      <c r="R2495" s="7">
        <v>1.9982700493924592E-3</v>
      </c>
      <c r="S2495" s="7">
        <v>-9.5558324949145579E-4</v>
      </c>
      <c r="U2495" s="7">
        <v>54.098181021257943</v>
      </c>
      <c r="V2495" s="7">
        <v>1.3183143664849458E-3</v>
      </c>
    </row>
    <row r="2496" spans="1:22" x14ac:dyDescent="0.35">
      <c r="A2496" s="3">
        <v>2015</v>
      </c>
      <c r="B2496" s="13" t="s">
        <v>58</v>
      </c>
      <c r="C2496" s="13" t="s">
        <v>76</v>
      </c>
      <c r="D2496" s="13">
        <v>2008</v>
      </c>
      <c r="E2496" s="14">
        <v>7</v>
      </c>
      <c r="F2496" s="13">
        <v>94</v>
      </c>
      <c r="G2496" s="13">
        <v>8</v>
      </c>
      <c r="H2496" s="13">
        <v>102</v>
      </c>
      <c r="I2496" s="13" t="b">
        <v>1</v>
      </c>
      <c r="J2496" s="4">
        <v>7.8431372549019607E-2</v>
      </c>
      <c r="K2496">
        <f t="shared" si="195"/>
        <v>1.9915651358950328E-4</v>
      </c>
      <c r="L2496">
        <f t="shared" si="194"/>
        <v>1.4112282366417676E-2</v>
      </c>
      <c r="M2496">
        <f t="shared" si="196"/>
        <v>1.1068456757974648E-3</v>
      </c>
      <c r="N2496">
        <f t="shared" si="197"/>
        <v>1.4112282366417676E-2</v>
      </c>
      <c r="O2496">
        <f t="shared" si="198"/>
        <v>9.878597656492373E-2</v>
      </c>
      <c r="Q2496" s="7">
        <v>2470</v>
      </c>
      <c r="R2496" s="7">
        <v>2.1957466330023235E-3</v>
      </c>
      <c r="S2496" s="7">
        <v>-1.15305983310132E-3</v>
      </c>
      <c r="U2496" s="7">
        <v>54.120096427788738</v>
      </c>
      <c r="V2496" s="7">
        <v>1.3183143664849458E-3</v>
      </c>
    </row>
    <row r="2497" spans="1:22" x14ac:dyDescent="0.35">
      <c r="A2497" s="3">
        <v>2015</v>
      </c>
      <c r="B2497" s="13" t="s">
        <v>26</v>
      </c>
      <c r="C2497" s="13" t="s">
        <v>111</v>
      </c>
      <c r="D2497" s="13">
        <v>2000</v>
      </c>
      <c r="E2497" s="17">
        <v>15</v>
      </c>
      <c r="F2497" s="13">
        <v>94</v>
      </c>
      <c r="G2497" s="13">
        <v>8</v>
      </c>
      <c r="H2497" s="13">
        <v>102</v>
      </c>
      <c r="I2497" s="13" t="b">
        <v>1</v>
      </c>
      <c r="J2497" s="4">
        <v>7.8431372549019607E-2</v>
      </c>
      <c r="K2497">
        <f t="shared" si="195"/>
        <v>1.9915651358950328E-4</v>
      </c>
      <c r="L2497">
        <f t="shared" si="194"/>
        <v>1.4112282366417676E-2</v>
      </c>
      <c r="M2497">
        <f t="shared" si="196"/>
        <v>1.1068456757974648E-3</v>
      </c>
      <c r="N2497">
        <f t="shared" si="197"/>
        <v>1.4112282366417676E-2</v>
      </c>
      <c r="O2497">
        <f t="shared" si="198"/>
        <v>0.21168423549626514</v>
      </c>
      <c r="Q2497" s="7">
        <v>2471</v>
      </c>
      <c r="R2497" s="7">
        <v>6.159339641234081E-4</v>
      </c>
      <c r="S2497" s="7">
        <v>4.2675283577759532E-4</v>
      </c>
      <c r="U2497" s="7">
        <v>54.142011834319526</v>
      </c>
      <c r="V2497" s="7">
        <v>1.3189060695517581E-3</v>
      </c>
    </row>
    <row r="2498" spans="1:22" x14ac:dyDescent="0.35">
      <c r="A2498" s="3">
        <v>2016</v>
      </c>
      <c r="B2498" s="13" t="s">
        <v>30</v>
      </c>
      <c r="C2498" s="13" t="s">
        <v>75</v>
      </c>
      <c r="D2498" s="13">
        <v>2006</v>
      </c>
      <c r="E2498" s="14">
        <v>10</v>
      </c>
      <c r="F2498" s="13">
        <v>94</v>
      </c>
      <c r="G2498" s="13">
        <v>8</v>
      </c>
      <c r="H2498" s="13">
        <v>102</v>
      </c>
      <c r="I2498" s="13" t="b">
        <v>1</v>
      </c>
      <c r="J2498" s="4">
        <v>7.8431372549019607E-2</v>
      </c>
      <c r="K2498">
        <f t="shared" si="195"/>
        <v>1.9915651358950328E-4</v>
      </c>
      <c r="L2498">
        <f t="shared" si="194"/>
        <v>1.4112282366417676E-2</v>
      </c>
      <c r="M2498">
        <f t="shared" si="196"/>
        <v>1.1068456757974648E-3</v>
      </c>
      <c r="N2498">
        <f t="shared" si="197"/>
        <v>1.4112282366417676E-2</v>
      </c>
      <c r="O2498">
        <f t="shared" si="198"/>
        <v>0.14112282366417675</v>
      </c>
      <c r="Q2498" s="7">
        <v>2472</v>
      </c>
      <c r="R2498" s="7">
        <v>2.6598058022390299E-3</v>
      </c>
      <c r="S2498" s="7">
        <v>-6.9154835485263138E-4</v>
      </c>
      <c r="U2498" s="7">
        <v>54.16392724085032</v>
      </c>
      <c r="V2498" s="7">
        <v>1.3189060695517581E-3</v>
      </c>
    </row>
    <row r="2499" spans="1:22" x14ac:dyDescent="0.35">
      <c r="A2499" s="3">
        <v>2014</v>
      </c>
      <c r="B2499" s="13" t="s">
        <v>33</v>
      </c>
      <c r="C2499" s="13" t="s">
        <v>235</v>
      </c>
      <c r="D2499" s="13">
        <v>2000</v>
      </c>
      <c r="E2499" s="17">
        <v>14</v>
      </c>
      <c r="F2499" s="13">
        <v>47</v>
      </c>
      <c r="G2499" s="13">
        <v>4</v>
      </c>
      <c r="H2499" s="13">
        <v>51</v>
      </c>
      <c r="I2499" s="13" t="b">
        <v>1</v>
      </c>
      <c r="J2499" s="4">
        <v>7.8431372549019607E-2</v>
      </c>
      <c r="K2499">
        <f t="shared" si="195"/>
        <v>9.9578256794751642E-5</v>
      </c>
      <c r="L2499">
        <f t="shared" si="194"/>
        <v>9.9788905593132769E-3</v>
      </c>
      <c r="M2499">
        <f t="shared" si="196"/>
        <v>7.8265808308339421E-4</v>
      </c>
      <c r="N2499">
        <f t="shared" si="197"/>
        <v>9.9788905593132769E-3</v>
      </c>
      <c r="O2499">
        <f t="shared" si="198"/>
        <v>0.13970446783038587</v>
      </c>
      <c r="Q2499" s="7">
        <v>2473</v>
      </c>
      <c r="R2499" s="7">
        <v>9.7331571663935267E-4</v>
      </c>
      <c r="S2499" s="7">
        <v>2.71519594426657E-4</v>
      </c>
      <c r="U2499" s="7">
        <v>54.185842647381108</v>
      </c>
      <c r="V2499" s="7">
        <v>1.3189060695517581E-3</v>
      </c>
    </row>
    <row r="2500" spans="1:22" x14ac:dyDescent="0.35">
      <c r="A2500" s="5">
        <v>2015</v>
      </c>
      <c r="B2500" s="14" t="s">
        <v>33</v>
      </c>
      <c r="C2500" s="14" t="s">
        <v>235</v>
      </c>
      <c r="D2500" s="14">
        <v>2001</v>
      </c>
      <c r="E2500" s="14">
        <v>14</v>
      </c>
      <c r="F2500" s="14">
        <v>47</v>
      </c>
      <c r="G2500" s="14">
        <v>4</v>
      </c>
      <c r="H2500" s="14">
        <v>51</v>
      </c>
      <c r="I2500" s="14" t="b">
        <v>1</v>
      </c>
      <c r="J2500" s="6">
        <v>7.8431372549019607E-2</v>
      </c>
      <c r="K2500">
        <f t="shared" si="195"/>
        <v>9.9578256794751642E-5</v>
      </c>
      <c r="L2500">
        <f t="shared" ref="L2500:L2563" si="199">SQRT(K2500)</f>
        <v>9.9788905593132769E-3</v>
      </c>
      <c r="M2500">
        <f t="shared" si="196"/>
        <v>7.8265808308339421E-4</v>
      </c>
      <c r="N2500">
        <f t="shared" si="197"/>
        <v>9.9788905593132769E-3</v>
      </c>
      <c r="O2500">
        <f t="shared" si="198"/>
        <v>0.13970446783038587</v>
      </c>
      <c r="Q2500" s="7">
        <v>2474</v>
      </c>
      <c r="R2500" s="7">
        <v>8.5532586769774242E-4</v>
      </c>
      <c r="S2500" s="7">
        <v>2.4905622217498207E-5</v>
      </c>
      <c r="U2500" s="7">
        <v>54.207758053911903</v>
      </c>
      <c r="V2500" s="7">
        <v>1.3189060695517581E-3</v>
      </c>
    </row>
    <row r="2501" spans="1:22" x14ac:dyDescent="0.35">
      <c r="A2501" s="24">
        <v>2016</v>
      </c>
      <c r="B2501" s="17" t="s">
        <v>52</v>
      </c>
      <c r="C2501" s="17" t="s">
        <v>131</v>
      </c>
      <c r="D2501" s="17">
        <v>2006</v>
      </c>
      <c r="E2501" s="17">
        <v>10</v>
      </c>
      <c r="F2501" s="17">
        <v>47</v>
      </c>
      <c r="G2501" s="17">
        <v>4</v>
      </c>
      <c r="H2501" s="17">
        <v>51</v>
      </c>
      <c r="I2501" s="17" t="b">
        <v>1</v>
      </c>
      <c r="J2501" s="25">
        <v>7.8431372549019607E-2</v>
      </c>
      <c r="K2501">
        <f t="shared" si="195"/>
        <v>9.9578256794751642E-5</v>
      </c>
      <c r="L2501">
        <f t="shared" si="199"/>
        <v>9.9788905593132769E-3</v>
      </c>
      <c r="M2501">
        <f t="shared" si="196"/>
        <v>7.8265808308339421E-4</v>
      </c>
      <c r="N2501">
        <f t="shared" si="197"/>
        <v>9.9788905593132769E-3</v>
      </c>
      <c r="O2501">
        <f t="shared" si="198"/>
        <v>9.9788905593132776E-2</v>
      </c>
      <c r="Q2501" s="7">
        <v>2475</v>
      </c>
      <c r="R2501" s="7">
        <v>1.0224135919243548E-3</v>
      </c>
      <c r="S2501" s="7">
        <v>-1.4218210200911418E-4</v>
      </c>
      <c r="U2501" s="7">
        <v>54.22967346044269</v>
      </c>
      <c r="V2501" s="7">
        <v>1.3189060695517581E-3</v>
      </c>
    </row>
    <row r="2502" spans="1:22" x14ac:dyDescent="0.35">
      <c r="A2502" s="3">
        <v>2016</v>
      </c>
      <c r="B2502" s="13" t="s">
        <v>30</v>
      </c>
      <c r="C2502" s="13" t="s">
        <v>264</v>
      </c>
      <c r="D2502" s="13">
        <v>2004</v>
      </c>
      <c r="E2502" s="14">
        <v>12</v>
      </c>
      <c r="F2502" s="13">
        <v>47</v>
      </c>
      <c r="G2502" s="13">
        <v>4</v>
      </c>
      <c r="H2502" s="13">
        <v>51</v>
      </c>
      <c r="I2502" s="13" t="b">
        <v>1</v>
      </c>
      <c r="J2502" s="4">
        <v>7.8431372549019607E-2</v>
      </c>
      <c r="K2502">
        <f t="shared" si="195"/>
        <v>9.9578256794751642E-5</v>
      </c>
      <c r="L2502">
        <f t="shared" si="199"/>
        <v>9.9788905593132769E-3</v>
      </c>
      <c r="M2502">
        <f t="shared" si="196"/>
        <v>7.8265808308339421E-4</v>
      </c>
      <c r="N2502">
        <f t="shared" si="197"/>
        <v>9.9788905593132769E-3</v>
      </c>
      <c r="O2502">
        <f t="shared" si="198"/>
        <v>0.11974668671175932</v>
      </c>
      <c r="Q2502" s="7">
        <v>2476</v>
      </c>
      <c r="R2502" s="7">
        <v>1.0224135919243548E-3</v>
      </c>
      <c r="S2502" s="7">
        <v>-1.4218210200911418E-4</v>
      </c>
      <c r="U2502" s="7">
        <v>54.251588866973485</v>
      </c>
      <c r="V2502" s="7">
        <v>1.3203472348728605E-3</v>
      </c>
    </row>
    <row r="2503" spans="1:22" x14ac:dyDescent="0.35">
      <c r="A2503" s="3">
        <v>2017</v>
      </c>
      <c r="B2503" s="13" t="s">
        <v>26</v>
      </c>
      <c r="C2503" s="13" t="s">
        <v>178</v>
      </c>
      <c r="D2503" s="13">
        <v>2003</v>
      </c>
      <c r="E2503" s="17">
        <v>14</v>
      </c>
      <c r="F2503" s="13">
        <v>47</v>
      </c>
      <c r="G2503" s="13">
        <v>4</v>
      </c>
      <c r="H2503" s="13">
        <v>51</v>
      </c>
      <c r="I2503" s="13" t="b">
        <v>1</v>
      </c>
      <c r="J2503" s="4">
        <v>7.8431372549019607E-2</v>
      </c>
      <c r="K2503">
        <f t="shared" si="195"/>
        <v>9.9578256794751642E-5</v>
      </c>
      <c r="L2503">
        <f t="shared" si="199"/>
        <v>9.9788905593132769E-3</v>
      </c>
      <c r="M2503">
        <f t="shared" si="196"/>
        <v>7.8265808308339421E-4</v>
      </c>
      <c r="N2503">
        <f t="shared" si="197"/>
        <v>9.9788905593132769E-3</v>
      </c>
      <c r="O2503">
        <f t="shared" si="198"/>
        <v>0.13970446783038587</v>
      </c>
      <c r="Q2503" s="7">
        <v>2477</v>
      </c>
      <c r="R2503" s="7">
        <v>5.2115041924451807E-4</v>
      </c>
      <c r="S2503" s="7">
        <v>3.5908107067072256E-4</v>
      </c>
      <c r="U2503" s="7">
        <v>54.273504273504273</v>
      </c>
      <c r="V2503" s="7">
        <v>1.3203472348728605E-3</v>
      </c>
    </row>
    <row r="2504" spans="1:22" x14ac:dyDescent="0.35">
      <c r="A2504" s="5">
        <v>2016</v>
      </c>
      <c r="B2504" s="14" t="s">
        <v>30</v>
      </c>
      <c r="C2504" s="14" t="s">
        <v>75</v>
      </c>
      <c r="D2504" s="14">
        <v>2001</v>
      </c>
      <c r="E2504" s="14">
        <v>15</v>
      </c>
      <c r="F2504" s="14">
        <v>118</v>
      </c>
      <c r="G2504" s="14">
        <v>10</v>
      </c>
      <c r="H2504" s="14">
        <v>128</v>
      </c>
      <c r="I2504" s="14" t="b">
        <v>1</v>
      </c>
      <c r="J2504" s="6">
        <v>7.8125E-2</v>
      </c>
      <c r="K2504">
        <f t="shared" si="195"/>
        <v>2.4992189940643551E-4</v>
      </c>
      <c r="L2504">
        <f t="shared" si="199"/>
        <v>1.5808918350299475E-2</v>
      </c>
      <c r="M2504">
        <f t="shared" si="196"/>
        <v>1.2350717461171465E-3</v>
      </c>
      <c r="N2504">
        <f t="shared" si="197"/>
        <v>1.5808918350299475E-2</v>
      </c>
      <c r="O2504">
        <f t="shared" si="198"/>
        <v>0.23713377525449214</v>
      </c>
      <c r="Q2504" s="7">
        <v>2478</v>
      </c>
      <c r="R2504" s="7">
        <v>5.2115041924451807E-4</v>
      </c>
      <c r="S2504" s="7">
        <v>3.5908107067072256E-4</v>
      </c>
      <c r="U2504" s="7">
        <v>54.295419680035067</v>
      </c>
      <c r="V2504" s="7">
        <v>1.3214948641506877E-3</v>
      </c>
    </row>
    <row r="2505" spans="1:22" x14ac:dyDescent="0.35">
      <c r="A2505" s="3">
        <v>2016</v>
      </c>
      <c r="B2505" s="13" t="s">
        <v>42</v>
      </c>
      <c r="C2505" s="13" t="s">
        <v>96</v>
      </c>
      <c r="D2505" s="13">
        <v>2003</v>
      </c>
      <c r="E2505" s="17">
        <v>13</v>
      </c>
      <c r="F2505" s="13">
        <v>118</v>
      </c>
      <c r="G2505" s="13">
        <v>10</v>
      </c>
      <c r="H2505" s="13">
        <v>128</v>
      </c>
      <c r="I2505" s="13" t="b">
        <v>1</v>
      </c>
      <c r="J2505" s="4">
        <v>7.8125E-2</v>
      </c>
      <c r="K2505">
        <f t="shared" si="195"/>
        <v>2.4992189940643551E-4</v>
      </c>
      <c r="L2505">
        <f t="shared" si="199"/>
        <v>1.5808918350299475E-2</v>
      </c>
      <c r="M2505">
        <f t="shared" si="196"/>
        <v>1.2350717461171465E-3</v>
      </c>
      <c r="N2505">
        <f t="shared" si="197"/>
        <v>1.5808918350299475E-2</v>
      </c>
      <c r="O2505">
        <f t="shared" si="198"/>
        <v>0.20551593855389316</v>
      </c>
      <c r="Q2505" s="7">
        <v>2479</v>
      </c>
      <c r="R2505" s="7">
        <v>1.0224135919243548E-3</v>
      </c>
      <c r="S2505" s="7">
        <v>-1.4218210200911418E-4</v>
      </c>
      <c r="U2505" s="7">
        <v>54.317335086565855</v>
      </c>
      <c r="V2505" s="7">
        <v>1.322887681838614E-3</v>
      </c>
    </row>
    <row r="2506" spans="1:22" x14ac:dyDescent="0.35">
      <c r="A2506" s="3">
        <v>2017</v>
      </c>
      <c r="B2506" s="13" t="s">
        <v>30</v>
      </c>
      <c r="C2506" s="13" t="s">
        <v>56</v>
      </c>
      <c r="D2506" s="13">
        <v>2008</v>
      </c>
      <c r="E2506" s="14">
        <v>9</v>
      </c>
      <c r="F2506" s="13">
        <v>118</v>
      </c>
      <c r="G2506" s="13">
        <v>10</v>
      </c>
      <c r="H2506" s="13">
        <v>128</v>
      </c>
      <c r="I2506" s="13" t="b">
        <v>1</v>
      </c>
      <c r="J2506" s="4">
        <v>7.8125E-2</v>
      </c>
      <c r="K2506">
        <f t="shared" si="195"/>
        <v>2.4992189940643551E-4</v>
      </c>
      <c r="L2506">
        <f t="shared" si="199"/>
        <v>1.5808918350299475E-2</v>
      </c>
      <c r="M2506">
        <f t="shared" si="196"/>
        <v>1.2350717461171465E-3</v>
      </c>
      <c r="N2506">
        <f t="shared" si="197"/>
        <v>1.5808918350299475E-2</v>
      </c>
      <c r="O2506">
        <f t="shared" si="198"/>
        <v>0.14228026515269526</v>
      </c>
      <c r="Q2506" s="7">
        <v>2480</v>
      </c>
      <c r="R2506" s="7">
        <v>1.7176659887060686E-3</v>
      </c>
      <c r="S2506" s="7">
        <v>-6.0535437509483215E-4</v>
      </c>
      <c r="U2506" s="7">
        <v>54.33925049309665</v>
      </c>
      <c r="V2506" s="7">
        <v>1.3256181030755049E-3</v>
      </c>
    </row>
    <row r="2507" spans="1:22" x14ac:dyDescent="0.35">
      <c r="A2507" s="24">
        <v>2013</v>
      </c>
      <c r="B2507" s="17" t="s">
        <v>186</v>
      </c>
      <c r="C2507" s="17" t="s">
        <v>312</v>
      </c>
      <c r="D2507" s="17">
        <v>2004</v>
      </c>
      <c r="E2507" s="17">
        <v>9</v>
      </c>
      <c r="F2507" s="17">
        <v>59</v>
      </c>
      <c r="G2507" s="17">
        <v>5</v>
      </c>
      <c r="H2507" s="17">
        <v>64</v>
      </c>
      <c r="I2507" s="17" t="b">
        <v>1</v>
      </c>
      <c r="J2507" s="25">
        <v>7.8125E-2</v>
      </c>
      <c r="K2507">
        <f t="shared" si="195"/>
        <v>1.2496094970321776E-4</v>
      </c>
      <c r="L2507">
        <f t="shared" si="199"/>
        <v>1.1178593368721207E-2</v>
      </c>
      <c r="M2507">
        <f t="shared" si="196"/>
        <v>8.7332760693134429E-4</v>
      </c>
      <c r="N2507">
        <f t="shared" si="197"/>
        <v>1.1178593368721207E-2</v>
      </c>
      <c r="O2507">
        <f t="shared" si="198"/>
        <v>0.10060734031849086</v>
      </c>
      <c r="Q2507" s="7">
        <v>2481</v>
      </c>
      <c r="R2507" s="7">
        <v>7.5591899710674576E-4</v>
      </c>
      <c r="S2507" s="7">
        <v>2.0578545339041798E-4</v>
      </c>
      <c r="U2507" s="7">
        <v>54.361165899627437</v>
      </c>
      <c r="V2507" s="7">
        <v>1.3256181030755049E-3</v>
      </c>
    </row>
    <row r="2508" spans="1:22" x14ac:dyDescent="0.35">
      <c r="A2508" s="5">
        <v>2014</v>
      </c>
      <c r="B2508" s="14" t="s">
        <v>180</v>
      </c>
      <c r="C2508" s="14" t="s">
        <v>294</v>
      </c>
      <c r="D2508" s="14">
        <v>2002</v>
      </c>
      <c r="E2508" s="14">
        <v>12</v>
      </c>
      <c r="F2508" s="14">
        <v>59</v>
      </c>
      <c r="G2508" s="14">
        <v>5</v>
      </c>
      <c r="H2508" s="14">
        <v>64</v>
      </c>
      <c r="I2508" s="14" t="b">
        <v>1</v>
      </c>
      <c r="J2508" s="6">
        <v>7.8125E-2</v>
      </c>
      <c r="K2508">
        <f t="shared" si="195"/>
        <v>1.2496094970321776E-4</v>
      </c>
      <c r="L2508">
        <f t="shared" si="199"/>
        <v>1.1178593368721207E-2</v>
      </c>
      <c r="M2508">
        <f t="shared" si="196"/>
        <v>8.7332760693134429E-4</v>
      </c>
      <c r="N2508">
        <f t="shared" si="197"/>
        <v>1.1178593368721207E-2</v>
      </c>
      <c r="O2508">
        <f t="shared" si="198"/>
        <v>0.13414312042465448</v>
      </c>
      <c r="Q2508" s="7">
        <v>2482</v>
      </c>
      <c r="R2508" s="7">
        <v>1.306476036662316E-3</v>
      </c>
      <c r="S2508" s="7">
        <v>-3.4477158616515223E-4</v>
      </c>
      <c r="U2508" s="7">
        <v>54.383081306158232</v>
      </c>
      <c r="V2508" s="7">
        <v>1.326654957440575E-3</v>
      </c>
    </row>
    <row r="2509" spans="1:22" x14ac:dyDescent="0.35">
      <c r="A2509" s="24">
        <v>2014</v>
      </c>
      <c r="B2509" s="17" t="s">
        <v>33</v>
      </c>
      <c r="C2509" s="17" t="s">
        <v>34</v>
      </c>
      <c r="D2509" s="17">
        <v>1999</v>
      </c>
      <c r="E2509" s="17">
        <v>15</v>
      </c>
      <c r="F2509" s="17">
        <v>59</v>
      </c>
      <c r="G2509" s="17">
        <v>5</v>
      </c>
      <c r="H2509" s="17">
        <v>64</v>
      </c>
      <c r="I2509" s="17" t="b">
        <v>1</v>
      </c>
      <c r="J2509" s="25">
        <v>7.8125E-2</v>
      </c>
      <c r="K2509">
        <f t="shared" si="195"/>
        <v>1.2496094970321776E-4</v>
      </c>
      <c r="L2509">
        <f t="shared" si="199"/>
        <v>1.1178593368721207E-2</v>
      </c>
      <c r="M2509">
        <f t="shared" si="196"/>
        <v>8.7332760693134429E-4</v>
      </c>
      <c r="N2509">
        <f t="shared" si="197"/>
        <v>1.1178593368721207E-2</v>
      </c>
      <c r="O2509">
        <f t="shared" si="198"/>
        <v>0.1676789005308181</v>
      </c>
      <c r="Q2509" s="7">
        <v>2483</v>
      </c>
      <c r="R2509" s="7">
        <v>5.7239998392155558E-4</v>
      </c>
      <c r="S2509" s="7">
        <v>3.8930446657560816E-4</v>
      </c>
      <c r="U2509" s="7">
        <v>54.404996712689019</v>
      </c>
      <c r="V2509" s="7">
        <v>1.326654957440575E-3</v>
      </c>
    </row>
    <row r="2510" spans="1:22" x14ac:dyDescent="0.35">
      <c r="A2510" s="5">
        <v>2015</v>
      </c>
      <c r="B2510" s="14" t="s">
        <v>24</v>
      </c>
      <c r="C2510" s="14" t="s">
        <v>155</v>
      </c>
      <c r="D2510" s="14">
        <v>2001</v>
      </c>
      <c r="E2510" s="14">
        <v>14</v>
      </c>
      <c r="F2510" s="14">
        <v>59</v>
      </c>
      <c r="G2510" s="14">
        <v>5</v>
      </c>
      <c r="H2510" s="14">
        <v>64</v>
      </c>
      <c r="I2510" s="14" t="b">
        <v>1</v>
      </c>
      <c r="J2510" s="6">
        <v>7.8125E-2</v>
      </c>
      <c r="K2510">
        <f t="shared" si="195"/>
        <v>1.2496094970321776E-4</v>
      </c>
      <c r="L2510">
        <f t="shared" si="199"/>
        <v>1.1178593368721207E-2</v>
      </c>
      <c r="M2510">
        <f t="shared" si="196"/>
        <v>8.7332760693134429E-4</v>
      </c>
      <c r="N2510">
        <f t="shared" si="197"/>
        <v>1.1178593368721207E-2</v>
      </c>
      <c r="O2510">
        <f t="shared" si="198"/>
        <v>0.1565003071620969</v>
      </c>
      <c r="Q2510" s="7">
        <v>2484</v>
      </c>
      <c r="R2510" s="7">
        <v>5.7239998392155558E-4</v>
      </c>
      <c r="S2510" s="7">
        <v>3.8930446657560816E-4</v>
      </c>
      <c r="U2510" s="7">
        <v>54.426912119219814</v>
      </c>
      <c r="V2510" s="7">
        <v>1.326654957440575E-3</v>
      </c>
    </row>
    <row r="2511" spans="1:22" x14ac:dyDescent="0.35">
      <c r="A2511" s="3">
        <v>2016</v>
      </c>
      <c r="B2511" s="13" t="s">
        <v>24</v>
      </c>
      <c r="C2511" s="13" t="s">
        <v>189</v>
      </c>
      <c r="D2511" s="13">
        <v>2005</v>
      </c>
      <c r="E2511" s="17">
        <v>11</v>
      </c>
      <c r="F2511" s="13">
        <v>59</v>
      </c>
      <c r="G2511" s="13">
        <v>5</v>
      </c>
      <c r="H2511" s="13">
        <v>64</v>
      </c>
      <c r="I2511" s="13" t="b">
        <v>1</v>
      </c>
      <c r="J2511" s="4">
        <v>7.8125E-2</v>
      </c>
      <c r="K2511">
        <f t="shared" si="195"/>
        <v>1.2496094970321776E-4</v>
      </c>
      <c r="L2511">
        <f t="shared" si="199"/>
        <v>1.1178593368721207E-2</v>
      </c>
      <c r="M2511">
        <f t="shared" si="196"/>
        <v>8.7332760693134429E-4</v>
      </c>
      <c r="N2511">
        <f t="shared" si="197"/>
        <v>1.1178593368721207E-2</v>
      </c>
      <c r="O2511">
        <f t="shared" si="198"/>
        <v>0.12296452705593328</v>
      </c>
      <c r="Q2511" s="7">
        <v>2485</v>
      </c>
      <c r="R2511" s="7">
        <v>1.8570330762178863E-3</v>
      </c>
      <c r="S2511" s="7">
        <v>-8.9532862572072255E-4</v>
      </c>
      <c r="U2511" s="7">
        <v>54.448827525750602</v>
      </c>
      <c r="V2511" s="7">
        <v>1.326654957440575E-3</v>
      </c>
    </row>
    <row r="2512" spans="1:22" x14ac:dyDescent="0.35">
      <c r="A2512" s="3">
        <v>2015</v>
      </c>
      <c r="B2512" s="13" t="s">
        <v>52</v>
      </c>
      <c r="C2512" s="13" t="s">
        <v>90</v>
      </c>
      <c r="D2512" s="13">
        <v>2006</v>
      </c>
      <c r="E2512" s="14">
        <v>9</v>
      </c>
      <c r="F2512" s="13">
        <v>130</v>
      </c>
      <c r="G2512" s="13">
        <v>11</v>
      </c>
      <c r="H2512" s="13">
        <v>141</v>
      </c>
      <c r="I2512" s="13" t="b">
        <v>1</v>
      </c>
      <c r="J2512" s="4">
        <v>7.8014184397163094E-2</v>
      </c>
      <c r="K2512">
        <f t="shared" si="195"/>
        <v>2.7530459231490159E-4</v>
      </c>
      <c r="L2512">
        <f t="shared" si="199"/>
        <v>1.6592305214011151E-2</v>
      </c>
      <c r="M2512">
        <f t="shared" si="196"/>
        <v>1.2944351585398766E-3</v>
      </c>
      <c r="N2512">
        <f t="shared" si="197"/>
        <v>1.6592305214011151E-2</v>
      </c>
      <c r="O2512">
        <f t="shared" si="198"/>
        <v>0.14933074692610035</v>
      </c>
      <c r="Q2512" s="7">
        <v>2486</v>
      </c>
      <c r="R2512" s="7">
        <v>1.122957023477126E-3</v>
      </c>
      <c r="S2512" s="7">
        <v>-1.6125257297996227E-4</v>
      </c>
      <c r="U2512" s="7">
        <v>54.470742932281397</v>
      </c>
      <c r="V2512" s="7">
        <v>1.326654957440575E-3</v>
      </c>
    </row>
    <row r="2513" spans="1:22" x14ac:dyDescent="0.35">
      <c r="A2513" s="24">
        <v>2014</v>
      </c>
      <c r="B2513" s="17" t="s">
        <v>26</v>
      </c>
      <c r="C2513" s="17" t="s">
        <v>78</v>
      </c>
      <c r="D2513" s="17">
        <v>2000</v>
      </c>
      <c r="E2513" s="17">
        <v>14</v>
      </c>
      <c r="F2513" s="17">
        <v>71</v>
      </c>
      <c r="G2513" s="17">
        <v>6</v>
      </c>
      <c r="H2513" s="17">
        <v>77</v>
      </c>
      <c r="I2513" s="17" t="b">
        <v>1</v>
      </c>
      <c r="J2513" s="25">
        <v>7.7922077922077906E-2</v>
      </c>
      <c r="K2513">
        <f t="shared" si="195"/>
        <v>1.5034364261168386E-4</v>
      </c>
      <c r="L2513">
        <f t="shared" si="199"/>
        <v>1.2261469838958291E-2</v>
      </c>
      <c r="M2513">
        <f t="shared" si="196"/>
        <v>9.5543920823051593E-4</v>
      </c>
      <c r="N2513">
        <f t="shared" si="197"/>
        <v>1.2261469838958291E-2</v>
      </c>
      <c r="O2513">
        <f t="shared" si="198"/>
        <v>0.17166057774541607</v>
      </c>
      <c r="Q2513" s="7">
        <v>2487</v>
      </c>
      <c r="R2513" s="7">
        <v>5.0270332354063695E-4</v>
      </c>
      <c r="S2513" s="7">
        <v>7.3722137544068454E-4</v>
      </c>
      <c r="U2513" s="7">
        <v>54.492658338812184</v>
      </c>
      <c r="V2513" s="7">
        <v>1.3274630839308769E-3</v>
      </c>
    </row>
    <row r="2514" spans="1:22" x14ac:dyDescent="0.35">
      <c r="A2514" s="3">
        <v>2017</v>
      </c>
      <c r="B2514" s="13" t="s">
        <v>58</v>
      </c>
      <c r="C2514" s="13" t="s">
        <v>76</v>
      </c>
      <c r="D2514" s="13">
        <v>2008</v>
      </c>
      <c r="E2514" s="14">
        <v>9</v>
      </c>
      <c r="F2514" s="13">
        <v>71</v>
      </c>
      <c r="G2514" s="13">
        <v>6</v>
      </c>
      <c r="H2514" s="13">
        <v>77</v>
      </c>
      <c r="I2514" s="13" t="b">
        <v>1</v>
      </c>
      <c r="J2514" s="4">
        <v>7.7922077922077906E-2</v>
      </c>
      <c r="K2514">
        <f t="shared" si="195"/>
        <v>1.5034364261168386E-4</v>
      </c>
      <c r="L2514">
        <f t="shared" si="199"/>
        <v>1.2261469838958291E-2</v>
      </c>
      <c r="M2514">
        <f t="shared" si="196"/>
        <v>9.5543920823051593E-4</v>
      </c>
      <c r="N2514">
        <f t="shared" si="197"/>
        <v>1.2261469838958291E-2</v>
      </c>
      <c r="O2514">
        <f t="shared" si="198"/>
        <v>0.11035322855062461</v>
      </c>
      <c r="Q2514" s="7">
        <v>2488</v>
      </c>
      <c r="R2514" s="7">
        <v>1.7185664957757979E-3</v>
      </c>
      <c r="S2514" s="7">
        <v>-2.5229225133107844E-4</v>
      </c>
      <c r="U2514" s="7">
        <v>54.514573745342979</v>
      </c>
      <c r="V2514" s="7">
        <v>1.3278146548770708E-3</v>
      </c>
    </row>
    <row r="2515" spans="1:22" x14ac:dyDescent="0.35">
      <c r="A2515" s="3">
        <v>2015</v>
      </c>
      <c r="B2515" s="13" t="s">
        <v>24</v>
      </c>
      <c r="C2515" s="13" t="s">
        <v>134</v>
      </c>
      <c r="D2515" s="13">
        <v>2002</v>
      </c>
      <c r="E2515" s="17">
        <v>13</v>
      </c>
      <c r="F2515" s="13">
        <v>83</v>
      </c>
      <c r="G2515" s="13">
        <v>7</v>
      </c>
      <c r="H2515" s="13">
        <v>90</v>
      </c>
      <c r="I2515" s="13" t="b">
        <v>1</v>
      </c>
      <c r="J2515" s="4">
        <v>7.7777777777777807E-2</v>
      </c>
      <c r="K2515">
        <f t="shared" si="195"/>
        <v>1.7572633552014996E-4</v>
      </c>
      <c r="L2515">
        <f t="shared" si="199"/>
        <v>1.3256181030755048E-2</v>
      </c>
      <c r="M2515">
        <f t="shared" si="196"/>
        <v>1.0310363023920597E-3</v>
      </c>
      <c r="N2515">
        <f t="shared" si="197"/>
        <v>1.3256181030755048E-2</v>
      </c>
      <c r="O2515">
        <f t="shared" si="198"/>
        <v>0.17233035339981562</v>
      </c>
      <c r="Q2515" s="7">
        <v>2489</v>
      </c>
      <c r="R2515" s="7">
        <v>1.6124009032084997E-3</v>
      </c>
      <c r="S2515" s="7">
        <v>-5.755884418824572E-4</v>
      </c>
      <c r="U2515" s="7">
        <v>54.536489151873766</v>
      </c>
      <c r="V2515" s="7">
        <v>1.3310621428332438E-3</v>
      </c>
    </row>
    <row r="2516" spans="1:22" x14ac:dyDescent="0.35">
      <c r="A2516" s="5">
        <v>2016</v>
      </c>
      <c r="B2516" s="14" t="s">
        <v>37</v>
      </c>
      <c r="C2516" s="14" t="s">
        <v>59</v>
      </c>
      <c r="D2516" s="14">
        <v>2007</v>
      </c>
      <c r="E2516" s="14">
        <v>9</v>
      </c>
      <c r="F2516" s="14">
        <v>178</v>
      </c>
      <c r="G2516" s="14">
        <v>15</v>
      </c>
      <c r="H2516" s="14">
        <v>193</v>
      </c>
      <c r="I2516" s="14" t="b">
        <v>1</v>
      </c>
      <c r="J2516" s="6">
        <v>7.7720207253885995E-2</v>
      </c>
      <c r="K2516">
        <f t="shared" si="195"/>
        <v>3.7683536394876599E-4</v>
      </c>
      <c r="L2516">
        <f t="shared" si="199"/>
        <v>1.9412247781974295E-2</v>
      </c>
      <c r="M2516">
        <f t="shared" si="196"/>
        <v>1.5087239208788309E-3</v>
      </c>
      <c r="N2516">
        <f t="shared" si="197"/>
        <v>1.9412247781974295E-2</v>
      </c>
      <c r="O2516">
        <f t="shared" si="198"/>
        <v>0.17471023003776864</v>
      </c>
      <c r="Q2516" s="7">
        <v>2490</v>
      </c>
      <c r="R2516" s="7">
        <v>1.4138054631457841E-3</v>
      </c>
      <c r="S2516" s="7">
        <v>-3.7699300181974157E-4</v>
      </c>
      <c r="U2516" s="7">
        <v>54.558404558404561</v>
      </c>
      <c r="V2516" s="7">
        <v>1.3310621428332438E-3</v>
      </c>
    </row>
    <row r="2517" spans="1:22" x14ac:dyDescent="0.35">
      <c r="A2517" s="3">
        <v>2015</v>
      </c>
      <c r="B2517" s="13" t="s">
        <v>42</v>
      </c>
      <c r="C2517" s="13" t="s">
        <v>182</v>
      </c>
      <c r="D2517" s="13">
        <v>2002</v>
      </c>
      <c r="E2517" s="17">
        <v>13</v>
      </c>
      <c r="F2517" s="13">
        <v>95</v>
      </c>
      <c r="G2517" s="13">
        <v>8</v>
      </c>
      <c r="H2517" s="13">
        <v>103</v>
      </c>
      <c r="I2517" s="13" t="b">
        <v>1</v>
      </c>
      <c r="J2517" s="4">
        <v>7.7669902912621297E-2</v>
      </c>
      <c r="K2517">
        <f t="shared" si="195"/>
        <v>2.0110902842861606E-4</v>
      </c>
      <c r="L2517">
        <f t="shared" si="199"/>
        <v>1.418129149367631E-2</v>
      </c>
      <c r="M2517">
        <f t="shared" si="196"/>
        <v>1.1014595334894212E-3</v>
      </c>
      <c r="N2517">
        <f t="shared" si="197"/>
        <v>1.418129149367631E-2</v>
      </c>
      <c r="O2517">
        <f t="shared" si="198"/>
        <v>0.18435678941779204</v>
      </c>
      <c r="Q2517" s="7">
        <v>2491</v>
      </c>
      <c r="R2517" s="7">
        <v>1.2750445220574293E-3</v>
      </c>
      <c r="S2517" s="7">
        <v>2.4005393217593589E-5</v>
      </c>
      <c r="U2517" s="7">
        <v>54.580319964935349</v>
      </c>
      <c r="V2517" s="7">
        <v>1.3310621428332438E-3</v>
      </c>
    </row>
    <row r="2518" spans="1:22" x14ac:dyDescent="0.35">
      <c r="A2518" s="3">
        <v>2016</v>
      </c>
      <c r="B2518" s="13" t="s">
        <v>52</v>
      </c>
      <c r="C2518" s="13" t="s">
        <v>108</v>
      </c>
      <c r="D2518" s="13">
        <v>2008</v>
      </c>
      <c r="E2518" s="14">
        <v>8</v>
      </c>
      <c r="F2518" s="13">
        <v>95</v>
      </c>
      <c r="G2518" s="13">
        <v>8</v>
      </c>
      <c r="H2518" s="13">
        <v>103</v>
      </c>
      <c r="I2518" s="13" t="b">
        <v>1</v>
      </c>
      <c r="J2518" s="4">
        <v>7.7669902912621297E-2</v>
      </c>
      <c r="K2518">
        <f t="shared" si="195"/>
        <v>2.0110902842861606E-4</v>
      </c>
      <c r="L2518">
        <f t="shared" si="199"/>
        <v>1.418129149367631E-2</v>
      </c>
      <c r="M2518">
        <f t="shared" si="196"/>
        <v>1.1014595334894212E-3</v>
      </c>
      <c r="N2518">
        <f t="shared" si="197"/>
        <v>1.418129149367631E-2</v>
      </c>
      <c r="O2518">
        <f t="shared" si="198"/>
        <v>0.11345033194941048</v>
      </c>
      <c r="Q2518" s="7">
        <v>2492</v>
      </c>
      <c r="R2518" s="7">
        <v>1.0725416819197017E-3</v>
      </c>
      <c r="S2518" s="7">
        <v>2.8306188293520068E-4</v>
      </c>
      <c r="U2518" s="7">
        <v>54.602235371466143</v>
      </c>
      <c r="V2518" s="7">
        <v>1.3310621428332438E-3</v>
      </c>
    </row>
    <row r="2519" spans="1:22" x14ac:dyDescent="0.35">
      <c r="A2519" s="3">
        <v>2016</v>
      </c>
      <c r="B2519" s="13" t="s">
        <v>26</v>
      </c>
      <c r="C2519" s="13" t="s">
        <v>35</v>
      </c>
      <c r="D2519" s="13">
        <v>2002</v>
      </c>
      <c r="E2519" s="17">
        <v>14</v>
      </c>
      <c r="F2519" s="13">
        <v>95</v>
      </c>
      <c r="G2519" s="13">
        <v>8</v>
      </c>
      <c r="H2519" s="13">
        <v>103</v>
      </c>
      <c r="I2519" s="13" t="b">
        <v>1</v>
      </c>
      <c r="J2519" s="4">
        <v>7.7669902912621297E-2</v>
      </c>
      <c r="K2519">
        <f t="shared" si="195"/>
        <v>2.0110902842861606E-4</v>
      </c>
      <c r="L2519">
        <f t="shared" si="199"/>
        <v>1.418129149367631E-2</v>
      </c>
      <c r="M2519">
        <f t="shared" si="196"/>
        <v>1.1014595334894212E-3</v>
      </c>
      <c r="N2519">
        <f t="shared" si="197"/>
        <v>1.418129149367631E-2</v>
      </c>
      <c r="O2519">
        <f t="shared" si="198"/>
        <v>0.19853808091146835</v>
      </c>
      <c r="Q2519" s="7">
        <v>2493</v>
      </c>
      <c r="R2519" s="7">
        <v>2.8952535633974567E-3</v>
      </c>
      <c r="S2519" s="7">
        <v>-1.5396499985425543E-3</v>
      </c>
      <c r="U2519" s="7">
        <v>54.624150777996931</v>
      </c>
      <c r="V2519" s="7">
        <v>1.3327970913502259E-3</v>
      </c>
    </row>
    <row r="2520" spans="1:22" x14ac:dyDescent="0.35">
      <c r="A2520" s="3">
        <v>2017</v>
      </c>
      <c r="B2520" s="13" t="s">
        <v>30</v>
      </c>
      <c r="C2520" s="13" t="s">
        <v>141</v>
      </c>
      <c r="D2520" s="13">
        <v>2003</v>
      </c>
      <c r="E2520" s="14">
        <v>14</v>
      </c>
      <c r="F2520" s="13">
        <v>95</v>
      </c>
      <c r="G2520" s="13">
        <v>8</v>
      </c>
      <c r="H2520" s="13">
        <v>103</v>
      </c>
      <c r="I2520" s="13" t="b">
        <v>1</v>
      </c>
      <c r="J2520" s="4">
        <v>7.7669902912621297E-2</v>
      </c>
      <c r="K2520">
        <f t="shared" si="195"/>
        <v>2.0110902842861606E-4</v>
      </c>
      <c r="L2520">
        <f t="shared" si="199"/>
        <v>1.418129149367631E-2</v>
      </c>
      <c r="M2520">
        <f t="shared" si="196"/>
        <v>1.1014595334894212E-3</v>
      </c>
      <c r="N2520">
        <f t="shared" si="197"/>
        <v>1.418129149367631E-2</v>
      </c>
      <c r="O2520">
        <f t="shared" si="198"/>
        <v>0.19853808091146835</v>
      </c>
      <c r="Q2520" s="7">
        <v>2494</v>
      </c>
      <c r="R2520" s="7">
        <v>6.6312118486949072E-4</v>
      </c>
      <c r="S2520" s="7">
        <v>4.437244909279741E-4</v>
      </c>
      <c r="U2520" s="7">
        <v>54.646066184527726</v>
      </c>
      <c r="V2520" s="7">
        <v>1.3327970913502259E-3</v>
      </c>
    </row>
    <row r="2521" spans="1:22" x14ac:dyDescent="0.35">
      <c r="A2521" s="24">
        <v>2014</v>
      </c>
      <c r="B2521" s="17" t="s">
        <v>52</v>
      </c>
      <c r="C2521" s="17" t="s">
        <v>62</v>
      </c>
      <c r="D2521" s="17">
        <v>2005</v>
      </c>
      <c r="E2521" s="17">
        <v>9</v>
      </c>
      <c r="F2521" s="17">
        <v>107</v>
      </c>
      <c r="G2521" s="17">
        <v>9</v>
      </c>
      <c r="H2521" s="17">
        <v>116</v>
      </c>
      <c r="I2521" s="17" t="b">
        <v>1</v>
      </c>
      <c r="J2521" s="25">
        <v>7.7586206896551699E-2</v>
      </c>
      <c r="K2521">
        <f t="shared" si="195"/>
        <v>2.2649172133708216E-4</v>
      </c>
      <c r="L2521">
        <f t="shared" si="199"/>
        <v>1.5049641900626146E-2</v>
      </c>
      <c r="M2521">
        <f t="shared" si="196"/>
        <v>1.1676446302209937E-3</v>
      </c>
      <c r="N2521">
        <f t="shared" si="197"/>
        <v>1.5049641900626146E-2</v>
      </c>
      <c r="O2521">
        <f t="shared" si="198"/>
        <v>0.1354467771056353</v>
      </c>
      <c r="Q2521" s="7">
        <v>2495</v>
      </c>
      <c r="R2521" s="7">
        <v>2.3639646354328388E-3</v>
      </c>
      <c r="S2521" s="7">
        <v>-1.257118959635374E-3</v>
      </c>
      <c r="U2521" s="7">
        <v>54.667981591058513</v>
      </c>
      <c r="V2521" s="7">
        <v>1.333044593133484E-3</v>
      </c>
    </row>
    <row r="2522" spans="1:22" x14ac:dyDescent="0.35">
      <c r="A2522" s="3">
        <v>2016</v>
      </c>
      <c r="B2522" s="13" t="s">
        <v>30</v>
      </c>
      <c r="C2522" s="13" t="s">
        <v>51</v>
      </c>
      <c r="D2522" s="13">
        <v>2005</v>
      </c>
      <c r="E2522" s="14">
        <v>11</v>
      </c>
      <c r="F2522" s="13">
        <v>107</v>
      </c>
      <c r="G2522" s="13">
        <v>9</v>
      </c>
      <c r="H2522" s="13">
        <v>116</v>
      </c>
      <c r="I2522" s="13" t="b">
        <v>1</v>
      </c>
      <c r="J2522" s="4">
        <v>7.7586206896551699E-2</v>
      </c>
      <c r="K2522">
        <f t="shared" si="195"/>
        <v>2.2649172133708216E-4</v>
      </c>
      <c r="L2522">
        <f t="shared" si="199"/>
        <v>1.5049641900626146E-2</v>
      </c>
      <c r="M2522">
        <f t="shared" si="196"/>
        <v>1.1676446302209937E-3</v>
      </c>
      <c r="N2522">
        <f t="shared" si="197"/>
        <v>1.5049641900626146E-2</v>
      </c>
      <c r="O2522">
        <f t="shared" si="198"/>
        <v>0.16554606090688762</v>
      </c>
      <c r="Q2522" s="7">
        <v>2496</v>
      </c>
      <c r="R2522" s="7">
        <v>1.3009374788307462E-3</v>
      </c>
      <c r="S2522" s="7">
        <v>-1.9409180303328133E-4</v>
      </c>
      <c r="U2522" s="7">
        <v>54.689896997589308</v>
      </c>
      <c r="V2522" s="7">
        <v>1.333044593133484E-3</v>
      </c>
    </row>
    <row r="2523" spans="1:22" x14ac:dyDescent="0.35">
      <c r="A2523" s="24">
        <v>2016</v>
      </c>
      <c r="B2523" s="17" t="s">
        <v>67</v>
      </c>
      <c r="C2523" s="17" t="s">
        <v>123</v>
      </c>
      <c r="D2523" s="17">
        <v>2002</v>
      </c>
      <c r="E2523" s="17">
        <v>14</v>
      </c>
      <c r="F2523" s="17">
        <v>107</v>
      </c>
      <c r="G2523" s="17">
        <v>9</v>
      </c>
      <c r="H2523" s="17">
        <v>116</v>
      </c>
      <c r="I2523" s="17" t="b">
        <v>1</v>
      </c>
      <c r="J2523" s="25">
        <v>7.7586206896551699E-2</v>
      </c>
      <c r="K2523">
        <f t="shared" si="195"/>
        <v>2.2649172133708216E-4</v>
      </c>
      <c r="L2523">
        <f t="shared" si="199"/>
        <v>1.5049641900626146E-2</v>
      </c>
      <c r="M2523">
        <f t="shared" si="196"/>
        <v>1.1676446302209937E-3</v>
      </c>
      <c r="N2523">
        <f t="shared" si="197"/>
        <v>1.5049641900626146E-2</v>
      </c>
      <c r="O2523">
        <f t="shared" si="198"/>
        <v>0.21069498660876604</v>
      </c>
      <c r="Q2523" s="7">
        <v>2497</v>
      </c>
      <c r="R2523" s="7">
        <v>1.5212406819959863E-3</v>
      </c>
      <c r="S2523" s="7">
        <v>-7.3858259891259204E-4</v>
      </c>
      <c r="U2523" s="7">
        <v>54.711812404120096</v>
      </c>
      <c r="V2523" s="7">
        <v>1.333044593133484E-3</v>
      </c>
    </row>
    <row r="2524" spans="1:22" x14ac:dyDescent="0.35">
      <c r="A2524" s="5">
        <v>2017</v>
      </c>
      <c r="B2524" s="14" t="s">
        <v>30</v>
      </c>
      <c r="C2524" s="14" t="s">
        <v>32</v>
      </c>
      <c r="D2524" s="14">
        <v>2007</v>
      </c>
      <c r="E2524" s="14">
        <v>10</v>
      </c>
      <c r="F2524" s="14">
        <v>215</v>
      </c>
      <c r="G2524" s="14">
        <v>18</v>
      </c>
      <c r="H2524" s="14">
        <v>233</v>
      </c>
      <c r="I2524" s="14" t="b">
        <v>1</v>
      </c>
      <c r="J2524" s="6">
        <v>7.7253218884120206E-2</v>
      </c>
      <c r="K2524">
        <f t="shared" si="195"/>
        <v>4.5493595751327712E-4</v>
      </c>
      <c r="L2524">
        <f t="shared" si="199"/>
        <v>2.1329227775830916E-2</v>
      </c>
      <c r="M2524">
        <f t="shared" si="196"/>
        <v>1.6477515019955222E-3</v>
      </c>
      <c r="N2524">
        <f t="shared" si="197"/>
        <v>2.1329227775830916E-2</v>
      </c>
      <c r="O2524">
        <f t="shared" si="198"/>
        <v>0.21329227775830917</v>
      </c>
      <c r="Q2524" s="7">
        <v>2498</v>
      </c>
      <c r="R2524" s="7">
        <v>1.5212406819959863E-3</v>
      </c>
      <c r="S2524" s="7">
        <v>-7.3858259891259204E-4</v>
      </c>
      <c r="U2524" s="7">
        <v>54.73372781065089</v>
      </c>
      <c r="V2524" s="7">
        <v>1.333044593133484E-3</v>
      </c>
    </row>
    <row r="2525" spans="1:22" x14ac:dyDescent="0.35">
      <c r="A2525" s="24">
        <v>2013</v>
      </c>
      <c r="B2525" s="17" t="s">
        <v>30</v>
      </c>
      <c r="C2525" s="17" t="s">
        <v>56</v>
      </c>
      <c r="D2525" s="17">
        <v>2005</v>
      </c>
      <c r="E2525" s="17">
        <v>8</v>
      </c>
      <c r="F2525" s="17">
        <v>239</v>
      </c>
      <c r="G2525" s="17">
        <v>20</v>
      </c>
      <c r="H2525" s="17">
        <v>259</v>
      </c>
      <c r="I2525" s="17" t="b">
        <v>1</v>
      </c>
      <c r="J2525" s="25">
        <v>7.7220077220077205E-2</v>
      </c>
      <c r="K2525">
        <f t="shared" si="195"/>
        <v>5.0570134333020932E-4</v>
      </c>
      <c r="L2525">
        <f t="shared" si="199"/>
        <v>2.2487804324348996E-2</v>
      </c>
      <c r="M2525">
        <f t="shared" si="196"/>
        <v>1.7365099864362155E-3</v>
      </c>
      <c r="N2525">
        <f t="shared" si="197"/>
        <v>2.2487804324348996E-2</v>
      </c>
      <c r="O2525">
        <f t="shared" si="198"/>
        <v>0.17990243459479197</v>
      </c>
      <c r="Q2525" s="7">
        <v>2499</v>
      </c>
      <c r="R2525" s="7">
        <v>9.1990171318095135E-4</v>
      </c>
      <c r="S2525" s="7">
        <v>-1.3724363009755714E-4</v>
      </c>
      <c r="U2525" s="7">
        <v>54.755643217181678</v>
      </c>
      <c r="V2525" s="7">
        <v>1.3341540451242571E-3</v>
      </c>
    </row>
    <row r="2526" spans="1:22" x14ac:dyDescent="0.35">
      <c r="A2526" s="3">
        <v>2014</v>
      </c>
      <c r="B2526" s="13" t="s">
        <v>26</v>
      </c>
      <c r="C2526" s="13" t="s">
        <v>35</v>
      </c>
      <c r="D2526" s="13">
        <v>2003</v>
      </c>
      <c r="E2526" s="14">
        <v>11</v>
      </c>
      <c r="F2526" s="13">
        <v>251</v>
      </c>
      <c r="G2526" s="13">
        <v>21</v>
      </c>
      <c r="H2526" s="13">
        <v>272</v>
      </c>
      <c r="I2526" s="13" t="b">
        <v>1</v>
      </c>
      <c r="J2526" s="4">
        <v>7.7205882352941194E-2</v>
      </c>
      <c r="K2526">
        <f t="shared" si="195"/>
        <v>5.3108403623867539E-4</v>
      </c>
      <c r="L2526">
        <f t="shared" si="199"/>
        <v>2.3045260602533341E-2</v>
      </c>
      <c r="M2526">
        <f t="shared" si="196"/>
        <v>1.7792296788720597E-3</v>
      </c>
      <c r="N2526">
        <f t="shared" si="197"/>
        <v>2.3045260602533341E-2</v>
      </c>
      <c r="O2526">
        <f t="shared" si="198"/>
        <v>0.25349786662786677</v>
      </c>
      <c r="Q2526" s="7">
        <v>2500</v>
      </c>
      <c r="R2526" s="7">
        <v>1.2205711975884687E-3</v>
      </c>
      <c r="S2526" s="7">
        <v>-4.3791311450507454E-4</v>
      </c>
      <c r="U2526" s="7">
        <v>54.777558623712473</v>
      </c>
      <c r="V2526" s="7">
        <v>1.336097460641129E-3</v>
      </c>
    </row>
    <row r="2527" spans="1:22" x14ac:dyDescent="0.35">
      <c r="A2527" s="3">
        <v>2016</v>
      </c>
      <c r="B2527" s="13" t="s">
        <v>37</v>
      </c>
      <c r="C2527" s="13" t="s">
        <v>59</v>
      </c>
      <c r="D2527" s="13">
        <v>2005</v>
      </c>
      <c r="E2527" s="17">
        <v>11</v>
      </c>
      <c r="F2527" s="13">
        <v>108</v>
      </c>
      <c r="G2527" s="13">
        <v>9</v>
      </c>
      <c r="H2527" s="13">
        <v>117</v>
      </c>
      <c r="I2527" s="13" t="b">
        <v>1</v>
      </c>
      <c r="J2527" s="4">
        <v>7.69230769230769E-2</v>
      </c>
      <c r="K2527">
        <f t="shared" si="195"/>
        <v>2.2844423617619493E-4</v>
      </c>
      <c r="L2527">
        <f t="shared" si="199"/>
        <v>1.5114371841932265E-2</v>
      </c>
      <c r="M2527">
        <f t="shared" si="196"/>
        <v>1.162643987840943E-3</v>
      </c>
      <c r="N2527">
        <f t="shared" si="197"/>
        <v>1.5114371841932265E-2</v>
      </c>
      <c r="O2527">
        <f t="shared" si="198"/>
        <v>0.1662580902612549</v>
      </c>
      <c r="Q2527" s="7">
        <v>2501</v>
      </c>
      <c r="R2527" s="7">
        <v>1.5212406819959863E-3</v>
      </c>
      <c r="S2527" s="7">
        <v>-7.3858259891259204E-4</v>
      </c>
      <c r="U2527" s="7">
        <v>54.79947403024326</v>
      </c>
      <c r="V2527" s="7">
        <v>1.3378360397248651E-3</v>
      </c>
    </row>
    <row r="2528" spans="1:22" x14ac:dyDescent="0.35">
      <c r="A2528" s="3">
        <v>2015</v>
      </c>
      <c r="B2528" s="13" t="s">
        <v>113</v>
      </c>
      <c r="C2528" s="13" t="s">
        <v>114</v>
      </c>
      <c r="D2528" s="13">
        <v>2003</v>
      </c>
      <c r="E2528" s="14">
        <v>12</v>
      </c>
      <c r="F2528" s="13">
        <v>96</v>
      </c>
      <c r="G2528" s="13">
        <v>8</v>
      </c>
      <c r="H2528" s="13">
        <v>104</v>
      </c>
      <c r="I2528" s="13" t="b">
        <v>1</v>
      </c>
      <c r="J2528" s="4">
        <v>7.69230769230769E-2</v>
      </c>
      <c r="K2528">
        <f t="shared" si="195"/>
        <v>2.0306154326772883E-4</v>
      </c>
      <c r="L2528">
        <f t="shared" si="199"/>
        <v>1.4249966430407084E-2</v>
      </c>
      <c r="M2528">
        <f t="shared" si="196"/>
        <v>1.0961512638774677E-3</v>
      </c>
      <c r="N2528">
        <f t="shared" si="197"/>
        <v>1.4249966430407084E-2</v>
      </c>
      <c r="O2528">
        <f t="shared" si="198"/>
        <v>0.170999597164885</v>
      </c>
      <c r="Q2528" s="7">
        <v>2502</v>
      </c>
      <c r="R2528" s="7">
        <v>2.6481700786745114E-3</v>
      </c>
      <c r="S2528" s="7">
        <v>-1.4130983325573649E-3</v>
      </c>
      <c r="U2528" s="7">
        <v>54.821389436774055</v>
      </c>
      <c r="V2528" s="7">
        <v>1.338393820045003E-3</v>
      </c>
    </row>
    <row r="2529" spans="1:22" x14ac:dyDescent="0.35">
      <c r="A2529" s="3">
        <v>2015</v>
      </c>
      <c r="B2529" s="13" t="s">
        <v>98</v>
      </c>
      <c r="C2529" s="13" t="s">
        <v>41</v>
      </c>
      <c r="D2529" s="13">
        <v>2006</v>
      </c>
      <c r="E2529" s="17">
        <v>9</v>
      </c>
      <c r="F2529" s="13">
        <v>84</v>
      </c>
      <c r="G2529" s="13">
        <v>7</v>
      </c>
      <c r="H2529" s="13">
        <v>91</v>
      </c>
      <c r="I2529" s="13" t="b">
        <v>1</v>
      </c>
      <c r="J2529" s="4">
        <v>7.69230769230769E-2</v>
      </c>
      <c r="K2529">
        <f t="shared" si="195"/>
        <v>1.7767885035926273E-4</v>
      </c>
      <c r="L2529">
        <f t="shared" si="199"/>
        <v>1.3329623038903341E-2</v>
      </c>
      <c r="M2529">
        <f t="shared" si="196"/>
        <v>1.0253556183771797E-3</v>
      </c>
      <c r="N2529">
        <f t="shared" si="197"/>
        <v>1.3329623038903341E-2</v>
      </c>
      <c r="O2529">
        <f t="shared" si="198"/>
        <v>0.11996660735013007</v>
      </c>
      <c r="Q2529" s="7">
        <v>2503</v>
      </c>
      <c r="R2529" s="7">
        <v>2.1718386366998436E-3</v>
      </c>
      <c r="S2529" s="7">
        <v>-9.3676689058269712E-4</v>
      </c>
      <c r="U2529" s="7">
        <v>54.843304843304843</v>
      </c>
      <c r="V2529" s="7">
        <v>1.338393820045003E-3</v>
      </c>
    </row>
    <row r="2530" spans="1:22" x14ac:dyDescent="0.35">
      <c r="A2530" s="5">
        <v>2017</v>
      </c>
      <c r="B2530" s="14" t="s">
        <v>24</v>
      </c>
      <c r="C2530" s="14" t="s">
        <v>155</v>
      </c>
      <c r="D2530" s="14">
        <v>2007</v>
      </c>
      <c r="E2530" s="14">
        <v>10</v>
      </c>
      <c r="F2530" s="14">
        <v>84</v>
      </c>
      <c r="G2530" s="14">
        <v>7</v>
      </c>
      <c r="H2530" s="14">
        <v>91</v>
      </c>
      <c r="I2530" s="14" t="b">
        <v>1</v>
      </c>
      <c r="J2530" s="6">
        <v>7.69230769230769E-2</v>
      </c>
      <c r="K2530">
        <f t="shared" si="195"/>
        <v>1.7767885035926273E-4</v>
      </c>
      <c r="L2530">
        <f t="shared" si="199"/>
        <v>1.3329623038903341E-2</v>
      </c>
      <c r="M2530">
        <f t="shared" si="196"/>
        <v>1.0253556183771797E-3</v>
      </c>
      <c r="N2530">
        <f t="shared" si="197"/>
        <v>1.3329623038903341E-2</v>
      </c>
      <c r="O2530">
        <f t="shared" si="198"/>
        <v>0.1332962303890334</v>
      </c>
      <c r="Q2530" s="7">
        <v>2504</v>
      </c>
      <c r="R2530" s="7">
        <v>1.21917575275051E-3</v>
      </c>
      <c r="S2530" s="7">
        <v>1.5895993366636489E-5</v>
      </c>
      <c r="U2530" s="7">
        <v>54.865220249835637</v>
      </c>
      <c r="V2530" s="7">
        <v>1.338393820045003E-3</v>
      </c>
    </row>
    <row r="2531" spans="1:22" x14ac:dyDescent="0.35">
      <c r="A2531" s="24">
        <v>2017</v>
      </c>
      <c r="B2531" s="17" t="s">
        <v>67</v>
      </c>
      <c r="C2531" s="17" t="s">
        <v>152</v>
      </c>
      <c r="D2531" s="17">
        <v>2006</v>
      </c>
      <c r="E2531" s="17">
        <v>11</v>
      </c>
      <c r="F2531" s="17">
        <v>84</v>
      </c>
      <c r="G2531" s="17">
        <v>7</v>
      </c>
      <c r="H2531" s="17">
        <v>91</v>
      </c>
      <c r="I2531" s="17" t="b">
        <v>1</v>
      </c>
      <c r="J2531" s="25">
        <v>7.69230769230769E-2</v>
      </c>
      <c r="K2531">
        <f t="shared" si="195"/>
        <v>1.7767885035926273E-4</v>
      </c>
      <c r="L2531">
        <f t="shared" si="199"/>
        <v>1.3329623038903341E-2</v>
      </c>
      <c r="M2531">
        <f t="shared" si="196"/>
        <v>1.0253556183771797E-3</v>
      </c>
      <c r="N2531">
        <f t="shared" si="197"/>
        <v>1.3329623038903341E-2</v>
      </c>
      <c r="O2531">
        <f t="shared" si="198"/>
        <v>0.14662585342793674</v>
      </c>
      <c r="Q2531" s="7">
        <v>2505</v>
      </c>
      <c r="R2531" s="7">
        <v>8.6208744222809929E-4</v>
      </c>
      <c r="S2531" s="7">
        <v>1.1240164703245001E-5</v>
      </c>
      <c r="U2531" s="7">
        <v>54.887135656366425</v>
      </c>
      <c r="V2531" s="7">
        <v>1.3391573595923384E-3</v>
      </c>
    </row>
    <row r="2532" spans="1:22" x14ac:dyDescent="0.35">
      <c r="A2532" s="5">
        <v>2014</v>
      </c>
      <c r="B2532" s="14" t="s">
        <v>30</v>
      </c>
      <c r="C2532" s="14" t="s">
        <v>163</v>
      </c>
      <c r="D2532" s="14">
        <v>2007</v>
      </c>
      <c r="E2532" s="14">
        <v>7</v>
      </c>
      <c r="F2532" s="14">
        <v>72</v>
      </c>
      <c r="G2532" s="14">
        <v>6</v>
      </c>
      <c r="H2532" s="14">
        <v>78</v>
      </c>
      <c r="I2532" s="14" t="b">
        <v>1</v>
      </c>
      <c r="J2532" s="6">
        <v>7.69230769230769E-2</v>
      </c>
      <c r="K2532">
        <f t="shared" si="195"/>
        <v>1.5229615745079663E-4</v>
      </c>
      <c r="L2532">
        <f t="shared" si="199"/>
        <v>1.2340832931807991E-2</v>
      </c>
      <c r="M2532">
        <f t="shared" si="196"/>
        <v>9.4929484090830669E-4</v>
      </c>
      <c r="N2532">
        <f t="shared" si="197"/>
        <v>1.2340832931807991E-2</v>
      </c>
      <c r="O2532">
        <f t="shared" si="198"/>
        <v>8.6385830522655943E-2</v>
      </c>
      <c r="Q2532" s="7">
        <v>2506</v>
      </c>
      <c r="R2532" s="7">
        <v>1.3673132312970796E-3</v>
      </c>
      <c r="S2532" s="7">
        <v>-4.9398562436573528E-4</v>
      </c>
      <c r="U2532" s="7">
        <v>54.90905106289722</v>
      </c>
      <c r="V2532" s="7">
        <v>1.3392279277792114E-3</v>
      </c>
    </row>
    <row r="2533" spans="1:22" x14ac:dyDescent="0.35">
      <c r="A2533" s="3">
        <v>2014</v>
      </c>
      <c r="B2533" s="13" t="s">
        <v>26</v>
      </c>
      <c r="C2533" s="13" t="s">
        <v>110</v>
      </c>
      <c r="D2533" s="13">
        <v>1999</v>
      </c>
      <c r="E2533" s="17">
        <v>15</v>
      </c>
      <c r="F2533" s="13">
        <v>72</v>
      </c>
      <c r="G2533" s="13">
        <v>6</v>
      </c>
      <c r="H2533" s="13">
        <v>78</v>
      </c>
      <c r="I2533" s="13" t="b">
        <v>1</v>
      </c>
      <c r="J2533" s="4">
        <v>7.69230769230769E-2</v>
      </c>
      <c r="K2533">
        <f t="shared" si="195"/>
        <v>1.5229615745079663E-4</v>
      </c>
      <c r="L2533">
        <f t="shared" si="199"/>
        <v>1.2340832931807991E-2</v>
      </c>
      <c r="M2533">
        <f t="shared" si="196"/>
        <v>9.4929484090830669E-4</v>
      </c>
      <c r="N2533">
        <f t="shared" si="197"/>
        <v>1.2340832931807991E-2</v>
      </c>
      <c r="O2533">
        <f t="shared" si="198"/>
        <v>0.18511249397711987</v>
      </c>
      <c r="Q2533" s="7">
        <v>2507</v>
      </c>
      <c r="R2533" s="7">
        <v>1.8725390203660601E-3</v>
      </c>
      <c r="S2533" s="7">
        <v>-9.9921141343471578E-4</v>
      </c>
      <c r="U2533" s="7">
        <v>54.930966469428007</v>
      </c>
      <c r="V2533" s="7">
        <v>1.3405973141584302E-3</v>
      </c>
    </row>
    <row r="2534" spans="1:22" x14ac:dyDescent="0.35">
      <c r="A2534" s="5">
        <v>2015</v>
      </c>
      <c r="B2534" s="14" t="s">
        <v>158</v>
      </c>
      <c r="C2534" s="14" t="s">
        <v>243</v>
      </c>
      <c r="D2534" s="14">
        <v>2002</v>
      </c>
      <c r="E2534" s="14">
        <v>13</v>
      </c>
      <c r="F2534" s="14">
        <v>72</v>
      </c>
      <c r="G2534" s="14">
        <v>6</v>
      </c>
      <c r="H2534" s="14">
        <v>78</v>
      </c>
      <c r="I2534" s="14" t="b">
        <v>1</v>
      </c>
      <c r="J2534" s="6">
        <v>7.69230769230769E-2</v>
      </c>
      <c r="K2534">
        <f t="shared" si="195"/>
        <v>1.5229615745079663E-4</v>
      </c>
      <c r="L2534">
        <f t="shared" si="199"/>
        <v>1.2340832931807991E-2</v>
      </c>
      <c r="M2534">
        <f t="shared" si="196"/>
        <v>9.4929484090830669E-4</v>
      </c>
      <c r="N2534">
        <f t="shared" si="197"/>
        <v>1.2340832931807991E-2</v>
      </c>
      <c r="O2534">
        <f t="shared" si="198"/>
        <v>0.1604308281135039</v>
      </c>
      <c r="Q2534" s="7">
        <v>2508</v>
      </c>
      <c r="R2534" s="7">
        <v>1.7041304240097332E-3</v>
      </c>
      <c r="S2534" s="7">
        <v>-8.3080281707838895E-4</v>
      </c>
      <c r="U2534" s="7">
        <v>54.952881875958802</v>
      </c>
      <c r="V2534" s="7">
        <v>1.3429325764271864E-3</v>
      </c>
    </row>
    <row r="2535" spans="1:22" x14ac:dyDescent="0.35">
      <c r="A2535" s="3">
        <v>2017</v>
      </c>
      <c r="B2535" s="13" t="s">
        <v>33</v>
      </c>
      <c r="C2535" s="13" t="s">
        <v>203</v>
      </c>
      <c r="D2535" s="13">
        <v>2004</v>
      </c>
      <c r="E2535" s="17">
        <v>13</v>
      </c>
      <c r="F2535" s="13">
        <v>72</v>
      </c>
      <c r="G2535" s="13">
        <v>6</v>
      </c>
      <c r="H2535" s="13">
        <v>78</v>
      </c>
      <c r="I2535" s="13" t="b">
        <v>1</v>
      </c>
      <c r="J2535" s="4">
        <v>7.69230769230769E-2</v>
      </c>
      <c r="K2535">
        <f t="shared" ref="K2535:K2598" si="200">H2535/$H$1</f>
        <v>1.5229615745079663E-4</v>
      </c>
      <c r="L2535">
        <f t="shared" si="199"/>
        <v>1.2340832931807991E-2</v>
      </c>
      <c r="M2535">
        <f t="shared" ref="M2535:M2598" si="201">J2535*L2535</f>
        <v>9.4929484090830669E-4</v>
      </c>
      <c r="N2535">
        <f t="shared" ref="N2535:N2598" si="202">L2535</f>
        <v>1.2340832931807991E-2</v>
      </c>
      <c r="O2535">
        <f t="shared" ref="O2535:O2598" si="203">E2535*L2535</f>
        <v>0.1604308281135039</v>
      </c>
      <c r="Q2535" s="7">
        <v>2509</v>
      </c>
      <c r="R2535" s="7">
        <v>1.198904634940753E-3</v>
      </c>
      <c r="S2535" s="7">
        <v>-3.2557702800940867E-4</v>
      </c>
      <c r="U2535" s="7">
        <v>54.97479728248959</v>
      </c>
      <c r="V2535" s="7">
        <v>1.3435606531205409E-3</v>
      </c>
    </row>
    <row r="2536" spans="1:22" x14ac:dyDescent="0.35">
      <c r="A2536" s="5">
        <v>2014</v>
      </c>
      <c r="B2536" s="14" t="s">
        <v>92</v>
      </c>
      <c r="C2536" s="14" t="s">
        <v>288</v>
      </c>
      <c r="D2536" s="14">
        <v>2007</v>
      </c>
      <c r="E2536" s="14">
        <v>7</v>
      </c>
      <c r="F2536" s="14">
        <v>60</v>
      </c>
      <c r="G2536" s="14">
        <v>5</v>
      </c>
      <c r="H2536" s="14">
        <v>65</v>
      </c>
      <c r="I2536" s="14" t="b">
        <v>1</v>
      </c>
      <c r="J2536" s="6">
        <v>7.69230769230769E-2</v>
      </c>
      <c r="K2536">
        <f t="shared" si="200"/>
        <v>1.2691346454233053E-4</v>
      </c>
      <c r="L2536">
        <f t="shared" si="199"/>
        <v>1.1265587625256418E-2</v>
      </c>
      <c r="M2536">
        <f t="shared" si="201"/>
        <v>8.6658366348126264E-4</v>
      </c>
      <c r="N2536">
        <f t="shared" si="202"/>
        <v>1.1265587625256418E-2</v>
      </c>
      <c r="O2536">
        <f t="shared" si="203"/>
        <v>7.8859113376794923E-2</v>
      </c>
      <c r="Q2536" s="7">
        <v>2510</v>
      </c>
      <c r="R2536" s="7">
        <v>1.2795901497444986E-3</v>
      </c>
      <c r="S2536" s="7">
        <v>1.484500879537793E-5</v>
      </c>
      <c r="U2536" s="7">
        <v>54.996712689020384</v>
      </c>
      <c r="V2536" s="7">
        <v>1.3435606531205409E-3</v>
      </c>
    </row>
    <row r="2537" spans="1:22" x14ac:dyDescent="0.35">
      <c r="A2537" s="24">
        <v>2015</v>
      </c>
      <c r="B2537" s="17" t="s">
        <v>24</v>
      </c>
      <c r="C2537" s="17" t="s">
        <v>183</v>
      </c>
      <c r="D2537" s="17">
        <v>2004</v>
      </c>
      <c r="E2537" s="17">
        <v>11</v>
      </c>
      <c r="F2537" s="17">
        <v>60</v>
      </c>
      <c r="G2537" s="17">
        <v>5</v>
      </c>
      <c r="H2537" s="17">
        <v>65</v>
      </c>
      <c r="I2537" s="17" t="b">
        <v>1</v>
      </c>
      <c r="J2537" s="25">
        <v>7.69230769230769E-2</v>
      </c>
      <c r="K2537">
        <f t="shared" si="200"/>
        <v>1.2691346454233053E-4</v>
      </c>
      <c r="L2537">
        <f t="shared" si="199"/>
        <v>1.1265587625256418E-2</v>
      </c>
      <c r="M2537">
        <f t="shared" si="201"/>
        <v>8.6658366348126264E-4</v>
      </c>
      <c r="N2537">
        <f t="shared" si="202"/>
        <v>1.1265587625256418E-2</v>
      </c>
      <c r="O2537">
        <f t="shared" si="203"/>
        <v>0.1239214638778206</v>
      </c>
      <c r="Q2537" s="7">
        <v>2511</v>
      </c>
      <c r="R2537" s="7">
        <v>1.8692104727696056E-3</v>
      </c>
      <c r="S2537" s="7">
        <v>-9.1377126453908971E-4</v>
      </c>
      <c r="U2537" s="7">
        <v>55.018628095551172</v>
      </c>
      <c r="V2537" s="7">
        <v>1.3435606531205409E-3</v>
      </c>
    </row>
    <row r="2538" spans="1:22" x14ac:dyDescent="0.35">
      <c r="A2538" s="5">
        <v>2015</v>
      </c>
      <c r="B2538" s="14" t="s">
        <v>26</v>
      </c>
      <c r="C2538" s="14" t="s">
        <v>176</v>
      </c>
      <c r="D2538" s="14">
        <v>2004</v>
      </c>
      <c r="E2538" s="14">
        <v>11</v>
      </c>
      <c r="F2538" s="14">
        <v>60</v>
      </c>
      <c r="G2538" s="14">
        <v>5</v>
      </c>
      <c r="H2538" s="14">
        <v>65</v>
      </c>
      <c r="I2538" s="14" t="b">
        <v>1</v>
      </c>
      <c r="J2538" s="6">
        <v>7.69230769230769E-2</v>
      </c>
      <c r="K2538">
        <f t="shared" si="200"/>
        <v>1.2691346454233053E-4</v>
      </c>
      <c r="L2538">
        <f t="shared" si="199"/>
        <v>1.1265587625256418E-2</v>
      </c>
      <c r="M2538">
        <f t="shared" si="201"/>
        <v>8.6658366348126264E-4</v>
      </c>
      <c r="N2538">
        <f t="shared" si="202"/>
        <v>1.1265587625256418E-2</v>
      </c>
      <c r="O2538">
        <f t="shared" si="203"/>
        <v>0.1239214638778206</v>
      </c>
      <c r="Q2538" s="7">
        <v>2512</v>
      </c>
      <c r="R2538" s="7">
        <v>9.4559832554619186E-4</v>
      </c>
      <c r="S2538" s="7">
        <v>9.8408826843240709E-6</v>
      </c>
      <c r="U2538" s="7">
        <v>55.040543502081967</v>
      </c>
      <c r="V2538" s="7">
        <v>1.3435606531205409E-3</v>
      </c>
    </row>
    <row r="2539" spans="1:22" x14ac:dyDescent="0.35">
      <c r="A2539" s="3">
        <v>2016</v>
      </c>
      <c r="B2539" s="13" t="s">
        <v>113</v>
      </c>
      <c r="C2539" s="13" t="s">
        <v>262</v>
      </c>
      <c r="D2539" s="13">
        <v>2008</v>
      </c>
      <c r="E2539" s="17">
        <v>8</v>
      </c>
      <c r="F2539" s="13">
        <v>60</v>
      </c>
      <c r="G2539" s="13">
        <v>5</v>
      </c>
      <c r="H2539" s="13">
        <v>65</v>
      </c>
      <c r="I2539" s="13" t="b">
        <v>1</v>
      </c>
      <c r="J2539" s="4">
        <v>7.69230769230769E-2</v>
      </c>
      <c r="K2539">
        <f t="shared" si="200"/>
        <v>1.2691346454233053E-4</v>
      </c>
      <c r="L2539">
        <f t="shared" si="199"/>
        <v>1.1265587625256418E-2</v>
      </c>
      <c r="M2539">
        <f t="shared" si="201"/>
        <v>8.6658366348126264E-4</v>
      </c>
      <c r="N2539">
        <f t="shared" si="202"/>
        <v>1.1265587625256418E-2</v>
      </c>
      <c r="O2539">
        <f t="shared" si="203"/>
        <v>9.0124701002051347E-2</v>
      </c>
      <c r="Q2539" s="7">
        <v>2513</v>
      </c>
      <c r="R2539" s="7">
        <v>1.8211420604329954E-3</v>
      </c>
      <c r="S2539" s="7">
        <v>-7.9010575804093573E-4</v>
      </c>
      <c r="U2539" s="7">
        <v>55.062458908612754</v>
      </c>
      <c r="V2539" s="7">
        <v>1.3435606531205409E-3</v>
      </c>
    </row>
    <row r="2540" spans="1:22" x14ac:dyDescent="0.35">
      <c r="A2540" s="5">
        <v>2013</v>
      </c>
      <c r="B2540" s="14" t="s">
        <v>24</v>
      </c>
      <c r="C2540" s="14" t="s">
        <v>210</v>
      </c>
      <c r="D2540" s="14">
        <v>2007</v>
      </c>
      <c r="E2540" s="14">
        <v>6</v>
      </c>
      <c r="F2540" s="14">
        <v>48</v>
      </c>
      <c r="G2540" s="14">
        <v>4</v>
      </c>
      <c r="H2540" s="14">
        <v>52</v>
      </c>
      <c r="I2540" s="14" t="b">
        <v>1</v>
      </c>
      <c r="J2540" s="6">
        <v>7.69230769230769E-2</v>
      </c>
      <c r="K2540">
        <f t="shared" si="200"/>
        <v>1.0153077163386442E-4</v>
      </c>
      <c r="L2540">
        <f t="shared" si="199"/>
        <v>1.0076247894621511E-2</v>
      </c>
      <c r="M2540">
        <f t="shared" si="201"/>
        <v>7.750959918939621E-4</v>
      </c>
      <c r="N2540">
        <f t="shared" si="202"/>
        <v>1.0076247894621511E-2</v>
      </c>
      <c r="O2540">
        <f t="shared" si="203"/>
        <v>6.045748736772906E-2</v>
      </c>
      <c r="Q2540" s="7">
        <v>2514</v>
      </c>
      <c r="R2540" s="7">
        <v>1.4970626881452389E-3</v>
      </c>
      <c r="S2540" s="7">
        <v>1.1661232733591997E-5</v>
      </c>
      <c r="U2540" s="7">
        <v>55.084374315143549</v>
      </c>
      <c r="V2540" s="7">
        <v>1.3457444989924221E-3</v>
      </c>
    </row>
    <row r="2541" spans="1:22" x14ac:dyDescent="0.35">
      <c r="A2541" s="24">
        <v>2013</v>
      </c>
      <c r="B2541" s="17" t="s">
        <v>30</v>
      </c>
      <c r="C2541" s="17" t="s">
        <v>196</v>
      </c>
      <c r="D2541" s="17">
        <v>2002</v>
      </c>
      <c r="E2541" s="17">
        <v>11</v>
      </c>
      <c r="F2541" s="17">
        <v>48</v>
      </c>
      <c r="G2541" s="17">
        <v>4</v>
      </c>
      <c r="H2541" s="17">
        <v>52</v>
      </c>
      <c r="I2541" s="17" t="b">
        <v>1</v>
      </c>
      <c r="J2541" s="25">
        <v>7.69230769230769E-2</v>
      </c>
      <c r="K2541">
        <f t="shared" si="200"/>
        <v>1.0153077163386442E-4</v>
      </c>
      <c r="L2541">
        <f t="shared" si="199"/>
        <v>1.0076247894621511E-2</v>
      </c>
      <c r="M2541">
        <f t="shared" si="201"/>
        <v>7.750959918939621E-4</v>
      </c>
      <c r="N2541">
        <f t="shared" si="202"/>
        <v>1.0076247894621511E-2</v>
      </c>
      <c r="O2541">
        <f t="shared" si="203"/>
        <v>0.11083872684083662</v>
      </c>
      <c r="Q2541" s="7">
        <v>2515</v>
      </c>
      <c r="R2541" s="7">
        <v>1.9482342878749581E-3</v>
      </c>
      <c r="S2541" s="7">
        <v>-8.467747543855369E-4</v>
      </c>
      <c r="U2541" s="7">
        <v>55.106289721674337</v>
      </c>
      <c r="V2541" s="7">
        <v>1.3457444989924221E-3</v>
      </c>
    </row>
    <row r="2542" spans="1:22" x14ac:dyDescent="0.35">
      <c r="A2542" s="3">
        <v>2014</v>
      </c>
      <c r="B2542" s="13" t="s">
        <v>30</v>
      </c>
      <c r="C2542" s="13" t="s">
        <v>274</v>
      </c>
      <c r="D2542" s="13">
        <v>2006</v>
      </c>
      <c r="E2542" s="14">
        <v>8</v>
      </c>
      <c r="F2542" s="13">
        <v>48</v>
      </c>
      <c r="G2542" s="13">
        <v>4</v>
      </c>
      <c r="H2542" s="13">
        <v>52</v>
      </c>
      <c r="I2542" s="13" t="b">
        <v>1</v>
      </c>
      <c r="J2542" s="4">
        <v>7.69230769230769E-2</v>
      </c>
      <c r="K2542">
        <f t="shared" si="200"/>
        <v>1.0153077163386442E-4</v>
      </c>
      <c r="L2542">
        <f t="shared" si="199"/>
        <v>1.0076247894621511E-2</v>
      </c>
      <c r="M2542">
        <f t="shared" si="201"/>
        <v>7.750959918939621E-4</v>
      </c>
      <c r="N2542">
        <f t="shared" si="202"/>
        <v>1.0076247894621511E-2</v>
      </c>
      <c r="O2542">
        <f t="shared" si="203"/>
        <v>8.0609983156972084E-2</v>
      </c>
      <c r="Q2542" s="7">
        <v>2516</v>
      </c>
      <c r="R2542" s="7">
        <v>8.800089234688674E-4</v>
      </c>
      <c r="S2542" s="7">
        <v>2.2145061002055381E-4</v>
      </c>
      <c r="U2542" s="7">
        <v>55.128205128205131</v>
      </c>
      <c r="V2542" s="7">
        <v>1.3467406827834376E-3</v>
      </c>
    </row>
    <row r="2543" spans="1:22" x14ac:dyDescent="0.35">
      <c r="A2543" s="3">
        <v>2014</v>
      </c>
      <c r="B2543" s="13" t="s">
        <v>92</v>
      </c>
      <c r="C2543" s="13" t="s">
        <v>93</v>
      </c>
      <c r="D2543" s="13">
        <v>2006</v>
      </c>
      <c r="E2543" s="17">
        <v>8</v>
      </c>
      <c r="F2543" s="13">
        <v>48</v>
      </c>
      <c r="G2543" s="13">
        <v>4</v>
      </c>
      <c r="H2543" s="13">
        <v>52</v>
      </c>
      <c r="I2543" s="13" t="b">
        <v>1</v>
      </c>
      <c r="J2543" s="4">
        <v>7.69230769230769E-2</v>
      </c>
      <c r="K2543">
        <f t="shared" si="200"/>
        <v>1.0153077163386442E-4</v>
      </c>
      <c r="L2543">
        <f t="shared" si="199"/>
        <v>1.0076247894621511E-2</v>
      </c>
      <c r="M2543">
        <f t="shared" si="201"/>
        <v>7.750959918939621E-4</v>
      </c>
      <c r="N2543">
        <f t="shared" si="202"/>
        <v>1.0076247894621511E-2</v>
      </c>
      <c r="O2543">
        <f t="shared" si="203"/>
        <v>8.0609983156972084E-2</v>
      </c>
      <c r="Q2543" s="7">
        <v>2517</v>
      </c>
      <c r="R2543" s="7">
        <v>2.161879360756176E-3</v>
      </c>
      <c r="S2543" s="7">
        <v>-1.0604198272667548E-3</v>
      </c>
      <c r="U2543" s="7">
        <v>55.150120534735919</v>
      </c>
      <c r="V2543" s="7">
        <v>1.3480878068087804E-3</v>
      </c>
    </row>
    <row r="2544" spans="1:22" x14ac:dyDescent="0.35">
      <c r="A2544" s="5">
        <v>2014</v>
      </c>
      <c r="B2544" s="14" t="s">
        <v>92</v>
      </c>
      <c r="C2544" s="14" t="s">
        <v>240</v>
      </c>
      <c r="D2544" s="14">
        <v>2005</v>
      </c>
      <c r="E2544" s="14">
        <v>9</v>
      </c>
      <c r="F2544" s="14">
        <v>48</v>
      </c>
      <c r="G2544" s="14">
        <v>4</v>
      </c>
      <c r="H2544" s="14">
        <v>52</v>
      </c>
      <c r="I2544" s="14" t="b">
        <v>1</v>
      </c>
      <c r="J2544" s="6">
        <v>7.69230769230769E-2</v>
      </c>
      <c r="K2544">
        <f t="shared" si="200"/>
        <v>1.0153077163386442E-4</v>
      </c>
      <c r="L2544">
        <f t="shared" si="199"/>
        <v>1.0076247894621511E-2</v>
      </c>
      <c r="M2544">
        <f t="shared" si="201"/>
        <v>7.750959918939621E-4</v>
      </c>
      <c r="N2544">
        <f t="shared" si="202"/>
        <v>1.0076247894621511E-2</v>
      </c>
      <c r="O2544">
        <f t="shared" si="203"/>
        <v>9.0686231051593597E-2</v>
      </c>
      <c r="Q2544" s="7">
        <v>2518</v>
      </c>
      <c r="R2544" s="7">
        <v>2.161879360756176E-3</v>
      </c>
      <c r="S2544" s="7">
        <v>-1.0604198272667548E-3</v>
      </c>
      <c r="U2544" s="7">
        <v>55.172035941266714</v>
      </c>
      <c r="V2544" s="7">
        <v>1.3480878068087804E-3</v>
      </c>
    </row>
    <row r="2545" spans="1:22" x14ac:dyDescent="0.35">
      <c r="A2545" s="3">
        <v>2014</v>
      </c>
      <c r="B2545" s="13" t="s">
        <v>26</v>
      </c>
      <c r="C2545" s="13" t="s">
        <v>334</v>
      </c>
      <c r="D2545" s="13">
        <v>2001</v>
      </c>
      <c r="E2545" s="17">
        <v>13</v>
      </c>
      <c r="F2545" s="13">
        <v>48</v>
      </c>
      <c r="G2545" s="13">
        <v>4</v>
      </c>
      <c r="H2545" s="13">
        <v>52</v>
      </c>
      <c r="I2545" s="13" t="b">
        <v>1</v>
      </c>
      <c r="J2545" s="4">
        <v>7.69230769230769E-2</v>
      </c>
      <c r="K2545">
        <f t="shared" si="200"/>
        <v>1.0153077163386442E-4</v>
      </c>
      <c r="L2545">
        <f t="shared" si="199"/>
        <v>1.0076247894621511E-2</v>
      </c>
      <c r="M2545">
        <f t="shared" si="201"/>
        <v>7.750959918939621E-4</v>
      </c>
      <c r="N2545">
        <f t="shared" si="202"/>
        <v>1.0076247894621511E-2</v>
      </c>
      <c r="O2545">
        <f t="shared" si="203"/>
        <v>0.13099122263007965</v>
      </c>
      <c r="Q2545" s="7">
        <v>2519</v>
      </c>
      <c r="R2545" s="7">
        <v>1.1606207386398398E-3</v>
      </c>
      <c r="S2545" s="7">
        <v>7.0238915811538395E-6</v>
      </c>
      <c r="U2545" s="7">
        <v>55.193951347797501</v>
      </c>
      <c r="V2545" s="7">
        <v>1.3482798831518244E-3</v>
      </c>
    </row>
    <row r="2546" spans="1:22" x14ac:dyDescent="0.35">
      <c r="A2546" s="5">
        <v>2015</v>
      </c>
      <c r="B2546" s="14" t="s">
        <v>26</v>
      </c>
      <c r="C2546" s="14" t="s">
        <v>338</v>
      </c>
      <c r="D2546" s="14">
        <v>2003</v>
      </c>
      <c r="E2546" s="14">
        <v>12</v>
      </c>
      <c r="F2546" s="14">
        <v>48</v>
      </c>
      <c r="G2546" s="14">
        <v>4</v>
      </c>
      <c r="H2546" s="14">
        <v>52</v>
      </c>
      <c r="I2546" s="14" t="b">
        <v>1</v>
      </c>
      <c r="J2546" s="6">
        <v>7.69230769230769E-2</v>
      </c>
      <c r="K2546">
        <f t="shared" si="200"/>
        <v>1.0153077163386442E-4</v>
      </c>
      <c r="L2546">
        <f t="shared" si="199"/>
        <v>1.0076247894621511E-2</v>
      </c>
      <c r="M2546">
        <f t="shared" si="201"/>
        <v>7.750959918939621E-4</v>
      </c>
      <c r="N2546">
        <f t="shared" si="202"/>
        <v>1.0076247894621511E-2</v>
      </c>
      <c r="O2546">
        <f t="shared" si="203"/>
        <v>0.12091497473545812</v>
      </c>
      <c r="Q2546" s="7">
        <v>2520</v>
      </c>
      <c r="R2546" s="7">
        <v>1.6140747617983456E-3</v>
      </c>
      <c r="S2546" s="7">
        <v>-4.4643013157735193E-4</v>
      </c>
      <c r="U2546" s="7">
        <v>55.215866754328296</v>
      </c>
      <c r="V2546" s="7">
        <v>1.3482798831518244E-3</v>
      </c>
    </row>
    <row r="2547" spans="1:22" x14ac:dyDescent="0.35">
      <c r="A2547" s="24">
        <v>2016</v>
      </c>
      <c r="B2547" s="17" t="s">
        <v>24</v>
      </c>
      <c r="C2547" s="17" t="s">
        <v>199</v>
      </c>
      <c r="D2547" s="17">
        <v>2007</v>
      </c>
      <c r="E2547" s="17">
        <v>9</v>
      </c>
      <c r="F2547" s="17">
        <v>48</v>
      </c>
      <c r="G2547" s="17">
        <v>4</v>
      </c>
      <c r="H2547" s="17">
        <v>52</v>
      </c>
      <c r="I2547" s="17" t="b">
        <v>1</v>
      </c>
      <c r="J2547" s="25">
        <v>7.69230769230769E-2</v>
      </c>
      <c r="K2547">
        <f t="shared" si="200"/>
        <v>1.0153077163386442E-4</v>
      </c>
      <c r="L2547">
        <f t="shared" si="199"/>
        <v>1.0076247894621511E-2</v>
      </c>
      <c r="M2547">
        <f t="shared" si="201"/>
        <v>7.750959918939621E-4</v>
      </c>
      <c r="N2547">
        <f t="shared" si="202"/>
        <v>1.0076247894621511E-2</v>
      </c>
      <c r="O2547">
        <f t="shared" si="203"/>
        <v>9.0686231051593597E-2</v>
      </c>
      <c r="Q2547" s="7">
        <v>2521</v>
      </c>
      <c r="R2547" s="7">
        <v>2.2942557965361038E-3</v>
      </c>
      <c r="S2547" s="7">
        <v>-1.1266111663151101E-3</v>
      </c>
      <c r="U2547" s="7">
        <v>55.237782160859084</v>
      </c>
      <c r="V2547" s="7">
        <v>1.3482798831518244E-3</v>
      </c>
    </row>
    <row r="2548" spans="1:22" x14ac:dyDescent="0.35">
      <c r="A2548" s="3">
        <v>2016</v>
      </c>
      <c r="B2548" s="13" t="s">
        <v>24</v>
      </c>
      <c r="C2548" s="13" t="s">
        <v>65</v>
      </c>
      <c r="D2548" s="13">
        <v>2008</v>
      </c>
      <c r="E2548" s="14">
        <v>8</v>
      </c>
      <c r="F2548" s="13">
        <v>48</v>
      </c>
      <c r="G2548" s="13">
        <v>4</v>
      </c>
      <c r="H2548" s="13">
        <v>52</v>
      </c>
      <c r="I2548" s="13" t="b">
        <v>1</v>
      </c>
      <c r="J2548" s="4">
        <v>7.69230769230769E-2</v>
      </c>
      <c r="K2548">
        <f t="shared" si="200"/>
        <v>1.0153077163386442E-4</v>
      </c>
      <c r="L2548">
        <f t="shared" si="199"/>
        <v>1.0076247894621511E-2</v>
      </c>
      <c r="M2548">
        <f t="shared" si="201"/>
        <v>7.750959918939621E-4</v>
      </c>
      <c r="N2548">
        <f t="shared" si="202"/>
        <v>1.0076247894621511E-2</v>
      </c>
      <c r="O2548">
        <f t="shared" si="203"/>
        <v>8.0609983156972084E-2</v>
      </c>
      <c r="Q2548" s="7">
        <v>2522</v>
      </c>
      <c r="R2548" s="7">
        <v>1.9662299185656011E-3</v>
      </c>
      <c r="S2548" s="7">
        <v>-3.1847841657007886E-4</v>
      </c>
      <c r="U2548" s="7">
        <v>55.259697567389878</v>
      </c>
      <c r="V2548" s="7">
        <v>1.350844263218334E-3</v>
      </c>
    </row>
    <row r="2549" spans="1:22" x14ac:dyDescent="0.35">
      <c r="A2549" s="24">
        <v>2016</v>
      </c>
      <c r="B2549" s="17" t="s">
        <v>30</v>
      </c>
      <c r="C2549" s="17" t="s">
        <v>230</v>
      </c>
      <c r="D2549" s="17">
        <v>2004</v>
      </c>
      <c r="E2549" s="17">
        <v>12</v>
      </c>
      <c r="F2549" s="17">
        <v>48</v>
      </c>
      <c r="G2549" s="17">
        <v>4</v>
      </c>
      <c r="H2549" s="17">
        <v>52</v>
      </c>
      <c r="I2549" s="17" t="b">
        <v>1</v>
      </c>
      <c r="J2549" s="25">
        <v>7.69230769230769E-2</v>
      </c>
      <c r="K2549">
        <f t="shared" si="200"/>
        <v>1.0153077163386442E-4</v>
      </c>
      <c r="L2549">
        <f t="shared" si="199"/>
        <v>1.0076247894621511E-2</v>
      </c>
      <c r="M2549">
        <f t="shared" si="201"/>
        <v>7.750959918939621E-4</v>
      </c>
      <c r="N2549">
        <f t="shared" si="202"/>
        <v>1.0076247894621511E-2</v>
      </c>
      <c r="O2549">
        <f t="shared" si="203"/>
        <v>0.12091497473545812</v>
      </c>
      <c r="Q2549" s="7">
        <v>2523</v>
      </c>
      <c r="R2549" s="7">
        <v>1.3954630636760675E-3</v>
      </c>
      <c r="S2549" s="7">
        <v>3.4104692276014804E-4</v>
      </c>
      <c r="U2549" s="7">
        <v>55.281612973920666</v>
      </c>
      <c r="V2549" s="7">
        <v>1.3556035648548976E-3</v>
      </c>
    </row>
    <row r="2550" spans="1:22" x14ac:dyDescent="0.35">
      <c r="A2550" s="5">
        <v>2016</v>
      </c>
      <c r="B2550" s="14" t="s">
        <v>92</v>
      </c>
      <c r="C2550" s="14" t="s">
        <v>93</v>
      </c>
      <c r="D2550" s="14">
        <v>2007</v>
      </c>
      <c r="E2550" s="14">
        <v>9</v>
      </c>
      <c r="F2550" s="14">
        <v>48</v>
      </c>
      <c r="G2550" s="14">
        <v>4</v>
      </c>
      <c r="H2550" s="14">
        <v>52</v>
      </c>
      <c r="I2550" s="14" t="b">
        <v>1</v>
      </c>
      <c r="J2550" s="6">
        <v>7.69230769230769E-2</v>
      </c>
      <c r="K2550">
        <f t="shared" si="200"/>
        <v>1.0153077163386442E-4</v>
      </c>
      <c r="L2550">
        <f t="shared" si="199"/>
        <v>1.0076247894621511E-2</v>
      </c>
      <c r="M2550">
        <f t="shared" si="201"/>
        <v>7.750959918939621E-4</v>
      </c>
      <c r="N2550">
        <f t="shared" si="202"/>
        <v>1.0076247894621511E-2</v>
      </c>
      <c r="O2550">
        <f t="shared" si="203"/>
        <v>9.0686231051593597E-2</v>
      </c>
      <c r="Q2550" s="7">
        <v>2524</v>
      </c>
      <c r="R2550" s="7">
        <v>2.4716052224516534E-3</v>
      </c>
      <c r="S2550" s="7">
        <v>-6.9237554357959373E-4</v>
      </c>
      <c r="U2550" s="7">
        <v>55.303528380451461</v>
      </c>
      <c r="V2550" s="7">
        <v>1.3556035648548976E-3</v>
      </c>
    </row>
    <row r="2551" spans="1:22" x14ac:dyDescent="0.35">
      <c r="A2551" s="24">
        <v>2017</v>
      </c>
      <c r="B2551" s="17" t="s">
        <v>24</v>
      </c>
      <c r="C2551" s="17" t="s">
        <v>210</v>
      </c>
      <c r="D2551" s="17">
        <v>2004</v>
      </c>
      <c r="E2551" s="17">
        <v>13</v>
      </c>
      <c r="F2551" s="17">
        <v>48</v>
      </c>
      <c r="G2551" s="17">
        <v>4</v>
      </c>
      <c r="H2551" s="17">
        <v>52</v>
      </c>
      <c r="I2551" s="17" t="b">
        <v>1</v>
      </c>
      <c r="J2551" s="25">
        <v>7.69230769230769E-2</v>
      </c>
      <c r="K2551">
        <f t="shared" si="200"/>
        <v>1.0153077163386442E-4</v>
      </c>
      <c r="L2551">
        <f t="shared" si="199"/>
        <v>1.0076247894621511E-2</v>
      </c>
      <c r="M2551">
        <f t="shared" si="201"/>
        <v>7.750959918939621E-4</v>
      </c>
      <c r="N2551">
        <f t="shared" si="202"/>
        <v>1.0076247894621511E-2</v>
      </c>
      <c r="O2551">
        <f t="shared" si="203"/>
        <v>0.13099122263007965</v>
      </c>
      <c r="Q2551" s="7">
        <v>2525</v>
      </c>
      <c r="R2551" s="7">
        <v>1.6210170508763697E-3</v>
      </c>
      <c r="S2551" s="7">
        <v>-4.5837306303542669E-4</v>
      </c>
      <c r="U2551" s="7">
        <v>55.325443786982248</v>
      </c>
      <c r="V2551" s="7">
        <v>1.3556035648549024E-3</v>
      </c>
    </row>
    <row r="2552" spans="1:22" x14ac:dyDescent="0.35">
      <c r="A2552" s="5">
        <v>2015</v>
      </c>
      <c r="B2552" s="14" t="s">
        <v>24</v>
      </c>
      <c r="C2552" s="14" t="s">
        <v>41</v>
      </c>
      <c r="D2552" s="14">
        <v>2006</v>
      </c>
      <c r="E2552" s="14">
        <v>9</v>
      </c>
      <c r="F2552" s="14">
        <v>229</v>
      </c>
      <c r="G2552" s="14">
        <v>19</v>
      </c>
      <c r="H2552" s="14">
        <v>248</v>
      </c>
      <c r="I2552" s="14" t="b">
        <v>1</v>
      </c>
      <c r="J2552" s="6">
        <v>7.6612903225806495E-2</v>
      </c>
      <c r="K2552">
        <f t="shared" si="200"/>
        <v>4.8422368009996873E-4</v>
      </c>
      <c r="L2552">
        <f t="shared" si="199"/>
        <v>2.200508305142175E-2</v>
      </c>
      <c r="M2552">
        <f t="shared" si="201"/>
        <v>1.6858732982944092E-3</v>
      </c>
      <c r="N2552">
        <f t="shared" si="202"/>
        <v>2.200508305142175E-2</v>
      </c>
      <c r="O2552">
        <f t="shared" si="203"/>
        <v>0.19804574746279574</v>
      </c>
      <c r="Q2552" s="7">
        <v>2526</v>
      </c>
      <c r="R2552" s="7">
        <v>1.7429892118943531E-3</v>
      </c>
      <c r="S2552" s="7">
        <v>-6.4683794801688541E-4</v>
      </c>
      <c r="U2552" s="7">
        <v>55.347359193513043</v>
      </c>
      <c r="V2552" s="7">
        <v>1.3556035648549024E-3</v>
      </c>
    </row>
    <row r="2553" spans="1:22" x14ac:dyDescent="0.35">
      <c r="A2553" s="24">
        <v>2015</v>
      </c>
      <c r="B2553" s="17" t="s">
        <v>58</v>
      </c>
      <c r="C2553" s="17" t="s">
        <v>63</v>
      </c>
      <c r="D2553" s="17">
        <v>2006</v>
      </c>
      <c r="E2553" s="17">
        <v>9</v>
      </c>
      <c r="F2553" s="17">
        <v>205</v>
      </c>
      <c r="G2553" s="17">
        <v>17</v>
      </c>
      <c r="H2553" s="17">
        <v>222</v>
      </c>
      <c r="I2553" s="17" t="b">
        <v>1</v>
      </c>
      <c r="J2553" s="25">
        <v>7.6576576576576599E-2</v>
      </c>
      <c r="K2553">
        <f t="shared" si="200"/>
        <v>4.3345829428303653E-4</v>
      </c>
      <c r="L2553">
        <f t="shared" si="199"/>
        <v>2.0819661243234398E-2</v>
      </c>
      <c r="M2553">
        <f t="shared" si="201"/>
        <v>1.5942983834909229E-3</v>
      </c>
      <c r="N2553">
        <f t="shared" si="202"/>
        <v>2.0819661243234398E-2</v>
      </c>
      <c r="O2553">
        <f t="shared" si="203"/>
        <v>0.18737695118910958</v>
      </c>
      <c r="Q2553" s="7">
        <v>2527</v>
      </c>
      <c r="R2553" s="7">
        <v>1.027973757738313E-3</v>
      </c>
      <c r="S2553" s="7">
        <v>-2.6181393611333318E-6</v>
      </c>
      <c r="U2553" s="7">
        <v>55.369274600043831</v>
      </c>
      <c r="V2553" s="7">
        <v>1.3564179858144381E-3</v>
      </c>
    </row>
    <row r="2554" spans="1:22" x14ac:dyDescent="0.35">
      <c r="A2554" s="3">
        <v>2014</v>
      </c>
      <c r="B2554" s="13" t="s">
        <v>24</v>
      </c>
      <c r="C2554" s="13" t="s">
        <v>49</v>
      </c>
      <c r="D2554" s="13">
        <v>2004</v>
      </c>
      <c r="E2554" s="14">
        <v>10</v>
      </c>
      <c r="F2554" s="13">
        <v>169</v>
      </c>
      <c r="G2554" s="13">
        <v>14</v>
      </c>
      <c r="H2554" s="13">
        <v>183</v>
      </c>
      <c r="I2554" s="13" t="b">
        <v>1</v>
      </c>
      <c r="J2554" s="4">
        <v>7.6502732240437202E-2</v>
      </c>
      <c r="K2554">
        <f t="shared" si="200"/>
        <v>3.5731021555763826E-4</v>
      </c>
      <c r="L2554">
        <f t="shared" si="199"/>
        <v>1.8902651019305158E-2</v>
      </c>
      <c r="M2554">
        <f t="shared" si="201"/>
        <v>1.4461044495643299E-3</v>
      </c>
      <c r="N2554">
        <f t="shared" si="202"/>
        <v>1.8902651019305158E-2</v>
      </c>
      <c r="O2554">
        <f t="shared" si="203"/>
        <v>0.18902651019305158</v>
      </c>
      <c r="Q2554" s="7">
        <v>2528</v>
      </c>
      <c r="R2554" s="7">
        <v>1.2287882101381918E-3</v>
      </c>
      <c r="S2554" s="7">
        <v>-2.0343259176101207E-4</v>
      </c>
      <c r="U2554" s="7">
        <v>55.391190006574625</v>
      </c>
      <c r="V2554" s="7">
        <v>1.3564179858144381E-3</v>
      </c>
    </row>
    <row r="2555" spans="1:22" x14ac:dyDescent="0.35">
      <c r="A2555" s="3">
        <v>2013</v>
      </c>
      <c r="B2555" s="13" t="s">
        <v>30</v>
      </c>
      <c r="C2555" s="13" t="s">
        <v>141</v>
      </c>
      <c r="D2555" s="13">
        <v>2004</v>
      </c>
      <c r="E2555" s="17">
        <v>9</v>
      </c>
      <c r="F2555" s="13">
        <v>85</v>
      </c>
      <c r="G2555" s="13">
        <v>7</v>
      </c>
      <c r="H2555" s="13">
        <v>92</v>
      </c>
      <c r="I2555" s="13" t="b">
        <v>1</v>
      </c>
      <c r="J2555" s="4">
        <v>7.6086956521739094E-2</v>
      </c>
      <c r="K2555">
        <f t="shared" si="200"/>
        <v>1.796313651983755E-4</v>
      </c>
      <c r="L2555">
        <f t="shared" si="199"/>
        <v>1.3402662616001922E-2</v>
      </c>
      <c r="M2555">
        <f t="shared" si="201"/>
        <v>1.0197678077392763E-3</v>
      </c>
      <c r="N2555">
        <f t="shared" si="202"/>
        <v>1.3402662616001922E-2</v>
      </c>
      <c r="O2555">
        <f t="shared" si="203"/>
        <v>0.1206239635440173</v>
      </c>
      <c r="Q2555" s="7">
        <v>2529</v>
      </c>
      <c r="R2555" s="7">
        <v>1.4296026625380707E-3</v>
      </c>
      <c r="S2555" s="7">
        <v>-4.0424704416089103E-4</v>
      </c>
      <c r="U2555" s="7">
        <v>55.413105413105413</v>
      </c>
      <c r="V2555" s="7">
        <v>1.3564179858144381E-3</v>
      </c>
    </row>
    <row r="2556" spans="1:22" x14ac:dyDescent="0.35">
      <c r="A2556" s="5">
        <v>2013</v>
      </c>
      <c r="B2556" s="14" t="s">
        <v>42</v>
      </c>
      <c r="C2556" s="14" t="s">
        <v>96</v>
      </c>
      <c r="D2556" s="14">
        <v>2000</v>
      </c>
      <c r="E2556" s="14">
        <v>13</v>
      </c>
      <c r="F2556" s="14">
        <v>85</v>
      </c>
      <c r="G2556" s="14">
        <v>7</v>
      </c>
      <c r="H2556" s="14">
        <v>92</v>
      </c>
      <c r="I2556" s="14" t="b">
        <v>1</v>
      </c>
      <c r="J2556" s="6">
        <v>7.6086956521739094E-2</v>
      </c>
      <c r="K2556">
        <f t="shared" si="200"/>
        <v>1.796313651983755E-4</v>
      </c>
      <c r="L2556">
        <f t="shared" si="199"/>
        <v>1.3402662616001922E-2</v>
      </c>
      <c r="M2556">
        <f t="shared" si="201"/>
        <v>1.0197678077392763E-3</v>
      </c>
      <c r="N2556">
        <f t="shared" si="202"/>
        <v>1.3402662616001922E-2</v>
      </c>
      <c r="O2556">
        <f t="shared" si="203"/>
        <v>0.17423461400802498</v>
      </c>
      <c r="Q2556" s="7">
        <v>2530</v>
      </c>
      <c r="R2556" s="7">
        <v>5.7988265423959727E-4</v>
      </c>
      <c r="S2556" s="7">
        <v>3.6941218666870941E-4</v>
      </c>
      <c r="U2556" s="7">
        <v>55.435020819636208</v>
      </c>
      <c r="V2556" s="7">
        <v>1.3564179858144381E-3</v>
      </c>
    </row>
    <row r="2557" spans="1:22" x14ac:dyDescent="0.35">
      <c r="A2557" s="3">
        <v>2017</v>
      </c>
      <c r="B2557" s="13" t="s">
        <v>30</v>
      </c>
      <c r="C2557" s="13" t="s">
        <v>75</v>
      </c>
      <c r="D2557" s="13">
        <v>2003</v>
      </c>
      <c r="E2557" s="17">
        <v>14</v>
      </c>
      <c r="F2557" s="13">
        <v>85</v>
      </c>
      <c r="G2557" s="13">
        <v>7</v>
      </c>
      <c r="H2557" s="13">
        <v>92</v>
      </c>
      <c r="I2557" s="13" t="b">
        <v>1</v>
      </c>
      <c r="J2557" s="4">
        <v>7.6086956521739094E-2</v>
      </c>
      <c r="K2557">
        <f t="shared" si="200"/>
        <v>1.796313651983755E-4</v>
      </c>
      <c r="L2557">
        <f t="shared" si="199"/>
        <v>1.3402662616001922E-2</v>
      </c>
      <c r="M2557">
        <f t="shared" si="201"/>
        <v>1.0197678077392763E-3</v>
      </c>
      <c r="N2557">
        <f t="shared" si="202"/>
        <v>1.3402662616001922E-2</v>
      </c>
      <c r="O2557">
        <f t="shared" si="203"/>
        <v>0.18763727662402691</v>
      </c>
      <c r="Q2557" s="7">
        <v>2531</v>
      </c>
      <c r="R2557" s="7">
        <v>2.0672271050926065E-3</v>
      </c>
      <c r="S2557" s="7">
        <v>-1.1179322641842997E-3</v>
      </c>
      <c r="U2557" s="7">
        <v>55.456936226166995</v>
      </c>
      <c r="V2557" s="7">
        <v>1.3564179858144381E-3</v>
      </c>
    </row>
    <row r="2558" spans="1:22" x14ac:dyDescent="0.35">
      <c r="A2558" s="5">
        <v>2017</v>
      </c>
      <c r="B2558" s="14" t="s">
        <v>37</v>
      </c>
      <c r="C2558" s="14" t="s">
        <v>157</v>
      </c>
      <c r="D2558" s="14">
        <v>2009</v>
      </c>
      <c r="E2558" s="14">
        <v>8</v>
      </c>
      <c r="F2558" s="14">
        <v>85</v>
      </c>
      <c r="G2558" s="14">
        <v>7</v>
      </c>
      <c r="H2558" s="14">
        <v>92</v>
      </c>
      <c r="I2558" s="14" t="b">
        <v>1</v>
      </c>
      <c r="J2558" s="6">
        <v>7.6086956521739094E-2</v>
      </c>
      <c r="K2558">
        <f t="shared" si="200"/>
        <v>1.796313651983755E-4</v>
      </c>
      <c r="L2558">
        <f t="shared" si="199"/>
        <v>1.3402662616001922E-2</v>
      </c>
      <c r="M2558">
        <f t="shared" si="201"/>
        <v>1.0197678077392763E-3</v>
      </c>
      <c r="N2558">
        <f t="shared" si="202"/>
        <v>1.3402662616001922E-2</v>
      </c>
      <c r="O2558">
        <f t="shared" si="203"/>
        <v>0.10722130092801538</v>
      </c>
      <c r="Q2558" s="7">
        <v>2532</v>
      </c>
      <c r="R2558" s="7">
        <v>1.6953909923793542E-3</v>
      </c>
      <c r="S2558" s="7">
        <v>-7.4609615147104753E-4</v>
      </c>
      <c r="U2558" s="7">
        <v>55.47885163269779</v>
      </c>
      <c r="V2558" s="7">
        <v>1.3564179858144381E-3</v>
      </c>
    </row>
    <row r="2559" spans="1:22" x14ac:dyDescent="0.35">
      <c r="A2559" s="24">
        <v>2016</v>
      </c>
      <c r="B2559" s="17" t="s">
        <v>37</v>
      </c>
      <c r="C2559" s="17" t="s">
        <v>39</v>
      </c>
      <c r="D2559" s="17">
        <v>2006</v>
      </c>
      <c r="E2559" s="17">
        <v>10</v>
      </c>
      <c r="F2559" s="17">
        <v>243</v>
      </c>
      <c r="G2559" s="17">
        <v>20</v>
      </c>
      <c r="H2559" s="17">
        <v>263</v>
      </c>
      <c r="I2559" s="17" t="b">
        <v>1</v>
      </c>
      <c r="J2559" s="25">
        <v>7.6045627376425895E-2</v>
      </c>
      <c r="K2559">
        <f t="shared" si="200"/>
        <v>5.1351140268666041E-4</v>
      </c>
      <c r="L2559">
        <f t="shared" si="199"/>
        <v>2.2660789983728731E-2</v>
      </c>
      <c r="M2559">
        <f t="shared" si="201"/>
        <v>1.7232539911580793E-3</v>
      </c>
      <c r="N2559">
        <f t="shared" si="202"/>
        <v>2.2660789983728731E-2</v>
      </c>
      <c r="O2559">
        <f t="shared" si="203"/>
        <v>0.2266078998372873</v>
      </c>
      <c r="Q2559" s="7">
        <v>2533</v>
      </c>
      <c r="R2559" s="7">
        <v>1.6953909923793542E-3</v>
      </c>
      <c r="S2559" s="7">
        <v>-7.4609615147104753E-4</v>
      </c>
      <c r="U2559" s="7">
        <v>55.500767039228577</v>
      </c>
      <c r="V2559" s="7">
        <v>1.3564179858144381E-3</v>
      </c>
    </row>
    <row r="2560" spans="1:22" x14ac:dyDescent="0.35">
      <c r="A2560" s="5">
        <v>2017</v>
      </c>
      <c r="B2560" s="14" t="s">
        <v>24</v>
      </c>
      <c r="C2560" s="14" t="s">
        <v>46</v>
      </c>
      <c r="D2560" s="14">
        <v>2008</v>
      </c>
      <c r="E2560" s="14">
        <v>9</v>
      </c>
      <c r="F2560" s="14">
        <v>219</v>
      </c>
      <c r="G2560" s="14">
        <v>18</v>
      </c>
      <c r="H2560" s="14">
        <v>237</v>
      </c>
      <c r="I2560" s="14" t="b">
        <v>1</v>
      </c>
      <c r="J2560" s="6">
        <v>7.5949367088607597E-2</v>
      </c>
      <c r="K2560">
        <f t="shared" si="200"/>
        <v>4.6274601686972821E-4</v>
      </c>
      <c r="L2560">
        <f t="shared" si="199"/>
        <v>2.1511532183220428E-2</v>
      </c>
      <c r="M2560">
        <f t="shared" si="201"/>
        <v>1.6337872544218046E-3</v>
      </c>
      <c r="N2560">
        <f t="shared" si="202"/>
        <v>2.1511532183220428E-2</v>
      </c>
      <c r="O2560">
        <f t="shared" si="203"/>
        <v>0.19360378964898387</v>
      </c>
      <c r="Q2560" s="7">
        <v>2534</v>
      </c>
      <c r="R2560" s="7">
        <v>5.2935801738832695E-4</v>
      </c>
      <c r="S2560" s="7">
        <v>3.3722564609293569E-4</v>
      </c>
      <c r="U2560" s="7">
        <v>55.522682445759372</v>
      </c>
      <c r="V2560" s="7">
        <v>1.357201212509946E-3</v>
      </c>
    </row>
    <row r="2561" spans="1:22" x14ac:dyDescent="0.35">
      <c r="A2561" s="3">
        <v>2013</v>
      </c>
      <c r="B2561" s="13" t="s">
        <v>30</v>
      </c>
      <c r="C2561" s="13" t="s">
        <v>222</v>
      </c>
      <c r="D2561" s="13">
        <v>2000</v>
      </c>
      <c r="E2561" s="17">
        <v>13</v>
      </c>
      <c r="F2561" s="13">
        <v>73</v>
      </c>
      <c r="G2561" s="13">
        <v>6</v>
      </c>
      <c r="H2561" s="13">
        <v>79</v>
      </c>
      <c r="I2561" s="13" t="b">
        <v>1</v>
      </c>
      <c r="J2561" s="4">
        <v>7.5949367088607597E-2</v>
      </c>
      <c r="K2561">
        <f t="shared" si="200"/>
        <v>1.542486722899094E-4</v>
      </c>
      <c r="L2561">
        <f t="shared" si="199"/>
        <v>1.2419688896663611E-2</v>
      </c>
      <c r="M2561">
        <f t="shared" si="201"/>
        <v>9.4326751113900853E-4</v>
      </c>
      <c r="N2561">
        <f t="shared" si="202"/>
        <v>1.2419688896663611E-2</v>
      </c>
      <c r="O2561">
        <f t="shared" si="203"/>
        <v>0.16145595565662696</v>
      </c>
      <c r="Q2561" s="7">
        <v>2535</v>
      </c>
      <c r="R2561" s="7">
        <v>1.2082347728152661E-3</v>
      </c>
      <c r="S2561" s="7">
        <v>-3.4165110933400344E-4</v>
      </c>
      <c r="U2561" s="7">
        <v>55.54459785229016</v>
      </c>
      <c r="V2561" s="7">
        <v>1.3601793378666363E-3</v>
      </c>
    </row>
    <row r="2562" spans="1:22" x14ac:dyDescent="0.35">
      <c r="A2562" s="5">
        <v>2017</v>
      </c>
      <c r="B2562" s="14" t="s">
        <v>33</v>
      </c>
      <c r="C2562" s="14" t="s">
        <v>109</v>
      </c>
      <c r="D2562" s="14">
        <v>2011</v>
      </c>
      <c r="E2562" s="14">
        <v>6</v>
      </c>
      <c r="F2562" s="14">
        <v>73</v>
      </c>
      <c r="G2562" s="14">
        <v>6</v>
      </c>
      <c r="H2562" s="14">
        <v>79</v>
      </c>
      <c r="I2562" s="14" t="b">
        <v>1</v>
      </c>
      <c r="J2562" s="6">
        <v>7.5949367088607597E-2</v>
      </c>
      <c r="K2562">
        <f t="shared" si="200"/>
        <v>1.542486722899094E-4</v>
      </c>
      <c r="L2562">
        <f t="shared" si="199"/>
        <v>1.2419688896663611E-2</v>
      </c>
      <c r="M2562">
        <f t="shared" si="201"/>
        <v>9.4326751113900853E-4</v>
      </c>
      <c r="N2562">
        <f t="shared" si="202"/>
        <v>1.2419688896663611E-2</v>
      </c>
      <c r="O2562">
        <f t="shared" si="203"/>
        <v>7.4518133379981671E-2</v>
      </c>
      <c r="Q2562" s="7">
        <v>2536</v>
      </c>
      <c r="R2562" s="7">
        <v>1.2082347728152661E-3</v>
      </c>
      <c r="S2562" s="7">
        <v>-3.4165110933400344E-4</v>
      </c>
      <c r="U2562" s="7">
        <v>55.566513258820954</v>
      </c>
      <c r="V2562" s="7">
        <v>1.3636487604996265E-3</v>
      </c>
    </row>
    <row r="2563" spans="1:22" x14ac:dyDescent="0.35">
      <c r="A2563" s="3">
        <v>2014</v>
      </c>
      <c r="B2563" s="13" t="s">
        <v>42</v>
      </c>
      <c r="C2563" s="13" t="s">
        <v>96</v>
      </c>
      <c r="D2563" s="13">
        <v>2003</v>
      </c>
      <c r="E2563" s="17">
        <v>11</v>
      </c>
      <c r="F2563" s="13">
        <v>134</v>
      </c>
      <c r="G2563" s="13">
        <v>11</v>
      </c>
      <c r="H2563" s="13">
        <v>145</v>
      </c>
      <c r="I2563" s="13" t="b">
        <v>1</v>
      </c>
      <c r="J2563" s="4">
        <v>7.5862068965517199E-2</v>
      </c>
      <c r="K2563">
        <f t="shared" si="200"/>
        <v>2.8311465167135268E-4</v>
      </c>
      <c r="L2563">
        <f t="shared" si="199"/>
        <v>1.68260111634146E-2</v>
      </c>
      <c r="M2563">
        <f t="shared" si="201"/>
        <v>1.2764560192935206E-3</v>
      </c>
      <c r="N2563">
        <f t="shared" si="202"/>
        <v>1.68260111634146E-2</v>
      </c>
      <c r="O2563">
        <f t="shared" si="203"/>
        <v>0.18508612279756059</v>
      </c>
      <c r="Q2563" s="7">
        <v>2537</v>
      </c>
      <c r="R2563" s="7">
        <v>6.9907720624506171E-4</v>
      </c>
      <c r="S2563" s="7">
        <v>1.6750645723620093E-4</v>
      </c>
      <c r="U2563" s="7">
        <v>55.588428665351742</v>
      </c>
      <c r="V2563" s="7">
        <v>1.3636487604996265E-3</v>
      </c>
    </row>
    <row r="2564" spans="1:22" x14ac:dyDescent="0.35">
      <c r="A2564" s="5">
        <v>2014</v>
      </c>
      <c r="B2564" s="14" t="s">
        <v>26</v>
      </c>
      <c r="C2564" s="14" t="s">
        <v>35</v>
      </c>
      <c r="D2564" s="14">
        <v>2002</v>
      </c>
      <c r="E2564" s="14">
        <v>12</v>
      </c>
      <c r="F2564" s="14">
        <v>122</v>
      </c>
      <c r="G2564" s="14">
        <v>10</v>
      </c>
      <c r="H2564" s="14">
        <v>132</v>
      </c>
      <c r="I2564" s="14" t="b">
        <v>1</v>
      </c>
      <c r="J2564" s="6">
        <v>7.5757575757575801E-2</v>
      </c>
      <c r="K2564">
        <f t="shared" si="200"/>
        <v>2.577319587628866E-4</v>
      </c>
      <c r="L2564">
        <f t="shared" ref="L2564:L2627" si="204">SQRT(K2564)</f>
        <v>1.6054032476698388E-2</v>
      </c>
      <c r="M2564">
        <f t="shared" si="201"/>
        <v>1.2162145815680604E-3</v>
      </c>
      <c r="N2564">
        <f t="shared" si="202"/>
        <v>1.6054032476698388E-2</v>
      </c>
      <c r="O2564">
        <f t="shared" si="203"/>
        <v>0.19264838972038067</v>
      </c>
      <c r="Q2564" s="7">
        <v>2538</v>
      </c>
      <c r="R2564" s="7">
        <v>3.216707471780122E-4</v>
      </c>
      <c r="S2564" s="7">
        <v>4.534252447159499E-4</v>
      </c>
      <c r="U2564" s="7">
        <v>55.610344071882537</v>
      </c>
      <c r="V2564" s="7">
        <v>1.3656825405417496E-3</v>
      </c>
    </row>
    <row r="2565" spans="1:22" x14ac:dyDescent="0.35">
      <c r="A2565" s="3">
        <v>2015</v>
      </c>
      <c r="B2565" s="13" t="s">
        <v>33</v>
      </c>
      <c r="C2565" s="13" t="s">
        <v>203</v>
      </c>
      <c r="D2565" s="13">
        <v>2006</v>
      </c>
      <c r="E2565" s="17">
        <v>9</v>
      </c>
      <c r="F2565" s="13">
        <v>61</v>
      </c>
      <c r="G2565" s="13">
        <v>5</v>
      </c>
      <c r="H2565" s="13">
        <v>66</v>
      </c>
      <c r="I2565" s="13" t="b">
        <v>1</v>
      </c>
      <c r="J2565" s="4">
        <v>7.5757575757575801E-2</v>
      </c>
      <c r="K2565">
        <f t="shared" si="200"/>
        <v>1.288659793814433E-4</v>
      </c>
      <c r="L2565">
        <f t="shared" si="204"/>
        <v>1.1351915229662494E-2</v>
      </c>
      <c r="M2565">
        <f t="shared" si="201"/>
        <v>8.5999357800473498E-4</v>
      </c>
      <c r="N2565">
        <f t="shared" si="202"/>
        <v>1.1351915229662494E-2</v>
      </c>
      <c r="O2565">
        <f t="shared" si="203"/>
        <v>0.10216723706696246</v>
      </c>
      <c r="Q2565" s="7">
        <v>2539</v>
      </c>
      <c r="R2565" s="7">
        <v>1.08067803391758E-3</v>
      </c>
      <c r="S2565" s="7">
        <v>-3.0558204202361786E-4</v>
      </c>
      <c r="U2565" s="7">
        <v>55.632259478413324</v>
      </c>
      <c r="V2565" s="7">
        <v>1.3656825405417496E-3</v>
      </c>
    </row>
    <row r="2566" spans="1:22" x14ac:dyDescent="0.35">
      <c r="A2566" s="3">
        <v>2016</v>
      </c>
      <c r="B2566" s="13" t="s">
        <v>24</v>
      </c>
      <c r="C2566" s="13" t="s">
        <v>188</v>
      </c>
      <c r="D2566" s="13">
        <v>2002</v>
      </c>
      <c r="E2566" s="14">
        <v>14</v>
      </c>
      <c r="F2566" s="13">
        <v>61</v>
      </c>
      <c r="G2566" s="13">
        <v>5</v>
      </c>
      <c r="H2566" s="13">
        <v>66</v>
      </c>
      <c r="I2566" s="13" t="b">
        <v>1</v>
      </c>
      <c r="J2566" s="4">
        <v>7.5757575757575801E-2</v>
      </c>
      <c r="K2566">
        <f t="shared" si="200"/>
        <v>1.288659793814433E-4</v>
      </c>
      <c r="L2566">
        <f t="shared" si="204"/>
        <v>1.1351915229662494E-2</v>
      </c>
      <c r="M2566">
        <f t="shared" si="201"/>
        <v>8.5999357800473498E-4</v>
      </c>
      <c r="N2566">
        <f t="shared" si="202"/>
        <v>1.1351915229662494E-2</v>
      </c>
      <c r="O2566">
        <f t="shared" si="203"/>
        <v>0.15892681321527491</v>
      </c>
      <c r="Q2566" s="7">
        <v>2540</v>
      </c>
      <c r="R2566" s="7">
        <v>6.2527366187383946E-4</v>
      </c>
      <c r="S2566" s="7">
        <v>1.4982233002012264E-4</v>
      </c>
      <c r="U2566" s="7">
        <v>55.654174884944119</v>
      </c>
      <c r="V2566" s="7">
        <v>1.3656825405417496E-3</v>
      </c>
    </row>
    <row r="2567" spans="1:22" x14ac:dyDescent="0.35">
      <c r="A2567" s="24">
        <v>2013</v>
      </c>
      <c r="B2567" s="17" t="s">
        <v>26</v>
      </c>
      <c r="C2567" s="17" t="s">
        <v>35</v>
      </c>
      <c r="D2567" s="17">
        <v>2003</v>
      </c>
      <c r="E2567" s="17">
        <v>10</v>
      </c>
      <c r="F2567" s="17">
        <v>245</v>
      </c>
      <c r="G2567" s="17">
        <v>20</v>
      </c>
      <c r="H2567" s="17">
        <v>265</v>
      </c>
      <c r="I2567" s="17" t="b">
        <v>1</v>
      </c>
      <c r="J2567" s="25">
        <v>7.5471698113207503E-2</v>
      </c>
      <c r="K2567">
        <f t="shared" si="200"/>
        <v>5.1741643236488601E-4</v>
      </c>
      <c r="L2567">
        <f t="shared" si="204"/>
        <v>2.27467894957703E-2</v>
      </c>
      <c r="M2567">
        <f t="shared" si="201"/>
        <v>1.7167388298694555E-3</v>
      </c>
      <c r="N2567">
        <f t="shared" si="202"/>
        <v>2.27467894957703E-2</v>
      </c>
      <c r="O2567">
        <f t="shared" si="203"/>
        <v>0.227467894957703</v>
      </c>
      <c r="Q2567" s="7">
        <v>2541</v>
      </c>
      <c r="R2567" s="7">
        <v>6.2527366187383946E-4</v>
      </c>
      <c r="S2567" s="7">
        <v>1.4982233002012264E-4</v>
      </c>
      <c r="U2567" s="7">
        <v>55.676090291474907</v>
      </c>
      <c r="V2567" s="7">
        <v>1.3663069477406653E-3</v>
      </c>
    </row>
    <row r="2568" spans="1:22" x14ac:dyDescent="0.35">
      <c r="A2568" s="3">
        <v>2016</v>
      </c>
      <c r="B2568" s="13" t="s">
        <v>58</v>
      </c>
      <c r="C2568" s="13" t="s">
        <v>64</v>
      </c>
      <c r="D2568" s="13">
        <v>2004</v>
      </c>
      <c r="E2568" s="14">
        <v>12</v>
      </c>
      <c r="F2568" s="13">
        <v>98</v>
      </c>
      <c r="G2568" s="13">
        <v>8</v>
      </c>
      <c r="H2568" s="13">
        <v>106</v>
      </c>
      <c r="I2568" s="13" t="b">
        <v>1</v>
      </c>
      <c r="J2568" s="4">
        <v>7.5471698113207503E-2</v>
      </c>
      <c r="K2568">
        <f t="shared" si="200"/>
        <v>2.0696657294595438E-4</v>
      </c>
      <c r="L2568">
        <f t="shared" si="204"/>
        <v>1.4386332852605432E-2</v>
      </c>
      <c r="M2568">
        <f t="shared" si="201"/>
        <v>1.0857609700079566E-3</v>
      </c>
      <c r="N2568">
        <f t="shared" si="202"/>
        <v>1.4386332852605432E-2</v>
      </c>
      <c r="O2568">
        <f t="shared" si="203"/>
        <v>0.17263599423126519</v>
      </c>
      <c r="Q2568" s="7">
        <v>2542</v>
      </c>
      <c r="R2568" s="7">
        <v>7.7707511922175292E-4</v>
      </c>
      <c r="S2568" s="7">
        <v>-1.9791273277908238E-6</v>
      </c>
      <c r="U2568" s="7">
        <v>55.698005698005701</v>
      </c>
      <c r="V2568" s="7">
        <v>1.3692545413183019E-3</v>
      </c>
    </row>
    <row r="2569" spans="1:22" x14ac:dyDescent="0.35">
      <c r="A2569" s="24">
        <v>2016</v>
      </c>
      <c r="B2569" s="17" t="s">
        <v>26</v>
      </c>
      <c r="C2569" s="17" t="s">
        <v>111</v>
      </c>
      <c r="D2569" s="17">
        <v>2002</v>
      </c>
      <c r="E2569" s="17">
        <v>14</v>
      </c>
      <c r="F2569" s="17">
        <v>98</v>
      </c>
      <c r="G2569" s="17">
        <v>8</v>
      </c>
      <c r="H2569" s="17">
        <v>106</v>
      </c>
      <c r="I2569" s="17" t="b">
        <v>1</v>
      </c>
      <c r="J2569" s="25">
        <v>7.5471698113207503E-2</v>
      </c>
      <c r="K2569">
        <f t="shared" si="200"/>
        <v>2.0696657294595438E-4</v>
      </c>
      <c r="L2569">
        <f t="shared" si="204"/>
        <v>1.4386332852605432E-2</v>
      </c>
      <c r="M2569">
        <f t="shared" si="201"/>
        <v>1.0857609700079566E-3</v>
      </c>
      <c r="N2569">
        <f t="shared" si="202"/>
        <v>1.4386332852605432E-2</v>
      </c>
      <c r="O2569">
        <f t="shared" si="203"/>
        <v>0.20140865993647605</v>
      </c>
      <c r="Q2569" s="7">
        <v>2543</v>
      </c>
      <c r="R2569" s="7">
        <v>1.3842809486134069E-3</v>
      </c>
      <c r="S2569" s="7">
        <v>-6.091849567194448E-4</v>
      </c>
      <c r="U2569" s="7">
        <v>55.719921104536489</v>
      </c>
      <c r="V2569" s="7">
        <v>1.3693188421726099E-3</v>
      </c>
    </row>
    <row r="2570" spans="1:22" x14ac:dyDescent="0.35">
      <c r="A2570" s="5">
        <v>2013</v>
      </c>
      <c r="B2570" s="14" t="s">
        <v>42</v>
      </c>
      <c r="C2570" s="14" t="s">
        <v>66</v>
      </c>
      <c r="D2570" s="14">
        <v>2002</v>
      </c>
      <c r="E2570" s="14">
        <v>11</v>
      </c>
      <c r="F2570" s="14">
        <v>49</v>
      </c>
      <c r="G2570" s="14">
        <v>4</v>
      </c>
      <c r="H2570" s="14">
        <v>53</v>
      </c>
      <c r="I2570" s="14" t="b">
        <v>1</v>
      </c>
      <c r="J2570" s="6">
        <v>7.5471698113207503E-2</v>
      </c>
      <c r="K2570">
        <f t="shared" si="200"/>
        <v>1.0348328647297719E-4</v>
      </c>
      <c r="L2570">
        <f t="shared" si="204"/>
        <v>1.0172673516484111E-2</v>
      </c>
      <c r="M2570">
        <f t="shared" si="201"/>
        <v>7.6774894464030983E-4</v>
      </c>
      <c r="N2570">
        <f t="shared" si="202"/>
        <v>1.0172673516484111E-2</v>
      </c>
      <c r="O2570">
        <f t="shared" si="203"/>
        <v>0.11189940868132522</v>
      </c>
      <c r="Q2570" s="7">
        <v>2544</v>
      </c>
      <c r="R2570" s="7">
        <v>1.2324794912654934E-3</v>
      </c>
      <c r="S2570" s="7">
        <v>-4.5738349937153133E-4</v>
      </c>
      <c r="U2570" s="7">
        <v>55.741836511067284</v>
      </c>
      <c r="V2570" s="7">
        <v>1.3696516453959367E-3</v>
      </c>
    </row>
    <row r="2571" spans="1:22" x14ac:dyDescent="0.35">
      <c r="A2571" s="3">
        <v>2013</v>
      </c>
      <c r="B2571" s="13" t="s">
        <v>136</v>
      </c>
      <c r="C2571" s="13" t="s">
        <v>367</v>
      </c>
      <c r="D2571" s="13">
        <v>2002</v>
      </c>
      <c r="E2571" s="17">
        <v>11</v>
      </c>
      <c r="F2571" s="13">
        <v>49</v>
      </c>
      <c r="G2571" s="13">
        <v>4</v>
      </c>
      <c r="H2571" s="13">
        <v>53</v>
      </c>
      <c r="I2571" s="13" t="b">
        <v>1</v>
      </c>
      <c r="J2571" s="4">
        <v>7.5471698113207503E-2</v>
      </c>
      <c r="K2571">
        <f t="shared" si="200"/>
        <v>1.0348328647297719E-4</v>
      </c>
      <c r="L2571">
        <f t="shared" si="204"/>
        <v>1.0172673516484111E-2</v>
      </c>
      <c r="M2571">
        <f t="shared" si="201"/>
        <v>7.6774894464030983E-4</v>
      </c>
      <c r="N2571">
        <f t="shared" si="202"/>
        <v>1.0172673516484111E-2</v>
      </c>
      <c r="O2571">
        <f t="shared" si="203"/>
        <v>0.11189940868132522</v>
      </c>
      <c r="Q2571" s="7">
        <v>2545</v>
      </c>
      <c r="R2571" s="7">
        <v>7.7707511922175292E-4</v>
      </c>
      <c r="S2571" s="7">
        <v>-1.9791273277908238E-6</v>
      </c>
      <c r="U2571" s="7">
        <v>55.763751917598071</v>
      </c>
      <c r="V2571" s="7">
        <v>1.3696516453959367E-3</v>
      </c>
    </row>
    <row r="2572" spans="1:22" x14ac:dyDescent="0.35">
      <c r="A2572" s="5">
        <v>2014</v>
      </c>
      <c r="B2572" s="14" t="s">
        <v>52</v>
      </c>
      <c r="C2572" s="14" t="s">
        <v>62</v>
      </c>
      <c r="D2572" s="14">
        <v>2000</v>
      </c>
      <c r="E2572" s="14">
        <v>14</v>
      </c>
      <c r="F2572" s="14">
        <v>49</v>
      </c>
      <c r="G2572" s="14">
        <v>4</v>
      </c>
      <c r="H2572" s="14">
        <v>53</v>
      </c>
      <c r="I2572" s="14" t="b">
        <v>1</v>
      </c>
      <c r="J2572" s="6">
        <v>7.5471698113207503E-2</v>
      </c>
      <c r="K2572">
        <f t="shared" si="200"/>
        <v>1.0348328647297719E-4</v>
      </c>
      <c r="L2572">
        <f t="shared" si="204"/>
        <v>1.0172673516484111E-2</v>
      </c>
      <c r="M2572">
        <f t="shared" si="201"/>
        <v>7.6774894464030983E-4</v>
      </c>
      <c r="N2572">
        <f t="shared" si="202"/>
        <v>1.0172673516484111E-2</v>
      </c>
      <c r="O2572">
        <f t="shared" si="203"/>
        <v>0.14241742923077755</v>
      </c>
      <c r="Q2572" s="7">
        <v>2546</v>
      </c>
      <c r="R2572" s="7">
        <v>6.2527366187383946E-4</v>
      </c>
      <c r="S2572" s="7">
        <v>1.4982233002012264E-4</v>
      </c>
      <c r="U2572" s="7">
        <v>55.785667324128866</v>
      </c>
      <c r="V2572" s="7">
        <v>1.3696516453959367E-3</v>
      </c>
    </row>
    <row r="2573" spans="1:22" x14ac:dyDescent="0.35">
      <c r="A2573" s="3">
        <v>2014</v>
      </c>
      <c r="B2573" s="13" t="s">
        <v>33</v>
      </c>
      <c r="C2573" s="13" t="s">
        <v>227</v>
      </c>
      <c r="D2573" s="13">
        <v>2003</v>
      </c>
      <c r="E2573" s="17">
        <v>11</v>
      </c>
      <c r="F2573" s="13">
        <v>49</v>
      </c>
      <c r="G2573" s="13">
        <v>4</v>
      </c>
      <c r="H2573" s="13">
        <v>53</v>
      </c>
      <c r="I2573" s="13" t="b">
        <v>1</v>
      </c>
      <c r="J2573" s="4">
        <v>7.5471698113207503E-2</v>
      </c>
      <c r="K2573">
        <f t="shared" si="200"/>
        <v>1.0348328647297719E-4</v>
      </c>
      <c r="L2573">
        <f t="shared" si="204"/>
        <v>1.0172673516484111E-2</v>
      </c>
      <c r="M2573">
        <f t="shared" si="201"/>
        <v>7.6774894464030983E-4</v>
      </c>
      <c r="N2573">
        <f t="shared" si="202"/>
        <v>1.0172673516484111E-2</v>
      </c>
      <c r="O2573">
        <f t="shared" si="203"/>
        <v>0.11189940868132522</v>
      </c>
      <c r="Q2573" s="7">
        <v>2547</v>
      </c>
      <c r="R2573" s="7">
        <v>1.2324794912654934E-3</v>
      </c>
      <c r="S2573" s="7">
        <v>-4.5738349937153133E-4</v>
      </c>
      <c r="U2573" s="7">
        <v>55.807582730659654</v>
      </c>
      <c r="V2573" s="7">
        <v>1.3696516453959367E-3</v>
      </c>
    </row>
    <row r="2574" spans="1:22" x14ac:dyDescent="0.35">
      <c r="A2574" s="3">
        <v>2014</v>
      </c>
      <c r="B2574" s="13" t="s">
        <v>26</v>
      </c>
      <c r="C2574" s="13" t="s">
        <v>133</v>
      </c>
      <c r="D2574" s="13">
        <v>2002</v>
      </c>
      <c r="E2574" s="14">
        <v>12</v>
      </c>
      <c r="F2574" s="13">
        <v>49</v>
      </c>
      <c r="G2574" s="13">
        <v>4</v>
      </c>
      <c r="H2574" s="13">
        <v>53</v>
      </c>
      <c r="I2574" s="13" t="b">
        <v>1</v>
      </c>
      <c r="J2574" s="4">
        <v>7.5471698113207503E-2</v>
      </c>
      <c r="K2574">
        <f t="shared" si="200"/>
        <v>1.0348328647297719E-4</v>
      </c>
      <c r="L2574">
        <f t="shared" si="204"/>
        <v>1.0172673516484111E-2</v>
      </c>
      <c r="M2574">
        <f t="shared" si="201"/>
        <v>7.6774894464030983E-4</v>
      </c>
      <c r="N2574">
        <f t="shared" si="202"/>
        <v>1.0172673516484111E-2</v>
      </c>
      <c r="O2574">
        <f t="shared" si="203"/>
        <v>0.12207208219780932</v>
      </c>
      <c r="Q2574" s="7">
        <v>2548</v>
      </c>
      <c r="R2574" s="7">
        <v>7.7707511922175292E-4</v>
      </c>
      <c r="S2574" s="7">
        <v>-1.9791273277908238E-6</v>
      </c>
      <c r="U2574" s="7">
        <v>55.829498137190448</v>
      </c>
      <c r="V2574" s="7">
        <v>1.3696516453959367E-3</v>
      </c>
    </row>
    <row r="2575" spans="1:22" x14ac:dyDescent="0.35">
      <c r="A2575" s="3">
        <v>2015</v>
      </c>
      <c r="B2575" s="13" t="s">
        <v>26</v>
      </c>
      <c r="C2575" s="13" t="s">
        <v>338</v>
      </c>
      <c r="D2575" s="13">
        <v>2007</v>
      </c>
      <c r="E2575" s="17">
        <v>8</v>
      </c>
      <c r="F2575" s="13">
        <v>49</v>
      </c>
      <c r="G2575" s="13">
        <v>4</v>
      </c>
      <c r="H2575" s="13">
        <v>53</v>
      </c>
      <c r="I2575" s="13" t="b">
        <v>1</v>
      </c>
      <c r="J2575" s="4">
        <v>7.5471698113207503E-2</v>
      </c>
      <c r="K2575">
        <f t="shared" si="200"/>
        <v>1.0348328647297719E-4</v>
      </c>
      <c r="L2575">
        <f t="shared" si="204"/>
        <v>1.0172673516484111E-2</v>
      </c>
      <c r="M2575">
        <f t="shared" si="201"/>
        <v>7.6774894464030983E-4</v>
      </c>
      <c r="N2575">
        <f t="shared" si="202"/>
        <v>1.0172673516484111E-2</v>
      </c>
      <c r="O2575">
        <f t="shared" si="203"/>
        <v>8.1381388131872887E-2</v>
      </c>
      <c r="Q2575" s="7">
        <v>2549</v>
      </c>
      <c r="R2575" s="7">
        <v>1.3842809486134069E-3</v>
      </c>
      <c r="S2575" s="7">
        <v>-6.091849567194448E-4</v>
      </c>
      <c r="U2575" s="7">
        <v>55.851413543721236</v>
      </c>
      <c r="V2575" s="7">
        <v>1.3696516453959367E-3</v>
      </c>
    </row>
    <row r="2576" spans="1:22" x14ac:dyDescent="0.35">
      <c r="A2576" s="3">
        <v>2016</v>
      </c>
      <c r="B2576" s="13" t="s">
        <v>52</v>
      </c>
      <c r="C2576" s="13" t="s">
        <v>150</v>
      </c>
      <c r="D2576" s="13">
        <v>2004</v>
      </c>
      <c r="E2576" s="14">
        <v>12</v>
      </c>
      <c r="F2576" s="13">
        <v>49</v>
      </c>
      <c r="G2576" s="13">
        <v>4</v>
      </c>
      <c r="H2576" s="13">
        <v>53</v>
      </c>
      <c r="I2576" s="13" t="b">
        <v>1</v>
      </c>
      <c r="J2576" s="4">
        <v>7.5471698113207503E-2</v>
      </c>
      <c r="K2576">
        <f t="shared" si="200"/>
        <v>1.0348328647297719E-4</v>
      </c>
      <c r="L2576">
        <f t="shared" si="204"/>
        <v>1.0172673516484111E-2</v>
      </c>
      <c r="M2576">
        <f t="shared" si="201"/>
        <v>7.6774894464030983E-4</v>
      </c>
      <c r="N2576">
        <f t="shared" si="202"/>
        <v>1.0172673516484111E-2</v>
      </c>
      <c r="O2576">
        <f t="shared" si="203"/>
        <v>0.12207208219780932</v>
      </c>
      <c r="Q2576" s="7">
        <v>2550</v>
      </c>
      <c r="R2576" s="7">
        <v>1.6970208270476888E-3</v>
      </c>
      <c r="S2576" s="7">
        <v>-1.1147528753279639E-5</v>
      </c>
      <c r="U2576" s="7">
        <v>55.873328950252031</v>
      </c>
      <c r="V2576" s="7">
        <v>1.3696516453959367E-3</v>
      </c>
    </row>
    <row r="2577" spans="1:22" x14ac:dyDescent="0.35">
      <c r="A2577" s="3">
        <v>2014</v>
      </c>
      <c r="B2577" s="13" t="s">
        <v>67</v>
      </c>
      <c r="C2577" s="13" t="s">
        <v>68</v>
      </c>
      <c r="D2577" s="13">
        <v>2004</v>
      </c>
      <c r="E2577" s="17">
        <v>10</v>
      </c>
      <c r="F2577" s="13">
        <v>135</v>
      </c>
      <c r="G2577" s="13">
        <v>11</v>
      </c>
      <c r="H2577" s="13">
        <v>146</v>
      </c>
      <c r="I2577" s="13" t="b">
        <v>1</v>
      </c>
      <c r="J2577" s="4">
        <v>7.5342465753424695E-2</v>
      </c>
      <c r="K2577">
        <f t="shared" si="200"/>
        <v>2.8506716651046548E-4</v>
      </c>
      <c r="L2577">
        <f t="shared" si="204"/>
        <v>1.6883932199297222E-2</v>
      </c>
      <c r="M2577">
        <f t="shared" si="201"/>
        <v>1.2720770835086953E-3</v>
      </c>
      <c r="N2577">
        <f t="shared" si="202"/>
        <v>1.6883932199297222E-2</v>
      </c>
      <c r="O2577">
        <f t="shared" si="203"/>
        <v>0.16883932199297222</v>
      </c>
      <c r="Q2577" s="7">
        <v>2551</v>
      </c>
      <c r="R2577" s="7">
        <v>1.6056016993566218E-3</v>
      </c>
      <c r="S2577" s="7">
        <v>-1.1303315865698882E-5</v>
      </c>
      <c r="U2577" s="7">
        <v>55.895244356782818</v>
      </c>
      <c r="V2577" s="7">
        <v>1.3701890798468357E-3</v>
      </c>
    </row>
    <row r="2578" spans="1:22" x14ac:dyDescent="0.35">
      <c r="A2578" s="3">
        <v>2016</v>
      </c>
      <c r="B2578" s="13" t="s">
        <v>30</v>
      </c>
      <c r="C2578" s="13" t="s">
        <v>85</v>
      </c>
      <c r="D2578" s="13">
        <v>2004</v>
      </c>
      <c r="E2578" s="14">
        <v>12</v>
      </c>
      <c r="F2578" s="13">
        <v>135</v>
      </c>
      <c r="G2578" s="13">
        <v>11</v>
      </c>
      <c r="H2578" s="13">
        <v>146</v>
      </c>
      <c r="I2578" s="13" t="b">
        <v>1</v>
      </c>
      <c r="J2578" s="4">
        <v>7.5342465753424695E-2</v>
      </c>
      <c r="K2578">
        <f t="shared" si="200"/>
        <v>2.8506716651046548E-4</v>
      </c>
      <c r="L2578">
        <f t="shared" si="204"/>
        <v>1.6883932199297222E-2</v>
      </c>
      <c r="M2578">
        <f t="shared" si="201"/>
        <v>1.2720770835086953E-3</v>
      </c>
      <c r="N2578">
        <f t="shared" si="202"/>
        <v>1.6883932199297222E-2</v>
      </c>
      <c r="O2578">
        <f t="shared" si="203"/>
        <v>0.20260718639156666</v>
      </c>
      <c r="Q2578" s="7">
        <v>2552</v>
      </c>
      <c r="R2578" s="7">
        <v>1.7425365027269233E-3</v>
      </c>
      <c r="S2578" s="7">
        <v>-2.9643205316259337E-4</v>
      </c>
      <c r="U2578" s="7">
        <v>55.917159763313613</v>
      </c>
      <c r="V2578" s="7">
        <v>1.3701890798468357E-3</v>
      </c>
    </row>
    <row r="2579" spans="1:22" x14ac:dyDescent="0.35">
      <c r="A2579" s="3">
        <v>2015</v>
      </c>
      <c r="B2579" s="13" t="s">
        <v>104</v>
      </c>
      <c r="C2579" s="13" t="s">
        <v>115</v>
      </c>
      <c r="D2579" s="13">
        <v>2004</v>
      </c>
      <c r="E2579" s="17">
        <v>11</v>
      </c>
      <c r="F2579" s="13">
        <v>86</v>
      </c>
      <c r="G2579" s="13">
        <v>7</v>
      </c>
      <c r="H2579" s="13">
        <v>93</v>
      </c>
      <c r="I2579" s="13" t="b">
        <v>1</v>
      </c>
      <c r="J2579" s="4">
        <v>7.5268817204301106E-2</v>
      </c>
      <c r="K2579">
        <f t="shared" si="200"/>
        <v>1.8158388003748828E-4</v>
      </c>
      <c r="L2579">
        <f t="shared" si="204"/>
        <v>1.3475306305887383E-2</v>
      </c>
      <c r="M2579">
        <f t="shared" si="201"/>
        <v>1.0142703671098033E-3</v>
      </c>
      <c r="N2579">
        <f t="shared" si="202"/>
        <v>1.3475306305887383E-2</v>
      </c>
      <c r="O2579">
        <f t="shared" si="203"/>
        <v>0.14822836936476122</v>
      </c>
      <c r="Q2579" s="7">
        <v>2553</v>
      </c>
      <c r="R2579" s="7">
        <v>1.0336065328223881E-3</v>
      </c>
      <c r="S2579" s="7">
        <v>-1.3838725083111783E-5</v>
      </c>
      <c r="U2579" s="7">
        <v>55.939075169844401</v>
      </c>
      <c r="V2579" s="7">
        <v>1.3701890798468357E-3</v>
      </c>
    </row>
    <row r="2580" spans="1:22" x14ac:dyDescent="0.35">
      <c r="A2580" s="3">
        <v>2017</v>
      </c>
      <c r="B2580" s="13" t="s">
        <v>24</v>
      </c>
      <c r="C2580" s="13" t="s">
        <v>41</v>
      </c>
      <c r="D2580" s="13">
        <v>2008</v>
      </c>
      <c r="E2580" s="14">
        <v>9</v>
      </c>
      <c r="F2580" s="13">
        <v>160</v>
      </c>
      <c r="G2580" s="13">
        <v>13</v>
      </c>
      <c r="H2580" s="13">
        <v>173</v>
      </c>
      <c r="I2580" s="13" t="b">
        <v>1</v>
      </c>
      <c r="J2580" s="4">
        <v>7.5144508670520194E-2</v>
      </c>
      <c r="K2580">
        <f t="shared" si="200"/>
        <v>3.3778506716651048E-4</v>
      </c>
      <c r="L2580">
        <f t="shared" si="204"/>
        <v>1.8378929978823861E-2</v>
      </c>
      <c r="M2580">
        <f t="shared" si="201"/>
        <v>1.3810756631486131E-3</v>
      </c>
      <c r="N2580">
        <f t="shared" si="202"/>
        <v>1.8378929978823861E-2</v>
      </c>
      <c r="O2580">
        <f t="shared" si="203"/>
        <v>0.16541036980941476</v>
      </c>
      <c r="Q2580" s="7">
        <v>2554</v>
      </c>
      <c r="R2580" s="7">
        <v>1.8412657880249074E-3</v>
      </c>
      <c r="S2580" s="7">
        <v>-8.2149798028563112E-4</v>
      </c>
      <c r="U2580" s="7">
        <v>55.960990576375195</v>
      </c>
      <c r="V2580" s="7">
        <v>1.3721450966597212E-3</v>
      </c>
    </row>
    <row r="2581" spans="1:22" x14ac:dyDescent="0.35">
      <c r="A2581" s="3">
        <v>2016</v>
      </c>
      <c r="B2581" s="13" t="s">
        <v>106</v>
      </c>
      <c r="C2581" s="13" t="s">
        <v>107</v>
      </c>
      <c r="D2581" s="13">
        <v>2006</v>
      </c>
      <c r="E2581" s="17">
        <v>10</v>
      </c>
      <c r="F2581" s="13">
        <v>111</v>
      </c>
      <c r="G2581" s="13">
        <v>9</v>
      </c>
      <c r="H2581" s="13">
        <v>120</v>
      </c>
      <c r="I2581" s="13" t="b">
        <v>1</v>
      </c>
      <c r="J2581" s="4">
        <v>7.4999999999999997E-2</v>
      </c>
      <c r="K2581">
        <f t="shared" si="200"/>
        <v>2.3430178069353328E-4</v>
      </c>
      <c r="L2581">
        <f t="shared" si="204"/>
        <v>1.5306919373065674E-2</v>
      </c>
      <c r="M2581">
        <f t="shared" si="201"/>
        <v>1.1480189529799254E-3</v>
      </c>
      <c r="N2581">
        <f t="shared" si="202"/>
        <v>1.5306919373065674E-2</v>
      </c>
      <c r="O2581">
        <f t="shared" si="203"/>
        <v>0.15306919373065675</v>
      </c>
      <c r="Q2581" s="7">
        <v>2555</v>
      </c>
      <c r="R2581" s="7">
        <v>2.0431806018255372E-3</v>
      </c>
      <c r="S2581" s="7">
        <v>-1.023412794086261E-3</v>
      </c>
      <c r="U2581" s="7">
        <v>55.982905982905983</v>
      </c>
      <c r="V2581" s="7">
        <v>1.3721450966597212E-3</v>
      </c>
    </row>
    <row r="2582" spans="1:22" x14ac:dyDescent="0.35">
      <c r="A2582" s="5">
        <v>2017</v>
      </c>
      <c r="B2582" s="14" t="s">
        <v>52</v>
      </c>
      <c r="C2582" s="14" t="s">
        <v>53</v>
      </c>
      <c r="D2582" s="14">
        <v>2008</v>
      </c>
      <c r="E2582" s="14">
        <v>9</v>
      </c>
      <c r="F2582" s="14">
        <v>74</v>
      </c>
      <c r="G2582" s="14">
        <v>6</v>
      </c>
      <c r="H2582" s="14">
        <v>80</v>
      </c>
      <c r="I2582" s="14" t="b">
        <v>1</v>
      </c>
      <c r="J2582" s="6">
        <v>7.4999999999999997E-2</v>
      </c>
      <c r="K2582">
        <f t="shared" si="200"/>
        <v>1.5620118712902218E-4</v>
      </c>
      <c r="L2582">
        <f t="shared" si="204"/>
        <v>1.2498047332644495E-2</v>
      </c>
      <c r="M2582">
        <f t="shared" si="201"/>
        <v>9.3735354994833712E-4</v>
      </c>
      <c r="N2582">
        <f t="shared" si="202"/>
        <v>1.2498047332644495E-2</v>
      </c>
      <c r="O2582">
        <f t="shared" si="203"/>
        <v>0.11248242599380046</v>
      </c>
      <c r="Q2582" s="7">
        <v>2556</v>
      </c>
      <c r="R2582" s="7">
        <v>8.3169171902175789E-4</v>
      </c>
      <c r="S2582" s="7">
        <v>1.8807608871751838E-4</v>
      </c>
      <c r="U2582" s="7">
        <v>56.004821389436778</v>
      </c>
      <c r="V2582" s="7">
        <v>1.3721450966597212E-3</v>
      </c>
    </row>
    <row r="2583" spans="1:22" x14ac:dyDescent="0.35">
      <c r="A2583" s="3">
        <v>2017</v>
      </c>
      <c r="B2583" s="13" t="s">
        <v>231</v>
      </c>
      <c r="C2583" s="13" t="s">
        <v>232</v>
      </c>
      <c r="D2583" s="13">
        <v>2006</v>
      </c>
      <c r="E2583" s="17">
        <v>11</v>
      </c>
      <c r="F2583" s="13">
        <v>74</v>
      </c>
      <c r="G2583" s="13">
        <v>6</v>
      </c>
      <c r="H2583" s="13">
        <v>80</v>
      </c>
      <c r="I2583" s="13" t="b">
        <v>1</v>
      </c>
      <c r="J2583" s="4">
        <v>7.4999999999999997E-2</v>
      </c>
      <c r="K2583">
        <f t="shared" si="200"/>
        <v>1.5620118712902218E-4</v>
      </c>
      <c r="L2583">
        <f t="shared" si="204"/>
        <v>1.2498047332644495E-2</v>
      </c>
      <c r="M2583">
        <f t="shared" si="201"/>
        <v>9.3735354994833712E-4</v>
      </c>
      <c r="N2583">
        <f t="shared" si="202"/>
        <v>1.2498047332644495E-2</v>
      </c>
      <c r="O2583">
        <f t="shared" si="203"/>
        <v>0.13747852065908944</v>
      </c>
      <c r="Q2583" s="7">
        <v>2557</v>
      </c>
      <c r="R2583" s="7">
        <v>2.0889796720548813E-3</v>
      </c>
      <c r="S2583" s="7">
        <v>-3.6572568089680195E-4</v>
      </c>
      <c r="U2583" s="7">
        <v>56.026736795967565</v>
      </c>
      <c r="V2583" s="7">
        <v>1.3736790771238319E-3</v>
      </c>
    </row>
    <row r="2584" spans="1:22" x14ac:dyDescent="0.35">
      <c r="A2584" s="3">
        <v>2013</v>
      </c>
      <c r="B2584" s="13" t="s">
        <v>58</v>
      </c>
      <c r="C2584" s="13" t="s">
        <v>142</v>
      </c>
      <c r="D2584" s="13">
        <v>2004</v>
      </c>
      <c r="E2584" s="14">
        <v>9</v>
      </c>
      <c r="F2584" s="13">
        <v>136</v>
      </c>
      <c r="G2584" s="13">
        <v>11</v>
      </c>
      <c r="H2584" s="13">
        <v>147</v>
      </c>
      <c r="I2584" s="13" t="b">
        <v>1</v>
      </c>
      <c r="J2584" s="4">
        <v>7.4829931972789102E-2</v>
      </c>
      <c r="K2584">
        <f t="shared" si="200"/>
        <v>2.8701968134957828E-4</v>
      </c>
      <c r="L2584">
        <f t="shared" si="204"/>
        <v>1.6941655212805457E-2</v>
      </c>
      <c r="M2584">
        <f t="shared" si="201"/>
        <v>1.2677429070806802E-3</v>
      </c>
      <c r="N2584">
        <f t="shared" si="202"/>
        <v>1.6941655212805457E-2</v>
      </c>
      <c r="O2584">
        <f t="shared" si="203"/>
        <v>0.15247489691524913</v>
      </c>
      <c r="Q2584" s="7">
        <v>2558</v>
      </c>
      <c r="R2584" s="7">
        <v>1.6589584348000489E-3</v>
      </c>
      <c r="S2584" s="7">
        <v>-2.517118037824429E-5</v>
      </c>
      <c r="U2584" s="7">
        <v>56.04865220249836</v>
      </c>
      <c r="V2584" s="7">
        <v>1.3759897248075727E-3</v>
      </c>
    </row>
    <row r="2585" spans="1:22" x14ac:dyDescent="0.35">
      <c r="A2585" s="24">
        <v>2015</v>
      </c>
      <c r="B2585" s="17" t="s">
        <v>67</v>
      </c>
      <c r="C2585" s="17" t="s">
        <v>152</v>
      </c>
      <c r="D2585" s="17">
        <v>2006</v>
      </c>
      <c r="E2585" s="17">
        <v>9</v>
      </c>
      <c r="F2585" s="17">
        <v>99</v>
      </c>
      <c r="G2585" s="17">
        <v>8</v>
      </c>
      <c r="H2585" s="17">
        <v>107</v>
      </c>
      <c r="I2585" s="17" t="b">
        <v>1</v>
      </c>
      <c r="J2585" s="25">
        <v>7.4766355140186896E-2</v>
      </c>
      <c r="K2585">
        <f t="shared" si="200"/>
        <v>2.0891908778506718E-4</v>
      </c>
      <c r="L2585">
        <f t="shared" si="204"/>
        <v>1.4454033616436181E-2</v>
      </c>
      <c r="M2585">
        <f t="shared" si="201"/>
        <v>1.0806754105746675E-3</v>
      </c>
      <c r="N2585">
        <f t="shared" si="202"/>
        <v>1.4454033616436181E-2</v>
      </c>
      <c r="O2585">
        <f t="shared" si="203"/>
        <v>0.13008630254792564</v>
      </c>
      <c r="Q2585" s="7">
        <v>2559</v>
      </c>
      <c r="R2585" s="7">
        <v>1.7062242718873378E-3</v>
      </c>
      <c r="S2585" s="7">
        <v>-7.6295676074832931E-4</v>
      </c>
      <c r="U2585" s="7">
        <v>56.070567609029148</v>
      </c>
      <c r="V2585" s="7">
        <v>1.3759897248075727E-3</v>
      </c>
    </row>
    <row r="2586" spans="1:22" x14ac:dyDescent="0.35">
      <c r="A2586" s="5">
        <v>2015</v>
      </c>
      <c r="B2586" s="14" t="s">
        <v>113</v>
      </c>
      <c r="C2586" s="14" t="s">
        <v>114</v>
      </c>
      <c r="D2586" s="14">
        <v>2007</v>
      </c>
      <c r="E2586" s="14">
        <v>8</v>
      </c>
      <c r="F2586" s="14">
        <v>161</v>
      </c>
      <c r="G2586" s="14">
        <v>13</v>
      </c>
      <c r="H2586" s="14">
        <v>174</v>
      </c>
      <c r="I2586" s="14" t="b">
        <v>1</v>
      </c>
      <c r="J2586" s="6">
        <v>7.4712643678160898E-2</v>
      </c>
      <c r="K2586">
        <f t="shared" si="200"/>
        <v>3.3973758200562322E-4</v>
      </c>
      <c r="L2586">
        <f t="shared" si="204"/>
        <v>1.843197173407184E-2</v>
      </c>
      <c r="M2586">
        <f t="shared" si="201"/>
        <v>1.3771013364536429E-3</v>
      </c>
      <c r="N2586">
        <f t="shared" si="202"/>
        <v>1.843197173407184E-2</v>
      </c>
      <c r="O2586">
        <f t="shared" si="203"/>
        <v>0.14745577387257472</v>
      </c>
      <c r="Q2586" s="7">
        <v>2560</v>
      </c>
      <c r="R2586" s="7">
        <v>3.9648196917036165E-4</v>
      </c>
      <c r="S2586" s="7">
        <v>5.4678554196864687E-4</v>
      </c>
      <c r="U2586" s="7">
        <v>56.092483015559942</v>
      </c>
      <c r="V2586" s="7">
        <v>1.3759897248075727E-3</v>
      </c>
    </row>
    <row r="2587" spans="1:22" x14ac:dyDescent="0.35">
      <c r="A2587" s="3">
        <v>2014</v>
      </c>
      <c r="B2587" s="13" t="s">
        <v>26</v>
      </c>
      <c r="C2587" s="13" t="s">
        <v>100</v>
      </c>
      <c r="D2587" s="13">
        <v>2001</v>
      </c>
      <c r="E2587" s="17">
        <v>13</v>
      </c>
      <c r="F2587" s="13">
        <v>124</v>
      </c>
      <c r="G2587" s="13">
        <v>10</v>
      </c>
      <c r="H2587" s="13">
        <v>134</v>
      </c>
      <c r="I2587" s="13" t="b">
        <v>1</v>
      </c>
      <c r="J2587" s="4">
        <v>7.4626865671641798E-2</v>
      </c>
      <c r="K2587">
        <f t="shared" si="200"/>
        <v>2.6163698844111215E-4</v>
      </c>
      <c r="L2587">
        <f t="shared" si="204"/>
        <v>1.617519670486613E-2</v>
      </c>
      <c r="M2587">
        <f t="shared" si="201"/>
        <v>1.2071042317064278E-3</v>
      </c>
      <c r="N2587">
        <f t="shared" si="202"/>
        <v>1.617519670486613E-2</v>
      </c>
      <c r="O2587">
        <f t="shared" si="203"/>
        <v>0.21027755716325969</v>
      </c>
      <c r="Q2587" s="7">
        <v>2561</v>
      </c>
      <c r="R2587" s="7">
        <v>1.8045904440739408E-3</v>
      </c>
      <c r="S2587" s="7">
        <v>-5.2813442478042024E-4</v>
      </c>
      <c r="U2587" s="7">
        <v>56.11439842209073</v>
      </c>
      <c r="V2587" s="7">
        <v>1.3759897248075727E-3</v>
      </c>
    </row>
    <row r="2588" spans="1:22" x14ac:dyDescent="0.35">
      <c r="A2588" s="5">
        <v>2014</v>
      </c>
      <c r="B2588" s="14" t="s">
        <v>180</v>
      </c>
      <c r="C2588" s="14" t="s">
        <v>233</v>
      </c>
      <c r="D2588" s="14">
        <v>2002</v>
      </c>
      <c r="E2588" s="14">
        <v>12</v>
      </c>
      <c r="F2588" s="14">
        <v>62</v>
      </c>
      <c r="G2588" s="14">
        <v>5</v>
      </c>
      <c r="H2588" s="14">
        <v>67</v>
      </c>
      <c r="I2588" s="14" t="b">
        <v>1</v>
      </c>
      <c r="J2588" s="6">
        <v>7.4626865671641798E-2</v>
      </c>
      <c r="K2588">
        <f t="shared" si="200"/>
        <v>1.3081849422055607E-4</v>
      </c>
      <c r="L2588">
        <f t="shared" si="204"/>
        <v>1.143759127703714E-2</v>
      </c>
      <c r="M2588">
        <f t="shared" si="201"/>
        <v>8.5355158783859261E-4</v>
      </c>
      <c r="N2588">
        <f t="shared" si="202"/>
        <v>1.143759127703714E-2</v>
      </c>
      <c r="O2588">
        <f t="shared" si="203"/>
        <v>0.13725109532444568</v>
      </c>
      <c r="Q2588" s="7">
        <v>2562</v>
      </c>
      <c r="R2588" s="7">
        <v>1.963654128656604E-3</v>
      </c>
      <c r="S2588" s="7">
        <v>-7.4743954708854365E-4</v>
      </c>
      <c r="U2588" s="7">
        <v>56.136313828621518</v>
      </c>
      <c r="V2588" s="7">
        <v>1.3759897248075727E-3</v>
      </c>
    </row>
    <row r="2589" spans="1:22" x14ac:dyDescent="0.35">
      <c r="A2589" s="3">
        <v>2014</v>
      </c>
      <c r="B2589" s="13" t="s">
        <v>79</v>
      </c>
      <c r="C2589" s="13" t="s">
        <v>125</v>
      </c>
      <c r="D2589" s="13">
        <v>2008</v>
      </c>
      <c r="E2589" s="17">
        <v>6</v>
      </c>
      <c r="F2589" s="13">
        <v>62</v>
      </c>
      <c r="G2589" s="13">
        <v>5</v>
      </c>
      <c r="H2589" s="13">
        <v>67</v>
      </c>
      <c r="I2589" s="13" t="b">
        <v>1</v>
      </c>
      <c r="J2589" s="4">
        <v>7.4626865671641798E-2</v>
      </c>
      <c r="K2589">
        <f t="shared" si="200"/>
        <v>1.3081849422055607E-4</v>
      </c>
      <c r="L2589">
        <f t="shared" si="204"/>
        <v>1.143759127703714E-2</v>
      </c>
      <c r="M2589">
        <f t="shared" si="201"/>
        <v>8.5355158783859261E-4</v>
      </c>
      <c r="N2589">
        <f t="shared" si="202"/>
        <v>1.143759127703714E-2</v>
      </c>
      <c r="O2589">
        <f t="shared" si="203"/>
        <v>6.8625547662222841E-2</v>
      </c>
      <c r="Q2589" s="7">
        <v>2563</v>
      </c>
      <c r="R2589" s="7">
        <v>8.7545393610193294E-4</v>
      </c>
      <c r="S2589" s="7">
        <v>-1.5460358097197963E-5</v>
      </c>
      <c r="U2589" s="7">
        <v>56.158229235152312</v>
      </c>
      <c r="V2589" s="7">
        <v>1.3759897248075727E-3</v>
      </c>
    </row>
    <row r="2590" spans="1:22" x14ac:dyDescent="0.35">
      <c r="A2590" s="3">
        <v>2017</v>
      </c>
      <c r="B2590" s="13" t="s">
        <v>67</v>
      </c>
      <c r="C2590" s="13" t="s">
        <v>68</v>
      </c>
      <c r="D2590" s="13">
        <v>2002</v>
      </c>
      <c r="E2590" s="14">
        <v>15</v>
      </c>
      <c r="F2590" s="13">
        <v>62</v>
      </c>
      <c r="G2590" s="13">
        <v>5</v>
      </c>
      <c r="H2590" s="13">
        <v>67</v>
      </c>
      <c r="I2590" s="13" t="b">
        <v>1</v>
      </c>
      <c r="J2590" s="4">
        <v>7.4626865671641798E-2</v>
      </c>
      <c r="K2590">
        <f t="shared" si="200"/>
        <v>1.3081849422055607E-4</v>
      </c>
      <c r="L2590">
        <f t="shared" si="204"/>
        <v>1.143759127703714E-2</v>
      </c>
      <c r="M2590">
        <f t="shared" si="201"/>
        <v>8.5355158783859261E-4</v>
      </c>
      <c r="N2590">
        <f t="shared" si="202"/>
        <v>1.143759127703714E-2</v>
      </c>
      <c r="O2590">
        <f t="shared" si="203"/>
        <v>0.1715638691555571</v>
      </c>
      <c r="Q2590" s="7">
        <v>2564</v>
      </c>
      <c r="R2590" s="7">
        <v>1.7305526263954542E-3</v>
      </c>
      <c r="S2590" s="7">
        <v>-8.7055904839071919E-4</v>
      </c>
      <c r="U2590" s="7">
        <v>56.1801446416831</v>
      </c>
      <c r="V2590" s="7">
        <v>1.3759897248075727E-3</v>
      </c>
    </row>
    <row r="2591" spans="1:22" x14ac:dyDescent="0.35">
      <c r="A2591" s="24">
        <v>2014</v>
      </c>
      <c r="B2591" s="17" t="s">
        <v>79</v>
      </c>
      <c r="C2591" s="17" t="s">
        <v>80</v>
      </c>
      <c r="D2591" s="17">
        <v>2008</v>
      </c>
      <c r="E2591" s="17">
        <v>6</v>
      </c>
      <c r="F2591" s="17">
        <v>149</v>
      </c>
      <c r="G2591" s="17">
        <v>12</v>
      </c>
      <c r="H2591" s="17">
        <v>161</v>
      </c>
      <c r="I2591" s="17" t="b">
        <v>1</v>
      </c>
      <c r="J2591" s="25">
        <v>7.4534161490683204E-2</v>
      </c>
      <c r="K2591">
        <f t="shared" si="200"/>
        <v>3.1435488909715715E-4</v>
      </c>
      <c r="L2591">
        <f t="shared" si="204"/>
        <v>1.7730056094021732E-2</v>
      </c>
      <c r="M2591">
        <f t="shared" si="201"/>
        <v>1.3214948641506877E-3</v>
      </c>
      <c r="N2591">
        <f t="shared" si="202"/>
        <v>1.7730056094021732E-2</v>
      </c>
      <c r="O2591">
        <f t="shared" si="203"/>
        <v>0.1063803365641304</v>
      </c>
      <c r="Q2591" s="7">
        <v>2565</v>
      </c>
      <c r="R2591" s="7">
        <v>2.0969075171384144E-3</v>
      </c>
      <c r="S2591" s="7">
        <v>-3.8016868726895893E-4</v>
      </c>
      <c r="U2591" s="7">
        <v>56.202060048213895</v>
      </c>
      <c r="V2591" s="7">
        <v>1.3759897248075727E-3</v>
      </c>
    </row>
    <row r="2592" spans="1:22" x14ac:dyDescent="0.35">
      <c r="A2592" s="3">
        <v>2014</v>
      </c>
      <c r="B2592" s="13" t="s">
        <v>26</v>
      </c>
      <c r="C2592" s="13" t="s">
        <v>111</v>
      </c>
      <c r="D2592" s="13">
        <v>2000</v>
      </c>
      <c r="E2592" s="14">
        <v>14</v>
      </c>
      <c r="F2592" s="13">
        <v>87</v>
      </c>
      <c r="G2592" s="13">
        <v>7</v>
      </c>
      <c r="H2592" s="13">
        <v>94</v>
      </c>
      <c r="I2592" s="13" t="b">
        <v>1</v>
      </c>
      <c r="J2592" s="4">
        <v>7.4468085106383003E-2</v>
      </c>
      <c r="K2592">
        <f t="shared" si="200"/>
        <v>1.8353639487660108E-4</v>
      </c>
      <c r="L2592">
        <f t="shared" si="204"/>
        <v>1.3547560476949386E-2</v>
      </c>
      <c r="M2592">
        <f t="shared" si="201"/>
        <v>1.0088608865813375E-3</v>
      </c>
      <c r="N2592">
        <f t="shared" si="202"/>
        <v>1.3547560476949386E-2</v>
      </c>
      <c r="O2592">
        <f t="shared" si="203"/>
        <v>0.18966584667729142</v>
      </c>
      <c r="Q2592" s="7">
        <v>2566</v>
      </c>
      <c r="R2592" s="7">
        <v>1.759668914539068E-3</v>
      </c>
      <c r="S2592" s="7">
        <v>-6.7390794453111138E-4</v>
      </c>
      <c r="U2592" s="7">
        <v>56.223975454744682</v>
      </c>
      <c r="V2592" s="7">
        <v>1.3768244168617778E-3</v>
      </c>
    </row>
    <row r="2593" spans="1:22" x14ac:dyDescent="0.35">
      <c r="A2593" s="24">
        <v>2014</v>
      </c>
      <c r="B2593" s="17" t="s">
        <v>128</v>
      </c>
      <c r="C2593" s="17" t="s">
        <v>129</v>
      </c>
      <c r="D2593" s="17">
        <v>2006</v>
      </c>
      <c r="E2593" s="17">
        <v>8</v>
      </c>
      <c r="F2593" s="17">
        <v>87</v>
      </c>
      <c r="G2593" s="17">
        <v>7</v>
      </c>
      <c r="H2593" s="17">
        <v>94</v>
      </c>
      <c r="I2593" s="17" t="b">
        <v>1</v>
      </c>
      <c r="J2593" s="25">
        <v>7.4468085106383003E-2</v>
      </c>
      <c r="K2593">
        <f t="shared" si="200"/>
        <v>1.8353639487660108E-4</v>
      </c>
      <c r="L2593">
        <f t="shared" si="204"/>
        <v>1.3547560476949386E-2</v>
      </c>
      <c r="M2593">
        <f t="shared" si="201"/>
        <v>1.0088608865813375E-3</v>
      </c>
      <c r="N2593">
        <f t="shared" si="202"/>
        <v>1.3547560476949386E-2</v>
      </c>
      <c r="O2593">
        <f t="shared" si="203"/>
        <v>0.10838048381559509</v>
      </c>
      <c r="Q2593" s="7">
        <v>2567</v>
      </c>
      <c r="R2593" s="7">
        <v>2.1931370697009455E-3</v>
      </c>
      <c r="S2593" s="7">
        <v>-1.1073760996929889E-3</v>
      </c>
      <c r="U2593" s="7">
        <v>56.245890861275477</v>
      </c>
      <c r="V2593" s="7">
        <v>1.3768244168617778E-3</v>
      </c>
    </row>
    <row r="2594" spans="1:22" x14ac:dyDescent="0.35">
      <c r="A2594" s="3">
        <v>2015</v>
      </c>
      <c r="B2594" s="13" t="s">
        <v>42</v>
      </c>
      <c r="C2594" s="13" t="s">
        <v>96</v>
      </c>
      <c r="D2594" s="13">
        <v>2002</v>
      </c>
      <c r="E2594" s="14">
        <v>13</v>
      </c>
      <c r="F2594" s="13">
        <v>87</v>
      </c>
      <c r="G2594" s="13">
        <v>7</v>
      </c>
      <c r="H2594" s="13">
        <v>94</v>
      </c>
      <c r="I2594" s="13" t="b">
        <v>1</v>
      </c>
      <c r="J2594" s="4">
        <v>7.4468085106383003E-2</v>
      </c>
      <c r="K2594">
        <f t="shared" si="200"/>
        <v>1.8353639487660108E-4</v>
      </c>
      <c r="L2594">
        <f t="shared" si="204"/>
        <v>1.3547560476949386E-2</v>
      </c>
      <c r="M2594">
        <f t="shared" si="201"/>
        <v>1.0088608865813375E-3</v>
      </c>
      <c r="N2594">
        <f t="shared" si="202"/>
        <v>1.3547560476949386E-2</v>
      </c>
      <c r="O2594">
        <f t="shared" si="203"/>
        <v>0.17611828620034203</v>
      </c>
      <c r="Q2594" s="7">
        <v>2568</v>
      </c>
      <c r="R2594" s="7">
        <v>1.0910196861420533E-3</v>
      </c>
      <c r="S2594" s="7">
        <v>-3.2327074150174343E-4</v>
      </c>
      <c r="U2594" s="7">
        <v>56.267806267806264</v>
      </c>
      <c r="V2594" s="7">
        <v>1.3768244168617778E-3</v>
      </c>
    </row>
    <row r="2595" spans="1:22" x14ac:dyDescent="0.35">
      <c r="A2595" s="24">
        <v>2016</v>
      </c>
      <c r="B2595" s="17" t="s">
        <v>67</v>
      </c>
      <c r="C2595" s="17" t="s">
        <v>68</v>
      </c>
      <c r="D2595" s="17">
        <v>2004</v>
      </c>
      <c r="E2595" s="17">
        <v>12</v>
      </c>
      <c r="F2595" s="17">
        <v>112</v>
      </c>
      <c r="G2595" s="17">
        <v>9</v>
      </c>
      <c r="H2595" s="17">
        <v>121</v>
      </c>
      <c r="I2595" s="17" t="b">
        <v>1</v>
      </c>
      <c r="J2595" s="25">
        <v>7.43801652892562E-2</v>
      </c>
      <c r="K2595">
        <f t="shared" si="200"/>
        <v>2.3625429553264605E-4</v>
      </c>
      <c r="L2595">
        <f t="shared" si="204"/>
        <v>1.5370565881991659E-2</v>
      </c>
      <c r="M2595">
        <f t="shared" si="201"/>
        <v>1.1432652308919417E-3</v>
      </c>
      <c r="N2595">
        <f t="shared" si="202"/>
        <v>1.5370565881991659E-2</v>
      </c>
      <c r="O2595">
        <f t="shared" si="203"/>
        <v>0.1844467905838999</v>
      </c>
      <c r="Q2595" s="7">
        <v>2569</v>
      </c>
      <c r="R2595" s="7">
        <v>1.0910196861420533E-3</v>
      </c>
      <c r="S2595" s="7">
        <v>-3.2327074150174343E-4</v>
      </c>
      <c r="U2595" s="7">
        <v>56.289721674337059</v>
      </c>
      <c r="V2595" s="7">
        <v>1.3771013364536429E-3</v>
      </c>
    </row>
    <row r="2596" spans="1:22" x14ac:dyDescent="0.35">
      <c r="A2596" s="3">
        <v>2017</v>
      </c>
      <c r="B2596" s="13" t="s">
        <v>52</v>
      </c>
      <c r="C2596" s="13" t="s">
        <v>108</v>
      </c>
      <c r="D2596" s="13">
        <v>2007</v>
      </c>
      <c r="E2596" s="14">
        <v>10</v>
      </c>
      <c r="F2596" s="13">
        <v>112</v>
      </c>
      <c r="G2596" s="13">
        <v>9</v>
      </c>
      <c r="H2596" s="13">
        <v>121</v>
      </c>
      <c r="I2596" s="13" t="b">
        <v>1</v>
      </c>
      <c r="J2596" s="4">
        <v>7.43801652892562E-2</v>
      </c>
      <c r="K2596">
        <f t="shared" si="200"/>
        <v>2.3625429553264605E-4</v>
      </c>
      <c r="L2596">
        <f t="shared" si="204"/>
        <v>1.5370565881991659E-2</v>
      </c>
      <c r="M2596">
        <f t="shared" si="201"/>
        <v>1.1432652308919417E-3</v>
      </c>
      <c r="N2596">
        <f t="shared" si="202"/>
        <v>1.5370565881991659E-2</v>
      </c>
      <c r="O2596">
        <f t="shared" si="203"/>
        <v>0.1537056588199166</v>
      </c>
      <c r="Q2596" s="7">
        <v>2570</v>
      </c>
      <c r="R2596" s="7">
        <v>1.5507820940571324E-3</v>
      </c>
      <c r="S2596" s="7">
        <v>-7.8303314941682259E-4</v>
      </c>
      <c r="U2596" s="7">
        <v>56.311637080867847</v>
      </c>
      <c r="V2596" s="7">
        <v>1.3783120719871118E-3</v>
      </c>
    </row>
    <row r="2597" spans="1:22" x14ac:dyDescent="0.35">
      <c r="A2597" s="3">
        <v>2017</v>
      </c>
      <c r="B2597" s="13" t="s">
        <v>136</v>
      </c>
      <c r="C2597" s="13" t="s">
        <v>137</v>
      </c>
      <c r="D2597" s="13">
        <v>2003</v>
      </c>
      <c r="E2597" s="17">
        <v>14</v>
      </c>
      <c r="F2597" s="13">
        <v>112</v>
      </c>
      <c r="G2597" s="13">
        <v>9</v>
      </c>
      <c r="H2597" s="13">
        <v>121</v>
      </c>
      <c r="I2597" s="13" t="b">
        <v>1</v>
      </c>
      <c r="J2597" s="4">
        <v>7.43801652892562E-2</v>
      </c>
      <c r="K2597">
        <f t="shared" si="200"/>
        <v>2.3625429553264605E-4</v>
      </c>
      <c r="L2597">
        <f t="shared" si="204"/>
        <v>1.5370565881991659E-2</v>
      </c>
      <c r="M2597">
        <f t="shared" si="201"/>
        <v>1.1432652308919417E-3</v>
      </c>
      <c r="N2597">
        <f t="shared" si="202"/>
        <v>1.5370565881991659E-2</v>
      </c>
      <c r="O2597">
        <f t="shared" si="203"/>
        <v>0.21518792234788323</v>
      </c>
      <c r="Q2597" s="7">
        <v>2571</v>
      </c>
      <c r="R2597" s="7">
        <v>1.0910196861420533E-3</v>
      </c>
      <c r="S2597" s="7">
        <v>-3.2327074150174343E-4</v>
      </c>
      <c r="U2597" s="7">
        <v>56.333552487398642</v>
      </c>
      <c r="V2597" s="7">
        <v>1.3798350692163621E-3</v>
      </c>
    </row>
    <row r="2598" spans="1:22" x14ac:dyDescent="0.35">
      <c r="A2598" s="5">
        <v>2015</v>
      </c>
      <c r="B2598" s="14" t="s">
        <v>136</v>
      </c>
      <c r="C2598" s="14" t="s">
        <v>137</v>
      </c>
      <c r="D2598" s="14">
        <v>2003</v>
      </c>
      <c r="E2598" s="14">
        <v>12</v>
      </c>
      <c r="F2598" s="14">
        <v>125</v>
      </c>
      <c r="G2598" s="14">
        <v>10</v>
      </c>
      <c r="H2598" s="14">
        <v>135</v>
      </c>
      <c r="I2598" s="14" t="b">
        <v>1</v>
      </c>
      <c r="J2598" s="6">
        <v>7.4074074074074098E-2</v>
      </c>
      <c r="K2598">
        <f t="shared" si="200"/>
        <v>2.6358950328022495E-4</v>
      </c>
      <c r="L2598">
        <f t="shared" si="204"/>
        <v>1.6235439731655713E-2</v>
      </c>
      <c r="M2598">
        <f t="shared" si="201"/>
        <v>1.2026251653078309E-3</v>
      </c>
      <c r="N2598">
        <f t="shared" si="202"/>
        <v>1.6235439731655713E-2</v>
      </c>
      <c r="O2598">
        <f t="shared" si="203"/>
        <v>0.19482527677986855</v>
      </c>
      <c r="Q2598" s="7">
        <v>2572</v>
      </c>
      <c r="R2598" s="7">
        <v>1.2442738221137462E-3</v>
      </c>
      <c r="S2598" s="7">
        <v>-4.7652487747343634E-4</v>
      </c>
      <c r="U2598" s="7">
        <v>56.355467893929429</v>
      </c>
      <c r="V2598" s="7">
        <v>1.3803862824487605E-3</v>
      </c>
    </row>
    <row r="2599" spans="1:22" x14ac:dyDescent="0.35">
      <c r="A2599" s="3">
        <v>2013</v>
      </c>
      <c r="B2599" s="13" t="s">
        <v>26</v>
      </c>
      <c r="C2599" s="13" t="s">
        <v>201</v>
      </c>
      <c r="D2599" s="13">
        <v>2005</v>
      </c>
      <c r="E2599" s="17">
        <v>8</v>
      </c>
      <c r="F2599" s="13">
        <v>75</v>
      </c>
      <c r="G2599" s="13">
        <v>6</v>
      </c>
      <c r="H2599" s="13">
        <v>81</v>
      </c>
      <c r="I2599" s="13" t="b">
        <v>1</v>
      </c>
      <c r="J2599" s="4">
        <v>7.4074074074074098E-2</v>
      </c>
      <c r="K2599">
        <f t="shared" ref="K2599:K2662" si="205">H2599/$H$1</f>
        <v>1.5815370196813495E-4</v>
      </c>
      <c r="L2599">
        <f t="shared" si="204"/>
        <v>1.2575917539811358E-2</v>
      </c>
      <c r="M2599">
        <f t="shared" ref="M2599:M2662" si="206">J2599*L2599</f>
        <v>9.315494473934342E-4</v>
      </c>
      <c r="N2599">
        <f t="shared" ref="N2599:N2662" si="207">L2599</f>
        <v>1.2575917539811358E-2</v>
      </c>
      <c r="O2599">
        <f t="shared" ref="O2599:O2662" si="208">E2599*L2599</f>
        <v>0.10060734031849086</v>
      </c>
      <c r="Q2599" s="7">
        <v>2573</v>
      </c>
      <c r="R2599" s="7">
        <v>6.3125727822697356E-4</v>
      </c>
      <c r="S2599" s="7">
        <v>1.3649166641333628E-4</v>
      </c>
      <c r="U2599" s="7">
        <v>56.377383300460224</v>
      </c>
      <c r="V2599" s="7">
        <v>1.3803862824487605E-3</v>
      </c>
    </row>
    <row r="2600" spans="1:22" x14ac:dyDescent="0.35">
      <c r="A2600" s="5">
        <v>2015</v>
      </c>
      <c r="B2600" s="14" t="s">
        <v>33</v>
      </c>
      <c r="C2600" s="14" t="s">
        <v>203</v>
      </c>
      <c r="D2600" s="14">
        <v>2004</v>
      </c>
      <c r="E2600" s="14">
        <v>11</v>
      </c>
      <c r="F2600" s="14">
        <v>75</v>
      </c>
      <c r="G2600" s="14">
        <v>6</v>
      </c>
      <c r="H2600" s="14">
        <v>81</v>
      </c>
      <c r="I2600" s="14" t="b">
        <v>1</v>
      </c>
      <c r="J2600" s="6">
        <v>7.4074074074074098E-2</v>
      </c>
      <c r="K2600">
        <f t="shared" si="205"/>
        <v>1.5815370196813495E-4</v>
      </c>
      <c r="L2600">
        <f t="shared" si="204"/>
        <v>1.2575917539811358E-2</v>
      </c>
      <c r="M2600">
        <f t="shared" si="206"/>
        <v>9.315494473934342E-4</v>
      </c>
      <c r="N2600">
        <f t="shared" si="207"/>
        <v>1.2575917539811358E-2</v>
      </c>
      <c r="O2600">
        <f t="shared" si="208"/>
        <v>0.13833509293792493</v>
      </c>
      <c r="Q2600" s="7">
        <v>2574</v>
      </c>
      <c r="R2600" s="7">
        <v>1.2442738221137462E-3</v>
      </c>
      <c r="S2600" s="7">
        <v>-4.7652487747343634E-4</v>
      </c>
      <c r="U2600" s="7">
        <v>56.399298706991011</v>
      </c>
      <c r="V2600" s="7">
        <v>1.3803862824487605E-3</v>
      </c>
    </row>
    <row r="2601" spans="1:22" x14ac:dyDescent="0.35">
      <c r="A2601" s="24">
        <v>2016</v>
      </c>
      <c r="B2601" s="17" t="s">
        <v>24</v>
      </c>
      <c r="C2601" s="17" t="s">
        <v>188</v>
      </c>
      <c r="D2601" s="17">
        <v>2006</v>
      </c>
      <c r="E2601" s="17">
        <v>10</v>
      </c>
      <c r="F2601" s="17">
        <v>75</v>
      </c>
      <c r="G2601" s="17">
        <v>6</v>
      </c>
      <c r="H2601" s="17">
        <v>81</v>
      </c>
      <c r="I2601" s="17" t="b">
        <v>1</v>
      </c>
      <c r="J2601" s="25">
        <v>7.4074074074074098E-2</v>
      </c>
      <c r="K2601">
        <f t="shared" si="205"/>
        <v>1.5815370196813495E-4</v>
      </c>
      <c r="L2601">
        <f t="shared" si="204"/>
        <v>1.2575917539811358E-2</v>
      </c>
      <c r="M2601">
        <f t="shared" si="206"/>
        <v>9.315494473934342E-4</v>
      </c>
      <c r="N2601">
        <f t="shared" si="207"/>
        <v>1.2575917539811358E-2</v>
      </c>
      <c r="O2601">
        <f t="shared" si="208"/>
        <v>0.12575917539811357</v>
      </c>
      <c r="Q2601" s="7">
        <v>2575</v>
      </c>
      <c r="R2601" s="7">
        <v>1.5564413762278386E-3</v>
      </c>
      <c r="S2601" s="7">
        <v>-2.8436429271914325E-4</v>
      </c>
      <c r="U2601" s="7">
        <v>56.421214113521806</v>
      </c>
      <c r="V2601" s="7">
        <v>1.3803862824487605E-3</v>
      </c>
    </row>
    <row r="2602" spans="1:22" x14ac:dyDescent="0.35">
      <c r="A2602" s="5">
        <v>2016</v>
      </c>
      <c r="B2602" s="14" t="s">
        <v>58</v>
      </c>
      <c r="C2602" s="14" t="s">
        <v>142</v>
      </c>
      <c r="D2602" s="14">
        <v>2005</v>
      </c>
      <c r="E2602" s="14">
        <v>11</v>
      </c>
      <c r="F2602" s="14">
        <v>75</v>
      </c>
      <c r="G2602" s="14">
        <v>6</v>
      </c>
      <c r="H2602" s="14">
        <v>81</v>
      </c>
      <c r="I2602" s="14" t="b">
        <v>1</v>
      </c>
      <c r="J2602" s="6">
        <v>7.4074074074074098E-2</v>
      </c>
      <c r="K2602">
        <f t="shared" si="205"/>
        <v>1.5815370196813495E-4</v>
      </c>
      <c r="L2602">
        <f t="shared" si="204"/>
        <v>1.2575917539811358E-2</v>
      </c>
      <c r="M2602">
        <f t="shared" si="206"/>
        <v>9.315494473934342E-4</v>
      </c>
      <c r="N2602">
        <f t="shared" si="207"/>
        <v>1.2575917539811358E-2</v>
      </c>
      <c r="O2602">
        <f t="shared" si="208"/>
        <v>0.13833509293792493</v>
      </c>
      <c r="Q2602" s="7">
        <v>2576</v>
      </c>
      <c r="R2602" s="7">
        <v>2.0651635792583454E-3</v>
      </c>
      <c r="S2602" s="7">
        <v>-7.9308649574965002E-4</v>
      </c>
      <c r="U2602" s="7">
        <v>56.443129520052594</v>
      </c>
      <c r="V2602" s="7">
        <v>1.3803862824487605E-3</v>
      </c>
    </row>
    <row r="2603" spans="1:22" x14ac:dyDescent="0.35">
      <c r="A2603" s="3">
        <v>2013</v>
      </c>
      <c r="B2603" s="13" t="s">
        <v>24</v>
      </c>
      <c r="C2603" s="13" t="s">
        <v>295</v>
      </c>
      <c r="D2603" s="13">
        <v>2003</v>
      </c>
      <c r="E2603" s="17">
        <v>10</v>
      </c>
      <c r="F2603" s="13">
        <v>50</v>
      </c>
      <c r="G2603" s="13">
        <v>4</v>
      </c>
      <c r="H2603" s="13">
        <v>54</v>
      </c>
      <c r="I2603" s="13" t="b">
        <v>1</v>
      </c>
      <c r="J2603" s="4">
        <v>7.4074074074074098E-2</v>
      </c>
      <c r="K2603">
        <f t="shared" si="205"/>
        <v>1.0543580131208997E-4</v>
      </c>
      <c r="L2603">
        <f t="shared" si="204"/>
        <v>1.0268193673284994E-2</v>
      </c>
      <c r="M2603">
        <f t="shared" si="206"/>
        <v>7.6060693876185161E-4</v>
      </c>
      <c r="N2603">
        <f t="shared" si="207"/>
        <v>1.0268193673284994E-2</v>
      </c>
      <c r="O2603">
        <f t="shared" si="208"/>
        <v>0.10268193673284993</v>
      </c>
      <c r="Q2603" s="7">
        <v>2577</v>
      </c>
      <c r="R2603" s="7">
        <v>1.4452271993880468E-3</v>
      </c>
      <c r="S2603" s="7">
        <v>-4.3095683227824342E-4</v>
      </c>
      <c r="U2603" s="7">
        <v>56.465044926583388</v>
      </c>
      <c r="V2603" s="7">
        <v>1.3810756631486131E-3</v>
      </c>
    </row>
    <row r="2604" spans="1:22" x14ac:dyDescent="0.35">
      <c r="A2604" s="5">
        <v>2014</v>
      </c>
      <c r="B2604" s="14" t="s">
        <v>30</v>
      </c>
      <c r="C2604" s="14" t="s">
        <v>365</v>
      </c>
      <c r="D2604" s="14">
        <v>2006</v>
      </c>
      <c r="E2604" s="14">
        <v>8</v>
      </c>
      <c r="F2604" s="14">
        <v>50</v>
      </c>
      <c r="G2604" s="14">
        <v>4</v>
      </c>
      <c r="H2604" s="14">
        <v>54</v>
      </c>
      <c r="I2604" s="14" t="b">
        <v>1</v>
      </c>
      <c r="J2604" s="6">
        <v>7.4074074074074098E-2</v>
      </c>
      <c r="K2604">
        <f t="shared" si="205"/>
        <v>1.0543580131208997E-4</v>
      </c>
      <c r="L2604">
        <f t="shared" si="204"/>
        <v>1.0268193673284994E-2</v>
      </c>
      <c r="M2604">
        <f t="shared" si="206"/>
        <v>7.6060693876185161E-4</v>
      </c>
      <c r="N2604">
        <f t="shared" si="207"/>
        <v>1.0268193673284994E-2</v>
      </c>
      <c r="O2604">
        <f t="shared" si="208"/>
        <v>8.2145549386279951E-2</v>
      </c>
      <c r="Q2604" s="7">
        <v>2578</v>
      </c>
      <c r="R2604" s="7">
        <v>1.4173737440586521E-3</v>
      </c>
      <c r="S2604" s="7">
        <v>-3.6298080910039015E-5</v>
      </c>
      <c r="U2604" s="7">
        <v>56.486960333114176</v>
      </c>
      <c r="V2604" s="7">
        <v>1.3829922622698334E-3</v>
      </c>
    </row>
    <row r="2605" spans="1:22" x14ac:dyDescent="0.35">
      <c r="A2605" s="3">
        <v>2014</v>
      </c>
      <c r="B2605" s="13" t="s">
        <v>30</v>
      </c>
      <c r="C2605" s="13" t="s">
        <v>75</v>
      </c>
      <c r="D2605" s="13">
        <v>2007</v>
      </c>
      <c r="E2605" s="17">
        <v>7</v>
      </c>
      <c r="F2605" s="13">
        <v>50</v>
      </c>
      <c r="G2605" s="13">
        <v>4</v>
      </c>
      <c r="H2605" s="13">
        <v>54</v>
      </c>
      <c r="I2605" s="13" t="b">
        <v>1</v>
      </c>
      <c r="J2605" s="4">
        <v>7.4074074074074098E-2</v>
      </c>
      <c r="K2605">
        <f t="shared" si="205"/>
        <v>1.0543580131208997E-4</v>
      </c>
      <c r="L2605">
        <f t="shared" si="204"/>
        <v>1.0268193673284994E-2</v>
      </c>
      <c r="M2605">
        <f t="shared" si="206"/>
        <v>7.6060693876185161E-4</v>
      </c>
      <c r="N2605">
        <f t="shared" si="207"/>
        <v>1.0268193673284994E-2</v>
      </c>
      <c r="O2605">
        <f t="shared" si="208"/>
        <v>7.1877355712994959E-2</v>
      </c>
      <c r="Q2605" s="7">
        <v>2579</v>
      </c>
      <c r="R2605" s="7">
        <v>1.4110648143810106E-3</v>
      </c>
      <c r="S2605" s="7">
        <v>-2.6304586140108517E-4</v>
      </c>
      <c r="U2605" s="7">
        <v>56.508875739644971</v>
      </c>
      <c r="V2605" s="7">
        <v>1.3832803556512042E-3</v>
      </c>
    </row>
    <row r="2606" spans="1:22" x14ac:dyDescent="0.35">
      <c r="A2606" s="3">
        <v>2015</v>
      </c>
      <c r="B2606" s="13" t="s">
        <v>92</v>
      </c>
      <c r="C2606" s="13" t="s">
        <v>240</v>
      </c>
      <c r="D2606" s="13">
        <v>2006</v>
      </c>
      <c r="E2606" s="14">
        <v>9</v>
      </c>
      <c r="F2606" s="13">
        <v>50</v>
      </c>
      <c r="G2606" s="13">
        <v>4</v>
      </c>
      <c r="H2606" s="13">
        <v>54</v>
      </c>
      <c r="I2606" s="13" t="b">
        <v>1</v>
      </c>
      <c r="J2606" s="4">
        <v>7.4074074074074098E-2</v>
      </c>
      <c r="K2606">
        <f t="shared" si="205"/>
        <v>1.0543580131208997E-4</v>
      </c>
      <c r="L2606">
        <f t="shared" si="204"/>
        <v>1.0268193673284994E-2</v>
      </c>
      <c r="M2606">
        <f t="shared" si="206"/>
        <v>7.6060693876185161E-4</v>
      </c>
      <c r="N2606">
        <f t="shared" si="207"/>
        <v>1.0268193673284994E-2</v>
      </c>
      <c r="O2606">
        <f t="shared" si="208"/>
        <v>9.2413743059564943E-2</v>
      </c>
      <c r="Q2606" s="7">
        <v>2580</v>
      </c>
      <c r="R2606" s="7">
        <v>9.6384306168547642E-4</v>
      </c>
      <c r="S2606" s="7">
        <v>-2.64895117371393E-5</v>
      </c>
      <c r="U2606" s="7">
        <v>56.530791146175758</v>
      </c>
      <c r="V2606" s="7">
        <v>1.3832803556512042E-3</v>
      </c>
    </row>
    <row r="2607" spans="1:22" x14ac:dyDescent="0.35">
      <c r="A2607" s="3">
        <v>2015</v>
      </c>
      <c r="B2607" s="13" t="s">
        <v>252</v>
      </c>
      <c r="C2607" s="13" t="s">
        <v>287</v>
      </c>
      <c r="D2607" s="13">
        <v>2002</v>
      </c>
      <c r="E2607" s="17">
        <v>13</v>
      </c>
      <c r="F2607" s="13">
        <v>50</v>
      </c>
      <c r="G2607" s="13">
        <v>4</v>
      </c>
      <c r="H2607" s="13">
        <v>54</v>
      </c>
      <c r="I2607" s="13" t="b">
        <v>1</v>
      </c>
      <c r="J2607" s="4">
        <v>7.4074074074074098E-2</v>
      </c>
      <c r="K2607">
        <f t="shared" si="205"/>
        <v>1.0543580131208997E-4</v>
      </c>
      <c r="L2607">
        <f t="shared" si="204"/>
        <v>1.0268193673284994E-2</v>
      </c>
      <c r="M2607">
        <f t="shared" si="206"/>
        <v>7.6060693876185161E-4</v>
      </c>
      <c r="N2607">
        <f t="shared" si="207"/>
        <v>1.0268193673284994E-2</v>
      </c>
      <c r="O2607">
        <f t="shared" si="208"/>
        <v>0.13348651775270493</v>
      </c>
      <c r="Q2607" s="7">
        <v>2581</v>
      </c>
      <c r="R2607" s="7">
        <v>1.3404161311335462E-3</v>
      </c>
      <c r="S2607" s="7">
        <v>-4.0306258118520905E-4</v>
      </c>
      <c r="U2607" s="7">
        <v>56.552706552706553</v>
      </c>
      <c r="V2607" s="7">
        <v>1.3832803556512042E-3</v>
      </c>
    </row>
    <row r="2608" spans="1:22" x14ac:dyDescent="0.35">
      <c r="A2608" s="3">
        <v>2015</v>
      </c>
      <c r="B2608" s="13" t="s">
        <v>33</v>
      </c>
      <c r="C2608" s="13" t="s">
        <v>245</v>
      </c>
      <c r="D2608" s="13">
        <v>2003</v>
      </c>
      <c r="E2608" s="14">
        <v>12</v>
      </c>
      <c r="F2608" s="13">
        <v>50</v>
      </c>
      <c r="G2608" s="13">
        <v>4</v>
      </c>
      <c r="H2608" s="13">
        <v>54</v>
      </c>
      <c r="I2608" s="13" t="b">
        <v>1</v>
      </c>
      <c r="J2608" s="4">
        <v>7.4074074074074098E-2</v>
      </c>
      <c r="K2608">
        <f t="shared" si="205"/>
        <v>1.0543580131208997E-4</v>
      </c>
      <c r="L2608">
        <f t="shared" si="204"/>
        <v>1.0268193673284994E-2</v>
      </c>
      <c r="M2608">
        <f t="shared" si="206"/>
        <v>7.6060693876185161E-4</v>
      </c>
      <c r="N2608">
        <f t="shared" si="207"/>
        <v>1.0268193673284994E-2</v>
      </c>
      <c r="O2608">
        <f t="shared" si="208"/>
        <v>0.12321832407941993</v>
      </c>
      <c r="Q2608" s="7">
        <v>2582</v>
      </c>
      <c r="R2608" s="7">
        <v>1.3065318441928967E-3</v>
      </c>
      <c r="S2608" s="7">
        <v>-3.8788937112216489E-5</v>
      </c>
      <c r="U2608" s="7">
        <v>56.574621959237341</v>
      </c>
      <c r="V2608" s="7">
        <v>1.3832803556512042E-3</v>
      </c>
    </row>
    <row r="2609" spans="1:22" x14ac:dyDescent="0.35">
      <c r="A2609" s="3">
        <v>2015</v>
      </c>
      <c r="B2609" s="13" t="s">
        <v>26</v>
      </c>
      <c r="C2609" s="13" t="s">
        <v>237</v>
      </c>
      <c r="D2609" s="13">
        <v>2003</v>
      </c>
      <c r="E2609" s="17">
        <v>12</v>
      </c>
      <c r="F2609" s="13">
        <v>50</v>
      </c>
      <c r="G2609" s="13">
        <v>4</v>
      </c>
      <c r="H2609" s="13">
        <v>54</v>
      </c>
      <c r="I2609" s="13" t="b">
        <v>1</v>
      </c>
      <c r="J2609" s="4">
        <v>7.4074074074074098E-2</v>
      </c>
      <c r="K2609">
        <f t="shared" si="205"/>
        <v>1.0543580131208997E-4</v>
      </c>
      <c r="L2609">
        <f t="shared" si="204"/>
        <v>1.0268193673284994E-2</v>
      </c>
      <c r="M2609">
        <f t="shared" si="206"/>
        <v>7.6060693876185161E-4</v>
      </c>
      <c r="N2609">
        <f t="shared" si="207"/>
        <v>1.0268193673284994E-2</v>
      </c>
      <c r="O2609">
        <f t="shared" si="208"/>
        <v>0.12321832407941993</v>
      </c>
      <c r="Q2609" s="7">
        <v>2583</v>
      </c>
      <c r="R2609" s="7">
        <v>1.1146877303130568E-3</v>
      </c>
      <c r="S2609" s="7">
        <v>-3.4012319738389342E-5</v>
      </c>
      <c r="U2609" s="7">
        <v>56.596537365768135</v>
      </c>
      <c r="V2609" s="7">
        <v>1.3859172523447121E-3</v>
      </c>
    </row>
    <row r="2610" spans="1:22" x14ac:dyDescent="0.35">
      <c r="A2610" s="3">
        <v>2016</v>
      </c>
      <c r="B2610" s="13" t="s">
        <v>42</v>
      </c>
      <c r="C2610" s="13" t="s">
        <v>263</v>
      </c>
      <c r="D2610" s="13">
        <v>2005</v>
      </c>
      <c r="E2610" s="14">
        <v>11</v>
      </c>
      <c r="F2610" s="13">
        <v>50</v>
      </c>
      <c r="G2610" s="13">
        <v>4</v>
      </c>
      <c r="H2610" s="13">
        <v>54</v>
      </c>
      <c r="I2610" s="13" t="b">
        <v>1</v>
      </c>
      <c r="J2610" s="4">
        <v>7.4074074074074098E-2</v>
      </c>
      <c r="K2610">
        <f t="shared" si="205"/>
        <v>1.0543580131208997E-4</v>
      </c>
      <c r="L2610">
        <f t="shared" si="204"/>
        <v>1.0268193673284994E-2</v>
      </c>
      <c r="M2610">
        <f t="shared" si="206"/>
        <v>7.6060693876185161E-4</v>
      </c>
      <c r="N2610">
        <f t="shared" si="207"/>
        <v>1.0268193673284994E-2</v>
      </c>
      <c r="O2610">
        <f t="shared" si="208"/>
        <v>0.11295013040613493</v>
      </c>
      <c r="Q2610" s="7">
        <v>2584</v>
      </c>
      <c r="R2610" s="7">
        <v>1.143781552642231E-3</v>
      </c>
      <c r="S2610" s="7">
        <v>2.3331978381141189E-4</v>
      </c>
      <c r="U2610" s="7">
        <v>56.618452772298923</v>
      </c>
      <c r="V2610" s="7">
        <v>1.3865338615700199E-3</v>
      </c>
    </row>
    <row r="2611" spans="1:22" x14ac:dyDescent="0.35">
      <c r="A2611" s="24">
        <v>2016</v>
      </c>
      <c r="B2611" s="17" t="s">
        <v>33</v>
      </c>
      <c r="C2611" s="17" t="s">
        <v>203</v>
      </c>
      <c r="D2611" s="17">
        <v>2003</v>
      </c>
      <c r="E2611" s="17">
        <v>13</v>
      </c>
      <c r="F2611" s="17">
        <v>50</v>
      </c>
      <c r="G2611" s="17">
        <v>4</v>
      </c>
      <c r="H2611" s="17">
        <v>54</v>
      </c>
      <c r="I2611" s="17" t="b">
        <v>1</v>
      </c>
      <c r="J2611" s="25">
        <v>7.4074074074074098E-2</v>
      </c>
      <c r="K2611">
        <f t="shared" si="205"/>
        <v>1.0543580131208997E-4</v>
      </c>
      <c r="L2611">
        <f t="shared" si="204"/>
        <v>1.0268193673284994E-2</v>
      </c>
      <c r="M2611">
        <f t="shared" si="206"/>
        <v>7.6060693876185161E-4</v>
      </c>
      <c r="N2611">
        <f t="shared" si="207"/>
        <v>1.0268193673284994E-2</v>
      </c>
      <c r="O2611">
        <f t="shared" si="208"/>
        <v>0.13348651775270493</v>
      </c>
      <c r="Q2611" s="7">
        <v>2585</v>
      </c>
      <c r="R2611" s="7">
        <v>2.222158175621344E-3</v>
      </c>
      <c r="S2611" s="7">
        <v>-1.0150539439149162E-3</v>
      </c>
      <c r="U2611" s="7">
        <v>56.640368178829718</v>
      </c>
      <c r="V2611" s="7">
        <v>1.3865338615700199E-3</v>
      </c>
    </row>
    <row r="2612" spans="1:22" x14ac:dyDescent="0.35">
      <c r="A2612" s="5">
        <v>2017</v>
      </c>
      <c r="B2612" s="14" t="s">
        <v>180</v>
      </c>
      <c r="C2612" s="14" t="s">
        <v>181</v>
      </c>
      <c r="D2612" s="14">
        <v>2008</v>
      </c>
      <c r="E2612" s="14">
        <v>9</v>
      </c>
      <c r="F2612" s="14">
        <v>50</v>
      </c>
      <c r="G2612" s="14">
        <v>4</v>
      </c>
      <c r="H2612" s="14">
        <v>54</v>
      </c>
      <c r="I2612" s="14" t="b">
        <v>1</v>
      </c>
      <c r="J2612" s="6">
        <v>7.4074074074074098E-2</v>
      </c>
      <c r="K2612">
        <f t="shared" si="205"/>
        <v>1.0543580131208997E-4</v>
      </c>
      <c r="L2612">
        <f t="shared" si="204"/>
        <v>1.0268193673284994E-2</v>
      </c>
      <c r="M2612">
        <f t="shared" si="206"/>
        <v>7.6060693876185161E-4</v>
      </c>
      <c r="N2612">
        <f t="shared" si="207"/>
        <v>1.0268193673284994E-2</v>
      </c>
      <c r="O2612">
        <f t="shared" si="208"/>
        <v>9.2413743059564943E-2</v>
      </c>
      <c r="Q2612" s="7">
        <v>2586</v>
      </c>
      <c r="R2612" s="7">
        <v>1.3989926434769286E-3</v>
      </c>
      <c r="S2612" s="7">
        <v>-5.4544105563833598E-4</v>
      </c>
      <c r="U2612" s="7">
        <v>56.662283585360505</v>
      </c>
      <c r="V2612" s="7">
        <v>1.3865338615700199E-3</v>
      </c>
    </row>
    <row r="2613" spans="1:22" x14ac:dyDescent="0.35">
      <c r="A2613" s="3">
        <v>2017</v>
      </c>
      <c r="B2613" s="13" t="s">
        <v>24</v>
      </c>
      <c r="C2613" s="13" t="s">
        <v>188</v>
      </c>
      <c r="D2613" s="13">
        <v>2005</v>
      </c>
      <c r="E2613" s="17">
        <v>12</v>
      </c>
      <c r="F2613" s="13">
        <v>50</v>
      </c>
      <c r="G2613" s="13">
        <v>4</v>
      </c>
      <c r="H2613" s="13">
        <v>54</v>
      </c>
      <c r="I2613" s="13" t="b">
        <v>1</v>
      </c>
      <c r="J2613" s="4">
        <v>7.4074074074074098E-2</v>
      </c>
      <c r="K2613">
        <f t="shared" si="205"/>
        <v>1.0543580131208997E-4</v>
      </c>
      <c r="L2613">
        <f t="shared" si="204"/>
        <v>1.0268193673284994E-2</v>
      </c>
      <c r="M2613">
        <f t="shared" si="206"/>
        <v>7.6060693876185161E-4</v>
      </c>
      <c r="N2613">
        <f t="shared" si="207"/>
        <v>1.0268193673284994E-2</v>
      </c>
      <c r="O2613">
        <f t="shared" si="208"/>
        <v>0.12321832407941993</v>
      </c>
      <c r="Q2613" s="7">
        <v>2587</v>
      </c>
      <c r="R2613" s="7">
        <v>3.6512981523262257E-4</v>
      </c>
      <c r="S2613" s="7">
        <v>4.8842177260597004E-4</v>
      </c>
      <c r="U2613" s="7">
        <v>56.6841989918913</v>
      </c>
      <c r="V2613" s="7">
        <v>1.3865338615700199E-3</v>
      </c>
    </row>
    <row r="2614" spans="1:22" x14ac:dyDescent="0.35">
      <c r="A2614" s="5">
        <v>2017</v>
      </c>
      <c r="B2614" s="14" t="s">
        <v>30</v>
      </c>
      <c r="C2614" s="14" t="s">
        <v>156</v>
      </c>
      <c r="D2614" s="14">
        <v>2006</v>
      </c>
      <c r="E2614" s="14">
        <v>11</v>
      </c>
      <c r="F2614" s="14">
        <v>50</v>
      </c>
      <c r="G2614" s="14">
        <v>4</v>
      </c>
      <c r="H2614" s="14">
        <v>54</v>
      </c>
      <c r="I2614" s="14" t="b">
        <v>1</v>
      </c>
      <c r="J2614" s="6">
        <v>7.4074074074074098E-2</v>
      </c>
      <c r="K2614">
        <f t="shared" si="205"/>
        <v>1.0543580131208997E-4</v>
      </c>
      <c r="L2614">
        <f t="shared" si="204"/>
        <v>1.0268193673284994E-2</v>
      </c>
      <c r="M2614">
        <f t="shared" si="206"/>
        <v>7.6060693876185161E-4</v>
      </c>
      <c r="N2614">
        <f t="shared" si="207"/>
        <v>1.0268193673284994E-2</v>
      </c>
      <c r="O2614">
        <f t="shared" si="208"/>
        <v>0.11295013040613493</v>
      </c>
      <c r="Q2614" s="7">
        <v>2588</v>
      </c>
      <c r="R2614" s="7">
        <v>1.9159240575990814E-3</v>
      </c>
      <c r="S2614" s="7">
        <v>-1.0623724697604888E-3</v>
      </c>
      <c r="U2614" s="7">
        <v>56.706114398422088</v>
      </c>
      <c r="V2614" s="7">
        <v>1.3877204547367579E-3</v>
      </c>
    </row>
    <row r="2615" spans="1:22" x14ac:dyDescent="0.35">
      <c r="A2615" s="3">
        <v>2017</v>
      </c>
      <c r="B2615" s="13" t="s">
        <v>42</v>
      </c>
      <c r="C2615" s="13" t="s">
        <v>263</v>
      </c>
      <c r="D2615" s="13">
        <v>2004</v>
      </c>
      <c r="E2615" s="17">
        <v>13</v>
      </c>
      <c r="F2615" s="13">
        <v>50</v>
      </c>
      <c r="G2615" s="13">
        <v>4</v>
      </c>
      <c r="H2615" s="13">
        <v>54</v>
      </c>
      <c r="I2615" s="13" t="b">
        <v>1</v>
      </c>
      <c r="J2615" s="4">
        <v>7.4074074074074098E-2</v>
      </c>
      <c r="K2615">
        <f t="shared" si="205"/>
        <v>1.0543580131208997E-4</v>
      </c>
      <c r="L2615">
        <f t="shared" si="204"/>
        <v>1.0268193673284994E-2</v>
      </c>
      <c r="M2615">
        <f t="shared" si="206"/>
        <v>7.6060693876185161E-4</v>
      </c>
      <c r="N2615">
        <f t="shared" si="207"/>
        <v>1.0268193673284994E-2</v>
      </c>
      <c r="O2615">
        <f t="shared" si="208"/>
        <v>0.13348651775270493</v>
      </c>
      <c r="Q2615" s="7">
        <v>2589</v>
      </c>
      <c r="R2615" s="7">
        <v>5.6600834466531062E-4</v>
      </c>
      <c r="S2615" s="7">
        <v>7.5548651948537712E-4</v>
      </c>
      <c r="U2615" s="7">
        <v>56.728029804952882</v>
      </c>
      <c r="V2615" s="7">
        <v>1.3877204547367579E-3</v>
      </c>
    </row>
    <row r="2616" spans="1:22" x14ac:dyDescent="0.35">
      <c r="A2616" s="3">
        <v>2017</v>
      </c>
      <c r="B2616" s="13" t="s">
        <v>67</v>
      </c>
      <c r="C2616" s="13" t="s">
        <v>77</v>
      </c>
      <c r="D2616" s="13">
        <v>2007</v>
      </c>
      <c r="E2616" s="14">
        <v>10</v>
      </c>
      <c r="F2616" s="13">
        <v>50</v>
      </c>
      <c r="G2616" s="13">
        <v>4</v>
      </c>
      <c r="H2616" s="13">
        <v>54</v>
      </c>
      <c r="I2616" s="13" t="b">
        <v>1</v>
      </c>
      <c r="J2616" s="4">
        <v>7.4074074074074098E-2</v>
      </c>
      <c r="K2616">
        <f t="shared" si="205"/>
        <v>1.0543580131208997E-4</v>
      </c>
      <c r="L2616">
        <f t="shared" si="204"/>
        <v>1.0268193673284994E-2</v>
      </c>
      <c r="M2616">
        <f t="shared" si="206"/>
        <v>7.6060693876185161E-4</v>
      </c>
      <c r="N2616">
        <f t="shared" si="207"/>
        <v>1.0268193673284994E-2</v>
      </c>
      <c r="O2616">
        <f t="shared" si="208"/>
        <v>0.10268193673284993</v>
      </c>
      <c r="Q2616" s="7">
        <v>2590</v>
      </c>
      <c r="R2616" s="7">
        <v>2.0652696827205834E-3</v>
      </c>
      <c r="S2616" s="7">
        <v>-1.0564087961392459E-3</v>
      </c>
      <c r="U2616" s="7">
        <v>56.74994521148367</v>
      </c>
      <c r="V2616" s="7">
        <v>1.388777765712803E-3</v>
      </c>
    </row>
    <row r="2617" spans="1:22" x14ac:dyDescent="0.35">
      <c r="A2617" s="24">
        <v>2017</v>
      </c>
      <c r="B2617" s="17" t="s">
        <v>33</v>
      </c>
      <c r="C2617" s="17" t="s">
        <v>254</v>
      </c>
      <c r="D2617" s="17">
        <v>2008</v>
      </c>
      <c r="E2617" s="17">
        <v>9</v>
      </c>
      <c r="F2617" s="17">
        <v>50</v>
      </c>
      <c r="G2617" s="17">
        <v>4</v>
      </c>
      <c r="H2617" s="17">
        <v>54</v>
      </c>
      <c r="I2617" s="17" t="b">
        <v>1</v>
      </c>
      <c r="J2617" s="25">
        <v>7.4074074074074098E-2</v>
      </c>
      <c r="K2617">
        <f t="shared" si="205"/>
        <v>1.0543580131208997E-4</v>
      </c>
      <c r="L2617">
        <f t="shared" si="204"/>
        <v>1.0268193673284994E-2</v>
      </c>
      <c r="M2617">
        <f t="shared" si="206"/>
        <v>7.6060693876185161E-4</v>
      </c>
      <c r="N2617">
        <f t="shared" si="207"/>
        <v>1.0268193673284994E-2</v>
      </c>
      <c r="O2617">
        <f t="shared" si="208"/>
        <v>9.2413743059564943E-2</v>
      </c>
      <c r="Q2617" s="7">
        <v>2591</v>
      </c>
      <c r="R2617" s="7">
        <v>8.4068324216209956E-4</v>
      </c>
      <c r="S2617" s="7">
        <v>1.6817764441923796E-4</v>
      </c>
      <c r="U2617" s="7">
        <v>56.771860618014465</v>
      </c>
      <c r="V2617" s="7">
        <v>1.390249066534672E-3</v>
      </c>
    </row>
    <row r="2618" spans="1:22" x14ac:dyDescent="0.35">
      <c r="A2618" s="3">
        <v>2017</v>
      </c>
      <c r="B2618" s="13" t="s">
        <v>153</v>
      </c>
      <c r="C2618" s="13" t="s">
        <v>224</v>
      </c>
      <c r="D2618" s="13">
        <v>2007</v>
      </c>
      <c r="E2618" s="14">
        <v>10</v>
      </c>
      <c r="F2618" s="13">
        <v>50</v>
      </c>
      <c r="G2618" s="13">
        <v>4</v>
      </c>
      <c r="H2618" s="13">
        <v>54</v>
      </c>
      <c r="I2618" s="13" t="b">
        <v>1</v>
      </c>
      <c r="J2618" s="4">
        <v>7.4074074074074098E-2</v>
      </c>
      <c r="K2618">
        <f t="shared" si="205"/>
        <v>1.0543580131208997E-4</v>
      </c>
      <c r="L2618">
        <f t="shared" si="204"/>
        <v>1.0268193673284994E-2</v>
      </c>
      <c r="M2618">
        <f t="shared" si="206"/>
        <v>7.6060693876185161E-4</v>
      </c>
      <c r="N2618">
        <f t="shared" si="207"/>
        <v>1.0268193673284994E-2</v>
      </c>
      <c r="O2618">
        <f t="shared" si="208"/>
        <v>0.10268193673284993</v>
      </c>
      <c r="Q2618" s="7">
        <v>2592</v>
      </c>
      <c r="R2618" s="7">
        <v>1.8611719426275025E-3</v>
      </c>
      <c r="S2618" s="7">
        <v>-8.5231105604616502E-4</v>
      </c>
      <c r="U2618" s="7">
        <v>56.793776024545252</v>
      </c>
      <c r="V2618" s="7">
        <v>1.3903895170140456E-3</v>
      </c>
    </row>
    <row r="2619" spans="1:22" x14ac:dyDescent="0.35">
      <c r="A2619" s="3">
        <v>2016</v>
      </c>
      <c r="B2619" s="13" t="s">
        <v>24</v>
      </c>
      <c r="C2619" s="13" t="s">
        <v>29</v>
      </c>
      <c r="D2619" s="13">
        <v>2010</v>
      </c>
      <c r="E2619" s="17">
        <v>6</v>
      </c>
      <c r="F2619" s="13">
        <v>163</v>
      </c>
      <c r="G2619" s="13">
        <v>13</v>
      </c>
      <c r="H2619" s="13">
        <v>176</v>
      </c>
      <c r="I2619" s="13" t="b">
        <v>1</v>
      </c>
      <c r="J2619" s="4">
        <v>7.3863636363636395E-2</v>
      </c>
      <c r="K2619">
        <f t="shared" si="205"/>
        <v>3.4364261168384882E-4</v>
      </c>
      <c r="L2619">
        <f t="shared" si="204"/>
        <v>1.8537599944001618E-2</v>
      </c>
      <c r="M2619">
        <f t="shared" si="206"/>
        <v>1.3692545413183019E-3</v>
      </c>
      <c r="N2619">
        <f t="shared" si="207"/>
        <v>1.8537599944001618E-2</v>
      </c>
      <c r="O2619">
        <f t="shared" si="208"/>
        <v>0.11122559966400972</v>
      </c>
      <c r="Q2619" s="7">
        <v>2593</v>
      </c>
      <c r="R2619" s="7">
        <v>1.8800556930334842E-3</v>
      </c>
      <c r="S2619" s="7">
        <v>-7.3679046214154245E-4</v>
      </c>
      <c r="U2619" s="7">
        <v>56.815691431076047</v>
      </c>
      <c r="V2619" s="7">
        <v>1.3973241710901493E-3</v>
      </c>
    </row>
    <row r="2620" spans="1:22" x14ac:dyDescent="0.35">
      <c r="A2620" s="3">
        <v>2014</v>
      </c>
      <c r="B2620" s="13" t="s">
        <v>58</v>
      </c>
      <c r="C2620" s="13" t="s">
        <v>63</v>
      </c>
      <c r="D2620" s="13">
        <v>2007</v>
      </c>
      <c r="E2620" s="14">
        <v>7</v>
      </c>
      <c r="F2620" s="13">
        <v>138</v>
      </c>
      <c r="G2620" s="13">
        <v>11</v>
      </c>
      <c r="H2620" s="13">
        <v>149</v>
      </c>
      <c r="I2620" s="13" t="b">
        <v>1</v>
      </c>
      <c r="J2620" s="4">
        <v>7.3825503355704702E-2</v>
      </c>
      <c r="K2620">
        <f t="shared" si="205"/>
        <v>2.9092471102780382E-4</v>
      </c>
      <c r="L2620">
        <f t="shared" si="204"/>
        <v>1.7056515207620922E-2</v>
      </c>
      <c r="M2620">
        <f t="shared" si="206"/>
        <v>1.2592058206968466E-3</v>
      </c>
      <c r="N2620">
        <f t="shared" si="207"/>
        <v>1.7056515207620922E-2</v>
      </c>
      <c r="O2620">
        <f t="shared" si="208"/>
        <v>0.11939560645334646</v>
      </c>
      <c r="Q2620" s="7">
        <v>2594</v>
      </c>
      <c r="R2620" s="7">
        <v>1.4169320530535859E-3</v>
      </c>
      <c r="S2620" s="7">
        <v>-2.736668221616442E-4</v>
      </c>
      <c r="U2620" s="7">
        <v>56.837606837606835</v>
      </c>
      <c r="V2620" s="7">
        <v>1.3973241710901493E-3</v>
      </c>
    </row>
    <row r="2621" spans="1:22" x14ac:dyDescent="0.35">
      <c r="A2621" s="3">
        <v>2013</v>
      </c>
      <c r="B2621" s="13" t="s">
        <v>58</v>
      </c>
      <c r="C2621" s="13" t="s">
        <v>64</v>
      </c>
      <c r="D2621" s="13">
        <v>2005</v>
      </c>
      <c r="E2621" s="17">
        <v>8</v>
      </c>
      <c r="F2621" s="13">
        <v>176</v>
      </c>
      <c r="G2621" s="13">
        <v>14</v>
      </c>
      <c r="H2621" s="13">
        <v>190</v>
      </c>
      <c r="I2621" s="13" t="b">
        <v>1</v>
      </c>
      <c r="J2621" s="4">
        <v>7.3684210526315796E-2</v>
      </c>
      <c r="K2621">
        <f t="shared" si="205"/>
        <v>3.709778194314277E-4</v>
      </c>
      <c r="L2621">
        <f t="shared" si="204"/>
        <v>1.9260784496780699E-2</v>
      </c>
      <c r="M2621">
        <f t="shared" si="206"/>
        <v>1.4192156997627884E-3</v>
      </c>
      <c r="N2621">
        <f t="shared" si="207"/>
        <v>1.9260784496780699E-2</v>
      </c>
      <c r="O2621">
        <f t="shared" si="208"/>
        <v>0.1540862759742456</v>
      </c>
      <c r="Q2621" s="7">
        <v>2595</v>
      </c>
      <c r="R2621" s="7">
        <v>2.3431793330133833E-3</v>
      </c>
      <c r="S2621" s="7">
        <v>-1.1999141021214416E-3</v>
      </c>
      <c r="U2621" s="7">
        <v>56.859522244137629</v>
      </c>
      <c r="V2621" s="7">
        <v>1.3973241710901493E-3</v>
      </c>
    </row>
    <row r="2622" spans="1:22" x14ac:dyDescent="0.35">
      <c r="A2622" s="5">
        <v>2016</v>
      </c>
      <c r="B2622" s="14" t="s">
        <v>24</v>
      </c>
      <c r="C2622" s="14" t="s">
        <v>25</v>
      </c>
      <c r="D2622" s="14">
        <v>2008</v>
      </c>
      <c r="E2622" s="14">
        <v>8</v>
      </c>
      <c r="F2622" s="14">
        <v>88</v>
      </c>
      <c r="G2622" s="14">
        <v>7</v>
      </c>
      <c r="H2622" s="14">
        <v>95</v>
      </c>
      <c r="I2622" s="14" t="b">
        <v>1</v>
      </c>
      <c r="J2622" s="6">
        <v>7.3684210526315796E-2</v>
      </c>
      <c r="K2622">
        <f t="shared" si="205"/>
        <v>1.8548890971571385E-4</v>
      </c>
      <c r="L2622">
        <f t="shared" si="204"/>
        <v>1.3619431328646356E-2</v>
      </c>
      <c r="M2622">
        <f t="shared" si="206"/>
        <v>1.0035370452686789E-3</v>
      </c>
      <c r="N2622">
        <f t="shared" si="207"/>
        <v>1.3619431328646356E-2</v>
      </c>
      <c r="O2622">
        <f t="shared" si="208"/>
        <v>0.10895545062917085</v>
      </c>
      <c r="Q2622" s="7">
        <v>2596</v>
      </c>
      <c r="R2622" s="7">
        <v>1.9858430151984898E-3</v>
      </c>
      <c r="S2622" s="7">
        <v>-7.8321784989065883E-4</v>
      </c>
      <c r="U2622" s="7">
        <v>56.881437650668417</v>
      </c>
      <c r="V2622" s="7">
        <v>1.3973241710901493E-3</v>
      </c>
    </row>
    <row r="2623" spans="1:22" x14ac:dyDescent="0.35">
      <c r="A2623" s="24">
        <v>2016</v>
      </c>
      <c r="B2623" s="17" t="s">
        <v>113</v>
      </c>
      <c r="C2623" s="17" t="s">
        <v>114</v>
      </c>
      <c r="D2623" s="17">
        <v>2005</v>
      </c>
      <c r="E2623" s="17">
        <v>11</v>
      </c>
      <c r="F2623" s="17">
        <v>88</v>
      </c>
      <c r="G2623" s="17">
        <v>7</v>
      </c>
      <c r="H2623" s="17">
        <v>95</v>
      </c>
      <c r="I2623" s="17" t="b">
        <v>1</v>
      </c>
      <c r="J2623" s="25">
        <v>7.3684210526315796E-2</v>
      </c>
      <c r="K2623">
        <f t="shared" si="205"/>
        <v>1.8548890971571385E-4</v>
      </c>
      <c r="L2623">
        <f t="shared" si="204"/>
        <v>1.3619431328646356E-2</v>
      </c>
      <c r="M2623">
        <f t="shared" si="206"/>
        <v>1.0035370452686789E-3</v>
      </c>
      <c r="N2623">
        <f t="shared" si="207"/>
        <v>1.3619431328646356E-2</v>
      </c>
      <c r="O2623">
        <f t="shared" si="208"/>
        <v>0.14981374461510991</v>
      </c>
      <c r="Q2623" s="7">
        <v>2597</v>
      </c>
      <c r="R2623" s="7">
        <v>7.8038870160574401E-4</v>
      </c>
      <c r="S2623" s="7">
        <v>1.5116074578769019E-4</v>
      </c>
      <c r="U2623" s="7">
        <v>56.903353057199212</v>
      </c>
      <c r="V2623" s="7">
        <v>1.3973241710901502E-3</v>
      </c>
    </row>
    <row r="2624" spans="1:22" x14ac:dyDescent="0.35">
      <c r="A2624" s="3">
        <v>2016</v>
      </c>
      <c r="B2624" s="13" t="s">
        <v>37</v>
      </c>
      <c r="C2624" s="13" t="s">
        <v>59</v>
      </c>
      <c r="D2624" s="13">
        <v>2008</v>
      </c>
      <c r="E2624" s="14">
        <v>8</v>
      </c>
      <c r="F2624" s="13">
        <v>151</v>
      </c>
      <c r="G2624" s="13">
        <v>12</v>
      </c>
      <c r="H2624" s="13">
        <v>163</v>
      </c>
      <c r="I2624" s="13" t="b">
        <v>1</v>
      </c>
      <c r="J2624" s="4">
        <v>7.3619631901840496E-2</v>
      </c>
      <c r="K2624">
        <f t="shared" si="205"/>
        <v>3.182599187753827E-4</v>
      </c>
      <c r="L2624">
        <f t="shared" si="204"/>
        <v>1.7839840772142075E-2</v>
      </c>
      <c r="M2624">
        <f t="shared" si="206"/>
        <v>1.3133625108325455E-3</v>
      </c>
      <c r="N2624">
        <f t="shared" si="207"/>
        <v>1.7839840772142075E-2</v>
      </c>
      <c r="O2624">
        <f t="shared" si="208"/>
        <v>0.1427187261771366</v>
      </c>
      <c r="Q2624" s="7">
        <v>2598</v>
      </c>
      <c r="R2624" s="7">
        <v>1.3487677143083467E-3</v>
      </c>
      <c r="S2624" s="7">
        <v>-4.172182669149125E-4</v>
      </c>
      <c r="U2624" s="7">
        <v>56.925268463729999</v>
      </c>
      <c r="V2624" s="7">
        <v>1.3973241710901509E-3</v>
      </c>
    </row>
    <row r="2625" spans="1:22" x14ac:dyDescent="0.35">
      <c r="A2625" s="24">
        <v>2013</v>
      </c>
      <c r="B2625" s="17" t="s">
        <v>24</v>
      </c>
      <c r="C2625" s="17" t="s">
        <v>57</v>
      </c>
      <c r="D2625" s="17">
        <v>2007</v>
      </c>
      <c r="E2625" s="17">
        <v>6</v>
      </c>
      <c r="F2625" s="17">
        <v>252</v>
      </c>
      <c r="G2625" s="17">
        <v>20</v>
      </c>
      <c r="H2625" s="17">
        <v>272</v>
      </c>
      <c r="I2625" s="17" t="b">
        <v>1</v>
      </c>
      <c r="J2625" s="25">
        <v>7.3529411764705899E-2</v>
      </c>
      <c r="K2625">
        <f t="shared" si="205"/>
        <v>5.3108403623867539E-4</v>
      </c>
      <c r="L2625">
        <f t="shared" si="204"/>
        <v>2.3045260602533341E-2</v>
      </c>
      <c r="M2625">
        <f t="shared" si="206"/>
        <v>1.6945044560686283E-3</v>
      </c>
      <c r="N2625">
        <f t="shared" si="207"/>
        <v>2.3045260602533341E-2</v>
      </c>
      <c r="O2625">
        <f t="shared" si="208"/>
        <v>0.13827156361520004</v>
      </c>
      <c r="Q2625" s="7">
        <v>2599</v>
      </c>
      <c r="R2625" s="7">
        <v>1.1593080434074794E-3</v>
      </c>
      <c r="S2625" s="7">
        <v>-2.2775859601404519E-4</v>
      </c>
      <c r="U2625" s="7">
        <v>56.947183870260794</v>
      </c>
      <c r="V2625" s="7">
        <v>1.3973241710901509E-3</v>
      </c>
    </row>
    <row r="2626" spans="1:22" x14ac:dyDescent="0.35">
      <c r="A2626" s="3">
        <v>2014</v>
      </c>
      <c r="B2626" s="13" t="s">
        <v>186</v>
      </c>
      <c r="C2626" s="13" t="s">
        <v>236</v>
      </c>
      <c r="D2626" s="13">
        <v>2006</v>
      </c>
      <c r="E2626" s="14">
        <v>8</v>
      </c>
      <c r="F2626" s="13">
        <v>63</v>
      </c>
      <c r="G2626" s="13">
        <v>5</v>
      </c>
      <c r="H2626" s="13">
        <v>68</v>
      </c>
      <c r="I2626" s="13" t="b">
        <v>1</v>
      </c>
      <c r="J2626" s="4">
        <v>7.3529411764705899E-2</v>
      </c>
      <c r="K2626">
        <f t="shared" si="205"/>
        <v>1.3277100905966885E-4</v>
      </c>
      <c r="L2626">
        <f t="shared" si="204"/>
        <v>1.152263030126667E-2</v>
      </c>
      <c r="M2626">
        <f t="shared" si="206"/>
        <v>8.4725222803431414E-4</v>
      </c>
      <c r="N2626">
        <f t="shared" si="207"/>
        <v>1.152263030126667E-2</v>
      </c>
      <c r="O2626">
        <f t="shared" si="208"/>
        <v>9.2181042410133363E-2</v>
      </c>
      <c r="Q2626" s="7">
        <v>2600</v>
      </c>
      <c r="R2626" s="7">
        <v>1.3487677143083467E-3</v>
      </c>
      <c r="S2626" s="7">
        <v>-4.172182669149125E-4</v>
      </c>
      <c r="U2626" s="7">
        <v>56.969099276791582</v>
      </c>
      <c r="V2626" s="7">
        <v>1.3973241710901509E-3</v>
      </c>
    </row>
    <row r="2627" spans="1:22" x14ac:dyDescent="0.35">
      <c r="A2627" s="24">
        <v>2014</v>
      </c>
      <c r="B2627" s="17" t="s">
        <v>26</v>
      </c>
      <c r="C2627" s="17" t="s">
        <v>111</v>
      </c>
      <c r="D2627" s="17">
        <v>2003</v>
      </c>
      <c r="E2627" s="17">
        <v>11</v>
      </c>
      <c r="F2627" s="17">
        <v>63</v>
      </c>
      <c r="G2627" s="17">
        <v>5</v>
      </c>
      <c r="H2627" s="17">
        <v>68</v>
      </c>
      <c r="I2627" s="17" t="b">
        <v>1</v>
      </c>
      <c r="J2627" s="25">
        <v>7.3529411764705899E-2</v>
      </c>
      <c r="K2627">
        <f t="shared" si="205"/>
        <v>1.3277100905966885E-4</v>
      </c>
      <c r="L2627">
        <f t="shared" si="204"/>
        <v>1.152263030126667E-2</v>
      </c>
      <c r="M2627">
        <f t="shared" si="206"/>
        <v>8.4725222803431414E-4</v>
      </c>
      <c r="N2627">
        <f t="shared" si="207"/>
        <v>1.152263030126667E-2</v>
      </c>
      <c r="O2627">
        <f t="shared" si="208"/>
        <v>0.12674893331393339</v>
      </c>
      <c r="Q2627" s="7">
        <v>2601</v>
      </c>
      <c r="R2627" s="7">
        <v>9.4657105368421875E-4</v>
      </c>
      <c r="S2627" s="7">
        <v>-1.8596411492236714E-4</v>
      </c>
      <c r="U2627" s="7">
        <v>56.991014683322376</v>
      </c>
      <c r="V2627" s="7">
        <v>1.3973241710901509E-3</v>
      </c>
    </row>
    <row r="2628" spans="1:22" x14ac:dyDescent="0.35">
      <c r="A2628" s="3">
        <v>2014</v>
      </c>
      <c r="B2628" s="13" t="s">
        <v>30</v>
      </c>
      <c r="C2628" s="13" t="s">
        <v>51</v>
      </c>
      <c r="D2628" s="13">
        <v>2005</v>
      </c>
      <c r="E2628" s="14">
        <v>9</v>
      </c>
      <c r="F2628" s="13">
        <v>101</v>
      </c>
      <c r="G2628" s="13">
        <v>8</v>
      </c>
      <c r="H2628" s="13">
        <v>109</v>
      </c>
      <c r="I2628" s="13" t="b">
        <v>1</v>
      </c>
      <c r="J2628" s="4">
        <v>7.3394495412843999E-2</v>
      </c>
      <c r="K2628">
        <f t="shared" si="205"/>
        <v>2.1282411746329272E-4</v>
      </c>
      <c r="L2628">
        <f t="shared" ref="L2628:L2691" si="209">SQRT(K2628)</f>
        <v>1.4588492638490541E-2</v>
      </c>
      <c r="M2628">
        <f t="shared" si="206"/>
        <v>1.0707150560360025E-3</v>
      </c>
      <c r="N2628">
        <f t="shared" si="207"/>
        <v>1.4588492638490541E-2</v>
      </c>
      <c r="O2628">
        <f t="shared" si="208"/>
        <v>0.13129643374641486</v>
      </c>
      <c r="Q2628" s="7">
        <v>2602</v>
      </c>
      <c r="R2628" s="7">
        <v>6.3718470665571751E-4</v>
      </c>
      <c r="S2628" s="7">
        <v>1.234222321061341E-4</v>
      </c>
      <c r="U2628" s="7">
        <v>57.012930089853164</v>
      </c>
      <c r="V2628" s="7">
        <v>1.3973241710901509E-3</v>
      </c>
    </row>
    <row r="2629" spans="1:22" x14ac:dyDescent="0.35">
      <c r="A2629" s="24">
        <v>2015</v>
      </c>
      <c r="B2629" s="17" t="s">
        <v>24</v>
      </c>
      <c r="C2629" s="17" t="s">
        <v>49</v>
      </c>
      <c r="D2629" s="17">
        <v>2007</v>
      </c>
      <c r="E2629" s="17">
        <v>8</v>
      </c>
      <c r="F2629" s="17">
        <v>215</v>
      </c>
      <c r="G2629" s="17">
        <v>17</v>
      </c>
      <c r="H2629" s="17">
        <v>232</v>
      </c>
      <c r="I2629" s="17" t="b">
        <v>1</v>
      </c>
      <c r="J2629" s="25">
        <v>7.3275862068965497E-2</v>
      </c>
      <c r="K2629">
        <f t="shared" si="205"/>
        <v>4.5298344267416432E-4</v>
      </c>
      <c r="L2629">
        <f t="shared" si="209"/>
        <v>2.12834076847239E-2</v>
      </c>
      <c r="M2629">
        <f t="shared" si="206"/>
        <v>1.5595600458633888E-3</v>
      </c>
      <c r="N2629">
        <f t="shared" si="207"/>
        <v>2.12834076847239E-2</v>
      </c>
      <c r="O2629">
        <f t="shared" si="208"/>
        <v>0.1702672614777912</v>
      </c>
      <c r="Q2629" s="7">
        <v>2603</v>
      </c>
      <c r="R2629" s="7">
        <v>4.8249153314146699E-4</v>
      </c>
      <c r="S2629" s="7">
        <v>2.7811540562038461E-4</v>
      </c>
      <c r="U2629" s="7">
        <v>57.034845496383959</v>
      </c>
      <c r="V2629" s="7">
        <v>1.3973241710901509E-3</v>
      </c>
    </row>
    <row r="2630" spans="1:22" x14ac:dyDescent="0.35">
      <c r="A2630" s="5">
        <v>2013</v>
      </c>
      <c r="B2630" s="14" t="s">
        <v>118</v>
      </c>
      <c r="C2630" s="14" t="s">
        <v>119</v>
      </c>
      <c r="D2630" s="14">
        <v>2007</v>
      </c>
      <c r="E2630" s="14">
        <v>6</v>
      </c>
      <c r="F2630" s="14">
        <v>152</v>
      </c>
      <c r="G2630" s="14">
        <v>12</v>
      </c>
      <c r="H2630" s="14">
        <v>164</v>
      </c>
      <c r="I2630" s="14" t="b">
        <v>1</v>
      </c>
      <c r="J2630" s="6">
        <v>7.3170731707317097E-2</v>
      </c>
      <c r="K2630">
        <f t="shared" si="205"/>
        <v>3.202124336144955E-4</v>
      </c>
      <c r="L2630">
        <f t="shared" si="209"/>
        <v>1.789448053491622E-2</v>
      </c>
      <c r="M2630">
        <f t="shared" si="206"/>
        <v>1.3093522342621628E-3</v>
      </c>
      <c r="N2630">
        <f t="shared" si="207"/>
        <v>1.789448053491622E-2</v>
      </c>
      <c r="O2630">
        <f t="shared" si="208"/>
        <v>0.10736688320949732</v>
      </c>
      <c r="Q2630" s="7">
        <v>2604</v>
      </c>
      <c r="R2630" s="7">
        <v>7.9187788016996802E-4</v>
      </c>
      <c r="S2630" s="7">
        <v>-3.127094140811641E-5</v>
      </c>
      <c r="U2630" s="7">
        <v>57.056760902914746</v>
      </c>
      <c r="V2630" s="7">
        <v>1.3973241710901509E-3</v>
      </c>
    </row>
    <row r="2631" spans="1:22" x14ac:dyDescent="0.35">
      <c r="A2631" s="3">
        <v>2017</v>
      </c>
      <c r="B2631" s="13" t="s">
        <v>30</v>
      </c>
      <c r="C2631" s="13" t="s">
        <v>32</v>
      </c>
      <c r="D2631" s="13">
        <v>2006</v>
      </c>
      <c r="E2631" s="17">
        <v>11</v>
      </c>
      <c r="F2631" s="13">
        <v>114</v>
      </c>
      <c r="G2631" s="13">
        <v>9</v>
      </c>
      <c r="H2631" s="13">
        <v>123</v>
      </c>
      <c r="I2631" s="13" t="b">
        <v>1</v>
      </c>
      <c r="J2631" s="4">
        <v>7.3170731707317097E-2</v>
      </c>
      <c r="K2631">
        <f t="shared" si="205"/>
        <v>2.4015932521087159E-4</v>
      </c>
      <c r="L2631">
        <f t="shared" si="209"/>
        <v>1.5497074730763597E-2</v>
      </c>
      <c r="M2631">
        <f t="shared" si="206"/>
        <v>1.1339322973729464E-3</v>
      </c>
      <c r="N2631">
        <f t="shared" si="207"/>
        <v>1.5497074730763597E-2</v>
      </c>
      <c r="O2631">
        <f t="shared" si="208"/>
        <v>0.17046782203839955</v>
      </c>
      <c r="Q2631" s="7">
        <v>2605</v>
      </c>
      <c r="R2631" s="7">
        <v>1.4106505742269705E-3</v>
      </c>
      <c r="S2631" s="7">
        <v>-6.5004363546511889E-4</v>
      </c>
      <c r="U2631" s="7">
        <v>57.078676309445541</v>
      </c>
      <c r="V2631" s="7">
        <v>1.403134275864354E-3</v>
      </c>
    </row>
    <row r="2632" spans="1:22" x14ac:dyDescent="0.35">
      <c r="A2632" s="3">
        <v>2013</v>
      </c>
      <c r="B2632" s="13" t="s">
        <v>33</v>
      </c>
      <c r="C2632" s="13" t="s">
        <v>86</v>
      </c>
      <c r="D2632" s="13">
        <v>2002</v>
      </c>
      <c r="E2632" s="14">
        <v>11</v>
      </c>
      <c r="F2632" s="13">
        <v>76</v>
      </c>
      <c r="G2632" s="13">
        <v>6</v>
      </c>
      <c r="H2632" s="13">
        <v>82</v>
      </c>
      <c r="I2632" s="13" t="b">
        <v>1</v>
      </c>
      <c r="J2632" s="4">
        <v>7.3170731707317097E-2</v>
      </c>
      <c r="K2632">
        <f t="shared" si="205"/>
        <v>1.6010621680724775E-4</v>
      </c>
      <c r="L2632">
        <f t="shared" si="209"/>
        <v>1.2653308532049937E-2</v>
      </c>
      <c r="M2632">
        <f t="shared" si="206"/>
        <v>9.2585184380853227E-4</v>
      </c>
      <c r="N2632">
        <f t="shared" si="207"/>
        <v>1.2653308532049937E-2</v>
      </c>
      <c r="O2632">
        <f t="shared" si="208"/>
        <v>0.1391863938525493</v>
      </c>
      <c r="Q2632" s="7">
        <v>2606</v>
      </c>
      <c r="R2632" s="7">
        <v>1.25595740071272E-3</v>
      </c>
      <c r="S2632" s="7">
        <v>-4.9535046195086838E-4</v>
      </c>
      <c r="U2632" s="7">
        <v>57.100591715976329</v>
      </c>
      <c r="V2632" s="7">
        <v>1.403134275864354E-3</v>
      </c>
    </row>
    <row r="2633" spans="1:22" x14ac:dyDescent="0.35">
      <c r="A2633" s="3">
        <v>2014</v>
      </c>
      <c r="B2633" s="13" t="s">
        <v>26</v>
      </c>
      <c r="C2633" s="13" t="s">
        <v>176</v>
      </c>
      <c r="D2633" s="13">
        <v>2002</v>
      </c>
      <c r="E2633" s="17">
        <v>12</v>
      </c>
      <c r="F2633" s="13">
        <v>76</v>
      </c>
      <c r="G2633" s="13">
        <v>6</v>
      </c>
      <c r="H2633" s="13">
        <v>82</v>
      </c>
      <c r="I2633" s="13" t="b">
        <v>1</v>
      </c>
      <c r="J2633" s="4">
        <v>7.3170731707317097E-2</v>
      </c>
      <c r="K2633">
        <f t="shared" si="205"/>
        <v>1.6010621680724775E-4</v>
      </c>
      <c r="L2633">
        <f t="shared" si="209"/>
        <v>1.2653308532049937E-2</v>
      </c>
      <c r="M2633">
        <f t="shared" si="206"/>
        <v>9.2585184380853227E-4</v>
      </c>
      <c r="N2633">
        <f t="shared" si="207"/>
        <v>1.2653308532049937E-2</v>
      </c>
      <c r="O2633">
        <f t="shared" si="208"/>
        <v>0.15183970238459926</v>
      </c>
      <c r="Q2633" s="7">
        <v>2607</v>
      </c>
      <c r="R2633" s="7">
        <v>1.25595740071272E-3</v>
      </c>
      <c r="S2633" s="7">
        <v>-4.9535046195086838E-4</v>
      </c>
      <c r="U2633" s="7">
        <v>57.122507122507123</v>
      </c>
      <c r="V2633" s="7">
        <v>1.4055842873992581E-3</v>
      </c>
    </row>
    <row r="2634" spans="1:22" x14ac:dyDescent="0.35">
      <c r="A2634" s="5">
        <v>2017</v>
      </c>
      <c r="B2634" s="14" t="s">
        <v>37</v>
      </c>
      <c r="C2634" s="14" t="s">
        <v>39</v>
      </c>
      <c r="D2634" s="14">
        <v>2006</v>
      </c>
      <c r="E2634" s="14">
        <v>11</v>
      </c>
      <c r="F2634" s="14">
        <v>241</v>
      </c>
      <c r="G2634" s="14">
        <v>19</v>
      </c>
      <c r="H2634" s="14">
        <v>260</v>
      </c>
      <c r="I2634" s="14" t="b">
        <v>1</v>
      </c>
      <c r="J2634" s="6">
        <v>7.3076923076923095E-2</v>
      </c>
      <c r="K2634">
        <f t="shared" si="205"/>
        <v>5.0765385816932212E-4</v>
      </c>
      <c r="L2634">
        <f t="shared" si="209"/>
        <v>2.2531175250512837E-2</v>
      </c>
      <c r="M2634">
        <f t="shared" si="206"/>
        <v>1.6465089606144E-3</v>
      </c>
      <c r="N2634">
        <f t="shared" si="207"/>
        <v>2.2531175250512837E-2</v>
      </c>
      <c r="O2634">
        <f t="shared" si="208"/>
        <v>0.24784292775564121</v>
      </c>
      <c r="Q2634" s="7">
        <v>2608</v>
      </c>
      <c r="R2634" s="7">
        <v>1.1012642271984693E-3</v>
      </c>
      <c r="S2634" s="7">
        <v>-3.4065728843661765E-4</v>
      </c>
      <c r="U2634" s="7">
        <v>57.144422529037911</v>
      </c>
      <c r="V2634" s="7">
        <v>1.4060303249225057E-3</v>
      </c>
    </row>
    <row r="2635" spans="1:22" x14ac:dyDescent="0.35">
      <c r="A2635" s="24">
        <v>2016</v>
      </c>
      <c r="B2635" s="17" t="s">
        <v>26</v>
      </c>
      <c r="C2635" s="17" t="s">
        <v>35</v>
      </c>
      <c r="D2635" s="17">
        <v>2004</v>
      </c>
      <c r="E2635" s="17">
        <v>12</v>
      </c>
      <c r="F2635" s="17">
        <v>203</v>
      </c>
      <c r="G2635" s="17">
        <v>16</v>
      </c>
      <c r="H2635" s="17">
        <v>219</v>
      </c>
      <c r="I2635" s="17" t="b">
        <v>1</v>
      </c>
      <c r="J2635" s="25">
        <v>7.3059360730593603E-2</v>
      </c>
      <c r="K2635">
        <f t="shared" si="205"/>
        <v>4.2760074976569824E-4</v>
      </c>
      <c r="L2635">
        <f t="shared" si="209"/>
        <v>2.0678509370012584E-2</v>
      </c>
      <c r="M2635">
        <f t="shared" si="206"/>
        <v>1.5107586754347093E-3</v>
      </c>
      <c r="N2635">
        <f t="shared" si="207"/>
        <v>2.0678509370012584E-2</v>
      </c>
      <c r="O2635">
        <f t="shared" si="208"/>
        <v>0.248142112440151</v>
      </c>
      <c r="Q2635" s="7">
        <v>2609</v>
      </c>
      <c r="R2635" s="7">
        <v>1.4106505742269705E-3</v>
      </c>
      <c r="S2635" s="7">
        <v>-6.5004363546511889E-4</v>
      </c>
      <c r="U2635" s="7">
        <v>57.166337935568706</v>
      </c>
      <c r="V2635" s="7">
        <v>1.4060303249225057E-3</v>
      </c>
    </row>
    <row r="2636" spans="1:22" x14ac:dyDescent="0.35">
      <c r="A2636" s="3">
        <v>2014</v>
      </c>
      <c r="B2636" s="13" t="s">
        <v>30</v>
      </c>
      <c r="C2636" s="13" t="s">
        <v>36</v>
      </c>
      <c r="D2636" s="13">
        <v>2004</v>
      </c>
      <c r="E2636" s="14">
        <v>10</v>
      </c>
      <c r="F2636" s="13">
        <v>292</v>
      </c>
      <c r="G2636" s="13">
        <v>23</v>
      </c>
      <c r="H2636" s="13">
        <v>315</v>
      </c>
      <c r="I2636" s="13" t="b">
        <v>1</v>
      </c>
      <c r="J2636" s="4">
        <v>7.3015873015873006E-2</v>
      </c>
      <c r="K2636">
        <f t="shared" si="205"/>
        <v>6.1504217432052481E-4</v>
      </c>
      <c r="L2636">
        <f t="shared" si="209"/>
        <v>2.480004383706861E-2</v>
      </c>
      <c r="M2636">
        <f t="shared" si="206"/>
        <v>1.8107968515954855E-3</v>
      </c>
      <c r="N2636">
        <f t="shared" si="207"/>
        <v>2.480004383706861E-2</v>
      </c>
      <c r="O2636">
        <f t="shared" si="208"/>
        <v>0.24800043837068608</v>
      </c>
      <c r="Q2636" s="7">
        <v>2610</v>
      </c>
      <c r="R2636" s="7">
        <v>7.9187788016996802E-4</v>
      </c>
      <c r="S2636" s="7">
        <v>-3.127094140811641E-5</v>
      </c>
      <c r="U2636" s="7">
        <v>57.188253342099493</v>
      </c>
      <c r="V2636" s="7">
        <v>1.4083703838643847E-3</v>
      </c>
    </row>
    <row r="2637" spans="1:22" x14ac:dyDescent="0.35">
      <c r="A2637" s="3">
        <v>2016</v>
      </c>
      <c r="B2637" s="13" t="s">
        <v>24</v>
      </c>
      <c r="C2637" s="13" t="s">
        <v>46</v>
      </c>
      <c r="D2637" s="13">
        <v>2010</v>
      </c>
      <c r="E2637" s="17">
        <v>6</v>
      </c>
      <c r="F2637" s="13">
        <v>127</v>
      </c>
      <c r="G2637" s="13">
        <v>10</v>
      </c>
      <c r="H2637" s="13">
        <v>137</v>
      </c>
      <c r="I2637" s="13" t="b">
        <v>1</v>
      </c>
      <c r="J2637" s="4">
        <v>7.2992700729927001E-2</v>
      </c>
      <c r="K2637">
        <f t="shared" si="205"/>
        <v>2.6749453295845049E-4</v>
      </c>
      <c r="L2637">
        <f t="shared" si="209"/>
        <v>1.6355260100605264E-2</v>
      </c>
      <c r="M2637">
        <f t="shared" si="206"/>
        <v>1.1938146058835958E-3</v>
      </c>
      <c r="N2637">
        <f t="shared" si="207"/>
        <v>1.6355260100605264E-2</v>
      </c>
      <c r="O2637">
        <f t="shared" si="208"/>
        <v>9.8131560603631582E-2</v>
      </c>
      <c r="Q2637" s="7">
        <v>2611</v>
      </c>
      <c r="R2637" s="7">
        <v>1.25595740071272E-3</v>
      </c>
      <c r="S2637" s="7">
        <v>-4.9535046195086838E-4</v>
      </c>
      <c r="U2637" s="7">
        <v>57.210168748630288</v>
      </c>
      <c r="V2637" s="7">
        <v>1.4083703838643847E-3</v>
      </c>
    </row>
    <row r="2638" spans="1:22" x14ac:dyDescent="0.35">
      <c r="A2638" s="5">
        <v>2016</v>
      </c>
      <c r="B2638" s="14" t="s">
        <v>136</v>
      </c>
      <c r="C2638" s="14" t="s">
        <v>137</v>
      </c>
      <c r="D2638" s="14">
        <v>2006</v>
      </c>
      <c r="E2638" s="14">
        <v>10</v>
      </c>
      <c r="F2638" s="14">
        <v>127</v>
      </c>
      <c r="G2638" s="14">
        <v>10</v>
      </c>
      <c r="H2638" s="14">
        <v>137</v>
      </c>
      <c r="I2638" s="14" t="b">
        <v>1</v>
      </c>
      <c r="J2638" s="6">
        <v>7.2992700729927001E-2</v>
      </c>
      <c r="K2638">
        <f t="shared" si="205"/>
        <v>2.6749453295845049E-4</v>
      </c>
      <c r="L2638">
        <f t="shared" si="209"/>
        <v>1.6355260100605264E-2</v>
      </c>
      <c r="M2638">
        <f t="shared" si="206"/>
        <v>1.1938146058835958E-3</v>
      </c>
      <c r="N2638">
        <f t="shared" si="207"/>
        <v>1.6355260100605264E-2</v>
      </c>
      <c r="O2638">
        <f t="shared" si="208"/>
        <v>0.16355260100605262</v>
      </c>
      <c r="Q2638" s="7">
        <v>2612</v>
      </c>
      <c r="R2638" s="7">
        <v>1.1012642271984693E-3</v>
      </c>
      <c r="S2638" s="7">
        <v>-3.4065728843661765E-4</v>
      </c>
      <c r="U2638" s="7">
        <v>57.232084155161076</v>
      </c>
      <c r="V2638" s="7">
        <v>1.4083703838643847E-3</v>
      </c>
    </row>
    <row r="2639" spans="1:22" x14ac:dyDescent="0.35">
      <c r="A2639" s="24">
        <v>2014</v>
      </c>
      <c r="B2639" s="17" t="s">
        <v>26</v>
      </c>
      <c r="C2639" s="17" t="s">
        <v>27</v>
      </c>
      <c r="D2639" s="17">
        <v>2002</v>
      </c>
      <c r="E2639" s="17">
        <v>12</v>
      </c>
      <c r="F2639" s="17">
        <v>343</v>
      </c>
      <c r="G2639" s="17">
        <v>27</v>
      </c>
      <c r="H2639" s="17">
        <v>370</v>
      </c>
      <c r="I2639" s="17" t="b">
        <v>1</v>
      </c>
      <c r="J2639" s="25">
        <v>7.2972972972973005E-2</v>
      </c>
      <c r="K2639">
        <f t="shared" si="205"/>
        <v>7.2243049047172761E-4</v>
      </c>
      <c r="L2639">
        <f t="shared" si="209"/>
        <v>2.6878067089575613E-2</v>
      </c>
      <c r="M2639">
        <f t="shared" si="206"/>
        <v>1.9613724632933562E-3</v>
      </c>
      <c r="N2639">
        <f t="shared" si="207"/>
        <v>2.6878067089575613E-2</v>
      </c>
      <c r="O2639">
        <f t="shared" si="208"/>
        <v>0.32253680507490734</v>
      </c>
      <c r="Q2639" s="7">
        <v>2613</v>
      </c>
      <c r="R2639" s="7">
        <v>1.4106505742269705E-3</v>
      </c>
      <c r="S2639" s="7">
        <v>-6.5004363546511889E-4</v>
      </c>
      <c r="U2639" s="7">
        <v>57.25399956169187</v>
      </c>
      <c r="V2639" s="7">
        <v>1.4083703838643847E-3</v>
      </c>
    </row>
    <row r="2640" spans="1:22" x14ac:dyDescent="0.35">
      <c r="A2640" s="3">
        <v>2015</v>
      </c>
      <c r="B2640" s="13" t="s">
        <v>33</v>
      </c>
      <c r="C2640" s="13" t="s">
        <v>34</v>
      </c>
      <c r="D2640" s="13">
        <v>2006</v>
      </c>
      <c r="E2640" s="14">
        <v>9</v>
      </c>
      <c r="F2640" s="13">
        <v>267</v>
      </c>
      <c r="G2640" s="13">
        <v>21</v>
      </c>
      <c r="H2640" s="13">
        <v>288</v>
      </c>
      <c r="I2640" s="13" t="b">
        <v>1</v>
      </c>
      <c r="J2640" s="4">
        <v>7.2916666666666699E-2</v>
      </c>
      <c r="K2640">
        <f t="shared" si="205"/>
        <v>5.6232427366447986E-4</v>
      </c>
      <c r="L2640">
        <f t="shared" si="209"/>
        <v>2.3713377525449213E-2</v>
      </c>
      <c r="M2640">
        <f t="shared" si="206"/>
        <v>1.729100444564006E-3</v>
      </c>
      <c r="N2640">
        <f t="shared" si="207"/>
        <v>2.3713377525449213E-2</v>
      </c>
      <c r="O2640">
        <f t="shared" si="208"/>
        <v>0.21342039772904292</v>
      </c>
      <c r="Q2640" s="7">
        <v>2614</v>
      </c>
      <c r="R2640" s="7">
        <v>9.4657105368421875E-4</v>
      </c>
      <c r="S2640" s="7">
        <v>-1.8596411492236714E-4</v>
      </c>
      <c r="U2640" s="7">
        <v>57.275914968222658</v>
      </c>
      <c r="V2640" s="7">
        <v>1.4083703838643847E-3</v>
      </c>
    </row>
    <row r="2641" spans="1:22" x14ac:dyDescent="0.35">
      <c r="A2641" s="24">
        <v>2013</v>
      </c>
      <c r="B2641" s="17" t="s">
        <v>52</v>
      </c>
      <c r="C2641" s="17" t="s">
        <v>62</v>
      </c>
      <c r="D2641" s="17">
        <v>2004</v>
      </c>
      <c r="E2641" s="17">
        <v>9</v>
      </c>
      <c r="F2641" s="17">
        <v>89</v>
      </c>
      <c r="G2641" s="17">
        <v>7</v>
      </c>
      <c r="H2641" s="17">
        <v>96</v>
      </c>
      <c r="I2641" s="17" t="b">
        <v>1</v>
      </c>
      <c r="J2641" s="25">
        <v>7.2916666666666699E-2</v>
      </c>
      <c r="K2641">
        <f t="shared" si="205"/>
        <v>1.8744142455482662E-4</v>
      </c>
      <c r="L2641">
        <f t="shared" si="209"/>
        <v>1.3690924897713326E-2</v>
      </c>
      <c r="M2641">
        <f t="shared" si="206"/>
        <v>9.9829660712493049E-4</v>
      </c>
      <c r="N2641">
        <f t="shared" si="207"/>
        <v>1.3690924897713326E-2</v>
      </c>
      <c r="O2641">
        <f t="shared" si="208"/>
        <v>0.12321832407941993</v>
      </c>
      <c r="Q2641" s="7">
        <v>2615</v>
      </c>
      <c r="R2641" s="7">
        <v>7.9187788016996802E-4</v>
      </c>
      <c r="S2641" s="7">
        <v>-3.127094140811641E-5</v>
      </c>
      <c r="U2641" s="7">
        <v>57.297830374753453</v>
      </c>
      <c r="V2641" s="7">
        <v>1.4090174642494863E-3</v>
      </c>
    </row>
    <row r="2642" spans="1:22" x14ac:dyDescent="0.35">
      <c r="A2642" s="5">
        <v>2017</v>
      </c>
      <c r="B2642" s="14" t="s">
        <v>30</v>
      </c>
      <c r="C2642" s="14" t="s">
        <v>47</v>
      </c>
      <c r="D2642" s="14">
        <v>2007</v>
      </c>
      <c r="E2642" s="14">
        <v>10</v>
      </c>
      <c r="F2642" s="14">
        <v>89</v>
      </c>
      <c r="G2642" s="14">
        <v>7</v>
      </c>
      <c r="H2642" s="14">
        <v>96</v>
      </c>
      <c r="I2642" s="14" t="b">
        <v>1</v>
      </c>
      <c r="J2642" s="6">
        <v>7.2916666666666699E-2</v>
      </c>
      <c r="K2642">
        <f t="shared" si="205"/>
        <v>1.8744142455482662E-4</v>
      </c>
      <c r="L2642">
        <f t="shared" si="209"/>
        <v>1.3690924897713326E-2</v>
      </c>
      <c r="M2642">
        <f t="shared" si="206"/>
        <v>9.9829660712493049E-4</v>
      </c>
      <c r="N2642">
        <f t="shared" si="207"/>
        <v>1.3690924897713326E-2</v>
      </c>
      <c r="O2642">
        <f t="shared" si="208"/>
        <v>0.13690924897713325</v>
      </c>
      <c r="Q2642" s="7">
        <v>2616</v>
      </c>
      <c r="R2642" s="7">
        <v>9.4657105368421875E-4</v>
      </c>
      <c r="S2642" s="7">
        <v>-1.8596411492236714E-4</v>
      </c>
      <c r="U2642" s="7">
        <v>57.31974578128424</v>
      </c>
      <c r="V2642" s="7">
        <v>1.41151056699103E-3</v>
      </c>
    </row>
    <row r="2643" spans="1:22" x14ac:dyDescent="0.35">
      <c r="A2643" s="24">
        <v>2017</v>
      </c>
      <c r="B2643" s="17" t="s">
        <v>30</v>
      </c>
      <c r="C2643" s="17" t="s">
        <v>56</v>
      </c>
      <c r="D2643" s="17">
        <v>2007</v>
      </c>
      <c r="E2643" s="17">
        <v>10</v>
      </c>
      <c r="F2643" s="17">
        <v>204</v>
      </c>
      <c r="G2643" s="17">
        <v>16</v>
      </c>
      <c r="H2643" s="17">
        <v>220</v>
      </c>
      <c r="I2643" s="17" t="b">
        <v>1</v>
      </c>
      <c r="J2643" s="25">
        <v>7.2727272727272696E-2</v>
      </c>
      <c r="K2643">
        <f t="shared" si="205"/>
        <v>4.2955326460481099E-4</v>
      </c>
      <c r="L2643">
        <f t="shared" si="209"/>
        <v>2.0725666807241958E-2</v>
      </c>
      <c r="M2643">
        <f t="shared" si="206"/>
        <v>1.5073212223448689E-3</v>
      </c>
      <c r="N2643">
        <f t="shared" si="207"/>
        <v>2.0725666807241958E-2</v>
      </c>
      <c r="O2643">
        <f t="shared" si="208"/>
        <v>0.20725666807241958</v>
      </c>
      <c r="Q2643" s="7">
        <v>2617</v>
      </c>
      <c r="R2643" s="7">
        <v>5.9178810279737239E-4</v>
      </c>
      <c r="S2643" s="7">
        <v>7.7746643852092952E-4</v>
      </c>
      <c r="U2643" s="7">
        <v>57.341661187815035</v>
      </c>
      <c r="V2643" s="7">
        <v>1.41151056699103E-3</v>
      </c>
    </row>
    <row r="2644" spans="1:22" x14ac:dyDescent="0.35">
      <c r="A2644" s="5">
        <v>2013</v>
      </c>
      <c r="B2644" s="14" t="s">
        <v>58</v>
      </c>
      <c r="C2644" s="14" t="s">
        <v>142</v>
      </c>
      <c r="D2644" s="14">
        <v>2007</v>
      </c>
      <c r="E2644" s="14">
        <v>6</v>
      </c>
      <c r="F2644" s="14">
        <v>102</v>
      </c>
      <c r="G2644" s="14">
        <v>8</v>
      </c>
      <c r="H2644" s="14">
        <v>110</v>
      </c>
      <c r="I2644" s="14" t="b">
        <v>1</v>
      </c>
      <c r="J2644" s="6">
        <v>7.2727272727272696E-2</v>
      </c>
      <c r="K2644">
        <f t="shared" si="205"/>
        <v>2.1477663230240549E-4</v>
      </c>
      <c r="L2644">
        <f t="shared" si="209"/>
        <v>1.4655259544013729E-2</v>
      </c>
      <c r="M2644">
        <f t="shared" si="206"/>
        <v>1.0658370577464526E-3</v>
      </c>
      <c r="N2644">
        <f t="shared" si="207"/>
        <v>1.4655259544013729E-2</v>
      </c>
      <c r="O2644">
        <f t="shared" si="208"/>
        <v>8.7931557264082374E-2</v>
      </c>
      <c r="Q2644" s="7">
        <v>2618</v>
      </c>
      <c r="R2644" s="7">
        <v>8.0146756425007607E-4</v>
      </c>
      <c r="S2644" s="7">
        <v>4.5773825644677057E-4</v>
      </c>
      <c r="U2644" s="7">
        <v>57.363576594345822</v>
      </c>
      <c r="V2644" s="7">
        <v>1.4120591040888686E-3</v>
      </c>
    </row>
    <row r="2645" spans="1:22" x14ac:dyDescent="0.35">
      <c r="A2645" s="24">
        <v>2014</v>
      </c>
      <c r="B2645" s="17" t="s">
        <v>67</v>
      </c>
      <c r="C2645" s="17" t="s">
        <v>68</v>
      </c>
      <c r="D2645" s="17">
        <v>1999</v>
      </c>
      <c r="E2645" s="17">
        <v>15</v>
      </c>
      <c r="F2645" s="17">
        <v>102</v>
      </c>
      <c r="G2645" s="17">
        <v>8</v>
      </c>
      <c r="H2645" s="17">
        <v>110</v>
      </c>
      <c r="I2645" s="17" t="b">
        <v>1</v>
      </c>
      <c r="J2645" s="25">
        <v>7.2727272727272696E-2</v>
      </c>
      <c r="K2645">
        <f t="shared" si="205"/>
        <v>2.1477663230240549E-4</v>
      </c>
      <c r="L2645">
        <f t="shared" si="209"/>
        <v>1.4655259544013729E-2</v>
      </c>
      <c r="M2645">
        <f t="shared" si="206"/>
        <v>1.0658370577464526E-3</v>
      </c>
      <c r="N2645">
        <f t="shared" si="207"/>
        <v>1.4655259544013729E-2</v>
      </c>
      <c r="O2645">
        <f t="shared" si="208"/>
        <v>0.21982889316020593</v>
      </c>
      <c r="Q2645" s="7">
        <v>2619</v>
      </c>
      <c r="R2645" s="7">
        <v>1.1952128787237738E-3</v>
      </c>
      <c r="S2645" s="7">
        <v>2.2400282103901461E-4</v>
      </c>
      <c r="U2645" s="7">
        <v>57.385492000876617</v>
      </c>
      <c r="V2645" s="7">
        <v>1.4121110820435022E-3</v>
      </c>
    </row>
    <row r="2646" spans="1:22" x14ac:dyDescent="0.35">
      <c r="A2646" s="3">
        <v>2013</v>
      </c>
      <c r="B2646" s="13" t="s">
        <v>42</v>
      </c>
      <c r="C2646" s="13" t="s">
        <v>66</v>
      </c>
      <c r="D2646" s="13">
        <v>2003</v>
      </c>
      <c r="E2646" s="14">
        <v>10</v>
      </c>
      <c r="F2646" s="13">
        <v>51</v>
      </c>
      <c r="G2646" s="13">
        <v>4</v>
      </c>
      <c r="H2646" s="13">
        <v>55</v>
      </c>
      <c r="I2646" s="13" t="b">
        <v>1</v>
      </c>
      <c r="J2646" s="4">
        <v>7.2727272727272696E-2</v>
      </c>
      <c r="K2646">
        <f t="shared" si="205"/>
        <v>1.0738831615120275E-4</v>
      </c>
      <c r="L2646">
        <f t="shared" si="209"/>
        <v>1.0362833403620979E-2</v>
      </c>
      <c r="M2646">
        <f t="shared" si="206"/>
        <v>7.5366061117243446E-4</v>
      </c>
      <c r="N2646">
        <f t="shared" si="207"/>
        <v>1.0362833403620979E-2</v>
      </c>
      <c r="O2646">
        <f t="shared" si="208"/>
        <v>0.10362833403620979</v>
      </c>
      <c r="Q2646" s="7">
        <v>2620</v>
      </c>
      <c r="R2646" s="7">
        <v>8.4514313150707522E-4</v>
      </c>
      <c r="S2646" s="7">
        <v>1.5839391376160365E-4</v>
      </c>
      <c r="U2646" s="7">
        <v>57.407407407407405</v>
      </c>
      <c r="V2646" s="7">
        <v>1.4121110820435022E-3</v>
      </c>
    </row>
    <row r="2647" spans="1:22" x14ac:dyDescent="0.35">
      <c r="A2647" s="24">
        <v>2013</v>
      </c>
      <c r="B2647" s="17" t="s">
        <v>231</v>
      </c>
      <c r="C2647" s="17" t="s">
        <v>355</v>
      </c>
      <c r="D2647" s="17">
        <v>2003</v>
      </c>
      <c r="E2647" s="17">
        <v>10</v>
      </c>
      <c r="F2647" s="17">
        <v>51</v>
      </c>
      <c r="G2647" s="17">
        <v>4</v>
      </c>
      <c r="H2647" s="17">
        <v>55</v>
      </c>
      <c r="I2647" s="17" t="b">
        <v>1</v>
      </c>
      <c r="J2647" s="25">
        <v>7.2727272727272696E-2</v>
      </c>
      <c r="K2647">
        <f t="shared" si="205"/>
        <v>1.0738831615120275E-4</v>
      </c>
      <c r="L2647">
        <f t="shared" si="209"/>
        <v>1.0362833403620979E-2</v>
      </c>
      <c r="M2647">
        <f t="shared" si="206"/>
        <v>7.5366061117243446E-4</v>
      </c>
      <c r="N2647">
        <f t="shared" si="207"/>
        <v>1.0362833403620979E-2</v>
      </c>
      <c r="O2647">
        <f t="shared" si="208"/>
        <v>0.10362833403620979</v>
      </c>
      <c r="Q2647" s="7">
        <v>2621</v>
      </c>
      <c r="R2647" s="7">
        <v>1.4606846144757232E-3</v>
      </c>
      <c r="S2647" s="7">
        <v>-4.5714756920704432E-4</v>
      </c>
      <c r="U2647" s="7">
        <v>57.429322813938199</v>
      </c>
      <c r="V2647" s="7">
        <v>1.4149012667085078E-3</v>
      </c>
    </row>
    <row r="2648" spans="1:22" x14ac:dyDescent="0.35">
      <c r="A2648" s="3">
        <v>2013</v>
      </c>
      <c r="B2648" s="13" t="s">
        <v>356</v>
      </c>
      <c r="C2648" s="13" t="s">
        <v>357</v>
      </c>
      <c r="D2648" s="13">
        <v>2006</v>
      </c>
      <c r="E2648" s="14">
        <v>7</v>
      </c>
      <c r="F2648" s="13">
        <v>51</v>
      </c>
      <c r="G2648" s="13">
        <v>4</v>
      </c>
      <c r="H2648" s="13">
        <v>55</v>
      </c>
      <c r="I2648" s="13" t="b">
        <v>1</v>
      </c>
      <c r="J2648" s="4">
        <v>7.2727272727272696E-2</v>
      </c>
      <c r="K2648">
        <f t="shared" si="205"/>
        <v>1.0738831615120275E-4</v>
      </c>
      <c r="L2648">
        <f t="shared" si="209"/>
        <v>1.0362833403620979E-2</v>
      </c>
      <c r="M2648">
        <f t="shared" si="206"/>
        <v>7.5366061117243446E-4</v>
      </c>
      <c r="N2648">
        <f t="shared" si="207"/>
        <v>1.0362833403620979E-2</v>
      </c>
      <c r="O2648">
        <f t="shared" si="208"/>
        <v>7.2539833825346844E-2</v>
      </c>
      <c r="Q2648" s="7">
        <v>2622</v>
      </c>
      <c r="R2648" s="7">
        <v>1.1070373301154777E-3</v>
      </c>
      <c r="S2648" s="7">
        <v>2.0632518071706787E-4</v>
      </c>
      <c r="U2648" s="7">
        <v>57.451238220468987</v>
      </c>
      <c r="V2648" s="7">
        <v>1.4171453621182062E-3</v>
      </c>
    </row>
    <row r="2649" spans="1:22" x14ac:dyDescent="0.35">
      <c r="A2649" s="24">
        <v>2014</v>
      </c>
      <c r="B2649" s="17" t="s">
        <v>30</v>
      </c>
      <c r="C2649" s="17" t="s">
        <v>229</v>
      </c>
      <c r="D2649" s="17">
        <v>1999</v>
      </c>
      <c r="E2649" s="17">
        <v>15</v>
      </c>
      <c r="F2649" s="17">
        <v>51</v>
      </c>
      <c r="G2649" s="17">
        <v>4</v>
      </c>
      <c r="H2649" s="17">
        <v>55</v>
      </c>
      <c r="I2649" s="17" t="b">
        <v>1</v>
      </c>
      <c r="J2649" s="25">
        <v>7.2727272727272696E-2</v>
      </c>
      <c r="K2649">
        <f t="shared" si="205"/>
        <v>1.0738831615120275E-4</v>
      </c>
      <c r="L2649">
        <f t="shared" si="209"/>
        <v>1.0362833403620979E-2</v>
      </c>
      <c r="M2649">
        <f t="shared" si="206"/>
        <v>7.5366061117243446E-4</v>
      </c>
      <c r="N2649">
        <f t="shared" si="207"/>
        <v>1.0362833403620979E-2</v>
      </c>
      <c r="O2649">
        <f t="shared" si="208"/>
        <v>0.15544250105431467</v>
      </c>
      <c r="Q2649" s="7">
        <v>2623</v>
      </c>
      <c r="R2649" s="7">
        <v>7.3568914485379095E-4</v>
      </c>
      <c r="S2649" s="7">
        <v>9.5881531121483734E-4</v>
      </c>
      <c r="U2649" s="7">
        <v>57.473153626999782</v>
      </c>
      <c r="V2649" s="7">
        <v>1.4171453621182062E-3</v>
      </c>
    </row>
    <row r="2650" spans="1:22" x14ac:dyDescent="0.35">
      <c r="A2650" s="3">
        <v>2016</v>
      </c>
      <c r="B2650" s="13" t="s">
        <v>128</v>
      </c>
      <c r="C2650" s="13" t="s">
        <v>129</v>
      </c>
      <c r="D2650" s="13">
        <v>2005</v>
      </c>
      <c r="E2650" s="14">
        <v>11</v>
      </c>
      <c r="F2650" s="13">
        <v>51</v>
      </c>
      <c r="G2650" s="13">
        <v>4</v>
      </c>
      <c r="H2650" s="13">
        <v>55</v>
      </c>
      <c r="I2650" s="13" t="b">
        <v>1</v>
      </c>
      <c r="J2650" s="4">
        <v>7.2727272727272696E-2</v>
      </c>
      <c r="K2650">
        <f t="shared" si="205"/>
        <v>1.0738831615120275E-4</v>
      </c>
      <c r="L2650">
        <f t="shared" si="209"/>
        <v>1.0362833403620979E-2</v>
      </c>
      <c r="M2650">
        <f t="shared" si="206"/>
        <v>7.5366061117243446E-4</v>
      </c>
      <c r="N2650">
        <f t="shared" si="207"/>
        <v>1.0362833403620979E-2</v>
      </c>
      <c r="O2650">
        <f t="shared" si="208"/>
        <v>0.11399116743983076</v>
      </c>
      <c r="Q2650" s="7">
        <v>2624</v>
      </c>
      <c r="R2650" s="7">
        <v>7.1502778794646775E-4</v>
      </c>
      <c r="S2650" s="7">
        <v>1.3222444008784639E-4</v>
      </c>
      <c r="U2650" s="7">
        <v>57.495069033530569</v>
      </c>
      <c r="V2650" s="7">
        <v>1.4187677385649024E-3</v>
      </c>
    </row>
    <row r="2651" spans="1:22" x14ac:dyDescent="0.35">
      <c r="A2651" s="3">
        <v>2017</v>
      </c>
      <c r="B2651" s="13" t="s">
        <v>52</v>
      </c>
      <c r="C2651" s="13" t="s">
        <v>83</v>
      </c>
      <c r="D2651" s="13">
        <v>2010</v>
      </c>
      <c r="E2651" s="17">
        <v>7</v>
      </c>
      <c r="F2651" s="13">
        <v>51</v>
      </c>
      <c r="G2651" s="13">
        <v>4</v>
      </c>
      <c r="H2651" s="13">
        <v>55</v>
      </c>
      <c r="I2651" s="13" t="b">
        <v>1</v>
      </c>
      <c r="J2651" s="4">
        <v>7.2727272727272696E-2</v>
      </c>
      <c r="K2651">
        <f t="shared" si="205"/>
        <v>1.0738831615120275E-4</v>
      </c>
      <c r="L2651">
        <f t="shared" si="209"/>
        <v>1.0362833403620979E-2</v>
      </c>
      <c r="M2651">
        <f t="shared" si="206"/>
        <v>7.5366061117243446E-4</v>
      </c>
      <c r="N2651">
        <f t="shared" si="207"/>
        <v>1.0362833403620979E-2</v>
      </c>
      <c r="O2651">
        <f t="shared" si="208"/>
        <v>7.2539833825346844E-2</v>
      </c>
      <c r="Q2651" s="7">
        <v>2625</v>
      </c>
      <c r="R2651" s="7">
        <v>1.2358026112258267E-3</v>
      </c>
      <c r="S2651" s="7">
        <v>-3.8855038319151258E-4</v>
      </c>
      <c r="U2651" s="7">
        <v>57.516984440061364</v>
      </c>
      <c r="V2651" s="7">
        <v>1.4187677385649024E-3</v>
      </c>
    </row>
    <row r="2652" spans="1:22" x14ac:dyDescent="0.35">
      <c r="A2652" s="3">
        <v>2016</v>
      </c>
      <c r="B2652" s="13" t="s">
        <v>52</v>
      </c>
      <c r="C2652" s="13" t="s">
        <v>108</v>
      </c>
      <c r="D2652" s="13">
        <v>2007</v>
      </c>
      <c r="E2652" s="14">
        <v>9</v>
      </c>
      <c r="F2652" s="13">
        <v>128</v>
      </c>
      <c r="G2652" s="13">
        <v>10</v>
      </c>
      <c r="H2652" s="13">
        <v>138</v>
      </c>
      <c r="I2652" s="13" t="b">
        <v>1</v>
      </c>
      <c r="J2652" s="4">
        <v>7.2463768115942004E-2</v>
      </c>
      <c r="K2652">
        <f t="shared" si="205"/>
        <v>2.6944704779756324E-4</v>
      </c>
      <c r="L2652">
        <f t="shared" si="209"/>
        <v>1.6414842301940132E-2</v>
      </c>
      <c r="M2652">
        <f t="shared" si="206"/>
        <v>1.1894813262275455E-3</v>
      </c>
      <c r="N2652">
        <f t="shared" si="207"/>
        <v>1.6414842301940132E-2</v>
      </c>
      <c r="O2652">
        <f t="shared" si="208"/>
        <v>0.14773358071746118</v>
      </c>
      <c r="Q2652" s="7">
        <v>2626</v>
      </c>
      <c r="R2652" s="7">
        <v>1.1250571417930092E-3</v>
      </c>
      <c r="S2652" s="7">
        <v>-5.4342085757006723E-5</v>
      </c>
      <c r="U2652" s="7">
        <v>57.538899846592152</v>
      </c>
      <c r="V2652" s="7">
        <v>1.4187677385649024E-3</v>
      </c>
    </row>
    <row r="2653" spans="1:22" x14ac:dyDescent="0.35">
      <c r="A2653" s="24">
        <v>2013</v>
      </c>
      <c r="B2653" s="17" t="s">
        <v>30</v>
      </c>
      <c r="C2653" s="17" t="s">
        <v>163</v>
      </c>
      <c r="D2653" s="17">
        <v>2005</v>
      </c>
      <c r="E2653" s="17">
        <v>8</v>
      </c>
      <c r="F2653" s="17">
        <v>64</v>
      </c>
      <c r="G2653" s="17">
        <v>5</v>
      </c>
      <c r="H2653" s="17">
        <v>69</v>
      </c>
      <c r="I2653" s="17" t="b">
        <v>1</v>
      </c>
      <c r="J2653" s="25">
        <v>7.2463768115942004E-2</v>
      </c>
      <c r="K2653">
        <f t="shared" si="205"/>
        <v>1.3472352389878162E-4</v>
      </c>
      <c r="L2653">
        <f t="shared" si="209"/>
        <v>1.1607046303809666E-2</v>
      </c>
      <c r="M2653">
        <f t="shared" si="206"/>
        <v>8.4109031187026536E-4</v>
      </c>
      <c r="N2653">
        <f t="shared" si="207"/>
        <v>1.1607046303809666E-2</v>
      </c>
      <c r="O2653">
        <f t="shared" si="208"/>
        <v>9.2856370430477328E-2</v>
      </c>
      <c r="Q2653" s="7">
        <v>2627</v>
      </c>
      <c r="R2653" s="7">
        <v>1.32072517462424E-3</v>
      </c>
      <c r="S2653" s="7">
        <v>2.388348712391488E-4</v>
      </c>
      <c r="U2653" s="7">
        <v>57.560815253122946</v>
      </c>
      <c r="V2653" s="7">
        <v>1.4192156997627884E-3</v>
      </c>
    </row>
    <row r="2654" spans="1:22" x14ac:dyDescent="0.35">
      <c r="A2654" s="3">
        <v>2014</v>
      </c>
      <c r="B2654" s="13" t="s">
        <v>24</v>
      </c>
      <c r="C2654" s="13" t="s">
        <v>246</v>
      </c>
      <c r="D2654" s="13">
        <v>2007</v>
      </c>
      <c r="E2654" s="14">
        <v>7</v>
      </c>
      <c r="F2654" s="13">
        <v>64</v>
      </c>
      <c r="G2654" s="13">
        <v>5</v>
      </c>
      <c r="H2654" s="13">
        <v>69</v>
      </c>
      <c r="I2654" s="13" t="b">
        <v>1</v>
      </c>
      <c r="J2654" s="4">
        <v>7.2463768115942004E-2</v>
      </c>
      <c r="K2654">
        <f t="shared" si="205"/>
        <v>1.3472352389878162E-4</v>
      </c>
      <c r="L2654">
        <f t="shared" si="209"/>
        <v>1.1607046303809666E-2</v>
      </c>
      <c r="M2654">
        <f t="shared" si="206"/>
        <v>8.4109031187026536E-4</v>
      </c>
      <c r="N2654">
        <f t="shared" si="207"/>
        <v>1.1607046303809666E-2</v>
      </c>
      <c r="O2654">
        <f t="shared" si="208"/>
        <v>8.124932412666766E-2</v>
      </c>
      <c r="Q2654" s="7">
        <v>2628</v>
      </c>
      <c r="R2654" s="7">
        <v>5.7125737518837726E-4</v>
      </c>
      <c r="S2654" s="7">
        <v>7.3809485907378554E-4</v>
      </c>
      <c r="U2654" s="7">
        <v>57.582730659653734</v>
      </c>
      <c r="V2654" s="7">
        <v>1.4196827775110792E-3</v>
      </c>
    </row>
    <row r="2655" spans="1:22" x14ac:dyDescent="0.35">
      <c r="A2655" s="3">
        <v>2014</v>
      </c>
      <c r="B2655" s="13" t="s">
        <v>26</v>
      </c>
      <c r="C2655" s="13" t="s">
        <v>201</v>
      </c>
      <c r="D2655" s="13">
        <v>2001</v>
      </c>
      <c r="E2655" s="17">
        <v>13</v>
      </c>
      <c r="F2655" s="13">
        <v>64</v>
      </c>
      <c r="G2655" s="13">
        <v>5</v>
      </c>
      <c r="H2655" s="13">
        <v>69</v>
      </c>
      <c r="I2655" s="13" t="b">
        <v>1</v>
      </c>
      <c r="J2655" s="4">
        <v>7.2463768115942004E-2</v>
      </c>
      <c r="K2655">
        <f t="shared" si="205"/>
        <v>1.3472352389878162E-4</v>
      </c>
      <c r="L2655">
        <f t="shared" si="209"/>
        <v>1.1607046303809666E-2</v>
      </c>
      <c r="M2655">
        <f t="shared" si="206"/>
        <v>8.4109031187026536E-4</v>
      </c>
      <c r="N2655">
        <f t="shared" si="207"/>
        <v>1.1607046303809666E-2</v>
      </c>
      <c r="O2655">
        <f t="shared" si="208"/>
        <v>0.15089160194952567</v>
      </c>
      <c r="Q2655" s="7">
        <v>2629</v>
      </c>
      <c r="R2655" s="7">
        <v>1.6620619526892342E-3</v>
      </c>
      <c r="S2655" s="7">
        <v>-5.2812965531628779E-4</v>
      </c>
      <c r="U2655" s="7">
        <v>57.604646066184529</v>
      </c>
      <c r="V2655" s="7">
        <v>1.4196827775110792E-3</v>
      </c>
    </row>
    <row r="2656" spans="1:22" x14ac:dyDescent="0.35">
      <c r="A2656" s="5">
        <v>2015</v>
      </c>
      <c r="B2656" s="14" t="s">
        <v>24</v>
      </c>
      <c r="C2656" s="14" t="s">
        <v>238</v>
      </c>
      <c r="D2656" s="14">
        <v>2005</v>
      </c>
      <c r="E2656" s="14">
        <v>10</v>
      </c>
      <c r="F2656" s="14">
        <v>64</v>
      </c>
      <c r="G2656" s="14">
        <v>5</v>
      </c>
      <c r="H2656" s="14">
        <v>69</v>
      </c>
      <c r="I2656" s="14" t="b">
        <v>1</v>
      </c>
      <c r="J2656" s="6">
        <v>7.2463768115942004E-2</v>
      </c>
      <c r="K2656">
        <f t="shared" si="205"/>
        <v>1.3472352389878162E-4</v>
      </c>
      <c r="L2656">
        <f t="shared" si="209"/>
        <v>1.1607046303809666E-2</v>
      </c>
      <c r="M2656">
        <f t="shared" si="206"/>
        <v>8.4109031187026536E-4</v>
      </c>
      <c r="N2656">
        <f t="shared" si="207"/>
        <v>1.1607046303809666E-2</v>
      </c>
      <c r="O2656">
        <f t="shared" si="208"/>
        <v>0.11607046303809666</v>
      </c>
      <c r="Q2656" s="7">
        <v>2630</v>
      </c>
      <c r="R2656" s="7">
        <v>1.3570679016608194E-3</v>
      </c>
      <c r="S2656" s="7">
        <v>-4.3121605785228709E-4</v>
      </c>
      <c r="U2656" s="7">
        <v>57.626561472715316</v>
      </c>
      <c r="V2656" s="7">
        <v>1.421009318472264E-3</v>
      </c>
    </row>
    <row r="2657" spans="1:22" x14ac:dyDescent="0.35">
      <c r="A2657" s="3">
        <v>2016</v>
      </c>
      <c r="B2657" s="13" t="s">
        <v>58</v>
      </c>
      <c r="C2657" s="13" t="s">
        <v>142</v>
      </c>
      <c r="D2657" s="13">
        <v>2006</v>
      </c>
      <c r="E2657" s="17">
        <v>10</v>
      </c>
      <c r="F2657" s="13">
        <v>64</v>
      </c>
      <c r="G2657" s="13">
        <v>5</v>
      </c>
      <c r="H2657" s="13">
        <v>69</v>
      </c>
      <c r="I2657" s="13" t="b">
        <v>1</v>
      </c>
      <c r="J2657" s="4">
        <v>7.2463768115942004E-2</v>
      </c>
      <c r="K2657">
        <f t="shared" si="205"/>
        <v>1.3472352389878162E-4</v>
      </c>
      <c r="L2657">
        <f t="shared" si="209"/>
        <v>1.1607046303809666E-2</v>
      </c>
      <c r="M2657">
        <f t="shared" si="206"/>
        <v>8.4109031187026536E-4</v>
      </c>
      <c r="N2657">
        <f t="shared" si="207"/>
        <v>1.1607046303809666E-2</v>
      </c>
      <c r="O2657">
        <f t="shared" si="208"/>
        <v>0.11607046303809666</v>
      </c>
      <c r="Q2657" s="7">
        <v>2631</v>
      </c>
      <c r="R2657" s="7">
        <v>1.5476934892332782E-3</v>
      </c>
      <c r="S2657" s="7">
        <v>-6.2184164542474591E-4</v>
      </c>
      <c r="U2657" s="7">
        <v>57.648476879246111</v>
      </c>
      <c r="V2657" s="7">
        <v>1.4216657734776358E-3</v>
      </c>
    </row>
    <row r="2658" spans="1:22" x14ac:dyDescent="0.35">
      <c r="A2658" s="5">
        <v>2016</v>
      </c>
      <c r="B2658" s="14" t="s">
        <v>67</v>
      </c>
      <c r="C2658" s="14" t="s">
        <v>77</v>
      </c>
      <c r="D2658" s="14">
        <v>2007</v>
      </c>
      <c r="E2658" s="14">
        <v>9</v>
      </c>
      <c r="F2658" s="14">
        <v>64</v>
      </c>
      <c r="G2658" s="14">
        <v>5</v>
      </c>
      <c r="H2658" s="14">
        <v>69</v>
      </c>
      <c r="I2658" s="14" t="b">
        <v>1</v>
      </c>
      <c r="J2658" s="6">
        <v>7.2463768115942004E-2</v>
      </c>
      <c r="K2658">
        <f t="shared" si="205"/>
        <v>1.3472352389878162E-4</v>
      </c>
      <c r="L2658">
        <f t="shared" si="209"/>
        <v>1.1607046303809666E-2</v>
      </c>
      <c r="M2658">
        <f t="shared" si="206"/>
        <v>8.4109031187026536E-4</v>
      </c>
      <c r="N2658">
        <f t="shared" si="207"/>
        <v>1.1607046303809666E-2</v>
      </c>
      <c r="O2658">
        <f t="shared" si="208"/>
        <v>0.104463416734287</v>
      </c>
      <c r="Q2658" s="7">
        <v>2632</v>
      </c>
      <c r="R2658" s="7">
        <v>2.4164695456305322E-3</v>
      </c>
      <c r="S2658" s="7">
        <v>-7.699605850161322E-4</v>
      </c>
      <c r="U2658" s="7">
        <v>57.670392285776899</v>
      </c>
      <c r="V2658" s="7">
        <v>1.4222338717114896E-3</v>
      </c>
    </row>
    <row r="2659" spans="1:22" x14ac:dyDescent="0.35">
      <c r="A2659" s="24">
        <v>2017</v>
      </c>
      <c r="B2659" s="17" t="s">
        <v>26</v>
      </c>
      <c r="C2659" s="17" t="s">
        <v>111</v>
      </c>
      <c r="D2659" s="17">
        <v>2005</v>
      </c>
      <c r="E2659" s="17">
        <v>12</v>
      </c>
      <c r="F2659" s="17">
        <v>64</v>
      </c>
      <c r="G2659" s="17">
        <v>5</v>
      </c>
      <c r="H2659" s="17">
        <v>69</v>
      </c>
      <c r="I2659" s="17" t="b">
        <v>1</v>
      </c>
      <c r="J2659" s="25">
        <v>7.2463768115942004E-2</v>
      </c>
      <c r="K2659">
        <f t="shared" si="205"/>
        <v>1.3472352389878162E-4</v>
      </c>
      <c r="L2659">
        <f t="shared" si="209"/>
        <v>1.1607046303809666E-2</v>
      </c>
      <c r="M2659">
        <f t="shared" si="206"/>
        <v>8.4109031187026536E-4</v>
      </c>
      <c r="N2659">
        <f t="shared" si="207"/>
        <v>1.1607046303809666E-2</v>
      </c>
      <c r="O2659">
        <f t="shared" si="208"/>
        <v>0.13928455564571599</v>
      </c>
      <c r="Q2659" s="7">
        <v>2633</v>
      </c>
      <c r="R2659" s="7">
        <v>2.5292985022813555E-3</v>
      </c>
      <c r="S2659" s="7">
        <v>-1.0185398268466462E-3</v>
      </c>
      <c r="U2659" s="7">
        <v>57.692307692307693</v>
      </c>
      <c r="V2659" s="7">
        <v>1.4239422613624559E-3</v>
      </c>
    </row>
    <row r="2660" spans="1:22" x14ac:dyDescent="0.35">
      <c r="A2660" s="3">
        <v>2014</v>
      </c>
      <c r="B2660" s="13" t="s">
        <v>30</v>
      </c>
      <c r="C2660" s="13" t="s">
        <v>44</v>
      </c>
      <c r="D2660" s="13">
        <v>2007</v>
      </c>
      <c r="E2660" s="14">
        <v>7</v>
      </c>
      <c r="F2660" s="13">
        <v>141</v>
      </c>
      <c r="G2660" s="13">
        <v>11</v>
      </c>
      <c r="H2660" s="13">
        <v>152</v>
      </c>
      <c r="I2660" s="13" t="b">
        <v>1</v>
      </c>
      <c r="J2660" s="4">
        <v>7.2368421052631596E-2</v>
      </c>
      <c r="K2660">
        <f t="shared" si="205"/>
        <v>2.9678225554514217E-4</v>
      </c>
      <c r="L2660">
        <f t="shared" si="209"/>
        <v>1.7227369373910287E-2</v>
      </c>
      <c r="M2660">
        <f t="shared" si="206"/>
        <v>1.2467175204803501E-3</v>
      </c>
      <c r="N2660">
        <f t="shared" si="207"/>
        <v>1.7227369373910287E-2</v>
      </c>
      <c r="O2660">
        <f t="shared" si="208"/>
        <v>0.12059158561737202</v>
      </c>
      <c r="Q2660" s="7">
        <v>2634</v>
      </c>
      <c r="R2660" s="7">
        <v>2.2861862926625864E-3</v>
      </c>
      <c r="S2660" s="7">
        <v>-4.7538944106710092E-4</v>
      </c>
      <c r="U2660" s="7">
        <v>57.714223098838481</v>
      </c>
      <c r="V2660" s="7">
        <v>1.4239422613624559E-3</v>
      </c>
    </row>
    <row r="2661" spans="1:22" x14ac:dyDescent="0.35">
      <c r="A2661" s="24">
        <v>2013</v>
      </c>
      <c r="B2661" s="17" t="s">
        <v>42</v>
      </c>
      <c r="C2661" s="17" t="s">
        <v>43</v>
      </c>
      <c r="D2661" s="17">
        <v>2005</v>
      </c>
      <c r="E2661" s="17">
        <v>8</v>
      </c>
      <c r="F2661" s="17">
        <v>295</v>
      </c>
      <c r="G2661" s="17">
        <v>23</v>
      </c>
      <c r="H2661" s="17">
        <v>318</v>
      </c>
      <c r="I2661" s="17" t="b">
        <v>1</v>
      </c>
      <c r="J2661" s="25">
        <v>7.2327044025157203E-2</v>
      </c>
      <c r="K2661">
        <f t="shared" si="205"/>
        <v>6.2089971883786321E-4</v>
      </c>
      <c r="L2661">
        <f t="shared" si="209"/>
        <v>2.4917859435309914E-2</v>
      </c>
      <c r="M2661">
        <f t="shared" si="206"/>
        <v>1.8022351163903389E-3</v>
      </c>
      <c r="N2661">
        <f t="shared" si="207"/>
        <v>2.4917859435309914E-2</v>
      </c>
      <c r="O2661">
        <f t="shared" si="208"/>
        <v>0.19934287548247931</v>
      </c>
      <c r="Q2661" s="7">
        <v>2635</v>
      </c>
      <c r="R2661" s="7">
        <v>5.2211981998384984E-4</v>
      </c>
      <c r="S2661" s="7">
        <v>6.7169478589974591E-4</v>
      </c>
      <c r="U2661" s="7">
        <v>57.736138505369276</v>
      </c>
      <c r="V2661" s="7">
        <v>1.4239422613624559E-3</v>
      </c>
    </row>
    <row r="2662" spans="1:22" x14ac:dyDescent="0.35">
      <c r="A2662" s="5">
        <v>2014</v>
      </c>
      <c r="B2662" s="14" t="s">
        <v>52</v>
      </c>
      <c r="C2662" s="14" t="s">
        <v>74</v>
      </c>
      <c r="D2662" s="14">
        <v>2007</v>
      </c>
      <c r="E2662" s="14">
        <v>7</v>
      </c>
      <c r="F2662" s="14">
        <v>154</v>
      </c>
      <c r="G2662" s="14">
        <v>12</v>
      </c>
      <c r="H2662" s="14">
        <v>166</v>
      </c>
      <c r="I2662" s="14" t="b">
        <v>1</v>
      </c>
      <c r="J2662" s="6">
        <v>7.2289156626505993E-2</v>
      </c>
      <c r="K2662">
        <f t="shared" si="205"/>
        <v>3.2411746329272104E-4</v>
      </c>
      <c r="L2662">
        <f t="shared" si="209"/>
        <v>1.8003262573564854E-2</v>
      </c>
      <c r="M2662">
        <f t="shared" si="206"/>
        <v>1.3014406679685432E-3</v>
      </c>
      <c r="N2662">
        <f t="shared" si="207"/>
        <v>1.8003262573564854E-2</v>
      </c>
      <c r="O2662">
        <f t="shared" si="208"/>
        <v>0.12602283801495398</v>
      </c>
      <c r="Q2662" s="7">
        <v>2636</v>
      </c>
      <c r="R2662" s="7">
        <v>1.5077058613520073E-3</v>
      </c>
      <c r="S2662" s="7">
        <v>-3.1389125546841157E-4</v>
      </c>
      <c r="U2662" s="7">
        <v>57.758053911900063</v>
      </c>
      <c r="V2662" s="7">
        <v>1.4239422613624559E-3</v>
      </c>
    </row>
    <row r="2663" spans="1:22" x14ac:dyDescent="0.35">
      <c r="A2663" s="3">
        <v>2013</v>
      </c>
      <c r="B2663" s="13" t="s">
        <v>98</v>
      </c>
      <c r="C2663" s="13" t="s">
        <v>41</v>
      </c>
      <c r="D2663" s="13">
        <v>2002</v>
      </c>
      <c r="E2663" s="17">
        <v>11</v>
      </c>
      <c r="F2663" s="13">
        <v>77</v>
      </c>
      <c r="G2663" s="13">
        <v>6</v>
      </c>
      <c r="H2663" s="13">
        <v>83</v>
      </c>
      <c r="I2663" s="13" t="b">
        <v>1</v>
      </c>
      <c r="J2663" s="4">
        <v>7.2289156626505993E-2</v>
      </c>
      <c r="K2663">
        <f t="shared" ref="K2663:K2726" si="210">H2663/$H$1</f>
        <v>1.6205873164636052E-4</v>
      </c>
      <c r="L2663">
        <f t="shared" si="209"/>
        <v>1.2730229049249685E-2</v>
      </c>
      <c r="M2663">
        <f t="shared" ref="M2663:M2726" si="211">J2663*L2663</f>
        <v>9.20257521632507E-4</v>
      </c>
      <c r="N2663">
        <f t="shared" ref="N2663:N2726" si="212">L2663</f>
        <v>1.2730229049249685E-2</v>
      </c>
      <c r="O2663">
        <f t="shared" ref="O2663:O2726" si="213">E2663*L2663</f>
        <v>0.14003251954174653</v>
      </c>
      <c r="Q2663" s="7">
        <v>2637</v>
      </c>
      <c r="R2663" s="7">
        <v>3.2875993920755239E-3</v>
      </c>
      <c r="S2663" s="7">
        <v>-1.3262269287821677E-3</v>
      </c>
      <c r="U2663" s="7">
        <v>57.779969318430858</v>
      </c>
      <c r="V2663" s="7">
        <v>1.4273775914730544E-3</v>
      </c>
    </row>
    <row r="2664" spans="1:22" x14ac:dyDescent="0.35">
      <c r="A2664" s="3">
        <v>2014</v>
      </c>
      <c r="B2664" s="13" t="s">
        <v>33</v>
      </c>
      <c r="C2664" s="13" t="s">
        <v>235</v>
      </c>
      <c r="D2664" s="13">
        <v>2002</v>
      </c>
      <c r="E2664" s="14">
        <v>12</v>
      </c>
      <c r="F2664" s="13">
        <v>77</v>
      </c>
      <c r="G2664" s="13">
        <v>6</v>
      </c>
      <c r="H2664" s="13">
        <v>83</v>
      </c>
      <c r="I2664" s="13" t="b">
        <v>1</v>
      </c>
      <c r="J2664" s="4">
        <v>7.2289156626505993E-2</v>
      </c>
      <c r="K2664">
        <f t="shared" si="210"/>
        <v>1.6205873164636052E-4</v>
      </c>
      <c r="L2664">
        <f t="shared" si="209"/>
        <v>1.2730229049249685E-2</v>
      </c>
      <c r="M2664">
        <f t="shared" si="211"/>
        <v>9.20257521632507E-4</v>
      </c>
      <c r="N2664">
        <f t="shared" si="212"/>
        <v>1.2730229049249685E-2</v>
      </c>
      <c r="O2664">
        <f t="shared" si="213"/>
        <v>0.15276274859099623</v>
      </c>
      <c r="Q2664" s="7">
        <v>2638</v>
      </c>
      <c r="R2664" s="7">
        <v>1.8287636291257653E-3</v>
      </c>
      <c r="S2664" s="7">
        <v>-9.9663184561759374E-5</v>
      </c>
      <c r="U2664" s="7">
        <v>57.801884724961646</v>
      </c>
      <c r="V2664" s="7">
        <v>1.4308379058635937E-3</v>
      </c>
    </row>
    <row r="2665" spans="1:22" x14ac:dyDescent="0.35">
      <c r="A2665" s="24">
        <v>2017</v>
      </c>
      <c r="B2665" s="17" t="s">
        <v>118</v>
      </c>
      <c r="C2665" s="17" t="s">
        <v>119</v>
      </c>
      <c r="D2665" s="17">
        <v>2009</v>
      </c>
      <c r="E2665" s="17">
        <v>8</v>
      </c>
      <c r="F2665" s="17">
        <v>77</v>
      </c>
      <c r="G2665" s="17">
        <v>6</v>
      </c>
      <c r="H2665" s="17">
        <v>83</v>
      </c>
      <c r="I2665" s="17" t="b">
        <v>1</v>
      </c>
      <c r="J2665" s="25">
        <v>7.2289156626505993E-2</v>
      </c>
      <c r="K2665">
        <f t="shared" si="210"/>
        <v>1.6205873164636052E-4</v>
      </c>
      <c r="L2665">
        <f t="shared" si="209"/>
        <v>1.2730229049249685E-2</v>
      </c>
      <c r="M2665">
        <f t="shared" si="211"/>
        <v>9.20257521632507E-4</v>
      </c>
      <c r="N2665">
        <f t="shared" si="212"/>
        <v>1.2730229049249685E-2</v>
      </c>
      <c r="O2665">
        <f t="shared" si="213"/>
        <v>0.10184183239399748</v>
      </c>
      <c r="Q2665" s="7">
        <v>2639</v>
      </c>
      <c r="R2665" s="7">
        <v>1.0558371735599576E-3</v>
      </c>
      <c r="S2665" s="7">
        <v>-5.754056643502716E-5</v>
      </c>
      <c r="U2665" s="7">
        <v>57.82380013149244</v>
      </c>
      <c r="V2665" s="7">
        <v>1.4312722169696293E-3</v>
      </c>
    </row>
    <row r="2666" spans="1:22" x14ac:dyDescent="0.35">
      <c r="A2666" s="3">
        <v>2017</v>
      </c>
      <c r="B2666" s="13" t="s">
        <v>92</v>
      </c>
      <c r="C2666" s="13" t="s">
        <v>167</v>
      </c>
      <c r="D2666" s="13">
        <v>2008</v>
      </c>
      <c r="E2666" s="14">
        <v>9</v>
      </c>
      <c r="F2666" s="13">
        <v>77</v>
      </c>
      <c r="G2666" s="13">
        <v>6</v>
      </c>
      <c r="H2666" s="13">
        <v>83</v>
      </c>
      <c r="I2666" s="13" t="b">
        <v>1</v>
      </c>
      <c r="J2666" s="4">
        <v>7.2289156626505993E-2</v>
      </c>
      <c r="K2666">
        <f t="shared" si="210"/>
        <v>1.6205873164636052E-4</v>
      </c>
      <c r="L2666">
        <f t="shared" si="209"/>
        <v>1.2730229049249685E-2</v>
      </c>
      <c r="M2666">
        <f t="shared" si="211"/>
        <v>9.20257521632507E-4</v>
      </c>
      <c r="N2666">
        <f t="shared" si="212"/>
        <v>1.2730229049249685E-2</v>
      </c>
      <c r="O2666">
        <f t="shared" si="213"/>
        <v>0.11457206144324716</v>
      </c>
      <c r="Q2666" s="7">
        <v>2640</v>
      </c>
      <c r="R2666" s="7">
        <v>1.2620947382456249E-3</v>
      </c>
      <c r="S2666" s="7">
        <v>-2.6379813112069436E-4</v>
      </c>
      <c r="U2666" s="7">
        <v>57.845715538023228</v>
      </c>
      <c r="V2666" s="7">
        <v>1.4312722169696293E-3</v>
      </c>
    </row>
    <row r="2667" spans="1:22" x14ac:dyDescent="0.35">
      <c r="A2667" s="3">
        <v>2015</v>
      </c>
      <c r="B2667" s="13" t="s">
        <v>26</v>
      </c>
      <c r="C2667" s="13" t="s">
        <v>78</v>
      </c>
      <c r="D2667" s="13">
        <v>2000</v>
      </c>
      <c r="E2667" s="17">
        <v>15</v>
      </c>
      <c r="F2667" s="13">
        <v>90</v>
      </c>
      <c r="G2667" s="13">
        <v>7</v>
      </c>
      <c r="H2667" s="13">
        <v>97</v>
      </c>
      <c r="I2667" s="13" t="b">
        <v>1</v>
      </c>
      <c r="J2667" s="4">
        <v>7.2164948453608199E-2</v>
      </c>
      <c r="K2667">
        <f t="shared" si="210"/>
        <v>1.8939393939393939E-4</v>
      </c>
      <c r="L2667">
        <f t="shared" si="209"/>
        <v>1.3762047064079507E-2</v>
      </c>
      <c r="M2667">
        <f t="shared" si="211"/>
        <v>9.9313741699542761E-4</v>
      </c>
      <c r="N2667">
        <f t="shared" si="212"/>
        <v>1.3762047064079507E-2</v>
      </c>
      <c r="O2667">
        <f t="shared" si="213"/>
        <v>0.20643070596119259</v>
      </c>
      <c r="Q2667" s="7">
        <v>2641</v>
      </c>
      <c r="R2667" s="7">
        <v>1.9105907905769737E-3</v>
      </c>
      <c r="S2667" s="7">
        <v>-4.0326956823210475E-4</v>
      </c>
      <c r="U2667" s="7">
        <v>57.867630944554023</v>
      </c>
      <c r="V2667" s="7">
        <v>1.4316194361632449E-3</v>
      </c>
    </row>
    <row r="2668" spans="1:22" x14ac:dyDescent="0.35">
      <c r="A2668" s="3">
        <v>2017</v>
      </c>
      <c r="B2668" s="13" t="s">
        <v>58</v>
      </c>
      <c r="C2668" s="13" t="s">
        <v>76</v>
      </c>
      <c r="D2668" s="13">
        <v>2010</v>
      </c>
      <c r="E2668" s="14">
        <v>7</v>
      </c>
      <c r="F2668" s="13">
        <v>90</v>
      </c>
      <c r="G2668" s="13">
        <v>7</v>
      </c>
      <c r="H2668" s="13">
        <v>97</v>
      </c>
      <c r="I2668" s="13" t="b">
        <v>1</v>
      </c>
      <c r="J2668" s="4">
        <v>7.2164948453608199E-2</v>
      </c>
      <c r="K2668">
        <f t="shared" si="210"/>
        <v>1.8939393939393939E-4</v>
      </c>
      <c r="L2668">
        <f t="shared" si="209"/>
        <v>1.3762047064079507E-2</v>
      </c>
      <c r="M2668">
        <f t="shared" si="211"/>
        <v>9.9313741699542761E-4</v>
      </c>
      <c r="N2668">
        <f t="shared" si="212"/>
        <v>1.3762047064079507E-2</v>
      </c>
      <c r="O2668">
        <f t="shared" si="213"/>
        <v>9.6334329448556549E-2</v>
      </c>
      <c r="Q2668" s="7">
        <v>2642</v>
      </c>
      <c r="R2668" s="7">
        <v>4.6784957425738969E-4</v>
      </c>
      <c r="S2668" s="7">
        <v>5.9798748348906293E-4</v>
      </c>
      <c r="U2668" s="7">
        <v>57.88954635108481</v>
      </c>
      <c r="V2668" s="7">
        <v>1.4325775270603149E-3</v>
      </c>
    </row>
    <row r="2669" spans="1:22" x14ac:dyDescent="0.35">
      <c r="A2669" s="24">
        <v>2013</v>
      </c>
      <c r="B2669" s="17" t="s">
        <v>42</v>
      </c>
      <c r="C2669" s="17" t="s">
        <v>43</v>
      </c>
      <c r="D2669" s="17">
        <v>2004</v>
      </c>
      <c r="E2669" s="17">
        <v>9</v>
      </c>
      <c r="F2669" s="17">
        <v>219</v>
      </c>
      <c r="G2669" s="17">
        <v>17</v>
      </c>
      <c r="H2669" s="17">
        <v>236</v>
      </c>
      <c r="I2669" s="17" t="b">
        <v>1</v>
      </c>
      <c r="J2669" s="25">
        <v>7.2033898305084804E-2</v>
      </c>
      <c r="K2669">
        <f t="shared" si="210"/>
        <v>4.6079350203061541E-4</v>
      </c>
      <c r="L2669">
        <f t="shared" si="209"/>
        <v>2.146610123032628E-2</v>
      </c>
      <c r="M2669">
        <f t="shared" si="211"/>
        <v>1.5462869530319791E-3</v>
      </c>
      <c r="N2669">
        <f t="shared" si="212"/>
        <v>2.146610123032628E-2</v>
      </c>
      <c r="O2669">
        <f t="shared" si="213"/>
        <v>0.19319491107293651</v>
      </c>
      <c r="Q2669" s="7">
        <v>2643</v>
      </c>
      <c r="R2669" s="7">
        <v>2.4549193663797389E-3</v>
      </c>
      <c r="S2669" s="7">
        <v>-1.3890823086332863E-3</v>
      </c>
      <c r="U2669" s="7">
        <v>57.911461757615605</v>
      </c>
      <c r="V2669" s="7">
        <v>1.4331588123457756E-3</v>
      </c>
    </row>
    <row r="2670" spans="1:22" x14ac:dyDescent="0.35">
      <c r="A2670" s="5">
        <v>2015</v>
      </c>
      <c r="B2670" s="14" t="s">
        <v>94</v>
      </c>
      <c r="C2670" s="14" t="s">
        <v>95</v>
      </c>
      <c r="D2670" s="14">
        <v>2003</v>
      </c>
      <c r="E2670" s="14">
        <v>12</v>
      </c>
      <c r="F2670" s="14">
        <v>116</v>
      </c>
      <c r="G2670" s="14">
        <v>9</v>
      </c>
      <c r="H2670" s="14">
        <v>125</v>
      </c>
      <c r="I2670" s="14" t="b">
        <v>1</v>
      </c>
      <c r="J2670" s="6">
        <v>7.1999999999999995E-2</v>
      </c>
      <c r="K2670">
        <f t="shared" si="210"/>
        <v>2.4406435488909717E-4</v>
      </c>
      <c r="L2670">
        <f t="shared" si="209"/>
        <v>1.5622559165805619E-2</v>
      </c>
      <c r="M2670">
        <f t="shared" si="211"/>
        <v>1.1248242599380045E-3</v>
      </c>
      <c r="N2670">
        <f t="shared" si="212"/>
        <v>1.5622559165805619E-2</v>
      </c>
      <c r="O2670">
        <f t="shared" si="213"/>
        <v>0.18747070998966742</v>
      </c>
      <c r="Q2670" s="7">
        <v>2644</v>
      </c>
      <c r="R2670" s="7">
        <v>9.5529539528848683E-4</v>
      </c>
      <c r="S2670" s="7">
        <v>-2.0163478411605238E-4</v>
      </c>
      <c r="U2670" s="7">
        <v>57.933377164146393</v>
      </c>
      <c r="V2670" s="7">
        <v>1.4331588123457756E-3</v>
      </c>
    </row>
    <row r="2671" spans="1:22" x14ac:dyDescent="0.35">
      <c r="A2671" s="24">
        <v>2016</v>
      </c>
      <c r="B2671" s="17" t="s">
        <v>33</v>
      </c>
      <c r="C2671" s="17" t="s">
        <v>86</v>
      </c>
      <c r="D2671" s="17">
        <v>2008</v>
      </c>
      <c r="E2671" s="17">
        <v>8</v>
      </c>
      <c r="F2671" s="17">
        <v>116</v>
      </c>
      <c r="G2671" s="17">
        <v>9</v>
      </c>
      <c r="H2671" s="17">
        <v>125</v>
      </c>
      <c r="I2671" s="17" t="b">
        <v>1</v>
      </c>
      <c r="J2671" s="25">
        <v>7.1999999999999995E-2</v>
      </c>
      <c r="K2671">
        <f t="shared" si="210"/>
        <v>2.4406435488909717E-4</v>
      </c>
      <c r="L2671">
        <f t="shared" si="209"/>
        <v>1.5622559165805619E-2</v>
      </c>
      <c r="M2671">
        <f t="shared" si="211"/>
        <v>1.1248242599380045E-3</v>
      </c>
      <c r="N2671">
        <f t="shared" si="212"/>
        <v>1.5622559165805619E-2</v>
      </c>
      <c r="O2671">
        <f t="shared" si="213"/>
        <v>0.12498047332644495</v>
      </c>
      <c r="Q2671" s="7">
        <v>2645</v>
      </c>
      <c r="R2671" s="7">
        <v>9.5529539528848683E-4</v>
      </c>
      <c r="S2671" s="7">
        <v>-2.0163478411605238E-4</v>
      </c>
      <c r="U2671" s="7">
        <v>57.955292570677187</v>
      </c>
      <c r="V2671" s="7">
        <v>1.4331588123457756E-3</v>
      </c>
    </row>
    <row r="2672" spans="1:22" x14ac:dyDescent="0.35">
      <c r="A2672" s="5">
        <v>2015</v>
      </c>
      <c r="B2672" s="14" t="s">
        <v>42</v>
      </c>
      <c r="C2672" s="14" t="s">
        <v>43</v>
      </c>
      <c r="D2672" s="14">
        <v>2005</v>
      </c>
      <c r="E2672" s="14">
        <v>10</v>
      </c>
      <c r="F2672" s="14">
        <v>259</v>
      </c>
      <c r="G2672" s="14">
        <v>20</v>
      </c>
      <c r="H2672" s="14">
        <v>279</v>
      </c>
      <c r="I2672" s="14" t="b">
        <v>1</v>
      </c>
      <c r="J2672" s="6">
        <v>7.1684587813620096E-2</v>
      </c>
      <c r="K2672">
        <f t="shared" si="210"/>
        <v>5.4475164011246488E-4</v>
      </c>
      <c r="L2672">
        <f t="shared" si="209"/>
        <v>2.3339915169350228E-2</v>
      </c>
      <c r="M2672">
        <f t="shared" si="211"/>
        <v>1.6731121985197302E-3</v>
      </c>
      <c r="N2672">
        <f t="shared" si="212"/>
        <v>2.3339915169350228E-2</v>
      </c>
      <c r="O2672">
        <f t="shared" si="213"/>
        <v>0.23339915169350228</v>
      </c>
      <c r="Q2672" s="7">
        <v>2646</v>
      </c>
      <c r="R2672" s="7">
        <v>4.8693855372160114E-4</v>
      </c>
      <c r="S2672" s="7">
        <v>2.6672205745083331E-4</v>
      </c>
      <c r="U2672" s="7">
        <v>57.977207977207975</v>
      </c>
      <c r="V2672" s="7">
        <v>1.4331588123457756E-3</v>
      </c>
    </row>
    <row r="2673" spans="1:22" x14ac:dyDescent="0.35">
      <c r="A2673" s="3">
        <v>2013</v>
      </c>
      <c r="B2673" s="13" t="s">
        <v>30</v>
      </c>
      <c r="C2673" s="13" t="s">
        <v>36</v>
      </c>
      <c r="D2673" s="13">
        <v>2005</v>
      </c>
      <c r="E2673" s="17">
        <v>8</v>
      </c>
      <c r="F2673" s="13">
        <v>260</v>
      </c>
      <c r="G2673" s="13">
        <v>20</v>
      </c>
      <c r="H2673" s="13">
        <v>280</v>
      </c>
      <c r="I2673" s="13" t="b">
        <v>1</v>
      </c>
      <c r="J2673" s="4">
        <v>7.1428571428571397E-2</v>
      </c>
      <c r="K2673">
        <f t="shared" si="210"/>
        <v>5.4670415495157768E-4</v>
      </c>
      <c r="L2673">
        <f t="shared" si="209"/>
        <v>2.3381705561219816E-2</v>
      </c>
      <c r="M2673">
        <f t="shared" si="211"/>
        <v>1.6701218258014148E-3</v>
      </c>
      <c r="N2673">
        <f t="shared" si="212"/>
        <v>2.3381705561219816E-2</v>
      </c>
      <c r="O2673">
        <f t="shared" si="213"/>
        <v>0.18705364448975853</v>
      </c>
      <c r="Q2673" s="7">
        <v>2647</v>
      </c>
      <c r="R2673" s="7">
        <v>1.7358901312332958E-3</v>
      </c>
      <c r="S2673" s="7">
        <v>-9.8222952006086139E-4</v>
      </c>
      <c r="U2673" s="7">
        <v>57.99912338373877</v>
      </c>
      <c r="V2673" s="7">
        <v>1.4336243503838293E-3</v>
      </c>
    </row>
    <row r="2674" spans="1:22" x14ac:dyDescent="0.35">
      <c r="A2674" s="5">
        <v>2013</v>
      </c>
      <c r="B2674" s="14" t="s">
        <v>24</v>
      </c>
      <c r="C2674" s="14" t="s">
        <v>41</v>
      </c>
      <c r="D2674" s="14">
        <v>2006</v>
      </c>
      <c r="E2674" s="14">
        <v>7</v>
      </c>
      <c r="F2674" s="14">
        <v>247</v>
      </c>
      <c r="G2674" s="14">
        <v>19</v>
      </c>
      <c r="H2674" s="14">
        <v>266</v>
      </c>
      <c r="I2674" s="14" t="b">
        <v>1</v>
      </c>
      <c r="J2674" s="6">
        <v>7.1428571428571397E-2</v>
      </c>
      <c r="K2674">
        <f t="shared" si="210"/>
        <v>5.193689472039987E-4</v>
      </c>
      <c r="L2674">
        <f t="shared" si="209"/>
        <v>2.2789667553608558E-2</v>
      </c>
      <c r="M2674">
        <f t="shared" si="211"/>
        <v>1.6278333966863248E-3</v>
      </c>
      <c r="N2674">
        <f t="shared" si="212"/>
        <v>2.2789667553608558E-2</v>
      </c>
      <c r="O2674">
        <f t="shared" si="213"/>
        <v>0.1595276728752599</v>
      </c>
      <c r="Q2674" s="7">
        <v>2648</v>
      </c>
      <c r="R2674" s="7">
        <v>1.1114143424774485E-3</v>
      </c>
      <c r="S2674" s="7">
        <v>-3.5775373130501409E-4</v>
      </c>
      <c r="U2674" s="7">
        <v>58.021038790269557</v>
      </c>
      <c r="V2674" s="7">
        <v>1.4342141979094575E-3</v>
      </c>
    </row>
    <row r="2675" spans="1:22" x14ac:dyDescent="0.35">
      <c r="A2675" s="24">
        <v>2013</v>
      </c>
      <c r="B2675" s="17" t="s">
        <v>42</v>
      </c>
      <c r="C2675" s="17" t="s">
        <v>45</v>
      </c>
      <c r="D2675" s="17">
        <v>2000</v>
      </c>
      <c r="E2675" s="17">
        <v>13</v>
      </c>
      <c r="F2675" s="17">
        <v>91</v>
      </c>
      <c r="G2675" s="17">
        <v>7</v>
      </c>
      <c r="H2675" s="17">
        <v>98</v>
      </c>
      <c r="I2675" s="17" t="b">
        <v>1</v>
      </c>
      <c r="J2675" s="25">
        <v>7.1428571428571397E-2</v>
      </c>
      <c r="K2675">
        <f t="shared" si="210"/>
        <v>1.9134645423305217E-4</v>
      </c>
      <c r="L2675">
        <f t="shared" si="209"/>
        <v>1.3832803556512041E-2</v>
      </c>
      <c r="M2675">
        <f t="shared" si="211"/>
        <v>9.8805739689371676E-4</v>
      </c>
      <c r="N2675">
        <f t="shared" si="212"/>
        <v>1.3832803556512041E-2</v>
      </c>
      <c r="O2675">
        <f t="shared" si="213"/>
        <v>0.17982644623465652</v>
      </c>
      <c r="Q2675" s="7">
        <v>2649</v>
      </c>
      <c r="R2675" s="7">
        <v>4.8693855372160114E-4</v>
      </c>
      <c r="S2675" s="7">
        <v>2.6672205745083331E-4</v>
      </c>
      <c r="U2675" s="7">
        <v>58.042954196800352</v>
      </c>
      <c r="V2675" s="7">
        <v>1.4360862783317967E-3</v>
      </c>
    </row>
    <row r="2676" spans="1:22" x14ac:dyDescent="0.35">
      <c r="A2676" s="5">
        <v>2014</v>
      </c>
      <c r="B2676" s="14" t="s">
        <v>30</v>
      </c>
      <c r="C2676" s="14" t="s">
        <v>163</v>
      </c>
      <c r="D2676" s="14">
        <v>2005</v>
      </c>
      <c r="E2676" s="14">
        <v>9</v>
      </c>
      <c r="F2676" s="14">
        <v>91</v>
      </c>
      <c r="G2676" s="14">
        <v>7</v>
      </c>
      <c r="H2676" s="14">
        <v>98</v>
      </c>
      <c r="I2676" s="14" t="b">
        <v>1</v>
      </c>
      <c r="J2676" s="6">
        <v>7.1428571428571397E-2</v>
      </c>
      <c r="K2676">
        <f t="shared" si="210"/>
        <v>1.9134645423305217E-4</v>
      </c>
      <c r="L2676">
        <f t="shared" si="209"/>
        <v>1.3832803556512041E-2</v>
      </c>
      <c r="M2676">
        <f t="shared" si="211"/>
        <v>9.8805739689371676E-4</v>
      </c>
      <c r="N2676">
        <f t="shared" si="212"/>
        <v>1.3832803556512041E-2</v>
      </c>
      <c r="O2676">
        <f t="shared" si="213"/>
        <v>0.12449523200860836</v>
      </c>
      <c r="Q2676" s="7">
        <v>2650</v>
      </c>
      <c r="R2676" s="7">
        <v>1.2659043001110614E-3</v>
      </c>
      <c r="S2676" s="7">
        <v>-7.6422973883515967E-5</v>
      </c>
      <c r="U2676" s="7">
        <v>58.06486960333114</v>
      </c>
      <c r="V2676" s="7">
        <v>1.4395853921055049E-3</v>
      </c>
    </row>
    <row r="2677" spans="1:22" x14ac:dyDescent="0.35">
      <c r="A2677" s="24">
        <v>2017</v>
      </c>
      <c r="B2677" s="17" t="s">
        <v>37</v>
      </c>
      <c r="C2677" s="17" t="s">
        <v>38</v>
      </c>
      <c r="D2677" s="17">
        <v>2003</v>
      </c>
      <c r="E2677" s="17">
        <v>14</v>
      </c>
      <c r="F2677" s="17">
        <v>91</v>
      </c>
      <c r="G2677" s="17">
        <v>7</v>
      </c>
      <c r="H2677" s="17">
        <v>98</v>
      </c>
      <c r="I2677" s="17" t="b">
        <v>1</v>
      </c>
      <c r="J2677" s="25">
        <v>7.1428571428571397E-2</v>
      </c>
      <c r="K2677">
        <f t="shared" si="210"/>
        <v>1.9134645423305217E-4</v>
      </c>
      <c r="L2677">
        <f t="shared" si="209"/>
        <v>1.3832803556512041E-2</v>
      </c>
      <c r="M2677">
        <f t="shared" si="211"/>
        <v>9.8805739689371676E-4</v>
      </c>
      <c r="N2677">
        <f t="shared" si="212"/>
        <v>1.3832803556512041E-2</v>
      </c>
      <c r="O2677">
        <f t="shared" si="213"/>
        <v>0.19365924979116858</v>
      </c>
      <c r="Q2677" s="7">
        <v>2651</v>
      </c>
      <c r="R2677" s="7">
        <v>7.2026615678999191E-4</v>
      </c>
      <c r="S2677" s="7">
        <v>1.2082415508027345E-4</v>
      </c>
      <c r="U2677" s="7">
        <v>58.086785009861934</v>
      </c>
      <c r="V2677" s="7">
        <v>1.4425566757457469E-3</v>
      </c>
    </row>
    <row r="2678" spans="1:22" x14ac:dyDescent="0.35">
      <c r="A2678" s="5">
        <v>2013</v>
      </c>
      <c r="B2678" s="14" t="s">
        <v>30</v>
      </c>
      <c r="C2678" s="14" t="s">
        <v>132</v>
      </c>
      <c r="D2678" s="14">
        <v>2002</v>
      </c>
      <c r="E2678" s="14">
        <v>11</v>
      </c>
      <c r="F2678" s="14">
        <v>65</v>
      </c>
      <c r="G2678" s="14">
        <v>5</v>
      </c>
      <c r="H2678" s="14">
        <v>70</v>
      </c>
      <c r="I2678" s="14" t="b">
        <v>1</v>
      </c>
      <c r="J2678" s="6">
        <v>7.1428571428571397E-2</v>
      </c>
      <c r="K2678">
        <f t="shared" si="210"/>
        <v>1.3667603873789442E-4</v>
      </c>
      <c r="L2678">
        <f t="shared" si="209"/>
        <v>1.1690852780609908E-2</v>
      </c>
      <c r="M2678">
        <f t="shared" si="211"/>
        <v>8.3506091290070738E-4</v>
      </c>
      <c r="N2678">
        <f t="shared" si="212"/>
        <v>1.1690852780609908E-2</v>
      </c>
      <c r="O2678">
        <f t="shared" si="213"/>
        <v>0.128599380586709</v>
      </c>
      <c r="Q2678" s="7">
        <v>2652</v>
      </c>
      <c r="R2678" s="7">
        <v>5.4540279863824154E-4</v>
      </c>
      <c r="S2678" s="7">
        <v>2.9568751323202382E-4</v>
      </c>
      <c r="U2678" s="7">
        <v>58.108700416392722</v>
      </c>
      <c r="V2678" s="7">
        <v>1.4425566757457469E-3</v>
      </c>
    </row>
    <row r="2679" spans="1:22" x14ac:dyDescent="0.35">
      <c r="A2679" s="24">
        <v>2015</v>
      </c>
      <c r="B2679" s="17" t="s">
        <v>30</v>
      </c>
      <c r="C2679" s="17" t="s">
        <v>274</v>
      </c>
      <c r="D2679" s="17">
        <v>2006</v>
      </c>
      <c r="E2679" s="17">
        <v>9</v>
      </c>
      <c r="F2679" s="17">
        <v>65</v>
      </c>
      <c r="G2679" s="17">
        <v>5</v>
      </c>
      <c r="H2679" s="17">
        <v>70</v>
      </c>
      <c r="I2679" s="17" t="b">
        <v>1</v>
      </c>
      <c r="J2679" s="25">
        <v>7.1428571428571397E-2</v>
      </c>
      <c r="K2679">
        <f t="shared" si="210"/>
        <v>1.3667603873789442E-4</v>
      </c>
      <c r="L2679">
        <f t="shared" si="209"/>
        <v>1.1690852780609908E-2</v>
      </c>
      <c r="M2679">
        <f t="shared" si="211"/>
        <v>8.3506091290070738E-4</v>
      </c>
      <c r="N2679">
        <f t="shared" si="212"/>
        <v>1.1690852780609908E-2</v>
      </c>
      <c r="O2679">
        <f t="shared" si="213"/>
        <v>0.10521767502548918</v>
      </c>
      <c r="Q2679" s="7">
        <v>2653</v>
      </c>
      <c r="R2679" s="7">
        <v>1.5945829475487432E-3</v>
      </c>
      <c r="S2679" s="7">
        <v>-7.5349263567847788E-4</v>
      </c>
      <c r="U2679" s="7">
        <v>58.130615822923517</v>
      </c>
      <c r="V2679" s="7">
        <v>1.4431501983693932E-3</v>
      </c>
    </row>
    <row r="2680" spans="1:22" x14ac:dyDescent="0.35">
      <c r="A2680" s="3">
        <v>2015</v>
      </c>
      <c r="B2680" s="13" t="s">
        <v>67</v>
      </c>
      <c r="C2680" s="13" t="s">
        <v>68</v>
      </c>
      <c r="D2680" s="13">
        <v>2001</v>
      </c>
      <c r="E2680" s="14">
        <v>14</v>
      </c>
      <c r="F2680" s="13">
        <v>65</v>
      </c>
      <c r="G2680" s="13">
        <v>5</v>
      </c>
      <c r="H2680" s="13">
        <v>70</v>
      </c>
      <c r="I2680" s="13" t="b">
        <v>1</v>
      </c>
      <c r="J2680" s="4">
        <v>7.1428571428571397E-2</v>
      </c>
      <c r="K2680">
        <f t="shared" si="210"/>
        <v>1.3667603873789442E-4</v>
      </c>
      <c r="L2680">
        <f t="shared" si="209"/>
        <v>1.1690852780609908E-2</v>
      </c>
      <c r="M2680">
        <f t="shared" si="211"/>
        <v>8.3506091290070738E-4</v>
      </c>
      <c r="N2680">
        <f t="shared" si="212"/>
        <v>1.1690852780609908E-2</v>
      </c>
      <c r="O2680">
        <f t="shared" si="213"/>
        <v>0.16367193892853871</v>
      </c>
      <c r="Q2680" s="7">
        <v>2654</v>
      </c>
      <c r="R2680" s="7">
        <v>1.0699928730934925E-3</v>
      </c>
      <c r="S2680" s="7">
        <v>-2.2890256122322719E-4</v>
      </c>
      <c r="U2680" s="7">
        <v>58.152531229454304</v>
      </c>
      <c r="V2680" s="7">
        <v>1.4431501983693932E-3</v>
      </c>
    </row>
    <row r="2681" spans="1:22" x14ac:dyDescent="0.35">
      <c r="A2681" s="3">
        <v>2014</v>
      </c>
      <c r="B2681" s="13" t="s">
        <v>190</v>
      </c>
      <c r="C2681" s="13" t="s">
        <v>191</v>
      </c>
      <c r="D2681" s="13">
        <v>2004</v>
      </c>
      <c r="E2681" s="17">
        <v>10</v>
      </c>
      <c r="F2681" s="13">
        <v>52</v>
      </c>
      <c r="G2681" s="13">
        <v>4</v>
      </c>
      <c r="H2681" s="13">
        <v>56</v>
      </c>
      <c r="I2681" s="13" t="b">
        <v>1</v>
      </c>
      <c r="J2681" s="4">
        <v>7.1428571428571397E-2</v>
      </c>
      <c r="K2681">
        <f t="shared" si="210"/>
        <v>1.0934083099031552E-4</v>
      </c>
      <c r="L2681">
        <f t="shared" si="209"/>
        <v>1.0456616612954476E-2</v>
      </c>
      <c r="M2681">
        <f t="shared" si="211"/>
        <v>7.4690118663960504E-4</v>
      </c>
      <c r="N2681">
        <f t="shared" si="212"/>
        <v>1.0456616612954476E-2</v>
      </c>
      <c r="O2681">
        <f t="shared" si="213"/>
        <v>0.10456616612954475</v>
      </c>
      <c r="Q2681" s="7">
        <v>2655</v>
      </c>
      <c r="R2681" s="7">
        <v>1.0699928730934925E-3</v>
      </c>
      <c r="S2681" s="7">
        <v>-2.2890256122322719E-4</v>
      </c>
      <c r="U2681" s="7">
        <v>58.174446635985099</v>
      </c>
      <c r="V2681" s="7">
        <v>1.4431501983693932E-3</v>
      </c>
    </row>
    <row r="2682" spans="1:22" x14ac:dyDescent="0.35">
      <c r="A2682" s="5">
        <v>2014</v>
      </c>
      <c r="B2682" s="14" t="s">
        <v>67</v>
      </c>
      <c r="C2682" s="14" t="s">
        <v>139</v>
      </c>
      <c r="D2682" s="14">
        <v>2008</v>
      </c>
      <c r="E2682" s="14">
        <v>6</v>
      </c>
      <c r="F2682" s="14">
        <v>52</v>
      </c>
      <c r="G2682" s="14">
        <v>4</v>
      </c>
      <c r="H2682" s="14">
        <v>56</v>
      </c>
      <c r="I2682" s="14" t="b">
        <v>1</v>
      </c>
      <c r="J2682" s="6">
        <v>7.1428571428571397E-2</v>
      </c>
      <c r="K2682">
        <f t="shared" si="210"/>
        <v>1.0934083099031552E-4</v>
      </c>
      <c r="L2682">
        <f t="shared" si="209"/>
        <v>1.0456616612954476E-2</v>
      </c>
      <c r="M2682">
        <f t="shared" si="211"/>
        <v>7.4690118663960504E-4</v>
      </c>
      <c r="N2682">
        <f t="shared" si="212"/>
        <v>1.0456616612954476E-2</v>
      </c>
      <c r="O2682">
        <f t="shared" si="213"/>
        <v>6.2739699677726857E-2</v>
      </c>
      <c r="Q2682" s="7">
        <v>2656</v>
      </c>
      <c r="R2682" s="7">
        <v>8.9512951494174207E-4</v>
      </c>
      <c r="S2682" s="7">
        <v>-5.403920307147671E-5</v>
      </c>
      <c r="U2682" s="7">
        <v>58.196362042515887</v>
      </c>
      <c r="V2682" s="7">
        <v>1.4431501983693932E-3</v>
      </c>
    </row>
    <row r="2683" spans="1:22" x14ac:dyDescent="0.35">
      <c r="A2683" s="24">
        <v>2016</v>
      </c>
      <c r="B2683" s="17" t="s">
        <v>186</v>
      </c>
      <c r="C2683" s="17" t="s">
        <v>236</v>
      </c>
      <c r="D2683" s="17">
        <v>2010</v>
      </c>
      <c r="E2683" s="17">
        <v>6</v>
      </c>
      <c r="F2683" s="17">
        <v>52</v>
      </c>
      <c r="G2683" s="17">
        <v>4</v>
      </c>
      <c r="H2683" s="17">
        <v>56</v>
      </c>
      <c r="I2683" s="17" t="b">
        <v>1</v>
      </c>
      <c r="J2683" s="25">
        <v>7.1428571428571397E-2</v>
      </c>
      <c r="K2683">
        <f t="shared" si="210"/>
        <v>1.0934083099031552E-4</v>
      </c>
      <c r="L2683">
        <f t="shared" si="209"/>
        <v>1.0456616612954476E-2</v>
      </c>
      <c r="M2683">
        <f t="shared" si="211"/>
        <v>7.4690118663960504E-4</v>
      </c>
      <c r="N2683">
        <f t="shared" si="212"/>
        <v>1.0456616612954476E-2</v>
      </c>
      <c r="O2683">
        <f t="shared" si="213"/>
        <v>6.2739699677726857E-2</v>
      </c>
      <c r="Q2683" s="7">
        <v>2657</v>
      </c>
      <c r="R2683" s="7">
        <v>1.4197195893969929E-3</v>
      </c>
      <c r="S2683" s="7">
        <v>-5.786292775267275E-4</v>
      </c>
      <c r="U2683" s="7">
        <v>58.218277449046681</v>
      </c>
      <c r="V2683" s="7">
        <v>1.4431501983693932E-3</v>
      </c>
    </row>
    <row r="2684" spans="1:22" x14ac:dyDescent="0.35">
      <c r="A2684" s="3">
        <v>2016</v>
      </c>
      <c r="B2684" s="13" t="s">
        <v>128</v>
      </c>
      <c r="C2684" s="13" t="s">
        <v>129</v>
      </c>
      <c r="D2684" s="13">
        <v>2007</v>
      </c>
      <c r="E2684" s="14">
        <v>9</v>
      </c>
      <c r="F2684" s="13">
        <v>52</v>
      </c>
      <c r="G2684" s="13">
        <v>4</v>
      </c>
      <c r="H2684" s="13">
        <v>56</v>
      </c>
      <c r="I2684" s="13" t="b">
        <v>1</v>
      </c>
      <c r="J2684" s="4">
        <v>7.1428571428571397E-2</v>
      </c>
      <c r="K2684">
        <f t="shared" si="210"/>
        <v>1.0934083099031552E-4</v>
      </c>
      <c r="L2684">
        <f t="shared" si="209"/>
        <v>1.0456616612954476E-2</v>
      </c>
      <c r="M2684">
        <f t="shared" si="211"/>
        <v>7.4690118663960504E-4</v>
      </c>
      <c r="N2684">
        <f t="shared" si="212"/>
        <v>1.0456616612954476E-2</v>
      </c>
      <c r="O2684">
        <f t="shared" si="213"/>
        <v>9.4109549516590285E-2</v>
      </c>
      <c r="Q2684" s="7">
        <v>2658</v>
      </c>
      <c r="R2684" s="7">
        <v>8.094958203640056E-4</v>
      </c>
      <c r="S2684" s="7">
        <v>4.3722170011634446E-4</v>
      </c>
      <c r="U2684" s="7">
        <v>58.240192855577469</v>
      </c>
      <c r="V2684" s="7">
        <v>1.4431501983693932E-3</v>
      </c>
    </row>
    <row r="2685" spans="1:22" x14ac:dyDescent="0.35">
      <c r="A2685" s="24">
        <v>2017</v>
      </c>
      <c r="B2685" s="17" t="s">
        <v>30</v>
      </c>
      <c r="C2685" s="17" t="s">
        <v>141</v>
      </c>
      <c r="D2685" s="17">
        <v>2005</v>
      </c>
      <c r="E2685" s="17">
        <v>12</v>
      </c>
      <c r="F2685" s="17">
        <v>52</v>
      </c>
      <c r="G2685" s="17">
        <v>4</v>
      </c>
      <c r="H2685" s="17">
        <v>56</v>
      </c>
      <c r="I2685" s="17" t="b">
        <v>1</v>
      </c>
      <c r="J2685" s="25">
        <v>7.1428571428571397E-2</v>
      </c>
      <c r="K2685">
        <f t="shared" si="210"/>
        <v>1.0934083099031552E-4</v>
      </c>
      <c r="L2685">
        <f t="shared" si="209"/>
        <v>1.0456616612954476E-2</v>
      </c>
      <c r="M2685">
        <f t="shared" si="211"/>
        <v>7.4690118663960504E-4</v>
      </c>
      <c r="N2685">
        <f t="shared" si="212"/>
        <v>1.0456616612954476E-2</v>
      </c>
      <c r="O2685">
        <f t="shared" si="213"/>
        <v>0.12547939935545371</v>
      </c>
      <c r="Q2685" s="7">
        <v>2659</v>
      </c>
      <c r="R2685" s="7">
        <v>1.5462582280741986E-3</v>
      </c>
      <c r="S2685" s="7">
        <v>2.5597688831614025E-4</v>
      </c>
      <c r="U2685" s="7">
        <v>58.262108262108264</v>
      </c>
      <c r="V2685" s="7">
        <v>1.4451468494652581E-3</v>
      </c>
    </row>
    <row r="2686" spans="1:22" x14ac:dyDescent="0.35">
      <c r="A2686" s="5">
        <v>2014</v>
      </c>
      <c r="B2686" s="14" t="s">
        <v>33</v>
      </c>
      <c r="C2686" s="14" t="s">
        <v>34</v>
      </c>
      <c r="D2686" s="14">
        <v>2005</v>
      </c>
      <c r="E2686" s="14">
        <v>9</v>
      </c>
      <c r="F2686" s="14">
        <v>352</v>
      </c>
      <c r="G2686" s="14">
        <v>27</v>
      </c>
      <c r="H2686" s="14">
        <v>379</v>
      </c>
      <c r="I2686" s="14" t="b">
        <v>1</v>
      </c>
      <c r="J2686" s="6">
        <v>7.1240105540897103E-2</v>
      </c>
      <c r="K2686">
        <f t="shared" si="210"/>
        <v>7.4000312402374259E-4</v>
      </c>
      <c r="L2686">
        <f t="shared" si="209"/>
        <v>2.7202998438108666E-2</v>
      </c>
      <c r="M2686">
        <f t="shared" si="211"/>
        <v>1.9379444797597205E-3</v>
      </c>
      <c r="N2686">
        <f t="shared" si="212"/>
        <v>2.7202998438108666E-2</v>
      </c>
      <c r="O2686">
        <f t="shared" si="213"/>
        <v>0.244826985942978</v>
      </c>
      <c r="Q2686" s="7">
        <v>2660</v>
      </c>
      <c r="R2686" s="7">
        <v>8.4595421912106819E-4</v>
      </c>
      <c r="S2686" s="7">
        <v>4.5548644884747498E-4</v>
      </c>
      <c r="U2686" s="7">
        <v>58.284023668639051</v>
      </c>
      <c r="V2686" s="7">
        <v>1.4461044495643299E-3</v>
      </c>
    </row>
    <row r="2687" spans="1:22" x14ac:dyDescent="0.35">
      <c r="A2687" s="3">
        <v>2016</v>
      </c>
      <c r="B2687" s="13" t="s">
        <v>30</v>
      </c>
      <c r="C2687" s="13" t="s">
        <v>31</v>
      </c>
      <c r="D2687" s="13">
        <v>2005</v>
      </c>
      <c r="E2687" s="17">
        <v>11</v>
      </c>
      <c r="F2687" s="13">
        <v>300</v>
      </c>
      <c r="G2687" s="13">
        <v>23</v>
      </c>
      <c r="H2687" s="13">
        <v>323</v>
      </c>
      <c r="I2687" s="13" t="b">
        <v>1</v>
      </c>
      <c r="J2687" s="4">
        <v>7.1207430340557307E-2</v>
      </c>
      <c r="K2687">
        <f t="shared" si="210"/>
        <v>6.306622930334271E-4</v>
      </c>
      <c r="L2687">
        <f t="shared" si="209"/>
        <v>2.5112990523500522E-2</v>
      </c>
      <c r="M2687">
        <f t="shared" si="211"/>
        <v>1.7882315233452393E-3</v>
      </c>
      <c r="N2687">
        <f t="shared" si="212"/>
        <v>2.5112990523500522E-2</v>
      </c>
      <c r="O2687">
        <f t="shared" si="213"/>
        <v>0.27624289575850575</v>
      </c>
      <c r="Q2687" s="7">
        <v>2661</v>
      </c>
      <c r="R2687" s="7">
        <v>1.3653176305444968E-3</v>
      </c>
      <c r="S2687" s="7">
        <v>-4.4506010891198983E-4</v>
      </c>
      <c r="U2687" s="7">
        <v>58.305939075169846</v>
      </c>
      <c r="V2687" s="7">
        <v>1.4489576672997171E-3</v>
      </c>
    </row>
    <row r="2688" spans="1:22" x14ac:dyDescent="0.35">
      <c r="A2688" s="3">
        <v>2015</v>
      </c>
      <c r="B2688" s="13" t="s">
        <v>118</v>
      </c>
      <c r="C2688" s="13" t="s">
        <v>119</v>
      </c>
      <c r="D2688" s="13">
        <v>2006</v>
      </c>
      <c r="E2688" s="14">
        <v>9</v>
      </c>
      <c r="F2688" s="13">
        <v>157</v>
      </c>
      <c r="G2688" s="13">
        <v>12</v>
      </c>
      <c r="H2688" s="13">
        <v>169</v>
      </c>
      <c r="I2688" s="13" t="b">
        <v>1</v>
      </c>
      <c r="J2688" s="4">
        <v>7.1005917159763302E-2</v>
      </c>
      <c r="K2688">
        <f t="shared" si="210"/>
        <v>3.2997500781005933E-4</v>
      </c>
      <c r="L2688">
        <f t="shared" si="209"/>
        <v>1.8165214224171961E-2</v>
      </c>
      <c r="M2688">
        <f t="shared" si="211"/>
        <v>1.2898376963909083E-3</v>
      </c>
      <c r="N2688">
        <f t="shared" si="212"/>
        <v>1.8165214224171961E-2</v>
      </c>
      <c r="O2688">
        <f t="shared" si="213"/>
        <v>0.16348692801754766</v>
      </c>
      <c r="Q2688" s="7">
        <v>2662</v>
      </c>
      <c r="R2688" s="7">
        <v>1.5571020469521517E-3</v>
      </c>
      <c r="S2688" s="7">
        <v>-6.3684452531964468E-4</v>
      </c>
      <c r="U2688" s="7">
        <v>58.327854481700633</v>
      </c>
      <c r="V2688" s="7">
        <v>1.4489576672997171E-3</v>
      </c>
    </row>
    <row r="2689" spans="1:22" x14ac:dyDescent="0.35">
      <c r="A2689" s="24">
        <v>2016</v>
      </c>
      <c r="B2689" s="17" t="s">
        <v>33</v>
      </c>
      <c r="C2689" s="17" t="s">
        <v>34</v>
      </c>
      <c r="D2689" s="17">
        <v>2007</v>
      </c>
      <c r="E2689" s="17">
        <v>9</v>
      </c>
      <c r="F2689" s="17">
        <v>157</v>
      </c>
      <c r="G2689" s="17">
        <v>12</v>
      </c>
      <c r="H2689" s="17">
        <v>169</v>
      </c>
      <c r="I2689" s="17" t="b">
        <v>1</v>
      </c>
      <c r="J2689" s="25">
        <v>7.1005917159763302E-2</v>
      </c>
      <c r="K2689">
        <f t="shared" si="210"/>
        <v>3.2997500781005933E-4</v>
      </c>
      <c r="L2689">
        <f t="shared" si="209"/>
        <v>1.8165214224171961E-2</v>
      </c>
      <c r="M2689">
        <f t="shared" si="211"/>
        <v>1.2898376963909083E-3</v>
      </c>
      <c r="N2689">
        <f t="shared" si="212"/>
        <v>1.8165214224171961E-2</v>
      </c>
      <c r="O2689">
        <f t="shared" si="213"/>
        <v>0.16348692801754766</v>
      </c>
      <c r="Q2689" s="7">
        <v>2663</v>
      </c>
      <c r="R2689" s="7">
        <v>7.8996438132153239E-4</v>
      </c>
      <c r="S2689" s="7">
        <v>1.3029314031097461E-4</v>
      </c>
      <c r="U2689" s="7">
        <v>58.349769888231428</v>
      </c>
      <c r="V2689" s="7">
        <v>1.4489576672997171E-3</v>
      </c>
    </row>
    <row r="2690" spans="1:22" x14ac:dyDescent="0.35">
      <c r="A2690" s="5">
        <v>2014</v>
      </c>
      <c r="B2690" s="14" t="s">
        <v>136</v>
      </c>
      <c r="C2690" s="14" t="s">
        <v>137</v>
      </c>
      <c r="D2690" s="14">
        <v>2004</v>
      </c>
      <c r="E2690" s="14">
        <v>10</v>
      </c>
      <c r="F2690" s="14">
        <v>144</v>
      </c>
      <c r="G2690" s="14">
        <v>11</v>
      </c>
      <c r="H2690" s="14">
        <v>155</v>
      </c>
      <c r="I2690" s="14" t="b">
        <v>1</v>
      </c>
      <c r="J2690" s="6">
        <v>7.09677419354839E-2</v>
      </c>
      <c r="K2690">
        <f t="shared" si="210"/>
        <v>3.0263980006248046E-4</v>
      </c>
      <c r="L2690">
        <f t="shared" si="209"/>
        <v>1.7396545635915209E-2</v>
      </c>
      <c r="M2690">
        <f t="shared" si="211"/>
        <v>1.2345935612584993E-3</v>
      </c>
      <c r="N2690">
        <f t="shared" si="212"/>
        <v>1.7396545635915209E-2</v>
      </c>
      <c r="O2690">
        <f t="shared" si="213"/>
        <v>0.17396545635915209</v>
      </c>
      <c r="Q2690" s="7">
        <v>2664</v>
      </c>
      <c r="R2690" s="7">
        <v>9.8174879772918713E-4</v>
      </c>
      <c r="S2690" s="7">
        <v>-6.149127609668013E-5</v>
      </c>
      <c r="U2690" s="7">
        <v>58.371685294762216</v>
      </c>
      <c r="V2690" s="7">
        <v>1.4521418753833245E-3</v>
      </c>
    </row>
    <row r="2691" spans="1:22" x14ac:dyDescent="0.35">
      <c r="A2691" s="3">
        <v>2014</v>
      </c>
      <c r="B2691" s="13" t="s">
        <v>106</v>
      </c>
      <c r="C2691" s="13" t="s">
        <v>107</v>
      </c>
      <c r="D2691" s="13">
        <v>2007</v>
      </c>
      <c r="E2691" s="17">
        <v>7</v>
      </c>
      <c r="F2691" s="13">
        <v>144</v>
      </c>
      <c r="G2691" s="13">
        <v>11</v>
      </c>
      <c r="H2691" s="13">
        <v>155</v>
      </c>
      <c r="I2691" s="13" t="b">
        <v>1</v>
      </c>
      <c r="J2691" s="4">
        <v>7.09677419354839E-2</v>
      </c>
      <c r="K2691">
        <f t="shared" si="210"/>
        <v>3.0263980006248046E-4</v>
      </c>
      <c r="L2691">
        <f t="shared" si="209"/>
        <v>1.7396545635915209E-2</v>
      </c>
      <c r="M2691">
        <f t="shared" si="211"/>
        <v>1.2345935612584993E-3</v>
      </c>
      <c r="N2691">
        <f t="shared" si="212"/>
        <v>1.7396545635915209E-2</v>
      </c>
      <c r="O2691">
        <f t="shared" si="213"/>
        <v>0.12177581945140646</v>
      </c>
      <c r="Q2691" s="7">
        <v>2665</v>
      </c>
      <c r="R2691" s="7">
        <v>2.3052963174874878E-3</v>
      </c>
      <c r="S2691" s="7">
        <v>-1.3121589004920602E-3</v>
      </c>
      <c r="U2691" s="7">
        <v>58.393600701293011</v>
      </c>
      <c r="V2691" s="7">
        <v>1.4521418753833245E-3</v>
      </c>
    </row>
    <row r="2692" spans="1:22" x14ac:dyDescent="0.35">
      <c r="A2692" s="3">
        <v>2015</v>
      </c>
      <c r="B2692" s="13" t="s">
        <v>42</v>
      </c>
      <c r="C2692" s="13" t="s">
        <v>45</v>
      </c>
      <c r="D2692" s="13">
        <v>2003</v>
      </c>
      <c r="E2692" s="14">
        <v>12</v>
      </c>
      <c r="F2692" s="13">
        <v>118</v>
      </c>
      <c r="G2692" s="13">
        <v>9</v>
      </c>
      <c r="H2692" s="13">
        <v>127</v>
      </c>
      <c r="I2692" s="13" t="b">
        <v>1</v>
      </c>
      <c r="J2692" s="4">
        <v>7.0866141732283505E-2</v>
      </c>
      <c r="K2692">
        <f t="shared" si="210"/>
        <v>2.4796938456732271E-4</v>
      </c>
      <c r="L2692">
        <f t="shared" ref="L2692:L2755" si="214">SQRT(K2692)</f>
        <v>1.5747043677062776E-2</v>
      </c>
      <c r="M2692">
        <f t="shared" si="211"/>
        <v>1.1159322290831895E-3</v>
      </c>
      <c r="N2692">
        <f t="shared" si="212"/>
        <v>1.5747043677062776E-2</v>
      </c>
      <c r="O2692">
        <f t="shared" si="213"/>
        <v>0.18896452412475331</v>
      </c>
      <c r="Q2692" s="7">
        <v>2666</v>
      </c>
      <c r="R2692" s="7">
        <v>6.4666399937394808E-4</v>
      </c>
      <c r="S2692" s="7">
        <v>3.4647341762147953E-4</v>
      </c>
      <c r="U2692" s="7">
        <v>58.415516107823798</v>
      </c>
      <c r="V2692" s="7">
        <v>1.4522553372638253E-3</v>
      </c>
    </row>
    <row r="2693" spans="1:22" x14ac:dyDescent="0.35">
      <c r="A2693" s="24">
        <v>2013</v>
      </c>
      <c r="B2693" s="17" t="s">
        <v>153</v>
      </c>
      <c r="C2693" s="17" t="s">
        <v>154</v>
      </c>
      <c r="D2693" s="17">
        <v>2006</v>
      </c>
      <c r="E2693" s="17">
        <v>7</v>
      </c>
      <c r="F2693" s="17">
        <v>105</v>
      </c>
      <c r="G2693" s="17">
        <v>8</v>
      </c>
      <c r="H2693" s="17">
        <v>113</v>
      </c>
      <c r="I2693" s="17" t="b">
        <v>1</v>
      </c>
      <c r="J2693" s="25">
        <v>7.0796460176991205E-2</v>
      </c>
      <c r="K2693">
        <f t="shared" si="210"/>
        <v>2.2063417681974384E-4</v>
      </c>
      <c r="L2693">
        <f t="shared" si="214"/>
        <v>1.4853759686346883E-2</v>
      </c>
      <c r="M2693">
        <f t="shared" si="211"/>
        <v>1.0515936061130545E-3</v>
      </c>
      <c r="N2693">
        <f t="shared" si="212"/>
        <v>1.4853759686346883E-2</v>
      </c>
      <c r="O2693">
        <f t="shared" si="213"/>
        <v>0.10397631780442818</v>
      </c>
      <c r="Q2693" s="7">
        <v>2667</v>
      </c>
      <c r="R2693" s="7">
        <v>1.6554548227903224E-3</v>
      </c>
      <c r="S2693" s="7">
        <v>-1.0916786975834333E-4</v>
      </c>
      <c r="U2693" s="7">
        <v>58.437431514354593</v>
      </c>
      <c r="V2693" s="7">
        <v>1.4539604632911557E-3</v>
      </c>
    </row>
    <row r="2694" spans="1:22" x14ac:dyDescent="0.35">
      <c r="A2694" s="5">
        <v>2013</v>
      </c>
      <c r="B2694" s="14" t="s">
        <v>26</v>
      </c>
      <c r="C2694" s="14" t="s">
        <v>27</v>
      </c>
      <c r="D2694" s="14">
        <v>1999</v>
      </c>
      <c r="E2694" s="14">
        <v>14</v>
      </c>
      <c r="F2694" s="14">
        <v>302</v>
      </c>
      <c r="G2694" s="14">
        <v>23</v>
      </c>
      <c r="H2694" s="14">
        <v>325</v>
      </c>
      <c r="I2694" s="14" t="b">
        <v>1</v>
      </c>
      <c r="J2694" s="6">
        <v>7.0769230769230806E-2</v>
      </c>
      <c r="K2694">
        <f t="shared" si="210"/>
        <v>6.3456732271165259E-4</v>
      </c>
      <c r="L2694">
        <f t="shared" si="214"/>
        <v>2.5190619736553774E-2</v>
      </c>
      <c r="M2694">
        <f t="shared" si="211"/>
        <v>1.7827207813561141E-3</v>
      </c>
      <c r="N2694">
        <f t="shared" si="212"/>
        <v>2.5190619736553774E-2</v>
      </c>
      <c r="O2694">
        <f t="shared" si="213"/>
        <v>0.3526686763117528</v>
      </c>
      <c r="Q2694" s="7">
        <v>2668</v>
      </c>
      <c r="R2694" s="7">
        <v>1.9108783323219768E-3</v>
      </c>
      <c r="S2694" s="7">
        <v>-7.860540723839723E-4</v>
      </c>
      <c r="U2694" s="7">
        <v>58.45934692088538</v>
      </c>
      <c r="V2694" s="7">
        <v>1.4553288969712727E-3</v>
      </c>
    </row>
    <row r="2695" spans="1:22" x14ac:dyDescent="0.35">
      <c r="A2695" s="3">
        <v>2015</v>
      </c>
      <c r="B2695" s="13" t="s">
        <v>37</v>
      </c>
      <c r="C2695" s="13" t="s">
        <v>59</v>
      </c>
      <c r="D2695" s="13">
        <v>2008</v>
      </c>
      <c r="E2695" s="17">
        <v>7</v>
      </c>
      <c r="F2695" s="13">
        <v>184</v>
      </c>
      <c r="G2695" s="13">
        <v>14</v>
      </c>
      <c r="H2695" s="13">
        <v>198</v>
      </c>
      <c r="I2695" s="13" t="b">
        <v>1</v>
      </c>
      <c r="J2695" s="4">
        <v>7.0707070707070704E-2</v>
      </c>
      <c r="K2695">
        <f t="shared" si="210"/>
        <v>3.8659793814432988E-4</v>
      </c>
      <c r="L2695">
        <f t="shared" si="214"/>
        <v>1.9662093940990361E-2</v>
      </c>
      <c r="M2695">
        <f t="shared" si="211"/>
        <v>1.390249066534672E-3</v>
      </c>
      <c r="N2695">
        <f t="shared" si="212"/>
        <v>1.9662093940990361E-2</v>
      </c>
      <c r="O2695">
        <f t="shared" si="213"/>
        <v>0.13763465758693252</v>
      </c>
      <c r="Q2695" s="7">
        <v>2669</v>
      </c>
      <c r="R2695" s="7">
        <v>9.6944565870180175E-4</v>
      </c>
      <c r="S2695" s="7">
        <v>1.5537860123620271E-4</v>
      </c>
      <c r="U2695" s="7">
        <v>58.481262327416175</v>
      </c>
      <c r="V2695" s="7">
        <v>1.4568111539132518E-3</v>
      </c>
    </row>
    <row r="2696" spans="1:22" x14ac:dyDescent="0.35">
      <c r="A2696" s="5">
        <v>2016</v>
      </c>
      <c r="B2696" s="14" t="s">
        <v>190</v>
      </c>
      <c r="C2696" s="14" t="s">
        <v>191</v>
      </c>
      <c r="D2696" s="14">
        <v>2007</v>
      </c>
      <c r="E2696" s="14">
        <v>9</v>
      </c>
      <c r="F2696" s="14">
        <v>92</v>
      </c>
      <c r="G2696" s="14">
        <v>7</v>
      </c>
      <c r="H2696" s="14">
        <v>99</v>
      </c>
      <c r="I2696" s="14" t="b">
        <v>1</v>
      </c>
      <c r="J2696" s="6">
        <v>7.0707070707070704E-2</v>
      </c>
      <c r="K2696">
        <f t="shared" si="210"/>
        <v>1.9329896907216494E-4</v>
      </c>
      <c r="L2696">
        <f t="shared" si="214"/>
        <v>1.3903199958001213E-2</v>
      </c>
      <c r="M2696">
        <f t="shared" si="211"/>
        <v>9.8305454248493428E-4</v>
      </c>
      <c r="N2696">
        <f t="shared" si="212"/>
        <v>1.3903199958001213E-2</v>
      </c>
      <c r="O2696">
        <f t="shared" si="213"/>
        <v>0.12512879962201093</v>
      </c>
      <c r="Q2696" s="7">
        <v>2670</v>
      </c>
      <c r="R2696" s="7">
        <v>2.1515846698754548E-3</v>
      </c>
      <c r="S2696" s="7">
        <v>-4.784724713557246E-4</v>
      </c>
      <c r="U2696" s="7">
        <v>58.503177733946963</v>
      </c>
      <c r="V2696" s="7">
        <v>1.4568111539132518E-3</v>
      </c>
    </row>
    <row r="2697" spans="1:22" x14ac:dyDescent="0.35">
      <c r="A2697" s="3">
        <v>2014</v>
      </c>
      <c r="B2697" s="13" t="s">
        <v>42</v>
      </c>
      <c r="C2697" s="13" t="s">
        <v>45</v>
      </c>
      <c r="D2697" s="13">
        <v>2004</v>
      </c>
      <c r="E2697" s="17">
        <v>10</v>
      </c>
      <c r="F2697" s="13">
        <v>171</v>
      </c>
      <c r="G2697" s="13">
        <v>13</v>
      </c>
      <c r="H2697" s="13">
        <v>184</v>
      </c>
      <c r="I2697" s="13" t="b">
        <v>1</v>
      </c>
      <c r="J2697" s="4">
        <v>7.0652173913043501E-2</v>
      </c>
      <c r="K2697">
        <f t="shared" si="210"/>
        <v>3.5926273039675101E-4</v>
      </c>
      <c r="L2697">
        <f t="shared" si="214"/>
        <v>1.8954227243460783E-2</v>
      </c>
      <c r="M2697">
        <f t="shared" si="211"/>
        <v>1.3391573595923384E-3</v>
      </c>
      <c r="N2697">
        <f t="shared" si="212"/>
        <v>1.8954227243460783E-2</v>
      </c>
      <c r="O2697">
        <f t="shared" si="213"/>
        <v>0.18954227243460783</v>
      </c>
      <c r="Q2697" s="7">
        <v>2671</v>
      </c>
      <c r="R2697" s="7">
        <v>1.4509334039830102E-3</v>
      </c>
      <c r="S2697" s="7">
        <v>2.1918842181840458E-4</v>
      </c>
      <c r="U2697" s="7">
        <v>58.525093140477757</v>
      </c>
      <c r="V2697" s="7">
        <v>1.4589095506132945E-3</v>
      </c>
    </row>
    <row r="2698" spans="1:22" x14ac:dyDescent="0.35">
      <c r="A2698" s="5">
        <v>2013</v>
      </c>
      <c r="B2698" s="14" t="s">
        <v>42</v>
      </c>
      <c r="C2698" s="14" t="s">
        <v>45</v>
      </c>
      <c r="D2698" s="14">
        <v>1998</v>
      </c>
      <c r="E2698" s="14">
        <v>15</v>
      </c>
      <c r="F2698" s="14">
        <v>79</v>
      </c>
      <c r="G2698" s="14">
        <v>6</v>
      </c>
      <c r="H2698" s="14">
        <v>85</v>
      </c>
      <c r="I2698" s="14" t="b">
        <v>1</v>
      </c>
      <c r="J2698" s="6">
        <v>7.0588235294117604E-2</v>
      </c>
      <c r="K2698">
        <f t="shared" si="210"/>
        <v>1.6596376132458607E-4</v>
      </c>
      <c r="L2698">
        <f t="shared" si="214"/>
        <v>1.2882692316615579E-2</v>
      </c>
      <c r="M2698">
        <f t="shared" si="211"/>
        <v>9.0936651646698148E-4</v>
      </c>
      <c r="N2698">
        <f t="shared" si="212"/>
        <v>1.2882692316615579E-2</v>
      </c>
      <c r="O2698">
        <f t="shared" si="213"/>
        <v>0.19324038474923369</v>
      </c>
      <c r="Q2698" s="7">
        <v>2672</v>
      </c>
      <c r="R2698" s="7">
        <v>1.070862314014687E-3</v>
      </c>
      <c r="S2698" s="7">
        <v>5.5697108267163784E-4</v>
      </c>
      <c r="U2698" s="7">
        <v>58.547008547008545</v>
      </c>
      <c r="V2698" s="7">
        <v>1.4594574978816716E-3</v>
      </c>
    </row>
    <row r="2699" spans="1:22" x14ac:dyDescent="0.35">
      <c r="A2699" s="3">
        <v>2016</v>
      </c>
      <c r="B2699" s="13" t="s">
        <v>30</v>
      </c>
      <c r="C2699" s="13" t="s">
        <v>75</v>
      </c>
      <c r="D2699" s="13">
        <v>2002</v>
      </c>
      <c r="E2699" s="17">
        <v>14</v>
      </c>
      <c r="F2699" s="13">
        <v>79</v>
      </c>
      <c r="G2699" s="13">
        <v>6</v>
      </c>
      <c r="H2699" s="13">
        <v>85</v>
      </c>
      <c r="I2699" s="13" t="b">
        <v>1</v>
      </c>
      <c r="J2699" s="4">
        <v>7.0588235294117604E-2</v>
      </c>
      <c r="K2699">
        <f t="shared" si="210"/>
        <v>1.6596376132458607E-4</v>
      </c>
      <c r="L2699">
        <f t="shared" si="214"/>
        <v>1.2882692316615579E-2</v>
      </c>
      <c r="M2699">
        <f t="shared" si="211"/>
        <v>9.0936651646698148E-4</v>
      </c>
      <c r="N2699">
        <f t="shared" si="212"/>
        <v>1.2882692316615579E-2</v>
      </c>
      <c r="O2699">
        <f t="shared" si="213"/>
        <v>0.18035769243261809</v>
      </c>
      <c r="Q2699" s="7">
        <v>2673</v>
      </c>
      <c r="R2699" s="7">
        <v>1.9003588071123633E-3</v>
      </c>
      <c r="S2699" s="7">
        <v>-9.1230141021864651E-4</v>
      </c>
      <c r="U2699" s="7">
        <v>58.56892395353934</v>
      </c>
      <c r="V2699" s="7">
        <v>1.4619207190400558E-3</v>
      </c>
    </row>
    <row r="2700" spans="1:22" x14ac:dyDescent="0.35">
      <c r="A2700" s="3">
        <v>2016</v>
      </c>
      <c r="B2700" s="13" t="s">
        <v>42</v>
      </c>
      <c r="C2700" s="13" t="s">
        <v>45</v>
      </c>
      <c r="D2700" s="13">
        <v>2004</v>
      </c>
      <c r="E2700" s="14">
        <v>12</v>
      </c>
      <c r="F2700" s="13">
        <v>145</v>
      </c>
      <c r="G2700" s="13">
        <v>11</v>
      </c>
      <c r="H2700" s="13">
        <v>156</v>
      </c>
      <c r="I2700" s="13" t="b">
        <v>1</v>
      </c>
      <c r="J2700" s="4">
        <v>7.0512820512820498E-2</v>
      </c>
      <c r="K2700">
        <f t="shared" si="210"/>
        <v>3.0459231490159326E-4</v>
      </c>
      <c r="L2700">
        <f t="shared" si="214"/>
        <v>1.7452573303143388E-2</v>
      </c>
      <c r="M2700">
        <f t="shared" si="211"/>
        <v>1.2306301688113925E-3</v>
      </c>
      <c r="N2700">
        <f t="shared" si="212"/>
        <v>1.7452573303143388E-2</v>
      </c>
      <c r="O2700">
        <f t="shared" si="213"/>
        <v>0.20943087963772067</v>
      </c>
      <c r="Q2700" s="7">
        <v>2674</v>
      </c>
      <c r="R2700" s="7">
        <v>1.0667787836566962E-3</v>
      </c>
      <c r="S2700" s="7">
        <v>-7.8721386762979411E-5</v>
      </c>
      <c r="U2700" s="7">
        <v>58.590839360070127</v>
      </c>
      <c r="V2700" s="7">
        <v>1.4619207190400558E-3</v>
      </c>
    </row>
    <row r="2701" spans="1:22" x14ac:dyDescent="0.35">
      <c r="A2701" s="24">
        <v>2013</v>
      </c>
      <c r="B2701" s="17" t="s">
        <v>33</v>
      </c>
      <c r="C2701" s="17" t="s">
        <v>216</v>
      </c>
      <c r="D2701" s="17">
        <v>2005</v>
      </c>
      <c r="E2701" s="17">
        <v>8</v>
      </c>
      <c r="F2701" s="17">
        <v>66</v>
      </c>
      <c r="G2701" s="17">
        <v>5</v>
      </c>
      <c r="H2701" s="17">
        <v>71</v>
      </c>
      <c r="I2701" s="17" t="b">
        <v>1</v>
      </c>
      <c r="J2701" s="25">
        <v>7.0422535211267595E-2</v>
      </c>
      <c r="K2701">
        <f t="shared" si="210"/>
        <v>1.3862855357700719E-4</v>
      </c>
      <c r="L2701">
        <f t="shared" si="214"/>
        <v>1.1774062747285119E-2</v>
      </c>
      <c r="M2701">
        <f t="shared" si="211"/>
        <v>8.2915934840036042E-4</v>
      </c>
      <c r="N2701">
        <f t="shared" si="212"/>
        <v>1.1774062747285119E-2</v>
      </c>
      <c r="O2701">
        <f t="shared" si="213"/>
        <v>9.4192501978280954E-2</v>
      </c>
      <c r="Q2701" s="7">
        <v>2675</v>
      </c>
      <c r="R2701" s="7">
        <v>2.1087538129762806E-3</v>
      </c>
      <c r="S2701" s="7">
        <v>-1.1206964160825638E-3</v>
      </c>
      <c r="U2701" s="7">
        <v>58.612754766600922</v>
      </c>
      <c r="V2701" s="7">
        <v>1.4619207190400558E-3</v>
      </c>
    </row>
    <row r="2702" spans="1:22" x14ac:dyDescent="0.35">
      <c r="A2702" s="5">
        <v>2014</v>
      </c>
      <c r="B2702" s="14" t="s">
        <v>24</v>
      </c>
      <c r="C2702" s="14" t="s">
        <v>268</v>
      </c>
      <c r="D2702" s="14">
        <v>2008</v>
      </c>
      <c r="E2702" s="14">
        <v>6</v>
      </c>
      <c r="F2702" s="14">
        <v>66</v>
      </c>
      <c r="G2702" s="14">
        <v>5</v>
      </c>
      <c r="H2702" s="14">
        <v>71</v>
      </c>
      <c r="I2702" s="14" t="b">
        <v>1</v>
      </c>
      <c r="J2702" s="6">
        <v>7.0422535211267595E-2</v>
      </c>
      <c r="K2702">
        <f t="shared" si="210"/>
        <v>1.3862855357700719E-4</v>
      </c>
      <c r="L2702">
        <f t="shared" si="214"/>
        <v>1.1774062747285119E-2</v>
      </c>
      <c r="M2702">
        <f t="shared" si="211"/>
        <v>8.2915934840036042E-4</v>
      </c>
      <c r="N2702">
        <f t="shared" si="212"/>
        <v>1.1774062747285119E-2</v>
      </c>
      <c r="O2702">
        <f t="shared" si="213"/>
        <v>7.0644376483710719E-2</v>
      </c>
      <c r="Q2702" s="7">
        <v>2676</v>
      </c>
      <c r="R2702" s="7">
        <v>1.2538444796016956E-3</v>
      </c>
      <c r="S2702" s="7">
        <v>-4.1878356670098827E-4</v>
      </c>
      <c r="U2702" s="7">
        <v>58.63467017313171</v>
      </c>
      <c r="V2702" s="7">
        <v>1.4619207190400558E-3</v>
      </c>
    </row>
    <row r="2703" spans="1:22" x14ac:dyDescent="0.35">
      <c r="A2703" s="24">
        <v>2015</v>
      </c>
      <c r="B2703" s="17" t="s">
        <v>92</v>
      </c>
      <c r="C2703" s="17" t="s">
        <v>288</v>
      </c>
      <c r="D2703" s="17">
        <v>2007</v>
      </c>
      <c r="E2703" s="17">
        <v>8</v>
      </c>
      <c r="F2703" s="17">
        <v>66</v>
      </c>
      <c r="G2703" s="17">
        <v>5</v>
      </c>
      <c r="H2703" s="17">
        <v>71</v>
      </c>
      <c r="I2703" s="17" t="b">
        <v>1</v>
      </c>
      <c r="J2703" s="25">
        <v>7.0422535211267595E-2</v>
      </c>
      <c r="K2703">
        <f t="shared" si="210"/>
        <v>1.3862855357700719E-4</v>
      </c>
      <c r="L2703">
        <f t="shared" si="214"/>
        <v>1.1774062747285119E-2</v>
      </c>
      <c r="M2703">
        <f t="shared" si="211"/>
        <v>8.2915934840036042E-4</v>
      </c>
      <c r="N2703">
        <f t="shared" si="212"/>
        <v>1.1774062747285119E-2</v>
      </c>
      <c r="O2703">
        <f t="shared" si="213"/>
        <v>9.4192501978280954E-2</v>
      </c>
      <c r="Q2703" s="7">
        <v>2677</v>
      </c>
      <c r="R2703" s="7">
        <v>9.0159262786156872E-4</v>
      </c>
      <c r="S2703" s="7">
        <v>-6.6531714960861338E-5</v>
      </c>
      <c r="U2703" s="7">
        <v>58.656585579662504</v>
      </c>
      <c r="V2703" s="7">
        <v>1.4619207190400558E-3</v>
      </c>
    </row>
    <row r="2704" spans="1:22" x14ac:dyDescent="0.35">
      <c r="A2704" s="3">
        <v>2016</v>
      </c>
      <c r="B2704" s="13" t="s">
        <v>26</v>
      </c>
      <c r="C2704" s="13" t="s">
        <v>201</v>
      </c>
      <c r="D2704" s="13">
        <v>2001</v>
      </c>
      <c r="E2704" s="14">
        <v>15</v>
      </c>
      <c r="F2704" s="13">
        <v>66</v>
      </c>
      <c r="G2704" s="13">
        <v>5</v>
      </c>
      <c r="H2704" s="13">
        <v>71</v>
      </c>
      <c r="I2704" s="13" t="b">
        <v>1</v>
      </c>
      <c r="J2704" s="4">
        <v>7.0422535211267595E-2</v>
      </c>
      <c r="K2704">
        <f t="shared" si="210"/>
        <v>1.3862855357700719E-4</v>
      </c>
      <c r="L2704">
        <f t="shared" si="214"/>
        <v>1.1774062747285119E-2</v>
      </c>
      <c r="M2704">
        <f t="shared" si="211"/>
        <v>8.2915934840036042E-4</v>
      </c>
      <c r="N2704">
        <f t="shared" si="212"/>
        <v>1.1774062747285119E-2</v>
      </c>
      <c r="O2704">
        <f t="shared" si="213"/>
        <v>0.17661094120927678</v>
      </c>
      <c r="Q2704" s="7">
        <v>2678</v>
      </c>
      <c r="R2704" s="7">
        <v>1.7822222572118859E-3</v>
      </c>
      <c r="S2704" s="7">
        <v>-9.4716134431117849E-4</v>
      </c>
      <c r="U2704" s="7">
        <v>58.678500986193292</v>
      </c>
      <c r="V2704" s="7">
        <v>1.4619207190400558E-3</v>
      </c>
    </row>
    <row r="2705" spans="1:22" x14ac:dyDescent="0.35">
      <c r="A2705" s="3">
        <v>2017</v>
      </c>
      <c r="B2705" s="13" t="s">
        <v>106</v>
      </c>
      <c r="C2705" s="13" t="s">
        <v>107</v>
      </c>
      <c r="D2705" s="13">
        <v>2009</v>
      </c>
      <c r="E2705" s="17">
        <v>8</v>
      </c>
      <c r="F2705" s="13">
        <v>66</v>
      </c>
      <c r="G2705" s="13">
        <v>5</v>
      </c>
      <c r="H2705" s="13">
        <v>71</v>
      </c>
      <c r="I2705" s="13" t="b">
        <v>1</v>
      </c>
      <c r="J2705" s="4">
        <v>7.0422535211267595E-2</v>
      </c>
      <c r="K2705">
        <f t="shared" si="210"/>
        <v>1.3862855357700719E-4</v>
      </c>
      <c r="L2705">
        <f t="shared" si="214"/>
        <v>1.1774062747285119E-2</v>
      </c>
      <c r="M2705">
        <f t="shared" si="211"/>
        <v>8.2915934840036042E-4</v>
      </c>
      <c r="N2705">
        <f t="shared" si="212"/>
        <v>1.1774062747285119E-2</v>
      </c>
      <c r="O2705">
        <f t="shared" si="213"/>
        <v>9.4192501978280954E-2</v>
      </c>
      <c r="Q2705" s="7">
        <v>2679</v>
      </c>
      <c r="R2705" s="7">
        <v>9.6394077870267552E-4</v>
      </c>
      <c r="S2705" s="7">
        <v>-2.1703959206307048E-4</v>
      </c>
      <c r="U2705" s="7">
        <v>58.700416392724087</v>
      </c>
      <c r="V2705" s="7">
        <v>1.4637946768278249E-3</v>
      </c>
    </row>
    <row r="2706" spans="1:22" x14ac:dyDescent="0.35">
      <c r="A2706" s="3">
        <v>2016</v>
      </c>
      <c r="B2706" s="13" t="s">
        <v>30</v>
      </c>
      <c r="C2706" s="13" t="s">
        <v>48</v>
      </c>
      <c r="D2706" s="13">
        <v>2003</v>
      </c>
      <c r="E2706" s="14">
        <v>13</v>
      </c>
      <c r="F2706" s="13">
        <v>119</v>
      </c>
      <c r="G2706" s="13">
        <v>9</v>
      </c>
      <c r="H2706" s="13">
        <v>128</v>
      </c>
      <c r="I2706" s="13" t="b">
        <v>1</v>
      </c>
      <c r="J2706" s="4">
        <v>7.03125E-2</v>
      </c>
      <c r="K2706">
        <f t="shared" si="210"/>
        <v>2.4992189940643551E-4</v>
      </c>
      <c r="L2706">
        <f t="shared" si="214"/>
        <v>1.5808918350299475E-2</v>
      </c>
      <c r="M2706">
        <f t="shared" si="211"/>
        <v>1.1115645715054317E-3</v>
      </c>
      <c r="N2706">
        <f t="shared" si="212"/>
        <v>1.5808918350299475E-2</v>
      </c>
      <c r="O2706">
        <f t="shared" si="213"/>
        <v>0.20551593855389316</v>
      </c>
      <c r="Q2706" s="7">
        <v>2680</v>
      </c>
      <c r="R2706" s="7">
        <v>3.3381351014979456E-4</v>
      </c>
      <c r="S2706" s="7">
        <v>4.1308767648981048E-4</v>
      </c>
      <c r="U2706" s="7">
        <v>58.722331799254874</v>
      </c>
      <c r="V2706" s="7">
        <v>1.4637946768278249E-3</v>
      </c>
    </row>
    <row r="2707" spans="1:22" x14ac:dyDescent="0.35">
      <c r="A2707" s="24">
        <v>2013</v>
      </c>
      <c r="B2707" s="17" t="s">
        <v>252</v>
      </c>
      <c r="C2707" s="17" t="s">
        <v>253</v>
      </c>
      <c r="D2707" s="17">
        <v>1999</v>
      </c>
      <c r="E2707" s="17">
        <v>14</v>
      </c>
      <c r="F2707" s="17">
        <v>53</v>
      </c>
      <c r="G2707" s="17">
        <v>4</v>
      </c>
      <c r="H2707" s="17">
        <v>57</v>
      </c>
      <c r="I2707" s="17" t="b">
        <v>1</v>
      </c>
      <c r="J2707" s="25">
        <v>7.0175438596491196E-2</v>
      </c>
      <c r="K2707">
        <f t="shared" si="210"/>
        <v>1.1129334582942831E-4</v>
      </c>
      <c r="L2707">
        <f t="shared" si="214"/>
        <v>1.0549566144132577E-2</v>
      </c>
      <c r="M2707">
        <f t="shared" si="211"/>
        <v>7.4032043116719801E-4</v>
      </c>
      <c r="N2707">
        <f t="shared" si="212"/>
        <v>1.0549566144132577E-2</v>
      </c>
      <c r="O2707">
        <f t="shared" si="213"/>
        <v>0.14769392601785608</v>
      </c>
      <c r="Q2707" s="7">
        <v>2681</v>
      </c>
      <c r="R2707" s="7">
        <v>3.3381351014979456E-4</v>
      </c>
      <c r="S2707" s="7">
        <v>4.1308767648981048E-4</v>
      </c>
      <c r="U2707" s="7">
        <v>58.744247205785669</v>
      </c>
      <c r="V2707" s="7">
        <v>1.4647658924843673E-3</v>
      </c>
    </row>
    <row r="2708" spans="1:22" x14ac:dyDescent="0.35">
      <c r="A2708" s="3">
        <v>2014</v>
      </c>
      <c r="B2708" s="13" t="s">
        <v>30</v>
      </c>
      <c r="C2708" s="13" t="s">
        <v>280</v>
      </c>
      <c r="D2708" s="13">
        <v>1999</v>
      </c>
      <c r="E2708" s="14">
        <v>15</v>
      </c>
      <c r="F2708" s="13">
        <v>53</v>
      </c>
      <c r="G2708" s="13">
        <v>4</v>
      </c>
      <c r="H2708" s="13">
        <v>57</v>
      </c>
      <c r="I2708" s="13" t="b">
        <v>1</v>
      </c>
      <c r="J2708" s="4">
        <v>7.0175438596491196E-2</v>
      </c>
      <c r="K2708">
        <f t="shared" si="210"/>
        <v>1.1129334582942831E-4</v>
      </c>
      <c r="L2708">
        <f t="shared" si="214"/>
        <v>1.0549566144132577E-2</v>
      </c>
      <c r="M2708">
        <f t="shared" si="211"/>
        <v>7.4032043116719801E-4</v>
      </c>
      <c r="N2708">
        <f t="shared" si="212"/>
        <v>1.0549566144132577E-2</v>
      </c>
      <c r="O2708">
        <f t="shared" si="213"/>
        <v>0.15824349216198866</v>
      </c>
      <c r="Q2708" s="7">
        <v>2682</v>
      </c>
      <c r="R2708" s="7">
        <v>8.0640896156445533E-4</v>
      </c>
      <c r="S2708" s="7">
        <v>-5.9507774924850293E-5</v>
      </c>
      <c r="U2708" s="7">
        <v>58.766162612316457</v>
      </c>
      <c r="V2708" s="7">
        <v>1.4647937405388302E-3</v>
      </c>
    </row>
    <row r="2709" spans="1:22" x14ac:dyDescent="0.35">
      <c r="A2709" s="24">
        <v>2014</v>
      </c>
      <c r="B2709" s="17" t="s">
        <v>33</v>
      </c>
      <c r="C2709" s="17" t="s">
        <v>245</v>
      </c>
      <c r="D2709" s="17">
        <v>2004</v>
      </c>
      <c r="E2709" s="17">
        <v>10</v>
      </c>
      <c r="F2709" s="17">
        <v>53</v>
      </c>
      <c r="G2709" s="17">
        <v>4</v>
      </c>
      <c r="H2709" s="17">
        <v>57</v>
      </c>
      <c r="I2709" s="17" t="b">
        <v>1</v>
      </c>
      <c r="J2709" s="25">
        <v>7.0175438596491196E-2</v>
      </c>
      <c r="K2709">
        <f t="shared" si="210"/>
        <v>1.1129334582942831E-4</v>
      </c>
      <c r="L2709">
        <f t="shared" si="214"/>
        <v>1.0549566144132577E-2</v>
      </c>
      <c r="M2709">
        <f t="shared" si="211"/>
        <v>7.4032043116719801E-4</v>
      </c>
      <c r="N2709">
        <f t="shared" si="212"/>
        <v>1.0549566144132577E-2</v>
      </c>
      <c r="O2709">
        <f t="shared" si="213"/>
        <v>0.10549566144132577</v>
      </c>
      <c r="Q2709" s="7">
        <v>2683</v>
      </c>
      <c r="R2709" s="7">
        <v>1.2790044129791164E-3</v>
      </c>
      <c r="S2709" s="7">
        <v>-5.3210322633951139E-4</v>
      </c>
      <c r="U2709" s="7">
        <v>58.788078018847251</v>
      </c>
      <c r="V2709" s="7">
        <v>1.4647937405388302E-3</v>
      </c>
    </row>
    <row r="2710" spans="1:22" x14ac:dyDescent="0.35">
      <c r="A2710" s="3">
        <v>2015</v>
      </c>
      <c r="B2710" s="13" t="s">
        <v>30</v>
      </c>
      <c r="C2710" s="13" t="s">
        <v>278</v>
      </c>
      <c r="D2710" s="13">
        <v>2002</v>
      </c>
      <c r="E2710" s="14">
        <v>13</v>
      </c>
      <c r="F2710" s="13">
        <v>53</v>
      </c>
      <c r="G2710" s="13">
        <v>4</v>
      </c>
      <c r="H2710" s="13">
        <v>57</v>
      </c>
      <c r="I2710" s="13" t="b">
        <v>1</v>
      </c>
      <c r="J2710" s="4">
        <v>7.0175438596491196E-2</v>
      </c>
      <c r="K2710">
        <f t="shared" si="210"/>
        <v>1.1129334582942831E-4</v>
      </c>
      <c r="L2710">
        <f t="shared" si="214"/>
        <v>1.0549566144132577E-2</v>
      </c>
      <c r="M2710">
        <f t="shared" si="211"/>
        <v>7.4032043116719801E-4</v>
      </c>
      <c r="N2710">
        <f t="shared" si="212"/>
        <v>1.0549566144132577E-2</v>
      </c>
      <c r="O2710">
        <f t="shared" si="213"/>
        <v>0.1371443598737235</v>
      </c>
      <c r="Q2710" s="7">
        <v>2684</v>
      </c>
      <c r="R2710" s="7">
        <v>2.0978814212943174E-3</v>
      </c>
      <c r="S2710" s="7">
        <v>-1.5993694153459688E-4</v>
      </c>
      <c r="U2710" s="7">
        <v>58.809993425378039</v>
      </c>
      <c r="V2710" s="7">
        <v>1.4650173561023844E-3</v>
      </c>
    </row>
    <row r="2711" spans="1:22" x14ac:dyDescent="0.35">
      <c r="A2711" s="3">
        <v>2013</v>
      </c>
      <c r="B2711" s="13" t="s">
        <v>58</v>
      </c>
      <c r="C2711" s="13" t="s">
        <v>63</v>
      </c>
      <c r="D2711" s="13">
        <v>2007</v>
      </c>
      <c r="E2711" s="17">
        <v>6</v>
      </c>
      <c r="F2711" s="13">
        <v>146</v>
      </c>
      <c r="G2711" s="13">
        <v>11</v>
      </c>
      <c r="H2711" s="13">
        <v>157</v>
      </c>
      <c r="I2711" s="13" t="b">
        <v>1</v>
      </c>
      <c r="J2711" s="4">
        <v>7.0063694267515894E-2</v>
      </c>
      <c r="K2711">
        <f t="shared" si="210"/>
        <v>3.06544829740706E-4</v>
      </c>
      <c r="L2711">
        <f t="shared" si="214"/>
        <v>1.7508421680457267E-2</v>
      </c>
      <c r="M2711">
        <f t="shared" si="211"/>
        <v>1.2267047037263048E-3</v>
      </c>
      <c r="N2711">
        <f t="shared" si="212"/>
        <v>1.7508421680457267E-2</v>
      </c>
      <c r="O2711">
        <f t="shared" si="213"/>
        <v>0.10505053008274359</v>
      </c>
      <c r="Q2711" s="7">
        <v>2685</v>
      </c>
      <c r="R2711" s="7">
        <v>2.6933693482485309E-3</v>
      </c>
      <c r="S2711" s="7">
        <v>-9.0513782490329159E-4</v>
      </c>
      <c r="U2711" s="7">
        <v>58.831908831908834</v>
      </c>
      <c r="V2711" s="7">
        <v>1.4662742444447195E-3</v>
      </c>
    </row>
    <row r="2712" spans="1:22" x14ac:dyDescent="0.35">
      <c r="A2712" s="3">
        <v>2017</v>
      </c>
      <c r="B2712" s="13" t="s">
        <v>24</v>
      </c>
      <c r="C2712" s="13" t="s">
        <v>65</v>
      </c>
      <c r="D2712" s="13">
        <v>2010</v>
      </c>
      <c r="E2712" s="14">
        <v>7</v>
      </c>
      <c r="F2712" s="13">
        <v>93</v>
      </c>
      <c r="G2712" s="13">
        <v>7</v>
      </c>
      <c r="H2712" s="13">
        <v>100</v>
      </c>
      <c r="I2712" s="13" t="b">
        <v>1</v>
      </c>
      <c r="J2712" s="4">
        <v>7.0000000000000007E-2</v>
      </c>
      <c r="K2712">
        <f t="shared" si="210"/>
        <v>1.9525148391127774E-4</v>
      </c>
      <c r="L2712">
        <f t="shared" si="214"/>
        <v>1.3973241710901509E-2</v>
      </c>
      <c r="M2712">
        <f t="shared" si="211"/>
        <v>9.7812691976310569E-4</v>
      </c>
      <c r="N2712">
        <f t="shared" si="212"/>
        <v>1.3973241710901509E-2</v>
      </c>
      <c r="O2712">
        <f t="shared" si="213"/>
        <v>9.7812691976310567E-2</v>
      </c>
      <c r="Q2712" s="7">
        <v>2686</v>
      </c>
      <c r="R2712" s="7">
        <v>1.4008920936206617E-3</v>
      </c>
      <c r="S2712" s="7">
        <v>-1.110543972297534E-4</v>
      </c>
      <c r="U2712" s="7">
        <v>58.853824238439621</v>
      </c>
      <c r="V2712" s="7">
        <v>1.467821219636135E-3</v>
      </c>
    </row>
    <row r="2713" spans="1:22" x14ac:dyDescent="0.35">
      <c r="A2713" s="3">
        <v>2014</v>
      </c>
      <c r="B2713" s="13" t="s">
        <v>52</v>
      </c>
      <c r="C2713" s="13" t="s">
        <v>146</v>
      </c>
      <c r="D2713" s="13">
        <v>2007</v>
      </c>
      <c r="E2713" s="17">
        <v>7</v>
      </c>
      <c r="F2713" s="13">
        <v>133</v>
      </c>
      <c r="G2713" s="13">
        <v>10</v>
      </c>
      <c r="H2713" s="13">
        <v>143</v>
      </c>
      <c r="I2713" s="13" t="b">
        <v>1</v>
      </c>
      <c r="J2713" s="4">
        <v>6.9930069930069894E-2</v>
      </c>
      <c r="K2713">
        <f t="shared" si="210"/>
        <v>2.7920962199312713E-4</v>
      </c>
      <c r="L2713">
        <f t="shared" si="214"/>
        <v>1.6709566780534053E-2</v>
      </c>
      <c r="M2713">
        <f t="shared" si="211"/>
        <v>1.1685011734639192E-3</v>
      </c>
      <c r="N2713">
        <f t="shared" si="212"/>
        <v>1.6709566780534053E-2</v>
      </c>
      <c r="O2713">
        <f t="shared" si="213"/>
        <v>0.11696696746373837</v>
      </c>
      <c r="Q2713" s="7">
        <v>2687</v>
      </c>
      <c r="R2713" s="7">
        <v>1.4008920936206617E-3</v>
      </c>
      <c r="S2713" s="7">
        <v>-1.110543972297534E-4</v>
      </c>
      <c r="U2713" s="7">
        <v>58.875739644970416</v>
      </c>
      <c r="V2713" s="7">
        <v>1.467821219636135E-3</v>
      </c>
    </row>
    <row r="2714" spans="1:22" x14ac:dyDescent="0.35">
      <c r="A2714" s="5">
        <v>2013</v>
      </c>
      <c r="B2714" s="14" t="s">
        <v>102</v>
      </c>
      <c r="C2714" s="14" t="s">
        <v>184</v>
      </c>
      <c r="D2714" s="14">
        <v>2001</v>
      </c>
      <c r="E2714" s="14">
        <v>12</v>
      </c>
      <c r="F2714" s="14">
        <v>80</v>
      </c>
      <c r="G2714" s="14">
        <v>6</v>
      </c>
      <c r="H2714" s="14">
        <v>86</v>
      </c>
      <c r="I2714" s="14" t="b">
        <v>1</v>
      </c>
      <c r="J2714" s="6">
        <v>6.9767441860465101E-2</v>
      </c>
      <c r="K2714">
        <f t="shared" si="210"/>
        <v>1.6791627616369884E-4</v>
      </c>
      <c r="L2714">
        <f t="shared" si="214"/>
        <v>1.2958251277224827E-2</v>
      </c>
      <c r="M2714">
        <f t="shared" si="211"/>
        <v>9.0406404259708081E-4</v>
      </c>
      <c r="N2714">
        <f t="shared" si="212"/>
        <v>1.2958251277224827E-2</v>
      </c>
      <c r="O2714">
        <f t="shared" si="213"/>
        <v>0.15549901532669791</v>
      </c>
      <c r="Q2714" s="7">
        <v>2688</v>
      </c>
      <c r="R2714" s="7">
        <v>1.6036965270626534E-3</v>
      </c>
      <c r="S2714" s="7">
        <v>-3.6910296580415416E-4</v>
      </c>
      <c r="U2714" s="7">
        <v>58.897655051501204</v>
      </c>
      <c r="V2714" s="7">
        <v>1.467821219636135E-3</v>
      </c>
    </row>
    <row r="2715" spans="1:22" x14ac:dyDescent="0.35">
      <c r="A2715" s="3">
        <v>2014</v>
      </c>
      <c r="B2715" s="13" t="s">
        <v>102</v>
      </c>
      <c r="C2715" s="13" t="s">
        <v>184</v>
      </c>
      <c r="D2715" s="13">
        <v>2005</v>
      </c>
      <c r="E2715" s="17">
        <v>9</v>
      </c>
      <c r="F2715" s="13">
        <v>80</v>
      </c>
      <c r="G2715" s="13">
        <v>6</v>
      </c>
      <c r="H2715" s="13">
        <v>86</v>
      </c>
      <c r="I2715" s="13" t="b">
        <v>1</v>
      </c>
      <c r="J2715" s="4">
        <v>6.9767441860465101E-2</v>
      </c>
      <c r="K2715">
        <f t="shared" si="210"/>
        <v>1.6791627616369884E-4</v>
      </c>
      <c r="L2715">
        <f t="shared" si="214"/>
        <v>1.2958251277224827E-2</v>
      </c>
      <c r="M2715">
        <f t="shared" si="211"/>
        <v>9.0406404259708081E-4</v>
      </c>
      <c r="N2715">
        <f t="shared" si="212"/>
        <v>1.2958251277224827E-2</v>
      </c>
      <c r="O2715">
        <f t="shared" si="213"/>
        <v>0.11662426149502345</v>
      </c>
      <c r="Q2715" s="7">
        <v>2689</v>
      </c>
      <c r="R2715" s="7">
        <v>8.1744523353472387E-4</v>
      </c>
      <c r="S2715" s="7">
        <v>4.1714832772377542E-4</v>
      </c>
      <c r="U2715" s="7">
        <v>58.919570458031998</v>
      </c>
      <c r="V2715" s="7">
        <v>1.467821219636135E-3</v>
      </c>
    </row>
    <row r="2716" spans="1:22" x14ac:dyDescent="0.35">
      <c r="A2716" s="3">
        <v>2013</v>
      </c>
      <c r="B2716" s="13" t="s">
        <v>30</v>
      </c>
      <c r="C2716" s="13" t="s">
        <v>56</v>
      </c>
      <c r="D2716" s="13">
        <v>2004</v>
      </c>
      <c r="E2716" s="14">
        <v>9</v>
      </c>
      <c r="F2716" s="13">
        <v>187</v>
      </c>
      <c r="G2716" s="13">
        <v>14</v>
      </c>
      <c r="H2716" s="13">
        <v>201</v>
      </c>
      <c r="I2716" s="13" t="b">
        <v>1</v>
      </c>
      <c r="J2716" s="4">
        <v>6.9651741293532299E-2</v>
      </c>
      <c r="K2716">
        <f t="shared" si="210"/>
        <v>3.9245548266166822E-4</v>
      </c>
      <c r="L2716">
        <f t="shared" si="214"/>
        <v>1.9810489208034923E-2</v>
      </c>
      <c r="M2716">
        <f t="shared" si="211"/>
        <v>1.3798350692163621E-3</v>
      </c>
      <c r="N2716">
        <f t="shared" si="212"/>
        <v>1.9810489208034923E-2</v>
      </c>
      <c r="O2716">
        <f t="shared" si="213"/>
        <v>0.17829440287231429</v>
      </c>
      <c r="Q2716" s="7">
        <v>2690</v>
      </c>
      <c r="R2716" s="7">
        <v>1.9261046952210627E-3</v>
      </c>
      <c r="S2716" s="7">
        <v>-8.1017246613787315E-4</v>
      </c>
      <c r="U2716" s="7">
        <v>58.941485864562786</v>
      </c>
      <c r="V2716" s="7">
        <v>1.467821219636135E-3</v>
      </c>
    </row>
    <row r="2717" spans="1:22" x14ac:dyDescent="0.35">
      <c r="A2717" s="24">
        <v>2013</v>
      </c>
      <c r="B2717" s="17" t="s">
        <v>42</v>
      </c>
      <c r="C2717" s="17" t="s">
        <v>45</v>
      </c>
      <c r="D2717" s="17">
        <v>2001</v>
      </c>
      <c r="E2717" s="17">
        <v>12</v>
      </c>
      <c r="F2717" s="17">
        <v>107</v>
      </c>
      <c r="G2717" s="17">
        <v>8</v>
      </c>
      <c r="H2717" s="17">
        <v>115</v>
      </c>
      <c r="I2717" s="17" t="b">
        <v>1</v>
      </c>
      <c r="J2717" s="25">
        <v>6.9565217391304293E-2</v>
      </c>
      <c r="K2717">
        <f t="shared" si="210"/>
        <v>2.2453920649796939E-4</v>
      </c>
      <c r="L2717">
        <f t="shared" si="214"/>
        <v>1.498463234443773E-2</v>
      </c>
      <c r="M2717">
        <f t="shared" si="211"/>
        <v>1.0424092065695805E-3</v>
      </c>
      <c r="N2717">
        <f t="shared" si="212"/>
        <v>1.498463234443773E-2</v>
      </c>
      <c r="O2717">
        <f t="shared" si="213"/>
        <v>0.17981558813325277</v>
      </c>
      <c r="Q2717" s="7">
        <v>2691</v>
      </c>
      <c r="R2717" s="7">
        <v>6.9796241793008745E-4</v>
      </c>
      <c r="S2717" s="7">
        <v>3.5363118818296701E-4</v>
      </c>
      <c r="U2717" s="7">
        <v>58.963401271093581</v>
      </c>
      <c r="V2717" s="7">
        <v>1.4706412437913968E-3</v>
      </c>
    </row>
    <row r="2718" spans="1:22" x14ac:dyDescent="0.35">
      <c r="A2718" s="3">
        <v>2014</v>
      </c>
      <c r="B2718" s="13" t="s">
        <v>33</v>
      </c>
      <c r="C2718" s="13" t="s">
        <v>109</v>
      </c>
      <c r="D2718" s="13">
        <v>2004</v>
      </c>
      <c r="E2718" s="14">
        <v>10</v>
      </c>
      <c r="F2718" s="13">
        <v>107</v>
      </c>
      <c r="G2718" s="13">
        <v>8</v>
      </c>
      <c r="H2718" s="13">
        <v>115</v>
      </c>
      <c r="I2718" s="13" t="b">
        <v>1</v>
      </c>
      <c r="J2718" s="4">
        <v>6.9565217391304293E-2</v>
      </c>
      <c r="K2718">
        <f t="shared" si="210"/>
        <v>2.2453920649796939E-4</v>
      </c>
      <c r="L2718">
        <f t="shared" si="214"/>
        <v>1.498463234443773E-2</v>
      </c>
      <c r="M2718">
        <f t="shared" si="211"/>
        <v>1.0424092065695805E-3</v>
      </c>
      <c r="N2718">
        <f t="shared" si="212"/>
        <v>1.498463234443773E-2</v>
      </c>
      <c r="O2718">
        <f t="shared" si="213"/>
        <v>0.14984632344437729</v>
      </c>
      <c r="Q2718" s="7">
        <v>2692</v>
      </c>
      <c r="R2718" s="7">
        <v>3.8402060149033005E-3</v>
      </c>
      <c r="S2718" s="7">
        <v>-2.0574852335471863E-3</v>
      </c>
      <c r="U2718" s="7">
        <v>58.985316677624368</v>
      </c>
      <c r="V2718" s="7">
        <v>1.4709948908432314E-3</v>
      </c>
    </row>
    <row r="2719" spans="1:22" x14ac:dyDescent="0.35">
      <c r="A2719" s="24">
        <v>2015</v>
      </c>
      <c r="B2719" s="17" t="s">
        <v>30</v>
      </c>
      <c r="C2719" s="17" t="s">
        <v>75</v>
      </c>
      <c r="D2719" s="17">
        <v>2005</v>
      </c>
      <c r="E2719" s="17">
        <v>10</v>
      </c>
      <c r="F2719" s="17">
        <v>107</v>
      </c>
      <c r="G2719" s="17">
        <v>8</v>
      </c>
      <c r="H2719" s="17">
        <v>115</v>
      </c>
      <c r="I2719" s="17" t="b">
        <v>1</v>
      </c>
      <c r="J2719" s="25">
        <v>6.9565217391304293E-2</v>
      </c>
      <c r="K2719">
        <f t="shared" si="210"/>
        <v>2.2453920649796939E-4</v>
      </c>
      <c r="L2719">
        <f t="shared" si="214"/>
        <v>1.498463234443773E-2</v>
      </c>
      <c r="M2719">
        <f t="shared" si="211"/>
        <v>1.0424092065695805E-3</v>
      </c>
      <c r="N2719">
        <f t="shared" si="212"/>
        <v>1.498463234443773E-2</v>
      </c>
      <c r="O2719">
        <f t="shared" si="213"/>
        <v>0.14984632344437729</v>
      </c>
      <c r="Q2719" s="7">
        <v>2693</v>
      </c>
      <c r="R2719" s="7">
        <v>9.2390094618511188E-4</v>
      </c>
      <c r="S2719" s="7">
        <v>4.6634812034956007E-4</v>
      </c>
      <c r="U2719" s="7">
        <v>59.007232084155163</v>
      </c>
      <c r="V2719" s="7">
        <v>1.4718998159034646E-3</v>
      </c>
    </row>
    <row r="2720" spans="1:22" x14ac:dyDescent="0.35">
      <c r="A2720" s="5">
        <v>2016</v>
      </c>
      <c r="B2720" s="14" t="s">
        <v>118</v>
      </c>
      <c r="C2720" s="14" t="s">
        <v>119</v>
      </c>
      <c r="D2720" s="14">
        <v>2007</v>
      </c>
      <c r="E2720" s="14">
        <v>9</v>
      </c>
      <c r="F2720" s="14">
        <v>107</v>
      </c>
      <c r="G2720" s="14">
        <v>8</v>
      </c>
      <c r="H2720" s="14">
        <v>115</v>
      </c>
      <c r="I2720" s="14" t="b">
        <v>1</v>
      </c>
      <c r="J2720" s="6">
        <v>6.9565217391304293E-2</v>
      </c>
      <c r="K2720">
        <f t="shared" si="210"/>
        <v>2.2453920649796939E-4</v>
      </c>
      <c r="L2720">
        <f t="shared" si="214"/>
        <v>1.498463234443773E-2</v>
      </c>
      <c r="M2720">
        <f t="shared" si="211"/>
        <v>1.0424092065695805E-3</v>
      </c>
      <c r="N2720">
        <f t="shared" si="212"/>
        <v>1.498463234443773E-2</v>
      </c>
      <c r="O2720">
        <f t="shared" si="213"/>
        <v>0.13486169109993956</v>
      </c>
      <c r="Q2720" s="7">
        <v>2694</v>
      </c>
      <c r="R2720" s="7">
        <v>1.0722077183804224E-3</v>
      </c>
      <c r="S2720" s="7">
        <v>-8.9153175895488081E-5</v>
      </c>
      <c r="U2720" s="7">
        <v>59.029147490685951</v>
      </c>
      <c r="V2720" s="7">
        <v>1.472909003417226E-3</v>
      </c>
    </row>
    <row r="2721" spans="1:22" x14ac:dyDescent="0.35">
      <c r="A2721" s="24">
        <v>2014</v>
      </c>
      <c r="B2721" s="17" t="s">
        <v>26</v>
      </c>
      <c r="C2721" s="17" t="s">
        <v>110</v>
      </c>
      <c r="D2721" s="17">
        <v>2001</v>
      </c>
      <c r="E2721" s="17">
        <v>13</v>
      </c>
      <c r="F2721" s="17">
        <v>134</v>
      </c>
      <c r="G2721" s="17">
        <v>10</v>
      </c>
      <c r="H2721" s="17">
        <v>144</v>
      </c>
      <c r="I2721" s="17" t="b">
        <v>1</v>
      </c>
      <c r="J2721" s="25">
        <v>6.9444444444444406E-2</v>
      </c>
      <c r="K2721">
        <f t="shared" si="210"/>
        <v>2.8116213683223993E-4</v>
      </c>
      <c r="L2721">
        <f t="shared" si="214"/>
        <v>1.676789005308181E-2</v>
      </c>
      <c r="M2721">
        <f t="shared" si="211"/>
        <v>1.1644368092417917E-3</v>
      </c>
      <c r="N2721">
        <f t="shared" si="212"/>
        <v>1.676789005308181E-2</v>
      </c>
      <c r="O2721">
        <f t="shared" si="213"/>
        <v>0.21798257069006355</v>
      </c>
      <c r="Q2721" s="7">
        <v>2695</v>
      </c>
      <c r="R2721" s="7">
        <v>1.7472910449957415E-3</v>
      </c>
      <c r="S2721" s="7">
        <v>-4.0813368540340306E-4</v>
      </c>
      <c r="U2721" s="7">
        <v>59.051062897216745</v>
      </c>
      <c r="V2721" s="7">
        <v>1.472909003417226E-3</v>
      </c>
    </row>
    <row r="2722" spans="1:22" x14ac:dyDescent="0.35">
      <c r="A2722" s="5">
        <v>2014</v>
      </c>
      <c r="B2722" s="14" t="s">
        <v>186</v>
      </c>
      <c r="C2722" s="14" t="s">
        <v>187</v>
      </c>
      <c r="D2722" s="14">
        <v>2002</v>
      </c>
      <c r="E2722" s="14">
        <v>12</v>
      </c>
      <c r="F2722" s="14">
        <v>67</v>
      </c>
      <c r="G2722" s="14">
        <v>5</v>
      </c>
      <c r="H2722" s="14">
        <v>72</v>
      </c>
      <c r="I2722" s="14" t="b">
        <v>1</v>
      </c>
      <c r="J2722" s="6">
        <v>6.9444444444444406E-2</v>
      </c>
      <c r="K2722">
        <f t="shared" si="210"/>
        <v>1.4058106841611997E-4</v>
      </c>
      <c r="L2722">
        <f t="shared" si="214"/>
        <v>1.1856688762724606E-2</v>
      </c>
      <c r="M2722">
        <f t="shared" si="211"/>
        <v>8.2338116407809723E-4</v>
      </c>
      <c r="N2722">
        <f t="shared" si="212"/>
        <v>1.1856688762724606E-2</v>
      </c>
      <c r="O2722">
        <f t="shared" si="213"/>
        <v>0.14228026515269526</v>
      </c>
      <c r="Q2722" s="7">
        <v>2696</v>
      </c>
      <c r="R2722" s="7">
        <v>2.1579945932850703E-3</v>
      </c>
      <c r="S2722" s="7">
        <v>-1.2486280768180887E-3</v>
      </c>
      <c r="U2722" s="7">
        <v>59.072978303747533</v>
      </c>
      <c r="V2722" s="7">
        <v>1.472909003417226E-3</v>
      </c>
    </row>
    <row r="2723" spans="1:22" x14ac:dyDescent="0.35">
      <c r="A2723" s="24">
        <v>2017</v>
      </c>
      <c r="B2723" s="17" t="s">
        <v>33</v>
      </c>
      <c r="C2723" s="17" t="s">
        <v>55</v>
      </c>
      <c r="D2723" s="17">
        <v>2007</v>
      </c>
      <c r="E2723" s="17">
        <v>10</v>
      </c>
      <c r="F2723" s="17">
        <v>67</v>
      </c>
      <c r="G2723" s="17">
        <v>5</v>
      </c>
      <c r="H2723" s="17">
        <v>72</v>
      </c>
      <c r="I2723" s="17" t="b">
        <v>1</v>
      </c>
      <c r="J2723" s="25">
        <v>6.9444444444444406E-2</v>
      </c>
      <c r="K2723">
        <f t="shared" si="210"/>
        <v>1.4058106841611997E-4</v>
      </c>
      <c r="L2723">
        <f t="shared" si="214"/>
        <v>1.1856688762724606E-2</v>
      </c>
      <c r="M2723">
        <f t="shared" si="211"/>
        <v>8.2338116407809723E-4</v>
      </c>
      <c r="N2723">
        <f t="shared" si="212"/>
        <v>1.1856688762724606E-2</v>
      </c>
      <c r="O2723">
        <f t="shared" si="213"/>
        <v>0.11856688762724607</v>
      </c>
      <c r="Q2723" s="7">
        <v>2697</v>
      </c>
      <c r="R2723" s="7">
        <v>1.9639132756478889E-3</v>
      </c>
      <c r="S2723" s="7">
        <v>-1.0545467591809073E-3</v>
      </c>
      <c r="U2723" s="7">
        <v>59.094893710278328</v>
      </c>
      <c r="V2723" s="7">
        <v>1.472909003417226E-3</v>
      </c>
    </row>
    <row r="2724" spans="1:22" x14ac:dyDescent="0.35">
      <c r="A2724" s="3">
        <v>2016</v>
      </c>
      <c r="B2724" s="13" t="s">
        <v>24</v>
      </c>
      <c r="C2724" s="13" t="s">
        <v>41</v>
      </c>
      <c r="D2724" s="13">
        <v>2009</v>
      </c>
      <c r="E2724" s="14">
        <v>7</v>
      </c>
      <c r="F2724" s="13">
        <v>94</v>
      </c>
      <c r="G2724" s="13">
        <v>7</v>
      </c>
      <c r="H2724" s="13">
        <v>101</v>
      </c>
      <c r="I2724" s="13" t="b">
        <v>1</v>
      </c>
      <c r="J2724" s="4">
        <v>6.9306930693069299E-2</v>
      </c>
      <c r="K2724">
        <f t="shared" si="210"/>
        <v>1.9720399875039051E-4</v>
      </c>
      <c r="L2724">
        <f t="shared" si="214"/>
        <v>1.4042934121841863E-2</v>
      </c>
      <c r="M2724">
        <f t="shared" si="211"/>
        <v>9.7327266190983203E-4</v>
      </c>
      <c r="N2724">
        <f t="shared" si="212"/>
        <v>1.4042934121841863E-2</v>
      </c>
      <c r="O2724">
        <f t="shared" si="213"/>
        <v>9.8300538852893041E-2</v>
      </c>
      <c r="Q2724" s="7">
        <v>2698</v>
      </c>
      <c r="R2724" s="7">
        <v>2.1347170981584774E-3</v>
      </c>
      <c r="S2724" s="7">
        <v>-9.0408692934708487E-4</v>
      </c>
      <c r="U2724" s="7">
        <v>59.116809116809115</v>
      </c>
      <c r="V2724" s="7">
        <v>1.4733934332949591E-3</v>
      </c>
    </row>
    <row r="2725" spans="1:22" x14ac:dyDescent="0.35">
      <c r="A2725" s="3">
        <v>2017</v>
      </c>
      <c r="B2725" s="13" t="s">
        <v>30</v>
      </c>
      <c r="C2725" s="13" t="s">
        <v>44</v>
      </c>
      <c r="D2725" s="13">
        <v>2006</v>
      </c>
      <c r="E2725" s="17">
        <v>11</v>
      </c>
      <c r="F2725" s="13">
        <v>94</v>
      </c>
      <c r="G2725" s="13">
        <v>7</v>
      </c>
      <c r="H2725" s="13">
        <v>101</v>
      </c>
      <c r="I2725" s="13" t="b">
        <v>1</v>
      </c>
      <c r="J2725" s="4">
        <v>6.9306930693069299E-2</v>
      </c>
      <c r="K2725">
        <f t="shared" si="210"/>
        <v>1.9720399875039051E-4</v>
      </c>
      <c r="L2725">
        <f t="shared" si="214"/>
        <v>1.4042934121841863E-2</v>
      </c>
      <c r="M2725">
        <f t="shared" si="211"/>
        <v>9.7327266190983203E-4</v>
      </c>
      <c r="N2725">
        <f t="shared" si="212"/>
        <v>1.4042934121841863E-2</v>
      </c>
      <c r="O2725">
        <f t="shared" si="213"/>
        <v>0.15447227534026048</v>
      </c>
      <c r="Q2725" s="7">
        <v>2699</v>
      </c>
      <c r="R2725" s="7">
        <v>7.3063023122495944E-4</v>
      </c>
      <c r="S2725" s="7">
        <v>9.8529117175400979E-5</v>
      </c>
      <c r="U2725" s="7">
        <v>59.13872452333991</v>
      </c>
      <c r="V2725" s="7">
        <v>1.4790333915941291E-3</v>
      </c>
    </row>
    <row r="2726" spans="1:22" x14ac:dyDescent="0.35">
      <c r="A2726" s="5">
        <v>2016</v>
      </c>
      <c r="B2726" s="14" t="s">
        <v>30</v>
      </c>
      <c r="C2726" s="14" t="s">
        <v>48</v>
      </c>
      <c r="D2726" s="14">
        <v>2005</v>
      </c>
      <c r="E2726" s="14">
        <v>11</v>
      </c>
      <c r="F2726" s="14">
        <v>215</v>
      </c>
      <c r="G2726" s="14">
        <v>16</v>
      </c>
      <c r="H2726" s="14">
        <v>231</v>
      </c>
      <c r="I2726" s="14" t="b">
        <v>1</v>
      </c>
      <c r="J2726" s="6">
        <v>6.9264069264069306E-2</v>
      </c>
      <c r="K2726">
        <f t="shared" si="210"/>
        <v>4.5103092783505157E-4</v>
      </c>
      <c r="L2726">
        <f t="shared" si="214"/>
        <v>2.123748873654914E-2</v>
      </c>
      <c r="M2726">
        <f t="shared" si="211"/>
        <v>1.4709948908432314E-3</v>
      </c>
      <c r="N2726">
        <f t="shared" si="212"/>
        <v>2.123748873654914E-2</v>
      </c>
      <c r="O2726">
        <f t="shared" si="213"/>
        <v>0.23361237610204055</v>
      </c>
      <c r="Q2726" s="7">
        <v>2700</v>
      </c>
      <c r="R2726" s="7">
        <v>3.7587121722775646E-4</v>
      </c>
      <c r="S2726" s="7">
        <v>4.5328813117260396E-4</v>
      </c>
      <c r="U2726" s="7">
        <v>59.160639929870698</v>
      </c>
      <c r="V2726" s="7">
        <v>1.4790333915941291E-3</v>
      </c>
    </row>
    <row r="2727" spans="1:22" x14ac:dyDescent="0.35">
      <c r="A2727" s="24">
        <v>2017</v>
      </c>
      <c r="B2727" s="17" t="s">
        <v>24</v>
      </c>
      <c r="C2727" s="17" t="s">
        <v>57</v>
      </c>
      <c r="D2727" s="17">
        <v>2008</v>
      </c>
      <c r="E2727" s="17">
        <v>9</v>
      </c>
      <c r="F2727" s="17">
        <v>148</v>
      </c>
      <c r="G2727" s="17">
        <v>11</v>
      </c>
      <c r="H2727" s="17">
        <v>159</v>
      </c>
      <c r="I2727" s="17" t="b">
        <v>1</v>
      </c>
      <c r="J2727" s="25">
        <v>6.9182389937106903E-2</v>
      </c>
      <c r="K2727">
        <f t="shared" ref="K2727:K2790" si="215">H2727/$H$1</f>
        <v>3.104498594189316E-4</v>
      </c>
      <c r="L2727">
        <f t="shared" si="214"/>
        <v>1.7619587379360833E-2</v>
      </c>
      <c r="M2727">
        <f t="shared" ref="M2727:M2790" si="216">J2727*L2727</f>
        <v>1.2189651646098687E-3</v>
      </c>
      <c r="N2727">
        <f t="shared" ref="N2727:N2790" si="217">L2727</f>
        <v>1.7619587379360833E-2</v>
      </c>
      <c r="O2727">
        <f t="shared" ref="O2727:O2790" si="218">E2727*L2727</f>
        <v>0.15857628641424751</v>
      </c>
      <c r="Q2727" s="7">
        <v>2701</v>
      </c>
      <c r="R2727" s="7">
        <v>7.3063023122495944E-4</v>
      </c>
      <c r="S2727" s="7">
        <v>9.8529117175400979E-5</v>
      </c>
      <c r="U2727" s="7">
        <v>59.182555336401492</v>
      </c>
      <c r="V2727" s="7">
        <v>1.4790333915941291E-3</v>
      </c>
    </row>
    <row r="2728" spans="1:22" x14ac:dyDescent="0.35">
      <c r="A2728" s="5">
        <v>2017</v>
      </c>
      <c r="B2728" s="14" t="s">
        <v>26</v>
      </c>
      <c r="C2728" s="14" t="s">
        <v>27</v>
      </c>
      <c r="D2728" s="14">
        <v>2004</v>
      </c>
      <c r="E2728" s="14">
        <v>13</v>
      </c>
      <c r="F2728" s="14">
        <v>270</v>
      </c>
      <c r="G2728" s="14">
        <v>20</v>
      </c>
      <c r="H2728" s="14">
        <v>290</v>
      </c>
      <c r="I2728" s="14" t="b">
        <v>1</v>
      </c>
      <c r="J2728" s="6">
        <v>6.8965517241379296E-2</v>
      </c>
      <c r="K2728">
        <f t="shared" si="215"/>
        <v>5.6622930334270535E-4</v>
      </c>
      <c r="L2728">
        <f t="shared" si="214"/>
        <v>2.3795573187942023E-2</v>
      </c>
      <c r="M2728">
        <f t="shared" si="216"/>
        <v>1.6410740129615185E-3</v>
      </c>
      <c r="N2728">
        <f t="shared" si="217"/>
        <v>2.3795573187942023E-2</v>
      </c>
      <c r="O2728">
        <f t="shared" si="218"/>
        <v>0.30934245144324629</v>
      </c>
      <c r="Q2728" s="7">
        <v>2702</v>
      </c>
      <c r="R2728" s="7">
        <v>1.9722867802151696E-3</v>
      </c>
      <c r="S2728" s="7">
        <v>-1.143127431814809E-3</v>
      </c>
      <c r="U2728" s="7">
        <v>59.20447074293228</v>
      </c>
      <c r="V2728" s="7">
        <v>1.4806408623343921E-3</v>
      </c>
    </row>
    <row r="2729" spans="1:22" x14ac:dyDescent="0.35">
      <c r="A2729" s="24">
        <v>2015</v>
      </c>
      <c r="B2729" s="17" t="s">
        <v>79</v>
      </c>
      <c r="C2729" s="17" t="s">
        <v>80</v>
      </c>
      <c r="D2729" s="17">
        <v>2009</v>
      </c>
      <c r="E2729" s="17">
        <v>6</v>
      </c>
      <c r="F2729" s="17">
        <v>108</v>
      </c>
      <c r="G2729" s="17">
        <v>8</v>
      </c>
      <c r="H2729" s="17">
        <v>116</v>
      </c>
      <c r="I2729" s="17" t="b">
        <v>1</v>
      </c>
      <c r="J2729" s="25">
        <v>6.8965517241379296E-2</v>
      </c>
      <c r="K2729">
        <f t="shared" si="215"/>
        <v>2.2649172133708216E-4</v>
      </c>
      <c r="L2729">
        <f t="shared" si="214"/>
        <v>1.5049641900626146E-2</v>
      </c>
      <c r="M2729">
        <f t="shared" si="216"/>
        <v>1.0379063379742167E-3</v>
      </c>
      <c r="N2729">
        <f t="shared" si="217"/>
        <v>1.5049641900626146E-2</v>
      </c>
      <c r="O2729">
        <f t="shared" si="218"/>
        <v>9.0297851403756874E-2</v>
      </c>
      <c r="Q2729" s="7">
        <v>2703</v>
      </c>
      <c r="R2729" s="7">
        <v>7.3063023122495944E-4</v>
      </c>
      <c r="S2729" s="7">
        <v>9.8529117175400979E-5</v>
      </c>
      <c r="U2729" s="7">
        <v>59.226386149463075</v>
      </c>
      <c r="V2729" s="7">
        <v>1.4806408623343921E-3</v>
      </c>
    </row>
    <row r="2730" spans="1:22" x14ac:dyDescent="0.35">
      <c r="A2730" s="5">
        <v>2014</v>
      </c>
      <c r="B2730" s="14" t="s">
        <v>67</v>
      </c>
      <c r="C2730" s="14" t="s">
        <v>123</v>
      </c>
      <c r="D2730" s="14">
        <v>2008</v>
      </c>
      <c r="E2730" s="14">
        <v>6</v>
      </c>
      <c r="F2730" s="14">
        <v>81</v>
      </c>
      <c r="G2730" s="14">
        <v>6</v>
      </c>
      <c r="H2730" s="14">
        <v>87</v>
      </c>
      <c r="I2730" s="14" t="b">
        <v>1</v>
      </c>
      <c r="J2730" s="6">
        <v>6.8965517241379296E-2</v>
      </c>
      <c r="K2730">
        <f t="shared" si="215"/>
        <v>1.6986879100281161E-4</v>
      </c>
      <c r="L2730">
        <f t="shared" si="214"/>
        <v>1.3033372203800965E-2</v>
      </c>
      <c r="M2730">
        <f t="shared" si="216"/>
        <v>8.9885325543454919E-4</v>
      </c>
      <c r="N2730">
        <f t="shared" si="217"/>
        <v>1.3033372203800965E-2</v>
      </c>
      <c r="O2730">
        <f t="shared" si="218"/>
        <v>7.8200233222805796E-2</v>
      </c>
      <c r="Q2730" s="7">
        <v>2704</v>
      </c>
      <c r="R2730" s="7">
        <v>2.1718386366998436E-3</v>
      </c>
      <c r="S2730" s="7">
        <v>-1.0602740651944119E-3</v>
      </c>
      <c r="U2730" s="7">
        <v>59.248301555993862</v>
      </c>
      <c r="V2730" s="7">
        <v>1.4806408623343921E-3</v>
      </c>
    </row>
    <row r="2731" spans="1:22" x14ac:dyDescent="0.35">
      <c r="A2731" s="3">
        <v>2014</v>
      </c>
      <c r="B2731" s="13" t="s">
        <v>33</v>
      </c>
      <c r="C2731" s="13" t="s">
        <v>109</v>
      </c>
      <c r="D2731" s="13">
        <v>2003</v>
      </c>
      <c r="E2731" s="17">
        <v>11</v>
      </c>
      <c r="F2731" s="13">
        <v>81</v>
      </c>
      <c r="G2731" s="13">
        <v>6</v>
      </c>
      <c r="H2731" s="13">
        <v>87</v>
      </c>
      <c r="I2731" s="13" t="b">
        <v>1</v>
      </c>
      <c r="J2731" s="4">
        <v>6.8965517241379296E-2</v>
      </c>
      <c r="K2731">
        <f t="shared" si="215"/>
        <v>1.6986879100281161E-4</v>
      </c>
      <c r="L2731">
        <f t="shared" si="214"/>
        <v>1.3033372203800965E-2</v>
      </c>
      <c r="M2731">
        <f t="shared" si="216"/>
        <v>8.9885325543454919E-4</v>
      </c>
      <c r="N2731">
        <f t="shared" si="217"/>
        <v>1.3033372203800965E-2</v>
      </c>
      <c r="O2731">
        <f t="shared" si="218"/>
        <v>0.14336709424181063</v>
      </c>
      <c r="Q2731" s="7">
        <v>2705</v>
      </c>
      <c r="R2731" s="7">
        <v>1.6082378196726533E-3</v>
      </c>
      <c r="S2731" s="7">
        <v>-8.679173885054553E-4</v>
      </c>
      <c r="U2731" s="7">
        <v>59.270216962524657</v>
      </c>
      <c r="V2731" s="7">
        <v>1.4806408623343921E-3</v>
      </c>
    </row>
    <row r="2732" spans="1:22" x14ac:dyDescent="0.35">
      <c r="A2732" s="3">
        <v>2015</v>
      </c>
      <c r="B2732" s="13" t="s">
        <v>26</v>
      </c>
      <c r="C2732" s="13" t="s">
        <v>111</v>
      </c>
      <c r="D2732" s="13">
        <v>2001</v>
      </c>
      <c r="E2732" s="14">
        <v>14</v>
      </c>
      <c r="F2732" s="13">
        <v>81</v>
      </c>
      <c r="G2732" s="13">
        <v>6</v>
      </c>
      <c r="H2732" s="13">
        <v>87</v>
      </c>
      <c r="I2732" s="13" t="b">
        <v>1</v>
      </c>
      <c r="J2732" s="4">
        <v>6.8965517241379296E-2</v>
      </c>
      <c r="K2732">
        <f t="shared" si="215"/>
        <v>1.6986879100281161E-4</v>
      </c>
      <c r="L2732">
        <f t="shared" si="214"/>
        <v>1.3033372203800965E-2</v>
      </c>
      <c r="M2732">
        <f t="shared" si="216"/>
        <v>8.9885325543454919E-4</v>
      </c>
      <c r="N2732">
        <f t="shared" si="217"/>
        <v>1.3033372203800965E-2</v>
      </c>
      <c r="O2732">
        <f t="shared" si="218"/>
        <v>0.18246721085321352</v>
      </c>
      <c r="Q2732" s="7">
        <v>2706</v>
      </c>
      <c r="R2732" s="7">
        <v>1.7671699471684794E-3</v>
      </c>
      <c r="S2732" s="7">
        <v>-1.0268495160012815E-3</v>
      </c>
      <c r="U2732" s="7">
        <v>59.292132369055444</v>
      </c>
      <c r="V2732" s="7">
        <v>1.4806408623343921E-3</v>
      </c>
    </row>
    <row r="2733" spans="1:22" x14ac:dyDescent="0.35">
      <c r="A2733" s="3">
        <v>2016</v>
      </c>
      <c r="B2733" s="13" t="s">
        <v>42</v>
      </c>
      <c r="C2733" s="13" t="s">
        <v>182</v>
      </c>
      <c r="D2733" s="13">
        <v>2004</v>
      </c>
      <c r="E2733" s="17">
        <v>12</v>
      </c>
      <c r="F2733" s="13">
        <v>81</v>
      </c>
      <c r="G2733" s="13">
        <v>6</v>
      </c>
      <c r="H2733" s="13">
        <v>87</v>
      </c>
      <c r="I2733" s="13" t="b">
        <v>1</v>
      </c>
      <c r="J2733" s="4">
        <v>6.8965517241379296E-2</v>
      </c>
      <c r="K2733">
        <f t="shared" si="215"/>
        <v>1.6986879100281161E-4</v>
      </c>
      <c r="L2733">
        <f t="shared" si="214"/>
        <v>1.3033372203800965E-2</v>
      </c>
      <c r="M2733">
        <f t="shared" si="216"/>
        <v>8.9885325543454919E-4</v>
      </c>
      <c r="N2733">
        <f t="shared" si="217"/>
        <v>1.3033372203800965E-2</v>
      </c>
      <c r="O2733">
        <f t="shared" si="218"/>
        <v>0.15640046644561159</v>
      </c>
      <c r="Q2733" s="7">
        <v>2707</v>
      </c>
      <c r="R2733" s="7">
        <v>9.7250930968934934E-4</v>
      </c>
      <c r="S2733" s="7">
        <v>-2.3218887852215133E-4</v>
      </c>
      <c r="U2733" s="7">
        <v>59.314047775586239</v>
      </c>
      <c r="V2733" s="7">
        <v>1.4811606590372074E-3</v>
      </c>
    </row>
    <row r="2734" spans="1:22" x14ac:dyDescent="0.35">
      <c r="A2734" s="5">
        <v>2013</v>
      </c>
      <c r="B2734" s="14" t="s">
        <v>33</v>
      </c>
      <c r="C2734" s="14" t="s">
        <v>235</v>
      </c>
      <c r="D2734" s="14">
        <v>2001</v>
      </c>
      <c r="E2734" s="14">
        <v>12</v>
      </c>
      <c r="F2734" s="14">
        <v>54</v>
      </c>
      <c r="G2734" s="14">
        <v>4</v>
      </c>
      <c r="H2734" s="14">
        <v>58</v>
      </c>
      <c r="I2734" s="14" t="b">
        <v>1</v>
      </c>
      <c r="J2734" s="6">
        <v>6.8965517241379296E-2</v>
      </c>
      <c r="K2734">
        <f t="shared" si="215"/>
        <v>1.1324586066854108E-4</v>
      </c>
      <c r="L2734">
        <f t="shared" si="214"/>
        <v>1.064170384236195E-2</v>
      </c>
      <c r="M2734">
        <f t="shared" si="216"/>
        <v>7.3391060981806535E-4</v>
      </c>
      <c r="N2734">
        <f t="shared" si="217"/>
        <v>1.064170384236195E-2</v>
      </c>
      <c r="O2734">
        <f t="shared" si="218"/>
        <v>0.12770044610834341</v>
      </c>
      <c r="Q2734" s="7">
        <v>2708</v>
      </c>
      <c r="R2734" s="7">
        <v>1.4493056921768273E-3</v>
      </c>
      <c r="S2734" s="7">
        <v>-7.0898526100962925E-4</v>
      </c>
      <c r="U2734" s="7">
        <v>59.335963182117027</v>
      </c>
      <c r="V2734" s="7">
        <v>1.4811606590372074E-3</v>
      </c>
    </row>
    <row r="2735" spans="1:22" x14ac:dyDescent="0.35">
      <c r="A2735" s="24">
        <v>2015</v>
      </c>
      <c r="B2735" s="17" t="s">
        <v>30</v>
      </c>
      <c r="C2735" s="17" t="s">
        <v>230</v>
      </c>
      <c r="D2735" s="17">
        <v>2004</v>
      </c>
      <c r="E2735" s="17">
        <v>11</v>
      </c>
      <c r="F2735" s="17">
        <v>54</v>
      </c>
      <c r="G2735" s="17">
        <v>4</v>
      </c>
      <c r="H2735" s="17">
        <v>58</v>
      </c>
      <c r="I2735" s="17" t="b">
        <v>1</v>
      </c>
      <c r="J2735" s="25">
        <v>6.8965517241379296E-2</v>
      </c>
      <c r="K2735">
        <f t="shared" si="215"/>
        <v>1.1324586066854108E-4</v>
      </c>
      <c r="L2735">
        <f t="shared" si="214"/>
        <v>1.064170384236195E-2</v>
      </c>
      <c r="M2735">
        <f t="shared" si="216"/>
        <v>7.3391060981806535E-4</v>
      </c>
      <c r="N2735">
        <f t="shared" si="217"/>
        <v>1.064170384236195E-2</v>
      </c>
      <c r="O2735">
        <f t="shared" si="218"/>
        <v>0.11705874226598145</v>
      </c>
      <c r="Q2735" s="7">
        <v>2709</v>
      </c>
      <c r="R2735" s="7">
        <v>5.5893296222561304E-4</v>
      </c>
      <c r="S2735" s="7">
        <v>6.6777174150069174E-4</v>
      </c>
      <c r="U2735" s="7">
        <v>59.357878588647822</v>
      </c>
      <c r="V2735" s="7">
        <v>1.4811606590372074E-3</v>
      </c>
    </row>
    <row r="2736" spans="1:22" x14ac:dyDescent="0.35">
      <c r="A2736" s="3">
        <v>2016</v>
      </c>
      <c r="B2736" s="13" t="s">
        <v>92</v>
      </c>
      <c r="C2736" s="13" t="s">
        <v>240</v>
      </c>
      <c r="D2736" s="13">
        <v>2006</v>
      </c>
      <c r="E2736" s="14">
        <v>10</v>
      </c>
      <c r="F2736" s="13">
        <v>54</v>
      </c>
      <c r="G2736" s="13">
        <v>4</v>
      </c>
      <c r="H2736" s="13">
        <v>58</v>
      </c>
      <c r="I2736" s="13" t="b">
        <v>1</v>
      </c>
      <c r="J2736" s="4">
        <v>6.8965517241379296E-2</v>
      </c>
      <c r="K2736">
        <f t="shared" si="215"/>
        <v>1.1324586066854108E-4</v>
      </c>
      <c r="L2736">
        <f t="shared" si="214"/>
        <v>1.064170384236195E-2</v>
      </c>
      <c r="M2736">
        <f t="shared" si="216"/>
        <v>7.3391060981806535E-4</v>
      </c>
      <c r="N2736">
        <f t="shared" si="217"/>
        <v>1.064170384236195E-2</v>
      </c>
      <c r="O2736">
        <f t="shared" si="218"/>
        <v>0.10641703842361949</v>
      </c>
      <c r="Q2736" s="7">
        <v>2710</v>
      </c>
      <c r="R2736" s="7">
        <v>6.5658781189430724E-4</v>
      </c>
      <c r="S2736" s="7">
        <v>3.2153910786879845E-4</v>
      </c>
      <c r="U2736" s="7">
        <v>59.379793995178609</v>
      </c>
      <c r="V2736" s="7">
        <v>1.4820860953405758E-3</v>
      </c>
    </row>
    <row r="2737" spans="1:22" x14ac:dyDescent="0.35">
      <c r="A2737" s="3">
        <v>2016</v>
      </c>
      <c r="B2737" s="13" t="s">
        <v>33</v>
      </c>
      <c r="C2737" s="13" t="s">
        <v>203</v>
      </c>
      <c r="D2737" s="13">
        <v>2004</v>
      </c>
      <c r="E2737" s="17">
        <v>12</v>
      </c>
      <c r="F2737" s="13">
        <v>54</v>
      </c>
      <c r="G2737" s="13">
        <v>4</v>
      </c>
      <c r="H2737" s="13">
        <v>58</v>
      </c>
      <c r="I2737" s="13" t="b">
        <v>1</v>
      </c>
      <c r="J2737" s="4">
        <v>6.8965517241379296E-2</v>
      </c>
      <c r="K2737">
        <f t="shared" si="215"/>
        <v>1.1324586066854108E-4</v>
      </c>
      <c r="L2737">
        <f t="shared" si="214"/>
        <v>1.064170384236195E-2</v>
      </c>
      <c r="M2737">
        <f t="shared" si="216"/>
        <v>7.3391060981806535E-4</v>
      </c>
      <c r="N2737">
        <f t="shared" si="217"/>
        <v>1.064170384236195E-2</v>
      </c>
      <c r="O2737">
        <f t="shared" si="218"/>
        <v>0.12770044610834341</v>
      </c>
      <c r="Q2737" s="7">
        <v>2711</v>
      </c>
      <c r="R2737" s="7">
        <v>7.8516482553745402E-4</v>
      </c>
      <c r="S2737" s="7">
        <v>3.8333634792646516E-4</v>
      </c>
      <c r="U2737" s="7">
        <v>59.401709401709404</v>
      </c>
      <c r="V2737" s="7">
        <v>1.4820860953405758E-3</v>
      </c>
    </row>
    <row r="2738" spans="1:22" x14ac:dyDescent="0.35">
      <c r="A2738" s="3">
        <v>2017</v>
      </c>
      <c r="B2738" s="13" t="s">
        <v>24</v>
      </c>
      <c r="C2738" s="13" t="s">
        <v>188</v>
      </c>
      <c r="D2738" s="13">
        <v>2003</v>
      </c>
      <c r="E2738" s="14">
        <v>14</v>
      </c>
      <c r="F2738" s="13">
        <v>54</v>
      </c>
      <c r="G2738" s="13">
        <v>4</v>
      </c>
      <c r="H2738" s="13">
        <v>58</v>
      </c>
      <c r="I2738" s="13" t="b">
        <v>1</v>
      </c>
      <c r="J2738" s="4">
        <v>6.8965517241379296E-2</v>
      </c>
      <c r="K2738">
        <f t="shared" si="215"/>
        <v>1.1324586066854108E-4</v>
      </c>
      <c r="L2738">
        <f t="shared" si="214"/>
        <v>1.064170384236195E-2</v>
      </c>
      <c r="M2738">
        <f t="shared" si="216"/>
        <v>7.3391060981806535E-4</v>
      </c>
      <c r="N2738">
        <f t="shared" si="217"/>
        <v>1.064170384236195E-2</v>
      </c>
      <c r="O2738">
        <f t="shared" si="218"/>
        <v>0.14898385379306731</v>
      </c>
      <c r="Q2738" s="7">
        <v>2712</v>
      </c>
      <c r="R2738" s="7">
        <v>1.5849926588615742E-3</v>
      </c>
      <c r="S2738" s="7">
        <v>-6.8092861626449334E-4</v>
      </c>
      <c r="U2738" s="7">
        <v>59.423624808240191</v>
      </c>
      <c r="V2738" s="7">
        <v>1.4830322084885383E-3</v>
      </c>
    </row>
    <row r="2739" spans="1:22" x14ac:dyDescent="0.35">
      <c r="A2739" s="24">
        <v>2017</v>
      </c>
      <c r="B2739" s="17" t="s">
        <v>30</v>
      </c>
      <c r="C2739" s="17" t="s">
        <v>85</v>
      </c>
      <c r="D2739" s="17">
        <v>2008</v>
      </c>
      <c r="E2739" s="17">
        <v>9</v>
      </c>
      <c r="F2739" s="17">
        <v>54</v>
      </c>
      <c r="G2739" s="17">
        <v>4</v>
      </c>
      <c r="H2739" s="17">
        <v>58</v>
      </c>
      <c r="I2739" s="17" t="b">
        <v>1</v>
      </c>
      <c r="J2739" s="25">
        <v>6.8965517241379296E-2</v>
      </c>
      <c r="K2739">
        <f t="shared" si="215"/>
        <v>1.1324586066854108E-4</v>
      </c>
      <c r="L2739">
        <f t="shared" si="214"/>
        <v>1.064170384236195E-2</v>
      </c>
      <c r="M2739">
        <f t="shared" si="216"/>
        <v>7.3391060981806535E-4</v>
      </c>
      <c r="N2739">
        <f t="shared" si="217"/>
        <v>1.064170384236195E-2</v>
      </c>
      <c r="O2739">
        <f t="shared" si="218"/>
        <v>9.5775334581257546E-2</v>
      </c>
      <c r="Q2739" s="7">
        <v>2713</v>
      </c>
      <c r="R2739" s="7">
        <v>9.9933375612263568E-4</v>
      </c>
      <c r="S2739" s="7">
        <v>-9.5269713525554869E-5</v>
      </c>
      <c r="U2739" s="7">
        <v>59.445540214770986</v>
      </c>
      <c r="V2739" s="7">
        <v>1.4831835305856107E-3</v>
      </c>
    </row>
    <row r="2740" spans="1:22" x14ac:dyDescent="0.35">
      <c r="A2740" s="5">
        <v>2017</v>
      </c>
      <c r="B2740" s="14" t="s">
        <v>92</v>
      </c>
      <c r="C2740" s="14" t="s">
        <v>240</v>
      </c>
      <c r="D2740" s="14">
        <v>2006</v>
      </c>
      <c r="E2740" s="14">
        <v>11</v>
      </c>
      <c r="F2740" s="14">
        <v>54</v>
      </c>
      <c r="G2740" s="14">
        <v>4</v>
      </c>
      <c r="H2740" s="14">
        <v>58</v>
      </c>
      <c r="I2740" s="14" t="b">
        <v>1</v>
      </c>
      <c r="J2740" s="6">
        <v>6.8965517241379296E-2</v>
      </c>
      <c r="K2740">
        <f t="shared" si="215"/>
        <v>1.1324586066854108E-4</v>
      </c>
      <c r="L2740">
        <f t="shared" si="214"/>
        <v>1.064170384236195E-2</v>
      </c>
      <c r="M2740">
        <f t="shared" si="216"/>
        <v>7.3391060981806535E-4</v>
      </c>
      <c r="N2740">
        <f t="shared" si="217"/>
        <v>1.064170384236195E-2</v>
      </c>
      <c r="O2740">
        <f t="shared" si="218"/>
        <v>0.11705874226598145</v>
      </c>
      <c r="Q2740" s="7">
        <v>2714</v>
      </c>
      <c r="R2740" s="7">
        <v>1.527774864629135E-3</v>
      </c>
      <c r="S2740" s="7">
        <v>-1.479397954127729E-4</v>
      </c>
      <c r="U2740" s="7">
        <v>59.467455621301774</v>
      </c>
      <c r="V2740" s="7">
        <v>1.4859286895401681E-3</v>
      </c>
    </row>
    <row r="2741" spans="1:22" x14ac:dyDescent="0.35">
      <c r="A2741" s="3">
        <v>2015</v>
      </c>
      <c r="B2741" s="13" t="s">
        <v>24</v>
      </c>
      <c r="C2741" s="13" t="s">
        <v>41</v>
      </c>
      <c r="D2741" s="13">
        <v>2007</v>
      </c>
      <c r="E2741" s="17">
        <v>8</v>
      </c>
      <c r="F2741" s="13">
        <v>352</v>
      </c>
      <c r="G2741" s="13">
        <v>26</v>
      </c>
      <c r="H2741" s="13">
        <v>378</v>
      </c>
      <c r="I2741" s="13" t="b">
        <v>1</v>
      </c>
      <c r="J2741" s="4">
        <v>6.8783068783068793E-2</v>
      </c>
      <c r="K2741">
        <f t="shared" si="215"/>
        <v>7.3805060918462979E-4</v>
      </c>
      <c r="L2741">
        <f t="shared" si="214"/>
        <v>2.7167086873358906E-2</v>
      </c>
      <c r="M2741">
        <f t="shared" si="216"/>
        <v>1.8686356050458509E-3</v>
      </c>
      <c r="N2741">
        <f t="shared" si="217"/>
        <v>2.7167086873358906E-2</v>
      </c>
      <c r="O2741">
        <f t="shared" si="218"/>
        <v>0.21733669498687125</v>
      </c>
      <c r="Q2741" s="7">
        <v>2715</v>
      </c>
      <c r="R2741" s="7">
        <v>1.8328501086729953E-3</v>
      </c>
      <c r="S2741" s="7">
        <v>-7.9044090210341486E-4</v>
      </c>
      <c r="U2741" s="7">
        <v>59.489371027832568</v>
      </c>
      <c r="V2741" s="7">
        <v>1.4859286895401681E-3</v>
      </c>
    </row>
    <row r="2742" spans="1:22" x14ac:dyDescent="0.35">
      <c r="A2742" s="5">
        <v>2013</v>
      </c>
      <c r="B2742" s="14" t="s">
        <v>67</v>
      </c>
      <c r="C2742" s="14" t="s">
        <v>77</v>
      </c>
      <c r="D2742" s="14">
        <v>2005</v>
      </c>
      <c r="E2742" s="14">
        <v>8</v>
      </c>
      <c r="F2742" s="14">
        <v>149</v>
      </c>
      <c r="G2742" s="14">
        <v>11</v>
      </c>
      <c r="H2742" s="14">
        <v>160</v>
      </c>
      <c r="I2742" s="14" t="b">
        <v>1</v>
      </c>
      <c r="J2742" s="6">
        <v>6.8750000000000006E-2</v>
      </c>
      <c r="K2742">
        <f t="shared" si="215"/>
        <v>3.1240237425804435E-4</v>
      </c>
      <c r="L2742">
        <f t="shared" si="214"/>
        <v>1.7674908041006729E-2</v>
      </c>
      <c r="M2742">
        <f t="shared" si="216"/>
        <v>1.2151499278192127E-3</v>
      </c>
      <c r="N2742">
        <f t="shared" si="217"/>
        <v>1.7674908041006729E-2</v>
      </c>
      <c r="O2742">
        <f t="shared" si="218"/>
        <v>0.14139926432805383</v>
      </c>
      <c r="Q2742" s="7">
        <v>2716</v>
      </c>
      <c r="R2742" s="7">
        <v>1.381354859350574E-3</v>
      </c>
      <c r="S2742" s="7">
        <v>-3.3894565278099354E-4</v>
      </c>
      <c r="U2742" s="7">
        <v>59.511286434363356</v>
      </c>
      <c r="V2742" s="7">
        <v>1.4859286895401681E-3</v>
      </c>
    </row>
    <row r="2743" spans="1:22" x14ac:dyDescent="0.35">
      <c r="A2743" s="3">
        <v>2015</v>
      </c>
      <c r="B2743" s="13" t="s">
        <v>30</v>
      </c>
      <c r="C2743" s="13" t="s">
        <v>36</v>
      </c>
      <c r="D2743" s="13">
        <v>2003</v>
      </c>
      <c r="E2743" s="17">
        <v>12</v>
      </c>
      <c r="F2743" s="13">
        <v>149</v>
      </c>
      <c r="G2743" s="13">
        <v>11</v>
      </c>
      <c r="H2743" s="13">
        <v>160</v>
      </c>
      <c r="I2743" s="13" t="b">
        <v>1</v>
      </c>
      <c r="J2743" s="4">
        <v>6.8750000000000006E-2</v>
      </c>
      <c r="K2743">
        <f t="shared" si="215"/>
        <v>3.1240237425804435E-4</v>
      </c>
      <c r="L2743">
        <f t="shared" si="214"/>
        <v>1.7674908041006729E-2</v>
      </c>
      <c r="M2743">
        <f t="shared" si="216"/>
        <v>1.2151499278192127E-3</v>
      </c>
      <c r="N2743">
        <f t="shared" si="217"/>
        <v>1.7674908041006729E-2</v>
      </c>
      <c r="O2743">
        <f t="shared" si="218"/>
        <v>0.21209889649208075</v>
      </c>
      <c r="Q2743" s="7">
        <v>2717</v>
      </c>
      <c r="R2743" s="7">
        <v>1.381354859350574E-3</v>
      </c>
      <c r="S2743" s="7">
        <v>-3.3894565278099354E-4</v>
      </c>
      <c r="U2743" s="7">
        <v>59.533201840894151</v>
      </c>
      <c r="V2743" s="7">
        <v>1.4859286895401681E-3</v>
      </c>
    </row>
    <row r="2744" spans="1:22" x14ac:dyDescent="0.35">
      <c r="A2744" s="3">
        <v>2015</v>
      </c>
      <c r="B2744" s="13" t="s">
        <v>30</v>
      </c>
      <c r="C2744" s="13" t="s">
        <v>36</v>
      </c>
      <c r="D2744" s="13">
        <v>2004</v>
      </c>
      <c r="E2744" s="14">
        <v>11</v>
      </c>
      <c r="F2744" s="13">
        <v>271</v>
      </c>
      <c r="G2744" s="13">
        <v>20</v>
      </c>
      <c r="H2744" s="13">
        <v>291</v>
      </c>
      <c r="I2744" s="13" t="b">
        <v>1</v>
      </c>
      <c r="J2744" s="4">
        <v>6.8728522336769807E-2</v>
      </c>
      <c r="K2744">
        <f t="shared" si="215"/>
        <v>5.6818181818181815E-4</v>
      </c>
      <c r="L2744">
        <f t="shared" si="214"/>
        <v>2.3836564731139806E-2</v>
      </c>
      <c r="M2744">
        <f t="shared" si="216"/>
        <v>1.6382518715560015E-3</v>
      </c>
      <c r="N2744">
        <f t="shared" si="217"/>
        <v>2.3836564731139806E-2</v>
      </c>
      <c r="O2744">
        <f t="shared" si="218"/>
        <v>0.26220221204253785</v>
      </c>
      <c r="Q2744" s="7">
        <v>2718</v>
      </c>
      <c r="R2744" s="7">
        <v>1.1556072346893635E-3</v>
      </c>
      <c r="S2744" s="7">
        <v>-1.131980281197831E-4</v>
      </c>
      <c r="U2744" s="7">
        <v>59.555117247424938</v>
      </c>
      <c r="V2744" s="7">
        <v>1.4881523335508187E-3</v>
      </c>
    </row>
    <row r="2745" spans="1:22" x14ac:dyDescent="0.35">
      <c r="A2745" s="3">
        <v>2014</v>
      </c>
      <c r="B2745" s="13" t="s">
        <v>42</v>
      </c>
      <c r="C2745" s="13" t="s">
        <v>43</v>
      </c>
      <c r="D2745" s="13">
        <v>2005</v>
      </c>
      <c r="E2745" s="17">
        <v>9</v>
      </c>
      <c r="F2745" s="13">
        <v>244</v>
      </c>
      <c r="G2745" s="13">
        <v>18</v>
      </c>
      <c r="H2745" s="13">
        <v>262</v>
      </c>
      <c r="I2745" s="13" t="b">
        <v>1</v>
      </c>
      <c r="J2745" s="4">
        <v>6.8702290076335895E-2</v>
      </c>
      <c r="K2745">
        <f t="shared" si="215"/>
        <v>5.1155888784754761E-4</v>
      </c>
      <c r="L2745">
        <f t="shared" si="214"/>
        <v>2.2617667604055633E-2</v>
      </c>
      <c r="M2745">
        <f t="shared" si="216"/>
        <v>1.5538855605839751E-3</v>
      </c>
      <c r="N2745">
        <f t="shared" si="217"/>
        <v>2.2617667604055633E-2</v>
      </c>
      <c r="O2745">
        <f t="shared" si="218"/>
        <v>0.20355900843650071</v>
      </c>
      <c r="Q2745" s="7">
        <v>2719</v>
      </c>
      <c r="R2745" s="7">
        <v>2.3035827414801097E-3</v>
      </c>
      <c r="S2745" s="7">
        <v>-1.1391459322383181E-3</v>
      </c>
      <c r="U2745" s="7">
        <v>59.577032653955733</v>
      </c>
      <c r="V2745" s="7">
        <v>1.4895525712871533E-3</v>
      </c>
    </row>
    <row r="2746" spans="1:22" x14ac:dyDescent="0.35">
      <c r="A2746" s="3">
        <v>2016</v>
      </c>
      <c r="B2746" s="13" t="s">
        <v>42</v>
      </c>
      <c r="C2746" s="13" t="s">
        <v>73</v>
      </c>
      <c r="D2746" s="13">
        <v>2001</v>
      </c>
      <c r="E2746" s="14">
        <v>15</v>
      </c>
      <c r="F2746" s="13">
        <v>122</v>
      </c>
      <c r="G2746" s="13">
        <v>9</v>
      </c>
      <c r="H2746" s="13">
        <v>131</v>
      </c>
      <c r="I2746" s="13" t="b">
        <v>1</v>
      </c>
      <c r="J2746" s="4">
        <v>6.8702290076335895E-2</v>
      </c>
      <c r="K2746">
        <f t="shared" si="215"/>
        <v>2.557794439237738E-4</v>
      </c>
      <c r="L2746">
        <f t="shared" si="214"/>
        <v>1.599310613745103E-2</v>
      </c>
      <c r="M2746">
        <f t="shared" si="216"/>
        <v>1.0987630170767885E-3</v>
      </c>
      <c r="N2746">
        <f t="shared" si="217"/>
        <v>1.599310613745103E-2</v>
      </c>
      <c r="O2746">
        <f t="shared" si="218"/>
        <v>0.23989659206176545</v>
      </c>
      <c r="Q2746" s="7">
        <v>2720</v>
      </c>
      <c r="R2746" s="7">
        <v>1.450254686784383E-3</v>
      </c>
      <c r="S2746" s="7">
        <v>-6.2687352270628582E-4</v>
      </c>
      <c r="U2746" s="7">
        <v>59.598948060486521</v>
      </c>
      <c r="V2746" s="7">
        <v>1.4895525712871533E-3</v>
      </c>
    </row>
    <row r="2747" spans="1:22" x14ac:dyDescent="0.35">
      <c r="A2747" s="24">
        <v>2014</v>
      </c>
      <c r="B2747" s="17" t="s">
        <v>98</v>
      </c>
      <c r="C2747" s="17" t="s">
        <v>99</v>
      </c>
      <c r="D2747" s="17">
        <v>2002</v>
      </c>
      <c r="E2747" s="17">
        <v>12</v>
      </c>
      <c r="F2747" s="17">
        <v>95</v>
      </c>
      <c r="G2747" s="17">
        <v>7</v>
      </c>
      <c r="H2747" s="17">
        <v>102</v>
      </c>
      <c r="I2747" s="17" t="b">
        <v>1</v>
      </c>
      <c r="J2747" s="25">
        <v>6.8627450980392204E-2</v>
      </c>
      <c r="K2747">
        <f t="shared" si="215"/>
        <v>1.9915651358950328E-4</v>
      </c>
      <c r="L2747">
        <f t="shared" si="214"/>
        <v>1.4112282366417676E-2</v>
      </c>
      <c r="M2747">
        <f t="shared" si="216"/>
        <v>9.6848996632278232E-4</v>
      </c>
      <c r="N2747">
        <f t="shared" si="217"/>
        <v>1.4112282366417676E-2</v>
      </c>
      <c r="O2747">
        <f t="shared" si="218"/>
        <v>0.16934738839701211</v>
      </c>
      <c r="Q2747" s="7">
        <v>2721</v>
      </c>
      <c r="R2747" s="7">
        <v>1.0930061053033829E-3</v>
      </c>
      <c r="S2747" s="7">
        <v>-2.6962494122528564E-4</v>
      </c>
      <c r="U2747" s="7">
        <v>59.620863467017315</v>
      </c>
      <c r="V2747" s="7">
        <v>1.4895525712871533E-3</v>
      </c>
    </row>
    <row r="2748" spans="1:22" x14ac:dyDescent="0.35">
      <c r="A2748" s="5">
        <v>2014</v>
      </c>
      <c r="B2748" s="14" t="s">
        <v>113</v>
      </c>
      <c r="C2748" s="14" t="s">
        <v>114</v>
      </c>
      <c r="D2748" s="14">
        <v>2006</v>
      </c>
      <c r="E2748" s="14">
        <v>8</v>
      </c>
      <c r="F2748" s="14">
        <v>136</v>
      </c>
      <c r="G2748" s="14">
        <v>10</v>
      </c>
      <c r="H2748" s="14">
        <v>146</v>
      </c>
      <c r="I2748" s="14" t="b">
        <v>1</v>
      </c>
      <c r="J2748" s="6">
        <v>6.8493150684931503E-2</v>
      </c>
      <c r="K2748">
        <f t="shared" si="215"/>
        <v>2.8506716651046548E-4</v>
      </c>
      <c r="L2748">
        <f t="shared" si="214"/>
        <v>1.6883932199297222E-2</v>
      </c>
      <c r="M2748">
        <f t="shared" si="216"/>
        <v>1.1564337122806315E-3</v>
      </c>
      <c r="N2748">
        <f t="shared" si="217"/>
        <v>1.6883932199297222E-2</v>
      </c>
      <c r="O2748">
        <f t="shared" si="218"/>
        <v>0.13507145759437778</v>
      </c>
      <c r="Q2748" s="7">
        <v>2722</v>
      </c>
      <c r="R2748" s="7">
        <v>6.5986258438817077E-4</v>
      </c>
      <c r="S2748" s="7">
        <v>3.1341007752166126E-4</v>
      </c>
      <c r="U2748" s="7">
        <v>59.642778873548103</v>
      </c>
      <c r="V2748" s="7">
        <v>1.4895525712871533E-3</v>
      </c>
    </row>
    <row r="2749" spans="1:22" x14ac:dyDescent="0.35">
      <c r="A2749" s="24">
        <v>2015</v>
      </c>
      <c r="B2749" s="17" t="s">
        <v>98</v>
      </c>
      <c r="C2749" s="17" t="s">
        <v>99</v>
      </c>
      <c r="D2749" s="17">
        <v>2003</v>
      </c>
      <c r="E2749" s="17">
        <v>12</v>
      </c>
      <c r="F2749" s="17">
        <v>136</v>
      </c>
      <c r="G2749" s="17">
        <v>10</v>
      </c>
      <c r="H2749" s="17">
        <v>146</v>
      </c>
      <c r="I2749" s="17" t="b">
        <v>1</v>
      </c>
      <c r="J2749" s="25">
        <v>6.8493150684931503E-2</v>
      </c>
      <c r="K2749">
        <f t="shared" si="215"/>
        <v>2.8506716651046548E-4</v>
      </c>
      <c r="L2749">
        <f t="shared" si="214"/>
        <v>1.6883932199297222E-2</v>
      </c>
      <c r="M2749">
        <f t="shared" si="216"/>
        <v>1.1564337122806315E-3</v>
      </c>
      <c r="N2749">
        <f t="shared" si="217"/>
        <v>1.6883932199297222E-2</v>
      </c>
      <c r="O2749">
        <f t="shared" si="218"/>
        <v>0.20260718639156666</v>
      </c>
      <c r="Q2749" s="7">
        <v>2723</v>
      </c>
      <c r="R2749" s="7">
        <v>1.5061053078424887E-3</v>
      </c>
      <c r="S2749" s="7">
        <v>-5.3283264593265666E-4</v>
      </c>
      <c r="U2749" s="7">
        <v>59.664694280078898</v>
      </c>
      <c r="V2749" s="7">
        <v>1.4924868271206525E-3</v>
      </c>
    </row>
    <row r="2750" spans="1:22" x14ac:dyDescent="0.35">
      <c r="A2750" s="3">
        <v>2013</v>
      </c>
      <c r="B2750" s="13" t="s">
        <v>158</v>
      </c>
      <c r="C2750" s="13" t="s">
        <v>244</v>
      </c>
      <c r="D2750" s="13">
        <v>2005</v>
      </c>
      <c r="E2750" s="14">
        <v>8</v>
      </c>
      <c r="F2750" s="13">
        <v>68</v>
      </c>
      <c r="G2750" s="13">
        <v>5</v>
      </c>
      <c r="H2750" s="13">
        <v>73</v>
      </c>
      <c r="I2750" s="13" t="b">
        <v>1</v>
      </c>
      <c r="J2750" s="4">
        <v>6.8493150684931503E-2</v>
      </c>
      <c r="K2750">
        <f t="shared" si="215"/>
        <v>1.4253358325523274E-4</v>
      </c>
      <c r="L2750">
        <f t="shared" si="214"/>
        <v>1.1938742951216963E-2</v>
      </c>
      <c r="M2750">
        <f t="shared" si="216"/>
        <v>8.1772211994636729E-4</v>
      </c>
      <c r="N2750">
        <f t="shared" si="217"/>
        <v>1.1938742951216963E-2</v>
      </c>
      <c r="O2750">
        <f t="shared" si="218"/>
        <v>9.5509943609735706E-2</v>
      </c>
      <c r="Q2750" s="7">
        <v>2724</v>
      </c>
      <c r="R2750" s="7">
        <v>2.2777216095895554E-3</v>
      </c>
      <c r="S2750" s="7">
        <v>-8.0672671874632397E-4</v>
      </c>
      <c r="U2750" s="7">
        <v>59.686609686609685</v>
      </c>
      <c r="V2750" s="7">
        <v>1.4924868271206525E-3</v>
      </c>
    </row>
    <row r="2751" spans="1:22" x14ac:dyDescent="0.35">
      <c r="A2751" s="24">
        <v>2017</v>
      </c>
      <c r="B2751" s="17" t="s">
        <v>30</v>
      </c>
      <c r="C2751" s="17" t="s">
        <v>75</v>
      </c>
      <c r="D2751" s="17">
        <v>2004</v>
      </c>
      <c r="E2751" s="17">
        <v>13</v>
      </c>
      <c r="F2751" s="17">
        <v>68</v>
      </c>
      <c r="G2751" s="17">
        <v>5</v>
      </c>
      <c r="H2751" s="17">
        <v>73</v>
      </c>
      <c r="I2751" s="17" t="b">
        <v>1</v>
      </c>
      <c r="J2751" s="25">
        <v>6.8493150684931503E-2</v>
      </c>
      <c r="K2751">
        <f t="shared" si="215"/>
        <v>1.4253358325523274E-4</v>
      </c>
      <c r="L2751">
        <f t="shared" si="214"/>
        <v>1.1938742951216963E-2</v>
      </c>
      <c r="M2751">
        <f t="shared" si="216"/>
        <v>8.1772211994636729E-4</v>
      </c>
      <c r="N2751">
        <f t="shared" si="217"/>
        <v>1.1938742951216963E-2</v>
      </c>
      <c r="O2751">
        <f t="shared" si="218"/>
        <v>0.15520365836582053</v>
      </c>
      <c r="Q2751" s="7">
        <v>2725</v>
      </c>
      <c r="R2751" s="7">
        <v>1.3588136285098027E-3</v>
      </c>
      <c r="S2751" s="7">
        <v>-1.3984846389993402E-4</v>
      </c>
      <c r="U2751" s="7">
        <v>59.70852509314048</v>
      </c>
      <c r="V2751" s="7">
        <v>1.4924868271206525E-3</v>
      </c>
    </row>
    <row r="2752" spans="1:22" x14ac:dyDescent="0.35">
      <c r="A2752" s="5">
        <v>2014</v>
      </c>
      <c r="B2752" s="14" t="s">
        <v>42</v>
      </c>
      <c r="C2752" s="14" t="s">
        <v>43</v>
      </c>
      <c r="D2752" s="14">
        <v>1999</v>
      </c>
      <c r="E2752" s="14">
        <v>15</v>
      </c>
      <c r="F2752" s="14">
        <v>191</v>
      </c>
      <c r="G2752" s="14">
        <v>14</v>
      </c>
      <c r="H2752" s="14">
        <v>205</v>
      </c>
      <c r="I2752" s="14" t="b">
        <v>1</v>
      </c>
      <c r="J2752" s="6">
        <v>6.8292682926829301E-2</v>
      </c>
      <c r="K2752">
        <f t="shared" si="215"/>
        <v>4.0026554201811932E-4</v>
      </c>
      <c r="L2752">
        <f t="shared" si="214"/>
        <v>2.0006637449059731E-2</v>
      </c>
      <c r="M2752">
        <f t="shared" si="216"/>
        <v>1.3663069477406653E-3</v>
      </c>
      <c r="N2752">
        <f t="shared" si="217"/>
        <v>2.0006637449059731E-2</v>
      </c>
      <c r="O2752">
        <f t="shared" si="218"/>
        <v>0.30009956173589597</v>
      </c>
      <c r="Q2752" s="7">
        <v>2726</v>
      </c>
      <c r="R2752" s="7">
        <v>3.2690500442120614E-3</v>
      </c>
      <c r="S2752" s="7">
        <v>-1.6279760312505429E-3</v>
      </c>
      <c r="U2752" s="7">
        <v>59.730440499671268</v>
      </c>
      <c r="V2752" s="7">
        <v>1.4929213337609355E-3</v>
      </c>
    </row>
    <row r="2753" spans="1:22" x14ac:dyDescent="0.35">
      <c r="A2753" s="24">
        <v>2013</v>
      </c>
      <c r="B2753" s="17" t="s">
        <v>52</v>
      </c>
      <c r="C2753" s="17" t="s">
        <v>74</v>
      </c>
      <c r="D2753" s="17">
        <v>2006</v>
      </c>
      <c r="E2753" s="17">
        <v>7</v>
      </c>
      <c r="F2753" s="17">
        <v>123</v>
      </c>
      <c r="G2753" s="17">
        <v>9</v>
      </c>
      <c r="H2753" s="17">
        <v>132</v>
      </c>
      <c r="I2753" s="17" t="b">
        <v>1</v>
      </c>
      <c r="J2753" s="25">
        <v>6.8181818181818205E-2</v>
      </c>
      <c r="K2753">
        <f t="shared" si="215"/>
        <v>2.577319587628866E-4</v>
      </c>
      <c r="L2753">
        <f t="shared" si="214"/>
        <v>1.6054032476698388E-2</v>
      </c>
      <c r="M2753">
        <f t="shared" si="216"/>
        <v>1.0945931234112541E-3</v>
      </c>
      <c r="N2753">
        <f t="shared" si="217"/>
        <v>1.6054032476698388E-2</v>
      </c>
      <c r="O2753">
        <f t="shared" si="218"/>
        <v>0.11237822733688872</v>
      </c>
      <c r="Q2753" s="7">
        <v>2727</v>
      </c>
      <c r="R2753" s="7">
        <v>4.8043970390208184E-4</v>
      </c>
      <c r="S2753" s="7">
        <v>5.5746663407213481E-4</v>
      </c>
      <c r="U2753" s="7">
        <v>59.752355906202062</v>
      </c>
      <c r="V2753" s="7">
        <v>1.4931714113193702E-3</v>
      </c>
    </row>
    <row r="2754" spans="1:22" x14ac:dyDescent="0.35">
      <c r="A2754" s="3">
        <v>2014</v>
      </c>
      <c r="B2754" s="13" t="s">
        <v>26</v>
      </c>
      <c r="C2754" s="13" t="s">
        <v>110</v>
      </c>
      <c r="D2754" s="13">
        <v>2003</v>
      </c>
      <c r="E2754" s="14">
        <v>11</v>
      </c>
      <c r="F2754" s="13">
        <v>123</v>
      </c>
      <c r="G2754" s="13">
        <v>9</v>
      </c>
      <c r="H2754" s="13">
        <v>132</v>
      </c>
      <c r="I2754" s="13" t="b">
        <v>1</v>
      </c>
      <c r="J2754" s="4">
        <v>6.8181818181818205E-2</v>
      </c>
      <c r="K2754">
        <f t="shared" si="215"/>
        <v>2.577319587628866E-4</v>
      </c>
      <c r="L2754">
        <f t="shared" si="214"/>
        <v>1.6054032476698388E-2</v>
      </c>
      <c r="M2754">
        <f t="shared" si="216"/>
        <v>1.0945931234112541E-3</v>
      </c>
      <c r="N2754">
        <f t="shared" si="217"/>
        <v>1.6054032476698388E-2</v>
      </c>
      <c r="O2754">
        <f t="shared" si="218"/>
        <v>0.17659435724368228</v>
      </c>
      <c r="Q2754" s="7">
        <v>2728</v>
      </c>
      <c r="R2754" s="7">
        <v>4.1607298856587659E-4</v>
      </c>
      <c r="S2754" s="7">
        <v>4.827802668686726E-4</v>
      </c>
      <c r="U2754" s="7">
        <v>59.77427131273285</v>
      </c>
      <c r="V2754" s="7">
        <v>1.4931714113193702E-3</v>
      </c>
    </row>
    <row r="2755" spans="1:22" x14ac:dyDescent="0.35">
      <c r="A2755" s="3">
        <v>2016</v>
      </c>
      <c r="B2755" s="13" t="s">
        <v>42</v>
      </c>
      <c r="C2755" s="13" t="s">
        <v>112</v>
      </c>
      <c r="D2755" s="13">
        <v>2004</v>
      </c>
      <c r="E2755" s="17">
        <v>12</v>
      </c>
      <c r="F2755" s="13">
        <v>123</v>
      </c>
      <c r="G2755" s="13">
        <v>9</v>
      </c>
      <c r="H2755" s="13">
        <v>132</v>
      </c>
      <c r="I2755" s="13" t="b">
        <v>1</v>
      </c>
      <c r="J2755" s="4">
        <v>6.8181818181818205E-2</v>
      </c>
      <c r="K2755">
        <f t="shared" si="215"/>
        <v>2.577319587628866E-4</v>
      </c>
      <c r="L2755">
        <f t="shared" si="214"/>
        <v>1.6054032476698388E-2</v>
      </c>
      <c r="M2755">
        <f t="shared" si="216"/>
        <v>1.0945931234112541E-3</v>
      </c>
      <c r="N2755">
        <f t="shared" si="217"/>
        <v>1.6054032476698388E-2</v>
      </c>
      <c r="O2755">
        <f t="shared" si="218"/>
        <v>0.19264838972038067</v>
      </c>
      <c r="Q2755" s="7">
        <v>2729</v>
      </c>
      <c r="R2755" s="7">
        <v>1.3978297473246841E-3</v>
      </c>
      <c r="S2755" s="7">
        <v>-4.9897649189013489E-4</v>
      </c>
      <c r="U2755" s="7">
        <v>59.796186719263645</v>
      </c>
      <c r="V2755" s="7">
        <v>1.4938023732792122E-3</v>
      </c>
    </row>
    <row r="2756" spans="1:22" x14ac:dyDescent="0.35">
      <c r="A2756" s="5">
        <v>2013</v>
      </c>
      <c r="B2756" s="14" t="s">
        <v>33</v>
      </c>
      <c r="C2756" s="14" t="s">
        <v>109</v>
      </c>
      <c r="D2756" s="14">
        <v>2005</v>
      </c>
      <c r="E2756" s="14">
        <v>8</v>
      </c>
      <c r="F2756" s="14">
        <v>82</v>
      </c>
      <c r="G2756" s="14">
        <v>6</v>
      </c>
      <c r="H2756" s="14">
        <v>88</v>
      </c>
      <c r="I2756" s="14" t="b">
        <v>1</v>
      </c>
      <c r="J2756" s="6">
        <v>6.8181818181818205E-2</v>
      </c>
      <c r="K2756">
        <f t="shared" si="215"/>
        <v>1.7182130584192441E-4</v>
      </c>
      <c r="L2756">
        <f t="shared" ref="L2756:L2819" si="219">SQRT(K2756)</f>
        <v>1.3108062627326908E-2</v>
      </c>
      <c r="M2756">
        <f t="shared" si="216"/>
        <v>8.937315427722895E-4</v>
      </c>
      <c r="N2756">
        <f t="shared" si="217"/>
        <v>1.3108062627326908E-2</v>
      </c>
      <c r="O2756">
        <f t="shared" si="218"/>
        <v>0.10486450101861526</v>
      </c>
      <c r="Q2756" s="7">
        <v>2730</v>
      </c>
      <c r="R2756" s="7">
        <v>1.9868838025799682E-3</v>
      </c>
      <c r="S2756" s="7">
        <v>-1.0880305471454191E-3</v>
      </c>
      <c r="U2756" s="7">
        <v>59.818102125794432</v>
      </c>
      <c r="V2756" s="7">
        <v>1.4938023732792122E-3</v>
      </c>
    </row>
    <row r="2757" spans="1:22" x14ac:dyDescent="0.35">
      <c r="A2757" s="3">
        <v>2014</v>
      </c>
      <c r="B2757" s="13" t="s">
        <v>33</v>
      </c>
      <c r="C2757" s="13" t="s">
        <v>227</v>
      </c>
      <c r="D2757" s="13">
        <v>2004</v>
      </c>
      <c r="E2757" s="17">
        <v>10</v>
      </c>
      <c r="F2757" s="13">
        <v>82</v>
      </c>
      <c r="G2757" s="13">
        <v>6</v>
      </c>
      <c r="H2757" s="13">
        <v>88</v>
      </c>
      <c r="I2757" s="13" t="b">
        <v>1</v>
      </c>
      <c r="J2757" s="4">
        <v>6.8181818181818205E-2</v>
      </c>
      <c r="K2757">
        <f t="shared" si="215"/>
        <v>1.7182130584192441E-4</v>
      </c>
      <c r="L2757">
        <f t="shared" si="219"/>
        <v>1.3108062627326908E-2</v>
      </c>
      <c r="M2757">
        <f t="shared" si="216"/>
        <v>8.937315427722895E-4</v>
      </c>
      <c r="N2757">
        <f t="shared" si="217"/>
        <v>1.3108062627326908E-2</v>
      </c>
      <c r="O2757">
        <f t="shared" si="218"/>
        <v>0.13108062627326908</v>
      </c>
      <c r="Q2757" s="7">
        <v>2731</v>
      </c>
      <c r="R2757" s="7">
        <v>1.5941810990764455E-3</v>
      </c>
      <c r="S2757" s="7">
        <v>-6.9532784364189628E-4</v>
      </c>
      <c r="U2757" s="7">
        <v>59.840017532325227</v>
      </c>
      <c r="V2757" s="7">
        <v>1.4938023732792122E-3</v>
      </c>
    </row>
    <row r="2758" spans="1:22" x14ac:dyDescent="0.35">
      <c r="A2758" s="3">
        <v>2016</v>
      </c>
      <c r="B2758" s="13" t="s">
        <v>26</v>
      </c>
      <c r="C2758" s="13" t="s">
        <v>100</v>
      </c>
      <c r="D2758" s="13">
        <v>2002</v>
      </c>
      <c r="E2758" s="14">
        <v>14</v>
      </c>
      <c r="F2758" s="13">
        <v>82</v>
      </c>
      <c r="G2758" s="13">
        <v>6</v>
      </c>
      <c r="H2758" s="13">
        <v>88</v>
      </c>
      <c r="I2758" s="13" t="b">
        <v>1</v>
      </c>
      <c r="J2758" s="4">
        <v>6.8181818181818205E-2</v>
      </c>
      <c r="K2758">
        <f t="shared" si="215"/>
        <v>1.7182130584192441E-4</v>
      </c>
      <c r="L2758">
        <f t="shared" si="219"/>
        <v>1.3108062627326908E-2</v>
      </c>
      <c r="M2758">
        <f t="shared" si="216"/>
        <v>8.937315427722895E-4</v>
      </c>
      <c r="N2758">
        <f t="shared" si="217"/>
        <v>1.3108062627326908E-2</v>
      </c>
      <c r="O2758">
        <f t="shared" si="218"/>
        <v>0.18351287678257672</v>
      </c>
      <c r="Q2758" s="7">
        <v>2732</v>
      </c>
      <c r="R2758" s="7">
        <v>1.3016434167755224E-3</v>
      </c>
      <c r="S2758" s="7">
        <v>-5.6773280695745706E-4</v>
      </c>
      <c r="U2758" s="7">
        <v>59.861932938856015</v>
      </c>
      <c r="V2758" s="7">
        <v>1.4980887590575799E-3</v>
      </c>
    </row>
    <row r="2759" spans="1:22" x14ac:dyDescent="0.35">
      <c r="A2759" s="24">
        <v>2016</v>
      </c>
      <c r="B2759" s="17" t="s">
        <v>26</v>
      </c>
      <c r="C2759" s="17" t="s">
        <v>176</v>
      </c>
      <c r="D2759" s="17">
        <v>2002</v>
      </c>
      <c r="E2759" s="17">
        <v>14</v>
      </c>
      <c r="F2759" s="17">
        <v>82</v>
      </c>
      <c r="G2759" s="17">
        <v>6</v>
      </c>
      <c r="H2759" s="17">
        <v>88</v>
      </c>
      <c r="I2759" s="17" t="b">
        <v>1</v>
      </c>
      <c r="J2759" s="25">
        <v>6.8181818181818205E-2</v>
      </c>
      <c r="K2759">
        <f t="shared" si="215"/>
        <v>1.7182130584192441E-4</v>
      </c>
      <c r="L2759">
        <f t="shared" si="219"/>
        <v>1.3108062627326908E-2</v>
      </c>
      <c r="M2759">
        <f t="shared" si="216"/>
        <v>8.937315427722895E-4</v>
      </c>
      <c r="N2759">
        <f t="shared" si="217"/>
        <v>1.3108062627326908E-2</v>
      </c>
      <c r="O2759">
        <f t="shared" si="218"/>
        <v>0.18351287678257672</v>
      </c>
      <c r="Q2759" s="7">
        <v>2733</v>
      </c>
      <c r="R2759" s="7">
        <v>1.1413232094096718E-3</v>
      </c>
      <c r="S2759" s="7">
        <v>-4.0741259959160641E-4</v>
      </c>
      <c r="U2759" s="7">
        <v>59.883848345386809</v>
      </c>
      <c r="V2759" s="7">
        <v>1.4980887590575799E-3</v>
      </c>
    </row>
    <row r="2760" spans="1:22" x14ac:dyDescent="0.35">
      <c r="A2760" s="3">
        <v>2017</v>
      </c>
      <c r="B2760" s="13" t="s">
        <v>67</v>
      </c>
      <c r="C2760" s="13" t="s">
        <v>152</v>
      </c>
      <c r="D2760" s="13">
        <v>2007</v>
      </c>
      <c r="E2760" s="14">
        <v>10</v>
      </c>
      <c r="F2760" s="13">
        <v>82</v>
      </c>
      <c r="G2760" s="13">
        <v>6</v>
      </c>
      <c r="H2760" s="13">
        <v>88</v>
      </c>
      <c r="I2760" s="13" t="b">
        <v>1</v>
      </c>
      <c r="J2760" s="4">
        <v>6.8181818181818205E-2</v>
      </c>
      <c r="K2760">
        <f t="shared" si="215"/>
        <v>1.7182130584192441E-4</v>
      </c>
      <c r="L2760">
        <f t="shared" si="219"/>
        <v>1.3108062627326908E-2</v>
      </c>
      <c r="M2760">
        <f t="shared" si="216"/>
        <v>8.937315427722895E-4</v>
      </c>
      <c r="N2760">
        <f t="shared" si="217"/>
        <v>1.3108062627326908E-2</v>
      </c>
      <c r="O2760">
        <f t="shared" si="218"/>
        <v>0.13108062627326908</v>
      </c>
      <c r="Q2760" s="7">
        <v>2734</v>
      </c>
      <c r="R2760" s="7">
        <v>9.8100300204382088E-4</v>
      </c>
      <c r="S2760" s="7">
        <v>-2.4709239222575554E-4</v>
      </c>
      <c r="U2760" s="7">
        <v>59.905763751917597</v>
      </c>
      <c r="V2760" s="7">
        <v>1.4982416174589867E-3</v>
      </c>
    </row>
    <row r="2761" spans="1:22" x14ac:dyDescent="0.35">
      <c r="A2761" s="24">
        <v>2016</v>
      </c>
      <c r="B2761" s="17" t="s">
        <v>26</v>
      </c>
      <c r="C2761" s="17" t="s">
        <v>27</v>
      </c>
      <c r="D2761" s="17">
        <v>2004</v>
      </c>
      <c r="E2761" s="17">
        <v>12</v>
      </c>
      <c r="F2761" s="17">
        <v>301</v>
      </c>
      <c r="G2761" s="17">
        <v>22</v>
      </c>
      <c r="H2761" s="17">
        <v>323</v>
      </c>
      <c r="I2761" s="17" t="b">
        <v>1</v>
      </c>
      <c r="J2761" s="25">
        <v>6.8111455108359101E-2</v>
      </c>
      <c r="K2761">
        <f t="shared" si="215"/>
        <v>6.306622930334271E-4</v>
      </c>
      <c r="L2761">
        <f t="shared" si="219"/>
        <v>2.5112990523500522E-2</v>
      </c>
      <c r="M2761">
        <f t="shared" si="216"/>
        <v>1.7104823266780532E-3</v>
      </c>
      <c r="N2761">
        <f t="shared" si="217"/>
        <v>2.5112990523500522E-2</v>
      </c>
      <c r="O2761">
        <f t="shared" si="218"/>
        <v>0.30135588628200627</v>
      </c>
      <c r="Q2761" s="7">
        <v>2735</v>
      </c>
      <c r="R2761" s="7">
        <v>1.3016434167755224E-3</v>
      </c>
      <c r="S2761" s="7">
        <v>-5.6773280695745706E-4</v>
      </c>
      <c r="U2761" s="7">
        <v>59.927679158448392</v>
      </c>
      <c r="V2761" s="7">
        <v>1.5031096432212788E-3</v>
      </c>
    </row>
    <row r="2762" spans="1:22" x14ac:dyDescent="0.35">
      <c r="A2762" s="3">
        <v>2015</v>
      </c>
      <c r="B2762" s="13" t="s">
        <v>67</v>
      </c>
      <c r="C2762" s="13" t="s">
        <v>68</v>
      </c>
      <c r="D2762" s="13">
        <v>2008</v>
      </c>
      <c r="E2762" s="14">
        <v>7</v>
      </c>
      <c r="F2762" s="13">
        <v>178</v>
      </c>
      <c r="G2762" s="13">
        <v>13</v>
      </c>
      <c r="H2762" s="13">
        <v>191</v>
      </c>
      <c r="I2762" s="13" t="b">
        <v>1</v>
      </c>
      <c r="J2762" s="4">
        <v>6.8062827225130906E-2</v>
      </c>
      <c r="K2762">
        <f t="shared" si="215"/>
        <v>3.7293033427054044E-4</v>
      </c>
      <c r="L2762">
        <f t="shared" si="219"/>
        <v>1.9311404254236417E-2</v>
      </c>
      <c r="M2762">
        <f t="shared" si="216"/>
        <v>1.3143887712307512E-3</v>
      </c>
      <c r="N2762">
        <f t="shared" si="217"/>
        <v>1.9311404254236417E-2</v>
      </c>
      <c r="O2762">
        <f t="shared" si="218"/>
        <v>0.13517982977965493</v>
      </c>
      <c r="Q2762" s="7">
        <v>2736</v>
      </c>
      <c r="R2762" s="7">
        <v>1.6222838315072231E-3</v>
      </c>
      <c r="S2762" s="7">
        <v>-8.8837322168915773E-4</v>
      </c>
      <c r="U2762" s="7">
        <v>59.949594564979179</v>
      </c>
      <c r="V2762" s="7">
        <v>1.5031096432212788E-3</v>
      </c>
    </row>
    <row r="2763" spans="1:22" x14ac:dyDescent="0.35">
      <c r="A2763" s="24">
        <v>2013</v>
      </c>
      <c r="B2763" s="17" t="s">
        <v>67</v>
      </c>
      <c r="C2763" s="17" t="s">
        <v>68</v>
      </c>
      <c r="D2763" s="17">
        <v>2000</v>
      </c>
      <c r="E2763" s="17">
        <v>13</v>
      </c>
      <c r="F2763" s="17">
        <v>96</v>
      </c>
      <c r="G2763" s="17">
        <v>7</v>
      </c>
      <c r="H2763" s="17">
        <v>103</v>
      </c>
      <c r="I2763" s="17" t="b">
        <v>1</v>
      </c>
      <c r="J2763" s="25">
        <v>6.7961165048543701E-2</v>
      </c>
      <c r="K2763">
        <f t="shared" si="215"/>
        <v>2.0110902842861606E-4</v>
      </c>
      <c r="L2763">
        <f t="shared" si="219"/>
        <v>1.418129149367631E-2</v>
      </c>
      <c r="M2763">
        <f t="shared" si="216"/>
        <v>9.6377709180324456E-4</v>
      </c>
      <c r="N2763">
        <f t="shared" si="217"/>
        <v>1.418129149367631E-2</v>
      </c>
      <c r="O2763">
        <f t="shared" si="218"/>
        <v>0.18435678941779204</v>
      </c>
      <c r="Q2763" s="7">
        <v>2737</v>
      </c>
      <c r="R2763" s="7">
        <v>8.2068279467797044E-4</v>
      </c>
      <c r="S2763" s="7">
        <v>-8.6772184859905096E-5</v>
      </c>
      <c r="U2763" s="7">
        <v>59.971509971509974</v>
      </c>
      <c r="V2763" s="7">
        <v>1.5031096432212788E-3</v>
      </c>
    </row>
    <row r="2764" spans="1:22" x14ac:dyDescent="0.35">
      <c r="A2764" s="3">
        <v>2016</v>
      </c>
      <c r="B2764" s="13" t="s">
        <v>98</v>
      </c>
      <c r="C2764" s="13" t="s">
        <v>41</v>
      </c>
      <c r="D2764" s="13">
        <v>2008</v>
      </c>
      <c r="E2764" s="14">
        <v>8</v>
      </c>
      <c r="F2764" s="13">
        <v>96</v>
      </c>
      <c r="G2764" s="13">
        <v>7</v>
      </c>
      <c r="H2764" s="13">
        <v>103</v>
      </c>
      <c r="I2764" s="13" t="b">
        <v>1</v>
      </c>
      <c r="J2764" s="4">
        <v>6.7961165048543701E-2</v>
      </c>
      <c r="K2764">
        <f t="shared" si="215"/>
        <v>2.0110902842861606E-4</v>
      </c>
      <c r="L2764">
        <f t="shared" si="219"/>
        <v>1.418129149367631E-2</v>
      </c>
      <c r="M2764">
        <f t="shared" si="216"/>
        <v>9.6377709180324456E-4</v>
      </c>
      <c r="N2764">
        <f t="shared" si="217"/>
        <v>1.418129149367631E-2</v>
      </c>
      <c r="O2764">
        <f t="shared" si="218"/>
        <v>0.11345033194941048</v>
      </c>
      <c r="Q2764" s="7">
        <v>2738</v>
      </c>
      <c r="R2764" s="7">
        <v>1.1413232094096718E-3</v>
      </c>
      <c r="S2764" s="7">
        <v>-4.0741259959160641E-4</v>
      </c>
      <c r="U2764" s="7">
        <v>59.993425378040762</v>
      </c>
      <c r="V2764" s="7">
        <v>1.5048106457893925E-3</v>
      </c>
    </row>
    <row r="2765" spans="1:22" x14ac:dyDescent="0.35">
      <c r="A2765" s="3">
        <v>2017</v>
      </c>
      <c r="B2765" s="13" t="s">
        <v>24</v>
      </c>
      <c r="C2765" s="13" t="s">
        <v>101</v>
      </c>
      <c r="D2765" s="13">
        <v>2010</v>
      </c>
      <c r="E2765" s="17">
        <v>7</v>
      </c>
      <c r="F2765" s="13">
        <v>151</v>
      </c>
      <c r="G2765" s="13">
        <v>11</v>
      </c>
      <c r="H2765" s="13">
        <v>162</v>
      </c>
      <c r="I2765" s="13" t="b">
        <v>1</v>
      </c>
      <c r="J2765" s="4">
        <v>6.7901234567901203E-2</v>
      </c>
      <c r="K2765">
        <f t="shared" si="215"/>
        <v>3.163074039362699E-4</v>
      </c>
      <c r="L2765">
        <f t="shared" si="219"/>
        <v>1.7785033144086908E-2</v>
      </c>
      <c r="M2765">
        <f t="shared" si="216"/>
        <v>1.2076257073145426E-3</v>
      </c>
      <c r="N2765">
        <f t="shared" si="217"/>
        <v>1.7785033144086908E-2</v>
      </c>
      <c r="O2765">
        <f t="shared" si="218"/>
        <v>0.12449523200860835</v>
      </c>
      <c r="Q2765" s="7">
        <v>2739</v>
      </c>
      <c r="R2765" s="7">
        <v>1.6858322730246712E-3</v>
      </c>
      <c r="S2765" s="7">
        <v>1.8280333202117969E-4</v>
      </c>
      <c r="U2765" s="7">
        <v>60.015340784571556</v>
      </c>
      <c r="V2765" s="7">
        <v>1.5054647047452823E-3</v>
      </c>
    </row>
    <row r="2766" spans="1:22" x14ac:dyDescent="0.35">
      <c r="A2766" s="5">
        <v>2013</v>
      </c>
      <c r="B2766" s="14" t="s">
        <v>30</v>
      </c>
      <c r="C2766" s="14" t="s">
        <v>51</v>
      </c>
      <c r="D2766" s="14">
        <v>2005</v>
      </c>
      <c r="E2766" s="14">
        <v>8</v>
      </c>
      <c r="F2766" s="14">
        <v>110</v>
      </c>
      <c r="G2766" s="14">
        <v>8</v>
      </c>
      <c r="H2766" s="14">
        <v>118</v>
      </c>
      <c r="I2766" s="14" t="b">
        <v>1</v>
      </c>
      <c r="J2766" s="6">
        <v>6.7796610169491497E-2</v>
      </c>
      <c r="K2766">
        <f t="shared" si="215"/>
        <v>2.303967510153077E-4</v>
      </c>
      <c r="L2766">
        <f t="shared" si="219"/>
        <v>1.5178825745600604E-2</v>
      </c>
      <c r="M2766">
        <f t="shared" si="216"/>
        <v>1.0290729319051253E-3</v>
      </c>
      <c r="N2766">
        <f t="shared" si="217"/>
        <v>1.5178825745600604E-2</v>
      </c>
      <c r="O2766">
        <f t="shared" si="218"/>
        <v>0.12143060596480483</v>
      </c>
      <c r="Q2766" s="7">
        <v>2740</v>
      </c>
      <c r="R2766" s="7">
        <v>1.0968025588158454E-3</v>
      </c>
      <c r="S2766" s="7">
        <v>1.1834736900336734E-4</v>
      </c>
      <c r="U2766" s="7">
        <v>60.037256191102344</v>
      </c>
      <c r="V2766" s="7">
        <v>1.5058009786677565E-3</v>
      </c>
    </row>
    <row r="2767" spans="1:22" x14ac:dyDescent="0.35">
      <c r="A2767" s="3">
        <v>2014</v>
      </c>
      <c r="B2767" s="13" t="s">
        <v>58</v>
      </c>
      <c r="C2767" s="13" t="s">
        <v>76</v>
      </c>
      <c r="D2767" s="13">
        <v>2007</v>
      </c>
      <c r="E2767" s="17">
        <v>7</v>
      </c>
      <c r="F2767" s="13">
        <v>55</v>
      </c>
      <c r="G2767" s="13">
        <v>4</v>
      </c>
      <c r="H2767" s="13">
        <v>59</v>
      </c>
      <c r="I2767" s="13" t="b">
        <v>1</v>
      </c>
      <c r="J2767" s="4">
        <v>6.7796610169491497E-2</v>
      </c>
      <c r="K2767">
        <f t="shared" si="215"/>
        <v>1.1519837550765385E-4</v>
      </c>
      <c r="L2767">
        <f t="shared" si="219"/>
        <v>1.073305061516314E-2</v>
      </c>
      <c r="M2767">
        <f t="shared" si="216"/>
        <v>7.2766444848563637E-4</v>
      </c>
      <c r="N2767">
        <f t="shared" si="217"/>
        <v>1.073305061516314E-2</v>
      </c>
      <c r="O2767">
        <f t="shared" si="218"/>
        <v>7.5131354306141984E-2</v>
      </c>
      <c r="Q2767" s="7">
        <v>2741</v>
      </c>
      <c r="R2767" s="7">
        <v>2.1619120428916973E-3</v>
      </c>
      <c r="S2767" s="7">
        <v>-9.4676211507248461E-4</v>
      </c>
      <c r="U2767" s="7">
        <v>60.059171597633139</v>
      </c>
      <c r="V2767" s="7">
        <v>1.5058009786677565E-3</v>
      </c>
    </row>
    <row r="2768" spans="1:22" x14ac:dyDescent="0.35">
      <c r="A2768" s="3">
        <v>2015</v>
      </c>
      <c r="B2768" s="13" t="s">
        <v>24</v>
      </c>
      <c r="C2768" s="13" t="s">
        <v>268</v>
      </c>
      <c r="D2768" s="13">
        <v>2007</v>
      </c>
      <c r="E2768" s="14">
        <v>8</v>
      </c>
      <c r="F2768" s="13">
        <v>55</v>
      </c>
      <c r="G2768" s="13">
        <v>4</v>
      </c>
      <c r="H2768" s="13">
        <v>59</v>
      </c>
      <c r="I2768" s="13" t="b">
        <v>1</v>
      </c>
      <c r="J2768" s="4">
        <v>6.7796610169491497E-2</v>
      </c>
      <c r="K2768">
        <f t="shared" si="215"/>
        <v>1.1519837550765385E-4</v>
      </c>
      <c r="L2768">
        <f t="shared" si="219"/>
        <v>1.073305061516314E-2</v>
      </c>
      <c r="M2768">
        <f t="shared" si="216"/>
        <v>7.2766444848563637E-4</v>
      </c>
      <c r="N2768">
        <f t="shared" si="217"/>
        <v>1.073305061516314E-2</v>
      </c>
      <c r="O2768">
        <f t="shared" si="218"/>
        <v>8.5864404921305121E-2</v>
      </c>
      <c r="Q2768" s="7">
        <v>2742</v>
      </c>
      <c r="R2768" s="7">
        <v>2.5564726253655646E-3</v>
      </c>
      <c r="S2768" s="7">
        <v>-9.1822075380956314E-4</v>
      </c>
      <c r="U2768" s="7">
        <v>60.081087004163926</v>
      </c>
      <c r="V2768" s="7">
        <v>1.5072079878315219E-3</v>
      </c>
    </row>
    <row r="2769" spans="1:22" x14ac:dyDescent="0.35">
      <c r="A2769" s="24">
        <v>2016</v>
      </c>
      <c r="B2769" s="17" t="s">
        <v>113</v>
      </c>
      <c r="C2769" s="17" t="s">
        <v>258</v>
      </c>
      <c r="D2769" s="17">
        <v>2006</v>
      </c>
      <c r="E2769" s="17">
        <v>10</v>
      </c>
      <c r="F2769" s="17">
        <v>55</v>
      </c>
      <c r="G2769" s="17">
        <v>4</v>
      </c>
      <c r="H2769" s="17">
        <v>59</v>
      </c>
      <c r="I2769" s="17" t="b">
        <v>1</v>
      </c>
      <c r="J2769" s="25">
        <v>6.7796610169491497E-2</v>
      </c>
      <c r="K2769">
        <f t="shared" si="215"/>
        <v>1.1519837550765385E-4</v>
      </c>
      <c r="L2769">
        <f t="shared" si="219"/>
        <v>1.073305061516314E-2</v>
      </c>
      <c r="M2769">
        <f t="shared" si="216"/>
        <v>7.2766444848563637E-4</v>
      </c>
      <c r="N2769">
        <f t="shared" si="217"/>
        <v>1.073305061516314E-2</v>
      </c>
      <c r="O2769">
        <f t="shared" si="218"/>
        <v>0.10733050615163139</v>
      </c>
      <c r="Q2769" s="7">
        <v>2743</v>
      </c>
      <c r="R2769" s="7">
        <v>1.7442630365734661E-3</v>
      </c>
      <c r="S2769" s="7">
        <v>-1.9037747598949092E-4</v>
      </c>
      <c r="U2769" s="7">
        <v>60.103002410694721</v>
      </c>
      <c r="V2769" s="7">
        <v>1.507321222344865E-3</v>
      </c>
    </row>
    <row r="2770" spans="1:22" x14ac:dyDescent="0.35">
      <c r="A2770" s="5">
        <v>2016</v>
      </c>
      <c r="B2770" s="14" t="s">
        <v>26</v>
      </c>
      <c r="C2770" s="14" t="s">
        <v>338</v>
      </c>
      <c r="D2770" s="14">
        <v>2003</v>
      </c>
      <c r="E2770" s="14">
        <v>13</v>
      </c>
      <c r="F2770" s="14">
        <v>55</v>
      </c>
      <c r="G2770" s="14">
        <v>4</v>
      </c>
      <c r="H2770" s="14">
        <v>59</v>
      </c>
      <c r="I2770" s="14" t="b">
        <v>1</v>
      </c>
      <c r="J2770" s="6">
        <v>6.7796610169491497E-2</v>
      </c>
      <c r="K2770">
        <f t="shared" si="215"/>
        <v>1.1519837550765385E-4</v>
      </c>
      <c r="L2770">
        <f t="shared" si="219"/>
        <v>1.073305061516314E-2</v>
      </c>
      <c r="M2770">
        <f t="shared" si="216"/>
        <v>7.2766444848563637E-4</v>
      </c>
      <c r="N2770">
        <f t="shared" si="217"/>
        <v>1.073305061516314E-2</v>
      </c>
      <c r="O2770">
        <f t="shared" si="218"/>
        <v>0.13952965799712083</v>
      </c>
      <c r="Q2770" s="7">
        <v>2744</v>
      </c>
      <c r="R2770" s="7">
        <v>2.6790235865479816E-3</v>
      </c>
      <c r="S2770" s="7">
        <v>-1.5802605694711931E-3</v>
      </c>
      <c r="U2770" s="7">
        <v>60.124917817225509</v>
      </c>
      <c r="V2770" s="7">
        <v>1.507321222344865E-3</v>
      </c>
    </row>
    <row r="2771" spans="1:22" x14ac:dyDescent="0.35">
      <c r="A2771" s="24">
        <v>2017</v>
      </c>
      <c r="B2771" s="17" t="s">
        <v>30</v>
      </c>
      <c r="C2771" s="17" t="s">
        <v>75</v>
      </c>
      <c r="D2771" s="17">
        <v>2002</v>
      </c>
      <c r="E2771" s="17">
        <v>15</v>
      </c>
      <c r="F2771" s="17">
        <v>55</v>
      </c>
      <c r="G2771" s="17">
        <v>4</v>
      </c>
      <c r="H2771" s="17">
        <v>59</v>
      </c>
      <c r="I2771" s="17" t="b">
        <v>1</v>
      </c>
      <c r="J2771" s="25">
        <v>6.7796610169491497E-2</v>
      </c>
      <c r="K2771">
        <f t="shared" si="215"/>
        <v>1.1519837550765385E-4</v>
      </c>
      <c r="L2771">
        <f t="shared" si="219"/>
        <v>1.073305061516314E-2</v>
      </c>
      <c r="M2771">
        <f t="shared" si="216"/>
        <v>7.2766444848563637E-4</v>
      </c>
      <c r="N2771">
        <f t="shared" si="217"/>
        <v>1.073305061516314E-2</v>
      </c>
      <c r="O2771">
        <f t="shared" si="218"/>
        <v>0.1609957592274471</v>
      </c>
      <c r="Q2771" s="7">
        <v>2745</v>
      </c>
      <c r="R2771" s="7">
        <v>1.7261483414715835E-3</v>
      </c>
      <c r="S2771" s="7">
        <v>-7.5765837514880116E-4</v>
      </c>
      <c r="U2771" s="7">
        <v>60.146833223756303</v>
      </c>
      <c r="V2771" s="7">
        <v>1.507321222344865E-3</v>
      </c>
    </row>
    <row r="2772" spans="1:22" x14ac:dyDescent="0.35">
      <c r="A2772" s="5">
        <v>2013</v>
      </c>
      <c r="B2772" s="14" t="s">
        <v>67</v>
      </c>
      <c r="C2772" s="14" t="s">
        <v>77</v>
      </c>
      <c r="D2772" s="14">
        <v>1999</v>
      </c>
      <c r="E2772" s="14">
        <v>14</v>
      </c>
      <c r="F2772" s="14">
        <v>138</v>
      </c>
      <c r="G2772" s="14">
        <v>10</v>
      </c>
      <c r="H2772" s="14">
        <v>148</v>
      </c>
      <c r="I2772" s="14" t="b">
        <v>1</v>
      </c>
      <c r="J2772" s="6">
        <v>6.7567567567567599E-2</v>
      </c>
      <c r="K2772">
        <f t="shared" si="215"/>
        <v>2.8897219618869102E-4</v>
      </c>
      <c r="L2772">
        <f t="shared" si="219"/>
        <v>1.6999182221174376E-2</v>
      </c>
      <c r="M2772">
        <f t="shared" si="216"/>
        <v>1.1485933933225935E-3</v>
      </c>
      <c r="N2772">
        <f t="shared" si="217"/>
        <v>1.6999182221174376E-2</v>
      </c>
      <c r="O2772">
        <f t="shared" si="218"/>
        <v>0.23798855109644126</v>
      </c>
      <c r="Q2772" s="7">
        <v>2746</v>
      </c>
      <c r="R2772" s="7">
        <v>1.0477191731973316E-3</v>
      </c>
      <c r="S2772" s="7">
        <v>1.0871453908329991E-4</v>
      </c>
      <c r="U2772" s="7">
        <v>60.168748630287091</v>
      </c>
      <c r="V2772" s="7">
        <v>1.5073212223448689E-3</v>
      </c>
    </row>
    <row r="2773" spans="1:22" x14ac:dyDescent="0.35">
      <c r="A2773" s="3">
        <v>2016</v>
      </c>
      <c r="B2773" s="13" t="s">
        <v>30</v>
      </c>
      <c r="C2773" s="13" t="s">
        <v>75</v>
      </c>
      <c r="D2773" s="13">
        <v>2004</v>
      </c>
      <c r="E2773" s="17">
        <v>12</v>
      </c>
      <c r="F2773" s="13">
        <v>138</v>
      </c>
      <c r="G2773" s="13">
        <v>10</v>
      </c>
      <c r="H2773" s="13">
        <v>148</v>
      </c>
      <c r="I2773" s="13" t="b">
        <v>1</v>
      </c>
      <c r="J2773" s="4">
        <v>6.7567567567567599E-2</v>
      </c>
      <c r="K2773">
        <f t="shared" si="215"/>
        <v>2.8897219618869102E-4</v>
      </c>
      <c r="L2773">
        <f t="shared" si="219"/>
        <v>1.6999182221174376E-2</v>
      </c>
      <c r="M2773">
        <f t="shared" si="216"/>
        <v>1.1485933933225935E-3</v>
      </c>
      <c r="N2773">
        <f t="shared" si="217"/>
        <v>1.6999182221174376E-2</v>
      </c>
      <c r="O2773">
        <f t="shared" si="218"/>
        <v>0.20399018665409252</v>
      </c>
      <c r="Q2773" s="7">
        <v>2747</v>
      </c>
      <c r="R2773" s="7">
        <v>2.0651635792583454E-3</v>
      </c>
      <c r="S2773" s="7">
        <v>-9.0872986697771384E-4</v>
      </c>
      <c r="U2773" s="7">
        <v>60.190664036817886</v>
      </c>
      <c r="V2773" s="7">
        <v>1.5087239208788309E-3</v>
      </c>
    </row>
    <row r="2774" spans="1:22" x14ac:dyDescent="0.35">
      <c r="A2774" s="5">
        <v>2013</v>
      </c>
      <c r="B2774" s="14" t="s">
        <v>52</v>
      </c>
      <c r="C2774" s="14" t="s">
        <v>131</v>
      </c>
      <c r="D2774" s="14">
        <v>2004</v>
      </c>
      <c r="E2774" s="14">
        <v>9</v>
      </c>
      <c r="F2774" s="14">
        <v>69</v>
      </c>
      <c r="G2774" s="14">
        <v>5</v>
      </c>
      <c r="H2774" s="14">
        <v>74</v>
      </c>
      <c r="I2774" s="14" t="b">
        <v>1</v>
      </c>
      <c r="J2774" s="6">
        <v>6.7567567567567599E-2</v>
      </c>
      <c r="K2774">
        <f t="shared" si="215"/>
        <v>1.4448609809434551E-4</v>
      </c>
      <c r="L2774">
        <f t="shared" si="219"/>
        <v>1.20202370232182E-2</v>
      </c>
      <c r="M2774">
        <f t="shared" si="216"/>
        <v>8.1217817724447332E-4</v>
      </c>
      <c r="N2774">
        <f t="shared" si="217"/>
        <v>1.20202370232182E-2</v>
      </c>
      <c r="O2774">
        <f t="shared" si="218"/>
        <v>0.10818213320896379</v>
      </c>
      <c r="Q2774" s="7">
        <v>2748</v>
      </c>
      <c r="R2774" s="7">
        <v>7.4084933214699591E-4</v>
      </c>
      <c r="S2774" s="7">
        <v>7.6872787799371384E-5</v>
      </c>
      <c r="U2774" s="7">
        <v>60.212579443348673</v>
      </c>
      <c r="V2774" s="7">
        <v>1.5107586754347093E-3</v>
      </c>
    </row>
    <row r="2775" spans="1:22" x14ac:dyDescent="0.35">
      <c r="A2775" s="3">
        <v>2013</v>
      </c>
      <c r="B2775" s="13" t="s">
        <v>26</v>
      </c>
      <c r="C2775" s="13" t="s">
        <v>111</v>
      </c>
      <c r="D2775" s="13">
        <v>2004</v>
      </c>
      <c r="E2775" s="17">
        <v>9</v>
      </c>
      <c r="F2775" s="13">
        <v>69</v>
      </c>
      <c r="G2775" s="13">
        <v>5</v>
      </c>
      <c r="H2775" s="13">
        <v>74</v>
      </c>
      <c r="I2775" s="13" t="b">
        <v>1</v>
      </c>
      <c r="J2775" s="4">
        <v>6.7567567567567599E-2</v>
      </c>
      <c r="K2775">
        <f t="shared" si="215"/>
        <v>1.4448609809434551E-4</v>
      </c>
      <c r="L2775">
        <f t="shared" si="219"/>
        <v>1.20202370232182E-2</v>
      </c>
      <c r="M2775">
        <f t="shared" si="216"/>
        <v>8.1217817724447332E-4</v>
      </c>
      <c r="N2775">
        <f t="shared" si="217"/>
        <v>1.20202370232182E-2</v>
      </c>
      <c r="O2775">
        <f t="shared" si="218"/>
        <v>0.10818213320896379</v>
      </c>
      <c r="Q2775" s="7">
        <v>2749</v>
      </c>
      <c r="R2775" s="7">
        <v>1.6401516309045737E-3</v>
      </c>
      <c r="S2775" s="7">
        <v>-8.2242951095820636E-4</v>
      </c>
      <c r="U2775" s="7">
        <v>60.234494849879468</v>
      </c>
      <c r="V2775" s="7">
        <v>1.5119097298305949E-3</v>
      </c>
    </row>
    <row r="2776" spans="1:22" x14ac:dyDescent="0.35">
      <c r="A2776" s="3">
        <v>2014</v>
      </c>
      <c r="B2776" s="13" t="s">
        <v>52</v>
      </c>
      <c r="C2776" s="13" t="s">
        <v>150</v>
      </c>
      <c r="D2776" s="13">
        <v>2004</v>
      </c>
      <c r="E2776" s="14">
        <v>10</v>
      </c>
      <c r="F2776" s="13">
        <v>69</v>
      </c>
      <c r="G2776" s="13">
        <v>5</v>
      </c>
      <c r="H2776" s="13">
        <v>74</v>
      </c>
      <c r="I2776" s="13" t="b">
        <v>1</v>
      </c>
      <c r="J2776" s="4">
        <v>6.7567567567567599E-2</v>
      </c>
      <c r="K2776">
        <f t="shared" si="215"/>
        <v>1.4448609809434551E-4</v>
      </c>
      <c r="L2776">
        <f t="shared" si="219"/>
        <v>1.20202370232182E-2</v>
      </c>
      <c r="M2776">
        <f t="shared" si="216"/>
        <v>8.1217817724447332E-4</v>
      </c>
      <c r="N2776">
        <f t="shared" si="217"/>
        <v>1.20202370232182E-2</v>
      </c>
      <c r="O2776">
        <f t="shared" si="218"/>
        <v>0.120202370232182</v>
      </c>
      <c r="Q2776" s="7">
        <v>2750</v>
      </c>
      <c r="R2776" s="7">
        <v>3.3513348284505053E-3</v>
      </c>
      <c r="S2776" s="7">
        <v>-1.98502788070984E-3</v>
      </c>
      <c r="U2776" s="7">
        <v>60.256410256410255</v>
      </c>
      <c r="V2776" s="7">
        <v>1.5137678520143305E-3</v>
      </c>
    </row>
    <row r="2777" spans="1:22" x14ac:dyDescent="0.35">
      <c r="A2777" s="3">
        <v>2014</v>
      </c>
      <c r="B2777" s="13" t="s">
        <v>241</v>
      </c>
      <c r="C2777" s="13" t="s">
        <v>242</v>
      </c>
      <c r="D2777" s="13">
        <v>2006</v>
      </c>
      <c r="E2777" s="17">
        <v>8</v>
      </c>
      <c r="F2777" s="13">
        <v>69</v>
      </c>
      <c r="G2777" s="13">
        <v>5</v>
      </c>
      <c r="H2777" s="13">
        <v>74</v>
      </c>
      <c r="I2777" s="13" t="b">
        <v>1</v>
      </c>
      <c r="J2777" s="4">
        <v>6.7567567567567599E-2</v>
      </c>
      <c r="K2777">
        <f t="shared" si="215"/>
        <v>1.4448609809434551E-4</v>
      </c>
      <c r="L2777">
        <f t="shared" si="219"/>
        <v>1.20202370232182E-2</v>
      </c>
      <c r="M2777">
        <f t="shared" si="216"/>
        <v>8.1217817724447332E-4</v>
      </c>
      <c r="N2777">
        <f t="shared" si="217"/>
        <v>1.20202370232182E-2</v>
      </c>
      <c r="O2777">
        <f t="shared" si="218"/>
        <v>9.6161896185745596E-2</v>
      </c>
      <c r="Q2777" s="7">
        <v>2751</v>
      </c>
      <c r="R2777" s="7">
        <v>7.5436196367603496E-4</v>
      </c>
      <c r="S2777" s="7">
        <v>3.4023115973521917E-4</v>
      </c>
      <c r="U2777" s="7">
        <v>60.27832566294105</v>
      </c>
      <c r="V2777" s="7">
        <v>1.5139625613664824E-3</v>
      </c>
    </row>
    <row r="2778" spans="1:22" x14ac:dyDescent="0.35">
      <c r="A2778" s="5">
        <v>2014</v>
      </c>
      <c r="B2778" s="14" t="s">
        <v>26</v>
      </c>
      <c r="C2778" s="14" t="s">
        <v>223</v>
      </c>
      <c r="D2778" s="14">
        <v>2005</v>
      </c>
      <c r="E2778" s="14">
        <v>9</v>
      </c>
      <c r="F2778" s="14">
        <v>69</v>
      </c>
      <c r="G2778" s="14">
        <v>5</v>
      </c>
      <c r="H2778" s="14">
        <v>74</v>
      </c>
      <c r="I2778" s="14" t="b">
        <v>1</v>
      </c>
      <c r="J2778" s="6">
        <v>6.7567567567567599E-2</v>
      </c>
      <c r="K2778">
        <f t="shared" si="215"/>
        <v>1.4448609809434551E-4</v>
      </c>
      <c r="L2778">
        <f t="shared" si="219"/>
        <v>1.20202370232182E-2</v>
      </c>
      <c r="M2778">
        <f t="shared" si="216"/>
        <v>8.1217817724447332E-4</v>
      </c>
      <c r="N2778">
        <f t="shared" si="217"/>
        <v>1.20202370232182E-2</v>
      </c>
      <c r="O2778">
        <f t="shared" si="218"/>
        <v>0.10818213320896379</v>
      </c>
      <c r="Q2778" s="7">
        <v>2752</v>
      </c>
      <c r="R2778" s="7">
        <v>1.7217956956604901E-3</v>
      </c>
      <c r="S2778" s="7">
        <v>-6.2720257224923594E-4</v>
      </c>
      <c r="U2778" s="7">
        <v>60.300241069471838</v>
      </c>
      <c r="V2778" s="7">
        <v>1.5139625613664824E-3</v>
      </c>
    </row>
    <row r="2779" spans="1:22" x14ac:dyDescent="0.35">
      <c r="A2779" s="24">
        <v>2015</v>
      </c>
      <c r="B2779" s="17" t="s">
        <v>118</v>
      </c>
      <c r="C2779" s="17" t="s">
        <v>119</v>
      </c>
      <c r="D2779" s="17">
        <v>2009</v>
      </c>
      <c r="E2779" s="17">
        <v>6</v>
      </c>
      <c r="F2779" s="17">
        <v>69</v>
      </c>
      <c r="G2779" s="17">
        <v>5</v>
      </c>
      <c r="H2779" s="17">
        <v>74</v>
      </c>
      <c r="I2779" s="17" t="b">
        <v>1</v>
      </c>
      <c r="J2779" s="25">
        <v>6.7567567567567599E-2</v>
      </c>
      <c r="K2779">
        <f t="shared" si="215"/>
        <v>1.4448609809434551E-4</v>
      </c>
      <c r="L2779">
        <f t="shared" si="219"/>
        <v>1.20202370232182E-2</v>
      </c>
      <c r="M2779">
        <f t="shared" si="216"/>
        <v>8.1217817724447332E-4</v>
      </c>
      <c r="N2779">
        <f t="shared" si="217"/>
        <v>1.20202370232182E-2</v>
      </c>
      <c r="O2779">
        <f t="shared" si="218"/>
        <v>7.2121422139309194E-2</v>
      </c>
      <c r="Q2779" s="7">
        <v>2753</v>
      </c>
      <c r="R2779" s="7">
        <v>1.963654128656604E-3</v>
      </c>
      <c r="S2779" s="7">
        <v>-8.6906100524534991E-4</v>
      </c>
      <c r="U2779" s="7">
        <v>60.322156476002633</v>
      </c>
      <c r="V2779" s="7">
        <v>1.5139625613664824E-3</v>
      </c>
    </row>
    <row r="2780" spans="1:22" x14ac:dyDescent="0.35">
      <c r="A2780" s="3">
        <v>2015</v>
      </c>
      <c r="B2780" s="13" t="s">
        <v>24</v>
      </c>
      <c r="C2780" s="13" t="s">
        <v>155</v>
      </c>
      <c r="D2780" s="13">
        <v>2008</v>
      </c>
      <c r="E2780" s="14">
        <v>7</v>
      </c>
      <c r="F2780" s="13">
        <v>69</v>
      </c>
      <c r="G2780" s="13">
        <v>5</v>
      </c>
      <c r="H2780" s="13">
        <v>74</v>
      </c>
      <c r="I2780" s="13" t="b">
        <v>1</v>
      </c>
      <c r="J2780" s="4">
        <v>6.7567567567567599E-2</v>
      </c>
      <c r="K2780">
        <f t="shared" si="215"/>
        <v>1.4448609809434551E-4</v>
      </c>
      <c r="L2780">
        <f t="shared" si="219"/>
        <v>1.20202370232182E-2</v>
      </c>
      <c r="M2780">
        <f t="shared" si="216"/>
        <v>8.1217817724447332E-4</v>
      </c>
      <c r="N2780">
        <f t="shared" si="217"/>
        <v>1.20202370232182E-2</v>
      </c>
      <c r="O2780">
        <f t="shared" si="218"/>
        <v>8.4141659162527402E-2</v>
      </c>
      <c r="Q2780" s="7">
        <v>2754</v>
      </c>
      <c r="R2780" s="7">
        <v>8.1341054773327235E-4</v>
      </c>
      <c r="S2780" s="7">
        <v>8.0320995039017155E-5</v>
      </c>
      <c r="U2780" s="7">
        <v>60.34407188253342</v>
      </c>
      <c r="V2780" s="7">
        <v>1.5156108607782979E-3</v>
      </c>
    </row>
    <row r="2781" spans="1:22" x14ac:dyDescent="0.35">
      <c r="A2781" s="24">
        <v>2015</v>
      </c>
      <c r="B2781" s="17" t="s">
        <v>98</v>
      </c>
      <c r="C2781" s="17" t="s">
        <v>248</v>
      </c>
      <c r="D2781" s="17">
        <v>2008</v>
      </c>
      <c r="E2781" s="17">
        <v>7</v>
      </c>
      <c r="F2781" s="17">
        <v>69</v>
      </c>
      <c r="G2781" s="17">
        <v>5</v>
      </c>
      <c r="H2781" s="17">
        <v>74</v>
      </c>
      <c r="I2781" s="17" t="b">
        <v>1</v>
      </c>
      <c r="J2781" s="25">
        <v>6.7567567567567599E-2</v>
      </c>
      <c r="K2781">
        <f t="shared" si="215"/>
        <v>1.4448609809434551E-4</v>
      </c>
      <c r="L2781">
        <f t="shared" si="219"/>
        <v>1.20202370232182E-2</v>
      </c>
      <c r="M2781">
        <f t="shared" si="216"/>
        <v>8.1217817724447332E-4</v>
      </c>
      <c r="N2781">
        <f t="shared" si="217"/>
        <v>1.20202370232182E-2</v>
      </c>
      <c r="O2781">
        <f t="shared" si="218"/>
        <v>8.4141659162527402E-2</v>
      </c>
      <c r="Q2781" s="7">
        <v>2755</v>
      </c>
      <c r="R2781" s="7">
        <v>1.2083637149530014E-3</v>
      </c>
      <c r="S2781" s="7">
        <v>-3.1463217218071187E-4</v>
      </c>
      <c r="U2781" s="7">
        <v>60.365987289064215</v>
      </c>
      <c r="V2781" s="7">
        <v>1.5156108607782979E-3</v>
      </c>
    </row>
    <row r="2782" spans="1:22" x14ac:dyDescent="0.35">
      <c r="A2782" s="3">
        <v>2015</v>
      </c>
      <c r="B2782" s="13" t="s">
        <v>26</v>
      </c>
      <c r="C2782" s="13" t="s">
        <v>176</v>
      </c>
      <c r="D2782" s="13">
        <v>2005</v>
      </c>
      <c r="E2782" s="14">
        <v>10</v>
      </c>
      <c r="F2782" s="13">
        <v>69</v>
      </c>
      <c r="G2782" s="13">
        <v>5</v>
      </c>
      <c r="H2782" s="13">
        <v>74</v>
      </c>
      <c r="I2782" s="13" t="b">
        <v>1</v>
      </c>
      <c r="J2782" s="4">
        <v>6.7567567567567599E-2</v>
      </c>
      <c r="K2782">
        <f t="shared" si="215"/>
        <v>1.4448609809434551E-4</v>
      </c>
      <c r="L2782">
        <f t="shared" si="219"/>
        <v>1.20202370232182E-2</v>
      </c>
      <c r="M2782">
        <f t="shared" si="216"/>
        <v>8.1217817724447332E-4</v>
      </c>
      <c r="N2782">
        <f t="shared" si="217"/>
        <v>1.20202370232182E-2</v>
      </c>
      <c r="O2782">
        <f t="shared" si="218"/>
        <v>0.120202370232182</v>
      </c>
      <c r="Q2782" s="7">
        <v>2756</v>
      </c>
      <c r="R2782" s="7">
        <v>1.9982700493924592E-3</v>
      </c>
      <c r="S2782" s="7">
        <v>-1.1045385066201698E-3</v>
      </c>
      <c r="U2782" s="7">
        <v>60.387902695595002</v>
      </c>
      <c r="V2782" s="7">
        <v>1.5156108607782979E-3</v>
      </c>
    </row>
    <row r="2783" spans="1:22" x14ac:dyDescent="0.35">
      <c r="A2783" s="3">
        <v>2016</v>
      </c>
      <c r="B2783" s="13" t="s">
        <v>113</v>
      </c>
      <c r="C2783" s="13" t="s">
        <v>114</v>
      </c>
      <c r="D2783" s="13">
        <v>2003</v>
      </c>
      <c r="E2783" s="17">
        <v>13</v>
      </c>
      <c r="F2783" s="13">
        <v>69</v>
      </c>
      <c r="G2783" s="13">
        <v>5</v>
      </c>
      <c r="H2783" s="13">
        <v>74</v>
      </c>
      <c r="I2783" s="13" t="b">
        <v>1</v>
      </c>
      <c r="J2783" s="4">
        <v>6.7567567567567599E-2</v>
      </c>
      <c r="K2783">
        <f t="shared" si="215"/>
        <v>1.4448609809434551E-4</v>
      </c>
      <c r="L2783">
        <f t="shared" si="219"/>
        <v>1.20202370232182E-2</v>
      </c>
      <c r="M2783">
        <f t="shared" si="216"/>
        <v>8.1217817724447332E-4</v>
      </c>
      <c r="N2783">
        <f t="shared" si="217"/>
        <v>1.20202370232182E-2</v>
      </c>
      <c r="O2783">
        <f t="shared" si="218"/>
        <v>0.15626308130183658</v>
      </c>
      <c r="Q2783" s="7">
        <v>2757</v>
      </c>
      <c r="R2783" s="7">
        <v>1.9982700493924592E-3</v>
      </c>
      <c r="S2783" s="7">
        <v>-1.1045385066201698E-3</v>
      </c>
      <c r="U2783" s="7">
        <v>60.409818102125797</v>
      </c>
      <c r="V2783" s="7">
        <v>1.5180934355146871E-3</v>
      </c>
    </row>
    <row r="2784" spans="1:22" x14ac:dyDescent="0.35">
      <c r="A2784" s="5">
        <v>2016</v>
      </c>
      <c r="B2784" s="14" t="s">
        <v>26</v>
      </c>
      <c r="C2784" s="14" t="s">
        <v>201</v>
      </c>
      <c r="D2784" s="14">
        <v>2003</v>
      </c>
      <c r="E2784" s="14">
        <v>13</v>
      </c>
      <c r="F2784" s="14">
        <v>69</v>
      </c>
      <c r="G2784" s="14">
        <v>5</v>
      </c>
      <c r="H2784" s="14">
        <v>74</v>
      </c>
      <c r="I2784" s="14" t="b">
        <v>1</v>
      </c>
      <c r="J2784" s="6">
        <v>6.7567567567567599E-2</v>
      </c>
      <c r="K2784">
        <f t="shared" si="215"/>
        <v>1.4448609809434551E-4</v>
      </c>
      <c r="L2784">
        <f t="shared" si="219"/>
        <v>1.20202370232182E-2</v>
      </c>
      <c r="M2784">
        <f t="shared" si="216"/>
        <v>8.1217817724447332E-4</v>
      </c>
      <c r="N2784">
        <f t="shared" si="217"/>
        <v>1.20202370232182E-2</v>
      </c>
      <c r="O2784">
        <f t="shared" si="218"/>
        <v>0.15626308130183658</v>
      </c>
      <c r="Q2784" s="7">
        <v>2758</v>
      </c>
      <c r="R2784" s="7">
        <v>1.2083637149530014E-3</v>
      </c>
      <c r="S2784" s="7">
        <v>-3.1463217218071187E-4</v>
      </c>
      <c r="U2784" s="7">
        <v>60.431733508656585</v>
      </c>
      <c r="V2784" s="7">
        <v>1.5212138775237013E-3</v>
      </c>
    </row>
    <row r="2785" spans="1:22" x14ac:dyDescent="0.35">
      <c r="A2785" s="24">
        <v>2013</v>
      </c>
      <c r="B2785" s="17" t="s">
        <v>24</v>
      </c>
      <c r="C2785" s="17" t="s">
        <v>71</v>
      </c>
      <c r="D2785" s="17">
        <v>2003</v>
      </c>
      <c r="E2785" s="17">
        <v>10</v>
      </c>
      <c r="F2785" s="17">
        <v>221</v>
      </c>
      <c r="G2785" s="17">
        <v>16</v>
      </c>
      <c r="H2785" s="17">
        <v>237</v>
      </c>
      <c r="I2785" s="17" t="b">
        <v>1</v>
      </c>
      <c r="J2785" s="25">
        <v>6.7510548523206704E-2</v>
      </c>
      <c r="K2785">
        <f t="shared" si="215"/>
        <v>4.6274601686972821E-4</v>
      </c>
      <c r="L2785">
        <f t="shared" si="219"/>
        <v>2.1511532183220428E-2</v>
      </c>
      <c r="M2785">
        <f t="shared" si="216"/>
        <v>1.4522553372638253E-3</v>
      </c>
      <c r="N2785">
        <f t="shared" si="217"/>
        <v>2.1511532183220428E-2</v>
      </c>
      <c r="O2785">
        <f t="shared" si="218"/>
        <v>0.21511532183220428</v>
      </c>
      <c r="Q2785" s="7">
        <v>2759</v>
      </c>
      <c r="R2785" s="7">
        <v>3.0717034860843597E-3</v>
      </c>
      <c r="S2785" s="7">
        <v>-1.3612211594063064E-3</v>
      </c>
      <c r="U2785" s="7">
        <v>60.453648915187379</v>
      </c>
      <c r="V2785" s="7">
        <v>1.5212138775237013E-3</v>
      </c>
    </row>
    <row r="2786" spans="1:22" x14ac:dyDescent="0.35">
      <c r="A2786" s="5">
        <v>2013</v>
      </c>
      <c r="B2786" s="14" t="s">
        <v>33</v>
      </c>
      <c r="C2786" s="14" t="s">
        <v>34</v>
      </c>
      <c r="D2786" s="14">
        <v>2003</v>
      </c>
      <c r="E2786" s="14">
        <v>10</v>
      </c>
      <c r="F2786" s="14">
        <v>166</v>
      </c>
      <c r="G2786" s="14">
        <v>12</v>
      </c>
      <c r="H2786" s="14">
        <v>178</v>
      </c>
      <c r="I2786" s="14" t="b">
        <v>1</v>
      </c>
      <c r="J2786" s="6">
        <v>6.7415730337078705E-2</v>
      </c>
      <c r="K2786">
        <f t="shared" si="215"/>
        <v>3.4754764136207437E-4</v>
      </c>
      <c r="L2786">
        <f t="shared" si="219"/>
        <v>1.8642629679368583E-2</v>
      </c>
      <c r="M2786">
        <f t="shared" si="216"/>
        <v>1.2568064952383324E-3</v>
      </c>
      <c r="N2786">
        <f t="shared" si="217"/>
        <v>1.8642629679368583E-2</v>
      </c>
      <c r="O2786">
        <f t="shared" si="218"/>
        <v>0.18642629679368583</v>
      </c>
      <c r="Q2786" s="7">
        <v>2760</v>
      </c>
      <c r="R2786" s="7">
        <v>9.0742240964766492E-4</v>
      </c>
      <c r="S2786" s="7">
        <v>4.0696636158308631E-4</v>
      </c>
      <c r="U2786" s="7">
        <v>60.475564321718167</v>
      </c>
      <c r="V2786" s="7">
        <v>1.5212138775237013E-3</v>
      </c>
    </row>
    <row r="2787" spans="1:22" x14ac:dyDescent="0.35">
      <c r="A2787" s="24">
        <v>2014</v>
      </c>
      <c r="B2787" s="17" t="s">
        <v>58</v>
      </c>
      <c r="C2787" s="17" t="s">
        <v>64</v>
      </c>
      <c r="D2787" s="17">
        <v>2008</v>
      </c>
      <c r="E2787" s="17">
        <v>6</v>
      </c>
      <c r="F2787" s="17">
        <v>83</v>
      </c>
      <c r="G2787" s="17">
        <v>6</v>
      </c>
      <c r="H2787" s="17">
        <v>89</v>
      </c>
      <c r="I2787" s="17" t="b">
        <v>1</v>
      </c>
      <c r="J2787" s="25">
        <v>6.7415730337078705E-2</v>
      </c>
      <c r="K2787">
        <f t="shared" si="215"/>
        <v>1.7377382068103718E-4</v>
      </c>
      <c r="L2787">
        <f t="shared" si="219"/>
        <v>1.3182329865431117E-2</v>
      </c>
      <c r="M2787">
        <f t="shared" si="216"/>
        <v>8.8869639542232316E-4</v>
      </c>
      <c r="N2787">
        <f t="shared" si="217"/>
        <v>1.3182329865431117E-2</v>
      </c>
      <c r="O2787">
        <f t="shared" si="218"/>
        <v>7.9093979192586705E-2</v>
      </c>
      <c r="Q2787" s="7">
        <v>2761</v>
      </c>
      <c r="R2787" s="7">
        <v>1.9482342878749581E-3</v>
      </c>
      <c r="S2787" s="7">
        <v>-9.8445719607171355E-4</v>
      </c>
      <c r="U2787" s="7">
        <v>60.497479728248962</v>
      </c>
      <c r="V2787" s="7">
        <v>1.5212138775237013E-3</v>
      </c>
    </row>
    <row r="2788" spans="1:22" x14ac:dyDescent="0.35">
      <c r="A2788" s="5">
        <v>2015</v>
      </c>
      <c r="B2788" s="14" t="s">
        <v>24</v>
      </c>
      <c r="C2788" s="14" t="s">
        <v>183</v>
      </c>
      <c r="D2788" s="14">
        <v>2005</v>
      </c>
      <c r="E2788" s="14">
        <v>10</v>
      </c>
      <c r="F2788" s="14">
        <v>83</v>
      </c>
      <c r="G2788" s="14">
        <v>6</v>
      </c>
      <c r="H2788" s="14">
        <v>89</v>
      </c>
      <c r="I2788" s="14" t="b">
        <v>1</v>
      </c>
      <c r="J2788" s="6">
        <v>6.7415730337078705E-2</v>
      </c>
      <c r="K2788">
        <f t="shared" si="215"/>
        <v>1.7377382068103718E-4</v>
      </c>
      <c r="L2788">
        <f t="shared" si="219"/>
        <v>1.3182329865431117E-2</v>
      </c>
      <c r="M2788">
        <f t="shared" si="216"/>
        <v>8.8869639542232316E-4</v>
      </c>
      <c r="N2788">
        <f t="shared" si="217"/>
        <v>1.3182329865431117E-2</v>
      </c>
      <c r="O2788">
        <f t="shared" si="218"/>
        <v>0.13182329865431117</v>
      </c>
      <c r="Q2788" s="7">
        <v>2762</v>
      </c>
      <c r="R2788" s="7">
        <v>8.800089234688674E-4</v>
      </c>
      <c r="S2788" s="7">
        <v>8.376816833437716E-5</v>
      </c>
      <c r="U2788" s="7">
        <v>60.519395134779749</v>
      </c>
      <c r="V2788" s="7">
        <v>1.5212138775237013E-3</v>
      </c>
    </row>
    <row r="2789" spans="1:22" x14ac:dyDescent="0.35">
      <c r="A2789" s="24">
        <v>2014</v>
      </c>
      <c r="B2789" s="17" t="s">
        <v>37</v>
      </c>
      <c r="C2789" s="17" t="s">
        <v>39</v>
      </c>
      <c r="D2789" s="17">
        <v>2005</v>
      </c>
      <c r="E2789" s="17">
        <v>9</v>
      </c>
      <c r="F2789" s="17">
        <v>180</v>
      </c>
      <c r="G2789" s="17">
        <v>13</v>
      </c>
      <c r="H2789" s="17">
        <v>193</v>
      </c>
      <c r="I2789" s="17" t="b">
        <v>1</v>
      </c>
      <c r="J2789" s="25">
        <v>6.7357512953367907E-2</v>
      </c>
      <c r="K2789">
        <f t="shared" si="215"/>
        <v>3.7683536394876599E-4</v>
      </c>
      <c r="L2789">
        <f t="shared" si="219"/>
        <v>1.9412247781974295E-2</v>
      </c>
      <c r="M2789">
        <f t="shared" si="216"/>
        <v>1.3075607314283211E-3</v>
      </c>
      <c r="N2789">
        <f t="shared" si="217"/>
        <v>1.9412247781974295E-2</v>
      </c>
      <c r="O2789">
        <f t="shared" si="218"/>
        <v>0.17471023003776864</v>
      </c>
      <c r="Q2789" s="7">
        <v>2763</v>
      </c>
      <c r="R2789" s="7">
        <v>8.3569984962282313E-4</v>
      </c>
      <c r="S2789" s="7">
        <v>3.7192585769171946E-4</v>
      </c>
      <c r="U2789" s="7">
        <v>60.541310541310544</v>
      </c>
      <c r="V2789" s="7">
        <v>1.5212138775237013E-3</v>
      </c>
    </row>
    <row r="2790" spans="1:22" x14ac:dyDescent="0.35">
      <c r="A2790" s="3">
        <v>2016</v>
      </c>
      <c r="B2790" s="13" t="s">
        <v>24</v>
      </c>
      <c r="C2790" s="13" t="s">
        <v>46</v>
      </c>
      <c r="D2790" s="13">
        <v>2007</v>
      </c>
      <c r="E2790" s="14">
        <v>9</v>
      </c>
      <c r="F2790" s="13">
        <v>180</v>
      </c>
      <c r="G2790" s="13">
        <v>13</v>
      </c>
      <c r="H2790" s="13">
        <v>193</v>
      </c>
      <c r="I2790" s="13" t="b">
        <v>1</v>
      </c>
      <c r="J2790" s="4">
        <v>6.7357512953367907E-2</v>
      </c>
      <c r="K2790">
        <f t="shared" si="215"/>
        <v>3.7683536394876599E-4</v>
      </c>
      <c r="L2790">
        <f t="shared" si="219"/>
        <v>1.9412247781974295E-2</v>
      </c>
      <c r="M2790">
        <f t="shared" si="216"/>
        <v>1.3075607314283211E-3</v>
      </c>
      <c r="N2790">
        <f t="shared" si="217"/>
        <v>1.9412247781974295E-2</v>
      </c>
      <c r="O2790">
        <f t="shared" si="218"/>
        <v>0.17471023003776864</v>
      </c>
      <c r="Q2790" s="7">
        <v>2764</v>
      </c>
      <c r="R2790" s="7">
        <v>9.4191012926177144E-4</v>
      </c>
      <c r="S2790" s="7">
        <v>8.7162802643353911E-5</v>
      </c>
      <c r="U2790" s="7">
        <v>60.563225947841332</v>
      </c>
      <c r="V2790" s="7">
        <v>1.5246056629552472E-3</v>
      </c>
    </row>
    <row r="2791" spans="1:22" x14ac:dyDescent="0.35">
      <c r="A2791" s="24">
        <v>2016</v>
      </c>
      <c r="B2791" s="17" t="s">
        <v>30</v>
      </c>
      <c r="C2791" s="17" t="s">
        <v>156</v>
      </c>
      <c r="D2791" s="17">
        <v>2004</v>
      </c>
      <c r="E2791" s="17">
        <v>12</v>
      </c>
      <c r="F2791" s="17">
        <v>97</v>
      </c>
      <c r="G2791" s="17">
        <v>7</v>
      </c>
      <c r="H2791" s="17">
        <v>104</v>
      </c>
      <c r="I2791" s="17" t="b">
        <v>1</v>
      </c>
      <c r="J2791" s="25">
        <v>6.7307692307692304E-2</v>
      </c>
      <c r="K2791">
        <f t="shared" ref="K2791:K2854" si="220">H2791/$H$1</f>
        <v>2.0306154326772883E-4</v>
      </c>
      <c r="L2791">
        <f t="shared" si="219"/>
        <v>1.4249966430407084E-2</v>
      </c>
      <c r="M2791">
        <f t="shared" ref="M2791:M2854" si="221">J2791*L2791</f>
        <v>9.5913235589278445E-4</v>
      </c>
      <c r="N2791">
        <f t="shared" ref="N2791:N2854" si="222">L2791</f>
        <v>1.4249966430407084E-2</v>
      </c>
      <c r="O2791">
        <f t="shared" ref="O2791:O2854" si="223">E2791*L2791</f>
        <v>0.170999597164885</v>
      </c>
      <c r="Q2791" s="7">
        <v>2765</v>
      </c>
      <c r="R2791" s="7">
        <v>5.0433466794343109E-4</v>
      </c>
      <c r="S2791" s="7">
        <v>2.2332978054220528E-4</v>
      </c>
      <c r="U2791" s="7">
        <v>60.585141354372126</v>
      </c>
      <c r="V2791" s="7">
        <v>1.5246056629552472E-3</v>
      </c>
    </row>
    <row r="2792" spans="1:22" x14ac:dyDescent="0.35">
      <c r="A2792" s="5">
        <v>2017</v>
      </c>
      <c r="B2792" s="14" t="s">
        <v>24</v>
      </c>
      <c r="C2792" s="14" t="s">
        <v>41</v>
      </c>
      <c r="D2792" s="14">
        <v>2010</v>
      </c>
      <c r="E2792" s="14">
        <v>7</v>
      </c>
      <c r="F2792" s="14">
        <v>97</v>
      </c>
      <c r="G2792" s="14">
        <v>7</v>
      </c>
      <c r="H2792" s="14">
        <v>104</v>
      </c>
      <c r="I2792" s="14" t="b">
        <v>1</v>
      </c>
      <c r="J2792" s="6">
        <v>6.7307692307692304E-2</v>
      </c>
      <c r="K2792">
        <f t="shared" si="220"/>
        <v>2.0306154326772883E-4</v>
      </c>
      <c r="L2792">
        <f t="shared" si="219"/>
        <v>1.4249966430407084E-2</v>
      </c>
      <c r="M2792">
        <f t="shared" si="221"/>
        <v>9.5913235589278445E-4</v>
      </c>
      <c r="N2792">
        <f t="shared" si="222"/>
        <v>1.4249966430407084E-2</v>
      </c>
      <c r="O2792">
        <f t="shared" si="223"/>
        <v>9.9749765012849587E-2</v>
      </c>
      <c r="Q2792" s="7">
        <v>2766</v>
      </c>
      <c r="R2792" s="7">
        <v>6.6603103966929626E-4</v>
      </c>
      <c r="S2792" s="7">
        <v>6.1633408816340112E-5</v>
      </c>
      <c r="U2792" s="7">
        <v>60.607056760902914</v>
      </c>
      <c r="V2792" s="7">
        <v>1.5246056629552472E-3</v>
      </c>
    </row>
    <row r="2793" spans="1:22" x14ac:dyDescent="0.35">
      <c r="A2793" s="24">
        <v>2016</v>
      </c>
      <c r="B2793" s="17" t="s">
        <v>153</v>
      </c>
      <c r="C2793" s="17" t="s">
        <v>154</v>
      </c>
      <c r="D2793" s="17">
        <v>2006</v>
      </c>
      <c r="E2793" s="17">
        <v>10</v>
      </c>
      <c r="F2793" s="17">
        <v>111</v>
      </c>
      <c r="G2793" s="17">
        <v>8</v>
      </c>
      <c r="H2793" s="17">
        <v>119</v>
      </c>
      <c r="I2793" s="17" t="b">
        <v>1</v>
      </c>
      <c r="J2793" s="25">
        <v>6.7226890756302504E-2</v>
      </c>
      <c r="K2793">
        <f t="shared" si="220"/>
        <v>2.323492658544205E-4</v>
      </c>
      <c r="L2793">
        <f t="shared" si="219"/>
        <v>1.5243007113244438E-2</v>
      </c>
      <c r="M2793">
        <f t="shared" si="221"/>
        <v>1.0247399739996257E-3</v>
      </c>
      <c r="N2793">
        <f t="shared" si="222"/>
        <v>1.5243007113244438E-2</v>
      </c>
      <c r="O2793">
        <f t="shared" si="223"/>
        <v>0.15243007113244439</v>
      </c>
      <c r="Q2793" s="7">
        <v>2767</v>
      </c>
      <c r="R2793" s="7">
        <v>9.8942378312102605E-4</v>
      </c>
      <c r="S2793" s="7">
        <v>-2.6175933463538968E-4</v>
      </c>
      <c r="U2793" s="7">
        <v>60.628972167433709</v>
      </c>
      <c r="V2793" s="7">
        <v>1.5275776066391899E-3</v>
      </c>
    </row>
    <row r="2794" spans="1:22" x14ac:dyDescent="0.35">
      <c r="A2794" s="3">
        <v>2015</v>
      </c>
      <c r="B2794" s="13" t="s">
        <v>30</v>
      </c>
      <c r="C2794" s="13" t="s">
        <v>75</v>
      </c>
      <c r="D2794" s="13">
        <v>2006</v>
      </c>
      <c r="E2794" s="14">
        <v>9</v>
      </c>
      <c r="F2794" s="13">
        <v>125</v>
      </c>
      <c r="G2794" s="13">
        <v>9</v>
      </c>
      <c r="H2794" s="13">
        <v>134</v>
      </c>
      <c r="I2794" s="13" t="b">
        <v>1</v>
      </c>
      <c r="J2794" s="4">
        <v>6.7164179104477598E-2</v>
      </c>
      <c r="K2794">
        <f t="shared" si="220"/>
        <v>2.6163698844111215E-4</v>
      </c>
      <c r="L2794">
        <f t="shared" si="219"/>
        <v>1.617519670486613E-2</v>
      </c>
      <c r="M2794">
        <f t="shared" si="221"/>
        <v>1.0863938085357847E-3</v>
      </c>
      <c r="N2794">
        <f t="shared" si="222"/>
        <v>1.617519670486613E-2</v>
      </c>
      <c r="O2794">
        <f t="shared" si="223"/>
        <v>0.14557677034379518</v>
      </c>
      <c r="Q2794" s="7">
        <v>2768</v>
      </c>
      <c r="R2794" s="7">
        <v>1.4745128982986216E-3</v>
      </c>
      <c r="S2794" s="7">
        <v>-7.4684844981298519E-4</v>
      </c>
      <c r="U2794" s="7">
        <v>60.650887573964496</v>
      </c>
      <c r="V2794" s="7">
        <v>1.5294284687154516E-3</v>
      </c>
    </row>
    <row r="2795" spans="1:22" x14ac:dyDescent="0.35">
      <c r="A2795" s="24">
        <v>2016</v>
      </c>
      <c r="B2795" s="17" t="s">
        <v>30</v>
      </c>
      <c r="C2795" s="17" t="s">
        <v>48</v>
      </c>
      <c r="D2795" s="17">
        <v>2009</v>
      </c>
      <c r="E2795" s="17">
        <v>7</v>
      </c>
      <c r="F2795" s="17">
        <v>153</v>
      </c>
      <c r="G2795" s="17">
        <v>11</v>
      </c>
      <c r="H2795" s="17">
        <v>164</v>
      </c>
      <c r="I2795" s="17" t="b">
        <v>1</v>
      </c>
      <c r="J2795" s="25">
        <v>6.7073170731707293E-2</v>
      </c>
      <c r="K2795">
        <f t="shared" si="220"/>
        <v>3.202124336144955E-4</v>
      </c>
      <c r="L2795">
        <f t="shared" si="219"/>
        <v>1.789448053491622E-2</v>
      </c>
      <c r="M2795">
        <f t="shared" si="221"/>
        <v>1.2002395480736484E-3</v>
      </c>
      <c r="N2795">
        <f t="shared" si="222"/>
        <v>1.789448053491622E-2</v>
      </c>
      <c r="O2795">
        <f t="shared" si="223"/>
        <v>0.12526136374441355</v>
      </c>
      <c r="Q2795" s="7">
        <v>2769</v>
      </c>
      <c r="R2795" s="7">
        <v>1.7979056417503515E-3</v>
      </c>
      <c r="S2795" s="7">
        <v>-1.070241193264715E-3</v>
      </c>
      <c r="U2795" s="7">
        <v>60.672802980495291</v>
      </c>
      <c r="V2795" s="7">
        <v>1.5294284687154516E-3</v>
      </c>
    </row>
    <row r="2796" spans="1:22" x14ac:dyDescent="0.35">
      <c r="A2796" s="5">
        <v>2017</v>
      </c>
      <c r="B2796" s="14" t="s">
        <v>30</v>
      </c>
      <c r="C2796" s="14" t="s">
        <v>56</v>
      </c>
      <c r="D2796" s="14">
        <v>2006</v>
      </c>
      <c r="E2796" s="14">
        <v>11</v>
      </c>
      <c r="F2796" s="14">
        <v>168</v>
      </c>
      <c r="G2796" s="14">
        <v>12</v>
      </c>
      <c r="H2796" s="14">
        <v>180</v>
      </c>
      <c r="I2796" s="14" t="b">
        <v>1</v>
      </c>
      <c r="J2796" s="6">
        <v>6.6666666666666693E-2</v>
      </c>
      <c r="K2796">
        <f t="shared" si="220"/>
        <v>3.5145267104029991E-4</v>
      </c>
      <c r="L2796">
        <f t="shared" si="219"/>
        <v>1.8747070998966744E-2</v>
      </c>
      <c r="M2796">
        <f t="shared" si="221"/>
        <v>1.24980473326445E-3</v>
      </c>
      <c r="N2796">
        <f t="shared" si="222"/>
        <v>1.8747070998966744E-2</v>
      </c>
      <c r="O2796">
        <f t="shared" si="223"/>
        <v>0.20621778098863419</v>
      </c>
      <c r="Q2796" s="7">
        <v>2770</v>
      </c>
      <c r="R2796" s="7">
        <v>2.5914551724769055E-3</v>
      </c>
      <c r="S2796" s="7">
        <v>-1.442861779154312E-3</v>
      </c>
      <c r="U2796" s="7">
        <v>60.694718387026079</v>
      </c>
      <c r="V2796" s="7">
        <v>1.5337625360541741E-3</v>
      </c>
    </row>
    <row r="2797" spans="1:22" x14ac:dyDescent="0.35">
      <c r="A2797" s="24">
        <v>2017</v>
      </c>
      <c r="B2797" s="17" t="s">
        <v>24</v>
      </c>
      <c r="C2797" s="17" t="s">
        <v>46</v>
      </c>
      <c r="D2797" s="17">
        <v>2010</v>
      </c>
      <c r="E2797" s="17">
        <v>7</v>
      </c>
      <c r="F2797" s="17">
        <v>112</v>
      </c>
      <c r="G2797" s="17">
        <v>8</v>
      </c>
      <c r="H2797" s="17">
        <v>120</v>
      </c>
      <c r="I2797" s="17" t="b">
        <v>1</v>
      </c>
      <c r="J2797" s="25">
        <v>6.6666666666666693E-2</v>
      </c>
      <c r="K2797">
        <f t="shared" si="220"/>
        <v>2.3430178069353328E-4</v>
      </c>
      <c r="L2797">
        <f t="shared" si="219"/>
        <v>1.5306919373065674E-2</v>
      </c>
      <c r="M2797">
        <f t="shared" si="221"/>
        <v>1.020461291537712E-3</v>
      </c>
      <c r="N2797">
        <f t="shared" si="222"/>
        <v>1.5306919373065674E-2</v>
      </c>
      <c r="O2797">
        <f t="shared" si="223"/>
        <v>0.10714843561145972</v>
      </c>
      <c r="Q2797" s="7">
        <v>2771</v>
      </c>
      <c r="R2797" s="7">
        <v>2.0792604226287149E-3</v>
      </c>
      <c r="S2797" s="7">
        <v>-9.3066702930612137E-4</v>
      </c>
      <c r="U2797" s="7">
        <v>60.716633793556873</v>
      </c>
      <c r="V2797" s="7">
        <v>1.5354978892806197E-3</v>
      </c>
    </row>
    <row r="2798" spans="1:22" x14ac:dyDescent="0.35">
      <c r="A2798" s="5">
        <v>2014</v>
      </c>
      <c r="B2798" s="14" t="s">
        <v>30</v>
      </c>
      <c r="C2798" s="14" t="s">
        <v>48</v>
      </c>
      <c r="D2798" s="14">
        <v>2004</v>
      </c>
      <c r="E2798" s="14">
        <v>10</v>
      </c>
      <c r="F2798" s="14">
        <v>98</v>
      </c>
      <c r="G2798" s="14">
        <v>7</v>
      </c>
      <c r="H2798" s="14">
        <v>105</v>
      </c>
      <c r="I2798" s="14" t="b">
        <v>1</v>
      </c>
      <c r="J2798" s="6">
        <v>6.6666666666666693E-2</v>
      </c>
      <c r="K2798">
        <f t="shared" si="220"/>
        <v>2.050140581068416E-4</v>
      </c>
      <c r="L2798">
        <f t="shared" si="219"/>
        <v>1.4318311985246083E-2</v>
      </c>
      <c r="M2798">
        <f t="shared" si="221"/>
        <v>9.5455413234973928E-4</v>
      </c>
      <c r="N2798">
        <f t="shared" si="222"/>
        <v>1.4318311985246083E-2</v>
      </c>
      <c r="O2798">
        <f t="shared" si="223"/>
        <v>0.14318311985246082</v>
      </c>
      <c r="Q2798" s="7">
        <v>2772</v>
      </c>
      <c r="R2798" s="7">
        <v>9.2699457333486623E-4</v>
      </c>
      <c r="S2798" s="7">
        <v>-1.1481639609039291E-4</v>
      </c>
      <c r="U2798" s="7">
        <v>60.738549200087661</v>
      </c>
      <c r="V2798" s="7">
        <v>1.5354978892806197E-3</v>
      </c>
    </row>
    <row r="2799" spans="1:22" x14ac:dyDescent="0.35">
      <c r="A2799" s="3">
        <v>2014</v>
      </c>
      <c r="B2799" s="13" t="s">
        <v>24</v>
      </c>
      <c r="C2799" s="13" t="s">
        <v>169</v>
      </c>
      <c r="D2799" s="13">
        <v>2008</v>
      </c>
      <c r="E2799" s="17">
        <v>6</v>
      </c>
      <c r="F2799" s="13">
        <v>84</v>
      </c>
      <c r="G2799" s="13">
        <v>6</v>
      </c>
      <c r="H2799" s="13">
        <v>90</v>
      </c>
      <c r="I2799" s="13" t="b">
        <v>1</v>
      </c>
      <c r="J2799" s="4">
        <v>6.6666666666666693E-2</v>
      </c>
      <c r="K2799">
        <f t="shared" si="220"/>
        <v>1.7572633552014996E-4</v>
      </c>
      <c r="L2799">
        <f t="shared" si="219"/>
        <v>1.3256181030755048E-2</v>
      </c>
      <c r="M2799">
        <f t="shared" si="221"/>
        <v>8.8374540205033694E-4</v>
      </c>
      <c r="N2799">
        <f t="shared" si="222"/>
        <v>1.3256181030755048E-2</v>
      </c>
      <c r="O2799">
        <f t="shared" si="223"/>
        <v>7.9537086184530287E-2</v>
      </c>
      <c r="Q2799" s="7">
        <v>2773</v>
      </c>
      <c r="R2799" s="7">
        <v>9.2699457333486623E-4</v>
      </c>
      <c r="S2799" s="7">
        <v>-1.1481639609039291E-4</v>
      </c>
      <c r="U2799" s="7">
        <v>60.760464606618456</v>
      </c>
      <c r="V2799" s="7">
        <v>1.5354978892806197E-3</v>
      </c>
    </row>
    <row r="2800" spans="1:22" x14ac:dyDescent="0.35">
      <c r="A2800" s="5">
        <v>2014</v>
      </c>
      <c r="B2800" s="14" t="s">
        <v>104</v>
      </c>
      <c r="C2800" s="14" t="s">
        <v>105</v>
      </c>
      <c r="D2800" s="14">
        <v>2002</v>
      </c>
      <c r="E2800" s="14">
        <v>12</v>
      </c>
      <c r="F2800" s="14">
        <v>84</v>
      </c>
      <c r="G2800" s="14">
        <v>6</v>
      </c>
      <c r="H2800" s="14">
        <v>90</v>
      </c>
      <c r="I2800" s="14" t="b">
        <v>1</v>
      </c>
      <c r="J2800" s="6">
        <v>6.6666666666666693E-2</v>
      </c>
      <c r="K2800">
        <f t="shared" si="220"/>
        <v>1.7572633552014996E-4</v>
      </c>
      <c r="L2800">
        <f t="shared" si="219"/>
        <v>1.3256181030755048E-2</v>
      </c>
      <c r="M2800">
        <f t="shared" si="221"/>
        <v>8.8374540205033694E-4</v>
      </c>
      <c r="N2800">
        <f t="shared" si="222"/>
        <v>1.3256181030755048E-2</v>
      </c>
      <c r="O2800">
        <f t="shared" si="223"/>
        <v>0.15907417236906057</v>
      </c>
      <c r="Q2800" s="7">
        <v>2774</v>
      </c>
      <c r="R2800" s="7">
        <v>1.1080827637877677E-3</v>
      </c>
      <c r="S2800" s="7">
        <v>-2.9590458654329434E-4</v>
      </c>
      <c r="U2800" s="7">
        <v>60.782380013149243</v>
      </c>
      <c r="V2800" s="7">
        <v>1.5354978892806197E-3</v>
      </c>
    </row>
    <row r="2801" spans="1:22" x14ac:dyDescent="0.35">
      <c r="A2801" s="3">
        <v>2017</v>
      </c>
      <c r="B2801" s="13" t="s">
        <v>153</v>
      </c>
      <c r="C2801" s="13" t="s">
        <v>154</v>
      </c>
      <c r="D2801" s="13">
        <v>2008</v>
      </c>
      <c r="E2801" s="17">
        <v>9</v>
      </c>
      <c r="F2801" s="13">
        <v>84</v>
      </c>
      <c r="G2801" s="13">
        <v>6</v>
      </c>
      <c r="H2801" s="13">
        <v>90</v>
      </c>
      <c r="I2801" s="13" t="b">
        <v>1</v>
      </c>
      <c r="J2801" s="4">
        <v>6.6666666666666693E-2</v>
      </c>
      <c r="K2801">
        <f t="shared" si="220"/>
        <v>1.7572633552014996E-4</v>
      </c>
      <c r="L2801">
        <f t="shared" si="219"/>
        <v>1.3256181030755048E-2</v>
      </c>
      <c r="M2801">
        <f t="shared" si="221"/>
        <v>8.8374540205033694E-4</v>
      </c>
      <c r="N2801">
        <f t="shared" si="222"/>
        <v>1.3256181030755048E-2</v>
      </c>
      <c r="O2801">
        <f t="shared" si="223"/>
        <v>0.11930562927679543</v>
      </c>
      <c r="Q2801" s="7">
        <v>2775</v>
      </c>
      <c r="R2801" s="7">
        <v>7.459063828819647E-4</v>
      </c>
      <c r="S2801" s="7">
        <v>6.6271794362508622E-5</v>
      </c>
      <c r="U2801" s="7">
        <v>60.804295419680038</v>
      </c>
      <c r="V2801" s="7">
        <v>1.5354978892806197E-3</v>
      </c>
    </row>
    <row r="2802" spans="1:22" x14ac:dyDescent="0.35">
      <c r="A2802" s="3">
        <v>2014</v>
      </c>
      <c r="B2802" s="13" t="s">
        <v>92</v>
      </c>
      <c r="C2802" s="13" t="s">
        <v>93</v>
      </c>
      <c r="D2802" s="13">
        <v>2008</v>
      </c>
      <c r="E2802" s="14">
        <v>6</v>
      </c>
      <c r="F2802" s="13">
        <v>70</v>
      </c>
      <c r="G2802" s="13">
        <v>5</v>
      </c>
      <c r="H2802" s="13">
        <v>75</v>
      </c>
      <c r="I2802" s="13" t="b">
        <v>1</v>
      </c>
      <c r="J2802" s="4">
        <v>6.6666666666666693E-2</v>
      </c>
      <c r="K2802">
        <f t="shared" si="220"/>
        <v>1.4643861293345828E-4</v>
      </c>
      <c r="L2802">
        <f t="shared" si="219"/>
        <v>1.2101182294861039E-2</v>
      </c>
      <c r="M2802">
        <f t="shared" si="221"/>
        <v>8.0674548632406955E-4</v>
      </c>
      <c r="N2802">
        <f t="shared" si="222"/>
        <v>1.2101182294861039E-2</v>
      </c>
      <c r="O2802">
        <f t="shared" si="223"/>
        <v>7.2607093769166228E-2</v>
      </c>
      <c r="Q2802" s="7">
        <v>2776</v>
      </c>
      <c r="R2802" s="7">
        <v>9.2699457333486623E-4</v>
      </c>
      <c r="S2802" s="7">
        <v>-1.1481639609039291E-4</v>
      </c>
      <c r="U2802" s="7">
        <v>60.826210826210826</v>
      </c>
      <c r="V2802" s="7">
        <v>1.5363928581094641E-3</v>
      </c>
    </row>
    <row r="2803" spans="1:22" x14ac:dyDescent="0.35">
      <c r="A2803" s="24">
        <v>2015</v>
      </c>
      <c r="B2803" s="17" t="s">
        <v>24</v>
      </c>
      <c r="C2803" s="17" t="s">
        <v>246</v>
      </c>
      <c r="D2803" s="17">
        <v>2007</v>
      </c>
      <c r="E2803" s="17">
        <v>8</v>
      </c>
      <c r="F2803" s="17">
        <v>70</v>
      </c>
      <c r="G2803" s="17">
        <v>5</v>
      </c>
      <c r="H2803" s="17">
        <v>75</v>
      </c>
      <c r="I2803" s="17" t="b">
        <v>1</v>
      </c>
      <c r="J2803" s="25">
        <v>6.6666666666666693E-2</v>
      </c>
      <c r="K2803">
        <f t="shared" si="220"/>
        <v>1.4643861293345828E-4</v>
      </c>
      <c r="L2803">
        <f t="shared" si="219"/>
        <v>1.2101182294861039E-2</v>
      </c>
      <c r="M2803">
        <f t="shared" si="221"/>
        <v>8.0674548632406955E-4</v>
      </c>
      <c r="N2803">
        <f t="shared" si="222"/>
        <v>1.2101182294861039E-2</v>
      </c>
      <c r="O2803">
        <f t="shared" si="223"/>
        <v>9.6809458358888309E-2</v>
      </c>
      <c r="Q2803" s="7">
        <v>2777</v>
      </c>
      <c r="R2803" s="7">
        <v>3.8373000197616141E-4</v>
      </c>
      <c r="S2803" s="7">
        <v>4.2844817526831191E-4</v>
      </c>
      <c r="U2803" s="7">
        <v>60.84812623274162</v>
      </c>
      <c r="V2803" s="7">
        <v>1.5363928581094641E-3</v>
      </c>
    </row>
    <row r="2804" spans="1:22" x14ac:dyDescent="0.35">
      <c r="A2804" s="5">
        <v>2015</v>
      </c>
      <c r="B2804" s="14" t="s">
        <v>153</v>
      </c>
      <c r="C2804" s="14" t="s">
        <v>224</v>
      </c>
      <c r="D2804" s="14">
        <v>2007</v>
      </c>
      <c r="E2804" s="14">
        <v>8</v>
      </c>
      <c r="F2804" s="14">
        <v>70</v>
      </c>
      <c r="G2804" s="14">
        <v>5</v>
      </c>
      <c r="H2804" s="14">
        <v>75</v>
      </c>
      <c r="I2804" s="14" t="b">
        <v>1</v>
      </c>
      <c r="J2804" s="6">
        <v>6.6666666666666693E-2</v>
      </c>
      <c r="K2804">
        <f t="shared" si="220"/>
        <v>1.4643861293345828E-4</v>
      </c>
      <c r="L2804">
        <f t="shared" si="219"/>
        <v>1.2101182294861039E-2</v>
      </c>
      <c r="M2804">
        <f t="shared" si="221"/>
        <v>8.0674548632406955E-4</v>
      </c>
      <c r="N2804">
        <f t="shared" si="222"/>
        <v>1.2101182294861039E-2</v>
      </c>
      <c r="O2804">
        <f t="shared" si="223"/>
        <v>9.6809458358888309E-2</v>
      </c>
      <c r="Q2804" s="7">
        <v>2778</v>
      </c>
      <c r="R2804" s="7">
        <v>5.6481819242906316E-4</v>
      </c>
      <c r="S2804" s="7">
        <v>2.4735998481541016E-4</v>
      </c>
      <c r="U2804" s="7">
        <v>60.870041639272408</v>
      </c>
      <c r="V2804" s="7">
        <v>1.5363928581094641E-3</v>
      </c>
    </row>
    <row r="2805" spans="1:22" x14ac:dyDescent="0.35">
      <c r="A2805" s="24">
        <v>2016</v>
      </c>
      <c r="B2805" s="17" t="s">
        <v>52</v>
      </c>
      <c r="C2805" s="17" t="s">
        <v>83</v>
      </c>
      <c r="D2805" s="17">
        <v>2010</v>
      </c>
      <c r="E2805" s="17">
        <v>6</v>
      </c>
      <c r="F2805" s="17">
        <v>70</v>
      </c>
      <c r="G2805" s="17">
        <v>5</v>
      </c>
      <c r="H2805" s="17">
        <v>75</v>
      </c>
      <c r="I2805" s="17" t="b">
        <v>1</v>
      </c>
      <c r="J2805" s="25">
        <v>6.6666666666666693E-2</v>
      </c>
      <c r="K2805">
        <f t="shared" si="220"/>
        <v>1.4643861293345828E-4</v>
      </c>
      <c r="L2805">
        <f t="shared" si="219"/>
        <v>1.2101182294861039E-2</v>
      </c>
      <c r="M2805">
        <f t="shared" si="221"/>
        <v>8.0674548632406955E-4</v>
      </c>
      <c r="N2805">
        <f t="shared" si="222"/>
        <v>1.2101182294861039E-2</v>
      </c>
      <c r="O2805">
        <f t="shared" si="223"/>
        <v>7.2607093769166228E-2</v>
      </c>
      <c r="Q2805" s="7">
        <v>2779</v>
      </c>
      <c r="R2805" s="7">
        <v>5.6481819242906316E-4</v>
      </c>
      <c r="S2805" s="7">
        <v>2.4735998481541016E-4</v>
      </c>
      <c r="U2805" s="7">
        <v>60.891957045803203</v>
      </c>
      <c r="V2805" s="7">
        <v>1.5363928581094641E-3</v>
      </c>
    </row>
    <row r="2806" spans="1:22" x14ac:dyDescent="0.35">
      <c r="A2806" s="5">
        <v>2017</v>
      </c>
      <c r="B2806" s="14" t="s">
        <v>37</v>
      </c>
      <c r="C2806" s="14" t="s">
        <v>157</v>
      </c>
      <c r="D2806" s="14">
        <v>2007</v>
      </c>
      <c r="E2806" s="14">
        <v>10</v>
      </c>
      <c r="F2806" s="14">
        <v>70</v>
      </c>
      <c r="G2806" s="14">
        <v>5</v>
      </c>
      <c r="H2806" s="14">
        <v>75</v>
      </c>
      <c r="I2806" s="14" t="b">
        <v>1</v>
      </c>
      <c r="J2806" s="6">
        <v>6.6666666666666693E-2</v>
      </c>
      <c r="K2806">
        <f t="shared" si="220"/>
        <v>1.4643861293345828E-4</v>
      </c>
      <c r="L2806">
        <f t="shared" si="219"/>
        <v>1.2101182294861039E-2</v>
      </c>
      <c r="M2806">
        <f t="shared" si="221"/>
        <v>8.0674548632406955E-4</v>
      </c>
      <c r="N2806">
        <f t="shared" si="222"/>
        <v>1.2101182294861039E-2</v>
      </c>
      <c r="O2806">
        <f t="shared" si="223"/>
        <v>0.12101182294861039</v>
      </c>
      <c r="Q2806" s="7">
        <v>2780</v>
      </c>
      <c r="R2806" s="7">
        <v>1.1080827637877677E-3</v>
      </c>
      <c r="S2806" s="7">
        <v>-2.9590458654329434E-4</v>
      </c>
      <c r="U2806" s="7">
        <v>60.91387245233399</v>
      </c>
      <c r="V2806" s="7">
        <v>1.5363928581094641E-3</v>
      </c>
    </row>
    <row r="2807" spans="1:22" x14ac:dyDescent="0.35">
      <c r="A2807" s="3">
        <v>2014</v>
      </c>
      <c r="B2807" s="13" t="s">
        <v>113</v>
      </c>
      <c r="C2807" s="13" t="s">
        <v>258</v>
      </c>
      <c r="D2807" s="13">
        <v>2008</v>
      </c>
      <c r="E2807" s="17">
        <v>6</v>
      </c>
      <c r="F2807" s="13">
        <v>56</v>
      </c>
      <c r="G2807" s="13">
        <v>4</v>
      </c>
      <c r="H2807" s="13">
        <v>60</v>
      </c>
      <c r="I2807" s="13" t="b">
        <v>1</v>
      </c>
      <c r="J2807" s="4">
        <v>6.6666666666666693E-2</v>
      </c>
      <c r="K2807">
        <f t="shared" si="220"/>
        <v>1.1715089034676664E-4</v>
      </c>
      <c r="L2807">
        <f t="shared" si="219"/>
        <v>1.0823626487770476E-2</v>
      </c>
      <c r="M2807">
        <f t="shared" si="221"/>
        <v>7.2157509918469866E-4</v>
      </c>
      <c r="N2807">
        <f t="shared" si="222"/>
        <v>1.0823626487770476E-2</v>
      </c>
      <c r="O2807">
        <f t="shared" si="223"/>
        <v>6.494175892662285E-2</v>
      </c>
      <c r="Q2807" s="7">
        <v>2781</v>
      </c>
      <c r="R2807" s="7">
        <v>1.6513473351464723E-3</v>
      </c>
      <c r="S2807" s="7">
        <v>-8.3916915790199895E-4</v>
      </c>
      <c r="U2807" s="7">
        <v>60.935787858864785</v>
      </c>
      <c r="V2807" s="7">
        <v>1.5363928581094641E-3</v>
      </c>
    </row>
    <row r="2808" spans="1:22" x14ac:dyDescent="0.35">
      <c r="A2808" s="3">
        <v>2015</v>
      </c>
      <c r="B2808" s="13" t="s">
        <v>24</v>
      </c>
      <c r="C2808" s="13" t="s">
        <v>199</v>
      </c>
      <c r="D2808" s="13">
        <v>2003</v>
      </c>
      <c r="E2808" s="14">
        <v>12</v>
      </c>
      <c r="F2808" s="13">
        <v>56</v>
      </c>
      <c r="G2808" s="13">
        <v>4</v>
      </c>
      <c r="H2808" s="13">
        <v>60</v>
      </c>
      <c r="I2808" s="13" t="b">
        <v>1</v>
      </c>
      <c r="J2808" s="4">
        <v>6.6666666666666693E-2</v>
      </c>
      <c r="K2808">
        <f t="shared" si="220"/>
        <v>1.1715089034676664E-4</v>
      </c>
      <c r="L2808">
        <f t="shared" si="219"/>
        <v>1.0823626487770476E-2</v>
      </c>
      <c r="M2808">
        <f t="shared" si="221"/>
        <v>7.2157509918469866E-4</v>
      </c>
      <c r="N2808">
        <f t="shared" si="222"/>
        <v>1.0823626487770476E-2</v>
      </c>
      <c r="O2808">
        <f t="shared" si="223"/>
        <v>0.1298835178532457</v>
      </c>
      <c r="Q2808" s="7">
        <v>2782</v>
      </c>
      <c r="R2808" s="7">
        <v>1.6513473351464723E-3</v>
      </c>
      <c r="S2808" s="7">
        <v>-8.3916915790199895E-4</v>
      </c>
      <c r="U2808" s="7">
        <v>60.957703265395573</v>
      </c>
      <c r="V2808" s="7">
        <v>1.5363928581094641E-3</v>
      </c>
    </row>
    <row r="2809" spans="1:22" x14ac:dyDescent="0.35">
      <c r="A2809" s="3">
        <v>2015</v>
      </c>
      <c r="B2809" s="13" t="s">
        <v>26</v>
      </c>
      <c r="C2809" s="13" t="s">
        <v>201</v>
      </c>
      <c r="D2809" s="13">
        <v>2002</v>
      </c>
      <c r="E2809" s="17">
        <v>13</v>
      </c>
      <c r="F2809" s="13">
        <v>56</v>
      </c>
      <c r="G2809" s="13">
        <v>4</v>
      </c>
      <c r="H2809" s="13">
        <v>60</v>
      </c>
      <c r="I2809" s="13" t="b">
        <v>1</v>
      </c>
      <c r="J2809" s="4">
        <v>6.6666666666666693E-2</v>
      </c>
      <c r="K2809">
        <f t="shared" si="220"/>
        <v>1.1715089034676664E-4</v>
      </c>
      <c r="L2809">
        <f t="shared" si="219"/>
        <v>1.0823626487770476E-2</v>
      </c>
      <c r="M2809">
        <f t="shared" si="221"/>
        <v>7.2157509918469866E-4</v>
      </c>
      <c r="N2809">
        <f t="shared" si="222"/>
        <v>1.0823626487770476E-2</v>
      </c>
      <c r="O2809">
        <f t="shared" si="223"/>
        <v>0.14070714434101619</v>
      </c>
      <c r="Q2809" s="7">
        <v>2783</v>
      </c>
      <c r="R2809" s="7">
        <v>1.9830356081040569E-3</v>
      </c>
      <c r="S2809" s="7">
        <v>-5.3078027084023155E-4</v>
      </c>
      <c r="U2809" s="7">
        <v>60.979618671926367</v>
      </c>
      <c r="V2809" s="7">
        <v>1.537056588199166E-3</v>
      </c>
    </row>
    <row r="2810" spans="1:22" x14ac:dyDescent="0.35">
      <c r="A2810" s="3">
        <v>2016</v>
      </c>
      <c r="B2810" s="13" t="s">
        <v>58</v>
      </c>
      <c r="C2810" s="13" t="s">
        <v>63</v>
      </c>
      <c r="D2810" s="13">
        <v>2010</v>
      </c>
      <c r="E2810" s="14">
        <v>6</v>
      </c>
      <c r="F2810" s="13">
        <v>56</v>
      </c>
      <c r="G2810" s="13">
        <v>4</v>
      </c>
      <c r="H2810" s="13">
        <v>60</v>
      </c>
      <c r="I2810" s="13" t="b">
        <v>1</v>
      </c>
      <c r="J2810" s="4">
        <v>6.6666666666666693E-2</v>
      </c>
      <c r="K2810">
        <f t="shared" si="220"/>
        <v>1.1715089034676664E-4</v>
      </c>
      <c r="L2810">
        <f t="shared" si="219"/>
        <v>1.0823626487770476E-2</v>
      </c>
      <c r="M2810">
        <f t="shared" si="221"/>
        <v>7.2157509918469866E-4</v>
      </c>
      <c r="N2810">
        <f t="shared" si="222"/>
        <v>1.0823626487770476E-2</v>
      </c>
      <c r="O2810">
        <f t="shared" si="223"/>
        <v>6.494175892662285E-2</v>
      </c>
      <c r="Q2810" s="7">
        <v>2784</v>
      </c>
      <c r="R2810" s="7">
        <v>1.7185664957757979E-3</v>
      </c>
      <c r="S2810" s="7">
        <v>-4.6176000053746555E-4</v>
      </c>
      <c r="U2810" s="7">
        <v>61.001534078457155</v>
      </c>
      <c r="V2810" s="7">
        <v>1.537056588199166E-3</v>
      </c>
    </row>
    <row r="2811" spans="1:22" x14ac:dyDescent="0.35">
      <c r="A2811" s="24">
        <v>2016</v>
      </c>
      <c r="B2811" s="17" t="s">
        <v>241</v>
      </c>
      <c r="C2811" s="17" t="s">
        <v>242</v>
      </c>
      <c r="D2811" s="17">
        <v>2009</v>
      </c>
      <c r="E2811" s="17">
        <v>7</v>
      </c>
      <c r="F2811" s="17">
        <v>56</v>
      </c>
      <c r="G2811" s="17">
        <v>4</v>
      </c>
      <c r="H2811" s="17">
        <v>60</v>
      </c>
      <c r="I2811" s="17" t="b">
        <v>1</v>
      </c>
      <c r="J2811" s="25">
        <v>6.6666666666666693E-2</v>
      </c>
      <c r="K2811">
        <f t="shared" si="220"/>
        <v>1.1715089034676664E-4</v>
      </c>
      <c r="L2811">
        <f t="shared" si="219"/>
        <v>1.0823626487770476E-2</v>
      </c>
      <c r="M2811">
        <f t="shared" si="221"/>
        <v>7.2157509918469866E-4</v>
      </c>
      <c r="N2811">
        <f t="shared" si="222"/>
        <v>1.0823626487770476E-2</v>
      </c>
      <c r="O2811">
        <f t="shared" si="223"/>
        <v>7.576538541439333E-2</v>
      </c>
      <c r="Q2811" s="7">
        <v>2785</v>
      </c>
      <c r="R2811" s="7">
        <v>4.2082826283220711E-4</v>
      </c>
      <c r="S2811" s="7">
        <v>4.6786813259011605E-4</v>
      </c>
      <c r="U2811" s="7">
        <v>61.02344948498795</v>
      </c>
      <c r="V2811" s="7">
        <v>1.5371099609994424E-3</v>
      </c>
    </row>
    <row r="2812" spans="1:22" x14ac:dyDescent="0.35">
      <c r="A2812" s="3">
        <v>2017</v>
      </c>
      <c r="B2812" s="13" t="s">
        <v>180</v>
      </c>
      <c r="C2812" s="13" t="s">
        <v>233</v>
      </c>
      <c r="D2812" s="13">
        <v>2003</v>
      </c>
      <c r="E2812" s="14">
        <v>14</v>
      </c>
      <c r="F2812" s="13">
        <v>56</v>
      </c>
      <c r="G2812" s="13">
        <v>4</v>
      </c>
      <c r="H2812" s="13">
        <v>60</v>
      </c>
      <c r="I2812" s="13" t="b">
        <v>1</v>
      </c>
      <c r="J2812" s="4">
        <v>6.6666666666666693E-2</v>
      </c>
      <c r="K2812">
        <f t="shared" si="220"/>
        <v>1.1715089034676664E-4</v>
      </c>
      <c r="L2812">
        <f t="shared" si="219"/>
        <v>1.0823626487770476E-2</v>
      </c>
      <c r="M2812">
        <f t="shared" si="221"/>
        <v>7.2157509918469866E-4</v>
      </c>
      <c r="N2812">
        <f t="shared" si="222"/>
        <v>1.0823626487770476E-2</v>
      </c>
      <c r="O2812">
        <f t="shared" si="223"/>
        <v>0.15153077082878666</v>
      </c>
      <c r="Q2812" s="7">
        <v>2786</v>
      </c>
      <c r="R2812" s="7">
        <v>1.2152100230830689E-3</v>
      </c>
      <c r="S2812" s="7">
        <v>-3.2651362766074571E-4</v>
      </c>
      <c r="U2812" s="7">
        <v>61.045364891518737</v>
      </c>
      <c r="V2812" s="7">
        <v>1.5371099609994424E-3</v>
      </c>
    </row>
    <row r="2813" spans="1:22" x14ac:dyDescent="0.35">
      <c r="A2813" s="3">
        <v>2017</v>
      </c>
      <c r="B2813" s="13" t="s">
        <v>106</v>
      </c>
      <c r="C2813" s="13" t="s">
        <v>174</v>
      </c>
      <c r="D2813" s="13">
        <v>2008</v>
      </c>
      <c r="E2813" s="17">
        <v>9</v>
      </c>
      <c r="F2813" s="13">
        <v>56</v>
      </c>
      <c r="G2813" s="13">
        <v>4</v>
      </c>
      <c r="H2813" s="13">
        <v>60</v>
      </c>
      <c r="I2813" s="13" t="b">
        <v>1</v>
      </c>
      <c r="J2813" s="4">
        <v>6.6666666666666693E-2</v>
      </c>
      <c r="K2813">
        <f t="shared" si="220"/>
        <v>1.1715089034676664E-4</v>
      </c>
      <c r="L2813">
        <f t="shared" si="219"/>
        <v>1.0823626487770476E-2</v>
      </c>
      <c r="M2813">
        <f t="shared" si="221"/>
        <v>7.2157509918469866E-4</v>
      </c>
      <c r="N2813">
        <f t="shared" si="222"/>
        <v>1.0823626487770476E-2</v>
      </c>
      <c r="O2813">
        <f t="shared" si="223"/>
        <v>9.7412638389934289E-2</v>
      </c>
      <c r="Q2813" s="7">
        <v>2787</v>
      </c>
      <c r="R2813" s="7">
        <v>1.4970626881452389E-3</v>
      </c>
      <c r="S2813" s="7">
        <v>-1.8950195671691783E-4</v>
      </c>
      <c r="U2813" s="7">
        <v>61.067280298049532</v>
      </c>
      <c r="V2813" s="7">
        <v>1.5436093978576841E-3</v>
      </c>
    </row>
    <row r="2814" spans="1:22" x14ac:dyDescent="0.35">
      <c r="A2814" s="3">
        <v>2017</v>
      </c>
      <c r="B2814" s="13" t="s">
        <v>26</v>
      </c>
      <c r="C2814" s="13" t="s">
        <v>201</v>
      </c>
      <c r="D2814" s="13">
        <v>2005</v>
      </c>
      <c r="E2814" s="14">
        <v>12</v>
      </c>
      <c r="F2814" s="13">
        <v>56</v>
      </c>
      <c r="G2814" s="13">
        <v>4</v>
      </c>
      <c r="H2814" s="13">
        <v>60</v>
      </c>
      <c r="I2814" s="13" t="b">
        <v>1</v>
      </c>
      <c r="J2814" s="4">
        <v>6.6666666666666693E-2</v>
      </c>
      <c r="K2814">
        <f t="shared" si="220"/>
        <v>1.1715089034676664E-4</v>
      </c>
      <c r="L2814">
        <f t="shared" si="219"/>
        <v>1.0823626487770476E-2</v>
      </c>
      <c r="M2814">
        <f t="shared" si="221"/>
        <v>7.2157509918469866E-4</v>
      </c>
      <c r="N2814">
        <f t="shared" si="222"/>
        <v>1.0823626487770476E-2</v>
      </c>
      <c r="O2814">
        <f t="shared" si="223"/>
        <v>0.1298835178532457</v>
      </c>
      <c r="Q2814" s="7">
        <v>2788</v>
      </c>
      <c r="R2814" s="7">
        <v>1.4970626881452389E-3</v>
      </c>
      <c r="S2814" s="7">
        <v>-1.8950195671691783E-4</v>
      </c>
      <c r="U2814" s="7">
        <v>61.08919570458032</v>
      </c>
      <c r="V2814" s="7">
        <v>1.5436093978576841E-3</v>
      </c>
    </row>
    <row r="2815" spans="1:22" x14ac:dyDescent="0.35">
      <c r="A2815" s="3">
        <v>2014</v>
      </c>
      <c r="B2815" s="13" t="s">
        <v>30</v>
      </c>
      <c r="C2815" s="13" t="s">
        <v>56</v>
      </c>
      <c r="D2815" s="13">
        <v>2005</v>
      </c>
      <c r="E2815" s="17">
        <v>9</v>
      </c>
      <c r="F2815" s="13">
        <v>197</v>
      </c>
      <c r="G2815" s="13">
        <v>14</v>
      </c>
      <c r="H2815" s="13">
        <v>211</v>
      </c>
      <c r="I2815" s="13" t="b">
        <v>1</v>
      </c>
      <c r="J2815" s="4">
        <v>6.6350710900473897E-2</v>
      </c>
      <c r="K2815">
        <f t="shared" si="220"/>
        <v>4.1198063105279601E-4</v>
      </c>
      <c r="L2815">
        <f t="shared" si="219"/>
        <v>2.0297306004807534E-2</v>
      </c>
      <c r="M2815">
        <f t="shared" si="221"/>
        <v>1.3467406827834376E-3</v>
      </c>
      <c r="N2815">
        <f t="shared" si="222"/>
        <v>2.0297306004807534E-2</v>
      </c>
      <c r="O2815">
        <f t="shared" si="223"/>
        <v>0.1826757540432678</v>
      </c>
      <c r="Q2815" s="7">
        <v>2789</v>
      </c>
      <c r="R2815" s="7">
        <v>1.7429892118943531E-3</v>
      </c>
      <c r="S2815" s="7">
        <v>-7.8385685600156866E-4</v>
      </c>
      <c r="U2815" s="7">
        <v>61.111111111111114</v>
      </c>
      <c r="V2815" s="7">
        <v>1.5436093978576841E-3</v>
      </c>
    </row>
    <row r="2816" spans="1:22" x14ac:dyDescent="0.35">
      <c r="A2816" s="3">
        <v>2017</v>
      </c>
      <c r="B2816" s="13" t="s">
        <v>33</v>
      </c>
      <c r="C2816" s="13" t="s">
        <v>34</v>
      </c>
      <c r="D2816" s="13">
        <v>2007</v>
      </c>
      <c r="E2816" s="14">
        <v>10</v>
      </c>
      <c r="F2816" s="13">
        <v>169</v>
      </c>
      <c r="G2816" s="13">
        <v>12</v>
      </c>
      <c r="H2816" s="13">
        <v>181</v>
      </c>
      <c r="I2816" s="13" t="b">
        <v>1</v>
      </c>
      <c r="J2816" s="4">
        <v>6.6298342541436503E-2</v>
      </c>
      <c r="K2816">
        <f t="shared" si="220"/>
        <v>3.5340518587941266E-4</v>
      </c>
      <c r="L2816">
        <f t="shared" si="219"/>
        <v>1.8799074069735792E-2</v>
      </c>
      <c r="M2816">
        <f t="shared" si="221"/>
        <v>1.2463474521371804E-3</v>
      </c>
      <c r="N2816">
        <f t="shared" si="222"/>
        <v>1.8799074069735792E-2</v>
      </c>
      <c r="O2816">
        <f t="shared" si="223"/>
        <v>0.18799074069735794</v>
      </c>
      <c r="Q2816" s="7">
        <v>2790</v>
      </c>
      <c r="R2816" s="7">
        <v>6.695908130472521E-4</v>
      </c>
      <c r="S2816" s="7">
        <v>2.8954154284553234E-4</v>
      </c>
      <c r="U2816" s="7">
        <v>61.133026517641902</v>
      </c>
      <c r="V2816" s="7">
        <v>1.5462869530319791E-3</v>
      </c>
    </row>
    <row r="2817" spans="1:22" x14ac:dyDescent="0.35">
      <c r="A2817" s="24">
        <v>2014</v>
      </c>
      <c r="B2817" s="17" t="s">
        <v>30</v>
      </c>
      <c r="C2817" s="17" t="s">
        <v>141</v>
      </c>
      <c r="D2817" s="17">
        <v>2003</v>
      </c>
      <c r="E2817" s="17">
        <v>11</v>
      </c>
      <c r="F2817" s="17">
        <v>141</v>
      </c>
      <c r="G2817" s="17">
        <v>10</v>
      </c>
      <c r="H2817" s="17">
        <v>151</v>
      </c>
      <c r="I2817" s="17" t="b">
        <v>1</v>
      </c>
      <c r="J2817" s="25">
        <v>6.6225165562913899E-2</v>
      </c>
      <c r="K2817">
        <f t="shared" si="220"/>
        <v>2.9482974070602937E-4</v>
      </c>
      <c r="L2817">
        <f t="shared" si="219"/>
        <v>1.7170606882286641E-2</v>
      </c>
      <c r="M2817">
        <f t="shared" si="221"/>
        <v>1.1371262835951415E-3</v>
      </c>
      <c r="N2817">
        <f t="shared" si="222"/>
        <v>1.7170606882286641E-2</v>
      </c>
      <c r="O2817">
        <f t="shared" si="223"/>
        <v>0.18887667570515304</v>
      </c>
      <c r="Q2817" s="7">
        <v>2791</v>
      </c>
      <c r="R2817" s="7">
        <v>1.4051730775237552E-3</v>
      </c>
      <c r="S2817" s="7">
        <v>-3.8043310352412949E-4</v>
      </c>
      <c r="U2817" s="7">
        <v>61.154941924172697</v>
      </c>
      <c r="V2817" s="7">
        <v>1.5479884404085177E-3</v>
      </c>
    </row>
    <row r="2818" spans="1:22" x14ac:dyDescent="0.35">
      <c r="A2818" s="5">
        <v>2013</v>
      </c>
      <c r="B2818" s="14" t="s">
        <v>37</v>
      </c>
      <c r="C2818" s="14" t="s">
        <v>59</v>
      </c>
      <c r="D2818" s="14">
        <v>2003</v>
      </c>
      <c r="E2818" s="14">
        <v>10</v>
      </c>
      <c r="F2818" s="14">
        <v>113</v>
      </c>
      <c r="G2818" s="14">
        <v>8</v>
      </c>
      <c r="H2818" s="14">
        <v>121</v>
      </c>
      <c r="I2818" s="14" t="b">
        <v>1</v>
      </c>
      <c r="J2818" s="6">
        <v>6.6115702479338803E-2</v>
      </c>
      <c r="K2818">
        <f t="shared" si="220"/>
        <v>2.3625429553264605E-4</v>
      </c>
      <c r="L2818">
        <f t="shared" si="219"/>
        <v>1.5370565881991659E-2</v>
      </c>
      <c r="M2818">
        <f t="shared" si="221"/>
        <v>1.0162357607928364E-3</v>
      </c>
      <c r="N2818">
        <f t="shared" si="222"/>
        <v>1.5370565881991659E-2</v>
      </c>
      <c r="O2818">
        <f t="shared" si="223"/>
        <v>0.1537056588199166</v>
      </c>
      <c r="Q2818" s="7">
        <v>2792</v>
      </c>
      <c r="R2818" s="7">
        <v>1.2474229533970087E-3</v>
      </c>
      <c r="S2818" s="7">
        <v>-1.6102914486122396E-4</v>
      </c>
      <c r="U2818" s="7">
        <v>61.176857330703484</v>
      </c>
      <c r="V2818" s="7">
        <v>1.5479884404085177E-3</v>
      </c>
    </row>
    <row r="2819" spans="1:22" x14ac:dyDescent="0.35">
      <c r="A2819" s="24">
        <v>2013</v>
      </c>
      <c r="B2819" s="17" t="s">
        <v>24</v>
      </c>
      <c r="C2819" s="17" t="s">
        <v>188</v>
      </c>
      <c r="D2819" s="17">
        <v>2007</v>
      </c>
      <c r="E2819" s="17">
        <v>6</v>
      </c>
      <c r="F2819" s="17">
        <v>99</v>
      </c>
      <c r="G2819" s="17">
        <v>7</v>
      </c>
      <c r="H2819" s="17">
        <v>106</v>
      </c>
      <c r="I2819" s="17" t="b">
        <v>1</v>
      </c>
      <c r="J2819" s="25">
        <v>6.6037735849056603E-2</v>
      </c>
      <c r="K2819">
        <f t="shared" si="220"/>
        <v>2.0696657294595438E-4</v>
      </c>
      <c r="L2819">
        <f t="shared" si="219"/>
        <v>1.4386332852605432E-2</v>
      </c>
      <c r="M2819">
        <f t="shared" si="221"/>
        <v>9.5004084875696248E-4</v>
      </c>
      <c r="N2819">
        <f t="shared" si="222"/>
        <v>1.4386332852605432E-2</v>
      </c>
      <c r="O2819">
        <f t="shared" si="223"/>
        <v>8.6317997115632594E-2</v>
      </c>
      <c r="Q2819" s="7">
        <v>2793</v>
      </c>
      <c r="R2819" s="7">
        <v>8.4084266646868781E-4</v>
      </c>
      <c r="S2819" s="7">
        <v>3.5939688160496058E-4</v>
      </c>
      <c r="U2819" s="7">
        <v>61.198772737234279</v>
      </c>
      <c r="V2819" s="7">
        <v>1.5479884404085177E-3</v>
      </c>
    </row>
    <row r="2820" spans="1:22" x14ac:dyDescent="0.35">
      <c r="A2820" s="5">
        <v>2013</v>
      </c>
      <c r="B2820" s="14" t="s">
        <v>42</v>
      </c>
      <c r="C2820" s="14" t="s">
        <v>96</v>
      </c>
      <c r="D2820" s="14">
        <v>2002</v>
      </c>
      <c r="E2820" s="14">
        <v>11</v>
      </c>
      <c r="F2820" s="14">
        <v>99</v>
      </c>
      <c r="G2820" s="14">
        <v>7</v>
      </c>
      <c r="H2820" s="14">
        <v>106</v>
      </c>
      <c r="I2820" s="14" t="b">
        <v>1</v>
      </c>
      <c r="J2820" s="6">
        <v>6.6037735849056603E-2</v>
      </c>
      <c r="K2820">
        <f t="shared" si="220"/>
        <v>2.0696657294595438E-4</v>
      </c>
      <c r="L2820">
        <f t="shared" ref="L2820:L2883" si="224">SQRT(K2820)</f>
        <v>1.4386332852605432E-2</v>
      </c>
      <c r="M2820">
        <f t="shared" si="221"/>
        <v>9.5004084875696248E-4</v>
      </c>
      <c r="N2820">
        <f t="shared" si="222"/>
        <v>1.4386332852605432E-2</v>
      </c>
      <c r="O2820">
        <f t="shared" si="223"/>
        <v>0.15824966137865976</v>
      </c>
      <c r="Q2820" s="7">
        <v>2794</v>
      </c>
      <c r="R2820" s="7">
        <v>2.01062419670032E-3</v>
      </c>
      <c r="S2820" s="7">
        <v>-7.6081946343587001E-4</v>
      </c>
      <c r="U2820" s="7">
        <v>61.220688143765067</v>
      </c>
      <c r="V2820" s="7">
        <v>1.5501919837879261E-3</v>
      </c>
    </row>
    <row r="2821" spans="1:22" x14ac:dyDescent="0.35">
      <c r="A2821" s="24">
        <v>2016</v>
      </c>
      <c r="B2821" s="17" t="s">
        <v>26</v>
      </c>
      <c r="C2821" s="17" t="s">
        <v>27</v>
      </c>
      <c r="D2821" s="17">
        <v>2002</v>
      </c>
      <c r="E2821" s="17">
        <v>14</v>
      </c>
      <c r="F2821" s="17">
        <v>283</v>
      </c>
      <c r="G2821" s="17">
        <v>20</v>
      </c>
      <c r="H2821" s="17">
        <v>303</v>
      </c>
      <c r="I2821" s="17" t="b">
        <v>1</v>
      </c>
      <c r="J2821" s="25">
        <v>6.6006600660066E-2</v>
      </c>
      <c r="K2821">
        <f t="shared" si="220"/>
        <v>5.9161199625117154E-4</v>
      </c>
      <c r="L2821">
        <f t="shared" si="224"/>
        <v>2.4323075386372742E-2</v>
      </c>
      <c r="M2821">
        <f t="shared" si="221"/>
        <v>1.6054835238529862E-3</v>
      </c>
      <c r="N2821">
        <f t="shared" si="222"/>
        <v>2.4323075386372742E-2</v>
      </c>
      <c r="O2821">
        <f t="shared" si="223"/>
        <v>0.3405230554092184</v>
      </c>
      <c r="Q2821" s="7">
        <v>2795</v>
      </c>
      <c r="R2821" s="7">
        <v>7.1925591111494176E-4</v>
      </c>
      <c r="S2821" s="7">
        <v>3.0120538042277024E-4</v>
      </c>
      <c r="U2821" s="7">
        <v>61.242603550295861</v>
      </c>
      <c r="V2821" s="7">
        <v>1.5501919837879261E-3</v>
      </c>
    </row>
    <row r="2822" spans="1:22" x14ac:dyDescent="0.35">
      <c r="A2822" s="3">
        <v>2015</v>
      </c>
      <c r="B2822" s="13" t="s">
        <v>30</v>
      </c>
      <c r="C2822" s="13" t="s">
        <v>56</v>
      </c>
      <c r="D2822" s="13">
        <v>2007</v>
      </c>
      <c r="E2822" s="14">
        <v>8</v>
      </c>
      <c r="F2822" s="13">
        <v>227</v>
      </c>
      <c r="G2822" s="13">
        <v>16</v>
      </c>
      <c r="H2822" s="13">
        <v>243</v>
      </c>
      <c r="I2822" s="13" t="b">
        <v>1</v>
      </c>
      <c r="J2822" s="4">
        <v>6.5843621399177002E-2</v>
      </c>
      <c r="K2822">
        <f t="shared" si="220"/>
        <v>4.744611059044049E-4</v>
      </c>
      <c r="L2822">
        <f t="shared" si="224"/>
        <v>2.1782128130749871E-2</v>
      </c>
      <c r="M2822">
        <f t="shared" si="221"/>
        <v>1.4342141979094575E-3</v>
      </c>
      <c r="N2822">
        <f t="shared" si="222"/>
        <v>2.1782128130749871E-2</v>
      </c>
      <c r="O2822">
        <f t="shared" si="223"/>
        <v>0.17425702504599896</v>
      </c>
      <c r="Q2822" s="7">
        <v>2796</v>
      </c>
      <c r="R2822" s="7">
        <v>1.3199302714863768E-3</v>
      </c>
      <c r="S2822" s="7">
        <v>-3.6537613913663748E-4</v>
      </c>
      <c r="U2822" s="7">
        <v>61.264518956826649</v>
      </c>
      <c r="V2822" s="7">
        <v>1.5501919837879261E-3</v>
      </c>
    </row>
    <row r="2823" spans="1:22" x14ac:dyDescent="0.35">
      <c r="A2823" s="3">
        <v>2016</v>
      </c>
      <c r="B2823" s="13" t="s">
        <v>52</v>
      </c>
      <c r="C2823" s="13" t="s">
        <v>91</v>
      </c>
      <c r="D2823" s="13">
        <v>2010</v>
      </c>
      <c r="E2823" s="17">
        <v>6</v>
      </c>
      <c r="F2823" s="13">
        <v>142</v>
      </c>
      <c r="G2823" s="13">
        <v>10</v>
      </c>
      <c r="H2823" s="13">
        <v>152</v>
      </c>
      <c r="I2823" s="13" t="b">
        <v>1</v>
      </c>
      <c r="J2823" s="4">
        <v>6.5789473684210495E-2</v>
      </c>
      <c r="K2823">
        <f t="shared" si="220"/>
        <v>2.9678225554514217E-4</v>
      </c>
      <c r="L2823">
        <f t="shared" si="224"/>
        <v>1.7227369373910287E-2</v>
      </c>
      <c r="M2823">
        <f t="shared" si="221"/>
        <v>1.1333795640730447E-3</v>
      </c>
      <c r="N2823">
        <f t="shared" si="222"/>
        <v>1.7227369373910287E-2</v>
      </c>
      <c r="O2823">
        <f t="shared" si="223"/>
        <v>0.10336421624346173</v>
      </c>
      <c r="Q2823" s="7">
        <v>2797</v>
      </c>
      <c r="R2823" s="7">
        <v>4.2318586258343943E-4</v>
      </c>
      <c r="S2823" s="7">
        <v>4.6055953946689751E-4</v>
      </c>
      <c r="U2823" s="7">
        <v>61.286434363357444</v>
      </c>
      <c r="V2823" s="7">
        <v>1.5501919837879314E-3</v>
      </c>
    </row>
    <row r="2824" spans="1:22" x14ac:dyDescent="0.35">
      <c r="A2824" s="3">
        <v>2013</v>
      </c>
      <c r="B2824" s="13" t="s">
        <v>24</v>
      </c>
      <c r="C2824" s="13" t="s">
        <v>188</v>
      </c>
      <c r="D2824" s="13">
        <v>2001</v>
      </c>
      <c r="E2824" s="14">
        <v>12</v>
      </c>
      <c r="F2824" s="13">
        <v>71</v>
      </c>
      <c r="G2824" s="13">
        <v>5</v>
      </c>
      <c r="H2824" s="13">
        <v>76</v>
      </c>
      <c r="I2824" s="13" t="b">
        <v>1</v>
      </c>
      <c r="J2824" s="4">
        <v>6.5789473684210495E-2</v>
      </c>
      <c r="K2824">
        <f t="shared" si="220"/>
        <v>1.4839112777257108E-4</v>
      </c>
      <c r="L2824">
        <f t="shared" si="224"/>
        <v>1.2181589706297413E-2</v>
      </c>
      <c r="M2824">
        <f t="shared" si="221"/>
        <v>8.0142037541430311E-4</v>
      </c>
      <c r="N2824">
        <f t="shared" si="222"/>
        <v>1.2181589706297413E-2</v>
      </c>
      <c r="O2824">
        <f t="shared" si="223"/>
        <v>0.14617907647556894</v>
      </c>
      <c r="Q2824" s="7">
        <v>2798</v>
      </c>
      <c r="R2824" s="7">
        <v>1.621434032168773E-3</v>
      </c>
      <c r="S2824" s="7">
        <v>-7.3768863011843607E-4</v>
      </c>
      <c r="U2824" s="7">
        <v>61.308349769888231</v>
      </c>
      <c r="V2824" s="7">
        <v>1.5514102095034695E-3</v>
      </c>
    </row>
    <row r="2825" spans="1:22" x14ac:dyDescent="0.35">
      <c r="A2825" s="24">
        <v>2014</v>
      </c>
      <c r="B2825" s="17" t="s">
        <v>42</v>
      </c>
      <c r="C2825" s="17" t="s">
        <v>73</v>
      </c>
      <c r="D2825" s="17">
        <v>2000</v>
      </c>
      <c r="E2825" s="17">
        <v>14</v>
      </c>
      <c r="F2825" s="17">
        <v>71</v>
      </c>
      <c r="G2825" s="17">
        <v>5</v>
      </c>
      <c r="H2825" s="17">
        <v>76</v>
      </c>
      <c r="I2825" s="17" t="b">
        <v>1</v>
      </c>
      <c r="J2825" s="25">
        <v>6.5789473684210495E-2</v>
      </c>
      <c r="K2825">
        <f t="shared" si="220"/>
        <v>1.4839112777257108E-4</v>
      </c>
      <c r="L2825">
        <f t="shared" si="224"/>
        <v>1.2181589706297413E-2</v>
      </c>
      <c r="M2825">
        <f t="shared" si="221"/>
        <v>8.0142037541430311E-4</v>
      </c>
      <c r="N2825">
        <f t="shared" si="222"/>
        <v>1.2181589706297413E-2</v>
      </c>
      <c r="O2825">
        <f t="shared" si="223"/>
        <v>0.17054225588816377</v>
      </c>
      <c r="Q2825" s="7">
        <v>2799</v>
      </c>
      <c r="R2825" s="7">
        <v>1.0223099473761063E-3</v>
      </c>
      <c r="S2825" s="7">
        <v>-1.3856454532576933E-4</v>
      </c>
      <c r="U2825" s="7">
        <v>61.330265176419026</v>
      </c>
      <c r="V2825" s="7">
        <v>1.5526616236901315E-3</v>
      </c>
    </row>
    <row r="2826" spans="1:22" x14ac:dyDescent="0.35">
      <c r="A2826" s="5">
        <v>2015</v>
      </c>
      <c r="B2826" s="14" t="s">
        <v>33</v>
      </c>
      <c r="C2826" s="14" t="s">
        <v>227</v>
      </c>
      <c r="D2826" s="14">
        <v>2004</v>
      </c>
      <c r="E2826" s="14">
        <v>11</v>
      </c>
      <c r="F2826" s="14">
        <v>71</v>
      </c>
      <c r="G2826" s="14">
        <v>5</v>
      </c>
      <c r="H2826" s="14">
        <v>76</v>
      </c>
      <c r="I2826" s="14" t="b">
        <v>1</v>
      </c>
      <c r="J2826" s="6">
        <v>6.5789473684210495E-2</v>
      </c>
      <c r="K2826">
        <f t="shared" si="220"/>
        <v>1.4839112777257108E-4</v>
      </c>
      <c r="L2826">
        <f t="shared" si="224"/>
        <v>1.2181589706297413E-2</v>
      </c>
      <c r="M2826">
        <f t="shared" si="221"/>
        <v>8.0142037541430311E-4</v>
      </c>
      <c r="N2826">
        <f t="shared" si="222"/>
        <v>1.2181589706297413E-2</v>
      </c>
      <c r="O2826">
        <f t="shared" si="223"/>
        <v>0.13399748676927153</v>
      </c>
      <c r="Q2826" s="7">
        <v>2800</v>
      </c>
      <c r="R2826" s="7">
        <v>3.8631407159038544E-4</v>
      </c>
      <c r="S2826" s="7">
        <v>4.2043141473368411E-4</v>
      </c>
      <c r="U2826" s="7">
        <v>61.352180582949813</v>
      </c>
      <c r="V2826" s="7">
        <v>1.5526616236901315E-3</v>
      </c>
    </row>
    <row r="2827" spans="1:22" x14ac:dyDescent="0.35">
      <c r="A2827" s="3">
        <v>2016</v>
      </c>
      <c r="B2827" s="13" t="s">
        <v>180</v>
      </c>
      <c r="C2827" s="13" t="s">
        <v>233</v>
      </c>
      <c r="D2827" s="13">
        <v>2003</v>
      </c>
      <c r="E2827" s="17">
        <v>13</v>
      </c>
      <c r="F2827" s="13">
        <v>71</v>
      </c>
      <c r="G2827" s="13">
        <v>5</v>
      </c>
      <c r="H2827" s="13">
        <v>76</v>
      </c>
      <c r="I2827" s="13" t="b">
        <v>1</v>
      </c>
      <c r="J2827" s="4">
        <v>6.5789473684210495E-2</v>
      </c>
      <c r="K2827">
        <f t="shared" si="220"/>
        <v>1.4839112777257108E-4</v>
      </c>
      <c r="L2827">
        <f t="shared" si="224"/>
        <v>1.2181589706297413E-2</v>
      </c>
      <c r="M2827">
        <f t="shared" si="221"/>
        <v>8.0142037541430311E-4</v>
      </c>
      <c r="N2827">
        <f t="shared" si="222"/>
        <v>1.2181589706297413E-2</v>
      </c>
      <c r="O2827">
        <f t="shared" si="223"/>
        <v>0.15836066618186637</v>
      </c>
      <c r="Q2827" s="7">
        <v>2801</v>
      </c>
      <c r="R2827" s="7">
        <v>7.5092937824103149E-4</v>
      </c>
      <c r="S2827" s="7">
        <v>5.5816108083038053E-5</v>
      </c>
      <c r="U2827" s="7">
        <v>61.374095989480608</v>
      </c>
      <c r="V2827" s="7">
        <v>1.5538855605839751E-3</v>
      </c>
    </row>
    <row r="2828" spans="1:22" x14ac:dyDescent="0.35">
      <c r="A2828" s="5">
        <v>2014</v>
      </c>
      <c r="B2828" s="14" t="s">
        <v>26</v>
      </c>
      <c r="C2828" s="14" t="s">
        <v>54</v>
      </c>
      <c r="D2828" s="14">
        <v>2007</v>
      </c>
      <c r="E2828" s="14">
        <v>7</v>
      </c>
      <c r="F2828" s="14">
        <v>114</v>
      </c>
      <c r="G2828" s="14">
        <v>8</v>
      </c>
      <c r="H2828" s="14">
        <v>122</v>
      </c>
      <c r="I2828" s="14" t="b">
        <v>1</v>
      </c>
      <c r="J2828" s="6">
        <v>6.5573770491803296E-2</v>
      </c>
      <c r="K2828">
        <f t="shared" si="220"/>
        <v>2.3820681037175882E-4</v>
      </c>
      <c r="L2828">
        <f t="shared" si="224"/>
        <v>1.5433949927732655E-2</v>
      </c>
      <c r="M2828">
        <f t="shared" si="221"/>
        <v>1.0120622903431252E-3</v>
      </c>
      <c r="N2828">
        <f t="shared" si="222"/>
        <v>1.5433949927732655E-2</v>
      </c>
      <c r="O2828">
        <f t="shared" si="223"/>
        <v>0.10803764949412858</v>
      </c>
      <c r="Q2828" s="7">
        <v>2802</v>
      </c>
      <c r="R2828" s="7">
        <v>7.5092937824103149E-4</v>
      </c>
      <c r="S2828" s="7">
        <v>5.5816108083038053E-5</v>
      </c>
      <c r="U2828" s="7">
        <v>61.396011396011396</v>
      </c>
      <c r="V2828" s="7">
        <v>1.5568595069613261E-3</v>
      </c>
    </row>
    <row r="2829" spans="1:22" x14ac:dyDescent="0.35">
      <c r="A2829" s="24">
        <v>2015</v>
      </c>
      <c r="B2829" s="17" t="s">
        <v>52</v>
      </c>
      <c r="C2829" s="17" t="s">
        <v>108</v>
      </c>
      <c r="D2829" s="17">
        <v>2008</v>
      </c>
      <c r="E2829" s="17">
        <v>7</v>
      </c>
      <c r="F2829" s="17">
        <v>114</v>
      </c>
      <c r="G2829" s="17">
        <v>8</v>
      </c>
      <c r="H2829" s="17">
        <v>122</v>
      </c>
      <c r="I2829" s="17" t="b">
        <v>1</v>
      </c>
      <c r="J2829" s="25">
        <v>6.5573770491803296E-2</v>
      </c>
      <c r="K2829">
        <f t="shared" si="220"/>
        <v>2.3820681037175882E-4</v>
      </c>
      <c r="L2829">
        <f t="shared" si="224"/>
        <v>1.5433949927732655E-2</v>
      </c>
      <c r="M2829">
        <f t="shared" si="221"/>
        <v>1.0120622903431252E-3</v>
      </c>
      <c r="N2829">
        <f t="shared" si="222"/>
        <v>1.5433949927732655E-2</v>
      </c>
      <c r="O2829">
        <f t="shared" si="223"/>
        <v>0.10803764949412858</v>
      </c>
      <c r="Q2829" s="7">
        <v>2803</v>
      </c>
      <c r="R2829" s="7">
        <v>3.8631407159038544E-4</v>
      </c>
      <c r="S2829" s="7">
        <v>4.2043141473368411E-4</v>
      </c>
      <c r="U2829" s="7">
        <v>61.417926802542191</v>
      </c>
      <c r="V2829" s="7">
        <v>1.5568595069613261E-3</v>
      </c>
    </row>
    <row r="2830" spans="1:22" x14ac:dyDescent="0.35">
      <c r="A2830" s="5">
        <v>2013</v>
      </c>
      <c r="B2830" s="14" t="s">
        <v>24</v>
      </c>
      <c r="C2830" s="14" t="s">
        <v>257</v>
      </c>
      <c r="D2830" s="14">
        <v>2006</v>
      </c>
      <c r="E2830" s="14">
        <v>7</v>
      </c>
      <c r="F2830" s="14">
        <v>57</v>
      </c>
      <c r="G2830" s="14">
        <v>4</v>
      </c>
      <c r="H2830" s="14">
        <v>61</v>
      </c>
      <c r="I2830" s="14" t="b">
        <v>1</v>
      </c>
      <c r="J2830" s="6">
        <v>6.5573770491803296E-2</v>
      </c>
      <c r="K2830">
        <f t="shared" si="220"/>
        <v>1.1910340518587941E-4</v>
      </c>
      <c r="L2830">
        <f t="shared" si="224"/>
        <v>1.0913450654393385E-2</v>
      </c>
      <c r="M2830">
        <f t="shared" si="221"/>
        <v>7.1563610848481235E-4</v>
      </c>
      <c r="N2830">
        <f t="shared" si="222"/>
        <v>1.0913450654393385E-2</v>
      </c>
      <c r="O2830">
        <f t="shared" si="223"/>
        <v>7.6394154580753687E-2</v>
      </c>
      <c r="Q2830" s="7">
        <v>2804</v>
      </c>
      <c r="R2830" s="7">
        <v>1.1155446848916777E-3</v>
      </c>
      <c r="S2830" s="7">
        <v>-3.0879919856760811E-4</v>
      </c>
      <c r="U2830" s="7">
        <v>61.439842209072978</v>
      </c>
      <c r="V2830" s="7">
        <v>1.5576542691280331E-3</v>
      </c>
    </row>
    <row r="2831" spans="1:22" x14ac:dyDescent="0.35">
      <c r="A2831" s="24">
        <v>2013</v>
      </c>
      <c r="B2831" s="17" t="s">
        <v>104</v>
      </c>
      <c r="C2831" s="17" t="s">
        <v>105</v>
      </c>
      <c r="D2831" s="17">
        <v>2004</v>
      </c>
      <c r="E2831" s="17">
        <v>9</v>
      </c>
      <c r="F2831" s="17">
        <v>57</v>
      </c>
      <c r="G2831" s="17">
        <v>4</v>
      </c>
      <c r="H2831" s="17">
        <v>61</v>
      </c>
      <c r="I2831" s="17" t="b">
        <v>1</v>
      </c>
      <c r="J2831" s="25">
        <v>6.5573770491803296E-2</v>
      </c>
      <c r="K2831">
        <f t="shared" si="220"/>
        <v>1.1910340518587941E-4</v>
      </c>
      <c r="L2831">
        <f t="shared" si="224"/>
        <v>1.0913450654393385E-2</v>
      </c>
      <c r="M2831">
        <f t="shared" si="221"/>
        <v>7.1563610848481235E-4</v>
      </c>
      <c r="N2831">
        <f t="shared" si="222"/>
        <v>1.0913450654393385E-2</v>
      </c>
      <c r="O2831">
        <f t="shared" si="223"/>
        <v>9.8221055889540471E-2</v>
      </c>
      <c r="Q2831" s="7">
        <v>2805</v>
      </c>
      <c r="R2831" s="7">
        <v>3.4552980989632884E-4</v>
      </c>
      <c r="S2831" s="7">
        <v>3.7604528928836983E-4</v>
      </c>
      <c r="U2831" s="7">
        <v>61.461757615603773</v>
      </c>
      <c r="V2831" s="7">
        <v>1.5590203123134444E-3</v>
      </c>
    </row>
    <row r="2832" spans="1:22" x14ac:dyDescent="0.35">
      <c r="A2832" s="5">
        <v>2015</v>
      </c>
      <c r="B2832" s="14" t="s">
        <v>30</v>
      </c>
      <c r="C2832" s="14" t="s">
        <v>264</v>
      </c>
      <c r="D2832" s="14">
        <v>2003</v>
      </c>
      <c r="E2832" s="14">
        <v>12</v>
      </c>
      <c r="F2832" s="14">
        <v>57</v>
      </c>
      <c r="G2832" s="14">
        <v>4</v>
      </c>
      <c r="H2832" s="14">
        <v>61</v>
      </c>
      <c r="I2832" s="14" t="b">
        <v>1</v>
      </c>
      <c r="J2832" s="6">
        <v>6.5573770491803296E-2</v>
      </c>
      <c r="K2832">
        <f t="shared" si="220"/>
        <v>1.1910340518587941E-4</v>
      </c>
      <c r="L2832">
        <f t="shared" si="224"/>
        <v>1.0913450654393385E-2</v>
      </c>
      <c r="M2832">
        <f t="shared" si="221"/>
        <v>7.1563610848481235E-4</v>
      </c>
      <c r="N2832">
        <f t="shared" si="222"/>
        <v>1.0913450654393385E-2</v>
      </c>
      <c r="O2832">
        <f t="shared" si="223"/>
        <v>0.13096140785272062</v>
      </c>
      <c r="Q2832" s="7">
        <v>2806</v>
      </c>
      <c r="R2832" s="7">
        <v>1.3238953434656598E-3</v>
      </c>
      <c r="S2832" s="7">
        <v>-6.0232024428096117E-4</v>
      </c>
      <c r="U2832" s="7">
        <v>61.48367302213456</v>
      </c>
      <c r="V2832" s="7">
        <v>1.5595600458633888E-3</v>
      </c>
    </row>
    <row r="2833" spans="1:22" x14ac:dyDescent="0.35">
      <c r="A2833" s="24">
        <v>2016</v>
      </c>
      <c r="B2833" s="17" t="s">
        <v>180</v>
      </c>
      <c r="C2833" s="17" t="s">
        <v>294</v>
      </c>
      <c r="D2833" s="17">
        <v>2004</v>
      </c>
      <c r="E2833" s="17">
        <v>12</v>
      </c>
      <c r="F2833" s="17">
        <v>57</v>
      </c>
      <c r="G2833" s="17">
        <v>4</v>
      </c>
      <c r="H2833" s="17">
        <v>61</v>
      </c>
      <c r="I2833" s="17" t="b">
        <v>1</v>
      </c>
      <c r="J2833" s="25">
        <v>6.5573770491803296E-2</v>
      </c>
      <c r="K2833">
        <f t="shared" si="220"/>
        <v>1.1910340518587941E-4</v>
      </c>
      <c r="L2833">
        <f t="shared" si="224"/>
        <v>1.0913450654393385E-2</v>
      </c>
      <c r="M2833">
        <f t="shared" si="221"/>
        <v>7.1563610848481235E-4</v>
      </c>
      <c r="N2833">
        <f t="shared" si="222"/>
        <v>1.0913450654393385E-2</v>
      </c>
      <c r="O2833">
        <f t="shared" si="223"/>
        <v>0.13096140785272062</v>
      </c>
      <c r="Q2833" s="7">
        <v>2807</v>
      </c>
      <c r="R2833" s="7">
        <v>1.4869562657272152E-3</v>
      </c>
      <c r="S2833" s="7">
        <v>-7.6538116654251652E-4</v>
      </c>
      <c r="U2833" s="7">
        <v>61.505588428665355</v>
      </c>
      <c r="V2833" s="7">
        <v>1.5598505942662681E-3</v>
      </c>
    </row>
    <row r="2834" spans="1:22" x14ac:dyDescent="0.35">
      <c r="A2834" s="3">
        <v>2016</v>
      </c>
      <c r="B2834" s="13" t="s">
        <v>153</v>
      </c>
      <c r="C2834" s="13" t="s">
        <v>224</v>
      </c>
      <c r="D2834" s="13">
        <v>2007</v>
      </c>
      <c r="E2834" s="14">
        <v>9</v>
      </c>
      <c r="F2834" s="13">
        <v>57</v>
      </c>
      <c r="G2834" s="13">
        <v>4</v>
      </c>
      <c r="H2834" s="13">
        <v>61</v>
      </c>
      <c r="I2834" s="13" t="b">
        <v>1</v>
      </c>
      <c r="J2834" s="4">
        <v>6.5573770491803296E-2</v>
      </c>
      <c r="K2834">
        <f t="shared" si="220"/>
        <v>1.1910340518587941E-4</v>
      </c>
      <c r="L2834">
        <f t="shared" si="224"/>
        <v>1.0913450654393385E-2</v>
      </c>
      <c r="M2834">
        <f t="shared" si="221"/>
        <v>7.1563610848481235E-4</v>
      </c>
      <c r="N2834">
        <f t="shared" si="222"/>
        <v>1.0913450654393385E-2</v>
      </c>
      <c r="O2834">
        <f t="shared" si="223"/>
        <v>9.8221055889540471E-2</v>
      </c>
      <c r="Q2834" s="7">
        <v>2808</v>
      </c>
      <c r="R2834" s="7">
        <v>3.4552980989632884E-4</v>
      </c>
      <c r="S2834" s="7">
        <v>3.7604528928836983E-4</v>
      </c>
      <c r="U2834" s="7">
        <v>61.527503835196143</v>
      </c>
      <c r="V2834" s="7">
        <v>1.5598505942662681E-3</v>
      </c>
    </row>
    <row r="2835" spans="1:22" x14ac:dyDescent="0.35">
      <c r="A2835" s="24">
        <v>2016</v>
      </c>
      <c r="B2835" s="17" t="s">
        <v>26</v>
      </c>
      <c r="C2835" s="17" t="s">
        <v>201</v>
      </c>
      <c r="D2835" s="17">
        <v>2002</v>
      </c>
      <c r="E2835" s="17">
        <v>14</v>
      </c>
      <c r="F2835" s="17">
        <v>57</v>
      </c>
      <c r="G2835" s="17">
        <v>4</v>
      </c>
      <c r="H2835" s="17">
        <v>61</v>
      </c>
      <c r="I2835" s="17" t="b">
        <v>1</v>
      </c>
      <c r="J2835" s="25">
        <v>6.5573770491803296E-2</v>
      </c>
      <c r="K2835">
        <f t="shared" si="220"/>
        <v>1.1910340518587941E-4</v>
      </c>
      <c r="L2835">
        <f t="shared" si="224"/>
        <v>1.0913450654393385E-2</v>
      </c>
      <c r="M2835">
        <f t="shared" si="221"/>
        <v>7.1563610848481235E-4</v>
      </c>
      <c r="N2835">
        <f t="shared" si="222"/>
        <v>1.0913450654393385E-2</v>
      </c>
      <c r="O2835">
        <f t="shared" si="223"/>
        <v>0.15278830916150737</v>
      </c>
      <c r="Q2835" s="7">
        <v>2809</v>
      </c>
      <c r="R2835" s="7">
        <v>5.0859073215788397E-4</v>
      </c>
      <c r="S2835" s="7">
        <v>2.1298436702681469E-4</v>
      </c>
      <c r="U2835" s="7">
        <v>61.549419241726937</v>
      </c>
      <c r="V2835" s="7">
        <v>1.5598505942662681E-3</v>
      </c>
    </row>
    <row r="2836" spans="1:22" x14ac:dyDescent="0.35">
      <c r="A2836" s="5">
        <v>2016</v>
      </c>
      <c r="B2836" s="14" t="s">
        <v>26</v>
      </c>
      <c r="C2836" s="14" t="s">
        <v>178</v>
      </c>
      <c r="D2836" s="14">
        <v>2006</v>
      </c>
      <c r="E2836" s="14">
        <v>10</v>
      </c>
      <c r="F2836" s="14">
        <v>57</v>
      </c>
      <c r="G2836" s="14">
        <v>4</v>
      </c>
      <c r="H2836" s="14">
        <v>61</v>
      </c>
      <c r="I2836" s="14" t="b">
        <v>1</v>
      </c>
      <c r="J2836" s="6">
        <v>6.5573770491803296E-2</v>
      </c>
      <c r="K2836">
        <f t="shared" si="220"/>
        <v>1.1910340518587941E-4</v>
      </c>
      <c r="L2836">
        <f t="shared" si="224"/>
        <v>1.0913450654393385E-2</v>
      </c>
      <c r="M2836">
        <f t="shared" si="221"/>
        <v>7.1563610848481235E-4</v>
      </c>
      <c r="N2836">
        <f t="shared" si="222"/>
        <v>1.0913450654393385E-2</v>
      </c>
      <c r="O2836">
        <f t="shared" si="223"/>
        <v>0.10913450654393385</v>
      </c>
      <c r="Q2836" s="7">
        <v>2810</v>
      </c>
      <c r="R2836" s="7">
        <v>1.6500171879887701E-3</v>
      </c>
      <c r="S2836" s="7">
        <v>-9.2844208880407144E-4</v>
      </c>
      <c r="U2836" s="7">
        <v>61.571334648257725</v>
      </c>
      <c r="V2836" s="7">
        <v>1.5598505942662681E-3</v>
      </c>
    </row>
    <row r="2837" spans="1:22" x14ac:dyDescent="0.35">
      <c r="A2837" s="24">
        <v>2016</v>
      </c>
      <c r="B2837" s="17" t="s">
        <v>24</v>
      </c>
      <c r="C2837" s="17" t="s">
        <v>49</v>
      </c>
      <c r="D2837" s="17">
        <v>2007</v>
      </c>
      <c r="E2837" s="17">
        <v>9</v>
      </c>
      <c r="F2837" s="17">
        <v>271</v>
      </c>
      <c r="G2837" s="17">
        <v>19</v>
      </c>
      <c r="H2837" s="17">
        <v>290</v>
      </c>
      <c r="I2837" s="17" t="b">
        <v>1</v>
      </c>
      <c r="J2837" s="25">
        <v>6.5517241379310406E-2</v>
      </c>
      <c r="K2837">
        <f t="shared" si="220"/>
        <v>5.6622930334270535E-4</v>
      </c>
      <c r="L2837">
        <f t="shared" si="224"/>
        <v>2.3795573187942023E-2</v>
      </c>
      <c r="M2837">
        <f t="shared" si="221"/>
        <v>1.5590203123134444E-3</v>
      </c>
      <c r="N2837">
        <f t="shared" si="222"/>
        <v>2.3795573187942023E-2</v>
      </c>
      <c r="O2837">
        <f t="shared" si="223"/>
        <v>0.2141601586914782</v>
      </c>
      <c r="Q2837" s="7">
        <v>2811</v>
      </c>
      <c r="R2837" s="7">
        <v>8.3471257668099445E-4</v>
      </c>
      <c r="S2837" s="7">
        <v>-1.1313747749629578E-4</v>
      </c>
      <c r="U2837" s="7">
        <v>61.59325005478852</v>
      </c>
      <c r="V2837" s="7">
        <v>1.5598505942662681E-3</v>
      </c>
    </row>
    <row r="2838" spans="1:22" x14ac:dyDescent="0.35">
      <c r="A2838" s="3">
        <v>2014</v>
      </c>
      <c r="B2838" s="13" t="s">
        <v>67</v>
      </c>
      <c r="C2838" s="13" t="s">
        <v>123</v>
      </c>
      <c r="D2838" s="13">
        <v>2005</v>
      </c>
      <c r="E2838" s="14">
        <v>9</v>
      </c>
      <c r="F2838" s="13">
        <v>100</v>
      </c>
      <c r="G2838" s="13">
        <v>7</v>
      </c>
      <c r="H2838" s="13">
        <v>107</v>
      </c>
      <c r="I2838" s="13" t="b">
        <v>1</v>
      </c>
      <c r="J2838" s="4">
        <v>6.5420560747663503E-2</v>
      </c>
      <c r="K2838">
        <f t="shared" si="220"/>
        <v>2.0891908778506718E-4</v>
      </c>
      <c r="L2838">
        <f t="shared" si="224"/>
        <v>1.4454033616436181E-2</v>
      </c>
      <c r="M2838">
        <f t="shared" si="221"/>
        <v>9.4559098425283359E-4</v>
      </c>
      <c r="N2838">
        <f t="shared" si="222"/>
        <v>1.4454033616436181E-2</v>
      </c>
      <c r="O2838">
        <f t="shared" si="223"/>
        <v>0.13008630254792564</v>
      </c>
      <c r="Q2838" s="7">
        <v>2812</v>
      </c>
      <c r="R2838" s="7">
        <v>1.3238953434656598E-3</v>
      </c>
      <c r="S2838" s="7">
        <v>-6.0232024428096117E-4</v>
      </c>
      <c r="U2838" s="7">
        <v>61.615165461319307</v>
      </c>
      <c r="V2838" s="7">
        <v>1.5606445124213861E-3</v>
      </c>
    </row>
    <row r="2839" spans="1:22" x14ac:dyDescent="0.35">
      <c r="A2839" s="24">
        <v>2016</v>
      </c>
      <c r="B2839" s="17" t="s">
        <v>67</v>
      </c>
      <c r="C2839" s="17" t="s">
        <v>68</v>
      </c>
      <c r="D2839" s="17">
        <v>2008</v>
      </c>
      <c r="E2839" s="17">
        <v>8</v>
      </c>
      <c r="F2839" s="17">
        <v>172</v>
      </c>
      <c r="G2839" s="17">
        <v>12</v>
      </c>
      <c r="H2839" s="17">
        <v>184</v>
      </c>
      <c r="I2839" s="17" t="b">
        <v>1</v>
      </c>
      <c r="J2839" s="25">
        <v>6.5217391304347797E-2</v>
      </c>
      <c r="K2839">
        <f t="shared" si="220"/>
        <v>3.5926273039675101E-4</v>
      </c>
      <c r="L2839">
        <f t="shared" si="224"/>
        <v>1.8954227243460783E-2</v>
      </c>
      <c r="M2839">
        <f t="shared" si="221"/>
        <v>1.2361452550083115E-3</v>
      </c>
      <c r="N2839">
        <f t="shared" si="222"/>
        <v>1.8954227243460783E-2</v>
      </c>
      <c r="O2839">
        <f t="shared" si="223"/>
        <v>0.15163381794768627</v>
      </c>
      <c r="Q2839" s="7">
        <v>2813</v>
      </c>
      <c r="R2839" s="7">
        <v>1.5653179287088859E-3</v>
      </c>
      <c r="S2839" s="7">
        <v>-2.1857724592544837E-4</v>
      </c>
      <c r="U2839" s="7">
        <v>61.637080867850102</v>
      </c>
      <c r="V2839" s="7">
        <v>1.5606445124213861E-3</v>
      </c>
    </row>
    <row r="2840" spans="1:22" x14ac:dyDescent="0.35">
      <c r="A2840" s="3">
        <v>2013</v>
      </c>
      <c r="B2840" s="13" t="s">
        <v>26</v>
      </c>
      <c r="C2840" s="13" t="s">
        <v>78</v>
      </c>
      <c r="D2840" s="13">
        <v>2002</v>
      </c>
      <c r="E2840" s="14">
        <v>11</v>
      </c>
      <c r="F2840" s="13">
        <v>129</v>
      </c>
      <c r="G2840" s="13">
        <v>9</v>
      </c>
      <c r="H2840" s="13">
        <v>138</v>
      </c>
      <c r="I2840" s="13" t="b">
        <v>1</v>
      </c>
      <c r="J2840" s="4">
        <v>6.5217391304347797E-2</v>
      </c>
      <c r="K2840">
        <f t="shared" si="220"/>
        <v>2.6944704779756324E-4</v>
      </c>
      <c r="L2840">
        <f t="shared" si="224"/>
        <v>1.6414842301940132E-2</v>
      </c>
      <c r="M2840">
        <f t="shared" si="221"/>
        <v>1.0705331936047907E-3</v>
      </c>
      <c r="N2840">
        <f t="shared" si="222"/>
        <v>1.6414842301940132E-2</v>
      </c>
      <c r="O2840">
        <f t="shared" si="223"/>
        <v>0.18056326532134145</v>
      </c>
      <c r="Q2840" s="7">
        <v>2814</v>
      </c>
      <c r="R2840" s="7">
        <v>1.7329882856392041E-3</v>
      </c>
      <c r="S2840" s="7">
        <v>-4.8664083350202368E-4</v>
      </c>
      <c r="U2840" s="7">
        <v>61.65899627438089</v>
      </c>
      <c r="V2840" s="7">
        <v>1.5622559165805615E-3</v>
      </c>
    </row>
    <row r="2841" spans="1:22" x14ac:dyDescent="0.35">
      <c r="A2841" s="3">
        <v>2016</v>
      </c>
      <c r="B2841" s="13" t="s">
        <v>58</v>
      </c>
      <c r="C2841" s="13" t="s">
        <v>64</v>
      </c>
      <c r="D2841" s="13">
        <v>2008</v>
      </c>
      <c r="E2841" s="17">
        <v>8</v>
      </c>
      <c r="F2841" s="13">
        <v>86</v>
      </c>
      <c r="G2841" s="13">
        <v>6</v>
      </c>
      <c r="H2841" s="13">
        <v>92</v>
      </c>
      <c r="I2841" s="13" t="b">
        <v>1</v>
      </c>
      <c r="J2841" s="4">
        <v>6.5217391304347797E-2</v>
      </c>
      <c r="K2841">
        <f t="shared" si="220"/>
        <v>1.796313651983755E-4</v>
      </c>
      <c r="L2841">
        <f t="shared" si="224"/>
        <v>1.3402662616001922E-2</v>
      </c>
      <c r="M2841">
        <f t="shared" si="221"/>
        <v>8.7408669234795104E-4</v>
      </c>
      <c r="N2841">
        <f t="shared" si="222"/>
        <v>1.3402662616001922E-2</v>
      </c>
      <c r="O2841">
        <f t="shared" si="223"/>
        <v>0.10722130092801538</v>
      </c>
      <c r="Q2841" s="7">
        <v>2815</v>
      </c>
      <c r="R2841" s="7">
        <v>1.8415483502173403E-3</v>
      </c>
      <c r="S2841" s="7">
        <v>-7.0442206662219876E-4</v>
      </c>
      <c r="U2841" s="7">
        <v>61.680911680911684</v>
      </c>
      <c r="V2841" s="7">
        <v>1.5622559165805619E-3</v>
      </c>
    </row>
    <row r="2842" spans="1:22" x14ac:dyDescent="0.35">
      <c r="A2842" s="3">
        <v>2017</v>
      </c>
      <c r="B2842" s="13" t="s">
        <v>52</v>
      </c>
      <c r="C2842" s="13" t="s">
        <v>74</v>
      </c>
      <c r="D2842" s="13">
        <v>2006</v>
      </c>
      <c r="E2842" s="14">
        <v>11</v>
      </c>
      <c r="F2842" s="13">
        <v>86</v>
      </c>
      <c r="G2842" s="13">
        <v>6</v>
      </c>
      <c r="H2842" s="13">
        <v>92</v>
      </c>
      <c r="I2842" s="13" t="b">
        <v>1</v>
      </c>
      <c r="J2842" s="4">
        <v>6.5217391304347797E-2</v>
      </c>
      <c r="K2842">
        <f t="shared" si="220"/>
        <v>1.796313651983755E-4</v>
      </c>
      <c r="L2842">
        <f t="shared" si="224"/>
        <v>1.3402662616001922E-2</v>
      </c>
      <c r="M2842">
        <f t="shared" si="221"/>
        <v>8.7408669234795104E-4</v>
      </c>
      <c r="N2842">
        <f t="shared" si="222"/>
        <v>1.3402662616001922E-2</v>
      </c>
      <c r="O2842">
        <f t="shared" si="223"/>
        <v>0.14742928877602116</v>
      </c>
      <c r="Q2842" s="7">
        <v>2816</v>
      </c>
      <c r="R2842" s="7">
        <v>1.4169320530535859E-3</v>
      </c>
      <c r="S2842" s="7">
        <v>-4.0069629226074954E-4</v>
      </c>
      <c r="U2842" s="7">
        <v>61.702827087442472</v>
      </c>
      <c r="V2842" s="7">
        <v>1.5622559165805619E-3</v>
      </c>
    </row>
    <row r="2843" spans="1:22" x14ac:dyDescent="0.35">
      <c r="A2843" s="3">
        <v>2015</v>
      </c>
      <c r="B2843" s="13" t="s">
        <v>42</v>
      </c>
      <c r="C2843" s="13" t="s">
        <v>73</v>
      </c>
      <c r="D2843" s="13">
        <v>2005</v>
      </c>
      <c r="E2843" s="17">
        <v>10</v>
      </c>
      <c r="F2843" s="13">
        <v>201</v>
      </c>
      <c r="G2843" s="13">
        <v>14</v>
      </c>
      <c r="H2843" s="13">
        <v>215</v>
      </c>
      <c r="I2843" s="13" t="b">
        <v>1</v>
      </c>
      <c r="J2843" s="4">
        <v>6.5116279069767496E-2</v>
      </c>
      <c r="K2843">
        <f t="shared" si="220"/>
        <v>4.197906904092471E-4</v>
      </c>
      <c r="L2843">
        <f t="shared" si="224"/>
        <v>2.0488794264408219E-2</v>
      </c>
      <c r="M2843">
        <f t="shared" si="221"/>
        <v>1.3341540451242571E-3</v>
      </c>
      <c r="N2843">
        <f t="shared" si="222"/>
        <v>2.0488794264408219E-2</v>
      </c>
      <c r="O2843">
        <f t="shared" si="223"/>
        <v>0.20488794264408219</v>
      </c>
      <c r="Q2843" s="7">
        <v>2817</v>
      </c>
      <c r="R2843" s="7">
        <v>4.5926444905343444E-4</v>
      </c>
      <c r="S2843" s="7">
        <v>4.9077639970352804E-4</v>
      </c>
      <c r="U2843" s="7">
        <v>61.72474249397326</v>
      </c>
      <c r="V2843" s="7">
        <v>1.5622559165805619E-3</v>
      </c>
    </row>
    <row r="2844" spans="1:22" x14ac:dyDescent="0.35">
      <c r="A2844" s="5">
        <v>2015</v>
      </c>
      <c r="B2844" s="14" t="s">
        <v>37</v>
      </c>
      <c r="C2844" s="14" t="s">
        <v>38</v>
      </c>
      <c r="D2844" s="14">
        <v>2007</v>
      </c>
      <c r="E2844" s="14">
        <v>8</v>
      </c>
      <c r="F2844" s="14">
        <v>115</v>
      </c>
      <c r="G2844" s="14">
        <v>8</v>
      </c>
      <c r="H2844" s="14">
        <v>123</v>
      </c>
      <c r="I2844" s="14" t="b">
        <v>1</v>
      </c>
      <c r="J2844" s="6">
        <v>6.50406504065041E-2</v>
      </c>
      <c r="K2844">
        <f t="shared" si="220"/>
        <v>2.4015932521087159E-4</v>
      </c>
      <c r="L2844">
        <f t="shared" si="224"/>
        <v>1.5497074730763597E-2</v>
      </c>
      <c r="M2844">
        <f t="shared" si="221"/>
        <v>1.0079398198870636E-3</v>
      </c>
      <c r="N2844">
        <f t="shared" si="222"/>
        <v>1.5497074730763597E-2</v>
      </c>
      <c r="O2844">
        <f t="shared" si="223"/>
        <v>0.12397659784610877</v>
      </c>
      <c r="Q2844" s="7">
        <v>2818</v>
      </c>
      <c r="R2844" s="7">
        <v>1.5429348369581288E-3</v>
      </c>
      <c r="S2844" s="7">
        <v>-5.9289398820116634E-4</v>
      </c>
      <c r="U2844" s="7">
        <v>61.746657900504054</v>
      </c>
      <c r="V2844" s="7">
        <v>1.5622559165805619E-3</v>
      </c>
    </row>
    <row r="2845" spans="1:22" x14ac:dyDescent="0.35">
      <c r="A2845" s="24">
        <v>2014</v>
      </c>
      <c r="B2845" s="17" t="s">
        <v>37</v>
      </c>
      <c r="C2845" s="17" t="s">
        <v>59</v>
      </c>
      <c r="D2845" s="17">
        <v>2007</v>
      </c>
      <c r="E2845" s="17">
        <v>7</v>
      </c>
      <c r="F2845" s="17">
        <v>187</v>
      </c>
      <c r="G2845" s="17">
        <v>13</v>
      </c>
      <c r="H2845" s="17">
        <v>200</v>
      </c>
      <c r="I2845" s="17" t="b">
        <v>1</v>
      </c>
      <c r="J2845" s="25">
        <v>6.5000000000000002E-2</v>
      </c>
      <c r="K2845">
        <f t="shared" si="220"/>
        <v>3.9050296782255548E-4</v>
      </c>
      <c r="L2845">
        <f t="shared" si="224"/>
        <v>1.9761147937874344E-2</v>
      </c>
      <c r="M2845">
        <f t="shared" si="221"/>
        <v>1.2844746159618324E-3</v>
      </c>
      <c r="N2845">
        <f t="shared" si="222"/>
        <v>1.9761147937874344E-2</v>
      </c>
      <c r="O2845">
        <f t="shared" si="223"/>
        <v>0.13832803556512041</v>
      </c>
      <c r="Q2845" s="7">
        <v>2819</v>
      </c>
      <c r="R2845" s="7">
        <v>3.7079524591511095E-3</v>
      </c>
      <c r="S2845" s="7">
        <v>-2.1024689352981234E-3</v>
      </c>
      <c r="U2845" s="7">
        <v>61.768573307034842</v>
      </c>
      <c r="V2845" s="7">
        <v>1.5622559165805619E-3</v>
      </c>
    </row>
    <row r="2846" spans="1:22" x14ac:dyDescent="0.35">
      <c r="A2846" s="5">
        <v>2014</v>
      </c>
      <c r="B2846" s="14" t="s">
        <v>30</v>
      </c>
      <c r="C2846" s="14" t="s">
        <v>163</v>
      </c>
      <c r="D2846" s="14">
        <v>2004</v>
      </c>
      <c r="E2846" s="14">
        <v>10</v>
      </c>
      <c r="F2846" s="14">
        <v>72</v>
      </c>
      <c r="G2846" s="14">
        <v>5</v>
      </c>
      <c r="H2846" s="14">
        <v>77</v>
      </c>
      <c r="I2846" s="14" t="b">
        <v>1</v>
      </c>
      <c r="J2846" s="6">
        <v>6.4935064935064901E-2</v>
      </c>
      <c r="K2846">
        <f t="shared" si="220"/>
        <v>1.5034364261168386E-4</v>
      </c>
      <c r="L2846">
        <f t="shared" si="224"/>
        <v>1.2261469838958291E-2</v>
      </c>
      <c r="M2846">
        <f t="shared" si="221"/>
        <v>7.9619934019209632E-4</v>
      </c>
      <c r="N2846">
        <f t="shared" si="222"/>
        <v>1.2261469838958291E-2</v>
      </c>
      <c r="O2846">
        <f t="shared" si="223"/>
        <v>0.1226146983895829</v>
      </c>
      <c r="Q2846" s="7">
        <v>2820</v>
      </c>
      <c r="R2846" s="7">
        <v>1.3516728808338568E-3</v>
      </c>
      <c r="S2846" s="7">
        <v>8.2541317075600796E-5</v>
      </c>
      <c r="U2846" s="7">
        <v>61.790488713565637</v>
      </c>
      <c r="V2846" s="7">
        <v>1.5622559165805619E-3</v>
      </c>
    </row>
    <row r="2847" spans="1:22" x14ac:dyDescent="0.35">
      <c r="A2847" s="24">
        <v>2015</v>
      </c>
      <c r="B2847" s="17" t="s">
        <v>30</v>
      </c>
      <c r="C2847" s="17" t="s">
        <v>56</v>
      </c>
      <c r="D2847" s="17">
        <v>2009</v>
      </c>
      <c r="E2847" s="17">
        <v>6</v>
      </c>
      <c r="F2847" s="17">
        <v>72</v>
      </c>
      <c r="G2847" s="17">
        <v>5</v>
      </c>
      <c r="H2847" s="17">
        <v>77</v>
      </c>
      <c r="I2847" s="17" t="b">
        <v>1</v>
      </c>
      <c r="J2847" s="25">
        <v>6.4935064935064901E-2</v>
      </c>
      <c r="K2847">
        <f t="shared" si="220"/>
        <v>1.5034364261168386E-4</v>
      </c>
      <c r="L2847">
        <f t="shared" si="224"/>
        <v>1.2261469838958291E-2</v>
      </c>
      <c r="M2847">
        <f t="shared" si="221"/>
        <v>7.9619934019209632E-4</v>
      </c>
      <c r="N2847">
        <f t="shared" si="222"/>
        <v>1.2261469838958291E-2</v>
      </c>
      <c r="O2847">
        <f t="shared" si="223"/>
        <v>7.3568819033749747E-2</v>
      </c>
      <c r="Q2847" s="7">
        <v>2821</v>
      </c>
      <c r="R2847" s="7">
        <v>5.4996074296418296E-4</v>
      </c>
      <c r="S2847" s="7">
        <v>5.8341882110886172E-4</v>
      </c>
      <c r="U2847" s="7">
        <v>61.812404120096424</v>
      </c>
      <c r="V2847" s="7">
        <v>1.5622559165805619E-3</v>
      </c>
    </row>
    <row r="2848" spans="1:22" x14ac:dyDescent="0.35">
      <c r="A2848" s="5">
        <v>2016</v>
      </c>
      <c r="B2848" s="14" t="s">
        <v>128</v>
      </c>
      <c r="C2848" s="14" t="s">
        <v>129</v>
      </c>
      <c r="D2848" s="14">
        <v>2009</v>
      </c>
      <c r="E2848" s="14">
        <v>7</v>
      </c>
      <c r="F2848" s="14">
        <v>72</v>
      </c>
      <c r="G2848" s="14">
        <v>5</v>
      </c>
      <c r="H2848" s="14">
        <v>77</v>
      </c>
      <c r="I2848" s="14" t="b">
        <v>1</v>
      </c>
      <c r="J2848" s="6">
        <v>6.4935064935064901E-2</v>
      </c>
      <c r="K2848">
        <f t="shared" si="220"/>
        <v>1.5034364261168386E-4</v>
      </c>
      <c r="L2848">
        <f t="shared" si="224"/>
        <v>1.2261469838958291E-2</v>
      </c>
      <c r="M2848">
        <f t="shared" si="221"/>
        <v>7.9619934019209632E-4</v>
      </c>
      <c r="N2848">
        <f t="shared" si="222"/>
        <v>1.2261469838958291E-2</v>
      </c>
      <c r="O2848">
        <f t="shared" si="223"/>
        <v>8.5830288872708035E-2</v>
      </c>
      <c r="Q2848" s="7">
        <v>2822</v>
      </c>
      <c r="R2848" s="7">
        <v>1.4899950498475059E-3</v>
      </c>
      <c r="S2848" s="7">
        <v>-6.8857467443320282E-4</v>
      </c>
      <c r="U2848" s="7">
        <v>61.834319526627219</v>
      </c>
      <c r="V2848" s="7">
        <v>1.5634127149001798E-3</v>
      </c>
    </row>
    <row r="2849" spans="1:22" x14ac:dyDescent="0.35">
      <c r="A2849" s="3">
        <v>2013</v>
      </c>
      <c r="B2849" s="13" t="s">
        <v>30</v>
      </c>
      <c r="C2849" s="13" t="s">
        <v>48</v>
      </c>
      <c r="D2849" s="13">
        <v>2004</v>
      </c>
      <c r="E2849" s="17">
        <v>9</v>
      </c>
      <c r="F2849" s="13">
        <v>101</v>
      </c>
      <c r="G2849" s="13">
        <v>7</v>
      </c>
      <c r="H2849" s="13">
        <v>108</v>
      </c>
      <c r="I2849" s="13" t="b">
        <v>1</v>
      </c>
      <c r="J2849" s="4">
        <v>6.4814814814814797E-2</v>
      </c>
      <c r="K2849">
        <f t="shared" si="220"/>
        <v>2.1087160262417995E-4</v>
      </c>
      <c r="L2849">
        <f t="shared" si="224"/>
        <v>1.4521418753833247E-2</v>
      </c>
      <c r="M2849">
        <f t="shared" si="221"/>
        <v>9.4120306737808059E-4</v>
      </c>
      <c r="N2849">
        <f t="shared" si="222"/>
        <v>1.4521418753833247E-2</v>
      </c>
      <c r="O2849">
        <f t="shared" si="223"/>
        <v>0.13069276878449923</v>
      </c>
      <c r="Q2849" s="7">
        <v>2823</v>
      </c>
      <c r="R2849" s="7">
        <v>1.8570330762178863E-3</v>
      </c>
      <c r="S2849" s="7">
        <v>-1.0556127008035832E-3</v>
      </c>
      <c r="U2849" s="7">
        <v>61.856234933158007</v>
      </c>
      <c r="V2849" s="7">
        <v>1.5640301998515057E-3</v>
      </c>
    </row>
    <row r="2850" spans="1:22" x14ac:dyDescent="0.35">
      <c r="A2850" s="5">
        <v>2017</v>
      </c>
      <c r="B2850" s="14" t="s">
        <v>58</v>
      </c>
      <c r="C2850" s="14" t="s">
        <v>64</v>
      </c>
      <c r="D2850" s="14">
        <v>2007</v>
      </c>
      <c r="E2850" s="14">
        <v>10</v>
      </c>
      <c r="F2850" s="14">
        <v>101</v>
      </c>
      <c r="G2850" s="14">
        <v>7</v>
      </c>
      <c r="H2850" s="14">
        <v>108</v>
      </c>
      <c r="I2850" s="14" t="b">
        <v>1</v>
      </c>
      <c r="J2850" s="6">
        <v>6.4814814814814797E-2</v>
      </c>
      <c r="K2850">
        <f t="shared" si="220"/>
        <v>2.1087160262417995E-4</v>
      </c>
      <c r="L2850">
        <f t="shared" si="224"/>
        <v>1.4521418753833247E-2</v>
      </c>
      <c r="M2850">
        <f t="shared" si="221"/>
        <v>9.4120306737808059E-4</v>
      </c>
      <c r="N2850">
        <f t="shared" si="222"/>
        <v>1.4521418753833247E-2</v>
      </c>
      <c r="O2850">
        <f t="shared" si="223"/>
        <v>0.14521418753833248</v>
      </c>
      <c r="Q2850" s="7">
        <v>2824</v>
      </c>
      <c r="R2850" s="7">
        <v>1.306476036662316E-3</v>
      </c>
      <c r="S2850" s="7">
        <v>-5.0505566124801286E-4</v>
      </c>
      <c r="U2850" s="7">
        <v>61.878150339688801</v>
      </c>
      <c r="V2850" s="7">
        <v>1.5653161661667862E-3</v>
      </c>
    </row>
    <row r="2851" spans="1:22" x14ac:dyDescent="0.35">
      <c r="A2851" s="24">
        <v>2014</v>
      </c>
      <c r="B2851" s="17" t="s">
        <v>24</v>
      </c>
      <c r="C2851" s="17" t="s">
        <v>41</v>
      </c>
      <c r="D2851" s="17">
        <v>2005</v>
      </c>
      <c r="E2851" s="17">
        <v>9</v>
      </c>
      <c r="F2851" s="17">
        <v>246</v>
      </c>
      <c r="G2851" s="17">
        <v>17</v>
      </c>
      <c r="H2851" s="17">
        <v>263</v>
      </c>
      <c r="I2851" s="17" t="b">
        <v>1</v>
      </c>
      <c r="J2851" s="25">
        <v>6.4638783269962002E-2</v>
      </c>
      <c r="K2851">
        <f t="shared" si="220"/>
        <v>5.1351140268666041E-4</v>
      </c>
      <c r="L2851">
        <f t="shared" si="224"/>
        <v>2.2660789983728731E-2</v>
      </c>
      <c r="M2851">
        <f t="shared" si="221"/>
        <v>1.4647658924843673E-3</v>
      </c>
      <c r="N2851">
        <f t="shared" si="222"/>
        <v>2.2660789983728731E-2</v>
      </c>
      <c r="O2851">
        <f t="shared" si="223"/>
        <v>0.20394710985355857</v>
      </c>
      <c r="Q2851" s="7">
        <v>2825</v>
      </c>
      <c r="R2851" s="7">
        <v>1.6735140630326963E-3</v>
      </c>
      <c r="S2851" s="7">
        <v>-8.7209368761839321E-4</v>
      </c>
      <c r="U2851" s="7">
        <v>61.900065746219589</v>
      </c>
      <c r="V2851" s="7">
        <v>1.5653161661667862E-3</v>
      </c>
    </row>
    <row r="2852" spans="1:22" x14ac:dyDescent="0.35">
      <c r="A2852" s="5">
        <v>2014</v>
      </c>
      <c r="B2852" s="14" t="s">
        <v>24</v>
      </c>
      <c r="C2852" s="14" t="s">
        <v>49</v>
      </c>
      <c r="D2852" s="14">
        <v>2005</v>
      </c>
      <c r="E2852" s="14">
        <v>9</v>
      </c>
      <c r="F2852" s="14">
        <v>116</v>
      </c>
      <c r="G2852" s="14">
        <v>8</v>
      </c>
      <c r="H2852" s="14">
        <v>124</v>
      </c>
      <c r="I2852" s="14" t="b">
        <v>1</v>
      </c>
      <c r="J2852" s="6">
        <v>6.4516129032258104E-2</v>
      </c>
      <c r="K2852">
        <f t="shared" si="220"/>
        <v>2.4211184004998437E-4</v>
      </c>
      <c r="L2852">
        <f t="shared" si="224"/>
        <v>1.5559943446233484E-2</v>
      </c>
      <c r="M2852">
        <f t="shared" si="221"/>
        <v>1.0038673191118384E-3</v>
      </c>
      <c r="N2852">
        <f t="shared" si="222"/>
        <v>1.5559943446233484E-2</v>
      </c>
      <c r="O2852">
        <f t="shared" si="223"/>
        <v>0.14003949101610136</v>
      </c>
      <c r="Q2852" s="7">
        <v>2826</v>
      </c>
      <c r="R2852" s="7">
        <v>7.2522494218576626E-4</v>
      </c>
      <c r="S2852" s="7">
        <v>2.8683734815735892E-4</v>
      </c>
      <c r="U2852" s="7">
        <v>61.921981152750384</v>
      </c>
      <c r="V2852" s="7">
        <v>1.5653161661667862E-3</v>
      </c>
    </row>
    <row r="2853" spans="1:22" x14ac:dyDescent="0.35">
      <c r="A2853" s="3">
        <v>2013</v>
      </c>
      <c r="B2853" s="13" t="s">
        <v>52</v>
      </c>
      <c r="C2853" s="13" t="s">
        <v>150</v>
      </c>
      <c r="D2853" s="13">
        <v>1999</v>
      </c>
      <c r="E2853" s="17">
        <v>14</v>
      </c>
      <c r="F2853" s="13">
        <v>58</v>
      </c>
      <c r="G2853" s="13">
        <v>4</v>
      </c>
      <c r="H2853" s="13">
        <v>62</v>
      </c>
      <c r="I2853" s="13" t="b">
        <v>1</v>
      </c>
      <c r="J2853" s="4">
        <v>6.4516129032258104E-2</v>
      </c>
      <c r="K2853">
        <f t="shared" si="220"/>
        <v>1.2105592002499218E-4</v>
      </c>
      <c r="L2853">
        <f t="shared" si="224"/>
        <v>1.1002541525710875E-2</v>
      </c>
      <c r="M2853">
        <f t="shared" si="221"/>
        <v>7.0984138875554079E-4</v>
      </c>
      <c r="N2853">
        <f t="shared" si="222"/>
        <v>1.1002541525710875E-2</v>
      </c>
      <c r="O2853">
        <f t="shared" si="223"/>
        <v>0.15403558135995227</v>
      </c>
      <c r="Q2853" s="7">
        <v>2827</v>
      </c>
      <c r="R2853" s="7">
        <v>7.2522494218576626E-4</v>
      </c>
      <c r="S2853" s="7">
        <v>2.8683734815735892E-4</v>
      </c>
      <c r="U2853" s="7">
        <v>61.943896559281171</v>
      </c>
      <c r="V2853" s="7">
        <v>1.5687518111963139E-3</v>
      </c>
    </row>
    <row r="2854" spans="1:22" x14ac:dyDescent="0.35">
      <c r="A2854" s="3">
        <v>2014</v>
      </c>
      <c r="B2854" s="13" t="s">
        <v>180</v>
      </c>
      <c r="C2854" s="13" t="s">
        <v>294</v>
      </c>
      <c r="D2854" s="13">
        <v>2003</v>
      </c>
      <c r="E2854" s="14">
        <v>11</v>
      </c>
      <c r="F2854" s="13">
        <v>58</v>
      </c>
      <c r="G2854" s="13">
        <v>4</v>
      </c>
      <c r="H2854" s="13">
        <v>62</v>
      </c>
      <c r="I2854" s="13" t="b">
        <v>1</v>
      </c>
      <c r="J2854" s="4">
        <v>6.4516129032258104E-2</v>
      </c>
      <c r="K2854">
        <f t="shared" si="220"/>
        <v>1.2105592002499218E-4</v>
      </c>
      <c r="L2854">
        <f t="shared" si="224"/>
        <v>1.1002541525710875E-2</v>
      </c>
      <c r="M2854">
        <f t="shared" si="221"/>
        <v>7.0984138875554079E-4</v>
      </c>
      <c r="N2854">
        <f t="shared" si="222"/>
        <v>1.1002541525710875E-2</v>
      </c>
      <c r="O2854">
        <f t="shared" si="223"/>
        <v>0.12102795678281963</v>
      </c>
      <c r="Q2854" s="7">
        <v>2828</v>
      </c>
      <c r="R2854" s="7">
        <v>5.1281147450517707E-4</v>
      </c>
      <c r="S2854" s="7">
        <v>2.0282463397963528E-4</v>
      </c>
      <c r="U2854" s="7">
        <v>61.965811965811966</v>
      </c>
      <c r="V2854" s="7">
        <v>1.5687518111963139E-3</v>
      </c>
    </row>
    <row r="2855" spans="1:22" x14ac:dyDescent="0.35">
      <c r="A2855" s="3">
        <v>2014</v>
      </c>
      <c r="B2855" s="13" t="s">
        <v>30</v>
      </c>
      <c r="C2855" s="13" t="s">
        <v>31</v>
      </c>
      <c r="D2855" s="13">
        <v>2005</v>
      </c>
      <c r="E2855" s="17">
        <v>9</v>
      </c>
      <c r="F2855" s="13">
        <v>335</v>
      </c>
      <c r="G2855" s="13">
        <v>23</v>
      </c>
      <c r="H2855" s="13">
        <v>358</v>
      </c>
      <c r="I2855" s="13" t="b">
        <v>1</v>
      </c>
      <c r="J2855" s="4">
        <v>6.4245810055865896E-2</v>
      </c>
      <c r="K2855">
        <f t="shared" ref="K2855:K2918" si="225">H2855/$H$1</f>
        <v>6.9900031240237423E-4</v>
      </c>
      <c r="L2855">
        <f t="shared" si="224"/>
        <v>2.6438614040875406E-2</v>
      </c>
      <c r="M2855">
        <f t="shared" ref="M2855:M2918" si="226">J2855*L2855</f>
        <v>1.6985701758104304E-3</v>
      </c>
      <c r="N2855">
        <f t="shared" ref="N2855:N2918" si="227">L2855</f>
        <v>2.6438614040875406E-2</v>
      </c>
      <c r="O2855">
        <f t="shared" ref="O2855:O2918" si="228">E2855*L2855</f>
        <v>0.23794752636787866</v>
      </c>
      <c r="Q2855" s="7">
        <v>2829</v>
      </c>
      <c r="R2855" s="7">
        <v>8.4163977078315121E-4</v>
      </c>
      <c r="S2855" s="7">
        <v>-1.2600366229833886E-4</v>
      </c>
      <c r="U2855" s="7">
        <v>61.987727372342754</v>
      </c>
      <c r="V2855" s="7">
        <v>1.5719896924764197E-3</v>
      </c>
    </row>
    <row r="2856" spans="1:22" x14ac:dyDescent="0.35">
      <c r="A2856" s="3">
        <v>2017</v>
      </c>
      <c r="B2856" s="13" t="s">
        <v>26</v>
      </c>
      <c r="C2856" s="13" t="s">
        <v>54</v>
      </c>
      <c r="D2856" s="13">
        <v>2007</v>
      </c>
      <c r="E2856" s="14">
        <v>10</v>
      </c>
      <c r="F2856" s="13">
        <v>175</v>
      </c>
      <c r="G2856" s="13">
        <v>12</v>
      </c>
      <c r="H2856" s="13">
        <v>187</v>
      </c>
      <c r="I2856" s="13" t="b">
        <v>1</v>
      </c>
      <c r="J2856" s="4">
        <v>6.4171122994652399E-2</v>
      </c>
      <c r="K2856">
        <f t="shared" si="225"/>
        <v>3.6512027491408935E-4</v>
      </c>
      <c r="L2856">
        <f t="shared" si="224"/>
        <v>1.9108120653640676E-2</v>
      </c>
      <c r="M2856">
        <f t="shared" si="226"/>
        <v>1.2261895606614337E-3</v>
      </c>
      <c r="N2856">
        <f t="shared" si="227"/>
        <v>1.9108120653640676E-2</v>
      </c>
      <c r="O2856">
        <f t="shared" si="228"/>
        <v>0.19108120653640676</v>
      </c>
      <c r="Q2856" s="7">
        <v>2830</v>
      </c>
      <c r="R2856" s="7">
        <v>1.334882215200112E-3</v>
      </c>
      <c r="S2856" s="7">
        <v>-6.1924610671529963E-4</v>
      </c>
      <c r="U2856" s="7">
        <v>62.009642778873548</v>
      </c>
      <c r="V2856" s="7">
        <v>1.5719896924764197E-3</v>
      </c>
    </row>
    <row r="2857" spans="1:22" x14ac:dyDescent="0.35">
      <c r="A2857" s="3">
        <v>2013</v>
      </c>
      <c r="B2857" s="13" t="s">
        <v>24</v>
      </c>
      <c r="C2857" s="13" t="s">
        <v>65</v>
      </c>
      <c r="D2857" s="13">
        <v>2006</v>
      </c>
      <c r="E2857" s="17">
        <v>7</v>
      </c>
      <c r="F2857" s="13">
        <v>73</v>
      </c>
      <c r="G2857" s="13">
        <v>5</v>
      </c>
      <c r="H2857" s="13">
        <v>78</v>
      </c>
      <c r="I2857" s="13" t="b">
        <v>1</v>
      </c>
      <c r="J2857" s="4">
        <v>6.4102564102564097E-2</v>
      </c>
      <c r="K2857">
        <f t="shared" si="225"/>
        <v>1.5229615745079663E-4</v>
      </c>
      <c r="L2857">
        <f t="shared" si="224"/>
        <v>1.2340832931807991E-2</v>
      </c>
      <c r="M2857">
        <f t="shared" si="226"/>
        <v>7.9107903409025577E-4</v>
      </c>
      <c r="N2857">
        <f t="shared" si="227"/>
        <v>1.2340832931807991E-2</v>
      </c>
      <c r="O2857">
        <f t="shared" si="228"/>
        <v>8.6385830522655943E-2</v>
      </c>
      <c r="Q2857" s="7">
        <v>2831</v>
      </c>
      <c r="R2857" s="7">
        <v>1.334882215200112E-3</v>
      </c>
      <c r="S2857" s="7">
        <v>-6.1924610671529963E-4</v>
      </c>
      <c r="U2857" s="7">
        <v>62.031558185404336</v>
      </c>
      <c r="V2857" s="7">
        <v>1.5719896924764197E-3</v>
      </c>
    </row>
    <row r="2858" spans="1:22" x14ac:dyDescent="0.35">
      <c r="A2858" s="5">
        <v>2015</v>
      </c>
      <c r="B2858" s="14" t="s">
        <v>52</v>
      </c>
      <c r="C2858" s="14" t="s">
        <v>83</v>
      </c>
      <c r="D2858" s="14">
        <v>2009</v>
      </c>
      <c r="E2858" s="14">
        <v>6</v>
      </c>
      <c r="F2858" s="14">
        <v>73</v>
      </c>
      <c r="G2858" s="14">
        <v>5</v>
      </c>
      <c r="H2858" s="14">
        <v>78</v>
      </c>
      <c r="I2858" s="14" t="b">
        <v>1</v>
      </c>
      <c r="J2858" s="6">
        <v>6.4102564102564097E-2</v>
      </c>
      <c r="K2858">
        <f t="shared" si="225"/>
        <v>1.5229615745079663E-4</v>
      </c>
      <c r="L2858">
        <f t="shared" si="224"/>
        <v>1.2340832931807991E-2</v>
      </c>
      <c r="M2858">
        <f t="shared" si="226"/>
        <v>7.9107903409025577E-4</v>
      </c>
      <c r="N2858">
        <f t="shared" si="227"/>
        <v>1.2340832931807991E-2</v>
      </c>
      <c r="O2858">
        <f t="shared" si="228"/>
        <v>7.4044997590847955E-2</v>
      </c>
      <c r="Q2858" s="7">
        <v>2832</v>
      </c>
      <c r="R2858" s="7">
        <v>8.4163977078315121E-4</v>
      </c>
      <c r="S2858" s="7">
        <v>-1.2600366229833886E-4</v>
      </c>
      <c r="U2858" s="7">
        <v>62.053473591935131</v>
      </c>
      <c r="V2858" s="7">
        <v>1.5719896924764197E-3</v>
      </c>
    </row>
    <row r="2859" spans="1:22" x14ac:dyDescent="0.35">
      <c r="A2859" s="24">
        <v>2015</v>
      </c>
      <c r="B2859" s="17" t="s">
        <v>52</v>
      </c>
      <c r="C2859" s="17" t="s">
        <v>150</v>
      </c>
      <c r="D2859" s="17">
        <v>2005</v>
      </c>
      <c r="E2859" s="17">
        <v>10</v>
      </c>
      <c r="F2859" s="17">
        <v>73</v>
      </c>
      <c r="G2859" s="17">
        <v>5</v>
      </c>
      <c r="H2859" s="17">
        <v>78</v>
      </c>
      <c r="I2859" s="17" t="b">
        <v>1</v>
      </c>
      <c r="J2859" s="25">
        <v>6.4102564102564097E-2</v>
      </c>
      <c r="K2859">
        <f t="shared" si="225"/>
        <v>1.5229615745079663E-4</v>
      </c>
      <c r="L2859">
        <f t="shared" si="224"/>
        <v>1.2340832931807991E-2</v>
      </c>
      <c r="M2859">
        <f t="shared" si="226"/>
        <v>7.9107903409025577E-4</v>
      </c>
      <c r="N2859">
        <f t="shared" si="227"/>
        <v>1.2340832931807991E-2</v>
      </c>
      <c r="O2859">
        <f t="shared" si="228"/>
        <v>0.12340832931807991</v>
      </c>
      <c r="Q2859" s="7">
        <v>2833</v>
      </c>
      <c r="R2859" s="7">
        <v>1.6637105114780857E-3</v>
      </c>
      <c r="S2859" s="7">
        <v>-9.4807440299327333E-4</v>
      </c>
      <c r="U2859" s="7">
        <v>62.075388998465918</v>
      </c>
      <c r="V2859" s="7">
        <v>1.5721125185650183E-3</v>
      </c>
    </row>
    <row r="2860" spans="1:22" x14ac:dyDescent="0.35">
      <c r="A2860" s="3">
        <v>2015</v>
      </c>
      <c r="B2860" s="13" t="s">
        <v>33</v>
      </c>
      <c r="C2860" s="13" t="s">
        <v>109</v>
      </c>
      <c r="D2860" s="13">
        <v>2003</v>
      </c>
      <c r="E2860" s="14">
        <v>12</v>
      </c>
      <c r="F2860" s="13">
        <v>73</v>
      </c>
      <c r="G2860" s="13">
        <v>5</v>
      </c>
      <c r="H2860" s="13">
        <v>78</v>
      </c>
      <c r="I2860" s="13" t="b">
        <v>1</v>
      </c>
      <c r="J2860" s="4">
        <v>6.4102564102564097E-2</v>
      </c>
      <c r="K2860">
        <f t="shared" si="225"/>
        <v>1.5229615745079663E-4</v>
      </c>
      <c r="L2860">
        <f t="shared" si="224"/>
        <v>1.2340832931807991E-2</v>
      </c>
      <c r="M2860">
        <f t="shared" si="226"/>
        <v>7.9107903409025577E-4</v>
      </c>
      <c r="N2860">
        <f t="shared" si="227"/>
        <v>1.2340832931807991E-2</v>
      </c>
      <c r="O2860">
        <f t="shared" si="228"/>
        <v>0.14808999518169591</v>
      </c>
      <c r="Q2860" s="7">
        <v>2834</v>
      </c>
      <c r="R2860" s="7">
        <v>1.0060539189221381E-3</v>
      </c>
      <c r="S2860" s="7">
        <v>-2.9041781043732571E-4</v>
      </c>
      <c r="U2860" s="7">
        <v>62.097304404996713</v>
      </c>
      <c r="V2860" s="7">
        <v>1.5721125185650183E-3</v>
      </c>
    </row>
    <row r="2861" spans="1:22" x14ac:dyDescent="0.35">
      <c r="A2861" s="3">
        <v>2017</v>
      </c>
      <c r="B2861" s="13" t="s">
        <v>158</v>
      </c>
      <c r="C2861" s="13" t="s">
        <v>244</v>
      </c>
      <c r="D2861" s="13">
        <v>2004</v>
      </c>
      <c r="E2861" s="17">
        <v>13</v>
      </c>
      <c r="F2861" s="13">
        <v>73</v>
      </c>
      <c r="G2861" s="13">
        <v>5</v>
      </c>
      <c r="H2861" s="13">
        <v>78</v>
      </c>
      <c r="I2861" s="13" t="b">
        <v>1</v>
      </c>
      <c r="J2861" s="4">
        <v>6.4102564102564097E-2</v>
      </c>
      <c r="K2861">
        <f t="shared" si="225"/>
        <v>1.5229615745079663E-4</v>
      </c>
      <c r="L2861">
        <f t="shared" si="224"/>
        <v>1.2340832931807991E-2</v>
      </c>
      <c r="M2861">
        <f t="shared" si="226"/>
        <v>7.9107903409025577E-4</v>
      </c>
      <c r="N2861">
        <f t="shared" si="227"/>
        <v>1.2340832931807991E-2</v>
      </c>
      <c r="O2861">
        <f t="shared" si="228"/>
        <v>0.1604308281135039</v>
      </c>
      <c r="Q2861" s="7">
        <v>2835</v>
      </c>
      <c r="R2861" s="7">
        <v>1.8351025168644444E-3</v>
      </c>
      <c r="S2861" s="7">
        <v>-2.7608220455100003E-4</v>
      </c>
      <c r="U2861" s="7">
        <v>62.1192198115275</v>
      </c>
      <c r="V2861" s="7">
        <v>1.5729931970104615E-3</v>
      </c>
    </row>
    <row r="2862" spans="1:22" x14ac:dyDescent="0.35">
      <c r="A2862" s="3">
        <v>2014</v>
      </c>
      <c r="B2862" s="13" t="s">
        <v>67</v>
      </c>
      <c r="C2862" s="13" t="s">
        <v>77</v>
      </c>
      <c r="D2862" s="13">
        <v>2005</v>
      </c>
      <c r="E2862" s="14">
        <v>9</v>
      </c>
      <c r="F2862" s="13">
        <v>117</v>
      </c>
      <c r="G2862" s="13">
        <v>8</v>
      </c>
      <c r="H2862" s="13">
        <v>125</v>
      </c>
      <c r="I2862" s="13" t="b">
        <v>1</v>
      </c>
      <c r="J2862" s="4">
        <v>6.4000000000000001E-2</v>
      </c>
      <c r="K2862">
        <f t="shared" si="225"/>
        <v>2.4406435488909717E-4</v>
      </c>
      <c r="L2862">
        <f t="shared" si="224"/>
        <v>1.5622559165805619E-2</v>
      </c>
      <c r="M2862">
        <f t="shared" si="226"/>
        <v>9.9984378661155957E-4</v>
      </c>
      <c r="N2862">
        <f t="shared" si="227"/>
        <v>1.5622559165805619E-2</v>
      </c>
      <c r="O2862">
        <f t="shared" si="228"/>
        <v>0.14060303249225056</v>
      </c>
      <c r="Q2862" s="7">
        <v>2836</v>
      </c>
      <c r="R2862" s="7">
        <v>1.1146877303130568E-3</v>
      </c>
      <c r="S2862" s="7">
        <v>-1.6909674606022324E-4</v>
      </c>
      <c r="U2862" s="7">
        <v>62.141135218058295</v>
      </c>
      <c r="V2862" s="7">
        <v>1.5769543648186995E-3</v>
      </c>
    </row>
    <row r="2863" spans="1:22" x14ac:dyDescent="0.35">
      <c r="A2863" s="3">
        <v>2016</v>
      </c>
      <c r="B2863" s="13" t="s">
        <v>24</v>
      </c>
      <c r="C2863" s="13" t="s">
        <v>101</v>
      </c>
      <c r="D2863" s="13">
        <v>2010</v>
      </c>
      <c r="E2863" s="17">
        <v>6</v>
      </c>
      <c r="F2863" s="13">
        <v>176</v>
      </c>
      <c r="G2863" s="13">
        <v>12</v>
      </c>
      <c r="H2863" s="13">
        <v>188</v>
      </c>
      <c r="I2863" s="13" t="b">
        <v>1</v>
      </c>
      <c r="J2863" s="4">
        <v>6.3829787234042507E-2</v>
      </c>
      <c r="K2863">
        <f t="shared" si="225"/>
        <v>3.6707278975320215E-4</v>
      </c>
      <c r="L2863">
        <f t="shared" si="224"/>
        <v>1.9159143763571539E-2</v>
      </c>
      <c r="M2863">
        <f t="shared" si="226"/>
        <v>1.2229240700152037E-3</v>
      </c>
      <c r="N2863">
        <f t="shared" si="227"/>
        <v>1.9159143763571539E-2</v>
      </c>
      <c r="O2863">
        <f t="shared" si="228"/>
        <v>0.11495486258142923</v>
      </c>
      <c r="Q2863" s="7">
        <v>2837</v>
      </c>
      <c r="R2863" s="7">
        <v>1.1761897087539635E-3</v>
      </c>
      <c r="S2863" s="7">
        <v>5.9955546254347953E-5</v>
      </c>
      <c r="U2863" s="7">
        <v>62.163050624589083</v>
      </c>
      <c r="V2863" s="7">
        <v>1.576986785422216E-3</v>
      </c>
    </row>
    <row r="2864" spans="1:22" x14ac:dyDescent="0.35">
      <c r="A2864" s="5">
        <v>2013</v>
      </c>
      <c r="B2864" s="14" t="s">
        <v>52</v>
      </c>
      <c r="C2864" s="14" t="s">
        <v>62</v>
      </c>
      <c r="D2864" s="14">
        <v>2007</v>
      </c>
      <c r="E2864" s="14">
        <v>6</v>
      </c>
      <c r="F2864" s="14">
        <v>132</v>
      </c>
      <c r="G2864" s="14">
        <v>9</v>
      </c>
      <c r="H2864" s="14">
        <v>141</v>
      </c>
      <c r="I2864" s="14" t="b">
        <v>1</v>
      </c>
      <c r="J2864" s="6">
        <v>6.3829787234042507E-2</v>
      </c>
      <c r="K2864">
        <f t="shared" si="225"/>
        <v>2.7530459231490159E-4</v>
      </c>
      <c r="L2864">
        <f t="shared" si="224"/>
        <v>1.6592305214011151E-2</v>
      </c>
      <c r="M2864">
        <f t="shared" si="226"/>
        <v>1.0590833115326258E-3</v>
      </c>
      <c r="N2864">
        <f t="shared" si="227"/>
        <v>1.6592305214011151E-2</v>
      </c>
      <c r="O2864">
        <f t="shared" si="228"/>
        <v>9.9553831284066904E-2</v>
      </c>
      <c r="Q2864" s="7">
        <v>2838</v>
      </c>
      <c r="R2864" s="7">
        <v>1.76049256543168E-3</v>
      </c>
      <c r="S2864" s="7">
        <v>-6.8995937182688935E-4</v>
      </c>
      <c r="U2864" s="7">
        <v>62.184966031119878</v>
      </c>
      <c r="V2864" s="7">
        <v>1.5808918350299476E-3</v>
      </c>
    </row>
    <row r="2865" spans="1:22" x14ac:dyDescent="0.35">
      <c r="A2865" s="3">
        <v>2014</v>
      </c>
      <c r="B2865" s="13" t="s">
        <v>42</v>
      </c>
      <c r="C2865" s="13" t="s">
        <v>182</v>
      </c>
      <c r="D2865" s="13">
        <v>2003</v>
      </c>
      <c r="E2865" s="17">
        <v>11</v>
      </c>
      <c r="F2865" s="13">
        <v>88</v>
      </c>
      <c r="G2865" s="13">
        <v>6</v>
      </c>
      <c r="H2865" s="13">
        <v>94</v>
      </c>
      <c r="I2865" s="13" t="b">
        <v>1</v>
      </c>
      <c r="J2865" s="4">
        <v>6.3829787234042507E-2</v>
      </c>
      <c r="K2865">
        <f t="shared" si="225"/>
        <v>1.8353639487660108E-4</v>
      </c>
      <c r="L2865">
        <f t="shared" si="224"/>
        <v>1.3547560476949386E-2</v>
      </c>
      <c r="M2865">
        <f t="shared" si="226"/>
        <v>8.647379027840028E-4</v>
      </c>
      <c r="N2865">
        <f t="shared" si="227"/>
        <v>1.3547560476949386E-2</v>
      </c>
      <c r="O2865">
        <f t="shared" si="228"/>
        <v>0.14902316524644324</v>
      </c>
      <c r="Q2865" s="7">
        <v>2839</v>
      </c>
      <c r="R2865" s="7">
        <v>8.3169171902175789E-4</v>
      </c>
      <c r="S2865" s="7">
        <v>4.239497332619315E-5</v>
      </c>
      <c r="U2865" s="7">
        <v>62.206881437650665</v>
      </c>
      <c r="V2865" s="7">
        <v>1.5808918350299476E-3</v>
      </c>
    </row>
    <row r="2866" spans="1:22" x14ac:dyDescent="0.35">
      <c r="A2866" s="3">
        <v>2016</v>
      </c>
      <c r="B2866" s="13" t="s">
        <v>67</v>
      </c>
      <c r="C2866" s="13" t="s">
        <v>68</v>
      </c>
      <c r="D2866" s="13">
        <v>2010</v>
      </c>
      <c r="E2866" s="14">
        <v>6</v>
      </c>
      <c r="F2866" s="13">
        <v>147</v>
      </c>
      <c r="G2866" s="13">
        <v>10</v>
      </c>
      <c r="H2866" s="13">
        <v>157</v>
      </c>
      <c r="I2866" s="13" t="b">
        <v>1</v>
      </c>
      <c r="J2866" s="4">
        <v>6.3694267515923594E-2</v>
      </c>
      <c r="K2866">
        <f t="shared" si="225"/>
        <v>3.06544829740706E-4</v>
      </c>
      <c r="L2866">
        <f t="shared" si="224"/>
        <v>1.7508421680457267E-2</v>
      </c>
      <c r="M2866">
        <f t="shared" si="226"/>
        <v>1.1151860942966417E-3</v>
      </c>
      <c r="N2866">
        <f t="shared" si="227"/>
        <v>1.7508421680457267E-2</v>
      </c>
      <c r="O2866">
        <f t="shared" si="228"/>
        <v>0.10505053008274359</v>
      </c>
      <c r="Q2866" s="7">
        <v>2840</v>
      </c>
      <c r="R2866" s="7">
        <v>1.4374361604236477E-3</v>
      </c>
      <c r="S2866" s="7">
        <v>-5.6334946807569668E-4</v>
      </c>
      <c r="U2866" s="7">
        <v>62.22879684418146</v>
      </c>
      <c r="V2866" s="7">
        <v>1.5808918350299476E-3</v>
      </c>
    </row>
    <row r="2867" spans="1:22" x14ac:dyDescent="0.35">
      <c r="A2867" s="24">
        <v>2017</v>
      </c>
      <c r="B2867" s="17" t="s">
        <v>26</v>
      </c>
      <c r="C2867" s="17" t="s">
        <v>110</v>
      </c>
      <c r="D2867" s="17">
        <v>2003</v>
      </c>
      <c r="E2867" s="17">
        <v>14</v>
      </c>
      <c r="F2867" s="17">
        <v>103</v>
      </c>
      <c r="G2867" s="17">
        <v>7</v>
      </c>
      <c r="H2867" s="17">
        <v>110</v>
      </c>
      <c r="I2867" s="17" t="b">
        <v>1</v>
      </c>
      <c r="J2867" s="25">
        <v>6.3636363636363602E-2</v>
      </c>
      <c r="K2867">
        <f t="shared" si="225"/>
        <v>2.1477663230240549E-4</v>
      </c>
      <c r="L2867">
        <f t="shared" si="224"/>
        <v>1.4655259544013729E-2</v>
      </c>
      <c r="M2867">
        <f t="shared" si="226"/>
        <v>9.3260742552814583E-4</v>
      </c>
      <c r="N2867">
        <f t="shared" si="227"/>
        <v>1.4655259544013729E-2</v>
      </c>
      <c r="O2867">
        <f t="shared" si="228"/>
        <v>0.2051736336161922</v>
      </c>
      <c r="Q2867" s="7">
        <v>2841</v>
      </c>
      <c r="R2867" s="7">
        <v>1.8887547501210619E-3</v>
      </c>
      <c r="S2867" s="7">
        <v>-5.5460070499680479E-4</v>
      </c>
      <c r="U2867" s="7">
        <v>62.250712250712247</v>
      </c>
      <c r="V2867" s="7">
        <v>1.5810789560384779E-3</v>
      </c>
    </row>
    <row r="2868" spans="1:22" x14ac:dyDescent="0.35">
      <c r="A2868" s="5">
        <v>2013</v>
      </c>
      <c r="B2868" s="14" t="s">
        <v>24</v>
      </c>
      <c r="C2868" s="14" t="s">
        <v>65</v>
      </c>
      <c r="D2868" s="14">
        <v>2007</v>
      </c>
      <c r="E2868" s="14">
        <v>6</v>
      </c>
      <c r="F2868" s="14">
        <v>59</v>
      </c>
      <c r="G2868" s="14">
        <v>4</v>
      </c>
      <c r="H2868" s="14">
        <v>63</v>
      </c>
      <c r="I2868" s="14" t="b">
        <v>1</v>
      </c>
      <c r="J2868" s="6">
        <v>6.3492063492063502E-2</v>
      </c>
      <c r="K2868">
        <f t="shared" si="225"/>
        <v>1.2300843486410496E-4</v>
      </c>
      <c r="L2868">
        <f t="shared" si="224"/>
        <v>1.1090916772932027E-2</v>
      </c>
      <c r="M2868">
        <f t="shared" si="226"/>
        <v>7.0418519193219233E-4</v>
      </c>
      <c r="N2868">
        <f t="shared" si="227"/>
        <v>1.1090916772932027E-2</v>
      </c>
      <c r="O2868">
        <f t="shared" si="228"/>
        <v>6.6545500637592153E-2</v>
      </c>
      <c r="Q2868" s="7">
        <v>2842</v>
      </c>
      <c r="R2868" s="7">
        <v>9.616588204831055E-4</v>
      </c>
      <c r="S2868" s="7">
        <v>4.6280999403958134E-5</v>
      </c>
      <c r="U2868" s="7">
        <v>62.272627657243042</v>
      </c>
      <c r="V2868" s="7">
        <v>1.5821580681805092E-3</v>
      </c>
    </row>
    <row r="2869" spans="1:22" x14ac:dyDescent="0.35">
      <c r="A2869" s="3">
        <v>2013</v>
      </c>
      <c r="B2869" s="13" t="s">
        <v>52</v>
      </c>
      <c r="C2869" s="13" t="s">
        <v>165</v>
      </c>
      <c r="D2869" s="13">
        <v>1999</v>
      </c>
      <c r="E2869" s="17">
        <v>14</v>
      </c>
      <c r="F2869" s="13">
        <v>59</v>
      </c>
      <c r="G2869" s="13">
        <v>4</v>
      </c>
      <c r="H2869" s="13">
        <v>63</v>
      </c>
      <c r="I2869" s="13" t="b">
        <v>1</v>
      </c>
      <c r="J2869" s="4">
        <v>6.3492063492063502E-2</v>
      </c>
      <c r="K2869">
        <f t="shared" si="225"/>
        <v>1.2300843486410496E-4</v>
      </c>
      <c r="L2869">
        <f t="shared" si="224"/>
        <v>1.1090916772932027E-2</v>
      </c>
      <c r="M2869">
        <f t="shared" si="226"/>
        <v>7.0418519193219233E-4</v>
      </c>
      <c r="N2869">
        <f t="shared" si="227"/>
        <v>1.1090916772932027E-2</v>
      </c>
      <c r="O2869">
        <f t="shared" si="228"/>
        <v>0.15527283482104837</v>
      </c>
      <c r="Q2869" s="7">
        <v>2843</v>
      </c>
      <c r="R2869" s="7">
        <v>9.2855538846980403E-4</v>
      </c>
      <c r="S2869" s="7">
        <v>3.5591922749202837E-4</v>
      </c>
      <c r="U2869" s="7">
        <v>62.29454306377383</v>
      </c>
      <c r="V2869" s="7">
        <v>1.5821580681805092E-3</v>
      </c>
    </row>
    <row r="2870" spans="1:22" x14ac:dyDescent="0.35">
      <c r="A2870" s="3">
        <v>2014</v>
      </c>
      <c r="B2870" s="13" t="s">
        <v>79</v>
      </c>
      <c r="C2870" s="13" t="s">
        <v>266</v>
      </c>
      <c r="D2870" s="13">
        <v>2004</v>
      </c>
      <c r="E2870" s="14">
        <v>10</v>
      </c>
      <c r="F2870" s="13">
        <v>59</v>
      </c>
      <c r="G2870" s="13">
        <v>4</v>
      </c>
      <c r="H2870" s="13">
        <v>63</v>
      </c>
      <c r="I2870" s="13" t="b">
        <v>1</v>
      </c>
      <c r="J2870" s="4">
        <v>6.3492063492063502E-2</v>
      </c>
      <c r="K2870">
        <f t="shared" si="225"/>
        <v>1.2300843486410496E-4</v>
      </c>
      <c r="L2870">
        <f t="shared" si="224"/>
        <v>1.1090916772932027E-2</v>
      </c>
      <c r="M2870">
        <f t="shared" si="226"/>
        <v>7.0418519193219233E-4</v>
      </c>
      <c r="N2870">
        <f t="shared" si="227"/>
        <v>1.1090916772932027E-2</v>
      </c>
      <c r="O2870">
        <f t="shared" si="228"/>
        <v>0.11090916772932027</v>
      </c>
      <c r="Q2870" s="7">
        <v>2844</v>
      </c>
      <c r="R2870" s="7">
        <v>1.1303207549908747E-3</v>
      </c>
      <c r="S2870" s="7">
        <v>-3.3412141479877838E-4</v>
      </c>
      <c r="U2870" s="7">
        <v>62.316458470304624</v>
      </c>
      <c r="V2870" s="7">
        <v>1.5821580681805092E-3</v>
      </c>
    </row>
    <row r="2871" spans="1:22" x14ac:dyDescent="0.35">
      <c r="A2871" s="3">
        <v>2015</v>
      </c>
      <c r="B2871" s="13" t="s">
        <v>180</v>
      </c>
      <c r="C2871" s="13" t="s">
        <v>294</v>
      </c>
      <c r="D2871" s="13">
        <v>2004</v>
      </c>
      <c r="E2871" s="17">
        <v>11</v>
      </c>
      <c r="F2871" s="13">
        <v>59</v>
      </c>
      <c r="G2871" s="13">
        <v>4</v>
      </c>
      <c r="H2871" s="13">
        <v>63</v>
      </c>
      <c r="I2871" s="13" t="b">
        <v>1</v>
      </c>
      <c r="J2871" s="4">
        <v>6.3492063492063502E-2</v>
      </c>
      <c r="K2871">
        <f t="shared" si="225"/>
        <v>1.2300843486410496E-4</v>
      </c>
      <c r="L2871">
        <f t="shared" si="224"/>
        <v>1.1090916772932027E-2</v>
      </c>
      <c r="M2871">
        <f t="shared" si="226"/>
        <v>7.0418519193219233E-4</v>
      </c>
      <c r="N2871">
        <f t="shared" si="227"/>
        <v>1.1090916772932027E-2</v>
      </c>
      <c r="O2871">
        <f t="shared" si="228"/>
        <v>0.12200008450225229</v>
      </c>
      <c r="Q2871" s="7">
        <v>2845</v>
      </c>
      <c r="R2871" s="7">
        <v>3.9143103721214366E-4</v>
      </c>
      <c r="S2871" s="7">
        <v>4.0476830297995266E-4</v>
      </c>
      <c r="U2871" s="7">
        <v>62.338373876835412</v>
      </c>
      <c r="V2871" s="7">
        <v>1.5821580681805092E-3</v>
      </c>
    </row>
    <row r="2872" spans="1:22" x14ac:dyDescent="0.35">
      <c r="A2872" s="5">
        <v>2015</v>
      </c>
      <c r="B2872" s="14" t="s">
        <v>24</v>
      </c>
      <c r="C2872" s="14" t="s">
        <v>71</v>
      </c>
      <c r="D2872" s="14">
        <v>2005</v>
      </c>
      <c r="E2872" s="14">
        <v>10</v>
      </c>
      <c r="F2872" s="14">
        <v>59</v>
      </c>
      <c r="G2872" s="14">
        <v>4</v>
      </c>
      <c r="H2872" s="14">
        <v>63</v>
      </c>
      <c r="I2872" s="14" t="b">
        <v>1</v>
      </c>
      <c r="J2872" s="6">
        <v>6.3492063492063502E-2</v>
      </c>
      <c r="K2872">
        <f t="shared" si="225"/>
        <v>1.2300843486410496E-4</v>
      </c>
      <c r="L2872">
        <f t="shared" si="224"/>
        <v>1.1090916772932027E-2</v>
      </c>
      <c r="M2872">
        <f t="shared" si="226"/>
        <v>7.0418519193219233E-4</v>
      </c>
      <c r="N2872">
        <f t="shared" si="227"/>
        <v>1.1090916772932027E-2</v>
      </c>
      <c r="O2872">
        <f t="shared" si="228"/>
        <v>0.11090916772932027</v>
      </c>
      <c r="Q2872" s="7">
        <v>2846</v>
      </c>
      <c r="R2872" s="7">
        <v>5.7615346665682639E-4</v>
      </c>
      <c r="S2872" s="7">
        <v>2.2004587353526993E-4</v>
      </c>
      <c r="U2872" s="7">
        <v>62.360289283366207</v>
      </c>
      <c r="V2872" s="7">
        <v>1.5844166818474302E-3</v>
      </c>
    </row>
    <row r="2873" spans="1:22" x14ac:dyDescent="0.35">
      <c r="A2873" s="3">
        <v>2017</v>
      </c>
      <c r="B2873" s="13" t="s">
        <v>33</v>
      </c>
      <c r="C2873" s="13" t="s">
        <v>86</v>
      </c>
      <c r="D2873" s="13">
        <v>2009</v>
      </c>
      <c r="E2873" s="17">
        <v>8</v>
      </c>
      <c r="F2873" s="13">
        <v>59</v>
      </c>
      <c r="G2873" s="13">
        <v>4</v>
      </c>
      <c r="H2873" s="13">
        <v>63</v>
      </c>
      <c r="I2873" s="13" t="b">
        <v>1</v>
      </c>
      <c r="J2873" s="4">
        <v>6.3492063492063502E-2</v>
      </c>
      <c r="K2873">
        <f t="shared" si="225"/>
        <v>1.2300843486410496E-4</v>
      </c>
      <c r="L2873">
        <f t="shared" si="224"/>
        <v>1.1090916772932027E-2</v>
      </c>
      <c r="M2873">
        <f t="shared" si="226"/>
        <v>7.0418519193219233E-4</v>
      </c>
      <c r="N2873">
        <f t="shared" si="227"/>
        <v>1.1090916772932027E-2</v>
      </c>
      <c r="O2873">
        <f t="shared" si="228"/>
        <v>8.8727334183456213E-2</v>
      </c>
      <c r="Q2873" s="7">
        <v>2847</v>
      </c>
      <c r="R2873" s="7">
        <v>1.1198844378796256E-3</v>
      </c>
      <c r="S2873" s="7">
        <v>-1.78681370501545E-4</v>
      </c>
      <c r="U2873" s="7">
        <v>62.382204689896994</v>
      </c>
      <c r="V2873" s="7">
        <v>1.5844166818474302E-3</v>
      </c>
    </row>
    <row r="2874" spans="1:22" x14ac:dyDescent="0.35">
      <c r="A2874" s="5">
        <v>2015</v>
      </c>
      <c r="B2874" s="14" t="s">
        <v>42</v>
      </c>
      <c r="C2874" s="14" t="s">
        <v>151</v>
      </c>
      <c r="D2874" s="14">
        <v>2007</v>
      </c>
      <c r="E2874" s="14">
        <v>8</v>
      </c>
      <c r="F2874" s="14">
        <v>74</v>
      </c>
      <c r="G2874" s="14">
        <v>5</v>
      </c>
      <c r="H2874" s="14">
        <v>79</v>
      </c>
      <c r="I2874" s="14" t="b">
        <v>1</v>
      </c>
      <c r="J2874" s="6">
        <v>6.3291139240506306E-2</v>
      </c>
      <c r="K2874">
        <f t="shared" si="225"/>
        <v>1.542486722899094E-4</v>
      </c>
      <c r="L2874">
        <f t="shared" si="224"/>
        <v>1.2419688896663611E-2</v>
      </c>
      <c r="M2874">
        <f t="shared" si="226"/>
        <v>7.8605625928250674E-4</v>
      </c>
      <c r="N2874">
        <f t="shared" si="227"/>
        <v>1.2419688896663611E-2</v>
      </c>
      <c r="O2874">
        <f t="shared" si="228"/>
        <v>9.9357511173308891E-2</v>
      </c>
      <c r="Q2874" s="7">
        <v>2848</v>
      </c>
      <c r="R2874" s="7">
        <v>1.3386536218700134E-3</v>
      </c>
      <c r="S2874" s="7">
        <v>-3.9745055449193277E-4</v>
      </c>
      <c r="U2874" s="7">
        <v>62.404120096427789</v>
      </c>
      <c r="V2874" s="7">
        <v>1.584416681847432E-3</v>
      </c>
    </row>
    <row r="2875" spans="1:22" x14ac:dyDescent="0.35">
      <c r="A2875" s="24">
        <v>2016</v>
      </c>
      <c r="B2875" s="17" t="s">
        <v>98</v>
      </c>
      <c r="C2875" s="17" t="s">
        <v>99</v>
      </c>
      <c r="D2875" s="17">
        <v>2008</v>
      </c>
      <c r="E2875" s="17">
        <v>8</v>
      </c>
      <c r="F2875" s="17">
        <v>74</v>
      </c>
      <c r="G2875" s="17">
        <v>5</v>
      </c>
      <c r="H2875" s="17">
        <v>79</v>
      </c>
      <c r="I2875" s="17" t="b">
        <v>1</v>
      </c>
      <c r="J2875" s="25">
        <v>6.3291139240506306E-2</v>
      </c>
      <c r="K2875">
        <f t="shared" si="225"/>
        <v>1.542486722899094E-4</v>
      </c>
      <c r="L2875">
        <f t="shared" si="224"/>
        <v>1.2419688896663611E-2</v>
      </c>
      <c r="M2875">
        <f t="shared" si="226"/>
        <v>7.8605625928250674E-4</v>
      </c>
      <c r="N2875">
        <f t="shared" si="227"/>
        <v>1.2419688896663611E-2</v>
      </c>
      <c r="O2875">
        <f t="shared" si="228"/>
        <v>9.9357511173308891E-2</v>
      </c>
      <c r="Q2875" s="7">
        <v>2849</v>
      </c>
      <c r="R2875" s="7">
        <v>1.7475886125890663E-3</v>
      </c>
      <c r="S2875" s="7">
        <v>-2.8282272010469903E-4</v>
      </c>
      <c r="U2875" s="7">
        <v>62.426035502958577</v>
      </c>
      <c r="V2875" s="7">
        <v>1.584416681847432E-3</v>
      </c>
    </row>
    <row r="2876" spans="1:22" x14ac:dyDescent="0.35">
      <c r="A2876" s="3">
        <v>2014</v>
      </c>
      <c r="B2876" s="13" t="s">
        <v>24</v>
      </c>
      <c r="C2876" s="13" t="s">
        <v>57</v>
      </c>
      <c r="D2876" s="13">
        <v>2007</v>
      </c>
      <c r="E2876" s="14">
        <v>7</v>
      </c>
      <c r="F2876" s="13">
        <v>237</v>
      </c>
      <c r="G2876" s="13">
        <v>16</v>
      </c>
      <c r="H2876" s="13">
        <v>253</v>
      </c>
      <c r="I2876" s="13" t="b">
        <v>1</v>
      </c>
      <c r="J2876" s="4">
        <v>6.3241106719367599E-2</v>
      </c>
      <c r="K2876">
        <f t="shared" si="225"/>
        <v>4.9398625429553263E-4</v>
      </c>
      <c r="L2876">
        <f t="shared" si="224"/>
        <v>2.2225801544500767E-2</v>
      </c>
      <c r="M2876">
        <f t="shared" si="226"/>
        <v>1.4055842873992581E-3</v>
      </c>
      <c r="N2876">
        <f t="shared" si="227"/>
        <v>2.2225801544500767E-2</v>
      </c>
      <c r="O2876">
        <f t="shared" si="228"/>
        <v>0.15558061081150537</v>
      </c>
      <c r="Q2876" s="7">
        <v>2850</v>
      </c>
      <c r="R2876" s="7">
        <v>1.1999749346202242E-3</v>
      </c>
      <c r="S2876" s="7">
        <v>-1.9610761550838585E-4</v>
      </c>
      <c r="U2876" s="7">
        <v>62.447950909489371</v>
      </c>
      <c r="V2876" s="7">
        <v>1.5844166818474339E-3</v>
      </c>
    </row>
    <row r="2877" spans="1:22" x14ac:dyDescent="0.35">
      <c r="A2877" s="24">
        <v>2015</v>
      </c>
      <c r="B2877" s="17" t="s">
        <v>24</v>
      </c>
      <c r="C2877" s="17" t="s">
        <v>29</v>
      </c>
      <c r="D2877" s="17">
        <v>2009</v>
      </c>
      <c r="E2877" s="17">
        <v>6</v>
      </c>
      <c r="F2877" s="17">
        <v>163</v>
      </c>
      <c r="G2877" s="17">
        <v>11</v>
      </c>
      <c r="H2877" s="17">
        <v>174</v>
      </c>
      <c r="I2877" s="17" t="b">
        <v>1</v>
      </c>
      <c r="J2877" s="25">
        <v>6.3218390804597693E-2</v>
      </c>
      <c r="K2877">
        <f t="shared" si="225"/>
        <v>3.3973758200562322E-4</v>
      </c>
      <c r="L2877">
        <f t="shared" si="224"/>
        <v>1.843197173407184E-2</v>
      </c>
      <c r="M2877">
        <f t="shared" si="226"/>
        <v>1.1652395923838518E-3</v>
      </c>
      <c r="N2877">
        <f t="shared" si="227"/>
        <v>1.843197173407184E-2</v>
      </c>
      <c r="O2877">
        <f t="shared" si="228"/>
        <v>0.11059183040443105</v>
      </c>
      <c r="Q2877" s="7">
        <v>2851</v>
      </c>
      <c r="R2877" s="7">
        <v>1.6772920471244657E-3</v>
      </c>
      <c r="S2877" s="7">
        <v>-9.6745065836892493E-4</v>
      </c>
      <c r="U2877" s="7">
        <v>62.469866316020159</v>
      </c>
      <c r="V2877" s="7">
        <v>1.5844166818474339E-3</v>
      </c>
    </row>
    <row r="2878" spans="1:22" x14ac:dyDescent="0.35">
      <c r="A2878" s="5">
        <v>2014</v>
      </c>
      <c r="B2878" s="14" t="s">
        <v>67</v>
      </c>
      <c r="C2878" s="14" t="s">
        <v>68</v>
      </c>
      <c r="D2878" s="14">
        <v>2005</v>
      </c>
      <c r="E2878" s="14">
        <v>9</v>
      </c>
      <c r="F2878" s="14">
        <v>89</v>
      </c>
      <c r="G2878" s="14">
        <v>6</v>
      </c>
      <c r="H2878" s="14">
        <v>95</v>
      </c>
      <c r="I2878" s="14" t="b">
        <v>1</v>
      </c>
      <c r="J2878" s="6">
        <v>6.3157894736842093E-2</v>
      </c>
      <c r="K2878">
        <f t="shared" si="225"/>
        <v>1.8548890971571385E-4</v>
      </c>
      <c r="L2878">
        <f t="shared" si="224"/>
        <v>1.3619431328646356E-2</v>
      </c>
      <c r="M2878">
        <f t="shared" si="226"/>
        <v>8.6017461023029599E-4</v>
      </c>
      <c r="N2878">
        <f t="shared" si="227"/>
        <v>1.3619431328646356E-2</v>
      </c>
      <c r="O2878">
        <f t="shared" si="228"/>
        <v>0.12257488195781721</v>
      </c>
      <c r="Q2878" s="7">
        <v>2852</v>
      </c>
      <c r="R2878" s="7">
        <v>1.1800230669640932E-3</v>
      </c>
      <c r="S2878" s="7">
        <v>-4.7018167820855243E-4</v>
      </c>
      <c r="U2878" s="7">
        <v>62.491781722550954</v>
      </c>
      <c r="V2878" s="7">
        <v>1.5844166818474339E-3</v>
      </c>
    </row>
    <row r="2879" spans="1:22" x14ac:dyDescent="0.35">
      <c r="A2879" s="24">
        <v>2015</v>
      </c>
      <c r="B2879" s="17" t="s">
        <v>26</v>
      </c>
      <c r="C2879" s="17" t="s">
        <v>110</v>
      </c>
      <c r="D2879" s="17">
        <v>2002</v>
      </c>
      <c r="E2879" s="17">
        <v>13</v>
      </c>
      <c r="F2879" s="17">
        <v>104</v>
      </c>
      <c r="G2879" s="17">
        <v>7</v>
      </c>
      <c r="H2879" s="17">
        <v>111</v>
      </c>
      <c r="I2879" s="17" t="b">
        <v>1</v>
      </c>
      <c r="J2879" s="25">
        <v>6.3063063063063099E-2</v>
      </c>
      <c r="K2879">
        <f t="shared" si="225"/>
        <v>2.1672914714151827E-4</v>
      </c>
      <c r="L2879">
        <f t="shared" si="224"/>
        <v>1.4721723647097791E-2</v>
      </c>
      <c r="M2879">
        <f t="shared" si="226"/>
        <v>9.2839698675391529E-4</v>
      </c>
      <c r="N2879">
        <f t="shared" si="227"/>
        <v>1.4721723647097791E-2</v>
      </c>
      <c r="O2879">
        <f t="shared" si="228"/>
        <v>0.19138240741227128</v>
      </c>
      <c r="Q2879" s="7">
        <v>2853</v>
      </c>
      <c r="R2879" s="7">
        <v>2.0389324848625002E-3</v>
      </c>
      <c r="S2879" s="7">
        <v>-3.4036230905206983E-4</v>
      </c>
      <c r="U2879" s="7">
        <v>62.513697129081741</v>
      </c>
      <c r="V2879" s="7">
        <v>1.5844166818474339E-3</v>
      </c>
    </row>
    <row r="2880" spans="1:22" x14ac:dyDescent="0.35">
      <c r="A2880" s="5">
        <v>2016</v>
      </c>
      <c r="B2880" s="14" t="s">
        <v>37</v>
      </c>
      <c r="C2880" s="14" t="s">
        <v>38</v>
      </c>
      <c r="D2880" s="14">
        <v>2004</v>
      </c>
      <c r="E2880" s="14">
        <v>12</v>
      </c>
      <c r="F2880" s="14">
        <v>119</v>
      </c>
      <c r="G2880" s="14">
        <v>8</v>
      </c>
      <c r="H2880" s="14">
        <v>127</v>
      </c>
      <c r="I2880" s="14" t="b">
        <v>1</v>
      </c>
      <c r="J2880" s="6">
        <v>6.2992125984251995E-2</v>
      </c>
      <c r="K2880">
        <f t="shared" si="225"/>
        <v>2.4796938456732271E-4</v>
      </c>
      <c r="L2880">
        <f t="shared" si="224"/>
        <v>1.5747043677062776E-2</v>
      </c>
      <c r="M2880">
        <f t="shared" si="226"/>
        <v>9.9193975918505711E-4</v>
      </c>
      <c r="N2880">
        <f t="shared" si="227"/>
        <v>1.5747043677062776E-2</v>
      </c>
      <c r="O2880">
        <f t="shared" si="228"/>
        <v>0.18896452412475331</v>
      </c>
      <c r="Q2880" s="7">
        <v>2854</v>
      </c>
      <c r="R2880" s="7">
        <v>1.7614776733418775E-3</v>
      </c>
      <c r="S2880" s="7">
        <v>-5.3528811268044383E-4</v>
      </c>
      <c r="U2880" s="7">
        <v>62.535612535612536</v>
      </c>
      <c r="V2880" s="7">
        <v>1.5853528217706773E-3</v>
      </c>
    </row>
    <row r="2881" spans="1:22" x14ac:dyDescent="0.35">
      <c r="A2881" s="3">
        <v>2016</v>
      </c>
      <c r="B2881" s="13" t="s">
        <v>26</v>
      </c>
      <c r="C2881" s="13" t="s">
        <v>133</v>
      </c>
      <c r="D2881" s="13">
        <v>2004</v>
      </c>
      <c r="E2881" s="17">
        <v>12</v>
      </c>
      <c r="F2881" s="13">
        <v>134</v>
      </c>
      <c r="G2881" s="13">
        <v>9</v>
      </c>
      <c r="H2881" s="13">
        <v>143</v>
      </c>
      <c r="I2881" s="13" t="b">
        <v>1</v>
      </c>
      <c r="J2881" s="4">
        <v>6.2937062937062901E-2</v>
      </c>
      <c r="K2881">
        <f t="shared" si="225"/>
        <v>2.7920962199312713E-4</v>
      </c>
      <c r="L2881">
        <f t="shared" si="224"/>
        <v>1.6709566780534053E-2</v>
      </c>
      <c r="M2881">
        <f t="shared" si="226"/>
        <v>1.0516510561175271E-3</v>
      </c>
      <c r="N2881">
        <f t="shared" si="227"/>
        <v>1.6709566780534053E-2</v>
      </c>
      <c r="O2881">
        <f t="shared" si="228"/>
        <v>0.20051480136640865</v>
      </c>
      <c r="Q2881" s="7">
        <v>2855</v>
      </c>
      <c r="R2881" s="7">
        <v>5.7988265423959727E-4</v>
      </c>
      <c r="S2881" s="7">
        <v>2.111963798506585E-4</v>
      </c>
      <c r="U2881" s="7">
        <v>62.557527942143324</v>
      </c>
      <c r="V2881" s="7">
        <v>1.5853528217706773E-3</v>
      </c>
    </row>
    <row r="2882" spans="1:22" x14ac:dyDescent="0.35">
      <c r="A2882" s="3">
        <v>2014</v>
      </c>
      <c r="B2882" s="13" t="s">
        <v>37</v>
      </c>
      <c r="C2882" s="13" t="s">
        <v>38</v>
      </c>
      <c r="D2882" s="13">
        <v>2006</v>
      </c>
      <c r="E2882" s="14">
        <v>8</v>
      </c>
      <c r="F2882" s="13">
        <v>179</v>
      </c>
      <c r="G2882" s="13">
        <v>12</v>
      </c>
      <c r="H2882" s="13">
        <v>191</v>
      </c>
      <c r="I2882" s="13" t="b">
        <v>1</v>
      </c>
      <c r="J2882" s="4">
        <v>6.2827225130890105E-2</v>
      </c>
      <c r="K2882">
        <f t="shared" si="225"/>
        <v>3.7293033427054044E-4</v>
      </c>
      <c r="L2882">
        <f t="shared" si="224"/>
        <v>1.9311404254236417E-2</v>
      </c>
      <c r="M2882">
        <f t="shared" si="226"/>
        <v>1.2132819426745403E-3</v>
      </c>
      <c r="N2882">
        <f t="shared" si="227"/>
        <v>1.9311404254236417E-2</v>
      </c>
      <c r="O2882">
        <f t="shared" si="228"/>
        <v>0.15449123403389134</v>
      </c>
      <c r="Q2882" s="7">
        <v>2856</v>
      </c>
      <c r="R2882" s="7">
        <v>3.9396459788297112E-4</v>
      </c>
      <c r="S2882" s="7">
        <v>3.9711443620728466E-4</v>
      </c>
      <c r="U2882" s="7">
        <v>62.579443348674118</v>
      </c>
      <c r="V2882" s="7">
        <v>1.5888560760396249E-3</v>
      </c>
    </row>
    <row r="2883" spans="1:22" x14ac:dyDescent="0.35">
      <c r="A2883" s="24">
        <v>2014</v>
      </c>
      <c r="B2883" s="17" t="s">
        <v>42</v>
      </c>
      <c r="C2883" s="17" t="s">
        <v>87</v>
      </c>
      <c r="D2883" s="17">
        <v>2000</v>
      </c>
      <c r="E2883" s="17">
        <v>14</v>
      </c>
      <c r="F2883" s="17">
        <v>165</v>
      </c>
      <c r="G2883" s="17">
        <v>11</v>
      </c>
      <c r="H2883" s="17">
        <v>176</v>
      </c>
      <c r="I2883" s="17" t="b">
        <v>1</v>
      </c>
      <c r="J2883" s="25">
        <v>6.25E-2</v>
      </c>
      <c r="K2883">
        <f t="shared" si="225"/>
        <v>3.4364261168384882E-4</v>
      </c>
      <c r="L2883">
        <f t="shared" si="224"/>
        <v>1.8537599944001618E-2</v>
      </c>
      <c r="M2883">
        <f t="shared" si="226"/>
        <v>1.1585999965001011E-3</v>
      </c>
      <c r="N2883">
        <f t="shared" si="227"/>
        <v>1.8537599944001618E-2</v>
      </c>
      <c r="O2883">
        <f t="shared" si="228"/>
        <v>0.25952639921602266</v>
      </c>
      <c r="Q2883" s="7">
        <v>2857</v>
      </c>
      <c r="R2883" s="7">
        <v>1.1376368233094755E-3</v>
      </c>
      <c r="S2883" s="7">
        <v>-3.4655778921921976E-4</v>
      </c>
      <c r="U2883" s="7">
        <v>62.601358755204906</v>
      </c>
      <c r="V2883" s="7">
        <v>1.5889630805234337E-3</v>
      </c>
    </row>
    <row r="2884" spans="1:22" x14ac:dyDescent="0.35">
      <c r="A2884" s="5">
        <v>2014</v>
      </c>
      <c r="B2884" s="14" t="s">
        <v>26</v>
      </c>
      <c r="C2884" s="14" t="s">
        <v>54</v>
      </c>
      <c r="D2884" s="14">
        <v>2008</v>
      </c>
      <c r="E2884" s="14">
        <v>6</v>
      </c>
      <c r="F2884" s="14">
        <v>150</v>
      </c>
      <c r="G2884" s="14">
        <v>10</v>
      </c>
      <c r="H2884" s="14">
        <v>160</v>
      </c>
      <c r="I2884" s="14" t="b">
        <v>1</v>
      </c>
      <c r="J2884" s="6">
        <v>6.25E-2</v>
      </c>
      <c r="K2884">
        <f t="shared" si="225"/>
        <v>3.1240237425804435E-4</v>
      </c>
      <c r="L2884">
        <f t="shared" ref="L2884:L2947" si="229">SQRT(K2884)</f>
        <v>1.7674908041006729E-2</v>
      </c>
      <c r="M2884">
        <f t="shared" si="226"/>
        <v>1.1046817525629206E-3</v>
      </c>
      <c r="N2884">
        <f t="shared" si="227"/>
        <v>1.7674908041006729E-2</v>
      </c>
      <c r="O2884">
        <f t="shared" si="228"/>
        <v>0.10604944824604037</v>
      </c>
      <c r="Q2884" s="7">
        <v>2858</v>
      </c>
      <c r="R2884" s="7">
        <v>1.5094729360227281E-3</v>
      </c>
      <c r="S2884" s="7">
        <v>-7.1839390193247229E-4</v>
      </c>
      <c r="U2884" s="7">
        <v>62.623274161735701</v>
      </c>
      <c r="V2884" s="7">
        <v>1.5915376915781379E-3</v>
      </c>
    </row>
    <row r="2885" spans="1:22" x14ac:dyDescent="0.35">
      <c r="A2885" s="24">
        <v>2013</v>
      </c>
      <c r="B2885" s="17" t="s">
        <v>26</v>
      </c>
      <c r="C2885" s="17" t="s">
        <v>100</v>
      </c>
      <c r="D2885" s="17">
        <v>2001</v>
      </c>
      <c r="E2885" s="17">
        <v>12</v>
      </c>
      <c r="F2885" s="17">
        <v>120</v>
      </c>
      <c r="G2885" s="17">
        <v>8</v>
      </c>
      <c r="H2885" s="17">
        <v>128</v>
      </c>
      <c r="I2885" s="17" t="b">
        <v>1</v>
      </c>
      <c r="J2885" s="25">
        <v>6.25E-2</v>
      </c>
      <c r="K2885">
        <f t="shared" si="225"/>
        <v>2.4992189940643551E-4</v>
      </c>
      <c r="L2885">
        <f t="shared" si="229"/>
        <v>1.5808918350299475E-2</v>
      </c>
      <c r="M2885">
        <f t="shared" si="226"/>
        <v>9.8805739689371719E-4</v>
      </c>
      <c r="N2885">
        <f t="shared" si="227"/>
        <v>1.5808918350299475E-2</v>
      </c>
      <c r="O2885">
        <f t="shared" si="228"/>
        <v>0.1897070202035937</v>
      </c>
      <c r="Q2885" s="7">
        <v>2859</v>
      </c>
      <c r="R2885" s="7">
        <v>1.6953909923793542E-3</v>
      </c>
      <c r="S2885" s="7">
        <v>-9.0431195828909845E-4</v>
      </c>
      <c r="U2885" s="7">
        <v>62.645189568266488</v>
      </c>
      <c r="V2885" s="7">
        <v>1.592398680384195E-3</v>
      </c>
    </row>
    <row r="2886" spans="1:22" x14ac:dyDescent="0.35">
      <c r="A2886" s="3">
        <v>2016</v>
      </c>
      <c r="B2886" s="13" t="s">
        <v>30</v>
      </c>
      <c r="C2886" s="13" t="s">
        <v>75</v>
      </c>
      <c r="D2886" s="13">
        <v>2003</v>
      </c>
      <c r="E2886" s="14">
        <v>13</v>
      </c>
      <c r="F2886" s="13">
        <v>120</v>
      </c>
      <c r="G2886" s="13">
        <v>8</v>
      </c>
      <c r="H2886" s="13">
        <v>128</v>
      </c>
      <c r="I2886" s="13" t="b">
        <v>1</v>
      </c>
      <c r="J2886" s="4">
        <v>6.25E-2</v>
      </c>
      <c r="K2886">
        <f t="shared" si="225"/>
        <v>2.4992189940643551E-4</v>
      </c>
      <c r="L2886">
        <f t="shared" si="229"/>
        <v>1.5808918350299475E-2</v>
      </c>
      <c r="M2886">
        <f t="shared" si="226"/>
        <v>9.8805739689371719E-4</v>
      </c>
      <c r="N2886">
        <f t="shared" si="227"/>
        <v>1.5808918350299475E-2</v>
      </c>
      <c r="O2886">
        <f t="shared" si="228"/>
        <v>0.20551593855389316</v>
      </c>
      <c r="Q2886" s="7">
        <v>2860</v>
      </c>
      <c r="R2886" s="7">
        <v>1.2048038271068452E-3</v>
      </c>
      <c r="S2886" s="7">
        <v>-2.0496004049528564E-4</v>
      </c>
      <c r="U2886" s="7">
        <v>62.667104974797283</v>
      </c>
      <c r="V2886" s="7">
        <v>1.5931946807740136E-3</v>
      </c>
    </row>
    <row r="2887" spans="1:22" x14ac:dyDescent="0.35">
      <c r="A2887" s="24">
        <v>2015</v>
      </c>
      <c r="B2887" s="17" t="s">
        <v>24</v>
      </c>
      <c r="C2887" s="17" t="s">
        <v>155</v>
      </c>
      <c r="D2887" s="17">
        <v>2007</v>
      </c>
      <c r="E2887" s="17">
        <v>8</v>
      </c>
      <c r="F2887" s="17">
        <v>105</v>
      </c>
      <c r="G2887" s="17">
        <v>7</v>
      </c>
      <c r="H2887" s="17">
        <v>112</v>
      </c>
      <c r="I2887" s="17" t="b">
        <v>1</v>
      </c>
      <c r="J2887" s="25">
        <v>6.25E-2</v>
      </c>
      <c r="K2887">
        <f t="shared" si="225"/>
        <v>2.1868166198063104E-4</v>
      </c>
      <c r="L2887">
        <f t="shared" si="229"/>
        <v>1.4787889030576035E-2</v>
      </c>
      <c r="M2887">
        <f t="shared" si="226"/>
        <v>9.2424306441100219E-4</v>
      </c>
      <c r="N2887">
        <f t="shared" si="227"/>
        <v>1.4787889030576035E-2</v>
      </c>
      <c r="O2887">
        <f t="shared" si="228"/>
        <v>0.11830311224460828</v>
      </c>
      <c r="Q2887" s="7">
        <v>2861</v>
      </c>
      <c r="R2887" s="7">
        <v>6.1163005854675896E-4</v>
      </c>
      <c r="S2887" s="7">
        <v>6.1129401146844476E-4</v>
      </c>
      <c r="U2887" s="7">
        <v>62.689020381328071</v>
      </c>
      <c r="V2887" s="7">
        <v>1.5938534340296888E-3</v>
      </c>
    </row>
    <row r="2888" spans="1:22" x14ac:dyDescent="0.35">
      <c r="A2888" s="5">
        <v>2015</v>
      </c>
      <c r="B2888" s="14" t="s">
        <v>98</v>
      </c>
      <c r="C2888" s="14" t="s">
        <v>41</v>
      </c>
      <c r="D2888" s="14">
        <v>2005</v>
      </c>
      <c r="E2888" s="14">
        <v>10</v>
      </c>
      <c r="F2888" s="14">
        <v>105</v>
      </c>
      <c r="G2888" s="14">
        <v>7</v>
      </c>
      <c r="H2888" s="14">
        <v>112</v>
      </c>
      <c r="I2888" s="14" t="b">
        <v>1</v>
      </c>
      <c r="J2888" s="6">
        <v>6.25E-2</v>
      </c>
      <c r="K2888">
        <f t="shared" si="225"/>
        <v>2.1868166198063104E-4</v>
      </c>
      <c r="L2888">
        <f t="shared" si="229"/>
        <v>1.4787889030576035E-2</v>
      </c>
      <c r="M2888">
        <f t="shared" si="226"/>
        <v>9.2424306441100219E-4</v>
      </c>
      <c r="N2888">
        <f t="shared" si="227"/>
        <v>1.4787889030576035E-2</v>
      </c>
      <c r="O2888">
        <f t="shared" si="228"/>
        <v>0.14787889030576035</v>
      </c>
      <c r="Q2888" s="7">
        <v>2862</v>
      </c>
      <c r="R2888" s="7">
        <v>5.2968716841965684E-4</v>
      </c>
      <c r="S2888" s="7">
        <v>5.2939614311296897E-4</v>
      </c>
      <c r="U2888" s="7">
        <v>62.710935787858865</v>
      </c>
      <c r="V2888" s="7">
        <v>1.5938534340296888E-3</v>
      </c>
    </row>
    <row r="2889" spans="1:22" x14ac:dyDescent="0.35">
      <c r="A2889" s="3">
        <v>2014</v>
      </c>
      <c r="B2889" s="13" t="s">
        <v>26</v>
      </c>
      <c r="C2889" s="13" t="s">
        <v>78</v>
      </c>
      <c r="D2889" s="13">
        <v>1999</v>
      </c>
      <c r="E2889" s="17">
        <v>15</v>
      </c>
      <c r="F2889" s="13">
        <v>90</v>
      </c>
      <c r="G2889" s="13">
        <v>6</v>
      </c>
      <c r="H2889" s="13">
        <v>96</v>
      </c>
      <c r="I2889" s="13" t="b">
        <v>1</v>
      </c>
      <c r="J2889" s="4">
        <v>6.25E-2</v>
      </c>
      <c r="K2889">
        <f t="shared" si="225"/>
        <v>1.8744142455482662E-4</v>
      </c>
      <c r="L2889">
        <f t="shared" si="229"/>
        <v>1.3690924897713326E-2</v>
      </c>
      <c r="M2889">
        <f t="shared" si="226"/>
        <v>8.5568280610708286E-4</v>
      </c>
      <c r="N2889">
        <f t="shared" si="227"/>
        <v>1.3690924897713326E-2</v>
      </c>
      <c r="O2889">
        <f t="shared" si="228"/>
        <v>0.2053638734656999</v>
      </c>
      <c r="Q2889" s="7">
        <v>2863</v>
      </c>
      <c r="R2889" s="7">
        <v>1.4529764624413412E-3</v>
      </c>
      <c r="S2889" s="7">
        <v>-5.8823855965733842E-4</v>
      </c>
      <c r="U2889" s="7">
        <v>62.732851194389653</v>
      </c>
      <c r="V2889" s="7">
        <v>1.5942983834909229E-3</v>
      </c>
    </row>
    <row r="2890" spans="1:22" x14ac:dyDescent="0.35">
      <c r="A2890" s="5">
        <v>2013</v>
      </c>
      <c r="B2890" s="14" t="s">
        <v>24</v>
      </c>
      <c r="C2890" s="14" t="s">
        <v>238</v>
      </c>
      <c r="D2890" s="14">
        <v>2005</v>
      </c>
      <c r="E2890" s="14">
        <v>8</v>
      </c>
      <c r="F2890" s="14">
        <v>75</v>
      </c>
      <c r="G2890" s="14">
        <v>5</v>
      </c>
      <c r="H2890" s="14">
        <v>80</v>
      </c>
      <c r="I2890" s="14" t="b">
        <v>1</v>
      </c>
      <c r="J2890" s="6">
        <v>6.25E-2</v>
      </c>
      <c r="K2890">
        <f t="shared" si="225"/>
        <v>1.5620118712902218E-4</v>
      </c>
      <c r="L2890">
        <f t="shared" si="229"/>
        <v>1.2498047332644495E-2</v>
      </c>
      <c r="M2890">
        <f t="shared" si="226"/>
        <v>7.8112795829028095E-4</v>
      </c>
      <c r="N2890">
        <f t="shared" si="227"/>
        <v>1.2498047332644495E-2</v>
      </c>
      <c r="O2890">
        <f t="shared" si="228"/>
        <v>9.9984378661155962E-2</v>
      </c>
      <c r="Q2890" s="7">
        <v>2864</v>
      </c>
      <c r="R2890" s="7">
        <v>5.5893296222561304E-4</v>
      </c>
      <c r="S2890" s="7">
        <v>5.5625313207102864E-4</v>
      </c>
      <c r="U2890" s="7">
        <v>62.754766600920448</v>
      </c>
      <c r="V2890" s="7">
        <v>1.5971431246999696E-3</v>
      </c>
    </row>
    <row r="2891" spans="1:22" x14ac:dyDescent="0.35">
      <c r="A2891" s="3">
        <v>2013</v>
      </c>
      <c r="B2891" s="13" t="s">
        <v>52</v>
      </c>
      <c r="C2891" s="13" t="s">
        <v>165</v>
      </c>
      <c r="D2891" s="13">
        <v>2005</v>
      </c>
      <c r="E2891" s="17">
        <v>8</v>
      </c>
      <c r="F2891" s="13">
        <v>75</v>
      </c>
      <c r="G2891" s="13">
        <v>5</v>
      </c>
      <c r="H2891" s="13">
        <v>80</v>
      </c>
      <c r="I2891" s="13" t="b">
        <v>1</v>
      </c>
      <c r="J2891" s="4">
        <v>6.25E-2</v>
      </c>
      <c r="K2891">
        <f t="shared" si="225"/>
        <v>1.5620118712902218E-4</v>
      </c>
      <c r="L2891">
        <f t="shared" si="229"/>
        <v>1.2498047332644495E-2</v>
      </c>
      <c r="M2891">
        <f t="shared" si="226"/>
        <v>7.8112795829028095E-4</v>
      </c>
      <c r="N2891">
        <f t="shared" si="227"/>
        <v>1.2498047332644495E-2</v>
      </c>
      <c r="O2891">
        <f t="shared" si="228"/>
        <v>9.9984378661155962E-2</v>
      </c>
      <c r="Q2891" s="7">
        <v>2865</v>
      </c>
      <c r="R2891" s="7">
        <v>2.2341338339217E-3</v>
      </c>
      <c r="S2891" s="7">
        <v>-1.3015264083935541E-3</v>
      </c>
      <c r="U2891" s="7">
        <v>62.776682007451235</v>
      </c>
      <c r="V2891" s="7">
        <v>1.5981745378682991E-3</v>
      </c>
    </row>
    <row r="2892" spans="1:22" x14ac:dyDescent="0.35">
      <c r="A2892" s="3">
        <v>2013</v>
      </c>
      <c r="B2892" s="13" t="s">
        <v>33</v>
      </c>
      <c r="C2892" s="13" t="s">
        <v>235</v>
      </c>
      <c r="D2892" s="13">
        <v>2007</v>
      </c>
      <c r="E2892" s="14">
        <v>6</v>
      </c>
      <c r="F2892" s="13">
        <v>75</v>
      </c>
      <c r="G2892" s="13">
        <v>5</v>
      </c>
      <c r="H2892" s="13">
        <v>80</v>
      </c>
      <c r="I2892" s="13" t="b">
        <v>1</v>
      </c>
      <c r="J2892" s="4">
        <v>6.25E-2</v>
      </c>
      <c r="K2892">
        <f t="shared" si="225"/>
        <v>1.5620118712902218E-4</v>
      </c>
      <c r="L2892">
        <f t="shared" si="229"/>
        <v>1.2498047332644495E-2</v>
      </c>
      <c r="M2892">
        <f t="shared" si="226"/>
        <v>7.8112795829028095E-4</v>
      </c>
      <c r="N2892">
        <f t="shared" si="227"/>
        <v>1.2498047332644495E-2</v>
      </c>
      <c r="O2892">
        <f t="shared" si="228"/>
        <v>7.4988283995866975E-2</v>
      </c>
      <c r="Q2892" s="7">
        <v>2866</v>
      </c>
      <c r="R2892" s="7">
        <v>3.5406269501790601E-4</v>
      </c>
      <c r="S2892" s="7">
        <v>3.5012249691428632E-4</v>
      </c>
      <c r="U2892" s="7">
        <v>62.79859741398203</v>
      </c>
      <c r="V2892" s="7">
        <v>1.5987555866196783E-3</v>
      </c>
    </row>
    <row r="2893" spans="1:22" x14ac:dyDescent="0.35">
      <c r="A2893" s="24">
        <v>2016</v>
      </c>
      <c r="B2893" s="17" t="s">
        <v>241</v>
      </c>
      <c r="C2893" s="17" t="s">
        <v>242</v>
      </c>
      <c r="D2893" s="17">
        <v>2010</v>
      </c>
      <c r="E2893" s="17">
        <v>6</v>
      </c>
      <c r="F2893" s="17">
        <v>75</v>
      </c>
      <c r="G2893" s="17">
        <v>5</v>
      </c>
      <c r="H2893" s="17">
        <v>80</v>
      </c>
      <c r="I2893" s="17" t="b">
        <v>1</v>
      </c>
      <c r="J2893" s="25">
        <v>6.25E-2</v>
      </c>
      <c r="K2893">
        <f t="shared" si="225"/>
        <v>1.5620118712902218E-4</v>
      </c>
      <c r="L2893">
        <f t="shared" si="229"/>
        <v>1.2498047332644495E-2</v>
      </c>
      <c r="M2893">
        <f t="shared" si="226"/>
        <v>7.8112795829028095E-4</v>
      </c>
      <c r="N2893">
        <f t="shared" si="227"/>
        <v>1.2498047332644495E-2</v>
      </c>
      <c r="O2893">
        <f t="shared" si="228"/>
        <v>7.4988283995866975E-2</v>
      </c>
      <c r="Q2893" s="7">
        <v>2867</v>
      </c>
      <c r="R2893" s="7">
        <v>1.6907644888308026E-3</v>
      </c>
      <c r="S2893" s="7">
        <v>-9.8657929689861031E-4</v>
      </c>
      <c r="U2893" s="7">
        <v>62.820512820512818</v>
      </c>
      <c r="V2893" s="7">
        <v>1.6010313964359643E-3</v>
      </c>
    </row>
    <row r="2894" spans="1:22" x14ac:dyDescent="0.35">
      <c r="A2894" s="3">
        <v>2013</v>
      </c>
      <c r="B2894" s="13" t="s">
        <v>158</v>
      </c>
      <c r="C2894" s="13" t="s">
        <v>243</v>
      </c>
      <c r="D2894" s="13">
        <v>1998</v>
      </c>
      <c r="E2894" s="14">
        <v>15</v>
      </c>
      <c r="F2894" s="13">
        <v>60</v>
      </c>
      <c r="G2894" s="13">
        <v>4</v>
      </c>
      <c r="H2894" s="13">
        <v>64</v>
      </c>
      <c r="I2894" s="13" t="b">
        <v>1</v>
      </c>
      <c r="J2894" s="4">
        <v>6.25E-2</v>
      </c>
      <c r="K2894">
        <f t="shared" si="225"/>
        <v>1.2496094970321776E-4</v>
      </c>
      <c r="L2894">
        <f t="shared" si="229"/>
        <v>1.1178593368721207E-2</v>
      </c>
      <c r="M2894">
        <f t="shared" si="226"/>
        <v>6.9866208554507543E-4</v>
      </c>
      <c r="N2894">
        <f t="shared" si="227"/>
        <v>1.1178593368721207E-2</v>
      </c>
      <c r="O2894">
        <f t="shared" si="228"/>
        <v>0.1676789005308181</v>
      </c>
      <c r="Q2894" s="7">
        <v>2868</v>
      </c>
      <c r="R2894" s="7">
        <v>1.0224135919243548E-3</v>
      </c>
      <c r="S2894" s="7">
        <v>-3.1822839999216248E-4</v>
      </c>
      <c r="U2894" s="7">
        <v>62.842428227043612</v>
      </c>
      <c r="V2894" s="7">
        <v>1.6024922693045731E-3</v>
      </c>
    </row>
    <row r="2895" spans="1:22" x14ac:dyDescent="0.35">
      <c r="A2895" s="24">
        <v>2014</v>
      </c>
      <c r="B2895" s="17" t="s">
        <v>24</v>
      </c>
      <c r="C2895" s="17" t="s">
        <v>238</v>
      </c>
      <c r="D2895" s="17">
        <v>2003</v>
      </c>
      <c r="E2895" s="17">
        <v>11</v>
      </c>
      <c r="F2895" s="17">
        <v>60</v>
      </c>
      <c r="G2895" s="17">
        <v>4</v>
      </c>
      <c r="H2895" s="17">
        <v>64</v>
      </c>
      <c r="I2895" s="17" t="b">
        <v>1</v>
      </c>
      <c r="J2895" s="25">
        <v>6.25E-2</v>
      </c>
      <c r="K2895">
        <f t="shared" si="225"/>
        <v>1.2496094970321776E-4</v>
      </c>
      <c r="L2895">
        <f t="shared" si="229"/>
        <v>1.1178593368721207E-2</v>
      </c>
      <c r="M2895">
        <f t="shared" si="226"/>
        <v>6.9866208554507543E-4</v>
      </c>
      <c r="N2895">
        <f t="shared" si="227"/>
        <v>1.1178593368721207E-2</v>
      </c>
      <c r="O2895">
        <f t="shared" si="228"/>
        <v>0.12296452705593328</v>
      </c>
      <c r="Q2895" s="7">
        <v>2869</v>
      </c>
      <c r="R2895" s="7">
        <v>1.1895013161509664E-3</v>
      </c>
      <c r="S2895" s="7">
        <v>-4.8531612421877411E-4</v>
      </c>
      <c r="U2895" s="7">
        <v>62.8643436335744</v>
      </c>
      <c r="V2895" s="7">
        <v>1.6026255899778054E-3</v>
      </c>
    </row>
    <row r="2896" spans="1:22" x14ac:dyDescent="0.35">
      <c r="A2896" s="3">
        <v>2016</v>
      </c>
      <c r="B2896" s="13" t="s">
        <v>98</v>
      </c>
      <c r="C2896" s="13" t="s">
        <v>248</v>
      </c>
      <c r="D2896" s="13">
        <v>2010</v>
      </c>
      <c r="E2896" s="14">
        <v>6</v>
      </c>
      <c r="F2896" s="13">
        <v>60</v>
      </c>
      <c r="G2896" s="13">
        <v>4</v>
      </c>
      <c r="H2896" s="13">
        <v>64</v>
      </c>
      <c r="I2896" s="13" t="b">
        <v>1</v>
      </c>
      <c r="J2896" s="4">
        <v>6.25E-2</v>
      </c>
      <c r="K2896">
        <f t="shared" si="225"/>
        <v>1.2496094970321776E-4</v>
      </c>
      <c r="L2896">
        <f t="shared" si="229"/>
        <v>1.1178593368721207E-2</v>
      </c>
      <c r="M2896">
        <f t="shared" si="226"/>
        <v>6.9866208554507543E-4</v>
      </c>
      <c r="N2896">
        <f t="shared" si="227"/>
        <v>1.1178593368721207E-2</v>
      </c>
      <c r="O2896">
        <f t="shared" si="228"/>
        <v>6.7071560212327241E-2</v>
      </c>
      <c r="Q2896" s="7">
        <v>2870</v>
      </c>
      <c r="R2896" s="7">
        <v>1.0224135919243548E-3</v>
      </c>
      <c r="S2896" s="7">
        <v>-3.1822839999216248E-4</v>
      </c>
      <c r="U2896" s="7">
        <v>62.886259040105195</v>
      </c>
      <c r="V2896" s="7">
        <v>1.6028407508286062E-3</v>
      </c>
    </row>
    <row r="2897" spans="1:22" x14ac:dyDescent="0.35">
      <c r="A2897" s="24">
        <v>2015</v>
      </c>
      <c r="B2897" s="17" t="s">
        <v>26</v>
      </c>
      <c r="C2897" s="17" t="s">
        <v>35</v>
      </c>
      <c r="D2897" s="17">
        <v>2004</v>
      </c>
      <c r="E2897" s="17">
        <v>11</v>
      </c>
      <c r="F2897" s="17">
        <v>211</v>
      </c>
      <c r="G2897" s="17">
        <v>14</v>
      </c>
      <c r="H2897" s="17">
        <v>225</v>
      </c>
      <c r="I2897" s="17" t="b">
        <v>1</v>
      </c>
      <c r="J2897" s="25">
        <v>6.22222222222222E-2</v>
      </c>
      <c r="K2897">
        <f t="shared" si="225"/>
        <v>4.3931583880037488E-4</v>
      </c>
      <c r="L2897">
        <f t="shared" si="229"/>
        <v>2.0959862566352263E-2</v>
      </c>
      <c r="M2897">
        <f t="shared" si="226"/>
        <v>1.304169226350807E-3</v>
      </c>
      <c r="N2897">
        <f t="shared" si="227"/>
        <v>2.0959862566352263E-2</v>
      </c>
      <c r="O2897">
        <f t="shared" si="228"/>
        <v>0.2305584882298749</v>
      </c>
      <c r="Q2897" s="7">
        <v>2871</v>
      </c>
      <c r="R2897" s="7">
        <v>6.8823814347113035E-4</v>
      </c>
      <c r="S2897" s="7">
        <v>1.5947048461061974E-5</v>
      </c>
      <c r="U2897" s="7">
        <v>62.908174446635982</v>
      </c>
      <c r="V2897" s="7">
        <v>1.6054835238529862E-3</v>
      </c>
    </row>
    <row r="2898" spans="1:22" x14ac:dyDescent="0.35">
      <c r="A2898" s="3">
        <v>2015</v>
      </c>
      <c r="B2898" s="13" t="s">
        <v>42</v>
      </c>
      <c r="C2898" s="13" t="s">
        <v>43</v>
      </c>
      <c r="D2898" s="13">
        <v>2004</v>
      </c>
      <c r="E2898" s="14">
        <v>11</v>
      </c>
      <c r="F2898" s="13">
        <v>196</v>
      </c>
      <c r="G2898" s="13">
        <v>13</v>
      </c>
      <c r="H2898" s="13">
        <v>209</v>
      </c>
      <c r="I2898" s="13" t="b">
        <v>1</v>
      </c>
      <c r="J2898" s="4">
        <v>6.2200956937799E-2</v>
      </c>
      <c r="K2898">
        <f t="shared" si="225"/>
        <v>4.0807560137457046E-4</v>
      </c>
      <c r="L2898">
        <f t="shared" si="229"/>
        <v>2.0200881202922075E-2</v>
      </c>
      <c r="M2898">
        <f t="shared" si="226"/>
        <v>1.2565141418085493E-3</v>
      </c>
      <c r="N2898">
        <f t="shared" si="227"/>
        <v>2.0200881202922075E-2</v>
      </c>
      <c r="O2898">
        <f t="shared" si="228"/>
        <v>0.22220969323214282</v>
      </c>
      <c r="Q2898" s="7">
        <v>2872</v>
      </c>
      <c r="R2898" s="7">
        <v>7.7069405566092622E-4</v>
      </c>
      <c r="S2898" s="7">
        <v>1.5362203621580527E-5</v>
      </c>
      <c r="U2898" s="7">
        <v>62.930089853166777</v>
      </c>
      <c r="V2898" s="7">
        <v>1.6055932699522903E-3</v>
      </c>
    </row>
    <row r="2899" spans="1:22" x14ac:dyDescent="0.35">
      <c r="A2899" s="3">
        <v>2017</v>
      </c>
      <c r="B2899" s="13" t="s">
        <v>24</v>
      </c>
      <c r="C2899" s="13" t="s">
        <v>46</v>
      </c>
      <c r="D2899" s="13">
        <v>2011</v>
      </c>
      <c r="E2899" s="17">
        <v>6</v>
      </c>
      <c r="F2899" s="13">
        <v>121</v>
      </c>
      <c r="G2899" s="13">
        <v>8</v>
      </c>
      <c r="H2899" s="13">
        <v>129</v>
      </c>
      <c r="I2899" s="13" t="b">
        <v>1</v>
      </c>
      <c r="J2899" s="4">
        <v>6.2015503875968998E-2</v>
      </c>
      <c r="K2899">
        <f t="shared" si="225"/>
        <v>2.5187441424554826E-4</v>
      </c>
      <c r="L2899">
        <f t="shared" si="229"/>
        <v>1.5870551793984614E-2</v>
      </c>
      <c r="M2899">
        <f t="shared" si="226"/>
        <v>9.8422026629361959E-4</v>
      </c>
      <c r="N2899">
        <f t="shared" si="227"/>
        <v>1.5870551793984614E-2</v>
      </c>
      <c r="O2899">
        <f t="shared" si="228"/>
        <v>9.5223310763907693E-2</v>
      </c>
      <c r="Q2899" s="7">
        <v>2873</v>
      </c>
      <c r="R2899" s="7">
        <v>7.7069405566092622E-4</v>
      </c>
      <c r="S2899" s="7">
        <v>1.5362203621580527E-5</v>
      </c>
      <c r="U2899" s="7">
        <v>62.952005259697565</v>
      </c>
      <c r="V2899" s="7">
        <v>1.6060725840540038E-3</v>
      </c>
    </row>
    <row r="2900" spans="1:22" x14ac:dyDescent="0.35">
      <c r="A2900" s="5">
        <v>2015</v>
      </c>
      <c r="B2900" s="14" t="s">
        <v>26</v>
      </c>
      <c r="C2900" s="14" t="s">
        <v>100</v>
      </c>
      <c r="D2900" s="14">
        <v>2002</v>
      </c>
      <c r="E2900" s="14">
        <v>13</v>
      </c>
      <c r="F2900" s="14">
        <v>91</v>
      </c>
      <c r="G2900" s="14">
        <v>6</v>
      </c>
      <c r="H2900" s="14">
        <v>97</v>
      </c>
      <c r="I2900" s="14" t="b">
        <v>1</v>
      </c>
      <c r="J2900" s="6">
        <v>6.18556701030928E-2</v>
      </c>
      <c r="K2900">
        <f t="shared" si="225"/>
        <v>1.8939393939393939E-4</v>
      </c>
      <c r="L2900">
        <f t="shared" si="229"/>
        <v>1.3762047064079507E-2</v>
      </c>
      <c r="M2900">
        <f t="shared" si="226"/>
        <v>8.5126064313893876E-4</v>
      </c>
      <c r="N2900">
        <f t="shared" si="227"/>
        <v>1.3762047064079507E-2</v>
      </c>
      <c r="O2900">
        <f t="shared" si="228"/>
        <v>0.17890661183303358</v>
      </c>
      <c r="Q2900" s="7">
        <v>2874</v>
      </c>
      <c r="R2900" s="7">
        <v>1.0443668481248483E-3</v>
      </c>
      <c r="S2900" s="7">
        <v>3.6121743927440986E-4</v>
      </c>
      <c r="U2900" s="7">
        <v>62.973920666228359</v>
      </c>
      <c r="V2900" s="7">
        <v>1.6060725840540038E-3</v>
      </c>
    </row>
    <row r="2901" spans="1:22" x14ac:dyDescent="0.35">
      <c r="A2901" s="3">
        <v>2017</v>
      </c>
      <c r="B2901" s="13" t="s">
        <v>136</v>
      </c>
      <c r="C2901" s="13" t="s">
        <v>137</v>
      </c>
      <c r="D2901" s="13">
        <v>2004</v>
      </c>
      <c r="E2901" s="17">
        <v>13</v>
      </c>
      <c r="F2901" s="13">
        <v>91</v>
      </c>
      <c r="G2901" s="13">
        <v>6</v>
      </c>
      <c r="H2901" s="13">
        <v>97</v>
      </c>
      <c r="I2901" s="13" t="b">
        <v>1</v>
      </c>
      <c r="J2901" s="4">
        <v>6.18556701030928E-2</v>
      </c>
      <c r="K2901">
        <f t="shared" si="225"/>
        <v>1.8939393939393939E-4</v>
      </c>
      <c r="L2901">
        <f t="shared" si="229"/>
        <v>1.3762047064079507E-2</v>
      </c>
      <c r="M2901">
        <f t="shared" si="226"/>
        <v>8.5126064313893876E-4</v>
      </c>
      <c r="N2901">
        <f t="shared" si="227"/>
        <v>1.3762047064079507E-2</v>
      </c>
      <c r="O2901">
        <f t="shared" si="228"/>
        <v>0.17890661183303358</v>
      </c>
      <c r="Q2901" s="7">
        <v>2875</v>
      </c>
      <c r="R2901" s="7">
        <v>5.884160633669686E-4</v>
      </c>
      <c r="S2901" s="7">
        <v>5.7682352901688321E-4</v>
      </c>
      <c r="U2901" s="7">
        <v>62.995836072759147</v>
      </c>
      <c r="V2901" s="7">
        <v>1.6075480759444791E-3</v>
      </c>
    </row>
    <row r="2902" spans="1:22" x14ac:dyDescent="0.35">
      <c r="A2902" s="3">
        <v>2013</v>
      </c>
      <c r="B2902" s="13" t="s">
        <v>67</v>
      </c>
      <c r="C2902" s="13" t="s">
        <v>68</v>
      </c>
      <c r="D2902" s="13">
        <v>1999</v>
      </c>
      <c r="E2902" s="14">
        <v>14</v>
      </c>
      <c r="F2902" s="13">
        <v>76</v>
      </c>
      <c r="G2902" s="13">
        <v>5</v>
      </c>
      <c r="H2902" s="13">
        <v>81</v>
      </c>
      <c r="I2902" s="13" t="b">
        <v>1</v>
      </c>
      <c r="J2902" s="4">
        <v>6.1728395061728399E-2</v>
      </c>
      <c r="K2902">
        <f t="shared" si="225"/>
        <v>1.5815370196813495E-4</v>
      </c>
      <c r="L2902">
        <f t="shared" si="229"/>
        <v>1.2575917539811358E-2</v>
      </c>
      <c r="M2902">
        <f t="shared" si="226"/>
        <v>7.7629120616119502E-4</v>
      </c>
      <c r="N2902">
        <f t="shared" si="227"/>
        <v>1.2575917539811358E-2</v>
      </c>
      <c r="O2902">
        <f t="shared" si="228"/>
        <v>0.17606284555735902</v>
      </c>
      <c r="Q2902" s="7">
        <v>2876</v>
      </c>
      <c r="R2902" s="7">
        <v>1.0503236258299579E-3</v>
      </c>
      <c r="S2902" s="7">
        <v>-1.9014901559966189E-4</v>
      </c>
      <c r="U2902" s="7">
        <v>63.017751479289942</v>
      </c>
      <c r="V2902" s="7">
        <v>1.6101812440908233E-3</v>
      </c>
    </row>
    <row r="2903" spans="1:22" x14ac:dyDescent="0.35">
      <c r="A2903" s="3">
        <v>2014</v>
      </c>
      <c r="B2903" s="13" t="s">
        <v>26</v>
      </c>
      <c r="C2903" s="13" t="s">
        <v>111</v>
      </c>
      <c r="D2903" s="13">
        <v>2005</v>
      </c>
      <c r="E2903" s="17">
        <v>9</v>
      </c>
      <c r="F2903" s="13">
        <v>76</v>
      </c>
      <c r="G2903" s="13">
        <v>5</v>
      </c>
      <c r="H2903" s="13">
        <v>81</v>
      </c>
      <c r="I2903" s="13" t="b">
        <v>1</v>
      </c>
      <c r="J2903" s="4">
        <v>6.1728395061728399E-2</v>
      </c>
      <c r="K2903">
        <f t="shared" si="225"/>
        <v>1.5815370196813495E-4</v>
      </c>
      <c r="L2903">
        <f t="shared" si="229"/>
        <v>1.2575917539811358E-2</v>
      </c>
      <c r="M2903">
        <f t="shared" si="226"/>
        <v>7.7629120616119502E-4</v>
      </c>
      <c r="N2903">
        <f t="shared" si="227"/>
        <v>1.2575917539811358E-2</v>
      </c>
      <c r="O2903">
        <f t="shared" si="228"/>
        <v>0.11318325785830222</v>
      </c>
      <c r="Q2903" s="7">
        <v>2877</v>
      </c>
      <c r="R2903" s="7">
        <v>2.0224791796068101E-3</v>
      </c>
      <c r="S2903" s="7">
        <v>-1.0940821928528948E-3</v>
      </c>
      <c r="U2903" s="7">
        <v>63.039666885820729</v>
      </c>
      <c r="V2903" s="7">
        <v>1.6101812440908233E-3</v>
      </c>
    </row>
    <row r="2904" spans="1:22" x14ac:dyDescent="0.35">
      <c r="A2904" s="3">
        <v>2013</v>
      </c>
      <c r="B2904" s="13" t="s">
        <v>24</v>
      </c>
      <c r="C2904" s="13" t="s">
        <v>41</v>
      </c>
      <c r="D2904" s="13">
        <v>2007</v>
      </c>
      <c r="E2904" s="14">
        <v>6</v>
      </c>
      <c r="F2904" s="13">
        <v>350</v>
      </c>
      <c r="G2904" s="13">
        <v>23</v>
      </c>
      <c r="H2904" s="13">
        <v>373</v>
      </c>
      <c r="I2904" s="13" t="b">
        <v>1</v>
      </c>
      <c r="J2904" s="4">
        <v>6.1662198391420897E-2</v>
      </c>
      <c r="K2904">
        <f t="shared" si="225"/>
        <v>7.282880349890659E-4</v>
      </c>
      <c r="L2904">
        <f t="shared" si="229"/>
        <v>2.6986812242076053E-2</v>
      </c>
      <c r="M2904">
        <f t="shared" si="226"/>
        <v>1.6640661704229198E-3</v>
      </c>
      <c r="N2904">
        <f t="shared" si="227"/>
        <v>2.6986812242076053E-2</v>
      </c>
      <c r="O2904">
        <f t="shared" si="228"/>
        <v>0.16192087345245632</v>
      </c>
      <c r="Q2904" s="7">
        <v>2878</v>
      </c>
      <c r="R2904" s="7">
        <v>1.9261046952210627E-3</v>
      </c>
      <c r="S2904" s="7">
        <v>-9.3416493603600556E-4</v>
      </c>
      <c r="U2904" s="7">
        <v>63.061582292351524</v>
      </c>
      <c r="V2904" s="7">
        <v>1.6101812440908233E-3</v>
      </c>
    </row>
    <row r="2905" spans="1:22" x14ac:dyDescent="0.35">
      <c r="A2905" s="24">
        <v>2013</v>
      </c>
      <c r="B2905" s="17" t="s">
        <v>26</v>
      </c>
      <c r="C2905" s="17" t="s">
        <v>176</v>
      </c>
      <c r="D2905" s="17">
        <v>2006</v>
      </c>
      <c r="E2905" s="17">
        <v>7</v>
      </c>
      <c r="F2905" s="17">
        <v>61</v>
      </c>
      <c r="G2905" s="17">
        <v>4</v>
      </c>
      <c r="H2905" s="17">
        <v>65</v>
      </c>
      <c r="I2905" s="17" t="b">
        <v>1</v>
      </c>
      <c r="J2905" s="25">
        <v>6.15384615384615E-2</v>
      </c>
      <c r="K2905">
        <f t="shared" si="225"/>
        <v>1.2691346454233053E-4</v>
      </c>
      <c r="L2905">
        <f t="shared" si="229"/>
        <v>1.1265587625256418E-2</v>
      </c>
      <c r="M2905">
        <f t="shared" si="226"/>
        <v>6.9326693078500994E-4</v>
      </c>
      <c r="N2905">
        <f t="shared" si="227"/>
        <v>1.1265587625256418E-2</v>
      </c>
      <c r="O2905">
        <f t="shared" si="228"/>
        <v>7.8859113376794923E-2</v>
      </c>
      <c r="Q2905" s="7">
        <v>2879</v>
      </c>
      <c r="R2905" s="7">
        <v>2.0438360171678742E-3</v>
      </c>
      <c r="S2905" s="7">
        <v>-9.9218496105034706E-4</v>
      </c>
      <c r="U2905" s="7">
        <v>63.083497698882312</v>
      </c>
      <c r="V2905" s="7">
        <v>1.6101812440908233E-3</v>
      </c>
    </row>
    <row r="2906" spans="1:22" x14ac:dyDescent="0.35">
      <c r="A2906" s="3">
        <v>2014</v>
      </c>
      <c r="B2906" s="13" t="s">
        <v>158</v>
      </c>
      <c r="C2906" s="13" t="s">
        <v>243</v>
      </c>
      <c r="D2906" s="13">
        <v>2003</v>
      </c>
      <c r="E2906" s="14">
        <v>11</v>
      </c>
      <c r="F2906" s="13">
        <v>61</v>
      </c>
      <c r="G2906" s="13">
        <v>4</v>
      </c>
      <c r="H2906" s="13">
        <v>65</v>
      </c>
      <c r="I2906" s="13" t="b">
        <v>1</v>
      </c>
      <c r="J2906" s="4">
        <v>6.15384615384615E-2</v>
      </c>
      <c r="K2906">
        <f t="shared" si="225"/>
        <v>1.2691346454233053E-4</v>
      </c>
      <c r="L2906">
        <f t="shared" si="229"/>
        <v>1.1265587625256418E-2</v>
      </c>
      <c r="M2906">
        <f t="shared" si="226"/>
        <v>6.9326693078500994E-4</v>
      </c>
      <c r="N2906">
        <f t="shared" si="227"/>
        <v>1.1265587625256418E-2</v>
      </c>
      <c r="O2906">
        <f t="shared" si="228"/>
        <v>0.1239214638778206</v>
      </c>
      <c r="Q2906" s="7">
        <v>2880</v>
      </c>
      <c r="R2906" s="7">
        <v>1.1983540480795217E-3</v>
      </c>
      <c r="S2906" s="7">
        <v>1.4927894595018589E-5</v>
      </c>
      <c r="U2906" s="7">
        <v>63.105413105413106</v>
      </c>
      <c r="V2906" s="7">
        <v>1.6112731145927104E-3</v>
      </c>
    </row>
    <row r="2907" spans="1:22" x14ac:dyDescent="0.35">
      <c r="A2907" s="3">
        <v>2014</v>
      </c>
      <c r="B2907" s="13" t="s">
        <v>33</v>
      </c>
      <c r="C2907" s="13" t="s">
        <v>86</v>
      </c>
      <c r="D2907" s="13">
        <v>2003</v>
      </c>
      <c r="E2907" s="17">
        <v>11</v>
      </c>
      <c r="F2907" s="13">
        <v>61</v>
      </c>
      <c r="G2907" s="13">
        <v>4</v>
      </c>
      <c r="H2907" s="13">
        <v>65</v>
      </c>
      <c r="I2907" s="13" t="b">
        <v>1</v>
      </c>
      <c r="J2907" s="4">
        <v>6.15384615384615E-2</v>
      </c>
      <c r="K2907">
        <f t="shared" si="225"/>
        <v>1.2691346454233053E-4</v>
      </c>
      <c r="L2907">
        <f t="shared" si="229"/>
        <v>1.1265587625256418E-2</v>
      </c>
      <c r="M2907">
        <f t="shared" si="226"/>
        <v>6.9326693078500994E-4</v>
      </c>
      <c r="N2907">
        <f t="shared" si="227"/>
        <v>1.1265587625256418E-2</v>
      </c>
      <c r="O2907">
        <f t="shared" si="228"/>
        <v>0.1239214638778206</v>
      </c>
      <c r="Q2907" s="7">
        <v>2881</v>
      </c>
      <c r="R2907" s="7">
        <v>2.8259806051347701E-3</v>
      </c>
      <c r="S2907" s="7">
        <v>-1.6673806086346689E-3</v>
      </c>
      <c r="U2907" s="7">
        <v>63.127328511943894</v>
      </c>
      <c r="V2907" s="7">
        <v>1.6112731145927132E-3</v>
      </c>
    </row>
    <row r="2908" spans="1:22" x14ac:dyDescent="0.35">
      <c r="A2908" s="5">
        <v>2015</v>
      </c>
      <c r="B2908" s="14" t="s">
        <v>42</v>
      </c>
      <c r="C2908" s="14" t="s">
        <v>263</v>
      </c>
      <c r="D2908" s="14">
        <v>2005</v>
      </c>
      <c r="E2908" s="14">
        <v>10</v>
      </c>
      <c r="F2908" s="14">
        <v>61</v>
      </c>
      <c r="G2908" s="14">
        <v>4</v>
      </c>
      <c r="H2908" s="14">
        <v>65</v>
      </c>
      <c r="I2908" s="14" t="b">
        <v>1</v>
      </c>
      <c r="J2908" s="6">
        <v>6.15384615384615E-2</v>
      </c>
      <c r="K2908">
        <f t="shared" si="225"/>
        <v>1.2691346454233053E-4</v>
      </c>
      <c r="L2908">
        <f t="shared" si="229"/>
        <v>1.1265587625256418E-2</v>
      </c>
      <c r="M2908">
        <f t="shared" si="226"/>
        <v>6.9326693078500994E-4</v>
      </c>
      <c r="N2908">
        <f t="shared" si="227"/>
        <v>1.1265587625256418E-2</v>
      </c>
      <c r="O2908">
        <f t="shared" si="228"/>
        <v>0.11265587625256418</v>
      </c>
      <c r="Q2908" s="7">
        <v>2882</v>
      </c>
      <c r="R2908" s="7">
        <v>5.642478167779191E-4</v>
      </c>
      <c r="S2908" s="7">
        <v>5.4043393578500146E-4</v>
      </c>
      <c r="U2908" s="7">
        <v>63.149243918474689</v>
      </c>
      <c r="V2908" s="7">
        <v>1.6134909726481345E-3</v>
      </c>
    </row>
    <row r="2909" spans="1:22" x14ac:dyDescent="0.35">
      <c r="A2909" s="3">
        <v>2015</v>
      </c>
      <c r="B2909" s="13" t="s">
        <v>26</v>
      </c>
      <c r="C2909" s="13" t="s">
        <v>176</v>
      </c>
      <c r="D2909" s="13">
        <v>2001</v>
      </c>
      <c r="E2909" s="17">
        <v>14</v>
      </c>
      <c r="F2909" s="13">
        <v>61</v>
      </c>
      <c r="G2909" s="13">
        <v>4</v>
      </c>
      <c r="H2909" s="13">
        <v>65</v>
      </c>
      <c r="I2909" s="13" t="b">
        <v>1</v>
      </c>
      <c r="J2909" s="4">
        <v>6.15384615384615E-2</v>
      </c>
      <c r="K2909">
        <f t="shared" si="225"/>
        <v>1.2691346454233053E-4</v>
      </c>
      <c r="L2909">
        <f t="shared" si="229"/>
        <v>1.1265587625256418E-2</v>
      </c>
      <c r="M2909">
        <f t="shared" si="226"/>
        <v>6.9326693078500994E-4</v>
      </c>
      <c r="N2909">
        <f t="shared" si="227"/>
        <v>1.1265587625256418E-2</v>
      </c>
      <c r="O2909">
        <f t="shared" si="228"/>
        <v>0.15771822675358985</v>
      </c>
      <c r="Q2909" s="7">
        <v>2883</v>
      </c>
      <c r="R2909" s="7">
        <v>1.9336729157125108E-3</v>
      </c>
      <c r="S2909" s="7">
        <v>-9.4561551881879361E-4</v>
      </c>
      <c r="U2909" s="7">
        <v>63.171159325005476</v>
      </c>
      <c r="V2909" s="7">
        <v>1.6134909726481345E-3</v>
      </c>
    </row>
    <row r="2910" spans="1:22" x14ac:dyDescent="0.35">
      <c r="A2910" s="5">
        <v>2017</v>
      </c>
      <c r="B2910" s="14" t="s">
        <v>42</v>
      </c>
      <c r="C2910" s="14" t="s">
        <v>73</v>
      </c>
      <c r="D2910" s="14">
        <v>2005</v>
      </c>
      <c r="E2910" s="14">
        <v>12</v>
      </c>
      <c r="F2910" s="14">
        <v>168</v>
      </c>
      <c r="G2910" s="14">
        <v>11</v>
      </c>
      <c r="H2910" s="14">
        <v>179</v>
      </c>
      <c r="I2910" s="14" t="b">
        <v>1</v>
      </c>
      <c r="J2910" s="6">
        <v>6.14525139664805E-2</v>
      </c>
      <c r="K2910">
        <f t="shared" si="225"/>
        <v>3.4950015620118711E-4</v>
      </c>
      <c r="L2910">
        <f t="shared" si="229"/>
        <v>1.8694923273476868E-2</v>
      </c>
      <c r="M2910">
        <f t="shared" si="226"/>
        <v>1.1488500335656187E-3</v>
      </c>
      <c r="N2910">
        <f t="shared" si="227"/>
        <v>1.8694923273476868E-2</v>
      </c>
      <c r="O2910">
        <f t="shared" si="228"/>
        <v>0.22433907928172242</v>
      </c>
      <c r="Q2910" s="7">
        <v>2884</v>
      </c>
      <c r="R2910" s="7">
        <v>2.1718386366998436E-3</v>
      </c>
      <c r="S2910" s="7">
        <v>-1.1837812398061264E-3</v>
      </c>
      <c r="U2910" s="7">
        <v>63.193074731536271</v>
      </c>
      <c r="V2910" s="7">
        <v>1.6134909726481345E-3</v>
      </c>
    </row>
    <row r="2911" spans="1:22" x14ac:dyDescent="0.35">
      <c r="A2911" s="24">
        <v>2014</v>
      </c>
      <c r="B2911" s="17" t="s">
        <v>118</v>
      </c>
      <c r="C2911" s="17" t="s">
        <v>119</v>
      </c>
      <c r="D2911" s="17">
        <v>2007</v>
      </c>
      <c r="E2911" s="17">
        <v>7</v>
      </c>
      <c r="F2911" s="17">
        <v>138</v>
      </c>
      <c r="G2911" s="17">
        <v>9</v>
      </c>
      <c r="H2911" s="17">
        <v>147</v>
      </c>
      <c r="I2911" s="17" t="b">
        <v>1</v>
      </c>
      <c r="J2911" s="25">
        <v>6.1224489795918401E-2</v>
      </c>
      <c r="K2911">
        <f t="shared" si="225"/>
        <v>2.8701968134957828E-4</v>
      </c>
      <c r="L2911">
        <f t="shared" si="229"/>
        <v>1.6941655212805457E-2</v>
      </c>
      <c r="M2911">
        <f t="shared" si="226"/>
        <v>1.0372441967023754E-3</v>
      </c>
      <c r="N2911">
        <f t="shared" si="227"/>
        <v>1.6941655212805457E-2</v>
      </c>
      <c r="O2911">
        <f t="shared" si="228"/>
        <v>0.1185915864896382</v>
      </c>
      <c r="Q2911" s="7">
        <v>2885</v>
      </c>
      <c r="R2911" s="7">
        <v>9.1765085796150696E-4</v>
      </c>
      <c r="S2911" s="7">
        <v>6.592206449495229E-6</v>
      </c>
      <c r="U2911" s="7">
        <v>63.214990138067058</v>
      </c>
      <c r="V2911" s="7">
        <v>1.6134909726481369E-3</v>
      </c>
    </row>
    <row r="2912" spans="1:22" x14ac:dyDescent="0.35">
      <c r="A2912" s="3">
        <v>2014</v>
      </c>
      <c r="B2912" s="13" t="s">
        <v>33</v>
      </c>
      <c r="C2912" s="13" t="s">
        <v>203</v>
      </c>
      <c r="D2912" s="13">
        <v>2002</v>
      </c>
      <c r="E2912" s="14">
        <v>12</v>
      </c>
      <c r="F2912" s="13">
        <v>92</v>
      </c>
      <c r="G2912" s="13">
        <v>6</v>
      </c>
      <c r="H2912" s="13">
        <v>98</v>
      </c>
      <c r="I2912" s="13" t="b">
        <v>1</v>
      </c>
      <c r="J2912" s="4">
        <v>6.1224489795918401E-2</v>
      </c>
      <c r="K2912">
        <f t="shared" si="225"/>
        <v>1.9134645423305217E-4</v>
      </c>
      <c r="L2912">
        <f t="shared" si="229"/>
        <v>1.3832803556512041E-2</v>
      </c>
      <c r="M2912">
        <f t="shared" si="226"/>
        <v>8.4690634019461523E-4</v>
      </c>
      <c r="N2912">
        <f t="shared" si="227"/>
        <v>1.3832803556512041E-2</v>
      </c>
      <c r="O2912">
        <f t="shared" si="228"/>
        <v>0.16599364267814448</v>
      </c>
      <c r="Q2912" s="7">
        <v>2886</v>
      </c>
      <c r="R2912" s="7">
        <v>1.3632181225658063E-3</v>
      </c>
      <c r="S2912" s="7">
        <v>-4.3897505815480408E-4</v>
      </c>
      <c r="U2912" s="7">
        <v>63.236905544597853</v>
      </c>
      <c r="V2912" s="7">
        <v>1.613490972648138E-3</v>
      </c>
    </row>
    <row r="2913" spans="1:22" x14ac:dyDescent="0.35">
      <c r="A2913" s="3">
        <v>2015</v>
      </c>
      <c r="B2913" s="13" t="s">
        <v>92</v>
      </c>
      <c r="C2913" s="13" t="s">
        <v>167</v>
      </c>
      <c r="D2913" s="13">
        <v>2006</v>
      </c>
      <c r="E2913" s="17">
        <v>9</v>
      </c>
      <c r="F2913" s="13">
        <v>92</v>
      </c>
      <c r="G2913" s="13">
        <v>6</v>
      </c>
      <c r="H2913" s="13">
        <v>98</v>
      </c>
      <c r="I2913" s="13" t="b">
        <v>1</v>
      </c>
      <c r="J2913" s="4">
        <v>6.1224489795918401E-2</v>
      </c>
      <c r="K2913">
        <f t="shared" si="225"/>
        <v>1.9134645423305217E-4</v>
      </c>
      <c r="L2913">
        <f t="shared" si="229"/>
        <v>1.3832803556512041E-2</v>
      </c>
      <c r="M2913">
        <f t="shared" si="226"/>
        <v>8.4690634019461523E-4</v>
      </c>
      <c r="N2913">
        <f t="shared" si="227"/>
        <v>1.3832803556512041E-2</v>
      </c>
      <c r="O2913">
        <f t="shared" si="228"/>
        <v>0.12449523200860836</v>
      </c>
      <c r="Q2913" s="7">
        <v>2887</v>
      </c>
      <c r="R2913" s="7">
        <v>2.2933825616739626E-3</v>
      </c>
      <c r="S2913" s="7">
        <v>-1.4376997555668796E-3</v>
      </c>
      <c r="U2913" s="7">
        <v>63.258820951128641</v>
      </c>
      <c r="V2913" s="7">
        <v>1.6134909726481382E-3</v>
      </c>
    </row>
    <row r="2914" spans="1:22" x14ac:dyDescent="0.35">
      <c r="A2914" s="5">
        <v>2013</v>
      </c>
      <c r="B2914" s="14" t="s">
        <v>24</v>
      </c>
      <c r="C2914" s="14" t="s">
        <v>49</v>
      </c>
      <c r="D2914" s="14">
        <v>2007</v>
      </c>
      <c r="E2914" s="14">
        <v>6</v>
      </c>
      <c r="F2914" s="14">
        <v>215</v>
      </c>
      <c r="G2914" s="14">
        <v>14</v>
      </c>
      <c r="H2914" s="14">
        <v>229</v>
      </c>
      <c r="I2914" s="14" t="b">
        <v>1</v>
      </c>
      <c r="J2914" s="6">
        <v>6.1135371179039298E-2</v>
      </c>
      <c r="K2914">
        <f t="shared" si="225"/>
        <v>4.4712589815682597E-4</v>
      </c>
      <c r="L2914">
        <f t="shared" si="229"/>
        <v>2.1145351691490639E-2</v>
      </c>
      <c r="M2914">
        <f t="shared" si="226"/>
        <v>1.2927289243706067E-3</v>
      </c>
      <c r="N2914">
        <f t="shared" si="227"/>
        <v>2.1145351691490639E-2</v>
      </c>
      <c r="O2914">
        <f t="shared" si="228"/>
        <v>0.12687211014894384</v>
      </c>
      <c r="Q2914" s="7">
        <v>2888</v>
      </c>
      <c r="R2914" s="7">
        <v>7.7555652696144144E-4</v>
      </c>
      <c r="S2914" s="7">
        <v>5.571431328839512E-6</v>
      </c>
      <c r="U2914" s="7">
        <v>63.280736357659435</v>
      </c>
      <c r="V2914" s="7">
        <v>1.618285904385809E-3</v>
      </c>
    </row>
    <row r="2915" spans="1:22" x14ac:dyDescent="0.35">
      <c r="A2915" s="3">
        <v>2013</v>
      </c>
      <c r="B2915" s="13" t="s">
        <v>37</v>
      </c>
      <c r="C2915" s="13" t="s">
        <v>59</v>
      </c>
      <c r="D2915" s="13">
        <v>2004</v>
      </c>
      <c r="E2915" s="17">
        <v>9</v>
      </c>
      <c r="F2915" s="13">
        <v>169</v>
      </c>
      <c r="G2915" s="13">
        <v>11</v>
      </c>
      <c r="H2915" s="13">
        <v>180</v>
      </c>
      <c r="I2915" s="13" t="b">
        <v>1</v>
      </c>
      <c r="J2915" s="4">
        <v>6.1111111111111102E-2</v>
      </c>
      <c r="K2915">
        <f t="shared" si="225"/>
        <v>3.5145267104029991E-4</v>
      </c>
      <c r="L2915">
        <f t="shared" si="229"/>
        <v>1.8747070998966744E-2</v>
      </c>
      <c r="M2915">
        <f t="shared" si="226"/>
        <v>1.1456543388257453E-3</v>
      </c>
      <c r="N2915">
        <f t="shared" si="227"/>
        <v>1.8747070998966744E-2</v>
      </c>
      <c r="O2915">
        <f t="shared" si="228"/>
        <v>0.1687236389907007</v>
      </c>
      <c r="Q2915" s="7">
        <v>2889</v>
      </c>
      <c r="R2915" s="7">
        <v>7.7555652696144144E-4</v>
      </c>
      <c r="S2915" s="7">
        <v>5.571431328839512E-6</v>
      </c>
      <c r="U2915" s="7">
        <v>63.302651764190223</v>
      </c>
      <c r="V2915" s="7">
        <v>1.6201999037589474E-3</v>
      </c>
    </row>
    <row r="2916" spans="1:22" x14ac:dyDescent="0.35">
      <c r="A2916" s="5">
        <v>2016</v>
      </c>
      <c r="B2916" s="14" t="s">
        <v>33</v>
      </c>
      <c r="C2916" s="14" t="s">
        <v>34</v>
      </c>
      <c r="D2916" s="14">
        <v>2006</v>
      </c>
      <c r="E2916" s="14">
        <v>10</v>
      </c>
      <c r="F2916" s="14">
        <v>292</v>
      </c>
      <c r="G2916" s="14">
        <v>19</v>
      </c>
      <c r="H2916" s="14">
        <v>311</v>
      </c>
      <c r="I2916" s="14" t="b">
        <v>1</v>
      </c>
      <c r="J2916" s="6">
        <v>6.1093247588424403E-2</v>
      </c>
      <c r="K2916">
        <f t="shared" si="225"/>
        <v>6.0723211496407372E-4</v>
      </c>
      <c r="L2916">
        <f t="shared" si="229"/>
        <v>2.4642080167146477E-2</v>
      </c>
      <c r="M2916">
        <f t="shared" si="226"/>
        <v>1.5054647047452823E-3</v>
      </c>
      <c r="N2916">
        <f t="shared" si="227"/>
        <v>2.4642080167146477E-2</v>
      </c>
      <c r="O2916">
        <f t="shared" si="228"/>
        <v>0.24642080167146477</v>
      </c>
      <c r="Q2916" s="7">
        <v>2890</v>
      </c>
      <c r="R2916" s="7">
        <v>3.9898345751337148E-4</v>
      </c>
      <c r="S2916" s="7">
        <v>3.8214450077690947E-4</v>
      </c>
      <c r="U2916" s="7">
        <v>63.324567170721018</v>
      </c>
      <c r="V2916" s="7">
        <v>1.6201999037589474E-3</v>
      </c>
    </row>
    <row r="2917" spans="1:22" x14ac:dyDescent="0.35">
      <c r="A2917" s="24">
        <v>2015</v>
      </c>
      <c r="B2917" s="17" t="s">
        <v>37</v>
      </c>
      <c r="C2917" s="17" t="s">
        <v>59</v>
      </c>
      <c r="D2917" s="17">
        <v>2009</v>
      </c>
      <c r="E2917" s="17">
        <v>6</v>
      </c>
      <c r="F2917" s="17">
        <v>123</v>
      </c>
      <c r="G2917" s="17">
        <v>8</v>
      </c>
      <c r="H2917" s="17">
        <v>131</v>
      </c>
      <c r="I2917" s="17" t="b">
        <v>1</v>
      </c>
      <c r="J2917" s="25">
        <v>6.1068702290076299E-2</v>
      </c>
      <c r="K2917">
        <f t="shared" si="225"/>
        <v>2.557794439237738E-4</v>
      </c>
      <c r="L2917">
        <f t="shared" si="229"/>
        <v>1.599310613745103E-2</v>
      </c>
      <c r="M2917">
        <f t="shared" si="226"/>
        <v>9.7667823740158898E-4</v>
      </c>
      <c r="N2917">
        <f t="shared" si="227"/>
        <v>1.599310613745103E-2</v>
      </c>
      <c r="O2917">
        <f t="shared" si="228"/>
        <v>9.5958636824706178E-2</v>
      </c>
      <c r="Q2917" s="7">
        <v>2891</v>
      </c>
      <c r="R2917" s="7">
        <v>3.9898345751337148E-4</v>
      </c>
      <c r="S2917" s="7">
        <v>3.8214450077690947E-4</v>
      </c>
      <c r="U2917" s="7">
        <v>63.346482577251805</v>
      </c>
      <c r="V2917" s="7">
        <v>1.6210131158619961E-3</v>
      </c>
    </row>
    <row r="2918" spans="1:22" x14ac:dyDescent="0.35">
      <c r="A2918" s="3">
        <v>2015</v>
      </c>
      <c r="B2918" s="13" t="s">
        <v>136</v>
      </c>
      <c r="C2918" s="13" t="s">
        <v>137</v>
      </c>
      <c r="D2918" s="13">
        <v>2007</v>
      </c>
      <c r="E2918" s="14">
        <v>8</v>
      </c>
      <c r="F2918" s="13">
        <v>123</v>
      </c>
      <c r="G2918" s="13">
        <v>8</v>
      </c>
      <c r="H2918" s="13">
        <v>131</v>
      </c>
      <c r="I2918" s="13" t="b">
        <v>1</v>
      </c>
      <c r="J2918" s="4">
        <v>6.1068702290076299E-2</v>
      </c>
      <c r="K2918">
        <f t="shared" si="225"/>
        <v>2.557794439237738E-4</v>
      </c>
      <c r="L2918">
        <f t="shared" si="229"/>
        <v>1.599310613745103E-2</v>
      </c>
      <c r="M2918">
        <f t="shared" si="226"/>
        <v>9.7667823740158898E-4</v>
      </c>
      <c r="N2918">
        <f t="shared" si="227"/>
        <v>1.599310613745103E-2</v>
      </c>
      <c r="O2918">
        <f t="shared" si="228"/>
        <v>0.12794484909960824</v>
      </c>
      <c r="Q2918" s="7">
        <v>2892</v>
      </c>
      <c r="R2918" s="7">
        <v>1.8725390203660601E-3</v>
      </c>
      <c r="S2918" s="7">
        <v>-1.1738769348209846E-3</v>
      </c>
      <c r="U2918" s="7">
        <v>63.3683979837826</v>
      </c>
      <c r="V2918" s="7">
        <v>1.6219228604565953E-3</v>
      </c>
    </row>
    <row r="2919" spans="1:22" x14ac:dyDescent="0.35">
      <c r="A2919" s="24">
        <v>2013</v>
      </c>
      <c r="B2919" s="17" t="s">
        <v>30</v>
      </c>
      <c r="C2919" s="17" t="s">
        <v>75</v>
      </c>
      <c r="D2919" s="17">
        <v>2000</v>
      </c>
      <c r="E2919" s="17">
        <v>13</v>
      </c>
      <c r="F2919" s="17">
        <v>154</v>
      </c>
      <c r="G2919" s="17">
        <v>10</v>
      </c>
      <c r="H2919" s="17">
        <v>164</v>
      </c>
      <c r="I2919" s="17" t="b">
        <v>1</v>
      </c>
      <c r="J2919" s="25">
        <v>6.0975609756097601E-2</v>
      </c>
      <c r="K2919">
        <f t="shared" ref="K2919:K2982" si="230">H2919/$H$1</f>
        <v>3.202124336144955E-4</v>
      </c>
      <c r="L2919">
        <f t="shared" si="229"/>
        <v>1.789448053491622E-2</v>
      </c>
      <c r="M2919">
        <f t="shared" ref="M2919:M2982" si="231">J2919*L2919</f>
        <v>1.0911268618851362E-3</v>
      </c>
      <c r="N2919">
        <f t="shared" ref="N2919:N2982" si="232">L2919</f>
        <v>1.789448053491622E-2</v>
      </c>
      <c r="O2919">
        <f t="shared" ref="O2919:O2982" si="233">E2919*L2919</f>
        <v>0.23262824695391085</v>
      </c>
      <c r="Q2919" s="7">
        <v>2893</v>
      </c>
      <c r="R2919" s="7">
        <v>1.198904634940753E-3</v>
      </c>
      <c r="S2919" s="7">
        <v>-5.0024254939567752E-4</v>
      </c>
      <c r="U2919" s="7">
        <v>63.390313390313388</v>
      </c>
      <c r="V2919" s="7">
        <v>1.6235439731655714E-3</v>
      </c>
    </row>
    <row r="2920" spans="1:22" x14ac:dyDescent="0.35">
      <c r="A2920" s="3">
        <v>2013</v>
      </c>
      <c r="B2920" s="13" t="s">
        <v>26</v>
      </c>
      <c r="C2920" s="13" t="s">
        <v>110</v>
      </c>
      <c r="D2920" s="13">
        <v>1999</v>
      </c>
      <c r="E2920" s="14">
        <v>14</v>
      </c>
      <c r="F2920" s="13">
        <v>77</v>
      </c>
      <c r="G2920" s="13">
        <v>5</v>
      </c>
      <c r="H2920" s="13">
        <v>82</v>
      </c>
      <c r="I2920" s="13" t="b">
        <v>1</v>
      </c>
      <c r="J2920" s="4">
        <v>6.0975609756097601E-2</v>
      </c>
      <c r="K2920">
        <f t="shared" si="230"/>
        <v>1.6010621680724775E-4</v>
      </c>
      <c r="L2920">
        <f t="shared" si="229"/>
        <v>1.2653308532049937E-2</v>
      </c>
      <c r="M2920">
        <f t="shared" si="231"/>
        <v>7.7154320317377714E-4</v>
      </c>
      <c r="N2920">
        <f t="shared" si="232"/>
        <v>1.2653308532049937E-2</v>
      </c>
      <c r="O2920">
        <f t="shared" si="233"/>
        <v>0.17714631944869913</v>
      </c>
      <c r="Q2920" s="7">
        <v>2894</v>
      </c>
      <c r="R2920" s="7">
        <v>3.5686165315911901E-4</v>
      </c>
      <c r="S2920" s="7">
        <v>3.4180043238595643E-4</v>
      </c>
      <c r="U2920" s="7">
        <v>63.412228796844182</v>
      </c>
      <c r="V2920" s="7">
        <v>1.6243563544889443E-3</v>
      </c>
    </row>
    <row r="2921" spans="1:22" x14ac:dyDescent="0.35">
      <c r="A2921" s="24">
        <v>2015</v>
      </c>
      <c r="B2921" s="17" t="s">
        <v>52</v>
      </c>
      <c r="C2921" s="17" t="s">
        <v>62</v>
      </c>
      <c r="D2921" s="17">
        <v>2006</v>
      </c>
      <c r="E2921" s="17">
        <v>9</v>
      </c>
      <c r="F2921" s="17">
        <v>77</v>
      </c>
      <c r="G2921" s="17">
        <v>5</v>
      </c>
      <c r="H2921" s="17">
        <v>82</v>
      </c>
      <c r="I2921" s="17" t="b">
        <v>1</v>
      </c>
      <c r="J2921" s="25">
        <v>6.0975609756097601E-2</v>
      </c>
      <c r="K2921">
        <f t="shared" si="230"/>
        <v>1.6010621680724775E-4</v>
      </c>
      <c r="L2921">
        <f t="shared" si="229"/>
        <v>1.2653308532049937E-2</v>
      </c>
      <c r="M2921">
        <f t="shared" si="231"/>
        <v>7.7154320317377714E-4</v>
      </c>
      <c r="N2921">
        <f t="shared" si="232"/>
        <v>1.2653308532049937E-2</v>
      </c>
      <c r="O2921">
        <f t="shared" si="233"/>
        <v>0.11387977678844943</v>
      </c>
      <c r="Q2921" s="7">
        <v>2895</v>
      </c>
      <c r="R2921" s="7">
        <v>2.2479461905139117E-3</v>
      </c>
      <c r="S2921" s="7">
        <v>-9.4377696416310473E-4</v>
      </c>
      <c r="U2921" s="7">
        <v>63.43414420337497</v>
      </c>
      <c r="V2921" s="7">
        <v>1.6243563544889443E-3</v>
      </c>
    </row>
    <row r="2922" spans="1:22" x14ac:dyDescent="0.35">
      <c r="A2922" s="3">
        <v>2015</v>
      </c>
      <c r="B2922" s="13" t="s">
        <v>231</v>
      </c>
      <c r="C2922" s="13" t="s">
        <v>232</v>
      </c>
      <c r="D2922" s="13">
        <v>2006</v>
      </c>
      <c r="E2922" s="14">
        <v>9</v>
      </c>
      <c r="F2922" s="13">
        <v>77</v>
      </c>
      <c r="G2922" s="13">
        <v>5</v>
      </c>
      <c r="H2922" s="13">
        <v>82</v>
      </c>
      <c r="I2922" s="13" t="b">
        <v>1</v>
      </c>
      <c r="J2922" s="4">
        <v>6.0975609756097601E-2</v>
      </c>
      <c r="K2922">
        <f t="shared" si="230"/>
        <v>1.6010621680724775E-4</v>
      </c>
      <c r="L2922">
        <f t="shared" si="229"/>
        <v>1.2653308532049937E-2</v>
      </c>
      <c r="M2922">
        <f t="shared" si="231"/>
        <v>7.7154320317377714E-4</v>
      </c>
      <c r="N2922">
        <f t="shared" si="232"/>
        <v>1.2653308532049937E-2</v>
      </c>
      <c r="O2922">
        <f t="shared" si="233"/>
        <v>0.11387977678844943</v>
      </c>
      <c r="Q2922" s="7">
        <v>2896</v>
      </c>
      <c r="R2922" s="7">
        <v>2.1665454055997541E-3</v>
      </c>
      <c r="S2922" s="7">
        <v>-9.1003126379120476E-4</v>
      </c>
      <c r="U2922" s="7">
        <v>63.456059609905765</v>
      </c>
      <c r="V2922" s="7">
        <v>1.6243563544889443E-3</v>
      </c>
    </row>
    <row r="2923" spans="1:22" x14ac:dyDescent="0.35">
      <c r="A2923" s="3">
        <v>2015</v>
      </c>
      <c r="B2923" s="13" t="s">
        <v>26</v>
      </c>
      <c r="C2923" s="13" t="s">
        <v>100</v>
      </c>
      <c r="D2923" s="13">
        <v>2003</v>
      </c>
      <c r="E2923" s="17">
        <v>12</v>
      </c>
      <c r="F2923" s="13">
        <v>108</v>
      </c>
      <c r="G2923" s="13">
        <v>7</v>
      </c>
      <c r="H2923" s="13">
        <v>115</v>
      </c>
      <c r="I2923" s="13" t="b">
        <v>1</v>
      </c>
      <c r="J2923" s="4">
        <v>6.08695652173913E-2</v>
      </c>
      <c r="K2923">
        <f t="shared" si="230"/>
        <v>2.2453920649796939E-4</v>
      </c>
      <c r="L2923">
        <f t="shared" si="229"/>
        <v>1.498463234443773E-2</v>
      </c>
      <c r="M2923">
        <f t="shared" si="231"/>
        <v>9.1210805574838346E-4</v>
      </c>
      <c r="N2923">
        <f t="shared" si="232"/>
        <v>1.498463234443773E-2</v>
      </c>
      <c r="O2923">
        <f t="shared" si="233"/>
        <v>0.17981558813325277</v>
      </c>
      <c r="Q2923" s="7">
        <v>2897</v>
      </c>
      <c r="R2923" s="7">
        <v>5.0664615510535101E-4</v>
      </c>
      <c r="S2923" s="7">
        <v>4.7757411118826859E-4</v>
      </c>
      <c r="U2923" s="7">
        <v>63.477975016436552</v>
      </c>
      <c r="V2923" s="7">
        <v>1.6247461532437842E-3</v>
      </c>
    </row>
    <row r="2924" spans="1:22" x14ac:dyDescent="0.35">
      <c r="A2924" s="5">
        <v>2017</v>
      </c>
      <c r="B2924" s="14" t="s">
        <v>26</v>
      </c>
      <c r="C2924" s="14" t="s">
        <v>54</v>
      </c>
      <c r="D2924" s="14">
        <v>2005</v>
      </c>
      <c r="E2924" s="14">
        <v>12</v>
      </c>
      <c r="F2924" s="14">
        <v>139</v>
      </c>
      <c r="G2924" s="14">
        <v>9</v>
      </c>
      <c r="H2924" s="14">
        <v>148</v>
      </c>
      <c r="I2924" s="14" t="b">
        <v>1</v>
      </c>
      <c r="J2924" s="6">
        <v>6.08108108108108E-2</v>
      </c>
      <c r="K2924">
        <f t="shared" si="230"/>
        <v>2.8897219618869102E-4</v>
      </c>
      <c r="L2924">
        <f t="shared" si="229"/>
        <v>1.6999182221174376E-2</v>
      </c>
      <c r="M2924">
        <f t="shared" si="231"/>
        <v>1.0337340539903334E-3</v>
      </c>
      <c r="N2924">
        <f t="shared" si="232"/>
        <v>1.6999182221174376E-2</v>
      </c>
      <c r="O2924">
        <f t="shared" si="233"/>
        <v>0.20399018665409252</v>
      </c>
      <c r="Q2924" s="7">
        <v>2898</v>
      </c>
      <c r="R2924" s="7">
        <v>1.8906382379591026E-3</v>
      </c>
      <c r="S2924" s="7">
        <v>-1.0393775948201638E-3</v>
      </c>
      <c r="U2924" s="7">
        <v>63.499890422967347</v>
      </c>
      <c r="V2924" s="7">
        <v>1.626800834960679E-3</v>
      </c>
    </row>
    <row r="2925" spans="1:22" x14ac:dyDescent="0.35">
      <c r="A2925" s="3">
        <v>2015</v>
      </c>
      <c r="B2925" s="13" t="s">
        <v>26</v>
      </c>
      <c r="C2925" s="13" t="s">
        <v>176</v>
      </c>
      <c r="D2925" s="13">
        <v>2003</v>
      </c>
      <c r="E2925" s="17">
        <v>12</v>
      </c>
      <c r="F2925" s="13">
        <v>93</v>
      </c>
      <c r="G2925" s="13">
        <v>6</v>
      </c>
      <c r="H2925" s="13">
        <v>99</v>
      </c>
      <c r="I2925" s="13" t="b">
        <v>1</v>
      </c>
      <c r="J2925" s="4">
        <v>6.0606060606060601E-2</v>
      </c>
      <c r="K2925">
        <f t="shared" si="230"/>
        <v>1.9329896907216494E-4</v>
      </c>
      <c r="L2925">
        <f t="shared" si="229"/>
        <v>1.3903199958001213E-2</v>
      </c>
      <c r="M2925">
        <f t="shared" si="231"/>
        <v>8.4261817927280065E-4</v>
      </c>
      <c r="N2925">
        <f t="shared" si="232"/>
        <v>1.3903199958001213E-2</v>
      </c>
      <c r="O2925">
        <f t="shared" si="233"/>
        <v>0.16683839949601456</v>
      </c>
      <c r="Q2925" s="7">
        <v>2899</v>
      </c>
      <c r="R2925" s="7">
        <v>1.8906382379591026E-3</v>
      </c>
      <c r="S2925" s="7">
        <v>-1.0393775948201638E-3</v>
      </c>
      <c r="U2925" s="7">
        <v>63.521805829498135</v>
      </c>
      <c r="V2925" s="7">
        <v>1.6278333966863248E-3</v>
      </c>
    </row>
    <row r="2926" spans="1:22" x14ac:dyDescent="0.35">
      <c r="A2926" s="3">
        <v>2016</v>
      </c>
      <c r="B2926" s="13" t="s">
        <v>42</v>
      </c>
      <c r="C2926" s="13" t="s">
        <v>206</v>
      </c>
      <c r="D2926" s="13">
        <v>2006</v>
      </c>
      <c r="E2926" s="14">
        <v>10</v>
      </c>
      <c r="F2926" s="13">
        <v>93</v>
      </c>
      <c r="G2926" s="13">
        <v>6</v>
      </c>
      <c r="H2926" s="13">
        <v>99</v>
      </c>
      <c r="I2926" s="13" t="b">
        <v>1</v>
      </c>
      <c r="J2926" s="4">
        <v>6.0606060606060601E-2</v>
      </c>
      <c r="K2926">
        <f t="shared" si="230"/>
        <v>1.9329896907216494E-4</v>
      </c>
      <c r="L2926">
        <f t="shared" si="229"/>
        <v>1.3903199958001213E-2</v>
      </c>
      <c r="M2926">
        <f t="shared" si="231"/>
        <v>8.4261817927280065E-4</v>
      </c>
      <c r="N2926">
        <f t="shared" si="232"/>
        <v>1.3903199958001213E-2</v>
      </c>
      <c r="O2926">
        <f t="shared" si="233"/>
        <v>0.13903199958001214</v>
      </c>
      <c r="Q2926" s="7">
        <v>2900</v>
      </c>
      <c r="R2926" s="7">
        <v>1.9171467270109499E-3</v>
      </c>
      <c r="S2926" s="7">
        <v>-1.1408555208497549E-3</v>
      </c>
      <c r="U2926" s="7">
        <v>63.543721236028929</v>
      </c>
      <c r="V2926" s="7">
        <v>1.6286414550119312E-3</v>
      </c>
    </row>
    <row r="2927" spans="1:22" x14ac:dyDescent="0.35">
      <c r="A2927" s="24">
        <v>2013</v>
      </c>
      <c r="B2927" s="17" t="s">
        <v>190</v>
      </c>
      <c r="C2927" s="17" t="s">
        <v>219</v>
      </c>
      <c r="D2927" s="17">
        <v>2004</v>
      </c>
      <c r="E2927" s="17">
        <v>9</v>
      </c>
      <c r="F2927" s="17">
        <v>62</v>
      </c>
      <c r="G2927" s="17">
        <v>4</v>
      </c>
      <c r="H2927" s="17">
        <v>66</v>
      </c>
      <c r="I2927" s="17" t="b">
        <v>1</v>
      </c>
      <c r="J2927" s="25">
        <v>6.0606060606060601E-2</v>
      </c>
      <c r="K2927">
        <f t="shared" si="230"/>
        <v>1.288659793814433E-4</v>
      </c>
      <c r="L2927">
        <f t="shared" si="229"/>
        <v>1.1351915229662494E-2</v>
      </c>
      <c r="M2927">
        <f t="shared" si="231"/>
        <v>6.8799486240378753E-4</v>
      </c>
      <c r="N2927">
        <f t="shared" si="232"/>
        <v>1.1351915229662494E-2</v>
      </c>
      <c r="O2927">
        <f t="shared" si="233"/>
        <v>0.10216723706696246</v>
      </c>
      <c r="Q2927" s="7">
        <v>2901</v>
      </c>
      <c r="R2927" s="7">
        <v>9.6984837250661154E-4</v>
      </c>
      <c r="S2927" s="7">
        <v>-1.9355716634541652E-4</v>
      </c>
      <c r="U2927" s="7">
        <v>63.565636642559717</v>
      </c>
      <c r="V2927" s="7">
        <v>1.6292767249409307E-3</v>
      </c>
    </row>
    <row r="2928" spans="1:22" x14ac:dyDescent="0.35">
      <c r="A2928" s="3">
        <v>2013</v>
      </c>
      <c r="B2928" s="13" t="s">
        <v>26</v>
      </c>
      <c r="C2928" s="13" t="s">
        <v>279</v>
      </c>
      <c r="D2928" s="13">
        <v>1998</v>
      </c>
      <c r="E2928" s="14">
        <v>15</v>
      </c>
      <c r="F2928" s="13">
        <v>62</v>
      </c>
      <c r="G2928" s="13">
        <v>4</v>
      </c>
      <c r="H2928" s="13">
        <v>66</v>
      </c>
      <c r="I2928" s="13" t="b">
        <v>1</v>
      </c>
      <c r="J2928" s="4">
        <v>6.0606060606060601E-2</v>
      </c>
      <c r="K2928">
        <f t="shared" si="230"/>
        <v>1.288659793814433E-4</v>
      </c>
      <c r="L2928">
        <f t="shared" si="229"/>
        <v>1.1351915229662494E-2</v>
      </c>
      <c r="M2928">
        <f t="shared" si="231"/>
        <v>6.8799486240378753E-4</v>
      </c>
      <c r="N2928">
        <f t="shared" si="232"/>
        <v>1.1351915229662494E-2</v>
      </c>
      <c r="O2928">
        <f t="shared" si="233"/>
        <v>0.17027872844493741</v>
      </c>
      <c r="Q2928" s="7">
        <v>2902</v>
      </c>
      <c r="R2928" s="7">
        <v>8.6151791308101901E-4</v>
      </c>
      <c r="S2928" s="7">
        <v>8.0254825734190076E-4</v>
      </c>
      <c r="U2928" s="7">
        <v>63.587552049090512</v>
      </c>
      <c r="V2928" s="7">
        <v>1.6292767249409307E-3</v>
      </c>
    </row>
    <row r="2929" spans="1:22" x14ac:dyDescent="0.35">
      <c r="A2929" s="3">
        <v>2017</v>
      </c>
      <c r="B2929" s="13" t="s">
        <v>33</v>
      </c>
      <c r="C2929" s="13" t="s">
        <v>203</v>
      </c>
      <c r="D2929" s="13">
        <v>2007</v>
      </c>
      <c r="E2929" s="17">
        <v>10</v>
      </c>
      <c r="F2929" s="13">
        <v>62</v>
      </c>
      <c r="G2929" s="13">
        <v>4</v>
      </c>
      <c r="H2929" s="13">
        <v>66</v>
      </c>
      <c r="I2929" s="13" t="b">
        <v>1</v>
      </c>
      <c r="J2929" s="4">
        <v>6.0606060606060601E-2</v>
      </c>
      <c r="K2929">
        <f t="shared" si="230"/>
        <v>1.288659793814433E-4</v>
      </c>
      <c r="L2929">
        <f t="shared" si="229"/>
        <v>1.1351915229662494E-2</v>
      </c>
      <c r="M2929">
        <f t="shared" si="231"/>
        <v>6.8799486240378753E-4</v>
      </c>
      <c r="N2929">
        <f t="shared" si="232"/>
        <v>1.1351915229662494E-2</v>
      </c>
      <c r="O2929">
        <f t="shared" si="233"/>
        <v>0.11351915229662494</v>
      </c>
      <c r="Q2929" s="7">
        <v>2903</v>
      </c>
      <c r="R2929" s="7">
        <v>5.2935801738832695E-4</v>
      </c>
      <c r="S2929" s="7">
        <v>1.6390891339668299E-4</v>
      </c>
      <c r="U2929" s="7">
        <v>63.609467455621299</v>
      </c>
      <c r="V2929" s="7">
        <v>1.6292767249409307E-3</v>
      </c>
    </row>
    <row r="2930" spans="1:22" x14ac:dyDescent="0.35">
      <c r="A2930" s="5">
        <v>2017</v>
      </c>
      <c r="B2930" s="14" t="s">
        <v>128</v>
      </c>
      <c r="C2930" s="14" t="s">
        <v>129</v>
      </c>
      <c r="D2930" s="14">
        <v>2008</v>
      </c>
      <c r="E2930" s="14">
        <v>9</v>
      </c>
      <c r="F2930" s="14">
        <v>62</v>
      </c>
      <c r="G2930" s="14">
        <v>4</v>
      </c>
      <c r="H2930" s="14">
        <v>66</v>
      </c>
      <c r="I2930" s="14" t="b">
        <v>1</v>
      </c>
      <c r="J2930" s="6">
        <v>6.0606060606060601E-2</v>
      </c>
      <c r="K2930">
        <f t="shared" si="230"/>
        <v>1.288659793814433E-4</v>
      </c>
      <c r="L2930">
        <f t="shared" si="229"/>
        <v>1.1351915229662494E-2</v>
      </c>
      <c r="M2930">
        <f t="shared" si="231"/>
        <v>6.8799486240378753E-4</v>
      </c>
      <c r="N2930">
        <f t="shared" si="232"/>
        <v>1.1351915229662494E-2</v>
      </c>
      <c r="O2930">
        <f t="shared" si="233"/>
        <v>0.10216723706696246</v>
      </c>
      <c r="Q2930" s="7">
        <v>2904</v>
      </c>
      <c r="R2930" s="7">
        <v>1.2082347728152661E-3</v>
      </c>
      <c r="S2930" s="7">
        <v>-5.1496784203025614E-4</v>
      </c>
      <c r="U2930" s="7">
        <v>63.631382862152094</v>
      </c>
      <c r="V2930" s="7">
        <v>1.630211532938509E-3</v>
      </c>
    </row>
    <row r="2931" spans="1:22" x14ac:dyDescent="0.35">
      <c r="A2931" s="3">
        <v>2015</v>
      </c>
      <c r="B2931" s="13" t="s">
        <v>30</v>
      </c>
      <c r="C2931" s="13" t="s">
        <v>31</v>
      </c>
      <c r="D2931" s="13">
        <v>2005</v>
      </c>
      <c r="E2931" s="17">
        <v>10</v>
      </c>
      <c r="F2931" s="13">
        <v>342</v>
      </c>
      <c r="G2931" s="13">
        <v>22</v>
      </c>
      <c r="H2931" s="13">
        <v>364</v>
      </c>
      <c r="I2931" s="13" t="b">
        <v>1</v>
      </c>
      <c r="J2931" s="4">
        <v>6.0439560439560398E-2</v>
      </c>
      <c r="K2931">
        <f t="shared" si="230"/>
        <v>7.1071540143705092E-4</v>
      </c>
      <c r="L2931">
        <f t="shared" si="229"/>
        <v>2.6659246077806682E-2</v>
      </c>
      <c r="M2931">
        <f t="shared" si="231"/>
        <v>1.6112731145927104E-3</v>
      </c>
      <c r="N2931">
        <f t="shared" si="232"/>
        <v>2.6659246077806682E-2</v>
      </c>
      <c r="O2931">
        <f t="shared" si="233"/>
        <v>0.26659246077806681</v>
      </c>
      <c r="Q2931" s="7">
        <v>2905</v>
      </c>
      <c r="R2931" s="7">
        <v>1.2082347728152661E-3</v>
      </c>
      <c r="S2931" s="7">
        <v>-5.1496784203025614E-4</v>
      </c>
      <c r="U2931" s="7">
        <v>63.653298268682882</v>
      </c>
      <c r="V2931" s="7">
        <v>1.630211532938509E-3</v>
      </c>
    </row>
    <row r="2932" spans="1:22" x14ac:dyDescent="0.35">
      <c r="A2932" s="5">
        <v>2013</v>
      </c>
      <c r="B2932" s="14" t="s">
        <v>26</v>
      </c>
      <c r="C2932" s="14" t="s">
        <v>35</v>
      </c>
      <c r="D2932" s="14">
        <v>2005</v>
      </c>
      <c r="E2932" s="14">
        <v>8</v>
      </c>
      <c r="F2932" s="14">
        <v>327</v>
      </c>
      <c r="G2932" s="14">
        <v>21</v>
      </c>
      <c r="H2932" s="14">
        <v>348</v>
      </c>
      <c r="I2932" s="14" t="b">
        <v>1</v>
      </c>
      <c r="J2932" s="6">
        <v>6.0344827586206899E-2</v>
      </c>
      <c r="K2932">
        <f t="shared" si="230"/>
        <v>6.7947516401124645E-4</v>
      </c>
      <c r="L2932">
        <f t="shared" si="229"/>
        <v>2.6066744407601931E-2</v>
      </c>
      <c r="M2932">
        <f t="shared" si="231"/>
        <v>1.5729931970104615E-3</v>
      </c>
      <c r="N2932">
        <f t="shared" si="232"/>
        <v>2.6066744407601931E-2</v>
      </c>
      <c r="O2932">
        <f t="shared" si="233"/>
        <v>0.20853395526081545</v>
      </c>
      <c r="Q2932" s="7">
        <v>2906</v>
      </c>
      <c r="R2932" s="7">
        <v>1.0385155839585315E-3</v>
      </c>
      <c r="S2932" s="7">
        <v>-3.452486531735216E-4</v>
      </c>
      <c r="U2932" s="7">
        <v>63.675213675213676</v>
      </c>
      <c r="V2932" s="7">
        <v>1.6312843935567306E-3</v>
      </c>
    </row>
    <row r="2933" spans="1:22" x14ac:dyDescent="0.35">
      <c r="A2933" s="3">
        <v>2013</v>
      </c>
      <c r="B2933" s="13" t="s">
        <v>42</v>
      </c>
      <c r="C2933" s="13" t="s">
        <v>112</v>
      </c>
      <c r="D2933" s="13">
        <v>2003</v>
      </c>
      <c r="E2933" s="17">
        <v>10</v>
      </c>
      <c r="F2933" s="13">
        <v>109</v>
      </c>
      <c r="G2933" s="13">
        <v>7</v>
      </c>
      <c r="H2933" s="13">
        <v>116</v>
      </c>
      <c r="I2933" s="13" t="b">
        <v>1</v>
      </c>
      <c r="J2933" s="4">
        <v>6.0344827586206899E-2</v>
      </c>
      <c r="K2933">
        <f t="shared" si="230"/>
        <v>2.2649172133708216E-4</v>
      </c>
      <c r="L2933">
        <f t="shared" si="229"/>
        <v>1.5049641900626146E-2</v>
      </c>
      <c r="M2933">
        <f t="shared" si="231"/>
        <v>9.0816804572743984E-4</v>
      </c>
      <c r="N2933">
        <f t="shared" si="232"/>
        <v>1.5049641900626146E-2</v>
      </c>
      <c r="O2933">
        <f t="shared" si="233"/>
        <v>0.15049641900626146</v>
      </c>
      <c r="Q2933" s="7">
        <v>2907</v>
      </c>
      <c r="R2933" s="7">
        <v>1.7173923393854706E-3</v>
      </c>
      <c r="S2933" s="7">
        <v>-1.0241254086004606E-3</v>
      </c>
      <c r="U2933" s="7">
        <v>63.697129081744464</v>
      </c>
      <c r="V2933" s="7">
        <v>1.6312843935567306E-3</v>
      </c>
    </row>
    <row r="2934" spans="1:22" x14ac:dyDescent="0.35">
      <c r="A2934" s="3">
        <v>2015</v>
      </c>
      <c r="B2934" s="13" t="s">
        <v>52</v>
      </c>
      <c r="C2934" s="13" t="s">
        <v>74</v>
      </c>
      <c r="D2934" s="13">
        <v>2006</v>
      </c>
      <c r="E2934" s="14">
        <v>9</v>
      </c>
      <c r="F2934" s="13">
        <v>109</v>
      </c>
      <c r="G2934" s="13">
        <v>7</v>
      </c>
      <c r="H2934" s="13">
        <v>116</v>
      </c>
      <c r="I2934" s="13" t="b">
        <v>1</v>
      </c>
      <c r="J2934" s="4">
        <v>6.0344827586206899E-2</v>
      </c>
      <c r="K2934">
        <f t="shared" si="230"/>
        <v>2.2649172133708216E-4</v>
      </c>
      <c r="L2934">
        <f t="shared" si="229"/>
        <v>1.5049641900626146E-2</v>
      </c>
      <c r="M2934">
        <f t="shared" si="231"/>
        <v>9.0816804572743984E-4</v>
      </c>
      <c r="N2934">
        <f t="shared" si="232"/>
        <v>1.5049641900626146E-2</v>
      </c>
      <c r="O2934">
        <f t="shared" si="233"/>
        <v>0.1354467771056353</v>
      </c>
      <c r="Q2934" s="7">
        <v>2908</v>
      </c>
      <c r="R2934" s="7">
        <v>2.2866755330266404E-3</v>
      </c>
      <c r="S2934" s="7">
        <v>-1.1378254994610217E-3</v>
      </c>
      <c r="U2934" s="7">
        <v>63.719044488275259</v>
      </c>
      <c r="V2934" s="7">
        <v>1.6312843935567306E-3</v>
      </c>
    </row>
    <row r="2935" spans="1:22" x14ac:dyDescent="0.35">
      <c r="A2935" s="3">
        <v>2017</v>
      </c>
      <c r="B2935" s="13" t="s">
        <v>24</v>
      </c>
      <c r="C2935" s="13" t="s">
        <v>25</v>
      </c>
      <c r="D2935" s="13">
        <v>2008</v>
      </c>
      <c r="E2935" s="17">
        <v>9</v>
      </c>
      <c r="F2935" s="13">
        <v>483</v>
      </c>
      <c r="G2935" s="13">
        <v>31</v>
      </c>
      <c r="H2935" s="13">
        <v>514</v>
      </c>
      <c r="I2935" s="13" t="b">
        <v>1</v>
      </c>
      <c r="J2935" s="4">
        <v>6.0311284046692601E-2</v>
      </c>
      <c r="K2935">
        <f t="shared" si="230"/>
        <v>1.0035926273039674E-3</v>
      </c>
      <c r="L2935">
        <f t="shared" si="229"/>
        <v>3.1679530099166048E-2</v>
      </c>
      <c r="M2935">
        <f t="shared" si="231"/>
        <v>1.9106331382765514E-3</v>
      </c>
      <c r="N2935">
        <f t="shared" si="232"/>
        <v>3.1679530099166048E-2</v>
      </c>
      <c r="O2935">
        <f t="shared" si="233"/>
        <v>0.2851157708924944</v>
      </c>
      <c r="Q2935" s="7">
        <v>2909</v>
      </c>
      <c r="R2935" s="7">
        <v>7.9607041488199211E-4</v>
      </c>
      <c r="S2935" s="7">
        <v>2.411737818203833E-4</v>
      </c>
      <c r="U2935" s="7">
        <v>63.740959894806046</v>
      </c>
      <c r="V2935" s="7">
        <v>1.6337872544218046E-3</v>
      </c>
    </row>
    <row r="2936" spans="1:22" x14ac:dyDescent="0.35">
      <c r="A2936" s="3">
        <v>2015</v>
      </c>
      <c r="B2936" s="13" t="s">
        <v>58</v>
      </c>
      <c r="C2936" s="13" t="s">
        <v>64</v>
      </c>
      <c r="D2936" s="13">
        <v>2007</v>
      </c>
      <c r="E2936" s="14">
        <v>8</v>
      </c>
      <c r="F2936" s="13">
        <v>156</v>
      </c>
      <c r="G2936" s="13">
        <v>10</v>
      </c>
      <c r="H2936" s="13">
        <v>166</v>
      </c>
      <c r="I2936" s="13" t="b">
        <v>1</v>
      </c>
      <c r="J2936" s="4">
        <v>6.02409638554217E-2</v>
      </c>
      <c r="K2936">
        <f t="shared" si="230"/>
        <v>3.2411746329272104E-4</v>
      </c>
      <c r="L2936">
        <f t="shared" si="229"/>
        <v>1.8003262573564854E-2</v>
      </c>
      <c r="M2936">
        <f t="shared" si="231"/>
        <v>1.0845338899737867E-3</v>
      </c>
      <c r="N2936">
        <f t="shared" si="232"/>
        <v>1.8003262573564854E-2</v>
      </c>
      <c r="O2936">
        <f t="shared" si="233"/>
        <v>0.14402610058851884</v>
      </c>
      <c r="Q2936" s="7">
        <v>2910</v>
      </c>
      <c r="R2936" s="7">
        <v>1.6919638012484466E-3</v>
      </c>
      <c r="S2936" s="7">
        <v>-8.4505746105383137E-4</v>
      </c>
      <c r="U2936" s="7">
        <v>63.762875301336841</v>
      </c>
      <c r="V2936" s="7">
        <v>1.6354442398927346E-3</v>
      </c>
    </row>
    <row r="2937" spans="1:22" x14ac:dyDescent="0.35">
      <c r="A2937" s="24">
        <v>2013</v>
      </c>
      <c r="B2937" s="17" t="s">
        <v>30</v>
      </c>
      <c r="C2937" s="17" t="s">
        <v>163</v>
      </c>
      <c r="D2937" s="17">
        <v>2003</v>
      </c>
      <c r="E2937" s="17">
        <v>10</v>
      </c>
      <c r="F2937" s="17">
        <v>78</v>
      </c>
      <c r="G2937" s="17">
        <v>5</v>
      </c>
      <c r="H2937" s="17">
        <v>83</v>
      </c>
      <c r="I2937" s="17" t="b">
        <v>1</v>
      </c>
      <c r="J2937" s="25">
        <v>6.02409638554217E-2</v>
      </c>
      <c r="K2937">
        <f t="shared" si="230"/>
        <v>1.6205873164636052E-4</v>
      </c>
      <c r="L2937">
        <f t="shared" si="229"/>
        <v>1.2730229049249685E-2</v>
      </c>
      <c r="M2937">
        <f t="shared" si="231"/>
        <v>7.6688126802708964E-4</v>
      </c>
      <c r="N2937">
        <f t="shared" si="232"/>
        <v>1.2730229049249685E-2</v>
      </c>
      <c r="O2937">
        <f t="shared" si="233"/>
        <v>0.12730229049249686</v>
      </c>
      <c r="Q2937" s="7">
        <v>2911</v>
      </c>
      <c r="R2937" s="7">
        <v>1.0667787836566962E-3</v>
      </c>
      <c r="S2937" s="7">
        <v>-2.1987244346208094E-4</v>
      </c>
      <c r="U2937" s="7">
        <v>63.784790707867629</v>
      </c>
      <c r="V2937" s="7">
        <v>1.6354442398927346E-3</v>
      </c>
    </row>
    <row r="2938" spans="1:22" x14ac:dyDescent="0.35">
      <c r="A2938" s="5">
        <v>2013</v>
      </c>
      <c r="B2938" s="14" t="s">
        <v>26</v>
      </c>
      <c r="C2938" s="14" t="s">
        <v>110</v>
      </c>
      <c r="D2938" s="14">
        <v>1998</v>
      </c>
      <c r="E2938" s="14">
        <v>15</v>
      </c>
      <c r="F2938" s="14">
        <v>78</v>
      </c>
      <c r="G2938" s="14">
        <v>5</v>
      </c>
      <c r="H2938" s="14">
        <v>83</v>
      </c>
      <c r="I2938" s="14" t="b">
        <v>1</v>
      </c>
      <c r="J2938" s="6">
        <v>6.02409638554217E-2</v>
      </c>
      <c r="K2938">
        <f t="shared" si="230"/>
        <v>1.6205873164636052E-4</v>
      </c>
      <c r="L2938">
        <f t="shared" si="229"/>
        <v>1.2730229049249685E-2</v>
      </c>
      <c r="M2938">
        <f t="shared" si="231"/>
        <v>7.6688126802708964E-4</v>
      </c>
      <c r="N2938">
        <f t="shared" si="232"/>
        <v>1.2730229049249685E-2</v>
      </c>
      <c r="O2938">
        <f t="shared" si="233"/>
        <v>0.19095343573874526</v>
      </c>
      <c r="Q2938" s="7">
        <v>2912</v>
      </c>
      <c r="R2938" s="7">
        <v>6.7503709208805015E-4</v>
      </c>
      <c r="S2938" s="7">
        <v>6.1769183228255653E-4</v>
      </c>
      <c r="U2938" s="7">
        <v>63.806706114398423</v>
      </c>
      <c r="V2938" s="7">
        <v>1.6354442398927346E-3</v>
      </c>
    </row>
    <row r="2939" spans="1:22" x14ac:dyDescent="0.35">
      <c r="A2939" s="3">
        <v>2015</v>
      </c>
      <c r="B2939" s="13" t="s">
        <v>58</v>
      </c>
      <c r="C2939" s="13" t="s">
        <v>76</v>
      </c>
      <c r="D2939" s="13">
        <v>2007</v>
      </c>
      <c r="E2939" s="17">
        <v>8</v>
      </c>
      <c r="F2939" s="13">
        <v>78</v>
      </c>
      <c r="G2939" s="13">
        <v>5</v>
      </c>
      <c r="H2939" s="13">
        <v>83</v>
      </c>
      <c r="I2939" s="13" t="b">
        <v>1</v>
      </c>
      <c r="J2939" s="4">
        <v>6.02409638554217E-2</v>
      </c>
      <c r="K2939">
        <f t="shared" si="230"/>
        <v>1.6205873164636052E-4</v>
      </c>
      <c r="L2939">
        <f t="shared" si="229"/>
        <v>1.2730229049249685E-2</v>
      </c>
      <c r="M2939">
        <f t="shared" si="231"/>
        <v>7.6688126802708964E-4</v>
      </c>
      <c r="N2939">
        <f t="shared" si="232"/>
        <v>1.2730229049249685E-2</v>
      </c>
      <c r="O2939">
        <f t="shared" si="233"/>
        <v>0.10184183239399748</v>
      </c>
      <c r="Q2939" s="7">
        <v>2913</v>
      </c>
      <c r="R2939" s="7">
        <v>1.4457645925282146E-3</v>
      </c>
      <c r="S2939" s="7">
        <v>-3.0011025370246932E-4</v>
      </c>
      <c r="U2939" s="7">
        <v>63.828621520929211</v>
      </c>
      <c r="V2939" s="7">
        <v>1.6354442398927346E-3</v>
      </c>
    </row>
    <row r="2940" spans="1:22" x14ac:dyDescent="0.35">
      <c r="A2940" s="5">
        <v>2016</v>
      </c>
      <c r="B2940" s="14" t="s">
        <v>37</v>
      </c>
      <c r="C2940" s="14" t="s">
        <v>157</v>
      </c>
      <c r="D2940" s="14">
        <v>2008</v>
      </c>
      <c r="E2940" s="14">
        <v>8</v>
      </c>
      <c r="F2940" s="14">
        <v>78</v>
      </c>
      <c r="G2940" s="14">
        <v>5</v>
      </c>
      <c r="H2940" s="14">
        <v>83</v>
      </c>
      <c r="I2940" s="14" t="b">
        <v>1</v>
      </c>
      <c r="J2940" s="6">
        <v>6.02409638554217E-2</v>
      </c>
      <c r="K2940">
        <f t="shared" si="230"/>
        <v>1.6205873164636052E-4</v>
      </c>
      <c r="L2940">
        <f t="shared" si="229"/>
        <v>1.2730229049249685E-2</v>
      </c>
      <c r="M2940">
        <f t="shared" si="231"/>
        <v>7.6688126802708964E-4</v>
      </c>
      <c r="N2940">
        <f t="shared" si="232"/>
        <v>1.2730229049249685E-2</v>
      </c>
      <c r="O2940">
        <f t="shared" si="233"/>
        <v>0.10184183239399748</v>
      </c>
      <c r="Q2940" s="7">
        <v>2914</v>
      </c>
      <c r="R2940" s="7">
        <v>2.2716244483655668E-3</v>
      </c>
      <c r="S2940" s="7">
        <v>-7.6615974362028447E-4</v>
      </c>
      <c r="U2940" s="7">
        <v>63.850536927460006</v>
      </c>
      <c r="V2940" s="7">
        <v>1.6366902928277023E-3</v>
      </c>
    </row>
    <row r="2941" spans="1:22" x14ac:dyDescent="0.35">
      <c r="A2941" s="24">
        <v>2017</v>
      </c>
      <c r="B2941" s="17" t="s">
        <v>30</v>
      </c>
      <c r="C2941" s="17" t="s">
        <v>56</v>
      </c>
      <c r="D2941" s="17">
        <v>2011</v>
      </c>
      <c r="E2941" s="17">
        <v>6</v>
      </c>
      <c r="F2941" s="17">
        <v>78</v>
      </c>
      <c r="G2941" s="17">
        <v>5</v>
      </c>
      <c r="H2941" s="17">
        <v>83</v>
      </c>
      <c r="I2941" s="17" t="b">
        <v>1</v>
      </c>
      <c r="J2941" s="25">
        <v>6.02409638554217E-2</v>
      </c>
      <c r="K2941">
        <f t="shared" si="230"/>
        <v>1.6205873164636052E-4</v>
      </c>
      <c r="L2941">
        <f t="shared" si="229"/>
        <v>1.2730229049249685E-2</v>
      </c>
      <c r="M2941">
        <f t="shared" si="231"/>
        <v>7.6688126802708964E-4</v>
      </c>
      <c r="N2941">
        <f t="shared" si="232"/>
        <v>1.2730229049249685E-2</v>
      </c>
      <c r="O2941">
        <f t="shared" si="233"/>
        <v>7.6381374295498114E-2</v>
      </c>
      <c r="Q2941" s="7">
        <v>2915</v>
      </c>
      <c r="R2941" s="7">
        <v>5.1055853872721435E-4</v>
      </c>
      <c r="S2941" s="7">
        <v>4.6611969867437462E-4</v>
      </c>
      <c r="U2941" s="7">
        <v>63.872452333990793</v>
      </c>
      <c r="V2941" s="7">
        <v>1.637245009092683E-3</v>
      </c>
    </row>
    <row r="2942" spans="1:22" x14ac:dyDescent="0.35">
      <c r="A2942" s="5">
        <v>2017</v>
      </c>
      <c r="B2942" s="14" t="s">
        <v>30</v>
      </c>
      <c r="C2942" s="14" t="s">
        <v>31</v>
      </c>
      <c r="D2942" s="14">
        <v>2006</v>
      </c>
      <c r="E2942" s="14">
        <v>11</v>
      </c>
      <c r="F2942" s="14">
        <v>266</v>
      </c>
      <c r="G2942" s="14">
        <v>17</v>
      </c>
      <c r="H2942" s="14">
        <v>283</v>
      </c>
      <c r="I2942" s="14" t="b">
        <v>1</v>
      </c>
      <c r="J2942" s="6">
        <v>6.0070671378091897E-2</v>
      </c>
      <c r="K2942">
        <f t="shared" si="230"/>
        <v>5.5256169946891597E-4</v>
      </c>
      <c r="L2942">
        <f t="shared" si="229"/>
        <v>2.3506630968067627E-2</v>
      </c>
      <c r="M2942">
        <f t="shared" si="231"/>
        <v>1.4120591040888686E-3</v>
      </c>
      <c r="N2942">
        <f t="shared" si="232"/>
        <v>2.3506630968067627E-2</v>
      </c>
      <c r="O2942">
        <f t="shared" si="233"/>
        <v>0.25857294064874392</v>
      </c>
      <c r="Q2942" s="7">
        <v>2916</v>
      </c>
      <c r="R2942" s="7">
        <v>9.924396604651625E-4</v>
      </c>
      <c r="S2942" s="7">
        <v>-1.5761423063573527E-5</v>
      </c>
      <c r="U2942" s="7">
        <v>63.894367740521588</v>
      </c>
      <c r="V2942" s="7">
        <v>1.637245009092683E-3</v>
      </c>
    </row>
    <row r="2943" spans="1:22" x14ac:dyDescent="0.35">
      <c r="A2943" s="3">
        <v>2017</v>
      </c>
      <c r="B2943" s="13" t="s">
        <v>26</v>
      </c>
      <c r="C2943" s="13" t="s">
        <v>100</v>
      </c>
      <c r="D2943" s="13">
        <v>2004</v>
      </c>
      <c r="E2943" s="17">
        <v>13</v>
      </c>
      <c r="F2943" s="13">
        <v>141</v>
      </c>
      <c r="G2943" s="13">
        <v>9</v>
      </c>
      <c r="H2943" s="13">
        <v>150</v>
      </c>
      <c r="I2943" s="13" t="b">
        <v>1</v>
      </c>
      <c r="J2943" s="4">
        <v>0.06</v>
      </c>
      <c r="K2943">
        <f t="shared" si="230"/>
        <v>2.9287722586691657E-4</v>
      </c>
      <c r="L2943">
        <f t="shared" si="229"/>
        <v>1.7113656122141656E-2</v>
      </c>
      <c r="M2943">
        <f t="shared" si="231"/>
        <v>1.0268193673284992E-3</v>
      </c>
      <c r="N2943">
        <f t="shared" si="232"/>
        <v>1.7113656122141656E-2</v>
      </c>
      <c r="O2943">
        <f t="shared" si="233"/>
        <v>0.22247752958784153</v>
      </c>
      <c r="Q2943" s="7">
        <v>2917</v>
      </c>
      <c r="R2943" s="7">
        <v>2.4583544141505492E-3</v>
      </c>
      <c r="S2943" s="7">
        <v>-1.367227552265413E-3</v>
      </c>
      <c r="U2943" s="7">
        <v>63.916283147052376</v>
      </c>
      <c r="V2943" s="7">
        <v>1.6379022073164762E-3</v>
      </c>
    </row>
    <row r="2944" spans="1:22" x14ac:dyDescent="0.35">
      <c r="A2944" s="3">
        <v>2013</v>
      </c>
      <c r="B2944" s="13" t="s">
        <v>30</v>
      </c>
      <c r="C2944" s="13" t="s">
        <v>315</v>
      </c>
      <c r="D2944" s="13">
        <v>2000</v>
      </c>
      <c r="E2944" s="14">
        <v>13</v>
      </c>
      <c r="F2944" s="13">
        <v>47</v>
      </c>
      <c r="G2944" s="13">
        <v>3</v>
      </c>
      <c r="H2944" s="13">
        <v>50</v>
      </c>
      <c r="I2944" s="13" t="b">
        <v>1</v>
      </c>
      <c r="J2944" s="4">
        <v>0.06</v>
      </c>
      <c r="K2944">
        <f t="shared" si="230"/>
        <v>9.762574195563887E-5</v>
      </c>
      <c r="L2944">
        <f t="shared" si="229"/>
        <v>9.8805739689371719E-3</v>
      </c>
      <c r="M2944">
        <f t="shared" si="231"/>
        <v>5.928344381362303E-4</v>
      </c>
      <c r="N2944">
        <f t="shared" si="232"/>
        <v>9.8805739689371719E-3</v>
      </c>
      <c r="O2944">
        <f t="shared" si="233"/>
        <v>0.12844746159618323</v>
      </c>
      <c r="Q2944" s="7">
        <v>2918</v>
      </c>
      <c r="R2944" s="7">
        <v>1.9289446643781941E-3</v>
      </c>
      <c r="S2944" s="7">
        <v>-1.1574014612044168E-3</v>
      </c>
      <c r="U2944" s="7">
        <v>63.93819855358317</v>
      </c>
      <c r="V2944" s="7">
        <v>1.6379022073164762E-3</v>
      </c>
    </row>
    <row r="2945" spans="1:22" x14ac:dyDescent="0.35">
      <c r="A2945" s="3">
        <v>2013</v>
      </c>
      <c r="B2945" s="13" t="s">
        <v>79</v>
      </c>
      <c r="C2945" s="13" t="s">
        <v>266</v>
      </c>
      <c r="D2945" s="13">
        <v>2004</v>
      </c>
      <c r="E2945" s="17">
        <v>9</v>
      </c>
      <c r="F2945" s="13">
        <v>47</v>
      </c>
      <c r="G2945" s="13">
        <v>3</v>
      </c>
      <c r="H2945" s="13">
        <v>50</v>
      </c>
      <c r="I2945" s="13" t="b">
        <v>1</v>
      </c>
      <c r="J2945" s="4">
        <v>0.06</v>
      </c>
      <c r="K2945">
        <f t="shared" si="230"/>
        <v>9.762574195563887E-5</v>
      </c>
      <c r="L2945">
        <f t="shared" si="229"/>
        <v>9.8805739689371719E-3</v>
      </c>
      <c r="M2945">
        <f t="shared" si="231"/>
        <v>5.928344381362303E-4</v>
      </c>
      <c r="N2945">
        <f t="shared" si="232"/>
        <v>9.8805739689371719E-3</v>
      </c>
      <c r="O2945">
        <f t="shared" si="233"/>
        <v>8.8925165720434546E-2</v>
      </c>
      <c r="Q2945" s="7">
        <v>2919</v>
      </c>
      <c r="R2945" s="7">
        <v>9.7581672651590355E-4</v>
      </c>
      <c r="S2945" s="7">
        <v>-2.042735233421264E-4</v>
      </c>
      <c r="U2945" s="7">
        <v>63.960113960113958</v>
      </c>
      <c r="V2945" s="7">
        <v>1.6382518715560015E-3</v>
      </c>
    </row>
    <row r="2946" spans="1:22" x14ac:dyDescent="0.35">
      <c r="A2946" s="5">
        <v>2013</v>
      </c>
      <c r="B2946" s="14" t="s">
        <v>104</v>
      </c>
      <c r="C2946" s="14" t="s">
        <v>115</v>
      </c>
      <c r="D2946" s="14">
        <v>2000</v>
      </c>
      <c r="E2946" s="14">
        <v>13</v>
      </c>
      <c r="F2946" s="14">
        <v>47</v>
      </c>
      <c r="G2946" s="14">
        <v>3</v>
      </c>
      <c r="H2946" s="14">
        <v>50</v>
      </c>
      <c r="I2946" s="14" t="b">
        <v>1</v>
      </c>
      <c r="J2946" s="6">
        <v>0.06</v>
      </c>
      <c r="K2946">
        <f t="shared" si="230"/>
        <v>9.762574195563887E-5</v>
      </c>
      <c r="L2946">
        <f t="shared" si="229"/>
        <v>9.8805739689371719E-3</v>
      </c>
      <c r="M2946">
        <f t="shared" si="231"/>
        <v>5.928344381362303E-4</v>
      </c>
      <c r="N2946">
        <f t="shared" si="232"/>
        <v>9.8805739689371719E-3</v>
      </c>
      <c r="O2946">
        <f t="shared" si="233"/>
        <v>0.12844746159618323</v>
      </c>
      <c r="Q2946" s="7">
        <v>2920</v>
      </c>
      <c r="R2946" s="7">
        <v>9.7581672651590355E-4</v>
      </c>
      <c r="S2946" s="7">
        <v>-2.042735233421264E-4</v>
      </c>
      <c r="U2946" s="7">
        <v>63.982029366644753</v>
      </c>
      <c r="V2946" s="7">
        <v>1.6385078284158635E-3</v>
      </c>
    </row>
    <row r="2947" spans="1:22" x14ac:dyDescent="0.35">
      <c r="A2947" s="24">
        <v>2014</v>
      </c>
      <c r="B2947" s="17" t="s">
        <v>98</v>
      </c>
      <c r="C2947" s="17" t="s">
        <v>155</v>
      </c>
      <c r="D2947" s="17">
        <v>2008</v>
      </c>
      <c r="E2947" s="17">
        <v>6</v>
      </c>
      <c r="F2947" s="17">
        <v>47</v>
      </c>
      <c r="G2947" s="17">
        <v>3</v>
      </c>
      <c r="H2947" s="17">
        <v>50</v>
      </c>
      <c r="I2947" s="17" t="b">
        <v>1</v>
      </c>
      <c r="J2947" s="25">
        <v>0.06</v>
      </c>
      <c r="K2947">
        <f t="shared" si="230"/>
        <v>9.762574195563887E-5</v>
      </c>
      <c r="L2947">
        <f t="shared" si="229"/>
        <v>9.8805739689371719E-3</v>
      </c>
      <c r="M2947">
        <f t="shared" si="231"/>
        <v>5.928344381362303E-4</v>
      </c>
      <c r="N2947">
        <f t="shared" si="232"/>
        <v>9.8805739689371719E-3</v>
      </c>
      <c r="O2947">
        <f t="shared" si="233"/>
        <v>5.9283443813623035E-2</v>
      </c>
      <c r="Q2947" s="7">
        <v>2921</v>
      </c>
      <c r="R2947" s="7">
        <v>1.8328501086729953E-3</v>
      </c>
      <c r="S2947" s="7">
        <v>-9.2074205292461185E-4</v>
      </c>
      <c r="U2947" s="7">
        <v>64.003944773175533</v>
      </c>
      <c r="V2947" s="7">
        <v>1.6385078284158635E-3</v>
      </c>
    </row>
    <row r="2948" spans="1:22" x14ac:dyDescent="0.35">
      <c r="A2948" s="5">
        <v>2016</v>
      </c>
      <c r="B2948" s="14" t="s">
        <v>24</v>
      </c>
      <c r="C2948" s="14" t="s">
        <v>267</v>
      </c>
      <c r="D2948" s="14">
        <v>2007</v>
      </c>
      <c r="E2948" s="14">
        <v>9</v>
      </c>
      <c r="F2948" s="14">
        <v>47</v>
      </c>
      <c r="G2948" s="14">
        <v>3</v>
      </c>
      <c r="H2948" s="14">
        <v>50</v>
      </c>
      <c r="I2948" s="14" t="b">
        <v>1</v>
      </c>
      <c r="J2948" s="6">
        <v>0.06</v>
      </c>
      <c r="K2948">
        <f t="shared" si="230"/>
        <v>9.762574195563887E-5</v>
      </c>
      <c r="L2948">
        <f t="shared" ref="L2948:L3011" si="234">SQRT(K2948)</f>
        <v>9.8805739689371719E-3</v>
      </c>
      <c r="M2948">
        <f t="shared" si="231"/>
        <v>5.928344381362303E-4</v>
      </c>
      <c r="N2948">
        <f t="shared" si="232"/>
        <v>9.8805739689371719E-3</v>
      </c>
      <c r="O2948">
        <f t="shared" si="233"/>
        <v>8.8925165720434546E-2</v>
      </c>
      <c r="Q2948" s="7">
        <v>2922</v>
      </c>
      <c r="R2948" s="7">
        <v>2.0792604226287149E-3</v>
      </c>
      <c r="S2948" s="7">
        <v>-1.0455263686383815E-3</v>
      </c>
      <c r="U2948" s="7">
        <v>64.025860179706328</v>
      </c>
      <c r="V2948" s="7">
        <v>1.6410740129615185E-3</v>
      </c>
    </row>
    <row r="2949" spans="1:22" x14ac:dyDescent="0.35">
      <c r="A2949" s="24">
        <v>2016</v>
      </c>
      <c r="B2949" s="17" t="s">
        <v>98</v>
      </c>
      <c r="C2949" s="17" t="s">
        <v>248</v>
      </c>
      <c r="D2949" s="17">
        <v>2007</v>
      </c>
      <c r="E2949" s="17">
        <v>9</v>
      </c>
      <c r="F2949" s="17">
        <v>47</v>
      </c>
      <c r="G2949" s="17">
        <v>3</v>
      </c>
      <c r="H2949" s="17">
        <v>50</v>
      </c>
      <c r="I2949" s="17" t="b">
        <v>1</v>
      </c>
      <c r="J2949" s="25">
        <v>0.06</v>
      </c>
      <c r="K2949">
        <f t="shared" si="230"/>
        <v>9.762574195563887E-5</v>
      </c>
      <c r="L2949">
        <f t="shared" si="234"/>
        <v>9.8805739689371719E-3</v>
      </c>
      <c r="M2949">
        <f t="shared" si="231"/>
        <v>5.928344381362303E-4</v>
      </c>
      <c r="N2949">
        <f t="shared" si="232"/>
        <v>9.8805739689371719E-3</v>
      </c>
      <c r="O2949">
        <f t="shared" si="233"/>
        <v>8.8925165720434546E-2</v>
      </c>
      <c r="Q2949" s="7">
        <v>2923</v>
      </c>
      <c r="R2949" s="7">
        <v>1.7005743596628154E-3</v>
      </c>
      <c r="S2949" s="7">
        <v>-8.5795618039001477E-4</v>
      </c>
      <c r="U2949" s="7">
        <v>64.047775586237123</v>
      </c>
      <c r="V2949" s="7">
        <v>1.6446012218075731E-3</v>
      </c>
    </row>
    <row r="2950" spans="1:22" x14ac:dyDescent="0.35">
      <c r="A2950" s="3">
        <v>2016</v>
      </c>
      <c r="B2950" s="13" t="s">
        <v>33</v>
      </c>
      <c r="C2950" s="13" t="s">
        <v>265</v>
      </c>
      <c r="D2950" s="13">
        <v>2008</v>
      </c>
      <c r="E2950" s="14">
        <v>8</v>
      </c>
      <c r="F2950" s="13">
        <v>47</v>
      </c>
      <c r="G2950" s="13">
        <v>3</v>
      </c>
      <c r="H2950" s="13">
        <v>50</v>
      </c>
      <c r="I2950" s="13" t="b">
        <v>1</v>
      </c>
      <c r="J2950" s="4">
        <v>0.06</v>
      </c>
      <c r="K2950">
        <f t="shared" si="230"/>
        <v>9.762574195563887E-5</v>
      </c>
      <c r="L2950">
        <f t="shared" si="234"/>
        <v>9.8805739689371719E-3</v>
      </c>
      <c r="M2950">
        <f t="shared" si="231"/>
        <v>5.928344381362303E-4</v>
      </c>
      <c r="N2950">
        <f t="shared" si="232"/>
        <v>9.8805739689371719E-3</v>
      </c>
      <c r="O2950">
        <f t="shared" si="233"/>
        <v>7.9044591751497376E-2</v>
      </c>
      <c r="Q2950" s="7">
        <v>2924</v>
      </c>
      <c r="R2950" s="7">
        <v>1.2816632654745535E-3</v>
      </c>
      <c r="S2950" s="7">
        <v>-4.3904508620175287E-4</v>
      </c>
      <c r="U2950" s="7">
        <v>64.069690992767903</v>
      </c>
      <c r="V2950" s="7">
        <v>1.6465089606144E-3</v>
      </c>
    </row>
    <row r="2951" spans="1:22" x14ac:dyDescent="0.35">
      <c r="A2951" s="3">
        <v>2016</v>
      </c>
      <c r="B2951" s="13" t="s">
        <v>79</v>
      </c>
      <c r="C2951" s="13" t="s">
        <v>266</v>
      </c>
      <c r="D2951" s="13">
        <v>2006</v>
      </c>
      <c r="E2951" s="17">
        <v>10</v>
      </c>
      <c r="F2951" s="13">
        <v>47</v>
      </c>
      <c r="G2951" s="13">
        <v>3</v>
      </c>
      <c r="H2951" s="13">
        <v>50</v>
      </c>
      <c r="I2951" s="13" t="b">
        <v>1</v>
      </c>
      <c r="J2951" s="4">
        <v>0.06</v>
      </c>
      <c r="K2951">
        <f t="shared" si="230"/>
        <v>9.762574195563887E-5</v>
      </c>
      <c r="L2951">
        <f t="shared" si="234"/>
        <v>9.8805739689371719E-3</v>
      </c>
      <c r="M2951">
        <f t="shared" si="231"/>
        <v>5.928344381362303E-4</v>
      </c>
      <c r="N2951">
        <f t="shared" si="232"/>
        <v>9.8805739689371719E-3</v>
      </c>
      <c r="O2951">
        <f t="shared" si="233"/>
        <v>9.8805739689371716E-2</v>
      </c>
      <c r="Q2951" s="7">
        <v>2925</v>
      </c>
      <c r="R2951" s="7">
        <v>8.7545393610193294E-4</v>
      </c>
      <c r="S2951" s="7">
        <v>-1.8745907369814541E-4</v>
      </c>
      <c r="U2951" s="7">
        <v>64.091606399298698</v>
      </c>
      <c r="V2951" s="7">
        <v>1.6467623281561966E-3</v>
      </c>
    </row>
    <row r="2952" spans="1:22" x14ac:dyDescent="0.35">
      <c r="A2952" s="5">
        <v>2013</v>
      </c>
      <c r="B2952" s="14" t="s">
        <v>30</v>
      </c>
      <c r="C2952" s="14" t="s">
        <v>75</v>
      </c>
      <c r="D2952" s="14">
        <v>1999</v>
      </c>
      <c r="E2952" s="14">
        <v>14</v>
      </c>
      <c r="F2952" s="14">
        <v>157</v>
      </c>
      <c r="G2952" s="14">
        <v>10</v>
      </c>
      <c r="H2952" s="14">
        <v>167</v>
      </c>
      <c r="I2952" s="14" t="b">
        <v>1</v>
      </c>
      <c r="J2952" s="6">
        <v>5.9880239520958098E-2</v>
      </c>
      <c r="K2952">
        <f t="shared" si="230"/>
        <v>3.2606997813183379E-4</v>
      </c>
      <c r="L2952">
        <f t="shared" si="234"/>
        <v>1.8057407846416768E-2</v>
      </c>
      <c r="M2952">
        <f t="shared" si="231"/>
        <v>1.0812819069710641E-3</v>
      </c>
      <c r="N2952">
        <f t="shared" si="232"/>
        <v>1.8057407846416768E-2</v>
      </c>
      <c r="O2952">
        <f t="shared" si="233"/>
        <v>0.25280370984983475</v>
      </c>
      <c r="Q2952" s="7">
        <v>2926</v>
      </c>
      <c r="R2952" s="7">
        <v>1.9015723644541587E-3</v>
      </c>
      <c r="S2952" s="7">
        <v>-1.2135775020503713E-3</v>
      </c>
      <c r="U2952" s="7">
        <v>64.113521805829492</v>
      </c>
      <c r="V2952" s="7">
        <v>1.6467623281561966E-3</v>
      </c>
    </row>
    <row r="2953" spans="1:22" x14ac:dyDescent="0.35">
      <c r="A2953" s="24">
        <v>2014</v>
      </c>
      <c r="B2953" s="17" t="s">
        <v>30</v>
      </c>
      <c r="C2953" s="17" t="s">
        <v>48</v>
      </c>
      <c r="D2953" s="17">
        <v>2005</v>
      </c>
      <c r="E2953" s="17">
        <v>9</v>
      </c>
      <c r="F2953" s="17">
        <v>220</v>
      </c>
      <c r="G2953" s="17">
        <v>14</v>
      </c>
      <c r="H2953" s="17">
        <v>234</v>
      </c>
      <c r="I2953" s="17" t="b">
        <v>1</v>
      </c>
      <c r="J2953" s="25">
        <v>5.9829059829059797E-2</v>
      </c>
      <c r="K2953">
        <f t="shared" si="230"/>
        <v>4.5688847235238986E-4</v>
      </c>
      <c r="L2953">
        <f t="shared" si="234"/>
        <v>2.1374949645610628E-2</v>
      </c>
      <c r="M2953">
        <f t="shared" si="231"/>
        <v>1.2788431411903788E-3</v>
      </c>
      <c r="N2953">
        <f t="shared" si="232"/>
        <v>2.1374949645610628E-2</v>
      </c>
      <c r="O2953">
        <f t="shared" si="233"/>
        <v>0.19237454681049565</v>
      </c>
      <c r="Q2953" s="7">
        <v>2927</v>
      </c>
      <c r="R2953" s="7">
        <v>1.0464736741606373E-3</v>
      </c>
      <c r="S2953" s="7">
        <v>-3.5847881175684975E-4</v>
      </c>
      <c r="U2953" s="7">
        <v>64.135437212360287</v>
      </c>
      <c r="V2953" s="7">
        <v>1.6474629290507531E-3</v>
      </c>
    </row>
    <row r="2954" spans="1:22" x14ac:dyDescent="0.35">
      <c r="A2954" s="3">
        <v>2014</v>
      </c>
      <c r="B2954" s="13" t="s">
        <v>30</v>
      </c>
      <c r="C2954" s="13" t="s">
        <v>75</v>
      </c>
      <c r="D2954" s="13">
        <v>2002</v>
      </c>
      <c r="E2954" s="14">
        <v>12</v>
      </c>
      <c r="F2954" s="13">
        <v>110</v>
      </c>
      <c r="G2954" s="13">
        <v>7</v>
      </c>
      <c r="H2954" s="13">
        <v>117</v>
      </c>
      <c r="I2954" s="13" t="b">
        <v>1</v>
      </c>
      <c r="J2954" s="4">
        <v>5.9829059829059797E-2</v>
      </c>
      <c r="K2954">
        <f t="shared" si="230"/>
        <v>2.2844423617619493E-4</v>
      </c>
      <c r="L2954">
        <f t="shared" si="234"/>
        <v>1.5114371841932265E-2</v>
      </c>
      <c r="M2954">
        <f t="shared" si="231"/>
        <v>9.0427865720962223E-4</v>
      </c>
      <c r="N2954">
        <f t="shared" si="232"/>
        <v>1.5114371841932265E-2</v>
      </c>
      <c r="O2954">
        <f t="shared" si="233"/>
        <v>0.18137246210318719</v>
      </c>
      <c r="Q2954" s="7">
        <v>2928</v>
      </c>
      <c r="R2954" s="7">
        <v>8.7545393610193294E-4</v>
      </c>
      <c r="S2954" s="7">
        <v>-1.8745907369814541E-4</v>
      </c>
      <c r="U2954" s="7">
        <v>64.157352618891068</v>
      </c>
      <c r="V2954" s="7">
        <v>1.6474629290507531E-3</v>
      </c>
    </row>
    <row r="2955" spans="1:22" x14ac:dyDescent="0.35">
      <c r="A2955" s="24">
        <v>2013</v>
      </c>
      <c r="B2955" s="17" t="s">
        <v>26</v>
      </c>
      <c r="C2955" s="17" t="s">
        <v>201</v>
      </c>
      <c r="D2955" s="17">
        <v>2003</v>
      </c>
      <c r="E2955" s="17">
        <v>10</v>
      </c>
      <c r="F2955" s="17">
        <v>63</v>
      </c>
      <c r="G2955" s="17">
        <v>4</v>
      </c>
      <c r="H2955" s="17">
        <v>67</v>
      </c>
      <c r="I2955" s="17" t="b">
        <v>1</v>
      </c>
      <c r="J2955" s="25">
        <v>5.9701492537313397E-2</v>
      </c>
      <c r="K2955">
        <f t="shared" si="230"/>
        <v>1.3081849422055607E-4</v>
      </c>
      <c r="L2955">
        <f t="shared" si="234"/>
        <v>1.143759127703714E-2</v>
      </c>
      <c r="M2955">
        <f t="shared" si="231"/>
        <v>6.8284127027087361E-4</v>
      </c>
      <c r="N2955">
        <f t="shared" si="232"/>
        <v>1.143759127703714E-2</v>
      </c>
      <c r="O2955">
        <f t="shared" si="233"/>
        <v>0.1143759127703714</v>
      </c>
      <c r="Q2955" s="7">
        <v>2929</v>
      </c>
      <c r="R2955" s="7">
        <v>2.4575764202763835E-3</v>
      </c>
      <c r="S2955" s="7">
        <v>-8.4630330568367311E-4</v>
      </c>
      <c r="U2955" s="7">
        <v>64.179268025421862</v>
      </c>
      <c r="V2955" s="7">
        <v>1.6477515019955222E-3</v>
      </c>
    </row>
    <row r="2956" spans="1:22" x14ac:dyDescent="0.35">
      <c r="A2956" s="5">
        <v>2017</v>
      </c>
      <c r="B2956" s="14" t="s">
        <v>42</v>
      </c>
      <c r="C2956" s="14" t="s">
        <v>151</v>
      </c>
      <c r="D2956" s="14">
        <v>2007</v>
      </c>
      <c r="E2956" s="14">
        <v>10</v>
      </c>
      <c r="F2956" s="14">
        <v>63</v>
      </c>
      <c r="G2956" s="14">
        <v>4</v>
      </c>
      <c r="H2956" s="14">
        <v>67</v>
      </c>
      <c r="I2956" s="14" t="b">
        <v>1</v>
      </c>
      <c r="J2956" s="6">
        <v>5.9701492537313397E-2</v>
      </c>
      <c r="K2956">
        <f t="shared" si="230"/>
        <v>1.3081849422055607E-4</v>
      </c>
      <c r="L2956">
        <f t="shared" si="234"/>
        <v>1.143759127703714E-2</v>
      </c>
      <c r="M2956">
        <f t="shared" si="231"/>
        <v>6.8284127027087361E-4</v>
      </c>
      <c r="N2956">
        <f t="shared" si="232"/>
        <v>1.143759127703714E-2</v>
      </c>
      <c r="O2956">
        <f t="shared" si="233"/>
        <v>0.1143759127703714</v>
      </c>
      <c r="Q2956" s="7">
        <v>2930</v>
      </c>
      <c r="R2956" s="7">
        <v>1.6175513841387992E-3</v>
      </c>
      <c r="S2956" s="7">
        <v>-4.4558187128337663E-5</v>
      </c>
      <c r="U2956" s="7">
        <v>64.201183431952657</v>
      </c>
      <c r="V2956" s="7">
        <v>1.6481936733444154E-3</v>
      </c>
    </row>
    <row r="2957" spans="1:22" x14ac:dyDescent="0.35">
      <c r="A2957" s="3">
        <v>2017</v>
      </c>
      <c r="B2957" s="13" t="s">
        <v>26</v>
      </c>
      <c r="C2957" s="13" t="s">
        <v>133</v>
      </c>
      <c r="D2957" s="13">
        <v>2007</v>
      </c>
      <c r="E2957" s="17">
        <v>10</v>
      </c>
      <c r="F2957" s="13">
        <v>63</v>
      </c>
      <c r="G2957" s="13">
        <v>4</v>
      </c>
      <c r="H2957" s="13">
        <v>67</v>
      </c>
      <c r="I2957" s="13" t="b">
        <v>1</v>
      </c>
      <c r="J2957" s="4">
        <v>5.9701492537313397E-2</v>
      </c>
      <c r="K2957">
        <f t="shared" si="230"/>
        <v>1.3081849422055607E-4</v>
      </c>
      <c r="L2957">
        <f t="shared" si="234"/>
        <v>1.143759127703714E-2</v>
      </c>
      <c r="M2957">
        <f t="shared" si="231"/>
        <v>6.8284127027087361E-4</v>
      </c>
      <c r="N2957">
        <f t="shared" si="232"/>
        <v>1.143759127703714E-2</v>
      </c>
      <c r="O2957">
        <f t="shared" si="233"/>
        <v>0.1143759127703714</v>
      </c>
      <c r="Q2957" s="7">
        <v>2931</v>
      </c>
      <c r="R2957" s="7">
        <v>1.3873477502190929E-3</v>
      </c>
      <c r="S2957" s="7">
        <v>-4.791797044916531E-4</v>
      </c>
      <c r="U2957" s="7">
        <v>64.223098838483452</v>
      </c>
      <c r="V2957" s="7">
        <v>1.6512988720906428E-3</v>
      </c>
    </row>
    <row r="2958" spans="1:22" x14ac:dyDescent="0.35">
      <c r="A2958" s="5">
        <v>2016</v>
      </c>
      <c r="B2958" s="14" t="s">
        <v>26</v>
      </c>
      <c r="C2958" s="14" t="s">
        <v>27</v>
      </c>
      <c r="D2958" s="14">
        <v>2003</v>
      </c>
      <c r="E2958" s="14">
        <v>13</v>
      </c>
      <c r="F2958" s="14">
        <v>331</v>
      </c>
      <c r="G2958" s="14">
        <v>21</v>
      </c>
      <c r="H2958" s="14">
        <v>352</v>
      </c>
      <c r="I2958" s="14" t="b">
        <v>1</v>
      </c>
      <c r="J2958" s="6">
        <v>5.9659090909090898E-2</v>
      </c>
      <c r="K2958">
        <f t="shared" si="230"/>
        <v>6.8728522336769765E-4</v>
      </c>
      <c r="L2958">
        <f t="shared" si="234"/>
        <v>2.6216125254653815E-2</v>
      </c>
      <c r="M2958">
        <f t="shared" si="231"/>
        <v>1.5640301998515057E-3</v>
      </c>
      <c r="N2958">
        <f t="shared" si="232"/>
        <v>2.6216125254653815E-2</v>
      </c>
      <c r="O2958">
        <f t="shared" si="233"/>
        <v>0.3408096283104996</v>
      </c>
      <c r="Q2958" s="7">
        <v>2932</v>
      </c>
      <c r="R2958" s="7">
        <v>1.1606207386398398E-3</v>
      </c>
      <c r="S2958" s="7">
        <v>-2.524526929124E-4</v>
      </c>
      <c r="U2958" s="7">
        <v>64.245014245014232</v>
      </c>
      <c r="V2958" s="7">
        <v>1.6512988720906428E-3</v>
      </c>
    </row>
    <row r="2959" spans="1:22" x14ac:dyDescent="0.35">
      <c r="A2959" s="3">
        <v>2016</v>
      </c>
      <c r="B2959" s="13" t="s">
        <v>92</v>
      </c>
      <c r="C2959" s="13" t="s">
        <v>167</v>
      </c>
      <c r="D2959" s="13">
        <v>2007</v>
      </c>
      <c r="E2959" s="17">
        <v>9</v>
      </c>
      <c r="F2959" s="13">
        <v>79</v>
      </c>
      <c r="G2959" s="13">
        <v>5</v>
      </c>
      <c r="H2959" s="13">
        <v>84</v>
      </c>
      <c r="I2959" s="13" t="b">
        <v>1</v>
      </c>
      <c r="J2959" s="4">
        <v>5.95238095238095E-2</v>
      </c>
      <c r="K2959">
        <f t="shared" si="230"/>
        <v>1.6401124648547329E-4</v>
      </c>
      <c r="L2959">
        <f t="shared" si="234"/>
        <v>1.2806687568824082E-2</v>
      </c>
      <c r="M2959">
        <f t="shared" si="231"/>
        <v>7.6230283147762359E-4</v>
      </c>
      <c r="N2959">
        <f t="shared" si="232"/>
        <v>1.2806687568824082E-2</v>
      </c>
      <c r="O2959">
        <f t="shared" si="233"/>
        <v>0.11526018811941674</v>
      </c>
      <c r="Q2959" s="7">
        <v>2933</v>
      </c>
      <c r="R2959" s="7">
        <v>2.4431092690602417E-3</v>
      </c>
      <c r="S2959" s="7">
        <v>-5.3247613078369034E-4</v>
      </c>
      <c r="U2959" s="7">
        <v>64.266929651545027</v>
      </c>
      <c r="V2959" s="7">
        <v>1.6513831112883659E-3</v>
      </c>
    </row>
    <row r="2960" spans="1:22" x14ac:dyDescent="0.35">
      <c r="A2960" s="5">
        <v>2016</v>
      </c>
      <c r="B2960" s="14" t="s">
        <v>33</v>
      </c>
      <c r="C2960" s="14" t="s">
        <v>55</v>
      </c>
      <c r="D2960" s="14">
        <v>2008</v>
      </c>
      <c r="E2960" s="14">
        <v>8</v>
      </c>
      <c r="F2960" s="14">
        <v>95</v>
      </c>
      <c r="G2960" s="14">
        <v>6</v>
      </c>
      <c r="H2960" s="14">
        <v>101</v>
      </c>
      <c r="I2960" s="14" t="b">
        <v>1</v>
      </c>
      <c r="J2960" s="6">
        <v>5.9405940594059403E-2</v>
      </c>
      <c r="K2960">
        <f t="shared" si="230"/>
        <v>1.9720399875039051E-4</v>
      </c>
      <c r="L2960">
        <f t="shared" si="234"/>
        <v>1.4042934121841863E-2</v>
      </c>
      <c r="M2960">
        <f t="shared" si="231"/>
        <v>8.3423371020842742E-4</v>
      </c>
      <c r="N2960">
        <f t="shared" si="232"/>
        <v>1.4042934121841863E-2</v>
      </c>
      <c r="O2960">
        <f t="shared" si="233"/>
        <v>0.1123434729747349</v>
      </c>
      <c r="Q2960" s="7">
        <v>2934</v>
      </c>
      <c r="R2960" s="7">
        <v>1.1171783418565827E-3</v>
      </c>
      <c r="S2960" s="7">
        <v>-3.2644451882796015E-5</v>
      </c>
      <c r="U2960" s="7">
        <v>64.288845058075822</v>
      </c>
      <c r="V2960" s="7">
        <v>1.6521893002341328E-3</v>
      </c>
    </row>
    <row r="2961" spans="1:22" x14ac:dyDescent="0.35">
      <c r="A2961" s="24">
        <v>2017</v>
      </c>
      <c r="B2961" s="17" t="s">
        <v>42</v>
      </c>
      <c r="C2961" s="17" t="s">
        <v>96</v>
      </c>
      <c r="D2961" s="17">
        <v>2003</v>
      </c>
      <c r="E2961" s="17">
        <v>14</v>
      </c>
      <c r="F2961" s="17">
        <v>127</v>
      </c>
      <c r="G2961" s="17">
        <v>8</v>
      </c>
      <c r="H2961" s="17">
        <v>135</v>
      </c>
      <c r="I2961" s="17" t="b">
        <v>1</v>
      </c>
      <c r="J2961" s="25">
        <v>5.9259259259259303E-2</v>
      </c>
      <c r="K2961">
        <f t="shared" si="230"/>
        <v>2.6358950328022495E-4</v>
      </c>
      <c r="L2961">
        <f t="shared" si="234"/>
        <v>1.6235439731655713E-2</v>
      </c>
      <c r="M2961">
        <f t="shared" si="231"/>
        <v>9.6210013224626518E-4</v>
      </c>
      <c r="N2961">
        <f t="shared" si="232"/>
        <v>1.6235439731655713E-2</v>
      </c>
      <c r="O2961">
        <f t="shared" si="233"/>
        <v>0.22729615624317998</v>
      </c>
      <c r="Q2961" s="7">
        <v>2935</v>
      </c>
      <c r="R2961" s="7">
        <v>1.173533214136842E-3</v>
      </c>
      <c r="S2961" s="7">
        <v>-4.0665194610975234E-4</v>
      </c>
      <c r="U2961" s="7">
        <v>64.310760464606616</v>
      </c>
      <c r="V2961" s="7">
        <v>1.6521893002341328E-3</v>
      </c>
    </row>
    <row r="2962" spans="1:22" x14ac:dyDescent="0.35">
      <c r="A2962" s="5">
        <v>2014</v>
      </c>
      <c r="B2962" s="14" t="s">
        <v>42</v>
      </c>
      <c r="C2962" s="14" t="s">
        <v>73</v>
      </c>
      <c r="D2962" s="14">
        <v>2001</v>
      </c>
      <c r="E2962" s="14">
        <v>13</v>
      </c>
      <c r="F2962" s="14">
        <v>160</v>
      </c>
      <c r="G2962" s="14">
        <v>10</v>
      </c>
      <c r="H2962" s="14">
        <v>170</v>
      </c>
      <c r="I2962" s="14" t="b">
        <v>1</v>
      </c>
      <c r="J2962" s="6">
        <v>5.8823529411764698E-2</v>
      </c>
      <c r="K2962">
        <f t="shared" si="230"/>
        <v>3.3192752264917213E-4</v>
      </c>
      <c r="L2962">
        <f t="shared" si="234"/>
        <v>1.8218878194037419E-2</v>
      </c>
      <c r="M2962">
        <f t="shared" si="231"/>
        <v>1.0716987172963185E-3</v>
      </c>
      <c r="N2962">
        <f t="shared" si="232"/>
        <v>1.8218878194037419E-2</v>
      </c>
      <c r="O2962">
        <f t="shared" si="233"/>
        <v>0.23684541652248645</v>
      </c>
      <c r="Q2962" s="7">
        <v>2936</v>
      </c>
      <c r="R2962" s="7">
        <v>2.1324552961751154E-3</v>
      </c>
      <c r="S2962" s="7">
        <v>-1.3655740281480256E-3</v>
      </c>
      <c r="U2962" s="7">
        <v>64.332675871137397</v>
      </c>
      <c r="V2962" s="7">
        <v>1.6533362558045742E-3</v>
      </c>
    </row>
    <row r="2963" spans="1:22" x14ac:dyDescent="0.35">
      <c r="A2963" s="24">
        <v>2013</v>
      </c>
      <c r="B2963" s="17" t="s">
        <v>30</v>
      </c>
      <c r="C2963" s="17" t="s">
        <v>44</v>
      </c>
      <c r="D2963" s="17">
        <v>2006</v>
      </c>
      <c r="E2963" s="17">
        <v>7</v>
      </c>
      <c r="F2963" s="17">
        <v>128</v>
      </c>
      <c r="G2963" s="17">
        <v>8</v>
      </c>
      <c r="H2963" s="17">
        <v>136</v>
      </c>
      <c r="I2963" s="17" t="b">
        <v>1</v>
      </c>
      <c r="J2963" s="25">
        <v>5.8823529411764698E-2</v>
      </c>
      <c r="K2963">
        <f t="shared" si="230"/>
        <v>2.655420181193377E-4</v>
      </c>
      <c r="L2963">
        <f t="shared" si="234"/>
        <v>1.6295460046262509E-2</v>
      </c>
      <c r="M2963">
        <f t="shared" si="231"/>
        <v>9.5855647330955925E-4</v>
      </c>
      <c r="N2963">
        <f t="shared" si="232"/>
        <v>1.6295460046262509E-2</v>
      </c>
      <c r="O2963">
        <f t="shared" si="233"/>
        <v>0.11406822032383757</v>
      </c>
      <c r="Q2963" s="7">
        <v>2937</v>
      </c>
      <c r="R2963" s="7">
        <v>7.8996438132153239E-4</v>
      </c>
      <c r="S2963" s="7">
        <v>-2.3083113294442752E-5</v>
      </c>
      <c r="U2963" s="7">
        <v>64.354591277668192</v>
      </c>
      <c r="V2963" s="7">
        <v>1.6570226288443808E-3</v>
      </c>
    </row>
    <row r="2964" spans="1:22" x14ac:dyDescent="0.35">
      <c r="A2964" s="3">
        <v>2016</v>
      </c>
      <c r="B2964" s="13" t="s">
        <v>67</v>
      </c>
      <c r="C2964" s="13" t="s">
        <v>68</v>
      </c>
      <c r="D2964" s="13">
        <v>2009</v>
      </c>
      <c r="E2964" s="14">
        <v>7</v>
      </c>
      <c r="F2964" s="13">
        <v>96</v>
      </c>
      <c r="G2964" s="13">
        <v>6</v>
      </c>
      <c r="H2964" s="13">
        <v>102</v>
      </c>
      <c r="I2964" s="13" t="b">
        <v>1</v>
      </c>
      <c r="J2964" s="4">
        <v>5.8823529411764698E-2</v>
      </c>
      <c r="K2964">
        <f t="shared" si="230"/>
        <v>1.9915651358950328E-4</v>
      </c>
      <c r="L2964">
        <f t="shared" si="234"/>
        <v>1.4112282366417676E-2</v>
      </c>
      <c r="M2964">
        <f t="shared" si="231"/>
        <v>8.3013425684809851E-4</v>
      </c>
      <c r="N2964">
        <f t="shared" si="232"/>
        <v>1.4112282366417676E-2</v>
      </c>
      <c r="O2964">
        <f t="shared" si="233"/>
        <v>9.878597656492373E-2</v>
      </c>
      <c r="Q2964" s="7">
        <v>2938</v>
      </c>
      <c r="R2964" s="7">
        <v>7.8996438132153239E-4</v>
      </c>
      <c r="S2964" s="7">
        <v>-2.3083113294442752E-5</v>
      </c>
      <c r="U2964" s="7">
        <v>64.376506684198986</v>
      </c>
      <c r="V2964" s="7">
        <v>1.6582495987487763E-3</v>
      </c>
    </row>
    <row r="2965" spans="1:22" x14ac:dyDescent="0.35">
      <c r="A2965" s="24">
        <v>2017</v>
      </c>
      <c r="B2965" s="17" t="s">
        <v>24</v>
      </c>
      <c r="C2965" s="17" t="s">
        <v>120</v>
      </c>
      <c r="D2965" s="17">
        <v>2011</v>
      </c>
      <c r="E2965" s="17">
        <v>6</v>
      </c>
      <c r="F2965" s="17">
        <v>96</v>
      </c>
      <c r="G2965" s="17">
        <v>6</v>
      </c>
      <c r="H2965" s="17">
        <v>102</v>
      </c>
      <c r="I2965" s="17" t="b">
        <v>1</v>
      </c>
      <c r="J2965" s="25">
        <v>5.8823529411764698E-2</v>
      </c>
      <c r="K2965">
        <f t="shared" si="230"/>
        <v>1.9915651358950328E-4</v>
      </c>
      <c r="L2965">
        <f t="shared" si="234"/>
        <v>1.4112282366417676E-2</v>
      </c>
      <c r="M2965">
        <f t="shared" si="231"/>
        <v>8.3013425684809851E-4</v>
      </c>
      <c r="N2965">
        <f t="shared" si="232"/>
        <v>1.4112282366417676E-2</v>
      </c>
      <c r="O2965">
        <f t="shared" si="233"/>
        <v>8.4673694198506053E-2</v>
      </c>
      <c r="Q2965" s="7">
        <v>2939</v>
      </c>
      <c r="R2965" s="7">
        <v>4.0639554850622312E-4</v>
      </c>
      <c r="S2965" s="7">
        <v>3.6048571952086651E-4</v>
      </c>
      <c r="U2965" s="7">
        <v>64.398422090729781</v>
      </c>
      <c r="V2965" s="7">
        <v>1.6583186968007185E-3</v>
      </c>
    </row>
    <row r="2966" spans="1:22" x14ac:dyDescent="0.35">
      <c r="A2966" s="5">
        <v>2017</v>
      </c>
      <c r="B2966" s="14" t="s">
        <v>30</v>
      </c>
      <c r="C2966" s="14" t="s">
        <v>126</v>
      </c>
      <c r="D2966" s="14">
        <v>2007</v>
      </c>
      <c r="E2966" s="14">
        <v>10</v>
      </c>
      <c r="F2966" s="14">
        <v>96</v>
      </c>
      <c r="G2966" s="14">
        <v>6</v>
      </c>
      <c r="H2966" s="14">
        <v>102</v>
      </c>
      <c r="I2966" s="14" t="b">
        <v>1</v>
      </c>
      <c r="J2966" s="6">
        <v>5.8823529411764698E-2</v>
      </c>
      <c r="K2966">
        <f t="shared" si="230"/>
        <v>1.9915651358950328E-4</v>
      </c>
      <c r="L2966">
        <f t="shared" si="234"/>
        <v>1.4112282366417676E-2</v>
      </c>
      <c r="M2966">
        <f t="shared" si="231"/>
        <v>8.3013425684809851E-4</v>
      </c>
      <c r="N2966">
        <f t="shared" si="232"/>
        <v>1.4112282366417676E-2</v>
      </c>
      <c r="O2966">
        <f t="shared" si="233"/>
        <v>0.14112282366417675</v>
      </c>
      <c r="Q2966" s="7">
        <v>2940</v>
      </c>
      <c r="R2966" s="7">
        <v>2.5210872146324498E-3</v>
      </c>
      <c r="S2966" s="7">
        <v>-1.1090281105435812E-3</v>
      </c>
      <c r="U2966" s="7">
        <v>64.420337497260562</v>
      </c>
      <c r="V2966" s="7">
        <v>1.6583186968007185E-3</v>
      </c>
    </row>
    <row r="2967" spans="1:22" x14ac:dyDescent="0.35">
      <c r="A2967" s="24">
        <v>2013</v>
      </c>
      <c r="B2967" s="17" t="s">
        <v>26</v>
      </c>
      <c r="C2967" s="17" t="s">
        <v>237</v>
      </c>
      <c r="D2967" s="17">
        <v>2003</v>
      </c>
      <c r="E2967" s="17">
        <v>10</v>
      </c>
      <c r="F2967" s="17">
        <v>80</v>
      </c>
      <c r="G2967" s="17">
        <v>5</v>
      </c>
      <c r="H2967" s="17">
        <v>85</v>
      </c>
      <c r="I2967" s="17" t="b">
        <v>1</v>
      </c>
      <c r="J2967" s="25">
        <v>5.8823529411764698E-2</v>
      </c>
      <c r="K2967">
        <f t="shared" si="230"/>
        <v>1.6596376132458607E-4</v>
      </c>
      <c r="L2967">
        <f t="shared" si="234"/>
        <v>1.2882692316615579E-2</v>
      </c>
      <c r="M2967">
        <f t="shared" si="231"/>
        <v>7.5780543038915158E-4</v>
      </c>
      <c r="N2967">
        <f t="shared" si="232"/>
        <v>1.2882692316615579E-2</v>
      </c>
      <c r="O2967">
        <f t="shared" si="233"/>
        <v>0.12882692316615579</v>
      </c>
      <c r="Q2967" s="7">
        <v>2941</v>
      </c>
      <c r="R2967" s="7">
        <v>2.3510842903782837E-3</v>
      </c>
      <c r="S2967" s="7">
        <v>-1.3242649230497845E-3</v>
      </c>
      <c r="U2967" s="7">
        <v>64.442252903791356</v>
      </c>
      <c r="V2967" s="7">
        <v>1.6583186968007185E-3</v>
      </c>
    </row>
    <row r="2968" spans="1:22" x14ac:dyDescent="0.35">
      <c r="A2968" s="3">
        <v>2014</v>
      </c>
      <c r="B2968" s="13" t="s">
        <v>58</v>
      </c>
      <c r="C2968" s="13" t="s">
        <v>142</v>
      </c>
      <c r="D2968" s="13">
        <v>2008</v>
      </c>
      <c r="E2968" s="14">
        <v>6</v>
      </c>
      <c r="F2968" s="13">
        <v>80</v>
      </c>
      <c r="G2968" s="13">
        <v>5</v>
      </c>
      <c r="H2968" s="13">
        <v>85</v>
      </c>
      <c r="I2968" s="13" t="b">
        <v>1</v>
      </c>
      <c r="J2968" s="4">
        <v>5.8823529411764698E-2</v>
      </c>
      <c r="K2968">
        <f t="shared" si="230"/>
        <v>1.6596376132458607E-4</v>
      </c>
      <c r="L2968">
        <f t="shared" si="234"/>
        <v>1.2882692316615579E-2</v>
      </c>
      <c r="M2968">
        <f t="shared" si="231"/>
        <v>7.5780543038915158E-4</v>
      </c>
      <c r="N2968">
        <f t="shared" si="232"/>
        <v>1.2882692316615579E-2</v>
      </c>
      <c r="O2968">
        <f t="shared" si="233"/>
        <v>7.7296153899693465E-2</v>
      </c>
      <c r="Q2968" s="7">
        <v>2942</v>
      </c>
      <c r="R2968" s="7">
        <v>1.3573991479374024E-3</v>
      </c>
      <c r="S2968" s="7">
        <v>-7.6456470980117207E-4</v>
      </c>
      <c r="U2968" s="7">
        <v>64.464168310322151</v>
      </c>
      <c r="V2968" s="7">
        <v>1.6602685136961914E-3</v>
      </c>
    </row>
    <row r="2969" spans="1:22" x14ac:dyDescent="0.35">
      <c r="A2969" s="24">
        <v>2013</v>
      </c>
      <c r="B2969" s="17" t="s">
        <v>24</v>
      </c>
      <c r="C2969" s="17" t="s">
        <v>238</v>
      </c>
      <c r="D2969" s="17">
        <v>2003</v>
      </c>
      <c r="E2969" s="17">
        <v>10</v>
      </c>
      <c r="F2969" s="17">
        <v>64</v>
      </c>
      <c r="G2969" s="17">
        <v>4</v>
      </c>
      <c r="H2969" s="17">
        <v>68</v>
      </c>
      <c r="I2969" s="17" t="b">
        <v>1</v>
      </c>
      <c r="J2969" s="25">
        <v>5.8823529411764698E-2</v>
      </c>
      <c r="K2969">
        <f t="shared" si="230"/>
        <v>1.3277100905966885E-4</v>
      </c>
      <c r="L2969">
        <f t="shared" si="234"/>
        <v>1.152263030126667E-2</v>
      </c>
      <c r="M2969">
        <f t="shared" si="231"/>
        <v>6.7780178242745107E-4</v>
      </c>
      <c r="N2969">
        <f t="shared" si="232"/>
        <v>1.152263030126667E-2</v>
      </c>
      <c r="O2969">
        <f t="shared" si="233"/>
        <v>0.1152263030126667</v>
      </c>
      <c r="Q2969" s="7">
        <v>2943</v>
      </c>
      <c r="R2969" s="7">
        <v>7.6198484546906883E-4</v>
      </c>
      <c r="S2969" s="7">
        <v>-1.6915040733283854E-4</v>
      </c>
      <c r="U2969" s="7">
        <v>64.486083716852946</v>
      </c>
      <c r="V2969" s="7">
        <v>1.6631484265522121E-3</v>
      </c>
    </row>
    <row r="2970" spans="1:22" x14ac:dyDescent="0.35">
      <c r="A2970" s="3">
        <v>2014</v>
      </c>
      <c r="B2970" s="13" t="s">
        <v>98</v>
      </c>
      <c r="C2970" s="13" t="s">
        <v>41</v>
      </c>
      <c r="D2970" s="13">
        <v>2003</v>
      </c>
      <c r="E2970" s="14">
        <v>11</v>
      </c>
      <c r="F2970" s="13">
        <v>64</v>
      </c>
      <c r="G2970" s="13">
        <v>4</v>
      </c>
      <c r="H2970" s="13">
        <v>68</v>
      </c>
      <c r="I2970" s="13" t="b">
        <v>1</v>
      </c>
      <c r="J2970" s="4">
        <v>5.8823529411764698E-2</v>
      </c>
      <c r="K2970">
        <f t="shared" si="230"/>
        <v>1.3277100905966885E-4</v>
      </c>
      <c r="L2970">
        <f t="shared" si="234"/>
        <v>1.152263030126667E-2</v>
      </c>
      <c r="M2970">
        <f t="shared" si="231"/>
        <v>6.7780178242745107E-4</v>
      </c>
      <c r="N2970">
        <f t="shared" si="232"/>
        <v>1.152263030126667E-2</v>
      </c>
      <c r="O2970">
        <f t="shared" si="233"/>
        <v>0.12674893331393339</v>
      </c>
      <c r="Q2970" s="7">
        <v>2944</v>
      </c>
      <c r="R2970" s="7">
        <v>1.3573991479374024E-3</v>
      </c>
      <c r="S2970" s="7">
        <v>-7.6456470980117207E-4</v>
      </c>
      <c r="U2970" s="7">
        <v>64.507999123383726</v>
      </c>
      <c r="V2970" s="7">
        <v>1.6640661704229198E-3</v>
      </c>
    </row>
    <row r="2971" spans="1:22" x14ac:dyDescent="0.35">
      <c r="A2971" s="3">
        <v>2015</v>
      </c>
      <c r="B2971" s="13" t="s">
        <v>24</v>
      </c>
      <c r="C2971" s="13" t="s">
        <v>188</v>
      </c>
      <c r="D2971" s="13">
        <v>2001</v>
      </c>
      <c r="E2971" s="17">
        <v>14</v>
      </c>
      <c r="F2971" s="13">
        <v>64</v>
      </c>
      <c r="G2971" s="13">
        <v>4</v>
      </c>
      <c r="H2971" s="13">
        <v>68</v>
      </c>
      <c r="I2971" s="13" t="b">
        <v>1</v>
      </c>
      <c r="J2971" s="4">
        <v>5.8823529411764698E-2</v>
      </c>
      <c r="K2971">
        <f t="shared" si="230"/>
        <v>1.3277100905966885E-4</v>
      </c>
      <c r="L2971">
        <f t="shared" si="234"/>
        <v>1.152263030126667E-2</v>
      </c>
      <c r="M2971">
        <f t="shared" si="231"/>
        <v>6.7780178242745107E-4</v>
      </c>
      <c r="N2971">
        <f t="shared" si="232"/>
        <v>1.152263030126667E-2</v>
      </c>
      <c r="O2971">
        <f t="shared" si="233"/>
        <v>0.16131682421773338</v>
      </c>
      <c r="Q2971" s="7">
        <v>2945</v>
      </c>
      <c r="R2971" s="7">
        <v>3.154241186178185E-4</v>
      </c>
      <c r="S2971" s="7">
        <v>2.774103195184118E-4</v>
      </c>
      <c r="U2971" s="7">
        <v>64.529914529914521</v>
      </c>
      <c r="V2971" s="7">
        <v>1.6652024577493985E-3</v>
      </c>
    </row>
    <row r="2972" spans="1:22" x14ac:dyDescent="0.35">
      <c r="A2972" s="5">
        <v>2015</v>
      </c>
      <c r="B2972" s="14" t="s">
        <v>24</v>
      </c>
      <c r="C2972" s="14" t="s">
        <v>65</v>
      </c>
      <c r="D2972" s="14">
        <v>2006</v>
      </c>
      <c r="E2972" s="14">
        <v>9</v>
      </c>
      <c r="F2972" s="14">
        <v>64</v>
      </c>
      <c r="G2972" s="14">
        <v>4</v>
      </c>
      <c r="H2972" s="14">
        <v>68</v>
      </c>
      <c r="I2972" s="14" t="b">
        <v>1</v>
      </c>
      <c r="J2972" s="6">
        <v>5.8823529411764698E-2</v>
      </c>
      <c r="K2972">
        <f t="shared" si="230"/>
        <v>1.3277100905966885E-4</v>
      </c>
      <c r="L2972">
        <f t="shared" si="234"/>
        <v>1.152263030126667E-2</v>
      </c>
      <c r="M2972">
        <f t="shared" si="231"/>
        <v>6.7780178242745107E-4</v>
      </c>
      <c r="N2972">
        <f t="shared" si="232"/>
        <v>1.152263030126667E-2</v>
      </c>
      <c r="O2972">
        <f t="shared" si="233"/>
        <v>0.10370367271140003</v>
      </c>
      <c r="Q2972" s="7">
        <v>2946</v>
      </c>
      <c r="R2972" s="7">
        <v>7.6198484546906883E-4</v>
      </c>
      <c r="S2972" s="7">
        <v>-1.6915040733283854E-4</v>
      </c>
      <c r="U2972" s="7">
        <v>64.551829936445316</v>
      </c>
      <c r="V2972" s="7">
        <v>1.6652738567185666E-3</v>
      </c>
    </row>
    <row r="2973" spans="1:22" x14ac:dyDescent="0.35">
      <c r="A2973" s="3">
        <v>2015</v>
      </c>
      <c r="B2973" s="13" t="s">
        <v>52</v>
      </c>
      <c r="C2973" s="13" t="s">
        <v>165</v>
      </c>
      <c r="D2973" s="13">
        <v>2005</v>
      </c>
      <c r="E2973" s="17">
        <v>10</v>
      </c>
      <c r="F2973" s="13">
        <v>64</v>
      </c>
      <c r="G2973" s="13">
        <v>4</v>
      </c>
      <c r="H2973" s="13">
        <v>68</v>
      </c>
      <c r="I2973" s="13" t="b">
        <v>1</v>
      </c>
      <c r="J2973" s="4">
        <v>5.8823529411764698E-2</v>
      </c>
      <c r="K2973">
        <f t="shared" si="230"/>
        <v>1.3277100905966885E-4</v>
      </c>
      <c r="L2973">
        <f t="shared" si="234"/>
        <v>1.152263030126667E-2</v>
      </c>
      <c r="M2973">
        <f t="shared" si="231"/>
        <v>6.7780178242745107E-4</v>
      </c>
      <c r="N2973">
        <f t="shared" si="232"/>
        <v>1.152263030126667E-2</v>
      </c>
      <c r="O2973">
        <f t="shared" si="233"/>
        <v>0.1152263030126667</v>
      </c>
      <c r="Q2973" s="7">
        <v>2947</v>
      </c>
      <c r="R2973" s="7">
        <v>7.6198484546906883E-4</v>
      </c>
      <c r="S2973" s="7">
        <v>-1.6915040733283854E-4</v>
      </c>
      <c r="U2973" s="7">
        <v>64.57374534297611</v>
      </c>
      <c r="V2973" s="7">
        <v>1.6652738567185666E-3</v>
      </c>
    </row>
    <row r="2974" spans="1:22" x14ac:dyDescent="0.35">
      <c r="A2974" s="5">
        <v>2016</v>
      </c>
      <c r="B2974" s="14" t="s">
        <v>190</v>
      </c>
      <c r="C2974" s="14" t="s">
        <v>191</v>
      </c>
      <c r="D2974" s="14">
        <v>2004</v>
      </c>
      <c r="E2974" s="14">
        <v>12</v>
      </c>
      <c r="F2974" s="14">
        <v>64</v>
      </c>
      <c r="G2974" s="14">
        <v>4</v>
      </c>
      <c r="H2974" s="14">
        <v>68</v>
      </c>
      <c r="I2974" s="14" t="b">
        <v>1</v>
      </c>
      <c r="J2974" s="6">
        <v>5.8823529411764698E-2</v>
      </c>
      <c r="K2974">
        <f t="shared" si="230"/>
        <v>1.3277100905966885E-4</v>
      </c>
      <c r="L2974">
        <f t="shared" si="234"/>
        <v>1.152263030126667E-2</v>
      </c>
      <c r="M2974">
        <f t="shared" si="231"/>
        <v>6.7780178242745107E-4</v>
      </c>
      <c r="N2974">
        <f t="shared" si="232"/>
        <v>1.152263030126667E-2</v>
      </c>
      <c r="O2974">
        <f t="shared" si="233"/>
        <v>0.13827156361520004</v>
      </c>
      <c r="Q2974" s="7">
        <v>2948</v>
      </c>
      <c r="R2974" s="7">
        <v>6.1313126985198532E-4</v>
      </c>
      <c r="S2974" s="7">
        <v>-2.0296831715755021E-5</v>
      </c>
      <c r="U2974" s="7">
        <v>64.595660749506891</v>
      </c>
      <c r="V2974" s="7">
        <v>1.6657209701261937E-3</v>
      </c>
    </row>
    <row r="2975" spans="1:22" x14ac:dyDescent="0.35">
      <c r="A2975" s="24">
        <v>2016</v>
      </c>
      <c r="B2975" s="17" t="s">
        <v>42</v>
      </c>
      <c r="C2975" s="17" t="s">
        <v>263</v>
      </c>
      <c r="D2975" s="17">
        <v>2006</v>
      </c>
      <c r="E2975" s="17">
        <v>10</v>
      </c>
      <c r="F2975" s="17">
        <v>64</v>
      </c>
      <c r="G2975" s="17">
        <v>4</v>
      </c>
      <c r="H2975" s="17">
        <v>68</v>
      </c>
      <c r="I2975" s="17" t="b">
        <v>1</v>
      </c>
      <c r="J2975" s="25">
        <v>5.8823529411764698E-2</v>
      </c>
      <c r="K2975">
        <f t="shared" si="230"/>
        <v>1.3277100905966885E-4</v>
      </c>
      <c r="L2975">
        <f t="shared" si="234"/>
        <v>1.152263030126667E-2</v>
      </c>
      <c r="M2975">
        <f t="shared" si="231"/>
        <v>6.7780178242745107E-4</v>
      </c>
      <c r="N2975">
        <f t="shared" si="232"/>
        <v>1.152263030126667E-2</v>
      </c>
      <c r="O2975">
        <f t="shared" si="233"/>
        <v>0.1152263030126667</v>
      </c>
      <c r="Q2975" s="7">
        <v>2949</v>
      </c>
      <c r="R2975" s="7">
        <v>9.1083842108615214E-4</v>
      </c>
      <c r="S2975" s="7">
        <v>-3.1800398294992184E-4</v>
      </c>
      <c r="U2975" s="7">
        <v>64.617576156037686</v>
      </c>
      <c r="V2975" s="7">
        <v>1.6657209701261937E-3</v>
      </c>
    </row>
    <row r="2976" spans="1:22" x14ac:dyDescent="0.35">
      <c r="A2976" s="3">
        <v>2016</v>
      </c>
      <c r="B2976" s="13" t="s">
        <v>37</v>
      </c>
      <c r="C2976" s="13" t="s">
        <v>157</v>
      </c>
      <c r="D2976" s="13">
        <v>2007</v>
      </c>
      <c r="E2976" s="14">
        <v>9</v>
      </c>
      <c r="F2976" s="13">
        <v>64</v>
      </c>
      <c r="G2976" s="13">
        <v>4</v>
      </c>
      <c r="H2976" s="13">
        <v>68</v>
      </c>
      <c r="I2976" s="13" t="b">
        <v>1</v>
      </c>
      <c r="J2976" s="4">
        <v>5.8823529411764698E-2</v>
      </c>
      <c r="K2976">
        <f t="shared" si="230"/>
        <v>1.3277100905966885E-4</v>
      </c>
      <c r="L2976">
        <f t="shared" si="234"/>
        <v>1.152263030126667E-2</v>
      </c>
      <c r="M2976">
        <f t="shared" si="231"/>
        <v>6.7780178242745107E-4</v>
      </c>
      <c r="N2976">
        <f t="shared" si="232"/>
        <v>1.152263030126667E-2</v>
      </c>
      <c r="O2976">
        <f t="shared" si="233"/>
        <v>0.10370367271140003</v>
      </c>
      <c r="Q2976" s="7">
        <v>2950</v>
      </c>
      <c r="R2976" s="7">
        <v>2.7527773016535733E-3</v>
      </c>
      <c r="S2976" s="7">
        <v>-1.6714953946825092E-3</v>
      </c>
      <c r="U2976" s="7">
        <v>64.63949156256848</v>
      </c>
      <c r="V2976" s="7">
        <v>1.6657209701261937E-3</v>
      </c>
    </row>
    <row r="2977" spans="1:22" x14ac:dyDescent="0.35">
      <c r="A2977" s="3">
        <v>2016</v>
      </c>
      <c r="B2977" s="13" t="s">
        <v>33</v>
      </c>
      <c r="C2977" s="13" t="s">
        <v>254</v>
      </c>
      <c r="D2977" s="13">
        <v>2006</v>
      </c>
      <c r="E2977" s="17">
        <v>10</v>
      </c>
      <c r="F2977" s="13">
        <v>64</v>
      </c>
      <c r="G2977" s="13">
        <v>4</v>
      </c>
      <c r="H2977" s="13">
        <v>68</v>
      </c>
      <c r="I2977" s="13" t="b">
        <v>1</v>
      </c>
      <c r="J2977" s="4">
        <v>5.8823529411764698E-2</v>
      </c>
      <c r="K2977">
        <f t="shared" si="230"/>
        <v>1.3277100905966885E-4</v>
      </c>
      <c r="L2977">
        <f t="shared" si="234"/>
        <v>1.152263030126667E-2</v>
      </c>
      <c r="M2977">
        <f t="shared" si="231"/>
        <v>6.7780178242745107E-4</v>
      </c>
      <c r="N2977">
        <f t="shared" si="232"/>
        <v>1.152263030126667E-2</v>
      </c>
      <c r="O2977">
        <f t="shared" si="233"/>
        <v>0.1152263030126667</v>
      </c>
      <c r="Q2977" s="7">
        <v>2951</v>
      </c>
      <c r="R2977" s="7">
        <v>1.6484252588791391E-3</v>
      </c>
      <c r="S2977" s="7">
        <v>-3.6958211768876024E-4</v>
      </c>
      <c r="U2977" s="7">
        <v>64.661406969099275</v>
      </c>
      <c r="V2977" s="7">
        <v>1.6657209701261937E-3</v>
      </c>
    </row>
    <row r="2978" spans="1:22" x14ac:dyDescent="0.35">
      <c r="A2978" s="3">
        <v>2016</v>
      </c>
      <c r="B2978" s="13" t="s">
        <v>26</v>
      </c>
      <c r="C2978" s="13" t="s">
        <v>176</v>
      </c>
      <c r="D2978" s="13">
        <v>2005</v>
      </c>
      <c r="E2978" s="14">
        <v>11</v>
      </c>
      <c r="F2978" s="13">
        <v>64</v>
      </c>
      <c r="G2978" s="13">
        <v>4</v>
      </c>
      <c r="H2978" s="13">
        <v>68</v>
      </c>
      <c r="I2978" s="13" t="b">
        <v>1</v>
      </c>
      <c r="J2978" s="4">
        <v>5.8823529411764698E-2</v>
      </c>
      <c r="K2978">
        <f t="shared" si="230"/>
        <v>1.3277100905966885E-4</v>
      </c>
      <c r="L2978">
        <f t="shared" si="234"/>
        <v>1.152263030126667E-2</v>
      </c>
      <c r="M2978">
        <f t="shared" si="231"/>
        <v>6.7780178242745107E-4</v>
      </c>
      <c r="N2978">
        <f t="shared" si="232"/>
        <v>1.152263030126667E-2</v>
      </c>
      <c r="O2978">
        <f t="shared" si="233"/>
        <v>0.12674893331393339</v>
      </c>
      <c r="Q2978" s="7">
        <v>2952</v>
      </c>
      <c r="R2978" s="7">
        <v>1.8487192368982406E-3</v>
      </c>
      <c r="S2978" s="7">
        <v>-9.4444057968861835E-4</v>
      </c>
      <c r="U2978" s="7">
        <v>64.683322375630055</v>
      </c>
      <c r="V2978" s="7">
        <v>1.6657209701261937E-3</v>
      </c>
    </row>
    <row r="2979" spans="1:22" x14ac:dyDescent="0.35">
      <c r="A2979" s="24">
        <v>2017</v>
      </c>
      <c r="B2979" s="17" t="s">
        <v>24</v>
      </c>
      <c r="C2979" s="17" t="s">
        <v>169</v>
      </c>
      <c r="D2979" s="17">
        <v>2008</v>
      </c>
      <c r="E2979" s="17">
        <v>9</v>
      </c>
      <c r="F2979" s="17">
        <v>64</v>
      </c>
      <c r="G2979" s="17">
        <v>4</v>
      </c>
      <c r="H2979" s="17">
        <v>68</v>
      </c>
      <c r="I2979" s="17" t="b">
        <v>1</v>
      </c>
      <c r="J2979" s="25">
        <v>5.8823529411764698E-2</v>
      </c>
      <c r="K2979">
        <f t="shared" si="230"/>
        <v>1.3277100905966885E-4</v>
      </c>
      <c r="L2979">
        <f t="shared" si="234"/>
        <v>1.152263030126667E-2</v>
      </c>
      <c r="M2979">
        <f t="shared" si="231"/>
        <v>6.7780178242745107E-4</v>
      </c>
      <c r="N2979">
        <f t="shared" si="232"/>
        <v>1.152263030126667E-2</v>
      </c>
      <c r="O2979">
        <f t="shared" si="233"/>
        <v>0.10370367271140003</v>
      </c>
      <c r="Q2979" s="7">
        <v>2953</v>
      </c>
      <c r="R2979" s="7">
        <v>1.0543717007288264E-3</v>
      </c>
      <c r="S2979" s="7">
        <v>-3.7153043045795283E-4</v>
      </c>
      <c r="U2979" s="7">
        <v>64.70523778216085</v>
      </c>
      <c r="V2979" s="7">
        <v>1.6671719468561292E-3</v>
      </c>
    </row>
    <row r="2980" spans="1:22" x14ac:dyDescent="0.35">
      <c r="A2980" s="5">
        <v>2017</v>
      </c>
      <c r="B2980" s="14" t="s">
        <v>128</v>
      </c>
      <c r="C2980" s="14" t="s">
        <v>129</v>
      </c>
      <c r="D2980" s="14">
        <v>2007</v>
      </c>
      <c r="E2980" s="14">
        <v>10</v>
      </c>
      <c r="F2980" s="14">
        <v>64</v>
      </c>
      <c r="G2980" s="14">
        <v>4</v>
      </c>
      <c r="H2980" s="14">
        <v>68</v>
      </c>
      <c r="I2980" s="14" t="b">
        <v>1</v>
      </c>
      <c r="J2980" s="6">
        <v>5.8823529411764698E-2</v>
      </c>
      <c r="K2980">
        <f t="shared" si="230"/>
        <v>1.3277100905966885E-4</v>
      </c>
      <c r="L2980">
        <f t="shared" si="234"/>
        <v>1.152263030126667E-2</v>
      </c>
      <c r="M2980">
        <f t="shared" si="231"/>
        <v>6.7780178242745107E-4</v>
      </c>
      <c r="N2980">
        <f t="shared" si="232"/>
        <v>1.152263030126667E-2</v>
      </c>
      <c r="O2980">
        <f t="shared" si="233"/>
        <v>0.1152263030126667</v>
      </c>
      <c r="Q2980" s="7">
        <v>2954</v>
      </c>
      <c r="R2980" s="7">
        <v>1.0543717007288264E-3</v>
      </c>
      <c r="S2980" s="7">
        <v>-3.7153043045795283E-4</v>
      </c>
      <c r="U2980" s="7">
        <v>64.727153188691645</v>
      </c>
      <c r="V2980" s="7">
        <v>1.6671719468561292E-3</v>
      </c>
    </row>
    <row r="2981" spans="1:22" x14ac:dyDescent="0.35">
      <c r="A2981" s="24">
        <v>2013</v>
      </c>
      <c r="B2981" s="17" t="s">
        <v>52</v>
      </c>
      <c r="C2981" s="17" t="s">
        <v>296</v>
      </c>
      <c r="D2981" s="17">
        <v>2005</v>
      </c>
      <c r="E2981" s="17">
        <v>8</v>
      </c>
      <c r="F2981" s="17">
        <v>48</v>
      </c>
      <c r="G2981" s="17">
        <v>3</v>
      </c>
      <c r="H2981" s="17">
        <v>51</v>
      </c>
      <c r="I2981" s="17" t="b">
        <v>1</v>
      </c>
      <c r="J2981" s="25">
        <v>5.8823529411764698E-2</v>
      </c>
      <c r="K2981">
        <f t="shared" si="230"/>
        <v>9.9578256794751642E-5</v>
      </c>
      <c r="L2981">
        <f t="shared" si="234"/>
        <v>9.9788905593132769E-3</v>
      </c>
      <c r="M2981">
        <f t="shared" si="231"/>
        <v>5.8699356231254566E-4</v>
      </c>
      <c r="N2981">
        <f t="shared" si="232"/>
        <v>9.9788905593132769E-3</v>
      </c>
      <c r="O2981">
        <f t="shared" si="233"/>
        <v>7.9831124474506215E-2</v>
      </c>
      <c r="Q2981" s="7">
        <v>2955</v>
      </c>
      <c r="R2981" s="7">
        <v>1.0543717007288264E-3</v>
      </c>
      <c r="S2981" s="7">
        <v>-3.7153043045795283E-4</v>
      </c>
      <c r="U2981" s="7">
        <v>64.74906859522244</v>
      </c>
      <c r="V2981" s="7">
        <v>1.6671719468561292E-3</v>
      </c>
    </row>
    <row r="2982" spans="1:22" x14ac:dyDescent="0.35">
      <c r="A2982" s="5">
        <v>2013</v>
      </c>
      <c r="B2982" s="14" t="s">
        <v>33</v>
      </c>
      <c r="C2982" s="14" t="s">
        <v>265</v>
      </c>
      <c r="D2982" s="14">
        <v>2007</v>
      </c>
      <c r="E2982" s="14">
        <v>6</v>
      </c>
      <c r="F2982" s="14">
        <v>48</v>
      </c>
      <c r="G2982" s="14">
        <v>3</v>
      </c>
      <c r="H2982" s="14">
        <v>51</v>
      </c>
      <c r="I2982" s="14" t="b">
        <v>1</v>
      </c>
      <c r="J2982" s="6">
        <v>5.8823529411764698E-2</v>
      </c>
      <c r="K2982">
        <f t="shared" si="230"/>
        <v>9.9578256794751642E-5</v>
      </c>
      <c r="L2982">
        <f t="shared" si="234"/>
        <v>9.9788905593132769E-3</v>
      </c>
      <c r="M2982">
        <f t="shared" si="231"/>
        <v>5.8699356231254566E-4</v>
      </c>
      <c r="N2982">
        <f t="shared" si="232"/>
        <v>9.9788905593132769E-3</v>
      </c>
      <c r="O2982">
        <f t="shared" si="233"/>
        <v>5.9873343355879662E-2</v>
      </c>
      <c r="Q2982" s="7">
        <v>2956</v>
      </c>
      <c r="R2982" s="7">
        <v>3.6015869315651891E-3</v>
      </c>
      <c r="S2982" s="7">
        <v>-2.0375567317136834E-3</v>
      </c>
      <c r="U2982" s="7">
        <v>64.77098400175322</v>
      </c>
      <c r="V2982" s="7">
        <v>1.6701218258014148E-3</v>
      </c>
    </row>
    <row r="2983" spans="1:22" x14ac:dyDescent="0.35">
      <c r="A2983" s="3">
        <v>2013</v>
      </c>
      <c r="B2983" s="13" t="s">
        <v>113</v>
      </c>
      <c r="C2983" s="13" t="s">
        <v>258</v>
      </c>
      <c r="D2983" s="13">
        <v>2007</v>
      </c>
      <c r="E2983" s="17">
        <v>6</v>
      </c>
      <c r="F2983" s="13">
        <v>48</v>
      </c>
      <c r="G2983" s="13">
        <v>3</v>
      </c>
      <c r="H2983" s="13">
        <v>51</v>
      </c>
      <c r="I2983" s="13" t="b">
        <v>1</v>
      </c>
      <c r="J2983" s="4">
        <v>5.8823529411764698E-2</v>
      </c>
      <c r="K2983">
        <f t="shared" ref="K2983:K3046" si="235">H2983/$H$1</f>
        <v>9.9578256794751642E-5</v>
      </c>
      <c r="L2983">
        <f t="shared" si="234"/>
        <v>9.9788905593132769E-3</v>
      </c>
      <c r="M2983">
        <f t="shared" ref="M2983:M3046" si="236">J2983*L2983</f>
        <v>5.8699356231254566E-4</v>
      </c>
      <c r="N2983">
        <f t="shared" ref="N2983:N3046" si="237">L2983</f>
        <v>9.9788905593132769E-3</v>
      </c>
      <c r="O2983">
        <f t="shared" ref="O2983:O3046" si="238">E2983*L2983</f>
        <v>5.9873343355879662E-2</v>
      </c>
      <c r="Q2983" s="7">
        <v>2957</v>
      </c>
      <c r="R2983" s="7">
        <v>9.8764523992028361E-4</v>
      </c>
      <c r="S2983" s="7">
        <v>-2.2534240844266002E-4</v>
      </c>
      <c r="U2983" s="7">
        <v>64.792899408284015</v>
      </c>
      <c r="V2983" s="7">
        <v>1.6701218258014169E-3</v>
      </c>
    </row>
    <row r="2984" spans="1:22" x14ac:dyDescent="0.35">
      <c r="A2984" s="3">
        <v>2014</v>
      </c>
      <c r="B2984" s="13" t="s">
        <v>52</v>
      </c>
      <c r="C2984" s="13" t="s">
        <v>131</v>
      </c>
      <c r="D2984" s="13">
        <v>2006</v>
      </c>
      <c r="E2984" s="14">
        <v>8</v>
      </c>
      <c r="F2984" s="13">
        <v>48</v>
      </c>
      <c r="G2984" s="13">
        <v>3</v>
      </c>
      <c r="H2984" s="13">
        <v>51</v>
      </c>
      <c r="I2984" s="13" t="b">
        <v>1</v>
      </c>
      <c r="J2984" s="4">
        <v>5.8823529411764698E-2</v>
      </c>
      <c r="K2984">
        <f t="shared" si="235"/>
        <v>9.9578256794751642E-5</v>
      </c>
      <c r="L2984">
        <f t="shared" si="234"/>
        <v>9.9788905593132769E-3</v>
      </c>
      <c r="M2984">
        <f t="shared" si="236"/>
        <v>5.8699356231254566E-4</v>
      </c>
      <c r="N2984">
        <f t="shared" si="237"/>
        <v>9.9788905593132769E-3</v>
      </c>
      <c r="O2984">
        <f t="shared" si="238"/>
        <v>7.9831124474506215E-2</v>
      </c>
      <c r="Q2984" s="7">
        <v>2958</v>
      </c>
      <c r="R2984" s="7">
        <v>8.7142326525175022E-4</v>
      </c>
      <c r="S2984" s="7">
        <v>-3.7189555043322798E-5</v>
      </c>
      <c r="U2984" s="7">
        <v>64.81481481481481</v>
      </c>
      <c r="V2984" s="7">
        <v>1.6710545942772621E-3</v>
      </c>
    </row>
    <row r="2985" spans="1:22" x14ac:dyDescent="0.35">
      <c r="A2985" s="24">
        <v>2016</v>
      </c>
      <c r="B2985" s="17" t="s">
        <v>98</v>
      </c>
      <c r="C2985" s="17" t="s">
        <v>41</v>
      </c>
      <c r="D2985" s="17">
        <v>2009</v>
      </c>
      <c r="E2985" s="17">
        <v>7</v>
      </c>
      <c r="F2985" s="17">
        <v>48</v>
      </c>
      <c r="G2985" s="17">
        <v>3</v>
      </c>
      <c r="H2985" s="17">
        <v>51</v>
      </c>
      <c r="I2985" s="17" t="b">
        <v>1</v>
      </c>
      <c r="J2985" s="25">
        <v>5.8823529411764698E-2</v>
      </c>
      <c r="K2985">
        <f t="shared" si="235"/>
        <v>9.9578256794751642E-5</v>
      </c>
      <c r="L2985">
        <f t="shared" si="234"/>
        <v>9.9788905593132769E-3</v>
      </c>
      <c r="M2985">
        <f t="shared" si="236"/>
        <v>5.8699356231254566E-4</v>
      </c>
      <c r="N2985">
        <f t="shared" si="237"/>
        <v>9.9788905593132769E-3</v>
      </c>
      <c r="O2985">
        <f t="shared" si="238"/>
        <v>6.9852233915192935E-2</v>
      </c>
      <c r="Q2985" s="7">
        <v>2959</v>
      </c>
      <c r="R2985" s="7">
        <v>2.4750257819831554E-3</v>
      </c>
      <c r="S2985" s="7">
        <v>-1.5129256497368902E-3</v>
      </c>
      <c r="U2985" s="7">
        <v>64.836730221345604</v>
      </c>
      <c r="V2985" s="7">
        <v>1.6727791414449626E-3</v>
      </c>
    </row>
    <row r="2986" spans="1:22" x14ac:dyDescent="0.35">
      <c r="A2986" s="3">
        <v>2017</v>
      </c>
      <c r="B2986" s="13" t="s">
        <v>24</v>
      </c>
      <c r="C2986" s="13" t="s">
        <v>302</v>
      </c>
      <c r="D2986" s="13">
        <v>2008</v>
      </c>
      <c r="E2986" s="14">
        <v>9</v>
      </c>
      <c r="F2986" s="13">
        <v>48</v>
      </c>
      <c r="G2986" s="13">
        <v>3</v>
      </c>
      <c r="H2986" s="13">
        <v>51</v>
      </c>
      <c r="I2986" s="13" t="b">
        <v>1</v>
      </c>
      <c r="J2986" s="4">
        <v>5.8823529411764698E-2</v>
      </c>
      <c r="K2986">
        <f t="shared" si="235"/>
        <v>9.9578256794751642E-5</v>
      </c>
      <c r="L2986">
        <f t="shared" si="234"/>
        <v>9.9788905593132769E-3</v>
      </c>
      <c r="M2986">
        <f t="shared" si="236"/>
        <v>5.8699356231254566E-4</v>
      </c>
      <c r="N2986">
        <f t="shared" si="237"/>
        <v>9.9788905593132769E-3</v>
      </c>
      <c r="O2986">
        <f t="shared" si="238"/>
        <v>8.9810015033819496E-2</v>
      </c>
      <c r="Q2986" s="7">
        <v>2960</v>
      </c>
      <c r="R2986" s="7">
        <v>2.5029203581400736E-3</v>
      </c>
      <c r="S2986" s="7">
        <v>-1.4312216408437551E-3</v>
      </c>
      <c r="U2986" s="7">
        <v>64.858645627876385</v>
      </c>
      <c r="V2986" s="7">
        <v>1.6730751823536487E-3</v>
      </c>
    </row>
    <row r="2987" spans="1:22" x14ac:dyDescent="0.35">
      <c r="A2987" s="24">
        <v>2016</v>
      </c>
      <c r="B2987" s="17" t="s">
        <v>30</v>
      </c>
      <c r="C2987" s="17" t="s">
        <v>32</v>
      </c>
      <c r="D2987" s="17">
        <v>2008</v>
      </c>
      <c r="E2987" s="17">
        <v>8</v>
      </c>
      <c r="F2987" s="17">
        <v>225</v>
      </c>
      <c r="G2987" s="17">
        <v>14</v>
      </c>
      <c r="H2987" s="17">
        <v>239</v>
      </c>
      <c r="I2987" s="17" t="b">
        <v>1</v>
      </c>
      <c r="J2987" s="25">
        <v>5.85774058577406E-2</v>
      </c>
      <c r="K2987">
        <f t="shared" si="235"/>
        <v>4.6665104654795375E-4</v>
      </c>
      <c r="L2987">
        <f t="shared" si="234"/>
        <v>2.1602107456170885E-2</v>
      </c>
      <c r="M2987">
        <f t="shared" si="236"/>
        <v>1.2653954158426462E-3</v>
      </c>
      <c r="N2987">
        <f t="shared" si="237"/>
        <v>2.1602107456170885E-2</v>
      </c>
      <c r="O2987">
        <f t="shared" si="238"/>
        <v>0.17281685964936708</v>
      </c>
      <c r="Q2987" s="7">
        <v>2961</v>
      </c>
      <c r="R2987" s="7">
        <v>7.6570638917948812E-4</v>
      </c>
      <c r="S2987" s="7">
        <v>1.9285008413007113E-4</v>
      </c>
      <c r="U2987" s="7">
        <v>64.880561034407179</v>
      </c>
      <c r="V2987" s="7">
        <v>1.6731121985197302E-3</v>
      </c>
    </row>
    <row r="2988" spans="1:22" x14ac:dyDescent="0.35">
      <c r="A2988" s="5">
        <v>2013</v>
      </c>
      <c r="B2988" s="14" t="s">
        <v>30</v>
      </c>
      <c r="C2988" s="14" t="s">
        <v>51</v>
      </c>
      <c r="D2988" s="14">
        <v>2004</v>
      </c>
      <c r="E2988" s="14">
        <v>9</v>
      </c>
      <c r="F2988" s="14">
        <v>145</v>
      </c>
      <c r="G2988" s="14">
        <v>9</v>
      </c>
      <c r="H2988" s="14">
        <v>154</v>
      </c>
      <c r="I2988" s="14" t="b">
        <v>1</v>
      </c>
      <c r="J2988" s="6">
        <v>5.8441558441558399E-2</v>
      </c>
      <c r="K2988">
        <f t="shared" si="235"/>
        <v>3.0068728522336771E-4</v>
      </c>
      <c r="L2988">
        <f t="shared" si="234"/>
        <v>1.7340336940883466E-2</v>
      </c>
      <c r="M2988">
        <f t="shared" si="236"/>
        <v>1.0133963147269552E-3</v>
      </c>
      <c r="N2988">
        <f t="shared" si="237"/>
        <v>1.7340336940883466E-2</v>
      </c>
      <c r="O2988">
        <f t="shared" si="238"/>
        <v>0.1560630324679512</v>
      </c>
      <c r="Q2988" s="7">
        <v>2962</v>
      </c>
      <c r="R2988" s="7">
        <v>6.6312118486949072E-4</v>
      </c>
      <c r="S2988" s="7">
        <v>1.6701307197860779E-4</v>
      </c>
      <c r="U2988" s="7">
        <v>64.902476440937974</v>
      </c>
      <c r="V2988" s="7">
        <v>1.6767890053081809E-3</v>
      </c>
    </row>
    <row r="2989" spans="1:22" x14ac:dyDescent="0.35">
      <c r="A2989" s="3">
        <v>2013</v>
      </c>
      <c r="B2989" s="13" t="s">
        <v>136</v>
      </c>
      <c r="C2989" s="13" t="s">
        <v>137</v>
      </c>
      <c r="D2989" s="13">
        <v>2005</v>
      </c>
      <c r="E2989" s="17">
        <v>8</v>
      </c>
      <c r="F2989" s="13">
        <v>145</v>
      </c>
      <c r="G2989" s="13">
        <v>9</v>
      </c>
      <c r="H2989" s="13">
        <v>154</v>
      </c>
      <c r="I2989" s="13" t="b">
        <v>1</v>
      </c>
      <c r="J2989" s="4">
        <v>5.8441558441558399E-2</v>
      </c>
      <c r="K2989">
        <f t="shared" si="235"/>
        <v>3.0068728522336771E-4</v>
      </c>
      <c r="L2989">
        <f t="shared" si="234"/>
        <v>1.7340336940883466E-2</v>
      </c>
      <c r="M2989">
        <f t="shared" si="236"/>
        <v>1.0133963147269552E-3</v>
      </c>
      <c r="N2989">
        <f t="shared" si="237"/>
        <v>1.7340336940883466E-2</v>
      </c>
      <c r="O2989">
        <f t="shared" si="238"/>
        <v>0.13872269552706773</v>
      </c>
      <c r="Q2989" s="7">
        <v>2963</v>
      </c>
      <c r="R2989" s="7">
        <v>4.5051575354907228E-4</v>
      </c>
      <c r="S2989" s="7">
        <v>3.7961850329902623E-4</v>
      </c>
      <c r="U2989" s="7">
        <v>64.924391847468769</v>
      </c>
      <c r="V2989" s="7">
        <v>1.6767890053081809E-3</v>
      </c>
    </row>
    <row r="2990" spans="1:22" x14ac:dyDescent="0.35">
      <c r="A2990" s="3">
        <v>2013</v>
      </c>
      <c r="B2990" s="13" t="s">
        <v>30</v>
      </c>
      <c r="C2990" s="13" t="s">
        <v>75</v>
      </c>
      <c r="D2990" s="13">
        <v>2002</v>
      </c>
      <c r="E2990" s="14">
        <v>11</v>
      </c>
      <c r="F2990" s="13">
        <v>129</v>
      </c>
      <c r="G2990" s="13">
        <v>8</v>
      </c>
      <c r="H2990" s="13">
        <v>137</v>
      </c>
      <c r="I2990" s="13" t="b">
        <v>1</v>
      </c>
      <c r="J2990" s="4">
        <v>5.8394160583941597E-2</v>
      </c>
      <c r="K2990">
        <f t="shared" si="235"/>
        <v>2.6749453295845049E-4</v>
      </c>
      <c r="L2990">
        <f t="shared" si="234"/>
        <v>1.6355260100605264E-2</v>
      </c>
      <c r="M2990">
        <f t="shared" si="236"/>
        <v>9.5505168470687654E-4</v>
      </c>
      <c r="N2990">
        <f t="shared" si="237"/>
        <v>1.6355260100605264E-2</v>
      </c>
      <c r="O2990">
        <f t="shared" si="238"/>
        <v>0.17990786110665791</v>
      </c>
      <c r="Q2990" s="7">
        <v>2964</v>
      </c>
      <c r="R2990" s="7">
        <v>1.3009374788307462E-3</v>
      </c>
      <c r="S2990" s="7">
        <v>-4.7080322198264765E-4</v>
      </c>
      <c r="U2990" s="7">
        <v>64.946307253999549</v>
      </c>
      <c r="V2990" s="7">
        <v>1.6770662292507732E-3</v>
      </c>
    </row>
    <row r="2991" spans="1:22" x14ac:dyDescent="0.35">
      <c r="A2991" s="24">
        <v>2014</v>
      </c>
      <c r="B2991" s="17" t="s">
        <v>26</v>
      </c>
      <c r="C2991" s="17" t="s">
        <v>78</v>
      </c>
      <c r="D2991" s="17">
        <v>2005</v>
      </c>
      <c r="E2991" s="17">
        <v>9</v>
      </c>
      <c r="F2991" s="17">
        <v>129</v>
      </c>
      <c r="G2991" s="17">
        <v>8</v>
      </c>
      <c r="H2991" s="17">
        <v>137</v>
      </c>
      <c r="I2991" s="17" t="b">
        <v>1</v>
      </c>
      <c r="J2991" s="25">
        <v>5.8394160583941597E-2</v>
      </c>
      <c r="K2991">
        <f t="shared" si="235"/>
        <v>2.6749453295845049E-4</v>
      </c>
      <c r="L2991">
        <f t="shared" si="234"/>
        <v>1.6355260100605264E-2</v>
      </c>
      <c r="M2991">
        <f t="shared" si="236"/>
        <v>9.5505168470687654E-4</v>
      </c>
      <c r="N2991">
        <f t="shared" si="237"/>
        <v>1.6355260100605264E-2</v>
      </c>
      <c r="O2991">
        <f t="shared" si="238"/>
        <v>0.14719734090544737</v>
      </c>
      <c r="Q2991" s="7">
        <v>2965</v>
      </c>
      <c r="R2991" s="7">
        <v>1.1875880050991653E-3</v>
      </c>
      <c r="S2991" s="7">
        <v>-4.2978257471001371E-4</v>
      </c>
      <c r="U2991" s="7">
        <v>64.968222660530344</v>
      </c>
      <c r="V2991" s="7">
        <v>1.6793746491035831E-3</v>
      </c>
    </row>
    <row r="2992" spans="1:22" x14ac:dyDescent="0.35">
      <c r="A2992" s="3">
        <v>2016</v>
      </c>
      <c r="B2992" s="13" t="s">
        <v>26</v>
      </c>
      <c r="C2992" s="13" t="s">
        <v>54</v>
      </c>
      <c r="D2992" s="13">
        <v>2005</v>
      </c>
      <c r="E2992" s="14">
        <v>11</v>
      </c>
      <c r="F2992" s="13">
        <v>113</v>
      </c>
      <c r="G2992" s="13">
        <v>7</v>
      </c>
      <c r="H2992" s="13">
        <v>120</v>
      </c>
      <c r="I2992" s="13" t="b">
        <v>1</v>
      </c>
      <c r="J2992" s="4">
        <v>5.83333333333333E-2</v>
      </c>
      <c r="K2992">
        <f t="shared" si="235"/>
        <v>2.3430178069353328E-4</v>
      </c>
      <c r="L2992">
        <f t="shared" si="234"/>
        <v>1.5306919373065674E-2</v>
      </c>
      <c r="M2992">
        <f t="shared" si="236"/>
        <v>8.9290363009549717E-4</v>
      </c>
      <c r="N2992">
        <f t="shared" si="237"/>
        <v>1.5306919373065674E-2</v>
      </c>
      <c r="O2992">
        <f t="shared" si="238"/>
        <v>0.16837611310372241</v>
      </c>
      <c r="Q2992" s="7">
        <v>2966</v>
      </c>
      <c r="R2992" s="7">
        <v>4.1126273455044154E-4</v>
      </c>
      <c r="S2992" s="7">
        <v>3.4654269583871003E-4</v>
      </c>
      <c r="U2992" s="7">
        <v>64.990138067061139</v>
      </c>
      <c r="V2992" s="7">
        <v>1.6805276699391153E-3</v>
      </c>
    </row>
    <row r="2993" spans="1:22" x14ac:dyDescent="0.35">
      <c r="A2993" s="3">
        <v>2013</v>
      </c>
      <c r="B2993" s="13" t="s">
        <v>30</v>
      </c>
      <c r="C2993" s="13" t="s">
        <v>36</v>
      </c>
      <c r="D2993" s="13">
        <v>2004</v>
      </c>
      <c r="E2993" s="17">
        <v>9</v>
      </c>
      <c r="F2993" s="13">
        <v>291</v>
      </c>
      <c r="G2993" s="13">
        <v>18</v>
      </c>
      <c r="H2993" s="13">
        <v>309</v>
      </c>
      <c r="I2993" s="13" t="b">
        <v>1</v>
      </c>
      <c r="J2993" s="4">
        <v>5.8252427184466E-2</v>
      </c>
      <c r="K2993">
        <f t="shared" si="235"/>
        <v>6.0332708528584812E-4</v>
      </c>
      <c r="L2993">
        <f t="shared" si="234"/>
        <v>2.4562717383991701E-2</v>
      </c>
      <c r="M2993">
        <f t="shared" si="236"/>
        <v>1.4308379058635937E-3</v>
      </c>
      <c r="N2993">
        <f t="shared" si="237"/>
        <v>2.4562717383991701E-2</v>
      </c>
      <c r="O2993">
        <f t="shared" si="238"/>
        <v>0.22106445645592532</v>
      </c>
      <c r="Q2993" s="7">
        <v>2967</v>
      </c>
      <c r="R2993" s="7">
        <v>1.0622110034660404E-3</v>
      </c>
      <c r="S2993" s="7">
        <v>-3.8440922103858929E-4</v>
      </c>
      <c r="U2993" s="7">
        <v>65.012053473591934</v>
      </c>
      <c r="V2993" s="7">
        <v>1.6805276699391153E-3</v>
      </c>
    </row>
    <row r="2994" spans="1:22" x14ac:dyDescent="0.35">
      <c r="A2994" s="5">
        <v>2015</v>
      </c>
      <c r="B2994" s="14" t="s">
        <v>30</v>
      </c>
      <c r="C2994" s="14" t="s">
        <v>48</v>
      </c>
      <c r="D2994" s="14">
        <v>2009</v>
      </c>
      <c r="E2994" s="14">
        <v>6</v>
      </c>
      <c r="F2994" s="14">
        <v>178</v>
      </c>
      <c r="G2994" s="14">
        <v>11</v>
      </c>
      <c r="H2994" s="14">
        <v>189</v>
      </c>
      <c r="I2994" s="14" t="b">
        <v>1</v>
      </c>
      <c r="J2994" s="6">
        <v>5.8201058201058198E-2</v>
      </c>
      <c r="K2994">
        <f t="shared" si="235"/>
        <v>3.690253045923149E-4</v>
      </c>
      <c r="L2994">
        <f t="shared" si="234"/>
        <v>1.9210031353236123E-2</v>
      </c>
      <c r="M2994">
        <f t="shared" si="236"/>
        <v>1.1180441528338483E-3</v>
      </c>
      <c r="N2994">
        <f t="shared" si="237"/>
        <v>1.9210031353236123E-2</v>
      </c>
      <c r="O2994">
        <f t="shared" si="238"/>
        <v>0.11526018811941674</v>
      </c>
      <c r="Q2994" s="7">
        <v>2968</v>
      </c>
      <c r="R2994" s="7">
        <v>1.2358026112258267E-3</v>
      </c>
      <c r="S2994" s="7">
        <v>-5.5800082879837564E-4</v>
      </c>
      <c r="U2994" s="7">
        <v>65.033968880122714</v>
      </c>
      <c r="V2994" s="7">
        <v>1.6805276699391153E-3</v>
      </c>
    </row>
    <row r="2995" spans="1:22" x14ac:dyDescent="0.35">
      <c r="A2995" s="24">
        <v>2016</v>
      </c>
      <c r="B2995" s="17" t="s">
        <v>26</v>
      </c>
      <c r="C2995" s="17" t="s">
        <v>54</v>
      </c>
      <c r="D2995" s="17">
        <v>2006</v>
      </c>
      <c r="E2995" s="17">
        <v>10</v>
      </c>
      <c r="F2995" s="17">
        <v>81</v>
      </c>
      <c r="G2995" s="17">
        <v>5</v>
      </c>
      <c r="H2995" s="17">
        <v>86</v>
      </c>
      <c r="I2995" s="17" t="b">
        <v>1</v>
      </c>
      <c r="J2995" s="25">
        <v>5.8139534883720902E-2</v>
      </c>
      <c r="K2995">
        <f t="shared" si="235"/>
        <v>1.6791627616369884E-4</v>
      </c>
      <c r="L2995">
        <f t="shared" si="234"/>
        <v>1.2958251277224827E-2</v>
      </c>
      <c r="M2995">
        <f t="shared" si="236"/>
        <v>7.5338670216423375E-4</v>
      </c>
      <c r="N2995">
        <f t="shared" si="237"/>
        <v>1.2958251277224827E-2</v>
      </c>
      <c r="O2995">
        <f t="shared" si="238"/>
        <v>0.12958251277224828</v>
      </c>
      <c r="Q2995" s="7">
        <v>2969</v>
      </c>
      <c r="R2995" s="7">
        <v>1.7565774345051849E-3</v>
      </c>
      <c r="S2995" s="7">
        <v>-1.078775652077734E-3</v>
      </c>
      <c r="U2995" s="7">
        <v>65.055884286653509</v>
      </c>
      <c r="V2995" s="7">
        <v>1.6821806237405307E-3</v>
      </c>
    </row>
    <row r="2996" spans="1:22" x14ac:dyDescent="0.35">
      <c r="A2996" s="3">
        <v>2013</v>
      </c>
      <c r="B2996" s="13" t="s">
        <v>26</v>
      </c>
      <c r="C2996" s="13" t="s">
        <v>100</v>
      </c>
      <c r="D2996" s="13">
        <v>2000</v>
      </c>
      <c r="E2996" s="14">
        <v>13</v>
      </c>
      <c r="F2996" s="13">
        <v>146</v>
      </c>
      <c r="G2996" s="13">
        <v>9</v>
      </c>
      <c r="H2996" s="13">
        <v>155</v>
      </c>
      <c r="I2996" s="13" t="b">
        <v>1</v>
      </c>
      <c r="J2996" s="4">
        <v>5.8064516129032302E-2</v>
      </c>
      <c r="K2996">
        <f t="shared" si="235"/>
        <v>3.0263980006248046E-4</v>
      </c>
      <c r="L2996">
        <f t="shared" si="234"/>
        <v>1.7396545635915209E-2</v>
      </c>
      <c r="M2996">
        <f t="shared" si="236"/>
        <v>1.0101220046660451E-3</v>
      </c>
      <c r="N2996">
        <f t="shared" si="237"/>
        <v>1.7396545635915209E-2</v>
      </c>
      <c r="O2996">
        <f t="shared" si="238"/>
        <v>0.2261550932668977</v>
      </c>
      <c r="Q2996" s="7">
        <v>2970</v>
      </c>
      <c r="R2996" s="7">
        <v>8.8861939570625411E-4</v>
      </c>
      <c r="S2996" s="7">
        <v>-2.1081761327880304E-4</v>
      </c>
      <c r="U2996" s="7">
        <v>65.077799693184303</v>
      </c>
      <c r="V2996" s="7">
        <v>1.6821806237405307E-3</v>
      </c>
    </row>
    <row r="2997" spans="1:22" x14ac:dyDescent="0.35">
      <c r="A2997" s="24">
        <v>2015</v>
      </c>
      <c r="B2997" s="17" t="s">
        <v>30</v>
      </c>
      <c r="C2997" s="17" t="s">
        <v>75</v>
      </c>
      <c r="D2997" s="17">
        <v>2008</v>
      </c>
      <c r="E2997" s="17">
        <v>7</v>
      </c>
      <c r="F2997" s="17">
        <v>211</v>
      </c>
      <c r="G2997" s="17">
        <v>13</v>
      </c>
      <c r="H2997" s="17">
        <v>224</v>
      </c>
      <c r="I2997" s="17" t="b">
        <v>1</v>
      </c>
      <c r="J2997" s="25">
        <v>5.8035714285714302E-2</v>
      </c>
      <c r="K2997">
        <f t="shared" si="235"/>
        <v>4.3736332396126208E-4</v>
      </c>
      <c r="L2997">
        <f t="shared" si="234"/>
        <v>2.0913233225908951E-2</v>
      </c>
      <c r="M2997">
        <f t="shared" si="236"/>
        <v>1.2137144282893591E-3</v>
      </c>
      <c r="N2997">
        <f t="shared" si="237"/>
        <v>2.0913233225908951E-2</v>
      </c>
      <c r="O2997">
        <f t="shared" si="238"/>
        <v>0.14639263258136265</v>
      </c>
      <c r="Q2997" s="7">
        <v>2971</v>
      </c>
      <c r="R2997" s="7">
        <v>1.0622110034660404E-3</v>
      </c>
      <c r="S2997" s="7">
        <v>-3.8440922103858929E-4</v>
      </c>
      <c r="U2997" s="7">
        <v>65.099715099715098</v>
      </c>
      <c r="V2997" s="7">
        <v>1.6852363585455985E-3</v>
      </c>
    </row>
    <row r="2998" spans="1:22" x14ac:dyDescent="0.35">
      <c r="A2998" s="5">
        <v>2014</v>
      </c>
      <c r="B2998" s="14" t="s">
        <v>52</v>
      </c>
      <c r="C2998" s="14" t="s">
        <v>62</v>
      </c>
      <c r="D2998" s="14">
        <v>2008</v>
      </c>
      <c r="E2998" s="14">
        <v>6</v>
      </c>
      <c r="F2998" s="14">
        <v>130</v>
      </c>
      <c r="G2998" s="14">
        <v>8</v>
      </c>
      <c r="H2998" s="14">
        <v>138</v>
      </c>
      <c r="I2998" s="14" t="b">
        <v>1</v>
      </c>
      <c r="J2998" s="6">
        <v>5.7971014492753603E-2</v>
      </c>
      <c r="K2998">
        <f t="shared" si="235"/>
        <v>2.6944704779756324E-4</v>
      </c>
      <c r="L2998">
        <f t="shared" si="234"/>
        <v>1.6414842301940132E-2</v>
      </c>
      <c r="M2998">
        <f t="shared" si="236"/>
        <v>9.5158506098203628E-4</v>
      </c>
      <c r="N2998">
        <f t="shared" si="237"/>
        <v>1.6414842301940132E-2</v>
      </c>
      <c r="O2998">
        <f t="shared" si="238"/>
        <v>9.8489053811640789E-2</v>
      </c>
      <c r="Q2998" s="7">
        <v>2972</v>
      </c>
      <c r="R2998" s="7">
        <v>1.4093942189856126E-3</v>
      </c>
      <c r="S2998" s="7">
        <v>-7.3159243655816157E-4</v>
      </c>
      <c r="U2998" s="7">
        <v>65.121630506245879</v>
      </c>
      <c r="V2998" s="7">
        <v>1.6852363585455985E-3</v>
      </c>
    </row>
    <row r="2999" spans="1:22" x14ac:dyDescent="0.35">
      <c r="A2999" s="24">
        <v>2014</v>
      </c>
      <c r="B2999" s="17" t="s">
        <v>33</v>
      </c>
      <c r="C2999" s="17" t="s">
        <v>203</v>
      </c>
      <c r="D2999" s="17">
        <v>2007</v>
      </c>
      <c r="E2999" s="17">
        <v>7</v>
      </c>
      <c r="F2999" s="17">
        <v>65</v>
      </c>
      <c r="G2999" s="17">
        <v>4</v>
      </c>
      <c r="H2999" s="17">
        <v>69</v>
      </c>
      <c r="I2999" s="17" t="b">
        <v>1</v>
      </c>
      <c r="J2999" s="25">
        <v>5.7971014492753603E-2</v>
      </c>
      <c r="K2999">
        <f t="shared" si="235"/>
        <v>1.3472352389878162E-4</v>
      </c>
      <c r="L2999">
        <f t="shared" si="234"/>
        <v>1.1607046303809666E-2</v>
      </c>
      <c r="M2999">
        <f t="shared" si="236"/>
        <v>6.7287224949621224E-4</v>
      </c>
      <c r="N2999">
        <f t="shared" si="237"/>
        <v>1.1607046303809666E-2</v>
      </c>
      <c r="O2999">
        <f t="shared" si="238"/>
        <v>8.124932412666766E-2</v>
      </c>
      <c r="Q2999" s="7">
        <v>2973</v>
      </c>
      <c r="R2999" s="7">
        <v>1.0622110034660404E-3</v>
      </c>
      <c r="S2999" s="7">
        <v>-3.8440922103858929E-4</v>
      </c>
      <c r="U2999" s="7">
        <v>65.143545912776673</v>
      </c>
      <c r="V2999" s="7">
        <v>1.6852363585456015E-3</v>
      </c>
    </row>
    <row r="3000" spans="1:22" x14ac:dyDescent="0.35">
      <c r="A3000" s="3">
        <v>2015</v>
      </c>
      <c r="B3000" s="13" t="s">
        <v>24</v>
      </c>
      <c r="C3000" s="13" t="s">
        <v>155</v>
      </c>
      <c r="D3000" s="13">
        <v>2005</v>
      </c>
      <c r="E3000" s="14">
        <v>10</v>
      </c>
      <c r="F3000" s="13">
        <v>65</v>
      </c>
      <c r="G3000" s="13">
        <v>4</v>
      </c>
      <c r="H3000" s="13">
        <v>69</v>
      </c>
      <c r="I3000" s="13" t="b">
        <v>1</v>
      </c>
      <c r="J3000" s="4">
        <v>5.7971014492753603E-2</v>
      </c>
      <c r="K3000">
        <f t="shared" si="235"/>
        <v>1.3472352389878162E-4</v>
      </c>
      <c r="L3000">
        <f t="shared" si="234"/>
        <v>1.1607046303809666E-2</v>
      </c>
      <c r="M3000">
        <f t="shared" si="236"/>
        <v>6.7287224949621224E-4</v>
      </c>
      <c r="N3000">
        <f t="shared" si="237"/>
        <v>1.1607046303809666E-2</v>
      </c>
      <c r="O3000">
        <f t="shared" si="238"/>
        <v>0.11607046303809666</v>
      </c>
      <c r="Q3000" s="7">
        <v>2974</v>
      </c>
      <c r="R3000" s="7">
        <v>8.8861939570625411E-4</v>
      </c>
      <c r="S3000" s="7">
        <v>-2.1081761327880304E-4</v>
      </c>
      <c r="U3000" s="7">
        <v>65.165461319307468</v>
      </c>
      <c r="V3000" s="7">
        <v>1.6858732982944092E-3</v>
      </c>
    </row>
    <row r="3001" spans="1:22" x14ac:dyDescent="0.35">
      <c r="A3001" s="3">
        <v>2015</v>
      </c>
      <c r="B3001" s="13" t="s">
        <v>104</v>
      </c>
      <c r="C3001" s="13" t="s">
        <v>105</v>
      </c>
      <c r="D3001" s="13">
        <v>2004</v>
      </c>
      <c r="E3001" s="17">
        <v>11</v>
      </c>
      <c r="F3001" s="13">
        <v>65</v>
      </c>
      <c r="G3001" s="13">
        <v>4</v>
      </c>
      <c r="H3001" s="13">
        <v>69</v>
      </c>
      <c r="I3001" s="13" t="b">
        <v>1</v>
      </c>
      <c r="J3001" s="4">
        <v>5.7971014492753603E-2</v>
      </c>
      <c r="K3001">
        <f t="shared" si="235"/>
        <v>1.3472352389878162E-4</v>
      </c>
      <c r="L3001">
        <f t="shared" si="234"/>
        <v>1.1607046303809666E-2</v>
      </c>
      <c r="M3001">
        <f t="shared" si="236"/>
        <v>6.7287224949621224E-4</v>
      </c>
      <c r="N3001">
        <f t="shared" si="237"/>
        <v>1.1607046303809666E-2</v>
      </c>
      <c r="O3001">
        <f t="shared" si="238"/>
        <v>0.12767750934190633</v>
      </c>
      <c r="Q3001" s="7">
        <v>2975</v>
      </c>
      <c r="R3001" s="7">
        <v>1.0622110034660404E-3</v>
      </c>
      <c r="S3001" s="7">
        <v>-3.8440922103858929E-4</v>
      </c>
      <c r="U3001" s="7">
        <v>65.187376725838263</v>
      </c>
      <c r="V3001" s="7">
        <v>1.6871387896596004E-3</v>
      </c>
    </row>
    <row r="3002" spans="1:22" x14ac:dyDescent="0.35">
      <c r="A3002" s="5">
        <v>2017</v>
      </c>
      <c r="B3002" s="14" t="s">
        <v>30</v>
      </c>
      <c r="C3002" s="14" t="s">
        <v>44</v>
      </c>
      <c r="D3002" s="14">
        <v>2011</v>
      </c>
      <c r="E3002" s="14">
        <v>6</v>
      </c>
      <c r="F3002" s="14">
        <v>212</v>
      </c>
      <c r="G3002" s="14">
        <v>13</v>
      </c>
      <c r="H3002" s="14">
        <v>225</v>
      </c>
      <c r="I3002" s="14" t="b">
        <v>1</v>
      </c>
      <c r="J3002" s="6">
        <v>5.7777777777777803E-2</v>
      </c>
      <c r="K3002">
        <f t="shared" si="235"/>
        <v>4.3931583880037488E-4</v>
      </c>
      <c r="L3002">
        <f t="shared" si="234"/>
        <v>2.0959862566352263E-2</v>
      </c>
      <c r="M3002">
        <f t="shared" si="236"/>
        <v>1.2110142816114647E-3</v>
      </c>
      <c r="N3002">
        <f t="shared" si="237"/>
        <v>2.0959862566352263E-2</v>
      </c>
      <c r="O3002">
        <f t="shared" si="238"/>
        <v>0.12575917539811357</v>
      </c>
      <c r="Q3002" s="7">
        <v>2976</v>
      </c>
      <c r="R3002" s="7">
        <v>1.2358026112258267E-3</v>
      </c>
      <c r="S3002" s="7">
        <v>-5.5800082879837564E-4</v>
      </c>
      <c r="U3002" s="7">
        <v>65.209292132369043</v>
      </c>
      <c r="V3002" s="7">
        <v>1.6871387896596004E-3</v>
      </c>
    </row>
    <row r="3003" spans="1:22" x14ac:dyDescent="0.35">
      <c r="A3003" s="24">
        <v>2015</v>
      </c>
      <c r="B3003" s="17" t="s">
        <v>113</v>
      </c>
      <c r="C3003" s="17" t="s">
        <v>114</v>
      </c>
      <c r="D3003" s="17">
        <v>2005</v>
      </c>
      <c r="E3003" s="17">
        <v>10</v>
      </c>
      <c r="F3003" s="17">
        <v>98</v>
      </c>
      <c r="G3003" s="17">
        <v>6</v>
      </c>
      <c r="H3003" s="17">
        <v>104</v>
      </c>
      <c r="I3003" s="17" t="b">
        <v>1</v>
      </c>
      <c r="J3003" s="25">
        <v>5.7692307692307702E-2</v>
      </c>
      <c r="K3003">
        <f t="shared" si="235"/>
        <v>2.0306154326772883E-4</v>
      </c>
      <c r="L3003">
        <f t="shared" si="234"/>
        <v>1.4249966430407084E-2</v>
      </c>
      <c r="M3003">
        <f t="shared" si="236"/>
        <v>8.221134479081012E-4</v>
      </c>
      <c r="N3003">
        <f t="shared" si="237"/>
        <v>1.4249966430407084E-2</v>
      </c>
      <c r="O3003">
        <f t="shared" si="238"/>
        <v>0.14249966430407085</v>
      </c>
      <c r="Q3003" s="7">
        <v>2977</v>
      </c>
      <c r="R3003" s="7">
        <v>8.8861939570625411E-4</v>
      </c>
      <c r="S3003" s="7">
        <v>-2.1081761327880304E-4</v>
      </c>
      <c r="U3003" s="7">
        <v>65.231207538899838</v>
      </c>
      <c r="V3003" s="7">
        <v>1.6871387896596004E-3</v>
      </c>
    </row>
    <row r="3004" spans="1:22" x14ac:dyDescent="0.35">
      <c r="A3004" s="5">
        <v>2013</v>
      </c>
      <c r="B3004" s="14" t="s">
        <v>30</v>
      </c>
      <c r="C3004" s="14" t="s">
        <v>230</v>
      </c>
      <c r="D3004" s="14">
        <v>2000</v>
      </c>
      <c r="E3004" s="14">
        <v>13</v>
      </c>
      <c r="F3004" s="14">
        <v>49</v>
      </c>
      <c r="G3004" s="14">
        <v>3</v>
      </c>
      <c r="H3004" s="14">
        <v>52</v>
      </c>
      <c r="I3004" s="14" t="b">
        <v>1</v>
      </c>
      <c r="J3004" s="6">
        <v>5.7692307692307702E-2</v>
      </c>
      <c r="K3004">
        <f t="shared" si="235"/>
        <v>1.0153077163386442E-4</v>
      </c>
      <c r="L3004">
        <f t="shared" si="234"/>
        <v>1.0076247894621511E-2</v>
      </c>
      <c r="M3004">
        <f t="shared" si="236"/>
        <v>5.8132199392047184E-4</v>
      </c>
      <c r="N3004">
        <f t="shared" si="237"/>
        <v>1.0076247894621511E-2</v>
      </c>
      <c r="O3004">
        <f t="shared" si="238"/>
        <v>0.13099122263007965</v>
      </c>
      <c r="Q3004" s="7">
        <v>2978</v>
      </c>
      <c r="R3004" s="7">
        <v>1.0622110034660404E-3</v>
      </c>
      <c r="S3004" s="7">
        <v>-3.8440922103858929E-4</v>
      </c>
      <c r="U3004" s="7">
        <v>65.253122945430633</v>
      </c>
      <c r="V3004" s="7">
        <v>1.6871387896596004E-3</v>
      </c>
    </row>
    <row r="3005" spans="1:22" x14ac:dyDescent="0.35">
      <c r="A3005" s="3">
        <v>2014</v>
      </c>
      <c r="B3005" s="13" t="s">
        <v>42</v>
      </c>
      <c r="C3005" s="13" t="s">
        <v>263</v>
      </c>
      <c r="D3005" s="13">
        <v>2005</v>
      </c>
      <c r="E3005" s="17">
        <v>9</v>
      </c>
      <c r="F3005" s="13">
        <v>49</v>
      </c>
      <c r="G3005" s="13">
        <v>3</v>
      </c>
      <c r="H3005" s="13">
        <v>52</v>
      </c>
      <c r="I3005" s="13" t="b">
        <v>1</v>
      </c>
      <c r="J3005" s="4">
        <v>5.7692307692307702E-2</v>
      </c>
      <c r="K3005">
        <f t="shared" si="235"/>
        <v>1.0153077163386442E-4</v>
      </c>
      <c r="L3005">
        <f t="shared" si="234"/>
        <v>1.0076247894621511E-2</v>
      </c>
      <c r="M3005">
        <f t="shared" si="236"/>
        <v>5.8132199392047184E-4</v>
      </c>
      <c r="N3005">
        <f t="shared" si="237"/>
        <v>1.0076247894621511E-2</v>
      </c>
      <c r="O3005">
        <f t="shared" si="238"/>
        <v>9.0686231051593597E-2</v>
      </c>
      <c r="Q3005" s="7">
        <v>2979</v>
      </c>
      <c r="R3005" s="7">
        <v>6.1923222877343384E-4</v>
      </c>
      <c r="S3005" s="7">
        <v>-3.2238666460888184E-5</v>
      </c>
      <c r="U3005" s="7">
        <v>65.275038351961427</v>
      </c>
      <c r="V3005" s="7">
        <v>1.6871387896596004E-3</v>
      </c>
    </row>
    <row r="3006" spans="1:22" x14ac:dyDescent="0.35">
      <c r="A3006" s="3">
        <v>2015</v>
      </c>
      <c r="B3006" s="13" t="s">
        <v>30</v>
      </c>
      <c r="C3006" s="13" t="s">
        <v>75</v>
      </c>
      <c r="D3006" s="13">
        <v>2007</v>
      </c>
      <c r="E3006" s="14">
        <v>8</v>
      </c>
      <c r="F3006" s="13">
        <v>49</v>
      </c>
      <c r="G3006" s="13">
        <v>3</v>
      </c>
      <c r="H3006" s="13">
        <v>52</v>
      </c>
      <c r="I3006" s="13" t="b">
        <v>1</v>
      </c>
      <c r="J3006" s="4">
        <v>5.7692307692307702E-2</v>
      </c>
      <c r="K3006">
        <f t="shared" si="235"/>
        <v>1.0153077163386442E-4</v>
      </c>
      <c r="L3006">
        <f t="shared" si="234"/>
        <v>1.0076247894621511E-2</v>
      </c>
      <c r="M3006">
        <f t="shared" si="236"/>
        <v>5.8132199392047184E-4</v>
      </c>
      <c r="N3006">
        <f t="shared" si="237"/>
        <v>1.0076247894621511E-2</v>
      </c>
      <c r="O3006">
        <f t="shared" si="238"/>
        <v>8.0609983156972084E-2</v>
      </c>
      <c r="Q3006" s="7">
        <v>2980</v>
      </c>
      <c r="R3006" s="7">
        <v>3.1856274436591644E-4</v>
      </c>
      <c r="S3006" s="7">
        <v>2.6843081794662921E-4</v>
      </c>
      <c r="U3006" s="7">
        <v>65.296953758492208</v>
      </c>
      <c r="V3006" s="7">
        <v>1.6889938578782595E-3</v>
      </c>
    </row>
    <row r="3007" spans="1:22" x14ac:dyDescent="0.35">
      <c r="A3007" s="24">
        <v>2015</v>
      </c>
      <c r="B3007" s="17" t="s">
        <v>92</v>
      </c>
      <c r="C3007" s="17" t="s">
        <v>335</v>
      </c>
      <c r="D3007" s="17">
        <v>2007</v>
      </c>
      <c r="E3007" s="17">
        <v>8</v>
      </c>
      <c r="F3007" s="17">
        <v>49</v>
      </c>
      <c r="G3007" s="17">
        <v>3</v>
      </c>
      <c r="H3007" s="17">
        <v>52</v>
      </c>
      <c r="I3007" s="17" t="b">
        <v>1</v>
      </c>
      <c r="J3007" s="25">
        <v>5.7692307692307702E-2</v>
      </c>
      <c r="K3007">
        <f t="shared" si="235"/>
        <v>1.0153077163386442E-4</v>
      </c>
      <c r="L3007">
        <f t="shared" si="234"/>
        <v>1.0076247894621511E-2</v>
      </c>
      <c r="M3007">
        <f t="shared" si="236"/>
        <v>5.8132199392047184E-4</v>
      </c>
      <c r="N3007">
        <f t="shared" si="237"/>
        <v>1.0076247894621511E-2</v>
      </c>
      <c r="O3007">
        <f t="shared" si="238"/>
        <v>8.0609983156972084E-2</v>
      </c>
      <c r="Q3007" s="7">
        <v>2981</v>
      </c>
      <c r="R3007" s="7">
        <v>3.1856274436591644E-4</v>
      </c>
      <c r="S3007" s="7">
        <v>2.6843081794662921E-4</v>
      </c>
      <c r="U3007" s="7">
        <v>65.318869165023003</v>
      </c>
      <c r="V3007" s="7">
        <v>1.6899459243890067E-3</v>
      </c>
    </row>
    <row r="3008" spans="1:22" x14ac:dyDescent="0.35">
      <c r="A3008" s="5">
        <v>2015</v>
      </c>
      <c r="B3008" s="14" t="s">
        <v>186</v>
      </c>
      <c r="C3008" s="14" t="s">
        <v>236</v>
      </c>
      <c r="D3008" s="14">
        <v>2008</v>
      </c>
      <c r="E3008" s="14">
        <v>7</v>
      </c>
      <c r="F3008" s="14">
        <v>49</v>
      </c>
      <c r="G3008" s="14">
        <v>3</v>
      </c>
      <c r="H3008" s="14">
        <v>52</v>
      </c>
      <c r="I3008" s="14" t="b">
        <v>1</v>
      </c>
      <c r="J3008" s="6">
        <v>5.7692307692307702E-2</v>
      </c>
      <c r="K3008">
        <f t="shared" si="235"/>
        <v>1.0153077163386442E-4</v>
      </c>
      <c r="L3008">
        <f t="shared" si="234"/>
        <v>1.0076247894621511E-2</v>
      </c>
      <c r="M3008">
        <f t="shared" si="236"/>
        <v>5.8132199392047184E-4</v>
      </c>
      <c r="N3008">
        <f t="shared" si="237"/>
        <v>1.0076247894621511E-2</v>
      </c>
      <c r="O3008">
        <f t="shared" si="238"/>
        <v>7.0533735262350572E-2</v>
      </c>
      <c r="Q3008" s="7">
        <v>2982</v>
      </c>
      <c r="R3008" s="7">
        <v>6.1923222877343384E-4</v>
      </c>
      <c r="S3008" s="7">
        <v>-3.2238666460888184E-5</v>
      </c>
      <c r="U3008" s="7">
        <v>65.340784571553797</v>
      </c>
      <c r="V3008" s="7">
        <v>1.6899459243890067E-3</v>
      </c>
    </row>
    <row r="3009" spans="1:22" x14ac:dyDescent="0.35">
      <c r="A3009" s="24">
        <v>2016</v>
      </c>
      <c r="B3009" s="17" t="s">
        <v>186</v>
      </c>
      <c r="C3009" s="17" t="s">
        <v>187</v>
      </c>
      <c r="D3009" s="17">
        <v>2009</v>
      </c>
      <c r="E3009" s="17">
        <v>7</v>
      </c>
      <c r="F3009" s="17">
        <v>49</v>
      </c>
      <c r="G3009" s="17">
        <v>3</v>
      </c>
      <c r="H3009" s="17">
        <v>52</v>
      </c>
      <c r="I3009" s="17" t="b">
        <v>1</v>
      </c>
      <c r="J3009" s="25">
        <v>5.7692307692307702E-2</v>
      </c>
      <c r="K3009">
        <f t="shared" si="235"/>
        <v>1.0153077163386442E-4</v>
      </c>
      <c r="L3009">
        <f t="shared" si="234"/>
        <v>1.0076247894621511E-2</v>
      </c>
      <c r="M3009">
        <f t="shared" si="236"/>
        <v>5.8132199392047184E-4</v>
      </c>
      <c r="N3009">
        <f t="shared" si="237"/>
        <v>1.0076247894621511E-2</v>
      </c>
      <c r="O3009">
        <f t="shared" si="238"/>
        <v>7.0533735262350572E-2</v>
      </c>
      <c r="Q3009" s="7">
        <v>2983</v>
      </c>
      <c r="R3009" s="7">
        <v>4.6889748656967509E-4</v>
      </c>
      <c r="S3009" s="7">
        <v>1.1809607574287057E-4</v>
      </c>
      <c r="U3009" s="7">
        <v>65.362699978084592</v>
      </c>
      <c r="V3009" s="7">
        <v>1.6918955177144279E-3</v>
      </c>
    </row>
    <row r="3010" spans="1:22" x14ac:dyDescent="0.35">
      <c r="A3010" s="3">
        <v>2016</v>
      </c>
      <c r="B3010" s="13" t="s">
        <v>33</v>
      </c>
      <c r="C3010" s="13" t="s">
        <v>235</v>
      </c>
      <c r="D3010" s="13">
        <v>2004</v>
      </c>
      <c r="E3010" s="14">
        <v>12</v>
      </c>
      <c r="F3010" s="13">
        <v>49</v>
      </c>
      <c r="G3010" s="13">
        <v>3</v>
      </c>
      <c r="H3010" s="13">
        <v>52</v>
      </c>
      <c r="I3010" s="13" t="b">
        <v>1</v>
      </c>
      <c r="J3010" s="4">
        <v>5.7692307692307702E-2</v>
      </c>
      <c r="K3010">
        <f t="shared" si="235"/>
        <v>1.0153077163386442E-4</v>
      </c>
      <c r="L3010">
        <f t="shared" si="234"/>
        <v>1.0076247894621511E-2</v>
      </c>
      <c r="M3010">
        <f t="shared" si="236"/>
        <v>5.8132199392047184E-4</v>
      </c>
      <c r="N3010">
        <f t="shared" si="237"/>
        <v>1.0076247894621511E-2</v>
      </c>
      <c r="O3010">
        <f t="shared" si="238"/>
        <v>0.12091497473545812</v>
      </c>
      <c r="Q3010" s="7">
        <v>2984</v>
      </c>
      <c r="R3010" s="7">
        <v>7.6956697097719259E-4</v>
      </c>
      <c r="S3010" s="7">
        <v>-1.8257340866464694E-4</v>
      </c>
      <c r="U3010" s="7">
        <v>65.384615384615373</v>
      </c>
      <c r="V3010" s="7">
        <v>1.6938126803892331E-3</v>
      </c>
    </row>
    <row r="3011" spans="1:22" x14ac:dyDescent="0.35">
      <c r="A3011" s="3">
        <v>2017</v>
      </c>
      <c r="B3011" s="13" t="s">
        <v>24</v>
      </c>
      <c r="C3011" s="13" t="s">
        <v>169</v>
      </c>
      <c r="D3011" s="13">
        <v>2011</v>
      </c>
      <c r="E3011" s="17">
        <v>6</v>
      </c>
      <c r="F3011" s="13">
        <v>49</v>
      </c>
      <c r="G3011" s="13">
        <v>3</v>
      </c>
      <c r="H3011" s="13">
        <v>52</v>
      </c>
      <c r="I3011" s="13" t="b">
        <v>1</v>
      </c>
      <c r="J3011" s="4">
        <v>5.7692307692307702E-2</v>
      </c>
      <c r="K3011">
        <f t="shared" si="235"/>
        <v>1.0153077163386442E-4</v>
      </c>
      <c r="L3011">
        <f t="shared" si="234"/>
        <v>1.0076247894621511E-2</v>
      </c>
      <c r="M3011">
        <f t="shared" si="236"/>
        <v>5.8132199392047184E-4</v>
      </c>
      <c r="N3011">
        <f t="shared" si="237"/>
        <v>1.0076247894621511E-2</v>
      </c>
      <c r="O3011">
        <f t="shared" si="238"/>
        <v>6.045748736772906E-2</v>
      </c>
      <c r="Q3011" s="7">
        <v>2985</v>
      </c>
      <c r="R3011" s="7">
        <v>1.3405018390349464E-3</v>
      </c>
      <c r="S3011" s="7">
        <v>-7.5106423192300127E-5</v>
      </c>
      <c r="U3011" s="7">
        <v>65.406530791146167</v>
      </c>
      <c r="V3011" s="7">
        <v>1.6938126803892331E-3</v>
      </c>
    </row>
    <row r="3012" spans="1:22" x14ac:dyDescent="0.35">
      <c r="A3012" s="5">
        <v>2017</v>
      </c>
      <c r="B3012" s="14" t="s">
        <v>42</v>
      </c>
      <c r="C3012" s="14" t="s">
        <v>66</v>
      </c>
      <c r="D3012" s="14">
        <v>2003</v>
      </c>
      <c r="E3012" s="14">
        <v>14</v>
      </c>
      <c r="F3012" s="14">
        <v>49</v>
      </c>
      <c r="G3012" s="14">
        <v>3</v>
      </c>
      <c r="H3012" s="14">
        <v>52</v>
      </c>
      <c r="I3012" s="14" t="b">
        <v>1</v>
      </c>
      <c r="J3012" s="6">
        <v>5.7692307692307702E-2</v>
      </c>
      <c r="K3012">
        <f t="shared" si="235"/>
        <v>1.0153077163386442E-4</v>
      </c>
      <c r="L3012">
        <f t="shared" ref="L3012:L3075" si="239">SQRT(K3012)</f>
        <v>1.0076247894621511E-2</v>
      </c>
      <c r="M3012">
        <f t="shared" si="236"/>
        <v>5.8132199392047184E-4</v>
      </c>
      <c r="N3012">
        <f t="shared" si="237"/>
        <v>1.0076247894621511E-2</v>
      </c>
      <c r="O3012">
        <f t="shared" si="238"/>
        <v>0.14106747052470114</v>
      </c>
      <c r="Q3012" s="7">
        <v>2986</v>
      </c>
      <c r="R3012" s="7">
        <v>1.337277976544714E-3</v>
      </c>
      <c r="S3012" s="7">
        <v>-3.2388166181775884E-4</v>
      </c>
      <c r="U3012" s="7">
        <v>65.428446197676962</v>
      </c>
      <c r="V3012" s="7">
        <v>1.6938126803892331E-3</v>
      </c>
    </row>
    <row r="3013" spans="1:22" x14ac:dyDescent="0.35">
      <c r="A3013" s="24">
        <v>2017</v>
      </c>
      <c r="B3013" s="17" t="s">
        <v>30</v>
      </c>
      <c r="C3013" s="17" t="s">
        <v>44</v>
      </c>
      <c r="D3013" s="17">
        <v>2008</v>
      </c>
      <c r="E3013" s="17">
        <v>9</v>
      </c>
      <c r="F3013" s="17">
        <v>131</v>
      </c>
      <c r="G3013" s="17">
        <v>8</v>
      </c>
      <c r="H3013" s="17">
        <v>139</v>
      </c>
      <c r="I3013" s="17" t="b">
        <v>1</v>
      </c>
      <c r="J3013" s="25">
        <v>5.7553956834532398E-2</v>
      </c>
      <c r="K3013">
        <f t="shared" si="235"/>
        <v>2.7139956263667604E-4</v>
      </c>
      <c r="L3013">
        <f t="shared" si="239"/>
        <v>1.6474209013991416E-2</v>
      </c>
      <c r="M3013">
        <f t="shared" si="236"/>
        <v>9.4815591447432645E-4</v>
      </c>
      <c r="N3013">
        <f t="shared" si="237"/>
        <v>1.6474209013991416E-2</v>
      </c>
      <c r="O3013">
        <f t="shared" si="238"/>
        <v>0.14826788112592273</v>
      </c>
      <c r="Q3013" s="7">
        <v>2987</v>
      </c>
      <c r="R3013" s="7">
        <v>1.0760410115495363E-3</v>
      </c>
      <c r="S3013" s="7">
        <v>-6.2644696822581128E-5</v>
      </c>
      <c r="U3013" s="7">
        <v>65.450361604207757</v>
      </c>
      <c r="V3013" s="7">
        <v>1.6938126803892331E-3</v>
      </c>
    </row>
    <row r="3014" spans="1:22" x14ac:dyDescent="0.35">
      <c r="A3014" s="5">
        <v>2014</v>
      </c>
      <c r="B3014" s="14" t="s">
        <v>24</v>
      </c>
      <c r="C3014" s="14" t="s">
        <v>41</v>
      </c>
      <c r="D3014" s="14">
        <v>2006</v>
      </c>
      <c r="E3014" s="14">
        <v>8</v>
      </c>
      <c r="F3014" s="14">
        <v>295</v>
      </c>
      <c r="G3014" s="14">
        <v>18</v>
      </c>
      <c r="H3014" s="14">
        <v>313</v>
      </c>
      <c r="I3014" s="14" t="b">
        <v>1</v>
      </c>
      <c r="J3014" s="6">
        <v>5.7507987220447303E-2</v>
      </c>
      <c r="K3014">
        <f t="shared" si="235"/>
        <v>6.1113714464229932E-4</v>
      </c>
      <c r="L3014">
        <f t="shared" si="239"/>
        <v>2.4721188172138881E-2</v>
      </c>
      <c r="M3014">
        <f t="shared" si="236"/>
        <v>1.4216657734776358E-3</v>
      </c>
      <c r="N3014">
        <f t="shared" si="237"/>
        <v>2.4721188172138881E-2</v>
      </c>
      <c r="O3014">
        <f t="shared" si="238"/>
        <v>0.19776950537711105</v>
      </c>
      <c r="Q3014" s="7">
        <v>2988</v>
      </c>
      <c r="R3014" s="7">
        <v>1.7541023716940471E-3</v>
      </c>
      <c r="S3014" s="7">
        <v>-7.9905068698717054E-4</v>
      </c>
      <c r="U3014" s="7">
        <v>65.472277010738537</v>
      </c>
      <c r="V3014" s="7">
        <v>1.6939149606755759E-3</v>
      </c>
    </row>
    <row r="3015" spans="1:22" x14ac:dyDescent="0.35">
      <c r="A3015" s="3">
        <v>2017</v>
      </c>
      <c r="B3015" s="13" t="s">
        <v>33</v>
      </c>
      <c r="C3015" s="13" t="s">
        <v>34</v>
      </c>
      <c r="D3015" s="13">
        <v>2008</v>
      </c>
      <c r="E3015" s="17">
        <v>9</v>
      </c>
      <c r="F3015" s="13">
        <v>246</v>
      </c>
      <c r="G3015" s="13">
        <v>15</v>
      </c>
      <c r="H3015" s="13">
        <v>261</v>
      </c>
      <c r="I3015" s="13" t="b">
        <v>1</v>
      </c>
      <c r="J3015" s="4">
        <v>5.7471264367816098E-2</v>
      </c>
      <c r="K3015">
        <f t="shared" si="235"/>
        <v>5.0960637300843492E-4</v>
      </c>
      <c r="L3015">
        <f t="shared" si="239"/>
        <v>2.2574462850939222E-2</v>
      </c>
      <c r="M3015">
        <f t="shared" si="236"/>
        <v>1.2973829224677716E-3</v>
      </c>
      <c r="N3015">
        <f t="shared" si="237"/>
        <v>2.2574462850939222E-2</v>
      </c>
      <c r="O3015">
        <f t="shared" si="238"/>
        <v>0.203170165658453</v>
      </c>
      <c r="Q3015" s="7">
        <v>2989</v>
      </c>
      <c r="R3015" s="7">
        <v>1.261309351009968E-3</v>
      </c>
      <c r="S3015" s="7">
        <v>-3.0625766630309147E-4</v>
      </c>
      <c r="U3015" s="7">
        <v>65.494192417269332</v>
      </c>
      <c r="V3015" s="7">
        <v>1.6945044560686276E-3</v>
      </c>
    </row>
    <row r="3016" spans="1:22" x14ac:dyDescent="0.35">
      <c r="A3016" s="3">
        <v>2013</v>
      </c>
      <c r="B3016" s="13" t="s">
        <v>24</v>
      </c>
      <c r="C3016" s="13" t="s">
        <v>169</v>
      </c>
      <c r="D3016" s="13">
        <v>2007</v>
      </c>
      <c r="E3016" s="14">
        <v>6</v>
      </c>
      <c r="F3016" s="13">
        <v>82</v>
      </c>
      <c r="G3016" s="13">
        <v>5</v>
      </c>
      <c r="H3016" s="13">
        <v>87</v>
      </c>
      <c r="I3016" s="13" t="b">
        <v>1</v>
      </c>
      <c r="J3016" s="4">
        <v>5.7471264367816098E-2</v>
      </c>
      <c r="K3016">
        <f t="shared" si="235"/>
        <v>1.6986879100281161E-4</v>
      </c>
      <c r="L3016">
        <f t="shared" si="239"/>
        <v>1.3033372203800965E-2</v>
      </c>
      <c r="M3016">
        <f t="shared" si="236"/>
        <v>7.4904437952879124E-4</v>
      </c>
      <c r="N3016">
        <f t="shared" si="237"/>
        <v>1.3033372203800965E-2</v>
      </c>
      <c r="O3016">
        <f t="shared" si="238"/>
        <v>7.8200233222805796E-2</v>
      </c>
      <c r="Q3016" s="7">
        <v>2990</v>
      </c>
      <c r="R3016" s="7">
        <v>1.6416677821363668E-3</v>
      </c>
      <c r="S3016" s="7">
        <v>-7.4876415204086966E-4</v>
      </c>
      <c r="U3016" s="7">
        <v>65.516107823800127</v>
      </c>
      <c r="V3016" s="7">
        <v>1.6945044560686283E-3</v>
      </c>
    </row>
    <row r="3017" spans="1:22" x14ac:dyDescent="0.35">
      <c r="A3017" s="3">
        <v>2016</v>
      </c>
      <c r="B3017" s="13" t="s">
        <v>26</v>
      </c>
      <c r="C3017" s="13" t="s">
        <v>133</v>
      </c>
      <c r="D3017" s="13">
        <v>2008</v>
      </c>
      <c r="E3017" s="17">
        <v>8</v>
      </c>
      <c r="F3017" s="13">
        <v>82</v>
      </c>
      <c r="G3017" s="13">
        <v>5</v>
      </c>
      <c r="H3017" s="13">
        <v>87</v>
      </c>
      <c r="I3017" s="13" t="b">
        <v>1</v>
      </c>
      <c r="J3017" s="4">
        <v>5.7471264367816098E-2</v>
      </c>
      <c r="K3017">
        <f t="shared" si="235"/>
        <v>1.6986879100281161E-4</v>
      </c>
      <c r="L3017">
        <f t="shared" si="239"/>
        <v>1.3033372203800965E-2</v>
      </c>
      <c r="M3017">
        <f t="shared" si="236"/>
        <v>7.4904437952879124E-4</v>
      </c>
      <c r="N3017">
        <f t="shared" si="237"/>
        <v>1.3033372203800965E-2</v>
      </c>
      <c r="O3017">
        <f t="shared" si="238"/>
        <v>0.10426697763040772</v>
      </c>
      <c r="Q3017" s="7">
        <v>2991</v>
      </c>
      <c r="R3017" s="7">
        <v>1.8942642875790956E-3</v>
      </c>
      <c r="S3017" s="7">
        <v>-4.6342638171550194E-4</v>
      </c>
      <c r="U3017" s="7">
        <v>65.538023230330921</v>
      </c>
      <c r="V3017" s="7">
        <v>1.6945044560686307E-3</v>
      </c>
    </row>
    <row r="3018" spans="1:22" x14ac:dyDescent="0.35">
      <c r="A3018" s="3">
        <v>2014</v>
      </c>
      <c r="B3018" s="13" t="s">
        <v>30</v>
      </c>
      <c r="C3018" s="13" t="s">
        <v>36</v>
      </c>
      <c r="D3018" s="13">
        <v>2005</v>
      </c>
      <c r="E3018" s="14">
        <v>9</v>
      </c>
      <c r="F3018" s="13">
        <v>230</v>
      </c>
      <c r="G3018" s="13">
        <v>14</v>
      </c>
      <c r="H3018" s="13">
        <v>244</v>
      </c>
      <c r="I3018" s="13" t="b">
        <v>1</v>
      </c>
      <c r="J3018" s="4">
        <v>5.7377049180327898E-2</v>
      </c>
      <c r="K3018">
        <f t="shared" si="235"/>
        <v>4.7641362074351764E-4</v>
      </c>
      <c r="L3018">
        <f t="shared" si="239"/>
        <v>2.182690130878677E-2</v>
      </c>
      <c r="M3018">
        <f t="shared" si="236"/>
        <v>1.2523631898484217E-3</v>
      </c>
      <c r="N3018">
        <f t="shared" si="237"/>
        <v>2.182690130878677E-2</v>
      </c>
      <c r="O3018">
        <f t="shared" si="238"/>
        <v>0.19644211177908094</v>
      </c>
      <c r="Q3018" s="7">
        <v>2992</v>
      </c>
      <c r="R3018" s="7">
        <v>6.1325457683577742E-4</v>
      </c>
      <c r="S3018" s="7">
        <v>5.0478957599807092E-4</v>
      </c>
      <c r="U3018" s="7">
        <v>65.559938636861702</v>
      </c>
      <c r="V3018" s="7">
        <v>1.6945044560686307E-3</v>
      </c>
    </row>
    <row r="3019" spans="1:22" x14ac:dyDescent="0.35">
      <c r="A3019" s="3">
        <v>2013</v>
      </c>
      <c r="B3019" s="13" t="s">
        <v>98</v>
      </c>
      <c r="C3019" s="13" t="s">
        <v>99</v>
      </c>
      <c r="D3019" s="13">
        <v>2003</v>
      </c>
      <c r="E3019" s="17">
        <v>10</v>
      </c>
      <c r="F3019" s="13">
        <v>148</v>
      </c>
      <c r="G3019" s="13">
        <v>9</v>
      </c>
      <c r="H3019" s="13">
        <v>157</v>
      </c>
      <c r="I3019" s="13" t="b">
        <v>1</v>
      </c>
      <c r="J3019" s="4">
        <v>5.7324840764331197E-2</v>
      </c>
      <c r="K3019">
        <f t="shared" si="235"/>
        <v>3.06544829740706E-4</v>
      </c>
      <c r="L3019">
        <f t="shared" si="239"/>
        <v>1.7508421680457267E-2</v>
      </c>
      <c r="M3019">
        <f t="shared" si="236"/>
        <v>1.0036674848669768E-3</v>
      </c>
      <c r="N3019">
        <f t="shared" si="237"/>
        <v>1.7508421680457267E-2</v>
      </c>
      <c r="O3019">
        <f t="shared" si="238"/>
        <v>0.17508421680457267</v>
      </c>
      <c r="Q3019" s="7">
        <v>2993</v>
      </c>
      <c r="R3019" s="7">
        <v>1.1945533903689486E-3</v>
      </c>
      <c r="S3019" s="7">
        <v>-4.4116668820471489E-4</v>
      </c>
      <c r="U3019" s="7">
        <v>65.581854043392497</v>
      </c>
      <c r="V3019" s="7">
        <v>1.6945044560686307E-3</v>
      </c>
    </row>
    <row r="3020" spans="1:22" x14ac:dyDescent="0.35">
      <c r="A3020" s="3">
        <v>2015</v>
      </c>
      <c r="B3020" s="13" t="s">
        <v>24</v>
      </c>
      <c r="C3020" s="13" t="s">
        <v>46</v>
      </c>
      <c r="D3020" s="13">
        <v>2009</v>
      </c>
      <c r="E3020" s="14">
        <v>6</v>
      </c>
      <c r="F3020" s="13">
        <v>148</v>
      </c>
      <c r="G3020" s="13">
        <v>9</v>
      </c>
      <c r="H3020" s="13">
        <v>157</v>
      </c>
      <c r="I3020" s="13" t="b">
        <v>1</v>
      </c>
      <c r="J3020" s="4">
        <v>5.7324840764331197E-2</v>
      </c>
      <c r="K3020">
        <f t="shared" si="235"/>
        <v>3.06544829740706E-4</v>
      </c>
      <c r="L3020">
        <f t="shared" si="239"/>
        <v>1.7508421680457267E-2</v>
      </c>
      <c r="M3020">
        <f t="shared" si="236"/>
        <v>1.0036674848669768E-3</v>
      </c>
      <c r="N3020">
        <f t="shared" si="237"/>
        <v>1.7508421680457267E-2</v>
      </c>
      <c r="O3020">
        <f t="shared" si="238"/>
        <v>0.10505053008274359</v>
      </c>
      <c r="Q3020" s="7">
        <v>2994</v>
      </c>
      <c r="R3020" s="7">
        <v>2.3899478205905832E-3</v>
      </c>
      <c r="S3020" s="7">
        <v>-1.3798258159245381E-3</v>
      </c>
      <c r="U3020" s="7">
        <v>65.603769449923291</v>
      </c>
      <c r="V3020" s="7">
        <v>1.6945044560686307E-3</v>
      </c>
    </row>
    <row r="3021" spans="1:22" x14ac:dyDescent="0.35">
      <c r="A3021" s="24">
        <v>2016</v>
      </c>
      <c r="B3021" s="17" t="s">
        <v>30</v>
      </c>
      <c r="C3021" s="17" t="s">
        <v>36</v>
      </c>
      <c r="D3021" s="17">
        <v>2007</v>
      </c>
      <c r="E3021" s="17">
        <v>9</v>
      </c>
      <c r="F3021" s="17">
        <v>231</v>
      </c>
      <c r="G3021" s="17">
        <v>14</v>
      </c>
      <c r="H3021" s="17">
        <v>245</v>
      </c>
      <c r="I3021" s="17" t="b">
        <v>1</v>
      </c>
      <c r="J3021" s="25">
        <v>5.7142857142857099E-2</v>
      </c>
      <c r="K3021">
        <f t="shared" si="235"/>
        <v>4.7836613558263044E-4</v>
      </c>
      <c r="L3021">
        <f t="shared" si="239"/>
        <v>2.1871582832127867E-2</v>
      </c>
      <c r="M3021">
        <f t="shared" si="236"/>
        <v>1.2498047332644487E-3</v>
      </c>
      <c r="N3021">
        <f t="shared" si="237"/>
        <v>2.1871582832127867E-2</v>
      </c>
      <c r="O3021">
        <f t="shared" si="238"/>
        <v>0.1968442454891508</v>
      </c>
      <c r="Q3021" s="7">
        <v>2995</v>
      </c>
      <c r="R3021" s="7">
        <v>9.8269065457602949E-4</v>
      </c>
      <c r="S3021" s="7">
        <v>2.3102377371332964E-4</v>
      </c>
      <c r="U3021" s="7">
        <v>65.625684856454086</v>
      </c>
      <c r="V3021" s="7">
        <v>1.6957363751379821E-3</v>
      </c>
    </row>
    <row r="3022" spans="1:22" x14ac:dyDescent="0.35">
      <c r="A3022" s="3">
        <v>2013</v>
      </c>
      <c r="B3022" s="13" t="s">
        <v>37</v>
      </c>
      <c r="C3022" s="13" t="s">
        <v>38</v>
      </c>
      <c r="D3022" s="13">
        <v>2006</v>
      </c>
      <c r="E3022" s="14">
        <v>7</v>
      </c>
      <c r="F3022" s="13">
        <v>132</v>
      </c>
      <c r="G3022" s="13">
        <v>8</v>
      </c>
      <c r="H3022" s="13">
        <v>140</v>
      </c>
      <c r="I3022" s="13" t="b">
        <v>1</v>
      </c>
      <c r="J3022" s="4">
        <v>5.7142857142857099E-2</v>
      </c>
      <c r="K3022">
        <f t="shared" si="235"/>
        <v>2.7335207747578884E-4</v>
      </c>
      <c r="L3022">
        <f t="shared" si="239"/>
        <v>1.6533362558045741E-2</v>
      </c>
      <c r="M3022">
        <f t="shared" si="236"/>
        <v>9.4476357474547023E-4</v>
      </c>
      <c r="N3022">
        <f t="shared" si="237"/>
        <v>1.6533362558045741E-2</v>
      </c>
      <c r="O3022">
        <f t="shared" si="238"/>
        <v>0.11573353790632018</v>
      </c>
      <c r="Q3022" s="7">
        <v>2996</v>
      </c>
      <c r="R3022" s="7">
        <v>5.2402190213013443E-4</v>
      </c>
      <c r="S3022" s="7">
        <v>4.2756315885190185E-4</v>
      </c>
      <c r="U3022" s="7">
        <v>65.647600262984867</v>
      </c>
      <c r="V3022" s="7">
        <v>1.6957363751379821E-3</v>
      </c>
    </row>
    <row r="3023" spans="1:22" x14ac:dyDescent="0.35">
      <c r="A3023" s="24">
        <v>2014</v>
      </c>
      <c r="B3023" s="17" t="s">
        <v>67</v>
      </c>
      <c r="C3023" s="17" t="s">
        <v>77</v>
      </c>
      <c r="D3023" s="17">
        <v>2006</v>
      </c>
      <c r="E3023" s="17">
        <v>8</v>
      </c>
      <c r="F3023" s="17">
        <v>99</v>
      </c>
      <c r="G3023" s="17">
        <v>6</v>
      </c>
      <c r="H3023" s="17">
        <v>105</v>
      </c>
      <c r="I3023" s="17" t="b">
        <v>1</v>
      </c>
      <c r="J3023" s="25">
        <v>5.7142857142857099E-2</v>
      </c>
      <c r="K3023">
        <f t="shared" si="235"/>
        <v>2.050140581068416E-4</v>
      </c>
      <c r="L3023">
        <f t="shared" si="239"/>
        <v>1.4318311985246083E-2</v>
      </c>
      <c r="M3023">
        <f t="shared" si="236"/>
        <v>8.1818925629977555E-4</v>
      </c>
      <c r="N3023">
        <f t="shared" si="237"/>
        <v>1.4318311985246083E-2</v>
      </c>
      <c r="O3023">
        <f t="shared" si="238"/>
        <v>0.11454649588196866</v>
      </c>
      <c r="Q3023" s="7">
        <v>2997</v>
      </c>
      <c r="R3023" s="7">
        <v>5.4540279863824154E-4</v>
      </c>
      <c r="S3023" s="7">
        <v>1.274694508579707E-4</v>
      </c>
      <c r="U3023" s="7">
        <v>65.669515669515661</v>
      </c>
      <c r="V3023" s="7">
        <v>1.6957363751379821E-3</v>
      </c>
    </row>
    <row r="3024" spans="1:22" x14ac:dyDescent="0.35">
      <c r="A3024" s="3">
        <v>2013</v>
      </c>
      <c r="B3024" s="13" t="s">
        <v>24</v>
      </c>
      <c r="C3024" s="13" t="s">
        <v>188</v>
      </c>
      <c r="D3024" s="13">
        <v>2002</v>
      </c>
      <c r="E3024" s="14">
        <v>11</v>
      </c>
      <c r="F3024" s="13">
        <v>66</v>
      </c>
      <c r="G3024" s="13">
        <v>4</v>
      </c>
      <c r="H3024" s="13">
        <v>70</v>
      </c>
      <c r="I3024" s="13" t="b">
        <v>1</v>
      </c>
      <c r="J3024" s="4">
        <v>5.7142857142857099E-2</v>
      </c>
      <c r="K3024">
        <f t="shared" si="235"/>
        <v>1.3667603873789442E-4</v>
      </c>
      <c r="L3024">
        <f t="shared" si="239"/>
        <v>1.1690852780609908E-2</v>
      </c>
      <c r="M3024">
        <f t="shared" si="236"/>
        <v>6.6804873032056571E-4</v>
      </c>
      <c r="N3024">
        <f t="shared" si="237"/>
        <v>1.1690852780609908E-2</v>
      </c>
      <c r="O3024">
        <f t="shared" si="238"/>
        <v>0.128599380586709</v>
      </c>
      <c r="Q3024" s="7">
        <v>2998</v>
      </c>
      <c r="R3024" s="7">
        <v>1.0699928730934925E-3</v>
      </c>
      <c r="S3024" s="7">
        <v>-3.9712062359728031E-4</v>
      </c>
      <c r="U3024" s="7">
        <v>65.691431076046456</v>
      </c>
      <c r="V3024" s="7">
        <v>1.6957363751379821E-3</v>
      </c>
    </row>
    <row r="3025" spans="1:22" x14ac:dyDescent="0.35">
      <c r="A3025" s="24">
        <v>2014</v>
      </c>
      <c r="B3025" s="17" t="s">
        <v>24</v>
      </c>
      <c r="C3025" s="17" t="s">
        <v>188</v>
      </c>
      <c r="D3025" s="17">
        <v>2002</v>
      </c>
      <c r="E3025" s="17">
        <v>12</v>
      </c>
      <c r="F3025" s="17">
        <v>66</v>
      </c>
      <c r="G3025" s="17">
        <v>4</v>
      </c>
      <c r="H3025" s="17">
        <v>70</v>
      </c>
      <c r="I3025" s="17" t="b">
        <v>1</v>
      </c>
      <c r="J3025" s="25">
        <v>5.7142857142857099E-2</v>
      </c>
      <c r="K3025">
        <f t="shared" si="235"/>
        <v>1.3667603873789442E-4</v>
      </c>
      <c r="L3025">
        <f t="shared" si="239"/>
        <v>1.1690852780609908E-2</v>
      </c>
      <c r="M3025">
        <f t="shared" si="236"/>
        <v>6.6804873032056571E-4</v>
      </c>
      <c r="N3025">
        <f t="shared" si="237"/>
        <v>1.1690852780609908E-2</v>
      </c>
      <c r="O3025">
        <f t="shared" si="238"/>
        <v>0.14029023336731888</v>
      </c>
      <c r="Q3025" s="7">
        <v>2999</v>
      </c>
      <c r="R3025" s="7">
        <v>1.2448562312452425E-3</v>
      </c>
      <c r="S3025" s="7">
        <v>-5.7198398174903024E-4</v>
      </c>
      <c r="U3025" s="7">
        <v>65.713346482577251</v>
      </c>
      <c r="V3025" s="7">
        <v>1.6973950469823134E-3</v>
      </c>
    </row>
    <row r="3026" spans="1:22" x14ac:dyDescent="0.35">
      <c r="A3026" s="5">
        <v>2014</v>
      </c>
      <c r="B3026" s="14" t="s">
        <v>37</v>
      </c>
      <c r="C3026" s="14" t="s">
        <v>157</v>
      </c>
      <c r="D3026" s="14">
        <v>2007</v>
      </c>
      <c r="E3026" s="14">
        <v>7</v>
      </c>
      <c r="F3026" s="14">
        <v>66</v>
      </c>
      <c r="G3026" s="14">
        <v>4</v>
      </c>
      <c r="H3026" s="14">
        <v>70</v>
      </c>
      <c r="I3026" s="14" t="b">
        <v>1</v>
      </c>
      <c r="J3026" s="6">
        <v>5.7142857142857099E-2</v>
      </c>
      <c r="K3026">
        <f t="shared" si="235"/>
        <v>1.3667603873789442E-4</v>
      </c>
      <c r="L3026">
        <f t="shared" si="239"/>
        <v>1.1690852780609908E-2</v>
      </c>
      <c r="M3026">
        <f t="shared" si="236"/>
        <v>6.6804873032056571E-4</v>
      </c>
      <c r="N3026">
        <f t="shared" si="237"/>
        <v>1.1690852780609908E-2</v>
      </c>
      <c r="O3026">
        <f t="shared" si="238"/>
        <v>8.1835969464269354E-2</v>
      </c>
      <c r="Q3026" s="7">
        <v>3000</v>
      </c>
      <c r="R3026" s="7">
        <v>6.6911559967334816E-4</v>
      </c>
      <c r="S3026" s="7">
        <v>5.4189868193811651E-4</v>
      </c>
      <c r="U3026" s="7">
        <v>65.735261889108031</v>
      </c>
      <c r="V3026" s="7">
        <v>1.6973950469823134E-3</v>
      </c>
    </row>
    <row r="3027" spans="1:22" x14ac:dyDescent="0.35">
      <c r="A3027" s="3">
        <v>2015</v>
      </c>
      <c r="B3027" s="13" t="s">
        <v>26</v>
      </c>
      <c r="C3027" s="13" t="s">
        <v>111</v>
      </c>
      <c r="D3027" s="13">
        <v>2003</v>
      </c>
      <c r="E3027" s="17">
        <v>12</v>
      </c>
      <c r="F3027" s="13">
        <v>66</v>
      </c>
      <c r="G3027" s="13">
        <v>4</v>
      </c>
      <c r="H3027" s="13">
        <v>70</v>
      </c>
      <c r="I3027" s="13" t="b">
        <v>1</v>
      </c>
      <c r="J3027" s="4">
        <v>5.7142857142857099E-2</v>
      </c>
      <c r="K3027">
        <f t="shared" si="235"/>
        <v>1.3667603873789442E-4</v>
      </c>
      <c r="L3027">
        <f t="shared" si="239"/>
        <v>1.1690852780609908E-2</v>
      </c>
      <c r="M3027">
        <f t="shared" si="236"/>
        <v>6.6804873032056571E-4</v>
      </c>
      <c r="N3027">
        <f t="shared" si="237"/>
        <v>1.1690852780609908E-2</v>
      </c>
      <c r="O3027">
        <f t="shared" si="238"/>
        <v>0.14029023336731888</v>
      </c>
      <c r="Q3027" s="7">
        <v>3001</v>
      </c>
      <c r="R3027" s="7">
        <v>1.3136298523555127E-3</v>
      </c>
      <c r="S3027" s="7">
        <v>-4.9151640444741154E-4</v>
      </c>
      <c r="U3027" s="7">
        <v>65.757177295638826</v>
      </c>
      <c r="V3027" s="7">
        <v>1.6973950469823134E-3</v>
      </c>
    </row>
    <row r="3028" spans="1:22" x14ac:dyDescent="0.35">
      <c r="A3028" s="5">
        <v>2017</v>
      </c>
      <c r="B3028" s="14" t="s">
        <v>24</v>
      </c>
      <c r="C3028" s="14" t="s">
        <v>122</v>
      </c>
      <c r="D3028" s="14">
        <v>2002</v>
      </c>
      <c r="E3028" s="14">
        <v>15</v>
      </c>
      <c r="F3028" s="14">
        <v>66</v>
      </c>
      <c r="G3028" s="14">
        <v>4</v>
      </c>
      <c r="H3028" s="14">
        <v>70</v>
      </c>
      <c r="I3028" s="14" t="b">
        <v>1</v>
      </c>
      <c r="J3028" s="6">
        <v>5.7142857142857099E-2</v>
      </c>
      <c r="K3028">
        <f t="shared" si="235"/>
        <v>1.3667603873789442E-4</v>
      </c>
      <c r="L3028">
        <f t="shared" si="239"/>
        <v>1.1690852780609908E-2</v>
      </c>
      <c r="M3028">
        <f t="shared" si="236"/>
        <v>6.6804873032056571E-4</v>
      </c>
      <c r="N3028">
        <f t="shared" si="237"/>
        <v>1.1690852780609908E-2</v>
      </c>
      <c r="O3028">
        <f t="shared" si="238"/>
        <v>0.17536279170914862</v>
      </c>
      <c r="Q3028" s="7">
        <v>3002</v>
      </c>
      <c r="R3028" s="7">
        <v>1.3842809486134069E-3</v>
      </c>
      <c r="S3028" s="7">
        <v>-8.0295895469293505E-4</v>
      </c>
      <c r="U3028" s="7">
        <v>65.779092702169621</v>
      </c>
      <c r="V3028" s="7">
        <v>1.6973950469823134E-3</v>
      </c>
    </row>
    <row r="3029" spans="1:22" x14ac:dyDescent="0.35">
      <c r="A3029" s="24">
        <v>2015</v>
      </c>
      <c r="B3029" s="17" t="s">
        <v>24</v>
      </c>
      <c r="C3029" s="17" t="s">
        <v>46</v>
      </c>
      <c r="D3029" s="17">
        <v>2007</v>
      </c>
      <c r="E3029" s="17">
        <v>8</v>
      </c>
      <c r="F3029" s="17">
        <v>215</v>
      </c>
      <c r="G3029" s="17">
        <v>13</v>
      </c>
      <c r="H3029" s="17">
        <v>228</v>
      </c>
      <c r="I3029" s="17" t="b">
        <v>1</v>
      </c>
      <c r="J3029" s="25">
        <v>5.7017543859649099E-2</v>
      </c>
      <c r="K3029">
        <f t="shared" si="235"/>
        <v>4.4517338331771322E-4</v>
      </c>
      <c r="L3029">
        <f t="shared" si="239"/>
        <v>2.1099132288265154E-2</v>
      </c>
      <c r="M3029">
        <f t="shared" si="236"/>
        <v>1.2030207006466969E-3</v>
      </c>
      <c r="N3029">
        <f t="shared" si="237"/>
        <v>2.1099132288265154E-2</v>
      </c>
      <c r="O3029">
        <f t="shared" si="238"/>
        <v>0.16879305830612124</v>
      </c>
      <c r="Q3029" s="7">
        <v>3003</v>
      </c>
      <c r="R3029" s="7">
        <v>7.7707511922175292E-4</v>
      </c>
      <c r="S3029" s="7">
        <v>-1.9575312530128108E-4</v>
      </c>
      <c r="U3029" s="7">
        <v>65.801008108700415</v>
      </c>
      <c r="V3029" s="7">
        <v>1.6973950469823134E-3</v>
      </c>
    </row>
    <row r="3030" spans="1:22" x14ac:dyDescent="0.35">
      <c r="A3030" s="5">
        <v>2017</v>
      </c>
      <c r="B3030" s="14" t="s">
        <v>67</v>
      </c>
      <c r="C3030" s="14" t="s">
        <v>68</v>
      </c>
      <c r="D3030" s="14">
        <v>2010</v>
      </c>
      <c r="E3030" s="14">
        <v>7</v>
      </c>
      <c r="F3030" s="14">
        <v>149</v>
      </c>
      <c r="G3030" s="14">
        <v>9</v>
      </c>
      <c r="H3030" s="14">
        <v>158</v>
      </c>
      <c r="I3030" s="14" t="b">
        <v>1</v>
      </c>
      <c r="J3030" s="6">
        <v>5.6962025316455701E-2</v>
      </c>
      <c r="K3030">
        <f t="shared" si="235"/>
        <v>3.084973445798188E-4</v>
      </c>
      <c r="L3030">
        <f t="shared" si="239"/>
        <v>1.756409247811622E-2</v>
      </c>
      <c r="M3030">
        <f t="shared" si="236"/>
        <v>1.0004862803990253E-3</v>
      </c>
      <c r="N3030">
        <f t="shared" si="237"/>
        <v>1.756409247811622E-2</v>
      </c>
      <c r="O3030">
        <f t="shared" si="238"/>
        <v>0.12294864734681354</v>
      </c>
      <c r="Q3030" s="7">
        <v>3004</v>
      </c>
      <c r="R3030" s="7">
        <v>6.2527366187383946E-4</v>
      </c>
      <c r="S3030" s="7">
        <v>-4.3951667953367611E-5</v>
      </c>
      <c r="U3030" s="7">
        <v>65.822923515231196</v>
      </c>
      <c r="V3030" s="7">
        <v>1.6973950469823134E-3</v>
      </c>
    </row>
    <row r="3031" spans="1:22" x14ac:dyDescent="0.35">
      <c r="A3031" s="24">
        <v>2014</v>
      </c>
      <c r="B3031" s="17" t="s">
        <v>92</v>
      </c>
      <c r="C3031" s="17" t="s">
        <v>167</v>
      </c>
      <c r="D3031" s="17">
        <v>2006</v>
      </c>
      <c r="E3031" s="17">
        <v>8</v>
      </c>
      <c r="F3031" s="17">
        <v>83</v>
      </c>
      <c r="G3031" s="17">
        <v>5</v>
      </c>
      <c r="H3031" s="17">
        <v>88</v>
      </c>
      <c r="I3031" s="17" t="b">
        <v>1</v>
      </c>
      <c r="J3031" s="25">
        <v>5.6818181818181802E-2</v>
      </c>
      <c r="K3031">
        <f t="shared" si="235"/>
        <v>1.7182130584192441E-4</v>
      </c>
      <c r="L3031">
        <f t="shared" si="239"/>
        <v>1.3108062627326908E-2</v>
      </c>
      <c r="M3031">
        <f t="shared" si="236"/>
        <v>7.4477628564357406E-4</v>
      </c>
      <c r="N3031">
        <f t="shared" si="237"/>
        <v>1.3108062627326908E-2</v>
      </c>
      <c r="O3031">
        <f t="shared" si="238"/>
        <v>0.10486450101861526</v>
      </c>
      <c r="Q3031" s="7">
        <v>3005</v>
      </c>
      <c r="R3031" s="7">
        <v>6.2527366187383946E-4</v>
      </c>
      <c r="S3031" s="7">
        <v>-4.3951667953367611E-5</v>
      </c>
      <c r="U3031" s="7">
        <v>65.84483892176199</v>
      </c>
      <c r="V3031" s="7">
        <v>1.6985701758104304E-3</v>
      </c>
    </row>
    <row r="3032" spans="1:22" x14ac:dyDescent="0.35">
      <c r="A3032" s="5">
        <v>2017</v>
      </c>
      <c r="B3032" s="14" t="s">
        <v>42</v>
      </c>
      <c r="C3032" s="14" t="s">
        <v>182</v>
      </c>
      <c r="D3032" s="14">
        <v>2005</v>
      </c>
      <c r="E3032" s="14">
        <v>12</v>
      </c>
      <c r="F3032" s="14">
        <v>83</v>
      </c>
      <c r="G3032" s="14">
        <v>5</v>
      </c>
      <c r="H3032" s="14">
        <v>88</v>
      </c>
      <c r="I3032" s="14" t="b">
        <v>1</v>
      </c>
      <c r="J3032" s="6">
        <v>5.6818181818181802E-2</v>
      </c>
      <c r="K3032">
        <f t="shared" si="235"/>
        <v>1.7182130584192441E-4</v>
      </c>
      <c r="L3032">
        <f t="shared" si="239"/>
        <v>1.3108062627326908E-2</v>
      </c>
      <c r="M3032">
        <f t="shared" si="236"/>
        <v>7.4477628564357406E-4</v>
      </c>
      <c r="N3032">
        <f t="shared" si="237"/>
        <v>1.3108062627326908E-2</v>
      </c>
      <c r="O3032">
        <f t="shared" si="238"/>
        <v>0.15729675152792288</v>
      </c>
      <c r="Q3032" s="7">
        <v>3006</v>
      </c>
      <c r="R3032" s="7">
        <v>4.7347220452592577E-4</v>
      </c>
      <c r="S3032" s="7">
        <v>1.0784978939454607E-4</v>
      </c>
      <c r="U3032" s="7">
        <v>65.866754328292785</v>
      </c>
      <c r="V3032" s="7">
        <v>1.6997854315675251E-3</v>
      </c>
    </row>
    <row r="3033" spans="1:22" x14ac:dyDescent="0.35">
      <c r="A3033" s="3">
        <v>2013</v>
      </c>
      <c r="B3033" s="13" t="s">
        <v>30</v>
      </c>
      <c r="C3033" s="13" t="s">
        <v>32</v>
      </c>
      <c r="D3033" s="13">
        <v>2004</v>
      </c>
      <c r="E3033" s="17">
        <v>9</v>
      </c>
      <c r="F3033" s="13">
        <v>100</v>
      </c>
      <c r="G3033" s="13">
        <v>6</v>
      </c>
      <c r="H3033" s="13">
        <v>106</v>
      </c>
      <c r="I3033" s="13" t="b">
        <v>1</v>
      </c>
      <c r="J3033" s="4">
        <v>5.6603773584905703E-2</v>
      </c>
      <c r="K3033">
        <f t="shared" si="235"/>
        <v>2.0696657294595438E-4</v>
      </c>
      <c r="L3033">
        <f t="shared" si="239"/>
        <v>1.4386332852605432E-2</v>
      </c>
      <c r="M3033">
        <f t="shared" si="236"/>
        <v>8.1432072750596844E-4</v>
      </c>
      <c r="N3033">
        <f t="shared" si="237"/>
        <v>1.4386332852605432E-2</v>
      </c>
      <c r="O3033">
        <f t="shared" si="238"/>
        <v>0.12947699567344889</v>
      </c>
      <c r="Q3033" s="7">
        <v>3007</v>
      </c>
      <c r="R3033" s="7">
        <v>4.7347220452592577E-4</v>
      </c>
      <c r="S3033" s="7">
        <v>1.0784978939454607E-4</v>
      </c>
      <c r="U3033" s="7">
        <v>65.88866973482358</v>
      </c>
      <c r="V3033" s="7">
        <v>1.7000693461095681E-3</v>
      </c>
    </row>
    <row r="3034" spans="1:22" x14ac:dyDescent="0.35">
      <c r="A3034" s="3">
        <v>2017</v>
      </c>
      <c r="B3034" s="13" t="s">
        <v>98</v>
      </c>
      <c r="C3034" s="13" t="s">
        <v>41</v>
      </c>
      <c r="D3034" s="13">
        <v>2007</v>
      </c>
      <c r="E3034" s="14">
        <v>10</v>
      </c>
      <c r="F3034" s="13">
        <v>100</v>
      </c>
      <c r="G3034" s="13">
        <v>6</v>
      </c>
      <c r="H3034" s="13">
        <v>106</v>
      </c>
      <c r="I3034" s="13" t="b">
        <v>1</v>
      </c>
      <c r="J3034" s="4">
        <v>5.6603773584905703E-2</v>
      </c>
      <c r="K3034">
        <f t="shared" si="235"/>
        <v>2.0696657294595438E-4</v>
      </c>
      <c r="L3034">
        <f t="shared" si="239"/>
        <v>1.4386332852605432E-2</v>
      </c>
      <c r="M3034">
        <f t="shared" si="236"/>
        <v>8.1432072750596844E-4</v>
      </c>
      <c r="N3034">
        <f t="shared" si="237"/>
        <v>1.4386332852605432E-2</v>
      </c>
      <c r="O3034">
        <f t="shared" si="238"/>
        <v>0.14386332852605432</v>
      </c>
      <c r="Q3034" s="7">
        <v>3008</v>
      </c>
      <c r="R3034" s="7">
        <v>1.2324794912654934E-3</v>
      </c>
      <c r="S3034" s="7">
        <v>-6.5115749734502158E-4</v>
      </c>
      <c r="U3034" s="7">
        <v>65.91058514135436</v>
      </c>
      <c r="V3034" s="7">
        <v>1.7025212862778832E-3</v>
      </c>
    </row>
    <row r="3035" spans="1:22" x14ac:dyDescent="0.35">
      <c r="A3035" s="24">
        <v>2017</v>
      </c>
      <c r="B3035" s="17" t="s">
        <v>26</v>
      </c>
      <c r="C3035" s="17" t="s">
        <v>100</v>
      </c>
      <c r="D3035" s="17">
        <v>2006</v>
      </c>
      <c r="E3035" s="17">
        <v>11</v>
      </c>
      <c r="F3035" s="17">
        <v>100</v>
      </c>
      <c r="G3035" s="17">
        <v>6</v>
      </c>
      <c r="H3035" s="17">
        <v>106</v>
      </c>
      <c r="I3035" s="17" t="b">
        <v>1</v>
      </c>
      <c r="J3035" s="25">
        <v>5.6603773584905703E-2</v>
      </c>
      <c r="K3035">
        <f t="shared" si="235"/>
        <v>2.0696657294595438E-4</v>
      </c>
      <c r="L3035">
        <f t="shared" si="239"/>
        <v>1.4386332852605432E-2</v>
      </c>
      <c r="M3035">
        <f t="shared" si="236"/>
        <v>8.1432072750596844E-4</v>
      </c>
      <c r="N3035">
        <f t="shared" si="237"/>
        <v>1.4386332852605432E-2</v>
      </c>
      <c r="O3035">
        <f t="shared" si="238"/>
        <v>0.15824966137865976</v>
      </c>
      <c r="Q3035" s="7">
        <v>3009</v>
      </c>
      <c r="R3035" s="7">
        <v>3.216707471780122E-4</v>
      </c>
      <c r="S3035" s="7">
        <v>2.5965124674245965E-4</v>
      </c>
      <c r="U3035" s="7">
        <v>65.932500547885155</v>
      </c>
      <c r="V3035" s="7">
        <v>1.7047195070595191E-3</v>
      </c>
    </row>
    <row r="3036" spans="1:22" x14ac:dyDescent="0.35">
      <c r="A3036" s="5">
        <v>2013</v>
      </c>
      <c r="B3036" s="14" t="s">
        <v>26</v>
      </c>
      <c r="C3036" s="14" t="s">
        <v>201</v>
      </c>
      <c r="D3036" s="14">
        <v>2001</v>
      </c>
      <c r="E3036" s="14">
        <v>12</v>
      </c>
      <c r="F3036" s="14">
        <v>50</v>
      </c>
      <c r="G3036" s="14">
        <v>3</v>
      </c>
      <c r="H3036" s="14">
        <v>53</v>
      </c>
      <c r="I3036" s="14" t="b">
        <v>1</v>
      </c>
      <c r="J3036" s="6">
        <v>5.6603773584905703E-2</v>
      </c>
      <c r="K3036">
        <f t="shared" si="235"/>
        <v>1.0348328647297719E-4</v>
      </c>
      <c r="L3036">
        <f t="shared" si="239"/>
        <v>1.0172673516484111E-2</v>
      </c>
      <c r="M3036">
        <f t="shared" si="236"/>
        <v>5.7581170848023311E-4</v>
      </c>
      <c r="N3036">
        <f t="shared" si="237"/>
        <v>1.0172673516484111E-2</v>
      </c>
      <c r="O3036">
        <f t="shared" si="238"/>
        <v>0.12207208219780932</v>
      </c>
      <c r="Q3036" s="7">
        <v>3010</v>
      </c>
      <c r="R3036" s="7">
        <v>1.5360824059613204E-3</v>
      </c>
      <c r="S3036" s="7">
        <v>-9.5476041204084852E-4</v>
      </c>
      <c r="U3036" s="7">
        <v>65.95441595441595</v>
      </c>
      <c r="V3036" s="7">
        <v>1.7056894253927133E-3</v>
      </c>
    </row>
    <row r="3037" spans="1:22" x14ac:dyDescent="0.35">
      <c r="A3037" s="3">
        <v>2015</v>
      </c>
      <c r="B3037" s="13" t="s">
        <v>190</v>
      </c>
      <c r="C3037" s="13" t="s">
        <v>219</v>
      </c>
      <c r="D3037" s="13">
        <v>2007</v>
      </c>
      <c r="E3037" s="17">
        <v>8</v>
      </c>
      <c r="F3037" s="13">
        <v>50</v>
      </c>
      <c r="G3037" s="13">
        <v>3</v>
      </c>
      <c r="H3037" s="13">
        <v>53</v>
      </c>
      <c r="I3037" s="13" t="b">
        <v>1</v>
      </c>
      <c r="J3037" s="4">
        <v>5.6603773584905703E-2</v>
      </c>
      <c r="K3037">
        <f t="shared" si="235"/>
        <v>1.0348328647297719E-4</v>
      </c>
      <c r="L3037">
        <f t="shared" si="239"/>
        <v>1.0172673516484111E-2</v>
      </c>
      <c r="M3037">
        <f t="shared" si="236"/>
        <v>5.7581170848023311E-4</v>
      </c>
      <c r="N3037">
        <f t="shared" si="237"/>
        <v>1.0172673516484111E-2</v>
      </c>
      <c r="O3037">
        <f t="shared" si="238"/>
        <v>8.1381388131872887E-2</v>
      </c>
      <c r="Q3037" s="7">
        <v>3011</v>
      </c>
      <c r="R3037" s="7">
        <v>1.2704826307880666E-3</v>
      </c>
      <c r="S3037" s="7">
        <v>-3.2232671631374015E-4</v>
      </c>
      <c r="U3037" s="7">
        <v>65.976331360946745</v>
      </c>
      <c r="V3037" s="7">
        <v>1.70710317567719E-3</v>
      </c>
    </row>
    <row r="3038" spans="1:22" x14ac:dyDescent="0.35">
      <c r="A3038" s="3">
        <v>2016</v>
      </c>
      <c r="B3038" s="13" t="s">
        <v>180</v>
      </c>
      <c r="C3038" s="13" t="s">
        <v>294</v>
      </c>
      <c r="D3038" s="13">
        <v>2002</v>
      </c>
      <c r="E3038" s="14">
        <v>14</v>
      </c>
      <c r="F3038" s="13">
        <v>50</v>
      </c>
      <c r="G3038" s="13">
        <v>3</v>
      </c>
      <c r="H3038" s="13">
        <v>53</v>
      </c>
      <c r="I3038" s="13" t="b">
        <v>1</v>
      </c>
      <c r="J3038" s="4">
        <v>5.6603773584905703E-2</v>
      </c>
      <c r="K3038">
        <f t="shared" si="235"/>
        <v>1.0348328647297719E-4</v>
      </c>
      <c r="L3038">
        <f t="shared" si="239"/>
        <v>1.0172673516484111E-2</v>
      </c>
      <c r="M3038">
        <f t="shared" si="236"/>
        <v>5.7581170848023311E-4</v>
      </c>
      <c r="N3038">
        <f t="shared" si="237"/>
        <v>1.0172673516484111E-2</v>
      </c>
      <c r="O3038">
        <f t="shared" si="238"/>
        <v>0.14241742923077755</v>
      </c>
      <c r="Q3038" s="7">
        <v>3012</v>
      </c>
      <c r="R3038" s="7">
        <v>1.5340539470566636E-3</v>
      </c>
      <c r="S3038" s="7">
        <v>-1.1238817357902783E-4</v>
      </c>
      <c r="U3038" s="7">
        <v>65.998246767477525</v>
      </c>
      <c r="V3038" s="7">
        <v>1.70710317567719E-3</v>
      </c>
    </row>
    <row r="3039" spans="1:22" x14ac:dyDescent="0.35">
      <c r="A3039" s="3">
        <v>2016</v>
      </c>
      <c r="B3039" s="13" t="s">
        <v>24</v>
      </c>
      <c r="C3039" s="13" t="s">
        <v>268</v>
      </c>
      <c r="D3039" s="13">
        <v>2008</v>
      </c>
      <c r="E3039" s="17">
        <v>8</v>
      </c>
      <c r="F3039" s="13">
        <v>50</v>
      </c>
      <c r="G3039" s="13">
        <v>3</v>
      </c>
      <c r="H3039" s="13">
        <v>53</v>
      </c>
      <c r="I3039" s="13" t="b">
        <v>1</v>
      </c>
      <c r="J3039" s="4">
        <v>5.6603773584905703E-2</v>
      </c>
      <c r="K3039">
        <f t="shared" si="235"/>
        <v>1.0348328647297719E-4</v>
      </c>
      <c r="L3039">
        <f t="shared" si="239"/>
        <v>1.0172673516484111E-2</v>
      </c>
      <c r="M3039">
        <f t="shared" si="236"/>
        <v>5.7581170848023311E-4</v>
      </c>
      <c r="N3039">
        <f t="shared" si="237"/>
        <v>1.0172673516484111E-2</v>
      </c>
      <c r="O3039">
        <f t="shared" si="238"/>
        <v>8.1381388131872887E-2</v>
      </c>
      <c r="Q3039" s="7">
        <v>3013</v>
      </c>
      <c r="R3039" s="7">
        <v>1.7409311079597603E-3</v>
      </c>
      <c r="S3039" s="7">
        <v>-4.4354818549198873E-4</v>
      </c>
      <c r="U3039" s="7">
        <v>66.02016217400832</v>
      </c>
      <c r="V3039" s="7">
        <v>1.70710317567719E-3</v>
      </c>
    </row>
    <row r="3040" spans="1:22" x14ac:dyDescent="0.35">
      <c r="A3040" s="5">
        <v>2016</v>
      </c>
      <c r="B3040" s="14" t="s">
        <v>33</v>
      </c>
      <c r="C3040" s="14" t="s">
        <v>109</v>
      </c>
      <c r="D3040" s="14">
        <v>2008</v>
      </c>
      <c r="E3040" s="14">
        <v>8</v>
      </c>
      <c r="F3040" s="14">
        <v>50</v>
      </c>
      <c r="G3040" s="14">
        <v>3</v>
      </c>
      <c r="H3040" s="14">
        <v>53</v>
      </c>
      <c r="I3040" s="14" t="b">
        <v>1</v>
      </c>
      <c r="J3040" s="6">
        <v>5.6603773584905703E-2</v>
      </c>
      <c r="K3040">
        <f t="shared" si="235"/>
        <v>1.0348328647297719E-4</v>
      </c>
      <c r="L3040">
        <f t="shared" si="239"/>
        <v>1.0172673516484111E-2</v>
      </c>
      <c r="M3040">
        <f t="shared" si="236"/>
        <v>5.7581170848023311E-4</v>
      </c>
      <c r="N3040">
        <f t="shared" si="237"/>
        <v>1.0172673516484111E-2</v>
      </c>
      <c r="O3040">
        <f t="shared" si="238"/>
        <v>8.1381388131872887E-2</v>
      </c>
      <c r="Q3040" s="7">
        <v>3014</v>
      </c>
      <c r="R3040" s="7">
        <v>4.1607298856587659E-4</v>
      </c>
      <c r="S3040" s="7">
        <v>3.3297139096291465E-4</v>
      </c>
      <c r="U3040" s="7">
        <v>66.042077580539114</v>
      </c>
      <c r="V3040" s="7">
        <v>1.7078406535546227E-3</v>
      </c>
    </row>
    <row r="3041" spans="1:22" x14ac:dyDescent="0.35">
      <c r="A3041" s="24">
        <v>2013</v>
      </c>
      <c r="B3041" s="17" t="s">
        <v>42</v>
      </c>
      <c r="C3041" s="17" t="s">
        <v>73</v>
      </c>
      <c r="D3041" s="17">
        <v>2003</v>
      </c>
      <c r="E3041" s="17">
        <v>10</v>
      </c>
      <c r="F3041" s="17">
        <v>217</v>
      </c>
      <c r="G3041" s="17">
        <v>13</v>
      </c>
      <c r="H3041" s="17">
        <v>230</v>
      </c>
      <c r="I3041" s="17" t="b">
        <v>1</v>
      </c>
      <c r="J3041" s="25">
        <v>5.6521739130434803E-2</v>
      </c>
      <c r="K3041">
        <f t="shared" si="235"/>
        <v>4.4907841299593877E-4</v>
      </c>
      <c r="L3041">
        <f t="shared" si="239"/>
        <v>2.1191470288678384E-2</v>
      </c>
      <c r="M3041">
        <f t="shared" si="236"/>
        <v>1.1977787554470396E-3</v>
      </c>
      <c r="N3041">
        <f t="shared" si="237"/>
        <v>2.1191470288678384E-2</v>
      </c>
      <c r="O3041">
        <f t="shared" si="238"/>
        <v>0.21191470288678382</v>
      </c>
      <c r="Q3041" s="7">
        <v>3015</v>
      </c>
      <c r="R3041" s="7">
        <v>8.0877569206939959E-4</v>
      </c>
      <c r="S3041" s="7">
        <v>-5.9731312540608344E-5</v>
      </c>
      <c r="U3041" s="7">
        <v>66.063992987069909</v>
      </c>
      <c r="V3041" s="7">
        <v>1.7078406535546227E-3</v>
      </c>
    </row>
    <row r="3042" spans="1:22" x14ac:dyDescent="0.35">
      <c r="A3042" s="3">
        <v>2014</v>
      </c>
      <c r="B3042" s="13" t="s">
        <v>30</v>
      </c>
      <c r="C3042" s="13" t="s">
        <v>85</v>
      </c>
      <c r="D3042" s="13">
        <v>2008</v>
      </c>
      <c r="E3042" s="14">
        <v>6</v>
      </c>
      <c r="F3042" s="13">
        <v>67</v>
      </c>
      <c r="G3042" s="13">
        <v>4</v>
      </c>
      <c r="H3042" s="13">
        <v>71</v>
      </c>
      <c r="I3042" s="13" t="b">
        <v>1</v>
      </c>
      <c r="J3042" s="4">
        <v>5.63380281690141E-2</v>
      </c>
      <c r="K3042">
        <f t="shared" si="235"/>
        <v>1.3862855357700719E-4</v>
      </c>
      <c r="L3042">
        <f t="shared" si="239"/>
        <v>1.1774062747285119E-2</v>
      </c>
      <c r="M3042">
        <f t="shared" si="236"/>
        <v>6.6332747872028858E-4</v>
      </c>
      <c r="N3042">
        <f t="shared" si="237"/>
        <v>1.1774062747285119E-2</v>
      </c>
      <c r="O3042">
        <f t="shared" si="238"/>
        <v>7.0644376483710719E-2</v>
      </c>
      <c r="Q3042" s="7">
        <v>3016</v>
      </c>
      <c r="R3042" s="7">
        <v>1.6832795415663024E-3</v>
      </c>
      <c r="S3042" s="7">
        <v>-4.3091635171788067E-4</v>
      </c>
      <c r="U3042" s="7">
        <v>66.08590839360069</v>
      </c>
      <c r="V3042" s="7">
        <v>1.7088396099337179E-3</v>
      </c>
    </row>
    <row r="3043" spans="1:22" x14ac:dyDescent="0.35">
      <c r="A3043" s="24">
        <v>2015</v>
      </c>
      <c r="B3043" s="17" t="s">
        <v>30</v>
      </c>
      <c r="C3043" s="17" t="s">
        <v>163</v>
      </c>
      <c r="D3043" s="17">
        <v>2004</v>
      </c>
      <c r="E3043" s="17">
        <v>11</v>
      </c>
      <c r="F3043" s="17">
        <v>67</v>
      </c>
      <c r="G3043" s="17">
        <v>4</v>
      </c>
      <c r="H3043" s="17">
        <v>71</v>
      </c>
      <c r="I3043" s="17" t="b">
        <v>1</v>
      </c>
      <c r="J3043" s="25">
        <v>5.63380281690141E-2</v>
      </c>
      <c r="K3043">
        <f t="shared" si="235"/>
        <v>1.3862855357700719E-4</v>
      </c>
      <c r="L3043">
        <f t="shared" si="239"/>
        <v>1.1774062747285119E-2</v>
      </c>
      <c r="M3043">
        <f t="shared" si="236"/>
        <v>6.6332747872028858E-4</v>
      </c>
      <c r="N3043">
        <f t="shared" si="237"/>
        <v>1.1774062747285119E-2</v>
      </c>
      <c r="O3043">
        <f t="shared" si="238"/>
        <v>0.12951469022013631</v>
      </c>
      <c r="Q3043" s="7">
        <v>3017</v>
      </c>
      <c r="R3043" s="7">
        <v>1.6140097942967647E-3</v>
      </c>
      <c r="S3043" s="7">
        <v>-6.1034230942978783E-4</v>
      </c>
      <c r="U3043" s="7">
        <v>66.107823800131484</v>
      </c>
      <c r="V3043" s="7">
        <v>1.7104823266780532E-3</v>
      </c>
    </row>
    <row r="3044" spans="1:22" x14ac:dyDescent="0.35">
      <c r="A3044" s="3">
        <v>2015</v>
      </c>
      <c r="B3044" s="13" t="s">
        <v>190</v>
      </c>
      <c r="C3044" s="13" t="s">
        <v>191</v>
      </c>
      <c r="D3044" s="13">
        <v>2007</v>
      </c>
      <c r="E3044" s="14">
        <v>8</v>
      </c>
      <c r="F3044" s="13">
        <v>84</v>
      </c>
      <c r="G3044" s="13">
        <v>5</v>
      </c>
      <c r="H3044" s="13">
        <v>89</v>
      </c>
      <c r="I3044" s="13" t="b">
        <v>1</v>
      </c>
      <c r="J3044" s="4">
        <v>5.6179775280898903E-2</v>
      </c>
      <c r="K3044">
        <f t="shared" si="235"/>
        <v>1.7377382068103718E-4</v>
      </c>
      <c r="L3044">
        <f t="shared" si="239"/>
        <v>1.3182329865431117E-2</v>
      </c>
      <c r="M3044">
        <f t="shared" si="236"/>
        <v>7.4058032951860241E-4</v>
      </c>
      <c r="N3044">
        <f t="shared" si="237"/>
        <v>1.3182329865431117E-2</v>
      </c>
      <c r="O3044">
        <f t="shared" si="238"/>
        <v>0.10545863892344894</v>
      </c>
      <c r="Q3044" s="7">
        <v>3018</v>
      </c>
      <c r="R3044" s="7">
        <v>5.5893296222561304E-4</v>
      </c>
      <c r="S3044" s="7">
        <v>4.447345226413638E-4</v>
      </c>
      <c r="U3044" s="7">
        <v>66.129739206662279</v>
      </c>
      <c r="V3044" s="7">
        <v>1.7113656122141657E-3</v>
      </c>
    </row>
    <row r="3045" spans="1:22" x14ac:dyDescent="0.35">
      <c r="A3045" s="3">
        <v>2015</v>
      </c>
      <c r="B3045" s="13" t="s">
        <v>24</v>
      </c>
      <c r="C3045" s="13" t="s">
        <v>49</v>
      </c>
      <c r="D3045" s="13">
        <v>2008</v>
      </c>
      <c r="E3045" s="17">
        <v>7</v>
      </c>
      <c r="F3045" s="13">
        <v>84</v>
      </c>
      <c r="G3045" s="13">
        <v>5</v>
      </c>
      <c r="H3045" s="13">
        <v>89</v>
      </c>
      <c r="I3045" s="13" t="b">
        <v>1</v>
      </c>
      <c r="J3045" s="4">
        <v>5.6179775280898903E-2</v>
      </c>
      <c r="K3045">
        <f t="shared" si="235"/>
        <v>1.7377382068103718E-4</v>
      </c>
      <c r="L3045">
        <f t="shared" si="239"/>
        <v>1.3182329865431117E-2</v>
      </c>
      <c r="M3045">
        <f t="shared" si="236"/>
        <v>7.4058032951860241E-4</v>
      </c>
      <c r="N3045">
        <f t="shared" si="237"/>
        <v>1.3182329865431117E-2</v>
      </c>
      <c r="O3045">
        <f t="shared" si="238"/>
        <v>9.2276309058017814E-2</v>
      </c>
      <c r="Q3045" s="7">
        <v>3019</v>
      </c>
      <c r="R3045" s="7">
        <v>1.6867253579495838E-3</v>
      </c>
      <c r="S3045" s="7">
        <v>-4.3692062468513515E-4</v>
      </c>
      <c r="U3045" s="7">
        <v>66.151654613193074</v>
      </c>
      <c r="V3045" s="7">
        <v>1.7113656122141657E-3</v>
      </c>
    </row>
    <row r="3046" spans="1:22" x14ac:dyDescent="0.35">
      <c r="A3046" s="3">
        <v>2013</v>
      </c>
      <c r="B3046" s="13" t="s">
        <v>30</v>
      </c>
      <c r="C3046" s="13" t="s">
        <v>85</v>
      </c>
      <c r="D3046" s="13">
        <v>2003</v>
      </c>
      <c r="E3046" s="14">
        <v>10</v>
      </c>
      <c r="F3046" s="13">
        <v>202</v>
      </c>
      <c r="G3046" s="13">
        <v>12</v>
      </c>
      <c r="H3046" s="13">
        <v>214</v>
      </c>
      <c r="I3046" s="13" t="b">
        <v>1</v>
      </c>
      <c r="J3046" s="4">
        <v>5.60747663551402E-2</v>
      </c>
      <c r="K3046">
        <f t="shared" si="235"/>
        <v>4.1783817557013435E-4</v>
      </c>
      <c r="L3046">
        <f t="shared" si="239"/>
        <v>2.044109037136068E-2</v>
      </c>
      <c r="M3046">
        <f t="shared" si="236"/>
        <v>1.1462293666183562E-3</v>
      </c>
      <c r="N3046">
        <f t="shared" si="237"/>
        <v>2.044109037136068E-2</v>
      </c>
      <c r="O3046">
        <f t="shared" si="238"/>
        <v>0.20441090371360682</v>
      </c>
      <c r="Q3046" s="7">
        <v>3020</v>
      </c>
      <c r="R3046" s="7">
        <v>7.7688517595550489E-4</v>
      </c>
      <c r="S3046" s="7">
        <v>1.6787839878996535E-4</v>
      </c>
      <c r="U3046" s="7">
        <v>66.173570019723854</v>
      </c>
      <c r="V3046" s="7">
        <v>1.7113656122141657E-3</v>
      </c>
    </row>
    <row r="3047" spans="1:22" x14ac:dyDescent="0.35">
      <c r="A3047" s="24">
        <v>2013</v>
      </c>
      <c r="B3047" s="17" t="s">
        <v>52</v>
      </c>
      <c r="C3047" s="17" t="s">
        <v>146</v>
      </c>
      <c r="D3047" s="17">
        <v>2007</v>
      </c>
      <c r="E3047" s="17">
        <v>6</v>
      </c>
      <c r="F3047" s="17">
        <v>135</v>
      </c>
      <c r="G3047" s="17">
        <v>8</v>
      </c>
      <c r="H3047" s="17">
        <v>143</v>
      </c>
      <c r="I3047" s="17" t="b">
        <v>1</v>
      </c>
      <c r="J3047" s="25">
        <v>5.5944055944056E-2</v>
      </c>
      <c r="K3047">
        <f t="shared" ref="K3047:K3110" si="240">H3047/$H$1</f>
        <v>2.7920962199312713E-4</v>
      </c>
      <c r="L3047">
        <f t="shared" si="239"/>
        <v>1.6709566780534053E-2</v>
      </c>
      <c r="M3047">
        <f t="shared" ref="M3047:M3110" si="241">J3047*L3047</f>
        <v>9.3480093877113674E-4</v>
      </c>
      <c r="N3047">
        <f t="shared" ref="N3047:N3110" si="242">L3047</f>
        <v>1.6709566780534053E-2</v>
      </c>
      <c r="O3047">
        <f t="shared" ref="O3047:O3110" si="243">E3047*L3047</f>
        <v>0.10025740068320432</v>
      </c>
      <c r="Q3047" s="7">
        <v>3021</v>
      </c>
      <c r="R3047" s="7">
        <v>8.8851162262946635E-4</v>
      </c>
      <c r="S3047" s="7">
        <v>-7.0322366329690807E-5</v>
      </c>
      <c r="U3047" s="7">
        <v>66.195485426254649</v>
      </c>
      <c r="V3047" s="7">
        <v>1.7113656122141657E-3</v>
      </c>
    </row>
    <row r="3048" spans="1:22" x14ac:dyDescent="0.35">
      <c r="A3048" s="3">
        <v>2017</v>
      </c>
      <c r="B3048" s="13" t="s">
        <v>26</v>
      </c>
      <c r="C3048" s="13" t="s">
        <v>27</v>
      </c>
      <c r="D3048" s="13">
        <v>2006</v>
      </c>
      <c r="E3048" s="14">
        <v>11</v>
      </c>
      <c r="F3048" s="13">
        <v>152</v>
      </c>
      <c r="G3048" s="13">
        <v>9</v>
      </c>
      <c r="H3048" s="13">
        <v>161</v>
      </c>
      <c r="I3048" s="13" t="b">
        <v>1</v>
      </c>
      <c r="J3048" s="4">
        <v>5.5900621118012403E-2</v>
      </c>
      <c r="K3048">
        <f t="shared" si="240"/>
        <v>3.1435488909715715E-4</v>
      </c>
      <c r="L3048">
        <f t="shared" si="239"/>
        <v>1.7730056094021732E-2</v>
      </c>
      <c r="M3048">
        <f t="shared" si="241"/>
        <v>9.9112114811301575E-4</v>
      </c>
      <c r="N3048">
        <f t="shared" si="242"/>
        <v>1.7730056094021732E-2</v>
      </c>
      <c r="O3048">
        <f t="shared" si="243"/>
        <v>0.19503061703423905</v>
      </c>
      <c r="Q3048" s="7">
        <v>3022</v>
      </c>
      <c r="R3048" s="7">
        <v>1.2538444796016956E-3</v>
      </c>
      <c r="S3048" s="7">
        <v>-5.8579574928112994E-4</v>
      </c>
      <c r="U3048" s="7">
        <v>66.217400832785444</v>
      </c>
      <c r="V3048" s="7">
        <v>1.711365612214169E-3</v>
      </c>
    </row>
    <row r="3049" spans="1:22" x14ac:dyDescent="0.35">
      <c r="A3049" s="3">
        <v>2015</v>
      </c>
      <c r="B3049" s="13" t="s">
        <v>24</v>
      </c>
      <c r="C3049" s="13" t="s">
        <v>57</v>
      </c>
      <c r="D3049" s="13">
        <v>2007</v>
      </c>
      <c r="E3049" s="17">
        <v>8</v>
      </c>
      <c r="F3049" s="13">
        <v>220</v>
      </c>
      <c r="G3049" s="13">
        <v>13</v>
      </c>
      <c r="H3049" s="13">
        <v>233</v>
      </c>
      <c r="I3049" s="13" t="b">
        <v>1</v>
      </c>
      <c r="J3049" s="4">
        <v>5.5793991416309002E-2</v>
      </c>
      <c r="K3049">
        <f t="shared" si="240"/>
        <v>4.5493595751327712E-4</v>
      </c>
      <c r="L3049">
        <f t="shared" si="239"/>
        <v>2.1329227775830916E-2</v>
      </c>
      <c r="M3049">
        <f t="shared" si="241"/>
        <v>1.1900427514412097E-3</v>
      </c>
      <c r="N3049">
        <f t="shared" si="242"/>
        <v>2.1329227775830916E-2</v>
      </c>
      <c r="O3049">
        <f t="shared" si="243"/>
        <v>0.17063382220664733</v>
      </c>
      <c r="Q3049" s="7">
        <v>3023</v>
      </c>
      <c r="R3049" s="7">
        <v>1.4299704054717586E-3</v>
      </c>
      <c r="S3049" s="7">
        <v>-7.6192167515119291E-4</v>
      </c>
      <c r="U3049" s="7">
        <v>66.239316239316238</v>
      </c>
      <c r="V3049" s="7">
        <v>1.711365612214169E-3</v>
      </c>
    </row>
    <row r="3050" spans="1:22" x14ac:dyDescent="0.35">
      <c r="A3050" s="5">
        <v>2016</v>
      </c>
      <c r="B3050" s="14" t="s">
        <v>24</v>
      </c>
      <c r="C3050" s="14" t="s">
        <v>46</v>
      </c>
      <c r="D3050" s="14">
        <v>2008</v>
      </c>
      <c r="E3050" s="14">
        <v>8</v>
      </c>
      <c r="F3050" s="14">
        <v>237</v>
      </c>
      <c r="G3050" s="14">
        <v>14</v>
      </c>
      <c r="H3050" s="14">
        <v>251</v>
      </c>
      <c r="I3050" s="14" t="b">
        <v>1</v>
      </c>
      <c r="J3050" s="6">
        <v>5.5776892430278897E-2</v>
      </c>
      <c r="K3050">
        <f t="shared" si="240"/>
        <v>4.9008122461730713E-4</v>
      </c>
      <c r="L3050">
        <f t="shared" si="239"/>
        <v>2.2137778222245049E-2</v>
      </c>
      <c r="M3050">
        <f t="shared" si="241"/>
        <v>1.2347764745475329E-3</v>
      </c>
      <c r="N3050">
        <f t="shared" si="242"/>
        <v>2.2137778222245049E-2</v>
      </c>
      <c r="O3050">
        <f t="shared" si="243"/>
        <v>0.17710222577796039</v>
      </c>
      <c r="Q3050" s="7">
        <v>3024</v>
      </c>
      <c r="R3050" s="7">
        <v>5.4934077612144169E-4</v>
      </c>
      <c r="S3050" s="7">
        <v>1.1870795419912403E-4</v>
      </c>
      <c r="U3050" s="7">
        <v>66.261231645847019</v>
      </c>
      <c r="V3050" s="7">
        <v>1.711365612214169E-3</v>
      </c>
    </row>
    <row r="3051" spans="1:22" x14ac:dyDescent="0.35">
      <c r="A3051" s="24">
        <v>2015</v>
      </c>
      <c r="B3051" s="17" t="s">
        <v>37</v>
      </c>
      <c r="C3051" s="17" t="s">
        <v>39</v>
      </c>
      <c r="D3051" s="17">
        <v>2006</v>
      </c>
      <c r="E3051" s="17">
        <v>9</v>
      </c>
      <c r="F3051" s="17">
        <v>288</v>
      </c>
      <c r="G3051" s="17">
        <v>17</v>
      </c>
      <c r="H3051" s="17">
        <v>305</v>
      </c>
      <c r="I3051" s="17" t="b">
        <v>1</v>
      </c>
      <c r="J3051" s="25">
        <v>5.5737704918032802E-2</v>
      </c>
      <c r="K3051">
        <f t="shared" si="240"/>
        <v>5.9551702592939703E-4</v>
      </c>
      <c r="L3051">
        <f t="shared" si="239"/>
        <v>2.4403217532313174E-2</v>
      </c>
      <c r="M3051">
        <f t="shared" si="241"/>
        <v>1.3601793378666363E-3</v>
      </c>
      <c r="N3051">
        <f t="shared" si="242"/>
        <v>2.4403217532313174E-2</v>
      </c>
      <c r="O3051">
        <f t="shared" si="243"/>
        <v>0.21962895779081856</v>
      </c>
      <c r="Q3051" s="7">
        <v>3025</v>
      </c>
      <c r="R3051" s="7">
        <v>1.4299704054717586E-3</v>
      </c>
      <c r="S3051" s="7">
        <v>-7.6192167515119291E-4</v>
      </c>
      <c r="U3051" s="7">
        <v>66.283147052377814</v>
      </c>
      <c r="V3051" s="7">
        <v>1.7157481177566348E-3</v>
      </c>
    </row>
    <row r="3052" spans="1:22" x14ac:dyDescent="0.35">
      <c r="A3052" s="5">
        <v>2013</v>
      </c>
      <c r="B3052" s="14" t="s">
        <v>58</v>
      </c>
      <c r="C3052" s="14" t="s">
        <v>64</v>
      </c>
      <c r="D3052" s="14">
        <v>2007</v>
      </c>
      <c r="E3052" s="14">
        <v>6</v>
      </c>
      <c r="F3052" s="14">
        <v>170</v>
      </c>
      <c r="G3052" s="14">
        <v>10</v>
      </c>
      <c r="H3052" s="14">
        <v>180</v>
      </c>
      <c r="I3052" s="14" t="b">
        <v>1</v>
      </c>
      <c r="J3052" s="6">
        <v>5.5555555555555601E-2</v>
      </c>
      <c r="K3052">
        <f t="shared" si="240"/>
        <v>3.5145267104029991E-4</v>
      </c>
      <c r="L3052">
        <f t="shared" si="239"/>
        <v>1.8747070998966744E-2</v>
      </c>
      <c r="M3052">
        <f t="shared" si="241"/>
        <v>1.0415039443870421E-3</v>
      </c>
      <c r="N3052">
        <f t="shared" si="242"/>
        <v>1.8747070998966744E-2</v>
      </c>
      <c r="O3052">
        <f t="shared" si="243"/>
        <v>0.11248242599380046</v>
      </c>
      <c r="Q3052" s="7">
        <v>3026</v>
      </c>
      <c r="R3052" s="7">
        <v>1.9583481830819493E-3</v>
      </c>
      <c r="S3052" s="7">
        <v>-1.2902994527613835E-3</v>
      </c>
      <c r="U3052" s="7">
        <v>66.305062458908608</v>
      </c>
      <c r="V3052" s="7">
        <v>1.7164514053347247E-3</v>
      </c>
    </row>
    <row r="3053" spans="1:22" x14ac:dyDescent="0.35">
      <c r="A3053" s="24">
        <v>2017</v>
      </c>
      <c r="B3053" s="17" t="s">
        <v>26</v>
      </c>
      <c r="C3053" s="17" t="s">
        <v>78</v>
      </c>
      <c r="D3053" s="17">
        <v>2005</v>
      </c>
      <c r="E3053" s="17">
        <v>12</v>
      </c>
      <c r="F3053" s="17">
        <v>153</v>
      </c>
      <c r="G3053" s="17">
        <v>9</v>
      </c>
      <c r="H3053" s="17">
        <v>162</v>
      </c>
      <c r="I3053" s="17" t="b">
        <v>1</v>
      </c>
      <c r="J3053" s="25">
        <v>5.5555555555555601E-2</v>
      </c>
      <c r="K3053">
        <f t="shared" si="240"/>
        <v>3.163074039362699E-4</v>
      </c>
      <c r="L3053">
        <f t="shared" si="239"/>
        <v>1.7785033144086908E-2</v>
      </c>
      <c r="M3053">
        <f t="shared" si="241"/>
        <v>9.8805739689371785E-4</v>
      </c>
      <c r="N3053">
        <f t="shared" si="242"/>
        <v>1.7785033144086908E-2</v>
      </c>
      <c r="O3053">
        <f t="shared" si="243"/>
        <v>0.21342039772904289</v>
      </c>
      <c r="Q3053" s="7">
        <v>3027</v>
      </c>
      <c r="R3053" s="7">
        <v>1.3092901093953949E-3</v>
      </c>
      <c r="S3053" s="7">
        <v>-1.0626940874869806E-4</v>
      </c>
      <c r="U3053" s="7">
        <v>66.326977865439403</v>
      </c>
      <c r="V3053" s="7">
        <v>1.7167388298694555E-3</v>
      </c>
    </row>
    <row r="3054" spans="1:22" x14ac:dyDescent="0.35">
      <c r="A3054" s="3">
        <v>2016</v>
      </c>
      <c r="B3054" s="13" t="s">
        <v>26</v>
      </c>
      <c r="C3054" s="13" t="s">
        <v>78</v>
      </c>
      <c r="D3054" s="13">
        <v>2005</v>
      </c>
      <c r="E3054" s="14">
        <v>11</v>
      </c>
      <c r="F3054" s="13">
        <v>136</v>
      </c>
      <c r="G3054" s="13">
        <v>8</v>
      </c>
      <c r="H3054" s="13">
        <v>144</v>
      </c>
      <c r="I3054" s="13" t="b">
        <v>1</v>
      </c>
      <c r="J3054" s="4">
        <v>5.5555555555555601E-2</v>
      </c>
      <c r="K3054">
        <f t="shared" si="240"/>
        <v>2.8116213683223993E-4</v>
      </c>
      <c r="L3054">
        <f t="shared" si="239"/>
        <v>1.676789005308181E-2</v>
      </c>
      <c r="M3054">
        <f t="shared" si="241"/>
        <v>9.3154944739343463E-4</v>
      </c>
      <c r="N3054">
        <f t="shared" si="242"/>
        <v>1.676789005308181E-2</v>
      </c>
      <c r="O3054">
        <f t="shared" si="243"/>
        <v>0.1844467905838999</v>
      </c>
      <c r="Q3054" s="7">
        <v>3028</v>
      </c>
      <c r="R3054" s="7">
        <v>8.253180819965619E-4</v>
      </c>
      <c r="S3054" s="7">
        <v>1.7516819840246336E-4</v>
      </c>
      <c r="U3054" s="7">
        <v>66.348893271970184</v>
      </c>
      <c r="V3054" s="7">
        <v>1.7184815082386183E-3</v>
      </c>
    </row>
    <row r="3055" spans="1:22" x14ac:dyDescent="0.35">
      <c r="A3055" s="24">
        <v>2017</v>
      </c>
      <c r="B3055" s="17" t="s">
        <v>24</v>
      </c>
      <c r="C3055" s="17" t="s">
        <v>65</v>
      </c>
      <c r="D3055" s="17">
        <v>2011</v>
      </c>
      <c r="E3055" s="17">
        <v>6</v>
      </c>
      <c r="F3055" s="17">
        <v>136</v>
      </c>
      <c r="G3055" s="17">
        <v>8</v>
      </c>
      <c r="H3055" s="17">
        <v>144</v>
      </c>
      <c r="I3055" s="17" t="b">
        <v>1</v>
      </c>
      <c r="J3055" s="25">
        <v>5.5555555555555601E-2</v>
      </c>
      <c r="K3055">
        <f t="shared" si="240"/>
        <v>2.8116213683223993E-4</v>
      </c>
      <c r="L3055">
        <f t="shared" si="239"/>
        <v>1.676789005308181E-2</v>
      </c>
      <c r="M3055">
        <f t="shared" si="241"/>
        <v>9.3154944739343463E-4</v>
      </c>
      <c r="N3055">
        <f t="shared" si="242"/>
        <v>1.676789005308181E-2</v>
      </c>
      <c r="O3055">
        <f t="shared" si="243"/>
        <v>0.10060734031849086</v>
      </c>
      <c r="Q3055" s="7">
        <v>3029</v>
      </c>
      <c r="R3055" s="7">
        <v>8.1341054773327235E-4</v>
      </c>
      <c r="S3055" s="7">
        <v>-6.8634262089698286E-5</v>
      </c>
      <c r="U3055" s="7">
        <v>66.370808678500978</v>
      </c>
      <c r="V3055" s="7">
        <v>1.7184815082386183E-3</v>
      </c>
    </row>
    <row r="3056" spans="1:22" x14ac:dyDescent="0.35">
      <c r="A3056" s="3">
        <v>2014</v>
      </c>
      <c r="B3056" s="13" t="s">
        <v>67</v>
      </c>
      <c r="C3056" s="13" t="s">
        <v>123</v>
      </c>
      <c r="D3056" s="13">
        <v>2006</v>
      </c>
      <c r="E3056" s="14">
        <v>8</v>
      </c>
      <c r="F3056" s="13">
        <v>119</v>
      </c>
      <c r="G3056" s="13">
        <v>7</v>
      </c>
      <c r="H3056" s="13">
        <v>126</v>
      </c>
      <c r="I3056" s="13" t="b">
        <v>1</v>
      </c>
      <c r="J3056" s="4">
        <v>5.5555555555555601E-2</v>
      </c>
      <c r="K3056">
        <f t="shared" si="240"/>
        <v>2.4601686972820991E-4</v>
      </c>
      <c r="L3056">
        <f t="shared" si="239"/>
        <v>1.5684924919431714E-2</v>
      </c>
      <c r="M3056">
        <f t="shared" si="241"/>
        <v>8.7138471774620709E-4</v>
      </c>
      <c r="N3056">
        <f t="shared" si="242"/>
        <v>1.5684924919431714E-2</v>
      </c>
      <c r="O3056">
        <f t="shared" si="243"/>
        <v>0.12547939935545371</v>
      </c>
      <c r="Q3056" s="7">
        <v>3030</v>
      </c>
      <c r="R3056" s="7">
        <v>1.6033168821727303E-3</v>
      </c>
      <c r="S3056" s="7">
        <v>-8.5854059652915623E-4</v>
      </c>
      <c r="U3056" s="7">
        <v>66.392724085031773</v>
      </c>
      <c r="V3056" s="7">
        <v>1.7184815082386183E-3</v>
      </c>
    </row>
    <row r="3057" spans="1:22" x14ac:dyDescent="0.35">
      <c r="A3057" s="3">
        <v>2015</v>
      </c>
      <c r="B3057" s="13" t="s">
        <v>26</v>
      </c>
      <c r="C3057" s="13" t="s">
        <v>100</v>
      </c>
      <c r="D3057" s="13">
        <v>2005</v>
      </c>
      <c r="E3057" s="17">
        <v>10</v>
      </c>
      <c r="F3057" s="13">
        <v>119</v>
      </c>
      <c r="G3057" s="13">
        <v>7</v>
      </c>
      <c r="H3057" s="13">
        <v>126</v>
      </c>
      <c r="I3057" s="13" t="b">
        <v>1</v>
      </c>
      <c r="J3057" s="4">
        <v>5.5555555555555601E-2</v>
      </c>
      <c r="K3057">
        <f t="shared" si="240"/>
        <v>2.4601686972820991E-4</v>
      </c>
      <c r="L3057">
        <f t="shared" si="239"/>
        <v>1.5684924919431714E-2</v>
      </c>
      <c r="M3057">
        <f t="shared" si="241"/>
        <v>8.7138471774620709E-4</v>
      </c>
      <c r="N3057">
        <f t="shared" si="242"/>
        <v>1.5684924919431714E-2</v>
      </c>
      <c r="O3057">
        <f t="shared" si="243"/>
        <v>0.15684924919431714</v>
      </c>
      <c r="Q3057" s="7">
        <v>3031</v>
      </c>
      <c r="R3057" s="7">
        <v>1.1094666817962511E-3</v>
      </c>
      <c r="S3057" s="7">
        <v>-2.9514595429028267E-4</v>
      </c>
      <c r="U3057" s="7">
        <v>66.414639491562568</v>
      </c>
      <c r="V3057" s="7">
        <v>1.719783595187877E-3</v>
      </c>
    </row>
    <row r="3058" spans="1:22" x14ac:dyDescent="0.35">
      <c r="A3058" s="5">
        <v>2015</v>
      </c>
      <c r="B3058" s="14" t="s">
        <v>98</v>
      </c>
      <c r="C3058" s="14" t="s">
        <v>41</v>
      </c>
      <c r="D3058" s="14">
        <v>2008</v>
      </c>
      <c r="E3058" s="14">
        <v>7</v>
      </c>
      <c r="F3058" s="14">
        <v>102</v>
      </c>
      <c r="G3058" s="14">
        <v>6</v>
      </c>
      <c r="H3058" s="14">
        <v>108</v>
      </c>
      <c r="I3058" s="14" t="b">
        <v>1</v>
      </c>
      <c r="J3058" s="6">
        <v>5.5555555555555601E-2</v>
      </c>
      <c r="K3058">
        <f t="shared" si="240"/>
        <v>2.1087160262417995E-4</v>
      </c>
      <c r="L3058">
        <f t="shared" si="239"/>
        <v>1.4521418753833247E-2</v>
      </c>
      <c r="M3058">
        <f t="shared" si="241"/>
        <v>8.0674548632406998E-4</v>
      </c>
      <c r="N3058">
        <f t="shared" si="242"/>
        <v>1.4521418753833247E-2</v>
      </c>
      <c r="O3058">
        <f t="shared" si="243"/>
        <v>0.10164993127683272</v>
      </c>
      <c r="Q3058" s="7">
        <v>3032</v>
      </c>
      <c r="R3058" s="7">
        <v>1.3262007593771901E-3</v>
      </c>
      <c r="S3058" s="7">
        <v>-5.1188003187122163E-4</v>
      </c>
      <c r="U3058" s="7">
        <v>66.436554898093348</v>
      </c>
      <c r="V3058" s="7">
        <v>1.719783595187877E-3</v>
      </c>
    </row>
    <row r="3059" spans="1:22" x14ac:dyDescent="0.35">
      <c r="A3059" s="24">
        <v>2014</v>
      </c>
      <c r="B3059" s="17" t="s">
        <v>153</v>
      </c>
      <c r="C3059" s="17" t="s">
        <v>224</v>
      </c>
      <c r="D3059" s="17">
        <v>2006</v>
      </c>
      <c r="E3059" s="17">
        <v>8</v>
      </c>
      <c r="F3059" s="17">
        <v>85</v>
      </c>
      <c r="G3059" s="17">
        <v>5</v>
      </c>
      <c r="H3059" s="17">
        <v>90</v>
      </c>
      <c r="I3059" s="17" t="b">
        <v>1</v>
      </c>
      <c r="J3059" s="25">
        <v>5.5555555555555601E-2</v>
      </c>
      <c r="K3059">
        <f t="shared" si="240"/>
        <v>1.7572633552014996E-4</v>
      </c>
      <c r="L3059">
        <f t="shared" si="239"/>
        <v>1.3256181030755048E-2</v>
      </c>
      <c r="M3059">
        <f t="shared" si="241"/>
        <v>7.3645450170861443E-4</v>
      </c>
      <c r="N3059">
        <f t="shared" si="242"/>
        <v>1.3256181030755048E-2</v>
      </c>
      <c r="O3059">
        <f t="shared" si="243"/>
        <v>0.10604944824604039</v>
      </c>
      <c r="Q3059" s="7">
        <v>3033</v>
      </c>
      <c r="R3059" s="7">
        <v>1.5429348369581288E-3</v>
      </c>
      <c r="S3059" s="7">
        <v>-7.2861410945216038E-4</v>
      </c>
      <c r="U3059" s="7">
        <v>66.458470304624143</v>
      </c>
      <c r="V3059" s="7">
        <v>1.7199871560094743E-3</v>
      </c>
    </row>
    <row r="3060" spans="1:22" x14ac:dyDescent="0.35">
      <c r="A3060" s="3">
        <v>2014</v>
      </c>
      <c r="B3060" s="13" t="s">
        <v>104</v>
      </c>
      <c r="C3060" s="13" t="s">
        <v>115</v>
      </c>
      <c r="D3060" s="13">
        <v>2007</v>
      </c>
      <c r="E3060" s="14">
        <v>7</v>
      </c>
      <c r="F3060" s="13">
        <v>85</v>
      </c>
      <c r="G3060" s="13">
        <v>5</v>
      </c>
      <c r="H3060" s="13">
        <v>90</v>
      </c>
      <c r="I3060" s="13" t="b">
        <v>1</v>
      </c>
      <c r="J3060" s="4">
        <v>5.5555555555555601E-2</v>
      </c>
      <c r="K3060">
        <f t="shared" si="240"/>
        <v>1.7572633552014996E-4</v>
      </c>
      <c r="L3060">
        <f t="shared" si="239"/>
        <v>1.3256181030755048E-2</v>
      </c>
      <c r="M3060">
        <f t="shared" si="241"/>
        <v>7.3645450170861443E-4</v>
      </c>
      <c r="N3060">
        <f t="shared" si="242"/>
        <v>1.3256181030755048E-2</v>
      </c>
      <c r="O3060">
        <f t="shared" si="243"/>
        <v>9.2793267215285344E-2</v>
      </c>
      <c r="Q3060" s="7">
        <v>3034</v>
      </c>
      <c r="R3060" s="7">
        <v>1.2442738221137462E-3</v>
      </c>
      <c r="S3060" s="7">
        <v>-6.6846211363351307E-4</v>
      </c>
      <c r="U3060" s="7">
        <v>66.480385711154938</v>
      </c>
      <c r="V3060" s="7">
        <v>1.7199871560094743E-3</v>
      </c>
    </row>
    <row r="3061" spans="1:22" x14ac:dyDescent="0.35">
      <c r="A3061" s="24">
        <v>2014</v>
      </c>
      <c r="B3061" s="17" t="s">
        <v>26</v>
      </c>
      <c r="C3061" s="17" t="s">
        <v>133</v>
      </c>
      <c r="D3061" s="17">
        <v>2000</v>
      </c>
      <c r="E3061" s="17">
        <v>14</v>
      </c>
      <c r="F3061" s="17">
        <v>85</v>
      </c>
      <c r="G3061" s="17">
        <v>5</v>
      </c>
      <c r="H3061" s="17">
        <v>90</v>
      </c>
      <c r="I3061" s="17" t="b">
        <v>1</v>
      </c>
      <c r="J3061" s="25">
        <v>5.5555555555555601E-2</v>
      </c>
      <c r="K3061">
        <f t="shared" si="240"/>
        <v>1.7572633552014996E-4</v>
      </c>
      <c r="L3061">
        <f t="shared" si="239"/>
        <v>1.3256181030755048E-2</v>
      </c>
      <c r="M3061">
        <f t="shared" si="241"/>
        <v>7.3645450170861443E-4</v>
      </c>
      <c r="N3061">
        <f t="shared" si="242"/>
        <v>1.3256181030755048E-2</v>
      </c>
      <c r="O3061">
        <f t="shared" si="243"/>
        <v>0.18558653443057069</v>
      </c>
      <c r="Q3061" s="7">
        <v>3035</v>
      </c>
      <c r="R3061" s="7">
        <v>6.3125727822697356E-4</v>
      </c>
      <c r="S3061" s="7">
        <v>-5.544556974674045E-5</v>
      </c>
      <c r="U3061" s="7">
        <v>66.502301117685732</v>
      </c>
      <c r="V3061" s="7">
        <v>1.7199871560094743E-3</v>
      </c>
    </row>
    <row r="3062" spans="1:22" x14ac:dyDescent="0.35">
      <c r="A3062" s="3">
        <v>2016</v>
      </c>
      <c r="B3062" s="13" t="s">
        <v>42</v>
      </c>
      <c r="C3062" s="13" t="s">
        <v>96</v>
      </c>
      <c r="D3062" s="13">
        <v>2002</v>
      </c>
      <c r="E3062" s="14">
        <v>14</v>
      </c>
      <c r="F3062" s="13">
        <v>85</v>
      </c>
      <c r="G3062" s="13">
        <v>5</v>
      </c>
      <c r="H3062" s="13">
        <v>90</v>
      </c>
      <c r="I3062" s="13" t="b">
        <v>1</v>
      </c>
      <c r="J3062" s="4">
        <v>5.5555555555555601E-2</v>
      </c>
      <c r="K3062">
        <f t="shared" si="240"/>
        <v>1.7572633552014996E-4</v>
      </c>
      <c r="L3062">
        <f t="shared" si="239"/>
        <v>1.3256181030755048E-2</v>
      </c>
      <c r="M3062">
        <f t="shared" si="241"/>
        <v>7.3645450170861443E-4</v>
      </c>
      <c r="N3062">
        <f t="shared" si="242"/>
        <v>1.3256181030755048E-2</v>
      </c>
      <c r="O3062">
        <f t="shared" si="243"/>
        <v>0.18558653443057069</v>
      </c>
      <c r="Q3062" s="7">
        <v>3036</v>
      </c>
      <c r="R3062" s="7">
        <v>1.5507820940571324E-3</v>
      </c>
      <c r="S3062" s="7">
        <v>-9.7497038557689932E-4</v>
      </c>
      <c r="U3062" s="7">
        <v>66.524216524216513</v>
      </c>
      <c r="V3062" s="7">
        <v>1.7199871560094743E-3</v>
      </c>
    </row>
    <row r="3063" spans="1:22" x14ac:dyDescent="0.35">
      <c r="A3063" s="3">
        <v>2016</v>
      </c>
      <c r="B3063" s="13" t="s">
        <v>128</v>
      </c>
      <c r="C3063" s="13" t="s">
        <v>129</v>
      </c>
      <c r="D3063" s="13">
        <v>2010</v>
      </c>
      <c r="E3063" s="17">
        <v>6</v>
      </c>
      <c r="F3063" s="13">
        <v>85</v>
      </c>
      <c r="G3063" s="13">
        <v>5</v>
      </c>
      <c r="H3063" s="13">
        <v>90</v>
      </c>
      <c r="I3063" s="13" t="b">
        <v>1</v>
      </c>
      <c r="J3063" s="4">
        <v>5.5555555555555601E-2</v>
      </c>
      <c r="K3063">
        <f t="shared" si="240"/>
        <v>1.7572633552014996E-4</v>
      </c>
      <c r="L3063">
        <f t="shared" si="239"/>
        <v>1.3256181030755048E-2</v>
      </c>
      <c r="M3063">
        <f t="shared" si="241"/>
        <v>7.3645450170861443E-4</v>
      </c>
      <c r="N3063">
        <f t="shared" si="242"/>
        <v>1.3256181030755048E-2</v>
      </c>
      <c r="O3063">
        <f t="shared" si="243"/>
        <v>7.9537086184530287E-2</v>
      </c>
      <c r="Q3063" s="7">
        <v>3037</v>
      </c>
      <c r="R3063" s="7">
        <v>6.3125727822697356E-4</v>
      </c>
      <c r="S3063" s="7">
        <v>-5.544556974674045E-5</v>
      </c>
      <c r="U3063" s="7">
        <v>66.546131930747308</v>
      </c>
      <c r="V3063" s="7">
        <v>1.7203492204605894E-3</v>
      </c>
    </row>
    <row r="3064" spans="1:22" x14ac:dyDescent="0.35">
      <c r="A3064" s="3">
        <v>2013</v>
      </c>
      <c r="B3064" s="13" t="s">
        <v>24</v>
      </c>
      <c r="C3064" s="13" t="s">
        <v>283</v>
      </c>
      <c r="D3064" s="13">
        <v>2000</v>
      </c>
      <c r="E3064" s="14">
        <v>13</v>
      </c>
      <c r="F3064" s="13">
        <v>68</v>
      </c>
      <c r="G3064" s="13">
        <v>4</v>
      </c>
      <c r="H3064" s="13">
        <v>72</v>
      </c>
      <c r="I3064" s="13" t="b">
        <v>1</v>
      </c>
      <c r="J3064" s="4">
        <v>5.5555555555555601E-2</v>
      </c>
      <c r="K3064">
        <f t="shared" si="240"/>
        <v>1.4058106841611997E-4</v>
      </c>
      <c r="L3064">
        <f t="shared" si="239"/>
        <v>1.1856688762724606E-2</v>
      </c>
      <c r="M3064">
        <f t="shared" si="241"/>
        <v>6.5870493126247867E-4</v>
      </c>
      <c r="N3064">
        <f t="shared" si="242"/>
        <v>1.1856688762724606E-2</v>
      </c>
      <c r="O3064">
        <f t="shared" si="243"/>
        <v>0.15413695391541987</v>
      </c>
      <c r="Q3064" s="7">
        <v>3038</v>
      </c>
      <c r="R3064" s="7">
        <v>6.3125727822697356E-4</v>
      </c>
      <c r="S3064" s="7">
        <v>-5.544556974674045E-5</v>
      </c>
      <c r="U3064" s="7">
        <v>66.568047337278102</v>
      </c>
      <c r="V3064" s="7">
        <v>1.7228900899838833E-3</v>
      </c>
    </row>
    <row r="3065" spans="1:22" x14ac:dyDescent="0.35">
      <c r="A3065" s="24">
        <v>2013</v>
      </c>
      <c r="B3065" s="17" t="s">
        <v>30</v>
      </c>
      <c r="C3065" s="17" t="s">
        <v>264</v>
      </c>
      <c r="D3065" s="17">
        <v>2003</v>
      </c>
      <c r="E3065" s="17">
        <v>10</v>
      </c>
      <c r="F3065" s="17">
        <v>68</v>
      </c>
      <c r="G3065" s="17">
        <v>4</v>
      </c>
      <c r="H3065" s="17">
        <v>72</v>
      </c>
      <c r="I3065" s="17" t="b">
        <v>1</v>
      </c>
      <c r="J3065" s="25">
        <v>5.5555555555555601E-2</v>
      </c>
      <c r="K3065">
        <f t="shared" si="240"/>
        <v>1.4058106841611997E-4</v>
      </c>
      <c r="L3065">
        <f t="shared" si="239"/>
        <v>1.1856688762724606E-2</v>
      </c>
      <c r="M3065">
        <f t="shared" si="241"/>
        <v>6.5870493126247867E-4</v>
      </c>
      <c r="N3065">
        <f t="shared" si="242"/>
        <v>1.1856688762724606E-2</v>
      </c>
      <c r="O3065">
        <f t="shared" si="243"/>
        <v>0.11856688762724607</v>
      </c>
      <c r="Q3065" s="7">
        <v>3039</v>
      </c>
      <c r="R3065" s="7">
        <v>1.9535307765435606E-3</v>
      </c>
      <c r="S3065" s="7">
        <v>-7.5575202109652096E-4</v>
      </c>
      <c r="U3065" s="7">
        <v>66.589962743808897</v>
      </c>
      <c r="V3065" s="7">
        <v>1.7228900899838833E-3</v>
      </c>
    </row>
    <row r="3066" spans="1:22" x14ac:dyDescent="0.35">
      <c r="A3066" s="5">
        <v>2013</v>
      </c>
      <c r="B3066" s="14" t="s">
        <v>153</v>
      </c>
      <c r="C3066" s="14" t="s">
        <v>224</v>
      </c>
      <c r="D3066" s="14">
        <v>2006</v>
      </c>
      <c r="E3066" s="14">
        <v>7</v>
      </c>
      <c r="F3066" s="14">
        <v>68</v>
      </c>
      <c r="G3066" s="14">
        <v>4</v>
      </c>
      <c r="H3066" s="14">
        <v>72</v>
      </c>
      <c r="I3066" s="14" t="b">
        <v>1</v>
      </c>
      <c r="J3066" s="6">
        <v>5.5555555555555601E-2</v>
      </c>
      <c r="K3066">
        <f t="shared" si="240"/>
        <v>1.4058106841611997E-4</v>
      </c>
      <c r="L3066">
        <f t="shared" si="239"/>
        <v>1.1856688762724606E-2</v>
      </c>
      <c r="M3066">
        <f t="shared" si="241"/>
        <v>6.5870493126247867E-4</v>
      </c>
      <c r="N3066">
        <f t="shared" si="242"/>
        <v>1.1856688762724606E-2</v>
      </c>
      <c r="O3066">
        <f t="shared" si="243"/>
        <v>8.2996821339072241E-2</v>
      </c>
      <c r="Q3066" s="7">
        <v>3040</v>
      </c>
      <c r="R3066" s="7">
        <v>3.7587121722775646E-4</v>
      </c>
      <c r="S3066" s="7">
        <v>2.8745626149253212E-4</v>
      </c>
      <c r="U3066" s="7">
        <v>66.611878150339678</v>
      </c>
      <c r="V3066" s="7">
        <v>1.7232539911580793E-3</v>
      </c>
    </row>
    <row r="3067" spans="1:22" x14ac:dyDescent="0.35">
      <c r="A3067" s="24">
        <v>2014</v>
      </c>
      <c r="B3067" s="17" t="s">
        <v>104</v>
      </c>
      <c r="C3067" s="17" t="s">
        <v>105</v>
      </c>
      <c r="D3067" s="17">
        <v>2004</v>
      </c>
      <c r="E3067" s="17">
        <v>10</v>
      </c>
      <c r="F3067" s="17">
        <v>68</v>
      </c>
      <c r="G3067" s="17">
        <v>4</v>
      </c>
      <c r="H3067" s="17">
        <v>72</v>
      </c>
      <c r="I3067" s="17" t="b">
        <v>1</v>
      </c>
      <c r="J3067" s="25">
        <v>5.5555555555555601E-2</v>
      </c>
      <c r="K3067">
        <f t="shared" si="240"/>
        <v>1.4058106841611997E-4</v>
      </c>
      <c r="L3067">
        <f t="shared" si="239"/>
        <v>1.1856688762724606E-2</v>
      </c>
      <c r="M3067">
        <f t="shared" si="241"/>
        <v>6.5870493126247867E-4</v>
      </c>
      <c r="N3067">
        <f t="shared" si="242"/>
        <v>1.1856688762724606E-2</v>
      </c>
      <c r="O3067">
        <f t="shared" si="243"/>
        <v>0.11856688762724607</v>
      </c>
      <c r="Q3067" s="7">
        <v>3041</v>
      </c>
      <c r="R3067" s="7">
        <v>1.2627687522207638E-3</v>
      </c>
      <c r="S3067" s="7">
        <v>-5.9944127350047523E-4</v>
      </c>
      <c r="U3067" s="7">
        <v>66.633793556870472</v>
      </c>
      <c r="V3067" s="7">
        <v>1.7245532130007934E-3</v>
      </c>
    </row>
    <row r="3068" spans="1:22" x14ac:dyDescent="0.35">
      <c r="A3068" s="5">
        <v>2016</v>
      </c>
      <c r="B3068" s="14" t="s">
        <v>42</v>
      </c>
      <c r="C3068" s="14" t="s">
        <v>182</v>
      </c>
      <c r="D3068" s="14">
        <v>2005</v>
      </c>
      <c r="E3068" s="14">
        <v>11</v>
      </c>
      <c r="F3068" s="14">
        <v>68</v>
      </c>
      <c r="G3068" s="14">
        <v>4</v>
      </c>
      <c r="H3068" s="14">
        <v>72</v>
      </c>
      <c r="I3068" s="14" t="b">
        <v>1</v>
      </c>
      <c r="J3068" s="6">
        <v>5.5555555555555601E-2</v>
      </c>
      <c r="K3068">
        <f t="shared" si="240"/>
        <v>1.4058106841611997E-4</v>
      </c>
      <c r="L3068">
        <f t="shared" si="239"/>
        <v>1.1856688762724606E-2</v>
      </c>
      <c r="M3068">
        <f t="shared" si="241"/>
        <v>6.5870493126247867E-4</v>
      </c>
      <c r="N3068">
        <f t="shared" si="242"/>
        <v>1.1856688762724606E-2</v>
      </c>
      <c r="O3068">
        <f t="shared" si="243"/>
        <v>0.13042357638997068</v>
      </c>
      <c r="Q3068" s="7">
        <v>3042</v>
      </c>
      <c r="R3068" s="7">
        <v>8.1801914295763793E-4</v>
      </c>
      <c r="S3068" s="7">
        <v>-7.7438813439035517E-5</v>
      </c>
      <c r="U3068" s="7">
        <v>66.655708963401267</v>
      </c>
      <c r="V3068" s="7">
        <v>1.7248944046577078E-3</v>
      </c>
    </row>
    <row r="3069" spans="1:22" x14ac:dyDescent="0.35">
      <c r="A3069" s="24">
        <v>2016</v>
      </c>
      <c r="B3069" s="17" t="s">
        <v>67</v>
      </c>
      <c r="C3069" s="17" t="s">
        <v>123</v>
      </c>
      <c r="D3069" s="17">
        <v>2008</v>
      </c>
      <c r="E3069" s="17">
        <v>8</v>
      </c>
      <c r="F3069" s="17">
        <v>68</v>
      </c>
      <c r="G3069" s="17">
        <v>4</v>
      </c>
      <c r="H3069" s="17">
        <v>72</v>
      </c>
      <c r="I3069" s="17" t="b">
        <v>1</v>
      </c>
      <c r="J3069" s="25">
        <v>5.5555555555555601E-2</v>
      </c>
      <c r="K3069">
        <f t="shared" si="240"/>
        <v>1.4058106841611997E-4</v>
      </c>
      <c r="L3069">
        <f t="shared" si="239"/>
        <v>1.1856688762724606E-2</v>
      </c>
      <c r="M3069">
        <f t="shared" si="241"/>
        <v>6.5870493126247867E-4</v>
      </c>
      <c r="N3069">
        <f t="shared" si="242"/>
        <v>1.1856688762724606E-2</v>
      </c>
      <c r="O3069">
        <f t="shared" si="243"/>
        <v>9.4853510101796851E-2</v>
      </c>
      <c r="Q3069" s="7">
        <v>3043</v>
      </c>
      <c r="R3069" s="7">
        <v>6.194237028949223E-4</v>
      </c>
      <c r="S3069" s="7">
        <v>1.2115662662368011E-4</v>
      </c>
      <c r="U3069" s="7">
        <v>66.677624369932062</v>
      </c>
      <c r="V3069" s="7">
        <v>1.7274351254406982E-3</v>
      </c>
    </row>
    <row r="3070" spans="1:22" x14ac:dyDescent="0.35">
      <c r="A3070" s="3">
        <v>2017</v>
      </c>
      <c r="B3070" s="13" t="s">
        <v>26</v>
      </c>
      <c r="C3070" s="13" t="s">
        <v>111</v>
      </c>
      <c r="D3070" s="13">
        <v>2002</v>
      </c>
      <c r="E3070" s="14">
        <v>15</v>
      </c>
      <c r="F3070" s="13">
        <v>68</v>
      </c>
      <c r="G3070" s="13">
        <v>4</v>
      </c>
      <c r="H3070" s="13">
        <v>72</v>
      </c>
      <c r="I3070" s="13" t="b">
        <v>1</v>
      </c>
      <c r="J3070" s="4">
        <v>5.5555555555555601E-2</v>
      </c>
      <c r="K3070">
        <f t="shared" si="240"/>
        <v>1.4058106841611997E-4</v>
      </c>
      <c r="L3070">
        <f t="shared" si="239"/>
        <v>1.1856688762724606E-2</v>
      </c>
      <c r="M3070">
        <f t="shared" si="241"/>
        <v>6.5870493126247867E-4</v>
      </c>
      <c r="N3070">
        <f t="shared" si="242"/>
        <v>1.1856688762724606E-2</v>
      </c>
      <c r="O3070">
        <f t="shared" si="243"/>
        <v>0.17785033144086909</v>
      </c>
      <c r="Q3070" s="7">
        <v>3044</v>
      </c>
      <c r="R3070" s="7">
        <v>1.8843571777978664E-3</v>
      </c>
      <c r="S3070" s="7">
        <v>-7.3812781117951016E-4</v>
      </c>
      <c r="U3070" s="7">
        <v>66.699539776462842</v>
      </c>
      <c r="V3070" s="7">
        <v>1.7274351254406982E-3</v>
      </c>
    </row>
    <row r="3071" spans="1:22" x14ac:dyDescent="0.35">
      <c r="A3071" s="24">
        <v>2013</v>
      </c>
      <c r="B3071" s="17" t="s">
        <v>67</v>
      </c>
      <c r="C3071" s="17" t="s">
        <v>207</v>
      </c>
      <c r="D3071" s="17">
        <v>2007</v>
      </c>
      <c r="E3071" s="17">
        <v>6</v>
      </c>
      <c r="F3071" s="17">
        <v>51</v>
      </c>
      <c r="G3071" s="17">
        <v>3</v>
      </c>
      <c r="H3071" s="17">
        <v>54</v>
      </c>
      <c r="I3071" s="17" t="b">
        <v>1</v>
      </c>
      <c r="J3071" s="25">
        <v>5.5555555555555601E-2</v>
      </c>
      <c r="K3071">
        <f t="shared" si="240"/>
        <v>1.0543580131208997E-4</v>
      </c>
      <c r="L3071">
        <f t="shared" si="239"/>
        <v>1.0268193673284994E-2</v>
      </c>
      <c r="M3071">
        <f t="shared" si="241"/>
        <v>5.70455204071389E-4</v>
      </c>
      <c r="N3071">
        <f t="shared" si="242"/>
        <v>1.0268193673284994E-2</v>
      </c>
      <c r="O3071">
        <f t="shared" si="243"/>
        <v>6.1609162039709967E-2</v>
      </c>
      <c r="Q3071" s="7">
        <v>3045</v>
      </c>
      <c r="R3071" s="7">
        <v>5.3343058721137013E-4</v>
      </c>
      <c r="S3071" s="7">
        <v>4.0137035155976661E-4</v>
      </c>
      <c r="U3071" s="7">
        <v>66.721455182993637</v>
      </c>
      <c r="V3071" s="7">
        <v>1.7274351254406982E-3</v>
      </c>
    </row>
    <row r="3072" spans="1:22" x14ac:dyDescent="0.35">
      <c r="A3072" s="5">
        <v>2014</v>
      </c>
      <c r="B3072" s="14" t="s">
        <v>33</v>
      </c>
      <c r="C3072" s="14" t="s">
        <v>254</v>
      </c>
      <c r="D3072" s="14">
        <v>2005</v>
      </c>
      <c r="E3072" s="14">
        <v>9</v>
      </c>
      <c r="F3072" s="14">
        <v>51</v>
      </c>
      <c r="G3072" s="14">
        <v>3</v>
      </c>
      <c r="H3072" s="14">
        <v>54</v>
      </c>
      <c r="I3072" s="14" t="b">
        <v>1</v>
      </c>
      <c r="J3072" s="6">
        <v>5.5555555555555601E-2</v>
      </c>
      <c r="K3072">
        <f t="shared" si="240"/>
        <v>1.0543580131208997E-4</v>
      </c>
      <c r="L3072">
        <f t="shared" si="239"/>
        <v>1.0268193673284994E-2</v>
      </c>
      <c r="M3072">
        <f t="shared" si="241"/>
        <v>5.70455204071389E-4</v>
      </c>
      <c r="N3072">
        <f t="shared" si="242"/>
        <v>1.0268193673284994E-2</v>
      </c>
      <c r="O3072">
        <f t="shared" si="243"/>
        <v>9.2413743059564943E-2</v>
      </c>
      <c r="Q3072" s="7">
        <v>3046</v>
      </c>
      <c r="R3072" s="7">
        <v>1.9015493030062585E-3</v>
      </c>
      <c r="S3072" s="7">
        <v>-9.1042815489324278E-4</v>
      </c>
      <c r="U3072" s="7">
        <v>66.743370589524432</v>
      </c>
      <c r="V3072" s="7">
        <v>1.7274351254406982E-3</v>
      </c>
    </row>
    <row r="3073" spans="1:22" x14ac:dyDescent="0.35">
      <c r="A3073" s="24">
        <v>2015</v>
      </c>
      <c r="B3073" s="17" t="s">
        <v>30</v>
      </c>
      <c r="C3073" s="17" t="s">
        <v>230</v>
      </c>
      <c r="D3073" s="17">
        <v>2001</v>
      </c>
      <c r="E3073" s="17">
        <v>14</v>
      </c>
      <c r="F3073" s="17">
        <v>51</v>
      </c>
      <c r="G3073" s="17">
        <v>3</v>
      </c>
      <c r="H3073" s="17">
        <v>54</v>
      </c>
      <c r="I3073" s="17" t="b">
        <v>1</v>
      </c>
      <c r="J3073" s="25">
        <v>5.5555555555555601E-2</v>
      </c>
      <c r="K3073">
        <f t="shared" si="240"/>
        <v>1.0543580131208997E-4</v>
      </c>
      <c r="L3073">
        <f t="shared" si="239"/>
        <v>1.0268193673284994E-2</v>
      </c>
      <c r="M3073">
        <f t="shared" si="241"/>
        <v>5.70455204071389E-4</v>
      </c>
      <c r="N3073">
        <f t="shared" si="242"/>
        <v>1.0268193673284994E-2</v>
      </c>
      <c r="O3073">
        <f t="shared" si="243"/>
        <v>0.14375471142598992</v>
      </c>
      <c r="Q3073" s="7">
        <v>3047</v>
      </c>
      <c r="R3073" s="7">
        <v>1.3235685044483477E-3</v>
      </c>
      <c r="S3073" s="7">
        <v>-1.3352575300713799E-4</v>
      </c>
      <c r="U3073" s="7">
        <v>66.765285996055226</v>
      </c>
      <c r="V3073" s="7">
        <v>1.7274351254406982E-3</v>
      </c>
    </row>
    <row r="3074" spans="1:22" x14ac:dyDescent="0.35">
      <c r="A3074" s="3">
        <v>2017</v>
      </c>
      <c r="B3074" s="13" t="s">
        <v>30</v>
      </c>
      <c r="C3074" s="13" t="s">
        <v>141</v>
      </c>
      <c r="D3074" s="13">
        <v>2007</v>
      </c>
      <c r="E3074" s="14">
        <v>10</v>
      </c>
      <c r="F3074" s="13">
        <v>51</v>
      </c>
      <c r="G3074" s="13">
        <v>3</v>
      </c>
      <c r="H3074" s="13">
        <v>54</v>
      </c>
      <c r="I3074" s="13" t="b">
        <v>1</v>
      </c>
      <c r="J3074" s="4">
        <v>5.5555555555555601E-2</v>
      </c>
      <c r="K3074">
        <f t="shared" si="240"/>
        <v>1.0543580131208997E-4</v>
      </c>
      <c r="L3074">
        <f t="shared" si="239"/>
        <v>1.0268193673284994E-2</v>
      </c>
      <c r="M3074">
        <f t="shared" si="241"/>
        <v>5.70455204071389E-4</v>
      </c>
      <c r="N3074">
        <f t="shared" si="242"/>
        <v>1.0268193673284994E-2</v>
      </c>
      <c r="O3074">
        <f t="shared" si="243"/>
        <v>0.10268193673284993</v>
      </c>
      <c r="Q3074" s="7">
        <v>3048</v>
      </c>
      <c r="R3074" s="7">
        <v>1.3737424683807904E-3</v>
      </c>
      <c r="S3074" s="7">
        <v>-1.3896599383325745E-4</v>
      </c>
      <c r="U3074" s="7">
        <v>66.787201402586007</v>
      </c>
      <c r="V3074" s="7">
        <v>1.7274351254406982E-3</v>
      </c>
    </row>
    <row r="3075" spans="1:22" x14ac:dyDescent="0.35">
      <c r="A3075" s="24">
        <v>2017</v>
      </c>
      <c r="B3075" s="17" t="s">
        <v>37</v>
      </c>
      <c r="C3075" s="17" t="s">
        <v>59</v>
      </c>
      <c r="D3075" s="17">
        <v>2006</v>
      </c>
      <c r="E3075" s="17">
        <v>11</v>
      </c>
      <c r="F3075" s="17">
        <v>51</v>
      </c>
      <c r="G3075" s="17">
        <v>3</v>
      </c>
      <c r="H3075" s="17">
        <v>54</v>
      </c>
      <c r="I3075" s="17" t="b">
        <v>1</v>
      </c>
      <c r="J3075" s="25">
        <v>5.5555555555555601E-2</v>
      </c>
      <c r="K3075">
        <f t="shared" si="240"/>
        <v>1.0543580131208997E-4</v>
      </c>
      <c r="L3075">
        <f t="shared" si="239"/>
        <v>1.0268193673284994E-2</v>
      </c>
      <c r="M3075">
        <f t="shared" si="241"/>
        <v>5.70455204071389E-4</v>
      </c>
      <c r="N3075">
        <f t="shared" si="242"/>
        <v>1.0268193673284994E-2</v>
      </c>
      <c r="O3075">
        <f t="shared" si="243"/>
        <v>0.11295013040613493</v>
      </c>
      <c r="Q3075" s="7">
        <v>3049</v>
      </c>
      <c r="R3075" s="7">
        <v>1.8819637400384675E-3</v>
      </c>
      <c r="S3075" s="7">
        <v>-5.2178440217183117E-4</v>
      </c>
      <c r="U3075" s="7">
        <v>66.809116809116802</v>
      </c>
      <c r="V3075" s="7">
        <v>1.7274351254406982E-3</v>
      </c>
    </row>
    <row r="3076" spans="1:22" x14ac:dyDescent="0.35">
      <c r="A3076" s="5">
        <v>2017</v>
      </c>
      <c r="B3076" s="14" t="s">
        <v>30</v>
      </c>
      <c r="C3076" s="14" t="s">
        <v>48</v>
      </c>
      <c r="D3076" s="14">
        <v>2010</v>
      </c>
      <c r="E3076" s="14">
        <v>7</v>
      </c>
      <c r="F3076" s="14">
        <v>205</v>
      </c>
      <c r="G3076" s="14">
        <v>12</v>
      </c>
      <c r="H3076" s="14">
        <v>217</v>
      </c>
      <c r="I3076" s="14" t="b">
        <v>1</v>
      </c>
      <c r="J3076" s="6">
        <v>5.5299539170506902E-2</v>
      </c>
      <c r="K3076">
        <f t="shared" si="240"/>
        <v>4.2369572008747264E-4</v>
      </c>
      <c r="L3076">
        <f t="shared" ref="L3076:L3139" si="244">SQRT(K3076)</f>
        <v>2.0583870386481563E-2</v>
      </c>
      <c r="M3076">
        <f t="shared" si="241"/>
        <v>1.1382785467178743E-3</v>
      </c>
      <c r="N3076">
        <f t="shared" si="242"/>
        <v>2.0583870386481563E-2</v>
      </c>
      <c r="O3076">
        <f t="shared" si="243"/>
        <v>0.14408709270537093</v>
      </c>
      <c r="Q3076" s="7">
        <v>3050</v>
      </c>
      <c r="R3076" s="7">
        <v>5.9847518627005689E-4</v>
      </c>
      <c r="S3076" s="7">
        <v>4.4302875811698525E-4</v>
      </c>
      <c r="U3076" s="7">
        <v>66.831032215647596</v>
      </c>
      <c r="V3076" s="7">
        <v>1.7274351254406982E-3</v>
      </c>
    </row>
    <row r="3077" spans="1:22" x14ac:dyDescent="0.35">
      <c r="A3077" s="3">
        <v>2014</v>
      </c>
      <c r="B3077" s="13" t="s">
        <v>37</v>
      </c>
      <c r="C3077" s="13" t="s">
        <v>59</v>
      </c>
      <c r="D3077" s="13">
        <v>2004</v>
      </c>
      <c r="E3077" s="17">
        <v>10</v>
      </c>
      <c r="F3077" s="13">
        <v>188</v>
      </c>
      <c r="G3077" s="13">
        <v>11</v>
      </c>
      <c r="H3077" s="13">
        <v>199</v>
      </c>
      <c r="I3077" s="13" t="b">
        <v>1</v>
      </c>
      <c r="J3077" s="4">
        <v>5.52763819095477E-2</v>
      </c>
      <c r="K3077">
        <f t="shared" si="240"/>
        <v>3.8855045298344268E-4</v>
      </c>
      <c r="L3077">
        <f t="shared" si="244"/>
        <v>1.971168315957424E-2</v>
      </c>
      <c r="M3077">
        <f t="shared" si="241"/>
        <v>1.0895905264086255E-3</v>
      </c>
      <c r="N3077">
        <f t="shared" si="242"/>
        <v>1.971168315957424E-2</v>
      </c>
      <c r="O3077">
        <f t="shared" si="243"/>
        <v>0.19711683159574239</v>
      </c>
      <c r="Q3077" s="7">
        <v>3051</v>
      </c>
      <c r="R3077" s="7">
        <v>2.1753820301765739E-3</v>
      </c>
      <c r="S3077" s="7">
        <v>-1.1873246332828561E-3</v>
      </c>
      <c r="U3077" s="7">
        <v>66.852947622178391</v>
      </c>
      <c r="V3077" s="7">
        <v>1.7282030651533872E-3</v>
      </c>
    </row>
    <row r="3078" spans="1:22" x14ac:dyDescent="0.35">
      <c r="A3078" s="5">
        <v>2014</v>
      </c>
      <c r="B3078" s="14" t="s">
        <v>42</v>
      </c>
      <c r="C3078" s="14" t="s">
        <v>73</v>
      </c>
      <c r="D3078" s="14">
        <v>2005</v>
      </c>
      <c r="E3078" s="14">
        <v>9</v>
      </c>
      <c r="F3078" s="14">
        <v>154</v>
      </c>
      <c r="G3078" s="14">
        <v>9</v>
      </c>
      <c r="H3078" s="14">
        <v>163</v>
      </c>
      <c r="I3078" s="14" t="b">
        <v>1</v>
      </c>
      <c r="J3078" s="6">
        <v>5.5214723926380403E-2</v>
      </c>
      <c r="K3078">
        <f t="shared" si="240"/>
        <v>3.182599187753827E-4</v>
      </c>
      <c r="L3078">
        <f t="shared" si="244"/>
        <v>1.7839840772142075E-2</v>
      </c>
      <c r="M3078">
        <f t="shared" si="241"/>
        <v>9.8502188312440974E-4</v>
      </c>
      <c r="N3078">
        <f t="shared" si="242"/>
        <v>1.7839840772142075E-2</v>
      </c>
      <c r="O3078">
        <f t="shared" si="243"/>
        <v>0.16055856694927867</v>
      </c>
      <c r="Q3078" s="7">
        <v>3052</v>
      </c>
      <c r="R3078" s="7">
        <v>1.7983569524111288E-3</v>
      </c>
      <c r="S3078" s="7">
        <v>-8.6680750501769415E-4</v>
      </c>
      <c r="U3078" s="7">
        <v>66.874863028709171</v>
      </c>
      <c r="V3078" s="7">
        <v>1.7291004445640051E-3</v>
      </c>
    </row>
    <row r="3079" spans="1:22" x14ac:dyDescent="0.35">
      <c r="A3079" s="24">
        <v>2015</v>
      </c>
      <c r="B3079" s="17" t="s">
        <v>52</v>
      </c>
      <c r="C3079" s="17" t="s">
        <v>108</v>
      </c>
      <c r="D3079" s="17">
        <v>2007</v>
      </c>
      <c r="E3079" s="17">
        <v>8</v>
      </c>
      <c r="F3079" s="17">
        <v>137</v>
      </c>
      <c r="G3079" s="17">
        <v>8</v>
      </c>
      <c r="H3079" s="17">
        <v>145</v>
      </c>
      <c r="I3079" s="17" t="b">
        <v>1</v>
      </c>
      <c r="J3079" s="25">
        <v>5.5172413793103503E-2</v>
      </c>
      <c r="K3079">
        <f t="shared" si="240"/>
        <v>2.8311465167135268E-4</v>
      </c>
      <c r="L3079">
        <f t="shared" si="244"/>
        <v>1.68260111634146E-2</v>
      </c>
      <c r="M3079">
        <f t="shared" si="241"/>
        <v>9.2833165039528918E-4</v>
      </c>
      <c r="N3079">
        <f t="shared" si="242"/>
        <v>1.68260111634146E-2</v>
      </c>
      <c r="O3079">
        <f t="shared" si="243"/>
        <v>0.1346080893073168</v>
      </c>
      <c r="Q3079" s="7">
        <v>3053</v>
      </c>
      <c r="R3079" s="7">
        <v>5.352924797386784E-4</v>
      </c>
      <c r="S3079" s="7">
        <v>3.9625696765475623E-4</v>
      </c>
      <c r="U3079" s="7">
        <v>66.896778435239966</v>
      </c>
      <c r="V3079" s="7">
        <v>1.729100444564006E-3</v>
      </c>
    </row>
    <row r="3080" spans="1:22" x14ac:dyDescent="0.35">
      <c r="A3080" s="3">
        <v>2014</v>
      </c>
      <c r="B3080" s="13" t="s">
        <v>30</v>
      </c>
      <c r="C3080" s="13" t="s">
        <v>141</v>
      </c>
      <c r="D3080" s="13">
        <v>2004</v>
      </c>
      <c r="E3080" s="14">
        <v>10</v>
      </c>
      <c r="F3080" s="13">
        <v>120</v>
      </c>
      <c r="G3080" s="13">
        <v>7</v>
      </c>
      <c r="H3080" s="13">
        <v>127</v>
      </c>
      <c r="I3080" s="13" t="b">
        <v>1</v>
      </c>
      <c r="J3080" s="4">
        <v>5.5118110236220499E-2</v>
      </c>
      <c r="K3080">
        <f t="shared" si="240"/>
        <v>2.4796938456732271E-4</v>
      </c>
      <c r="L3080">
        <f t="shared" si="244"/>
        <v>1.5747043677062776E-2</v>
      </c>
      <c r="M3080">
        <f t="shared" si="241"/>
        <v>8.6794728928692513E-4</v>
      </c>
      <c r="N3080">
        <f t="shared" si="242"/>
        <v>1.5747043677062776E-2</v>
      </c>
      <c r="O3080">
        <f t="shared" si="243"/>
        <v>0.15747043677062778</v>
      </c>
      <c r="Q3080" s="7">
        <v>3054</v>
      </c>
      <c r="R3080" s="7">
        <v>9.7331571663935267E-4</v>
      </c>
      <c r="S3080" s="7">
        <v>-1.0193099889314557E-4</v>
      </c>
      <c r="U3080" s="7">
        <v>66.918693841770761</v>
      </c>
      <c r="V3080" s="7">
        <v>1.7293237704215164E-3</v>
      </c>
    </row>
    <row r="3081" spans="1:22" x14ac:dyDescent="0.35">
      <c r="A3081" s="24">
        <v>2013</v>
      </c>
      <c r="B3081" s="17" t="s">
        <v>186</v>
      </c>
      <c r="C3081" s="17" t="s">
        <v>187</v>
      </c>
      <c r="D3081" s="17">
        <v>2003</v>
      </c>
      <c r="E3081" s="17">
        <v>10</v>
      </c>
      <c r="F3081" s="17">
        <v>103</v>
      </c>
      <c r="G3081" s="17">
        <v>6</v>
      </c>
      <c r="H3081" s="17">
        <v>109</v>
      </c>
      <c r="I3081" s="17" t="b">
        <v>1</v>
      </c>
      <c r="J3081" s="25">
        <v>5.5045871559633003E-2</v>
      </c>
      <c r="K3081">
        <f t="shared" si="240"/>
        <v>2.1282411746329272E-4</v>
      </c>
      <c r="L3081">
        <f t="shared" si="244"/>
        <v>1.4588492638490541E-2</v>
      </c>
      <c r="M3081">
        <f t="shared" si="241"/>
        <v>8.0303629202700189E-4</v>
      </c>
      <c r="N3081">
        <f t="shared" si="242"/>
        <v>1.4588492638490541E-2</v>
      </c>
      <c r="O3081">
        <f t="shared" si="243"/>
        <v>0.14588492638490541</v>
      </c>
      <c r="Q3081" s="7">
        <v>3055</v>
      </c>
      <c r="R3081" s="7">
        <v>1.4459111680540137E-3</v>
      </c>
      <c r="S3081" s="7">
        <v>-5.7452645030780657E-4</v>
      </c>
      <c r="U3081" s="7">
        <v>66.940609248301556</v>
      </c>
      <c r="V3081" s="7">
        <v>1.7315237350072773E-3</v>
      </c>
    </row>
    <row r="3082" spans="1:22" x14ac:dyDescent="0.35">
      <c r="A3082" s="3">
        <v>2016</v>
      </c>
      <c r="B3082" s="13" t="s">
        <v>104</v>
      </c>
      <c r="C3082" s="13" t="s">
        <v>115</v>
      </c>
      <c r="D3082" s="13">
        <v>2004</v>
      </c>
      <c r="E3082" s="14">
        <v>12</v>
      </c>
      <c r="F3082" s="13">
        <v>103</v>
      </c>
      <c r="G3082" s="13">
        <v>6</v>
      </c>
      <c r="H3082" s="13">
        <v>109</v>
      </c>
      <c r="I3082" s="13" t="b">
        <v>1</v>
      </c>
      <c r="J3082" s="4">
        <v>5.5045871559633003E-2</v>
      </c>
      <c r="K3082">
        <f t="shared" si="240"/>
        <v>2.1282411746329272E-4</v>
      </c>
      <c r="L3082">
        <f t="shared" si="244"/>
        <v>1.4588492638490541E-2</v>
      </c>
      <c r="M3082">
        <f t="shared" si="241"/>
        <v>8.0303629202700189E-4</v>
      </c>
      <c r="N3082">
        <f t="shared" si="242"/>
        <v>1.4588492638490541E-2</v>
      </c>
      <c r="O3082">
        <f t="shared" si="243"/>
        <v>0.1750619116618865</v>
      </c>
      <c r="Q3082" s="7">
        <v>3056</v>
      </c>
      <c r="R3082" s="7">
        <v>6.8234606989885007E-4</v>
      </c>
      <c r="S3082" s="7">
        <v>1.2439941642521991E-4</v>
      </c>
      <c r="U3082" s="7">
        <v>66.962524654832336</v>
      </c>
      <c r="V3082" s="7">
        <v>1.7319852188379834E-3</v>
      </c>
    </row>
    <row r="3083" spans="1:22" x14ac:dyDescent="0.35">
      <c r="A3083" s="3">
        <v>2013</v>
      </c>
      <c r="B3083" s="13" t="s">
        <v>30</v>
      </c>
      <c r="C3083" s="13" t="s">
        <v>31</v>
      </c>
      <c r="D3083" s="13">
        <v>2005</v>
      </c>
      <c r="E3083" s="17">
        <v>8</v>
      </c>
      <c r="F3083" s="13">
        <v>378</v>
      </c>
      <c r="G3083" s="13">
        <v>22</v>
      </c>
      <c r="H3083" s="13">
        <v>400</v>
      </c>
      <c r="I3083" s="13" t="b">
        <v>1</v>
      </c>
      <c r="J3083" s="4">
        <v>5.5E-2</v>
      </c>
      <c r="K3083">
        <f t="shared" si="240"/>
        <v>7.8100593564511096E-4</v>
      </c>
      <c r="L3083">
        <f t="shared" si="244"/>
        <v>2.7946483421803017E-2</v>
      </c>
      <c r="M3083">
        <f t="shared" si="241"/>
        <v>1.537056588199166E-3</v>
      </c>
      <c r="N3083">
        <f t="shared" si="242"/>
        <v>2.7946483421803017E-2</v>
      </c>
      <c r="O3083">
        <f t="shared" si="243"/>
        <v>0.22357186737442414</v>
      </c>
      <c r="Q3083" s="7">
        <v>3057</v>
      </c>
      <c r="R3083" s="7">
        <v>8.2260191911188399E-4</v>
      </c>
      <c r="S3083" s="7">
        <v>-8.6147417403269568E-5</v>
      </c>
      <c r="U3083" s="7">
        <v>66.984440061363131</v>
      </c>
      <c r="V3083" s="7">
        <v>1.7319852188379834E-3</v>
      </c>
    </row>
    <row r="3084" spans="1:22" x14ac:dyDescent="0.35">
      <c r="A3084" s="5">
        <v>2013</v>
      </c>
      <c r="B3084" s="14" t="s">
        <v>33</v>
      </c>
      <c r="C3084" s="14" t="s">
        <v>109</v>
      </c>
      <c r="D3084" s="14">
        <v>2003</v>
      </c>
      <c r="E3084" s="14">
        <v>10</v>
      </c>
      <c r="F3084" s="14">
        <v>86</v>
      </c>
      <c r="G3084" s="14">
        <v>5</v>
      </c>
      <c r="H3084" s="14">
        <v>91</v>
      </c>
      <c r="I3084" s="14" t="b">
        <v>1</v>
      </c>
      <c r="J3084" s="6">
        <v>5.4945054945054903E-2</v>
      </c>
      <c r="K3084">
        <f t="shared" si="240"/>
        <v>1.7767885035926273E-4</v>
      </c>
      <c r="L3084">
        <f t="shared" si="244"/>
        <v>1.3329623038903341E-2</v>
      </c>
      <c r="M3084">
        <f t="shared" si="241"/>
        <v>7.3239687026941378E-4</v>
      </c>
      <c r="N3084">
        <f t="shared" si="242"/>
        <v>1.3329623038903341E-2</v>
      </c>
      <c r="O3084">
        <f t="shared" si="243"/>
        <v>0.1332962303890334</v>
      </c>
      <c r="Q3084" s="7">
        <v>3058</v>
      </c>
      <c r="R3084" s="7">
        <v>6.2289389084766182E-4</v>
      </c>
      <c r="S3084" s="7">
        <v>1.135606108609526E-4</v>
      </c>
      <c r="U3084" s="7">
        <v>67.006355467893925</v>
      </c>
      <c r="V3084" s="7">
        <v>1.7331673269625277E-3</v>
      </c>
    </row>
    <row r="3085" spans="1:22" x14ac:dyDescent="0.35">
      <c r="A3085" s="24">
        <v>2013</v>
      </c>
      <c r="B3085" s="17" t="s">
        <v>26</v>
      </c>
      <c r="C3085" s="17" t="s">
        <v>78</v>
      </c>
      <c r="D3085" s="17">
        <v>1999</v>
      </c>
      <c r="E3085" s="17">
        <v>14</v>
      </c>
      <c r="F3085" s="17">
        <v>69</v>
      </c>
      <c r="G3085" s="17">
        <v>4</v>
      </c>
      <c r="H3085" s="17">
        <v>73</v>
      </c>
      <c r="I3085" s="17" t="b">
        <v>1</v>
      </c>
      <c r="J3085" s="25">
        <v>5.4794520547945202E-2</v>
      </c>
      <c r="K3085">
        <f t="shared" si="240"/>
        <v>1.4253358325523274E-4</v>
      </c>
      <c r="L3085">
        <f t="shared" si="244"/>
        <v>1.1938742951216963E-2</v>
      </c>
      <c r="M3085">
        <f t="shared" si="241"/>
        <v>6.5417769595709386E-4</v>
      </c>
      <c r="N3085">
        <f t="shared" si="242"/>
        <v>1.1938742951216963E-2</v>
      </c>
      <c r="O3085">
        <f t="shared" si="243"/>
        <v>0.16714240131703748</v>
      </c>
      <c r="Q3085" s="7">
        <v>3059</v>
      </c>
      <c r="R3085" s="7">
        <v>2.0208500886972178E-3</v>
      </c>
      <c r="S3085" s="7">
        <v>-1.2843955869886034E-3</v>
      </c>
      <c r="U3085" s="7">
        <v>67.02827087442472</v>
      </c>
      <c r="V3085" s="7">
        <v>1.7331673269625277E-3</v>
      </c>
    </row>
    <row r="3086" spans="1:22" x14ac:dyDescent="0.35">
      <c r="A3086" s="5">
        <v>2014</v>
      </c>
      <c r="B3086" s="14" t="s">
        <v>52</v>
      </c>
      <c r="C3086" s="14" t="s">
        <v>146</v>
      </c>
      <c r="D3086" s="14">
        <v>2008</v>
      </c>
      <c r="E3086" s="14">
        <v>6</v>
      </c>
      <c r="F3086" s="14">
        <v>69</v>
      </c>
      <c r="G3086" s="14">
        <v>4</v>
      </c>
      <c r="H3086" s="14">
        <v>73</v>
      </c>
      <c r="I3086" s="14" t="b">
        <v>1</v>
      </c>
      <c r="J3086" s="6">
        <v>5.4794520547945202E-2</v>
      </c>
      <c r="K3086">
        <f t="shared" si="240"/>
        <v>1.4253358325523274E-4</v>
      </c>
      <c r="L3086">
        <f t="shared" si="244"/>
        <v>1.1938742951216963E-2</v>
      </c>
      <c r="M3086">
        <f t="shared" si="241"/>
        <v>6.5417769595709386E-4</v>
      </c>
      <c r="N3086">
        <f t="shared" si="242"/>
        <v>1.1938742951216963E-2</v>
      </c>
      <c r="O3086">
        <f t="shared" si="243"/>
        <v>7.1632457707301783E-2</v>
      </c>
      <c r="Q3086" s="7">
        <v>3060</v>
      </c>
      <c r="R3086" s="7">
        <v>2.0208500886972178E-3</v>
      </c>
      <c r="S3086" s="7">
        <v>-1.2843955869886034E-3</v>
      </c>
      <c r="U3086" s="7">
        <v>67.050186280955501</v>
      </c>
      <c r="V3086" s="7">
        <v>1.7331673269625277E-3</v>
      </c>
    </row>
    <row r="3087" spans="1:22" x14ac:dyDescent="0.35">
      <c r="A3087" s="3">
        <v>2014</v>
      </c>
      <c r="B3087" s="13" t="s">
        <v>33</v>
      </c>
      <c r="C3087" s="13" t="s">
        <v>216</v>
      </c>
      <c r="D3087" s="13">
        <v>2004</v>
      </c>
      <c r="E3087" s="17">
        <v>10</v>
      </c>
      <c r="F3087" s="13">
        <v>69</v>
      </c>
      <c r="G3087" s="13">
        <v>4</v>
      </c>
      <c r="H3087" s="13">
        <v>73</v>
      </c>
      <c r="I3087" s="13" t="b">
        <v>1</v>
      </c>
      <c r="J3087" s="4">
        <v>5.4794520547945202E-2</v>
      </c>
      <c r="K3087">
        <f t="shared" si="240"/>
        <v>1.4253358325523274E-4</v>
      </c>
      <c r="L3087">
        <f t="shared" si="244"/>
        <v>1.1938742951216963E-2</v>
      </c>
      <c r="M3087">
        <f t="shared" si="241"/>
        <v>6.5417769595709386E-4</v>
      </c>
      <c r="N3087">
        <f t="shared" si="242"/>
        <v>1.1938742951216963E-2</v>
      </c>
      <c r="O3087">
        <f t="shared" si="243"/>
        <v>0.11938742951216963</v>
      </c>
      <c r="Q3087" s="7">
        <v>3061</v>
      </c>
      <c r="R3087" s="7">
        <v>4.2318586258343943E-4</v>
      </c>
      <c r="S3087" s="7">
        <v>3.1326863912517499E-4</v>
      </c>
      <c r="U3087" s="7">
        <v>67.072101687486295</v>
      </c>
      <c r="V3087" s="7">
        <v>1.7331673269625277E-3</v>
      </c>
    </row>
    <row r="3088" spans="1:22" x14ac:dyDescent="0.35">
      <c r="A3088" s="3">
        <v>2015</v>
      </c>
      <c r="B3088" s="13" t="s">
        <v>67</v>
      </c>
      <c r="C3088" s="13" t="s">
        <v>77</v>
      </c>
      <c r="D3088" s="13">
        <v>2007</v>
      </c>
      <c r="E3088" s="14">
        <v>8</v>
      </c>
      <c r="F3088" s="13">
        <v>69</v>
      </c>
      <c r="G3088" s="13">
        <v>4</v>
      </c>
      <c r="H3088" s="13">
        <v>73</v>
      </c>
      <c r="I3088" s="13" t="b">
        <v>1</v>
      </c>
      <c r="J3088" s="4">
        <v>5.4794520547945202E-2</v>
      </c>
      <c r="K3088">
        <f t="shared" si="240"/>
        <v>1.4253358325523274E-4</v>
      </c>
      <c r="L3088">
        <f t="shared" si="244"/>
        <v>1.1938742951216963E-2</v>
      </c>
      <c r="M3088">
        <f t="shared" si="241"/>
        <v>6.5417769595709386E-4</v>
      </c>
      <c r="N3088">
        <f t="shared" si="242"/>
        <v>1.1938742951216963E-2</v>
      </c>
      <c r="O3088">
        <f t="shared" si="243"/>
        <v>9.5509943609735706E-2</v>
      </c>
      <c r="Q3088" s="7">
        <v>3062</v>
      </c>
      <c r="R3088" s="7">
        <v>1.6288789775248829E-3</v>
      </c>
      <c r="S3088" s="7">
        <v>-9.7017404626240425E-4</v>
      </c>
      <c r="U3088" s="7">
        <v>67.09401709401709</v>
      </c>
      <c r="V3088" s="7">
        <v>1.7331673269625277E-3</v>
      </c>
    </row>
    <row r="3089" spans="1:22" x14ac:dyDescent="0.35">
      <c r="A3089" s="3">
        <v>2016</v>
      </c>
      <c r="B3089" s="13" t="s">
        <v>42</v>
      </c>
      <c r="C3089" s="13" t="s">
        <v>182</v>
      </c>
      <c r="D3089" s="13">
        <v>2003</v>
      </c>
      <c r="E3089" s="17">
        <v>13</v>
      </c>
      <c r="F3089" s="13">
        <v>69</v>
      </c>
      <c r="G3089" s="13">
        <v>4</v>
      </c>
      <c r="H3089" s="13">
        <v>73</v>
      </c>
      <c r="I3089" s="13" t="b">
        <v>1</v>
      </c>
      <c r="J3089" s="4">
        <v>5.4794520547945202E-2</v>
      </c>
      <c r="K3089">
        <f t="shared" si="240"/>
        <v>1.4253358325523274E-4</v>
      </c>
      <c r="L3089">
        <f t="shared" si="244"/>
        <v>1.1938742951216963E-2</v>
      </c>
      <c r="M3089">
        <f t="shared" si="241"/>
        <v>6.5417769595709386E-4</v>
      </c>
      <c r="N3089">
        <f t="shared" si="242"/>
        <v>1.1938742951216963E-2</v>
      </c>
      <c r="O3089">
        <f t="shared" si="243"/>
        <v>0.15520365836582053</v>
      </c>
      <c r="Q3089" s="7">
        <v>3063</v>
      </c>
      <c r="R3089" s="7">
        <v>1.0930061053033829E-3</v>
      </c>
      <c r="S3089" s="7">
        <v>-4.3430117404090419E-4</v>
      </c>
      <c r="U3089" s="7">
        <v>67.115932500547885</v>
      </c>
      <c r="V3089" s="7">
        <v>1.7365099864362155E-3</v>
      </c>
    </row>
    <row r="3090" spans="1:22" x14ac:dyDescent="0.35">
      <c r="A3090" s="3">
        <v>2017</v>
      </c>
      <c r="B3090" s="13" t="s">
        <v>186</v>
      </c>
      <c r="C3090" s="13" t="s">
        <v>236</v>
      </c>
      <c r="D3090" s="13">
        <v>2009</v>
      </c>
      <c r="E3090" s="14">
        <v>8</v>
      </c>
      <c r="F3090" s="13">
        <v>69</v>
      </c>
      <c r="G3090" s="13">
        <v>4</v>
      </c>
      <c r="H3090" s="13">
        <v>73</v>
      </c>
      <c r="I3090" s="13" t="b">
        <v>1</v>
      </c>
      <c r="J3090" s="4">
        <v>5.4794520547945202E-2</v>
      </c>
      <c r="K3090">
        <f t="shared" si="240"/>
        <v>1.4253358325523274E-4</v>
      </c>
      <c r="L3090">
        <f t="shared" si="244"/>
        <v>1.1938742951216963E-2</v>
      </c>
      <c r="M3090">
        <f t="shared" si="241"/>
        <v>6.5417769595709386E-4</v>
      </c>
      <c r="N3090">
        <f t="shared" si="242"/>
        <v>1.1938742951216963E-2</v>
      </c>
      <c r="O3090">
        <f t="shared" si="243"/>
        <v>9.5509943609735706E-2</v>
      </c>
      <c r="Q3090" s="7">
        <v>3064</v>
      </c>
      <c r="R3090" s="7">
        <v>5.5713323308188227E-4</v>
      </c>
      <c r="S3090" s="7">
        <v>1.0157169818059641E-4</v>
      </c>
      <c r="U3090" s="7">
        <v>67.137847907078665</v>
      </c>
      <c r="V3090" s="7">
        <v>1.7387492007596604E-3</v>
      </c>
    </row>
    <row r="3091" spans="1:22" x14ac:dyDescent="0.35">
      <c r="A3091" s="24">
        <v>2014</v>
      </c>
      <c r="B3091" s="17" t="s">
        <v>42</v>
      </c>
      <c r="C3091" s="17" t="s">
        <v>73</v>
      </c>
      <c r="D3091" s="17">
        <v>2003</v>
      </c>
      <c r="E3091" s="17">
        <v>11</v>
      </c>
      <c r="F3091" s="17">
        <v>156</v>
      </c>
      <c r="G3091" s="17">
        <v>9</v>
      </c>
      <c r="H3091" s="17">
        <v>165</v>
      </c>
      <c r="I3091" s="17" t="b">
        <v>1</v>
      </c>
      <c r="J3091" s="25">
        <v>5.4545454545454501E-2</v>
      </c>
      <c r="K3091">
        <f t="shared" si="240"/>
        <v>3.2216494845360824E-4</v>
      </c>
      <c r="L3091">
        <f t="shared" si="244"/>
        <v>1.7948953965443451E-2</v>
      </c>
      <c r="M3091">
        <f t="shared" si="241"/>
        <v>9.7903385266055114E-4</v>
      </c>
      <c r="N3091">
        <f t="shared" si="242"/>
        <v>1.7948953965443451E-2</v>
      </c>
      <c r="O3091">
        <f t="shared" si="243"/>
        <v>0.19743849361987797</v>
      </c>
      <c r="Q3091" s="7">
        <v>3065</v>
      </c>
      <c r="R3091" s="7">
        <v>1.0930061053033829E-3</v>
      </c>
      <c r="S3091" s="7">
        <v>-4.3430117404090419E-4</v>
      </c>
      <c r="U3091" s="7">
        <v>67.15976331360946</v>
      </c>
      <c r="V3091" s="7">
        <v>1.7387492007596604E-3</v>
      </c>
    </row>
    <row r="3092" spans="1:22" x14ac:dyDescent="0.35">
      <c r="A3092" s="5">
        <v>2013</v>
      </c>
      <c r="B3092" s="14" t="s">
        <v>24</v>
      </c>
      <c r="C3092" s="14" t="s">
        <v>199</v>
      </c>
      <c r="D3092" s="14">
        <v>2004</v>
      </c>
      <c r="E3092" s="14">
        <v>9</v>
      </c>
      <c r="F3092" s="14">
        <v>52</v>
      </c>
      <c r="G3092" s="14">
        <v>3</v>
      </c>
      <c r="H3092" s="14">
        <v>55</v>
      </c>
      <c r="I3092" s="14" t="b">
        <v>1</v>
      </c>
      <c r="J3092" s="6">
        <v>5.4545454545454501E-2</v>
      </c>
      <c r="K3092">
        <f t="shared" si="240"/>
        <v>1.0738831615120275E-4</v>
      </c>
      <c r="L3092">
        <f t="shared" si="244"/>
        <v>1.0362833403620979E-2</v>
      </c>
      <c r="M3092">
        <f t="shared" si="241"/>
        <v>5.6524545837932563E-4</v>
      </c>
      <c r="N3092">
        <f t="shared" si="242"/>
        <v>1.0362833403620979E-2</v>
      </c>
      <c r="O3092">
        <f t="shared" si="243"/>
        <v>9.3265500632588816E-2</v>
      </c>
      <c r="Q3092" s="7">
        <v>3066</v>
      </c>
      <c r="R3092" s="7">
        <v>1.2716303960438832E-3</v>
      </c>
      <c r="S3092" s="7">
        <v>-6.129254647814045E-4</v>
      </c>
      <c r="U3092" s="7">
        <v>67.181678720140255</v>
      </c>
      <c r="V3092" s="7">
        <v>1.7397888117349158E-3</v>
      </c>
    </row>
    <row r="3093" spans="1:22" x14ac:dyDescent="0.35">
      <c r="A3093" s="3">
        <v>2013</v>
      </c>
      <c r="B3093" s="13" t="s">
        <v>30</v>
      </c>
      <c r="C3093" s="13" t="s">
        <v>264</v>
      </c>
      <c r="D3093" s="13">
        <v>2004</v>
      </c>
      <c r="E3093" s="17">
        <v>9</v>
      </c>
      <c r="F3093" s="13">
        <v>52</v>
      </c>
      <c r="G3093" s="13">
        <v>3</v>
      </c>
      <c r="H3093" s="13">
        <v>55</v>
      </c>
      <c r="I3093" s="13" t="b">
        <v>1</v>
      </c>
      <c r="J3093" s="4">
        <v>5.4545454545454501E-2</v>
      </c>
      <c r="K3093">
        <f t="shared" si="240"/>
        <v>1.0738831615120275E-4</v>
      </c>
      <c r="L3093">
        <f t="shared" si="244"/>
        <v>1.0362833403620979E-2</v>
      </c>
      <c r="M3093">
        <f t="shared" si="241"/>
        <v>5.6524545837932563E-4</v>
      </c>
      <c r="N3093">
        <f t="shared" si="242"/>
        <v>1.0362833403620979E-2</v>
      </c>
      <c r="O3093">
        <f t="shared" si="243"/>
        <v>9.3265500632588816E-2</v>
      </c>
      <c r="Q3093" s="7">
        <v>3067</v>
      </c>
      <c r="R3093" s="7">
        <v>7.3575752382238257E-4</v>
      </c>
      <c r="S3093" s="7">
        <v>-7.7052592559903902E-5</v>
      </c>
      <c r="U3093" s="7">
        <v>67.203594126671049</v>
      </c>
      <c r="V3093" s="7">
        <v>1.7403738749985625E-3</v>
      </c>
    </row>
    <row r="3094" spans="1:22" x14ac:dyDescent="0.35">
      <c r="A3094" s="5">
        <v>2013</v>
      </c>
      <c r="B3094" s="14" t="s">
        <v>186</v>
      </c>
      <c r="C3094" s="14" t="s">
        <v>187</v>
      </c>
      <c r="D3094" s="14">
        <v>2005</v>
      </c>
      <c r="E3094" s="14">
        <v>8</v>
      </c>
      <c r="F3094" s="14">
        <v>52</v>
      </c>
      <c r="G3094" s="14">
        <v>3</v>
      </c>
      <c r="H3094" s="14">
        <v>55</v>
      </c>
      <c r="I3094" s="14" t="b">
        <v>1</v>
      </c>
      <c r="J3094" s="6">
        <v>5.4545454545454501E-2</v>
      </c>
      <c r="K3094">
        <f t="shared" si="240"/>
        <v>1.0738831615120275E-4</v>
      </c>
      <c r="L3094">
        <f t="shared" si="244"/>
        <v>1.0362833403620979E-2</v>
      </c>
      <c r="M3094">
        <f t="shared" si="241"/>
        <v>5.6524545837932563E-4</v>
      </c>
      <c r="N3094">
        <f t="shared" si="242"/>
        <v>1.0362833403620979E-2</v>
      </c>
      <c r="O3094">
        <f t="shared" si="243"/>
        <v>8.290266722896783E-2</v>
      </c>
      <c r="Q3094" s="7">
        <v>3068</v>
      </c>
      <c r="R3094" s="7">
        <v>1.9861275590058835E-3</v>
      </c>
      <c r="S3094" s="7">
        <v>-1.327422627743405E-3</v>
      </c>
      <c r="U3094" s="7">
        <v>67.22550953320183</v>
      </c>
      <c r="V3094" s="7">
        <v>1.7405046269520928E-3</v>
      </c>
    </row>
    <row r="3095" spans="1:22" x14ac:dyDescent="0.35">
      <c r="A3095" s="3">
        <v>2013</v>
      </c>
      <c r="B3095" s="13" t="s">
        <v>104</v>
      </c>
      <c r="C3095" s="13" t="s">
        <v>140</v>
      </c>
      <c r="D3095" s="13">
        <v>2000</v>
      </c>
      <c r="E3095" s="17">
        <v>13</v>
      </c>
      <c r="F3095" s="13">
        <v>52</v>
      </c>
      <c r="G3095" s="13">
        <v>3</v>
      </c>
      <c r="H3095" s="13">
        <v>55</v>
      </c>
      <c r="I3095" s="13" t="b">
        <v>1</v>
      </c>
      <c r="J3095" s="4">
        <v>5.4545454545454501E-2</v>
      </c>
      <c r="K3095">
        <f t="shared" si="240"/>
        <v>1.0738831615120275E-4</v>
      </c>
      <c r="L3095">
        <f t="shared" si="244"/>
        <v>1.0362833403620979E-2</v>
      </c>
      <c r="M3095">
        <f t="shared" si="241"/>
        <v>5.6524545837932563E-4</v>
      </c>
      <c r="N3095">
        <f t="shared" si="242"/>
        <v>1.0362833403620979E-2</v>
      </c>
      <c r="O3095">
        <f t="shared" si="243"/>
        <v>0.13471683424707273</v>
      </c>
      <c r="Q3095" s="7">
        <v>3069</v>
      </c>
      <c r="R3095" s="7">
        <v>3.2779835962721637E-4</v>
      </c>
      <c r="S3095" s="7">
        <v>2.4265684444417263E-4</v>
      </c>
      <c r="U3095" s="7">
        <v>67.247424939732625</v>
      </c>
      <c r="V3095" s="7">
        <v>1.7405046269520928E-3</v>
      </c>
    </row>
    <row r="3096" spans="1:22" x14ac:dyDescent="0.35">
      <c r="A3096" s="5">
        <v>2013</v>
      </c>
      <c r="B3096" s="14" t="s">
        <v>26</v>
      </c>
      <c r="C3096" s="14" t="s">
        <v>338</v>
      </c>
      <c r="D3096" s="14">
        <v>2003</v>
      </c>
      <c r="E3096" s="14">
        <v>10</v>
      </c>
      <c r="F3096" s="14">
        <v>52</v>
      </c>
      <c r="G3096" s="14">
        <v>3</v>
      </c>
      <c r="H3096" s="14">
        <v>55</v>
      </c>
      <c r="I3096" s="14" t="b">
        <v>1</v>
      </c>
      <c r="J3096" s="6">
        <v>5.4545454545454501E-2</v>
      </c>
      <c r="K3096">
        <f t="shared" si="240"/>
        <v>1.0738831615120275E-4</v>
      </c>
      <c r="L3096">
        <f t="shared" si="244"/>
        <v>1.0362833403620979E-2</v>
      </c>
      <c r="M3096">
        <f t="shared" si="241"/>
        <v>5.6524545837932563E-4</v>
      </c>
      <c r="N3096">
        <f t="shared" si="242"/>
        <v>1.0362833403620979E-2</v>
      </c>
      <c r="O3096">
        <f t="shared" si="243"/>
        <v>0.10362833403620979</v>
      </c>
      <c r="Q3096" s="7">
        <v>3070</v>
      </c>
      <c r="R3096" s="7">
        <v>7.9187788016996802E-4</v>
      </c>
      <c r="S3096" s="7">
        <v>-2.2142267609857901E-4</v>
      </c>
      <c r="U3096" s="7">
        <v>67.269340346263419</v>
      </c>
      <c r="V3096" s="7">
        <v>1.743037698317905E-3</v>
      </c>
    </row>
    <row r="3097" spans="1:22" x14ac:dyDescent="0.35">
      <c r="A3097" s="3">
        <v>2014</v>
      </c>
      <c r="B3097" s="13" t="s">
        <v>30</v>
      </c>
      <c r="C3097" s="13" t="s">
        <v>141</v>
      </c>
      <c r="D3097" s="13">
        <v>2006</v>
      </c>
      <c r="E3097" s="17">
        <v>8</v>
      </c>
      <c r="F3097" s="13">
        <v>52</v>
      </c>
      <c r="G3097" s="13">
        <v>3</v>
      </c>
      <c r="H3097" s="13">
        <v>55</v>
      </c>
      <c r="I3097" s="13" t="b">
        <v>1</v>
      </c>
      <c r="J3097" s="4">
        <v>5.4545454545454501E-2</v>
      </c>
      <c r="K3097">
        <f t="shared" si="240"/>
        <v>1.0738831615120275E-4</v>
      </c>
      <c r="L3097">
        <f t="shared" si="244"/>
        <v>1.0362833403620979E-2</v>
      </c>
      <c r="M3097">
        <f t="shared" si="241"/>
        <v>5.6524545837932563E-4</v>
      </c>
      <c r="N3097">
        <f t="shared" si="242"/>
        <v>1.0362833403620979E-2</v>
      </c>
      <c r="O3097">
        <f t="shared" si="243"/>
        <v>8.290266722896783E-2</v>
      </c>
      <c r="Q3097" s="7">
        <v>3071</v>
      </c>
      <c r="R3097" s="7">
        <v>1.5653437477412212E-3</v>
      </c>
      <c r="S3097" s="7">
        <v>-9.9488854366983222E-4</v>
      </c>
      <c r="U3097" s="7">
        <v>67.291255752794214</v>
      </c>
      <c r="V3097" s="7">
        <v>1.7439659817614145E-3</v>
      </c>
    </row>
    <row r="3098" spans="1:22" x14ac:dyDescent="0.35">
      <c r="A3098" s="3">
        <v>2014</v>
      </c>
      <c r="B3098" s="13" t="s">
        <v>26</v>
      </c>
      <c r="C3098" s="13" t="s">
        <v>178</v>
      </c>
      <c r="D3098" s="13">
        <v>2004</v>
      </c>
      <c r="E3098" s="14">
        <v>10</v>
      </c>
      <c r="F3098" s="13">
        <v>52</v>
      </c>
      <c r="G3098" s="13">
        <v>3</v>
      </c>
      <c r="H3098" s="13">
        <v>55</v>
      </c>
      <c r="I3098" s="13" t="b">
        <v>1</v>
      </c>
      <c r="J3098" s="4">
        <v>5.4545454545454501E-2</v>
      </c>
      <c r="K3098">
        <f t="shared" si="240"/>
        <v>1.0738831615120275E-4</v>
      </c>
      <c r="L3098">
        <f t="shared" si="244"/>
        <v>1.0362833403620979E-2</v>
      </c>
      <c r="M3098">
        <f t="shared" si="241"/>
        <v>5.6524545837932563E-4</v>
      </c>
      <c r="N3098">
        <f t="shared" si="242"/>
        <v>1.0362833403620979E-2</v>
      </c>
      <c r="O3098">
        <f t="shared" si="243"/>
        <v>0.10362833403620979</v>
      </c>
      <c r="Q3098" s="7">
        <v>3072</v>
      </c>
      <c r="R3098" s="7">
        <v>9.4657105368421875E-4</v>
      </c>
      <c r="S3098" s="7">
        <v>-3.7611584961282974E-4</v>
      </c>
      <c r="U3098" s="7">
        <v>67.313171159324995</v>
      </c>
      <c r="V3098" s="7">
        <v>1.7439659817614145E-3</v>
      </c>
    </row>
    <row r="3099" spans="1:22" x14ac:dyDescent="0.35">
      <c r="A3099" s="24">
        <v>2015</v>
      </c>
      <c r="B3099" s="17" t="s">
        <v>30</v>
      </c>
      <c r="C3099" s="17" t="s">
        <v>322</v>
      </c>
      <c r="D3099" s="17">
        <v>2006</v>
      </c>
      <c r="E3099" s="17">
        <v>9</v>
      </c>
      <c r="F3099" s="17">
        <v>52</v>
      </c>
      <c r="G3099" s="17">
        <v>3</v>
      </c>
      <c r="H3099" s="17">
        <v>55</v>
      </c>
      <c r="I3099" s="17" t="b">
        <v>1</v>
      </c>
      <c r="J3099" s="25">
        <v>5.4545454545454501E-2</v>
      </c>
      <c r="K3099">
        <f t="shared" si="240"/>
        <v>1.0738831615120275E-4</v>
      </c>
      <c r="L3099">
        <f t="shared" si="244"/>
        <v>1.0362833403620979E-2</v>
      </c>
      <c r="M3099">
        <f t="shared" si="241"/>
        <v>5.6524545837932563E-4</v>
      </c>
      <c r="N3099">
        <f t="shared" si="242"/>
        <v>1.0362833403620979E-2</v>
      </c>
      <c r="O3099">
        <f t="shared" si="243"/>
        <v>9.3265500632588816E-2</v>
      </c>
      <c r="Q3099" s="7">
        <v>3073</v>
      </c>
      <c r="R3099" s="7">
        <v>1.1012642271984693E-3</v>
      </c>
      <c r="S3099" s="7">
        <v>-5.3080902312708025E-4</v>
      </c>
      <c r="U3099" s="7">
        <v>67.335086565855789</v>
      </c>
      <c r="V3099" s="7">
        <v>1.7439659817614145E-3</v>
      </c>
    </row>
    <row r="3100" spans="1:22" x14ac:dyDescent="0.35">
      <c r="A3100" s="3">
        <v>2015</v>
      </c>
      <c r="B3100" s="13" t="s">
        <v>42</v>
      </c>
      <c r="C3100" s="13" t="s">
        <v>66</v>
      </c>
      <c r="D3100" s="13">
        <v>2001</v>
      </c>
      <c r="E3100" s="14">
        <v>14</v>
      </c>
      <c r="F3100" s="13">
        <v>52</v>
      </c>
      <c r="G3100" s="13">
        <v>3</v>
      </c>
      <c r="H3100" s="13">
        <v>55</v>
      </c>
      <c r="I3100" s="13" t="b">
        <v>1</v>
      </c>
      <c r="J3100" s="4">
        <v>5.4545454545454501E-2</v>
      </c>
      <c r="K3100">
        <f t="shared" si="240"/>
        <v>1.0738831615120275E-4</v>
      </c>
      <c r="L3100">
        <f t="shared" si="244"/>
        <v>1.0362833403620979E-2</v>
      </c>
      <c r="M3100">
        <f t="shared" si="241"/>
        <v>5.6524545837932563E-4</v>
      </c>
      <c r="N3100">
        <f t="shared" si="242"/>
        <v>1.0362833403620979E-2</v>
      </c>
      <c r="O3100">
        <f t="shared" si="243"/>
        <v>0.14507966765069369</v>
      </c>
      <c r="Q3100" s="7">
        <v>3074</v>
      </c>
      <c r="R3100" s="7">
        <v>9.6721424398118474E-4</v>
      </c>
      <c r="S3100" s="7">
        <v>1.7106430273668952E-4</v>
      </c>
      <c r="U3100" s="7">
        <v>67.357001972386584</v>
      </c>
      <c r="V3100" s="7">
        <v>1.7439659817614145E-3</v>
      </c>
    </row>
    <row r="3101" spans="1:22" x14ac:dyDescent="0.35">
      <c r="A3101" s="24">
        <v>2015</v>
      </c>
      <c r="B3101" s="17" t="s">
        <v>104</v>
      </c>
      <c r="C3101" s="17" t="s">
        <v>115</v>
      </c>
      <c r="D3101" s="17">
        <v>2008</v>
      </c>
      <c r="E3101" s="17">
        <v>7</v>
      </c>
      <c r="F3101" s="17">
        <v>52</v>
      </c>
      <c r="G3101" s="17">
        <v>3</v>
      </c>
      <c r="H3101" s="17">
        <v>55</v>
      </c>
      <c r="I3101" s="17" t="b">
        <v>1</v>
      </c>
      <c r="J3101" s="25">
        <v>5.4545454545454501E-2</v>
      </c>
      <c r="K3101">
        <f t="shared" si="240"/>
        <v>1.0738831615120275E-4</v>
      </c>
      <c r="L3101">
        <f t="shared" si="244"/>
        <v>1.0362833403620979E-2</v>
      </c>
      <c r="M3101">
        <f t="shared" si="241"/>
        <v>5.6524545837932563E-4</v>
      </c>
      <c r="N3101">
        <f t="shared" si="242"/>
        <v>1.0362833403620979E-2</v>
      </c>
      <c r="O3101">
        <f t="shared" si="243"/>
        <v>7.2539833825346844E-2</v>
      </c>
      <c r="Q3101" s="7">
        <v>3075</v>
      </c>
      <c r="R3101" s="7">
        <v>1.8171169430502606E-3</v>
      </c>
      <c r="S3101" s="7">
        <v>-7.2752641664163508E-4</v>
      </c>
      <c r="U3101" s="7">
        <v>67.378917378917365</v>
      </c>
      <c r="V3101" s="7">
        <v>1.7439659817614145E-3</v>
      </c>
    </row>
    <row r="3102" spans="1:22" x14ac:dyDescent="0.35">
      <c r="A3102" s="5">
        <v>2016</v>
      </c>
      <c r="B3102" s="14" t="s">
        <v>102</v>
      </c>
      <c r="C3102" s="14" t="s">
        <v>350</v>
      </c>
      <c r="D3102" s="14">
        <v>2008</v>
      </c>
      <c r="E3102" s="14">
        <v>8</v>
      </c>
      <c r="F3102" s="14">
        <v>52</v>
      </c>
      <c r="G3102" s="14">
        <v>3</v>
      </c>
      <c r="H3102" s="14">
        <v>55</v>
      </c>
      <c r="I3102" s="14" t="b">
        <v>1</v>
      </c>
      <c r="J3102" s="6">
        <v>5.4545454545454501E-2</v>
      </c>
      <c r="K3102">
        <f t="shared" si="240"/>
        <v>1.0738831615120275E-4</v>
      </c>
      <c r="L3102">
        <f t="shared" si="244"/>
        <v>1.0362833403620979E-2</v>
      </c>
      <c r="M3102">
        <f t="shared" si="241"/>
        <v>5.6524545837932563E-4</v>
      </c>
      <c r="N3102">
        <f t="shared" si="242"/>
        <v>1.0362833403620979E-2</v>
      </c>
      <c r="O3102">
        <f t="shared" si="243"/>
        <v>8.290266722896783E-2</v>
      </c>
      <c r="Q3102" s="7">
        <v>3076</v>
      </c>
      <c r="R3102" s="7">
        <v>1.3757994582794173E-3</v>
      </c>
      <c r="S3102" s="7">
        <v>-3.9077757515500753E-4</v>
      </c>
      <c r="U3102" s="7">
        <v>67.400832785448159</v>
      </c>
      <c r="V3102" s="7">
        <v>1.7458029790162167E-3</v>
      </c>
    </row>
    <row r="3103" spans="1:22" x14ac:dyDescent="0.35">
      <c r="A3103" s="24">
        <v>2016</v>
      </c>
      <c r="B3103" s="17" t="s">
        <v>30</v>
      </c>
      <c r="C3103" s="17" t="s">
        <v>56</v>
      </c>
      <c r="D3103" s="17">
        <v>2009</v>
      </c>
      <c r="E3103" s="17">
        <v>7</v>
      </c>
      <c r="F3103" s="17">
        <v>52</v>
      </c>
      <c r="G3103" s="17">
        <v>3</v>
      </c>
      <c r="H3103" s="17">
        <v>55</v>
      </c>
      <c r="I3103" s="17" t="b">
        <v>1</v>
      </c>
      <c r="J3103" s="25">
        <v>5.4545454545454501E-2</v>
      </c>
      <c r="K3103">
        <f t="shared" si="240"/>
        <v>1.0738831615120275E-4</v>
      </c>
      <c r="L3103">
        <f t="shared" si="244"/>
        <v>1.0362833403620979E-2</v>
      </c>
      <c r="M3103">
        <f t="shared" si="241"/>
        <v>5.6524545837932563E-4</v>
      </c>
      <c r="N3103">
        <f t="shared" si="242"/>
        <v>1.0362833403620979E-2</v>
      </c>
      <c r="O3103">
        <f t="shared" si="243"/>
        <v>7.2539833825346844E-2</v>
      </c>
      <c r="Q3103" s="7">
        <v>3077</v>
      </c>
      <c r="R3103" s="7">
        <v>1.0441249287340541E-3</v>
      </c>
      <c r="S3103" s="7">
        <v>-1.157932783387649E-4</v>
      </c>
      <c r="U3103" s="7">
        <v>67.422748191978954</v>
      </c>
      <c r="V3103" s="7">
        <v>1.7458029790162167E-3</v>
      </c>
    </row>
    <row r="3104" spans="1:22" x14ac:dyDescent="0.35">
      <c r="A3104" s="3">
        <v>2017</v>
      </c>
      <c r="B3104" s="13" t="s">
        <v>33</v>
      </c>
      <c r="C3104" s="13" t="s">
        <v>265</v>
      </c>
      <c r="D3104" s="13">
        <v>2011</v>
      </c>
      <c r="E3104" s="14">
        <v>6</v>
      </c>
      <c r="F3104" s="13">
        <v>52</v>
      </c>
      <c r="G3104" s="13">
        <v>3</v>
      </c>
      <c r="H3104" s="13">
        <v>55</v>
      </c>
      <c r="I3104" s="13" t="b">
        <v>1</v>
      </c>
      <c r="J3104" s="4">
        <v>5.4545454545454501E-2</v>
      </c>
      <c r="K3104">
        <f t="shared" si="240"/>
        <v>1.0738831615120275E-4</v>
      </c>
      <c r="L3104">
        <f t="shared" si="244"/>
        <v>1.0362833403620979E-2</v>
      </c>
      <c r="M3104">
        <f t="shared" si="241"/>
        <v>5.6524545837932563E-4</v>
      </c>
      <c r="N3104">
        <f t="shared" si="242"/>
        <v>1.0362833403620979E-2</v>
      </c>
      <c r="O3104">
        <f t="shared" si="243"/>
        <v>6.2177000421725873E-2</v>
      </c>
      <c r="Q3104" s="7">
        <v>3078</v>
      </c>
      <c r="R3104" s="7">
        <v>1.4516375713275876E-3</v>
      </c>
      <c r="S3104" s="7">
        <v>-5.8369028204066252E-4</v>
      </c>
      <c r="U3104" s="7">
        <v>67.444663598509749</v>
      </c>
      <c r="V3104" s="7">
        <v>1.7466552138626886E-3</v>
      </c>
    </row>
    <row r="3105" spans="1:22" x14ac:dyDescent="0.35">
      <c r="A3105" s="3">
        <v>2017</v>
      </c>
      <c r="B3105" s="13" t="s">
        <v>113</v>
      </c>
      <c r="C3105" s="13" t="s">
        <v>258</v>
      </c>
      <c r="D3105" s="13">
        <v>2008</v>
      </c>
      <c r="E3105" s="17">
        <v>9</v>
      </c>
      <c r="F3105" s="13">
        <v>52</v>
      </c>
      <c r="G3105" s="13">
        <v>3</v>
      </c>
      <c r="H3105" s="13">
        <v>55</v>
      </c>
      <c r="I3105" s="13" t="b">
        <v>1</v>
      </c>
      <c r="J3105" s="4">
        <v>5.4545454545454501E-2</v>
      </c>
      <c r="K3105">
        <f t="shared" si="240"/>
        <v>1.0738831615120275E-4</v>
      </c>
      <c r="L3105">
        <f t="shared" si="244"/>
        <v>1.0362833403620979E-2</v>
      </c>
      <c r="M3105">
        <f t="shared" si="241"/>
        <v>5.6524545837932563E-4</v>
      </c>
      <c r="N3105">
        <f t="shared" si="242"/>
        <v>1.0362833403620979E-2</v>
      </c>
      <c r="O3105">
        <f t="shared" si="243"/>
        <v>9.3265500632588816E-2</v>
      </c>
      <c r="Q3105" s="7">
        <v>3079</v>
      </c>
      <c r="R3105" s="7">
        <v>1.3448368123799401E-3</v>
      </c>
      <c r="S3105" s="7">
        <v>-5.418005203529382E-4</v>
      </c>
      <c r="U3105" s="7">
        <v>67.466579005040529</v>
      </c>
      <c r="V3105" s="7">
        <v>1.7466552138626886E-3</v>
      </c>
    </row>
    <row r="3106" spans="1:22" x14ac:dyDescent="0.35">
      <c r="A3106" s="5">
        <v>2017</v>
      </c>
      <c r="B3106" s="14" t="s">
        <v>26</v>
      </c>
      <c r="C3106" s="14" t="s">
        <v>237</v>
      </c>
      <c r="D3106" s="14">
        <v>2003</v>
      </c>
      <c r="E3106" s="14">
        <v>14</v>
      </c>
      <c r="F3106" s="14">
        <v>52</v>
      </c>
      <c r="G3106" s="14">
        <v>3</v>
      </c>
      <c r="H3106" s="14">
        <v>55</v>
      </c>
      <c r="I3106" s="14" t="b">
        <v>1</v>
      </c>
      <c r="J3106" s="6">
        <v>5.4545454545454501E-2</v>
      </c>
      <c r="K3106">
        <f t="shared" si="240"/>
        <v>1.0738831615120275E-4</v>
      </c>
      <c r="L3106">
        <f t="shared" si="244"/>
        <v>1.0362833403620979E-2</v>
      </c>
      <c r="M3106">
        <f t="shared" si="241"/>
        <v>5.6524545837932563E-4</v>
      </c>
      <c r="N3106">
        <f t="shared" si="242"/>
        <v>1.0362833403620979E-2</v>
      </c>
      <c r="O3106">
        <f t="shared" si="243"/>
        <v>0.14507966765069369</v>
      </c>
      <c r="Q3106" s="7">
        <v>3080</v>
      </c>
      <c r="R3106" s="7">
        <v>1.7843961535538022E-3</v>
      </c>
      <c r="S3106" s="7">
        <v>-9.8135986152680021E-4</v>
      </c>
      <c r="U3106" s="7">
        <v>67.488494411571324</v>
      </c>
      <c r="V3106" s="7">
        <v>1.7466552138626886E-3</v>
      </c>
    </row>
    <row r="3107" spans="1:22" x14ac:dyDescent="0.35">
      <c r="A3107" s="24">
        <v>2017</v>
      </c>
      <c r="B3107" s="17" t="s">
        <v>26</v>
      </c>
      <c r="C3107" s="17" t="s">
        <v>178</v>
      </c>
      <c r="D3107" s="17">
        <v>2006</v>
      </c>
      <c r="E3107" s="17">
        <v>11</v>
      </c>
      <c r="F3107" s="17">
        <v>52</v>
      </c>
      <c r="G3107" s="17">
        <v>3</v>
      </c>
      <c r="H3107" s="17">
        <v>55</v>
      </c>
      <c r="I3107" s="17" t="b">
        <v>1</v>
      </c>
      <c r="J3107" s="25">
        <v>5.4545454545454501E-2</v>
      </c>
      <c r="K3107">
        <f t="shared" si="240"/>
        <v>1.0738831615120275E-4</v>
      </c>
      <c r="L3107">
        <f t="shared" si="244"/>
        <v>1.0362833403620979E-2</v>
      </c>
      <c r="M3107">
        <f t="shared" si="241"/>
        <v>5.6524545837932563E-4</v>
      </c>
      <c r="N3107">
        <f t="shared" si="242"/>
        <v>1.0362833403620979E-2</v>
      </c>
      <c r="O3107">
        <f t="shared" si="243"/>
        <v>0.11399116743983076</v>
      </c>
      <c r="Q3107" s="7">
        <v>3081</v>
      </c>
      <c r="R3107" s="7">
        <v>1.7341971146794314E-3</v>
      </c>
      <c r="S3107" s="7">
        <v>-1.9714052648026536E-4</v>
      </c>
      <c r="U3107" s="7">
        <v>67.510409818102119</v>
      </c>
      <c r="V3107" s="7">
        <v>1.7466552138626886E-3</v>
      </c>
    </row>
    <row r="3108" spans="1:22" x14ac:dyDescent="0.35">
      <c r="A3108" s="3">
        <v>2015</v>
      </c>
      <c r="B3108" s="13" t="s">
        <v>37</v>
      </c>
      <c r="C3108" s="13" t="s">
        <v>38</v>
      </c>
      <c r="D3108" s="13">
        <v>2006</v>
      </c>
      <c r="E3108" s="14">
        <v>9</v>
      </c>
      <c r="F3108" s="13">
        <v>139</v>
      </c>
      <c r="G3108" s="13">
        <v>8</v>
      </c>
      <c r="H3108" s="13">
        <v>147</v>
      </c>
      <c r="I3108" s="13" t="b">
        <v>1</v>
      </c>
      <c r="J3108" s="4">
        <v>5.4421768707482998E-2</v>
      </c>
      <c r="K3108">
        <f t="shared" si="240"/>
        <v>2.8701968134957828E-4</v>
      </c>
      <c r="L3108">
        <f t="shared" si="244"/>
        <v>1.6941655212805457E-2</v>
      </c>
      <c r="M3108">
        <f t="shared" si="241"/>
        <v>9.2199484151322226E-4</v>
      </c>
      <c r="N3108">
        <f t="shared" si="242"/>
        <v>1.6941655212805457E-2</v>
      </c>
      <c r="O3108">
        <f t="shared" si="243"/>
        <v>0.15247489691524913</v>
      </c>
      <c r="Q3108" s="7">
        <v>3082</v>
      </c>
      <c r="R3108" s="7">
        <v>1.2287882101381918E-3</v>
      </c>
      <c r="S3108" s="7">
        <v>-4.9639133986877798E-4</v>
      </c>
      <c r="U3108" s="7">
        <v>67.532325224632913</v>
      </c>
      <c r="V3108" s="7">
        <v>1.7466552138626886E-3</v>
      </c>
    </row>
    <row r="3109" spans="1:22" x14ac:dyDescent="0.35">
      <c r="A3109" s="3">
        <v>2016</v>
      </c>
      <c r="B3109" s="13" t="s">
        <v>30</v>
      </c>
      <c r="C3109" s="13" t="s">
        <v>31</v>
      </c>
      <c r="D3109" s="13">
        <v>2009</v>
      </c>
      <c r="E3109" s="17">
        <v>7</v>
      </c>
      <c r="F3109" s="13">
        <v>139</v>
      </c>
      <c r="G3109" s="13">
        <v>8</v>
      </c>
      <c r="H3109" s="13">
        <v>147</v>
      </c>
      <c r="I3109" s="13" t="b">
        <v>1</v>
      </c>
      <c r="J3109" s="4">
        <v>5.4421768707482998E-2</v>
      </c>
      <c r="K3109">
        <f t="shared" si="240"/>
        <v>2.8701968134957828E-4</v>
      </c>
      <c r="L3109">
        <f t="shared" si="244"/>
        <v>1.6941655212805457E-2</v>
      </c>
      <c r="M3109">
        <f t="shared" si="241"/>
        <v>9.2199484151322226E-4</v>
      </c>
      <c r="N3109">
        <f t="shared" si="242"/>
        <v>1.6941655212805457E-2</v>
      </c>
      <c r="O3109">
        <f t="shared" si="243"/>
        <v>0.1185915864896382</v>
      </c>
      <c r="Q3109" s="7">
        <v>3083</v>
      </c>
      <c r="R3109" s="7">
        <v>1.8200120906560887E-3</v>
      </c>
      <c r="S3109" s="7">
        <v>-1.165834394698995E-3</v>
      </c>
      <c r="U3109" s="7">
        <v>67.554240631163694</v>
      </c>
      <c r="V3109" s="7">
        <v>1.7479485537021447E-3</v>
      </c>
    </row>
    <row r="3110" spans="1:22" x14ac:dyDescent="0.35">
      <c r="A3110" s="3">
        <v>2017</v>
      </c>
      <c r="B3110" s="13" t="s">
        <v>106</v>
      </c>
      <c r="C3110" s="13" t="s">
        <v>107</v>
      </c>
      <c r="D3110" s="13">
        <v>2008</v>
      </c>
      <c r="E3110" s="14">
        <v>9</v>
      </c>
      <c r="F3110" s="13">
        <v>139</v>
      </c>
      <c r="G3110" s="13">
        <v>8</v>
      </c>
      <c r="H3110" s="13">
        <v>147</v>
      </c>
      <c r="I3110" s="13" t="b">
        <v>1</v>
      </c>
      <c r="J3110" s="4">
        <v>5.4421768707482998E-2</v>
      </c>
      <c r="K3110">
        <f t="shared" si="240"/>
        <v>2.8701968134957828E-4</v>
      </c>
      <c r="L3110">
        <f t="shared" si="244"/>
        <v>1.6941655212805457E-2</v>
      </c>
      <c r="M3110">
        <f t="shared" si="241"/>
        <v>9.2199484151322226E-4</v>
      </c>
      <c r="N3110">
        <f t="shared" si="242"/>
        <v>1.6941655212805457E-2</v>
      </c>
      <c r="O3110">
        <f t="shared" si="243"/>
        <v>0.15247489691524913</v>
      </c>
      <c r="Q3110" s="7">
        <v>3084</v>
      </c>
      <c r="R3110" s="7">
        <v>3.811284126439649E-4</v>
      </c>
      <c r="S3110" s="7">
        <v>2.7304928331312896E-4</v>
      </c>
      <c r="U3110" s="7">
        <v>67.576156037694489</v>
      </c>
      <c r="V3110" s="7">
        <v>1.7479485537021447E-3</v>
      </c>
    </row>
    <row r="3111" spans="1:22" x14ac:dyDescent="0.35">
      <c r="A3111" s="3">
        <v>2013</v>
      </c>
      <c r="B3111" s="13" t="s">
        <v>37</v>
      </c>
      <c r="C3111" s="13" t="s">
        <v>157</v>
      </c>
      <c r="D3111" s="13">
        <v>2007</v>
      </c>
      <c r="E3111" s="17">
        <v>6</v>
      </c>
      <c r="F3111" s="13">
        <v>87</v>
      </c>
      <c r="G3111" s="13">
        <v>5</v>
      </c>
      <c r="H3111" s="13">
        <v>92</v>
      </c>
      <c r="I3111" s="13" t="b">
        <v>1</v>
      </c>
      <c r="J3111" s="4">
        <v>5.4347826086956499E-2</v>
      </c>
      <c r="K3111">
        <f t="shared" ref="K3111:K3174" si="245">H3111/$H$1</f>
        <v>1.796313651983755E-4</v>
      </c>
      <c r="L3111">
        <f t="shared" si="244"/>
        <v>1.3402662616001922E-2</v>
      </c>
      <c r="M3111">
        <f t="shared" ref="M3111:M3174" si="246">J3111*L3111</f>
        <v>7.2840557695662592E-4</v>
      </c>
      <c r="N3111">
        <f t="shared" ref="N3111:N3174" si="247">L3111</f>
        <v>1.3402662616001922E-2</v>
      </c>
      <c r="O3111">
        <f t="shared" ref="O3111:O3174" si="248">E3111*L3111</f>
        <v>8.0415975696011527E-2</v>
      </c>
      <c r="Q3111" s="7">
        <v>3085</v>
      </c>
      <c r="R3111" s="7">
        <v>1.1005702516500269E-3</v>
      </c>
      <c r="S3111" s="7">
        <v>-4.4639255569293307E-4</v>
      </c>
      <c r="U3111" s="7">
        <v>67.598071444225283</v>
      </c>
      <c r="V3111" s="7">
        <v>1.7481733846959025E-3</v>
      </c>
    </row>
    <row r="3112" spans="1:22" x14ac:dyDescent="0.35">
      <c r="A3112" s="3">
        <v>2014</v>
      </c>
      <c r="B3112" s="13" t="s">
        <v>24</v>
      </c>
      <c r="C3112" s="13" t="s">
        <v>188</v>
      </c>
      <c r="D3112" s="13">
        <v>2003</v>
      </c>
      <c r="E3112" s="14">
        <v>11</v>
      </c>
      <c r="F3112" s="13">
        <v>87</v>
      </c>
      <c r="G3112" s="13">
        <v>5</v>
      </c>
      <c r="H3112" s="13">
        <v>92</v>
      </c>
      <c r="I3112" s="13" t="b">
        <v>1</v>
      </c>
      <c r="J3112" s="4">
        <v>5.4347826086956499E-2</v>
      </c>
      <c r="K3112">
        <f t="shared" si="245"/>
        <v>1.796313651983755E-4</v>
      </c>
      <c r="L3112">
        <f t="shared" si="244"/>
        <v>1.3402662616001922E-2</v>
      </c>
      <c r="M3112">
        <f t="shared" si="246"/>
        <v>7.2840557695662592E-4</v>
      </c>
      <c r="N3112">
        <f t="shared" si="247"/>
        <v>1.3402662616001922E-2</v>
      </c>
      <c r="O3112">
        <f t="shared" si="248"/>
        <v>0.14742928877602116</v>
      </c>
      <c r="Q3112" s="7">
        <v>3086</v>
      </c>
      <c r="R3112" s="7">
        <v>7.4084933214699591E-4</v>
      </c>
      <c r="S3112" s="7">
        <v>-8.6671636189902053E-5</v>
      </c>
      <c r="U3112" s="7">
        <v>67.619986850756078</v>
      </c>
      <c r="V3112" s="7">
        <v>1.7481733846959025E-3</v>
      </c>
    </row>
    <row r="3113" spans="1:22" x14ac:dyDescent="0.35">
      <c r="A3113" s="3">
        <v>2017</v>
      </c>
      <c r="B3113" s="13" t="s">
        <v>26</v>
      </c>
      <c r="C3113" s="13" t="s">
        <v>110</v>
      </c>
      <c r="D3113" s="13">
        <v>2004</v>
      </c>
      <c r="E3113" s="17">
        <v>13</v>
      </c>
      <c r="F3113" s="13">
        <v>87</v>
      </c>
      <c r="G3113" s="13">
        <v>5</v>
      </c>
      <c r="H3113" s="13">
        <v>92</v>
      </c>
      <c r="I3113" s="13" t="b">
        <v>1</v>
      </c>
      <c r="J3113" s="4">
        <v>5.4347826086956499E-2</v>
      </c>
      <c r="K3113">
        <f t="shared" si="245"/>
        <v>1.796313651983755E-4</v>
      </c>
      <c r="L3113">
        <f t="shared" si="244"/>
        <v>1.3402662616001922E-2</v>
      </c>
      <c r="M3113">
        <f t="shared" si="246"/>
        <v>7.2840557695662592E-4</v>
      </c>
      <c r="N3113">
        <f t="shared" si="247"/>
        <v>1.3402662616001922E-2</v>
      </c>
      <c r="O3113">
        <f t="shared" si="248"/>
        <v>0.17423461400802498</v>
      </c>
      <c r="Q3113" s="7">
        <v>3087</v>
      </c>
      <c r="R3113" s="7">
        <v>1.6401516309045737E-3</v>
      </c>
      <c r="S3113" s="7">
        <v>-9.8597393494747991E-4</v>
      </c>
      <c r="U3113" s="7">
        <v>67.641902257286858</v>
      </c>
      <c r="V3113" s="7">
        <v>1.7481733846959077E-3</v>
      </c>
    </row>
    <row r="3114" spans="1:22" x14ac:dyDescent="0.35">
      <c r="A3114" s="3">
        <v>2013</v>
      </c>
      <c r="B3114" s="13" t="s">
        <v>42</v>
      </c>
      <c r="C3114" s="13" t="s">
        <v>45</v>
      </c>
      <c r="D3114" s="13">
        <v>2004</v>
      </c>
      <c r="E3114" s="14">
        <v>9</v>
      </c>
      <c r="F3114" s="13">
        <v>122</v>
      </c>
      <c r="G3114" s="13">
        <v>7</v>
      </c>
      <c r="H3114" s="13">
        <v>129</v>
      </c>
      <c r="I3114" s="13" t="b">
        <v>1</v>
      </c>
      <c r="J3114" s="4">
        <v>5.4263565891472902E-2</v>
      </c>
      <c r="K3114">
        <f t="shared" si="245"/>
        <v>2.5187441424554826E-4</v>
      </c>
      <c r="L3114">
        <f t="shared" si="244"/>
        <v>1.5870551793984614E-2</v>
      </c>
      <c r="M3114">
        <f t="shared" si="246"/>
        <v>8.6119273300691763E-4</v>
      </c>
      <c r="N3114">
        <f t="shared" si="247"/>
        <v>1.5870551793984614E-2</v>
      </c>
      <c r="O3114">
        <f t="shared" si="248"/>
        <v>0.14283496614586152</v>
      </c>
      <c r="Q3114" s="7">
        <v>3088</v>
      </c>
      <c r="R3114" s="7">
        <v>7.4084933214699591E-4</v>
      </c>
      <c r="S3114" s="7">
        <v>-8.6671636189902053E-5</v>
      </c>
      <c r="U3114" s="7">
        <v>67.663817663817653</v>
      </c>
      <c r="V3114" s="7">
        <v>1.7497266265702294E-3</v>
      </c>
    </row>
    <row r="3115" spans="1:22" x14ac:dyDescent="0.35">
      <c r="A3115" s="3">
        <v>2017</v>
      </c>
      <c r="B3115" s="13" t="s">
        <v>37</v>
      </c>
      <c r="C3115" s="13" t="s">
        <v>38</v>
      </c>
      <c r="D3115" s="13">
        <v>2008</v>
      </c>
      <c r="E3115" s="17">
        <v>9</v>
      </c>
      <c r="F3115" s="13">
        <v>122</v>
      </c>
      <c r="G3115" s="13">
        <v>7</v>
      </c>
      <c r="H3115" s="13">
        <v>129</v>
      </c>
      <c r="I3115" s="13" t="b">
        <v>1</v>
      </c>
      <c r="J3115" s="4">
        <v>5.4263565891472902E-2</v>
      </c>
      <c r="K3115">
        <f t="shared" si="245"/>
        <v>2.5187441424554826E-4</v>
      </c>
      <c r="L3115">
        <f t="shared" si="244"/>
        <v>1.5870551793984614E-2</v>
      </c>
      <c r="M3115">
        <f t="shared" si="246"/>
        <v>8.6119273300691763E-4</v>
      </c>
      <c r="N3115">
        <f t="shared" si="247"/>
        <v>1.5870551793984614E-2</v>
      </c>
      <c r="O3115">
        <f t="shared" si="248"/>
        <v>0.14283496614586152</v>
      </c>
      <c r="Q3115" s="7">
        <v>3089</v>
      </c>
      <c r="R3115" s="7">
        <v>1.9250261094316977E-3</v>
      </c>
      <c r="S3115" s="7">
        <v>-9.4599225677114655E-4</v>
      </c>
      <c r="U3115" s="7">
        <v>67.685733070348448</v>
      </c>
      <c r="V3115" s="7">
        <v>1.7512057779284422E-3</v>
      </c>
    </row>
    <row r="3116" spans="1:22" x14ac:dyDescent="0.35">
      <c r="A3116" s="5">
        <v>2017</v>
      </c>
      <c r="B3116" s="14" t="s">
        <v>67</v>
      </c>
      <c r="C3116" s="14" t="s">
        <v>123</v>
      </c>
      <c r="D3116" s="14">
        <v>2006</v>
      </c>
      <c r="E3116" s="14">
        <v>11</v>
      </c>
      <c r="F3116" s="14">
        <v>105</v>
      </c>
      <c r="G3116" s="14">
        <v>6</v>
      </c>
      <c r="H3116" s="14">
        <v>111</v>
      </c>
      <c r="I3116" s="14" t="b">
        <v>1</v>
      </c>
      <c r="J3116" s="6">
        <v>5.4054054054054099E-2</v>
      </c>
      <c r="K3116">
        <f t="shared" si="245"/>
        <v>2.1672914714151827E-4</v>
      </c>
      <c r="L3116">
        <f t="shared" si="244"/>
        <v>1.4721723647097791E-2</v>
      </c>
      <c r="M3116">
        <f t="shared" si="246"/>
        <v>7.9576884578907048E-4</v>
      </c>
      <c r="N3116">
        <f t="shared" si="247"/>
        <v>1.4721723647097791E-2</v>
      </c>
      <c r="O3116">
        <f t="shared" si="248"/>
        <v>0.16193896011807571</v>
      </c>
      <c r="Q3116" s="7">
        <v>3090</v>
      </c>
      <c r="R3116" s="7">
        <v>7.9917644809952523E-4</v>
      </c>
      <c r="S3116" s="7">
        <v>-2.339309897201996E-4</v>
      </c>
      <c r="U3116" s="7">
        <v>67.707648476879243</v>
      </c>
      <c r="V3116" s="7">
        <v>1.7516385484226146E-3</v>
      </c>
    </row>
    <row r="3117" spans="1:22" x14ac:dyDescent="0.35">
      <c r="A3117" s="3">
        <v>2014</v>
      </c>
      <c r="B3117" s="13" t="s">
        <v>24</v>
      </c>
      <c r="C3117" s="13" t="s">
        <v>199</v>
      </c>
      <c r="D3117" s="13">
        <v>2007</v>
      </c>
      <c r="E3117" s="17">
        <v>7</v>
      </c>
      <c r="F3117" s="13">
        <v>70</v>
      </c>
      <c r="G3117" s="13">
        <v>4</v>
      </c>
      <c r="H3117" s="13">
        <v>74</v>
      </c>
      <c r="I3117" s="13" t="b">
        <v>1</v>
      </c>
      <c r="J3117" s="4">
        <v>5.4054054054054099E-2</v>
      </c>
      <c r="K3117">
        <f t="shared" si="245"/>
        <v>1.4448609809434551E-4</v>
      </c>
      <c r="L3117">
        <f t="shared" si="244"/>
        <v>1.20202370232182E-2</v>
      </c>
      <c r="M3117">
        <f t="shared" si="246"/>
        <v>6.4974254179557892E-4</v>
      </c>
      <c r="N3117">
        <f t="shared" si="247"/>
        <v>1.20202370232182E-2</v>
      </c>
      <c r="O3117">
        <f t="shared" si="248"/>
        <v>8.4141659162527402E-2</v>
      </c>
      <c r="Q3117" s="7">
        <v>3091</v>
      </c>
      <c r="R3117" s="7">
        <v>7.9917644809952523E-4</v>
      </c>
      <c r="S3117" s="7">
        <v>-2.339309897201996E-4</v>
      </c>
      <c r="U3117" s="7">
        <v>67.729563883410023</v>
      </c>
      <c r="V3117" s="7">
        <v>1.7516385484226146E-3</v>
      </c>
    </row>
    <row r="3118" spans="1:22" x14ac:dyDescent="0.35">
      <c r="A3118" s="5">
        <v>2014</v>
      </c>
      <c r="B3118" s="14" t="s">
        <v>92</v>
      </c>
      <c r="C3118" s="14" t="s">
        <v>167</v>
      </c>
      <c r="D3118" s="14">
        <v>2005</v>
      </c>
      <c r="E3118" s="14">
        <v>9</v>
      </c>
      <c r="F3118" s="14">
        <v>70</v>
      </c>
      <c r="G3118" s="14">
        <v>4</v>
      </c>
      <c r="H3118" s="14">
        <v>74</v>
      </c>
      <c r="I3118" s="14" t="b">
        <v>1</v>
      </c>
      <c r="J3118" s="6">
        <v>5.4054054054054099E-2</v>
      </c>
      <c r="K3118">
        <f t="shared" si="245"/>
        <v>1.4448609809434551E-4</v>
      </c>
      <c r="L3118">
        <f t="shared" si="244"/>
        <v>1.20202370232182E-2</v>
      </c>
      <c r="M3118">
        <f t="shared" si="246"/>
        <v>6.4974254179557892E-4</v>
      </c>
      <c r="N3118">
        <f t="shared" si="247"/>
        <v>1.20202370232182E-2</v>
      </c>
      <c r="O3118">
        <f t="shared" si="248"/>
        <v>0.10818213320896379</v>
      </c>
      <c r="Q3118" s="7">
        <v>3092</v>
      </c>
      <c r="R3118" s="7">
        <v>6.4305750091056318E-4</v>
      </c>
      <c r="S3118" s="7">
        <v>-7.7812042531237558E-5</v>
      </c>
      <c r="U3118" s="7">
        <v>67.751479289940818</v>
      </c>
      <c r="V3118" s="7">
        <v>1.7516385484226146E-3</v>
      </c>
    </row>
    <row r="3119" spans="1:22" x14ac:dyDescent="0.35">
      <c r="A3119" s="24">
        <v>2016</v>
      </c>
      <c r="B3119" s="17" t="s">
        <v>24</v>
      </c>
      <c r="C3119" s="17" t="s">
        <v>155</v>
      </c>
      <c r="D3119" s="17">
        <v>2007</v>
      </c>
      <c r="E3119" s="17">
        <v>9</v>
      </c>
      <c r="F3119" s="17">
        <v>70</v>
      </c>
      <c r="G3119" s="17">
        <v>4</v>
      </c>
      <c r="H3119" s="17">
        <v>74</v>
      </c>
      <c r="I3119" s="17" t="b">
        <v>1</v>
      </c>
      <c r="J3119" s="25">
        <v>5.4054054054054099E-2</v>
      </c>
      <c r="K3119">
        <f t="shared" si="245"/>
        <v>1.4448609809434551E-4</v>
      </c>
      <c r="L3119">
        <f t="shared" si="244"/>
        <v>1.20202370232182E-2</v>
      </c>
      <c r="M3119">
        <f t="shared" si="246"/>
        <v>6.4974254179557892E-4</v>
      </c>
      <c r="N3119">
        <f t="shared" si="247"/>
        <v>1.20202370232182E-2</v>
      </c>
      <c r="O3119">
        <f t="shared" si="248"/>
        <v>0.10818213320896379</v>
      </c>
      <c r="Q3119" s="7">
        <v>3093</v>
      </c>
      <c r="R3119" s="7">
        <v>1.4236522368553726E-3</v>
      </c>
      <c r="S3119" s="7">
        <v>-8.5840677847604701E-4</v>
      </c>
      <c r="U3119" s="7">
        <v>67.773394696471613</v>
      </c>
      <c r="V3119" s="7">
        <v>1.7516385484226146E-3</v>
      </c>
    </row>
    <row r="3120" spans="1:22" x14ac:dyDescent="0.35">
      <c r="A3120" s="3">
        <v>2016</v>
      </c>
      <c r="B3120" s="13" t="s">
        <v>128</v>
      </c>
      <c r="C3120" s="13" t="s">
        <v>129</v>
      </c>
      <c r="D3120" s="13">
        <v>2008</v>
      </c>
      <c r="E3120" s="14">
        <v>8</v>
      </c>
      <c r="F3120" s="13">
        <v>70</v>
      </c>
      <c r="G3120" s="13">
        <v>4</v>
      </c>
      <c r="H3120" s="13">
        <v>74</v>
      </c>
      <c r="I3120" s="13" t="b">
        <v>1</v>
      </c>
      <c r="J3120" s="4">
        <v>5.4054054054054099E-2</v>
      </c>
      <c r="K3120">
        <f t="shared" si="245"/>
        <v>1.4448609809434551E-4</v>
      </c>
      <c r="L3120">
        <f t="shared" si="244"/>
        <v>1.20202370232182E-2</v>
      </c>
      <c r="M3120">
        <f t="shared" si="246"/>
        <v>6.4974254179557892E-4</v>
      </c>
      <c r="N3120">
        <f t="shared" si="247"/>
        <v>1.20202370232182E-2</v>
      </c>
      <c r="O3120">
        <f t="shared" si="248"/>
        <v>9.6161896185745596E-2</v>
      </c>
      <c r="Q3120" s="7">
        <v>3094</v>
      </c>
      <c r="R3120" s="7">
        <v>9.5529539528848683E-4</v>
      </c>
      <c r="S3120" s="7">
        <v>-3.9004993690916121E-4</v>
      </c>
      <c r="U3120" s="7">
        <v>67.795310103002407</v>
      </c>
      <c r="V3120" s="7">
        <v>1.7527517601958816E-3</v>
      </c>
    </row>
    <row r="3121" spans="1:22" x14ac:dyDescent="0.35">
      <c r="A3121" s="24">
        <v>2016</v>
      </c>
      <c r="B3121" s="17" t="s">
        <v>37</v>
      </c>
      <c r="C3121" s="17" t="s">
        <v>39</v>
      </c>
      <c r="D3121" s="17">
        <v>2009</v>
      </c>
      <c r="E3121" s="17">
        <v>7</v>
      </c>
      <c r="F3121" s="17">
        <v>193</v>
      </c>
      <c r="G3121" s="17">
        <v>11</v>
      </c>
      <c r="H3121" s="17">
        <v>204</v>
      </c>
      <c r="I3121" s="17" t="b">
        <v>1</v>
      </c>
      <c r="J3121" s="25">
        <v>5.3921568627450997E-2</v>
      </c>
      <c r="K3121">
        <f t="shared" si="245"/>
        <v>3.9831302717900657E-4</v>
      </c>
      <c r="L3121">
        <f t="shared" si="244"/>
        <v>1.9957781118626554E-2</v>
      </c>
      <c r="M3121">
        <f t="shared" si="246"/>
        <v>1.0761548642396674E-3</v>
      </c>
      <c r="N3121">
        <f t="shared" si="247"/>
        <v>1.9957781118626554E-2</v>
      </c>
      <c r="O3121">
        <f t="shared" si="248"/>
        <v>0.13970446783038587</v>
      </c>
      <c r="Q3121" s="7">
        <v>3095</v>
      </c>
      <c r="R3121" s="7">
        <v>6.4305750091056318E-4</v>
      </c>
      <c r="S3121" s="7">
        <v>-7.7812042531237558E-5</v>
      </c>
      <c r="U3121" s="7">
        <v>67.817225509533188</v>
      </c>
      <c r="V3121" s="7">
        <v>1.7560975421838389E-3</v>
      </c>
    </row>
    <row r="3122" spans="1:22" x14ac:dyDescent="0.35">
      <c r="A3122" s="3">
        <v>2014</v>
      </c>
      <c r="B3122" s="13" t="s">
        <v>58</v>
      </c>
      <c r="C3122" s="13" t="s">
        <v>76</v>
      </c>
      <c r="D3122" s="13">
        <v>2006</v>
      </c>
      <c r="E3122" s="14">
        <v>8</v>
      </c>
      <c r="F3122" s="13">
        <v>123</v>
      </c>
      <c r="G3122" s="13">
        <v>7</v>
      </c>
      <c r="H3122" s="13">
        <v>130</v>
      </c>
      <c r="I3122" s="13" t="b">
        <v>1</v>
      </c>
      <c r="J3122" s="4">
        <v>5.3846153846153898E-2</v>
      </c>
      <c r="K3122">
        <f t="shared" si="245"/>
        <v>2.5382692908466106E-4</v>
      </c>
      <c r="L3122">
        <f t="shared" si="244"/>
        <v>1.5931946807740134E-2</v>
      </c>
      <c r="M3122">
        <f t="shared" si="246"/>
        <v>8.5787405887831575E-4</v>
      </c>
      <c r="N3122">
        <f t="shared" si="247"/>
        <v>1.5931946807740134E-2</v>
      </c>
      <c r="O3122">
        <f t="shared" si="248"/>
        <v>0.12745557446192107</v>
      </c>
      <c r="Q3122" s="7">
        <v>3096</v>
      </c>
      <c r="R3122" s="7">
        <v>9.5529539528848683E-4</v>
      </c>
      <c r="S3122" s="7">
        <v>-3.9004993690916121E-4</v>
      </c>
      <c r="U3122" s="7">
        <v>67.839140916063982</v>
      </c>
      <c r="V3122" s="7">
        <v>1.7560975421838389E-3</v>
      </c>
    </row>
    <row r="3123" spans="1:22" x14ac:dyDescent="0.35">
      <c r="A3123" s="3">
        <v>2016</v>
      </c>
      <c r="B3123" s="13" t="s">
        <v>106</v>
      </c>
      <c r="C3123" s="13" t="s">
        <v>107</v>
      </c>
      <c r="D3123" s="13">
        <v>2008</v>
      </c>
      <c r="E3123" s="17">
        <v>8</v>
      </c>
      <c r="F3123" s="13">
        <v>176</v>
      </c>
      <c r="G3123" s="13">
        <v>10</v>
      </c>
      <c r="H3123" s="13">
        <v>186</v>
      </c>
      <c r="I3123" s="13" t="b">
        <v>1</v>
      </c>
      <c r="J3123" s="4">
        <v>5.3763440860215103E-2</v>
      </c>
      <c r="K3123">
        <f t="shared" si="245"/>
        <v>3.6316776007497655E-4</v>
      </c>
      <c r="L3123">
        <f t="shared" si="244"/>
        <v>1.9056960934917627E-2</v>
      </c>
      <c r="M3123">
        <f t="shared" si="246"/>
        <v>1.0245677921998733E-3</v>
      </c>
      <c r="N3123">
        <f t="shared" si="247"/>
        <v>1.9056960934917627E-2</v>
      </c>
      <c r="O3123">
        <f t="shared" si="248"/>
        <v>0.15245568747934102</v>
      </c>
      <c r="Q3123" s="7">
        <v>3097</v>
      </c>
      <c r="R3123" s="7">
        <v>7.9917644809952523E-4</v>
      </c>
      <c r="S3123" s="7">
        <v>-2.339309897201996E-4</v>
      </c>
      <c r="U3123" s="7">
        <v>67.861056322594777</v>
      </c>
      <c r="V3123" s="7">
        <v>1.7560975421838389E-3</v>
      </c>
    </row>
    <row r="3124" spans="1:22" x14ac:dyDescent="0.35">
      <c r="A3124" s="3">
        <v>2014</v>
      </c>
      <c r="B3124" s="13" t="s">
        <v>42</v>
      </c>
      <c r="C3124" s="13" t="s">
        <v>45</v>
      </c>
      <c r="D3124" s="13">
        <v>1999</v>
      </c>
      <c r="E3124" s="14">
        <v>15</v>
      </c>
      <c r="F3124" s="13">
        <v>88</v>
      </c>
      <c r="G3124" s="13">
        <v>5</v>
      </c>
      <c r="H3124" s="13">
        <v>93</v>
      </c>
      <c r="I3124" s="13" t="b">
        <v>1</v>
      </c>
      <c r="J3124" s="4">
        <v>5.3763440860215103E-2</v>
      </c>
      <c r="K3124">
        <f t="shared" si="245"/>
        <v>1.8158388003748828E-4</v>
      </c>
      <c r="L3124">
        <f t="shared" si="244"/>
        <v>1.3475306305887383E-2</v>
      </c>
      <c r="M3124">
        <f t="shared" si="246"/>
        <v>7.2447883364985994E-4</v>
      </c>
      <c r="N3124">
        <f t="shared" si="247"/>
        <v>1.3475306305887383E-2</v>
      </c>
      <c r="O3124">
        <f t="shared" si="248"/>
        <v>0.20212959458831073</v>
      </c>
      <c r="Q3124" s="7">
        <v>3098</v>
      </c>
      <c r="R3124" s="7">
        <v>1.5797711840443338E-3</v>
      </c>
      <c r="S3124" s="7">
        <v>-1.0145257256650082E-3</v>
      </c>
      <c r="U3124" s="7">
        <v>67.882971729125572</v>
      </c>
      <c r="V3124" s="7">
        <v>1.7560975421838389E-3</v>
      </c>
    </row>
    <row r="3125" spans="1:22" x14ac:dyDescent="0.35">
      <c r="A3125" s="3">
        <v>2013</v>
      </c>
      <c r="B3125" s="13" t="s">
        <v>42</v>
      </c>
      <c r="C3125" s="13" t="s">
        <v>87</v>
      </c>
      <c r="D3125" s="13">
        <v>2000</v>
      </c>
      <c r="E3125" s="17">
        <v>13</v>
      </c>
      <c r="F3125" s="13">
        <v>194</v>
      </c>
      <c r="G3125" s="13">
        <v>11</v>
      </c>
      <c r="H3125" s="13">
        <v>205</v>
      </c>
      <c r="I3125" s="13" t="b">
        <v>1</v>
      </c>
      <c r="J3125" s="4">
        <v>5.3658536585365901E-2</v>
      </c>
      <c r="K3125">
        <f t="shared" si="245"/>
        <v>4.0026554201811932E-4</v>
      </c>
      <c r="L3125">
        <f t="shared" si="244"/>
        <v>2.0006637449059731E-2</v>
      </c>
      <c r="M3125">
        <f t="shared" si="246"/>
        <v>1.0735268875105232E-3</v>
      </c>
      <c r="N3125">
        <f t="shared" si="247"/>
        <v>2.0006637449059731E-2</v>
      </c>
      <c r="O3125">
        <f t="shared" si="248"/>
        <v>0.26008628683777651</v>
      </c>
      <c r="Q3125" s="7">
        <v>3099</v>
      </c>
      <c r="R3125" s="7">
        <v>4.8693855372160114E-4</v>
      </c>
      <c r="S3125" s="7">
        <v>7.8306904657724483E-5</v>
      </c>
      <c r="U3125" s="7">
        <v>67.904887135656352</v>
      </c>
      <c r="V3125" s="7">
        <v>1.7565464833666075E-3</v>
      </c>
    </row>
    <row r="3126" spans="1:22" x14ac:dyDescent="0.35">
      <c r="A3126" s="3">
        <v>2016</v>
      </c>
      <c r="B3126" s="13" t="s">
        <v>24</v>
      </c>
      <c r="C3126" s="13" t="s">
        <v>41</v>
      </c>
      <c r="D3126" s="13">
        <v>2008</v>
      </c>
      <c r="E3126" s="14">
        <v>8</v>
      </c>
      <c r="F3126" s="13">
        <v>247</v>
      </c>
      <c r="G3126" s="13">
        <v>14</v>
      </c>
      <c r="H3126" s="13">
        <v>261</v>
      </c>
      <c r="I3126" s="13" t="b">
        <v>1</v>
      </c>
      <c r="J3126" s="4">
        <v>5.3639846743295E-2</v>
      </c>
      <c r="K3126">
        <f t="shared" si="245"/>
        <v>5.0960637300843492E-4</v>
      </c>
      <c r="L3126">
        <f t="shared" si="244"/>
        <v>2.2574462850939222E-2</v>
      </c>
      <c r="M3126">
        <f t="shared" si="246"/>
        <v>1.2108907276365862E-3</v>
      </c>
      <c r="N3126">
        <f t="shared" si="247"/>
        <v>2.2574462850939222E-2</v>
      </c>
      <c r="O3126">
        <f t="shared" si="248"/>
        <v>0.18059570280751377</v>
      </c>
      <c r="Q3126" s="7">
        <v>3100</v>
      </c>
      <c r="R3126" s="7">
        <v>6.4305750091056318E-4</v>
      </c>
      <c r="S3126" s="7">
        <v>-7.7812042531237558E-5</v>
      </c>
      <c r="U3126" s="7">
        <v>67.926802542187147</v>
      </c>
      <c r="V3126" s="7">
        <v>1.7566803613808545E-3</v>
      </c>
    </row>
    <row r="3127" spans="1:22" x14ac:dyDescent="0.35">
      <c r="A3127" s="3">
        <v>2015</v>
      </c>
      <c r="B3127" s="13" t="s">
        <v>52</v>
      </c>
      <c r="C3127" s="13" t="s">
        <v>62</v>
      </c>
      <c r="D3127" s="13">
        <v>2008</v>
      </c>
      <c r="E3127" s="17">
        <v>7</v>
      </c>
      <c r="F3127" s="13">
        <v>106</v>
      </c>
      <c r="G3127" s="13">
        <v>6</v>
      </c>
      <c r="H3127" s="13">
        <v>112</v>
      </c>
      <c r="I3127" s="13" t="b">
        <v>1</v>
      </c>
      <c r="J3127" s="4">
        <v>5.3571428571428603E-2</v>
      </c>
      <c r="K3127">
        <f t="shared" si="245"/>
        <v>2.1868166198063104E-4</v>
      </c>
      <c r="L3127">
        <f t="shared" si="244"/>
        <v>1.4787889030576035E-2</v>
      </c>
      <c r="M3127">
        <f t="shared" si="246"/>
        <v>7.9220834092371664E-4</v>
      </c>
      <c r="N3127">
        <f t="shared" si="247"/>
        <v>1.4787889030576035E-2</v>
      </c>
      <c r="O3127">
        <f t="shared" si="248"/>
        <v>0.10351522321403224</v>
      </c>
      <c r="Q3127" s="7">
        <v>3101</v>
      </c>
      <c r="R3127" s="7">
        <v>4.8693855372160114E-4</v>
      </c>
      <c r="S3127" s="7">
        <v>7.8306904657724483E-5</v>
      </c>
      <c r="U3127" s="7">
        <v>67.948717948717942</v>
      </c>
      <c r="V3127" s="7">
        <v>1.7567678084457218E-3</v>
      </c>
    </row>
    <row r="3128" spans="1:22" x14ac:dyDescent="0.35">
      <c r="A3128" s="5">
        <v>2015</v>
      </c>
      <c r="B3128" s="14" t="s">
        <v>136</v>
      </c>
      <c r="C3128" s="14" t="s">
        <v>137</v>
      </c>
      <c r="D3128" s="14">
        <v>2004</v>
      </c>
      <c r="E3128" s="14">
        <v>11</v>
      </c>
      <c r="F3128" s="14">
        <v>106</v>
      </c>
      <c r="G3128" s="14">
        <v>6</v>
      </c>
      <c r="H3128" s="14">
        <v>112</v>
      </c>
      <c r="I3128" s="14" t="b">
        <v>1</v>
      </c>
      <c r="J3128" s="6">
        <v>5.3571428571428603E-2</v>
      </c>
      <c r="K3128">
        <f t="shared" si="245"/>
        <v>2.1868166198063104E-4</v>
      </c>
      <c r="L3128">
        <f t="shared" si="244"/>
        <v>1.4787889030576035E-2</v>
      </c>
      <c r="M3128">
        <f t="shared" si="246"/>
        <v>7.9220834092371664E-4</v>
      </c>
      <c r="N3128">
        <f t="shared" si="247"/>
        <v>1.4787889030576035E-2</v>
      </c>
      <c r="O3128">
        <f t="shared" si="248"/>
        <v>0.16266677933633639</v>
      </c>
      <c r="Q3128" s="7">
        <v>3102</v>
      </c>
      <c r="R3128" s="7">
        <v>3.3081960653263953E-4</v>
      </c>
      <c r="S3128" s="7">
        <v>2.3442585184668609E-4</v>
      </c>
      <c r="U3128" s="7">
        <v>67.970633355248737</v>
      </c>
      <c r="V3128" s="7">
        <v>1.7577524886465963E-3</v>
      </c>
    </row>
    <row r="3129" spans="1:22" x14ac:dyDescent="0.35">
      <c r="A3129" s="3">
        <v>2017</v>
      </c>
      <c r="B3129" s="13" t="s">
        <v>42</v>
      </c>
      <c r="C3129" s="13" t="s">
        <v>151</v>
      </c>
      <c r="D3129" s="13">
        <v>2008</v>
      </c>
      <c r="E3129" s="17">
        <v>9</v>
      </c>
      <c r="F3129" s="13">
        <v>106</v>
      </c>
      <c r="G3129" s="13">
        <v>6</v>
      </c>
      <c r="H3129" s="13">
        <v>112</v>
      </c>
      <c r="I3129" s="13" t="b">
        <v>1</v>
      </c>
      <c r="J3129" s="4">
        <v>5.3571428571428603E-2</v>
      </c>
      <c r="K3129">
        <f t="shared" si="245"/>
        <v>2.1868166198063104E-4</v>
      </c>
      <c r="L3129">
        <f t="shared" si="244"/>
        <v>1.4787889030576035E-2</v>
      </c>
      <c r="M3129">
        <f t="shared" si="246"/>
        <v>7.9220834092371664E-4</v>
      </c>
      <c r="N3129">
        <f t="shared" si="247"/>
        <v>1.4787889030576035E-2</v>
      </c>
      <c r="O3129">
        <f t="shared" si="248"/>
        <v>0.13309100127518431</v>
      </c>
      <c r="Q3129" s="7">
        <v>3103</v>
      </c>
      <c r="R3129" s="7">
        <v>7.9917644809952523E-4</v>
      </c>
      <c r="S3129" s="7">
        <v>-2.339309897201996E-4</v>
      </c>
      <c r="U3129" s="7">
        <v>67.992548761779517</v>
      </c>
      <c r="V3129" s="7">
        <v>1.7577524886465963E-3</v>
      </c>
    </row>
    <row r="3130" spans="1:22" x14ac:dyDescent="0.35">
      <c r="A3130" s="3">
        <v>2013</v>
      </c>
      <c r="B3130" s="13" t="s">
        <v>30</v>
      </c>
      <c r="C3130" s="13" t="s">
        <v>274</v>
      </c>
      <c r="D3130" s="13">
        <v>2007</v>
      </c>
      <c r="E3130" s="14">
        <v>6</v>
      </c>
      <c r="F3130" s="13">
        <v>53</v>
      </c>
      <c r="G3130" s="13">
        <v>3</v>
      </c>
      <c r="H3130" s="13">
        <v>56</v>
      </c>
      <c r="I3130" s="13" t="b">
        <v>1</v>
      </c>
      <c r="J3130" s="4">
        <v>5.3571428571428603E-2</v>
      </c>
      <c r="K3130">
        <f t="shared" si="245"/>
        <v>1.0934083099031552E-4</v>
      </c>
      <c r="L3130">
        <f t="shared" si="244"/>
        <v>1.0456616612954476E-2</v>
      </c>
      <c r="M3130">
        <f t="shared" si="246"/>
        <v>5.601758899797044E-4</v>
      </c>
      <c r="N3130">
        <f t="shared" si="247"/>
        <v>1.0456616612954476E-2</v>
      </c>
      <c r="O3130">
        <f t="shared" si="248"/>
        <v>6.2739699677726857E-2</v>
      </c>
      <c r="Q3130" s="7">
        <v>3104</v>
      </c>
      <c r="R3130" s="7">
        <v>1.5797711840443338E-3</v>
      </c>
      <c r="S3130" s="7">
        <v>-1.0145257256650082E-3</v>
      </c>
      <c r="U3130" s="7">
        <v>68.014464168310312</v>
      </c>
      <c r="V3130" s="7">
        <v>1.7577524886465963E-3</v>
      </c>
    </row>
    <row r="3131" spans="1:22" x14ac:dyDescent="0.35">
      <c r="A3131" s="24">
        <v>2013</v>
      </c>
      <c r="B3131" s="17" t="s">
        <v>92</v>
      </c>
      <c r="C3131" s="17" t="s">
        <v>93</v>
      </c>
      <c r="D3131" s="17">
        <v>2007</v>
      </c>
      <c r="E3131" s="17">
        <v>6</v>
      </c>
      <c r="F3131" s="17">
        <v>53</v>
      </c>
      <c r="G3131" s="17">
        <v>3</v>
      </c>
      <c r="H3131" s="17">
        <v>56</v>
      </c>
      <c r="I3131" s="17" t="b">
        <v>1</v>
      </c>
      <c r="J3131" s="25">
        <v>5.3571428571428603E-2</v>
      </c>
      <c r="K3131">
        <f t="shared" si="245"/>
        <v>1.0934083099031552E-4</v>
      </c>
      <c r="L3131">
        <f t="shared" si="244"/>
        <v>1.0456616612954476E-2</v>
      </c>
      <c r="M3131">
        <f t="shared" si="246"/>
        <v>5.601758899797044E-4</v>
      </c>
      <c r="N3131">
        <f t="shared" si="247"/>
        <v>1.0456616612954476E-2</v>
      </c>
      <c r="O3131">
        <f t="shared" si="248"/>
        <v>6.2739699677726857E-2</v>
      </c>
      <c r="Q3131" s="7">
        <v>3105</v>
      </c>
      <c r="R3131" s="7">
        <v>1.1114143424774485E-3</v>
      </c>
      <c r="S3131" s="7">
        <v>-5.4616888409812292E-4</v>
      </c>
      <c r="U3131" s="7">
        <v>68.036379574841106</v>
      </c>
      <c r="V3131" s="7">
        <v>1.7577524886465963E-3</v>
      </c>
    </row>
    <row r="3132" spans="1:22" x14ac:dyDescent="0.35">
      <c r="A3132" s="3">
        <v>2016</v>
      </c>
      <c r="B3132" s="13" t="s">
        <v>30</v>
      </c>
      <c r="C3132" s="13" t="s">
        <v>156</v>
      </c>
      <c r="D3132" s="13">
        <v>2006</v>
      </c>
      <c r="E3132" s="14">
        <v>10</v>
      </c>
      <c r="F3132" s="13">
        <v>53</v>
      </c>
      <c r="G3132" s="13">
        <v>3</v>
      </c>
      <c r="H3132" s="13">
        <v>56</v>
      </c>
      <c r="I3132" s="13" t="b">
        <v>1</v>
      </c>
      <c r="J3132" s="4">
        <v>5.3571428571428603E-2</v>
      </c>
      <c r="K3132">
        <f t="shared" si="245"/>
        <v>1.0934083099031552E-4</v>
      </c>
      <c r="L3132">
        <f t="shared" si="244"/>
        <v>1.0456616612954476E-2</v>
      </c>
      <c r="M3132">
        <f t="shared" si="246"/>
        <v>5.601758899797044E-4</v>
      </c>
      <c r="N3132">
        <f t="shared" si="247"/>
        <v>1.0456616612954476E-2</v>
      </c>
      <c r="O3132">
        <f t="shared" si="248"/>
        <v>0.10456616612954475</v>
      </c>
      <c r="Q3132" s="7">
        <v>3106</v>
      </c>
      <c r="R3132" s="7">
        <v>1.3065318441928967E-3</v>
      </c>
      <c r="S3132" s="7">
        <v>-3.8453700267967442E-4</v>
      </c>
      <c r="U3132" s="7">
        <v>68.058294981371901</v>
      </c>
      <c r="V3132" s="7">
        <v>1.7577524886465963E-3</v>
      </c>
    </row>
    <row r="3133" spans="1:22" x14ac:dyDescent="0.35">
      <c r="A3133" s="3">
        <v>2017</v>
      </c>
      <c r="B3133" s="13" t="s">
        <v>24</v>
      </c>
      <c r="C3133" s="13" t="s">
        <v>199</v>
      </c>
      <c r="D3133" s="13">
        <v>2007</v>
      </c>
      <c r="E3133" s="17">
        <v>10</v>
      </c>
      <c r="F3133" s="13">
        <v>53</v>
      </c>
      <c r="G3133" s="13">
        <v>3</v>
      </c>
      <c r="H3133" s="13">
        <v>56</v>
      </c>
      <c r="I3133" s="13" t="b">
        <v>1</v>
      </c>
      <c r="J3133" s="4">
        <v>5.3571428571428603E-2</v>
      </c>
      <c r="K3133">
        <f t="shared" si="245"/>
        <v>1.0934083099031552E-4</v>
      </c>
      <c r="L3133">
        <f t="shared" si="244"/>
        <v>1.0456616612954476E-2</v>
      </c>
      <c r="M3133">
        <f t="shared" si="246"/>
        <v>5.601758899797044E-4</v>
      </c>
      <c r="N3133">
        <f t="shared" si="247"/>
        <v>1.0456616612954476E-2</v>
      </c>
      <c r="O3133">
        <f t="shared" si="248"/>
        <v>0.10456616612954475</v>
      </c>
      <c r="Q3133" s="7">
        <v>3107</v>
      </c>
      <c r="R3133" s="7">
        <v>7.9607041488199211E-4</v>
      </c>
      <c r="S3133" s="7">
        <v>1.2592442663123015E-4</v>
      </c>
      <c r="U3133" s="7">
        <v>68.080210387902682</v>
      </c>
      <c r="V3133" s="7">
        <v>1.7582610240220956E-3</v>
      </c>
    </row>
    <row r="3134" spans="1:22" x14ac:dyDescent="0.35">
      <c r="A3134" s="3">
        <v>2017</v>
      </c>
      <c r="B3134" s="13" t="s">
        <v>58</v>
      </c>
      <c r="C3134" s="13" t="s">
        <v>63</v>
      </c>
      <c r="D3134" s="13">
        <v>2008</v>
      </c>
      <c r="E3134" s="14">
        <v>9</v>
      </c>
      <c r="F3134" s="13">
        <v>53</v>
      </c>
      <c r="G3134" s="13">
        <v>3</v>
      </c>
      <c r="H3134" s="13">
        <v>56</v>
      </c>
      <c r="I3134" s="13" t="b">
        <v>1</v>
      </c>
      <c r="J3134" s="4">
        <v>5.3571428571428603E-2</v>
      </c>
      <c r="K3134">
        <f t="shared" si="245"/>
        <v>1.0934083099031552E-4</v>
      </c>
      <c r="L3134">
        <f t="shared" si="244"/>
        <v>1.0456616612954476E-2</v>
      </c>
      <c r="M3134">
        <f t="shared" si="246"/>
        <v>5.601758899797044E-4</v>
      </c>
      <c r="N3134">
        <f t="shared" si="247"/>
        <v>1.0456616612954476E-2</v>
      </c>
      <c r="O3134">
        <f t="shared" si="248"/>
        <v>9.4109549516590285E-2</v>
      </c>
      <c r="Q3134" s="7">
        <v>3108</v>
      </c>
      <c r="R3134" s="7">
        <v>1.3065318441928967E-3</v>
      </c>
      <c r="S3134" s="7">
        <v>-3.8453700267967442E-4</v>
      </c>
      <c r="U3134" s="7">
        <v>68.102125794433476</v>
      </c>
      <c r="V3134" s="7">
        <v>1.7589125938143352E-3</v>
      </c>
    </row>
    <row r="3135" spans="1:22" x14ac:dyDescent="0.35">
      <c r="A3135" s="3">
        <v>2017</v>
      </c>
      <c r="B3135" s="13" t="s">
        <v>30</v>
      </c>
      <c r="C3135" s="13" t="s">
        <v>51</v>
      </c>
      <c r="D3135" s="13">
        <v>2010</v>
      </c>
      <c r="E3135" s="17">
        <v>7</v>
      </c>
      <c r="F3135" s="13">
        <v>53</v>
      </c>
      <c r="G3135" s="13">
        <v>3</v>
      </c>
      <c r="H3135" s="13">
        <v>56</v>
      </c>
      <c r="I3135" s="13" t="b">
        <v>1</v>
      </c>
      <c r="J3135" s="4">
        <v>5.3571428571428603E-2</v>
      </c>
      <c r="K3135">
        <f t="shared" si="245"/>
        <v>1.0934083099031552E-4</v>
      </c>
      <c r="L3135">
        <f t="shared" si="244"/>
        <v>1.0456616612954476E-2</v>
      </c>
      <c r="M3135">
        <f t="shared" si="246"/>
        <v>5.601758899797044E-4</v>
      </c>
      <c r="N3135">
        <f t="shared" si="247"/>
        <v>1.0456616612954476E-2</v>
      </c>
      <c r="O3135">
        <f t="shared" si="248"/>
        <v>7.3196316290681324E-2</v>
      </c>
      <c r="Q3135" s="7">
        <v>3109</v>
      </c>
      <c r="R3135" s="7">
        <v>4.2786209142049822E-4</v>
      </c>
      <c r="S3135" s="7">
        <v>3.005434855361277E-4</v>
      </c>
      <c r="U3135" s="7">
        <v>68.124041200964271</v>
      </c>
      <c r="V3135" s="7">
        <v>1.7604629798304834E-3</v>
      </c>
    </row>
    <row r="3136" spans="1:22" x14ac:dyDescent="0.35">
      <c r="A3136" s="5">
        <v>2013</v>
      </c>
      <c r="B3136" s="14" t="s">
        <v>26</v>
      </c>
      <c r="C3136" s="14" t="s">
        <v>110</v>
      </c>
      <c r="D3136" s="14">
        <v>2004</v>
      </c>
      <c r="E3136" s="14">
        <v>9</v>
      </c>
      <c r="F3136" s="14">
        <v>124</v>
      </c>
      <c r="G3136" s="14">
        <v>7</v>
      </c>
      <c r="H3136" s="14">
        <v>131</v>
      </c>
      <c r="I3136" s="14" t="b">
        <v>1</v>
      </c>
      <c r="J3136" s="6">
        <v>5.34351145038168E-2</v>
      </c>
      <c r="K3136">
        <f t="shared" si="245"/>
        <v>2.557794439237738E-4</v>
      </c>
      <c r="L3136">
        <f t="shared" si="244"/>
        <v>1.599310613745103E-2</v>
      </c>
      <c r="M3136">
        <f t="shared" si="246"/>
        <v>8.5459345772639103E-4</v>
      </c>
      <c r="N3136">
        <f t="shared" si="247"/>
        <v>1.599310613745103E-2</v>
      </c>
      <c r="O3136">
        <f t="shared" si="248"/>
        <v>0.14393795523705927</v>
      </c>
      <c r="Q3136" s="7">
        <v>3110</v>
      </c>
      <c r="R3136" s="7">
        <v>1.4374361604236477E-3</v>
      </c>
      <c r="S3136" s="7">
        <v>-7.090305834670218E-4</v>
      </c>
      <c r="U3136" s="7">
        <v>68.145956607495066</v>
      </c>
      <c r="V3136" s="7">
        <v>1.7608014978568434E-3</v>
      </c>
    </row>
    <row r="3137" spans="1:22" x14ac:dyDescent="0.35">
      <c r="A3137" s="24">
        <v>2016</v>
      </c>
      <c r="B3137" s="17" t="s">
        <v>67</v>
      </c>
      <c r="C3137" s="17" t="s">
        <v>123</v>
      </c>
      <c r="D3137" s="17">
        <v>2006</v>
      </c>
      <c r="E3137" s="17">
        <v>10</v>
      </c>
      <c r="F3137" s="17">
        <v>124</v>
      </c>
      <c r="G3137" s="17">
        <v>7</v>
      </c>
      <c r="H3137" s="17">
        <v>131</v>
      </c>
      <c r="I3137" s="17" t="b">
        <v>1</v>
      </c>
      <c r="J3137" s="25">
        <v>5.34351145038168E-2</v>
      </c>
      <c r="K3137">
        <f t="shared" si="245"/>
        <v>2.557794439237738E-4</v>
      </c>
      <c r="L3137">
        <f t="shared" si="244"/>
        <v>1.599310613745103E-2</v>
      </c>
      <c r="M3137">
        <f t="shared" si="246"/>
        <v>8.5459345772639103E-4</v>
      </c>
      <c r="N3137">
        <f t="shared" si="247"/>
        <v>1.599310613745103E-2</v>
      </c>
      <c r="O3137">
        <f t="shared" si="248"/>
        <v>0.1599310613745103</v>
      </c>
      <c r="Q3137" s="7">
        <v>3111</v>
      </c>
      <c r="R3137" s="7">
        <v>1.8412657880249074E-3</v>
      </c>
      <c r="S3137" s="7">
        <v>-1.1128602110682816E-3</v>
      </c>
      <c r="U3137" s="7">
        <v>68.167872014025846</v>
      </c>
      <c r="V3137" s="7">
        <v>1.7608014978568434E-3</v>
      </c>
    </row>
    <row r="3138" spans="1:22" x14ac:dyDescent="0.35">
      <c r="A3138" s="5">
        <v>2016</v>
      </c>
      <c r="B3138" s="14" t="s">
        <v>24</v>
      </c>
      <c r="C3138" s="14" t="s">
        <v>57</v>
      </c>
      <c r="D3138" s="14">
        <v>2007</v>
      </c>
      <c r="E3138" s="14">
        <v>9</v>
      </c>
      <c r="F3138" s="14">
        <v>195</v>
      </c>
      <c r="G3138" s="14">
        <v>11</v>
      </c>
      <c r="H3138" s="14">
        <v>206</v>
      </c>
      <c r="I3138" s="14" t="b">
        <v>1</v>
      </c>
      <c r="J3138" s="6">
        <v>5.3398058252427202E-2</v>
      </c>
      <c r="K3138">
        <f t="shared" si="245"/>
        <v>4.0221805685723212E-4</v>
      </c>
      <c r="L3138">
        <f t="shared" si="244"/>
        <v>2.0055374762323244E-2</v>
      </c>
      <c r="M3138">
        <f t="shared" si="246"/>
        <v>1.0709180698327948E-3</v>
      </c>
      <c r="N3138">
        <f t="shared" si="247"/>
        <v>2.0055374762323244E-2</v>
      </c>
      <c r="O3138">
        <f t="shared" si="248"/>
        <v>0.1804983728609092</v>
      </c>
      <c r="Q3138" s="7">
        <v>3112</v>
      </c>
      <c r="R3138" s="7">
        <v>1.223928892619691E-3</v>
      </c>
      <c r="S3138" s="7">
        <v>-3.6273615961277342E-4</v>
      </c>
      <c r="U3138" s="7">
        <v>68.189787420556641</v>
      </c>
      <c r="V3138" s="7">
        <v>1.7609806869376358E-3</v>
      </c>
    </row>
    <row r="3139" spans="1:22" x14ac:dyDescent="0.35">
      <c r="A3139" s="3">
        <v>2014</v>
      </c>
      <c r="B3139" s="13" t="s">
        <v>180</v>
      </c>
      <c r="C3139" s="13" t="s">
        <v>181</v>
      </c>
      <c r="D3139" s="13">
        <v>2004</v>
      </c>
      <c r="E3139" s="17">
        <v>10</v>
      </c>
      <c r="F3139" s="13">
        <v>71</v>
      </c>
      <c r="G3139" s="13">
        <v>4</v>
      </c>
      <c r="H3139" s="13">
        <v>75</v>
      </c>
      <c r="I3139" s="13" t="b">
        <v>1</v>
      </c>
      <c r="J3139" s="4">
        <v>5.3333333333333302E-2</v>
      </c>
      <c r="K3139">
        <f t="shared" si="245"/>
        <v>1.4643861293345828E-4</v>
      </c>
      <c r="L3139">
        <f t="shared" si="244"/>
        <v>1.2101182294861039E-2</v>
      </c>
      <c r="M3139">
        <f t="shared" si="246"/>
        <v>6.4539638905925499E-4</v>
      </c>
      <c r="N3139">
        <f t="shared" si="247"/>
        <v>1.2101182294861039E-2</v>
      </c>
      <c r="O3139">
        <f t="shared" si="248"/>
        <v>0.12101182294861039</v>
      </c>
      <c r="Q3139" s="7">
        <v>3113</v>
      </c>
      <c r="R3139" s="7">
        <v>1.223928892619691E-3</v>
      </c>
      <c r="S3139" s="7">
        <v>-3.6273615961277342E-4</v>
      </c>
      <c r="U3139" s="7">
        <v>68.211702827087436</v>
      </c>
      <c r="V3139" s="7">
        <v>1.7609806869376358E-3</v>
      </c>
    </row>
    <row r="3140" spans="1:22" x14ac:dyDescent="0.35">
      <c r="A3140" s="3">
        <v>2015</v>
      </c>
      <c r="B3140" s="13" t="s">
        <v>30</v>
      </c>
      <c r="C3140" s="13" t="s">
        <v>141</v>
      </c>
      <c r="D3140" s="13">
        <v>2005</v>
      </c>
      <c r="E3140" s="14">
        <v>10</v>
      </c>
      <c r="F3140" s="13">
        <v>71</v>
      </c>
      <c r="G3140" s="13">
        <v>4</v>
      </c>
      <c r="H3140" s="13">
        <v>75</v>
      </c>
      <c r="I3140" s="13" t="b">
        <v>1</v>
      </c>
      <c r="J3140" s="4">
        <v>5.3333333333333302E-2</v>
      </c>
      <c r="K3140">
        <f t="shared" si="245"/>
        <v>1.4643861293345828E-4</v>
      </c>
      <c r="L3140">
        <f t="shared" ref="L3140:L3203" si="249">SQRT(K3140)</f>
        <v>1.2101182294861039E-2</v>
      </c>
      <c r="M3140">
        <f t="shared" si="246"/>
        <v>6.4539638905925499E-4</v>
      </c>
      <c r="N3140">
        <f t="shared" si="247"/>
        <v>1.2101182294861039E-2</v>
      </c>
      <c r="O3140">
        <f t="shared" si="248"/>
        <v>0.12101182294861039</v>
      </c>
      <c r="Q3140" s="7">
        <v>3114</v>
      </c>
      <c r="R3140" s="7">
        <v>1.5789055145532609E-3</v>
      </c>
      <c r="S3140" s="7">
        <v>-7.8313666876419043E-4</v>
      </c>
      <c r="U3140" s="7">
        <v>68.23361823361823</v>
      </c>
      <c r="V3140" s="7">
        <v>1.7609806869376358E-3</v>
      </c>
    </row>
    <row r="3141" spans="1:22" x14ac:dyDescent="0.35">
      <c r="A3141" s="3">
        <v>2015</v>
      </c>
      <c r="B3141" s="13" t="s">
        <v>33</v>
      </c>
      <c r="C3141" s="13" t="s">
        <v>216</v>
      </c>
      <c r="D3141" s="13">
        <v>2006</v>
      </c>
      <c r="E3141" s="17">
        <v>9</v>
      </c>
      <c r="F3141" s="13">
        <v>71</v>
      </c>
      <c r="G3141" s="13">
        <v>4</v>
      </c>
      <c r="H3141" s="13">
        <v>75</v>
      </c>
      <c r="I3141" s="13" t="b">
        <v>1</v>
      </c>
      <c r="J3141" s="4">
        <v>5.3333333333333302E-2</v>
      </c>
      <c r="K3141">
        <f t="shared" si="245"/>
        <v>1.4643861293345828E-4</v>
      </c>
      <c r="L3141">
        <f t="shared" si="249"/>
        <v>1.2101182294861039E-2</v>
      </c>
      <c r="M3141">
        <f t="shared" si="246"/>
        <v>6.4539638905925499E-4</v>
      </c>
      <c r="N3141">
        <f t="shared" si="247"/>
        <v>1.2101182294861039E-2</v>
      </c>
      <c r="O3141">
        <f t="shared" si="248"/>
        <v>0.10891064065374935</v>
      </c>
      <c r="Q3141" s="7">
        <v>3115</v>
      </c>
      <c r="R3141" s="7">
        <v>5.6481819242906316E-4</v>
      </c>
      <c r="S3141" s="7">
        <v>8.4924349366515754E-5</v>
      </c>
      <c r="U3141" s="7">
        <v>68.255533640149011</v>
      </c>
      <c r="V3141" s="7">
        <v>1.7609806869376358E-3</v>
      </c>
    </row>
    <row r="3142" spans="1:22" x14ac:dyDescent="0.35">
      <c r="A3142" s="5">
        <v>2016</v>
      </c>
      <c r="B3142" s="14" t="s">
        <v>30</v>
      </c>
      <c r="C3142" s="14" t="s">
        <v>47</v>
      </c>
      <c r="D3142" s="14">
        <v>2007</v>
      </c>
      <c r="E3142" s="14">
        <v>9</v>
      </c>
      <c r="F3142" s="14">
        <v>71</v>
      </c>
      <c r="G3142" s="14">
        <v>4</v>
      </c>
      <c r="H3142" s="14">
        <v>75</v>
      </c>
      <c r="I3142" s="14" t="b">
        <v>1</v>
      </c>
      <c r="J3142" s="6">
        <v>5.3333333333333302E-2</v>
      </c>
      <c r="K3142">
        <f t="shared" si="245"/>
        <v>1.4643861293345828E-4</v>
      </c>
      <c r="L3142">
        <f t="shared" si="249"/>
        <v>1.2101182294861039E-2</v>
      </c>
      <c r="M3142">
        <f t="shared" si="246"/>
        <v>6.4539638905925499E-4</v>
      </c>
      <c r="N3142">
        <f t="shared" si="247"/>
        <v>1.2101182294861039E-2</v>
      </c>
      <c r="O3142">
        <f t="shared" si="248"/>
        <v>0.10891064065374935</v>
      </c>
      <c r="Q3142" s="7">
        <v>3116</v>
      </c>
      <c r="R3142" s="7">
        <v>9.2699457333486623E-4</v>
      </c>
      <c r="S3142" s="7">
        <v>-2.7725203153928732E-4</v>
      </c>
      <c r="U3142" s="7">
        <v>68.277449046679806</v>
      </c>
      <c r="V3142" s="7">
        <v>1.7631248259114655E-3</v>
      </c>
    </row>
    <row r="3143" spans="1:22" x14ac:dyDescent="0.35">
      <c r="A3143" s="3">
        <v>2015</v>
      </c>
      <c r="B3143" s="13" t="s">
        <v>42</v>
      </c>
      <c r="C3143" s="13" t="s">
        <v>96</v>
      </c>
      <c r="D3143" s="13">
        <v>2005</v>
      </c>
      <c r="E3143" s="17">
        <v>10</v>
      </c>
      <c r="F3143" s="13">
        <v>160</v>
      </c>
      <c r="G3143" s="13">
        <v>9</v>
      </c>
      <c r="H3143" s="13">
        <v>169</v>
      </c>
      <c r="I3143" s="13" t="b">
        <v>1</v>
      </c>
      <c r="J3143" s="4">
        <v>5.32544378698225E-2</v>
      </c>
      <c r="K3143">
        <f t="shared" si="245"/>
        <v>3.2997500781005933E-4</v>
      </c>
      <c r="L3143">
        <f t="shared" si="249"/>
        <v>1.8165214224171961E-2</v>
      </c>
      <c r="M3143">
        <f t="shared" si="246"/>
        <v>9.6737827229318168E-4</v>
      </c>
      <c r="N3143">
        <f t="shared" si="247"/>
        <v>1.8165214224171961E-2</v>
      </c>
      <c r="O3143">
        <f t="shared" si="248"/>
        <v>0.18165214224171961</v>
      </c>
      <c r="Q3143" s="7">
        <v>3117</v>
      </c>
      <c r="R3143" s="7">
        <v>9.2699457333486623E-4</v>
      </c>
      <c r="S3143" s="7">
        <v>-2.7725203153928732E-4</v>
      </c>
      <c r="U3143" s="7">
        <v>68.2993644532106</v>
      </c>
      <c r="V3143" s="7">
        <v>1.7631248259114655E-3</v>
      </c>
    </row>
    <row r="3144" spans="1:22" x14ac:dyDescent="0.35">
      <c r="A3144" s="3">
        <v>2015</v>
      </c>
      <c r="B3144" s="13" t="s">
        <v>30</v>
      </c>
      <c r="C3144" s="13" t="s">
        <v>48</v>
      </c>
      <c r="D3144" s="13">
        <v>2005</v>
      </c>
      <c r="E3144" s="14">
        <v>10</v>
      </c>
      <c r="F3144" s="13">
        <v>178</v>
      </c>
      <c r="G3144" s="13">
        <v>10</v>
      </c>
      <c r="H3144" s="13">
        <v>188</v>
      </c>
      <c r="I3144" s="13" t="b">
        <v>1</v>
      </c>
      <c r="J3144" s="4">
        <v>5.31914893617021E-2</v>
      </c>
      <c r="K3144">
        <f t="shared" si="245"/>
        <v>3.6707278975320215E-4</v>
      </c>
      <c r="L3144">
        <f t="shared" si="249"/>
        <v>1.9159143763571539E-2</v>
      </c>
      <c r="M3144">
        <f t="shared" si="246"/>
        <v>1.0191033916793367E-3</v>
      </c>
      <c r="N3144">
        <f t="shared" si="247"/>
        <v>1.9159143763571539E-2</v>
      </c>
      <c r="O3144">
        <f t="shared" si="248"/>
        <v>0.1915914376357154</v>
      </c>
      <c r="Q3144" s="7">
        <v>3118</v>
      </c>
      <c r="R3144" s="7">
        <v>7.459063828819647E-4</v>
      </c>
      <c r="S3144" s="7">
        <v>-9.6163841086385781E-5</v>
      </c>
      <c r="U3144" s="7">
        <v>68.321279859741395</v>
      </c>
      <c r="V3144" s="7">
        <v>1.7631248259114655E-3</v>
      </c>
    </row>
    <row r="3145" spans="1:22" x14ac:dyDescent="0.35">
      <c r="A3145" s="3">
        <v>2013</v>
      </c>
      <c r="B3145" s="13" t="s">
        <v>52</v>
      </c>
      <c r="C3145" s="13" t="s">
        <v>131</v>
      </c>
      <c r="D3145" s="13">
        <v>2005</v>
      </c>
      <c r="E3145" s="17">
        <v>8</v>
      </c>
      <c r="F3145" s="13">
        <v>89</v>
      </c>
      <c r="G3145" s="13">
        <v>5</v>
      </c>
      <c r="H3145" s="13">
        <v>94</v>
      </c>
      <c r="I3145" s="13" t="b">
        <v>1</v>
      </c>
      <c r="J3145" s="4">
        <v>5.31914893617021E-2</v>
      </c>
      <c r="K3145">
        <f t="shared" si="245"/>
        <v>1.8353639487660108E-4</v>
      </c>
      <c r="L3145">
        <f t="shared" si="249"/>
        <v>1.3547560476949386E-2</v>
      </c>
      <c r="M3145">
        <f t="shared" si="246"/>
        <v>7.2061491898666916E-4</v>
      </c>
      <c r="N3145">
        <f t="shared" si="247"/>
        <v>1.3547560476949386E-2</v>
      </c>
      <c r="O3145">
        <f t="shared" si="248"/>
        <v>0.10838048381559509</v>
      </c>
      <c r="Q3145" s="7">
        <v>3119</v>
      </c>
      <c r="R3145" s="7">
        <v>9.3779497313935018E-4</v>
      </c>
      <c r="S3145" s="7">
        <v>1.3835989110031724E-4</v>
      </c>
      <c r="U3145" s="7">
        <v>68.343195266272176</v>
      </c>
      <c r="V3145" s="7">
        <v>1.7631248259114655E-3</v>
      </c>
    </row>
    <row r="3146" spans="1:22" x14ac:dyDescent="0.35">
      <c r="A3146" s="3">
        <v>2013</v>
      </c>
      <c r="B3146" s="13" t="s">
        <v>98</v>
      </c>
      <c r="C3146" s="13" t="s">
        <v>41</v>
      </c>
      <c r="D3146" s="13">
        <v>2006</v>
      </c>
      <c r="E3146" s="14">
        <v>7</v>
      </c>
      <c r="F3146" s="13">
        <v>89</v>
      </c>
      <c r="G3146" s="13">
        <v>5</v>
      </c>
      <c r="H3146" s="13">
        <v>94</v>
      </c>
      <c r="I3146" s="13" t="b">
        <v>1</v>
      </c>
      <c r="J3146" s="4">
        <v>5.31914893617021E-2</v>
      </c>
      <c r="K3146">
        <f t="shared" si="245"/>
        <v>1.8353639487660108E-4</v>
      </c>
      <c r="L3146">
        <f t="shared" si="249"/>
        <v>1.3547560476949386E-2</v>
      </c>
      <c r="M3146">
        <f t="shared" si="246"/>
        <v>7.2061491898666916E-4</v>
      </c>
      <c r="N3146">
        <f t="shared" si="247"/>
        <v>1.3547560476949386E-2</v>
      </c>
      <c r="O3146">
        <f t="shared" si="248"/>
        <v>9.4832923338645708E-2</v>
      </c>
      <c r="Q3146" s="7">
        <v>3120</v>
      </c>
      <c r="R3146" s="7">
        <v>9.8864446621765942E-4</v>
      </c>
      <c r="S3146" s="7">
        <v>-1.3077040733934368E-4</v>
      </c>
      <c r="U3146" s="7">
        <v>68.36511067280297</v>
      </c>
      <c r="V3146" s="7">
        <v>1.7651388525543735E-3</v>
      </c>
    </row>
    <row r="3147" spans="1:22" x14ac:dyDescent="0.35">
      <c r="A3147" s="24">
        <v>2014</v>
      </c>
      <c r="B3147" s="17" t="s">
        <v>24</v>
      </c>
      <c r="C3147" s="17" t="s">
        <v>155</v>
      </c>
      <c r="D3147" s="17">
        <v>2007</v>
      </c>
      <c r="E3147" s="17">
        <v>7</v>
      </c>
      <c r="F3147" s="17">
        <v>89</v>
      </c>
      <c r="G3147" s="17">
        <v>5</v>
      </c>
      <c r="H3147" s="17">
        <v>94</v>
      </c>
      <c r="I3147" s="17" t="b">
        <v>1</v>
      </c>
      <c r="J3147" s="25">
        <v>5.31914893617021E-2</v>
      </c>
      <c r="K3147">
        <f t="shared" si="245"/>
        <v>1.8353639487660108E-4</v>
      </c>
      <c r="L3147">
        <f t="shared" si="249"/>
        <v>1.3547560476949386E-2</v>
      </c>
      <c r="M3147">
        <f t="shared" si="246"/>
        <v>7.2061491898666916E-4</v>
      </c>
      <c r="N3147">
        <f t="shared" si="247"/>
        <v>1.3547560476949386E-2</v>
      </c>
      <c r="O3147">
        <f t="shared" si="248"/>
        <v>9.4832923338645708E-2</v>
      </c>
      <c r="Q3147" s="7">
        <v>3121</v>
      </c>
      <c r="R3147" s="7">
        <v>1.1825647674193348E-3</v>
      </c>
      <c r="S3147" s="7">
        <v>-1.5799697521946148E-4</v>
      </c>
      <c r="U3147" s="7">
        <v>68.387026079333765</v>
      </c>
      <c r="V3147" s="7">
        <v>1.7674908041006687E-3</v>
      </c>
    </row>
    <row r="3148" spans="1:22" x14ac:dyDescent="0.35">
      <c r="A3148" s="5">
        <v>2014</v>
      </c>
      <c r="B3148" s="14" t="s">
        <v>30</v>
      </c>
      <c r="C3148" s="14" t="s">
        <v>47</v>
      </c>
      <c r="D3148" s="14">
        <v>2007</v>
      </c>
      <c r="E3148" s="14">
        <v>7</v>
      </c>
      <c r="F3148" s="14">
        <v>89</v>
      </c>
      <c r="G3148" s="14">
        <v>5</v>
      </c>
      <c r="H3148" s="14">
        <v>94</v>
      </c>
      <c r="I3148" s="14" t="b">
        <v>1</v>
      </c>
      <c r="J3148" s="6">
        <v>5.31914893617021E-2</v>
      </c>
      <c r="K3148">
        <f t="shared" si="245"/>
        <v>1.8353639487660108E-4</v>
      </c>
      <c r="L3148">
        <f t="shared" si="249"/>
        <v>1.3547560476949386E-2</v>
      </c>
      <c r="M3148">
        <f t="shared" si="246"/>
        <v>7.2061491898666916E-4</v>
      </c>
      <c r="N3148">
        <f t="shared" si="247"/>
        <v>1.3547560476949386E-2</v>
      </c>
      <c r="O3148">
        <f t="shared" si="248"/>
        <v>9.4832923338645708E-2</v>
      </c>
      <c r="Q3148" s="7">
        <v>3122</v>
      </c>
      <c r="R3148" s="7">
        <v>2.2572640435927693E-3</v>
      </c>
      <c r="S3148" s="7">
        <v>-1.5327852099429095E-3</v>
      </c>
      <c r="U3148" s="7">
        <v>68.40894148586456</v>
      </c>
      <c r="V3148" s="7">
        <v>1.767490804100673E-3</v>
      </c>
    </row>
    <row r="3149" spans="1:22" x14ac:dyDescent="0.35">
      <c r="A3149" s="3">
        <v>2014</v>
      </c>
      <c r="B3149" s="13" t="s">
        <v>42</v>
      </c>
      <c r="C3149" s="13" t="s">
        <v>45</v>
      </c>
      <c r="D3149" s="13">
        <v>2000</v>
      </c>
      <c r="E3149" s="17">
        <v>14</v>
      </c>
      <c r="F3149" s="13">
        <v>89</v>
      </c>
      <c r="G3149" s="13">
        <v>5</v>
      </c>
      <c r="H3149" s="13">
        <v>94</v>
      </c>
      <c r="I3149" s="13" t="b">
        <v>1</v>
      </c>
      <c r="J3149" s="4">
        <v>5.31914893617021E-2</v>
      </c>
      <c r="K3149">
        <f t="shared" si="245"/>
        <v>1.8353639487660108E-4</v>
      </c>
      <c r="L3149">
        <f t="shared" si="249"/>
        <v>1.3547560476949386E-2</v>
      </c>
      <c r="M3149">
        <f t="shared" si="246"/>
        <v>7.2061491898666916E-4</v>
      </c>
      <c r="N3149">
        <f t="shared" si="247"/>
        <v>1.3547560476949386E-2</v>
      </c>
      <c r="O3149">
        <f t="shared" si="248"/>
        <v>0.18966584667729142</v>
      </c>
      <c r="Q3149" s="7">
        <v>3123</v>
      </c>
      <c r="R3149" s="7">
        <v>2.74852379141365E-3</v>
      </c>
      <c r="S3149" s="7">
        <v>-1.6749969039031268E-3</v>
      </c>
      <c r="U3149" s="7">
        <v>68.43085689239534</v>
      </c>
      <c r="V3149" s="7">
        <v>1.767490804100673E-3</v>
      </c>
    </row>
    <row r="3150" spans="1:22" x14ac:dyDescent="0.35">
      <c r="A3150" s="3">
        <v>2017</v>
      </c>
      <c r="B3150" s="13" t="s">
        <v>26</v>
      </c>
      <c r="C3150" s="13" t="s">
        <v>133</v>
      </c>
      <c r="D3150" s="13">
        <v>2004</v>
      </c>
      <c r="E3150" s="14">
        <v>13</v>
      </c>
      <c r="F3150" s="13">
        <v>125</v>
      </c>
      <c r="G3150" s="13">
        <v>7</v>
      </c>
      <c r="H3150" s="13">
        <v>132</v>
      </c>
      <c r="I3150" s="13" t="b">
        <v>1</v>
      </c>
      <c r="J3150" s="4">
        <v>5.3030303030302997E-2</v>
      </c>
      <c r="K3150">
        <f t="shared" si="245"/>
        <v>2.577319587628866E-4</v>
      </c>
      <c r="L3150">
        <f t="shared" si="249"/>
        <v>1.6054032476698388E-2</v>
      </c>
      <c r="M3150">
        <f t="shared" si="246"/>
        <v>8.5135020709764129E-4</v>
      </c>
      <c r="N3150">
        <f t="shared" si="247"/>
        <v>1.6054032476698388E-2</v>
      </c>
      <c r="O3150">
        <f t="shared" si="248"/>
        <v>0.20870242219707905</v>
      </c>
      <c r="Q3150" s="7">
        <v>3124</v>
      </c>
      <c r="R3150" s="7">
        <v>1.4008405905908813E-3</v>
      </c>
      <c r="S3150" s="7">
        <v>-1.8994986295429507E-4</v>
      </c>
      <c r="U3150" s="7">
        <v>68.452772298926135</v>
      </c>
      <c r="V3150" s="7">
        <v>1.7696769407483765E-3</v>
      </c>
    </row>
    <row r="3151" spans="1:22" x14ac:dyDescent="0.35">
      <c r="A3151" s="3">
        <v>2016</v>
      </c>
      <c r="B3151" s="13" t="s">
        <v>24</v>
      </c>
      <c r="C3151" s="13" t="s">
        <v>41</v>
      </c>
      <c r="D3151" s="13">
        <v>2006</v>
      </c>
      <c r="E3151" s="17">
        <v>10</v>
      </c>
      <c r="F3151" s="13">
        <v>269</v>
      </c>
      <c r="G3151" s="13">
        <v>15</v>
      </c>
      <c r="H3151" s="13">
        <v>284</v>
      </c>
      <c r="I3151" s="13" t="b">
        <v>1</v>
      </c>
      <c r="J3151" s="4">
        <v>5.2816901408450703E-2</v>
      </c>
      <c r="K3151">
        <f t="shared" si="245"/>
        <v>5.5451421430802877E-4</v>
      </c>
      <c r="L3151">
        <f t="shared" si="249"/>
        <v>2.3548125494570239E-2</v>
      </c>
      <c r="M3151">
        <f t="shared" si="246"/>
        <v>1.2437390226005408E-3</v>
      </c>
      <c r="N3151">
        <f t="shared" si="247"/>
        <v>2.3548125494570239E-2</v>
      </c>
      <c r="O3151">
        <f t="shared" si="248"/>
        <v>0.23548125494570238</v>
      </c>
      <c r="Q3151" s="7">
        <v>3125</v>
      </c>
      <c r="R3151" s="7">
        <v>6.9486722565935747E-4</v>
      </c>
      <c r="S3151" s="7">
        <v>9.7341115264359176E-5</v>
      </c>
      <c r="U3151" s="7">
        <v>68.47468770545693</v>
      </c>
      <c r="V3151" s="7">
        <v>1.7699439500475237E-3</v>
      </c>
    </row>
    <row r="3152" spans="1:22" x14ac:dyDescent="0.35">
      <c r="A3152" s="5">
        <v>2014</v>
      </c>
      <c r="B3152" s="14" t="s">
        <v>67</v>
      </c>
      <c r="C3152" s="14" t="s">
        <v>68</v>
      </c>
      <c r="D3152" s="14">
        <v>2006</v>
      </c>
      <c r="E3152" s="14">
        <v>8</v>
      </c>
      <c r="F3152" s="14">
        <v>126</v>
      </c>
      <c r="G3152" s="14">
        <v>7</v>
      </c>
      <c r="H3152" s="14">
        <v>133</v>
      </c>
      <c r="I3152" s="14" t="b">
        <v>1</v>
      </c>
      <c r="J3152" s="6">
        <v>5.2631578947368397E-2</v>
      </c>
      <c r="K3152">
        <f t="shared" si="245"/>
        <v>2.5968447360199935E-4</v>
      </c>
      <c r="L3152">
        <f t="shared" si="249"/>
        <v>1.6114728468143647E-2</v>
      </c>
      <c r="M3152">
        <f t="shared" si="246"/>
        <v>8.4814360358650737E-4</v>
      </c>
      <c r="N3152">
        <f t="shared" si="247"/>
        <v>1.6114728468143647E-2</v>
      </c>
      <c r="O3152">
        <f t="shared" si="248"/>
        <v>0.12891782774514918</v>
      </c>
      <c r="Q3152" s="7">
        <v>3126</v>
      </c>
      <c r="R3152" s="7">
        <v>1.5860017548679555E-3</v>
      </c>
      <c r="S3152" s="7">
        <v>-7.9379341394423891E-4</v>
      </c>
      <c r="U3152" s="7">
        <v>68.496603111987724</v>
      </c>
      <c r="V3152" s="7">
        <v>1.7711090081004726E-3</v>
      </c>
    </row>
    <row r="3153" spans="1:22" x14ac:dyDescent="0.35">
      <c r="A3153" s="24">
        <v>2016</v>
      </c>
      <c r="B3153" s="17" t="s">
        <v>58</v>
      </c>
      <c r="C3153" s="17" t="s">
        <v>76</v>
      </c>
      <c r="D3153" s="17">
        <v>2010</v>
      </c>
      <c r="E3153" s="17">
        <v>6</v>
      </c>
      <c r="F3153" s="17">
        <v>90</v>
      </c>
      <c r="G3153" s="17">
        <v>5</v>
      </c>
      <c r="H3153" s="17">
        <v>95</v>
      </c>
      <c r="I3153" s="17" t="b">
        <v>1</v>
      </c>
      <c r="J3153" s="25">
        <v>5.2631578947368397E-2</v>
      </c>
      <c r="K3153">
        <f t="shared" si="245"/>
        <v>1.8548890971571385E-4</v>
      </c>
      <c r="L3153">
        <f t="shared" si="249"/>
        <v>1.3619431328646356E-2</v>
      </c>
      <c r="M3153">
        <f t="shared" si="246"/>
        <v>7.1681217519191311E-4</v>
      </c>
      <c r="N3153">
        <f t="shared" si="247"/>
        <v>1.3619431328646356E-2</v>
      </c>
      <c r="O3153">
        <f t="shared" si="248"/>
        <v>8.1716587971878141E-2</v>
      </c>
      <c r="Q3153" s="7">
        <v>3127</v>
      </c>
      <c r="R3153" s="7">
        <v>1.1404344902636566E-3</v>
      </c>
      <c r="S3153" s="7">
        <v>-3.4822614933993992E-4</v>
      </c>
      <c r="U3153" s="7">
        <v>68.518518518518505</v>
      </c>
      <c r="V3153" s="7">
        <v>1.7714317026477555E-3</v>
      </c>
    </row>
    <row r="3154" spans="1:22" x14ac:dyDescent="0.35">
      <c r="A3154" s="5">
        <v>2016</v>
      </c>
      <c r="B3154" s="14" t="s">
        <v>52</v>
      </c>
      <c r="C3154" s="14" t="s">
        <v>192</v>
      </c>
      <c r="D3154" s="14">
        <v>2010</v>
      </c>
      <c r="E3154" s="14">
        <v>6</v>
      </c>
      <c r="F3154" s="14">
        <v>72</v>
      </c>
      <c r="G3154" s="14">
        <v>4</v>
      </c>
      <c r="H3154" s="14">
        <v>76</v>
      </c>
      <c r="I3154" s="14" t="b">
        <v>1</v>
      </c>
      <c r="J3154" s="6">
        <v>5.2631578947368397E-2</v>
      </c>
      <c r="K3154">
        <f t="shared" si="245"/>
        <v>1.4839112777257108E-4</v>
      </c>
      <c r="L3154">
        <f t="shared" si="249"/>
        <v>1.2181589706297413E-2</v>
      </c>
      <c r="M3154">
        <f t="shared" si="246"/>
        <v>6.4113630033144249E-4</v>
      </c>
      <c r="N3154">
        <f t="shared" si="247"/>
        <v>1.2181589706297413E-2</v>
      </c>
      <c r="O3154">
        <f t="shared" si="248"/>
        <v>7.3089538237784468E-2</v>
      </c>
      <c r="Q3154" s="7">
        <v>3128</v>
      </c>
      <c r="R3154" s="7">
        <v>3.3381351014979456E-4</v>
      </c>
      <c r="S3154" s="7">
        <v>2.2636237982990985E-4</v>
      </c>
      <c r="U3154" s="7">
        <v>68.5404339250493</v>
      </c>
      <c r="V3154" s="7">
        <v>1.7714317026477555E-3</v>
      </c>
    </row>
    <row r="3155" spans="1:22" x14ac:dyDescent="0.35">
      <c r="A3155" s="3">
        <v>2016</v>
      </c>
      <c r="B3155" s="13" t="s">
        <v>67</v>
      </c>
      <c r="C3155" s="13" t="s">
        <v>152</v>
      </c>
      <c r="D3155" s="13">
        <v>2007</v>
      </c>
      <c r="E3155" s="17">
        <v>9</v>
      </c>
      <c r="F3155" s="13">
        <v>72</v>
      </c>
      <c r="G3155" s="13">
        <v>4</v>
      </c>
      <c r="H3155" s="13">
        <v>76</v>
      </c>
      <c r="I3155" s="13" t="b">
        <v>1</v>
      </c>
      <c r="J3155" s="4">
        <v>5.2631578947368397E-2</v>
      </c>
      <c r="K3155">
        <f t="shared" si="245"/>
        <v>1.4839112777257108E-4</v>
      </c>
      <c r="L3155">
        <f t="shared" si="249"/>
        <v>1.2181589706297413E-2</v>
      </c>
      <c r="M3155">
        <f t="shared" si="246"/>
        <v>6.4113630033144249E-4</v>
      </c>
      <c r="N3155">
        <f t="shared" si="247"/>
        <v>1.2181589706297413E-2</v>
      </c>
      <c r="O3155">
        <f t="shared" si="248"/>
        <v>0.10963430735667672</v>
      </c>
      <c r="Q3155" s="7">
        <v>3129</v>
      </c>
      <c r="R3155" s="7">
        <v>3.3381351014979456E-4</v>
      </c>
      <c r="S3155" s="7">
        <v>2.2636237982990985E-4</v>
      </c>
      <c r="U3155" s="7">
        <v>68.562349331580094</v>
      </c>
      <c r="V3155" s="7">
        <v>1.7738903182690634E-3</v>
      </c>
    </row>
    <row r="3156" spans="1:22" x14ac:dyDescent="0.35">
      <c r="A3156" s="3">
        <v>2016</v>
      </c>
      <c r="B3156" s="13" t="s">
        <v>24</v>
      </c>
      <c r="C3156" s="13" t="s">
        <v>120</v>
      </c>
      <c r="D3156" s="13">
        <v>2010</v>
      </c>
      <c r="E3156" s="14">
        <v>6</v>
      </c>
      <c r="F3156" s="13">
        <v>54</v>
      </c>
      <c r="G3156" s="13">
        <v>3</v>
      </c>
      <c r="H3156" s="13">
        <v>57</v>
      </c>
      <c r="I3156" s="13" t="b">
        <v>1</v>
      </c>
      <c r="J3156" s="4">
        <v>5.2631578947368397E-2</v>
      </c>
      <c r="K3156">
        <f t="shared" si="245"/>
        <v>1.1129334582942831E-4</v>
      </c>
      <c r="L3156">
        <f t="shared" si="249"/>
        <v>1.0549566144132577E-2</v>
      </c>
      <c r="M3156">
        <f t="shared" si="246"/>
        <v>5.5524032337539854E-4</v>
      </c>
      <c r="N3156">
        <f t="shared" si="247"/>
        <v>1.0549566144132577E-2</v>
      </c>
      <c r="O3156">
        <f t="shared" si="248"/>
        <v>6.3297396864795463E-2</v>
      </c>
      <c r="Q3156" s="7">
        <v>3130</v>
      </c>
      <c r="R3156" s="7">
        <v>9.6394077870267552E-4</v>
      </c>
      <c r="S3156" s="7">
        <v>-4.0376488872297112E-4</v>
      </c>
      <c r="U3156" s="7">
        <v>68.584264738110889</v>
      </c>
      <c r="V3156" s="7">
        <v>1.774603471888849E-3</v>
      </c>
    </row>
    <row r="3157" spans="1:22" x14ac:dyDescent="0.35">
      <c r="A3157" s="3">
        <v>2016</v>
      </c>
      <c r="B3157" s="13" t="s">
        <v>92</v>
      </c>
      <c r="C3157" s="13" t="s">
        <v>288</v>
      </c>
      <c r="D3157" s="13">
        <v>2006</v>
      </c>
      <c r="E3157" s="17">
        <v>10</v>
      </c>
      <c r="F3157" s="13">
        <v>54</v>
      </c>
      <c r="G3157" s="13">
        <v>3</v>
      </c>
      <c r="H3157" s="13">
        <v>57</v>
      </c>
      <c r="I3157" s="13" t="b">
        <v>1</v>
      </c>
      <c r="J3157" s="4">
        <v>5.2631578947368397E-2</v>
      </c>
      <c r="K3157">
        <f t="shared" si="245"/>
        <v>1.1129334582942831E-4</v>
      </c>
      <c r="L3157">
        <f t="shared" si="249"/>
        <v>1.0549566144132577E-2</v>
      </c>
      <c r="M3157">
        <f t="shared" si="246"/>
        <v>5.5524032337539854E-4</v>
      </c>
      <c r="N3157">
        <f t="shared" si="247"/>
        <v>1.0549566144132577E-2</v>
      </c>
      <c r="O3157">
        <f t="shared" si="248"/>
        <v>0.10549566144132577</v>
      </c>
      <c r="Q3157" s="7">
        <v>3131</v>
      </c>
      <c r="R3157" s="7">
        <v>9.6394077870267552E-4</v>
      </c>
      <c r="S3157" s="7">
        <v>-4.0376488872297112E-4</v>
      </c>
      <c r="U3157" s="7">
        <v>68.606180144641669</v>
      </c>
      <c r="V3157" s="7">
        <v>1.774603471888849E-3</v>
      </c>
    </row>
    <row r="3158" spans="1:22" x14ac:dyDescent="0.35">
      <c r="A3158" s="3">
        <v>2015</v>
      </c>
      <c r="B3158" s="13" t="s">
        <v>153</v>
      </c>
      <c r="C3158" s="13" t="s">
        <v>154</v>
      </c>
      <c r="D3158" s="13">
        <v>2006</v>
      </c>
      <c r="E3158" s="14">
        <v>9</v>
      </c>
      <c r="F3158" s="13">
        <v>109</v>
      </c>
      <c r="G3158" s="13">
        <v>6</v>
      </c>
      <c r="H3158" s="13">
        <v>115</v>
      </c>
      <c r="I3158" s="13" t="b">
        <v>1</v>
      </c>
      <c r="J3158" s="4">
        <v>5.21739130434783E-2</v>
      </c>
      <c r="K3158">
        <f t="shared" si="245"/>
        <v>2.2453920649796939E-4</v>
      </c>
      <c r="L3158">
        <f t="shared" si="249"/>
        <v>1.498463234443773E-2</v>
      </c>
      <c r="M3158">
        <f t="shared" si="246"/>
        <v>7.8180690492718648E-4</v>
      </c>
      <c r="N3158">
        <f t="shared" si="247"/>
        <v>1.498463234443773E-2</v>
      </c>
      <c r="O3158">
        <f t="shared" si="248"/>
        <v>0.13486169109993956</v>
      </c>
      <c r="Q3158" s="7">
        <v>3132</v>
      </c>
      <c r="R3158" s="7">
        <v>8.0640896156445533E-4</v>
      </c>
      <c r="S3158" s="7">
        <v>-2.4623307158475093E-4</v>
      </c>
      <c r="U3158" s="7">
        <v>68.628095551172464</v>
      </c>
      <c r="V3158" s="7">
        <v>1.774603471888849E-3</v>
      </c>
    </row>
    <row r="3159" spans="1:22" x14ac:dyDescent="0.35">
      <c r="A3159" s="24">
        <v>2016</v>
      </c>
      <c r="B3159" s="17" t="s">
        <v>30</v>
      </c>
      <c r="C3159" s="17" t="s">
        <v>31</v>
      </c>
      <c r="D3159" s="17">
        <v>2010</v>
      </c>
      <c r="E3159" s="17">
        <v>6</v>
      </c>
      <c r="F3159" s="17">
        <v>182</v>
      </c>
      <c r="G3159" s="17">
        <v>10</v>
      </c>
      <c r="H3159" s="17">
        <v>192</v>
      </c>
      <c r="I3159" s="17" t="b">
        <v>1</v>
      </c>
      <c r="J3159" s="25">
        <v>5.2083333333333301E-2</v>
      </c>
      <c r="K3159">
        <f t="shared" si="245"/>
        <v>3.7488284910965324E-4</v>
      </c>
      <c r="L3159">
        <f t="shared" si="249"/>
        <v>1.9361891671777664E-2</v>
      </c>
      <c r="M3159">
        <f t="shared" si="246"/>
        <v>1.0084318579050861E-3</v>
      </c>
      <c r="N3159">
        <f t="shared" si="247"/>
        <v>1.9361891671777664E-2</v>
      </c>
      <c r="O3159">
        <f t="shared" si="248"/>
        <v>0.11617135003066598</v>
      </c>
      <c r="Q3159" s="7">
        <v>3133</v>
      </c>
      <c r="R3159" s="7">
        <v>4.9134532728801474E-4</v>
      </c>
      <c r="S3159" s="7">
        <v>6.883056269168966E-5</v>
      </c>
      <c r="U3159" s="7">
        <v>68.650010957703259</v>
      </c>
      <c r="V3159" s="7">
        <v>1.774603471888849E-3</v>
      </c>
    </row>
    <row r="3160" spans="1:22" x14ac:dyDescent="0.35">
      <c r="A3160" s="3">
        <v>2013</v>
      </c>
      <c r="B3160" s="13" t="s">
        <v>52</v>
      </c>
      <c r="C3160" s="13" t="s">
        <v>62</v>
      </c>
      <c r="D3160" s="13">
        <v>2005</v>
      </c>
      <c r="E3160" s="14">
        <v>8</v>
      </c>
      <c r="F3160" s="13">
        <v>91</v>
      </c>
      <c r="G3160" s="13">
        <v>5</v>
      </c>
      <c r="H3160" s="13">
        <v>96</v>
      </c>
      <c r="I3160" s="13" t="b">
        <v>1</v>
      </c>
      <c r="J3160" s="4">
        <v>5.2083333333333301E-2</v>
      </c>
      <c r="K3160">
        <f t="shared" si="245"/>
        <v>1.8744142455482662E-4</v>
      </c>
      <c r="L3160">
        <f t="shared" si="249"/>
        <v>1.3690924897713326E-2</v>
      </c>
      <c r="M3160">
        <f t="shared" si="246"/>
        <v>7.1306900508923523E-4</v>
      </c>
      <c r="N3160">
        <f t="shared" si="247"/>
        <v>1.3690924897713326E-2</v>
      </c>
      <c r="O3160">
        <f t="shared" si="248"/>
        <v>0.10952739918170661</v>
      </c>
      <c r="Q3160" s="7">
        <v>3134</v>
      </c>
      <c r="R3160" s="7">
        <v>1.2333802213341368E-3</v>
      </c>
      <c r="S3160" s="7">
        <v>-3.7878676360774582E-4</v>
      </c>
      <c r="U3160" s="7">
        <v>68.671926364234054</v>
      </c>
      <c r="V3160" s="7">
        <v>1.7748400699129565E-3</v>
      </c>
    </row>
    <row r="3161" spans="1:22" x14ac:dyDescent="0.35">
      <c r="A3161" s="24">
        <v>2013</v>
      </c>
      <c r="B3161" s="17" t="s">
        <v>52</v>
      </c>
      <c r="C3161" s="17" t="s">
        <v>62</v>
      </c>
      <c r="D3161" s="17">
        <v>2006</v>
      </c>
      <c r="E3161" s="17">
        <v>7</v>
      </c>
      <c r="F3161" s="17">
        <v>91</v>
      </c>
      <c r="G3161" s="17">
        <v>5</v>
      </c>
      <c r="H3161" s="17">
        <v>96</v>
      </c>
      <c r="I3161" s="17" t="b">
        <v>1</v>
      </c>
      <c r="J3161" s="25">
        <v>5.2083333333333301E-2</v>
      </c>
      <c r="K3161">
        <f t="shared" si="245"/>
        <v>1.8744142455482662E-4</v>
      </c>
      <c r="L3161">
        <f t="shared" si="249"/>
        <v>1.3690924897713326E-2</v>
      </c>
      <c r="M3161">
        <f t="shared" si="246"/>
        <v>7.1306900508923523E-4</v>
      </c>
      <c r="N3161">
        <f t="shared" si="247"/>
        <v>1.3690924897713326E-2</v>
      </c>
      <c r="O3161">
        <f t="shared" si="248"/>
        <v>9.5836474283993278E-2</v>
      </c>
      <c r="Q3161" s="7">
        <v>3135</v>
      </c>
      <c r="R3161" s="7">
        <v>1.4743207822031108E-3</v>
      </c>
      <c r="S3161" s="7">
        <v>-6.1972732447671973E-4</v>
      </c>
      <c r="U3161" s="7">
        <v>68.693841770764834</v>
      </c>
      <c r="V3161" s="7">
        <v>1.7748400699129565E-3</v>
      </c>
    </row>
    <row r="3162" spans="1:22" x14ac:dyDescent="0.35">
      <c r="A3162" s="3">
        <v>2017</v>
      </c>
      <c r="B3162" s="13" t="s">
        <v>30</v>
      </c>
      <c r="C3162" s="13" t="s">
        <v>31</v>
      </c>
      <c r="D3162" s="13">
        <v>2007</v>
      </c>
      <c r="E3162" s="14">
        <v>10</v>
      </c>
      <c r="F3162" s="13">
        <v>255</v>
      </c>
      <c r="G3162" s="13">
        <v>14</v>
      </c>
      <c r="H3162" s="13">
        <v>269</v>
      </c>
      <c r="I3162" s="13" t="b">
        <v>1</v>
      </c>
      <c r="J3162" s="4">
        <v>5.2044609665427503E-2</v>
      </c>
      <c r="K3162">
        <f t="shared" si="245"/>
        <v>5.252264917213371E-4</v>
      </c>
      <c r="L3162">
        <f t="shared" si="249"/>
        <v>2.2917820396393219E-2</v>
      </c>
      <c r="M3162">
        <f t="shared" si="246"/>
        <v>1.192749016912658E-3</v>
      </c>
      <c r="N3162">
        <f t="shared" si="247"/>
        <v>2.2917820396393219E-2</v>
      </c>
      <c r="O3162">
        <f t="shared" si="248"/>
        <v>0.22917820396393218</v>
      </c>
      <c r="Q3162" s="7">
        <v>3136</v>
      </c>
      <c r="R3162" s="7">
        <v>1.546660314181826E-3</v>
      </c>
      <c r="S3162" s="7">
        <v>-4.7574224434903116E-4</v>
      </c>
      <c r="U3162" s="7">
        <v>68.715757177295629</v>
      </c>
      <c r="V3162" s="7">
        <v>1.7748400699129565E-3</v>
      </c>
    </row>
    <row r="3163" spans="1:22" x14ac:dyDescent="0.35">
      <c r="A3163" s="24">
        <v>2013</v>
      </c>
      <c r="B3163" s="17" t="s">
        <v>58</v>
      </c>
      <c r="C3163" s="17" t="s">
        <v>64</v>
      </c>
      <c r="D3163" s="17">
        <v>2006</v>
      </c>
      <c r="E3163" s="17">
        <v>7</v>
      </c>
      <c r="F3163" s="17">
        <v>237</v>
      </c>
      <c r="G3163" s="17">
        <v>13</v>
      </c>
      <c r="H3163" s="17">
        <v>250</v>
      </c>
      <c r="I3163" s="17" t="b">
        <v>1</v>
      </c>
      <c r="J3163" s="25">
        <v>5.1999999999999998E-2</v>
      </c>
      <c r="K3163">
        <f t="shared" si="245"/>
        <v>4.8812870977819433E-4</v>
      </c>
      <c r="L3163">
        <f t="shared" si="249"/>
        <v>2.2093635051258415E-2</v>
      </c>
      <c r="M3163">
        <f t="shared" si="246"/>
        <v>1.1488690226654375E-3</v>
      </c>
      <c r="N3163">
        <f t="shared" si="247"/>
        <v>2.2093635051258415E-2</v>
      </c>
      <c r="O3163">
        <f t="shared" si="248"/>
        <v>0.1546554453588089</v>
      </c>
      <c r="Q3163" s="7">
        <v>3137</v>
      </c>
      <c r="R3163" s="7">
        <v>1.1155446848916777E-3</v>
      </c>
      <c r="S3163" s="7">
        <v>-4.7014829583242267E-4</v>
      </c>
      <c r="U3163" s="7">
        <v>68.737672583826424</v>
      </c>
      <c r="V3163" s="7">
        <v>1.7748400699129565E-3</v>
      </c>
    </row>
    <row r="3164" spans="1:22" x14ac:dyDescent="0.35">
      <c r="A3164" s="5">
        <v>2013</v>
      </c>
      <c r="B3164" s="14" t="s">
        <v>113</v>
      </c>
      <c r="C3164" s="14" t="s">
        <v>262</v>
      </c>
      <c r="D3164" s="14">
        <v>2007</v>
      </c>
      <c r="E3164" s="14">
        <v>6</v>
      </c>
      <c r="F3164" s="14">
        <v>73</v>
      </c>
      <c r="G3164" s="14">
        <v>4</v>
      </c>
      <c r="H3164" s="14">
        <v>77</v>
      </c>
      <c r="I3164" s="14" t="b">
        <v>1</v>
      </c>
      <c r="J3164" s="6">
        <v>5.1948051948052E-2</v>
      </c>
      <c r="K3164">
        <f t="shared" si="245"/>
        <v>1.5034364261168386E-4</v>
      </c>
      <c r="L3164">
        <f t="shared" si="249"/>
        <v>1.2261469838958291E-2</v>
      </c>
      <c r="M3164">
        <f t="shared" si="246"/>
        <v>6.3695947215367812E-4</v>
      </c>
      <c r="N3164">
        <f t="shared" si="247"/>
        <v>1.2261469838958291E-2</v>
      </c>
      <c r="O3164">
        <f t="shared" si="248"/>
        <v>7.3568819033749747E-2</v>
      </c>
      <c r="Q3164" s="7">
        <v>3138</v>
      </c>
      <c r="R3164" s="7">
        <v>1.1155446848916777E-3</v>
      </c>
      <c r="S3164" s="7">
        <v>-4.7014829583242267E-4</v>
      </c>
      <c r="U3164" s="7">
        <v>68.759587990357218</v>
      </c>
      <c r="V3164" s="7">
        <v>1.7754955064195901E-3</v>
      </c>
    </row>
    <row r="3165" spans="1:22" x14ac:dyDescent="0.35">
      <c r="A3165" s="3">
        <v>2016</v>
      </c>
      <c r="B3165" s="13" t="s">
        <v>26</v>
      </c>
      <c r="C3165" s="13" t="s">
        <v>176</v>
      </c>
      <c r="D3165" s="13">
        <v>2008</v>
      </c>
      <c r="E3165" s="17">
        <v>8</v>
      </c>
      <c r="F3165" s="13">
        <v>73</v>
      </c>
      <c r="G3165" s="13">
        <v>4</v>
      </c>
      <c r="H3165" s="13">
        <v>77</v>
      </c>
      <c r="I3165" s="13" t="b">
        <v>1</v>
      </c>
      <c r="J3165" s="4">
        <v>5.1948051948052E-2</v>
      </c>
      <c r="K3165">
        <f t="shared" si="245"/>
        <v>1.5034364261168386E-4</v>
      </c>
      <c r="L3165">
        <f t="shared" si="249"/>
        <v>1.2261469838958291E-2</v>
      </c>
      <c r="M3165">
        <f t="shared" si="246"/>
        <v>6.3695947215367812E-4</v>
      </c>
      <c r="N3165">
        <f t="shared" si="247"/>
        <v>1.2261469838958291E-2</v>
      </c>
      <c r="O3165">
        <f t="shared" si="248"/>
        <v>9.8091758711666324E-2</v>
      </c>
      <c r="Q3165" s="7">
        <v>3139</v>
      </c>
      <c r="R3165" s="7">
        <v>9.3323703156635463E-4</v>
      </c>
      <c r="S3165" s="7">
        <v>-2.8784064250709964E-4</v>
      </c>
      <c r="U3165" s="7">
        <v>68.781503396887999</v>
      </c>
      <c r="V3165" s="7">
        <v>1.7773927908446409E-3</v>
      </c>
    </row>
    <row r="3166" spans="1:22" x14ac:dyDescent="0.35">
      <c r="A3166" s="5">
        <v>2017</v>
      </c>
      <c r="B3166" s="14" t="s">
        <v>42</v>
      </c>
      <c r="C3166" s="14" t="s">
        <v>96</v>
      </c>
      <c r="D3166" s="14">
        <v>2009</v>
      </c>
      <c r="E3166" s="14">
        <v>8</v>
      </c>
      <c r="F3166" s="14">
        <v>73</v>
      </c>
      <c r="G3166" s="14">
        <v>4</v>
      </c>
      <c r="H3166" s="14">
        <v>77</v>
      </c>
      <c r="I3166" s="14" t="b">
        <v>1</v>
      </c>
      <c r="J3166" s="6">
        <v>5.1948051948052E-2</v>
      </c>
      <c r="K3166">
        <f t="shared" si="245"/>
        <v>1.5034364261168386E-4</v>
      </c>
      <c r="L3166">
        <f t="shared" si="249"/>
        <v>1.2261469838958291E-2</v>
      </c>
      <c r="M3166">
        <f t="shared" si="246"/>
        <v>6.3695947215367812E-4</v>
      </c>
      <c r="N3166">
        <f t="shared" si="247"/>
        <v>1.2261469838958291E-2</v>
      </c>
      <c r="O3166">
        <f t="shared" si="248"/>
        <v>9.8091758711666324E-2</v>
      </c>
      <c r="Q3166" s="7">
        <v>3140</v>
      </c>
      <c r="R3166" s="7">
        <v>9.3323703156635463E-4</v>
      </c>
      <c r="S3166" s="7">
        <v>-2.8784064250709964E-4</v>
      </c>
      <c r="U3166" s="7">
        <v>68.803418803418793</v>
      </c>
      <c r="V3166" s="7">
        <v>1.7777923396393581E-3</v>
      </c>
    </row>
    <row r="3167" spans="1:22" x14ac:dyDescent="0.35">
      <c r="A3167" s="3">
        <v>2013</v>
      </c>
      <c r="B3167" s="13" t="s">
        <v>67</v>
      </c>
      <c r="C3167" s="13" t="s">
        <v>152</v>
      </c>
      <c r="D3167" s="13">
        <v>2006</v>
      </c>
      <c r="E3167" s="17">
        <v>7</v>
      </c>
      <c r="F3167" s="13">
        <v>128</v>
      </c>
      <c r="G3167" s="13">
        <v>7</v>
      </c>
      <c r="H3167" s="13">
        <v>135</v>
      </c>
      <c r="I3167" s="13" t="b">
        <v>1</v>
      </c>
      <c r="J3167" s="4">
        <v>5.1851851851851899E-2</v>
      </c>
      <c r="K3167">
        <f t="shared" si="245"/>
        <v>2.6358950328022495E-4</v>
      </c>
      <c r="L3167">
        <f t="shared" si="249"/>
        <v>1.6235439731655713E-2</v>
      </c>
      <c r="M3167">
        <f t="shared" si="246"/>
        <v>8.4183761571548219E-4</v>
      </c>
      <c r="N3167">
        <f t="shared" si="247"/>
        <v>1.6235439731655713E-2</v>
      </c>
      <c r="O3167">
        <f t="shared" si="248"/>
        <v>0.11364807812158999</v>
      </c>
      <c r="Q3167" s="7">
        <v>3141</v>
      </c>
      <c r="R3167" s="7">
        <v>1.6745560626996922E-3</v>
      </c>
      <c r="S3167" s="7">
        <v>-7.0717779040651056E-4</v>
      </c>
      <c r="U3167" s="7">
        <v>68.825334209949588</v>
      </c>
      <c r="V3167" s="7">
        <v>1.7785033144086908E-3</v>
      </c>
    </row>
    <row r="3168" spans="1:22" x14ac:dyDescent="0.35">
      <c r="A3168" s="5">
        <v>2016</v>
      </c>
      <c r="B3168" s="14" t="s">
        <v>26</v>
      </c>
      <c r="C3168" s="14" t="s">
        <v>133</v>
      </c>
      <c r="D3168" s="14">
        <v>2005</v>
      </c>
      <c r="E3168" s="14">
        <v>11</v>
      </c>
      <c r="F3168" s="14">
        <v>110</v>
      </c>
      <c r="G3168" s="14">
        <v>6</v>
      </c>
      <c r="H3168" s="14">
        <v>116</v>
      </c>
      <c r="I3168" s="14" t="b">
        <v>1</v>
      </c>
      <c r="J3168" s="6">
        <v>5.1724137931034503E-2</v>
      </c>
      <c r="K3168">
        <f t="shared" si="245"/>
        <v>2.2649172133708216E-4</v>
      </c>
      <c r="L3168">
        <f t="shared" si="249"/>
        <v>1.5049641900626146E-2</v>
      </c>
      <c r="M3168">
        <f t="shared" si="246"/>
        <v>7.7842975348066303E-4</v>
      </c>
      <c r="N3168">
        <f t="shared" si="247"/>
        <v>1.5049641900626146E-2</v>
      </c>
      <c r="O3168">
        <f t="shared" si="248"/>
        <v>0.16554606090688762</v>
      </c>
      <c r="Q3168" s="7">
        <v>3142</v>
      </c>
      <c r="R3168" s="7">
        <v>1.7661812269040935E-3</v>
      </c>
      <c r="S3168" s="7">
        <v>-7.4707783522475683E-4</v>
      </c>
      <c r="U3168" s="7">
        <v>68.847249616480383</v>
      </c>
      <c r="V3168" s="7">
        <v>1.7785033144086908E-3</v>
      </c>
    </row>
    <row r="3169" spans="1:22" x14ac:dyDescent="0.35">
      <c r="A3169" s="3">
        <v>2013</v>
      </c>
      <c r="B3169" s="13" t="s">
        <v>180</v>
      </c>
      <c r="C3169" s="13" t="s">
        <v>294</v>
      </c>
      <c r="D3169" s="13">
        <v>2002</v>
      </c>
      <c r="E3169" s="17">
        <v>11</v>
      </c>
      <c r="F3169" s="13">
        <v>55</v>
      </c>
      <c r="G3169" s="13">
        <v>3</v>
      </c>
      <c r="H3169" s="13">
        <v>58</v>
      </c>
      <c r="I3169" s="13" t="b">
        <v>1</v>
      </c>
      <c r="J3169" s="4">
        <v>5.1724137931034503E-2</v>
      </c>
      <c r="K3169">
        <f t="shared" si="245"/>
        <v>1.1324586066854108E-4</v>
      </c>
      <c r="L3169">
        <f t="shared" si="249"/>
        <v>1.064170384236195E-2</v>
      </c>
      <c r="M3169">
        <f t="shared" si="246"/>
        <v>5.5043295736354934E-4</v>
      </c>
      <c r="N3169">
        <f t="shared" si="247"/>
        <v>1.064170384236195E-2</v>
      </c>
      <c r="O3169">
        <f t="shared" si="248"/>
        <v>0.11705874226598145</v>
      </c>
      <c r="Q3169" s="7">
        <v>3143</v>
      </c>
      <c r="R3169" s="7">
        <v>8.4068324216209956E-4</v>
      </c>
      <c r="S3169" s="7">
        <v>-1.200683231754304E-4</v>
      </c>
      <c r="U3169" s="7">
        <v>68.869165023011163</v>
      </c>
      <c r="V3169" s="7">
        <v>1.7785033144086908E-3</v>
      </c>
    </row>
    <row r="3170" spans="1:22" x14ac:dyDescent="0.35">
      <c r="A3170" s="5">
        <v>2013</v>
      </c>
      <c r="B3170" s="14" t="s">
        <v>24</v>
      </c>
      <c r="C3170" s="14" t="s">
        <v>302</v>
      </c>
      <c r="D3170" s="14">
        <v>2005</v>
      </c>
      <c r="E3170" s="14">
        <v>8</v>
      </c>
      <c r="F3170" s="14">
        <v>55</v>
      </c>
      <c r="G3170" s="14">
        <v>3</v>
      </c>
      <c r="H3170" s="14">
        <v>58</v>
      </c>
      <c r="I3170" s="14" t="b">
        <v>1</v>
      </c>
      <c r="J3170" s="6">
        <v>5.1724137931034503E-2</v>
      </c>
      <c r="K3170">
        <f t="shared" si="245"/>
        <v>1.1324586066854108E-4</v>
      </c>
      <c r="L3170">
        <f t="shared" si="249"/>
        <v>1.064170384236195E-2</v>
      </c>
      <c r="M3170">
        <f t="shared" si="246"/>
        <v>5.5043295736354934E-4</v>
      </c>
      <c r="N3170">
        <f t="shared" si="247"/>
        <v>1.064170384236195E-2</v>
      </c>
      <c r="O3170">
        <f t="shared" si="248"/>
        <v>8.5133630738895599E-2</v>
      </c>
      <c r="Q3170" s="7">
        <v>3144</v>
      </c>
      <c r="R3170" s="7">
        <v>6.3658550206901912E-4</v>
      </c>
      <c r="S3170" s="7">
        <v>8.4029416917650039E-5</v>
      </c>
      <c r="U3170" s="7">
        <v>68.891080429541958</v>
      </c>
      <c r="V3170" s="7">
        <v>1.7785033144086908E-3</v>
      </c>
    </row>
    <row r="3171" spans="1:22" x14ac:dyDescent="0.35">
      <c r="A3171" s="3">
        <v>2013</v>
      </c>
      <c r="B3171" s="13" t="s">
        <v>252</v>
      </c>
      <c r="C3171" s="13" t="s">
        <v>253</v>
      </c>
      <c r="D3171" s="13">
        <v>2003</v>
      </c>
      <c r="E3171" s="17">
        <v>10</v>
      </c>
      <c r="F3171" s="13">
        <v>55</v>
      </c>
      <c r="G3171" s="13">
        <v>3</v>
      </c>
      <c r="H3171" s="13">
        <v>58</v>
      </c>
      <c r="I3171" s="13" t="b">
        <v>1</v>
      </c>
      <c r="J3171" s="4">
        <v>5.1724137931034503E-2</v>
      </c>
      <c r="K3171">
        <f t="shared" si="245"/>
        <v>1.1324586066854108E-4</v>
      </c>
      <c r="L3171">
        <f t="shared" si="249"/>
        <v>1.064170384236195E-2</v>
      </c>
      <c r="M3171">
        <f t="shared" si="246"/>
        <v>5.5043295736354934E-4</v>
      </c>
      <c r="N3171">
        <f t="shared" si="247"/>
        <v>1.064170384236195E-2</v>
      </c>
      <c r="O3171">
        <f t="shared" si="248"/>
        <v>0.10641703842361949</v>
      </c>
      <c r="Q3171" s="7">
        <v>3145</v>
      </c>
      <c r="R3171" s="7">
        <v>6.3658550206901912E-4</v>
      </c>
      <c r="S3171" s="7">
        <v>8.4029416917650039E-5</v>
      </c>
      <c r="U3171" s="7">
        <v>68.912995836072753</v>
      </c>
      <c r="V3171" s="7">
        <v>1.7785033144086908E-3</v>
      </c>
    </row>
    <row r="3172" spans="1:22" x14ac:dyDescent="0.35">
      <c r="A3172" s="5">
        <v>2014</v>
      </c>
      <c r="B3172" s="14" t="s">
        <v>190</v>
      </c>
      <c r="C3172" s="14" t="s">
        <v>259</v>
      </c>
      <c r="D3172" s="14">
        <v>2005</v>
      </c>
      <c r="E3172" s="14">
        <v>9</v>
      </c>
      <c r="F3172" s="14">
        <v>55</v>
      </c>
      <c r="G3172" s="14">
        <v>3</v>
      </c>
      <c r="H3172" s="14">
        <v>58</v>
      </c>
      <c r="I3172" s="14" t="b">
        <v>1</v>
      </c>
      <c r="J3172" s="6">
        <v>5.1724137931034503E-2</v>
      </c>
      <c r="K3172">
        <f t="shared" si="245"/>
        <v>1.1324586066854108E-4</v>
      </c>
      <c r="L3172">
        <f t="shared" si="249"/>
        <v>1.064170384236195E-2</v>
      </c>
      <c r="M3172">
        <f t="shared" si="246"/>
        <v>5.5043295736354934E-4</v>
      </c>
      <c r="N3172">
        <f t="shared" si="247"/>
        <v>1.064170384236195E-2</v>
      </c>
      <c r="O3172">
        <f t="shared" si="248"/>
        <v>9.5775334581257546E-2</v>
      </c>
      <c r="Q3172" s="7">
        <v>3146</v>
      </c>
      <c r="R3172" s="7">
        <v>6.3658550206901912E-4</v>
      </c>
      <c r="S3172" s="7">
        <v>8.4029416917650039E-5</v>
      </c>
      <c r="U3172" s="7">
        <v>68.934911242603548</v>
      </c>
      <c r="V3172" s="7">
        <v>1.7792296788720597E-3</v>
      </c>
    </row>
    <row r="3173" spans="1:22" x14ac:dyDescent="0.35">
      <c r="A3173" s="3">
        <v>2015</v>
      </c>
      <c r="B3173" s="13" t="s">
        <v>26</v>
      </c>
      <c r="C3173" s="13" t="s">
        <v>178</v>
      </c>
      <c r="D3173" s="13">
        <v>2003</v>
      </c>
      <c r="E3173" s="17">
        <v>12</v>
      </c>
      <c r="F3173" s="13">
        <v>55</v>
      </c>
      <c r="G3173" s="13">
        <v>3</v>
      </c>
      <c r="H3173" s="13">
        <v>58</v>
      </c>
      <c r="I3173" s="13" t="b">
        <v>1</v>
      </c>
      <c r="J3173" s="4">
        <v>5.1724137931034503E-2</v>
      </c>
      <c r="K3173">
        <f t="shared" si="245"/>
        <v>1.1324586066854108E-4</v>
      </c>
      <c r="L3173">
        <f t="shared" si="249"/>
        <v>1.064170384236195E-2</v>
      </c>
      <c r="M3173">
        <f t="shared" si="246"/>
        <v>5.5043295736354934E-4</v>
      </c>
      <c r="N3173">
        <f t="shared" si="247"/>
        <v>1.064170384236195E-2</v>
      </c>
      <c r="O3173">
        <f t="shared" si="248"/>
        <v>0.12770044610834341</v>
      </c>
      <c r="Q3173" s="7">
        <v>3147</v>
      </c>
      <c r="R3173" s="7">
        <v>2.0652696827205834E-3</v>
      </c>
      <c r="S3173" s="7">
        <v>-1.3446547637339142E-3</v>
      </c>
      <c r="U3173" s="7">
        <v>68.956826649134328</v>
      </c>
      <c r="V3173" s="7">
        <v>1.780475868254303E-3</v>
      </c>
    </row>
    <row r="3174" spans="1:22" x14ac:dyDescent="0.35">
      <c r="A3174" s="5">
        <v>2016</v>
      </c>
      <c r="B3174" s="14" t="s">
        <v>33</v>
      </c>
      <c r="C3174" s="14" t="s">
        <v>109</v>
      </c>
      <c r="D3174" s="14">
        <v>2006</v>
      </c>
      <c r="E3174" s="14">
        <v>10</v>
      </c>
      <c r="F3174" s="14">
        <v>55</v>
      </c>
      <c r="G3174" s="14">
        <v>3</v>
      </c>
      <c r="H3174" s="14">
        <v>58</v>
      </c>
      <c r="I3174" s="14" t="b">
        <v>1</v>
      </c>
      <c r="J3174" s="6">
        <v>5.1724137931034503E-2</v>
      </c>
      <c r="K3174">
        <f t="shared" si="245"/>
        <v>1.1324586066854108E-4</v>
      </c>
      <c r="L3174">
        <f t="shared" si="249"/>
        <v>1.064170384236195E-2</v>
      </c>
      <c r="M3174">
        <f t="shared" si="246"/>
        <v>5.5043295736354934E-4</v>
      </c>
      <c r="N3174">
        <f t="shared" si="247"/>
        <v>1.064170384236195E-2</v>
      </c>
      <c r="O3174">
        <f t="shared" si="248"/>
        <v>0.10641703842361949</v>
      </c>
      <c r="Q3174" s="7">
        <v>3148</v>
      </c>
      <c r="R3174" s="7">
        <v>2.2055125616527176E-3</v>
      </c>
      <c r="S3174" s="7">
        <v>-1.3541623545550762E-3</v>
      </c>
      <c r="U3174" s="7">
        <v>68.978742055665123</v>
      </c>
      <c r="V3174" s="7">
        <v>1.7827207813561141E-3</v>
      </c>
    </row>
    <row r="3175" spans="1:22" x14ac:dyDescent="0.35">
      <c r="A3175" s="24">
        <v>2017</v>
      </c>
      <c r="B3175" s="17" t="s">
        <v>42</v>
      </c>
      <c r="C3175" s="17" t="s">
        <v>96</v>
      </c>
      <c r="D3175" s="17">
        <v>2006</v>
      </c>
      <c r="E3175" s="17">
        <v>11</v>
      </c>
      <c r="F3175" s="17">
        <v>147</v>
      </c>
      <c r="G3175" s="17">
        <v>8</v>
      </c>
      <c r="H3175" s="17">
        <v>155</v>
      </c>
      <c r="I3175" s="17" t="b">
        <v>1</v>
      </c>
      <c r="J3175" s="25">
        <v>5.16129032258065E-2</v>
      </c>
      <c r="K3175">
        <f t="shared" ref="K3175:K3238" si="250">H3175/$H$1</f>
        <v>3.0263980006248046E-4</v>
      </c>
      <c r="L3175">
        <f t="shared" si="249"/>
        <v>1.7396545635915209E-2</v>
      </c>
      <c r="M3175">
        <f t="shared" ref="M3175:M3238" si="251">J3175*L3175</f>
        <v>8.9788622636981805E-4</v>
      </c>
      <c r="N3175">
        <f t="shared" ref="N3175:N3238" si="252">L3175</f>
        <v>1.7396545635915209E-2</v>
      </c>
      <c r="O3175">
        <f t="shared" ref="O3175:O3238" si="253">E3175*L3175</f>
        <v>0.19136200199506731</v>
      </c>
      <c r="Q3175" s="7">
        <v>3149</v>
      </c>
      <c r="R3175" s="7">
        <v>2.1707784904443244E-3</v>
      </c>
      <c r="S3175" s="7">
        <v>-9.2703946784378362E-4</v>
      </c>
      <c r="U3175" s="7">
        <v>69.000657462195917</v>
      </c>
      <c r="V3175" s="7">
        <v>1.7829663159413891E-3</v>
      </c>
    </row>
    <row r="3176" spans="1:22" x14ac:dyDescent="0.35">
      <c r="A3176" s="5">
        <v>2015</v>
      </c>
      <c r="B3176" s="14" t="s">
        <v>33</v>
      </c>
      <c r="C3176" s="14" t="s">
        <v>34</v>
      </c>
      <c r="D3176" s="14">
        <v>2007</v>
      </c>
      <c r="E3176" s="14">
        <v>8</v>
      </c>
      <c r="F3176" s="14">
        <v>184</v>
      </c>
      <c r="G3176" s="14">
        <v>10</v>
      </c>
      <c r="H3176" s="14">
        <v>194</v>
      </c>
      <c r="I3176" s="14" t="b">
        <v>1</v>
      </c>
      <c r="J3176" s="6">
        <v>5.1546391752577303E-2</v>
      </c>
      <c r="K3176">
        <f t="shared" si="250"/>
        <v>3.7878787878787879E-4</v>
      </c>
      <c r="L3176">
        <f t="shared" si="249"/>
        <v>1.9462473604038074E-2</v>
      </c>
      <c r="M3176">
        <f t="shared" si="251"/>
        <v>1.0032202888679417E-3</v>
      </c>
      <c r="N3176">
        <f t="shared" si="252"/>
        <v>1.9462473604038074E-2</v>
      </c>
      <c r="O3176">
        <f t="shared" si="253"/>
        <v>0.15569978883230459</v>
      </c>
      <c r="Q3176" s="7">
        <v>3150</v>
      </c>
      <c r="R3176" s="7">
        <v>9.999868388269014E-4</v>
      </c>
      <c r="S3176" s="7">
        <v>-1.5184323524039403E-4</v>
      </c>
      <c r="U3176" s="7">
        <v>69.022572868726712</v>
      </c>
      <c r="V3176" s="7">
        <v>1.784221989341318E-3</v>
      </c>
    </row>
    <row r="3177" spans="1:22" x14ac:dyDescent="0.35">
      <c r="A3177" s="3">
        <v>2013</v>
      </c>
      <c r="B3177" s="13" t="s">
        <v>26</v>
      </c>
      <c r="C3177" s="13" t="s">
        <v>223</v>
      </c>
      <c r="D3177" s="13">
        <v>2005</v>
      </c>
      <c r="E3177" s="17">
        <v>8</v>
      </c>
      <c r="F3177" s="13">
        <v>74</v>
      </c>
      <c r="G3177" s="13">
        <v>4</v>
      </c>
      <c r="H3177" s="13">
        <v>78</v>
      </c>
      <c r="I3177" s="13" t="b">
        <v>1</v>
      </c>
      <c r="J3177" s="4">
        <v>5.1282051282051301E-2</v>
      </c>
      <c r="K3177">
        <f t="shared" si="250"/>
        <v>1.5229615745079663E-4</v>
      </c>
      <c r="L3177">
        <f t="shared" si="249"/>
        <v>1.2340832931807991E-2</v>
      </c>
      <c r="M3177">
        <f t="shared" si="251"/>
        <v>6.3286322727220496E-4</v>
      </c>
      <c r="N3177">
        <f t="shared" si="252"/>
        <v>1.2340832931807991E-2</v>
      </c>
      <c r="O3177">
        <f t="shared" si="253"/>
        <v>9.8726663454463931E-2</v>
      </c>
      <c r="Q3177" s="7">
        <v>3151</v>
      </c>
      <c r="R3177" s="7">
        <v>4.347821428613099E-4</v>
      </c>
      <c r="S3177" s="7">
        <v>2.8203003233060321E-4</v>
      </c>
      <c r="U3177" s="7">
        <v>69.044488275257493</v>
      </c>
      <c r="V3177" s="7">
        <v>1.784221989341318E-3</v>
      </c>
    </row>
    <row r="3178" spans="1:22" x14ac:dyDescent="0.35">
      <c r="A3178" s="5">
        <v>2015</v>
      </c>
      <c r="B3178" s="14" t="s">
        <v>24</v>
      </c>
      <c r="C3178" s="14" t="s">
        <v>188</v>
      </c>
      <c r="D3178" s="14">
        <v>2005</v>
      </c>
      <c r="E3178" s="14">
        <v>10</v>
      </c>
      <c r="F3178" s="14">
        <v>74</v>
      </c>
      <c r="G3178" s="14">
        <v>4</v>
      </c>
      <c r="H3178" s="14">
        <v>78</v>
      </c>
      <c r="I3178" s="14" t="b">
        <v>1</v>
      </c>
      <c r="J3178" s="6">
        <v>5.1282051282051301E-2</v>
      </c>
      <c r="K3178">
        <f t="shared" si="250"/>
        <v>1.5229615745079663E-4</v>
      </c>
      <c r="L3178">
        <f t="shared" si="249"/>
        <v>1.2340832931807991E-2</v>
      </c>
      <c r="M3178">
        <f t="shared" si="251"/>
        <v>6.3286322727220496E-4</v>
      </c>
      <c r="N3178">
        <f t="shared" si="252"/>
        <v>1.2340832931807991E-2</v>
      </c>
      <c r="O3178">
        <f t="shared" si="253"/>
        <v>0.12340832931807991</v>
      </c>
      <c r="Q3178" s="7">
        <v>3152</v>
      </c>
      <c r="R3178" s="7">
        <v>3.888809707363654E-4</v>
      </c>
      <c r="S3178" s="7">
        <v>2.5225532959507709E-4</v>
      </c>
      <c r="U3178" s="7">
        <v>69.066403681788287</v>
      </c>
      <c r="V3178" s="7">
        <v>1.784221989341318E-3</v>
      </c>
    </row>
    <row r="3179" spans="1:22" x14ac:dyDescent="0.35">
      <c r="A3179" s="3">
        <v>2017</v>
      </c>
      <c r="B3179" s="13" t="s">
        <v>26</v>
      </c>
      <c r="C3179" s="13" t="s">
        <v>35</v>
      </c>
      <c r="D3179" s="13">
        <v>2006</v>
      </c>
      <c r="E3179" s="17">
        <v>11</v>
      </c>
      <c r="F3179" s="13">
        <v>241</v>
      </c>
      <c r="G3179" s="13">
        <v>13</v>
      </c>
      <c r="H3179" s="13">
        <v>254</v>
      </c>
      <c r="I3179" s="13" t="b">
        <v>1</v>
      </c>
      <c r="J3179" s="4">
        <v>5.1181102362204703E-2</v>
      </c>
      <c r="K3179">
        <f t="shared" si="250"/>
        <v>4.9593876913464543E-4</v>
      </c>
      <c r="L3179">
        <f t="shared" si="249"/>
        <v>2.226968273538367E-2</v>
      </c>
      <c r="M3179">
        <f t="shared" si="251"/>
        <v>1.1397869116534945E-3</v>
      </c>
      <c r="N3179">
        <f t="shared" si="252"/>
        <v>2.226968273538367E-2</v>
      </c>
      <c r="O3179">
        <f t="shared" si="253"/>
        <v>0.24496651008922038</v>
      </c>
      <c r="Q3179" s="7">
        <v>3153</v>
      </c>
      <c r="R3179" s="7">
        <v>9.3943801029193594E-4</v>
      </c>
      <c r="S3179" s="7">
        <v>-2.9830170996049345E-4</v>
      </c>
      <c r="U3179" s="7">
        <v>69.088319088319082</v>
      </c>
      <c r="V3179" s="7">
        <v>1.7842977508746311E-3</v>
      </c>
    </row>
    <row r="3180" spans="1:22" x14ac:dyDescent="0.35">
      <c r="A3180" s="3">
        <v>2014</v>
      </c>
      <c r="B3180" s="13" t="s">
        <v>26</v>
      </c>
      <c r="C3180" s="13" t="s">
        <v>110</v>
      </c>
      <c r="D3180" s="13">
        <v>2002</v>
      </c>
      <c r="E3180" s="14">
        <v>12</v>
      </c>
      <c r="F3180" s="13">
        <v>130</v>
      </c>
      <c r="G3180" s="13">
        <v>7</v>
      </c>
      <c r="H3180" s="13">
        <v>137</v>
      </c>
      <c r="I3180" s="13" t="b">
        <v>1</v>
      </c>
      <c r="J3180" s="4">
        <v>5.1094890510948898E-2</v>
      </c>
      <c r="K3180">
        <f t="shared" si="250"/>
        <v>2.6749453295845049E-4</v>
      </c>
      <c r="L3180">
        <f t="shared" si="249"/>
        <v>1.6355260100605264E-2</v>
      </c>
      <c r="M3180">
        <f t="shared" si="251"/>
        <v>8.3567022411851698E-4</v>
      </c>
      <c r="N3180">
        <f t="shared" si="252"/>
        <v>1.6355260100605264E-2</v>
      </c>
      <c r="O3180">
        <f t="shared" si="253"/>
        <v>0.19626312120726316</v>
      </c>
      <c r="Q3180" s="7">
        <v>3154</v>
      </c>
      <c r="R3180" s="7">
        <v>3.3678079970604548E-4</v>
      </c>
      <c r="S3180" s="7">
        <v>2.1845952366935306E-4</v>
      </c>
      <c r="U3180" s="7">
        <v>69.110234494849877</v>
      </c>
      <c r="V3180" s="7">
        <v>1.7858072601910004E-3</v>
      </c>
    </row>
    <row r="3181" spans="1:22" x14ac:dyDescent="0.35">
      <c r="A3181" s="3">
        <v>2016</v>
      </c>
      <c r="B3181" s="13" t="s">
        <v>26</v>
      </c>
      <c r="C3181" s="13" t="s">
        <v>110</v>
      </c>
      <c r="D3181" s="13">
        <v>2002</v>
      </c>
      <c r="E3181" s="17">
        <v>14</v>
      </c>
      <c r="F3181" s="13">
        <v>130</v>
      </c>
      <c r="G3181" s="13">
        <v>7</v>
      </c>
      <c r="H3181" s="13">
        <v>137</v>
      </c>
      <c r="I3181" s="13" t="b">
        <v>1</v>
      </c>
      <c r="J3181" s="4">
        <v>5.1094890510948898E-2</v>
      </c>
      <c r="K3181">
        <f t="shared" si="250"/>
        <v>2.6749453295845049E-4</v>
      </c>
      <c r="L3181">
        <f t="shared" si="249"/>
        <v>1.6355260100605264E-2</v>
      </c>
      <c r="M3181">
        <f t="shared" si="251"/>
        <v>8.3567022411851698E-4</v>
      </c>
      <c r="N3181">
        <f t="shared" si="252"/>
        <v>1.6355260100605264E-2</v>
      </c>
      <c r="O3181">
        <f t="shared" si="253"/>
        <v>0.2289736414084737</v>
      </c>
      <c r="Q3181" s="7">
        <v>3155</v>
      </c>
      <c r="R3181" s="7">
        <v>9.7250930968934934E-4</v>
      </c>
      <c r="S3181" s="7">
        <v>-4.172689863139508E-4</v>
      </c>
      <c r="U3181" s="7">
        <v>69.132149901380657</v>
      </c>
      <c r="V3181" s="7">
        <v>1.7867919899378446E-3</v>
      </c>
    </row>
    <row r="3182" spans="1:22" x14ac:dyDescent="0.35">
      <c r="A3182" s="3">
        <v>2016</v>
      </c>
      <c r="B3182" s="13" t="s">
        <v>30</v>
      </c>
      <c r="C3182" s="13" t="s">
        <v>36</v>
      </c>
      <c r="D3182" s="13">
        <v>2005</v>
      </c>
      <c r="E3182" s="14">
        <v>11</v>
      </c>
      <c r="F3182" s="13">
        <v>298</v>
      </c>
      <c r="G3182" s="13">
        <v>16</v>
      </c>
      <c r="H3182" s="13">
        <v>314</v>
      </c>
      <c r="I3182" s="13" t="b">
        <v>1</v>
      </c>
      <c r="J3182" s="4">
        <v>5.0955414012738898E-2</v>
      </c>
      <c r="K3182">
        <f t="shared" si="250"/>
        <v>6.1308965948141201E-4</v>
      </c>
      <c r="L3182">
        <f t="shared" si="249"/>
        <v>2.4760647396249801E-2</v>
      </c>
      <c r="M3182">
        <f t="shared" si="251"/>
        <v>1.261689039299354E-3</v>
      </c>
      <c r="N3182">
        <f t="shared" si="252"/>
        <v>2.4760647396249801E-2</v>
      </c>
      <c r="O3182">
        <f t="shared" si="253"/>
        <v>0.2723671213587478</v>
      </c>
      <c r="Q3182" s="7">
        <v>3156</v>
      </c>
      <c r="R3182" s="7">
        <v>1.1556072346893635E-3</v>
      </c>
      <c r="S3182" s="7">
        <v>-3.7380032976217707E-4</v>
      </c>
      <c r="U3182" s="7">
        <v>69.154065307911452</v>
      </c>
      <c r="V3182" s="7">
        <v>1.7867919899378446E-3</v>
      </c>
    </row>
    <row r="3183" spans="1:22" x14ac:dyDescent="0.35">
      <c r="A3183" s="24">
        <v>2013</v>
      </c>
      <c r="B3183" s="17" t="s">
        <v>30</v>
      </c>
      <c r="C3183" s="17" t="s">
        <v>47</v>
      </c>
      <c r="D3183" s="17">
        <v>2006</v>
      </c>
      <c r="E3183" s="17">
        <v>7</v>
      </c>
      <c r="F3183" s="17">
        <v>149</v>
      </c>
      <c r="G3183" s="17">
        <v>8</v>
      </c>
      <c r="H3183" s="17">
        <v>157</v>
      </c>
      <c r="I3183" s="17" t="b">
        <v>1</v>
      </c>
      <c r="J3183" s="25">
        <v>5.0955414012738898E-2</v>
      </c>
      <c r="K3183">
        <f t="shared" si="250"/>
        <v>3.06544829740706E-4</v>
      </c>
      <c r="L3183">
        <f t="shared" si="249"/>
        <v>1.7508421680457267E-2</v>
      </c>
      <c r="M3183">
        <f t="shared" si="251"/>
        <v>8.9214887543731373E-4</v>
      </c>
      <c r="N3183">
        <f t="shared" si="252"/>
        <v>1.7508421680457267E-2</v>
      </c>
      <c r="O3183">
        <f t="shared" si="253"/>
        <v>0.12255895176320086</v>
      </c>
      <c r="Q3183" s="7">
        <v>3157</v>
      </c>
      <c r="R3183" s="7">
        <v>6.181025145446167E-4</v>
      </c>
      <c r="S3183" s="7">
        <v>3.9032934336046942E-4</v>
      </c>
      <c r="U3183" s="7">
        <v>69.175980714442247</v>
      </c>
      <c r="V3183" s="7">
        <v>1.7874630855445734E-3</v>
      </c>
    </row>
    <row r="3184" spans="1:22" x14ac:dyDescent="0.35">
      <c r="A3184" s="3">
        <v>2014</v>
      </c>
      <c r="B3184" s="13" t="s">
        <v>24</v>
      </c>
      <c r="C3184" s="13" t="s">
        <v>188</v>
      </c>
      <c r="D3184" s="13">
        <v>2008</v>
      </c>
      <c r="E3184" s="14">
        <v>6</v>
      </c>
      <c r="F3184" s="13">
        <v>56</v>
      </c>
      <c r="G3184" s="13">
        <v>3</v>
      </c>
      <c r="H3184" s="13">
        <v>59</v>
      </c>
      <c r="I3184" s="13" t="b">
        <v>1</v>
      </c>
      <c r="J3184" s="4">
        <v>5.0847457627118599E-2</v>
      </c>
      <c r="K3184">
        <f t="shared" si="250"/>
        <v>1.1519837550765385E-4</v>
      </c>
      <c r="L3184">
        <f t="shared" si="249"/>
        <v>1.073305061516314E-2</v>
      </c>
      <c r="M3184">
        <f t="shared" si="251"/>
        <v>5.4574833636422692E-4</v>
      </c>
      <c r="N3184">
        <f t="shared" si="252"/>
        <v>1.073305061516314E-2</v>
      </c>
      <c r="O3184">
        <f t="shared" si="253"/>
        <v>6.4398303690978848E-2</v>
      </c>
      <c r="Q3184" s="7">
        <v>3158</v>
      </c>
      <c r="R3184" s="7">
        <v>8.4957960887429012E-4</v>
      </c>
      <c r="S3184" s="7">
        <v>-1.3651060378505489E-4</v>
      </c>
      <c r="U3184" s="7">
        <v>69.197896120973041</v>
      </c>
      <c r="V3184" s="7">
        <v>1.7882315233452393E-3</v>
      </c>
    </row>
    <row r="3185" spans="1:22" x14ac:dyDescent="0.35">
      <c r="A3185" s="24">
        <v>2014</v>
      </c>
      <c r="B3185" s="17" t="s">
        <v>106</v>
      </c>
      <c r="C3185" s="17" t="s">
        <v>174</v>
      </c>
      <c r="D3185" s="17">
        <v>2008</v>
      </c>
      <c r="E3185" s="17">
        <v>6</v>
      </c>
      <c r="F3185" s="17">
        <v>56</v>
      </c>
      <c r="G3185" s="17">
        <v>3</v>
      </c>
      <c r="H3185" s="17">
        <v>59</v>
      </c>
      <c r="I3185" s="17" t="b">
        <v>1</v>
      </c>
      <c r="J3185" s="25">
        <v>5.0847457627118599E-2</v>
      </c>
      <c r="K3185">
        <f t="shared" si="250"/>
        <v>1.1519837550765385E-4</v>
      </c>
      <c r="L3185">
        <f t="shared" si="249"/>
        <v>1.073305061516314E-2</v>
      </c>
      <c r="M3185">
        <f t="shared" si="251"/>
        <v>5.4574833636422692E-4</v>
      </c>
      <c r="N3185">
        <f t="shared" si="252"/>
        <v>1.073305061516314E-2</v>
      </c>
      <c r="O3185">
        <f t="shared" si="253"/>
        <v>6.4398303690978848E-2</v>
      </c>
      <c r="Q3185" s="7">
        <v>3159</v>
      </c>
      <c r="R3185" s="7">
        <v>6.433220441886227E-4</v>
      </c>
      <c r="S3185" s="7">
        <v>6.974696090061253E-5</v>
      </c>
      <c r="U3185" s="7">
        <v>69.219811527503822</v>
      </c>
      <c r="V3185" s="7">
        <v>1.789090271212028E-3</v>
      </c>
    </row>
    <row r="3186" spans="1:22" x14ac:dyDescent="0.35">
      <c r="A3186" s="5">
        <v>2015</v>
      </c>
      <c r="B3186" s="14" t="s">
        <v>42</v>
      </c>
      <c r="C3186" s="14" t="s">
        <v>263</v>
      </c>
      <c r="D3186" s="14">
        <v>2006</v>
      </c>
      <c r="E3186" s="14">
        <v>9</v>
      </c>
      <c r="F3186" s="14">
        <v>56</v>
      </c>
      <c r="G3186" s="14">
        <v>3</v>
      </c>
      <c r="H3186" s="14">
        <v>59</v>
      </c>
      <c r="I3186" s="14" t="b">
        <v>1</v>
      </c>
      <c r="J3186" s="6">
        <v>5.0847457627118599E-2</v>
      </c>
      <c r="K3186">
        <f t="shared" si="250"/>
        <v>1.1519837550765385E-4</v>
      </c>
      <c r="L3186">
        <f t="shared" si="249"/>
        <v>1.073305061516314E-2</v>
      </c>
      <c r="M3186">
        <f t="shared" si="251"/>
        <v>5.4574833636422692E-4</v>
      </c>
      <c r="N3186">
        <f t="shared" si="252"/>
        <v>1.073305061516314E-2</v>
      </c>
      <c r="O3186">
        <f t="shared" si="253"/>
        <v>9.6597455536468257E-2</v>
      </c>
      <c r="Q3186" s="7">
        <v>3160</v>
      </c>
      <c r="R3186" s="7">
        <v>2.1126739610687036E-3</v>
      </c>
      <c r="S3186" s="7">
        <v>-9.1992494415604558E-4</v>
      </c>
      <c r="U3186" s="7">
        <v>69.241726934034617</v>
      </c>
      <c r="V3186" s="7">
        <v>1.789090271212028E-3</v>
      </c>
    </row>
    <row r="3187" spans="1:22" x14ac:dyDescent="0.35">
      <c r="A3187" s="3">
        <v>2016</v>
      </c>
      <c r="B3187" s="13" t="s">
        <v>37</v>
      </c>
      <c r="C3187" s="13" t="s">
        <v>197</v>
      </c>
      <c r="D3187" s="13">
        <v>2007</v>
      </c>
      <c r="E3187" s="17">
        <v>9</v>
      </c>
      <c r="F3187" s="13">
        <v>56</v>
      </c>
      <c r="G3187" s="13">
        <v>3</v>
      </c>
      <c r="H3187" s="13">
        <v>59</v>
      </c>
      <c r="I3187" s="13" t="b">
        <v>1</v>
      </c>
      <c r="J3187" s="4">
        <v>5.0847457627118599E-2</v>
      </c>
      <c r="K3187">
        <f t="shared" si="250"/>
        <v>1.1519837550765385E-4</v>
      </c>
      <c r="L3187">
        <f t="shared" si="249"/>
        <v>1.073305061516314E-2</v>
      </c>
      <c r="M3187">
        <f t="shared" si="251"/>
        <v>5.4574833636422692E-4</v>
      </c>
      <c r="N3187">
        <f t="shared" si="252"/>
        <v>1.073305061516314E-2</v>
      </c>
      <c r="O3187">
        <f t="shared" si="253"/>
        <v>9.6597455536468257E-2</v>
      </c>
      <c r="Q3187" s="7">
        <v>3161</v>
      </c>
      <c r="R3187" s="7">
        <v>1.038156484746103E-3</v>
      </c>
      <c r="S3187" s="7">
        <v>1.1071253791933452E-4</v>
      </c>
      <c r="U3187" s="7">
        <v>69.263642340565411</v>
      </c>
      <c r="V3187" s="7">
        <v>1.7907219088254018E-3</v>
      </c>
    </row>
    <row r="3188" spans="1:22" x14ac:dyDescent="0.35">
      <c r="A3188" s="5">
        <v>2016</v>
      </c>
      <c r="B3188" s="14" t="s">
        <v>33</v>
      </c>
      <c r="C3188" s="14" t="s">
        <v>109</v>
      </c>
      <c r="D3188" s="14">
        <v>2009</v>
      </c>
      <c r="E3188" s="14">
        <v>7</v>
      </c>
      <c r="F3188" s="14">
        <v>56</v>
      </c>
      <c r="G3188" s="14">
        <v>3</v>
      </c>
      <c r="H3188" s="14">
        <v>59</v>
      </c>
      <c r="I3188" s="14" t="b">
        <v>1</v>
      </c>
      <c r="J3188" s="6">
        <v>5.0847457627118599E-2</v>
      </c>
      <c r="K3188">
        <f t="shared" si="250"/>
        <v>1.1519837550765385E-4</v>
      </c>
      <c r="L3188">
        <f t="shared" si="249"/>
        <v>1.073305061516314E-2</v>
      </c>
      <c r="M3188">
        <f t="shared" si="251"/>
        <v>5.4574833636422692E-4</v>
      </c>
      <c r="N3188">
        <f t="shared" si="252"/>
        <v>1.073305061516314E-2</v>
      </c>
      <c r="O3188">
        <f t="shared" si="253"/>
        <v>7.5131354306141984E-2</v>
      </c>
      <c r="Q3188" s="7">
        <v>3162</v>
      </c>
      <c r="R3188" s="7">
        <v>3.9143103721214366E-4</v>
      </c>
      <c r="S3188" s="7">
        <v>2.4552843494153446E-4</v>
      </c>
      <c r="U3188" s="7">
        <v>69.285557747096206</v>
      </c>
      <c r="V3188" s="7">
        <v>1.7932949544993391E-3</v>
      </c>
    </row>
    <row r="3189" spans="1:22" x14ac:dyDescent="0.35">
      <c r="A3189" s="24">
        <v>2017</v>
      </c>
      <c r="B3189" s="17" t="s">
        <v>186</v>
      </c>
      <c r="C3189" s="17" t="s">
        <v>195</v>
      </c>
      <c r="D3189" s="17">
        <v>2007</v>
      </c>
      <c r="E3189" s="17">
        <v>10</v>
      </c>
      <c r="F3189" s="17">
        <v>56</v>
      </c>
      <c r="G3189" s="17">
        <v>3</v>
      </c>
      <c r="H3189" s="17">
        <v>59</v>
      </c>
      <c r="I3189" s="17" t="b">
        <v>1</v>
      </c>
      <c r="J3189" s="25">
        <v>5.0847457627118599E-2</v>
      </c>
      <c r="K3189">
        <f t="shared" si="250"/>
        <v>1.1519837550765385E-4</v>
      </c>
      <c r="L3189">
        <f t="shared" si="249"/>
        <v>1.073305061516314E-2</v>
      </c>
      <c r="M3189">
        <f t="shared" si="251"/>
        <v>5.4574833636422692E-4</v>
      </c>
      <c r="N3189">
        <f t="shared" si="252"/>
        <v>1.073305061516314E-2</v>
      </c>
      <c r="O3189">
        <f t="shared" si="253"/>
        <v>0.10733050615163139</v>
      </c>
      <c r="Q3189" s="7">
        <v>3163</v>
      </c>
      <c r="R3189" s="7">
        <v>7.6087589610150913E-4</v>
      </c>
      <c r="S3189" s="7">
        <v>-1.2391642394783101E-4</v>
      </c>
      <c r="U3189" s="7">
        <v>69.307473153626987</v>
      </c>
      <c r="V3189" s="7">
        <v>1.7965596485444806E-3</v>
      </c>
    </row>
    <row r="3190" spans="1:22" x14ac:dyDescent="0.35">
      <c r="A3190" s="5">
        <v>2017</v>
      </c>
      <c r="B3190" s="14" t="s">
        <v>26</v>
      </c>
      <c r="C3190" s="14" t="s">
        <v>237</v>
      </c>
      <c r="D3190" s="14">
        <v>2005</v>
      </c>
      <c r="E3190" s="14">
        <v>12</v>
      </c>
      <c r="F3190" s="14">
        <v>56</v>
      </c>
      <c r="G3190" s="14">
        <v>3</v>
      </c>
      <c r="H3190" s="14">
        <v>59</v>
      </c>
      <c r="I3190" s="14" t="b">
        <v>1</v>
      </c>
      <c r="J3190" s="6">
        <v>5.0847457627118599E-2</v>
      </c>
      <c r="K3190">
        <f t="shared" si="250"/>
        <v>1.1519837550765385E-4</v>
      </c>
      <c r="L3190">
        <f t="shared" si="249"/>
        <v>1.073305061516314E-2</v>
      </c>
      <c r="M3190">
        <f t="shared" si="251"/>
        <v>5.4574833636422692E-4</v>
      </c>
      <c r="N3190">
        <f t="shared" si="252"/>
        <v>1.073305061516314E-2</v>
      </c>
      <c r="O3190">
        <f t="shared" si="253"/>
        <v>0.1287966073819577</v>
      </c>
      <c r="Q3190" s="7">
        <v>3164</v>
      </c>
      <c r="R3190" s="7">
        <v>7.6087589610150913E-4</v>
      </c>
      <c r="S3190" s="7">
        <v>-1.2391642394783101E-4</v>
      </c>
      <c r="U3190" s="7">
        <v>69.329388560157781</v>
      </c>
      <c r="V3190" s="7">
        <v>1.7977065108691038E-3</v>
      </c>
    </row>
    <row r="3191" spans="1:22" x14ac:dyDescent="0.35">
      <c r="A3191" s="3">
        <v>2013</v>
      </c>
      <c r="B3191" s="13" t="s">
        <v>24</v>
      </c>
      <c r="C3191" s="13" t="s">
        <v>246</v>
      </c>
      <c r="D3191" s="13">
        <v>2007</v>
      </c>
      <c r="E3191" s="17">
        <v>6</v>
      </c>
      <c r="F3191" s="13">
        <v>75</v>
      </c>
      <c r="G3191" s="13">
        <v>4</v>
      </c>
      <c r="H3191" s="13">
        <v>79</v>
      </c>
      <c r="I3191" s="13" t="b">
        <v>1</v>
      </c>
      <c r="J3191" s="4">
        <v>5.0632911392405097E-2</v>
      </c>
      <c r="K3191">
        <f t="shared" si="250"/>
        <v>1.542486722899094E-4</v>
      </c>
      <c r="L3191">
        <f t="shared" si="249"/>
        <v>1.2419688896663611E-2</v>
      </c>
      <c r="M3191">
        <f t="shared" si="251"/>
        <v>6.2884500742600605E-4</v>
      </c>
      <c r="N3191">
        <f t="shared" si="252"/>
        <v>1.2419688896663611E-2</v>
      </c>
      <c r="O3191">
        <f t="shared" si="253"/>
        <v>7.4518133379981671E-2</v>
      </c>
      <c r="Q3191" s="7">
        <v>3165</v>
      </c>
      <c r="R3191" s="7">
        <v>7.6288609823682606E-4</v>
      </c>
      <c r="S3191" s="7">
        <v>7.8951517478656127E-5</v>
      </c>
      <c r="U3191" s="7">
        <v>69.351303966688576</v>
      </c>
      <c r="V3191" s="7">
        <v>1.7986242231708821E-3</v>
      </c>
    </row>
    <row r="3192" spans="1:22" x14ac:dyDescent="0.35">
      <c r="A3192" s="3">
        <v>2015</v>
      </c>
      <c r="B3192" s="13" t="s">
        <v>67</v>
      </c>
      <c r="C3192" s="13" t="s">
        <v>77</v>
      </c>
      <c r="D3192" s="13">
        <v>2006</v>
      </c>
      <c r="E3192" s="14">
        <v>9</v>
      </c>
      <c r="F3192" s="13">
        <v>75</v>
      </c>
      <c r="G3192" s="13">
        <v>4</v>
      </c>
      <c r="H3192" s="13">
        <v>79</v>
      </c>
      <c r="I3192" s="13" t="b">
        <v>1</v>
      </c>
      <c r="J3192" s="4">
        <v>5.0632911392405097E-2</v>
      </c>
      <c r="K3192">
        <f t="shared" si="250"/>
        <v>1.542486722899094E-4</v>
      </c>
      <c r="L3192">
        <f t="shared" si="249"/>
        <v>1.2419688896663611E-2</v>
      </c>
      <c r="M3192">
        <f t="shared" si="251"/>
        <v>6.2884500742600605E-4</v>
      </c>
      <c r="N3192">
        <f t="shared" si="252"/>
        <v>1.2419688896663611E-2</v>
      </c>
      <c r="O3192">
        <f t="shared" si="253"/>
        <v>0.11177720006997251</v>
      </c>
      <c r="Q3192" s="7">
        <v>3166</v>
      </c>
      <c r="R3192" s="7">
        <v>1.6140747617983456E-3</v>
      </c>
      <c r="S3192" s="7">
        <v>-8.3564500831768257E-4</v>
      </c>
      <c r="U3192" s="7">
        <v>69.373219373219371</v>
      </c>
      <c r="V3192" s="7">
        <v>1.7989886638820043E-3</v>
      </c>
    </row>
    <row r="3193" spans="1:22" x14ac:dyDescent="0.35">
      <c r="A3193" s="3">
        <v>2015</v>
      </c>
      <c r="B3193" s="13" t="s">
        <v>128</v>
      </c>
      <c r="C3193" s="13" t="s">
        <v>129</v>
      </c>
      <c r="D3193" s="13">
        <v>2009</v>
      </c>
      <c r="E3193" s="17">
        <v>6</v>
      </c>
      <c r="F3193" s="13">
        <v>75</v>
      </c>
      <c r="G3193" s="13">
        <v>4</v>
      </c>
      <c r="H3193" s="13">
        <v>79</v>
      </c>
      <c r="I3193" s="13" t="b">
        <v>1</v>
      </c>
      <c r="J3193" s="4">
        <v>5.0632911392405097E-2</v>
      </c>
      <c r="K3193">
        <f t="shared" si="250"/>
        <v>1.542486722899094E-4</v>
      </c>
      <c r="L3193">
        <f t="shared" si="249"/>
        <v>1.2419688896663611E-2</v>
      </c>
      <c r="M3193">
        <f t="shared" si="251"/>
        <v>6.2884500742600605E-4</v>
      </c>
      <c r="N3193">
        <f t="shared" si="252"/>
        <v>1.2419688896663611E-2</v>
      </c>
      <c r="O3193">
        <f t="shared" si="253"/>
        <v>7.4518133379981671E-2</v>
      </c>
      <c r="Q3193" s="7">
        <v>3167</v>
      </c>
      <c r="R3193" s="7">
        <v>1.1413232094096718E-3</v>
      </c>
      <c r="S3193" s="7">
        <v>-5.9089025204612242E-4</v>
      </c>
      <c r="U3193" s="7">
        <v>69.395134779750151</v>
      </c>
      <c r="V3193" s="7">
        <v>1.7989886638820043E-3</v>
      </c>
    </row>
    <row r="3194" spans="1:22" x14ac:dyDescent="0.35">
      <c r="A3194" s="3">
        <v>2014</v>
      </c>
      <c r="B3194" s="13" t="s">
        <v>26</v>
      </c>
      <c r="C3194" s="13" t="s">
        <v>100</v>
      </c>
      <c r="D3194" s="13">
        <v>2003</v>
      </c>
      <c r="E3194" s="14">
        <v>11</v>
      </c>
      <c r="F3194" s="13">
        <v>113</v>
      </c>
      <c r="G3194" s="13">
        <v>6</v>
      </c>
      <c r="H3194" s="13">
        <v>119</v>
      </c>
      <c r="I3194" s="13" t="b">
        <v>1</v>
      </c>
      <c r="J3194" s="4">
        <v>5.0420168067226899E-2</v>
      </c>
      <c r="K3194">
        <f t="shared" si="250"/>
        <v>2.323492658544205E-4</v>
      </c>
      <c r="L3194">
        <f t="shared" si="249"/>
        <v>1.5243007113244438E-2</v>
      </c>
      <c r="M3194">
        <f t="shared" si="251"/>
        <v>7.6855498049971968E-4</v>
      </c>
      <c r="N3194">
        <f t="shared" si="252"/>
        <v>1.5243007113244438E-2</v>
      </c>
      <c r="O3194">
        <f t="shared" si="253"/>
        <v>0.16767307824568881</v>
      </c>
      <c r="Q3194" s="7">
        <v>3168</v>
      </c>
      <c r="R3194" s="7">
        <v>6.6036258731212E-4</v>
      </c>
      <c r="S3194" s="7">
        <v>-1.0992962994857067E-4</v>
      </c>
      <c r="U3194" s="7">
        <v>69.417050186280946</v>
      </c>
      <c r="V3194" s="7">
        <v>1.7989886638820043E-3</v>
      </c>
    </row>
    <row r="3195" spans="1:22" x14ac:dyDescent="0.35">
      <c r="A3195" s="3">
        <v>2016</v>
      </c>
      <c r="B3195" s="13" t="s">
        <v>98</v>
      </c>
      <c r="C3195" s="13" t="s">
        <v>41</v>
      </c>
      <c r="D3195" s="13">
        <v>2005</v>
      </c>
      <c r="E3195" s="17">
        <v>11</v>
      </c>
      <c r="F3195" s="13">
        <v>113</v>
      </c>
      <c r="G3195" s="13">
        <v>6</v>
      </c>
      <c r="H3195" s="13">
        <v>119</v>
      </c>
      <c r="I3195" s="13" t="b">
        <v>1</v>
      </c>
      <c r="J3195" s="4">
        <v>5.0420168067226899E-2</v>
      </c>
      <c r="K3195">
        <f t="shared" si="250"/>
        <v>2.323492658544205E-4</v>
      </c>
      <c r="L3195">
        <f t="shared" si="249"/>
        <v>1.5243007113244438E-2</v>
      </c>
      <c r="M3195">
        <f t="shared" si="251"/>
        <v>7.6855498049971968E-4</v>
      </c>
      <c r="N3195">
        <f t="shared" si="252"/>
        <v>1.5243007113244438E-2</v>
      </c>
      <c r="O3195">
        <f t="shared" si="253"/>
        <v>0.16767307824568881</v>
      </c>
      <c r="Q3195" s="7">
        <v>3169</v>
      </c>
      <c r="R3195" s="7">
        <v>9.8100300204382088E-4</v>
      </c>
      <c r="S3195" s="7">
        <v>-4.3057004468027155E-4</v>
      </c>
      <c r="U3195" s="7">
        <v>69.438965592811741</v>
      </c>
      <c r="V3195" s="7">
        <v>1.8008776308339675E-3</v>
      </c>
    </row>
    <row r="3196" spans="1:22" x14ac:dyDescent="0.35">
      <c r="A3196" s="5">
        <v>2015</v>
      </c>
      <c r="B3196" s="14" t="s">
        <v>30</v>
      </c>
      <c r="C3196" s="14" t="s">
        <v>48</v>
      </c>
      <c r="D3196" s="14">
        <v>2003</v>
      </c>
      <c r="E3196" s="14">
        <v>12</v>
      </c>
      <c r="F3196" s="14">
        <v>132</v>
      </c>
      <c r="G3196" s="14">
        <v>7</v>
      </c>
      <c r="H3196" s="14">
        <v>139</v>
      </c>
      <c r="I3196" s="14" t="b">
        <v>1</v>
      </c>
      <c r="J3196" s="6">
        <v>5.0359712230215799E-2</v>
      </c>
      <c r="K3196">
        <f t="shared" si="250"/>
        <v>2.7139956263667604E-4</v>
      </c>
      <c r="L3196">
        <f t="shared" si="249"/>
        <v>1.6474209013991416E-2</v>
      </c>
      <c r="M3196">
        <f t="shared" si="251"/>
        <v>8.2963642516503482E-4</v>
      </c>
      <c r="N3196">
        <f t="shared" si="252"/>
        <v>1.6474209013991416E-2</v>
      </c>
      <c r="O3196">
        <f t="shared" si="253"/>
        <v>0.19769050816789699</v>
      </c>
      <c r="Q3196" s="7">
        <v>3170</v>
      </c>
      <c r="R3196" s="7">
        <v>8.2068279467797044E-4</v>
      </c>
      <c r="S3196" s="7">
        <v>-2.7024983731442111E-4</v>
      </c>
      <c r="U3196" s="7">
        <v>69.460880999342535</v>
      </c>
      <c r="V3196" s="7">
        <v>1.8022351163903389E-3</v>
      </c>
    </row>
    <row r="3197" spans="1:22" x14ac:dyDescent="0.35">
      <c r="A3197" s="24">
        <v>2015</v>
      </c>
      <c r="B3197" s="17" t="s">
        <v>26</v>
      </c>
      <c r="C3197" s="17" t="s">
        <v>27</v>
      </c>
      <c r="D3197" s="17">
        <v>2003</v>
      </c>
      <c r="E3197" s="17">
        <v>12</v>
      </c>
      <c r="F3197" s="17">
        <v>341</v>
      </c>
      <c r="G3197" s="17">
        <v>18</v>
      </c>
      <c r="H3197" s="17">
        <v>359</v>
      </c>
      <c r="I3197" s="17" t="b">
        <v>1</v>
      </c>
      <c r="J3197" s="25">
        <v>5.0139275766016698E-2</v>
      </c>
      <c r="K3197">
        <f t="shared" si="250"/>
        <v>7.0095282724148703E-4</v>
      </c>
      <c r="L3197">
        <f t="shared" si="249"/>
        <v>2.6475513729510274E-2</v>
      </c>
      <c r="M3197">
        <f t="shared" si="251"/>
        <v>1.3274630839308769E-3</v>
      </c>
      <c r="N3197">
        <f t="shared" si="252"/>
        <v>2.6475513729510274E-2</v>
      </c>
      <c r="O3197">
        <f t="shared" si="253"/>
        <v>0.31770616475412328</v>
      </c>
      <c r="Q3197" s="7">
        <v>3171</v>
      </c>
      <c r="R3197" s="7">
        <v>1.3016434167755224E-3</v>
      </c>
      <c r="S3197" s="7">
        <v>-7.5121045941197308E-4</v>
      </c>
      <c r="U3197" s="7">
        <v>69.482796405873316</v>
      </c>
      <c r="V3197" s="7">
        <v>1.8039377479617494E-3</v>
      </c>
    </row>
    <row r="3198" spans="1:22" x14ac:dyDescent="0.35">
      <c r="A3198" s="5">
        <v>2015</v>
      </c>
      <c r="B3198" s="14" t="s">
        <v>30</v>
      </c>
      <c r="C3198" s="14" t="s">
        <v>44</v>
      </c>
      <c r="D3198" s="14">
        <v>2006</v>
      </c>
      <c r="E3198" s="14">
        <v>9</v>
      </c>
      <c r="F3198" s="14">
        <v>114</v>
      </c>
      <c r="G3198" s="14">
        <v>6</v>
      </c>
      <c r="H3198" s="14">
        <v>120</v>
      </c>
      <c r="I3198" s="14" t="b">
        <v>1</v>
      </c>
      <c r="J3198" s="6">
        <v>0.05</v>
      </c>
      <c r="K3198">
        <f t="shared" si="250"/>
        <v>2.3430178069353328E-4</v>
      </c>
      <c r="L3198">
        <f t="shared" si="249"/>
        <v>1.5306919373065674E-2</v>
      </c>
      <c r="M3198">
        <f t="shared" si="251"/>
        <v>7.6534596865328374E-4</v>
      </c>
      <c r="N3198">
        <f t="shared" si="252"/>
        <v>1.5306919373065674E-2</v>
      </c>
      <c r="O3198">
        <f t="shared" si="253"/>
        <v>0.13776227435759106</v>
      </c>
      <c r="Q3198" s="7">
        <v>3172</v>
      </c>
      <c r="R3198" s="7">
        <v>9.8100300204382088E-4</v>
      </c>
      <c r="S3198" s="7">
        <v>-4.3057004468027155E-4</v>
      </c>
      <c r="U3198" s="7">
        <v>69.504711812404111</v>
      </c>
      <c r="V3198" s="7">
        <v>1.8039377479617494E-3</v>
      </c>
    </row>
    <row r="3199" spans="1:22" x14ac:dyDescent="0.35">
      <c r="A3199" s="3">
        <v>2014</v>
      </c>
      <c r="B3199" s="13" t="s">
        <v>42</v>
      </c>
      <c r="C3199" s="13" t="s">
        <v>182</v>
      </c>
      <c r="D3199" s="13">
        <v>2005</v>
      </c>
      <c r="E3199" s="17">
        <v>9</v>
      </c>
      <c r="F3199" s="13">
        <v>95</v>
      </c>
      <c r="G3199" s="13">
        <v>5</v>
      </c>
      <c r="H3199" s="13">
        <v>100</v>
      </c>
      <c r="I3199" s="13" t="b">
        <v>1</v>
      </c>
      <c r="J3199" s="4">
        <v>0.05</v>
      </c>
      <c r="K3199">
        <f t="shared" si="250"/>
        <v>1.9525148391127774E-4</v>
      </c>
      <c r="L3199">
        <f t="shared" si="249"/>
        <v>1.3973241710901509E-2</v>
      </c>
      <c r="M3199">
        <f t="shared" si="251"/>
        <v>6.9866208554507543E-4</v>
      </c>
      <c r="N3199">
        <f t="shared" si="252"/>
        <v>1.3973241710901509E-2</v>
      </c>
      <c r="O3199">
        <f t="shared" si="253"/>
        <v>0.12575917539811357</v>
      </c>
      <c r="Q3199" s="7">
        <v>3173</v>
      </c>
      <c r="R3199" s="7">
        <v>1.8657802915719637E-3</v>
      </c>
      <c r="S3199" s="7">
        <v>-9.6789406520214562E-4</v>
      </c>
      <c r="U3199" s="7">
        <v>69.526627218934905</v>
      </c>
      <c r="V3199" s="7">
        <v>1.8039377479617494E-3</v>
      </c>
    </row>
    <row r="3200" spans="1:22" x14ac:dyDescent="0.35">
      <c r="A3200" s="3">
        <v>2016</v>
      </c>
      <c r="B3200" s="13" t="s">
        <v>42</v>
      </c>
      <c r="C3200" s="13" t="s">
        <v>112</v>
      </c>
      <c r="D3200" s="13">
        <v>2007</v>
      </c>
      <c r="E3200" s="14">
        <v>9</v>
      </c>
      <c r="F3200" s="13">
        <v>95</v>
      </c>
      <c r="G3200" s="13">
        <v>5</v>
      </c>
      <c r="H3200" s="13">
        <v>100</v>
      </c>
      <c r="I3200" s="13" t="b">
        <v>1</v>
      </c>
      <c r="J3200" s="4">
        <v>0.05</v>
      </c>
      <c r="K3200">
        <f t="shared" si="250"/>
        <v>1.9525148391127774E-4</v>
      </c>
      <c r="L3200">
        <f t="shared" si="249"/>
        <v>1.3973241710901509E-2</v>
      </c>
      <c r="M3200">
        <f t="shared" si="251"/>
        <v>6.9866208554507543E-4</v>
      </c>
      <c r="N3200">
        <f t="shared" si="252"/>
        <v>1.3973241710901509E-2</v>
      </c>
      <c r="O3200">
        <f t="shared" si="253"/>
        <v>0.12575917539811357</v>
      </c>
      <c r="Q3200" s="7">
        <v>3174</v>
      </c>
      <c r="R3200" s="7">
        <v>1.2077285381213755E-3</v>
      </c>
      <c r="S3200" s="7">
        <v>-2.0450824925343381E-4</v>
      </c>
      <c r="U3200" s="7">
        <v>69.5485426254657</v>
      </c>
      <c r="V3200" s="7">
        <v>1.8039377479617494E-3</v>
      </c>
    </row>
    <row r="3201" spans="1:22" x14ac:dyDescent="0.35">
      <c r="A3201" s="24">
        <v>2016</v>
      </c>
      <c r="B3201" s="17" t="s">
        <v>37</v>
      </c>
      <c r="C3201" s="17" t="s">
        <v>38</v>
      </c>
      <c r="D3201" s="17">
        <v>2007</v>
      </c>
      <c r="E3201" s="17">
        <v>9</v>
      </c>
      <c r="F3201" s="17">
        <v>95</v>
      </c>
      <c r="G3201" s="17">
        <v>5</v>
      </c>
      <c r="H3201" s="17">
        <v>100</v>
      </c>
      <c r="I3201" s="17" t="b">
        <v>1</v>
      </c>
      <c r="J3201" s="25">
        <v>0.05</v>
      </c>
      <c r="K3201">
        <f t="shared" si="250"/>
        <v>1.9525148391127774E-4</v>
      </c>
      <c r="L3201">
        <f t="shared" si="249"/>
        <v>1.3973241710901509E-2</v>
      </c>
      <c r="M3201">
        <f t="shared" si="251"/>
        <v>6.9866208554507543E-4</v>
      </c>
      <c r="N3201">
        <f t="shared" si="252"/>
        <v>1.3973241710901509E-2</v>
      </c>
      <c r="O3201">
        <f t="shared" si="253"/>
        <v>0.12575917539811357</v>
      </c>
      <c r="Q3201" s="7">
        <v>3175</v>
      </c>
      <c r="R3201" s="7">
        <v>7.6580071059622343E-4</v>
      </c>
      <c r="S3201" s="7">
        <v>-1.3293748332401847E-4</v>
      </c>
      <c r="U3201" s="7">
        <v>69.57045803199648</v>
      </c>
      <c r="V3201" s="7">
        <v>1.8060220210404947E-3</v>
      </c>
    </row>
    <row r="3202" spans="1:22" x14ac:dyDescent="0.35">
      <c r="A3202" s="5">
        <v>2015</v>
      </c>
      <c r="B3202" s="14" t="s">
        <v>37</v>
      </c>
      <c r="C3202" s="14" t="s">
        <v>197</v>
      </c>
      <c r="D3202" s="14">
        <v>2006</v>
      </c>
      <c r="E3202" s="14">
        <v>9</v>
      </c>
      <c r="F3202" s="14">
        <v>76</v>
      </c>
      <c r="G3202" s="14">
        <v>4</v>
      </c>
      <c r="H3202" s="14">
        <v>80</v>
      </c>
      <c r="I3202" s="14" t="b">
        <v>1</v>
      </c>
      <c r="J3202" s="6">
        <v>0.05</v>
      </c>
      <c r="K3202">
        <f t="shared" si="250"/>
        <v>1.5620118712902218E-4</v>
      </c>
      <c r="L3202">
        <f t="shared" si="249"/>
        <v>1.2498047332644495E-2</v>
      </c>
      <c r="M3202">
        <f t="shared" si="251"/>
        <v>6.2490236663222478E-4</v>
      </c>
      <c r="N3202">
        <f t="shared" si="252"/>
        <v>1.2498047332644495E-2</v>
      </c>
      <c r="O3202">
        <f t="shared" si="253"/>
        <v>0.11248242599380046</v>
      </c>
      <c r="Q3202" s="7">
        <v>3176</v>
      </c>
      <c r="R3202" s="7">
        <v>1.1376368233094755E-3</v>
      </c>
      <c r="S3202" s="7">
        <v>-5.0477359603727056E-4</v>
      </c>
      <c r="U3202" s="7">
        <v>69.592373438527275</v>
      </c>
      <c r="V3202" s="7">
        <v>1.808128085194159E-3</v>
      </c>
    </row>
    <row r="3203" spans="1:22" x14ac:dyDescent="0.35">
      <c r="A3203" s="3">
        <v>2016</v>
      </c>
      <c r="B3203" s="13" t="s">
        <v>24</v>
      </c>
      <c r="C3203" s="13" t="s">
        <v>188</v>
      </c>
      <c r="D3203" s="13">
        <v>2007</v>
      </c>
      <c r="E3203" s="17">
        <v>9</v>
      </c>
      <c r="F3203" s="13">
        <v>76</v>
      </c>
      <c r="G3203" s="13">
        <v>4</v>
      </c>
      <c r="H3203" s="13">
        <v>80</v>
      </c>
      <c r="I3203" s="13" t="b">
        <v>1</v>
      </c>
      <c r="J3203" s="4">
        <v>0.05</v>
      </c>
      <c r="K3203">
        <f t="shared" si="250"/>
        <v>1.5620118712902218E-4</v>
      </c>
      <c r="L3203">
        <f t="shared" si="249"/>
        <v>1.2498047332644495E-2</v>
      </c>
      <c r="M3203">
        <f t="shared" si="251"/>
        <v>6.2490236663222478E-4</v>
      </c>
      <c r="N3203">
        <f t="shared" si="252"/>
        <v>1.2498047332644495E-2</v>
      </c>
      <c r="O3203">
        <f t="shared" si="253"/>
        <v>0.11248242599380046</v>
      </c>
      <c r="Q3203" s="7">
        <v>3177</v>
      </c>
      <c r="R3203" s="7">
        <v>2.3884244617769696E-3</v>
      </c>
      <c r="S3203" s="7">
        <v>-1.2486375501234751E-3</v>
      </c>
      <c r="U3203" s="7">
        <v>69.61428884505807</v>
      </c>
      <c r="V3203" s="7">
        <v>1.808128085194159E-3</v>
      </c>
    </row>
    <row r="3204" spans="1:22" x14ac:dyDescent="0.35">
      <c r="A3204" s="5">
        <v>2016</v>
      </c>
      <c r="B3204" s="14" t="s">
        <v>58</v>
      </c>
      <c r="C3204" s="14" t="s">
        <v>142</v>
      </c>
      <c r="D3204" s="14">
        <v>2008</v>
      </c>
      <c r="E3204" s="14">
        <v>8</v>
      </c>
      <c r="F3204" s="14">
        <v>76</v>
      </c>
      <c r="G3204" s="14">
        <v>4</v>
      </c>
      <c r="H3204" s="14">
        <v>80</v>
      </c>
      <c r="I3204" s="14" t="b">
        <v>1</v>
      </c>
      <c r="J3204" s="6">
        <v>0.05</v>
      </c>
      <c r="K3204">
        <f t="shared" si="250"/>
        <v>1.5620118712902218E-4</v>
      </c>
      <c r="L3204">
        <f t="shared" ref="L3204:L3267" si="254">SQRT(K3204)</f>
        <v>1.2498047332644495E-2</v>
      </c>
      <c r="M3204">
        <f t="shared" si="251"/>
        <v>6.2490236663222478E-4</v>
      </c>
      <c r="N3204">
        <f t="shared" si="252"/>
        <v>1.2498047332644495E-2</v>
      </c>
      <c r="O3204">
        <f t="shared" si="253"/>
        <v>9.9984378661155962E-2</v>
      </c>
      <c r="Q3204" s="7">
        <v>3178</v>
      </c>
      <c r="R3204" s="7">
        <v>2.0004988820360864E-3</v>
      </c>
      <c r="S3204" s="7">
        <v>-1.1648286579175695E-3</v>
      </c>
      <c r="U3204" s="7">
        <v>69.636204251588865</v>
      </c>
      <c r="V3204" s="7">
        <v>1.8104687050545971E-3</v>
      </c>
    </row>
    <row r="3205" spans="1:22" x14ac:dyDescent="0.35">
      <c r="A3205" s="24">
        <v>2013</v>
      </c>
      <c r="B3205" s="17" t="s">
        <v>26</v>
      </c>
      <c r="C3205" s="17" t="s">
        <v>176</v>
      </c>
      <c r="D3205" s="17">
        <v>2005</v>
      </c>
      <c r="E3205" s="17">
        <v>8</v>
      </c>
      <c r="F3205" s="17">
        <v>57</v>
      </c>
      <c r="G3205" s="17">
        <v>3</v>
      </c>
      <c r="H3205" s="17">
        <v>60</v>
      </c>
      <c r="I3205" s="17" t="b">
        <v>1</v>
      </c>
      <c r="J3205" s="25">
        <v>0.05</v>
      </c>
      <c r="K3205">
        <f t="shared" si="250"/>
        <v>1.1715089034676664E-4</v>
      </c>
      <c r="L3205">
        <f t="shared" si="254"/>
        <v>1.0823626487770476E-2</v>
      </c>
      <c r="M3205">
        <f t="shared" si="251"/>
        <v>5.4118132438852381E-4</v>
      </c>
      <c r="N3205">
        <f t="shared" si="252"/>
        <v>1.0823626487770476E-2</v>
      </c>
      <c r="O3205">
        <f t="shared" si="253"/>
        <v>8.6589011902163809E-2</v>
      </c>
      <c r="Q3205" s="7">
        <v>3179</v>
      </c>
      <c r="R3205" s="7">
        <v>2.4932919027201655E-3</v>
      </c>
      <c r="S3205" s="7">
        <v>-1.6576216786016486E-3</v>
      </c>
      <c r="U3205" s="7">
        <v>69.658119658119645</v>
      </c>
      <c r="V3205" s="7">
        <v>1.8107968515954855E-3</v>
      </c>
    </row>
    <row r="3206" spans="1:22" x14ac:dyDescent="0.35">
      <c r="A3206" s="3">
        <v>2014</v>
      </c>
      <c r="B3206" s="13" t="s">
        <v>113</v>
      </c>
      <c r="C3206" s="13" t="s">
        <v>262</v>
      </c>
      <c r="D3206" s="13">
        <v>2007</v>
      </c>
      <c r="E3206" s="14">
        <v>7</v>
      </c>
      <c r="F3206" s="13">
        <v>57</v>
      </c>
      <c r="G3206" s="13">
        <v>3</v>
      </c>
      <c r="H3206" s="13">
        <v>60</v>
      </c>
      <c r="I3206" s="13" t="b">
        <v>1</v>
      </c>
      <c r="J3206" s="4">
        <v>0.05</v>
      </c>
      <c r="K3206">
        <f t="shared" si="250"/>
        <v>1.1715089034676664E-4</v>
      </c>
      <c r="L3206">
        <f t="shared" si="254"/>
        <v>1.0823626487770476E-2</v>
      </c>
      <c r="M3206">
        <f t="shared" si="251"/>
        <v>5.4118132438852381E-4</v>
      </c>
      <c r="N3206">
        <f t="shared" si="252"/>
        <v>1.0823626487770476E-2</v>
      </c>
      <c r="O3206">
        <f t="shared" si="253"/>
        <v>7.576538541439333E-2</v>
      </c>
      <c r="Q3206" s="7">
        <v>3180</v>
      </c>
      <c r="R3206" s="7">
        <v>2.6555805322126592E-3</v>
      </c>
      <c r="S3206" s="7">
        <v>-1.3938914929133052E-3</v>
      </c>
      <c r="U3206" s="7">
        <v>69.68003506465044</v>
      </c>
      <c r="V3206" s="7">
        <v>1.8128664873479708E-3</v>
      </c>
    </row>
    <row r="3207" spans="1:22" x14ac:dyDescent="0.35">
      <c r="A3207" s="3">
        <v>2015</v>
      </c>
      <c r="B3207" s="13" t="s">
        <v>52</v>
      </c>
      <c r="C3207" s="13" t="s">
        <v>150</v>
      </c>
      <c r="D3207" s="13">
        <v>2008</v>
      </c>
      <c r="E3207" s="17">
        <v>7</v>
      </c>
      <c r="F3207" s="13">
        <v>57</v>
      </c>
      <c r="G3207" s="13">
        <v>3</v>
      </c>
      <c r="H3207" s="13">
        <v>60</v>
      </c>
      <c r="I3207" s="13" t="b">
        <v>1</v>
      </c>
      <c r="J3207" s="4">
        <v>0.05</v>
      </c>
      <c r="K3207">
        <f t="shared" si="250"/>
        <v>1.1715089034676664E-4</v>
      </c>
      <c r="L3207">
        <f t="shared" si="254"/>
        <v>1.0823626487770476E-2</v>
      </c>
      <c r="M3207">
        <f t="shared" si="251"/>
        <v>5.4118132438852381E-4</v>
      </c>
      <c r="N3207">
        <f t="shared" si="252"/>
        <v>1.0823626487770476E-2</v>
      </c>
      <c r="O3207">
        <f t="shared" si="253"/>
        <v>7.576538541439333E-2</v>
      </c>
      <c r="Q3207" s="7">
        <v>3181</v>
      </c>
      <c r="R3207" s="7">
        <v>8.22702170243401E-4</v>
      </c>
      <c r="S3207" s="7">
        <v>6.9446705193912731E-5</v>
      </c>
      <c r="U3207" s="7">
        <v>69.701950471181235</v>
      </c>
      <c r="V3207" s="7">
        <v>1.8134073025168752E-3</v>
      </c>
    </row>
    <row r="3208" spans="1:22" x14ac:dyDescent="0.35">
      <c r="A3208" s="5">
        <v>2015</v>
      </c>
      <c r="B3208" s="14" t="s">
        <v>33</v>
      </c>
      <c r="C3208" s="14" t="s">
        <v>227</v>
      </c>
      <c r="D3208" s="14">
        <v>2002</v>
      </c>
      <c r="E3208" s="14">
        <v>13</v>
      </c>
      <c r="F3208" s="14">
        <v>57</v>
      </c>
      <c r="G3208" s="14">
        <v>3</v>
      </c>
      <c r="H3208" s="14">
        <v>60</v>
      </c>
      <c r="I3208" s="14" t="b">
        <v>1</v>
      </c>
      <c r="J3208" s="6">
        <v>0.05</v>
      </c>
      <c r="K3208">
        <f t="shared" si="250"/>
        <v>1.1715089034676664E-4</v>
      </c>
      <c r="L3208">
        <f t="shared" si="254"/>
        <v>1.0823626487770476E-2</v>
      </c>
      <c r="M3208">
        <f t="shared" si="251"/>
        <v>5.4118132438852381E-4</v>
      </c>
      <c r="N3208">
        <f t="shared" si="252"/>
        <v>1.0823626487770476E-2</v>
      </c>
      <c r="O3208">
        <f t="shared" si="253"/>
        <v>0.14070714434101619</v>
      </c>
      <c r="Q3208" s="7">
        <v>3182</v>
      </c>
      <c r="R3208" s="7">
        <v>3.4263829621756624E-4</v>
      </c>
      <c r="S3208" s="7">
        <v>2.0311004014666068E-4</v>
      </c>
      <c r="U3208" s="7">
        <v>69.723865877712029</v>
      </c>
      <c r="V3208" s="7">
        <v>1.8163360914548829E-3</v>
      </c>
    </row>
    <row r="3209" spans="1:22" x14ac:dyDescent="0.35">
      <c r="A3209" s="3">
        <v>2017</v>
      </c>
      <c r="B3209" s="13" t="s">
        <v>24</v>
      </c>
      <c r="C3209" s="13" t="s">
        <v>169</v>
      </c>
      <c r="D3209" s="13">
        <v>2010</v>
      </c>
      <c r="E3209" s="17">
        <v>7</v>
      </c>
      <c r="F3209" s="13">
        <v>57</v>
      </c>
      <c r="G3209" s="13">
        <v>3</v>
      </c>
      <c r="H3209" s="13">
        <v>60</v>
      </c>
      <c r="I3209" s="13" t="b">
        <v>1</v>
      </c>
      <c r="J3209" s="4">
        <v>0.05</v>
      </c>
      <c r="K3209">
        <f t="shared" si="250"/>
        <v>1.1715089034676664E-4</v>
      </c>
      <c r="L3209">
        <f t="shared" si="254"/>
        <v>1.0823626487770476E-2</v>
      </c>
      <c r="M3209">
        <f t="shared" si="251"/>
        <v>5.4118132438852381E-4</v>
      </c>
      <c r="N3209">
        <f t="shared" si="252"/>
        <v>1.0823626487770476E-2</v>
      </c>
      <c r="O3209">
        <f t="shared" si="253"/>
        <v>7.576538541439333E-2</v>
      </c>
      <c r="Q3209" s="7">
        <v>3183</v>
      </c>
      <c r="R3209" s="7">
        <v>3.4263829621756624E-4</v>
      </c>
      <c r="S3209" s="7">
        <v>2.0311004014666068E-4</v>
      </c>
      <c r="U3209" s="7">
        <v>69.74578128424281</v>
      </c>
      <c r="V3209" s="7">
        <v>1.8165214224171963E-3</v>
      </c>
    </row>
    <row r="3210" spans="1:22" x14ac:dyDescent="0.35">
      <c r="A3210" s="5">
        <v>2013</v>
      </c>
      <c r="B3210" s="14" t="s">
        <v>30</v>
      </c>
      <c r="C3210" s="14" t="s">
        <v>36</v>
      </c>
      <c r="D3210" s="14">
        <v>2006</v>
      </c>
      <c r="E3210" s="14">
        <v>7</v>
      </c>
      <c r="F3210" s="14">
        <v>210</v>
      </c>
      <c r="G3210" s="14">
        <v>11</v>
      </c>
      <c r="H3210" s="14">
        <v>221</v>
      </c>
      <c r="I3210" s="14" t="b">
        <v>1</v>
      </c>
      <c r="J3210" s="6">
        <v>4.9773755656108601E-2</v>
      </c>
      <c r="K3210">
        <f t="shared" si="250"/>
        <v>4.3150577944392379E-4</v>
      </c>
      <c r="L3210">
        <f t="shared" si="254"/>
        <v>2.0772717189716027E-2</v>
      </c>
      <c r="M3210">
        <f t="shared" si="251"/>
        <v>1.0339361497143725E-3</v>
      </c>
      <c r="N3210">
        <f t="shared" si="252"/>
        <v>2.0772717189716027E-2</v>
      </c>
      <c r="O3210">
        <f t="shared" si="253"/>
        <v>0.1454090203280122</v>
      </c>
      <c r="Q3210" s="7">
        <v>3184</v>
      </c>
      <c r="R3210" s="7">
        <v>8.2772741139516121E-4</v>
      </c>
      <c r="S3210" s="7">
        <v>-2.8197907503093428E-4</v>
      </c>
      <c r="U3210" s="7">
        <v>69.767696690773604</v>
      </c>
      <c r="V3210" s="7">
        <v>1.8165214224171963E-3</v>
      </c>
    </row>
    <row r="3211" spans="1:22" x14ac:dyDescent="0.35">
      <c r="A3211" s="24">
        <v>2014</v>
      </c>
      <c r="B3211" s="17" t="s">
        <v>30</v>
      </c>
      <c r="C3211" s="17" t="s">
        <v>75</v>
      </c>
      <c r="D3211" s="17">
        <v>2006</v>
      </c>
      <c r="E3211" s="17">
        <v>8</v>
      </c>
      <c r="F3211" s="17">
        <v>134</v>
      </c>
      <c r="G3211" s="17">
        <v>7</v>
      </c>
      <c r="H3211" s="17">
        <v>141</v>
      </c>
      <c r="I3211" s="17" t="b">
        <v>1</v>
      </c>
      <c r="J3211" s="25">
        <v>4.9645390070922002E-2</v>
      </c>
      <c r="K3211">
        <f t="shared" si="250"/>
        <v>2.7530459231490159E-4</v>
      </c>
      <c r="L3211">
        <f t="shared" si="254"/>
        <v>1.6592305214011151E-2</v>
      </c>
      <c r="M3211">
        <f t="shared" si="251"/>
        <v>8.2373146452537657E-4</v>
      </c>
      <c r="N3211">
        <f t="shared" si="252"/>
        <v>1.6592305214011151E-2</v>
      </c>
      <c r="O3211">
        <f t="shared" si="253"/>
        <v>0.13273844171208921</v>
      </c>
      <c r="Q3211" s="7">
        <v>3185</v>
      </c>
      <c r="R3211" s="7">
        <v>8.2772741139516121E-4</v>
      </c>
      <c r="S3211" s="7">
        <v>-2.8197907503093428E-4</v>
      </c>
      <c r="U3211" s="7">
        <v>69.789612097304399</v>
      </c>
      <c r="V3211" s="7">
        <v>1.8174505791139445E-3</v>
      </c>
    </row>
    <row r="3212" spans="1:22" x14ac:dyDescent="0.35">
      <c r="A3212" s="5">
        <v>2013</v>
      </c>
      <c r="B3212" s="14" t="s">
        <v>42</v>
      </c>
      <c r="C3212" s="14" t="s">
        <v>73</v>
      </c>
      <c r="D3212" s="14">
        <v>2001</v>
      </c>
      <c r="E3212" s="14">
        <v>12</v>
      </c>
      <c r="F3212" s="14">
        <v>192</v>
      </c>
      <c r="G3212" s="14">
        <v>10</v>
      </c>
      <c r="H3212" s="14">
        <v>202</v>
      </c>
      <c r="I3212" s="14" t="b">
        <v>1</v>
      </c>
      <c r="J3212" s="6">
        <v>4.95049504950495E-2</v>
      </c>
      <c r="K3212">
        <f t="shared" si="250"/>
        <v>3.9440799750078102E-4</v>
      </c>
      <c r="L3212">
        <f t="shared" si="254"/>
        <v>1.9859707890620672E-2</v>
      </c>
      <c r="M3212">
        <f t="shared" si="251"/>
        <v>9.8315385597132036E-4</v>
      </c>
      <c r="N3212">
        <f t="shared" si="252"/>
        <v>1.9859707890620672E-2</v>
      </c>
      <c r="O3212">
        <f t="shared" si="253"/>
        <v>0.23831649468744806</v>
      </c>
      <c r="Q3212" s="7">
        <v>3186</v>
      </c>
      <c r="R3212" s="7">
        <v>5.0433466794343109E-4</v>
      </c>
      <c r="S3212" s="7">
        <v>4.1413668420795836E-5</v>
      </c>
      <c r="U3212" s="7">
        <v>69.811527503835194</v>
      </c>
      <c r="V3212" s="7">
        <v>1.8187330329339601E-3</v>
      </c>
    </row>
    <row r="3213" spans="1:22" x14ac:dyDescent="0.35">
      <c r="A3213" s="24">
        <v>2013</v>
      </c>
      <c r="B3213" s="17" t="s">
        <v>24</v>
      </c>
      <c r="C3213" s="17" t="s">
        <v>46</v>
      </c>
      <c r="D3213" s="17">
        <v>2006</v>
      </c>
      <c r="E3213" s="17">
        <v>7</v>
      </c>
      <c r="F3213" s="17">
        <v>250</v>
      </c>
      <c r="G3213" s="17">
        <v>13</v>
      </c>
      <c r="H3213" s="17">
        <v>263</v>
      </c>
      <c r="I3213" s="17" t="b">
        <v>1</v>
      </c>
      <c r="J3213" s="25">
        <v>4.9429657794676798E-2</v>
      </c>
      <c r="K3213">
        <f t="shared" si="250"/>
        <v>5.1351140268666041E-4</v>
      </c>
      <c r="L3213">
        <f t="shared" si="254"/>
        <v>2.2660789983728731E-2</v>
      </c>
      <c r="M3213">
        <f t="shared" si="251"/>
        <v>1.1201150942527509E-3</v>
      </c>
      <c r="N3213">
        <f t="shared" si="252"/>
        <v>2.2660789983728731E-2</v>
      </c>
      <c r="O3213">
        <f t="shared" si="253"/>
        <v>0.15862552988610112</v>
      </c>
      <c r="Q3213" s="7">
        <v>3187</v>
      </c>
      <c r="R3213" s="7">
        <v>9.8942378312102605E-4</v>
      </c>
      <c r="S3213" s="7">
        <v>-4.4367544675679913E-4</v>
      </c>
      <c r="U3213" s="7">
        <v>69.833442910365974</v>
      </c>
      <c r="V3213" s="7">
        <v>1.8191611212140936E-3</v>
      </c>
    </row>
    <row r="3214" spans="1:22" x14ac:dyDescent="0.35">
      <c r="A3214" s="3">
        <v>2017</v>
      </c>
      <c r="B3214" s="13" t="s">
        <v>42</v>
      </c>
      <c r="C3214" s="13" t="s">
        <v>96</v>
      </c>
      <c r="D3214" s="13">
        <v>2007</v>
      </c>
      <c r="E3214" s="14">
        <v>10</v>
      </c>
      <c r="F3214" s="13">
        <v>154</v>
      </c>
      <c r="G3214" s="13">
        <v>8</v>
      </c>
      <c r="H3214" s="13">
        <v>162</v>
      </c>
      <c r="I3214" s="13" t="b">
        <v>1</v>
      </c>
      <c r="J3214" s="4">
        <v>4.9382716049382699E-2</v>
      </c>
      <c r="K3214">
        <f t="shared" si="250"/>
        <v>3.163074039362699E-4</v>
      </c>
      <c r="L3214">
        <f t="shared" si="254"/>
        <v>1.7785033144086908E-2</v>
      </c>
      <c r="M3214">
        <f t="shared" si="251"/>
        <v>8.7827324168330374E-4</v>
      </c>
      <c r="N3214">
        <f t="shared" si="252"/>
        <v>1.7785033144086908E-2</v>
      </c>
      <c r="O3214">
        <f t="shared" si="253"/>
        <v>0.17785033144086909</v>
      </c>
      <c r="Q3214" s="7">
        <v>3188</v>
      </c>
      <c r="R3214" s="7">
        <v>1.3128165265727564E-3</v>
      </c>
      <c r="S3214" s="7">
        <v>-7.6706819020852946E-4</v>
      </c>
      <c r="U3214" s="7">
        <v>69.855358316896769</v>
      </c>
      <c r="V3214" s="7">
        <v>1.8191611212140936E-3</v>
      </c>
    </row>
    <row r="3215" spans="1:22" x14ac:dyDescent="0.35">
      <c r="A3215" s="3">
        <v>2016</v>
      </c>
      <c r="B3215" s="13" t="s">
        <v>52</v>
      </c>
      <c r="C3215" s="13" t="s">
        <v>74</v>
      </c>
      <c r="D3215" s="13">
        <v>2009</v>
      </c>
      <c r="E3215" s="17">
        <v>7</v>
      </c>
      <c r="F3215" s="13">
        <v>77</v>
      </c>
      <c r="G3215" s="13">
        <v>4</v>
      </c>
      <c r="H3215" s="13">
        <v>81</v>
      </c>
      <c r="I3215" s="13" t="b">
        <v>1</v>
      </c>
      <c r="J3215" s="4">
        <v>4.9382716049382699E-2</v>
      </c>
      <c r="K3215">
        <f t="shared" si="250"/>
        <v>1.5815370196813495E-4</v>
      </c>
      <c r="L3215">
        <f t="shared" si="254"/>
        <v>1.2575917539811358E-2</v>
      </c>
      <c r="M3215">
        <f t="shared" si="251"/>
        <v>6.2103296492895573E-4</v>
      </c>
      <c r="N3215">
        <f t="shared" si="252"/>
        <v>1.2575917539811358E-2</v>
      </c>
      <c r="O3215">
        <f t="shared" si="253"/>
        <v>8.8031422778679508E-2</v>
      </c>
      <c r="Q3215" s="7">
        <v>3189</v>
      </c>
      <c r="R3215" s="7">
        <v>3.9648196917036165E-4</v>
      </c>
      <c r="S3215" s="7">
        <v>2.3236303825564439E-4</v>
      </c>
      <c r="U3215" s="7">
        <v>69.877273723427564</v>
      </c>
      <c r="V3215" s="7">
        <v>1.8191611212140936E-3</v>
      </c>
    </row>
    <row r="3216" spans="1:22" x14ac:dyDescent="0.35">
      <c r="A3216" s="5">
        <v>2017</v>
      </c>
      <c r="B3216" s="14" t="s">
        <v>30</v>
      </c>
      <c r="C3216" s="14" t="s">
        <v>48</v>
      </c>
      <c r="D3216" s="14">
        <v>2004</v>
      </c>
      <c r="E3216" s="14">
        <v>13</v>
      </c>
      <c r="F3216" s="14">
        <v>77</v>
      </c>
      <c r="G3216" s="14">
        <v>4</v>
      </c>
      <c r="H3216" s="14">
        <v>81</v>
      </c>
      <c r="I3216" s="14" t="b">
        <v>1</v>
      </c>
      <c r="J3216" s="6">
        <v>4.9382716049382699E-2</v>
      </c>
      <c r="K3216">
        <f t="shared" si="250"/>
        <v>1.5815370196813495E-4</v>
      </c>
      <c r="L3216">
        <f t="shared" si="254"/>
        <v>1.2575917539811358E-2</v>
      </c>
      <c r="M3216">
        <f t="shared" si="251"/>
        <v>6.2103296492895573E-4</v>
      </c>
      <c r="N3216">
        <f t="shared" si="252"/>
        <v>1.2575917539811358E-2</v>
      </c>
      <c r="O3216">
        <f t="shared" si="253"/>
        <v>0.16348692801754766</v>
      </c>
      <c r="Q3216" s="7">
        <v>3190</v>
      </c>
      <c r="R3216" s="7">
        <v>9.5780009890620839E-4</v>
      </c>
      <c r="S3216" s="7">
        <v>-3.2895509148020234E-4</v>
      </c>
      <c r="U3216" s="7">
        <v>69.899189129958359</v>
      </c>
      <c r="V3216" s="7">
        <v>1.8241505664807962E-3</v>
      </c>
    </row>
    <row r="3217" spans="1:22" x14ac:dyDescent="0.35">
      <c r="A3217" s="3">
        <v>2016</v>
      </c>
      <c r="B3217" s="13" t="s">
        <v>26</v>
      </c>
      <c r="C3217" s="13" t="s">
        <v>35</v>
      </c>
      <c r="D3217" s="13">
        <v>2005</v>
      </c>
      <c r="E3217" s="17">
        <v>11</v>
      </c>
      <c r="F3217" s="13">
        <v>328</v>
      </c>
      <c r="G3217" s="13">
        <v>17</v>
      </c>
      <c r="H3217" s="13">
        <v>345</v>
      </c>
      <c r="I3217" s="13" t="b">
        <v>1</v>
      </c>
      <c r="J3217" s="4">
        <v>4.9275362318840603E-2</v>
      </c>
      <c r="K3217">
        <f t="shared" si="250"/>
        <v>6.7361761949390816E-4</v>
      </c>
      <c r="L3217">
        <f t="shared" si="254"/>
        <v>2.595414455330609E-2</v>
      </c>
      <c r="M3217">
        <f t="shared" si="251"/>
        <v>1.278899876539721E-3</v>
      </c>
      <c r="N3217">
        <f t="shared" si="252"/>
        <v>2.595414455330609E-2</v>
      </c>
      <c r="O3217">
        <f t="shared" si="253"/>
        <v>0.28549559008636699</v>
      </c>
      <c r="Q3217" s="7">
        <v>3191</v>
      </c>
      <c r="R3217" s="7">
        <v>3.9648196917036165E-4</v>
      </c>
      <c r="S3217" s="7">
        <v>2.3236303825564439E-4</v>
      </c>
      <c r="U3217" s="7">
        <v>69.921104536489139</v>
      </c>
      <c r="V3217" s="7">
        <v>1.8241505664807962E-3</v>
      </c>
    </row>
    <row r="3218" spans="1:22" x14ac:dyDescent="0.35">
      <c r="A3218" s="5">
        <v>2014</v>
      </c>
      <c r="B3218" s="14" t="s">
        <v>52</v>
      </c>
      <c r="C3218" s="14" t="s">
        <v>108</v>
      </c>
      <c r="D3218" s="14">
        <v>2007</v>
      </c>
      <c r="E3218" s="14">
        <v>7</v>
      </c>
      <c r="F3218" s="14">
        <v>174</v>
      </c>
      <c r="G3218" s="14">
        <v>9</v>
      </c>
      <c r="H3218" s="14">
        <v>183</v>
      </c>
      <c r="I3218" s="14" t="b">
        <v>1</v>
      </c>
      <c r="J3218" s="6">
        <v>4.91803278688525E-2</v>
      </c>
      <c r="K3218">
        <f t="shared" si="250"/>
        <v>3.5731021555763826E-4</v>
      </c>
      <c r="L3218">
        <f t="shared" si="254"/>
        <v>1.8902651019305158E-2</v>
      </c>
      <c r="M3218">
        <f t="shared" si="251"/>
        <v>9.2963857471992659E-4</v>
      </c>
      <c r="N3218">
        <f t="shared" si="252"/>
        <v>1.8902651019305158E-2</v>
      </c>
      <c r="O3218">
        <f t="shared" si="253"/>
        <v>0.1323185571351361</v>
      </c>
      <c r="Q3218" s="7">
        <v>3192</v>
      </c>
      <c r="R3218" s="7">
        <v>1.6348131894338871E-3</v>
      </c>
      <c r="S3218" s="7">
        <v>-8.6625820893416745E-4</v>
      </c>
      <c r="U3218" s="7">
        <v>69.943019943019934</v>
      </c>
      <c r="V3218" s="7">
        <v>1.8241505664807962E-3</v>
      </c>
    </row>
    <row r="3219" spans="1:22" x14ac:dyDescent="0.35">
      <c r="A3219" s="24">
        <v>2017</v>
      </c>
      <c r="B3219" s="17" t="s">
        <v>26</v>
      </c>
      <c r="C3219" s="17" t="s">
        <v>100</v>
      </c>
      <c r="D3219" s="17">
        <v>2003</v>
      </c>
      <c r="E3219" s="17">
        <v>14</v>
      </c>
      <c r="F3219" s="17">
        <v>116</v>
      </c>
      <c r="G3219" s="17">
        <v>6</v>
      </c>
      <c r="H3219" s="17">
        <v>122</v>
      </c>
      <c r="I3219" s="17" t="b">
        <v>1</v>
      </c>
      <c r="J3219" s="25">
        <v>4.91803278688525E-2</v>
      </c>
      <c r="K3219">
        <f t="shared" si="250"/>
        <v>2.3820681037175882E-4</v>
      </c>
      <c r="L3219">
        <f t="shared" si="254"/>
        <v>1.5433949927732655E-2</v>
      </c>
      <c r="M3219">
        <f t="shared" si="251"/>
        <v>7.5904671775734432E-4</v>
      </c>
      <c r="N3219">
        <f t="shared" si="252"/>
        <v>1.5433949927732655E-2</v>
      </c>
      <c r="O3219">
        <f t="shared" si="253"/>
        <v>0.21607529898825717</v>
      </c>
      <c r="Q3219" s="7">
        <v>3193</v>
      </c>
      <c r="R3219" s="7">
        <v>1.6348131894338871E-3</v>
      </c>
      <c r="S3219" s="7">
        <v>-8.6625820893416745E-4</v>
      </c>
      <c r="U3219" s="7">
        <v>69.964935349550728</v>
      </c>
      <c r="V3219" s="7">
        <v>1.824216111496773E-3</v>
      </c>
    </row>
    <row r="3220" spans="1:22" x14ac:dyDescent="0.35">
      <c r="A3220" s="3">
        <v>2013</v>
      </c>
      <c r="B3220" s="13" t="s">
        <v>26</v>
      </c>
      <c r="C3220" s="13" t="s">
        <v>176</v>
      </c>
      <c r="D3220" s="13">
        <v>2004</v>
      </c>
      <c r="E3220" s="14">
        <v>9</v>
      </c>
      <c r="F3220" s="13">
        <v>58</v>
      </c>
      <c r="G3220" s="13">
        <v>3</v>
      </c>
      <c r="H3220" s="13">
        <v>61</v>
      </c>
      <c r="I3220" s="13" t="b">
        <v>1</v>
      </c>
      <c r="J3220" s="4">
        <v>4.91803278688525E-2</v>
      </c>
      <c r="K3220">
        <f t="shared" si="250"/>
        <v>1.1910340518587941E-4</v>
      </c>
      <c r="L3220">
        <f t="shared" si="254"/>
        <v>1.0913450654393385E-2</v>
      </c>
      <c r="M3220">
        <f t="shared" si="251"/>
        <v>5.3672708136360951E-4</v>
      </c>
      <c r="N3220">
        <f t="shared" si="252"/>
        <v>1.0913450654393385E-2</v>
      </c>
      <c r="O3220">
        <f t="shared" si="253"/>
        <v>9.8221055889540471E-2</v>
      </c>
      <c r="Q3220" s="7">
        <v>3194</v>
      </c>
      <c r="R3220" s="7">
        <v>2.0150481565070926E-3</v>
      </c>
      <c r="S3220" s="7">
        <v>-1.1854117313420578E-3</v>
      </c>
      <c r="U3220" s="7">
        <v>69.986850756081523</v>
      </c>
      <c r="V3220" s="7">
        <v>1.8256727217577306E-3</v>
      </c>
    </row>
    <row r="3221" spans="1:22" x14ac:dyDescent="0.35">
      <c r="A3221" s="3">
        <v>2014</v>
      </c>
      <c r="B3221" s="13" t="s">
        <v>158</v>
      </c>
      <c r="C3221" s="13" t="s">
        <v>323</v>
      </c>
      <c r="D3221" s="13">
        <v>2004</v>
      </c>
      <c r="E3221" s="17">
        <v>10</v>
      </c>
      <c r="F3221" s="13">
        <v>58</v>
      </c>
      <c r="G3221" s="13">
        <v>3</v>
      </c>
      <c r="H3221" s="13">
        <v>61</v>
      </c>
      <c r="I3221" s="13" t="b">
        <v>1</v>
      </c>
      <c r="J3221" s="4">
        <v>4.91803278688525E-2</v>
      </c>
      <c r="K3221">
        <f t="shared" si="250"/>
        <v>1.1910340518587941E-4</v>
      </c>
      <c r="L3221">
        <f t="shared" si="254"/>
        <v>1.0913450654393385E-2</v>
      </c>
      <c r="M3221">
        <f t="shared" si="251"/>
        <v>5.3672708136360951E-4</v>
      </c>
      <c r="N3221">
        <f t="shared" si="252"/>
        <v>1.0913450654393385E-2</v>
      </c>
      <c r="O3221">
        <f t="shared" si="253"/>
        <v>0.10913450654393385</v>
      </c>
      <c r="Q3221" s="7">
        <v>3195</v>
      </c>
      <c r="R3221" s="7">
        <v>3.238360948796913E-3</v>
      </c>
      <c r="S3221" s="7">
        <v>-1.9108978648660362E-3</v>
      </c>
      <c r="U3221" s="7">
        <v>70.008766162612304</v>
      </c>
      <c r="V3221" s="7">
        <v>1.8256727217577306E-3</v>
      </c>
    </row>
    <row r="3222" spans="1:22" x14ac:dyDescent="0.35">
      <c r="A3222" s="5">
        <v>2016</v>
      </c>
      <c r="B3222" s="14" t="s">
        <v>24</v>
      </c>
      <c r="C3222" s="14" t="s">
        <v>246</v>
      </c>
      <c r="D3222" s="14">
        <v>2010</v>
      </c>
      <c r="E3222" s="14">
        <v>6</v>
      </c>
      <c r="F3222" s="14">
        <v>58</v>
      </c>
      <c r="G3222" s="14">
        <v>3</v>
      </c>
      <c r="H3222" s="14">
        <v>61</v>
      </c>
      <c r="I3222" s="14" t="b">
        <v>1</v>
      </c>
      <c r="J3222" s="6">
        <v>4.91803278688525E-2</v>
      </c>
      <c r="K3222">
        <f t="shared" si="250"/>
        <v>1.1910340518587941E-4</v>
      </c>
      <c r="L3222">
        <f t="shared" si="254"/>
        <v>1.0913450654393385E-2</v>
      </c>
      <c r="M3222">
        <f t="shared" si="251"/>
        <v>5.3672708136360951E-4</v>
      </c>
      <c r="N3222">
        <f t="shared" si="252"/>
        <v>1.0913450654393385E-2</v>
      </c>
      <c r="O3222">
        <f t="shared" si="253"/>
        <v>6.5480703926360309E-2</v>
      </c>
      <c r="Q3222" s="7">
        <v>3196</v>
      </c>
      <c r="R3222" s="7">
        <v>1.180461846625654E-3</v>
      </c>
      <c r="S3222" s="7">
        <v>-4.1511587797237023E-4</v>
      </c>
      <c r="U3222" s="7">
        <v>70.030681569143098</v>
      </c>
      <c r="V3222" s="7">
        <v>1.8256727217577306E-3</v>
      </c>
    </row>
    <row r="3223" spans="1:22" x14ac:dyDescent="0.35">
      <c r="A3223" s="3">
        <v>2014</v>
      </c>
      <c r="B3223" s="13" t="s">
        <v>180</v>
      </c>
      <c r="C3223" s="13" t="s">
        <v>181</v>
      </c>
      <c r="D3223" s="13">
        <v>2006</v>
      </c>
      <c r="E3223" s="17">
        <v>8</v>
      </c>
      <c r="F3223" s="13">
        <v>97</v>
      </c>
      <c r="G3223" s="13">
        <v>5</v>
      </c>
      <c r="H3223" s="13">
        <v>102</v>
      </c>
      <c r="I3223" s="13" t="b">
        <v>1</v>
      </c>
      <c r="J3223" s="4">
        <v>4.9019607843137303E-2</v>
      </c>
      <c r="K3223">
        <f t="shared" si="250"/>
        <v>1.9915651358950328E-4</v>
      </c>
      <c r="L3223">
        <f t="shared" si="254"/>
        <v>1.4112282366417676E-2</v>
      </c>
      <c r="M3223">
        <f t="shared" si="251"/>
        <v>6.9177854737341611E-4</v>
      </c>
      <c r="N3223">
        <f t="shared" si="252"/>
        <v>1.4112282366417676E-2</v>
      </c>
      <c r="O3223">
        <f t="shared" si="253"/>
        <v>0.11289825893134141</v>
      </c>
      <c r="Q3223" s="7">
        <v>3197</v>
      </c>
      <c r="R3223" s="7">
        <v>1.077609302785124E-3</v>
      </c>
      <c r="S3223" s="7">
        <v>-3.7894721724004857E-4</v>
      </c>
      <c r="U3223" s="7">
        <v>70.052596975673893</v>
      </c>
      <c r="V3223" s="7">
        <v>1.8272700698871139E-3</v>
      </c>
    </row>
    <row r="3224" spans="1:22" x14ac:dyDescent="0.35">
      <c r="A3224" s="3">
        <v>2014</v>
      </c>
      <c r="B3224" s="13" t="s">
        <v>104</v>
      </c>
      <c r="C3224" s="13" t="s">
        <v>105</v>
      </c>
      <c r="D3224" s="13">
        <v>2005</v>
      </c>
      <c r="E3224" s="14">
        <v>9</v>
      </c>
      <c r="F3224" s="13">
        <v>97</v>
      </c>
      <c r="G3224" s="13">
        <v>5</v>
      </c>
      <c r="H3224" s="13">
        <v>102</v>
      </c>
      <c r="I3224" s="13" t="b">
        <v>1</v>
      </c>
      <c r="J3224" s="4">
        <v>4.9019607843137303E-2</v>
      </c>
      <c r="K3224">
        <f t="shared" si="250"/>
        <v>1.9915651358950328E-4</v>
      </c>
      <c r="L3224">
        <f t="shared" si="254"/>
        <v>1.4112282366417676E-2</v>
      </c>
      <c r="M3224">
        <f t="shared" si="251"/>
        <v>6.9177854737341611E-4</v>
      </c>
      <c r="N3224">
        <f t="shared" si="252"/>
        <v>1.4112282366417676E-2</v>
      </c>
      <c r="O3224">
        <f t="shared" si="253"/>
        <v>0.12701054129775907</v>
      </c>
      <c r="Q3224" s="7">
        <v>3198</v>
      </c>
      <c r="R3224" s="7">
        <v>1.077609302785124E-3</v>
      </c>
      <c r="S3224" s="7">
        <v>-3.7894721724004857E-4</v>
      </c>
      <c r="U3224" s="7">
        <v>70.074512382204688</v>
      </c>
      <c r="V3224" s="7">
        <v>1.8295267955462991E-3</v>
      </c>
    </row>
    <row r="3225" spans="1:22" x14ac:dyDescent="0.35">
      <c r="A3225" s="24">
        <v>2017</v>
      </c>
      <c r="B3225" s="17" t="s">
        <v>26</v>
      </c>
      <c r="C3225" s="17" t="s">
        <v>133</v>
      </c>
      <c r="D3225" s="17">
        <v>2005</v>
      </c>
      <c r="E3225" s="17">
        <v>12</v>
      </c>
      <c r="F3225" s="17">
        <v>97</v>
      </c>
      <c r="G3225" s="17">
        <v>5</v>
      </c>
      <c r="H3225" s="17">
        <v>102</v>
      </c>
      <c r="I3225" s="17" t="b">
        <v>1</v>
      </c>
      <c r="J3225" s="25">
        <v>4.9019607843137303E-2</v>
      </c>
      <c r="K3225">
        <f t="shared" si="250"/>
        <v>1.9915651358950328E-4</v>
      </c>
      <c r="L3225">
        <f t="shared" si="254"/>
        <v>1.4112282366417676E-2</v>
      </c>
      <c r="M3225">
        <f t="shared" si="251"/>
        <v>6.9177854737341611E-4</v>
      </c>
      <c r="N3225">
        <f t="shared" si="252"/>
        <v>1.4112282366417676E-2</v>
      </c>
      <c r="O3225">
        <f t="shared" si="253"/>
        <v>0.16934738839701211</v>
      </c>
      <c r="Q3225" s="7">
        <v>3199</v>
      </c>
      <c r="R3225" s="7">
        <v>1.077609302785124E-3</v>
      </c>
      <c r="S3225" s="7">
        <v>-3.7894721724004857E-4</v>
      </c>
      <c r="U3225" s="7">
        <v>70.096427788735468</v>
      </c>
      <c r="V3225" s="7">
        <v>1.8295267955462991E-3</v>
      </c>
    </row>
    <row r="3226" spans="1:22" x14ac:dyDescent="0.35">
      <c r="A3226" s="3">
        <v>2014</v>
      </c>
      <c r="B3226" s="13" t="s">
        <v>30</v>
      </c>
      <c r="C3226" s="13" t="s">
        <v>36</v>
      </c>
      <c r="D3226" s="13">
        <v>2006</v>
      </c>
      <c r="E3226" s="14">
        <v>8</v>
      </c>
      <c r="F3226" s="13">
        <v>272</v>
      </c>
      <c r="G3226" s="13">
        <v>14</v>
      </c>
      <c r="H3226" s="13">
        <v>286</v>
      </c>
      <c r="I3226" s="13" t="b">
        <v>1</v>
      </c>
      <c r="J3226" s="4">
        <v>4.8951048951049E-2</v>
      </c>
      <c r="K3226">
        <f t="shared" si="250"/>
        <v>5.5841924398625426E-4</v>
      </c>
      <c r="L3226">
        <f t="shared" si="254"/>
        <v>2.3630895962410192E-2</v>
      </c>
      <c r="M3226">
        <f t="shared" si="251"/>
        <v>1.1567571450130875E-3</v>
      </c>
      <c r="N3226">
        <f t="shared" si="252"/>
        <v>2.3630895962410192E-2</v>
      </c>
      <c r="O3226">
        <f t="shared" si="253"/>
        <v>0.18904716769928154</v>
      </c>
      <c r="Q3226" s="7">
        <v>3200</v>
      </c>
      <c r="R3226" s="7">
        <v>9.6384306168547642E-4</v>
      </c>
      <c r="S3226" s="7">
        <v>-3.3894069505325164E-4</v>
      </c>
      <c r="U3226" s="7">
        <v>70.118343195266263</v>
      </c>
      <c r="V3226" s="7">
        <v>1.8295267955462991E-3</v>
      </c>
    </row>
    <row r="3227" spans="1:22" x14ac:dyDescent="0.35">
      <c r="A3227" s="3">
        <v>2016</v>
      </c>
      <c r="B3227" s="13" t="s">
        <v>30</v>
      </c>
      <c r="C3227" s="13" t="s">
        <v>36</v>
      </c>
      <c r="D3227" s="13">
        <v>2010</v>
      </c>
      <c r="E3227" s="17">
        <v>6</v>
      </c>
      <c r="F3227" s="13">
        <v>311</v>
      </c>
      <c r="G3227" s="13">
        <v>16</v>
      </c>
      <c r="H3227" s="13">
        <v>327</v>
      </c>
      <c r="I3227" s="13" t="b">
        <v>1</v>
      </c>
      <c r="J3227" s="4">
        <v>4.8929663608562698E-2</v>
      </c>
      <c r="K3227">
        <f t="shared" si="250"/>
        <v>6.3847235238987819E-4</v>
      </c>
      <c r="L3227">
        <f t="shared" si="254"/>
        <v>2.5268010455710165E-2</v>
      </c>
      <c r="M3227">
        <f t="shared" si="251"/>
        <v>1.2363552516555434E-3</v>
      </c>
      <c r="N3227">
        <f t="shared" si="252"/>
        <v>2.5268010455710165E-2</v>
      </c>
      <c r="O3227">
        <f t="shared" si="253"/>
        <v>0.15160806273426097</v>
      </c>
      <c r="Q3227" s="7">
        <v>3201</v>
      </c>
      <c r="R3227" s="7">
        <v>9.6384306168547642E-4</v>
      </c>
      <c r="S3227" s="7">
        <v>-3.3894069505325164E-4</v>
      </c>
      <c r="U3227" s="7">
        <v>70.140258601797058</v>
      </c>
      <c r="V3227" s="7">
        <v>1.8312716951279784E-3</v>
      </c>
    </row>
    <row r="3228" spans="1:22" x14ac:dyDescent="0.35">
      <c r="A3228" s="3">
        <v>2014</v>
      </c>
      <c r="B3228" s="13" t="s">
        <v>26</v>
      </c>
      <c r="C3228" s="13" t="s">
        <v>110</v>
      </c>
      <c r="D3228" s="13">
        <v>2005</v>
      </c>
      <c r="E3228" s="14">
        <v>9</v>
      </c>
      <c r="F3228" s="13">
        <v>117</v>
      </c>
      <c r="G3228" s="13">
        <v>6</v>
      </c>
      <c r="H3228" s="13">
        <v>123</v>
      </c>
      <c r="I3228" s="13" t="b">
        <v>1</v>
      </c>
      <c r="J3228" s="4">
        <v>4.8780487804878099E-2</v>
      </c>
      <c r="K3228">
        <f t="shared" si="250"/>
        <v>2.4015932521087159E-4</v>
      </c>
      <c r="L3228">
        <f t="shared" si="254"/>
        <v>1.5497074730763597E-2</v>
      </c>
      <c r="M3228">
        <f t="shared" si="251"/>
        <v>7.5595486491529822E-4</v>
      </c>
      <c r="N3228">
        <f t="shared" si="252"/>
        <v>1.5497074730763597E-2</v>
      </c>
      <c r="O3228">
        <f t="shared" si="253"/>
        <v>0.13947367257687238</v>
      </c>
      <c r="Q3228" s="7">
        <v>3202</v>
      </c>
      <c r="R3228" s="7">
        <v>7.7555652696144144E-4</v>
      </c>
      <c r="S3228" s="7">
        <v>-1.5065416032921666E-4</v>
      </c>
      <c r="U3228" s="7">
        <v>70.162174008327852</v>
      </c>
      <c r="V3228" s="7">
        <v>1.8315721028317688E-3</v>
      </c>
    </row>
    <row r="3229" spans="1:22" x14ac:dyDescent="0.35">
      <c r="A3229" s="24">
        <v>2017</v>
      </c>
      <c r="B3229" s="17" t="s">
        <v>118</v>
      </c>
      <c r="C3229" s="17" t="s">
        <v>119</v>
      </c>
      <c r="D3229" s="17">
        <v>2008</v>
      </c>
      <c r="E3229" s="17">
        <v>9</v>
      </c>
      <c r="F3229" s="17">
        <v>117</v>
      </c>
      <c r="G3229" s="17">
        <v>6</v>
      </c>
      <c r="H3229" s="17">
        <v>123</v>
      </c>
      <c r="I3229" s="17" t="b">
        <v>1</v>
      </c>
      <c r="J3229" s="25">
        <v>4.8780487804878099E-2</v>
      </c>
      <c r="K3229">
        <f t="shared" si="250"/>
        <v>2.4015932521087159E-4</v>
      </c>
      <c r="L3229">
        <f t="shared" si="254"/>
        <v>1.5497074730763597E-2</v>
      </c>
      <c r="M3229">
        <f t="shared" si="251"/>
        <v>7.5595486491529822E-4</v>
      </c>
      <c r="N3229">
        <f t="shared" si="252"/>
        <v>1.5497074730763597E-2</v>
      </c>
      <c r="O3229">
        <f t="shared" si="253"/>
        <v>0.13947367257687238</v>
      </c>
      <c r="Q3229" s="7">
        <v>3203</v>
      </c>
      <c r="R3229" s="7">
        <v>6.7165165441943932E-4</v>
      </c>
      <c r="S3229" s="7">
        <v>-1.3047033003091551E-4</v>
      </c>
      <c r="U3229" s="7">
        <v>70.184089414858633</v>
      </c>
      <c r="V3229" s="7">
        <v>1.8321995899524667E-3</v>
      </c>
    </row>
    <row r="3230" spans="1:22" x14ac:dyDescent="0.35">
      <c r="A3230" s="5">
        <v>2013</v>
      </c>
      <c r="B3230" s="14" t="s">
        <v>33</v>
      </c>
      <c r="C3230" s="14" t="s">
        <v>203</v>
      </c>
      <c r="D3230" s="14">
        <v>2007</v>
      </c>
      <c r="E3230" s="14">
        <v>6</v>
      </c>
      <c r="F3230" s="14">
        <v>78</v>
      </c>
      <c r="G3230" s="14">
        <v>4</v>
      </c>
      <c r="H3230" s="14">
        <v>82</v>
      </c>
      <c r="I3230" s="14" t="b">
        <v>1</v>
      </c>
      <c r="J3230" s="6">
        <v>4.8780487804878099E-2</v>
      </c>
      <c r="K3230">
        <f t="shared" si="250"/>
        <v>1.6010621680724775E-4</v>
      </c>
      <c r="L3230">
        <f t="shared" si="254"/>
        <v>1.2653308532049937E-2</v>
      </c>
      <c r="M3230">
        <f t="shared" si="251"/>
        <v>6.1723456253902202E-4</v>
      </c>
      <c r="N3230">
        <f t="shared" si="252"/>
        <v>1.2653308532049937E-2</v>
      </c>
      <c r="O3230">
        <f t="shared" si="253"/>
        <v>7.5919851192299631E-2</v>
      </c>
      <c r="Q3230" s="7">
        <v>3204</v>
      </c>
      <c r="R3230" s="7">
        <v>5.0859073215788397E-4</v>
      </c>
      <c r="S3230" s="7">
        <v>3.2590592230639839E-5</v>
      </c>
      <c r="U3230" s="7">
        <v>70.206004821389428</v>
      </c>
      <c r="V3230" s="7">
        <v>1.8321995899524667E-3</v>
      </c>
    </row>
    <row r="3231" spans="1:22" x14ac:dyDescent="0.35">
      <c r="A3231" s="24">
        <v>2013</v>
      </c>
      <c r="B3231" s="17" t="s">
        <v>104</v>
      </c>
      <c r="C3231" s="17" t="s">
        <v>105</v>
      </c>
      <c r="D3231" s="17">
        <v>2003</v>
      </c>
      <c r="E3231" s="17">
        <v>10</v>
      </c>
      <c r="F3231" s="17">
        <v>78</v>
      </c>
      <c r="G3231" s="17">
        <v>4</v>
      </c>
      <c r="H3231" s="17">
        <v>82</v>
      </c>
      <c r="I3231" s="17" t="b">
        <v>1</v>
      </c>
      <c r="J3231" s="25">
        <v>4.8780487804878099E-2</v>
      </c>
      <c r="K3231">
        <f t="shared" si="250"/>
        <v>1.6010621680724775E-4</v>
      </c>
      <c r="L3231">
        <f t="shared" si="254"/>
        <v>1.2653308532049937E-2</v>
      </c>
      <c r="M3231">
        <f t="shared" si="251"/>
        <v>6.1723456253902202E-4</v>
      </c>
      <c r="N3231">
        <f t="shared" si="252"/>
        <v>1.2653308532049937E-2</v>
      </c>
      <c r="O3231">
        <f t="shared" si="253"/>
        <v>0.12653308532049937</v>
      </c>
      <c r="Q3231" s="7">
        <v>3205</v>
      </c>
      <c r="R3231" s="7">
        <v>5.0859073215788397E-4</v>
      </c>
      <c r="S3231" s="7">
        <v>3.2590592230639839E-5</v>
      </c>
      <c r="U3231" s="7">
        <v>70.227920227920222</v>
      </c>
      <c r="V3231" s="7">
        <v>1.8349637370883348E-3</v>
      </c>
    </row>
    <row r="3232" spans="1:22" x14ac:dyDescent="0.35">
      <c r="A3232" s="5">
        <v>2016</v>
      </c>
      <c r="B3232" s="14" t="s">
        <v>118</v>
      </c>
      <c r="C3232" s="14" t="s">
        <v>119</v>
      </c>
      <c r="D3232" s="14">
        <v>2009</v>
      </c>
      <c r="E3232" s="14">
        <v>7</v>
      </c>
      <c r="F3232" s="14">
        <v>78</v>
      </c>
      <c r="G3232" s="14">
        <v>4</v>
      </c>
      <c r="H3232" s="14">
        <v>82</v>
      </c>
      <c r="I3232" s="14" t="b">
        <v>1</v>
      </c>
      <c r="J3232" s="6">
        <v>4.8780487804878099E-2</v>
      </c>
      <c r="K3232">
        <f t="shared" si="250"/>
        <v>1.6010621680724775E-4</v>
      </c>
      <c r="L3232">
        <f t="shared" si="254"/>
        <v>1.2653308532049937E-2</v>
      </c>
      <c r="M3232">
        <f t="shared" si="251"/>
        <v>6.1723456253902202E-4</v>
      </c>
      <c r="N3232">
        <f t="shared" si="252"/>
        <v>1.2653308532049937E-2</v>
      </c>
      <c r="O3232">
        <f t="shared" si="253"/>
        <v>8.8573159724349565E-2</v>
      </c>
      <c r="Q3232" s="7">
        <v>3206</v>
      </c>
      <c r="R3232" s="7">
        <v>1.4869562657272152E-3</v>
      </c>
      <c r="S3232" s="7">
        <v>-9.4577494133869138E-4</v>
      </c>
      <c r="U3232" s="7">
        <v>70.249835634451017</v>
      </c>
      <c r="V3232" s="7">
        <v>1.8349637370883348E-3</v>
      </c>
    </row>
    <row r="3233" spans="1:22" x14ac:dyDescent="0.35">
      <c r="A3233" s="24">
        <v>2016</v>
      </c>
      <c r="B3233" s="17" t="s">
        <v>104</v>
      </c>
      <c r="C3233" s="17" t="s">
        <v>105</v>
      </c>
      <c r="D3233" s="17">
        <v>2006</v>
      </c>
      <c r="E3233" s="17">
        <v>10</v>
      </c>
      <c r="F3233" s="17">
        <v>78</v>
      </c>
      <c r="G3233" s="17">
        <v>4</v>
      </c>
      <c r="H3233" s="17">
        <v>82</v>
      </c>
      <c r="I3233" s="17" t="b">
        <v>1</v>
      </c>
      <c r="J3233" s="25">
        <v>4.8780487804878099E-2</v>
      </c>
      <c r="K3233">
        <f t="shared" si="250"/>
        <v>1.6010621680724775E-4</v>
      </c>
      <c r="L3233">
        <f t="shared" si="254"/>
        <v>1.2653308532049937E-2</v>
      </c>
      <c r="M3233">
        <f t="shared" si="251"/>
        <v>6.1723456253902202E-4</v>
      </c>
      <c r="N3233">
        <f t="shared" si="252"/>
        <v>1.2653308532049937E-2</v>
      </c>
      <c r="O3233">
        <f t="shared" si="253"/>
        <v>0.12653308532049937</v>
      </c>
      <c r="Q3233" s="7">
        <v>3207</v>
      </c>
      <c r="R3233" s="7">
        <v>5.0859073215788397E-4</v>
      </c>
      <c r="S3233" s="7">
        <v>3.2590592230639839E-5</v>
      </c>
      <c r="U3233" s="7">
        <v>70.271751040981798</v>
      </c>
      <c r="V3233" s="7">
        <v>1.8349637370883348E-3</v>
      </c>
    </row>
    <row r="3234" spans="1:22" x14ac:dyDescent="0.35">
      <c r="A3234" s="3">
        <v>2016</v>
      </c>
      <c r="B3234" s="13" t="s">
        <v>92</v>
      </c>
      <c r="C3234" s="13" t="s">
        <v>167</v>
      </c>
      <c r="D3234" s="13">
        <v>2008</v>
      </c>
      <c r="E3234" s="14">
        <v>8</v>
      </c>
      <c r="F3234" s="13">
        <v>98</v>
      </c>
      <c r="G3234" s="13">
        <v>5</v>
      </c>
      <c r="H3234" s="13">
        <v>103</v>
      </c>
      <c r="I3234" s="13" t="b">
        <v>1</v>
      </c>
      <c r="J3234" s="4">
        <v>4.85436893203883E-2</v>
      </c>
      <c r="K3234">
        <f t="shared" si="250"/>
        <v>2.0110902842861606E-4</v>
      </c>
      <c r="L3234">
        <f t="shared" si="254"/>
        <v>1.418129149367631E-2</v>
      </c>
      <c r="M3234">
        <f t="shared" si="251"/>
        <v>6.8841220843088812E-4</v>
      </c>
      <c r="N3234">
        <f t="shared" si="252"/>
        <v>1.418129149367631E-2</v>
      </c>
      <c r="O3234">
        <f t="shared" si="253"/>
        <v>0.11345033194941048</v>
      </c>
      <c r="Q3234" s="7">
        <v>3208</v>
      </c>
      <c r="R3234" s="7">
        <v>9.7608795502722012E-4</v>
      </c>
      <c r="S3234" s="7">
        <v>5.7848194687152351E-5</v>
      </c>
      <c r="U3234" s="7">
        <v>70.293666447512592</v>
      </c>
      <c r="V3234" s="7">
        <v>1.8371340083815552E-3</v>
      </c>
    </row>
    <row r="3235" spans="1:22" x14ac:dyDescent="0.35">
      <c r="A3235" s="24">
        <v>2017</v>
      </c>
      <c r="B3235" s="17" t="s">
        <v>42</v>
      </c>
      <c r="C3235" s="17" t="s">
        <v>112</v>
      </c>
      <c r="D3235" s="17">
        <v>2004</v>
      </c>
      <c r="E3235" s="17">
        <v>13</v>
      </c>
      <c r="F3235" s="17">
        <v>98</v>
      </c>
      <c r="G3235" s="17">
        <v>5</v>
      </c>
      <c r="H3235" s="17">
        <v>103</v>
      </c>
      <c r="I3235" s="17" t="b">
        <v>1</v>
      </c>
      <c r="J3235" s="25">
        <v>4.85436893203883E-2</v>
      </c>
      <c r="K3235">
        <f t="shared" si="250"/>
        <v>2.0110902842861606E-4</v>
      </c>
      <c r="L3235">
        <f t="shared" si="254"/>
        <v>1.418129149367631E-2</v>
      </c>
      <c r="M3235">
        <f t="shared" si="251"/>
        <v>6.8841220843088812E-4</v>
      </c>
      <c r="N3235">
        <f t="shared" si="252"/>
        <v>1.418129149367631E-2</v>
      </c>
      <c r="O3235">
        <f t="shared" si="253"/>
        <v>0.18435678941779204</v>
      </c>
      <c r="Q3235" s="7">
        <v>3209</v>
      </c>
      <c r="R3235" s="7">
        <v>1.0296224893028847E-3</v>
      </c>
      <c r="S3235" s="7">
        <v>-2.058910247775081E-4</v>
      </c>
      <c r="U3235" s="7">
        <v>70.315581854043387</v>
      </c>
      <c r="V3235" s="7">
        <v>1.8377494293161469E-3</v>
      </c>
    </row>
    <row r="3236" spans="1:22" x14ac:dyDescent="0.35">
      <c r="A3236" s="3">
        <v>2016</v>
      </c>
      <c r="B3236" s="13" t="s">
        <v>26</v>
      </c>
      <c r="C3236" s="13" t="s">
        <v>100</v>
      </c>
      <c r="D3236" s="13">
        <v>2006</v>
      </c>
      <c r="E3236" s="14">
        <v>10</v>
      </c>
      <c r="F3236" s="13">
        <v>118</v>
      </c>
      <c r="G3236" s="13">
        <v>6</v>
      </c>
      <c r="H3236" s="13">
        <v>124</v>
      </c>
      <c r="I3236" s="13" t="b">
        <v>1</v>
      </c>
      <c r="J3236" s="4">
        <v>4.8387096774193603E-2</v>
      </c>
      <c r="K3236">
        <f t="shared" si="250"/>
        <v>2.4211184004998437E-4</v>
      </c>
      <c r="L3236">
        <f t="shared" si="254"/>
        <v>1.5559943446233484E-2</v>
      </c>
      <c r="M3236">
        <f t="shared" si="251"/>
        <v>7.5290048933387911E-4</v>
      </c>
      <c r="N3236">
        <f t="shared" si="252"/>
        <v>1.5559943446233484E-2</v>
      </c>
      <c r="O3236">
        <f t="shared" si="253"/>
        <v>0.15559943446233485</v>
      </c>
      <c r="Q3236" s="7">
        <v>3210</v>
      </c>
      <c r="R3236" s="7">
        <v>2.4291465368551134E-3</v>
      </c>
      <c r="S3236" s="7">
        <v>-1.445992680883793E-3</v>
      </c>
      <c r="U3236" s="7">
        <v>70.337497260574182</v>
      </c>
      <c r="V3236" s="7">
        <v>1.8392843409921506E-3</v>
      </c>
    </row>
    <row r="3237" spans="1:22" x14ac:dyDescent="0.35">
      <c r="A3237" s="3">
        <v>2014</v>
      </c>
      <c r="B3237" s="13" t="s">
        <v>24</v>
      </c>
      <c r="C3237" s="13" t="s">
        <v>155</v>
      </c>
      <c r="D3237" s="13">
        <v>2005</v>
      </c>
      <c r="E3237" s="17">
        <v>9</v>
      </c>
      <c r="F3237" s="13">
        <v>59</v>
      </c>
      <c r="G3237" s="13">
        <v>3</v>
      </c>
      <c r="H3237" s="13">
        <v>62</v>
      </c>
      <c r="I3237" s="13" t="b">
        <v>1</v>
      </c>
      <c r="J3237" s="4">
        <v>4.8387096774193603E-2</v>
      </c>
      <c r="K3237">
        <f t="shared" si="250"/>
        <v>1.2105592002499218E-4</v>
      </c>
      <c r="L3237">
        <f t="shared" si="254"/>
        <v>1.1002541525710875E-2</v>
      </c>
      <c r="M3237">
        <f t="shared" si="251"/>
        <v>5.3238104156665589E-4</v>
      </c>
      <c r="N3237">
        <f t="shared" si="252"/>
        <v>1.1002541525710875E-2</v>
      </c>
      <c r="O3237">
        <f t="shared" si="253"/>
        <v>9.902287373139787E-2</v>
      </c>
      <c r="Q3237" s="7">
        <v>3211</v>
      </c>
      <c r="R3237" s="7">
        <v>1.0648064936574371E-3</v>
      </c>
      <c r="S3237" s="7">
        <v>5.5308600595313723E-5</v>
      </c>
      <c r="U3237" s="7">
        <v>70.359412667104962</v>
      </c>
      <c r="V3237" s="7">
        <v>1.840515043265014E-3</v>
      </c>
    </row>
    <row r="3238" spans="1:22" x14ac:dyDescent="0.35">
      <c r="A3238" s="5">
        <v>2014</v>
      </c>
      <c r="B3238" s="14" t="s">
        <v>26</v>
      </c>
      <c r="C3238" s="14" t="s">
        <v>178</v>
      </c>
      <c r="D3238" s="14">
        <v>2006</v>
      </c>
      <c r="E3238" s="14">
        <v>8</v>
      </c>
      <c r="F3238" s="14">
        <v>59</v>
      </c>
      <c r="G3238" s="14">
        <v>3</v>
      </c>
      <c r="H3238" s="14">
        <v>62</v>
      </c>
      <c r="I3238" s="14" t="b">
        <v>1</v>
      </c>
      <c r="J3238" s="6">
        <v>4.8387096774193603E-2</v>
      </c>
      <c r="K3238">
        <f t="shared" si="250"/>
        <v>1.2105592002499218E-4</v>
      </c>
      <c r="L3238">
        <f t="shared" si="254"/>
        <v>1.1002541525710875E-2</v>
      </c>
      <c r="M3238">
        <f t="shared" si="251"/>
        <v>5.3238104156665589E-4</v>
      </c>
      <c r="N3238">
        <f t="shared" si="252"/>
        <v>1.1002541525710875E-2</v>
      </c>
      <c r="O3238">
        <f t="shared" si="253"/>
        <v>8.8020332205687002E-2</v>
      </c>
      <c r="Q3238" s="7">
        <v>3212</v>
      </c>
      <c r="R3238" s="7">
        <v>1.6395091579550741E-3</v>
      </c>
      <c r="S3238" s="7">
        <v>-7.6123591627177034E-4</v>
      </c>
      <c r="U3238" s="7">
        <v>70.381328073635757</v>
      </c>
      <c r="V3238" s="7">
        <v>1.840515043265014E-3</v>
      </c>
    </row>
    <row r="3239" spans="1:22" x14ac:dyDescent="0.35">
      <c r="A3239" s="3">
        <v>2015</v>
      </c>
      <c r="B3239" s="13" t="s">
        <v>52</v>
      </c>
      <c r="C3239" s="13" t="s">
        <v>165</v>
      </c>
      <c r="D3239" s="13">
        <v>2006</v>
      </c>
      <c r="E3239" s="17">
        <v>9</v>
      </c>
      <c r="F3239" s="13">
        <v>59</v>
      </c>
      <c r="G3239" s="13">
        <v>3</v>
      </c>
      <c r="H3239" s="13">
        <v>62</v>
      </c>
      <c r="I3239" s="13" t="b">
        <v>1</v>
      </c>
      <c r="J3239" s="4">
        <v>4.8387096774193603E-2</v>
      </c>
      <c r="K3239">
        <f t="shared" ref="K3239:K3302" si="255">H3239/$H$1</f>
        <v>1.2105592002499218E-4</v>
      </c>
      <c r="L3239">
        <f t="shared" si="254"/>
        <v>1.1002541525710875E-2</v>
      </c>
      <c r="M3239">
        <f t="shared" ref="M3239:M3302" si="256">J3239*L3239</f>
        <v>5.3238104156665589E-4</v>
      </c>
      <c r="N3239">
        <f t="shared" ref="N3239:N3302" si="257">L3239</f>
        <v>1.1002541525710875E-2</v>
      </c>
      <c r="O3239">
        <f t="shared" ref="O3239:O3302" si="258">E3239*L3239</f>
        <v>9.902287373139787E-2</v>
      </c>
      <c r="Q3239" s="7">
        <v>3213</v>
      </c>
      <c r="R3239" s="7">
        <v>5.9092903070487649E-4</v>
      </c>
      <c r="S3239" s="7">
        <v>3.0103934224079247E-5</v>
      </c>
      <c r="U3239" s="7">
        <v>70.403243480166552</v>
      </c>
      <c r="V3239" s="7">
        <v>1.840515043265014E-3</v>
      </c>
    </row>
    <row r="3240" spans="1:22" x14ac:dyDescent="0.35">
      <c r="A3240" s="3">
        <v>2015</v>
      </c>
      <c r="B3240" s="13" t="s">
        <v>37</v>
      </c>
      <c r="C3240" s="13" t="s">
        <v>197</v>
      </c>
      <c r="D3240" s="13">
        <v>2007</v>
      </c>
      <c r="E3240" s="14">
        <v>8</v>
      </c>
      <c r="F3240" s="13">
        <v>59</v>
      </c>
      <c r="G3240" s="13">
        <v>3</v>
      </c>
      <c r="H3240" s="13">
        <v>62</v>
      </c>
      <c r="I3240" s="13" t="b">
        <v>1</v>
      </c>
      <c r="J3240" s="4">
        <v>4.8387096774193603E-2</v>
      </c>
      <c r="K3240">
        <f t="shared" si="255"/>
        <v>1.2105592002499218E-4</v>
      </c>
      <c r="L3240">
        <f t="shared" si="254"/>
        <v>1.1002541525710875E-2</v>
      </c>
      <c r="M3240">
        <f t="shared" si="256"/>
        <v>5.3238104156665589E-4</v>
      </c>
      <c r="N3240">
        <f t="shared" si="257"/>
        <v>1.1002541525710875E-2</v>
      </c>
      <c r="O3240">
        <f t="shared" si="258"/>
        <v>8.8020332205687002E-2</v>
      </c>
      <c r="Q3240" s="7">
        <v>3214</v>
      </c>
      <c r="R3240" s="7">
        <v>1.7276870561100826E-3</v>
      </c>
      <c r="S3240" s="7">
        <v>-1.1066540911811268E-3</v>
      </c>
      <c r="U3240" s="7">
        <v>70.425158886697346</v>
      </c>
      <c r="V3240" s="7">
        <v>1.840515043265014E-3</v>
      </c>
    </row>
    <row r="3241" spans="1:22" x14ac:dyDescent="0.35">
      <c r="A3241" s="24">
        <v>2015</v>
      </c>
      <c r="B3241" s="17" t="s">
        <v>158</v>
      </c>
      <c r="C3241" s="17" t="s">
        <v>243</v>
      </c>
      <c r="D3241" s="17">
        <v>2001</v>
      </c>
      <c r="E3241" s="17">
        <v>14</v>
      </c>
      <c r="F3241" s="17">
        <v>59</v>
      </c>
      <c r="G3241" s="17">
        <v>3</v>
      </c>
      <c r="H3241" s="17">
        <v>62</v>
      </c>
      <c r="I3241" s="17" t="b">
        <v>1</v>
      </c>
      <c r="J3241" s="25">
        <v>4.8387096774193603E-2</v>
      </c>
      <c r="K3241">
        <f t="shared" si="255"/>
        <v>1.2105592002499218E-4</v>
      </c>
      <c r="L3241">
        <f t="shared" si="254"/>
        <v>1.1002541525710875E-2</v>
      </c>
      <c r="M3241">
        <f t="shared" si="256"/>
        <v>5.3238104156665589E-4</v>
      </c>
      <c r="N3241">
        <f t="shared" si="257"/>
        <v>1.1002541525710875E-2</v>
      </c>
      <c r="O3241">
        <f t="shared" si="258"/>
        <v>0.15403558135995227</v>
      </c>
      <c r="Q3241" s="7">
        <v>3215</v>
      </c>
      <c r="R3241" s="7">
        <v>2.78358315527856E-3</v>
      </c>
      <c r="S3241" s="7">
        <v>-1.504683278738839E-3</v>
      </c>
      <c r="U3241" s="7">
        <v>70.447074293228127</v>
      </c>
      <c r="V3241" s="7">
        <v>1.8503986861145791E-3</v>
      </c>
    </row>
    <row r="3242" spans="1:22" x14ac:dyDescent="0.35">
      <c r="A3242" s="5">
        <v>2015</v>
      </c>
      <c r="B3242" s="14" t="s">
        <v>153</v>
      </c>
      <c r="C3242" s="14" t="s">
        <v>305</v>
      </c>
      <c r="D3242" s="14">
        <v>2006</v>
      </c>
      <c r="E3242" s="14">
        <v>9</v>
      </c>
      <c r="F3242" s="14">
        <v>59</v>
      </c>
      <c r="G3242" s="14">
        <v>3</v>
      </c>
      <c r="H3242" s="14">
        <v>62</v>
      </c>
      <c r="I3242" s="14" t="b">
        <v>1</v>
      </c>
      <c r="J3242" s="6">
        <v>4.8387096774193603E-2</v>
      </c>
      <c r="K3242">
        <f t="shared" si="255"/>
        <v>1.2105592002499218E-4</v>
      </c>
      <c r="L3242">
        <f t="shared" si="254"/>
        <v>1.1002541525710875E-2</v>
      </c>
      <c r="M3242">
        <f t="shared" si="256"/>
        <v>5.3238104156665589E-4</v>
      </c>
      <c r="N3242">
        <f t="shared" si="257"/>
        <v>1.1002541525710875E-2</v>
      </c>
      <c r="O3242">
        <f t="shared" si="258"/>
        <v>9.902287373139787E-2</v>
      </c>
      <c r="Q3242" s="7">
        <v>3216</v>
      </c>
      <c r="R3242" s="7">
        <v>8.8821552854727879E-4</v>
      </c>
      <c r="S3242" s="7">
        <v>4.1423046172647804E-5</v>
      </c>
      <c r="U3242" s="7">
        <v>70.468989699758922</v>
      </c>
      <c r="V3242" s="7">
        <v>1.8503986861145791E-3</v>
      </c>
    </row>
    <row r="3243" spans="1:22" x14ac:dyDescent="0.35">
      <c r="A3243" s="3">
        <v>2016</v>
      </c>
      <c r="B3243" s="13" t="s">
        <v>26</v>
      </c>
      <c r="C3243" s="13" t="s">
        <v>111</v>
      </c>
      <c r="D3243" s="13">
        <v>2003</v>
      </c>
      <c r="E3243" s="17">
        <v>13</v>
      </c>
      <c r="F3243" s="13">
        <v>59</v>
      </c>
      <c r="G3243" s="13">
        <v>3</v>
      </c>
      <c r="H3243" s="13">
        <v>62</v>
      </c>
      <c r="I3243" s="13" t="b">
        <v>1</v>
      </c>
      <c r="J3243" s="4">
        <v>4.8387096774193603E-2</v>
      </c>
      <c r="K3243">
        <f t="shared" si="255"/>
        <v>1.2105592002499218E-4</v>
      </c>
      <c r="L3243">
        <f t="shared" si="254"/>
        <v>1.1002541525710875E-2</v>
      </c>
      <c r="M3243">
        <f t="shared" si="256"/>
        <v>5.3238104156665589E-4</v>
      </c>
      <c r="N3243">
        <f t="shared" si="257"/>
        <v>1.1002541525710875E-2</v>
      </c>
      <c r="O3243">
        <f t="shared" si="258"/>
        <v>0.14303303983424137</v>
      </c>
      <c r="Q3243" s="7">
        <v>3217</v>
      </c>
      <c r="R3243" s="7">
        <v>2.3528419691949878E-3</v>
      </c>
      <c r="S3243" s="7">
        <v>-1.5937952514376436E-3</v>
      </c>
      <c r="U3243" s="7">
        <v>70.490905106289716</v>
      </c>
      <c r="V3243" s="7">
        <v>1.8508010779179954E-3</v>
      </c>
    </row>
    <row r="3244" spans="1:22" x14ac:dyDescent="0.35">
      <c r="A3244" s="3">
        <v>2017</v>
      </c>
      <c r="B3244" s="13" t="s">
        <v>30</v>
      </c>
      <c r="C3244" s="13" t="s">
        <v>274</v>
      </c>
      <c r="D3244" s="13">
        <v>2007</v>
      </c>
      <c r="E3244" s="14">
        <v>10</v>
      </c>
      <c r="F3244" s="13">
        <v>59</v>
      </c>
      <c r="G3244" s="13">
        <v>3</v>
      </c>
      <c r="H3244" s="13">
        <v>62</v>
      </c>
      <c r="I3244" s="13" t="b">
        <v>1</v>
      </c>
      <c r="J3244" s="4">
        <v>4.8387096774193603E-2</v>
      </c>
      <c r="K3244">
        <f t="shared" si="255"/>
        <v>1.2105592002499218E-4</v>
      </c>
      <c r="L3244">
        <f t="shared" si="254"/>
        <v>1.1002541525710875E-2</v>
      </c>
      <c r="M3244">
        <f t="shared" si="256"/>
        <v>5.3238104156665589E-4</v>
      </c>
      <c r="N3244">
        <f t="shared" si="257"/>
        <v>1.1002541525710875E-2</v>
      </c>
      <c r="O3244">
        <f t="shared" si="258"/>
        <v>0.11002541525710875</v>
      </c>
      <c r="Q3244" s="7">
        <v>3218</v>
      </c>
      <c r="R3244" s="7">
        <v>8.4163977078315121E-4</v>
      </c>
      <c r="S3244" s="7">
        <v>-3.049126894195417E-4</v>
      </c>
      <c r="U3244" s="7">
        <v>70.512820512820511</v>
      </c>
      <c r="V3244" s="7">
        <v>1.8508010779179954E-3</v>
      </c>
    </row>
    <row r="3245" spans="1:22" x14ac:dyDescent="0.35">
      <c r="A3245" s="3">
        <v>2017</v>
      </c>
      <c r="B3245" s="13" t="s">
        <v>30</v>
      </c>
      <c r="C3245" s="13" t="s">
        <v>160</v>
      </c>
      <c r="D3245" s="13">
        <v>2006</v>
      </c>
      <c r="E3245" s="17">
        <v>11</v>
      </c>
      <c r="F3245" s="13">
        <v>59</v>
      </c>
      <c r="G3245" s="13">
        <v>3</v>
      </c>
      <c r="H3245" s="13">
        <v>62</v>
      </c>
      <c r="I3245" s="13" t="b">
        <v>1</v>
      </c>
      <c r="J3245" s="4">
        <v>4.8387096774193603E-2</v>
      </c>
      <c r="K3245">
        <f t="shared" si="255"/>
        <v>1.2105592002499218E-4</v>
      </c>
      <c r="L3245">
        <f t="shared" si="254"/>
        <v>1.1002541525710875E-2</v>
      </c>
      <c r="M3245">
        <f t="shared" si="256"/>
        <v>5.3238104156665589E-4</v>
      </c>
      <c r="N3245">
        <f t="shared" si="257"/>
        <v>1.1002541525710875E-2</v>
      </c>
      <c r="O3245">
        <f t="shared" si="258"/>
        <v>0.12102795678281963</v>
      </c>
      <c r="Q3245" s="7">
        <v>3219</v>
      </c>
      <c r="R3245" s="7">
        <v>1.0060539189221381E-3</v>
      </c>
      <c r="S3245" s="7">
        <v>-4.6932683755852855E-4</v>
      </c>
      <c r="U3245" s="7">
        <v>70.534735919351291</v>
      </c>
      <c r="V3245" s="7">
        <v>1.8508010779179954E-3</v>
      </c>
    </row>
    <row r="3246" spans="1:22" x14ac:dyDescent="0.35">
      <c r="A3246" s="3">
        <v>2014</v>
      </c>
      <c r="B3246" s="13" t="s">
        <v>30</v>
      </c>
      <c r="C3246" s="13" t="s">
        <v>31</v>
      </c>
      <c r="D3246" s="13">
        <v>2006</v>
      </c>
      <c r="E3246" s="14">
        <v>8</v>
      </c>
      <c r="F3246" s="13">
        <v>374</v>
      </c>
      <c r="G3246" s="13">
        <v>19</v>
      </c>
      <c r="H3246" s="13">
        <v>393</v>
      </c>
      <c r="I3246" s="13" t="b">
        <v>1</v>
      </c>
      <c r="J3246" s="4">
        <v>4.8346055979643802E-2</v>
      </c>
      <c r="K3246">
        <f t="shared" si="255"/>
        <v>7.6733833177132147E-4</v>
      </c>
      <c r="L3246">
        <f t="shared" si="254"/>
        <v>2.7700872400906826E-2</v>
      </c>
      <c r="M3246">
        <f t="shared" si="256"/>
        <v>1.3392279277792114E-3</v>
      </c>
      <c r="N3246">
        <f t="shared" si="257"/>
        <v>2.7700872400906826E-2</v>
      </c>
      <c r="O3246">
        <f t="shared" si="258"/>
        <v>0.22160697920725461</v>
      </c>
      <c r="Q3246" s="7">
        <v>3220</v>
      </c>
      <c r="R3246" s="7">
        <v>3.4839732636619022E-4</v>
      </c>
      <c r="S3246" s="7">
        <v>1.8832975499741928E-4</v>
      </c>
      <c r="U3246" s="7">
        <v>70.556651325882086</v>
      </c>
      <c r="V3246" s="7">
        <v>1.8517036876170621E-3</v>
      </c>
    </row>
    <row r="3247" spans="1:22" x14ac:dyDescent="0.35">
      <c r="A3247" s="24">
        <v>2016</v>
      </c>
      <c r="B3247" s="17" t="s">
        <v>37</v>
      </c>
      <c r="C3247" s="17" t="s">
        <v>38</v>
      </c>
      <c r="D3247" s="17">
        <v>2008</v>
      </c>
      <c r="E3247" s="17">
        <v>8</v>
      </c>
      <c r="F3247" s="17">
        <v>138</v>
      </c>
      <c r="G3247" s="17">
        <v>7</v>
      </c>
      <c r="H3247" s="17">
        <v>145</v>
      </c>
      <c r="I3247" s="17" t="b">
        <v>1</v>
      </c>
      <c r="J3247" s="25">
        <v>4.8275862068965503E-2</v>
      </c>
      <c r="K3247">
        <f t="shared" si="255"/>
        <v>2.8311465167135268E-4</v>
      </c>
      <c r="L3247">
        <f t="shared" si="254"/>
        <v>1.68260111634146E-2</v>
      </c>
      <c r="M3247">
        <f t="shared" si="256"/>
        <v>8.1229019409587697E-4</v>
      </c>
      <c r="N3247">
        <f t="shared" si="257"/>
        <v>1.68260111634146E-2</v>
      </c>
      <c r="O3247">
        <f t="shared" si="258"/>
        <v>0.1346080893073168</v>
      </c>
      <c r="Q3247" s="7">
        <v>3221</v>
      </c>
      <c r="R3247" s="7">
        <v>8.7572661618990917E-4</v>
      </c>
      <c r="S3247" s="7">
        <v>-1.8394806881649305E-4</v>
      </c>
      <c r="U3247" s="7">
        <v>70.578566732412881</v>
      </c>
      <c r="V3247" s="7">
        <v>1.8517036876170621E-3</v>
      </c>
    </row>
    <row r="3248" spans="1:22" x14ac:dyDescent="0.35">
      <c r="A3248" s="3">
        <v>2016</v>
      </c>
      <c r="B3248" s="13" t="s">
        <v>26</v>
      </c>
      <c r="C3248" s="13" t="s">
        <v>27</v>
      </c>
      <c r="D3248" s="13">
        <v>2005</v>
      </c>
      <c r="E3248" s="14">
        <v>11</v>
      </c>
      <c r="F3248" s="13">
        <v>316</v>
      </c>
      <c r="G3248" s="13">
        <v>16</v>
      </c>
      <c r="H3248" s="13">
        <v>332</v>
      </c>
      <c r="I3248" s="13" t="b">
        <v>1</v>
      </c>
      <c r="J3248" s="4">
        <v>4.8192771084337303E-2</v>
      </c>
      <c r="K3248">
        <f t="shared" si="255"/>
        <v>6.4823492658544208E-4</v>
      </c>
      <c r="L3248">
        <f t="shared" si="254"/>
        <v>2.546045809849937E-2</v>
      </c>
      <c r="M3248">
        <f t="shared" si="256"/>
        <v>1.2270100288433419E-3</v>
      </c>
      <c r="N3248">
        <f t="shared" si="257"/>
        <v>2.546045809849937E-2</v>
      </c>
      <c r="O3248">
        <f t="shared" si="258"/>
        <v>0.28006503908349306</v>
      </c>
      <c r="Q3248" s="7">
        <v>3222</v>
      </c>
      <c r="R3248" s="7">
        <v>1.0883320475103277E-3</v>
      </c>
      <c r="S3248" s="7">
        <v>-3.965535001369116E-4</v>
      </c>
      <c r="U3248" s="7">
        <v>70.600482138943676</v>
      </c>
      <c r="V3248" s="7">
        <v>1.8526076191757198E-3</v>
      </c>
    </row>
    <row r="3249" spans="1:22" x14ac:dyDescent="0.35">
      <c r="A3249" s="24">
        <v>2013</v>
      </c>
      <c r="B3249" s="17" t="s">
        <v>33</v>
      </c>
      <c r="C3249" s="17" t="s">
        <v>86</v>
      </c>
      <c r="D3249" s="17">
        <v>2006</v>
      </c>
      <c r="E3249" s="17">
        <v>7</v>
      </c>
      <c r="F3249" s="17">
        <v>158</v>
      </c>
      <c r="G3249" s="17">
        <v>8</v>
      </c>
      <c r="H3249" s="17">
        <v>166</v>
      </c>
      <c r="I3249" s="17" t="b">
        <v>1</v>
      </c>
      <c r="J3249" s="25">
        <v>4.8192771084337303E-2</v>
      </c>
      <c r="K3249">
        <f t="shared" si="255"/>
        <v>3.2411746329272104E-4</v>
      </c>
      <c r="L3249">
        <f t="shared" si="254"/>
        <v>1.8003262573564854E-2</v>
      </c>
      <c r="M3249">
        <f t="shared" si="256"/>
        <v>8.6762711197902831E-4</v>
      </c>
      <c r="N3249">
        <f t="shared" si="257"/>
        <v>1.8003262573564854E-2</v>
      </c>
      <c r="O3249">
        <f t="shared" si="258"/>
        <v>0.12602283801495398</v>
      </c>
      <c r="Q3249" s="7">
        <v>3223</v>
      </c>
      <c r="R3249" s="7">
        <v>1.7261483414715835E-3</v>
      </c>
      <c r="S3249" s="7">
        <v>-1.0343697940981673E-3</v>
      </c>
      <c r="U3249" s="7">
        <v>70.622397545474456</v>
      </c>
      <c r="V3249" s="7">
        <v>1.8526076191757198E-3</v>
      </c>
    </row>
    <row r="3250" spans="1:22" x14ac:dyDescent="0.35">
      <c r="A3250" s="5">
        <v>2014</v>
      </c>
      <c r="B3250" s="14" t="s">
        <v>118</v>
      </c>
      <c r="C3250" s="14" t="s">
        <v>119</v>
      </c>
      <c r="D3250" s="14">
        <v>2006</v>
      </c>
      <c r="E3250" s="14">
        <v>8</v>
      </c>
      <c r="F3250" s="14">
        <v>158</v>
      </c>
      <c r="G3250" s="14">
        <v>8</v>
      </c>
      <c r="H3250" s="14">
        <v>166</v>
      </c>
      <c r="I3250" s="14" t="b">
        <v>1</v>
      </c>
      <c r="J3250" s="6">
        <v>4.8192771084337303E-2</v>
      </c>
      <c r="K3250">
        <f t="shared" si="255"/>
        <v>3.2411746329272104E-4</v>
      </c>
      <c r="L3250">
        <f t="shared" si="254"/>
        <v>1.8003262573564854E-2</v>
      </c>
      <c r="M3250">
        <f t="shared" si="256"/>
        <v>8.6762711197902831E-4</v>
      </c>
      <c r="N3250">
        <f t="shared" si="257"/>
        <v>1.8003262573564854E-2</v>
      </c>
      <c r="O3250">
        <f t="shared" si="258"/>
        <v>0.14402610058851884</v>
      </c>
      <c r="Q3250" s="7">
        <v>3224</v>
      </c>
      <c r="R3250" s="7">
        <v>1.4663967189277813E-3</v>
      </c>
      <c r="S3250" s="7">
        <v>-3.0963957391469377E-4</v>
      </c>
      <c r="U3250" s="7">
        <v>70.644312952005251</v>
      </c>
      <c r="V3250" s="7">
        <v>1.8542178825124672E-3</v>
      </c>
    </row>
    <row r="3251" spans="1:22" x14ac:dyDescent="0.35">
      <c r="A3251" s="3">
        <v>2015</v>
      </c>
      <c r="B3251" s="13" t="s">
        <v>24</v>
      </c>
      <c r="C3251" s="13" t="s">
        <v>169</v>
      </c>
      <c r="D3251" s="13">
        <v>2008</v>
      </c>
      <c r="E3251" s="17">
        <v>7</v>
      </c>
      <c r="F3251" s="13">
        <v>79</v>
      </c>
      <c r="G3251" s="13">
        <v>4</v>
      </c>
      <c r="H3251" s="13">
        <v>83</v>
      </c>
      <c r="I3251" s="13" t="b">
        <v>1</v>
      </c>
      <c r="J3251" s="4">
        <v>4.8192771084337303E-2</v>
      </c>
      <c r="K3251">
        <f t="shared" si="255"/>
        <v>1.6205873164636052E-4</v>
      </c>
      <c r="L3251">
        <f t="shared" si="254"/>
        <v>1.2730229049249685E-2</v>
      </c>
      <c r="M3251">
        <f t="shared" si="256"/>
        <v>6.1350501442167097E-4</v>
      </c>
      <c r="N3251">
        <f t="shared" si="257"/>
        <v>1.2730229049249685E-2</v>
      </c>
      <c r="O3251">
        <f t="shared" si="258"/>
        <v>8.9111603344747797E-2</v>
      </c>
      <c r="Q3251" s="7">
        <v>3225</v>
      </c>
      <c r="R3251" s="7">
        <v>8.0664746322176711E-4</v>
      </c>
      <c r="S3251" s="7">
        <v>4.2970778843377626E-4</v>
      </c>
      <c r="U3251" s="7">
        <v>70.666228358536046</v>
      </c>
      <c r="V3251" s="7">
        <v>1.8549156652047328E-3</v>
      </c>
    </row>
    <row r="3252" spans="1:22" x14ac:dyDescent="0.35">
      <c r="A3252" s="5">
        <v>2016</v>
      </c>
      <c r="B3252" s="14" t="s">
        <v>52</v>
      </c>
      <c r="C3252" s="14" t="s">
        <v>62</v>
      </c>
      <c r="D3252" s="14">
        <v>2006</v>
      </c>
      <c r="E3252" s="14">
        <v>10</v>
      </c>
      <c r="F3252" s="14">
        <v>79</v>
      </c>
      <c r="G3252" s="14">
        <v>4</v>
      </c>
      <c r="H3252" s="14">
        <v>83</v>
      </c>
      <c r="I3252" s="14" t="b">
        <v>1</v>
      </c>
      <c r="J3252" s="6">
        <v>4.8192771084337303E-2</v>
      </c>
      <c r="K3252">
        <f t="shared" si="255"/>
        <v>1.6205873164636052E-4</v>
      </c>
      <c r="L3252">
        <f t="shared" si="254"/>
        <v>1.2730229049249685E-2</v>
      </c>
      <c r="M3252">
        <f t="shared" si="256"/>
        <v>6.1350501442167097E-4</v>
      </c>
      <c r="N3252">
        <f t="shared" si="257"/>
        <v>1.2730229049249685E-2</v>
      </c>
      <c r="O3252">
        <f t="shared" si="258"/>
        <v>0.12730229049249686</v>
      </c>
      <c r="Q3252" s="7">
        <v>3226</v>
      </c>
      <c r="R3252" s="7">
        <v>1.1951265312184819E-3</v>
      </c>
      <c r="S3252" s="7">
        <v>-4.3917166630318366E-4</v>
      </c>
      <c r="U3252" s="7">
        <v>70.68814376506684</v>
      </c>
      <c r="V3252" s="7">
        <v>1.8567939735078278E-3</v>
      </c>
    </row>
    <row r="3253" spans="1:22" x14ac:dyDescent="0.35">
      <c r="A3253" s="24">
        <v>2016</v>
      </c>
      <c r="B3253" s="17" t="s">
        <v>153</v>
      </c>
      <c r="C3253" s="17" t="s">
        <v>154</v>
      </c>
      <c r="D3253" s="17">
        <v>2005</v>
      </c>
      <c r="E3253" s="17">
        <v>11</v>
      </c>
      <c r="F3253" s="17">
        <v>79</v>
      </c>
      <c r="G3253" s="17">
        <v>4</v>
      </c>
      <c r="H3253" s="17">
        <v>83</v>
      </c>
      <c r="I3253" s="17" t="b">
        <v>1</v>
      </c>
      <c r="J3253" s="25">
        <v>4.8192771084337303E-2</v>
      </c>
      <c r="K3253">
        <f t="shared" si="255"/>
        <v>1.6205873164636052E-4</v>
      </c>
      <c r="L3253">
        <f t="shared" si="254"/>
        <v>1.2730229049249685E-2</v>
      </c>
      <c r="M3253">
        <f t="shared" si="256"/>
        <v>6.1350501442167097E-4</v>
      </c>
      <c r="N3253">
        <f t="shared" si="257"/>
        <v>1.2730229049249685E-2</v>
      </c>
      <c r="O3253">
        <f t="shared" si="258"/>
        <v>0.14003251954174653</v>
      </c>
      <c r="Q3253" s="7">
        <v>3227</v>
      </c>
      <c r="R3253" s="7">
        <v>1.1951265312184819E-3</v>
      </c>
      <c r="S3253" s="7">
        <v>-4.3917166630318366E-4</v>
      </c>
      <c r="U3253" s="7">
        <v>70.710059171597621</v>
      </c>
      <c r="V3253" s="7">
        <v>1.8592771494398512E-3</v>
      </c>
    </row>
    <row r="3254" spans="1:22" x14ac:dyDescent="0.35">
      <c r="A3254" s="5">
        <v>2015</v>
      </c>
      <c r="B3254" s="14" t="s">
        <v>26</v>
      </c>
      <c r="C3254" s="14" t="s">
        <v>110</v>
      </c>
      <c r="D3254" s="14">
        <v>2004</v>
      </c>
      <c r="E3254" s="14">
        <v>11</v>
      </c>
      <c r="F3254" s="14">
        <v>99</v>
      </c>
      <c r="G3254" s="14">
        <v>5</v>
      </c>
      <c r="H3254" s="14">
        <v>104</v>
      </c>
      <c r="I3254" s="14" t="b">
        <v>1</v>
      </c>
      <c r="J3254" s="6">
        <v>4.80769230769231E-2</v>
      </c>
      <c r="K3254">
        <f t="shared" si="255"/>
        <v>2.0306154326772883E-4</v>
      </c>
      <c r="L3254">
        <f t="shared" si="254"/>
        <v>1.4249966430407084E-2</v>
      </c>
      <c r="M3254">
        <f t="shared" si="256"/>
        <v>6.8509453992341785E-4</v>
      </c>
      <c r="N3254">
        <f t="shared" si="257"/>
        <v>1.4249966430407084E-2</v>
      </c>
      <c r="O3254">
        <f t="shared" si="258"/>
        <v>0.15674963073447792</v>
      </c>
      <c r="Q3254" s="7">
        <v>3228</v>
      </c>
      <c r="R3254" s="7">
        <v>4.0393996379852967E-4</v>
      </c>
      <c r="S3254" s="7">
        <v>2.1329459874049235E-4</v>
      </c>
      <c r="U3254" s="7">
        <v>70.731974578128415</v>
      </c>
      <c r="V3254" s="7">
        <v>1.8598870484719744E-3</v>
      </c>
    </row>
    <row r="3255" spans="1:22" x14ac:dyDescent="0.35">
      <c r="A3255" s="3">
        <v>2015</v>
      </c>
      <c r="B3255" s="13" t="s">
        <v>26</v>
      </c>
      <c r="C3255" s="13" t="s">
        <v>35</v>
      </c>
      <c r="D3255" s="13">
        <v>2005</v>
      </c>
      <c r="E3255" s="17">
        <v>10</v>
      </c>
      <c r="F3255" s="13">
        <v>318</v>
      </c>
      <c r="G3255" s="13">
        <v>16</v>
      </c>
      <c r="H3255" s="13">
        <v>334</v>
      </c>
      <c r="I3255" s="13" t="b">
        <v>1</v>
      </c>
      <c r="J3255" s="4">
        <v>4.7904191616766498E-2</v>
      </c>
      <c r="K3255">
        <f t="shared" si="255"/>
        <v>6.5213995626366757E-4</v>
      </c>
      <c r="L3255">
        <f t="shared" si="254"/>
        <v>2.5537031077704934E-2</v>
      </c>
      <c r="M3255">
        <f t="shared" si="256"/>
        <v>1.2233308300696982E-3</v>
      </c>
      <c r="N3255">
        <f t="shared" si="257"/>
        <v>2.5537031077704934E-2</v>
      </c>
      <c r="O3255">
        <f t="shared" si="258"/>
        <v>0.25537031077704936</v>
      </c>
      <c r="Q3255" s="7">
        <v>3229</v>
      </c>
      <c r="R3255" s="7">
        <v>1.1664423140883618E-3</v>
      </c>
      <c r="S3255" s="7">
        <v>-5.4920775154933981E-4</v>
      </c>
      <c r="U3255" s="7">
        <v>70.75388998465921</v>
      </c>
      <c r="V3255" s="7">
        <v>1.8605968903460995E-3</v>
      </c>
    </row>
    <row r="3256" spans="1:22" x14ac:dyDescent="0.35">
      <c r="A3256" s="3">
        <v>2015</v>
      </c>
      <c r="B3256" s="13" t="s">
        <v>79</v>
      </c>
      <c r="C3256" s="13" t="s">
        <v>80</v>
      </c>
      <c r="D3256" s="13">
        <v>2008</v>
      </c>
      <c r="E3256" s="14">
        <v>7</v>
      </c>
      <c r="F3256" s="13">
        <v>159</v>
      </c>
      <c r="G3256" s="13">
        <v>8</v>
      </c>
      <c r="H3256" s="13">
        <v>167</v>
      </c>
      <c r="I3256" s="13" t="b">
        <v>1</v>
      </c>
      <c r="J3256" s="4">
        <v>4.7904191616766498E-2</v>
      </c>
      <c r="K3256">
        <f t="shared" si="255"/>
        <v>3.2606997813183379E-4</v>
      </c>
      <c r="L3256">
        <f t="shared" si="254"/>
        <v>1.8057407846416768E-2</v>
      </c>
      <c r="M3256">
        <f t="shared" si="256"/>
        <v>8.6502552557685174E-4</v>
      </c>
      <c r="N3256">
        <f t="shared" si="257"/>
        <v>1.8057407846416768E-2</v>
      </c>
      <c r="O3256">
        <f t="shared" si="258"/>
        <v>0.12640185492491737</v>
      </c>
      <c r="Q3256" s="7">
        <v>3230</v>
      </c>
      <c r="R3256" s="7">
        <v>5.9456555137098763E-4</v>
      </c>
      <c r="S3256" s="7">
        <v>2.2669011168034389E-5</v>
      </c>
      <c r="U3256" s="7">
        <v>70.775805391190005</v>
      </c>
      <c r="V3256" s="7">
        <v>1.863098894786866E-3</v>
      </c>
    </row>
    <row r="3257" spans="1:22" x14ac:dyDescent="0.35">
      <c r="A3257" s="24">
        <v>2013</v>
      </c>
      <c r="B3257" s="17" t="s">
        <v>30</v>
      </c>
      <c r="C3257" s="17" t="s">
        <v>56</v>
      </c>
      <c r="D3257" s="17">
        <v>2007</v>
      </c>
      <c r="E3257" s="17">
        <v>6</v>
      </c>
      <c r="F3257" s="17">
        <v>260</v>
      </c>
      <c r="G3257" s="17">
        <v>13</v>
      </c>
      <c r="H3257" s="17">
        <v>273</v>
      </c>
      <c r="I3257" s="17" t="b">
        <v>1</v>
      </c>
      <c r="J3257" s="25">
        <v>4.7619047619047603E-2</v>
      </c>
      <c r="K3257">
        <f t="shared" si="255"/>
        <v>5.3303655107778819E-4</v>
      </c>
      <c r="L3257">
        <f t="shared" si="254"/>
        <v>2.3087584349121244E-2</v>
      </c>
      <c r="M3257">
        <f t="shared" si="256"/>
        <v>1.0994087785295827E-3</v>
      </c>
      <c r="N3257">
        <f t="shared" si="257"/>
        <v>2.3087584349121244E-2</v>
      </c>
      <c r="O3257">
        <f t="shared" si="258"/>
        <v>0.13852550609472747</v>
      </c>
      <c r="Q3257" s="7">
        <v>3231</v>
      </c>
      <c r="R3257" s="7">
        <v>1.1664423140883618E-3</v>
      </c>
      <c r="S3257" s="7">
        <v>-5.4920775154933981E-4</v>
      </c>
      <c r="U3257" s="7">
        <v>70.797720797720785</v>
      </c>
      <c r="V3257" s="7">
        <v>1.8637116554989764E-3</v>
      </c>
    </row>
    <row r="3258" spans="1:22" x14ac:dyDescent="0.35">
      <c r="A3258" s="5">
        <v>2014</v>
      </c>
      <c r="B3258" s="14" t="s">
        <v>30</v>
      </c>
      <c r="C3258" s="14" t="s">
        <v>36</v>
      </c>
      <c r="D3258" s="14">
        <v>2007</v>
      </c>
      <c r="E3258" s="14">
        <v>7</v>
      </c>
      <c r="F3258" s="14">
        <v>220</v>
      </c>
      <c r="G3258" s="14">
        <v>11</v>
      </c>
      <c r="H3258" s="14">
        <v>231</v>
      </c>
      <c r="I3258" s="14" t="b">
        <v>1</v>
      </c>
      <c r="J3258" s="6">
        <v>4.7619047619047603E-2</v>
      </c>
      <c r="K3258">
        <f t="shared" si="255"/>
        <v>4.5103092783505157E-4</v>
      </c>
      <c r="L3258">
        <f t="shared" si="254"/>
        <v>2.123748873654914E-2</v>
      </c>
      <c r="M3258">
        <f t="shared" si="256"/>
        <v>1.0113089874547207E-3</v>
      </c>
      <c r="N3258">
        <f t="shared" si="257"/>
        <v>2.123748873654914E-2</v>
      </c>
      <c r="O3258">
        <f t="shared" si="258"/>
        <v>0.14866242115584399</v>
      </c>
      <c r="Q3258" s="7">
        <v>3232</v>
      </c>
      <c r="R3258" s="7">
        <v>8.800089234688674E-4</v>
      </c>
      <c r="S3258" s="7">
        <v>-1.9159671503797928E-4</v>
      </c>
      <c r="U3258" s="7">
        <v>70.81963620425158</v>
      </c>
      <c r="V3258" s="7">
        <v>1.8639549016754916E-3</v>
      </c>
    </row>
    <row r="3259" spans="1:22" x14ac:dyDescent="0.35">
      <c r="A3259" s="3">
        <v>2015</v>
      </c>
      <c r="B3259" s="13" t="s">
        <v>52</v>
      </c>
      <c r="C3259" s="13" t="s">
        <v>82</v>
      </c>
      <c r="D3259" s="13">
        <v>2008</v>
      </c>
      <c r="E3259" s="17">
        <v>7</v>
      </c>
      <c r="F3259" s="13">
        <v>140</v>
      </c>
      <c r="G3259" s="13">
        <v>7</v>
      </c>
      <c r="H3259" s="13">
        <v>147</v>
      </c>
      <c r="I3259" s="13" t="b">
        <v>1</v>
      </c>
      <c r="J3259" s="4">
        <v>4.7619047619047603E-2</v>
      </c>
      <c r="K3259">
        <f t="shared" si="255"/>
        <v>2.8701968134957828E-4</v>
      </c>
      <c r="L3259">
        <f t="shared" si="254"/>
        <v>1.6941655212805457E-2</v>
      </c>
      <c r="M3259">
        <f t="shared" si="256"/>
        <v>8.0674548632406911E-4</v>
      </c>
      <c r="N3259">
        <f t="shared" si="257"/>
        <v>1.6941655212805457E-2</v>
      </c>
      <c r="O3259">
        <f t="shared" si="258"/>
        <v>0.1185915864896382</v>
      </c>
      <c r="Q3259" s="7">
        <v>3233</v>
      </c>
      <c r="R3259" s="7">
        <v>1.9482342878749581E-3</v>
      </c>
      <c r="S3259" s="7">
        <v>-1.2598220794440701E-3</v>
      </c>
      <c r="U3259" s="7">
        <v>70.841551610782375</v>
      </c>
      <c r="V3259" s="7">
        <v>1.8639549016754916E-3</v>
      </c>
    </row>
    <row r="3260" spans="1:22" x14ac:dyDescent="0.35">
      <c r="A3260" s="5">
        <v>2015</v>
      </c>
      <c r="B3260" s="14" t="s">
        <v>52</v>
      </c>
      <c r="C3260" s="14" t="s">
        <v>74</v>
      </c>
      <c r="D3260" s="14">
        <v>2008</v>
      </c>
      <c r="E3260" s="14">
        <v>7</v>
      </c>
      <c r="F3260" s="14">
        <v>140</v>
      </c>
      <c r="G3260" s="14">
        <v>7</v>
      </c>
      <c r="H3260" s="14">
        <v>147</v>
      </c>
      <c r="I3260" s="14" t="b">
        <v>1</v>
      </c>
      <c r="J3260" s="6">
        <v>4.7619047619047603E-2</v>
      </c>
      <c r="K3260">
        <f t="shared" si="255"/>
        <v>2.8701968134957828E-4</v>
      </c>
      <c r="L3260">
        <f t="shared" si="254"/>
        <v>1.6941655212805457E-2</v>
      </c>
      <c r="M3260">
        <f t="shared" si="256"/>
        <v>8.0674548632406911E-4</v>
      </c>
      <c r="N3260">
        <f t="shared" si="257"/>
        <v>1.6941655212805457E-2</v>
      </c>
      <c r="O3260">
        <f t="shared" si="258"/>
        <v>0.1185915864896382</v>
      </c>
      <c r="Q3260" s="7">
        <v>3234</v>
      </c>
      <c r="R3260" s="7">
        <v>1.4343897799169697E-3</v>
      </c>
      <c r="S3260" s="7">
        <v>-6.8148929058309054E-4</v>
      </c>
      <c r="U3260" s="7">
        <v>70.86346701731317</v>
      </c>
      <c r="V3260" s="7">
        <v>1.8639549016754916E-3</v>
      </c>
    </row>
    <row r="3261" spans="1:22" x14ac:dyDescent="0.35">
      <c r="A3261" s="3">
        <v>2013</v>
      </c>
      <c r="B3261" s="13" t="s">
        <v>42</v>
      </c>
      <c r="C3261" s="13" t="s">
        <v>96</v>
      </c>
      <c r="D3261" s="13">
        <v>2004</v>
      </c>
      <c r="E3261" s="17">
        <v>9</v>
      </c>
      <c r="F3261" s="13">
        <v>100</v>
      </c>
      <c r="G3261" s="13">
        <v>5</v>
      </c>
      <c r="H3261" s="13">
        <v>105</v>
      </c>
      <c r="I3261" s="13" t="b">
        <v>1</v>
      </c>
      <c r="J3261" s="4">
        <v>4.7619047619047603E-2</v>
      </c>
      <c r="K3261">
        <f t="shared" si="255"/>
        <v>2.050140581068416E-4</v>
      </c>
      <c r="L3261">
        <f t="shared" si="254"/>
        <v>1.4318311985246083E-2</v>
      </c>
      <c r="M3261">
        <f t="shared" si="256"/>
        <v>6.8182438024981323E-4</v>
      </c>
      <c r="N3261">
        <f t="shared" si="257"/>
        <v>1.4318311985246083E-2</v>
      </c>
      <c r="O3261">
        <f t="shared" si="258"/>
        <v>0.12886480786721474</v>
      </c>
      <c r="Q3261" s="7">
        <v>3235</v>
      </c>
      <c r="R3261" s="7">
        <v>8.4851041352384442E-4</v>
      </c>
      <c r="S3261" s="7">
        <v>-3.1612937195718853E-4</v>
      </c>
      <c r="U3261" s="7">
        <v>70.88538242384395</v>
      </c>
      <c r="V3261" s="7">
        <v>1.8639549016754916E-3</v>
      </c>
    </row>
    <row r="3262" spans="1:22" x14ac:dyDescent="0.35">
      <c r="A3262" s="5">
        <v>2016</v>
      </c>
      <c r="B3262" s="14" t="s">
        <v>52</v>
      </c>
      <c r="C3262" s="14" t="s">
        <v>62</v>
      </c>
      <c r="D3262" s="14">
        <v>2009</v>
      </c>
      <c r="E3262" s="14">
        <v>7</v>
      </c>
      <c r="F3262" s="14">
        <v>80</v>
      </c>
      <c r="G3262" s="14">
        <v>4</v>
      </c>
      <c r="H3262" s="14">
        <v>84</v>
      </c>
      <c r="I3262" s="14" t="b">
        <v>1</v>
      </c>
      <c r="J3262" s="6">
        <v>4.7619047619047603E-2</v>
      </c>
      <c r="K3262">
        <f t="shared" si="255"/>
        <v>1.6401124648547329E-4</v>
      </c>
      <c r="L3262">
        <f t="shared" si="254"/>
        <v>1.2806687568824082E-2</v>
      </c>
      <c r="M3262">
        <f t="shared" si="256"/>
        <v>6.0984226518209892E-4</v>
      </c>
      <c r="N3262">
        <f t="shared" si="257"/>
        <v>1.2806687568824082E-2</v>
      </c>
      <c r="O3262">
        <f t="shared" si="258"/>
        <v>8.9646812981768575E-2</v>
      </c>
      <c r="Q3262" s="7">
        <v>3236</v>
      </c>
      <c r="R3262" s="7">
        <v>6.8275408680372018E-4</v>
      </c>
      <c r="S3262" s="7">
        <v>-1.5037304523706429E-4</v>
      </c>
      <c r="U3262" s="7">
        <v>70.907297830374745</v>
      </c>
      <c r="V3262" s="7">
        <v>1.8639549016754916E-3</v>
      </c>
    </row>
    <row r="3263" spans="1:22" x14ac:dyDescent="0.35">
      <c r="A3263" s="3">
        <v>2017</v>
      </c>
      <c r="B3263" s="13" t="s">
        <v>42</v>
      </c>
      <c r="C3263" s="13" t="s">
        <v>66</v>
      </c>
      <c r="D3263" s="13">
        <v>2006</v>
      </c>
      <c r="E3263" s="17">
        <v>11</v>
      </c>
      <c r="F3263" s="13">
        <v>80</v>
      </c>
      <c r="G3263" s="13">
        <v>4</v>
      </c>
      <c r="H3263" s="13">
        <v>84</v>
      </c>
      <c r="I3263" s="13" t="b">
        <v>1</v>
      </c>
      <c r="J3263" s="4">
        <v>4.7619047619047603E-2</v>
      </c>
      <c r="K3263">
        <f t="shared" si="255"/>
        <v>1.6401124648547329E-4</v>
      </c>
      <c r="L3263">
        <f t="shared" si="254"/>
        <v>1.2806687568824082E-2</v>
      </c>
      <c r="M3263">
        <f t="shared" si="256"/>
        <v>6.0984226518209892E-4</v>
      </c>
      <c r="N3263">
        <f t="shared" si="257"/>
        <v>1.2806687568824082E-2</v>
      </c>
      <c r="O3263">
        <f t="shared" si="258"/>
        <v>0.1408735632570649</v>
      </c>
      <c r="Q3263" s="7">
        <v>3237</v>
      </c>
      <c r="R3263" s="7">
        <v>8.4851041352384442E-4</v>
      </c>
      <c r="S3263" s="7">
        <v>-3.1612937195718853E-4</v>
      </c>
      <c r="U3263" s="7">
        <v>70.929213236905539</v>
      </c>
      <c r="V3263" s="7">
        <v>1.8643780565543049E-3</v>
      </c>
    </row>
    <row r="3264" spans="1:22" x14ac:dyDescent="0.35">
      <c r="A3264" s="3">
        <v>2014</v>
      </c>
      <c r="B3264" s="13" t="s">
        <v>180</v>
      </c>
      <c r="C3264" s="13" t="s">
        <v>181</v>
      </c>
      <c r="D3264" s="13">
        <v>2007</v>
      </c>
      <c r="E3264" s="14">
        <v>7</v>
      </c>
      <c r="F3264" s="13">
        <v>60</v>
      </c>
      <c r="G3264" s="13">
        <v>3</v>
      </c>
      <c r="H3264" s="13">
        <v>63</v>
      </c>
      <c r="I3264" s="13" t="b">
        <v>1</v>
      </c>
      <c r="J3264" s="4">
        <v>4.7619047619047603E-2</v>
      </c>
      <c r="K3264">
        <f t="shared" si="255"/>
        <v>1.2300843486410496E-4</v>
      </c>
      <c r="L3264">
        <f t="shared" si="254"/>
        <v>1.1090916772932027E-2</v>
      </c>
      <c r="M3264">
        <f t="shared" si="256"/>
        <v>5.2813889394914392E-4</v>
      </c>
      <c r="N3264">
        <f t="shared" si="257"/>
        <v>1.1090916772932027E-2</v>
      </c>
      <c r="O3264">
        <f t="shared" si="258"/>
        <v>7.7636417410524183E-2</v>
      </c>
      <c r="Q3264" s="7">
        <v>3238</v>
      </c>
      <c r="R3264" s="7">
        <v>6.8275408680372018E-4</v>
      </c>
      <c r="S3264" s="7">
        <v>-1.5037304523706429E-4</v>
      </c>
      <c r="U3264" s="7">
        <v>70.951128643436334</v>
      </c>
      <c r="V3264" s="7">
        <v>1.8652148510562888E-3</v>
      </c>
    </row>
    <row r="3265" spans="1:22" x14ac:dyDescent="0.35">
      <c r="A3265" s="3">
        <v>2014</v>
      </c>
      <c r="B3265" s="13" t="s">
        <v>92</v>
      </c>
      <c r="C3265" s="13" t="s">
        <v>93</v>
      </c>
      <c r="D3265" s="13">
        <v>2007</v>
      </c>
      <c r="E3265" s="17">
        <v>7</v>
      </c>
      <c r="F3265" s="13">
        <v>60</v>
      </c>
      <c r="G3265" s="13">
        <v>3</v>
      </c>
      <c r="H3265" s="13">
        <v>63</v>
      </c>
      <c r="I3265" s="13" t="b">
        <v>1</v>
      </c>
      <c r="J3265" s="4">
        <v>4.7619047619047603E-2</v>
      </c>
      <c r="K3265">
        <f t="shared" si="255"/>
        <v>1.2300843486410496E-4</v>
      </c>
      <c r="L3265">
        <f t="shared" si="254"/>
        <v>1.1090916772932027E-2</v>
      </c>
      <c r="M3265">
        <f t="shared" si="256"/>
        <v>5.2813889394914392E-4</v>
      </c>
      <c r="N3265">
        <f t="shared" si="257"/>
        <v>1.1090916772932027E-2</v>
      </c>
      <c r="O3265">
        <f t="shared" si="258"/>
        <v>7.7636417410524183E-2</v>
      </c>
      <c r="Q3265" s="7">
        <v>3239</v>
      </c>
      <c r="R3265" s="7">
        <v>1.6772920471244657E-3</v>
      </c>
      <c r="S3265" s="7">
        <v>-1.1449110055578098E-3</v>
      </c>
      <c r="U3265" s="7">
        <v>70.973044049967115</v>
      </c>
      <c r="V3265" s="7">
        <v>1.8672529665990129E-3</v>
      </c>
    </row>
    <row r="3266" spans="1:22" x14ac:dyDescent="0.35">
      <c r="A3266" s="5">
        <v>2016</v>
      </c>
      <c r="B3266" s="14" t="s">
        <v>104</v>
      </c>
      <c r="C3266" s="14" t="s">
        <v>105</v>
      </c>
      <c r="D3266" s="14">
        <v>2007</v>
      </c>
      <c r="E3266" s="14">
        <v>9</v>
      </c>
      <c r="F3266" s="14">
        <v>60</v>
      </c>
      <c r="G3266" s="14">
        <v>3</v>
      </c>
      <c r="H3266" s="14">
        <v>63</v>
      </c>
      <c r="I3266" s="14" t="b">
        <v>1</v>
      </c>
      <c r="J3266" s="6">
        <v>4.7619047619047603E-2</v>
      </c>
      <c r="K3266">
        <f t="shared" si="255"/>
        <v>1.2300843486410496E-4</v>
      </c>
      <c r="L3266">
        <f t="shared" si="254"/>
        <v>1.1090916772932027E-2</v>
      </c>
      <c r="M3266">
        <f t="shared" si="256"/>
        <v>5.2813889394914392E-4</v>
      </c>
      <c r="N3266">
        <f t="shared" si="257"/>
        <v>1.1090916772932027E-2</v>
      </c>
      <c r="O3266">
        <f t="shared" si="258"/>
        <v>9.9818250956388244E-2</v>
      </c>
      <c r="Q3266" s="7">
        <v>3240</v>
      </c>
      <c r="R3266" s="7">
        <v>8.4851041352384442E-4</v>
      </c>
      <c r="S3266" s="7">
        <v>-3.1612937195718853E-4</v>
      </c>
      <c r="U3266" s="7">
        <v>70.994959456497909</v>
      </c>
      <c r="V3266" s="7">
        <v>1.8672529665990179E-3</v>
      </c>
    </row>
    <row r="3267" spans="1:22" x14ac:dyDescent="0.35">
      <c r="A3267" s="3">
        <v>2017</v>
      </c>
      <c r="B3267" s="13" t="s">
        <v>42</v>
      </c>
      <c r="C3267" s="13" t="s">
        <v>263</v>
      </c>
      <c r="D3267" s="13">
        <v>2006</v>
      </c>
      <c r="E3267" s="17">
        <v>11</v>
      </c>
      <c r="F3267" s="13">
        <v>60</v>
      </c>
      <c r="G3267" s="13">
        <v>3</v>
      </c>
      <c r="H3267" s="13">
        <v>63</v>
      </c>
      <c r="I3267" s="13" t="b">
        <v>1</v>
      </c>
      <c r="J3267" s="4">
        <v>4.7619047619047603E-2</v>
      </c>
      <c r="K3267">
        <f t="shared" si="255"/>
        <v>1.2300843486410496E-4</v>
      </c>
      <c r="L3267">
        <f t="shared" si="254"/>
        <v>1.1090916772932027E-2</v>
      </c>
      <c r="M3267">
        <f t="shared" si="256"/>
        <v>5.2813889394914392E-4</v>
      </c>
      <c r="N3267">
        <f t="shared" si="257"/>
        <v>1.1090916772932027E-2</v>
      </c>
      <c r="O3267">
        <f t="shared" si="258"/>
        <v>0.12200008450225229</v>
      </c>
      <c r="Q3267" s="7">
        <v>3241</v>
      </c>
      <c r="R3267" s="7">
        <v>1.5115357204043413E-3</v>
      </c>
      <c r="S3267" s="7">
        <v>-9.7915467883768537E-4</v>
      </c>
      <c r="U3267" s="7">
        <v>71.016874863028704</v>
      </c>
      <c r="V3267" s="7">
        <v>1.8672529665990179E-3</v>
      </c>
    </row>
    <row r="3268" spans="1:22" x14ac:dyDescent="0.35">
      <c r="A3268" s="3">
        <v>2015</v>
      </c>
      <c r="B3268" s="13" t="s">
        <v>30</v>
      </c>
      <c r="C3268" s="13" t="s">
        <v>32</v>
      </c>
      <c r="D3268" s="13">
        <v>2006</v>
      </c>
      <c r="E3268" s="14">
        <v>9</v>
      </c>
      <c r="F3268" s="13">
        <v>141</v>
      </c>
      <c r="G3268" s="13">
        <v>7</v>
      </c>
      <c r="H3268" s="13">
        <v>148</v>
      </c>
      <c r="I3268" s="13" t="b">
        <v>1</v>
      </c>
      <c r="J3268" s="4">
        <v>4.72972972972973E-2</v>
      </c>
      <c r="K3268">
        <f t="shared" si="255"/>
        <v>2.8897219618869102E-4</v>
      </c>
      <c r="L3268">
        <f t="shared" ref="L3268:L3331" si="259">SQRT(K3268)</f>
        <v>1.6999182221174376E-2</v>
      </c>
      <c r="M3268">
        <f t="shared" si="256"/>
        <v>8.0401537532581507E-4</v>
      </c>
      <c r="N3268">
        <f t="shared" si="257"/>
        <v>1.6999182221174376E-2</v>
      </c>
      <c r="O3268">
        <f t="shared" si="258"/>
        <v>0.15299263999056939</v>
      </c>
      <c r="Q3268" s="7">
        <v>3242</v>
      </c>
      <c r="R3268" s="7">
        <v>1.0142667402439688E-3</v>
      </c>
      <c r="S3268" s="7">
        <v>-4.8188569867731288E-4</v>
      </c>
      <c r="U3268" s="7">
        <v>71.038790269559499</v>
      </c>
      <c r="V3268" s="7">
        <v>1.8686356050458509E-3</v>
      </c>
    </row>
    <row r="3269" spans="1:22" x14ac:dyDescent="0.35">
      <c r="A3269" s="24">
        <v>2017</v>
      </c>
      <c r="B3269" s="17" t="s">
        <v>30</v>
      </c>
      <c r="C3269" s="17" t="s">
        <v>31</v>
      </c>
      <c r="D3269" s="17">
        <v>2009</v>
      </c>
      <c r="E3269" s="17">
        <v>8</v>
      </c>
      <c r="F3269" s="17">
        <v>141</v>
      </c>
      <c r="G3269" s="17">
        <v>7</v>
      </c>
      <c r="H3269" s="17">
        <v>148</v>
      </c>
      <c r="I3269" s="17" t="b">
        <v>1</v>
      </c>
      <c r="J3269" s="25">
        <v>4.72972972972973E-2</v>
      </c>
      <c r="K3269">
        <f t="shared" si="255"/>
        <v>2.8897219618869102E-4</v>
      </c>
      <c r="L3269">
        <f t="shared" si="259"/>
        <v>1.6999182221174376E-2</v>
      </c>
      <c r="M3269">
        <f t="shared" si="256"/>
        <v>8.0401537532581507E-4</v>
      </c>
      <c r="N3269">
        <f t="shared" si="257"/>
        <v>1.6999182221174376E-2</v>
      </c>
      <c r="O3269">
        <f t="shared" si="258"/>
        <v>0.135993457769395</v>
      </c>
      <c r="Q3269" s="7">
        <v>3243</v>
      </c>
      <c r="R3269" s="7">
        <v>1.1800230669640932E-3</v>
      </c>
      <c r="S3269" s="7">
        <v>-6.4764202539743733E-4</v>
      </c>
      <c r="U3269" s="7">
        <v>71.060705676090279</v>
      </c>
      <c r="V3269" s="7">
        <v>1.8696018775422735E-3</v>
      </c>
    </row>
    <row r="3270" spans="1:22" x14ac:dyDescent="0.35">
      <c r="A3270" s="5">
        <v>2014</v>
      </c>
      <c r="B3270" s="14" t="s">
        <v>24</v>
      </c>
      <c r="C3270" s="14" t="s">
        <v>46</v>
      </c>
      <c r="D3270" s="14">
        <v>2008</v>
      </c>
      <c r="E3270" s="14">
        <v>6</v>
      </c>
      <c r="F3270" s="14">
        <v>262</v>
      </c>
      <c r="G3270" s="14">
        <v>13</v>
      </c>
      <c r="H3270" s="14">
        <v>275</v>
      </c>
      <c r="I3270" s="14" t="b">
        <v>1</v>
      </c>
      <c r="J3270" s="6">
        <v>4.72727272727273E-2</v>
      </c>
      <c r="K3270">
        <f t="shared" si="255"/>
        <v>5.3694158075601379E-4</v>
      </c>
      <c r="L3270">
        <f t="shared" si="259"/>
        <v>2.3171999930002022E-2</v>
      </c>
      <c r="M3270">
        <f t="shared" si="256"/>
        <v>1.0954036330546417E-3</v>
      </c>
      <c r="N3270">
        <f t="shared" si="257"/>
        <v>2.3171999930002022E-2</v>
      </c>
      <c r="O3270">
        <f t="shared" si="258"/>
        <v>0.13903199958001214</v>
      </c>
      <c r="Q3270" s="7">
        <v>3244</v>
      </c>
      <c r="R3270" s="7">
        <v>1.7189559153720675E-3</v>
      </c>
      <c r="S3270" s="7">
        <v>-3.7972798759285608E-4</v>
      </c>
      <c r="U3270" s="7">
        <v>71.082621082621074</v>
      </c>
      <c r="V3270" s="7">
        <v>1.8735987893653471E-3</v>
      </c>
    </row>
    <row r="3271" spans="1:22" x14ac:dyDescent="0.35">
      <c r="A3271" s="24">
        <v>2015</v>
      </c>
      <c r="B3271" s="17" t="s">
        <v>136</v>
      </c>
      <c r="C3271" s="17" t="s">
        <v>137</v>
      </c>
      <c r="D3271" s="17">
        <v>2005</v>
      </c>
      <c r="E3271" s="17">
        <v>10</v>
      </c>
      <c r="F3271" s="17">
        <v>121</v>
      </c>
      <c r="G3271" s="17">
        <v>6</v>
      </c>
      <c r="H3271" s="17">
        <v>127</v>
      </c>
      <c r="I3271" s="17" t="b">
        <v>1</v>
      </c>
      <c r="J3271" s="25">
        <v>4.7244094488188997E-2</v>
      </c>
      <c r="K3271">
        <f t="shared" si="255"/>
        <v>2.4796938456732271E-4</v>
      </c>
      <c r="L3271">
        <f t="shared" si="259"/>
        <v>1.5747043677062776E-2</v>
      </c>
      <c r="M3271">
        <f t="shared" si="256"/>
        <v>7.4395481938879294E-4</v>
      </c>
      <c r="N3271">
        <f t="shared" si="257"/>
        <v>1.5747043677062776E-2</v>
      </c>
      <c r="O3271">
        <f t="shared" si="258"/>
        <v>0.15747043677062778</v>
      </c>
      <c r="Q3271" s="7">
        <v>3245</v>
      </c>
      <c r="R3271" s="7">
        <v>1.0441249287340541E-3</v>
      </c>
      <c r="S3271" s="7">
        <v>-2.318347346381771E-4</v>
      </c>
      <c r="U3271" s="7">
        <v>71.104536489151869</v>
      </c>
      <c r="V3271" s="7">
        <v>1.8735987893653471E-3</v>
      </c>
    </row>
    <row r="3272" spans="1:22" x14ac:dyDescent="0.35">
      <c r="A3272" s="5">
        <v>2015</v>
      </c>
      <c r="B3272" s="14" t="s">
        <v>42</v>
      </c>
      <c r="C3272" s="14" t="s">
        <v>182</v>
      </c>
      <c r="D3272" s="14">
        <v>2003</v>
      </c>
      <c r="E3272" s="14">
        <v>12</v>
      </c>
      <c r="F3272" s="14">
        <v>101</v>
      </c>
      <c r="G3272" s="14">
        <v>5</v>
      </c>
      <c r="H3272" s="14">
        <v>106</v>
      </c>
      <c r="I3272" s="14" t="b">
        <v>1</v>
      </c>
      <c r="J3272" s="6">
        <v>4.71698113207547E-2</v>
      </c>
      <c r="K3272">
        <f t="shared" si="255"/>
        <v>2.0696657294595438E-4</v>
      </c>
      <c r="L3272">
        <f t="shared" si="259"/>
        <v>1.4386332852605432E-2</v>
      </c>
      <c r="M3272">
        <f t="shared" si="256"/>
        <v>6.78600606254973E-4</v>
      </c>
      <c r="N3272">
        <f t="shared" si="257"/>
        <v>1.4386332852605432E-2</v>
      </c>
      <c r="O3272">
        <f t="shared" si="258"/>
        <v>0.17263599423126519</v>
      </c>
      <c r="Q3272" s="7">
        <v>3246</v>
      </c>
      <c r="R3272" s="7">
        <v>2.7306352610889937E-3</v>
      </c>
      <c r="S3272" s="7">
        <v>-1.5036252322456517E-3</v>
      </c>
      <c r="U3272" s="7">
        <v>71.126451895682663</v>
      </c>
      <c r="V3272" s="7">
        <v>1.8735987893653471E-3</v>
      </c>
    </row>
    <row r="3273" spans="1:22" x14ac:dyDescent="0.35">
      <c r="A3273" s="3">
        <v>2016</v>
      </c>
      <c r="B3273" s="13" t="s">
        <v>33</v>
      </c>
      <c r="C3273" s="13" t="s">
        <v>55</v>
      </c>
      <c r="D3273" s="13">
        <v>2009</v>
      </c>
      <c r="E3273" s="17">
        <v>7</v>
      </c>
      <c r="F3273" s="13">
        <v>101</v>
      </c>
      <c r="G3273" s="13">
        <v>5</v>
      </c>
      <c r="H3273" s="13">
        <v>106</v>
      </c>
      <c r="I3273" s="13" t="b">
        <v>1</v>
      </c>
      <c r="J3273" s="4">
        <v>4.71698113207547E-2</v>
      </c>
      <c r="K3273">
        <f t="shared" si="255"/>
        <v>2.0696657294595438E-4</v>
      </c>
      <c r="L3273">
        <f t="shared" si="259"/>
        <v>1.4386332852605432E-2</v>
      </c>
      <c r="M3273">
        <f t="shared" si="256"/>
        <v>6.78600606254973E-4</v>
      </c>
      <c r="N3273">
        <f t="shared" si="257"/>
        <v>1.4386332852605432E-2</v>
      </c>
      <c r="O3273">
        <f t="shared" si="258"/>
        <v>0.10070432996823803</v>
      </c>
      <c r="Q3273" s="7">
        <v>3247</v>
      </c>
      <c r="R3273" s="7">
        <v>8.4595421912106819E-4</v>
      </c>
      <c r="S3273" s="7">
        <v>2.1672892857960125E-5</v>
      </c>
      <c r="U3273" s="7">
        <v>71.148367302213444</v>
      </c>
      <c r="V3273" s="7">
        <v>1.8735987893653471E-3</v>
      </c>
    </row>
    <row r="3274" spans="1:22" x14ac:dyDescent="0.35">
      <c r="A3274" s="3">
        <v>2013</v>
      </c>
      <c r="B3274" s="13" t="s">
        <v>26</v>
      </c>
      <c r="C3274" s="13" t="s">
        <v>201</v>
      </c>
      <c r="D3274" s="13">
        <v>2006</v>
      </c>
      <c r="E3274" s="14">
        <v>7</v>
      </c>
      <c r="F3274" s="13">
        <v>81</v>
      </c>
      <c r="G3274" s="13">
        <v>4</v>
      </c>
      <c r="H3274" s="13">
        <v>85</v>
      </c>
      <c r="I3274" s="13" t="b">
        <v>1</v>
      </c>
      <c r="J3274" s="4">
        <v>4.7058823529411799E-2</v>
      </c>
      <c r="K3274">
        <f t="shared" si="255"/>
        <v>1.6596376132458607E-4</v>
      </c>
      <c r="L3274">
        <f t="shared" si="259"/>
        <v>1.2882692316615579E-2</v>
      </c>
      <c r="M3274">
        <f t="shared" si="256"/>
        <v>6.0624434431132178E-4</v>
      </c>
      <c r="N3274">
        <f t="shared" si="257"/>
        <v>1.2882692316615579E-2</v>
      </c>
      <c r="O3274">
        <f t="shared" si="258"/>
        <v>9.0178846216309047E-2</v>
      </c>
      <c r="Q3274" s="7">
        <v>3248</v>
      </c>
      <c r="R3274" s="7">
        <v>1.1171783418565827E-3</v>
      </c>
      <c r="S3274" s="7">
        <v>-2.4955122987755437E-4</v>
      </c>
      <c r="U3274" s="7">
        <v>71.170282708744239</v>
      </c>
      <c r="V3274" s="7">
        <v>1.8737513480630043E-3</v>
      </c>
    </row>
    <row r="3275" spans="1:22" x14ac:dyDescent="0.35">
      <c r="A3275" s="3">
        <v>2015</v>
      </c>
      <c r="B3275" s="13" t="s">
        <v>24</v>
      </c>
      <c r="C3275" s="13" t="s">
        <v>238</v>
      </c>
      <c r="D3275" s="13">
        <v>2003</v>
      </c>
      <c r="E3275" s="17">
        <v>12</v>
      </c>
      <c r="F3275" s="13">
        <v>81</v>
      </c>
      <c r="G3275" s="13">
        <v>4</v>
      </c>
      <c r="H3275" s="13">
        <v>85</v>
      </c>
      <c r="I3275" s="13" t="b">
        <v>1</v>
      </c>
      <c r="J3275" s="4">
        <v>4.7058823529411799E-2</v>
      </c>
      <c r="K3275">
        <f t="shared" si="255"/>
        <v>1.6596376132458607E-4</v>
      </c>
      <c r="L3275">
        <f t="shared" si="259"/>
        <v>1.2882692316615579E-2</v>
      </c>
      <c r="M3275">
        <f t="shared" si="256"/>
        <v>6.0624434431132178E-4</v>
      </c>
      <c r="N3275">
        <f t="shared" si="257"/>
        <v>1.2882692316615579E-2</v>
      </c>
      <c r="O3275">
        <f t="shared" si="258"/>
        <v>0.15459230779938693</v>
      </c>
      <c r="Q3275" s="7">
        <v>3249</v>
      </c>
      <c r="R3275" s="7">
        <v>5.9817996491387776E-4</v>
      </c>
      <c r="S3275" s="7">
        <v>1.5325049507793217E-5</v>
      </c>
      <c r="U3275" s="7">
        <v>71.192198115275033</v>
      </c>
      <c r="V3275" s="7">
        <v>1.8737513480630043E-3</v>
      </c>
    </row>
    <row r="3276" spans="1:22" x14ac:dyDescent="0.35">
      <c r="A3276" s="5">
        <v>2015</v>
      </c>
      <c r="B3276" s="14" t="s">
        <v>30</v>
      </c>
      <c r="C3276" s="14" t="s">
        <v>51</v>
      </c>
      <c r="D3276" s="14">
        <v>2006</v>
      </c>
      <c r="E3276" s="14">
        <v>9</v>
      </c>
      <c r="F3276" s="14">
        <v>81</v>
      </c>
      <c r="G3276" s="14">
        <v>4</v>
      </c>
      <c r="H3276" s="14">
        <v>85</v>
      </c>
      <c r="I3276" s="14" t="b">
        <v>1</v>
      </c>
      <c r="J3276" s="6">
        <v>4.7058823529411799E-2</v>
      </c>
      <c r="K3276">
        <f t="shared" si="255"/>
        <v>1.6596376132458607E-4</v>
      </c>
      <c r="L3276">
        <f t="shared" si="259"/>
        <v>1.2882692316615579E-2</v>
      </c>
      <c r="M3276">
        <f t="shared" si="256"/>
        <v>6.0624434431132178E-4</v>
      </c>
      <c r="N3276">
        <f t="shared" si="257"/>
        <v>1.2882692316615579E-2</v>
      </c>
      <c r="O3276">
        <f t="shared" si="258"/>
        <v>0.11594423084954021</v>
      </c>
      <c r="Q3276" s="7">
        <v>3250</v>
      </c>
      <c r="R3276" s="7">
        <v>1.173533214136842E-3</v>
      </c>
      <c r="S3276" s="7">
        <v>-5.6002819971517101E-4</v>
      </c>
      <c r="U3276" s="7">
        <v>71.214113521805828</v>
      </c>
      <c r="V3276" s="7">
        <v>1.8747070998966742E-3</v>
      </c>
    </row>
    <row r="3277" spans="1:22" x14ac:dyDescent="0.35">
      <c r="A3277" s="24">
        <v>2015</v>
      </c>
      <c r="B3277" s="17" t="s">
        <v>26</v>
      </c>
      <c r="C3277" s="17" t="s">
        <v>201</v>
      </c>
      <c r="D3277" s="17">
        <v>2006</v>
      </c>
      <c r="E3277" s="17">
        <v>9</v>
      </c>
      <c r="F3277" s="17">
        <v>81</v>
      </c>
      <c r="G3277" s="17">
        <v>4</v>
      </c>
      <c r="H3277" s="17">
        <v>85</v>
      </c>
      <c r="I3277" s="17" t="b">
        <v>1</v>
      </c>
      <c r="J3277" s="25">
        <v>4.7058823529411799E-2</v>
      </c>
      <c r="K3277">
        <f t="shared" si="255"/>
        <v>1.6596376132458607E-4</v>
      </c>
      <c r="L3277">
        <f t="shared" si="259"/>
        <v>1.2882692316615579E-2</v>
      </c>
      <c r="M3277">
        <f t="shared" si="256"/>
        <v>6.0624434431132178E-4</v>
      </c>
      <c r="N3277">
        <f t="shared" si="257"/>
        <v>1.2882692316615579E-2</v>
      </c>
      <c r="O3277">
        <f t="shared" si="258"/>
        <v>0.11594423084954021</v>
      </c>
      <c r="Q3277" s="7">
        <v>3251</v>
      </c>
      <c r="R3277" s="7">
        <v>1.3653176305444968E-3</v>
      </c>
      <c r="S3277" s="7">
        <v>-7.5181261612282586E-4</v>
      </c>
      <c r="U3277" s="7">
        <v>71.236028928336609</v>
      </c>
      <c r="V3277" s="7">
        <v>1.876173433401962E-3</v>
      </c>
    </row>
    <row r="3278" spans="1:22" x14ac:dyDescent="0.35">
      <c r="A3278" s="3">
        <v>2015</v>
      </c>
      <c r="B3278" s="13" t="s">
        <v>24</v>
      </c>
      <c r="C3278" s="13" t="s">
        <v>46</v>
      </c>
      <c r="D3278" s="13">
        <v>2006</v>
      </c>
      <c r="E3278" s="14">
        <v>9</v>
      </c>
      <c r="F3278" s="13">
        <v>223</v>
      </c>
      <c r="G3278" s="13">
        <v>11</v>
      </c>
      <c r="H3278" s="13">
        <v>234</v>
      </c>
      <c r="I3278" s="13" t="b">
        <v>1</v>
      </c>
      <c r="J3278" s="4">
        <v>4.7008547008547001E-2</v>
      </c>
      <c r="K3278">
        <f t="shared" si="255"/>
        <v>4.5688847235238986E-4</v>
      </c>
      <c r="L3278">
        <f t="shared" si="259"/>
        <v>2.1374949645610628E-2</v>
      </c>
      <c r="M3278">
        <f t="shared" si="256"/>
        <v>1.0048053252210123E-3</v>
      </c>
      <c r="N3278">
        <f t="shared" si="257"/>
        <v>2.1374949645610628E-2</v>
      </c>
      <c r="O3278">
        <f t="shared" si="258"/>
        <v>0.19237454681049565</v>
      </c>
      <c r="Q3278" s="7">
        <v>3252</v>
      </c>
      <c r="R3278" s="7">
        <v>1.5283095321249329E-3</v>
      </c>
      <c r="S3278" s="7">
        <v>-8.4321499220151508E-4</v>
      </c>
      <c r="U3278" s="7">
        <v>71.257944334867403</v>
      </c>
      <c r="V3278" s="7">
        <v>1.876173433401962E-3</v>
      </c>
    </row>
    <row r="3279" spans="1:22" x14ac:dyDescent="0.35">
      <c r="A3279" s="3">
        <v>2017</v>
      </c>
      <c r="B3279" s="13" t="s">
        <v>118</v>
      </c>
      <c r="C3279" s="13" t="s">
        <v>119</v>
      </c>
      <c r="D3279" s="13">
        <v>2011</v>
      </c>
      <c r="E3279" s="17">
        <v>6</v>
      </c>
      <c r="F3279" s="13">
        <v>142</v>
      </c>
      <c r="G3279" s="13">
        <v>7</v>
      </c>
      <c r="H3279" s="13">
        <v>149</v>
      </c>
      <c r="I3279" s="13" t="b">
        <v>1</v>
      </c>
      <c r="J3279" s="4">
        <v>4.6979865771812103E-2</v>
      </c>
      <c r="K3279">
        <f t="shared" si="255"/>
        <v>2.9092471102780382E-4</v>
      </c>
      <c r="L3279">
        <f t="shared" si="259"/>
        <v>1.7056515207620922E-2</v>
      </c>
      <c r="M3279">
        <f t="shared" si="256"/>
        <v>8.0131279498890271E-4</v>
      </c>
      <c r="N3279">
        <f t="shared" si="257"/>
        <v>1.7056515207620922E-2</v>
      </c>
      <c r="O3279">
        <f t="shared" si="258"/>
        <v>0.10233909124572553</v>
      </c>
      <c r="Q3279" s="7">
        <v>3253</v>
      </c>
      <c r="R3279" s="7">
        <v>2.3541252906127269E-3</v>
      </c>
      <c r="S3279" s="7">
        <v>-1.1307944605430287E-3</v>
      </c>
      <c r="U3279" s="7">
        <v>71.279859741398198</v>
      </c>
      <c r="V3279" s="7">
        <v>1.8778134932449042E-3</v>
      </c>
    </row>
    <row r="3280" spans="1:22" x14ac:dyDescent="0.35">
      <c r="A3280" s="5">
        <v>2017</v>
      </c>
      <c r="B3280" s="14" t="s">
        <v>42</v>
      </c>
      <c r="C3280" s="14" t="s">
        <v>73</v>
      </c>
      <c r="D3280" s="14">
        <v>2004</v>
      </c>
      <c r="E3280" s="14">
        <v>13</v>
      </c>
      <c r="F3280" s="14">
        <v>142</v>
      </c>
      <c r="G3280" s="14">
        <v>7</v>
      </c>
      <c r="H3280" s="14">
        <v>149</v>
      </c>
      <c r="I3280" s="14" t="b">
        <v>1</v>
      </c>
      <c r="J3280" s="6">
        <v>4.6979865771812103E-2</v>
      </c>
      <c r="K3280">
        <f t="shared" si="255"/>
        <v>2.9092471102780382E-4</v>
      </c>
      <c r="L3280">
        <f t="shared" si="259"/>
        <v>1.7056515207620922E-2</v>
      </c>
      <c r="M3280">
        <f t="shared" si="256"/>
        <v>8.0131279498890271E-4</v>
      </c>
      <c r="N3280">
        <f t="shared" si="257"/>
        <v>1.7056515207620922E-2</v>
      </c>
      <c r="O3280">
        <f t="shared" si="258"/>
        <v>0.22173469769907198</v>
      </c>
      <c r="Q3280" s="7">
        <v>3254</v>
      </c>
      <c r="R3280" s="7">
        <v>8.4849844808108964E-4</v>
      </c>
      <c r="S3280" s="7">
        <v>1.6527077495762099E-5</v>
      </c>
      <c r="U3280" s="7">
        <v>71.301775147928993</v>
      </c>
      <c r="V3280" s="7">
        <v>1.8778134932449042E-3</v>
      </c>
    </row>
    <row r="3281" spans="1:22" x14ac:dyDescent="0.35">
      <c r="A3281" s="3">
        <v>2014</v>
      </c>
      <c r="B3281" s="13" t="s">
        <v>30</v>
      </c>
      <c r="C3281" s="13" t="s">
        <v>56</v>
      </c>
      <c r="D3281" s="13">
        <v>2007</v>
      </c>
      <c r="E3281" s="17">
        <v>7</v>
      </c>
      <c r="F3281" s="13">
        <v>203</v>
      </c>
      <c r="G3281" s="13">
        <v>10</v>
      </c>
      <c r="H3281" s="13">
        <v>213</v>
      </c>
      <c r="I3281" s="13" t="b">
        <v>1</v>
      </c>
      <c r="J3281" s="4">
        <v>4.69483568075117E-2</v>
      </c>
      <c r="K3281">
        <f t="shared" si="255"/>
        <v>4.1588566073102155E-4</v>
      </c>
      <c r="L3281">
        <f t="shared" si="259"/>
        <v>2.0393274889801822E-2</v>
      </c>
      <c r="M3281">
        <f t="shared" si="256"/>
        <v>9.5743074600008473E-4</v>
      </c>
      <c r="N3281">
        <f t="shared" si="257"/>
        <v>2.0393274889801822E-2</v>
      </c>
      <c r="O3281">
        <f t="shared" si="258"/>
        <v>0.14275292422861274</v>
      </c>
      <c r="Q3281" s="7">
        <v>3255</v>
      </c>
      <c r="R3281" s="7">
        <v>7.3704027389812207E-4</v>
      </c>
      <c r="S3281" s="7">
        <v>3.623685046314606E-4</v>
      </c>
      <c r="U3281" s="7">
        <v>71.323690554459773</v>
      </c>
      <c r="V3281" s="7">
        <v>1.8798839085715864E-3</v>
      </c>
    </row>
    <row r="3282" spans="1:22" x14ac:dyDescent="0.35">
      <c r="A3282" s="3">
        <v>2016</v>
      </c>
      <c r="B3282" s="13" t="s">
        <v>98</v>
      </c>
      <c r="C3282" s="13" t="s">
        <v>99</v>
      </c>
      <c r="D3282" s="13">
        <v>2007</v>
      </c>
      <c r="E3282" s="14">
        <v>9</v>
      </c>
      <c r="F3282" s="13">
        <v>183</v>
      </c>
      <c r="G3282" s="13">
        <v>9</v>
      </c>
      <c r="H3282" s="13">
        <v>192</v>
      </c>
      <c r="I3282" s="13" t="b">
        <v>1</v>
      </c>
      <c r="J3282" s="4">
        <v>4.6875E-2</v>
      </c>
      <c r="K3282">
        <f t="shared" si="255"/>
        <v>3.7488284910965324E-4</v>
      </c>
      <c r="L3282">
        <f t="shared" si="259"/>
        <v>1.9361891671777664E-2</v>
      </c>
      <c r="M3282">
        <f t="shared" si="256"/>
        <v>9.0758867211457794E-4</v>
      </c>
      <c r="N3282">
        <f t="shared" si="257"/>
        <v>1.9361891671777664E-2</v>
      </c>
      <c r="O3282">
        <f t="shared" si="258"/>
        <v>0.17425702504599896</v>
      </c>
      <c r="Q3282" s="7">
        <v>3256</v>
      </c>
      <c r="R3282" s="7">
        <v>9.9792707720656451E-4</v>
      </c>
      <c r="S3282" s="7">
        <v>1.3381910248156173E-5</v>
      </c>
      <c r="U3282" s="7">
        <v>71.345605960990568</v>
      </c>
      <c r="V3282" s="7">
        <v>1.8824061347561673E-3</v>
      </c>
    </row>
    <row r="3283" spans="1:22" x14ac:dyDescent="0.35">
      <c r="A3283" s="24">
        <v>2016</v>
      </c>
      <c r="B3283" s="17" t="s">
        <v>24</v>
      </c>
      <c r="C3283" s="17" t="s">
        <v>41</v>
      </c>
      <c r="D3283" s="17">
        <v>2010</v>
      </c>
      <c r="E3283" s="17">
        <v>6</v>
      </c>
      <c r="F3283" s="17">
        <v>122</v>
      </c>
      <c r="G3283" s="17">
        <v>6</v>
      </c>
      <c r="H3283" s="17">
        <v>128</v>
      </c>
      <c r="I3283" s="17" t="b">
        <v>1</v>
      </c>
      <c r="J3283" s="25">
        <v>4.6875E-2</v>
      </c>
      <c r="K3283">
        <f t="shared" si="255"/>
        <v>2.4992189940643551E-4</v>
      </c>
      <c r="L3283">
        <f t="shared" si="259"/>
        <v>1.5808918350299475E-2</v>
      </c>
      <c r="M3283">
        <f t="shared" si="256"/>
        <v>7.410430476702879E-4</v>
      </c>
      <c r="N3283">
        <f t="shared" si="257"/>
        <v>1.5808918350299475E-2</v>
      </c>
      <c r="O3283">
        <f t="shared" si="258"/>
        <v>9.4853510101796851E-2</v>
      </c>
      <c r="Q3283" s="7">
        <v>3257</v>
      </c>
      <c r="R3283" s="7">
        <v>7.9607041488199211E-4</v>
      </c>
      <c r="S3283" s="7">
        <v>1.0675071442077001E-5</v>
      </c>
      <c r="U3283" s="7">
        <v>71.367521367521363</v>
      </c>
      <c r="V3283" s="7">
        <v>1.8836449674896321E-3</v>
      </c>
    </row>
    <row r="3284" spans="1:22" x14ac:dyDescent="0.35">
      <c r="A3284" s="3">
        <v>2015</v>
      </c>
      <c r="B3284" s="13" t="s">
        <v>42</v>
      </c>
      <c r="C3284" s="13" t="s">
        <v>182</v>
      </c>
      <c r="D3284" s="13">
        <v>2006</v>
      </c>
      <c r="E3284" s="14">
        <v>9</v>
      </c>
      <c r="F3284" s="13">
        <v>61</v>
      </c>
      <c r="G3284" s="13">
        <v>3</v>
      </c>
      <c r="H3284" s="13">
        <v>64</v>
      </c>
      <c r="I3284" s="13" t="b">
        <v>1</v>
      </c>
      <c r="J3284" s="4">
        <v>4.6875E-2</v>
      </c>
      <c r="K3284">
        <f t="shared" si="255"/>
        <v>1.2496094970321776E-4</v>
      </c>
      <c r="L3284">
        <f t="shared" si="259"/>
        <v>1.1178593368721207E-2</v>
      </c>
      <c r="M3284">
        <f t="shared" si="256"/>
        <v>5.2399656415880657E-4</v>
      </c>
      <c r="N3284">
        <f t="shared" si="257"/>
        <v>1.1178593368721207E-2</v>
      </c>
      <c r="O3284">
        <f t="shared" si="258"/>
        <v>0.10060734031849086</v>
      </c>
      <c r="Q3284" s="7">
        <v>3258</v>
      </c>
      <c r="R3284" s="7">
        <v>7.9607041488199211E-4</v>
      </c>
      <c r="S3284" s="7">
        <v>1.0675071442077001E-5</v>
      </c>
      <c r="U3284" s="7">
        <v>71.389436774052157</v>
      </c>
      <c r="V3284" s="7">
        <v>1.8838552543970757E-3</v>
      </c>
    </row>
    <row r="3285" spans="1:22" x14ac:dyDescent="0.35">
      <c r="A3285" s="24">
        <v>2016</v>
      </c>
      <c r="B3285" s="17" t="s">
        <v>24</v>
      </c>
      <c r="C3285" s="17" t="s">
        <v>188</v>
      </c>
      <c r="D3285" s="17">
        <v>2001</v>
      </c>
      <c r="E3285" s="17">
        <v>15</v>
      </c>
      <c r="F3285" s="17">
        <v>61</v>
      </c>
      <c r="G3285" s="17">
        <v>3</v>
      </c>
      <c r="H3285" s="17">
        <v>64</v>
      </c>
      <c r="I3285" s="17" t="b">
        <v>1</v>
      </c>
      <c r="J3285" s="25">
        <v>4.6875E-2</v>
      </c>
      <c r="K3285">
        <f t="shared" si="255"/>
        <v>1.2496094970321776E-4</v>
      </c>
      <c r="L3285">
        <f t="shared" si="259"/>
        <v>1.1178593368721207E-2</v>
      </c>
      <c r="M3285">
        <f t="shared" si="256"/>
        <v>5.2399656415880657E-4</v>
      </c>
      <c r="N3285">
        <f t="shared" si="257"/>
        <v>1.1178593368721207E-2</v>
      </c>
      <c r="O3285">
        <f t="shared" si="258"/>
        <v>0.1676789005308181</v>
      </c>
      <c r="Q3285" s="7">
        <v>3259</v>
      </c>
      <c r="R3285" s="7">
        <v>1.1042209470579216E-3</v>
      </c>
      <c r="S3285" s="7">
        <v>-4.2239656680810838E-4</v>
      </c>
      <c r="U3285" s="7">
        <v>71.411352180582938</v>
      </c>
      <c r="V3285" s="7">
        <v>1.8841515279310887E-3</v>
      </c>
    </row>
    <row r="3286" spans="1:22" x14ac:dyDescent="0.35">
      <c r="A3286" s="3">
        <v>2013</v>
      </c>
      <c r="B3286" s="13" t="s">
        <v>26</v>
      </c>
      <c r="C3286" s="13" t="s">
        <v>110</v>
      </c>
      <c r="D3286" s="13">
        <v>2000</v>
      </c>
      <c r="E3286" s="14">
        <v>13</v>
      </c>
      <c r="F3286" s="13">
        <v>102</v>
      </c>
      <c r="G3286" s="13">
        <v>5</v>
      </c>
      <c r="H3286" s="13">
        <v>107</v>
      </c>
      <c r="I3286" s="13" t="b">
        <v>1</v>
      </c>
      <c r="J3286" s="4">
        <v>4.67289719626168E-2</v>
      </c>
      <c r="K3286">
        <f t="shared" si="255"/>
        <v>2.0891908778506718E-4</v>
      </c>
      <c r="L3286">
        <f t="shared" si="259"/>
        <v>1.4454033616436181E-2</v>
      </c>
      <c r="M3286">
        <f t="shared" si="256"/>
        <v>6.7542213160916699E-4</v>
      </c>
      <c r="N3286">
        <f t="shared" si="257"/>
        <v>1.4454033616436181E-2</v>
      </c>
      <c r="O3286">
        <f t="shared" si="258"/>
        <v>0.18790243701367035</v>
      </c>
      <c r="Q3286" s="7">
        <v>3260</v>
      </c>
      <c r="R3286" s="7">
        <v>6.0177266967821781E-4</v>
      </c>
      <c r="S3286" s="7">
        <v>8.0695955038811041E-6</v>
      </c>
      <c r="U3286" s="7">
        <v>71.433267587113733</v>
      </c>
      <c r="V3286" s="7">
        <v>1.8841515279310887E-3</v>
      </c>
    </row>
    <row r="3287" spans="1:22" x14ac:dyDescent="0.35">
      <c r="A3287" s="3">
        <v>2015</v>
      </c>
      <c r="B3287" s="13" t="s">
        <v>52</v>
      </c>
      <c r="C3287" s="13" t="s">
        <v>53</v>
      </c>
      <c r="D3287" s="13">
        <v>2008</v>
      </c>
      <c r="E3287" s="17">
        <v>7</v>
      </c>
      <c r="F3287" s="13">
        <v>102</v>
      </c>
      <c r="G3287" s="13">
        <v>5</v>
      </c>
      <c r="H3287" s="13">
        <v>107</v>
      </c>
      <c r="I3287" s="13" t="b">
        <v>1</v>
      </c>
      <c r="J3287" s="4">
        <v>4.67289719626168E-2</v>
      </c>
      <c r="K3287">
        <f t="shared" si="255"/>
        <v>2.0891908778506718E-4</v>
      </c>
      <c r="L3287">
        <f t="shared" si="259"/>
        <v>1.4454033616436181E-2</v>
      </c>
      <c r="M3287">
        <f t="shared" si="256"/>
        <v>6.7542213160916699E-4</v>
      </c>
      <c r="N3287">
        <f t="shared" si="257"/>
        <v>1.4454033616436181E-2</v>
      </c>
      <c r="O3287">
        <f t="shared" si="258"/>
        <v>0.10117823531505327</v>
      </c>
      <c r="Q3287" s="7">
        <v>3261</v>
      </c>
      <c r="R3287" s="7">
        <v>1.3735178101623496E-3</v>
      </c>
      <c r="S3287" s="7">
        <v>-7.6367554498025072E-4</v>
      </c>
      <c r="U3287" s="7">
        <v>71.455182993644527</v>
      </c>
      <c r="V3287" s="7">
        <v>1.8865350222780145E-3</v>
      </c>
    </row>
    <row r="3288" spans="1:22" x14ac:dyDescent="0.35">
      <c r="A3288" s="3">
        <v>2013</v>
      </c>
      <c r="B3288" s="13" t="s">
        <v>26</v>
      </c>
      <c r="C3288" s="13" t="s">
        <v>27</v>
      </c>
      <c r="D3288" s="13">
        <v>2004</v>
      </c>
      <c r="E3288" s="14">
        <v>9</v>
      </c>
      <c r="F3288" s="13">
        <v>286</v>
      </c>
      <c r="G3288" s="13">
        <v>14</v>
      </c>
      <c r="H3288" s="13">
        <v>300</v>
      </c>
      <c r="I3288" s="13" t="b">
        <v>1</v>
      </c>
      <c r="J3288" s="4">
        <v>4.6666666666666697E-2</v>
      </c>
      <c r="K3288">
        <f t="shared" si="255"/>
        <v>5.8575445173383314E-4</v>
      </c>
      <c r="L3288">
        <f t="shared" si="259"/>
        <v>2.4202364589722077E-2</v>
      </c>
      <c r="M3288">
        <f t="shared" si="256"/>
        <v>1.1294436808536976E-3</v>
      </c>
      <c r="N3288">
        <f t="shared" si="257"/>
        <v>2.4202364589722077E-2</v>
      </c>
      <c r="O3288">
        <f t="shared" si="258"/>
        <v>0.2178212813074987</v>
      </c>
      <c r="Q3288" s="7">
        <v>3262</v>
      </c>
      <c r="R3288" s="7">
        <v>5.2115041924451807E-4</v>
      </c>
      <c r="S3288" s="7">
        <v>6.9884747046258496E-6</v>
      </c>
      <c r="U3288" s="7">
        <v>71.477098400175322</v>
      </c>
      <c r="V3288" s="7">
        <v>1.8865350222780145E-3</v>
      </c>
    </row>
    <row r="3289" spans="1:22" x14ac:dyDescent="0.35">
      <c r="A3289" s="24">
        <v>2013</v>
      </c>
      <c r="B3289" s="17" t="s">
        <v>42</v>
      </c>
      <c r="C3289" s="17" t="s">
        <v>45</v>
      </c>
      <c r="D3289" s="17">
        <v>2003</v>
      </c>
      <c r="E3289" s="17">
        <v>10</v>
      </c>
      <c r="F3289" s="17">
        <v>123</v>
      </c>
      <c r="G3289" s="17">
        <v>6</v>
      </c>
      <c r="H3289" s="17">
        <v>129</v>
      </c>
      <c r="I3289" s="17" t="b">
        <v>1</v>
      </c>
      <c r="J3289" s="25">
        <v>4.6511627906976799E-2</v>
      </c>
      <c r="K3289">
        <f t="shared" si="255"/>
        <v>2.5187441424554826E-4</v>
      </c>
      <c r="L3289">
        <f t="shared" si="259"/>
        <v>1.5870551793984614E-2</v>
      </c>
      <c r="M3289">
        <f t="shared" si="256"/>
        <v>7.3816519972021545E-4</v>
      </c>
      <c r="N3289">
        <f t="shared" si="257"/>
        <v>1.5870551793984614E-2</v>
      </c>
      <c r="O3289">
        <f t="shared" si="258"/>
        <v>0.15870551793984614</v>
      </c>
      <c r="Q3289" s="7">
        <v>3263</v>
      </c>
      <c r="R3289" s="7">
        <v>5.2115041924451807E-4</v>
      </c>
      <c r="S3289" s="7">
        <v>6.9884747046258496E-6</v>
      </c>
      <c r="U3289" s="7">
        <v>71.499013806706103</v>
      </c>
      <c r="V3289" s="7">
        <v>1.8867665902970554E-3</v>
      </c>
    </row>
    <row r="3290" spans="1:22" x14ac:dyDescent="0.35">
      <c r="A3290" s="3">
        <v>2013</v>
      </c>
      <c r="B3290" s="13" t="s">
        <v>26</v>
      </c>
      <c r="C3290" s="13" t="s">
        <v>111</v>
      </c>
      <c r="D3290" s="13">
        <v>2001</v>
      </c>
      <c r="E3290" s="14">
        <v>12</v>
      </c>
      <c r="F3290" s="13">
        <v>82</v>
      </c>
      <c r="G3290" s="13">
        <v>4</v>
      </c>
      <c r="H3290" s="13">
        <v>86</v>
      </c>
      <c r="I3290" s="13" t="b">
        <v>1</v>
      </c>
      <c r="J3290" s="4">
        <v>4.6511627906976799E-2</v>
      </c>
      <c r="K3290">
        <f t="shared" si="255"/>
        <v>1.6791627616369884E-4</v>
      </c>
      <c r="L3290">
        <f t="shared" si="259"/>
        <v>1.2958251277224827E-2</v>
      </c>
      <c r="M3290">
        <f t="shared" si="256"/>
        <v>6.02709361731388E-4</v>
      </c>
      <c r="N3290">
        <f t="shared" si="257"/>
        <v>1.2958251277224827E-2</v>
      </c>
      <c r="O3290">
        <f t="shared" si="258"/>
        <v>0.15549901532669791</v>
      </c>
      <c r="Q3290" s="7">
        <v>3264</v>
      </c>
      <c r="R3290" s="7">
        <v>8.5532586769774242E-4</v>
      </c>
      <c r="S3290" s="7">
        <v>-3.271869737485985E-4</v>
      </c>
      <c r="U3290" s="7">
        <v>71.520929213236897</v>
      </c>
      <c r="V3290" s="7">
        <v>1.8895271494909372E-3</v>
      </c>
    </row>
    <row r="3291" spans="1:22" x14ac:dyDescent="0.35">
      <c r="A3291" s="3">
        <v>2014</v>
      </c>
      <c r="B3291" s="13" t="s">
        <v>180</v>
      </c>
      <c r="C3291" s="13" t="s">
        <v>233</v>
      </c>
      <c r="D3291" s="13">
        <v>2003</v>
      </c>
      <c r="E3291" s="17">
        <v>11</v>
      </c>
      <c r="F3291" s="13">
        <v>82</v>
      </c>
      <c r="G3291" s="13">
        <v>4</v>
      </c>
      <c r="H3291" s="13">
        <v>86</v>
      </c>
      <c r="I3291" s="13" t="b">
        <v>1</v>
      </c>
      <c r="J3291" s="4">
        <v>4.6511627906976799E-2</v>
      </c>
      <c r="K3291">
        <f t="shared" si="255"/>
        <v>1.6791627616369884E-4</v>
      </c>
      <c r="L3291">
        <f t="shared" si="259"/>
        <v>1.2958251277224827E-2</v>
      </c>
      <c r="M3291">
        <f t="shared" si="256"/>
        <v>6.02709361731388E-4</v>
      </c>
      <c r="N3291">
        <f t="shared" si="257"/>
        <v>1.2958251277224827E-2</v>
      </c>
      <c r="O3291">
        <f t="shared" si="258"/>
        <v>0.14254076404947311</v>
      </c>
      <c r="Q3291" s="7">
        <v>3265</v>
      </c>
      <c r="R3291" s="7">
        <v>1.1895013161509664E-3</v>
      </c>
      <c r="S3291" s="7">
        <v>-6.6136242220182252E-4</v>
      </c>
      <c r="U3291" s="7">
        <v>71.542844619767692</v>
      </c>
      <c r="V3291" s="7">
        <v>1.8915492762725131E-3</v>
      </c>
    </row>
    <row r="3292" spans="1:22" x14ac:dyDescent="0.35">
      <c r="A3292" s="5">
        <v>2014</v>
      </c>
      <c r="B3292" s="14" t="s">
        <v>26</v>
      </c>
      <c r="C3292" s="14" t="s">
        <v>176</v>
      </c>
      <c r="D3292" s="14">
        <v>2004</v>
      </c>
      <c r="E3292" s="14">
        <v>10</v>
      </c>
      <c r="F3292" s="14">
        <v>82</v>
      </c>
      <c r="G3292" s="14">
        <v>4</v>
      </c>
      <c r="H3292" s="14">
        <v>86</v>
      </c>
      <c r="I3292" s="14" t="b">
        <v>1</v>
      </c>
      <c r="J3292" s="6">
        <v>4.6511627906976799E-2</v>
      </c>
      <c r="K3292">
        <f t="shared" si="255"/>
        <v>1.6791627616369884E-4</v>
      </c>
      <c r="L3292">
        <f t="shared" si="259"/>
        <v>1.2958251277224827E-2</v>
      </c>
      <c r="M3292">
        <f t="shared" si="256"/>
        <v>6.02709361731388E-4</v>
      </c>
      <c r="N3292">
        <f t="shared" si="257"/>
        <v>1.2958251277224827E-2</v>
      </c>
      <c r="O3292">
        <f t="shared" si="258"/>
        <v>0.12958251277224828</v>
      </c>
      <c r="Q3292" s="7">
        <v>3266</v>
      </c>
      <c r="R3292" s="7">
        <v>1.3109682978564284E-3</v>
      </c>
      <c r="S3292" s="7">
        <v>-5.0695292253061328E-4</v>
      </c>
      <c r="U3292" s="7">
        <v>71.564760026298487</v>
      </c>
      <c r="V3292" s="7">
        <v>1.8919858716104194E-3</v>
      </c>
    </row>
    <row r="3293" spans="1:22" x14ac:dyDescent="0.35">
      <c r="A3293" s="3">
        <v>2016</v>
      </c>
      <c r="B3293" s="13" t="s">
        <v>67</v>
      </c>
      <c r="C3293" s="13" t="s">
        <v>77</v>
      </c>
      <c r="D3293" s="13">
        <v>2006</v>
      </c>
      <c r="E3293" s="17">
        <v>10</v>
      </c>
      <c r="F3293" s="13">
        <v>82</v>
      </c>
      <c r="G3293" s="13">
        <v>4</v>
      </c>
      <c r="H3293" s="13">
        <v>86</v>
      </c>
      <c r="I3293" s="13" t="b">
        <v>1</v>
      </c>
      <c r="J3293" s="4">
        <v>4.6511627906976799E-2</v>
      </c>
      <c r="K3293">
        <f t="shared" si="255"/>
        <v>1.6791627616369884E-4</v>
      </c>
      <c r="L3293">
        <f t="shared" si="259"/>
        <v>1.2958251277224827E-2</v>
      </c>
      <c r="M3293">
        <f t="shared" si="256"/>
        <v>6.02709361731388E-4</v>
      </c>
      <c r="N3293">
        <f t="shared" si="257"/>
        <v>1.2958251277224827E-2</v>
      </c>
      <c r="O3293">
        <f t="shared" si="258"/>
        <v>0.12958251277224828</v>
      </c>
      <c r="Q3293" s="7">
        <v>3267</v>
      </c>
      <c r="R3293" s="7">
        <v>1.0548709229323328E-3</v>
      </c>
      <c r="S3293" s="7">
        <v>-2.5085554760651777E-4</v>
      </c>
      <c r="U3293" s="7">
        <v>71.586675432829267</v>
      </c>
      <c r="V3293" s="7">
        <v>1.8919858716104194E-3</v>
      </c>
    </row>
    <row r="3294" spans="1:22" x14ac:dyDescent="0.35">
      <c r="A3294" s="3">
        <v>2015</v>
      </c>
      <c r="B3294" s="13" t="s">
        <v>67</v>
      </c>
      <c r="C3294" s="13" t="s">
        <v>68</v>
      </c>
      <c r="D3294" s="13">
        <v>2006</v>
      </c>
      <c r="E3294" s="14">
        <v>9</v>
      </c>
      <c r="F3294" s="13">
        <v>103</v>
      </c>
      <c r="G3294" s="13">
        <v>5</v>
      </c>
      <c r="H3294" s="13">
        <v>108</v>
      </c>
      <c r="I3294" s="13" t="b">
        <v>1</v>
      </c>
      <c r="J3294" s="4">
        <v>4.6296296296296301E-2</v>
      </c>
      <c r="K3294">
        <f t="shared" si="255"/>
        <v>2.1087160262417995E-4</v>
      </c>
      <c r="L3294">
        <f t="shared" si="259"/>
        <v>1.4521418753833247E-2</v>
      </c>
      <c r="M3294">
        <f t="shared" si="256"/>
        <v>6.7228790527005785E-4</v>
      </c>
      <c r="N3294">
        <f t="shared" si="257"/>
        <v>1.4521418753833247E-2</v>
      </c>
      <c r="O3294">
        <f t="shared" si="258"/>
        <v>0.13069276878449923</v>
      </c>
      <c r="Q3294" s="7">
        <v>3268</v>
      </c>
      <c r="R3294" s="7">
        <v>7.3973512849671548E-4</v>
      </c>
      <c r="S3294" s="7">
        <v>3.5566850455792621E-4</v>
      </c>
      <c r="U3294" s="7">
        <v>71.608590839360062</v>
      </c>
      <c r="V3294" s="7">
        <v>1.8938545000872287E-3</v>
      </c>
    </row>
    <row r="3295" spans="1:22" x14ac:dyDescent="0.35">
      <c r="A3295" s="3">
        <v>2017</v>
      </c>
      <c r="B3295" s="13" t="s">
        <v>52</v>
      </c>
      <c r="C3295" s="13" t="s">
        <v>62</v>
      </c>
      <c r="D3295" s="13">
        <v>2007</v>
      </c>
      <c r="E3295" s="17">
        <v>10</v>
      </c>
      <c r="F3295" s="13">
        <v>103</v>
      </c>
      <c r="G3295" s="13">
        <v>5</v>
      </c>
      <c r="H3295" s="13">
        <v>108</v>
      </c>
      <c r="I3295" s="13" t="b">
        <v>1</v>
      </c>
      <c r="J3295" s="4">
        <v>4.6296296296296301E-2</v>
      </c>
      <c r="K3295">
        <f t="shared" si="255"/>
        <v>2.1087160262417995E-4</v>
      </c>
      <c r="L3295">
        <f t="shared" si="259"/>
        <v>1.4521418753833247E-2</v>
      </c>
      <c r="M3295">
        <f t="shared" si="256"/>
        <v>6.7228790527005785E-4</v>
      </c>
      <c r="N3295">
        <f t="shared" si="257"/>
        <v>1.4521418753833247E-2</v>
      </c>
      <c r="O3295">
        <f t="shared" si="258"/>
        <v>0.14521418753833248</v>
      </c>
      <c r="Q3295" s="7">
        <v>3269</v>
      </c>
      <c r="R3295" s="7">
        <v>1.4516375713275876E-3</v>
      </c>
      <c r="S3295" s="7">
        <v>-7.0768275193879471E-4</v>
      </c>
      <c r="U3295" s="7">
        <v>71.630506245890857</v>
      </c>
      <c r="V3295" s="7">
        <v>1.8941346353598331E-3</v>
      </c>
    </row>
    <row r="3296" spans="1:22" x14ac:dyDescent="0.35">
      <c r="A3296" s="5">
        <v>2017</v>
      </c>
      <c r="B3296" s="14" t="s">
        <v>30</v>
      </c>
      <c r="C3296" s="14" t="s">
        <v>32</v>
      </c>
      <c r="D3296" s="14">
        <v>2008</v>
      </c>
      <c r="E3296" s="14">
        <v>9</v>
      </c>
      <c r="F3296" s="14">
        <v>165</v>
      </c>
      <c r="G3296" s="14">
        <v>8</v>
      </c>
      <c r="H3296" s="14">
        <v>173</v>
      </c>
      <c r="I3296" s="14" t="b">
        <v>1</v>
      </c>
      <c r="J3296" s="6">
        <v>4.6242774566474E-2</v>
      </c>
      <c r="K3296">
        <f t="shared" si="255"/>
        <v>3.3778506716651048E-4</v>
      </c>
      <c r="L3296">
        <f t="shared" si="259"/>
        <v>1.8378929978823861E-2</v>
      </c>
      <c r="M3296">
        <f t="shared" si="256"/>
        <v>8.4989271578376254E-4</v>
      </c>
      <c r="N3296">
        <f t="shared" si="257"/>
        <v>1.8378929978823861E-2</v>
      </c>
      <c r="O3296">
        <f t="shared" si="258"/>
        <v>0.16541036980941476</v>
      </c>
      <c r="Q3296" s="7">
        <v>3270</v>
      </c>
      <c r="R3296" s="7">
        <v>1.759668914539068E-3</v>
      </c>
      <c r="S3296" s="7">
        <v>-1.081068308284095E-3</v>
      </c>
      <c r="U3296" s="7">
        <v>71.652421652421651</v>
      </c>
      <c r="V3296" s="7">
        <v>1.897130911196457E-3</v>
      </c>
    </row>
    <row r="3297" spans="1:22" x14ac:dyDescent="0.35">
      <c r="A3297" s="3">
        <v>2013</v>
      </c>
      <c r="B3297" s="13" t="s">
        <v>241</v>
      </c>
      <c r="C3297" s="13" t="s">
        <v>242</v>
      </c>
      <c r="D3297" s="13">
        <v>2006</v>
      </c>
      <c r="E3297" s="17">
        <v>7</v>
      </c>
      <c r="F3297" s="13">
        <v>62</v>
      </c>
      <c r="G3297" s="13">
        <v>3</v>
      </c>
      <c r="H3297" s="13">
        <v>65</v>
      </c>
      <c r="I3297" s="13" t="b">
        <v>1</v>
      </c>
      <c r="J3297" s="4">
        <v>4.6153846153846198E-2</v>
      </c>
      <c r="K3297">
        <f t="shared" si="255"/>
        <v>1.2691346454233053E-4</v>
      </c>
      <c r="L3297">
        <f t="shared" si="259"/>
        <v>1.1265587625256418E-2</v>
      </c>
      <c r="M3297">
        <f t="shared" si="256"/>
        <v>5.1995019808875821E-4</v>
      </c>
      <c r="N3297">
        <f t="shared" si="257"/>
        <v>1.1265587625256418E-2</v>
      </c>
      <c r="O3297">
        <f t="shared" si="258"/>
        <v>7.8859113376794923E-2</v>
      </c>
      <c r="Q3297" s="7">
        <v>3271</v>
      </c>
      <c r="R3297" s="7">
        <v>6.7599852663437318E-4</v>
      </c>
      <c r="S3297" s="7">
        <v>2.6020796205998131E-6</v>
      </c>
      <c r="U3297" s="7">
        <v>71.674337058952432</v>
      </c>
      <c r="V3297" s="7">
        <v>1.898589681816616E-3</v>
      </c>
    </row>
    <row r="3298" spans="1:22" x14ac:dyDescent="0.35">
      <c r="A3298" s="5">
        <v>2014</v>
      </c>
      <c r="B3298" s="14" t="s">
        <v>30</v>
      </c>
      <c r="C3298" s="14" t="s">
        <v>141</v>
      </c>
      <c r="D3298" s="14">
        <v>2007</v>
      </c>
      <c r="E3298" s="14">
        <v>7</v>
      </c>
      <c r="F3298" s="14">
        <v>62</v>
      </c>
      <c r="G3298" s="14">
        <v>3</v>
      </c>
      <c r="H3298" s="14">
        <v>65</v>
      </c>
      <c r="I3298" s="14" t="b">
        <v>1</v>
      </c>
      <c r="J3298" s="6">
        <v>4.6153846153846198E-2</v>
      </c>
      <c r="K3298">
        <f t="shared" si="255"/>
        <v>1.2691346454233053E-4</v>
      </c>
      <c r="L3298">
        <f t="shared" si="259"/>
        <v>1.1265587625256418E-2</v>
      </c>
      <c r="M3298">
        <f t="shared" si="256"/>
        <v>5.1995019808875821E-4</v>
      </c>
      <c r="N3298">
        <f t="shared" si="257"/>
        <v>1.1265587625256418E-2</v>
      </c>
      <c r="O3298">
        <f t="shared" si="258"/>
        <v>7.8859113376794923E-2</v>
      </c>
      <c r="Q3298" s="7">
        <v>3272</v>
      </c>
      <c r="R3298" s="7">
        <v>6.0534405218762245E-4</v>
      </c>
      <c r="S3298" s="7">
        <v>9.0029212369932988E-7</v>
      </c>
      <c r="U3298" s="7">
        <v>71.696252465483227</v>
      </c>
      <c r="V3298" s="7">
        <v>1.898589681816616E-3</v>
      </c>
    </row>
    <row r="3299" spans="1:22" x14ac:dyDescent="0.35">
      <c r="A3299" s="24">
        <v>2014</v>
      </c>
      <c r="B3299" s="17" t="s">
        <v>37</v>
      </c>
      <c r="C3299" s="17" t="s">
        <v>59</v>
      </c>
      <c r="D3299" s="17">
        <v>2002</v>
      </c>
      <c r="E3299" s="17">
        <v>12</v>
      </c>
      <c r="F3299" s="17">
        <v>62</v>
      </c>
      <c r="G3299" s="17">
        <v>3</v>
      </c>
      <c r="H3299" s="17">
        <v>65</v>
      </c>
      <c r="I3299" s="17" t="b">
        <v>1</v>
      </c>
      <c r="J3299" s="25">
        <v>4.6153846153846198E-2</v>
      </c>
      <c r="K3299">
        <f t="shared" si="255"/>
        <v>1.2691346454233053E-4</v>
      </c>
      <c r="L3299">
        <f t="shared" si="259"/>
        <v>1.1265587625256418E-2</v>
      </c>
      <c r="M3299">
        <f t="shared" si="256"/>
        <v>5.1995019808875821E-4</v>
      </c>
      <c r="N3299">
        <f t="shared" si="257"/>
        <v>1.1265587625256418E-2</v>
      </c>
      <c r="O3299">
        <f t="shared" si="258"/>
        <v>0.13518705150307703</v>
      </c>
      <c r="Q3299" s="7">
        <v>3273</v>
      </c>
      <c r="R3299" s="7">
        <v>1.5757506403735271E-3</v>
      </c>
      <c r="S3299" s="7">
        <v>-9.6950629606220532E-4</v>
      </c>
      <c r="U3299" s="7">
        <v>71.718167872014021</v>
      </c>
      <c r="V3299" s="7">
        <v>1.898589681816616E-3</v>
      </c>
    </row>
    <row r="3300" spans="1:22" x14ac:dyDescent="0.35">
      <c r="A3300" s="5">
        <v>2014</v>
      </c>
      <c r="B3300" s="14" t="s">
        <v>79</v>
      </c>
      <c r="C3300" s="14" t="s">
        <v>266</v>
      </c>
      <c r="D3300" s="14">
        <v>2005</v>
      </c>
      <c r="E3300" s="14">
        <v>9</v>
      </c>
      <c r="F3300" s="14">
        <v>62</v>
      </c>
      <c r="G3300" s="14">
        <v>3</v>
      </c>
      <c r="H3300" s="14">
        <v>65</v>
      </c>
      <c r="I3300" s="14" t="b">
        <v>1</v>
      </c>
      <c r="J3300" s="6">
        <v>4.6153846153846198E-2</v>
      </c>
      <c r="K3300">
        <f t="shared" si="255"/>
        <v>1.2691346454233053E-4</v>
      </c>
      <c r="L3300">
        <f t="shared" si="259"/>
        <v>1.1265587625256418E-2</v>
      </c>
      <c r="M3300">
        <f t="shared" si="256"/>
        <v>5.1995019808875821E-4</v>
      </c>
      <c r="N3300">
        <f t="shared" si="257"/>
        <v>1.1265587625256418E-2</v>
      </c>
      <c r="O3300">
        <f t="shared" si="258"/>
        <v>0.10139028862730777</v>
      </c>
      <c r="Q3300" s="7">
        <v>3274</v>
      </c>
      <c r="R3300" s="7">
        <v>9.9350668746198438E-4</v>
      </c>
      <c r="S3300" s="7">
        <v>-3.872623431506626E-4</v>
      </c>
      <c r="U3300" s="7">
        <v>71.740083278544816</v>
      </c>
      <c r="V3300" s="7">
        <v>1.9015173469046267E-3</v>
      </c>
    </row>
    <row r="3301" spans="1:22" x14ac:dyDescent="0.35">
      <c r="A3301" s="3">
        <v>2014</v>
      </c>
      <c r="B3301" s="13" t="s">
        <v>26</v>
      </c>
      <c r="C3301" s="13" t="s">
        <v>237</v>
      </c>
      <c r="D3301" s="13">
        <v>2004</v>
      </c>
      <c r="E3301" s="17">
        <v>10</v>
      </c>
      <c r="F3301" s="13">
        <v>62</v>
      </c>
      <c r="G3301" s="13">
        <v>3</v>
      </c>
      <c r="H3301" s="13">
        <v>65</v>
      </c>
      <c r="I3301" s="13" t="b">
        <v>1</v>
      </c>
      <c r="J3301" s="4">
        <v>4.6153846153846198E-2</v>
      </c>
      <c r="K3301">
        <f t="shared" si="255"/>
        <v>1.2691346454233053E-4</v>
      </c>
      <c r="L3301">
        <f t="shared" si="259"/>
        <v>1.1265587625256418E-2</v>
      </c>
      <c r="M3301">
        <f t="shared" si="256"/>
        <v>5.1995019808875821E-4</v>
      </c>
      <c r="N3301">
        <f t="shared" si="257"/>
        <v>1.1265587625256418E-2</v>
      </c>
      <c r="O3301">
        <f t="shared" si="258"/>
        <v>0.11265587625256418</v>
      </c>
      <c r="Q3301" s="7">
        <v>3275</v>
      </c>
      <c r="R3301" s="7">
        <v>9.9350668746198438E-4</v>
      </c>
      <c r="S3301" s="7">
        <v>-3.872623431506626E-4</v>
      </c>
      <c r="U3301" s="7">
        <v>71.761998685075596</v>
      </c>
      <c r="V3301" s="7">
        <v>1.9015173469046267E-3</v>
      </c>
    </row>
    <row r="3302" spans="1:22" x14ac:dyDescent="0.35">
      <c r="A3302" s="5">
        <v>2015</v>
      </c>
      <c r="B3302" s="14" t="s">
        <v>153</v>
      </c>
      <c r="C3302" s="14" t="s">
        <v>224</v>
      </c>
      <c r="D3302" s="14">
        <v>2005</v>
      </c>
      <c r="E3302" s="14">
        <v>10</v>
      </c>
      <c r="F3302" s="14">
        <v>62</v>
      </c>
      <c r="G3302" s="14">
        <v>3</v>
      </c>
      <c r="H3302" s="14">
        <v>65</v>
      </c>
      <c r="I3302" s="14" t="b">
        <v>1</v>
      </c>
      <c r="J3302" s="6">
        <v>4.6153846153846198E-2</v>
      </c>
      <c r="K3302">
        <f t="shared" si="255"/>
        <v>1.2691346454233053E-4</v>
      </c>
      <c r="L3302">
        <f t="shared" si="259"/>
        <v>1.1265587625256418E-2</v>
      </c>
      <c r="M3302">
        <f t="shared" si="256"/>
        <v>5.1995019808875821E-4</v>
      </c>
      <c r="N3302">
        <f t="shared" si="257"/>
        <v>1.1265587625256418E-2</v>
      </c>
      <c r="O3302">
        <f t="shared" si="258"/>
        <v>0.11265587625256418</v>
      </c>
      <c r="Q3302" s="7">
        <v>3276</v>
      </c>
      <c r="R3302" s="7">
        <v>1.6484252588791391E-3</v>
      </c>
      <c r="S3302" s="7">
        <v>-6.4361993365812673E-4</v>
      </c>
      <c r="U3302" s="7">
        <v>71.783914091606391</v>
      </c>
      <c r="V3302" s="7">
        <v>1.9015173469046267E-3</v>
      </c>
    </row>
    <row r="3303" spans="1:22" x14ac:dyDescent="0.35">
      <c r="A3303" s="3">
        <v>2017</v>
      </c>
      <c r="B3303" s="13" t="s">
        <v>24</v>
      </c>
      <c r="C3303" s="13" t="s">
        <v>25</v>
      </c>
      <c r="D3303" s="13">
        <v>2011</v>
      </c>
      <c r="E3303" s="17">
        <v>6</v>
      </c>
      <c r="F3303" s="13">
        <v>62</v>
      </c>
      <c r="G3303" s="13">
        <v>3</v>
      </c>
      <c r="H3303" s="13">
        <v>65</v>
      </c>
      <c r="I3303" s="13" t="b">
        <v>1</v>
      </c>
      <c r="J3303" s="4">
        <v>4.6153846153846198E-2</v>
      </c>
      <c r="K3303">
        <f t="shared" ref="K3303:K3366" si="260">H3303/$H$1</f>
        <v>1.2691346454233053E-4</v>
      </c>
      <c r="L3303">
        <f t="shared" si="259"/>
        <v>1.1265587625256418E-2</v>
      </c>
      <c r="M3303">
        <f t="shared" ref="M3303:M3366" si="261">J3303*L3303</f>
        <v>5.1995019808875821E-4</v>
      </c>
      <c r="N3303">
        <f t="shared" ref="N3303:N3366" si="262">L3303</f>
        <v>1.1265587625256418E-2</v>
      </c>
      <c r="O3303">
        <f t="shared" ref="O3303:O3366" si="263">E3303*L3303</f>
        <v>6.7593525751538514E-2</v>
      </c>
      <c r="Q3303" s="7">
        <v>3277</v>
      </c>
      <c r="R3303" s="7">
        <v>5.4450645205118223E-4</v>
      </c>
      <c r="S3303" s="7">
        <v>2.5680634293772048E-4</v>
      </c>
      <c r="U3303" s="7">
        <v>71.805829498137186</v>
      </c>
      <c r="V3303" s="7">
        <v>1.9015173469046267E-3</v>
      </c>
    </row>
    <row r="3304" spans="1:22" x14ac:dyDescent="0.35">
      <c r="A3304" s="3">
        <v>2017</v>
      </c>
      <c r="B3304" s="13" t="s">
        <v>30</v>
      </c>
      <c r="C3304" s="13" t="s">
        <v>85</v>
      </c>
      <c r="D3304" s="13">
        <v>2007</v>
      </c>
      <c r="E3304" s="14">
        <v>10</v>
      </c>
      <c r="F3304" s="13">
        <v>62</v>
      </c>
      <c r="G3304" s="13">
        <v>3</v>
      </c>
      <c r="H3304" s="13">
        <v>65</v>
      </c>
      <c r="I3304" s="13" t="b">
        <v>1</v>
      </c>
      <c r="J3304" s="4">
        <v>4.6153846153846198E-2</v>
      </c>
      <c r="K3304">
        <f t="shared" si="260"/>
        <v>1.2691346454233053E-4</v>
      </c>
      <c r="L3304">
        <f t="shared" si="259"/>
        <v>1.1265587625256418E-2</v>
      </c>
      <c r="M3304">
        <f t="shared" si="261"/>
        <v>5.1995019808875821E-4</v>
      </c>
      <c r="N3304">
        <f t="shared" si="262"/>
        <v>1.1265587625256418E-2</v>
      </c>
      <c r="O3304">
        <f t="shared" si="263"/>
        <v>0.11265587625256418</v>
      </c>
      <c r="Q3304" s="7">
        <v>3278</v>
      </c>
      <c r="R3304" s="7">
        <v>2.3432342374434386E-3</v>
      </c>
      <c r="S3304" s="7">
        <v>-1.541921442454536E-3</v>
      </c>
      <c r="U3304" s="7">
        <v>71.827744904667981</v>
      </c>
      <c r="V3304" s="7">
        <v>1.9018829881630619E-3</v>
      </c>
    </row>
    <row r="3305" spans="1:22" x14ac:dyDescent="0.35">
      <c r="A3305" s="24">
        <v>2014</v>
      </c>
      <c r="B3305" s="17" t="s">
        <v>24</v>
      </c>
      <c r="C3305" s="17" t="s">
        <v>41</v>
      </c>
      <c r="D3305" s="17">
        <v>2008</v>
      </c>
      <c r="E3305" s="17">
        <v>6</v>
      </c>
      <c r="F3305" s="17">
        <v>290</v>
      </c>
      <c r="G3305" s="17">
        <v>14</v>
      </c>
      <c r="H3305" s="17">
        <v>304</v>
      </c>
      <c r="I3305" s="17" t="b">
        <v>1</v>
      </c>
      <c r="J3305" s="25">
        <v>4.6052631578947401E-2</v>
      </c>
      <c r="K3305">
        <f t="shared" si="260"/>
        <v>5.9356451109028434E-4</v>
      </c>
      <c r="L3305">
        <f t="shared" si="259"/>
        <v>2.4363179412594825E-2</v>
      </c>
      <c r="M3305">
        <f t="shared" si="261"/>
        <v>1.1219885255800257E-3</v>
      </c>
      <c r="N3305">
        <f t="shared" si="262"/>
        <v>2.4363179412594825E-2</v>
      </c>
      <c r="O3305">
        <f t="shared" si="263"/>
        <v>0.14617907647556894</v>
      </c>
      <c r="Q3305" s="7">
        <v>3279</v>
      </c>
      <c r="R3305" s="7">
        <v>9.5825836368432921E-4</v>
      </c>
      <c r="S3305" s="7">
        <v>-8.2761768424447543E-7</v>
      </c>
      <c r="U3305" s="7">
        <v>71.849660311198761</v>
      </c>
      <c r="V3305" s="7">
        <v>1.9018829881630619E-3</v>
      </c>
    </row>
    <row r="3306" spans="1:22" x14ac:dyDescent="0.35">
      <c r="A3306" s="3">
        <v>2014</v>
      </c>
      <c r="B3306" s="13" t="s">
        <v>33</v>
      </c>
      <c r="C3306" s="13" t="s">
        <v>34</v>
      </c>
      <c r="D3306" s="13">
        <v>2006</v>
      </c>
      <c r="E3306" s="14">
        <v>8</v>
      </c>
      <c r="F3306" s="13">
        <v>332</v>
      </c>
      <c r="G3306" s="13">
        <v>16</v>
      </c>
      <c r="H3306" s="13">
        <v>348</v>
      </c>
      <c r="I3306" s="13" t="b">
        <v>1</v>
      </c>
      <c r="J3306" s="4">
        <v>4.5977011494252901E-2</v>
      </c>
      <c r="K3306">
        <f t="shared" si="260"/>
        <v>6.7947516401124645E-4</v>
      </c>
      <c r="L3306">
        <f t="shared" si="259"/>
        <v>2.6066744407601931E-2</v>
      </c>
      <c r="M3306">
        <f t="shared" si="261"/>
        <v>1.1984710072460666E-3</v>
      </c>
      <c r="N3306">
        <f t="shared" si="262"/>
        <v>2.6066744407601931E-2</v>
      </c>
      <c r="O3306">
        <f t="shared" si="263"/>
        <v>0.20853395526081545</v>
      </c>
      <c r="Q3306" s="7">
        <v>3280</v>
      </c>
      <c r="R3306" s="7">
        <v>1.4931792505061673E-3</v>
      </c>
      <c r="S3306" s="7">
        <v>-5.8559057839158938E-4</v>
      </c>
      <c r="U3306" s="7">
        <v>71.871575717729556</v>
      </c>
      <c r="V3306" s="7">
        <v>1.9042318627004791E-3</v>
      </c>
    </row>
    <row r="3307" spans="1:22" x14ac:dyDescent="0.35">
      <c r="A3307" s="24">
        <v>2013</v>
      </c>
      <c r="B3307" s="17" t="s">
        <v>37</v>
      </c>
      <c r="C3307" s="17" t="s">
        <v>197</v>
      </c>
      <c r="D3307" s="17">
        <v>2005</v>
      </c>
      <c r="E3307" s="17">
        <v>8</v>
      </c>
      <c r="F3307" s="17">
        <v>83</v>
      </c>
      <c r="G3307" s="17">
        <v>4</v>
      </c>
      <c r="H3307" s="17">
        <v>87</v>
      </c>
      <c r="I3307" s="17" t="b">
        <v>1</v>
      </c>
      <c r="J3307" s="25">
        <v>4.5977011494252901E-2</v>
      </c>
      <c r="K3307">
        <f t="shared" si="260"/>
        <v>1.6986879100281161E-4</v>
      </c>
      <c r="L3307">
        <f t="shared" si="259"/>
        <v>1.3033372203800965E-2</v>
      </c>
      <c r="M3307">
        <f t="shared" si="261"/>
        <v>5.992355036230333E-4</v>
      </c>
      <c r="N3307">
        <f t="shared" si="262"/>
        <v>1.3033372203800965E-2</v>
      </c>
      <c r="O3307">
        <f t="shared" si="263"/>
        <v>0.10426697763040772</v>
      </c>
      <c r="Q3307" s="7">
        <v>3281</v>
      </c>
      <c r="R3307" s="7">
        <v>5.0467858978850964E-4</v>
      </c>
      <c r="S3307" s="7">
        <v>2.3636445788177826E-4</v>
      </c>
      <c r="U3307" s="7">
        <v>71.89349112426035</v>
      </c>
      <c r="V3307" s="7">
        <v>1.9042318627004791E-3</v>
      </c>
    </row>
    <row r="3308" spans="1:22" x14ac:dyDescent="0.35">
      <c r="A3308" s="3">
        <v>2016</v>
      </c>
      <c r="B3308" s="13" t="s">
        <v>24</v>
      </c>
      <c r="C3308" s="13" t="s">
        <v>155</v>
      </c>
      <c r="D3308" s="13">
        <v>2008</v>
      </c>
      <c r="E3308" s="14">
        <v>8</v>
      </c>
      <c r="F3308" s="13">
        <v>83</v>
      </c>
      <c r="G3308" s="13">
        <v>4</v>
      </c>
      <c r="H3308" s="13">
        <v>87</v>
      </c>
      <c r="I3308" s="13" t="b">
        <v>1</v>
      </c>
      <c r="J3308" s="4">
        <v>4.5977011494252901E-2</v>
      </c>
      <c r="K3308">
        <f t="shared" si="260"/>
        <v>1.6986879100281161E-4</v>
      </c>
      <c r="L3308">
        <f t="shared" si="259"/>
        <v>1.3033372203800965E-2</v>
      </c>
      <c r="M3308">
        <f t="shared" si="261"/>
        <v>5.992355036230333E-4</v>
      </c>
      <c r="N3308">
        <f t="shared" si="262"/>
        <v>1.3033372203800965E-2</v>
      </c>
      <c r="O3308">
        <f t="shared" si="263"/>
        <v>0.10426697763040772</v>
      </c>
      <c r="Q3308" s="7">
        <v>3282</v>
      </c>
      <c r="R3308" s="7">
        <v>8.6208744222809929E-4</v>
      </c>
      <c r="S3308" s="7">
        <v>-3.3809087806929271E-4</v>
      </c>
      <c r="U3308" s="7">
        <v>71.915406530791145</v>
      </c>
      <c r="V3308" s="7">
        <v>1.9064840596587757E-3</v>
      </c>
    </row>
    <row r="3309" spans="1:22" x14ac:dyDescent="0.35">
      <c r="A3309" s="24">
        <v>2016</v>
      </c>
      <c r="B3309" s="17" t="s">
        <v>30</v>
      </c>
      <c r="C3309" s="17" t="s">
        <v>51</v>
      </c>
      <c r="D3309" s="17">
        <v>2006</v>
      </c>
      <c r="E3309" s="17">
        <v>10</v>
      </c>
      <c r="F3309" s="17">
        <v>83</v>
      </c>
      <c r="G3309" s="17">
        <v>4</v>
      </c>
      <c r="H3309" s="17">
        <v>87</v>
      </c>
      <c r="I3309" s="17" t="b">
        <v>1</v>
      </c>
      <c r="J3309" s="25">
        <v>4.5977011494252901E-2</v>
      </c>
      <c r="K3309">
        <f t="shared" si="260"/>
        <v>1.6986879100281161E-4</v>
      </c>
      <c r="L3309">
        <f t="shared" si="259"/>
        <v>1.3033372203800965E-2</v>
      </c>
      <c r="M3309">
        <f t="shared" si="261"/>
        <v>5.992355036230333E-4</v>
      </c>
      <c r="N3309">
        <f t="shared" si="262"/>
        <v>1.3033372203800965E-2</v>
      </c>
      <c r="O3309">
        <f t="shared" si="263"/>
        <v>0.13033372203800966</v>
      </c>
      <c r="Q3309" s="7">
        <v>3283</v>
      </c>
      <c r="R3309" s="7">
        <v>1.8725390203660601E-3</v>
      </c>
      <c r="S3309" s="7">
        <v>-1.3485424562072535E-3</v>
      </c>
      <c r="U3309" s="7">
        <v>71.937321937321926</v>
      </c>
      <c r="V3309" s="7">
        <v>1.9064840596587757E-3</v>
      </c>
    </row>
    <row r="3310" spans="1:22" x14ac:dyDescent="0.35">
      <c r="A3310" s="3">
        <v>2017</v>
      </c>
      <c r="B3310" s="13" t="s">
        <v>37</v>
      </c>
      <c r="C3310" s="13" t="s">
        <v>38</v>
      </c>
      <c r="D3310" s="13">
        <v>2009</v>
      </c>
      <c r="E3310" s="14">
        <v>8</v>
      </c>
      <c r="F3310" s="13">
        <v>83</v>
      </c>
      <c r="G3310" s="13">
        <v>4</v>
      </c>
      <c r="H3310" s="13">
        <v>87</v>
      </c>
      <c r="I3310" s="13" t="b">
        <v>1</v>
      </c>
      <c r="J3310" s="4">
        <v>4.5977011494252901E-2</v>
      </c>
      <c r="K3310">
        <f t="shared" si="260"/>
        <v>1.6986879100281161E-4</v>
      </c>
      <c r="L3310">
        <f t="shared" si="259"/>
        <v>1.3033372203800965E-2</v>
      </c>
      <c r="M3310">
        <f t="shared" si="261"/>
        <v>5.992355036230333E-4</v>
      </c>
      <c r="N3310">
        <f t="shared" si="262"/>
        <v>1.3033372203800965E-2</v>
      </c>
      <c r="O3310">
        <f t="shared" si="263"/>
        <v>0.10426697763040772</v>
      </c>
      <c r="Q3310" s="7">
        <v>3284</v>
      </c>
      <c r="R3310" s="7">
        <v>1.9857037634544933E-3</v>
      </c>
      <c r="S3310" s="7">
        <v>-1.3102816318453264E-3</v>
      </c>
      <c r="U3310" s="7">
        <v>71.95923734385272</v>
      </c>
      <c r="V3310" s="7">
        <v>1.9064840596587757E-3</v>
      </c>
    </row>
    <row r="3311" spans="1:22" x14ac:dyDescent="0.35">
      <c r="A3311" s="24">
        <v>2016</v>
      </c>
      <c r="B3311" s="17" t="s">
        <v>30</v>
      </c>
      <c r="C3311" s="17" t="s">
        <v>44</v>
      </c>
      <c r="D3311" s="17">
        <v>2010</v>
      </c>
      <c r="E3311" s="17">
        <v>6</v>
      </c>
      <c r="F3311" s="17">
        <v>312</v>
      </c>
      <c r="G3311" s="17">
        <v>15</v>
      </c>
      <c r="H3311" s="17">
        <v>327</v>
      </c>
      <c r="I3311" s="17" t="b">
        <v>1</v>
      </c>
      <c r="J3311" s="25">
        <v>4.5871559633027498E-2</v>
      </c>
      <c r="K3311">
        <f t="shared" si="260"/>
        <v>6.3847235238987819E-4</v>
      </c>
      <c r="L3311">
        <f t="shared" si="259"/>
        <v>2.5268010455710165E-2</v>
      </c>
      <c r="M3311">
        <f t="shared" si="261"/>
        <v>1.1590830484270712E-3</v>
      </c>
      <c r="N3311">
        <f t="shared" si="262"/>
        <v>2.5268010455710165E-2</v>
      </c>
      <c r="O3311">
        <f t="shared" si="263"/>
        <v>0.15160806273426097</v>
      </c>
      <c r="Q3311" s="7">
        <v>3285</v>
      </c>
      <c r="R3311" s="7">
        <v>6.7917971374233848E-4</v>
      </c>
      <c r="S3311" s="7">
        <v>-3.7575821331714858E-6</v>
      </c>
      <c r="U3311" s="7">
        <v>71.981152750383515</v>
      </c>
      <c r="V3311" s="7">
        <v>1.9091082646994729E-3</v>
      </c>
    </row>
    <row r="3312" spans="1:22" x14ac:dyDescent="0.35">
      <c r="A3312" s="5">
        <v>2013</v>
      </c>
      <c r="B3312" s="14" t="s">
        <v>67</v>
      </c>
      <c r="C3312" s="14" t="s">
        <v>152</v>
      </c>
      <c r="D3312" s="14">
        <v>2007</v>
      </c>
      <c r="E3312" s="14">
        <v>6</v>
      </c>
      <c r="F3312" s="14">
        <v>104</v>
      </c>
      <c r="G3312" s="14">
        <v>5</v>
      </c>
      <c r="H3312" s="14">
        <v>109</v>
      </c>
      <c r="I3312" s="14" t="b">
        <v>1</v>
      </c>
      <c r="J3312" s="6">
        <v>4.5871559633027498E-2</v>
      </c>
      <c r="K3312">
        <f t="shared" si="260"/>
        <v>2.1282411746329272E-4</v>
      </c>
      <c r="L3312">
        <f t="shared" si="259"/>
        <v>1.4588492638490541E-2</v>
      </c>
      <c r="M3312">
        <f t="shared" si="261"/>
        <v>6.6919691002250152E-4</v>
      </c>
      <c r="N3312">
        <f t="shared" si="262"/>
        <v>1.4588492638490541E-2</v>
      </c>
      <c r="O3312">
        <f t="shared" si="263"/>
        <v>8.7530955830943252E-2</v>
      </c>
      <c r="Q3312" s="7">
        <v>3286</v>
      </c>
      <c r="R3312" s="7">
        <v>1.8664740631327093E-3</v>
      </c>
      <c r="S3312" s="7">
        <v>-7.3703038227901168E-4</v>
      </c>
      <c r="U3312" s="7">
        <v>72.00306815691431</v>
      </c>
      <c r="V3312" s="7">
        <v>1.91010336941375E-3</v>
      </c>
    </row>
    <row r="3313" spans="1:22" x14ac:dyDescent="0.35">
      <c r="A3313" s="3">
        <v>2017</v>
      </c>
      <c r="B3313" s="13" t="s">
        <v>42</v>
      </c>
      <c r="C3313" s="13" t="s">
        <v>112</v>
      </c>
      <c r="D3313" s="13">
        <v>2005</v>
      </c>
      <c r="E3313" s="17">
        <v>12</v>
      </c>
      <c r="F3313" s="13">
        <v>126</v>
      </c>
      <c r="G3313" s="13">
        <v>6</v>
      </c>
      <c r="H3313" s="13">
        <v>132</v>
      </c>
      <c r="I3313" s="13" t="b">
        <v>1</v>
      </c>
      <c r="J3313" s="4">
        <v>4.5454545454545497E-2</v>
      </c>
      <c r="K3313">
        <f t="shared" si="260"/>
        <v>2.577319587628866E-4</v>
      </c>
      <c r="L3313">
        <f t="shared" si="259"/>
        <v>1.6054032476698388E-2</v>
      </c>
      <c r="M3313">
        <f t="shared" si="261"/>
        <v>7.2972874894083656E-4</v>
      </c>
      <c r="N3313">
        <f t="shared" si="262"/>
        <v>1.6054032476698388E-2</v>
      </c>
      <c r="O3313">
        <f t="shared" si="263"/>
        <v>0.19264838972038067</v>
      </c>
      <c r="Q3313" s="7">
        <v>3287</v>
      </c>
      <c r="R3313" s="7">
        <v>1.4630231384578044E-3</v>
      </c>
      <c r="S3313" s="7">
        <v>-7.2485793873758894E-4</v>
      </c>
      <c r="U3313" s="7">
        <v>72.02498356344509</v>
      </c>
      <c r="V3313" s="7">
        <v>1.9106331382765514E-3</v>
      </c>
    </row>
    <row r="3314" spans="1:22" x14ac:dyDescent="0.35">
      <c r="A3314" s="5">
        <v>2013</v>
      </c>
      <c r="B3314" s="14" t="s">
        <v>104</v>
      </c>
      <c r="C3314" s="14" t="s">
        <v>105</v>
      </c>
      <c r="D3314" s="14">
        <v>2005</v>
      </c>
      <c r="E3314" s="14">
        <v>8</v>
      </c>
      <c r="F3314" s="14">
        <v>105</v>
      </c>
      <c r="G3314" s="14">
        <v>5</v>
      </c>
      <c r="H3314" s="14">
        <v>110</v>
      </c>
      <c r="I3314" s="14" t="b">
        <v>1</v>
      </c>
      <c r="J3314" s="6">
        <v>4.5454545454545497E-2</v>
      </c>
      <c r="K3314">
        <f t="shared" si="260"/>
        <v>2.1477663230240549E-4</v>
      </c>
      <c r="L3314">
        <f t="shared" si="259"/>
        <v>1.4655259544013729E-2</v>
      </c>
      <c r="M3314">
        <f t="shared" si="261"/>
        <v>6.6614816109153375E-4</v>
      </c>
      <c r="N3314">
        <f t="shared" si="262"/>
        <v>1.4655259544013729E-2</v>
      </c>
      <c r="O3314">
        <f t="shared" si="263"/>
        <v>0.11724207635210983</v>
      </c>
      <c r="Q3314" s="7">
        <v>3288</v>
      </c>
      <c r="R3314" s="7">
        <v>1.5849926588615742E-3</v>
      </c>
      <c r="S3314" s="7">
        <v>-9.8228329713018615E-4</v>
      </c>
      <c r="U3314" s="7">
        <v>72.046898969975885</v>
      </c>
      <c r="V3314" s="7">
        <v>1.9108784164610342E-3</v>
      </c>
    </row>
    <row r="3315" spans="1:22" x14ac:dyDescent="0.35">
      <c r="A3315" s="3">
        <v>2017</v>
      </c>
      <c r="B3315" s="13" t="s">
        <v>30</v>
      </c>
      <c r="C3315" s="13" t="s">
        <v>56</v>
      </c>
      <c r="D3315" s="13">
        <v>2010</v>
      </c>
      <c r="E3315" s="17">
        <v>7</v>
      </c>
      <c r="F3315" s="13">
        <v>105</v>
      </c>
      <c r="G3315" s="13">
        <v>5</v>
      </c>
      <c r="H3315" s="13">
        <v>110</v>
      </c>
      <c r="I3315" s="13" t="b">
        <v>1</v>
      </c>
      <c r="J3315" s="4">
        <v>4.5454545454545497E-2</v>
      </c>
      <c r="K3315">
        <f t="shared" si="260"/>
        <v>2.1477663230240549E-4</v>
      </c>
      <c r="L3315">
        <f t="shared" si="259"/>
        <v>1.4655259544013729E-2</v>
      </c>
      <c r="M3315">
        <f t="shared" si="261"/>
        <v>6.6614816109153375E-4</v>
      </c>
      <c r="N3315">
        <f t="shared" si="262"/>
        <v>1.4655259544013729E-2</v>
      </c>
      <c r="O3315">
        <f t="shared" si="263"/>
        <v>0.1025868168080961</v>
      </c>
      <c r="Q3315" s="7">
        <v>3289</v>
      </c>
      <c r="R3315" s="7">
        <v>1.3897730246152616E-3</v>
      </c>
      <c r="S3315" s="7">
        <v>-7.8706366288387362E-4</v>
      </c>
      <c r="U3315" s="7">
        <v>72.06881437650668</v>
      </c>
      <c r="V3315" s="7">
        <v>1.9147817044423898E-3</v>
      </c>
    </row>
    <row r="3316" spans="1:22" x14ac:dyDescent="0.35">
      <c r="A3316" s="3">
        <v>2014</v>
      </c>
      <c r="B3316" s="13" t="s">
        <v>153</v>
      </c>
      <c r="C3316" s="13" t="s">
        <v>154</v>
      </c>
      <c r="D3316" s="13">
        <v>2005</v>
      </c>
      <c r="E3316" s="14">
        <v>9</v>
      </c>
      <c r="F3316" s="13">
        <v>84</v>
      </c>
      <c r="G3316" s="13">
        <v>4</v>
      </c>
      <c r="H3316" s="13">
        <v>88</v>
      </c>
      <c r="I3316" s="13" t="b">
        <v>1</v>
      </c>
      <c r="J3316" s="4">
        <v>4.5454545454545497E-2</v>
      </c>
      <c r="K3316">
        <f t="shared" si="260"/>
        <v>1.7182130584192441E-4</v>
      </c>
      <c r="L3316">
        <f t="shared" si="259"/>
        <v>1.3108062627326908E-2</v>
      </c>
      <c r="M3316">
        <f t="shared" si="261"/>
        <v>5.9582102851486003E-4</v>
      </c>
      <c r="N3316">
        <f t="shared" si="262"/>
        <v>1.3108062627326908E-2</v>
      </c>
      <c r="O3316">
        <f t="shared" si="263"/>
        <v>0.11797256364594216</v>
      </c>
      <c r="Q3316" s="7">
        <v>3290</v>
      </c>
      <c r="R3316" s="7">
        <v>1.1945533903689486E-3</v>
      </c>
      <c r="S3316" s="7">
        <v>-5.9184402863756065E-4</v>
      </c>
      <c r="U3316" s="7">
        <v>72.090729783037474</v>
      </c>
      <c r="V3316" s="7">
        <v>1.9147817044423898E-3</v>
      </c>
    </row>
    <row r="3317" spans="1:22" x14ac:dyDescent="0.35">
      <c r="A3317" s="3">
        <v>2014</v>
      </c>
      <c r="B3317" s="13" t="s">
        <v>26</v>
      </c>
      <c r="C3317" s="13" t="s">
        <v>176</v>
      </c>
      <c r="D3317" s="13">
        <v>2007</v>
      </c>
      <c r="E3317" s="17">
        <v>7</v>
      </c>
      <c r="F3317" s="13">
        <v>84</v>
      </c>
      <c r="G3317" s="13">
        <v>4</v>
      </c>
      <c r="H3317" s="13">
        <v>88</v>
      </c>
      <c r="I3317" s="13" t="b">
        <v>1</v>
      </c>
      <c r="J3317" s="4">
        <v>4.5454545454545497E-2</v>
      </c>
      <c r="K3317">
        <f t="shared" si="260"/>
        <v>1.7182130584192441E-4</v>
      </c>
      <c r="L3317">
        <f t="shared" si="259"/>
        <v>1.3108062627326908E-2</v>
      </c>
      <c r="M3317">
        <f t="shared" si="261"/>
        <v>5.9582102851486003E-4</v>
      </c>
      <c r="N3317">
        <f t="shared" si="262"/>
        <v>1.3108062627326908E-2</v>
      </c>
      <c r="O3317">
        <f t="shared" si="263"/>
        <v>9.1756438391288359E-2</v>
      </c>
      <c r="Q3317" s="7">
        <v>3291</v>
      </c>
      <c r="R3317" s="7">
        <v>1.1945533903689486E-3</v>
      </c>
      <c r="S3317" s="7">
        <v>-5.9184402863756065E-4</v>
      </c>
      <c r="U3317" s="7">
        <v>72.112645189568255</v>
      </c>
      <c r="V3317" s="7">
        <v>1.9147817044423898E-3</v>
      </c>
    </row>
    <row r="3318" spans="1:22" x14ac:dyDescent="0.35">
      <c r="A3318" s="3">
        <v>2015</v>
      </c>
      <c r="B3318" s="13" t="s">
        <v>37</v>
      </c>
      <c r="C3318" s="13" t="s">
        <v>157</v>
      </c>
      <c r="D3318" s="13">
        <v>2009</v>
      </c>
      <c r="E3318" s="14">
        <v>6</v>
      </c>
      <c r="F3318" s="13">
        <v>84</v>
      </c>
      <c r="G3318" s="13">
        <v>4</v>
      </c>
      <c r="H3318" s="13">
        <v>88</v>
      </c>
      <c r="I3318" s="13" t="b">
        <v>1</v>
      </c>
      <c r="J3318" s="4">
        <v>4.5454545454545497E-2</v>
      </c>
      <c r="K3318">
        <f t="shared" si="260"/>
        <v>1.7182130584192441E-4</v>
      </c>
      <c r="L3318">
        <f t="shared" si="259"/>
        <v>1.3108062627326908E-2</v>
      </c>
      <c r="M3318">
        <f t="shared" si="261"/>
        <v>5.9582102851486003E-4</v>
      </c>
      <c r="N3318">
        <f t="shared" si="262"/>
        <v>1.3108062627326908E-2</v>
      </c>
      <c r="O3318">
        <f t="shared" si="263"/>
        <v>7.8648375763961442E-2</v>
      </c>
      <c r="Q3318" s="7">
        <v>3292</v>
      </c>
      <c r="R3318" s="7">
        <v>1.1198844378796256E-3</v>
      </c>
      <c r="S3318" s="7">
        <v>-4.4759653260956775E-4</v>
      </c>
      <c r="U3318" s="7">
        <v>72.13456059609905</v>
      </c>
      <c r="V3318" s="7">
        <v>1.9160205300196641E-3</v>
      </c>
    </row>
    <row r="3319" spans="1:22" x14ac:dyDescent="0.35">
      <c r="A3319" s="3">
        <v>2013</v>
      </c>
      <c r="B3319" s="13" t="s">
        <v>30</v>
      </c>
      <c r="C3319" s="13" t="s">
        <v>141</v>
      </c>
      <c r="D3319" s="13">
        <v>2007</v>
      </c>
      <c r="E3319" s="17">
        <v>6</v>
      </c>
      <c r="F3319" s="13">
        <v>63</v>
      </c>
      <c r="G3319" s="13">
        <v>3</v>
      </c>
      <c r="H3319" s="13">
        <v>66</v>
      </c>
      <c r="I3319" s="13" t="b">
        <v>1</v>
      </c>
      <c r="J3319" s="4">
        <v>4.5454545454545497E-2</v>
      </c>
      <c r="K3319">
        <f t="shared" si="260"/>
        <v>1.288659793814433E-4</v>
      </c>
      <c r="L3319">
        <f t="shared" si="259"/>
        <v>1.1351915229662494E-2</v>
      </c>
      <c r="M3319">
        <f t="shared" si="261"/>
        <v>5.1599614680284116E-4</v>
      </c>
      <c r="N3319">
        <f t="shared" si="262"/>
        <v>1.1351915229662494E-2</v>
      </c>
      <c r="O3319">
        <f t="shared" si="263"/>
        <v>6.8111491377974967E-2</v>
      </c>
      <c r="Q3319" s="7">
        <v>3293</v>
      </c>
      <c r="R3319" s="7">
        <v>1.3386536218700134E-3</v>
      </c>
      <c r="S3319" s="7">
        <v>-6.6636571659995552E-4</v>
      </c>
      <c r="U3319" s="7">
        <v>72.156476002629844</v>
      </c>
      <c r="V3319" s="7">
        <v>1.9175791139078606E-3</v>
      </c>
    </row>
    <row r="3320" spans="1:22" x14ac:dyDescent="0.35">
      <c r="A3320" s="5">
        <v>2013</v>
      </c>
      <c r="B3320" s="14" t="s">
        <v>42</v>
      </c>
      <c r="C3320" s="14" t="s">
        <v>182</v>
      </c>
      <c r="D3320" s="14">
        <v>2006</v>
      </c>
      <c r="E3320" s="14">
        <v>7</v>
      </c>
      <c r="F3320" s="14">
        <v>63</v>
      </c>
      <c r="G3320" s="14">
        <v>3</v>
      </c>
      <c r="H3320" s="14">
        <v>66</v>
      </c>
      <c r="I3320" s="14" t="b">
        <v>1</v>
      </c>
      <c r="J3320" s="6">
        <v>4.5454545454545497E-2</v>
      </c>
      <c r="K3320">
        <f t="shared" si="260"/>
        <v>1.288659793814433E-4</v>
      </c>
      <c r="L3320">
        <f t="shared" si="259"/>
        <v>1.1351915229662494E-2</v>
      </c>
      <c r="M3320">
        <f t="shared" si="261"/>
        <v>5.1599614680284116E-4</v>
      </c>
      <c r="N3320">
        <f t="shared" si="262"/>
        <v>1.1351915229662494E-2</v>
      </c>
      <c r="O3320">
        <f t="shared" si="263"/>
        <v>7.9463406607637455E-2</v>
      </c>
      <c r="Q3320" s="7">
        <v>3294</v>
      </c>
      <c r="R3320" s="7">
        <v>1.4173737440586521E-3</v>
      </c>
      <c r="S3320" s="7">
        <v>-5.6748102827488959E-4</v>
      </c>
      <c r="U3320" s="7">
        <v>72.178391409160639</v>
      </c>
      <c r="V3320" s="7">
        <v>1.9193723616007748E-3</v>
      </c>
    </row>
    <row r="3321" spans="1:22" x14ac:dyDescent="0.35">
      <c r="A3321" s="3">
        <v>2013</v>
      </c>
      <c r="B3321" s="13" t="s">
        <v>33</v>
      </c>
      <c r="C3321" s="13" t="s">
        <v>245</v>
      </c>
      <c r="D3321" s="13">
        <v>2004</v>
      </c>
      <c r="E3321" s="17">
        <v>9</v>
      </c>
      <c r="F3321" s="13">
        <v>63</v>
      </c>
      <c r="G3321" s="13">
        <v>3</v>
      </c>
      <c r="H3321" s="13">
        <v>66</v>
      </c>
      <c r="I3321" s="13" t="b">
        <v>1</v>
      </c>
      <c r="J3321" s="4">
        <v>4.5454545454545497E-2</v>
      </c>
      <c r="K3321">
        <f t="shared" si="260"/>
        <v>1.288659793814433E-4</v>
      </c>
      <c r="L3321">
        <f t="shared" si="259"/>
        <v>1.1351915229662494E-2</v>
      </c>
      <c r="M3321">
        <f t="shared" si="261"/>
        <v>5.1599614680284116E-4</v>
      </c>
      <c r="N3321">
        <f t="shared" si="262"/>
        <v>1.1351915229662494E-2</v>
      </c>
      <c r="O3321">
        <f t="shared" si="263"/>
        <v>0.10216723706696246</v>
      </c>
      <c r="Q3321" s="7">
        <v>3295</v>
      </c>
      <c r="R3321" s="7">
        <v>5.2935801738832695E-4</v>
      </c>
      <c r="S3321" s="7">
        <v>-9.40781929956874E-6</v>
      </c>
      <c r="U3321" s="7">
        <v>72.20030681569142</v>
      </c>
      <c r="V3321" s="7">
        <v>1.9193723616007768E-3</v>
      </c>
    </row>
    <row r="3322" spans="1:22" x14ac:dyDescent="0.35">
      <c r="A3322" s="5">
        <v>2013</v>
      </c>
      <c r="B3322" s="14" t="s">
        <v>33</v>
      </c>
      <c r="C3322" s="14" t="s">
        <v>109</v>
      </c>
      <c r="D3322" s="14">
        <v>2006</v>
      </c>
      <c r="E3322" s="14">
        <v>7</v>
      </c>
      <c r="F3322" s="14">
        <v>63</v>
      </c>
      <c r="G3322" s="14">
        <v>3</v>
      </c>
      <c r="H3322" s="14">
        <v>66</v>
      </c>
      <c r="I3322" s="14" t="b">
        <v>1</v>
      </c>
      <c r="J3322" s="6">
        <v>4.5454545454545497E-2</v>
      </c>
      <c r="K3322">
        <f t="shared" si="260"/>
        <v>1.288659793814433E-4</v>
      </c>
      <c r="L3322">
        <f t="shared" si="259"/>
        <v>1.1351915229662494E-2</v>
      </c>
      <c r="M3322">
        <f t="shared" si="261"/>
        <v>5.1599614680284116E-4</v>
      </c>
      <c r="N3322">
        <f t="shared" si="262"/>
        <v>1.1351915229662494E-2</v>
      </c>
      <c r="O3322">
        <f t="shared" si="263"/>
        <v>7.9463406607637455E-2</v>
      </c>
      <c r="Q3322" s="7">
        <v>3296</v>
      </c>
      <c r="R3322" s="7">
        <v>5.2935801738832695E-4</v>
      </c>
      <c r="S3322" s="7">
        <v>-9.40781929956874E-6</v>
      </c>
      <c r="U3322" s="7">
        <v>72.222222222222214</v>
      </c>
      <c r="V3322" s="7">
        <v>1.9193723616007768E-3</v>
      </c>
    </row>
    <row r="3323" spans="1:22" x14ac:dyDescent="0.35">
      <c r="A3323" s="3">
        <v>2013</v>
      </c>
      <c r="B3323" s="13" t="s">
        <v>33</v>
      </c>
      <c r="C3323" s="13" t="s">
        <v>235</v>
      </c>
      <c r="D3323" s="13">
        <v>2000</v>
      </c>
      <c r="E3323" s="17">
        <v>13</v>
      </c>
      <c r="F3323" s="13">
        <v>63</v>
      </c>
      <c r="G3323" s="13">
        <v>3</v>
      </c>
      <c r="H3323" s="13">
        <v>66</v>
      </c>
      <c r="I3323" s="13" t="b">
        <v>1</v>
      </c>
      <c r="J3323" s="4">
        <v>4.5454545454545497E-2</v>
      </c>
      <c r="K3323">
        <f t="shared" si="260"/>
        <v>1.288659793814433E-4</v>
      </c>
      <c r="L3323">
        <f t="shared" si="259"/>
        <v>1.1351915229662494E-2</v>
      </c>
      <c r="M3323">
        <f t="shared" si="261"/>
        <v>5.1599614680284116E-4</v>
      </c>
      <c r="N3323">
        <f t="shared" si="262"/>
        <v>1.1351915229662494E-2</v>
      </c>
      <c r="O3323">
        <f t="shared" si="263"/>
        <v>0.14757489798561244</v>
      </c>
      <c r="Q3323" s="7">
        <v>3297</v>
      </c>
      <c r="R3323" s="7">
        <v>1.3779539616720011E-3</v>
      </c>
      <c r="S3323" s="7">
        <v>-8.5800376358324284E-4</v>
      </c>
      <c r="U3323" s="7">
        <v>72.244137628753009</v>
      </c>
      <c r="V3323" s="7">
        <v>1.9193723616007768E-3</v>
      </c>
    </row>
    <row r="3324" spans="1:22" x14ac:dyDescent="0.35">
      <c r="A3324" s="5">
        <v>2015</v>
      </c>
      <c r="B3324" s="14" t="s">
        <v>241</v>
      </c>
      <c r="C3324" s="14" t="s">
        <v>242</v>
      </c>
      <c r="D3324" s="14">
        <v>2005</v>
      </c>
      <c r="E3324" s="14">
        <v>10</v>
      </c>
      <c r="F3324" s="14">
        <v>63</v>
      </c>
      <c r="G3324" s="14">
        <v>3</v>
      </c>
      <c r="H3324" s="14">
        <v>66</v>
      </c>
      <c r="I3324" s="14" t="b">
        <v>1</v>
      </c>
      <c r="J3324" s="6">
        <v>4.5454545454545497E-2</v>
      </c>
      <c r="K3324">
        <f t="shared" si="260"/>
        <v>1.288659793814433E-4</v>
      </c>
      <c r="L3324">
        <f t="shared" si="259"/>
        <v>1.1351915229662494E-2</v>
      </c>
      <c r="M3324">
        <f t="shared" si="261"/>
        <v>5.1599614680284116E-4</v>
      </c>
      <c r="N3324">
        <f t="shared" si="262"/>
        <v>1.1351915229662494E-2</v>
      </c>
      <c r="O3324">
        <f t="shared" si="263"/>
        <v>0.11351915229662494</v>
      </c>
      <c r="Q3324" s="7">
        <v>3298</v>
      </c>
      <c r="R3324" s="7">
        <v>8.6879639510179668E-4</v>
      </c>
      <c r="S3324" s="7">
        <v>-3.4884619701303847E-4</v>
      </c>
      <c r="U3324" s="7">
        <v>72.266053035283804</v>
      </c>
      <c r="V3324" s="7">
        <v>1.9193723616007768E-3</v>
      </c>
    </row>
    <row r="3325" spans="1:22" x14ac:dyDescent="0.35">
      <c r="A3325" s="24">
        <v>2016</v>
      </c>
      <c r="B3325" s="17" t="s">
        <v>26</v>
      </c>
      <c r="C3325" s="17" t="s">
        <v>237</v>
      </c>
      <c r="D3325" s="17">
        <v>2005</v>
      </c>
      <c r="E3325" s="17">
        <v>11</v>
      </c>
      <c r="F3325" s="17">
        <v>63</v>
      </c>
      <c r="G3325" s="17">
        <v>3</v>
      </c>
      <c r="H3325" s="17">
        <v>66</v>
      </c>
      <c r="I3325" s="17" t="b">
        <v>1</v>
      </c>
      <c r="J3325" s="25">
        <v>4.5454545454545497E-2</v>
      </c>
      <c r="K3325">
        <f t="shared" si="260"/>
        <v>1.288659793814433E-4</v>
      </c>
      <c r="L3325">
        <f t="shared" si="259"/>
        <v>1.1351915229662494E-2</v>
      </c>
      <c r="M3325">
        <f t="shared" si="261"/>
        <v>5.1599614680284116E-4</v>
      </c>
      <c r="N3325">
        <f t="shared" si="262"/>
        <v>1.1351915229662494E-2</v>
      </c>
      <c r="O3325">
        <f t="shared" si="263"/>
        <v>0.12487106752628743</v>
      </c>
      <c r="Q3325" s="7">
        <v>3299</v>
      </c>
      <c r="R3325" s="7">
        <v>1.0385155839585315E-3</v>
      </c>
      <c r="S3325" s="7">
        <v>-5.1856538586977333E-4</v>
      </c>
      <c r="U3325" s="7">
        <v>72.287968441814584</v>
      </c>
      <c r="V3325" s="7">
        <v>1.9193723616007768E-3</v>
      </c>
    </row>
    <row r="3326" spans="1:22" x14ac:dyDescent="0.35">
      <c r="A3326" s="5">
        <v>2017</v>
      </c>
      <c r="B3326" s="14" t="s">
        <v>42</v>
      </c>
      <c r="C3326" s="14" t="s">
        <v>206</v>
      </c>
      <c r="D3326" s="14">
        <v>2007</v>
      </c>
      <c r="E3326" s="14">
        <v>10</v>
      </c>
      <c r="F3326" s="14">
        <v>63</v>
      </c>
      <c r="G3326" s="14">
        <v>3</v>
      </c>
      <c r="H3326" s="14">
        <v>66</v>
      </c>
      <c r="I3326" s="14" t="b">
        <v>1</v>
      </c>
      <c r="J3326" s="6">
        <v>4.5454545454545497E-2</v>
      </c>
      <c r="K3326">
        <f t="shared" si="260"/>
        <v>1.288659793814433E-4</v>
      </c>
      <c r="L3326">
        <f t="shared" si="259"/>
        <v>1.1351915229662494E-2</v>
      </c>
      <c r="M3326">
        <f t="shared" si="261"/>
        <v>5.1599614680284116E-4</v>
      </c>
      <c r="N3326">
        <f t="shared" si="262"/>
        <v>1.1351915229662494E-2</v>
      </c>
      <c r="O3326">
        <f t="shared" si="263"/>
        <v>0.11351915229662494</v>
      </c>
      <c r="Q3326" s="7">
        <v>3300</v>
      </c>
      <c r="R3326" s="7">
        <v>1.0385155839585315E-3</v>
      </c>
      <c r="S3326" s="7">
        <v>-5.1856538586977333E-4</v>
      </c>
      <c r="U3326" s="7">
        <v>72.309883848345379</v>
      </c>
      <c r="V3326" s="7">
        <v>1.9210297425680202E-3</v>
      </c>
    </row>
    <row r="3327" spans="1:22" x14ac:dyDescent="0.35">
      <c r="A3327" s="24">
        <v>2017</v>
      </c>
      <c r="B3327" s="17" t="s">
        <v>67</v>
      </c>
      <c r="C3327" s="17" t="s">
        <v>123</v>
      </c>
      <c r="D3327" s="17">
        <v>2008</v>
      </c>
      <c r="E3327" s="17">
        <v>9</v>
      </c>
      <c r="F3327" s="17">
        <v>63</v>
      </c>
      <c r="G3327" s="17">
        <v>3</v>
      </c>
      <c r="H3327" s="17">
        <v>66</v>
      </c>
      <c r="I3327" s="17" t="b">
        <v>1</v>
      </c>
      <c r="J3327" s="25">
        <v>4.5454545454545497E-2</v>
      </c>
      <c r="K3327">
        <f t="shared" si="260"/>
        <v>1.288659793814433E-4</v>
      </c>
      <c r="L3327">
        <f t="shared" si="259"/>
        <v>1.1351915229662494E-2</v>
      </c>
      <c r="M3327">
        <f t="shared" si="261"/>
        <v>5.1599614680284116E-4</v>
      </c>
      <c r="N3327">
        <f t="shared" si="262"/>
        <v>1.1351915229662494E-2</v>
      </c>
      <c r="O3327">
        <f t="shared" si="263"/>
        <v>0.10216723706696246</v>
      </c>
      <c r="Q3327" s="7">
        <v>3301</v>
      </c>
      <c r="R3327" s="7">
        <v>3.596388285315922E-4</v>
      </c>
      <c r="S3327" s="7">
        <v>1.6031136955716601E-4</v>
      </c>
      <c r="U3327" s="7">
        <v>72.331799254876174</v>
      </c>
      <c r="V3327" s="7">
        <v>1.9210297425680202E-3</v>
      </c>
    </row>
    <row r="3328" spans="1:22" x14ac:dyDescent="0.35">
      <c r="A3328" s="3">
        <v>2015</v>
      </c>
      <c r="B3328" s="13" t="s">
        <v>42</v>
      </c>
      <c r="C3328" s="13" t="s">
        <v>43</v>
      </c>
      <c r="D3328" s="13">
        <v>2006</v>
      </c>
      <c r="E3328" s="14">
        <v>9</v>
      </c>
      <c r="F3328" s="13">
        <v>274</v>
      </c>
      <c r="G3328" s="13">
        <v>13</v>
      </c>
      <c r="H3328" s="13">
        <v>287</v>
      </c>
      <c r="I3328" s="13" t="b">
        <v>1</v>
      </c>
      <c r="J3328" s="4">
        <v>4.5296167247386797E-2</v>
      </c>
      <c r="K3328">
        <f t="shared" si="260"/>
        <v>5.6037175882536706E-4</v>
      </c>
      <c r="L3328">
        <f t="shared" si="259"/>
        <v>2.3672172668037193E-2</v>
      </c>
      <c r="M3328">
        <f t="shared" si="261"/>
        <v>1.0722586922804313E-3</v>
      </c>
      <c r="N3328">
        <f t="shared" si="262"/>
        <v>2.3672172668037193E-2</v>
      </c>
      <c r="O3328">
        <f t="shared" si="263"/>
        <v>0.21304955401233475</v>
      </c>
      <c r="Q3328" s="7">
        <v>3302</v>
      </c>
      <c r="R3328" s="7">
        <v>1.0385155839585315E-3</v>
      </c>
      <c r="S3328" s="7">
        <v>-5.1856538586977333E-4</v>
      </c>
      <c r="U3328" s="7">
        <v>72.353714661406968</v>
      </c>
      <c r="V3328" s="7">
        <v>1.9210297425680202E-3</v>
      </c>
    </row>
    <row r="3329" spans="1:22" x14ac:dyDescent="0.35">
      <c r="A3329" s="3">
        <v>2014</v>
      </c>
      <c r="B3329" s="13" t="s">
        <v>26</v>
      </c>
      <c r="C3329" s="13" t="s">
        <v>27</v>
      </c>
      <c r="D3329" s="13">
        <v>2003</v>
      </c>
      <c r="E3329" s="17">
        <v>11</v>
      </c>
      <c r="F3329" s="13">
        <v>338</v>
      </c>
      <c r="G3329" s="13">
        <v>16</v>
      </c>
      <c r="H3329" s="13">
        <v>354</v>
      </c>
      <c r="I3329" s="13" t="b">
        <v>1</v>
      </c>
      <c r="J3329" s="4">
        <v>4.5197740112994399E-2</v>
      </c>
      <c r="K3329">
        <f t="shared" si="260"/>
        <v>6.9119025304592314E-4</v>
      </c>
      <c r="L3329">
        <f t="shared" si="259"/>
        <v>2.629049739061479E-2</v>
      </c>
      <c r="M3329">
        <f t="shared" si="261"/>
        <v>1.1882710685023647E-3</v>
      </c>
      <c r="N3329">
        <f t="shared" si="262"/>
        <v>2.629049739061479E-2</v>
      </c>
      <c r="O3329">
        <f t="shared" si="263"/>
        <v>0.28919547129676271</v>
      </c>
      <c r="Q3329" s="7">
        <v>3303</v>
      </c>
      <c r="R3329" s="7">
        <v>7.777619414727308E-4</v>
      </c>
      <c r="S3329" s="7">
        <v>3.4422658410729486E-4</v>
      </c>
      <c r="U3329" s="7">
        <v>72.375630067937749</v>
      </c>
      <c r="V3329" s="7">
        <v>1.9213207352489574E-3</v>
      </c>
    </row>
    <row r="3330" spans="1:22" x14ac:dyDescent="0.35">
      <c r="A3330" s="3">
        <v>2016</v>
      </c>
      <c r="B3330" s="13" t="s">
        <v>26</v>
      </c>
      <c r="C3330" s="13" t="s">
        <v>54</v>
      </c>
      <c r="D3330" s="13">
        <v>2007</v>
      </c>
      <c r="E3330" s="14">
        <v>9</v>
      </c>
      <c r="F3330" s="13">
        <v>148</v>
      </c>
      <c r="G3330" s="13">
        <v>7</v>
      </c>
      <c r="H3330" s="13">
        <v>155</v>
      </c>
      <c r="I3330" s="13" t="b">
        <v>1</v>
      </c>
      <c r="J3330" s="4">
        <v>4.5161290322580601E-2</v>
      </c>
      <c r="K3330">
        <f t="shared" si="260"/>
        <v>3.0263980006248046E-4</v>
      </c>
      <c r="L3330">
        <f t="shared" si="259"/>
        <v>1.7396545635915209E-2</v>
      </c>
      <c r="M3330">
        <f t="shared" si="261"/>
        <v>7.8565044807358934E-4</v>
      </c>
      <c r="N3330">
        <f t="shared" si="262"/>
        <v>1.7396545635915209E-2</v>
      </c>
      <c r="O3330">
        <f t="shared" si="263"/>
        <v>0.15656891072323686</v>
      </c>
      <c r="Q3330" s="7">
        <v>3304</v>
      </c>
      <c r="R3330" s="7">
        <v>1.6175513841387992E-3</v>
      </c>
      <c r="S3330" s="7">
        <v>-4.1908037689273258E-4</v>
      </c>
      <c r="U3330" s="7">
        <v>72.397545474468544</v>
      </c>
      <c r="V3330" s="7">
        <v>1.9213207352489574E-3</v>
      </c>
    </row>
    <row r="3331" spans="1:22" x14ac:dyDescent="0.35">
      <c r="A3331" s="3">
        <v>2013</v>
      </c>
      <c r="B3331" s="13" t="s">
        <v>26</v>
      </c>
      <c r="C3331" s="13" t="s">
        <v>35</v>
      </c>
      <c r="D3331" s="13">
        <v>1999</v>
      </c>
      <c r="E3331" s="17">
        <v>14</v>
      </c>
      <c r="F3331" s="13">
        <v>170</v>
      </c>
      <c r="G3331" s="13">
        <v>8</v>
      </c>
      <c r="H3331" s="13">
        <v>178</v>
      </c>
      <c r="I3331" s="13" t="b">
        <v>1</v>
      </c>
      <c r="J3331" s="4">
        <v>4.49438202247191E-2</v>
      </c>
      <c r="K3331">
        <f t="shared" si="260"/>
        <v>3.4754764136207437E-4</v>
      </c>
      <c r="L3331">
        <f t="shared" si="259"/>
        <v>1.8642629679368583E-2</v>
      </c>
      <c r="M3331">
        <f t="shared" si="261"/>
        <v>8.3787099682555428E-4</v>
      </c>
      <c r="N3331">
        <f t="shared" si="262"/>
        <v>1.8642629679368583E-2</v>
      </c>
      <c r="O3331">
        <f t="shared" si="263"/>
        <v>0.26099681551116016</v>
      </c>
      <c r="Q3331" s="7">
        <v>3305</v>
      </c>
      <c r="R3331" s="7">
        <v>8.0877569206939959E-4</v>
      </c>
      <c r="S3331" s="7">
        <v>-2.0954018844636629E-4</v>
      </c>
      <c r="U3331" s="7">
        <v>72.419460880999338</v>
      </c>
      <c r="V3331" s="7">
        <v>1.9213207352489574E-3</v>
      </c>
    </row>
    <row r="3332" spans="1:22" x14ac:dyDescent="0.35">
      <c r="A3332" s="5">
        <v>2013</v>
      </c>
      <c r="B3332" s="14" t="s">
        <v>30</v>
      </c>
      <c r="C3332" s="14" t="s">
        <v>85</v>
      </c>
      <c r="D3332" s="14">
        <v>2006</v>
      </c>
      <c r="E3332" s="14">
        <v>7</v>
      </c>
      <c r="F3332" s="14">
        <v>85</v>
      </c>
      <c r="G3332" s="14">
        <v>4</v>
      </c>
      <c r="H3332" s="14">
        <v>89</v>
      </c>
      <c r="I3332" s="14" t="b">
        <v>1</v>
      </c>
      <c r="J3332" s="6">
        <v>4.49438202247191E-2</v>
      </c>
      <c r="K3332">
        <f t="shared" si="260"/>
        <v>1.7377382068103718E-4</v>
      </c>
      <c r="L3332">
        <f t="shared" ref="L3332:L3395" si="264">SQRT(K3332)</f>
        <v>1.3182329865431117E-2</v>
      </c>
      <c r="M3332">
        <f t="shared" si="261"/>
        <v>5.9246426361488167E-4</v>
      </c>
      <c r="N3332">
        <f t="shared" si="262"/>
        <v>1.3182329865431117E-2</v>
      </c>
      <c r="O3332">
        <f t="shared" si="263"/>
        <v>9.2276309058017814E-2</v>
      </c>
      <c r="Q3332" s="7">
        <v>3306</v>
      </c>
      <c r="R3332" s="7">
        <v>8.0877569206939959E-4</v>
      </c>
      <c r="S3332" s="7">
        <v>-2.0954018844636629E-4</v>
      </c>
      <c r="U3332" s="7">
        <v>72.441376287530133</v>
      </c>
      <c r="V3332" s="7">
        <v>1.9213874512492954E-3</v>
      </c>
    </row>
    <row r="3333" spans="1:22" x14ac:dyDescent="0.35">
      <c r="A3333" s="24">
        <v>2015</v>
      </c>
      <c r="B3333" s="17" t="s">
        <v>42</v>
      </c>
      <c r="C3333" s="17" t="s">
        <v>182</v>
      </c>
      <c r="D3333" s="17">
        <v>2005</v>
      </c>
      <c r="E3333" s="17">
        <v>10</v>
      </c>
      <c r="F3333" s="17">
        <v>85</v>
      </c>
      <c r="G3333" s="17">
        <v>4</v>
      </c>
      <c r="H3333" s="17">
        <v>89</v>
      </c>
      <c r="I3333" s="17" t="b">
        <v>1</v>
      </c>
      <c r="J3333" s="25">
        <v>4.49438202247191E-2</v>
      </c>
      <c r="K3333">
        <f t="shared" si="260"/>
        <v>1.7377382068103718E-4</v>
      </c>
      <c r="L3333">
        <f t="shared" si="264"/>
        <v>1.3182329865431117E-2</v>
      </c>
      <c r="M3333">
        <f t="shared" si="261"/>
        <v>5.9246426361488167E-4</v>
      </c>
      <c r="N3333">
        <f t="shared" si="262"/>
        <v>1.3182329865431117E-2</v>
      </c>
      <c r="O3333">
        <f t="shared" si="263"/>
        <v>0.13182329865431117</v>
      </c>
      <c r="Q3333" s="7">
        <v>3307</v>
      </c>
      <c r="R3333" s="7">
        <v>1.2014783955729227E-3</v>
      </c>
      <c r="S3333" s="7">
        <v>-6.0224289194988939E-4</v>
      </c>
      <c r="U3333" s="7">
        <v>72.463291694060914</v>
      </c>
      <c r="V3333" s="7">
        <v>1.9213874512492954E-3</v>
      </c>
    </row>
    <row r="3334" spans="1:22" x14ac:dyDescent="0.35">
      <c r="A3334" s="3">
        <v>2014</v>
      </c>
      <c r="B3334" s="13" t="s">
        <v>98</v>
      </c>
      <c r="C3334" s="13" t="s">
        <v>99</v>
      </c>
      <c r="D3334" s="13">
        <v>2008</v>
      </c>
      <c r="E3334" s="14">
        <v>6</v>
      </c>
      <c r="F3334" s="13">
        <v>64</v>
      </c>
      <c r="G3334" s="13">
        <v>3</v>
      </c>
      <c r="H3334" s="13">
        <v>67</v>
      </c>
      <c r="I3334" s="13" t="b">
        <v>1</v>
      </c>
      <c r="J3334" s="4">
        <v>4.47761194029851E-2</v>
      </c>
      <c r="K3334">
        <f t="shared" si="260"/>
        <v>1.3081849422055607E-4</v>
      </c>
      <c r="L3334">
        <f t="shared" si="264"/>
        <v>1.143759127703714E-2</v>
      </c>
      <c r="M3334">
        <f t="shared" si="261"/>
        <v>5.121309527031558E-4</v>
      </c>
      <c r="N3334">
        <f t="shared" si="262"/>
        <v>1.143759127703714E-2</v>
      </c>
      <c r="O3334">
        <f t="shared" si="263"/>
        <v>6.8625547662222841E-2</v>
      </c>
      <c r="Q3334" s="7">
        <v>3308</v>
      </c>
      <c r="R3334" s="7">
        <v>8.0877569206939959E-4</v>
      </c>
      <c r="S3334" s="7">
        <v>-2.0954018844636629E-4</v>
      </c>
      <c r="U3334" s="7">
        <v>72.485207100591708</v>
      </c>
      <c r="V3334" s="7">
        <v>1.9234089009943251E-3</v>
      </c>
    </row>
    <row r="3335" spans="1:22" x14ac:dyDescent="0.35">
      <c r="A3335" s="3">
        <v>2016</v>
      </c>
      <c r="B3335" s="13" t="s">
        <v>186</v>
      </c>
      <c r="C3335" s="13" t="s">
        <v>236</v>
      </c>
      <c r="D3335" s="13">
        <v>2009</v>
      </c>
      <c r="E3335" s="17">
        <v>7</v>
      </c>
      <c r="F3335" s="13">
        <v>64</v>
      </c>
      <c r="G3335" s="13">
        <v>3</v>
      </c>
      <c r="H3335" s="13">
        <v>67</v>
      </c>
      <c r="I3335" s="13" t="b">
        <v>1</v>
      </c>
      <c r="J3335" s="4">
        <v>4.47761194029851E-2</v>
      </c>
      <c r="K3335">
        <f t="shared" si="260"/>
        <v>1.3081849422055607E-4</v>
      </c>
      <c r="L3335">
        <f t="shared" si="264"/>
        <v>1.143759127703714E-2</v>
      </c>
      <c r="M3335">
        <f t="shared" si="261"/>
        <v>5.121309527031558E-4</v>
      </c>
      <c r="N3335">
        <f t="shared" si="262"/>
        <v>1.143759127703714E-2</v>
      </c>
      <c r="O3335">
        <f t="shared" si="263"/>
        <v>8.0063138939259981E-2</v>
      </c>
      <c r="Q3335" s="7">
        <v>3309</v>
      </c>
      <c r="R3335" s="7">
        <v>8.0664746322176711E-4</v>
      </c>
      <c r="S3335" s="7">
        <v>3.5243558520530404E-4</v>
      </c>
      <c r="U3335" s="7">
        <v>72.507122507122503</v>
      </c>
      <c r="V3335" s="7">
        <v>1.9234089009943251E-3</v>
      </c>
    </row>
    <row r="3336" spans="1:22" x14ac:dyDescent="0.35">
      <c r="A3336" s="5">
        <v>2017</v>
      </c>
      <c r="B3336" s="14" t="s">
        <v>26</v>
      </c>
      <c r="C3336" s="14" t="s">
        <v>176</v>
      </c>
      <c r="D3336" s="14">
        <v>2005</v>
      </c>
      <c r="E3336" s="14">
        <v>12</v>
      </c>
      <c r="F3336" s="14">
        <v>64</v>
      </c>
      <c r="G3336" s="14">
        <v>3</v>
      </c>
      <c r="H3336" s="14">
        <v>67</v>
      </c>
      <c r="I3336" s="14" t="b">
        <v>1</v>
      </c>
      <c r="J3336" s="6">
        <v>4.47761194029851E-2</v>
      </c>
      <c r="K3336">
        <f t="shared" si="260"/>
        <v>1.3081849422055607E-4</v>
      </c>
      <c r="L3336">
        <f t="shared" si="264"/>
        <v>1.143759127703714E-2</v>
      </c>
      <c r="M3336">
        <f t="shared" si="261"/>
        <v>5.121309527031558E-4</v>
      </c>
      <c r="N3336">
        <f t="shared" si="262"/>
        <v>1.143759127703714E-2</v>
      </c>
      <c r="O3336">
        <f t="shared" si="263"/>
        <v>0.13725109532444568</v>
      </c>
      <c r="Q3336" s="7">
        <v>3310</v>
      </c>
      <c r="R3336" s="7">
        <v>4.6571813003221617E-4</v>
      </c>
      <c r="S3336" s="7">
        <v>2.0347877999028535E-4</v>
      </c>
      <c r="U3336" s="7">
        <v>72.529037913653298</v>
      </c>
      <c r="V3336" s="7">
        <v>1.9242002644925366E-3</v>
      </c>
    </row>
    <row r="3337" spans="1:22" x14ac:dyDescent="0.35">
      <c r="A3337" s="3">
        <v>2014</v>
      </c>
      <c r="B3337" s="13" t="s">
        <v>30</v>
      </c>
      <c r="C3337" s="13" t="s">
        <v>31</v>
      </c>
      <c r="D3337" s="13">
        <v>2008</v>
      </c>
      <c r="E3337" s="17">
        <v>6</v>
      </c>
      <c r="F3337" s="13">
        <v>299</v>
      </c>
      <c r="G3337" s="13">
        <v>14</v>
      </c>
      <c r="H3337" s="13">
        <v>313</v>
      </c>
      <c r="I3337" s="13" t="b">
        <v>1</v>
      </c>
      <c r="J3337" s="4">
        <v>4.4728434504792303E-2</v>
      </c>
      <c r="K3337">
        <f t="shared" si="260"/>
        <v>6.1113714464229932E-4</v>
      </c>
      <c r="L3337">
        <f t="shared" si="264"/>
        <v>2.4721188172138881E-2</v>
      </c>
      <c r="M3337">
        <f t="shared" si="261"/>
        <v>1.1057400460381601E-3</v>
      </c>
      <c r="N3337">
        <f t="shared" si="262"/>
        <v>2.4721188172138881E-2</v>
      </c>
      <c r="O3337">
        <f t="shared" si="263"/>
        <v>0.14832712903283329</v>
      </c>
      <c r="Q3337" s="7">
        <v>3311</v>
      </c>
      <c r="R3337" s="7">
        <v>1.963654128656604E-3</v>
      </c>
      <c r="S3337" s="7">
        <v>-1.2339253797157674E-3</v>
      </c>
      <c r="U3337" s="7">
        <v>72.550953320184078</v>
      </c>
      <c r="V3337" s="7">
        <v>1.9267452589241789E-3</v>
      </c>
    </row>
    <row r="3338" spans="1:22" x14ac:dyDescent="0.35">
      <c r="A3338" s="3">
        <v>2017</v>
      </c>
      <c r="B3338" s="13" t="s">
        <v>106</v>
      </c>
      <c r="C3338" s="13" t="s">
        <v>107</v>
      </c>
      <c r="D3338" s="13">
        <v>2010</v>
      </c>
      <c r="E3338" s="14">
        <v>7</v>
      </c>
      <c r="F3338" s="13">
        <v>171</v>
      </c>
      <c r="G3338" s="13">
        <v>8</v>
      </c>
      <c r="H3338" s="13">
        <v>179</v>
      </c>
      <c r="I3338" s="13" t="b">
        <v>1</v>
      </c>
      <c r="J3338" s="4">
        <v>4.4692737430167599E-2</v>
      </c>
      <c r="K3338">
        <f t="shared" si="260"/>
        <v>3.4950015620118711E-4</v>
      </c>
      <c r="L3338">
        <f t="shared" si="264"/>
        <v>1.8694923273476868E-2</v>
      </c>
      <c r="M3338">
        <f t="shared" si="261"/>
        <v>8.3552729713863105E-4</v>
      </c>
      <c r="N3338">
        <f t="shared" si="262"/>
        <v>1.8694923273476868E-2</v>
      </c>
      <c r="O3338">
        <f t="shared" si="263"/>
        <v>0.13086446291433806</v>
      </c>
      <c r="Q3338" s="7">
        <v>3312</v>
      </c>
      <c r="R3338" s="7">
        <v>9.0942063917346739E-4</v>
      </c>
      <c r="S3338" s="7">
        <v>-2.4327247808193363E-4</v>
      </c>
      <c r="U3338" s="7">
        <v>72.572868726714873</v>
      </c>
      <c r="V3338" s="7">
        <v>1.9295117473221164E-3</v>
      </c>
    </row>
    <row r="3339" spans="1:22" x14ac:dyDescent="0.35">
      <c r="A3339" s="3">
        <v>2013</v>
      </c>
      <c r="B3339" s="13" t="s">
        <v>52</v>
      </c>
      <c r="C3339" s="13" t="s">
        <v>53</v>
      </c>
      <c r="D3339" s="13">
        <v>2007</v>
      </c>
      <c r="E3339" s="17">
        <v>6</v>
      </c>
      <c r="F3339" s="13">
        <v>107</v>
      </c>
      <c r="G3339" s="13">
        <v>5</v>
      </c>
      <c r="H3339" s="13">
        <v>112</v>
      </c>
      <c r="I3339" s="13" t="b">
        <v>1</v>
      </c>
      <c r="J3339" s="4">
        <v>4.4642857142857102E-2</v>
      </c>
      <c r="K3339">
        <f t="shared" si="260"/>
        <v>2.1868166198063104E-4</v>
      </c>
      <c r="L3339">
        <f t="shared" si="264"/>
        <v>1.4787889030576035E-2</v>
      </c>
      <c r="M3339">
        <f t="shared" si="261"/>
        <v>6.6017361743642958E-4</v>
      </c>
      <c r="N3339">
        <f t="shared" si="262"/>
        <v>1.4787889030576035E-2</v>
      </c>
      <c r="O3339">
        <f t="shared" si="263"/>
        <v>8.8727334183456213E-2</v>
      </c>
      <c r="Q3339" s="7">
        <v>3313</v>
      </c>
      <c r="R3339" s="7">
        <v>6.8863510671542854E-4</v>
      </c>
      <c r="S3339" s="7">
        <v>-2.2486945623894782E-5</v>
      </c>
      <c r="U3339" s="7">
        <v>72.594784133245668</v>
      </c>
      <c r="V3339" s="7">
        <v>1.9295117473221164E-3</v>
      </c>
    </row>
    <row r="3340" spans="1:22" x14ac:dyDescent="0.35">
      <c r="A3340" s="3">
        <v>2014</v>
      </c>
      <c r="B3340" s="13" t="s">
        <v>52</v>
      </c>
      <c r="C3340" s="13" t="s">
        <v>150</v>
      </c>
      <c r="D3340" s="13">
        <v>2006</v>
      </c>
      <c r="E3340" s="14">
        <v>8</v>
      </c>
      <c r="F3340" s="13">
        <v>107</v>
      </c>
      <c r="G3340" s="13">
        <v>5</v>
      </c>
      <c r="H3340" s="13">
        <v>112</v>
      </c>
      <c r="I3340" s="13" t="b">
        <v>1</v>
      </c>
      <c r="J3340" s="4">
        <v>4.4642857142857102E-2</v>
      </c>
      <c r="K3340">
        <f t="shared" si="260"/>
        <v>2.1868166198063104E-4</v>
      </c>
      <c r="L3340">
        <f t="shared" si="264"/>
        <v>1.4787889030576035E-2</v>
      </c>
      <c r="M3340">
        <f t="shared" si="261"/>
        <v>6.6017361743642958E-4</v>
      </c>
      <c r="N3340">
        <f t="shared" si="262"/>
        <v>1.4787889030576035E-2</v>
      </c>
      <c r="O3340">
        <f t="shared" si="263"/>
        <v>0.11830311224460828</v>
      </c>
      <c r="Q3340" s="7">
        <v>3314</v>
      </c>
      <c r="R3340" s="7">
        <v>1.0108871313431367E-3</v>
      </c>
      <c r="S3340" s="7">
        <v>-4.1506610282827667E-4</v>
      </c>
      <c r="U3340" s="7">
        <v>72.616699539776462</v>
      </c>
      <c r="V3340" s="7">
        <v>1.9306807942317398E-3</v>
      </c>
    </row>
    <row r="3341" spans="1:22" x14ac:dyDescent="0.35">
      <c r="A3341" s="24">
        <v>2016</v>
      </c>
      <c r="B3341" s="17" t="s">
        <v>24</v>
      </c>
      <c r="C3341" s="17" t="s">
        <v>65</v>
      </c>
      <c r="D3341" s="17">
        <v>2010</v>
      </c>
      <c r="E3341" s="17">
        <v>6</v>
      </c>
      <c r="F3341" s="17">
        <v>107</v>
      </c>
      <c r="G3341" s="17">
        <v>5</v>
      </c>
      <c r="H3341" s="17">
        <v>112</v>
      </c>
      <c r="I3341" s="17" t="b">
        <v>1</v>
      </c>
      <c r="J3341" s="25">
        <v>4.4642857142857102E-2</v>
      </c>
      <c r="K3341">
        <f t="shared" si="260"/>
        <v>2.1868166198063104E-4</v>
      </c>
      <c r="L3341">
        <f t="shared" si="264"/>
        <v>1.4787889030576035E-2</v>
      </c>
      <c r="M3341">
        <f t="shared" si="261"/>
        <v>6.6017361743642958E-4</v>
      </c>
      <c r="N3341">
        <f t="shared" si="262"/>
        <v>1.4787889030576035E-2</v>
      </c>
      <c r="O3341">
        <f t="shared" si="263"/>
        <v>8.8727334183456213E-2</v>
      </c>
      <c r="Q3341" s="7">
        <v>3315</v>
      </c>
      <c r="R3341" s="7">
        <v>6.159339641234081E-4</v>
      </c>
      <c r="S3341" s="7">
        <v>-2.0112935608548074E-5</v>
      </c>
      <c r="U3341" s="7">
        <v>72.638614946307243</v>
      </c>
      <c r="V3341" s="7">
        <v>1.9330986797054615E-3</v>
      </c>
    </row>
    <row r="3342" spans="1:22" x14ac:dyDescent="0.35">
      <c r="A3342" s="3">
        <v>2014</v>
      </c>
      <c r="B3342" s="13" t="s">
        <v>26</v>
      </c>
      <c r="C3342" s="13" t="s">
        <v>35</v>
      </c>
      <c r="D3342" s="13">
        <v>2004</v>
      </c>
      <c r="E3342" s="14">
        <v>10</v>
      </c>
      <c r="F3342" s="13">
        <v>215</v>
      </c>
      <c r="G3342" s="13">
        <v>10</v>
      </c>
      <c r="H3342" s="13">
        <v>225</v>
      </c>
      <c r="I3342" s="13" t="b">
        <v>1</v>
      </c>
      <c r="J3342" s="4">
        <v>4.4444444444444398E-2</v>
      </c>
      <c r="K3342">
        <f t="shared" si="260"/>
        <v>4.3931583880037488E-4</v>
      </c>
      <c r="L3342">
        <f t="shared" si="264"/>
        <v>2.0959862566352263E-2</v>
      </c>
      <c r="M3342">
        <f t="shared" si="261"/>
        <v>9.315494473934329E-4</v>
      </c>
      <c r="N3342">
        <f t="shared" si="262"/>
        <v>2.0959862566352263E-2</v>
      </c>
      <c r="O3342">
        <f t="shared" si="263"/>
        <v>0.20959862566352264</v>
      </c>
      <c r="Q3342" s="7">
        <v>3316</v>
      </c>
      <c r="R3342" s="7">
        <v>4.1845738051354364E-4</v>
      </c>
      <c r="S3342" s="7">
        <v>1.7736364800131639E-4</v>
      </c>
      <c r="U3342" s="7">
        <v>72.660530352838038</v>
      </c>
      <c r="V3342" s="7">
        <v>1.9331146821117472E-3</v>
      </c>
    </row>
    <row r="3343" spans="1:22" x14ac:dyDescent="0.35">
      <c r="A3343" s="24">
        <v>2015</v>
      </c>
      <c r="B3343" s="17" t="s">
        <v>42</v>
      </c>
      <c r="C3343" s="17" t="s">
        <v>96</v>
      </c>
      <c r="D3343" s="17">
        <v>2004</v>
      </c>
      <c r="E3343" s="17">
        <v>11</v>
      </c>
      <c r="F3343" s="17">
        <v>86</v>
      </c>
      <c r="G3343" s="17">
        <v>4</v>
      </c>
      <c r="H3343" s="17">
        <v>90</v>
      </c>
      <c r="I3343" s="17" t="b">
        <v>1</v>
      </c>
      <c r="J3343" s="25">
        <v>4.4444444444444398E-2</v>
      </c>
      <c r="K3343">
        <f t="shared" si="260"/>
        <v>1.7572633552014996E-4</v>
      </c>
      <c r="L3343">
        <f t="shared" si="264"/>
        <v>1.3256181030755048E-2</v>
      </c>
      <c r="M3343">
        <f t="shared" si="261"/>
        <v>5.8916360136689039E-4</v>
      </c>
      <c r="N3343">
        <f t="shared" si="262"/>
        <v>1.3256181030755048E-2</v>
      </c>
      <c r="O3343">
        <f t="shared" si="263"/>
        <v>0.14581799133830553</v>
      </c>
      <c r="Q3343" s="7">
        <v>3317</v>
      </c>
      <c r="R3343" s="7">
        <v>3.6239472192582016E-4</v>
      </c>
      <c r="S3343" s="7">
        <v>1.53601424877021E-4</v>
      </c>
      <c r="U3343" s="7">
        <v>72.682445759368832</v>
      </c>
      <c r="V3343" s="7">
        <v>1.9361891671777663E-3</v>
      </c>
    </row>
    <row r="3344" spans="1:22" x14ac:dyDescent="0.35">
      <c r="A3344" s="5">
        <v>2017</v>
      </c>
      <c r="B3344" s="14" t="s">
        <v>33</v>
      </c>
      <c r="C3344" s="14" t="s">
        <v>55</v>
      </c>
      <c r="D3344" s="14">
        <v>2010</v>
      </c>
      <c r="E3344" s="14">
        <v>7</v>
      </c>
      <c r="F3344" s="14">
        <v>108</v>
      </c>
      <c r="G3344" s="14">
        <v>5</v>
      </c>
      <c r="H3344" s="14">
        <v>113</v>
      </c>
      <c r="I3344" s="14" t="b">
        <v>1</v>
      </c>
      <c r="J3344" s="6">
        <v>4.4247787610619503E-2</v>
      </c>
      <c r="K3344">
        <f t="shared" si="260"/>
        <v>2.2063417681974384E-4</v>
      </c>
      <c r="L3344">
        <f t="shared" si="264"/>
        <v>1.4853759686346883E-2</v>
      </c>
      <c r="M3344">
        <f t="shared" si="261"/>
        <v>6.5724600382065907E-4</v>
      </c>
      <c r="N3344">
        <f t="shared" si="262"/>
        <v>1.4853759686346883E-2</v>
      </c>
      <c r="O3344">
        <f t="shared" si="263"/>
        <v>0.10397631780442818</v>
      </c>
      <c r="Q3344" s="7">
        <v>3318</v>
      </c>
      <c r="R3344" s="7">
        <v>5.3341445998452428E-4</v>
      </c>
      <c r="S3344" s="7">
        <v>-1.7418313181683117E-5</v>
      </c>
      <c r="U3344" s="7">
        <v>72.704361165899627</v>
      </c>
      <c r="V3344" s="7">
        <v>1.9364183426732969E-3</v>
      </c>
    </row>
    <row r="3345" spans="1:22" x14ac:dyDescent="0.35">
      <c r="A3345" s="3">
        <v>2017</v>
      </c>
      <c r="B3345" s="13" t="s">
        <v>26</v>
      </c>
      <c r="C3345" s="13" t="s">
        <v>78</v>
      </c>
      <c r="D3345" s="13">
        <v>2002</v>
      </c>
      <c r="E3345" s="17">
        <v>15</v>
      </c>
      <c r="F3345" s="13">
        <v>130</v>
      </c>
      <c r="G3345" s="13">
        <v>6</v>
      </c>
      <c r="H3345" s="13">
        <v>136</v>
      </c>
      <c r="I3345" s="13" t="b">
        <v>1</v>
      </c>
      <c r="J3345" s="4">
        <v>4.4117647058823498E-2</v>
      </c>
      <c r="K3345">
        <f t="shared" si="260"/>
        <v>2.655420181193377E-4</v>
      </c>
      <c r="L3345">
        <f t="shared" si="264"/>
        <v>1.6295460046262509E-2</v>
      </c>
      <c r="M3345">
        <f t="shared" si="261"/>
        <v>7.18917354982169E-4</v>
      </c>
      <c r="N3345">
        <f t="shared" si="262"/>
        <v>1.6295460046262509E-2</v>
      </c>
      <c r="O3345">
        <f t="shared" si="263"/>
        <v>0.24443190069393764</v>
      </c>
      <c r="Q3345" s="7">
        <v>3319</v>
      </c>
      <c r="R3345" s="7">
        <v>8.7545393610193294E-4</v>
      </c>
      <c r="S3345" s="7">
        <v>-3.5945778929909178E-4</v>
      </c>
      <c r="U3345" s="7">
        <v>72.726276572430407</v>
      </c>
      <c r="V3345" s="7">
        <v>1.9364183426732969E-3</v>
      </c>
    </row>
    <row r="3346" spans="1:22" x14ac:dyDescent="0.35">
      <c r="A3346" s="5">
        <v>2013</v>
      </c>
      <c r="B3346" s="14" t="s">
        <v>190</v>
      </c>
      <c r="C3346" s="14" t="s">
        <v>219</v>
      </c>
      <c r="D3346" s="14">
        <v>2007</v>
      </c>
      <c r="E3346" s="14">
        <v>6</v>
      </c>
      <c r="F3346" s="14">
        <v>65</v>
      </c>
      <c r="G3346" s="14">
        <v>3</v>
      </c>
      <c r="H3346" s="14">
        <v>68</v>
      </c>
      <c r="I3346" s="14" t="b">
        <v>1</v>
      </c>
      <c r="J3346" s="6">
        <v>4.4117647058823498E-2</v>
      </c>
      <c r="K3346">
        <f t="shared" si="260"/>
        <v>1.3277100905966885E-4</v>
      </c>
      <c r="L3346">
        <f t="shared" si="264"/>
        <v>1.152263030126667E-2</v>
      </c>
      <c r="M3346">
        <f t="shared" si="261"/>
        <v>5.0835133682058801E-4</v>
      </c>
      <c r="N3346">
        <f t="shared" si="262"/>
        <v>1.152263030126667E-2</v>
      </c>
      <c r="O3346">
        <f t="shared" si="263"/>
        <v>6.9135781807600022E-2</v>
      </c>
      <c r="Q3346" s="7">
        <v>3320</v>
      </c>
      <c r="R3346" s="7">
        <v>5.3341445998452428E-4</v>
      </c>
      <c r="S3346" s="7">
        <v>-1.7418313181683117E-5</v>
      </c>
      <c r="U3346" s="7">
        <v>72.748191978961202</v>
      </c>
      <c r="V3346" s="7">
        <v>1.9364183426732969E-3</v>
      </c>
    </row>
    <row r="3347" spans="1:22" x14ac:dyDescent="0.35">
      <c r="A3347" s="24">
        <v>2015</v>
      </c>
      <c r="B3347" s="17" t="s">
        <v>52</v>
      </c>
      <c r="C3347" s="17" t="s">
        <v>74</v>
      </c>
      <c r="D3347" s="17">
        <v>2009</v>
      </c>
      <c r="E3347" s="17">
        <v>6</v>
      </c>
      <c r="F3347" s="17">
        <v>65</v>
      </c>
      <c r="G3347" s="17">
        <v>3</v>
      </c>
      <c r="H3347" s="17">
        <v>68</v>
      </c>
      <c r="I3347" s="17" t="b">
        <v>1</v>
      </c>
      <c r="J3347" s="25">
        <v>4.4117647058823498E-2</v>
      </c>
      <c r="K3347">
        <f t="shared" si="260"/>
        <v>1.3277100905966885E-4</v>
      </c>
      <c r="L3347">
        <f t="shared" si="264"/>
        <v>1.152263030126667E-2</v>
      </c>
      <c r="M3347">
        <f t="shared" si="261"/>
        <v>5.0835133682058801E-4</v>
      </c>
      <c r="N3347">
        <f t="shared" si="262"/>
        <v>1.152263030126667E-2</v>
      </c>
      <c r="O3347">
        <f t="shared" si="263"/>
        <v>6.9135781807600022E-2</v>
      </c>
      <c r="Q3347" s="7">
        <v>3321</v>
      </c>
      <c r="R3347" s="7">
        <v>1.5595328883367501E-3</v>
      </c>
      <c r="S3347" s="7">
        <v>-1.0435367415339088E-3</v>
      </c>
      <c r="U3347" s="7">
        <v>72.770107385491997</v>
      </c>
      <c r="V3347" s="7">
        <v>1.9365092778135329E-3</v>
      </c>
    </row>
    <row r="3348" spans="1:22" x14ac:dyDescent="0.35">
      <c r="A3348" s="5">
        <v>2015</v>
      </c>
      <c r="B3348" s="14" t="s">
        <v>67</v>
      </c>
      <c r="C3348" s="14" t="s">
        <v>297</v>
      </c>
      <c r="D3348" s="14">
        <v>2005</v>
      </c>
      <c r="E3348" s="14">
        <v>10</v>
      </c>
      <c r="F3348" s="14">
        <v>65</v>
      </c>
      <c r="G3348" s="14">
        <v>3</v>
      </c>
      <c r="H3348" s="14">
        <v>68</v>
      </c>
      <c r="I3348" s="14" t="b">
        <v>1</v>
      </c>
      <c r="J3348" s="6">
        <v>4.4117647058823498E-2</v>
      </c>
      <c r="K3348">
        <f t="shared" si="260"/>
        <v>1.3277100905966885E-4</v>
      </c>
      <c r="L3348">
        <f t="shared" si="264"/>
        <v>1.152263030126667E-2</v>
      </c>
      <c r="M3348">
        <f t="shared" si="261"/>
        <v>5.0835133682058801E-4</v>
      </c>
      <c r="N3348">
        <f t="shared" si="262"/>
        <v>1.152263030126667E-2</v>
      </c>
      <c r="O3348">
        <f t="shared" si="263"/>
        <v>0.1152263030126667</v>
      </c>
      <c r="Q3348" s="7">
        <v>3322</v>
      </c>
      <c r="R3348" s="7">
        <v>1.0464736741606373E-3</v>
      </c>
      <c r="S3348" s="7">
        <v>-5.3047752735779611E-4</v>
      </c>
      <c r="U3348" s="7">
        <v>72.792022792022792</v>
      </c>
      <c r="V3348" s="7">
        <v>1.9365092778135329E-3</v>
      </c>
    </row>
    <row r="3349" spans="1:22" x14ac:dyDescent="0.35">
      <c r="A3349" s="3">
        <v>2017</v>
      </c>
      <c r="B3349" s="13" t="s">
        <v>42</v>
      </c>
      <c r="C3349" s="13" t="s">
        <v>182</v>
      </c>
      <c r="D3349" s="13">
        <v>2004</v>
      </c>
      <c r="E3349" s="17">
        <v>13</v>
      </c>
      <c r="F3349" s="13">
        <v>65</v>
      </c>
      <c r="G3349" s="13">
        <v>3</v>
      </c>
      <c r="H3349" s="13">
        <v>68</v>
      </c>
      <c r="I3349" s="13" t="b">
        <v>1</v>
      </c>
      <c r="J3349" s="4">
        <v>4.4117647058823498E-2</v>
      </c>
      <c r="K3349">
        <f t="shared" si="260"/>
        <v>1.3277100905966885E-4</v>
      </c>
      <c r="L3349">
        <f t="shared" si="264"/>
        <v>1.152263030126667E-2</v>
      </c>
      <c r="M3349">
        <f t="shared" si="261"/>
        <v>5.0835133682058801E-4</v>
      </c>
      <c r="N3349">
        <f t="shared" si="262"/>
        <v>1.152263030126667E-2</v>
      </c>
      <c r="O3349">
        <f t="shared" si="263"/>
        <v>0.1497941939164667</v>
      </c>
      <c r="Q3349" s="7">
        <v>3323</v>
      </c>
      <c r="R3349" s="7">
        <v>1.2174934122193414E-3</v>
      </c>
      <c r="S3349" s="7">
        <v>-7.0149726541650023E-4</v>
      </c>
      <c r="U3349" s="7">
        <v>72.813938198553572</v>
      </c>
      <c r="V3349" s="7">
        <v>1.9365092778135329E-3</v>
      </c>
    </row>
    <row r="3350" spans="1:22" x14ac:dyDescent="0.35">
      <c r="A3350" s="5">
        <v>2013</v>
      </c>
      <c r="B3350" s="14" t="s">
        <v>42</v>
      </c>
      <c r="C3350" s="14" t="s">
        <v>96</v>
      </c>
      <c r="D3350" s="14">
        <v>2003</v>
      </c>
      <c r="E3350" s="14">
        <v>10</v>
      </c>
      <c r="F3350" s="14">
        <v>152</v>
      </c>
      <c r="G3350" s="14">
        <v>7</v>
      </c>
      <c r="H3350" s="14">
        <v>159</v>
      </c>
      <c r="I3350" s="14" t="b">
        <v>1</v>
      </c>
      <c r="J3350" s="6">
        <v>4.40251572327044E-2</v>
      </c>
      <c r="K3350">
        <f t="shared" si="260"/>
        <v>3.104498594189316E-4</v>
      </c>
      <c r="L3350">
        <f t="shared" si="264"/>
        <v>1.7619587379360833E-2</v>
      </c>
      <c r="M3350">
        <f t="shared" si="261"/>
        <v>7.7570510475173475E-4</v>
      </c>
      <c r="N3350">
        <f t="shared" si="262"/>
        <v>1.7619587379360833E-2</v>
      </c>
      <c r="O3350">
        <f t="shared" si="263"/>
        <v>0.17619587379360835</v>
      </c>
      <c r="Q3350" s="7">
        <v>3324</v>
      </c>
      <c r="R3350" s="7">
        <v>1.0464736741606373E-3</v>
      </c>
      <c r="S3350" s="7">
        <v>-5.3047752735779611E-4</v>
      </c>
      <c r="U3350" s="7">
        <v>72.835853605084367</v>
      </c>
      <c r="V3350" s="7">
        <v>1.9369799326455588E-3</v>
      </c>
    </row>
    <row r="3351" spans="1:22" x14ac:dyDescent="0.35">
      <c r="A3351" s="24">
        <v>2014</v>
      </c>
      <c r="B3351" s="17" t="s">
        <v>30</v>
      </c>
      <c r="C3351" s="17" t="s">
        <v>75</v>
      </c>
      <c r="D3351" s="17">
        <v>2000</v>
      </c>
      <c r="E3351" s="17">
        <v>14</v>
      </c>
      <c r="F3351" s="17">
        <v>152</v>
      </c>
      <c r="G3351" s="17">
        <v>7</v>
      </c>
      <c r="H3351" s="17">
        <v>159</v>
      </c>
      <c r="I3351" s="17" t="b">
        <v>1</v>
      </c>
      <c r="J3351" s="25">
        <v>4.40251572327044E-2</v>
      </c>
      <c r="K3351">
        <f t="shared" si="260"/>
        <v>3.104498594189316E-4</v>
      </c>
      <c r="L3351">
        <f t="shared" si="264"/>
        <v>1.7619587379360833E-2</v>
      </c>
      <c r="M3351">
        <f t="shared" si="261"/>
        <v>7.7570510475173475E-4</v>
      </c>
      <c r="N3351">
        <f t="shared" si="262"/>
        <v>1.7619587379360833E-2</v>
      </c>
      <c r="O3351">
        <f t="shared" si="263"/>
        <v>0.24667422331105165</v>
      </c>
      <c r="Q3351" s="7">
        <v>3325</v>
      </c>
      <c r="R3351" s="7">
        <v>8.7545393610193294E-4</v>
      </c>
      <c r="S3351" s="7">
        <v>-3.5945778929909178E-4</v>
      </c>
      <c r="U3351" s="7">
        <v>72.857769011615162</v>
      </c>
      <c r="V3351" s="7">
        <v>1.9377399797349028E-3</v>
      </c>
    </row>
    <row r="3352" spans="1:22" x14ac:dyDescent="0.35">
      <c r="A3352" s="3">
        <v>2014</v>
      </c>
      <c r="B3352" s="13" t="s">
        <v>26</v>
      </c>
      <c r="C3352" s="13" t="s">
        <v>133</v>
      </c>
      <c r="D3352" s="13">
        <v>2004</v>
      </c>
      <c r="E3352" s="14">
        <v>10</v>
      </c>
      <c r="F3352" s="13">
        <v>152</v>
      </c>
      <c r="G3352" s="13">
        <v>7</v>
      </c>
      <c r="H3352" s="13">
        <v>159</v>
      </c>
      <c r="I3352" s="13" t="b">
        <v>1</v>
      </c>
      <c r="J3352" s="4">
        <v>4.40251572327044E-2</v>
      </c>
      <c r="K3352">
        <f t="shared" si="260"/>
        <v>3.104498594189316E-4</v>
      </c>
      <c r="L3352">
        <f t="shared" si="264"/>
        <v>1.7619587379360833E-2</v>
      </c>
      <c r="M3352">
        <f t="shared" si="261"/>
        <v>7.7570510475173475E-4</v>
      </c>
      <c r="N3352">
        <f t="shared" si="262"/>
        <v>1.7619587379360833E-2</v>
      </c>
      <c r="O3352">
        <f t="shared" si="263"/>
        <v>0.17619587379360835</v>
      </c>
      <c r="Q3352" s="7">
        <v>3326</v>
      </c>
      <c r="R3352" s="7">
        <v>1.8255859314528994E-3</v>
      </c>
      <c r="S3352" s="7">
        <v>-7.533272391724681E-4</v>
      </c>
      <c r="U3352" s="7">
        <v>72.879684418145956</v>
      </c>
      <c r="V3352" s="7">
        <v>1.9377399797349028E-3</v>
      </c>
    </row>
    <row r="3353" spans="1:22" x14ac:dyDescent="0.35">
      <c r="A3353" s="3">
        <v>2017</v>
      </c>
      <c r="B3353" s="13" t="s">
        <v>30</v>
      </c>
      <c r="C3353" s="13" t="s">
        <v>36</v>
      </c>
      <c r="D3353" s="13">
        <v>2011</v>
      </c>
      <c r="E3353" s="17">
        <v>6</v>
      </c>
      <c r="F3353" s="13">
        <v>261</v>
      </c>
      <c r="G3353" s="13">
        <v>12</v>
      </c>
      <c r="H3353" s="13">
        <v>273</v>
      </c>
      <c r="I3353" s="13" t="b">
        <v>1</v>
      </c>
      <c r="J3353" s="4">
        <v>4.3956043956044001E-2</v>
      </c>
      <c r="K3353">
        <f t="shared" si="260"/>
        <v>5.3303655107778819E-4</v>
      </c>
      <c r="L3353">
        <f t="shared" si="264"/>
        <v>2.3087584349121244E-2</v>
      </c>
      <c r="M3353">
        <f t="shared" si="261"/>
        <v>1.0148388724888469E-3</v>
      </c>
      <c r="N3353">
        <f t="shared" si="262"/>
        <v>2.3087584349121244E-2</v>
      </c>
      <c r="O3353">
        <f t="shared" si="263"/>
        <v>0.13852550609472747</v>
      </c>
      <c r="Q3353" s="7">
        <v>3327</v>
      </c>
      <c r="R3353" s="7">
        <v>2.8196570120084443E-3</v>
      </c>
      <c r="S3353" s="7">
        <v>-1.6313859435060796E-3</v>
      </c>
      <c r="U3353" s="7">
        <v>72.901599824676737</v>
      </c>
      <c r="V3353" s="7">
        <v>1.937739979734903E-3</v>
      </c>
    </row>
    <row r="3354" spans="1:22" x14ac:dyDescent="0.35">
      <c r="A3354" s="3">
        <v>2015</v>
      </c>
      <c r="B3354" s="13" t="s">
        <v>37</v>
      </c>
      <c r="C3354" s="13" t="s">
        <v>39</v>
      </c>
      <c r="D3354" s="13">
        <v>2007</v>
      </c>
      <c r="E3354" s="14">
        <v>8</v>
      </c>
      <c r="F3354" s="13">
        <v>174</v>
      </c>
      <c r="G3354" s="13">
        <v>8</v>
      </c>
      <c r="H3354" s="13">
        <v>182</v>
      </c>
      <c r="I3354" s="13" t="b">
        <v>1</v>
      </c>
      <c r="J3354" s="4">
        <v>4.3956043956044001E-2</v>
      </c>
      <c r="K3354">
        <f t="shared" si="260"/>
        <v>3.5535770071852546E-4</v>
      </c>
      <c r="L3354">
        <f t="shared" si="264"/>
        <v>1.8850933682937974E-2</v>
      </c>
      <c r="M3354">
        <f t="shared" si="261"/>
        <v>8.2861246957969203E-4</v>
      </c>
      <c r="N3354">
        <f t="shared" si="262"/>
        <v>1.8850933682937974E-2</v>
      </c>
      <c r="O3354">
        <f t="shared" si="263"/>
        <v>0.15080746946350379</v>
      </c>
      <c r="Q3354" s="7">
        <v>3328</v>
      </c>
      <c r="R3354" s="7">
        <v>1.3416127625533432E-3</v>
      </c>
      <c r="S3354" s="7">
        <v>-5.5596231447975388E-4</v>
      </c>
      <c r="U3354" s="7">
        <v>72.923515231207531</v>
      </c>
      <c r="V3354" s="7">
        <v>1.937739979734903E-3</v>
      </c>
    </row>
    <row r="3355" spans="1:22" x14ac:dyDescent="0.35">
      <c r="A3355" s="3">
        <v>2014</v>
      </c>
      <c r="B3355" s="13" t="s">
        <v>42</v>
      </c>
      <c r="C3355" s="13" t="s">
        <v>112</v>
      </c>
      <c r="D3355" s="13">
        <v>2003</v>
      </c>
      <c r="E3355" s="17">
        <v>11</v>
      </c>
      <c r="F3355" s="13">
        <v>87</v>
      </c>
      <c r="G3355" s="13">
        <v>4</v>
      </c>
      <c r="H3355" s="13">
        <v>91</v>
      </c>
      <c r="I3355" s="13" t="b">
        <v>1</v>
      </c>
      <c r="J3355" s="4">
        <v>4.3956043956044001E-2</v>
      </c>
      <c r="K3355">
        <f t="shared" si="260"/>
        <v>1.7767885035926273E-4</v>
      </c>
      <c r="L3355">
        <f t="shared" si="264"/>
        <v>1.3329623038903341E-2</v>
      </c>
      <c r="M3355">
        <f t="shared" si="261"/>
        <v>5.8591749621553213E-4</v>
      </c>
      <c r="N3355">
        <f t="shared" si="262"/>
        <v>1.3329623038903341E-2</v>
      </c>
      <c r="O3355">
        <f t="shared" si="263"/>
        <v>0.14662585342793674</v>
      </c>
      <c r="Q3355" s="7">
        <v>3329</v>
      </c>
      <c r="R3355" s="7">
        <v>2.8419919548243787E-3</v>
      </c>
      <c r="S3355" s="7">
        <v>-2.0041209579988242E-3</v>
      </c>
      <c r="U3355" s="7">
        <v>72.945430637738326</v>
      </c>
      <c r="V3355" s="7">
        <v>1.9379444797597205E-3</v>
      </c>
    </row>
    <row r="3356" spans="1:22" x14ac:dyDescent="0.35">
      <c r="A3356" s="5">
        <v>2015</v>
      </c>
      <c r="B3356" s="14" t="s">
        <v>104</v>
      </c>
      <c r="C3356" s="14" t="s">
        <v>115</v>
      </c>
      <c r="D3356" s="14">
        <v>2005</v>
      </c>
      <c r="E3356" s="14">
        <v>10</v>
      </c>
      <c r="F3356" s="14">
        <v>87</v>
      </c>
      <c r="G3356" s="14">
        <v>4</v>
      </c>
      <c r="H3356" s="14">
        <v>91</v>
      </c>
      <c r="I3356" s="14" t="b">
        <v>1</v>
      </c>
      <c r="J3356" s="6">
        <v>4.3956043956044001E-2</v>
      </c>
      <c r="K3356">
        <f t="shared" si="260"/>
        <v>1.7767885035926273E-4</v>
      </c>
      <c r="L3356">
        <f t="shared" si="264"/>
        <v>1.3329623038903341E-2</v>
      </c>
      <c r="M3356">
        <f t="shared" si="261"/>
        <v>5.8591749621553213E-4</v>
      </c>
      <c r="N3356">
        <f t="shared" si="262"/>
        <v>1.3329623038903341E-2</v>
      </c>
      <c r="O3356">
        <f t="shared" si="263"/>
        <v>0.1332962303890334</v>
      </c>
      <c r="Q3356" s="7">
        <v>3330</v>
      </c>
      <c r="R3356" s="7">
        <v>6.194237028949223E-4</v>
      </c>
      <c r="S3356" s="7">
        <v>-2.695943928004063E-5</v>
      </c>
      <c r="U3356" s="7">
        <v>72.967346044269107</v>
      </c>
      <c r="V3356" s="7">
        <v>1.9459433305088921E-3</v>
      </c>
    </row>
    <row r="3357" spans="1:22" x14ac:dyDescent="0.35">
      <c r="A3357" s="3">
        <v>2013</v>
      </c>
      <c r="B3357" s="13" t="s">
        <v>26</v>
      </c>
      <c r="C3357" s="13" t="s">
        <v>110</v>
      </c>
      <c r="D3357" s="13">
        <v>2003</v>
      </c>
      <c r="E3357" s="17">
        <v>10</v>
      </c>
      <c r="F3357" s="13">
        <v>109</v>
      </c>
      <c r="G3357" s="13">
        <v>5</v>
      </c>
      <c r="H3357" s="13">
        <v>114</v>
      </c>
      <c r="I3357" s="13" t="b">
        <v>1</v>
      </c>
      <c r="J3357" s="4">
        <v>4.3859649122807001E-2</v>
      </c>
      <c r="K3357">
        <f t="shared" si="260"/>
        <v>2.2258669165885661E-4</v>
      </c>
      <c r="L3357">
        <f t="shared" si="264"/>
        <v>1.4919339518184329E-2</v>
      </c>
      <c r="M3357">
        <f t="shared" si="261"/>
        <v>6.5435699641159314E-4</v>
      </c>
      <c r="N3357">
        <f t="shared" si="262"/>
        <v>1.4919339518184329E-2</v>
      </c>
      <c r="O3357">
        <f t="shared" si="263"/>
        <v>0.1491933951818433</v>
      </c>
      <c r="Q3357" s="7">
        <v>3331</v>
      </c>
      <c r="R3357" s="7">
        <v>1.2152100230830689E-3</v>
      </c>
      <c r="S3357" s="7">
        <v>-6.2274575946818719E-4</v>
      </c>
      <c r="U3357" s="7">
        <v>72.989261450799901</v>
      </c>
      <c r="V3357" s="7">
        <v>1.9459433305088921E-3</v>
      </c>
    </row>
    <row r="3358" spans="1:22" x14ac:dyDescent="0.35">
      <c r="A3358" s="5">
        <v>2015</v>
      </c>
      <c r="B3358" s="14" t="s">
        <v>98</v>
      </c>
      <c r="C3358" s="14" t="s">
        <v>41</v>
      </c>
      <c r="D3358" s="14">
        <v>2007</v>
      </c>
      <c r="E3358" s="14">
        <v>8</v>
      </c>
      <c r="F3358" s="14">
        <v>109</v>
      </c>
      <c r="G3358" s="14">
        <v>5</v>
      </c>
      <c r="H3358" s="14">
        <v>114</v>
      </c>
      <c r="I3358" s="14" t="b">
        <v>1</v>
      </c>
      <c r="J3358" s="6">
        <v>4.3859649122807001E-2</v>
      </c>
      <c r="K3358">
        <f t="shared" si="260"/>
        <v>2.2258669165885661E-4</v>
      </c>
      <c r="L3358">
        <f t="shared" si="264"/>
        <v>1.4919339518184329E-2</v>
      </c>
      <c r="M3358">
        <f t="shared" si="261"/>
        <v>6.5435699641159314E-4</v>
      </c>
      <c r="N3358">
        <f t="shared" si="262"/>
        <v>1.4919339518184329E-2</v>
      </c>
      <c r="O3358">
        <f t="shared" si="263"/>
        <v>0.11935471614547463</v>
      </c>
      <c r="Q3358" s="7">
        <v>3332</v>
      </c>
      <c r="R3358" s="7">
        <v>3.6512981523262257E-4</v>
      </c>
      <c r="S3358" s="7">
        <v>1.4700113747053323E-4</v>
      </c>
      <c r="U3358" s="7">
        <v>73.011176857330696</v>
      </c>
      <c r="V3358" s="7">
        <v>1.9460453592587692E-3</v>
      </c>
    </row>
    <row r="3359" spans="1:22" x14ac:dyDescent="0.35">
      <c r="A3359" s="24">
        <v>2017</v>
      </c>
      <c r="B3359" s="17" t="s">
        <v>24</v>
      </c>
      <c r="C3359" s="17" t="s">
        <v>29</v>
      </c>
      <c r="D3359" s="17">
        <v>2011</v>
      </c>
      <c r="E3359" s="17">
        <v>6</v>
      </c>
      <c r="F3359" s="17">
        <v>175</v>
      </c>
      <c r="G3359" s="17">
        <v>8</v>
      </c>
      <c r="H3359" s="17">
        <v>183</v>
      </c>
      <c r="I3359" s="17" t="b">
        <v>1</v>
      </c>
      <c r="J3359" s="25">
        <v>4.3715846994535498E-2</v>
      </c>
      <c r="K3359">
        <f t="shared" si="260"/>
        <v>3.5731021555763826E-4</v>
      </c>
      <c r="L3359">
        <f t="shared" si="264"/>
        <v>1.8902651019305158E-2</v>
      </c>
      <c r="M3359">
        <f t="shared" si="261"/>
        <v>8.263453997510448E-4</v>
      </c>
      <c r="N3359">
        <f t="shared" si="262"/>
        <v>1.8902651019305158E-2</v>
      </c>
      <c r="O3359">
        <f t="shared" si="263"/>
        <v>0.11341590611583094</v>
      </c>
      <c r="Q3359" s="7">
        <v>3333</v>
      </c>
      <c r="R3359" s="7">
        <v>5.3744028660667343E-4</v>
      </c>
      <c r="S3359" s="7">
        <v>-2.5309333903517626E-5</v>
      </c>
      <c r="U3359" s="7">
        <v>73.033092263861491</v>
      </c>
      <c r="V3359" s="7">
        <v>1.9460453592587692E-3</v>
      </c>
    </row>
    <row r="3360" spans="1:22" x14ac:dyDescent="0.35">
      <c r="A3360" s="3">
        <v>2013</v>
      </c>
      <c r="B3360" s="13" t="s">
        <v>136</v>
      </c>
      <c r="C3360" s="13" t="s">
        <v>137</v>
      </c>
      <c r="D3360" s="13">
        <v>2004</v>
      </c>
      <c r="E3360" s="14">
        <v>9</v>
      </c>
      <c r="F3360" s="13">
        <v>132</v>
      </c>
      <c r="G3360" s="13">
        <v>6</v>
      </c>
      <c r="H3360" s="13">
        <v>138</v>
      </c>
      <c r="I3360" s="13" t="b">
        <v>1</v>
      </c>
      <c r="J3360" s="4">
        <v>4.3478260869565202E-2</v>
      </c>
      <c r="K3360">
        <f t="shared" si="260"/>
        <v>2.6944704779756324E-4</v>
      </c>
      <c r="L3360">
        <f t="shared" si="264"/>
        <v>1.6414842301940132E-2</v>
      </c>
      <c r="M3360">
        <f t="shared" si="261"/>
        <v>7.1368879573652721E-4</v>
      </c>
      <c r="N3360">
        <f t="shared" si="262"/>
        <v>1.6414842301940132E-2</v>
      </c>
      <c r="O3360">
        <f t="shared" si="263"/>
        <v>0.14773358071746118</v>
      </c>
      <c r="Q3360" s="7">
        <v>3334</v>
      </c>
      <c r="R3360" s="7">
        <v>1.3989926434769286E-3</v>
      </c>
      <c r="S3360" s="7">
        <v>-8.8686169077377278E-4</v>
      </c>
      <c r="U3360" s="7">
        <v>73.055007670392271</v>
      </c>
      <c r="V3360" s="7">
        <v>1.9460743837016535E-3</v>
      </c>
    </row>
    <row r="3361" spans="1:22" x14ac:dyDescent="0.35">
      <c r="A3361" s="24">
        <v>2014</v>
      </c>
      <c r="B3361" s="17" t="s">
        <v>67</v>
      </c>
      <c r="C3361" s="17" t="s">
        <v>123</v>
      </c>
      <c r="D3361" s="17">
        <v>2007</v>
      </c>
      <c r="E3361" s="17">
        <v>7</v>
      </c>
      <c r="F3361" s="17">
        <v>110</v>
      </c>
      <c r="G3361" s="17">
        <v>5</v>
      </c>
      <c r="H3361" s="17">
        <v>115</v>
      </c>
      <c r="I3361" s="17" t="b">
        <v>1</v>
      </c>
      <c r="J3361" s="25">
        <v>4.3478260869565202E-2</v>
      </c>
      <c r="K3361">
        <f t="shared" si="260"/>
        <v>2.2453920649796939E-4</v>
      </c>
      <c r="L3361">
        <f t="shared" si="264"/>
        <v>1.498463234443773E-2</v>
      </c>
      <c r="M3361">
        <f t="shared" si="261"/>
        <v>6.5150575410598797E-4</v>
      </c>
      <c r="N3361">
        <f t="shared" si="262"/>
        <v>1.498463234443773E-2</v>
      </c>
      <c r="O3361">
        <f t="shared" si="263"/>
        <v>0.10489242641106411</v>
      </c>
      <c r="Q3361" s="7">
        <v>3335</v>
      </c>
      <c r="R3361" s="7">
        <v>7.8919089264415689E-4</v>
      </c>
      <c r="S3361" s="7">
        <v>3.1654915339400318E-4</v>
      </c>
      <c r="U3361" s="7">
        <v>73.076923076923066</v>
      </c>
      <c r="V3361" s="7">
        <v>1.9463074325479232E-3</v>
      </c>
    </row>
    <row r="3362" spans="1:22" x14ac:dyDescent="0.35">
      <c r="A3362" s="3">
        <v>2015</v>
      </c>
      <c r="B3362" s="13" t="s">
        <v>67</v>
      </c>
      <c r="C3362" s="13" t="s">
        <v>123</v>
      </c>
      <c r="D3362" s="13">
        <v>2007</v>
      </c>
      <c r="E3362" s="14">
        <v>8</v>
      </c>
      <c r="F3362" s="13">
        <v>110</v>
      </c>
      <c r="G3362" s="13">
        <v>5</v>
      </c>
      <c r="H3362" s="13">
        <v>115</v>
      </c>
      <c r="I3362" s="13" t="b">
        <v>1</v>
      </c>
      <c r="J3362" s="4">
        <v>4.3478260869565202E-2</v>
      </c>
      <c r="K3362">
        <f t="shared" si="260"/>
        <v>2.2453920649796939E-4</v>
      </c>
      <c r="L3362">
        <f t="shared" si="264"/>
        <v>1.498463234443773E-2</v>
      </c>
      <c r="M3362">
        <f t="shared" si="261"/>
        <v>6.5150575410598797E-4</v>
      </c>
      <c r="N3362">
        <f t="shared" si="262"/>
        <v>1.498463234443773E-2</v>
      </c>
      <c r="O3362">
        <f t="shared" si="263"/>
        <v>0.11987705875550184</v>
      </c>
      <c r="Q3362" s="7">
        <v>3336</v>
      </c>
      <c r="R3362" s="7">
        <v>8.7845462202859148E-4</v>
      </c>
      <c r="S3362" s="7">
        <v>-4.2927324889960425E-5</v>
      </c>
      <c r="U3362" s="7">
        <v>73.098838483453861</v>
      </c>
      <c r="V3362" s="7">
        <v>1.9465453238196695E-3</v>
      </c>
    </row>
    <row r="3363" spans="1:22" x14ac:dyDescent="0.35">
      <c r="A3363" s="3">
        <v>2017</v>
      </c>
      <c r="B3363" s="13" t="s">
        <v>33</v>
      </c>
      <c r="C3363" s="13" t="s">
        <v>86</v>
      </c>
      <c r="D3363" s="13">
        <v>2008</v>
      </c>
      <c r="E3363" s="17">
        <v>9</v>
      </c>
      <c r="F3363" s="13">
        <v>110</v>
      </c>
      <c r="G3363" s="13">
        <v>5</v>
      </c>
      <c r="H3363" s="13">
        <v>115</v>
      </c>
      <c r="I3363" s="13" t="b">
        <v>1</v>
      </c>
      <c r="J3363" s="4">
        <v>4.3478260869565202E-2</v>
      </c>
      <c r="K3363">
        <f t="shared" si="260"/>
        <v>2.2453920649796939E-4</v>
      </c>
      <c r="L3363">
        <f t="shared" si="264"/>
        <v>1.498463234443773E-2</v>
      </c>
      <c r="M3363">
        <f t="shared" si="261"/>
        <v>6.5150575410598797E-4</v>
      </c>
      <c r="N3363">
        <f t="shared" si="262"/>
        <v>1.498463234443773E-2</v>
      </c>
      <c r="O3363">
        <f t="shared" si="263"/>
        <v>0.13486169109993956</v>
      </c>
      <c r="Q3363" s="7">
        <v>3337</v>
      </c>
      <c r="R3363" s="7">
        <v>4.7208359335720819E-4</v>
      </c>
      <c r="S3363" s="7">
        <v>1.8809002407922139E-4</v>
      </c>
      <c r="U3363" s="7">
        <v>73.120753889984655</v>
      </c>
      <c r="V3363" s="7">
        <v>1.9471237633323537E-3</v>
      </c>
    </row>
    <row r="3364" spans="1:22" x14ac:dyDescent="0.35">
      <c r="A3364" s="3">
        <v>2017</v>
      </c>
      <c r="B3364" s="13" t="s">
        <v>92</v>
      </c>
      <c r="C3364" s="13" t="s">
        <v>218</v>
      </c>
      <c r="D3364" s="13">
        <v>2010</v>
      </c>
      <c r="E3364" s="14">
        <v>7</v>
      </c>
      <c r="F3364" s="13">
        <v>88</v>
      </c>
      <c r="G3364" s="13">
        <v>4</v>
      </c>
      <c r="H3364" s="13">
        <v>92</v>
      </c>
      <c r="I3364" s="13" t="b">
        <v>1</v>
      </c>
      <c r="J3364" s="4">
        <v>4.3478260869565202E-2</v>
      </c>
      <c r="K3364">
        <f t="shared" si="260"/>
        <v>1.796313651983755E-4</v>
      </c>
      <c r="L3364">
        <f t="shared" si="264"/>
        <v>1.3402662616001922E-2</v>
      </c>
      <c r="M3364">
        <f t="shared" si="261"/>
        <v>5.827244615653008E-4</v>
      </c>
      <c r="N3364">
        <f t="shared" si="262"/>
        <v>1.3402662616001922E-2</v>
      </c>
      <c r="O3364">
        <f t="shared" si="263"/>
        <v>9.3818638312013453E-2</v>
      </c>
      <c r="Q3364" s="7">
        <v>3338</v>
      </c>
      <c r="R3364" s="7">
        <v>9.1765085796150696E-4</v>
      </c>
      <c r="S3364" s="7">
        <v>-2.5747724052507738E-4</v>
      </c>
      <c r="U3364" s="7">
        <v>73.142669296515436</v>
      </c>
      <c r="V3364" s="7">
        <v>1.9475153867748588E-3</v>
      </c>
    </row>
    <row r="3365" spans="1:22" x14ac:dyDescent="0.35">
      <c r="A3365" s="24">
        <v>2014</v>
      </c>
      <c r="B3365" s="17" t="s">
        <v>33</v>
      </c>
      <c r="C3365" s="17" t="s">
        <v>86</v>
      </c>
      <c r="D3365" s="17">
        <v>2007</v>
      </c>
      <c r="E3365" s="17">
        <v>7</v>
      </c>
      <c r="F3365" s="17">
        <v>66</v>
      </c>
      <c r="G3365" s="17">
        <v>3</v>
      </c>
      <c r="H3365" s="17">
        <v>69</v>
      </c>
      <c r="I3365" s="17" t="b">
        <v>1</v>
      </c>
      <c r="J3365" s="25">
        <v>4.3478260869565202E-2</v>
      </c>
      <c r="K3365">
        <f t="shared" si="260"/>
        <v>1.3472352389878162E-4</v>
      </c>
      <c r="L3365">
        <f t="shared" si="264"/>
        <v>1.1607046303809666E-2</v>
      </c>
      <c r="M3365">
        <f t="shared" si="261"/>
        <v>5.0465418712215924E-4</v>
      </c>
      <c r="N3365">
        <f t="shared" si="262"/>
        <v>1.1607046303809666E-2</v>
      </c>
      <c r="O3365">
        <f t="shared" si="263"/>
        <v>8.124932412666766E-2</v>
      </c>
      <c r="Q3365" s="7">
        <v>3339</v>
      </c>
      <c r="R3365" s="7">
        <v>4.7208359335720819E-4</v>
      </c>
      <c r="S3365" s="7">
        <v>1.8809002407922139E-4</v>
      </c>
      <c r="U3365" s="7">
        <v>73.164584703046231</v>
      </c>
      <c r="V3365" s="7">
        <v>1.9475153867748588E-3</v>
      </c>
    </row>
    <row r="3366" spans="1:22" x14ac:dyDescent="0.35">
      <c r="A3366" s="3">
        <v>2016</v>
      </c>
      <c r="B3366" s="13" t="s">
        <v>26</v>
      </c>
      <c r="C3366" s="13" t="s">
        <v>223</v>
      </c>
      <c r="D3366" s="13">
        <v>2006</v>
      </c>
      <c r="E3366" s="14">
        <v>10</v>
      </c>
      <c r="F3366" s="13">
        <v>66</v>
      </c>
      <c r="G3366" s="13">
        <v>3</v>
      </c>
      <c r="H3366" s="13">
        <v>69</v>
      </c>
      <c r="I3366" s="13" t="b">
        <v>1</v>
      </c>
      <c r="J3366" s="4">
        <v>4.3478260869565202E-2</v>
      </c>
      <c r="K3366">
        <f t="shared" si="260"/>
        <v>1.3472352389878162E-4</v>
      </c>
      <c r="L3366">
        <f t="shared" si="264"/>
        <v>1.1607046303809666E-2</v>
      </c>
      <c r="M3366">
        <f t="shared" si="261"/>
        <v>5.0465418712215924E-4</v>
      </c>
      <c r="N3366">
        <f t="shared" si="262"/>
        <v>1.1607046303809666E-2</v>
      </c>
      <c r="O3366">
        <f t="shared" si="263"/>
        <v>0.11607046303809666</v>
      </c>
      <c r="Q3366" s="7">
        <v>3340</v>
      </c>
      <c r="R3366" s="7">
        <v>1.9321800723457992E-3</v>
      </c>
      <c r="S3366" s="7">
        <v>-1.0006306249523663E-3</v>
      </c>
      <c r="U3366" s="7">
        <v>73.186500109577025</v>
      </c>
      <c r="V3366" s="7">
        <v>1.9475153867748588E-3</v>
      </c>
    </row>
    <row r="3367" spans="1:22" x14ac:dyDescent="0.35">
      <c r="A3367" s="3">
        <v>2017</v>
      </c>
      <c r="B3367" s="13" t="s">
        <v>98</v>
      </c>
      <c r="C3367" s="13" t="s">
        <v>248</v>
      </c>
      <c r="D3367" s="13">
        <v>2011</v>
      </c>
      <c r="E3367" s="17">
        <v>6</v>
      </c>
      <c r="F3367" s="13">
        <v>66</v>
      </c>
      <c r="G3367" s="13">
        <v>3</v>
      </c>
      <c r="H3367" s="13">
        <v>69</v>
      </c>
      <c r="I3367" s="13" t="b">
        <v>1</v>
      </c>
      <c r="J3367" s="4">
        <v>4.3478260869565202E-2</v>
      </c>
      <c r="K3367">
        <f t="shared" ref="K3367:K3430" si="265">H3367/$H$1</f>
        <v>1.3472352389878162E-4</v>
      </c>
      <c r="L3367">
        <f t="shared" si="264"/>
        <v>1.1607046303809666E-2</v>
      </c>
      <c r="M3367">
        <f t="shared" ref="M3367:M3430" si="266">J3367*L3367</f>
        <v>5.0465418712215924E-4</v>
      </c>
      <c r="N3367">
        <f t="shared" ref="N3367:N3430" si="267">L3367</f>
        <v>1.1607046303809666E-2</v>
      </c>
      <c r="O3367">
        <f t="shared" ref="O3367:O3430" si="268">E3367*L3367</f>
        <v>6.9642277822857993E-2</v>
      </c>
      <c r="Q3367" s="7">
        <v>3341</v>
      </c>
      <c r="R3367" s="7">
        <v>1.4217260039045506E-3</v>
      </c>
      <c r="S3367" s="7">
        <v>-8.3256240253766023E-4</v>
      </c>
      <c r="U3367" s="7">
        <v>73.20841551610782</v>
      </c>
      <c r="V3367" s="7">
        <v>1.9475153867748588E-3</v>
      </c>
    </row>
    <row r="3368" spans="1:22" x14ac:dyDescent="0.35">
      <c r="A3368" s="5">
        <v>2014</v>
      </c>
      <c r="B3368" s="14" t="s">
        <v>24</v>
      </c>
      <c r="C3368" s="14" t="s">
        <v>71</v>
      </c>
      <c r="D3368" s="14">
        <v>2004</v>
      </c>
      <c r="E3368" s="14">
        <v>10</v>
      </c>
      <c r="F3368" s="14">
        <v>177</v>
      </c>
      <c r="G3368" s="14">
        <v>8</v>
      </c>
      <c r="H3368" s="14">
        <v>185</v>
      </c>
      <c r="I3368" s="14" t="b">
        <v>1</v>
      </c>
      <c r="J3368" s="6">
        <v>4.3243243243243197E-2</v>
      </c>
      <c r="K3368">
        <f t="shared" si="265"/>
        <v>3.6121524523586381E-4</v>
      </c>
      <c r="L3368">
        <f t="shared" si="264"/>
        <v>1.9005663504225886E-2</v>
      </c>
      <c r="M3368">
        <f t="shared" si="266"/>
        <v>8.218665299124699E-4</v>
      </c>
      <c r="N3368">
        <f t="shared" si="267"/>
        <v>1.9005663504225886E-2</v>
      </c>
      <c r="O3368">
        <f t="shared" si="268"/>
        <v>0.19005663504225886</v>
      </c>
      <c r="Q3368" s="7">
        <v>3342</v>
      </c>
      <c r="R3368" s="7">
        <v>6.9796241793008745E-4</v>
      </c>
      <c r="S3368" s="7">
        <v>-4.0716414109428383E-5</v>
      </c>
      <c r="U3368" s="7">
        <v>73.230330922638601</v>
      </c>
      <c r="V3368" s="7">
        <v>1.9492276253867331E-3</v>
      </c>
    </row>
    <row r="3369" spans="1:22" x14ac:dyDescent="0.35">
      <c r="A3369" s="24">
        <v>2014</v>
      </c>
      <c r="B3369" s="17" t="s">
        <v>26</v>
      </c>
      <c r="C3369" s="17" t="s">
        <v>110</v>
      </c>
      <c r="D3369" s="17">
        <v>2000</v>
      </c>
      <c r="E3369" s="17">
        <v>14</v>
      </c>
      <c r="F3369" s="17">
        <v>89</v>
      </c>
      <c r="G3369" s="17">
        <v>4</v>
      </c>
      <c r="H3369" s="17">
        <v>93</v>
      </c>
      <c r="I3369" s="17" t="b">
        <v>1</v>
      </c>
      <c r="J3369" s="25">
        <v>4.3010752688172102E-2</v>
      </c>
      <c r="K3369">
        <f t="shared" si="265"/>
        <v>1.8158388003748828E-4</v>
      </c>
      <c r="L3369">
        <f t="shared" si="264"/>
        <v>1.3475306305887383E-2</v>
      </c>
      <c r="M3369">
        <f t="shared" si="266"/>
        <v>5.7958306691988819E-4</v>
      </c>
      <c r="N3369">
        <f t="shared" si="267"/>
        <v>1.3475306305887383E-2</v>
      </c>
      <c r="O3369">
        <f t="shared" si="268"/>
        <v>0.18865428828242337</v>
      </c>
      <c r="Q3369" s="7">
        <v>3343</v>
      </c>
      <c r="R3369" s="7">
        <v>2.72967123724381E-3</v>
      </c>
      <c r="S3369" s="7">
        <v>-2.010753882261641E-3</v>
      </c>
      <c r="U3369" s="7">
        <v>73.252246329169395</v>
      </c>
      <c r="V3369" s="7">
        <v>1.9492276253867331E-3</v>
      </c>
    </row>
    <row r="3370" spans="1:22" x14ac:dyDescent="0.35">
      <c r="A3370" s="5">
        <v>2017</v>
      </c>
      <c r="B3370" s="14" t="s">
        <v>24</v>
      </c>
      <c r="C3370" s="14" t="s">
        <v>49</v>
      </c>
      <c r="D3370" s="14">
        <v>2008</v>
      </c>
      <c r="E3370" s="14">
        <v>9</v>
      </c>
      <c r="F3370" s="14">
        <v>89</v>
      </c>
      <c r="G3370" s="14">
        <v>4</v>
      </c>
      <c r="H3370" s="14">
        <v>93</v>
      </c>
      <c r="I3370" s="14" t="b">
        <v>1</v>
      </c>
      <c r="J3370" s="6">
        <v>4.3010752688172102E-2</v>
      </c>
      <c r="K3370">
        <f t="shared" si="265"/>
        <v>1.8158388003748828E-4</v>
      </c>
      <c r="L3370">
        <f t="shared" si="264"/>
        <v>1.3475306305887383E-2</v>
      </c>
      <c r="M3370">
        <f t="shared" si="266"/>
        <v>5.7958306691988819E-4</v>
      </c>
      <c r="N3370">
        <f t="shared" si="267"/>
        <v>1.3475306305887383E-2</v>
      </c>
      <c r="O3370">
        <f t="shared" si="268"/>
        <v>0.12127775675298644</v>
      </c>
      <c r="Q3370" s="7">
        <v>3344</v>
      </c>
      <c r="R3370" s="7">
        <v>3.6784457242689547E-4</v>
      </c>
      <c r="S3370" s="7">
        <v>1.4050676439369253E-4</v>
      </c>
      <c r="U3370" s="7">
        <v>73.27416173570019</v>
      </c>
      <c r="V3370" s="7">
        <v>1.9519210460792584E-3</v>
      </c>
    </row>
    <row r="3371" spans="1:22" x14ac:dyDescent="0.35">
      <c r="A3371" s="3">
        <v>2013</v>
      </c>
      <c r="B3371" s="13" t="s">
        <v>52</v>
      </c>
      <c r="C3371" s="13" t="s">
        <v>150</v>
      </c>
      <c r="D3371" s="13">
        <v>2006</v>
      </c>
      <c r="E3371" s="17">
        <v>7</v>
      </c>
      <c r="F3371" s="13">
        <v>134</v>
      </c>
      <c r="G3371" s="13">
        <v>6</v>
      </c>
      <c r="H3371" s="13">
        <v>140</v>
      </c>
      <c r="I3371" s="13" t="b">
        <v>1</v>
      </c>
      <c r="J3371" s="4">
        <v>4.2857142857142899E-2</v>
      </c>
      <c r="K3371">
        <f t="shared" si="265"/>
        <v>2.7335207747578884E-4</v>
      </c>
      <c r="L3371">
        <f t="shared" si="264"/>
        <v>1.6533362558045741E-2</v>
      </c>
      <c r="M3371">
        <f t="shared" si="266"/>
        <v>7.0857268105910384E-4</v>
      </c>
      <c r="N3371">
        <f t="shared" si="267"/>
        <v>1.6533362558045741E-2</v>
      </c>
      <c r="O3371">
        <f t="shared" si="268"/>
        <v>0.11573353790632018</v>
      </c>
      <c r="Q3371" s="7">
        <v>3345</v>
      </c>
      <c r="R3371" s="7">
        <v>3.6784457242689547E-4</v>
      </c>
      <c r="S3371" s="7">
        <v>1.4050676439369253E-4</v>
      </c>
      <c r="U3371" s="7">
        <v>73.296077142230985</v>
      </c>
      <c r="V3371" s="7">
        <v>1.9520638190777394E-3</v>
      </c>
    </row>
    <row r="3372" spans="1:22" x14ac:dyDescent="0.35">
      <c r="A3372" s="3">
        <v>2014</v>
      </c>
      <c r="B3372" s="13" t="s">
        <v>33</v>
      </c>
      <c r="C3372" s="13" t="s">
        <v>216</v>
      </c>
      <c r="D3372" s="13">
        <v>2008</v>
      </c>
      <c r="E3372" s="14">
        <v>6</v>
      </c>
      <c r="F3372" s="13">
        <v>67</v>
      </c>
      <c r="G3372" s="13">
        <v>3</v>
      </c>
      <c r="H3372" s="13">
        <v>70</v>
      </c>
      <c r="I3372" s="13" t="b">
        <v>1</v>
      </c>
      <c r="J3372" s="4">
        <v>4.2857142857142899E-2</v>
      </c>
      <c r="K3372">
        <f t="shared" si="265"/>
        <v>1.3667603873789442E-4</v>
      </c>
      <c r="L3372">
        <f t="shared" si="264"/>
        <v>1.1690852780609908E-2</v>
      </c>
      <c r="M3372">
        <f t="shared" si="266"/>
        <v>5.0103654774042512E-4</v>
      </c>
      <c r="N3372">
        <f t="shared" si="267"/>
        <v>1.1690852780609908E-2</v>
      </c>
      <c r="O3372">
        <f t="shared" si="268"/>
        <v>7.0145116683659442E-2</v>
      </c>
      <c r="Q3372" s="7">
        <v>3346</v>
      </c>
      <c r="R3372" s="7">
        <v>1.0622110034660404E-3</v>
      </c>
      <c r="S3372" s="7">
        <v>-5.5385966664545235E-4</v>
      </c>
      <c r="U3372" s="7">
        <v>73.317992548761765</v>
      </c>
      <c r="V3372" s="7">
        <v>1.9520638190777394E-3</v>
      </c>
    </row>
    <row r="3373" spans="1:22" x14ac:dyDescent="0.35">
      <c r="A3373" s="24">
        <v>2014</v>
      </c>
      <c r="B3373" s="17" t="s">
        <v>33</v>
      </c>
      <c r="C3373" s="17" t="s">
        <v>235</v>
      </c>
      <c r="D3373" s="17">
        <v>2006</v>
      </c>
      <c r="E3373" s="17">
        <v>8</v>
      </c>
      <c r="F3373" s="17">
        <v>67</v>
      </c>
      <c r="G3373" s="17">
        <v>3</v>
      </c>
      <c r="H3373" s="17">
        <v>70</v>
      </c>
      <c r="I3373" s="17" t="b">
        <v>1</v>
      </c>
      <c r="J3373" s="25">
        <v>4.2857142857142899E-2</v>
      </c>
      <c r="K3373">
        <f t="shared" si="265"/>
        <v>1.3667603873789442E-4</v>
      </c>
      <c r="L3373">
        <f t="shared" si="264"/>
        <v>1.1690852780609908E-2</v>
      </c>
      <c r="M3373">
        <f t="shared" si="266"/>
        <v>5.0103654774042512E-4</v>
      </c>
      <c r="N3373">
        <f t="shared" si="267"/>
        <v>1.1690852780609908E-2</v>
      </c>
      <c r="O3373">
        <f t="shared" si="268"/>
        <v>9.3526822244879265E-2</v>
      </c>
      <c r="Q3373" s="7">
        <v>3347</v>
      </c>
      <c r="R3373" s="7">
        <v>1.5829858267453986E-3</v>
      </c>
      <c r="S3373" s="7">
        <v>-1.0746344899248104E-3</v>
      </c>
      <c r="U3373" s="7">
        <v>73.33990795529256</v>
      </c>
      <c r="V3373" s="7">
        <v>1.9521610019528149E-3</v>
      </c>
    </row>
    <row r="3374" spans="1:22" x14ac:dyDescent="0.35">
      <c r="A3374" s="5">
        <v>2016</v>
      </c>
      <c r="B3374" s="14" t="s">
        <v>37</v>
      </c>
      <c r="C3374" s="14" t="s">
        <v>197</v>
      </c>
      <c r="D3374" s="14">
        <v>2006</v>
      </c>
      <c r="E3374" s="14">
        <v>10</v>
      </c>
      <c r="F3374" s="14">
        <v>67</v>
      </c>
      <c r="G3374" s="14">
        <v>3</v>
      </c>
      <c r="H3374" s="14">
        <v>70</v>
      </c>
      <c r="I3374" s="14" t="b">
        <v>1</v>
      </c>
      <c r="J3374" s="6">
        <v>4.2857142857142899E-2</v>
      </c>
      <c r="K3374">
        <f t="shared" si="265"/>
        <v>1.3667603873789442E-4</v>
      </c>
      <c r="L3374">
        <f t="shared" si="264"/>
        <v>1.1690852780609908E-2</v>
      </c>
      <c r="M3374">
        <f t="shared" si="266"/>
        <v>5.0103654774042512E-4</v>
      </c>
      <c r="N3374">
        <f t="shared" si="267"/>
        <v>1.1690852780609908E-2</v>
      </c>
      <c r="O3374">
        <f t="shared" si="268"/>
        <v>0.11690852780609909</v>
      </c>
      <c r="Q3374" s="7">
        <v>3348</v>
      </c>
      <c r="R3374" s="7">
        <v>1.6242575784828446E-3</v>
      </c>
      <c r="S3374" s="7">
        <v>-8.4855247373110982E-4</v>
      </c>
      <c r="U3374" s="7">
        <v>73.361823361823355</v>
      </c>
      <c r="V3374" s="7">
        <v>1.9562538395262114E-3</v>
      </c>
    </row>
    <row r="3375" spans="1:22" x14ac:dyDescent="0.35">
      <c r="A3375" s="3">
        <v>2016</v>
      </c>
      <c r="B3375" s="13" t="s">
        <v>26</v>
      </c>
      <c r="C3375" s="13" t="s">
        <v>133</v>
      </c>
      <c r="D3375" s="13">
        <v>2007</v>
      </c>
      <c r="E3375" s="17">
        <v>9</v>
      </c>
      <c r="F3375" s="13">
        <v>67</v>
      </c>
      <c r="G3375" s="13">
        <v>3</v>
      </c>
      <c r="H3375" s="13">
        <v>70</v>
      </c>
      <c r="I3375" s="13" t="b">
        <v>1</v>
      </c>
      <c r="J3375" s="4">
        <v>4.2857142857142899E-2</v>
      </c>
      <c r="K3375">
        <f t="shared" si="265"/>
        <v>1.3667603873789442E-4</v>
      </c>
      <c r="L3375">
        <f t="shared" si="264"/>
        <v>1.1690852780609908E-2</v>
      </c>
      <c r="M3375">
        <f t="shared" si="266"/>
        <v>5.0103654774042512E-4</v>
      </c>
      <c r="N3375">
        <f t="shared" si="267"/>
        <v>1.1690852780609908E-2</v>
      </c>
      <c r="O3375">
        <f t="shared" si="268"/>
        <v>0.10521767502548918</v>
      </c>
      <c r="Q3375" s="7">
        <v>3349</v>
      </c>
      <c r="R3375" s="7">
        <v>2.686033378375011E-3</v>
      </c>
      <c r="S3375" s="7">
        <v>-1.9103282736232761E-3</v>
      </c>
      <c r="U3375" s="7">
        <v>73.383738768354149</v>
      </c>
      <c r="V3375" s="7">
        <v>1.9562538395262114E-3</v>
      </c>
    </row>
    <row r="3376" spans="1:22" x14ac:dyDescent="0.35">
      <c r="A3376" s="5">
        <v>2017</v>
      </c>
      <c r="B3376" s="14" t="s">
        <v>30</v>
      </c>
      <c r="C3376" s="14" t="s">
        <v>47</v>
      </c>
      <c r="D3376" s="14">
        <v>2011</v>
      </c>
      <c r="E3376" s="14">
        <v>6</v>
      </c>
      <c r="F3376" s="14">
        <v>67</v>
      </c>
      <c r="G3376" s="14">
        <v>3</v>
      </c>
      <c r="H3376" s="14">
        <v>70</v>
      </c>
      <c r="I3376" s="14" t="b">
        <v>1</v>
      </c>
      <c r="J3376" s="6">
        <v>4.2857142857142899E-2</v>
      </c>
      <c r="K3376">
        <f t="shared" si="265"/>
        <v>1.3667603873789442E-4</v>
      </c>
      <c r="L3376">
        <f t="shared" si="264"/>
        <v>1.1690852780609908E-2</v>
      </c>
      <c r="M3376">
        <f t="shared" si="266"/>
        <v>5.0103654774042512E-4</v>
      </c>
      <c r="N3376">
        <f t="shared" si="267"/>
        <v>1.1690852780609908E-2</v>
      </c>
      <c r="O3376">
        <f t="shared" si="268"/>
        <v>7.0145116683659442E-2</v>
      </c>
      <c r="Q3376" s="7">
        <v>3350</v>
      </c>
      <c r="R3376" s="7">
        <v>1.6242575784828446E-3</v>
      </c>
      <c r="S3376" s="7">
        <v>-8.4855247373110982E-4</v>
      </c>
      <c r="U3376" s="7">
        <v>73.40565417488493</v>
      </c>
      <c r="V3376" s="7">
        <v>1.9566452077084853E-3</v>
      </c>
    </row>
    <row r="3377" spans="1:22" x14ac:dyDescent="0.35">
      <c r="A3377" s="3">
        <v>2017</v>
      </c>
      <c r="B3377" s="13" t="s">
        <v>104</v>
      </c>
      <c r="C3377" s="13" t="s">
        <v>105</v>
      </c>
      <c r="D3377" s="13">
        <v>2004</v>
      </c>
      <c r="E3377" s="17">
        <v>13</v>
      </c>
      <c r="F3377" s="13">
        <v>67</v>
      </c>
      <c r="G3377" s="13">
        <v>3</v>
      </c>
      <c r="H3377" s="13">
        <v>70</v>
      </c>
      <c r="I3377" s="13" t="b">
        <v>1</v>
      </c>
      <c r="J3377" s="4">
        <v>4.2857142857142899E-2</v>
      </c>
      <c r="K3377">
        <f t="shared" si="265"/>
        <v>1.3667603873789442E-4</v>
      </c>
      <c r="L3377">
        <f t="shared" si="264"/>
        <v>1.1690852780609908E-2</v>
      </c>
      <c r="M3377">
        <f t="shared" si="266"/>
        <v>5.0103654774042512E-4</v>
      </c>
      <c r="N3377">
        <f t="shared" si="267"/>
        <v>1.1690852780609908E-2</v>
      </c>
      <c r="O3377">
        <f t="shared" si="268"/>
        <v>0.1519810861479288</v>
      </c>
      <c r="Q3377" s="7">
        <v>3351</v>
      </c>
      <c r="R3377" s="7">
        <v>7.3704027389812207E-4</v>
      </c>
      <c r="S3377" s="7">
        <v>2.7779859859072484E-4</v>
      </c>
      <c r="U3377" s="7">
        <v>73.427569581415725</v>
      </c>
      <c r="V3377" s="7">
        <v>1.9566452077084853E-3</v>
      </c>
    </row>
    <row r="3378" spans="1:22" x14ac:dyDescent="0.35">
      <c r="A3378" s="3">
        <v>2013</v>
      </c>
      <c r="B3378" s="13" t="s">
        <v>98</v>
      </c>
      <c r="C3378" s="13" t="s">
        <v>41</v>
      </c>
      <c r="D3378" s="13">
        <v>2007</v>
      </c>
      <c r="E3378" s="14">
        <v>6</v>
      </c>
      <c r="F3378" s="13">
        <v>112</v>
      </c>
      <c r="G3378" s="13">
        <v>5</v>
      </c>
      <c r="H3378" s="13">
        <v>117</v>
      </c>
      <c r="I3378" s="13" t="b">
        <v>1</v>
      </c>
      <c r="J3378" s="4">
        <v>4.2735042735042701E-2</v>
      </c>
      <c r="K3378">
        <f t="shared" si="265"/>
        <v>2.2844423617619493E-4</v>
      </c>
      <c r="L3378">
        <f t="shared" si="264"/>
        <v>1.5114371841932265E-2</v>
      </c>
      <c r="M3378">
        <f t="shared" si="266"/>
        <v>6.4591332657830142E-4</v>
      </c>
      <c r="N3378">
        <f t="shared" si="267"/>
        <v>1.5114371841932265E-2</v>
      </c>
      <c r="O3378">
        <f t="shared" si="268"/>
        <v>9.0686231051593597E-2</v>
      </c>
      <c r="Q3378" s="7">
        <v>3352</v>
      </c>
      <c r="R3378" s="7">
        <v>1.1697799078527215E-3</v>
      </c>
      <c r="S3378" s="7">
        <v>-3.4116743827302949E-4</v>
      </c>
      <c r="U3378" s="7">
        <v>73.449484987946519</v>
      </c>
      <c r="V3378" s="7">
        <v>1.9566452077084853E-3</v>
      </c>
    </row>
    <row r="3379" spans="1:22" x14ac:dyDescent="0.35">
      <c r="A3379" s="24">
        <v>2016</v>
      </c>
      <c r="B3379" s="17" t="s">
        <v>30</v>
      </c>
      <c r="C3379" s="17" t="s">
        <v>31</v>
      </c>
      <c r="D3379" s="17">
        <v>2006</v>
      </c>
      <c r="E3379" s="17">
        <v>10</v>
      </c>
      <c r="F3379" s="17">
        <v>314</v>
      </c>
      <c r="G3379" s="17">
        <v>14</v>
      </c>
      <c r="H3379" s="17">
        <v>328</v>
      </c>
      <c r="I3379" s="17" t="b">
        <v>1</v>
      </c>
      <c r="J3379" s="25">
        <v>4.2682926829268303E-2</v>
      </c>
      <c r="K3379">
        <f t="shared" si="265"/>
        <v>6.4042486722899099E-4</v>
      </c>
      <c r="L3379">
        <f t="shared" si="264"/>
        <v>2.5306617064099875E-2</v>
      </c>
      <c r="M3379">
        <f t="shared" si="266"/>
        <v>1.0801604844432875E-3</v>
      </c>
      <c r="N3379">
        <f t="shared" si="267"/>
        <v>2.5306617064099875E-2</v>
      </c>
      <c r="O3379">
        <f t="shared" si="268"/>
        <v>0.25306617064099873</v>
      </c>
      <c r="Q3379" s="7">
        <v>3353</v>
      </c>
      <c r="R3379" s="7">
        <v>1.4296026625380707E-3</v>
      </c>
      <c r="S3379" s="7">
        <v>-8.4368516632253858E-4</v>
      </c>
      <c r="U3379" s="7">
        <v>73.471400394477314</v>
      </c>
      <c r="V3379" s="7">
        <v>1.9566452077084853E-3</v>
      </c>
    </row>
    <row r="3380" spans="1:22" x14ac:dyDescent="0.35">
      <c r="A3380" s="3">
        <v>2013</v>
      </c>
      <c r="B3380" s="13" t="s">
        <v>30</v>
      </c>
      <c r="C3380" s="13" t="s">
        <v>48</v>
      </c>
      <c r="D3380" s="13">
        <v>2005</v>
      </c>
      <c r="E3380" s="14">
        <v>8</v>
      </c>
      <c r="F3380" s="13">
        <v>202</v>
      </c>
      <c r="G3380" s="13">
        <v>9</v>
      </c>
      <c r="H3380" s="13">
        <v>211</v>
      </c>
      <c r="I3380" s="13" t="b">
        <v>1</v>
      </c>
      <c r="J3380" s="4">
        <v>4.2654028436019002E-2</v>
      </c>
      <c r="K3380">
        <f t="shared" si="265"/>
        <v>4.1198063105279601E-4</v>
      </c>
      <c r="L3380">
        <f t="shared" si="264"/>
        <v>2.0297306004807534E-2</v>
      </c>
      <c r="M3380">
        <f t="shared" si="266"/>
        <v>8.6576186750363983E-4</v>
      </c>
      <c r="N3380">
        <f t="shared" si="267"/>
        <v>2.0297306004807534E-2</v>
      </c>
      <c r="O3380">
        <f t="shared" si="268"/>
        <v>0.16237844803846027</v>
      </c>
      <c r="Q3380" s="7">
        <v>3354</v>
      </c>
      <c r="R3380" s="7">
        <v>1.2287882101381918E-3</v>
      </c>
      <c r="S3380" s="7">
        <v>-6.4287071392265963E-4</v>
      </c>
      <c r="U3380" s="7">
        <v>73.493315801008094</v>
      </c>
      <c r="V3380" s="7">
        <v>1.9566452077084853E-3</v>
      </c>
    </row>
    <row r="3381" spans="1:22" x14ac:dyDescent="0.35">
      <c r="A3381" s="3">
        <v>2014</v>
      </c>
      <c r="B3381" s="13" t="s">
        <v>26</v>
      </c>
      <c r="C3381" s="13" t="s">
        <v>100</v>
      </c>
      <c r="D3381" s="13">
        <v>2007</v>
      </c>
      <c r="E3381" s="17">
        <v>7</v>
      </c>
      <c r="F3381" s="13">
        <v>135</v>
      </c>
      <c r="G3381" s="13">
        <v>6</v>
      </c>
      <c r="H3381" s="13">
        <v>141</v>
      </c>
      <c r="I3381" s="13" t="b">
        <v>1</v>
      </c>
      <c r="J3381" s="4">
        <v>4.2553191489361701E-2</v>
      </c>
      <c r="K3381">
        <f t="shared" si="265"/>
        <v>2.7530459231490159E-4</v>
      </c>
      <c r="L3381">
        <f t="shared" si="264"/>
        <v>1.6592305214011151E-2</v>
      </c>
      <c r="M3381">
        <f t="shared" si="266"/>
        <v>7.0605554102175108E-4</v>
      </c>
      <c r="N3381">
        <f t="shared" si="267"/>
        <v>1.6592305214011151E-2</v>
      </c>
      <c r="O3381">
        <f t="shared" si="268"/>
        <v>0.11614613649807806</v>
      </c>
      <c r="Q3381" s="7">
        <v>3355</v>
      </c>
      <c r="R3381" s="7">
        <v>1.3753358552967745E-3</v>
      </c>
      <c r="S3381" s="7">
        <v>-7.2097885888518134E-4</v>
      </c>
      <c r="U3381" s="7">
        <v>73.515231207538889</v>
      </c>
      <c r="V3381" s="7">
        <v>1.9580677053211023E-3</v>
      </c>
    </row>
    <row r="3382" spans="1:22" x14ac:dyDescent="0.35">
      <c r="A3382" s="5">
        <v>2013</v>
      </c>
      <c r="B3382" s="14" t="s">
        <v>153</v>
      </c>
      <c r="C3382" s="14" t="s">
        <v>154</v>
      </c>
      <c r="D3382" s="14">
        <v>2005</v>
      </c>
      <c r="E3382" s="14">
        <v>8</v>
      </c>
      <c r="F3382" s="14">
        <v>90</v>
      </c>
      <c r="G3382" s="14">
        <v>4</v>
      </c>
      <c r="H3382" s="14">
        <v>94</v>
      </c>
      <c r="I3382" s="14" t="b">
        <v>1</v>
      </c>
      <c r="J3382" s="6">
        <v>4.2553191489361701E-2</v>
      </c>
      <c r="K3382">
        <f t="shared" si="265"/>
        <v>1.8353639487660108E-4</v>
      </c>
      <c r="L3382">
        <f t="shared" si="264"/>
        <v>1.3547560476949386E-2</v>
      </c>
      <c r="M3382">
        <f t="shared" si="266"/>
        <v>5.7649193518933552E-4</v>
      </c>
      <c r="N3382">
        <f t="shared" si="267"/>
        <v>1.3547560476949386E-2</v>
      </c>
      <c r="O3382">
        <f t="shared" si="268"/>
        <v>0.10838048381559509</v>
      </c>
      <c r="Q3382" s="7">
        <v>3356</v>
      </c>
      <c r="R3382" s="7">
        <v>9.2580791489396035E-4</v>
      </c>
      <c r="S3382" s="7">
        <v>-2.7145091848236721E-4</v>
      </c>
      <c r="U3382" s="7">
        <v>73.537146614069684</v>
      </c>
      <c r="V3382" s="7">
        <v>1.9588054256270034E-3</v>
      </c>
    </row>
    <row r="3383" spans="1:22" x14ac:dyDescent="0.35">
      <c r="A3383" s="3">
        <v>2013</v>
      </c>
      <c r="B3383" s="13" t="s">
        <v>26</v>
      </c>
      <c r="C3383" s="13" t="s">
        <v>111</v>
      </c>
      <c r="D3383" s="13">
        <v>2002</v>
      </c>
      <c r="E3383" s="17">
        <v>11</v>
      </c>
      <c r="F3383" s="13">
        <v>90</v>
      </c>
      <c r="G3383" s="13">
        <v>4</v>
      </c>
      <c r="H3383" s="13">
        <v>94</v>
      </c>
      <c r="I3383" s="13" t="b">
        <v>1</v>
      </c>
      <c r="J3383" s="4">
        <v>4.2553191489361701E-2</v>
      </c>
      <c r="K3383">
        <f t="shared" si="265"/>
        <v>1.8353639487660108E-4</v>
      </c>
      <c r="L3383">
        <f t="shared" si="264"/>
        <v>1.3547560476949386E-2</v>
      </c>
      <c r="M3383">
        <f t="shared" si="266"/>
        <v>5.7649193518933552E-4</v>
      </c>
      <c r="N3383">
        <f t="shared" si="267"/>
        <v>1.3547560476949386E-2</v>
      </c>
      <c r="O3383">
        <f t="shared" si="268"/>
        <v>0.14902316524644324</v>
      </c>
      <c r="Q3383" s="7">
        <v>3357</v>
      </c>
      <c r="R3383" s="7">
        <v>6.0344187048739758E-4</v>
      </c>
      <c r="S3383" s="7">
        <v>2.2290352926364722E-4</v>
      </c>
      <c r="U3383" s="7">
        <v>73.559062020600479</v>
      </c>
      <c r="V3383" s="7">
        <v>1.9592390382155911E-3</v>
      </c>
    </row>
    <row r="3384" spans="1:22" x14ac:dyDescent="0.35">
      <c r="A3384" s="3">
        <v>2014</v>
      </c>
      <c r="B3384" s="13" t="s">
        <v>58</v>
      </c>
      <c r="C3384" s="13" t="s">
        <v>142</v>
      </c>
      <c r="D3384" s="13">
        <v>2007</v>
      </c>
      <c r="E3384" s="14">
        <v>7</v>
      </c>
      <c r="F3384" s="13">
        <v>90</v>
      </c>
      <c r="G3384" s="13">
        <v>4</v>
      </c>
      <c r="H3384" s="13">
        <v>94</v>
      </c>
      <c r="I3384" s="13" t="b">
        <v>1</v>
      </c>
      <c r="J3384" s="4">
        <v>4.2553191489361701E-2</v>
      </c>
      <c r="K3384">
        <f t="shared" si="265"/>
        <v>1.8353639487660108E-4</v>
      </c>
      <c r="L3384">
        <f t="shared" si="264"/>
        <v>1.3547560476949386E-2</v>
      </c>
      <c r="M3384">
        <f t="shared" si="266"/>
        <v>5.7649193518933552E-4</v>
      </c>
      <c r="N3384">
        <f t="shared" si="267"/>
        <v>1.3547560476949386E-2</v>
      </c>
      <c r="O3384">
        <f t="shared" si="268"/>
        <v>9.4832923338645708E-2</v>
      </c>
      <c r="Q3384" s="7">
        <v>3358</v>
      </c>
      <c r="R3384" s="7">
        <v>1.2659043001110614E-3</v>
      </c>
      <c r="S3384" s="7">
        <v>-5.5221550437453421E-4</v>
      </c>
      <c r="U3384" s="7">
        <v>73.580977427131259</v>
      </c>
      <c r="V3384" s="7">
        <v>1.9613724632933562E-3</v>
      </c>
    </row>
    <row r="3385" spans="1:22" x14ac:dyDescent="0.35">
      <c r="A3385" s="3">
        <v>2014</v>
      </c>
      <c r="B3385" s="13" t="s">
        <v>30</v>
      </c>
      <c r="C3385" s="13" t="s">
        <v>51</v>
      </c>
      <c r="D3385" s="13">
        <v>2007</v>
      </c>
      <c r="E3385" s="17">
        <v>7</v>
      </c>
      <c r="F3385" s="13">
        <v>90</v>
      </c>
      <c r="G3385" s="13">
        <v>4</v>
      </c>
      <c r="H3385" s="13">
        <v>94</v>
      </c>
      <c r="I3385" s="13" t="b">
        <v>1</v>
      </c>
      <c r="J3385" s="4">
        <v>4.2553191489361701E-2</v>
      </c>
      <c r="K3385">
        <f t="shared" si="265"/>
        <v>1.8353639487660108E-4</v>
      </c>
      <c r="L3385">
        <f t="shared" si="264"/>
        <v>1.3547560476949386E-2</v>
      </c>
      <c r="M3385">
        <f t="shared" si="266"/>
        <v>5.7649193518933552E-4</v>
      </c>
      <c r="N3385">
        <f t="shared" si="267"/>
        <v>1.3547560476949386E-2</v>
      </c>
      <c r="O3385">
        <f t="shared" si="268"/>
        <v>9.4832923338645708E-2</v>
      </c>
      <c r="Q3385" s="7">
        <v>3359</v>
      </c>
      <c r="R3385" s="7">
        <v>7.0411198536694244E-4</v>
      </c>
      <c r="S3385" s="7">
        <v>-5.2606231260954469E-5</v>
      </c>
      <c r="U3385" s="7">
        <v>73.602892833662054</v>
      </c>
      <c r="V3385" s="7">
        <v>1.962533087871286E-3</v>
      </c>
    </row>
    <row r="3386" spans="1:22" x14ac:dyDescent="0.35">
      <c r="A3386" s="5">
        <v>2014</v>
      </c>
      <c r="B3386" s="14" t="s">
        <v>42</v>
      </c>
      <c r="C3386" s="14" t="s">
        <v>182</v>
      </c>
      <c r="D3386" s="14">
        <v>2004</v>
      </c>
      <c r="E3386" s="14">
        <v>10</v>
      </c>
      <c r="F3386" s="14">
        <v>90</v>
      </c>
      <c r="G3386" s="14">
        <v>4</v>
      </c>
      <c r="H3386" s="14">
        <v>94</v>
      </c>
      <c r="I3386" s="14" t="b">
        <v>1</v>
      </c>
      <c r="J3386" s="6">
        <v>4.2553191489361701E-2</v>
      </c>
      <c r="K3386">
        <f t="shared" si="265"/>
        <v>1.8353639487660108E-4</v>
      </c>
      <c r="L3386">
        <f t="shared" si="264"/>
        <v>1.3547560476949386E-2</v>
      </c>
      <c r="M3386">
        <f t="shared" si="266"/>
        <v>5.7649193518933552E-4</v>
      </c>
      <c r="N3386">
        <f t="shared" si="267"/>
        <v>1.3547560476949386E-2</v>
      </c>
      <c r="O3386">
        <f t="shared" si="268"/>
        <v>0.13547560476949386</v>
      </c>
      <c r="Q3386" s="7">
        <v>3360</v>
      </c>
      <c r="R3386" s="7">
        <v>9.2985961002815289E-4</v>
      </c>
      <c r="S3386" s="7">
        <v>-2.7835385592216491E-4</v>
      </c>
      <c r="U3386" s="7">
        <v>73.624808240192849</v>
      </c>
      <c r="V3386" s="7">
        <v>1.9630709892347791E-3</v>
      </c>
    </row>
    <row r="3387" spans="1:22" x14ac:dyDescent="0.35">
      <c r="A3387" s="24">
        <v>2016</v>
      </c>
      <c r="B3387" s="17" t="s">
        <v>26</v>
      </c>
      <c r="C3387" s="17" t="s">
        <v>78</v>
      </c>
      <c r="D3387" s="17">
        <v>2009</v>
      </c>
      <c r="E3387" s="17">
        <v>7</v>
      </c>
      <c r="F3387" s="17">
        <v>90</v>
      </c>
      <c r="G3387" s="17">
        <v>4</v>
      </c>
      <c r="H3387" s="17">
        <v>94</v>
      </c>
      <c r="I3387" s="17" t="b">
        <v>1</v>
      </c>
      <c r="J3387" s="25">
        <v>4.2553191489361701E-2</v>
      </c>
      <c r="K3387">
        <f t="shared" si="265"/>
        <v>1.8353639487660108E-4</v>
      </c>
      <c r="L3387">
        <f t="shared" si="264"/>
        <v>1.3547560476949386E-2</v>
      </c>
      <c r="M3387">
        <f t="shared" si="266"/>
        <v>5.7649193518933552E-4</v>
      </c>
      <c r="N3387">
        <f t="shared" si="267"/>
        <v>1.3547560476949386E-2</v>
      </c>
      <c r="O3387">
        <f t="shared" si="268"/>
        <v>9.4832923338645708E-2</v>
      </c>
      <c r="Q3387" s="7">
        <v>3361</v>
      </c>
      <c r="R3387" s="7">
        <v>1.1556072346893635E-3</v>
      </c>
      <c r="S3387" s="7">
        <v>-5.0410148058337558E-4</v>
      </c>
      <c r="U3387" s="7">
        <v>73.646723646723643</v>
      </c>
      <c r="V3387" s="7">
        <v>1.9661090849698625E-3</v>
      </c>
    </row>
    <row r="3388" spans="1:22" x14ac:dyDescent="0.35">
      <c r="A3388" s="3">
        <v>2017</v>
      </c>
      <c r="B3388" s="13" t="s">
        <v>33</v>
      </c>
      <c r="C3388" s="13" t="s">
        <v>34</v>
      </c>
      <c r="D3388" s="13">
        <v>2011</v>
      </c>
      <c r="E3388" s="14">
        <v>6</v>
      </c>
      <c r="F3388" s="13">
        <v>203</v>
      </c>
      <c r="G3388" s="13">
        <v>9</v>
      </c>
      <c r="H3388" s="13">
        <v>212</v>
      </c>
      <c r="I3388" s="13" t="b">
        <v>1</v>
      </c>
      <c r="J3388" s="4">
        <v>4.2452830188679201E-2</v>
      </c>
      <c r="K3388">
        <f t="shared" si="265"/>
        <v>4.1393314589190875E-4</v>
      </c>
      <c r="L3388">
        <f t="shared" si="264"/>
        <v>2.0345347032968222E-2</v>
      </c>
      <c r="M3388">
        <f t="shared" si="266"/>
        <v>8.6371756272034814E-4</v>
      </c>
      <c r="N3388">
        <f t="shared" si="267"/>
        <v>2.0345347032968222E-2</v>
      </c>
      <c r="O3388">
        <f t="shared" si="268"/>
        <v>0.12207208219780932</v>
      </c>
      <c r="Q3388" s="7">
        <v>3362</v>
      </c>
      <c r="R3388" s="7">
        <v>6.2977690522112806E-4</v>
      </c>
      <c r="S3388" s="7">
        <v>-4.7052443655827255E-5</v>
      </c>
      <c r="U3388" s="7">
        <v>73.668639053254424</v>
      </c>
      <c r="V3388" s="7">
        <v>1.9661090849698625E-3</v>
      </c>
    </row>
    <row r="3389" spans="1:22" x14ac:dyDescent="0.35">
      <c r="A3389" s="3">
        <v>2016</v>
      </c>
      <c r="B3389" s="13" t="s">
        <v>30</v>
      </c>
      <c r="C3389" s="13" t="s">
        <v>44</v>
      </c>
      <c r="D3389" s="13">
        <v>2007</v>
      </c>
      <c r="E3389" s="17">
        <v>9</v>
      </c>
      <c r="F3389" s="13">
        <v>113</v>
      </c>
      <c r="G3389" s="13">
        <v>5</v>
      </c>
      <c r="H3389" s="13">
        <v>118</v>
      </c>
      <c r="I3389" s="13" t="b">
        <v>1</v>
      </c>
      <c r="J3389" s="4">
        <v>4.2372881355932202E-2</v>
      </c>
      <c r="K3389">
        <f t="shared" si="265"/>
        <v>2.303967510153077E-4</v>
      </c>
      <c r="L3389">
        <f t="shared" si="264"/>
        <v>1.5178825745600604E-2</v>
      </c>
      <c r="M3389">
        <f t="shared" si="266"/>
        <v>6.4317058244070351E-4</v>
      </c>
      <c r="N3389">
        <f t="shared" si="267"/>
        <v>1.5178825745600604E-2</v>
      </c>
      <c r="O3389">
        <f t="shared" si="268"/>
        <v>0.13660943171040543</v>
      </c>
      <c r="Q3389" s="7">
        <v>3363</v>
      </c>
      <c r="R3389" s="7">
        <v>5.4540279863824154E-4</v>
      </c>
      <c r="S3389" s="7">
        <v>-4.0748611516082302E-5</v>
      </c>
      <c r="U3389" s="7">
        <v>73.690554459785218</v>
      </c>
      <c r="V3389" s="7">
        <v>1.9679992983332329E-3</v>
      </c>
    </row>
    <row r="3390" spans="1:22" x14ac:dyDescent="0.35">
      <c r="A3390" s="3">
        <v>2016</v>
      </c>
      <c r="B3390" s="13" t="s">
        <v>30</v>
      </c>
      <c r="C3390" s="13" t="s">
        <v>44</v>
      </c>
      <c r="D3390" s="13">
        <v>2006</v>
      </c>
      <c r="E3390" s="14">
        <v>10</v>
      </c>
      <c r="F3390" s="13">
        <v>136</v>
      </c>
      <c r="G3390" s="13">
        <v>6</v>
      </c>
      <c r="H3390" s="13">
        <v>142</v>
      </c>
      <c r="I3390" s="13" t="b">
        <v>1</v>
      </c>
      <c r="J3390" s="4">
        <v>4.2253521126760597E-2</v>
      </c>
      <c r="K3390">
        <f t="shared" si="265"/>
        <v>2.7725710715401439E-4</v>
      </c>
      <c r="L3390">
        <f t="shared" si="264"/>
        <v>1.6651039221442437E-2</v>
      </c>
      <c r="M3390">
        <f t="shared" si="266"/>
        <v>7.0356503752573736E-4</v>
      </c>
      <c r="N3390">
        <f t="shared" si="267"/>
        <v>1.6651039221442437E-2</v>
      </c>
      <c r="O3390">
        <f t="shared" si="268"/>
        <v>0.16651039221442437</v>
      </c>
      <c r="Q3390" s="7">
        <v>3364</v>
      </c>
      <c r="R3390" s="7">
        <v>1.0699928730934925E-3</v>
      </c>
      <c r="S3390" s="7">
        <v>-5.6533868597133331E-4</v>
      </c>
      <c r="U3390" s="7">
        <v>73.712469866316013</v>
      </c>
      <c r="V3390" s="7">
        <v>1.9682574473863985E-3</v>
      </c>
    </row>
    <row r="3391" spans="1:22" x14ac:dyDescent="0.35">
      <c r="A3391" s="3">
        <v>2013</v>
      </c>
      <c r="B3391" s="13" t="s">
        <v>24</v>
      </c>
      <c r="C3391" s="13" t="s">
        <v>155</v>
      </c>
      <c r="D3391" s="13">
        <v>2006</v>
      </c>
      <c r="E3391" s="17">
        <v>7</v>
      </c>
      <c r="F3391" s="13">
        <v>68</v>
      </c>
      <c r="G3391" s="13">
        <v>3</v>
      </c>
      <c r="H3391" s="13">
        <v>71</v>
      </c>
      <c r="I3391" s="13" t="b">
        <v>1</v>
      </c>
      <c r="J3391" s="4">
        <v>4.2253521126760597E-2</v>
      </c>
      <c r="K3391">
        <f t="shared" si="265"/>
        <v>1.3862855357700719E-4</v>
      </c>
      <c r="L3391">
        <f t="shared" si="264"/>
        <v>1.1774062747285119E-2</v>
      </c>
      <c r="M3391">
        <f t="shared" si="266"/>
        <v>4.9749560904021673E-4</v>
      </c>
      <c r="N3391">
        <f t="shared" si="267"/>
        <v>1.1774062747285119E-2</v>
      </c>
      <c r="O3391">
        <f t="shared" si="268"/>
        <v>8.241843923099583E-2</v>
      </c>
      <c r="Q3391" s="7">
        <v>3365</v>
      </c>
      <c r="R3391" s="7">
        <v>3.7053944048649138E-4</v>
      </c>
      <c r="S3391" s="7">
        <v>1.3411474663566785E-4</v>
      </c>
      <c r="U3391" s="7">
        <v>73.734385272846808</v>
      </c>
      <c r="V3391" s="7">
        <v>1.9684405325872392E-3</v>
      </c>
    </row>
    <row r="3392" spans="1:22" x14ac:dyDescent="0.35">
      <c r="A3392" s="5">
        <v>2014</v>
      </c>
      <c r="B3392" s="14" t="s">
        <v>33</v>
      </c>
      <c r="C3392" s="14" t="s">
        <v>254</v>
      </c>
      <c r="D3392" s="14">
        <v>2006</v>
      </c>
      <c r="E3392" s="14">
        <v>8</v>
      </c>
      <c r="F3392" s="14">
        <v>68</v>
      </c>
      <c r="G3392" s="14">
        <v>3</v>
      </c>
      <c r="H3392" s="14">
        <v>71</v>
      </c>
      <c r="I3392" s="14" t="b">
        <v>1</v>
      </c>
      <c r="J3392" s="6">
        <v>4.2253521126760597E-2</v>
      </c>
      <c r="K3392">
        <f t="shared" si="265"/>
        <v>1.3862855357700719E-4</v>
      </c>
      <c r="L3392">
        <f t="shared" si="264"/>
        <v>1.1774062747285119E-2</v>
      </c>
      <c r="M3392">
        <f t="shared" si="266"/>
        <v>4.9749560904021673E-4</v>
      </c>
      <c r="N3392">
        <f t="shared" si="267"/>
        <v>1.1774062747285119E-2</v>
      </c>
      <c r="O3392">
        <f t="shared" si="268"/>
        <v>9.4192501978280954E-2</v>
      </c>
      <c r="Q3392" s="7">
        <v>3366</v>
      </c>
      <c r="R3392" s="7">
        <v>1.7520326847718466E-3</v>
      </c>
      <c r="S3392" s="7">
        <v>-9.3016615485937669E-4</v>
      </c>
      <c r="U3392" s="7">
        <v>73.756300679377588</v>
      </c>
      <c r="V3392" s="7">
        <v>1.9702941190117913E-3</v>
      </c>
    </row>
    <row r="3393" spans="1:22" x14ac:dyDescent="0.35">
      <c r="A3393" s="24">
        <v>2017</v>
      </c>
      <c r="B3393" s="17" t="s">
        <v>190</v>
      </c>
      <c r="C3393" s="17" t="s">
        <v>219</v>
      </c>
      <c r="D3393" s="17">
        <v>2008</v>
      </c>
      <c r="E3393" s="17">
        <v>9</v>
      </c>
      <c r="F3393" s="17">
        <v>68</v>
      </c>
      <c r="G3393" s="17">
        <v>3</v>
      </c>
      <c r="H3393" s="17">
        <v>71</v>
      </c>
      <c r="I3393" s="17" t="b">
        <v>1</v>
      </c>
      <c r="J3393" s="25">
        <v>4.2253521126760597E-2</v>
      </c>
      <c r="K3393">
        <f t="shared" si="265"/>
        <v>1.3862855357700719E-4</v>
      </c>
      <c r="L3393">
        <f t="shared" si="264"/>
        <v>1.1774062747285119E-2</v>
      </c>
      <c r="M3393">
        <f t="shared" si="266"/>
        <v>4.9749560904021673E-4</v>
      </c>
      <c r="N3393">
        <f t="shared" si="267"/>
        <v>1.1774062747285119E-2</v>
      </c>
      <c r="O3393">
        <f t="shared" si="268"/>
        <v>0.10596656472556608</v>
      </c>
      <c r="Q3393" s="7">
        <v>3367</v>
      </c>
      <c r="R3393" s="7">
        <v>2.0542548325415888E-3</v>
      </c>
      <c r="S3393" s="7">
        <v>-1.4746717656217005E-3</v>
      </c>
      <c r="U3393" s="7">
        <v>73.778216085908383</v>
      </c>
      <c r="V3393" s="7">
        <v>1.9717380114619696E-3</v>
      </c>
    </row>
    <row r="3394" spans="1:22" x14ac:dyDescent="0.35">
      <c r="A3394" s="5">
        <v>2014</v>
      </c>
      <c r="B3394" s="14" t="s">
        <v>58</v>
      </c>
      <c r="C3394" s="14" t="s">
        <v>64</v>
      </c>
      <c r="D3394" s="14">
        <v>2006</v>
      </c>
      <c r="E3394" s="14">
        <v>8</v>
      </c>
      <c r="F3394" s="14">
        <v>182</v>
      </c>
      <c r="G3394" s="14">
        <v>8</v>
      </c>
      <c r="H3394" s="14">
        <v>190</v>
      </c>
      <c r="I3394" s="14" t="b">
        <v>1</v>
      </c>
      <c r="J3394" s="6">
        <v>4.2105263157894701E-2</v>
      </c>
      <c r="K3394">
        <f t="shared" si="265"/>
        <v>3.709778194314277E-4</v>
      </c>
      <c r="L3394">
        <f t="shared" si="264"/>
        <v>1.9260784496780699E-2</v>
      </c>
      <c r="M3394">
        <f t="shared" si="266"/>
        <v>8.1098039986444981E-4</v>
      </c>
      <c r="N3394">
        <f t="shared" si="267"/>
        <v>1.9260784496780699E-2</v>
      </c>
      <c r="O3394">
        <f t="shared" si="268"/>
        <v>0.1540862759742456</v>
      </c>
      <c r="Q3394" s="7">
        <v>3368</v>
      </c>
      <c r="R3394" s="7">
        <v>1.0392087772856848E-3</v>
      </c>
      <c r="S3394" s="7">
        <v>-4.5962571036579664E-4</v>
      </c>
      <c r="U3394" s="7">
        <v>73.800131492439178</v>
      </c>
      <c r="V3394" s="7">
        <v>1.9727047570899906E-3</v>
      </c>
    </row>
    <row r="3395" spans="1:22" x14ac:dyDescent="0.35">
      <c r="A3395" s="3">
        <v>2014</v>
      </c>
      <c r="B3395" s="13" t="s">
        <v>24</v>
      </c>
      <c r="C3395" s="13" t="s">
        <v>188</v>
      </c>
      <c r="D3395" s="13">
        <v>2007</v>
      </c>
      <c r="E3395" s="17">
        <v>7</v>
      </c>
      <c r="F3395" s="13">
        <v>91</v>
      </c>
      <c r="G3395" s="13">
        <v>4</v>
      </c>
      <c r="H3395" s="13">
        <v>95</v>
      </c>
      <c r="I3395" s="13" t="b">
        <v>1</v>
      </c>
      <c r="J3395" s="4">
        <v>4.2105263157894701E-2</v>
      </c>
      <c r="K3395">
        <f t="shared" si="265"/>
        <v>1.8548890971571385E-4</v>
      </c>
      <c r="L3395">
        <f t="shared" si="264"/>
        <v>1.3619431328646356E-2</v>
      </c>
      <c r="M3395">
        <f t="shared" si="266"/>
        <v>5.7344974015353033E-4</v>
      </c>
      <c r="N3395">
        <f t="shared" si="267"/>
        <v>1.3619431328646356E-2</v>
      </c>
      <c r="O3395">
        <f t="shared" si="268"/>
        <v>9.5336019300524488E-2</v>
      </c>
      <c r="Q3395" s="7">
        <v>3369</v>
      </c>
      <c r="R3395" s="7">
        <v>7.7688517595550489E-4</v>
      </c>
      <c r="S3395" s="7">
        <v>-6.8312494896401047E-5</v>
      </c>
      <c r="U3395" s="7">
        <v>73.822046898969973</v>
      </c>
      <c r="V3395" s="7">
        <v>1.9742496543498755E-3</v>
      </c>
    </row>
    <row r="3396" spans="1:22" x14ac:dyDescent="0.35">
      <c r="A3396" s="3">
        <v>2015</v>
      </c>
      <c r="B3396" s="13" t="s">
        <v>67</v>
      </c>
      <c r="C3396" s="13" t="s">
        <v>123</v>
      </c>
      <c r="D3396" s="13">
        <v>2003</v>
      </c>
      <c r="E3396" s="14">
        <v>12</v>
      </c>
      <c r="F3396" s="13">
        <v>91</v>
      </c>
      <c r="G3396" s="13">
        <v>4</v>
      </c>
      <c r="H3396" s="13">
        <v>95</v>
      </c>
      <c r="I3396" s="13" t="b">
        <v>1</v>
      </c>
      <c r="J3396" s="4">
        <v>4.2105263157894701E-2</v>
      </c>
      <c r="K3396">
        <f t="shared" si="265"/>
        <v>1.8548890971571385E-4</v>
      </c>
      <c r="L3396">
        <f t="shared" ref="L3396:L3459" si="269">SQRT(K3396)</f>
        <v>1.3619431328646356E-2</v>
      </c>
      <c r="M3396">
        <f t="shared" si="266"/>
        <v>5.7344974015353033E-4</v>
      </c>
      <c r="N3396">
        <f t="shared" si="267"/>
        <v>1.3619431328646356E-2</v>
      </c>
      <c r="O3396">
        <f t="shared" si="268"/>
        <v>0.16343317594375628</v>
      </c>
      <c r="Q3396" s="7">
        <v>3370</v>
      </c>
      <c r="R3396" s="7">
        <v>3.7321485025137806E-4</v>
      </c>
      <c r="S3396" s="7">
        <v>1.2782169748904706E-4</v>
      </c>
      <c r="U3396" s="7">
        <v>73.843962305500753</v>
      </c>
      <c r="V3396" s="7">
        <v>1.9761147937874322E-3</v>
      </c>
    </row>
    <row r="3397" spans="1:22" x14ac:dyDescent="0.35">
      <c r="A3397" s="24">
        <v>2015</v>
      </c>
      <c r="B3397" s="17" t="s">
        <v>26</v>
      </c>
      <c r="C3397" s="17" t="s">
        <v>176</v>
      </c>
      <c r="D3397" s="17">
        <v>2007</v>
      </c>
      <c r="E3397" s="17">
        <v>8</v>
      </c>
      <c r="F3397" s="17">
        <v>91</v>
      </c>
      <c r="G3397" s="17">
        <v>4</v>
      </c>
      <c r="H3397" s="17">
        <v>95</v>
      </c>
      <c r="I3397" s="17" t="b">
        <v>1</v>
      </c>
      <c r="J3397" s="25">
        <v>4.2105263157894701E-2</v>
      </c>
      <c r="K3397">
        <f t="shared" si="265"/>
        <v>1.8548890971571385E-4</v>
      </c>
      <c r="L3397">
        <f t="shared" si="269"/>
        <v>1.3619431328646356E-2</v>
      </c>
      <c r="M3397">
        <f t="shared" si="266"/>
        <v>5.7344974015353033E-4</v>
      </c>
      <c r="N3397">
        <f t="shared" si="267"/>
        <v>1.3619431328646356E-2</v>
      </c>
      <c r="O3397">
        <f t="shared" si="268"/>
        <v>0.10895545062917085</v>
      </c>
      <c r="Q3397" s="7">
        <v>3371</v>
      </c>
      <c r="R3397" s="7">
        <v>7.254667019915051E-4</v>
      </c>
      <c r="S3397" s="7">
        <v>-2.2443015425107997E-4</v>
      </c>
      <c r="U3397" s="7">
        <v>73.865877712031548</v>
      </c>
      <c r="V3397" s="7">
        <v>1.9761147937874344E-3</v>
      </c>
    </row>
    <row r="3398" spans="1:22" x14ac:dyDescent="0.35">
      <c r="A3398" s="3">
        <v>2016</v>
      </c>
      <c r="B3398" s="13" t="s">
        <v>24</v>
      </c>
      <c r="C3398" s="13" t="s">
        <v>169</v>
      </c>
      <c r="D3398" s="13">
        <v>2006</v>
      </c>
      <c r="E3398" s="14">
        <v>10</v>
      </c>
      <c r="F3398" s="13">
        <v>91</v>
      </c>
      <c r="G3398" s="13">
        <v>4</v>
      </c>
      <c r="H3398" s="13">
        <v>95</v>
      </c>
      <c r="I3398" s="13" t="b">
        <v>1</v>
      </c>
      <c r="J3398" s="4">
        <v>4.2105263157894701E-2</v>
      </c>
      <c r="K3398">
        <f t="shared" si="265"/>
        <v>1.8548890971571385E-4</v>
      </c>
      <c r="L3398">
        <f t="shared" si="269"/>
        <v>1.3619431328646356E-2</v>
      </c>
      <c r="M3398">
        <f t="shared" si="266"/>
        <v>5.7344974015353033E-4</v>
      </c>
      <c r="N3398">
        <f t="shared" si="267"/>
        <v>1.3619431328646356E-2</v>
      </c>
      <c r="O3398">
        <f t="shared" si="268"/>
        <v>0.13619431328646356</v>
      </c>
      <c r="Q3398" s="7">
        <v>3372</v>
      </c>
      <c r="R3398" s="7">
        <v>1.0777185537316322E-3</v>
      </c>
      <c r="S3398" s="7">
        <v>-5.7668200599120712E-4</v>
      </c>
      <c r="U3398" s="7">
        <v>73.887793118562342</v>
      </c>
      <c r="V3398" s="7">
        <v>1.9761147937874344E-3</v>
      </c>
    </row>
    <row r="3399" spans="1:22" x14ac:dyDescent="0.35">
      <c r="A3399" s="3">
        <v>2014</v>
      </c>
      <c r="B3399" s="13" t="s">
        <v>24</v>
      </c>
      <c r="C3399" s="13" t="s">
        <v>169</v>
      </c>
      <c r="D3399" s="13">
        <v>2006</v>
      </c>
      <c r="E3399" s="17">
        <v>8</v>
      </c>
      <c r="F3399" s="13">
        <v>114</v>
      </c>
      <c r="G3399" s="13">
        <v>5</v>
      </c>
      <c r="H3399" s="13">
        <v>119</v>
      </c>
      <c r="I3399" s="13" t="b">
        <v>1</v>
      </c>
      <c r="J3399" s="4">
        <v>4.20168067226891E-2</v>
      </c>
      <c r="K3399">
        <f t="shared" si="265"/>
        <v>2.323492658544205E-4</v>
      </c>
      <c r="L3399">
        <f t="shared" si="269"/>
        <v>1.5243007113244438E-2</v>
      </c>
      <c r="M3399">
        <f t="shared" si="266"/>
        <v>6.4046248374976665E-4</v>
      </c>
      <c r="N3399">
        <f t="shared" si="267"/>
        <v>1.5243007113244438E-2</v>
      </c>
      <c r="O3399">
        <f t="shared" si="268"/>
        <v>0.1219440569059555</v>
      </c>
      <c r="Q3399" s="7">
        <v>3373</v>
      </c>
      <c r="R3399" s="7">
        <v>9.0159262786156872E-4</v>
      </c>
      <c r="S3399" s="7">
        <v>-4.005560801211436E-4</v>
      </c>
      <c r="U3399" s="7">
        <v>73.909708525093137</v>
      </c>
      <c r="V3399" s="7">
        <v>1.9761147937874344E-3</v>
      </c>
    </row>
    <row r="3400" spans="1:22" x14ac:dyDescent="0.35">
      <c r="A3400" s="5">
        <v>2014</v>
      </c>
      <c r="B3400" s="14" t="s">
        <v>136</v>
      </c>
      <c r="C3400" s="14" t="s">
        <v>137</v>
      </c>
      <c r="D3400" s="14">
        <v>2005</v>
      </c>
      <c r="E3400" s="14">
        <v>9</v>
      </c>
      <c r="F3400" s="14">
        <v>114</v>
      </c>
      <c r="G3400" s="14">
        <v>5</v>
      </c>
      <c r="H3400" s="14">
        <v>119</v>
      </c>
      <c r="I3400" s="14" t="b">
        <v>1</v>
      </c>
      <c r="J3400" s="6">
        <v>4.20168067226891E-2</v>
      </c>
      <c r="K3400">
        <f t="shared" si="265"/>
        <v>2.323492658544205E-4</v>
      </c>
      <c r="L3400">
        <f t="shared" si="269"/>
        <v>1.5243007113244438E-2</v>
      </c>
      <c r="M3400">
        <f t="shared" si="266"/>
        <v>6.4046248374976665E-4</v>
      </c>
      <c r="N3400">
        <f t="shared" si="267"/>
        <v>1.5243007113244438E-2</v>
      </c>
      <c r="O3400">
        <f t="shared" si="268"/>
        <v>0.13718706401919994</v>
      </c>
      <c r="Q3400" s="7">
        <v>3374</v>
      </c>
      <c r="R3400" s="7">
        <v>3.7321485025137806E-4</v>
      </c>
      <c r="S3400" s="7">
        <v>1.2782169748904706E-4</v>
      </c>
      <c r="U3400" s="7">
        <v>73.931623931623918</v>
      </c>
      <c r="V3400" s="7">
        <v>1.9761147937874361E-3</v>
      </c>
    </row>
    <row r="3401" spans="1:22" x14ac:dyDescent="0.35">
      <c r="A3401" s="24">
        <v>2016</v>
      </c>
      <c r="B3401" s="17" t="s">
        <v>30</v>
      </c>
      <c r="C3401" s="17" t="s">
        <v>48</v>
      </c>
      <c r="D3401" s="17">
        <v>2006</v>
      </c>
      <c r="E3401" s="17">
        <v>10</v>
      </c>
      <c r="F3401" s="17">
        <v>137</v>
      </c>
      <c r="G3401" s="17">
        <v>6</v>
      </c>
      <c r="H3401" s="17">
        <v>143</v>
      </c>
      <c r="I3401" s="17" t="b">
        <v>1</v>
      </c>
      <c r="J3401" s="25">
        <v>4.1958041958042001E-2</v>
      </c>
      <c r="K3401">
        <f t="shared" si="265"/>
        <v>2.7920962199312713E-4</v>
      </c>
      <c r="L3401">
        <f t="shared" si="269"/>
        <v>1.6709566780534053E-2</v>
      </c>
      <c r="M3401">
        <f t="shared" si="266"/>
        <v>7.0110070407835255E-4</v>
      </c>
      <c r="N3401">
        <f t="shared" si="267"/>
        <v>1.6709566780534053E-2</v>
      </c>
      <c r="O3401">
        <f t="shared" si="268"/>
        <v>0.16709566780534052</v>
      </c>
      <c r="Q3401" s="7">
        <v>3375</v>
      </c>
      <c r="R3401" s="7">
        <v>1.6060963313418225E-3</v>
      </c>
      <c r="S3401" s="7">
        <v>-1.1050597836013973E-3</v>
      </c>
      <c r="U3401" s="7">
        <v>73.953539338154712</v>
      </c>
      <c r="V3401" s="7">
        <v>1.9761147937874361E-3</v>
      </c>
    </row>
    <row r="3402" spans="1:22" x14ac:dyDescent="0.35">
      <c r="A3402" s="5">
        <v>2016</v>
      </c>
      <c r="B3402" s="14" t="s">
        <v>30</v>
      </c>
      <c r="C3402" s="14" t="s">
        <v>44</v>
      </c>
      <c r="D3402" s="14">
        <v>2008</v>
      </c>
      <c r="E3402" s="14">
        <v>8</v>
      </c>
      <c r="F3402" s="14">
        <v>160</v>
      </c>
      <c r="G3402" s="14">
        <v>7</v>
      </c>
      <c r="H3402" s="14">
        <v>167</v>
      </c>
      <c r="I3402" s="14" t="b">
        <v>1</v>
      </c>
      <c r="J3402" s="6">
        <v>4.1916167664670698E-2</v>
      </c>
      <c r="K3402">
        <f t="shared" si="265"/>
        <v>3.2606997813183379E-4</v>
      </c>
      <c r="L3402">
        <f t="shared" si="269"/>
        <v>1.8057407846416768E-2</v>
      </c>
      <c r="M3402">
        <f t="shared" si="266"/>
        <v>7.5689733487974544E-4</v>
      </c>
      <c r="N3402">
        <f t="shared" si="267"/>
        <v>1.8057407846416768E-2</v>
      </c>
      <c r="O3402">
        <f t="shared" si="268"/>
        <v>0.14445926277133414</v>
      </c>
      <c r="Q3402" s="7">
        <v>3376</v>
      </c>
      <c r="R3402" s="7">
        <v>4.8250612076701862E-4</v>
      </c>
      <c r="S3402" s="7">
        <v>1.634072058112828E-4</v>
      </c>
      <c r="U3402" s="7">
        <v>73.975454744685507</v>
      </c>
      <c r="V3402" s="7">
        <v>1.978857494335387E-3</v>
      </c>
    </row>
    <row r="3403" spans="1:22" x14ac:dyDescent="0.35">
      <c r="A3403" s="3">
        <v>2016</v>
      </c>
      <c r="B3403" s="13" t="s">
        <v>42</v>
      </c>
      <c r="C3403" s="13" t="s">
        <v>73</v>
      </c>
      <c r="D3403" s="13">
        <v>2007</v>
      </c>
      <c r="E3403" s="17">
        <v>9</v>
      </c>
      <c r="F3403" s="13">
        <v>138</v>
      </c>
      <c r="G3403" s="13">
        <v>6</v>
      </c>
      <c r="H3403" s="13">
        <v>144</v>
      </c>
      <c r="I3403" s="13" t="b">
        <v>1</v>
      </c>
      <c r="J3403" s="4">
        <v>4.1666666666666699E-2</v>
      </c>
      <c r="K3403">
        <f t="shared" si="265"/>
        <v>2.8116213683223993E-4</v>
      </c>
      <c r="L3403">
        <f t="shared" si="269"/>
        <v>1.676789005308181E-2</v>
      </c>
      <c r="M3403">
        <f t="shared" si="266"/>
        <v>6.9866208554507597E-4</v>
      </c>
      <c r="N3403">
        <f t="shared" si="267"/>
        <v>1.676789005308181E-2</v>
      </c>
      <c r="O3403">
        <f t="shared" si="268"/>
        <v>0.15091101047773631</v>
      </c>
      <c r="Q3403" s="7">
        <v>3377</v>
      </c>
      <c r="R3403" s="7">
        <v>2.3328846281767237E-3</v>
      </c>
      <c r="S3403" s="7">
        <v>-1.2527241437334362E-3</v>
      </c>
      <c r="U3403" s="7">
        <v>73.997370151216302</v>
      </c>
      <c r="V3403" s="7">
        <v>1.9805208523092843E-3</v>
      </c>
    </row>
    <row r="3404" spans="1:22" x14ac:dyDescent="0.35">
      <c r="A3404" s="3">
        <v>2014</v>
      </c>
      <c r="B3404" s="13" t="s">
        <v>42</v>
      </c>
      <c r="C3404" s="13" t="s">
        <v>96</v>
      </c>
      <c r="D3404" s="13">
        <v>2004</v>
      </c>
      <c r="E3404" s="14">
        <v>10</v>
      </c>
      <c r="F3404" s="13">
        <v>115</v>
      </c>
      <c r="G3404" s="13">
        <v>5</v>
      </c>
      <c r="H3404" s="13">
        <v>120</v>
      </c>
      <c r="I3404" s="13" t="b">
        <v>1</v>
      </c>
      <c r="J3404" s="4">
        <v>4.1666666666666699E-2</v>
      </c>
      <c r="K3404">
        <f t="shared" si="265"/>
        <v>2.3430178069353328E-4</v>
      </c>
      <c r="L3404">
        <f t="shared" si="269"/>
        <v>1.5306919373065674E-2</v>
      </c>
      <c r="M3404">
        <f t="shared" si="266"/>
        <v>6.377883072110703E-4</v>
      </c>
      <c r="N3404">
        <f t="shared" si="267"/>
        <v>1.5306919373065674E-2</v>
      </c>
      <c r="O3404">
        <f t="shared" si="268"/>
        <v>0.15306919373065675</v>
      </c>
      <c r="Q3404" s="7">
        <v>3378</v>
      </c>
      <c r="R3404" s="7">
        <v>1.2595334081225078E-3</v>
      </c>
      <c r="S3404" s="7">
        <v>-3.9377154061886793E-4</v>
      </c>
      <c r="U3404" s="7">
        <v>74.019285557747082</v>
      </c>
      <c r="V3404" s="7">
        <v>1.9819873618418253E-3</v>
      </c>
    </row>
    <row r="3405" spans="1:22" x14ac:dyDescent="0.35">
      <c r="A3405" s="24">
        <v>2015</v>
      </c>
      <c r="B3405" s="17" t="s">
        <v>92</v>
      </c>
      <c r="C3405" s="17" t="s">
        <v>167</v>
      </c>
      <c r="D3405" s="17">
        <v>2008</v>
      </c>
      <c r="E3405" s="17">
        <v>7</v>
      </c>
      <c r="F3405" s="17">
        <v>92</v>
      </c>
      <c r="G3405" s="17">
        <v>4</v>
      </c>
      <c r="H3405" s="17">
        <v>96</v>
      </c>
      <c r="I3405" s="17" t="b">
        <v>1</v>
      </c>
      <c r="J3405" s="25">
        <v>4.1666666666666699E-2</v>
      </c>
      <c r="K3405">
        <f t="shared" si="265"/>
        <v>1.8744142455482662E-4</v>
      </c>
      <c r="L3405">
        <f t="shared" si="269"/>
        <v>1.3690924897713326E-2</v>
      </c>
      <c r="M3405">
        <f t="shared" si="266"/>
        <v>5.70455204071389E-4</v>
      </c>
      <c r="N3405">
        <f t="shared" si="267"/>
        <v>1.3690924897713326E-2</v>
      </c>
      <c r="O3405">
        <f t="shared" si="268"/>
        <v>9.5836474283993278E-2</v>
      </c>
      <c r="Q3405" s="7">
        <v>3379</v>
      </c>
      <c r="R3405" s="7">
        <v>7.7965482886127081E-4</v>
      </c>
      <c r="S3405" s="7">
        <v>-7.3599287839519727E-5</v>
      </c>
      <c r="U3405" s="7">
        <v>74.041200964277877</v>
      </c>
      <c r="V3405" s="7">
        <v>1.9819873618418253E-3</v>
      </c>
    </row>
    <row r="3406" spans="1:22" x14ac:dyDescent="0.35">
      <c r="A3406" s="3">
        <v>2017</v>
      </c>
      <c r="B3406" s="13" t="s">
        <v>104</v>
      </c>
      <c r="C3406" s="13" t="s">
        <v>115</v>
      </c>
      <c r="D3406" s="13">
        <v>2004</v>
      </c>
      <c r="E3406" s="14">
        <v>13</v>
      </c>
      <c r="F3406" s="13">
        <v>92</v>
      </c>
      <c r="G3406" s="13">
        <v>4</v>
      </c>
      <c r="H3406" s="13">
        <v>96</v>
      </c>
      <c r="I3406" s="13" t="b">
        <v>1</v>
      </c>
      <c r="J3406" s="4">
        <v>4.1666666666666699E-2</v>
      </c>
      <c r="K3406">
        <f t="shared" si="265"/>
        <v>1.8744142455482662E-4</v>
      </c>
      <c r="L3406">
        <f t="shared" si="269"/>
        <v>1.3690924897713326E-2</v>
      </c>
      <c r="M3406">
        <f t="shared" si="266"/>
        <v>5.70455204071389E-4</v>
      </c>
      <c r="N3406">
        <f t="shared" si="267"/>
        <v>1.3690924897713326E-2</v>
      </c>
      <c r="O3406">
        <f t="shared" si="268"/>
        <v>0.17798202367027324</v>
      </c>
      <c r="Q3406" s="7">
        <v>3380</v>
      </c>
      <c r="R3406" s="7">
        <v>8.4068324216209956E-4</v>
      </c>
      <c r="S3406" s="7">
        <v>-2.6419130697276404E-4</v>
      </c>
      <c r="U3406" s="7">
        <v>74.063116370808672</v>
      </c>
      <c r="V3406" s="7">
        <v>1.984331522757917E-3</v>
      </c>
    </row>
    <row r="3407" spans="1:22" x14ac:dyDescent="0.35">
      <c r="A3407" s="24">
        <v>2014</v>
      </c>
      <c r="B3407" s="17" t="s">
        <v>24</v>
      </c>
      <c r="C3407" s="17" t="s">
        <v>238</v>
      </c>
      <c r="D3407" s="17">
        <v>2005</v>
      </c>
      <c r="E3407" s="17">
        <v>9</v>
      </c>
      <c r="F3407" s="17">
        <v>69</v>
      </c>
      <c r="G3407" s="17">
        <v>3</v>
      </c>
      <c r="H3407" s="17">
        <v>72</v>
      </c>
      <c r="I3407" s="17" t="b">
        <v>1</v>
      </c>
      <c r="J3407" s="25">
        <v>4.1666666666666699E-2</v>
      </c>
      <c r="K3407">
        <f t="shared" si="265"/>
        <v>1.4058106841611997E-4</v>
      </c>
      <c r="L3407">
        <f t="shared" si="269"/>
        <v>1.1856688762724606E-2</v>
      </c>
      <c r="M3407">
        <f t="shared" si="266"/>
        <v>4.9402869844685903E-4</v>
      </c>
      <c r="N3407">
        <f t="shared" si="267"/>
        <v>1.1856688762724606E-2</v>
      </c>
      <c r="O3407">
        <f t="shared" si="268"/>
        <v>0.10671019886452146</v>
      </c>
      <c r="Q3407" s="7">
        <v>3381</v>
      </c>
      <c r="R3407" s="7">
        <v>1.4529764624413412E-3</v>
      </c>
      <c r="S3407" s="7">
        <v>-8.7648452725200569E-4</v>
      </c>
      <c r="U3407" s="7">
        <v>74.085031777339466</v>
      </c>
      <c r="V3407" s="7">
        <v>1.984331522757917E-3</v>
      </c>
    </row>
    <row r="3408" spans="1:22" x14ac:dyDescent="0.35">
      <c r="A3408" s="3">
        <v>2014</v>
      </c>
      <c r="B3408" s="13" t="s">
        <v>52</v>
      </c>
      <c r="C3408" s="13" t="s">
        <v>165</v>
      </c>
      <c r="D3408" s="13">
        <v>2006</v>
      </c>
      <c r="E3408" s="14">
        <v>8</v>
      </c>
      <c r="F3408" s="13">
        <v>69</v>
      </c>
      <c r="G3408" s="13">
        <v>3</v>
      </c>
      <c r="H3408" s="13">
        <v>72</v>
      </c>
      <c r="I3408" s="13" t="b">
        <v>1</v>
      </c>
      <c r="J3408" s="4">
        <v>4.1666666666666699E-2</v>
      </c>
      <c r="K3408">
        <f t="shared" si="265"/>
        <v>1.4058106841611997E-4</v>
      </c>
      <c r="L3408">
        <f t="shared" si="269"/>
        <v>1.1856688762724606E-2</v>
      </c>
      <c r="M3408">
        <f t="shared" si="266"/>
        <v>4.9402869844685903E-4</v>
      </c>
      <c r="N3408">
        <f t="shared" si="267"/>
        <v>1.1856688762724606E-2</v>
      </c>
      <c r="O3408">
        <f t="shared" si="268"/>
        <v>9.4853510101796851E-2</v>
      </c>
      <c r="Q3408" s="7">
        <v>3382</v>
      </c>
      <c r="R3408" s="7">
        <v>6.3658550206901912E-4</v>
      </c>
      <c r="S3408" s="7">
        <v>-6.0093566879683598E-5</v>
      </c>
      <c r="U3408" s="7">
        <v>74.106947183870247</v>
      </c>
      <c r="V3408" s="7">
        <v>1.98627483399085E-3</v>
      </c>
    </row>
    <row r="3409" spans="1:22" x14ac:dyDescent="0.35">
      <c r="A3409" s="3">
        <v>2014</v>
      </c>
      <c r="B3409" s="13" t="s">
        <v>42</v>
      </c>
      <c r="C3409" s="13" t="s">
        <v>263</v>
      </c>
      <c r="D3409" s="13">
        <v>2004</v>
      </c>
      <c r="E3409" s="17">
        <v>10</v>
      </c>
      <c r="F3409" s="13">
        <v>69</v>
      </c>
      <c r="G3409" s="13">
        <v>3</v>
      </c>
      <c r="H3409" s="13">
        <v>72</v>
      </c>
      <c r="I3409" s="13" t="b">
        <v>1</v>
      </c>
      <c r="J3409" s="4">
        <v>4.1666666666666699E-2</v>
      </c>
      <c r="K3409">
        <f t="shared" si="265"/>
        <v>1.4058106841611997E-4</v>
      </c>
      <c r="L3409">
        <f t="shared" si="269"/>
        <v>1.1856688762724606E-2</v>
      </c>
      <c r="M3409">
        <f t="shared" si="266"/>
        <v>4.9402869844685903E-4</v>
      </c>
      <c r="N3409">
        <f t="shared" si="267"/>
        <v>1.1856688762724606E-2</v>
      </c>
      <c r="O3409">
        <f t="shared" si="268"/>
        <v>0.11856688762724607</v>
      </c>
      <c r="Q3409" s="7">
        <v>3383</v>
      </c>
      <c r="R3409" s="7">
        <v>6.3658550206901912E-4</v>
      </c>
      <c r="S3409" s="7">
        <v>-6.0093566879683598E-5</v>
      </c>
      <c r="U3409" s="7">
        <v>74.128862590401042</v>
      </c>
      <c r="V3409" s="7">
        <v>1.9899824361608622E-3</v>
      </c>
    </row>
    <row r="3410" spans="1:22" x14ac:dyDescent="0.35">
      <c r="A3410" s="3">
        <v>2015</v>
      </c>
      <c r="B3410" s="13" t="s">
        <v>42</v>
      </c>
      <c r="C3410" s="13" t="s">
        <v>96</v>
      </c>
      <c r="D3410" s="13">
        <v>2008</v>
      </c>
      <c r="E3410" s="14">
        <v>7</v>
      </c>
      <c r="F3410" s="13">
        <v>69</v>
      </c>
      <c r="G3410" s="13">
        <v>3</v>
      </c>
      <c r="H3410" s="13">
        <v>72</v>
      </c>
      <c r="I3410" s="13" t="b">
        <v>1</v>
      </c>
      <c r="J3410" s="4">
        <v>4.1666666666666699E-2</v>
      </c>
      <c r="K3410">
        <f t="shared" si="265"/>
        <v>1.4058106841611997E-4</v>
      </c>
      <c r="L3410">
        <f t="shared" si="269"/>
        <v>1.1856688762724606E-2</v>
      </c>
      <c r="M3410">
        <f t="shared" si="266"/>
        <v>4.9402869844685903E-4</v>
      </c>
      <c r="N3410">
        <f t="shared" si="267"/>
        <v>1.1856688762724606E-2</v>
      </c>
      <c r="O3410">
        <f t="shared" si="268"/>
        <v>8.2996821339072241E-2</v>
      </c>
      <c r="Q3410" s="7">
        <v>3384</v>
      </c>
      <c r="R3410" s="7">
        <v>1.2488787223482608E-3</v>
      </c>
      <c r="S3410" s="7">
        <v>-6.7238678715892525E-4</v>
      </c>
      <c r="U3410" s="7">
        <v>74.150777996931836</v>
      </c>
      <c r="V3410" s="7">
        <v>1.9938912968704278E-3</v>
      </c>
    </row>
    <row r="3411" spans="1:22" x14ac:dyDescent="0.35">
      <c r="A3411" s="3">
        <v>2016</v>
      </c>
      <c r="B3411" s="13" t="s">
        <v>24</v>
      </c>
      <c r="C3411" s="13" t="s">
        <v>46</v>
      </c>
      <c r="D3411" s="13">
        <v>2006</v>
      </c>
      <c r="E3411" s="17">
        <v>10</v>
      </c>
      <c r="F3411" s="13">
        <v>208</v>
      </c>
      <c r="G3411" s="13">
        <v>9</v>
      </c>
      <c r="H3411" s="13">
        <v>217</v>
      </c>
      <c r="I3411" s="13" t="b">
        <v>1</v>
      </c>
      <c r="J3411" s="4">
        <v>4.1474654377880199E-2</v>
      </c>
      <c r="K3411">
        <f t="shared" si="265"/>
        <v>4.2369572008747264E-4</v>
      </c>
      <c r="L3411">
        <f t="shared" si="269"/>
        <v>2.0583870386481563E-2</v>
      </c>
      <c r="M3411">
        <f t="shared" si="266"/>
        <v>8.5370891003840607E-4</v>
      </c>
      <c r="N3411">
        <f t="shared" si="267"/>
        <v>2.0583870386481563E-2</v>
      </c>
      <c r="O3411">
        <f t="shared" si="268"/>
        <v>0.20583870386481562</v>
      </c>
      <c r="Q3411" s="7">
        <v>3385</v>
      </c>
      <c r="R3411" s="7">
        <v>6.3658550206901912E-4</v>
      </c>
      <c r="S3411" s="7">
        <v>-6.0093566879683598E-5</v>
      </c>
      <c r="U3411" s="7">
        <v>74.172693403462631</v>
      </c>
      <c r="V3411" s="7">
        <v>1.9938912968704278E-3</v>
      </c>
    </row>
    <row r="3412" spans="1:22" x14ac:dyDescent="0.35">
      <c r="A3412" s="5">
        <v>2015</v>
      </c>
      <c r="B3412" s="14" t="s">
        <v>42</v>
      </c>
      <c r="C3412" s="14" t="s">
        <v>151</v>
      </c>
      <c r="D3412" s="14">
        <v>2008</v>
      </c>
      <c r="E3412" s="14">
        <v>7</v>
      </c>
      <c r="F3412" s="14">
        <v>116</v>
      </c>
      <c r="G3412" s="14">
        <v>5</v>
      </c>
      <c r="H3412" s="14">
        <v>121</v>
      </c>
      <c r="I3412" s="14" t="b">
        <v>1</v>
      </c>
      <c r="J3412" s="6">
        <v>4.1322314049586799E-2</v>
      </c>
      <c r="K3412">
        <f t="shared" si="265"/>
        <v>2.3625429553264605E-4</v>
      </c>
      <c r="L3412">
        <f t="shared" si="269"/>
        <v>1.5370565881991659E-2</v>
      </c>
      <c r="M3412">
        <f t="shared" si="266"/>
        <v>6.3514735049552342E-4</v>
      </c>
      <c r="N3412">
        <f t="shared" si="267"/>
        <v>1.5370565881991659E-2</v>
      </c>
      <c r="O3412">
        <f t="shared" si="268"/>
        <v>0.10759396117394161</v>
      </c>
      <c r="Q3412" s="7">
        <v>3386</v>
      </c>
      <c r="R3412" s="7">
        <v>6.4949801256717417E-4</v>
      </c>
      <c r="S3412" s="7">
        <v>2.1421955015317397E-4</v>
      </c>
      <c r="U3412" s="7">
        <v>74.194608809993412</v>
      </c>
      <c r="V3412" s="7">
        <v>1.9938912968704278E-3</v>
      </c>
    </row>
    <row r="3413" spans="1:22" x14ac:dyDescent="0.35">
      <c r="A3413" s="24">
        <v>2016</v>
      </c>
      <c r="B3413" s="17" t="s">
        <v>24</v>
      </c>
      <c r="C3413" s="17" t="s">
        <v>46</v>
      </c>
      <c r="D3413" s="17">
        <v>2009</v>
      </c>
      <c r="E3413" s="17">
        <v>7</v>
      </c>
      <c r="F3413" s="17">
        <v>116</v>
      </c>
      <c r="G3413" s="17">
        <v>5</v>
      </c>
      <c r="H3413" s="17">
        <v>121</v>
      </c>
      <c r="I3413" s="17" t="b">
        <v>1</v>
      </c>
      <c r="J3413" s="25">
        <v>4.1322314049586799E-2</v>
      </c>
      <c r="K3413">
        <f t="shared" si="265"/>
        <v>2.3625429553264605E-4</v>
      </c>
      <c r="L3413">
        <f t="shared" si="269"/>
        <v>1.5370565881991659E-2</v>
      </c>
      <c r="M3413">
        <f t="shared" si="266"/>
        <v>6.3514735049552342E-4</v>
      </c>
      <c r="N3413">
        <f t="shared" si="267"/>
        <v>1.5370565881991659E-2</v>
      </c>
      <c r="O3413">
        <f t="shared" si="268"/>
        <v>0.10759396117394161</v>
      </c>
      <c r="Q3413" s="7">
        <v>3387</v>
      </c>
      <c r="R3413" s="7">
        <v>1.1705833311430112E-3</v>
      </c>
      <c r="S3413" s="7">
        <v>-5.2741274870230772E-4</v>
      </c>
      <c r="U3413" s="7">
        <v>74.216524216524206</v>
      </c>
      <c r="V3413" s="7">
        <v>1.9938912968704278E-3</v>
      </c>
    </row>
    <row r="3414" spans="1:22" x14ac:dyDescent="0.35">
      <c r="A3414" s="5">
        <v>2017</v>
      </c>
      <c r="B3414" s="14" t="s">
        <v>26</v>
      </c>
      <c r="C3414" s="14" t="s">
        <v>78</v>
      </c>
      <c r="D3414" s="14">
        <v>2003</v>
      </c>
      <c r="E3414" s="14">
        <v>14</v>
      </c>
      <c r="F3414" s="14">
        <v>116</v>
      </c>
      <c r="G3414" s="14">
        <v>5</v>
      </c>
      <c r="H3414" s="14">
        <v>121</v>
      </c>
      <c r="I3414" s="14" t="b">
        <v>1</v>
      </c>
      <c r="J3414" s="6">
        <v>4.1322314049586799E-2</v>
      </c>
      <c r="K3414">
        <f t="shared" si="265"/>
        <v>2.3625429553264605E-4</v>
      </c>
      <c r="L3414">
        <f t="shared" si="269"/>
        <v>1.5370565881991659E-2</v>
      </c>
      <c r="M3414">
        <f t="shared" si="266"/>
        <v>6.3514735049552342E-4</v>
      </c>
      <c r="N3414">
        <f t="shared" si="267"/>
        <v>1.5370565881991659E-2</v>
      </c>
      <c r="O3414">
        <f t="shared" si="268"/>
        <v>0.21518792234788323</v>
      </c>
      <c r="Q3414" s="7">
        <v>3388</v>
      </c>
      <c r="R3414" s="7">
        <v>1.5349721910470789E-3</v>
      </c>
      <c r="S3414" s="7">
        <v>-8.3140715352134152E-4</v>
      </c>
      <c r="U3414" s="7">
        <v>74.238439623055001</v>
      </c>
      <c r="V3414" s="7">
        <v>1.9965932142498558E-3</v>
      </c>
    </row>
    <row r="3415" spans="1:22" x14ac:dyDescent="0.35">
      <c r="A3415" s="3">
        <v>2013</v>
      </c>
      <c r="B3415" s="13" t="s">
        <v>24</v>
      </c>
      <c r="C3415" s="13" t="s">
        <v>199</v>
      </c>
      <c r="D3415" s="13">
        <v>2007</v>
      </c>
      <c r="E3415" s="17">
        <v>6</v>
      </c>
      <c r="F3415" s="13">
        <v>70</v>
      </c>
      <c r="G3415" s="13">
        <v>3</v>
      </c>
      <c r="H3415" s="13">
        <v>73</v>
      </c>
      <c r="I3415" s="13" t="b">
        <v>1</v>
      </c>
      <c r="J3415" s="4">
        <v>4.1095890410958902E-2</v>
      </c>
      <c r="K3415">
        <f t="shared" si="265"/>
        <v>1.4253358325523274E-4</v>
      </c>
      <c r="L3415">
        <f t="shared" si="269"/>
        <v>1.1938742951216963E-2</v>
      </c>
      <c r="M3415">
        <f t="shared" si="266"/>
        <v>4.9063327196782042E-4</v>
      </c>
      <c r="N3415">
        <f t="shared" si="267"/>
        <v>1.1938742951216963E-2</v>
      </c>
      <c r="O3415">
        <f t="shared" si="268"/>
        <v>7.1632457707301783E-2</v>
      </c>
      <c r="Q3415" s="7">
        <v>3389</v>
      </c>
      <c r="R3415" s="7">
        <v>5.5325072422635784E-4</v>
      </c>
      <c r="S3415" s="7">
        <v>-5.5755115186141113E-5</v>
      </c>
      <c r="U3415" s="7">
        <v>74.260355029585796</v>
      </c>
      <c r="V3415" s="7">
        <v>2.000490699561631E-3</v>
      </c>
    </row>
    <row r="3416" spans="1:22" x14ac:dyDescent="0.35">
      <c r="A3416" s="3">
        <v>2014</v>
      </c>
      <c r="B3416" s="13" t="s">
        <v>26</v>
      </c>
      <c r="C3416" s="13" t="s">
        <v>176</v>
      </c>
      <c r="D3416" s="13">
        <v>2005</v>
      </c>
      <c r="E3416" s="14">
        <v>9</v>
      </c>
      <c r="F3416" s="13">
        <v>70</v>
      </c>
      <c r="G3416" s="13">
        <v>3</v>
      </c>
      <c r="H3416" s="13">
        <v>73</v>
      </c>
      <c r="I3416" s="13" t="b">
        <v>1</v>
      </c>
      <c r="J3416" s="4">
        <v>4.1095890410958902E-2</v>
      </c>
      <c r="K3416">
        <f t="shared" si="265"/>
        <v>1.4253358325523274E-4</v>
      </c>
      <c r="L3416">
        <f t="shared" si="269"/>
        <v>1.1938742951216963E-2</v>
      </c>
      <c r="M3416">
        <f t="shared" si="266"/>
        <v>4.9063327196782042E-4</v>
      </c>
      <c r="N3416">
        <f t="shared" si="267"/>
        <v>1.1938742951216963E-2</v>
      </c>
      <c r="O3416">
        <f t="shared" si="268"/>
        <v>0.10744868656095267</v>
      </c>
      <c r="Q3416" s="7">
        <v>3390</v>
      </c>
      <c r="R3416" s="7">
        <v>7.3063023122495944E-4</v>
      </c>
      <c r="S3416" s="7">
        <v>-2.3313462218474271E-4</v>
      </c>
      <c r="U3416" s="7">
        <v>74.282270436116576</v>
      </c>
      <c r="V3416" s="7">
        <v>2.0010772333355041E-3</v>
      </c>
    </row>
    <row r="3417" spans="1:22" x14ac:dyDescent="0.35">
      <c r="A3417" s="3">
        <v>2015</v>
      </c>
      <c r="B3417" s="13" t="s">
        <v>30</v>
      </c>
      <c r="C3417" s="13" t="s">
        <v>85</v>
      </c>
      <c r="D3417" s="13">
        <v>2007</v>
      </c>
      <c r="E3417" s="17">
        <v>8</v>
      </c>
      <c r="F3417" s="13">
        <v>70</v>
      </c>
      <c r="G3417" s="13">
        <v>3</v>
      </c>
      <c r="H3417" s="13">
        <v>73</v>
      </c>
      <c r="I3417" s="13" t="b">
        <v>1</v>
      </c>
      <c r="J3417" s="4">
        <v>4.1095890410958902E-2</v>
      </c>
      <c r="K3417">
        <f t="shared" si="265"/>
        <v>1.4253358325523274E-4</v>
      </c>
      <c r="L3417">
        <f t="shared" si="269"/>
        <v>1.1938742951216963E-2</v>
      </c>
      <c r="M3417">
        <f t="shared" si="266"/>
        <v>4.9063327196782042E-4</v>
      </c>
      <c r="N3417">
        <f t="shared" si="267"/>
        <v>1.1938742951216963E-2</v>
      </c>
      <c r="O3417">
        <f t="shared" si="268"/>
        <v>9.5509943609735706E-2</v>
      </c>
      <c r="Q3417" s="7">
        <v>3391</v>
      </c>
      <c r="R3417" s="7">
        <v>9.0800973822356104E-4</v>
      </c>
      <c r="S3417" s="7">
        <v>-4.1051412918334431E-4</v>
      </c>
      <c r="U3417" s="7">
        <v>74.304185842647371</v>
      </c>
      <c r="V3417" s="7">
        <v>2.0041461909616936E-3</v>
      </c>
    </row>
    <row r="3418" spans="1:22" x14ac:dyDescent="0.35">
      <c r="A3418" s="5">
        <v>2016</v>
      </c>
      <c r="B3418" s="14" t="s">
        <v>24</v>
      </c>
      <c r="C3418" s="14" t="s">
        <v>246</v>
      </c>
      <c r="D3418" s="14">
        <v>2008</v>
      </c>
      <c r="E3418" s="14">
        <v>8</v>
      </c>
      <c r="F3418" s="14">
        <v>70</v>
      </c>
      <c r="G3418" s="14">
        <v>3</v>
      </c>
      <c r="H3418" s="14">
        <v>73</v>
      </c>
      <c r="I3418" s="14" t="b">
        <v>1</v>
      </c>
      <c r="J3418" s="6">
        <v>4.1095890410958902E-2</v>
      </c>
      <c r="K3418">
        <f t="shared" si="265"/>
        <v>1.4253358325523274E-4</v>
      </c>
      <c r="L3418">
        <f t="shared" si="269"/>
        <v>1.1938742951216963E-2</v>
      </c>
      <c r="M3418">
        <f t="shared" si="266"/>
        <v>4.9063327196782042E-4</v>
      </c>
      <c r="N3418">
        <f t="shared" si="267"/>
        <v>1.1938742951216963E-2</v>
      </c>
      <c r="O3418">
        <f t="shared" si="268"/>
        <v>9.5509943609735706E-2</v>
      </c>
      <c r="Q3418" s="7">
        <v>3392</v>
      </c>
      <c r="R3418" s="7">
        <v>1.1952128787237738E-3</v>
      </c>
      <c r="S3418" s="7">
        <v>-3.8423247885932402E-4</v>
      </c>
      <c r="U3418" s="7">
        <v>74.326101249178166</v>
      </c>
      <c r="V3418" s="7">
        <v>2.0041461909616936E-3</v>
      </c>
    </row>
    <row r="3419" spans="1:22" x14ac:dyDescent="0.35">
      <c r="A3419" s="3">
        <v>2017</v>
      </c>
      <c r="B3419" s="13" t="s">
        <v>136</v>
      </c>
      <c r="C3419" s="13" t="s">
        <v>137</v>
      </c>
      <c r="D3419" s="13">
        <v>2008</v>
      </c>
      <c r="E3419" s="17">
        <v>9</v>
      </c>
      <c r="F3419" s="13">
        <v>70</v>
      </c>
      <c r="G3419" s="13">
        <v>3</v>
      </c>
      <c r="H3419" s="13">
        <v>73</v>
      </c>
      <c r="I3419" s="13" t="b">
        <v>1</v>
      </c>
      <c r="J3419" s="4">
        <v>4.1095890410958902E-2</v>
      </c>
      <c r="K3419">
        <f t="shared" si="265"/>
        <v>1.4253358325523274E-4</v>
      </c>
      <c r="L3419">
        <f t="shared" si="269"/>
        <v>1.1938742951216963E-2</v>
      </c>
      <c r="M3419">
        <f t="shared" si="266"/>
        <v>4.9063327196782042E-4</v>
      </c>
      <c r="N3419">
        <f t="shared" si="267"/>
        <v>1.1938742951216963E-2</v>
      </c>
      <c r="O3419">
        <f t="shared" si="268"/>
        <v>0.10744868656095267</v>
      </c>
      <c r="Q3419" s="7">
        <v>3393</v>
      </c>
      <c r="R3419" s="7">
        <v>6.3996263718419256E-4</v>
      </c>
      <c r="S3419" s="7">
        <v>-6.6512897030662223E-5</v>
      </c>
      <c r="U3419" s="7">
        <v>74.34801665570896</v>
      </c>
      <c r="V3419" s="7">
        <v>2.0041461909616936E-3</v>
      </c>
    </row>
    <row r="3420" spans="1:22" x14ac:dyDescent="0.35">
      <c r="A3420" s="3">
        <v>2016</v>
      </c>
      <c r="B3420" s="13" t="s">
        <v>26</v>
      </c>
      <c r="C3420" s="13" t="s">
        <v>35</v>
      </c>
      <c r="D3420" s="13">
        <v>2006</v>
      </c>
      <c r="E3420" s="14">
        <v>10</v>
      </c>
      <c r="F3420" s="13">
        <v>304</v>
      </c>
      <c r="G3420" s="13">
        <v>13</v>
      </c>
      <c r="H3420" s="13">
        <v>317</v>
      </c>
      <c r="I3420" s="13" t="b">
        <v>1</v>
      </c>
      <c r="J3420" s="4">
        <v>4.1009463722397499E-2</v>
      </c>
      <c r="K3420">
        <f t="shared" si="265"/>
        <v>6.1894720399875041E-4</v>
      </c>
      <c r="L3420">
        <f t="shared" si="269"/>
        <v>2.4878649561396019E-2</v>
      </c>
      <c r="M3420">
        <f t="shared" si="266"/>
        <v>1.0202600766503105E-3</v>
      </c>
      <c r="N3420">
        <f t="shared" si="267"/>
        <v>2.4878649561396019E-2</v>
      </c>
      <c r="O3420">
        <f t="shared" si="268"/>
        <v>0.24878649561396018</v>
      </c>
      <c r="Q3420" s="7">
        <v>3394</v>
      </c>
      <c r="R3420" s="7">
        <v>1.6658651087986059E-3</v>
      </c>
      <c r="S3420" s="7">
        <v>-1.0924153686450756E-3</v>
      </c>
      <c r="U3420" s="7">
        <v>74.369932062239741</v>
      </c>
      <c r="V3420" s="7">
        <v>2.0060123282518235E-3</v>
      </c>
    </row>
    <row r="3421" spans="1:22" x14ac:dyDescent="0.35">
      <c r="A3421" s="3">
        <v>2015</v>
      </c>
      <c r="B3421" s="13" t="s">
        <v>30</v>
      </c>
      <c r="C3421" s="13" t="s">
        <v>32</v>
      </c>
      <c r="D3421" s="13">
        <v>2008</v>
      </c>
      <c r="E3421" s="17">
        <v>7</v>
      </c>
      <c r="F3421" s="13">
        <v>211</v>
      </c>
      <c r="G3421" s="13">
        <v>9</v>
      </c>
      <c r="H3421" s="13">
        <v>220</v>
      </c>
      <c r="I3421" s="13" t="b">
        <v>1</v>
      </c>
      <c r="J3421" s="4">
        <v>4.0909090909090902E-2</v>
      </c>
      <c r="K3421">
        <f t="shared" si="265"/>
        <v>4.2955326460481099E-4</v>
      </c>
      <c r="L3421">
        <f t="shared" si="269"/>
        <v>2.0725666807241958E-2</v>
      </c>
      <c r="M3421">
        <f t="shared" si="266"/>
        <v>8.4786818756898898E-4</v>
      </c>
      <c r="N3421">
        <f t="shared" si="267"/>
        <v>2.0725666807241958E-2</v>
      </c>
      <c r="O3421">
        <f t="shared" si="268"/>
        <v>0.14507966765069369</v>
      </c>
      <c r="Q3421" s="7">
        <v>3395</v>
      </c>
      <c r="R3421" s="7">
        <v>8.4514313150707522E-4</v>
      </c>
      <c r="S3421" s="7">
        <v>-2.7169339135354488E-4</v>
      </c>
      <c r="U3421" s="7">
        <v>74.391847468770536</v>
      </c>
      <c r="V3421" s="7">
        <v>2.0060123282518235E-3</v>
      </c>
    </row>
    <row r="3422" spans="1:22" x14ac:dyDescent="0.35">
      <c r="A3422" s="5">
        <v>2016</v>
      </c>
      <c r="B3422" s="14" t="s">
        <v>37</v>
      </c>
      <c r="C3422" s="14" t="s">
        <v>38</v>
      </c>
      <c r="D3422" s="14">
        <v>2006</v>
      </c>
      <c r="E3422" s="14">
        <v>10</v>
      </c>
      <c r="F3422" s="14">
        <v>141</v>
      </c>
      <c r="G3422" s="14">
        <v>6</v>
      </c>
      <c r="H3422" s="14">
        <v>147</v>
      </c>
      <c r="I3422" s="14" t="b">
        <v>1</v>
      </c>
      <c r="J3422" s="6">
        <v>4.08163265306122E-2</v>
      </c>
      <c r="K3422">
        <f t="shared" si="265"/>
        <v>2.8701968134957828E-4</v>
      </c>
      <c r="L3422">
        <f t="shared" si="269"/>
        <v>1.6941655212805457E-2</v>
      </c>
      <c r="M3422">
        <f t="shared" si="266"/>
        <v>6.9149613113491585E-4</v>
      </c>
      <c r="N3422">
        <f t="shared" si="267"/>
        <v>1.6941655212805457E-2</v>
      </c>
      <c r="O3422">
        <f t="shared" si="268"/>
        <v>0.16941655212805456</v>
      </c>
      <c r="Q3422" s="7">
        <v>3396</v>
      </c>
      <c r="R3422" s="7">
        <v>1.2555041201528405E-3</v>
      </c>
      <c r="S3422" s="7">
        <v>-6.820543799993102E-4</v>
      </c>
      <c r="U3422" s="7">
        <v>74.41376287530133</v>
      </c>
      <c r="V3422" s="7">
        <v>2.0060123282518235E-3</v>
      </c>
    </row>
    <row r="3423" spans="1:22" x14ac:dyDescent="0.35">
      <c r="A3423" s="24">
        <v>2016</v>
      </c>
      <c r="B3423" s="17" t="s">
        <v>26</v>
      </c>
      <c r="C3423" s="17" t="s">
        <v>54</v>
      </c>
      <c r="D3423" s="17">
        <v>2009</v>
      </c>
      <c r="E3423" s="17">
        <v>7</v>
      </c>
      <c r="F3423" s="17">
        <v>94</v>
      </c>
      <c r="G3423" s="17">
        <v>4</v>
      </c>
      <c r="H3423" s="17">
        <v>98</v>
      </c>
      <c r="I3423" s="17" t="b">
        <v>1</v>
      </c>
      <c r="J3423" s="25">
        <v>4.08163265306122E-2</v>
      </c>
      <c r="K3423">
        <f t="shared" si="265"/>
        <v>1.9134645423305217E-4</v>
      </c>
      <c r="L3423">
        <f t="shared" si="269"/>
        <v>1.3832803556512041E-2</v>
      </c>
      <c r="M3423">
        <f t="shared" si="266"/>
        <v>5.6460422679640925E-4</v>
      </c>
      <c r="N3423">
        <f t="shared" si="267"/>
        <v>1.3832803556512041E-2</v>
      </c>
      <c r="O3423">
        <f t="shared" si="268"/>
        <v>9.682962489558429E-2</v>
      </c>
      <c r="Q3423" s="7">
        <v>3397</v>
      </c>
      <c r="R3423" s="7">
        <v>9.4589285370349065E-4</v>
      </c>
      <c r="S3423" s="7">
        <v>-3.0543036995372399E-4</v>
      </c>
      <c r="U3423" s="7">
        <v>74.435678281832125</v>
      </c>
      <c r="V3423" s="7">
        <v>2.0060123282518235E-3</v>
      </c>
    </row>
    <row r="3424" spans="1:22" x14ac:dyDescent="0.35">
      <c r="A3424" s="3">
        <v>2017</v>
      </c>
      <c r="B3424" s="13" t="s">
        <v>37</v>
      </c>
      <c r="C3424" s="13" t="s">
        <v>39</v>
      </c>
      <c r="D3424" s="13">
        <v>2009</v>
      </c>
      <c r="E3424" s="14">
        <v>8</v>
      </c>
      <c r="F3424" s="13">
        <v>165</v>
      </c>
      <c r="G3424" s="13">
        <v>7</v>
      </c>
      <c r="H3424" s="13">
        <v>172</v>
      </c>
      <c r="I3424" s="13" t="b">
        <v>1</v>
      </c>
      <c r="J3424" s="4">
        <v>4.0697674418604703E-2</v>
      </c>
      <c r="K3424">
        <f t="shared" si="265"/>
        <v>3.3583255232739768E-4</v>
      </c>
      <c r="L3424">
        <f t="shared" si="269"/>
        <v>1.8325734700889829E-2</v>
      </c>
      <c r="M3424">
        <f t="shared" si="266"/>
        <v>7.4581478433854043E-4</v>
      </c>
      <c r="N3424">
        <f t="shared" si="267"/>
        <v>1.8325734700889829E-2</v>
      </c>
      <c r="O3424">
        <f t="shared" si="268"/>
        <v>0.14660587760711863</v>
      </c>
      <c r="Q3424" s="7">
        <v>3398</v>
      </c>
      <c r="R3424" s="7">
        <v>1.1755329656136229E-3</v>
      </c>
      <c r="S3424" s="7">
        <v>-5.3507048186385623E-4</v>
      </c>
      <c r="U3424" s="7">
        <v>74.457593688362905</v>
      </c>
      <c r="V3424" s="7">
        <v>2.0060123282518235E-3</v>
      </c>
    </row>
    <row r="3425" spans="1:22" x14ac:dyDescent="0.35">
      <c r="A3425" s="24">
        <v>2016</v>
      </c>
      <c r="B3425" s="17" t="s">
        <v>30</v>
      </c>
      <c r="C3425" s="17" t="s">
        <v>36</v>
      </c>
      <c r="D3425" s="17">
        <v>2009</v>
      </c>
      <c r="E3425" s="17">
        <v>7</v>
      </c>
      <c r="F3425" s="17">
        <v>118</v>
      </c>
      <c r="G3425" s="17">
        <v>5</v>
      </c>
      <c r="H3425" s="17">
        <v>123</v>
      </c>
      <c r="I3425" s="17" t="b">
        <v>1</v>
      </c>
      <c r="J3425" s="25">
        <v>4.0650406504064998E-2</v>
      </c>
      <c r="K3425">
        <f t="shared" si="265"/>
        <v>2.4015932521087159E-4</v>
      </c>
      <c r="L3425">
        <f t="shared" si="269"/>
        <v>1.5497074730763597E-2</v>
      </c>
      <c r="M3425">
        <f t="shared" si="266"/>
        <v>6.2996238742941382E-4</v>
      </c>
      <c r="N3425">
        <f t="shared" si="267"/>
        <v>1.5497074730763597E-2</v>
      </c>
      <c r="O3425">
        <f t="shared" si="268"/>
        <v>0.10847952311534517</v>
      </c>
      <c r="Q3425" s="7">
        <v>3399</v>
      </c>
      <c r="R3425" s="7">
        <v>1.5403675405157057E-3</v>
      </c>
      <c r="S3425" s="7">
        <v>-8.3926683643735316E-4</v>
      </c>
      <c r="U3425" s="7">
        <v>74.4795090948937</v>
      </c>
      <c r="V3425" s="7">
        <v>2.0069277970067557E-3</v>
      </c>
    </row>
    <row r="3426" spans="1:22" x14ac:dyDescent="0.35">
      <c r="A3426" s="5">
        <v>2014</v>
      </c>
      <c r="B3426" s="14" t="s">
        <v>30</v>
      </c>
      <c r="C3426" s="14" t="s">
        <v>56</v>
      </c>
      <c r="D3426" s="14">
        <v>2004</v>
      </c>
      <c r="E3426" s="14">
        <v>10</v>
      </c>
      <c r="F3426" s="14">
        <v>189</v>
      </c>
      <c r="G3426" s="14">
        <v>8</v>
      </c>
      <c r="H3426" s="14">
        <v>197</v>
      </c>
      <c r="I3426" s="14" t="b">
        <v>1</v>
      </c>
      <c r="J3426" s="6">
        <v>4.0609137055837602E-2</v>
      </c>
      <c r="K3426">
        <f t="shared" si="265"/>
        <v>3.8464542330521713E-4</v>
      </c>
      <c r="L3426">
        <f t="shared" si="269"/>
        <v>1.9612379338193955E-2</v>
      </c>
      <c r="M3426">
        <f t="shared" si="266"/>
        <v>7.9644180053579591E-4</v>
      </c>
      <c r="N3426">
        <f t="shared" si="267"/>
        <v>1.9612379338193955E-2</v>
      </c>
      <c r="O3426">
        <f t="shared" si="268"/>
        <v>0.19612379338193955</v>
      </c>
      <c r="Q3426" s="7">
        <v>3400</v>
      </c>
      <c r="R3426" s="7">
        <v>1.1205382843057301E-3</v>
      </c>
      <c r="S3426" s="7">
        <v>-3.636409494259847E-4</v>
      </c>
      <c r="U3426" s="7">
        <v>74.501424501424495</v>
      </c>
      <c r="V3426" s="7">
        <v>2.0070740905373638E-3</v>
      </c>
    </row>
    <row r="3427" spans="1:22" x14ac:dyDescent="0.35">
      <c r="A3427" s="24">
        <v>2017</v>
      </c>
      <c r="B3427" s="17" t="s">
        <v>30</v>
      </c>
      <c r="C3427" s="17" t="s">
        <v>31</v>
      </c>
      <c r="D3427" s="17">
        <v>2008</v>
      </c>
      <c r="E3427" s="17">
        <v>9</v>
      </c>
      <c r="F3427" s="17">
        <v>189</v>
      </c>
      <c r="G3427" s="17">
        <v>8</v>
      </c>
      <c r="H3427" s="17">
        <v>197</v>
      </c>
      <c r="I3427" s="17" t="b">
        <v>1</v>
      </c>
      <c r="J3427" s="25">
        <v>4.0609137055837602E-2</v>
      </c>
      <c r="K3427">
        <f t="shared" si="265"/>
        <v>3.8464542330521713E-4</v>
      </c>
      <c r="L3427">
        <f t="shared" si="269"/>
        <v>1.9612379338193955E-2</v>
      </c>
      <c r="M3427">
        <f t="shared" si="266"/>
        <v>7.9644180053579591E-4</v>
      </c>
      <c r="N3427">
        <f t="shared" si="267"/>
        <v>1.9612379338193955E-2</v>
      </c>
      <c r="O3427">
        <f t="shared" si="268"/>
        <v>0.1765114140437456</v>
      </c>
      <c r="Q3427" s="7">
        <v>3401</v>
      </c>
      <c r="R3427" s="7">
        <v>1.2931311633421491E-3</v>
      </c>
      <c r="S3427" s="7">
        <v>-5.9446907779707318E-4</v>
      </c>
      <c r="U3427" s="7">
        <v>74.52333990795529</v>
      </c>
      <c r="V3427" s="7">
        <v>2.0086534959420921E-3</v>
      </c>
    </row>
    <row r="3428" spans="1:22" x14ac:dyDescent="0.35">
      <c r="A3428" s="3">
        <v>2014</v>
      </c>
      <c r="B3428" s="13" t="s">
        <v>24</v>
      </c>
      <c r="C3428" s="13" t="s">
        <v>155</v>
      </c>
      <c r="D3428" s="13">
        <v>2006</v>
      </c>
      <c r="E3428" s="14">
        <v>8</v>
      </c>
      <c r="F3428" s="13">
        <v>71</v>
      </c>
      <c r="G3428" s="13">
        <v>3</v>
      </c>
      <c r="H3428" s="13">
        <v>74</v>
      </c>
      <c r="I3428" s="13" t="b">
        <v>1</v>
      </c>
      <c r="J3428" s="4">
        <v>4.0540540540540501E-2</v>
      </c>
      <c r="K3428">
        <f t="shared" si="265"/>
        <v>1.4448609809434551E-4</v>
      </c>
      <c r="L3428">
        <f t="shared" si="269"/>
        <v>1.20202370232182E-2</v>
      </c>
      <c r="M3428">
        <f t="shared" si="266"/>
        <v>4.8730690634668326E-4</v>
      </c>
      <c r="N3428">
        <f t="shared" si="267"/>
        <v>1.20202370232182E-2</v>
      </c>
      <c r="O3428">
        <f t="shared" si="268"/>
        <v>9.6161896185745596E-2</v>
      </c>
      <c r="Q3428" s="7">
        <v>3402</v>
      </c>
      <c r="R3428" s="7">
        <v>1.4110648143810106E-3</v>
      </c>
      <c r="S3428" s="7">
        <v>-7.7327650716994031E-4</v>
      </c>
      <c r="U3428" s="7">
        <v>74.54525531448607</v>
      </c>
      <c r="V3428" s="7">
        <v>2.0116318945051013E-3</v>
      </c>
    </row>
    <row r="3429" spans="1:22" x14ac:dyDescent="0.35">
      <c r="A3429" s="3">
        <v>2014</v>
      </c>
      <c r="B3429" s="13" t="s">
        <v>26</v>
      </c>
      <c r="C3429" s="13" t="s">
        <v>111</v>
      </c>
      <c r="D3429" s="13">
        <v>2004</v>
      </c>
      <c r="E3429" s="17">
        <v>10</v>
      </c>
      <c r="F3429" s="13">
        <v>71</v>
      </c>
      <c r="G3429" s="13">
        <v>3</v>
      </c>
      <c r="H3429" s="13">
        <v>74</v>
      </c>
      <c r="I3429" s="13" t="b">
        <v>1</v>
      </c>
      <c r="J3429" s="4">
        <v>4.0540540540540501E-2</v>
      </c>
      <c r="K3429">
        <f t="shared" si="265"/>
        <v>1.4448609809434551E-4</v>
      </c>
      <c r="L3429">
        <f t="shared" si="269"/>
        <v>1.20202370232182E-2</v>
      </c>
      <c r="M3429">
        <f t="shared" si="266"/>
        <v>4.8730690634668326E-4</v>
      </c>
      <c r="N3429">
        <f t="shared" si="267"/>
        <v>1.20202370232182E-2</v>
      </c>
      <c r="O3429">
        <f t="shared" si="268"/>
        <v>0.120202370232182</v>
      </c>
      <c r="Q3429" s="7">
        <v>3403</v>
      </c>
      <c r="R3429" s="7">
        <v>6.433220441886227E-4</v>
      </c>
      <c r="S3429" s="7">
        <v>-7.2866840117233691E-5</v>
      </c>
      <c r="U3429" s="7">
        <v>74.567170721016865</v>
      </c>
      <c r="V3429" s="7">
        <v>2.0126865686630247E-3</v>
      </c>
    </row>
    <row r="3430" spans="1:22" x14ac:dyDescent="0.35">
      <c r="A3430" s="5">
        <v>2015</v>
      </c>
      <c r="B3430" s="14" t="s">
        <v>104</v>
      </c>
      <c r="C3430" s="14" t="s">
        <v>105</v>
      </c>
      <c r="D3430" s="14">
        <v>2003</v>
      </c>
      <c r="E3430" s="14">
        <v>12</v>
      </c>
      <c r="F3430" s="14">
        <v>71</v>
      </c>
      <c r="G3430" s="14">
        <v>3</v>
      </c>
      <c r="H3430" s="14">
        <v>74</v>
      </c>
      <c r="I3430" s="14" t="b">
        <v>1</v>
      </c>
      <c r="J3430" s="6">
        <v>4.0540540540540501E-2</v>
      </c>
      <c r="K3430">
        <f t="shared" si="265"/>
        <v>1.4448609809434551E-4</v>
      </c>
      <c r="L3430">
        <f t="shared" si="269"/>
        <v>1.20202370232182E-2</v>
      </c>
      <c r="M3430">
        <f t="shared" si="266"/>
        <v>4.8730690634668326E-4</v>
      </c>
      <c r="N3430">
        <f t="shared" si="267"/>
        <v>1.20202370232182E-2</v>
      </c>
      <c r="O3430">
        <f t="shared" si="268"/>
        <v>0.14424284427861839</v>
      </c>
      <c r="Q3430" s="7">
        <v>3404</v>
      </c>
      <c r="R3430" s="7">
        <v>1.8808674323026273E-3</v>
      </c>
      <c r="S3430" s="7">
        <v>-1.3104122282312383E-3</v>
      </c>
      <c r="U3430" s="7">
        <v>74.58908612754766</v>
      </c>
      <c r="V3430" s="7">
        <v>2.0158796397741247E-3</v>
      </c>
    </row>
    <row r="3431" spans="1:22" x14ac:dyDescent="0.35">
      <c r="A3431" s="24">
        <v>2016</v>
      </c>
      <c r="B3431" s="17" t="s">
        <v>52</v>
      </c>
      <c r="C3431" s="17" t="s">
        <v>53</v>
      </c>
      <c r="D3431" s="17">
        <v>2010</v>
      </c>
      <c r="E3431" s="17">
        <v>6</v>
      </c>
      <c r="F3431" s="17">
        <v>71</v>
      </c>
      <c r="G3431" s="17">
        <v>3</v>
      </c>
      <c r="H3431" s="17">
        <v>74</v>
      </c>
      <c r="I3431" s="17" t="b">
        <v>1</v>
      </c>
      <c r="J3431" s="25">
        <v>4.0540540540540501E-2</v>
      </c>
      <c r="K3431">
        <f t="shared" ref="K3431:K3494" si="270">H3431/$H$1</f>
        <v>1.4448609809434551E-4</v>
      </c>
      <c r="L3431">
        <f t="shared" si="269"/>
        <v>1.20202370232182E-2</v>
      </c>
      <c r="M3431">
        <f t="shared" ref="M3431:M3494" si="271">J3431*L3431</f>
        <v>4.8730690634668326E-4</v>
      </c>
      <c r="N3431">
        <f t="shared" ref="N3431:N3494" si="272">L3431</f>
        <v>1.20202370232182E-2</v>
      </c>
      <c r="O3431">
        <f t="shared" ref="O3431:O3494" si="273">E3431*L3431</f>
        <v>7.2121422139309194E-2</v>
      </c>
      <c r="Q3431" s="7">
        <v>3405</v>
      </c>
      <c r="R3431" s="7">
        <v>9.1438181456288267E-4</v>
      </c>
      <c r="S3431" s="7">
        <v>-4.2035311611602363E-4</v>
      </c>
      <c r="U3431" s="7">
        <v>74.611001534078454</v>
      </c>
      <c r="V3431" s="7">
        <v>2.0168637158101748E-3</v>
      </c>
    </row>
    <row r="3432" spans="1:22" x14ac:dyDescent="0.35">
      <c r="A3432" s="3">
        <v>2017</v>
      </c>
      <c r="B3432" s="13" t="s">
        <v>24</v>
      </c>
      <c r="C3432" s="13" t="s">
        <v>169</v>
      </c>
      <c r="D3432" s="13">
        <v>2007</v>
      </c>
      <c r="E3432" s="14">
        <v>10</v>
      </c>
      <c r="F3432" s="13">
        <v>71</v>
      </c>
      <c r="G3432" s="13">
        <v>3</v>
      </c>
      <c r="H3432" s="13">
        <v>74</v>
      </c>
      <c r="I3432" s="13" t="b">
        <v>1</v>
      </c>
      <c r="J3432" s="4">
        <v>4.0540540540540501E-2</v>
      </c>
      <c r="K3432">
        <f t="shared" si="270"/>
        <v>1.4448609809434551E-4</v>
      </c>
      <c r="L3432">
        <f t="shared" si="269"/>
        <v>1.20202370232182E-2</v>
      </c>
      <c r="M3432">
        <f t="shared" si="271"/>
        <v>4.8730690634668326E-4</v>
      </c>
      <c r="N3432">
        <f t="shared" si="272"/>
        <v>1.20202370232182E-2</v>
      </c>
      <c r="O3432">
        <f t="shared" si="273"/>
        <v>0.120202370232182</v>
      </c>
      <c r="Q3432" s="7">
        <v>3406</v>
      </c>
      <c r="R3432" s="7">
        <v>7.3575752382238257E-4</v>
      </c>
      <c r="S3432" s="7">
        <v>-2.4172882537552354E-4</v>
      </c>
      <c r="U3432" s="7">
        <v>74.632916940609235</v>
      </c>
      <c r="V3432" s="7">
        <v>2.017721773162675E-3</v>
      </c>
    </row>
    <row r="3433" spans="1:22" x14ac:dyDescent="0.35">
      <c r="A3433" s="3">
        <v>2017</v>
      </c>
      <c r="B3433" s="13" t="s">
        <v>158</v>
      </c>
      <c r="C3433" s="13" t="s">
        <v>244</v>
      </c>
      <c r="D3433" s="13">
        <v>2005</v>
      </c>
      <c r="E3433" s="17">
        <v>12</v>
      </c>
      <c r="F3433" s="13">
        <v>71</v>
      </c>
      <c r="G3433" s="13">
        <v>3</v>
      </c>
      <c r="H3433" s="13">
        <v>74</v>
      </c>
      <c r="I3433" s="13" t="b">
        <v>1</v>
      </c>
      <c r="J3433" s="4">
        <v>4.0540540540540501E-2</v>
      </c>
      <c r="K3433">
        <f t="shared" si="270"/>
        <v>1.4448609809434551E-4</v>
      </c>
      <c r="L3433">
        <f t="shared" si="269"/>
        <v>1.20202370232182E-2</v>
      </c>
      <c r="M3433">
        <f t="shared" si="271"/>
        <v>4.8730690634668326E-4</v>
      </c>
      <c r="N3433">
        <f t="shared" si="272"/>
        <v>1.20202370232182E-2</v>
      </c>
      <c r="O3433">
        <f t="shared" si="273"/>
        <v>0.14424284427861839</v>
      </c>
      <c r="Q3433" s="7">
        <v>3407</v>
      </c>
      <c r="R3433" s="7">
        <v>1.0930061053033829E-3</v>
      </c>
      <c r="S3433" s="7">
        <v>-5.9897740685652383E-4</v>
      </c>
      <c r="U3433" s="7">
        <v>74.654832347140029</v>
      </c>
      <c r="V3433" s="7">
        <v>2.0182541769996794E-3</v>
      </c>
    </row>
    <row r="3434" spans="1:22" x14ac:dyDescent="0.35">
      <c r="A3434" s="5">
        <v>2017</v>
      </c>
      <c r="B3434" s="14" t="s">
        <v>186</v>
      </c>
      <c r="C3434" s="14" t="s">
        <v>236</v>
      </c>
      <c r="D3434" s="14">
        <v>2011</v>
      </c>
      <c r="E3434" s="14">
        <v>6</v>
      </c>
      <c r="F3434" s="14">
        <v>71</v>
      </c>
      <c r="G3434" s="14">
        <v>3</v>
      </c>
      <c r="H3434" s="14">
        <v>74</v>
      </c>
      <c r="I3434" s="14" t="b">
        <v>1</v>
      </c>
      <c r="J3434" s="6">
        <v>4.0540540540540501E-2</v>
      </c>
      <c r="K3434">
        <f t="shared" si="270"/>
        <v>1.4448609809434551E-4</v>
      </c>
      <c r="L3434">
        <f t="shared" si="269"/>
        <v>1.20202370232182E-2</v>
      </c>
      <c r="M3434">
        <f t="shared" si="271"/>
        <v>4.8730690634668326E-4</v>
      </c>
      <c r="N3434">
        <f t="shared" si="272"/>
        <v>1.20202370232182E-2</v>
      </c>
      <c r="O3434">
        <f t="shared" si="273"/>
        <v>7.2121422139309194E-2</v>
      </c>
      <c r="Q3434" s="7">
        <v>3408</v>
      </c>
      <c r="R3434" s="7">
        <v>5.5713323308188227E-4</v>
      </c>
      <c r="S3434" s="7">
        <v>-6.3104534635023235E-5</v>
      </c>
      <c r="U3434" s="7">
        <v>74.676747753670824</v>
      </c>
      <c r="V3434" s="7">
        <v>2.0182541769996794E-3</v>
      </c>
    </row>
    <row r="3435" spans="1:22" x14ac:dyDescent="0.35">
      <c r="A3435" s="3">
        <v>2017</v>
      </c>
      <c r="B3435" s="13" t="s">
        <v>26</v>
      </c>
      <c r="C3435" s="13" t="s">
        <v>201</v>
      </c>
      <c r="D3435" s="13">
        <v>2006</v>
      </c>
      <c r="E3435" s="17">
        <v>11</v>
      </c>
      <c r="F3435" s="13">
        <v>71</v>
      </c>
      <c r="G3435" s="13">
        <v>3</v>
      </c>
      <c r="H3435" s="13">
        <v>74</v>
      </c>
      <c r="I3435" s="13" t="b">
        <v>1</v>
      </c>
      <c r="J3435" s="4">
        <v>4.0540540540540501E-2</v>
      </c>
      <c r="K3435">
        <f t="shared" si="270"/>
        <v>1.4448609809434551E-4</v>
      </c>
      <c r="L3435">
        <f t="shared" si="269"/>
        <v>1.20202370232182E-2</v>
      </c>
      <c r="M3435">
        <f t="shared" si="271"/>
        <v>4.8730690634668326E-4</v>
      </c>
      <c r="N3435">
        <f t="shared" si="272"/>
        <v>1.20202370232182E-2</v>
      </c>
      <c r="O3435">
        <f t="shared" si="273"/>
        <v>0.13222260725540019</v>
      </c>
      <c r="Q3435" s="7">
        <v>3409</v>
      </c>
      <c r="R3435" s="7">
        <v>1.8975193203964861E-3</v>
      </c>
      <c r="S3435" s="7">
        <v>-1.04381041035808E-3</v>
      </c>
      <c r="U3435" s="7">
        <v>74.698663160201619</v>
      </c>
      <c r="V3435" s="7">
        <v>2.0182541769996794E-3</v>
      </c>
    </row>
    <row r="3436" spans="1:22" x14ac:dyDescent="0.35">
      <c r="A3436" s="5">
        <v>2017</v>
      </c>
      <c r="B3436" s="14" t="s">
        <v>42</v>
      </c>
      <c r="C3436" s="14" t="s">
        <v>96</v>
      </c>
      <c r="D3436" s="14">
        <v>2004</v>
      </c>
      <c r="E3436" s="14">
        <v>13</v>
      </c>
      <c r="F3436" s="14">
        <v>95</v>
      </c>
      <c r="G3436" s="14">
        <v>4</v>
      </c>
      <c r="H3436" s="14">
        <v>99</v>
      </c>
      <c r="I3436" s="14" t="b">
        <v>1</v>
      </c>
      <c r="J3436" s="6">
        <v>4.0404040404040401E-2</v>
      </c>
      <c r="K3436">
        <f t="shared" si="270"/>
        <v>1.9329896907216494E-4</v>
      </c>
      <c r="L3436">
        <f t="shared" si="269"/>
        <v>1.3903199958001213E-2</v>
      </c>
      <c r="M3436">
        <f t="shared" si="271"/>
        <v>5.6174545284853384E-4</v>
      </c>
      <c r="N3436">
        <f t="shared" si="272"/>
        <v>1.3903199958001213E-2</v>
      </c>
      <c r="O3436">
        <f t="shared" si="273"/>
        <v>0.18074159945401577</v>
      </c>
      <c r="Q3436" s="7">
        <v>3410</v>
      </c>
      <c r="R3436" s="7">
        <v>7.22246593083738E-4</v>
      </c>
      <c r="S3436" s="7">
        <v>-8.7099242588214586E-5</v>
      </c>
      <c r="U3436" s="7">
        <v>74.720578566732399</v>
      </c>
      <c r="V3436" s="7">
        <v>2.0183571360191093E-3</v>
      </c>
    </row>
    <row r="3437" spans="1:22" x14ac:dyDescent="0.35">
      <c r="A3437" s="24">
        <v>2017</v>
      </c>
      <c r="B3437" s="17" t="s">
        <v>67</v>
      </c>
      <c r="C3437" s="17" t="s">
        <v>68</v>
      </c>
      <c r="D3437" s="17">
        <v>2006</v>
      </c>
      <c r="E3437" s="17">
        <v>11</v>
      </c>
      <c r="F3437" s="17">
        <v>95</v>
      </c>
      <c r="G3437" s="17">
        <v>4</v>
      </c>
      <c r="H3437" s="17">
        <v>99</v>
      </c>
      <c r="I3437" s="17" t="b">
        <v>1</v>
      </c>
      <c r="J3437" s="25">
        <v>4.0404040404040401E-2</v>
      </c>
      <c r="K3437">
        <f t="shared" si="270"/>
        <v>1.9329896907216494E-4</v>
      </c>
      <c r="L3437">
        <f t="shared" si="269"/>
        <v>1.3903199958001213E-2</v>
      </c>
      <c r="M3437">
        <f t="shared" si="271"/>
        <v>5.6174545284853384E-4</v>
      </c>
      <c r="N3437">
        <f t="shared" si="272"/>
        <v>1.3903199958001213E-2</v>
      </c>
      <c r="O3437">
        <f t="shared" si="273"/>
        <v>0.15293519953801335</v>
      </c>
      <c r="Q3437" s="7">
        <v>3411</v>
      </c>
      <c r="R3437" s="7">
        <v>7.22246593083738E-4</v>
      </c>
      <c r="S3437" s="7">
        <v>-8.7099242588214586E-5</v>
      </c>
      <c r="U3437" s="7">
        <v>74.742493973263194</v>
      </c>
      <c r="V3437" s="7">
        <v>2.0186167484886391E-3</v>
      </c>
    </row>
    <row r="3438" spans="1:22" x14ac:dyDescent="0.35">
      <c r="A3438" s="3">
        <v>2014</v>
      </c>
      <c r="B3438" s="13" t="s">
        <v>26</v>
      </c>
      <c r="C3438" s="13" t="s">
        <v>100</v>
      </c>
      <c r="D3438" s="13">
        <v>2005</v>
      </c>
      <c r="E3438" s="14">
        <v>9</v>
      </c>
      <c r="F3438" s="13">
        <v>119</v>
      </c>
      <c r="G3438" s="13">
        <v>5</v>
      </c>
      <c r="H3438" s="13">
        <v>124</v>
      </c>
      <c r="I3438" s="13" t="b">
        <v>1</v>
      </c>
      <c r="J3438" s="4">
        <v>4.0322580645161303E-2</v>
      </c>
      <c r="K3438">
        <f t="shared" si="270"/>
        <v>2.4211184004998437E-4</v>
      </c>
      <c r="L3438">
        <f t="shared" si="269"/>
        <v>1.5559943446233484E-2</v>
      </c>
      <c r="M3438">
        <f t="shared" si="271"/>
        <v>6.2741707444489872E-4</v>
      </c>
      <c r="N3438">
        <f t="shared" si="272"/>
        <v>1.5559943446233484E-2</v>
      </c>
      <c r="O3438">
        <f t="shared" si="273"/>
        <v>0.14003949101610136</v>
      </c>
      <c r="Q3438" s="7">
        <v>3412</v>
      </c>
      <c r="R3438" s="7">
        <v>2.3431793330133833E-3</v>
      </c>
      <c r="S3438" s="7">
        <v>-1.7080319825178599E-3</v>
      </c>
      <c r="U3438" s="7">
        <v>74.764409379793989</v>
      </c>
      <c r="V3438" s="7">
        <v>2.0186167484886391E-3</v>
      </c>
    </row>
    <row r="3439" spans="1:22" x14ac:dyDescent="0.35">
      <c r="A3439" s="3">
        <v>2015</v>
      </c>
      <c r="B3439" s="13" t="s">
        <v>26</v>
      </c>
      <c r="C3439" s="13" t="s">
        <v>54</v>
      </c>
      <c r="D3439" s="13">
        <v>2007</v>
      </c>
      <c r="E3439" s="17">
        <v>8</v>
      </c>
      <c r="F3439" s="13">
        <v>119</v>
      </c>
      <c r="G3439" s="13">
        <v>5</v>
      </c>
      <c r="H3439" s="13">
        <v>124</v>
      </c>
      <c r="I3439" s="13" t="b">
        <v>1</v>
      </c>
      <c r="J3439" s="4">
        <v>4.0322580645161303E-2</v>
      </c>
      <c r="K3439">
        <f t="shared" si="270"/>
        <v>2.4211184004998437E-4</v>
      </c>
      <c r="L3439">
        <f t="shared" si="269"/>
        <v>1.5559943446233484E-2</v>
      </c>
      <c r="M3439">
        <f t="shared" si="271"/>
        <v>6.2741707444489872E-4</v>
      </c>
      <c r="N3439">
        <f t="shared" si="272"/>
        <v>1.5559943446233484E-2</v>
      </c>
      <c r="O3439">
        <f t="shared" si="273"/>
        <v>0.12447954756986787</v>
      </c>
      <c r="Q3439" s="7">
        <v>3413</v>
      </c>
      <c r="R3439" s="7">
        <v>3.811284126439649E-4</v>
      </c>
      <c r="S3439" s="7">
        <v>1.0950485932385552E-4</v>
      </c>
      <c r="U3439" s="7">
        <v>74.786324786324784</v>
      </c>
      <c r="V3439" s="7">
        <v>2.0186167484886391E-3</v>
      </c>
    </row>
    <row r="3440" spans="1:22" x14ac:dyDescent="0.35">
      <c r="A3440" s="5">
        <v>2015</v>
      </c>
      <c r="B3440" s="14" t="s">
        <v>26</v>
      </c>
      <c r="C3440" s="14" t="s">
        <v>133</v>
      </c>
      <c r="D3440" s="14">
        <v>2005</v>
      </c>
      <c r="E3440" s="14">
        <v>10</v>
      </c>
      <c r="F3440" s="14">
        <v>119</v>
      </c>
      <c r="G3440" s="14">
        <v>5</v>
      </c>
      <c r="H3440" s="14">
        <v>124</v>
      </c>
      <c r="I3440" s="14" t="b">
        <v>1</v>
      </c>
      <c r="J3440" s="6">
        <v>4.0322580645161303E-2</v>
      </c>
      <c r="K3440">
        <f t="shared" si="270"/>
        <v>2.4211184004998437E-4</v>
      </c>
      <c r="L3440">
        <f t="shared" si="269"/>
        <v>1.5559943446233484E-2</v>
      </c>
      <c r="M3440">
        <f t="shared" si="271"/>
        <v>6.2741707444489872E-4</v>
      </c>
      <c r="N3440">
        <f t="shared" si="272"/>
        <v>1.5559943446233484E-2</v>
      </c>
      <c r="O3440">
        <f t="shared" si="273"/>
        <v>0.15559943446233485</v>
      </c>
      <c r="Q3440" s="7">
        <v>3414</v>
      </c>
      <c r="R3440" s="7">
        <v>9.2070979189851142E-4</v>
      </c>
      <c r="S3440" s="7">
        <v>-4.30076519930691E-4</v>
      </c>
      <c r="U3440" s="7">
        <v>74.808240192855564</v>
      </c>
      <c r="V3440" s="7">
        <v>2.0186167484886391E-3</v>
      </c>
    </row>
    <row r="3441" spans="1:22" x14ac:dyDescent="0.35">
      <c r="A3441" s="24">
        <v>2017</v>
      </c>
      <c r="B3441" s="17" t="s">
        <v>26</v>
      </c>
      <c r="C3441" s="17" t="s">
        <v>54</v>
      </c>
      <c r="D3441" s="17">
        <v>2009</v>
      </c>
      <c r="E3441" s="17">
        <v>8</v>
      </c>
      <c r="F3441" s="17">
        <v>119</v>
      </c>
      <c r="G3441" s="17">
        <v>5</v>
      </c>
      <c r="H3441" s="17">
        <v>124</v>
      </c>
      <c r="I3441" s="17" t="b">
        <v>1</v>
      </c>
      <c r="J3441" s="25">
        <v>4.0322580645161303E-2</v>
      </c>
      <c r="K3441">
        <f t="shared" si="270"/>
        <v>2.4211184004998437E-4</v>
      </c>
      <c r="L3441">
        <f t="shared" si="269"/>
        <v>1.5559943446233484E-2</v>
      </c>
      <c r="M3441">
        <f t="shared" si="271"/>
        <v>6.2741707444489872E-4</v>
      </c>
      <c r="N3441">
        <f t="shared" si="272"/>
        <v>1.5559943446233484E-2</v>
      </c>
      <c r="O3441">
        <f t="shared" si="273"/>
        <v>0.12447954756986787</v>
      </c>
      <c r="Q3441" s="7">
        <v>3415</v>
      </c>
      <c r="R3441" s="7">
        <v>7.4084933214699591E-4</v>
      </c>
      <c r="S3441" s="7">
        <v>-2.5021606017917549E-4</v>
      </c>
      <c r="U3441" s="7">
        <v>74.830155599386359</v>
      </c>
      <c r="V3441" s="7">
        <v>2.0202440093320972E-3</v>
      </c>
    </row>
    <row r="3442" spans="1:22" x14ac:dyDescent="0.35">
      <c r="A3442" s="5">
        <v>2013</v>
      </c>
      <c r="B3442" s="14" t="s">
        <v>33</v>
      </c>
      <c r="C3442" s="14" t="s">
        <v>203</v>
      </c>
      <c r="D3442" s="14">
        <v>2006</v>
      </c>
      <c r="E3442" s="14">
        <v>7</v>
      </c>
      <c r="F3442" s="14">
        <v>72</v>
      </c>
      <c r="G3442" s="14">
        <v>3</v>
      </c>
      <c r="H3442" s="14">
        <v>75</v>
      </c>
      <c r="I3442" s="14" t="b">
        <v>1</v>
      </c>
      <c r="J3442" s="6">
        <v>0.04</v>
      </c>
      <c r="K3442">
        <f t="shared" si="270"/>
        <v>1.4643861293345828E-4</v>
      </c>
      <c r="L3442">
        <f t="shared" si="269"/>
        <v>1.2101182294861039E-2</v>
      </c>
      <c r="M3442">
        <f t="shared" si="271"/>
        <v>4.8404729179444156E-4</v>
      </c>
      <c r="N3442">
        <f t="shared" si="272"/>
        <v>1.2101182294861039E-2</v>
      </c>
      <c r="O3442">
        <f t="shared" si="273"/>
        <v>8.4708276064027269E-2</v>
      </c>
      <c r="Q3442" s="7">
        <v>3416</v>
      </c>
      <c r="R3442" s="7">
        <v>7.4084933214699591E-4</v>
      </c>
      <c r="S3442" s="7">
        <v>-2.5021606017917549E-4</v>
      </c>
      <c r="U3442" s="7">
        <v>74.852071005917153</v>
      </c>
      <c r="V3442" s="7">
        <v>2.0221182545868202E-3</v>
      </c>
    </row>
    <row r="3443" spans="1:22" x14ac:dyDescent="0.35">
      <c r="A3443" s="24">
        <v>2013</v>
      </c>
      <c r="B3443" s="17" t="s">
        <v>30</v>
      </c>
      <c r="C3443" s="17" t="s">
        <v>327</v>
      </c>
      <c r="D3443" s="17">
        <v>2007</v>
      </c>
      <c r="E3443" s="17">
        <v>6</v>
      </c>
      <c r="F3443" s="17">
        <v>48</v>
      </c>
      <c r="G3443" s="17">
        <v>2</v>
      </c>
      <c r="H3443" s="17">
        <v>50</v>
      </c>
      <c r="I3443" s="17" t="b">
        <v>1</v>
      </c>
      <c r="J3443" s="25">
        <v>0.04</v>
      </c>
      <c r="K3443">
        <f t="shared" si="270"/>
        <v>9.762574195563887E-5</v>
      </c>
      <c r="L3443">
        <f t="shared" si="269"/>
        <v>9.8805739689371719E-3</v>
      </c>
      <c r="M3443">
        <f t="shared" si="271"/>
        <v>3.952229587574869E-4</v>
      </c>
      <c r="N3443">
        <f t="shared" si="272"/>
        <v>9.8805739689371719E-3</v>
      </c>
      <c r="O3443">
        <f t="shared" si="273"/>
        <v>5.9283443813623035E-2</v>
      </c>
      <c r="Q3443" s="7">
        <v>3417</v>
      </c>
      <c r="R3443" s="7">
        <v>9.2070979189851142E-4</v>
      </c>
      <c r="S3443" s="7">
        <v>-4.30076519930691E-4</v>
      </c>
      <c r="U3443" s="7">
        <v>74.873986412447948</v>
      </c>
      <c r="V3443" s="7">
        <v>2.0241245806862569E-3</v>
      </c>
    </row>
    <row r="3444" spans="1:22" x14ac:dyDescent="0.35">
      <c r="A3444" s="3">
        <v>2013</v>
      </c>
      <c r="B3444" s="13" t="s">
        <v>26</v>
      </c>
      <c r="C3444" s="13" t="s">
        <v>338</v>
      </c>
      <c r="D3444" s="13">
        <v>2005</v>
      </c>
      <c r="E3444" s="14">
        <v>8</v>
      </c>
      <c r="F3444" s="13">
        <v>48</v>
      </c>
      <c r="G3444" s="13">
        <v>2</v>
      </c>
      <c r="H3444" s="13">
        <v>50</v>
      </c>
      <c r="I3444" s="13" t="b">
        <v>1</v>
      </c>
      <c r="J3444" s="4">
        <v>0.04</v>
      </c>
      <c r="K3444">
        <f t="shared" si="270"/>
        <v>9.762574195563887E-5</v>
      </c>
      <c r="L3444">
        <f t="shared" si="269"/>
        <v>9.8805739689371719E-3</v>
      </c>
      <c r="M3444">
        <f t="shared" si="271"/>
        <v>3.952229587574869E-4</v>
      </c>
      <c r="N3444">
        <f t="shared" si="272"/>
        <v>9.8805739689371719E-3</v>
      </c>
      <c r="O3444">
        <f t="shared" si="273"/>
        <v>7.9044591751497376E-2</v>
      </c>
      <c r="Q3444" s="7">
        <v>3418</v>
      </c>
      <c r="R3444" s="7">
        <v>2.2934325431395123E-3</v>
      </c>
      <c r="S3444" s="7">
        <v>-1.2731724664892018E-3</v>
      </c>
      <c r="U3444" s="7">
        <v>74.895901818978729</v>
      </c>
      <c r="V3444" s="7">
        <v>2.0243544146331832E-3</v>
      </c>
    </row>
    <row r="3445" spans="1:22" x14ac:dyDescent="0.35">
      <c r="A3445" s="3">
        <v>2014</v>
      </c>
      <c r="B3445" s="13" t="s">
        <v>24</v>
      </c>
      <c r="C3445" s="13" t="s">
        <v>238</v>
      </c>
      <c r="D3445" s="13">
        <v>2002</v>
      </c>
      <c r="E3445" s="17">
        <v>12</v>
      </c>
      <c r="F3445" s="13">
        <v>48</v>
      </c>
      <c r="G3445" s="13">
        <v>2</v>
      </c>
      <c r="H3445" s="13">
        <v>50</v>
      </c>
      <c r="I3445" s="13" t="b">
        <v>1</v>
      </c>
      <c r="J3445" s="4">
        <v>0.04</v>
      </c>
      <c r="K3445">
        <f t="shared" si="270"/>
        <v>9.762574195563887E-5</v>
      </c>
      <c r="L3445">
        <f t="shared" si="269"/>
        <v>9.8805739689371719E-3</v>
      </c>
      <c r="M3445">
        <f t="shared" si="271"/>
        <v>3.952229587574869E-4</v>
      </c>
      <c r="N3445">
        <f t="shared" si="272"/>
        <v>9.8805739689371719E-3</v>
      </c>
      <c r="O3445">
        <f t="shared" si="273"/>
        <v>0.11856688762724607</v>
      </c>
      <c r="Q3445" s="7">
        <v>3419</v>
      </c>
      <c r="R3445" s="7">
        <v>9.7387710744320228E-4</v>
      </c>
      <c r="S3445" s="7">
        <v>-1.260089198742133E-4</v>
      </c>
      <c r="U3445" s="7">
        <v>74.917817225509523</v>
      </c>
      <c r="V3445" s="7">
        <v>2.0249150999824246E-3</v>
      </c>
    </row>
    <row r="3446" spans="1:22" x14ac:dyDescent="0.35">
      <c r="A3446" s="5">
        <v>2014</v>
      </c>
      <c r="B3446" s="14" t="s">
        <v>52</v>
      </c>
      <c r="C3446" s="14" t="s">
        <v>165</v>
      </c>
      <c r="D3446" s="14">
        <v>2007</v>
      </c>
      <c r="E3446" s="14">
        <v>7</v>
      </c>
      <c r="F3446" s="14">
        <v>48</v>
      </c>
      <c r="G3446" s="14">
        <v>2</v>
      </c>
      <c r="H3446" s="14">
        <v>50</v>
      </c>
      <c r="I3446" s="14" t="b">
        <v>1</v>
      </c>
      <c r="J3446" s="6">
        <v>0.04</v>
      </c>
      <c r="K3446">
        <f t="shared" si="270"/>
        <v>9.762574195563887E-5</v>
      </c>
      <c r="L3446">
        <f t="shared" si="269"/>
        <v>9.8805739689371719E-3</v>
      </c>
      <c r="M3446">
        <f t="shared" si="271"/>
        <v>3.952229587574869E-4</v>
      </c>
      <c r="N3446">
        <f t="shared" si="272"/>
        <v>9.8805739689371719E-3</v>
      </c>
      <c r="O3446">
        <f t="shared" si="273"/>
        <v>6.9164017782560205E-2</v>
      </c>
      <c r="Q3446" s="7">
        <v>3420</v>
      </c>
      <c r="R3446" s="7">
        <v>1.5617625588483486E-3</v>
      </c>
      <c r="S3446" s="7">
        <v>-8.7026642771343278E-4</v>
      </c>
      <c r="U3446" s="7">
        <v>74.939732632040318</v>
      </c>
      <c r="V3446" s="7">
        <v>2.0262663948274954E-3</v>
      </c>
    </row>
    <row r="3447" spans="1:22" x14ac:dyDescent="0.35">
      <c r="A3447" s="3">
        <v>2014</v>
      </c>
      <c r="B3447" s="13" t="s">
        <v>158</v>
      </c>
      <c r="C3447" s="13" t="s">
        <v>384</v>
      </c>
      <c r="D3447" s="13">
        <v>2006</v>
      </c>
      <c r="E3447" s="17">
        <v>8</v>
      </c>
      <c r="F3447" s="13">
        <v>48</v>
      </c>
      <c r="G3447" s="13">
        <v>2</v>
      </c>
      <c r="H3447" s="13">
        <v>50</v>
      </c>
      <c r="I3447" s="13" t="b">
        <v>1</v>
      </c>
      <c r="J3447" s="4">
        <v>0.04</v>
      </c>
      <c r="K3447">
        <f t="shared" si="270"/>
        <v>9.762574195563887E-5</v>
      </c>
      <c r="L3447">
        <f t="shared" si="269"/>
        <v>9.8805739689371719E-3</v>
      </c>
      <c r="M3447">
        <f t="shared" si="271"/>
        <v>3.952229587574869E-4</v>
      </c>
      <c r="N3447">
        <f t="shared" si="272"/>
        <v>9.8805739689371719E-3</v>
      </c>
      <c r="O3447">
        <f t="shared" si="273"/>
        <v>7.9044591751497376E-2</v>
      </c>
      <c r="Q3447" s="7">
        <v>3421</v>
      </c>
      <c r="R3447" s="7">
        <v>6.4998877192886263E-4</v>
      </c>
      <c r="S3447" s="7">
        <v>-8.5384545132453373E-5</v>
      </c>
      <c r="U3447" s="7">
        <v>74.961648038571113</v>
      </c>
      <c r="V3447" s="7">
        <v>2.0262663948274954E-3</v>
      </c>
    </row>
    <row r="3448" spans="1:22" x14ac:dyDescent="0.35">
      <c r="A3448" s="5">
        <v>2014</v>
      </c>
      <c r="B3448" s="14" t="s">
        <v>158</v>
      </c>
      <c r="C3448" s="14" t="s">
        <v>255</v>
      </c>
      <c r="D3448" s="14">
        <v>2005</v>
      </c>
      <c r="E3448" s="14">
        <v>9</v>
      </c>
      <c r="F3448" s="14">
        <v>48</v>
      </c>
      <c r="G3448" s="14">
        <v>2</v>
      </c>
      <c r="H3448" s="14">
        <v>50</v>
      </c>
      <c r="I3448" s="14" t="b">
        <v>1</v>
      </c>
      <c r="J3448" s="6">
        <v>0.04</v>
      </c>
      <c r="K3448">
        <f t="shared" si="270"/>
        <v>9.762574195563887E-5</v>
      </c>
      <c r="L3448">
        <f t="shared" si="269"/>
        <v>9.8805739689371719E-3</v>
      </c>
      <c r="M3448">
        <f t="shared" si="271"/>
        <v>3.952229587574869E-4</v>
      </c>
      <c r="N3448">
        <f t="shared" si="272"/>
        <v>9.8805739689371719E-3</v>
      </c>
      <c r="O3448">
        <f t="shared" si="273"/>
        <v>8.8925165720434546E-2</v>
      </c>
      <c r="Q3448" s="7">
        <v>3422</v>
      </c>
      <c r="R3448" s="7">
        <v>1.1371890968532277E-3</v>
      </c>
      <c r="S3448" s="7">
        <v>-3.913743125146873E-4</v>
      </c>
      <c r="U3448" s="7">
        <v>74.983563445101893</v>
      </c>
      <c r="V3448" s="7">
        <v>2.0274509996611296E-3</v>
      </c>
    </row>
    <row r="3449" spans="1:22" x14ac:dyDescent="0.35">
      <c r="A3449" s="24">
        <v>2015</v>
      </c>
      <c r="B3449" s="17" t="s">
        <v>37</v>
      </c>
      <c r="C3449" s="17" t="s">
        <v>59</v>
      </c>
      <c r="D3449" s="17">
        <v>2006</v>
      </c>
      <c r="E3449" s="17">
        <v>9</v>
      </c>
      <c r="F3449" s="17">
        <v>48</v>
      </c>
      <c r="G3449" s="17">
        <v>2</v>
      </c>
      <c r="H3449" s="17">
        <v>50</v>
      </c>
      <c r="I3449" s="17" t="b">
        <v>1</v>
      </c>
      <c r="J3449" s="25">
        <v>0.04</v>
      </c>
      <c r="K3449">
        <f t="shared" si="270"/>
        <v>9.762574195563887E-5</v>
      </c>
      <c r="L3449">
        <f t="shared" si="269"/>
        <v>9.8805739689371719E-3</v>
      </c>
      <c r="M3449">
        <f t="shared" si="271"/>
        <v>3.952229587574869E-4</v>
      </c>
      <c r="N3449">
        <f t="shared" si="272"/>
        <v>9.8805739689371719E-3</v>
      </c>
      <c r="O3449">
        <f t="shared" si="273"/>
        <v>8.8925165720434546E-2</v>
      </c>
      <c r="Q3449" s="7">
        <v>3423</v>
      </c>
      <c r="R3449" s="7">
        <v>7.2819110974772935E-4</v>
      </c>
      <c r="S3449" s="7">
        <v>-9.8228722318315521E-5</v>
      </c>
      <c r="U3449" s="7">
        <v>75.005478851632688</v>
      </c>
      <c r="V3449" s="7">
        <v>2.0285407342196036E-3</v>
      </c>
    </row>
    <row r="3450" spans="1:22" x14ac:dyDescent="0.35">
      <c r="A3450" s="3">
        <v>2015</v>
      </c>
      <c r="B3450" s="13" t="s">
        <v>26</v>
      </c>
      <c r="C3450" s="13" t="s">
        <v>147</v>
      </c>
      <c r="D3450" s="13">
        <v>2006</v>
      </c>
      <c r="E3450" s="14">
        <v>9</v>
      </c>
      <c r="F3450" s="13">
        <v>48</v>
      </c>
      <c r="G3450" s="13">
        <v>2</v>
      </c>
      <c r="H3450" s="13">
        <v>50</v>
      </c>
      <c r="I3450" s="13" t="b">
        <v>1</v>
      </c>
      <c r="J3450" s="4">
        <v>0.04</v>
      </c>
      <c r="K3450">
        <f t="shared" si="270"/>
        <v>9.762574195563887E-5</v>
      </c>
      <c r="L3450">
        <f t="shared" si="269"/>
        <v>9.8805739689371719E-3</v>
      </c>
      <c r="M3450">
        <f t="shared" si="271"/>
        <v>3.952229587574869E-4</v>
      </c>
      <c r="N3450">
        <f t="shared" si="272"/>
        <v>9.8805739689371719E-3</v>
      </c>
      <c r="O3450">
        <f t="shared" si="273"/>
        <v>8.8925165720434546E-2</v>
      </c>
      <c r="Q3450" s="7">
        <v>3424</v>
      </c>
      <c r="R3450" s="7">
        <v>1.807962643294174E-3</v>
      </c>
      <c r="S3450" s="7">
        <v>-1.011520842758378E-3</v>
      </c>
      <c r="U3450" s="7">
        <v>75.027394258163483</v>
      </c>
      <c r="V3450" s="7">
        <v>2.0285407342196036E-3</v>
      </c>
    </row>
    <row r="3451" spans="1:22" x14ac:dyDescent="0.35">
      <c r="A3451" s="24">
        <v>2016</v>
      </c>
      <c r="B3451" s="17" t="s">
        <v>24</v>
      </c>
      <c r="C3451" s="17" t="s">
        <v>49</v>
      </c>
      <c r="D3451" s="17">
        <v>2006</v>
      </c>
      <c r="E3451" s="17">
        <v>10</v>
      </c>
      <c r="F3451" s="17">
        <v>48</v>
      </c>
      <c r="G3451" s="17">
        <v>2</v>
      </c>
      <c r="H3451" s="17">
        <v>50</v>
      </c>
      <c r="I3451" s="17" t="b">
        <v>1</v>
      </c>
      <c r="J3451" s="25">
        <v>0.04</v>
      </c>
      <c r="K3451">
        <f t="shared" si="270"/>
        <v>9.762574195563887E-5</v>
      </c>
      <c r="L3451">
        <f t="shared" si="269"/>
        <v>9.8805739689371719E-3</v>
      </c>
      <c r="M3451">
        <f t="shared" si="271"/>
        <v>3.952229587574869E-4</v>
      </c>
      <c r="N3451">
        <f t="shared" si="272"/>
        <v>9.8805739689371719E-3</v>
      </c>
      <c r="O3451">
        <f t="shared" si="273"/>
        <v>9.8805739689371716E-2</v>
      </c>
      <c r="Q3451" s="7">
        <v>3425</v>
      </c>
      <c r="R3451" s="7">
        <v>1.5124967321004737E-3</v>
      </c>
      <c r="S3451" s="7">
        <v>-7.1605493156467776E-4</v>
      </c>
      <c r="U3451" s="7">
        <v>75.049309664694277</v>
      </c>
      <c r="V3451" s="7">
        <v>2.0324715215856788E-3</v>
      </c>
    </row>
    <row r="3452" spans="1:22" x14ac:dyDescent="0.35">
      <c r="A3452" s="5">
        <v>2016</v>
      </c>
      <c r="B3452" s="14" t="s">
        <v>33</v>
      </c>
      <c r="C3452" s="14" t="s">
        <v>385</v>
      </c>
      <c r="D3452" s="14">
        <v>2009</v>
      </c>
      <c r="E3452" s="14">
        <v>7</v>
      </c>
      <c r="F3452" s="14">
        <v>48</v>
      </c>
      <c r="G3452" s="14">
        <v>2</v>
      </c>
      <c r="H3452" s="14">
        <v>50</v>
      </c>
      <c r="I3452" s="14" t="b">
        <v>1</v>
      </c>
      <c r="J3452" s="6">
        <v>0.04</v>
      </c>
      <c r="K3452">
        <f t="shared" si="270"/>
        <v>9.762574195563887E-5</v>
      </c>
      <c r="L3452">
        <f t="shared" si="269"/>
        <v>9.8805739689371719E-3</v>
      </c>
      <c r="M3452">
        <f t="shared" si="271"/>
        <v>3.952229587574869E-4</v>
      </c>
      <c r="N3452">
        <f t="shared" si="272"/>
        <v>9.8805739689371719E-3</v>
      </c>
      <c r="O3452">
        <f t="shared" si="273"/>
        <v>6.9164017782560205E-2</v>
      </c>
      <c r="Q3452" s="7">
        <v>3426</v>
      </c>
      <c r="R3452" s="7">
        <v>7.459063828819647E-4</v>
      </c>
      <c r="S3452" s="7">
        <v>-2.5859947653528143E-4</v>
      </c>
      <c r="U3452" s="7">
        <v>75.071225071225058</v>
      </c>
      <c r="V3452" s="7">
        <v>2.033405347282352E-3</v>
      </c>
    </row>
    <row r="3453" spans="1:22" x14ac:dyDescent="0.35">
      <c r="A3453" s="3">
        <v>2017</v>
      </c>
      <c r="B3453" s="13" t="s">
        <v>67</v>
      </c>
      <c r="C3453" s="13" t="s">
        <v>139</v>
      </c>
      <c r="D3453" s="13">
        <v>2011</v>
      </c>
      <c r="E3453" s="17">
        <v>6</v>
      </c>
      <c r="F3453" s="13">
        <v>48</v>
      </c>
      <c r="G3453" s="13">
        <v>2</v>
      </c>
      <c r="H3453" s="13">
        <v>50</v>
      </c>
      <c r="I3453" s="13" t="b">
        <v>1</v>
      </c>
      <c r="J3453" s="4">
        <v>0.04</v>
      </c>
      <c r="K3453">
        <f t="shared" si="270"/>
        <v>9.762574195563887E-5</v>
      </c>
      <c r="L3453">
        <f t="shared" si="269"/>
        <v>9.8805739689371719E-3</v>
      </c>
      <c r="M3453">
        <f t="shared" si="271"/>
        <v>3.952229587574869E-4</v>
      </c>
      <c r="N3453">
        <f t="shared" si="272"/>
        <v>9.8805739689371719E-3</v>
      </c>
      <c r="O3453">
        <f t="shared" si="273"/>
        <v>5.9283443813623035E-2</v>
      </c>
      <c r="Q3453" s="7">
        <v>3427</v>
      </c>
      <c r="R3453" s="7">
        <v>1.1080827637877677E-3</v>
      </c>
      <c r="S3453" s="7">
        <v>-6.2077585744108434E-4</v>
      </c>
      <c r="U3453" s="7">
        <v>75.093140477755853</v>
      </c>
      <c r="V3453" s="7">
        <v>2.033405347282352E-3</v>
      </c>
    </row>
    <row r="3454" spans="1:22" x14ac:dyDescent="0.35">
      <c r="A3454" s="5">
        <v>2017</v>
      </c>
      <c r="B3454" s="14" t="s">
        <v>26</v>
      </c>
      <c r="C3454" s="14" t="s">
        <v>54</v>
      </c>
      <c r="D3454" s="14">
        <v>2004</v>
      </c>
      <c r="E3454" s="14">
        <v>13</v>
      </c>
      <c r="F3454" s="14">
        <v>48</v>
      </c>
      <c r="G3454" s="14">
        <v>2</v>
      </c>
      <c r="H3454" s="14">
        <v>50</v>
      </c>
      <c r="I3454" s="14" t="b">
        <v>1</v>
      </c>
      <c r="J3454" s="6">
        <v>0.04</v>
      </c>
      <c r="K3454">
        <f t="shared" si="270"/>
        <v>9.762574195563887E-5</v>
      </c>
      <c r="L3454">
        <f t="shared" si="269"/>
        <v>9.8805739689371719E-3</v>
      </c>
      <c r="M3454">
        <f t="shared" si="271"/>
        <v>3.952229587574869E-4</v>
      </c>
      <c r="N3454">
        <f t="shared" si="272"/>
        <v>9.8805739689371719E-3</v>
      </c>
      <c r="O3454">
        <f t="shared" si="273"/>
        <v>0.12844746159618323</v>
      </c>
      <c r="Q3454" s="7">
        <v>3428</v>
      </c>
      <c r="R3454" s="7">
        <v>1.4702591446935707E-3</v>
      </c>
      <c r="S3454" s="7">
        <v>-9.8295223834688741E-4</v>
      </c>
      <c r="U3454" s="7">
        <v>75.115055884286647</v>
      </c>
      <c r="V3454" s="7">
        <v>2.0341134808045287E-3</v>
      </c>
    </row>
    <row r="3455" spans="1:22" x14ac:dyDescent="0.35">
      <c r="A3455" s="3">
        <v>2014</v>
      </c>
      <c r="B3455" s="13" t="s">
        <v>37</v>
      </c>
      <c r="C3455" s="13" t="s">
        <v>39</v>
      </c>
      <c r="D3455" s="13">
        <v>2006</v>
      </c>
      <c r="E3455" s="17">
        <v>8</v>
      </c>
      <c r="F3455" s="13">
        <v>290</v>
      </c>
      <c r="G3455" s="13">
        <v>12</v>
      </c>
      <c r="H3455" s="13">
        <v>302</v>
      </c>
      <c r="I3455" s="13" t="b">
        <v>1</v>
      </c>
      <c r="J3455" s="4">
        <v>3.9735099337748297E-2</v>
      </c>
      <c r="K3455">
        <f t="shared" si="270"/>
        <v>5.8965948141205874E-4</v>
      </c>
      <c r="L3455">
        <f t="shared" si="269"/>
        <v>2.4282905127106572E-2</v>
      </c>
      <c r="M3455">
        <f t="shared" si="271"/>
        <v>9.6488364743469715E-4</v>
      </c>
      <c r="N3455">
        <f t="shared" si="272"/>
        <v>2.4282905127106572E-2</v>
      </c>
      <c r="O3455">
        <f t="shared" si="273"/>
        <v>0.19426324101685258</v>
      </c>
      <c r="Q3455" s="7">
        <v>3429</v>
      </c>
      <c r="R3455" s="7">
        <v>3.8373000197616141E-4</v>
      </c>
      <c r="S3455" s="7">
        <v>1.0357690437052186E-4</v>
      </c>
      <c r="U3455" s="7">
        <v>75.136971290817442</v>
      </c>
      <c r="V3455" s="7">
        <v>2.0358018187649177E-3</v>
      </c>
    </row>
    <row r="3456" spans="1:22" x14ac:dyDescent="0.35">
      <c r="A3456" s="5">
        <v>2016</v>
      </c>
      <c r="B3456" s="14" t="s">
        <v>118</v>
      </c>
      <c r="C3456" s="14" t="s">
        <v>119</v>
      </c>
      <c r="D3456" s="14">
        <v>2008</v>
      </c>
      <c r="E3456" s="14">
        <v>8</v>
      </c>
      <c r="F3456" s="14">
        <v>145</v>
      </c>
      <c r="G3456" s="14">
        <v>6</v>
      </c>
      <c r="H3456" s="14">
        <v>151</v>
      </c>
      <c r="I3456" s="14" t="b">
        <v>1</v>
      </c>
      <c r="J3456" s="6">
        <v>3.9735099337748297E-2</v>
      </c>
      <c r="K3456">
        <f t="shared" si="270"/>
        <v>2.9482974070602937E-4</v>
      </c>
      <c r="L3456">
        <f t="shared" si="269"/>
        <v>1.7170606882286641E-2</v>
      </c>
      <c r="M3456">
        <f t="shared" si="271"/>
        <v>6.8227577015708425E-4</v>
      </c>
      <c r="N3456">
        <f t="shared" si="272"/>
        <v>1.7170606882286641E-2</v>
      </c>
      <c r="O3456">
        <f t="shared" si="273"/>
        <v>0.13736485505829313</v>
      </c>
      <c r="Q3456" s="7">
        <v>3430</v>
      </c>
      <c r="R3456" s="7">
        <v>1.1080827637877677E-3</v>
      </c>
      <c r="S3456" s="7">
        <v>-6.2077585744108434E-4</v>
      </c>
      <c r="U3456" s="7">
        <v>75.158886697348223</v>
      </c>
      <c r="V3456" s="7">
        <v>2.035881185709795E-3</v>
      </c>
    </row>
    <row r="3457" spans="1:22" x14ac:dyDescent="0.35">
      <c r="A3457" s="24">
        <v>2017</v>
      </c>
      <c r="B3457" s="17" t="s">
        <v>26</v>
      </c>
      <c r="C3457" s="17" t="s">
        <v>111</v>
      </c>
      <c r="D3457" s="17">
        <v>2008</v>
      </c>
      <c r="E3457" s="17">
        <v>9</v>
      </c>
      <c r="F3457" s="17">
        <v>121</v>
      </c>
      <c r="G3457" s="17">
        <v>5</v>
      </c>
      <c r="H3457" s="17">
        <v>126</v>
      </c>
      <c r="I3457" s="17" t="b">
        <v>1</v>
      </c>
      <c r="J3457" s="25">
        <v>3.9682539682539701E-2</v>
      </c>
      <c r="K3457">
        <f t="shared" si="270"/>
        <v>2.4601686972820991E-4</v>
      </c>
      <c r="L3457">
        <f t="shared" si="269"/>
        <v>1.5684924919431714E-2</v>
      </c>
      <c r="M3457">
        <f t="shared" si="271"/>
        <v>6.2241765553300483E-4</v>
      </c>
      <c r="N3457">
        <f t="shared" si="272"/>
        <v>1.5684924919431714E-2</v>
      </c>
      <c r="O3457">
        <f t="shared" si="273"/>
        <v>0.14116432427488543</v>
      </c>
      <c r="Q3457" s="7">
        <v>3431</v>
      </c>
      <c r="R3457" s="7">
        <v>1.4702591446935707E-3</v>
      </c>
      <c r="S3457" s="7">
        <v>-9.8295223834688741E-4</v>
      </c>
      <c r="U3457" s="7">
        <v>75.180802103879017</v>
      </c>
      <c r="V3457" s="7">
        <v>2.0358811857097972E-3</v>
      </c>
    </row>
    <row r="3458" spans="1:22" x14ac:dyDescent="0.35">
      <c r="A3458" s="3">
        <v>2016</v>
      </c>
      <c r="B3458" s="13" t="s">
        <v>104</v>
      </c>
      <c r="C3458" s="13" t="s">
        <v>105</v>
      </c>
      <c r="D3458" s="13">
        <v>2005</v>
      </c>
      <c r="E3458" s="14">
        <v>11</v>
      </c>
      <c r="F3458" s="13">
        <v>97</v>
      </c>
      <c r="G3458" s="13">
        <v>4</v>
      </c>
      <c r="H3458" s="13">
        <v>101</v>
      </c>
      <c r="I3458" s="13" t="b">
        <v>1</v>
      </c>
      <c r="J3458" s="4">
        <v>3.9603960396039598E-2</v>
      </c>
      <c r="K3458">
        <f t="shared" si="270"/>
        <v>1.9720399875039051E-4</v>
      </c>
      <c r="L3458">
        <f t="shared" si="269"/>
        <v>1.4042934121841863E-2</v>
      </c>
      <c r="M3458">
        <f t="shared" si="271"/>
        <v>5.5615580680561821E-4</v>
      </c>
      <c r="N3458">
        <f t="shared" si="272"/>
        <v>1.4042934121841863E-2</v>
      </c>
      <c r="O3458">
        <f t="shared" si="273"/>
        <v>0.15447227534026048</v>
      </c>
      <c r="Q3458" s="7">
        <v>3432</v>
      </c>
      <c r="R3458" s="7">
        <v>3.8373000197616141E-4</v>
      </c>
      <c r="S3458" s="7">
        <v>1.0357690437052186E-4</v>
      </c>
      <c r="U3458" s="7">
        <v>75.202717510409812</v>
      </c>
      <c r="V3458" s="7">
        <v>2.0358811857097972E-3</v>
      </c>
    </row>
    <row r="3459" spans="1:22" x14ac:dyDescent="0.35">
      <c r="A3459" s="3">
        <v>2017</v>
      </c>
      <c r="B3459" s="13" t="s">
        <v>158</v>
      </c>
      <c r="C3459" s="13" t="s">
        <v>175</v>
      </c>
      <c r="D3459" s="13">
        <v>2010</v>
      </c>
      <c r="E3459" s="17">
        <v>7</v>
      </c>
      <c r="F3459" s="13">
        <v>97</v>
      </c>
      <c r="G3459" s="13">
        <v>4</v>
      </c>
      <c r="H3459" s="13">
        <v>101</v>
      </c>
      <c r="I3459" s="13" t="b">
        <v>1</v>
      </c>
      <c r="J3459" s="4">
        <v>3.9603960396039598E-2</v>
      </c>
      <c r="K3459">
        <f t="shared" si="270"/>
        <v>1.9720399875039051E-4</v>
      </c>
      <c r="L3459">
        <f t="shared" si="269"/>
        <v>1.4042934121841863E-2</v>
      </c>
      <c r="M3459">
        <f t="shared" si="271"/>
        <v>5.5615580680561821E-4</v>
      </c>
      <c r="N3459">
        <f t="shared" si="272"/>
        <v>1.4042934121841863E-2</v>
      </c>
      <c r="O3459">
        <f t="shared" si="273"/>
        <v>9.8300538852893041E-2</v>
      </c>
      <c r="Q3459" s="7">
        <v>3433</v>
      </c>
      <c r="R3459" s="7">
        <v>1.2891709542406692E-3</v>
      </c>
      <c r="S3459" s="7">
        <v>-8.0186404789398587E-4</v>
      </c>
      <c r="U3459" s="7">
        <v>75.224632916940607</v>
      </c>
      <c r="V3459" s="7">
        <v>2.0358811857097972E-3</v>
      </c>
    </row>
    <row r="3460" spans="1:22" x14ac:dyDescent="0.35">
      <c r="A3460" s="5">
        <v>2014</v>
      </c>
      <c r="B3460" s="14" t="s">
        <v>106</v>
      </c>
      <c r="C3460" s="14" t="s">
        <v>107</v>
      </c>
      <c r="D3460" s="14">
        <v>2008</v>
      </c>
      <c r="E3460" s="14">
        <v>6</v>
      </c>
      <c r="F3460" s="14">
        <v>170</v>
      </c>
      <c r="G3460" s="14">
        <v>7</v>
      </c>
      <c r="H3460" s="14">
        <v>177</v>
      </c>
      <c r="I3460" s="14" t="b">
        <v>1</v>
      </c>
      <c r="J3460" s="6">
        <v>3.9548022598870101E-2</v>
      </c>
      <c r="K3460">
        <f t="shared" si="270"/>
        <v>3.4559512652296157E-4</v>
      </c>
      <c r="L3460">
        <f t="shared" ref="L3460:L3523" si="274">SQRT(K3460)</f>
        <v>1.8590188985670952E-2</v>
      </c>
      <c r="M3460">
        <f t="shared" si="271"/>
        <v>7.3520521412258084E-4</v>
      </c>
      <c r="N3460">
        <f t="shared" si="272"/>
        <v>1.8590188985670952E-2</v>
      </c>
      <c r="O3460">
        <f t="shared" si="273"/>
        <v>0.1115411339140257</v>
      </c>
      <c r="Q3460" s="7">
        <v>3434</v>
      </c>
      <c r="R3460" s="7">
        <v>1.9100299067569466E-3</v>
      </c>
      <c r="S3460" s="7">
        <v>-1.3482844539084128E-3</v>
      </c>
      <c r="U3460" s="7">
        <v>75.246548323471387</v>
      </c>
      <c r="V3460" s="7">
        <v>2.0395356154785499E-3</v>
      </c>
    </row>
    <row r="3461" spans="1:22" x14ac:dyDescent="0.35">
      <c r="A3461" s="24">
        <v>2013</v>
      </c>
      <c r="B3461" s="17" t="s">
        <v>37</v>
      </c>
      <c r="C3461" s="17" t="s">
        <v>197</v>
      </c>
      <c r="D3461" s="17">
        <v>2006</v>
      </c>
      <c r="E3461" s="17">
        <v>7</v>
      </c>
      <c r="F3461" s="17">
        <v>73</v>
      </c>
      <c r="G3461" s="17">
        <v>3</v>
      </c>
      <c r="H3461" s="17">
        <v>76</v>
      </c>
      <c r="I3461" s="17" t="b">
        <v>1</v>
      </c>
      <c r="J3461" s="25">
        <v>3.94736842105263E-2</v>
      </c>
      <c r="K3461">
        <f t="shared" si="270"/>
        <v>1.4839112777257108E-4</v>
      </c>
      <c r="L3461">
        <f t="shared" si="274"/>
        <v>1.2181589706297413E-2</v>
      </c>
      <c r="M3461">
        <f t="shared" si="271"/>
        <v>4.8085222524858187E-4</v>
      </c>
      <c r="N3461">
        <f t="shared" si="272"/>
        <v>1.2181589706297413E-2</v>
      </c>
      <c r="O3461">
        <f t="shared" si="273"/>
        <v>8.5271127944081884E-2</v>
      </c>
      <c r="Q3461" s="7">
        <v>3435</v>
      </c>
      <c r="R3461" s="7">
        <v>1.4911188125686847E-3</v>
      </c>
      <c r="S3461" s="7">
        <v>-9.2937335972015085E-4</v>
      </c>
      <c r="U3461" s="7">
        <v>75.268463730002182</v>
      </c>
      <c r="V3461" s="7">
        <v>2.0395356154785499E-3</v>
      </c>
    </row>
    <row r="3462" spans="1:22" x14ac:dyDescent="0.35">
      <c r="A3462" s="5">
        <v>2014</v>
      </c>
      <c r="B3462" s="14" t="s">
        <v>158</v>
      </c>
      <c r="C3462" s="14" t="s">
        <v>244</v>
      </c>
      <c r="D3462" s="14">
        <v>2005</v>
      </c>
      <c r="E3462" s="14">
        <v>9</v>
      </c>
      <c r="F3462" s="14">
        <v>73</v>
      </c>
      <c r="G3462" s="14">
        <v>3</v>
      </c>
      <c r="H3462" s="14">
        <v>76</v>
      </c>
      <c r="I3462" s="14" t="b">
        <v>1</v>
      </c>
      <c r="J3462" s="6">
        <v>3.94736842105263E-2</v>
      </c>
      <c r="K3462">
        <f t="shared" si="270"/>
        <v>1.4839112777257108E-4</v>
      </c>
      <c r="L3462">
        <f t="shared" si="274"/>
        <v>1.2181589706297413E-2</v>
      </c>
      <c r="M3462">
        <f t="shared" si="271"/>
        <v>4.8085222524858187E-4</v>
      </c>
      <c r="N3462">
        <f t="shared" si="272"/>
        <v>1.2181589706297413E-2</v>
      </c>
      <c r="O3462">
        <f t="shared" si="273"/>
        <v>0.10963430735667672</v>
      </c>
      <c r="Q3462" s="7">
        <v>3436</v>
      </c>
      <c r="R3462" s="7">
        <v>1.1999749346202242E-3</v>
      </c>
      <c r="S3462" s="7">
        <v>-5.7255786017532551E-4</v>
      </c>
      <c r="U3462" s="7">
        <v>75.290379136532977</v>
      </c>
      <c r="V3462" s="7">
        <v>2.0400832153314821E-3</v>
      </c>
    </row>
    <row r="3463" spans="1:22" x14ac:dyDescent="0.35">
      <c r="A3463" s="3">
        <v>2014</v>
      </c>
      <c r="B3463" s="13" t="s">
        <v>33</v>
      </c>
      <c r="C3463" s="13" t="s">
        <v>109</v>
      </c>
      <c r="D3463" s="13">
        <v>2006</v>
      </c>
      <c r="E3463" s="17">
        <v>8</v>
      </c>
      <c r="F3463" s="13">
        <v>73</v>
      </c>
      <c r="G3463" s="13">
        <v>3</v>
      </c>
      <c r="H3463" s="13">
        <v>76</v>
      </c>
      <c r="I3463" s="13" t="b">
        <v>1</v>
      </c>
      <c r="J3463" s="4">
        <v>3.94736842105263E-2</v>
      </c>
      <c r="K3463">
        <f t="shared" si="270"/>
        <v>1.4839112777257108E-4</v>
      </c>
      <c r="L3463">
        <f t="shared" si="274"/>
        <v>1.2181589706297413E-2</v>
      </c>
      <c r="M3463">
        <f t="shared" si="271"/>
        <v>4.8085222524858187E-4</v>
      </c>
      <c r="N3463">
        <f t="shared" si="272"/>
        <v>1.2181589706297413E-2</v>
      </c>
      <c r="O3463">
        <f t="shared" si="273"/>
        <v>9.74527176503793E-2</v>
      </c>
      <c r="Q3463" s="7">
        <v>3437</v>
      </c>
      <c r="R3463" s="7">
        <v>9.6556008932347859E-4</v>
      </c>
      <c r="S3463" s="7">
        <v>-3.3814301487857987E-4</v>
      </c>
      <c r="U3463" s="7">
        <v>75.312294543063771</v>
      </c>
      <c r="V3463" s="7">
        <v>2.0403605776722106E-3</v>
      </c>
    </row>
    <row r="3464" spans="1:22" x14ac:dyDescent="0.35">
      <c r="A3464" s="5">
        <v>2014</v>
      </c>
      <c r="B3464" s="14" t="s">
        <v>113</v>
      </c>
      <c r="C3464" s="14" t="s">
        <v>262</v>
      </c>
      <c r="D3464" s="14">
        <v>2008</v>
      </c>
      <c r="E3464" s="14">
        <v>6</v>
      </c>
      <c r="F3464" s="14">
        <v>73</v>
      </c>
      <c r="G3464" s="14">
        <v>3</v>
      </c>
      <c r="H3464" s="14">
        <v>76</v>
      </c>
      <c r="I3464" s="14" t="b">
        <v>1</v>
      </c>
      <c r="J3464" s="6">
        <v>3.94736842105263E-2</v>
      </c>
      <c r="K3464">
        <f t="shared" si="270"/>
        <v>1.4839112777257108E-4</v>
      </c>
      <c r="L3464">
        <f t="shared" si="274"/>
        <v>1.2181589706297413E-2</v>
      </c>
      <c r="M3464">
        <f t="shared" si="271"/>
        <v>4.8085222524858187E-4</v>
      </c>
      <c r="N3464">
        <f t="shared" si="272"/>
        <v>1.2181589706297413E-2</v>
      </c>
      <c r="O3464">
        <f t="shared" si="273"/>
        <v>7.3089538237784468E-2</v>
      </c>
      <c r="Q3464" s="7">
        <v>3438</v>
      </c>
      <c r="R3464" s="7">
        <v>1.4343897799169697E-3</v>
      </c>
      <c r="S3464" s="7">
        <v>-8.0697270547207094E-4</v>
      </c>
      <c r="U3464" s="7">
        <v>75.334209949594552</v>
      </c>
      <c r="V3464" s="7">
        <v>2.0437462741345128E-3</v>
      </c>
    </row>
    <row r="3465" spans="1:22" x14ac:dyDescent="0.35">
      <c r="A3465" s="24">
        <v>2014</v>
      </c>
      <c r="B3465" s="17" t="s">
        <v>26</v>
      </c>
      <c r="C3465" s="17" t="s">
        <v>223</v>
      </c>
      <c r="D3465" s="17">
        <v>2006</v>
      </c>
      <c r="E3465" s="17">
        <v>8</v>
      </c>
      <c r="F3465" s="17">
        <v>73</v>
      </c>
      <c r="G3465" s="17">
        <v>3</v>
      </c>
      <c r="H3465" s="17">
        <v>76</v>
      </c>
      <c r="I3465" s="17" t="b">
        <v>1</v>
      </c>
      <c r="J3465" s="25">
        <v>3.94736842105263E-2</v>
      </c>
      <c r="K3465">
        <f t="shared" si="270"/>
        <v>1.4839112777257108E-4</v>
      </c>
      <c r="L3465">
        <f t="shared" si="274"/>
        <v>1.2181589706297413E-2</v>
      </c>
      <c r="M3465">
        <f t="shared" si="271"/>
        <v>4.8085222524858187E-4</v>
      </c>
      <c r="N3465">
        <f t="shared" si="272"/>
        <v>1.2181589706297413E-2</v>
      </c>
      <c r="O3465">
        <f t="shared" si="273"/>
        <v>9.74527176503793E-2</v>
      </c>
      <c r="Q3465" s="7">
        <v>3439</v>
      </c>
      <c r="R3465" s="7">
        <v>9.6556008932347859E-4</v>
      </c>
      <c r="S3465" s="7">
        <v>-3.3814301487857987E-4</v>
      </c>
      <c r="U3465" s="7">
        <v>75.356125356125347</v>
      </c>
      <c r="V3465" s="7">
        <v>2.0444627810233132E-3</v>
      </c>
    </row>
    <row r="3466" spans="1:22" x14ac:dyDescent="0.35">
      <c r="A3466" s="3">
        <v>2016</v>
      </c>
      <c r="B3466" s="13" t="s">
        <v>136</v>
      </c>
      <c r="C3466" s="13" t="s">
        <v>137</v>
      </c>
      <c r="D3466" s="13">
        <v>2004</v>
      </c>
      <c r="E3466" s="14">
        <v>12</v>
      </c>
      <c r="F3466" s="13">
        <v>122</v>
      </c>
      <c r="G3466" s="13">
        <v>5</v>
      </c>
      <c r="H3466" s="13">
        <v>127</v>
      </c>
      <c r="I3466" s="13" t="b">
        <v>1</v>
      </c>
      <c r="J3466" s="4">
        <v>3.9370078740157501E-2</v>
      </c>
      <c r="K3466">
        <f t="shared" si="270"/>
        <v>2.4796938456732271E-4</v>
      </c>
      <c r="L3466">
        <f t="shared" si="274"/>
        <v>1.5747043677062776E-2</v>
      </c>
      <c r="M3466">
        <f t="shared" si="271"/>
        <v>6.1996234949066075E-4</v>
      </c>
      <c r="N3466">
        <f t="shared" si="272"/>
        <v>1.5747043677062776E-2</v>
      </c>
      <c r="O3466">
        <f t="shared" si="273"/>
        <v>0.18896452412475331</v>
      </c>
      <c r="Q3466" s="7">
        <v>3440</v>
      </c>
      <c r="R3466" s="7">
        <v>5.6862172491570836E-4</v>
      </c>
      <c r="S3466" s="7">
        <v>-8.4574433121266791E-5</v>
      </c>
      <c r="U3466" s="7">
        <v>75.378040762656141</v>
      </c>
      <c r="V3466" s="7">
        <v>2.0485238108126189E-3</v>
      </c>
    </row>
    <row r="3467" spans="1:22" x14ac:dyDescent="0.35">
      <c r="A3467" s="3">
        <v>2017</v>
      </c>
      <c r="B3467" s="13" t="s">
        <v>67</v>
      </c>
      <c r="C3467" s="13" t="s">
        <v>68</v>
      </c>
      <c r="D3467" s="13">
        <v>2011</v>
      </c>
      <c r="E3467" s="17">
        <v>6</v>
      </c>
      <c r="F3467" s="13">
        <v>122</v>
      </c>
      <c r="G3467" s="13">
        <v>5</v>
      </c>
      <c r="H3467" s="13">
        <v>127</v>
      </c>
      <c r="I3467" s="13" t="b">
        <v>1</v>
      </c>
      <c r="J3467" s="4">
        <v>3.9370078740157501E-2</v>
      </c>
      <c r="K3467">
        <f t="shared" si="270"/>
        <v>2.4796938456732271E-4</v>
      </c>
      <c r="L3467">
        <f t="shared" si="274"/>
        <v>1.5747043677062776E-2</v>
      </c>
      <c r="M3467">
        <f t="shared" si="271"/>
        <v>6.1996234949066075E-4</v>
      </c>
      <c r="N3467">
        <f t="shared" si="272"/>
        <v>1.5747043677062776E-2</v>
      </c>
      <c r="O3467">
        <f t="shared" si="273"/>
        <v>9.4482262062376657E-2</v>
      </c>
      <c r="Q3467" s="7">
        <v>3441</v>
      </c>
      <c r="R3467" s="7">
        <v>3.154241186178185E-4</v>
      </c>
      <c r="S3467" s="7">
        <v>7.9798840139668403E-5</v>
      </c>
      <c r="U3467" s="7">
        <v>75.399956169186936</v>
      </c>
      <c r="V3467" s="7">
        <v>2.0485238108126189E-3</v>
      </c>
    </row>
    <row r="3468" spans="1:22" x14ac:dyDescent="0.35">
      <c r="A3468" s="5">
        <v>2015</v>
      </c>
      <c r="B3468" s="14" t="s">
        <v>58</v>
      </c>
      <c r="C3468" s="14" t="s">
        <v>76</v>
      </c>
      <c r="D3468" s="14">
        <v>2005</v>
      </c>
      <c r="E3468" s="14">
        <v>10</v>
      </c>
      <c r="F3468" s="14">
        <v>147</v>
      </c>
      <c r="G3468" s="14">
        <v>6</v>
      </c>
      <c r="H3468" s="14">
        <v>153</v>
      </c>
      <c r="I3468" s="14" t="b">
        <v>1</v>
      </c>
      <c r="J3468" s="6">
        <v>3.9215686274509803E-2</v>
      </c>
      <c r="K3468">
        <f t="shared" si="270"/>
        <v>2.9873477038425491E-4</v>
      </c>
      <c r="L3468">
        <f t="shared" si="274"/>
        <v>1.7283945451900005E-2</v>
      </c>
      <c r="M3468">
        <f t="shared" si="271"/>
        <v>6.7780178242745118E-4</v>
      </c>
      <c r="N3468">
        <f t="shared" si="272"/>
        <v>1.7283945451900005E-2</v>
      </c>
      <c r="O3468">
        <f t="shared" si="273"/>
        <v>0.17283945451900007</v>
      </c>
      <c r="Q3468" s="7">
        <v>3442</v>
      </c>
      <c r="R3468" s="7">
        <v>6.1313126985198532E-4</v>
      </c>
      <c r="S3468" s="7">
        <v>-2.1790831109449842E-4</v>
      </c>
      <c r="U3468" s="7">
        <v>75.421871575717716</v>
      </c>
      <c r="V3468" s="7">
        <v>2.0485238108126189E-3</v>
      </c>
    </row>
    <row r="3469" spans="1:22" x14ac:dyDescent="0.35">
      <c r="A3469" s="3">
        <v>2015</v>
      </c>
      <c r="B3469" s="13" t="s">
        <v>180</v>
      </c>
      <c r="C3469" s="13" t="s">
        <v>181</v>
      </c>
      <c r="D3469" s="13">
        <v>2005</v>
      </c>
      <c r="E3469" s="17">
        <v>10</v>
      </c>
      <c r="F3469" s="13">
        <v>98</v>
      </c>
      <c r="G3469" s="13">
        <v>4</v>
      </c>
      <c r="H3469" s="13">
        <v>102</v>
      </c>
      <c r="I3469" s="13" t="b">
        <v>1</v>
      </c>
      <c r="J3469" s="4">
        <v>3.9215686274509803E-2</v>
      </c>
      <c r="K3469">
        <f t="shared" si="270"/>
        <v>1.9915651358950328E-4</v>
      </c>
      <c r="L3469">
        <f t="shared" si="274"/>
        <v>1.4112282366417676E-2</v>
      </c>
      <c r="M3469">
        <f t="shared" si="271"/>
        <v>5.5342283789873241E-4</v>
      </c>
      <c r="N3469">
        <f t="shared" si="272"/>
        <v>1.4112282366417676E-2</v>
      </c>
      <c r="O3469">
        <f t="shared" si="273"/>
        <v>0.14112282366417675</v>
      </c>
      <c r="Q3469" s="7">
        <v>3443</v>
      </c>
      <c r="R3469" s="7">
        <v>1.2085455723203193E-3</v>
      </c>
      <c r="S3469" s="7">
        <v>-8.1332261356283238E-4</v>
      </c>
      <c r="U3469" s="7">
        <v>75.443786982248511</v>
      </c>
      <c r="V3469" s="7">
        <v>2.050711236754362E-3</v>
      </c>
    </row>
    <row r="3470" spans="1:22" x14ac:dyDescent="0.35">
      <c r="A3470" s="3">
        <v>2017</v>
      </c>
      <c r="B3470" s="13" t="s">
        <v>67</v>
      </c>
      <c r="C3470" s="13" t="s">
        <v>68</v>
      </c>
      <c r="D3470" s="13">
        <v>2009</v>
      </c>
      <c r="E3470" s="14">
        <v>8</v>
      </c>
      <c r="F3470" s="13">
        <v>98</v>
      </c>
      <c r="G3470" s="13">
        <v>4</v>
      </c>
      <c r="H3470" s="13">
        <v>102</v>
      </c>
      <c r="I3470" s="13" t="b">
        <v>1</v>
      </c>
      <c r="J3470" s="4">
        <v>3.9215686274509803E-2</v>
      </c>
      <c r="K3470">
        <f t="shared" si="270"/>
        <v>1.9915651358950328E-4</v>
      </c>
      <c r="L3470">
        <f t="shared" si="274"/>
        <v>1.4112282366417676E-2</v>
      </c>
      <c r="M3470">
        <f t="shared" si="271"/>
        <v>5.5342283789873241E-4</v>
      </c>
      <c r="N3470">
        <f t="shared" si="272"/>
        <v>1.4112282366417676E-2</v>
      </c>
      <c r="O3470">
        <f t="shared" si="273"/>
        <v>0.11289825893134141</v>
      </c>
      <c r="Q3470" s="7">
        <v>3444</v>
      </c>
      <c r="R3470" s="7">
        <v>4.6427769423490201E-4</v>
      </c>
      <c r="S3470" s="7">
        <v>-6.9054735477415115E-5</v>
      </c>
      <c r="U3470" s="7">
        <v>75.465702388779306</v>
      </c>
      <c r="V3470" s="7">
        <v>2.050711236754362E-3</v>
      </c>
    </row>
    <row r="3471" spans="1:22" x14ac:dyDescent="0.35">
      <c r="A3471" s="24">
        <v>2017</v>
      </c>
      <c r="B3471" s="17" t="s">
        <v>104</v>
      </c>
      <c r="C3471" s="17" t="s">
        <v>115</v>
      </c>
      <c r="D3471" s="17">
        <v>2003</v>
      </c>
      <c r="E3471" s="17">
        <v>14</v>
      </c>
      <c r="F3471" s="17">
        <v>98</v>
      </c>
      <c r="G3471" s="17">
        <v>4</v>
      </c>
      <c r="H3471" s="17">
        <v>102</v>
      </c>
      <c r="I3471" s="17" t="b">
        <v>1</v>
      </c>
      <c r="J3471" s="25">
        <v>3.9215686274509803E-2</v>
      </c>
      <c r="K3471">
        <f t="shared" si="270"/>
        <v>1.9915651358950328E-4</v>
      </c>
      <c r="L3471">
        <f t="shared" si="274"/>
        <v>1.4112282366417676E-2</v>
      </c>
      <c r="M3471">
        <f t="shared" si="271"/>
        <v>5.5342283789873241E-4</v>
      </c>
      <c r="N3471">
        <f t="shared" si="272"/>
        <v>1.4112282366417676E-2</v>
      </c>
      <c r="O3471">
        <f t="shared" si="273"/>
        <v>0.19757195312984746</v>
      </c>
      <c r="Q3471" s="7">
        <v>3445</v>
      </c>
      <c r="R3471" s="7">
        <v>6.1313126985198532E-4</v>
      </c>
      <c r="S3471" s="7">
        <v>-2.1790831109449842E-4</v>
      </c>
      <c r="U3471" s="7">
        <v>75.487617795310101</v>
      </c>
      <c r="V3471" s="7">
        <v>2.0520771939009259E-3</v>
      </c>
    </row>
    <row r="3472" spans="1:22" x14ac:dyDescent="0.35">
      <c r="A3472" s="3">
        <v>2013</v>
      </c>
      <c r="B3472" s="13" t="s">
        <v>24</v>
      </c>
      <c r="C3472" s="13" t="s">
        <v>122</v>
      </c>
      <c r="D3472" s="13">
        <v>2007</v>
      </c>
      <c r="E3472" s="14">
        <v>6</v>
      </c>
      <c r="F3472" s="13">
        <v>49</v>
      </c>
      <c r="G3472" s="13">
        <v>2</v>
      </c>
      <c r="H3472" s="13">
        <v>51</v>
      </c>
      <c r="I3472" s="13" t="b">
        <v>1</v>
      </c>
      <c r="J3472" s="4">
        <v>3.9215686274509803E-2</v>
      </c>
      <c r="K3472">
        <f t="shared" si="270"/>
        <v>9.9578256794751642E-5</v>
      </c>
      <c r="L3472">
        <f t="shared" si="274"/>
        <v>9.9788905593132769E-3</v>
      </c>
      <c r="M3472">
        <f t="shared" si="271"/>
        <v>3.913290415416971E-4</v>
      </c>
      <c r="N3472">
        <f t="shared" si="272"/>
        <v>9.9788905593132769E-3</v>
      </c>
      <c r="O3472">
        <f t="shared" si="273"/>
        <v>5.9873343355879662E-2</v>
      </c>
      <c r="Q3472" s="7">
        <v>3446</v>
      </c>
      <c r="R3472" s="7">
        <v>7.6198484546906883E-4</v>
      </c>
      <c r="S3472" s="7">
        <v>-3.6676188671158193E-4</v>
      </c>
      <c r="U3472" s="7">
        <v>75.509533201840881</v>
      </c>
      <c r="V3472" s="7">
        <v>2.0539782632589105E-3</v>
      </c>
    </row>
    <row r="3473" spans="1:22" x14ac:dyDescent="0.35">
      <c r="A3473" s="3">
        <v>2013</v>
      </c>
      <c r="B3473" s="13" t="s">
        <v>52</v>
      </c>
      <c r="C3473" s="13" t="s">
        <v>318</v>
      </c>
      <c r="D3473" s="13">
        <v>2004</v>
      </c>
      <c r="E3473" s="17">
        <v>9</v>
      </c>
      <c r="F3473" s="13">
        <v>49</v>
      </c>
      <c r="G3473" s="13">
        <v>2</v>
      </c>
      <c r="H3473" s="13">
        <v>51</v>
      </c>
      <c r="I3473" s="13" t="b">
        <v>1</v>
      </c>
      <c r="J3473" s="4">
        <v>3.9215686274509803E-2</v>
      </c>
      <c r="K3473">
        <f t="shared" si="270"/>
        <v>9.9578256794751642E-5</v>
      </c>
      <c r="L3473">
        <f t="shared" si="274"/>
        <v>9.9788905593132769E-3</v>
      </c>
      <c r="M3473">
        <f t="shared" si="271"/>
        <v>3.913290415416971E-4</v>
      </c>
      <c r="N3473">
        <f t="shared" si="272"/>
        <v>9.9788905593132769E-3</v>
      </c>
      <c r="O3473">
        <f t="shared" si="273"/>
        <v>8.9810015033819496E-2</v>
      </c>
      <c r="Q3473" s="7">
        <v>3447</v>
      </c>
      <c r="R3473" s="7">
        <v>7.6198484546906883E-4</v>
      </c>
      <c r="S3473" s="7">
        <v>-3.6676188671158193E-4</v>
      </c>
      <c r="U3473" s="7">
        <v>75.531448608371676</v>
      </c>
      <c r="V3473" s="7">
        <v>2.0539782632589105E-3</v>
      </c>
    </row>
    <row r="3474" spans="1:22" x14ac:dyDescent="0.35">
      <c r="A3474" s="3">
        <v>2013</v>
      </c>
      <c r="B3474" s="13" t="s">
        <v>33</v>
      </c>
      <c r="C3474" s="13" t="s">
        <v>216</v>
      </c>
      <c r="D3474" s="13">
        <v>2007</v>
      </c>
      <c r="E3474" s="14">
        <v>6</v>
      </c>
      <c r="F3474" s="13">
        <v>49</v>
      </c>
      <c r="G3474" s="13">
        <v>2</v>
      </c>
      <c r="H3474" s="13">
        <v>51</v>
      </c>
      <c r="I3474" s="13" t="b">
        <v>1</v>
      </c>
      <c r="J3474" s="4">
        <v>3.9215686274509803E-2</v>
      </c>
      <c r="K3474">
        <f t="shared" si="270"/>
        <v>9.9578256794751642E-5</v>
      </c>
      <c r="L3474">
        <f t="shared" si="274"/>
        <v>9.9788905593132769E-3</v>
      </c>
      <c r="M3474">
        <f t="shared" si="271"/>
        <v>3.913290415416971E-4</v>
      </c>
      <c r="N3474">
        <f t="shared" si="272"/>
        <v>9.9788905593132769E-3</v>
      </c>
      <c r="O3474">
        <f t="shared" si="273"/>
        <v>5.9873343355879662E-2</v>
      </c>
      <c r="Q3474" s="7">
        <v>3448</v>
      </c>
      <c r="R3474" s="7">
        <v>7.6198484546906883E-4</v>
      </c>
      <c r="S3474" s="7">
        <v>-3.6676188671158193E-4</v>
      </c>
      <c r="U3474" s="7">
        <v>75.553364014902471</v>
      </c>
      <c r="V3474" s="7">
        <v>2.0539782632589105E-3</v>
      </c>
    </row>
    <row r="3475" spans="1:22" x14ac:dyDescent="0.35">
      <c r="A3475" s="3">
        <v>2014</v>
      </c>
      <c r="B3475" s="13" t="s">
        <v>102</v>
      </c>
      <c r="C3475" s="13" t="s">
        <v>272</v>
      </c>
      <c r="D3475" s="13">
        <v>2007</v>
      </c>
      <c r="E3475" s="17">
        <v>7</v>
      </c>
      <c r="F3475" s="13">
        <v>49</v>
      </c>
      <c r="G3475" s="13">
        <v>2</v>
      </c>
      <c r="H3475" s="13">
        <v>51</v>
      </c>
      <c r="I3475" s="13" t="b">
        <v>1</v>
      </c>
      <c r="J3475" s="4">
        <v>3.9215686274509803E-2</v>
      </c>
      <c r="K3475">
        <f t="shared" si="270"/>
        <v>9.9578256794751642E-5</v>
      </c>
      <c r="L3475">
        <f t="shared" si="274"/>
        <v>9.9788905593132769E-3</v>
      </c>
      <c r="M3475">
        <f t="shared" si="271"/>
        <v>3.913290415416971E-4</v>
      </c>
      <c r="N3475">
        <f t="shared" si="272"/>
        <v>9.9788905593132769E-3</v>
      </c>
      <c r="O3475">
        <f t="shared" si="273"/>
        <v>6.9852233915192935E-2</v>
      </c>
      <c r="Q3475" s="7">
        <v>3449</v>
      </c>
      <c r="R3475" s="7">
        <v>9.1083842108615214E-4</v>
      </c>
      <c r="S3475" s="7">
        <v>-5.1561546232866524E-4</v>
      </c>
      <c r="U3475" s="7">
        <v>75.575279421433265</v>
      </c>
      <c r="V3475" s="7">
        <v>2.0552836197702492E-3</v>
      </c>
    </row>
    <row r="3476" spans="1:22" x14ac:dyDescent="0.35">
      <c r="A3476" s="5">
        <v>2014</v>
      </c>
      <c r="B3476" s="14" t="s">
        <v>190</v>
      </c>
      <c r="C3476" s="14" t="s">
        <v>191</v>
      </c>
      <c r="D3476" s="14">
        <v>2008</v>
      </c>
      <c r="E3476" s="14">
        <v>6</v>
      </c>
      <c r="F3476" s="14">
        <v>49</v>
      </c>
      <c r="G3476" s="14">
        <v>2</v>
      </c>
      <c r="H3476" s="14">
        <v>51</v>
      </c>
      <c r="I3476" s="14" t="b">
        <v>1</v>
      </c>
      <c r="J3476" s="6">
        <v>3.9215686274509803E-2</v>
      </c>
      <c r="K3476">
        <f t="shared" si="270"/>
        <v>9.9578256794751642E-5</v>
      </c>
      <c r="L3476">
        <f t="shared" si="274"/>
        <v>9.9788905593132769E-3</v>
      </c>
      <c r="M3476">
        <f t="shared" si="271"/>
        <v>3.913290415416971E-4</v>
      </c>
      <c r="N3476">
        <f t="shared" si="272"/>
        <v>9.9788905593132769E-3</v>
      </c>
      <c r="O3476">
        <f t="shared" si="273"/>
        <v>5.9873343355879662E-2</v>
      </c>
      <c r="Q3476" s="7">
        <v>3450</v>
      </c>
      <c r="R3476" s="7">
        <v>4.6427769423490201E-4</v>
      </c>
      <c r="S3476" s="7">
        <v>-6.9054735477415115E-5</v>
      </c>
      <c r="U3476" s="7">
        <v>75.597194827964046</v>
      </c>
      <c r="V3476" s="7">
        <v>2.0568054886346693E-3</v>
      </c>
    </row>
    <row r="3477" spans="1:22" x14ac:dyDescent="0.35">
      <c r="A3477" s="3">
        <v>2014</v>
      </c>
      <c r="B3477" s="13" t="s">
        <v>252</v>
      </c>
      <c r="C3477" s="13" t="s">
        <v>253</v>
      </c>
      <c r="D3477" s="13">
        <v>2003</v>
      </c>
      <c r="E3477" s="17">
        <v>11</v>
      </c>
      <c r="F3477" s="13">
        <v>49</v>
      </c>
      <c r="G3477" s="13">
        <v>2</v>
      </c>
      <c r="H3477" s="13">
        <v>51</v>
      </c>
      <c r="I3477" s="13" t="b">
        <v>1</v>
      </c>
      <c r="J3477" s="4">
        <v>3.9215686274509803E-2</v>
      </c>
      <c r="K3477">
        <f t="shared" si="270"/>
        <v>9.9578256794751642E-5</v>
      </c>
      <c r="L3477">
        <f t="shared" si="274"/>
        <v>9.9788905593132769E-3</v>
      </c>
      <c r="M3477">
        <f t="shared" si="271"/>
        <v>3.913290415416971E-4</v>
      </c>
      <c r="N3477">
        <f t="shared" si="272"/>
        <v>9.9788905593132769E-3</v>
      </c>
      <c r="O3477">
        <f t="shared" si="273"/>
        <v>0.10976779615244604</v>
      </c>
      <c r="Q3477" s="7">
        <v>3451</v>
      </c>
      <c r="R3477" s="7">
        <v>3.154241186178185E-4</v>
      </c>
      <c r="S3477" s="7">
        <v>7.9798840139668403E-5</v>
      </c>
      <c r="U3477" s="7">
        <v>75.61911023449484</v>
      </c>
      <c r="V3477" s="7">
        <v>2.0568054886346693E-3</v>
      </c>
    </row>
    <row r="3478" spans="1:22" x14ac:dyDescent="0.35">
      <c r="A3478" s="5">
        <v>2015</v>
      </c>
      <c r="B3478" s="14" t="s">
        <v>102</v>
      </c>
      <c r="C3478" s="14" t="s">
        <v>350</v>
      </c>
      <c r="D3478" s="14">
        <v>2008</v>
      </c>
      <c r="E3478" s="14">
        <v>7</v>
      </c>
      <c r="F3478" s="14">
        <v>49</v>
      </c>
      <c r="G3478" s="14">
        <v>2</v>
      </c>
      <c r="H3478" s="14">
        <v>51</v>
      </c>
      <c r="I3478" s="14" t="b">
        <v>1</v>
      </c>
      <c r="J3478" s="6">
        <v>3.9215686274509803E-2</v>
      </c>
      <c r="K3478">
        <f t="shared" si="270"/>
        <v>9.9578256794751642E-5</v>
      </c>
      <c r="L3478">
        <f t="shared" si="274"/>
        <v>9.9788905593132769E-3</v>
      </c>
      <c r="M3478">
        <f t="shared" si="271"/>
        <v>3.913290415416971E-4</v>
      </c>
      <c r="N3478">
        <f t="shared" si="272"/>
        <v>9.9788905593132769E-3</v>
      </c>
      <c r="O3478">
        <f t="shared" si="273"/>
        <v>6.9852233915192935E-2</v>
      </c>
      <c r="Q3478" s="7">
        <v>3452</v>
      </c>
      <c r="R3478" s="7">
        <v>1.3573991479374024E-3</v>
      </c>
      <c r="S3478" s="7">
        <v>-9.6217618917991546E-4</v>
      </c>
      <c r="U3478" s="7">
        <v>75.641025641025635</v>
      </c>
      <c r="V3478" s="7">
        <v>2.0568054886346693E-3</v>
      </c>
    </row>
    <row r="3479" spans="1:22" x14ac:dyDescent="0.35">
      <c r="A3479" s="3">
        <v>2015</v>
      </c>
      <c r="B3479" s="13" t="s">
        <v>24</v>
      </c>
      <c r="C3479" s="13" t="s">
        <v>199</v>
      </c>
      <c r="D3479" s="13">
        <v>2005</v>
      </c>
      <c r="E3479" s="17">
        <v>10</v>
      </c>
      <c r="F3479" s="13">
        <v>49</v>
      </c>
      <c r="G3479" s="13">
        <v>2</v>
      </c>
      <c r="H3479" s="13">
        <v>51</v>
      </c>
      <c r="I3479" s="13" t="b">
        <v>1</v>
      </c>
      <c r="J3479" s="4">
        <v>3.9215686274509803E-2</v>
      </c>
      <c r="K3479">
        <f t="shared" si="270"/>
        <v>9.9578256794751642E-5</v>
      </c>
      <c r="L3479">
        <f t="shared" si="274"/>
        <v>9.9788905593132769E-3</v>
      </c>
      <c r="M3479">
        <f t="shared" si="271"/>
        <v>3.913290415416971E-4</v>
      </c>
      <c r="N3479">
        <f t="shared" si="272"/>
        <v>9.9788905593132769E-3</v>
      </c>
      <c r="O3479">
        <f t="shared" si="273"/>
        <v>9.9788905593132776E-2</v>
      </c>
      <c r="Q3479" s="7">
        <v>3453</v>
      </c>
      <c r="R3479" s="7">
        <v>1.5068566363740982E-3</v>
      </c>
      <c r="S3479" s="7">
        <v>-5.4197298893940101E-4</v>
      </c>
      <c r="U3479" s="7">
        <v>75.66294104755643</v>
      </c>
      <c r="V3479" s="7">
        <v>2.0568054886346693E-3</v>
      </c>
    </row>
    <row r="3480" spans="1:22" x14ac:dyDescent="0.35">
      <c r="A3480" s="3">
        <v>2016</v>
      </c>
      <c r="B3480" s="13" t="s">
        <v>325</v>
      </c>
      <c r="C3480" s="13" t="s">
        <v>326</v>
      </c>
      <c r="D3480" s="13">
        <v>2008</v>
      </c>
      <c r="E3480" s="14">
        <v>8</v>
      </c>
      <c r="F3480" s="13">
        <v>49</v>
      </c>
      <c r="G3480" s="13">
        <v>2</v>
      </c>
      <c r="H3480" s="13">
        <v>51</v>
      </c>
      <c r="I3480" s="13" t="b">
        <v>1</v>
      </c>
      <c r="J3480" s="4">
        <v>3.9215686274509803E-2</v>
      </c>
      <c r="K3480">
        <f t="shared" si="270"/>
        <v>9.9578256794751642E-5</v>
      </c>
      <c r="L3480">
        <f t="shared" si="274"/>
        <v>9.9788905593132769E-3</v>
      </c>
      <c r="M3480">
        <f t="shared" si="271"/>
        <v>3.913290415416971E-4</v>
      </c>
      <c r="N3480">
        <f t="shared" si="272"/>
        <v>9.9788905593132769E-3</v>
      </c>
      <c r="O3480">
        <f t="shared" si="273"/>
        <v>7.9831124474506215E-2</v>
      </c>
      <c r="Q3480" s="7">
        <v>3454</v>
      </c>
      <c r="R3480" s="7">
        <v>1.0655085458560764E-3</v>
      </c>
      <c r="S3480" s="7">
        <v>-3.8323277569899219E-4</v>
      </c>
      <c r="U3480" s="7">
        <v>75.68485645408721</v>
      </c>
      <c r="V3480" s="7">
        <v>2.0597773229957973E-3</v>
      </c>
    </row>
    <row r="3481" spans="1:22" x14ac:dyDescent="0.35">
      <c r="A3481" s="24">
        <v>2016</v>
      </c>
      <c r="B3481" s="17" t="s">
        <v>52</v>
      </c>
      <c r="C3481" s="17" t="s">
        <v>74</v>
      </c>
      <c r="D3481" s="17">
        <v>2008</v>
      </c>
      <c r="E3481" s="17">
        <v>8</v>
      </c>
      <c r="F3481" s="17">
        <v>123</v>
      </c>
      <c r="G3481" s="17">
        <v>5</v>
      </c>
      <c r="H3481" s="17">
        <v>128</v>
      </c>
      <c r="I3481" s="17" t="b">
        <v>1</v>
      </c>
      <c r="J3481" s="25">
        <v>3.90625E-2</v>
      </c>
      <c r="K3481">
        <f t="shared" si="270"/>
        <v>2.4992189940643551E-4</v>
      </c>
      <c r="L3481">
        <f t="shared" si="274"/>
        <v>1.5808918350299475E-2</v>
      </c>
      <c r="M3481">
        <f t="shared" si="271"/>
        <v>6.1753587305857325E-4</v>
      </c>
      <c r="N3481">
        <f t="shared" si="272"/>
        <v>1.5808918350299475E-2</v>
      </c>
      <c r="O3481">
        <f t="shared" si="273"/>
        <v>0.1264713468023958</v>
      </c>
      <c r="Q3481" s="7">
        <v>3455</v>
      </c>
      <c r="R3481" s="7">
        <v>1.2096134423466832E-3</v>
      </c>
      <c r="S3481" s="7">
        <v>-5.8719578681367833E-4</v>
      </c>
      <c r="U3481" s="7">
        <v>75.706771860618005</v>
      </c>
      <c r="V3481" s="7">
        <v>2.060242091680519E-3</v>
      </c>
    </row>
    <row r="3482" spans="1:22" x14ac:dyDescent="0.35">
      <c r="A3482" s="3">
        <v>2014</v>
      </c>
      <c r="B3482" s="13" t="s">
        <v>190</v>
      </c>
      <c r="C3482" s="13" t="s">
        <v>219</v>
      </c>
      <c r="D3482" s="13">
        <v>2008</v>
      </c>
      <c r="E3482" s="14">
        <v>6</v>
      </c>
      <c r="F3482" s="13">
        <v>74</v>
      </c>
      <c r="G3482" s="13">
        <v>3</v>
      </c>
      <c r="H3482" s="13">
        <v>77</v>
      </c>
      <c r="I3482" s="13" t="b">
        <v>1</v>
      </c>
      <c r="J3482" s="4">
        <v>3.8961038961039002E-2</v>
      </c>
      <c r="K3482">
        <f t="shared" si="270"/>
        <v>1.5034364261168386E-4</v>
      </c>
      <c r="L3482">
        <f t="shared" si="274"/>
        <v>1.2261469838958291E-2</v>
      </c>
      <c r="M3482">
        <f t="shared" si="271"/>
        <v>4.7771960411525856E-4</v>
      </c>
      <c r="N3482">
        <f t="shared" si="272"/>
        <v>1.2261469838958291E-2</v>
      </c>
      <c r="O3482">
        <f t="shared" si="273"/>
        <v>7.3568819033749747E-2</v>
      </c>
      <c r="Q3482" s="7">
        <v>3456</v>
      </c>
      <c r="R3482" s="7">
        <v>1.5061053078424887E-3</v>
      </c>
      <c r="S3482" s="7">
        <v>-9.4994950103687048E-4</v>
      </c>
      <c r="U3482" s="7">
        <v>75.7286872671488</v>
      </c>
      <c r="V3482" s="7">
        <v>2.0616829094948445E-3</v>
      </c>
    </row>
    <row r="3483" spans="1:22" x14ac:dyDescent="0.35">
      <c r="A3483" s="24">
        <v>2016</v>
      </c>
      <c r="B3483" s="17" t="s">
        <v>180</v>
      </c>
      <c r="C3483" s="17" t="s">
        <v>181</v>
      </c>
      <c r="D3483" s="17">
        <v>2005</v>
      </c>
      <c r="E3483" s="17">
        <v>11</v>
      </c>
      <c r="F3483" s="17">
        <v>74</v>
      </c>
      <c r="G3483" s="17">
        <v>3</v>
      </c>
      <c r="H3483" s="17">
        <v>77</v>
      </c>
      <c r="I3483" s="17" t="b">
        <v>1</v>
      </c>
      <c r="J3483" s="25">
        <v>3.8961038961039002E-2</v>
      </c>
      <c r="K3483">
        <f t="shared" si="270"/>
        <v>1.5034364261168386E-4</v>
      </c>
      <c r="L3483">
        <f t="shared" si="274"/>
        <v>1.2261469838958291E-2</v>
      </c>
      <c r="M3483">
        <f t="shared" si="271"/>
        <v>4.7771960411525856E-4</v>
      </c>
      <c r="N3483">
        <f t="shared" si="272"/>
        <v>1.2261469838958291E-2</v>
      </c>
      <c r="O3483">
        <f t="shared" si="273"/>
        <v>0.1348761682285412</v>
      </c>
      <c r="Q3483" s="7">
        <v>3457</v>
      </c>
      <c r="R3483" s="7">
        <v>6.5986258438817077E-4</v>
      </c>
      <c r="S3483" s="7">
        <v>-1.0370677758255256E-4</v>
      </c>
      <c r="U3483" s="7">
        <v>75.750602673679595</v>
      </c>
      <c r="V3483" s="7">
        <v>2.0620726047841246E-3</v>
      </c>
    </row>
    <row r="3484" spans="1:22" x14ac:dyDescent="0.35">
      <c r="A3484" s="3">
        <v>2015</v>
      </c>
      <c r="B3484" s="13" t="s">
        <v>24</v>
      </c>
      <c r="C3484" s="13" t="s">
        <v>46</v>
      </c>
      <c r="D3484" s="13">
        <v>2008</v>
      </c>
      <c r="E3484" s="14">
        <v>7</v>
      </c>
      <c r="F3484" s="13">
        <v>247</v>
      </c>
      <c r="G3484" s="13">
        <v>10</v>
      </c>
      <c r="H3484" s="13">
        <v>257</v>
      </c>
      <c r="I3484" s="13" t="b">
        <v>1</v>
      </c>
      <c r="J3484" s="4">
        <v>3.8910505836575897E-2</v>
      </c>
      <c r="K3484">
        <f t="shared" si="270"/>
        <v>5.0179631365198372E-4</v>
      </c>
      <c r="L3484">
        <f t="shared" si="274"/>
        <v>2.2400810557923652E-2</v>
      </c>
      <c r="M3484">
        <f t="shared" si="271"/>
        <v>8.7162686995811923E-4</v>
      </c>
      <c r="N3484">
        <f t="shared" si="272"/>
        <v>2.2400810557923652E-2</v>
      </c>
      <c r="O3484">
        <f t="shared" si="273"/>
        <v>0.15680567390546557</v>
      </c>
      <c r="Q3484" s="7">
        <v>3458</v>
      </c>
      <c r="R3484" s="7">
        <v>5.9346693766765941E-4</v>
      </c>
      <c r="S3484" s="7">
        <v>1.4173827645492143E-4</v>
      </c>
      <c r="U3484" s="7">
        <v>75.772518080210375</v>
      </c>
      <c r="V3484" s="7">
        <v>2.0620726047841246E-3</v>
      </c>
    </row>
    <row r="3485" spans="1:22" x14ac:dyDescent="0.35">
      <c r="A3485" s="3">
        <v>2013</v>
      </c>
      <c r="B3485" s="13" t="s">
        <v>26</v>
      </c>
      <c r="C3485" s="13" t="s">
        <v>27</v>
      </c>
      <c r="D3485" s="13">
        <v>2003</v>
      </c>
      <c r="E3485" s="17">
        <v>10</v>
      </c>
      <c r="F3485" s="13">
        <v>346</v>
      </c>
      <c r="G3485" s="13">
        <v>14</v>
      </c>
      <c r="H3485" s="13">
        <v>360</v>
      </c>
      <c r="I3485" s="13" t="b">
        <v>1</v>
      </c>
      <c r="J3485" s="4">
        <v>3.8888888888888903E-2</v>
      </c>
      <c r="K3485">
        <f t="shared" si="270"/>
        <v>7.0290534208059983E-4</v>
      </c>
      <c r="L3485">
        <f t="shared" si="274"/>
        <v>2.6512362061510097E-2</v>
      </c>
      <c r="M3485">
        <f t="shared" si="271"/>
        <v>1.0310363023920597E-3</v>
      </c>
      <c r="N3485">
        <f t="shared" si="272"/>
        <v>2.6512362061510097E-2</v>
      </c>
      <c r="O3485">
        <f t="shared" si="273"/>
        <v>0.26512362061510097</v>
      </c>
      <c r="Q3485" s="7">
        <v>3459</v>
      </c>
      <c r="R3485" s="7">
        <v>5.7239998392155558E-4</v>
      </c>
      <c r="S3485" s="7">
        <v>-9.1547758672973711E-5</v>
      </c>
      <c r="U3485" s="7">
        <v>75.79443348674117</v>
      </c>
      <c r="V3485" s="7">
        <v>2.0639845872113646E-3</v>
      </c>
    </row>
    <row r="3486" spans="1:22" x14ac:dyDescent="0.35">
      <c r="A3486" s="5">
        <v>2014</v>
      </c>
      <c r="B3486" s="14" t="s">
        <v>98</v>
      </c>
      <c r="C3486" s="14" t="s">
        <v>41</v>
      </c>
      <c r="D3486" s="14">
        <v>2007</v>
      </c>
      <c r="E3486" s="14">
        <v>7</v>
      </c>
      <c r="F3486" s="14">
        <v>99</v>
      </c>
      <c r="G3486" s="14">
        <v>4</v>
      </c>
      <c r="H3486" s="14">
        <v>103</v>
      </c>
      <c r="I3486" s="14" t="b">
        <v>1</v>
      </c>
      <c r="J3486" s="6">
        <v>3.8834951456310697E-2</v>
      </c>
      <c r="K3486">
        <f t="shared" si="270"/>
        <v>2.0110902842861606E-4</v>
      </c>
      <c r="L3486">
        <f t="shared" si="274"/>
        <v>1.418129149367631E-2</v>
      </c>
      <c r="M3486">
        <f t="shared" si="271"/>
        <v>5.5072976674471136E-4</v>
      </c>
      <c r="N3486">
        <f t="shared" si="272"/>
        <v>1.418129149367631E-2</v>
      </c>
      <c r="O3486">
        <f t="shared" si="273"/>
        <v>9.9269040455734175E-2</v>
      </c>
      <c r="Q3486" s="7">
        <v>3460</v>
      </c>
      <c r="R3486" s="7">
        <v>9.3943801029193594E-4</v>
      </c>
      <c r="S3486" s="7">
        <v>-4.5858578504335407E-4</v>
      </c>
      <c r="U3486" s="7">
        <v>75.816348893271964</v>
      </c>
      <c r="V3486" s="7">
        <v>2.065236625292666E-3</v>
      </c>
    </row>
    <row r="3487" spans="1:22" x14ac:dyDescent="0.35">
      <c r="A3487" s="3">
        <v>2017</v>
      </c>
      <c r="B3487" s="13" t="s">
        <v>26</v>
      </c>
      <c r="C3487" s="13" t="s">
        <v>54</v>
      </c>
      <c r="D3487" s="13">
        <v>2006</v>
      </c>
      <c r="E3487" s="17">
        <v>11</v>
      </c>
      <c r="F3487" s="13">
        <v>99</v>
      </c>
      <c r="G3487" s="13">
        <v>4</v>
      </c>
      <c r="H3487" s="13">
        <v>103</v>
      </c>
      <c r="I3487" s="13" t="b">
        <v>1</v>
      </c>
      <c r="J3487" s="4">
        <v>3.8834951456310697E-2</v>
      </c>
      <c r="K3487">
        <f t="shared" si="270"/>
        <v>2.0110902842861606E-4</v>
      </c>
      <c r="L3487">
        <f t="shared" si="274"/>
        <v>1.418129149367631E-2</v>
      </c>
      <c r="M3487">
        <f t="shared" si="271"/>
        <v>5.5072976674471136E-4</v>
      </c>
      <c r="N3487">
        <f t="shared" si="272"/>
        <v>1.418129149367631E-2</v>
      </c>
      <c r="O3487">
        <f t="shared" si="273"/>
        <v>0.1559942064304394</v>
      </c>
      <c r="Q3487" s="7">
        <v>3461</v>
      </c>
      <c r="R3487" s="7">
        <v>7.5591899710674576E-4</v>
      </c>
      <c r="S3487" s="7">
        <v>-2.7506677185816389E-4</v>
      </c>
      <c r="U3487" s="7">
        <v>75.838264299802759</v>
      </c>
      <c r="V3487" s="7">
        <v>2.0658634993776168E-3</v>
      </c>
    </row>
    <row r="3488" spans="1:22" x14ac:dyDescent="0.35">
      <c r="A3488" s="5">
        <v>2014</v>
      </c>
      <c r="B3488" s="14" t="s">
        <v>52</v>
      </c>
      <c r="C3488" s="14" t="s">
        <v>74</v>
      </c>
      <c r="D3488" s="14">
        <v>2006</v>
      </c>
      <c r="E3488" s="14">
        <v>8</v>
      </c>
      <c r="F3488" s="14">
        <v>124</v>
      </c>
      <c r="G3488" s="14">
        <v>5</v>
      </c>
      <c r="H3488" s="14">
        <v>129</v>
      </c>
      <c r="I3488" s="14" t="b">
        <v>1</v>
      </c>
      <c r="J3488" s="6">
        <v>3.8759689922480599E-2</v>
      </c>
      <c r="K3488">
        <f t="shared" si="270"/>
        <v>2.5187441424554826E-4</v>
      </c>
      <c r="L3488">
        <f t="shared" si="274"/>
        <v>1.5870551793984614E-2</v>
      </c>
      <c r="M3488">
        <f t="shared" si="271"/>
        <v>6.1513766643351187E-4</v>
      </c>
      <c r="N3488">
        <f t="shared" si="272"/>
        <v>1.5870551793984614E-2</v>
      </c>
      <c r="O3488">
        <f t="shared" si="273"/>
        <v>0.12696441435187691</v>
      </c>
      <c r="Q3488" s="7">
        <v>3462</v>
      </c>
      <c r="R3488" s="7">
        <v>3.888809707363654E-4</v>
      </c>
      <c r="S3488" s="7">
        <v>9.1971254512216469E-5</v>
      </c>
      <c r="U3488" s="7">
        <v>75.86017970633354</v>
      </c>
      <c r="V3488" s="7">
        <v>2.0668492445056067E-3</v>
      </c>
    </row>
    <row r="3489" spans="1:22" x14ac:dyDescent="0.35">
      <c r="A3489" s="3">
        <v>2017</v>
      </c>
      <c r="B3489" s="13" t="s">
        <v>30</v>
      </c>
      <c r="C3489" s="13" t="s">
        <v>44</v>
      </c>
      <c r="D3489" s="13">
        <v>2009</v>
      </c>
      <c r="E3489" s="17">
        <v>8</v>
      </c>
      <c r="F3489" s="13">
        <v>124</v>
      </c>
      <c r="G3489" s="13">
        <v>5</v>
      </c>
      <c r="H3489" s="13">
        <v>129</v>
      </c>
      <c r="I3489" s="13" t="b">
        <v>1</v>
      </c>
      <c r="J3489" s="4">
        <v>3.8759689922480599E-2</v>
      </c>
      <c r="K3489">
        <f t="shared" si="270"/>
        <v>2.5187441424554826E-4</v>
      </c>
      <c r="L3489">
        <f t="shared" si="274"/>
        <v>1.5870551793984614E-2</v>
      </c>
      <c r="M3489">
        <f t="shared" si="271"/>
        <v>6.1513766643351187E-4</v>
      </c>
      <c r="N3489">
        <f t="shared" si="272"/>
        <v>1.5870551793984614E-2</v>
      </c>
      <c r="O3489">
        <f t="shared" si="273"/>
        <v>0.12696441435187691</v>
      </c>
      <c r="Q3489" s="7">
        <v>3463</v>
      </c>
      <c r="R3489" s="7">
        <v>7.5591899710674576E-4</v>
      </c>
      <c r="S3489" s="7">
        <v>-2.7506677185816389E-4</v>
      </c>
      <c r="U3489" s="7">
        <v>75.882095112864334</v>
      </c>
      <c r="V3489" s="7">
        <v>2.0668492445056067E-3</v>
      </c>
    </row>
    <row r="3490" spans="1:22" x14ac:dyDescent="0.35">
      <c r="A3490" s="3">
        <v>2014</v>
      </c>
      <c r="B3490" s="13" t="s">
        <v>24</v>
      </c>
      <c r="C3490" s="13" t="s">
        <v>57</v>
      </c>
      <c r="D3490" s="13">
        <v>2008</v>
      </c>
      <c r="E3490" s="14">
        <v>6</v>
      </c>
      <c r="F3490" s="13">
        <v>199</v>
      </c>
      <c r="G3490" s="13">
        <v>8</v>
      </c>
      <c r="H3490" s="13">
        <v>207</v>
      </c>
      <c r="I3490" s="13" t="b">
        <v>1</v>
      </c>
      <c r="J3490" s="4">
        <v>3.8647342995169101E-2</v>
      </c>
      <c r="K3490">
        <f t="shared" si="270"/>
        <v>4.0417057169634492E-4</v>
      </c>
      <c r="L3490">
        <f t="shared" si="274"/>
        <v>2.0103993924002885E-2</v>
      </c>
      <c r="M3490">
        <f t="shared" si="271"/>
        <v>7.7696594875373509E-4</v>
      </c>
      <c r="N3490">
        <f t="shared" si="272"/>
        <v>2.0103993924002885E-2</v>
      </c>
      <c r="O3490">
        <f t="shared" si="273"/>
        <v>0.1206239635440173</v>
      </c>
      <c r="Q3490" s="7">
        <v>3464</v>
      </c>
      <c r="R3490" s="7">
        <v>1.9261046952210627E-3</v>
      </c>
      <c r="S3490" s="7">
        <v>-1.3061423457304019E-3</v>
      </c>
      <c r="U3490" s="7">
        <v>75.904010519395129</v>
      </c>
      <c r="V3490" s="7">
        <v>2.0669226450505695E-3</v>
      </c>
    </row>
    <row r="3491" spans="1:22" x14ac:dyDescent="0.35">
      <c r="A3491" s="24">
        <v>2015</v>
      </c>
      <c r="B3491" s="17" t="s">
        <v>26</v>
      </c>
      <c r="C3491" s="17" t="s">
        <v>35</v>
      </c>
      <c r="D3491" s="17">
        <v>2006</v>
      </c>
      <c r="E3491" s="17">
        <v>9</v>
      </c>
      <c r="F3491" s="17">
        <v>274</v>
      </c>
      <c r="G3491" s="17">
        <v>11</v>
      </c>
      <c r="H3491" s="17">
        <v>285</v>
      </c>
      <c r="I3491" s="17" t="b">
        <v>1</v>
      </c>
      <c r="J3491" s="25">
        <v>3.8596491228070198E-2</v>
      </c>
      <c r="K3491">
        <f t="shared" si="270"/>
        <v>5.5646672914714157E-4</v>
      </c>
      <c r="L3491">
        <f t="shared" si="274"/>
        <v>2.358954703141079E-2</v>
      </c>
      <c r="M3491">
        <f t="shared" si="271"/>
        <v>9.1047374507199593E-4</v>
      </c>
      <c r="N3491">
        <f t="shared" si="272"/>
        <v>2.358954703141079E-2</v>
      </c>
      <c r="O3491">
        <f t="shared" si="273"/>
        <v>0.2123059232826971</v>
      </c>
      <c r="Q3491" s="7">
        <v>3465</v>
      </c>
      <c r="R3491" s="7">
        <v>5.0270332354063695E-4</v>
      </c>
      <c r="S3491" s="7">
        <v>1.172590259500238E-4</v>
      </c>
      <c r="U3491" s="7">
        <v>75.925925925925924</v>
      </c>
      <c r="V3491" s="7">
        <v>2.0674681079806737E-3</v>
      </c>
    </row>
    <row r="3492" spans="1:22" x14ac:dyDescent="0.35">
      <c r="A3492" s="3">
        <v>2015</v>
      </c>
      <c r="B3492" s="13" t="s">
        <v>118</v>
      </c>
      <c r="C3492" s="13" t="s">
        <v>119</v>
      </c>
      <c r="D3492" s="13">
        <v>2008</v>
      </c>
      <c r="E3492" s="14">
        <v>7</v>
      </c>
      <c r="F3492" s="13">
        <v>125</v>
      </c>
      <c r="G3492" s="13">
        <v>5</v>
      </c>
      <c r="H3492" s="13">
        <v>130</v>
      </c>
      <c r="I3492" s="13" t="b">
        <v>1</v>
      </c>
      <c r="J3492" s="4">
        <v>3.8461538461538498E-2</v>
      </c>
      <c r="K3492">
        <f t="shared" si="270"/>
        <v>2.5382692908466106E-4</v>
      </c>
      <c r="L3492">
        <f t="shared" si="274"/>
        <v>1.5931946807740134E-2</v>
      </c>
      <c r="M3492">
        <f t="shared" si="271"/>
        <v>6.1276718491308263E-4</v>
      </c>
      <c r="N3492">
        <f t="shared" si="272"/>
        <v>1.5931946807740134E-2</v>
      </c>
      <c r="O3492">
        <f t="shared" si="273"/>
        <v>0.11152362765418095</v>
      </c>
      <c r="Q3492" s="7">
        <v>3466</v>
      </c>
      <c r="R3492" s="7">
        <v>1.5933165051990603E-3</v>
      </c>
      <c r="S3492" s="7">
        <v>-9.1551472277160914E-4</v>
      </c>
      <c r="U3492" s="7">
        <v>75.947841332456704</v>
      </c>
      <c r="V3492" s="7">
        <v>2.0674681079806737E-3</v>
      </c>
    </row>
    <row r="3493" spans="1:22" x14ac:dyDescent="0.35">
      <c r="A3493" s="3">
        <v>2017</v>
      </c>
      <c r="B3493" s="13" t="s">
        <v>37</v>
      </c>
      <c r="C3493" s="13" t="s">
        <v>39</v>
      </c>
      <c r="D3493" s="13">
        <v>2008</v>
      </c>
      <c r="E3493" s="17">
        <v>9</v>
      </c>
      <c r="F3493" s="13">
        <v>125</v>
      </c>
      <c r="G3493" s="13">
        <v>5</v>
      </c>
      <c r="H3493" s="13">
        <v>130</v>
      </c>
      <c r="I3493" s="13" t="b">
        <v>1</v>
      </c>
      <c r="J3493" s="4">
        <v>3.8461538461538498E-2</v>
      </c>
      <c r="K3493">
        <f t="shared" si="270"/>
        <v>2.5382692908466106E-4</v>
      </c>
      <c r="L3493">
        <f t="shared" si="274"/>
        <v>1.5931946807740134E-2</v>
      </c>
      <c r="M3493">
        <f t="shared" si="271"/>
        <v>6.1276718491308263E-4</v>
      </c>
      <c r="N3493">
        <f t="shared" si="272"/>
        <v>1.5931946807740134E-2</v>
      </c>
      <c r="O3493">
        <f t="shared" si="273"/>
        <v>0.1433875212696612</v>
      </c>
      <c r="Q3493" s="7">
        <v>3467</v>
      </c>
      <c r="R3493" s="7">
        <v>1.3009374788307462E-3</v>
      </c>
      <c r="S3493" s="7">
        <v>-7.4751464093201375E-4</v>
      </c>
      <c r="U3493" s="7">
        <v>75.969756738987499</v>
      </c>
      <c r="V3493" s="7">
        <v>2.0675647886657053E-3</v>
      </c>
    </row>
    <row r="3494" spans="1:22" x14ac:dyDescent="0.35">
      <c r="A3494" s="5">
        <v>2016</v>
      </c>
      <c r="B3494" s="14" t="s">
        <v>42</v>
      </c>
      <c r="C3494" s="14" t="s">
        <v>96</v>
      </c>
      <c r="D3494" s="14">
        <v>2004</v>
      </c>
      <c r="E3494" s="14">
        <v>12</v>
      </c>
      <c r="F3494" s="14">
        <v>100</v>
      </c>
      <c r="G3494" s="14">
        <v>4</v>
      </c>
      <c r="H3494" s="14">
        <v>104</v>
      </c>
      <c r="I3494" s="14" t="b">
        <v>1</v>
      </c>
      <c r="J3494" s="6">
        <v>3.8461538461538498E-2</v>
      </c>
      <c r="K3494">
        <f t="shared" si="270"/>
        <v>2.0306154326772883E-4</v>
      </c>
      <c r="L3494">
        <f t="shared" si="274"/>
        <v>1.4249966430407084E-2</v>
      </c>
      <c r="M3494">
        <f t="shared" si="271"/>
        <v>5.480756319387345E-4</v>
      </c>
      <c r="N3494">
        <f t="shared" si="272"/>
        <v>1.4249966430407084E-2</v>
      </c>
      <c r="O3494">
        <f t="shared" si="273"/>
        <v>0.170999597164885</v>
      </c>
      <c r="Q3494" s="7">
        <v>3468</v>
      </c>
      <c r="R3494" s="7">
        <v>8.7572661618990917E-4</v>
      </c>
      <c r="S3494" s="7">
        <v>-3.2230377829117675E-4</v>
      </c>
      <c r="U3494" s="7">
        <v>75.991672145518294</v>
      </c>
      <c r="V3494" s="7">
        <v>2.0701182844994536E-3</v>
      </c>
    </row>
    <row r="3495" spans="1:22" x14ac:dyDescent="0.35">
      <c r="A3495" s="24">
        <v>2017</v>
      </c>
      <c r="B3495" s="17" t="s">
        <v>26</v>
      </c>
      <c r="C3495" s="17" t="s">
        <v>110</v>
      </c>
      <c r="D3495" s="17">
        <v>2005</v>
      </c>
      <c r="E3495" s="17">
        <v>12</v>
      </c>
      <c r="F3495" s="17">
        <v>100</v>
      </c>
      <c r="G3495" s="17">
        <v>4</v>
      </c>
      <c r="H3495" s="17">
        <v>104</v>
      </c>
      <c r="I3495" s="17" t="b">
        <v>1</v>
      </c>
      <c r="J3495" s="25">
        <v>3.8461538461538498E-2</v>
      </c>
      <c r="K3495">
        <f t="shared" ref="K3495:K3558" si="275">H3495/$H$1</f>
        <v>2.0306154326772883E-4</v>
      </c>
      <c r="L3495">
        <f t="shared" si="274"/>
        <v>1.4249966430407084E-2</v>
      </c>
      <c r="M3495">
        <f t="shared" ref="M3495:M3558" si="276">J3495*L3495</f>
        <v>5.480756319387345E-4</v>
      </c>
      <c r="N3495">
        <f t="shared" ref="N3495:N3558" si="277">L3495</f>
        <v>1.4249966430407084E-2</v>
      </c>
      <c r="O3495">
        <f t="shared" ref="O3495:O3558" si="278">E3495*L3495</f>
        <v>0.170999597164885</v>
      </c>
      <c r="Q3495" s="7">
        <v>3469</v>
      </c>
      <c r="R3495" s="7">
        <v>2.1513592041124204E-3</v>
      </c>
      <c r="S3495" s="7">
        <v>-1.597936366213688E-3</v>
      </c>
      <c r="U3495" s="7">
        <v>76.013587552049088</v>
      </c>
      <c r="V3495" s="7">
        <v>2.0725666807241958E-3</v>
      </c>
    </row>
    <row r="3496" spans="1:22" x14ac:dyDescent="0.35">
      <c r="A3496" s="3">
        <v>2013</v>
      </c>
      <c r="B3496" s="13" t="s">
        <v>42</v>
      </c>
      <c r="C3496" s="13" t="s">
        <v>182</v>
      </c>
      <c r="D3496" s="13">
        <v>2004</v>
      </c>
      <c r="E3496" s="14">
        <v>9</v>
      </c>
      <c r="F3496" s="13">
        <v>75</v>
      </c>
      <c r="G3496" s="13">
        <v>3</v>
      </c>
      <c r="H3496" s="13">
        <v>78</v>
      </c>
      <c r="I3496" s="13" t="b">
        <v>1</v>
      </c>
      <c r="J3496" s="4">
        <v>3.8461538461538498E-2</v>
      </c>
      <c r="K3496">
        <f t="shared" si="275"/>
        <v>1.5229615745079663E-4</v>
      </c>
      <c r="L3496">
        <f t="shared" si="274"/>
        <v>1.2340832931807991E-2</v>
      </c>
      <c r="M3496">
        <f t="shared" si="276"/>
        <v>4.7464742045415399E-4</v>
      </c>
      <c r="N3496">
        <f t="shared" si="277"/>
        <v>1.2340832931807991E-2</v>
      </c>
      <c r="O3496">
        <f t="shared" si="278"/>
        <v>0.11106749638627192</v>
      </c>
      <c r="Q3496" s="7">
        <v>3470</v>
      </c>
      <c r="R3496" s="7">
        <v>3.1856274436591644E-4</v>
      </c>
      <c r="S3496" s="7">
        <v>7.2766297175780661E-5</v>
      </c>
      <c r="U3496" s="7">
        <v>76.035502958579869</v>
      </c>
      <c r="V3496" s="7">
        <v>2.0736249226520876E-3</v>
      </c>
    </row>
    <row r="3497" spans="1:22" x14ac:dyDescent="0.35">
      <c r="A3497" s="24">
        <v>2013</v>
      </c>
      <c r="B3497" s="17" t="s">
        <v>24</v>
      </c>
      <c r="C3497" s="17" t="s">
        <v>49</v>
      </c>
      <c r="D3497" s="17">
        <v>2006</v>
      </c>
      <c r="E3497" s="17">
        <v>7</v>
      </c>
      <c r="F3497" s="17">
        <v>50</v>
      </c>
      <c r="G3497" s="17">
        <v>2</v>
      </c>
      <c r="H3497" s="17">
        <v>52</v>
      </c>
      <c r="I3497" s="17" t="b">
        <v>1</v>
      </c>
      <c r="J3497" s="25">
        <v>3.8461538461538498E-2</v>
      </c>
      <c r="K3497">
        <f t="shared" si="275"/>
        <v>1.0153077163386442E-4</v>
      </c>
      <c r="L3497">
        <f t="shared" si="274"/>
        <v>1.0076247894621511E-2</v>
      </c>
      <c r="M3497">
        <f t="shared" si="276"/>
        <v>3.8754799594698154E-4</v>
      </c>
      <c r="N3497">
        <f t="shared" si="277"/>
        <v>1.0076247894621511E-2</v>
      </c>
      <c r="O3497">
        <f t="shared" si="278"/>
        <v>7.0533735262350572E-2</v>
      </c>
      <c r="Q3497" s="7">
        <v>3471</v>
      </c>
      <c r="R3497" s="7">
        <v>7.6956697097719259E-4</v>
      </c>
      <c r="S3497" s="7">
        <v>-3.7823792943549549E-4</v>
      </c>
      <c r="U3497" s="7">
        <v>76.057418365110664</v>
      </c>
      <c r="V3497" s="7">
        <v>2.0736249226520876E-3</v>
      </c>
    </row>
    <row r="3498" spans="1:22" x14ac:dyDescent="0.35">
      <c r="A3498" s="5">
        <v>2013</v>
      </c>
      <c r="B3498" s="14" t="s">
        <v>92</v>
      </c>
      <c r="C3498" s="14" t="s">
        <v>298</v>
      </c>
      <c r="D3498" s="14">
        <v>2006</v>
      </c>
      <c r="E3498" s="14">
        <v>7</v>
      </c>
      <c r="F3498" s="14">
        <v>50</v>
      </c>
      <c r="G3498" s="14">
        <v>2</v>
      </c>
      <c r="H3498" s="14">
        <v>52</v>
      </c>
      <c r="I3498" s="14" t="b">
        <v>1</v>
      </c>
      <c r="J3498" s="6">
        <v>3.8461538461538498E-2</v>
      </c>
      <c r="K3498">
        <f t="shared" si="275"/>
        <v>1.0153077163386442E-4</v>
      </c>
      <c r="L3498">
        <f t="shared" si="274"/>
        <v>1.0076247894621511E-2</v>
      </c>
      <c r="M3498">
        <f t="shared" si="276"/>
        <v>3.8754799594698154E-4</v>
      </c>
      <c r="N3498">
        <f t="shared" si="277"/>
        <v>1.0076247894621511E-2</v>
      </c>
      <c r="O3498">
        <f t="shared" si="278"/>
        <v>7.0533735262350572E-2</v>
      </c>
      <c r="Q3498" s="7">
        <v>3472</v>
      </c>
      <c r="R3498" s="7">
        <v>3.1856274436591644E-4</v>
      </c>
      <c r="S3498" s="7">
        <v>7.2766297175780661E-5</v>
      </c>
      <c r="U3498" s="7">
        <v>76.079333771641458</v>
      </c>
      <c r="V3498" s="7">
        <v>2.0754412544783745E-3</v>
      </c>
    </row>
    <row r="3499" spans="1:22" x14ac:dyDescent="0.35">
      <c r="A3499" s="24">
        <v>2014</v>
      </c>
      <c r="B3499" s="17" t="s">
        <v>30</v>
      </c>
      <c r="C3499" s="17" t="s">
        <v>156</v>
      </c>
      <c r="D3499" s="17">
        <v>2008</v>
      </c>
      <c r="E3499" s="17">
        <v>6</v>
      </c>
      <c r="F3499" s="17">
        <v>50</v>
      </c>
      <c r="G3499" s="17">
        <v>2</v>
      </c>
      <c r="H3499" s="17">
        <v>52</v>
      </c>
      <c r="I3499" s="17" t="b">
        <v>1</v>
      </c>
      <c r="J3499" s="25">
        <v>3.8461538461538498E-2</v>
      </c>
      <c r="K3499">
        <f t="shared" si="275"/>
        <v>1.0153077163386442E-4</v>
      </c>
      <c r="L3499">
        <f t="shared" si="274"/>
        <v>1.0076247894621511E-2</v>
      </c>
      <c r="M3499">
        <f t="shared" si="276"/>
        <v>3.8754799594698154E-4</v>
      </c>
      <c r="N3499">
        <f t="shared" si="277"/>
        <v>1.0076247894621511E-2</v>
      </c>
      <c r="O3499">
        <f t="shared" si="278"/>
        <v>6.045748736772906E-2</v>
      </c>
      <c r="Q3499" s="7">
        <v>3473</v>
      </c>
      <c r="R3499" s="7">
        <v>4.6889748656967509E-4</v>
      </c>
      <c r="S3499" s="7">
        <v>-7.7568445027977983E-5</v>
      </c>
      <c r="U3499" s="7">
        <v>76.101249178172253</v>
      </c>
      <c r="V3499" s="7">
        <v>2.0758126759484398E-3</v>
      </c>
    </row>
    <row r="3500" spans="1:22" x14ac:dyDescent="0.35">
      <c r="A3500" s="5">
        <v>2014</v>
      </c>
      <c r="B3500" s="14" t="s">
        <v>30</v>
      </c>
      <c r="C3500" s="14" t="s">
        <v>327</v>
      </c>
      <c r="D3500" s="14">
        <v>2006</v>
      </c>
      <c r="E3500" s="14">
        <v>8</v>
      </c>
      <c r="F3500" s="14">
        <v>50</v>
      </c>
      <c r="G3500" s="14">
        <v>2</v>
      </c>
      <c r="H3500" s="14">
        <v>52</v>
      </c>
      <c r="I3500" s="14" t="b">
        <v>1</v>
      </c>
      <c r="J3500" s="6">
        <v>3.8461538461538498E-2</v>
      </c>
      <c r="K3500">
        <f t="shared" si="275"/>
        <v>1.0153077163386442E-4</v>
      </c>
      <c r="L3500">
        <f t="shared" si="274"/>
        <v>1.0076247894621511E-2</v>
      </c>
      <c r="M3500">
        <f t="shared" si="276"/>
        <v>3.8754799594698154E-4</v>
      </c>
      <c r="N3500">
        <f t="shared" si="277"/>
        <v>1.0076247894621511E-2</v>
      </c>
      <c r="O3500">
        <f t="shared" si="278"/>
        <v>8.0609983156972084E-2</v>
      </c>
      <c r="Q3500" s="7">
        <v>3474</v>
      </c>
      <c r="R3500" s="7">
        <v>3.1856274436591644E-4</v>
      </c>
      <c r="S3500" s="7">
        <v>7.2766297175780661E-5</v>
      </c>
      <c r="U3500" s="7">
        <v>76.123164584703034</v>
      </c>
      <c r="V3500" s="7">
        <v>2.0758126759484398E-3</v>
      </c>
    </row>
    <row r="3501" spans="1:22" x14ac:dyDescent="0.35">
      <c r="A3501" s="24">
        <v>2014</v>
      </c>
      <c r="B3501" s="17" t="s">
        <v>158</v>
      </c>
      <c r="C3501" s="17" t="s">
        <v>364</v>
      </c>
      <c r="D3501" s="17">
        <v>2004</v>
      </c>
      <c r="E3501" s="17">
        <v>10</v>
      </c>
      <c r="F3501" s="17">
        <v>50</v>
      </c>
      <c r="G3501" s="17">
        <v>2</v>
      </c>
      <c r="H3501" s="17">
        <v>52</v>
      </c>
      <c r="I3501" s="17" t="b">
        <v>1</v>
      </c>
      <c r="J3501" s="25">
        <v>3.8461538461538498E-2</v>
      </c>
      <c r="K3501">
        <f t="shared" si="275"/>
        <v>1.0153077163386442E-4</v>
      </c>
      <c r="L3501">
        <f t="shared" si="274"/>
        <v>1.0076247894621511E-2</v>
      </c>
      <c r="M3501">
        <f t="shared" si="276"/>
        <v>3.8754799594698154E-4</v>
      </c>
      <c r="N3501">
        <f t="shared" si="277"/>
        <v>1.0076247894621511E-2</v>
      </c>
      <c r="O3501">
        <f t="shared" si="278"/>
        <v>0.10076247894621511</v>
      </c>
      <c r="Q3501" s="7">
        <v>3475</v>
      </c>
      <c r="R3501" s="7">
        <v>1.07023645538471E-3</v>
      </c>
      <c r="S3501" s="7">
        <v>-6.7890741384301289E-4</v>
      </c>
      <c r="U3501" s="7">
        <v>76.145079991233828</v>
      </c>
      <c r="V3501" s="7">
        <v>2.0758126759484398E-3</v>
      </c>
    </row>
    <row r="3502" spans="1:22" x14ac:dyDescent="0.35">
      <c r="A3502" s="5">
        <v>2014</v>
      </c>
      <c r="B3502" s="14" t="s">
        <v>33</v>
      </c>
      <c r="C3502" s="14" t="s">
        <v>216</v>
      </c>
      <c r="D3502" s="14">
        <v>2005</v>
      </c>
      <c r="E3502" s="14">
        <v>9</v>
      </c>
      <c r="F3502" s="14">
        <v>50</v>
      </c>
      <c r="G3502" s="14">
        <v>2</v>
      </c>
      <c r="H3502" s="14">
        <v>52</v>
      </c>
      <c r="I3502" s="14" t="b">
        <v>1</v>
      </c>
      <c r="J3502" s="6">
        <v>3.8461538461538498E-2</v>
      </c>
      <c r="K3502">
        <f t="shared" si="275"/>
        <v>1.0153077163386442E-4</v>
      </c>
      <c r="L3502">
        <f t="shared" si="274"/>
        <v>1.0076247894621511E-2</v>
      </c>
      <c r="M3502">
        <f t="shared" si="276"/>
        <v>3.8754799594698154E-4</v>
      </c>
      <c r="N3502">
        <f t="shared" si="277"/>
        <v>1.0076247894621511E-2</v>
      </c>
      <c r="O3502">
        <f t="shared" si="278"/>
        <v>9.0686231051593597E-2</v>
      </c>
      <c r="Q3502" s="7">
        <v>3476</v>
      </c>
      <c r="R3502" s="7">
        <v>4.6889748656967509E-4</v>
      </c>
      <c r="S3502" s="7">
        <v>-7.7568445027977983E-5</v>
      </c>
      <c r="U3502" s="7">
        <v>76.166995397764623</v>
      </c>
      <c r="V3502" s="7">
        <v>2.0772931787227211E-3</v>
      </c>
    </row>
    <row r="3503" spans="1:22" x14ac:dyDescent="0.35">
      <c r="A3503" s="24">
        <v>2015</v>
      </c>
      <c r="B3503" s="17" t="s">
        <v>67</v>
      </c>
      <c r="C3503" s="17" t="s">
        <v>139</v>
      </c>
      <c r="D3503" s="17">
        <v>2008</v>
      </c>
      <c r="E3503" s="17">
        <v>7</v>
      </c>
      <c r="F3503" s="17">
        <v>50</v>
      </c>
      <c r="G3503" s="17">
        <v>2</v>
      </c>
      <c r="H3503" s="17">
        <v>52</v>
      </c>
      <c r="I3503" s="17" t="b">
        <v>1</v>
      </c>
      <c r="J3503" s="25">
        <v>3.8461538461538498E-2</v>
      </c>
      <c r="K3503">
        <f t="shared" si="275"/>
        <v>1.0153077163386442E-4</v>
      </c>
      <c r="L3503">
        <f t="shared" si="274"/>
        <v>1.0076247894621511E-2</v>
      </c>
      <c r="M3503">
        <f t="shared" si="276"/>
        <v>3.8754799594698154E-4</v>
      </c>
      <c r="N3503">
        <f t="shared" si="277"/>
        <v>1.0076247894621511E-2</v>
      </c>
      <c r="O3503">
        <f t="shared" si="278"/>
        <v>7.0533735262350572E-2</v>
      </c>
      <c r="Q3503" s="7">
        <v>3477</v>
      </c>
      <c r="R3503" s="7">
        <v>9.1990171318095135E-4</v>
      </c>
      <c r="S3503" s="7">
        <v>-5.2857267163925424E-4</v>
      </c>
      <c r="U3503" s="7">
        <v>76.188910804295418</v>
      </c>
      <c r="V3503" s="7">
        <v>2.0798007923550355E-3</v>
      </c>
    </row>
    <row r="3504" spans="1:22" x14ac:dyDescent="0.35">
      <c r="A3504" s="3">
        <v>2015</v>
      </c>
      <c r="B3504" s="13" t="s">
        <v>26</v>
      </c>
      <c r="C3504" s="13" t="s">
        <v>178</v>
      </c>
      <c r="D3504" s="13">
        <v>2004</v>
      </c>
      <c r="E3504" s="14">
        <v>11</v>
      </c>
      <c r="F3504" s="13">
        <v>50</v>
      </c>
      <c r="G3504" s="13">
        <v>2</v>
      </c>
      <c r="H3504" s="13">
        <v>52</v>
      </c>
      <c r="I3504" s="13" t="b">
        <v>1</v>
      </c>
      <c r="J3504" s="4">
        <v>3.8461538461538498E-2</v>
      </c>
      <c r="K3504">
        <f t="shared" si="275"/>
        <v>1.0153077163386442E-4</v>
      </c>
      <c r="L3504">
        <f t="shared" si="274"/>
        <v>1.0076247894621511E-2</v>
      </c>
      <c r="M3504">
        <f t="shared" si="276"/>
        <v>3.8754799594698154E-4</v>
      </c>
      <c r="N3504">
        <f t="shared" si="277"/>
        <v>1.0076247894621511E-2</v>
      </c>
      <c r="O3504">
        <f t="shared" si="278"/>
        <v>0.11083872684083662</v>
      </c>
      <c r="Q3504" s="7">
        <v>3478</v>
      </c>
      <c r="R3504" s="7">
        <v>6.1923222877343384E-4</v>
      </c>
      <c r="S3504" s="7">
        <v>-2.2790318723173674E-4</v>
      </c>
      <c r="U3504" s="7">
        <v>76.210826210826198</v>
      </c>
      <c r="V3504" s="7">
        <v>2.0798007923550355E-3</v>
      </c>
    </row>
    <row r="3505" spans="1:22" x14ac:dyDescent="0.35">
      <c r="A3505" s="3">
        <v>2016</v>
      </c>
      <c r="B3505" s="13" t="s">
        <v>26</v>
      </c>
      <c r="C3505" s="13" t="s">
        <v>334</v>
      </c>
      <c r="D3505" s="13">
        <v>2002</v>
      </c>
      <c r="E3505" s="17">
        <v>14</v>
      </c>
      <c r="F3505" s="13">
        <v>50</v>
      </c>
      <c r="G3505" s="13">
        <v>2</v>
      </c>
      <c r="H3505" s="13">
        <v>52</v>
      </c>
      <c r="I3505" s="13" t="b">
        <v>1</v>
      </c>
      <c r="J3505" s="4">
        <v>3.8461538461538498E-2</v>
      </c>
      <c r="K3505">
        <f t="shared" si="275"/>
        <v>1.0153077163386442E-4</v>
      </c>
      <c r="L3505">
        <f t="shared" si="274"/>
        <v>1.0076247894621511E-2</v>
      </c>
      <c r="M3505">
        <f t="shared" si="276"/>
        <v>3.8754799594698154E-4</v>
      </c>
      <c r="N3505">
        <f t="shared" si="277"/>
        <v>1.0076247894621511E-2</v>
      </c>
      <c r="O3505">
        <f t="shared" si="278"/>
        <v>0.14106747052470114</v>
      </c>
      <c r="Q3505" s="7">
        <v>3479</v>
      </c>
      <c r="R3505" s="7">
        <v>9.8101003176317655E-4</v>
      </c>
      <c r="S3505" s="7">
        <v>-3.634741587046033E-4</v>
      </c>
      <c r="U3505" s="7">
        <v>76.232741617356993</v>
      </c>
      <c r="V3505" s="7">
        <v>2.0798007923550355E-3</v>
      </c>
    </row>
    <row r="3506" spans="1:22" x14ac:dyDescent="0.35">
      <c r="A3506" s="3">
        <v>2017</v>
      </c>
      <c r="B3506" s="13" t="s">
        <v>30</v>
      </c>
      <c r="C3506" s="13" t="s">
        <v>160</v>
      </c>
      <c r="D3506" s="13">
        <v>2008</v>
      </c>
      <c r="E3506" s="14">
        <v>9</v>
      </c>
      <c r="F3506" s="13">
        <v>50</v>
      </c>
      <c r="G3506" s="13">
        <v>2</v>
      </c>
      <c r="H3506" s="13">
        <v>52</v>
      </c>
      <c r="I3506" s="13" t="b">
        <v>1</v>
      </c>
      <c r="J3506" s="4">
        <v>3.8461538461538498E-2</v>
      </c>
      <c r="K3506">
        <f t="shared" si="275"/>
        <v>1.0153077163386442E-4</v>
      </c>
      <c r="L3506">
        <f t="shared" si="274"/>
        <v>1.0076247894621511E-2</v>
      </c>
      <c r="M3506">
        <f t="shared" si="276"/>
        <v>3.8754799594698154E-4</v>
      </c>
      <c r="N3506">
        <f t="shared" si="277"/>
        <v>1.0076247894621511E-2</v>
      </c>
      <c r="O3506">
        <f t="shared" si="278"/>
        <v>9.0686231051593597E-2</v>
      </c>
      <c r="Q3506" s="7">
        <v>3480</v>
      </c>
      <c r="R3506" s="7">
        <v>3.9143103721214366E-4</v>
      </c>
      <c r="S3506" s="7">
        <v>8.6288566903114903E-5</v>
      </c>
      <c r="U3506" s="7">
        <v>76.254657023887788</v>
      </c>
      <c r="V3506" s="7">
        <v>2.0820521613143872E-3</v>
      </c>
    </row>
    <row r="3507" spans="1:22" x14ac:dyDescent="0.35">
      <c r="A3507" s="24">
        <v>2017</v>
      </c>
      <c r="B3507" s="17" t="s">
        <v>26</v>
      </c>
      <c r="C3507" s="17" t="s">
        <v>334</v>
      </c>
      <c r="D3507" s="17">
        <v>2002</v>
      </c>
      <c r="E3507" s="17">
        <v>15</v>
      </c>
      <c r="F3507" s="17">
        <v>50</v>
      </c>
      <c r="G3507" s="17">
        <v>2</v>
      </c>
      <c r="H3507" s="17">
        <v>52</v>
      </c>
      <c r="I3507" s="17" t="b">
        <v>1</v>
      </c>
      <c r="J3507" s="25">
        <v>3.8461538461538498E-2</v>
      </c>
      <c r="K3507">
        <f t="shared" si="275"/>
        <v>1.0153077163386442E-4</v>
      </c>
      <c r="L3507">
        <f t="shared" si="274"/>
        <v>1.0076247894621511E-2</v>
      </c>
      <c r="M3507">
        <f t="shared" si="276"/>
        <v>3.8754799594698154E-4</v>
      </c>
      <c r="N3507">
        <f t="shared" si="277"/>
        <v>1.0076247894621511E-2</v>
      </c>
      <c r="O3507">
        <f t="shared" si="278"/>
        <v>0.15114371841932267</v>
      </c>
      <c r="Q3507" s="7">
        <v>3481</v>
      </c>
      <c r="R3507" s="7">
        <v>1.3150431844355572E-3</v>
      </c>
      <c r="S3507" s="7">
        <v>-8.373235803202986E-4</v>
      </c>
      <c r="U3507" s="7">
        <v>76.276572430418582</v>
      </c>
      <c r="V3507" s="7">
        <v>2.0834084287044826E-3</v>
      </c>
    </row>
    <row r="3508" spans="1:22" x14ac:dyDescent="0.35">
      <c r="A3508" s="3">
        <v>2013</v>
      </c>
      <c r="B3508" s="13" t="s">
        <v>26</v>
      </c>
      <c r="C3508" s="13" t="s">
        <v>35</v>
      </c>
      <c r="D3508" s="13">
        <v>2004</v>
      </c>
      <c r="E3508" s="14">
        <v>9</v>
      </c>
      <c r="F3508" s="13">
        <v>201</v>
      </c>
      <c r="G3508" s="13">
        <v>8</v>
      </c>
      <c r="H3508" s="13">
        <v>209</v>
      </c>
      <c r="I3508" s="13" t="b">
        <v>1</v>
      </c>
      <c r="J3508" s="4">
        <v>3.82775119617225E-2</v>
      </c>
      <c r="K3508">
        <f t="shared" si="275"/>
        <v>4.0807560137457046E-4</v>
      </c>
      <c r="L3508">
        <f t="shared" si="274"/>
        <v>2.0200881202922075E-2</v>
      </c>
      <c r="M3508">
        <f t="shared" si="276"/>
        <v>7.7323947188218491E-4</v>
      </c>
      <c r="N3508">
        <f t="shared" si="277"/>
        <v>2.0200881202922075E-2</v>
      </c>
      <c r="O3508">
        <f t="shared" si="278"/>
        <v>0.18180793082629867</v>
      </c>
      <c r="Q3508" s="7">
        <v>3482</v>
      </c>
      <c r="R3508" s="7">
        <v>1.0525903361001164E-3</v>
      </c>
      <c r="S3508" s="7">
        <v>-1.809634661419972E-4</v>
      </c>
      <c r="U3508" s="7">
        <v>76.298487836949363</v>
      </c>
      <c r="V3508" s="7">
        <v>2.0834084287044826E-3</v>
      </c>
    </row>
    <row r="3509" spans="1:22" x14ac:dyDescent="0.35">
      <c r="A3509" s="3">
        <v>2016</v>
      </c>
      <c r="B3509" s="13" t="s">
        <v>42</v>
      </c>
      <c r="C3509" s="13" t="s">
        <v>96</v>
      </c>
      <c r="D3509" s="13">
        <v>2006</v>
      </c>
      <c r="E3509" s="17">
        <v>10</v>
      </c>
      <c r="F3509" s="13">
        <v>176</v>
      </c>
      <c r="G3509" s="13">
        <v>7</v>
      </c>
      <c r="H3509" s="13">
        <v>183</v>
      </c>
      <c r="I3509" s="13" t="b">
        <v>1</v>
      </c>
      <c r="J3509" s="4">
        <v>3.8251366120218601E-2</v>
      </c>
      <c r="K3509">
        <f t="shared" si="275"/>
        <v>3.5731021555763826E-4</v>
      </c>
      <c r="L3509">
        <f t="shared" si="274"/>
        <v>1.8902651019305158E-2</v>
      </c>
      <c r="M3509">
        <f t="shared" si="276"/>
        <v>7.2305222478216496E-4</v>
      </c>
      <c r="N3509">
        <f t="shared" si="277"/>
        <v>1.8902651019305158E-2</v>
      </c>
      <c r="O3509">
        <f t="shared" si="278"/>
        <v>0.18902651019305158</v>
      </c>
      <c r="Q3509" s="7">
        <v>3483</v>
      </c>
      <c r="R3509" s="7">
        <v>2.4440359512806573E-3</v>
      </c>
      <c r="S3509" s="7">
        <v>-1.4129996488885977E-3</v>
      </c>
      <c r="U3509" s="7">
        <v>76.320403243480158</v>
      </c>
      <c r="V3509" s="7">
        <v>2.0836929760771846E-3</v>
      </c>
    </row>
    <row r="3510" spans="1:22" x14ac:dyDescent="0.35">
      <c r="A3510" s="3">
        <v>2015</v>
      </c>
      <c r="B3510" s="13" t="s">
        <v>67</v>
      </c>
      <c r="C3510" s="13" t="s">
        <v>152</v>
      </c>
      <c r="D3510" s="13">
        <v>2007</v>
      </c>
      <c r="E3510" s="14">
        <v>8</v>
      </c>
      <c r="F3510" s="13">
        <v>101</v>
      </c>
      <c r="G3510" s="13">
        <v>4</v>
      </c>
      <c r="H3510" s="13">
        <v>105</v>
      </c>
      <c r="I3510" s="13" t="b">
        <v>1</v>
      </c>
      <c r="J3510" s="4">
        <v>3.8095238095238099E-2</v>
      </c>
      <c r="K3510">
        <f t="shared" si="275"/>
        <v>2.050140581068416E-4</v>
      </c>
      <c r="L3510">
        <f t="shared" si="274"/>
        <v>1.4318311985246083E-2</v>
      </c>
      <c r="M3510">
        <f t="shared" si="276"/>
        <v>5.454595041998508E-4</v>
      </c>
      <c r="N3510">
        <f t="shared" si="277"/>
        <v>1.4318311985246083E-2</v>
      </c>
      <c r="O3510">
        <f t="shared" si="278"/>
        <v>0.11454649588196866</v>
      </c>
      <c r="Q3510" s="7">
        <v>3484</v>
      </c>
      <c r="R3510" s="7">
        <v>6.6636385058764925E-4</v>
      </c>
      <c r="S3510" s="7">
        <v>-1.1563408384293789E-4</v>
      </c>
      <c r="U3510" s="7">
        <v>76.342318650010952</v>
      </c>
      <c r="V3510" s="7">
        <v>2.0836929760771846E-3</v>
      </c>
    </row>
    <row r="3511" spans="1:22" x14ac:dyDescent="0.35">
      <c r="A3511" s="3">
        <v>2014</v>
      </c>
      <c r="B3511" s="13" t="s">
        <v>98</v>
      </c>
      <c r="C3511" s="13" t="s">
        <v>99</v>
      </c>
      <c r="D3511" s="13">
        <v>2007</v>
      </c>
      <c r="E3511" s="17">
        <v>7</v>
      </c>
      <c r="F3511" s="13">
        <v>152</v>
      </c>
      <c r="G3511" s="13">
        <v>6</v>
      </c>
      <c r="H3511" s="13">
        <v>158</v>
      </c>
      <c r="I3511" s="13" t="b">
        <v>1</v>
      </c>
      <c r="J3511" s="4">
        <v>3.7974683544303799E-2</v>
      </c>
      <c r="K3511">
        <f t="shared" si="275"/>
        <v>3.084973445798188E-4</v>
      </c>
      <c r="L3511">
        <f t="shared" si="274"/>
        <v>1.756409247811622E-2</v>
      </c>
      <c r="M3511">
        <f t="shared" si="276"/>
        <v>6.6699085359935018E-4</v>
      </c>
      <c r="N3511">
        <f t="shared" si="277"/>
        <v>1.756409247811622E-2</v>
      </c>
      <c r="O3511">
        <f t="shared" si="278"/>
        <v>0.12294864734681354</v>
      </c>
      <c r="Q3511" s="7">
        <v>3485</v>
      </c>
      <c r="R3511" s="7">
        <v>1.5209441421125218E-3</v>
      </c>
      <c r="S3511" s="7">
        <v>-9.7021437536781046E-4</v>
      </c>
      <c r="U3511" s="7">
        <v>76.364234056541747</v>
      </c>
      <c r="V3511" s="7">
        <v>2.08381198372346E-3</v>
      </c>
    </row>
    <row r="3512" spans="1:22" x14ac:dyDescent="0.35">
      <c r="A3512" s="5">
        <v>2016</v>
      </c>
      <c r="B3512" s="14" t="s">
        <v>92</v>
      </c>
      <c r="C3512" s="14" t="s">
        <v>149</v>
      </c>
      <c r="D3512" s="14">
        <v>2010</v>
      </c>
      <c r="E3512" s="14">
        <v>6</v>
      </c>
      <c r="F3512" s="14">
        <v>102</v>
      </c>
      <c r="G3512" s="14">
        <v>4</v>
      </c>
      <c r="H3512" s="14">
        <v>106</v>
      </c>
      <c r="I3512" s="14" t="b">
        <v>1</v>
      </c>
      <c r="J3512" s="6">
        <v>3.77358490566038E-2</v>
      </c>
      <c r="K3512">
        <f t="shared" si="275"/>
        <v>2.0696657294595438E-4</v>
      </c>
      <c r="L3512">
        <f t="shared" si="274"/>
        <v>1.4386332852605432E-2</v>
      </c>
      <c r="M3512">
        <f t="shared" si="276"/>
        <v>5.4288048500397896E-4</v>
      </c>
      <c r="N3512">
        <f t="shared" si="277"/>
        <v>1.4386332852605432E-2</v>
      </c>
      <c r="O3512">
        <f t="shared" si="278"/>
        <v>8.6317997115632594E-2</v>
      </c>
      <c r="Q3512" s="7">
        <v>3486</v>
      </c>
      <c r="R3512" s="7">
        <v>9.848346467815777E-4</v>
      </c>
      <c r="S3512" s="7">
        <v>-3.6969698034806583E-4</v>
      </c>
      <c r="U3512" s="7">
        <v>76.386149463072528</v>
      </c>
      <c r="V3512" s="7">
        <v>2.084818413139167E-3</v>
      </c>
    </row>
    <row r="3513" spans="1:22" x14ac:dyDescent="0.35">
      <c r="A3513" s="24">
        <v>2013</v>
      </c>
      <c r="B3513" s="17" t="s">
        <v>98</v>
      </c>
      <c r="C3513" s="17" t="s">
        <v>276</v>
      </c>
      <c r="D3513" s="17">
        <v>2002</v>
      </c>
      <c r="E3513" s="17">
        <v>11</v>
      </c>
      <c r="F3513" s="17">
        <v>51</v>
      </c>
      <c r="G3513" s="17">
        <v>2</v>
      </c>
      <c r="H3513" s="17">
        <v>53</v>
      </c>
      <c r="I3513" s="17" t="b">
        <v>1</v>
      </c>
      <c r="J3513" s="25">
        <v>3.77358490566038E-2</v>
      </c>
      <c r="K3513">
        <f t="shared" si="275"/>
        <v>1.0348328647297719E-4</v>
      </c>
      <c r="L3513">
        <f t="shared" si="274"/>
        <v>1.0172673516484111E-2</v>
      </c>
      <c r="M3513">
        <f t="shared" si="276"/>
        <v>3.838744723201554E-4</v>
      </c>
      <c r="N3513">
        <f t="shared" si="277"/>
        <v>1.0172673516484111E-2</v>
      </c>
      <c r="O3513">
        <f t="shared" si="278"/>
        <v>0.11189940868132522</v>
      </c>
      <c r="Q3513" s="7">
        <v>3487</v>
      </c>
      <c r="R3513" s="7">
        <v>9.848346467815777E-4</v>
      </c>
      <c r="S3513" s="7">
        <v>-3.6969698034806583E-4</v>
      </c>
      <c r="U3513" s="7">
        <v>76.408064869603322</v>
      </c>
      <c r="V3513" s="7">
        <v>2.084818413139167E-3</v>
      </c>
    </row>
    <row r="3514" spans="1:22" x14ac:dyDescent="0.35">
      <c r="A3514" s="3">
        <v>2013</v>
      </c>
      <c r="B3514" s="13" t="s">
        <v>269</v>
      </c>
      <c r="C3514" s="13" t="s">
        <v>324</v>
      </c>
      <c r="D3514" s="13">
        <v>2004</v>
      </c>
      <c r="E3514" s="14">
        <v>9</v>
      </c>
      <c r="F3514" s="13">
        <v>51</v>
      </c>
      <c r="G3514" s="13">
        <v>2</v>
      </c>
      <c r="H3514" s="13">
        <v>53</v>
      </c>
      <c r="I3514" s="13" t="b">
        <v>1</v>
      </c>
      <c r="J3514" s="4">
        <v>3.77358490566038E-2</v>
      </c>
      <c r="K3514">
        <f t="shared" si="275"/>
        <v>1.0348328647297719E-4</v>
      </c>
      <c r="L3514">
        <f t="shared" si="274"/>
        <v>1.0172673516484111E-2</v>
      </c>
      <c r="M3514">
        <f t="shared" si="276"/>
        <v>3.838744723201554E-4</v>
      </c>
      <c r="N3514">
        <f t="shared" si="277"/>
        <v>1.0172673516484111E-2</v>
      </c>
      <c r="O3514">
        <f t="shared" si="278"/>
        <v>9.1554061648356999E-2</v>
      </c>
      <c r="Q3514" s="7">
        <v>3488</v>
      </c>
      <c r="R3514" s="7">
        <v>6.4179313713074739E-4</v>
      </c>
      <c r="S3514" s="7">
        <v>1.351728116229877E-4</v>
      </c>
      <c r="U3514" s="7">
        <v>76.429980276134117</v>
      </c>
      <c r="V3514" s="7">
        <v>2.084818413139167E-3</v>
      </c>
    </row>
    <row r="3515" spans="1:22" x14ac:dyDescent="0.35">
      <c r="A3515" s="24">
        <v>2013</v>
      </c>
      <c r="B3515" s="17" t="s">
        <v>33</v>
      </c>
      <c r="C3515" s="17" t="s">
        <v>203</v>
      </c>
      <c r="D3515" s="17">
        <v>2005</v>
      </c>
      <c r="E3515" s="17">
        <v>8</v>
      </c>
      <c r="F3515" s="17">
        <v>51</v>
      </c>
      <c r="G3515" s="17">
        <v>2</v>
      </c>
      <c r="H3515" s="17">
        <v>53</v>
      </c>
      <c r="I3515" s="17" t="b">
        <v>1</v>
      </c>
      <c r="J3515" s="25">
        <v>3.77358490566038E-2</v>
      </c>
      <c r="K3515">
        <f t="shared" si="275"/>
        <v>1.0348328647297719E-4</v>
      </c>
      <c r="L3515">
        <f t="shared" si="274"/>
        <v>1.0172673516484111E-2</v>
      </c>
      <c r="M3515">
        <f t="shared" si="276"/>
        <v>3.838744723201554E-4</v>
      </c>
      <c r="N3515">
        <f t="shared" si="277"/>
        <v>1.0172673516484111E-2</v>
      </c>
      <c r="O3515">
        <f t="shared" si="278"/>
        <v>8.1381388131872887E-2</v>
      </c>
      <c r="Q3515" s="7">
        <v>3489</v>
      </c>
      <c r="R3515" s="7">
        <v>1.8192138843274499E-3</v>
      </c>
      <c r="S3515" s="7">
        <v>-9.0874013925545396E-4</v>
      </c>
      <c r="U3515" s="7">
        <v>76.451895682664912</v>
      </c>
      <c r="V3515" s="7">
        <v>2.084818413139167E-3</v>
      </c>
    </row>
    <row r="3516" spans="1:22" x14ac:dyDescent="0.35">
      <c r="A3516" s="5">
        <v>2014</v>
      </c>
      <c r="B3516" s="14" t="s">
        <v>42</v>
      </c>
      <c r="C3516" s="14" t="s">
        <v>206</v>
      </c>
      <c r="D3516" s="14">
        <v>2007</v>
      </c>
      <c r="E3516" s="14">
        <v>7</v>
      </c>
      <c r="F3516" s="14">
        <v>51</v>
      </c>
      <c r="G3516" s="14">
        <v>2</v>
      </c>
      <c r="H3516" s="14">
        <v>53</v>
      </c>
      <c r="I3516" s="14" t="b">
        <v>1</v>
      </c>
      <c r="J3516" s="6">
        <v>3.77358490566038E-2</v>
      </c>
      <c r="K3516">
        <f t="shared" si="275"/>
        <v>1.0348328647297719E-4</v>
      </c>
      <c r="L3516">
        <f t="shared" si="274"/>
        <v>1.0172673516484111E-2</v>
      </c>
      <c r="M3516">
        <f t="shared" si="276"/>
        <v>3.838744723201554E-4</v>
      </c>
      <c r="N3516">
        <f t="shared" si="277"/>
        <v>1.0172673516484111E-2</v>
      </c>
      <c r="O3516">
        <f t="shared" si="278"/>
        <v>7.1208714615388774E-2</v>
      </c>
      <c r="Q3516" s="7">
        <v>3490</v>
      </c>
      <c r="R3516" s="7">
        <v>7.4862528754150476E-4</v>
      </c>
      <c r="S3516" s="7">
        <v>-1.3585810262842213E-4</v>
      </c>
      <c r="U3516" s="7">
        <v>76.473811089195692</v>
      </c>
      <c r="V3516" s="7">
        <v>2.0853735998020068E-3</v>
      </c>
    </row>
    <row r="3517" spans="1:22" x14ac:dyDescent="0.35">
      <c r="A3517" s="24">
        <v>2014</v>
      </c>
      <c r="B3517" s="17" t="s">
        <v>92</v>
      </c>
      <c r="C3517" s="17" t="s">
        <v>167</v>
      </c>
      <c r="D3517" s="17">
        <v>2004</v>
      </c>
      <c r="E3517" s="17">
        <v>10</v>
      </c>
      <c r="F3517" s="17">
        <v>51</v>
      </c>
      <c r="G3517" s="17">
        <v>2</v>
      </c>
      <c r="H3517" s="17">
        <v>53</v>
      </c>
      <c r="I3517" s="17" t="b">
        <v>1</v>
      </c>
      <c r="J3517" s="25">
        <v>3.77358490566038E-2</v>
      </c>
      <c r="K3517">
        <f t="shared" si="275"/>
        <v>1.0348328647297719E-4</v>
      </c>
      <c r="L3517">
        <f t="shared" si="274"/>
        <v>1.0172673516484111E-2</v>
      </c>
      <c r="M3517">
        <f t="shared" si="276"/>
        <v>3.838744723201554E-4</v>
      </c>
      <c r="N3517">
        <f t="shared" si="277"/>
        <v>1.0172673516484111E-2</v>
      </c>
      <c r="O3517">
        <f t="shared" si="278"/>
        <v>0.10172673516484111</v>
      </c>
      <c r="Q3517" s="7">
        <v>3491</v>
      </c>
      <c r="R3517" s="7">
        <v>1.2286636448938146E-3</v>
      </c>
      <c r="S3517" s="7">
        <v>-6.15896459980732E-4</v>
      </c>
      <c r="U3517" s="7">
        <v>76.495726495726487</v>
      </c>
      <c r="V3517" s="7">
        <v>2.0853735998020068E-3</v>
      </c>
    </row>
    <row r="3518" spans="1:22" x14ac:dyDescent="0.35">
      <c r="A3518" s="5">
        <v>2014</v>
      </c>
      <c r="B3518" s="14" t="s">
        <v>33</v>
      </c>
      <c r="C3518" s="14" t="s">
        <v>235</v>
      </c>
      <c r="D3518" s="14">
        <v>2004</v>
      </c>
      <c r="E3518" s="14">
        <v>10</v>
      </c>
      <c r="F3518" s="14">
        <v>51</v>
      </c>
      <c r="G3518" s="14">
        <v>2</v>
      </c>
      <c r="H3518" s="14">
        <v>53</v>
      </c>
      <c r="I3518" s="14" t="b">
        <v>1</v>
      </c>
      <c r="J3518" s="6">
        <v>3.77358490566038E-2</v>
      </c>
      <c r="K3518">
        <f t="shared" si="275"/>
        <v>1.0348328647297719E-4</v>
      </c>
      <c r="L3518">
        <f t="shared" si="274"/>
        <v>1.0172673516484111E-2</v>
      </c>
      <c r="M3518">
        <f t="shared" si="276"/>
        <v>3.838744723201554E-4</v>
      </c>
      <c r="N3518">
        <f t="shared" si="277"/>
        <v>1.0172673516484111E-2</v>
      </c>
      <c r="O3518">
        <f t="shared" si="278"/>
        <v>0.10172673516484111</v>
      </c>
      <c r="Q3518" s="7">
        <v>3492</v>
      </c>
      <c r="R3518" s="7">
        <v>1.7429892118943531E-3</v>
      </c>
      <c r="S3518" s="7">
        <v>-1.1949135799556186E-3</v>
      </c>
      <c r="U3518" s="7">
        <v>76.517641902257282</v>
      </c>
      <c r="V3518" s="7">
        <v>2.0906597264064701E-3</v>
      </c>
    </row>
    <row r="3519" spans="1:22" x14ac:dyDescent="0.35">
      <c r="A3519" s="24">
        <v>2016</v>
      </c>
      <c r="B3519" s="17" t="s">
        <v>102</v>
      </c>
      <c r="C3519" s="17" t="s">
        <v>272</v>
      </c>
      <c r="D3519" s="17">
        <v>2010</v>
      </c>
      <c r="E3519" s="17">
        <v>6</v>
      </c>
      <c r="F3519" s="17">
        <v>51</v>
      </c>
      <c r="G3519" s="17">
        <v>2</v>
      </c>
      <c r="H3519" s="17">
        <v>53</v>
      </c>
      <c r="I3519" s="17" t="b">
        <v>1</v>
      </c>
      <c r="J3519" s="25">
        <v>3.77358490566038E-2</v>
      </c>
      <c r="K3519">
        <f t="shared" si="275"/>
        <v>1.0348328647297719E-4</v>
      </c>
      <c r="L3519">
        <f t="shared" si="274"/>
        <v>1.0172673516484111E-2</v>
      </c>
      <c r="M3519">
        <f t="shared" si="276"/>
        <v>3.838744723201554E-4</v>
      </c>
      <c r="N3519">
        <f t="shared" si="277"/>
        <v>1.0172673516484111E-2</v>
      </c>
      <c r="O3519">
        <f t="shared" si="278"/>
        <v>6.1036041098904661E-2</v>
      </c>
      <c r="Q3519" s="7">
        <v>3493</v>
      </c>
      <c r="R3519" s="7">
        <v>1.7429892118943531E-3</v>
      </c>
      <c r="S3519" s="7">
        <v>-1.1949135799556186E-3</v>
      </c>
      <c r="U3519" s="7">
        <v>76.539557308788076</v>
      </c>
      <c r="V3519" s="7">
        <v>2.0913902481496621E-3</v>
      </c>
    </row>
    <row r="3520" spans="1:22" x14ac:dyDescent="0.35">
      <c r="A3520" s="5">
        <v>2016</v>
      </c>
      <c r="B3520" s="14" t="s">
        <v>30</v>
      </c>
      <c r="C3520" s="14" t="s">
        <v>141</v>
      </c>
      <c r="D3520" s="14">
        <v>2005</v>
      </c>
      <c r="E3520" s="14">
        <v>11</v>
      </c>
      <c r="F3520" s="14">
        <v>51</v>
      </c>
      <c r="G3520" s="14">
        <v>2</v>
      </c>
      <c r="H3520" s="14">
        <v>53</v>
      </c>
      <c r="I3520" s="14" t="b">
        <v>1</v>
      </c>
      <c r="J3520" s="6">
        <v>3.77358490566038E-2</v>
      </c>
      <c r="K3520">
        <f t="shared" si="275"/>
        <v>1.0348328647297719E-4</v>
      </c>
      <c r="L3520">
        <f t="shared" si="274"/>
        <v>1.0172673516484111E-2</v>
      </c>
      <c r="M3520">
        <f t="shared" si="276"/>
        <v>3.838744723201554E-4</v>
      </c>
      <c r="N3520">
        <f t="shared" si="277"/>
        <v>1.0172673516484111E-2</v>
      </c>
      <c r="O3520">
        <f t="shared" si="278"/>
        <v>0.11189940868132522</v>
      </c>
      <c r="Q3520" s="7">
        <v>3494</v>
      </c>
      <c r="R3520" s="7">
        <v>9.5171876695284937E-4</v>
      </c>
      <c r="S3520" s="7">
        <v>-4.7707134649869538E-4</v>
      </c>
      <c r="U3520" s="7">
        <v>76.561472715318857</v>
      </c>
      <c r="V3520" s="7">
        <v>2.0916690815950944E-3</v>
      </c>
    </row>
    <row r="3521" spans="1:22" x14ac:dyDescent="0.35">
      <c r="A3521" s="3">
        <v>2016</v>
      </c>
      <c r="B3521" s="13" t="s">
        <v>33</v>
      </c>
      <c r="C3521" s="13" t="s">
        <v>97</v>
      </c>
      <c r="D3521" s="13">
        <v>2010</v>
      </c>
      <c r="E3521" s="17">
        <v>6</v>
      </c>
      <c r="F3521" s="13">
        <v>51</v>
      </c>
      <c r="G3521" s="13">
        <v>2</v>
      </c>
      <c r="H3521" s="13">
        <v>53</v>
      </c>
      <c r="I3521" s="13" t="b">
        <v>1</v>
      </c>
      <c r="J3521" s="4">
        <v>3.77358490566038E-2</v>
      </c>
      <c r="K3521">
        <f t="shared" si="275"/>
        <v>1.0348328647297719E-4</v>
      </c>
      <c r="L3521">
        <f t="shared" si="274"/>
        <v>1.0172673516484111E-2</v>
      </c>
      <c r="M3521">
        <f t="shared" si="276"/>
        <v>3.838744723201554E-4</v>
      </c>
      <c r="N3521">
        <f t="shared" si="277"/>
        <v>1.0172673516484111E-2</v>
      </c>
      <c r="O3521">
        <f t="shared" si="278"/>
        <v>6.1036041098904661E-2</v>
      </c>
      <c r="Q3521" s="7">
        <v>3495</v>
      </c>
      <c r="R3521" s="7">
        <v>4.7347220452592577E-4</v>
      </c>
      <c r="S3521" s="7">
        <v>-8.5924208578944236E-5</v>
      </c>
      <c r="U3521" s="7">
        <v>76.583388121849651</v>
      </c>
      <c r="V3521" s="7">
        <v>2.0916690815950944E-3</v>
      </c>
    </row>
    <row r="3522" spans="1:22" x14ac:dyDescent="0.35">
      <c r="A3522" s="5">
        <v>2013</v>
      </c>
      <c r="B3522" s="14" t="s">
        <v>67</v>
      </c>
      <c r="C3522" s="14" t="s">
        <v>77</v>
      </c>
      <c r="D3522" s="14">
        <v>2007</v>
      </c>
      <c r="E3522" s="14">
        <v>6</v>
      </c>
      <c r="F3522" s="14">
        <v>77</v>
      </c>
      <c r="G3522" s="14">
        <v>3</v>
      </c>
      <c r="H3522" s="14">
        <v>80</v>
      </c>
      <c r="I3522" s="14" t="b">
        <v>1</v>
      </c>
      <c r="J3522" s="6">
        <v>3.7499999999999999E-2</v>
      </c>
      <c r="K3522">
        <f t="shared" si="275"/>
        <v>1.5620118712902218E-4</v>
      </c>
      <c r="L3522">
        <f t="shared" si="274"/>
        <v>1.2498047332644495E-2</v>
      </c>
      <c r="M3522">
        <f t="shared" si="276"/>
        <v>4.6867677497416856E-4</v>
      </c>
      <c r="N3522">
        <f t="shared" si="277"/>
        <v>1.2498047332644495E-2</v>
      </c>
      <c r="O3522">
        <f t="shared" si="278"/>
        <v>7.4988283995866975E-2</v>
      </c>
      <c r="Q3522" s="7">
        <v>3496</v>
      </c>
      <c r="R3522" s="7">
        <v>4.7347220452592577E-4</v>
      </c>
      <c r="S3522" s="7">
        <v>-8.5924208578944236E-5</v>
      </c>
      <c r="U3522" s="7">
        <v>76.605303528380446</v>
      </c>
      <c r="V3522" s="7">
        <v>2.0916690815950944E-3</v>
      </c>
    </row>
    <row r="3523" spans="1:22" x14ac:dyDescent="0.35">
      <c r="A3523" s="24">
        <v>2017</v>
      </c>
      <c r="B3523" s="17" t="s">
        <v>26</v>
      </c>
      <c r="C3523" s="17" t="s">
        <v>176</v>
      </c>
      <c r="D3523" s="17">
        <v>2002</v>
      </c>
      <c r="E3523" s="17">
        <v>15</v>
      </c>
      <c r="F3523" s="17">
        <v>77</v>
      </c>
      <c r="G3523" s="17">
        <v>3</v>
      </c>
      <c r="H3523" s="17">
        <v>80</v>
      </c>
      <c r="I3523" s="17" t="b">
        <v>1</v>
      </c>
      <c r="J3523" s="25">
        <v>3.7499999999999999E-2</v>
      </c>
      <c r="K3523">
        <f t="shared" si="275"/>
        <v>1.5620118712902218E-4</v>
      </c>
      <c r="L3523">
        <f t="shared" si="274"/>
        <v>1.2498047332644495E-2</v>
      </c>
      <c r="M3523">
        <f t="shared" si="276"/>
        <v>4.6867677497416856E-4</v>
      </c>
      <c r="N3523">
        <f t="shared" si="277"/>
        <v>1.2498047332644495E-2</v>
      </c>
      <c r="O3523">
        <f t="shared" si="278"/>
        <v>0.18747070998966742</v>
      </c>
      <c r="Q3523" s="7">
        <v>3497</v>
      </c>
      <c r="R3523" s="7">
        <v>3.216707471780122E-4</v>
      </c>
      <c r="S3523" s="7">
        <v>6.5877248768969339E-5</v>
      </c>
      <c r="U3523" s="7">
        <v>76.627218934911241</v>
      </c>
      <c r="V3523" s="7">
        <v>2.0946774920638902E-3</v>
      </c>
    </row>
    <row r="3524" spans="1:22" x14ac:dyDescent="0.35">
      <c r="A3524" s="3">
        <v>2016</v>
      </c>
      <c r="B3524" s="13" t="s">
        <v>24</v>
      </c>
      <c r="C3524" s="13" t="s">
        <v>41</v>
      </c>
      <c r="D3524" s="13">
        <v>2007</v>
      </c>
      <c r="E3524" s="14">
        <v>9</v>
      </c>
      <c r="F3524" s="13">
        <v>336</v>
      </c>
      <c r="G3524" s="13">
        <v>13</v>
      </c>
      <c r="H3524" s="13">
        <v>349</v>
      </c>
      <c r="I3524" s="13" t="b">
        <v>1</v>
      </c>
      <c r="J3524" s="4">
        <v>3.7249283667621799E-2</v>
      </c>
      <c r="K3524">
        <f t="shared" si="275"/>
        <v>6.8142767885035925E-4</v>
      </c>
      <c r="L3524">
        <f t="shared" ref="L3524:L3587" si="279">SQRT(K3524)</f>
        <v>2.610416975983644E-2</v>
      </c>
      <c r="M3524">
        <f t="shared" si="276"/>
        <v>9.7236162429190239E-4</v>
      </c>
      <c r="N3524">
        <f t="shared" si="277"/>
        <v>2.610416975983644E-2</v>
      </c>
      <c r="O3524">
        <f t="shared" si="278"/>
        <v>0.23493752783852795</v>
      </c>
      <c r="Q3524" s="7">
        <v>3498</v>
      </c>
      <c r="R3524" s="7">
        <v>6.2527366187383946E-4</v>
      </c>
      <c r="S3524" s="7">
        <v>-2.3772566592685792E-4</v>
      </c>
      <c r="U3524" s="7">
        <v>76.649134341442021</v>
      </c>
      <c r="V3524" s="7">
        <v>2.0959862566352263E-3</v>
      </c>
    </row>
    <row r="3525" spans="1:22" x14ac:dyDescent="0.35">
      <c r="A3525" s="24">
        <v>2016</v>
      </c>
      <c r="B3525" s="17" t="s">
        <v>42</v>
      </c>
      <c r="C3525" s="17" t="s">
        <v>73</v>
      </c>
      <c r="D3525" s="17">
        <v>2005</v>
      </c>
      <c r="E3525" s="17">
        <v>11</v>
      </c>
      <c r="F3525" s="17">
        <v>156</v>
      </c>
      <c r="G3525" s="17">
        <v>6</v>
      </c>
      <c r="H3525" s="17">
        <v>162</v>
      </c>
      <c r="I3525" s="17" t="b">
        <v>1</v>
      </c>
      <c r="J3525" s="25">
        <v>3.7037037037037E-2</v>
      </c>
      <c r="K3525">
        <f t="shared" si="275"/>
        <v>3.163074039362699E-4</v>
      </c>
      <c r="L3525">
        <f t="shared" si="279"/>
        <v>1.7785033144086908E-2</v>
      </c>
      <c r="M3525">
        <f t="shared" si="276"/>
        <v>6.5870493126247737E-4</v>
      </c>
      <c r="N3525">
        <f t="shared" si="277"/>
        <v>1.7785033144086908E-2</v>
      </c>
      <c r="O3525">
        <f t="shared" si="278"/>
        <v>0.19563536458495598</v>
      </c>
      <c r="Q3525" s="7">
        <v>3499</v>
      </c>
      <c r="R3525" s="7">
        <v>9.2887657656966639E-4</v>
      </c>
      <c r="S3525" s="7">
        <v>-5.4132858062268491E-4</v>
      </c>
      <c r="U3525" s="7">
        <v>76.671049747972816</v>
      </c>
      <c r="V3525" s="7">
        <v>2.0959862566352263E-3</v>
      </c>
    </row>
    <row r="3526" spans="1:22" x14ac:dyDescent="0.35">
      <c r="A3526" s="5">
        <v>2013</v>
      </c>
      <c r="B3526" s="14" t="s">
        <v>104</v>
      </c>
      <c r="C3526" s="14" t="s">
        <v>115</v>
      </c>
      <c r="D3526" s="14">
        <v>2003</v>
      </c>
      <c r="E3526" s="14">
        <v>10</v>
      </c>
      <c r="F3526" s="14">
        <v>104</v>
      </c>
      <c r="G3526" s="14">
        <v>4</v>
      </c>
      <c r="H3526" s="14">
        <v>108</v>
      </c>
      <c r="I3526" s="14" t="b">
        <v>1</v>
      </c>
      <c r="J3526" s="6">
        <v>3.7037037037037E-2</v>
      </c>
      <c r="K3526">
        <f t="shared" si="275"/>
        <v>2.1087160262417995E-4</v>
      </c>
      <c r="L3526">
        <f t="shared" si="279"/>
        <v>1.4521418753833247E-2</v>
      </c>
      <c r="M3526">
        <f t="shared" si="276"/>
        <v>5.378303242160456E-4</v>
      </c>
      <c r="N3526">
        <f t="shared" si="277"/>
        <v>1.4521418753833247E-2</v>
      </c>
      <c r="O3526">
        <f t="shared" si="278"/>
        <v>0.14521418753833248</v>
      </c>
      <c r="Q3526" s="7">
        <v>3500</v>
      </c>
      <c r="R3526" s="7">
        <v>7.7707511922175292E-4</v>
      </c>
      <c r="S3526" s="7">
        <v>-3.8952712327477139E-4</v>
      </c>
      <c r="U3526" s="7">
        <v>76.692965154503611</v>
      </c>
      <c r="V3526" s="7">
        <v>2.0959862566352263E-3</v>
      </c>
    </row>
    <row r="3527" spans="1:22" x14ac:dyDescent="0.35">
      <c r="A3527" s="24">
        <v>2014</v>
      </c>
      <c r="B3527" s="17" t="s">
        <v>30</v>
      </c>
      <c r="C3527" s="17" t="s">
        <v>85</v>
      </c>
      <c r="D3527" s="17">
        <v>2006</v>
      </c>
      <c r="E3527" s="17">
        <v>8</v>
      </c>
      <c r="F3527" s="17">
        <v>104</v>
      </c>
      <c r="G3527" s="17">
        <v>4</v>
      </c>
      <c r="H3527" s="17">
        <v>108</v>
      </c>
      <c r="I3527" s="17" t="b">
        <v>1</v>
      </c>
      <c r="J3527" s="25">
        <v>3.7037037037037E-2</v>
      </c>
      <c r="K3527">
        <f t="shared" si="275"/>
        <v>2.1087160262417995E-4</v>
      </c>
      <c r="L3527">
        <f t="shared" si="279"/>
        <v>1.4521418753833247E-2</v>
      </c>
      <c r="M3527">
        <f t="shared" si="276"/>
        <v>5.378303242160456E-4</v>
      </c>
      <c r="N3527">
        <f t="shared" si="277"/>
        <v>1.4521418753833247E-2</v>
      </c>
      <c r="O3527">
        <f t="shared" si="278"/>
        <v>0.11617135003066598</v>
      </c>
      <c r="Q3527" s="7">
        <v>3501</v>
      </c>
      <c r="R3527" s="7">
        <v>4.7347220452592577E-4</v>
      </c>
      <c r="S3527" s="7">
        <v>-8.5924208578944236E-5</v>
      </c>
      <c r="U3527" s="7">
        <v>76.714880561034406</v>
      </c>
      <c r="V3527" s="7">
        <v>2.0959862566352263E-3</v>
      </c>
    </row>
    <row r="3528" spans="1:22" x14ac:dyDescent="0.35">
      <c r="A3528" s="3">
        <v>2015</v>
      </c>
      <c r="B3528" s="13" t="s">
        <v>26</v>
      </c>
      <c r="C3528" s="13" t="s">
        <v>111</v>
      </c>
      <c r="D3528" s="13">
        <v>2006</v>
      </c>
      <c r="E3528" s="14">
        <v>9</v>
      </c>
      <c r="F3528" s="13">
        <v>104</v>
      </c>
      <c r="G3528" s="13">
        <v>4</v>
      </c>
      <c r="H3528" s="13">
        <v>108</v>
      </c>
      <c r="I3528" s="13" t="b">
        <v>1</v>
      </c>
      <c r="J3528" s="4">
        <v>3.7037037037037E-2</v>
      </c>
      <c r="K3528">
        <f t="shared" si="275"/>
        <v>2.1087160262417995E-4</v>
      </c>
      <c r="L3528">
        <f t="shared" si="279"/>
        <v>1.4521418753833247E-2</v>
      </c>
      <c r="M3528">
        <f t="shared" si="276"/>
        <v>5.378303242160456E-4</v>
      </c>
      <c r="N3528">
        <f t="shared" si="277"/>
        <v>1.4521418753833247E-2</v>
      </c>
      <c r="O3528">
        <f t="shared" si="278"/>
        <v>0.13069276878449923</v>
      </c>
      <c r="Q3528" s="7">
        <v>3502</v>
      </c>
      <c r="R3528" s="7">
        <v>1.08067803391758E-3</v>
      </c>
      <c r="S3528" s="7">
        <v>-6.9313003797059837E-4</v>
      </c>
      <c r="U3528" s="7">
        <v>76.736795967565186</v>
      </c>
      <c r="V3528" s="7">
        <v>2.0973242626806145E-3</v>
      </c>
    </row>
    <row r="3529" spans="1:22" x14ac:dyDescent="0.35">
      <c r="A3529" s="3">
        <v>2016</v>
      </c>
      <c r="B3529" s="13" t="s">
        <v>98</v>
      </c>
      <c r="C3529" s="13" t="s">
        <v>41</v>
      </c>
      <c r="D3529" s="13">
        <v>2007</v>
      </c>
      <c r="E3529" s="17">
        <v>9</v>
      </c>
      <c r="F3529" s="13">
        <v>104</v>
      </c>
      <c r="G3529" s="13">
        <v>4</v>
      </c>
      <c r="H3529" s="13">
        <v>108</v>
      </c>
      <c r="I3529" s="13" t="b">
        <v>1</v>
      </c>
      <c r="J3529" s="4">
        <v>3.7037037037037E-2</v>
      </c>
      <c r="K3529">
        <f t="shared" si="275"/>
        <v>2.1087160262417995E-4</v>
      </c>
      <c r="L3529">
        <f t="shared" si="279"/>
        <v>1.4521418753833247E-2</v>
      </c>
      <c r="M3529">
        <f t="shared" si="276"/>
        <v>5.378303242160456E-4</v>
      </c>
      <c r="N3529">
        <f t="shared" si="277"/>
        <v>1.4521418753833247E-2</v>
      </c>
      <c r="O3529">
        <f t="shared" si="278"/>
        <v>0.13069276878449923</v>
      </c>
      <c r="Q3529" s="7">
        <v>3503</v>
      </c>
      <c r="R3529" s="7">
        <v>1.5360824059613204E-3</v>
      </c>
      <c r="S3529" s="7">
        <v>-1.1485344100143388E-3</v>
      </c>
      <c r="U3529" s="7">
        <v>76.758711374095981</v>
      </c>
      <c r="V3529" s="7">
        <v>2.0975382644425763E-3</v>
      </c>
    </row>
    <row r="3530" spans="1:22" x14ac:dyDescent="0.35">
      <c r="A3530" s="5">
        <v>2016</v>
      </c>
      <c r="B3530" s="14" t="s">
        <v>26</v>
      </c>
      <c r="C3530" s="14" t="s">
        <v>111</v>
      </c>
      <c r="D3530" s="14">
        <v>2006</v>
      </c>
      <c r="E3530" s="14">
        <v>10</v>
      </c>
      <c r="F3530" s="14">
        <v>104</v>
      </c>
      <c r="G3530" s="14">
        <v>4</v>
      </c>
      <c r="H3530" s="14">
        <v>108</v>
      </c>
      <c r="I3530" s="14" t="b">
        <v>1</v>
      </c>
      <c r="J3530" s="6">
        <v>3.7037037037037E-2</v>
      </c>
      <c r="K3530">
        <f t="shared" si="275"/>
        <v>2.1087160262417995E-4</v>
      </c>
      <c r="L3530">
        <f t="shared" si="279"/>
        <v>1.4521418753833247E-2</v>
      </c>
      <c r="M3530">
        <f t="shared" si="276"/>
        <v>5.378303242160456E-4</v>
      </c>
      <c r="N3530">
        <f t="shared" si="277"/>
        <v>1.4521418753833247E-2</v>
      </c>
      <c r="O3530">
        <f t="shared" si="278"/>
        <v>0.14521418753833248</v>
      </c>
      <c r="Q3530" s="7">
        <v>3504</v>
      </c>
      <c r="R3530" s="7">
        <v>7.7707511922175292E-4</v>
      </c>
      <c r="S3530" s="7">
        <v>-3.8952712327477139E-4</v>
      </c>
      <c r="U3530" s="7">
        <v>76.780626780626775</v>
      </c>
      <c r="V3530" s="7">
        <v>2.1005863260645167E-3</v>
      </c>
    </row>
    <row r="3531" spans="1:22" x14ac:dyDescent="0.35">
      <c r="A3531" s="3">
        <v>2017</v>
      </c>
      <c r="B3531" s="13" t="s">
        <v>104</v>
      </c>
      <c r="C3531" s="13" t="s">
        <v>105</v>
      </c>
      <c r="D3531" s="13">
        <v>2006</v>
      </c>
      <c r="E3531" s="17">
        <v>11</v>
      </c>
      <c r="F3531" s="13">
        <v>104</v>
      </c>
      <c r="G3531" s="13">
        <v>4</v>
      </c>
      <c r="H3531" s="13">
        <v>108</v>
      </c>
      <c r="I3531" s="13" t="b">
        <v>1</v>
      </c>
      <c r="J3531" s="4">
        <v>3.7037037037037E-2</v>
      </c>
      <c r="K3531">
        <f t="shared" si="275"/>
        <v>2.1087160262417995E-4</v>
      </c>
      <c r="L3531">
        <f t="shared" si="279"/>
        <v>1.4521418753833247E-2</v>
      </c>
      <c r="M3531">
        <f t="shared" si="276"/>
        <v>5.378303242160456E-4</v>
      </c>
      <c r="N3531">
        <f t="shared" si="277"/>
        <v>1.4521418753833247E-2</v>
      </c>
      <c r="O3531">
        <f t="shared" si="278"/>
        <v>0.15973560629216571</v>
      </c>
      <c r="Q3531" s="7">
        <v>3505</v>
      </c>
      <c r="R3531" s="7">
        <v>1.6878838633092343E-3</v>
      </c>
      <c r="S3531" s="7">
        <v>-1.3003358673622527E-3</v>
      </c>
      <c r="U3531" s="7">
        <v>76.80254218715757</v>
      </c>
      <c r="V3531" s="7">
        <v>2.1054602525498321E-3</v>
      </c>
    </row>
    <row r="3532" spans="1:22" x14ac:dyDescent="0.35">
      <c r="A3532" s="3">
        <v>2015</v>
      </c>
      <c r="B3532" s="13" t="s">
        <v>241</v>
      </c>
      <c r="C3532" s="13" t="s">
        <v>242</v>
      </c>
      <c r="D3532" s="13">
        <v>2009</v>
      </c>
      <c r="E3532" s="14">
        <v>6</v>
      </c>
      <c r="F3532" s="13">
        <v>78</v>
      </c>
      <c r="G3532" s="13">
        <v>3</v>
      </c>
      <c r="H3532" s="13">
        <v>81</v>
      </c>
      <c r="I3532" s="13" t="b">
        <v>1</v>
      </c>
      <c r="J3532" s="4">
        <v>3.7037037037037E-2</v>
      </c>
      <c r="K3532">
        <f t="shared" si="275"/>
        <v>1.5815370196813495E-4</v>
      </c>
      <c r="L3532">
        <f t="shared" si="279"/>
        <v>1.2575917539811358E-2</v>
      </c>
      <c r="M3532">
        <f t="shared" si="276"/>
        <v>4.657747236967165E-4</v>
      </c>
      <c r="N3532">
        <f t="shared" si="277"/>
        <v>1.2575917539811358E-2</v>
      </c>
      <c r="O3532">
        <f t="shared" si="278"/>
        <v>7.5455505238868154E-2</v>
      </c>
      <c r="Q3532" s="7">
        <v>3506</v>
      </c>
      <c r="R3532" s="7">
        <v>1.5578816969681931E-3</v>
      </c>
      <c r="S3532" s="7">
        <v>-7.8464222508600821E-4</v>
      </c>
      <c r="U3532" s="7">
        <v>76.824457593688351</v>
      </c>
      <c r="V3532" s="7">
        <v>2.1065454481820085E-3</v>
      </c>
    </row>
    <row r="3533" spans="1:22" x14ac:dyDescent="0.35">
      <c r="A3533" s="24">
        <v>2013</v>
      </c>
      <c r="B3533" s="17" t="s">
        <v>26</v>
      </c>
      <c r="C3533" s="17" t="s">
        <v>223</v>
      </c>
      <c r="D3533" s="17">
        <v>2007</v>
      </c>
      <c r="E3533" s="17">
        <v>6</v>
      </c>
      <c r="F3533" s="17">
        <v>52</v>
      </c>
      <c r="G3533" s="17">
        <v>2</v>
      </c>
      <c r="H3533" s="17">
        <v>54</v>
      </c>
      <c r="I3533" s="17" t="b">
        <v>1</v>
      </c>
      <c r="J3533" s="25">
        <v>3.7037037037037E-2</v>
      </c>
      <c r="K3533">
        <f t="shared" si="275"/>
        <v>1.0543580131208997E-4</v>
      </c>
      <c r="L3533">
        <f t="shared" si="279"/>
        <v>1.0268193673284994E-2</v>
      </c>
      <c r="M3533">
        <f t="shared" si="276"/>
        <v>3.8030346938092532E-4</v>
      </c>
      <c r="N3533">
        <f t="shared" si="277"/>
        <v>1.0268193673284994E-2</v>
      </c>
      <c r="O3533">
        <f t="shared" si="278"/>
        <v>6.1609162039709967E-2</v>
      </c>
      <c r="Q3533" s="7">
        <v>3507</v>
      </c>
      <c r="R3533" s="7">
        <v>1.7425365027269233E-3</v>
      </c>
      <c r="S3533" s="7">
        <v>-1.0194842779447583E-3</v>
      </c>
      <c r="U3533" s="7">
        <v>76.846373000219145</v>
      </c>
      <c r="V3533" s="7">
        <v>2.1065454481820085E-3</v>
      </c>
    </row>
    <row r="3534" spans="1:22" x14ac:dyDescent="0.35">
      <c r="A3534" s="5">
        <v>2014</v>
      </c>
      <c r="B3534" s="14" t="s">
        <v>24</v>
      </c>
      <c r="C3534" s="14" t="s">
        <v>238</v>
      </c>
      <c r="D3534" s="14">
        <v>2006</v>
      </c>
      <c r="E3534" s="14">
        <v>8</v>
      </c>
      <c r="F3534" s="14">
        <v>52</v>
      </c>
      <c r="G3534" s="14">
        <v>2</v>
      </c>
      <c r="H3534" s="14">
        <v>54</v>
      </c>
      <c r="I3534" s="14" t="b">
        <v>1</v>
      </c>
      <c r="J3534" s="6">
        <v>3.7037037037037E-2</v>
      </c>
      <c r="K3534">
        <f t="shared" si="275"/>
        <v>1.0543580131208997E-4</v>
      </c>
      <c r="L3534">
        <f t="shared" si="279"/>
        <v>1.0268193673284994E-2</v>
      </c>
      <c r="M3534">
        <f t="shared" si="276"/>
        <v>3.8030346938092532E-4</v>
      </c>
      <c r="N3534">
        <f t="shared" si="277"/>
        <v>1.0268193673284994E-2</v>
      </c>
      <c r="O3534">
        <f t="shared" si="278"/>
        <v>8.2145549386279951E-2</v>
      </c>
      <c r="Q3534" s="7">
        <v>3508</v>
      </c>
      <c r="R3534" s="7">
        <v>8.8851162262946635E-4</v>
      </c>
      <c r="S3534" s="7">
        <v>-3.4305211842961556E-4</v>
      </c>
      <c r="U3534" s="7">
        <v>76.86828840674994</v>
      </c>
      <c r="V3534" s="7">
        <v>2.1065454481820089E-3</v>
      </c>
    </row>
    <row r="3535" spans="1:22" x14ac:dyDescent="0.35">
      <c r="A3535" s="24">
        <v>2015</v>
      </c>
      <c r="B3535" s="17" t="s">
        <v>42</v>
      </c>
      <c r="C3535" s="17" t="s">
        <v>66</v>
      </c>
      <c r="D3535" s="17">
        <v>2003</v>
      </c>
      <c r="E3535" s="17">
        <v>12</v>
      </c>
      <c r="F3535" s="17">
        <v>52</v>
      </c>
      <c r="G3535" s="17">
        <v>2</v>
      </c>
      <c r="H3535" s="17">
        <v>54</v>
      </c>
      <c r="I3535" s="17" t="b">
        <v>1</v>
      </c>
      <c r="J3535" s="25">
        <v>3.7037037037037E-2</v>
      </c>
      <c r="K3535">
        <f t="shared" si="275"/>
        <v>1.0543580131208997E-4</v>
      </c>
      <c r="L3535">
        <f t="shared" si="279"/>
        <v>1.0268193673284994E-2</v>
      </c>
      <c r="M3535">
        <f t="shared" si="276"/>
        <v>3.8030346938092532E-4</v>
      </c>
      <c r="N3535">
        <f t="shared" si="277"/>
        <v>1.0268193673284994E-2</v>
      </c>
      <c r="O3535">
        <f t="shared" si="278"/>
        <v>0.12321832407941993</v>
      </c>
      <c r="Q3535" s="7">
        <v>3509</v>
      </c>
      <c r="R3535" s="7">
        <v>8.253180819965619E-4</v>
      </c>
      <c r="S3535" s="7">
        <v>-1.5832722839721172E-4</v>
      </c>
      <c r="U3535" s="7">
        <v>76.890203813280735</v>
      </c>
      <c r="V3535" s="7">
        <v>2.1078719882682388E-3</v>
      </c>
    </row>
    <row r="3536" spans="1:22" x14ac:dyDescent="0.35">
      <c r="A3536" s="5">
        <v>2015</v>
      </c>
      <c r="B3536" s="14" t="s">
        <v>26</v>
      </c>
      <c r="C3536" s="14" t="s">
        <v>237</v>
      </c>
      <c r="D3536" s="14">
        <v>2006</v>
      </c>
      <c r="E3536" s="14">
        <v>9</v>
      </c>
      <c r="F3536" s="14">
        <v>52</v>
      </c>
      <c r="G3536" s="14">
        <v>2</v>
      </c>
      <c r="H3536" s="14">
        <v>54</v>
      </c>
      <c r="I3536" s="14" t="b">
        <v>1</v>
      </c>
      <c r="J3536" s="6">
        <v>3.7037037037037E-2</v>
      </c>
      <c r="K3536">
        <f t="shared" si="275"/>
        <v>1.0543580131208997E-4</v>
      </c>
      <c r="L3536">
        <f t="shared" si="279"/>
        <v>1.0268193673284994E-2</v>
      </c>
      <c r="M3536">
        <f t="shared" si="276"/>
        <v>3.8030346938092532E-4</v>
      </c>
      <c r="N3536">
        <f t="shared" si="277"/>
        <v>1.0268193673284994E-2</v>
      </c>
      <c r="O3536">
        <f t="shared" si="278"/>
        <v>9.2413743059564943E-2</v>
      </c>
      <c r="Q3536" s="7">
        <v>3510</v>
      </c>
      <c r="R3536" s="7">
        <v>4.5926444905343444E-4</v>
      </c>
      <c r="S3536" s="7">
        <v>8.3616035950544523E-5</v>
      </c>
      <c r="U3536" s="7">
        <v>76.912119219811515</v>
      </c>
      <c r="V3536" s="7">
        <v>2.1078719882682388E-3</v>
      </c>
    </row>
    <row r="3537" spans="1:22" x14ac:dyDescent="0.35">
      <c r="A3537" s="24">
        <v>2016</v>
      </c>
      <c r="B3537" s="17" t="s">
        <v>30</v>
      </c>
      <c r="C3537" s="17" t="s">
        <v>141</v>
      </c>
      <c r="D3537" s="17">
        <v>2007</v>
      </c>
      <c r="E3537" s="17">
        <v>9</v>
      </c>
      <c r="F3537" s="17">
        <v>52</v>
      </c>
      <c r="G3537" s="17">
        <v>2</v>
      </c>
      <c r="H3537" s="17">
        <v>54</v>
      </c>
      <c r="I3537" s="17" t="b">
        <v>1</v>
      </c>
      <c r="J3537" s="25">
        <v>3.7037037037037E-2</v>
      </c>
      <c r="K3537">
        <f t="shared" si="275"/>
        <v>1.0543580131208997E-4</v>
      </c>
      <c r="L3537">
        <f t="shared" si="279"/>
        <v>1.0268193673284994E-2</v>
      </c>
      <c r="M3537">
        <f t="shared" si="276"/>
        <v>3.8030346938092532E-4</v>
      </c>
      <c r="N3537">
        <f t="shared" si="277"/>
        <v>1.0268193673284994E-2</v>
      </c>
      <c r="O3537">
        <f t="shared" si="278"/>
        <v>9.2413743059564943E-2</v>
      </c>
      <c r="Q3537" s="7">
        <v>3511</v>
      </c>
      <c r="R3537" s="7">
        <v>1.0910196861420533E-3</v>
      </c>
      <c r="S3537" s="7">
        <v>-7.0714521382189786E-4</v>
      </c>
      <c r="U3537" s="7">
        <v>76.93403462634231</v>
      </c>
      <c r="V3537" s="7">
        <v>2.1094827660598607E-3</v>
      </c>
    </row>
    <row r="3538" spans="1:22" x14ac:dyDescent="0.35">
      <c r="A3538" s="3">
        <v>2016</v>
      </c>
      <c r="B3538" s="13" t="s">
        <v>186</v>
      </c>
      <c r="C3538" s="13" t="s">
        <v>195</v>
      </c>
      <c r="D3538" s="13">
        <v>2006</v>
      </c>
      <c r="E3538" s="14">
        <v>10</v>
      </c>
      <c r="F3538" s="13">
        <v>52</v>
      </c>
      <c r="G3538" s="13">
        <v>2</v>
      </c>
      <c r="H3538" s="13">
        <v>54</v>
      </c>
      <c r="I3538" s="13" t="b">
        <v>1</v>
      </c>
      <c r="J3538" s="4">
        <v>3.7037037037037E-2</v>
      </c>
      <c r="K3538">
        <f t="shared" si="275"/>
        <v>1.0543580131208997E-4</v>
      </c>
      <c r="L3538">
        <f t="shared" si="279"/>
        <v>1.0268193673284994E-2</v>
      </c>
      <c r="M3538">
        <f t="shared" si="276"/>
        <v>3.8030346938092532E-4</v>
      </c>
      <c r="N3538">
        <f t="shared" si="277"/>
        <v>1.0268193673284994E-2</v>
      </c>
      <c r="O3538">
        <f t="shared" si="278"/>
        <v>0.10268193673284993</v>
      </c>
      <c r="Q3538" s="7">
        <v>3512</v>
      </c>
      <c r="R3538" s="7">
        <v>7.8451141419866668E-4</v>
      </c>
      <c r="S3538" s="7">
        <v>-4.0063694187851128E-4</v>
      </c>
      <c r="U3538" s="7">
        <v>76.955950032873105</v>
      </c>
      <c r="V3538" s="7">
        <v>2.1106951125772155E-3</v>
      </c>
    </row>
    <row r="3539" spans="1:22" x14ac:dyDescent="0.35">
      <c r="A3539" s="3">
        <v>2016</v>
      </c>
      <c r="B3539" s="13" t="s">
        <v>26</v>
      </c>
      <c r="C3539" s="13" t="s">
        <v>178</v>
      </c>
      <c r="D3539" s="13">
        <v>2004</v>
      </c>
      <c r="E3539" s="17">
        <v>12</v>
      </c>
      <c r="F3539" s="13">
        <v>52</v>
      </c>
      <c r="G3539" s="13">
        <v>2</v>
      </c>
      <c r="H3539" s="13">
        <v>54</v>
      </c>
      <c r="I3539" s="13" t="b">
        <v>1</v>
      </c>
      <c r="J3539" s="4">
        <v>3.7037037037037E-2</v>
      </c>
      <c r="K3539">
        <f t="shared" si="275"/>
        <v>1.0543580131208997E-4</v>
      </c>
      <c r="L3539">
        <f t="shared" si="279"/>
        <v>1.0268193673284994E-2</v>
      </c>
      <c r="M3539">
        <f t="shared" si="276"/>
        <v>3.8030346938092532E-4</v>
      </c>
      <c r="N3539">
        <f t="shared" si="277"/>
        <v>1.0268193673284994E-2</v>
      </c>
      <c r="O3539">
        <f t="shared" si="278"/>
        <v>0.12321832407941993</v>
      </c>
      <c r="Q3539" s="7">
        <v>3513</v>
      </c>
      <c r="R3539" s="7">
        <v>6.3125727822697356E-4</v>
      </c>
      <c r="S3539" s="7">
        <v>-2.4738280590681815E-4</v>
      </c>
      <c r="U3539" s="7">
        <v>76.977865439403899</v>
      </c>
      <c r="V3539" s="7">
        <v>2.1113095977608556E-3</v>
      </c>
    </row>
    <row r="3540" spans="1:22" x14ac:dyDescent="0.35">
      <c r="A3540" s="5">
        <v>2017</v>
      </c>
      <c r="B3540" s="14" t="s">
        <v>24</v>
      </c>
      <c r="C3540" s="14" t="s">
        <v>188</v>
      </c>
      <c r="D3540" s="14">
        <v>2006</v>
      </c>
      <c r="E3540" s="14">
        <v>11</v>
      </c>
      <c r="F3540" s="14">
        <v>52</v>
      </c>
      <c r="G3540" s="14">
        <v>2</v>
      </c>
      <c r="H3540" s="14">
        <v>54</v>
      </c>
      <c r="I3540" s="14" t="b">
        <v>1</v>
      </c>
      <c r="J3540" s="6">
        <v>3.7037037037037E-2</v>
      </c>
      <c r="K3540">
        <f t="shared" si="275"/>
        <v>1.0543580131208997E-4</v>
      </c>
      <c r="L3540">
        <f t="shared" si="279"/>
        <v>1.0268193673284994E-2</v>
      </c>
      <c r="M3540">
        <f t="shared" si="276"/>
        <v>3.8030346938092532E-4</v>
      </c>
      <c r="N3540">
        <f t="shared" si="277"/>
        <v>1.0268193673284994E-2</v>
      </c>
      <c r="O3540">
        <f t="shared" si="278"/>
        <v>0.11295013040613493</v>
      </c>
      <c r="Q3540" s="7">
        <v>3514</v>
      </c>
      <c r="R3540" s="7">
        <v>4.7800314225528021E-4</v>
      </c>
      <c r="S3540" s="7">
        <v>-9.4128669935124808E-5</v>
      </c>
      <c r="U3540" s="7">
        <v>76.99978084593468</v>
      </c>
      <c r="V3540" s="7">
        <v>2.1113095977608556E-3</v>
      </c>
    </row>
    <row r="3541" spans="1:22" x14ac:dyDescent="0.35">
      <c r="A3541" s="3">
        <v>2017</v>
      </c>
      <c r="B3541" s="13" t="s">
        <v>24</v>
      </c>
      <c r="C3541" s="13" t="s">
        <v>302</v>
      </c>
      <c r="D3541" s="13">
        <v>2007</v>
      </c>
      <c r="E3541" s="17">
        <v>10</v>
      </c>
      <c r="F3541" s="13">
        <v>52</v>
      </c>
      <c r="G3541" s="13">
        <v>2</v>
      </c>
      <c r="H3541" s="13">
        <v>54</v>
      </c>
      <c r="I3541" s="13" t="b">
        <v>1</v>
      </c>
      <c r="J3541" s="4">
        <v>3.7037037037037E-2</v>
      </c>
      <c r="K3541">
        <f t="shared" si="275"/>
        <v>1.0543580131208997E-4</v>
      </c>
      <c r="L3541">
        <f t="shared" si="279"/>
        <v>1.0268193673284994E-2</v>
      </c>
      <c r="M3541">
        <f t="shared" si="276"/>
        <v>3.8030346938092532E-4</v>
      </c>
      <c r="N3541">
        <f t="shared" si="277"/>
        <v>1.0268193673284994E-2</v>
      </c>
      <c r="O3541">
        <f t="shared" si="278"/>
        <v>0.10268193673284993</v>
      </c>
      <c r="Q3541" s="7">
        <v>3515</v>
      </c>
      <c r="R3541" s="7">
        <v>9.3776555017036003E-4</v>
      </c>
      <c r="S3541" s="7">
        <v>-5.5389107785020462E-4</v>
      </c>
      <c r="U3541" s="7">
        <v>77.021696252465475</v>
      </c>
      <c r="V3541" s="7">
        <v>2.1113095977608556E-3</v>
      </c>
    </row>
    <row r="3542" spans="1:22" x14ac:dyDescent="0.35">
      <c r="A3542" s="5">
        <v>2017</v>
      </c>
      <c r="B3542" s="14" t="s">
        <v>30</v>
      </c>
      <c r="C3542" s="14" t="s">
        <v>47</v>
      </c>
      <c r="D3542" s="14">
        <v>2010</v>
      </c>
      <c r="E3542" s="14">
        <v>7</v>
      </c>
      <c r="F3542" s="14">
        <v>52</v>
      </c>
      <c r="G3542" s="14">
        <v>2</v>
      </c>
      <c r="H3542" s="14">
        <v>54</v>
      </c>
      <c r="I3542" s="14" t="b">
        <v>1</v>
      </c>
      <c r="J3542" s="6">
        <v>3.7037037037037E-2</v>
      </c>
      <c r="K3542">
        <f t="shared" si="275"/>
        <v>1.0543580131208997E-4</v>
      </c>
      <c r="L3542">
        <f t="shared" si="279"/>
        <v>1.0268193673284994E-2</v>
      </c>
      <c r="M3542">
        <f t="shared" si="276"/>
        <v>3.8030346938092532E-4</v>
      </c>
      <c r="N3542">
        <f t="shared" si="277"/>
        <v>1.0268193673284994E-2</v>
      </c>
      <c r="O3542">
        <f t="shared" si="278"/>
        <v>7.1877355712994959E-2</v>
      </c>
      <c r="Q3542" s="7">
        <v>3516</v>
      </c>
      <c r="R3542" s="7">
        <v>9.3776555017036003E-4</v>
      </c>
      <c r="S3542" s="7">
        <v>-5.5389107785020462E-4</v>
      </c>
      <c r="U3542" s="7">
        <v>77.043611658996269</v>
      </c>
      <c r="V3542" s="7">
        <v>2.1113095977608556E-3</v>
      </c>
    </row>
    <row r="3543" spans="1:22" x14ac:dyDescent="0.35">
      <c r="A3543" s="24">
        <v>2013</v>
      </c>
      <c r="B3543" s="17" t="s">
        <v>26</v>
      </c>
      <c r="C3543" s="17" t="s">
        <v>100</v>
      </c>
      <c r="D3543" s="17">
        <v>2005</v>
      </c>
      <c r="E3543" s="17">
        <v>8</v>
      </c>
      <c r="F3543" s="17">
        <v>131</v>
      </c>
      <c r="G3543" s="17">
        <v>5</v>
      </c>
      <c r="H3543" s="17">
        <v>136</v>
      </c>
      <c r="I3543" s="17" t="b">
        <v>1</v>
      </c>
      <c r="J3543" s="25">
        <v>3.6764705882352901E-2</v>
      </c>
      <c r="K3543">
        <f t="shared" si="275"/>
        <v>2.655420181193377E-4</v>
      </c>
      <c r="L3543">
        <f t="shared" si="279"/>
        <v>1.6295460046262509E-2</v>
      </c>
      <c r="M3543">
        <f t="shared" si="276"/>
        <v>5.9909779581847399E-4</v>
      </c>
      <c r="N3543">
        <f t="shared" si="277"/>
        <v>1.6295460046262509E-2</v>
      </c>
      <c r="O3543">
        <f t="shared" si="278"/>
        <v>0.13036368037010007</v>
      </c>
      <c r="Q3543" s="7">
        <v>3517</v>
      </c>
      <c r="R3543" s="7">
        <v>3.2474900628358709E-4</v>
      </c>
      <c r="S3543" s="7">
        <v>5.9125466036568318E-5</v>
      </c>
      <c r="U3543" s="7">
        <v>77.065527065527064</v>
      </c>
      <c r="V3543" s="7">
        <v>2.1113095977608556E-3</v>
      </c>
    </row>
    <row r="3544" spans="1:22" x14ac:dyDescent="0.35">
      <c r="A3544" s="5">
        <v>2016</v>
      </c>
      <c r="B3544" s="14" t="s">
        <v>30</v>
      </c>
      <c r="C3544" s="14" t="s">
        <v>56</v>
      </c>
      <c r="D3544" s="14">
        <v>2007</v>
      </c>
      <c r="E3544" s="14">
        <v>9</v>
      </c>
      <c r="F3544" s="14">
        <v>184</v>
      </c>
      <c r="G3544" s="14">
        <v>7</v>
      </c>
      <c r="H3544" s="14">
        <v>191</v>
      </c>
      <c r="I3544" s="14" t="b">
        <v>1</v>
      </c>
      <c r="J3544" s="6">
        <v>3.6649214659685903E-2</v>
      </c>
      <c r="K3544">
        <f t="shared" si="275"/>
        <v>3.7293033427054044E-4</v>
      </c>
      <c r="L3544">
        <f t="shared" si="279"/>
        <v>1.9311404254236417E-2</v>
      </c>
      <c r="M3544">
        <f t="shared" si="276"/>
        <v>7.0774779989348196E-4</v>
      </c>
      <c r="N3544">
        <f t="shared" si="277"/>
        <v>1.9311404254236417E-2</v>
      </c>
      <c r="O3544">
        <f t="shared" si="278"/>
        <v>0.17380263828812775</v>
      </c>
      <c r="Q3544" s="7">
        <v>3518</v>
      </c>
      <c r="R3544" s="7">
        <v>1.0910196861420533E-3</v>
      </c>
      <c r="S3544" s="7">
        <v>-7.0714521382189786E-4</v>
      </c>
      <c r="U3544" s="7">
        <v>77.087442472057845</v>
      </c>
      <c r="V3544" s="7">
        <v>2.1116632608356336E-3</v>
      </c>
    </row>
    <row r="3545" spans="1:22" x14ac:dyDescent="0.35">
      <c r="A3545" s="3">
        <v>2017</v>
      </c>
      <c r="B3545" s="13" t="s">
        <v>30</v>
      </c>
      <c r="C3545" s="13" t="s">
        <v>36</v>
      </c>
      <c r="D3545" s="13">
        <v>2006</v>
      </c>
      <c r="E3545" s="17">
        <v>11</v>
      </c>
      <c r="F3545" s="13">
        <v>184</v>
      </c>
      <c r="G3545" s="13">
        <v>7</v>
      </c>
      <c r="H3545" s="13">
        <v>191</v>
      </c>
      <c r="I3545" s="13" t="b">
        <v>1</v>
      </c>
      <c r="J3545" s="4">
        <v>3.6649214659685903E-2</v>
      </c>
      <c r="K3545">
        <f t="shared" si="275"/>
        <v>3.7293033427054044E-4</v>
      </c>
      <c r="L3545">
        <f t="shared" si="279"/>
        <v>1.9311404254236417E-2</v>
      </c>
      <c r="M3545">
        <f t="shared" si="276"/>
        <v>7.0774779989348196E-4</v>
      </c>
      <c r="N3545">
        <f t="shared" si="277"/>
        <v>1.9311404254236417E-2</v>
      </c>
      <c r="O3545">
        <f t="shared" si="278"/>
        <v>0.21242544679660058</v>
      </c>
      <c r="Q3545" s="7">
        <v>3519</v>
      </c>
      <c r="R3545" s="7">
        <v>3.2474900628358709E-4</v>
      </c>
      <c r="S3545" s="7">
        <v>5.9125466036568318E-5</v>
      </c>
      <c r="U3545" s="7">
        <v>77.109357878588639</v>
      </c>
      <c r="V3545" s="7">
        <v>2.1125555757965713E-3</v>
      </c>
    </row>
    <row r="3546" spans="1:22" x14ac:dyDescent="0.35">
      <c r="A3546" s="5">
        <v>2013</v>
      </c>
      <c r="B3546" s="14" t="s">
        <v>180</v>
      </c>
      <c r="C3546" s="14" t="s">
        <v>181</v>
      </c>
      <c r="D3546" s="14">
        <v>2006</v>
      </c>
      <c r="E3546" s="14">
        <v>7</v>
      </c>
      <c r="F3546" s="14">
        <v>79</v>
      </c>
      <c r="G3546" s="14">
        <v>3</v>
      </c>
      <c r="H3546" s="14">
        <v>82</v>
      </c>
      <c r="I3546" s="14" t="b">
        <v>1</v>
      </c>
      <c r="J3546" s="6">
        <v>3.65853658536585E-2</v>
      </c>
      <c r="K3546">
        <f t="shared" si="275"/>
        <v>1.6010621680724775E-4</v>
      </c>
      <c r="L3546">
        <f t="shared" si="279"/>
        <v>1.2653308532049937E-2</v>
      </c>
      <c r="M3546">
        <f t="shared" si="276"/>
        <v>4.6292592190426554E-4</v>
      </c>
      <c r="N3546">
        <f t="shared" si="277"/>
        <v>1.2653308532049937E-2</v>
      </c>
      <c r="O3546">
        <f t="shared" si="278"/>
        <v>8.8573159724349565E-2</v>
      </c>
      <c r="Q3546" s="7">
        <v>3520</v>
      </c>
      <c r="R3546" s="7">
        <v>3.9898345751337148E-4</v>
      </c>
      <c r="S3546" s="7">
        <v>6.9693317460797083E-5</v>
      </c>
      <c r="U3546" s="7">
        <v>77.131273285119434</v>
      </c>
      <c r="V3546" s="7">
        <v>2.1125555757965713E-3</v>
      </c>
    </row>
    <row r="3547" spans="1:22" x14ac:dyDescent="0.35">
      <c r="A3547" s="3">
        <v>2016</v>
      </c>
      <c r="B3547" s="13" t="s">
        <v>52</v>
      </c>
      <c r="C3547" s="13" t="s">
        <v>82</v>
      </c>
      <c r="D3547" s="13">
        <v>2010</v>
      </c>
      <c r="E3547" s="17">
        <v>6</v>
      </c>
      <c r="F3547" s="13">
        <v>79</v>
      </c>
      <c r="G3547" s="13">
        <v>3</v>
      </c>
      <c r="H3547" s="13">
        <v>82</v>
      </c>
      <c r="I3547" s="13" t="b">
        <v>1</v>
      </c>
      <c r="J3547" s="4">
        <v>3.65853658536585E-2</v>
      </c>
      <c r="K3547">
        <f t="shared" si="275"/>
        <v>1.6010621680724775E-4</v>
      </c>
      <c r="L3547">
        <f t="shared" si="279"/>
        <v>1.2653308532049937E-2</v>
      </c>
      <c r="M3547">
        <f t="shared" si="276"/>
        <v>4.6292592190426554E-4</v>
      </c>
      <c r="N3547">
        <f t="shared" si="277"/>
        <v>1.2653308532049937E-2</v>
      </c>
      <c r="O3547">
        <f t="shared" si="278"/>
        <v>7.5919851192299631E-2</v>
      </c>
      <c r="Q3547" s="7">
        <v>3521</v>
      </c>
      <c r="R3547" s="7">
        <v>2.0935622700296863E-3</v>
      </c>
      <c r="S3547" s="7">
        <v>-1.6248854950555178E-3</v>
      </c>
      <c r="U3547" s="7">
        <v>77.153188691650229</v>
      </c>
      <c r="V3547" s="7">
        <v>2.1125555757965783E-3</v>
      </c>
    </row>
    <row r="3548" spans="1:22" x14ac:dyDescent="0.35">
      <c r="A3548" s="3">
        <v>2016</v>
      </c>
      <c r="B3548" s="13" t="s">
        <v>30</v>
      </c>
      <c r="C3548" s="13" t="s">
        <v>126</v>
      </c>
      <c r="D3548" s="13">
        <v>2007</v>
      </c>
      <c r="E3548" s="14">
        <v>9</v>
      </c>
      <c r="F3548" s="13">
        <v>79</v>
      </c>
      <c r="G3548" s="13">
        <v>3</v>
      </c>
      <c r="H3548" s="13">
        <v>82</v>
      </c>
      <c r="I3548" s="13" t="b">
        <v>1</v>
      </c>
      <c r="J3548" s="4">
        <v>3.65853658536585E-2</v>
      </c>
      <c r="K3548">
        <f t="shared" si="275"/>
        <v>1.6010621680724775E-4</v>
      </c>
      <c r="L3548">
        <f t="shared" si="279"/>
        <v>1.2653308532049937E-2</v>
      </c>
      <c r="M3548">
        <f t="shared" si="276"/>
        <v>4.6292592190426554E-4</v>
      </c>
      <c r="N3548">
        <f t="shared" si="277"/>
        <v>1.2653308532049937E-2</v>
      </c>
      <c r="O3548">
        <f t="shared" si="278"/>
        <v>0.11387977678844943</v>
      </c>
      <c r="Q3548" s="7">
        <v>3522</v>
      </c>
      <c r="R3548" s="7">
        <v>2.0131403117957664E-3</v>
      </c>
      <c r="S3548" s="7">
        <v>-1.040778687503864E-3</v>
      </c>
      <c r="U3548" s="7">
        <v>77.175104098181009</v>
      </c>
      <c r="V3548" s="7">
        <v>2.1142476510184294E-3</v>
      </c>
    </row>
    <row r="3549" spans="1:22" x14ac:dyDescent="0.35">
      <c r="A3549" s="24">
        <v>2017</v>
      </c>
      <c r="B3549" s="17" t="s">
        <v>37</v>
      </c>
      <c r="C3549" s="17" t="s">
        <v>39</v>
      </c>
      <c r="D3549" s="17">
        <v>2010</v>
      </c>
      <c r="E3549" s="17">
        <v>7</v>
      </c>
      <c r="F3549" s="17">
        <v>79</v>
      </c>
      <c r="G3549" s="17">
        <v>3</v>
      </c>
      <c r="H3549" s="17">
        <v>82</v>
      </c>
      <c r="I3549" s="17" t="b">
        <v>1</v>
      </c>
      <c r="J3549" s="25">
        <v>3.65853658536585E-2</v>
      </c>
      <c r="K3549">
        <f t="shared" si="275"/>
        <v>1.6010621680724775E-4</v>
      </c>
      <c r="L3549">
        <f t="shared" si="279"/>
        <v>1.2653308532049937E-2</v>
      </c>
      <c r="M3549">
        <f t="shared" si="276"/>
        <v>4.6292592190426554E-4</v>
      </c>
      <c r="N3549">
        <f t="shared" si="277"/>
        <v>1.2653308532049937E-2</v>
      </c>
      <c r="O3549">
        <f t="shared" si="278"/>
        <v>8.8573159724349565E-2</v>
      </c>
      <c r="Q3549" s="7">
        <v>3523</v>
      </c>
      <c r="R3549" s="7">
        <v>1.9074455940658239E-3</v>
      </c>
      <c r="S3549" s="7">
        <v>-1.2487406628033464E-3</v>
      </c>
      <c r="U3549" s="7">
        <v>77.197019504711804</v>
      </c>
      <c r="V3549" s="7">
        <v>2.1172658504865381E-3</v>
      </c>
    </row>
    <row r="3550" spans="1:22" x14ac:dyDescent="0.35">
      <c r="A3550" s="5">
        <v>2016</v>
      </c>
      <c r="B3550" s="14" t="s">
        <v>33</v>
      </c>
      <c r="C3550" s="14" t="s">
        <v>34</v>
      </c>
      <c r="D3550" s="14">
        <v>2009</v>
      </c>
      <c r="E3550" s="14">
        <v>7</v>
      </c>
      <c r="F3550" s="14">
        <v>185</v>
      </c>
      <c r="G3550" s="14">
        <v>7</v>
      </c>
      <c r="H3550" s="14">
        <v>192</v>
      </c>
      <c r="I3550" s="14" t="b">
        <v>1</v>
      </c>
      <c r="J3550" s="6">
        <v>3.6458333333333301E-2</v>
      </c>
      <c r="K3550">
        <f t="shared" si="275"/>
        <v>3.7488284910965324E-4</v>
      </c>
      <c r="L3550">
        <f t="shared" si="279"/>
        <v>1.9361891671777664E-2</v>
      </c>
      <c r="M3550">
        <f t="shared" si="276"/>
        <v>7.0590230053356007E-4</v>
      </c>
      <c r="N3550">
        <f t="shared" si="277"/>
        <v>1.9361891671777664E-2</v>
      </c>
      <c r="O3550">
        <f t="shared" si="278"/>
        <v>0.13553324170244366</v>
      </c>
      <c r="Q3550" s="7">
        <v>3524</v>
      </c>
      <c r="R3550" s="7">
        <v>1.3386536218700134E-3</v>
      </c>
      <c r="S3550" s="7">
        <v>-8.0082329765396776E-4</v>
      </c>
      <c r="U3550" s="7">
        <v>77.218934911242599</v>
      </c>
      <c r="V3550" s="7">
        <v>2.1172658504865381E-3</v>
      </c>
    </row>
    <row r="3551" spans="1:22" x14ac:dyDescent="0.35">
      <c r="A3551" s="3">
        <v>2016</v>
      </c>
      <c r="B3551" s="13" t="s">
        <v>26</v>
      </c>
      <c r="C3551" s="13" t="s">
        <v>100</v>
      </c>
      <c r="D3551" s="13">
        <v>2004</v>
      </c>
      <c r="E3551" s="17">
        <v>12</v>
      </c>
      <c r="F3551" s="13">
        <v>185</v>
      </c>
      <c r="G3551" s="13">
        <v>7</v>
      </c>
      <c r="H3551" s="13">
        <v>192</v>
      </c>
      <c r="I3551" s="13" t="b">
        <v>1</v>
      </c>
      <c r="J3551" s="4">
        <v>3.6458333333333301E-2</v>
      </c>
      <c r="K3551">
        <f t="shared" si="275"/>
        <v>3.7488284910965324E-4</v>
      </c>
      <c r="L3551">
        <f t="shared" si="279"/>
        <v>1.9361891671777664E-2</v>
      </c>
      <c r="M3551">
        <f t="shared" si="276"/>
        <v>7.0590230053356007E-4</v>
      </c>
      <c r="N3551">
        <f t="shared" si="277"/>
        <v>1.9361891671777664E-2</v>
      </c>
      <c r="O3551">
        <f t="shared" si="278"/>
        <v>0.23234270006133195</v>
      </c>
      <c r="Q3551" s="7">
        <v>3525</v>
      </c>
      <c r="R3551" s="7">
        <v>9.0111525388923783E-4</v>
      </c>
      <c r="S3551" s="7">
        <v>-3.6328492967319223E-4</v>
      </c>
      <c r="U3551" s="7">
        <v>77.240850317773393</v>
      </c>
      <c r="V3551" s="7">
        <v>2.1172658504865381E-3</v>
      </c>
    </row>
    <row r="3552" spans="1:22" x14ac:dyDescent="0.35">
      <c r="A3552" s="5">
        <v>2017</v>
      </c>
      <c r="B3552" s="14" t="s">
        <v>30</v>
      </c>
      <c r="C3552" s="14" t="s">
        <v>36</v>
      </c>
      <c r="D3552" s="14">
        <v>2007</v>
      </c>
      <c r="E3552" s="14">
        <v>10</v>
      </c>
      <c r="F3552" s="14">
        <v>185</v>
      </c>
      <c r="G3552" s="14">
        <v>7</v>
      </c>
      <c r="H3552" s="14">
        <v>192</v>
      </c>
      <c r="I3552" s="14" t="b">
        <v>1</v>
      </c>
      <c r="J3552" s="6">
        <v>3.6458333333333301E-2</v>
      </c>
      <c r="K3552">
        <f t="shared" si="275"/>
        <v>3.7488284910965324E-4</v>
      </c>
      <c r="L3552">
        <f t="shared" si="279"/>
        <v>1.9361891671777664E-2</v>
      </c>
      <c r="M3552">
        <f t="shared" si="276"/>
        <v>7.0590230053356007E-4</v>
      </c>
      <c r="N3552">
        <f t="shared" si="277"/>
        <v>1.9361891671777664E-2</v>
      </c>
      <c r="O3552">
        <f t="shared" si="278"/>
        <v>0.19361891671777665</v>
      </c>
      <c r="Q3552" s="7">
        <v>3526</v>
      </c>
      <c r="R3552" s="7">
        <v>1.1198844378796256E-3</v>
      </c>
      <c r="S3552" s="7">
        <v>-5.8205411366357999E-4</v>
      </c>
      <c r="U3552" s="7">
        <v>77.262765724304174</v>
      </c>
      <c r="V3552" s="7">
        <v>2.1172658504865381E-3</v>
      </c>
    </row>
    <row r="3553" spans="1:22" x14ac:dyDescent="0.35">
      <c r="A3553" s="24">
        <v>2016</v>
      </c>
      <c r="B3553" s="17" t="s">
        <v>30</v>
      </c>
      <c r="C3553" s="17" t="s">
        <v>32</v>
      </c>
      <c r="D3553" s="17">
        <v>2007</v>
      </c>
      <c r="E3553" s="17">
        <v>9</v>
      </c>
      <c r="F3553" s="17">
        <v>238</v>
      </c>
      <c r="G3553" s="17">
        <v>9</v>
      </c>
      <c r="H3553" s="17">
        <v>247</v>
      </c>
      <c r="I3553" s="17" t="b">
        <v>1</v>
      </c>
      <c r="J3553" s="25">
        <v>3.6437246963562799E-2</v>
      </c>
      <c r="K3553">
        <f t="shared" si="275"/>
        <v>4.8227116526085599E-4</v>
      </c>
      <c r="L3553">
        <f t="shared" si="279"/>
        <v>2.1960673151359817E-2</v>
      </c>
      <c r="M3553">
        <f t="shared" si="276"/>
        <v>8.0018647110218053E-4</v>
      </c>
      <c r="N3553">
        <f t="shared" si="277"/>
        <v>2.1960673151359817E-2</v>
      </c>
      <c r="O3553">
        <f t="shared" si="278"/>
        <v>0.19764605836223836</v>
      </c>
      <c r="Q3553" s="7">
        <v>3527</v>
      </c>
      <c r="R3553" s="7">
        <v>1.1198844378796256E-3</v>
      </c>
      <c r="S3553" s="7">
        <v>-5.8205411366357999E-4</v>
      </c>
      <c r="U3553" s="7">
        <v>77.284681130834969</v>
      </c>
      <c r="V3553" s="7">
        <v>2.1218552050896226E-3</v>
      </c>
    </row>
    <row r="3554" spans="1:22" x14ac:dyDescent="0.35">
      <c r="A3554" s="3">
        <v>2015</v>
      </c>
      <c r="B3554" s="13" t="s">
        <v>30</v>
      </c>
      <c r="C3554" s="13" t="s">
        <v>36</v>
      </c>
      <c r="D3554" s="13">
        <v>2007</v>
      </c>
      <c r="E3554" s="14">
        <v>8</v>
      </c>
      <c r="F3554" s="13">
        <v>265</v>
      </c>
      <c r="G3554" s="13">
        <v>10</v>
      </c>
      <c r="H3554" s="13">
        <v>275</v>
      </c>
      <c r="I3554" s="13" t="b">
        <v>1</v>
      </c>
      <c r="J3554" s="4">
        <v>3.6363636363636397E-2</v>
      </c>
      <c r="K3554">
        <f t="shared" si="275"/>
        <v>5.3694158075601379E-4</v>
      </c>
      <c r="L3554">
        <f t="shared" si="279"/>
        <v>2.3171999930002022E-2</v>
      </c>
      <c r="M3554">
        <f t="shared" si="276"/>
        <v>8.4261817927280152E-4</v>
      </c>
      <c r="N3554">
        <f t="shared" si="277"/>
        <v>2.3171999930002022E-2</v>
      </c>
      <c r="O3554">
        <f t="shared" si="278"/>
        <v>0.18537599944001618</v>
      </c>
      <c r="Q3554" s="7">
        <v>3528</v>
      </c>
      <c r="R3554" s="7">
        <v>1.3386536218700134E-3</v>
      </c>
      <c r="S3554" s="7">
        <v>-8.0082329765396776E-4</v>
      </c>
      <c r="U3554" s="7">
        <v>77.306596537365763</v>
      </c>
      <c r="V3554" s="7">
        <v>2.1218552050896226E-3</v>
      </c>
    </row>
    <row r="3555" spans="1:22" x14ac:dyDescent="0.35">
      <c r="A3555" s="24">
        <v>2015</v>
      </c>
      <c r="B3555" s="17" t="s">
        <v>30</v>
      </c>
      <c r="C3555" s="17" t="s">
        <v>44</v>
      </c>
      <c r="D3555" s="17">
        <v>2009</v>
      </c>
      <c r="E3555" s="17">
        <v>6</v>
      </c>
      <c r="F3555" s="17">
        <v>106</v>
      </c>
      <c r="G3555" s="17">
        <v>4</v>
      </c>
      <c r="H3555" s="17">
        <v>110</v>
      </c>
      <c r="I3555" s="17" t="b">
        <v>1</v>
      </c>
      <c r="J3555" s="25">
        <v>3.6363636363636397E-2</v>
      </c>
      <c r="K3555">
        <f t="shared" si="275"/>
        <v>2.1477663230240549E-4</v>
      </c>
      <c r="L3555">
        <f t="shared" si="279"/>
        <v>1.4655259544013729E-2</v>
      </c>
      <c r="M3555">
        <f t="shared" si="276"/>
        <v>5.3291852887322696E-4</v>
      </c>
      <c r="N3555">
        <f t="shared" si="277"/>
        <v>1.4655259544013729E-2</v>
      </c>
      <c r="O3555">
        <f t="shared" si="278"/>
        <v>8.7931557264082374E-2</v>
      </c>
      <c r="Q3555" s="7">
        <v>3529</v>
      </c>
      <c r="R3555" s="7">
        <v>1.5574228058604007E-3</v>
      </c>
      <c r="S3555" s="7">
        <v>-1.0195924816443552E-3</v>
      </c>
      <c r="U3555" s="7">
        <v>77.328511943896558</v>
      </c>
      <c r="V3555" s="7">
        <v>2.1220502554375174E-3</v>
      </c>
    </row>
    <row r="3556" spans="1:22" x14ac:dyDescent="0.35">
      <c r="A3556" s="3">
        <v>2013</v>
      </c>
      <c r="B3556" s="13" t="s">
        <v>37</v>
      </c>
      <c r="C3556" s="13" t="s">
        <v>197</v>
      </c>
      <c r="D3556" s="13">
        <v>2007</v>
      </c>
      <c r="E3556" s="14">
        <v>6</v>
      </c>
      <c r="F3556" s="13">
        <v>53</v>
      </c>
      <c r="G3556" s="13">
        <v>2</v>
      </c>
      <c r="H3556" s="13">
        <v>55</v>
      </c>
      <c r="I3556" s="13" t="b">
        <v>1</v>
      </c>
      <c r="J3556" s="4">
        <v>3.6363636363636397E-2</v>
      </c>
      <c r="K3556">
        <f t="shared" si="275"/>
        <v>1.0738831615120275E-4</v>
      </c>
      <c r="L3556">
        <f t="shared" si="279"/>
        <v>1.0362833403620979E-2</v>
      </c>
      <c r="M3556">
        <f t="shared" si="276"/>
        <v>3.7683030558621777E-4</v>
      </c>
      <c r="N3556">
        <f t="shared" si="277"/>
        <v>1.0362833403620979E-2</v>
      </c>
      <c r="O3556">
        <f t="shared" si="278"/>
        <v>6.2177000421725873E-2</v>
      </c>
      <c r="Q3556" s="7">
        <v>3530</v>
      </c>
      <c r="R3556" s="7">
        <v>4.0146935980400896E-4</v>
      </c>
      <c r="S3556" s="7">
        <v>6.430536389270754E-5</v>
      </c>
      <c r="U3556" s="7">
        <v>77.350427350427339</v>
      </c>
      <c r="V3556" s="7">
        <v>2.1220502554375174E-3</v>
      </c>
    </row>
    <row r="3557" spans="1:22" x14ac:dyDescent="0.35">
      <c r="A3557" s="3">
        <v>2013</v>
      </c>
      <c r="B3557" s="13" t="s">
        <v>26</v>
      </c>
      <c r="C3557" s="13" t="s">
        <v>237</v>
      </c>
      <c r="D3557" s="13">
        <v>2004</v>
      </c>
      <c r="E3557" s="17">
        <v>9</v>
      </c>
      <c r="F3557" s="13">
        <v>53</v>
      </c>
      <c r="G3557" s="13">
        <v>2</v>
      </c>
      <c r="H3557" s="13">
        <v>55</v>
      </c>
      <c r="I3557" s="13" t="b">
        <v>1</v>
      </c>
      <c r="J3557" s="4">
        <v>3.6363636363636397E-2</v>
      </c>
      <c r="K3557">
        <f t="shared" si="275"/>
        <v>1.0738831615120275E-4</v>
      </c>
      <c r="L3557">
        <f t="shared" si="279"/>
        <v>1.0362833403620979E-2</v>
      </c>
      <c r="M3557">
        <f t="shared" si="276"/>
        <v>3.7683030558621777E-4</v>
      </c>
      <c r="N3557">
        <f t="shared" si="277"/>
        <v>1.0362833403620979E-2</v>
      </c>
      <c r="O3557">
        <f t="shared" si="278"/>
        <v>9.3265500632588816E-2</v>
      </c>
      <c r="Q3557" s="7">
        <v>3531</v>
      </c>
      <c r="R3557" s="7">
        <v>3.2779835962721637E-4</v>
      </c>
      <c r="S3557" s="7">
        <v>5.2505109753708942E-5</v>
      </c>
      <c r="U3557" s="7">
        <v>77.372342756958133</v>
      </c>
      <c r="V3557" s="7">
        <v>2.1224462922812808E-3</v>
      </c>
    </row>
    <row r="3558" spans="1:22" x14ac:dyDescent="0.35">
      <c r="A3558" s="3">
        <v>2014</v>
      </c>
      <c r="B3558" s="13" t="s">
        <v>24</v>
      </c>
      <c r="C3558" s="13" t="s">
        <v>122</v>
      </c>
      <c r="D3558" s="13">
        <v>2008</v>
      </c>
      <c r="E3558" s="14">
        <v>6</v>
      </c>
      <c r="F3558" s="13">
        <v>53</v>
      </c>
      <c r="G3558" s="13">
        <v>2</v>
      </c>
      <c r="H3558" s="13">
        <v>55</v>
      </c>
      <c r="I3558" s="13" t="b">
        <v>1</v>
      </c>
      <c r="J3558" s="4">
        <v>3.6363636363636397E-2</v>
      </c>
      <c r="K3558">
        <f t="shared" si="275"/>
        <v>1.0738831615120275E-4</v>
      </c>
      <c r="L3558">
        <f t="shared" si="279"/>
        <v>1.0362833403620979E-2</v>
      </c>
      <c r="M3558">
        <f t="shared" si="276"/>
        <v>3.7683030558621777E-4</v>
      </c>
      <c r="N3558">
        <f t="shared" si="277"/>
        <v>1.0362833403620979E-2</v>
      </c>
      <c r="O3558">
        <f t="shared" si="278"/>
        <v>6.2177000421725873E-2</v>
      </c>
      <c r="Q3558" s="7">
        <v>3532</v>
      </c>
      <c r="R3558" s="7">
        <v>6.3718470665571751E-4</v>
      </c>
      <c r="S3558" s="7">
        <v>-2.5688123727479219E-4</v>
      </c>
      <c r="U3558" s="7">
        <v>77.394258163488928</v>
      </c>
      <c r="V3558" s="7">
        <v>2.1246680465495642E-3</v>
      </c>
    </row>
    <row r="3559" spans="1:22" x14ac:dyDescent="0.35">
      <c r="A3559" s="3">
        <v>2014</v>
      </c>
      <c r="B3559" s="13" t="s">
        <v>252</v>
      </c>
      <c r="C3559" s="13" t="s">
        <v>253</v>
      </c>
      <c r="D3559" s="13">
        <v>2001</v>
      </c>
      <c r="E3559" s="17">
        <v>13</v>
      </c>
      <c r="F3559" s="13">
        <v>53</v>
      </c>
      <c r="G3559" s="13">
        <v>2</v>
      </c>
      <c r="H3559" s="13">
        <v>55</v>
      </c>
      <c r="I3559" s="13" t="b">
        <v>1</v>
      </c>
      <c r="J3559" s="4">
        <v>3.6363636363636397E-2</v>
      </c>
      <c r="K3559">
        <f t="shared" ref="K3559:K3622" si="280">H3559/$H$1</f>
        <v>1.0738831615120275E-4</v>
      </c>
      <c r="L3559">
        <f t="shared" si="279"/>
        <v>1.0362833403620979E-2</v>
      </c>
      <c r="M3559">
        <f t="shared" ref="M3559:M3622" si="281">J3559*L3559</f>
        <v>3.7683030558621777E-4</v>
      </c>
      <c r="N3559">
        <f t="shared" ref="N3559:N3622" si="282">L3559</f>
        <v>1.0362833403620979E-2</v>
      </c>
      <c r="O3559">
        <f t="shared" ref="O3559:O3622" si="283">E3559*L3559</f>
        <v>0.13471683424707273</v>
      </c>
      <c r="Q3559" s="7">
        <v>3533</v>
      </c>
      <c r="R3559" s="7">
        <v>1.25595740071272E-3</v>
      </c>
      <c r="S3559" s="7">
        <v>-8.7565393133179467E-4</v>
      </c>
      <c r="U3559" s="7">
        <v>77.416173570019723</v>
      </c>
      <c r="V3559" s="7">
        <v>2.1256339279469546E-3</v>
      </c>
    </row>
    <row r="3560" spans="1:22" x14ac:dyDescent="0.35">
      <c r="A3560" s="3">
        <v>2015</v>
      </c>
      <c r="B3560" s="13" t="s">
        <v>24</v>
      </c>
      <c r="C3560" s="13" t="s">
        <v>295</v>
      </c>
      <c r="D3560" s="13">
        <v>2004</v>
      </c>
      <c r="E3560" s="14">
        <v>11</v>
      </c>
      <c r="F3560" s="13">
        <v>53</v>
      </c>
      <c r="G3560" s="13">
        <v>2</v>
      </c>
      <c r="H3560" s="13">
        <v>55</v>
      </c>
      <c r="I3560" s="13" t="b">
        <v>1</v>
      </c>
      <c r="J3560" s="4">
        <v>3.6363636363636397E-2</v>
      </c>
      <c r="K3560">
        <f t="shared" si="280"/>
        <v>1.0738831615120275E-4</v>
      </c>
      <c r="L3560">
        <f t="shared" si="279"/>
        <v>1.0362833403620979E-2</v>
      </c>
      <c r="M3560">
        <f t="shared" si="281"/>
        <v>3.7683030558621777E-4</v>
      </c>
      <c r="N3560">
        <f t="shared" si="282"/>
        <v>1.0362833403620979E-2</v>
      </c>
      <c r="O3560">
        <f t="shared" si="283"/>
        <v>0.11399116743983076</v>
      </c>
      <c r="Q3560" s="7">
        <v>3534</v>
      </c>
      <c r="R3560" s="7">
        <v>7.9187788016996802E-4</v>
      </c>
      <c r="S3560" s="7">
        <v>-4.115744107890427E-4</v>
      </c>
      <c r="U3560" s="7">
        <v>77.438088976550503</v>
      </c>
      <c r="V3560" s="7">
        <v>2.1257180431773167E-3</v>
      </c>
    </row>
    <row r="3561" spans="1:22" x14ac:dyDescent="0.35">
      <c r="A3561" s="3">
        <v>2015</v>
      </c>
      <c r="B3561" s="13" t="s">
        <v>30</v>
      </c>
      <c r="C3561" s="13" t="s">
        <v>156</v>
      </c>
      <c r="D3561" s="13">
        <v>2006</v>
      </c>
      <c r="E3561" s="17">
        <v>9</v>
      </c>
      <c r="F3561" s="13">
        <v>53</v>
      </c>
      <c r="G3561" s="13">
        <v>2</v>
      </c>
      <c r="H3561" s="13">
        <v>55</v>
      </c>
      <c r="I3561" s="13" t="b">
        <v>1</v>
      </c>
      <c r="J3561" s="4">
        <v>3.6363636363636397E-2</v>
      </c>
      <c r="K3561">
        <f t="shared" si="280"/>
        <v>1.0738831615120275E-4</v>
      </c>
      <c r="L3561">
        <f t="shared" si="279"/>
        <v>1.0362833403620979E-2</v>
      </c>
      <c r="M3561">
        <f t="shared" si="281"/>
        <v>3.7683030558621777E-4</v>
      </c>
      <c r="N3561">
        <f t="shared" si="282"/>
        <v>1.0362833403620979E-2</v>
      </c>
      <c r="O3561">
        <f t="shared" si="283"/>
        <v>9.3265500632588816E-2</v>
      </c>
      <c r="Q3561" s="7">
        <v>3535</v>
      </c>
      <c r="R3561" s="7">
        <v>7.9187788016996802E-4</v>
      </c>
      <c r="S3561" s="7">
        <v>-4.115744107890427E-4</v>
      </c>
      <c r="U3561" s="7">
        <v>77.460004383081298</v>
      </c>
      <c r="V3561" s="7">
        <v>2.1260775118605558E-3</v>
      </c>
    </row>
    <row r="3562" spans="1:22" x14ac:dyDescent="0.35">
      <c r="A3562" s="5">
        <v>2015</v>
      </c>
      <c r="B3562" s="14" t="s">
        <v>30</v>
      </c>
      <c r="C3562" s="14" t="s">
        <v>75</v>
      </c>
      <c r="D3562" s="14">
        <v>2009</v>
      </c>
      <c r="E3562" s="14">
        <v>6</v>
      </c>
      <c r="F3562" s="14">
        <v>53</v>
      </c>
      <c r="G3562" s="14">
        <v>2</v>
      </c>
      <c r="H3562" s="14">
        <v>55</v>
      </c>
      <c r="I3562" s="14" t="b">
        <v>1</v>
      </c>
      <c r="J3562" s="6">
        <v>3.6363636363636397E-2</v>
      </c>
      <c r="K3562">
        <f t="shared" si="280"/>
        <v>1.0738831615120275E-4</v>
      </c>
      <c r="L3562">
        <f t="shared" si="279"/>
        <v>1.0362833403620979E-2</v>
      </c>
      <c r="M3562">
        <f t="shared" si="281"/>
        <v>3.7683030558621777E-4</v>
      </c>
      <c r="N3562">
        <f t="shared" si="282"/>
        <v>1.0362833403620979E-2</v>
      </c>
      <c r="O3562">
        <f t="shared" si="283"/>
        <v>6.2177000421725873E-2</v>
      </c>
      <c r="Q3562" s="7">
        <v>3536</v>
      </c>
      <c r="R3562" s="7">
        <v>9.4657105368421875E-4</v>
      </c>
      <c r="S3562" s="7">
        <v>-5.6626758430329343E-4</v>
      </c>
      <c r="U3562" s="7">
        <v>77.481919789612093</v>
      </c>
      <c r="V3562" s="7">
        <v>2.1260775118605558E-3</v>
      </c>
    </row>
    <row r="3563" spans="1:22" x14ac:dyDescent="0.35">
      <c r="A3563" s="3">
        <v>2015</v>
      </c>
      <c r="B3563" s="13" t="s">
        <v>33</v>
      </c>
      <c r="C3563" s="13" t="s">
        <v>97</v>
      </c>
      <c r="D3563" s="13">
        <v>2008</v>
      </c>
      <c r="E3563" s="17">
        <v>7</v>
      </c>
      <c r="F3563" s="13">
        <v>53</v>
      </c>
      <c r="G3563" s="13">
        <v>2</v>
      </c>
      <c r="H3563" s="13">
        <v>55</v>
      </c>
      <c r="I3563" s="13" t="b">
        <v>1</v>
      </c>
      <c r="J3563" s="4">
        <v>3.6363636363636397E-2</v>
      </c>
      <c r="K3563">
        <f t="shared" si="280"/>
        <v>1.0738831615120275E-4</v>
      </c>
      <c r="L3563">
        <f t="shared" si="279"/>
        <v>1.0362833403620979E-2</v>
      </c>
      <c r="M3563">
        <f t="shared" si="281"/>
        <v>3.7683030558621777E-4</v>
      </c>
      <c r="N3563">
        <f t="shared" si="282"/>
        <v>1.0362833403620979E-2</v>
      </c>
      <c r="O3563">
        <f t="shared" si="283"/>
        <v>7.2539833825346844E-2</v>
      </c>
      <c r="Q3563" s="7">
        <v>3537</v>
      </c>
      <c r="R3563" s="7">
        <v>1.25595740071272E-3</v>
      </c>
      <c r="S3563" s="7">
        <v>-8.7565393133179467E-4</v>
      </c>
      <c r="U3563" s="7">
        <v>77.503835196142887</v>
      </c>
      <c r="V3563" s="7">
        <v>2.1295241662666188E-3</v>
      </c>
    </row>
    <row r="3564" spans="1:22" x14ac:dyDescent="0.35">
      <c r="A3564" s="5">
        <v>2016</v>
      </c>
      <c r="B3564" s="14" t="s">
        <v>33</v>
      </c>
      <c r="C3564" s="14" t="s">
        <v>109</v>
      </c>
      <c r="D3564" s="14">
        <v>2007</v>
      </c>
      <c r="E3564" s="14">
        <v>9</v>
      </c>
      <c r="F3564" s="14">
        <v>53</v>
      </c>
      <c r="G3564" s="14">
        <v>2</v>
      </c>
      <c r="H3564" s="14">
        <v>55</v>
      </c>
      <c r="I3564" s="14" t="b">
        <v>1</v>
      </c>
      <c r="J3564" s="6">
        <v>3.6363636363636397E-2</v>
      </c>
      <c r="K3564">
        <f t="shared" si="280"/>
        <v>1.0738831615120275E-4</v>
      </c>
      <c r="L3564">
        <f t="shared" si="279"/>
        <v>1.0362833403620979E-2</v>
      </c>
      <c r="M3564">
        <f t="shared" si="281"/>
        <v>3.7683030558621777E-4</v>
      </c>
      <c r="N3564">
        <f t="shared" si="282"/>
        <v>1.0362833403620979E-2</v>
      </c>
      <c r="O3564">
        <f t="shared" si="283"/>
        <v>9.3265500632588816E-2</v>
      </c>
      <c r="Q3564" s="7">
        <v>3538</v>
      </c>
      <c r="R3564" s="7">
        <v>1.1012642271984693E-3</v>
      </c>
      <c r="S3564" s="7">
        <v>-7.2096075781754394E-4</v>
      </c>
      <c r="U3564" s="7">
        <v>77.525750602673668</v>
      </c>
      <c r="V3564" s="7">
        <v>2.1295241662666188E-3</v>
      </c>
    </row>
    <row r="3565" spans="1:22" x14ac:dyDescent="0.35">
      <c r="A3565" s="3">
        <v>2017</v>
      </c>
      <c r="B3565" s="13" t="s">
        <v>24</v>
      </c>
      <c r="C3565" s="13" t="s">
        <v>120</v>
      </c>
      <c r="D3565" s="13">
        <v>2010</v>
      </c>
      <c r="E3565" s="17">
        <v>7</v>
      </c>
      <c r="F3565" s="13">
        <v>53</v>
      </c>
      <c r="G3565" s="13">
        <v>2</v>
      </c>
      <c r="H3565" s="13">
        <v>55</v>
      </c>
      <c r="I3565" s="13" t="b">
        <v>1</v>
      </c>
      <c r="J3565" s="4">
        <v>3.6363636363636397E-2</v>
      </c>
      <c r="K3565">
        <f t="shared" si="280"/>
        <v>1.0738831615120275E-4</v>
      </c>
      <c r="L3565">
        <f t="shared" si="279"/>
        <v>1.0362833403620979E-2</v>
      </c>
      <c r="M3565">
        <f t="shared" si="281"/>
        <v>3.7683030558621777E-4</v>
      </c>
      <c r="N3565">
        <f t="shared" si="282"/>
        <v>1.0362833403620979E-2</v>
      </c>
      <c r="O3565">
        <f t="shared" si="283"/>
        <v>7.2539833825346844E-2</v>
      </c>
      <c r="Q3565" s="7">
        <v>3539</v>
      </c>
      <c r="R3565" s="7">
        <v>9.4657105368421875E-4</v>
      </c>
      <c r="S3565" s="7">
        <v>-5.6626758430329343E-4</v>
      </c>
      <c r="U3565" s="7">
        <v>77.547666009204463</v>
      </c>
      <c r="V3565" s="7">
        <v>2.1295241662666188E-3</v>
      </c>
    </row>
    <row r="3566" spans="1:22" x14ac:dyDescent="0.35">
      <c r="A3566" s="5">
        <v>2016</v>
      </c>
      <c r="B3566" s="14" t="s">
        <v>30</v>
      </c>
      <c r="C3566" s="14" t="s">
        <v>75</v>
      </c>
      <c r="D3566" s="14">
        <v>2008</v>
      </c>
      <c r="E3566" s="14">
        <v>8</v>
      </c>
      <c r="F3566" s="14">
        <v>133</v>
      </c>
      <c r="G3566" s="14">
        <v>5</v>
      </c>
      <c r="H3566" s="14">
        <v>138</v>
      </c>
      <c r="I3566" s="14" t="b">
        <v>1</v>
      </c>
      <c r="J3566" s="6">
        <v>3.6231884057971002E-2</v>
      </c>
      <c r="K3566">
        <f t="shared" si="280"/>
        <v>2.6944704779756324E-4</v>
      </c>
      <c r="L3566">
        <f t="shared" si="279"/>
        <v>1.6414842301940132E-2</v>
      </c>
      <c r="M3566">
        <f t="shared" si="281"/>
        <v>5.9474066311377273E-4</v>
      </c>
      <c r="N3566">
        <f t="shared" si="282"/>
        <v>1.6414842301940132E-2</v>
      </c>
      <c r="O3566">
        <f t="shared" si="283"/>
        <v>0.13131873841552105</v>
      </c>
      <c r="Q3566" s="7">
        <v>3540</v>
      </c>
      <c r="R3566" s="7">
        <v>4.8249153314146699E-4</v>
      </c>
      <c r="S3566" s="7">
        <v>-1.0218806376054168E-4</v>
      </c>
      <c r="U3566" s="7">
        <v>77.569581415735257</v>
      </c>
      <c r="V3566" s="7">
        <v>2.130899383824401E-3</v>
      </c>
    </row>
    <row r="3567" spans="1:22" x14ac:dyDescent="0.35">
      <c r="A3567" s="24">
        <v>2017</v>
      </c>
      <c r="B3567" s="17" t="s">
        <v>67</v>
      </c>
      <c r="C3567" s="17" t="s">
        <v>68</v>
      </c>
      <c r="D3567" s="17">
        <v>2007</v>
      </c>
      <c r="E3567" s="17">
        <v>10</v>
      </c>
      <c r="F3567" s="17">
        <v>133</v>
      </c>
      <c r="G3567" s="17">
        <v>5</v>
      </c>
      <c r="H3567" s="17">
        <v>138</v>
      </c>
      <c r="I3567" s="17" t="b">
        <v>1</v>
      </c>
      <c r="J3567" s="25">
        <v>3.6231884057971002E-2</v>
      </c>
      <c r="K3567">
        <f t="shared" si="280"/>
        <v>2.6944704779756324E-4</v>
      </c>
      <c r="L3567">
        <f t="shared" si="279"/>
        <v>1.6414842301940132E-2</v>
      </c>
      <c r="M3567">
        <f t="shared" si="281"/>
        <v>5.9474066311377273E-4</v>
      </c>
      <c r="N3567">
        <f t="shared" si="282"/>
        <v>1.6414842301940132E-2</v>
      </c>
      <c r="O3567">
        <f t="shared" si="283"/>
        <v>0.1641484230194013</v>
      </c>
      <c r="Q3567" s="7">
        <v>3541</v>
      </c>
      <c r="R3567" s="7">
        <v>1.0112019951875281E-3</v>
      </c>
      <c r="S3567" s="7">
        <v>-4.1210419936905409E-4</v>
      </c>
      <c r="U3567" s="7">
        <v>77.591496822266052</v>
      </c>
      <c r="V3567" s="7">
        <v>2.131513977708401E-3</v>
      </c>
    </row>
    <row r="3568" spans="1:22" x14ac:dyDescent="0.35">
      <c r="A3568" s="3">
        <v>2014</v>
      </c>
      <c r="B3568" s="13" t="s">
        <v>24</v>
      </c>
      <c r="C3568" s="13" t="s">
        <v>46</v>
      </c>
      <c r="D3568" s="13">
        <v>2007</v>
      </c>
      <c r="E3568" s="14">
        <v>7</v>
      </c>
      <c r="F3568" s="13">
        <v>213</v>
      </c>
      <c r="G3568" s="13">
        <v>8</v>
      </c>
      <c r="H3568" s="13">
        <v>221</v>
      </c>
      <c r="I3568" s="13" t="b">
        <v>1</v>
      </c>
      <c r="J3568" s="4">
        <v>3.6199095022624403E-2</v>
      </c>
      <c r="K3568">
        <f t="shared" si="280"/>
        <v>4.3150577944392379E-4</v>
      </c>
      <c r="L3568">
        <f t="shared" si="279"/>
        <v>2.0772717189716027E-2</v>
      </c>
      <c r="M3568">
        <f t="shared" si="281"/>
        <v>7.519535634286338E-4</v>
      </c>
      <c r="N3568">
        <f t="shared" si="282"/>
        <v>2.0772717189716027E-2</v>
      </c>
      <c r="O3568">
        <f t="shared" si="283"/>
        <v>0.1454090203280122</v>
      </c>
      <c r="Q3568" s="7">
        <v>3542</v>
      </c>
      <c r="R3568" s="7">
        <v>1.4892856865113785E-3</v>
      </c>
      <c r="S3568" s="7">
        <v>-7.8153788661789651E-4</v>
      </c>
      <c r="U3568" s="7">
        <v>77.613412228796832</v>
      </c>
      <c r="V3568" s="7">
        <v>2.131513977708401E-3</v>
      </c>
    </row>
    <row r="3569" spans="1:22" x14ac:dyDescent="0.35">
      <c r="A3569" s="3">
        <v>2013</v>
      </c>
      <c r="B3569" s="13" t="s">
        <v>33</v>
      </c>
      <c r="C3569" s="13" t="s">
        <v>34</v>
      </c>
      <c r="D3569" s="13">
        <v>2006</v>
      </c>
      <c r="E3569" s="17">
        <v>7</v>
      </c>
      <c r="F3569" s="13">
        <v>293</v>
      </c>
      <c r="G3569" s="13">
        <v>11</v>
      </c>
      <c r="H3569" s="13">
        <v>304</v>
      </c>
      <c r="I3569" s="13" t="b">
        <v>1</v>
      </c>
      <c r="J3569" s="4">
        <v>3.6184210526315798E-2</v>
      </c>
      <c r="K3569">
        <f t="shared" si="280"/>
        <v>5.9356451109028434E-4</v>
      </c>
      <c r="L3569">
        <f t="shared" si="279"/>
        <v>2.4363179412594825E-2</v>
      </c>
      <c r="M3569">
        <f t="shared" si="281"/>
        <v>8.8156241295573397E-4</v>
      </c>
      <c r="N3569">
        <f t="shared" si="282"/>
        <v>2.4363179412594825E-2</v>
      </c>
      <c r="O3569">
        <f t="shared" si="283"/>
        <v>0.17054225588816377</v>
      </c>
      <c r="Q3569" s="7">
        <v>3543</v>
      </c>
      <c r="R3569" s="7">
        <v>2.0711489633750925E-3</v>
      </c>
      <c r="S3569" s="7">
        <v>-1.3634011634816104E-3</v>
      </c>
      <c r="U3569" s="7">
        <v>77.635327635327627</v>
      </c>
      <c r="V3569" s="7">
        <v>2.131513977708401E-3</v>
      </c>
    </row>
    <row r="3570" spans="1:22" x14ac:dyDescent="0.35">
      <c r="A3570" s="5">
        <v>2013</v>
      </c>
      <c r="B3570" s="14" t="s">
        <v>158</v>
      </c>
      <c r="C3570" s="14" t="s">
        <v>244</v>
      </c>
      <c r="D3570" s="14">
        <v>2004</v>
      </c>
      <c r="E3570" s="14">
        <v>9</v>
      </c>
      <c r="F3570" s="14">
        <v>80</v>
      </c>
      <c r="G3570" s="14">
        <v>3</v>
      </c>
      <c r="H3570" s="14">
        <v>83</v>
      </c>
      <c r="I3570" s="14" t="b">
        <v>1</v>
      </c>
      <c r="J3570" s="6">
        <v>3.6144578313252997E-2</v>
      </c>
      <c r="K3570">
        <f t="shared" si="280"/>
        <v>1.6205873164636052E-4</v>
      </c>
      <c r="L3570">
        <f t="shared" si="279"/>
        <v>1.2730229049249685E-2</v>
      </c>
      <c r="M3570">
        <f t="shared" si="281"/>
        <v>4.601287608162535E-4</v>
      </c>
      <c r="N3570">
        <f t="shared" si="282"/>
        <v>1.2730229049249685E-2</v>
      </c>
      <c r="O3570">
        <f t="shared" si="283"/>
        <v>0.11457206144324716</v>
      </c>
      <c r="Q3570" s="7">
        <v>3544</v>
      </c>
      <c r="R3570" s="7">
        <v>5.9456555137098763E-4</v>
      </c>
      <c r="S3570" s="7">
        <v>-1.3163962946672209E-4</v>
      </c>
      <c r="U3570" s="7">
        <v>77.657243041858422</v>
      </c>
      <c r="V3570" s="7">
        <v>2.1316741154928992E-3</v>
      </c>
    </row>
    <row r="3571" spans="1:22" x14ac:dyDescent="0.35">
      <c r="A3571" s="24">
        <v>2013</v>
      </c>
      <c r="B3571" s="17" t="s">
        <v>104</v>
      </c>
      <c r="C3571" s="17" t="s">
        <v>115</v>
      </c>
      <c r="D3571" s="17">
        <v>2005</v>
      </c>
      <c r="E3571" s="17">
        <v>8</v>
      </c>
      <c r="F3571" s="17">
        <v>80</v>
      </c>
      <c r="G3571" s="17">
        <v>3</v>
      </c>
      <c r="H3571" s="17">
        <v>83</v>
      </c>
      <c r="I3571" s="17" t="b">
        <v>1</v>
      </c>
      <c r="J3571" s="25">
        <v>3.6144578313252997E-2</v>
      </c>
      <c r="K3571">
        <f t="shared" si="280"/>
        <v>1.6205873164636052E-4</v>
      </c>
      <c r="L3571">
        <f t="shared" si="279"/>
        <v>1.2730229049249685E-2</v>
      </c>
      <c r="M3571">
        <f t="shared" si="281"/>
        <v>4.601287608162535E-4</v>
      </c>
      <c r="N3571">
        <f t="shared" si="282"/>
        <v>1.2730229049249685E-2</v>
      </c>
      <c r="O3571">
        <f t="shared" si="283"/>
        <v>0.10184183239399748</v>
      </c>
      <c r="Q3571" s="7">
        <v>3545</v>
      </c>
      <c r="R3571" s="7">
        <v>4.0393996379852967E-4</v>
      </c>
      <c r="S3571" s="7">
        <v>5.8985958105735867E-5</v>
      </c>
      <c r="U3571" s="7">
        <v>77.679158448389217</v>
      </c>
      <c r="V3571" s="7">
        <v>2.1324797876283103E-3</v>
      </c>
    </row>
    <row r="3572" spans="1:22" x14ac:dyDescent="0.35">
      <c r="A3572" s="5">
        <v>2014</v>
      </c>
      <c r="B3572" s="14" t="s">
        <v>106</v>
      </c>
      <c r="C3572" s="14" t="s">
        <v>217</v>
      </c>
      <c r="D3572" s="14">
        <v>2002</v>
      </c>
      <c r="E3572" s="14">
        <v>12</v>
      </c>
      <c r="F3572" s="14">
        <v>80</v>
      </c>
      <c r="G3572" s="14">
        <v>3</v>
      </c>
      <c r="H3572" s="14">
        <v>83</v>
      </c>
      <c r="I3572" s="14" t="b">
        <v>1</v>
      </c>
      <c r="J3572" s="6">
        <v>3.6144578313252997E-2</v>
      </c>
      <c r="K3572">
        <f t="shared" si="280"/>
        <v>1.6205873164636052E-4</v>
      </c>
      <c r="L3572">
        <f t="shared" si="279"/>
        <v>1.2730229049249685E-2</v>
      </c>
      <c r="M3572">
        <f t="shared" si="281"/>
        <v>4.601287608162535E-4</v>
      </c>
      <c r="N3572">
        <f t="shared" si="282"/>
        <v>1.2730229049249685E-2</v>
      </c>
      <c r="O3572">
        <f t="shared" si="283"/>
        <v>0.15276274859099623</v>
      </c>
      <c r="Q3572" s="7">
        <v>3546</v>
      </c>
      <c r="R3572" s="7">
        <v>9.7581672651590355E-4</v>
      </c>
      <c r="S3572" s="7">
        <v>-5.1289080461163795E-4</v>
      </c>
      <c r="U3572" s="7">
        <v>77.701073854919997</v>
      </c>
      <c r="V3572" s="7">
        <v>2.1331042402936802E-3</v>
      </c>
    </row>
    <row r="3573" spans="1:22" x14ac:dyDescent="0.35">
      <c r="A3573" s="24">
        <v>2015</v>
      </c>
      <c r="B3573" s="17" t="s">
        <v>42</v>
      </c>
      <c r="C3573" s="17" t="s">
        <v>45</v>
      </c>
      <c r="D3573" s="17">
        <v>2000</v>
      </c>
      <c r="E3573" s="17">
        <v>15</v>
      </c>
      <c r="F3573" s="17">
        <v>80</v>
      </c>
      <c r="G3573" s="17">
        <v>3</v>
      </c>
      <c r="H3573" s="17">
        <v>83</v>
      </c>
      <c r="I3573" s="17" t="b">
        <v>1</v>
      </c>
      <c r="J3573" s="25">
        <v>3.6144578313252997E-2</v>
      </c>
      <c r="K3573">
        <f t="shared" si="280"/>
        <v>1.6205873164636052E-4</v>
      </c>
      <c r="L3573">
        <f t="shared" si="279"/>
        <v>1.2730229049249685E-2</v>
      </c>
      <c r="M3573">
        <f t="shared" si="281"/>
        <v>4.601287608162535E-4</v>
      </c>
      <c r="N3573">
        <f t="shared" si="282"/>
        <v>1.2730229049249685E-2</v>
      </c>
      <c r="O3573">
        <f t="shared" si="283"/>
        <v>0.19095343573874526</v>
      </c>
      <c r="Q3573" s="7">
        <v>3547</v>
      </c>
      <c r="R3573" s="7">
        <v>5.9456555137098763E-4</v>
      </c>
      <c r="S3573" s="7">
        <v>-1.3163962946672209E-4</v>
      </c>
      <c r="U3573" s="7">
        <v>77.722989261450792</v>
      </c>
      <c r="V3573" s="7">
        <v>2.1332180531126489E-3</v>
      </c>
    </row>
    <row r="3574" spans="1:22" x14ac:dyDescent="0.35">
      <c r="A3574" s="5">
        <v>2014</v>
      </c>
      <c r="B3574" s="14" t="s">
        <v>37</v>
      </c>
      <c r="C3574" s="14" t="s">
        <v>157</v>
      </c>
      <c r="D3574" s="14">
        <v>2008</v>
      </c>
      <c r="E3574" s="14">
        <v>6</v>
      </c>
      <c r="F3574" s="14">
        <v>107</v>
      </c>
      <c r="G3574" s="14">
        <v>4</v>
      </c>
      <c r="H3574" s="14">
        <v>111</v>
      </c>
      <c r="I3574" s="14" t="b">
        <v>1</v>
      </c>
      <c r="J3574" s="6">
        <v>3.6036036036036001E-2</v>
      </c>
      <c r="K3574">
        <f t="shared" si="280"/>
        <v>2.1672914714151827E-4</v>
      </c>
      <c r="L3574">
        <f t="shared" si="279"/>
        <v>1.4721723647097791E-2</v>
      </c>
      <c r="M3574">
        <f t="shared" si="281"/>
        <v>5.3051256385937935E-4</v>
      </c>
      <c r="N3574">
        <f t="shared" si="282"/>
        <v>1.4721723647097791E-2</v>
      </c>
      <c r="O3574">
        <f t="shared" si="283"/>
        <v>8.8330341882586746E-2</v>
      </c>
      <c r="Q3574" s="7">
        <v>3548</v>
      </c>
      <c r="R3574" s="7">
        <v>9.0979475986513372E-4</v>
      </c>
      <c r="S3574" s="7">
        <v>-2.0389245933157365E-4</v>
      </c>
      <c r="U3574" s="7">
        <v>77.744904667981586</v>
      </c>
      <c r="V3574" s="7">
        <v>2.1333508075672366E-3</v>
      </c>
    </row>
    <row r="3575" spans="1:22" x14ac:dyDescent="0.35">
      <c r="A3575" s="3">
        <v>2015</v>
      </c>
      <c r="B3575" s="13" t="s">
        <v>104</v>
      </c>
      <c r="C3575" s="13" t="s">
        <v>115</v>
      </c>
      <c r="D3575" s="13">
        <v>2003</v>
      </c>
      <c r="E3575" s="17">
        <v>12</v>
      </c>
      <c r="F3575" s="13">
        <v>107</v>
      </c>
      <c r="G3575" s="13">
        <v>4</v>
      </c>
      <c r="H3575" s="13">
        <v>111</v>
      </c>
      <c r="I3575" s="13" t="b">
        <v>1</v>
      </c>
      <c r="J3575" s="4">
        <v>3.6036036036036001E-2</v>
      </c>
      <c r="K3575">
        <f t="shared" si="280"/>
        <v>2.1672914714151827E-4</v>
      </c>
      <c r="L3575">
        <f t="shared" si="279"/>
        <v>1.4721723647097791E-2</v>
      </c>
      <c r="M3575">
        <f t="shared" si="281"/>
        <v>5.3051256385937935E-4</v>
      </c>
      <c r="N3575">
        <f t="shared" si="282"/>
        <v>1.4721723647097791E-2</v>
      </c>
      <c r="O3575">
        <f t="shared" si="283"/>
        <v>0.17666068376517349</v>
      </c>
      <c r="Q3575" s="7">
        <v>3549</v>
      </c>
      <c r="R3575" s="7">
        <v>2.3682559864677179E-3</v>
      </c>
      <c r="S3575" s="7">
        <v>-1.6623536859341579E-3</v>
      </c>
      <c r="U3575" s="7">
        <v>77.766820074512381</v>
      </c>
      <c r="V3575" s="7">
        <v>2.1344479281373511E-3</v>
      </c>
    </row>
    <row r="3576" spans="1:22" x14ac:dyDescent="0.35">
      <c r="A3576" s="3">
        <v>2017</v>
      </c>
      <c r="B3576" s="13" t="s">
        <v>42</v>
      </c>
      <c r="C3576" s="13" t="s">
        <v>73</v>
      </c>
      <c r="D3576" s="13">
        <v>2006</v>
      </c>
      <c r="E3576" s="14">
        <v>11</v>
      </c>
      <c r="F3576" s="13">
        <v>107</v>
      </c>
      <c r="G3576" s="13">
        <v>4</v>
      </c>
      <c r="H3576" s="13">
        <v>111</v>
      </c>
      <c r="I3576" s="13" t="b">
        <v>1</v>
      </c>
      <c r="J3576" s="4">
        <v>3.6036036036036001E-2</v>
      </c>
      <c r="K3576">
        <f t="shared" si="280"/>
        <v>2.1672914714151827E-4</v>
      </c>
      <c r="L3576">
        <f t="shared" si="279"/>
        <v>1.4721723647097791E-2</v>
      </c>
      <c r="M3576">
        <f t="shared" si="281"/>
        <v>5.3051256385937935E-4</v>
      </c>
      <c r="N3576">
        <f t="shared" si="282"/>
        <v>1.4721723647097791E-2</v>
      </c>
      <c r="O3576">
        <f t="shared" si="283"/>
        <v>0.16193896011807571</v>
      </c>
      <c r="Q3576" s="7">
        <v>3550</v>
      </c>
      <c r="R3576" s="7">
        <v>1.7848714958266843E-3</v>
      </c>
      <c r="S3576" s="7">
        <v>-1.0789691952931243E-3</v>
      </c>
      <c r="U3576" s="7">
        <v>77.788735481043162</v>
      </c>
      <c r="V3576" s="7">
        <v>2.1393922199791225E-3</v>
      </c>
    </row>
    <row r="3577" spans="1:22" x14ac:dyDescent="0.35">
      <c r="A3577" s="24">
        <v>2015</v>
      </c>
      <c r="B3577" s="17" t="s">
        <v>26</v>
      </c>
      <c r="C3577" s="17" t="s">
        <v>27</v>
      </c>
      <c r="D3577" s="17">
        <v>2005</v>
      </c>
      <c r="E3577" s="17">
        <v>10</v>
      </c>
      <c r="F3577" s="17">
        <v>348</v>
      </c>
      <c r="G3577" s="17">
        <v>13</v>
      </c>
      <c r="H3577" s="17">
        <v>361</v>
      </c>
      <c r="I3577" s="17" t="b">
        <v>1</v>
      </c>
      <c r="J3577" s="25">
        <v>3.6011080332410003E-2</v>
      </c>
      <c r="K3577">
        <f t="shared" si="280"/>
        <v>7.0485785691971263E-4</v>
      </c>
      <c r="L3577">
        <f t="shared" si="279"/>
        <v>2.6549159250712866E-2</v>
      </c>
      <c r="M3577">
        <f t="shared" si="281"/>
        <v>9.5606390653536722E-4</v>
      </c>
      <c r="N3577">
        <f t="shared" si="282"/>
        <v>2.6549159250712866E-2</v>
      </c>
      <c r="O3577">
        <f t="shared" si="283"/>
        <v>0.26549159250712867</v>
      </c>
      <c r="Q3577" s="7">
        <v>3551</v>
      </c>
      <c r="R3577" s="7">
        <v>1.6935959581137212E-3</v>
      </c>
      <c r="S3577" s="7">
        <v>-8.9340948701154064E-4</v>
      </c>
      <c r="U3577" s="7">
        <v>77.810650887573956</v>
      </c>
      <c r="V3577" s="7">
        <v>2.1407910266030591E-3</v>
      </c>
    </row>
    <row r="3578" spans="1:22" x14ac:dyDescent="0.35">
      <c r="A3578" s="3">
        <v>2014</v>
      </c>
      <c r="B3578" s="13" t="s">
        <v>52</v>
      </c>
      <c r="C3578" s="13" t="s">
        <v>108</v>
      </c>
      <c r="D3578" s="13">
        <v>2008</v>
      </c>
      <c r="E3578" s="14">
        <v>6</v>
      </c>
      <c r="F3578" s="13">
        <v>134</v>
      </c>
      <c r="G3578" s="13">
        <v>5</v>
      </c>
      <c r="H3578" s="13">
        <v>139</v>
      </c>
      <c r="I3578" s="13" t="b">
        <v>1</v>
      </c>
      <c r="J3578" s="4">
        <v>3.5971223021582698E-2</v>
      </c>
      <c r="K3578">
        <f t="shared" si="280"/>
        <v>2.7139956263667604E-4</v>
      </c>
      <c r="L3578">
        <f t="shared" si="279"/>
        <v>1.6474209013991416E-2</v>
      </c>
      <c r="M3578">
        <f t="shared" si="281"/>
        <v>5.9259744654645318E-4</v>
      </c>
      <c r="N3578">
        <f t="shared" si="282"/>
        <v>1.6474209013991416E-2</v>
      </c>
      <c r="O3578">
        <f t="shared" si="283"/>
        <v>9.8845254083948494E-2</v>
      </c>
      <c r="Q3578" s="7">
        <v>3552</v>
      </c>
      <c r="R3578" s="7">
        <v>1.437920285477152E-3</v>
      </c>
      <c r="S3578" s="7">
        <v>-5.9530210620435046E-4</v>
      </c>
      <c r="U3578" s="7">
        <v>77.832566294104751</v>
      </c>
      <c r="V3578" s="7">
        <v>2.1407910266030591E-3</v>
      </c>
    </row>
    <row r="3579" spans="1:22" x14ac:dyDescent="0.35">
      <c r="A3579" s="24">
        <v>2015</v>
      </c>
      <c r="B3579" s="17" t="s">
        <v>42</v>
      </c>
      <c r="C3579" s="17" t="s">
        <v>73</v>
      </c>
      <c r="D3579" s="17">
        <v>2004</v>
      </c>
      <c r="E3579" s="17">
        <v>11</v>
      </c>
      <c r="F3579" s="17">
        <v>162</v>
      </c>
      <c r="G3579" s="17">
        <v>6</v>
      </c>
      <c r="H3579" s="17">
        <v>168</v>
      </c>
      <c r="I3579" s="17" t="b">
        <v>1</v>
      </c>
      <c r="J3579" s="25">
        <v>3.5714285714285698E-2</v>
      </c>
      <c r="K3579">
        <f t="shared" si="280"/>
        <v>3.2802249297094659E-4</v>
      </c>
      <c r="L3579">
        <f t="shared" si="279"/>
        <v>1.8111391248905939E-2</v>
      </c>
      <c r="M3579">
        <f t="shared" si="281"/>
        <v>6.4683540174664041E-4</v>
      </c>
      <c r="N3579">
        <f t="shared" si="282"/>
        <v>1.8111391248905939E-2</v>
      </c>
      <c r="O3579">
        <f t="shared" si="283"/>
        <v>0.19922530373796532</v>
      </c>
      <c r="Q3579" s="7">
        <v>3553</v>
      </c>
      <c r="R3579" s="7">
        <v>4.6784957425738969E-4</v>
      </c>
      <c r="S3579" s="7">
        <v>6.5068954615837274E-5</v>
      </c>
      <c r="U3579" s="7">
        <v>77.854481700635546</v>
      </c>
      <c r="V3579" s="7">
        <v>2.1407910266030591E-3</v>
      </c>
    </row>
    <row r="3580" spans="1:22" x14ac:dyDescent="0.35">
      <c r="A3580" s="3">
        <v>2015</v>
      </c>
      <c r="B3580" s="13" t="s">
        <v>24</v>
      </c>
      <c r="C3580" s="13" t="s">
        <v>41</v>
      </c>
      <c r="D3580" s="13">
        <v>2009</v>
      </c>
      <c r="E3580" s="14">
        <v>6</v>
      </c>
      <c r="F3580" s="13">
        <v>135</v>
      </c>
      <c r="G3580" s="13">
        <v>5</v>
      </c>
      <c r="H3580" s="13">
        <v>140</v>
      </c>
      <c r="I3580" s="13" t="b">
        <v>1</v>
      </c>
      <c r="J3580" s="4">
        <v>3.5714285714285698E-2</v>
      </c>
      <c r="K3580">
        <f t="shared" si="280"/>
        <v>2.7335207747578884E-4</v>
      </c>
      <c r="L3580">
        <f t="shared" si="279"/>
        <v>1.6533362558045741E-2</v>
      </c>
      <c r="M3580">
        <f t="shared" si="281"/>
        <v>5.9047723421591907E-4</v>
      </c>
      <c r="N3580">
        <f t="shared" si="282"/>
        <v>1.6533362558045741E-2</v>
      </c>
      <c r="O3580">
        <f t="shared" si="283"/>
        <v>9.9200175348274439E-2</v>
      </c>
      <c r="Q3580" s="7">
        <v>3554</v>
      </c>
      <c r="R3580" s="7">
        <v>3.3081960653263953E-4</v>
      </c>
      <c r="S3580" s="7">
        <v>4.6010699053578236E-5</v>
      </c>
      <c r="U3580" s="7">
        <v>77.876397107166326</v>
      </c>
      <c r="V3580" s="7">
        <v>2.141430112072005E-3</v>
      </c>
    </row>
    <row r="3581" spans="1:22" x14ac:dyDescent="0.35">
      <c r="A3581" s="3">
        <v>2016</v>
      </c>
      <c r="B3581" s="13" t="s">
        <v>30</v>
      </c>
      <c r="C3581" s="13" t="s">
        <v>56</v>
      </c>
      <c r="D3581" s="13">
        <v>2008</v>
      </c>
      <c r="E3581" s="17">
        <v>8</v>
      </c>
      <c r="F3581" s="13">
        <v>135</v>
      </c>
      <c r="G3581" s="13">
        <v>5</v>
      </c>
      <c r="H3581" s="13">
        <v>140</v>
      </c>
      <c r="I3581" s="13" t="b">
        <v>1</v>
      </c>
      <c r="J3581" s="4">
        <v>3.5714285714285698E-2</v>
      </c>
      <c r="K3581">
        <f t="shared" si="280"/>
        <v>2.7335207747578884E-4</v>
      </c>
      <c r="L3581">
        <f t="shared" si="279"/>
        <v>1.6533362558045741E-2</v>
      </c>
      <c r="M3581">
        <f t="shared" si="281"/>
        <v>5.9047723421591907E-4</v>
      </c>
      <c r="N3581">
        <f t="shared" si="282"/>
        <v>1.6533362558045741E-2</v>
      </c>
      <c r="O3581">
        <f t="shared" si="283"/>
        <v>0.13226690046436593</v>
      </c>
      <c r="Q3581" s="7">
        <v>3555</v>
      </c>
      <c r="R3581" s="7">
        <v>7.9917644809952523E-4</v>
      </c>
      <c r="S3581" s="7">
        <v>-4.2234614251330745E-4</v>
      </c>
      <c r="U3581" s="7">
        <v>77.898312513697121</v>
      </c>
      <c r="V3581" s="7">
        <v>2.141430112072005E-3</v>
      </c>
    </row>
    <row r="3582" spans="1:22" x14ac:dyDescent="0.35">
      <c r="A3582" s="3">
        <v>2014</v>
      </c>
      <c r="B3582" s="13" t="s">
        <v>67</v>
      </c>
      <c r="C3582" s="13" t="s">
        <v>152</v>
      </c>
      <c r="D3582" s="13">
        <v>2007</v>
      </c>
      <c r="E3582" s="14">
        <v>7</v>
      </c>
      <c r="F3582" s="13">
        <v>81</v>
      </c>
      <c r="G3582" s="13">
        <v>3</v>
      </c>
      <c r="H3582" s="13">
        <v>84</v>
      </c>
      <c r="I3582" s="13" t="b">
        <v>1</v>
      </c>
      <c r="J3582" s="4">
        <v>3.5714285714285698E-2</v>
      </c>
      <c r="K3582">
        <f t="shared" si="280"/>
        <v>1.6401124648547329E-4</v>
      </c>
      <c r="L3582">
        <f t="shared" si="279"/>
        <v>1.2806687568824082E-2</v>
      </c>
      <c r="M3582">
        <f t="shared" si="281"/>
        <v>4.5738169888657419E-4</v>
      </c>
      <c r="N3582">
        <f t="shared" si="282"/>
        <v>1.2806687568824082E-2</v>
      </c>
      <c r="O3582">
        <f t="shared" si="283"/>
        <v>8.9646812981768575E-2</v>
      </c>
      <c r="Q3582" s="7">
        <v>3556</v>
      </c>
      <c r="R3582" s="7">
        <v>3.3081960653263953E-4</v>
      </c>
      <c r="S3582" s="7">
        <v>4.6010699053578236E-5</v>
      </c>
      <c r="U3582" s="7">
        <v>77.920227920227916</v>
      </c>
      <c r="V3582" s="7">
        <v>2.1446728869129465E-3</v>
      </c>
    </row>
    <row r="3583" spans="1:22" x14ac:dyDescent="0.35">
      <c r="A3583" s="24">
        <v>2016</v>
      </c>
      <c r="B3583" s="17" t="s">
        <v>180</v>
      </c>
      <c r="C3583" s="17" t="s">
        <v>181</v>
      </c>
      <c r="D3583" s="17">
        <v>2006</v>
      </c>
      <c r="E3583" s="17">
        <v>10</v>
      </c>
      <c r="F3583" s="17">
        <v>81</v>
      </c>
      <c r="G3583" s="17">
        <v>3</v>
      </c>
      <c r="H3583" s="17">
        <v>84</v>
      </c>
      <c r="I3583" s="17" t="b">
        <v>1</v>
      </c>
      <c r="J3583" s="25">
        <v>3.5714285714285698E-2</v>
      </c>
      <c r="K3583">
        <f t="shared" si="280"/>
        <v>1.6401124648547329E-4</v>
      </c>
      <c r="L3583">
        <f t="shared" si="279"/>
        <v>1.2806687568824082E-2</v>
      </c>
      <c r="M3583">
        <f t="shared" si="281"/>
        <v>4.5738169888657419E-4</v>
      </c>
      <c r="N3583">
        <f t="shared" si="282"/>
        <v>1.2806687568824082E-2</v>
      </c>
      <c r="O3583">
        <f t="shared" si="283"/>
        <v>0.12806687568824082</v>
      </c>
      <c r="Q3583" s="7">
        <v>3557</v>
      </c>
      <c r="R3583" s="7">
        <v>1.4236522368553726E-3</v>
      </c>
      <c r="S3583" s="7">
        <v>-1.046821931269155E-3</v>
      </c>
      <c r="U3583" s="7">
        <v>77.94214332675871</v>
      </c>
      <c r="V3583" s="7">
        <v>2.1459235373368201E-3</v>
      </c>
    </row>
    <row r="3584" spans="1:22" x14ac:dyDescent="0.35">
      <c r="A3584" s="5">
        <v>2013</v>
      </c>
      <c r="B3584" s="14" t="s">
        <v>42</v>
      </c>
      <c r="C3584" s="14" t="s">
        <v>263</v>
      </c>
      <c r="D3584" s="14">
        <v>2004</v>
      </c>
      <c r="E3584" s="14">
        <v>9</v>
      </c>
      <c r="F3584" s="14">
        <v>54</v>
      </c>
      <c r="G3584" s="14">
        <v>2</v>
      </c>
      <c r="H3584" s="14">
        <v>56</v>
      </c>
      <c r="I3584" s="14" t="b">
        <v>1</v>
      </c>
      <c r="J3584" s="6">
        <v>3.5714285714285698E-2</v>
      </c>
      <c r="K3584">
        <f t="shared" si="280"/>
        <v>1.0934083099031552E-4</v>
      </c>
      <c r="L3584">
        <f t="shared" si="279"/>
        <v>1.0456616612954476E-2</v>
      </c>
      <c r="M3584">
        <f t="shared" si="281"/>
        <v>3.7345059331980252E-4</v>
      </c>
      <c r="N3584">
        <f t="shared" si="282"/>
        <v>1.0456616612954476E-2</v>
      </c>
      <c r="O3584">
        <f t="shared" si="283"/>
        <v>9.4109549516590285E-2</v>
      </c>
      <c r="Q3584" s="7">
        <v>3558</v>
      </c>
      <c r="R3584" s="7">
        <v>1.1114143424774485E-3</v>
      </c>
      <c r="S3584" s="7">
        <v>-7.3458403689123078E-4</v>
      </c>
      <c r="U3584" s="7">
        <v>77.964058733289491</v>
      </c>
      <c r="V3584" s="7">
        <v>2.146908325454438E-3</v>
      </c>
    </row>
    <row r="3585" spans="1:22" x14ac:dyDescent="0.35">
      <c r="A3585" s="24">
        <v>2013</v>
      </c>
      <c r="B3585" s="17" t="s">
        <v>158</v>
      </c>
      <c r="C3585" s="17" t="s">
        <v>323</v>
      </c>
      <c r="D3585" s="17">
        <v>2004</v>
      </c>
      <c r="E3585" s="17">
        <v>9</v>
      </c>
      <c r="F3585" s="17">
        <v>54</v>
      </c>
      <c r="G3585" s="17">
        <v>2</v>
      </c>
      <c r="H3585" s="17">
        <v>56</v>
      </c>
      <c r="I3585" s="17" t="b">
        <v>1</v>
      </c>
      <c r="J3585" s="25">
        <v>3.5714285714285698E-2</v>
      </c>
      <c r="K3585">
        <f t="shared" si="280"/>
        <v>1.0934083099031552E-4</v>
      </c>
      <c r="L3585">
        <f t="shared" si="279"/>
        <v>1.0456616612954476E-2</v>
      </c>
      <c r="M3585">
        <f t="shared" si="281"/>
        <v>3.7345059331980252E-4</v>
      </c>
      <c r="N3585">
        <f t="shared" si="282"/>
        <v>1.0456616612954476E-2</v>
      </c>
      <c r="O3585">
        <f t="shared" si="283"/>
        <v>9.4109549516590285E-2</v>
      </c>
      <c r="Q3585" s="7">
        <v>3559</v>
      </c>
      <c r="R3585" s="7">
        <v>7.9917644809952523E-4</v>
      </c>
      <c r="S3585" s="7">
        <v>-4.2234614251330745E-4</v>
      </c>
      <c r="U3585" s="7">
        <v>77.985974139820286</v>
      </c>
      <c r="V3585" s="7">
        <v>2.146908325454438E-3</v>
      </c>
    </row>
    <row r="3586" spans="1:22" x14ac:dyDescent="0.35">
      <c r="A3586" s="5">
        <v>2013</v>
      </c>
      <c r="B3586" s="14" t="s">
        <v>26</v>
      </c>
      <c r="C3586" s="14" t="s">
        <v>334</v>
      </c>
      <c r="D3586" s="14">
        <v>2001</v>
      </c>
      <c r="E3586" s="14">
        <v>12</v>
      </c>
      <c r="F3586" s="14">
        <v>54</v>
      </c>
      <c r="G3586" s="14">
        <v>2</v>
      </c>
      <c r="H3586" s="14">
        <v>56</v>
      </c>
      <c r="I3586" s="14" t="b">
        <v>1</v>
      </c>
      <c r="J3586" s="6">
        <v>3.5714285714285698E-2</v>
      </c>
      <c r="K3586">
        <f t="shared" si="280"/>
        <v>1.0934083099031552E-4</v>
      </c>
      <c r="L3586">
        <f t="shared" si="279"/>
        <v>1.0456616612954476E-2</v>
      </c>
      <c r="M3586">
        <f t="shared" si="281"/>
        <v>3.7345059331980252E-4</v>
      </c>
      <c r="N3586">
        <f t="shared" si="282"/>
        <v>1.0456616612954476E-2</v>
      </c>
      <c r="O3586">
        <f t="shared" si="283"/>
        <v>0.12547939935545371</v>
      </c>
      <c r="Q3586" s="7">
        <v>3560</v>
      </c>
      <c r="R3586" s="7">
        <v>3.3081960653263953E-4</v>
      </c>
      <c r="S3586" s="7">
        <v>4.6010699053578236E-5</v>
      </c>
      <c r="U3586" s="7">
        <v>78.00788954635108</v>
      </c>
      <c r="V3586" s="7">
        <v>2.146908325454438E-3</v>
      </c>
    </row>
    <row r="3587" spans="1:22" x14ac:dyDescent="0.35">
      <c r="A3587" s="3">
        <v>2014</v>
      </c>
      <c r="B3587" s="13" t="s">
        <v>26</v>
      </c>
      <c r="C3587" s="13" t="s">
        <v>338</v>
      </c>
      <c r="D3587" s="13">
        <v>2003</v>
      </c>
      <c r="E3587" s="17">
        <v>11</v>
      </c>
      <c r="F3587" s="13">
        <v>54</v>
      </c>
      <c r="G3587" s="13">
        <v>2</v>
      </c>
      <c r="H3587" s="13">
        <v>56</v>
      </c>
      <c r="I3587" s="13" t="b">
        <v>1</v>
      </c>
      <c r="J3587" s="4">
        <v>3.5714285714285698E-2</v>
      </c>
      <c r="K3587">
        <f t="shared" si="280"/>
        <v>1.0934083099031552E-4</v>
      </c>
      <c r="L3587">
        <f t="shared" si="279"/>
        <v>1.0456616612954476E-2</v>
      </c>
      <c r="M3587">
        <f t="shared" si="281"/>
        <v>3.7345059331980252E-4</v>
      </c>
      <c r="N3587">
        <f t="shared" si="282"/>
        <v>1.0456616612954476E-2</v>
      </c>
      <c r="O3587">
        <f t="shared" si="283"/>
        <v>0.11502278274249923</v>
      </c>
      <c r="Q3587" s="7">
        <v>3561</v>
      </c>
      <c r="R3587" s="7">
        <v>4.8693855372160114E-4</v>
      </c>
      <c r="S3587" s="7">
        <v>-1.1010824813538337E-4</v>
      </c>
      <c r="U3587" s="7">
        <v>78.029804952881875</v>
      </c>
      <c r="V3587" s="7">
        <v>2.146908325454438E-3</v>
      </c>
    </row>
    <row r="3588" spans="1:22" x14ac:dyDescent="0.35">
      <c r="A3588" s="3">
        <v>2015</v>
      </c>
      <c r="B3588" s="13" t="s">
        <v>180</v>
      </c>
      <c r="C3588" s="13" t="s">
        <v>181</v>
      </c>
      <c r="D3588" s="13">
        <v>2008</v>
      </c>
      <c r="E3588" s="14">
        <v>7</v>
      </c>
      <c r="F3588" s="13">
        <v>54</v>
      </c>
      <c r="G3588" s="13">
        <v>2</v>
      </c>
      <c r="H3588" s="13">
        <v>56</v>
      </c>
      <c r="I3588" s="13" t="b">
        <v>1</v>
      </c>
      <c r="J3588" s="4">
        <v>3.5714285714285698E-2</v>
      </c>
      <c r="K3588">
        <f t="shared" si="280"/>
        <v>1.0934083099031552E-4</v>
      </c>
      <c r="L3588">
        <f t="shared" ref="L3588:L3651" si="284">SQRT(K3588)</f>
        <v>1.0456616612954476E-2</v>
      </c>
      <c r="M3588">
        <f t="shared" si="281"/>
        <v>3.7345059331980252E-4</v>
      </c>
      <c r="N3588">
        <f t="shared" si="282"/>
        <v>1.0456616612954476E-2</v>
      </c>
      <c r="O3588">
        <f t="shared" si="283"/>
        <v>7.3196316290681324E-2</v>
      </c>
      <c r="Q3588" s="7">
        <v>3562</v>
      </c>
      <c r="R3588" s="7">
        <v>7.9917644809952523E-4</v>
      </c>
      <c r="S3588" s="7">
        <v>-4.2234614251330745E-4</v>
      </c>
      <c r="U3588" s="7">
        <v>78.051720359412656</v>
      </c>
      <c r="V3588" s="7">
        <v>2.1472675504758537E-3</v>
      </c>
    </row>
    <row r="3589" spans="1:22" x14ac:dyDescent="0.35">
      <c r="A3589" s="24">
        <v>2015</v>
      </c>
      <c r="B3589" s="17" t="s">
        <v>92</v>
      </c>
      <c r="C3589" s="17" t="s">
        <v>93</v>
      </c>
      <c r="D3589" s="17">
        <v>2008</v>
      </c>
      <c r="E3589" s="17">
        <v>7</v>
      </c>
      <c r="F3589" s="17">
        <v>54</v>
      </c>
      <c r="G3589" s="17">
        <v>2</v>
      </c>
      <c r="H3589" s="17">
        <v>56</v>
      </c>
      <c r="I3589" s="17" t="b">
        <v>1</v>
      </c>
      <c r="J3589" s="25">
        <v>3.5714285714285698E-2</v>
      </c>
      <c r="K3589">
        <f t="shared" si="280"/>
        <v>1.0934083099031552E-4</v>
      </c>
      <c r="L3589">
        <f t="shared" si="284"/>
        <v>1.0456616612954476E-2</v>
      </c>
      <c r="M3589">
        <f t="shared" si="281"/>
        <v>3.7345059331980252E-4</v>
      </c>
      <c r="N3589">
        <f t="shared" si="282"/>
        <v>1.0456616612954476E-2</v>
      </c>
      <c r="O3589">
        <f t="shared" si="283"/>
        <v>7.3196316290681324E-2</v>
      </c>
      <c r="Q3589" s="7">
        <v>3563</v>
      </c>
      <c r="R3589" s="7">
        <v>4.8693855372160114E-4</v>
      </c>
      <c r="S3589" s="7">
        <v>-1.1010824813538337E-4</v>
      </c>
      <c r="U3589" s="7">
        <v>78.07363576594345</v>
      </c>
      <c r="V3589" s="7">
        <v>2.1488662905904789E-3</v>
      </c>
    </row>
    <row r="3590" spans="1:22" x14ac:dyDescent="0.35">
      <c r="A3590" s="3">
        <v>2015</v>
      </c>
      <c r="B3590" s="13" t="s">
        <v>26</v>
      </c>
      <c r="C3590" s="13" t="s">
        <v>176</v>
      </c>
      <c r="D3590" s="13">
        <v>2008</v>
      </c>
      <c r="E3590" s="14">
        <v>7</v>
      </c>
      <c r="F3590" s="13">
        <v>54</v>
      </c>
      <c r="G3590" s="13">
        <v>2</v>
      </c>
      <c r="H3590" s="13">
        <v>56</v>
      </c>
      <c r="I3590" s="13" t="b">
        <v>1</v>
      </c>
      <c r="J3590" s="4">
        <v>3.5714285714285698E-2</v>
      </c>
      <c r="K3590">
        <f t="shared" si="280"/>
        <v>1.0934083099031552E-4</v>
      </c>
      <c r="L3590">
        <f t="shared" si="284"/>
        <v>1.0456616612954476E-2</v>
      </c>
      <c r="M3590">
        <f t="shared" si="281"/>
        <v>3.7345059331980252E-4</v>
      </c>
      <c r="N3590">
        <f t="shared" si="282"/>
        <v>1.0456616612954476E-2</v>
      </c>
      <c r="O3590">
        <f t="shared" si="283"/>
        <v>7.3196316290681324E-2</v>
      </c>
      <c r="Q3590" s="7">
        <v>3564</v>
      </c>
      <c r="R3590" s="7">
        <v>1.0186101674507526E-3</v>
      </c>
      <c r="S3590" s="7">
        <v>-4.2386950433697984E-4</v>
      </c>
      <c r="U3590" s="7">
        <v>78.095551172474245</v>
      </c>
      <c r="V3590" s="7">
        <v>2.1497294939848439E-3</v>
      </c>
    </row>
    <row r="3591" spans="1:22" x14ac:dyDescent="0.35">
      <c r="A3591" s="3">
        <v>2016</v>
      </c>
      <c r="B3591" s="13" t="s">
        <v>52</v>
      </c>
      <c r="C3591" s="13" t="s">
        <v>146</v>
      </c>
      <c r="D3591" s="13">
        <v>2008</v>
      </c>
      <c r="E3591" s="17">
        <v>8</v>
      </c>
      <c r="F3591" s="13">
        <v>54</v>
      </c>
      <c r="G3591" s="13">
        <v>2</v>
      </c>
      <c r="H3591" s="13">
        <v>56</v>
      </c>
      <c r="I3591" s="13" t="b">
        <v>1</v>
      </c>
      <c r="J3591" s="4">
        <v>3.5714285714285698E-2</v>
      </c>
      <c r="K3591">
        <f t="shared" si="280"/>
        <v>1.0934083099031552E-4</v>
      </c>
      <c r="L3591">
        <f t="shared" si="284"/>
        <v>1.0456616612954476E-2</v>
      </c>
      <c r="M3591">
        <f t="shared" si="281"/>
        <v>3.7345059331980252E-4</v>
      </c>
      <c r="N3591">
        <f t="shared" si="282"/>
        <v>1.0456616612954476E-2</v>
      </c>
      <c r="O3591">
        <f t="shared" si="283"/>
        <v>8.3652932903635804E-2</v>
      </c>
      <c r="Q3591" s="7">
        <v>3565</v>
      </c>
      <c r="R3591" s="7">
        <v>1.5131984327713703E-3</v>
      </c>
      <c r="S3591" s="7">
        <v>-9.1845776965759755E-4</v>
      </c>
      <c r="U3591" s="7">
        <v>78.11746657900504</v>
      </c>
      <c r="V3591" s="7">
        <v>2.1506323669791411E-3</v>
      </c>
    </row>
    <row r="3592" spans="1:22" x14ac:dyDescent="0.35">
      <c r="A3592" s="5">
        <v>2017</v>
      </c>
      <c r="B3592" s="14" t="s">
        <v>128</v>
      </c>
      <c r="C3592" s="14" t="s">
        <v>129</v>
      </c>
      <c r="D3592" s="14">
        <v>2010</v>
      </c>
      <c r="E3592" s="14">
        <v>7</v>
      </c>
      <c r="F3592" s="14">
        <v>54</v>
      </c>
      <c r="G3592" s="14">
        <v>2</v>
      </c>
      <c r="H3592" s="14">
        <v>56</v>
      </c>
      <c r="I3592" s="14" t="b">
        <v>1</v>
      </c>
      <c r="J3592" s="6">
        <v>3.5714285714285698E-2</v>
      </c>
      <c r="K3592">
        <f t="shared" si="280"/>
        <v>1.0934083099031552E-4</v>
      </c>
      <c r="L3592">
        <f t="shared" si="284"/>
        <v>1.0456616612954476E-2</v>
      </c>
      <c r="M3592">
        <f t="shared" si="281"/>
        <v>3.7345059331980252E-4</v>
      </c>
      <c r="N3592">
        <f t="shared" si="282"/>
        <v>1.0456616612954476E-2</v>
      </c>
      <c r="O3592">
        <f t="shared" si="283"/>
        <v>7.3196316290681324E-2</v>
      </c>
      <c r="Q3592" s="7">
        <v>3566</v>
      </c>
      <c r="R3592" s="7">
        <v>9.7608795502722012E-4</v>
      </c>
      <c r="S3592" s="7">
        <v>-2.2413439159858631E-4</v>
      </c>
      <c r="U3592" s="7">
        <v>78.13938198553582</v>
      </c>
      <c r="V3592" s="7">
        <v>2.1506323669791411E-3</v>
      </c>
    </row>
    <row r="3593" spans="1:22" x14ac:dyDescent="0.35">
      <c r="A3593" s="3">
        <v>2015</v>
      </c>
      <c r="B3593" s="13" t="s">
        <v>24</v>
      </c>
      <c r="C3593" s="13" t="s">
        <v>41</v>
      </c>
      <c r="D3593" s="13">
        <v>2008</v>
      </c>
      <c r="E3593" s="17">
        <v>7</v>
      </c>
      <c r="F3593" s="13">
        <v>271</v>
      </c>
      <c r="G3593" s="13">
        <v>10</v>
      </c>
      <c r="H3593" s="13">
        <v>281</v>
      </c>
      <c r="I3593" s="13" t="b">
        <v>1</v>
      </c>
      <c r="J3593" s="4">
        <v>3.5587188612099599E-2</v>
      </c>
      <c r="K3593">
        <f t="shared" si="280"/>
        <v>5.4865666979069037E-4</v>
      </c>
      <c r="L3593">
        <f t="shared" si="284"/>
        <v>2.3423421393782128E-2</v>
      </c>
      <c r="M3593">
        <f t="shared" si="281"/>
        <v>8.3357371508121342E-4</v>
      </c>
      <c r="N3593">
        <f t="shared" si="282"/>
        <v>2.3423421393782128E-2</v>
      </c>
      <c r="O3593">
        <f t="shared" si="283"/>
        <v>0.16396394975647491</v>
      </c>
      <c r="Q3593" s="7">
        <v>3567</v>
      </c>
      <c r="R3593" s="7">
        <v>1.1447999678431112E-3</v>
      </c>
      <c r="S3593" s="7">
        <v>-2.6323755488737719E-4</v>
      </c>
      <c r="U3593" s="7">
        <v>78.161297392066615</v>
      </c>
      <c r="V3593" s="7">
        <v>2.1506323669791411E-3</v>
      </c>
    </row>
    <row r="3594" spans="1:22" x14ac:dyDescent="0.35">
      <c r="A3594" s="5">
        <v>2013</v>
      </c>
      <c r="B3594" s="14" t="s">
        <v>26</v>
      </c>
      <c r="C3594" s="14" t="s">
        <v>110</v>
      </c>
      <c r="D3594" s="14">
        <v>2005</v>
      </c>
      <c r="E3594" s="14">
        <v>8</v>
      </c>
      <c r="F3594" s="14">
        <v>136</v>
      </c>
      <c r="G3594" s="14">
        <v>5</v>
      </c>
      <c r="H3594" s="14">
        <v>141</v>
      </c>
      <c r="I3594" s="14" t="b">
        <v>1</v>
      </c>
      <c r="J3594" s="6">
        <v>3.54609929078014E-2</v>
      </c>
      <c r="K3594">
        <f t="shared" si="280"/>
        <v>2.7530459231490159E-4</v>
      </c>
      <c r="L3594">
        <f t="shared" si="284"/>
        <v>1.6592305214011151E-2</v>
      </c>
      <c r="M3594">
        <f t="shared" si="281"/>
        <v>5.883796175181256E-4</v>
      </c>
      <c r="N3594">
        <f t="shared" si="282"/>
        <v>1.6592305214011151E-2</v>
      </c>
      <c r="O3594">
        <f t="shared" si="283"/>
        <v>0.13273844171208921</v>
      </c>
      <c r="Q3594" s="7">
        <v>3568</v>
      </c>
      <c r="R3594" s="7">
        <v>9.8174879772918713E-4</v>
      </c>
      <c r="S3594" s="7">
        <v>-5.2162003691293363E-4</v>
      </c>
      <c r="U3594" s="7">
        <v>78.18321279859741</v>
      </c>
      <c r="V3594" s="7">
        <v>2.1513212968641824E-3</v>
      </c>
    </row>
    <row r="3595" spans="1:22" x14ac:dyDescent="0.35">
      <c r="A3595" s="3">
        <v>2014</v>
      </c>
      <c r="B3595" s="13" t="s">
        <v>42</v>
      </c>
      <c r="C3595" s="13" t="s">
        <v>96</v>
      </c>
      <c r="D3595" s="13">
        <v>2007</v>
      </c>
      <c r="E3595" s="17">
        <v>7</v>
      </c>
      <c r="F3595" s="13">
        <v>136</v>
      </c>
      <c r="G3595" s="13">
        <v>5</v>
      </c>
      <c r="H3595" s="13">
        <v>141</v>
      </c>
      <c r="I3595" s="13" t="b">
        <v>1</v>
      </c>
      <c r="J3595" s="4">
        <v>3.54609929078014E-2</v>
      </c>
      <c r="K3595">
        <f t="shared" si="280"/>
        <v>2.7530459231490159E-4</v>
      </c>
      <c r="L3595">
        <f t="shared" si="284"/>
        <v>1.6592305214011151E-2</v>
      </c>
      <c r="M3595">
        <f t="shared" si="281"/>
        <v>5.883796175181256E-4</v>
      </c>
      <c r="N3595">
        <f t="shared" si="282"/>
        <v>1.6592305214011151E-2</v>
      </c>
      <c r="O3595">
        <f t="shared" si="283"/>
        <v>0.11614613649807806</v>
      </c>
      <c r="Q3595" s="7">
        <v>3569</v>
      </c>
      <c r="R3595" s="7">
        <v>7.8996438132153239E-4</v>
      </c>
      <c r="S3595" s="7">
        <v>-3.2983562050527889E-4</v>
      </c>
      <c r="U3595" s="7">
        <v>78.205128205128204</v>
      </c>
      <c r="V3595" s="7">
        <v>2.1523097284793348E-3</v>
      </c>
    </row>
    <row r="3596" spans="1:22" x14ac:dyDescent="0.35">
      <c r="A3596" s="3">
        <v>2016</v>
      </c>
      <c r="B3596" s="13" t="s">
        <v>26</v>
      </c>
      <c r="C3596" s="13" t="s">
        <v>35</v>
      </c>
      <c r="D3596" s="13">
        <v>2007</v>
      </c>
      <c r="E3596" s="14">
        <v>9</v>
      </c>
      <c r="F3596" s="13">
        <v>245</v>
      </c>
      <c r="G3596" s="13">
        <v>9</v>
      </c>
      <c r="H3596" s="13">
        <v>254</v>
      </c>
      <c r="I3596" s="13" t="b">
        <v>1</v>
      </c>
      <c r="J3596" s="4">
        <v>3.5433070866141697E-2</v>
      </c>
      <c r="K3596">
        <f t="shared" si="280"/>
        <v>4.9593876913464543E-4</v>
      </c>
      <c r="L3596">
        <f t="shared" si="284"/>
        <v>2.226968273538367E-2</v>
      </c>
      <c r="M3596">
        <f t="shared" si="281"/>
        <v>7.8908324652934186E-4</v>
      </c>
      <c r="N3596">
        <f t="shared" si="282"/>
        <v>2.226968273538367E-2</v>
      </c>
      <c r="O3596">
        <f t="shared" si="283"/>
        <v>0.20042714461845301</v>
      </c>
      <c r="Q3596" s="7">
        <v>3570</v>
      </c>
      <c r="R3596" s="7">
        <v>1.5571020469521517E-3</v>
      </c>
      <c r="S3596" s="7">
        <v>-1.0969732861358982E-3</v>
      </c>
      <c r="U3596" s="7">
        <v>78.227043611658985</v>
      </c>
      <c r="V3596" s="7">
        <v>2.1534211717387859E-3</v>
      </c>
    </row>
    <row r="3597" spans="1:22" x14ac:dyDescent="0.35">
      <c r="A3597" s="3">
        <v>2013</v>
      </c>
      <c r="B3597" s="13" t="s">
        <v>92</v>
      </c>
      <c r="C3597" s="13" t="s">
        <v>167</v>
      </c>
      <c r="D3597" s="13">
        <v>2007</v>
      </c>
      <c r="E3597" s="17">
        <v>6</v>
      </c>
      <c r="F3597" s="13">
        <v>109</v>
      </c>
      <c r="G3597" s="13">
        <v>4</v>
      </c>
      <c r="H3597" s="13">
        <v>113</v>
      </c>
      <c r="I3597" s="13" t="b">
        <v>1</v>
      </c>
      <c r="J3597" s="4">
        <v>3.5398230088495602E-2</v>
      </c>
      <c r="K3597">
        <f t="shared" si="280"/>
        <v>2.2063417681974384E-4</v>
      </c>
      <c r="L3597">
        <f t="shared" si="284"/>
        <v>1.4853759686346883E-2</v>
      </c>
      <c r="M3597">
        <f t="shared" si="281"/>
        <v>5.2579680305652723E-4</v>
      </c>
      <c r="N3597">
        <f t="shared" si="282"/>
        <v>1.4853759686346883E-2</v>
      </c>
      <c r="O3597">
        <f t="shared" si="283"/>
        <v>8.9122558118081299E-2</v>
      </c>
      <c r="Q3597" s="7">
        <v>3571</v>
      </c>
      <c r="R3597" s="7">
        <v>2.1324552961751154E-3</v>
      </c>
      <c r="S3597" s="7">
        <v>-1.6723265353588619E-3</v>
      </c>
      <c r="U3597" s="7">
        <v>78.24895901818978</v>
      </c>
      <c r="V3597" s="7">
        <v>2.1558143058409401E-3</v>
      </c>
    </row>
    <row r="3598" spans="1:22" x14ac:dyDescent="0.35">
      <c r="A3598" s="5">
        <v>2016</v>
      </c>
      <c r="B3598" s="14" t="s">
        <v>136</v>
      </c>
      <c r="C3598" s="14" t="s">
        <v>137</v>
      </c>
      <c r="D3598" s="14">
        <v>2005</v>
      </c>
      <c r="E3598" s="14">
        <v>11</v>
      </c>
      <c r="F3598" s="14">
        <v>109</v>
      </c>
      <c r="G3598" s="14">
        <v>4</v>
      </c>
      <c r="H3598" s="14">
        <v>113</v>
      </c>
      <c r="I3598" s="14" t="b">
        <v>1</v>
      </c>
      <c r="J3598" s="6">
        <v>3.5398230088495602E-2</v>
      </c>
      <c r="K3598">
        <f t="shared" si="280"/>
        <v>2.2063417681974384E-4</v>
      </c>
      <c r="L3598">
        <f t="shared" si="284"/>
        <v>1.4853759686346883E-2</v>
      </c>
      <c r="M3598">
        <f t="shared" si="281"/>
        <v>5.2579680305652723E-4</v>
      </c>
      <c r="N3598">
        <f t="shared" si="282"/>
        <v>1.4853759686346883E-2</v>
      </c>
      <c r="O3598">
        <f t="shared" si="283"/>
        <v>0.16339135654981571</v>
      </c>
      <c r="Q3598" s="7">
        <v>3572</v>
      </c>
      <c r="R3598" s="7">
        <v>4.6997135191938807E-4</v>
      </c>
      <c r="S3598" s="7">
        <v>6.0541211939991275E-5</v>
      </c>
      <c r="U3598" s="7">
        <v>78.270874424720574</v>
      </c>
      <c r="V3598" s="7">
        <v>2.1558143058409401E-3</v>
      </c>
    </row>
    <row r="3599" spans="1:22" x14ac:dyDescent="0.35">
      <c r="A3599" s="3">
        <v>2016</v>
      </c>
      <c r="B3599" s="13" t="s">
        <v>26</v>
      </c>
      <c r="C3599" s="13" t="s">
        <v>27</v>
      </c>
      <c r="D3599" s="13">
        <v>2006</v>
      </c>
      <c r="E3599" s="17">
        <v>10</v>
      </c>
      <c r="F3599" s="13">
        <v>164</v>
      </c>
      <c r="G3599" s="13">
        <v>6</v>
      </c>
      <c r="H3599" s="13">
        <v>170</v>
      </c>
      <c r="I3599" s="13" t="b">
        <v>1</v>
      </c>
      <c r="J3599" s="4">
        <v>3.5294117647058802E-2</v>
      </c>
      <c r="K3599">
        <f t="shared" si="280"/>
        <v>3.3192752264917213E-4</v>
      </c>
      <c r="L3599">
        <f t="shared" si="284"/>
        <v>1.8218878194037419E-2</v>
      </c>
      <c r="M3599">
        <f t="shared" si="281"/>
        <v>6.4301923037779084E-4</v>
      </c>
      <c r="N3599">
        <f t="shared" si="282"/>
        <v>1.8218878194037419E-2</v>
      </c>
      <c r="O3599">
        <f t="shared" si="283"/>
        <v>0.18218878194037419</v>
      </c>
      <c r="Q3599" s="7">
        <v>3573</v>
      </c>
      <c r="R3599" s="7">
        <v>1.8006923470800353E-3</v>
      </c>
      <c r="S3599" s="7">
        <v>-1.2701797832206561E-3</v>
      </c>
      <c r="U3599" s="7">
        <v>78.292789831251369</v>
      </c>
      <c r="V3599" s="7">
        <v>2.1558143058409401E-3</v>
      </c>
    </row>
    <row r="3600" spans="1:22" x14ac:dyDescent="0.35">
      <c r="A3600" s="5">
        <v>2016</v>
      </c>
      <c r="B3600" s="14" t="s">
        <v>26</v>
      </c>
      <c r="C3600" s="14" t="s">
        <v>78</v>
      </c>
      <c r="D3600" s="14">
        <v>2004</v>
      </c>
      <c r="E3600" s="14">
        <v>12</v>
      </c>
      <c r="F3600" s="14">
        <v>164</v>
      </c>
      <c r="G3600" s="14">
        <v>6</v>
      </c>
      <c r="H3600" s="14">
        <v>170</v>
      </c>
      <c r="I3600" s="14" t="b">
        <v>1</v>
      </c>
      <c r="J3600" s="6">
        <v>3.5294117647058802E-2</v>
      </c>
      <c r="K3600">
        <f t="shared" si="280"/>
        <v>3.3192752264917213E-4</v>
      </c>
      <c r="L3600">
        <f t="shared" si="284"/>
        <v>1.8218878194037419E-2</v>
      </c>
      <c r="M3600">
        <f t="shared" si="281"/>
        <v>6.4301923037779084E-4</v>
      </c>
      <c r="N3600">
        <f t="shared" si="282"/>
        <v>1.8218878194037419E-2</v>
      </c>
      <c r="O3600">
        <f t="shared" si="283"/>
        <v>0.21862653832844903</v>
      </c>
      <c r="Q3600" s="7">
        <v>3574</v>
      </c>
      <c r="R3600" s="7">
        <v>1.5789055145532609E-3</v>
      </c>
      <c r="S3600" s="7">
        <v>-1.0483929506938817E-3</v>
      </c>
      <c r="U3600" s="7">
        <v>78.31470523778215</v>
      </c>
      <c r="V3600" s="7">
        <v>2.1613508211493376E-3</v>
      </c>
    </row>
    <row r="3601" spans="1:22" x14ac:dyDescent="0.35">
      <c r="A3601" s="3">
        <v>2015</v>
      </c>
      <c r="B3601" s="13" t="s">
        <v>26</v>
      </c>
      <c r="C3601" s="13" t="s">
        <v>78</v>
      </c>
      <c r="D3601" s="13">
        <v>2002</v>
      </c>
      <c r="E3601" s="17">
        <v>13</v>
      </c>
      <c r="F3601" s="13">
        <v>137</v>
      </c>
      <c r="G3601" s="13">
        <v>5</v>
      </c>
      <c r="H3601" s="13">
        <v>142</v>
      </c>
      <c r="I3601" s="13" t="b">
        <v>1</v>
      </c>
      <c r="J3601" s="4">
        <v>3.5211267605633798E-2</v>
      </c>
      <c r="K3601">
        <f t="shared" si="280"/>
        <v>2.7725710715401439E-4</v>
      </c>
      <c r="L3601">
        <f t="shared" si="284"/>
        <v>1.6651039221442437E-2</v>
      </c>
      <c r="M3601">
        <f t="shared" si="281"/>
        <v>5.8630419793811387E-4</v>
      </c>
      <c r="N3601">
        <f t="shared" si="282"/>
        <v>1.6651039221442437E-2</v>
      </c>
      <c r="O3601">
        <f t="shared" si="283"/>
        <v>0.21646350987875168</v>
      </c>
      <c r="Q3601" s="7">
        <v>3575</v>
      </c>
      <c r="R3601" s="7">
        <v>2.4474280916380116E-3</v>
      </c>
      <c r="S3601" s="7">
        <v>-1.4913641851026444E-3</v>
      </c>
      <c r="U3601" s="7">
        <v>78.336620644312944</v>
      </c>
      <c r="V3601" s="7">
        <v>2.1618447569600034E-3</v>
      </c>
    </row>
    <row r="3602" spans="1:22" x14ac:dyDescent="0.35">
      <c r="A3602" s="5">
        <v>2017</v>
      </c>
      <c r="B3602" s="14" t="s">
        <v>37</v>
      </c>
      <c r="C3602" s="14" t="s">
        <v>39</v>
      </c>
      <c r="D3602" s="14">
        <v>2011</v>
      </c>
      <c r="E3602" s="14">
        <v>6</v>
      </c>
      <c r="F3602" s="14">
        <v>302</v>
      </c>
      <c r="G3602" s="14">
        <v>11</v>
      </c>
      <c r="H3602" s="14">
        <v>313</v>
      </c>
      <c r="I3602" s="14" t="b">
        <v>1</v>
      </c>
      <c r="J3602" s="6">
        <v>3.5143769968051103E-2</v>
      </c>
      <c r="K3602">
        <f t="shared" si="280"/>
        <v>6.1113714464229932E-4</v>
      </c>
      <c r="L3602">
        <f t="shared" si="284"/>
        <v>2.4721188172138881E-2</v>
      </c>
      <c r="M3602">
        <f t="shared" si="281"/>
        <v>8.6879575045855457E-4</v>
      </c>
      <c r="N3602">
        <f t="shared" si="282"/>
        <v>2.4721188172138881E-2</v>
      </c>
      <c r="O3602">
        <f t="shared" si="283"/>
        <v>0.14832712903283329</v>
      </c>
      <c r="Q3602" s="7">
        <v>3576</v>
      </c>
      <c r="R3602" s="7">
        <v>5.2591710506904113E-4</v>
      </c>
      <c r="S3602" s="7">
        <v>6.6680341477412053E-5</v>
      </c>
      <c r="U3602" s="7">
        <v>78.358536050843739</v>
      </c>
      <c r="V3602" s="7">
        <v>2.1618447569600034E-3</v>
      </c>
    </row>
    <row r="3603" spans="1:22" x14ac:dyDescent="0.35">
      <c r="A3603" s="24">
        <v>2013</v>
      </c>
      <c r="B3603" s="17" t="s">
        <v>113</v>
      </c>
      <c r="C3603" s="17" t="s">
        <v>114</v>
      </c>
      <c r="D3603" s="17">
        <v>2007</v>
      </c>
      <c r="E3603" s="17">
        <v>6</v>
      </c>
      <c r="F3603" s="17">
        <v>165</v>
      </c>
      <c r="G3603" s="17">
        <v>6</v>
      </c>
      <c r="H3603" s="17">
        <v>171</v>
      </c>
      <c r="I3603" s="17" t="b">
        <v>1</v>
      </c>
      <c r="J3603" s="25">
        <v>3.5087719298245598E-2</v>
      </c>
      <c r="K3603">
        <f t="shared" si="280"/>
        <v>3.3388003748828493E-4</v>
      </c>
      <c r="L3603">
        <f t="shared" si="284"/>
        <v>1.8272384559446117E-2</v>
      </c>
      <c r="M3603">
        <f t="shared" si="281"/>
        <v>6.4113630033144238E-4</v>
      </c>
      <c r="N3603">
        <f t="shared" si="282"/>
        <v>1.8272384559446117E-2</v>
      </c>
      <c r="O3603">
        <f t="shared" si="283"/>
        <v>0.1096343073566767</v>
      </c>
      <c r="Q3603" s="7">
        <v>3577</v>
      </c>
      <c r="R3603" s="7">
        <v>1.9424475152925889E-3</v>
      </c>
      <c r="S3603" s="7">
        <v>-1.2956121135459485E-3</v>
      </c>
      <c r="U3603" s="7">
        <v>78.380451457374534</v>
      </c>
      <c r="V3603" s="7">
        <v>2.1647252975540952E-3</v>
      </c>
    </row>
    <row r="3604" spans="1:22" x14ac:dyDescent="0.35">
      <c r="A3604" s="3">
        <v>2015</v>
      </c>
      <c r="B3604" s="13" t="s">
        <v>42</v>
      </c>
      <c r="C3604" s="13" t="s">
        <v>112</v>
      </c>
      <c r="D3604" s="13">
        <v>2006</v>
      </c>
      <c r="E3604" s="14">
        <v>9</v>
      </c>
      <c r="F3604" s="13">
        <v>110</v>
      </c>
      <c r="G3604" s="13">
        <v>4</v>
      </c>
      <c r="H3604" s="13">
        <v>114</v>
      </c>
      <c r="I3604" s="13" t="b">
        <v>1</v>
      </c>
      <c r="J3604" s="4">
        <v>3.5087719298245598E-2</v>
      </c>
      <c r="K3604">
        <f t="shared" si="280"/>
        <v>2.2258669165885661E-4</v>
      </c>
      <c r="L3604">
        <f t="shared" si="284"/>
        <v>1.4919339518184329E-2</v>
      </c>
      <c r="M3604">
        <f t="shared" si="281"/>
        <v>5.2348559712927449E-4</v>
      </c>
      <c r="N3604">
        <f t="shared" si="282"/>
        <v>1.4919339518184329E-2</v>
      </c>
      <c r="O3604">
        <f t="shared" si="283"/>
        <v>0.13427405566365896</v>
      </c>
      <c r="Q3604" s="7">
        <v>3578</v>
      </c>
      <c r="R3604" s="7">
        <v>5.2780550290454278E-4</v>
      </c>
      <c r="S3604" s="7">
        <v>6.2671731311376294E-5</v>
      </c>
      <c r="U3604" s="7">
        <v>78.402366863905314</v>
      </c>
      <c r="V3604" s="7">
        <v>2.1647252975540952E-3</v>
      </c>
    </row>
    <row r="3605" spans="1:22" x14ac:dyDescent="0.35">
      <c r="A3605" s="3">
        <v>2013</v>
      </c>
      <c r="B3605" s="13" t="s">
        <v>33</v>
      </c>
      <c r="C3605" s="13" t="s">
        <v>203</v>
      </c>
      <c r="D3605" s="13">
        <v>2003</v>
      </c>
      <c r="E3605" s="17">
        <v>10</v>
      </c>
      <c r="F3605" s="13">
        <v>55</v>
      </c>
      <c r="G3605" s="13">
        <v>2</v>
      </c>
      <c r="H3605" s="13">
        <v>57</v>
      </c>
      <c r="I3605" s="13" t="b">
        <v>1</v>
      </c>
      <c r="J3605" s="4">
        <v>3.5087719298245598E-2</v>
      </c>
      <c r="K3605">
        <f t="shared" si="280"/>
        <v>1.1129334582942831E-4</v>
      </c>
      <c r="L3605">
        <f t="shared" si="284"/>
        <v>1.0549566144132577E-2</v>
      </c>
      <c r="M3605">
        <f t="shared" si="281"/>
        <v>3.7016021558359901E-4</v>
      </c>
      <c r="N3605">
        <f t="shared" si="282"/>
        <v>1.0549566144132577E-2</v>
      </c>
      <c r="O3605">
        <f t="shared" si="283"/>
        <v>0.10549566144132577</v>
      </c>
      <c r="Q3605" s="7">
        <v>3579</v>
      </c>
      <c r="R3605" s="7">
        <v>1.025964849006467E-3</v>
      </c>
      <c r="S3605" s="7">
        <v>-4.3548761479054792E-4</v>
      </c>
      <c r="U3605" s="7">
        <v>78.424282270436109</v>
      </c>
      <c r="V3605" s="7">
        <v>2.1677297754712824E-3</v>
      </c>
    </row>
    <row r="3606" spans="1:22" x14ac:dyDescent="0.35">
      <c r="A3606" s="3">
        <v>2013</v>
      </c>
      <c r="B3606" s="13" t="s">
        <v>113</v>
      </c>
      <c r="C3606" s="13" t="s">
        <v>258</v>
      </c>
      <c r="D3606" s="13">
        <v>2006</v>
      </c>
      <c r="E3606" s="14">
        <v>7</v>
      </c>
      <c r="F3606" s="13">
        <v>55</v>
      </c>
      <c r="G3606" s="13">
        <v>2</v>
      </c>
      <c r="H3606" s="13">
        <v>57</v>
      </c>
      <c r="I3606" s="13" t="b">
        <v>1</v>
      </c>
      <c r="J3606" s="4">
        <v>3.5087719298245598E-2</v>
      </c>
      <c r="K3606">
        <f t="shared" si="280"/>
        <v>1.1129334582942831E-4</v>
      </c>
      <c r="L3606">
        <f t="shared" si="284"/>
        <v>1.0549566144132577E-2</v>
      </c>
      <c r="M3606">
        <f t="shared" si="281"/>
        <v>3.7016021558359901E-4</v>
      </c>
      <c r="N3606">
        <f t="shared" si="282"/>
        <v>1.0549566144132577E-2</v>
      </c>
      <c r="O3606">
        <f t="shared" si="283"/>
        <v>7.384696300892804E-2</v>
      </c>
      <c r="Q3606" s="7">
        <v>3580</v>
      </c>
      <c r="R3606" s="7">
        <v>6.0177266967821781E-4</v>
      </c>
      <c r="S3606" s="7">
        <v>-1.4439097079164362E-4</v>
      </c>
      <c r="U3606" s="7">
        <v>78.446197676966904</v>
      </c>
      <c r="V3606" s="7">
        <v>2.1684802445176422E-3</v>
      </c>
    </row>
    <row r="3607" spans="1:22" x14ac:dyDescent="0.35">
      <c r="A3607" s="24">
        <v>2014</v>
      </c>
      <c r="B3607" s="17" t="s">
        <v>33</v>
      </c>
      <c r="C3607" s="17" t="s">
        <v>235</v>
      </c>
      <c r="D3607" s="17">
        <v>2008</v>
      </c>
      <c r="E3607" s="17">
        <v>6</v>
      </c>
      <c r="F3607" s="17">
        <v>55</v>
      </c>
      <c r="G3607" s="17">
        <v>2</v>
      </c>
      <c r="H3607" s="17">
        <v>57</v>
      </c>
      <c r="I3607" s="17" t="b">
        <v>1</v>
      </c>
      <c r="J3607" s="25">
        <v>3.5087719298245598E-2</v>
      </c>
      <c r="K3607">
        <f t="shared" si="280"/>
        <v>1.1129334582942831E-4</v>
      </c>
      <c r="L3607">
        <f t="shared" si="284"/>
        <v>1.0549566144132577E-2</v>
      </c>
      <c r="M3607">
        <f t="shared" si="281"/>
        <v>3.7016021558359901E-4</v>
      </c>
      <c r="N3607">
        <f t="shared" si="282"/>
        <v>1.0549566144132577E-2</v>
      </c>
      <c r="O3607">
        <f t="shared" si="283"/>
        <v>6.3297396864795463E-2</v>
      </c>
      <c r="Q3607" s="7">
        <v>3581</v>
      </c>
      <c r="R3607" s="7">
        <v>1.1805815250413166E-3</v>
      </c>
      <c r="S3607" s="7">
        <v>-7.2319982615474238E-4</v>
      </c>
      <c r="U3607" s="7">
        <v>78.468113083497698</v>
      </c>
      <c r="V3607" s="7">
        <v>2.169067779947566E-3</v>
      </c>
    </row>
    <row r="3608" spans="1:22" x14ac:dyDescent="0.35">
      <c r="A3608" s="3">
        <v>2015</v>
      </c>
      <c r="B3608" s="13" t="s">
        <v>158</v>
      </c>
      <c r="C3608" s="13" t="s">
        <v>234</v>
      </c>
      <c r="D3608" s="13">
        <v>2008</v>
      </c>
      <c r="E3608" s="14">
        <v>7</v>
      </c>
      <c r="F3608" s="13">
        <v>55</v>
      </c>
      <c r="G3608" s="13">
        <v>2</v>
      </c>
      <c r="H3608" s="13">
        <v>57</v>
      </c>
      <c r="I3608" s="13" t="b">
        <v>1</v>
      </c>
      <c r="J3608" s="4">
        <v>3.5087719298245598E-2</v>
      </c>
      <c r="K3608">
        <f t="shared" si="280"/>
        <v>1.1129334582942831E-4</v>
      </c>
      <c r="L3608">
        <f t="shared" si="284"/>
        <v>1.0549566144132577E-2</v>
      </c>
      <c r="M3608">
        <f t="shared" si="281"/>
        <v>3.7016021558359901E-4</v>
      </c>
      <c r="N3608">
        <f t="shared" si="282"/>
        <v>1.0549566144132577E-2</v>
      </c>
      <c r="O3608">
        <f t="shared" si="283"/>
        <v>7.384696300892804E-2</v>
      </c>
      <c r="Q3608" s="7">
        <v>3582</v>
      </c>
      <c r="R3608" s="7">
        <v>8.0640896156445533E-4</v>
      </c>
      <c r="S3608" s="7">
        <v>-4.3295836824465281E-4</v>
      </c>
      <c r="U3608" s="7">
        <v>78.490028490028479</v>
      </c>
      <c r="V3608" s="7">
        <v>2.171158373541841E-3</v>
      </c>
    </row>
    <row r="3609" spans="1:22" x14ac:dyDescent="0.35">
      <c r="A3609" s="24">
        <v>2015</v>
      </c>
      <c r="B3609" s="17" t="s">
        <v>26</v>
      </c>
      <c r="C3609" s="17" t="s">
        <v>237</v>
      </c>
      <c r="D3609" s="17">
        <v>2004</v>
      </c>
      <c r="E3609" s="17">
        <v>11</v>
      </c>
      <c r="F3609" s="17">
        <v>55</v>
      </c>
      <c r="G3609" s="17">
        <v>2</v>
      </c>
      <c r="H3609" s="17">
        <v>57</v>
      </c>
      <c r="I3609" s="17" t="b">
        <v>1</v>
      </c>
      <c r="J3609" s="25">
        <v>3.5087719298245598E-2</v>
      </c>
      <c r="K3609">
        <f t="shared" si="280"/>
        <v>1.1129334582942831E-4</v>
      </c>
      <c r="L3609">
        <f t="shared" si="284"/>
        <v>1.0549566144132577E-2</v>
      </c>
      <c r="M3609">
        <f t="shared" si="281"/>
        <v>3.7016021558359901E-4</v>
      </c>
      <c r="N3609">
        <f t="shared" si="282"/>
        <v>1.0549566144132577E-2</v>
      </c>
      <c r="O3609">
        <f t="shared" si="283"/>
        <v>0.11604522758545835</v>
      </c>
      <c r="Q3609" s="7">
        <v>3583</v>
      </c>
      <c r="R3609" s="7">
        <v>8.0640896156445533E-4</v>
      </c>
      <c r="S3609" s="7">
        <v>-4.3295836824465281E-4</v>
      </c>
      <c r="U3609" s="7">
        <v>78.511943896559274</v>
      </c>
      <c r="V3609" s="7">
        <v>2.1711583735418436E-3</v>
      </c>
    </row>
    <row r="3610" spans="1:22" x14ac:dyDescent="0.35">
      <c r="A3610" s="3">
        <v>2016</v>
      </c>
      <c r="B3610" s="13" t="s">
        <v>186</v>
      </c>
      <c r="C3610" s="13" t="s">
        <v>236</v>
      </c>
      <c r="D3610" s="13">
        <v>2008</v>
      </c>
      <c r="E3610" s="14">
        <v>8</v>
      </c>
      <c r="F3610" s="13">
        <v>55</v>
      </c>
      <c r="G3610" s="13">
        <v>2</v>
      </c>
      <c r="H3610" s="13">
        <v>57</v>
      </c>
      <c r="I3610" s="13" t="b">
        <v>1</v>
      </c>
      <c r="J3610" s="4">
        <v>3.5087719298245598E-2</v>
      </c>
      <c r="K3610">
        <f t="shared" si="280"/>
        <v>1.1129334582942831E-4</v>
      </c>
      <c r="L3610">
        <f t="shared" si="284"/>
        <v>1.0549566144132577E-2</v>
      </c>
      <c r="M3610">
        <f t="shared" si="281"/>
        <v>3.7016021558359901E-4</v>
      </c>
      <c r="N3610">
        <f t="shared" si="282"/>
        <v>1.0549566144132577E-2</v>
      </c>
      <c r="O3610">
        <f t="shared" si="283"/>
        <v>8.4396529153060618E-2</v>
      </c>
      <c r="Q3610" s="7">
        <v>3584</v>
      </c>
      <c r="R3610" s="7">
        <v>1.2790044129791164E-3</v>
      </c>
      <c r="S3610" s="7">
        <v>-9.0555381965931386E-4</v>
      </c>
      <c r="U3610" s="7">
        <v>78.533859303090068</v>
      </c>
      <c r="V3610" s="7">
        <v>2.1711583735418436E-3</v>
      </c>
    </row>
    <row r="3611" spans="1:22" x14ac:dyDescent="0.35">
      <c r="A3611" s="24">
        <v>2017</v>
      </c>
      <c r="B3611" s="17" t="s">
        <v>98</v>
      </c>
      <c r="C3611" s="17" t="s">
        <v>99</v>
      </c>
      <c r="D3611" s="17">
        <v>2008</v>
      </c>
      <c r="E3611" s="17">
        <v>9</v>
      </c>
      <c r="F3611" s="17">
        <v>55</v>
      </c>
      <c r="G3611" s="17">
        <v>2</v>
      </c>
      <c r="H3611" s="17">
        <v>57</v>
      </c>
      <c r="I3611" s="17" t="b">
        <v>1</v>
      </c>
      <c r="J3611" s="25">
        <v>3.5087719298245598E-2</v>
      </c>
      <c r="K3611">
        <f t="shared" si="280"/>
        <v>1.1129334582942831E-4</v>
      </c>
      <c r="L3611">
        <f t="shared" si="284"/>
        <v>1.0549566144132577E-2</v>
      </c>
      <c r="M3611">
        <f t="shared" si="281"/>
        <v>3.7016021558359901E-4</v>
      </c>
      <c r="N3611">
        <f t="shared" si="282"/>
        <v>1.0549566144132577E-2</v>
      </c>
      <c r="O3611">
        <f t="shared" si="283"/>
        <v>9.4946095297193195E-2</v>
      </c>
      <c r="Q3611" s="7">
        <v>3585</v>
      </c>
      <c r="R3611" s="7">
        <v>1.1214725958408958E-3</v>
      </c>
      <c r="S3611" s="7">
        <v>-7.4802200252109324E-4</v>
      </c>
      <c r="U3611" s="7">
        <v>78.555774709620849</v>
      </c>
      <c r="V3611" s="7">
        <v>2.1734365009495756E-3</v>
      </c>
    </row>
    <row r="3612" spans="1:22" x14ac:dyDescent="0.35">
      <c r="A3612" s="3">
        <v>2013</v>
      </c>
      <c r="B3612" s="13" t="s">
        <v>30</v>
      </c>
      <c r="C3612" s="13" t="s">
        <v>85</v>
      </c>
      <c r="D3612" s="13">
        <v>2007</v>
      </c>
      <c r="E3612" s="14">
        <v>6</v>
      </c>
      <c r="F3612" s="13">
        <v>83</v>
      </c>
      <c r="G3612" s="13">
        <v>3</v>
      </c>
      <c r="H3612" s="13">
        <v>86</v>
      </c>
      <c r="I3612" s="13" t="b">
        <v>1</v>
      </c>
      <c r="J3612" s="4">
        <v>3.4883720930232599E-2</v>
      </c>
      <c r="K3612">
        <f t="shared" si="280"/>
        <v>1.6791627616369884E-4</v>
      </c>
      <c r="L3612">
        <f t="shared" si="284"/>
        <v>1.2958251277224827E-2</v>
      </c>
      <c r="M3612">
        <f t="shared" si="281"/>
        <v>4.52032021298541E-4</v>
      </c>
      <c r="N3612">
        <f t="shared" si="282"/>
        <v>1.2958251277224827E-2</v>
      </c>
      <c r="O3612">
        <f t="shared" si="283"/>
        <v>7.7749507663348955E-2</v>
      </c>
      <c r="Q3612" s="7">
        <v>3586</v>
      </c>
      <c r="R3612" s="7">
        <v>4.9134532728801474E-4</v>
      </c>
      <c r="S3612" s="7">
        <v>-1.1789473396821222E-4</v>
      </c>
      <c r="U3612" s="7">
        <v>78.577690116151643</v>
      </c>
      <c r="V3612" s="7">
        <v>2.1734365009495756E-3</v>
      </c>
    </row>
    <row r="3613" spans="1:22" x14ac:dyDescent="0.35">
      <c r="A3613" s="3">
        <v>2016</v>
      </c>
      <c r="B3613" s="13" t="s">
        <v>52</v>
      </c>
      <c r="C3613" s="13" t="s">
        <v>74</v>
      </c>
      <c r="D3613" s="13">
        <v>2010</v>
      </c>
      <c r="E3613" s="17">
        <v>6</v>
      </c>
      <c r="F3613" s="13">
        <v>83</v>
      </c>
      <c r="G3613" s="13">
        <v>3</v>
      </c>
      <c r="H3613" s="13">
        <v>86</v>
      </c>
      <c r="I3613" s="13" t="b">
        <v>1</v>
      </c>
      <c r="J3613" s="4">
        <v>3.4883720930232599E-2</v>
      </c>
      <c r="K3613">
        <f t="shared" si="280"/>
        <v>1.6791627616369884E-4</v>
      </c>
      <c r="L3613">
        <f t="shared" si="284"/>
        <v>1.2958251277224827E-2</v>
      </c>
      <c r="M3613">
        <f t="shared" si="281"/>
        <v>4.52032021298541E-4</v>
      </c>
      <c r="N3613">
        <f t="shared" si="282"/>
        <v>1.2958251277224827E-2</v>
      </c>
      <c r="O3613">
        <f t="shared" si="283"/>
        <v>7.7749507663348955E-2</v>
      </c>
      <c r="Q3613" s="7">
        <v>3587</v>
      </c>
      <c r="R3613" s="7">
        <v>4.9134532728801474E-4</v>
      </c>
      <c r="S3613" s="7">
        <v>-1.1789473396821222E-4</v>
      </c>
      <c r="U3613" s="7">
        <v>78.599605522682438</v>
      </c>
      <c r="V3613" s="7">
        <v>2.173615377251352E-3</v>
      </c>
    </row>
    <row r="3614" spans="1:22" x14ac:dyDescent="0.35">
      <c r="A3614" s="5">
        <v>2016</v>
      </c>
      <c r="B3614" s="14" t="s">
        <v>26</v>
      </c>
      <c r="C3614" s="14" t="s">
        <v>100</v>
      </c>
      <c r="D3614" s="14">
        <v>2003</v>
      </c>
      <c r="E3614" s="14">
        <v>13</v>
      </c>
      <c r="F3614" s="14">
        <v>111</v>
      </c>
      <c r="G3614" s="14">
        <v>4</v>
      </c>
      <c r="H3614" s="14">
        <v>115</v>
      </c>
      <c r="I3614" s="14" t="b">
        <v>1</v>
      </c>
      <c r="J3614" s="6">
        <v>3.4782608695652202E-2</v>
      </c>
      <c r="K3614">
        <f t="shared" si="280"/>
        <v>2.2453920649796939E-4</v>
      </c>
      <c r="L3614">
        <f t="shared" si="284"/>
        <v>1.498463234443773E-2</v>
      </c>
      <c r="M3614">
        <f t="shared" si="281"/>
        <v>5.2120460328479098E-4</v>
      </c>
      <c r="N3614">
        <f t="shared" si="282"/>
        <v>1.498463234443773E-2</v>
      </c>
      <c r="O3614">
        <f t="shared" si="283"/>
        <v>0.19480022047769049</v>
      </c>
      <c r="Q3614" s="7">
        <v>3588</v>
      </c>
      <c r="R3614" s="7">
        <v>4.9134532728801474E-4</v>
      </c>
      <c r="S3614" s="7">
        <v>-1.1789473396821222E-4</v>
      </c>
      <c r="U3614" s="7">
        <v>78.621520929213233</v>
      </c>
      <c r="V3614" s="7">
        <v>2.173726273166178E-3</v>
      </c>
    </row>
    <row r="3615" spans="1:22" x14ac:dyDescent="0.35">
      <c r="A3615" s="24">
        <v>2017</v>
      </c>
      <c r="B3615" s="17" t="s">
        <v>24</v>
      </c>
      <c r="C3615" s="17" t="s">
        <v>101</v>
      </c>
      <c r="D3615" s="17">
        <v>2011</v>
      </c>
      <c r="E3615" s="17">
        <v>6</v>
      </c>
      <c r="F3615" s="17">
        <v>167</v>
      </c>
      <c r="G3615" s="17">
        <v>6</v>
      </c>
      <c r="H3615" s="17">
        <v>173</v>
      </c>
      <c r="I3615" s="17" t="b">
        <v>1</v>
      </c>
      <c r="J3615" s="25">
        <v>3.4682080924855502E-2</v>
      </c>
      <c r="K3615">
        <f t="shared" si="280"/>
        <v>3.3778506716651048E-4</v>
      </c>
      <c r="L3615">
        <f t="shared" si="284"/>
        <v>1.8378929978823861E-2</v>
      </c>
      <c r="M3615">
        <f t="shared" si="281"/>
        <v>6.3741953683782199E-4</v>
      </c>
      <c r="N3615">
        <f t="shared" si="282"/>
        <v>1.8378929978823861E-2</v>
      </c>
      <c r="O3615">
        <f t="shared" si="283"/>
        <v>0.11027357987294317</v>
      </c>
      <c r="Q3615" s="7">
        <v>3589</v>
      </c>
      <c r="R3615" s="7">
        <v>6.4887714442623515E-4</v>
      </c>
      <c r="S3615" s="7">
        <v>-2.7542655110643263E-4</v>
      </c>
      <c r="U3615" s="7">
        <v>78.643436335744013</v>
      </c>
      <c r="V3615" s="7">
        <v>2.173726273166178E-3</v>
      </c>
    </row>
    <row r="3616" spans="1:22" x14ac:dyDescent="0.35">
      <c r="A3616" s="5">
        <v>2013</v>
      </c>
      <c r="B3616" s="14" t="s">
        <v>26</v>
      </c>
      <c r="C3616" s="14" t="s">
        <v>27</v>
      </c>
      <c r="D3616" s="14">
        <v>2005</v>
      </c>
      <c r="E3616" s="14">
        <v>8</v>
      </c>
      <c r="F3616" s="14">
        <v>364</v>
      </c>
      <c r="G3616" s="14">
        <v>13</v>
      </c>
      <c r="H3616" s="14">
        <v>377</v>
      </c>
      <c r="I3616" s="14" t="b">
        <v>1</v>
      </c>
      <c r="J3616" s="6">
        <v>3.4482758620689703E-2</v>
      </c>
      <c r="K3616">
        <f t="shared" si="280"/>
        <v>7.3609809434551699E-4</v>
      </c>
      <c r="L3616">
        <f t="shared" si="284"/>
        <v>2.7131127775039447E-2</v>
      </c>
      <c r="M3616">
        <f t="shared" si="281"/>
        <v>9.3555613017377534E-4</v>
      </c>
      <c r="N3616">
        <f t="shared" si="282"/>
        <v>2.7131127775039447E-2</v>
      </c>
      <c r="O3616">
        <f t="shared" si="283"/>
        <v>0.21704902220031558</v>
      </c>
      <c r="Q3616" s="7">
        <v>3590</v>
      </c>
      <c r="R3616" s="7">
        <v>4.9134532728801474E-4</v>
      </c>
      <c r="S3616" s="7">
        <v>-1.1789473396821222E-4</v>
      </c>
      <c r="U3616" s="7">
        <v>78.665351742274808</v>
      </c>
      <c r="V3616" s="7">
        <v>2.173726273166178E-3</v>
      </c>
    </row>
    <row r="3617" spans="1:22" x14ac:dyDescent="0.35">
      <c r="A3617" s="24">
        <v>2015</v>
      </c>
      <c r="B3617" s="17" t="s">
        <v>26</v>
      </c>
      <c r="C3617" s="17" t="s">
        <v>100</v>
      </c>
      <c r="D3617" s="17">
        <v>2004</v>
      </c>
      <c r="E3617" s="17">
        <v>11</v>
      </c>
      <c r="F3617" s="17">
        <v>140</v>
      </c>
      <c r="G3617" s="17">
        <v>5</v>
      </c>
      <c r="H3617" s="17">
        <v>145</v>
      </c>
      <c r="I3617" s="17" t="b">
        <v>1</v>
      </c>
      <c r="J3617" s="25">
        <v>3.4482758620689703E-2</v>
      </c>
      <c r="K3617">
        <f t="shared" si="280"/>
        <v>2.8311465167135268E-4</v>
      </c>
      <c r="L3617">
        <f t="shared" si="284"/>
        <v>1.68260111634146E-2</v>
      </c>
      <c r="M3617">
        <f t="shared" si="281"/>
        <v>5.8020728149705593E-4</v>
      </c>
      <c r="N3617">
        <f t="shared" si="282"/>
        <v>1.68260111634146E-2</v>
      </c>
      <c r="O3617">
        <f t="shared" si="283"/>
        <v>0.18508612279756059</v>
      </c>
      <c r="Q3617" s="7">
        <v>3591</v>
      </c>
      <c r="R3617" s="7">
        <v>1.100641734982875E-3</v>
      </c>
      <c r="S3617" s="7">
        <v>-2.6706801990166156E-4</v>
      </c>
      <c r="U3617" s="7">
        <v>78.687267148805603</v>
      </c>
      <c r="V3617" s="7">
        <v>2.173726273166178E-3</v>
      </c>
    </row>
    <row r="3618" spans="1:22" x14ac:dyDescent="0.35">
      <c r="A3618" s="3">
        <v>2014</v>
      </c>
      <c r="B3618" s="13" t="s">
        <v>42</v>
      </c>
      <c r="C3618" s="13" t="s">
        <v>182</v>
      </c>
      <c r="D3618" s="13">
        <v>2006</v>
      </c>
      <c r="E3618" s="14">
        <v>8</v>
      </c>
      <c r="F3618" s="13">
        <v>84</v>
      </c>
      <c r="G3618" s="13">
        <v>3</v>
      </c>
      <c r="H3618" s="13">
        <v>87</v>
      </c>
      <c r="I3618" s="13" t="b">
        <v>1</v>
      </c>
      <c r="J3618" s="4">
        <v>3.4482758620689703E-2</v>
      </c>
      <c r="K3618">
        <f t="shared" si="280"/>
        <v>1.6986879100281161E-4</v>
      </c>
      <c r="L3618">
        <f t="shared" si="284"/>
        <v>1.3033372203800965E-2</v>
      </c>
      <c r="M3618">
        <f t="shared" si="281"/>
        <v>4.494266277172753E-4</v>
      </c>
      <c r="N3618">
        <f t="shared" si="282"/>
        <v>1.3033372203800965E-2</v>
      </c>
      <c r="O3618">
        <f t="shared" si="283"/>
        <v>0.10426697763040772</v>
      </c>
      <c r="Q3618" s="7">
        <v>3592</v>
      </c>
      <c r="R3618" s="7">
        <v>1.0296224893028847E-3</v>
      </c>
      <c r="S3618" s="7">
        <v>-4.4124287178475908E-4</v>
      </c>
      <c r="U3618" s="7">
        <v>78.709182555336398</v>
      </c>
      <c r="V3618" s="7">
        <v>2.173726273166178E-3</v>
      </c>
    </row>
    <row r="3619" spans="1:22" x14ac:dyDescent="0.35">
      <c r="A3619" s="24">
        <v>2015</v>
      </c>
      <c r="B3619" s="17" t="s">
        <v>67</v>
      </c>
      <c r="C3619" s="17" t="s">
        <v>123</v>
      </c>
      <c r="D3619" s="17">
        <v>2008</v>
      </c>
      <c r="E3619" s="17">
        <v>7</v>
      </c>
      <c r="F3619" s="17">
        <v>84</v>
      </c>
      <c r="G3619" s="17">
        <v>3</v>
      </c>
      <c r="H3619" s="17">
        <v>87</v>
      </c>
      <c r="I3619" s="17" t="b">
        <v>1</v>
      </c>
      <c r="J3619" s="25">
        <v>3.4482758620689703E-2</v>
      </c>
      <c r="K3619">
        <f t="shared" si="280"/>
        <v>1.6986879100281161E-4</v>
      </c>
      <c r="L3619">
        <f t="shared" si="284"/>
        <v>1.3033372203800965E-2</v>
      </c>
      <c r="M3619">
        <f t="shared" si="281"/>
        <v>4.494266277172753E-4</v>
      </c>
      <c r="N3619">
        <f t="shared" si="282"/>
        <v>1.3033372203800965E-2</v>
      </c>
      <c r="O3619">
        <f t="shared" si="283"/>
        <v>9.1233605426606759E-2</v>
      </c>
      <c r="Q3619" s="7">
        <v>3593</v>
      </c>
      <c r="R3619" s="7">
        <v>7.7965482886127081E-4</v>
      </c>
      <c r="S3619" s="7">
        <v>-1.9127521134314522E-4</v>
      </c>
      <c r="U3619" s="7">
        <v>78.731097961867178</v>
      </c>
      <c r="V3619" s="7">
        <v>2.1790671748952973E-3</v>
      </c>
    </row>
    <row r="3620" spans="1:22" x14ac:dyDescent="0.35">
      <c r="A3620" s="3">
        <v>2015</v>
      </c>
      <c r="B3620" s="13" t="s">
        <v>104</v>
      </c>
      <c r="C3620" s="13" t="s">
        <v>115</v>
      </c>
      <c r="D3620" s="13">
        <v>2007</v>
      </c>
      <c r="E3620" s="14">
        <v>8</v>
      </c>
      <c r="F3620" s="13">
        <v>84</v>
      </c>
      <c r="G3620" s="13">
        <v>3</v>
      </c>
      <c r="H3620" s="13">
        <v>87</v>
      </c>
      <c r="I3620" s="13" t="b">
        <v>1</v>
      </c>
      <c r="J3620" s="4">
        <v>3.4482758620689703E-2</v>
      </c>
      <c r="K3620">
        <f t="shared" si="280"/>
        <v>1.6986879100281161E-4</v>
      </c>
      <c r="L3620">
        <f t="shared" si="284"/>
        <v>1.3033372203800965E-2</v>
      </c>
      <c r="M3620">
        <f t="shared" si="281"/>
        <v>4.494266277172753E-4</v>
      </c>
      <c r="N3620">
        <f t="shared" si="282"/>
        <v>1.3033372203800965E-2</v>
      </c>
      <c r="O3620">
        <f t="shared" si="283"/>
        <v>0.10426697763040772</v>
      </c>
      <c r="Q3620" s="7">
        <v>3594</v>
      </c>
      <c r="R3620" s="7">
        <v>1.7174266202666607E-3</v>
      </c>
      <c r="S3620" s="7">
        <v>-9.2834337373731886E-4</v>
      </c>
      <c r="U3620" s="7">
        <v>78.753013368397973</v>
      </c>
      <c r="V3620" s="7">
        <v>2.1793027369926177E-3</v>
      </c>
    </row>
    <row r="3621" spans="1:22" x14ac:dyDescent="0.35">
      <c r="A3621" s="3">
        <v>2016</v>
      </c>
      <c r="B3621" s="13" t="s">
        <v>104</v>
      </c>
      <c r="C3621" s="13" t="s">
        <v>115</v>
      </c>
      <c r="D3621" s="13">
        <v>2006</v>
      </c>
      <c r="E3621" s="17">
        <v>10</v>
      </c>
      <c r="F3621" s="13">
        <v>84</v>
      </c>
      <c r="G3621" s="13">
        <v>3</v>
      </c>
      <c r="H3621" s="13">
        <v>87</v>
      </c>
      <c r="I3621" s="13" t="b">
        <v>1</v>
      </c>
      <c r="J3621" s="4">
        <v>3.4482758620689703E-2</v>
      </c>
      <c r="K3621">
        <f t="shared" si="280"/>
        <v>1.6986879100281161E-4</v>
      </c>
      <c r="L3621">
        <f t="shared" si="284"/>
        <v>1.3033372203800965E-2</v>
      </c>
      <c r="M3621">
        <f t="shared" si="281"/>
        <v>4.494266277172753E-4</v>
      </c>
      <c r="N3621">
        <f t="shared" si="282"/>
        <v>1.3033372203800965E-2</v>
      </c>
      <c r="O3621">
        <f t="shared" si="283"/>
        <v>0.13033372203800966</v>
      </c>
      <c r="Q3621" s="7">
        <v>3595</v>
      </c>
      <c r="R3621" s="7">
        <v>4.7418642600687174E-4</v>
      </c>
      <c r="S3621" s="7">
        <v>5.1610377049655497E-5</v>
      </c>
      <c r="U3621" s="7">
        <v>78.774928774928767</v>
      </c>
      <c r="V3621" s="7">
        <v>2.1809406949367398E-3</v>
      </c>
    </row>
    <row r="3622" spans="1:22" x14ac:dyDescent="0.35">
      <c r="A3622" s="3">
        <v>2016</v>
      </c>
      <c r="B3622" s="13" t="s">
        <v>26</v>
      </c>
      <c r="C3622" s="13" t="s">
        <v>176</v>
      </c>
      <c r="D3622" s="13">
        <v>2007</v>
      </c>
      <c r="E3622" s="14">
        <v>9</v>
      </c>
      <c r="F3622" s="13">
        <v>84</v>
      </c>
      <c r="G3622" s="13">
        <v>3</v>
      </c>
      <c r="H3622" s="13">
        <v>87</v>
      </c>
      <c r="I3622" s="13" t="b">
        <v>1</v>
      </c>
      <c r="J3622" s="4">
        <v>3.4482758620689703E-2</v>
      </c>
      <c r="K3622">
        <f t="shared" si="280"/>
        <v>1.6986879100281161E-4</v>
      </c>
      <c r="L3622">
        <f t="shared" si="284"/>
        <v>1.3033372203800965E-2</v>
      </c>
      <c r="M3622">
        <f t="shared" si="281"/>
        <v>4.494266277172753E-4</v>
      </c>
      <c r="N3622">
        <f t="shared" si="282"/>
        <v>1.3033372203800965E-2</v>
      </c>
      <c r="O3622">
        <f t="shared" si="283"/>
        <v>0.11730034983420869</v>
      </c>
      <c r="Q3622" s="7">
        <v>3596</v>
      </c>
      <c r="R3622" s="7">
        <v>1.5930663856229509E-3</v>
      </c>
      <c r="S3622" s="7">
        <v>-1.0672695825664235E-3</v>
      </c>
      <c r="U3622" s="7">
        <v>78.796844181459562</v>
      </c>
      <c r="V3622" s="7">
        <v>2.1817005478759208E-3</v>
      </c>
    </row>
    <row r="3623" spans="1:22" x14ac:dyDescent="0.35">
      <c r="A3623" s="24">
        <v>2017</v>
      </c>
      <c r="B3623" s="17" t="s">
        <v>30</v>
      </c>
      <c r="C3623" s="17" t="s">
        <v>51</v>
      </c>
      <c r="D3623" s="17">
        <v>2008</v>
      </c>
      <c r="E3623" s="17">
        <v>9</v>
      </c>
      <c r="F3623" s="17">
        <v>84</v>
      </c>
      <c r="G3623" s="17">
        <v>3</v>
      </c>
      <c r="H3623" s="17">
        <v>87</v>
      </c>
      <c r="I3623" s="17" t="b">
        <v>1</v>
      </c>
      <c r="J3623" s="25">
        <v>3.4482758620689703E-2</v>
      </c>
      <c r="K3623">
        <f t="shared" ref="K3623:K3686" si="285">H3623/$H$1</f>
        <v>1.6986879100281161E-4</v>
      </c>
      <c r="L3623">
        <f t="shared" si="284"/>
        <v>1.3033372203800965E-2</v>
      </c>
      <c r="M3623">
        <f t="shared" ref="M3623:M3686" si="286">J3623*L3623</f>
        <v>4.494266277172753E-4</v>
      </c>
      <c r="N3623">
        <f t="shared" ref="N3623:N3686" si="287">L3623</f>
        <v>1.3033372203800965E-2</v>
      </c>
      <c r="O3623">
        <f t="shared" ref="O3623:O3686" si="288">E3623*L3623</f>
        <v>0.11730034983420869</v>
      </c>
      <c r="Q3623" s="7">
        <v>3597</v>
      </c>
      <c r="R3623" s="7">
        <v>1.6795030633228482E-3</v>
      </c>
      <c r="S3623" s="7">
        <v>-1.0364838329450575E-3</v>
      </c>
      <c r="U3623" s="7">
        <v>78.818759587990343</v>
      </c>
      <c r="V3623" s="7">
        <v>2.1829933454569146E-3</v>
      </c>
    </row>
    <row r="3624" spans="1:22" x14ac:dyDescent="0.35">
      <c r="A3624" s="5">
        <v>2013</v>
      </c>
      <c r="B3624" s="14" t="s">
        <v>186</v>
      </c>
      <c r="C3624" s="14" t="s">
        <v>236</v>
      </c>
      <c r="D3624" s="14">
        <v>2006</v>
      </c>
      <c r="E3624" s="14">
        <v>7</v>
      </c>
      <c r="F3624" s="14">
        <v>56</v>
      </c>
      <c r="G3624" s="14">
        <v>2</v>
      </c>
      <c r="H3624" s="14">
        <v>58</v>
      </c>
      <c r="I3624" s="14" t="b">
        <v>1</v>
      </c>
      <c r="J3624" s="6">
        <v>3.4482758620689703E-2</v>
      </c>
      <c r="K3624">
        <f t="shared" si="285"/>
        <v>1.1324586066854108E-4</v>
      </c>
      <c r="L3624">
        <f t="shared" si="284"/>
        <v>1.064170384236195E-2</v>
      </c>
      <c r="M3624">
        <f t="shared" si="286"/>
        <v>3.6695530490903327E-4</v>
      </c>
      <c r="N3624">
        <f t="shared" si="287"/>
        <v>1.064170384236195E-2</v>
      </c>
      <c r="O3624">
        <f t="shared" si="288"/>
        <v>7.4491926896533653E-2</v>
      </c>
      <c r="Q3624" s="7">
        <v>3598</v>
      </c>
      <c r="R3624" s="7">
        <v>2.2284479265343316E-3</v>
      </c>
      <c r="S3624" s="7">
        <v>-1.5854286961565407E-3</v>
      </c>
      <c r="U3624" s="7">
        <v>78.840674994521137</v>
      </c>
      <c r="V3624" s="7">
        <v>2.1852167308698792E-3</v>
      </c>
    </row>
    <row r="3625" spans="1:22" x14ac:dyDescent="0.35">
      <c r="A3625" s="24">
        <v>2013</v>
      </c>
      <c r="B3625" s="17" t="s">
        <v>79</v>
      </c>
      <c r="C3625" s="17" t="s">
        <v>266</v>
      </c>
      <c r="D3625" s="17">
        <v>2006</v>
      </c>
      <c r="E3625" s="17">
        <v>7</v>
      </c>
      <c r="F3625" s="17">
        <v>56</v>
      </c>
      <c r="G3625" s="17">
        <v>2</v>
      </c>
      <c r="H3625" s="17">
        <v>58</v>
      </c>
      <c r="I3625" s="17" t="b">
        <v>1</v>
      </c>
      <c r="J3625" s="25">
        <v>3.4482758620689703E-2</v>
      </c>
      <c r="K3625">
        <f t="shared" si="285"/>
        <v>1.1324586066854108E-4</v>
      </c>
      <c r="L3625">
        <f t="shared" si="284"/>
        <v>1.064170384236195E-2</v>
      </c>
      <c r="M3625">
        <f t="shared" si="286"/>
        <v>3.6695530490903327E-4</v>
      </c>
      <c r="N3625">
        <f t="shared" si="287"/>
        <v>1.064170384236195E-2</v>
      </c>
      <c r="O3625">
        <f t="shared" si="288"/>
        <v>7.4491926896533653E-2</v>
      </c>
      <c r="Q3625" s="7">
        <v>3599</v>
      </c>
      <c r="R3625" s="7">
        <v>2.2875297045005056E-3</v>
      </c>
      <c r="S3625" s="7">
        <v>-1.7012255065623916E-3</v>
      </c>
      <c r="U3625" s="7">
        <v>78.862590401051932</v>
      </c>
      <c r="V3625" s="7">
        <v>2.1852167308698848E-3</v>
      </c>
    </row>
    <row r="3626" spans="1:22" x14ac:dyDescent="0.35">
      <c r="A3626" s="3">
        <v>2014</v>
      </c>
      <c r="B3626" s="13" t="s">
        <v>42</v>
      </c>
      <c r="C3626" s="13" t="s">
        <v>263</v>
      </c>
      <c r="D3626" s="13">
        <v>2003</v>
      </c>
      <c r="E3626" s="14">
        <v>11</v>
      </c>
      <c r="F3626" s="13">
        <v>56</v>
      </c>
      <c r="G3626" s="13">
        <v>2</v>
      </c>
      <c r="H3626" s="13">
        <v>58</v>
      </c>
      <c r="I3626" s="13" t="b">
        <v>1</v>
      </c>
      <c r="J3626" s="4">
        <v>3.4482758620689703E-2</v>
      </c>
      <c r="K3626">
        <f t="shared" si="285"/>
        <v>1.1324586066854108E-4</v>
      </c>
      <c r="L3626">
        <f t="shared" si="284"/>
        <v>1.064170384236195E-2</v>
      </c>
      <c r="M3626">
        <f t="shared" si="286"/>
        <v>3.6695530490903327E-4</v>
      </c>
      <c r="N3626">
        <f t="shared" si="287"/>
        <v>1.064170384236195E-2</v>
      </c>
      <c r="O3626">
        <f t="shared" si="288"/>
        <v>0.11705874226598145</v>
      </c>
      <c r="Q3626" s="7">
        <v>3600</v>
      </c>
      <c r="R3626" s="7">
        <v>7.8919089264415689E-4</v>
      </c>
      <c r="S3626" s="7">
        <v>7.9604857814397686E-5</v>
      </c>
      <c r="U3626" s="7">
        <v>78.884505807582727</v>
      </c>
      <c r="V3626" s="7">
        <v>2.1852167308698848E-3</v>
      </c>
    </row>
    <row r="3627" spans="1:22" x14ac:dyDescent="0.35">
      <c r="A3627" s="3">
        <v>2014</v>
      </c>
      <c r="B3627" s="13" t="s">
        <v>136</v>
      </c>
      <c r="C3627" s="13" t="s">
        <v>341</v>
      </c>
      <c r="D3627" s="13">
        <v>2007</v>
      </c>
      <c r="E3627" s="17">
        <v>7</v>
      </c>
      <c r="F3627" s="13">
        <v>56</v>
      </c>
      <c r="G3627" s="13">
        <v>2</v>
      </c>
      <c r="H3627" s="13">
        <v>58</v>
      </c>
      <c r="I3627" s="13" t="b">
        <v>1</v>
      </c>
      <c r="J3627" s="4">
        <v>3.4482758620689703E-2</v>
      </c>
      <c r="K3627">
        <f t="shared" si="285"/>
        <v>1.1324586066854108E-4</v>
      </c>
      <c r="L3627">
        <f t="shared" si="284"/>
        <v>1.064170384236195E-2</v>
      </c>
      <c r="M3627">
        <f t="shared" si="286"/>
        <v>3.6695530490903327E-4</v>
      </c>
      <c r="N3627">
        <f t="shared" si="287"/>
        <v>1.064170384236195E-2</v>
      </c>
      <c r="O3627">
        <f t="shared" si="288"/>
        <v>7.4491926896533653E-2</v>
      </c>
      <c r="Q3627" s="7">
        <v>3601</v>
      </c>
      <c r="R3627" s="7">
        <v>5.8332145610454815E-4</v>
      </c>
      <c r="S3627" s="7">
        <v>5.7814844226894229E-5</v>
      </c>
      <c r="U3627" s="7">
        <v>78.906421214113507</v>
      </c>
      <c r="V3627" s="7">
        <v>2.1867799802983996E-3</v>
      </c>
    </row>
    <row r="3628" spans="1:22" x14ac:dyDescent="0.35">
      <c r="A3628" s="5">
        <v>2014</v>
      </c>
      <c r="B3628" s="14" t="s">
        <v>33</v>
      </c>
      <c r="C3628" s="14" t="s">
        <v>235</v>
      </c>
      <c r="D3628" s="14">
        <v>2007</v>
      </c>
      <c r="E3628" s="14">
        <v>7</v>
      </c>
      <c r="F3628" s="14">
        <v>56</v>
      </c>
      <c r="G3628" s="14">
        <v>2</v>
      </c>
      <c r="H3628" s="14">
        <v>58</v>
      </c>
      <c r="I3628" s="14" t="b">
        <v>1</v>
      </c>
      <c r="J3628" s="6">
        <v>3.4482758620689703E-2</v>
      </c>
      <c r="K3628">
        <f t="shared" si="285"/>
        <v>1.1324586066854108E-4</v>
      </c>
      <c r="L3628">
        <f t="shared" si="284"/>
        <v>1.064170384236195E-2</v>
      </c>
      <c r="M3628">
        <f t="shared" si="286"/>
        <v>3.6695530490903327E-4</v>
      </c>
      <c r="N3628">
        <f t="shared" si="287"/>
        <v>1.064170384236195E-2</v>
      </c>
      <c r="O3628">
        <f t="shared" si="288"/>
        <v>7.4491926896533653E-2</v>
      </c>
      <c r="Q3628" s="7">
        <v>3602</v>
      </c>
      <c r="R3628" s="7">
        <v>1.1505718850953672E-3</v>
      </c>
      <c r="S3628" s="7">
        <v>-6.2708628796609271E-4</v>
      </c>
      <c r="U3628" s="7">
        <v>78.928336620644302</v>
      </c>
      <c r="V3628" s="7">
        <v>2.1871582832127864E-3</v>
      </c>
    </row>
    <row r="3629" spans="1:22" x14ac:dyDescent="0.35">
      <c r="A3629" s="24">
        <v>2015</v>
      </c>
      <c r="B3629" s="17" t="s">
        <v>42</v>
      </c>
      <c r="C3629" s="17" t="s">
        <v>66</v>
      </c>
      <c r="D3629" s="17">
        <v>2007</v>
      </c>
      <c r="E3629" s="17">
        <v>8</v>
      </c>
      <c r="F3629" s="17">
        <v>56</v>
      </c>
      <c r="G3629" s="17">
        <v>2</v>
      </c>
      <c r="H3629" s="17">
        <v>58</v>
      </c>
      <c r="I3629" s="17" t="b">
        <v>1</v>
      </c>
      <c r="J3629" s="25">
        <v>3.4482758620689703E-2</v>
      </c>
      <c r="K3629">
        <f t="shared" si="285"/>
        <v>1.1324586066854108E-4</v>
      </c>
      <c r="L3629">
        <f t="shared" si="284"/>
        <v>1.064170384236195E-2</v>
      </c>
      <c r="M3629">
        <f t="shared" si="286"/>
        <v>3.6695530490903327E-4</v>
      </c>
      <c r="N3629">
        <f t="shared" si="287"/>
        <v>1.064170384236195E-2</v>
      </c>
      <c r="O3629">
        <f t="shared" si="288"/>
        <v>8.5133630738895599E-2</v>
      </c>
      <c r="Q3629" s="7">
        <v>3603</v>
      </c>
      <c r="R3629" s="7">
        <v>9.7250930968934934E-4</v>
      </c>
      <c r="S3629" s="7">
        <v>-6.0234909410575039E-4</v>
      </c>
      <c r="U3629" s="7">
        <v>78.950252027175097</v>
      </c>
      <c r="V3629" s="7">
        <v>2.1889375180542338E-3</v>
      </c>
    </row>
    <row r="3630" spans="1:22" x14ac:dyDescent="0.35">
      <c r="A3630" s="3">
        <v>2015</v>
      </c>
      <c r="B3630" s="13" t="s">
        <v>67</v>
      </c>
      <c r="C3630" s="13" t="s">
        <v>342</v>
      </c>
      <c r="D3630" s="13">
        <v>2004</v>
      </c>
      <c r="E3630" s="14">
        <v>11</v>
      </c>
      <c r="F3630" s="13">
        <v>56</v>
      </c>
      <c r="G3630" s="13">
        <v>2</v>
      </c>
      <c r="H3630" s="13">
        <v>58</v>
      </c>
      <c r="I3630" s="13" t="b">
        <v>1</v>
      </c>
      <c r="J3630" s="4">
        <v>3.4482758620689703E-2</v>
      </c>
      <c r="K3630">
        <f t="shared" si="285"/>
        <v>1.1324586066854108E-4</v>
      </c>
      <c r="L3630">
        <f t="shared" si="284"/>
        <v>1.064170384236195E-2</v>
      </c>
      <c r="M3630">
        <f t="shared" si="286"/>
        <v>3.6695530490903327E-4</v>
      </c>
      <c r="N3630">
        <f t="shared" si="287"/>
        <v>1.064170384236195E-2</v>
      </c>
      <c r="O3630">
        <f t="shared" si="288"/>
        <v>0.11705874226598145</v>
      </c>
      <c r="Q3630" s="7">
        <v>3604</v>
      </c>
      <c r="R3630" s="7">
        <v>4.9571292720187142E-4</v>
      </c>
      <c r="S3630" s="7">
        <v>-1.2555271161827241E-4</v>
      </c>
      <c r="U3630" s="7">
        <v>78.972167433705891</v>
      </c>
      <c r="V3630" s="7">
        <v>2.1902149514734306E-3</v>
      </c>
    </row>
    <row r="3631" spans="1:22" x14ac:dyDescent="0.35">
      <c r="A3631" s="3">
        <v>2016</v>
      </c>
      <c r="B3631" s="13" t="s">
        <v>180</v>
      </c>
      <c r="C3631" s="13" t="s">
        <v>181</v>
      </c>
      <c r="D3631" s="13">
        <v>2007</v>
      </c>
      <c r="E3631" s="17">
        <v>9</v>
      </c>
      <c r="F3631" s="13">
        <v>56</v>
      </c>
      <c r="G3631" s="13">
        <v>2</v>
      </c>
      <c r="H3631" s="13">
        <v>58</v>
      </c>
      <c r="I3631" s="13" t="b">
        <v>1</v>
      </c>
      <c r="J3631" s="4">
        <v>3.4482758620689703E-2</v>
      </c>
      <c r="K3631">
        <f t="shared" si="285"/>
        <v>1.1324586066854108E-4</v>
      </c>
      <c r="L3631">
        <f t="shared" si="284"/>
        <v>1.064170384236195E-2</v>
      </c>
      <c r="M3631">
        <f t="shared" si="286"/>
        <v>3.6695530490903327E-4</v>
      </c>
      <c r="N3631">
        <f t="shared" si="287"/>
        <v>1.064170384236195E-2</v>
      </c>
      <c r="O3631">
        <f t="shared" si="288"/>
        <v>9.5775334581257546E-2</v>
      </c>
      <c r="Q3631" s="7">
        <v>3605</v>
      </c>
      <c r="R3631" s="7">
        <v>3.3678079970604548E-4</v>
      </c>
      <c r="S3631" s="7">
        <v>3.3379415877553525E-5</v>
      </c>
      <c r="U3631" s="7">
        <v>78.994082840236672</v>
      </c>
      <c r="V3631" s="7">
        <v>2.1902149514734306E-3</v>
      </c>
    </row>
    <row r="3632" spans="1:22" x14ac:dyDescent="0.35">
      <c r="A3632" s="5">
        <v>2017</v>
      </c>
      <c r="B3632" s="14" t="s">
        <v>79</v>
      </c>
      <c r="C3632" s="14" t="s">
        <v>266</v>
      </c>
      <c r="D3632" s="14">
        <v>2006</v>
      </c>
      <c r="E3632" s="14">
        <v>11</v>
      </c>
      <c r="F3632" s="14">
        <v>56</v>
      </c>
      <c r="G3632" s="14">
        <v>2</v>
      </c>
      <c r="H3632" s="14">
        <v>58</v>
      </c>
      <c r="I3632" s="14" t="b">
        <v>1</v>
      </c>
      <c r="J3632" s="6">
        <v>3.4482758620689703E-2</v>
      </c>
      <c r="K3632">
        <f t="shared" si="285"/>
        <v>1.1324586066854108E-4</v>
      </c>
      <c r="L3632">
        <f t="shared" si="284"/>
        <v>1.064170384236195E-2</v>
      </c>
      <c r="M3632">
        <f t="shared" si="286"/>
        <v>3.6695530490903327E-4</v>
      </c>
      <c r="N3632">
        <f t="shared" si="287"/>
        <v>1.064170384236195E-2</v>
      </c>
      <c r="O3632">
        <f t="shared" si="288"/>
        <v>0.11705874226598145</v>
      </c>
      <c r="Q3632" s="7">
        <v>3606</v>
      </c>
      <c r="R3632" s="7">
        <v>4.9571292720187142E-4</v>
      </c>
      <c r="S3632" s="7">
        <v>-1.2555271161827241E-4</v>
      </c>
      <c r="U3632" s="7">
        <v>79.015998246767467</v>
      </c>
      <c r="V3632" s="7">
        <v>2.191824502704145E-3</v>
      </c>
    </row>
    <row r="3633" spans="1:22" x14ac:dyDescent="0.35">
      <c r="A3633" s="24">
        <v>2017</v>
      </c>
      <c r="B3633" s="17" t="s">
        <v>26</v>
      </c>
      <c r="C3633" s="17" t="s">
        <v>27</v>
      </c>
      <c r="D3633" s="17">
        <v>2005</v>
      </c>
      <c r="E3633" s="17">
        <v>12</v>
      </c>
      <c r="F3633" s="17">
        <v>339</v>
      </c>
      <c r="G3633" s="17">
        <v>12</v>
      </c>
      <c r="H3633" s="17">
        <v>351</v>
      </c>
      <c r="I3633" s="17" t="b">
        <v>1</v>
      </c>
      <c r="J3633" s="25">
        <v>3.4188034188034198E-2</v>
      </c>
      <c r="K3633">
        <f t="shared" si="285"/>
        <v>6.8533270852858485E-4</v>
      </c>
      <c r="L3633">
        <f t="shared" si="284"/>
        <v>2.617885995471508E-2</v>
      </c>
      <c r="M3633">
        <f t="shared" si="286"/>
        <v>8.9500375913555857E-4</v>
      </c>
      <c r="N3633">
        <f t="shared" si="287"/>
        <v>2.617885995471508E-2</v>
      </c>
      <c r="O3633">
        <f t="shared" si="288"/>
        <v>0.31414631945658095</v>
      </c>
      <c r="Q3633" s="7">
        <v>3607</v>
      </c>
      <c r="R3633" s="7">
        <v>1.1314414371851754E-3</v>
      </c>
      <c r="S3633" s="7">
        <v>-7.6128122160157644E-4</v>
      </c>
      <c r="U3633" s="7">
        <v>79.037913653298261</v>
      </c>
      <c r="V3633" s="7">
        <v>2.1928810785600767E-3</v>
      </c>
    </row>
    <row r="3634" spans="1:22" x14ac:dyDescent="0.35">
      <c r="A3634" s="5">
        <v>2014</v>
      </c>
      <c r="B3634" s="14" t="s">
        <v>26</v>
      </c>
      <c r="C3634" s="14" t="s">
        <v>78</v>
      </c>
      <c r="D3634" s="14">
        <v>2002</v>
      </c>
      <c r="E3634" s="14">
        <v>12</v>
      </c>
      <c r="F3634" s="14">
        <v>113</v>
      </c>
      <c r="G3634" s="14">
        <v>4</v>
      </c>
      <c r="H3634" s="14">
        <v>117</v>
      </c>
      <c r="I3634" s="14" t="b">
        <v>1</v>
      </c>
      <c r="J3634" s="6">
        <v>3.4188034188034198E-2</v>
      </c>
      <c r="K3634">
        <f t="shared" si="285"/>
        <v>2.2844423617619493E-4</v>
      </c>
      <c r="L3634">
        <f t="shared" si="284"/>
        <v>1.5114371841932265E-2</v>
      </c>
      <c r="M3634">
        <f t="shared" si="286"/>
        <v>5.1673066126264172E-4</v>
      </c>
      <c r="N3634">
        <f t="shared" si="287"/>
        <v>1.5114371841932265E-2</v>
      </c>
      <c r="O3634">
        <f t="shared" si="288"/>
        <v>0.18137246210318719</v>
      </c>
      <c r="Q3634" s="7">
        <v>3608</v>
      </c>
      <c r="R3634" s="7">
        <v>6.5464505469769747E-4</v>
      </c>
      <c r="S3634" s="7">
        <v>-2.8448483911409846E-4</v>
      </c>
      <c r="U3634" s="7">
        <v>79.059829059829056</v>
      </c>
      <c r="V3634" s="7">
        <v>2.1957951259988151E-3</v>
      </c>
    </row>
    <row r="3635" spans="1:22" x14ac:dyDescent="0.35">
      <c r="A3635" s="24">
        <v>2016</v>
      </c>
      <c r="B3635" s="17" t="s">
        <v>104</v>
      </c>
      <c r="C3635" s="17" t="s">
        <v>105</v>
      </c>
      <c r="D3635" s="17">
        <v>2008</v>
      </c>
      <c r="E3635" s="17">
        <v>8</v>
      </c>
      <c r="F3635" s="17">
        <v>85</v>
      </c>
      <c r="G3635" s="17">
        <v>3</v>
      </c>
      <c r="H3635" s="17">
        <v>88</v>
      </c>
      <c r="I3635" s="17" t="b">
        <v>1</v>
      </c>
      <c r="J3635" s="25">
        <v>3.4090909090909102E-2</v>
      </c>
      <c r="K3635">
        <f t="shared" si="285"/>
        <v>1.7182130584192441E-4</v>
      </c>
      <c r="L3635">
        <f t="shared" si="284"/>
        <v>1.3108062627326908E-2</v>
      </c>
      <c r="M3635">
        <f t="shared" si="286"/>
        <v>4.4686577138614475E-4</v>
      </c>
      <c r="N3635">
        <f t="shared" si="287"/>
        <v>1.3108062627326908E-2</v>
      </c>
      <c r="O3635">
        <f t="shared" si="288"/>
        <v>0.10486450101861526</v>
      </c>
      <c r="Q3635" s="7">
        <v>3609</v>
      </c>
      <c r="R3635" s="7">
        <v>8.1357718219352351E-4</v>
      </c>
      <c r="S3635" s="7">
        <v>-4.4341696660992451E-4</v>
      </c>
      <c r="U3635" s="7">
        <v>79.081744466359837</v>
      </c>
      <c r="V3635" s="7">
        <v>2.1957951259988151E-3</v>
      </c>
    </row>
    <row r="3636" spans="1:22" x14ac:dyDescent="0.35">
      <c r="A3636" s="5">
        <v>2016</v>
      </c>
      <c r="B3636" s="14" t="s">
        <v>26</v>
      </c>
      <c r="C3636" s="14" t="s">
        <v>201</v>
      </c>
      <c r="D3636" s="14">
        <v>2006</v>
      </c>
      <c r="E3636" s="14">
        <v>10</v>
      </c>
      <c r="F3636" s="14">
        <v>85</v>
      </c>
      <c r="G3636" s="14">
        <v>3</v>
      </c>
      <c r="H3636" s="14">
        <v>88</v>
      </c>
      <c r="I3636" s="14" t="b">
        <v>1</v>
      </c>
      <c r="J3636" s="6">
        <v>3.4090909090909102E-2</v>
      </c>
      <c r="K3636">
        <f t="shared" si="285"/>
        <v>1.7182130584192441E-4</v>
      </c>
      <c r="L3636">
        <f t="shared" si="284"/>
        <v>1.3108062627326908E-2</v>
      </c>
      <c r="M3636">
        <f t="shared" si="286"/>
        <v>4.4686577138614475E-4</v>
      </c>
      <c r="N3636">
        <f t="shared" si="287"/>
        <v>1.3108062627326908E-2</v>
      </c>
      <c r="O3636">
        <f t="shared" si="288"/>
        <v>0.13108062627326908</v>
      </c>
      <c r="Q3636" s="7">
        <v>3610</v>
      </c>
      <c r="R3636" s="7">
        <v>4.1367485338369731E-4</v>
      </c>
      <c r="S3636" s="7">
        <v>3.835716791484369E-5</v>
      </c>
      <c r="U3636" s="7">
        <v>79.103659872890631</v>
      </c>
      <c r="V3636" s="7">
        <v>2.1962254490613415E-3</v>
      </c>
    </row>
    <row r="3637" spans="1:22" x14ac:dyDescent="0.35">
      <c r="A3637" s="3">
        <v>2014</v>
      </c>
      <c r="B3637" s="13" t="s">
        <v>30</v>
      </c>
      <c r="C3637" s="13" t="s">
        <v>32</v>
      </c>
      <c r="D3637" s="13">
        <v>2007</v>
      </c>
      <c r="E3637" s="17">
        <v>7</v>
      </c>
      <c r="F3637" s="13">
        <v>256</v>
      </c>
      <c r="G3637" s="13">
        <v>9</v>
      </c>
      <c r="H3637" s="13">
        <v>265</v>
      </c>
      <c r="I3637" s="13" t="b">
        <v>1</v>
      </c>
      <c r="J3637" s="4">
        <v>3.3962264150943403E-2</v>
      </c>
      <c r="K3637">
        <f t="shared" si="285"/>
        <v>5.1741643236488601E-4</v>
      </c>
      <c r="L3637">
        <f t="shared" si="284"/>
        <v>2.27467894957703E-2</v>
      </c>
      <c r="M3637">
        <f t="shared" si="286"/>
        <v>7.7253247344125564E-4</v>
      </c>
      <c r="N3637">
        <f t="shared" si="287"/>
        <v>2.27467894957703E-2</v>
      </c>
      <c r="O3637">
        <f t="shared" si="288"/>
        <v>0.15922752647039209</v>
      </c>
      <c r="Q3637" s="7">
        <v>3611</v>
      </c>
      <c r="R3637" s="7">
        <v>4.1367485338369731E-4</v>
      </c>
      <c r="S3637" s="7">
        <v>3.835716791484369E-5</v>
      </c>
      <c r="U3637" s="7">
        <v>79.125575279421426</v>
      </c>
      <c r="V3637" s="7">
        <v>2.197190610808245E-3</v>
      </c>
    </row>
    <row r="3638" spans="1:22" x14ac:dyDescent="0.35">
      <c r="A3638" s="3">
        <v>2013</v>
      </c>
      <c r="B3638" s="13" t="s">
        <v>67</v>
      </c>
      <c r="C3638" s="13" t="s">
        <v>123</v>
      </c>
      <c r="D3638" s="13">
        <v>2007</v>
      </c>
      <c r="E3638" s="14">
        <v>6</v>
      </c>
      <c r="F3638" s="13">
        <v>114</v>
      </c>
      <c r="G3638" s="13">
        <v>4</v>
      </c>
      <c r="H3638" s="13">
        <v>118</v>
      </c>
      <c r="I3638" s="13" t="b">
        <v>1</v>
      </c>
      <c r="J3638" s="4">
        <v>3.3898305084745797E-2</v>
      </c>
      <c r="K3638">
        <f t="shared" si="285"/>
        <v>2.303967510153077E-4</v>
      </c>
      <c r="L3638">
        <f t="shared" si="284"/>
        <v>1.5178825745600604E-2</v>
      </c>
      <c r="M3638">
        <f t="shared" si="286"/>
        <v>5.1453646595256333E-4</v>
      </c>
      <c r="N3638">
        <f t="shared" si="287"/>
        <v>1.5178825745600604E-2</v>
      </c>
      <c r="O3638">
        <f t="shared" si="288"/>
        <v>9.1072954473603626E-2</v>
      </c>
      <c r="Q3638" s="7">
        <v>3612</v>
      </c>
      <c r="R3638" s="7">
        <v>2.0585977333342055E-3</v>
      </c>
      <c r="S3638" s="7">
        <v>-1.5373931300494146E-3</v>
      </c>
      <c r="U3638" s="7">
        <v>79.147490685952221</v>
      </c>
      <c r="V3638" s="7">
        <v>2.1975260341535806E-3</v>
      </c>
    </row>
    <row r="3639" spans="1:22" x14ac:dyDescent="0.35">
      <c r="A3639" s="24">
        <v>2015</v>
      </c>
      <c r="B3639" s="17" t="s">
        <v>26</v>
      </c>
      <c r="C3639" s="17" t="s">
        <v>110</v>
      </c>
      <c r="D3639" s="17">
        <v>2005</v>
      </c>
      <c r="E3639" s="17">
        <v>10</v>
      </c>
      <c r="F3639" s="17">
        <v>114</v>
      </c>
      <c r="G3639" s="17">
        <v>4</v>
      </c>
      <c r="H3639" s="17">
        <v>118</v>
      </c>
      <c r="I3639" s="17" t="b">
        <v>1</v>
      </c>
      <c r="J3639" s="25">
        <v>3.3898305084745797E-2</v>
      </c>
      <c r="K3639">
        <f t="shared" si="285"/>
        <v>2.303967510153077E-4</v>
      </c>
      <c r="L3639">
        <f t="shared" si="284"/>
        <v>1.5178825745600604E-2</v>
      </c>
      <c r="M3639">
        <f t="shared" si="286"/>
        <v>5.1453646595256333E-4</v>
      </c>
      <c r="N3639">
        <f t="shared" si="287"/>
        <v>1.5178825745600604E-2</v>
      </c>
      <c r="O3639">
        <f t="shared" si="288"/>
        <v>0.15178825745600605</v>
      </c>
      <c r="Q3639" s="7">
        <v>3613</v>
      </c>
      <c r="R3639" s="7">
        <v>5.8672277622073246E-4</v>
      </c>
      <c r="S3639" s="7">
        <v>5.0696760617089526E-5</v>
      </c>
      <c r="U3639" s="7">
        <v>79.169406092483001</v>
      </c>
      <c r="V3639" s="7">
        <v>2.2009575259910232E-3</v>
      </c>
    </row>
    <row r="3640" spans="1:22" x14ac:dyDescent="0.35">
      <c r="A3640" s="5">
        <v>2016</v>
      </c>
      <c r="B3640" s="14" t="s">
        <v>30</v>
      </c>
      <c r="C3640" s="14" t="s">
        <v>48</v>
      </c>
      <c r="D3640" s="14">
        <v>2007</v>
      </c>
      <c r="E3640" s="14">
        <v>9</v>
      </c>
      <c r="F3640" s="14">
        <v>114</v>
      </c>
      <c r="G3640" s="14">
        <v>4</v>
      </c>
      <c r="H3640" s="14">
        <v>118</v>
      </c>
      <c r="I3640" s="14" t="b">
        <v>1</v>
      </c>
      <c r="J3640" s="6">
        <v>3.3898305084745797E-2</v>
      </c>
      <c r="K3640">
        <f t="shared" si="285"/>
        <v>2.303967510153077E-4</v>
      </c>
      <c r="L3640">
        <f t="shared" si="284"/>
        <v>1.5178825745600604E-2</v>
      </c>
      <c r="M3640">
        <f t="shared" si="286"/>
        <v>5.1453646595256333E-4</v>
      </c>
      <c r="N3640">
        <f t="shared" si="287"/>
        <v>1.5178825745600604E-2</v>
      </c>
      <c r="O3640">
        <f t="shared" si="288"/>
        <v>0.13660943171040543</v>
      </c>
      <c r="Q3640" s="7">
        <v>3614</v>
      </c>
      <c r="R3640" s="7">
        <v>1.6836008593755596E-3</v>
      </c>
      <c r="S3640" s="7">
        <v>-7.4804472920178425E-4</v>
      </c>
      <c r="U3640" s="7">
        <v>79.191321499013796</v>
      </c>
      <c r="V3640" s="7">
        <v>2.2009575259910232E-3</v>
      </c>
    </row>
    <row r="3641" spans="1:22" x14ac:dyDescent="0.35">
      <c r="A3641" s="3">
        <v>2013</v>
      </c>
      <c r="B3641" s="13" t="s">
        <v>30</v>
      </c>
      <c r="C3641" s="13" t="s">
        <v>274</v>
      </c>
      <c r="D3641" s="13">
        <v>2006</v>
      </c>
      <c r="E3641" s="17">
        <v>7</v>
      </c>
      <c r="F3641" s="13">
        <v>57</v>
      </c>
      <c r="G3641" s="13">
        <v>2</v>
      </c>
      <c r="H3641" s="13">
        <v>59</v>
      </c>
      <c r="I3641" s="13" t="b">
        <v>1</v>
      </c>
      <c r="J3641" s="4">
        <v>3.3898305084745797E-2</v>
      </c>
      <c r="K3641">
        <f t="shared" si="285"/>
        <v>1.1519837550765385E-4</v>
      </c>
      <c r="L3641">
        <f t="shared" si="284"/>
        <v>1.073305061516314E-2</v>
      </c>
      <c r="M3641">
        <f t="shared" si="286"/>
        <v>3.6383222424281867E-4</v>
      </c>
      <c r="N3641">
        <f t="shared" si="287"/>
        <v>1.073305061516314E-2</v>
      </c>
      <c r="O3641">
        <f t="shared" si="288"/>
        <v>7.5131354306141984E-2</v>
      </c>
      <c r="Q3641" s="7">
        <v>3615</v>
      </c>
      <c r="R3641" s="7">
        <v>1.8045904440739408E-3</v>
      </c>
      <c r="S3641" s="7">
        <v>-1.224383162576885E-3</v>
      </c>
      <c r="U3641" s="7">
        <v>79.213236905544591</v>
      </c>
      <c r="V3641" s="7">
        <v>2.2009575259910232E-3</v>
      </c>
    </row>
    <row r="3642" spans="1:22" x14ac:dyDescent="0.35">
      <c r="A3642" s="5">
        <v>2015</v>
      </c>
      <c r="B3642" s="14" t="s">
        <v>180</v>
      </c>
      <c r="C3642" s="14" t="s">
        <v>181</v>
      </c>
      <c r="D3642" s="14">
        <v>2007</v>
      </c>
      <c r="E3642" s="14">
        <v>8</v>
      </c>
      <c r="F3642" s="14">
        <v>57</v>
      </c>
      <c r="G3642" s="14">
        <v>2</v>
      </c>
      <c r="H3642" s="14">
        <v>59</v>
      </c>
      <c r="I3642" s="14" t="b">
        <v>1</v>
      </c>
      <c r="J3642" s="6">
        <v>3.3898305084745797E-2</v>
      </c>
      <c r="K3642">
        <f t="shared" si="285"/>
        <v>1.1519837550765385E-4</v>
      </c>
      <c r="L3642">
        <f t="shared" si="284"/>
        <v>1.073305061516314E-2</v>
      </c>
      <c r="M3642">
        <f t="shared" si="286"/>
        <v>3.6383222424281867E-4</v>
      </c>
      <c r="N3642">
        <f t="shared" si="287"/>
        <v>1.073305061516314E-2</v>
      </c>
      <c r="O3642">
        <f t="shared" si="288"/>
        <v>8.5864404921305121E-2</v>
      </c>
      <c r="Q3642" s="7">
        <v>3616</v>
      </c>
      <c r="R3642" s="7">
        <v>8.0877569206939959E-4</v>
      </c>
      <c r="S3642" s="7">
        <v>-3.5934906435212429E-4</v>
      </c>
      <c r="U3642" s="7">
        <v>79.235152312075385</v>
      </c>
      <c r="V3642" s="7">
        <v>2.2017318294541973E-3</v>
      </c>
    </row>
    <row r="3643" spans="1:22" x14ac:dyDescent="0.35">
      <c r="A3643" s="3">
        <v>2016</v>
      </c>
      <c r="B3643" s="13" t="s">
        <v>33</v>
      </c>
      <c r="C3643" s="13" t="s">
        <v>109</v>
      </c>
      <c r="D3643" s="13">
        <v>2005</v>
      </c>
      <c r="E3643" s="17">
        <v>11</v>
      </c>
      <c r="F3643" s="13">
        <v>57</v>
      </c>
      <c r="G3643" s="13">
        <v>2</v>
      </c>
      <c r="H3643" s="13">
        <v>59</v>
      </c>
      <c r="I3643" s="13" t="b">
        <v>1</v>
      </c>
      <c r="J3643" s="4">
        <v>3.3898305084745797E-2</v>
      </c>
      <c r="K3643">
        <f t="shared" si="285"/>
        <v>1.1519837550765385E-4</v>
      </c>
      <c r="L3643">
        <f t="shared" si="284"/>
        <v>1.073305061516314E-2</v>
      </c>
      <c r="M3643">
        <f t="shared" si="286"/>
        <v>3.6383222424281867E-4</v>
      </c>
      <c r="N3643">
        <f t="shared" si="287"/>
        <v>1.073305061516314E-2</v>
      </c>
      <c r="O3643">
        <f t="shared" si="288"/>
        <v>0.11806355676679454</v>
      </c>
      <c r="Q3643" s="7">
        <v>3617</v>
      </c>
      <c r="R3643" s="7">
        <v>6.1242434031763798E-4</v>
      </c>
      <c r="S3643" s="7">
        <v>-1.6299771260036268E-4</v>
      </c>
      <c r="U3643" s="7">
        <v>79.257067718606166</v>
      </c>
      <c r="V3643" s="7">
        <v>2.2024914402511463E-3</v>
      </c>
    </row>
    <row r="3644" spans="1:22" x14ac:dyDescent="0.35">
      <c r="A3644" s="3">
        <v>2016</v>
      </c>
      <c r="B3644" s="13" t="s">
        <v>26</v>
      </c>
      <c r="C3644" s="13" t="s">
        <v>247</v>
      </c>
      <c r="D3644" s="13">
        <v>2009</v>
      </c>
      <c r="E3644" s="14">
        <v>7</v>
      </c>
      <c r="F3644" s="13">
        <v>57</v>
      </c>
      <c r="G3644" s="13">
        <v>2</v>
      </c>
      <c r="H3644" s="13">
        <v>59</v>
      </c>
      <c r="I3644" s="13" t="b">
        <v>1</v>
      </c>
      <c r="J3644" s="4">
        <v>3.3898305084745797E-2</v>
      </c>
      <c r="K3644">
        <f t="shared" si="285"/>
        <v>1.1519837550765385E-4</v>
      </c>
      <c r="L3644">
        <f t="shared" si="284"/>
        <v>1.073305061516314E-2</v>
      </c>
      <c r="M3644">
        <f t="shared" si="286"/>
        <v>3.6383222424281867E-4</v>
      </c>
      <c r="N3644">
        <f t="shared" si="287"/>
        <v>1.073305061516314E-2</v>
      </c>
      <c r="O3644">
        <f t="shared" si="288"/>
        <v>7.5131354306141984E-2</v>
      </c>
      <c r="Q3644" s="7">
        <v>3618</v>
      </c>
      <c r="R3644" s="7">
        <v>8.0877569206939959E-4</v>
      </c>
      <c r="S3644" s="7">
        <v>-3.5934906435212429E-4</v>
      </c>
      <c r="U3644" s="7">
        <v>79.278983125136961</v>
      </c>
      <c r="V3644" s="7">
        <v>2.2028557928892131E-3</v>
      </c>
    </row>
    <row r="3645" spans="1:22" x14ac:dyDescent="0.35">
      <c r="A3645" s="24">
        <v>2017</v>
      </c>
      <c r="B3645" s="17" t="s">
        <v>26</v>
      </c>
      <c r="C3645" s="17" t="s">
        <v>223</v>
      </c>
      <c r="D3645" s="17">
        <v>2007</v>
      </c>
      <c r="E3645" s="17">
        <v>10</v>
      </c>
      <c r="F3645" s="17">
        <v>57</v>
      </c>
      <c r="G3645" s="17">
        <v>2</v>
      </c>
      <c r="H3645" s="17">
        <v>59</v>
      </c>
      <c r="I3645" s="17" t="b">
        <v>1</v>
      </c>
      <c r="J3645" s="25">
        <v>3.3898305084745797E-2</v>
      </c>
      <c r="K3645">
        <f t="shared" si="285"/>
        <v>1.1519837550765385E-4</v>
      </c>
      <c r="L3645">
        <f t="shared" si="284"/>
        <v>1.073305061516314E-2</v>
      </c>
      <c r="M3645">
        <f t="shared" si="286"/>
        <v>3.6383222424281867E-4</v>
      </c>
      <c r="N3645">
        <f t="shared" si="287"/>
        <v>1.073305061516314E-2</v>
      </c>
      <c r="O3645">
        <f t="shared" si="288"/>
        <v>0.10733050615163139</v>
      </c>
      <c r="Q3645" s="7">
        <v>3619</v>
      </c>
      <c r="R3645" s="7">
        <v>1.2014783955729227E-3</v>
      </c>
      <c r="S3645" s="7">
        <v>-7.5205176785564745E-4</v>
      </c>
      <c r="U3645" s="7">
        <v>79.300898531667755</v>
      </c>
      <c r="V3645" s="7">
        <v>2.2028557928892131E-3</v>
      </c>
    </row>
    <row r="3646" spans="1:22" x14ac:dyDescent="0.35">
      <c r="A3646" s="3">
        <v>2015</v>
      </c>
      <c r="B3646" s="13" t="s">
        <v>26</v>
      </c>
      <c r="C3646" s="13" t="s">
        <v>27</v>
      </c>
      <c r="D3646" s="13">
        <v>2004</v>
      </c>
      <c r="E3646" s="14">
        <v>11</v>
      </c>
      <c r="F3646" s="13">
        <v>286</v>
      </c>
      <c r="G3646" s="13">
        <v>10</v>
      </c>
      <c r="H3646" s="13">
        <v>296</v>
      </c>
      <c r="I3646" s="13" t="b">
        <v>1</v>
      </c>
      <c r="J3646" s="4">
        <v>3.37837837837838E-2</v>
      </c>
      <c r="K3646">
        <f t="shared" si="285"/>
        <v>5.7794439237738205E-4</v>
      </c>
      <c r="L3646">
        <f t="shared" si="284"/>
        <v>2.4040474046436399E-2</v>
      </c>
      <c r="M3646">
        <f t="shared" si="286"/>
        <v>8.1217817724447332E-4</v>
      </c>
      <c r="N3646">
        <f t="shared" si="287"/>
        <v>2.4040474046436399E-2</v>
      </c>
      <c r="O3646">
        <f t="shared" si="288"/>
        <v>0.26444521451080039</v>
      </c>
      <c r="Q3646" s="7">
        <v>3620</v>
      </c>
      <c r="R3646" s="7">
        <v>1.0051270438211609E-3</v>
      </c>
      <c r="S3646" s="7">
        <v>-5.5570041610388562E-4</v>
      </c>
      <c r="U3646" s="7">
        <v>79.32281393819855</v>
      </c>
      <c r="V3646" s="7">
        <v>2.2059618656870882E-3</v>
      </c>
    </row>
    <row r="3647" spans="1:22" x14ac:dyDescent="0.35">
      <c r="A3647" s="3">
        <v>2013</v>
      </c>
      <c r="B3647" s="13" t="s">
        <v>26</v>
      </c>
      <c r="C3647" s="13" t="s">
        <v>88</v>
      </c>
      <c r="D3647" s="13">
        <v>1998</v>
      </c>
      <c r="E3647" s="17">
        <v>15</v>
      </c>
      <c r="F3647" s="13">
        <v>143</v>
      </c>
      <c r="G3647" s="13">
        <v>5</v>
      </c>
      <c r="H3647" s="13">
        <v>148</v>
      </c>
      <c r="I3647" s="13" t="b">
        <v>1</v>
      </c>
      <c r="J3647" s="4">
        <v>3.37837837837838E-2</v>
      </c>
      <c r="K3647">
        <f t="shared" si="285"/>
        <v>2.8897219618869102E-4</v>
      </c>
      <c r="L3647">
        <f t="shared" si="284"/>
        <v>1.6999182221174376E-2</v>
      </c>
      <c r="M3647">
        <f t="shared" si="286"/>
        <v>5.7429669666129676E-4</v>
      </c>
      <c r="N3647">
        <f t="shared" si="287"/>
        <v>1.6999182221174376E-2</v>
      </c>
      <c r="O3647">
        <f t="shared" si="288"/>
        <v>0.25498773331761565</v>
      </c>
      <c r="Q3647" s="7">
        <v>3621</v>
      </c>
      <c r="R3647" s="7">
        <v>1.0051270438211609E-3</v>
      </c>
      <c r="S3647" s="7">
        <v>-5.5570041610388562E-4</v>
      </c>
      <c r="U3647" s="7">
        <v>79.34472934472933</v>
      </c>
      <c r="V3647" s="7">
        <v>2.2093635051258415E-3</v>
      </c>
    </row>
    <row r="3648" spans="1:22" x14ac:dyDescent="0.35">
      <c r="A3648" s="5">
        <v>2014</v>
      </c>
      <c r="B3648" s="14" t="s">
        <v>26</v>
      </c>
      <c r="C3648" s="14" t="s">
        <v>78</v>
      </c>
      <c r="D3648" s="14">
        <v>2003</v>
      </c>
      <c r="E3648" s="14">
        <v>11</v>
      </c>
      <c r="F3648" s="14">
        <v>143</v>
      </c>
      <c r="G3648" s="14">
        <v>5</v>
      </c>
      <c r="H3648" s="14">
        <v>148</v>
      </c>
      <c r="I3648" s="14" t="b">
        <v>1</v>
      </c>
      <c r="J3648" s="6">
        <v>3.37837837837838E-2</v>
      </c>
      <c r="K3648">
        <f t="shared" si="285"/>
        <v>2.8897219618869102E-4</v>
      </c>
      <c r="L3648">
        <f t="shared" si="284"/>
        <v>1.6999182221174376E-2</v>
      </c>
      <c r="M3648">
        <f t="shared" si="286"/>
        <v>5.7429669666129676E-4</v>
      </c>
      <c r="N3648">
        <f t="shared" si="287"/>
        <v>1.6999182221174376E-2</v>
      </c>
      <c r="O3648">
        <f t="shared" si="288"/>
        <v>0.18699100443291813</v>
      </c>
      <c r="Q3648" s="7">
        <v>3622</v>
      </c>
      <c r="R3648" s="7">
        <v>5.0004237994626956E-4</v>
      </c>
      <c r="S3648" s="7">
        <v>-1.3308707503723629E-4</v>
      </c>
      <c r="U3648" s="7">
        <v>79.366644751260125</v>
      </c>
      <c r="V3648" s="7">
        <v>2.2118727205911056E-3</v>
      </c>
    </row>
    <row r="3649" spans="1:22" x14ac:dyDescent="0.35">
      <c r="A3649" s="3">
        <v>2013</v>
      </c>
      <c r="B3649" s="13" t="s">
        <v>104</v>
      </c>
      <c r="C3649" s="13" t="s">
        <v>115</v>
      </c>
      <c r="D3649" s="13">
        <v>2007</v>
      </c>
      <c r="E3649" s="17">
        <v>6</v>
      </c>
      <c r="F3649" s="13">
        <v>86</v>
      </c>
      <c r="G3649" s="13">
        <v>3</v>
      </c>
      <c r="H3649" s="13">
        <v>89</v>
      </c>
      <c r="I3649" s="13" t="b">
        <v>1</v>
      </c>
      <c r="J3649" s="4">
        <v>3.3707865168539297E-2</v>
      </c>
      <c r="K3649">
        <f t="shared" si="285"/>
        <v>1.7377382068103718E-4</v>
      </c>
      <c r="L3649">
        <f t="shared" si="284"/>
        <v>1.3182329865431117E-2</v>
      </c>
      <c r="M3649">
        <f t="shared" si="286"/>
        <v>4.4434819771116087E-4</v>
      </c>
      <c r="N3649">
        <f t="shared" si="287"/>
        <v>1.3182329865431117E-2</v>
      </c>
      <c r="O3649">
        <f t="shared" si="288"/>
        <v>7.9093979192586705E-2</v>
      </c>
      <c r="Q3649" s="7">
        <v>3623</v>
      </c>
      <c r="R3649" s="7">
        <v>5.0004237994626956E-4</v>
      </c>
      <c r="S3649" s="7">
        <v>-1.3308707503723629E-4</v>
      </c>
      <c r="U3649" s="7">
        <v>79.38856015779092</v>
      </c>
      <c r="V3649" s="7">
        <v>2.2124299375593983E-3</v>
      </c>
    </row>
    <row r="3650" spans="1:22" x14ac:dyDescent="0.35">
      <c r="A3650" s="5">
        <v>2014</v>
      </c>
      <c r="B3650" s="14" t="s">
        <v>52</v>
      </c>
      <c r="C3650" s="14" t="s">
        <v>53</v>
      </c>
      <c r="D3650" s="14">
        <v>2008</v>
      </c>
      <c r="E3650" s="14">
        <v>6</v>
      </c>
      <c r="F3650" s="14">
        <v>86</v>
      </c>
      <c r="G3650" s="14">
        <v>3</v>
      </c>
      <c r="H3650" s="14">
        <v>89</v>
      </c>
      <c r="I3650" s="14" t="b">
        <v>1</v>
      </c>
      <c r="J3650" s="6">
        <v>3.3707865168539297E-2</v>
      </c>
      <c r="K3650">
        <f t="shared" si="285"/>
        <v>1.7377382068103718E-4</v>
      </c>
      <c r="L3650">
        <f t="shared" si="284"/>
        <v>1.3182329865431117E-2</v>
      </c>
      <c r="M3650">
        <f t="shared" si="286"/>
        <v>4.4434819771116087E-4</v>
      </c>
      <c r="N3650">
        <f t="shared" si="287"/>
        <v>1.3182329865431117E-2</v>
      </c>
      <c r="O3650">
        <f t="shared" si="288"/>
        <v>7.9093979192586705E-2</v>
      </c>
      <c r="Q3650" s="7">
        <v>3624</v>
      </c>
      <c r="R3650" s="7">
        <v>1.1413232094096718E-3</v>
      </c>
      <c r="S3650" s="7">
        <v>-7.7436790450063843E-4</v>
      </c>
      <c r="U3650" s="7">
        <v>79.410475564321715</v>
      </c>
      <c r="V3650" s="7">
        <v>2.2127950839556099E-3</v>
      </c>
    </row>
    <row r="3651" spans="1:22" x14ac:dyDescent="0.35">
      <c r="A3651" s="3">
        <v>2015</v>
      </c>
      <c r="B3651" s="13" t="s">
        <v>128</v>
      </c>
      <c r="C3651" s="13" t="s">
        <v>129</v>
      </c>
      <c r="D3651" s="13">
        <v>2007</v>
      </c>
      <c r="E3651" s="17">
        <v>8</v>
      </c>
      <c r="F3651" s="13">
        <v>86</v>
      </c>
      <c r="G3651" s="13">
        <v>3</v>
      </c>
      <c r="H3651" s="13">
        <v>89</v>
      </c>
      <c r="I3651" s="13" t="b">
        <v>1</v>
      </c>
      <c r="J3651" s="4">
        <v>3.3707865168539297E-2</v>
      </c>
      <c r="K3651">
        <f t="shared" si="285"/>
        <v>1.7377382068103718E-4</v>
      </c>
      <c r="L3651">
        <f t="shared" si="284"/>
        <v>1.3182329865431117E-2</v>
      </c>
      <c r="M3651">
        <f t="shared" si="286"/>
        <v>4.4434819771116087E-4</v>
      </c>
      <c r="N3651">
        <f t="shared" si="287"/>
        <v>1.3182329865431117E-2</v>
      </c>
      <c r="O3651">
        <f t="shared" si="288"/>
        <v>0.10545863892344894</v>
      </c>
      <c r="Q3651" s="7">
        <v>3625</v>
      </c>
      <c r="R3651" s="7">
        <v>5.0004237994626956E-4</v>
      </c>
      <c r="S3651" s="7">
        <v>-1.3308707503723629E-4</v>
      </c>
      <c r="U3651" s="7">
        <v>79.432390970852495</v>
      </c>
      <c r="V3651" s="7">
        <v>2.2136913515949266E-3</v>
      </c>
    </row>
    <row r="3652" spans="1:22" x14ac:dyDescent="0.35">
      <c r="A3652" s="5">
        <v>2016</v>
      </c>
      <c r="B3652" s="14" t="s">
        <v>58</v>
      </c>
      <c r="C3652" s="14" t="s">
        <v>63</v>
      </c>
      <c r="D3652" s="14">
        <v>2008</v>
      </c>
      <c r="E3652" s="14">
        <v>8</v>
      </c>
      <c r="F3652" s="14">
        <v>86</v>
      </c>
      <c r="G3652" s="14">
        <v>3</v>
      </c>
      <c r="H3652" s="14">
        <v>89</v>
      </c>
      <c r="I3652" s="14" t="b">
        <v>1</v>
      </c>
      <c r="J3652" s="6">
        <v>3.3707865168539297E-2</v>
      </c>
      <c r="K3652">
        <f t="shared" si="285"/>
        <v>1.7377382068103718E-4</v>
      </c>
      <c r="L3652">
        <f t="shared" ref="L3652:L3715" si="289">SQRT(K3652)</f>
        <v>1.3182329865431117E-2</v>
      </c>
      <c r="M3652">
        <f t="shared" si="286"/>
        <v>4.4434819771116087E-4</v>
      </c>
      <c r="N3652">
        <f t="shared" si="287"/>
        <v>1.3182329865431117E-2</v>
      </c>
      <c r="O3652">
        <f t="shared" si="288"/>
        <v>0.10545863892344894</v>
      </c>
      <c r="Q3652" s="7">
        <v>3626</v>
      </c>
      <c r="R3652" s="7">
        <v>5.0004237994626956E-4</v>
      </c>
      <c r="S3652" s="7">
        <v>-1.3308707503723629E-4</v>
      </c>
      <c r="U3652" s="7">
        <v>79.45430637738329</v>
      </c>
      <c r="V3652" s="7">
        <v>2.2150212954527224E-3</v>
      </c>
    </row>
    <row r="3653" spans="1:22" x14ac:dyDescent="0.35">
      <c r="A3653" s="24">
        <v>2013</v>
      </c>
      <c r="B3653" s="17" t="s">
        <v>67</v>
      </c>
      <c r="C3653" s="17" t="s">
        <v>68</v>
      </c>
      <c r="D3653" s="17">
        <v>2006</v>
      </c>
      <c r="E3653" s="17">
        <v>7</v>
      </c>
      <c r="F3653" s="17">
        <v>115</v>
      </c>
      <c r="G3653" s="17">
        <v>4</v>
      </c>
      <c r="H3653" s="17">
        <v>119</v>
      </c>
      <c r="I3653" s="17" t="b">
        <v>1</v>
      </c>
      <c r="J3653" s="25">
        <v>3.3613445378151301E-2</v>
      </c>
      <c r="K3653">
        <f t="shared" si="285"/>
        <v>2.323492658544205E-4</v>
      </c>
      <c r="L3653">
        <f t="shared" si="289"/>
        <v>1.5243007113244438E-2</v>
      </c>
      <c r="M3653">
        <f t="shared" si="286"/>
        <v>5.1236998699981363E-4</v>
      </c>
      <c r="N3653">
        <f t="shared" si="287"/>
        <v>1.5243007113244438E-2</v>
      </c>
      <c r="O3653">
        <f t="shared" si="288"/>
        <v>0.10670104979271106</v>
      </c>
      <c r="Q3653" s="7">
        <v>3627</v>
      </c>
      <c r="R3653" s="7">
        <v>6.6036258731212E-4</v>
      </c>
      <c r="S3653" s="7">
        <v>-2.9340728240308673E-4</v>
      </c>
      <c r="U3653" s="7">
        <v>79.476221783914085</v>
      </c>
      <c r="V3653" s="7">
        <v>2.2150212954527224E-3</v>
      </c>
    </row>
    <row r="3654" spans="1:22" x14ac:dyDescent="0.35">
      <c r="A3654" s="3">
        <v>2015</v>
      </c>
      <c r="B3654" s="13" t="s">
        <v>26</v>
      </c>
      <c r="C3654" s="13" t="s">
        <v>27</v>
      </c>
      <c r="D3654" s="13">
        <v>2006</v>
      </c>
      <c r="E3654" s="14">
        <v>9</v>
      </c>
      <c r="F3654" s="13">
        <v>173</v>
      </c>
      <c r="G3654" s="13">
        <v>6</v>
      </c>
      <c r="H3654" s="13">
        <v>179</v>
      </c>
      <c r="I3654" s="13" t="b">
        <v>1</v>
      </c>
      <c r="J3654" s="4">
        <v>3.3519553072625698E-2</v>
      </c>
      <c r="K3654">
        <f t="shared" si="285"/>
        <v>3.4950015620118711E-4</v>
      </c>
      <c r="L3654">
        <f t="shared" si="289"/>
        <v>1.8694923273476868E-2</v>
      </c>
      <c r="M3654">
        <f t="shared" si="286"/>
        <v>6.2664547285397321E-4</v>
      </c>
      <c r="N3654">
        <f t="shared" si="287"/>
        <v>1.8694923273476868E-2</v>
      </c>
      <c r="O3654">
        <f t="shared" si="288"/>
        <v>0.16825430946129183</v>
      </c>
      <c r="Q3654" s="7">
        <v>3628</v>
      </c>
      <c r="R3654" s="7">
        <v>1.1413232094096718E-3</v>
      </c>
      <c r="S3654" s="7">
        <v>-7.7436790450063843E-4</v>
      </c>
      <c r="U3654" s="7">
        <v>79.498137190444879</v>
      </c>
      <c r="V3654" s="7">
        <v>2.2150212954527224E-3</v>
      </c>
    </row>
    <row r="3655" spans="1:22" x14ac:dyDescent="0.35">
      <c r="A3655" s="24">
        <v>2017</v>
      </c>
      <c r="B3655" s="17" t="s">
        <v>33</v>
      </c>
      <c r="C3655" s="17" t="s">
        <v>34</v>
      </c>
      <c r="D3655" s="17">
        <v>2009</v>
      </c>
      <c r="E3655" s="17">
        <v>8</v>
      </c>
      <c r="F3655" s="17">
        <v>173</v>
      </c>
      <c r="G3655" s="17">
        <v>6</v>
      </c>
      <c r="H3655" s="17">
        <v>179</v>
      </c>
      <c r="I3655" s="17" t="b">
        <v>1</v>
      </c>
      <c r="J3655" s="25">
        <v>3.3519553072625698E-2</v>
      </c>
      <c r="K3655">
        <f t="shared" si="285"/>
        <v>3.4950015620118711E-4</v>
      </c>
      <c r="L3655">
        <f t="shared" si="289"/>
        <v>1.8694923273476868E-2</v>
      </c>
      <c r="M3655">
        <f t="shared" si="286"/>
        <v>6.2664547285397321E-4</v>
      </c>
      <c r="N3655">
        <f t="shared" si="287"/>
        <v>1.8694923273476868E-2</v>
      </c>
      <c r="O3655">
        <f t="shared" si="288"/>
        <v>0.14955938618781495</v>
      </c>
      <c r="Q3655" s="7">
        <v>3629</v>
      </c>
      <c r="R3655" s="7">
        <v>8.2068279467797044E-4</v>
      </c>
      <c r="S3655" s="7">
        <v>-4.5372748976893717E-4</v>
      </c>
      <c r="U3655" s="7">
        <v>79.52005259697566</v>
      </c>
      <c r="V3655" s="7">
        <v>2.2185500873911843E-3</v>
      </c>
    </row>
    <row r="3656" spans="1:22" x14ac:dyDescent="0.35">
      <c r="A3656" s="3">
        <v>2017</v>
      </c>
      <c r="B3656" s="13" t="s">
        <v>30</v>
      </c>
      <c r="C3656" s="13" t="s">
        <v>48</v>
      </c>
      <c r="D3656" s="13">
        <v>2008</v>
      </c>
      <c r="E3656" s="14">
        <v>9</v>
      </c>
      <c r="F3656" s="13">
        <v>231</v>
      </c>
      <c r="G3656" s="13">
        <v>8</v>
      </c>
      <c r="H3656" s="13">
        <v>239</v>
      </c>
      <c r="I3656" s="13" t="b">
        <v>1</v>
      </c>
      <c r="J3656" s="4">
        <v>3.3472803347280297E-2</v>
      </c>
      <c r="K3656">
        <f t="shared" si="285"/>
        <v>4.6665104654795375E-4</v>
      </c>
      <c r="L3656">
        <f t="shared" si="289"/>
        <v>2.1602107456170885E-2</v>
      </c>
      <c r="M3656">
        <f t="shared" si="286"/>
        <v>7.2308309476722544E-4</v>
      </c>
      <c r="N3656">
        <f t="shared" si="287"/>
        <v>2.1602107456170885E-2</v>
      </c>
      <c r="O3656">
        <f t="shared" si="288"/>
        <v>0.19441896710553797</v>
      </c>
      <c r="Q3656" s="7">
        <v>3630</v>
      </c>
      <c r="R3656" s="7">
        <v>1.1413232094096718E-3</v>
      </c>
      <c r="S3656" s="7">
        <v>-7.7436790450063843E-4</v>
      </c>
      <c r="U3656" s="7">
        <v>79.541968003506454</v>
      </c>
      <c r="V3656" s="7">
        <v>2.2192341283803446E-3</v>
      </c>
    </row>
    <row r="3657" spans="1:22" x14ac:dyDescent="0.35">
      <c r="A3657" s="24">
        <v>2016</v>
      </c>
      <c r="B3657" s="17" t="s">
        <v>30</v>
      </c>
      <c r="C3657" s="17" t="s">
        <v>31</v>
      </c>
      <c r="D3657" s="17">
        <v>2007</v>
      </c>
      <c r="E3657" s="17">
        <v>9</v>
      </c>
      <c r="F3657" s="17">
        <v>289</v>
      </c>
      <c r="G3657" s="17">
        <v>10</v>
      </c>
      <c r="H3657" s="17">
        <v>299</v>
      </c>
      <c r="I3657" s="17" t="b">
        <v>1</v>
      </c>
      <c r="J3657" s="25">
        <v>3.3444816053511697E-2</v>
      </c>
      <c r="K3657">
        <f t="shared" si="285"/>
        <v>5.8380193689472044E-4</v>
      </c>
      <c r="L3657">
        <f t="shared" si="289"/>
        <v>2.416199364486963E-2</v>
      </c>
      <c r="M3657">
        <f t="shared" si="286"/>
        <v>8.0809343293878342E-4</v>
      </c>
      <c r="N3657">
        <f t="shared" si="287"/>
        <v>2.416199364486963E-2</v>
      </c>
      <c r="O3657">
        <f t="shared" si="288"/>
        <v>0.21745794280382666</v>
      </c>
      <c r="Q3657" s="7">
        <v>3631</v>
      </c>
      <c r="R3657" s="7">
        <v>3.2020756472377152E-3</v>
      </c>
      <c r="S3657" s="7">
        <v>-2.3070718881021569E-3</v>
      </c>
      <c r="U3657" s="7">
        <v>79.563883410037249</v>
      </c>
      <c r="V3657" s="7">
        <v>2.2192341283803446E-3</v>
      </c>
    </row>
    <row r="3658" spans="1:22" x14ac:dyDescent="0.35">
      <c r="A3658" s="3">
        <v>2016</v>
      </c>
      <c r="B3658" s="13" t="s">
        <v>37</v>
      </c>
      <c r="C3658" s="13" t="s">
        <v>39</v>
      </c>
      <c r="D3658" s="13">
        <v>2007</v>
      </c>
      <c r="E3658" s="14">
        <v>9</v>
      </c>
      <c r="F3658" s="13">
        <v>145</v>
      </c>
      <c r="G3658" s="13">
        <v>5</v>
      </c>
      <c r="H3658" s="13">
        <v>150</v>
      </c>
      <c r="I3658" s="13" t="b">
        <v>1</v>
      </c>
      <c r="J3658" s="4">
        <v>3.3333333333333298E-2</v>
      </c>
      <c r="K3658">
        <f t="shared" si="285"/>
        <v>2.9287722586691657E-4</v>
      </c>
      <c r="L3658">
        <f t="shared" si="289"/>
        <v>1.7113656122141656E-2</v>
      </c>
      <c r="M3658">
        <f t="shared" si="286"/>
        <v>5.7045520407138792E-4</v>
      </c>
      <c r="N3658">
        <f t="shared" si="287"/>
        <v>1.7113656122141656E-2</v>
      </c>
      <c r="O3658">
        <f t="shared" si="288"/>
        <v>0.15402290509927491</v>
      </c>
      <c r="Q3658" s="7">
        <v>3632</v>
      </c>
      <c r="R3658" s="7">
        <v>1.8487192368982406E-3</v>
      </c>
      <c r="S3658" s="7">
        <v>-1.3319885756355987E-3</v>
      </c>
      <c r="U3658" s="7">
        <v>79.585798816568044</v>
      </c>
      <c r="V3658" s="7">
        <v>2.2192341283803446E-3</v>
      </c>
    </row>
    <row r="3659" spans="1:22" x14ac:dyDescent="0.35">
      <c r="A3659" s="24">
        <v>2017</v>
      </c>
      <c r="B3659" s="17" t="s">
        <v>26</v>
      </c>
      <c r="C3659" s="17" t="s">
        <v>78</v>
      </c>
      <c r="D3659" s="17">
        <v>2004</v>
      </c>
      <c r="E3659" s="17">
        <v>13</v>
      </c>
      <c r="F3659" s="17">
        <v>145</v>
      </c>
      <c r="G3659" s="17">
        <v>5</v>
      </c>
      <c r="H3659" s="17">
        <v>150</v>
      </c>
      <c r="I3659" s="17" t="b">
        <v>1</v>
      </c>
      <c r="J3659" s="25">
        <v>3.3333333333333298E-2</v>
      </c>
      <c r="K3659">
        <f t="shared" si="285"/>
        <v>2.9287722586691657E-4</v>
      </c>
      <c r="L3659">
        <f t="shared" si="289"/>
        <v>1.7113656122141656E-2</v>
      </c>
      <c r="M3659">
        <f t="shared" si="286"/>
        <v>5.7045520407138792E-4</v>
      </c>
      <c r="N3659">
        <f t="shared" si="287"/>
        <v>1.7113656122141656E-2</v>
      </c>
      <c r="O3659">
        <f t="shared" si="288"/>
        <v>0.22247752958784153</v>
      </c>
      <c r="Q3659" s="7">
        <v>3633</v>
      </c>
      <c r="R3659" s="7">
        <v>8.1341054773327235E-4</v>
      </c>
      <c r="S3659" s="7">
        <v>-3.665447763471276E-4</v>
      </c>
      <c r="U3659" s="7">
        <v>79.607714223098824</v>
      </c>
      <c r="V3659" s="7">
        <v>2.2192341283803446E-3</v>
      </c>
    </row>
    <row r="3660" spans="1:22" x14ac:dyDescent="0.35">
      <c r="A3660" s="3">
        <v>2017</v>
      </c>
      <c r="B3660" s="13" t="s">
        <v>26</v>
      </c>
      <c r="C3660" s="13" t="s">
        <v>78</v>
      </c>
      <c r="D3660" s="13">
        <v>2007</v>
      </c>
      <c r="E3660" s="14">
        <v>10</v>
      </c>
      <c r="F3660" s="13">
        <v>145</v>
      </c>
      <c r="G3660" s="13">
        <v>5</v>
      </c>
      <c r="H3660" s="13">
        <v>150</v>
      </c>
      <c r="I3660" s="13" t="b">
        <v>1</v>
      </c>
      <c r="J3660" s="4">
        <v>3.3333333333333298E-2</v>
      </c>
      <c r="K3660">
        <f t="shared" si="285"/>
        <v>2.9287722586691657E-4</v>
      </c>
      <c r="L3660">
        <f t="shared" si="289"/>
        <v>1.7113656122141656E-2</v>
      </c>
      <c r="M3660">
        <f t="shared" si="286"/>
        <v>5.7045520407138792E-4</v>
      </c>
      <c r="N3660">
        <f t="shared" si="287"/>
        <v>1.7113656122141656E-2</v>
      </c>
      <c r="O3660">
        <f t="shared" si="288"/>
        <v>0.17113656122141657</v>
      </c>
      <c r="Q3660" s="7">
        <v>3634</v>
      </c>
      <c r="R3660" s="7">
        <v>1.2083637149530014E-3</v>
      </c>
      <c r="S3660" s="7">
        <v>-7.6149794356685668E-4</v>
      </c>
      <c r="U3660" s="7">
        <v>79.629629629629619</v>
      </c>
      <c r="V3660" s="7">
        <v>2.2209612935015985E-3</v>
      </c>
    </row>
    <row r="3661" spans="1:22" x14ac:dyDescent="0.35">
      <c r="A3661" s="24">
        <v>2017</v>
      </c>
      <c r="B3661" s="17" t="s">
        <v>26</v>
      </c>
      <c r="C3661" s="17" t="s">
        <v>100</v>
      </c>
      <c r="D3661" s="17">
        <v>2007</v>
      </c>
      <c r="E3661" s="17">
        <v>10</v>
      </c>
      <c r="F3661" s="17">
        <v>116</v>
      </c>
      <c r="G3661" s="17">
        <v>4</v>
      </c>
      <c r="H3661" s="17">
        <v>120</v>
      </c>
      <c r="I3661" s="17" t="b">
        <v>1</v>
      </c>
      <c r="J3661" s="25">
        <v>3.3333333333333298E-2</v>
      </c>
      <c r="K3661">
        <f t="shared" si="285"/>
        <v>2.3430178069353328E-4</v>
      </c>
      <c r="L3661">
        <f t="shared" si="289"/>
        <v>1.5306919373065674E-2</v>
      </c>
      <c r="M3661">
        <f t="shared" si="286"/>
        <v>5.1023064576885525E-4</v>
      </c>
      <c r="N3661">
        <f t="shared" si="287"/>
        <v>1.5306919373065674E-2</v>
      </c>
      <c r="O3661">
        <f t="shared" si="288"/>
        <v>0.15306919373065675</v>
      </c>
      <c r="Q3661" s="7">
        <v>3635</v>
      </c>
      <c r="R3661" s="7">
        <v>1.0688475195413088E-3</v>
      </c>
      <c r="S3661" s="7">
        <v>-2.9631504610005315E-4</v>
      </c>
      <c r="U3661" s="7">
        <v>79.651545036160414</v>
      </c>
      <c r="V3661" s="7">
        <v>2.2217409885558113E-3</v>
      </c>
    </row>
    <row r="3662" spans="1:22" x14ac:dyDescent="0.35">
      <c r="A3662" s="3">
        <v>2016</v>
      </c>
      <c r="B3662" s="13" t="s">
        <v>104</v>
      </c>
      <c r="C3662" s="13" t="s">
        <v>115</v>
      </c>
      <c r="D3662" s="13">
        <v>2005</v>
      </c>
      <c r="E3662" s="14">
        <v>11</v>
      </c>
      <c r="F3662" s="13">
        <v>87</v>
      </c>
      <c r="G3662" s="13">
        <v>3</v>
      </c>
      <c r="H3662" s="13">
        <v>90</v>
      </c>
      <c r="I3662" s="13" t="b">
        <v>1</v>
      </c>
      <c r="J3662" s="4">
        <v>3.3333333333333298E-2</v>
      </c>
      <c r="K3662">
        <f t="shared" si="285"/>
        <v>1.7572633552014996E-4</v>
      </c>
      <c r="L3662">
        <f t="shared" si="289"/>
        <v>1.3256181030755048E-2</v>
      </c>
      <c r="M3662">
        <f t="shared" si="286"/>
        <v>4.4187270102516782E-4</v>
      </c>
      <c r="N3662">
        <f t="shared" si="287"/>
        <v>1.3256181030755048E-2</v>
      </c>
      <c r="O3662">
        <f t="shared" si="288"/>
        <v>0.14581799133830553</v>
      </c>
      <c r="Q3662" s="7">
        <v>3636</v>
      </c>
      <c r="R3662" s="7">
        <v>4.8456372549929207E-4</v>
      </c>
      <c r="S3662" s="7">
        <v>2.9972740453271252E-5</v>
      </c>
      <c r="U3662" s="7">
        <v>79.673460442691209</v>
      </c>
      <c r="V3662" s="7">
        <v>2.2217409885558113E-3</v>
      </c>
    </row>
    <row r="3663" spans="1:22" x14ac:dyDescent="0.35">
      <c r="A3663" s="3">
        <v>2014</v>
      </c>
      <c r="B3663" s="13" t="s">
        <v>42</v>
      </c>
      <c r="C3663" s="13" t="s">
        <v>263</v>
      </c>
      <c r="D3663" s="13">
        <v>2007</v>
      </c>
      <c r="E3663" s="17">
        <v>7</v>
      </c>
      <c r="F3663" s="13">
        <v>58</v>
      </c>
      <c r="G3663" s="13">
        <v>2</v>
      </c>
      <c r="H3663" s="13">
        <v>60</v>
      </c>
      <c r="I3663" s="13" t="b">
        <v>1</v>
      </c>
      <c r="J3663" s="4">
        <v>3.3333333333333298E-2</v>
      </c>
      <c r="K3663">
        <f t="shared" si="285"/>
        <v>1.1715089034676664E-4</v>
      </c>
      <c r="L3663">
        <f t="shared" si="289"/>
        <v>1.0823626487770476E-2</v>
      </c>
      <c r="M3663">
        <f t="shared" si="286"/>
        <v>3.6078754959234884E-4</v>
      </c>
      <c r="N3663">
        <f t="shared" si="287"/>
        <v>1.0823626487770476E-2</v>
      </c>
      <c r="O3663">
        <f t="shared" si="288"/>
        <v>7.576538541439333E-2</v>
      </c>
      <c r="Q3663" s="7">
        <v>3637</v>
      </c>
      <c r="R3663" s="7">
        <v>1.3992565330242512E-3</v>
      </c>
      <c r="S3663" s="7">
        <v>-8.8472006707168791E-4</v>
      </c>
      <c r="U3663" s="7">
        <v>79.695375849221989</v>
      </c>
      <c r="V3663" s="7">
        <v>2.2248137877994194E-3</v>
      </c>
    </row>
    <row r="3664" spans="1:22" x14ac:dyDescent="0.35">
      <c r="A3664" s="5">
        <v>2014</v>
      </c>
      <c r="B3664" s="14" t="s">
        <v>26</v>
      </c>
      <c r="C3664" s="14" t="s">
        <v>201</v>
      </c>
      <c r="D3664" s="14">
        <v>1999</v>
      </c>
      <c r="E3664" s="14">
        <v>15</v>
      </c>
      <c r="F3664" s="14">
        <v>58</v>
      </c>
      <c r="G3664" s="14">
        <v>2</v>
      </c>
      <c r="H3664" s="14">
        <v>60</v>
      </c>
      <c r="I3664" s="14" t="b">
        <v>1</v>
      </c>
      <c r="J3664" s="6">
        <v>3.3333333333333298E-2</v>
      </c>
      <c r="K3664">
        <f t="shared" si="285"/>
        <v>1.1715089034676664E-4</v>
      </c>
      <c r="L3664">
        <f t="shared" si="289"/>
        <v>1.0823626487770476E-2</v>
      </c>
      <c r="M3664">
        <f t="shared" si="286"/>
        <v>3.6078754959234884E-4</v>
      </c>
      <c r="N3664">
        <f t="shared" si="287"/>
        <v>1.0823626487770476E-2</v>
      </c>
      <c r="O3664">
        <f t="shared" si="288"/>
        <v>0.16235439731655715</v>
      </c>
      <c r="Q3664" s="7">
        <v>3638</v>
      </c>
      <c r="R3664" s="7">
        <v>1.1705833311430112E-3</v>
      </c>
      <c r="S3664" s="7">
        <v>-6.560468651904479E-4</v>
      </c>
      <c r="U3664" s="7">
        <v>79.717291255752784</v>
      </c>
      <c r="V3664" s="7">
        <v>2.2248137877994194E-3</v>
      </c>
    </row>
    <row r="3665" spans="1:22" x14ac:dyDescent="0.35">
      <c r="A3665" s="24">
        <v>2015</v>
      </c>
      <c r="B3665" s="17" t="s">
        <v>180</v>
      </c>
      <c r="C3665" s="17" t="s">
        <v>181</v>
      </c>
      <c r="D3665" s="17">
        <v>2004</v>
      </c>
      <c r="E3665" s="17">
        <v>11</v>
      </c>
      <c r="F3665" s="17">
        <v>58</v>
      </c>
      <c r="G3665" s="17">
        <v>2</v>
      </c>
      <c r="H3665" s="17">
        <v>60</v>
      </c>
      <c r="I3665" s="17" t="b">
        <v>1</v>
      </c>
      <c r="J3665" s="25">
        <v>3.3333333333333298E-2</v>
      </c>
      <c r="K3665">
        <f t="shared" si="285"/>
        <v>1.1715089034676664E-4</v>
      </c>
      <c r="L3665">
        <f t="shared" si="289"/>
        <v>1.0823626487770476E-2</v>
      </c>
      <c r="M3665">
        <f t="shared" si="286"/>
        <v>3.6078754959234884E-4</v>
      </c>
      <c r="N3665">
        <f t="shared" si="287"/>
        <v>1.0823626487770476E-2</v>
      </c>
      <c r="O3665">
        <f t="shared" si="288"/>
        <v>0.11905989136547523</v>
      </c>
      <c r="Q3665" s="7">
        <v>3639</v>
      </c>
      <c r="R3665" s="7">
        <v>5.0433466794343109E-4</v>
      </c>
      <c r="S3665" s="7">
        <v>-1.4050244370061242E-4</v>
      </c>
      <c r="U3665" s="7">
        <v>79.739206662283578</v>
      </c>
      <c r="V3665" s="7">
        <v>2.2293581525378733E-3</v>
      </c>
    </row>
    <row r="3666" spans="1:22" x14ac:dyDescent="0.35">
      <c r="A3666" s="3">
        <v>2015</v>
      </c>
      <c r="B3666" s="13" t="s">
        <v>24</v>
      </c>
      <c r="C3666" s="13" t="s">
        <v>268</v>
      </c>
      <c r="D3666" s="13">
        <v>2008</v>
      </c>
      <c r="E3666" s="14">
        <v>7</v>
      </c>
      <c r="F3666" s="13">
        <v>58</v>
      </c>
      <c r="G3666" s="13">
        <v>2</v>
      </c>
      <c r="H3666" s="13">
        <v>60</v>
      </c>
      <c r="I3666" s="13" t="b">
        <v>1</v>
      </c>
      <c r="J3666" s="4">
        <v>3.3333333333333298E-2</v>
      </c>
      <c r="K3666">
        <f t="shared" si="285"/>
        <v>1.1715089034676664E-4</v>
      </c>
      <c r="L3666">
        <f t="shared" si="289"/>
        <v>1.0823626487770476E-2</v>
      </c>
      <c r="M3666">
        <f t="shared" si="286"/>
        <v>3.6078754959234884E-4</v>
      </c>
      <c r="N3666">
        <f t="shared" si="287"/>
        <v>1.0823626487770476E-2</v>
      </c>
      <c r="O3666">
        <f t="shared" si="288"/>
        <v>7.576538541439333E-2</v>
      </c>
      <c r="Q3666" s="7">
        <v>3640</v>
      </c>
      <c r="R3666" s="7">
        <v>6.6603103966929626E-4</v>
      </c>
      <c r="S3666" s="7">
        <v>-3.0219881542647758E-4</v>
      </c>
      <c r="U3666" s="7">
        <v>79.761122068814373</v>
      </c>
      <c r="V3666" s="7">
        <v>2.2293581525378733E-3</v>
      </c>
    </row>
    <row r="3667" spans="1:22" x14ac:dyDescent="0.35">
      <c r="A3667" s="3">
        <v>2016</v>
      </c>
      <c r="B3667" s="13" t="s">
        <v>30</v>
      </c>
      <c r="C3667" s="13" t="s">
        <v>204</v>
      </c>
      <c r="D3667" s="13">
        <v>2002</v>
      </c>
      <c r="E3667" s="17">
        <v>14</v>
      </c>
      <c r="F3667" s="13">
        <v>58</v>
      </c>
      <c r="G3667" s="13">
        <v>2</v>
      </c>
      <c r="H3667" s="13">
        <v>60</v>
      </c>
      <c r="I3667" s="13" t="b">
        <v>1</v>
      </c>
      <c r="J3667" s="4">
        <v>3.3333333333333298E-2</v>
      </c>
      <c r="K3667">
        <f t="shared" si="285"/>
        <v>1.1715089034676664E-4</v>
      </c>
      <c r="L3667">
        <f t="shared" si="289"/>
        <v>1.0823626487770476E-2</v>
      </c>
      <c r="M3667">
        <f t="shared" si="286"/>
        <v>3.6078754959234884E-4</v>
      </c>
      <c r="N3667">
        <f t="shared" si="287"/>
        <v>1.0823626487770476E-2</v>
      </c>
      <c r="O3667">
        <f t="shared" si="288"/>
        <v>0.15153077082878666</v>
      </c>
      <c r="Q3667" s="7">
        <v>3641</v>
      </c>
      <c r="R3667" s="7">
        <v>1.1511201548468912E-3</v>
      </c>
      <c r="S3667" s="7">
        <v>-7.8728793060407255E-4</v>
      </c>
      <c r="U3667" s="7">
        <v>79.783037475345154</v>
      </c>
      <c r="V3667" s="7">
        <v>2.231864458166379E-3</v>
      </c>
    </row>
    <row r="3668" spans="1:22" x14ac:dyDescent="0.35">
      <c r="A3668" s="5">
        <v>2016</v>
      </c>
      <c r="B3668" s="14" t="s">
        <v>33</v>
      </c>
      <c r="C3668" s="14" t="s">
        <v>216</v>
      </c>
      <c r="D3668" s="14">
        <v>2006</v>
      </c>
      <c r="E3668" s="14">
        <v>10</v>
      </c>
      <c r="F3668" s="14">
        <v>58</v>
      </c>
      <c r="G3668" s="14">
        <v>2</v>
      </c>
      <c r="H3668" s="14">
        <v>60</v>
      </c>
      <c r="I3668" s="14" t="b">
        <v>1</v>
      </c>
      <c r="J3668" s="6">
        <v>3.3333333333333298E-2</v>
      </c>
      <c r="K3668">
        <f t="shared" si="285"/>
        <v>1.1715089034676664E-4</v>
      </c>
      <c r="L3668">
        <f t="shared" si="289"/>
        <v>1.0823626487770476E-2</v>
      </c>
      <c r="M3668">
        <f t="shared" si="286"/>
        <v>3.6078754959234884E-4</v>
      </c>
      <c r="N3668">
        <f t="shared" si="287"/>
        <v>1.0823626487770476E-2</v>
      </c>
      <c r="O3668">
        <f t="shared" si="288"/>
        <v>0.10823626487770477</v>
      </c>
      <c r="Q3668" s="7">
        <v>3642</v>
      </c>
      <c r="R3668" s="7">
        <v>5.0433466794343109E-4</v>
      </c>
      <c r="S3668" s="7">
        <v>-1.4050244370061242E-4</v>
      </c>
      <c r="U3668" s="7">
        <v>79.804952881875948</v>
      </c>
      <c r="V3668" s="7">
        <v>2.2343288569307168E-3</v>
      </c>
    </row>
    <row r="3669" spans="1:22" x14ac:dyDescent="0.35">
      <c r="A3669" s="24">
        <v>2017</v>
      </c>
      <c r="B3669" s="17" t="s">
        <v>52</v>
      </c>
      <c r="C3669" s="17" t="s">
        <v>53</v>
      </c>
      <c r="D3669" s="17">
        <v>2010</v>
      </c>
      <c r="E3669" s="17">
        <v>7</v>
      </c>
      <c r="F3669" s="17">
        <v>58</v>
      </c>
      <c r="G3669" s="17">
        <v>2</v>
      </c>
      <c r="H3669" s="17">
        <v>60</v>
      </c>
      <c r="I3669" s="17" t="b">
        <v>1</v>
      </c>
      <c r="J3669" s="25">
        <v>3.3333333333333298E-2</v>
      </c>
      <c r="K3669">
        <f t="shared" si="285"/>
        <v>1.1715089034676664E-4</v>
      </c>
      <c r="L3669">
        <f t="shared" si="289"/>
        <v>1.0823626487770476E-2</v>
      </c>
      <c r="M3669">
        <f t="shared" si="286"/>
        <v>3.6078754959234884E-4</v>
      </c>
      <c r="N3669">
        <f t="shared" si="287"/>
        <v>1.0823626487770476E-2</v>
      </c>
      <c r="O3669">
        <f t="shared" si="288"/>
        <v>7.576538541439333E-2</v>
      </c>
      <c r="Q3669" s="7">
        <v>3643</v>
      </c>
      <c r="R3669" s="7">
        <v>9.8942378312102605E-4</v>
      </c>
      <c r="S3669" s="7">
        <v>-6.2559155887820738E-4</v>
      </c>
      <c r="U3669" s="7">
        <v>79.826868288406743</v>
      </c>
      <c r="V3669" s="7">
        <v>2.2343288569307168E-3</v>
      </c>
    </row>
    <row r="3670" spans="1:22" x14ac:dyDescent="0.35">
      <c r="A3670" s="5">
        <v>2017</v>
      </c>
      <c r="B3670" s="14" t="s">
        <v>42</v>
      </c>
      <c r="C3670" s="14" t="s">
        <v>182</v>
      </c>
      <c r="D3670" s="14">
        <v>2008</v>
      </c>
      <c r="E3670" s="14">
        <v>9</v>
      </c>
      <c r="F3670" s="14">
        <v>58</v>
      </c>
      <c r="G3670" s="14">
        <v>2</v>
      </c>
      <c r="H3670" s="14">
        <v>60</v>
      </c>
      <c r="I3670" s="14" t="b">
        <v>1</v>
      </c>
      <c r="J3670" s="6">
        <v>3.3333333333333298E-2</v>
      </c>
      <c r="K3670">
        <f t="shared" si="285"/>
        <v>1.1715089034676664E-4</v>
      </c>
      <c r="L3670">
        <f t="shared" si="289"/>
        <v>1.0823626487770476E-2</v>
      </c>
      <c r="M3670">
        <f t="shared" si="286"/>
        <v>3.6078754959234884E-4</v>
      </c>
      <c r="N3670">
        <f t="shared" si="287"/>
        <v>1.0823626487770476E-2</v>
      </c>
      <c r="O3670">
        <f t="shared" si="288"/>
        <v>9.7412638389934289E-2</v>
      </c>
      <c r="Q3670" s="7">
        <v>3644</v>
      </c>
      <c r="R3670" s="7">
        <v>2.5783419084813384E-3</v>
      </c>
      <c r="S3670" s="7">
        <v>-1.7661637312368652E-3</v>
      </c>
      <c r="U3670" s="7">
        <v>79.848783694937538</v>
      </c>
      <c r="V3670" s="7">
        <v>2.2346364129902365E-3</v>
      </c>
    </row>
    <row r="3671" spans="1:22" x14ac:dyDescent="0.35">
      <c r="A3671" s="24">
        <v>2014</v>
      </c>
      <c r="B3671" s="17" t="s">
        <v>37</v>
      </c>
      <c r="C3671" s="17" t="s">
        <v>38</v>
      </c>
      <c r="D3671" s="17">
        <v>2007</v>
      </c>
      <c r="E3671" s="17">
        <v>7</v>
      </c>
      <c r="F3671" s="17">
        <v>88</v>
      </c>
      <c r="G3671" s="17">
        <v>3</v>
      </c>
      <c r="H3671" s="17">
        <v>91</v>
      </c>
      <c r="I3671" s="17" t="b">
        <v>1</v>
      </c>
      <c r="J3671" s="25">
        <v>3.2967032967033003E-2</v>
      </c>
      <c r="K3671">
        <f t="shared" si="285"/>
        <v>1.7767885035926273E-4</v>
      </c>
      <c r="L3671">
        <f t="shared" si="289"/>
        <v>1.3329623038903341E-2</v>
      </c>
      <c r="M3671">
        <f t="shared" si="286"/>
        <v>4.3943812216164907E-4</v>
      </c>
      <c r="N3671">
        <f t="shared" si="287"/>
        <v>1.3329623038903341E-2</v>
      </c>
      <c r="O3671">
        <f t="shared" si="288"/>
        <v>9.3307361272323391E-2</v>
      </c>
      <c r="Q3671" s="7">
        <v>3645</v>
      </c>
      <c r="R3671" s="7">
        <v>2.847552547401001E-3</v>
      </c>
      <c r="S3671" s="7">
        <v>-2.2732558507397044E-3</v>
      </c>
      <c r="U3671" s="7">
        <v>79.870699101468318</v>
      </c>
      <c r="V3671" s="7">
        <v>2.2346364129902365E-3</v>
      </c>
    </row>
    <row r="3672" spans="1:22" x14ac:dyDescent="0.35">
      <c r="A3672" s="5">
        <v>2014</v>
      </c>
      <c r="B3672" s="14" t="s">
        <v>30</v>
      </c>
      <c r="C3672" s="14" t="s">
        <v>322</v>
      </c>
      <c r="D3672" s="14">
        <v>2006</v>
      </c>
      <c r="E3672" s="14">
        <v>8</v>
      </c>
      <c r="F3672" s="14">
        <v>59</v>
      </c>
      <c r="G3672" s="14">
        <v>2</v>
      </c>
      <c r="H3672" s="14">
        <v>61</v>
      </c>
      <c r="I3672" s="14" t="b">
        <v>1</v>
      </c>
      <c r="J3672" s="6">
        <v>3.2786885245901599E-2</v>
      </c>
      <c r="K3672">
        <f t="shared" si="285"/>
        <v>1.1910340518587941E-4</v>
      </c>
      <c r="L3672">
        <f t="shared" si="289"/>
        <v>1.0913450654393385E-2</v>
      </c>
      <c r="M3672">
        <f t="shared" si="286"/>
        <v>3.5781805424240563E-4</v>
      </c>
      <c r="N3672">
        <f t="shared" si="287"/>
        <v>1.0913450654393385E-2</v>
      </c>
      <c r="O3672">
        <f t="shared" si="288"/>
        <v>8.7307605235147079E-2</v>
      </c>
      <c r="Q3672" s="7">
        <v>3646</v>
      </c>
      <c r="R3672" s="7">
        <v>1.8231630477046194E-3</v>
      </c>
      <c r="S3672" s="7">
        <v>-1.2488663510433226E-3</v>
      </c>
      <c r="U3672" s="7">
        <v>79.892614507999113</v>
      </c>
      <c r="V3672" s="7">
        <v>2.2357186737442416E-3</v>
      </c>
    </row>
    <row r="3673" spans="1:22" x14ac:dyDescent="0.35">
      <c r="A3673" s="3">
        <v>2014</v>
      </c>
      <c r="B3673" s="13" t="s">
        <v>325</v>
      </c>
      <c r="C3673" s="13" t="s">
        <v>326</v>
      </c>
      <c r="D3673" s="13">
        <v>2008</v>
      </c>
      <c r="E3673" s="17">
        <v>6</v>
      </c>
      <c r="F3673" s="13">
        <v>59</v>
      </c>
      <c r="G3673" s="13">
        <v>2</v>
      </c>
      <c r="H3673" s="13">
        <v>61</v>
      </c>
      <c r="I3673" s="13" t="b">
        <v>1</v>
      </c>
      <c r="J3673" s="4">
        <v>3.2786885245901599E-2</v>
      </c>
      <c r="K3673">
        <f t="shared" si="285"/>
        <v>1.1910340518587941E-4</v>
      </c>
      <c r="L3673">
        <f t="shared" si="289"/>
        <v>1.0913450654393385E-2</v>
      </c>
      <c r="M3673">
        <f t="shared" si="286"/>
        <v>3.5781805424240563E-4</v>
      </c>
      <c r="N3673">
        <f t="shared" si="287"/>
        <v>1.0913450654393385E-2</v>
      </c>
      <c r="O3673">
        <f t="shared" si="288"/>
        <v>6.5480703926360309E-2</v>
      </c>
      <c r="Q3673" s="7">
        <v>3647</v>
      </c>
      <c r="R3673" s="7">
        <v>4.2082826283220711E-4</v>
      </c>
      <c r="S3673" s="7">
        <v>2.3519934878953768E-5</v>
      </c>
      <c r="U3673" s="7">
        <v>79.914529914529908</v>
      </c>
      <c r="V3673" s="7">
        <v>2.2357186737442416E-3</v>
      </c>
    </row>
    <row r="3674" spans="1:22" x14ac:dyDescent="0.35">
      <c r="A3674" s="5">
        <v>2014</v>
      </c>
      <c r="B3674" s="14" t="s">
        <v>128</v>
      </c>
      <c r="C3674" s="14" t="s">
        <v>129</v>
      </c>
      <c r="D3674" s="14">
        <v>2007</v>
      </c>
      <c r="E3674" s="14">
        <v>7</v>
      </c>
      <c r="F3674" s="14">
        <v>59</v>
      </c>
      <c r="G3674" s="14">
        <v>2</v>
      </c>
      <c r="H3674" s="14">
        <v>61</v>
      </c>
      <c r="I3674" s="14" t="b">
        <v>1</v>
      </c>
      <c r="J3674" s="6">
        <v>3.2786885245901599E-2</v>
      </c>
      <c r="K3674">
        <f t="shared" si="285"/>
        <v>1.1910340518587941E-4</v>
      </c>
      <c r="L3674">
        <f t="shared" si="289"/>
        <v>1.0913450654393385E-2</v>
      </c>
      <c r="M3674">
        <f t="shared" si="286"/>
        <v>3.5781805424240563E-4</v>
      </c>
      <c r="N3674">
        <f t="shared" si="287"/>
        <v>1.0913450654393385E-2</v>
      </c>
      <c r="O3674">
        <f t="shared" si="288"/>
        <v>7.6394154580753687E-2</v>
      </c>
      <c r="Q3674" s="7">
        <v>3648</v>
      </c>
      <c r="R3674" s="7">
        <v>4.2082826283220711E-4</v>
      </c>
      <c r="S3674" s="7">
        <v>2.3519934878953768E-5</v>
      </c>
      <c r="U3674" s="7">
        <v>79.936445321060702</v>
      </c>
      <c r="V3674" s="7">
        <v>2.2359833028123099E-3</v>
      </c>
    </row>
    <row r="3675" spans="1:22" x14ac:dyDescent="0.35">
      <c r="A3675" s="24">
        <v>2015</v>
      </c>
      <c r="B3675" s="17" t="s">
        <v>104</v>
      </c>
      <c r="C3675" s="17" t="s">
        <v>105</v>
      </c>
      <c r="D3675" s="17">
        <v>2007</v>
      </c>
      <c r="E3675" s="17">
        <v>8</v>
      </c>
      <c r="F3675" s="17">
        <v>59</v>
      </c>
      <c r="G3675" s="17">
        <v>2</v>
      </c>
      <c r="H3675" s="17">
        <v>61</v>
      </c>
      <c r="I3675" s="17" t="b">
        <v>1</v>
      </c>
      <c r="J3675" s="25">
        <v>3.2786885245901599E-2</v>
      </c>
      <c r="K3675">
        <f t="shared" si="285"/>
        <v>1.1910340518587941E-4</v>
      </c>
      <c r="L3675">
        <f t="shared" si="289"/>
        <v>1.0913450654393385E-2</v>
      </c>
      <c r="M3675">
        <f t="shared" si="286"/>
        <v>3.5781805424240563E-4</v>
      </c>
      <c r="N3675">
        <f t="shared" si="287"/>
        <v>1.0913450654393385E-2</v>
      </c>
      <c r="O3675">
        <f t="shared" si="288"/>
        <v>8.7307605235147079E-2</v>
      </c>
      <c r="Q3675" s="7">
        <v>3649</v>
      </c>
      <c r="R3675" s="7">
        <v>8.1801914295763793E-4</v>
      </c>
      <c r="S3675" s="7">
        <v>-3.7367094524647706E-4</v>
      </c>
      <c r="U3675" s="7">
        <v>79.958360727591483</v>
      </c>
      <c r="V3675" s="7">
        <v>2.2391923278322029E-3</v>
      </c>
    </row>
    <row r="3676" spans="1:22" x14ac:dyDescent="0.35">
      <c r="A3676" s="3">
        <v>2016</v>
      </c>
      <c r="B3676" s="13" t="s">
        <v>30</v>
      </c>
      <c r="C3676" s="13" t="s">
        <v>141</v>
      </c>
      <c r="D3676" s="13">
        <v>2006</v>
      </c>
      <c r="E3676" s="14">
        <v>10</v>
      </c>
      <c r="F3676" s="13">
        <v>59</v>
      </c>
      <c r="G3676" s="13">
        <v>2</v>
      </c>
      <c r="H3676" s="13">
        <v>61</v>
      </c>
      <c r="I3676" s="13" t="b">
        <v>1</v>
      </c>
      <c r="J3676" s="4">
        <v>3.2786885245901599E-2</v>
      </c>
      <c r="K3676">
        <f t="shared" si="285"/>
        <v>1.1910340518587941E-4</v>
      </c>
      <c r="L3676">
        <f t="shared" si="289"/>
        <v>1.0913450654393385E-2</v>
      </c>
      <c r="M3676">
        <f t="shared" si="286"/>
        <v>3.5781805424240563E-4</v>
      </c>
      <c r="N3676">
        <f t="shared" si="287"/>
        <v>1.0913450654393385E-2</v>
      </c>
      <c r="O3676">
        <f t="shared" si="288"/>
        <v>0.10913450654393385</v>
      </c>
      <c r="Q3676" s="7">
        <v>3650</v>
      </c>
      <c r="R3676" s="7">
        <v>8.1801914295763793E-4</v>
      </c>
      <c r="S3676" s="7">
        <v>-3.7367094524647706E-4</v>
      </c>
      <c r="U3676" s="7">
        <v>79.980276134122278</v>
      </c>
      <c r="V3676" s="7">
        <v>2.2402301885055017E-3</v>
      </c>
    </row>
    <row r="3677" spans="1:22" x14ac:dyDescent="0.35">
      <c r="A3677" s="3">
        <v>2016</v>
      </c>
      <c r="B3677" s="13" t="s">
        <v>241</v>
      </c>
      <c r="C3677" s="13" t="s">
        <v>242</v>
      </c>
      <c r="D3677" s="13">
        <v>2006</v>
      </c>
      <c r="E3677" s="17">
        <v>10</v>
      </c>
      <c r="F3677" s="13">
        <v>59</v>
      </c>
      <c r="G3677" s="13">
        <v>2</v>
      </c>
      <c r="H3677" s="13">
        <v>61</v>
      </c>
      <c r="I3677" s="13" t="b">
        <v>1</v>
      </c>
      <c r="J3677" s="4">
        <v>3.2786885245901599E-2</v>
      </c>
      <c r="K3677">
        <f t="shared" si="285"/>
        <v>1.1910340518587941E-4</v>
      </c>
      <c r="L3677">
        <f t="shared" si="289"/>
        <v>1.0913450654393385E-2</v>
      </c>
      <c r="M3677">
        <f t="shared" si="286"/>
        <v>3.5781805424240563E-4</v>
      </c>
      <c r="N3677">
        <f t="shared" si="287"/>
        <v>1.0913450654393385E-2</v>
      </c>
      <c r="O3677">
        <f t="shared" si="288"/>
        <v>0.10913450654393385</v>
      </c>
      <c r="Q3677" s="7">
        <v>3651</v>
      </c>
      <c r="R3677" s="7">
        <v>7.1625274179335831E-4</v>
      </c>
      <c r="S3677" s="7">
        <v>-2.0388275479354468E-4</v>
      </c>
      <c r="U3677" s="7">
        <v>80.002191540653072</v>
      </c>
      <c r="V3677" s="7">
        <v>2.2407035599188133E-3</v>
      </c>
    </row>
    <row r="3678" spans="1:22" x14ac:dyDescent="0.35">
      <c r="A3678" s="3">
        <v>2016</v>
      </c>
      <c r="B3678" s="13" t="s">
        <v>33</v>
      </c>
      <c r="C3678" s="13" t="s">
        <v>86</v>
      </c>
      <c r="D3678" s="13">
        <v>2010</v>
      </c>
      <c r="E3678" s="14">
        <v>6</v>
      </c>
      <c r="F3678" s="13">
        <v>59</v>
      </c>
      <c r="G3678" s="13">
        <v>2</v>
      </c>
      <c r="H3678" s="13">
        <v>61</v>
      </c>
      <c r="I3678" s="13" t="b">
        <v>1</v>
      </c>
      <c r="J3678" s="4">
        <v>3.2786885245901599E-2</v>
      </c>
      <c r="K3678">
        <f t="shared" si="285"/>
        <v>1.1910340518587941E-4</v>
      </c>
      <c r="L3678">
        <f t="shared" si="289"/>
        <v>1.0913450654393385E-2</v>
      </c>
      <c r="M3678">
        <f t="shared" si="286"/>
        <v>3.5781805424240563E-4</v>
      </c>
      <c r="N3678">
        <f t="shared" si="287"/>
        <v>1.0913450654393385E-2</v>
      </c>
      <c r="O3678">
        <f t="shared" si="288"/>
        <v>6.5480703926360309E-2</v>
      </c>
      <c r="Q3678" s="7">
        <v>3652</v>
      </c>
      <c r="R3678" s="7">
        <v>1.4417429864278114E-3</v>
      </c>
      <c r="S3678" s="7">
        <v>-8.1509751357383817E-4</v>
      </c>
      <c r="U3678" s="7">
        <v>80.024106947183867</v>
      </c>
      <c r="V3678" s="7">
        <v>2.2407035599188133E-3</v>
      </c>
    </row>
    <row r="3679" spans="1:22" x14ac:dyDescent="0.35">
      <c r="A3679" s="3">
        <v>2016</v>
      </c>
      <c r="B3679" s="13" t="s">
        <v>26</v>
      </c>
      <c r="C3679" s="13" t="s">
        <v>237</v>
      </c>
      <c r="D3679" s="13">
        <v>2004</v>
      </c>
      <c r="E3679" s="17">
        <v>12</v>
      </c>
      <c r="F3679" s="13">
        <v>59</v>
      </c>
      <c r="G3679" s="13">
        <v>2</v>
      </c>
      <c r="H3679" s="13">
        <v>61</v>
      </c>
      <c r="I3679" s="13" t="b">
        <v>1</v>
      </c>
      <c r="J3679" s="4">
        <v>3.2786885245901599E-2</v>
      </c>
      <c r="K3679">
        <f t="shared" si="285"/>
        <v>1.1910340518587941E-4</v>
      </c>
      <c r="L3679">
        <f t="shared" si="289"/>
        <v>1.0913450654393385E-2</v>
      </c>
      <c r="M3679">
        <f t="shared" si="286"/>
        <v>3.5781805424240563E-4</v>
      </c>
      <c r="N3679">
        <f t="shared" si="287"/>
        <v>1.0913450654393385E-2</v>
      </c>
      <c r="O3679">
        <f t="shared" si="288"/>
        <v>0.13096140785272062</v>
      </c>
      <c r="Q3679" s="7">
        <v>3653</v>
      </c>
      <c r="R3679" s="7">
        <v>1.1600988042282012E-3</v>
      </c>
      <c r="S3679" s="7">
        <v>-5.33453331374228E-4</v>
      </c>
      <c r="U3679" s="7">
        <v>80.046022353714648</v>
      </c>
      <c r="V3679" s="7">
        <v>2.2407035599188133E-3</v>
      </c>
    </row>
    <row r="3680" spans="1:22" x14ac:dyDescent="0.35">
      <c r="A3680" s="3">
        <v>2017</v>
      </c>
      <c r="B3680" s="13" t="s">
        <v>24</v>
      </c>
      <c r="C3680" s="13" t="s">
        <v>246</v>
      </c>
      <c r="D3680" s="13">
        <v>2007</v>
      </c>
      <c r="E3680" s="14">
        <v>10</v>
      </c>
      <c r="F3680" s="13">
        <v>59</v>
      </c>
      <c r="G3680" s="13">
        <v>2</v>
      </c>
      <c r="H3680" s="13">
        <v>61</v>
      </c>
      <c r="I3680" s="13" t="b">
        <v>1</v>
      </c>
      <c r="J3680" s="4">
        <v>3.2786885245901599E-2</v>
      </c>
      <c r="K3680">
        <f t="shared" si="285"/>
        <v>1.1910340518587941E-4</v>
      </c>
      <c r="L3680">
        <f t="shared" si="289"/>
        <v>1.0913450654393385E-2</v>
      </c>
      <c r="M3680">
        <f t="shared" si="286"/>
        <v>3.5781805424240563E-4</v>
      </c>
      <c r="N3680">
        <f t="shared" si="287"/>
        <v>1.0913450654393385E-2</v>
      </c>
      <c r="O3680">
        <f t="shared" si="288"/>
        <v>0.10913450654393385</v>
      </c>
      <c r="Q3680" s="7">
        <v>3654</v>
      </c>
      <c r="R3680" s="7">
        <v>1.6659435538406485E-3</v>
      </c>
      <c r="S3680" s="7">
        <v>-9.4286045907342306E-4</v>
      </c>
      <c r="U3680" s="7">
        <v>80.067937760245442</v>
      </c>
      <c r="V3680" s="7">
        <v>2.2407035599188133E-3</v>
      </c>
    </row>
    <row r="3681" spans="1:22" x14ac:dyDescent="0.35">
      <c r="A3681" s="24">
        <v>2017</v>
      </c>
      <c r="B3681" s="17" t="s">
        <v>24</v>
      </c>
      <c r="C3681" s="17" t="s">
        <v>246</v>
      </c>
      <c r="D3681" s="17">
        <v>2008</v>
      </c>
      <c r="E3681" s="17">
        <v>9</v>
      </c>
      <c r="F3681" s="17">
        <v>59</v>
      </c>
      <c r="G3681" s="17">
        <v>2</v>
      </c>
      <c r="H3681" s="17">
        <v>61</v>
      </c>
      <c r="I3681" s="17" t="b">
        <v>1</v>
      </c>
      <c r="J3681" s="25">
        <v>3.2786885245901599E-2</v>
      </c>
      <c r="K3681">
        <f t="shared" si="285"/>
        <v>1.1910340518587941E-4</v>
      </c>
      <c r="L3681">
        <f t="shared" si="289"/>
        <v>1.0913450654393385E-2</v>
      </c>
      <c r="M3681">
        <f t="shared" si="286"/>
        <v>3.5781805424240563E-4</v>
      </c>
      <c r="N3681">
        <f t="shared" si="287"/>
        <v>1.0913450654393385E-2</v>
      </c>
      <c r="O3681">
        <f t="shared" si="288"/>
        <v>9.8221055889540471E-2</v>
      </c>
      <c r="Q3681" s="7">
        <v>3655</v>
      </c>
      <c r="R3681" s="7">
        <v>1.8633606763728361E-3</v>
      </c>
      <c r="S3681" s="7">
        <v>-1.0552672434340528E-3</v>
      </c>
      <c r="U3681" s="7">
        <v>80.089853166776237</v>
      </c>
      <c r="V3681" s="7">
        <v>2.2407035599188133E-3</v>
      </c>
    </row>
    <row r="3682" spans="1:22" x14ac:dyDescent="0.35">
      <c r="A3682" s="5">
        <v>2016</v>
      </c>
      <c r="B3682" s="14" t="s">
        <v>30</v>
      </c>
      <c r="C3682" s="14" t="s">
        <v>36</v>
      </c>
      <c r="D3682" s="14">
        <v>2006</v>
      </c>
      <c r="E3682" s="14">
        <v>10</v>
      </c>
      <c r="F3682" s="14">
        <v>267</v>
      </c>
      <c r="G3682" s="14">
        <v>9</v>
      </c>
      <c r="H3682" s="14">
        <v>276</v>
      </c>
      <c r="I3682" s="14" t="b">
        <v>1</v>
      </c>
      <c r="J3682" s="6">
        <v>3.2608695652173898E-2</v>
      </c>
      <c r="K3682">
        <f t="shared" si="285"/>
        <v>5.3889409559512648E-4</v>
      </c>
      <c r="L3682">
        <f t="shared" si="289"/>
        <v>2.3214092607619332E-2</v>
      </c>
      <c r="M3682">
        <f t="shared" si="286"/>
        <v>7.5698128068323869E-4</v>
      </c>
      <c r="N3682">
        <f t="shared" si="287"/>
        <v>2.3214092607619332E-2</v>
      </c>
      <c r="O3682">
        <f t="shared" si="288"/>
        <v>0.23214092607619333</v>
      </c>
      <c r="Q3682" s="7">
        <v>3656</v>
      </c>
      <c r="R3682" s="7">
        <v>1.3197964669499471E-3</v>
      </c>
      <c r="S3682" s="7">
        <v>-7.4934126287855914E-4</v>
      </c>
      <c r="U3682" s="7">
        <v>80.111768573307032</v>
      </c>
      <c r="V3682" s="7">
        <v>2.2407035599188133E-3</v>
      </c>
    </row>
    <row r="3683" spans="1:22" x14ac:dyDescent="0.35">
      <c r="A3683" s="3">
        <v>2016</v>
      </c>
      <c r="B3683" s="13" t="s">
        <v>26</v>
      </c>
      <c r="C3683" s="13" t="s">
        <v>176</v>
      </c>
      <c r="D3683" s="13">
        <v>2003</v>
      </c>
      <c r="E3683" s="17">
        <v>13</v>
      </c>
      <c r="F3683" s="13">
        <v>89</v>
      </c>
      <c r="G3683" s="13">
        <v>3</v>
      </c>
      <c r="H3683" s="13">
        <v>92</v>
      </c>
      <c r="I3683" s="13" t="b">
        <v>1</v>
      </c>
      <c r="J3683" s="4">
        <v>3.2608695652173898E-2</v>
      </c>
      <c r="K3683">
        <f t="shared" si="285"/>
        <v>1.796313651983755E-4</v>
      </c>
      <c r="L3683">
        <f t="shared" si="289"/>
        <v>1.3402662616001922E-2</v>
      </c>
      <c r="M3683">
        <f t="shared" si="286"/>
        <v>4.3704334617397552E-4</v>
      </c>
      <c r="N3683">
        <f t="shared" si="287"/>
        <v>1.3402662616001922E-2</v>
      </c>
      <c r="O3683">
        <f t="shared" si="288"/>
        <v>0.17423461400802498</v>
      </c>
      <c r="Q3683" s="7">
        <v>3657</v>
      </c>
      <c r="R3683" s="7">
        <v>2.3510842903782837E-3</v>
      </c>
      <c r="S3683" s="7">
        <v>-1.7806290863068958E-3</v>
      </c>
      <c r="U3683" s="7">
        <v>80.133683979837812</v>
      </c>
      <c r="V3683" s="7">
        <v>2.2407035599188185E-3</v>
      </c>
    </row>
    <row r="3684" spans="1:22" x14ac:dyDescent="0.35">
      <c r="A3684" s="5">
        <v>2013</v>
      </c>
      <c r="B3684" s="14" t="s">
        <v>26</v>
      </c>
      <c r="C3684" s="14" t="s">
        <v>54</v>
      </c>
      <c r="D3684" s="14">
        <v>2007</v>
      </c>
      <c r="E3684" s="14">
        <v>6</v>
      </c>
      <c r="F3684" s="14">
        <v>119</v>
      </c>
      <c r="G3684" s="14">
        <v>4</v>
      </c>
      <c r="H3684" s="14">
        <v>123</v>
      </c>
      <c r="I3684" s="14" t="b">
        <v>1</v>
      </c>
      <c r="J3684" s="6">
        <v>3.2520325203252001E-2</v>
      </c>
      <c r="K3684">
        <f t="shared" si="285"/>
        <v>2.4015932521087159E-4</v>
      </c>
      <c r="L3684">
        <f t="shared" si="289"/>
        <v>1.5497074730763597E-2</v>
      </c>
      <c r="M3684">
        <f t="shared" si="286"/>
        <v>5.0396990994353117E-4</v>
      </c>
      <c r="N3684">
        <f t="shared" si="287"/>
        <v>1.5497074730763597E-2</v>
      </c>
      <c r="O3684">
        <f t="shared" si="288"/>
        <v>9.2982448384581584E-2</v>
      </c>
      <c r="Q3684" s="7">
        <v>3658</v>
      </c>
      <c r="R3684" s="7">
        <v>1.5776184228070312E-3</v>
      </c>
      <c r="S3684" s="7">
        <v>-1.0071632187356433E-3</v>
      </c>
      <c r="U3684" s="7">
        <v>80.155599386368607</v>
      </c>
      <c r="V3684" s="7">
        <v>2.2407035599188185E-3</v>
      </c>
    </row>
    <row r="3685" spans="1:22" x14ac:dyDescent="0.35">
      <c r="A3685" s="3">
        <v>2016</v>
      </c>
      <c r="B3685" s="13" t="s">
        <v>26</v>
      </c>
      <c r="C3685" s="13" t="s">
        <v>144</v>
      </c>
      <c r="D3685" s="13">
        <v>2008</v>
      </c>
      <c r="E3685" s="17">
        <v>8</v>
      </c>
      <c r="F3685" s="13">
        <v>119</v>
      </c>
      <c r="G3685" s="13">
        <v>4</v>
      </c>
      <c r="H3685" s="13">
        <v>123</v>
      </c>
      <c r="I3685" s="13" t="b">
        <v>1</v>
      </c>
      <c r="J3685" s="4">
        <v>3.2520325203252001E-2</v>
      </c>
      <c r="K3685">
        <f t="shared" si="285"/>
        <v>2.4015932521087159E-4</v>
      </c>
      <c r="L3685">
        <f t="shared" si="289"/>
        <v>1.5497074730763597E-2</v>
      </c>
      <c r="M3685">
        <f t="shared" si="286"/>
        <v>5.0396990994353117E-4</v>
      </c>
      <c r="N3685">
        <f t="shared" si="287"/>
        <v>1.5497074730763597E-2</v>
      </c>
      <c r="O3685">
        <f t="shared" si="288"/>
        <v>0.12397659784610877</v>
      </c>
      <c r="Q3685" s="7">
        <v>3659</v>
      </c>
      <c r="R3685" s="7">
        <v>1.4110648143810106E-3</v>
      </c>
      <c r="S3685" s="7">
        <v>-9.0083416861215537E-4</v>
      </c>
      <c r="U3685" s="7">
        <v>80.177514792899402</v>
      </c>
      <c r="V3685" s="7">
        <v>2.2439770511600439E-3</v>
      </c>
    </row>
    <row r="3686" spans="1:22" x14ac:dyDescent="0.35">
      <c r="A3686" s="5">
        <v>2017</v>
      </c>
      <c r="B3686" s="14" t="s">
        <v>26</v>
      </c>
      <c r="C3686" s="14" t="s">
        <v>35</v>
      </c>
      <c r="D3686" s="14">
        <v>2007</v>
      </c>
      <c r="E3686" s="14">
        <v>10</v>
      </c>
      <c r="F3686" s="14">
        <v>270</v>
      </c>
      <c r="G3686" s="14">
        <v>9</v>
      </c>
      <c r="H3686" s="14">
        <v>279</v>
      </c>
      <c r="I3686" s="14" t="b">
        <v>1</v>
      </c>
      <c r="J3686" s="6">
        <v>3.2258064516128997E-2</v>
      </c>
      <c r="K3686">
        <f t="shared" si="285"/>
        <v>5.4475164011246488E-4</v>
      </c>
      <c r="L3686">
        <f t="shared" si="289"/>
        <v>2.3339915169350228E-2</v>
      </c>
      <c r="M3686">
        <f t="shared" si="286"/>
        <v>7.5290048933387749E-4</v>
      </c>
      <c r="N3686">
        <f t="shared" si="287"/>
        <v>2.3339915169350228E-2</v>
      </c>
      <c r="O3686">
        <f t="shared" si="288"/>
        <v>0.23339915169350228</v>
      </c>
      <c r="Q3686" s="7">
        <v>3660</v>
      </c>
      <c r="R3686" s="7">
        <v>1.4217260039045506E-3</v>
      </c>
      <c r="S3686" s="7">
        <v>-9.7985330287938275E-4</v>
      </c>
      <c r="U3686" s="7">
        <v>80.199430199430196</v>
      </c>
      <c r="V3686" s="7">
        <v>2.2439770511600439E-3</v>
      </c>
    </row>
    <row r="3687" spans="1:22" x14ac:dyDescent="0.35">
      <c r="A3687" s="3">
        <v>2014</v>
      </c>
      <c r="B3687" s="13" t="s">
        <v>67</v>
      </c>
      <c r="C3687" s="13" t="s">
        <v>68</v>
      </c>
      <c r="D3687" s="13">
        <v>2008</v>
      </c>
      <c r="E3687" s="17">
        <v>6</v>
      </c>
      <c r="F3687" s="13">
        <v>210</v>
      </c>
      <c r="G3687" s="13">
        <v>7</v>
      </c>
      <c r="H3687" s="13">
        <v>217</v>
      </c>
      <c r="I3687" s="13" t="b">
        <v>1</v>
      </c>
      <c r="J3687" s="4">
        <v>3.2258064516128997E-2</v>
      </c>
      <c r="K3687">
        <f t="shared" ref="K3687:K3750" si="290">H3687/$H$1</f>
        <v>4.2369572008747264E-4</v>
      </c>
      <c r="L3687">
        <f t="shared" si="289"/>
        <v>2.0583870386481563E-2</v>
      </c>
      <c r="M3687">
        <f t="shared" ref="M3687:M3750" si="291">J3687*L3687</f>
        <v>6.6399581891875932E-4</v>
      </c>
      <c r="N3687">
        <f t="shared" ref="N3687:N3750" si="292">L3687</f>
        <v>2.0583870386481563E-2</v>
      </c>
      <c r="O3687">
        <f t="shared" ref="O3687:O3750" si="293">E3687*L3687</f>
        <v>0.12350322231888938</v>
      </c>
      <c r="Q3687" s="7">
        <v>3661</v>
      </c>
      <c r="R3687" s="7">
        <v>5.0859073215788397E-4</v>
      </c>
      <c r="S3687" s="7">
        <v>-1.4780318256553513E-4</v>
      </c>
      <c r="U3687" s="7">
        <v>80.221345605960977</v>
      </c>
      <c r="V3687" s="7">
        <v>2.244590299283858E-3</v>
      </c>
    </row>
    <row r="3688" spans="1:22" x14ac:dyDescent="0.35">
      <c r="A3688" s="5">
        <v>2014</v>
      </c>
      <c r="B3688" s="14" t="s">
        <v>30</v>
      </c>
      <c r="C3688" s="14" t="s">
        <v>48</v>
      </c>
      <c r="D3688" s="14">
        <v>2006</v>
      </c>
      <c r="E3688" s="14">
        <v>8</v>
      </c>
      <c r="F3688" s="14">
        <v>150</v>
      </c>
      <c r="G3688" s="14">
        <v>5</v>
      </c>
      <c r="H3688" s="14">
        <v>155</v>
      </c>
      <c r="I3688" s="14" t="b">
        <v>1</v>
      </c>
      <c r="J3688" s="6">
        <v>3.2258064516128997E-2</v>
      </c>
      <c r="K3688">
        <f t="shared" si="290"/>
        <v>3.0263980006248046E-4</v>
      </c>
      <c r="L3688">
        <f t="shared" si="289"/>
        <v>1.7396545635915209E-2</v>
      </c>
      <c r="M3688">
        <f t="shared" si="291"/>
        <v>5.6117889148113518E-4</v>
      </c>
      <c r="N3688">
        <f t="shared" si="292"/>
        <v>1.7396545635915209E-2</v>
      </c>
      <c r="O3688">
        <f t="shared" si="293"/>
        <v>0.13917236508732167</v>
      </c>
      <c r="Q3688" s="7">
        <v>3662</v>
      </c>
      <c r="R3688" s="7">
        <v>1.8130781102503254E-3</v>
      </c>
      <c r="S3688" s="7">
        <v>-1.4522905606579766E-3</v>
      </c>
      <c r="U3688" s="7">
        <v>80.243261012491772</v>
      </c>
      <c r="V3688" s="7">
        <v>2.2446471284311015E-3</v>
      </c>
    </row>
    <row r="3689" spans="1:22" x14ac:dyDescent="0.35">
      <c r="A3689" s="3">
        <v>2014</v>
      </c>
      <c r="B3689" s="13" t="s">
        <v>30</v>
      </c>
      <c r="C3689" s="13" t="s">
        <v>56</v>
      </c>
      <c r="D3689" s="13">
        <v>2008</v>
      </c>
      <c r="E3689" s="17">
        <v>6</v>
      </c>
      <c r="F3689" s="13">
        <v>150</v>
      </c>
      <c r="G3689" s="13">
        <v>5</v>
      </c>
      <c r="H3689" s="13">
        <v>155</v>
      </c>
      <c r="I3689" s="13" t="b">
        <v>1</v>
      </c>
      <c r="J3689" s="4">
        <v>3.2258064516128997E-2</v>
      </c>
      <c r="K3689">
        <f t="shared" si="290"/>
        <v>3.0263980006248046E-4</v>
      </c>
      <c r="L3689">
        <f t="shared" si="289"/>
        <v>1.7396545635915209E-2</v>
      </c>
      <c r="M3689">
        <f t="shared" si="291"/>
        <v>5.6117889148113518E-4</v>
      </c>
      <c r="N3689">
        <f t="shared" si="292"/>
        <v>1.7396545635915209E-2</v>
      </c>
      <c r="O3689">
        <f t="shared" si="293"/>
        <v>0.10437927381549125</v>
      </c>
      <c r="Q3689" s="7">
        <v>3663</v>
      </c>
      <c r="R3689" s="7">
        <v>1.1608344212041047E-3</v>
      </c>
      <c r="S3689" s="7">
        <v>-8.0004687161175586E-4</v>
      </c>
      <c r="U3689" s="7">
        <v>80.265176419022566</v>
      </c>
      <c r="V3689" s="7">
        <v>2.248014194545954E-3</v>
      </c>
    </row>
    <row r="3690" spans="1:22" x14ac:dyDescent="0.35">
      <c r="A3690" s="3">
        <v>2015</v>
      </c>
      <c r="B3690" s="13" t="s">
        <v>26</v>
      </c>
      <c r="C3690" s="13" t="s">
        <v>54</v>
      </c>
      <c r="D3690" s="13">
        <v>2005</v>
      </c>
      <c r="E3690" s="14">
        <v>10</v>
      </c>
      <c r="F3690" s="13">
        <v>90</v>
      </c>
      <c r="G3690" s="13">
        <v>3</v>
      </c>
      <c r="H3690" s="13">
        <v>93</v>
      </c>
      <c r="I3690" s="13" t="b">
        <v>1</v>
      </c>
      <c r="J3690" s="4">
        <v>3.2258064516128997E-2</v>
      </c>
      <c r="K3690">
        <f t="shared" si="290"/>
        <v>1.8158388003748828E-4</v>
      </c>
      <c r="L3690">
        <f t="shared" si="289"/>
        <v>1.3475306305887383E-2</v>
      </c>
      <c r="M3690">
        <f t="shared" si="291"/>
        <v>4.3468730018991509E-4</v>
      </c>
      <c r="N3690">
        <f t="shared" si="292"/>
        <v>1.3475306305887383E-2</v>
      </c>
      <c r="O3690">
        <f t="shared" si="293"/>
        <v>0.13475306305887383</v>
      </c>
      <c r="Q3690" s="7">
        <v>3664</v>
      </c>
      <c r="R3690" s="7">
        <v>5.0859073215788397E-4</v>
      </c>
      <c r="S3690" s="7">
        <v>-1.4780318256553513E-4</v>
      </c>
      <c r="U3690" s="7">
        <v>80.287091825553361</v>
      </c>
      <c r="V3690" s="7">
        <v>2.2531175250512839E-3</v>
      </c>
    </row>
    <row r="3691" spans="1:22" x14ac:dyDescent="0.35">
      <c r="A3691" s="3">
        <v>2013</v>
      </c>
      <c r="B3691" s="13" t="s">
        <v>33</v>
      </c>
      <c r="C3691" s="13" t="s">
        <v>216</v>
      </c>
      <c r="D3691" s="13">
        <v>2006</v>
      </c>
      <c r="E3691" s="17">
        <v>7</v>
      </c>
      <c r="F3691" s="13">
        <v>60</v>
      </c>
      <c r="G3691" s="13">
        <v>2</v>
      </c>
      <c r="H3691" s="13">
        <v>62</v>
      </c>
      <c r="I3691" s="13" t="b">
        <v>1</v>
      </c>
      <c r="J3691" s="4">
        <v>3.2258064516128997E-2</v>
      </c>
      <c r="K3691">
        <f t="shared" si="290"/>
        <v>1.2105592002499218E-4</v>
      </c>
      <c r="L3691">
        <f t="shared" si="289"/>
        <v>1.1002541525710875E-2</v>
      </c>
      <c r="M3691">
        <f t="shared" si="291"/>
        <v>3.549206943777698E-4</v>
      </c>
      <c r="N3691">
        <f t="shared" si="292"/>
        <v>1.1002541525710875E-2</v>
      </c>
      <c r="O3691">
        <f t="shared" si="293"/>
        <v>7.7017790679976134E-2</v>
      </c>
      <c r="Q3691" s="7">
        <v>3665</v>
      </c>
      <c r="R3691" s="7">
        <v>1.6500171879887701E-3</v>
      </c>
      <c r="S3691" s="7">
        <v>-1.2892296383964213E-3</v>
      </c>
      <c r="U3691" s="7">
        <v>80.309007232084141</v>
      </c>
      <c r="V3691" s="7">
        <v>2.2546783964023623E-3</v>
      </c>
    </row>
    <row r="3692" spans="1:22" x14ac:dyDescent="0.35">
      <c r="A3692" s="3">
        <v>2013</v>
      </c>
      <c r="B3692" s="13" t="s">
        <v>113</v>
      </c>
      <c r="C3692" s="13" t="s">
        <v>320</v>
      </c>
      <c r="D3692" s="13">
        <v>2003</v>
      </c>
      <c r="E3692" s="14">
        <v>10</v>
      </c>
      <c r="F3692" s="13">
        <v>60</v>
      </c>
      <c r="G3692" s="13">
        <v>2</v>
      </c>
      <c r="H3692" s="13">
        <v>62</v>
      </c>
      <c r="I3692" s="13" t="b">
        <v>1</v>
      </c>
      <c r="J3692" s="4">
        <v>3.2258064516128997E-2</v>
      </c>
      <c r="K3692">
        <f t="shared" si="290"/>
        <v>1.2105592002499218E-4</v>
      </c>
      <c r="L3692">
        <f t="shared" si="289"/>
        <v>1.1002541525710875E-2</v>
      </c>
      <c r="M3692">
        <f t="shared" si="291"/>
        <v>3.549206943777698E-4</v>
      </c>
      <c r="N3692">
        <f t="shared" si="292"/>
        <v>1.1002541525710875E-2</v>
      </c>
      <c r="O3692">
        <f t="shared" si="293"/>
        <v>0.11002541525710875</v>
      </c>
      <c r="Q3692" s="7">
        <v>3666</v>
      </c>
      <c r="R3692" s="7">
        <v>9.977734989425498E-4</v>
      </c>
      <c r="S3692" s="7">
        <v>-6.3698594935020095E-4</v>
      </c>
      <c r="U3692" s="7">
        <v>80.330922638614936</v>
      </c>
      <c r="V3692" s="7">
        <v>2.2555417731018293E-3</v>
      </c>
    </row>
    <row r="3693" spans="1:22" x14ac:dyDescent="0.35">
      <c r="A3693" s="3">
        <v>2014</v>
      </c>
      <c r="B3693" s="13" t="s">
        <v>26</v>
      </c>
      <c r="C3693" s="13" t="s">
        <v>147</v>
      </c>
      <c r="D3693" s="13">
        <v>2006</v>
      </c>
      <c r="E3693" s="17">
        <v>8</v>
      </c>
      <c r="F3693" s="13">
        <v>60</v>
      </c>
      <c r="G3693" s="13">
        <v>2</v>
      </c>
      <c r="H3693" s="13">
        <v>62</v>
      </c>
      <c r="I3693" s="13" t="b">
        <v>1</v>
      </c>
      <c r="J3693" s="4">
        <v>3.2258064516128997E-2</v>
      </c>
      <c r="K3693">
        <f t="shared" si="290"/>
        <v>1.2105592002499218E-4</v>
      </c>
      <c r="L3693">
        <f t="shared" si="289"/>
        <v>1.1002541525710875E-2</v>
      </c>
      <c r="M3693">
        <f t="shared" si="291"/>
        <v>3.549206943777698E-4</v>
      </c>
      <c r="N3693">
        <f t="shared" si="292"/>
        <v>1.1002541525710875E-2</v>
      </c>
      <c r="O3693">
        <f t="shared" si="293"/>
        <v>8.8020332205687002E-2</v>
      </c>
      <c r="Q3693" s="7">
        <v>3667</v>
      </c>
      <c r="R3693" s="7">
        <v>5.0859073215788397E-4</v>
      </c>
      <c r="S3693" s="7">
        <v>-1.4780318256553513E-4</v>
      </c>
      <c r="U3693" s="7">
        <v>80.352838045145731</v>
      </c>
      <c r="V3693" s="7">
        <v>2.2558606902858972E-3</v>
      </c>
    </row>
    <row r="3694" spans="1:22" x14ac:dyDescent="0.35">
      <c r="A3694" s="5">
        <v>2015</v>
      </c>
      <c r="B3694" s="14" t="s">
        <v>102</v>
      </c>
      <c r="C3694" s="14" t="s">
        <v>184</v>
      </c>
      <c r="D3694" s="14">
        <v>2004</v>
      </c>
      <c r="E3694" s="14">
        <v>11</v>
      </c>
      <c r="F3694" s="14">
        <v>60</v>
      </c>
      <c r="G3694" s="14">
        <v>2</v>
      </c>
      <c r="H3694" s="14">
        <v>62</v>
      </c>
      <c r="I3694" s="14" t="b">
        <v>1</v>
      </c>
      <c r="J3694" s="6">
        <v>3.2258064516128997E-2</v>
      </c>
      <c r="K3694">
        <f t="shared" si="290"/>
        <v>1.2105592002499218E-4</v>
      </c>
      <c r="L3694">
        <f t="shared" si="289"/>
        <v>1.1002541525710875E-2</v>
      </c>
      <c r="M3694">
        <f t="shared" si="291"/>
        <v>3.549206943777698E-4</v>
      </c>
      <c r="N3694">
        <f t="shared" si="292"/>
        <v>1.1002541525710875E-2</v>
      </c>
      <c r="O3694">
        <f t="shared" si="293"/>
        <v>0.12102795678281963</v>
      </c>
      <c r="Q3694" s="7">
        <v>3668</v>
      </c>
      <c r="R3694" s="7">
        <v>8.3471257668099445E-4</v>
      </c>
      <c r="S3694" s="7">
        <v>-4.739250270886456E-4</v>
      </c>
      <c r="U3694" s="7">
        <v>80.374753451676526</v>
      </c>
      <c r="V3694" s="7">
        <v>2.256882135070094E-3</v>
      </c>
    </row>
    <row r="3695" spans="1:22" x14ac:dyDescent="0.35">
      <c r="A3695" s="3">
        <v>2015</v>
      </c>
      <c r="B3695" s="13" t="s">
        <v>98</v>
      </c>
      <c r="C3695" s="13" t="s">
        <v>41</v>
      </c>
      <c r="D3695" s="13">
        <v>2003</v>
      </c>
      <c r="E3695" s="17">
        <v>12</v>
      </c>
      <c r="F3695" s="13">
        <v>60</v>
      </c>
      <c r="G3695" s="13">
        <v>2</v>
      </c>
      <c r="H3695" s="13">
        <v>62</v>
      </c>
      <c r="I3695" s="13" t="b">
        <v>1</v>
      </c>
      <c r="J3695" s="4">
        <v>3.2258064516128997E-2</v>
      </c>
      <c r="K3695">
        <f t="shared" si="290"/>
        <v>1.2105592002499218E-4</v>
      </c>
      <c r="L3695">
        <f t="shared" si="289"/>
        <v>1.1002541525710875E-2</v>
      </c>
      <c r="M3695">
        <f t="shared" si="291"/>
        <v>3.549206943777698E-4</v>
      </c>
      <c r="N3695">
        <f t="shared" si="292"/>
        <v>1.1002541525710875E-2</v>
      </c>
      <c r="O3695">
        <f t="shared" si="293"/>
        <v>0.1320304983085305</v>
      </c>
      <c r="Q3695" s="7">
        <v>3669</v>
      </c>
      <c r="R3695" s="7">
        <v>6.2634485293855532E-4</v>
      </c>
      <c r="S3695" s="7">
        <v>-1.8690673077690625E-4</v>
      </c>
      <c r="U3695" s="7">
        <v>80.396668858207306</v>
      </c>
      <c r="V3695" s="7">
        <v>2.2588873617073982E-3</v>
      </c>
    </row>
    <row r="3696" spans="1:22" x14ac:dyDescent="0.35">
      <c r="A3696" s="5">
        <v>2015</v>
      </c>
      <c r="B3696" s="14" t="s">
        <v>98</v>
      </c>
      <c r="C3696" s="14" t="s">
        <v>41</v>
      </c>
      <c r="D3696" s="14">
        <v>2009</v>
      </c>
      <c r="E3696" s="14">
        <v>6</v>
      </c>
      <c r="F3696" s="14">
        <v>60</v>
      </c>
      <c r="G3696" s="14">
        <v>2</v>
      </c>
      <c r="H3696" s="14">
        <v>62</v>
      </c>
      <c r="I3696" s="14" t="b">
        <v>1</v>
      </c>
      <c r="J3696" s="6">
        <v>3.2258064516128997E-2</v>
      </c>
      <c r="K3696">
        <f t="shared" si="290"/>
        <v>1.2105592002499218E-4</v>
      </c>
      <c r="L3696">
        <f t="shared" si="289"/>
        <v>1.1002541525710875E-2</v>
      </c>
      <c r="M3696">
        <f t="shared" si="291"/>
        <v>3.549206943777698E-4</v>
      </c>
      <c r="N3696">
        <f t="shared" si="292"/>
        <v>1.1002541525710875E-2</v>
      </c>
      <c r="O3696">
        <f t="shared" si="293"/>
        <v>6.6015249154265251E-2</v>
      </c>
      <c r="Q3696" s="7">
        <v>3670</v>
      </c>
      <c r="R3696" s="7">
        <v>6.7722562264416414E-4</v>
      </c>
      <c r="S3696" s="7">
        <v>-3.1940756840175851E-4</v>
      </c>
      <c r="U3696" s="7">
        <v>80.418584264738101</v>
      </c>
      <c r="V3696" s="7">
        <v>2.2601329572592959E-3</v>
      </c>
    </row>
    <row r="3697" spans="1:22" x14ac:dyDescent="0.35">
      <c r="A3697" s="24">
        <v>2016</v>
      </c>
      <c r="B3697" s="17" t="s">
        <v>26</v>
      </c>
      <c r="C3697" s="17" t="s">
        <v>111</v>
      </c>
      <c r="D3697" s="17">
        <v>2004</v>
      </c>
      <c r="E3697" s="17">
        <v>12</v>
      </c>
      <c r="F3697" s="17">
        <v>60</v>
      </c>
      <c r="G3697" s="17">
        <v>2</v>
      </c>
      <c r="H3697" s="17">
        <v>62</v>
      </c>
      <c r="I3697" s="17" t="b">
        <v>1</v>
      </c>
      <c r="J3697" s="25">
        <v>3.2258064516128997E-2</v>
      </c>
      <c r="K3697">
        <f t="shared" si="290"/>
        <v>1.2105592002499218E-4</v>
      </c>
      <c r="L3697">
        <f t="shared" si="289"/>
        <v>1.1002541525710875E-2</v>
      </c>
      <c r="M3697">
        <f t="shared" si="291"/>
        <v>3.549206943777698E-4</v>
      </c>
      <c r="N3697">
        <f t="shared" si="292"/>
        <v>1.1002541525710875E-2</v>
      </c>
      <c r="O3697">
        <f t="shared" si="293"/>
        <v>0.1320304983085305</v>
      </c>
      <c r="Q3697" s="7">
        <v>3671</v>
      </c>
      <c r="R3697" s="7">
        <v>3.4839732636619022E-4</v>
      </c>
      <c r="S3697" s="7">
        <v>9.4207278762154108E-6</v>
      </c>
      <c r="U3697" s="7">
        <v>80.440499671268896</v>
      </c>
      <c r="V3697" s="7">
        <v>2.2601601064927051E-3</v>
      </c>
    </row>
    <row r="3698" spans="1:22" x14ac:dyDescent="0.35">
      <c r="A3698" s="5">
        <v>2017</v>
      </c>
      <c r="B3698" s="14" t="s">
        <v>30</v>
      </c>
      <c r="C3698" s="14" t="s">
        <v>85</v>
      </c>
      <c r="D3698" s="14">
        <v>2010</v>
      </c>
      <c r="E3698" s="14">
        <v>7</v>
      </c>
      <c r="F3698" s="14">
        <v>60</v>
      </c>
      <c r="G3698" s="14">
        <v>2</v>
      </c>
      <c r="H3698" s="14">
        <v>62</v>
      </c>
      <c r="I3698" s="14" t="b">
        <v>1</v>
      </c>
      <c r="J3698" s="6">
        <v>3.2258064516128997E-2</v>
      </c>
      <c r="K3698">
        <f t="shared" si="290"/>
        <v>1.2105592002499218E-4</v>
      </c>
      <c r="L3698">
        <f t="shared" si="289"/>
        <v>1.1002541525710875E-2</v>
      </c>
      <c r="M3698">
        <f t="shared" si="291"/>
        <v>3.549206943777698E-4</v>
      </c>
      <c r="N3698">
        <f t="shared" si="292"/>
        <v>1.1002541525710875E-2</v>
      </c>
      <c r="O3698">
        <f t="shared" si="293"/>
        <v>7.7017790679976134E-2</v>
      </c>
      <c r="Q3698" s="7">
        <v>3672</v>
      </c>
      <c r="R3698" s="7">
        <v>5.1281147450517707E-4</v>
      </c>
      <c r="S3698" s="7">
        <v>-1.5499342026277144E-4</v>
      </c>
      <c r="U3698" s="7">
        <v>80.46241507779969</v>
      </c>
      <c r="V3698" s="7">
        <v>2.2601601064927051E-3</v>
      </c>
    </row>
    <row r="3699" spans="1:22" x14ac:dyDescent="0.35">
      <c r="A3699" s="3">
        <v>2017</v>
      </c>
      <c r="B3699" s="13" t="s">
        <v>33</v>
      </c>
      <c r="C3699" s="13" t="s">
        <v>216</v>
      </c>
      <c r="D3699" s="13">
        <v>2008</v>
      </c>
      <c r="E3699" s="17">
        <v>9</v>
      </c>
      <c r="F3699" s="13">
        <v>60</v>
      </c>
      <c r="G3699" s="13">
        <v>2</v>
      </c>
      <c r="H3699" s="13">
        <v>62</v>
      </c>
      <c r="I3699" s="13" t="b">
        <v>1</v>
      </c>
      <c r="J3699" s="4">
        <v>3.2258064516128997E-2</v>
      </c>
      <c r="K3699">
        <f t="shared" si="290"/>
        <v>1.2105592002499218E-4</v>
      </c>
      <c r="L3699">
        <f t="shared" si="289"/>
        <v>1.1002541525710875E-2</v>
      </c>
      <c r="M3699">
        <f t="shared" si="291"/>
        <v>3.549206943777698E-4</v>
      </c>
      <c r="N3699">
        <f t="shared" si="292"/>
        <v>1.1002541525710875E-2</v>
      </c>
      <c r="O3699">
        <f t="shared" si="293"/>
        <v>9.902287373139787E-2</v>
      </c>
      <c r="Q3699" s="7">
        <v>3673</v>
      </c>
      <c r="R3699" s="7">
        <v>6.7722562264416414E-4</v>
      </c>
      <c r="S3699" s="7">
        <v>-3.1940756840175851E-4</v>
      </c>
      <c r="U3699" s="7">
        <v>80.484330484330471</v>
      </c>
      <c r="V3699" s="7">
        <v>2.2601601064927051E-3</v>
      </c>
    </row>
    <row r="3700" spans="1:22" x14ac:dyDescent="0.35">
      <c r="A3700" s="5">
        <v>2014</v>
      </c>
      <c r="B3700" s="14" t="s">
        <v>52</v>
      </c>
      <c r="C3700" s="14" t="s">
        <v>74</v>
      </c>
      <c r="D3700" s="14">
        <v>2008</v>
      </c>
      <c r="E3700" s="14">
        <v>6</v>
      </c>
      <c r="F3700" s="14">
        <v>151</v>
      </c>
      <c r="G3700" s="14">
        <v>5</v>
      </c>
      <c r="H3700" s="14">
        <v>156</v>
      </c>
      <c r="I3700" s="14" t="b">
        <v>1</v>
      </c>
      <c r="J3700" s="6">
        <v>3.2051282051282E-2</v>
      </c>
      <c r="K3700">
        <f t="shared" si="290"/>
        <v>3.0459231490159326E-4</v>
      </c>
      <c r="L3700">
        <f t="shared" si="289"/>
        <v>1.7452573303143388E-2</v>
      </c>
      <c r="M3700">
        <f t="shared" si="291"/>
        <v>5.593773494597231E-4</v>
      </c>
      <c r="N3700">
        <f t="shared" si="292"/>
        <v>1.7452573303143388E-2</v>
      </c>
      <c r="O3700">
        <f t="shared" si="293"/>
        <v>0.10471543981886033</v>
      </c>
      <c r="Q3700" s="7">
        <v>3674</v>
      </c>
      <c r="R3700" s="7">
        <v>1.0060539189221381E-3</v>
      </c>
      <c r="S3700" s="7">
        <v>-6.4823586467973237E-4</v>
      </c>
      <c r="U3700" s="7">
        <v>80.506245890861265</v>
      </c>
      <c r="V3700" s="7">
        <v>2.2609818335173025E-3</v>
      </c>
    </row>
    <row r="3701" spans="1:22" x14ac:dyDescent="0.35">
      <c r="A3701" s="24">
        <v>2017</v>
      </c>
      <c r="B3701" s="17" t="s">
        <v>26</v>
      </c>
      <c r="C3701" s="17" t="s">
        <v>54</v>
      </c>
      <c r="D3701" s="17">
        <v>2010</v>
      </c>
      <c r="E3701" s="17">
        <v>7</v>
      </c>
      <c r="F3701" s="17">
        <v>272</v>
      </c>
      <c r="G3701" s="17">
        <v>9</v>
      </c>
      <c r="H3701" s="17">
        <v>281</v>
      </c>
      <c r="I3701" s="17" t="b">
        <v>1</v>
      </c>
      <c r="J3701" s="25">
        <v>3.2028469750889701E-2</v>
      </c>
      <c r="K3701">
        <f t="shared" si="290"/>
        <v>5.4865666979069037E-4</v>
      </c>
      <c r="L3701">
        <f t="shared" si="289"/>
        <v>2.3423421393782128E-2</v>
      </c>
      <c r="M3701">
        <f t="shared" si="291"/>
        <v>7.5021634357309353E-4</v>
      </c>
      <c r="N3701">
        <f t="shared" si="292"/>
        <v>2.3423421393782128E-2</v>
      </c>
      <c r="O3701">
        <f t="shared" si="293"/>
        <v>0.16396394975647491</v>
      </c>
      <c r="Q3701" s="7">
        <v>3675</v>
      </c>
      <c r="R3701" s="7">
        <v>1.0060539189221381E-3</v>
      </c>
      <c r="S3701" s="7">
        <v>-6.4823586467973237E-4</v>
      </c>
      <c r="U3701" s="7">
        <v>80.52816129739206</v>
      </c>
      <c r="V3701" s="7">
        <v>2.2609818335173025E-3</v>
      </c>
    </row>
    <row r="3702" spans="1:22" x14ac:dyDescent="0.35">
      <c r="A3702" s="5">
        <v>2014</v>
      </c>
      <c r="B3702" s="14" t="s">
        <v>104</v>
      </c>
      <c r="C3702" s="14" t="s">
        <v>115</v>
      </c>
      <c r="D3702" s="14">
        <v>2004</v>
      </c>
      <c r="E3702" s="14">
        <v>10</v>
      </c>
      <c r="F3702" s="14">
        <v>121</v>
      </c>
      <c r="G3702" s="14">
        <v>4</v>
      </c>
      <c r="H3702" s="14">
        <v>125</v>
      </c>
      <c r="I3702" s="14" t="b">
        <v>1</v>
      </c>
      <c r="J3702" s="6">
        <v>3.2000000000000001E-2</v>
      </c>
      <c r="K3702">
        <f t="shared" si="290"/>
        <v>2.4406435488909717E-4</v>
      </c>
      <c r="L3702">
        <f t="shared" si="289"/>
        <v>1.5622559165805619E-2</v>
      </c>
      <c r="M3702">
        <f t="shared" si="291"/>
        <v>4.9992189330577978E-4</v>
      </c>
      <c r="N3702">
        <f t="shared" si="292"/>
        <v>1.5622559165805619E-2</v>
      </c>
      <c r="O3702">
        <f t="shared" si="293"/>
        <v>0.15622559165805619</v>
      </c>
      <c r="Q3702" s="7">
        <v>3676</v>
      </c>
      <c r="R3702" s="7">
        <v>3.4839732636619022E-4</v>
      </c>
      <c r="S3702" s="7">
        <v>9.4207278762154108E-6</v>
      </c>
      <c r="U3702" s="7">
        <v>80.550076703922855</v>
      </c>
      <c r="V3702" s="7">
        <v>2.2612538687340395E-3</v>
      </c>
    </row>
    <row r="3703" spans="1:22" x14ac:dyDescent="0.35">
      <c r="A3703" s="24">
        <v>2017</v>
      </c>
      <c r="B3703" s="17" t="s">
        <v>26</v>
      </c>
      <c r="C3703" s="17" t="s">
        <v>111</v>
      </c>
      <c r="D3703" s="17">
        <v>2007</v>
      </c>
      <c r="E3703" s="17">
        <v>10</v>
      </c>
      <c r="F3703" s="17">
        <v>121</v>
      </c>
      <c r="G3703" s="17">
        <v>4</v>
      </c>
      <c r="H3703" s="17">
        <v>125</v>
      </c>
      <c r="I3703" s="17" t="b">
        <v>1</v>
      </c>
      <c r="J3703" s="25">
        <v>3.2000000000000001E-2</v>
      </c>
      <c r="K3703">
        <f t="shared" si="290"/>
        <v>2.4406435488909717E-4</v>
      </c>
      <c r="L3703">
        <f t="shared" si="289"/>
        <v>1.5622559165805619E-2</v>
      </c>
      <c r="M3703">
        <f t="shared" si="291"/>
        <v>4.9992189330577978E-4</v>
      </c>
      <c r="N3703">
        <f t="shared" si="292"/>
        <v>1.5622559165805619E-2</v>
      </c>
      <c r="O3703">
        <f t="shared" si="293"/>
        <v>0.15622559165805619</v>
      </c>
      <c r="Q3703" s="7">
        <v>3677</v>
      </c>
      <c r="R3703" s="7">
        <v>1.334882215200112E-3</v>
      </c>
      <c r="S3703" s="7">
        <v>-9.7706416095770629E-4</v>
      </c>
      <c r="U3703" s="7">
        <v>80.571992110453635</v>
      </c>
      <c r="V3703" s="7">
        <v>2.2639239061132423E-3</v>
      </c>
    </row>
    <row r="3704" spans="1:22" x14ac:dyDescent="0.35">
      <c r="A3704" s="5">
        <v>2013</v>
      </c>
      <c r="B3704" s="14" t="s">
        <v>30</v>
      </c>
      <c r="C3704" s="14" t="s">
        <v>51</v>
      </c>
      <c r="D3704" s="14">
        <v>2006</v>
      </c>
      <c r="E3704" s="14">
        <v>7</v>
      </c>
      <c r="F3704" s="14">
        <v>91</v>
      </c>
      <c r="G3704" s="14">
        <v>3</v>
      </c>
      <c r="H3704" s="14">
        <v>94</v>
      </c>
      <c r="I3704" s="14" t="b">
        <v>1</v>
      </c>
      <c r="J3704" s="6">
        <v>3.1914893617021302E-2</v>
      </c>
      <c r="K3704">
        <f t="shared" si="290"/>
        <v>1.8353639487660108E-4</v>
      </c>
      <c r="L3704">
        <f t="shared" si="289"/>
        <v>1.3547560476949386E-2</v>
      </c>
      <c r="M3704">
        <f t="shared" si="291"/>
        <v>4.3236895139200205E-4</v>
      </c>
      <c r="N3704">
        <f t="shared" si="292"/>
        <v>1.3547560476949386E-2</v>
      </c>
      <c r="O3704">
        <f t="shared" si="293"/>
        <v>9.4832923338645708E-2</v>
      </c>
      <c r="Q3704" s="7">
        <v>3678</v>
      </c>
      <c r="R3704" s="7">
        <v>1.0060539189221381E-3</v>
      </c>
      <c r="S3704" s="7">
        <v>-6.4823586467973237E-4</v>
      </c>
      <c r="U3704" s="7">
        <v>80.59390751698443</v>
      </c>
      <c r="V3704" s="7">
        <v>2.2661380131520554E-3</v>
      </c>
    </row>
    <row r="3705" spans="1:22" x14ac:dyDescent="0.35">
      <c r="A3705" s="24">
        <v>2017</v>
      </c>
      <c r="B3705" s="17" t="s">
        <v>26</v>
      </c>
      <c r="C3705" s="17" t="s">
        <v>100</v>
      </c>
      <c r="D3705" s="17">
        <v>2008</v>
      </c>
      <c r="E3705" s="17">
        <v>9</v>
      </c>
      <c r="F3705" s="17">
        <v>91</v>
      </c>
      <c r="G3705" s="17">
        <v>3</v>
      </c>
      <c r="H3705" s="17">
        <v>94</v>
      </c>
      <c r="I3705" s="17" t="b">
        <v>1</v>
      </c>
      <c r="J3705" s="25">
        <v>3.1914893617021302E-2</v>
      </c>
      <c r="K3705">
        <f t="shared" si="290"/>
        <v>1.8353639487660108E-4</v>
      </c>
      <c r="L3705">
        <f t="shared" si="289"/>
        <v>1.3547560476949386E-2</v>
      </c>
      <c r="M3705">
        <f t="shared" si="291"/>
        <v>4.3236895139200205E-4</v>
      </c>
      <c r="N3705">
        <f t="shared" si="292"/>
        <v>1.3547560476949386E-2</v>
      </c>
      <c r="O3705">
        <f t="shared" si="293"/>
        <v>0.12192804429254447</v>
      </c>
      <c r="Q3705" s="7">
        <v>3679</v>
      </c>
      <c r="R3705" s="7">
        <v>8.4163977078315121E-4</v>
      </c>
      <c r="S3705" s="7">
        <v>-4.8382171654074558E-4</v>
      </c>
      <c r="U3705" s="7">
        <v>80.615822923515225</v>
      </c>
      <c r="V3705" s="7">
        <v>2.2700283817038303E-3</v>
      </c>
    </row>
    <row r="3706" spans="1:22" x14ac:dyDescent="0.35">
      <c r="A3706" s="5">
        <v>2015</v>
      </c>
      <c r="B3706" s="14" t="s">
        <v>30</v>
      </c>
      <c r="C3706" s="14" t="s">
        <v>32</v>
      </c>
      <c r="D3706" s="14">
        <v>2007</v>
      </c>
      <c r="E3706" s="14">
        <v>8</v>
      </c>
      <c r="F3706" s="14">
        <v>244</v>
      </c>
      <c r="G3706" s="14">
        <v>8</v>
      </c>
      <c r="H3706" s="14">
        <v>252</v>
      </c>
      <c r="I3706" s="14" t="b">
        <v>1</v>
      </c>
      <c r="J3706" s="6">
        <v>3.1746031746031703E-2</v>
      </c>
      <c r="K3706">
        <f t="shared" si="290"/>
        <v>4.9203373945641983E-4</v>
      </c>
      <c r="L3706">
        <f t="shared" si="289"/>
        <v>2.2181833545864053E-2</v>
      </c>
      <c r="M3706">
        <f t="shared" si="291"/>
        <v>7.0418519193219124E-4</v>
      </c>
      <c r="N3706">
        <f t="shared" si="292"/>
        <v>2.2181833545864053E-2</v>
      </c>
      <c r="O3706">
        <f t="shared" si="293"/>
        <v>0.17745466836691243</v>
      </c>
      <c r="Q3706" s="7">
        <v>3680</v>
      </c>
      <c r="R3706" s="7">
        <v>2.1399857461869851E-3</v>
      </c>
      <c r="S3706" s="7">
        <v>-1.3830044655037464E-3</v>
      </c>
      <c r="U3706" s="7">
        <v>80.63773833004602</v>
      </c>
      <c r="V3706" s="7">
        <v>2.2706517780214952E-3</v>
      </c>
    </row>
    <row r="3707" spans="1:22" x14ac:dyDescent="0.35">
      <c r="A3707" s="24">
        <v>2016</v>
      </c>
      <c r="B3707" s="17" t="s">
        <v>26</v>
      </c>
      <c r="C3707" s="17" t="s">
        <v>110</v>
      </c>
      <c r="D3707" s="17">
        <v>2003</v>
      </c>
      <c r="E3707" s="17">
        <v>13</v>
      </c>
      <c r="F3707" s="17">
        <v>122</v>
      </c>
      <c r="G3707" s="17">
        <v>4</v>
      </c>
      <c r="H3707" s="17">
        <v>126</v>
      </c>
      <c r="I3707" s="17" t="b">
        <v>1</v>
      </c>
      <c r="J3707" s="25">
        <v>3.1746031746031703E-2</v>
      </c>
      <c r="K3707">
        <f t="shared" si="290"/>
        <v>2.4601686972820991E-4</v>
      </c>
      <c r="L3707">
        <f t="shared" si="289"/>
        <v>1.5684924919431714E-2</v>
      </c>
      <c r="M3707">
        <f t="shared" si="291"/>
        <v>4.97934124426403E-4</v>
      </c>
      <c r="N3707">
        <f t="shared" si="292"/>
        <v>1.5684924919431714E-2</v>
      </c>
      <c r="O3707">
        <f t="shared" si="293"/>
        <v>0.20390402395261228</v>
      </c>
      <c r="Q3707" s="7">
        <v>3681</v>
      </c>
      <c r="R3707" s="7">
        <v>1.8412657880249074E-3</v>
      </c>
      <c r="S3707" s="7">
        <v>-1.4042224418509318E-3</v>
      </c>
      <c r="U3707" s="7">
        <v>80.6596537365768</v>
      </c>
      <c r="V3707" s="7">
        <v>2.2706517780214952E-3</v>
      </c>
    </row>
    <row r="3708" spans="1:22" x14ac:dyDescent="0.35">
      <c r="A3708" s="3">
        <v>2017</v>
      </c>
      <c r="B3708" s="13" t="s">
        <v>42</v>
      </c>
      <c r="C3708" s="13" t="s">
        <v>112</v>
      </c>
      <c r="D3708" s="13">
        <v>2006</v>
      </c>
      <c r="E3708" s="14">
        <v>11</v>
      </c>
      <c r="F3708" s="13">
        <v>122</v>
      </c>
      <c r="G3708" s="13">
        <v>4</v>
      </c>
      <c r="H3708" s="13">
        <v>126</v>
      </c>
      <c r="I3708" s="13" t="b">
        <v>1</v>
      </c>
      <c r="J3708" s="4">
        <v>3.1746031746031703E-2</v>
      </c>
      <c r="K3708">
        <f t="shared" si="290"/>
        <v>2.4601686972820991E-4</v>
      </c>
      <c r="L3708">
        <f t="shared" si="289"/>
        <v>1.5684924919431714E-2</v>
      </c>
      <c r="M3708">
        <f t="shared" si="291"/>
        <v>4.97934124426403E-4</v>
      </c>
      <c r="N3708">
        <f t="shared" si="292"/>
        <v>1.5684924919431714E-2</v>
      </c>
      <c r="O3708">
        <f t="shared" si="293"/>
        <v>0.17253417411374886</v>
      </c>
      <c r="Q3708" s="7">
        <v>3682</v>
      </c>
      <c r="R3708" s="7">
        <v>4.9472339901235319E-4</v>
      </c>
      <c r="S3708" s="7">
        <v>9.2465109311779805E-6</v>
      </c>
      <c r="U3708" s="7">
        <v>80.681569143107595</v>
      </c>
      <c r="V3708" s="7">
        <v>2.2706517780214952E-3</v>
      </c>
    </row>
    <row r="3709" spans="1:22" x14ac:dyDescent="0.35">
      <c r="A3709" s="24">
        <v>2013</v>
      </c>
      <c r="B3709" s="17" t="s">
        <v>33</v>
      </c>
      <c r="C3709" s="17" t="s">
        <v>254</v>
      </c>
      <c r="D3709" s="17">
        <v>2006</v>
      </c>
      <c r="E3709" s="17">
        <v>7</v>
      </c>
      <c r="F3709" s="17">
        <v>61</v>
      </c>
      <c r="G3709" s="17">
        <v>2</v>
      </c>
      <c r="H3709" s="17">
        <v>63</v>
      </c>
      <c r="I3709" s="17" t="b">
        <v>1</v>
      </c>
      <c r="J3709" s="25">
        <v>3.1746031746031703E-2</v>
      </c>
      <c r="K3709">
        <f t="shared" si="290"/>
        <v>1.2300843486410496E-4</v>
      </c>
      <c r="L3709">
        <f t="shared" si="289"/>
        <v>1.1090916772932027E-2</v>
      </c>
      <c r="M3709">
        <f t="shared" si="291"/>
        <v>3.5209259596609562E-4</v>
      </c>
      <c r="N3709">
        <f t="shared" si="292"/>
        <v>1.1090916772932027E-2</v>
      </c>
      <c r="O3709">
        <f t="shared" si="293"/>
        <v>7.7636417410524183E-2</v>
      </c>
      <c r="Q3709" s="7">
        <v>3683</v>
      </c>
      <c r="R3709" s="7">
        <v>9.616588204831055E-4</v>
      </c>
      <c r="S3709" s="7">
        <v>-4.5768891053957433E-4</v>
      </c>
      <c r="U3709" s="7">
        <v>80.703484549638389</v>
      </c>
      <c r="V3709" s="7">
        <v>2.2706517780214952E-3</v>
      </c>
    </row>
    <row r="3710" spans="1:22" x14ac:dyDescent="0.35">
      <c r="A3710" s="5">
        <v>2013</v>
      </c>
      <c r="B3710" s="14" t="s">
        <v>26</v>
      </c>
      <c r="C3710" s="14" t="s">
        <v>223</v>
      </c>
      <c r="D3710" s="14">
        <v>2004</v>
      </c>
      <c r="E3710" s="14">
        <v>9</v>
      </c>
      <c r="F3710" s="14">
        <v>61</v>
      </c>
      <c r="G3710" s="14">
        <v>2</v>
      </c>
      <c r="H3710" s="14">
        <v>63</v>
      </c>
      <c r="I3710" s="14" t="b">
        <v>1</v>
      </c>
      <c r="J3710" s="6">
        <v>3.1746031746031703E-2</v>
      </c>
      <c r="K3710">
        <f t="shared" si="290"/>
        <v>1.2300843486410496E-4</v>
      </c>
      <c r="L3710">
        <f t="shared" si="289"/>
        <v>1.1090916772932027E-2</v>
      </c>
      <c r="M3710">
        <f t="shared" si="291"/>
        <v>3.5209259596609562E-4</v>
      </c>
      <c r="N3710">
        <f t="shared" si="292"/>
        <v>1.1090916772932027E-2</v>
      </c>
      <c r="O3710">
        <f t="shared" si="293"/>
        <v>9.9818250956388244E-2</v>
      </c>
      <c r="Q3710" s="7">
        <v>3684</v>
      </c>
      <c r="R3710" s="7">
        <v>2.1515846698754548E-3</v>
      </c>
      <c r="S3710" s="7">
        <v>-1.3986841805415772E-3</v>
      </c>
      <c r="U3710" s="7">
        <v>80.725399956169184</v>
      </c>
      <c r="V3710" s="7">
        <v>2.2713296305247751E-3</v>
      </c>
    </row>
    <row r="3711" spans="1:22" x14ac:dyDescent="0.35">
      <c r="A3711" s="24">
        <v>2015</v>
      </c>
      <c r="B3711" s="17" t="s">
        <v>92</v>
      </c>
      <c r="C3711" s="17" t="s">
        <v>167</v>
      </c>
      <c r="D3711" s="17">
        <v>2009</v>
      </c>
      <c r="E3711" s="17">
        <v>6</v>
      </c>
      <c r="F3711" s="17">
        <v>61</v>
      </c>
      <c r="G3711" s="17">
        <v>2</v>
      </c>
      <c r="H3711" s="17">
        <v>63</v>
      </c>
      <c r="I3711" s="17" t="b">
        <v>1</v>
      </c>
      <c r="J3711" s="25">
        <v>3.1746031746031703E-2</v>
      </c>
      <c r="K3711">
        <f t="shared" si="290"/>
        <v>1.2300843486410496E-4</v>
      </c>
      <c r="L3711">
        <f t="shared" si="289"/>
        <v>1.1090916772932027E-2</v>
      </c>
      <c r="M3711">
        <f t="shared" si="291"/>
        <v>3.5209259596609562E-4</v>
      </c>
      <c r="N3711">
        <f t="shared" si="292"/>
        <v>1.1090916772932027E-2</v>
      </c>
      <c r="O3711">
        <f t="shared" si="293"/>
        <v>6.6545500637592153E-2</v>
      </c>
      <c r="Q3711" s="7">
        <v>3685</v>
      </c>
      <c r="R3711" s="7">
        <v>6.5711255184275103E-4</v>
      </c>
      <c r="S3711" s="7">
        <v>6.8832670760082901E-6</v>
      </c>
      <c r="U3711" s="7">
        <v>80.747315362699965</v>
      </c>
      <c r="V3711" s="7">
        <v>2.2734162911674533E-3</v>
      </c>
    </row>
    <row r="3712" spans="1:22" x14ac:dyDescent="0.35">
      <c r="A3712" s="3">
        <v>2015</v>
      </c>
      <c r="B3712" s="13" t="s">
        <v>106</v>
      </c>
      <c r="C3712" s="13" t="s">
        <v>107</v>
      </c>
      <c r="D3712" s="13">
        <v>2009</v>
      </c>
      <c r="E3712" s="14">
        <v>6</v>
      </c>
      <c r="F3712" s="13">
        <v>61</v>
      </c>
      <c r="G3712" s="13">
        <v>2</v>
      </c>
      <c r="H3712" s="13">
        <v>63</v>
      </c>
      <c r="I3712" s="13" t="b">
        <v>1</v>
      </c>
      <c r="J3712" s="4">
        <v>3.1746031746031703E-2</v>
      </c>
      <c r="K3712">
        <f t="shared" si="290"/>
        <v>1.2300843486410496E-4</v>
      </c>
      <c r="L3712">
        <f t="shared" si="289"/>
        <v>1.1090916772932027E-2</v>
      </c>
      <c r="M3712">
        <f t="shared" si="291"/>
        <v>3.5209259596609562E-4</v>
      </c>
      <c r="N3712">
        <f t="shared" si="292"/>
        <v>1.1090916772932027E-2</v>
      </c>
      <c r="O3712">
        <f t="shared" si="293"/>
        <v>6.6545500637592153E-2</v>
      </c>
      <c r="Q3712" s="7">
        <v>3686</v>
      </c>
      <c r="R3712" s="7">
        <v>1.0795289980440339E-3</v>
      </c>
      <c r="S3712" s="7">
        <v>-5.1835010656289869E-4</v>
      </c>
      <c r="U3712" s="7">
        <v>80.769230769230759</v>
      </c>
      <c r="V3712" s="7">
        <v>2.2740988962845219E-3</v>
      </c>
    </row>
    <row r="3713" spans="1:22" x14ac:dyDescent="0.35">
      <c r="A3713" s="24">
        <v>2017</v>
      </c>
      <c r="B3713" s="17" t="s">
        <v>26</v>
      </c>
      <c r="C3713" s="17" t="s">
        <v>111</v>
      </c>
      <c r="D3713" s="17">
        <v>2004</v>
      </c>
      <c r="E3713" s="17">
        <v>13</v>
      </c>
      <c r="F3713" s="17">
        <v>61</v>
      </c>
      <c r="G3713" s="17">
        <v>2</v>
      </c>
      <c r="H3713" s="17">
        <v>63</v>
      </c>
      <c r="I3713" s="17" t="b">
        <v>1</v>
      </c>
      <c r="J3713" s="25">
        <v>3.1746031746031703E-2</v>
      </c>
      <c r="K3713">
        <f t="shared" si="290"/>
        <v>1.2300843486410496E-4</v>
      </c>
      <c r="L3713">
        <f t="shared" si="289"/>
        <v>1.1090916772932027E-2</v>
      </c>
      <c r="M3713">
        <f t="shared" si="291"/>
        <v>3.5209259596609562E-4</v>
      </c>
      <c r="N3713">
        <f t="shared" si="292"/>
        <v>1.1090916772932027E-2</v>
      </c>
      <c r="O3713">
        <f t="shared" si="293"/>
        <v>0.14418191804811634</v>
      </c>
      <c r="Q3713" s="7">
        <v>3687</v>
      </c>
      <c r="R3713" s="7">
        <v>5.5536146902541387E-4</v>
      </c>
      <c r="S3713" s="7">
        <v>5.8174224557213132E-6</v>
      </c>
      <c r="U3713" s="7">
        <v>80.791146175761554</v>
      </c>
      <c r="V3713" s="7">
        <v>2.2752694940765127E-3</v>
      </c>
    </row>
    <row r="3714" spans="1:22" x14ac:dyDescent="0.35">
      <c r="A3714" s="3">
        <v>2017</v>
      </c>
      <c r="B3714" s="13" t="s">
        <v>92</v>
      </c>
      <c r="C3714" s="13" t="s">
        <v>149</v>
      </c>
      <c r="D3714" s="13">
        <v>2011</v>
      </c>
      <c r="E3714" s="14">
        <v>6</v>
      </c>
      <c r="F3714" s="13">
        <v>92</v>
      </c>
      <c r="G3714" s="13">
        <v>3</v>
      </c>
      <c r="H3714" s="13">
        <v>95</v>
      </c>
      <c r="I3714" s="13" t="b">
        <v>1</v>
      </c>
      <c r="J3714" s="4">
        <v>3.1578947368421102E-2</v>
      </c>
      <c r="K3714">
        <f t="shared" si="290"/>
        <v>1.8548890971571385E-4</v>
      </c>
      <c r="L3714">
        <f t="shared" si="289"/>
        <v>1.3619431328646356E-2</v>
      </c>
      <c r="M3714">
        <f t="shared" si="291"/>
        <v>4.3008730511514875E-4</v>
      </c>
      <c r="N3714">
        <f t="shared" si="292"/>
        <v>1.3619431328646356E-2</v>
      </c>
      <c r="O3714">
        <f t="shared" si="293"/>
        <v>8.1716587971878141E-2</v>
      </c>
      <c r="Q3714" s="7">
        <v>3688</v>
      </c>
      <c r="R3714" s="7">
        <v>1.2422179883368658E-3</v>
      </c>
      <c r="S3714" s="7">
        <v>-8.0753068814695076E-4</v>
      </c>
      <c r="U3714" s="7">
        <v>80.813061582292349</v>
      </c>
      <c r="V3714" s="7">
        <v>2.2752694940765127E-3</v>
      </c>
    </row>
    <row r="3715" spans="1:22" x14ac:dyDescent="0.35">
      <c r="A3715" s="24">
        <v>2015</v>
      </c>
      <c r="B3715" s="17" t="s">
        <v>30</v>
      </c>
      <c r="C3715" s="17" t="s">
        <v>48</v>
      </c>
      <c r="D3715" s="17">
        <v>2007</v>
      </c>
      <c r="E3715" s="17">
        <v>8</v>
      </c>
      <c r="F3715" s="17">
        <v>123</v>
      </c>
      <c r="G3715" s="17">
        <v>4</v>
      </c>
      <c r="H3715" s="17">
        <v>127</v>
      </c>
      <c r="I3715" s="17" t="b">
        <v>1</v>
      </c>
      <c r="J3715" s="25">
        <v>3.1496062992125998E-2</v>
      </c>
      <c r="K3715">
        <f t="shared" si="290"/>
        <v>2.4796938456732271E-4</v>
      </c>
      <c r="L3715">
        <f t="shared" si="289"/>
        <v>1.5747043677062776E-2</v>
      </c>
      <c r="M3715">
        <f t="shared" si="291"/>
        <v>4.9596987959252855E-4</v>
      </c>
      <c r="N3715">
        <f t="shared" si="292"/>
        <v>1.5747043677062776E-2</v>
      </c>
      <c r="O3715">
        <f t="shared" si="293"/>
        <v>0.12597634941650221</v>
      </c>
      <c r="Q3715" s="7">
        <v>3689</v>
      </c>
      <c r="R3715" s="7">
        <v>5.1699776008359616E-4</v>
      </c>
      <c r="S3715" s="7">
        <v>-1.6207706570582636E-4</v>
      </c>
      <c r="U3715" s="7">
        <v>80.834976988823129</v>
      </c>
      <c r="V3715" s="7">
        <v>2.2752694940765127E-3</v>
      </c>
    </row>
    <row r="3716" spans="1:22" x14ac:dyDescent="0.35">
      <c r="A3716" s="3">
        <v>2013</v>
      </c>
      <c r="B3716" s="13" t="s">
        <v>118</v>
      </c>
      <c r="C3716" s="13" t="s">
        <v>119</v>
      </c>
      <c r="D3716" s="13">
        <v>2006</v>
      </c>
      <c r="E3716" s="14">
        <v>7</v>
      </c>
      <c r="F3716" s="13">
        <v>154</v>
      </c>
      <c r="G3716" s="13">
        <v>5</v>
      </c>
      <c r="H3716" s="13">
        <v>159</v>
      </c>
      <c r="I3716" s="13" t="b">
        <v>1</v>
      </c>
      <c r="J3716" s="4">
        <v>3.1446540880503103E-2</v>
      </c>
      <c r="K3716">
        <f t="shared" si="290"/>
        <v>3.104498594189316E-4</v>
      </c>
      <c r="L3716">
        <f t="shared" ref="L3716:L3779" si="294">SQRT(K3716)</f>
        <v>1.7619587379360833E-2</v>
      </c>
      <c r="M3716">
        <f t="shared" si="291"/>
        <v>5.5407507482266695E-4</v>
      </c>
      <c r="N3716">
        <f t="shared" si="292"/>
        <v>1.7619587379360833E-2</v>
      </c>
      <c r="O3716">
        <f t="shared" si="293"/>
        <v>0.12333711165552583</v>
      </c>
      <c r="Q3716" s="7">
        <v>3690</v>
      </c>
      <c r="R3716" s="7">
        <v>1.0142667402439688E-3</v>
      </c>
      <c r="S3716" s="7">
        <v>-6.5934604586619897E-4</v>
      </c>
      <c r="U3716" s="7">
        <v>80.856892395353924</v>
      </c>
      <c r="V3716" s="7">
        <v>2.2765716241102008E-3</v>
      </c>
    </row>
    <row r="3717" spans="1:22" x14ac:dyDescent="0.35">
      <c r="A3717" s="3">
        <v>2014</v>
      </c>
      <c r="B3717" s="13" t="s">
        <v>58</v>
      </c>
      <c r="C3717" s="13" t="s">
        <v>64</v>
      </c>
      <c r="D3717" s="13">
        <v>2007</v>
      </c>
      <c r="E3717" s="17">
        <v>7</v>
      </c>
      <c r="F3717" s="13">
        <v>154</v>
      </c>
      <c r="G3717" s="13">
        <v>5</v>
      </c>
      <c r="H3717" s="13">
        <v>159</v>
      </c>
      <c r="I3717" s="13" t="b">
        <v>1</v>
      </c>
      <c r="J3717" s="4">
        <v>3.1446540880503103E-2</v>
      </c>
      <c r="K3717">
        <f t="shared" si="290"/>
        <v>3.104498594189316E-4</v>
      </c>
      <c r="L3717">
        <f t="shared" si="294"/>
        <v>1.7619587379360833E-2</v>
      </c>
      <c r="M3717">
        <f t="shared" si="291"/>
        <v>5.5407507482266695E-4</v>
      </c>
      <c r="N3717">
        <f t="shared" si="292"/>
        <v>1.7619587379360833E-2</v>
      </c>
      <c r="O3717">
        <f t="shared" si="293"/>
        <v>0.12333711165552583</v>
      </c>
      <c r="Q3717" s="7">
        <v>3691</v>
      </c>
      <c r="R3717" s="7">
        <v>6.8275408680372018E-4</v>
      </c>
      <c r="S3717" s="7">
        <v>-3.2783339242595038E-4</v>
      </c>
      <c r="U3717" s="7">
        <v>80.878807801884719</v>
      </c>
      <c r="V3717" s="7">
        <v>2.2795738233069799E-3</v>
      </c>
    </row>
    <row r="3718" spans="1:22" x14ac:dyDescent="0.35">
      <c r="A3718" s="5">
        <v>2017</v>
      </c>
      <c r="B3718" s="14" t="s">
        <v>26</v>
      </c>
      <c r="C3718" s="14" t="s">
        <v>54</v>
      </c>
      <c r="D3718" s="14">
        <v>2008</v>
      </c>
      <c r="E3718" s="14">
        <v>9</v>
      </c>
      <c r="F3718" s="14">
        <v>154</v>
      </c>
      <c r="G3718" s="14">
        <v>5</v>
      </c>
      <c r="H3718" s="14">
        <v>159</v>
      </c>
      <c r="I3718" s="14" t="b">
        <v>1</v>
      </c>
      <c r="J3718" s="6">
        <v>3.1446540880503103E-2</v>
      </c>
      <c r="K3718">
        <f t="shared" si="290"/>
        <v>3.104498594189316E-4</v>
      </c>
      <c r="L3718">
        <f t="shared" si="294"/>
        <v>1.7619587379360833E-2</v>
      </c>
      <c r="M3718">
        <f t="shared" si="291"/>
        <v>5.5407507482266695E-4</v>
      </c>
      <c r="N3718">
        <f t="shared" si="292"/>
        <v>1.7619587379360833E-2</v>
      </c>
      <c r="O3718">
        <f t="shared" si="293"/>
        <v>0.15857628641424751</v>
      </c>
      <c r="Q3718" s="7">
        <v>3692</v>
      </c>
      <c r="R3718" s="7">
        <v>1.1800230669640932E-3</v>
      </c>
      <c r="S3718" s="7">
        <v>-8.2510237258632342E-4</v>
      </c>
      <c r="U3718" s="7">
        <v>80.900723208415513</v>
      </c>
      <c r="V3718" s="7">
        <v>2.2818208162855482E-3</v>
      </c>
    </row>
    <row r="3719" spans="1:22" x14ac:dyDescent="0.35">
      <c r="A3719" s="24">
        <v>2015</v>
      </c>
      <c r="B3719" s="17" t="s">
        <v>30</v>
      </c>
      <c r="C3719" s="17" t="s">
        <v>31</v>
      </c>
      <c r="D3719" s="17">
        <v>2008</v>
      </c>
      <c r="E3719" s="17">
        <v>7</v>
      </c>
      <c r="F3719" s="17">
        <v>248</v>
      </c>
      <c r="G3719" s="17">
        <v>8</v>
      </c>
      <c r="H3719" s="17">
        <v>256</v>
      </c>
      <c r="I3719" s="17" t="b">
        <v>1</v>
      </c>
      <c r="J3719" s="25">
        <v>3.125E-2</v>
      </c>
      <c r="K3719">
        <f t="shared" si="290"/>
        <v>4.9984379881287103E-4</v>
      </c>
      <c r="L3719">
        <f t="shared" si="294"/>
        <v>2.2357186737442414E-2</v>
      </c>
      <c r="M3719">
        <f t="shared" si="291"/>
        <v>6.9866208554507543E-4</v>
      </c>
      <c r="N3719">
        <f t="shared" si="292"/>
        <v>2.2357186737442414E-2</v>
      </c>
      <c r="O3719">
        <f t="shared" si="293"/>
        <v>0.1565003071620969</v>
      </c>
      <c r="Q3719" s="7">
        <v>3693</v>
      </c>
      <c r="R3719" s="7">
        <v>1.3457793936842172E-3</v>
      </c>
      <c r="S3719" s="7">
        <v>-9.9085869930644744E-4</v>
      </c>
      <c r="U3719" s="7">
        <v>80.922638614946294</v>
      </c>
      <c r="V3719" s="7">
        <v>2.2818208162855517E-3</v>
      </c>
    </row>
    <row r="3720" spans="1:22" x14ac:dyDescent="0.35">
      <c r="A3720" s="3">
        <v>2013</v>
      </c>
      <c r="B3720" s="13" t="s">
        <v>158</v>
      </c>
      <c r="C3720" s="13" t="s">
        <v>159</v>
      </c>
      <c r="D3720" s="13">
        <v>2007</v>
      </c>
      <c r="E3720" s="14">
        <v>6</v>
      </c>
      <c r="F3720" s="13">
        <v>124</v>
      </c>
      <c r="G3720" s="13">
        <v>4</v>
      </c>
      <c r="H3720" s="13">
        <v>128</v>
      </c>
      <c r="I3720" s="13" t="b">
        <v>1</v>
      </c>
      <c r="J3720" s="4">
        <v>3.125E-2</v>
      </c>
      <c r="K3720">
        <f t="shared" si="290"/>
        <v>2.4992189940643551E-4</v>
      </c>
      <c r="L3720">
        <f t="shared" si="294"/>
        <v>1.5808918350299475E-2</v>
      </c>
      <c r="M3720">
        <f t="shared" si="291"/>
        <v>4.940286984468586E-4</v>
      </c>
      <c r="N3720">
        <f t="shared" si="292"/>
        <v>1.5808918350299475E-2</v>
      </c>
      <c r="O3720">
        <f t="shared" si="293"/>
        <v>9.4853510101796851E-2</v>
      </c>
      <c r="Q3720" s="7">
        <v>3694</v>
      </c>
      <c r="R3720" s="7">
        <v>3.5124143336347192E-4</v>
      </c>
      <c r="S3720" s="7">
        <v>3.6792610142978794E-6</v>
      </c>
      <c r="U3720" s="7">
        <v>80.944554021477089</v>
      </c>
      <c r="V3720" s="7">
        <v>2.2818208162855517E-3</v>
      </c>
    </row>
    <row r="3721" spans="1:22" x14ac:dyDescent="0.35">
      <c r="A3721" s="3">
        <v>2015</v>
      </c>
      <c r="B3721" s="13" t="s">
        <v>33</v>
      </c>
      <c r="C3721" s="13" t="s">
        <v>55</v>
      </c>
      <c r="D3721" s="13">
        <v>2009</v>
      </c>
      <c r="E3721" s="17">
        <v>6</v>
      </c>
      <c r="F3721" s="13">
        <v>124</v>
      </c>
      <c r="G3721" s="13">
        <v>4</v>
      </c>
      <c r="H3721" s="13">
        <v>128</v>
      </c>
      <c r="I3721" s="13" t="b">
        <v>1</v>
      </c>
      <c r="J3721" s="4">
        <v>3.125E-2</v>
      </c>
      <c r="K3721">
        <f t="shared" si="290"/>
        <v>2.4992189940643551E-4</v>
      </c>
      <c r="L3721">
        <f t="shared" si="294"/>
        <v>1.5808918350299475E-2</v>
      </c>
      <c r="M3721">
        <f t="shared" si="291"/>
        <v>4.940286984468586E-4</v>
      </c>
      <c r="N3721">
        <f t="shared" si="292"/>
        <v>1.5808918350299475E-2</v>
      </c>
      <c r="O3721">
        <f t="shared" si="293"/>
        <v>9.4853510101796851E-2</v>
      </c>
      <c r="Q3721" s="7">
        <v>3695</v>
      </c>
      <c r="R3721" s="7">
        <v>1.3457793936842172E-3</v>
      </c>
      <c r="S3721" s="7">
        <v>-9.9085869930644744E-4</v>
      </c>
      <c r="U3721" s="7">
        <v>80.966469428007883</v>
      </c>
      <c r="V3721" s="7">
        <v>2.2818208162855586E-3</v>
      </c>
    </row>
    <row r="3722" spans="1:22" x14ac:dyDescent="0.35">
      <c r="A3722" s="3">
        <v>2017</v>
      </c>
      <c r="B3722" s="13" t="s">
        <v>26</v>
      </c>
      <c r="C3722" s="13" t="s">
        <v>144</v>
      </c>
      <c r="D3722" s="13">
        <v>2007</v>
      </c>
      <c r="E3722" s="14">
        <v>10</v>
      </c>
      <c r="F3722" s="13">
        <v>124</v>
      </c>
      <c r="G3722" s="13">
        <v>4</v>
      </c>
      <c r="H3722" s="13">
        <v>128</v>
      </c>
      <c r="I3722" s="13" t="b">
        <v>1</v>
      </c>
      <c r="J3722" s="4">
        <v>3.125E-2</v>
      </c>
      <c r="K3722">
        <f t="shared" si="290"/>
        <v>2.4992189940643551E-4</v>
      </c>
      <c r="L3722">
        <f t="shared" si="294"/>
        <v>1.5808918350299475E-2</v>
      </c>
      <c r="M3722">
        <f t="shared" si="291"/>
        <v>4.940286984468586E-4</v>
      </c>
      <c r="N3722">
        <f t="shared" si="292"/>
        <v>1.5808918350299475E-2</v>
      </c>
      <c r="O3722">
        <f t="shared" si="293"/>
        <v>0.15808918350299475</v>
      </c>
      <c r="Q3722" s="7">
        <v>3696</v>
      </c>
      <c r="R3722" s="7">
        <v>5.1699776008359616E-4</v>
      </c>
      <c r="S3722" s="7">
        <v>-1.6207706570582636E-4</v>
      </c>
      <c r="U3722" s="7">
        <v>80.988384834538678</v>
      </c>
      <c r="V3722" s="7">
        <v>2.2849878140848824E-3</v>
      </c>
    </row>
    <row r="3723" spans="1:22" x14ac:dyDescent="0.35">
      <c r="A3723" s="24">
        <v>2013</v>
      </c>
      <c r="B3723" s="17" t="s">
        <v>92</v>
      </c>
      <c r="C3723" s="17" t="s">
        <v>167</v>
      </c>
      <c r="D3723" s="17">
        <v>2005</v>
      </c>
      <c r="E3723" s="17">
        <v>8</v>
      </c>
      <c r="F3723" s="17">
        <v>62</v>
      </c>
      <c r="G3723" s="17">
        <v>2</v>
      </c>
      <c r="H3723" s="17">
        <v>64</v>
      </c>
      <c r="I3723" s="17" t="b">
        <v>1</v>
      </c>
      <c r="J3723" s="25">
        <v>3.125E-2</v>
      </c>
      <c r="K3723">
        <f t="shared" si="290"/>
        <v>1.2496094970321776E-4</v>
      </c>
      <c r="L3723">
        <f t="shared" si="294"/>
        <v>1.1178593368721207E-2</v>
      </c>
      <c r="M3723">
        <f t="shared" si="291"/>
        <v>3.4933104277253772E-4</v>
      </c>
      <c r="N3723">
        <f t="shared" si="292"/>
        <v>1.1178593368721207E-2</v>
      </c>
      <c r="O3723">
        <f t="shared" si="293"/>
        <v>8.9428746949769655E-2</v>
      </c>
      <c r="Q3723" s="7">
        <v>3697</v>
      </c>
      <c r="R3723" s="7">
        <v>8.4851041352384442E-4</v>
      </c>
      <c r="S3723" s="7">
        <v>-4.9358971914607462E-4</v>
      </c>
      <c r="U3723" s="7">
        <v>81.010300241069459</v>
      </c>
      <c r="V3723" s="7">
        <v>2.2865304617838774E-3</v>
      </c>
    </row>
    <row r="3724" spans="1:22" x14ac:dyDescent="0.35">
      <c r="A3724" s="3">
        <v>2013</v>
      </c>
      <c r="B3724" s="13" t="s">
        <v>104</v>
      </c>
      <c r="C3724" s="13" t="s">
        <v>105</v>
      </c>
      <c r="D3724" s="13">
        <v>2007</v>
      </c>
      <c r="E3724" s="14">
        <v>6</v>
      </c>
      <c r="F3724" s="13">
        <v>62</v>
      </c>
      <c r="G3724" s="13">
        <v>2</v>
      </c>
      <c r="H3724" s="13">
        <v>64</v>
      </c>
      <c r="I3724" s="13" t="b">
        <v>1</v>
      </c>
      <c r="J3724" s="4">
        <v>3.125E-2</v>
      </c>
      <c r="K3724">
        <f t="shared" si="290"/>
        <v>1.2496094970321776E-4</v>
      </c>
      <c r="L3724">
        <f t="shared" si="294"/>
        <v>1.1178593368721207E-2</v>
      </c>
      <c r="M3724">
        <f t="shared" si="291"/>
        <v>3.4933104277253772E-4</v>
      </c>
      <c r="N3724">
        <f t="shared" si="292"/>
        <v>1.1178593368721207E-2</v>
      </c>
      <c r="O3724">
        <f t="shared" si="293"/>
        <v>6.7071560212327241E-2</v>
      </c>
      <c r="Q3724" s="7">
        <v>3698</v>
      </c>
      <c r="R3724" s="7">
        <v>5.5715007742096066E-4</v>
      </c>
      <c r="S3724" s="7">
        <v>2.2272720387624383E-6</v>
      </c>
      <c r="U3724" s="7">
        <v>81.032215647600253</v>
      </c>
      <c r="V3724" s="7">
        <v>2.2869084944328773E-3</v>
      </c>
    </row>
    <row r="3725" spans="1:22" x14ac:dyDescent="0.35">
      <c r="A3725" s="3">
        <v>2014</v>
      </c>
      <c r="B3725" s="13" t="s">
        <v>26</v>
      </c>
      <c r="C3725" s="13" t="s">
        <v>201</v>
      </c>
      <c r="D3725" s="13">
        <v>2002</v>
      </c>
      <c r="E3725" s="17">
        <v>12</v>
      </c>
      <c r="F3725" s="13">
        <v>62</v>
      </c>
      <c r="G3725" s="13">
        <v>2</v>
      </c>
      <c r="H3725" s="13">
        <v>64</v>
      </c>
      <c r="I3725" s="13" t="b">
        <v>1</v>
      </c>
      <c r="J3725" s="4">
        <v>3.125E-2</v>
      </c>
      <c r="K3725">
        <f t="shared" si="290"/>
        <v>1.2496094970321776E-4</v>
      </c>
      <c r="L3725">
        <f t="shared" si="294"/>
        <v>1.1178593368721207E-2</v>
      </c>
      <c r="M3725">
        <f t="shared" si="291"/>
        <v>3.4933104277253772E-4</v>
      </c>
      <c r="N3725">
        <f t="shared" si="292"/>
        <v>1.1178593368721207E-2</v>
      </c>
      <c r="O3725">
        <f t="shared" si="293"/>
        <v>0.13414312042465448</v>
      </c>
      <c r="Q3725" s="7">
        <v>3699</v>
      </c>
      <c r="R3725" s="7">
        <v>1.100641734982875E-3</v>
      </c>
      <c r="S3725" s="7">
        <v>-3.5042539140978145E-4</v>
      </c>
      <c r="U3725" s="7">
        <v>81.054131054131048</v>
      </c>
      <c r="V3725" s="7">
        <v>2.2871212202130067E-3</v>
      </c>
    </row>
    <row r="3726" spans="1:22" x14ac:dyDescent="0.35">
      <c r="A3726" s="5">
        <v>2015</v>
      </c>
      <c r="B3726" s="14" t="s">
        <v>180</v>
      </c>
      <c r="C3726" s="14" t="s">
        <v>294</v>
      </c>
      <c r="D3726" s="14">
        <v>2007</v>
      </c>
      <c r="E3726" s="14">
        <v>8</v>
      </c>
      <c r="F3726" s="14">
        <v>62</v>
      </c>
      <c r="G3726" s="14">
        <v>2</v>
      </c>
      <c r="H3726" s="14">
        <v>64</v>
      </c>
      <c r="I3726" s="14" t="b">
        <v>1</v>
      </c>
      <c r="J3726" s="6">
        <v>3.125E-2</v>
      </c>
      <c r="K3726">
        <f t="shared" si="290"/>
        <v>1.2496094970321776E-4</v>
      </c>
      <c r="L3726">
        <f t="shared" si="294"/>
        <v>1.1178593368721207E-2</v>
      </c>
      <c r="M3726">
        <f t="shared" si="291"/>
        <v>3.4933104277253772E-4</v>
      </c>
      <c r="N3726">
        <f t="shared" si="292"/>
        <v>1.1178593368721207E-2</v>
      </c>
      <c r="O3726">
        <f t="shared" si="293"/>
        <v>8.9428746949769655E-2</v>
      </c>
      <c r="Q3726" s="7">
        <v>3700</v>
      </c>
      <c r="R3726" s="7">
        <v>1.4401619955118892E-3</v>
      </c>
      <c r="S3726" s="7">
        <v>-9.4024010220610942E-4</v>
      </c>
      <c r="U3726" s="7">
        <v>81.076046460661843</v>
      </c>
      <c r="V3726" s="7">
        <v>2.2886018737796206E-3</v>
      </c>
    </row>
    <row r="3727" spans="1:22" x14ac:dyDescent="0.35">
      <c r="A3727" s="24">
        <v>2015</v>
      </c>
      <c r="B3727" s="17" t="s">
        <v>42</v>
      </c>
      <c r="C3727" s="17" t="s">
        <v>66</v>
      </c>
      <c r="D3727" s="17">
        <v>2005</v>
      </c>
      <c r="E3727" s="17">
        <v>10</v>
      </c>
      <c r="F3727" s="17">
        <v>62</v>
      </c>
      <c r="G3727" s="17">
        <v>2</v>
      </c>
      <c r="H3727" s="17">
        <v>64</v>
      </c>
      <c r="I3727" s="17" t="b">
        <v>1</v>
      </c>
      <c r="J3727" s="25">
        <v>3.125E-2</v>
      </c>
      <c r="K3727">
        <f t="shared" si="290"/>
        <v>1.2496094970321776E-4</v>
      </c>
      <c r="L3727">
        <f t="shared" si="294"/>
        <v>1.1178593368721207E-2</v>
      </c>
      <c r="M3727">
        <f t="shared" si="291"/>
        <v>3.4933104277253772E-4</v>
      </c>
      <c r="N3727">
        <f t="shared" si="292"/>
        <v>1.1178593368721207E-2</v>
      </c>
      <c r="O3727">
        <f t="shared" si="293"/>
        <v>0.11178593368721207</v>
      </c>
      <c r="Q3727" s="7">
        <v>3701</v>
      </c>
      <c r="R3727" s="7">
        <v>1.4401619955118892E-3</v>
      </c>
      <c r="S3727" s="7">
        <v>-9.4024010220610942E-4</v>
      </c>
      <c r="U3727" s="7">
        <v>81.097961867192623</v>
      </c>
      <c r="V3727" s="7">
        <v>2.2886018737796206E-3</v>
      </c>
    </row>
    <row r="3728" spans="1:22" x14ac:dyDescent="0.35">
      <c r="A3728" s="5">
        <v>2015</v>
      </c>
      <c r="B3728" s="14" t="s">
        <v>33</v>
      </c>
      <c r="C3728" s="14" t="s">
        <v>86</v>
      </c>
      <c r="D3728" s="14">
        <v>2009</v>
      </c>
      <c r="E3728" s="14">
        <v>6</v>
      </c>
      <c r="F3728" s="14">
        <v>62</v>
      </c>
      <c r="G3728" s="14">
        <v>2</v>
      </c>
      <c r="H3728" s="14">
        <v>64</v>
      </c>
      <c r="I3728" s="14" t="b">
        <v>1</v>
      </c>
      <c r="J3728" s="6">
        <v>3.125E-2</v>
      </c>
      <c r="K3728">
        <f t="shared" si="290"/>
        <v>1.2496094970321776E-4</v>
      </c>
      <c r="L3728">
        <f t="shared" si="294"/>
        <v>1.1178593368721207E-2</v>
      </c>
      <c r="M3728">
        <f t="shared" si="291"/>
        <v>3.4933104277253772E-4</v>
      </c>
      <c r="N3728">
        <f t="shared" si="292"/>
        <v>1.1178593368721207E-2</v>
      </c>
      <c r="O3728">
        <f t="shared" si="293"/>
        <v>6.7071560212327241E-2</v>
      </c>
      <c r="Q3728" s="7">
        <v>3702</v>
      </c>
      <c r="R3728" s="7">
        <v>6.3658550206901912E-4</v>
      </c>
      <c r="S3728" s="7">
        <v>-2.0421655067701707E-4</v>
      </c>
      <c r="U3728" s="7">
        <v>81.119877273723418</v>
      </c>
      <c r="V3728" s="7">
        <v>2.2886018737796206E-3</v>
      </c>
    </row>
    <row r="3729" spans="1:22" x14ac:dyDescent="0.35">
      <c r="A3729" s="3">
        <v>2016</v>
      </c>
      <c r="B3729" s="13" t="s">
        <v>180</v>
      </c>
      <c r="C3729" s="13" t="s">
        <v>181</v>
      </c>
      <c r="D3729" s="13">
        <v>2004</v>
      </c>
      <c r="E3729" s="17">
        <v>12</v>
      </c>
      <c r="F3729" s="13">
        <v>62</v>
      </c>
      <c r="G3729" s="13">
        <v>2</v>
      </c>
      <c r="H3729" s="13">
        <v>64</v>
      </c>
      <c r="I3729" s="13" t="b">
        <v>1</v>
      </c>
      <c r="J3729" s="4">
        <v>3.125E-2</v>
      </c>
      <c r="K3729">
        <f t="shared" si="290"/>
        <v>1.2496094970321776E-4</v>
      </c>
      <c r="L3729">
        <f t="shared" si="294"/>
        <v>1.1178593368721207E-2</v>
      </c>
      <c r="M3729">
        <f t="shared" si="291"/>
        <v>3.4933104277253772E-4</v>
      </c>
      <c r="N3729">
        <f t="shared" si="292"/>
        <v>1.1178593368721207E-2</v>
      </c>
      <c r="O3729">
        <f t="shared" si="293"/>
        <v>0.13414312042465448</v>
      </c>
      <c r="Q3729" s="7">
        <v>3703</v>
      </c>
      <c r="R3729" s="7">
        <v>1.0447809822551799E-3</v>
      </c>
      <c r="S3729" s="7">
        <v>-6.1241203086317779E-4</v>
      </c>
      <c r="U3729" s="7">
        <v>81.141792680254213</v>
      </c>
      <c r="V3729" s="7">
        <v>2.2886018737796206E-3</v>
      </c>
    </row>
    <row r="3730" spans="1:22" x14ac:dyDescent="0.35">
      <c r="A3730" s="5">
        <v>2017</v>
      </c>
      <c r="B3730" s="14" t="s">
        <v>30</v>
      </c>
      <c r="C3730" s="14" t="s">
        <v>317</v>
      </c>
      <c r="D3730" s="14">
        <v>2009</v>
      </c>
      <c r="E3730" s="14">
        <v>8</v>
      </c>
      <c r="F3730" s="14">
        <v>62</v>
      </c>
      <c r="G3730" s="14">
        <v>2</v>
      </c>
      <c r="H3730" s="14">
        <v>64</v>
      </c>
      <c r="I3730" s="14" t="b">
        <v>1</v>
      </c>
      <c r="J3730" s="6">
        <v>3.125E-2</v>
      </c>
      <c r="K3730">
        <f t="shared" si="290"/>
        <v>1.2496094970321776E-4</v>
      </c>
      <c r="L3730">
        <f t="shared" si="294"/>
        <v>1.1178593368721207E-2</v>
      </c>
      <c r="M3730">
        <f t="shared" si="291"/>
        <v>3.4933104277253772E-4</v>
      </c>
      <c r="N3730">
        <f t="shared" si="292"/>
        <v>1.1178593368721207E-2</v>
      </c>
      <c r="O3730">
        <f t="shared" si="293"/>
        <v>8.9428746949769655E-2</v>
      </c>
      <c r="Q3730" s="7">
        <v>3704</v>
      </c>
      <c r="R3730" s="7">
        <v>1.3764762869422607E-3</v>
      </c>
      <c r="S3730" s="7">
        <v>-6.7229109501006946E-4</v>
      </c>
      <c r="U3730" s="7">
        <v>81.163708086785007</v>
      </c>
      <c r="V3730" s="7">
        <v>2.2886018737796206E-3</v>
      </c>
    </row>
    <row r="3731" spans="1:22" x14ac:dyDescent="0.35">
      <c r="A3731" s="3">
        <v>2017</v>
      </c>
      <c r="B3731" s="13" t="s">
        <v>153</v>
      </c>
      <c r="C3731" s="13" t="s">
        <v>305</v>
      </c>
      <c r="D3731" s="13">
        <v>2006</v>
      </c>
      <c r="E3731" s="17">
        <v>11</v>
      </c>
      <c r="F3731" s="13">
        <v>62</v>
      </c>
      <c r="G3731" s="13">
        <v>2</v>
      </c>
      <c r="H3731" s="13">
        <v>64</v>
      </c>
      <c r="I3731" s="13" t="b">
        <v>1</v>
      </c>
      <c r="J3731" s="4">
        <v>3.125E-2</v>
      </c>
      <c r="K3731">
        <f t="shared" si="290"/>
        <v>1.2496094970321776E-4</v>
      </c>
      <c r="L3731">
        <f t="shared" si="294"/>
        <v>1.1178593368721207E-2</v>
      </c>
      <c r="M3731">
        <f t="shared" si="291"/>
        <v>3.4933104277253772E-4</v>
      </c>
      <c r="N3731">
        <f t="shared" si="292"/>
        <v>1.1178593368721207E-2</v>
      </c>
      <c r="O3731">
        <f t="shared" si="293"/>
        <v>0.12296452705593328</v>
      </c>
      <c r="Q3731" s="7">
        <v>3705</v>
      </c>
      <c r="R3731" s="7">
        <v>2.1548043451760047E-3</v>
      </c>
      <c r="S3731" s="7">
        <v>-1.6568702207496017E-3</v>
      </c>
      <c r="U3731" s="7">
        <v>81.185623493315788</v>
      </c>
      <c r="V3731" s="7">
        <v>2.2896219358498259E-3</v>
      </c>
    </row>
    <row r="3732" spans="1:22" x14ac:dyDescent="0.35">
      <c r="A3732" s="5">
        <v>2016</v>
      </c>
      <c r="B3732" s="14" t="s">
        <v>26</v>
      </c>
      <c r="C3732" s="14" t="s">
        <v>35</v>
      </c>
      <c r="D3732" s="14">
        <v>2008</v>
      </c>
      <c r="E3732" s="14">
        <v>8</v>
      </c>
      <c r="F3732" s="14">
        <v>156</v>
      </c>
      <c r="G3732" s="14">
        <v>5</v>
      </c>
      <c r="H3732" s="14">
        <v>161</v>
      </c>
      <c r="I3732" s="14" t="b">
        <v>1</v>
      </c>
      <c r="J3732" s="6">
        <v>3.1055900621118002E-2</v>
      </c>
      <c r="K3732">
        <f t="shared" si="290"/>
        <v>3.1435488909715715E-4</v>
      </c>
      <c r="L3732">
        <f t="shared" si="294"/>
        <v>1.7730056094021732E-2</v>
      </c>
      <c r="M3732">
        <f t="shared" si="291"/>
        <v>5.5062286006278657E-4</v>
      </c>
      <c r="N3732">
        <f t="shared" si="292"/>
        <v>1.7730056094021732E-2</v>
      </c>
      <c r="O3732">
        <f t="shared" si="293"/>
        <v>0.14184044875217386</v>
      </c>
      <c r="Q3732" s="7">
        <v>3706</v>
      </c>
      <c r="R3732" s="7">
        <v>1.6822088937613442E-3</v>
      </c>
      <c r="S3732" s="7">
        <v>-1.1842747693349412E-3</v>
      </c>
      <c r="U3732" s="7">
        <v>81.207538899846583</v>
      </c>
      <c r="V3732" s="7">
        <v>2.2896219358498259E-3</v>
      </c>
    </row>
    <row r="3733" spans="1:22" x14ac:dyDescent="0.35">
      <c r="A3733" s="3">
        <v>2013</v>
      </c>
      <c r="B3733" s="13" t="s">
        <v>26</v>
      </c>
      <c r="C3733" s="13" t="s">
        <v>78</v>
      </c>
      <c r="D3733" s="13">
        <v>2000</v>
      </c>
      <c r="E3733" s="17">
        <v>13</v>
      </c>
      <c r="F3733" s="13">
        <v>94</v>
      </c>
      <c r="G3733" s="13">
        <v>3</v>
      </c>
      <c r="H3733" s="13">
        <v>97</v>
      </c>
      <c r="I3733" s="13" t="b">
        <v>1</v>
      </c>
      <c r="J3733" s="4">
        <v>3.09278350515464E-2</v>
      </c>
      <c r="K3733">
        <f t="shared" si="290"/>
        <v>1.8939393939393939E-4</v>
      </c>
      <c r="L3733">
        <f t="shared" si="294"/>
        <v>1.3762047064079507E-2</v>
      </c>
      <c r="M3733">
        <f t="shared" si="291"/>
        <v>4.2563032156946938E-4</v>
      </c>
      <c r="N3733">
        <f t="shared" si="292"/>
        <v>1.3762047064079507E-2</v>
      </c>
      <c r="O3733">
        <f t="shared" si="293"/>
        <v>0.17890661183303358</v>
      </c>
      <c r="Q3733" s="7">
        <v>3707</v>
      </c>
      <c r="R3733" s="7">
        <v>5.2115041924451807E-4</v>
      </c>
      <c r="S3733" s="7">
        <v>-1.6905782327842245E-4</v>
      </c>
      <c r="U3733" s="7">
        <v>81.229454306377377</v>
      </c>
      <c r="V3733" s="7">
        <v>2.2913086776514867E-3</v>
      </c>
    </row>
    <row r="3734" spans="1:22" x14ac:dyDescent="0.35">
      <c r="A3734" s="3">
        <v>2013</v>
      </c>
      <c r="B3734" s="13" t="s">
        <v>128</v>
      </c>
      <c r="C3734" s="13" t="s">
        <v>129</v>
      </c>
      <c r="D3734" s="13">
        <v>2007</v>
      </c>
      <c r="E3734" s="14">
        <v>6</v>
      </c>
      <c r="F3734" s="13">
        <v>94</v>
      </c>
      <c r="G3734" s="13">
        <v>3</v>
      </c>
      <c r="H3734" s="13">
        <v>97</v>
      </c>
      <c r="I3734" s="13" t="b">
        <v>1</v>
      </c>
      <c r="J3734" s="4">
        <v>3.09278350515464E-2</v>
      </c>
      <c r="K3734">
        <f t="shared" si="290"/>
        <v>1.8939393939393939E-4</v>
      </c>
      <c r="L3734">
        <f t="shared" si="294"/>
        <v>1.3762047064079507E-2</v>
      </c>
      <c r="M3734">
        <f t="shared" si="291"/>
        <v>4.2563032156946938E-4</v>
      </c>
      <c r="N3734">
        <f t="shared" si="292"/>
        <v>1.3762047064079507E-2</v>
      </c>
      <c r="O3734">
        <f t="shared" si="293"/>
        <v>8.2572282384477044E-2</v>
      </c>
      <c r="Q3734" s="7">
        <v>3708</v>
      </c>
      <c r="R3734" s="7">
        <v>8.5532586769774242E-4</v>
      </c>
      <c r="S3734" s="7">
        <v>-5.032332717316468E-4</v>
      </c>
      <c r="U3734" s="7">
        <v>81.251369712908172</v>
      </c>
      <c r="V3734" s="7">
        <v>2.2913664099587861E-3</v>
      </c>
    </row>
    <row r="3735" spans="1:22" x14ac:dyDescent="0.35">
      <c r="A3735" s="24">
        <v>2017</v>
      </c>
      <c r="B3735" s="17" t="s">
        <v>30</v>
      </c>
      <c r="C3735" s="17" t="s">
        <v>126</v>
      </c>
      <c r="D3735" s="17">
        <v>2008</v>
      </c>
      <c r="E3735" s="17">
        <v>9</v>
      </c>
      <c r="F3735" s="17">
        <v>94</v>
      </c>
      <c r="G3735" s="17">
        <v>3</v>
      </c>
      <c r="H3735" s="17">
        <v>97</v>
      </c>
      <c r="I3735" s="17" t="b">
        <v>1</v>
      </c>
      <c r="J3735" s="25">
        <v>3.09278350515464E-2</v>
      </c>
      <c r="K3735">
        <f t="shared" si="290"/>
        <v>1.8939393939393939E-4</v>
      </c>
      <c r="L3735">
        <f t="shared" si="294"/>
        <v>1.3762047064079507E-2</v>
      </c>
      <c r="M3735">
        <f t="shared" si="291"/>
        <v>4.2563032156946938E-4</v>
      </c>
      <c r="N3735">
        <f t="shared" si="292"/>
        <v>1.3762047064079507E-2</v>
      </c>
      <c r="O3735">
        <f t="shared" si="293"/>
        <v>0.12385842357671556</v>
      </c>
      <c r="Q3735" s="7">
        <v>3709</v>
      </c>
      <c r="R3735" s="7">
        <v>3.5406269501790601E-4</v>
      </c>
      <c r="S3735" s="7">
        <v>-1.9700990518103836E-6</v>
      </c>
      <c r="U3735" s="7">
        <v>81.273285119438953</v>
      </c>
      <c r="V3735" s="7">
        <v>2.2913664099587861E-3</v>
      </c>
    </row>
    <row r="3736" spans="1:22" x14ac:dyDescent="0.35">
      <c r="A3736" s="3">
        <v>2015</v>
      </c>
      <c r="B3736" s="13" t="s">
        <v>37</v>
      </c>
      <c r="C3736" s="13" t="s">
        <v>59</v>
      </c>
      <c r="D3736" s="13">
        <v>2005</v>
      </c>
      <c r="E3736" s="14">
        <v>10</v>
      </c>
      <c r="F3736" s="13">
        <v>126</v>
      </c>
      <c r="G3736" s="13">
        <v>4</v>
      </c>
      <c r="H3736" s="13">
        <v>130</v>
      </c>
      <c r="I3736" s="13" t="b">
        <v>1</v>
      </c>
      <c r="J3736" s="4">
        <v>3.0769230769230799E-2</v>
      </c>
      <c r="K3736">
        <f t="shared" si="290"/>
        <v>2.5382692908466106E-4</v>
      </c>
      <c r="L3736">
        <f t="shared" si="294"/>
        <v>1.5931946807740134E-2</v>
      </c>
      <c r="M3736">
        <f t="shared" si="291"/>
        <v>4.9021374793046613E-4</v>
      </c>
      <c r="N3736">
        <f t="shared" si="292"/>
        <v>1.5931946807740134E-2</v>
      </c>
      <c r="O3736">
        <f t="shared" si="293"/>
        <v>0.15931946807740133</v>
      </c>
      <c r="Q3736" s="7">
        <v>3710</v>
      </c>
      <c r="R3736" s="7">
        <v>3.5406269501790601E-4</v>
      </c>
      <c r="S3736" s="7">
        <v>-1.9700990518103836E-6</v>
      </c>
      <c r="U3736" s="7">
        <v>81.295200525969747</v>
      </c>
      <c r="V3736" s="7">
        <v>2.2913664099587861E-3</v>
      </c>
    </row>
    <row r="3737" spans="1:22" x14ac:dyDescent="0.35">
      <c r="A3737" s="24">
        <v>2013</v>
      </c>
      <c r="B3737" s="17" t="s">
        <v>153</v>
      </c>
      <c r="C3737" s="17" t="s">
        <v>224</v>
      </c>
      <c r="D3737" s="17">
        <v>2007</v>
      </c>
      <c r="E3737" s="17">
        <v>6</v>
      </c>
      <c r="F3737" s="17">
        <v>63</v>
      </c>
      <c r="G3737" s="17">
        <v>2</v>
      </c>
      <c r="H3737" s="17">
        <v>65</v>
      </c>
      <c r="I3737" s="17" t="b">
        <v>1</v>
      </c>
      <c r="J3737" s="25">
        <v>3.0769230769230799E-2</v>
      </c>
      <c r="K3737">
        <f t="shared" si="290"/>
        <v>1.2691346454233053E-4</v>
      </c>
      <c r="L3737">
        <f t="shared" si="294"/>
        <v>1.1265587625256418E-2</v>
      </c>
      <c r="M3737">
        <f t="shared" si="291"/>
        <v>3.4663346539250551E-4</v>
      </c>
      <c r="N3737">
        <f t="shared" si="292"/>
        <v>1.1265587625256418E-2</v>
      </c>
      <c r="O3737">
        <f t="shared" si="293"/>
        <v>6.7593525751538514E-2</v>
      </c>
      <c r="Q3737" s="7">
        <v>3711</v>
      </c>
      <c r="R3737" s="7">
        <v>1.5236767646041906E-3</v>
      </c>
      <c r="S3737" s="7">
        <v>-1.1715841686380951E-3</v>
      </c>
      <c r="U3737" s="7">
        <v>81.317115932500542</v>
      </c>
      <c r="V3737" s="7">
        <v>2.2937989606141239E-3</v>
      </c>
    </row>
    <row r="3738" spans="1:22" x14ac:dyDescent="0.35">
      <c r="A3738" s="5">
        <v>2014</v>
      </c>
      <c r="B3738" s="14" t="s">
        <v>24</v>
      </c>
      <c r="C3738" s="14" t="s">
        <v>246</v>
      </c>
      <c r="D3738" s="14">
        <v>2008</v>
      </c>
      <c r="E3738" s="14">
        <v>6</v>
      </c>
      <c r="F3738" s="14">
        <v>63</v>
      </c>
      <c r="G3738" s="14">
        <v>2</v>
      </c>
      <c r="H3738" s="14">
        <v>65</v>
      </c>
      <c r="I3738" s="14" t="b">
        <v>1</v>
      </c>
      <c r="J3738" s="6">
        <v>3.0769230769230799E-2</v>
      </c>
      <c r="K3738">
        <f t="shared" si="290"/>
        <v>1.2691346454233053E-4</v>
      </c>
      <c r="L3738">
        <f t="shared" si="294"/>
        <v>1.1265587625256418E-2</v>
      </c>
      <c r="M3738">
        <f t="shared" si="291"/>
        <v>3.4663346539250551E-4</v>
      </c>
      <c r="N3738">
        <f t="shared" si="292"/>
        <v>1.1265587625256418E-2</v>
      </c>
      <c r="O3738">
        <f t="shared" si="293"/>
        <v>6.7593525751538514E-2</v>
      </c>
      <c r="Q3738" s="7">
        <v>3712</v>
      </c>
      <c r="R3738" s="7">
        <v>4.347821428613099E-4</v>
      </c>
      <c r="S3738" s="7">
        <v>-4.6948377461611445E-6</v>
      </c>
      <c r="U3738" s="7">
        <v>81.339031339031337</v>
      </c>
      <c r="V3738" s="7">
        <v>2.2937989606141239E-3</v>
      </c>
    </row>
    <row r="3739" spans="1:22" x14ac:dyDescent="0.35">
      <c r="A3739" s="24">
        <v>2015</v>
      </c>
      <c r="B3739" s="17" t="s">
        <v>33</v>
      </c>
      <c r="C3739" s="17" t="s">
        <v>216</v>
      </c>
      <c r="D3739" s="17">
        <v>2005</v>
      </c>
      <c r="E3739" s="17">
        <v>10</v>
      </c>
      <c r="F3739" s="17">
        <v>63</v>
      </c>
      <c r="G3739" s="17">
        <v>2</v>
      </c>
      <c r="H3739" s="17">
        <v>65</v>
      </c>
      <c r="I3739" s="17" t="b">
        <v>1</v>
      </c>
      <c r="J3739" s="25">
        <v>3.0769230769230799E-2</v>
      </c>
      <c r="K3739">
        <f t="shared" si="290"/>
        <v>1.2691346454233053E-4</v>
      </c>
      <c r="L3739">
        <f t="shared" si="294"/>
        <v>1.1265587625256418E-2</v>
      </c>
      <c r="M3739">
        <f t="shared" si="291"/>
        <v>3.4663346539250551E-4</v>
      </c>
      <c r="N3739">
        <f t="shared" si="292"/>
        <v>1.1265587625256418E-2</v>
      </c>
      <c r="O3739">
        <f t="shared" si="293"/>
        <v>0.11265587625256418</v>
      </c>
      <c r="Q3739" s="7">
        <v>3713</v>
      </c>
      <c r="R3739" s="7">
        <v>9.7717044743411219E-4</v>
      </c>
      <c r="S3739" s="7">
        <v>-4.8120056784158364E-4</v>
      </c>
      <c r="U3739" s="7">
        <v>81.360946745562117</v>
      </c>
      <c r="V3739" s="7">
        <v>2.2937989606141239E-3</v>
      </c>
    </row>
    <row r="3740" spans="1:22" x14ac:dyDescent="0.35">
      <c r="A3740" s="3">
        <v>2015</v>
      </c>
      <c r="B3740" s="13" t="s">
        <v>26</v>
      </c>
      <c r="C3740" s="13" t="s">
        <v>111</v>
      </c>
      <c r="D3740" s="13">
        <v>2004</v>
      </c>
      <c r="E3740" s="14">
        <v>11</v>
      </c>
      <c r="F3740" s="13">
        <v>63</v>
      </c>
      <c r="G3740" s="13">
        <v>2</v>
      </c>
      <c r="H3740" s="13">
        <v>65</v>
      </c>
      <c r="I3740" s="13" t="b">
        <v>1</v>
      </c>
      <c r="J3740" s="4">
        <v>3.0769230769230799E-2</v>
      </c>
      <c r="K3740">
        <f t="shared" si="290"/>
        <v>1.2691346454233053E-4</v>
      </c>
      <c r="L3740">
        <f t="shared" si="294"/>
        <v>1.1265587625256418E-2</v>
      </c>
      <c r="M3740">
        <f t="shared" si="291"/>
        <v>3.4663346539250551E-4</v>
      </c>
      <c r="N3740">
        <f t="shared" si="292"/>
        <v>1.1265587625256418E-2</v>
      </c>
      <c r="O3740">
        <f t="shared" si="293"/>
        <v>0.1239214638778206</v>
      </c>
      <c r="Q3740" s="7">
        <v>3714</v>
      </c>
      <c r="R3740" s="7">
        <v>8.2792572856371909E-4</v>
      </c>
      <c r="S3740" s="7">
        <v>-2.7385065374105214E-4</v>
      </c>
      <c r="U3740" s="7">
        <v>81.382862152092912</v>
      </c>
      <c r="V3740" s="7">
        <v>2.2964352474711663E-3</v>
      </c>
    </row>
    <row r="3741" spans="1:22" x14ac:dyDescent="0.35">
      <c r="A3741" s="3">
        <v>2017</v>
      </c>
      <c r="B3741" s="13" t="s">
        <v>30</v>
      </c>
      <c r="C3741" s="13" t="s">
        <v>264</v>
      </c>
      <c r="D3741" s="13">
        <v>2003</v>
      </c>
      <c r="E3741" s="17">
        <v>14</v>
      </c>
      <c r="F3741" s="13">
        <v>63</v>
      </c>
      <c r="G3741" s="13">
        <v>2</v>
      </c>
      <c r="H3741" s="13">
        <v>65</v>
      </c>
      <c r="I3741" s="13" t="b">
        <v>1</v>
      </c>
      <c r="J3741" s="4">
        <v>3.0769230769230799E-2</v>
      </c>
      <c r="K3741">
        <f t="shared" si="290"/>
        <v>1.2691346454233053E-4</v>
      </c>
      <c r="L3741">
        <f t="shared" si="294"/>
        <v>1.1265587625256418E-2</v>
      </c>
      <c r="M3741">
        <f t="shared" si="291"/>
        <v>3.4663346539250551E-4</v>
      </c>
      <c r="N3741">
        <f t="shared" si="292"/>
        <v>1.1265587625256418E-2</v>
      </c>
      <c r="O3741">
        <f t="shared" si="293"/>
        <v>0.15771822675358985</v>
      </c>
      <c r="Q3741" s="7">
        <v>3715</v>
      </c>
      <c r="R3741" s="7">
        <v>8.2792572856371909E-4</v>
      </c>
      <c r="S3741" s="7">
        <v>-2.7385065374105214E-4</v>
      </c>
      <c r="U3741" s="7">
        <v>81.404777558623707</v>
      </c>
      <c r="V3741" s="7">
        <v>2.2971867866451836E-3</v>
      </c>
    </row>
    <row r="3742" spans="1:22" x14ac:dyDescent="0.35">
      <c r="A3742" s="3">
        <v>2017</v>
      </c>
      <c r="B3742" s="13" t="s">
        <v>42</v>
      </c>
      <c r="C3742" s="13" t="s">
        <v>66</v>
      </c>
      <c r="D3742" s="13">
        <v>2009</v>
      </c>
      <c r="E3742" s="14">
        <v>8</v>
      </c>
      <c r="F3742" s="13">
        <v>63</v>
      </c>
      <c r="G3742" s="13">
        <v>2</v>
      </c>
      <c r="H3742" s="13">
        <v>65</v>
      </c>
      <c r="I3742" s="13" t="b">
        <v>1</v>
      </c>
      <c r="J3742" s="4">
        <v>3.0769230769230799E-2</v>
      </c>
      <c r="K3742">
        <f t="shared" si="290"/>
        <v>1.2691346454233053E-4</v>
      </c>
      <c r="L3742">
        <f t="shared" si="294"/>
        <v>1.1265587625256418E-2</v>
      </c>
      <c r="M3742">
        <f t="shared" si="291"/>
        <v>3.4663346539250551E-4</v>
      </c>
      <c r="N3742">
        <f t="shared" si="292"/>
        <v>1.1265587625256418E-2</v>
      </c>
      <c r="O3742">
        <f t="shared" si="293"/>
        <v>9.0124701002051347E-2</v>
      </c>
      <c r="Q3742" s="7">
        <v>3716</v>
      </c>
      <c r="R3742" s="7">
        <v>1.3588136285098027E-3</v>
      </c>
      <c r="S3742" s="7">
        <v>-8.0473855368713579E-4</v>
      </c>
      <c r="U3742" s="7">
        <v>81.426692965154501</v>
      </c>
      <c r="V3742" s="7">
        <v>2.2977000671312374E-3</v>
      </c>
    </row>
    <row r="3743" spans="1:22" x14ac:dyDescent="0.35">
      <c r="A3743" s="3">
        <v>2016</v>
      </c>
      <c r="B3743" s="13" t="s">
        <v>26</v>
      </c>
      <c r="C3743" s="13" t="s">
        <v>176</v>
      </c>
      <c r="D3743" s="13">
        <v>2006</v>
      </c>
      <c r="E3743" s="17">
        <v>10</v>
      </c>
      <c r="F3743" s="13">
        <v>95</v>
      </c>
      <c r="G3743" s="13">
        <v>3</v>
      </c>
      <c r="H3743" s="13">
        <v>98</v>
      </c>
      <c r="I3743" s="13" t="b">
        <v>1</v>
      </c>
      <c r="J3743" s="4">
        <v>3.06122448979592E-2</v>
      </c>
      <c r="K3743">
        <f t="shared" si="290"/>
        <v>1.9134645423305217E-4</v>
      </c>
      <c r="L3743">
        <f t="shared" si="294"/>
        <v>1.3832803556512041E-2</v>
      </c>
      <c r="M3743">
        <f t="shared" si="291"/>
        <v>4.2345317009730762E-4</v>
      </c>
      <c r="N3743">
        <f t="shared" si="292"/>
        <v>1.3832803556512041E-2</v>
      </c>
      <c r="O3743">
        <f t="shared" si="293"/>
        <v>0.13832803556512041</v>
      </c>
      <c r="Q3743" s="7">
        <v>3717</v>
      </c>
      <c r="R3743" s="7">
        <v>1.0505404990308917E-3</v>
      </c>
      <c r="S3743" s="7">
        <v>-3.5187841348581625E-4</v>
      </c>
      <c r="U3743" s="7">
        <v>81.448608371685282</v>
      </c>
      <c r="V3743" s="7">
        <v>2.301482632376701E-3</v>
      </c>
    </row>
    <row r="3744" spans="1:22" x14ac:dyDescent="0.35">
      <c r="A3744" s="3">
        <v>2015</v>
      </c>
      <c r="B3744" s="13" t="s">
        <v>42</v>
      </c>
      <c r="C3744" s="13" t="s">
        <v>96</v>
      </c>
      <c r="D3744" s="13">
        <v>2003</v>
      </c>
      <c r="E3744" s="14">
        <v>12</v>
      </c>
      <c r="F3744" s="13">
        <v>127</v>
      </c>
      <c r="G3744" s="13">
        <v>4</v>
      </c>
      <c r="H3744" s="13">
        <v>131</v>
      </c>
      <c r="I3744" s="13" t="b">
        <v>1</v>
      </c>
      <c r="J3744" s="4">
        <v>3.0534351145038201E-2</v>
      </c>
      <c r="K3744">
        <f t="shared" si="290"/>
        <v>2.557794439237738E-4</v>
      </c>
      <c r="L3744">
        <f t="shared" si="294"/>
        <v>1.599310613745103E-2</v>
      </c>
      <c r="M3744">
        <f t="shared" si="291"/>
        <v>4.8833911870079536E-4</v>
      </c>
      <c r="N3744">
        <f t="shared" si="292"/>
        <v>1.599310613745103E-2</v>
      </c>
      <c r="O3744">
        <f t="shared" si="293"/>
        <v>0.19191727364941236</v>
      </c>
      <c r="Q3744" s="7">
        <v>3718</v>
      </c>
      <c r="R3744" s="7">
        <v>5.0467858978850964E-4</v>
      </c>
      <c r="S3744" s="7">
        <v>-1.0649891341651041E-5</v>
      </c>
      <c r="U3744" s="7">
        <v>81.470523778216076</v>
      </c>
      <c r="V3744" s="7">
        <v>2.3021040668776659E-3</v>
      </c>
    </row>
    <row r="3745" spans="1:22" x14ac:dyDescent="0.35">
      <c r="A3745" s="24">
        <v>2016</v>
      </c>
      <c r="B3745" s="17" t="s">
        <v>42</v>
      </c>
      <c r="C3745" s="17" t="s">
        <v>43</v>
      </c>
      <c r="D3745" s="17">
        <v>2007</v>
      </c>
      <c r="E3745" s="17">
        <v>9</v>
      </c>
      <c r="F3745" s="17">
        <v>286</v>
      </c>
      <c r="G3745" s="17">
        <v>9</v>
      </c>
      <c r="H3745" s="17">
        <v>295</v>
      </c>
      <c r="I3745" s="17" t="b">
        <v>1</v>
      </c>
      <c r="J3745" s="25">
        <v>3.0508474576271202E-2</v>
      </c>
      <c r="K3745">
        <f t="shared" si="290"/>
        <v>5.7599187753826925E-4</v>
      </c>
      <c r="L3745">
        <f t="shared" si="294"/>
        <v>2.3999830781450716E-2</v>
      </c>
      <c r="M3745">
        <f t="shared" si="291"/>
        <v>7.3219822723070017E-4</v>
      </c>
      <c r="N3745">
        <f t="shared" si="292"/>
        <v>2.3999830781450716E-2</v>
      </c>
      <c r="O3745">
        <f t="shared" si="293"/>
        <v>0.21599847703305644</v>
      </c>
      <c r="Q3745" s="7">
        <v>3719</v>
      </c>
      <c r="R3745" s="7">
        <v>5.0467858978850964E-4</v>
      </c>
      <c r="S3745" s="7">
        <v>-1.0649891341651041E-5</v>
      </c>
      <c r="U3745" s="7">
        <v>81.492439184746871</v>
      </c>
      <c r="V3745" s="7">
        <v>2.3032468339209346E-3</v>
      </c>
    </row>
    <row r="3746" spans="1:22" x14ac:dyDescent="0.35">
      <c r="A3746" s="5">
        <v>2017</v>
      </c>
      <c r="B3746" s="14" t="s">
        <v>136</v>
      </c>
      <c r="C3746" s="14" t="s">
        <v>137</v>
      </c>
      <c r="D3746" s="14">
        <v>2007</v>
      </c>
      <c r="E3746" s="14">
        <v>10</v>
      </c>
      <c r="F3746" s="14">
        <v>96</v>
      </c>
      <c r="G3746" s="14">
        <v>3</v>
      </c>
      <c r="H3746" s="14">
        <v>99</v>
      </c>
      <c r="I3746" s="14" t="b">
        <v>1</v>
      </c>
      <c r="J3746" s="6">
        <v>3.03030303030303E-2</v>
      </c>
      <c r="K3746">
        <f t="shared" si="290"/>
        <v>1.9329896907216494E-4</v>
      </c>
      <c r="L3746">
        <f t="shared" si="294"/>
        <v>1.3903199958001213E-2</v>
      </c>
      <c r="M3746">
        <f t="shared" si="291"/>
        <v>4.2130908963640033E-4</v>
      </c>
      <c r="N3746">
        <f t="shared" si="292"/>
        <v>1.3903199958001213E-2</v>
      </c>
      <c r="O3746">
        <f t="shared" si="293"/>
        <v>0.13903199958001214</v>
      </c>
      <c r="Q3746" s="7">
        <v>3720</v>
      </c>
      <c r="R3746" s="7">
        <v>1.4573414737378435E-3</v>
      </c>
      <c r="S3746" s="7">
        <v>-9.6331277529098486E-4</v>
      </c>
      <c r="U3746" s="7">
        <v>81.514354591277666</v>
      </c>
      <c r="V3746" s="7">
        <v>2.3032468339209346E-3</v>
      </c>
    </row>
    <row r="3747" spans="1:22" x14ac:dyDescent="0.35">
      <c r="A3747" s="3">
        <v>2017</v>
      </c>
      <c r="B3747" s="13" t="s">
        <v>42</v>
      </c>
      <c r="C3747" s="13" t="s">
        <v>112</v>
      </c>
      <c r="D3747" s="13">
        <v>2010</v>
      </c>
      <c r="E3747" s="17">
        <v>7</v>
      </c>
      <c r="F3747" s="13">
        <v>64</v>
      </c>
      <c r="G3747" s="13">
        <v>2</v>
      </c>
      <c r="H3747" s="13">
        <v>66</v>
      </c>
      <c r="I3747" s="13" t="b">
        <v>1</v>
      </c>
      <c r="J3747" s="4">
        <v>3.03030303030303E-2</v>
      </c>
      <c r="K3747">
        <f t="shared" si="290"/>
        <v>1.288659793814433E-4</v>
      </c>
      <c r="L3747">
        <f t="shared" si="294"/>
        <v>1.1351915229662494E-2</v>
      </c>
      <c r="M3747">
        <f t="shared" si="291"/>
        <v>3.4399743120189376E-4</v>
      </c>
      <c r="N3747">
        <f t="shared" si="292"/>
        <v>1.1351915229662494E-2</v>
      </c>
      <c r="O3747">
        <f t="shared" si="293"/>
        <v>7.9463406607637455E-2</v>
      </c>
      <c r="Q3747" s="7">
        <v>3721</v>
      </c>
      <c r="R3747" s="7">
        <v>6.9367884587177267E-4</v>
      </c>
      <c r="S3747" s="7">
        <v>-3.4434780309923496E-4</v>
      </c>
      <c r="U3747" s="7">
        <v>81.536269997808446</v>
      </c>
      <c r="V3747" s="7">
        <v>2.3032468339209346E-3</v>
      </c>
    </row>
    <row r="3748" spans="1:22" x14ac:dyDescent="0.35">
      <c r="A3748" s="5">
        <v>2017</v>
      </c>
      <c r="B3748" s="14" t="s">
        <v>241</v>
      </c>
      <c r="C3748" s="14" t="s">
        <v>242</v>
      </c>
      <c r="D3748" s="14">
        <v>2011</v>
      </c>
      <c r="E3748" s="14">
        <v>6</v>
      </c>
      <c r="F3748" s="14">
        <v>64</v>
      </c>
      <c r="G3748" s="14">
        <v>2</v>
      </c>
      <c r="H3748" s="14">
        <v>66</v>
      </c>
      <c r="I3748" s="14" t="b">
        <v>1</v>
      </c>
      <c r="J3748" s="6">
        <v>3.03030303030303E-2</v>
      </c>
      <c r="K3748">
        <f t="shared" si="290"/>
        <v>1.288659793814433E-4</v>
      </c>
      <c r="L3748">
        <f t="shared" si="294"/>
        <v>1.1351915229662494E-2</v>
      </c>
      <c r="M3748">
        <f t="shared" si="291"/>
        <v>3.4399743120189376E-4</v>
      </c>
      <c r="N3748">
        <f t="shared" si="292"/>
        <v>1.1351915229662494E-2</v>
      </c>
      <c r="O3748">
        <f t="shared" si="293"/>
        <v>6.8111491377974967E-2</v>
      </c>
      <c r="Q3748" s="7">
        <v>3722</v>
      </c>
      <c r="R3748" s="7">
        <v>3.5686165315911901E-4</v>
      </c>
      <c r="S3748" s="7">
        <v>-7.5306103865812896E-6</v>
      </c>
      <c r="U3748" s="7">
        <v>81.558185404339241</v>
      </c>
      <c r="V3748" s="7">
        <v>2.305467259418673E-3</v>
      </c>
    </row>
    <row r="3749" spans="1:22" x14ac:dyDescent="0.35">
      <c r="A3749" s="24">
        <v>2013</v>
      </c>
      <c r="B3749" s="17" t="s">
        <v>26</v>
      </c>
      <c r="C3749" s="17" t="s">
        <v>35</v>
      </c>
      <c r="D3749" s="17">
        <v>2006</v>
      </c>
      <c r="E3749" s="17">
        <v>7</v>
      </c>
      <c r="F3749" s="17">
        <v>289</v>
      </c>
      <c r="G3749" s="17">
        <v>9</v>
      </c>
      <c r="H3749" s="17">
        <v>298</v>
      </c>
      <c r="I3749" s="17" t="b">
        <v>1</v>
      </c>
      <c r="J3749" s="25">
        <v>3.02013422818792E-2</v>
      </c>
      <c r="K3749">
        <f t="shared" si="290"/>
        <v>5.8184942205560765E-4</v>
      </c>
      <c r="L3749">
        <f t="shared" si="294"/>
        <v>2.4121555133440456E-2</v>
      </c>
      <c r="M3749">
        <f t="shared" si="291"/>
        <v>7.2850334295625555E-4</v>
      </c>
      <c r="N3749">
        <f t="shared" si="292"/>
        <v>2.4121555133440456E-2</v>
      </c>
      <c r="O3749">
        <f t="shared" si="293"/>
        <v>0.16885088593408321</v>
      </c>
      <c r="Q3749" s="7">
        <v>3723</v>
      </c>
      <c r="R3749" s="7">
        <v>1.3673132312970796E-3</v>
      </c>
      <c r="S3749" s="7">
        <v>-1.0179821885245419E-3</v>
      </c>
      <c r="U3749" s="7">
        <v>81.580100810870036</v>
      </c>
      <c r="V3749" s="7">
        <v>2.3059677407573421E-3</v>
      </c>
    </row>
    <row r="3750" spans="1:22" x14ac:dyDescent="0.35">
      <c r="A3750" s="3">
        <v>2017</v>
      </c>
      <c r="B3750" s="13" t="s">
        <v>42</v>
      </c>
      <c r="C3750" s="13" t="s">
        <v>43</v>
      </c>
      <c r="D3750" s="13">
        <v>2006</v>
      </c>
      <c r="E3750" s="14">
        <v>11</v>
      </c>
      <c r="F3750" s="13">
        <v>257</v>
      </c>
      <c r="G3750" s="13">
        <v>8</v>
      </c>
      <c r="H3750" s="13">
        <v>265</v>
      </c>
      <c r="I3750" s="13" t="b">
        <v>1</v>
      </c>
      <c r="J3750" s="4">
        <v>3.0188679245282998E-2</v>
      </c>
      <c r="K3750">
        <f t="shared" si="290"/>
        <v>5.1741643236488601E-4</v>
      </c>
      <c r="L3750">
        <f t="shared" si="294"/>
        <v>2.27467894957703E-2</v>
      </c>
      <c r="M3750">
        <f t="shared" si="291"/>
        <v>6.8669553194778213E-4</v>
      </c>
      <c r="N3750">
        <f t="shared" si="292"/>
        <v>2.27467894957703E-2</v>
      </c>
      <c r="O3750">
        <f t="shared" si="293"/>
        <v>0.25021468445347328</v>
      </c>
      <c r="Q3750" s="7">
        <v>3724</v>
      </c>
      <c r="R3750" s="7">
        <v>6.9367884587177267E-4</v>
      </c>
      <c r="S3750" s="7">
        <v>-3.4434780309923496E-4</v>
      </c>
      <c r="U3750" s="7">
        <v>81.602016217400831</v>
      </c>
      <c r="V3750" s="7">
        <v>2.3059677407573451E-3</v>
      </c>
    </row>
    <row r="3751" spans="1:22" x14ac:dyDescent="0.35">
      <c r="A3751" s="3">
        <v>2013</v>
      </c>
      <c r="B3751" s="13" t="s">
        <v>24</v>
      </c>
      <c r="C3751" s="13" t="s">
        <v>46</v>
      </c>
      <c r="D3751" s="13">
        <v>2007</v>
      </c>
      <c r="E3751" s="17">
        <v>6</v>
      </c>
      <c r="F3751" s="13">
        <v>258</v>
      </c>
      <c r="G3751" s="13">
        <v>8</v>
      </c>
      <c r="H3751" s="13">
        <v>266</v>
      </c>
      <c r="I3751" s="13" t="b">
        <v>1</v>
      </c>
      <c r="J3751" s="4">
        <v>3.00751879699248E-2</v>
      </c>
      <c r="K3751">
        <f t="shared" ref="K3751:K3814" si="295">H3751/$H$1</f>
        <v>5.193689472039987E-4</v>
      </c>
      <c r="L3751">
        <f t="shared" si="294"/>
        <v>2.2789667553608558E-2</v>
      </c>
      <c r="M3751">
        <f t="shared" ref="M3751:M3814" si="296">J3751*L3751</f>
        <v>6.854035354468737E-4</v>
      </c>
      <c r="N3751">
        <f t="shared" ref="N3751:N3814" si="297">L3751</f>
        <v>2.2789667553608558E-2</v>
      </c>
      <c r="O3751">
        <f t="shared" ref="O3751:O3814" si="298">E3751*L3751</f>
        <v>0.13673800532165134</v>
      </c>
      <c r="Q3751" s="7">
        <v>3725</v>
      </c>
      <c r="R3751" s="7">
        <v>1.0304960385844261E-3</v>
      </c>
      <c r="S3751" s="7">
        <v>-6.8116499581188841E-4</v>
      </c>
      <c r="U3751" s="7">
        <v>81.623931623931611</v>
      </c>
      <c r="V3751" s="7">
        <v>2.3059677407573451E-3</v>
      </c>
    </row>
    <row r="3752" spans="1:22" x14ac:dyDescent="0.35">
      <c r="A3752" s="5">
        <v>2016</v>
      </c>
      <c r="B3752" s="14" t="s">
        <v>42</v>
      </c>
      <c r="C3752" s="14" t="s">
        <v>96</v>
      </c>
      <c r="D3752" s="14">
        <v>2005</v>
      </c>
      <c r="E3752" s="14">
        <v>11</v>
      </c>
      <c r="F3752" s="14">
        <v>129</v>
      </c>
      <c r="G3752" s="14">
        <v>4</v>
      </c>
      <c r="H3752" s="14">
        <v>133</v>
      </c>
      <c r="I3752" s="14" t="b">
        <v>1</v>
      </c>
      <c r="J3752" s="6">
        <v>3.00751879699248E-2</v>
      </c>
      <c r="K3752">
        <f t="shared" si="295"/>
        <v>2.5968447360199935E-4</v>
      </c>
      <c r="L3752">
        <f t="shared" si="294"/>
        <v>1.6114728468143647E-2</v>
      </c>
      <c r="M3752">
        <f t="shared" si="296"/>
        <v>4.846534877637185E-4</v>
      </c>
      <c r="N3752">
        <f t="shared" si="297"/>
        <v>1.6114728468143647E-2</v>
      </c>
      <c r="O3752">
        <f t="shared" si="298"/>
        <v>0.17726201314958012</v>
      </c>
      <c r="Q3752" s="7">
        <v>3726</v>
      </c>
      <c r="R3752" s="7">
        <v>3.5686165315911901E-4</v>
      </c>
      <c r="S3752" s="7">
        <v>-7.5306103865812896E-6</v>
      </c>
      <c r="U3752" s="7">
        <v>81.645847030462406</v>
      </c>
      <c r="V3752" s="7">
        <v>2.310644958670957E-3</v>
      </c>
    </row>
    <row r="3753" spans="1:22" x14ac:dyDescent="0.35">
      <c r="A3753" s="3">
        <v>2016</v>
      </c>
      <c r="B3753" s="13" t="s">
        <v>26</v>
      </c>
      <c r="C3753" s="13" t="s">
        <v>54</v>
      </c>
      <c r="D3753" s="13">
        <v>2008</v>
      </c>
      <c r="E3753" s="17">
        <v>8</v>
      </c>
      <c r="F3753" s="13">
        <v>194</v>
      </c>
      <c r="G3753" s="13">
        <v>6</v>
      </c>
      <c r="H3753" s="13">
        <v>200</v>
      </c>
      <c r="I3753" s="13" t="b">
        <v>1</v>
      </c>
      <c r="J3753" s="4">
        <v>0.03</v>
      </c>
      <c r="K3753">
        <f t="shared" si="295"/>
        <v>3.9050296782255548E-4</v>
      </c>
      <c r="L3753">
        <f t="shared" si="294"/>
        <v>1.9761147937874344E-2</v>
      </c>
      <c r="M3753">
        <f t="shared" si="296"/>
        <v>5.928344381362303E-4</v>
      </c>
      <c r="N3753">
        <f t="shared" si="297"/>
        <v>1.9761147937874344E-2</v>
      </c>
      <c r="O3753">
        <f t="shared" si="298"/>
        <v>0.15808918350299475</v>
      </c>
      <c r="Q3753" s="7">
        <v>3727</v>
      </c>
      <c r="R3753" s="7">
        <v>1.3673132312970796E-3</v>
      </c>
      <c r="S3753" s="7">
        <v>-1.0179821885245419E-3</v>
      </c>
      <c r="U3753" s="7">
        <v>81.6677624369932</v>
      </c>
      <c r="V3753" s="7">
        <v>2.3108077049793147E-3</v>
      </c>
    </row>
    <row r="3754" spans="1:22" x14ac:dyDescent="0.35">
      <c r="A3754" s="5">
        <v>2013</v>
      </c>
      <c r="B3754" s="14" t="s">
        <v>231</v>
      </c>
      <c r="C3754" s="14" t="s">
        <v>232</v>
      </c>
      <c r="D3754" s="14">
        <v>2007</v>
      </c>
      <c r="E3754" s="14">
        <v>6</v>
      </c>
      <c r="F3754" s="14">
        <v>65</v>
      </c>
      <c r="G3754" s="14">
        <v>2</v>
      </c>
      <c r="H3754" s="14">
        <v>67</v>
      </c>
      <c r="I3754" s="14" t="b">
        <v>1</v>
      </c>
      <c r="J3754" s="6">
        <v>2.9850746268656699E-2</v>
      </c>
      <c r="K3754">
        <f t="shared" si="295"/>
        <v>1.3081849422055607E-4</v>
      </c>
      <c r="L3754">
        <f t="shared" si="294"/>
        <v>1.143759127703714E-2</v>
      </c>
      <c r="M3754">
        <f t="shared" si="296"/>
        <v>3.4142063513543681E-4</v>
      </c>
      <c r="N3754">
        <f t="shared" si="297"/>
        <v>1.143759127703714E-2</v>
      </c>
      <c r="O3754">
        <f t="shared" si="298"/>
        <v>6.8625547662222841E-2</v>
      </c>
      <c r="Q3754" s="7">
        <v>3728</v>
      </c>
      <c r="R3754" s="7">
        <v>6.9367884587177267E-4</v>
      </c>
      <c r="S3754" s="7">
        <v>-3.4434780309923496E-4</v>
      </c>
      <c r="U3754" s="7">
        <v>81.689677843523995</v>
      </c>
      <c r="V3754" s="7">
        <v>2.312867424561263E-3</v>
      </c>
    </row>
    <row r="3755" spans="1:22" x14ac:dyDescent="0.35">
      <c r="A3755" s="3">
        <v>2014</v>
      </c>
      <c r="B3755" s="13" t="s">
        <v>190</v>
      </c>
      <c r="C3755" s="13" t="s">
        <v>219</v>
      </c>
      <c r="D3755" s="13">
        <v>2006</v>
      </c>
      <c r="E3755" s="17">
        <v>8</v>
      </c>
      <c r="F3755" s="13">
        <v>65</v>
      </c>
      <c r="G3755" s="13">
        <v>2</v>
      </c>
      <c r="H3755" s="13">
        <v>67</v>
      </c>
      <c r="I3755" s="13" t="b">
        <v>1</v>
      </c>
      <c r="J3755" s="4">
        <v>2.9850746268656699E-2</v>
      </c>
      <c r="K3755">
        <f t="shared" si="295"/>
        <v>1.3081849422055607E-4</v>
      </c>
      <c r="L3755">
        <f t="shared" si="294"/>
        <v>1.143759127703714E-2</v>
      </c>
      <c r="M3755">
        <f t="shared" si="296"/>
        <v>3.4142063513543681E-4</v>
      </c>
      <c r="N3755">
        <f t="shared" si="297"/>
        <v>1.143759127703714E-2</v>
      </c>
      <c r="O3755">
        <f t="shared" si="298"/>
        <v>9.1500730216297121E-2</v>
      </c>
      <c r="Q3755" s="7">
        <v>3729</v>
      </c>
      <c r="R3755" s="7">
        <v>1.198904634940753E-3</v>
      </c>
      <c r="S3755" s="7">
        <v>-8.4957359216821524E-4</v>
      </c>
      <c r="U3755" s="7">
        <v>81.711593250054776</v>
      </c>
      <c r="V3755" s="7">
        <v>2.3146296095213344E-3</v>
      </c>
    </row>
    <row r="3756" spans="1:22" x14ac:dyDescent="0.35">
      <c r="A3756" s="3">
        <v>2015</v>
      </c>
      <c r="B3756" s="13" t="s">
        <v>26</v>
      </c>
      <c r="C3756" s="13" t="s">
        <v>237</v>
      </c>
      <c r="D3756" s="13">
        <v>2005</v>
      </c>
      <c r="E3756" s="14">
        <v>10</v>
      </c>
      <c r="F3756" s="13">
        <v>65</v>
      </c>
      <c r="G3756" s="13">
        <v>2</v>
      </c>
      <c r="H3756" s="13">
        <v>67</v>
      </c>
      <c r="I3756" s="13" t="b">
        <v>1</v>
      </c>
      <c r="J3756" s="4">
        <v>2.9850746268656699E-2</v>
      </c>
      <c r="K3756">
        <f t="shared" si="295"/>
        <v>1.3081849422055607E-4</v>
      </c>
      <c r="L3756">
        <f t="shared" si="294"/>
        <v>1.143759127703714E-2</v>
      </c>
      <c r="M3756">
        <f t="shared" si="296"/>
        <v>3.4142063513543681E-4</v>
      </c>
      <c r="N3756">
        <f t="shared" si="297"/>
        <v>1.143759127703714E-2</v>
      </c>
      <c r="O3756">
        <f t="shared" si="298"/>
        <v>0.1143759127703714</v>
      </c>
      <c r="Q3756" s="7">
        <v>3730</v>
      </c>
      <c r="R3756" s="7">
        <v>1.1002247280016899E-3</v>
      </c>
      <c r="S3756" s="7">
        <v>-5.496018679389033E-4</v>
      </c>
      <c r="U3756" s="7">
        <v>81.73350865658557</v>
      </c>
      <c r="V3756" s="7">
        <v>2.318202892849367E-3</v>
      </c>
    </row>
    <row r="3757" spans="1:22" x14ac:dyDescent="0.35">
      <c r="A3757" s="3">
        <v>2017</v>
      </c>
      <c r="B3757" s="13" t="s">
        <v>37</v>
      </c>
      <c r="C3757" s="13" t="s">
        <v>59</v>
      </c>
      <c r="D3757" s="13">
        <v>2010</v>
      </c>
      <c r="E3757" s="17">
        <v>7</v>
      </c>
      <c r="F3757" s="13">
        <v>65</v>
      </c>
      <c r="G3757" s="13">
        <v>2</v>
      </c>
      <c r="H3757" s="13">
        <v>67</v>
      </c>
      <c r="I3757" s="13" t="b">
        <v>1</v>
      </c>
      <c r="J3757" s="4">
        <v>2.9850746268656699E-2</v>
      </c>
      <c r="K3757">
        <f t="shared" si="295"/>
        <v>1.3081849422055607E-4</v>
      </c>
      <c r="L3757">
        <f t="shared" si="294"/>
        <v>1.143759127703714E-2</v>
      </c>
      <c r="M3757">
        <f t="shared" si="296"/>
        <v>3.4142063513543681E-4</v>
      </c>
      <c r="N3757">
        <f t="shared" si="297"/>
        <v>1.143759127703714E-2</v>
      </c>
      <c r="O3757">
        <f t="shared" si="298"/>
        <v>8.0063138939259981E-2</v>
      </c>
      <c r="Q3757" s="7">
        <v>3731</v>
      </c>
      <c r="R3757" s="7">
        <v>1.8906382379591026E-3</v>
      </c>
      <c r="S3757" s="7">
        <v>-1.4650079163896332E-3</v>
      </c>
      <c r="U3757" s="7">
        <v>81.755424063116365</v>
      </c>
      <c r="V3757" s="7">
        <v>2.318202892849367E-3</v>
      </c>
    </row>
    <row r="3758" spans="1:22" x14ac:dyDescent="0.35">
      <c r="A3758" s="5">
        <v>2017</v>
      </c>
      <c r="B3758" s="14" t="s">
        <v>26</v>
      </c>
      <c r="C3758" s="14" t="s">
        <v>209</v>
      </c>
      <c r="D3758" s="14">
        <v>2007</v>
      </c>
      <c r="E3758" s="14">
        <v>10</v>
      </c>
      <c r="F3758" s="14">
        <v>65</v>
      </c>
      <c r="G3758" s="14">
        <v>2</v>
      </c>
      <c r="H3758" s="14">
        <v>67</v>
      </c>
      <c r="I3758" s="14" t="b">
        <v>1</v>
      </c>
      <c r="J3758" s="6">
        <v>2.9850746268656699E-2</v>
      </c>
      <c r="K3758">
        <f t="shared" si="295"/>
        <v>1.3081849422055607E-4</v>
      </c>
      <c r="L3758">
        <f t="shared" si="294"/>
        <v>1.143759127703714E-2</v>
      </c>
      <c r="M3758">
        <f t="shared" si="296"/>
        <v>3.4142063513543681E-4</v>
      </c>
      <c r="N3758">
        <f t="shared" si="297"/>
        <v>1.143759127703714E-2</v>
      </c>
      <c r="O3758">
        <f t="shared" si="298"/>
        <v>0.1143759127703714</v>
      </c>
      <c r="Q3758" s="7">
        <v>3732</v>
      </c>
      <c r="R3758" s="7">
        <v>4.3933495960975569E-4</v>
      </c>
      <c r="S3758" s="7">
        <v>-1.3704638040286312E-5</v>
      </c>
      <c r="U3758" s="7">
        <v>81.77733946964716</v>
      </c>
      <c r="V3758" s="7">
        <v>2.3183322676795471E-3</v>
      </c>
    </row>
    <row r="3759" spans="1:22" x14ac:dyDescent="0.35">
      <c r="A3759" s="24">
        <v>2014</v>
      </c>
      <c r="B3759" s="17" t="s">
        <v>52</v>
      </c>
      <c r="C3759" s="17" t="s">
        <v>62</v>
      </c>
      <c r="D3759" s="17">
        <v>2006</v>
      </c>
      <c r="E3759" s="17">
        <v>8</v>
      </c>
      <c r="F3759" s="17">
        <v>98</v>
      </c>
      <c r="G3759" s="17">
        <v>3</v>
      </c>
      <c r="H3759" s="17">
        <v>101</v>
      </c>
      <c r="I3759" s="17" t="b">
        <v>1</v>
      </c>
      <c r="J3759" s="25">
        <v>2.9702970297029702E-2</v>
      </c>
      <c r="K3759">
        <f t="shared" si="295"/>
        <v>1.9720399875039051E-4</v>
      </c>
      <c r="L3759">
        <f t="shared" si="294"/>
        <v>1.4042934121841863E-2</v>
      </c>
      <c r="M3759">
        <f t="shared" si="296"/>
        <v>4.1711685510421371E-4</v>
      </c>
      <c r="N3759">
        <f t="shared" si="297"/>
        <v>1.4042934121841863E-2</v>
      </c>
      <c r="O3759">
        <f t="shared" si="298"/>
        <v>0.1123434729747349</v>
      </c>
      <c r="Q3759" s="7">
        <v>3733</v>
      </c>
      <c r="R3759" s="7">
        <v>1.061322078902333E-3</v>
      </c>
      <c r="S3759" s="7">
        <v>-6.356917573328636E-4</v>
      </c>
      <c r="U3759" s="7">
        <v>81.79925487617794</v>
      </c>
      <c r="V3759" s="7">
        <v>2.3198316803821331E-3</v>
      </c>
    </row>
    <row r="3760" spans="1:22" x14ac:dyDescent="0.35">
      <c r="A3760" s="5">
        <v>2014</v>
      </c>
      <c r="B3760" s="14" t="s">
        <v>104</v>
      </c>
      <c r="C3760" s="14" t="s">
        <v>115</v>
      </c>
      <c r="D3760" s="14">
        <v>2006</v>
      </c>
      <c r="E3760" s="14">
        <v>8</v>
      </c>
      <c r="F3760" s="14">
        <v>98</v>
      </c>
      <c r="G3760" s="14">
        <v>3</v>
      </c>
      <c r="H3760" s="14">
        <v>101</v>
      </c>
      <c r="I3760" s="14" t="b">
        <v>1</v>
      </c>
      <c r="J3760" s="6">
        <v>2.9702970297029702E-2</v>
      </c>
      <c r="K3760">
        <f t="shared" si="295"/>
        <v>1.9720399875039051E-4</v>
      </c>
      <c r="L3760">
        <f t="shared" si="294"/>
        <v>1.4042934121841863E-2</v>
      </c>
      <c r="M3760">
        <f t="shared" si="296"/>
        <v>4.1711685510421371E-4</v>
      </c>
      <c r="N3760">
        <f t="shared" si="297"/>
        <v>1.4042934121841863E-2</v>
      </c>
      <c r="O3760">
        <f t="shared" si="298"/>
        <v>0.1123434729747349</v>
      </c>
      <c r="Q3760" s="7">
        <v>3734</v>
      </c>
      <c r="R3760" s="7">
        <v>1.4686828235699694E-3</v>
      </c>
      <c r="S3760" s="7">
        <v>-9.7846907563950338E-4</v>
      </c>
      <c r="U3760" s="7">
        <v>81.821170282708735</v>
      </c>
      <c r="V3760" s="7">
        <v>2.3208291259882272E-3</v>
      </c>
    </row>
    <row r="3761" spans="1:22" x14ac:dyDescent="0.35">
      <c r="A3761" s="24">
        <v>2016</v>
      </c>
      <c r="B3761" s="17" t="s">
        <v>37</v>
      </c>
      <c r="C3761" s="17" t="s">
        <v>39</v>
      </c>
      <c r="D3761" s="17">
        <v>2010</v>
      </c>
      <c r="E3761" s="17">
        <v>6</v>
      </c>
      <c r="F3761" s="17">
        <v>98</v>
      </c>
      <c r="G3761" s="17">
        <v>3</v>
      </c>
      <c r="H3761" s="17">
        <v>101</v>
      </c>
      <c r="I3761" s="17" t="b">
        <v>1</v>
      </c>
      <c r="J3761" s="25">
        <v>2.9702970297029702E-2</v>
      </c>
      <c r="K3761">
        <f t="shared" si="295"/>
        <v>1.9720399875039051E-4</v>
      </c>
      <c r="L3761">
        <f t="shared" si="294"/>
        <v>1.4042934121841863E-2</v>
      </c>
      <c r="M3761">
        <f t="shared" si="296"/>
        <v>4.1711685510421371E-4</v>
      </c>
      <c r="N3761">
        <f t="shared" si="297"/>
        <v>1.4042934121841863E-2</v>
      </c>
      <c r="O3761">
        <f t="shared" si="298"/>
        <v>8.4257604731051178E-2</v>
      </c>
      <c r="Q3761" s="7">
        <v>3735</v>
      </c>
      <c r="R3761" s="7">
        <v>3.596388285315922E-4</v>
      </c>
      <c r="S3761" s="7">
        <v>-1.3005363139086687E-5</v>
      </c>
      <c r="U3761" s="7">
        <v>81.84308568923953</v>
      </c>
      <c r="V3761" s="7">
        <v>2.3208291259882272E-3</v>
      </c>
    </row>
    <row r="3762" spans="1:22" x14ac:dyDescent="0.35">
      <c r="A3762" s="5">
        <v>2017</v>
      </c>
      <c r="B3762" s="14" t="s">
        <v>26</v>
      </c>
      <c r="C3762" s="14" t="s">
        <v>133</v>
      </c>
      <c r="D3762" s="14">
        <v>2006</v>
      </c>
      <c r="E3762" s="14">
        <v>11</v>
      </c>
      <c r="F3762" s="14">
        <v>131</v>
      </c>
      <c r="G3762" s="14">
        <v>4</v>
      </c>
      <c r="H3762" s="14">
        <v>135</v>
      </c>
      <c r="I3762" s="14" t="b">
        <v>1</v>
      </c>
      <c r="J3762" s="6">
        <v>2.96296296296296E-2</v>
      </c>
      <c r="K3762">
        <f t="shared" si="295"/>
        <v>2.6358950328022495E-4</v>
      </c>
      <c r="L3762">
        <f t="shared" si="294"/>
        <v>1.6235439731655713E-2</v>
      </c>
      <c r="M3762">
        <f t="shared" si="296"/>
        <v>4.8105006612313172E-4</v>
      </c>
      <c r="N3762">
        <f t="shared" si="297"/>
        <v>1.6235439731655713E-2</v>
      </c>
      <c r="O3762">
        <f t="shared" si="298"/>
        <v>0.17858983704821285</v>
      </c>
      <c r="Q3762" s="7">
        <v>3736</v>
      </c>
      <c r="R3762" s="7">
        <v>3.596388285315922E-4</v>
      </c>
      <c r="S3762" s="7">
        <v>-1.3005363139086687E-5</v>
      </c>
      <c r="U3762" s="7">
        <v>81.865001095770324</v>
      </c>
      <c r="V3762" s="7">
        <v>2.3216461755210058E-3</v>
      </c>
    </row>
    <row r="3763" spans="1:22" x14ac:dyDescent="0.35">
      <c r="A3763" s="24">
        <v>2014</v>
      </c>
      <c r="B3763" s="17" t="s">
        <v>26</v>
      </c>
      <c r="C3763" s="17" t="s">
        <v>27</v>
      </c>
      <c r="D3763" s="17">
        <v>2004</v>
      </c>
      <c r="E3763" s="17">
        <v>10</v>
      </c>
      <c r="F3763" s="17">
        <v>330</v>
      </c>
      <c r="G3763" s="17">
        <v>10</v>
      </c>
      <c r="H3763" s="17">
        <v>340</v>
      </c>
      <c r="I3763" s="17" t="b">
        <v>1</v>
      </c>
      <c r="J3763" s="25">
        <v>2.9411764705882401E-2</v>
      </c>
      <c r="K3763">
        <f t="shared" si="295"/>
        <v>6.6385504529834426E-4</v>
      </c>
      <c r="L3763">
        <f t="shared" si="294"/>
        <v>2.5765384633231157E-2</v>
      </c>
      <c r="M3763">
        <f t="shared" si="296"/>
        <v>7.5780543038915288E-4</v>
      </c>
      <c r="N3763">
        <f t="shared" si="297"/>
        <v>2.5765384633231157E-2</v>
      </c>
      <c r="O3763">
        <f t="shared" si="298"/>
        <v>0.25765384633231159</v>
      </c>
      <c r="Q3763" s="7">
        <v>3737</v>
      </c>
      <c r="R3763" s="7">
        <v>1.0385155839585315E-3</v>
      </c>
      <c r="S3763" s="7">
        <v>-6.9188211856602603E-4</v>
      </c>
      <c r="U3763" s="7">
        <v>81.886916502301105</v>
      </c>
      <c r="V3763" s="7">
        <v>2.3216461755210058E-3</v>
      </c>
    </row>
    <row r="3764" spans="1:22" x14ac:dyDescent="0.35">
      <c r="A3764" s="5">
        <v>2014</v>
      </c>
      <c r="B3764" s="14" t="s">
        <v>26</v>
      </c>
      <c r="C3764" s="14" t="s">
        <v>35</v>
      </c>
      <c r="D3764" s="14">
        <v>2007</v>
      </c>
      <c r="E3764" s="14">
        <v>7</v>
      </c>
      <c r="F3764" s="14">
        <v>264</v>
      </c>
      <c r="G3764" s="14">
        <v>8</v>
      </c>
      <c r="H3764" s="14">
        <v>272</v>
      </c>
      <c r="I3764" s="14" t="b">
        <v>1</v>
      </c>
      <c r="J3764" s="6">
        <v>2.9411764705882401E-2</v>
      </c>
      <c r="K3764">
        <f t="shared" si="295"/>
        <v>5.3108403623867539E-4</v>
      </c>
      <c r="L3764">
        <f t="shared" si="294"/>
        <v>2.3045260602533341E-2</v>
      </c>
      <c r="M3764">
        <f t="shared" si="296"/>
        <v>6.7780178242745227E-4</v>
      </c>
      <c r="N3764">
        <f t="shared" si="297"/>
        <v>2.3045260602533341E-2</v>
      </c>
      <c r="O3764">
        <f t="shared" si="298"/>
        <v>0.16131682421773338</v>
      </c>
      <c r="Q3764" s="7">
        <v>3738</v>
      </c>
      <c r="R3764" s="7">
        <v>1.2082347728152661E-3</v>
      </c>
      <c r="S3764" s="7">
        <v>-8.6160130742276057E-4</v>
      </c>
      <c r="U3764" s="7">
        <v>81.9088319088319</v>
      </c>
      <c r="V3764" s="7">
        <v>2.3216461755210058E-3</v>
      </c>
    </row>
    <row r="3765" spans="1:22" x14ac:dyDescent="0.35">
      <c r="A3765" s="24">
        <v>2016</v>
      </c>
      <c r="B3765" s="17" t="s">
        <v>30</v>
      </c>
      <c r="C3765" s="17" t="s">
        <v>51</v>
      </c>
      <c r="D3765" s="17">
        <v>2010</v>
      </c>
      <c r="E3765" s="17">
        <v>6</v>
      </c>
      <c r="F3765" s="17">
        <v>99</v>
      </c>
      <c r="G3765" s="17">
        <v>3</v>
      </c>
      <c r="H3765" s="17">
        <v>102</v>
      </c>
      <c r="I3765" s="17" t="b">
        <v>1</v>
      </c>
      <c r="J3765" s="25">
        <v>2.9411764705882401E-2</v>
      </c>
      <c r="K3765">
        <f t="shared" si="295"/>
        <v>1.9915651358950328E-4</v>
      </c>
      <c r="L3765">
        <f t="shared" si="294"/>
        <v>1.4112282366417676E-2</v>
      </c>
      <c r="M3765">
        <f t="shared" si="296"/>
        <v>4.1506712842404996E-4</v>
      </c>
      <c r="N3765">
        <f t="shared" si="297"/>
        <v>1.4112282366417676E-2</v>
      </c>
      <c r="O3765">
        <f t="shared" si="298"/>
        <v>8.4673694198506053E-2</v>
      </c>
      <c r="Q3765" s="7">
        <v>3739</v>
      </c>
      <c r="R3765" s="7">
        <v>1.7173923393854706E-3</v>
      </c>
      <c r="S3765" s="7">
        <v>-1.3707588739929649E-3</v>
      </c>
      <c r="U3765" s="7">
        <v>81.930747315362694</v>
      </c>
      <c r="V3765" s="7">
        <v>2.3252879756818891E-3</v>
      </c>
    </row>
    <row r="3766" spans="1:22" x14ac:dyDescent="0.35">
      <c r="A3766" s="5">
        <v>2013</v>
      </c>
      <c r="B3766" s="14" t="s">
        <v>30</v>
      </c>
      <c r="C3766" s="14" t="s">
        <v>163</v>
      </c>
      <c r="D3766" s="14">
        <v>2004</v>
      </c>
      <c r="E3766" s="14">
        <v>9</v>
      </c>
      <c r="F3766" s="14">
        <v>66</v>
      </c>
      <c r="G3766" s="14">
        <v>2</v>
      </c>
      <c r="H3766" s="14">
        <v>68</v>
      </c>
      <c r="I3766" s="14" t="b">
        <v>1</v>
      </c>
      <c r="J3766" s="6">
        <v>2.9411764705882401E-2</v>
      </c>
      <c r="K3766">
        <f t="shared" si="295"/>
        <v>1.3277100905966885E-4</v>
      </c>
      <c r="L3766">
        <f t="shared" si="294"/>
        <v>1.152263030126667E-2</v>
      </c>
      <c r="M3766">
        <f t="shared" si="296"/>
        <v>3.3890089121372613E-4</v>
      </c>
      <c r="N3766">
        <f t="shared" si="297"/>
        <v>1.152263030126667E-2</v>
      </c>
      <c r="O3766">
        <f t="shared" si="298"/>
        <v>0.10370367271140003</v>
      </c>
      <c r="Q3766" s="7">
        <v>3740</v>
      </c>
      <c r="R3766" s="7">
        <v>6.9907720624506171E-4</v>
      </c>
      <c r="S3766" s="7">
        <v>-3.524437408525562E-4</v>
      </c>
      <c r="U3766" s="7">
        <v>81.952662721893489</v>
      </c>
      <c r="V3766" s="7">
        <v>2.3252879756818895E-3</v>
      </c>
    </row>
    <row r="3767" spans="1:22" x14ac:dyDescent="0.35">
      <c r="A3767" s="3">
        <v>2013</v>
      </c>
      <c r="B3767" s="13" t="s">
        <v>106</v>
      </c>
      <c r="C3767" s="13" t="s">
        <v>275</v>
      </c>
      <c r="D3767" s="13">
        <v>2007</v>
      </c>
      <c r="E3767" s="17">
        <v>6</v>
      </c>
      <c r="F3767" s="13">
        <v>66</v>
      </c>
      <c r="G3767" s="13">
        <v>2</v>
      </c>
      <c r="H3767" s="13">
        <v>68</v>
      </c>
      <c r="I3767" s="13" t="b">
        <v>1</v>
      </c>
      <c r="J3767" s="4">
        <v>2.9411764705882401E-2</v>
      </c>
      <c r="K3767">
        <f t="shared" si="295"/>
        <v>1.3277100905966885E-4</v>
      </c>
      <c r="L3767">
        <f t="shared" si="294"/>
        <v>1.152263030126667E-2</v>
      </c>
      <c r="M3767">
        <f t="shared" si="296"/>
        <v>3.3890089121372613E-4</v>
      </c>
      <c r="N3767">
        <f t="shared" si="297"/>
        <v>1.152263030126667E-2</v>
      </c>
      <c r="O3767">
        <f t="shared" si="298"/>
        <v>6.9135781807600022E-2</v>
      </c>
      <c r="Q3767" s="7">
        <v>3741</v>
      </c>
      <c r="R3767" s="7">
        <v>1.2751737895206133E-3</v>
      </c>
      <c r="S3767" s="7">
        <v>-8.5172061942330565E-4</v>
      </c>
      <c r="U3767" s="7">
        <v>81.97457812842427</v>
      </c>
      <c r="V3767" s="7">
        <v>2.3252879756818895E-3</v>
      </c>
    </row>
    <row r="3768" spans="1:22" x14ac:dyDescent="0.35">
      <c r="A3768" s="5">
        <v>2014</v>
      </c>
      <c r="B3768" s="14" t="s">
        <v>104</v>
      </c>
      <c r="C3768" s="14" t="s">
        <v>115</v>
      </c>
      <c r="D3768" s="14">
        <v>2008</v>
      </c>
      <c r="E3768" s="14">
        <v>6</v>
      </c>
      <c r="F3768" s="14">
        <v>66</v>
      </c>
      <c r="G3768" s="14">
        <v>2</v>
      </c>
      <c r="H3768" s="14">
        <v>68</v>
      </c>
      <c r="I3768" s="14" t="b">
        <v>1</v>
      </c>
      <c r="J3768" s="6">
        <v>2.9411764705882401E-2</v>
      </c>
      <c r="K3768">
        <f t="shared" si="295"/>
        <v>1.3277100905966885E-4</v>
      </c>
      <c r="L3768">
        <f t="shared" si="294"/>
        <v>1.152263030126667E-2</v>
      </c>
      <c r="M3768">
        <f t="shared" si="296"/>
        <v>3.3890089121372613E-4</v>
      </c>
      <c r="N3768">
        <f t="shared" si="297"/>
        <v>1.152263030126667E-2</v>
      </c>
      <c r="O3768">
        <f t="shared" si="298"/>
        <v>6.9135781807600022E-2</v>
      </c>
      <c r="Q3768" s="7">
        <v>3742</v>
      </c>
      <c r="R3768" s="7">
        <v>1.9562019039410595E-3</v>
      </c>
      <c r="S3768" s="7">
        <v>-1.4678627852402642E-3</v>
      </c>
      <c r="U3768" s="7">
        <v>81.996493534955064</v>
      </c>
      <c r="V3768" s="7">
        <v>2.3258173525756431E-3</v>
      </c>
    </row>
    <row r="3769" spans="1:22" x14ac:dyDescent="0.35">
      <c r="A3769" s="3">
        <v>2016</v>
      </c>
      <c r="B3769" s="13" t="s">
        <v>42</v>
      </c>
      <c r="C3769" s="13" t="s">
        <v>182</v>
      </c>
      <c r="D3769" s="13">
        <v>2007</v>
      </c>
      <c r="E3769" s="17">
        <v>9</v>
      </c>
      <c r="F3769" s="13">
        <v>66</v>
      </c>
      <c r="G3769" s="13">
        <v>2</v>
      </c>
      <c r="H3769" s="13">
        <v>68</v>
      </c>
      <c r="I3769" s="13" t="b">
        <v>1</v>
      </c>
      <c r="J3769" s="4">
        <v>2.9411764705882401E-2</v>
      </c>
      <c r="K3769">
        <f t="shared" si="295"/>
        <v>1.3277100905966885E-4</v>
      </c>
      <c r="L3769">
        <f t="shared" si="294"/>
        <v>1.152263030126667E-2</v>
      </c>
      <c r="M3769">
        <f t="shared" si="296"/>
        <v>3.3890089121372613E-4</v>
      </c>
      <c r="N3769">
        <f t="shared" si="297"/>
        <v>1.152263030126667E-2</v>
      </c>
      <c r="O3769">
        <f t="shared" si="298"/>
        <v>0.10370367271140003</v>
      </c>
      <c r="Q3769" s="7">
        <v>3743</v>
      </c>
      <c r="R3769" s="7">
        <v>1.8508547587195144E-3</v>
      </c>
      <c r="S3769" s="7">
        <v>-1.1186565314888143E-3</v>
      </c>
      <c r="U3769" s="7">
        <v>82.018408941485859</v>
      </c>
      <c r="V3769" s="7">
        <v>2.3258173525756431E-3</v>
      </c>
    </row>
    <row r="3770" spans="1:22" x14ac:dyDescent="0.35">
      <c r="A3770" s="3">
        <v>2017</v>
      </c>
      <c r="B3770" s="13" t="s">
        <v>26</v>
      </c>
      <c r="C3770" s="13" t="s">
        <v>176</v>
      </c>
      <c r="D3770" s="13">
        <v>2006</v>
      </c>
      <c r="E3770" s="14">
        <v>11</v>
      </c>
      <c r="F3770" s="13">
        <v>66</v>
      </c>
      <c r="G3770" s="13">
        <v>2</v>
      </c>
      <c r="H3770" s="13">
        <v>68</v>
      </c>
      <c r="I3770" s="13" t="b">
        <v>1</v>
      </c>
      <c r="J3770" s="4">
        <v>2.9411764705882401E-2</v>
      </c>
      <c r="K3770">
        <f t="shared" si="295"/>
        <v>1.3277100905966885E-4</v>
      </c>
      <c r="L3770">
        <f t="shared" si="294"/>
        <v>1.152263030126667E-2</v>
      </c>
      <c r="M3770">
        <f t="shared" si="296"/>
        <v>3.3890089121372613E-4</v>
      </c>
      <c r="N3770">
        <f t="shared" si="297"/>
        <v>1.152263030126667E-2</v>
      </c>
      <c r="O3770">
        <f t="shared" si="298"/>
        <v>0.12674893331393339</v>
      </c>
      <c r="Q3770" s="7">
        <v>3744</v>
      </c>
      <c r="R3770" s="7">
        <v>1.2816632654745535E-3</v>
      </c>
      <c r="S3770" s="7">
        <v>-8.603541758381532E-4</v>
      </c>
      <c r="U3770" s="7">
        <v>82.040324348016654</v>
      </c>
      <c r="V3770" s="7">
        <v>2.3258173525756431E-3</v>
      </c>
    </row>
    <row r="3771" spans="1:22" x14ac:dyDescent="0.35">
      <c r="A3771" s="24">
        <v>2015</v>
      </c>
      <c r="B3771" s="17" t="s">
        <v>42</v>
      </c>
      <c r="C3771" s="17" t="s">
        <v>45</v>
      </c>
      <c r="D3771" s="17">
        <v>2005</v>
      </c>
      <c r="E3771" s="17">
        <v>10</v>
      </c>
      <c r="F3771" s="17">
        <v>166</v>
      </c>
      <c r="G3771" s="17">
        <v>5</v>
      </c>
      <c r="H3771" s="17">
        <v>171</v>
      </c>
      <c r="I3771" s="17" t="b">
        <v>1</v>
      </c>
      <c r="J3771" s="25">
        <v>2.9239766081871298E-2</v>
      </c>
      <c r="K3771">
        <f t="shared" si="295"/>
        <v>3.3388003748828493E-4</v>
      </c>
      <c r="L3771">
        <f t="shared" si="294"/>
        <v>1.8272384559446117E-2</v>
      </c>
      <c r="M3771">
        <f t="shared" si="296"/>
        <v>5.3428025027620139E-4</v>
      </c>
      <c r="N3771">
        <f t="shared" si="297"/>
        <v>1.8272384559446117E-2</v>
      </c>
      <c r="O3771">
        <f t="shared" si="298"/>
        <v>0.18272384559446117</v>
      </c>
      <c r="Q3771" s="7">
        <v>3745</v>
      </c>
      <c r="R3771" s="7">
        <v>5.3341445998452428E-4</v>
      </c>
      <c r="S3771" s="7">
        <v>-1.8941702878263051E-4</v>
      </c>
      <c r="U3771" s="7">
        <v>82.062239754547434</v>
      </c>
      <c r="V3771" s="7">
        <v>2.3258173525756431E-3</v>
      </c>
    </row>
    <row r="3772" spans="1:22" x14ac:dyDescent="0.35">
      <c r="A3772" s="3">
        <v>2013</v>
      </c>
      <c r="B3772" s="13" t="s">
        <v>26</v>
      </c>
      <c r="C3772" s="13" t="s">
        <v>133</v>
      </c>
      <c r="D3772" s="13">
        <v>2004</v>
      </c>
      <c r="E3772" s="14">
        <v>9</v>
      </c>
      <c r="F3772" s="13">
        <v>133</v>
      </c>
      <c r="G3772" s="13">
        <v>4</v>
      </c>
      <c r="H3772" s="13">
        <v>137</v>
      </c>
      <c r="I3772" s="13" t="b">
        <v>1</v>
      </c>
      <c r="J3772" s="4">
        <v>2.9197080291970798E-2</v>
      </c>
      <c r="K3772">
        <f t="shared" si="295"/>
        <v>2.6749453295845049E-4</v>
      </c>
      <c r="L3772">
        <f t="shared" si="294"/>
        <v>1.6355260100605264E-2</v>
      </c>
      <c r="M3772">
        <f t="shared" si="296"/>
        <v>4.7752584235343827E-4</v>
      </c>
      <c r="N3772">
        <f t="shared" si="297"/>
        <v>1.6355260100605264E-2</v>
      </c>
      <c r="O3772">
        <f t="shared" si="298"/>
        <v>0.14719734090544737</v>
      </c>
      <c r="Q3772" s="7">
        <v>3746</v>
      </c>
      <c r="R3772" s="7">
        <v>3.6239472192582016E-4</v>
      </c>
      <c r="S3772" s="7">
        <v>-1.8397290723926399E-5</v>
      </c>
      <c r="U3772" s="7">
        <v>82.084155161078229</v>
      </c>
      <c r="V3772" s="7">
        <v>2.3285153026697094E-3</v>
      </c>
    </row>
    <row r="3773" spans="1:22" x14ac:dyDescent="0.35">
      <c r="A3773" s="24">
        <v>2016</v>
      </c>
      <c r="B3773" s="17" t="s">
        <v>42</v>
      </c>
      <c r="C3773" s="17" t="s">
        <v>96</v>
      </c>
      <c r="D3773" s="17">
        <v>2008</v>
      </c>
      <c r="E3773" s="17">
        <v>8</v>
      </c>
      <c r="F3773" s="17">
        <v>100</v>
      </c>
      <c r="G3773" s="17">
        <v>3</v>
      </c>
      <c r="H3773" s="17">
        <v>103</v>
      </c>
      <c r="I3773" s="17" t="b">
        <v>1</v>
      </c>
      <c r="J3773" s="25">
        <v>2.9126213592233E-2</v>
      </c>
      <c r="K3773">
        <f t="shared" si="295"/>
        <v>2.0110902842861606E-4</v>
      </c>
      <c r="L3773">
        <f t="shared" si="294"/>
        <v>1.418129149367631E-2</v>
      </c>
      <c r="M3773">
        <f t="shared" si="296"/>
        <v>4.130473250585332E-4</v>
      </c>
      <c r="N3773">
        <f t="shared" si="297"/>
        <v>1.418129149367631E-2</v>
      </c>
      <c r="O3773">
        <f t="shared" si="298"/>
        <v>0.11345033194941048</v>
      </c>
      <c r="Q3773" s="7">
        <v>3747</v>
      </c>
      <c r="R3773" s="7">
        <v>1.1334462991645876E-3</v>
      </c>
      <c r="S3773" s="7">
        <v>-4.0494295620833206E-4</v>
      </c>
      <c r="U3773" s="7">
        <v>82.106070567609024</v>
      </c>
      <c r="V3773" s="7">
        <v>2.3285153026697094E-3</v>
      </c>
    </row>
    <row r="3774" spans="1:22" x14ac:dyDescent="0.35">
      <c r="A3774" s="5">
        <v>2015</v>
      </c>
      <c r="B3774" s="14" t="s">
        <v>26</v>
      </c>
      <c r="C3774" s="14" t="s">
        <v>35</v>
      </c>
      <c r="D3774" s="14">
        <v>2008</v>
      </c>
      <c r="E3774" s="14">
        <v>7</v>
      </c>
      <c r="F3774" s="14">
        <v>201</v>
      </c>
      <c r="G3774" s="14">
        <v>6</v>
      </c>
      <c r="H3774" s="14">
        <v>207</v>
      </c>
      <c r="I3774" s="14" t="b">
        <v>1</v>
      </c>
      <c r="J3774" s="6">
        <v>2.8985507246376802E-2</v>
      </c>
      <c r="K3774">
        <f t="shared" si="295"/>
        <v>4.0417057169634492E-4</v>
      </c>
      <c r="L3774">
        <f t="shared" si="294"/>
        <v>2.0103993924002885E-2</v>
      </c>
      <c r="M3774">
        <f t="shared" si="296"/>
        <v>5.827244615653008E-4</v>
      </c>
      <c r="N3774">
        <f t="shared" si="297"/>
        <v>2.0103993924002885E-2</v>
      </c>
      <c r="O3774">
        <f t="shared" si="298"/>
        <v>0.14072795746802019</v>
      </c>
      <c r="Q3774" s="7">
        <v>3748</v>
      </c>
      <c r="R3774" s="7">
        <v>2.439594183004116E-3</v>
      </c>
      <c r="S3774" s="7">
        <v>-1.752898651056334E-3</v>
      </c>
      <c r="U3774" s="7">
        <v>82.127985974139818</v>
      </c>
      <c r="V3774" s="7">
        <v>2.3288736184835825E-3</v>
      </c>
    </row>
    <row r="3775" spans="1:22" x14ac:dyDescent="0.35">
      <c r="A3775" s="3">
        <v>2015</v>
      </c>
      <c r="B3775" s="13" t="s">
        <v>26</v>
      </c>
      <c r="C3775" s="13" t="s">
        <v>176</v>
      </c>
      <c r="D3775" s="13">
        <v>2006</v>
      </c>
      <c r="E3775" s="17">
        <v>9</v>
      </c>
      <c r="F3775" s="13">
        <v>67</v>
      </c>
      <c r="G3775" s="13">
        <v>2</v>
      </c>
      <c r="H3775" s="13">
        <v>69</v>
      </c>
      <c r="I3775" s="13" t="b">
        <v>1</v>
      </c>
      <c r="J3775" s="4">
        <v>2.8985507246376802E-2</v>
      </c>
      <c r="K3775">
        <f t="shared" si="295"/>
        <v>1.3472352389878162E-4</v>
      </c>
      <c r="L3775">
        <f t="shared" si="294"/>
        <v>1.1607046303809666E-2</v>
      </c>
      <c r="M3775">
        <f t="shared" si="296"/>
        <v>3.3643612474810612E-4</v>
      </c>
      <c r="N3775">
        <f t="shared" si="297"/>
        <v>1.1607046303809666E-2</v>
      </c>
      <c r="O3775">
        <f t="shared" si="298"/>
        <v>0.104463416734287</v>
      </c>
      <c r="Q3775" s="7">
        <v>3749</v>
      </c>
      <c r="R3775" s="7">
        <v>7.2752967836577152E-4</v>
      </c>
      <c r="S3775" s="7">
        <v>-4.2126142918897823E-5</v>
      </c>
      <c r="U3775" s="7">
        <v>82.149901380670599</v>
      </c>
      <c r="V3775" s="7">
        <v>2.3308978462612058E-3</v>
      </c>
    </row>
    <row r="3776" spans="1:22" x14ac:dyDescent="0.35">
      <c r="A3776" s="3">
        <v>2016</v>
      </c>
      <c r="B3776" s="13" t="s">
        <v>158</v>
      </c>
      <c r="C3776" s="13" t="s">
        <v>244</v>
      </c>
      <c r="D3776" s="13">
        <v>2005</v>
      </c>
      <c r="E3776" s="14">
        <v>11</v>
      </c>
      <c r="F3776" s="13">
        <v>67</v>
      </c>
      <c r="G3776" s="13">
        <v>2</v>
      </c>
      <c r="H3776" s="13">
        <v>69</v>
      </c>
      <c r="I3776" s="13" t="b">
        <v>1</v>
      </c>
      <c r="J3776" s="4">
        <v>2.8985507246376802E-2</v>
      </c>
      <c r="K3776">
        <f t="shared" si="295"/>
        <v>1.3472352389878162E-4</v>
      </c>
      <c r="L3776">
        <f t="shared" si="294"/>
        <v>1.1607046303809666E-2</v>
      </c>
      <c r="M3776">
        <f t="shared" si="296"/>
        <v>3.3643612474810612E-4</v>
      </c>
      <c r="N3776">
        <f t="shared" si="297"/>
        <v>1.1607046303809666E-2</v>
      </c>
      <c r="O3776">
        <f t="shared" si="298"/>
        <v>0.12767750934190633</v>
      </c>
      <c r="Q3776" s="7">
        <v>3750</v>
      </c>
      <c r="R3776" s="7">
        <v>1.7283053434368964E-3</v>
      </c>
      <c r="S3776" s="7">
        <v>-1.2436518556731778E-3</v>
      </c>
      <c r="U3776" s="7">
        <v>82.171816787201394</v>
      </c>
      <c r="V3776" s="7">
        <v>2.3308978462612058E-3</v>
      </c>
    </row>
    <row r="3777" spans="1:22" x14ac:dyDescent="0.35">
      <c r="A3777" s="3">
        <v>2017</v>
      </c>
      <c r="B3777" s="13" t="s">
        <v>26</v>
      </c>
      <c r="C3777" s="13" t="s">
        <v>35</v>
      </c>
      <c r="D3777" s="13">
        <v>2008</v>
      </c>
      <c r="E3777" s="17">
        <v>9</v>
      </c>
      <c r="F3777" s="13">
        <v>168</v>
      </c>
      <c r="G3777" s="13">
        <v>5</v>
      </c>
      <c r="H3777" s="13">
        <v>173</v>
      </c>
      <c r="I3777" s="13" t="b">
        <v>1</v>
      </c>
      <c r="J3777" s="4">
        <v>2.8901734104046201E-2</v>
      </c>
      <c r="K3777">
        <f t="shared" si="295"/>
        <v>3.3778506716651048E-4</v>
      </c>
      <c r="L3777">
        <f t="shared" si="294"/>
        <v>1.8378929978823861E-2</v>
      </c>
      <c r="M3777">
        <f t="shared" si="296"/>
        <v>5.3118294736485068E-4</v>
      </c>
      <c r="N3777">
        <f t="shared" si="297"/>
        <v>1.8378929978823861E-2</v>
      </c>
      <c r="O3777">
        <f t="shared" si="298"/>
        <v>0.16541036980941476</v>
      </c>
      <c r="Q3777" s="7">
        <v>3751</v>
      </c>
      <c r="R3777" s="7">
        <v>1.2262625397039706E-3</v>
      </c>
      <c r="S3777" s="7">
        <v>-6.3342810156774034E-4</v>
      </c>
      <c r="U3777" s="7">
        <v>82.193732193732188</v>
      </c>
      <c r="V3777" s="7">
        <v>2.3315686496102879E-3</v>
      </c>
    </row>
    <row r="3778" spans="1:22" x14ac:dyDescent="0.35">
      <c r="A3778" s="5">
        <v>2016</v>
      </c>
      <c r="B3778" s="14" t="s">
        <v>26</v>
      </c>
      <c r="C3778" s="14" t="s">
        <v>111</v>
      </c>
      <c r="D3778" s="14">
        <v>2008</v>
      </c>
      <c r="E3778" s="14">
        <v>8</v>
      </c>
      <c r="F3778" s="14">
        <v>169</v>
      </c>
      <c r="G3778" s="14">
        <v>5</v>
      </c>
      <c r="H3778" s="14">
        <v>174</v>
      </c>
      <c r="I3778" s="14" t="b">
        <v>1</v>
      </c>
      <c r="J3778" s="6">
        <v>2.8735632183908E-2</v>
      </c>
      <c r="K3778">
        <f t="shared" si="295"/>
        <v>3.3973758200562322E-4</v>
      </c>
      <c r="L3778">
        <f t="shared" si="294"/>
        <v>1.843197173407184E-2</v>
      </c>
      <c r="M3778">
        <f t="shared" si="296"/>
        <v>5.2965436017447733E-4</v>
      </c>
      <c r="N3778">
        <f t="shared" si="297"/>
        <v>1.843197173407184E-2</v>
      </c>
      <c r="O3778">
        <f t="shared" si="298"/>
        <v>0.14745577387257472</v>
      </c>
      <c r="Q3778" s="7">
        <v>3752</v>
      </c>
      <c r="R3778" s="7">
        <v>3.6512981523262257E-4</v>
      </c>
      <c r="S3778" s="7">
        <v>-2.3709180097185767E-5</v>
      </c>
      <c r="U3778" s="7">
        <v>82.215647600262983</v>
      </c>
      <c r="V3778" s="7">
        <v>2.3344679875977204E-3</v>
      </c>
    </row>
    <row r="3779" spans="1:22" x14ac:dyDescent="0.35">
      <c r="A3779" s="24">
        <v>2013</v>
      </c>
      <c r="B3779" s="17" t="s">
        <v>30</v>
      </c>
      <c r="C3779" s="17" t="s">
        <v>48</v>
      </c>
      <c r="D3779" s="17">
        <v>2006</v>
      </c>
      <c r="E3779" s="17">
        <v>7</v>
      </c>
      <c r="F3779" s="17">
        <v>136</v>
      </c>
      <c r="G3779" s="17">
        <v>4</v>
      </c>
      <c r="H3779" s="17">
        <v>140</v>
      </c>
      <c r="I3779" s="17" t="b">
        <v>1</v>
      </c>
      <c r="J3779" s="25">
        <v>2.8571428571428598E-2</v>
      </c>
      <c r="K3779">
        <f t="shared" si="295"/>
        <v>2.7335207747578884E-4</v>
      </c>
      <c r="L3779">
        <f t="shared" si="294"/>
        <v>1.6533362558045741E-2</v>
      </c>
      <c r="M3779">
        <f t="shared" si="296"/>
        <v>4.7238178737273587E-4</v>
      </c>
      <c r="N3779">
        <f t="shared" si="297"/>
        <v>1.6533362558045741E-2</v>
      </c>
      <c r="O3779">
        <f t="shared" si="298"/>
        <v>0.11573353790632018</v>
      </c>
      <c r="Q3779" s="7">
        <v>3753</v>
      </c>
      <c r="R3779" s="7">
        <v>7.097507579807245E-4</v>
      </c>
      <c r="S3779" s="7">
        <v>-3.683301228452877E-4</v>
      </c>
      <c r="U3779" s="7">
        <v>82.237563006793764</v>
      </c>
      <c r="V3779" s="7">
        <v>2.3352892604419813E-3</v>
      </c>
    </row>
    <row r="3780" spans="1:22" x14ac:dyDescent="0.35">
      <c r="A3780" s="3">
        <v>2016</v>
      </c>
      <c r="B3780" s="13" t="s">
        <v>26</v>
      </c>
      <c r="C3780" s="13" t="s">
        <v>78</v>
      </c>
      <c r="D3780" s="13">
        <v>2007</v>
      </c>
      <c r="E3780" s="14">
        <v>9</v>
      </c>
      <c r="F3780" s="13">
        <v>136</v>
      </c>
      <c r="G3780" s="13">
        <v>4</v>
      </c>
      <c r="H3780" s="13">
        <v>140</v>
      </c>
      <c r="I3780" s="13" t="b">
        <v>1</v>
      </c>
      <c r="J3780" s="4">
        <v>2.8571428571428598E-2</v>
      </c>
      <c r="K3780">
        <f t="shared" si="295"/>
        <v>2.7335207747578884E-4</v>
      </c>
      <c r="L3780">
        <f t="shared" ref="L3780:L3843" si="299">SQRT(K3780)</f>
        <v>1.6533362558045741E-2</v>
      </c>
      <c r="M3780">
        <f t="shared" si="296"/>
        <v>4.7238178737273587E-4</v>
      </c>
      <c r="N3780">
        <f t="shared" si="297"/>
        <v>1.6533362558045741E-2</v>
      </c>
      <c r="O3780">
        <f t="shared" si="298"/>
        <v>0.14880026302241167</v>
      </c>
      <c r="Q3780" s="7">
        <v>3754</v>
      </c>
      <c r="R3780" s="7">
        <v>1.0543717007288264E-3</v>
      </c>
      <c r="S3780" s="7">
        <v>-7.1295106559338963E-4</v>
      </c>
      <c r="U3780" s="7">
        <v>82.259478413324558</v>
      </c>
      <c r="V3780" s="7">
        <v>2.3377286831980527E-3</v>
      </c>
    </row>
    <row r="3781" spans="1:22" x14ac:dyDescent="0.35">
      <c r="A3781" s="3">
        <v>2014</v>
      </c>
      <c r="B3781" s="13" t="s">
        <v>104</v>
      </c>
      <c r="C3781" s="13" t="s">
        <v>115</v>
      </c>
      <c r="D3781" s="13">
        <v>2003</v>
      </c>
      <c r="E3781" s="17">
        <v>11</v>
      </c>
      <c r="F3781" s="13">
        <v>102</v>
      </c>
      <c r="G3781" s="13">
        <v>3</v>
      </c>
      <c r="H3781" s="13">
        <v>105</v>
      </c>
      <c r="I3781" s="13" t="b">
        <v>1</v>
      </c>
      <c r="J3781" s="4">
        <v>2.8571428571428598E-2</v>
      </c>
      <c r="K3781">
        <f t="shared" si="295"/>
        <v>2.050140581068416E-4</v>
      </c>
      <c r="L3781">
        <f t="shared" si="299"/>
        <v>1.4318311985246083E-2</v>
      </c>
      <c r="M3781">
        <f t="shared" si="296"/>
        <v>4.0909462814988848E-4</v>
      </c>
      <c r="N3781">
        <f t="shared" si="297"/>
        <v>1.4318311985246083E-2</v>
      </c>
      <c r="O3781">
        <f t="shared" si="298"/>
        <v>0.1575014318377069</v>
      </c>
      <c r="Q3781" s="7">
        <v>3755</v>
      </c>
      <c r="R3781" s="7">
        <v>5.3744028660667343E-4</v>
      </c>
      <c r="S3781" s="7">
        <v>-1.9601965147123662E-4</v>
      </c>
      <c r="U3781" s="7">
        <v>82.281393819855353</v>
      </c>
      <c r="V3781" s="7">
        <v>2.3381705561219819E-3</v>
      </c>
    </row>
    <row r="3782" spans="1:22" x14ac:dyDescent="0.35">
      <c r="A3782" s="5">
        <v>2015</v>
      </c>
      <c r="B3782" s="14" t="s">
        <v>26</v>
      </c>
      <c r="C3782" s="14" t="s">
        <v>100</v>
      </c>
      <c r="D3782" s="14">
        <v>2008</v>
      </c>
      <c r="E3782" s="14">
        <v>7</v>
      </c>
      <c r="F3782" s="14">
        <v>102</v>
      </c>
      <c r="G3782" s="14">
        <v>3</v>
      </c>
      <c r="H3782" s="14">
        <v>105</v>
      </c>
      <c r="I3782" s="14" t="b">
        <v>1</v>
      </c>
      <c r="J3782" s="6">
        <v>2.8571428571428598E-2</v>
      </c>
      <c r="K3782">
        <f t="shared" si="295"/>
        <v>2.050140581068416E-4</v>
      </c>
      <c r="L3782">
        <f t="shared" si="299"/>
        <v>1.4318311985246083E-2</v>
      </c>
      <c r="M3782">
        <f t="shared" si="296"/>
        <v>4.0909462814988848E-4</v>
      </c>
      <c r="N3782">
        <f t="shared" si="297"/>
        <v>1.4318311985246083E-2</v>
      </c>
      <c r="O3782">
        <f t="shared" si="298"/>
        <v>0.10022818389672258</v>
      </c>
      <c r="Q3782" s="7">
        <v>3756</v>
      </c>
      <c r="R3782" s="7">
        <v>1.0543717007288264E-3</v>
      </c>
      <c r="S3782" s="7">
        <v>-7.1295106559338963E-4</v>
      </c>
      <c r="U3782" s="7">
        <v>82.303309226386148</v>
      </c>
      <c r="V3782" s="7">
        <v>2.3402486224982015E-3</v>
      </c>
    </row>
    <row r="3783" spans="1:22" x14ac:dyDescent="0.35">
      <c r="A3783" s="3">
        <v>2014</v>
      </c>
      <c r="B3783" s="13" t="s">
        <v>92</v>
      </c>
      <c r="C3783" s="13" t="s">
        <v>288</v>
      </c>
      <c r="D3783" s="13">
        <v>2006</v>
      </c>
      <c r="E3783" s="17">
        <v>8</v>
      </c>
      <c r="F3783" s="13">
        <v>68</v>
      </c>
      <c r="G3783" s="13">
        <v>2</v>
      </c>
      <c r="H3783" s="13">
        <v>70</v>
      </c>
      <c r="I3783" s="13" t="b">
        <v>1</v>
      </c>
      <c r="J3783" s="4">
        <v>2.8571428571428598E-2</v>
      </c>
      <c r="K3783">
        <f t="shared" si="295"/>
        <v>1.3667603873789442E-4</v>
      </c>
      <c r="L3783">
        <f t="shared" si="299"/>
        <v>1.1690852780609908E-2</v>
      </c>
      <c r="M3783">
        <f t="shared" si="296"/>
        <v>3.340243651602834E-4</v>
      </c>
      <c r="N3783">
        <f t="shared" si="297"/>
        <v>1.1690852780609908E-2</v>
      </c>
      <c r="O3783">
        <f t="shared" si="298"/>
        <v>9.3526822244879265E-2</v>
      </c>
      <c r="Q3783" s="7">
        <v>3757</v>
      </c>
      <c r="R3783" s="7">
        <v>8.7142326525175022E-4</v>
      </c>
      <c r="S3783" s="7">
        <v>-4.5430641014753651E-4</v>
      </c>
      <c r="U3783" s="7">
        <v>82.325224632916928</v>
      </c>
      <c r="V3783" s="7">
        <v>2.3418907980229378E-3</v>
      </c>
    </row>
    <row r="3784" spans="1:22" x14ac:dyDescent="0.35">
      <c r="A3784" s="5">
        <v>2015</v>
      </c>
      <c r="B3784" s="14" t="s">
        <v>190</v>
      </c>
      <c r="C3784" s="14" t="s">
        <v>219</v>
      </c>
      <c r="D3784" s="14">
        <v>2008</v>
      </c>
      <c r="E3784" s="14">
        <v>7</v>
      </c>
      <c r="F3784" s="14">
        <v>68</v>
      </c>
      <c r="G3784" s="14">
        <v>2</v>
      </c>
      <c r="H3784" s="14">
        <v>70</v>
      </c>
      <c r="I3784" s="14" t="b">
        <v>1</v>
      </c>
      <c r="J3784" s="6">
        <v>2.8571428571428598E-2</v>
      </c>
      <c r="K3784">
        <f t="shared" si="295"/>
        <v>1.3667603873789442E-4</v>
      </c>
      <c r="L3784">
        <f t="shared" si="299"/>
        <v>1.1690852780609908E-2</v>
      </c>
      <c r="M3784">
        <f t="shared" si="296"/>
        <v>3.340243651602834E-4</v>
      </c>
      <c r="N3784">
        <f t="shared" si="297"/>
        <v>1.1690852780609908E-2</v>
      </c>
      <c r="O3784">
        <f t="shared" si="298"/>
        <v>8.1835969464269354E-2</v>
      </c>
      <c r="Q3784" s="7">
        <v>3758</v>
      </c>
      <c r="R3784" s="7">
        <v>8.7142326525175022E-4</v>
      </c>
      <c r="S3784" s="7">
        <v>-4.5430641014753651E-4</v>
      </c>
      <c r="U3784" s="7">
        <v>82.347140039447723</v>
      </c>
      <c r="V3784" s="7">
        <v>2.343383874870843E-3</v>
      </c>
    </row>
    <row r="3785" spans="1:22" x14ac:dyDescent="0.35">
      <c r="A3785" s="3">
        <v>2015</v>
      </c>
      <c r="B3785" s="13" t="s">
        <v>30</v>
      </c>
      <c r="C3785" s="13" t="s">
        <v>156</v>
      </c>
      <c r="D3785" s="13">
        <v>2007</v>
      </c>
      <c r="E3785" s="17">
        <v>8</v>
      </c>
      <c r="F3785" s="13">
        <v>68</v>
      </c>
      <c r="G3785" s="13">
        <v>2</v>
      </c>
      <c r="H3785" s="13">
        <v>70</v>
      </c>
      <c r="I3785" s="13" t="b">
        <v>1</v>
      </c>
      <c r="J3785" s="4">
        <v>2.8571428571428598E-2</v>
      </c>
      <c r="K3785">
        <f t="shared" si="295"/>
        <v>1.3667603873789442E-4</v>
      </c>
      <c r="L3785">
        <f t="shared" si="299"/>
        <v>1.1690852780609908E-2</v>
      </c>
      <c r="M3785">
        <f t="shared" si="296"/>
        <v>3.340243651602834E-4</v>
      </c>
      <c r="N3785">
        <f t="shared" si="297"/>
        <v>1.1690852780609908E-2</v>
      </c>
      <c r="O3785">
        <f t="shared" si="298"/>
        <v>9.3526822244879265E-2</v>
      </c>
      <c r="Q3785" s="7">
        <v>3759</v>
      </c>
      <c r="R3785" s="7">
        <v>4.483019035245911E-4</v>
      </c>
      <c r="S3785" s="7">
        <v>-3.1185048420377388E-5</v>
      </c>
      <c r="U3785" s="7">
        <v>82.369055445978518</v>
      </c>
      <c r="V3785" s="7">
        <v>2.3436699848621285E-3</v>
      </c>
    </row>
    <row r="3786" spans="1:22" x14ac:dyDescent="0.35">
      <c r="A3786" s="3">
        <v>2016</v>
      </c>
      <c r="B3786" s="13" t="s">
        <v>67</v>
      </c>
      <c r="C3786" s="13" t="s">
        <v>77</v>
      </c>
      <c r="D3786" s="13">
        <v>2008</v>
      </c>
      <c r="E3786" s="14">
        <v>8</v>
      </c>
      <c r="F3786" s="13">
        <v>68</v>
      </c>
      <c r="G3786" s="13">
        <v>2</v>
      </c>
      <c r="H3786" s="13">
        <v>70</v>
      </c>
      <c r="I3786" s="13" t="b">
        <v>1</v>
      </c>
      <c r="J3786" s="4">
        <v>2.8571428571428598E-2</v>
      </c>
      <c r="K3786">
        <f t="shared" si="295"/>
        <v>1.3667603873789442E-4</v>
      </c>
      <c r="L3786">
        <f t="shared" si="299"/>
        <v>1.1690852780609908E-2</v>
      </c>
      <c r="M3786">
        <f t="shared" si="296"/>
        <v>3.340243651602834E-4</v>
      </c>
      <c r="N3786">
        <f t="shared" si="297"/>
        <v>1.1690852780609908E-2</v>
      </c>
      <c r="O3786">
        <f t="shared" si="298"/>
        <v>9.3526822244879265E-2</v>
      </c>
      <c r="Q3786" s="7">
        <v>3760</v>
      </c>
      <c r="R3786" s="7">
        <v>1.7412516318061574E-3</v>
      </c>
      <c r="S3786" s="7">
        <v>-1.2602015656830257E-3</v>
      </c>
      <c r="U3786" s="7">
        <v>82.390970852509312</v>
      </c>
      <c r="V3786" s="7">
        <v>2.3436699848621285E-3</v>
      </c>
    </row>
    <row r="3787" spans="1:22" x14ac:dyDescent="0.35">
      <c r="A3787" s="24">
        <v>2016</v>
      </c>
      <c r="B3787" s="17" t="s">
        <v>33</v>
      </c>
      <c r="C3787" s="17" t="s">
        <v>203</v>
      </c>
      <c r="D3787" s="17">
        <v>2007</v>
      </c>
      <c r="E3787" s="17">
        <v>9</v>
      </c>
      <c r="F3787" s="17">
        <v>68</v>
      </c>
      <c r="G3787" s="17">
        <v>2</v>
      </c>
      <c r="H3787" s="17">
        <v>70</v>
      </c>
      <c r="I3787" s="17" t="b">
        <v>1</v>
      </c>
      <c r="J3787" s="25">
        <v>2.8571428571428598E-2</v>
      </c>
      <c r="K3787">
        <f t="shared" si="295"/>
        <v>1.3667603873789442E-4</v>
      </c>
      <c r="L3787">
        <f t="shared" si="299"/>
        <v>1.1690852780609908E-2</v>
      </c>
      <c r="M3787">
        <f t="shared" si="296"/>
        <v>3.340243651602834E-4</v>
      </c>
      <c r="N3787">
        <f t="shared" si="297"/>
        <v>1.1690852780609908E-2</v>
      </c>
      <c r="O3787">
        <f t="shared" si="298"/>
        <v>0.10521767502548918</v>
      </c>
      <c r="Q3787" s="7">
        <v>3761</v>
      </c>
      <c r="R3787" s="7">
        <v>2.3751760101983306E-3</v>
      </c>
      <c r="S3787" s="7">
        <v>-1.6173705798091776E-3</v>
      </c>
      <c r="U3787" s="7">
        <v>82.412886259040093</v>
      </c>
      <c r="V3787" s="7">
        <v>2.3439893222068375E-3</v>
      </c>
    </row>
    <row r="3788" spans="1:22" x14ac:dyDescent="0.35">
      <c r="A3788" s="3">
        <v>2017</v>
      </c>
      <c r="B3788" s="13" t="s">
        <v>52</v>
      </c>
      <c r="C3788" s="13" t="s">
        <v>192</v>
      </c>
      <c r="D3788" s="13">
        <v>2010</v>
      </c>
      <c r="E3788" s="14">
        <v>7</v>
      </c>
      <c r="F3788" s="13">
        <v>68</v>
      </c>
      <c r="G3788" s="13">
        <v>2</v>
      </c>
      <c r="H3788" s="13">
        <v>70</v>
      </c>
      <c r="I3788" s="13" t="b">
        <v>1</v>
      </c>
      <c r="J3788" s="4">
        <v>2.8571428571428598E-2</v>
      </c>
      <c r="K3788">
        <f t="shared" si="295"/>
        <v>1.3667603873789442E-4</v>
      </c>
      <c r="L3788">
        <f t="shared" si="299"/>
        <v>1.1690852780609908E-2</v>
      </c>
      <c r="M3788">
        <f t="shared" si="296"/>
        <v>3.340243651602834E-4</v>
      </c>
      <c r="N3788">
        <f t="shared" si="297"/>
        <v>1.1690852780609908E-2</v>
      </c>
      <c r="O3788">
        <f t="shared" si="298"/>
        <v>8.1835969464269354E-2</v>
      </c>
      <c r="Q3788" s="7">
        <v>3762</v>
      </c>
      <c r="R3788" s="7">
        <v>1.0828723603733632E-3</v>
      </c>
      <c r="S3788" s="7">
        <v>-4.0507057794591096E-4</v>
      </c>
      <c r="U3788" s="7">
        <v>82.434801665570888</v>
      </c>
      <c r="V3788" s="7">
        <v>2.3439893222068375E-3</v>
      </c>
    </row>
    <row r="3789" spans="1:22" x14ac:dyDescent="0.35">
      <c r="A3789" s="3">
        <v>2017</v>
      </c>
      <c r="B3789" s="13" t="s">
        <v>42</v>
      </c>
      <c r="C3789" s="13" t="s">
        <v>43</v>
      </c>
      <c r="D3789" s="13">
        <v>2007</v>
      </c>
      <c r="E3789" s="17">
        <v>10</v>
      </c>
      <c r="F3789" s="13">
        <v>307</v>
      </c>
      <c r="G3789" s="13">
        <v>9</v>
      </c>
      <c r="H3789" s="13">
        <v>316</v>
      </c>
      <c r="I3789" s="13" t="b">
        <v>1</v>
      </c>
      <c r="J3789" s="4">
        <v>2.8481012658227799E-2</v>
      </c>
      <c r="K3789">
        <f t="shared" si="295"/>
        <v>6.1699468915963761E-4</v>
      </c>
      <c r="L3789">
        <f t="shared" si="299"/>
        <v>2.4839377793327223E-2</v>
      </c>
      <c r="M3789">
        <f t="shared" si="296"/>
        <v>7.0745063335425509E-4</v>
      </c>
      <c r="N3789">
        <f t="shared" si="297"/>
        <v>2.4839377793327223E-2</v>
      </c>
      <c r="O3789">
        <f t="shared" si="298"/>
        <v>0.24839377793327222</v>
      </c>
      <c r="Q3789" s="7">
        <v>3763</v>
      </c>
      <c r="R3789" s="7">
        <v>4.5051575354907228E-4</v>
      </c>
      <c r="S3789" s="7">
        <v>-3.544862512502232E-5</v>
      </c>
      <c r="U3789" s="7">
        <v>82.456717072101682</v>
      </c>
      <c r="V3789" s="7">
        <v>2.3451190723502735E-3</v>
      </c>
    </row>
    <row r="3790" spans="1:22" x14ac:dyDescent="0.35">
      <c r="A3790" s="5">
        <v>2014</v>
      </c>
      <c r="B3790" s="14" t="s">
        <v>24</v>
      </c>
      <c r="C3790" s="14" t="s">
        <v>46</v>
      </c>
      <c r="D3790" s="14">
        <v>2006</v>
      </c>
      <c r="E3790" s="14">
        <v>8</v>
      </c>
      <c r="F3790" s="14">
        <v>239</v>
      </c>
      <c r="G3790" s="14">
        <v>7</v>
      </c>
      <c r="H3790" s="14">
        <v>246</v>
      </c>
      <c r="I3790" s="14" t="b">
        <v>1</v>
      </c>
      <c r="J3790" s="6">
        <v>2.8455284552845499E-2</v>
      </c>
      <c r="K3790">
        <f t="shared" si="295"/>
        <v>4.8031865042174319E-4</v>
      </c>
      <c r="L3790">
        <f t="shared" si="299"/>
        <v>2.1916173261355257E-2</v>
      </c>
      <c r="M3790">
        <f t="shared" si="296"/>
        <v>6.2363094646132784E-4</v>
      </c>
      <c r="N3790">
        <f t="shared" si="297"/>
        <v>2.1916173261355257E-2</v>
      </c>
      <c r="O3790">
        <f t="shared" si="298"/>
        <v>0.17532938609084206</v>
      </c>
      <c r="Q3790" s="7">
        <v>3764</v>
      </c>
      <c r="R3790" s="7">
        <v>8.8861939570625411E-4</v>
      </c>
      <c r="S3790" s="7">
        <v>-5.4971850449252798E-4</v>
      </c>
      <c r="U3790" s="7">
        <v>82.478632478632477</v>
      </c>
      <c r="V3790" s="7">
        <v>2.3451190723502735E-3</v>
      </c>
    </row>
    <row r="3791" spans="1:22" x14ac:dyDescent="0.35">
      <c r="A3791" s="24">
        <v>2014</v>
      </c>
      <c r="B3791" s="17" t="s">
        <v>26</v>
      </c>
      <c r="C3791" s="17" t="s">
        <v>27</v>
      </c>
      <c r="D3791" s="17">
        <v>2006</v>
      </c>
      <c r="E3791" s="17">
        <v>8</v>
      </c>
      <c r="F3791" s="17">
        <v>171</v>
      </c>
      <c r="G3791" s="17">
        <v>5</v>
      </c>
      <c r="H3791" s="17">
        <v>176</v>
      </c>
      <c r="I3791" s="17" t="b">
        <v>1</v>
      </c>
      <c r="J3791" s="25">
        <v>2.8409090909090901E-2</v>
      </c>
      <c r="K3791">
        <f t="shared" si="295"/>
        <v>3.4364261168384882E-4</v>
      </c>
      <c r="L3791">
        <f t="shared" si="299"/>
        <v>1.8537599944001618E-2</v>
      </c>
      <c r="M3791">
        <f t="shared" si="296"/>
        <v>5.2663636204550038E-4</v>
      </c>
      <c r="N3791">
        <f t="shared" si="297"/>
        <v>1.8537599944001618E-2</v>
      </c>
      <c r="O3791">
        <f t="shared" si="298"/>
        <v>0.14830079955201295</v>
      </c>
      <c r="Q3791" s="7">
        <v>3765</v>
      </c>
      <c r="R3791" s="7">
        <v>3.6784457242689547E-4</v>
      </c>
      <c r="S3791" s="7">
        <v>-2.894368121316934E-5</v>
      </c>
      <c r="U3791" s="7">
        <v>82.500547885163257</v>
      </c>
      <c r="V3791" s="7">
        <v>2.3451190723502735E-3</v>
      </c>
    </row>
    <row r="3792" spans="1:22" x14ac:dyDescent="0.35">
      <c r="A3792" s="3">
        <v>2013</v>
      </c>
      <c r="B3792" s="13" t="s">
        <v>26</v>
      </c>
      <c r="C3792" s="13" t="s">
        <v>78</v>
      </c>
      <c r="D3792" s="13">
        <v>2003</v>
      </c>
      <c r="E3792" s="14">
        <v>10</v>
      </c>
      <c r="F3792" s="13">
        <v>137</v>
      </c>
      <c r="G3792" s="13">
        <v>4</v>
      </c>
      <c r="H3792" s="13">
        <v>141</v>
      </c>
      <c r="I3792" s="13" t="b">
        <v>1</v>
      </c>
      <c r="J3792" s="4">
        <v>2.8368794326241099E-2</v>
      </c>
      <c r="K3792">
        <f t="shared" si="295"/>
        <v>2.7530459231490159E-4</v>
      </c>
      <c r="L3792">
        <f t="shared" si="299"/>
        <v>1.6592305214011151E-2</v>
      </c>
      <c r="M3792">
        <f t="shared" si="296"/>
        <v>4.7070369401450016E-4</v>
      </c>
      <c r="N3792">
        <f t="shared" si="297"/>
        <v>1.6592305214011151E-2</v>
      </c>
      <c r="O3792">
        <f t="shared" si="298"/>
        <v>0.16592305214011149</v>
      </c>
      <c r="Q3792" s="7">
        <v>3766</v>
      </c>
      <c r="R3792" s="7">
        <v>3.6784457242689547E-4</v>
      </c>
      <c r="S3792" s="7">
        <v>-2.894368121316934E-5</v>
      </c>
      <c r="U3792" s="7">
        <v>82.522463291694052</v>
      </c>
      <c r="V3792" s="7">
        <v>2.3457497350139094E-3</v>
      </c>
    </row>
    <row r="3793" spans="1:22" x14ac:dyDescent="0.35">
      <c r="A3793" s="24">
        <v>2017</v>
      </c>
      <c r="B3793" s="17" t="s">
        <v>24</v>
      </c>
      <c r="C3793" s="17" t="s">
        <v>41</v>
      </c>
      <c r="D3793" s="17">
        <v>2011</v>
      </c>
      <c r="E3793" s="17">
        <v>6</v>
      </c>
      <c r="F3793" s="17">
        <v>137</v>
      </c>
      <c r="G3793" s="17">
        <v>4</v>
      </c>
      <c r="H3793" s="17">
        <v>141</v>
      </c>
      <c r="I3793" s="17" t="b">
        <v>1</v>
      </c>
      <c r="J3793" s="25">
        <v>2.8368794326241099E-2</v>
      </c>
      <c r="K3793">
        <f t="shared" si="295"/>
        <v>2.7530459231490159E-4</v>
      </c>
      <c r="L3793">
        <f t="shared" si="299"/>
        <v>1.6592305214011151E-2</v>
      </c>
      <c r="M3793">
        <f t="shared" si="296"/>
        <v>4.7070369401450016E-4</v>
      </c>
      <c r="N3793">
        <f t="shared" si="297"/>
        <v>1.6592305214011151E-2</v>
      </c>
      <c r="O3793">
        <f t="shared" si="298"/>
        <v>9.9553831284066904E-2</v>
      </c>
      <c r="Q3793" s="7">
        <v>3767</v>
      </c>
      <c r="R3793" s="7">
        <v>8.8861939570625411E-4</v>
      </c>
      <c r="S3793" s="7">
        <v>-5.4971850449252798E-4</v>
      </c>
      <c r="U3793" s="7">
        <v>82.544378698224847</v>
      </c>
      <c r="V3793" s="7">
        <v>2.3470540163129162E-3</v>
      </c>
    </row>
    <row r="3794" spans="1:22" x14ac:dyDescent="0.35">
      <c r="A3794" s="5">
        <v>2014</v>
      </c>
      <c r="B3794" s="14" t="s">
        <v>42</v>
      </c>
      <c r="C3794" s="14" t="s">
        <v>112</v>
      </c>
      <c r="D3794" s="14">
        <v>2005</v>
      </c>
      <c r="E3794" s="14">
        <v>9</v>
      </c>
      <c r="F3794" s="14">
        <v>138</v>
      </c>
      <c r="G3794" s="14">
        <v>4</v>
      </c>
      <c r="H3794" s="14">
        <v>142</v>
      </c>
      <c r="I3794" s="14" t="b">
        <v>1</v>
      </c>
      <c r="J3794" s="6">
        <v>2.8169014084507001E-2</v>
      </c>
      <c r="K3794">
        <f t="shared" si="295"/>
        <v>2.7725710715401439E-4</v>
      </c>
      <c r="L3794">
        <f t="shared" si="299"/>
        <v>1.6651039221442437E-2</v>
      </c>
      <c r="M3794">
        <f t="shared" si="296"/>
        <v>4.6904335835049049E-4</v>
      </c>
      <c r="N3794">
        <f t="shared" si="297"/>
        <v>1.6651039221442437E-2</v>
      </c>
      <c r="O3794">
        <f t="shared" si="298"/>
        <v>0.14985935299298192</v>
      </c>
      <c r="Q3794" s="7">
        <v>3768</v>
      </c>
      <c r="R3794" s="7">
        <v>1.2358026112258267E-3</v>
      </c>
      <c r="S3794" s="7">
        <v>-8.9690172001210058E-4</v>
      </c>
      <c r="U3794" s="7">
        <v>82.566294104755642</v>
      </c>
      <c r="V3794" s="7">
        <v>2.3479742492501844E-3</v>
      </c>
    </row>
    <row r="3795" spans="1:22" x14ac:dyDescent="0.35">
      <c r="A3795" s="24">
        <v>2016</v>
      </c>
      <c r="B3795" s="17" t="s">
        <v>26</v>
      </c>
      <c r="C3795" s="17" t="s">
        <v>100</v>
      </c>
      <c r="D3795" s="17">
        <v>2007</v>
      </c>
      <c r="E3795" s="17">
        <v>9</v>
      </c>
      <c r="F3795" s="17">
        <v>138</v>
      </c>
      <c r="G3795" s="17">
        <v>4</v>
      </c>
      <c r="H3795" s="17">
        <v>142</v>
      </c>
      <c r="I3795" s="17" t="b">
        <v>1</v>
      </c>
      <c r="J3795" s="25">
        <v>2.8169014084507001E-2</v>
      </c>
      <c r="K3795">
        <f t="shared" si="295"/>
        <v>2.7725710715401439E-4</v>
      </c>
      <c r="L3795">
        <f t="shared" si="299"/>
        <v>1.6651039221442437E-2</v>
      </c>
      <c r="M3795">
        <f t="shared" si="296"/>
        <v>4.6904335835049049E-4</v>
      </c>
      <c r="N3795">
        <f t="shared" si="297"/>
        <v>1.6651039221442437E-2</v>
      </c>
      <c r="O3795">
        <f t="shared" si="298"/>
        <v>0.14985935299298192</v>
      </c>
      <c r="Q3795" s="7">
        <v>3769</v>
      </c>
      <c r="R3795" s="7">
        <v>1.6844355352156888E-3</v>
      </c>
      <c r="S3795" s="7">
        <v>-1.1501552849394873E-3</v>
      </c>
      <c r="U3795" s="7">
        <v>82.588209511286422</v>
      </c>
      <c r="V3795" s="7">
        <v>2.3500200579934833E-3</v>
      </c>
    </row>
    <row r="3796" spans="1:22" x14ac:dyDescent="0.35">
      <c r="A3796" s="3">
        <v>2015</v>
      </c>
      <c r="B3796" s="13" t="s">
        <v>24</v>
      </c>
      <c r="C3796" s="13" t="s">
        <v>246</v>
      </c>
      <c r="D3796" s="13">
        <v>2008</v>
      </c>
      <c r="E3796" s="14">
        <v>7</v>
      </c>
      <c r="F3796" s="13">
        <v>69</v>
      </c>
      <c r="G3796" s="13">
        <v>2</v>
      </c>
      <c r="H3796" s="13">
        <v>71</v>
      </c>
      <c r="I3796" s="13" t="b">
        <v>1</v>
      </c>
      <c r="J3796" s="4">
        <v>2.8169014084507001E-2</v>
      </c>
      <c r="K3796">
        <f t="shared" si="295"/>
        <v>1.3862855357700719E-4</v>
      </c>
      <c r="L3796">
        <f t="shared" si="299"/>
        <v>1.1774062747285119E-2</v>
      </c>
      <c r="M3796">
        <f t="shared" si="296"/>
        <v>3.3166373936014375E-4</v>
      </c>
      <c r="N3796">
        <f t="shared" si="297"/>
        <v>1.1774062747285119E-2</v>
      </c>
      <c r="O3796">
        <f t="shared" si="298"/>
        <v>8.241843923099583E-2</v>
      </c>
      <c r="Q3796" s="7">
        <v>3770</v>
      </c>
      <c r="R3796" s="7">
        <v>1.261309351009968E-3</v>
      </c>
      <c r="S3796" s="7">
        <v>-7.8378350865652979E-4</v>
      </c>
      <c r="U3796" s="7">
        <v>82.610124917817217</v>
      </c>
      <c r="V3796" s="7">
        <v>2.3520470610696119E-3</v>
      </c>
    </row>
    <row r="3797" spans="1:22" x14ac:dyDescent="0.35">
      <c r="A3797" s="3">
        <v>2015</v>
      </c>
      <c r="B3797" s="13" t="s">
        <v>241</v>
      </c>
      <c r="C3797" s="13" t="s">
        <v>242</v>
      </c>
      <c r="D3797" s="13">
        <v>2006</v>
      </c>
      <c r="E3797" s="17">
        <v>9</v>
      </c>
      <c r="F3797" s="13">
        <v>69</v>
      </c>
      <c r="G3797" s="13">
        <v>2</v>
      </c>
      <c r="H3797" s="13">
        <v>71</v>
      </c>
      <c r="I3797" s="13" t="b">
        <v>1</v>
      </c>
      <c r="J3797" s="4">
        <v>2.8169014084507001E-2</v>
      </c>
      <c r="K3797">
        <f t="shared" si="295"/>
        <v>1.3862855357700719E-4</v>
      </c>
      <c r="L3797">
        <f t="shared" si="299"/>
        <v>1.1774062747285119E-2</v>
      </c>
      <c r="M3797">
        <f t="shared" si="296"/>
        <v>3.3166373936014375E-4</v>
      </c>
      <c r="N3797">
        <f t="shared" si="297"/>
        <v>1.1774062747285119E-2</v>
      </c>
      <c r="O3797">
        <f t="shared" si="298"/>
        <v>0.10596656472556608</v>
      </c>
      <c r="Q3797" s="7">
        <v>3771</v>
      </c>
      <c r="R3797" s="7">
        <v>8.800089234688674E-4</v>
      </c>
      <c r="S3797" s="7">
        <v>-4.669615984103342E-4</v>
      </c>
      <c r="U3797" s="7">
        <v>82.632040324348011</v>
      </c>
      <c r="V3797" s="7">
        <v>2.3520470610696172E-3</v>
      </c>
    </row>
    <row r="3798" spans="1:22" x14ac:dyDescent="0.35">
      <c r="A3798" s="5">
        <v>2015</v>
      </c>
      <c r="B3798" s="14" t="s">
        <v>241</v>
      </c>
      <c r="C3798" s="14" t="s">
        <v>242</v>
      </c>
      <c r="D3798" s="14">
        <v>2007</v>
      </c>
      <c r="E3798" s="14">
        <v>8</v>
      </c>
      <c r="F3798" s="14">
        <v>69</v>
      </c>
      <c r="G3798" s="14">
        <v>2</v>
      </c>
      <c r="H3798" s="14">
        <v>71</v>
      </c>
      <c r="I3798" s="14" t="b">
        <v>1</v>
      </c>
      <c r="J3798" s="6">
        <v>2.8169014084507001E-2</v>
      </c>
      <c r="K3798">
        <f t="shared" si="295"/>
        <v>1.3862855357700719E-4</v>
      </c>
      <c r="L3798">
        <f t="shared" si="299"/>
        <v>1.1774062747285119E-2</v>
      </c>
      <c r="M3798">
        <f t="shared" si="296"/>
        <v>3.3166373936014375E-4</v>
      </c>
      <c r="N3798">
        <f t="shared" si="297"/>
        <v>1.1774062747285119E-2</v>
      </c>
      <c r="O3798">
        <f t="shared" si="298"/>
        <v>9.4192501978280954E-2</v>
      </c>
      <c r="Q3798" s="7">
        <v>3772</v>
      </c>
      <c r="R3798" s="7">
        <v>9.4466535783169236E-4</v>
      </c>
      <c r="S3798" s="7">
        <v>-3.6194089626639156E-4</v>
      </c>
      <c r="U3798" s="7">
        <v>82.653955730878806</v>
      </c>
      <c r="V3798" s="7">
        <v>2.3550528732367475E-3</v>
      </c>
    </row>
    <row r="3799" spans="1:22" x14ac:dyDescent="0.35">
      <c r="A3799" s="3">
        <v>2015</v>
      </c>
      <c r="B3799" s="13" t="s">
        <v>26</v>
      </c>
      <c r="C3799" s="13" t="s">
        <v>201</v>
      </c>
      <c r="D3799" s="13">
        <v>2003</v>
      </c>
      <c r="E3799" s="17">
        <v>12</v>
      </c>
      <c r="F3799" s="13">
        <v>69</v>
      </c>
      <c r="G3799" s="13">
        <v>2</v>
      </c>
      <c r="H3799" s="13">
        <v>71</v>
      </c>
      <c r="I3799" s="13" t="b">
        <v>1</v>
      </c>
      <c r="J3799" s="4">
        <v>2.8169014084507001E-2</v>
      </c>
      <c r="K3799">
        <f t="shared" si="295"/>
        <v>1.3862855357700719E-4</v>
      </c>
      <c r="L3799">
        <f t="shared" si="299"/>
        <v>1.1774062747285119E-2</v>
      </c>
      <c r="M3799">
        <f t="shared" si="296"/>
        <v>3.3166373936014375E-4</v>
      </c>
      <c r="N3799">
        <f t="shared" si="297"/>
        <v>1.1774062747285119E-2</v>
      </c>
      <c r="O3799">
        <f t="shared" si="298"/>
        <v>0.14128875296742144</v>
      </c>
      <c r="Q3799" s="7">
        <v>3773</v>
      </c>
      <c r="R3799" s="7">
        <v>8.9512951494174207E-4</v>
      </c>
      <c r="S3799" s="7">
        <v>-5.5869339019363595E-4</v>
      </c>
      <c r="U3799" s="7">
        <v>82.675871137409587</v>
      </c>
      <c r="V3799" s="7">
        <v>2.3550528732367475E-3</v>
      </c>
    </row>
    <row r="3800" spans="1:22" x14ac:dyDescent="0.35">
      <c r="A3800" s="3">
        <v>2017</v>
      </c>
      <c r="B3800" s="13" t="s">
        <v>24</v>
      </c>
      <c r="C3800" s="13" t="s">
        <v>155</v>
      </c>
      <c r="D3800" s="13">
        <v>2011</v>
      </c>
      <c r="E3800" s="14">
        <v>6</v>
      </c>
      <c r="F3800" s="13">
        <v>69</v>
      </c>
      <c r="G3800" s="13">
        <v>2</v>
      </c>
      <c r="H3800" s="13">
        <v>71</v>
      </c>
      <c r="I3800" s="13" t="b">
        <v>1</v>
      </c>
      <c r="J3800" s="4">
        <v>2.8169014084507001E-2</v>
      </c>
      <c r="K3800">
        <f t="shared" si="295"/>
        <v>1.3862855357700719E-4</v>
      </c>
      <c r="L3800">
        <f t="shared" si="299"/>
        <v>1.1774062747285119E-2</v>
      </c>
      <c r="M3800">
        <f t="shared" si="296"/>
        <v>3.3166373936014375E-4</v>
      </c>
      <c r="N3800">
        <f t="shared" si="297"/>
        <v>1.1774062747285119E-2</v>
      </c>
      <c r="O3800">
        <f t="shared" si="298"/>
        <v>7.0644376483710719E-2</v>
      </c>
      <c r="Q3800" s="7">
        <v>3774</v>
      </c>
      <c r="R3800" s="7">
        <v>1.2448562312452425E-3</v>
      </c>
      <c r="S3800" s="7">
        <v>-9.0842010649713637E-4</v>
      </c>
      <c r="U3800" s="7">
        <v>82.697786543940381</v>
      </c>
      <c r="V3800" s="7">
        <v>2.3556851870817322E-3</v>
      </c>
    </row>
    <row r="3801" spans="1:22" x14ac:dyDescent="0.35">
      <c r="A3801" s="3">
        <v>2015</v>
      </c>
      <c r="B3801" s="13" t="s">
        <v>30</v>
      </c>
      <c r="C3801" s="13" t="s">
        <v>51</v>
      </c>
      <c r="D3801" s="13">
        <v>2008</v>
      </c>
      <c r="E3801" s="17">
        <v>7</v>
      </c>
      <c r="F3801" s="13">
        <v>104</v>
      </c>
      <c r="G3801" s="13">
        <v>3</v>
      </c>
      <c r="H3801" s="13">
        <v>107</v>
      </c>
      <c r="I3801" s="13" t="b">
        <v>1</v>
      </c>
      <c r="J3801" s="4">
        <v>2.80373831775701E-2</v>
      </c>
      <c r="K3801">
        <f t="shared" si="295"/>
        <v>2.0891908778506718E-4</v>
      </c>
      <c r="L3801">
        <f t="shared" si="299"/>
        <v>1.4454033616436181E-2</v>
      </c>
      <c r="M3801">
        <f t="shared" si="296"/>
        <v>4.052532789655005E-4</v>
      </c>
      <c r="N3801">
        <f t="shared" si="297"/>
        <v>1.4454033616436181E-2</v>
      </c>
      <c r="O3801">
        <f t="shared" si="298"/>
        <v>0.10117823531505327</v>
      </c>
      <c r="Q3801" s="7">
        <v>3775</v>
      </c>
      <c r="R3801" s="7">
        <v>1.4173737440586521E-3</v>
      </c>
      <c r="S3801" s="7">
        <v>-8.8619079669380145E-4</v>
      </c>
      <c r="U3801" s="7">
        <v>82.719701950471176</v>
      </c>
      <c r="V3801" s="7">
        <v>2.3556851870817322E-3</v>
      </c>
    </row>
    <row r="3802" spans="1:22" x14ac:dyDescent="0.35">
      <c r="A3802" s="5">
        <v>2016</v>
      </c>
      <c r="B3802" s="14" t="s">
        <v>26</v>
      </c>
      <c r="C3802" s="14" t="s">
        <v>130</v>
      </c>
      <c r="D3802" s="14">
        <v>2007</v>
      </c>
      <c r="E3802" s="14">
        <v>9</v>
      </c>
      <c r="F3802" s="14">
        <v>139</v>
      </c>
      <c r="G3802" s="14">
        <v>4</v>
      </c>
      <c r="H3802" s="14">
        <v>143</v>
      </c>
      <c r="I3802" s="14" t="b">
        <v>1</v>
      </c>
      <c r="J3802" s="6">
        <v>2.7972027972028E-2</v>
      </c>
      <c r="K3802">
        <f t="shared" si="295"/>
        <v>2.7920962199312713E-4</v>
      </c>
      <c r="L3802">
        <f t="shared" si="299"/>
        <v>1.6709566780534053E-2</v>
      </c>
      <c r="M3802">
        <f t="shared" si="296"/>
        <v>4.6740046938556837E-4</v>
      </c>
      <c r="N3802">
        <f t="shared" si="297"/>
        <v>1.6709566780534053E-2</v>
      </c>
      <c r="O3802">
        <f t="shared" si="298"/>
        <v>0.15038610102480648</v>
      </c>
      <c r="Q3802" s="7">
        <v>3776</v>
      </c>
      <c r="R3802" s="7">
        <v>1.143781552642231E-3</v>
      </c>
      <c r="S3802" s="7">
        <v>-6.1412719246775366E-4</v>
      </c>
      <c r="U3802" s="7">
        <v>82.741617357001971</v>
      </c>
      <c r="V3802" s="7">
        <v>2.3569513442207716E-3</v>
      </c>
    </row>
    <row r="3803" spans="1:22" x14ac:dyDescent="0.35">
      <c r="A3803" s="24">
        <v>2017</v>
      </c>
      <c r="B3803" s="17" t="s">
        <v>30</v>
      </c>
      <c r="C3803" s="17" t="s">
        <v>36</v>
      </c>
      <c r="D3803" s="17">
        <v>2010</v>
      </c>
      <c r="E3803" s="17">
        <v>7</v>
      </c>
      <c r="F3803" s="17">
        <v>245</v>
      </c>
      <c r="G3803" s="17">
        <v>7</v>
      </c>
      <c r="H3803" s="17">
        <v>252</v>
      </c>
      <c r="I3803" s="17" t="b">
        <v>1</v>
      </c>
      <c r="J3803" s="25">
        <v>2.7777777777777801E-2</v>
      </c>
      <c r="K3803">
        <f t="shared" si="295"/>
        <v>4.9203373945641983E-4</v>
      </c>
      <c r="L3803">
        <f t="shared" si="299"/>
        <v>2.2181833545864053E-2</v>
      </c>
      <c r="M3803">
        <f t="shared" si="296"/>
        <v>6.1616204294066867E-4</v>
      </c>
      <c r="N3803">
        <f t="shared" si="297"/>
        <v>2.2181833545864053E-2</v>
      </c>
      <c r="O3803">
        <f t="shared" si="298"/>
        <v>0.15527283482104837</v>
      </c>
      <c r="Q3803" s="7">
        <v>3777</v>
      </c>
      <c r="R3803" s="7">
        <v>7.7688517595550489E-4</v>
      </c>
      <c r="S3803" s="7">
        <v>-3.0450338858276901E-4</v>
      </c>
      <c r="U3803" s="7">
        <v>82.763532763532751</v>
      </c>
      <c r="V3803" s="7">
        <v>2.3581687778475211E-3</v>
      </c>
    </row>
    <row r="3804" spans="1:22" x14ac:dyDescent="0.35">
      <c r="A3804" s="5">
        <v>2013</v>
      </c>
      <c r="B3804" s="14" t="s">
        <v>42</v>
      </c>
      <c r="C3804" s="14" t="s">
        <v>45</v>
      </c>
      <c r="D3804" s="14">
        <v>2005</v>
      </c>
      <c r="E3804" s="14">
        <v>8</v>
      </c>
      <c r="F3804" s="14">
        <v>210</v>
      </c>
      <c r="G3804" s="14">
        <v>6</v>
      </c>
      <c r="H3804" s="14">
        <v>216</v>
      </c>
      <c r="I3804" s="14" t="b">
        <v>1</v>
      </c>
      <c r="J3804" s="6">
        <v>2.7777777777777801E-2</v>
      </c>
      <c r="K3804">
        <f t="shared" si="295"/>
        <v>4.217432052483599E-4</v>
      </c>
      <c r="L3804">
        <f t="shared" si="299"/>
        <v>2.0536387346569988E-2</v>
      </c>
      <c r="M3804">
        <f t="shared" si="296"/>
        <v>5.70455204071389E-4</v>
      </c>
      <c r="N3804">
        <f t="shared" si="297"/>
        <v>2.0536387346569988E-2</v>
      </c>
      <c r="O3804">
        <f t="shared" si="298"/>
        <v>0.1642910987725599</v>
      </c>
      <c r="Q3804" s="7">
        <v>3778</v>
      </c>
      <c r="R3804" s="7">
        <v>1.2750445220574293E-3</v>
      </c>
      <c r="S3804" s="7">
        <v>-8.026627346846935E-4</v>
      </c>
      <c r="U3804" s="7">
        <v>82.785448170063546</v>
      </c>
      <c r="V3804" s="7">
        <v>2.359630032100339E-3</v>
      </c>
    </row>
    <row r="3805" spans="1:22" x14ac:dyDescent="0.35">
      <c r="A3805" s="3">
        <v>2016</v>
      </c>
      <c r="B3805" s="13" t="s">
        <v>104</v>
      </c>
      <c r="C3805" s="13" t="s">
        <v>115</v>
      </c>
      <c r="D3805" s="13">
        <v>2009</v>
      </c>
      <c r="E3805" s="17">
        <v>7</v>
      </c>
      <c r="F3805" s="13">
        <v>140</v>
      </c>
      <c r="G3805" s="13">
        <v>4</v>
      </c>
      <c r="H3805" s="13">
        <v>144</v>
      </c>
      <c r="I3805" s="13" t="b">
        <v>1</v>
      </c>
      <c r="J3805" s="4">
        <v>2.7777777777777801E-2</v>
      </c>
      <c r="K3805">
        <f t="shared" si="295"/>
        <v>2.8116213683223993E-4</v>
      </c>
      <c r="L3805">
        <f t="shared" si="299"/>
        <v>1.676789005308181E-2</v>
      </c>
      <c r="M3805">
        <f t="shared" si="296"/>
        <v>4.6577472369671732E-4</v>
      </c>
      <c r="N3805">
        <f t="shared" si="297"/>
        <v>1.676789005308181E-2</v>
      </c>
      <c r="O3805">
        <f t="shared" si="298"/>
        <v>0.11737523037157267</v>
      </c>
      <c r="Q3805" s="7">
        <v>3779</v>
      </c>
      <c r="R3805" s="7">
        <v>1.5356395959148323E-3</v>
      </c>
      <c r="S3805" s="7">
        <v>-1.1265449677649439E-3</v>
      </c>
      <c r="U3805" s="7">
        <v>82.807363576594341</v>
      </c>
      <c r="V3805" s="7">
        <v>2.3628662734983472E-3</v>
      </c>
    </row>
    <row r="3806" spans="1:22" x14ac:dyDescent="0.35">
      <c r="A3806" s="5">
        <v>2017</v>
      </c>
      <c r="B3806" s="14" t="s">
        <v>33</v>
      </c>
      <c r="C3806" s="14" t="s">
        <v>86</v>
      </c>
      <c r="D3806" s="14">
        <v>2011</v>
      </c>
      <c r="E3806" s="14">
        <v>6</v>
      </c>
      <c r="F3806" s="14">
        <v>105</v>
      </c>
      <c r="G3806" s="14">
        <v>3</v>
      </c>
      <c r="H3806" s="14">
        <v>108</v>
      </c>
      <c r="I3806" s="14" t="b">
        <v>1</v>
      </c>
      <c r="J3806" s="6">
        <v>2.7777777777777801E-2</v>
      </c>
      <c r="K3806">
        <f t="shared" si="295"/>
        <v>2.1087160262417995E-4</v>
      </c>
      <c r="L3806">
        <f t="shared" si="299"/>
        <v>1.4521418753833247E-2</v>
      </c>
      <c r="M3806">
        <f t="shared" si="296"/>
        <v>4.0337274316203499E-4</v>
      </c>
      <c r="N3806">
        <f t="shared" si="297"/>
        <v>1.4521418753833247E-2</v>
      </c>
      <c r="O3806">
        <f t="shared" si="298"/>
        <v>8.7128512522999482E-2</v>
      </c>
      <c r="Q3806" s="7">
        <v>3780</v>
      </c>
      <c r="R3806" s="7">
        <v>6.7280229820101077E-4</v>
      </c>
      <c r="S3806" s="7">
        <v>-2.6370767005112229E-4</v>
      </c>
      <c r="U3806" s="7">
        <v>82.829278983125135</v>
      </c>
      <c r="V3806" s="7">
        <v>2.3649094575783143E-3</v>
      </c>
    </row>
    <row r="3807" spans="1:22" x14ac:dyDescent="0.35">
      <c r="A3807" s="3">
        <v>2013</v>
      </c>
      <c r="B3807" s="13" t="s">
        <v>67</v>
      </c>
      <c r="C3807" s="13" t="s">
        <v>77</v>
      </c>
      <c r="D3807" s="13">
        <v>2006</v>
      </c>
      <c r="E3807" s="17">
        <v>7</v>
      </c>
      <c r="F3807" s="13">
        <v>70</v>
      </c>
      <c r="G3807" s="13">
        <v>2</v>
      </c>
      <c r="H3807" s="13">
        <v>72</v>
      </c>
      <c r="I3807" s="13" t="b">
        <v>1</v>
      </c>
      <c r="J3807" s="4">
        <v>2.7777777777777801E-2</v>
      </c>
      <c r="K3807">
        <f t="shared" si="295"/>
        <v>1.4058106841611997E-4</v>
      </c>
      <c r="L3807">
        <f t="shared" si="299"/>
        <v>1.1856688762724606E-2</v>
      </c>
      <c r="M3807">
        <f t="shared" si="296"/>
        <v>3.2935246563123934E-4</v>
      </c>
      <c r="N3807">
        <f t="shared" si="297"/>
        <v>1.1856688762724606E-2</v>
      </c>
      <c r="O3807">
        <f t="shared" si="298"/>
        <v>8.2996821339072241E-2</v>
      </c>
      <c r="Q3807" s="7">
        <v>3781</v>
      </c>
      <c r="R3807" s="7">
        <v>7.254667019915051E-4</v>
      </c>
      <c r="S3807" s="7">
        <v>-3.914423368312217E-4</v>
      </c>
      <c r="U3807" s="7">
        <v>82.851194389655916</v>
      </c>
      <c r="V3807" s="7">
        <v>2.3649094575783143E-3</v>
      </c>
    </row>
    <row r="3808" spans="1:22" x14ac:dyDescent="0.35">
      <c r="A3808" s="3">
        <v>2016</v>
      </c>
      <c r="B3808" s="13" t="s">
        <v>92</v>
      </c>
      <c r="C3808" s="13" t="s">
        <v>167</v>
      </c>
      <c r="D3808" s="13">
        <v>2009</v>
      </c>
      <c r="E3808" s="14">
        <v>7</v>
      </c>
      <c r="F3808" s="13">
        <v>70</v>
      </c>
      <c r="G3808" s="13">
        <v>2</v>
      </c>
      <c r="H3808" s="13">
        <v>72</v>
      </c>
      <c r="I3808" s="13" t="b">
        <v>1</v>
      </c>
      <c r="J3808" s="4">
        <v>2.7777777777777801E-2</v>
      </c>
      <c r="K3808">
        <f t="shared" si="295"/>
        <v>1.4058106841611997E-4</v>
      </c>
      <c r="L3808">
        <f t="shared" si="299"/>
        <v>1.1856688762724606E-2</v>
      </c>
      <c r="M3808">
        <f t="shared" si="296"/>
        <v>3.2935246563123934E-4</v>
      </c>
      <c r="N3808">
        <f t="shared" si="297"/>
        <v>1.1856688762724606E-2</v>
      </c>
      <c r="O3808">
        <f t="shared" si="298"/>
        <v>8.2996821339072241E-2</v>
      </c>
      <c r="Q3808" s="7">
        <v>3782</v>
      </c>
      <c r="R3808" s="7">
        <v>5.4934077612144169E-4</v>
      </c>
      <c r="S3808" s="7">
        <v>-2.1531641096115829E-4</v>
      </c>
      <c r="U3808" s="7">
        <v>82.873109796186711</v>
      </c>
      <c r="V3808" s="7">
        <v>2.3698570544595215E-3</v>
      </c>
    </row>
    <row r="3809" spans="1:22" x14ac:dyDescent="0.35">
      <c r="A3809" s="3">
        <v>2015</v>
      </c>
      <c r="B3809" s="13" t="s">
        <v>37</v>
      </c>
      <c r="C3809" s="13" t="s">
        <v>39</v>
      </c>
      <c r="D3809" s="13">
        <v>2008</v>
      </c>
      <c r="E3809" s="17">
        <v>7</v>
      </c>
      <c r="F3809" s="13">
        <v>141</v>
      </c>
      <c r="G3809" s="13">
        <v>4</v>
      </c>
      <c r="H3809" s="13">
        <v>145</v>
      </c>
      <c r="I3809" s="13" t="b">
        <v>1</v>
      </c>
      <c r="J3809" s="4">
        <v>2.7586206896551699E-2</v>
      </c>
      <c r="K3809">
        <f t="shared" si="295"/>
        <v>2.8311465167135268E-4</v>
      </c>
      <c r="L3809">
        <f t="shared" si="299"/>
        <v>1.68260111634146E-2</v>
      </c>
      <c r="M3809">
        <f t="shared" si="296"/>
        <v>4.6416582519764372E-4</v>
      </c>
      <c r="N3809">
        <f t="shared" si="297"/>
        <v>1.68260111634146E-2</v>
      </c>
      <c r="O3809">
        <f t="shared" si="298"/>
        <v>0.11778207814390219</v>
      </c>
      <c r="Q3809" s="7">
        <v>3783</v>
      </c>
      <c r="R3809" s="7">
        <v>7.254667019915051E-4</v>
      </c>
      <c r="S3809" s="7">
        <v>-3.914423368312217E-4</v>
      </c>
      <c r="U3809" s="7">
        <v>82.895025202717505</v>
      </c>
      <c r="V3809" s="7">
        <v>2.369935838291406E-3</v>
      </c>
    </row>
    <row r="3810" spans="1:22" x14ac:dyDescent="0.35">
      <c r="A3810" s="5">
        <v>2015</v>
      </c>
      <c r="B3810" s="14" t="s">
        <v>26</v>
      </c>
      <c r="C3810" s="14" t="s">
        <v>110</v>
      </c>
      <c r="D3810" s="14">
        <v>2006</v>
      </c>
      <c r="E3810" s="14">
        <v>9</v>
      </c>
      <c r="F3810" s="14">
        <v>141</v>
      </c>
      <c r="G3810" s="14">
        <v>4</v>
      </c>
      <c r="H3810" s="14">
        <v>145</v>
      </c>
      <c r="I3810" s="14" t="b">
        <v>1</v>
      </c>
      <c r="J3810" s="6">
        <v>2.7586206896551699E-2</v>
      </c>
      <c r="K3810">
        <f t="shared" si="295"/>
        <v>2.8311465167135268E-4</v>
      </c>
      <c r="L3810">
        <f t="shared" si="299"/>
        <v>1.68260111634146E-2</v>
      </c>
      <c r="M3810">
        <f t="shared" si="296"/>
        <v>4.6416582519764372E-4</v>
      </c>
      <c r="N3810">
        <f t="shared" si="297"/>
        <v>1.68260111634146E-2</v>
      </c>
      <c r="O3810">
        <f t="shared" si="298"/>
        <v>0.15143410047073139</v>
      </c>
      <c r="Q3810" s="7">
        <v>3784</v>
      </c>
      <c r="R3810" s="7">
        <v>7.254667019915051E-4</v>
      </c>
      <c r="S3810" s="7">
        <v>-3.914423368312217E-4</v>
      </c>
      <c r="U3810" s="7">
        <v>82.9169406092483</v>
      </c>
      <c r="V3810" s="7">
        <v>2.3703897861858166E-3</v>
      </c>
    </row>
    <row r="3811" spans="1:22" x14ac:dyDescent="0.35">
      <c r="A3811" s="24">
        <v>2013</v>
      </c>
      <c r="B3811" s="17" t="s">
        <v>92</v>
      </c>
      <c r="C3811" s="17" t="s">
        <v>167</v>
      </c>
      <c r="D3811" s="17">
        <v>2006</v>
      </c>
      <c r="E3811" s="17">
        <v>7</v>
      </c>
      <c r="F3811" s="17">
        <v>106</v>
      </c>
      <c r="G3811" s="17">
        <v>3</v>
      </c>
      <c r="H3811" s="17">
        <v>109</v>
      </c>
      <c r="I3811" s="17" t="b">
        <v>1</v>
      </c>
      <c r="J3811" s="25">
        <v>2.7522935779816501E-2</v>
      </c>
      <c r="K3811">
        <f t="shared" si="295"/>
        <v>2.1282411746329272E-4</v>
      </c>
      <c r="L3811">
        <f t="shared" si="299"/>
        <v>1.4588492638490541E-2</v>
      </c>
      <c r="M3811">
        <f t="shared" si="296"/>
        <v>4.0151814601350095E-4</v>
      </c>
      <c r="N3811">
        <f t="shared" si="297"/>
        <v>1.4588492638490541E-2</v>
      </c>
      <c r="O3811">
        <f t="shared" si="298"/>
        <v>0.10211944846943379</v>
      </c>
      <c r="Q3811" s="7">
        <v>3785</v>
      </c>
      <c r="R3811" s="7">
        <v>9.0159262786156872E-4</v>
      </c>
      <c r="S3811" s="7">
        <v>-5.6756826270128527E-4</v>
      </c>
      <c r="U3811" s="7">
        <v>82.938856015779081</v>
      </c>
      <c r="V3811" s="7">
        <v>2.3713377525449212E-3</v>
      </c>
    </row>
    <row r="3812" spans="1:22" x14ac:dyDescent="0.35">
      <c r="A3812" s="5">
        <v>2015</v>
      </c>
      <c r="B3812" s="14" t="s">
        <v>58</v>
      </c>
      <c r="C3812" s="14" t="s">
        <v>64</v>
      </c>
      <c r="D3812" s="14">
        <v>2008</v>
      </c>
      <c r="E3812" s="14">
        <v>7</v>
      </c>
      <c r="F3812" s="14">
        <v>106</v>
      </c>
      <c r="G3812" s="14">
        <v>3</v>
      </c>
      <c r="H3812" s="14">
        <v>109</v>
      </c>
      <c r="I3812" s="14" t="b">
        <v>1</v>
      </c>
      <c r="J3812" s="6">
        <v>2.7522935779816501E-2</v>
      </c>
      <c r="K3812">
        <f t="shared" si="295"/>
        <v>2.1282411746329272E-4</v>
      </c>
      <c r="L3812">
        <f t="shared" si="299"/>
        <v>1.4588492638490541E-2</v>
      </c>
      <c r="M3812">
        <f t="shared" si="296"/>
        <v>4.0151814601350095E-4</v>
      </c>
      <c r="N3812">
        <f t="shared" si="297"/>
        <v>1.4588492638490541E-2</v>
      </c>
      <c r="O3812">
        <f t="shared" si="298"/>
        <v>0.10211944846943379</v>
      </c>
      <c r="Q3812" s="7">
        <v>3786</v>
      </c>
      <c r="R3812" s="7">
        <v>5.4934077612144169E-4</v>
      </c>
      <c r="S3812" s="7">
        <v>-2.1531641096115829E-4</v>
      </c>
      <c r="U3812" s="7">
        <v>82.960771422309875</v>
      </c>
      <c r="V3812" s="7">
        <v>2.3713377525449212E-3</v>
      </c>
    </row>
    <row r="3813" spans="1:22" x14ac:dyDescent="0.35">
      <c r="A3813" s="24">
        <v>2013</v>
      </c>
      <c r="B3813" s="17" t="s">
        <v>52</v>
      </c>
      <c r="C3813" s="17" t="s">
        <v>165</v>
      </c>
      <c r="D3813" s="17">
        <v>2006</v>
      </c>
      <c r="E3813" s="17">
        <v>7</v>
      </c>
      <c r="F3813" s="17">
        <v>71</v>
      </c>
      <c r="G3813" s="17">
        <v>2</v>
      </c>
      <c r="H3813" s="17">
        <v>73</v>
      </c>
      <c r="I3813" s="17" t="b">
        <v>1</v>
      </c>
      <c r="J3813" s="25">
        <v>2.7397260273972601E-2</v>
      </c>
      <c r="K3813">
        <f t="shared" si="295"/>
        <v>1.4253358325523274E-4</v>
      </c>
      <c r="L3813">
        <f t="shared" si="299"/>
        <v>1.1938742951216963E-2</v>
      </c>
      <c r="M3813">
        <f t="shared" si="296"/>
        <v>3.2708884797854693E-4</v>
      </c>
      <c r="N3813">
        <f t="shared" si="297"/>
        <v>1.1938742951216963E-2</v>
      </c>
      <c r="O3813">
        <f t="shared" si="298"/>
        <v>8.3571200658518738E-2</v>
      </c>
      <c r="Q3813" s="7">
        <v>3787</v>
      </c>
      <c r="R3813" s="7">
        <v>2.2898122843029809E-3</v>
      </c>
      <c r="S3813" s="7">
        <v>-1.5823616509487259E-3</v>
      </c>
      <c r="U3813" s="7">
        <v>82.98268682884067</v>
      </c>
      <c r="V3813" s="7">
        <v>2.3713377525449212E-3</v>
      </c>
    </row>
    <row r="3814" spans="1:22" x14ac:dyDescent="0.35">
      <c r="A3814" s="5">
        <v>2013</v>
      </c>
      <c r="B3814" s="14" t="s">
        <v>26</v>
      </c>
      <c r="C3814" s="14" t="s">
        <v>176</v>
      </c>
      <c r="D3814" s="14">
        <v>2002</v>
      </c>
      <c r="E3814" s="14">
        <v>11</v>
      </c>
      <c r="F3814" s="14">
        <v>71</v>
      </c>
      <c r="G3814" s="14">
        <v>2</v>
      </c>
      <c r="H3814" s="14">
        <v>73</v>
      </c>
      <c r="I3814" s="14" t="b">
        <v>1</v>
      </c>
      <c r="J3814" s="6">
        <v>2.7397260273972601E-2</v>
      </c>
      <c r="K3814">
        <f t="shared" si="295"/>
        <v>1.4253358325523274E-4</v>
      </c>
      <c r="L3814">
        <f t="shared" si="299"/>
        <v>1.1938742951216963E-2</v>
      </c>
      <c r="M3814">
        <f t="shared" si="296"/>
        <v>3.2708884797854693E-4</v>
      </c>
      <c r="N3814">
        <f t="shared" si="297"/>
        <v>1.1938742951216963E-2</v>
      </c>
      <c r="O3814">
        <f t="shared" si="298"/>
        <v>0.1313261724633866</v>
      </c>
      <c r="Q3814" s="7">
        <v>3788</v>
      </c>
      <c r="R3814" s="7">
        <v>1.3599909463029216E-3</v>
      </c>
      <c r="S3814" s="7">
        <v>-7.3635999984159376E-4</v>
      </c>
      <c r="U3814" s="7">
        <v>83.004602235371465</v>
      </c>
      <c r="V3814" s="7">
        <v>2.3732371022707637E-3</v>
      </c>
    </row>
    <row r="3815" spans="1:22" x14ac:dyDescent="0.35">
      <c r="A3815" s="3">
        <v>2014</v>
      </c>
      <c r="B3815" s="13" t="s">
        <v>42</v>
      </c>
      <c r="C3815" s="13" t="s">
        <v>151</v>
      </c>
      <c r="D3815" s="13">
        <v>2007</v>
      </c>
      <c r="E3815" s="17">
        <v>7</v>
      </c>
      <c r="F3815" s="13">
        <v>71</v>
      </c>
      <c r="G3815" s="13">
        <v>2</v>
      </c>
      <c r="H3815" s="13">
        <v>73</v>
      </c>
      <c r="I3815" s="13" t="b">
        <v>1</v>
      </c>
      <c r="J3815" s="4">
        <v>2.7397260273972601E-2</v>
      </c>
      <c r="K3815">
        <f t="shared" ref="K3815:K3878" si="300">H3815/$H$1</f>
        <v>1.4253358325523274E-4</v>
      </c>
      <c r="L3815">
        <f t="shared" si="299"/>
        <v>1.1938742951216963E-2</v>
      </c>
      <c r="M3815">
        <f t="shared" ref="M3815:M3878" si="301">J3815*L3815</f>
        <v>3.2708884797854693E-4</v>
      </c>
      <c r="N3815">
        <f t="shared" ref="N3815:N3878" si="302">L3815</f>
        <v>1.1938742951216963E-2</v>
      </c>
      <c r="O3815">
        <f t="shared" ref="O3815:O3878" si="303">E3815*L3815</f>
        <v>8.3571200658518738E-2</v>
      </c>
      <c r="Q3815" s="7">
        <v>3789</v>
      </c>
      <c r="R3815" s="7">
        <v>1.1503362283817216E-3</v>
      </c>
      <c r="S3815" s="7">
        <v>-6.2369986633622121E-4</v>
      </c>
      <c r="U3815" s="7">
        <v>83.026517641902245</v>
      </c>
      <c r="V3815" s="7">
        <v>2.3732371022707637E-3</v>
      </c>
    </row>
    <row r="3816" spans="1:22" x14ac:dyDescent="0.35">
      <c r="A3816" s="5">
        <v>2014</v>
      </c>
      <c r="B3816" s="14" t="s">
        <v>26</v>
      </c>
      <c r="C3816" s="14" t="s">
        <v>237</v>
      </c>
      <c r="D3816" s="14">
        <v>2005</v>
      </c>
      <c r="E3816" s="14">
        <v>9</v>
      </c>
      <c r="F3816" s="14">
        <v>71</v>
      </c>
      <c r="G3816" s="14">
        <v>2</v>
      </c>
      <c r="H3816" s="14">
        <v>73</v>
      </c>
      <c r="I3816" s="14" t="b">
        <v>1</v>
      </c>
      <c r="J3816" s="6">
        <v>2.7397260273972601E-2</v>
      </c>
      <c r="K3816">
        <f t="shared" si="300"/>
        <v>1.4253358325523274E-4</v>
      </c>
      <c r="L3816">
        <f t="shared" si="299"/>
        <v>1.1938742951216963E-2</v>
      </c>
      <c r="M3816">
        <f t="shared" si="301"/>
        <v>3.2708884797854693E-4</v>
      </c>
      <c r="N3816">
        <f t="shared" si="302"/>
        <v>1.1938742951216963E-2</v>
      </c>
      <c r="O3816">
        <f t="shared" si="303"/>
        <v>0.10744868656095267</v>
      </c>
      <c r="Q3816" s="7">
        <v>3790</v>
      </c>
      <c r="R3816" s="7">
        <v>1.5295578101861126E-3</v>
      </c>
      <c r="S3816" s="7">
        <v>-1.0588541161716124E-3</v>
      </c>
      <c r="U3816" s="7">
        <v>83.04843304843304</v>
      </c>
      <c r="V3816" s="7">
        <v>2.3732371022707637E-3</v>
      </c>
    </row>
    <row r="3817" spans="1:22" x14ac:dyDescent="0.35">
      <c r="A3817" s="3">
        <v>2016</v>
      </c>
      <c r="B3817" s="13" t="s">
        <v>158</v>
      </c>
      <c r="C3817" s="13" t="s">
        <v>244</v>
      </c>
      <c r="D3817" s="13">
        <v>2004</v>
      </c>
      <c r="E3817" s="17">
        <v>12</v>
      </c>
      <c r="F3817" s="13">
        <v>71</v>
      </c>
      <c r="G3817" s="13">
        <v>2</v>
      </c>
      <c r="H3817" s="13">
        <v>73</v>
      </c>
      <c r="I3817" s="13" t="b">
        <v>1</v>
      </c>
      <c r="J3817" s="4">
        <v>2.7397260273972601E-2</v>
      </c>
      <c r="K3817">
        <f t="shared" si="300"/>
        <v>1.4253358325523274E-4</v>
      </c>
      <c r="L3817">
        <f t="shared" si="299"/>
        <v>1.1938742951216963E-2</v>
      </c>
      <c r="M3817">
        <f t="shared" si="301"/>
        <v>3.2708884797854693E-4</v>
      </c>
      <c r="N3817">
        <f t="shared" si="302"/>
        <v>1.1938742951216963E-2</v>
      </c>
      <c r="O3817">
        <f t="shared" si="303"/>
        <v>0.14326491541460357</v>
      </c>
      <c r="Q3817" s="7">
        <v>3791</v>
      </c>
      <c r="R3817" s="7">
        <v>5.2968716841965684E-4</v>
      </c>
      <c r="S3817" s="7">
        <v>-5.898347440515668E-5</v>
      </c>
      <c r="U3817" s="7">
        <v>83.070348454963835</v>
      </c>
      <c r="V3817" s="7">
        <v>2.374628993202454E-3</v>
      </c>
    </row>
    <row r="3818" spans="1:22" x14ac:dyDescent="0.35">
      <c r="A3818" s="3">
        <v>2017</v>
      </c>
      <c r="B3818" s="13" t="s">
        <v>24</v>
      </c>
      <c r="C3818" s="13" t="s">
        <v>169</v>
      </c>
      <c r="D3818" s="13">
        <v>2006</v>
      </c>
      <c r="E3818" s="14">
        <v>11</v>
      </c>
      <c r="F3818" s="13">
        <v>71</v>
      </c>
      <c r="G3818" s="13">
        <v>2</v>
      </c>
      <c r="H3818" s="13">
        <v>73</v>
      </c>
      <c r="I3818" s="13" t="b">
        <v>1</v>
      </c>
      <c r="J3818" s="4">
        <v>2.7397260273972601E-2</v>
      </c>
      <c r="K3818">
        <f t="shared" si="300"/>
        <v>1.4253358325523274E-4</v>
      </c>
      <c r="L3818">
        <f t="shared" si="299"/>
        <v>1.1938742951216963E-2</v>
      </c>
      <c r="M3818">
        <f t="shared" si="301"/>
        <v>3.2708884797854693E-4</v>
      </c>
      <c r="N3818">
        <f t="shared" si="302"/>
        <v>1.1938742951216963E-2</v>
      </c>
      <c r="O3818">
        <f t="shared" si="303"/>
        <v>0.1313261724633866</v>
      </c>
      <c r="Q3818" s="7">
        <v>3792</v>
      </c>
      <c r="R3818" s="7">
        <v>1.2841196865626032E-3</v>
      </c>
      <c r="S3818" s="7">
        <v>-8.1507632821211273E-4</v>
      </c>
      <c r="U3818" s="7">
        <v>83.092263861494629</v>
      </c>
      <c r="V3818" s="7">
        <v>2.3754510908532566E-3</v>
      </c>
    </row>
    <row r="3819" spans="1:22" x14ac:dyDescent="0.35">
      <c r="A3819" s="24">
        <v>2014</v>
      </c>
      <c r="B3819" s="17" t="s">
        <v>33</v>
      </c>
      <c r="C3819" s="17" t="s">
        <v>34</v>
      </c>
      <c r="D3819" s="17">
        <v>2007</v>
      </c>
      <c r="E3819" s="17">
        <v>7</v>
      </c>
      <c r="F3819" s="17">
        <v>178</v>
      </c>
      <c r="G3819" s="17">
        <v>5</v>
      </c>
      <c r="H3819" s="17">
        <v>183</v>
      </c>
      <c r="I3819" s="17" t="b">
        <v>1</v>
      </c>
      <c r="J3819" s="25">
        <v>2.7322404371584699E-2</v>
      </c>
      <c r="K3819">
        <f t="shared" si="300"/>
        <v>3.5731021555763826E-4</v>
      </c>
      <c r="L3819">
        <f t="shared" si="299"/>
        <v>1.8902651019305158E-2</v>
      </c>
      <c r="M3819">
        <f t="shared" si="301"/>
        <v>5.1646587484440322E-4</v>
      </c>
      <c r="N3819">
        <f t="shared" si="302"/>
        <v>1.8902651019305158E-2</v>
      </c>
      <c r="O3819">
        <f t="shared" si="303"/>
        <v>0.1323185571351361</v>
      </c>
      <c r="Q3819" s="7">
        <v>3793</v>
      </c>
      <c r="R3819" s="7">
        <v>1.2841196865626032E-3</v>
      </c>
      <c r="S3819" s="7">
        <v>-8.1507632821211273E-4</v>
      </c>
      <c r="U3819" s="7">
        <v>83.11417926802541</v>
      </c>
      <c r="V3819" s="7">
        <v>2.3754510908532566E-3</v>
      </c>
    </row>
    <row r="3820" spans="1:22" x14ac:dyDescent="0.35">
      <c r="A3820" s="3">
        <v>2016</v>
      </c>
      <c r="B3820" s="13" t="s">
        <v>30</v>
      </c>
      <c r="C3820" s="13" t="s">
        <v>85</v>
      </c>
      <c r="D3820" s="13">
        <v>2006</v>
      </c>
      <c r="E3820" s="14">
        <v>10</v>
      </c>
      <c r="F3820" s="13">
        <v>107</v>
      </c>
      <c r="G3820" s="13">
        <v>3</v>
      </c>
      <c r="H3820" s="13">
        <v>110</v>
      </c>
      <c r="I3820" s="13" t="b">
        <v>1</v>
      </c>
      <c r="J3820" s="4">
        <v>2.7272727272727299E-2</v>
      </c>
      <c r="K3820">
        <f t="shared" si="300"/>
        <v>2.1477663230240549E-4</v>
      </c>
      <c r="L3820">
        <f t="shared" si="299"/>
        <v>1.4655259544013729E-2</v>
      </c>
      <c r="M3820">
        <f t="shared" si="301"/>
        <v>3.9968889665492027E-4</v>
      </c>
      <c r="N3820">
        <f t="shared" si="302"/>
        <v>1.4655259544013729E-2</v>
      </c>
      <c r="O3820">
        <f t="shared" si="303"/>
        <v>0.1465525954401373</v>
      </c>
      <c r="Q3820" s="7">
        <v>3794</v>
      </c>
      <c r="R3820" s="7">
        <v>5.5325072422635784E-4</v>
      </c>
      <c r="S3820" s="7">
        <v>-2.215869848662141E-4</v>
      </c>
      <c r="U3820" s="7">
        <v>83.136094674556205</v>
      </c>
      <c r="V3820" s="7">
        <v>2.3766250227711529E-3</v>
      </c>
    </row>
    <row r="3821" spans="1:22" x14ac:dyDescent="0.35">
      <c r="A3821" s="24">
        <v>2017</v>
      </c>
      <c r="B3821" s="17" t="s">
        <v>52</v>
      </c>
      <c r="C3821" s="17" t="s">
        <v>62</v>
      </c>
      <c r="D3821" s="17">
        <v>2011</v>
      </c>
      <c r="E3821" s="17">
        <v>6</v>
      </c>
      <c r="F3821" s="17">
        <v>107</v>
      </c>
      <c r="G3821" s="17">
        <v>3</v>
      </c>
      <c r="H3821" s="17">
        <v>110</v>
      </c>
      <c r="I3821" s="17" t="b">
        <v>1</v>
      </c>
      <c r="J3821" s="25">
        <v>2.7272727272727299E-2</v>
      </c>
      <c r="K3821">
        <f t="shared" si="300"/>
        <v>2.1477663230240549E-4</v>
      </c>
      <c r="L3821">
        <f t="shared" si="299"/>
        <v>1.4655259544013729E-2</v>
      </c>
      <c r="M3821">
        <f t="shared" si="301"/>
        <v>3.9968889665492027E-4</v>
      </c>
      <c r="N3821">
        <f t="shared" si="302"/>
        <v>1.4655259544013729E-2</v>
      </c>
      <c r="O3821">
        <f t="shared" si="303"/>
        <v>8.7931557264082374E-2</v>
      </c>
      <c r="Q3821" s="7">
        <v>3795</v>
      </c>
      <c r="R3821" s="7">
        <v>9.0800973822356104E-4</v>
      </c>
      <c r="S3821" s="7">
        <v>-5.7634599886341735E-4</v>
      </c>
      <c r="U3821" s="7">
        <v>83.158010081086999</v>
      </c>
      <c r="V3821" s="7">
        <v>2.3800970845533932E-3</v>
      </c>
    </row>
    <row r="3822" spans="1:22" x14ac:dyDescent="0.35">
      <c r="A3822" s="5">
        <v>2017</v>
      </c>
      <c r="B3822" s="14" t="s">
        <v>30</v>
      </c>
      <c r="C3822" s="14" t="s">
        <v>36</v>
      </c>
      <c r="D3822" s="14">
        <v>2009</v>
      </c>
      <c r="E3822" s="14">
        <v>8</v>
      </c>
      <c r="F3822" s="14">
        <v>143</v>
      </c>
      <c r="G3822" s="14">
        <v>4</v>
      </c>
      <c r="H3822" s="14">
        <v>147</v>
      </c>
      <c r="I3822" s="14" t="b">
        <v>1</v>
      </c>
      <c r="J3822" s="6">
        <v>2.7210884353741499E-2</v>
      </c>
      <c r="K3822">
        <f t="shared" si="300"/>
        <v>2.8701968134957828E-4</v>
      </c>
      <c r="L3822">
        <f t="shared" si="299"/>
        <v>1.6941655212805457E-2</v>
      </c>
      <c r="M3822">
        <f t="shared" si="301"/>
        <v>4.6099742075661113E-4</v>
      </c>
      <c r="N3822">
        <f t="shared" si="302"/>
        <v>1.6941655212805457E-2</v>
      </c>
      <c r="O3822">
        <f t="shared" si="303"/>
        <v>0.13553324170244366</v>
      </c>
      <c r="Q3822" s="7">
        <v>3796</v>
      </c>
      <c r="R3822" s="7">
        <v>7.3063023122495944E-4</v>
      </c>
      <c r="S3822" s="7">
        <v>-3.989664918648157E-4</v>
      </c>
      <c r="U3822" s="7">
        <v>83.179925487617794</v>
      </c>
      <c r="V3822" s="7">
        <v>2.3813546294845305E-3</v>
      </c>
    </row>
    <row r="3823" spans="1:22" x14ac:dyDescent="0.35">
      <c r="A3823" s="24">
        <v>2014</v>
      </c>
      <c r="B3823" s="17" t="s">
        <v>26</v>
      </c>
      <c r="C3823" s="17" t="s">
        <v>27</v>
      </c>
      <c r="D3823" s="17">
        <v>2005</v>
      </c>
      <c r="E3823" s="17">
        <v>9</v>
      </c>
      <c r="F3823" s="17">
        <v>324</v>
      </c>
      <c r="G3823" s="17">
        <v>9</v>
      </c>
      <c r="H3823" s="17">
        <v>333</v>
      </c>
      <c r="I3823" s="17" t="b">
        <v>1</v>
      </c>
      <c r="J3823" s="25">
        <v>2.7027027027027001E-2</v>
      </c>
      <c r="K3823">
        <f t="shared" si="300"/>
        <v>6.5018744142455477E-4</v>
      </c>
      <c r="L3823">
        <f t="shared" si="299"/>
        <v>2.5498773331761565E-2</v>
      </c>
      <c r="M3823">
        <f t="shared" si="301"/>
        <v>6.8915603599355515E-4</v>
      </c>
      <c r="N3823">
        <f t="shared" si="302"/>
        <v>2.5498773331761565E-2</v>
      </c>
      <c r="O3823">
        <f t="shared" si="303"/>
        <v>0.22948895998585409</v>
      </c>
      <c r="Q3823" s="7">
        <v>3797</v>
      </c>
      <c r="R3823" s="7">
        <v>1.4401482592193654E-3</v>
      </c>
      <c r="S3823" s="7">
        <v>-1.1084845198592217E-3</v>
      </c>
      <c r="U3823" s="7">
        <v>83.201840894148575</v>
      </c>
      <c r="V3823" s="7">
        <v>2.382260850041605E-3</v>
      </c>
    </row>
    <row r="3824" spans="1:22" x14ac:dyDescent="0.35">
      <c r="A3824" s="3">
        <v>2016</v>
      </c>
      <c r="B3824" s="13" t="s">
        <v>26</v>
      </c>
      <c r="C3824" s="13" t="s">
        <v>54</v>
      </c>
      <c r="D3824" s="13">
        <v>2010</v>
      </c>
      <c r="E3824" s="14">
        <v>6</v>
      </c>
      <c r="F3824" s="13">
        <v>252</v>
      </c>
      <c r="G3824" s="13">
        <v>7</v>
      </c>
      <c r="H3824" s="13">
        <v>259</v>
      </c>
      <c r="I3824" s="13" t="b">
        <v>1</v>
      </c>
      <c r="J3824" s="4">
        <v>2.7027027027027001E-2</v>
      </c>
      <c r="K3824">
        <f t="shared" si="300"/>
        <v>5.0570134333020932E-4</v>
      </c>
      <c r="L3824">
        <f t="shared" si="299"/>
        <v>2.2487804324348996E-2</v>
      </c>
      <c r="M3824">
        <f t="shared" si="301"/>
        <v>6.0777849525267492E-4</v>
      </c>
      <c r="N3824">
        <f t="shared" si="302"/>
        <v>2.2487804324348996E-2</v>
      </c>
      <c r="O3824">
        <f t="shared" si="303"/>
        <v>0.13492682594609398</v>
      </c>
      <c r="Q3824" s="7">
        <v>3798</v>
      </c>
      <c r="R3824" s="7">
        <v>3.7587121722775646E-4</v>
      </c>
      <c r="S3824" s="7">
        <v>-4.4207477867612714E-5</v>
      </c>
      <c r="U3824" s="7">
        <v>83.223756300679369</v>
      </c>
      <c r="V3824" s="7">
        <v>2.382260850041605E-3</v>
      </c>
    </row>
    <row r="3825" spans="1:22" x14ac:dyDescent="0.35">
      <c r="A3825" s="24">
        <v>2015</v>
      </c>
      <c r="B3825" s="17" t="s">
        <v>26</v>
      </c>
      <c r="C3825" s="17" t="s">
        <v>27</v>
      </c>
      <c r="D3825" s="17">
        <v>2008</v>
      </c>
      <c r="E3825" s="17">
        <v>7</v>
      </c>
      <c r="F3825" s="17">
        <v>144</v>
      </c>
      <c r="G3825" s="17">
        <v>4</v>
      </c>
      <c r="H3825" s="17">
        <v>148</v>
      </c>
      <c r="I3825" s="17" t="b">
        <v>1</v>
      </c>
      <c r="J3825" s="25">
        <v>2.7027027027027001E-2</v>
      </c>
      <c r="K3825">
        <f t="shared" si="300"/>
        <v>2.8897219618869102E-4</v>
      </c>
      <c r="L3825">
        <f t="shared" si="299"/>
        <v>1.6999182221174376E-2</v>
      </c>
      <c r="M3825">
        <f t="shared" si="301"/>
        <v>4.5943735732903673E-4</v>
      </c>
      <c r="N3825">
        <f t="shared" si="302"/>
        <v>1.6999182221174376E-2</v>
      </c>
      <c r="O3825">
        <f t="shared" si="303"/>
        <v>0.11899427554822063</v>
      </c>
      <c r="Q3825" s="7">
        <v>3799</v>
      </c>
      <c r="R3825" s="7">
        <v>6.7917971374233848E-4</v>
      </c>
      <c r="S3825" s="7">
        <v>-2.7392643477683798E-4</v>
      </c>
      <c r="U3825" s="7">
        <v>83.245671707210164</v>
      </c>
      <c r="V3825" s="7">
        <v>2.3832841140594332E-3</v>
      </c>
    </row>
    <row r="3826" spans="1:22" x14ac:dyDescent="0.35">
      <c r="A3826" s="5">
        <v>2013</v>
      </c>
      <c r="B3826" s="14" t="s">
        <v>42</v>
      </c>
      <c r="C3826" s="14" t="s">
        <v>182</v>
      </c>
      <c r="D3826" s="14">
        <v>2005</v>
      </c>
      <c r="E3826" s="14">
        <v>8</v>
      </c>
      <c r="F3826" s="14">
        <v>108</v>
      </c>
      <c r="G3826" s="14">
        <v>3</v>
      </c>
      <c r="H3826" s="14">
        <v>111</v>
      </c>
      <c r="I3826" s="14" t="b">
        <v>1</v>
      </c>
      <c r="J3826" s="6">
        <v>2.7027027027027001E-2</v>
      </c>
      <c r="K3826">
        <f t="shared" si="300"/>
        <v>2.1672914714151827E-4</v>
      </c>
      <c r="L3826">
        <f t="shared" si="299"/>
        <v>1.4721723647097791E-2</v>
      </c>
      <c r="M3826">
        <f t="shared" si="301"/>
        <v>3.9788442289453448E-4</v>
      </c>
      <c r="N3826">
        <f t="shared" si="302"/>
        <v>1.4721723647097791E-2</v>
      </c>
      <c r="O3826">
        <f t="shared" si="303"/>
        <v>0.11777378917678233</v>
      </c>
      <c r="Q3826" s="7">
        <v>3800</v>
      </c>
      <c r="R3826" s="7">
        <v>1.288633302189622E-3</v>
      </c>
      <c r="S3826" s="7">
        <v>-8.2123283280405367E-4</v>
      </c>
      <c r="U3826" s="7">
        <v>83.267587113740959</v>
      </c>
      <c r="V3826" s="7">
        <v>2.3832841140594401E-3</v>
      </c>
    </row>
    <row r="3827" spans="1:22" x14ac:dyDescent="0.35">
      <c r="A3827" s="3">
        <v>2015</v>
      </c>
      <c r="B3827" s="13" t="s">
        <v>30</v>
      </c>
      <c r="C3827" s="13" t="s">
        <v>47</v>
      </c>
      <c r="D3827" s="13">
        <v>2007</v>
      </c>
      <c r="E3827" s="17">
        <v>8</v>
      </c>
      <c r="F3827" s="13">
        <v>108</v>
      </c>
      <c r="G3827" s="13">
        <v>3</v>
      </c>
      <c r="H3827" s="13">
        <v>111</v>
      </c>
      <c r="I3827" s="13" t="b">
        <v>1</v>
      </c>
      <c r="J3827" s="4">
        <v>2.7027027027027001E-2</v>
      </c>
      <c r="K3827">
        <f t="shared" si="300"/>
        <v>2.1672914714151827E-4</v>
      </c>
      <c r="L3827">
        <f t="shared" si="299"/>
        <v>1.4721723647097791E-2</v>
      </c>
      <c r="M3827">
        <f t="shared" si="301"/>
        <v>3.9788442289453448E-4</v>
      </c>
      <c r="N3827">
        <f t="shared" si="302"/>
        <v>1.4721723647097791E-2</v>
      </c>
      <c r="O3827">
        <f t="shared" si="303"/>
        <v>0.11777378917678233</v>
      </c>
      <c r="Q3827" s="7">
        <v>3801</v>
      </c>
      <c r="R3827" s="7">
        <v>1.0423008384890361E-3</v>
      </c>
      <c r="S3827" s="7">
        <v>-4.2613879554836748E-4</v>
      </c>
      <c r="U3827" s="7">
        <v>83.289502520271739</v>
      </c>
      <c r="V3827" s="7">
        <v>2.3832841140594401E-3</v>
      </c>
    </row>
    <row r="3828" spans="1:22" x14ac:dyDescent="0.35">
      <c r="A3828" s="5">
        <v>2013</v>
      </c>
      <c r="B3828" s="14" t="s">
        <v>180</v>
      </c>
      <c r="C3828" s="14" t="s">
        <v>233</v>
      </c>
      <c r="D3828" s="14">
        <v>2003</v>
      </c>
      <c r="E3828" s="14">
        <v>10</v>
      </c>
      <c r="F3828" s="14">
        <v>72</v>
      </c>
      <c r="G3828" s="14">
        <v>2</v>
      </c>
      <c r="H3828" s="14">
        <v>74</v>
      </c>
      <c r="I3828" s="14" t="b">
        <v>1</v>
      </c>
      <c r="J3828" s="6">
        <v>2.7027027027027001E-2</v>
      </c>
      <c r="K3828">
        <f t="shared" si="300"/>
        <v>1.4448609809434551E-4</v>
      </c>
      <c r="L3828">
        <f t="shared" si="299"/>
        <v>1.20202370232182E-2</v>
      </c>
      <c r="M3828">
        <f t="shared" si="301"/>
        <v>3.2487127089778886E-4</v>
      </c>
      <c r="N3828">
        <f t="shared" si="302"/>
        <v>1.20202370232182E-2</v>
      </c>
      <c r="O3828">
        <f t="shared" si="303"/>
        <v>0.120202370232182</v>
      </c>
      <c r="Q3828" s="7">
        <v>3802</v>
      </c>
      <c r="R3828" s="7">
        <v>1.274369413311435E-3</v>
      </c>
      <c r="S3828" s="7">
        <v>-7.0391420924004601E-4</v>
      </c>
      <c r="U3828" s="7">
        <v>83.311417926802534</v>
      </c>
      <c r="V3828" s="7">
        <v>2.3832841140594401E-3</v>
      </c>
    </row>
    <row r="3829" spans="1:22" x14ac:dyDescent="0.35">
      <c r="A3829" s="3">
        <v>2015</v>
      </c>
      <c r="B3829" s="13" t="s">
        <v>26</v>
      </c>
      <c r="C3829" s="13" t="s">
        <v>178</v>
      </c>
      <c r="D3829" s="13">
        <v>2007</v>
      </c>
      <c r="E3829" s="17">
        <v>8</v>
      </c>
      <c r="F3829" s="13">
        <v>72</v>
      </c>
      <c r="G3829" s="13">
        <v>2</v>
      </c>
      <c r="H3829" s="13">
        <v>74</v>
      </c>
      <c r="I3829" s="13" t="b">
        <v>1</v>
      </c>
      <c r="J3829" s="4">
        <v>2.7027027027027001E-2</v>
      </c>
      <c r="K3829">
        <f t="shared" si="300"/>
        <v>1.4448609809434551E-4</v>
      </c>
      <c r="L3829">
        <f t="shared" si="299"/>
        <v>1.20202370232182E-2</v>
      </c>
      <c r="M3829">
        <f t="shared" si="301"/>
        <v>3.2487127089778886E-4</v>
      </c>
      <c r="N3829">
        <f t="shared" si="302"/>
        <v>1.20202370232182E-2</v>
      </c>
      <c r="O3829">
        <f t="shared" si="303"/>
        <v>9.6161896185745596E-2</v>
      </c>
      <c r="Q3829" s="7">
        <v>3803</v>
      </c>
      <c r="R3829" s="7">
        <v>7.8790537427316865E-4</v>
      </c>
      <c r="S3829" s="7">
        <v>-3.2213065057645133E-4</v>
      </c>
      <c r="U3829" s="7">
        <v>83.333333333333329</v>
      </c>
      <c r="V3829" s="7">
        <v>2.3852094819087157E-3</v>
      </c>
    </row>
    <row r="3830" spans="1:22" x14ac:dyDescent="0.35">
      <c r="A3830" s="3">
        <v>2016</v>
      </c>
      <c r="B3830" s="13" t="s">
        <v>52</v>
      </c>
      <c r="C3830" s="13" t="s">
        <v>53</v>
      </c>
      <c r="D3830" s="13">
        <v>2008</v>
      </c>
      <c r="E3830" s="14">
        <v>8</v>
      </c>
      <c r="F3830" s="13">
        <v>72</v>
      </c>
      <c r="G3830" s="13">
        <v>2</v>
      </c>
      <c r="H3830" s="13">
        <v>74</v>
      </c>
      <c r="I3830" s="13" t="b">
        <v>1</v>
      </c>
      <c r="J3830" s="4">
        <v>2.7027027027027001E-2</v>
      </c>
      <c r="K3830">
        <f t="shared" si="300"/>
        <v>1.4448609809434551E-4</v>
      </c>
      <c r="L3830">
        <f t="shared" si="299"/>
        <v>1.20202370232182E-2</v>
      </c>
      <c r="M3830">
        <f t="shared" si="301"/>
        <v>3.2487127089778886E-4</v>
      </c>
      <c r="N3830">
        <f t="shared" si="302"/>
        <v>1.20202370232182E-2</v>
      </c>
      <c r="O3830">
        <f t="shared" si="303"/>
        <v>9.6161896185745596E-2</v>
      </c>
      <c r="Q3830" s="7">
        <v>3804</v>
      </c>
      <c r="R3830" s="7">
        <v>4.6357688590846252E-4</v>
      </c>
      <c r="S3830" s="7">
        <v>-6.0204142746427534E-5</v>
      </c>
      <c r="U3830" s="7">
        <v>83.355248739864123</v>
      </c>
      <c r="V3830" s="7">
        <v>2.385498033825316E-3</v>
      </c>
    </row>
    <row r="3831" spans="1:22" x14ac:dyDescent="0.35">
      <c r="A3831" s="3">
        <v>2016</v>
      </c>
      <c r="B3831" s="13" t="s">
        <v>26</v>
      </c>
      <c r="C3831" s="13" t="s">
        <v>209</v>
      </c>
      <c r="D3831" s="13">
        <v>2007</v>
      </c>
      <c r="E3831" s="17">
        <v>9</v>
      </c>
      <c r="F3831" s="13">
        <v>72</v>
      </c>
      <c r="G3831" s="13">
        <v>2</v>
      </c>
      <c r="H3831" s="13">
        <v>74</v>
      </c>
      <c r="I3831" s="13" t="b">
        <v>1</v>
      </c>
      <c r="J3831" s="4">
        <v>2.7027027027027001E-2</v>
      </c>
      <c r="K3831">
        <f t="shared" si="300"/>
        <v>1.4448609809434551E-4</v>
      </c>
      <c r="L3831">
        <f t="shared" si="299"/>
        <v>1.20202370232182E-2</v>
      </c>
      <c r="M3831">
        <f t="shared" si="301"/>
        <v>3.2487127089778886E-4</v>
      </c>
      <c r="N3831">
        <f t="shared" si="302"/>
        <v>1.20202370232182E-2</v>
      </c>
      <c r="O3831">
        <f t="shared" si="303"/>
        <v>0.10818213320896379</v>
      </c>
      <c r="Q3831" s="7">
        <v>3805</v>
      </c>
      <c r="R3831" s="7">
        <v>5.5713323308188227E-4</v>
      </c>
      <c r="S3831" s="7">
        <v>-2.2778076745064293E-4</v>
      </c>
      <c r="U3831" s="7">
        <v>83.377164146394904</v>
      </c>
      <c r="V3831" s="7">
        <v>2.3873065373672072E-3</v>
      </c>
    </row>
    <row r="3832" spans="1:22" x14ac:dyDescent="0.35">
      <c r="A3832" s="3">
        <v>2017</v>
      </c>
      <c r="B3832" s="13" t="s">
        <v>52</v>
      </c>
      <c r="C3832" s="13" t="s">
        <v>62</v>
      </c>
      <c r="D3832" s="13">
        <v>2010</v>
      </c>
      <c r="E3832" s="14">
        <v>7</v>
      </c>
      <c r="F3832" s="13">
        <v>72</v>
      </c>
      <c r="G3832" s="13">
        <v>2</v>
      </c>
      <c r="H3832" s="13">
        <v>74</v>
      </c>
      <c r="I3832" s="13" t="b">
        <v>1</v>
      </c>
      <c r="J3832" s="4">
        <v>2.7027027027027001E-2</v>
      </c>
      <c r="K3832">
        <f t="shared" si="300"/>
        <v>1.4448609809434551E-4</v>
      </c>
      <c r="L3832">
        <f t="shared" si="299"/>
        <v>1.20202370232182E-2</v>
      </c>
      <c r="M3832">
        <f t="shared" si="301"/>
        <v>3.2487127089778886E-4</v>
      </c>
      <c r="N3832">
        <f t="shared" si="302"/>
        <v>1.20202370232182E-2</v>
      </c>
      <c r="O3832">
        <f t="shared" si="303"/>
        <v>8.4141659162527402E-2</v>
      </c>
      <c r="Q3832" s="7">
        <v>3806</v>
      </c>
      <c r="R3832" s="7">
        <v>5.5713323308188227E-4</v>
      </c>
      <c r="S3832" s="7">
        <v>-2.2778076745064293E-4</v>
      </c>
      <c r="U3832" s="7">
        <v>83.399079552925699</v>
      </c>
      <c r="V3832" s="7">
        <v>2.3873065373672072E-3</v>
      </c>
    </row>
    <row r="3833" spans="1:22" x14ac:dyDescent="0.35">
      <c r="A3833" s="24">
        <v>2013</v>
      </c>
      <c r="B3833" s="17" t="s">
        <v>37</v>
      </c>
      <c r="C3833" s="17" t="s">
        <v>39</v>
      </c>
      <c r="D3833" s="17">
        <v>2007</v>
      </c>
      <c r="E3833" s="17">
        <v>6</v>
      </c>
      <c r="F3833" s="17">
        <v>181</v>
      </c>
      <c r="G3833" s="17">
        <v>5</v>
      </c>
      <c r="H3833" s="17">
        <v>186</v>
      </c>
      <c r="I3833" s="17" t="b">
        <v>1</v>
      </c>
      <c r="J3833" s="25">
        <v>2.68817204301075E-2</v>
      </c>
      <c r="K3833">
        <f t="shared" si="300"/>
        <v>3.6316776007497655E-4</v>
      </c>
      <c r="L3833">
        <f t="shared" si="299"/>
        <v>1.9056960934917627E-2</v>
      </c>
      <c r="M3833">
        <f t="shared" si="301"/>
        <v>5.1228389609993567E-4</v>
      </c>
      <c r="N3833">
        <f t="shared" si="302"/>
        <v>1.9056960934917627E-2</v>
      </c>
      <c r="O3833">
        <f t="shared" si="303"/>
        <v>0.11434176560950576</v>
      </c>
      <c r="Q3833" s="7">
        <v>3807</v>
      </c>
      <c r="R3833" s="7">
        <v>7.9063642362075864E-4</v>
      </c>
      <c r="S3833" s="7">
        <v>-3.2647059842311492E-4</v>
      </c>
      <c r="U3833" s="7">
        <v>83.420994959456493</v>
      </c>
      <c r="V3833" s="7">
        <v>2.3874181746062727E-3</v>
      </c>
    </row>
    <row r="3834" spans="1:22" x14ac:dyDescent="0.35">
      <c r="A3834" s="5">
        <v>2016</v>
      </c>
      <c r="B3834" s="14" t="s">
        <v>26</v>
      </c>
      <c r="C3834" s="14" t="s">
        <v>100</v>
      </c>
      <c r="D3834" s="14">
        <v>2005</v>
      </c>
      <c r="E3834" s="14">
        <v>11</v>
      </c>
      <c r="F3834" s="14">
        <v>109</v>
      </c>
      <c r="G3834" s="14">
        <v>3</v>
      </c>
      <c r="H3834" s="14">
        <v>112</v>
      </c>
      <c r="I3834" s="14" t="b">
        <v>1</v>
      </c>
      <c r="J3834" s="6">
        <v>2.6785714285714302E-2</v>
      </c>
      <c r="K3834">
        <f t="shared" si="300"/>
        <v>2.1868166198063104E-4</v>
      </c>
      <c r="L3834">
        <f t="shared" si="299"/>
        <v>1.4787889030576035E-2</v>
      </c>
      <c r="M3834">
        <f t="shared" si="301"/>
        <v>3.9610417046185832E-4</v>
      </c>
      <c r="N3834">
        <f t="shared" si="302"/>
        <v>1.4787889030576035E-2</v>
      </c>
      <c r="O3834">
        <f t="shared" si="303"/>
        <v>0.16266677933633639</v>
      </c>
      <c r="Q3834" s="7">
        <v>3808</v>
      </c>
      <c r="R3834" s="7">
        <v>1.2976134338473495E-3</v>
      </c>
      <c r="S3834" s="7">
        <v>-8.3344760864970579E-4</v>
      </c>
      <c r="U3834" s="7">
        <v>83.442910365987288</v>
      </c>
      <c r="V3834" s="7">
        <v>2.3885980205762929E-3</v>
      </c>
    </row>
    <row r="3835" spans="1:22" x14ac:dyDescent="0.35">
      <c r="A3835" s="3">
        <v>2015</v>
      </c>
      <c r="B3835" s="13" t="s">
        <v>30</v>
      </c>
      <c r="C3835" s="13" t="s">
        <v>36</v>
      </c>
      <c r="D3835" s="13">
        <v>2009</v>
      </c>
      <c r="E3835" s="17">
        <v>6</v>
      </c>
      <c r="F3835" s="13">
        <v>182</v>
      </c>
      <c r="G3835" s="13">
        <v>5</v>
      </c>
      <c r="H3835" s="13">
        <v>187</v>
      </c>
      <c r="I3835" s="13" t="b">
        <v>1</v>
      </c>
      <c r="J3835" s="4">
        <v>2.6737967914438499E-2</v>
      </c>
      <c r="K3835">
        <f t="shared" si="300"/>
        <v>3.6512027491408935E-4</v>
      </c>
      <c r="L3835">
        <f t="shared" si="299"/>
        <v>1.9108120653640676E-2</v>
      </c>
      <c r="M3835">
        <f t="shared" si="301"/>
        <v>5.1091231694226397E-4</v>
      </c>
      <c r="N3835">
        <f t="shared" si="302"/>
        <v>1.9108120653640676E-2</v>
      </c>
      <c r="O3835">
        <f t="shared" si="303"/>
        <v>0.11464872392184405</v>
      </c>
      <c r="Q3835" s="7">
        <v>3809</v>
      </c>
      <c r="R3835" s="7">
        <v>6.8549780061914701E-4</v>
      </c>
      <c r="S3835" s="7">
        <v>-2.8397965460564607E-4</v>
      </c>
      <c r="U3835" s="7">
        <v>83.464825772518068</v>
      </c>
      <c r="V3835" s="7">
        <v>2.3885980205762929E-3</v>
      </c>
    </row>
    <row r="3836" spans="1:22" x14ac:dyDescent="0.35">
      <c r="A3836" s="3">
        <v>2014</v>
      </c>
      <c r="B3836" s="13" t="s">
        <v>33</v>
      </c>
      <c r="C3836" s="13" t="s">
        <v>55</v>
      </c>
      <c r="D3836" s="13">
        <v>2007</v>
      </c>
      <c r="E3836" s="14">
        <v>7</v>
      </c>
      <c r="F3836" s="13">
        <v>73</v>
      </c>
      <c r="G3836" s="13">
        <v>2</v>
      </c>
      <c r="H3836" s="13">
        <v>75</v>
      </c>
      <c r="I3836" s="13" t="b">
        <v>1</v>
      </c>
      <c r="J3836" s="4">
        <v>2.66666666666667E-2</v>
      </c>
      <c r="K3836">
        <f t="shared" si="300"/>
        <v>1.4643861293345828E-4</v>
      </c>
      <c r="L3836">
        <f t="shared" si="299"/>
        <v>1.2101182294861039E-2</v>
      </c>
      <c r="M3836">
        <f t="shared" si="301"/>
        <v>3.2269819452962809E-4</v>
      </c>
      <c r="N3836">
        <f t="shared" si="302"/>
        <v>1.2101182294861039E-2</v>
      </c>
      <c r="O3836">
        <f t="shared" si="303"/>
        <v>8.4708276064027269E-2</v>
      </c>
      <c r="Q3836" s="7">
        <v>3810</v>
      </c>
      <c r="R3836" s="7">
        <v>6.8549780061914701E-4</v>
      </c>
      <c r="S3836" s="7">
        <v>-2.8397965460564607E-4</v>
      </c>
      <c r="U3836" s="7">
        <v>83.486741179048863</v>
      </c>
      <c r="V3836" s="7">
        <v>2.389944445948059E-3</v>
      </c>
    </row>
    <row r="3837" spans="1:22" x14ac:dyDescent="0.35">
      <c r="A3837" s="3">
        <v>2014</v>
      </c>
      <c r="B3837" s="13" t="s">
        <v>26</v>
      </c>
      <c r="C3837" s="13" t="s">
        <v>237</v>
      </c>
      <c r="D3837" s="13">
        <v>2006</v>
      </c>
      <c r="E3837" s="17">
        <v>8</v>
      </c>
      <c r="F3837" s="13">
        <v>73</v>
      </c>
      <c r="G3837" s="13">
        <v>2</v>
      </c>
      <c r="H3837" s="13">
        <v>75</v>
      </c>
      <c r="I3837" s="13" t="b">
        <v>1</v>
      </c>
      <c r="J3837" s="4">
        <v>2.66666666666667E-2</v>
      </c>
      <c r="K3837">
        <f t="shared" si="300"/>
        <v>1.4643861293345828E-4</v>
      </c>
      <c r="L3837">
        <f t="shared" si="299"/>
        <v>1.2101182294861039E-2</v>
      </c>
      <c r="M3837">
        <f t="shared" si="301"/>
        <v>3.2269819452962809E-4</v>
      </c>
      <c r="N3837">
        <f t="shared" si="302"/>
        <v>1.2101182294861039E-2</v>
      </c>
      <c r="O3837">
        <f t="shared" si="303"/>
        <v>9.6809458358888309E-2</v>
      </c>
      <c r="Q3837" s="7">
        <v>3811</v>
      </c>
      <c r="R3837" s="7">
        <v>5.6098887239548019E-4</v>
      </c>
      <c r="S3837" s="7">
        <v>-2.3390002441693326E-4</v>
      </c>
      <c r="U3837" s="7">
        <v>83.508656585579658</v>
      </c>
      <c r="V3837" s="7">
        <v>2.389944445948059E-3</v>
      </c>
    </row>
    <row r="3838" spans="1:22" x14ac:dyDescent="0.35">
      <c r="A3838" s="3">
        <v>2013</v>
      </c>
      <c r="B3838" s="13" t="s">
        <v>30</v>
      </c>
      <c r="C3838" s="13" t="s">
        <v>31</v>
      </c>
      <c r="D3838" s="13">
        <v>2006</v>
      </c>
      <c r="E3838" s="14">
        <v>7</v>
      </c>
      <c r="F3838" s="13">
        <v>330</v>
      </c>
      <c r="G3838" s="13">
        <v>9</v>
      </c>
      <c r="H3838" s="13">
        <v>339</v>
      </c>
      <c r="I3838" s="13" t="b">
        <v>1</v>
      </c>
      <c r="J3838" s="4">
        <v>2.6548672566371698E-2</v>
      </c>
      <c r="K3838">
        <f t="shared" si="300"/>
        <v>6.6190253045923146E-4</v>
      </c>
      <c r="L3838">
        <f t="shared" si="299"/>
        <v>2.5727466460171152E-2</v>
      </c>
      <c r="M3838">
        <f t="shared" si="301"/>
        <v>6.8303008301339385E-4</v>
      </c>
      <c r="N3838">
        <f t="shared" si="302"/>
        <v>2.5727466460171152E-2</v>
      </c>
      <c r="O3838">
        <f t="shared" si="303"/>
        <v>0.18009226522119806</v>
      </c>
      <c r="Q3838" s="7">
        <v>3812</v>
      </c>
      <c r="R3838" s="7">
        <v>1.2804307114015422E-3</v>
      </c>
      <c r="S3838" s="7">
        <v>-9.5334186342299534E-4</v>
      </c>
      <c r="U3838" s="7">
        <v>83.530571992110453</v>
      </c>
      <c r="V3838" s="7">
        <v>2.3935768650002066E-3</v>
      </c>
    </row>
    <row r="3839" spans="1:22" x14ac:dyDescent="0.35">
      <c r="A3839" s="24">
        <v>2014</v>
      </c>
      <c r="B3839" s="17" t="s">
        <v>26</v>
      </c>
      <c r="C3839" s="17" t="s">
        <v>100</v>
      </c>
      <c r="D3839" s="17">
        <v>2004</v>
      </c>
      <c r="E3839" s="17">
        <v>10</v>
      </c>
      <c r="F3839" s="17">
        <v>184</v>
      </c>
      <c r="G3839" s="17">
        <v>5</v>
      </c>
      <c r="H3839" s="17">
        <v>189</v>
      </c>
      <c r="I3839" s="17" t="b">
        <v>1</v>
      </c>
      <c r="J3839" s="25">
        <v>2.6455026455026499E-2</v>
      </c>
      <c r="K3839">
        <f t="shared" si="300"/>
        <v>3.690253045923149E-4</v>
      </c>
      <c r="L3839">
        <f t="shared" si="299"/>
        <v>1.9210031353236123E-2</v>
      </c>
      <c r="M3839">
        <f t="shared" si="301"/>
        <v>5.0820188765175018E-4</v>
      </c>
      <c r="N3839">
        <f t="shared" si="302"/>
        <v>1.9210031353236123E-2</v>
      </c>
      <c r="O3839">
        <f t="shared" si="303"/>
        <v>0.19210031353236123</v>
      </c>
      <c r="Q3839" s="7">
        <v>3813</v>
      </c>
      <c r="R3839" s="7">
        <v>5.6098887239548019E-4</v>
      </c>
      <c r="S3839" s="7">
        <v>-2.3390002441693326E-4</v>
      </c>
      <c r="U3839" s="7">
        <v>83.552487398641233</v>
      </c>
      <c r="V3839" s="7">
        <v>2.3938570722317727E-3</v>
      </c>
    </row>
    <row r="3840" spans="1:22" x14ac:dyDescent="0.35">
      <c r="A3840" s="5">
        <v>2014</v>
      </c>
      <c r="B3840" s="14" t="s">
        <v>52</v>
      </c>
      <c r="C3840" s="14" t="s">
        <v>53</v>
      </c>
      <c r="D3840" s="14">
        <v>2007</v>
      </c>
      <c r="E3840" s="14">
        <v>7</v>
      </c>
      <c r="F3840" s="14">
        <v>111</v>
      </c>
      <c r="G3840" s="14">
        <v>3</v>
      </c>
      <c r="H3840" s="14">
        <v>114</v>
      </c>
      <c r="I3840" s="14" t="b">
        <v>1</v>
      </c>
      <c r="J3840" s="6">
        <v>2.6315789473684199E-2</v>
      </c>
      <c r="K3840">
        <f t="shared" si="300"/>
        <v>2.2258669165885661E-4</v>
      </c>
      <c r="L3840">
        <f t="shared" si="299"/>
        <v>1.4919339518184329E-2</v>
      </c>
      <c r="M3840">
        <f t="shared" si="301"/>
        <v>3.9261419784695584E-4</v>
      </c>
      <c r="N3840">
        <f t="shared" si="302"/>
        <v>1.4919339518184329E-2</v>
      </c>
      <c r="O3840">
        <f t="shared" si="303"/>
        <v>0.1044353766272903</v>
      </c>
      <c r="Q3840" s="7">
        <v>3814</v>
      </c>
      <c r="R3840" s="7">
        <v>9.2070979189851142E-4</v>
      </c>
      <c r="S3840" s="7">
        <v>-5.9362094391996454E-4</v>
      </c>
      <c r="U3840" s="7">
        <v>83.574402805172028</v>
      </c>
      <c r="V3840" s="7">
        <v>2.3969420144921249E-3</v>
      </c>
    </row>
    <row r="3841" spans="1:22" x14ac:dyDescent="0.35">
      <c r="A3841" s="24">
        <v>2014</v>
      </c>
      <c r="B3841" s="17" t="s">
        <v>26</v>
      </c>
      <c r="C3841" s="17" t="s">
        <v>133</v>
      </c>
      <c r="D3841" s="17">
        <v>2005</v>
      </c>
      <c r="E3841" s="17">
        <v>9</v>
      </c>
      <c r="F3841" s="17">
        <v>111</v>
      </c>
      <c r="G3841" s="17">
        <v>3</v>
      </c>
      <c r="H3841" s="17">
        <v>114</v>
      </c>
      <c r="I3841" s="17" t="b">
        <v>1</v>
      </c>
      <c r="J3841" s="25">
        <v>2.6315789473684199E-2</v>
      </c>
      <c r="K3841">
        <f t="shared" si="300"/>
        <v>2.2258669165885661E-4</v>
      </c>
      <c r="L3841">
        <f t="shared" si="299"/>
        <v>1.4919339518184329E-2</v>
      </c>
      <c r="M3841">
        <f t="shared" si="301"/>
        <v>3.9261419784695584E-4</v>
      </c>
      <c r="N3841">
        <f t="shared" si="302"/>
        <v>1.4919339518184329E-2</v>
      </c>
      <c r="O3841">
        <f t="shared" si="303"/>
        <v>0.13427405566365896</v>
      </c>
      <c r="Q3841" s="7">
        <v>3815</v>
      </c>
      <c r="R3841" s="7">
        <v>1.4602911711530582E-3</v>
      </c>
      <c r="S3841" s="7">
        <v>-1.1332023231745113E-3</v>
      </c>
      <c r="U3841" s="7">
        <v>83.596318211702823</v>
      </c>
      <c r="V3841" s="7">
        <v>2.3981333799295247E-3</v>
      </c>
    </row>
    <row r="3842" spans="1:22" x14ac:dyDescent="0.35">
      <c r="A3842" s="5">
        <v>2016</v>
      </c>
      <c r="B3842" s="14" t="s">
        <v>24</v>
      </c>
      <c r="C3842" s="14" t="s">
        <v>49</v>
      </c>
      <c r="D3842" s="14">
        <v>2008</v>
      </c>
      <c r="E3842" s="14">
        <v>8</v>
      </c>
      <c r="F3842" s="14">
        <v>111</v>
      </c>
      <c r="G3842" s="14">
        <v>3</v>
      </c>
      <c r="H3842" s="14">
        <v>114</v>
      </c>
      <c r="I3842" s="14" t="b">
        <v>1</v>
      </c>
      <c r="J3842" s="6">
        <v>2.6315789473684199E-2</v>
      </c>
      <c r="K3842">
        <f t="shared" si="300"/>
        <v>2.2258669165885661E-4</v>
      </c>
      <c r="L3842">
        <f t="shared" si="299"/>
        <v>1.4919339518184329E-2</v>
      </c>
      <c r="M3842">
        <f t="shared" si="301"/>
        <v>3.9261419784695584E-4</v>
      </c>
      <c r="N3842">
        <f t="shared" si="302"/>
        <v>1.4919339518184329E-2</v>
      </c>
      <c r="O3842">
        <f t="shared" si="303"/>
        <v>0.11935471614547463</v>
      </c>
      <c r="Q3842" s="7">
        <v>3816</v>
      </c>
      <c r="R3842" s="7">
        <v>1.2804307114015422E-3</v>
      </c>
      <c r="S3842" s="7">
        <v>-9.5334186342299534E-4</v>
      </c>
      <c r="U3842" s="7">
        <v>83.618233618233617</v>
      </c>
      <c r="V3842" s="7">
        <v>2.3995679638847411E-3</v>
      </c>
    </row>
    <row r="3843" spans="1:22" x14ac:dyDescent="0.35">
      <c r="A3843" s="24">
        <v>2014</v>
      </c>
      <c r="B3843" s="17" t="s">
        <v>67</v>
      </c>
      <c r="C3843" s="17" t="s">
        <v>77</v>
      </c>
      <c r="D3843" s="17">
        <v>2008</v>
      </c>
      <c r="E3843" s="17">
        <v>6</v>
      </c>
      <c r="F3843" s="17">
        <v>74</v>
      </c>
      <c r="G3843" s="17">
        <v>2</v>
      </c>
      <c r="H3843" s="17">
        <v>76</v>
      </c>
      <c r="I3843" s="17" t="b">
        <v>1</v>
      </c>
      <c r="J3843" s="25">
        <v>2.6315789473684199E-2</v>
      </c>
      <c r="K3843">
        <f t="shared" si="300"/>
        <v>1.4839112777257108E-4</v>
      </c>
      <c r="L3843">
        <f t="shared" si="299"/>
        <v>1.2181589706297413E-2</v>
      </c>
      <c r="M3843">
        <f t="shared" si="301"/>
        <v>3.2056815016572125E-4</v>
      </c>
      <c r="N3843">
        <f t="shared" si="302"/>
        <v>1.2181589706297413E-2</v>
      </c>
      <c r="O3843">
        <f t="shared" si="303"/>
        <v>7.3089538237784468E-2</v>
      </c>
      <c r="Q3843" s="7">
        <v>3817</v>
      </c>
      <c r="R3843" s="7">
        <v>8.8821552854727879E-4</v>
      </c>
      <c r="S3843" s="7">
        <v>-3.7174965370287557E-4</v>
      </c>
      <c r="U3843" s="7">
        <v>83.640149024764398</v>
      </c>
      <c r="V3843" s="7">
        <v>2.3995679638847411E-3</v>
      </c>
    </row>
    <row r="3844" spans="1:22" x14ac:dyDescent="0.35">
      <c r="A3844" s="5">
        <v>2015</v>
      </c>
      <c r="B3844" s="14" t="s">
        <v>30</v>
      </c>
      <c r="C3844" s="14" t="s">
        <v>274</v>
      </c>
      <c r="D3844" s="14">
        <v>2007</v>
      </c>
      <c r="E3844" s="14">
        <v>8</v>
      </c>
      <c r="F3844" s="14">
        <v>74</v>
      </c>
      <c r="G3844" s="14">
        <v>2</v>
      </c>
      <c r="H3844" s="14">
        <v>76</v>
      </c>
      <c r="I3844" s="14" t="b">
        <v>1</v>
      </c>
      <c r="J3844" s="6">
        <v>2.6315789473684199E-2</v>
      </c>
      <c r="K3844">
        <f t="shared" si="300"/>
        <v>1.4839112777257108E-4</v>
      </c>
      <c r="L3844">
        <f t="shared" ref="L3844:L3907" si="304">SQRT(K3844)</f>
        <v>1.2181589706297413E-2</v>
      </c>
      <c r="M3844">
        <f t="shared" si="301"/>
        <v>3.2056815016572125E-4</v>
      </c>
      <c r="N3844">
        <f t="shared" si="302"/>
        <v>1.2181589706297413E-2</v>
      </c>
      <c r="O3844">
        <f t="shared" si="303"/>
        <v>9.74527176503793E-2</v>
      </c>
      <c r="Q3844" s="7">
        <v>3818</v>
      </c>
      <c r="R3844" s="7">
        <v>1.3509917040895453E-3</v>
      </c>
      <c r="S3844" s="7">
        <v>-9.5130280743462503E-4</v>
      </c>
      <c r="U3844" s="7">
        <v>83.662064431295192</v>
      </c>
      <c r="V3844" s="7">
        <v>2.4004790961473042E-3</v>
      </c>
    </row>
    <row r="3845" spans="1:22" x14ac:dyDescent="0.35">
      <c r="A3845" s="24">
        <v>2015</v>
      </c>
      <c r="B3845" s="17" t="s">
        <v>128</v>
      </c>
      <c r="C3845" s="17" t="s">
        <v>129</v>
      </c>
      <c r="D3845" s="17">
        <v>2008</v>
      </c>
      <c r="E3845" s="17">
        <v>7</v>
      </c>
      <c r="F3845" s="17">
        <v>74</v>
      </c>
      <c r="G3845" s="17">
        <v>2</v>
      </c>
      <c r="H3845" s="17">
        <v>76</v>
      </c>
      <c r="I3845" s="17" t="b">
        <v>1</v>
      </c>
      <c r="J3845" s="25">
        <v>2.6315789473684199E-2</v>
      </c>
      <c r="K3845">
        <f t="shared" si="300"/>
        <v>1.4839112777257108E-4</v>
      </c>
      <c r="L3845">
        <f t="shared" si="304"/>
        <v>1.2181589706297413E-2</v>
      </c>
      <c r="M3845">
        <f t="shared" si="301"/>
        <v>3.2056815016572125E-4</v>
      </c>
      <c r="N3845">
        <f t="shared" si="302"/>
        <v>1.2181589706297413E-2</v>
      </c>
      <c r="O3845">
        <f t="shared" si="303"/>
        <v>8.5271127944081884E-2</v>
      </c>
      <c r="Q3845" s="7">
        <v>3819</v>
      </c>
      <c r="R3845" s="7">
        <v>4.6784957425738969E-4</v>
      </c>
      <c r="S3845" s="7">
        <v>-6.8160677602469412E-5</v>
      </c>
      <c r="U3845" s="7">
        <v>83.683979837825987</v>
      </c>
      <c r="V3845" s="7">
        <v>2.4042611262429154E-3</v>
      </c>
    </row>
    <row r="3846" spans="1:22" x14ac:dyDescent="0.35">
      <c r="A3846" s="5">
        <v>2016</v>
      </c>
      <c r="B3846" s="14" t="s">
        <v>190</v>
      </c>
      <c r="C3846" s="14" t="s">
        <v>219</v>
      </c>
      <c r="D3846" s="14">
        <v>2008</v>
      </c>
      <c r="E3846" s="14">
        <v>8</v>
      </c>
      <c r="F3846" s="14">
        <v>74</v>
      </c>
      <c r="G3846" s="14">
        <v>2</v>
      </c>
      <c r="H3846" s="14">
        <v>76</v>
      </c>
      <c r="I3846" s="14" t="b">
        <v>1</v>
      </c>
      <c r="J3846" s="6">
        <v>2.6315789473684199E-2</v>
      </c>
      <c r="K3846">
        <f t="shared" si="300"/>
        <v>1.4839112777257108E-4</v>
      </c>
      <c r="L3846">
        <f t="shared" si="304"/>
        <v>1.2181589706297413E-2</v>
      </c>
      <c r="M3846">
        <f t="shared" si="301"/>
        <v>3.2056815016572125E-4</v>
      </c>
      <c r="N3846">
        <f t="shared" si="302"/>
        <v>1.2181589706297413E-2</v>
      </c>
      <c r="O3846">
        <f t="shared" si="303"/>
        <v>9.74527176503793E-2</v>
      </c>
      <c r="Q3846" s="7">
        <v>3820</v>
      </c>
      <c r="R3846" s="7">
        <v>1.0513011295374443E-3</v>
      </c>
      <c r="S3846" s="7">
        <v>-5.9030370878083321E-4</v>
      </c>
      <c r="U3846" s="7">
        <v>83.705895244356782</v>
      </c>
      <c r="V3846" s="7">
        <v>2.4042611262429154E-3</v>
      </c>
    </row>
    <row r="3847" spans="1:22" x14ac:dyDescent="0.35">
      <c r="A3847" s="3">
        <v>2016</v>
      </c>
      <c r="B3847" s="13" t="s">
        <v>26</v>
      </c>
      <c r="C3847" s="13" t="s">
        <v>130</v>
      </c>
      <c r="D3847" s="13">
        <v>2008</v>
      </c>
      <c r="E3847" s="17">
        <v>8</v>
      </c>
      <c r="F3847" s="13">
        <v>74</v>
      </c>
      <c r="G3847" s="13">
        <v>2</v>
      </c>
      <c r="H3847" s="13">
        <v>76</v>
      </c>
      <c r="I3847" s="13" t="b">
        <v>1</v>
      </c>
      <c r="J3847" s="4">
        <v>2.6315789473684199E-2</v>
      </c>
      <c r="K3847">
        <f t="shared" si="300"/>
        <v>1.4839112777257108E-4</v>
      </c>
      <c r="L3847">
        <f t="shared" si="304"/>
        <v>1.2181589706297413E-2</v>
      </c>
      <c r="M3847">
        <f t="shared" si="301"/>
        <v>3.2056815016572125E-4</v>
      </c>
      <c r="N3847">
        <f t="shared" si="302"/>
        <v>1.2181589706297413E-2</v>
      </c>
      <c r="O3847">
        <f t="shared" si="303"/>
        <v>9.74527176503793E-2</v>
      </c>
      <c r="Q3847" s="7">
        <v>3821</v>
      </c>
      <c r="R3847" s="7">
        <v>1.9664524467846427E-3</v>
      </c>
      <c r="S3847" s="7">
        <v>-1.2772964107910876E-3</v>
      </c>
      <c r="U3847" s="7">
        <v>83.727810650887562</v>
      </c>
      <c r="V3847" s="7">
        <v>2.4042611262429154E-3</v>
      </c>
    </row>
    <row r="3848" spans="1:22" x14ac:dyDescent="0.35">
      <c r="A3848" s="3">
        <v>2017</v>
      </c>
      <c r="B3848" s="13" t="s">
        <v>37</v>
      </c>
      <c r="C3848" s="13" t="s">
        <v>157</v>
      </c>
      <c r="D3848" s="13">
        <v>2008</v>
      </c>
      <c r="E3848" s="14">
        <v>9</v>
      </c>
      <c r="F3848" s="13">
        <v>74</v>
      </c>
      <c r="G3848" s="13">
        <v>2</v>
      </c>
      <c r="H3848" s="13">
        <v>76</v>
      </c>
      <c r="I3848" s="13" t="b">
        <v>1</v>
      </c>
      <c r="J3848" s="4">
        <v>2.6315789473684199E-2</v>
      </c>
      <c r="K3848">
        <f t="shared" si="300"/>
        <v>1.4839112777257108E-4</v>
      </c>
      <c r="L3848">
        <f t="shared" si="304"/>
        <v>1.2181589706297413E-2</v>
      </c>
      <c r="M3848">
        <f t="shared" si="301"/>
        <v>3.2056815016572125E-4</v>
      </c>
      <c r="N3848">
        <f t="shared" si="302"/>
        <v>1.2181589706297413E-2</v>
      </c>
      <c r="O3848">
        <f t="shared" si="303"/>
        <v>0.10963430735667672</v>
      </c>
      <c r="Q3848" s="7">
        <v>3822</v>
      </c>
      <c r="R3848" s="7">
        <v>7.1789309821044221E-4</v>
      </c>
      <c r="S3848" s="7">
        <v>-1.1011460295776729E-4</v>
      </c>
      <c r="U3848" s="7">
        <v>83.749726057418357</v>
      </c>
      <c r="V3848" s="7">
        <v>2.4048940763989994E-3</v>
      </c>
    </row>
    <row r="3849" spans="1:22" x14ac:dyDescent="0.35">
      <c r="A3849" s="24">
        <v>2013</v>
      </c>
      <c r="B3849" s="17" t="s">
        <v>104</v>
      </c>
      <c r="C3849" s="17" t="s">
        <v>115</v>
      </c>
      <c r="D3849" s="17">
        <v>2004</v>
      </c>
      <c r="E3849" s="17">
        <v>9</v>
      </c>
      <c r="F3849" s="17">
        <v>112</v>
      </c>
      <c r="G3849" s="17">
        <v>3</v>
      </c>
      <c r="H3849" s="17">
        <v>115</v>
      </c>
      <c r="I3849" s="17" t="b">
        <v>1</v>
      </c>
      <c r="J3849" s="25">
        <v>2.6086956521739101E-2</v>
      </c>
      <c r="K3849">
        <f t="shared" si="300"/>
        <v>2.2453920649796939E-4</v>
      </c>
      <c r="L3849">
        <f t="shared" si="304"/>
        <v>1.498463234443773E-2</v>
      </c>
      <c r="M3849">
        <f t="shared" si="301"/>
        <v>3.9090345246359253E-4</v>
      </c>
      <c r="N3849">
        <f t="shared" si="302"/>
        <v>1.498463234443773E-2</v>
      </c>
      <c r="O3849">
        <f t="shared" si="303"/>
        <v>0.13486169109993956</v>
      </c>
      <c r="Q3849" s="7">
        <v>3823</v>
      </c>
      <c r="R3849" s="7">
        <v>7.9877354800823755E-4</v>
      </c>
      <c r="S3849" s="7">
        <v>-3.3933619067920081E-4</v>
      </c>
      <c r="U3849" s="7">
        <v>83.771641463949152</v>
      </c>
      <c r="V3849" s="7">
        <v>2.4060414012933898E-3</v>
      </c>
    </row>
    <row r="3850" spans="1:22" x14ac:dyDescent="0.35">
      <c r="A3850" s="3">
        <v>2015</v>
      </c>
      <c r="B3850" s="13" t="s">
        <v>30</v>
      </c>
      <c r="C3850" s="13" t="s">
        <v>31</v>
      </c>
      <c r="D3850" s="13">
        <v>2009</v>
      </c>
      <c r="E3850" s="14">
        <v>6</v>
      </c>
      <c r="F3850" s="13">
        <v>187</v>
      </c>
      <c r="G3850" s="13">
        <v>5</v>
      </c>
      <c r="H3850" s="13">
        <v>192</v>
      </c>
      <c r="I3850" s="13" t="b">
        <v>1</v>
      </c>
      <c r="J3850" s="4">
        <v>2.6041666666666699E-2</v>
      </c>
      <c r="K3850">
        <f t="shared" si="300"/>
        <v>3.7488284910965324E-4</v>
      </c>
      <c r="L3850">
        <f t="shared" si="304"/>
        <v>1.9361891671777664E-2</v>
      </c>
      <c r="M3850">
        <f t="shared" si="301"/>
        <v>5.0421592895254393E-4</v>
      </c>
      <c r="N3850">
        <f t="shared" si="302"/>
        <v>1.9361891671777664E-2</v>
      </c>
      <c r="O3850">
        <f t="shared" si="303"/>
        <v>0.11617135003066598</v>
      </c>
      <c r="Q3850" s="7">
        <v>3824</v>
      </c>
      <c r="R3850" s="7">
        <v>9.1354501697293725E-4</v>
      </c>
      <c r="S3850" s="7">
        <v>-5.1566059407840282E-4</v>
      </c>
      <c r="U3850" s="7">
        <v>83.793556870479946</v>
      </c>
      <c r="V3850" s="7">
        <v>2.407728693283069E-3</v>
      </c>
    </row>
    <row r="3851" spans="1:22" x14ac:dyDescent="0.35">
      <c r="A3851" s="3">
        <v>2017</v>
      </c>
      <c r="B3851" s="13" t="s">
        <v>42</v>
      </c>
      <c r="C3851" s="13" t="s">
        <v>45</v>
      </c>
      <c r="D3851" s="13">
        <v>2008</v>
      </c>
      <c r="E3851" s="17">
        <v>9</v>
      </c>
      <c r="F3851" s="13">
        <v>187</v>
      </c>
      <c r="G3851" s="13">
        <v>5</v>
      </c>
      <c r="H3851" s="13">
        <v>192</v>
      </c>
      <c r="I3851" s="13" t="b">
        <v>1</v>
      </c>
      <c r="J3851" s="4">
        <v>2.6041666666666699E-2</v>
      </c>
      <c r="K3851">
        <f t="shared" si="300"/>
        <v>3.7488284910965324E-4</v>
      </c>
      <c r="L3851">
        <f t="shared" si="304"/>
        <v>1.9361891671777664E-2</v>
      </c>
      <c r="M3851">
        <f t="shared" si="301"/>
        <v>5.0421592895254393E-4</v>
      </c>
      <c r="N3851">
        <f t="shared" si="302"/>
        <v>1.9361891671777664E-2</v>
      </c>
      <c r="O3851">
        <f t="shared" si="303"/>
        <v>0.17425702504599896</v>
      </c>
      <c r="Q3851" s="7">
        <v>3825</v>
      </c>
      <c r="R3851" s="7">
        <v>9.1354501697293725E-4</v>
      </c>
      <c r="S3851" s="7">
        <v>-5.1566059407840282E-4</v>
      </c>
      <c r="U3851" s="7">
        <v>83.815472277010727</v>
      </c>
      <c r="V3851" s="7">
        <v>2.4079820184132548E-3</v>
      </c>
    </row>
    <row r="3852" spans="1:22" x14ac:dyDescent="0.35">
      <c r="A3852" s="3">
        <v>2017</v>
      </c>
      <c r="B3852" s="13" t="s">
        <v>26</v>
      </c>
      <c r="C3852" s="13" t="s">
        <v>27</v>
      </c>
      <c r="D3852" s="13">
        <v>2007</v>
      </c>
      <c r="E3852" s="14">
        <v>10</v>
      </c>
      <c r="F3852" s="13">
        <v>487</v>
      </c>
      <c r="G3852" s="13">
        <v>13</v>
      </c>
      <c r="H3852" s="13">
        <v>500</v>
      </c>
      <c r="I3852" s="13" t="b">
        <v>1</v>
      </c>
      <c r="J3852" s="4">
        <v>2.5999999999999999E-2</v>
      </c>
      <c r="K3852">
        <f t="shared" si="300"/>
        <v>9.7625741955638867E-4</v>
      </c>
      <c r="L3852">
        <f t="shared" si="304"/>
        <v>3.1245118331611237E-2</v>
      </c>
      <c r="M3852">
        <f t="shared" si="301"/>
        <v>8.1237307662189212E-4</v>
      </c>
      <c r="N3852">
        <f t="shared" si="302"/>
        <v>3.1245118331611237E-2</v>
      </c>
      <c r="O3852">
        <f t="shared" si="303"/>
        <v>0.31245118331611238</v>
      </c>
      <c r="Q3852" s="7">
        <v>3826</v>
      </c>
      <c r="R3852" s="7">
        <v>1.1080827637877677E-3</v>
      </c>
      <c r="S3852" s="7">
        <v>-7.8321149288997885E-4</v>
      </c>
      <c r="U3852" s="7">
        <v>83.837387683541522</v>
      </c>
      <c r="V3852" s="7">
        <v>2.4079820184132548E-3</v>
      </c>
    </row>
    <row r="3853" spans="1:22" x14ac:dyDescent="0.35">
      <c r="A3853" s="3">
        <v>2013</v>
      </c>
      <c r="B3853" s="13" t="s">
        <v>180</v>
      </c>
      <c r="C3853" s="13" t="s">
        <v>181</v>
      </c>
      <c r="D3853" s="13">
        <v>2004</v>
      </c>
      <c r="E3853" s="17">
        <v>9</v>
      </c>
      <c r="F3853" s="13">
        <v>75</v>
      </c>
      <c r="G3853" s="13">
        <v>2</v>
      </c>
      <c r="H3853" s="13">
        <v>77</v>
      </c>
      <c r="I3853" s="13" t="b">
        <v>1</v>
      </c>
      <c r="J3853" s="4">
        <v>2.5974025974026E-2</v>
      </c>
      <c r="K3853">
        <f t="shared" si="300"/>
        <v>1.5034364261168386E-4</v>
      </c>
      <c r="L3853">
        <f t="shared" si="304"/>
        <v>1.2261469838958291E-2</v>
      </c>
      <c r="M3853">
        <f t="shared" si="301"/>
        <v>3.1847973607683906E-4</v>
      </c>
      <c r="N3853">
        <f t="shared" si="302"/>
        <v>1.2261469838958291E-2</v>
      </c>
      <c r="O3853">
        <f t="shared" si="303"/>
        <v>0.11035322855062461</v>
      </c>
      <c r="Q3853" s="7">
        <v>3827</v>
      </c>
      <c r="R3853" s="7">
        <v>7.459063828819647E-4</v>
      </c>
      <c r="S3853" s="7">
        <v>-4.2103511198417584E-4</v>
      </c>
      <c r="U3853" s="7">
        <v>83.859303090072316</v>
      </c>
      <c r="V3853" s="7">
        <v>2.4079820184132548E-3</v>
      </c>
    </row>
    <row r="3854" spans="1:22" x14ac:dyDescent="0.35">
      <c r="A3854" s="3">
        <v>2013</v>
      </c>
      <c r="B3854" s="13" t="s">
        <v>190</v>
      </c>
      <c r="C3854" s="13" t="s">
        <v>219</v>
      </c>
      <c r="D3854" s="13">
        <v>2006</v>
      </c>
      <c r="E3854" s="14">
        <v>7</v>
      </c>
      <c r="F3854" s="13">
        <v>75</v>
      </c>
      <c r="G3854" s="13">
        <v>2</v>
      </c>
      <c r="H3854" s="13">
        <v>77</v>
      </c>
      <c r="I3854" s="13" t="b">
        <v>1</v>
      </c>
      <c r="J3854" s="4">
        <v>2.5974025974026E-2</v>
      </c>
      <c r="K3854">
        <f t="shared" si="300"/>
        <v>1.5034364261168386E-4</v>
      </c>
      <c r="L3854">
        <f t="shared" si="304"/>
        <v>1.2261469838958291E-2</v>
      </c>
      <c r="M3854">
        <f t="shared" si="301"/>
        <v>3.1847973607683906E-4</v>
      </c>
      <c r="N3854">
        <f t="shared" si="302"/>
        <v>1.2261469838958291E-2</v>
      </c>
      <c r="O3854">
        <f t="shared" si="303"/>
        <v>8.5830288872708035E-2</v>
      </c>
      <c r="Q3854" s="7">
        <v>3828</v>
      </c>
      <c r="R3854" s="7">
        <v>7.459063828819647E-4</v>
      </c>
      <c r="S3854" s="7">
        <v>-4.2103511198417584E-4</v>
      </c>
      <c r="U3854" s="7">
        <v>83.881218496603111</v>
      </c>
      <c r="V3854" s="7">
        <v>2.4108374469255494E-3</v>
      </c>
    </row>
    <row r="3855" spans="1:22" x14ac:dyDescent="0.35">
      <c r="A3855" s="24">
        <v>2014</v>
      </c>
      <c r="B3855" s="17" t="s">
        <v>180</v>
      </c>
      <c r="C3855" s="17" t="s">
        <v>181</v>
      </c>
      <c r="D3855" s="17">
        <v>2005</v>
      </c>
      <c r="E3855" s="17">
        <v>9</v>
      </c>
      <c r="F3855" s="17">
        <v>75</v>
      </c>
      <c r="G3855" s="17">
        <v>2</v>
      </c>
      <c r="H3855" s="17">
        <v>77</v>
      </c>
      <c r="I3855" s="17" t="b">
        <v>1</v>
      </c>
      <c r="J3855" s="25">
        <v>2.5974025974026E-2</v>
      </c>
      <c r="K3855">
        <f t="shared" si="300"/>
        <v>1.5034364261168386E-4</v>
      </c>
      <c r="L3855">
        <f t="shared" si="304"/>
        <v>1.2261469838958291E-2</v>
      </c>
      <c r="M3855">
        <f t="shared" si="301"/>
        <v>3.1847973607683906E-4</v>
      </c>
      <c r="N3855">
        <f t="shared" si="302"/>
        <v>1.2261469838958291E-2</v>
      </c>
      <c r="O3855">
        <f t="shared" si="303"/>
        <v>0.11035322855062461</v>
      </c>
      <c r="Q3855" s="7">
        <v>3829</v>
      </c>
      <c r="R3855" s="7">
        <v>9.2699457333486623E-4</v>
      </c>
      <c r="S3855" s="7">
        <v>-6.0212330243707732E-4</v>
      </c>
      <c r="U3855" s="7">
        <v>83.903133903133892</v>
      </c>
      <c r="V3855" s="7">
        <v>2.4108374469255494E-3</v>
      </c>
    </row>
    <row r="3856" spans="1:22" x14ac:dyDescent="0.35">
      <c r="A3856" s="3">
        <v>2014</v>
      </c>
      <c r="B3856" s="13" t="s">
        <v>158</v>
      </c>
      <c r="C3856" s="13" t="s">
        <v>234</v>
      </c>
      <c r="D3856" s="13">
        <v>2007</v>
      </c>
      <c r="E3856" s="14">
        <v>7</v>
      </c>
      <c r="F3856" s="13">
        <v>75</v>
      </c>
      <c r="G3856" s="13">
        <v>2</v>
      </c>
      <c r="H3856" s="13">
        <v>77</v>
      </c>
      <c r="I3856" s="13" t="b">
        <v>1</v>
      </c>
      <c r="J3856" s="4">
        <v>2.5974025974026E-2</v>
      </c>
      <c r="K3856">
        <f t="shared" si="300"/>
        <v>1.5034364261168386E-4</v>
      </c>
      <c r="L3856">
        <f t="shared" si="304"/>
        <v>1.2261469838958291E-2</v>
      </c>
      <c r="M3856">
        <f t="shared" si="301"/>
        <v>3.1847973607683906E-4</v>
      </c>
      <c r="N3856">
        <f t="shared" si="302"/>
        <v>1.2261469838958291E-2</v>
      </c>
      <c r="O3856">
        <f t="shared" si="303"/>
        <v>8.5830288872708035E-2</v>
      </c>
      <c r="Q3856" s="7">
        <v>3830</v>
      </c>
      <c r="R3856" s="7">
        <v>5.6481819242906316E-4</v>
      </c>
      <c r="S3856" s="7">
        <v>-2.399469215312743E-4</v>
      </c>
      <c r="U3856" s="7">
        <v>83.925049309664686</v>
      </c>
      <c r="V3856" s="7">
        <v>2.4119051555603279E-3</v>
      </c>
    </row>
    <row r="3857" spans="1:22" x14ac:dyDescent="0.35">
      <c r="A3857" s="24">
        <v>2014</v>
      </c>
      <c r="B3857" s="17" t="s">
        <v>128</v>
      </c>
      <c r="C3857" s="17" t="s">
        <v>129</v>
      </c>
      <c r="D3857" s="17">
        <v>2008</v>
      </c>
      <c r="E3857" s="17">
        <v>6</v>
      </c>
      <c r="F3857" s="17">
        <v>75</v>
      </c>
      <c r="G3857" s="17">
        <v>2</v>
      </c>
      <c r="H3857" s="17">
        <v>77</v>
      </c>
      <c r="I3857" s="17" t="b">
        <v>1</v>
      </c>
      <c r="J3857" s="25">
        <v>2.5974025974026E-2</v>
      </c>
      <c r="K3857">
        <f t="shared" si="300"/>
        <v>1.5034364261168386E-4</v>
      </c>
      <c r="L3857">
        <f t="shared" si="304"/>
        <v>1.2261469838958291E-2</v>
      </c>
      <c r="M3857">
        <f t="shared" si="301"/>
        <v>3.1847973607683906E-4</v>
      </c>
      <c r="N3857">
        <f t="shared" si="302"/>
        <v>1.2261469838958291E-2</v>
      </c>
      <c r="O3857">
        <f t="shared" si="303"/>
        <v>7.3568819033749747E-2</v>
      </c>
      <c r="Q3857" s="7">
        <v>3831</v>
      </c>
      <c r="R3857" s="7">
        <v>6.0836800830885141E-4</v>
      </c>
      <c r="S3857" s="7">
        <v>-9.608411220891574E-5</v>
      </c>
      <c r="U3857" s="7">
        <v>83.946964716195481</v>
      </c>
      <c r="V3857" s="7">
        <v>2.4142084634128621E-3</v>
      </c>
    </row>
    <row r="3858" spans="1:22" x14ac:dyDescent="0.35">
      <c r="A3858" s="3">
        <v>2015</v>
      </c>
      <c r="B3858" s="13" t="s">
        <v>102</v>
      </c>
      <c r="C3858" s="13" t="s">
        <v>272</v>
      </c>
      <c r="D3858" s="13">
        <v>2005</v>
      </c>
      <c r="E3858" s="14">
        <v>10</v>
      </c>
      <c r="F3858" s="13">
        <v>75</v>
      </c>
      <c r="G3858" s="13">
        <v>2</v>
      </c>
      <c r="H3858" s="13">
        <v>77</v>
      </c>
      <c r="I3858" s="13" t="b">
        <v>1</v>
      </c>
      <c r="J3858" s="4">
        <v>2.5974025974026E-2</v>
      </c>
      <c r="K3858">
        <f t="shared" si="300"/>
        <v>1.5034364261168386E-4</v>
      </c>
      <c r="L3858">
        <f t="shared" si="304"/>
        <v>1.2261469838958291E-2</v>
      </c>
      <c r="M3858">
        <f t="shared" si="301"/>
        <v>3.1847973607683906E-4</v>
      </c>
      <c r="N3858">
        <f t="shared" si="302"/>
        <v>1.2261469838958291E-2</v>
      </c>
      <c r="O3858">
        <f t="shared" si="303"/>
        <v>0.1226146983895829</v>
      </c>
      <c r="Q3858" s="7">
        <v>3832</v>
      </c>
      <c r="R3858" s="7">
        <v>1.5860017548679555E-3</v>
      </c>
      <c r="S3858" s="7">
        <v>-1.1898975844060972E-3</v>
      </c>
      <c r="U3858" s="7">
        <v>83.968880122726276</v>
      </c>
      <c r="V3858" s="7">
        <v>2.4202364589722106E-3</v>
      </c>
    </row>
    <row r="3859" spans="1:22" x14ac:dyDescent="0.35">
      <c r="A3859" s="3">
        <v>2015</v>
      </c>
      <c r="B3859" s="13" t="s">
        <v>26</v>
      </c>
      <c r="C3859" s="13" t="s">
        <v>54</v>
      </c>
      <c r="D3859" s="13">
        <v>2009</v>
      </c>
      <c r="E3859" s="17">
        <v>6</v>
      </c>
      <c r="F3859" s="13">
        <v>75</v>
      </c>
      <c r="G3859" s="13">
        <v>2</v>
      </c>
      <c r="H3859" s="13">
        <v>77</v>
      </c>
      <c r="I3859" s="13" t="b">
        <v>1</v>
      </c>
      <c r="J3859" s="4">
        <v>2.5974025974026E-2</v>
      </c>
      <c r="K3859">
        <f t="shared" si="300"/>
        <v>1.5034364261168386E-4</v>
      </c>
      <c r="L3859">
        <f t="shared" si="304"/>
        <v>1.2261469838958291E-2</v>
      </c>
      <c r="M3859">
        <f t="shared" si="301"/>
        <v>3.1847973607683906E-4</v>
      </c>
      <c r="N3859">
        <f t="shared" si="302"/>
        <v>1.2261469838958291E-2</v>
      </c>
      <c r="O3859">
        <f t="shared" si="303"/>
        <v>7.3568819033749747E-2</v>
      </c>
      <c r="Q3859" s="7">
        <v>3833</v>
      </c>
      <c r="R3859" s="7">
        <v>6.1000121395436203E-4</v>
      </c>
      <c r="S3859" s="7">
        <v>-9.9088897012098061E-5</v>
      </c>
      <c r="U3859" s="7">
        <v>83.990795529257056</v>
      </c>
      <c r="V3859" s="7">
        <v>2.4244346173033968E-3</v>
      </c>
    </row>
    <row r="3860" spans="1:22" x14ac:dyDescent="0.35">
      <c r="A3860" s="3">
        <v>2016</v>
      </c>
      <c r="B3860" s="13" t="s">
        <v>24</v>
      </c>
      <c r="C3860" s="13" t="s">
        <v>169</v>
      </c>
      <c r="D3860" s="13">
        <v>2008</v>
      </c>
      <c r="E3860" s="14">
        <v>8</v>
      </c>
      <c r="F3860" s="13">
        <v>75</v>
      </c>
      <c r="G3860" s="13">
        <v>2</v>
      </c>
      <c r="H3860" s="13">
        <v>77</v>
      </c>
      <c r="I3860" s="13" t="b">
        <v>1</v>
      </c>
      <c r="J3860" s="4">
        <v>2.5974025974026E-2</v>
      </c>
      <c r="K3860">
        <f t="shared" si="300"/>
        <v>1.5034364261168386E-4</v>
      </c>
      <c r="L3860">
        <f t="shared" si="304"/>
        <v>1.2261469838958291E-2</v>
      </c>
      <c r="M3860">
        <f t="shared" si="301"/>
        <v>3.1847973607683906E-4</v>
      </c>
      <c r="N3860">
        <f t="shared" si="302"/>
        <v>1.2261469838958291E-2</v>
      </c>
      <c r="O3860">
        <f t="shared" si="303"/>
        <v>9.8091758711666324E-2</v>
      </c>
      <c r="Q3860" s="7">
        <v>3834</v>
      </c>
      <c r="R3860" s="7">
        <v>5.6862172491570836E-4</v>
      </c>
      <c r="S3860" s="7">
        <v>-2.4592353038608027E-4</v>
      </c>
      <c r="U3860" s="7">
        <v>84.012710935787851</v>
      </c>
      <c r="V3860" s="7">
        <v>2.4258583863124052E-3</v>
      </c>
    </row>
    <row r="3861" spans="1:22" x14ac:dyDescent="0.35">
      <c r="A3861" s="3">
        <v>2016</v>
      </c>
      <c r="B3861" s="13" t="s">
        <v>42</v>
      </c>
      <c r="C3861" s="13" t="s">
        <v>182</v>
      </c>
      <c r="D3861" s="13">
        <v>2006</v>
      </c>
      <c r="E3861" s="17">
        <v>10</v>
      </c>
      <c r="F3861" s="13">
        <v>75</v>
      </c>
      <c r="G3861" s="13">
        <v>2</v>
      </c>
      <c r="H3861" s="13">
        <v>77</v>
      </c>
      <c r="I3861" s="13" t="b">
        <v>1</v>
      </c>
      <c r="J3861" s="4">
        <v>2.5974025974026E-2</v>
      </c>
      <c r="K3861">
        <f t="shared" si="300"/>
        <v>1.5034364261168386E-4</v>
      </c>
      <c r="L3861">
        <f t="shared" si="304"/>
        <v>1.2261469838958291E-2</v>
      </c>
      <c r="M3861">
        <f t="shared" si="301"/>
        <v>3.1847973607683906E-4</v>
      </c>
      <c r="N3861">
        <f t="shared" si="302"/>
        <v>1.2261469838958291E-2</v>
      </c>
      <c r="O3861">
        <f t="shared" si="303"/>
        <v>0.1226146983895829</v>
      </c>
      <c r="Q3861" s="7">
        <v>3835</v>
      </c>
      <c r="R3861" s="7">
        <v>7.5092937824103149E-4</v>
      </c>
      <c r="S3861" s="7">
        <v>-4.282311837114034E-4</v>
      </c>
      <c r="U3861" s="7">
        <v>84.034626342318646</v>
      </c>
      <c r="V3861" s="7">
        <v>2.4274288565787161E-3</v>
      </c>
    </row>
    <row r="3862" spans="1:22" x14ac:dyDescent="0.35">
      <c r="A3862" s="3">
        <v>2017</v>
      </c>
      <c r="B3862" s="13" t="s">
        <v>42</v>
      </c>
      <c r="C3862" s="13" t="s">
        <v>206</v>
      </c>
      <c r="D3862" s="13">
        <v>2006</v>
      </c>
      <c r="E3862" s="14">
        <v>11</v>
      </c>
      <c r="F3862" s="13">
        <v>75</v>
      </c>
      <c r="G3862" s="13">
        <v>2</v>
      </c>
      <c r="H3862" s="13">
        <v>77</v>
      </c>
      <c r="I3862" s="13" t="b">
        <v>1</v>
      </c>
      <c r="J3862" s="4">
        <v>2.5974025974026E-2</v>
      </c>
      <c r="K3862">
        <f t="shared" si="300"/>
        <v>1.5034364261168386E-4</v>
      </c>
      <c r="L3862">
        <f t="shared" si="304"/>
        <v>1.2261469838958291E-2</v>
      </c>
      <c r="M3862">
        <f t="shared" si="301"/>
        <v>3.1847973607683906E-4</v>
      </c>
      <c r="N3862">
        <f t="shared" si="302"/>
        <v>1.2261469838958291E-2</v>
      </c>
      <c r="O3862">
        <f t="shared" si="303"/>
        <v>0.1348761682285412</v>
      </c>
      <c r="Q3862" s="7">
        <v>3836</v>
      </c>
      <c r="R3862" s="7">
        <v>1.2089063696285344E-3</v>
      </c>
      <c r="S3862" s="7">
        <v>-5.2587628661514057E-4</v>
      </c>
      <c r="U3862" s="7">
        <v>84.05654174884944</v>
      </c>
      <c r="V3862" s="7">
        <v>2.4315196737930088E-3</v>
      </c>
    </row>
    <row r="3863" spans="1:22" x14ac:dyDescent="0.35">
      <c r="A3863" s="3">
        <v>2017</v>
      </c>
      <c r="B3863" s="13" t="s">
        <v>92</v>
      </c>
      <c r="C3863" s="13" t="s">
        <v>149</v>
      </c>
      <c r="D3863" s="13">
        <v>2010</v>
      </c>
      <c r="E3863" s="17">
        <v>7</v>
      </c>
      <c r="F3863" s="13">
        <v>114</v>
      </c>
      <c r="G3863" s="13">
        <v>3</v>
      </c>
      <c r="H3863" s="13">
        <v>117</v>
      </c>
      <c r="I3863" s="13" t="b">
        <v>1</v>
      </c>
      <c r="J3863" s="4">
        <v>2.5641025641025599E-2</v>
      </c>
      <c r="K3863">
        <f t="shared" si="300"/>
        <v>2.2844423617619493E-4</v>
      </c>
      <c r="L3863">
        <f t="shared" si="304"/>
        <v>1.5114371841932265E-2</v>
      </c>
      <c r="M3863">
        <f t="shared" si="301"/>
        <v>3.8754799594698051E-4</v>
      </c>
      <c r="N3863">
        <f t="shared" si="302"/>
        <v>1.5114371841932265E-2</v>
      </c>
      <c r="O3863">
        <f t="shared" si="303"/>
        <v>0.10580060289352586</v>
      </c>
      <c r="Q3863" s="7">
        <v>3837</v>
      </c>
      <c r="R3863" s="7">
        <v>1.770872287561975E-3</v>
      </c>
      <c r="S3863" s="7">
        <v>-1.2626703999102248E-3</v>
      </c>
      <c r="U3863" s="7">
        <v>84.078457155380221</v>
      </c>
      <c r="V3863" s="7">
        <v>2.4365345317334222E-3</v>
      </c>
    </row>
    <row r="3864" spans="1:22" x14ac:dyDescent="0.35">
      <c r="A3864" s="5">
        <v>2013</v>
      </c>
      <c r="B3864" s="14" t="s">
        <v>26</v>
      </c>
      <c r="C3864" s="14" t="s">
        <v>111</v>
      </c>
      <c r="D3864" s="14">
        <v>2005</v>
      </c>
      <c r="E3864" s="14">
        <v>8</v>
      </c>
      <c r="F3864" s="14">
        <v>76</v>
      </c>
      <c r="G3864" s="14">
        <v>2</v>
      </c>
      <c r="H3864" s="14">
        <v>78</v>
      </c>
      <c r="I3864" s="14" t="b">
        <v>1</v>
      </c>
      <c r="J3864" s="6">
        <v>2.5641025641025599E-2</v>
      </c>
      <c r="K3864">
        <f t="shared" si="300"/>
        <v>1.5229615745079663E-4</v>
      </c>
      <c r="L3864">
        <f t="shared" si="304"/>
        <v>1.2340832931807991E-2</v>
      </c>
      <c r="M3864">
        <f t="shared" si="301"/>
        <v>3.1643161363610183E-4</v>
      </c>
      <c r="N3864">
        <f t="shared" si="302"/>
        <v>1.2340832931807991E-2</v>
      </c>
      <c r="O3864">
        <f t="shared" si="303"/>
        <v>9.8726663454463931E-2</v>
      </c>
      <c r="Q3864" s="7">
        <v>3838</v>
      </c>
      <c r="R3864" s="7">
        <v>7.0104394469255329E-4</v>
      </c>
      <c r="S3864" s="7">
        <v>-3.0842974684559745E-4</v>
      </c>
      <c r="U3864" s="7">
        <v>84.100372561911016</v>
      </c>
      <c r="V3864" s="7">
        <v>2.4371613956525109E-3</v>
      </c>
    </row>
    <row r="3865" spans="1:22" x14ac:dyDescent="0.35">
      <c r="A3865" s="3">
        <v>2015</v>
      </c>
      <c r="B3865" s="13" t="s">
        <v>24</v>
      </c>
      <c r="C3865" s="13" t="s">
        <v>169</v>
      </c>
      <c r="D3865" s="13">
        <v>2006</v>
      </c>
      <c r="E3865" s="17">
        <v>9</v>
      </c>
      <c r="F3865" s="13">
        <v>76</v>
      </c>
      <c r="G3865" s="13">
        <v>2</v>
      </c>
      <c r="H3865" s="13">
        <v>78</v>
      </c>
      <c r="I3865" s="13" t="b">
        <v>1</v>
      </c>
      <c r="J3865" s="4">
        <v>2.5641025641025599E-2</v>
      </c>
      <c r="K3865">
        <f t="shared" si="300"/>
        <v>1.5229615745079663E-4</v>
      </c>
      <c r="L3865">
        <f t="shared" si="304"/>
        <v>1.2340832931807991E-2</v>
      </c>
      <c r="M3865">
        <f t="shared" si="301"/>
        <v>3.1643161363610183E-4</v>
      </c>
      <c r="N3865">
        <f t="shared" si="302"/>
        <v>1.2340832931807991E-2</v>
      </c>
      <c r="O3865">
        <f t="shared" si="303"/>
        <v>0.11106749638627192</v>
      </c>
      <c r="Q3865" s="7">
        <v>3839</v>
      </c>
      <c r="R3865" s="7">
        <v>1.1505718850953672E-3</v>
      </c>
      <c r="S3865" s="7">
        <v>-7.5795768724841136E-4</v>
      </c>
      <c r="U3865" s="7">
        <v>84.12228796844181</v>
      </c>
      <c r="V3865" s="7">
        <v>2.4371613956525109E-3</v>
      </c>
    </row>
    <row r="3866" spans="1:22" x14ac:dyDescent="0.35">
      <c r="A3866" s="3">
        <v>2015</v>
      </c>
      <c r="B3866" s="13" t="s">
        <v>136</v>
      </c>
      <c r="C3866" s="13" t="s">
        <v>205</v>
      </c>
      <c r="D3866" s="13">
        <v>2009</v>
      </c>
      <c r="E3866" s="14">
        <v>6</v>
      </c>
      <c r="F3866" s="13">
        <v>76</v>
      </c>
      <c r="G3866" s="13">
        <v>2</v>
      </c>
      <c r="H3866" s="13">
        <v>78</v>
      </c>
      <c r="I3866" s="13" t="b">
        <v>1</v>
      </c>
      <c r="J3866" s="4">
        <v>2.5641025641025599E-2</v>
      </c>
      <c r="K3866">
        <f t="shared" si="300"/>
        <v>1.5229615745079663E-4</v>
      </c>
      <c r="L3866">
        <f t="shared" si="304"/>
        <v>1.2340832931807991E-2</v>
      </c>
      <c r="M3866">
        <f t="shared" si="301"/>
        <v>3.1643161363610183E-4</v>
      </c>
      <c r="N3866">
        <f t="shared" si="302"/>
        <v>1.2340832931807991E-2</v>
      </c>
      <c r="O3866">
        <f t="shared" si="303"/>
        <v>7.4044997590847955E-2</v>
      </c>
      <c r="Q3866" s="7">
        <v>3840</v>
      </c>
      <c r="R3866" s="7">
        <v>9.2580791489396035E-4</v>
      </c>
      <c r="S3866" s="7">
        <v>-5.3319371704700451E-4</v>
      </c>
      <c r="U3866" s="7">
        <v>84.144203374972605</v>
      </c>
      <c r="V3866" s="7">
        <v>2.4416955935039767E-3</v>
      </c>
    </row>
    <row r="3867" spans="1:22" x14ac:dyDescent="0.35">
      <c r="A3867" s="3">
        <v>2017</v>
      </c>
      <c r="B3867" s="13" t="s">
        <v>30</v>
      </c>
      <c r="C3867" s="13" t="s">
        <v>51</v>
      </c>
      <c r="D3867" s="13">
        <v>2006</v>
      </c>
      <c r="E3867" s="17">
        <v>11</v>
      </c>
      <c r="F3867" s="13">
        <v>76</v>
      </c>
      <c r="G3867" s="13">
        <v>2</v>
      </c>
      <c r="H3867" s="13">
        <v>78</v>
      </c>
      <c r="I3867" s="13" t="b">
        <v>1</v>
      </c>
      <c r="J3867" s="4">
        <v>2.5641025641025599E-2</v>
      </c>
      <c r="K3867">
        <f t="shared" si="300"/>
        <v>1.5229615745079663E-4</v>
      </c>
      <c r="L3867">
        <f t="shared" si="304"/>
        <v>1.2340832931807991E-2</v>
      </c>
      <c r="M3867">
        <f t="shared" si="301"/>
        <v>3.1643161363610183E-4</v>
      </c>
      <c r="N3867">
        <f t="shared" si="302"/>
        <v>1.2340832931807991E-2</v>
      </c>
      <c r="O3867">
        <f t="shared" si="303"/>
        <v>0.13574916224988789</v>
      </c>
      <c r="Q3867" s="7">
        <v>3841</v>
      </c>
      <c r="R3867" s="7">
        <v>3.888809707363654E-4</v>
      </c>
      <c r="S3867" s="7">
        <v>-6.8312820570644154E-5</v>
      </c>
      <c r="U3867" s="7">
        <v>84.166118781503386</v>
      </c>
      <c r="V3867" s="7">
        <v>2.4429621825179039E-3</v>
      </c>
    </row>
    <row r="3868" spans="1:22" x14ac:dyDescent="0.35">
      <c r="A3868" s="5">
        <v>2017</v>
      </c>
      <c r="B3868" s="14" t="s">
        <v>26</v>
      </c>
      <c r="C3868" s="14" t="s">
        <v>111</v>
      </c>
      <c r="D3868" s="14">
        <v>2006</v>
      </c>
      <c r="E3868" s="14">
        <v>11</v>
      </c>
      <c r="F3868" s="14">
        <v>76</v>
      </c>
      <c r="G3868" s="14">
        <v>2</v>
      </c>
      <c r="H3868" s="14">
        <v>78</v>
      </c>
      <c r="I3868" s="14" t="b">
        <v>1</v>
      </c>
      <c r="J3868" s="6">
        <v>2.5641025641025599E-2</v>
      </c>
      <c r="K3868">
        <f t="shared" si="300"/>
        <v>1.5229615745079663E-4</v>
      </c>
      <c r="L3868">
        <f t="shared" si="304"/>
        <v>1.2340832931807991E-2</v>
      </c>
      <c r="M3868">
        <f t="shared" si="301"/>
        <v>3.1643161363610183E-4</v>
      </c>
      <c r="N3868">
        <f t="shared" si="302"/>
        <v>1.2340832931807991E-2</v>
      </c>
      <c r="O3868">
        <f t="shared" si="303"/>
        <v>0.13574916224988789</v>
      </c>
      <c r="Q3868" s="7">
        <v>3842</v>
      </c>
      <c r="R3868" s="7">
        <v>7.5591899710674576E-4</v>
      </c>
      <c r="S3868" s="7">
        <v>-4.3535084694102451E-4</v>
      </c>
      <c r="U3868" s="7">
        <v>84.18803418803418</v>
      </c>
      <c r="V3868" s="7">
        <v>2.4429621825179039E-3</v>
      </c>
    </row>
    <row r="3869" spans="1:22" x14ac:dyDescent="0.35">
      <c r="A3869" s="24">
        <v>2015</v>
      </c>
      <c r="B3869" s="17" t="s">
        <v>30</v>
      </c>
      <c r="C3869" s="17" t="s">
        <v>31</v>
      </c>
      <c r="D3869" s="17">
        <v>2007</v>
      </c>
      <c r="E3869" s="17">
        <v>8</v>
      </c>
      <c r="F3869" s="17">
        <v>306</v>
      </c>
      <c r="G3869" s="17">
        <v>8</v>
      </c>
      <c r="H3869" s="17">
        <v>314</v>
      </c>
      <c r="I3869" s="17" t="b">
        <v>1</v>
      </c>
      <c r="J3869" s="25">
        <v>2.54777070063694E-2</v>
      </c>
      <c r="K3869">
        <f t="shared" si="300"/>
        <v>6.1308965948141201E-4</v>
      </c>
      <c r="L3869">
        <f t="shared" si="304"/>
        <v>2.4760647396249801E-2</v>
      </c>
      <c r="M3869">
        <f t="shared" si="301"/>
        <v>6.3084451964967581E-4</v>
      </c>
      <c r="N3869">
        <f t="shared" si="302"/>
        <v>2.4760647396249801E-2</v>
      </c>
      <c r="O3869">
        <f t="shared" si="303"/>
        <v>0.1980851791699984</v>
      </c>
      <c r="Q3869" s="7">
        <v>3843</v>
      </c>
      <c r="R3869" s="7">
        <v>5.7239998392155558E-4</v>
      </c>
      <c r="S3869" s="7">
        <v>-2.5183183375583433E-4</v>
      </c>
      <c r="U3869" s="7">
        <v>84.209949594564975</v>
      </c>
      <c r="V3869" s="7">
        <v>2.4434415578783223E-3</v>
      </c>
    </row>
    <row r="3870" spans="1:22" x14ac:dyDescent="0.35">
      <c r="A3870" s="5">
        <v>2015</v>
      </c>
      <c r="B3870" s="14" t="s">
        <v>30</v>
      </c>
      <c r="C3870" s="14" t="s">
        <v>48</v>
      </c>
      <c r="D3870" s="14">
        <v>2006</v>
      </c>
      <c r="E3870" s="14">
        <v>9</v>
      </c>
      <c r="F3870" s="14">
        <v>153</v>
      </c>
      <c r="G3870" s="14">
        <v>4</v>
      </c>
      <c r="H3870" s="14">
        <v>157</v>
      </c>
      <c r="I3870" s="14" t="b">
        <v>1</v>
      </c>
      <c r="J3870" s="6">
        <v>2.54777070063694E-2</v>
      </c>
      <c r="K3870">
        <f t="shared" si="300"/>
        <v>3.06544829740706E-4</v>
      </c>
      <c r="L3870">
        <f t="shared" si="304"/>
        <v>1.7508421680457267E-2</v>
      </c>
      <c r="M3870">
        <f t="shared" si="301"/>
        <v>4.46074437718656E-4</v>
      </c>
      <c r="N3870">
        <f t="shared" si="302"/>
        <v>1.7508421680457267E-2</v>
      </c>
      <c r="O3870">
        <f t="shared" si="303"/>
        <v>0.1575757951241154</v>
      </c>
      <c r="Q3870" s="7">
        <v>3844</v>
      </c>
      <c r="R3870" s="7">
        <v>7.5591899710674576E-4</v>
      </c>
      <c r="S3870" s="7">
        <v>-4.3535084694102451E-4</v>
      </c>
      <c r="U3870" s="7">
        <v>84.231865001095755</v>
      </c>
      <c r="V3870" s="7">
        <v>2.445317299407764E-3</v>
      </c>
    </row>
    <row r="3871" spans="1:22" x14ac:dyDescent="0.35">
      <c r="A3871" s="3">
        <v>2016</v>
      </c>
      <c r="B3871" s="13" t="s">
        <v>26</v>
      </c>
      <c r="C3871" s="13" t="s">
        <v>110</v>
      </c>
      <c r="D3871" s="13">
        <v>2004</v>
      </c>
      <c r="E3871" s="17">
        <v>12</v>
      </c>
      <c r="F3871" s="13">
        <v>115</v>
      </c>
      <c r="G3871" s="13">
        <v>3</v>
      </c>
      <c r="H3871" s="13">
        <v>118</v>
      </c>
      <c r="I3871" s="13" t="b">
        <v>1</v>
      </c>
      <c r="J3871" s="4">
        <v>2.5423728813559299E-2</v>
      </c>
      <c r="K3871">
        <f t="shared" si="300"/>
        <v>2.303967510153077E-4</v>
      </c>
      <c r="L3871">
        <f t="shared" si="304"/>
        <v>1.5178825745600604E-2</v>
      </c>
      <c r="M3871">
        <f t="shared" si="301"/>
        <v>3.8590234946442179E-4</v>
      </c>
      <c r="N3871">
        <f t="shared" si="302"/>
        <v>1.5178825745600604E-2</v>
      </c>
      <c r="O3871">
        <f t="shared" si="303"/>
        <v>0.18214590894720725</v>
      </c>
      <c r="Q3871" s="7">
        <v>3845</v>
      </c>
      <c r="R3871" s="7">
        <v>7.5591899710674576E-4</v>
      </c>
      <c r="S3871" s="7">
        <v>-4.3535084694102451E-4</v>
      </c>
      <c r="U3871" s="7">
        <v>84.25378040762655</v>
      </c>
      <c r="V3871" s="7">
        <v>2.445317299407764E-3</v>
      </c>
    </row>
    <row r="3872" spans="1:22" x14ac:dyDescent="0.35">
      <c r="A3872" s="5">
        <v>2013</v>
      </c>
      <c r="B3872" s="14" t="s">
        <v>26</v>
      </c>
      <c r="C3872" s="14" t="s">
        <v>78</v>
      </c>
      <c r="D3872" s="14">
        <v>2004</v>
      </c>
      <c r="E3872" s="14">
        <v>9</v>
      </c>
      <c r="F3872" s="14">
        <v>154</v>
      </c>
      <c r="G3872" s="14">
        <v>4</v>
      </c>
      <c r="H3872" s="14">
        <v>158</v>
      </c>
      <c r="I3872" s="14" t="b">
        <v>1</v>
      </c>
      <c r="J3872" s="6">
        <v>2.53164556962025E-2</v>
      </c>
      <c r="K3872">
        <f t="shared" si="300"/>
        <v>3.084973445798188E-4</v>
      </c>
      <c r="L3872">
        <f t="shared" si="304"/>
        <v>1.756409247811622E-2</v>
      </c>
      <c r="M3872">
        <f t="shared" si="301"/>
        <v>4.4466056906623287E-4</v>
      </c>
      <c r="N3872">
        <f t="shared" si="302"/>
        <v>1.756409247811622E-2</v>
      </c>
      <c r="O3872">
        <f t="shared" si="303"/>
        <v>0.15807683230304598</v>
      </c>
      <c r="Q3872" s="7">
        <v>3846</v>
      </c>
      <c r="R3872" s="7">
        <v>9.3943801029193594E-4</v>
      </c>
      <c r="S3872" s="7">
        <v>-6.1886986012621469E-4</v>
      </c>
      <c r="U3872" s="7">
        <v>84.275695814157345</v>
      </c>
      <c r="V3872" s="7">
        <v>2.4456331298642851E-3</v>
      </c>
    </row>
    <row r="3873" spans="1:22" x14ac:dyDescent="0.35">
      <c r="A3873" s="3">
        <v>2017</v>
      </c>
      <c r="B3873" s="13" t="s">
        <v>26</v>
      </c>
      <c r="C3873" s="13" t="s">
        <v>27</v>
      </c>
      <c r="D3873" s="13">
        <v>2008</v>
      </c>
      <c r="E3873" s="17">
        <v>9</v>
      </c>
      <c r="F3873" s="13">
        <v>154</v>
      </c>
      <c r="G3873" s="13">
        <v>4</v>
      </c>
      <c r="H3873" s="13">
        <v>158</v>
      </c>
      <c r="I3873" s="13" t="b">
        <v>1</v>
      </c>
      <c r="J3873" s="4">
        <v>2.53164556962025E-2</v>
      </c>
      <c r="K3873">
        <f t="shared" si="300"/>
        <v>3.084973445798188E-4</v>
      </c>
      <c r="L3873">
        <f t="shared" si="304"/>
        <v>1.756409247811622E-2</v>
      </c>
      <c r="M3873">
        <f t="shared" si="301"/>
        <v>4.4466056906623287E-4</v>
      </c>
      <c r="N3873">
        <f t="shared" si="302"/>
        <v>1.756409247811622E-2</v>
      </c>
      <c r="O3873">
        <f t="shared" si="303"/>
        <v>0.15807683230304598</v>
      </c>
      <c r="Q3873" s="7">
        <v>3847</v>
      </c>
      <c r="R3873" s="7">
        <v>1.1556072346893635E-3</v>
      </c>
      <c r="S3873" s="7">
        <v>-7.6470378222577096E-4</v>
      </c>
      <c r="U3873" s="7">
        <v>84.29761122068814</v>
      </c>
      <c r="V3873" s="7">
        <v>2.4458065096356041E-3</v>
      </c>
    </row>
    <row r="3874" spans="1:22" x14ac:dyDescent="0.35">
      <c r="A3874" s="3">
        <v>2013</v>
      </c>
      <c r="B3874" s="13" t="s">
        <v>186</v>
      </c>
      <c r="C3874" s="13" t="s">
        <v>195</v>
      </c>
      <c r="D3874" s="13">
        <v>2007</v>
      </c>
      <c r="E3874" s="14">
        <v>6</v>
      </c>
      <c r="F3874" s="13">
        <v>77</v>
      </c>
      <c r="G3874" s="13">
        <v>2</v>
      </c>
      <c r="H3874" s="13">
        <v>79</v>
      </c>
      <c r="I3874" s="13" t="b">
        <v>1</v>
      </c>
      <c r="J3874" s="4">
        <v>2.53164556962025E-2</v>
      </c>
      <c r="K3874">
        <f t="shared" si="300"/>
        <v>1.542486722899094E-4</v>
      </c>
      <c r="L3874">
        <f t="shared" si="304"/>
        <v>1.2419688896663611E-2</v>
      </c>
      <c r="M3874">
        <f t="shared" si="301"/>
        <v>3.1442250371300243E-4</v>
      </c>
      <c r="N3874">
        <f t="shared" si="302"/>
        <v>1.2419688896663611E-2</v>
      </c>
      <c r="O3874">
        <f t="shared" si="303"/>
        <v>7.4518133379981671E-2</v>
      </c>
      <c r="Q3874" s="7">
        <v>3848</v>
      </c>
      <c r="R3874" s="7">
        <v>6.181025145446167E-4</v>
      </c>
      <c r="S3874" s="7">
        <v>-1.1388658559207277E-4</v>
      </c>
      <c r="U3874" s="7">
        <v>84.31952662721892</v>
      </c>
      <c r="V3874" s="7">
        <v>2.4493969863104092E-3</v>
      </c>
    </row>
    <row r="3875" spans="1:22" x14ac:dyDescent="0.35">
      <c r="A3875" s="3">
        <v>2013</v>
      </c>
      <c r="B3875" s="13" t="s">
        <v>104</v>
      </c>
      <c r="C3875" s="13" t="s">
        <v>115</v>
      </c>
      <c r="D3875" s="13">
        <v>2006</v>
      </c>
      <c r="E3875" s="17">
        <v>7</v>
      </c>
      <c r="F3875" s="13">
        <v>77</v>
      </c>
      <c r="G3875" s="13">
        <v>2</v>
      </c>
      <c r="H3875" s="13">
        <v>79</v>
      </c>
      <c r="I3875" s="13" t="b">
        <v>1</v>
      </c>
      <c r="J3875" s="4">
        <v>2.53164556962025E-2</v>
      </c>
      <c r="K3875">
        <f t="shared" si="300"/>
        <v>1.542486722899094E-4</v>
      </c>
      <c r="L3875">
        <f t="shared" si="304"/>
        <v>1.2419688896663611E-2</v>
      </c>
      <c r="M3875">
        <f t="shared" si="301"/>
        <v>3.1442250371300243E-4</v>
      </c>
      <c r="N3875">
        <f t="shared" si="302"/>
        <v>1.2419688896663611E-2</v>
      </c>
      <c r="O3875">
        <f t="shared" si="303"/>
        <v>8.6937822276645274E-2</v>
      </c>
      <c r="Q3875" s="7">
        <v>3849</v>
      </c>
      <c r="R3875" s="7">
        <v>1.4931792505061673E-3</v>
      </c>
      <c r="S3875" s="7">
        <v>-9.8896332155362339E-4</v>
      </c>
      <c r="U3875" s="7">
        <v>84.341442033749715</v>
      </c>
      <c r="V3875" s="7">
        <v>2.4493969863104092E-3</v>
      </c>
    </row>
    <row r="3876" spans="1:22" x14ac:dyDescent="0.35">
      <c r="A3876" s="5">
        <v>2015</v>
      </c>
      <c r="B3876" s="14" t="s">
        <v>24</v>
      </c>
      <c r="C3876" s="14" t="s">
        <v>169</v>
      </c>
      <c r="D3876" s="14">
        <v>2007</v>
      </c>
      <c r="E3876" s="14">
        <v>8</v>
      </c>
      <c r="F3876" s="14">
        <v>77</v>
      </c>
      <c r="G3876" s="14">
        <v>2</v>
      </c>
      <c r="H3876" s="14">
        <v>79</v>
      </c>
      <c r="I3876" s="14" t="b">
        <v>1</v>
      </c>
      <c r="J3876" s="6">
        <v>2.53164556962025E-2</v>
      </c>
      <c r="K3876">
        <f t="shared" si="300"/>
        <v>1.542486722899094E-4</v>
      </c>
      <c r="L3876">
        <f t="shared" si="304"/>
        <v>1.2419688896663611E-2</v>
      </c>
      <c r="M3876">
        <f t="shared" si="301"/>
        <v>3.1442250371300243E-4</v>
      </c>
      <c r="N3876">
        <f t="shared" si="302"/>
        <v>1.2419688896663611E-2</v>
      </c>
      <c r="O3876">
        <f t="shared" si="303"/>
        <v>9.9357511173308891E-2</v>
      </c>
      <c r="Q3876" s="7">
        <v>3850</v>
      </c>
      <c r="R3876" s="7">
        <v>2.8803239910237784E-3</v>
      </c>
      <c r="S3876" s="7">
        <v>-2.0679509144018865E-3</v>
      </c>
      <c r="U3876" s="7">
        <v>84.36335744028051</v>
      </c>
      <c r="V3876" s="7">
        <v>2.4493969863104092E-3</v>
      </c>
    </row>
    <row r="3877" spans="1:22" x14ac:dyDescent="0.35">
      <c r="A3877" s="24">
        <v>2016</v>
      </c>
      <c r="B3877" s="17" t="s">
        <v>30</v>
      </c>
      <c r="C3877" s="17" t="s">
        <v>51</v>
      </c>
      <c r="D3877" s="17">
        <v>2007</v>
      </c>
      <c r="E3877" s="17">
        <v>9</v>
      </c>
      <c r="F3877" s="17">
        <v>77</v>
      </c>
      <c r="G3877" s="17">
        <v>2</v>
      </c>
      <c r="H3877" s="17">
        <v>79</v>
      </c>
      <c r="I3877" s="17" t="b">
        <v>1</v>
      </c>
      <c r="J3877" s="25">
        <v>2.53164556962025E-2</v>
      </c>
      <c r="K3877">
        <f t="shared" si="300"/>
        <v>1.542486722899094E-4</v>
      </c>
      <c r="L3877">
        <f t="shared" si="304"/>
        <v>1.2419688896663611E-2</v>
      </c>
      <c r="M3877">
        <f t="shared" si="301"/>
        <v>3.1442250371300243E-4</v>
      </c>
      <c r="N3877">
        <f t="shared" si="302"/>
        <v>1.2419688896663611E-2</v>
      </c>
      <c r="O3877">
        <f t="shared" si="303"/>
        <v>0.11177720006997251</v>
      </c>
      <c r="Q3877" s="7">
        <v>3851</v>
      </c>
      <c r="R3877" s="7">
        <v>9.4559832554619186E-4</v>
      </c>
      <c r="S3877" s="7">
        <v>-6.2711858946935275E-4</v>
      </c>
      <c r="U3877" s="7">
        <v>84.385272846811304</v>
      </c>
      <c r="V3877" s="7">
        <v>2.4523791213228708E-3</v>
      </c>
    </row>
    <row r="3878" spans="1:22" x14ac:dyDescent="0.35">
      <c r="A3878" s="5">
        <v>2015</v>
      </c>
      <c r="B3878" s="14" t="s">
        <v>26</v>
      </c>
      <c r="C3878" s="14" t="s">
        <v>78</v>
      </c>
      <c r="D3878" s="14">
        <v>2005</v>
      </c>
      <c r="E3878" s="14">
        <v>10</v>
      </c>
      <c r="F3878" s="14">
        <v>155</v>
      </c>
      <c r="G3878" s="14">
        <v>4</v>
      </c>
      <c r="H3878" s="14">
        <v>159</v>
      </c>
      <c r="I3878" s="14" t="b">
        <v>1</v>
      </c>
      <c r="J3878" s="6">
        <v>2.51572327044025E-2</v>
      </c>
      <c r="K3878">
        <f t="shared" si="300"/>
        <v>3.104498594189316E-4</v>
      </c>
      <c r="L3878">
        <f t="shared" si="304"/>
        <v>1.7619587379360833E-2</v>
      </c>
      <c r="M3878">
        <f t="shared" si="301"/>
        <v>4.4326005985813392E-4</v>
      </c>
      <c r="N3878">
        <f t="shared" si="302"/>
        <v>1.7619587379360833E-2</v>
      </c>
      <c r="O3878">
        <f t="shared" si="303"/>
        <v>0.17619587379360835</v>
      </c>
      <c r="Q3878" s="7">
        <v>3852</v>
      </c>
      <c r="R3878" s="7">
        <v>5.7615346665682639E-4</v>
      </c>
      <c r="S3878" s="7">
        <v>-2.5767373057998733E-4</v>
      </c>
      <c r="U3878" s="7">
        <v>84.407188253342085</v>
      </c>
      <c r="V3878" s="7">
        <v>2.4531663598390961E-3</v>
      </c>
    </row>
    <row r="3879" spans="1:22" x14ac:dyDescent="0.35">
      <c r="A3879" s="3">
        <v>2017</v>
      </c>
      <c r="B3879" s="13" t="s">
        <v>30</v>
      </c>
      <c r="C3879" s="13" t="s">
        <v>31</v>
      </c>
      <c r="D3879" s="13">
        <v>2010</v>
      </c>
      <c r="E3879" s="17">
        <v>7</v>
      </c>
      <c r="F3879" s="13">
        <v>155</v>
      </c>
      <c r="G3879" s="13">
        <v>4</v>
      </c>
      <c r="H3879" s="13">
        <v>159</v>
      </c>
      <c r="I3879" s="13" t="b">
        <v>1</v>
      </c>
      <c r="J3879" s="4">
        <v>2.51572327044025E-2</v>
      </c>
      <c r="K3879">
        <f t="shared" ref="K3879:K3942" si="305">H3879/$H$1</f>
        <v>3.104498594189316E-4</v>
      </c>
      <c r="L3879">
        <f t="shared" si="304"/>
        <v>1.7619587379360833E-2</v>
      </c>
      <c r="M3879">
        <f t="shared" ref="M3879:M3942" si="306">J3879*L3879</f>
        <v>4.4326005985813392E-4</v>
      </c>
      <c r="N3879">
        <f t="shared" ref="N3879:N3942" si="307">L3879</f>
        <v>1.7619587379360833E-2</v>
      </c>
      <c r="O3879">
        <f t="shared" ref="O3879:O3942" si="308">E3879*L3879</f>
        <v>0.12333711165552583</v>
      </c>
      <c r="Q3879" s="7">
        <v>3853</v>
      </c>
      <c r="R3879" s="7">
        <v>9.4559832554619186E-4</v>
      </c>
      <c r="S3879" s="7">
        <v>-6.2711858946935275E-4</v>
      </c>
      <c r="U3879" s="7">
        <v>84.429103659872879</v>
      </c>
      <c r="V3879" s="7">
        <v>2.4531663598390961E-3</v>
      </c>
    </row>
    <row r="3880" spans="1:22" x14ac:dyDescent="0.35">
      <c r="A3880" s="5">
        <v>2017</v>
      </c>
      <c r="B3880" s="14" t="s">
        <v>30</v>
      </c>
      <c r="C3880" s="14" t="s">
        <v>31</v>
      </c>
      <c r="D3880" s="14">
        <v>2011</v>
      </c>
      <c r="E3880" s="14">
        <v>6</v>
      </c>
      <c r="F3880" s="14">
        <v>155</v>
      </c>
      <c r="G3880" s="14">
        <v>4</v>
      </c>
      <c r="H3880" s="14">
        <v>159</v>
      </c>
      <c r="I3880" s="14" t="b">
        <v>1</v>
      </c>
      <c r="J3880" s="6">
        <v>2.51572327044025E-2</v>
      </c>
      <c r="K3880">
        <f t="shared" si="305"/>
        <v>3.104498594189316E-4</v>
      </c>
      <c r="L3880">
        <f t="shared" si="304"/>
        <v>1.7619587379360833E-2</v>
      </c>
      <c r="M3880">
        <f t="shared" si="306"/>
        <v>4.4326005985813392E-4</v>
      </c>
      <c r="N3880">
        <f t="shared" si="307"/>
        <v>1.7619587379360833E-2</v>
      </c>
      <c r="O3880">
        <f t="shared" si="308"/>
        <v>0.105717524276165</v>
      </c>
      <c r="Q3880" s="7">
        <v>3854</v>
      </c>
      <c r="R3880" s="7">
        <v>5.7615346665682639E-4</v>
      </c>
      <c r="S3880" s="7">
        <v>-2.5767373057998733E-4</v>
      </c>
      <c r="U3880" s="7">
        <v>84.451019066403674</v>
      </c>
      <c r="V3880" s="7">
        <v>2.4540200576866813E-3</v>
      </c>
    </row>
    <row r="3881" spans="1:22" x14ac:dyDescent="0.35">
      <c r="A3881" s="24">
        <v>2016</v>
      </c>
      <c r="B3881" s="17" t="s">
        <v>30</v>
      </c>
      <c r="C3881" s="17" t="s">
        <v>31</v>
      </c>
      <c r="D3881" s="17">
        <v>2008</v>
      </c>
      <c r="E3881" s="17">
        <v>8</v>
      </c>
      <c r="F3881" s="17">
        <v>273</v>
      </c>
      <c r="G3881" s="17">
        <v>7</v>
      </c>
      <c r="H3881" s="17">
        <v>280</v>
      </c>
      <c r="I3881" s="17" t="b">
        <v>1</v>
      </c>
      <c r="J3881" s="25">
        <v>2.5000000000000001E-2</v>
      </c>
      <c r="K3881">
        <f t="shared" si="305"/>
        <v>5.4670415495157768E-4</v>
      </c>
      <c r="L3881">
        <f t="shared" si="304"/>
        <v>2.3381705561219816E-2</v>
      </c>
      <c r="M3881">
        <f t="shared" si="306"/>
        <v>5.8454263903049547E-4</v>
      </c>
      <c r="N3881">
        <f t="shared" si="307"/>
        <v>2.3381705561219816E-2</v>
      </c>
      <c r="O3881">
        <f t="shared" si="308"/>
        <v>0.18705364448975853</v>
      </c>
      <c r="Q3881" s="7">
        <v>3855</v>
      </c>
      <c r="R3881" s="7">
        <v>3.9143103721214366E-4</v>
      </c>
      <c r="S3881" s="7">
        <v>-7.2951301135304599E-5</v>
      </c>
      <c r="U3881" s="7">
        <v>84.472934472934469</v>
      </c>
      <c r="V3881" s="7">
        <v>2.4545677688993226E-3</v>
      </c>
    </row>
    <row r="3882" spans="1:22" x14ac:dyDescent="0.35">
      <c r="A3882" s="5">
        <v>2015</v>
      </c>
      <c r="B3882" s="14" t="s">
        <v>26</v>
      </c>
      <c r="C3882" s="14" t="s">
        <v>100</v>
      </c>
      <c r="D3882" s="14">
        <v>2007</v>
      </c>
      <c r="E3882" s="14">
        <v>8</v>
      </c>
      <c r="F3882" s="14">
        <v>156</v>
      </c>
      <c r="G3882" s="14">
        <v>4</v>
      </c>
      <c r="H3882" s="14">
        <v>160</v>
      </c>
      <c r="I3882" s="14" t="b">
        <v>1</v>
      </c>
      <c r="J3882" s="6">
        <v>2.5000000000000001E-2</v>
      </c>
      <c r="K3882">
        <f t="shared" si="305"/>
        <v>3.1240237425804435E-4</v>
      </c>
      <c r="L3882">
        <f t="shared" si="304"/>
        <v>1.7674908041006729E-2</v>
      </c>
      <c r="M3882">
        <f t="shared" si="306"/>
        <v>4.4187270102516825E-4</v>
      </c>
      <c r="N3882">
        <f t="shared" si="307"/>
        <v>1.7674908041006729E-2</v>
      </c>
      <c r="O3882">
        <f t="shared" si="308"/>
        <v>0.14139926432805383</v>
      </c>
      <c r="Q3882" s="7">
        <v>3856</v>
      </c>
      <c r="R3882" s="7">
        <v>1.1303207549908747E-3</v>
      </c>
      <c r="S3882" s="7">
        <v>-8.118410189140357E-4</v>
      </c>
      <c r="U3882" s="7">
        <v>84.494849879465249</v>
      </c>
      <c r="V3882" s="7">
        <v>2.4589627012796913E-3</v>
      </c>
    </row>
    <row r="3883" spans="1:22" x14ac:dyDescent="0.35">
      <c r="A3883" s="3">
        <v>2014</v>
      </c>
      <c r="B3883" s="13" t="s">
        <v>92</v>
      </c>
      <c r="C3883" s="13" t="s">
        <v>167</v>
      </c>
      <c r="D3883" s="13">
        <v>2008</v>
      </c>
      <c r="E3883" s="17">
        <v>6</v>
      </c>
      <c r="F3883" s="13">
        <v>117</v>
      </c>
      <c r="G3883" s="13">
        <v>3</v>
      </c>
      <c r="H3883" s="13">
        <v>120</v>
      </c>
      <c r="I3883" s="13" t="b">
        <v>1</v>
      </c>
      <c r="J3883" s="4">
        <v>2.5000000000000001E-2</v>
      </c>
      <c r="K3883">
        <f t="shared" si="305"/>
        <v>2.3430178069353328E-4</v>
      </c>
      <c r="L3883">
        <f t="shared" si="304"/>
        <v>1.5306919373065674E-2</v>
      </c>
      <c r="M3883">
        <f t="shared" si="306"/>
        <v>3.8267298432664187E-4</v>
      </c>
      <c r="N3883">
        <f t="shared" si="307"/>
        <v>1.5306919373065674E-2</v>
      </c>
      <c r="O3883">
        <f t="shared" si="308"/>
        <v>9.1841516238394039E-2</v>
      </c>
      <c r="Q3883" s="7">
        <v>3857</v>
      </c>
      <c r="R3883" s="7">
        <v>3.9143103721214366E-4</v>
      </c>
      <c r="S3883" s="7">
        <v>-7.2951301135304599E-5</v>
      </c>
      <c r="U3883" s="7">
        <v>84.516765285996044</v>
      </c>
      <c r="V3883" s="7">
        <v>2.4610872166872474E-3</v>
      </c>
    </row>
    <row r="3884" spans="1:22" x14ac:dyDescent="0.35">
      <c r="A3884" s="5">
        <v>2015</v>
      </c>
      <c r="B3884" s="14" t="s">
        <v>33</v>
      </c>
      <c r="C3884" s="14" t="s">
        <v>55</v>
      </c>
      <c r="D3884" s="14">
        <v>2007</v>
      </c>
      <c r="E3884" s="14">
        <v>8</v>
      </c>
      <c r="F3884" s="14">
        <v>78</v>
      </c>
      <c r="G3884" s="14">
        <v>2</v>
      </c>
      <c r="H3884" s="14">
        <v>80</v>
      </c>
      <c r="I3884" s="14" t="b">
        <v>1</v>
      </c>
      <c r="J3884" s="6">
        <v>2.5000000000000001E-2</v>
      </c>
      <c r="K3884">
        <f t="shared" si="305"/>
        <v>1.5620118712902218E-4</v>
      </c>
      <c r="L3884">
        <f t="shared" si="304"/>
        <v>1.2498047332644495E-2</v>
      </c>
      <c r="M3884">
        <f t="shared" si="306"/>
        <v>3.1245118331611239E-4</v>
      </c>
      <c r="N3884">
        <f t="shared" si="307"/>
        <v>1.2498047332644495E-2</v>
      </c>
      <c r="O3884">
        <f t="shared" si="308"/>
        <v>9.9984378661155962E-2</v>
      </c>
      <c r="Q3884" s="7">
        <v>3858</v>
      </c>
      <c r="R3884" s="7">
        <v>7.6087589610150913E-4</v>
      </c>
      <c r="S3884" s="7">
        <v>-4.4239616002467007E-4</v>
      </c>
      <c r="U3884" s="7">
        <v>84.538680692526839</v>
      </c>
      <c r="V3884" s="7">
        <v>2.4632280344095191E-3</v>
      </c>
    </row>
    <row r="3885" spans="1:22" x14ac:dyDescent="0.35">
      <c r="A3885" s="24">
        <v>2016</v>
      </c>
      <c r="B3885" s="17" t="s">
        <v>186</v>
      </c>
      <c r="C3885" s="17" t="s">
        <v>195</v>
      </c>
      <c r="D3885" s="17">
        <v>2007</v>
      </c>
      <c r="E3885" s="17">
        <v>9</v>
      </c>
      <c r="F3885" s="17">
        <v>78</v>
      </c>
      <c r="G3885" s="17">
        <v>2</v>
      </c>
      <c r="H3885" s="17">
        <v>80</v>
      </c>
      <c r="I3885" s="17" t="b">
        <v>1</v>
      </c>
      <c r="J3885" s="25">
        <v>2.5000000000000001E-2</v>
      </c>
      <c r="K3885">
        <f t="shared" si="305"/>
        <v>1.5620118712902218E-4</v>
      </c>
      <c r="L3885">
        <f t="shared" si="304"/>
        <v>1.2498047332644495E-2</v>
      </c>
      <c r="M3885">
        <f t="shared" si="306"/>
        <v>3.1245118331611239E-4</v>
      </c>
      <c r="N3885">
        <f t="shared" si="307"/>
        <v>1.2498047332644495E-2</v>
      </c>
      <c r="O3885">
        <f t="shared" si="308"/>
        <v>0.11248242599380046</v>
      </c>
      <c r="Q3885" s="7">
        <v>3859</v>
      </c>
      <c r="R3885" s="7">
        <v>1.1303207549908747E-3</v>
      </c>
      <c r="S3885" s="7">
        <v>-8.118410189140357E-4</v>
      </c>
      <c r="U3885" s="7">
        <v>84.560596099057634</v>
      </c>
      <c r="V3885" s="7">
        <v>2.4632280344095191E-3</v>
      </c>
    </row>
    <row r="3886" spans="1:22" x14ac:dyDescent="0.35">
      <c r="A3886" s="5">
        <v>2017</v>
      </c>
      <c r="B3886" s="14" t="s">
        <v>42</v>
      </c>
      <c r="C3886" s="14" t="s">
        <v>73</v>
      </c>
      <c r="D3886" s="14">
        <v>2010</v>
      </c>
      <c r="E3886" s="14">
        <v>7</v>
      </c>
      <c r="F3886" s="14">
        <v>78</v>
      </c>
      <c r="G3886" s="14">
        <v>2</v>
      </c>
      <c r="H3886" s="14">
        <v>80</v>
      </c>
      <c r="I3886" s="14" t="b">
        <v>1</v>
      </c>
      <c r="J3886" s="6">
        <v>2.5000000000000001E-2</v>
      </c>
      <c r="K3886">
        <f t="shared" si="305"/>
        <v>1.5620118712902218E-4</v>
      </c>
      <c r="L3886">
        <f t="shared" si="304"/>
        <v>1.2498047332644495E-2</v>
      </c>
      <c r="M3886">
        <f t="shared" si="306"/>
        <v>3.1245118331611239E-4</v>
      </c>
      <c r="N3886">
        <f t="shared" si="307"/>
        <v>1.2498047332644495E-2</v>
      </c>
      <c r="O3886">
        <f t="shared" si="308"/>
        <v>8.7486331328511469E-2</v>
      </c>
      <c r="Q3886" s="7">
        <v>3860</v>
      </c>
      <c r="R3886" s="7">
        <v>1.3150431844355572E-3</v>
      </c>
      <c r="S3886" s="7">
        <v>-9.9656344835871821E-4</v>
      </c>
      <c r="U3886" s="7">
        <v>84.582511505588414</v>
      </c>
      <c r="V3886" s="7">
        <v>2.4646481717626699E-3</v>
      </c>
    </row>
    <row r="3887" spans="1:22" x14ac:dyDescent="0.35">
      <c r="A3887" s="24">
        <v>2017</v>
      </c>
      <c r="B3887" s="17" t="s">
        <v>92</v>
      </c>
      <c r="C3887" s="17" t="s">
        <v>167</v>
      </c>
      <c r="D3887" s="17">
        <v>2007</v>
      </c>
      <c r="E3887" s="17">
        <v>10</v>
      </c>
      <c r="F3887" s="17">
        <v>78</v>
      </c>
      <c r="G3887" s="17">
        <v>2</v>
      </c>
      <c r="H3887" s="17">
        <v>80</v>
      </c>
      <c r="I3887" s="17" t="b">
        <v>1</v>
      </c>
      <c r="J3887" s="25">
        <v>2.5000000000000001E-2</v>
      </c>
      <c r="K3887">
        <f t="shared" si="305"/>
        <v>1.5620118712902218E-4</v>
      </c>
      <c r="L3887">
        <f t="shared" si="304"/>
        <v>1.2498047332644495E-2</v>
      </c>
      <c r="M3887">
        <f t="shared" si="306"/>
        <v>3.1245118331611239E-4</v>
      </c>
      <c r="N3887">
        <f t="shared" si="307"/>
        <v>1.2498047332644495E-2</v>
      </c>
      <c r="O3887">
        <f t="shared" si="308"/>
        <v>0.12498047332644495</v>
      </c>
      <c r="Q3887" s="7">
        <v>3861</v>
      </c>
      <c r="R3887" s="7">
        <v>7.1020830678888882E-4</v>
      </c>
      <c r="S3887" s="7">
        <v>-3.2266031084190832E-4</v>
      </c>
      <c r="U3887" s="7">
        <v>84.604426912119209</v>
      </c>
      <c r="V3887" s="7">
        <v>2.4650275526887674E-3</v>
      </c>
    </row>
    <row r="3888" spans="1:22" x14ac:dyDescent="0.35">
      <c r="A3888" s="3">
        <v>2013</v>
      </c>
      <c r="B3888" s="13" t="s">
        <v>37</v>
      </c>
      <c r="C3888" s="13" t="s">
        <v>39</v>
      </c>
      <c r="D3888" s="13">
        <v>2006</v>
      </c>
      <c r="E3888" s="14">
        <v>7</v>
      </c>
      <c r="F3888" s="13">
        <v>314</v>
      </c>
      <c r="G3888" s="13">
        <v>8</v>
      </c>
      <c r="H3888" s="13">
        <v>322</v>
      </c>
      <c r="I3888" s="13" t="b">
        <v>1</v>
      </c>
      <c r="J3888" s="4">
        <v>2.4844720496894401E-2</v>
      </c>
      <c r="K3888">
        <f t="shared" si="305"/>
        <v>6.287097781943143E-4</v>
      </c>
      <c r="L3888">
        <f t="shared" si="304"/>
        <v>2.5074085789801276E-2</v>
      </c>
      <c r="M3888">
        <f t="shared" si="306"/>
        <v>6.2295865316276439E-4</v>
      </c>
      <c r="N3888">
        <f t="shared" si="307"/>
        <v>2.5074085789801276E-2</v>
      </c>
      <c r="O3888">
        <f t="shared" si="308"/>
        <v>0.17551860052860893</v>
      </c>
      <c r="Q3888" s="7">
        <v>3862</v>
      </c>
      <c r="R3888" s="7">
        <v>7.6580071059622343E-4</v>
      </c>
      <c r="S3888" s="7">
        <v>-4.493690969601216E-4</v>
      </c>
      <c r="U3888" s="7">
        <v>84.626342318650003</v>
      </c>
      <c r="V3888" s="7">
        <v>2.4650275526887674E-3</v>
      </c>
    </row>
    <row r="3889" spans="1:22" x14ac:dyDescent="0.35">
      <c r="A3889" s="24">
        <v>2013</v>
      </c>
      <c r="B3889" s="17" t="s">
        <v>30</v>
      </c>
      <c r="C3889" s="17" t="s">
        <v>47</v>
      </c>
      <c r="D3889" s="17">
        <v>2007</v>
      </c>
      <c r="E3889" s="17">
        <v>6</v>
      </c>
      <c r="F3889" s="17">
        <v>118</v>
      </c>
      <c r="G3889" s="17">
        <v>3</v>
      </c>
      <c r="H3889" s="17">
        <v>121</v>
      </c>
      <c r="I3889" s="17" t="b">
        <v>1</v>
      </c>
      <c r="J3889" s="25">
        <v>2.4793388429752101E-2</v>
      </c>
      <c r="K3889">
        <f t="shared" si="305"/>
        <v>2.3625429553264605E-4</v>
      </c>
      <c r="L3889">
        <f t="shared" si="304"/>
        <v>1.5370565881991659E-2</v>
      </c>
      <c r="M3889">
        <f t="shared" si="306"/>
        <v>3.8108841029731443E-4</v>
      </c>
      <c r="N3889">
        <f t="shared" si="307"/>
        <v>1.5370565881991659E-2</v>
      </c>
      <c r="O3889">
        <f t="shared" si="308"/>
        <v>9.222339529194995E-2</v>
      </c>
      <c r="Q3889" s="7">
        <v>3863</v>
      </c>
      <c r="R3889" s="7">
        <v>9.5171876695284937E-4</v>
      </c>
      <c r="S3889" s="7">
        <v>-6.3528715331674754E-4</v>
      </c>
      <c r="U3889" s="7">
        <v>84.648257725180798</v>
      </c>
      <c r="V3889" s="7">
        <v>2.4663403437243017E-3</v>
      </c>
    </row>
    <row r="3890" spans="1:22" x14ac:dyDescent="0.35">
      <c r="A3890" s="3">
        <v>2013</v>
      </c>
      <c r="B3890" s="13" t="s">
        <v>26</v>
      </c>
      <c r="C3890" s="13" t="s">
        <v>100</v>
      </c>
      <c r="D3890" s="13">
        <v>2006</v>
      </c>
      <c r="E3890" s="14">
        <v>7</v>
      </c>
      <c r="F3890" s="13">
        <v>118</v>
      </c>
      <c r="G3890" s="13">
        <v>3</v>
      </c>
      <c r="H3890" s="13">
        <v>121</v>
      </c>
      <c r="I3890" s="13" t="b">
        <v>1</v>
      </c>
      <c r="J3890" s="4">
        <v>2.4793388429752101E-2</v>
      </c>
      <c r="K3890">
        <f t="shared" si="305"/>
        <v>2.3625429553264605E-4</v>
      </c>
      <c r="L3890">
        <f t="shared" si="304"/>
        <v>1.5370565881991659E-2</v>
      </c>
      <c r="M3890">
        <f t="shared" si="306"/>
        <v>3.8108841029731443E-4</v>
      </c>
      <c r="N3890">
        <f t="shared" si="307"/>
        <v>1.5370565881991659E-2</v>
      </c>
      <c r="O3890">
        <f t="shared" si="308"/>
        <v>0.10759396117394161</v>
      </c>
      <c r="Q3890" s="7">
        <v>3864</v>
      </c>
      <c r="R3890" s="7">
        <v>3.9396459788297112E-4</v>
      </c>
      <c r="S3890" s="7">
        <v>-7.7532984246869285E-5</v>
      </c>
      <c r="U3890" s="7">
        <v>84.670173131711579</v>
      </c>
      <c r="V3890" s="7">
        <v>2.4689382501560829E-3</v>
      </c>
    </row>
    <row r="3891" spans="1:22" x14ac:dyDescent="0.35">
      <c r="A3891" s="3">
        <v>2015</v>
      </c>
      <c r="B3891" s="13" t="s">
        <v>42</v>
      </c>
      <c r="C3891" s="13" t="s">
        <v>73</v>
      </c>
      <c r="D3891" s="13">
        <v>2003</v>
      </c>
      <c r="E3891" s="17">
        <v>12</v>
      </c>
      <c r="F3891" s="13">
        <v>197</v>
      </c>
      <c r="G3891" s="13">
        <v>5</v>
      </c>
      <c r="H3891" s="13">
        <v>202</v>
      </c>
      <c r="I3891" s="13" t="b">
        <v>1</v>
      </c>
      <c r="J3891" s="4">
        <v>2.4752475247524799E-2</v>
      </c>
      <c r="K3891">
        <f t="shared" si="305"/>
        <v>3.9440799750078102E-4</v>
      </c>
      <c r="L3891">
        <f t="shared" si="304"/>
        <v>1.9859707890620672E-2</v>
      </c>
      <c r="M3891">
        <f t="shared" si="306"/>
        <v>4.9157692798566116E-4</v>
      </c>
      <c r="N3891">
        <f t="shared" si="307"/>
        <v>1.9859707890620672E-2</v>
      </c>
      <c r="O3891">
        <f t="shared" si="308"/>
        <v>0.23831649468744806</v>
      </c>
      <c r="Q3891" s="7">
        <v>3865</v>
      </c>
      <c r="R3891" s="7">
        <v>1.3235548796661015E-3</v>
      </c>
      <c r="S3891" s="7">
        <v>-1.0071232660299996E-3</v>
      </c>
      <c r="U3891" s="7">
        <v>84.692088538242373</v>
      </c>
      <c r="V3891" s="7">
        <v>2.4689382501560829E-3</v>
      </c>
    </row>
    <row r="3892" spans="1:22" x14ac:dyDescent="0.35">
      <c r="A3892" s="3">
        <v>2015</v>
      </c>
      <c r="B3892" s="13" t="s">
        <v>136</v>
      </c>
      <c r="C3892" s="13" t="s">
        <v>137</v>
      </c>
      <c r="D3892" s="13">
        <v>2008</v>
      </c>
      <c r="E3892" s="14">
        <v>7</v>
      </c>
      <c r="F3892" s="13">
        <v>79</v>
      </c>
      <c r="G3892" s="13">
        <v>2</v>
      </c>
      <c r="H3892" s="13">
        <v>81</v>
      </c>
      <c r="I3892" s="13" t="b">
        <v>1</v>
      </c>
      <c r="J3892" s="4">
        <v>2.4691358024691398E-2</v>
      </c>
      <c r="K3892">
        <f t="shared" si="305"/>
        <v>1.5815370196813495E-4</v>
      </c>
      <c r="L3892">
        <f t="shared" si="304"/>
        <v>1.2575917539811358E-2</v>
      </c>
      <c r="M3892">
        <f t="shared" si="306"/>
        <v>3.1051648246447846E-4</v>
      </c>
      <c r="N3892">
        <f t="shared" si="307"/>
        <v>1.2575917539811358E-2</v>
      </c>
      <c r="O3892">
        <f t="shared" si="308"/>
        <v>8.8031422778679508E-2</v>
      </c>
      <c r="Q3892" s="7">
        <v>3866</v>
      </c>
      <c r="R3892" s="7">
        <v>1.3235548796661015E-3</v>
      </c>
      <c r="S3892" s="7">
        <v>-1.0071232660299996E-3</v>
      </c>
      <c r="U3892" s="7">
        <v>84.714003944773168</v>
      </c>
      <c r="V3892" s="7">
        <v>2.4701434922342891E-3</v>
      </c>
    </row>
    <row r="3893" spans="1:22" x14ac:dyDescent="0.35">
      <c r="A3893" s="3">
        <v>2014</v>
      </c>
      <c r="B3893" s="13" t="s">
        <v>37</v>
      </c>
      <c r="C3893" s="13" t="s">
        <v>39</v>
      </c>
      <c r="D3893" s="13">
        <v>2007</v>
      </c>
      <c r="E3893" s="17">
        <v>7</v>
      </c>
      <c r="F3893" s="13">
        <v>159</v>
      </c>
      <c r="G3893" s="13">
        <v>4</v>
      </c>
      <c r="H3893" s="13">
        <v>163</v>
      </c>
      <c r="I3893" s="13" t="b">
        <v>1</v>
      </c>
      <c r="J3893" s="4">
        <v>2.4539877300613501E-2</v>
      </c>
      <c r="K3893">
        <f t="shared" si="305"/>
        <v>3.182599187753827E-4</v>
      </c>
      <c r="L3893">
        <f t="shared" si="304"/>
        <v>1.7839840772142075E-2</v>
      </c>
      <c r="M3893">
        <f t="shared" si="306"/>
        <v>4.3778750361084853E-4</v>
      </c>
      <c r="N3893">
        <f t="shared" si="307"/>
        <v>1.7839840772142075E-2</v>
      </c>
      <c r="O3893">
        <f t="shared" si="308"/>
        <v>0.12487888540499453</v>
      </c>
      <c r="Q3893" s="7">
        <v>3867</v>
      </c>
      <c r="R3893" s="7">
        <v>1.5365025582671625E-3</v>
      </c>
      <c r="S3893" s="7">
        <v>-9.0565803861748664E-4</v>
      </c>
      <c r="U3893" s="7">
        <v>84.735919351303963</v>
      </c>
      <c r="V3893" s="7">
        <v>2.4719725509760198E-3</v>
      </c>
    </row>
    <row r="3894" spans="1:22" x14ac:dyDescent="0.35">
      <c r="A3894" s="3">
        <v>2016</v>
      </c>
      <c r="B3894" s="13" t="s">
        <v>26</v>
      </c>
      <c r="C3894" s="13" t="s">
        <v>27</v>
      </c>
      <c r="D3894" s="13">
        <v>2008</v>
      </c>
      <c r="E3894" s="14">
        <v>8</v>
      </c>
      <c r="F3894" s="13">
        <v>159</v>
      </c>
      <c r="G3894" s="13">
        <v>4</v>
      </c>
      <c r="H3894" s="13">
        <v>163</v>
      </c>
      <c r="I3894" s="13" t="b">
        <v>1</v>
      </c>
      <c r="J3894" s="4">
        <v>2.4539877300613501E-2</v>
      </c>
      <c r="K3894">
        <f t="shared" si="305"/>
        <v>3.182599187753827E-4</v>
      </c>
      <c r="L3894">
        <f t="shared" si="304"/>
        <v>1.7839840772142075E-2</v>
      </c>
      <c r="M3894">
        <f t="shared" si="306"/>
        <v>4.3778750361084853E-4</v>
      </c>
      <c r="N3894">
        <f t="shared" si="307"/>
        <v>1.7839840772142075E-2</v>
      </c>
      <c r="O3894">
        <f t="shared" si="308"/>
        <v>0.1427187261771366</v>
      </c>
      <c r="Q3894" s="7">
        <v>3868</v>
      </c>
      <c r="R3894" s="7">
        <v>1.3502405862789767E-3</v>
      </c>
      <c r="S3894" s="7">
        <v>-9.0416614856032071E-4</v>
      </c>
      <c r="U3894" s="7">
        <v>84.757834757834743</v>
      </c>
      <c r="V3894" s="7">
        <v>2.4719725509760198E-3</v>
      </c>
    </row>
    <row r="3895" spans="1:22" x14ac:dyDescent="0.35">
      <c r="A3895" s="3">
        <v>2016</v>
      </c>
      <c r="B3895" s="13" t="s">
        <v>26</v>
      </c>
      <c r="C3895" s="13" t="s">
        <v>201</v>
      </c>
      <c r="D3895" s="13">
        <v>2007</v>
      </c>
      <c r="E3895" s="17">
        <v>9</v>
      </c>
      <c r="F3895" s="13">
        <v>80</v>
      </c>
      <c r="G3895" s="13">
        <v>2</v>
      </c>
      <c r="H3895" s="13">
        <v>82</v>
      </c>
      <c r="I3895" s="13" t="b">
        <v>1</v>
      </c>
      <c r="J3895" s="4">
        <v>2.4390243902439001E-2</v>
      </c>
      <c r="K3895">
        <f t="shared" si="305"/>
        <v>1.6010621680724775E-4</v>
      </c>
      <c r="L3895">
        <f t="shared" si="304"/>
        <v>1.2653308532049937E-2</v>
      </c>
      <c r="M3895">
        <f t="shared" si="306"/>
        <v>3.0861728126951036E-4</v>
      </c>
      <c r="N3895">
        <f t="shared" si="307"/>
        <v>1.2653308532049937E-2</v>
      </c>
      <c r="O3895">
        <f t="shared" si="308"/>
        <v>0.11387977678844943</v>
      </c>
      <c r="Q3895" s="7">
        <v>3869</v>
      </c>
      <c r="R3895" s="7">
        <v>1.8566029367867308E-3</v>
      </c>
      <c r="S3895" s="7">
        <v>-1.470700587322309E-3</v>
      </c>
      <c r="U3895" s="7">
        <v>84.779750164365538</v>
      </c>
      <c r="V3895" s="7">
        <v>2.4721889180825741E-3</v>
      </c>
    </row>
    <row r="3896" spans="1:22" x14ac:dyDescent="0.35">
      <c r="A3896" s="5">
        <v>2015</v>
      </c>
      <c r="B3896" s="14" t="s">
        <v>30</v>
      </c>
      <c r="C3896" s="14" t="s">
        <v>31</v>
      </c>
      <c r="D3896" s="14">
        <v>2006</v>
      </c>
      <c r="E3896" s="14">
        <v>9</v>
      </c>
      <c r="F3896" s="14">
        <v>321</v>
      </c>
      <c r="G3896" s="14">
        <v>8</v>
      </c>
      <c r="H3896" s="14">
        <v>329</v>
      </c>
      <c r="I3896" s="14" t="b">
        <v>1</v>
      </c>
      <c r="J3896" s="6">
        <v>2.4316109422492401E-2</v>
      </c>
      <c r="K3896">
        <f t="shared" si="305"/>
        <v>6.4237738206810368E-4</v>
      </c>
      <c r="L3896">
        <f t="shared" si="304"/>
        <v>2.5345164865672183E-2</v>
      </c>
      <c r="M3896">
        <f t="shared" si="306"/>
        <v>6.1629580220479477E-4</v>
      </c>
      <c r="N3896">
        <f t="shared" si="307"/>
        <v>2.5345164865672183E-2</v>
      </c>
      <c r="O3896">
        <f t="shared" si="308"/>
        <v>0.22810648379104964</v>
      </c>
      <c r="Q3896" s="7">
        <v>3870</v>
      </c>
      <c r="R3896" s="7">
        <v>1.3545338899154519E-3</v>
      </c>
      <c r="S3896" s="7">
        <v>-9.09873320849219E-4</v>
      </c>
      <c r="U3896" s="7">
        <v>84.801665570896333</v>
      </c>
      <c r="V3896" s="7">
        <v>2.475721865602758E-3</v>
      </c>
    </row>
    <row r="3897" spans="1:22" x14ac:dyDescent="0.35">
      <c r="A3897" s="3">
        <v>2014</v>
      </c>
      <c r="B3897" s="13" t="s">
        <v>30</v>
      </c>
      <c r="C3897" s="13" t="s">
        <v>163</v>
      </c>
      <c r="D3897" s="13">
        <v>2008</v>
      </c>
      <c r="E3897" s="17">
        <v>6</v>
      </c>
      <c r="F3897" s="13">
        <v>121</v>
      </c>
      <c r="G3897" s="13">
        <v>3</v>
      </c>
      <c r="H3897" s="13">
        <v>124</v>
      </c>
      <c r="I3897" s="13" t="b">
        <v>1</v>
      </c>
      <c r="J3897" s="4">
        <v>2.4193548387096801E-2</v>
      </c>
      <c r="K3897">
        <f t="shared" si="305"/>
        <v>2.4211184004998437E-4</v>
      </c>
      <c r="L3897">
        <f t="shared" si="304"/>
        <v>1.5559943446233484E-2</v>
      </c>
      <c r="M3897">
        <f t="shared" si="306"/>
        <v>3.7645024466693956E-4</v>
      </c>
      <c r="N3897">
        <f t="shared" si="307"/>
        <v>1.5559943446233484E-2</v>
      </c>
      <c r="O3897">
        <f t="shared" si="308"/>
        <v>9.3359660677400896E-2</v>
      </c>
      <c r="Q3897" s="7">
        <v>3871</v>
      </c>
      <c r="R3897" s="7">
        <v>1.3545338899154519E-3</v>
      </c>
      <c r="S3897" s="7">
        <v>-9.09873320849219E-4</v>
      </c>
      <c r="U3897" s="7">
        <v>84.823580977427127</v>
      </c>
      <c r="V3897" s="7">
        <v>2.4765789616525268E-3</v>
      </c>
    </row>
    <row r="3898" spans="1:22" x14ac:dyDescent="0.35">
      <c r="A3898" s="3">
        <v>2016</v>
      </c>
      <c r="B3898" s="13" t="s">
        <v>42</v>
      </c>
      <c r="C3898" s="13" t="s">
        <v>112</v>
      </c>
      <c r="D3898" s="13">
        <v>2005</v>
      </c>
      <c r="E3898" s="14">
        <v>11</v>
      </c>
      <c r="F3898" s="13">
        <v>121</v>
      </c>
      <c r="G3898" s="13">
        <v>3</v>
      </c>
      <c r="H3898" s="13">
        <v>124</v>
      </c>
      <c r="I3898" s="13" t="b">
        <v>1</v>
      </c>
      <c r="J3898" s="4">
        <v>2.4193548387096801E-2</v>
      </c>
      <c r="K3898">
        <f t="shared" si="305"/>
        <v>2.4211184004998437E-4</v>
      </c>
      <c r="L3898">
        <f t="shared" si="304"/>
        <v>1.5559943446233484E-2</v>
      </c>
      <c r="M3898">
        <f t="shared" si="306"/>
        <v>3.7645024466693956E-4</v>
      </c>
      <c r="N3898">
        <f t="shared" si="307"/>
        <v>1.5559943446233484E-2</v>
      </c>
      <c r="O3898">
        <f t="shared" si="308"/>
        <v>0.17115937790856833</v>
      </c>
      <c r="Q3898" s="7">
        <v>3872</v>
      </c>
      <c r="R3898" s="7">
        <v>3.9648196917036165E-4</v>
      </c>
      <c r="S3898" s="7">
        <v>-8.2059465457359228E-5</v>
      </c>
      <c r="U3898" s="7">
        <v>84.845496383957908</v>
      </c>
      <c r="V3898" s="7">
        <v>2.4771909915547834E-3</v>
      </c>
    </row>
    <row r="3899" spans="1:22" x14ac:dyDescent="0.35">
      <c r="A3899" s="24">
        <v>2013</v>
      </c>
      <c r="B3899" s="17" t="s">
        <v>30</v>
      </c>
      <c r="C3899" s="17" t="s">
        <v>75</v>
      </c>
      <c r="D3899" s="17">
        <v>2006</v>
      </c>
      <c r="E3899" s="17">
        <v>7</v>
      </c>
      <c r="F3899" s="17">
        <v>162</v>
      </c>
      <c r="G3899" s="17">
        <v>4</v>
      </c>
      <c r="H3899" s="17">
        <v>166</v>
      </c>
      <c r="I3899" s="17" t="b">
        <v>1</v>
      </c>
      <c r="J3899" s="25">
        <v>2.40963855421687E-2</v>
      </c>
      <c r="K3899">
        <f t="shared" si="305"/>
        <v>3.2411746329272104E-4</v>
      </c>
      <c r="L3899">
        <f t="shared" si="304"/>
        <v>1.8003262573564854E-2</v>
      </c>
      <c r="M3899">
        <f t="shared" si="306"/>
        <v>4.3381355598951502E-4</v>
      </c>
      <c r="N3899">
        <f t="shared" si="307"/>
        <v>1.8003262573564854E-2</v>
      </c>
      <c r="O3899">
        <f t="shared" si="308"/>
        <v>0.12602283801495398</v>
      </c>
      <c r="Q3899" s="7">
        <v>3873</v>
      </c>
      <c r="R3899" s="7">
        <v>5.8358801241564383E-4</v>
      </c>
      <c r="S3899" s="7">
        <v>-2.691655087026414E-4</v>
      </c>
      <c r="U3899" s="7">
        <v>84.867411790488703</v>
      </c>
      <c r="V3899" s="7">
        <v>2.4771909915547834E-3</v>
      </c>
    </row>
    <row r="3900" spans="1:22" x14ac:dyDescent="0.35">
      <c r="A3900" s="3">
        <v>2017</v>
      </c>
      <c r="B3900" s="13" t="s">
        <v>98</v>
      </c>
      <c r="C3900" s="13" t="s">
        <v>99</v>
      </c>
      <c r="D3900" s="13">
        <v>2007</v>
      </c>
      <c r="E3900" s="14">
        <v>10</v>
      </c>
      <c r="F3900" s="13">
        <v>162</v>
      </c>
      <c r="G3900" s="13">
        <v>4</v>
      </c>
      <c r="H3900" s="13">
        <v>166</v>
      </c>
      <c r="I3900" s="13" t="b">
        <v>1</v>
      </c>
      <c r="J3900" s="4">
        <v>2.40963855421687E-2</v>
      </c>
      <c r="K3900">
        <f t="shared" si="305"/>
        <v>3.2411746329272104E-4</v>
      </c>
      <c r="L3900">
        <f t="shared" si="304"/>
        <v>1.8003262573564854E-2</v>
      </c>
      <c r="M3900">
        <f t="shared" si="306"/>
        <v>4.3381355598951502E-4</v>
      </c>
      <c r="N3900">
        <f t="shared" si="307"/>
        <v>1.8003262573564854E-2</v>
      </c>
      <c r="O3900">
        <f t="shared" si="308"/>
        <v>0.18003262573564854</v>
      </c>
      <c r="Q3900" s="7">
        <v>3874</v>
      </c>
      <c r="R3900" s="7">
        <v>7.7069405566092622E-4</v>
      </c>
      <c r="S3900" s="7">
        <v>-4.5627155194792379E-4</v>
      </c>
      <c r="U3900" s="7">
        <v>84.889327197019497</v>
      </c>
      <c r="V3900" s="7">
        <v>2.4777146552307709E-3</v>
      </c>
    </row>
    <row r="3901" spans="1:22" x14ac:dyDescent="0.35">
      <c r="A3901" s="24">
        <v>2014</v>
      </c>
      <c r="B3901" s="17" t="s">
        <v>104</v>
      </c>
      <c r="C3901" s="17" t="s">
        <v>105</v>
      </c>
      <c r="D3901" s="17">
        <v>2006</v>
      </c>
      <c r="E3901" s="17">
        <v>8</v>
      </c>
      <c r="F3901" s="17">
        <v>81</v>
      </c>
      <c r="G3901" s="17">
        <v>2</v>
      </c>
      <c r="H3901" s="17">
        <v>83</v>
      </c>
      <c r="I3901" s="17" t="b">
        <v>1</v>
      </c>
      <c r="J3901" s="25">
        <v>2.40963855421687E-2</v>
      </c>
      <c r="K3901">
        <f t="shared" si="305"/>
        <v>1.6205873164636052E-4</v>
      </c>
      <c r="L3901">
        <f t="shared" si="304"/>
        <v>1.2730229049249685E-2</v>
      </c>
      <c r="M3901">
        <f t="shared" si="306"/>
        <v>3.0675250721083614E-4</v>
      </c>
      <c r="N3901">
        <f t="shared" si="307"/>
        <v>1.2730229049249685E-2</v>
      </c>
      <c r="O3901">
        <f t="shared" si="308"/>
        <v>0.10184183239399748</v>
      </c>
      <c r="Q3901" s="7">
        <v>3875</v>
      </c>
      <c r="R3901" s="7">
        <v>9.5780009890620839E-4</v>
      </c>
      <c r="S3901" s="7">
        <v>-6.4337759519320602E-4</v>
      </c>
      <c r="U3901" s="7">
        <v>84.911242603550292</v>
      </c>
      <c r="V3901" s="7">
        <v>2.4782839503511992E-3</v>
      </c>
    </row>
    <row r="3902" spans="1:22" x14ac:dyDescent="0.35">
      <c r="A3902" s="5">
        <v>2015</v>
      </c>
      <c r="B3902" s="14" t="s">
        <v>30</v>
      </c>
      <c r="C3902" s="14" t="s">
        <v>85</v>
      </c>
      <c r="D3902" s="14">
        <v>2008</v>
      </c>
      <c r="E3902" s="14">
        <v>7</v>
      </c>
      <c r="F3902" s="14">
        <v>81</v>
      </c>
      <c r="G3902" s="14">
        <v>2</v>
      </c>
      <c r="H3902" s="14">
        <v>83</v>
      </c>
      <c r="I3902" s="14" t="b">
        <v>1</v>
      </c>
      <c r="J3902" s="6">
        <v>2.40963855421687E-2</v>
      </c>
      <c r="K3902">
        <f t="shared" si="305"/>
        <v>1.6205873164636052E-4</v>
      </c>
      <c r="L3902">
        <f t="shared" si="304"/>
        <v>1.2730229049249685E-2</v>
      </c>
      <c r="M3902">
        <f t="shared" si="306"/>
        <v>3.0675250721083614E-4</v>
      </c>
      <c r="N3902">
        <f t="shared" si="307"/>
        <v>1.2730229049249685E-2</v>
      </c>
      <c r="O3902">
        <f t="shared" si="308"/>
        <v>8.9111603344747797E-2</v>
      </c>
      <c r="Q3902" s="7">
        <v>3876</v>
      </c>
      <c r="R3902" s="7">
        <v>1.6242575784828446E-3</v>
      </c>
      <c r="S3902" s="7">
        <v>-1.1809975186247107E-3</v>
      </c>
      <c r="U3902" s="7">
        <v>84.933158010081073</v>
      </c>
      <c r="V3902" s="7">
        <v>2.4800043837068611E-3</v>
      </c>
    </row>
    <row r="3903" spans="1:22" x14ac:dyDescent="0.35">
      <c r="A3903" s="24">
        <v>2015</v>
      </c>
      <c r="B3903" s="17" t="s">
        <v>104</v>
      </c>
      <c r="C3903" s="17" t="s">
        <v>105</v>
      </c>
      <c r="D3903" s="17">
        <v>2008</v>
      </c>
      <c r="E3903" s="17">
        <v>7</v>
      </c>
      <c r="F3903" s="17">
        <v>81</v>
      </c>
      <c r="G3903" s="17">
        <v>2</v>
      </c>
      <c r="H3903" s="17">
        <v>83</v>
      </c>
      <c r="I3903" s="17" t="b">
        <v>1</v>
      </c>
      <c r="J3903" s="25">
        <v>2.40963855421687E-2</v>
      </c>
      <c r="K3903">
        <f t="shared" si="305"/>
        <v>1.6205873164636052E-4</v>
      </c>
      <c r="L3903">
        <f t="shared" si="304"/>
        <v>1.2730229049249685E-2</v>
      </c>
      <c r="M3903">
        <f t="shared" si="306"/>
        <v>3.0675250721083614E-4</v>
      </c>
      <c r="N3903">
        <f t="shared" si="307"/>
        <v>1.2730229049249685E-2</v>
      </c>
      <c r="O3903">
        <f t="shared" si="308"/>
        <v>8.9111603344747797E-2</v>
      </c>
      <c r="Q3903" s="7">
        <v>3877</v>
      </c>
      <c r="R3903" s="7">
        <v>8.2792572856371909E-4</v>
      </c>
      <c r="S3903" s="7">
        <v>-3.8466566870558517E-4</v>
      </c>
      <c r="U3903" s="7">
        <v>84.955073416611867</v>
      </c>
      <c r="V3903" s="7">
        <v>2.4800043837068611E-3</v>
      </c>
    </row>
    <row r="3904" spans="1:22" x14ac:dyDescent="0.35">
      <c r="A3904" s="3">
        <v>2015</v>
      </c>
      <c r="B3904" s="13" t="s">
        <v>26</v>
      </c>
      <c r="C3904" s="13" t="s">
        <v>247</v>
      </c>
      <c r="D3904" s="13">
        <v>2009</v>
      </c>
      <c r="E3904" s="14">
        <v>6</v>
      </c>
      <c r="F3904" s="13">
        <v>81</v>
      </c>
      <c r="G3904" s="13">
        <v>2</v>
      </c>
      <c r="H3904" s="13">
        <v>83</v>
      </c>
      <c r="I3904" s="13" t="b">
        <v>1</v>
      </c>
      <c r="J3904" s="4">
        <v>2.40963855421687E-2</v>
      </c>
      <c r="K3904">
        <f t="shared" si="305"/>
        <v>1.6205873164636052E-4</v>
      </c>
      <c r="L3904">
        <f t="shared" si="304"/>
        <v>1.2730229049249685E-2</v>
      </c>
      <c r="M3904">
        <f t="shared" si="306"/>
        <v>3.0675250721083614E-4</v>
      </c>
      <c r="N3904">
        <f t="shared" si="307"/>
        <v>1.2730229049249685E-2</v>
      </c>
      <c r="O3904">
        <f t="shared" si="308"/>
        <v>7.6381374295498114E-2</v>
      </c>
      <c r="Q3904" s="7">
        <v>3878</v>
      </c>
      <c r="R3904" s="7">
        <v>5.6248177859067748E-4</v>
      </c>
      <c r="S3904" s="7">
        <v>-1.1922171873254356E-4</v>
      </c>
      <c r="U3904" s="7">
        <v>84.976988823142662</v>
      </c>
      <c r="V3904" s="7">
        <v>2.4800043837068611E-3</v>
      </c>
    </row>
    <row r="3905" spans="1:22" x14ac:dyDescent="0.35">
      <c r="A3905" s="3">
        <v>2016</v>
      </c>
      <c r="B3905" s="13" t="s">
        <v>52</v>
      </c>
      <c r="C3905" s="13" t="s">
        <v>62</v>
      </c>
      <c r="D3905" s="13">
        <v>2010</v>
      </c>
      <c r="E3905" s="17">
        <v>6</v>
      </c>
      <c r="F3905" s="13">
        <v>81</v>
      </c>
      <c r="G3905" s="13">
        <v>2</v>
      </c>
      <c r="H3905" s="13">
        <v>83</v>
      </c>
      <c r="I3905" s="13" t="b">
        <v>1</v>
      </c>
      <c r="J3905" s="4">
        <v>2.40963855421687E-2</v>
      </c>
      <c r="K3905">
        <f t="shared" si="305"/>
        <v>1.6205873164636052E-4</v>
      </c>
      <c r="L3905">
        <f t="shared" si="304"/>
        <v>1.2730229049249685E-2</v>
      </c>
      <c r="M3905">
        <f t="shared" si="306"/>
        <v>3.0675250721083614E-4</v>
      </c>
      <c r="N3905">
        <f t="shared" si="307"/>
        <v>1.2730229049249685E-2</v>
      </c>
      <c r="O3905">
        <f t="shared" si="308"/>
        <v>7.6381374295498114E-2</v>
      </c>
      <c r="Q3905" s="7">
        <v>3879</v>
      </c>
      <c r="R3905" s="7">
        <v>1.4509334039830102E-3</v>
      </c>
      <c r="S3905" s="7">
        <v>-8.6639076495251472E-4</v>
      </c>
      <c r="U3905" s="7">
        <v>84.998904229673457</v>
      </c>
      <c r="V3905" s="7">
        <v>2.4841318597158255E-3</v>
      </c>
    </row>
    <row r="3906" spans="1:22" x14ac:dyDescent="0.35">
      <c r="A3906" s="3">
        <v>2016</v>
      </c>
      <c r="B3906" s="13" t="s">
        <v>42</v>
      </c>
      <c r="C3906" s="13" t="s">
        <v>43</v>
      </c>
      <c r="D3906" s="13">
        <v>2006</v>
      </c>
      <c r="E3906" s="14">
        <v>10</v>
      </c>
      <c r="F3906" s="13">
        <v>325</v>
      </c>
      <c r="G3906" s="13">
        <v>8</v>
      </c>
      <c r="H3906" s="13">
        <v>333</v>
      </c>
      <c r="I3906" s="13" t="b">
        <v>1</v>
      </c>
      <c r="J3906" s="4">
        <v>2.4024024024024E-2</v>
      </c>
      <c r="K3906">
        <f t="shared" si="305"/>
        <v>6.5018744142455477E-4</v>
      </c>
      <c r="L3906">
        <f t="shared" si="304"/>
        <v>2.5498773331761565E-2</v>
      </c>
      <c r="M3906">
        <f t="shared" si="306"/>
        <v>6.1258314310538235E-4</v>
      </c>
      <c r="N3906">
        <f t="shared" si="307"/>
        <v>2.5498773331761565E-2</v>
      </c>
      <c r="O3906">
        <f t="shared" si="308"/>
        <v>0.25498773331761565</v>
      </c>
      <c r="Q3906" s="7">
        <v>3880</v>
      </c>
      <c r="R3906" s="7">
        <v>1.0968025588158454E-3</v>
      </c>
      <c r="S3906" s="7">
        <v>-6.5492985779067709E-4</v>
      </c>
      <c r="U3906" s="7">
        <v>85.020819636204237</v>
      </c>
      <c r="V3906" s="7">
        <v>2.4844448606443888E-3</v>
      </c>
    </row>
    <row r="3907" spans="1:22" x14ac:dyDescent="0.35">
      <c r="A3907" s="3">
        <v>2017</v>
      </c>
      <c r="B3907" s="13" t="s">
        <v>42</v>
      </c>
      <c r="C3907" s="13" t="s">
        <v>112</v>
      </c>
      <c r="D3907" s="13">
        <v>2007</v>
      </c>
      <c r="E3907" s="17">
        <v>10</v>
      </c>
      <c r="F3907" s="13">
        <v>122</v>
      </c>
      <c r="G3907" s="13">
        <v>3</v>
      </c>
      <c r="H3907" s="13">
        <v>125</v>
      </c>
      <c r="I3907" s="13" t="b">
        <v>1</v>
      </c>
      <c r="J3907" s="4">
        <v>2.4E-2</v>
      </c>
      <c r="K3907">
        <f t="shared" si="305"/>
        <v>2.4406435488909717E-4</v>
      </c>
      <c r="L3907">
        <f t="shared" si="304"/>
        <v>1.5622559165805619E-2</v>
      </c>
      <c r="M3907">
        <f t="shared" si="306"/>
        <v>3.7494141997933484E-4</v>
      </c>
      <c r="N3907">
        <f t="shared" si="307"/>
        <v>1.5622559165805619E-2</v>
      </c>
      <c r="O3907">
        <f t="shared" si="308"/>
        <v>0.15622559165805619</v>
      </c>
      <c r="Q3907" s="7">
        <v>3881</v>
      </c>
      <c r="R3907" s="7">
        <v>4.8865294335958534E-4</v>
      </c>
      <c r="S3907" s="7">
        <v>-1.0597995903294347E-4</v>
      </c>
      <c r="U3907" s="7">
        <v>85.042735042735032</v>
      </c>
      <c r="V3907" s="7">
        <v>2.4844448606443888E-3</v>
      </c>
    </row>
    <row r="3908" spans="1:22" x14ac:dyDescent="0.35">
      <c r="A3908" s="3">
        <v>2013</v>
      </c>
      <c r="B3908" s="13" t="s">
        <v>26</v>
      </c>
      <c r="C3908" s="13" t="s">
        <v>133</v>
      </c>
      <c r="D3908" s="13">
        <v>2005</v>
      </c>
      <c r="E3908" s="14">
        <v>8</v>
      </c>
      <c r="F3908" s="13">
        <v>123</v>
      </c>
      <c r="G3908" s="13">
        <v>3</v>
      </c>
      <c r="H3908" s="13">
        <v>126</v>
      </c>
      <c r="I3908" s="13" t="b">
        <v>1</v>
      </c>
      <c r="J3908" s="4">
        <v>2.3809523809523801E-2</v>
      </c>
      <c r="K3908">
        <f t="shared" si="305"/>
        <v>2.4601686972820991E-4</v>
      </c>
      <c r="L3908">
        <f t="shared" ref="L3908:L3971" si="309">SQRT(K3908)</f>
        <v>1.5684924919431714E-2</v>
      </c>
      <c r="M3908">
        <f t="shared" si="306"/>
        <v>3.7345059331980257E-4</v>
      </c>
      <c r="N3908">
        <f t="shared" si="307"/>
        <v>1.5684924919431714E-2</v>
      </c>
      <c r="O3908">
        <f t="shared" si="308"/>
        <v>0.12547939935545371</v>
      </c>
      <c r="Q3908" s="7">
        <v>3882</v>
      </c>
      <c r="R3908" s="7">
        <v>7.7555652696144144E-4</v>
      </c>
      <c r="S3908" s="7">
        <v>-4.6310534364532905E-4</v>
      </c>
      <c r="U3908" s="7">
        <v>85.064650449265827</v>
      </c>
      <c r="V3908" s="7">
        <v>2.4844448606443888E-3</v>
      </c>
    </row>
    <row r="3909" spans="1:22" x14ac:dyDescent="0.35">
      <c r="A3909" s="3">
        <v>2014</v>
      </c>
      <c r="B3909" s="13" t="s">
        <v>30</v>
      </c>
      <c r="C3909" s="13" t="s">
        <v>51</v>
      </c>
      <c r="D3909" s="13">
        <v>2008</v>
      </c>
      <c r="E3909" s="17">
        <v>6</v>
      </c>
      <c r="F3909" s="13">
        <v>123</v>
      </c>
      <c r="G3909" s="13">
        <v>3</v>
      </c>
      <c r="H3909" s="13">
        <v>126</v>
      </c>
      <c r="I3909" s="13" t="b">
        <v>1</v>
      </c>
      <c r="J3909" s="4">
        <v>2.3809523809523801E-2</v>
      </c>
      <c r="K3909">
        <f t="shared" si="305"/>
        <v>2.4601686972820991E-4</v>
      </c>
      <c r="L3909">
        <f t="shared" si="309"/>
        <v>1.5684924919431714E-2</v>
      </c>
      <c r="M3909">
        <f t="shared" si="306"/>
        <v>3.7345059331980257E-4</v>
      </c>
      <c r="N3909">
        <f t="shared" si="307"/>
        <v>1.5684924919431714E-2</v>
      </c>
      <c r="O3909">
        <f t="shared" si="308"/>
        <v>9.4109549516590285E-2</v>
      </c>
      <c r="Q3909" s="7">
        <v>3883</v>
      </c>
      <c r="R3909" s="7">
        <v>9.6384306168547642E-4</v>
      </c>
      <c r="S3909" s="7">
        <v>-6.5139187836936409E-4</v>
      </c>
      <c r="U3909" s="7">
        <v>85.086565855796621</v>
      </c>
      <c r="V3909" s="7">
        <v>2.4852732022339944E-3</v>
      </c>
    </row>
    <row r="3910" spans="1:22" x14ac:dyDescent="0.35">
      <c r="A3910" s="3">
        <v>2015</v>
      </c>
      <c r="B3910" s="13" t="s">
        <v>158</v>
      </c>
      <c r="C3910" s="13" t="s">
        <v>244</v>
      </c>
      <c r="D3910" s="13">
        <v>2005</v>
      </c>
      <c r="E3910" s="14">
        <v>10</v>
      </c>
      <c r="F3910" s="13">
        <v>82</v>
      </c>
      <c r="G3910" s="13">
        <v>2</v>
      </c>
      <c r="H3910" s="13">
        <v>84</v>
      </c>
      <c r="I3910" s="13" t="b">
        <v>1</v>
      </c>
      <c r="J3910" s="4">
        <v>2.3809523809523801E-2</v>
      </c>
      <c r="K3910">
        <f t="shared" si="305"/>
        <v>1.6401124648547329E-4</v>
      </c>
      <c r="L3910">
        <f t="shared" si="309"/>
        <v>1.2806687568824082E-2</v>
      </c>
      <c r="M3910">
        <f t="shared" si="306"/>
        <v>3.0492113259104946E-4</v>
      </c>
      <c r="N3910">
        <f t="shared" si="307"/>
        <v>1.2806687568824082E-2</v>
      </c>
      <c r="O3910">
        <f t="shared" si="308"/>
        <v>0.12806687568824082</v>
      </c>
      <c r="Q3910" s="7">
        <v>3884</v>
      </c>
      <c r="R3910" s="7">
        <v>5.8726999223740646E-4</v>
      </c>
      <c r="S3910" s="7">
        <v>-2.7481880892129407E-4</v>
      </c>
      <c r="U3910" s="7">
        <v>85.108481262327402</v>
      </c>
      <c r="V3910" s="7">
        <v>2.4858374087390763E-3</v>
      </c>
    </row>
    <row r="3911" spans="1:22" x14ac:dyDescent="0.35">
      <c r="A3911" s="3">
        <v>2014</v>
      </c>
      <c r="B3911" s="13" t="s">
        <v>26</v>
      </c>
      <c r="C3911" s="13" t="s">
        <v>110</v>
      </c>
      <c r="D3911" s="13">
        <v>2004</v>
      </c>
      <c r="E3911" s="17">
        <v>10</v>
      </c>
      <c r="F3911" s="13">
        <v>124</v>
      </c>
      <c r="G3911" s="13">
        <v>3</v>
      </c>
      <c r="H3911" s="13">
        <v>127</v>
      </c>
      <c r="I3911" s="13" t="b">
        <v>1</v>
      </c>
      <c r="J3911" s="4">
        <v>2.3622047244094498E-2</v>
      </c>
      <c r="K3911">
        <f t="shared" si="305"/>
        <v>2.4796938456732271E-4</v>
      </c>
      <c r="L3911">
        <f t="shared" si="309"/>
        <v>1.5747043677062776E-2</v>
      </c>
      <c r="M3911">
        <f t="shared" si="306"/>
        <v>3.7197740969439647E-4</v>
      </c>
      <c r="N3911">
        <f t="shared" si="307"/>
        <v>1.5747043677062776E-2</v>
      </c>
      <c r="O3911">
        <f t="shared" si="308"/>
        <v>0.15747043677062778</v>
      </c>
      <c r="Q3911" s="7">
        <v>3885</v>
      </c>
      <c r="R3911" s="7">
        <v>1.1521295964095114E-3</v>
      </c>
      <c r="S3911" s="7">
        <v>-8.3967841309339907E-4</v>
      </c>
      <c r="U3911" s="7">
        <v>85.130396668858197</v>
      </c>
      <c r="V3911" s="7">
        <v>2.4865565863640597E-3</v>
      </c>
    </row>
    <row r="3912" spans="1:22" x14ac:dyDescent="0.35">
      <c r="A3912" s="3">
        <v>2015</v>
      </c>
      <c r="B3912" s="13" t="s">
        <v>37</v>
      </c>
      <c r="C3912" s="13" t="s">
        <v>38</v>
      </c>
      <c r="D3912" s="13">
        <v>2008</v>
      </c>
      <c r="E3912" s="14">
        <v>7</v>
      </c>
      <c r="F3912" s="13">
        <v>124</v>
      </c>
      <c r="G3912" s="13">
        <v>3</v>
      </c>
      <c r="H3912" s="13">
        <v>127</v>
      </c>
      <c r="I3912" s="13" t="b">
        <v>1</v>
      </c>
      <c r="J3912" s="4">
        <v>2.3622047244094498E-2</v>
      </c>
      <c r="K3912">
        <f t="shared" si="305"/>
        <v>2.4796938456732271E-4</v>
      </c>
      <c r="L3912">
        <f t="shared" si="309"/>
        <v>1.5747043677062776E-2</v>
      </c>
      <c r="M3912">
        <f t="shared" si="306"/>
        <v>3.7197740969439647E-4</v>
      </c>
      <c r="N3912">
        <f t="shared" si="307"/>
        <v>1.5747043677062776E-2</v>
      </c>
      <c r="O3912">
        <f t="shared" si="308"/>
        <v>0.11022930573943943</v>
      </c>
      <c r="Q3912" s="7">
        <v>3886</v>
      </c>
      <c r="R3912" s="7">
        <v>1.1782047047201331E-3</v>
      </c>
      <c r="S3912" s="7">
        <v>-5.5524605155736874E-4</v>
      </c>
      <c r="U3912" s="7">
        <v>85.152312075388991</v>
      </c>
      <c r="V3912" s="7">
        <v>2.4874780452010838E-3</v>
      </c>
    </row>
    <row r="3913" spans="1:22" x14ac:dyDescent="0.35">
      <c r="A3913" s="24">
        <v>2014</v>
      </c>
      <c r="B3913" s="17" t="s">
        <v>26</v>
      </c>
      <c r="C3913" s="17" t="s">
        <v>35</v>
      </c>
      <c r="D3913" s="17">
        <v>2006</v>
      </c>
      <c r="E3913" s="17">
        <v>8</v>
      </c>
      <c r="F3913" s="17">
        <v>331</v>
      </c>
      <c r="G3913" s="17">
        <v>8</v>
      </c>
      <c r="H3913" s="17">
        <v>339</v>
      </c>
      <c r="I3913" s="17" t="b">
        <v>1</v>
      </c>
      <c r="J3913" s="25">
        <v>2.3598820058997001E-2</v>
      </c>
      <c r="K3913">
        <f t="shared" si="305"/>
        <v>6.6190253045923146E-4</v>
      </c>
      <c r="L3913">
        <f t="shared" si="309"/>
        <v>2.5727466460171152E-2</v>
      </c>
      <c r="M3913">
        <f t="shared" si="306"/>
        <v>6.0713785156745956E-4</v>
      </c>
      <c r="N3913">
        <f t="shared" si="307"/>
        <v>2.5727466460171152E-2</v>
      </c>
      <c r="O3913">
        <f t="shared" si="308"/>
        <v>0.20581973168136922</v>
      </c>
      <c r="Q3913" s="7">
        <v>3887</v>
      </c>
      <c r="R3913" s="7">
        <v>4.9068477309378844E-4</v>
      </c>
      <c r="S3913" s="7">
        <v>-1.0959636279647401E-4</v>
      </c>
      <c r="U3913" s="7">
        <v>85.174227481919786</v>
      </c>
      <c r="V3913" s="7">
        <v>2.4879742933498982E-3</v>
      </c>
    </row>
    <row r="3914" spans="1:22" x14ac:dyDescent="0.35">
      <c r="A3914" s="3">
        <v>2015</v>
      </c>
      <c r="B3914" s="13" t="s">
        <v>30</v>
      </c>
      <c r="C3914" s="13" t="s">
        <v>48</v>
      </c>
      <c r="D3914" s="13">
        <v>2008</v>
      </c>
      <c r="E3914" s="14">
        <v>7</v>
      </c>
      <c r="F3914" s="13">
        <v>290</v>
      </c>
      <c r="G3914" s="13">
        <v>7</v>
      </c>
      <c r="H3914" s="13">
        <v>297</v>
      </c>
      <c r="I3914" s="13" t="b">
        <v>1</v>
      </c>
      <c r="J3914" s="4">
        <v>2.3569023569023601E-2</v>
      </c>
      <c r="K3914">
        <f t="shared" si="305"/>
        <v>5.7989690721649485E-4</v>
      </c>
      <c r="L3914">
        <f t="shared" si="309"/>
        <v>2.4081048715047584E-2</v>
      </c>
      <c r="M3914">
        <f t="shared" si="306"/>
        <v>5.6756680473176206E-4</v>
      </c>
      <c r="N3914">
        <f t="shared" si="307"/>
        <v>2.4081048715047584E-2</v>
      </c>
      <c r="O3914">
        <f t="shared" si="308"/>
        <v>0.1685673410053331</v>
      </c>
      <c r="Q3914" s="7">
        <v>3888</v>
      </c>
      <c r="R3914" s="7">
        <v>7.22246593083738E-4</v>
      </c>
      <c r="S3914" s="7">
        <v>-3.4115818278642357E-4</v>
      </c>
      <c r="U3914" s="7">
        <v>85.196142888450566</v>
      </c>
      <c r="V3914" s="7">
        <v>2.4889092754950977E-3</v>
      </c>
    </row>
    <row r="3915" spans="1:22" x14ac:dyDescent="0.35">
      <c r="A3915" s="24">
        <v>2014</v>
      </c>
      <c r="B3915" s="17" t="s">
        <v>26</v>
      </c>
      <c r="C3915" s="17" t="s">
        <v>54</v>
      </c>
      <c r="D3915" s="17">
        <v>2005</v>
      </c>
      <c r="E3915" s="17">
        <v>9</v>
      </c>
      <c r="F3915" s="17">
        <v>83</v>
      </c>
      <c r="G3915" s="17">
        <v>2</v>
      </c>
      <c r="H3915" s="17">
        <v>85</v>
      </c>
      <c r="I3915" s="17" t="b">
        <v>1</v>
      </c>
      <c r="J3915" s="25">
        <v>2.3529411764705899E-2</v>
      </c>
      <c r="K3915">
        <f t="shared" si="305"/>
        <v>1.6596376132458607E-4</v>
      </c>
      <c r="L3915">
        <f t="shared" si="309"/>
        <v>1.2882692316615579E-2</v>
      </c>
      <c r="M3915">
        <f t="shared" si="306"/>
        <v>3.0312217215566089E-4</v>
      </c>
      <c r="N3915">
        <f t="shared" si="307"/>
        <v>1.2882692316615579E-2</v>
      </c>
      <c r="O3915">
        <f t="shared" si="308"/>
        <v>0.11594423084954021</v>
      </c>
      <c r="Q3915" s="7">
        <v>3889</v>
      </c>
      <c r="R3915" s="7">
        <v>2.4291465368551134E-3</v>
      </c>
      <c r="S3915" s="7">
        <v>-1.9375696088694523E-3</v>
      </c>
      <c r="U3915" s="7">
        <v>85.218058294981361</v>
      </c>
      <c r="V3915" s="7">
        <v>2.4904027705442938E-3</v>
      </c>
    </row>
    <row r="3916" spans="1:22" x14ac:dyDescent="0.35">
      <c r="A3916" s="5">
        <v>2015</v>
      </c>
      <c r="B3916" s="14" t="s">
        <v>26</v>
      </c>
      <c r="C3916" s="14" t="s">
        <v>54</v>
      </c>
      <c r="D3916" s="14">
        <v>2008</v>
      </c>
      <c r="E3916" s="14">
        <v>7</v>
      </c>
      <c r="F3916" s="14">
        <v>125</v>
      </c>
      <c r="G3916" s="14">
        <v>3</v>
      </c>
      <c r="H3916" s="14">
        <v>128</v>
      </c>
      <c r="I3916" s="14" t="b">
        <v>1</v>
      </c>
      <c r="J3916" s="6">
        <v>2.34375E-2</v>
      </c>
      <c r="K3916">
        <f t="shared" si="305"/>
        <v>2.4992189940643551E-4</v>
      </c>
      <c r="L3916">
        <f t="shared" si="309"/>
        <v>1.5808918350299475E-2</v>
      </c>
      <c r="M3916">
        <f t="shared" si="306"/>
        <v>3.7052152383514395E-4</v>
      </c>
      <c r="N3916">
        <f t="shared" si="307"/>
        <v>1.5808918350299475E-2</v>
      </c>
      <c r="O3916">
        <f t="shared" si="308"/>
        <v>0.11066242845209633</v>
      </c>
      <c r="Q3916" s="7">
        <v>3890</v>
      </c>
      <c r="R3916" s="7">
        <v>5.9092903070487649E-4</v>
      </c>
      <c r="S3916" s="7">
        <v>-2.8041254824039802E-4</v>
      </c>
      <c r="U3916" s="7">
        <v>85.239973701512156</v>
      </c>
      <c r="V3916" s="7">
        <v>2.4904027705442938E-3</v>
      </c>
    </row>
    <row r="3917" spans="1:22" x14ac:dyDescent="0.35">
      <c r="A3917" s="3">
        <v>2015</v>
      </c>
      <c r="B3917" s="13" t="s">
        <v>26</v>
      </c>
      <c r="C3917" s="13" t="s">
        <v>78</v>
      </c>
      <c r="D3917" s="13">
        <v>2008</v>
      </c>
      <c r="E3917" s="17">
        <v>7</v>
      </c>
      <c r="F3917" s="13">
        <v>126</v>
      </c>
      <c r="G3917" s="13">
        <v>3</v>
      </c>
      <c r="H3917" s="13">
        <v>129</v>
      </c>
      <c r="I3917" s="13" t="b">
        <v>1</v>
      </c>
      <c r="J3917" s="4">
        <v>2.32558139534884E-2</v>
      </c>
      <c r="K3917">
        <f t="shared" si="305"/>
        <v>2.5187441424554826E-4</v>
      </c>
      <c r="L3917">
        <f t="shared" si="309"/>
        <v>1.5870551793984614E-2</v>
      </c>
      <c r="M3917">
        <f t="shared" si="306"/>
        <v>3.6908259986010773E-4</v>
      </c>
      <c r="N3917">
        <f t="shared" si="307"/>
        <v>1.5870551793984614E-2</v>
      </c>
      <c r="O3917">
        <f t="shared" si="308"/>
        <v>0.1110938625578923</v>
      </c>
      <c r="Q3917" s="7">
        <v>3891</v>
      </c>
      <c r="R3917" s="7">
        <v>8.3827520195153805E-4</v>
      </c>
      <c r="S3917" s="7">
        <v>-4.0048769834068952E-4</v>
      </c>
      <c r="U3917" s="7">
        <v>85.261889108042951</v>
      </c>
      <c r="V3917" s="7">
        <v>2.4951840700810132E-3</v>
      </c>
    </row>
    <row r="3918" spans="1:22" x14ac:dyDescent="0.35">
      <c r="A3918" s="5">
        <v>2014</v>
      </c>
      <c r="B3918" s="14" t="s">
        <v>158</v>
      </c>
      <c r="C3918" s="14" t="s">
        <v>234</v>
      </c>
      <c r="D3918" s="14">
        <v>2008</v>
      </c>
      <c r="E3918" s="14">
        <v>6</v>
      </c>
      <c r="F3918" s="14">
        <v>84</v>
      </c>
      <c r="G3918" s="14">
        <v>2</v>
      </c>
      <c r="H3918" s="14">
        <v>86</v>
      </c>
      <c r="I3918" s="14" t="b">
        <v>1</v>
      </c>
      <c r="J3918" s="6">
        <v>2.32558139534884E-2</v>
      </c>
      <c r="K3918">
        <f t="shared" si="305"/>
        <v>1.6791627616369884E-4</v>
      </c>
      <c r="L3918">
        <f t="shared" si="309"/>
        <v>1.2958251277224827E-2</v>
      </c>
      <c r="M3918">
        <f t="shared" si="306"/>
        <v>3.01354680865694E-4</v>
      </c>
      <c r="N3918">
        <f t="shared" si="307"/>
        <v>1.2958251277224827E-2</v>
      </c>
      <c r="O3918">
        <f t="shared" si="308"/>
        <v>7.7749507663348955E-2</v>
      </c>
      <c r="Q3918" s="7">
        <v>3892</v>
      </c>
      <c r="R3918" s="7">
        <v>1.1070373301154777E-3</v>
      </c>
      <c r="S3918" s="7">
        <v>-6.6924982650462908E-4</v>
      </c>
      <c r="U3918" s="7">
        <v>85.283804514573731</v>
      </c>
      <c r="V3918" s="7">
        <v>2.4951840700810132E-3</v>
      </c>
    </row>
    <row r="3919" spans="1:22" x14ac:dyDescent="0.35">
      <c r="A3919" s="3">
        <v>2014</v>
      </c>
      <c r="B3919" s="13" t="s">
        <v>26</v>
      </c>
      <c r="C3919" s="13" t="s">
        <v>201</v>
      </c>
      <c r="D3919" s="13">
        <v>2003</v>
      </c>
      <c r="E3919" s="17">
        <v>11</v>
      </c>
      <c r="F3919" s="13">
        <v>84</v>
      </c>
      <c r="G3919" s="13">
        <v>2</v>
      </c>
      <c r="H3919" s="13">
        <v>86</v>
      </c>
      <c r="I3919" s="13" t="b">
        <v>1</v>
      </c>
      <c r="J3919" s="4">
        <v>2.32558139534884E-2</v>
      </c>
      <c r="K3919">
        <f t="shared" si="305"/>
        <v>1.6791627616369884E-4</v>
      </c>
      <c r="L3919">
        <f t="shared" si="309"/>
        <v>1.2958251277224827E-2</v>
      </c>
      <c r="M3919">
        <f t="shared" si="306"/>
        <v>3.01354680865694E-4</v>
      </c>
      <c r="N3919">
        <f t="shared" si="307"/>
        <v>1.2958251277224827E-2</v>
      </c>
      <c r="O3919">
        <f t="shared" si="308"/>
        <v>0.14254076404947311</v>
      </c>
      <c r="Q3919" s="7">
        <v>3893</v>
      </c>
      <c r="R3919" s="7">
        <v>9.7581672651590355E-4</v>
      </c>
      <c r="S3919" s="7">
        <v>-6.6719944524639319E-4</v>
      </c>
      <c r="U3919" s="7">
        <v>85.305719921104526</v>
      </c>
      <c r="V3919" s="7">
        <v>2.4996094665288991E-3</v>
      </c>
    </row>
    <row r="3920" spans="1:22" x14ac:dyDescent="0.35">
      <c r="A3920" s="5">
        <v>2015</v>
      </c>
      <c r="B3920" s="14" t="s">
        <v>37</v>
      </c>
      <c r="C3920" s="14" t="s">
        <v>157</v>
      </c>
      <c r="D3920" s="14">
        <v>2008</v>
      </c>
      <c r="E3920" s="14">
        <v>7</v>
      </c>
      <c r="F3920" s="14">
        <v>84</v>
      </c>
      <c r="G3920" s="14">
        <v>2</v>
      </c>
      <c r="H3920" s="14">
        <v>86</v>
      </c>
      <c r="I3920" s="14" t="b">
        <v>1</v>
      </c>
      <c r="J3920" s="6">
        <v>2.32558139534884E-2</v>
      </c>
      <c r="K3920">
        <f t="shared" si="305"/>
        <v>1.6791627616369884E-4</v>
      </c>
      <c r="L3920">
        <f t="shared" si="309"/>
        <v>1.2958251277224827E-2</v>
      </c>
      <c r="M3920">
        <f t="shared" si="306"/>
        <v>3.01354680865694E-4</v>
      </c>
      <c r="N3920">
        <f t="shared" si="307"/>
        <v>1.2958251277224827E-2</v>
      </c>
      <c r="O3920">
        <f t="shared" si="308"/>
        <v>9.0707758940573785E-2</v>
      </c>
      <c r="Q3920" s="7">
        <v>3894</v>
      </c>
      <c r="R3920" s="7">
        <v>1.9546062399080143E-3</v>
      </c>
      <c r="S3920" s="7">
        <v>-1.3383104377032195E-3</v>
      </c>
      <c r="U3920" s="7">
        <v>85.327635327635321</v>
      </c>
      <c r="V3920" s="7">
        <v>2.4996094665288991E-3</v>
      </c>
    </row>
    <row r="3921" spans="1:22" x14ac:dyDescent="0.35">
      <c r="A3921" s="3">
        <v>2017</v>
      </c>
      <c r="B3921" s="13" t="s">
        <v>30</v>
      </c>
      <c r="C3921" s="13" t="s">
        <v>32</v>
      </c>
      <c r="D3921" s="13">
        <v>2011</v>
      </c>
      <c r="E3921" s="17">
        <v>6</v>
      </c>
      <c r="F3921" s="13">
        <v>84</v>
      </c>
      <c r="G3921" s="13">
        <v>2</v>
      </c>
      <c r="H3921" s="13">
        <v>86</v>
      </c>
      <c r="I3921" s="13" t="b">
        <v>1</v>
      </c>
      <c r="J3921" s="4">
        <v>2.32558139534884E-2</v>
      </c>
      <c r="K3921">
        <f t="shared" si="305"/>
        <v>1.6791627616369884E-4</v>
      </c>
      <c r="L3921">
        <f t="shared" si="309"/>
        <v>1.2958251277224827E-2</v>
      </c>
      <c r="M3921">
        <f t="shared" si="306"/>
        <v>3.01354680865694E-4</v>
      </c>
      <c r="N3921">
        <f t="shared" si="307"/>
        <v>1.2958251277224827E-2</v>
      </c>
      <c r="O3921">
        <f t="shared" si="308"/>
        <v>7.7749507663348955E-2</v>
      </c>
      <c r="Q3921" s="7">
        <v>3895</v>
      </c>
      <c r="R3921" s="7">
        <v>4.9673039872998753E-4</v>
      </c>
      <c r="S3921" s="7">
        <v>-1.2028015406304797E-4</v>
      </c>
      <c r="U3921" s="7">
        <v>85.349550734166115</v>
      </c>
      <c r="V3921" s="7">
        <v>2.4996094665288991E-3</v>
      </c>
    </row>
    <row r="3922" spans="1:22" x14ac:dyDescent="0.35">
      <c r="A3922" s="3">
        <v>2014</v>
      </c>
      <c r="B3922" s="13" t="s">
        <v>30</v>
      </c>
      <c r="C3922" s="13" t="s">
        <v>32</v>
      </c>
      <c r="D3922" s="13">
        <v>2006</v>
      </c>
      <c r="E3922" s="14">
        <v>8</v>
      </c>
      <c r="F3922" s="13">
        <v>169</v>
      </c>
      <c r="G3922" s="13">
        <v>4</v>
      </c>
      <c r="H3922" s="13">
        <v>173</v>
      </c>
      <c r="I3922" s="13" t="b">
        <v>1</v>
      </c>
      <c r="J3922" s="4">
        <v>2.3121387283237E-2</v>
      </c>
      <c r="K3922">
        <f t="shared" si="305"/>
        <v>3.3778506716651048E-4</v>
      </c>
      <c r="L3922">
        <f t="shared" si="309"/>
        <v>1.8378929978823861E-2</v>
      </c>
      <c r="M3922">
        <f t="shared" si="306"/>
        <v>4.2494635789188127E-4</v>
      </c>
      <c r="N3922">
        <f t="shared" si="307"/>
        <v>1.8378929978823861E-2</v>
      </c>
      <c r="O3922">
        <f t="shared" si="308"/>
        <v>0.14703143983059089</v>
      </c>
      <c r="Q3922" s="7">
        <v>3896</v>
      </c>
      <c r="R3922" s="7">
        <v>1.6688046252137151E-3</v>
      </c>
      <c r="S3922" s="7">
        <v>-1.2923543805467754E-3</v>
      </c>
      <c r="U3922" s="7">
        <v>85.371466140696896</v>
      </c>
      <c r="V3922" s="7">
        <v>2.5027011306252792E-3</v>
      </c>
    </row>
    <row r="3923" spans="1:22" x14ac:dyDescent="0.35">
      <c r="A3923" s="3">
        <v>2016</v>
      </c>
      <c r="B3923" s="13" t="s">
        <v>26</v>
      </c>
      <c r="C3923" s="13" t="s">
        <v>111</v>
      </c>
      <c r="D3923" s="13">
        <v>2007</v>
      </c>
      <c r="E3923" s="17">
        <v>9</v>
      </c>
      <c r="F3923" s="13">
        <v>127</v>
      </c>
      <c r="G3923" s="13">
        <v>3</v>
      </c>
      <c r="H3923" s="13">
        <v>130</v>
      </c>
      <c r="I3923" s="13" t="b">
        <v>1</v>
      </c>
      <c r="J3923" s="4">
        <v>2.3076923076923099E-2</v>
      </c>
      <c r="K3923">
        <f t="shared" si="305"/>
        <v>2.5382692908466106E-4</v>
      </c>
      <c r="L3923">
        <f t="shared" si="309"/>
        <v>1.5931946807740134E-2</v>
      </c>
      <c r="M3923">
        <f t="shared" si="306"/>
        <v>3.6766031094784962E-4</v>
      </c>
      <c r="N3923">
        <f t="shared" si="307"/>
        <v>1.5931946807740134E-2</v>
      </c>
      <c r="O3923">
        <f t="shared" si="308"/>
        <v>0.1433875212696612</v>
      </c>
      <c r="Q3923" s="7">
        <v>3897</v>
      </c>
      <c r="R3923" s="7">
        <v>8.4595421912106819E-4</v>
      </c>
      <c r="S3923" s="7">
        <v>-4.1214066313155316E-4</v>
      </c>
      <c r="U3923" s="7">
        <v>85.39338154722769</v>
      </c>
      <c r="V3923" s="7">
        <v>2.5034822920519512E-3</v>
      </c>
    </row>
    <row r="3924" spans="1:22" x14ac:dyDescent="0.35">
      <c r="A3924" s="3">
        <v>2015</v>
      </c>
      <c r="B3924" s="13" t="s">
        <v>30</v>
      </c>
      <c r="C3924" s="13" t="s">
        <v>51</v>
      </c>
      <c r="D3924" s="13">
        <v>2007</v>
      </c>
      <c r="E3924" s="14">
        <v>8</v>
      </c>
      <c r="F3924" s="13">
        <v>85</v>
      </c>
      <c r="G3924" s="13">
        <v>2</v>
      </c>
      <c r="H3924" s="13">
        <v>87</v>
      </c>
      <c r="I3924" s="13" t="b">
        <v>1</v>
      </c>
      <c r="J3924" s="4">
        <v>2.2988505747126398E-2</v>
      </c>
      <c r="K3924">
        <f t="shared" si="305"/>
        <v>1.6986879100281161E-4</v>
      </c>
      <c r="L3924">
        <f t="shared" si="309"/>
        <v>1.3033372203800965E-2</v>
      </c>
      <c r="M3924">
        <f t="shared" si="306"/>
        <v>2.9961775181151594E-4</v>
      </c>
      <c r="N3924">
        <f t="shared" si="307"/>
        <v>1.3033372203800965E-2</v>
      </c>
      <c r="O3924">
        <f t="shared" si="308"/>
        <v>0.10426697763040772</v>
      </c>
      <c r="Q3924" s="7">
        <v>3898</v>
      </c>
      <c r="R3924" s="7">
        <v>1.6596265873276112E-3</v>
      </c>
      <c r="S3924" s="7">
        <v>-1.2258130313380963E-3</v>
      </c>
      <c r="U3924" s="7">
        <v>85.415296953758485</v>
      </c>
      <c r="V3924" s="7">
        <v>2.5051827387021198E-3</v>
      </c>
    </row>
    <row r="3925" spans="1:22" x14ac:dyDescent="0.35">
      <c r="A3925" s="3">
        <v>2015</v>
      </c>
      <c r="B3925" s="13" t="s">
        <v>33</v>
      </c>
      <c r="C3925" s="13" t="s">
        <v>34</v>
      </c>
      <c r="D3925" s="13">
        <v>2008</v>
      </c>
      <c r="E3925" s="17">
        <v>7</v>
      </c>
      <c r="F3925" s="13">
        <v>299</v>
      </c>
      <c r="G3925" s="13">
        <v>7</v>
      </c>
      <c r="H3925" s="13">
        <v>306</v>
      </c>
      <c r="I3925" s="13" t="b">
        <v>1</v>
      </c>
      <c r="J3925" s="4">
        <v>2.2875816993463999E-2</v>
      </c>
      <c r="K3925">
        <f t="shared" si="305"/>
        <v>5.9746954076850983E-4</v>
      </c>
      <c r="L3925">
        <f t="shared" si="309"/>
        <v>2.4443190069393762E-2</v>
      </c>
      <c r="M3925">
        <f t="shared" si="306"/>
        <v>5.5915794276390829E-4</v>
      </c>
      <c r="N3925">
        <f t="shared" si="307"/>
        <v>2.4443190069393762E-2</v>
      </c>
      <c r="O3925">
        <f t="shared" si="308"/>
        <v>0.17110233048575632</v>
      </c>
      <c r="Q3925" s="7">
        <v>3899</v>
      </c>
      <c r="R3925" s="7">
        <v>7.8996438132153239E-4</v>
      </c>
      <c r="S3925" s="7">
        <v>-4.8321187411069625E-4</v>
      </c>
      <c r="U3925" s="7">
        <v>85.43721236028928</v>
      </c>
      <c r="V3925" s="7">
        <v>2.5051827387021198E-3</v>
      </c>
    </row>
    <row r="3926" spans="1:22" x14ac:dyDescent="0.35">
      <c r="A3926" s="3">
        <v>2013</v>
      </c>
      <c r="B3926" s="13" t="s">
        <v>30</v>
      </c>
      <c r="C3926" s="13" t="s">
        <v>31</v>
      </c>
      <c r="D3926" s="13">
        <v>2007</v>
      </c>
      <c r="E3926" s="14">
        <v>6</v>
      </c>
      <c r="F3926" s="13">
        <v>342</v>
      </c>
      <c r="G3926" s="13">
        <v>8</v>
      </c>
      <c r="H3926" s="13">
        <v>350</v>
      </c>
      <c r="I3926" s="13" t="b">
        <v>1</v>
      </c>
      <c r="J3926" s="4">
        <v>2.2857142857142899E-2</v>
      </c>
      <c r="K3926">
        <f t="shared" si="305"/>
        <v>6.8338019368947205E-4</v>
      </c>
      <c r="L3926">
        <f t="shared" si="309"/>
        <v>2.6141541532386188E-2</v>
      </c>
      <c r="M3926">
        <f t="shared" si="306"/>
        <v>5.975209493116854E-4</v>
      </c>
      <c r="N3926">
        <f t="shared" si="307"/>
        <v>2.6141541532386188E-2</v>
      </c>
      <c r="O3926">
        <f t="shared" si="308"/>
        <v>0.15684924919431714</v>
      </c>
      <c r="Q3926" s="7">
        <v>3900</v>
      </c>
      <c r="R3926" s="7">
        <v>5.9817996491387776E-4</v>
      </c>
      <c r="S3926" s="7">
        <v>-2.9142745770304162E-4</v>
      </c>
      <c r="U3926" s="7">
        <v>85.45912776682006</v>
      </c>
      <c r="V3926" s="7">
        <v>2.5051827387021198E-3</v>
      </c>
    </row>
    <row r="3927" spans="1:22" x14ac:dyDescent="0.35">
      <c r="A3927" s="24">
        <v>2013</v>
      </c>
      <c r="B3927" s="17" t="s">
        <v>42</v>
      </c>
      <c r="C3927" s="17" t="s">
        <v>112</v>
      </c>
      <c r="D3927" s="17">
        <v>2005</v>
      </c>
      <c r="E3927" s="17">
        <v>8</v>
      </c>
      <c r="F3927" s="17">
        <v>171</v>
      </c>
      <c r="G3927" s="17">
        <v>4</v>
      </c>
      <c r="H3927" s="17">
        <v>175</v>
      </c>
      <c r="I3927" s="17" t="b">
        <v>1</v>
      </c>
      <c r="J3927" s="25">
        <v>2.2857142857142899E-2</v>
      </c>
      <c r="K3927">
        <f t="shared" si="305"/>
        <v>3.4169009684473602E-4</v>
      </c>
      <c r="L3927">
        <f t="shared" si="309"/>
        <v>1.8484861288220043E-2</v>
      </c>
      <c r="M3927">
        <f t="shared" si="306"/>
        <v>4.2251111515931604E-4</v>
      </c>
      <c r="N3927">
        <f t="shared" si="307"/>
        <v>1.8484861288220043E-2</v>
      </c>
      <c r="O3927">
        <f t="shared" si="308"/>
        <v>0.14787889030576035</v>
      </c>
      <c r="Q3927" s="7">
        <v>3901</v>
      </c>
      <c r="R3927" s="7">
        <v>5.9817996491387776E-4</v>
      </c>
      <c r="S3927" s="7">
        <v>-2.9142745770304162E-4</v>
      </c>
      <c r="U3927" s="7">
        <v>85.481043173350855</v>
      </c>
      <c r="V3927" s="7">
        <v>2.509591782335804E-3</v>
      </c>
    </row>
    <row r="3928" spans="1:22" x14ac:dyDescent="0.35">
      <c r="A3928" s="5">
        <v>2015</v>
      </c>
      <c r="B3928" s="14" t="s">
        <v>30</v>
      </c>
      <c r="C3928" s="14" t="s">
        <v>44</v>
      </c>
      <c r="D3928" s="14">
        <v>2008</v>
      </c>
      <c r="E3928" s="14">
        <v>7</v>
      </c>
      <c r="F3928" s="14">
        <v>171</v>
      </c>
      <c r="G3928" s="14">
        <v>4</v>
      </c>
      <c r="H3928" s="14">
        <v>175</v>
      </c>
      <c r="I3928" s="14" t="b">
        <v>1</v>
      </c>
      <c r="J3928" s="6">
        <v>2.2857142857142899E-2</v>
      </c>
      <c r="K3928">
        <f t="shared" si="305"/>
        <v>3.4169009684473602E-4</v>
      </c>
      <c r="L3928">
        <f t="shared" si="309"/>
        <v>1.8484861288220043E-2</v>
      </c>
      <c r="M3928">
        <f t="shared" si="306"/>
        <v>4.2251111515931604E-4</v>
      </c>
      <c r="N3928">
        <f t="shared" si="307"/>
        <v>1.8484861288220043E-2</v>
      </c>
      <c r="O3928">
        <f t="shared" si="308"/>
        <v>0.1293940290175403</v>
      </c>
      <c r="Q3928" s="7">
        <v>3902</v>
      </c>
      <c r="R3928" s="7">
        <v>4.0639554850622312E-4</v>
      </c>
      <c r="S3928" s="7">
        <v>-9.9643041295386986E-5</v>
      </c>
      <c r="U3928" s="7">
        <v>85.50295857988165</v>
      </c>
      <c r="V3928" s="7">
        <v>2.5100028979141153E-3</v>
      </c>
    </row>
    <row r="3929" spans="1:22" x14ac:dyDescent="0.35">
      <c r="A3929" s="24">
        <v>2017</v>
      </c>
      <c r="B3929" s="17" t="s">
        <v>30</v>
      </c>
      <c r="C3929" s="17" t="s">
        <v>32</v>
      </c>
      <c r="D3929" s="17">
        <v>2009</v>
      </c>
      <c r="E3929" s="17">
        <v>8</v>
      </c>
      <c r="F3929" s="17">
        <v>171</v>
      </c>
      <c r="G3929" s="17">
        <v>4</v>
      </c>
      <c r="H3929" s="17">
        <v>175</v>
      </c>
      <c r="I3929" s="17" t="b">
        <v>1</v>
      </c>
      <c r="J3929" s="25">
        <v>2.2857142857142899E-2</v>
      </c>
      <c r="K3929">
        <f t="shared" si="305"/>
        <v>3.4169009684473602E-4</v>
      </c>
      <c r="L3929">
        <f t="shared" si="309"/>
        <v>1.8484861288220043E-2</v>
      </c>
      <c r="M3929">
        <f t="shared" si="306"/>
        <v>4.2251111515931604E-4</v>
      </c>
      <c r="N3929">
        <f t="shared" si="307"/>
        <v>1.8484861288220043E-2</v>
      </c>
      <c r="O3929">
        <f t="shared" si="308"/>
        <v>0.14787889030576035</v>
      </c>
      <c r="Q3929" s="7">
        <v>3903</v>
      </c>
      <c r="R3929" s="7">
        <v>4.0639554850622312E-4</v>
      </c>
      <c r="S3929" s="7">
        <v>-9.9643041295386986E-5</v>
      </c>
      <c r="U3929" s="7">
        <v>85.524873986412445</v>
      </c>
      <c r="V3929" s="7">
        <v>2.5151835079622715E-3</v>
      </c>
    </row>
    <row r="3930" spans="1:22" x14ac:dyDescent="0.35">
      <c r="A3930" s="3">
        <v>2013</v>
      </c>
      <c r="B3930" s="13" t="s">
        <v>136</v>
      </c>
      <c r="C3930" s="13" t="s">
        <v>137</v>
      </c>
      <c r="D3930" s="13">
        <v>2003</v>
      </c>
      <c r="E3930" s="14">
        <v>10</v>
      </c>
      <c r="F3930" s="13">
        <v>129</v>
      </c>
      <c r="G3930" s="13">
        <v>3</v>
      </c>
      <c r="H3930" s="13">
        <v>132</v>
      </c>
      <c r="I3930" s="13" t="b">
        <v>1</v>
      </c>
      <c r="J3930" s="4">
        <v>2.27272727272727E-2</v>
      </c>
      <c r="K3930">
        <f t="shared" si="305"/>
        <v>2.577319587628866E-4</v>
      </c>
      <c r="L3930">
        <f t="shared" si="309"/>
        <v>1.6054032476698388E-2</v>
      </c>
      <c r="M3930">
        <f t="shared" si="306"/>
        <v>3.6486437447041747E-4</v>
      </c>
      <c r="N3930">
        <f t="shared" si="307"/>
        <v>1.6054032476698388E-2</v>
      </c>
      <c r="O3930">
        <f t="shared" si="308"/>
        <v>0.16054032476698388</v>
      </c>
      <c r="Q3930" s="7">
        <v>3904</v>
      </c>
      <c r="R3930" s="7">
        <v>2.3505985091707856E-3</v>
      </c>
      <c r="S3930" s="7">
        <v>-1.7380153660654031E-3</v>
      </c>
      <c r="U3930" s="7">
        <v>85.546789392943225</v>
      </c>
      <c r="V3930" s="7">
        <v>2.5151835079622715E-3</v>
      </c>
    </row>
    <row r="3931" spans="1:22" x14ac:dyDescent="0.35">
      <c r="A3931" s="3">
        <v>2014</v>
      </c>
      <c r="B3931" s="13" t="s">
        <v>33</v>
      </c>
      <c r="C3931" s="13" t="s">
        <v>86</v>
      </c>
      <c r="D3931" s="13">
        <v>2008</v>
      </c>
      <c r="E3931" s="17">
        <v>6</v>
      </c>
      <c r="F3931" s="13">
        <v>129</v>
      </c>
      <c r="G3931" s="13">
        <v>3</v>
      </c>
      <c r="H3931" s="13">
        <v>132</v>
      </c>
      <c r="I3931" s="13" t="b">
        <v>1</v>
      </c>
      <c r="J3931" s="4">
        <v>2.27272727272727E-2</v>
      </c>
      <c r="K3931">
        <f t="shared" si="305"/>
        <v>2.577319587628866E-4</v>
      </c>
      <c r="L3931">
        <f t="shared" si="309"/>
        <v>1.6054032476698388E-2</v>
      </c>
      <c r="M3931">
        <f t="shared" si="306"/>
        <v>3.6486437447041747E-4</v>
      </c>
      <c r="N3931">
        <f t="shared" si="307"/>
        <v>1.6054032476698388E-2</v>
      </c>
      <c r="O3931">
        <f t="shared" si="308"/>
        <v>9.6324194860190337E-2</v>
      </c>
      <c r="Q3931" s="7">
        <v>3905</v>
      </c>
      <c r="R3931" s="7">
        <v>1.4401619955118892E-3</v>
      </c>
      <c r="S3931" s="7">
        <v>-1.0652205755325543E-3</v>
      </c>
      <c r="U3931" s="7">
        <v>85.56870479947402</v>
      </c>
      <c r="V3931" s="7">
        <v>2.5153800297040194E-3</v>
      </c>
    </row>
    <row r="3932" spans="1:22" x14ac:dyDescent="0.35">
      <c r="A3932" s="3">
        <v>2014</v>
      </c>
      <c r="B3932" s="13" t="s">
        <v>98</v>
      </c>
      <c r="C3932" s="13" t="s">
        <v>41</v>
      </c>
      <c r="D3932" s="13">
        <v>2008</v>
      </c>
      <c r="E3932" s="14">
        <v>6</v>
      </c>
      <c r="F3932" s="13">
        <v>86</v>
      </c>
      <c r="G3932" s="13">
        <v>2</v>
      </c>
      <c r="H3932" s="13">
        <v>88</v>
      </c>
      <c r="I3932" s="13" t="b">
        <v>1</v>
      </c>
      <c r="J3932" s="4">
        <v>2.27272727272727E-2</v>
      </c>
      <c r="K3932">
        <f t="shared" si="305"/>
        <v>1.7182130584192441E-4</v>
      </c>
      <c r="L3932">
        <f t="shared" si="309"/>
        <v>1.3108062627326908E-2</v>
      </c>
      <c r="M3932">
        <f t="shared" si="306"/>
        <v>2.9791051425742936E-4</v>
      </c>
      <c r="N3932">
        <f t="shared" si="307"/>
        <v>1.3108062627326908E-2</v>
      </c>
      <c r="O3932">
        <f t="shared" si="308"/>
        <v>7.8648375763961442E-2</v>
      </c>
      <c r="Q3932" s="7">
        <v>3906</v>
      </c>
      <c r="R3932" s="7">
        <v>9.7331571663935267E-4</v>
      </c>
      <c r="S3932" s="7">
        <v>-5.9986512331955009E-4</v>
      </c>
      <c r="U3932" s="7">
        <v>85.590620206004814</v>
      </c>
      <c r="V3932" s="7">
        <v>2.5184116413936863E-3</v>
      </c>
    </row>
    <row r="3933" spans="1:22" x14ac:dyDescent="0.35">
      <c r="A3933" s="3">
        <v>2014</v>
      </c>
      <c r="B3933" s="13" t="s">
        <v>26</v>
      </c>
      <c r="C3933" s="13" t="s">
        <v>201</v>
      </c>
      <c r="D3933" s="13">
        <v>2007</v>
      </c>
      <c r="E3933" s="17">
        <v>7</v>
      </c>
      <c r="F3933" s="13">
        <v>86</v>
      </c>
      <c r="G3933" s="13">
        <v>2</v>
      </c>
      <c r="H3933" s="13">
        <v>88</v>
      </c>
      <c r="I3933" s="13" t="b">
        <v>1</v>
      </c>
      <c r="J3933" s="4">
        <v>2.27272727272727E-2</v>
      </c>
      <c r="K3933">
        <f t="shared" si="305"/>
        <v>1.7182130584192441E-4</v>
      </c>
      <c r="L3933">
        <f t="shared" si="309"/>
        <v>1.3108062627326908E-2</v>
      </c>
      <c r="M3933">
        <f t="shared" si="306"/>
        <v>2.9791051425742936E-4</v>
      </c>
      <c r="N3933">
        <f t="shared" si="307"/>
        <v>1.3108062627326908E-2</v>
      </c>
      <c r="O3933">
        <f t="shared" si="308"/>
        <v>9.1756438391288359E-2</v>
      </c>
      <c r="Q3933" s="7">
        <v>3907</v>
      </c>
      <c r="R3933" s="7">
        <v>5.0072026522469167E-4</v>
      </c>
      <c r="S3933" s="7">
        <v>-1.272696719048891E-4</v>
      </c>
      <c r="U3933" s="7">
        <v>85.612535612535609</v>
      </c>
      <c r="V3933" s="7">
        <v>2.5190619736553776E-3</v>
      </c>
    </row>
    <row r="3934" spans="1:22" x14ac:dyDescent="0.35">
      <c r="A3934" s="5">
        <v>2015</v>
      </c>
      <c r="B3934" s="14" t="s">
        <v>30</v>
      </c>
      <c r="C3934" s="14" t="s">
        <v>85</v>
      </c>
      <c r="D3934" s="14">
        <v>2006</v>
      </c>
      <c r="E3934" s="14">
        <v>9</v>
      </c>
      <c r="F3934" s="14">
        <v>86</v>
      </c>
      <c r="G3934" s="14">
        <v>2</v>
      </c>
      <c r="H3934" s="14">
        <v>88</v>
      </c>
      <c r="I3934" s="14" t="b">
        <v>1</v>
      </c>
      <c r="J3934" s="6">
        <v>2.27272727272727E-2</v>
      </c>
      <c r="K3934">
        <f t="shared" si="305"/>
        <v>1.7182130584192441E-4</v>
      </c>
      <c r="L3934">
        <f t="shared" si="309"/>
        <v>1.3108062627326908E-2</v>
      </c>
      <c r="M3934">
        <f t="shared" si="306"/>
        <v>2.9791051425742936E-4</v>
      </c>
      <c r="N3934">
        <f t="shared" si="307"/>
        <v>1.3108062627326908E-2</v>
      </c>
      <c r="O3934">
        <f t="shared" si="308"/>
        <v>0.11797256364594216</v>
      </c>
      <c r="Q3934" s="7">
        <v>3908</v>
      </c>
      <c r="R3934" s="7">
        <v>1.1805815250413166E-3</v>
      </c>
      <c r="S3934" s="7">
        <v>-8.7566039245026716E-4</v>
      </c>
      <c r="U3934" s="7">
        <v>85.63445101906639</v>
      </c>
      <c r="V3934" s="7">
        <v>2.5207035912774159E-3</v>
      </c>
    </row>
    <row r="3935" spans="1:22" x14ac:dyDescent="0.35">
      <c r="A3935" s="3">
        <v>2017</v>
      </c>
      <c r="B3935" s="13" t="s">
        <v>104</v>
      </c>
      <c r="C3935" s="13" t="s">
        <v>105</v>
      </c>
      <c r="D3935" s="13">
        <v>2008</v>
      </c>
      <c r="E3935" s="17">
        <v>9</v>
      </c>
      <c r="F3935" s="13">
        <v>87</v>
      </c>
      <c r="G3935" s="13">
        <v>2</v>
      </c>
      <c r="H3935" s="13">
        <v>89</v>
      </c>
      <c r="I3935" s="13" t="b">
        <v>1</v>
      </c>
      <c r="J3935" s="4">
        <v>2.2471910112359599E-2</v>
      </c>
      <c r="K3935">
        <f t="shared" si="305"/>
        <v>1.7377382068103718E-4</v>
      </c>
      <c r="L3935">
        <f t="shared" si="309"/>
        <v>1.3182329865431117E-2</v>
      </c>
      <c r="M3935">
        <f t="shared" si="306"/>
        <v>2.9623213180744149E-4</v>
      </c>
      <c r="N3935">
        <f t="shared" si="307"/>
        <v>1.3182329865431117E-2</v>
      </c>
      <c r="O3935">
        <f t="shared" si="308"/>
        <v>0.11864096878888006</v>
      </c>
      <c r="Q3935" s="7">
        <v>3909</v>
      </c>
      <c r="R3935" s="7">
        <v>1.4516375713275876E-3</v>
      </c>
      <c r="S3935" s="7">
        <v>-1.0796601616331913E-3</v>
      </c>
      <c r="U3935" s="7">
        <v>85.656366425597184</v>
      </c>
      <c r="V3935" s="7">
        <v>2.5232709356107961E-3</v>
      </c>
    </row>
    <row r="3936" spans="1:22" x14ac:dyDescent="0.35">
      <c r="A3936" s="5">
        <v>2014</v>
      </c>
      <c r="B3936" s="14" t="s">
        <v>153</v>
      </c>
      <c r="C3936" s="14" t="s">
        <v>154</v>
      </c>
      <c r="D3936" s="14">
        <v>2006</v>
      </c>
      <c r="E3936" s="14">
        <v>8</v>
      </c>
      <c r="F3936" s="14">
        <v>131</v>
      </c>
      <c r="G3936" s="14">
        <v>3</v>
      </c>
      <c r="H3936" s="14">
        <v>134</v>
      </c>
      <c r="I3936" s="14" t="b">
        <v>1</v>
      </c>
      <c r="J3936" s="6">
        <v>2.2388059701492501E-2</v>
      </c>
      <c r="K3936">
        <f t="shared" si="305"/>
        <v>2.6163698844111215E-4</v>
      </c>
      <c r="L3936">
        <f t="shared" si="309"/>
        <v>1.617519670486613E-2</v>
      </c>
      <c r="M3936">
        <f t="shared" si="306"/>
        <v>3.6213126951192771E-4</v>
      </c>
      <c r="N3936">
        <f t="shared" si="307"/>
        <v>1.617519670486613E-2</v>
      </c>
      <c r="O3936">
        <f t="shared" si="308"/>
        <v>0.12940157363892904</v>
      </c>
      <c r="Q3936" s="7">
        <v>3910</v>
      </c>
      <c r="R3936" s="7">
        <v>7.3993688548737446E-4</v>
      </c>
      <c r="S3936" s="7">
        <v>-3.6795947579297799E-4</v>
      </c>
      <c r="U3936" s="7">
        <v>85.678281832127979</v>
      </c>
      <c r="V3936" s="7">
        <v>2.5232709356107961E-3</v>
      </c>
    </row>
    <row r="3937" spans="1:22" x14ac:dyDescent="0.35">
      <c r="A3937" s="24">
        <v>2014</v>
      </c>
      <c r="B3937" s="17" t="s">
        <v>26</v>
      </c>
      <c r="C3937" s="17" t="s">
        <v>133</v>
      </c>
      <c r="D3937" s="17">
        <v>2006</v>
      </c>
      <c r="E3937" s="17">
        <v>8</v>
      </c>
      <c r="F3937" s="17">
        <v>131</v>
      </c>
      <c r="G3937" s="17">
        <v>3</v>
      </c>
      <c r="H3937" s="17">
        <v>134</v>
      </c>
      <c r="I3937" s="17" t="b">
        <v>1</v>
      </c>
      <c r="J3937" s="25">
        <v>2.2388059701492501E-2</v>
      </c>
      <c r="K3937">
        <f t="shared" si="305"/>
        <v>2.6163698844111215E-4</v>
      </c>
      <c r="L3937">
        <f t="shared" si="309"/>
        <v>1.617519670486613E-2</v>
      </c>
      <c r="M3937">
        <f t="shared" si="306"/>
        <v>3.6213126951192771E-4</v>
      </c>
      <c r="N3937">
        <f t="shared" si="307"/>
        <v>1.617519670486613E-2</v>
      </c>
      <c r="O3937">
        <f t="shared" si="308"/>
        <v>0.12940157363892904</v>
      </c>
      <c r="Q3937" s="7">
        <v>3911</v>
      </c>
      <c r="R3937" s="7">
        <v>1.5964977571536671E-3</v>
      </c>
      <c r="S3937" s="7">
        <v>-9.8935990558620757E-4</v>
      </c>
      <c r="U3937" s="7">
        <v>85.700197238658774</v>
      </c>
      <c r="V3937" s="7">
        <v>2.5232709356107961E-3</v>
      </c>
    </row>
    <row r="3938" spans="1:22" x14ac:dyDescent="0.35">
      <c r="A3938" s="5">
        <v>2017</v>
      </c>
      <c r="B3938" s="14" t="s">
        <v>42</v>
      </c>
      <c r="C3938" s="14" t="s">
        <v>151</v>
      </c>
      <c r="D3938" s="14">
        <v>2009</v>
      </c>
      <c r="E3938" s="14">
        <v>8</v>
      </c>
      <c r="F3938" s="14">
        <v>133</v>
      </c>
      <c r="G3938" s="14">
        <v>3</v>
      </c>
      <c r="H3938" s="14">
        <v>136</v>
      </c>
      <c r="I3938" s="14" t="b">
        <v>1</v>
      </c>
      <c r="J3938" s="6">
        <v>2.2058823529411801E-2</v>
      </c>
      <c r="K3938">
        <f t="shared" si="305"/>
        <v>2.655420181193377E-4</v>
      </c>
      <c r="L3938">
        <f t="shared" si="309"/>
        <v>1.6295460046262509E-2</v>
      </c>
      <c r="M3938">
        <f t="shared" si="306"/>
        <v>3.5945867749108537E-4</v>
      </c>
      <c r="N3938">
        <f t="shared" si="307"/>
        <v>1.6295460046262509E-2</v>
      </c>
      <c r="O3938">
        <f t="shared" si="308"/>
        <v>0.13036368037010007</v>
      </c>
      <c r="Q3938" s="7">
        <v>3912</v>
      </c>
      <c r="R3938" s="7">
        <v>1.1315429455140526E-3</v>
      </c>
      <c r="S3938" s="7">
        <v>-5.6397614078229055E-4</v>
      </c>
      <c r="U3938" s="7">
        <v>85.722112645189554</v>
      </c>
      <c r="V3938" s="7">
        <v>2.5255128471464408E-3</v>
      </c>
    </row>
    <row r="3939" spans="1:22" x14ac:dyDescent="0.35">
      <c r="A3939" s="24">
        <v>2014</v>
      </c>
      <c r="B3939" s="17" t="s">
        <v>26</v>
      </c>
      <c r="C3939" s="17" t="s">
        <v>27</v>
      </c>
      <c r="D3939" s="17">
        <v>2007</v>
      </c>
      <c r="E3939" s="17">
        <v>7</v>
      </c>
      <c r="F3939" s="17">
        <v>489</v>
      </c>
      <c r="G3939" s="17">
        <v>11</v>
      </c>
      <c r="H3939" s="17">
        <v>500</v>
      </c>
      <c r="I3939" s="17" t="b">
        <v>1</v>
      </c>
      <c r="J3939" s="25">
        <v>2.1999999999999999E-2</v>
      </c>
      <c r="K3939">
        <f t="shared" si="305"/>
        <v>9.7625741955638867E-4</v>
      </c>
      <c r="L3939">
        <f t="shared" si="309"/>
        <v>3.1245118331611237E-2</v>
      </c>
      <c r="M3939">
        <f t="shared" si="306"/>
        <v>6.8739260329544723E-4</v>
      </c>
      <c r="N3939">
        <f t="shared" si="307"/>
        <v>3.1245118331611237E-2</v>
      </c>
      <c r="O3939">
        <f t="shared" si="308"/>
        <v>0.21871582832127867</v>
      </c>
      <c r="Q3939" s="7">
        <v>3913</v>
      </c>
      <c r="R3939" s="7">
        <v>9.9350668746198438E-4</v>
      </c>
      <c r="S3939" s="7">
        <v>-6.9038451530632349E-4</v>
      </c>
      <c r="U3939" s="7">
        <v>85.744028051720349</v>
      </c>
      <c r="V3939" s="7">
        <v>2.5255128471464408E-3</v>
      </c>
    </row>
    <row r="3940" spans="1:22" x14ac:dyDescent="0.35">
      <c r="A3940" s="5">
        <v>2014</v>
      </c>
      <c r="B3940" s="14" t="s">
        <v>58</v>
      </c>
      <c r="C3940" s="14" t="s">
        <v>63</v>
      </c>
      <c r="D3940" s="14">
        <v>2008</v>
      </c>
      <c r="E3940" s="14">
        <v>6</v>
      </c>
      <c r="F3940" s="14">
        <v>89</v>
      </c>
      <c r="G3940" s="14">
        <v>2</v>
      </c>
      <c r="H3940" s="14">
        <v>91</v>
      </c>
      <c r="I3940" s="14" t="b">
        <v>1</v>
      </c>
      <c r="J3940" s="6">
        <v>2.1978021978022001E-2</v>
      </c>
      <c r="K3940">
        <f t="shared" si="305"/>
        <v>1.7767885035926273E-4</v>
      </c>
      <c r="L3940">
        <f t="shared" si="309"/>
        <v>1.3329623038903341E-2</v>
      </c>
      <c r="M3940">
        <f t="shared" si="306"/>
        <v>2.9295874810776607E-4</v>
      </c>
      <c r="N3940">
        <f t="shared" si="307"/>
        <v>1.3329623038903341E-2</v>
      </c>
      <c r="O3940">
        <f t="shared" si="308"/>
        <v>7.9977738233420054E-2</v>
      </c>
      <c r="Q3940" s="7">
        <v>3914</v>
      </c>
      <c r="R3940" s="7">
        <v>7.4284431077584309E-4</v>
      </c>
      <c r="S3940" s="7">
        <v>-3.7232278694069915E-4</v>
      </c>
      <c r="U3940" s="7">
        <v>85.765943458251144</v>
      </c>
      <c r="V3940" s="7">
        <v>2.5255128471464408E-3</v>
      </c>
    </row>
    <row r="3941" spans="1:22" x14ac:dyDescent="0.35">
      <c r="A3941" s="3">
        <v>2014</v>
      </c>
      <c r="B3941" s="13" t="s">
        <v>158</v>
      </c>
      <c r="C3941" s="13" t="s">
        <v>175</v>
      </c>
      <c r="D3941" s="13">
        <v>2008</v>
      </c>
      <c r="E3941" s="17">
        <v>6</v>
      </c>
      <c r="F3941" s="13">
        <v>89</v>
      </c>
      <c r="G3941" s="13">
        <v>2</v>
      </c>
      <c r="H3941" s="13">
        <v>91</v>
      </c>
      <c r="I3941" s="13" t="b">
        <v>1</v>
      </c>
      <c r="J3941" s="4">
        <v>2.1978021978022001E-2</v>
      </c>
      <c r="K3941">
        <f t="shared" si="305"/>
        <v>1.7767885035926273E-4</v>
      </c>
      <c r="L3941">
        <f t="shared" si="309"/>
        <v>1.3329623038903341E-2</v>
      </c>
      <c r="M3941">
        <f t="shared" si="306"/>
        <v>2.9295874810776607E-4</v>
      </c>
      <c r="N3941">
        <f t="shared" si="307"/>
        <v>1.3329623038903341E-2</v>
      </c>
      <c r="O3941">
        <f t="shared" si="308"/>
        <v>7.9977738233420054E-2</v>
      </c>
      <c r="Q3941" s="7">
        <v>3915</v>
      </c>
      <c r="R3941" s="7">
        <v>7.4574040094346435E-4</v>
      </c>
      <c r="S3941" s="7">
        <v>-3.7665780108335663E-4</v>
      </c>
      <c r="U3941" s="7">
        <v>85.787858864781938</v>
      </c>
      <c r="V3941" s="7">
        <v>2.5255128471464512E-3</v>
      </c>
    </row>
    <row r="3942" spans="1:22" x14ac:dyDescent="0.35">
      <c r="A3942" s="5">
        <v>2014</v>
      </c>
      <c r="B3942" s="14" t="s">
        <v>26</v>
      </c>
      <c r="C3942" s="14" t="s">
        <v>111</v>
      </c>
      <c r="D3942" s="14">
        <v>2002</v>
      </c>
      <c r="E3942" s="14">
        <v>12</v>
      </c>
      <c r="F3942" s="14">
        <v>89</v>
      </c>
      <c r="G3942" s="14">
        <v>2</v>
      </c>
      <c r="H3942" s="14">
        <v>91</v>
      </c>
      <c r="I3942" s="14" t="b">
        <v>1</v>
      </c>
      <c r="J3942" s="6">
        <v>2.1978021978022001E-2</v>
      </c>
      <c r="K3942">
        <f t="shared" si="305"/>
        <v>1.7767885035926273E-4</v>
      </c>
      <c r="L3942">
        <f t="shared" si="309"/>
        <v>1.3329623038903341E-2</v>
      </c>
      <c r="M3942">
        <f t="shared" si="306"/>
        <v>2.9295874810776607E-4</v>
      </c>
      <c r="N3942">
        <f t="shared" si="307"/>
        <v>1.3329623038903341E-2</v>
      </c>
      <c r="O3942">
        <f t="shared" si="308"/>
        <v>0.15995547646684011</v>
      </c>
      <c r="Q3942" s="7">
        <v>3916</v>
      </c>
      <c r="R3942" s="7">
        <v>4.1367485338369731E-4</v>
      </c>
      <c r="S3942" s="7">
        <v>-1.1232017251800331E-4</v>
      </c>
      <c r="U3942" s="7">
        <v>85.809774271312719</v>
      </c>
      <c r="V3942" s="7">
        <v>2.5255128471464512E-3</v>
      </c>
    </row>
    <row r="3943" spans="1:22" x14ac:dyDescent="0.35">
      <c r="A3943" s="24">
        <v>2017</v>
      </c>
      <c r="B3943" s="17" t="s">
        <v>42</v>
      </c>
      <c r="C3943" s="17" t="s">
        <v>96</v>
      </c>
      <c r="D3943" s="17">
        <v>2011</v>
      </c>
      <c r="E3943" s="17">
        <v>6</v>
      </c>
      <c r="F3943" s="17">
        <v>89</v>
      </c>
      <c r="G3943" s="17">
        <v>2</v>
      </c>
      <c r="H3943" s="17">
        <v>91</v>
      </c>
      <c r="I3943" s="17" t="b">
        <v>1</v>
      </c>
      <c r="J3943" s="25">
        <v>2.1978021978022001E-2</v>
      </c>
      <c r="K3943">
        <f t="shared" ref="K3943:K4006" si="310">H3943/$H$1</f>
        <v>1.7767885035926273E-4</v>
      </c>
      <c r="L3943">
        <f t="shared" si="309"/>
        <v>1.3329623038903341E-2</v>
      </c>
      <c r="M3943">
        <f t="shared" ref="M3943:M4006" si="311">J3943*L3943</f>
        <v>2.9295874810776607E-4</v>
      </c>
      <c r="N3943">
        <f t="shared" ref="N3943:N4006" si="312">L3943</f>
        <v>1.3329623038903341E-2</v>
      </c>
      <c r="O3943">
        <f t="shared" ref="O3943:O4006" si="313">E3943*L3943</f>
        <v>7.9977738233420054E-2</v>
      </c>
      <c r="Q3943" s="7">
        <v>3917</v>
      </c>
      <c r="R3943" s="7">
        <v>1.3897730246152616E-3</v>
      </c>
      <c r="S3943" s="7">
        <v>-1.0884183437495677E-3</v>
      </c>
      <c r="U3943" s="7">
        <v>85.831689677843514</v>
      </c>
      <c r="V3943" s="7">
        <v>2.5255128471464512E-3</v>
      </c>
    </row>
    <row r="3944" spans="1:22" x14ac:dyDescent="0.35">
      <c r="A3944" s="5">
        <v>2016</v>
      </c>
      <c r="B3944" s="14" t="s">
        <v>42</v>
      </c>
      <c r="C3944" s="14" t="s">
        <v>73</v>
      </c>
      <c r="D3944" s="14">
        <v>2009</v>
      </c>
      <c r="E3944" s="14">
        <v>7</v>
      </c>
      <c r="F3944" s="14">
        <v>134</v>
      </c>
      <c r="G3944" s="14">
        <v>3</v>
      </c>
      <c r="H3944" s="14">
        <v>137</v>
      </c>
      <c r="I3944" s="14" t="b">
        <v>1</v>
      </c>
      <c r="J3944" s="6">
        <v>2.18978102189781E-2</v>
      </c>
      <c r="K3944">
        <f t="shared" si="310"/>
        <v>2.6749453295845049E-4</v>
      </c>
      <c r="L3944">
        <f t="shared" si="309"/>
        <v>1.6355260100605264E-2</v>
      </c>
      <c r="M3944">
        <f t="shared" si="311"/>
        <v>3.5814438176507872E-4</v>
      </c>
      <c r="N3944">
        <f t="shared" si="312"/>
        <v>1.6355260100605264E-2</v>
      </c>
      <c r="O3944">
        <f t="shared" si="313"/>
        <v>0.11448682070423685</v>
      </c>
      <c r="Q3944" s="7">
        <v>3918</v>
      </c>
      <c r="R3944" s="7">
        <v>6.0889448763001006E-4</v>
      </c>
      <c r="S3944" s="7">
        <v>-3.0753980676431606E-4</v>
      </c>
      <c r="U3944" s="7">
        <v>85.853605084374308</v>
      </c>
      <c r="V3944" s="7">
        <v>2.5264371816442889E-3</v>
      </c>
    </row>
    <row r="3945" spans="1:22" x14ac:dyDescent="0.35">
      <c r="A3945" s="3">
        <v>2016</v>
      </c>
      <c r="B3945" s="13" t="s">
        <v>37</v>
      </c>
      <c r="C3945" s="13" t="s">
        <v>39</v>
      </c>
      <c r="D3945" s="13">
        <v>2008</v>
      </c>
      <c r="E3945" s="17">
        <v>8</v>
      </c>
      <c r="F3945" s="13">
        <v>134</v>
      </c>
      <c r="G3945" s="13">
        <v>3</v>
      </c>
      <c r="H3945" s="13">
        <v>137</v>
      </c>
      <c r="I3945" s="13" t="b">
        <v>1</v>
      </c>
      <c r="J3945" s="4">
        <v>2.18978102189781E-2</v>
      </c>
      <c r="K3945">
        <f t="shared" si="310"/>
        <v>2.6749453295845049E-4</v>
      </c>
      <c r="L3945">
        <f t="shared" si="309"/>
        <v>1.6355260100605264E-2</v>
      </c>
      <c r="M3945">
        <f t="shared" si="311"/>
        <v>3.5814438176507872E-4</v>
      </c>
      <c r="N3945">
        <f t="shared" si="312"/>
        <v>1.6355260100605264E-2</v>
      </c>
      <c r="O3945">
        <f t="shared" si="313"/>
        <v>0.13084208080484211</v>
      </c>
      <c r="Q3945" s="7">
        <v>3919</v>
      </c>
      <c r="R3945" s="7">
        <v>4.1367485338369731E-4</v>
      </c>
      <c r="S3945" s="7">
        <v>-1.1232017251800331E-4</v>
      </c>
      <c r="U3945" s="7">
        <v>85.875520490905103</v>
      </c>
      <c r="V3945" s="7">
        <v>2.5278545378184048E-3</v>
      </c>
    </row>
    <row r="3946" spans="1:22" x14ac:dyDescent="0.35">
      <c r="A3946" s="3">
        <v>2016</v>
      </c>
      <c r="B3946" s="13" t="s">
        <v>42</v>
      </c>
      <c r="C3946" s="13" t="s">
        <v>73</v>
      </c>
      <c r="D3946" s="13">
        <v>2004</v>
      </c>
      <c r="E3946" s="14">
        <v>12</v>
      </c>
      <c r="F3946" s="13">
        <v>180</v>
      </c>
      <c r="G3946" s="13">
        <v>4</v>
      </c>
      <c r="H3946" s="13">
        <v>184</v>
      </c>
      <c r="I3946" s="13" t="b">
        <v>1</v>
      </c>
      <c r="J3946" s="4">
        <v>2.1739130434782601E-2</v>
      </c>
      <c r="K3946">
        <f t="shared" si="310"/>
        <v>3.5926273039675101E-4</v>
      </c>
      <c r="L3946">
        <f t="shared" si="309"/>
        <v>1.8954227243460783E-2</v>
      </c>
      <c r="M3946">
        <f t="shared" si="311"/>
        <v>4.1204841833610386E-4</v>
      </c>
      <c r="N3946">
        <f t="shared" si="312"/>
        <v>1.8954227243460783E-2</v>
      </c>
      <c r="O3946">
        <f t="shared" si="313"/>
        <v>0.2274507269215294</v>
      </c>
      <c r="Q3946" s="7">
        <v>3920</v>
      </c>
      <c r="R3946" s="7">
        <v>1.1404900881126789E-3</v>
      </c>
      <c r="S3946" s="7">
        <v>-7.1554373022079758E-4</v>
      </c>
      <c r="U3946" s="7">
        <v>85.897435897435884</v>
      </c>
      <c r="V3946" s="7">
        <v>2.5301557258578093E-3</v>
      </c>
    </row>
    <row r="3947" spans="1:22" x14ac:dyDescent="0.35">
      <c r="A3947" s="24">
        <v>2013</v>
      </c>
      <c r="B3947" s="17" t="s">
        <v>37</v>
      </c>
      <c r="C3947" s="17" t="s">
        <v>38</v>
      </c>
      <c r="D3947" s="17">
        <v>2007</v>
      </c>
      <c r="E3947" s="17">
        <v>6</v>
      </c>
      <c r="F3947" s="17">
        <v>135</v>
      </c>
      <c r="G3947" s="17">
        <v>3</v>
      </c>
      <c r="H3947" s="17">
        <v>138</v>
      </c>
      <c r="I3947" s="17" t="b">
        <v>1</v>
      </c>
      <c r="J3947" s="25">
        <v>2.1739130434782601E-2</v>
      </c>
      <c r="K3947">
        <f t="shared" si="310"/>
        <v>2.6944704779756324E-4</v>
      </c>
      <c r="L3947">
        <f t="shared" si="309"/>
        <v>1.6414842301940132E-2</v>
      </c>
      <c r="M3947">
        <f t="shared" si="311"/>
        <v>3.568443978682636E-4</v>
      </c>
      <c r="N3947">
        <f t="shared" si="312"/>
        <v>1.6414842301940132E-2</v>
      </c>
      <c r="O3947">
        <f t="shared" si="313"/>
        <v>9.8489053811640789E-2</v>
      </c>
      <c r="Q3947" s="7">
        <v>3921</v>
      </c>
      <c r="R3947" s="7">
        <v>1.2286636448938146E-3</v>
      </c>
      <c r="S3947" s="7">
        <v>-8.6100333394596501E-4</v>
      </c>
      <c r="U3947" s="7">
        <v>85.919351303966678</v>
      </c>
      <c r="V3947" s="7">
        <v>2.5312608923320659E-3</v>
      </c>
    </row>
    <row r="3948" spans="1:22" x14ac:dyDescent="0.35">
      <c r="A3948" s="3">
        <v>2014</v>
      </c>
      <c r="B3948" s="13" t="s">
        <v>113</v>
      </c>
      <c r="C3948" s="13" t="s">
        <v>114</v>
      </c>
      <c r="D3948" s="13">
        <v>2007</v>
      </c>
      <c r="E3948" s="14">
        <v>7</v>
      </c>
      <c r="F3948" s="13">
        <v>135</v>
      </c>
      <c r="G3948" s="13">
        <v>3</v>
      </c>
      <c r="H3948" s="13">
        <v>138</v>
      </c>
      <c r="I3948" s="13" t="b">
        <v>1</v>
      </c>
      <c r="J3948" s="4">
        <v>2.1739130434782601E-2</v>
      </c>
      <c r="K3948">
        <f t="shared" si="310"/>
        <v>2.6944704779756324E-4</v>
      </c>
      <c r="L3948">
        <f t="shared" si="309"/>
        <v>1.6414842301940132E-2</v>
      </c>
      <c r="M3948">
        <f t="shared" si="311"/>
        <v>3.568443978682636E-4</v>
      </c>
      <c r="N3948">
        <f t="shared" si="312"/>
        <v>1.6414842301940132E-2</v>
      </c>
      <c r="O3948">
        <f t="shared" si="313"/>
        <v>0.11490389611358093</v>
      </c>
      <c r="Q3948" s="7">
        <v>3922</v>
      </c>
      <c r="R3948" s="7">
        <v>8.0877569206939959E-4</v>
      </c>
      <c r="S3948" s="7">
        <v>-5.0915794025788359E-4</v>
      </c>
      <c r="U3948" s="7">
        <v>85.941266710497473</v>
      </c>
      <c r="V3948" s="7">
        <v>2.5313630121478301E-3</v>
      </c>
    </row>
    <row r="3949" spans="1:22" x14ac:dyDescent="0.35">
      <c r="A3949" s="3">
        <v>2016</v>
      </c>
      <c r="B3949" s="13" t="s">
        <v>26</v>
      </c>
      <c r="C3949" s="13" t="s">
        <v>111</v>
      </c>
      <c r="D3949" s="13">
        <v>2010</v>
      </c>
      <c r="E3949" s="17">
        <v>6</v>
      </c>
      <c r="F3949" s="13">
        <v>135</v>
      </c>
      <c r="G3949" s="13">
        <v>3</v>
      </c>
      <c r="H3949" s="13">
        <v>138</v>
      </c>
      <c r="I3949" s="13" t="b">
        <v>1</v>
      </c>
      <c r="J3949" s="4">
        <v>2.1739130434782601E-2</v>
      </c>
      <c r="K3949">
        <f t="shared" si="310"/>
        <v>2.6944704779756324E-4</v>
      </c>
      <c r="L3949">
        <f t="shared" si="309"/>
        <v>1.6414842301940132E-2</v>
      </c>
      <c r="M3949">
        <f t="shared" si="311"/>
        <v>3.568443978682636E-4</v>
      </c>
      <c r="N3949">
        <f t="shared" si="312"/>
        <v>1.6414842301940132E-2</v>
      </c>
      <c r="O3949">
        <f t="shared" si="313"/>
        <v>9.8489053811640789E-2</v>
      </c>
      <c r="Q3949" s="7">
        <v>3923</v>
      </c>
      <c r="R3949" s="7">
        <v>1.1485595837692319E-3</v>
      </c>
      <c r="S3949" s="7">
        <v>-5.8940164100532361E-4</v>
      </c>
      <c r="U3949" s="7">
        <v>85.963182117028268</v>
      </c>
      <c r="V3949" s="7">
        <v>2.5313630121478301E-3</v>
      </c>
    </row>
    <row r="3950" spans="1:22" x14ac:dyDescent="0.35">
      <c r="A3950" s="3">
        <v>2013</v>
      </c>
      <c r="B3950" s="13" t="s">
        <v>58</v>
      </c>
      <c r="C3950" s="13" t="s">
        <v>76</v>
      </c>
      <c r="D3950" s="13">
        <v>2007</v>
      </c>
      <c r="E3950" s="14">
        <v>6</v>
      </c>
      <c r="F3950" s="13">
        <v>90</v>
      </c>
      <c r="G3950" s="13">
        <v>2</v>
      </c>
      <c r="H3950" s="13">
        <v>92</v>
      </c>
      <c r="I3950" s="13" t="b">
        <v>1</v>
      </c>
      <c r="J3950" s="4">
        <v>2.1739130434782601E-2</v>
      </c>
      <c r="K3950">
        <f t="shared" si="310"/>
        <v>1.796313651983755E-4</v>
      </c>
      <c r="L3950">
        <f t="shared" si="309"/>
        <v>1.3402662616001922E-2</v>
      </c>
      <c r="M3950">
        <f t="shared" si="311"/>
        <v>2.913622307826504E-4</v>
      </c>
      <c r="N3950">
        <f t="shared" si="312"/>
        <v>1.3402662616001922E-2</v>
      </c>
      <c r="O3950">
        <f t="shared" si="313"/>
        <v>8.0415975696011527E-2</v>
      </c>
      <c r="Q3950" s="7">
        <v>3924</v>
      </c>
      <c r="R3950" s="7">
        <v>8.3453377537448655E-4</v>
      </c>
      <c r="S3950" s="7">
        <v>-2.3701282606280116E-4</v>
      </c>
      <c r="U3950" s="7">
        <v>85.985097523559048</v>
      </c>
      <c r="V3950" s="7">
        <v>2.5321209620150021E-3</v>
      </c>
    </row>
    <row r="3951" spans="1:22" x14ac:dyDescent="0.35">
      <c r="A3951" s="3">
        <v>2017</v>
      </c>
      <c r="B3951" s="13" t="s">
        <v>42</v>
      </c>
      <c r="C3951" s="13" t="s">
        <v>66</v>
      </c>
      <c r="D3951" s="13">
        <v>2008</v>
      </c>
      <c r="E3951" s="17">
        <v>9</v>
      </c>
      <c r="F3951" s="13">
        <v>90</v>
      </c>
      <c r="G3951" s="13">
        <v>2</v>
      </c>
      <c r="H3951" s="13">
        <v>92</v>
      </c>
      <c r="I3951" s="13" t="b">
        <v>1</v>
      </c>
      <c r="J3951" s="4">
        <v>2.1739130434782601E-2</v>
      </c>
      <c r="K3951">
        <f t="shared" si="310"/>
        <v>1.796313651983755E-4</v>
      </c>
      <c r="L3951">
        <f t="shared" si="309"/>
        <v>1.3402662616001922E-2</v>
      </c>
      <c r="M3951">
        <f t="shared" si="311"/>
        <v>2.913622307826504E-4</v>
      </c>
      <c r="N3951">
        <f t="shared" si="312"/>
        <v>1.3402662616001922E-2</v>
      </c>
      <c r="O3951">
        <f t="shared" si="313"/>
        <v>0.1206239635440173</v>
      </c>
      <c r="Q3951" s="7">
        <v>3925</v>
      </c>
      <c r="R3951" s="7">
        <v>1.1470635724518841E-3</v>
      </c>
      <c r="S3951" s="7">
        <v>-7.2455245729256801E-4</v>
      </c>
      <c r="U3951" s="7">
        <v>86.007012930089843</v>
      </c>
      <c r="V3951" s="7">
        <v>2.5322393711881505E-3</v>
      </c>
    </row>
    <row r="3952" spans="1:22" x14ac:dyDescent="0.35">
      <c r="A3952" s="5">
        <v>2015</v>
      </c>
      <c r="B3952" s="14" t="s">
        <v>26</v>
      </c>
      <c r="C3952" s="14" t="s">
        <v>78</v>
      </c>
      <c r="D3952" s="14">
        <v>2006</v>
      </c>
      <c r="E3952" s="14">
        <v>9</v>
      </c>
      <c r="F3952" s="14">
        <v>184</v>
      </c>
      <c r="G3952" s="14">
        <v>4</v>
      </c>
      <c r="H3952" s="14">
        <v>188</v>
      </c>
      <c r="I3952" s="14" t="b">
        <v>1</v>
      </c>
      <c r="J3952" s="6">
        <v>2.1276595744680799E-2</v>
      </c>
      <c r="K3952">
        <f t="shared" si="310"/>
        <v>3.6707278975320215E-4</v>
      </c>
      <c r="L3952">
        <f t="shared" si="309"/>
        <v>1.9159143763571539E-2</v>
      </c>
      <c r="M3952">
        <f t="shared" si="311"/>
        <v>4.0764135667173385E-4</v>
      </c>
      <c r="N3952">
        <f t="shared" si="312"/>
        <v>1.9159143763571539E-2</v>
      </c>
      <c r="O3952">
        <f t="shared" si="313"/>
        <v>0.17243229387214384</v>
      </c>
      <c r="Q3952" s="7">
        <v>3926</v>
      </c>
      <c r="R3952" s="7">
        <v>8.6858403207419697E-4</v>
      </c>
      <c r="S3952" s="7">
        <v>-4.4607291691488093E-4</v>
      </c>
      <c r="U3952" s="7">
        <v>86.028928336620638</v>
      </c>
      <c r="V3952" s="7">
        <v>2.5407190205838427E-3</v>
      </c>
    </row>
    <row r="3953" spans="1:22" x14ac:dyDescent="0.35">
      <c r="A3953" s="24">
        <v>2014</v>
      </c>
      <c r="B3953" s="17" t="s">
        <v>42</v>
      </c>
      <c r="C3953" s="17" t="s">
        <v>112</v>
      </c>
      <c r="D3953" s="17">
        <v>2007</v>
      </c>
      <c r="E3953" s="17">
        <v>7</v>
      </c>
      <c r="F3953" s="17">
        <v>92</v>
      </c>
      <c r="G3953" s="17">
        <v>2</v>
      </c>
      <c r="H3953" s="17">
        <v>94</v>
      </c>
      <c r="I3953" s="17" t="b">
        <v>1</v>
      </c>
      <c r="J3953" s="25">
        <v>2.1276595744680799E-2</v>
      </c>
      <c r="K3953">
        <f t="shared" si="310"/>
        <v>1.8353639487660108E-4</v>
      </c>
      <c r="L3953">
        <f t="shared" si="309"/>
        <v>1.3547560476949386E-2</v>
      </c>
      <c r="M3953">
        <f t="shared" si="311"/>
        <v>2.8824596759466706E-4</v>
      </c>
      <c r="N3953">
        <f t="shared" si="312"/>
        <v>1.3547560476949386E-2</v>
      </c>
      <c r="O3953">
        <f t="shared" si="313"/>
        <v>9.4832923338645708E-2</v>
      </c>
      <c r="Q3953" s="7">
        <v>3927</v>
      </c>
      <c r="R3953" s="7">
        <v>1.1470635724518841E-3</v>
      </c>
      <c r="S3953" s="7">
        <v>-7.2455245729256801E-4</v>
      </c>
      <c r="U3953" s="7">
        <v>86.050843743151432</v>
      </c>
      <c r="V3953" s="7">
        <v>2.5407190205838427E-3</v>
      </c>
    </row>
    <row r="3954" spans="1:22" x14ac:dyDescent="0.35">
      <c r="A3954" s="3">
        <v>2013</v>
      </c>
      <c r="B3954" s="13" t="s">
        <v>30</v>
      </c>
      <c r="C3954" s="13" t="s">
        <v>32</v>
      </c>
      <c r="D3954" s="13">
        <v>2007</v>
      </c>
      <c r="E3954" s="14">
        <v>6</v>
      </c>
      <c r="F3954" s="13">
        <v>278</v>
      </c>
      <c r="G3954" s="13">
        <v>6</v>
      </c>
      <c r="H3954" s="13">
        <v>284</v>
      </c>
      <c r="I3954" s="13" t="b">
        <v>1</v>
      </c>
      <c r="J3954" s="4">
        <v>2.1126760563380299E-2</v>
      </c>
      <c r="K3954">
        <f t="shared" si="310"/>
        <v>5.5451421430802877E-4</v>
      </c>
      <c r="L3954">
        <f t="shared" si="309"/>
        <v>2.3548125494570239E-2</v>
      </c>
      <c r="M3954">
        <f t="shared" si="311"/>
        <v>4.9749560904021673E-4</v>
      </c>
      <c r="N3954">
        <f t="shared" si="312"/>
        <v>2.3548125494570239E-2</v>
      </c>
      <c r="O3954">
        <f t="shared" si="313"/>
        <v>0.14128875296742144</v>
      </c>
      <c r="Q3954" s="7">
        <v>3928</v>
      </c>
      <c r="R3954" s="7">
        <v>1.4799372626643761E-3</v>
      </c>
      <c r="S3954" s="7">
        <v>-1.1150728881939586E-3</v>
      </c>
      <c r="U3954" s="7">
        <v>86.072759149682213</v>
      </c>
      <c r="V3954" s="7">
        <v>2.5410094382587408E-3</v>
      </c>
    </row>
    <row r="3955" spans="1:22" x14ac:dyDescent="0.35">
      <c r="A3955" s="24">
        <v>2015</v>
      </c>
      <c r="B3955" s="17" t="s">
        <v>26</v>
      </c>
      <c r="C3955" s="17" t="s">
        <v>111</v>
      </c>
      <c r="D3955" s="17">
        <v>2007</v>
      </c>
      <c r="E3955" s="17">
        <v>8</v>
      </c>
      <c r="F3955" s="17">
        <v>139</v>
      </c>
      <c r="G3955" s="17">
        <v>3</v>
      </c>
      <c r="H3955" s="17">
        <v>142</v>
      </c>
      <c r="I3955" s="17" t="b">
        <v>1</v>
      </c>
      <c r="J3955" s="25">
        <v>2.1126760563380299E-2</v>
      </c>
      <c r="K3955">
        <f t="shared" si="310"/>
        <v>2.7725710715401439E-4</v>
      </c>
      <c r="L3955">
        <f t="shared" si="309"/>
        <v>1.6651039221442437E-2</v>
      </c>
      <c r="M3955">
        <f t="shared" si="311"/>
        <v>3.5178251876286868E-4</v>
      </c>
      <c r="N3955">
        <f t="shared" si="312"/>
        <v>1.6651039221442437E-2</v>
      </c>
      <c r="O3955">
        <f t="shared" si="313"/>
        <v>0.13320831377153949</v>
      </c>
      <c r="Q3955" s="7">
        <v>3929</v>
      </c>
      <c r="R3955" s="7">
        <v>5.1250353067992121E-4</v>
      </c>
      <c r="S3955" s="7">
        <v>-1.4763915620950375E-4</v>
      </c>
      <c r="U3955" s="7">
        <v>86.094674556213008</v>
      </c>
      <c r="V3955" s="7">
        <v>2.5417566841029462E-3</v>
      </c>
    </row>
    <row r="3956" spans="1:22" x14ac:dyDescent="0.35">
      <c r="A3956" s="3">
        <v>2013</v>
      </c>
      <c r="B3956" s="13" t="s">
        <v>42</v>
      </c>
      <c r="C3956" s="13" t="s">
        <v>112</v>
      </c>
      <c r="D3956" s="13">
        <v>2004</v>
      </c>
      <c r="E3956" s="14">
        <v>9</v>
      </c>
      <c r="F3956" s="13">
        <v>93</v>
      </c>
      <c r="G3956" s="13">
        <v>2</v>
      </c>
      <c r="H3956" s="13">
        <v>95</v>
      </c>
      <c r="I3956" s="13" t="b">
        <v>1</v>
      </c>
      <c r="J3956" s="4">
        <v>2.1052631578947399E-2</v>
      </c>
      <c r="K3956">
        <f t="shared" si="310"/>
        <v>1.8548890971571385E-4</v>
      </c>
      <c r="L3956">
        <f t="shared" si="309"/>
        <v>1.3619431328646356E-2</v>
      </c>
      <c r="M3956">
        <f t="shared" si="311"/>
        <v>2.8672487007676582E-4</v>
      </c>
      <c r="N3956">
        <f t="shared" si="312"/>
        <v>1.3619431328646356E-2</v>
      </c>
      <c r="O3956">
        <f t="shared" si="313"/>
        <v>0.12257488195781721</v>
      </c>
      <c r="Q3956" s="7">
        <v>3930</v>
      </c>
      <c r="R3956" s="7">
        <v>4.1845738051354364E-4</v>
      </c>
      <c r="S3956" s="7">
        <v>-1.2054686625611428E-4</v>
      </c>
      <c r="U3956" s="7">
        <v>86.116589962743802</v>
      </c>
      <c r="V3956" s="7">
        <v>2.5423409288375023E-3</v>
      </c>
    </row>
    <row r="3957" spans="1:22" x14ac:dyDescent="0.35">
      <c r="A3957" s="3">
        <v>2017</v>
      </c>
      <c r="B3957" s="13" t="s">
        <v>180</v>
      </c>
      <c r="C3957" s="13" t="s">
        <v>181</v>
      </c>
      <c r="D3957" s="13">
        <v>2005</v>
      </c>
      <c r="E3957" s="17">
        <v>12</v>
      </c>
      <c r="F3957" s="13">
        <v>93</v>
      </c>
      <c r="G3957" s="13">
        <v>2</v>
      </c>
      <c r="H3957" s="13">
        <v>95</v>
      </c>
      <c r="I3957" s="13" t="b">
        <v>1</v>
      </c>
      <c r="J3957" s="4">
        <v>2.1052631578947399E-2</v>
      </c>
      <c r="K3957">
        <f t="shared" si="310"/>
        <v>1.8548890971571385E-4</v>
      </c>
      <c r="L3957">
        <f t="shared" si="309"/>
        <v>1.3619431328646356E-2</v>
      </c>
      <c r="M3957">
        <f t="shared" si="311"/>
        <v>2.8672487007676582E-4</v>
      </c>
      <c r="N3957">
        <f t="shared" si="312"/>
        <v>1.3619431328646356E-2</v>
      </c>
      <c r="O3957">
        <f t="shared" si="313"/>
        <v>0.16343317594375628</v>
      </c>
      <c r="Q3957" s="7">
        <v>3931</v>
      </c>
      <c r="R3957" s="7">
        <v>6.159339641234081E-4</v>
      </c>
      <c r="S3957" s="7">
        <v>-3.1802344986597874E-4</v>
      </c>
      <c r="U3957" s="7">
        <v>86.138505369274597</v>
      </c>
      <c r="V3957" s="7">
        <v>2.5429482580855136E-3</v>
      </c>
    </row>
    <row r="3958" spans="1:22" x14ac:dyDescent="0.35">
      <c r="A3958" s="5">
        <v>2017</v>
      </c>
      <c r="B3958" s="14" t="s">
        <v>30</v>
      </c>
      <c r="C3958" s="14" t="s">
        <v>51</v>
      </c>
      <c r="D3958" s="14">
        <v>2011</v>
      </c>
      <c r="E3958" s="14">
        <v>6</v>
      </c>
      <c r="F3958" s="14">
        <v>93</v>
      </c>
      <c r="G3958" s="14">
        <v>2</v>
      </c>
      <c r="H3958" s="14">
        <v>95</v>
      </c>
      <c r="I3958" s="14" t="b">
        <v>1</v>
      </c>
      <c r="J3958" s="6">
        <v>2.1052631578947399E-2</v>
      </c>
      <c r="K3958">
        <f t="shared" si="310"/>
        <v>1.8548890971571385E-4</v>
      </c>
      <c r="L3958">
        <f t="shared" si="309"/>
        <v>1.3619431328646356E-2</v>
      </c>
      <c r="M3958">
        <f t="shared" si="311"/>
        <v>2.8672487007676582E-4</v>
      </c>
      <c r="N3958">
        <f t="shared" si="312"/>
        <v>1.3619431328646356E-2</v>
      </c>
      <c r="O3958">
        <f t="shared" si="313"/>
        <v>8.1716587971878141E-2</v>
      </c>
      <c r="Q3958" s="7">
        <v>3932</v>
      </c>
      <c r="R3958" s="7">
        <v>1.0108871313431367E-3</v>
      </c>
      <c r="S3958" s="7">
        <v>-7.1297661708570733E-4</v>
      </c>
      <c r="U3958" s="7">
        <v>86.160420775805378</v>
      </c>
      <c r="V3958" s="7">
        <v>2.5436387700210339E-3</v>
      </c>
    </row>
    <row r="3959" spans="1:22" x14ac:dyDescent="0.35">
      <c r="A3959" s="24">
        <v>2016</v>
      </c>
      <c r="B3959" s="17" t="s">
        <v>26</v>
      </c>
      <c r="C3959" s="17" t="s">
        <v>78</v>
      </c>
      <c r="D3959" s="17">
        <v>2003</v>
      </c>
      <c r="E3959" s="17">
        <v>13</v>
      </c>
      <c r="F3959" s="17">
        <v>141</v>
      </c>
      <c r="G3959" s="17">
        <v>3</v>
      </c>
      <c r="H3959" s="17">
        <v>144</v>
      </c>
      <c r="I3959" s="17" t="b">
        <v>1</v>
      </c>
      <c r="J3959" s="25">
        <v>2.0833333333333301E-2</v>
      </c>
      <c r="K3959">
        <f t="shared" si="310"/>
        <v>2.8116213683223993E-4</v>
      </c>
      <c r="L3959">
        <f t="shared" si="309"/>
        <v>1.676789005308181E-2</v>
      </c>
      <c r="M3959">
        <f t="shared" si="311"/>
        <v>3.4933104277253717E-4</v>
      </c>
      <c r="N3959">
        <f t="shared" si="312"/>
        <v>1.676789005308181E-2</v>
      </c>
      <c r="O3959">
        <f t="shared" si="313"/>
        <v>0.21798257069006355</v>
      </c>
      <c r="Q3959" s="7">
        <v>3933</v>
      </c>
      <c r="R3959" s="7">
        <v>1.0166145830203532E-3</v>
      </c>
      <c r="S3959" s="7">
        <v>-7.2038245121291175E-4</v>
      </c>
      <c r="U3959" s="7">
        <v>86.182336182336172</v>
      </c>
      <c r="V3959" s="7">
        <v>2.5436387700210339E-3</v>
      </c>
    </row>
    <row r="3960" spans="1:22" x14ac:dyDescent="0.35">
      <c r="A3960" s="3">
        <v>2014</v>
      </c>
      <c r="B3960" s="13" t="s">
        <v>42</v>
      </c>
      <c r="C3960" s="13" t="s">
        <v>96</v>
      </c>
      <c r="D3960" s="13">
        <v>2006</v>
      </c>
      <c r="E3960" s="14">
        <v>8</v>
      </c>
      <c r="F3960" s="13">
        <v>190</v>
      </c>
      <c r="G3960" s="13">
        <v>4</v>
      </c>
      <c r="H3960" s="13">
        <v>194</v>
      </c>
      <c r="I3960" s="13" t="b">
        <v>1</v>
      </c>
      <c r="J3960" s="4">
        <v>2.06185567010309E-2</v>
      </c>
      <c r="K3960">
        <f t="shared" si="310"/>
        <v>3.7878787878787879E-4</v>
      </c>
      <c r="L3960">
        <f t="shared" si="309"/>
        <v>1.9462473604038074E-2</v>
      </c>
      <c r="M3960">
        <f t="shared" si="311"/>
        <v>4.0128811554717624E-4</v>
      </c>
      <c r="N3960">
        <f t="shared" si="312"/>
        <v>1.9462473604038074E-2</v>
      </c>
      <c r="O3960">
        <f t="shared" si="313"/>
        <v>0.15569978883230459</v>
      </c>
      <c r="Q3960" s="7">
        <v>3934</v>
      </c>
      <c r="R3960" s="7">
        <v>1.0037391478409249E-3</v>
      </c>
      <c r="S3960" s="7">
        <v>-6.4160787832899719E-4</v>
      </c>
      <c r="U3960" s="7">
        <v>86.204251588866967</v>
      </c>
      <c r="V3960" s="7">
        <v>2.5436387700210339E-3</v>
      </c>
    </row>
    <row r="3961" spans="1:22" x14ac:dyDescent="0.35">
      <c r="A3961" s="24">
        <v>2013</v>
      </c>
      <c r="B3961" s="17" t="s">
        <v>26</v>
      </c>
      <c r="C3961" s="17" t="s">
        <v>176</v>
      </c>
      <c r="D3961" s="17">
        <v>2007</v>
      </c>
      <c r="E3961" s="17">
        <v>6</v>
      </c>
      <c r="F3961" s="17">
        <v>95</v>
      </c>
      <c r="G3961" s="17">
        <v>2</v>
      </c>
      <c r="H3961" s="17">
        <v>97</v>
      </c>
      <c r="I3961" s="17" t="b">
        <v>1</v>
      </c>
      <c r="J3961" s="25">
        <v>2.06185567010309E-2</v>
      </c>
      <c r="K3961">
        <f t="shared" si="310"/>
        <v>1.8939393939393939E-4</v>
      </c>
      <c r="L3961">
        <f t="shared" si="309"/>
        <v>1.3762047064079507E-2</v>
      </c>
      <c r="M3961">
        <f t="shared" si="311"/>
        <v>2.8375354771297912E-4</v>
      </c>
      <c r="N3961">
        <f t="shared" si="312"/>
        <v>1.3762047064079507E-2</v>
      </c>
      <c r="O3961">
        <f t="shared" si="313"/>
        <v>8.2572282384477044E-2</v>
      </c>
      <c r="Q3961" s="7">
        <v>3935</v>
      </c>
      <c r="R3961" s="7">
        <v>1.0037391478409249E-3</v>
      </c>
      <c r="S3961" s="7">
        <v>-6.4160787832899719E-4</v>
      </c>
      <c r="U3961" s="7">
        <v>86.226166995397762</v>
      </c>
      <c r="V3961" s="7">
        <v>2.5436387700210339E-3</v>
      </c>
    </row>
    <row r="3962" spans="1:22" x14ac:dyDescent="0.35">
      <c r="A3962" s="3">
        <v>2014</v>
      </c>
      <c r="B3962" s="13" t="s">
        <v>104</v>
      </c>
      <c r="C3962" s="13" t="s">
        <v>115</v>
      </c>
      <c r="D3962" s="13">
        <v>2005</v>
      </c>
      <c r="E3962" s="14">
        <v>9</v>
      </c>
      <c r="F3962" s="13">
        <v>95</v>
      </c>
      <c r="G3962" s="13">
        <v>2</v>
      </c>
      <c r="H3962" s="13">
        <v>97</v>
      </c>
      <c r="I3962" s="13" t="b">
        <v>1</v>
      </c>
      <c r="J3962" s="4">
        <v>2.06185567010309E-2</v>
      </c>
      <c r="K3962">
        <f t="shared" si="310"/>
        <v>1.8939393939393939E-4</v>
      </c>
      <c r="L3962">
        <f t="shared" si="309"/>
        <v>1.3762047064079507E-2</v>
      </c>
      <c r="M3962">
        <f t="shared" si="311"/>
        <v>2.8375354771297912E-4</v>
      </c>
      <c r="N3962">
        <f t="shared" si="312"/>
        <v>1.3762047064079507E-2</v>
      </c>
      <c r="O3962">
        <f t="shared" si="313"/>
        <v>0.12385842357671556</v>
      </c>
      <c r="Q3962" s="7">
        <v>3936</v>
      </c>
      <c r="R3962" s="7">
        <v>1.0112019951875281E-3</v>
      </c>
      <c r="S3962" s="7">
        <v>-6.517433176964427E-4</v>
      </c>
      <c r="U3962" s="7">
        <v>86.248082401928542</v>
      </c>
      <c r="V3962" s="7">
        <v>2.5468255696997249E-3</v>
      </c>
    </row>
    <row r="3963" spans="1:22" x14ac:dyDescent="0.35">
      <c r="A3963" s="3">
        <v>2017</v>
      </c>
      <c r="B3963" s="13" t="s">
        <v>42</v>
      </c>
      <c r="C3963" s="13" t="s">
        <v>96</v>
      </c>
      <c r="D3963" s="13">
        <v>2005</v>
      </c>
      <c r="E3963" s="17">
        <v>12</v>
      </c>
      <c r="F3963" s="13">
        <v>143</v>
      </c>
      <c r="G3963" s="13">
        <v>3</v>
      </c>
      <c r="H3963" s="13">
        <v>146</v>
      </c>
      <c r="I3963" s="13" t="b">
        <v>1</v>
      </c>
      <c r="J3963" s="4">
        <v>2.0547945205479399E-2</v>
      </c>
      <c r="K3963">
        <f t="shared" si="310"/>
        <v>2.8506716651046548E-4</v>
      </c>
      <c r="L3963">
        <f t="shared" si="309"/>
        <v>1.6883932199297222E-2</v>
      </c>
      <c r="M3963">
        <f t="shared" si="311"/>
        <v>3.469301136841886E-4</v>
      </c>
      <c r="N3963">
        <f t="shared" si="312"/>
        <v>1.6883932199297222E-2</v>
      </c>
      <c r="O3963">
        <f t="shared" si="313"/>
        <v>0.20260718639156666</v>
      </c>
      <c r="Q3963" s="7">
        <v>3937</v>
      </c>
      <c r="R3963" s="7">
        <v>1.4681749805935159E-3</v>
      </c>
      <c r="S3963" s="7">
        <v>-7.807823772980687E-4</v>
      </c>
      <c r="U3963" s="7">
        <v>86.269997808459337</v>
      </c>
      <c r="V3963" s="7">
        <v>2.5471251711942904E-3</v>
      </c>
    </row>
    <row r="3964" spans="1:22" x14ac:dyDescent="0.35">
      <c r="A3964" s="5">
        <v>2016</v>
      </c>
      <c r="B3964" s="14" t="s">
        <v>42</v>
      </c>
      <c r="C3964" s="14" t="s">
        <v>43</v>
      </c>
      <c r="D3964" s="14">
        <v>2009</v>
      </c>
      <c r="E3964" s="14">
        <v>7</v>
      </c>
      <c r="F3964" s="14">
        <v>239</v>
      </c>
      <c r="G3964" s="14">
        <v>5</v>
      </c>
      <c r="H3964" s="14">
        <v>244</v>
      </c>
      <c r="I3964" s="14" t="b">
        <v>1</v>
      </c>
      <c r="J3964" s="6">
        <v>2.0491803278688499E-2</v>
      </c>
      <c r="K3964">
        <f t="shared" si="310"/>
        <v>4.7641362074351764E-4</v>
      </c>
      <c r="L3964">
        <f t="shared" si="309"/>
        <v>2.182690130878677E-2</v>
      </c>
      <c r="M3964">
        <f t="shared" si="311"/>
        <v>4.47272567803007E-4</v>
      </c>
      <c r="N3964">
        <f t="shared" si="312"/>
        <v>2.182690130878677E-2</v>
      </c>
      <c r="O3964">
        <f t="shared" si="313"/>
        <v>0.15278830916150737</v>
      </c>
      <c r="Q3964" s="7">
        <v>3938</v>
      </c>
      <c r="R3964" s="7">
        <v>4.2553040053867636E-4</v>
      </c>
      <c r="S3964" s="7">
        <v>-1.325716524309103E-4</v>
      </c>
      <c r="U3964" s="7">
        <v>86.291913214990132</v>
      </c>
      <c r="V3964" s="7">
        <v>2.5478378886147125E-3</v>
      </c>
    </row>
    <row r="3965" spans="1:22" x14ac:dyDescent="0.35">
      <c r="A3965" s="24">
        <v>2017</v>
      </c>
      <c r="B3965" s="17" t="s">
        <v>42</v>
      </c>
      <c r="C3965" s="17" t="s">
        <v>43</v>
      </c>
      <c r="D3965" s="17">
        <v>2008</v>
      </c>
      <c r="E3965" s="17">
        <v>9</v>
      </c>
      <c r="F3965" s="17">
        <v>288</v>
      </c>
      <c r="G3965" s="17">
        <v>6</v>
      </c>
      <c r="H3965" s="17">
        <v>294</v>
      </c>
      <c r="I3965" s="17" t="b">
        <v>1</v>
      </c>
      <c r="J3965" s="25">
        <v>2.04081632653061E-2</v>
      </c>
      <c r="K3965">
        <f t="shared" si="310"/>
        <v>5.7403936269915655E-4</v>
      </c>
      <c r="L3965">
        <f t="shared" si="309"/>
        <v>2.395911857099832E-2</v>
      </c>
      <c r="M3965">
        <f t="shared" si="311"/>
        <v>4.8896160348976109E-4</v>
      </c>
      <c r="N3965">
        <f t="shared" si="312"/>
        <v>2.395911857099832E-2</v>
      </c>
      <c r="O3965">
        <f t="shared" si="313"/>
        <v>0.21563206713898486</v>
      </c>
      <c r="Q3965" s="7">
        <v>3939</v>
      </c>
      <c r="R3965" s="7">
        <v>4.2553040053867636E-4</v>
      </c>
      <c r="S3965" s="7">
        <v>-1.325716524309103E-4</v>
      </c>
      <c r="U3965" s="7">
        <v>86.313828621520926</v>
      </c>
      <c r="V3965" s="7">
        <v>2.548745344184263E-3</v>
      </c>
    </row>
    <row r="3966" spans="1:22" x14ac:dyDescent="0.35">
      <c r="A3966" s="5">
        <v>2015</v>
      </c>
      <c r="B3966" s="14" t="s">
        <v>33</v>
      </c>
      <c r="C3966" s="14" t="s">
        <v>34</v>
      </c>
      <c r="D3966" s="14">
        <v>2009</v>
      </c>
      <c r="E3966" s="14">
        <v>6</v>
      </c>
      <c r="F3966" s="14">
        <v>192</v>
      </c>
      <c r="G3966" s="14">
        <v>4</v>
      </c>
      <c r="H3966" s="14">
        <v>196</v>
      </c>
      <c r="I3966" s="14" t="b">
        <v>1</v>
      </c>
      <c r="J3966" s="6">
        <v>2.04081632653061E-2</v>
      </c>
      <c r="K3966">
        <f t="shared" si="310"/>
        <v>3.8269290846610433E-4</v>
      </c>
      <c r="L3966">
        <f t="shared" si="309"/>
        <v>1.9562538395262112E-2</v>
      </c>
      <c r="M3966">
        <f t="shared" si="311"/>
        <v>3.9923547745432836E-4</v>
      </c>
      <c r="N3966">
        <f t="shared" si="312"/>
        <v>1.9562538395262112E-2</v>
      </c>
      <c r="O3966">
        <f t="shared" si="313"/>
        <v>0.11737523037157267</v>
      </c>
      <c r="Q3966" s="7">
        <v>3940</v>
      </c>
      <c r="R3966" s="7">
        <v>1.6304171149379497E-3</v>
      </c>
      <c r="S3966" s="7">
        <v>-1.3374583668301836E-3</v>
      </c>
      <c r="U3966" s="7">
        <v>86.335744028051707</v>
      </c>
      <c r="V3966" s="7">
        <v>2.5511532288442838E-3</v>
      </c>
    </row>
    <row r="3967" spans="1:22" x14ac:dyDescent="0.35">
      <c r="A3967" s="3">
        <v>2016</v>
      </c>
      <c r="B3967" s="13" t="s">
        <v>26</v>
      </c>
      <c r="C3967" s="13" t="s">
        <v>78</v>
      </c>
      <c r="D3967" s="13">
        <v>2006</v>
      </c>
      <c r="E3967" s="17">
        <v>10</v>
      </c>
      <c r="F3967" s="13">
        <v>192</v>
      </c>
      <c r="G3967" s="13">
        <v>4</v>
      </c>
      <c r="H3967" s="13">
        <v>196</v>
      </c>
      <c r="I3967" s="13" t="b">
        <v>1</v>
      </c>
      <c r="J3967" s="4">
        <v>2.04081632653061E-2</v>
      </c>
      <c r="K3967">
        <f t="shared" si="310"/>
        <v>3.8269290846610433E-4</v>
      </c>
      <c r="L3967">
        <f t="shared" si="309"/>
        <v>1.9562538395262112E-2</v>
      </c>
      <c r="M3967">
        <f t="shared" si="311"/>
        <v>3.9923547745432836E-4</v>
      </c>
      <c r="N3967">
        <f t="shared" si="312"/>
        <v>1.9562538395262112E-2</v>
      </c>
      <c r="O3967">
        <f t="shared" si="313"/>
        <v>0.19562538395262113</v>
      </c>
      <c r="Q3967" s="7">
        <v>3941</v>
      </c>
      <c r="R3967" s="7">
        <v>4.2553040053867636E-4</v>
      </c>
      <c r="S3967" s="7">
        <v>-1.325716524309103E-4</v>
      </c>
      <c r="U3967" s="7">
        <v>86.357659434582501</v>
      </c>
      <c r="V3967" s="7">
        <v>2.5537819294168106E-3</v>
      </c>
    </row>
    <row r="3968" spans="1:22" x14ac:dyDescent="0.35">
      <c r="A3968" s="5">
        <v>2017</v>
      </c>
      <c r="B3968" s="14" t="s">
        <v>153</v>
      </c>
      <c r="C3968" s="14" t="s">
        <v>154</v>
      </c>
      <c r="D3968" s="14">
        <v>2006</v>
      </c>
      <c r="E3968" s="14">
        <v>11</v>
      </c>
      <c r="F3968" s="14">
        <v>96</v>
      </c>
      <c r="G3968" s="14">
        <v>2</v>
      </c>
      <c r="H3968" s="14">
        <v>98</v>
      </c>
      <c r="I3968" s="14" t="b">
        <v>1</v>
      </c>
      <c r="J3968" s="6">
        <v>2.04081632653061E-2</v>
      </c>
      <c r="K3968">
        <f t="shared" si="310"/>
        <v>1.9134645423305217E-4</v>
      </c>
      <c r="L3968">
        <f t="shared" si="309"/>
        <v>1.3832803556512041E-2</v>
      </c>
      <c r="M3968">
        <f t="shared" si="311"/>
        <v>2.8230211339820463E-4</v>
      </c>
      <c r="N3968">
        <f t="shared" si="312"/>
        <v>1.3832803556512041E-2</v>
      </c>
      <c r="O3968">
        <f t="shared" si="313"/>
        <v>0.15216083912163245</v>
      </c>
      <c r="Q3968" s="7">
        <v>3942</v>
      </c>
      <c r="R3968" s="7">
        <v>7.6851633032588938E-4</v>
      </c>
      <c r="S3968" s="7">
        <v>-4.1037194856081066E-4</v>
      </c>
      <c r="U3968" s="7">
        <v>86.379574841113296</v>
      </c>
      <c r="V3968" s="7">
        <v>2.5537819294168106E-3</v>
      </c>
    </row>
    <row r="3969" spans="1:22" x14ac:dyDescent="0.35">
      <c r="A3969" s="24">
        <v>2017</v>
      </c>
      <c r="B3969" s="17" t="s">
        <v>42</v>
      </c>
      <c r="C3969" s="17" t="s">
        <v>45</v>
      </c>
      <c r="D3969" s="17">
        <v>2005</v>
      </c>
      <c r="E3969" s="17">
        <v>12</v>
      </c>
      <c r="F3969" s="17">
        <v>145</v>
      </c>
      <c r="G3969" s="17">
        <v>3</v>
      </c>
      <c r="H3969" s="17">
        <v>148</v>
      </c>
      <c r="I3969" s="17" t="b">
        <v>1</v>
      </c>
      <c r="J3969" s="25">
        <v>2.0270270270270299E-2</v>
      </c>
      <c r="K3969">
        <f t="shared" si="310"/>
        <v>2.8897219618869102E-4</v>
      </c>
      <c r="L3969">
        <f t="shared" si="309"/>
        <v>1.6999182221174376E-2</v>
      </c>
      <c r="M3969">
        <f t="shared" si="311"/>
        <v>3.4457801799677839E-4</v>
      </c>
      <c r="N3969">
        <f t="shared" si="312"/>
        <v>1.6999182221174376E-2</v>
      </c>
      <c r="O3969">
        <f t="shared" si="313"/>
        <v>0.20399018665409252</v>
      </c>
      <c r="Q3969" s="7">
        <v>3943</v>
      </c>
      <c r="R3969" s="7">
        <v>1.0149128406679287E-3</v>
      </c>
      <c r="S3969" s="7">
        <v>-6.5676845890285003E-4</v>
      </c>
      <c r="U3969" s="7">
        <v>86.401490247644091</v>
      </c>
      <c r="V3969" s="7">
        <v>2.5545615847113296E-3</v>
      </c>
    </row>
    <row r="3970" spans="1:22" x14ac:dyDescent="0.35">
      <c r="A3970" s="5">
        <v>2013</v>
      </c>
      <c r="B3970" s="14" t="s">
        <v>180</v>
      </c>
      <c r="C3970" s="14" t="s">
        <v>294</v>
      </c>
      <c r="D3970" s="14">
        <v>2005</v>
      </c>
      <c r="E3970" s="14">
        <v>8</v>
      </c>
      <c r="F3970" s="14">
        <v>49</v>
      </c>
      <c r="G3970" s="14">
        <v>1</v>
      </c>
      <c r="H3970" s="14">
        <v>50</v>
      </c>
      <c r="I3970" s="14" t="b">
        <v>1</v>
      </c>
      <c r="J3970" s="6">
        <v>0.02</v>
      </c>
      <c r="K3970">
        <f t="shared" si="310"/>
        <v>9.762574195563887E-5</v>
      </c>
      <c r="L3970">
        <f t="shared" si="309"/>
        <v>9.8805739689371719E-3</v>
      </c>
      <c r="M3970">
        <f t="shared" si="311"/>
        <v>1.9761147937874345E-4</v>
      </c>
      <c r="N3970">
        <f t="shared" si="312"/>
        <v>9.8805739689371719E-3</v>
      </c>
      <c r="O3970">
        <f t="shared" si="313"/>
        <v>7.9044591751497376E-2</v>
      </c>
      <c r="Q3970" s="7">
        <v>3944</v>
      </c>
      <c r="R3970" s="7">
        <v>2.3183923812375197E-3</v>
      </c>
      <c r="S3970" s="7">
        <v>-1.9063439629014157E-3</v>
      </c>
      <c r="U3970" s="7">
        <v>86.423405654174871</v>
      </c>
      <c r="V3970" s="7">
        <v>2.5577512687056103E-3</v>
      </c>
    </row>
    <row r="3971" spans="1:22" x14ac:dyDescent="0.35">
      <c r="A3971" s="24">
        <v>2013</v>
      </c>
      <c r="B3971" s="17" t="s">
        <v>30</v>
      </c>
      <c r="C3971" s="17" t="s">
        <v>361</v>
      </c>
      <c r="D3971" s="17">
        <v>2005</v>
      </c>
      <c r="E3971" s="17">
        <v>8</v>
      </c>
      <c r="F3971" s="17">
        <v>49</v>
      </c>
      <c r="G3971" s="17">
        <v>1</v>
      </c>
      <c r="H3971" s="17">
        <v>50</v>
      </c>
      <c r="I3971" s="17" t="b">
        <v>1</v>
      </c>
      <c r="J3971" s="25">
        <v>0.02</v>
      </c>
      <c r="K3971">
        <f t="shared" si="310"/>
        <v>9.762574195563887E-5</v>
      </c>
      <c r="L3971">
        <f t="shared" si="309"/>
        <v>9.8805739689371719E-3</v>
      </c>
      <c r="M3971">
        <f t="shared" si="311"/>
        <v>1.9761147937874345E-4</v>
      </c>
      <c r="N3971">
        <f t="shared" si="312"/>
        <v>9.8805739689371719E-3</v>
      </c>
      <c r="O3971">
        <f t="shared" si="313"/>
        <v>7.9044591751497376E-2</v>
      </c>
      <c r="Q3971" s="7">
        <v>3945</v>
      </c>
      <c r="R3971" s="7">
        <v>5.2402190213013443E-4</v>
      </c>
      <c r="S3971" s="7">
        <v>-1.6717750426187083E-4</v>
      </c>
      <c r="U3971" s="7">
        <v>86.445321060705666</v>
      </c>
      <c r="V3971" s="7">
        <v>2.5606547635157735E-3</v>
      </c>
    </row>
    <row r="3972" spans="1:22" x14ac:dyDescent="0.35">
      <c r="A3972" s="5">
        <v>2014</v>
      </c>
      <c r="B3972" s="14" t="s">
        <v>24</v>
      </c>
      <c r="C3972" s="14" t="s">
        <v>268</v>
      </c>
      <c r="D3972" s="14">
        <v>2007</v>
      </c>
      <c r="E3972" s="14">
        <v>7</v>
      </c>
      <c r="F3972" s="14">
        <v>49</v>
      </c>
      <c r="G3972" s="14">
        <v>1</v>
      </c>
      <c r="H3972" s="14">
        <v>50</v>
      </c>
      <c r="I3972" s="14" t="b">
        <v>1</v>
      </c>
      <c r="J3972" s="6">
        <v>0.02</v>
      </c>
      <c r="K3972">
        <f t="shared" si="310"/>
        <v>9.762574195563887E-5</v>
      </c>
      <c r="L3972">
        <f t="shared" ref="L3972:L4035" si="314">SQRT(K3972)</f>
        <v>9.8805739689371719E-3</v>
      </c>
      <c r="M3972">
        <f t="shared" si="311"/>
        <v>1.9761147937874345E-4</v>
      </c>
      <c r="N3972">
        <f t="shared" si="312"/>
        <v>9.8805739689371719E-3</v>
      </c>
      <c r="O3972">
        <f t="shared" si="313"/>
        <v>6.9164017782560205E-2</v>
      </c>
      <c r="Q3972" s="7">
        <v>3946</v>
      </c>
      <c r="R3972" s="7">
        <v>7.713160347904435E-4</v>
      </c>
      <c r="S3972" s="7">
        <v>-4.144716369221799E-4</v>
      </c>
      <c r="U3972" s="7">
        <v>86.467236467236461</v>
      </c>
      <c r="V3972" s="7">
        <v>2.5606547635157735E-3</v>
      </c>
    </row>
    <row r="3973" spans="1:22" x14ac:dyDescent="0.35">
      <c r="A3973" s="3">
        <v>2014</v>
      </c>
      <c r="B3973" s="13" t="s">
        <v>30</v>
      </c>
      <c r="C3973" s="13" t="s">
        <v>361</v>
      </c>
      <c r="D3973" s="13">
        <v>2005</v>
      </c>
      <c r="E3973" s="17">
        <v>9</v>
      </c>
      <c r="F3973" s="13">
        <v>49</v>
      </c>
      <c r="G3973" s="13">
        <v>1</v>
      </c>
      <c r="H3973" s="13">
        <v>50</v>
      </c>
      <c r="I3973" s="13" t="b">
        <v>1</v>
      </c>
      <c r="J3973" s="4">
        <v>0.02</v>
      </c>
      <c r="K3973">
        <f t="shared" si="310"/>
        <v>9.762574195563887E-5</v>
      </c>
      <c r="L3973">
        <f t="shared" si="314"/>
        <v>9.8805739689371719E-3</v>
      </c>
      <c r="M3973">
        <f t="shared" si="311"/>
        <v>1.9761147937874345E-4</v>
      </c>
      <c r="N3973">
        <f t="shared" si="312"/>
        <v>9.8805739689371719E-3</v>
      </c>
      <c r="O3973">
        <f t="shared" si="313"/>
        <v>8.8925165720434546E-2</v>
      </c>
      <c r="Q3973" s="7">
        <v>3947</v>
      </c>
      <c r="R3973" s="7">
        <v>5.2402190213013443E-4</v>
      </c>
      <c r="S3973" s="7">
        <v>-1.6717750426187083E-4</v>
      </c>
      <c r="U3973" s="7">
        <v>86.489151873767256</v>
      </c>
      <c r="V3973" s="7">
        <v>2.5606547635157735E-3</v>
      </c>
    </row>
    <row r="3974" spans="1:22" x14ac:dyDescent="0.35">
      <c r="A3974" s="3">
        <v>2015</v>
      </c>
      <c r="B3974" s="13" t="s">
        <v>24</v>
      </c>
      <c r="C3974" s="13" t="s">
        <v>155</v>
      </c>
      <c r="D3974" s="13">
        <v>2009</v>
      </c>
      <c r="E3974" s="14">
        <v>6</v>
      </c>
      <c r="F3974" s="13">
        <v>49</v>
      </c>
      <c r="G3974" s="13">
        <v>1</v>
      </c>
      <c r="H3974" s="13">
        <v>50</v>
      </c>
      <c r="I3974" s="13" t="b">
        <v>1</v>
      </c>
      <c r="J3974" s="4">
        <v>0.02</v>
      </c>
      <c r="K3974">
        <f t="shared" si="310"/>
        <v>9.762574195563887E-5</v>
      </c>
      <c r="L3974">
        <f t="shared" si="314"/>
        <v>9.8805739689371719E-3</v>
      </c>
      <c r="M3974">
        <f t="shared" si="311"/>
        <v>1.9761147937874345E-4</v>
      </c>
      <c r="N3974">
        <f t="shared" si="312"/>
        <v>9.8805739689371719E-3</v>
      </c>
      <c r="O3974">
        <f t="shared" si="313"/>
        <v>5.9283443813623035E-2</v>
      </c>
      <c r="Q3974" s="7">
        <v>3948</v>
      </c>
      <c r="R3974" s="7">
        <v>4.2786209142049822E-4</v>
      </c>
      <c r="S3974" s="7">
        <v>-1.3649986063784782E-4</v>
      </c>
      <c r="U3974" s="7">
        <v>86.511067280298036</v>
      </c>
      <c r="V3974" s="7">
        <v>2.5615147873583937E-3</v>
      </c>
    </row>
    <row r="3975" spans="1:22" x14ac:dyDescent="0.35">
      <c r="A3975" s="3">
        <v>2015</v>
      </c>
      <c r="B3975" s="13" t="s">
        <v>92</v>
      </c>
      <c r="C3975" s="13" t="s">
        <v>298</v>
      </c>
      <c r="D3975" s="13">
        <v>2006</v>
      </c>
      <c r="E3975" s="17">
        <v>9</v>
      </c>
      <c r="F3975" s="13">
        <v>49</v>
      </c>
      <c r="G3975" s="13">
        <v>1</v>
      </c>
      <c r="H3975" s="13">
        <v>50</v>
      </c>
      <c r="I3975" s="13" t="b">
        <v>1</v>
      </c>
      <c r="J3975" s="4">
        <v>0.02</v>
      </c>
      <c r="K3975">
        <f t="shared" si="310"/>
        <v>9.762574195563887E-5</v>
      </c>
      <c r="L3975">
        <f t="shared" si="314"/>
        <v>9.8805739689371719E-3</v>
      </c>
      <c r="M3975">
        <f t="shared" si="311"/>
        <v>1.9761147937874345E-4</v>
      </c>
      <c r="N3975">
        <f t="shared" si="312"/>
        <v>9.8805739689371719E-3</v>
      </c>
      <c r="O3975">
        <f t="shared" si="313"/>
        <v>8.8925165720434546E-2</v>
      </c>
      <c r="Q3975" s="7">
        <v>3949</v>
      </c>
      <c r="R3975" s="7">
        <v>1.0336065328223881E-3</v>
      </c>
      <c r="S3975" s="7">
        <v>-7.422443020397376E-4</v>
      </c>
      <c r="U3975" s="7">
        <v>86.532982686828831</v>
      </c>
      <c r="V3975" s="7">
        <v>2.5615147873583937E-3</v>
      </c>
    </row>
    <row r="3976" spans="1:22" x14ac:dyDescent="0.35">
      <c r="A3976" s="5">
        <v>2015</v>
      </c>
      <c r="B3976" s="14" t="s">
        <v>252</v>
      </c>
      <c r="C3976" s="14" t="s">
        <v>253</v>
      </c>
      <c r="D3976" s="14">
        <v>2003</v>
      </c>
      <c r="E3976" s="14">
        <v>12</v>
      </c>
      <c r="F3976" s="14">
        <v>49</v>
      </c>
      <c r="G3976" s="14">
        <v>1</v>
      </c>
      <c r="H3976" s="14">
        <v>50</v>
      </c>
      <c r="I3976" s="14" t="b">
        <v>1</v>
      </c>
      <c r="J3976" s="6">
        <v>0.02</v>
      </c>
      <c r="K3976">
        <f t="shared" si="310"/>
        <v>9.762574195563887E-5</v>
      </c>
      <c r="L3976">
        <f t="shared" si="314"/>
        <v>9.8805739689371719E-3</v>
      </c>
      <c r="M3976">
        <f t="shared" si="311"/>
        <v>1.9761147937874345E-4</v>
      </c>
      <c r="N3976">
        <f t="shared" si="312"/>
        <v>9.8805739689371719E-3</v>
      </c>
      <c r="O3976">
        <f t="shared" si="313"/>
        <v>0.11856688762724607</v>
      </c>
      <c r="Q3976" s="7">
        <v>3950</v>
      </c>
      <c r="R3976" s="7">
        <v>1.4775434348147597E-3</v>
      </c>
      <c r="S3976" s="7">
        <v>-1.0699020781430259E-3</v>
      </c>
      <c r="U3976" s="7">
        <v>86.554898093359625</v>
      </c>
      <c r="V3976" s="7">
        <v>2.5617609803319473E-3</v>
      </c>
    </row>
    <row r="3977" spans="1:22" x14ac:dyDescent="0.35">
      <c r="A3977" s="24">
        <v>2016</v>
      </c>
      <c r="B3977" s="17" t="s">
        <v>52</v>
      </c>
      <c r="C3977" s="17" t="s">
        <v>108</v>
      </c>
      <c r="D3977" s="17">
        <v>2010</v>
      </c>
      <c r="E3977" s="17">
        <v>6</v>
      </c>
      <c r="F3977" s="17">
        <v>49</v>
      </c>
      <c r="G3977" s="17">
        <v>1</v>
      </c>
      <c r="H3977" s="17">
        <v>50</v>
      </c>
      <c r="I3977" s="17" t="b">
        <v>1</v>
      </c>
      <c r="J3977" s="25">
        <v>0.02</v>
      </c>
      <c r="K3977">
        <f t="shared" si="310"/>
        <v>9.762574195563887E-5</v>
      </c>
      <c r="L3977">
        <f t="shared" si="314"/>
        <v>9.8805739689371719E-3</v>
      </c>
      <c r="M3977">
        <f t="shared" si="311"/>
        <v>1.9761147937874345E-4</v>
      </c>
      <c r="N3977">
        <f t="shared" si="312"/>
        <v>9.8805739689371719E-3</v>
      </c>
      <c r="O3977">
        <f t="shared" si="313"/>
        <v>5.9283443813623035E-2</v>
      </c>
      <c r="Q3977" s="7">
        <v>3951</v>
      </c>
      <c r="R3977" s="7">
        <v>6.3658550206901912E-4</v>
      </c>
      <c r="S3977" s="7">
        <v>-3.4833953447435206E-4</v>
      </c>
      <c r="U3977" s="7">
        <v>86.57681349989042</v>
      </c>
      <c r="V3977" s="7">
        <v>2.5618499349990605E-3</v>
      </c>
    </row>
    <row r="3978" spans="1:22" x14ac:dyDescent="0.35">
      <c r="A3978" s="5">
        <v>2017</v>
      </c>
      <c r="B3978" s="14" t="s">
        <v>42</v>
      </c>
      <c r="C3978" s="14" t="s">
        <v>373</v>
      </c>
      <c r="D3978" s="14">
        <v>2010</v>
      </c>
      <c r="E3978" s="14">
        <v>7</v>
      </c>
      <c r="F3978" s="14">
        <v>49</v>
      </c>
      <c r="G3978" s="14">
        <v>1</v>
      </c>
      <c r="H3978" s="14">
        <v>50</v>
      </c>
      <c r="I3978" s="14" t="b">
        <v>1</v>
      </c>
      <c r="J3978" s="6">
        <v>0.02</v>
      </c>
      <c r="K3978">
        <f t="shared" si="310"/>
        <v>9.762574195563887E-5</v>
      </c>
      <c r="L3978">
        <f t="shared" si="314"/>
        <v>9.8805739689371719E-3</v>
      </c>
      <c r="M3978">
        <f t="shared" si="311"/>
        <v>1.9761147937874345E-4</v>
      </c>
      <c r="N3978">
        <f t="shared" si="312"/>
        <v>9.8805739689371719E-3</v>
      </c>
      <c r="O3978">
        <f t="shared" si="313"/>
        <v>6.9164017782560205E-2</v>
      </c>
      <c r="Q3978" s="7">
        <v>3952</v>
      </c>
      <c r="R3978" s="7">
        <v>7.5174243445551292E-4</v>
      </c>
      <c r="S3978" s="7">
        <v>-2.5424682541529619E-4</v>
      </c>
      <c r="U3978" s="7">
        <v>86.598728906421201</v>
      </c>
      <c r="V3978" s="7">
        <v>2.5637803731791667E-3</v>
      </c>
    </row>
    <row r="3979" spans="1:22" x14ac:dyDescent="0.35">
      <c r="A3979" s="24">
        <v>2017</v>
      </c>
      <c r="B3979" s="17" t="s">
        <v>241</v>
      </c>
      <c r="C3979" s="17" t="s">
        <v>242</v>
      </c>
      <c r="D3979" s="17">
        <v>2006</v>
      </c>
      <c r="E3979" s="17">
        <v>11</v>
      </c>
      <c r="F3979" s="17">
        <v>49</v>
      </c>
      <c r="G3979" s="17">
        <v>1</v>
      </c>
      <c r="H3979" s="17">
        <v>50</v>
      </c>
      <c r="I3979" s="17" t="b">
        <v>1</v>
      </c>
      <c r="J3979" s="25">
        <v>0.02</v>
      </c>
      <c r="K3979">
        <f t="shared" si="310"/>
        <v>9.762574195563887E-5</v>
      </c>
      <c r="L3979">
        <f t="shared" si="314"/>
        <v>9.8805739689371719E-3</v>
      </c>
      <c r="M3979">
        <f t="shared" si="311"/>
        <v>1.9761147937874345E-4</v>
      </c>
      <c r="N3979">
        <f t="shared" si="312"/>
        <v>9.8805739689371719E-3</v>
      </c>
      <c r="O3979">
        <f t="shared" si="313"/>
        <v>0.10868631365830889</v>
      </c>
      <c r="Q3979" s="7">
        <v>3953</v>
      </c>
      <c r="R3979" s="7">
        <v>1.0332671820781276E-3</v>
      </c>
      <c r="S3979" s="7">
        <v>-6.8148466331525884E-4</v>
      </c>
      <c r="U3979" s="7">
        <v>86.620644312951995</v>
      </c>
      <c r="V3979" s="7">
        <v>2.5645452013257752E-3</v>
      </c>
    </row>
    <row r="3980" spans="1:22" x14ac:dyDescent="0.35">
      <c r="A3980" s="5">
        <v>2017</v>
      </c>
      <c r="B3980" s="14" t="s">
        <v>26</v>
      </c>
      <c r="C3980" s="14" t="s">
        <v>237</v>
      </c>
      <c r="D3980" s="14">
        <v>2006</v>
      </c>
      <c r="E3980" s="14">
        <v>11</v>
      </c>
      <c r="F3980" s="14">
        <v>49</v>
      </c>
      <c r="G3980" s="14">
        <v>1</v>
      </c>
      <c r="H3980" s="14">
        <v>50</v>
      </c>
      <c r="I3980" s="14" t="b">
        <v>1</v>
      </c>
      <c r="J3980" s="6">
        <v>0.02</v>
      </c>
      <c r="K3980">
        <f t="shared" si="310"/>
        <v>9.762574195563887E-5</v>
      </c>
      <c r="L3980">
        <f t="shared" si="314"/>
        <v>9.8805739689371719E-3</v>
      </c>
      <c r="M3980">
        <f t="shared" si="311"/>
        <v>1.9761147937874345E-4</v>
      </c>
      <c r="N3980">
        <f t="shared" si="312"/>
        <v>9.8805739689371719E-3</v>
      </c>
      <c r="O3980">
        <f t="shared" si="313"/>
        <v>0.10868631365830889</v>
      </c>
      <c r="Q3980" s="7">
        <v>3954</v>
      </c>
      <c r="R3980" s="7">
        <v>1.0503236258299579E-3</v>
      </c>
      <c r="S3980" s="7">
        <v>-7.6359875575319211E-4</v>
      </c>
      <c r="U3980" s="7">
        <v>86.64255971948279</v>
      </c>
      <c r="V3980" s="7">
        <v>2.5666041001148371E-3</v>
      </c>
    </row>
    <row r="3981" spans="1:22" x14ac:dyDescent="0.35">
      <c r="A3981" s="3">
        <v>2015</v>
      </c>
      <c r="B3981" s="13" t="s">
        <v>26</v>
      </c>
      <c r="C3981" s="13" t="s">
        <v>78</v>
      </c>
      <c r="D3981" s="13">
        <v>2004</v>
      </c>
      <c r="E3981" s="17">
        <v>11</v>
      </c>
      <c r="F3981" s="13">
        <v>149</v>
      </c>
      <c r="G3981" s="13">
        <v>3</v>
      </c>
      <c r="H3981" s="13">
        <v>152</v>
      </c>
      <c r="I3981" s="13" t="b">
        <v>1</v>
      </c>
      <c r="J3981" s="4">
        <v>1.9736842105263198E-2</v>
      </c>
      <c r="K3981">
        <f t="shared" si="310"/>
        <v>2.9678225554514217E-4</v>
      </c>
      <c r="L3981">
        <f t="shared" si="314"/>
        <v>1.7227369373910287E-2</v>
      </c>
      <c r="M3981">
        <f t="shared" si="311"/>
        <v>3.4001386922191429E-4</v>
      </c>
      <c r="N3981">
        <f t="shared" si="312"/>
        <v>1.7227369373910287E-2</v>
      </c>
      <c r="O3981">
        <f t="shared" si="313"/>
        <v>0.18950106311301315</v>
      </c>
      <c r="Q3981" s="7">
        <v>3955</v>
      </c>
      <c r="R3981" s="7">
        <v>1.6658651087986059E-3</v>
      </c>
      <c r="S3981" s="7">
        <v>-1.3791402387218401E-3</v>
      </c>
      <c r="U3981" s="7">
        <v>86.664475126013585</v>
      </c>
      <c r="V3981" s="7">
        <v>2.5666041001148371E-3</v>
      </c>
    </row>
    <row r="3982" spans="1:22" x14ac:dyDescent="0.35">
      <c r="A3982" s="3">
        <v>2015</v>
      </c>
      <c r="B3982" s="13" t="s">
        <v>42</v>
      </c>
      <c r="C3982" s="13" t="s">
        <v>112</v>
      </c>
      <c r="D3982" s="13">
        <v>2003</v>
      </c>
      <c r="E3982" s="14">
        <v>12</v>
      </c>
      <c r="F3982" s="13">
        <v>100</v>
      </c>
      <c r="G3982" s="13">
        <v>2</v>
      </c>
      <c r="H3982" s="13">
        <v>102</v>
      </c>
      <c r="I3982" s="13" t="b">
        <v>1</v>
      </c>
      <c r="J3982" s="4">
        <v>1.9607843137254902E-2</v>
      </c>
      <c r="K3982">
        <f t="shared" si="310"/>
        <v>1.9915651358950328E-4</v>
      </c>
      <c r="L3982">
        <f t="shared" si="314"/>
        <v>1.4112282366417676E-2</v>
      </c>
      <c r="M3982">
        <f t="shared" si="311"/>
        <v>2.7671141894936621E-4</v>
      </c>
      <c r="N3982">
        <f t="shared" si="312"/>
        <v>1.4112282366417676E-2</v>
      </c>
      <c r="O3982">
        <f t="shared" si="313"/>
        <v>0.16934738839701211</v>
      </c>
      <c r="Q3982" s="7">
        <v>3956</v>
      </c>
      <c r="R3982" s="7">
        <v>4.347821428613099E-4</v>
      </c>
      <c r="S3982" s="7">
        <v>-1.4805727278454408E-4</v>
      </c>
      <c r="U3982" s="7">
        <v>86.686390532544365</v>
      </c>
      <c r="V3982" s="7">
        <v>2.5670484183212485E-3</v>
      </c>
    </row>
    <row r="3983" spans="1:22" x14ac:dyDescent="0.35">
      <c r="A3983" s="24">
        <v>2015</v>
      </c>
      <c r="B3983" s="17" t="s">
        <v>42</v>
      </c>
      <c r="C3983" s="17" t="s">
        <v>112</v>
      </c>
      <c r="D3983" s="17">
        <v>2004</v>
      </c>
      <c r="E3983" s="17">
        <v>11</v>
      </c>
      <c r="F3983" s="17">
        <v>100</v>
      </c>
      <c r="G3983" s="17">
        <v>2</v>
      </c>
      <c r="H3983" s="17">
        <v>102</v>
      </c>
      <c r="I3983" s="17" t="b">
        <v>1</v>
      </c>
      <c r="J3983" s="25">
        <v>1.9607843137254902E-2</v>
      </c>
      <c r="K3983">
        <f t="shared" si="310"/>
        <v>1.9915651358950328E-4</v>
      </c>
      <c r="L3983">
        <f t="shared" si="314"/>
        <v>1.4112282366417676E-2</v>
      </c>
      <c r="M3983">
        <f t="shared" si="311"/>
        <v>2.7671141894936621E-4</v>
      </c>
      <c r="N3983">
        <f t="shared" si="312"/>
        <v>1.4112282366417676E-2</v>
      </c>
      <c r="O3983">
        <f t="shared" si="313"/>
        <v>0.15523510603059443</v>
      </c>
      <c r="Q3983" s="7">
        <v>3957</v>
      </c>
      <c r="R3983" s="7">
        <v>2.3035827414801097E-3</v>
      </c>
      <c r="S3983" s="7">
        <v>-1.9542516987075724E-3</v>
      </c>
      <c r="U3983" s="7">
        <v>86.70830593907516</v>
      </c>
      <c r="V3983" s="7">
        <v>2.5683329059764688E-3</v>
      </c>
    </row>
    <row r="3984" spans="1:22" x14ac:dyDescent="0.35">
      <c r="A3984" s="3">
        <v>2016</v>
      </c>
      <c r="B3984" s="13" t="s">
        <v>37</v>
      </c>
      <c r="C3984" s="13" t="s">
        <v>59</v>
      </c>
      <c r="D3984" s="13">
        <v>2010</v>
      </c>
      <c r="E3984" s="14">
        <v>6</v>
      </c>
      <c r="F3984" s="13">
        <v>100</v>
      </c>
      <c r="G3984" s="13">
        <v>2</v>
      </c>
      <c r="H3984" s="13">
        <v>102</v>
      </c>
      <c r="I3984" s="13" t="b">
        <v>1</v>
      </c>
      <c r="J3984" s="4">
        <v>1.9607843137254902E-2</v>
      </c>
      <c r="K3984">
        <f t="shared" si="310"/>
        <v>1.9915651358950328E-4</v>
      </c>
      <c r="L3984">
        <f t="shared" si="314"/>
        <v>1.4112282366417676E-2</v>
      </c>
      <c r="M3984">
        <f t="shared" si="311"/>
        <v>2.7671141894936621E-4</v>
      </c>
      <c r="N3984">
        <f t="shared" si="312"/>
        <v>1.4112282366417676E-2</v>
      </c>
      <c r="O3984">
        <f t="shared" si="313"/>
        <v>8.4673694198506053E-2</v>
      </c>
      <c r="Q3984" s="7">
        <v>3958</v>
      </c>
      <c r="R3984" s="7">
        <v>1.2077285381213755E-3</v>
      </c>
      <c r="S3984" s="7">
        <v>-8.0644042257419922E-4</v>
      </c>
      <c r="U3984" s="7">
        <v>86.730221345605955</v>
      </c>
      <c r="V3984" s="7">
        <v>2.5686871343632337E-3</v>
      </c>
    </row>
    <row r="3985" spans="1:22" x14ac:dyDescent="0.35">
      <c r="A3985" s="3">
        <v>2017</v>
      </c>
      <c r="B3985" s="13" t="s">
        <v>26</v>
      </c>
      <c r="C3985" s="13" t="s">
        <v>130</v>
      </c>
      <c r="D3985" s="13">
        <v>2007</v>
      </c>
      <c r="E3985" s="17">
        <v>10</v>
      </c>
      <c r="F3985" s="13">
        <v>100</v>
      </c>
      <c r="G3985" s="13">
        <v>2</v>
      </c>
      <c r="H3985" s="13">
        <v>102</v>
      </c>
      <c r="I3985" s="13" t="b">
        <v>1</v>
      </c>
      <c r="J3985" s="4">
        <v>1.9607843137254902E-2</v>
      </c>
      <c r="K3985">
        <f t="shared" si="310"/>
        <v>1.9915651358950328E-4</v>
      </c>
      <c r="L3985">
        <f t="shared" si="314"/>
        <v>1.4112282366417676E-2</v>
      </c>
      <c r="M3985">
        <f t="shared" si="311"/>
        <v>2.7671141894936621E-4</v>
      </c>
      <c r="N3985">
        <f t="shared" si="312"/>
        <v>1.4112282366417676E-2</v>
      </c>
      <c r="O3985">
        <f t="shared" si="313"/>
        <v>0.14112282366417675</v>
      </c>
      <c r="Q3985" s="7">
        <v>3959</v>
      </c>
      <c r="R3985" s="7">
        <v>4.3933495960975569E-4</v>
      </c>
      <c r="S3985" s="7">
        <v>-1.5558141189677657E-4</v>
      </c>
      <c r="U3985" s="7">
        <v>86.752136752136749</v>
      </c>
      <c r="V3985" s="7">
        <v>2.5686871343632337E-3</v>
      </c>
    </row>
    <row r="3986" spans="1:22" x14ac:dyDescent="0.35">
      <c r="A3986" s="5">
        <v>2014</v>
      </c>
      <c r="B3986" s="14" t="s">
        <v>102</v>
      </c>
      <c r="C3986" s="14" t="s">
        <v>272</v>
      </c>
      <c r="D3986" s="14">
        <v>2006</v>
      </c>
      <c r="E3986" s="14">
        <v>8</v>
      </c>
      <c r="F3986" s="14">
        <v>50</v>
      </c>
      <c r="G3986" s="14">
        <v>1</v>
      </c>
      <c r="H3986" s="14">
        <v>51</v>
      </c>
      <c r="I3986" s="14" t="b">
        <v>1</v>
      </c>
      <c r="J3986" s="6">
        <v>1.9607843137254902E-2</v>
      </c>
      <c r="K3986">
        <f t="shared" si="310"/>
        <v>9.9578256794751642E-5</v>
      </c>
      <c r="L3986">
        <f t="shared" si="314"/>
        <v>9.9788905593132769E-3</v>
      </c>
      <c r="M3986">
        <f t="shared" si="311"/>
        <v>1.9566452077084855E-4</v>
      </c>
      <c r="N3986">
        <f t="shared" si="312"/>
        <v>9.9788905593132769E-3</v>
      </c>
      <c r="O3986">
        <f t="shared" si="313"/>
        <v>7.9831124474506215E-2</v>
      </c>
      <c r="Q3986" s="7">
        <v>3960</v>
      </c>
      <c r="R3986" s="7">
        <v>1.061322078902333E-3</v>
      </c>
      <c r="S3986" s="7">
        <v>-7.7756853118935386E-4</v>
      </c>
      <c r="U3986" s="7">
        <v>86.77405215866753</v>
      </c>
      <c r="V3986" s="7">
        <v>2.5686871343632337E-3</v>
      </c>
    </row>
    <row r="3987" spans="1:22" x14ac:dyDescent="0.35">
      <c r="A3987" s="24">
        <v>2014</v>
      </c>
      <c r="B3987" s="17" t="s">
        <v>33</v>
      </c>
      <c r="C3987" s="17" t="s">
        <v>245</v>
      </c>
      <c r="D3987" s="17">
        <v>2006</v>
      </c>
      <c r="E3987" s="17">
        <v>8</v>
      </c>
      <c r="F3987" s="17">
        <v>50</v>
      </c>
      <c r="G3987" s="17">
        <v>1</v>
      </c>
      <c r="H3987" s="17">
        <v>51</v>
      </c>
      <c r="I3987" s="17" t="b">
        <v>1</v>
      </c>
      <c r="J3987" s="25">
        <v>1.9607843137254902E-2</v>
      </c>
      <c r="K3987">
        <f t="shared" si="310"/>
        <v>9.9578256794751642E-5</v>
      </c>
      <c r="L3987">
        <f t="shared" si="314"/>
        <v>9.9788905593132769E-3</v>
      </c>
      <c r="M3987">
        <f t="shared" si="311"/>
        <v>1.9566452077084855E-4</v>
      </c>
      <c r="N3987">
        <f t="shared" si="312"/>
        <v>9.9788905593132769E-3</v>
      </c>
      <c r="O3987">
        <f t="shared" si="313"/>
        <v>7.9831124474506215E-2</v>
      </c>
      <c r="Q3987" s="7">
        <v>3961</v>
      </c>
      <c r="R3987" s="7">
        <v>2.0651635792583454E-3</v>
      </c>
      <c r="S3987" s="7">
        <v>-1.7182334655741567E-3</v>
      </c>
      <c r="U3987" s="7">
        <v>86.795967565198325</v>
      </c>
      <c r="V3987" s="7">
        <v>2.5689492319236648E-3</v>
      </c>
    </row>
    <row r="3988" spans="1:22" x14ac:dyDescent="0.35">
      <c r="A3988" s="3">
        <v>2014</v>
      </c>
      <c r="B3988" s="13" t="s">
        <v>153</v>
      </c>
      <c r="C3988" s="13" t="s">
        <v>224</v>
      </c>
      <c r="D3988" s="13">
        <v>2005</v>
      </c>
      <c r="E3988" s="14">
        <v>9</v>
      </c>
      <c r="F3988" s="13">
        <v>50</v>
      </c>
      <c r="G3988" s="13">
        <v>1</v>
      </c>
      <c r="H3988" s="13">
        <v>51</v>
      </c>
      <c r="I3988" s="13" t="b">
        <v>1</v>
      </c>
      <c r="J3988" s="4">
        <v>1.9607843137254902E-2</v>
      </c>
      <c r="K3988">
        <f t="shared" si="310"/>
        <v>9.9578256794751642E-5</v>
      </c>
      <c r="L3988">
        <f t="shared" si="314"/>
        <v>9.9788905593132769E-3</v>
      </c>
      <c r="M3988">
        <f t="shared" si="311"/>
        <v>1.9566452077084855E-4</v>
      </c>
      <c r="N3988">
        <f t="shared" si="312"/>
        <v>9.9788905593132769E-3</v>
      </c>
      <c r="O3988">
        <f t="shared" si="313"/>
        <v>8.9810015033819496E-2</v>
      </c>
      <c r="Q3988" s="7">
        <v>3962</v>
      </c>
      <c r="R3988" s="7">
        <v>1.0256229490103541E-3</v>
      </c>
      <c r="S3988" s="7">
        <v>-5.783503812073472E-4</v>
      </c>
      <c r="U3988" s="7">
        <v>86.817882971729119</v>
      </c>
      <c r="V3988" s="7">
        <v>2.570702581620626E-3</v>
      </c>
    </row>
    <row r="3989" spans="1:22" x14ac:dyDescent="0.35">
      <c r="A3989" s="3">
        <v>2015</v>
      </c>
      <c r="B3989" s="13" t="s">
        <v>356</v>
      </c>
      <c r="C3989" s="13" t="s">
        <v>357</v>
      </c>
      <c r="D3989" s="13">
        <v>2006</v>
      </c>
      <c r="E3989" s="17">
        <v>9</v>
      </c>
      <c r="F3989" s="13">
        <v>50</v>
      </c>
      <c r="G3989" s="13">
        <v>1</v>
      </c>
      <c r="H3989" s="13">
        <v>51</v>
      </c>
      <c r="I3989" s="13" t="b">
        <v>1</v>
      </c>
      <c r="J3989" s="4">
        <v>1.9607843137254902E-2</v>
      </c>
      <c r="K3989">
        <f t="shared" si="310"/>
        <v>9.9578256794751642E-5</v>
      </c>
      <c r="L3989">
        <f t="shared" si="314"/>
        <v>9.9788905593132769E-3</v>
      </c>
      <c r="M3989">
        <f t="shared" si="311"/>
        <v>1.9566452077084855E-4</v>
      </c>
      <c r="N3989">
        <f t="shared" si="312"/>
        <v>9.9788905593132769E-3</v>
      </c>
      <c r="O3989">
        <f t="shared" si="313"/>
        <v>8.9810015033819496E-2</v>
      </c>
      <c r="Q3989" s="7">
        <v>3963</v>
      </c>
      <c r="R3989" s="7">
        <v>1.8477150537299252E-3</v>
      </c>
      <c r="S3989" s="7">
        <v>-1.358753450240164E-3</v>
      </c>
      <c r="U3989" s="7">
        <v>86.839798378259914</v>
      </c>
      <c r="V3989" s="7">
        <v>2.5720769215111594E-3</v>
      </c>
    </row>
    <row r="3990" spans="1:22" x14ac:dyDescent="0.35">
      <c r="A3990" s="5">
        <v>2016</v>
      </c>
      <c r="B3990" s="14" t="s">
        <v>33</v>
      </c>
      <c r="C3990" s="14" t="s">
        <v>235</v>
      </c>
      <c r="D3990" s="14">
        <v>2008</v>
      </c>
      <c r="E3990" s="14">
        <v>8</v>
      </c>
      <c r="F3990" s="14">
        <v>50</v>
      </c>
      <c r="G3990" s="14">
        <v>1</v>
      </c>
      <c r="H3990" s="14">
        <v>51</v>
      </c>
      <c r="I3990" s="14" t="b">
        <v>1</v>
      </c>
      <c r="J3990" s="6">
        <v>1.9607843137254902E-2</v>
      </c>
      <c r="K3990">
        <f t="shared" si="310"/>
        <v>9.9578256794751642E-5</v>
      </c>
      <c r="L3990">
        <f t="shared" si="314"/>
        <v>9.9788905593132769E-3</v>
      </c>
      <c r="M3990">
        <f t="shared" si="311"/>
        <v>1.9566452077084855E-4</v>
      </c>
      <c r="N3990">
        <f t="shared" si="312"/>
        <v>9.9788905593132769E-3</v>
      </c>
      <c r="O3990">
        <f t="shared" si="313"/>
        <v>7.9831124474506215E-2</v>
      </c>
      <c r="Q3990" s="7">
        <v>3964</v>
      </c>
      <c r="R3990" s="7">
        <v>6.2450789302845831E-4</v>
      </c>
      <c r="S3990" s="7">
        <v>-2.2527241557412995E-4</v>
      </c>
      <c r="U3990" s="7">
        <v>86.861713784790695</v>
      </c>
      <c r="V3990" s="7">
        <v>2.5720769215111594E-3</v>
      </c>
    </row>
    <row r="3991" spans="1:22" x14ac:dyDescent="0.35">
      <c r="A3991" s="3">
        <v>2014</v>
      </c>
      <c r="B3991" s="13" t="s">
        <v>26</v>
      </c>
      <c r="C3991" s="13" t="s">
        <v>78</v>
      </c>
      <c r="D3991" s="13">
        <v>2008</v>
      </c>
      <c r="E3991" s="17">
        <v>6</v>
      </c>
      <c r="F3991" s="13">
        <v>151</v>
      </c>
      <c r="G3991" s="13">
        <v>3</v>
      </c>
      <c r="H3991" s="13">
        <v>154</v>
      </c>
      <c r="I3991" s="13" t="b">
        <v>1</v>
      </c>
      <c r="J3991" s="4">
        <v>1.9480519480519501E-2</v>
      </c>
      <c r="K3991">
        <f t="shared" si="310"/>
        <v>3.0068728522336771E-4</v>
      </c>
      <c r="L3991">
        <f t="shared" si="314"/>
        <v>1.7340336940883466E-2</v>
      </c>
      <c r="M3991">
        <f t="shared" si="311"/>
        <v>3.3779877157565227E-4</v>
      </c>
      <c r="N3991">
        <f t="shared" si="312"/>
        <v>1.7340336940883466E-2</v>
      </c>
      <c r="O3991">
        <f t="shared" si="313"/>
        <v>0.1040420216453008</v>
      </c>
      <c r="Q3991" s="7">
        <v>3965</v>
      </c>
      <c r="R3991" s="7">
        <v>1.8033680675227457E-3</v>
      </c>
      <c r="S3991" s="7">
        <v>-1.4041325900684173E-3</v>
      </c>
      <c r="U3991" s="7">
        <v>86.883629191321489</v>
      </c>
      <c r="V3991" s="7">
        <v>2.574931307456175E-3</v>
      </c>
    </row>
    <row r="3992" spans="1:22" x14ac:dyDescent="0.35">
      <c r="A3992" s="5">
        <v>2015</v>
      </c>
      <c r="B3992" s="14" t="s">
        <v>98</v>
      </c>
      <c r="C3992" s="14" t="s">
        <v>99</v>
      </c>
      <c r="D3992" s="14">
        <v>2007</v>
      </c>
      <c r="E3992" s="14">
        <v>8</v>
      </c>
      <c r="F3992" s="14">
        <v>151</v>
      </c>
      <c r="G3992" s="14">
        <v>3</v>
      </c>
      <c r="H3992" s="14">
        <v>154</v>
      </c>
      <c r="I3992" s="14" t="b">
        <v>1</v>
      </c>
      <c r="J3992" s="6">
        <v>1.9480519480519501E-2</v>
      </c>
      <c r="K3992">
        <f t="shared" si="310"/>
        <v>3.0068728522336771E-4</v>
      </c>
      <c r="L3992">
        <f t="shared" si="314"/>
        <v>1.7340336940883466E-2</v>
      </c>
      <c r="M3992">
        <f t="shared" si="311"/>
        <v>3.3779877157565227E-4</v>
      </c>
      <c r="N3992">
        <f t="shared" si="312"/>
        <v>1.7340336940883466E-2</v>
      </c>
      <c r="O3992">
        <f t="shared" si="313"/>
        <v>0.13872269552706773</v>
      </c>
      <c r="Q3992" s="7">
        <v>3966</v>
      </c>
      <c r="R3992" s="7">
        <v>1.4835687953845299E-3</v>
      </c>
      <c r="S3992" s="7">
        <v>-1.2012666819863254E-3</v>
      </c>
      <c r="U3992" s="7">
        <v>86.905544597852284</v>
      </c>
      <c r="V3992" s="7">
        <v>2.5786823037688995E-3</v>
      </c>
    </row>
    <row r="3993" spans="1:22" x14ac:dyDescent="0.35">
      <c r="A3993" s="3">
        <v>2016</v>
      </c>
      <c r="B3993" s="13" t="s">
        <v>30</v>
      </c>
      <c r="C3993" s="13" t="s">
        <v>36</v>
      </c>
      <c r="D3993" s="13">
        <v>2008</v>
      </c>
      <c r="E3993" s="17">
        <v>8</v>
      </c>
      <c r="F3993" s="13">
        <v>202</v>
      </c>
      <c r="G3993" s="13">
        <v>4</v>
      </c>
      <c r="H3993" s="13">
        <v>206</v>
      </c>
      <c r="I3993" s="13" t="b">
        <v>1</v>
      </c>
      <c r="J3993" s="4">
        <v>1.94174757281553E-2</v>
      </c>
      <c r="K3993">
        <f t="shared" si="310"/>
        <v>4.0221805685723212E-4</v>
      </c>
      <c r="L3993">
        <f t="shared" si="314"/>
        <v>2.0055374762323244E-2</v>
      </c>
      <c r="M3993">
        <f t="shared" si="311"/>
        <v>3.8942475266646993E-4</v>
      </c>
      <c r="N3993">
        <f t="shared" si="312"/>
        <v>2.0055374762323244E-2</v>
      </c>
      <c r="O3993">
        <f t="shared" si="313"/>
        <v>0.16044299809858595</v>
      </c>
      <c r="Q3993" s="7">
        <v>3967</v>
      </c>
      <c r="R3993" s="7">
        <v>2.0792604226287149E-3</v>
      </c>
      <c r="S3993" s="7">
        <v>-1.7346824046319364E-3</v>
      </c>
      <c r="U3993" s="7">
        <v>86.927460004383079</v>
      </c>
      <c r="V3993" s="7">
        <v>2.5790160748912919E-3</v>
      </c>
    </row>
    <row r="3994" spans="1:22" x14ac:dyDescent="0.35">
      <c r="A3994" s="3">
        <v>2013</v>
      </c>
      <c r="B3994" s="13" t="s">
        <v>26</v>
      </c>
      <c r="C3994" s="13" t="s">
        <v>110</v>
      </c>
      <c r="D3994" s="13">
        <v>2006</v>
      </c>
      <c r="E3994" s="14">
        <v>7</v>
      </c>
      <c r="F3994" s="13">
        <v>153</v>
      </c>
      <c r="G3994" s="13">
        <v>3</v>
      </c>
      <c r="H3994" s="13">
        <v>156</v>
      </c>
      <c r="I3994" s="13" t="b">
        <v>1</v>
      </c>
      <c r="J3994" s="4">
        <v>1.9230769230769201E-2</v>
      </c>
      <c r="K3994">
        <f t="shared" si="310"/>
        <v>3.0459231490159326E-4</v>
      </c>
      <c r="L3994">
        <f t="shared" si="314"/>
        <v>1.7452573303143388E-2</v>
      </c>
      <c r="M3994">
        <f t="shared" si="311"/>
        <v>3.3562640967583384E-4</v>
      </c>
      <c r="N3994">
        <f t="shared" si="312"/>
        <v>1.7452573303143388E-2</v>
      </c>
      <c r="O3994">
        <f t="shared" si="313"/>
        <v>0.12216801312200372</v>
      </c>
      <c r="Q3994" s="7">
        <v>3968</v>
      </c>
      <c r="R3994" s="7">
        <v>6.1313126985198532E-4</v>
      </c>
      <c r="S3994" s="7">
        <v>-4.1551979047324187E-4</v>
      </c>
      <c r="U3994" s="7">
        <v>86.949375410913859</v>
      </c>
      <c r="V3994" s="7">
        <v>2.5797384709277059E-3</v>
      </c>
    </row>
    <row r="3995" spans="1:22" x14ac:dyDescent="0.35">
      <c r="A3995" s="24">
        <v>2016</v>
      </c>
      <c r="B3995" s="17" t="s">
        <v>26</v>
      </c>
      <c r="C3995" s="17" t="s">
        <v>110</v>
      </c>
      <c r="D3995" s="17">
        <v>2006</v>
      </c>
      <c r="E3995" s="17">
        <v>10</v>
      </c>
      <c r="F3995" s="17">
        <v>153</v>
      </c>
      <c r="G3995" s="17">
        <v>3</v>
      </c>
      <c r="H3995" s="17">
        <v>156</v>
      </c>
      <c r="I3995" s="17" t="b">
        <v>1</v>
      </c>
      <c r="J3995" s="25">
        <v>1.9230769230769201E-2</v>
      </c>
      <c r="K3995">
        <f t="shared" si="310"/>
        <v>3.0459231490159326E-4</v>
      </c>
      <c r="L3995">
        <f t="shared" si="314"/>
        <v>1.7452573303143388E-2</v>
      </c>
      <c r="M3995">
        <f t="shared" si="311"/>
        <v>3.3562640967583384E-4</v>
      </c>
      <c r="N3995">
        <f t="shared" si="312"/>
        <v>1.7452573303143388E-2</v>
      </c>
      <c r="O3995">
        <f t="shared" si="313"/>
        <v>0.17452573303143387</v>
      </c>
      <c r="Q3995" s="7">
        <v>3969</v>
      </c>
      <c r="R3995" s="7">
        <v>6.1313126985198532E-4</v>
      </c>
      <c r="S3995" s="7">
        <v>-4.1551979047324187E-4</v>
      </c>
      <c r="U3995" s="7">
        <v>86.971290817444654</v>
      </c>
      <c r="V3995" s="7">
        <v>2.5799807340142001E-3</v>
      </c>
    </row>
    <row r="3996" spans="1:22" x14ac:dyDescent="0.35">
      <c r="A3996" s="3">
        <v>2017</v>
      </c>
      <c r="B3996" s="13" t="s">
        <v>26</v>
      </c>
      <c r="C3996" s="13" t="s">
        <v>147</v>
      </c>
      <c r="D3996" s="13">
        <v>2007</v>
      </c>
      <c r="E3996" s="14">
        <v>10</v>
      </c>
      <c r="F3996" s="13">
        <v>102</v>
      </c>
      <c r="G3996" s="13">
        <v>2</v>
      </c>
      <c r="H3996" s="13">
        <v>104</v>
      </c>
      <c r="I3996" s="13" t="b">
        <v>1</v>
      </c>
      <c r="J3996" s="4">
        <v>1.9230769230769201E-2</v>
      </c>
      <c r="K3996">
        <f t="shared" si="310"/>
        <v>2.0306154326772883E-4</v>
      </c>
      <c r="L3996">
        <f t="shared" si="314"/>
        <v>1.4249966430407084E-2</v>
      </c>
      <c r="M3996">
        <f t="shared" si="311"/>
        <v>2.740378159693666E-4</v>
      </c>
      <c r="N3996">
        <f t="shared" si="312"/>
        <v>1.4249966430407084E-2</v>
      </c>
      <c r="O3996">
        <f t="shared" si="313"/>
        <v>0.14249966430407085</v>
      </c>
      <c r="Q3996" s="7">
        <v>3970</v>
      </c>
      <c r="R3996" s="7">
        <v>4.6427769423490201E-4</v>
      </c>
      <c r="S3996" s="7">
        <v>-2.6666621485615856E-4</v>
      </c>
      <c r="U3996" s="7">
        <v>86.993206223975449</v>
      </c>
      <c r="V3996" s="7">
        <v>2.5835781990207573E-3</v>
      </c>
    </row>
    <row r="3997" spans="1:22" x14ac:dyDescent="0.35">
      <c r="A3997" s="3">
        <v>2013</v>
      </c>
      <c r="B3997" s="13" t="s">
        <v>92</v>
      </c>
      <c r="C3997" s="13" t="s">
        <v>93</v>
      </c>
      <c r="D3997" s="13">
        <v>2004</v>
      </c>
      <c r="E3997" s="17">
        <v>9</v>
      </c>
      <c r="F3997" s="13">
        <v>51</v>
      </c>
      <c r="G3997" s="13">
        <v>1</v>
      </c>
      <c r="H3997" s="13">
        <v>52</v>
      </c>
      <c r="I3997" s="13" t="b">
        <v>1</v>
      </c>
      <c r="J3997" s="4">
        <v>1.9230769230769201E-2</v>
      </c>
      <c r="K3997">
        <f t="shared" si="310"/>
        <v>1.0153077163386442E-4</v>
      </c>
      <c r="L3997">
        <f t="shared" si="314"/>
        <v>1.0076247894621511E-2</v>
      </c>
      <c r="M3997">
        <f t="shared" si="311"/>
        <v>1.9377399797349028E-4</v>
      </c>
      <c r="N3997">
        <f t="shared" si="312"/>
        <v>1.0076247894621511E-2</v>
      </c>
      <c r="O3997">
        <f t="shared" si="313"/>
        <v>9.0686231051593597E-2</v>
      </c>
      <c r="Q3997" s="7">
        <v>3971</v>
      </c>
      <c r="R3997" s="7">
        <v>7.6198484546906883E-4</v>
      </c>
      <c r="S3997" s="7">
        <v>-5.6437336609032533E-4</v>
      </c>
      <c r="U3997" s="7">
        <v>87.015121630506243</v>
      </c>
      <c r="V3997" s="7">
        <v>2.5888703170797501E-3</v>
      </c>
    </row>
    <row r="3998" spans="1:22" x14ac:dyDescent="0.35">
      <c r="A3998" s="3">
        <v>2014</v>
      </c>
      <c r="B3998" s="13" t="s">
        <v>118</v>
      </c>
      <c r="C3998" s="13" t="s">
        <v>321</v>
      </c>
      <c r="D3998" s="13">
        <v>2007</v>
      </c>
      <c r="E3998" s="14">
        <v>7</v>
      </c>
      <c r="F3998" s="13">
        <v>51</v>
      </c>
      <c r="G3998" s="13">
        <v>1</v>
      </c>
      <c r="H3998" s="13">
        <v>52</v>
      </c>
      <c r="I3998" s="13" t="b">
        <v>1</v>
      </c>
      <c r="J3998" s="4">
        <v>1.9230769230769201E-2</v>
      </c>
      <c r="K3998">
        <f t="shared" si="310"/>
        <v>1.0153077163386442E-4</v>
      </c>
      <c r="L3998">
        <f t="shared" si="314"/>
        <v>1.0076247894621511E-2</v>
      </c>
      <c r="M3998">
        <f t="shared" si="311"/>
        <v>1.9377399797349028E-4</v>
      </c>
      <c r="N3998">
        <f t="shared" si="312"/>
        <v>1.0076247894621511E-2</v>
      </c>
      <c r="O3998">
        <f t="shared" si="313"/>
        <v>7.0533735262350572E-2</v>
      </c>
      <c r="Q3998" s="7">
        <v>3972</v>
      </c>
      <c r="R3998" s="7">
        <v>3.154241186178185E-4</v>
      </c>
      <c r="S3998" s="7">
        <v>-1.1781263923907505E-4</v>
      </c>
      <c r="U3998" s="7">
        <v>87.037037037037024</v>
      </c>
      <c r="V3998" s="7">
        <v>2.5888703170797501E-3</v>
      </c>
    </row>
    <row r="3999" spans="1:22" x14ac:dyDescent="0.35">
      <c r="A3999" s="3">
        <v>2016</v>
      </c>
      <c r="B3999" s="13" t="s">
        <v>42</v>
      </c>
      <c r="C3999" s="13" t="s">
        <v>373</v>
      </c>
      <c r="D3999" s="13">
        <v>2010</v>
      </c>
      <c r="E3999" s="17">
        <v>6</v>
      </c>
      <c r="F3999" s="13">
        <v>51</v>
      </c>
      <c r="G3999" s="13">
        <v>1</v>
      </c>
      <c r="H3999" s="13">
        <v>52</v>
      </c>
      <c r="I3999" s="13" t="b">
        <v>1</v>
      </c>
      <c r="J3999" s="4">
        <v>1.9230769230769201E-2</v>
      </c>
      <c r="K3999">
        <f t="shared" si="310"/>
        <v>1.0153077163386442E-4</v>
      </c>
      <c r="L3999">
        <f t="shared" si="314"/>
        <v>1.0076247894621511E-2</v>
      </c>
      <c r="M3999">
        <f t="shared" si="311"/>
        <v>1.9377399797349028E-4</v>
      </c>
      <c r="N3999">
        <f t="shared" si="312"/>
        <v>1.0076247894621511E-2</v>
      </c>
      <c r="O3999">
        <f t="shared" si="313"/>
        <v>6.045748736772906E-2</v>
      </c>
      <c r="Q3999" s="7">
        <v>3973</v>
      </c>
      <c r="R3999" s="7">
        <v>7.6198484546906883E-4</v>
      </c>
      <c r="S3999" s="7">
        <v>-5.6437336609032533E-4</v>
      </c>
      <c r="U3999" s="7">
        <v>87.058952443567819</v>
      </c>
      <c r="V3999" s="7">
        <v>2.5909326449492921E-3</v>
      </c>
    </row>
    <row r="4000" spans="1:22" x14ac:dyDescent="0.35">
      <c r="A4000" s="5">
        <v>2016</v>
      </c>
      <c r="B4000" s="14" t="s">
        <v>26</v>
      </c>
      <c r="C4000" s="14" t="s">
        <v>27</v>
      </c>
      <c r="D4000" s="14">
        <v>2010</v>
      </c>
      <c r="E4000" s="14">
        <v>6</v>
      </c>
      <c r="F4000" s="14">
        <v>205</v>
      </c>
      <c r="G4000" s="14">
        <v>4</v>
      </c>
      <c r="H4000" s="14">
        <v>209</v>
      </c>
      <c r="I4000" s="14" t="b">
        <v>1</v>
      </c>
      <c r="J4000" s="6">
        <v>1.9138755980861202E-2</v>
      </c>
      <c r="K4000">
        <f t="shared" si="310"/>
        <v>4.0807560137457046E-4</v>
      </c>
      <c r="L4000">
        <f t="shared" si="314"/>
        <v>2.0200881202922075E-2</v>
      </c>
      <c r="M4000">
        <f t="shared" si="311"/>
        <v>3.8661973594109148E-4</v>
      </c>
      <c r="N4000">
        <f t="shared" si="312"/>
        <v>2.0200881202922075E-2</v>
      </c>
      <c r="O4000">
        <f t="shared" si="313"/>
        <v>0.12120528721753246</v>
      </c>
      <c r="Q4000" s="7">
        <v>3974</v>
      </c>
      <c r="R4000" s="7">
        <v>1.2085455723203193E-3</v>
      </c>
      <c r="S4000" s="7">
        <v>-1.0109340929415759E-3</v>
      </c>
      <c r="U4000" s="7">
        <v>87.080867850098613</v>
      </c>
      <c r="V4000" s="7">
        <v>2.5911215090851912E-3</v>
      </c>
    </row>
    <row r="4001" spans="1:22" x14ac:dyDescent="0.35">
      <c r="A4001" s="3">
        <v>2013</v>
      </c>
      <c r="B4001" s="13" t="s">
        <v>30</v>
      </c>
      <c r="C4001" s="13" t="s">
        <v>36</v>
      </c>
      <c r="D4001" s="13">
        <v>2007</v>
      </c>
      <c r="E4001" s="17">
        <v>6</v>
      </c>
      <c r="F4001" s="13">
        <v>258</v>
      </c>
      <c r="G4001" s="13">
        <v>5</v>
      </c>
      <c r="H4001" s="13">
        <v>263</v>
      </c>
      <c r="I4001" s="13" t="b">
        <v>1</v>
      </c>
      <c r="J4001" s="4">
        <v>1.9011406844106502E-2</v>
      </c>
      <c r="K4001">
        <f t="shared" si="310"/>
        <v>5.1351140268666041E-4</v>
      </c>
      <c r="L4001">
        <f t="shared" si="314"/>
        <v>2.2660789983728731E-2</v>
      </c>
      <c r="M4001">
        <f t="shared" si="311"/>
        <v>4.3081349778952043E-4</v>
      </c>
      <c r="N4001">
        <f t="shared" si="312"/>
        <v>2.2660789983728731E-2</v>
      </c>
      <c r="O4001">
        <f t="shared" si="313"/>
        <v>0.1359647399023724</v>
      </c>
      <c r="Q4001" s="7">
        <v>3975</v>
      </c>
      <c r="R4001" s="7">
        <v>3.154241186178185E-4</v>
      </c>
      <c r="S4001" s="7">
        <v>-1.1781263923907505E-4</v>
      </c>
      <c r="U4001" s="7">
        <v>87.102783256629408</v>
      </c>
      <c r="V4001" s="7">
        <v>2.5918296270239167E-3</v>
      </c>
    </row>
    <row r="4002" spans="1:22" x14ac:dyDescent="0.35">
      <c r="A4002" s="5">
        <v>2017</v>
      </c>
      <c r="B4002" s="14" t="s">
        <v>30</v>
      </c>
      <c r="C4002" s="14" t="s">
        <v>48</v>
      </c>
      <c r="D4002" s="14">
        <v>2011</v>
      </c>
      <c r="E4002" s="14">
        <v>6</v>
      </c>
      <c r="F4002" s="14">
        <v>207</v>
      </c>
      <c r="G4002" s="14">
        <v>4</v>
      </c>
      <c r="H4002" s="14">
        <v>211</v>
      </c>
      <c r="I4002" s="14" t="b">
        <v>1</v>
      </c>
      <c r="J4002" s="6">
        <v>1.8957345971564E-2</v>
      </c>
      <c r="K4002">
        <f t="shared" si="310"/>
        <v>4.1198063105279601E-4</v>
      </c>
      <c r="L4002">
        <f t="shared" si="314"/>
        <v>2.0297306004807534E-2</v>
      </c>
      <c r="M4002">
        <f t="shared" si="311"/>
        <v>3.8478305222383987E-4</v>
      </c>
      <c r="N4002">
        <f t="shared" si="312"/>
        <v>2.0297306004807534E-2</v>
      </c>
      <c r="O4002">
        <f t="shared" si="313"/>
        <v>0.12178383602884521</v>
      </c>
      <c r="Q4002" s="7">
        <v>3976</v>
      </c>
      <c r="R4002" s="7">
        <v>4.6427769423490201E-4</v>
      </c>
      <c r="S4002" s="7">
        <v>-2.6666621485615856E-4</v>
      </c>
      <c r="U4002" s="7">
        <v>87.124698663160189</v>
      </c>
      <c r="V4002" s="7">
        <v>2.5918296270239167E-3</v>
      </c>
    </row>
    <row r="4003" spans="1:22" x14ac:dyDescent="0.35">
      <c r="A4003" s="24">
        <v>2014</v>
      </c>
      <c r="B4003" s="17" t="s">
        <v>37</v>
      </c>
      <c r="C4003" s="17" t="s">
        <v>39</v>
      </c>
      <c r="D4003" s="17">
        <v>2008</v>
      </c>
      <c r="E4003" s="17">
        <v>6</v>
      </c>
      <c r="F4003" s="17">
        <v>156</v>
      </c>
      <c r="G4003" s="17">
        <v>3</v>
      </c>
      <c r="H4003" s="17">
        <v>159</v>
      </c>
      <c r="I4003" s="17" t="b">
        <v>1</v>
      </c>
      <c r="J4003" s="25">
        <v>1.88679245283019E-2</v>
      </c>
      <c r="K4003">
        <f t="shared" si="310"/>
        <v>3.104498594189316E-4</v>
      </c>
      <c r="L4003">
        <f t="shared" si="314"/>
        <v>1.7619587379360833E-2</v>
      </c>
      <c r="M4003">
        <f t="shared" si="311"/>
        <v>3.3244504489360089E-4</v>
      </c>
      <c r="N4003">
        <f t="shared" si="312"/>
        <v>1.7619587379360833E-2</v>
      </c>
      <c r="O4003">
        <f t="shared" si="313"/>
        <v>0.105717524276165</v>
      </c>
      <c r="Q4003" s="7">
        <v>3977</v>
      </c>
      <c r="R4003" s="7">
        <v>1.0596919967032358E-3</v>
      </c>
      <c r="S4003" s="7">
        <v>-8.6208051732449237E-4</v>
      </c>
      <c r="U4003" s="7">
        <v>87.146614069690983</v>
      </c>
      <c r="V4003" s="7">
        <v>2.5942137083520148E-3</v>
      </c>
    </row>
    <row r="4004" spans="1:22" x14ac:dyDescent="0.35">
      <c r="A4004" s="3">
        <v>2017</v>
      </c>
      <c r="B4004" s="13" t="s">
        <v>26</v>
      </c>
      <c r="C4004" s="13" t="s">
        <v>133</v>
      </c>
      <c r="D4004" s="13">
        <v>2011</v>
      </c>
      <c r="E4004" s="14">
        <v>6</v>
      </c>
      <c r="F4004" s="13">
        <v>104</v>
      </c>
      <c r="G4004" s="13">
        <v>2</v>
      </c>
      <c r="H4004" s="13">
        <v>106</v>
      </c>
      <c r="I4004" s="13" t="b">
        <v>1</v>
      </c>
      <c r="J4004" s="4">
        <v>1.88679245283019E-2</v>
      </c>
      <c r="K4004">
        <f t="shared" si="310"/>
        <v>2.0696657294595438E-4</v>
      </c>
      <c r="L4004">
        <f t="shared" si="314"/>
        <v>1.4386332852605432E-2</v>
      </c>
      <c r="M4004">
        <f t="shared" si="311"/>
        <v>2.7144024250198948E-4</v>
      </c>
      <c r="N4004">
        <f t="shared" si="312"/>
        <v>1.4386332852605432E-2</v>
      </c>
      <c r="O4004">
        <f t="shared" si="313"/>
        <v>8.6317997115632594E-2</v>
      </c>
      <c r="Q4004" s="7">
        <v>3978</v>
      </c>
      <c r="R4004" s="7">
        <v>1.0596919967032358E-3</v>
      </c>
      <c r="S4004" s="7">
        <v>-8.6208051732449237E-4</v>
      </c>
      <c r="U4004" s="7">
        <v>87.168529476221778</v>
      </c>
      <c r="V4004" s="7">
        <v>2.5947658449355384E-3</v>
      </c>
    </row>
    <row r="4005" spans="1:22" x14ac:dyDescent="0.35">
      <c r="A4005" s="3">
        <v>2013</v>
      </c>
      <c r="B4005" s="13" t="s">
        <v>26</v>
      </c>
      <c r="C4005" s="13" t="s">
        <v>334</v>
      </c>
      <c r="D4005" s="13">
        <v>2002</v>
      </c>
      <c r="E4005" s="17">
        <v>11</v>
      </c>
      <c r="F4005" s="13">
        <v>52</v>
      </c>
      <c r="G4005" s="13">
        <v>1</v>
      </c>
      <c r="H4005" s="13">
        <v>53</v>
      </c>
      <c r="I4005" s="13" t="b">
        <v>1</v>
      </c>
      <c r="J4005" s="4">
        <v>1.88679245283019E-2</v>
      </c>
      <c r="K4005">
        <f t="shared" si="310"/>
        <v>1.0348328647297719E-4</v>
      </c>
      <c r="L4005">
        <f t="shared" si="314"/>
        <v>1.0172673516484111E-2</v>
      </c>
      <c r="M4005">
        <f t="shared" si="311"/>
        <v>1.919372361600777E-4</v>
      </c>
      <c r="N4005">
        <f t="shared" si="312"/>
        <v>1.0172673516484111E-2</v>
      </c>
      <c r="O4005">
        <f t="shared" si="313"/>
        <v>0.11189940868132522</v>
      </c>
      <c r="Q4005" s="7">
        <v>3979</v>
      </c>
      <c r="R4005" s="7">
        <v>1.8476361299632964E-3</v>
      </c>
      <c r="S4005" s="7">
        <v>-1.5076222607413822E-3</v>
      </c>
      <c r="U4005" s="7">
        <v>87.190444882752573</v>
      </c>
      <c r="V4005" s="7">
        <v>2.5947658449355388E-3</v>
      </c>
    </row>
    <row r="4006" spans="1:22" x14ac:dyDescent="0.35">
      <c r="A4006" s="5">
        <v>2013</v>
      </c>
      <c r="B4006" s="14" t="s">
        <v>26</v>
      </c>
      <c r="C4006" s="14" t="s">
        <v>334</v>
      </c>
      <c r="D4006" s="14">
        <v>2003</v>
      </c>
      <c r="E4006" s="14">
        <v>10</v>
      </c>
      <c r="F4006" s="14">
        <v>52</v>
      </c>
      <c r="G4006" s="14">
        <v>1</v>
      </c>
      <c r="H4006" s="14">
        <v>53</v>
      </c>
      <c r="I4006" s="14" t="b">
        <v>1</v>
      </c>
      <c r="J4006" s="6">
        <v>1.88679245283019E-2</v>
      </c>
      <c r="K4006">
        <f t="shared" si="310"/>
        <v>1.0348328647297719E-4</v>
      </c>
      <c r="L4006">
        <f t="shared" si="314"/>
        <v>1.0172673516484111E-2</v>
      </c>
      <c r="M4006">
        <f t="shared" si="311"/>
        <v>1.919372361600777E-4</v>
      </c>
      <c r="N4006">
        <f t="shared" si="312"/>
        <v>1.0172673516484111E-2</v>
      </c>
      <c r="O4006">
        <f t="shared" si="313"/>
        <v>0.10172673516484111</v>
      </c>
      <c r="Q4006" s="7">
        <v>3980</v>
      </c>
      <c r="R4006" s="7">
        <v>1.7261483414715835E-3</v>
      </c>
      <c r="S4006" s="7">
        <v>-1.4494369225222172E-3</v>
      </c>
      <c r="U4006" s="7">
        <v>87.212360289283353</v>
      </c>
      <c r="V4006" s="7">
        <v>2.5980998305500428E-3</v>
      </c>
    </row>
    <row r="4007" spans="1:22" x14ac:dyDescent="0.35">
      <c r="A4007" s="3">
        <v>2014</v>
      </c>
      <c r="B4007" s="13" t="s">
        <v>67</v>
      </c>
      <c r="C4007" s="13" t="s">
        <v>342</v>
      </c>
      <c r="D4007" s="13">
        <v>2006</v>
      </c>
      <c r="E4007" s="17">
        <v>8</v>
      </c>
      <c r="F4007" s="13">
        <v>52</v>
      </c>
      <c r="G4007" s="13">
        <v>1</v>
      </c>
      <c r="H4007" s="13">
        <v>53</v>
      </c>
      <c r="I4007" s="13" t="b">
        <v>1</v>
      </c>
      <c r="J4007" s="4">
        <v>1.88679245283019E-2</v>
      </c>
      <c r="K4007">
        <f t="shared" ref="K4007:K4070" si="315">H4007/$H$1</f>
        <v>1.0348328647297719E-4</v>
      </c>
      <c r="L4007">
        <f t="shared" si="314"/>
        <v>1.0172673516484111E-2</v>
      </c>
      <c r="M4007">
        <f t="shared" ref="M4007:M4070" si="316">J4007*L4007</f>
        <v>1.919372361600777E-4</v>
      </c>
      <c r="N4007">
        <f t="shared" ref="N4007:N4070" si="317">L4007</f>
        <v>1.0172673516484111E-2</v>
      </c>
      <c r="O4007">
        <f t="shared" ref="O4007:O4070" si="318">E4007*L4007</f>
        <v>8.1381388131872887E-2</v>
      </c>
      <c r="Q4007" s="7">
        <v>3981</v>
      </c>
      <c r="R4007" s="7">
        <v>1.5135429101511646E-3</v>
      </c>
      <c r="S4007" s="7">
        <v>-1.2368314912017983E-3</v>
      </c>
      <c r="U4007" s="7">
        <v>87.234275695814148</v>
      </c>
      <c r="V4007" s="7">
        <v>2.5989701671823109E-3</v>
      </c>
    </row>
    <row r="4008" spans="1:22" x14ac:dyDescent="0.35">
      <c r="A4008" s="5">
        <v>2015</v>
      </c>
      <c r="B4008" s="14" t="s">
        <v>180</v>
      </c>
      <c r="C4008" s="14" t="s">
        <v>358</v>
      </c>
      <c r="D4008" s="14">
        <v>2009</v>
      </c>
      <c r="E4008" s="14">
        <v>6</v>
      </c>
      <c r="F4008" s="14">
        <v>52</v>
      </c>
      <c r="G4008" s="14">
        <v>1</v>
      </c>
      <c r="H4008" s="14">
        <v>53</v>
      </c>
      <c r="I4008" s="14" t="b">
        <v>1</v>
      </c>
      <c r="J4008" s="6">
        <v>1.88679245283019E-2</v>
      </c>
      <c r="K4008">
        <f t="shared" si="315"/>
        <v>1.0348328647297719E-4</v>
      </c>
      <c r="L4008">
        <f t="shared" si="314"/>
        <v>1.0172673516484111E-2</v>
      </c>
      <c r="M4008">
        <f t="shared" si="316"/>
        <v>1.919372361600777E-4</v>
      </c>
      <c r="N4008">
        <f t="shared" si="317"/>
        <v>1.0172673516484111E-2</v>
      </c>
      <c r="O4008">
        <f t="shared" si="318"/>
        <v>6.1036041098904661E-2</v>
      </c>
      <c r="Q4008" s="7">
        <v>3982</v>
      </c>
      <c r="R4008" s="7">
        <v>4.5051575354907228E-4</v>
      </c>
      <c r="S4008" s="7">
        <v>-1.7380433459970607E-4</v>
      </c>
      <c r="U4008" s="7">
        <v>87.256191102344943</v>
      </c>
      <c r="V4008" s="7">
        <v>2.6033592517089909E-3</v>
      </c>
    </row>
    <row r="4009" spans="1:22" x14ac:dyDescent="0.35">
      <c r="A4009" s="3">
        <v>2015</v>
      </c>
      <c r="B4009" s="13" t="s">
        <v>30</v>
      </c>
      <c r="C4009" s="13" t="s">
        <v>156</v>
      </c>
      <c r="D4009" s="13">
        <v>2008</v>
      </c>
      <c r="E4009" s="17">
        <v>7</v>
      </c>
      <c r="F4009" s="13">
        <v>52</v>
      </c>
      <c r="G4009" s="13">
        <v>1</v>
      </c>
      <c r="H4009" s="13">
        <v>53</v>
      </c>
      <c r="I4009" s="13" t="b">
        <v>1</v>
      </c>
      <c r="J4009" s="4">
        <v>1.88679245283019E-2</v>
      </c>
      <c r="K4009">
        <f t="shared" si="315"/>
        <v>1.0348328647297719E-4</v>
      </c>
      <c r="L4009">
        <f t="shared" si="314"/>
        <v>1.0172673516484111E-2</v>
      </c>
      <c r="M4009">
        <f t="shared" si="316"/>
        <v>1.919372361600777E-4</v>
      </c>
      <c r="N4009">
        <f t="shared" si="317"/>
        <v>1.0172673516484111E-2</v>
      </c>
      <c r="O4009">
        <f t="shared" si="318"/>
        <v>7.1208714615388774E-2</v>
      </c>
      <c r="Q4009" s="7">
        <v>3983</v>
      </c>
      <c r="R4009" s="7">
        <v>1.3009374788307462E-3</v>
      </c>
      <c r="S4009" s="7">
        <v>-1.0242260598813798E-3</v>
      </c>
      <c r="U4009" s="7">
        <v>87.278106508875737</v>
      </c>
      <c r="V4009" s="7">
        <v>2.6067729973680001E-3</v>
      </c>
    </row>
    <row r="4010" spans="1:22" x14ac:dyDescent="0.35">
      <c r="A4010" s="3">
        <v>2016</v>
      </c>
      <c r="B4010" s="13" t="s">
        <v>24</v>
      </c>
      <c r="C4010" s="13" t="s">
        <v>238</v>
      </c>
      <c r="D4010" s="13">
        <v>2002</v>
      </c>
      <c r="E4010" s="14">
        <v>14</v>
      </c>
      <c r="F4010" s="13">
        <v>52</v>
      </c>
      <c r="G4010" s="13">
        <v>1</v>
      </c>
      <c r="H4010" s="13">
        <v>53</v>
      </c>
      <c r="I4010" s="13" t="b">
        <v>1</v>
      </c>
      <c r="J4010" s="4">
        <v>1.88679245283019E-2</v>
      </c>
      <c r="K4010">
        <f t="shared" si="315"/>
        <v>1.0348328647297719E-4</v>
      </c>
      <c r="L4010">
        <f t="shared" si="314"/>
        <v>1.0172673516484111E-2</v>
      </c>
      <c r="M4010">
        <f t="shared" si="316"/>
        <v>1.919372361600777E-4</v>
      </c>
      <c r="N4010">
        <f t="shared" si="317"/>
        <v>1.0172673516484111E-2</v>
      </c>
      <c r="O4010">
        <f t="shared" si="318"/>
        <v>0.14241742923077755</v>
      </c>
      <c r="Q4010" s="7">
        <v>3984</v>
      </c>
      <c r="R4010" s="7">
        <v>6.1923222877343384E-4</v>
      </c>
      <c r="S4010" s="7">
        <v>-4.2356770800258529E-4</v>
      </c>
      <c r="U4010" s="7">
        <v>87.300021915406518</v>
      </c>
      <c r="V4010" s="7">
        <v>2.6073963112921076E-3</v>
      </c>
    </row>
    <row r="4011" spans="1:22" x14ac:dyDescent="0.35">
      <c r="A4011" s="24">
        <v>2017</v>
      </c>
      <c r="B4011" s="17" t="s">
        <v>180</v>
      </c>
      <c r="C4011" s="17" t="s">
        <v>294</v>
      </c>
      <c r="D4011" s="17">
        <v>2008</v>
      </c>
      <c r="E4011" s="17">
        <v>9</v>
      </c>
      <c r="F4011" s="17">
        <v>52</v>
      </c>
      <c r="G4011" s="17">
        <v>1</v>
      </c>
      <c r="H4011" s="17">
        <v>53</v>
      </c>
      <c r="I4011" s="17" t="b">
        <v>1</v>
      </c>
      <c r="J4011" s="25">
        <v>1.88679245283019E-2</v>
      </c>
      <c r="K4011">
        <f t="shared" si="315"/>
        <v>1.0348328647297719E-4</v>
      </c>
      <c r="L4011">
        <f t="shared" si="314"/>
        <v>1.0172673516484111E-2</v>
      </c>
      <c r="M4011">
        <f t="shared" si="316"/>
        <v>1.919372361600777E-4</v>
      </c>
      <c r="N4011">
        <f t="shared" si="317"/>
        <v>1.0172673516484111E-2</v>
      </c>
      <c r="O4011">
        <f t="shared" si="318"/>
        <v>9.1554061648356999E-2</v>
      </c>
      <c r="Q4011" s="7">
        <v>3985</v>
      </c>
      <c r="R4011" s="7">
        <v>6.1923222877343384E-4</v>
      </c>
      <c r="S4011" s="7">
        <v>-4.2356770800258529E-4</v>
      </c>
      <c r="U4011" s="7">
        <v>87.321937321937313</v>
      </c>
      <c r="V4011" s="7">
        <v>2.6073963112921076E-3</v>
      </c>
    </row>
    <row r="4012" spans="1:22" x14ac:dyDescent="0.35">
      <c r="A4012" s="3">
        <v>2017</v>
      </c>
      <c r="B4012" s="13" t="s">
        <v>92</v>
      </c>
      <c r="C4012" s="13" t="s">
        <v>298</v>
      </c>
      <c r="D4012" s="13">
        <v>2011</v>
      </c>
      <c r="E4012" s="14">
        <v>6</v>
      </c>
      <c r="F4012" s="13">
        <v>52</v>
      </c>
      <c r="G4012" s="13">
        <v>1</v>
      </c>
      <c r="H4012" s="13">
        <v>53</v>
      </c>
      <c r="I4012" s="13" t="b">
        <v>1</v>
      </c>
      <c r="J4012" s="4">
        <v>1.88679245283019E-2</v>
      </c>
      <c r="K4012">
        <f t="shared" si="315"/>
        <v>1.0348328647297719E-4</v>
      </c>
      <c r="L4012">
        <f t="shared" si="314"/>
        <v>1.0172673516484111E-2</v>
      </c>
      <c r="M4012">
        <f t="shared" si="316"/>
        <v>1.919372361600777E-4</v>
      </c>
      <c r="N4012">
        <f t="shared" si="317"/>
        <v>1.0172673516484111E-2</v>
      </c>
      <c r="O4012">
        <f t="shared" si="318"/>
        <v>6.1036041098904661E-2</v>
      </c>
      <c r="Q4012" s="7">
        <v>3986</v>
      </c>
      <c r="R4012" s="7">
        <v>7.6956697097719259E-4</v>
      </c>
      <c r="S4012" s="7">
        <v>-5.7390245020634404E-4</v>
      </c>
      <c r="U4012" s="7">
        <v>87.343852728468107</v>
      </c>
      <c r="V4012" s="7">
        <v>2.6073963112921076E-3</v>
      </c>
    </row>
    <row r="4013" spans="1:22" x14ac:dyDescent="0.35">
      <c r="A4013" s="24">
        <v>2017</v>
      </c>
      <c r="B4013" s="17" t="s">
        <v>33</v>
      </c>
      <c r="C4013" s="17" t="s">
        <v>86</v>
      </c>
      <c r="D4013" s="17">
        <v>2010</v>
      </c>
      <c r="E4013" s="17">
        <v>7</v>
      </c>
      <c r="F4013" s="17">
        <v>52</v>
      </c>
      <c r="G4013" s="17">
        <v>1</v>
      </c>
      <c r="H4013" s="17">
        <v>53</v>
      </c>
      <c r="I4013" s="17" t="b">
        <v>1</v>
      </c>
      <c r="J4013" s="25">
        <v>1.88679245283019E-2</v>
      </c>
      <c r="K4013">
        <f t="shared" si="315"/>
        <v>1.0348328647297719E-4</v>
      </c>
      <c r="L4013">
        <f t="shared" si="314"/>
        <v>1.0172673516484111E-2</v>
      </c>
      <c r="M4013">
        <f t="shared" si="316"/>
        <v>1.919372361600777E-4</v>
      </c>
      <c r="N4013">
        <f t="shared" si="317"/>
        <v>1.0172673516484111E-2</v>
      </c>
      <c r="O4013">
        <f t="shared" si="318"/>
        <v>7.1208714615388774E-2</v>
      </c>
      <c r="Q4013" s="7">
        <v>3987</v>
      </c>
      <c r="R4013" s="7">
        <v>7.6956697097719259E-4</v>
      </c>
      <c r="S4013" s="7">
        <v>-5.7390245020634404E-4</v>
      </c>
      <c r="U4013" s="7">
        <v>87.365768134998902</v>
      </c>
      <c r="V4013" s="7">
        <v>2.6081238011394906E-3</v>
      </c>
    </row>
    <row r="4014" spans="1:22" x14ac:dyDescent="0.35">
      <c r="A4014" s="5">
        <v>2014</v>
      </c>
      <c r="B4014" s="14" t="s">
        <v>42</v>
      </c>
      <c r="C4014" s="14" t="s">
        <v>43</v>
      </c>
      <c r="D4014" s="14">
        <v>2006</v>
      </c>
      <c r="E4014" s="14">
        <v>8</v>
      </c>
      <c r="F4014" s="14">
        <v>366</v>
      </c>
      <c r="G4014" s="14">
        <v>7</v>
      </c>
      <c r="H4014" s="14">
        <v>373</v>
      </c>
      <c r="I4014" s="14" t="b">
        <v>1</v>
      </c>
      <c r="J4014" s="6">
        <v>1.8766756032171601E-2</v>
      </c>
      <c r="K4014">
        <f t="shared" si="315"/>
        <v>7.282880349890659E-4</v>
      </c>
      <c r="L4014">
        <f t="shared" si="314"/>
        <v>2.6986812242076053E-2</v>
      </c>
      <c r="M4014">
        <f t="shared" si="316"/>
        <v>5.0645492143306314E-4</v>
      </c>
      <c r="N4014">
        <f t="shared" si="317"/>
        <v>2.6986812242076053E-2</v>
      </c>
      <c r="O4014">
        <f t="shared" si="318"/>
        <v>0.21589449793660842</v>
      </c>
      <c r="Q4014" s="7">
        <v>3988</v>
      </c>
      <c r="R4014" s="7">
        <v>6.1923222877343384E-4</v>
      </c>
      <c r="S4014" s="7">
        <v>-4.2356770800258529E-4</v>
      </c>
      <c r="U4014" s="7">
        <v>87.387683541529682</v>
      </c>
      <c r="V4014" s="7">
        <v>2.6083384527016053E-3</v>
      </c>
    </row>
    <row r="4015" spans="1:22" x14ac:dyDescent="0.35">
      <c r="A4015" s="24">
        <v>2016</v>
      </c>
      <c r="B4015" s="17" t="s">
        <v>42</v>
      </c>
      <c r="C4015" s="17" t="s">
        <v>96</v>
      </c>
      <c r="D4015" s="17">
        <v>2007</v>
      </c>
      <c r="E4015" s="17">
        <v>9</v>
      </c>
      <c r="F4015" s="17">
        <v>157</v>
      </c>
      <c r="G4015" s="17">
        <v>3</v>
      </c>
      <c r="H4015" s="17">
        <v>160</v>
      </c>
      <c r="I4015" s="17" t="b">
        <v>1</v>
      </c>
      <c r="J4015" s="25">
        <v>1.8749999999999999E-2</v>
      </c>
      <c r="K4015">
        <f t="shared" si="315"/>
        <v>3.1240237425804435E-4</v>
      </c>
      <c r="L4015">
        <f t="shared" si="314"/>
        <v>1.7674908041006729E-2</v>
      </c>
      <c r="M4015">
        <f t="shared" si="316"/>
        <v>3.3140452576887618E-4</v>
      </c>
      <c r="N4015">
        <f t="shared" si="317"/>
        <v>1.7674908041006729E-2</v>
      </c>
      <c r="O4015">
        <f t="shared" si="318"/>
        <v>0.15907417236906057</v>
      </c>
      <c r="Q4015" s="7">
        <v>3989</v>
      </c>
      <c r="R4015" s="7">
        <v>5.535670815591811E-4</v>
      </c>
      <c r="S4015" s="7">
        <v>-2.1576830998352883E-4</v>
      </c>
      <c r="U4015" s="7">
        <v>87.409598948060477</v>
      </c>
      <c r="V4015" s="7">
        <v>2.6159663920373817E-3</v>
      </c>
    </row>
    <row r="4016" spans="1:22" x14ac:dyDescent="0.35">
      <c r="A4016" s="3">
        <v>2017</v>
      </c>
      <c r="B4016" s="13" t="s">
        <v>30</v>
      </c>
      <c r="C4016" s="13" t="s">
        <v>48</v>
      </c>
      <c r="D4016" s="13">
        <v>2007</v>
      </c>
      <c r="E4016" s="14">
        <v>10</v>
      </c>
      <c r="F4016" s="13">
        <v>105</v>
      </c>
      <c r="G4016" s="13">
        <v>2</v>
      </c>
      <c r="H4016" s="13">
        <v>107</v>
      </c>
      <c r="I4016" s="13" t="b">
        <v>1</v>
      </c>
      <c r="J4016" s="4">
        <v>1.86915887850467E-2</v>
      </c>
      <c r="K4016">
        <f t="shared" si="315"/>
        <v>2.0891908778506718E-4</v>
      </c>
      <c r="L4016">
        <f t="shared" si="314"/>
        <v>1.4454033616436181E-2</v>
      </c>
      <c r="M4016">
        <f t="shared" si="316"/>
        <v>2.7016885264366655E-4</v>
      </c>
      <c r="N4016">
        <f t="shared" si="317"/>
        <v>1.4454033616436181E-2</v>
      </c>
      <c r="O4016">
        <f t="shared" si="318"/>
        <v>0.14454033616436182</v>
      </c>
      <c r="Q4016" s="7">
        <v>3990</v>
      </c>
      <c r="R4016" s="7">
        <v>1.0760410115495363E-3</v>
      </c>
      <c r="S4016" s="7">
        <v>-7.3824223997388404E-4</v>
      </c>
      <c r="U4016" s="7">
        <v>87.431514354591272</v>
      </c>
      <c r="V4016" s="7">
        <v>2.6159663920373817E-3</v>
      </c>
    </row>
    <row r="4017" spans="1:22" x14ac:dyDescent="0.35">
      <c r="A4017" s="24">
        <v>2013</v>
      </c>
      <c r="B4017" s="17" t="s">
        <v>26</v>
      </c>
      <c r="C4017" s="17" t="s">
        <v>130</v>
      </c>
      <c r="D4017" s="17">
        <v>2007</v>
      </c>
      <c r="E4017" s="17">
        <v>6</v>
      </c>
      <c r="F4017" s="17">
        <v>158</v>
      </c>
      <c r="G4017" s="17">
        <v>3</v>
      </c>
      <c r="H4017" s="17">
        <v>161</v>
      </c>
      <c r="I4017" s="17" t="b">
        <v>1</v>
      </c>
      <c r="J4017" s="25">
        <v>1.8633540372670801E-2</v>
      </c>
      <c r="K4017">
        <f t="shared" si="315"/>
        <v>3.1435488909715715E-4</v>
      </c>
      <c r="L4017">
        <f t="shared" si="314"/>
        <v>1.7730056094021732E-2</v>
      </c>
      <c r="M4017">
        <f t="shared" si="316"/>
        <v>3.3037371603767193E-4</v>
      </c>
      <c r="N4017">
        <f t="shared" si="317"/>
        <v>1.7730056094021732E-2</v>
      </c>
      <c r="O4017">
        <f t="shared" si="318"/>
        <v>0.1063803365641304</v>
      </c>
      <c r="Q4017" s="7">
        <v>3991</v>
      </c>
      <c r="R4017" s="7">
        <v>1.2445205545790193E-3</v>
      </c>
      <c r="S4017" s="7">
        <v>-8.5509580191254933E-4</v>
      </c>
      <c r="U4017" s="7">
        <v>87.453429761122067</v>
      </c>
      <c r="V4017" s="7">
        <v>2.6167107838283776E-3</v>
      </c>
    </row>
    <row r="4018" spans="1:22" x14ac:dyDescent="0.35">
      <c r="A4018" s="5">
        <v>2017</v>
      </c>
      <c r="B4018" s="14" t="s">
        <v>26</v>
      </c>
      <c r="C4018" s="14" t="s">
        <v>27</v>
      </c>
      <c r="D4018" s="14">
        <v>2011</v>
      </c>
      <c r="E4018" s="14">
        <v>6</v>
      </c>
      <c r="F4018" s="14">
        <v>318</v>
      </c>
      <c r="G4018" s="14">
        <v>6</v>
      </c>
      <c r="H4018" s="14">
        <v>324</v>
      </c>
      <c r="I4018" s="14" t="b">
        <v>1</v>
      </c>
      <c r="J4018" s="6">
        <v>1.85185185185185E-2</v>
      </c>
      <c r="K4018">
        <f t="shared" si="315"/>
        <v>6.3261480787253979E-4</v>
      </c>
      <c r="L4018">
        <f t="shared" si="314"/>
        <v>2.5151835079622716E-2</v>
      </c>
      <c r="M4018">
        <f t="shared" si="316"/>
        <v>4.657747236967165E-4</v>
      </c>
      <c r="N4018">
        <f t="shared" si="317"/>
        <v>2.5151835079622716E-2</v>
      </c>
      <c r="O4018">
        <f t="shared" si="318"/>
        <v>0.15091101047773631</v>
      </c>
      <c r="Q4018" s="7">
        <v>3992</v>
      </c>
      <c r="R4018" s="7">
        <v>8.2007791421054668E-4</v>
      </c>
      <c r="S4018" s="7">
        <v>-4.8445150453471284E-4</v>
      </c>
      <c r="U4018" s="7">
        <v>87.475345167652847</v>
      </c>
      <c r="V4018" s="7">
        <v>2.6168589177005932E-3</v>
      </c>
    </row>
    <row r="4019" spans="1:22" x14ac:dyDescent="0.35">
      <c r="A4019" s="24">
        <v>2015</v>
      </c>
      <c r="B4019" s="17" t="s">
        <v>26</v>
      </c>
      <c r="C4019" s="17" t="s">
        <v>78</v>
      </c>
      <c r="D4019" s="17">
        <v>2009</v>
      </c>
      <c r="E4019" s="17">
        <v>6</v>
      </c>
      <c r="F4019" s="17">
        <v>106</v>
      </c>
      <c r="G4019" s="17">
        <v>2</v>
      </c>
      <c r="H4019" s="17">
        <v>108</v>
      </c>
      <c r="I4019" s="17" t="b">
        <v>1</v>
      </c>
      <c r="J4019" s="25">
        <v>1.85185185185185E-2</v>
      </c>
      <c r="K4019">
        <f t="shared" si="315"/>
        <v>2.1087160262417995E-4</v>
      </c>
      <c r="L4019">
        <f t="shared" si="314"/>
        <v>1.4521418753833247E-2</v>
      </c>
      <c r="M4019">
        <f t="shared" si="316"/>
        <v>2.689151621080228E-4</v>
      </c>
      <c r="N4019">
        <f t="shared" si="317"/>
        <v>1.4521418753833247E-2</v>
      </c>
      <c r="O4019">
        <f t="shared" si="318"/>
        <v>8.7128512522999482E-2</v>
      </c>
      <c r="Q4019" s="7">
        <v>3993</v>
      </c>
      <c r="R4019" s="7">
        <v>1.6088614245793051E-3</v>
      </c>
      <c r="S4019" s="7">
        <v>-1.2732350149034714E-3</v>
      </c>
      <c r="U4019" s="7">
        <v>87.497260574183642</v>
      </c>
      <c r="V4019" s="7">
        <v>2.6222600770438478E-3</v>
      </c>
    </row>
    <row r="4020" spans="1:22" x14ac:dyDescent="0.35">
      <c r="A4020" s="3">
        <v>2013</v>
      </c>
      <c r="B4020" s="13" t="s">
        <v>30</v>
      </c>
      <c r="C4020" s="13" t="s">
        <v>327</v>
      </c>
      <c r="D4020" s="13">
        <v>2005</v>
      </c>
      <c r="E4020" s="14">
        <v>8</v>
      </c>
      <c r="F4020" s="13">
        <v>53</v>
      </c>
      <c r="G4020" s="13">
        <v>1</v>
      </c>
      <c r="H4020" s="13">
        <v>54</v>
      </c>
      <c r="I4020" s="13" t="b">
        <v>1</v>
      </c>
      <c r="J4020" s="4">
        <v>1.85185185185185E-2</v>
      </c>
      <c r="K4020">
        <f t="shared" si="315"/>
        <v>1.0543580131208997E-4</v>
      </c>
      <c r="L4020">
        <f t="shared" si="314"/>
        <v>1.0268193673284994E-2</v>
      </c>
      <c r="M4020">
        <f t="shared" si="316"/>
        <v>1.9015173469046266E-4</v>
      </c>
      <c r="N4020">
        <f t="shared" si="317"/>
        <v>1.0268193673284994E-2</v>
      </c>
      <c r="O4020">
        <f t="shared" si="318"/>
        <v>8.2145549386279951E-2</v>
      </c>
      <c r="Q4020" s="7">
        <v>3994</v>
      </c>
      <c r="R4020" s="7">
        <v>1.3136298523555127E-3</v>
      </c>
      <c r="S4020" s="7">
        <v>-1.039592036386146E-3</v>
      </c>
      <c r="U4020" s="7">
        <v>87.519175980714436</v>
      </c>
      <c r="V4020" s="7">
        <v>2.6245899398553442E-3</v>
      </c>
    </row>
    <row r="4021" spans="1:22" x14ac:dyDescent="0.35">
      <c r="A4021" s="3">
        <v>2013</v>
      </c>
      <c r="B4021" s="13" t="s">
        <v>269</v>
      </c>
      <c r="C4021" s="13" t="s">
        <v>270</v>
      </c>
      <c r="D4021" s="13">
        <v>2003</v>
      </c>
      <c r="E4021" s="17">
        <v>10</v>
      </c>
      <c r="F4021" s="13">
        <v>53</v>
      </c>
      <c r="G4021" s="13">
        <v>1</v>
      </c>
      <c r="H4021" s="13">
        <v>54</v>
      </c>
      <c r="I4021" s="13" t="b">
        <v>1</v>
      </c>
      <c r="J4021" s="4">
        <v>1.85185185185185E-2</v>
      </c>
      <c r="K4021">
        <f t="shared" si="315"/>
        <v>1.0543580131208997E-4</v>
      </c>
      <c r="L4021">
        <f t="shared" si="314"/>
        <v>1.0268193673284994E-2</v>
      </c>
      <c r="M4021">
        <f t="shared" si="316"/>
        <v>1.9015173469046266E-4</v>
      </c>
      <c r="N4021">
        <f t="shared" si="317"/>
        <v>1.0268193673284994E-2</v>
      </c>
      <c r="O4021">
        <f t="shared" si="318"/>
        <v>0.10268193673284993</v>
      </c>
      <c r="Q4021" s="7">
        <v>3995</v>
      </c>
      <c r="R4021" s="7">
        <v>7.7707511922175292E-4</v>
      </c>
      <c r="S4021" s="7">
        <v>-5.8330112124826267E-4</v>
      </c>
      <c r="U4021" s="7">
        <v>87.541091387245231</v>
      </c>
      <c r="V4021" s="7">
        <v>2.6267250216650911E-3</v>
      </c>
    </row>
    <row r="4022" spans="1:22" x14ac:dyDescent="0.35">
      <c r="A4022" s="3">
        <v>2014</v>
      </c>
      <c r="B4022" s="13" t="s">
        <v>98</v>
      </c>
      <c r="C4022" s="13" t="s">
        <v>303</v>
      </c>
      <c r="D4022" s="13">
        <v>2007</v>
      </c>
      <c r="E4022" s="14">
        <v>7</v>
      </c>
      <c r="F4022" s="13">
        <v>53</v>
      </c>
      <c r="G4022" s="13">
        <v>1</v>
      </c>
      <c r="H4022" s="13">
        <v>54</v>
      </c>
      <c r="I4022" s="13" t="b">
        <v>1</v>
      </c>
      <c r="J4022" s="4">
        <v>1.85185185185185E-2</v>
      </c>
      <c r="K4022">
        <f t="shared" si="315"/>
        <v>1.0543580131208997E-4</v>
      </c>
      <c r="L4022">
        <f t="shared" si="314"/>
        <v>1.0268193673284994E-2</v>
      </c>
      <c r="M4022">
        <f t="shared" si="316"/>
        <v>1.9015173469046266E-4</v>
      </c>
      <c r="N4022">
        <f t="shared" si="317"/>
        <v>1.0268193673284994E-2</v>
      </c>
      <c r="O4022">
        <f t="shared" si="318"/>
        <v>7.1877355712994959E-2</v>
      </c>
      <c r="Q4022" s="7">
        <v>3996</v>
      </c>
      <c r="R4022" s="7">
        <v>4.7347220452592577E-4</v>
      </c>
      <c r="S4022" s="7">
        <v>-2.7969820655243552E-4</v>
      </c>
      <c r="U4022" s="7">
        <v>87.563006793776012</v>
      </c>
      <c r="V4022" s="7">
        <v>2.6287584800189848E-3</v>
      </c>
    </row>
    <row r="4023" spans="1:22" x14ac:dyDescent="0.35">
      <c r="A4023" s="3">
        <v>2014</v>
      </c>
      <c r="B4023" s="13" t="s">
        <v>269</v>
      </c>
      <c r="C4023" s="13" t="s">
        <v>270</v>
      </c>
      <c r="D4023" s="13">
        <v>2000</v>
      </c>
      <c r="E4023" s="17">
        <v>14</v>
      </c>
      <c r="F4023" s="13">
        <v>53</v>
      </c>
      <c r="G4023" s="13">
        <v>1</v>
      </c>
      <c r="H4023" s="13">
        <v>54</v>
      </c>
      <c r="I4023" s="13" t="b">
        <v>1</v>
      </c>
      <c r="J4023" s="4">
        <v>1.85185185185185E-2</v>
      </c>
      <c r="K4023">
        <f t="shared" si="315"/>
        <v>1.0543580131208997E-4</v>
      </c>
      <c r="L4023">
        <f t="shared" si="314"/>
        <v>1.0268193673284994E-2</v>
      </c>
      <c r="M4023">
        <f t="shared" si="316"/>
        <v>1.9015173469046266E-4</v>
      </c>
      <c r="N4023">
        <f t="shared" si="317"/>
        <v>1.0268193673284994E-2</v>
      </c>
      <c r="O4023">
        <f t="shared" si="318"/>
        <v>0.14375471142598992</v>
      </c>
      <c r="Q4023" s="7">
        <v>3997</v>
      </c>
      <c r="R4023" s="7">
        <v>3.216707471780122E-4</v>
      </c>
      <c r="S4023" s="7">
        <v>-1.2789674920452192E-4</v>
      </c>
      <c r="U4023" s="7">
        <v>87.584922200306806</v>
      </c>
      <c r="V4023" s="7">
        <v>2.6287584800189848E-3</v>
      </c>
    </row>
    <row r="4024" spans="1:22" x14ac:dyDescent="0.35">
      <c r="A4024" s="3">
        <v>2015</v>
      </c>
      <c r="B4024" s="13" t="s">
        <v>24</v>
      </c>
      <c r="C4024" s="13" t="s">
        <v>302</v>
      </c>
      <c r="D4024" s="13">
        <v>2007</v>
      </c>
      <c r="E4024" s="14">
        <v>8</v>
      </c>
      <c r="F4024" s="13">
        <v>53</v>
      </c>
      <c r="G4024" s="13">
        <v>1</v>
      </c>
      <c r="H4024" s="13">
        <v>54</v>
      </c>
      <c r="I4024" s="13" t="b">
        <v>1</v>
      </c>
      <c r="J4024" s="4">
        <v>1.85185185185185E-2</v>
      </c>
      <c r="K4024">
        <f t="shared" si="315"/>
        <v>1.0543580131208997E-4</v>
      </c>
      <c r="L4024">
        <f t="shared" si="314"/>
        <v>1.0268193673284994E-2</v>
      </c>
      <c r="M4024">
        <f t="shared" si="316"/>
        <v>1.9015173469046266E-4</v>
      </c>
      <c r="N4024">
        <f t="shared" si="317"/>
        <v>1.0268193673284994E-2</v>
      </c>
      <c r="O4024">
        <f t="shared" si="318"/>
        <v>8.2145549386279951E-2</v>
      </c>
      <c r="Q4024" s="7">
        <v>3998</v>
      </c>
      <c r="R4024" s="7">
        <v>6.448861340208516E-4</v>
      </c>
      <c r="S4024" s="7">
        <v>-2.5826639807976012E-4</v>
      </c>
      <c r="U4024" s="7">
        <v>87.606837606837601</v>
      </c>
      <c r="V4024" s="7">
        <v>2.6287775424615064E-3</v>
      </c>
    </row>
    <row r="4025" spans="1:22" x14ac:dyDescent="0.35">
      <c r="A4025" s="3">
        <v>2015</v>
      </c>
      <c r="B4025" s="13" t="s">
        <v>30</v>
      </c>
      <c r="C4025" s="13" t="s">
        <v>141</v>
      </c>
      <c r="D4025" s="13">
        <v>2008</v>
      </c>
      <c r="E4025" s="17">
        <v>7</v>
      </c>
      <c r="F4025" s="13">
        <v>53</v>
      </c>
      <c r="G4025" s="13">
        <v>1</v>
      </c>
      <c r="H4025" s="13">
        <v>54</v>
      </c>
      <c r="I4025" s="13" t="b">
        <v>1</v>
      </c>
      <c r="J4025" s="4">
        <v>1.85185185185185E-2</v>
      </c>
      <c r="K4025">
        <f t="shared" si="315"/>
        <v>1.0543580131208997E-4</v>
      </c>
      <c r="L4025">
        <f t="shared" si="314"/>
        <v>1.0268193673284994E-2</v>
      </c>
      <c r="M4025">
        <f t="shared" si="316"/>
        <v>1.9015173469046266E-4</v>
      </c>
      <c r="N4025">
        <f t="shared" si="317"/>
        <v>1.0268193673284994E-2</v>
      </c>
      <c r="O4025">
        <f t="shared" si="318"/>
        <v>7.1877355712994959E-2</v>
      </c>
      <c r="Q4025" s="7">
        <v>3999</v>
      </c>
      <c r="R4025" s="7">
        <v>7.2341543419162258E-4</v>
      </c>
      <c r="S4025" s="7">
        <v>-2.9260193640210215E-4</v>
      </c>
      <c r="U4025" s="7">
        <v>87.628753013368396</v>
      </c>
      <c r="V4025" s="7">
        <v>2.6289840152826363E-3</v>
      </c>
    </row>
    <row r="4026" spans="1:22" x14ac:dyDescent="0.35">
      <c r="A4026" s="5">
        <v>2015</v>
      </c>
      <c r="B4026" s="14" t="s">
        <v>26</v>
      </c>
      <c r="C4026" s="14" t="s">
        <v>209</v>
      </c>
      <c r="D4026" s="14">
        <v>2009</v>
      </c>
      <c r="E4026" s="14">
        <v>6</v>
      </c>
      <c r="F4026" s="14">
        <v>53</v>
      </c>
      <c r="G4026" s="14">
        <v>1</v>
      </c>
      <c r="H4026" s="14">
        <v>54</v>
      </c>
      <c r="I4026" s="14" t="b">
        <v>1</v>
      </c>
      <c r="J4026" s="6">
        <v>1.85185185185185E-2</v>
      </c>
      <c r="K4026">
        <f t="shared" si="315"/>
        <v>1.0543580131208997E-4</v>
      </c>
      <c r="L4026">
        <f t="shared" si="314"/>
        <v>1.0268193673284994E-2</v>
      </c>
      <c r="M4026">
        <f t="shared" si="316"/>
        <v>1.9015173469046266E-4</v>
      </c>
      <c r="N4026">
        <f t="shared" si="317"/>
        <v>1.0268193673284994E-2</v>
      </c>
      <c r="O4026">
        <f t="shared" si="318"/>
        <v>6.1609162039709967E-2</v>
      </c>
      <c r="Q4026" s="7">
        <v>4000</v>
      </c>
      <c r="R4026" s="7">
        <v>6.4796436694975184E-4</v>
      </c>
      <c r="S4026" s="7">
        <v>-2.6318131472591197E-4</v>
      </c>
      <c r="U4026" s="7">
        <v>87.650668419899176</v>
      </c>
      <c r="V4026" s="7">
        <v>2.6289840152826363E-3</v>
      </c>
    </row>
    <row r="4027" spans="1:22" x14ac:dyDescent="0.35">
      <c r="A4027" s="3">
        <v>2017</v>
      </c>
      <c r="B4027" s="13" t="s">
        <v>30</v>
      </c>
      <c r="C4027" s="13" t="s">
        <v>56</v>
      </c>
      <c r="D4027" s="13">
        <v>2009</v>
      </c>
      <c r="E4027" s="17">
        <v>8</v>
      </c>
      <c r="F4027" s="13">
        <v>53</v>
      </c>
      <c r="G4027" s="13">
        <v>1</v>
      </c>
      <c r="H4027" s="13">
        <v>54</v>
      </c>
      <c r="I4027" s="13" t="b">
        <v>1</v>
      </c>
      <c r="J4027" s="4">
        <v>1.85185185185185E-2</v>
      </c>
      <c r="K4027">
        <f t="shared" si="315"/>
        <v>1.0543580131208997E-4</v>
      </c>
      <c r="L4027">
        <f t="shared" si="314"/>
        <v>1.0268193673284994E-2</v>
      </c>
      <c r="M4027">
        <f t="shared" si="316"/>
        <v>1.9015173469046266E-4</v>
      </c>
      <c r="N4027">
        <f t="shared" si="317"/>
        <v>1.0268193673284994E-2</v>
      </c>
      <c r="O4027">
        <f t="shared" si="318"/>
        <v>8.2145549386279951E-2</v>
      </c>
      <c r="Q4027" s="7">
        <v>4001</v>
      </c>
      <c r="R4027" s="7">
        <v>5.6248177859067748E-4</v>
      </c>
      <c r="S4027" s="7">
        <v>-2.300367336970766E-4</v>
      </c>
      <c r="U4027" s="7">
        <v>87.672583826429971</v>
      </c>
      <c r="V4027" s="7">
        <v>2.6302774884311322E-3</v>
      </c>
    </row>
    <row r="4028" spans="1:22" x14ac:dyDescent="0.35">
      <c r="A4028" s="3">
        <v>2017</v>
      </c>
      <c r="B4028" s="13" t="s">
        <v>37</v>
      </c>
      <c r="C4028" s="13" t="s">
        <v>157</v>
      </c>
      <c r="D4028" s="13">
        <v>2010</v>
      </c>
      <c r="E4028" s="14">
        <v>7</v>
      </c>
      <c r="F4028" s="13">
        <v>53</v>
      </c>
      <c r="G4028" s="13">
        <v>1</v>
      </c>
      <c r="H4028" s="13">
        <v>54</v>
      </c>
      <c r="I4028" s="13" t="b">
        <v>1</v>
      </c>
      <c r="J4028" s="4">
        <v>1.85185185185185E-2</v>
      </c>
      <c r="K4028">
        <f t="shared" si="315"/>
        <v>1.0543580131208997E-4</v>
      </c>
      <c r="L4028">
        <f t="shared" si="314"/>
        <v>1.0268193673284994E-2</v>
      </c>
      <c r="M4028">
        <f t="shared" si="316"/>
        <v>1.9015173469046266E-4</v>
      </c>
      <c r="N4028">
        <f t="shared" si="317"/>
        <v>1.0268193673284994E-2</v>
      </c>
      <c r="O4028">
        <f t="shared" si="318"/>
        <v>7.1877355712994959E-2</v>
      </c>
      <c r="Q4028" s="7">
        <v>4002</v>
      </c>
      <c r="R4028" s="7">
        <v>4.5926444905343444E-4</v>
      </c>
      <c r="S4028" s="7">
        <v>-1.8782420655144496E-4</v>
      </c>
      <c r="U4028" s="7">
        <v>87.694499232960766</v>
      </c>
      <c r="V4028" s="7">
        <v>2.6328848978206866E-3</v>
      </c>
    </row>
    <row r="4029" spans="1:22" x14ac:dyDescent="0.35">
      <c r="A4029" s="24">
        <v>2017</v>
      </c>
      <c r="B4029" s="17" t="s">
        <v>136</v>
      </c>
      <c r="C4029" s="17" t="s">
        <v>205</v>
      </c>
      <c r="D4029" s="17">
        <v>2011</v>
      </c>
      <c r="E4029" s="17">
        <v>6</v>
      </c>
      <c r="F4029" s="17">
        <v>53</v>
      </c>
      <c r="G4029" s="17">
        <v>1</v>
      </c>
      <c r="H4029" s="17">
        <v>54</v>
      </c>
      <c r="I4029" s="17" t="b">
        <v>1</v>
      </c>
      <c r="J4029" s="25">
        <v>1.85185185185185E-2</v>
      </c>
      <c r="K4029">
        <f t="shared" si="315"/>
        <v>1.0543580131208997E-4</v>
      </c>
      <c r="L4029">
        <f t="shared" si="314"/>
        <v>1.0268193673284994E-2</v>
      </c>
      <c r="M4029">
        <f t="shared" si="316"/>
        <v>1.9015173469046266E-4</v>
      </c>
      <c r="N4029">
        <f t="shared" si="317"/>
        <v>1.0268193673284994E-2</v>
      </c>
      <c r="O4029">
        <f t="shared" si="318"/>
        <v>6.1609162039709967E-2</v>
      </c>
      <c r="Q4029" s="7">
        <v>4003</v>
      </c>
      <c r="R4029" s="7">
        <v>1.0910196861420533E-3</v>
      </c>
      <c r="S4029" s="7">
        <v>-8.9908244998197556E-4</v>
      </c>
      <c r="U4029" s="7">
        <v>87.71641463949156</v>
      </c>
      <c r="V4029" s="7">
        <v>2.6348197250499099E-3</v>
      </c>
    </row>
    <row r="4030" spans="1:22" x14ac:dyDescent="0.35">
      <c r="A4030" s="3">
        <v>2017</v>
      </c>
      <c r="B4030" s="13" t="s">
        <v>104</v>
      </c>
      <c r="C4030" s="13" t="s">
        <v>105</v>
      </c>
      <c r="D4030" s="13">
        <v>2009</v>
      </c>
      <c r="E4030" s="14">
        <v>8</v>
      </c>
      <c r="F4030" s="13">
        <v>53</v>
      </c>
      <c r="G4030" s="13">
        <v>1</v>
      </c>
      <c r="H4030" s="13">
        <v>54</v>
      </c>
      <c r="I4030" s="13" t="b">
        <v>1</v>
      </c>
      <c r="J4030" s="4">
        <v>1.85185185185185E-2</v>
      </c>
      <c r="K4030">
        <f t="shared" si="315"/>
        <v>1.0543580131208997E-4</v>
      </c>
      <c r="L4030">
        <f t="shared" si="314"/>
        <v>1.0268193673284994E-2</v>
      </c>
      <c r="M4030">
        <f t="shared" si="316"/>
        <v>1.9015173469046266E-4</v>
      </c>
      <c r="N4030">
        <f t="shared" si="317"/>
        <v>1.0268193673284994E-2</v>
      </c>
      <c r="O4030">
        <f t="shared" si="318"/>
        <v>8.2145549386279951E-2</v>
      </c>
      <c r="Q4030" s="7">
        <v>4004</v>
      </c>
      <c r="R4030" s="7">
        <v>9.3776555017036003E-4</v>
      </c>
      <c r="S4030" s="7">
        <v>-7.4582831401028232E-4</v>
      </c>
      <c r="U4030" s="7">
        <v>87.738330046022341</v>
      </c>
      <c r="V4030" s="7">
        <v>2.6366287329698942E-3</v>
      </c>
    </row>
    <row r="4031" spans="1:22" x14ac:dyDescent="0.35">
      <c r="A4031" s="3">
        <v>2017</v>
      </c>
      <c r="B4031" s="13" t="s">
        <v>26</v>
      </c>
      <c r="C4031" s="13" t="s">
        <v>178</v>
      </c>
      <c r="D4031" s="13">
        <v>2008</v>
      </c>
      <c r="E4031" s="17">
        <v>9</v>
      </c>
      <c r="F4031" s="13">
        <v>53</v>
      </c>
      <c r="G4031" s="13">
        <v>1</v>
      </c>
      <c r="H4031" s="13">
        <v>54</v>
      </c>
      <c r="I4031" s="13" t="b">
        <v>1</v>
      </c>
      <c r="J4031" s="4">
        <v>1.85185185185185E-2</v>
      </c>
      <c r="K4031">
        <f t="shared" si="315"/>
        <v>1.0543580131208997E-4</v>
      </c>
      <c r="L4031">
        <f t="shared" si="314"/>
        <v>1.0268193673284994E-2</v>
      </c>
      <c r="M4031">
        <f t="shared" si="316"/>
        <v>1.9015173469046266E-4</v>
      </c>
      <c r="N4031">
        <f t="shared" si="317"/>
        <v>1.0268193673284994E-2</v>
      </c>
      <c r="O4031">
        <f t="shared" si="318"/>
        <v>9.2413743059564943E-2</v>
      </c>
      <c r="Q4031" s="7">
        <v>4005</v>
      </c>
      <c r="R4031" s="7">
        <v>6.3125727822697356E-4</v>
      </c>
      <c r="S4031" s="7">
        <v>-4.3932004206689585E-4</v>
      </c>
      <c r="U4031" s="7">
        <v>87.760245452553136</v>
      </c>
      <c r="V4031" s="7">
        <v>2.6366287329698942E-3</v>
      </c>
    </row>
    <row r="4032" spans="1:22" x14ac:dyDescent="0.35">
      <c r="A4032" s="5">
        <v>2017</v>
      </c>
      <c r="B4032" s="14" t="s">
        <v>26</v>
      </c>
      <c r="C4032" s="14" t="s">
        <v>35</v>
      </c>
      <c r="D4032" s="14">
        <v>2009</v>
      </c>
      <c r="E4032" s="14">
        <v>8</v>
      </c>
      <c r="F4032" s="14">
        <v>266</v>
      </c>
      <c r="G4032" s="14">
        <v>5</v>
      </c>
      <c r="H4032" s="14">
        <v>271</v>
      </c>
      <c r="I4032" s="14" t="b">
        <v>1</v>
      </c>
      <c r="J4032" s="6">
        <v>1.8450184501845001E-2</v>
      </c>
      <c r="K4032">
        <f t="shared" si="315"/>
        <v>5.2913152139956259E-4</v>
      </c>
      <c r="L4032">
        <f t="shared" si="314"/>
        <v>2.3002858983169082E-2</v>
      </c>
      <c r="M4032">
        <f t="shared" si="316"/>
        <v>4.2440699230939226E-4</v>
      </c>
      <c r="N4032">
        <f t="shared" si="317"/>
        <v>2.3002858983169082E-2</v>
      </c>
      <c r="O4032">
        <f t="shared" si="318"/>
        <v>0.18402287186535266</v>
      </c>
      <c r="Q4032" s="7">
        <v>4006</v>
      </c>
      <c r="R4032" s="7">
        <v>3.2474900628358709E-4</v>
      </c>
      <c r="S4032" s="7">
        <v>-1.3281177012350938E-4</v>
      </c>
      <c r="U4032" s="7">
        <v>87.78216085908393</v>
      </c>
      <c r="V4032" s="7">
        <v>2.6368534575748294E-3</v>
      </c>
    </row>
    <row r="4033" spans="1:22" x14ac:dyDescent="0.35">
      <c r="A4033" s="3">
        <v>2016</v>
      </c>
      <c r="B4033" s="13" t="s">
        <v>26</v>
      </c>
      <c r="C4033" s="13" t="s">
        <v>27</v>
      </c>
      <c r="D4033" s="13">
        <v>2009</v>
      </c>
      <c r="E4033" s="17">
        <v>7</v>
      </c>
      <c r="F4033" s="13">
        <v>373</v>
      </c>
      <c r="G4033" s="13">
        <v>7</v>
      </c>
      <c r="H4033" s="13">
        <v>380</v>
      </c>
      <c r="I4033" s="13" t="b">
        <v>1</v>
      </c>
      <c r="J4033" s="4">
        <v>1.8421052631578901E-2</v>
      </c>
      <c r="K4033">
        <f t="shared" si="315"/>
        <v>7.4195563886285539E-4</v>
      </c>
      <c r="L4033">
        <f t="shared" si="314"/>
        <v>2.7238862657292712E-2</v>
      </c>
      <c r="M4033">
        <f t="shared" si="316"/>
        <v>5.0176852263433813E-4</v>
      </c>
      <c r="N4033">
        <f t="shared" si="317"/>
        <v>2.7238862657292712E-2</v>
      </c>
      <c r="O4033">
        <f t="shared" si="318"/>
        <v>0.19067203860104898</v>
      </c>
      <c r="Q4033" s="7">
        <v>4007</v>
      </c>
      <c r="R4033" s="7">
        <v>4.7800314225528021E-4</v>
      </c>
      <c r="S4033" s="7">
        <v>-2.8606590609520251E-4</v>
      </c>
      <c r="U4033" s="7">
        <v>87.804076265614725</v>
      </c>
      <c r="V4033" s="7">
        <v>2.6378121391035163E-3</v>
      </c>
    </row>
    <row r="4034" spans="1:22" x14ac:dyDescent="0.35">
      <c r="A4034" s="5">
        <v>2013</v>
      </c>
      <c r="B4034" s="14" t="s">
        <v>98</v>
      </c>
      <c r="C4034" s="14" t="s">
        <v>99</v>
      </c>
      <c r="D4034" s="14">
        <v>2007</v>
      </c>
      <c r="E4034" s="14">
        <v>6</v>
      </c>
      <c r="F4034" s="14">
        <v>160</v>
      </c>
      <c r="G4034" s="14">
        <v>3</v>
      </c>
      <c r="H4034" s="14">
        <v>163</v>
      </c>
      <c r="I4034" s="14" t="b">
        <v>1</v>
      </c>
      <c r="J4034" s="6">
        <v>1.84049079754601E-2</v>
      </c>
      <c r="K4034">
        <f t="shared" si="315"/>
        <v>3.182599187753827E-4</v>
      </c>
      <c r="L4034">
        <f t="shared" si="314"/>
        <v>1.7839840772142075E-2</v>
      </c>
      <c r="M4034">
        <f t="shared" si="316"/>
        <v>3.2834062770813595E-4</v>
      </c>
      <c r="N4034">
        <f t="shared" si="317"/>
        <v>1.7839840772142075E-2</v>
      </c>
      <c r="O4034">
        <f t="shared" si="318"/>
        <v>0.10703904463285245</v>
      </c>
      <c r="Q4034" s="7">
        <v>4008</v>
      </c>
      <c r="R4034" s="7">
        <v>1.5507820940571324E-3</v>
      </c>
      <c r="S4034" s="7">
        <v>-1.3588448578970547E-3</v>
      </c>
      <c r="U4034" s="7">
        <v>87.825991672145506</v>
      </c>
      <c r="V4034" s="7">
        <v>2.6393901009480686E-3</v>
      </c>
    </row>
    <row r="4035" spans="1:22" x14ac:dyDescent="0.35">
      <c r="A4035" s="24">
        <v>2016</v>
      </c>
      <c r="B4035" s="17" t="s">
        <v>42</v>
      </c>
      <c r="C4035" s="17" t="s">
        <v>112</v>
      </c>
      <c r="D4035" s="17">
        <v>2008</v>
      </c>
      <c r="E4035" s="17">
        <v>8</v>
      </c>
      <c r="F4035" s="17">
        <v>107</v>
      </c>
      <c r="G4035" s="17">
        <v>2</v>
      </c>
      <c r="H4035" s="17">
        <v>109</v>
      </c>
      <c r="I4035" s="17" t="b">
        <v>1</v>
      </c>
      <c r="J4035" s="25">
        <v>1.8348623853211E-2</v>
      </c>
      <c r="K4035">
        <f t="shared" si="315"/>
        <v>2.1282411746329272E-4</v>
      </c>
      <c r="L4035">
        <f t="shared" si="314"/>
        <v>1.4588492638490541E-2</v>
      </c>
      <c r="M4035">
        <f t="shared" si="316"/>
        <v>2.6767876400900063E-4</v>
      </c>
      <c r="N4035">
        <f t="shared" si="317"/>
        <v>1.4588492638490541E-2</v>
      </c>
      <c r="O4035">
        <f t="shared" si="318"/>
        <v>0.11670794110792433</v>
      </c>
      <c r="Q4035" s="7">
        <v>4009</v>
      </c>
      <c r="R4035" s="7">
        <v>7.8451141419866668E-4</v>
      </c>
      <c r="S4035" s="7">
        <v>-5.9257417803858898E-4</v>
      </c>
      <c r="U4035" s="7">
        <v>87.8479070786763</v>
      </c>
      <c r="V4035" s="7">
        <v>2.6406944697457196E-3</v>
      </c>
    </row>
    <row r="4036" spans="1:22" x14ac:dyDescent="0.35">
      <c r="A4036" s="3">
        <v>2014</v>
      </c>
      <c r="B4036" s="13" t="s">
        <v>33</v>
      </c>
      <c r="C4036" s="13" t="s">
        <v>34</v>
      </c>
      <c r="D4036" s="13">
        <v>2008</v>
      </c>
      <c r="E4036" s="14">
        <v>6</v>
      </c>
      <c r="F4036" s="13">
        <v>322</v>
      </c>
      <c r="G4036" s="13">
        <v>6</v>
      </c>
      <c r="H4036" s="13">
        <v>328</v>
      </c>
      <c r="I4036" s="13" t="b">
        <v>1</v>
      </c>
      <c r="J4036" s="4">
        <v>1.8292682926829298E-2</v>
      </c>
      <c r="K4036">
        <f t="shared" si="315"/>
        <v>6.4042486722899099E-4</v>
      </c>
      <c r="L4036">
        <f t="shared" ref="L4036:L4099" si="319">SQRT(K4036)</f>
        <v>2.5306617064099875E-2</v>
      </c>
      <c r="M4036">
        <f t="shared" si="316"/>
        <v>4.6292592190426678E-4</v>
      </c>
      <c r="N4036">
        <f t="shared" si="317"/>
        <v>2.5306617064099875E-2</v>
      </c>
      <c r="O4036">
        <f t="shared" si="318"/>
        <v>0.15183970238459926</v>
      </c>
      <c r="Q4036" s="7">
        <v>4010</v>
      </c>
      <c r="R4036" s="7">
        <v>3.2474900628358709E-4</v>
      </c>
      <c r="S4036" s="7">
        <v>-1.3281177012350938E-4</v>
      </c>
      <c r="U4036" s="7">
        <v>87.869822485207095</v>
      </c>
      <c r="V4036" s="7">
        <v>2.6406944697457196E-3</v>
      </c>
    </row>
    <row r="4037" spans="1:22" x14ac:dyDescent="0.35">
      <c r="A4037" s="24">
        <v>2013</v>
      </c>
      <c r="B4037" s="17" t="s">
        <v>42</v>
      </c>
      <c r="C4037" s="17" t="s">
        <v>182</v>
      </c>
      <c r="D4037" s="17">
        <v>2003</v>
      </c>
      <c r="E4037" s="17">
        <v>10</v>
      </c>
      <c r="F4037" s="17">
        <v>108</v>
      </c>
      <c r="G4037" s="17">
        <v>2</v>
      </c>
      <c r="H4037" s="17">
        <v>110</v>
      </c>
      <c r="I4037" s="17" t="b">
        <v>1</v>
      </c>
      <c r="J4037" s="25">
        <v>1.8181818181818198E-2</v>
      </c>
      <c r="K4037">
        <f t="shared" si="315"/>
        <v>2.1477663230240549E-4</v>
      </c>
      <c r="L4037">
        <f t="shared" si="319"/>
        <v>1.4655259544013729E-2</v>
      </c>
      <c r="M4037">
        <f t="shared" si="316"/>
        <v>2.6645926443661348E-4</v>
      </c>
      <c r="N4037">
        <f t="shared" si="317"/>
        <v>1.4655259544013729E-2</v>
      </c>
      <c r="O4037">
        <f t="shared" si="318"/>
        <v>0.1465525954401373</v>
      </c>
      <c r="Q4037" s="7">
        <v>4011</v>
      </c>
      <c r="R4037" s="7">
        <v>4.7800314225528021E-4</v>
      </c>
      <c r="S4037" s="7">
        <v>-2.8606590609520251E-4</v>
      </c>
      <c r="U4037" s="7">
        <v>87.89173789173789</v>
      </c>
      <c r="V4037" s="7">
        <v>2.6406944697457196E-3</v>
      </c>
    </row>
    <row r="4038" spans="1:22" x14ac:dyDescent="0.35">
      <c r="A4038" s="5">
        <v>2013</v>
      </c>
      <c r="B4038" s="14" t="s">
        <v>33</v>
      </c>
      <c r="C4038" s="14" t="s">
        <v>254</v>
      </c>
      <c r="D4038" s="14">
        <v>2007</v>
      </c>
      <c r="E4038" s="14">
        <v>6</v>
      </c>
      <c r="F4038" s="14">
        <v>54</v>
      </c>
      <c r="G4038" s="14">
        <v>1</v>
      </c>
      <c r="H4038" s="14">
        <v>55</v>
      </c>
      <c r="I4038" s="14" t="b">
        <v>1</v>
      </c>
      <c r="J4038" s="6">
        <v>1.8181818181818198E-2</v>
      </c>
      <c r="K4038">
        <f t="shared" si="315"/>
        <v>1.0738831615120275E-4</v>
      </c>
      <c r="L4038">
        <f t="shared" si="319"/>
        <v>1.0362833403620979E-2</v>
      </c>
      <c r="M4038">
        <f t="shared" si="316"/>
        <v>1.8841515279310889E-4</v>
      </c>
      <c r="N4038">
        <f t="shared" si="317"/>
        <v>1.0362833403620979E-2</v>
      </c>
      <c r="O4038">
        <f t="shared" si="318"/>
        <v>6.2177000421725873E-2</v>
      </c>
      <c r="Q4038" s="7">
        <v>4012</v>
      </c>
      <c r="R4038" s="7">
        <v>1.6746454721416405E-3</v>
      </c>
      <c r="S4038" s="7">
        <v>-1.1681905507085772E-3</v>
      </c>
      <c r="U4038" s="7">
        <v>87.91365329826867</v>
      </c>
      <c r="V4038" s="7">
        <v>2.6406944697457231E-3</v>
      </c>
    </row>
    <row r="4039" spans="1:22" x14ac:dyDescent="0.35">
      <c r="A4039" s="24">
        <v>2014</v>
      </c>
      <c r="B4039" s="17" t="s">
        <v>30</v>
      </c>
      <c r="C4039" s="17" t="s">
        <v>141</v>
      </c>
      <c r="D4039" s="17">
        <v>2008</v>
      </c>
      <c r="E4039" s="17">
        <v>6</v>
      </c>
      <c r="F4039" s="17">
        <v>54</v>
      </c>
      <c r="G4039" s="17">
        <v>1</v>
      </c>
      <c r="H4039" s="17">
        <v>55</v>
      </c>
      <c r="I4039" s="17" t="b">
        <v>1</v>
      </c>
      <c r="J4039" s="25">
        <v>1.8181818181818198E-2</v>
      </c>
      <c r="K4039">
        <f t="shared" si="315"/>
        <v>1.0738831615120275E-4</v>
      </c>
      <c r="L4039">
        <f t="shared" si="319"/>
        <v>1.0362833403620979E-2</v>
      </c>
      <c r="M4039">
        <f t="shared" si="316"/>
        <v>1.8841515279310889E-4</v>
      </c>
      <c r="N4039">
        <f t="shared" si="317"/>
        <v>1.0362833403620979E-2</v>
      </c>
      <c r="O4039">
        <f t="shared" si="318"/>
        <v>6.2177000421725873E-2</v>
      </c>
      <c r="Q4039" s="7">
        <v>4013</v>
      </c>
      <c r="R4039" s="7">
        <v>1.3630799298348084E-3</v>
      </c>
      <c r="S4039" s="7">
        <v>-1.0316754040659323E-3</v>
      </c>
      <c r="U4039" s="7">
        <v>87.935568704799465</v>
      </c>
      <c r="V4039" s="7">
        <v>2.6406944697457265E-3</v>
      </c>
    </row>
    <row r="4040" spans="1:22" x14ac:dyDescent="0.35">
      <c r="A4040" s="3">
        <v>2014</v>
      </c>
      <c r="B4040" s="13" t="s">
        <v>26</v>
      </c>
      <c r="C4040" s="13" t="s">
        <v>338</v>
      </c>
      <c r="D4040" s="13">
        <v>2004</v>
      </c>
      <c r="E4040" s="14">
        <v>10</v>
      </c>
      <c r="F4040" s="13">
        <v>54</v>
      </c>
      <c r="G4040" s="13">
        <v>1</v>
      </c>
      <c r="H4040" s="13">
        <v>55</v>
      </c>
      <c r="I4040" s="13" t="b">
        <v>1</v>
      </c>
      <c r="J4040" s="4">
        <v>1.8181818181818198E-2</v>
      </c>
      <c r="K4040">
        <f t="shared" si="315"/>
        <v>1.0738831615120275E-4</v>
      </c>
      <c r="L4040">
        <f t="shared" si="319"/>
        <v>1.0362833403620979E-2</v>
      </c>
      <c r="M4040">
        <f t="shared" si="316"/>
        <v>1.8841515279310889E-4</v>
      </c>
      <c r="N4040">
        <f t="shared" si="317"/>
        <v>1.0362833403620979E-2</v>
      </c>
      <c r="O4040">
        <f t="shared" si="318"/>
        <v>0.10362833403620979</v>
      </c>
      <c r="Q4040" s="7">
        <v>4014</v>
      </c>
      <c r="R4040" s="7">
        <v>1.3324417385984163E-3</v>
      </c>
      <c r="S4040" s="7">
        <v>-1.0622728859547498E-3</v>
      </c>
      <c r="U4040" s="7">
        <v>87.95748411133026</v>
      </c>
      <c r="V4040" s="7">
        <v>2.641087108878021E-3</v>
      </c>
    </row>
    <row r="4041" spans="1:22" x14ac:dyDescent="0.35">
      <c r="A4041" s="24">
        <v>2014</v>
      </c>
      <c r="B4041" s="17" t="s">
        <v>26</v>
      </c>
      <c r="C4041" s="17" t="s">
        <v>201</v>
      </c>
      <c r="D4041" s="17">
        <v>2004</v>
      </c>
      <c r="E4041" s="17">
        <v>10</v>
      </c>
      <c r="F4041" s="17">
        <v>54</v>
      </c>
      <c r="G4041" s="17">
        <v>1</v>
      </c>
      <c r="H4041" s="17">
        <v>55</v>
      </c>
      <c r="I4041" s="17" t="b">
        <v>1</v>
      </c>
      <c r="J4041" s="25">
        <v>1.8181818181818198E-2</v>
      </c>
      <c r="K4041">
        <f t="shared" si="315"/>
        <v>1.0738831615120275E-4</v>
      </c>
      <c r="L4041">
        <f t="shared" si="319"/>
        <v>1.0362833403620979E-2</v>
      </c>
      <c r="M4041">
        <f t="shared" si="316"/>
        <v>1.8841515279310889E-4</v>
      </c>
      <c r="N4041">
        <f t="shared" si="317"/>
        <v>1.0362833403620979E-2</v>
      </c>
      <c r="O4041">
        <f t="shared" si="318"/>
        <v>0.10362833403620979</v>
      </c>
      <c r="Q4041" s="7">
        <v>4015</v>
      </c>
      <c r="R4041" s="7">
        <v>5.6600834466531062E-4</v>
      </c>
      <c r="S4041" s="7">
        <v>-2.3563462862763869E-4</v>
      </c>
      <c r="U4041" s="7">
        <v>87.979399517861054</v>
      </c>
      <c r="V4041" s="7">
        <v>2.6417400823266855E-3</v>
      </c>
    </row>
    <row r="4042" spans="1:22" x14ac:dyDescent="0.35">
      <c r="A4042" s="3">
        <v>2015</v>
      </c>
      <c r="B4042" s="13" t="s">
        <v>24</v>
      </c>
      <c r="C4042" s="13" t="s">
        <v>199</v>
      </c>
      <c r="D4042" s="13">
        <v>2004</v>
      </c>
      <c r="E4042" s="14">
        <v>11</v>
      </c>
      <c r="F4042" s="13">
        <v>54</v>
      </c>
      <c r="G4042" s="13">
        <v>1</v>
      </c>
      <c r="H4042" s="13">
        <v>55</v>
      </c>
      <c r="I4042" s="13" t="b">
        <v>1</v>
      </c>
      <c r="J4042" s="4">
        <v>1.8181818181818198E-2</v>
      </c>
      <c r="K4042">
        <f t="shared" si="315"/>
        <v>1.0738831615120275E-4</v>
      </c>
      <c r="L4042">
        <f t="shared" si="319"/>
        <v>1.0362833403620979E-2</v>
      </c>
      <c r="M4042">
        <f t="shared" si="316"/>
        <v>1.8841515279310889E-4</v>
      </c>
      <c r="N4042">
        <f t="shared" si="317"/>
        <v>1.0362833403620979E-2</v>
      </c>
      <c r="O4042">
        <f t="shared" si="318"/>
        <v>0.11399116743983076</v>
      </c>
      <c r="Q4042" s="7">
        <v>4016</v>
      </c>
      <c r="R4042" s="7">
        <v>8.0293871960801792E-4</v>
      </c>
      <c r="S4042" s="7">
        <v>-3.3716399591130142E-4</v>
      </c>
      <c r="U4042" s="7">
        <v>88.001314924391835</v>
      </c>
      <c r="V4042" s="7">
        <v>2.6426498157891046E-3</v>
      </c>
    </row>
    <row r="4043" spans="1:22" x14ac:dyDescent="0.35">
      <c r="A4043" s="3">
        <v>2015</v>
      </c>
      <c r="B4043" s="13" t="s">
        <v>30</v>
      </c>
      <c r="C4043" s="13" t="s">
        <v>361</v>
      </c>
      <c r="D4043" s="13">
        <v>2005</v>
      </c>
      <c r="E4043" s="17">
        <v>10</v>
      </c>
      <c r="F4043" s="13">
        <v>54</v>
      </c>
      <c r="G4043" s="13">
        <v>1</v>
      </c>
      <c r="H4043" s="13">
        <v>55</v>
      </c>
      <c r="I4043" s="13" t="b">
        <v>1</v>
      </c>
      <c r="J4043" s="4">
        <v>1.8181818181818198E-2</v>
      </c>
      <c r="K4043">
        <f t="shared" si="315"/>
        <v>1.0738831615120275E-4</v>
      </c>
      <c r="L4043">
        <f t="shared" si="319"/>
        <v>1.0362833403620979E-2</v>
      </c>
      <c r="M4043">
        <f t="shared" si="316"/>
        <v>1.8841515279310889E-4</v>
      </c>
      <c r="N4043">
        <f t="shared" si="317"/>
        <v>1.0362833403620979E-2</v>
      </c>
      <c r="O4043">
        <f t="shared" si="318"/>
        <v>0.10362833403620979</v>
      </c>
      <c r="Q4043" s="7">
        <v>4017</v>
      </c>
      <c r="R4043" s="7">
        <v>4.6357688590846252E-4</v>
      </c>
      <c r="S4043" s="7">
        <v>-1.9466172380043972E-4</v>
      </c>
      <c r="U4043" s="7">
        <v>88.02323033092263</v>
      </c>
      <c r="V4043" s="7">
        <v>2.645775363677228E-3</v>
      </c>
    </row>
    <row r="4044" spans="1:22" x14ac:dyDescent="0.35">
      <c r="A4044" s="5">
        <v>2015</v>
      </c>
      <c r="B4044" s="14" t="s">
        <v>26</v>
      </c>
      <c r="C4044" s="14" t="s">
        <v>209</v>
      </c>
      <c r="D4044" s="14">
        <v>2002</v>
      </c>
      <c r="E4044" s="14">
        <v>13</v>
      </c>
      <c r="F4044" s="14">
        <v>54</v>
      </c>
      <c r="G4044" s="14">
        <v>1</v>
      </c>
      <c r="H4044" s="14">
        <v>55</v>
      </c>
      <c r="I4044" s="14" t="b">
        <v>1</v>
      </c>
      <c r="J4044" s="6">
        <v>1.8181818181818198E-2</v>
      </c>
      <c r="K4044">
        <f t="shared" si="315"/>
        <v>1.0738831615120275E-4</v>
      </c>
      <c r="L4044">
        <f t="shared" si="319"/>
        <v>1.0362833403620979E-2</v>
      </c>
      <c r="M4044">
        <f t="shared" si="316"/>
        <v>1.8841515279310889E-4</v>
      </c>
      <c r="N4044">
        <f t="shared" si="317"/>
        <v>1.0362833403620979E-2</v>
      </c>
      <c r="O4044">
        <f t="shared" si="318"/>
        <v>0.13471683424707273</v>
      </c>
      <c r="Q4044" s="7">
        <v>4018</v>
      </c>
      <c r="R4044" s="7">
        <v>6.3718470665571751E-4</v>
      </c>
      <c r="S4044" s="7">
        <v>-4.4703297196525485E-4</v>
      </c>
      <c r="U4044" s="7">
        <v>88.045145737453424</v>
      </c>
      <c r="V4044" s="7">
        <v>2.6482718008723864E-3</v>
      </c>
    </row>
    <row r="4045" spans="1:22" x14ac:dyDescent="0.35">
      <c r="A4045" s="24">
        <v>2016</v>
      </c>
      <c r="B4045" s="17" t="s">
        <v>42</v>
      </c>
      <c r="C4045" s="17" t="s">
        <v>206</v>
      </c>
      <c r="D4045" s="17">
        <v>2007</v>
      </c>
      <c r="E4045" s="17">
        <v>9</v>
      </c>
      <c r="F4045" s="17">
        <v>54</v>
      </c>
      <c r="G4045" s="17">
        <v>1</v>
      </c>
      <c r="H4045" s="17">
        <v>55</v>
      </c>
      <c r="I4045" s="17" t="b">
        <v>1</v>
      </c>
      <c r="J4045" s="25">
        <v>1.8181818181818198E-2</v>
      </c>
      <c r="K4045">
        <f t="shared" si="315"/>
        <v>1.0738831615120275E-4</v>
      </c>
      <c r="L4045">
        <f t="shared" si="319"/>
        <v>1.0362833403620979E-2</v>
      </c>
      <c r="M4045">
        <f t="shared" si="316"/>
        <v>1.8841515279310889E-4</v>
      </c>
      <c r="N4045">
        <f t="shared" si="317"/>
        <v>1.0362833403620979E-2</v>
      </c>
      <c r="O4045">
        <f t="shared" si="318"/>
        <v>9.3265500632588816E-2</v>
      </c>
      <c r="Q4045" s="7">
        <v>4019</v>
      </c>
      <c r="R4045" s="7">
        <v>9.4657105368421875E-4</v>
      </c>
      <c r="S4045" s="7">
        <v>-7.5641931899375603E-4</v>
      </c>
      <c r="U4045" s="7">
        <v>88.067061143984219</v>
      </c>
      <c r="V4045" s="7">
        <v>2.6525628192968966E-3</v>
      </c>
    </row>
    <row r="4046" spans="1:22" x14ac:dyDescent="0.35">
      <c r="A4046" s="3">
        <v>2017</v>
      </c>
      <c r="B4046" s="13" t="s">
        <v>92</v>
      </c>
      <c r="C4046" s="13" t="s">
        <v>167</v>
      </c>
      <c r="D4046" s="13">
        <v>2009</v>
      </c>
      <c r="E4046" s="14">
        <v>8</v>
      </c>
      <c r="F4046" s="13">
        <v>54</v>
      </c>
      <c r="G4046" s="13">
        <v>1</v>
      </c>
      <c r="H4046" s="13">
        <v>55</v>
      </c>
      <c r="I4046" s="13" t="b">
        <v>1</v>
      </c>
      <c r="J4046" s="4">
        <v>1.8181818181818198E-2</v>
      </c>
      <c r="K4046">
        <f t="shared" si="315"/>
        <v>1.0738831615120275E-4</v>
      </c>
      <c r="L4046">
        <f t="shared" si="319"/>
        <v>1.0362833403620979E-2</v>
      </c>
      <c r="M4046">
        <f t="shared" si="316"/>
        <v>1.8841515279310889E-4</v>
      </c>
      <c r="N4046">
        <f t="shared" si="317"/>
        <v>1.0362833403620979E-2</v>
      </c>
      <c r="O4046">
        <f t="shared" si="318"/>
        <v>8.290266722896783E-2</v>
      </c>
      <c r="Q4046" s="7">
        <v>4020</v>
      </c>
      <c r="R4046" s="7">
        <v>4.8249153314146699E-4</v>
      </c>
      <c r="S4046" s="7">
        <v>-2.9233979845100434E-4</v>
      </c>
      <c r="U4046" s="7">
        <v>88.088976550515</v>
      </c>
      <c r="V4046" s="7">
        <v>2.65330991488115E-3</v>
      </c>
    </row>
    <row r="4047" spans="1:22" x14ac:dyDescent="0.35">
      <c r="A4047" s="24">
        <v>2014</v>
      </c>
      <c r="B4047" s="17" t="s">
        <v>26</v>
      </c>
      <c r="C4047" s="17" t="s">
        <v>78</v>
      </c>
      <c r="D4047" s="17">
        <v>2004</v>
      </c>
      <c r="E4047" s="17">
        <v>10</v>
      </c>
      <c r="F4047" s="17">
        <v>163</v>
      </c>
      <c r="G4047" s="17">
        <v>3</v>
      </c>
      <c r="H4047" s="17">
        <v>166</v>
      </c>
      <c r="I4047" s="17" t="b">
        <v>1</v>
      </c>
      <c r="J4047" s="25">
        <v>1.8072289156626498E-2</v>
      </c>
      <c r="K4047">
        <f t="shared" si="315"/>
        <v>3.2411746329272104E-4</v>
      </c>
      <c r="L4047">
        <f t="shared" si="319"/>
        <v>1.8003262573564854E-2</v>
      </c>
      <c r="M4047">
        <f t="shared" si="316"/>
        <v>3.2536016699213579E-4</v>
      </c>
      <c r="N4047">
        <f t="shared" si="317"/>
        <v>1.8003262573564854E-2</v>
      </c>
      <c r="O4047">
        <f t="shared" si="318"/>
        <v>0.18003262573564854</v>
      </c>
      <c r="Q4047" s="7">
        <v>4021</v>
      </c>
      <c r="R4047" s="7">
        <v>1.5653437477412212E-3</v>
      </c>
      <c r="S4047" s="7">
        <v>-1.3751920130507585E-3</v>
      </c>
      <c r="U4047" s="7">
        <v>88.110891957045794</v>
      </c>
      <c r="V4047" s="7">
        <v>2.65330991488115E-3</v>
      </c>
    </row>
    <row r="4048" spans="1:22" x14ac:dyDescent="0.35">
      <c r="A4048" s="3">
        <v>2013</v>
      </c>
      <c r="B4048" s="13" t="s">
        <v>26</v>
      </c>
      <c r="C4048" s="13" t="s">
        <v>27</v>
      </c>
      <c r="D4048" s="13">
        <v>2006</v>
      </c>
      <c r="E4048" s="14">
        <v>7</v>
      </c>
      <c r="F4048" s="13">
        <v>164</v>
      </c>
      <c r="G4048" s="13">
        <v>3</v>
      </c>
      <c r="H4048" s="13">
        <v>167</v>
      </c>
      <c r="I4048" s="13" t="b">
        <v>1</v>
      </c>
      <c r="J4048" s="4">
        <v>1.79640718562874E-2</v>
      </c>
      <c r="K4048">
        <f t="shared" si="315"/>
        <v>3.2606997813183379E-4</v>
      </c>
      <c r="L4048">
        <f t="shared" si="319"/>
        <v>1.8057407846416768E-2</v>
      </c>
      <c r="M4048">
        <f t="shared" si="316"/>
        <v>3.2438457209131875E-4</v>
      </c>
      <c r="N4048">
        <f t="shared" si="317"/>
        <v>1.8057407846416768E-2</v>
      </c>
      <c r="O4048">
        <f t="shared" si="318"/>
        <v>0.12640185492491737</v>
      </c>
      <c r="Q4048" s="7">
        <v>4022</v>
      </c>
      <c r="R4048" s="7">
        <v>6.3718470665571751E-4</v>
      </c>
      <c r="S4048" s="7">
        <v>-4.4703297196525485E-4</v>
      </c>
      <c r="U4048" s="7">
        <v>88.132807363576589</v>
      </c>
      <c r="V4048" s="7">
        <v>2.6559147368242536E-3</v>
      </c>
    </row>
    <row r="4049" spans="1:22" x14ac:dyDescent="0.35">
      <c r="A4049" s="24">
        <v>2015</v>
      </c>
      <c r="B4049" s="17" t="s">
        <v>52</v>
      </c>
      <c r="C4049" s="17" t="s">
        <v>150</v>
      </c>
      <c r="D4049" s="17">
        <v>2006</v>
      </c>
      <c r="E4049" s="17">
        <v>9</v>
      </c>
      <c r="F4049" s="17">
        <v>110</v>
      </c>
      <c r="G4049" s="17">
        <v>2</v>
      </c>
      <c r="H4049" s="17">
        <v>112</v>
      </c>
      <c r="I4049" s="17" t="b">
        <v>1</v>
      </c>
      <c r="J4049" s="25">
        <v>1.7857142857142901E-2</v>
      </c>
      <c r="K4049">
        <f t="shared" si="315"/>
        <v>2.1868166198063104E-4</v>
      </c>
      <c r="L4049">
        <f t="shared" si="319"/>
        <v>1.4787889030576035E-2</v>
      </c>
      <c r="M4049">
        <f t="shared" si="316"/>
        <v>2.6406944697457272E-4</v>
      </c>
      <c r="N4049">
        <f t="shared" si="317"/>
        <v>1.4787889030576035E-2</v>
      </c>
      <c r="O4049">
        <f t="shared" si="318"/>
        <v>0.13309100127518431</v>
      </c>
      <c r="Q4049" s="7">
        <v>4023</v>
      </c>
      <c r="R4049" s="7">
        <v>4.8249153314146699E-4</v>
      </c>
      <c r="S4049" s="7">
        <v>-2.9233979845100434E-4</v>
      </c>
      <c r="U4049" s="7">
        <v>88.154722770107384</v>
      </c>
      <c r="V4049" s="7">
        <v>2.6566635121507091E-3</v>
      </c>
    </row>
    <row r="4050" spans="1:22" x14ac:dyDescent="0.35">
      <c r="A4050" s="5">
        <v>2015</v>
      </c>
      <c r="B4050" s="14" t="s">
        <v>26</v>
      </c>
      <c r="C4050" s="14" t="s">
        <v>110</v>
      </c>
      <c r="D4050" s="14">
        <v>2003</v>
      </c>
      <c r="E4050" s="14">
        <v>12</v>
      </c>
      <c r="F4050" s="14">
        <v>110</v>
      </c>
      <c r="G4050" s="14">
        <v>2</v>
      </c>
      <c r="H4050" s="14">
        <v>112</v>
      </c>
      <c r="I4050" s="14" t="b">
        <v>1</v>
      </c>
      <c r="J4050" s="6">
        <v>1.7857142857142901E-2</v>
      </c>
      <c r="K4050">
        <f t="shared" si="315"/>
        <v>2.1868166198063104E-4</v>
      </c>
      <c r="L4050">
        <f t="shared" si="319"/>
        <v>1.4787889030576035E-2</v>
      </c>
      <c r="M4050">
        <f t="shared" si="316"/>
        <v>2.6406944697457272E-4</v>
      </c>
      <c r="N4050">
        <f t="shared" si="317"/>
        <v>1.4787889030576035E-2</v>
      </c>
      <c r="O4050">
        <f t="shared" si="318"/>
        <v>0.17745466836691243</v>
      </c>
      <c r="Q4050" s="7">
        <v>4024</v>
      </c>
      <c r="R4050" s="7">
        <v>3.2779835962721637E-4</v>
      </c>
      <c r="S4050" s="7">
        <v>-1.3764662493675372E-4</v>
      </c>
      <c r="U4050" s="7">
        <v>88.176638176638164</v>
      </c>
      <c r="V4050" s="7">
        <v>2.6597975382454449E-3</v>
      </c>
    </row>
    <row r="4051" spans="1:22" x14ac:dyDescent="0.35">
      <c r="A4051" s="3">
        <v>2017</v>
      </c>
      <c r="B4051" s="13" t="s">
        <v>26</v>
      </c>
      <c r="C4051" s="13" t="s">
        <v>100</v>
      </c>
      <c r="D4051" s="13">
        <v>2005</v>
      </c>
      <c r="E4051" s="17">
        <v>12</v>
      </c>
      <c r="F4051" s="13">
        <v>110</v>
      </c>
      <c r="G4051" s="13">
        <v>2</v>
      </c>
      <c r="H4051" s="13">
        <v>112</v>
      </c>
      <c r="I4051" s="13" t="b">
        <v>1</v>
      </c>
      <c r="J4051" s="4">
        <v>1.7857142857142901E-2</v>
      </c>
      <c r="K4051">
        <f t="shared" si="315"/>
        <v>2.1868166198063104E-4</v>
      </c>
      <c r="L4051">
        <f t="shared" si="319"/>
        <v>1.4787889030576035E-2</v>
      </c>
      <c r="M4051">
        <f t="shared" si="316"/>
        <v>2.6406944697457272E-4</v>
      </c>
      <c r="N4051">
        <f t="shared" si="317"/>
        <v>1.4787889030576035E-2</v>
      </c>
      <c r="O4051">
        <f t="shared" si="318"/>
        <v>0.17745466836691243</v>
      </c>
      <c r="Q4051" s="7">
        <v>4025</v>
      </c>
      <c r="R4051" s="7">
        <v>6.3718470665571751E-4</v>
      </c>
      <c r="S4051" s="7">
        <v>-4.4703297196525485E-4</v>
      </c>
      <c r="U4051" s="7">
        <v>88.198553583168959</v>
      </c>
      <c r="V4051" s="7">
        <v>2.6597975382454449E-3</v>
      </c>
    </row>
    <row r="4052" spans="1:22" x14ac:dyDescent="0.35">
      <c r="A4052" s="3">
        <v>2013</v>
      </c>
      <c r="B4052" s="13" t="s">
        <v>180</v>
      </c>
      <c r="C4052" s="13" t="s">
        <v>233</v>
      </c>
      <c r="D4052" s="13">
        <v>2002</v>
      </c>
      <c r="E4052" s="14">
        <v>11</v>
      </c>
      <c r="F4052" s="13">
        <v>55</v>
      </c>
      <c r="G4052" s="13">
        <v>1</v>
      </c>
      <c r="H4052" s="13">
        <v>56</v>
      </c>
      <c r="I4052" s="13" t="b">
        <v>1</v>
      </c>
      <c r="J4052" s="4">
        <v>1.7857142857142901E-2</v>
      </c>
      <c r="K4052">
        <f t="shared" si="315"/>
        <v>1.0934083099031552E-4</v>
      </c>
      <c r="L4052">
        <f t="shared" si="319"/>
        <v>1.0456616612954476E-2</v>
      </c>
      <c r="M4052">
        <f t="shared" si="316"/>
        <v>1.867252966599018E-4</v>
      </c>
      <c r="N4052">
        <f t="shared" si="317"/>
        <v>1.0456616612954476E-2</v>
      </c>
      <c r="O4052">
        <f t="shared" si="318"/>
        <v>0.11502278274249923</v>
      </c>
      <c r="Q4052" s="7">
        <v>4026</v>
      </c>
      <c r="R4052" s="7">
        <v>4.8249153314146699E-4</v>
      </c>
      <c r="S4052" s="7">
        <v>-2.9233979845100434E-4</v>
      </c>
      <c r="U4052" s="7">
        <v>88.220468989699754</v>
      </c>
      <c r="V4052" s="7">
        <v>2.6619052078332792E-3</v>
      </c>
    </row>
    <row r="4053" spans="1:22" x14ac:dyDescent="0.35">
      <c r="A4053" s="3">
        <v>2014</v>
      </c>
      <c r="B4053" s="13" t="s">
        <v>102</v>
      </c>
      <c r="C4053" s="13" t="s">
        <v>350</v>
      </c>
      <c r="D4053" s="13">
        <v>2008</v>
      </c>
      <c r="E4053" s="17">
        <v>6</v>
      </c>
      <c r="F4053" s="13">
        <v>55</v>
      </c>
      <c r="G4053" s="13">
        <v>1</v>
      </c>
      <c r="H4053" s="13">
        <v>56</v>
      </c>
      <c r="I4053" s="13" t="b">
        <v>1</v>
      </c>
      <c r="J4053" s="4">
        <v>1.7857142857142901E-2</v>
      </c>
      <c r="K4053">
        <f t="shared" si="315"/>
        <v>1.0934083099031552E-4</v>
      </c>
      <c r="L4053">
        <f t="shared" si="319"/>
        <v>1.0456616612954476E-2</v>
      </c>
      <c r="M4053">
        <f t="shared" si="316"/>
        <v>1.867252966599018E-4</v>
      </c>
      <c r="N4053">
        <f t="shared" si="317"/>
        <v>1.0456616612954476E-2</v>
      </c>
      <c r="O4053">
        <f t="shared" si="318"/>
        <v>6.2739699677726857E-2</v>
      </c>
      <c r="Q4053" s="7">
        <v>4027</v>
      </c>
      <c r="R4053" s="7">
        <v>3.2779835962721637E-4</v>
      </c>
      <c r="S4053" s="7">
        <v>-1.3764662493675372E-4</v>
      </c>
      <c r="U4053" s="7">
        <v>88.242384396230548</v>
      </c>
      <c r="V4053" s="7">
        <v>2.6619052078332792E-3</v>
      </c>
    </row>
    <row r="4054" spans="1:22" x14ac:dyDescent="0.35">
      <c r="A4054" s="5">
        <v>2014</v>
      </c>
      <c r="B4054" s="14" t="s">
        <v>26</v>
      </c>
      <c r="C4054" s="14" t="s">
        <v>209</v>
      </c>
      <c r="D4054" s="14">
        <v>2003</v>
      </c>
      <c r="E4054" s="14">
        <v>11</v>
      </c>
      <c r="F4054" s="14">
        <v>55</v>
      </c>
      <c r="G4054" s="14">
        <v>1</v>
      </c>
      <c r="H4054" s="14">
        <v>56</v>
      </c>
      <c r="I4054" s="14" t="b">
        <v>1</v>
      </c>
      <c r="J4054" s="6">
        <v>1.7857142857142901E-2</v>
      </c>
      <c r="K4054">
        <f t="shared" si="315"/>
        <v>1.0934083099031552E-4</v>
      </c>
      <c r="L4054">
        <f t="shared" si="319"/>
        <v>1.0456616612954476E-2</v>
      </c>
      <c r="M4054">
        <f t="shared" si="316"/>
        <v>1.867252966599018E-4</v>
      </c>
      <c r="N4054">
        <f t="shared" si="317"/>
        <v>1.0456616612954476E-2</v>
      </c>
      <c r="O4054">
        <f t="shared" si="318"/>
        <v>0.11502278274249923</v>
      </c>
      <c r="Q4054" s="7">
        <v>4028</v>
      </c>
      <c r="R4054" s="7">
        <v>6.3718470665571751E-4</v>
      </c>
      <c r="S4054" s="7">
        <v>-4.4703297196525485E-4</v>
      </c>
      <c r="U4054" s="7">
        <v>88.264299802761329</v>
      </c>
      <c r="V4054" s="7">
        <v>2.6621242856664775E-3</v>
      </c>
    </row>
    <row r="4055" spans="1:22" x14ac:dyDescent="0.35">
      <c r="A4055" s="24">
        <v>2016</v>
      </c>
      <c r="B4055" s="17" t="s">
        <v>30</v>
      </c>
      <c r="C4055" s="17" t="s">
        <v>51</v>
      </c>
      <c r="D4055" s="17">
        <v>2009</v>
      </c>
      <c r="E4055" s="17">
        <v>7</v>
      </c>
      <c r="F4055" s="17">
        <v>55</v>
      </c>
      <c r="G4055" s="17">
        <v>1</v>
      </c>
      <c r="H4055" s="17">
        <v>56</v>
      </c>
      <c r="I4055" s="17" t="b">
        <v>1</v>
      </c>
      <c r="J4055" s="25">
        <v>1.7857142857142901E-2</v>
      </c>
      <c r="K4055">
        <f t="shared" si="315"/>
        <v>1.0934083099031552E-4</v>
      </c>
      <c r="L4055">
        <f t="shared" si="319"/>
        <v>1.0456616612954476E-2</v>
      </c>
      <c r="M4055">
        <f t="shared" si="316"/>
        <v>1.867252966599018E-4</v>
      </c>
      <c r="N4055">
        <f t="shared" si="317"/>
        <v>1.0456616612954476E-2</v>
      </c>
      <c r="O4055">
        <f t="shared" si="318"/>
        <v>7.3196316290681324E-2</v>
      </c>
      <c r="Q4055" s="7">
        <v>4029</v>
      </c>
      <c r="R4055" s="7">
        <v>7.9187788016996802E-4</v>
      </c>
      <c r="S4055" s="7">
        <v>-6.0172614547950531E-4</v>
      </c>
      <c r="U4055" s="7">
        <v>88.286215209292124</v>
      </c>
      <c r="V4055" s="7">
        <v>2.6636242297804922E-3</v>
      </c>
    </row>
    <row r="4056" spans="1:22" x14ac:dyDescent="0.35">
      <c r="A4056" s="5">
        <v>2016</v>
      </c>
      <c r="B4056" s="14" t="s">
        <v>158</v>
      </c>
      <c r="C4056" s="14" t="s">
        <v>323</v>
      </c>
      <c r="D4056" s="14">
        <v>2004</v>
      </c>
      <c r="E4056" s="14">
        <v>12</v>
      </c>
      <c r="F4056" s="14">
        <v>55</v>
      </c>
      <c r="G4056" s="14">
        <v>1</v>
      </c>
      <c r="H4056" s="14">
        <v>56</v>
      </c>
      <c r="I4056" s="14" t="b">
        <v>1</v>
      </c>
      <c r="J4056" s="6">
        <v>1.7857142857142901E-2</v>
      </c>
      <c r="K4056">
        <f t="shared" si="315"/>
        <v>1.0934083099031552E-4</v>
      </c>
      <c r="L4056">
        <f t="shared" si="319"/>
        <v>1.0456616612954476E-2</v>
      </c>
      <c r="M4056">
        <f t="shared" si="316"/>
        <v>1.867252966599018E-4</v>
      </c>
      <c r="N4056">
        <f t="shared" si="317"/>
        <v>1.0456616612954476E-2</v>
      </c>
      <c r="O4056">
        <f t="shared" si="318"/>
        <v>0.12547939935545371</v>
      </c>
      <c r="Q4056" s="7">
        <v>4030</v>
      </c>
      <c r="R4056" s="7">
        <v>1.4274243766522518E-3</v>
      </c>
      <c r="S4056" s="7">
        <v>-1.0030173843428595E-3</v>
      </c>
      <c r="U4056" s="7">
        <v>88.308130615822918</v>
      </c>
      <c r="V4056" s="7">
        <v>2.6655941827004458E-3</v>
      </c>
    </row>
    <row r="4057" spans="1:22" x14ac:dyDescent="0.35">
      <c r="A4057" s="3">
        <v>2016</v>
      </c>
      <c r="B4057" s="13" t="s">
        <v>26</v>
      </c>
      <c r="C4057" s="13" t="s">
        <v>27</v>
      </c>
      <c r="D4057" s="13">
        <v>2007</v>
      </c>
      <c r="E4057" s="17">
        <v>9</v>
      </c>
      <c r="F4057" s="13">
        <v>441</v>
      </c>
      <c r="G4057" s="13">
        <v>8</v>
      </c>
      <c r="H4057" s="13">
        <v>449</v>
      </c>
      <c r="I4057" s="13" t="b">
        <v>1</v>
      </c>
      <c r="J4057" s="4">
        <v>1.7817371937639201E-2</v>
      </c>
      <c r="K4057">
        <f t="shared" si="315"/>
        <v>8.7667916276163696E-4</v>
      </c>
      <c r="L4057">
        <f t="shared" si="319"/>
        <v>2.9608768342530511E-2</v>
      </c>
      <c r="M4057">
        <f t="shared" si="316"/>
        <v>5.2755043817426304E-4</v>
      </c>
      <c r="N4057">
        <f t="shared" si="317"/>
        <v>2.9608768342530511E-2</v>
      </c>
      <c r="O4057">
        <f t="shared" si="318"/>
        <v>0.2664789150827746</v>
      </c>
      <c r="Q4057" s="7">
        <v>4031</v>
      </c>
      <c r="R4057" s="7">
        <v>1.2799252743683851E-3</v>
      </c>
      <c r="S4057" s="7">
        <v>-7.7815675173404698E-4</v>
      </c>
      <c r="U4057" s="7">
        <v>88.330046022353713</v>
      </c>
      <c r="V4057" s="7">
        <v>2.6682909010305369E-3</v>
      </c>
    </row>
    <row r="4058" spans="1:22" x14ac:dyDescent="0.35">
      <c r="A4058" s="3">
        <v>2015</v>
      </c>
      <c r="B4058" s="13" t="s">
        <v>37</v>
      </c>
      <c r="C4058" s="13" t="s">
        <v>39</v>
      </c>
      <c r="D4058" s="13">
        <v>2009</v>
      </c>
      <c r="E4058" s="14">
        <v>6</v>
      </c>
      <c r="F4058" s="13">
        <v>222</v>
      </c>
      <c r="G4058" s="13">
        <v>4</v>
      </c>
      <c r="H4058" s="13">
        <v>226</v>
      </c>
      <c r="I4058" s="13" t="b">
        <v>1</v>
      </c>
      <c r="J4058" s="4">
        <v>1.7699115044247801E-2</v>
      </c>
      <c r="K4058">
        <f t="shared" si="315"/>
        <v>4.4126835363948768E-4</v>
      </c>
      <c r="L4058">
        <f t="shared" si="319"/>
        <v>2.100638840066249E-2</v>
      </c>
      <c r="M4058">
        <f t="shared" si="316"/>
        <v>3.7179448496747801E-4</v>
      </c>
      <c r="N4058">
        <f t="shared" si="317"/>
        <v>2.100638840066249E-2</v>
      </c>
      <c r="O4058">
        <f t="shared" si="318"/>
        <v>0.12603833040397494</v>
      </c>
      <c r="Q4058" s="7">
        <v>4032</v>
      </c>
      <c r="R4058" s="7">
        <v>5.6951307378759822E-4</v>
      </c>
      <c r="S4058" s="7">
        <v>-2.4117244607946227E-4</v>
      </c>
      <c r="U4058" s="7">
        <v>88.351961428884493</v>
      </c>
      <c r="V4058" s="7">
        <v>2.6725912815605177E-3</v>
      </c>
    </row>
    <row r="4059" spans="1:22" x14ac:dyDescent="0.35">
      <c r="A4059" s="24">
        <v>2014</v>
      </c>
      <c r="B4059" s="17" t="s">
        <v>42</v>
      </c>
      <c r="C4059" s="17" t="s">
        <v>151</v>
      </c>
      <c r="D4059" s="17">
        <v>2008</v>
      </c>
      <c r="E4059" s="17">
        <v>6</v>
      </c>
      <c r="F4059" s="17">
        <v>111</v>
      </c>
      <c r="G4059" s="17">
        <v>2</v>
      </c>
      <c r="H4059" s="17">
        <v>113</v>
      </c>
      <c r="I4059" s="17" t="b">
        <v>1</v>
      </c>
      <c r="J4059" s="25">
        <v>1.7699115044247801E-2</v>
      </c>
      <c r="K4059">
        <f t="shared" si="315"/>
        <v>2.2063417681974384E-4</v>
      </c>
      <c r="L4059">
        <f t="shared" si="319"/>
        <v>1.4853759686346883E-2</v>
      </c>
      <c r="M4059">
        <f t="shared" si="316"/>
        <v>2.6289840152826362E-4</v>
      </c>
      <c r="N4059">
        <f t="shared" si="317"/>
        <v>1.4853759686346883E-2</v>
      </c>
      <c r="O4059">
        <f t="shared" si="318"/>
        <v>8.9122558118081299E-2</v>
      </c>
      <c r="Q4059" s="7">
        <v>4033</v>
      </c>
      <c r="R4059" s="7">
        <v>9.0527747120607808E-4</v>
      </c>
      <c r="S4059" s="7">
        <v>-6.3759870719707745E-4</v>
      </c>
      <c r="U4059" s="7">
        <v>88.373876835415288</v>
      </c>
      <c r="V4059" s="7">
        <v>2.6764466263119466E-3</v>
      </c>
    </row>
    <row r="4060" spans="1:22" x14ac:dyDescent="0.35">
      <c r="A4060" s="5">
        <v>2014</v>
      </c>
      <c r="B4060" s="14" t="s">
        <v>26</v>
      </c>
      <c r="C4060" s="14" t="s">
        <v>100</v>
      </c>
      <c r="D4060" s="14">
        <v>2008</v>
      </c>
      <c r="E4060" s="14">
        <v>6</v>
      </c>
      <c r="F4060" s="14">
        <v>111</v>
      </c>
      <c r="G4060" s="14">
        <v>2</v>
      </c>
      <c r="H4060" s="14">
        <v>113</v>
      </c>
      <c r="I4060" s="14" t="b">
        <v>1</v>
      </c>
      <c r="J4060" s="6">
        <v>1.7699115044247801E-2</v>
      </c>
      <c r="K4060">
        <f t="shared" si="315"/>
        <v>2.2063417681974384E-4</v>
      </c>
      <c r="L4060">
        <f t="shared" si="319"/>
        <v>1.4853759686346883E-2</v>
      </c>
      <c r="M4060">
        <f t="shared" si="316"/>
        <v>2.6289840152826362E-4</v>
      </c>
      <c r="N4060">
        <f t="shared" si="317"/>
        <v>1.4853759686346883E-2</v>
      </c>
      <c r="O4060">
        <f t="shared" si="318"/>
        <v>8.9122558118081299E-2</v>
      </c>
      <c r="Q4060" s="7">
        <v>4034</v>
      </c>
      <c r="R4060" s="7">
        <v>8.0787992759705934E-4</v>
      </c>
      <c r="S4060" s="7">
        <v>-3.4495400569279256E-4</v>
      </c>
      <c r="U4060" s="7">
        <v>88.395792241946083</v>
      </c>
      <c r="V4060" s="7">
        <v>2.6782046612561184E-3</v>
      </c>
    </row>
    <row r="4061" spans="1:22" x14ac:dyDescent="0.35">
      <c r="A4061" s="3">
        <v>2016</v>
      </c>
      <c r="B4061" s="13" t="s">
        <v>30</v>
      </c>
      <c r="C4061" s="13" t="s">
        <v>44</v>
      </c>
      <c r="D4061" s="13">
        <v>2009</v>
      </c>
      <c r="E4061" s="17">
        <v>7</v>
      </c>
      <c r="F4061" s="13">
        <v>111</v>
      </c>
      <c r="G4061" s="13">
        <v>2</v>
      </c>
      <c r="H4061" s="13">
        <v>113</v>
      </c>
      <c r="I4061" s="13" t="b">
        <v>1</v>
      </c>
      <c r="J4061" s="4">
        <v>1.7699115044247801E-2</v>
      </c>
      <c r="K4061">
        <f t="shared" si="315"/>
        <v>2.2063417681974384E-4</v>
      </c>
      <c r="L4061">
        <f t="shared" si="319"/>
        <v>1.4853759686346883E-2</v>
      </c>
      <c r="M4061">
        <f t="shared" si="316"/>
        <v>2.6289840152826362E-4</v>
      </c>
      <c r="N4061">
        <f t="shared" si="317"/>
        <v>1.4853759686346883E-2</v>
      </c>
      <c r="O4061">
        <f t="shared" si="318"/>
        <v>0.10397631780442818</v>
      </c>
      <c r="Q4061" s="7">
        <v>4035</v>
      </c>
      <c r="R4061" s="7">
        <v>1.3509917040895453E-3</v>
      </c>
      <c r="S4061" s="7">
        <v>-1.0845324396529317E-3</v>
      </c>
      <c r="U4061" s="7">
        <v>88.417707648476878</v>
      </c>
      <c r="V4061" s="7">
        <v>2.6782046612561184E-3</v>
      </c>
    </row>
    <row r="4062" spans="1:22" x14ac:dyDescent="0.35">
      <c r="A4062" s="3">
        <v>2015</v>
      </c>
      <c r="B4062" s="13" t="s">
        <v>30</v>
      </c>
      <c r="C4062" s="13" t="s">
        <v>36</v>
      </c>
      <c r="D4062" s="13">
        <v>2008</v>
      </c>
      <c r="E4062" s="14">
        <v>7</v>
      </c>
      <c r="F4062" s="13">
        <v>224</v>
      </c>
      <c r="G4062" s="13">
        <v>4</v>
      </c>
      <c r="H4062" s="13">
        <v>228</v>
      </c>
      <c r="I4062" s="13" t="b">
        <v>1</v>
      </c>
      <c r="J4062" s="4">
        <v>1.7543859649122799E-2</v>
      </c>
      <c r="K4062">
        <f t="shared" si="315"/>
        <v>4.4517338331771322E-4</v>
      </c>
      <c r="L4062">
        <f t="shared" si="319"/>
        <v>2.1099132288265154E-2</v>
      </c>
      <c r="M4062">
        <f t="shared" si="316"/>
        <v>3.7016021558359901E-4</v>
      </c>
      <c r="N4062">
        <f t="shared" si="317"/>
        <v>2.1099132288265154E-2</v>
      </c>
      <c r="O4062">
        <f t="shared" si="318"/>
        <v>0.14769392601785608</v>
      </c>
      <c r="Q4062" s="7">
        <v>4036</v>
      </c>
      <c r="R4062" s="7">
        <v>3.3081960653263953E-4</v>
      </c>
      <c r="S4062" s="7">
        <v>-1.4240445373953065E-4</v>
      </c>
      <c r="U4062" s="7">
        <v>88.439623055007658</v>
      </c>
      <c r="V4062" s="7">
        <v>2.6782046612561184E-3</v>
      </c>
    </row>
    <row r="4063" spans="1:22" x14ac:dyDescent="0.35">
      <c r="A4063" s="3">
        <v>2014</v>
      </c>
      <c r="B4063" s="13" t="s">
        <v>26</v>
      </c>
      <c r="C4063" s="13" t="s">
        <v>178</v>
      </c>
      <c r="D4063" s="13">
        <v>2008</v>
      </c>
      <c r="E4063" s="17">
        <v>6</v>
      </c>
      <c r="F4063" s="13">
        <v>112</v>
      </c>
      <c r="G4063" s="13">
        <v>2</v>
      </c>
      <c r="H4063" s="13">
        <v>114</v>
      </c>
      <c r="I4063" s="13" t="b">
        <v>1</v>
      </c>
      <c r="J4063" s="4">
        <v>1.7543859649122799E-2</v>
      </c>
      <c r="K4063">
        <f t="shared" si="315"/>
        <v>2.2258669165885661E-4</v>
      </c>
      <c r="L4063">
        <f t="shared" si="319"/>
        <v>1.4919339518184329E-2</v>
      </c>
      <c r="M4063">
        <f t="shared" si="316"/>
        <v>2.6174279856463724E-4</v>
      </c>
      <c r="N4063">
        <f t="shared" si="317"/>
        <v>1.4919339518184329E-2</v>
      </c>
      <c r="O4063">
        <f t="shared" si="318"/>
        <v>8.9516037109105967E-2</v>
      </c>
      <c r="Q4063" s="7">
        <v>4037</v>
      </c>
      <c r="R4063" s="7">
        <v>3.3081960653263953E-4</v>
      </c>
      <c r="S4063" s="7">
        <v>-1.4240445373953065E-4</v>
      </c>
      <c r="U4063" s="7">
        <v>88.461538461538453</v>
      </c>
      <c r="V4063" s="7">
        <v>2.6787108902864929E-3</v>
      </c>
    </row>
    <row r="4064" spans="1:22" x14ac:dyDescent="0.35">
      <c r="A4064" s="3">
        <v>2017</v>
      </c>
      <c r="B4064" s="13" t="s">
        <v>33</v>
      </c>
      <c r="C4064" s="13" t="s">
        <v>55</v>
      </c>
      <c r="D4064" s="13">
        <v>2009</v>
      </c>
      <c r="E4064" s="14">
        <v>8</v>
      </c>
      <c r="F4064" s="13">
        <v>112</v>
      </c>
      <c r="G4064" s="13">
        <v>2</v>
      </c>
      <c r="H4064" s="13">
        <v>114</v>
      </c>
      <c r="I4064" s="13" t="b">
        <v>1</v>
      </c>
      <c r="J4064" s="4">
        <v>1.7543859649122799E-2</v>
      </c>
      <c r="K4064">
        <f t="shared" si="315"/>
        <v>2.2258669165885661E-4</v>
      </c>
      <c r="L4064">
        <f t="shared" si="319"/>
        <v>1.4919339518184329E-2</v>
      </c>
      <c r="M4064">
        <f t="shared" si="316"/>
        <v>2.6174279856463724E-4</v>
      </c>
      <c r="N4064">
        <f t="shared" si="317"/>
        <v>1.4919339518184329E-2</v>
      </c>
      <c r="O4064">
        <f t="shared" si="318"/>
        <v>0.11935471614547463</v>
      </c>
      <c r="Q4064" s="7">
        <v>4038</v>
      </c>
      <c r="R4064" s="7">
        <v>9.5529539528848683E-4</v>
      </c>
      <c r="S4064" s="7">
        <v>-7.6688024249537789E-4</v>
      </c>
      <c r="U4064" s="7">
        <v>88.483453868069248</v>
      </c>
      <c r="V4064" s="7">
        <v>2.6792467932408009E-3</v>
      </c>
    </row>
    <row r="4065" spans="1:22" x14ac:dyDescent="0.35">
      <c r="A4065" s="24">
        <v>2014</v>
      </c>
      <c r="B4065" s="17" t="s">
        <v>33</v>
      </c>
      <c r="C4065" s="17" t="s">
        <v>109</v>
      </c>
      <c r="D4065" s="17">
        <v>2007</v>
      </c>
      <c r="E4065" s="17">
        <v>7</v>
      </c>
      <c r="F4065" s="17">
        <v>56</v>
      </c>
      <c r="G4065" s="17">
        <v>1</v>
      </c>
      <c r="H4065" s="17">
        <v>57</v>
      </c>
      <c r="I4065" s="17" t="b">
        <v>1</v>
      </c>
      <c r="J4065" s="25">
        <v>1.7543859649122799E-2</v>
      </c>
      <c r="K4065">
        <f t="shared" si="315"/>
        <v>1.1129334582942831E-4</v>
      </c>
      <c r="L4065">
        <f t="shared" si="319"/>
        <v>1.0549566144132577E-2</v>
      </c>
      <c r="M4065">
        <f t="shared" si="316"/>
        <v>1.850801077917995E-4</v>
      </c>
      <c r="N4065">
        <f t="shared" si="317"/>
        <v>1.0549566144132577E-2</v>
      </c>
      <c r="O4065">
        <f t="shared" si="318"/>
        <v>7.384696300892804E-2</v>
      </c>
      <c r="Q4065" s="7">
        <v>4039</v>
      </c>
      <c r="R4065" s="7">
        <v>9.5529539528848683E-4</v>
      </c>
      <c r="S4065" s="7">
        <v>-7.6688024249537789E-4</v>
      </c>
      <c r="U4065" s="7">
        <v>88.505369274600042</v>
      </c>
      <c r="V4065" s="7">
        <v>2.6810892085111231E-3</v>
      </c>
    </row>
    <row r="4066" spans="1:22" x14ac:dyDescent="0.35">
      <c r="A4066" s="3">
        <v>2015</v>
      </c>
      <c r="B4066" s="13" t="s">
        <v>180</v>
      </c>
      <c r="C4066" s="13" t="s">
        <v>294</v>
      </c>
      <c r="D4066" s="13">
        <v>2005</v>
      </c>
      <c r="E4066" s="14">
        <v>10</v>
      </c>
      <c r="F4066" s="13">
        <v>56</v>
      </c>
      <c r="G4066" s="13">
        <v>1</v>
      </c>
      <c r="H4066" s="13">
        <v>57</v>
      </c>
      <c r="I4066" s="13" t="b">
        <v>1</v>
      </c>
      <c r="J4066" s="4">
        <v>1.7543859649122799E-2</v>
      </c>
      <c r="K4066">
        <f t="shared" si="315"/>
        <v>1.1129334582942831E-4</v>
      </c>
      <c r="L4066">
        <f t="shared" si="319"/>
        <v>1.0549566144132577E-2</v>
      </c>
      <c r="M4066">
        <f t="shared" si="316"/>
        <v>1.850801077917995E-4</v>
      </c>
      <c r="N4066">
        <f t="shared" si="317"/>
        <v>1.0549566144132577E-2</v>
      </c>
      <c r="O4066">
        <f t="shared" si="318"/>
        <v>0.10549566144132577</v>
      </c>
      <c r="Q4066" s="7">
        <v>4040</v>
      </c>
      <c r="R4066" s="7">
        <v>1.1114143424774485E-3</v>
      </c>
      <c r="S4066" s="7">
        <v>-9.2299918968433972E-4</v>
      </c>
      <c r="U4066" s="7">
        <v>88.527284681130823</v>
      </c>
      <c r="V4066" s="7">
        <v>2.6811946283168734E-3</v>
      </c>
    </row>
    <row r="4067" spans="1:22" x14ac:dyDescent="0.35">
      <c r="A4067" s="3">
        <v>2015</v>
      </c>
      <c r="B4067" s="13" t="s">
        <v>24</v>
      </c>
      <c r="C4067" s="13" t="s">
        <v>65</v>
      </c>
      <c r="D4067" s="13">
        <v>2008</v>
      </c>
      <c r="E4067" s="17">
        <v>7</v>
      </c>
      <c r="F4067" s="13">
        <v>56</v>
      </c>
      <c r="G4067" s="13">
        <v>1</v>
      </c>
      <c r="H4067" s="13">
        <v>57</v>
      </c>
      <c r="I4067" s="13" t="b">
        <v>1</v>
      </c>
      <c r="J4067" s="4">
        <v>1.7543859649122799E-2</v>
      </c>
      <c r="K4067">
        <f t="shared" si="315"/>
        <v>1.1129334582942831E-4</v>
      </c>
      <c r="L4067">
        <f t="shared" si="319"/>
        <v>1.0549566144132577E-2</v>
      </c>
      <c r="M4067">
        <f t="shared" si="316"/>
        <v>1.850801077917995E-4</v>
      </c>
      <c r="N4067">
        <f t="shared" si="317"/>
        <v>1.0549566144132577E-2</v>
      </c>
      <c r="O4067">
        <f t="shared" si="318"/>
        <v>7.384696300892804E-2</v>
      </c>
      <c r="Q4067" s="7">
        <v>4041</v>
      </c>
      <c r="R4067" s="7">
        <v>9.5529539528848683E-4</v>
      </c>
      <c r="S4067" s="7">
        <v>-7.6688024249537789E-4</v>
      </c>
      <c r="U4067" s="7">
        <v>88.549200087661617</v>
      </c>
      <c r="V4067" s="7">
        <v>2.6836354068180425E-3</v>
      </c>
    </row>
    <row r="4068" spans="1:22" x14ac:dyDescent="0.35">
      <c r="A4068" s="5">
        <v>2015</v>
      </c>
      <c r="B4068" s="14" t="s">
        <v>158</v>
      </c>
      <c r="C4068" s="14" t="s">
        <v>255</v>
      </c>
      <c r="D4068" s="14">
        <v>2004</v>
      </c>
      <c r="E4068" s="14">
        <v>11</v>
      </c>
      <c r="F4068" s="14">
        <v>56</v>
      </c>
      <c r="G4068" s="14">
        <v>1</v>
      </c>
      <c r="H4068" s="14">
        <v>57</v>
      </c>
      <c r="I4068" s="14" t="b">
        <v>1</v>
      </c>
      <c r="J4068" s="6">
        <v>1.7543859649122799E-2</v>
      </c>
      <c r="K4068">
        <f t="shared" si="315"/>
        <v>1.1129334582942831E-4</v>
      </c>
      <c r="L4068">
        <f t="shared" si="319"/>
        <v>1.0549566144132577E-2</v>
      </c>
      <c r="M4068">
        <f t="shared" si="316"/>
        <v>1.850801077917995E-4</v>
      </c>
      <c r="N4068">
        <f t="shared" si="317"/>
        <v>1.0549566144132577E-2</v>
      </c>
      <c r="O4068">
        <f t="shared" si="318"/>
        <v>0.11604522758545835</v>
      </c>
      <c r="Q4068" s="7">
        <v>4042</v>
      </c>
      <c r="R4068" s="7">
        <v>1.4236522368553726E-3</v>
      </c>
      <c r="S4068" s="7">
        <v>-1.2352370840622638E-3</v>
      </c>
      <c r="U4068" s="7">
        <v>88.571115494192412</v>
      </c>
      <c r="V4068" s="7">
        <v>2.6850112774066777E-3</v>
      </c>
    </row>
    <row r="4069" spans="1:22" x14ac:dyDescent="0.35">
      <c r="A4069" s="24">
        <v>2016</v>
      </c>
      <c r="B4069" s="17" t="s">
        <v>33</v>
      </c>
      <c r="C4069" s="17" t="s">
        <v>216</v>
      </c>
      <c r="D4069" s="17">
        <v>2008</v>
      </c>
      <c r="E4069" s="17">
        <v>8</v>
      </c>
      <c r="F4069" s="17">
        <v>56</v>
      </c>
      <c r="G4069" s="17">
        <v>1</v>
      </c>
      <c r="H4069" s="17">
        <v>57</v>
      </c>
      <c r="I4069" s="17" t="b">
        <v>1</v>
      </c>
      <c r="J4069" s="25">
        <v>1.7543859649122799E-2</v>
      </c>
      <c r="K4069">
        <f t="shared" si="315"/>
        <v>1.1129334582942831E-4</v>
      </c>
      <c r="L4069">
        <f t="shared" si="319"/>
        <v>1.0549566144132577E-2</v>
      </c>
      <c r="M4069">
        <f t="shared" si="316"/>
        <v>1.850801077917995E-4</v>
      </c>
      <c r="N4069">
        <f t="shared" si="317"/>
        <v>1.0549566144132577E-2</v>
      </c>
      <c r="O4069">
        <f t="shared" si="318"/>
        <v>8.4396529153060618E-2</v>
      </c>
      <c r="Q4069" s="7">
        <v>4043</v>
      </c>
      <c r="R4069" s="7">
        <v>7.9917644809952523E-4</v>
      </c>
      <c r="S4069" s="7">
        <v>-6.1076129530641629E-4</v>
      </c>
      <c r="U4069" s="7">
        <v>88.593030900723207</v>
      </c>
      <c r="V4069" s="7">
        <v>2.6864093567919101E-3</v>
      </c>
    </row>
    <row r="4070" spans="1:22" x14ac:dyDescent="0.35">
      <c r="A4070" s="3">
        <v>2017</v>
      </c>
      <c r="B4070" s="13" t="s">
        <v>26</v>
      </c>
      <c r="C4070" s="13" t="s">
        <v>201</v>
      </c>
      <c r="D4070" s="13">
        <v>2004</v>
      </c>
      <c r="E4070" s="14">
        <v>13</v>
      </c>
      <c r="F4070" s="13">
        <v>56</v>
      </c>
      <c r="G4070" s="13">
        <v>1</v>
      </c>
      <c r="H4070" s="13">
        <v>57</v>
      </c>
      <c r="I4070" s="13" t="b">
        <v>1</v>
      </c>
      <c r="J4070" s="4">
        <v>1.7543859649122799E-2</v>
      </c>
      <c r="K4070">
        <f t="shared" si="315"/>
        <v>1.1129334582942831E-4</v>
      </c>
      <c r="L4070">
        <f t="shared" si="319"/>
        <v>1.0549566144132577E-2</v>
      </c>
      <c r="M4070">
        <f t="shared" si="316"/>
        <v>1.850801077917995E-4</v>
      </c>
      <c r="N4070">
        <f t="shared" si="317"/>
        <v>1.0549566144132577E-2</v>
      </c>
      <c r="O4070">
        <f t="shared" si="318"/>
        <v>0.1371443598737235</v>
      </c>
      <c r="Q4070" s="7">
        <v>4044</v>
      </c>
      <c r="R4070" s="7">
        <v>6.4305750091056318E-4</v>
      </c>
      <c r="S4070" s="7">
        <v>-4.546423481174543E-4</v>
      </c>
      <c r="U4070" s="7">
        <v>88.614946307253987</v>
      </c>
      <c r="V4070" s="7">
        <v>2.6871213062410818E-3</v>
      </c>
    </row>
    <row r="4071" spans="1:22" x14ac:dyDescent="0.35">
      <c r="A4071" s="3">
        <v>2017</v>
      </c>
      <c r="B4071" s="13" t="s">
        <v>26</v>
      </c>
      <c r="C4071" s="13" t="s">
        <v>223</v>
      </c>
      <c r="D4071" s="13">
        <v>2009</v>
      </c>
      <c r="E4071" s="17">
        <v>8</v>
      </c>
      <c r="F4071" s="13">
        <v>56</v>
      </c>
      <c r="G4071" s="13">
        <v>1</v>
      </c>
      <c r="H4071" s="13">
        <v>57</v>
      </c>
      <c r="I4071" s="13" t="b">
        <v>1</v>
      </c>
      <c r="J4071" s="4">
        <v>1.7543859649122799E-2</v>
      </c>
      <c r="K4071">
        <f t="shared" ref="K4071:K4134" si="320">H4071/$H$1</f>
        <v>1.1129334582942831E-4</v>
      </c>
      <c r="L4071">
        <f t="shared" si="319"/>
        <v>1.0549566144132577E-2</v>
      </c>
      <c r="M4071">
        <f t="shared" ref="M4071:M4134" si="321">J4071*L4071</f>
        <v>1.850801077917995E-4</v>
      </c>
      <c r="N4071">
        <f t="shared" ref="N4071:N4134" si="322">L4071</f>
        <v>1.0549566144132577E-2</v>
      </c>
      <c r="O4071">
        <f t="shared" ref="O4071:O4134" si="323">E4071*L4071</f>
        <v>8.4396529153060618E-2</v>
      </c>
      <c r="Q4071" s="7">
        <v>4045</v>
      </c>
      <c r="R4071" s="7">
        <v>1.6596265873276112E-3</v>
      </c>
      <c r="S4071" s="7">
        <v>-1.3342664203354754E-3</v>
      </c>
      <c r="U4071" s="7">
        <v>88.636861713784782</v>
      </c>
      <c r="V4071" s="7">
        <v>2.6871213062410818E-3</v>
      </c>
    </row>
    <row r="4072" spans="1:22" x14ac:dyDescent="0.35">
      <c r="A4072" s="5">
        <v>2015</v>
      </c>
      <c r="B4072" s="14" t="s">
        <v>26</v>
      </c>
      <c r="C4072" s="14" t="s">
        <v>35</v>
      </c>
      <c r="D4072" s="14">
        <v>2007</v>
      </c>
      <c r="E4072" s="14">
        <v>8</v>
      </c>
      <c r="F4072" s="14">
        <v>282</v>
      </c>
      <c r="G4072" s="14">
        <v>5</v>
      </c>
      <c r="H4072" s="14">
        <v>287</v>
      </c>
      <c r="I4072" s="14" t="b">
        <v>1</v>
      </c>
      <c r="J4072" s="6">
        <v>1.74216027874564E-2</v>
      </c>
      <c r="K4072">
        <f t="shared" si="320"/>
        <v>5.6037175882536706E-4</v>
      </c>
      <c r="L4072">
        <f t="shared" si="319"/>
        <v>2.3672172668037193E-2</v>
      </c>
      <c r="M4072">
        <f t="shared" si="321"/>
        <v>4.1240718933862599E-4</v>
      </c>
      <c r="N4072">
        <f t="shared" si="322"/>
        <v>2.3672172668037193E-2</v>
      </c>
      <c r="O4072">
        <f t="shared" si="323"/>
        <v>0.18937738134429755</v>
      </c>
      <c r="Q4072" s="7">
        <v>4046</v>
      </c>
      <c r="R4072" s="7">
        <v>8.4849844808108964E-4</v>
      </c>
      <c r="S4072" s="7">
        <v>-5.2411387598977083E-4</v>
      </c>
      <c r="U4072" s="7">
        <v>88.658777120315577</v>
      </c>
      <c r="V4072" s="7">
        <v>2.6871213062410818E-3</v>
      </c>
    </row>
    <row r="4073" spans="1:22" x14ac:dyDescent="0.35">
      <c r="A4073" s="3">
        <v>2014</v>
      </c>
      <c r="B4073" s="13" t="s">
        <v>30</v>
      </c>
      <c r="C4073" s="13" t="s">
        <v>48</v>
      </c>
      <c r="D4073" s="13">
        <v>2007</v>
      </c>
      <c r="E4073" s="17">
        <v>7</v>
      </c>
      <c r="F4073" s="13">
        <v>113</v>
      </c>
      <c r="G4073" s="13">
        <v>2</v>
      </c>
      <c r="H4073" s="13">
        <v>115</v>
      </c>
      <c r="I4073" s="13" t="b">
        <v>1</v>
      </c>
      <c r="J4073" s="4">
        <v>1.7391304347826101E-2</v>
      </c>
      <c r="K4073">
        <f t="shared" si="320"/>
        <v>2.2453920649796939E-4</v>
      </c>
      <c r="L4073">
        <f t="shared" si="319"/>
        <v>1.498463234443773E-2</v>
      </c>
      <c r="M4073">
        <f t="shared" si="321"/>
        <v>2.6060230164239549E-4</v>
      </c>
      <c r="N4073">
        <f t="shared" si="322"/>
        <v>1.498463234443773E-2</v>
      </c>
      <c r="O4073">
        <f t="shared" si="323"/>
        <v>0.10489242641106411</v>
      </c>
      <c r="Q4073" s="7">
        <v>4047</v>
      </c>
      <c r="R4073" s="7">
        <v>1.1404344902636566E-3</v>
      </c>
      <c r="S4073" s="7">
        <v>-8.7636504328908384E-4</v>
      </c>
      <c r="U4073" s="7">
        <v>88.680692526846371</v>
      </c>
      <c r="V4073" s="7">
        <v>2.6891516210802283E-3</v>
      </c>
    </row>
    <row r="4074" spans="1:22" x14ac:dyDescent="0.35">
      <c r="A4074" s="3">
        <v>2014</v>
      </c>
      <c r="B4074" s="13" t="s">
        <v>42</v>
      </c>
      <c r="C4074" s="13" t="s">
        <v>112</v>
      </c>
      <c r="D4074" s="13">
        <v>2008</v>
      </c>
      <c r="E4074" s="14">
        <v>6</v>
      </c>
      <c r="F4074" s="13">
        <v>113</v>
      </c>
      <c r="G4074" s="13">
        <v>2</v>
      </c>
      <c r="H4074" s="13">
        <v>115</v>
      </c>
      <c r="I4074" s="13" t="b">
        <v>1</v>
      </c>
      <c r="J4074" s="4">
        <v>1.7391304347826101E-2</v>
      </c>
      <c r="K4074">
        <f t="shared" si="320"/>
        <v>2.2453920649796939E-4</v>
      </c>
      <c r="L4074">
        <f t="shared" si="319"/>
        <v>1.498463234443773E-2</v>
      </c>
      <c r="M4074">
        <f t="shared" si="321"/>
        <v>2.6060230164239549E-4</v>
      </c>
      <c r="N4074">
        <f t="shared" si="322"/>
        <v>1.498463234443773E-2</v>
      </c>
      <c r="O4074">
        <f t="shared" si="323"/>
        <v>8.9907794066626384E-2</v>
      </c>
      <c r="Q4074" s="7">
        <v>4048</v>
      </c>
      <c r="R4074" s="7">
        <v>1.8087853871701053E-3</v>
      </c>
      <c r="S4074" s="7">
        <v>-1.5447159401955324E-3</v>
      </c>
      <c r="U4074" s="7">
        <v>88.702607933377152</v>
      </c>
      <c r="V4074" s="7">
        <v>2.6891516210802283E-3</v>
      </c>
    </row>
    <row r="4075" spans="1:22" x14ac:dyDescent="0.35">
      <c r="A4075" s="24">
        <v>2015</v>
      </c>
      <c r="B4075" s="17" t="s">
        <v>104</v>
      </c>
      <c r="C4075" s="17" t="s">
        <v>105</v>
      </c>
      <c r="D4075" s="17">
        <v>2005</v>
      </c>
      <c r="E4075" s="17">
        <v>10</v>
      </c>
      <c r="F4075" s="17">
        <v>113</v>
      </c>
      <c r="G4075" s="17">
        <v>2</v>
      </c>
      <c r="H4075" s="17">
        <v>115</v>
      </c>
      <c r="I4075" s="17" t="b">
        <v>1</v>
      </c>
      <c r="J4075" s="25">
        <v>1.7391304347826101E-2</v>
      </c>
      <c r="K4075">
        <f t="shared" si="320"/>
        <v>2.2453920649796939E-4</v>
      </c>
      <c r="L4075">
        <f t="shared" si="319"/>
        <v>1.498463234443773E-2</v>
      </c>
      <c r="M4075">
        <f t="shared" si="321"/>
        <v>2.6060230164239549E-4</v>
      </c>
      <c r="N4075">
        <f t="shared" si="322"/>
        <v>1.498463234443773E-2</v>
      </c>
      <c r="O4075">
        <f t="shared" si="323"/>
        <v>0.14984632344437729</v>
      </c>
      <c r="Q4075" s="7">
        <v>4049</v>
      </c>
      <c r="R4075" s="7">
        <v>1.8087853871701053E-3</v>
      </c>
      <c r="S4075" s="7">
        <v>-1.5447159401955324E-3</v>
      </c>
      <c r="U4075" s="7">
        <v>88.724523339907947</v>
      </c>
      <c r="V4075" s="7">
        <v>2.6891516210802283E-3</v>
      </c>
    </row>
    <row r="4076" spans="1:22" x14ac:dyDescent="0.35">
      <c r="A4076" s="3">
        <v>2015</v>
      </c>
      <c r="B4076" s="13" t="s">
        <v>26</v>
      </c>
      <c r="C4076" s="13" t="s">
        <v>147</v>
      </c>
      <c r="D4076" s="13">
        <v>2007</v>
      </c>
      <c r="E4076" s="14">
        <v>8</v>
      </c>
      <c r="F4076" s="13">
        <v>113</v>
      </c>
      <c r="G4076" s="13">
        <v>2</v>
      </c>
      <c r="H4076" s="13">
        <v>115</v>
      </c>
      <c r="I4076" s="13" t="b">
        <v>1</v>
      </c>
      <c r="J4076" s="4">
        <v>1.7391304347826101E-2</v>
      </c>
      <c r="K4076">
        <f t="shared" si="320"/>
        <v>2.2453920649796939E-4</v>
      </c>
      <c r="L4076">
        <f t="shared" si="319"/>
        <v>1.498463234443773E-2</v>
      </c>
      <c r="M4076">
        <f t="shared" si="321"/>
        <v>2.6060230164239549E-4</v>
      </c>
      <c r="N4076">
        <f t="shared" si="322"/>
        <v>1.498463234443773E-2</v>
      </c>
      <c r="O4076">
        <f t="shared" si="323"/>
        <v>0.11987705875550184</v>
      </c>
      <c r="Q4076" s="7">
        <v>4050</v>
      </c>
      <c r="R4076" s="7">
        <v>1.1214725958408958E-3</v>
      </c>
      <c r="S4076" s="7">
        <v>-9.3474729918099398E-4</v>
      </c>
      <c r="U4076" s="7">
        <v>88.746438746438741</v>
      </c>
      <c r="V4076" s="7">
        <v>2.6899424317490166E-3</v>
      </c>
    </row>
    <row r="4077" spans="1:22" x14ac:dyDescent="0.35">
      <c r="A4077" s="24">
        <v>2013</v>
      </c>
      <c r="B4077" s="17" t="s">
        <v>26</v>
      </c>
      <c r="C4077" s="17" t="s">
        <v>35</v>
      </c>
      <c r="D4077" s="17">
        <v>2007</v>
      </c>
      <c r="E4077" s="17">
        <v>6</v>
      </c>
      <c r="F4077" s="17">
        <v>285</v>
      </c>
      <c r="G4077" s="17">
        <v>5</v>
      </c>
      <c r="H4077" s="17">
        <v>290</v>
      </c>
      <c r="I4077" s="17" t="b">
        <v>1</v>
      </c>
      <c r="J4077" s="25">
        <v>1.72413793103448E-2</v>
      </c>
      <c r="K4077">
        <f t="shared" si="320"/>
        <v>5.6622930334270535E-4</v>
      </c>
      <c r="L4077">
        <f t="shared" si="319"/>
        <v>2.3795573187942023E-2</v>
      </c>
      <c r="M4077">
        <f t="shared" si="321"/>
        <v>4.1026850324037904E-4</v>
      </c>
      <c r="N4077">
        <f t="shared" si="322"/>
        <v>2.3795573187942023E-2</v>
      </c>
      <c r="O4077">
        <f t="shared" si="323"/>
        <v>0.14277343912765214</v>
      </c>
      <c r="Q4077" s="7">
        <v>4051</v>
      </c>
      <c r="R4077" s="7">
        <v>3.3381351014979456E-4</v>
      </c>
      <c r="S4077" s="7">
        <v>-1.4708821348989275E-4</v>
      </c>
      <c r="U4077" s="7">
        <v>88.768354152969536</v>
      </c>
      <c r="V4077" s="7">
        <v>2.6914889979848442E-3</v>
      </c>
    </row>
    <row r="4078" spans="1:22" x14ac:dyDescent="0.35">
      <c r="A4078" s="5">
        <v>2017</v>
      </c>
      <c r="B4078" s="14" t="s">
        <v>104</v>
      </c>
      <c r="C4078" s="14" t="s">
        <v>115</v>
      </c>
      <c r="D4078" s="14">
        <v>2010</v>
      </c>
      <c r="E4078" s="14">
        <v>7</v>
      </c>
      <c r="F4078" s="14">
        <v>114</v>
      </c>
      <c r="G4078" s="14">
        <v>2</v>
      </c>
      <c r="H4078" s="14">
        <v>116</v>
      </c>
      <c r="I4078" s="14" t="b">
        <v>1</v>
      </c>
      <c r="J4078" s="6">
        <v>1.72413793103448E-2</v>
      </c>
      <c r="K4078">
        <f t="shared" si="320"/>
        <v>2.2649172133708216E-4</v>
      </c>
      <c r="L4078">
        <f t="shared" si="319"/>
        <v>1.5049641900626146E-2</v>
      </c>
      <c r="M4078">
        <f t="shared" si="321"/>
        <v>2.5947658449355384E-4</v>
      </c>
      <c r="N4078">
        <f t="shared" si="322"/>
        <v>1.5049641900626146E-2</v>
      </c>
      <c r="O4078">
        <f t="shared" si="323"/>
        <v>0.10534749330438302</v>
      </c>
      <c r="Q4078" s="7">
        <v>4052</v>
      </c>
      <c r="R4078" s="7">
        <v>1.1214725958408958E-3</v>
      </c>
      <c r="S4078" s="7">
        <v>-9.3474729918099398E-4</v>
      </c>
      <c r="U4078" s="7">
        <v>88.790269559500317</v>
      </c>
      <c r="V4078" s="7">
        <v>2.6951475072776727E-3</v>
      </c>
    </row>
    <row r="4079" spans="1:22" x14ac:dyDescent="0.35">
      <c r="A4079" s="24">
        <v>2014</v>
      </c>
      <c r="B4079" s="17" t="s">
        <v>241</v>
      </c>
      <c r="C4079" s="17" t="s">
        <v>242</v>
      </c>
      <c r="D4079" s="17">
        <v>2008</v>
      </c>
      <c r="E4079" s="17">
        <v>6</v>
      </c>
      <c r="F4079" s="17">
        <v>57</v>
      </c>
      <c r="G4079" s="17">
        <v>1</v>
      </c>
      <c r="H4079" s="17">
        <v>58</v>
      </c>
      <c r="I4079" s="17" t="b">
        <v>1</v>
      </c>
      <c r="J4079" s="25">
        <v>1.72413793103448E-2</v>
      </c>
      <c r="K4079">
        <f t="shared" si="320"/>
        <v>1.1324586066854108E-4</v>
      </c>
      <c r="L4079">
        <f t="shared" si="319"/>
        <v>1.064170384236195E-2</v>
      </c>
      <c r="M4079">
        <f t="shared" si="321"/>
        <v>1.8347765245451609E-4</v>
      </c>
      <c r="N4079">
        <f t="shared" si="322"/>
        <v>1.064170384236195E-2</v>
      </c>
      <c r="O4079">
        <f t="shared" si="323"/>
        <v>6.3850223054171706E-2</v>
      </c>
      <c r="Q4079" s="7">
        <v>4053</v>
      </c>
      <c r="R4079" s="7">
        <v>4.9134532728801474E-4</v>
      </c>
      <c r="S4079" s="7">
        <v>-3.0462003062811291E-4</v>
      </c>
      <c r="U4079" s="7">
        <v>88.812184966031111</v>
      </c>
      <c r="V4079" s="7">
        <v>2.6968016948501123E-3</v>
      </c>
    </row>
    <row r="4080" spans="1:22" x14ac:dyDescent="0.35">
      <c r="A4080" s="5">
        <v>2014</v>
      </c>
      <c r="B4080" s="14" t="s">
        <v>79</v>
      </c>
      <c r="C4080" s="14" t="s">
        <v>266</v>
      </c>
      <c r="D4080" s="14">
        <v>2006</v>
      </c>
      <c r="E4080" s="14">
        <v>8</v>
      </c>
      <c r="F4080" s="14">
        <v>57</v>
      </c>
      <c r="G4080" s="14">
        <v>1</v>
      </c>
      <c r="H4080" s="14">
        <v>58</v>
      </c>
      <c r="I4080" s="14" t="b">
        <v>1</v>
      </c>
      <c r="J4080" s="6">
        <v>1.72413793103448E-2</v>
      </c>
      <c r="K4080">
        <f t="shared" si="320"/>
        <v>1.1324586066854108E-4</v>
      </c>
      <c r="L4080">
        <f t="shared" si="319"/>
        <v>1.064170384236195E-2</v>
      </c>
      <c r="M4080">
        <f t="shared" si="321"/>
        <v>1.8347765245451609E-4</v>
      </c>
      <c r="N4080">
        <f t="shared" si="322"/>
        <v>1.064170384236195E-2</v>
      </c>
      <c r="O4080">
        <f t="shared" si="323"/>
        <v>8.5133630738895599E-2</v>
      </c>
      <c r="Q4080" s="7">
        <v>4054</v>
      </c>
      <c r="R4080" s="7">
        <v>1.2790044129791164E-3</v>
      </c>
      <c r="S4080" s="7">
        <v>-1.0922791163192147E-3</v>
      </c>
      <c r="U4080" s="7">
        <v>88.834100372561906</v>
      </c>
      <c r="V4080" s="7">
        <v>2.6969993105153325E-3</v>
      </c>
    </row>
    <row r="4081" spans="1:22" x14ac:dyDescent="0.35">
      <c r="A4081" s="24">
        <v>2014</v>
      </c>
      <c r="B4081" s="17" t="s">
        <v>26</v>
      </c>
      <c r="C4081" s="17" t="s">
        <v>237</v>
      </c>
      <c r="D4081" s="17">
        <v>2008</v>
      </c>
      <c r="E4081" s="17">
        <v>6</v>
      </c>
      <c r="F4081" s="17">
        <v>57</v>
      </c>
      <c r="G4081" s="17">
        <v>1</v>
      </c>
      <c r="H4081" s="17">
        <v>58</v>
      </c>
      <c r="I4081" s="17" t="b">
        <v>1</v>
      </c>
      <c r="J4081" s="25">
        <v>1.72413793103448E-2</v>
      </c>
      <c r="K4081">
        <f t="shared" si="320"/>
        <v>1.1324586066854108E-4</v>
      </c>
      <c r="L4081">
        <f t="shared" si="319"/>
        <v>1.064170384236195E-2</v>
      </c>
      <c r="M4081">
        <f t="shared" si="321"/>
        <v>1.8347765245451609E-4</v>
      </c>
      <c r="N4081">
        <f t="shared" si="322"/>
        <v>1.064170384236195E-2</v>
      </c>
      <c r="O4081">
        <f t="shared" si="323"/>
        <v>6.3850223054171706E-2</v>
      </c>
      <c r="Q4081" s="7">
        <v>4055</v>
      </c>
      <c r="R4081" s="7">
        <v>2.2834131742692117E-3</v>
      </c>
      <c r="S4081" s="7">
        <v>-1.7558627360949486E-3</v>
      </c>
      <c r="U4081" s="7">
        <v>88.856015779092701</v>
      </c>
      <c r="V4081" s="7">
        <v>2.703204767427656E-3</v>
      </c>
    </row>
    <row r="4082" spans="1:22" x14ac:dyDescent="0.35">
      <c r="A4082" s="5">
        <v>2015</v>
      </c>
      <c r="B4082" s="14" t="s">
        <v>24</v>
      </c>
      <c r="C4082" s="14" t="s">
        <v>169</v>
      </c>
      <c r="D4082" s="14">
        <v>2009</v>
      </c>
      <c r="E4082" s="14">
        <v>6</v>
      </c>
      <c r="F4082" s="14">
        <v>57</v>
      </c>
      <c r="G4082" s="14">
        <v>1</v>
      </c>
      <c r="H4082" s="14">
        <v>58</v>
      </c>
      <c r="I4082" s="14" t="b">
        <v>1</v>
      </c>
      <c r="J4082" s="6">
        <v>1.72413793103448E-2</v>
      </c>
      <c r="K4082">
        <f t="shared" si="320"/>
        <v>1.1324586066854108E-4</v>
      </c>
      <c r="L4082">
        <f t="shared" si="319"/>
        <v>1.064170384236195E-2</v>
      </c>
      <c r="M4082">
        <f t="shared" si="321"/>
        <v>1.8347765245451609E-4</v>
      </c>
      <c r="N4082">
        <f t="shared" si="322"/>
        <v>1.064170384236195E-2</v>
      </c>
      <c r="O4082">
        <f t="shared" si="323"/>
        <v>6.3850223054171706E-2</v>
      </c>
      <c r="Q4082" s="7">
        <v>4056</v>
      </c>
      <c r="R4082" s="7">
        <v>6.7060087475214413E-4</v>
      </c>
      <c r="S4082" s="7">
        <v>-2.9880638978466612E-4</v>
      </c>
      <c r="U4082" s="7">
        <v>88.877931185623481</v>
      </c>
      <c r="V4082" s="7">
        <v>2.705906621942619E-3</v>
      </c>
    </row>
    <row r="4083" spans="1:22" x14ac:dyDescent="0.35">
      <c r="A4083" s="24">
        <v>2015</v>
      </c>
      <c r="B4083" s="17" t="s">
        <v>33</v>
      </c>
      <c r="C4083" s="17" t="s">
        <v>86</v>
      </c>
      <c r="D4083" s="17">
        <v>2003</v>
      </c>
      <c r="E4083" s="17">
        <v>12</v>
      </c>
      <c r="F4083" s="17">
        <v>57</v>
      </c>
      <c r="G4083" s="17">
        <v>1</v>
      </c>
      <c r="H4083" s="17">
        <v>58</v>
      </c>
      <c r="I4083" s="17" t="b">
        <v>1</v>
      </c>
      <c r="J4083" s="25">
        <v>1.72413793103448E-2</v>
      </c>
      <c r="K4083">
        <f t="shared" si="320"/>
        <v>1.1324586066854108E-4</v>
      </c>
      <c r="L4083">
        <f t="shared" si="319"/>
        <v>1.064170384236195E-2</v>
      </c>
      <c r="M4083">
        <f t="shared" si="321"/>
        <v>1.8347765245451609E-4</v>
      </c>
      <c r="N4083">
        <f t="shared" si="322"/>
        <v>1.064170384236195E-2</v>
      </c>
      <c r="O4083">
        <f t="shared" si="323"/>
        <v>0.12770044610834341</v>
      </c>
      <c r="Q4083" s="7">
        <v>4057</v>
      </c>
      <c r="R4083" s="7">
        <v>4.7418642600687174E-4</v>
      </c>
      <c r="S4083" s="7">
        <v>-2.1128802447860812E-4</v>
      </c>
      <c r="U4083" s="7">
        <v>88.899846592154276</v>
      </c>
      <c r="V4083" s="7">
        <v>2.7062369933035838E-3</v>
      </c>
    </row>
    <row r="4084" spans="1:22" x14ac:dyDescent="0.35">
      <c r="A4084" s="3">
        <v>2016</v>
      </c>
      <c r="B4084" s="13" t="s">
        <v>30</v>
      </c>
      <c r="C4084" s="13" t="s">
        <v>85</v>
      </c>
      <c r="D4084" s="13">
        <v>2007</v>
      </c>
      <c r="E4084" s="14">
        <v>9</v>
      </c>
      <c r="F4084" s="13">
        <v>57</v>
      </c>
      <c r="G4084" s="13">
        <v>1</v>
      </c>
      <c r="H4084" s="13">
        <v>58</v>
      </c>
      <c r="I4084" s="13" t="b">
        <v>1</v>
      </c>
      <c r="J4084" s="4">
        <v>1.72413793103448E-2</v>
      </c>
      <c r="K4084">
        <f t="shared" si="320"/>
        <v>1.1324586066854108E-4</v>
      </c>
      <c r="L4084">
        <f t="shared" si="319"/>
        <v>1.064170384236195E-2</v>
      </c>
      <c r="M4084">
        <f t="shared" si="321"/>
        <v>1.8347765245451609E-4</v>
      </c>
      <c r="N4084">
        <f t="shared" si="322"/>
        <v>1.064170384236195E-2</v>
      </c>
      <c r="O4084">
        <f t="shared" si="323"/>
        <v>9.5775334581257546E-2</v>
      </c>
      <c r="Q4084" s="7">
        <v>4058</v>
      </c>
      <c r="R4084" s="7">
        <v>4.7418642600687174E-4</v>
      </c>
      <c r="S4084" s="7">
        <v>-2.1128802447860812E-4</v>
      </c>
      <c r="U4084" s="7">
        <v>88.921761998685071</v>
      </c>
      <c r="V4084" s="7">
        <v>2.7075168015685755E-3</v>
      </c>
    </row>
    <row r="4085" spans="1:22" x14ac:dyDescent="0.35">
      <c r="A4085" s="24">
        <v>2016</v>
      </c>
      <c r="B4085" s="17" t="s">
        <v>241</v>
      </c>
      <c r="C4085" s="17" t="s">
        <v>242</v>
      </c>
      <c r="D4085" s="17">
        <v>2007</v>
      </c>
      <c r="E4085" s="17">
        <v>9</v>
      </c>
      <c r="F4085" s="17">
        <v>57</v>
      </c>
      <c r="G4085" s="17">
        <v>1</v>
      </c>
      <c r="H4085" s="17">
        <v>58</v>
      </c>
      <c r="I4085" s="17" t="b">
        <v>1</v>
      </c>
      <c r="J4085" s="25">
        <v>1.72413793103448E-2</v>
      </c>
      <c r="K4085">
        <f t="shared" si="320"/>
        <v>1.1324586066854108E-4</v>
      </c>
      <c r="L4085">
        <f t="shared" si="319"/>
        <v>1.064170384236195E-2</v>
      </c>
      <c r="M4085">
        <f t="shared" si="321"/>
        <v>1.8347765245451609E-4</v>
      </c>
      <c r="N4085">
        <f t="shared" si="322"/>
        <v>1.064170384236195E-2</v>
      </c>
      <c r="O4085">
        <f t="shared" si="323"/>
        <v>9.5775334581257546E-2</v>
      </c>
      <c r="Q4085" s="7">
        <v>4059</v>
      </c>
      <c r="R4085" s="7">
        <v>6.9796241793008745E-4</v>
      </c>
      <c r="S4085" s="7">
        <v>-4.3506401640182384E-4</v>
      </c>
      <c r="U4085" s="7">
        <v>88.943677405215865</v>
      </c>
      <c r="V4085" s="7">
        <v>2.7080230920526224E-3</v>
      </c>
    </row>
    <row r="4086" spans="1:22" x14ac:dyDescent="0.35">
      <c r="A4086" s="5">
        <v>2016</v>
      </c>
      <c r="B4086" s="14" t="s">
        <v>30</v>
      </c>
      <c r="C4086" s="14" t="s">
        <v>32</v>
      </c>
      <c r="D4086" s="14">
        <v>2009</v>
      </c>
      <c r="E4086" s="14">
        <v>7</v>
      </c>
      <c r="F4086" s="14">
        <v>172</v>
      </c>
      <c r="G4086" s="14">
        <v>3</v>
      </c>
      <c r="H4086" s="14">
        <v>175</v>
      </c>
      <c r="I4086" s="14" t="b">
        <v>1</v>
      </c>
      <c r="J4086" s="6">
        <v>1.7142857142857099E-2</v>
      </c>
      <c r="K4086">
        <f t="shared" si="320"/>
        <v>3.4169009684473602E-4</v>
      </c>
      <c r="L4086">
        <f t="shared" si="319"/>
        <v>1.8484861288220043E-2</v>
      </c>
      <c r="M4086">
        <f t="shared" si="321"/>
        <v>3.1688333636948566E-4</v>
      </c>
      <c r="N4086">
        <f t="shared" si="322"/>
        <v>1.8484861288220043E-2</v>
      </c>
      <c r="O4086">
        <f t="shared" si="323"/>
        <v>0.1293940290175403</v>
      </c>
      <c r="Q4086" s="7">
        <v>4060</v>
      </c>
      <c r="R4086" s="7">
        <v>9.9142585440374284E-4</v>
      </c>
      <c r="S4086" s="7">
        <v>-6.2126563882014389E-4</v>
      </c>
      <c r="U4086" s="7">
        <v>88.965592811746646</v>
      </c>
      <c r="V4086" s="7">
        <v>2.7112071297098065E-3</v>
      </c>
    </row>
    <row r="4087" spans="1:22" x14ac:dyDescent="0.35">
      <c r="A4087" s="24">
        <v>2013</v>
      </c>
      <c r="B4087" s="17" t="s">
        <v>24</v>
      </c>
      <c r="C4087" s="17" t="s">
        <v>169</v>
      </c>
      <c r="D4087" s="17">
        <v>2006</v>
      </c>
      <c r="E4087" s="17">
        <v>7</v>
      </c>
      <c r="F4087" s="17">
        <v>115</v>
      </c>
      <c r="G4087" s="17">
        <v>2</v>
      </c>
      <c r="H4087" s="17">
        <v>117</v>
      </c>
      <c r="I4087" s="17" t="b">
        <v>1</v>
      </c>
      <c r="J4087" s="25">
        <v>1.7094017094017099E-2</v>
      </c>
      <c r="K4087">
        <f t="shared" si="320"/>
        <v>2.2844423617619493E-4</v>
      </c>
      <c r="L4087">
        <f t="shared" si="319"/>
        <v>1.5114371841932265E-2</v>
      </c>
      <c r="M4087">
        <f t="shared" si="321"/>
        <v>2.5836533063132086E-4</v>
      </c>
      <c r="N4087">
        <f t="shared" si="322"/>
        <v>1.5114371841932265E-2</v>
      </c>
      <c r="O4087">
        <f t="shared" si="323"/>
        <v>0.10580060289352586</v>
      </c>
      <c r="Q4087" s="7">
        <v>4061</v>
      </c>
      <c r="R4087" s="7">
        <v>4.7627997449114622E-4</v>
      </c>
      <c r="S4087" s="7">
        <v>-2.1453717592650898E-4</v>
      </c>
      <c r="U4087" s="7">
        <v>88.987508218277441</v>
      </c>
      <c r="V4087" s="7">
        <v>2.7112071297098065E-3</v>
      </c>
    </row>
    <row r="4088" spans="1:22" x14ac:dyDescent="0.35">
      <c r="A4088" s="3">
        <v>2014</v>
      </c>
      <c r="B4088" s="13" t="s">
        <v>136</v>
      </c>
      <c r="C4088" s="13" t="s">
        <v>137</v>
      </c>
      <c r="D4088" s="13">
        <v>2007</v>
      </c>
      <c r="E4088" s="14">
        <v>7</v>
      </c>
      <c r="F4088" s="13">
        <v>115</v>
      </c>
      <c r="G4088" s="13">
        <v>2</v>
      </c>
      <c r="H4088" s="13">
        <v>117</v>
      </c>
      <c r="I4088" s="13" t="b">
        <v>1</v>
      </c>
      <c r="J4088" s="4">
        <v>1.7094017094017099E-2</v>
      </c>
      <c r="K4088">
        <f t="shared" si="320"/>
        <v>2.2844423617619493E-4</v>
      </c>
      <c r="L4088">
        <f t="shared" si="319"/>
        <v>1.5114371841932265E-2</v>
      </c>
      <c r="M4088">
        <f t="shared" si="321"/>
        <v>2.5836533063132086E-4</v>
      </c>
      <c r="N4088">
        <f t="shared" si="322"/>
        <v>1.5114371841932265E-2</v>
      </c>
      <c r="O4088">
        <f t="shared" si="323"/>
        <v>0.10580060289352586</v>
      </c>
      <c r="Q4088" s="7">
        <v>4062</v>
      </c>
      <c r="R4088" s="7">
        <v>9.2580791489396035E-4</v>
      </c>
      <c r="S4088" s="7">
        <v>-6.6406511632932305E-4</v>
      </c>
      <c r="U4088" s="7">
        <v>89.009423624808235</v>
      </c>
      <c r="V4088" s="7">
        <v>2.7112071297098065E-3</v>
      </c>
    </row>
    <row r="4089" spans="1:22" x14ac:dyDescent="0.35">
      <c r="A4089" s="3">
        <v>2015</v>
      </c>
      <c r="B4089" s="13" t="s">
        <v>30</v>
      </c>
      <c r="C4089" s="13" t="s">
        <v>36</v>
      </c>
      <c r="D4089" s="13">
        <v>2006</v>
      </c>
      <c r="E4089" s="17">
        <v>9</v>
      </c>
      <c r="F4089" s="13">
        <v>231</v>
      </c>
      <c r="G4089" s="13">
        <v>4</v>
      </c>
      <c r="H4089" s="13">
        <v>235</v>
      </c>
      <c r="I4089" s="13" t="b">
        <v>1</v>
      </c>
      <c r="J4089" s="4">
        <v>1.7021276595744698E-2</v>
      </c>
      <c r="K4089">
        <f t="shared" si="320"/>
        <v>4.5884098719150266E-4</v>
      </c>
      <c r="L4089">
        <f t="shared" si="319"/>
        <v>2.1420573923018559E-2</v>
      </c>
      <c r="M4089">
        <f t="shared" si="321"/>
        <v>3.6460551358329503E-4</v>
      </c>
      <c r="N4089">
        <f t="shared" si="322"/>
        <v>2.1420573923018559E-2</v>
      </c>
      <c r="O4089">
        <f t="shared" si="323"/>
        <v>0.19278516530716702</v>
      </c>
      <c r="Q4089" s="7">
        <v>4063</v>
      </c>
      <c r="R4089" s="7">
        <v>4.9571292720187142E-4</v>
      </c>
      <c r="S4089" s="7">
        <v>-3.1063281941007194E-4</v>
      </c>
      <c r="U4089" s="7">
        <v>89.03133903133903</v>
      </c>
      <c r="V4089" s="7">
        <v>2.7128359716288657E-3</v>
      </c>
    </row>
    <row r="4090" spans="1:22" x14ac:dyDescent="0.35">
      <c r="A4090" s="5">
        <v>2014</v>
      </c>
      <c r="B4090" s="14" t="s">
        <v>26</v>
      </c>
      <c r="C4090" s="14" t="s">
        <v>111</v>
      </c>
      <c r="D4090" s="14">
        <v>2007</v>
      </c>
      <c r="E4090" s="14">
        <v>7</v>
      </c>
      <c r="F4090" s="14">
        <v>116</v>
      </c>
      <c r="G4090" s="14">
        <v>2</v>
      </c>
      <c r="H4090" s="14">
        <v>118</v>
      </c>
      <c r="I4090" s="14" t="b">
        <v>1</v>
      </c>
      <c r="J4090" s="6">
        <v>1.6949152542372899E-2</v>
      </c>
      <c r="K4090">
        <f t="shared" si="320"/>
        <v>2.303967510153077E-4</v>
      </c>
      <c r="L4090">
        <f t="shared" si="319"/>
        <v>1.5178825745600604E-2</v>
      </c>
      <c r="M4090">
        <f t="shared" si="321"/>
        <v>2.5726823297628166E-4</v>
      </c>
      <c r="N4090">
        <f t="shared" si="322"/>
        <v>1.5178825745600604E-2</v>
      </c>
      <c r="O4090">
        <f t="shared" si="323"/>
        <v>0.10625178021920423</v>
      </c>
      <c r="Q4090" s="7">
        <v>4064</v>
      </c>
      <c r="R4090" s="7">
        <v>9.7250930968934934E-4</v>
      </c>
      <c r="S4090" s="7">
        <v>-7.8742920189754987E-4</v>
      </c>
      <c r="U4090" s="7">
        <v>89.053254437869811</v>
      </c>
      <c r="V4090" s="7">
        <v>2.7128359716288657E-3</v>
      </c>
    </row>
    <row r="4091" spans="1:22" x14ac:dyDescent="0.35">
      <c r="A4091" s="24">
        <v>2013</v>
      </c>
      <c r="B4091" s="17" t="s">
        <v>92</v>
      </c>
      <c r="C4091" s="17" t="s">
        <v>335</v>
      </c>
      <c r="D4091" s="17">
        <v>2007</v>
      </c>
      <c r="E4091" s="17">
        <v>6</v>
      </c>
      <c r="F4091" s="17">
        <v>58</v>
      </c>
      <c r="G4091" s="17">
        <v>1</v>
      </c>
      <c r="H4091" s="17">
        <v>59</v>
      </c>
      <c r="I4091" s="17" t="b">
        <v>1</v>
      </c>
      <c r="J4091" s="25">
        <v>1.6949152542372899E-2</v>
      </c>
      <c r="K4091">
        <f t="shared" si="320"/>
        <v>1.1519837550765385E-4</v>
      </c>
      <c r="L4091">
        <f t="shared" si="319"/>
        <v>1.073305061516314E-2</v>
      </c>
      <c r="M4091">
        <f t="shared" si="321"/>
        <v>1.8191611212140934E-4</v>
      </c>
      <c r="N4091">
        <f t="shared" si="322"/>
        <v>1.073305061516314E-2</v>
      </c>
      <c r="O4091">
        <f t="shared" si="323"/>
        <v>6.4398303690978848E-2</v>
      </c>
      <c r="Q4091" s="7">
        <v>4065</v>
      </c>
      <c r="R4091" s="7">
        <v>4.9571292720187142E-4</v>
      </c>
      <c r="S4091" s="7">
        <v>-3.1063281941007194E-4</v>
      </c>
      <c r="U4091" s="7">
        <v>89.075169844400605</v>
      </c>
      <c r="V4091" s="7">
        <v>2.7128359716288757E-3</v>
      </c>
    </row>
    <row r="4092" spans="1:22" x14ac:dyDescent="0.35">
      <c r="A4092" s="3">
        <v>2014</v>
      </c>
      <c r="B4092" s="13" t="s">
        <v>37</v>
      </c>
      <c r="C4092" s="13" t="s">
        <v>59</v>
      </c>
      <c r="D4092" s="13">
        <v>2006</v>
      </c>
      <c r="E4092" s="14">
        <v>8</v>
      </c>
      <c r="F4092" s="13">
        <v>58</v>
      </c>
      <c r="G4092" s="13">
        <v>1</v>
      </c>
      <c r="H4092" s="13">
        <v>59</v>
      </c>
      <c r="I4092" s="13" t="b">
        <v>1</v>
      </c>
      <c r="J4092" s="4">
        <v>1.6949152542372899E-2</v>
      </c>
      <c r="K4092">
        <f t="shared" si="320"/>
        <v>1.1519837550765385E-4</v>
      </c>
      <c r="L4092">
        <f t="shared" si="319"/>
        <v>1.073305061516314E-2</v>
      </c>
      <c r="M4092">
        <f t="shared" si="321"/>
        <v>1.8191611212140934E-4</v>
      </c>
      <c r="N4092">
        <f t="shared" si="322"/>
        <v>1.073305061516314E-2</v>
      </c>
      <c r="O4092">
        <f t="shared" si="323"/>
        <v>8.5864404921305121E-2</v>
      </c>
      <c r="Q4092" s="7">
        <v>4066</v>
      </c>
      <c r="R4092" s="7">
        <v>1.1314414371851754E-3</v>
      </c>
      <c r="S4092" s="7">
        <v>-9.4636132939337591E-4</v>
      </c>
      <c r="U4092" s="7">
        <v>89.0970852509314</v>
      </c>
      <c r="V4092" s="7">
        <v>2.7154637157005565E-3</v>
      </c>
    </row>
    <row r="4093" spans="1:22" x14ac:dyDescent="0.35">
      <c r="A4093" s="3">
        <v>2014</v>
      </c>
      <c r="B4093" s="13" t="s">
        <v>33</v>
      </c>
      <c r="C4093" s="13" t="s">
        <v>254</v>
      </c>
      <c r="D4093" s="13">
        <v>2008</v>
      </c>
      <c r="E4093" s="17">
        <v>6</v>
      </c>
      <c r="F4093" s="13">
        <v>58</v>
      </c>
      <c r="G4093" s="13">
        <v>1</v>
      </c>
      <c r="H4093" s="13">
        <v>59</v>
      </c>
      <c r="I4093" s="13" t="b">
        <v>1</v>
      </c>
      <c r="J4093" s="4">
        <v>1.6949152542372899E-2</v>
      </c>
      <c r="K4093">
        <f t="shared" si="320"/>
        <v>1.1519837550765385E-4</v>
      </c>
      <c r="L4093">
        <f t="shared" si="319"/>
        <v>1.073305061516314E-2</v>
      </c>
      <c r="M4093">
        <f t="shared" si="321"/>
        <v>1.8191611212140934E-4</v>
      </c>
      <c r="N4093">
        <f t="shared" si="322"/>
        <v>1.073305061516314E-2</v>
      </c>
      <c r="O4093">
        <f t="shared" si="323"/>
        <v>6.4398303690978848E-2</v>
      </c>
      <c r="Q4093" s="7">
        <v>4067</v>
      </c>
      <c r="R4093" s="7">
        <v>6.5464505469769747E-4</v>
      </c>
      <c r="S4093" s="7">
        <v>-4.6956494690589799E-4</v>
      </c>
      <c r="U4093" s="7">
        <v>89.119000657462195</v>
      </c>
      <c r="V4093" s="7">
        <v>2.7171578414577143E-3</v>
      </c>
    </row>
    <row r="4094" spans="1:22" x14ac:dyDescent="0.35">
      <c r="A4094" s="3">
        <v>2016</v>
      </c>
      <c r="B4094" s="13" t="s">
        <v>153</v>
      </c>
      <c r="C4094" s="13" t="s">
        <v>305</v>
      </c>
      <c r="D4094" s="13">
        <v>2006</v>
      </c>
      <c r="E4094" s="14">
        <v>10</v>
      </c>
      <c r="F4094" s="13">
        <v>58</v>
      </c>
      <c r="G4094" s="13">
        <v>1</v>
      </c>
      <c r="H4094" s="13">
        <v>59</v>
      </c>
      <c r="I4094" s="13" t="b">
        <v>1</v>
      </c>
      <c r="J4094" s="4">
        <v>1.6949152542372899E-2</v>
      </c>
      <c r="K4094">
        <f t="shared" si="320"/>
        <v>1.1519837550765385E-4</v>
      </c>
      <c r="L4094">
        <f t="shared" si="319"/>
        <v>1.073305061516314E-2</v>
      </c>
      <c r="M4094">
        <f t="shared" si="321"/>
        <v>1.8191611212140934E-4</v>
      </c>
      <c r="N4094">
        <f t="shared" si="322"/>
        <v>1.073305061516314E-2</v>
      </c>
      <c r="O4094">
        <f t="shared" si="323"/>
        <v>0.10733050615163139</v>
      </c>
      <c r="Q4094" s="7">
        <v>4068</v>
      </c>
      <c r="R4094" s="7">
        <v>1.4493056921768273E-3</v>
      </c>
      <c r="S4094" s="7">
        <v>-1.2642255843850277E-3</v>
      </c>
      <c r="U4094" s="7">
        <v>89.140916063992975</v>
      </c>
      <c r="V4094" s="7">
        <v>2.7238862657292715E-3</v>
      </c>
    </row>
    <row r="4095" spans="1:22" x14ac:dyDescent="0.35">
      <c r="A4095" s="24">
        <v>2017</v>
      </c>
      <c r="B4095" s="17" t="s">
        <v>30</v>
      </c>
      <c r="C4095" s="17" t="s">
        <v>274</v>
      </c>
      <c r="D4095" s="17">
        <v>2006</v>
      </c>
      <c r="E4095" s="17">
        <v>11</v>
      </c>
      <c r="F4095" s="17">
        <v>58</v>
      </c>
      <c r="G4095" s="17">
        <v>1</v>
      </c>
      <c r="H4095" s="17">
        <v>59</v>
      </c>
      <c r="I4095" s="17" t="b">
        <v>1</v>
      </c>
      <c r="J4095" s="25">
        <v>1.6949152542372899E-2</v>
      </c>
      <c r="K4095">
        <f t="shared" si="320"/>
        <v>1.1519837550765385E-4</v>
      </c>
      <c r="L4095">
        <f t="shared" si="319"/>
        <v>1.073305061516314E-2</v>
      </c>
      <c r="M4095">
        <f t="shared" si="321"/>
        <v>1.8191611212140934E-4</v>
      </c>
      <c r="N4095">
        <f t="shared" si="322"/>
        <v>1.073305061516314E-2</v>
      </c>
      <c r="O4095">
        <f t="shared" si="323"/>
        <v>0.11806355676679454</v>
      </c>
      <c r="Q4095" s="7">
        <v>4069</v>
      </c>
      <c r="R4095" s="7">
        <v>6.5464505469769747E-4</v>
      </c>
      <c r="S4095" s="7">
        <v>-4.6956494690589799E-4</v>
      </c>
      <c r="U4095" s="7">
        <v>89.16283147052377</v>
      </c>
      <c r="V4095" s="7">
        <v>2.7238862657292715E-3</v>
      </c>
    </row>
    <row r="4096" spans="1:22" x14ac:dyDescent="0.35">
      <c r="A4096" s="3">
        <v>2017</v>
      </c>
      <c r="B4096" s="13" t="s">
        <v>92</v>
      </c>
      <c r="C4096" s="13" t="s">
        <v>93</v>
      </c>
      <c r="D4096" s="13">
        <v>2011</v>
      </c>
      <c r="E4096" s="14">
        <v>6</v>
      </c>
      <c r="F4096" s="13">
        <v>58</v>
      </c>
      <c r="G4096" s="13">
        <v>1</v>
      </c>
      <c r="H4096" s="13">
        <v>59</v>
      </c>
      <c r="I4096" s="13" t="b">
        <v>1</v>
      </c>
      <c r="J4096" s="4">
        <v>1.6949152542372899E-2</v>
      </c>
      <c r="K4096">
        <f t="shared" si="320"/>
        <v>1.1519837550765385E-4</v>
      </c>
      <c r="L4096">
        <f t="shared" si="319"/>
        <v>1.073305061516314E-2</v>
      </c>
      <c r="M4096">
        <f t="shared" si="321"/>
        <v>1.8191611212140934E-4</v>
      </c>
      <c r="N4096">
        <f t="shared" si="322"/>
        <v>1.073305061516314E-2</v>
      </c>
      <c r="O4096">
        <f t="shared" si="323"/>
        <v>6.4398303690978848E-2</v>
      </c>
      <c r="Q4096" s="7">
        <v>4070</v>
      </c>
      <c r="R4096" s="7">
        <v>1.4689581125285939E-3</v>
      </c>
      <c r="S4096" s="7">
        <v>-1.0565509231899679E-3</v>
      </c>
      <c r="U4096" s="7">
        <v>89.184746877054565</v>
      </c>
      <c r="V4096" s="7">
        <v>2.7238862657292715E-3</v>
      </c>
    </row>
    <row r="4097" spans="1:22" x14ac:dyDescent="0.35">
      <c r="A4097" s="3">
        <v>2014</v>
      </c>
      <c r="B4097" s="13" t="s">
        <v>26</v>
      </c>
      <c r="C4097" s="13" t="s">
        <v>27</v>
      </c>
      <c r="D4097" s="13">
        <v>2008</v>
      </c>
      <c r="E4097" s="17">
        <v>6</v>
      </c>
      <c r="F4097" s="13">
        <v>176</v>
      </c>
      <c r="G4097" s="13">
        <v>3</v>
      </c>
      <c r="H4097" s="13">
        <v>179</v>
      </c>
      <c r="I4097" s="13" t="b">
        <v>1</v>
      </c>
      <c r="J4097" s="4">
        <v>1.67597765363128E-2</v>
      </c>
      <c r="K4097">
        <f t="shared" si="320"/>
        <v>3.4950015620118711E-4</v>
      </c>
      <c r="L4097">
        <f t="shared" si="319"/>
        <v>1.8694923273476868E-2</v>
      </c>
      <c r="M4097">
        <f t="shared" si="321"/>
        <v>3.1332273642698568E-4</v>
      </c>
      <c r="N4097">
        <f t="shared" si="322"/>
        <v>1.8694923273476868E-2</v>
      </c>
      <c r="O4097">
        <f t="shared" si="323"/>
        <v>0.11216953964086121</v>
      </c>
      <c r="Q4097" s="7">
        <v>4071</v>
      </c>
      <c r="R4097" s="7">
        <v>7.0411198536694244E-4</v>
      </c>
      <c r="S4097" s="7">
        <v>-4.4350968372454695E-4</v>
      </c>
      <c r="U4097" s="7">
        <v>89.206662283585359</v>
      </c>
      <c r="V4097" s="7">
        <v>2.7248292764086345E-3</v>
      </c>
    </row>
    <row r="4098" spans="1:22" x14ac:dyDescent="0.35">
      <c r="A4098" s="3">
        <v>2013</v>
      </c>
      <c r="B4098" s="13" t="s">
        <v>33</v>
      </c>
      <c r="C4098" s="13" t="s">
        <v>254</v>
      </c>
      <c r="D4098" s="13">
        <v>2005</v>
      </c>
      <c r="E4098" s="14">
        <v>8</v>
      </c>
      <c r="F4098" s="13">
        <v>59</v>
      </c>
      <c r="G4098" s="13">
        <v>1</v>
      </c>
      <c r="H4098" s="13">
        <v>60</v>
      </c>
      <c r="I4098" s="13" t="b">
        <v>1</v>
      </c>
      <c r="J4098" s="4">
        <v>1.6666666666666701E-2</v>
      </c>
      <c r="K4098">
        <f t="shared" si="320"/>
        <v>1.1715089034676664E-4</v>
      </c>
      <c r="L4098">
        <f t="shared" si="319"/>
        <v>1.0823626487770476E-2</v>
      </c>
      <c r="M4098">
        <f t="shared" si="321"/>
        <v>1.8039377479617496E-4</v>
      </c>
      <c r="N4098">
        <f t="shared" si="322"/>
        <v>1.0823626487770476E-2</v>
      </c>
      <c r="O4098">
        <f t="shared" si="323"/>
        <v>8.6589011902163809E-2</v>
      </c>
      <c r="Q4098" s="7">
        <v>4072</v>
      </c>
      <c r="R4098" s="7">
        <v>4.78364360705732E-4</v>
      </c>
      <c r="S4098" s="7">
        <v>-2.177620590633365E-4</v>
      </c>
      <c r="U4098" s="7">
        <v>89.22857769011614</v>
      </c>
      <c r="V4098" s="7">
        <v>2.7280995494009469E-3</v>
      </c>
    </row>
    <row r="4099" spans="1:22" x14ac:dyDescent="0.35">
      <c r="A4099" s="3">
        <v>2013</v>
      </c>
      <c r="B4099" s="13" t="s">
        <v>26</v>
      </c>
      <c r="C4099" s="13" t="s">
        <v>133</v>
      </c>
      <c r="D4099" s="13">
        <v>1998</v>
      </c>
      <c r="E4099" s="17">
        <v>15</v>
      </c>
      <c r="F4099" s="13">
        <v>59</v>
      </c>
      <c r="G4099" s="13">
        <v>1</v>
      </c>
      <c r="H4099" s="13">
        <v>60</v>
      </c>
      <c r="I4099" s="13" t="b">
        <v>1</v>
      </c>
      <c r="J4099" s="4">
        <v>1.6666666666666701E-2</v>
      </c>
      <c r="K4099">
        <f t="shared" si="320"/>
        <v>1.1715089034676664E-4</v>
      </c>
      <c r="L4099">
        <f t="shared" si="319"/>
        <v>1.0823626487770476E-2</v>
      </c>
      <c r="M4099">
        <f t="shared" si="321"/>
        <v>1.8039377479617496E-4</v>
      </c>
      <c r="N4099">
        <f t="shared" si="322"/>
        <v>1.0823626487770476E-2</v>
      </c>
      <c r="O4099">
        <f t="shared" si="323"/>
        <v>0.16235439731655715</v>
      </c>
      <c r="Q4099" s="7">
        <v>4073</v>
      </c>
      <c r="R4099" s="7">
        <v>1.381354859350574E-3</v>
      </c>
      <c r="S4099" s="7">
        <v>-1.1207525577081785E-3</v>
      </c>
      <c r="U4099" s="7">
        <v>89.250493096646935</v>
      </c>
      <c r="V4099" s="7">
        <v>2.7313650810834992E-3</v>
      </c>
    </row>
    <row r="4100" spans="1:22" x14ac:dyDescent="0.35">
      <c r="A4100" s="5">
        <v>2014</v>
      </c>
      <c r="B4100" s="14" t="s">
        <v>26</v>
      </c>
      <c r="C4100" s="14" t="s">
        <v>334</v>
      </c>
      <c r="D4100" s="14">
        <v>2002</v>
      </c>
      <c r="E4100" s="14">
        <v>12</v>
      </c>
      <c r="F4100" s="14">
        <v>59</v>
      </c>
      <c r="G4100" s="14">
        <v>1</v>
      </c>
      <c r="H4100" s="14">
        <v>60</v>
      </c>
      <c r="I4100" s="14" t="b">
        <v>1</v>
      </c>
      <c r="J4100" s="6">
        <v>1.6666666666666701E-2</v>
      </c>
      <c r="K4100">
        <f t="shared" si="320"/>
        <v>1.1715089034676664E-4</v>
      </c>
      <c r="L4100">
        <f t="shared" ref="L4100:L4163" si="324">SQRT(K4100)</f>
        <v>1.0823626487770476E-2</v>
      </c>
      <c r="M4100">
        <f t="shared" si="321"/>
        <v>1.8039377479617496E-4</v>
      </c>
      <c r="N4100">
        <f t="shared" si="322"/>
        <v>1.0823626487770476E-2</v>
      </c>
      <c r="O4100">
        <f t="shared" si="323"/>
        <v>0.1298835178532457</v>
      </c>
      <c r="Q4100" s="7">
        <v>4074</v>
      </c>
      <c r="R4100" s="7">
        <v>9.2985961002815289E-4</v>
      </c>
      <c r="S4100" s="7">
        <v>-6.6925730838575739E-4</v>
      </c>
      <c r="U4100" s="7">
        <v>89.272408503177729</v>
      </c>
      <c r="V4100" s="7">
        <v>2.7313650810834992E-3</v>
      </c>
    </row>
    <row r="4101" spans="1:22" x14ac:dyDescent="0.35">
      <c r="A4101" s="24">
        <v>2015</v>
      </c>
      <c r="B4101" s="17" t="s">
        <v>30</v>
      </c>
      <c r="C4101" s="17" t="s">
        <v>327</v>
      </c>
      <c r="D4101" s="17">
        <v>2007</v>
      </c>
      <c r="E4101" s="17">
        <v>8</v>
      </c>
      <c r="F4101" s="17">
        <v>59</v>
      </c>
      <c r="G4101" s="17">
        <v>1</v>
      </c>
      <c r="H4101" s="17">
        <v>60</v>
      </c>
      <c r="I4101" s="17" t="b">
        <v>1</v>
      </c>
      <c r="J4101" s="25">
        <v>1.6666666666666701E-2</v>
      </c>
      <c r="K4101">
        <f t="shared" si="320"/>
        <v>1.1715089034676664E-4</v>
      </c>
      <c r="L4101">
        <f t="shared" si="324"/>
        <v>1.0823626487770476E-2</v>
      </c>
      <c r="M4101">
        <f t="shared" si="321"/>
        <v>1.8039377479617496E-4</v>
      </c>
      <c r="N4101">
        <f t="shared" si="322"/>
        <v>1.0823626487770476E-2</v>
      </c>
      <c r="O4101">
        <f t="shared" si="323"/>
        <v>8.6589011902163809E-2</v>
      </c>
      <c r="Q4101" s="7">
        <v>4075</v>
      </c>
      <c r="R4101" s="7">
        <v>7.5964187135373193E-4</v>
      </c>
      <c r="S4101" s="7">
        <v>-3.4937336811335289E-4</v>
      </c>
      <c r="U4101" s="7">
        <v>89.294323909708524</v>
      </c>
      <c r="V4101" s="7">
        <v>2.7393032907918834E-3</v>
      </c>
    </row>
    <row r="4102" spans="1:22" x14ac:dyDescent="0.35">
      <c r="A4102" s="5">
        <v>2016</v>
      </c>
      <c r="B4102" s="14" t="s">
        <v>180</v>
      </c>
      <c r="C4102" s="14" t="s">
        <v>181</v>
      </c>
      <c r="D4102" s="14">
        <v>2008</v>
      </c>
      <c r="E4102" s="14">
        <v>8</v>
      </c>
      <c r="F4102" s="14">
        <v>59</v>
      </c>
      <c r="G4102" s="14">
        <v>1</v>
      </c>
      <c r="H4102" s="14">
        <v>60</v>
      </c>
      <c r="I4102" s="14" t="b">
        <v>1</v>
      </c>
      <c r="J4102" s="6">
        <v>1.6666666666666701E-2</v>
      </c>
      <c r="K4102">
        <f t="shared" si="320"/>
        <v>1.1715089034676664E-4</v>
      </c>
      <c r="L4102">
        <f t="shared" si="324"/>
        <v>1.0823626487770476E-2</v>
      </c>
      <c r="M4102">
        <f t="shared" si="321"/>
        <v>1.8039377479617496E-4</v>
      </c>
      <c r="N4102">
        <f t="shared" si="322"/>
        <v>1.0823626487770476E-2</v>
      </c>
      <c r="O4102">
        <f t="shared" si="323"/>
        <v>8.6589011902163809E-2</v>
      </c>
      <c r="Q4102" s="7">
        <v>4076</v>
      </c>
      <c r="R4102" s="7">
        <v>7.0716671548133451E-4</v>
      </c>
      <c r="S4102" s="7">
        <v>-4.4769013098778067E-4</v>
      </c>
      <c r="U4102" s="7">
        <v>89.316239316239304</v>
      </c>
      <c r="V4102" s="7">
        <v>2.7457735935322684E-3</v>
      </c>
    </row>
    <row r="4103" spans="1:22" x14ac:dyDescent="0.35">
      <c r="A4103" s="3">
        <v>2017</v>
      </c>
      <c r="B4103" s="13" t="s">
        <v>52</v>
      </c>
      <c r="C4103" s="13" t="s">
        <v>62</v>
      </c>
      <c r="D4103" s="13">
        <v>2009</v>
      </c>
      <c r="E4103" s="17">
        <v>8</v>
      </c>
      <c r="F4103" s="13">
        <v>59</v>
      </c>
      <c r="G4103" s="13">
        <v>1</v>
      </c>
      <c r="H4103" s="13">
        <v>60</v>
      </c>
      <c r="I4103" s="13" t="b">
        <v>1</v>
      </c>
      <c r="J4103" s="4">
        <v>1.6666666666666701E-2</v>
      </c>
      <c r="K4103">
        <f t="shared" si="320"/>
        <v>1.1715089034676664E-4</v>
      </c>
      <c r="L4103">
        <f t="shared" si="324"/>
        <v>1.0823626487770476E-2</v>
      </c>
      <c r="M4103">
        <f t="shared" si="321"/>
        <v>1.8039377479617496E-4</v>
      </c>
      <c r="N4103">
        <f t="shared" si="322"/>
        <v>1.0823626487770476E-2</v>
      </c>
      <c r="O4103">
        <f t="shared" si="323"/>
        <v>8.6589011902163809E-2</v>
      </c>
      <c r="Q4103" s="7">
        <v>4077</v>
      </c>
      <c r="R4103" s="7">
        <v>3.3972217258041923E-4</v>
      </c>
      <c r="S4103" s="7">
        <v>-1.5624452012590314E-4</v>
      </c>
      <c r="U4103" s="7">
        <v>89.338154722770099</v>
      </c>
      <c r="V4103" s="7">
        <v>2.7460420544575402E-3</v>
      </c>
    </row>
    <row r="4104" spans="1:22" x14ac:dyDescent="0.35">
      <c r="A4104" s="3">
        <v>2017</v>
      </c>
      <c r="B4104" s="13" t="s">
        <v>158</v>
      </c>
      <c r="C4104" s="13" t="s">
        <v>159</v>
      </c>
      <c r="D4104" s="13">
        <v>2011</v>
      </c>
      <c r="E4104" s="14">
        <v>6</v>
      </c>
      <c r="F4104" s="13">
        <v>59</v>
      </c>
      <c r="G4104" s="13">
        <v>1</v>
      </c>
      <c r="H4104" s="13">
        <v>60</v>
      </c>
      <c r="I4104" s="13" t="b">
        <v>1</v>
      </c>
      <c r="J4104" s="4">
        <v>1.6666666666666701E-2</v>
      </c>
      <c r="K4104">
        <f t="shared" si="320"/>
        <v>1.1715089034676664E-4</v>
      </c>
      <c r="L4104">
        <f t="shared" si="324"/>
        <v>1.0823626487770476E-2</v>
      </c>
      <c r="M4104">
        <f t="shared" si="321"/>
        <v>1.8039377479617496E-4</v>
      </c>
      <c r="N4104">
        <f t="shared" si="322"/>
        <v>1.0823626487770476E-2</v>
      </c>
      <c r="O4104">
        <f t="shared" si="323"/>
        <v>6.494175892662285E-2</v>
      </c>
      <c r="Q4104" s="7">
        <v>4078</v>
      </c>
      <c r="R4104" s="7">
        <v>6.6036258731212E-4</v>
      </c>
      <c r="S4104" s="7">
        <v>-4.7688493485760388E-4</v>
      </c>
      <c r="U4104" s="7">
        <v>89.360070129300894</v>
      </c>
      <c r="V4104" s="7">
        <v>2.7473581542476703E-3</v>
      </c>
    </row>
    <row r="4105" spans="1:22" x14ac:dyDescent="0.35">
      <c r="A4105" s="24">
        <v>2013</v>
      </c>
      <c r="B4105" s="17" t="s">
        <v>42</v>
      </c>
      <c r="C4105" s="17" t="s">
        <v>43</v>
      </c>
      <c r="D4105" s="17">
        <v>2007</v>
      </c>
      <c r="E4105" s="17">
        <v>6</v>
      </c>
      <c r="F4105" s="17">
        <v>357</v>
      </c>
      <c r="G4105" s="17">
        <v>6</v>
      </c>
      <c r="H4105" s="17">
        <v>363</v>
      </c>
      <c r="I4105" s="17" t="b">
        <v>1</v>
      </c>
      <c r="J4105" s="25">
        <v>1.6528925619834701E-2</v>
      </c>
      <c r="K4105">
        <f t="shared" si="320"/>
        <v>7.0876288659793812E-4</v>
      </c>
      <c r="L4105">
        <f t="shared" si="324"/>
        <v>2.6622601048694287E-2</v>
      </c>
      <c r="M4105">
        <f t="shared" si="321"/>
        <v>4.4004299254040119E-4</v>
      </c>
      <c r="N4105">
        <f t="shared" si="322"/>
        <v>2.6622601048694287E-2</v>
      </c>
      <c r="O4105">
        <f t="shared" si="323"/>
        <v>0.15973560629216571</v>
      </c>
      <c r="Q4105" s="7">
        <v>4079</v>
      </c>
      <c r="R4105" s="7">
        <v>3.3972217258041923E-4</v>
      </c>
      <c r="S4105" s="7">
        <v>-1.5624452012590314E-4</v>
      </c>
      <c r="U4105" s="7">
        <v>89.381985535831689</v>
      </c>
      <c r="V4105" s="7">
        <v>2.7506353814277188E-3</v>
      </c>
    </row>
    <row r="4106" spans="1:22" x14ac:dyDescent="0.35">
      <c r="A4106" s="3">
        <v>2017</v>
      </c>
      <c r="B4106" s="13" t="s">
        <v>26</v>
      </c>
      <c r="C4106" s="13" t="s">
        <v>110</v>
      </c>
      <c r="D4106" s="13">
        <v>2006</v>
      </c>
      <c r="E4106" s="14">
        <v>11</v>
      </c>
      <c r="F4106" s="13">
        <v>119</v>
      </c>
      <c r="G4106" s="13">
        <v>2</v>
      </c>
      <c r="H4106" s="13">
        <v>121</v>
      </c>
      <c r="I4106" s="13" t="b">
        <v>1</v>
      </c>
      <c r="J4106" s="4">
        <v>1.6528925619834701E-2</v>
      </c>
      <c r="K4106">
        <f t="shared" si="320"/>
        <v>2.3625429553264605E-4</v>
      </c>
      <c r="L4106">
        <f t="shared" si="324"/>
        <v>1.5370565881991659E-2</v>
      </c>
      <c r="M4106">
        <f t="shared" si="321"/>
        <v>2.540589401982091E-4</v>
      </c>
      <c r="N4106">
        <f t="shared" si="322"/>
        <v>1.5370565881991659E-2</v>
      </c>
      <c r="O4106">
        <f t="shared" si="323"/>
        <v>0.16907622470190825</v>
      </c>
      <c r="Q4106" s="7">
        <v>4080</v>
      </c>
      <c r="R4106" s="7">
        <v>3.3972217258041923E-4</v>
      </c>
      <c r="S4106" s="7">
        <v>-1.5624452012590314E-4</v>
      </c>
      <c r="U4106" s="7">
        <v>89.403900942362469</v>
      </c>
      <c r="V4106" s="7">
        <v>2.7521647868177413E-3</v>
      </c>
    </row>
    <row r="4107" spans="1:22" x14ac:dyDescent="0.35">
      <c r="A4107" s="3">
        <v>2015</v>
      </c>
      <c r="B4107" s="13" t="s">
        <v>26</v>
      </c>
      <c r="C4107" s="13" t="s">
        <v>54</v>
      </c>
      <c r="D4107" s="13">
        <v>2006</v>
      </c>
      <c r="E4107" s="17">
        <v>9</v>
      </c>
      <c r="F4107" s="13">
        <v>60</v>
      </c>
      <c r="G4107" s="13">
        <v>1</v>
      </c>
      <c r="H4107" s="13">
        <v>61</v>
      </c>
      <c r="I4107" s="13" t="b">
        <v>1</v>
      </c>
      <c r="J4107" s="4">
        <v>1.63934426229508E-2</v>
      </c>
      <c r="K4107">
        <f t="shared" si="320"/>
        <v>1.1910340518587941E-4</v>
      </c>
      <c r="L4107">
        <f t="shared" si="324"/>
        <v>1.0913450654393385E-2</v>
      </c>
      <c r="M4107">
        <f t="shared" si="321"/>
        <v>1.7890902712120282E-4</v>
      </c>
      <c r="N4107">
        <f t="shared" si="322"/>
        <v>1.0913450654393385E-2</v>
      </c>
      <c r="O4107">
        <f t="shared" si="323"/>
        <v>9.8221055889540471E-2</v>
      </c>
      <c r="Q4107" s="7">
        <v>4081</v>
      </c>
      <c r="R4107" s="7">
        <v>1.3016434167755224E-3</v>
      </c>
      <c r="S4107" s="7">
        <v>-1.1181657643210064E-3</v>
      </c>
      <c r="U4107" s="7">
        <v>89.425816348893264</v>
      </c>
      <c r="V4107" s="7">
        <v>2.7530195678694626E-3</v>
      </c>
    </row>
    <row r="4108" spans="1:22" x14ac:dyDescent="0.35">
      <c r="A4108" s="3">
        <v>2017</v>
      </c>
      <c r="B4108" s="13" t="s">
        <v>136</v>
      </c>
      <c r="C4108" s="13" t="s">
        <v>205</v>
      </c>
      <c r="D4108" s="13">
        <v>2009</v>
      </c>
      <c r="E4108" s="14">
        <v>8</v>
      </c>
      <c r="F4108" s="13">
        <v>60</v>
      </c>
      <c r="G4108" s="13">
        <v>1</v>
      </c>
      <c r="H4108" s="13">
        <v>61</v>
      </c>
      <c r="I4108" s="13" t="b">
        <v>1</v>
      </c>
      <c r="J4108" s="4">
        <v>1.63934426229508E-2</v>
      </c>
      <c r="K4108">
        <f t="shared" si="320"/>
        <v>1.1910340518587941E-4</v>
      </c>
      <c r="L4108">
        <f t="shared" si="324"/>
        <v>1.0913450654393385E-2</v>
      </c>
      <c r="M4108">
        <f t="shared" si="321"/>
        <v>1.7890902712120282E-4</v>
      </c>
      <c r="N4108">
        <f t="shared" si="322"/>
        <v>1.0913450654393385E-2</v>
      </c>
      <c r="O4108">
        <f t="shared" si="323"/>
        <v>8.7307605235147079E-2</v>
      </c>
      <c r="Q4108" s="7">
        <v>4082</v>
      </c>
      <c r="R4108" s="7">
        <v>8.2068279467797044E-4</v>
      </c>
      <c r="S4108" s="7">
        <v>-6.3720514222345432E-4</v>
      </c>
      <c r="U4108" s="7">
        <v>89.447731755424059</v>
      </c>
      <c r="V4108" s="7">
        <v>2.7531143003139322E-3</v>
      </c>
    </row>
    <row r="4109" spans="1:22" x14ac:dyDescent="0.35">
      <c r="A4109" s="3">
        <v>2013</v>
      </c>
      <c r="B4109" s="13" t="s">
        <v>26</v>
      </c>
      <c r="C4109" s="13" t="s">
        <v>100</v>
      </c>
      <c r="D4109" s="13">
        <v>2003</v>
      </c>
      <c r="E4109" s="17">
        <v>10</v>
      </c>
      <c r="F4109" s="13">
        <v>121</v>
      </c>
      <c r="G4109" s="13">
        <v>2</v>
      </c>
      <c r="H4109" s="13">
        <v>123</v>
      </c>
      <c r="I4109" s="13" t="b">
        <v>1</v>
      </c>
      <c r="J4109" s="4">
        <v>1.6260162601626001E-2</v>
      </c>
      <c r="K4109">
        <f t="shared" si="320"/>
        <v>2.4015932521087159E-4</v>
      </c>
      <c r="L4109">
        <f t="shared" si="324"/>
        <v>1.5497074730763597E-2</v>
      </c>
      <c r="M4109">
        <f t="shared" si="321"/>
        <v>2.5198495497176558E-4</v>
      </c>
      <c r="N4109">
        <f t="shared" si="322"/>
        <v>1.5497074730763597E-2</v>
      </c>
      <c r="O4109">
        <f t="shared" si="323"/>
        <v>0.15497074730763596</v>
      </c>
      <c r="Q4109" s="7">
        <v>4083</v>
      </c>
      <c r="R4109" s="7">
        <v>8.2068279467797044E-4</v>
      </c>
      <c r="S4109" s="7">
        <v>-6.3720514222345432E-4</v>
      </c>
      <c r="U4109" s="7">
        <v>89.469647161954853</v>
      </c>
      <c r="V4109" s="7">
        <v>2.7536488337235499E-3</v>
      </c>
    </row>
    <row r="4110" spans="1:22" x14ac:dyDescent="0.35">
      <c r="A4110" s="3">
        <v>2015</v>
      </c>
      <c r="B4110" s="13" t="s">
        <v>104</v>
      </c>
      <c r="C4110" s="13" t="s">
        <v>115</v>
      </c>
      <c r="D4110" s="13">
        <v>2009</v>
      </c>
      <c r="E4110" s="14">
        <v>6</v>
      </c>
      <c r="F4110" s="13">
        <v>121</v>
      </c>
      <c r="G4110" s="13">
        <v>2</v>
      </c>
      <c r="H4110" s="13">
        <v>123</v>
      </c>
      <c r="I4110" s="13" t="b">
        <v>1</v>
      </c>
      <c r="J4110" s="4">
        <v>1.6260162601626001E-2</v>
      </c>
      <c r="K4110">
        <f t="shared" si="320"/>
        <v>2.4015932521087159E-4</v>
      </c>
      <c r="L4110">
        <f t="shared" si="324"/>
        <v>1.5497074730763597E-2</v>
      </c>
      <c r="M4110">
        <f t="shared" si="321"/>
        <v>2.5198495497176558E-4</v>
      </c>
      <c r="N4110">
        <f t="shared" si="322"/>
        <v>1.5497074730763597E-2</v>
      </c>
      <c r="O4110">
        <f t="shared" si="323"/>
        <v>9.2982448384581584E-2</v>
      </c>
      <c r="Q4110" s="7">
        <v>4084</v>
      </c>
      <c r="R4110" s="7">
        <v>8.6858403207419697E-4</v>
      </c>
      <c r="S4110" s="7">
        <v>-5.5170069570471131E-4</v>
      </c>
      <c r="U4110" s="7">
        <v>89.491562568485634</v>
      </c>
      <c r="V4110" s="7">
        <v>2.7558498607649909E-3</v>
      </c>
    </row>
    <row r="4111" spans="1:22" x14ac:dyDescent="0.35">
      <c r="A4111" s="24">
        <v>2016</v>
      </c>
      <c r="B4111" s="17" t="s">
        <v>26</v>
      </c>
      <c r="C4111" s="17" t="s">
        <v>144</v>
      </c>
      <c r="D4111" s="17">
        <v>2007</v>
      </c>
      <c r="E4111" s="17">
        <v>9</v>
      </c>
      <c r="F4111" s="17">
        <v>122</v>
      </c>
      <c r="G4111" s="17">
        <v>2</v>
      </c>
      <c r="H4111" s="17">
        <v>124</v>
      </c>
      <c r="I4111" s="17" t="b">
        <v>1</v>
      </c>
      <c r="J4111" s="25">
        <v>1.6129032258064498E-2</v>
      </c>
      <c r="K4111">
        <f t="shared" si="320"/>
        <v>2.4211184004998437E-4</v>
      </c>
      <c r="L4111">
        <f t="shared" si="324"/>
        <v>1.5559943446233484E-2</v>
      </c>
      <c r="M4111">
        <f t="shared" si="321"/>
        <v>2.5096682977795916E-4</v>
      </c>
      <c r="N4111">
        <f t="shared" si="322"/>
        <v>1.5559943446233484E-2</v>
      </c>
      <c r="O4111">
        <f t="shared" si="323"/>
        <v>0.14003949101610136</v>
      </c>
      <c r="Q4111" s="7">
        <v>4085</v>
      </c>
      <c r="R4111" s="7">
        <v>7.1020830678888882E-4</v>
      </c>
      <c r="S4111" s="7">
        <v>-4.5184297615756796E-4</v>
      </c>
      <c r="U4111" s="7">
        <v>89.513477975016428</v>
      </c>
      <c r="V4111" s="7">
        <v>2.7566241439742202E-3</v>
      </c>
    </row>
    <row r="4112" spans="1:22" x14ac:dyDescent="0.35">
      <c r="A4112" s="3">
        <v>2013</v>
      </c>
      <c r="B4112" s="13" t="s">
        <v>180</v>
      </c>
      <c r="C4112" s="13" t="s">
        <v>294</v>
      </c>
      <c r="D4112" s="13">
        <v>2007</v>
      </c>
      <c r="E4112" s="14">
        <v>6</v>
      </c>
      <c r="F4112" s="13">
        <v>61</v>
      </c>
      <c r="G4112" s="13">
        <v>1</v>
      </c>
      <c r="H4112" s="13">
        <v>62</v>
      </c>
      <c r="I4112" s="13" t="b">
        <v>1</v>
      </c>
      <c r="J4112" s="4">
        <v>1.6129032258064498E-2</v>
      </c>
      <c r="K4112">
        <f t="shared" si="320"/>
        <v>1.2105592002499218E-4</v>
      </c>
      <c r="L4112">
        <f t="shared" si="324"/>
        <v>1.1002541525710875E-2</v>
      </c>
      <c r="M4112">
        <f t="shared" si="321"/>
        <v>1.774603471888849E-4</v>
      </c>
      <c r="N4112">
        <f t="shared" si="322"/>
        <v>1.1002541525710875E-2</v>
      </c>
      <c r="O4112">
        <f t="shared" si="323"/>
        <v>6.6015249154265251E-2</v>
      </c>
      <c r="Q4112" s="7">
        <v>4086</v>
      </c>
      <c r="R4112" s="7">
        <v>7.1020830678888882E-4</v>
      </c>
      <c r="S4112" s="7">
        <v>-4.5184297615756796E-4</v>
      </c>
      <c r="U4112" s="7">
        <v>89.535393381547223</v>
      </c>
      <c r="V4112" s="7">
        <v>2.7606351275575587E-3</v>
      </c>
    </row>
    <row r="4113" spans="1:22" x14ac:dyDescent="0.35">
      <c r="A4113" s="24">
        <v>2013</v>
      </c>
      <c r="B4113" s="17" t="s">
        <v>24</v>
      </c>
      <c r="C4113" s="17" t="s">
        <v>238</v>
      </c>
      <c r="D4113" s="17">
        <v>2006</v>
      </c>
      <c r="E4113" s="17">
        <v>7</v>
      </c>
      <c r="F4113" s="17">
        <v>61</v>
      </c>
      <c r="G4113" s="17">
        <v>1</v>
      </c>
      <c r="H4113" s="17">
        <v>62</v>
      </c>
      <c r="I4113" s="17" t="b">
        <v>1</v>
      </c>
      <c r="J4113" s="25">
        <v>1.6129032258064498E-2</v>
      </c>
      <c r="K4113">
        <f t="shared" si="320"/>
        <v>1.2105592002499218E-4</v>
      </c>
      <c r="L4113">
        <f t="shared" si="324"/>
        <v>1.1002541525710875E-2</v>
      </c>
      <c r="M4113">
        <f t="shared" si="321"/>
        <v>1.774603471888849E-4</v>
      </c>
      <c r="N4113">
        <f t="shared" si="322"/>
        <v>1.1002541525710875E-2</v>
      </c>
      <c r="O4113">
        <f t="shared" si="323"/>
        <v>7.7017790679976134E-2</v>
      </c>
      <c r="Q4113" s="7">
        <v>4087</v>
      </c>
      <c r="R4113" s="7">
        <v>1.6519437799771657E-3</v>
      </c>
      <c r="S4113" s="7">
        <v>-1.2873382663938706E-3</v>
      </c>
      <c r="U4113" s="7">
        <v>89.557308788078018</v>
      </c>
      <c r="V4113" s="7">
        <v>2.7614058026312113E-3</v>
      </c>
    </row>
    <row r="4114" spans="1:22" x14ac:dyDescent="0.35">
      <c r="A4114" s="3">
        <v>2015</v>
      </c>
      <c r="B4114" s="13" t="s">
        <v>67</v>
      </c>
      <c r="C4114" s="13" t="s">
        <v>77</v>
      </c>
      <c r="D4114" s="13">
        <v>2008</v>
      </c>
      <c r="E4114" s="14">
        <v>7</v>
      </c>
      <c r="F4114" s="13">
        <v>61</v>
      </c>
      <c r="G4114" s="13">
        <v>1</v>
      </c>
      <c r="H4114" s="13">
        <v>62</v>
      </c>
      <c r="I4114" s="13" t="b">
        <v>1</v>
      </c>
      <c r="J4114" s="4">
        <v>1.6129032258064498E-2</v>
      </c>
      <c r="K4114">
        <f t="shared" si="320"/>
        <v>1.2105592002499218E-4</v>
      </c>
      <c r="L4114">
        <f t="shared" si="324"/>
        <v>1.1002541525710875E-2</v>
      </c>
      <c r="M4114">
        <f t="shared" si="321"/>
        <v>1.774603471888849E-4</v>
      </c>
      <c r="N4114">
        <f t="shared" si="322"/>
        <v>1.1002541525710875E-2</v>
      </c>
      <c r="O4114">
        <f t="shared" si="323"/>
        <v>7.7017790679976134E-2</v>
      </c>
      <c r="Q4114" s="7">
        <v>4088</v>
      </c>
      <c r="R4114" s="7">
        <v>7.1323692738053186E-4</v>
      </c>
      <c r="S4114" s="7">
        <v>-4.559686944042502E-4</v>
      </c>
      <c r="U4114" s="7">
        <v>89.579224194608798</v>
      </c>
      <c r="V4114" s="7">
        <v>2.7617043814073014E-3</v>
      </c>
    </row>
    <row r="4115" spans="1:22" x14ac:dyDescent="0.35">
      <c r="A4115" s="3">
        <v>2017</v>
      </c>
      <c r="B4115" s="13" t="s">
        <v>37</v>
      </c>
      <c r="C4115" s="13" t="s">
        <v>197</v>
      </c>
      <c r="D4115" s="13">
        <v>2006</v>
      </c>
      <c r="E4115" s="17">
        <v>11</v>
      </c>
      <c r="F4115" s="13">
        <v>61</v>
      </c>
      <c r="G4115" s="13">
        <v>1</v>
      </c>
      <c r="H4115" s="13">
        <v>62</v>
      </c>
      <c r="I4115" s="13" t="b">
        <v>1</v>
      </c>
      <c r="J4115" s="4">
        <v>1.6129032258064498E-2</v>
      </c>
      <c r="K4115">
        <f t="shared" si="320"/>
        <v>1.2105592002499218E-4</v>
      </c>
      <c r="L4115">
        <f t="shared" si="324"/>
        <v>1.1002541525710875E-2</v>
      </c>
      <c r="M4115">
        <f t="shared" si="321"/>
        <v>1.774603471888849E-4</v>
      </c>
      <c r="N4115">
        <f t="shared" si="322"/>
        <v>1.1002541525710875E-2</v>
      </c>
      <c r="O4115">
        <f t="shared" si="323"/>
        <v>0.12102795678281963</v>
      </c>
      <c r="Q4115" s="7">
        <v>4089</v>
      </c>
      <c r="R4115" s="7">
        <v>3.4263829621756624E-4</v>
      </c>
      <c r="S4115" s="7">
        <v>-1.6072218409615691E-4</v>
      </c>
      <c r="U4115" s="7">
        <v>89.601139601139593</v>
      </c>
      <c r="V4115" s="7">
        <v>2.7660378802080044E-3</v>
      </c>
    </row>
    <row r="4116" spans="1:22" x14ac:dyDescent="0.35">
      <c r="A4116" s="3">
        <v>2017</v>
      </c>
      <c r="B4116" s="13" t="s">
        <v>26</v>
      </c>
      <c r="C4116" s="13" t="s">
        <v>201</v>
      </c>
      <c r="D4116" s="13">
        <v>2003</v>
      </c>
      <c r="E4116" s="14">
        <v>14</v>
      </c>
      <c r="F4116" s="13">
        <v>61</v>
      </c>
      <c r="G4116" s="13">
        <v>1</v>
      </c>
      <c r="H4116" s="13">
        <v>62</v>
      </c>
      <c r="I4116" s="13" t="b">
        <v>1</v>
      </c>
      <c r="J4116" s="4">
        <v>1.6129032258064498E-2</v>
      </c>
      <c r="K4116">
        <f t="shared" si="320"/>
        <v>1.2105592002499218E-4</v>
      </c>
      <c r="L4116">
        <f t="shared" si="324"/>
        <v>1.1002541525710875E-2</v>
      </c>
      <c r="M4116">
        <f t="shared" si="321"/>
        <v>1.774603471888849E-4</v>
      </c>
      <c r="N4116">
        <f t="shared" si="322"/>
        <v>1.1002541525710875E-2</v>
      </c>
      <c r="O4116">
        <f t="shared" si="323"/>
        <v>0.15403558135995227</v>
      </c>
      <c r="Q4116" s="7">
        <v>4090</v>
      </c>
      <c r="R4116" s="7">
        <v>6.6603103966929626E-4</v>
      </c>
      <c r="S4116" s="7">
        <v>-4.8411492754788692E-4</v>
      </c>
      <c r="U4116" s="7">
        <v>89.623055007670388</v>
      </c>
      <c r="V4116" s="7">
        <v>2.7665607113024084E-3</v>
      </c>
    </row>
    <row r="4117" spans="1:22" x14ac:dyDescent="0.35">
      <c r="A4117" s="24">
        <v>2017</v>
      </c>
      <c r="B4117" s="17" t="s">
        <v>128</v>
      </c>
      <c r="C4117" s="17" t="s">
        <v>129</v>
      </c>
      <c r="D4117" s="17">
        <v>2011</v>
      </c>
      <c r="E4117" s="17">
        <v>6</v>
      </c>
      <c r="F4117" s="17">
        <v>61</v>
      </c>
      <c r="G4117" s="17">
        <v>1</v>
      </c>
      <c r="H4117" s="17">
        <v>62</v>
      </c>
      <c r="I4117" s="17" t="b">
        <v>1</v>
      </c>
      <c r="J4117" s="25">
        <v>1.6129032258064498E-2</v>
      </c>
      <c r="K4117">
        <f t="shared" si="320"/>
        <v>1.2105592002499218E-4</v>
      </c>
      <c r="L4117">
        <f t="shared" si="324"/>
        <v>1.1002541525710875E-2</v>
      </c>
      <c r="M4117">
        <f t="shared" si="321"/>
        <v>1.774603471888849E-4</v>
      </c>
      <c r="N4117">
        <f t="shared" si="322"/>
        <v>1.1002541525710875E-2</v>
      </c>
      <c r="O4117">
        <f t="shared" si="323"/>
        <v>6.6015249154265251E-2</v>
      </c>
      <c r="Q4117" s="7">
        <v>4091</v>
      </c>
      <c r="R4117" s="7">
        <v>3.4263829621756624E-4</v>
      </c>
      <c r="S4117" s="7">
        <v>-1.6072218409615691E-4</v>
      </c>
      <c r="U4117" s="7">
        <v>89.644970414201183</v>
      </c>
      <c r="V4117" s="7">
        <v>2.7671141894936614E-3</v>
      </c>
    </row>
    <row r="4118" spans="1:22" x14ac:dyDescent="0.35">
      <c r="A4118" s="5">
        <v>2017</v>
      </c>
      <c r="B4118" s="14" t="s">
        <v>37</v>
      </c>
      <c r="C4118" s="14" t="s">
        <v>38</v>
      </c>
      <c r="D4118" s="14">
        <v>2010</v>
      </c>
      <c r="E4118" s="14">
        <v>7</v>
      </c>
      <c r="F4118" s="14">
        <v>186</v>
      </c>
      <c r="G4118" s="14">
        <v>3</v>
      </c>
      <c r="H4118" s="14">
        <v>189</v>
      </c>
      <c r="I4118" s="14" t="b">
        <v>1</v>
      </c>
      <c r="J4118" s="6">
        <v>1.58730158730159E-2</v>
      </c>
      <c r="K4118">
        <f t="shared" si="320"/>
        <v>3.690253045923149E-4</v>
      </c>
      <c r="L4118">
        <f t="shared" si="324"/>
        <v>1.9210031353236123E-2</v>
      </c>
      <c r="M4118">
        <f t="shared" si="321"/>
        <v>3.0492113259105011E-4</v>
      </c>
      <c r="N4118">
        <f t="shared" si="322"/>
        <v>1.9210031353236123E-2</v>
      </c>
      <c r="O4118">
        <f t="shared" si="323"/>
        <v>0.13447021947265286</v>
      </c>
      <c r="Q4118" s="7">
        <v>4092</v>
      </c>
      <c r="R4118" s="7">
        <v>9.8942378312102605E-4</v>
      </c>
      <c r="S4118" s="7">
        <v>-8.0750767099961672E-4</v>
      </c>
      <c r="U4118" s="7">
        <v>89.666885820731963</v>
      </c>
      <c r="V4118" s="7">
        <v>2.7727291932330067E-3</v>
      </c>
    </row>
    <row r="4119" spans="1:22" x14ac:dyDescent="0.35">
      <c r="A4119" s="24">
        <v>2014</v>
      </c>
      <c r="B4119" s="17" t="s">
        <v>118</v>
      </c>
      <c r="C4119" s="17" t="s">
        <v>119</v>
      </c>
      <c r="D4119" s="17">
        <v>2008</v>
      </c>
      <c r="E4119" s="17">
        <v>6</v>
      </c>
      <c r="F4119" s="17">
        <v>124</v>
      </c>
      <c r="G4119" s="17">
        <v>2</v>
      </c>
      <c r="H4119" s="17">
        <v>126</v>
      </c>
      <c r="I4119" s="17" t="b">
        <v>1</v>
      </c>
      <c r="J4119" s="25">
        <v>1.58730158730159E-2</v>
      </c>
      <c r="K4119">
        <f t="shared" si="320"/>
        <v>2.4601686972820991E-4</v>
      </c>
      <c r="L4119">
        <f t="shared" si="324"/>
        <v>1.5684924919431714E-2</v>
      </c>
      <c r="M4119">
        <f t="shared" si="321"/>
        <v>2.4896706221320226E-4</v>
      </c>
      <c r="N4119">
        <f t="shared" si="322"/>
        <v>1.5684924919431714E-2</v>
      </c>
      <c r="O4119">
        <f t="shared" si="323"/>
        <v>9.4109549516590285E-2</v>
      </c>
      <c r="Q4119" s="7">
        <v>4093</v>
      </c>
      <c r="R4119" s="7">
        <v>1.1511201548468912E-3</v>
      </c>
      <c r="S4119" s="7">
        <v>-9.6920404272548188E-4</v>
      </c>
      <c r="U4119" s="7">
        <v>89.688801227262758</v>
      </c>
      <c r="V4119" s="7">
        <v>2.7730677231400398E-3</v>
      </c>
    </row>
    <row r="4120" spans="1:22" x14ac:dyDescent="0.35">
      <c r="A4120" s="5">
        <v>2014</v>
      </c>
      <c r="B4120" s="14" t="s">
        <v>42</v>
      </c>
      <c r="C4120" s="14" t="s">
        <v>112</v>
      </c>
      <c r="D4120" s="14">
        <v>2004</v>
      </c>
      <c r="E4120" s="14">
        <v>10</v>
      </c>
      <c r="F4120" s="14">
        <v>124</v>
      </c>
      <c r="G4120" s="14">
        <v>2</v>
      </c>
      <c r="H4120" s="14">
        <v>126</v>
      </c>
      <c r="I4120" s="14" t="b">
        <v>1</v>
      </c>
      <c r="J4120" s="6">
        <v>1.58730158730159E-2</v>
      </c>
      <c r="K4120">
        <f t="shared" si="320"/>
        <v>2.4601686972820991E-4</v>
      </c>
      <c r="L4120">
        <f t="shared" si="324"/>
        <v>1.5684924919431714E-2</v>
      </c>
      <c r="M4120">
        <f t="shared" si="321"/>
        <v>2.4896706221320226E-4</v>
      </c>
      <c r="N4120">
        <f t="shared" si="322"/>
        <v>1.5684924919431714E-2</v>
      </c>
      <c r="O4120">
        <f t="shared" si="323"/>
        <v>0.15684924919431714</v>
      </c>
      <c r="Q4120" s="7">
        <v>4094</v>
      </c>
      <c r="R4120" s="7">
        <v>3.4263829621756624E-4</v>
      </c>
      <c r="S4120" s="7">
        <v>-1.6072218409615691E-4</v>
      </c>
      <c r="U4120" s="7">
        <v>89.710716633793552</v>
      </c>
      <c r="V4120" s="7">
        <v>2.7737995384545899E-3</v>
      </c>
    </row>
    <row r="4121" spans="1:22" x14ac:dyDescent="0.35">
      <c r="A4121" s="24">
        <v>2014</v>
      </c>
      <c r="B4121" s="17" t="s">
        <v>92</v>
      </c>
      <c r="C4121" s="17" t="s">
        <v>288</v>
      </c>
      <c r="D4121" s="17">
        <v>2008</v>
      </c>
      <c r="E4121" s="17">
        <v>6</v>
      </c>
      <c r="F4121" s="17">
        <v>62</v>
      </c>
      <c r="G4121" s="17">
        <v>1</v>
      </c>
      <c r="H4121" s="17">
        <v>63</v>
      </c>
      <c r="I4121" s="17" t="b">
        <v>1</v>
      </c>
      <c r="J4121" s="25">
        <v>1.58730158730159E-2</v>
      </c>
      <c r="K4121">
        <f t="shared" si="320"/>
        <v>1.2300843486410496E-4</v>
      </c>
      <c r="L4121">
        <f t="shared" si="324"/>
        <v>1.1090916772932027E-2</v>
      </c>
      <c r="M4121">
        <f t="shared" si="321"/>
        <v>1.7604629798304835E-4</v>
      </c>
      <c r="N4121">
        <f t="shared" si="322"/>
        <v>1.1090916772932027E-2</v>
      </c>
      <c r="O4121">
        <f t="shared" si="323"/>
        <v>6.6545500637592153E-2</v>
      </c>
      <c r="Q4121" s="7">
        <v>4095</v>
      </c>
      <c r="R4121" s="7">
        <v>5.9681043982898196E-4</v>
      </c>
      <c r="S4121" s="7">
        <v>-2.8348770340199628E-4</v>
      </c>
      <c r="U4121" s="7">
        <v>89.732632040324347</v>
      </c>
      <c r="V4121" s="7">
        <v>2.7763397329247817E-3</v>
      </c>
    </row>
    <row r="4122" spans="1:22" x14ac:dyDescent="0.35">
      <c r="A4122" s="3">
        <v>2014</v>
      </c>
      <c r="B4122" s="13" t="s">
        <v>33</v>
      </c>
      <c r="C4122" s="13" t="s">
        <v>97</v>
      </c>
      <c r="D4122" s="13">
        <v>2008</v>
      </c>
      <c r="E4122" s="14">
        <v>6</v>
      </c>
      <c r="F4122" s="13">
        <v>62</v>
      </c>
      <c r="G4122" s="13">
        <v>1</v>
      </c>
      <c r="H4122" s="13">
        <v>63</v>
      </c>
      <c r="I4122" s="13" t="b">
        <v>1</v>
      </c>
      <c r="J4122" s="4">
        <v>1.58730158730159E-2</v>
      </c>
      <c r="K4122">
        <f t="shared" si="320"/>
        <v>1.2300843486410496E-4</v>
      </c>
      <c r="L4122">
        <f t="shared" si="324"/>
        <v>1.1090916772932027E-2</v>
      </c>
      <c r="M4122">
        <f t="shared" si="321"/>
        <v>1.7604629798304835E-4</v>
      </c>
      <c r="N4122">
        <f t="shared" si="322"/>
        <v>1.1090916772932027E-2</v>
      </c>
      <c r="O4122">
        <f t="shared" si="323"/>
        <v>6.6545500637592153E-2</v>
      </c>
      <c r="Q4122" s="7">
        <v>4096</v>
      </c>
      <c r="R4122" s="7">
        <v>6.7165165441943932E-4</v>
      </c>
      <c r="S4122" s="7">
        <v>-4.9125787962326435E-4</v>
      </c>
      <c r="U4122" s="7">
        <v>89.754547446855128</v>
      </c>
      <c r="V4122" s="7">
        <v>2.7773551233636054E-3</v>
      </c>
    </row>
    <row r="4123" spans="1:22" x14ac:dyDescent="0.35">
      <c r="A4123" s="3">
        <v>2014</v>
      </c>
      <c r="B4123" s="13" t="s">
        <v>153</v>
      </c>
      <c r="C4123" s="13" t="s">
        <v>305</v>
      </c>
      <c r="D4123" s="13">
        <v>2006</v>
      </c>
      <c r="E4123" s="17">
        <v>8</v>
      </c>
      <c r="F4123" s="13">
        <v>62</v>
      </c>
      <c r="G4123" s="13">
        <v>1</v>
      </c>
      <c r="H4123" s="13">
        <v>63</v>
      </c>
      <c r="I4123" s="13" t="b">
        <v>1</v>
      </c>
      <c r="J4123" s="4">
        <v>1.58730158730159E-2</v>
      </c>
      <c r="K4123">
        <f t="shared" si="320"/>
        <v>1.2300843486410496E-4</v>
      </c>
      <c r="L4123">
        <f t="shared" si="324"/>
        <v>1.1090916772932027E-2</v>
      </c>
      <c r="M4123">
        <f t="shared" si="321"/>
        <v>1.7604629798304835E-4</v>
      </c>
      <c r="N4123">
        <f t="shared" si="322"/>
        <v>1.1090916772932027E-2</v>
      </c>
      <c r="O4123">
        <f t="shared" si="323"/>
        <v>8.8727334183456213E-2</v>
      </c>
      <c r="Q4123" s="7">
        <v>4097</v>
      </c>
      <c r="R4123" s="7">
        <v>1.8130781102503254E-3</v>
      </c>
      <c r="S4123" s="7">
        <v>-1.6326843354541505E-3</v>
      </c>
      <c r="U4123" s="7">
        <v>89.776462853385922</v>
      </c>
      <c r="V4123" s="7">
        <v>2.7775555314255933E-3</v>
      </c>
    </row>
    <row r="4124" spans="1:22" x14ac:dyDescent="0.35">
      <c r="A4124" s="3">
        <v>2015</v>
      </c>
      <c r="B4124" s="13" t="s">
        <v>26</v>
      </c>
      <c r="C4124" s="13" t="s">
        <v>223</v>
      </c>
      <c r="D4124" s="13">
        <v>2009</v>
      </c>
      <c r="E4124" s="14">
        <v>6</v>
      </c>
      <c r="F4124" s="13">
        <v>62</v>
      </c>
      <c r="G4124" s="13">
        <v>1</v>
      </c>
      <c r="H4124" s="13">
        <v>63</v>
      </c>
      <c r="I4124" s="13" t="b">
        <v>1</v>
      </c>
      <c r="J4124" s="4">
        <v>1.58730158730159E-2</v>
      </c>
      <c r="K4124">
        <f t="shared" si="320"/>
        <v>1.2300843486410496E-4</v>
      </c>
      <c r="L4124">
        <f t="shared" si="324"/>
        <v>1.1090916772932027E-2</v>
      </c>
      <c r="M4124">
        <f t="shared" si="321"/>
        <v>1.7604629798304835E-4</v>
      </c>
      <c r="N4124">
        <f t="shared" si="322"/>
        <v>1.1090916772932027E-2</v>
      </c>
      <c r="O4124">
        <f t="shared" si="323"/>
        <v>6.6545500637592153E-2</v>
      </c>
      <c r="Q4124" s="7">
        <v>4098</v>
      </c>
      <c r="R4124" s="7">
        <v>1.3238953434656598E-3</v>
      </c>
      <c r="S4124" s="7">
        <v>-1.1435015686694849E-3</v>
      </c>
      <c r="U4124" s="7">
        <v>89.798378259916717</v>
      </c>
      <c r="V4124" s="7">
        <v>2.7775555314255933E-3</v>
      </c>
    </row>
    <row r="4125" spans="1:22" x14ac:dyDescent="0.35">
      <c r="A4125" s="24">
        <v>2016</v>
      </c>
      <c r="B4125" s="17" t="s">
        <v>33</v>
      </c>
      <c r="C4125" s="17" t="s">
        <v>55</v>
      </c>
      <c r="D4125" s="17">
        <v>2007</v>
      </c>
      <c r="E4125" s="17">
        <v>9</v>
      </c>
      <c r="F4125" s="17">
        <v>62</v>
      </c>
      <c r="G4125" s="17">
        <v>1</v>
      </c>
      <c r="H4125" s="17">
        <v>63</v>
      </c>
      <c r="I4125" s="17" t="b">
        <v>1</v>
      </c>
      <c r="J4125" s="25">
        <v>1.58730158730159E-2</v>
      </c>
      <c r="K4125">
        <f t="shared" si="320"/>
        <v>1.2300843486410496E-4</v>
      </c>
      <c r="L4125">
        <f t="shared" si="324"/>
        <v>1.1090916772932027E-2</v>
      </c>
      <c r="M4125">
        <f t="shared" si="321"/>
        <v>1.7604629798304835E-4</v>
      </c>
      <c r="N4125">
        <f t="shared" si="322"/>
        <v>1.1090916772932027E-2</v>
      </c>
      <c r="O4125">
        <f t="shared" si="323"/>
        <v>9.9818250956388244E-2</v>
      </c>
      <c r="Q4125" s="7">
        <v>4099</v>
      </c>
      <c r="R4125" s="7">
        <v>6.7165165441943932E-4</v>
      </c>
      <c r="S4125" s="7">
        <v>-4.9125787962326435E-4</v>
      </c>
      <c r="U4125" s="7">
        <v>89.820293666447498</v>
      </c>
      <c r="V4125" s="7">
        <v>2.7782573014362519E-3</v>
      </c>
    </row>
    <row r="4126" spans="1:22" x14ac:dyDescent="0.35">
      <c r="A4126" s="3">
        <v>2017</v>
      </c>
      <c r="B4126" s="13" t="s">
        <v>37</v>
      </c>
      <c r="C4126" s="13" t="s">
        <v>197</v>
      </c>
      <c r="D4126" s="13">
        <v>2011</v>
      </c>
      <c r="E4126" s="14">
        <v>6</v>
      </c>
      <c r="F4126" s="13">
        <v>62</v>
      </c>
      <c r="G4126" s="13">
        <v>1</v>
      </c>
      <c r="H4126" s="13">
        <v>63</v>
      </c>
      <c r="I4126" s="13" t="b">
        <v>1</v>
      </c>
      <c r="J4126" s="4">
        <v>1.58730158730159E-2</v>
      </c>
      <c r="K4126">
        <f t="shared" si="320"/>
        <v>1.2300843486410496E-4</v>
      </c>
      <c r="L4126">
        <f t="shared" si="324"/>
        <v>1.1090916772932027E-2</v>
      </c>
      <c r="M4126">
        <f t="shared" si="321"/>
        <v>1.7604629798304835E-4</v>
      </c>
      <c r="N4126">
        <f t="shared" si="322"/>
        <v>1.1090916772932027E-2</v>
      </c>
      <c r="O4126">
        <f t="shared" si="323"/>
        <v>6.6545500637592153E-2</v>
      </c>
      <c r="Q4126" s="7">
        <v>4100</v>
      </c>
      <c r="R4126" s="7">
        <v>6.7165165441943932E-4</v>
      </c>
      <c r="S4126" s="7">
        <v>-4.9125787962326435E-4</v>
      </c>
      <c r="U4126" s="7">
        <v>89.842209072978292</v>
      </c>
      <c r="V4126" s="7">
        <v>2.7802552078176473E-3</v>
      </c>
    </row>
    <row r="4127" spans="1:22" x14ac:dyDescent="0.35">
      <c r="A4127" s="24">
        <v>2017</v>
      </c>
      <c r="B4127" s="17" t="s">
        <v>158</v>
      </c>
      <c r="C4127" s="17" t="s">
        <v>175</v>
      </c>
      <c r="D4127" s="17">
        <v>2007</v>
      </c>
      <c r="E4127" s="17">
        <v>10</v>
      </c>
      <c r="F4127" s="17">
        <v>62</v>
      </c>
      <c r="G4127" s="17">
        <v>1</v>
      </c>
      <c r="H4127" s="17">
        <v>63</v>
      </c>
      <c r="I4127" s="17" t="b">
        <v>1</v>
      </c>
      <c r="J4127" s="25">
        <v>1.58730158730159E-2</v>
      </c>
      <c r="K4127">
        <f t="shared" si="320"/>
        <v>1.2300843486410496E-4</v>
      </c>
      <c r="L4127">
        <f t="shared" si="324"/>
        <v>1.1090916772932027E-2</v>
      </c>
      <c r="M4127">
        <f t="shared" si="321"/>
        <v>1.7604629798304835E-4</v>
      </c>
      <c r="N4127">
        <f t="shared" si="322"/>
        <v>1.1090916772932027E-2</v>
      </c>
      <c r="O4127">
        <f t="shared" si="323"/>
        <v>0.11090916772932027</v>
      </c>
      <c r="Q4127" s="7">
        <v>4101</v>
      </c>
      <c r="R4127" s="7">
        <v>6.7165165441943932E-4</v>
      </c>
      <c r="S4127" s="7">
        <v>-4.9125787962326435E-4</v>
      </c>
      <c r="U4127" s="7">
        <v>89.864124479509087</v>
      </c>
      <c r="V4127" s="7">
        <v>2.7946483421802987E-3</v>
      </c>
    </row>
    <row r="4128" spans="1:22" x14ac:dyDescent="0.35">
      <c r="A4128" s="5">
        <v>2015</v>
      </c>
      <c r="B4128" s="14" t="s">
        <v>42</v>
      </c>
      <c r="C4128" s="14" t="s">
        <v>112</v>
      </c>
      <c r="D4128" s="14">
        <v>2007</v>
      </c>
      <c r="E4128" s="14">
        <v>8</v>
      </c>
      <c r="F4128" s="14">
        <v>125</v>
      </c>
      <c r="G4128" s="14">
        <v>2</v>
      </c>
      <c r="H4128" s="14">
        <v>127</v>
      </c>
      <c r="I4128" s="14" t="b">
        <v>1</v>
      </c>
      <c r="J4128" s="6">
        <v>1.5748031496062999E-2</v>
      </c>
      <c r="K4128">
        <f t="shared" si="320"/>
        <v>2.4796938456732271E-4</v>
      </c>
      <c r="L4128">
        <f t="shared" si="324"/>
        <v>1.5747043677062776E-2</v>
      </c>
      <c r="M4128">
        <f t="shared" si="321"/>
        <v>2.4798493979626428E-4</v>
      </c>
      <c r="N4128">
        <f t="shared" si="322"/>
        <v>1.5747043677062776E-2</v>
      </c>
      <c r="O4128">
        <f t="shared" si="323"/>
        <v>0.12597634941650221</v>
      </c>
      <c r="Q4128" s="7">
        <v>4102</v>
      </c>
      <c r="R4128" s="7">
        <v>3.4552980989632884E-4</v>
      </c>
      <c r="S4128" s="7">
        <v>-1.6513603510015388E-4</v>
      </c>
      <c r="U4128" s="7">
        <v>89.886039886039882</v>
      </c>
      <c r="V4128" s="7">
        <v>2.7946483421803017E-3</v>
      </c>
    </row>
    <row r="4129" spans="1:22" x14ac:dyDescent="0.35">
      <c r="A4129" s="3">
        <v>2016</v>
      </c>
      <c r="B4129" s="13" t="s">
        <v>30</v>
      </c>
      <c r="C4129" s="13" t="s">
        <v>51</v>
      </c>
      <c r="D4129" s="13">
        <v>2008</v>
      </c>
      <c r="E4129" s="17">
        <v>8</v>
      </c>
      <c r="F4129" s="13">
        <v>125</v>
      </c>
      <c r="G4129" s="13">
        <v>2</v>
      </c>
      <c r="H4129" s="13">
        <v>127</v>
      </c>
      <c r="I4129" s="13" t="b">
        <v>1</v>
      </c>
      <c r="J4129" s="4">
        <v>1.5748031496062999E-2</v>
      </c>
      <c r="K4129">
        <f t="shared" si="320"/>
        <v>2.4796938456732271E-4</v>
      </c>
      <c r="L4129">
        <f t="shared" si="324"/>
        <v>1.5747043677062776E-2</v>
      </c>
      <c r="M4129">
        <f t="shared" si="321"/>
        <v>2.4798493979626428E-4</v>
      </c>
      <c r="N4129">
        <f t="shared" si="322"/>
        <v>1.5747043677062776E-2</v>
      </c>
      <c r="O4129">
        <f t="shared" si="323"/>
        <v>0.12597634941650221</v>
      </c>
      <c r="Q4129" s="7">
        <v>4103</v>
      </c>
      <c r="R4129" s="7">
        <v>8.4989095749884785E-4</v>
      </c>
      <c r="S4129" s="7">
        <v>-4.0984796495844667E-4</v>
      </c>
      <c r="U4129" s="7">
        <v>89.907955292570662</v>
      </c>
      <c r="V4129" s="7">
        <v>2.7946483421803017E-3</v>
      </c>
    </row>
    <row r="4130" spans="1:22" x14ac:dyDescent="0.35">
      <c r="A4130" s="5">
        <v>2014</v>
      </c>
      <c r="B4130" s="14" t="s">
        <v>26</v>
      </c>
      <c r="C4130" s="14" t="s">
        <v>209</v>
      </c>
      <c r="D4130" s="14">
        <v>2006</v>
      </c>
      <c r="E4130" s="14">
        <v>8</v>
      </c>
      <c r="F4130" s="14">
        <v>63</v>
      </c>
      <c r="G4130" s="14">
        <v>1</v>
      </c>
      <c r="H4130" s="14">
        <v>64</v>
      </c>
      <c r="I4130" s="14" t="b">
        <v>1</v>
      </c>
      <c r="J4130" s="6">
        <v>1.5625E-2</v>
      </c>
      <c r="K4130">
        <f t="shared" si="320"/>
        <v>1.2496094970321776E-4</v>
      </c>
      <c r="L4130">
        <f t="shared" si="324"/>
        <v>1.1178593368721207E-2</v>
      </c>
      <c r="M4130">
        <f t="shared" si="321"/>
        <v>1.7466552138626886E-4</v>
      </c>
      <c r="N4130">
        <f t="shared" si="322"/>
        <v>1.1178593368721207E-2</v>
      </c>
      <c r="O4130">
        <f t="shared" si="323"/>
        <v>8.9428746949769655E-2</v>
      </c>
      <c r="Q4130" s="7">
        <v>4104</v>
      </c>
      <c r="R4130" s="7">
        <v>1.648493873043535E-3</v>
      </c>
      <c r="S4130" s="7">
        <v>-1.3944349328453259E-3</v>
      </c>
      <c r="U4130" s="7">
        <v>89.929870699101457</v>
      </c>
      <c r="V4130" s="7">
        <v>2.7978222765844404E-3</v>
      </c>
    </row>
    <row r="4131" spans="1:22" x14ac:dyDescent="0.35">
      <c r="A4131" s="24">
        <v>2015</v>
      </c>
      <c r="B4131" s="17" t="s">
        <v>24</v>
      </c>
      <c r="C4131" s="17" t="s">
        <v>267</v>
      </c>
      <c r="D4131" s="17">
        <v>2007</v>
      </c>
      <c r="E4131" s="17">
        <v>8</v>
      </c>
      <c r="F4131" s="17">
        <v>63</v>
      </c>
      <c r="G4131" s="17">
        <v>1</v>
      </c>
      <c r="H4131" s="17">
        <v>64</v>
      </c>
      <c r="I4131" s="17" t="b">
        <v>1</v>
      </c>
      <c r="J4131" s="25">
        <v>1.5625E-2</v>
      </c>
      <c r="K4131">
        <f t="shared" si="320"/>
        <v>1.2496094970321776E-4</v>
      </c>
      <c r="L4131">
        <f t="shared" si="324"/>
        <v>1.1178593368721207E-2</v>
      </c>
      <c r="M4131">
        <f t="shared" si="321"/>
        <v>1.7466552138626886E-4</v>
      </c>
      <c r="N4131">
        <f t="shared" si="322"/>
        <v>1.1178593368721207E-2</v>
      </c>
      <c r="O4131">
        <f t="shared" si="323"/>
        <v>8.9428746949769655E-2</v>
      </c>
      <c r="Q4131" s="7">
        <v>4105</v>
      </c>
      <c r="R4131" s="7">
        <v>8.4163977078315121E-4</v>
      </c>
      <c r="S4131" s="7">
        <v>-6.6273074366194837E-4</v>
      </c>
      <c r="U4131" s="7">
        <v>89.951786105632252</v>
      </c>
      <c r="V4131" s="7">
        <v>2.7978222765844404E-3</v>
      </c>
    </row>
    <row r="4132" spans="1:22" x14ac:dyDescent="0.35">
      <c r="A4132" s="5">
        <v>2015</v>
      </c>
      <c r="B4132" s="14" t="s">
        <v>42</v>
      </c>
      <c r="C4132" s="14" t="s">
        <v>112</v>
      </c>
      <c r="D4132" s="14">
        <v>2009</v>
      </c>
      <c r="E4132" s="14">
        <v>6</v>
      </c>
      <c r="F4132" s="14">
        <v>63</v>
      </c>
      <c r="G4132" s="14">
        <v>1</v>
      </c>
      <c r="H4132" s="14">
        <v>64</v>
      </c>
      <c r="I4132" s="14" t="b">
        <v>1</v>
      </c>
      <c r="J4132" s="6">
        <v>1.5625E-2</v>
      </c>
      <c r="K4132">
        <f t="shared" si="320"/>
        <v>1.2496094970321776E-4</v>
      </c>
      <c r="L4132">
        <f t="shared" si="324"/>
        <v>1.1178593368721207E-2</v>
      </c>
      <c r="M4132">
        <f t="shared" si="321"/>
        <v>1.7466552138626886E-4</v>
      </c>
      <c r="N4132">
        <f t="shared" si="322"/>
        <v>1.1178593368721207E-2</v>
      </c>
      <c r="O4132">
        <f t="shared" si="323"/>
        <v>6.7071560212327241E-2</v>
      </c>
      <c r="Q4132" s="7">
        <v>4106</v>
      </c>
      <c r="R4132" s="7">
        <v>6.7722562264416414E-4</v>
      </c>
      <c r="S4132" s="7">
        <v>-4.983165955229613E-4</v>
      </c>
      <c r="U4132" s="7">
        <v>89.973701512163046</v>
      </c>
      <c r="V4132" s="7">
        <v>2.7985271064927307E-3</v>
      </c>
    </row>
    <row r="4133" spans="1:22" x14ac:dyDescent="0.35">
      <c r="A4133" s="24">
        <v>2015</v>
      </c>
      <c r="B4133" s="17" t="s">
        <v>33</v>
      </c>
      <c r="C4133" s="17" t="s">
        <v>109</v>
      </c>
      <c r="D4133" s="17">
        <v>2007</v>
      </c>
      <c r="E4133" s="17">
        <v>8</v>
      </c>
      <c r="F4133" s="17">
        <v>63</v>
      </c>
      <c r="G4133" s="17">
        <v>1</v>
      </c>
      <c r="H4133" s="17">
        <v>64</v>
      </c>
      <c r="I4133" s="17" t="b">
        <v>1</v>
      </c>
      <c r="J4133" s="25">
        <v>1.5625E-2</v>
      </c>
      <c r="K4133">
        <f t="shared" si="320"/>
        <v>1.2496094970321776E-4</v>
      </c>
      <c r="L4133">
        <f t="shared" si="324"/>
        <v>1.1178593368721207E-2</v>
      </c>
      <c r="M4133">
        <f t="shared" si="321"/>
        <v>1.7466552138626886E-4</v>
      </c>
      <c r="N4133">
        <f t="shared" si="322"/>
        <v>1.1178593368721207E-2</v>
      </c>
      <c r="O4133">
        <f t="shared" si="323"/>
        <v>8.9428746949769655E-2</v>
      </c>
      <c r="Q4133" s="7">
        <v>4107</v>
      </c>
      <c r="R4133" s="7">
        <v>1.428594241953858E-3</v>
      </c>
      <c r="S4133" s="7">
        <v>-1.1766092869820925E-3</v>
      </c>
      <c r="U4133" s="7">
        <v>89.995616918693827</v>
      </c>
      <c r="V4133" s="7">
        <v>2.8008794498985217E-3</v>
      </c>
    </row>
    <row r="4134" spans="1:22" x14ac:dyDescent="0.35">
      <c r="A4134" s="3">
        <v>2015</v>
      </c>
      <c r="B4134" s="13" t="s">
        <v>26</v>
      </c>
      <c r="C4134" s="13" t="s">
        <v>201</v>
      </c>
      <c r="D4134" s="13">
        <v>2004</v>
      </c>
      <c r="E4134" s="14">
        <v>11</v>
      </c>
      <c r="F4134" s="13">
        <v>63</v>
      </c>
      <c r="G4134" s="13">
        <v>1</v>
      </c>
      <c r="H4134" s="13">
        <v>64</v>
      </c>
      <c r="I4134" s="13" t="b">
        <v>1</v>
      </c>
      <c r="J4134" s="4">
        <v>1.5625E-2</v>
      </c>
      <c r="K4134">
        <f t="shared" si="320"/>
        <v>1.2496094970321776E-4</v>
      </c>
      <c r="L4134">
        <f t="shared" si="324"/>
        <v>1.1178593368721207E-2</v>
      </c>
      <c r="M4134">
        <f t="shared" si="321"/>
        <v>1.7466552138626886E-4</v>
      </c>
      <c r="N4134">
        <f t="shared" si="322"/>
        <v>1.1178593368721207E-2</v>
      </c>
      <c r="O4134">
        <f t="shared" si="323"/>
        <v>0.12296452705593328</v>
      </c>
      <c r="Q4134" s="7">
        <v>4108</v>
      </c>
      <c r="R4134" s="7">
        <v>4.9472339901235319E-4</v>
      </c>
      <c r="S4134" s="7">
        <v>-2.427384440405876E-4</v>
      </c>
      <c r="U4134" s="7">
        <v>90.017532325224622</v>
      </c>
      <c r="V4134" s="7">
        <v>2.8019469922229952E-3</v>
      </c>
    </row>
    <row r="4135" spans="1:22" x14ac:dyDescent="0.35">
      <c r="A4135" s="3">
        <v>2016</v>
      </c>
      <c r="B4135" s="13" t="s">
        <v>26</v>
      </c>
      <c r="C4135" s="13" t="s">
        <v>209</v>
      </c>
      <c r="D4135" s="13">
        <v>2006</v>
      </c>
      <c r="E4135" s="17">
        <v>10</v>
      </c>
      <c r="F4135" s="13">
        <v>63</v>
      </c>
      <c r="G4135" s="13">
        <v>1</v>
      </c>
      <c r="H4135" s="13">
        <v>64</v>
      </c>
      <c r="I4135" s="13" t="b">
        <v>1</v>
      </c>
      <c r="J4135" s="4">
        <v>1.5625E-2</v>
      </c>
      <c r="K4135">
        <f t="shared" ref="K4135:K4198" si="325">H4135/$H$1</f>
        <v>1.2496094970321776E-4</v>
      </c>
      <c r="L4135">
        <f t="shared" si="324"/>
        <v>1.1178593368721207E-2</v>
      </c>
      <c r="M4135">
        <f t="shared" ref="M4135:M4198" si="326">J4135*L4135</f>
        <v>1.7466552138626886E-4</v>
      </c>
      <c r="N4135">
        <f t="shared" ref="N4135:N4198" si="327">L4135</f>
        <v>1.1178593368721207E-2</v>
      </c>
      <c r="O4135">
        <f t="shared" ref="O4135:O4198" si="328">E4135*L4135</f>
        <v>0.11178593368721207</v>
      </c>
      <c r="Q4135" s="7">
        <v>4109</v>
      </c>
      <c r="R4135" s="7">
        <v>1.1999749346202242E-3</v>
      </c>
      <c r="S4135" s="7">
        <v>-9.4900810484226507E-4</v>
      </c>
      <c r="U4135" s="7">
        <v>90.039447731755416</v>
      </c>
      <c r="V4135" s="7">
        <v>2.8042817673086533E-3</v>
      </c>
    </row>
    <row r="4136" spans="1:22" x14ac:dyDescent="0.35">
      <c r="A4136" s="5">
        <v>2016</v>
      </c>
      <c r="B4136" s="14" t="s">
        <v>26</v>
      </c>
      <c r="C4136" s="14" t="s">
        <v>147</v>
      </c>
      <c r="D4136" s="14">
        <v>2009</v>
      </c>
      <c r="E4136" s="14">
        <v>7</v>
      </c>
      <c r="F4136" s="14">
        <v>63</v>
      </c>
      <c r="G4136" s="14">
        <v>1</v>
      </c>
      <c r="H4136" s="14">
        <v>64</v>
      </c>
      <c r="I4136" s="14" t="b">
        <v>1</v>
      </c>
      <c r="J4136" s="6">
        <v>1.5625E-2</v>
      </c>
      <c r="K4136">
        <f t="shared" si="325"/>
        <v>1.2496094970321776E-4</v>
      </c>
      <c r="L4136">
        <f t="shared" si="324"/>
        <v>1.1178593368721207E-2</v>
      </c>
      <c r="M4136">
        <f t="shared" si="326"/>
        <v>1.7466552138626886E-4</v>
      </c>
      <c r="N4136">
        <f t="shared" si="327"/>
        <v>1.1178593368721207E-2</v>
      </c>
      <c r="O4136">
        <f t="shared" si="328"/>
        <v>7.8250153581048448E-2</v>
      </c>
      <c r="Q4136" s="7">
        <v>4110</v>
      </c>
      <c r="R4136" s="7">
        <v>3.5124143336347192E-4</v>
      </c>
      <c r="S4136" s="7">
        <v>-1.7378108617458702E-4</v>
      </c>
      <c r="U4136" s="7">
        <v>90.061363138286211</v>
      </c>
      <c r="V4136" s="7">
        <v>2.805894457405676E-3</v>
      </c>
    </row>
    <row r="4137" spans="1:22" x14ac:dyDescent="0.35">
      <c r="A4137" s="3">
        <v>2017</v>
      </c>
      <c r="B4137" s="13" t="s">
        <v>158</v>
      </c>
      <c r="C4137" s="13" t="s">
        <v>234</v>
      </c>
      <c r="D4137" s="13">
        <v>2008</v>
      </c>
      <c r="E4137" s="17">
        <v>9</v>
      </c>
      <c r="F4137" s="13">
        <v>63</v>
      </c>
      <c r="G4137" s="13">
        <v>1</v>
      </c>
      <c r="H4137" s="13">
        <v>64</v>
      </c>
      <c r="I4137" s="13" t="b">
        <v>1</v>
      </c>
      <c r="J4137" s="4">
        <v>1.5625E-2</v>
      </c>
      <c r="K4137">
        <f t="shared" si="325"/>
        <v>1.2496094970321776E-4</v>
      </c>
      <c r="L4137">
        <f t="shared" si="324"/>
        <v>1.1178593368721207E-2</v>
      </c>
      <c r="M4137">
        <f t="shared" si="326"/>
        <v>1.7466552138626886E-4</v>
      </c>
      <c r="N4137">
        <f t="shared" si="327"/>
        <v>1.1178593368721207E-2</v>
      </c>
      <c r="O4137">
        <f t="shared" si="328"/>
        <v>0.10060734031849086</v>
      </c>
      <c r="Q4137" s="7">
        <v>4111</v>
      </c>
      <c r="R4137" s="7">
        <v>5.1699776008359616E-4</v>
      </c>
      <c r="S4137" s="7">
        <v>-3.3953741289471126E-4</v>
      </c>
      <c r="U4137" s="7">
        <v>90.083278544816991</v>
      </c>
      <c r="V4137" s="7">
        <v>2.8113329581247659E-3</v>
      </c>
    </row>
    <row r="4138" spans="1:22" x14ac:dyDescent="0.35">
      <c r="A4138" s="3">
        <v>2013</v>
      </c>
      <c r="B4138" s="13" t="s">
        <v>24</v>
      </c>
      <c r="C4138" s="13" t="s">
        <v>155</v>
      </c>
      <c r="D4138" s="13">
        <v>2007</v>
      </c>
      <c r="E4138" s="14">
        <v>6</v>
      </c>
      <c r="F4138" s="13">
        <v>127</v>
      </c>
      <c r="G4138" s="13">
        <v>2</v>
      </c>
      <c r="H4138" s="13">
        <v>129</v>
      </c>
      <c r="I4138" s="13" t="b">
        <v>1</v>
      </c>
      <c r="J4138" s="4">
        <v>1.55038759689923E-2</v>
      </c>
      <c r="K4138">
        <f t="shared" si="325"/>
        <v>2.5187441424554826E-4</v>
      </c>
      <c r="L4138">
        <f t="shared" si="324"/>
        <v>1.5870551793984614E-2</v>
      </c>
      <c r="M4138">
        <f t="shared" si="326"/>
        <v>2.4605506657340571E-4</v>
      </c>
      <c r="N4138">
        <f t="shared" si="327"/>
        <v>1.5870551793984614E-2</v>
      </c>
      <c r="O4138">
        <f t="shared" si="328"/>
        <v>9.5223310763907693E-2</v>
      </c>
      <c r="Q4138" s="7">
        <v>4112</v>
      </c>
      <c r="R4138" s="7">
        <v>5.1699776008359616E-4</v>
      </c>
      <c r="S4138" s="7">
        <v>-3.3953741289471126E-4</v>
      </c>
      <c r="U4138" s="7">
        <v>90.105193951347786</v>
      </c>
      <c r="V4138" s="7">
        <v>2.8164648195755124E-3</v>
      </c>
    </row>
    <row r="4139" spans="1:22" x14ac:dyDescent="0.35">
      <c r="A4139" s="3">
        <v>2015</v>
      </c>
      <c r="B4139" s="13" t="s">
        <v>42</v>
      </c>
      <c r="C4139" s="13" t="s">
        <v>73</v>
      </c>
      <c r="D4139" s="13">
        <v>2006</v>
      </c>
      <c r="E4139" s="17">
        <v>9</v>
      </c>
      <c r="F4139" s="13">
        <v>127</v>
      </c>
      <c r="G4139" s="13">
        <v>2</v>
      </c>
      <c r="H4139" s="13">
        <v>129</v>
      </c>
      <c r="I4139" s="13" t="b">
        <v>1</v>
      </c>
      <c r="J4139" s="4">
        <v>1.55038759689923E-2</v>
      </c>
      <c r="K4139">
        <f t="shared" si="325"/>
        <v>2.5187441424554826E-4</v>
      </c>
      <c r="L4139">
        <f t="shared" si="324"/>
        <v>1.5870551793984614E-2</v>
      </c>
      <c r="M4139">
        <f t="shared" si="326"/>
        <v>2.4605506657340571E-4</v>
      </c>
      <c r="N4139">
        <f t="shared" si="327"/>
        <v>1.5870551793984614E-2</v>
      </c>
      <c r="O4139">
        <f t="shared" si="328"/>
        <v>0.14283496614586152</v>
      </c>
      <c r="Q4139" s="7">
        <v>4113</v>
      </c>
      <c r="R4139" s="7">
        <v>1.1800230669640932E-3</v>
      </c>
      <c r="S4139" s="7">
        <v>-1.0025627197752084E-3</v>
      </c>
      <c r="U4139" s="7">
        <v>90.127109357878581</v>
      </c>
      <c r="V4139" s="7">
        <v>2.8187290506001784E-3</v>
      </c>
    </row>
    <row r="4140" spans="1:22" x14ac:dyDescent="0.35">
      <c r="A4140" s="5">
        <v>2013</v>
      </c>
      <c r="B4140" s="14" t="s">
        <v>42</v>
      </c>
      <c r="C4140" s="14" t="s">
        <v>263</v>
      </c>
      <c r="D4140" s="14">
        <v>2007</v>
      </c>
      <c r="E4140" s="14">
        <v>6</v>
      </c>
      <c r="F4140" s="14">
        <v>64</v>
      </c>
      <c r="G4140" s="14">
        <v>1</v>
      </c>
      <c r="H4140" s="14">
        <v>65</v>
      </c>
      <c r="I4140" s="14" t="b">
        <v>1</v>
      </c>
      <c r="J4140" s="6">
        <v>1.5384615384615399E-2</v>
      </c>
      <c r="K4140">
        <f t="shared" si="325"/>
        <v>1.2691346454233053E-4</v>
      </c>
      <c r="L4140">
        <f t="shared" si="324"/>
        <v>1.1265587625256418E-2</v>
      </c>
      <c r="M4140">
        <f t="shared" si="326"/>
        <v>1.7331673269625276E-4</v>
      </c>
      <c r="N4140">
        <f t="shared" si="327"/>
        <v>1.1265587625256418E-2</v>
      </c>
      <c r="O4140">
        <f t="shared" si="328"/>
        <v>6.7593525751538514E-2</v>
      </c>
      <c r="Q4140" s="7">
        <v>4114</v>
      </c>
      <c r="R4140" s="7">
        <v>1.6772920471244657E-3</v>
      </c>
      <c r="S4140" s="7">
        <v>-1.4998316999355809E-3</v>
      </c>
      <c r="U4140" s="7">
        <v>90.149024764409376</v>
      </c>
      <c r="V4140" s="7">
        <v>2.8191417845612275E-3</v>
      </c>
    </row>
    <row r="4141" spans="1:22" x14ac:dyDescent="0.35">
      <c r="A4141" s="24">
        <v>2014</v>
      </c>
      <c r="B4141" s="17" t="s">
        <v>26</v>
      </c>
      <c r="C4141" s="17" t="s">
        <v>133</v>
      </c>
      <c r="D4141" s="17">
        <v>2007</v>
      </c>
      <c r="E4141" s="17">
        <v>7</v>
      </c>
      <c r="F4141" s="17">
        <v>64</v>
      </c>
      <c r="G4141" s="17">
        <v>1</v>
      </c>
      <c r="H4141" s="17">
        <v>65</v>
      </c>
      <c r="I4141" s="17" t="b">
        <v>1</v>
      </c>
      <c r="J4141" s="25">
        <v>1.5384615384615399E-2</v>
      </c>
      <c r="K4141">
        <f t="shared" si="325"/>
        <v>1.2691346454233053E-4</v>
      </c>
      <c r="L4141">
        <f t="shared" si="324"/>
        <v>1.1265587625256418E-2</v>
      </c>
      <c r="M4141">
        <f t="shared" si="326"/>
        <v>1.7331673269625276E-4</v>
      </c>
      <c r="N4141">
        <f t="shared" si="327"/>
        <v>1.1265587625256418E-2</v>
      </c>
      <c r="O4141">
        <f t="shared" si="328"/>
        <v>7.8859113376794923E-2</v>
      </c>
      <c r="Q4141" s="7">
        <v>4115</v>
      </c>
      <c r="R4141" s="7">
        <v>3.5124143336347192E-4</v>
      </c>
      <c r="S4141" s="7">
        <v>-1.7378108617458702E-4</v>
      </c>
      <c r="U4141" s="7">
        <v>90.170940170940156</v>
      </c>
      <c r="V4141" s="7">
        <v>2.8230211339820462E-3</v>
      </c>
    </row>
    <row r="4142" spans="1:22" x14ac:dyDescent="0.35">
      <c r="A4142" s="3">
        <v>2015</v>
      </c>
      <c r="B4142" s="13" t="s">
        <v>42</v>
      </c>
      <c r="C4142" s="13" t="s">
        <v>206</v>
      </c>
      <c r="D4142" s="13">
        <v>2007</v>
      </c>
      <c r="E4142" s="14">
        <v>8</v>
      </c>
      <c r="F4142" s="13">
        <v>64</v>
      </c>
      <c r="G4142" s="13">
        <v>1</v>
      </c>
      <c r="H4142" s="13">
        <v>65</v>
      </c>
      <c r="I4142" s="13" t="b">
        <v>1</v>
      </c>
      <c r="J4142" s="4">
        <v>1.5384615384615399E-2</v>
      </c>
      <c r="K4142">
        <f t="shared" si="325"/>
        <v>1.2691346454233053E-4</v>
      </c>
      <c r="L4142">
        <f t="shared" si="324"/>
        <v>1.1265587625256418E-2</v>
      </c>
      <c r="M4142">
        <f t="shared" si="326"/>
        <v>1.7331673269625276E-4</v>
      </c>
      <c r="N4142">
        <f t="shared" si="327"/>
        <v>1.1265587625256418E-2</v>
      </c>
      <c r="O4142">
        <f t="shared" si="328"/>
        <v>9.0124701002051347E-2</v>
      </c>
      <c r="Q4142" s="7">
        <v>4116</v>
      </c>
      <c r="R4142" s="7">
        <v>9.0265900451732693E-4</v>
      </c>
      <c r="S4142" s="7">
        <v>-5.9773787192627683E-4</v>
      </c>
      <c r="U4142" s="7">
        <v>90.192855577470951</v>
      </c>
      <c r="V4142" s="7">
        <v>2.8230211339820462E-3</v>
      </c>
    </row>
    <row r="4143" spans="1:22" x14ac:dyDescent="0.35">
      <c r="A4143" s="3">
        <v>2015</v>
      </c>
      <c r="B4143" s="13" t="s">
        <v>33</v>
      </c>
      <c r="C4143" s="13" t="s">
        <v>109</v>
      </c>
      <c r="D4143" s="13">
        <v>2006</v>
      </c>
      <c r="E4143" s="17">
        <v>9</v>
      </c>
      <c r="F4143" s="13">
        <v>64</v>
      </c>
      <c r="G4143" s="13">
        <v>1</v>
      </c>
      <c r="H4143" s="13">
        <v>65</v>
      </c>
      <c r="I4143" s="13" t="b">
        <v>1</v>
      </c>
      <c r="J4143" s="4">
        <v>1.5384615384615399E-2</v>
      </c>
      <c r="K4143">
        <f t="shared" si="325"/>
        <v>1.2691346454233053E-4</v>
      </c>
      <c r="L4143">
        <f t="shared" si="324"/>
        <v>1.1265587625256418E-2</v>
      </c>
      <c r="M4143">
        <f t="shared" si="326"/>
        <v>1.7331673269625276E-4</v>
      </c>
      <c r="N4143">
        <f t="shared" si="327"/>
        <v>1.1265587625256418E-2</v>
      </c>
      <c r="O4143">
        <f t="shared" si="328"/>
        <v>0.10139028862730777</v>
      </c>
      <c r="Q4143" s="7">
        <v>4117</v>
      </c>
      <c r="R4143" s="7">
        <v>5.0072026522469167E-4</v>
      </c>
      <c r="S4143" s="7">
        <v>-2.5175320301148941E-4</v>
      </c>
      <c r="U4143" s="7">
        <v>90.214770984001746</v>
      </c>
      <c r="V4143" s="7">
        <v>2.8230211339820462E-3</v>
      </c>
    </row>
    <row r="4144" spans="1:22" x14ac:dyDescent="0.35">
      <c r="A4144" s="5">
        <v>2017</v>
      </c>
      <c r="B4144" s="14" t="s">
        <v>104</v>
      </c>
      <c r="C4144" s="14" t="s">
        <v>105</v>
      </c>
      <c r="D4144" s="14">
        <v>2007</v>
      </c>
      <c r="E4144" s="14">
        <v>10</v>
      </c>
      <c r="F4144" s="14">
        <v>64</v>
      </c>
      <c r="G4144" s="14">
        <v>1</v>
      </c>
      <c r="H4144" s="14">
        <v>65</v>
      </c>
      <c r="I4144" s="14" t="b">
        <v>1</v>
      </c>
      <c r="J4144" s="6">
        <v>1.5384615384615399E-2</v>
      </c>
      <c r="K4144">
        <f t="shared" si="325"/>
        <v>1.2691346454233053E-4</v>
      </c>
      <c r="L4144">
        <f t="shared" si="324"/>
        <v>1.1265587625256418E-2</v>
      </c>
      <c r="M4144">
        <f t="shared" si="326"/>
        <v>1.7331673269625276E-4</v>
      </c>
      <c r="N4144">
        <f t="shared" si="327"/>
        <v>1.1265587625256418E-2</v>
      </c>
      <c r="O4144">
        <f t="shared" si="328"/>
        <v>0.11265587625256418</v>
      </c>
      <c r="Q4144" s="7">
        <v>4118</v>
      </c>
      <c r="R4144" s="7">
        <v>1.4459111680540137E-3</v>
      </c>
      <c r="S4144" s="7">
        <v>-1.1969441058408115E-3</v>
      </c>
      <c r="U4144" s="7">
        <v>90.23668639053254</v>
      </c>
      <c r="V4144" s="7">
        <v>2.8230211339820462E-3</v>
      </c>
    </row>
    <row r="4145" spans="1:22" x14ac:dyDescent="0.35">
      <c r="A4145" s="3">
        <v>2017</v>
      </c>
      <c r="B4145" s="13" t="s">
        <v>26</v>
      </c>
      <c r="C4145" s="13" t="s">
        <v>176</v>
      </c>
      <c r="D4145" s="13">
        <v>2008</v>
      </c>
      <c r="E4145" s="17">
        <v>9</v>
      </c>
      <c r="F4145" s="13">
        <v>64</v>
      </c>
      <c r="G4145" s="13">
        <v>1</v>
      </c>
      <c r="H4145" s="13">
        <v>65</v>
      </c>
      <c r="I4145" s="13" t="b">
        <v>1</v>
      </c>
      <c r="J4145" s="4">
        <v>1.5384615384615399E-2</v>
      </c>
      <c r="K4145">
        <f t="shared" si="325"/>
        <v>1.2691346454233053E-4</v>
      </c>
      <c r="L4145">
        <f t="shared" si="324"/>
        <v>1.1265587625256418E-2</v>
      </c>
      <c r="M4145">
        <f t="shared" si="326"/>
        <v>1.7331673269625276E-4</v>
      </c>
      <c r="N4145">
        <f t="shared" si="327"/>
        <v>1.1265587625256418E-2</v>
      </c>
      <c r="O4145">
        <f t="shared" si="328"/>
        <v>0.10139028862730777</v>
      </c>
      <c r="Q4145" s="7">
        <v>4119</v>
      </c>
      <c r="R4145" s="7">
        <v>3.5406269501790601E-4</v>
      </c>
      <c r="S4145" s="7">
        <v>-1.7801639703485765E-4</v>
      </c>
      <c r="U4145" s="7">
        <v>90.258601797063321</v>
      </c>
      <c r="V4145" s="7">
        <v>2.8262272918966333E-3</v>
      </c>
    </row>
    <row r="4146" spans="1:22" x14ac:dyDescent="0.35">
      <c r="A4146" s="3">
        <v>2014</v>
      </c>
      <c r="B4146" s="13" t="s">
        <v>30</v>
      </c>
      <c r="C4146" s="13" t="s">
        <v>75</v>
      </c>
      <c r="D4146" s="13">
        <v>2008</v>
      </c>
      <c r="E4146" s="14">
        <v>6</v>
      </c>
      <c r="F4146" s="13">
        <v>194</v>
      </c>
      <c r="G4146" s="13">
        <v>3</v>
      </c>
      <c r="H4146" s="13">
        <v>197</v>
      </c>
      <c r="I4146" s="13" t="b">
        <v>1</v>
      </c>
      <c r="J4146" s="4">
        <v>1.5228426395939101E-2</v>
      </c>
      <c r="K4146">
        <f t="shared" si="325"/>
        <v>3.8464542330521713E-4</v>
      </c>
      <c r="L4146">
        <f t="shared" si="324"/>
        <v>1.9612379338193955E-2</v>
      </c>
      <c r="M4146">
        <f t="shared" si="326"/>
        <v>2.9866567520092343E-4</v>
      </c>
      <c r="N4146">
        <f t="shared" si="327"/>
        <v>1.9612379338193955E-2</v>
      </c>
      <c r="O4146">
        <f t="shared" si="328"/>
        <v>0.11767427602916372</v>
      </c>
      <c r="Q4146" s="7">
        <v>4120</v>
      </c>
      <c r="R4146" s="7">
        <v>3.5406269501790601E-4</v>
      </c>
      <c r="S4146" s="7">
        <v>-1.7801639703485765E-4</v>
      </c>
      <c r="U4146" s="7">
        <v>90.280517203594115</v>
      </c>
      <c r="V4146" s="7">
        <v>2.8296332655941584E-3</v>
      </c>
    </row>
    <row r="4147" spans="1:22" x14ac:dyDescent="0.35">
      <c r="A4147" s="3">
        <v>2016</v>
      </c>
      <c r="B4147" s="13" t="s">
        <v>42</v>
      </c>
      <c r="C4147" s="13" t="s">
        <v>45</v>
      </c>
      <c r="D4147" s="13">
        <v>2008</v>
      </c>
      <c r="E4147" s="17">
        <v>8</v>
      </c>
      <c r="F4147" s="13">
        <v>259</v>
      </c>
      <c r="G4147" s="13">
        <v>4</v>
      </c>
      <c r="H4147" s="13">
        <v>263</v>
      </c>
      <c r="I4147" s="13" t="b">
        <v>1</v>
      </c>
      <c r="J4147" s="4">
        <v>1.5209125475285201E-2</v>
      </c>
      <c r="K4147">
        <f t="shared" si="325"/>
        <v>5.1351140268666041E-4</v>
      </c>
      <c r="L4147">
        <f t="shared" si="324"/>
        <v>2.2660789983728731E-2</v>
      </c>
      <c r="M4147">
        <f t="shared" si="326"/>
        <v>3.4465079823161633E-4</v>
      </c>
      <c r="N4147">
        <f t="shared" si="327"/>
        <v>2.2660789983728731E-2</v>
      </c>
      <c r="O4147">
        <f t="shared" si="328"/>
        <v>0.18128631986982985</v>
      </c>
      <c r="Q4147" s="7">
        <v>4121</v>
      </c>
      <c r="R4147" s="7">
        <v>6.8823814347113035E-4</v>
      </c>
      <c r="S4147" s="7">
        <v>-5.1219184548808206E-4</v>
      </c>
      <c r="U4147" s="7">
        <v>90.30243261012491</v>
      </c>
      <c r="V4147" s="7">
        <v>2.8298025334170282E-3</v>
      </c>
    </row>
    <row r="4148" spans="1:22" x14ac:dyDescent="0.35">
      <c r="A4148" s="3">
        <v>2014</v>
      </c>
      <c r="B4148" s="13" t="s">
        <v>30</v>
      </c>
      <c r="C4148" s="13" t="s">
        <v>32</v>
      </c>
      <c r="D4148" s="13">
        <v>2008</v>
      </c>
      <c r="E4148" s="14">
        <v>6</v>
      </c>
      <c r="F4148" s="13">
        <v>260</v>
      </c>
      <c r="G4148" s="13">
        <v>4</v>
      </c>
      <c r="H4148" s="13">
        <v>264</v>
      </c>
      <c r="I4148" s="13" t="b">
        <v>1</v>
      </c>
      <c r="J4148" s="4">
        <v>1.5151515151515201E-2</v>
      </c>
      <c r="K4148">
        <f t="shared" si="325"/>
        <v>5.1546391752577321E-4</v>
      </c>
      <c r="L4148">
        <f t="shared" si="324"/>
        <v>2.2703830459324989E-2</v>
      </c>
      <c r="M4148">
        <f t="shared" si="326"/>
        <v>3.439974312018949E-4</v>
      </c>
      <c r="N4148">
        <f t="shared" si="327"/>
        <v>2.2703830459324989E-2</v>
      </c>
      <c r="O4148">
        <f t="shared" si="328"/>
        <v>0.13622298275594993</v>
      </c>
      <c r="Q4148" s="7">
        <v>4122</v>
      </c>
      <c r="R4148" s="7">
        <v>3.5406269501790601E-4</v>
      </c>
      <c r="S4148" s="7">
        <v>-1.7801639703485765E-4</v>
      </c>
      <c r="U4148" s="7">
        <v>90.324348016655705</v>
      </c>
      <c r="V4148" s="7">
        <v>2.8299505627391005E-3</v>
      </c>
    </row>
    <row r="4149" spans="1:22" x14ac:dyDescent="0.35">
      <c r="A4149" s="24">
        <v>2015</v>
      </c>
      <c r="B4149" s="17" t="s">
        <v>42</v>
      </c>
      <c r="C4149" s="17" t="s">
        <v>73</v>
      </c>
      <c r="D4149" s="17">
        <v>2007</v>
      </c>
      <c r="E4149" s="17">
        <v>8</v>
      </c>
      <c r="F4149" s="17">
        <v>195</v>
      </c>
      <c r="G4149" s="17">
        <v>3</v>
      </c>
      <c r="H4149" s="17">
        <v>198</v>
      </c>
      <c r="I4149" s="17" t="b">
        <v>1</v>
      </c>
      <c r="J4149" s="25">
        <v>1.5151515151515201E-2</v>
      </c>
      <c r="K4149">
        <f t="shared" si="325"/>
        <v>3.8659793814432988E-4</v>
      </c>
      <c r="L4149">
        <f t="shared" si="324"/>
        <v>1.9662093940990361E-2</v>
      </c>
      <c r="M4149">
        <f t="shared" si="326"/>
        <v>2.9791051425743066E-4</v>
      </c>
      <c r="N4149">
        <f t="shared" si="327"/>
        <v>1.9662093940990361E-2</v>
      </c>
      <c r="O4149">
        <f t="shared" si="328"/>
        <v>0.15729675152792288</v>
      </c>
      <c r="Q4149" s="7">
        <v>4123</v>
      </c>
      <c r="R4149" s="7">
        <v>8.5532586769774242E-4</v>
      </c>
      <c r="S4149" s="7">
        <v>-6.7927956971469412E-4</v>
      </c>
      <c r="U4149" s="7">
        <v>90.346263423186485</v>
      </c>
      <c r="V4149" s="7">
        <v>2.8301498854455703E-3</v>
      </c>
    </row>
    <row r="4150" spans="1:22" x14ac:dyDescent="0.35">
      <c r="A4150" s="5">
        <v>2013</v>
      </c>
      <c r="B4150" s="14" t="s">
        <v>30</v>
      </c>
      <c r="C4150" s="14" t="s">
        <v>156</v>
      </c>
      <c r="D4150" s="14">
        <v>2006</v>
      </c>
      <c r="E4150" s="14">
        <v>7</v>
      </c>
      <c r="F4150" s="14">
        <v>65</v>
      </c>
      <c r="G4150" s="14">
        <v>1</v>
      </c>
      <c r="H4150" s="14">
        <v>66</v>
      </c>
      <c r="I4150" s="14" t="b">
        <v>1</v>
      </c>
      <c r="J4150" s="6">
        <v>1.5151515151515201E-2</v>
      </c>
      <c r="K4150">
        <f t="shared" si="325"/>
        <v>1.288659793814433E-4</v>
      </c>
      <c r="L4150">
        <f t="shared" si="324"/>
        <v>1.1351915229662494E-2</v>
      </c>
      <c r="M4150">
        <f t="shared" si="326"/>
        <v>1.7199871560094745E-4</v>
      </c>
      <c r="N4150">
        <f t="shared" si="327"/>
        <v>1.1351915229662494E-2</v>
      </c>
      <c r="O4150">
        <f t="shared" si="328"/>
        <v>7.9463406607637455E-2</v>
      </c>
      <c r="Q4150" s="7">
        <v>4124</v>
      </c>
      <c r="R4150" s="7">
        <v>3.5406269501790601E-4</v>
      </c>
      <c r="S4150" s="7">
        <v>-1.7801639703485765E-4</v>
      </c>
      <c r="U4150" s="7">
        <v>90.36817882971728</v>
      </c>
      <c r="V4150" s="7">
        <v>2.8331970368623933E-3</v>
      </c>
    </row>
    <row r="4151" spans="1:22" x14ac:dyDescent="0.35">
      <c r="A4151" s="24">
        <v>2017</v>
      </c>
      <c r="B4151" s="17" t="s">
        <v>26</v>
      </c>
      <c r="C4151" s="17" t="s">
        <v>178</v>
      </c>
      <c r="D4151" s="17">
        <v>2007</v>
      </c>
      <c r="E4151" s="17">
        <v>10</v>
      </c>
      <c r="F4151" s="17">
        <v>65</v>
      </c>
      <c r="G4151" s="17">
        <v>1</v>
      </c>
      <c r="H4151" s="17">
        <v>66</v>
      </c>
      <c r="I4151" s="17" t="b">
        <v>1</v>
      </c>
      <c r="J4151" s="25">
        <v>1.5151515151515201E-2</v>
      </c>
      <c r="K4151">
        <f t="shared" si="325"/>
        <v>1.288659793814433E-4</v>
      </c>
      <c r="L4151">
        <f t="shared" si="324"/>
        <v>1.1351915229662494E-2</v>
      </c>
      <c r="M4151">
        <f t="shared" si="326"/>
        <v>1.7199871560094745E-4</v>
      </c>
      <c r="N4151">
        <f t="shared" si="327"/>
        <v>1.1351915229662494E-2</v>
      </c>
      <c r="O4151">
        <f t="shared" si="328"/>
        <v>0.11351915229662494</v>
      </c>
      <c r="Q4151" s="7">
        <v>4125</v>
      </c>
      <c r="R4151" s="7">
        <v>1.0224135919243548E-3</v>
      </c>
      <c r="S4151" s="7">
        <v>-8.463672939413064E-4</v>
      </c>
      <c r="U4151" s="7">
        <v>90.390094236248075</v>
      </c>
      <c r="V4151" s="7">
        <v>2.8367729527585079E-3</v>
      </c>
    </row>
    <row r="4152" spans="1:22" x14ac:dyDescent="0.35">
      <c r="A4152" s="5">
        <v>2014</v>
      </c>
      <c r="B4152" s="14" t="s">
        <v>136</v>
      </c>
      <c r="C4152" s="14" t="s">
        <v>137</v>
      </c>
      <c r="D4152" s="14">
        <v>2006</v>
      </c>
      <c r="E4152" s="14">
        <v>8</v>
      </c>
      <c r="F4152" s="14">
        <v>132</v>
      </c>
      <c r="G4152" s="14">
        <v>2</v>
      </c>
      <c r="H4152" s="14">
        <v>134</v>
      </c>
      <c r="I4152" s="14" t="b">
        <v>1</v>
      </c>
      <c r="J4152" s="6">
        <v>1.49253731343284E-2</v>
      </c>
      <c r="K4152">
        <f t="shared" si="325"/>
        <v>2.6163698844111215E-4</v>
      </c>
      <c r="L4152">
        <f t="shared" si="324"/>
        <v>1.617519670486613E-2</v>
      </c>
      <c r="M4152">
        <f t="shared" si="326"/>
        <v>2.414208463412862E-4</v>
      </c>
      <c r="N4152">
        <f t="shared" si="327"/>
        <v>1.617519670486613E-2</v>
      </c>
      <c r="O4152">
        <f t="shared" si="328"/>
        <v>0.12940157363892904</v>
      </c>
      <c r="Q4152" s="7">
        <v>4126</v>
      </c>
      <c r="R4152" s="7">
        <v>9.7717044743411219E-4</v>
      </c>
      <c r="S4152" s="7">
        <v>-7.2918550763784791E-4</v>
      </c>
      <c r="U4152" s="7">
        <v>90.41200964277887</v>
      </c>
      <c r="V4152" s="7">
        <v>2.8367729527585079E-3</v>
      </c>
    </row>
    <row r="4153" spans="1:22" x14ac:dyDescent="0.35">
      <c r="A4153" s="24">
        <v>2016</v>
      </c>
      <c r="B4153" s="17" t="s">
        <v>30</v>
      </c>
      <c r="C4153" s="17" t="s">
        <v>32</v>
      </c>
      <c r="D4153" s="17">
        <v>2006</v>
      </c>
      <c r="E4153" s="17">
        <v>10</v>
      </c>
      <c r="F4153" s="17">
        <v>132</v>
      </c>
      <c r="G4153" s="17">
        <v>2</v>
      </c>
      <c r="H4153" s="17">
        <v>134</v>
      </c>
      <c r="I4153" s="17" t="b">
        <v>1</v>
      </c>
      <c r="J4153" s="25">
        <v>1.49253731343284E-2</v>
      </c>
      <c r="K4153">
        <f t="shared" si="325"/>
        <v>2.6163698844111215E-4</v>
      </c>
      <c r="L4153">
        <f t="shared" si="324"/>
        <v>1.617519670486613E-2</v>
      </c>
      <c r="M4153">
        <f t="shared" si="326"/>
        <v>2.414208463412862E-4</v>
      </c>
      <c r="N4153">
        <f t="shared" si="327"/>
        <v>1.617519670486613E-2</v>
      </c>
      <c r="O4153">
        <f t="shared" si="328"/>
        <v>0.16175196704866129</v>
      </c>
      <c r="Q4153" s="7">
        <v>4127</v>
      </c>
      <c r="R4153" s="7">
        <v>9.7717044743411219E-4</v>
      </c>
      <c r="S4153" s="7">
        <v>-7.2918550763784791E-4</v>
      </c>
      <c r="U4153" s="7">
        <v>90.43392504930965</v>
      </c>
      <c r="V4153" s="7">
        <v>2.8379788074156236E-3</v>
      </c>
    </row>
    <row r="4154" spans="1:22" x14ac:dyDescent="0.35">
      <c r="A4154" s="3">
        <v>2015</v>
      </c>
      <c r="B4154" s="13" t="s">
        <v>98</v>
      </c>
      <c r="C4154" s="13" t="s">
        <v>303</v>
      </c>
      <c r="D4154" s="13">
        <v>2007</v>
      </c>
      <c r="E4154" s="14">
        <v>8</v>
      </c>
      <c r="F4154" s="13">
        <v>66</v>
      </c>
      <c r="G4154" s="13">
        <v>1</v>
      </c>
      <c r="H4154" s="13">
        <v>67</v>
      </c>
      <c r="I4154" s="13" t="b">
        <v>1</v>
      </c>
      <c r="J4154" s="4">
        <v>1.49253731343284E-2</v>
      </c>
      <c r="K4154">
        <f t="shared" si="325"/>
        <v>1.3081849422055607E-4</v>
      </c>
      <c r="L4154">
        <f t="shared" si="324"/>
        <v>1.143759127703714E-2</v>
      </c>
      <c r="M4154">
        <f t="shared" si="326"/>
        <v>1.7071031756771897E-4</v>
      </c>
      <c r="N4154">
        <f t="shared" si="327"/>
        <v>1.143759127703714E-2</v>
      </c>
      <c r="O4154">
        <f t="shared" si="328"/>
        <v>9.1500730216297121E-2</v>
      </c>
      <c r="Q4154" s="7">
        <v>4128</v>
      </c>
      <c r="R4154" s="7">
        <v>6.9367884587177267E-4</v>
      </c>
      <c r="S4154" s="7">
        <v>-5.1901332448550381E-4</v>
      </c>
      <c r="U4154" s="7">
        <v>90.455840455840445</v>
      </c>
      <c r="V4154" s="7">
        <v>2.8392071038624077E-3</v>
      </c>
    </row>
    <row r="4155" spans="1:22" x14ac:dyDescent="0.35">
      <c r="A4155" s="24">
        <v>2015</v>
      </c>
      <c r="B4155" s="17" t="s">
        <v>186</v>
      </c>
      <c r="C4155" s="17" t="s">
        <v>236</v>
      </c>
      <c r="D4155" s="17">
        <v>2009</v>
      </c>
      <c r="E4155" s="17">
        <v>6</v>
      </c>
      <c r="F4155" s="17">
        <v>66</v>
      </c>
      <c r="G4155" s="17">
        <v>1</v>
      </c>
      <c r="H4155" s="17">
        <v>67</v>
      </c>
      <c r="I4155" s="17" t="b">
        <v>1</v>
      </c>
      <c r="J4155" s="25">
        <v>1.49253731343284E-2</v>
      </c>
      <c r="K4155">
        <f t="shared" si="325"/>
        <v>1.3081849422055607E-4</v>
      </c>
      <c r="L4155">
        <f t="shared" si="324"/>
        <v>1.143759127703714E-2</v>
      </c>
      <c r="M4155">
        <f t="shared" si="326"/>
        <v>1.7071031756771897E-4</v>
      </c>
      <c r="N4155">
        <f t="shared" si="327"/>
        <v>1.143759127703714E-2</v>
      </c>
      <c r="O4155">
        <f t="shared" si="328"/>
        <v>6.8625547662222841E-2</v>
      </c>
      <c r="Q4155" s="7">
        <v>4129</v>
      </c>
      <c r="R4155" s="7">
        <v>6.9367884587177267E-4</v>
      </c>
      <c r="S4155" s="7">
        <v>-5.1901332448550381E-4</v>
      </c>
      <c r="U4155" s="7">
        <v>90.477755862371239</v>
      </c>
      <c r="V4155" s="7">
        <v>2.8392071038624077E-3</v>
      </c>
    </row>
    <row r="4156" spans="1:22" x14ac:dyDescent="0.35">
      <c r="A4156" s="5">
        <v>2017</v>
      </c>
      <c r="B4156" s="14" t="s">
        <v>241</v>
      </c>
      <c r="C4156" s="14" t="s">
        <v>242</v>
      </c>
      <c r="D4156" s="14">
        <v>2009</v>
      </c>
      <c r="E4156" s="14">
        <v>8</v>
      </c>
      <c r="F4156" s="14">
        <v>66</v>
      </c>
      <c r="G4156" s="14">
        <v>1</v>
      </c>
      <c r="H4156" s="14">
        <v>67</v>
      </c>
      <c r="I4156" s="14" t="b">
        <v>1</v>
      </c>
      <c r="J4156" s="6">
        <v>1.49253731343284E-2</v>
      </c>
      <c r="K4156">
        <f t="shared" si="325"/>
        <v>1.3081849422055607E-4</v>
      </c>
      <c r="L4156">
        <f t="shared" si="324"/>
        <v>1.143759127703714E-2</v>
      </c>
      <c r="M4156">
        <f t="shared" si="326"/>
        <v>1.7071031756771897E-4</v>
      </c>
      <c r="N4156">
        <f t="shared" si="327"/>
        <v>1.143759127703714E-2</v>
      </c>
      <c r="O4156">
        <f t="shared" si="328"/>
        <v>9.1500730216297121E-2</v>
      </c>
      <c r="Q4156" s="7">
        <v>4130</v>
      </c>
      <c r="R4156" s="7">
        <v>3.5686165315911901E-4</v>
      </c>
      <c r="S4156" s="7">
        <v>-1.8219613177285015E-4</v>
      </c>
      <c r="U4156" s="7">
        <v>90.499671268902034</v>
      </c>
      <c r="V4156" s="7">
        <v>2.8420186369445279E-3</v>
      </c>
    </row>
    <row r="4157" spans="1:22" x14ac:dyDescent="0.35">
      <c r="A4157" s="24">
        <v>2013</v>
      </c>
      <c r="B4157" s="17" t="s">
        <v>42</v>
      </c>
      <c r="C4157" s="17" t="s">
        <v>43</v>
      </c>
      <c r="D4157" s="17">
        <v>2006</v>
      </c>
      <c r="E4157" s="17">
        <v>7</v>
      </c>
      <c r="F4157" s="17">
        <v>267</v>
      </c>
      <c r="G4157" s="17">
        <v>4</v>
      </c>
      <c r="H4157" s="17">
        <v>271</v>
      </c>
      <c r="I4157" s="17" t="b">
        <v>1</v>
      </c>
      <c r="J4157" s="25">
        <v>1.4760147601476E-2</v>
      </c>
      <c r="K4157">
        <f t="shared" si="325"/>
        <v>5.2913152139956259E-4</v>
      </c>
      <c r="L4157">
        <f t="shared" si="324"/>
        <v>2.3002858983169082E-2</v>
      </c>
      <c r="M4157">
        <f t="shared" si="326"/>
        <v>3.3952559384751378E-4</v>
      </c>
      <c r="N4157">
        <f t="shared" si="327"/>
        <v>2.3002858983169082E-2</v>
      </c>
      <c r="O4157">
        <f t="shared" si="328"/>
        <v>0.16102001288218357</v>
      </c>
      <c r="Q4157" s="7">
        <v>4131</v>
      </c>
      <c r="R4157" s="7">
        <v>6.9367884587177267E-4</v>
      </c>
      <c r="S4157" s="7">
        <v>-5.1901332448550381E-4</v>
      </c>
      <c r="U4157" s="7">
        <v>90.521586675432815</v>
      </c>
      <c r="V4157" s="7">
        <v>2.8460460689351411E-3</v>
      </c>
    </row>
    <row r="4158" spans="1:22" x14ac:dyDescent="0.35">
      <c r="A4158" s="3">
        <v>2013</v>
      </c>
      <c r="B4158" s="13" t="s">
        <v>42</v>
      </c>
      <c r="C4158" s="13" t="s">
        <v>96</v>
      </c>
      <c r="D4158" s="13">
        <v>2006</v>
      </c>
      <c r="E4158" s="14">
        <v>7</v>
      </c>
      <c r="F4158" s="13">
        <v>134</v>
      </c>
      <c r="G4158" s="13">
        <v>2</v>
      </c>
      <c r="H4158" s="13">
        <v>136</v>
      </c>
      <c r="I4158" s="13" t="b">
        <v>1</v>
      </c>
      <c r="J4158" s="4">
        <v>1.4705882352941201E-2</v>
      </c>
      <c r="K4158">
        <f t="shared" si="325"/>
        <v>2.655420181193377E-4</v>
      </c>
      <c r="L4158">
        <f t="shared" si="324"/>
        <v>1.6295460046262509E-2</v>
      </c>
      <c r="M4158">
        <f t="shared" si="326"/>
        <v>2.3963911832739022E-4</v>
      </c>
      <c r="N4158">
        <f t="shared" si="327"/>
        <v>1.6295460046262509E-2</v>
      </c>
      <c r="O4158">
        <f t="shared" si="328"/>
        <v>0.11406822032383757</v>
      </c>
      <c r="Q4158" s="7">
        <v>4132</v>
      </c>
      <c r="R4158" s="7">
        <v>1.198904634940753E-3</v>
      </c>
      <c r="S4158" s="7">
        <v>-1.0242391135544841E-3</v>
      </c>
      <c r="U4158" s="7">
        <v>90.543502081963609</v>
      </c>
      <c r="V4158" s="7">
        <v>2.8463686422094043E-3</v>
      </c>
    </row>
    <row r="4159" spans="1:22" x14ac:dyDescent="0.35">
      <c r="A4159" s="24">
        <v>2013</v>
      </c>
      <c r="B4159" s="17" t="s">
        <v>67</v>
      </c>
      <c r="C4159" s="17" t="s">
        <v>123</v>
      </c>
      <c r="D4159" s="17">
        <v>2005</v>
      </c>
      <c r="E4159" s="17">
        <v>8</v>
      </c>
      <c r="F4159" s="17">
        <v>134</v>
      </c>
      <c r="G4159" s="17">
        <v>2</v>
      </c>
      <c r="H4159" s="17">
        <v>136</v>
      </c>
      <c r="I4159" s="17" t="b">
        <v>1</v>
      </c>
      <c r="J4159" s="25">
        <v>1.4705882352941201E-2</v>
      </c>
      <c r="K4159">
        <f t="shared" si="325"/>
        <v>2.655420181193377E-4</v>
      </c>
      <c r="L4159">
        <f t="shared" si="324"/>
        <v>1.6295460046262509E-2</v>
      </c>
      <c r="M4159">
        <f t="shared" si="326"/>
        <v>2.3963911832739022E-4</v>
      </c>
      <c r="N4159">
        <f t="shared" si="327"/>
        <v>1.6295460046262509E-2</v>
      </c>
      <c r="O4159">
        <f t="shared" si="328"/>
        <v>0.13036368037010007</v>
      </c>
      <c r="Q4159" s="7">
        <v>4133</v>
      </c>
      <c r="R4159" s="7">
        <v>1.0304960385844261E-3</v>
      </c>
      <c r="S4159" s="7">
        <v>-8.5583051719815726E-4</v>
      </c>
      <c r="U4159" s="7">
        <v>90.565417488494404</v>
      </c>
      <c r="V4159" s="7">
        <v>2.8478845227249239E-3</v>
      </c>
    </row>
    <row r="4160" spans="1:22" x14ac:dyDescent="0.35">
      <c r="A4160" s="5">
        <v>2013</v>
      </c>
      <c r="B4160" s="14" t="s">
        <v>30</v>
      </c>
      <c r="C4160" s="14" t="s">
        <v>75</v>
      </c>
      <c r="D4160" s="14">
        <v>2007</v>
      </c>
      <c r="E4160" s="14">
        <v>6</v>
      </c>
      <c r="F4160" s="14">
        <v>67</v>
      </c>
      <c r="G4160" s="14">
        <v>1</v>
      </c>
      <c r="H4160" s="14">
        <v>68</v>
      </c>
      <c r="I4160" s="14" t="b">
        <v>1</v>
      </c>
      <c r="J4160" s="6">
        <v>1.4705882352941201E-2</v>
      </c>
      <c r="K4160">
        <f t="shared" si="325"/>
        <v>1.3277100905966885E-4</v>
      </c>
      <c r="L4160">
        <f t="shared" si="324"/>
        <v>1.152263030126667E-2</v>
      </c>
      <c r="M4160">
        <f t="shared" si="326"/>
        <v>1.6945044560686307E-4</v>
      </c>
      <c r="N4160">
        <f t="shared" si="327"/>
        <v>1.152263030126667E-2</v>
      </c>
      <c r="O4160">
        <f t="shared" si="328"/>
        <v>6.9135781807600022E-2</v>
      </c>
      <c r="Q4160" s="7">
        <v>4134</v>
      </c>
      <c r="R4160" s="7">
        <v>5.2527024951544584E-4</v>
      </c>
      <c r="S4160" s="7">
        <v>-3.5060472812917698E-4</v>
      </c>
      <c r="U4160" s="7">
        <v>90.587332895025199</v>
      </c>
      <c r="V4160" s="7">
        <v>2.8478845227249239E-3</v>
      </c>
    </row>
    <row r="4161" spans="1:22" x14ac:dyDescent="0.35">
      <c r="A4161" s="3">
        <v>2013</v>
      </c>
      <c r="B4161" s="13" t="s">
        <v>26</v>
      </c>
      <c r="C4161" s="13" t="s">
        <v>201</v>
      </c>
      <c r="D4161" s="13">
        <v>2004</v>
      </c>
      <c r="E4161" s="17">
        <v>9</v>
      </c>
      <c r="F4161" s="13">
        <v>67</v>
      </c>
      <c r="G4161" s="13">
        <v>1</v>
      </c>
      <c r="H4161" s="13">
        <v>68</v>
      </c>
      <c r="I4161" s="13" t="b">
        <v>1</v>
      </c>
      <c r="J4161" s="4">
        <v>1.4705882352941201E-2</v>
      </c>
      <c r="K4161">
        <f t="shared" si="325"/>
        <v>1.3277100905966885E-4</v>
      </c>
      <c r="L4161">
        <f t="shared" si="324"/>
        <v>1.152263030126667E-2</v>
      </c>
      <c r="M4161">
        <f t="shared" si="326"/>
        <v>1.6945044560686307E-4</v>
      </c>
      <c r="N4161">
        <f t="shared" si="327"/>
        <v>1.152263030126667E-2</v>
      </c>
      <c r="O4161">
        <f t="shared" si="328"/>
        <v>0.10370367271140003</v>
      </c>
      <c r="Q4161" s="7">
        <v>4135</v>
      </c>
      <c r="R4161" s="7">
        <v>8.6208744222809929E-4</v>
      </c>
      <c r="S4161" s="7">
        <v>-6.8742192084183043E-4</v>
      </c>
      <c r="U4161" s="7">
        <v>90.609248301555979</v>
      </c>
      <c r="V4161" s="7">
        <v>2.8478845227249239E-3</v>
      </c>
    </row>
    <row r="4162" spans="1:22" x14ac:dyDescent="0.35">
      <c r="A4162" s="5">
        <v>2014</v>
      </c>
      <c r="B4162" s="14" t="s">
        <v>186</v>
      </c>
      <c r="C4162" s="14" t="s">
        <v>195</v>
      </c>
      <c r="D4162" s="14">
        <v>2007</v>
      </c>
      <c r="E4162" s="14">
        <v>7</v>
      </c>
      <c r="F4162" s="14">
        <v>67</v>
      </c>
      <c r="G4162" s="14">
        <v>1</v>
      </c>
      <c r="H4162" s="14">
        <v>68</v>
      </c>
      <c r="I4162" s="14" t="b">
        <v>1</v>
      </c>
      <c r="J4162" s="6">
        <v>1.4705882352941201E-2</v>
      </c>
      <c r="K4162">
        <f t="shared" si="325"/>
        <v>1.3277100905966885E-4</v>
      </c>
      <c r="L4162">
        <f t="shared" si="324"/>
        <v>1.152263030126667E-2</v>
      </c>
      <c r="M4162">
        <f t="shared" si="326"/>
        <v>1.6945044560686307E-4</v>
      </c>
      <c r="N4162">
        <f t="shared" si="327"/>
        <v>1.152263030126667E-2</v>
      </c>
      <c r="O4162">
        <f t="shared" si="328"/>
        <v>8.0658412108866692E-2</v>
      </c>
      <c r="Q4162" s="7">
        <v>4136</v>
      </c>
      <c r="R4162" s="7">
        <v>5.0664615510535101E-4</v>
      </c>
      <c r="S4162" s="7">
        <v>-2.605910885319453E-4</v>
      </c>
      <c r="U4162" s="7">
        <v>90.631163708086774</v>
      </c>
      <c r="V4162" s="7">
        <v>2.8501225462708901E-3</v>
      </c>
    </row>
    <row r="4163" spans="1:22" x14ac:dyDescent="0.35">
      <c r="A4163" s="24">
        <v>2015</v>
      </c>
      <c r="B4163" s="17" t="s">
        <v>26</v>
      </c>
      <c r="C4163" s="17" t="s">
        <v>201</v>
      </c>
      <c r="D4163" s="17">
        <v>2005</v>
      </c>
      <c r="E4163" s="17">
        <v>10</v>
      </c>
      <c r="F4163" s="17">
        <v>67</v>
      </c>
      <c r="G4163" s="17">
        <v>1</v>
      </c>
      <c r="H4163" s="17">
        <v>68</v>
      </c>
      <c r="I4163" s="17" t="b">
        <v>1</v>
      </c>
      <c r="J4163" s="25">
        <v>1.4705882352941201E-2</v>
      </c>
      <c r="K4163">
        <f t="shared" si="325"/>
        <v>1.3277100905966885E-4</v>
      </c>
      <c r="L4163">
        <f t="shared" si="324"/>
        <v>1.152263030126667E-2</v>
      </c>
      <c r="M4163">
        <f t="shared" si="326"/>
        <v>1.6945044560686307E-4</v>
      </c>
      <c r="N4163">
        <f t="shared" si="327"/>
        <v>1.152263030126667E-2</v>
      </c>
      <c r="O4163">
        <f t="shared" si="328"/>
        <v>0.1152263030126667</v>
      </c>
      <c r="Q4163" s="7">
        <v>4137</v>
      </c>
      <c r="R4163" s="7">
        <v>1.223928892619691E-3</v>
      </c>
      <c r="S4163" s="7">
        <v>-9.7787382604628539E-4</v>
      </c>
      <c r="U4163" s="7">
        <v>90.653079114617569</v>
      </c>
      <c r="V4163" s="7">
        <v>2.8597070603589045E-3</v>
      </c>
    </row>
    <row r="4164" spans="1:22" x14ac:dyDescent="0.35">
      <c r="A4164" s="3">
        <v>2015</v>
      </c>
      <c r="B4164" s="13" t="s">
        <v>26</v>
      </c>
      <c r="C4164" s="13" t="s">
        <v>237</v>
      </c>
      <c r="D4164" s="13">
        <v>2008</v>
      </c>
      <c r="E4164" s="14">
        <v>7</v>
      </c>
      <c r="F4164" s="13">
        <v>67</v>
      </c>
      <c r="G4164" s="13">
        <v>1</v>
      </c>
      <c r="H4164" s="13">
        <v>68</v>
      </c>
      <c r="I4164" s="13" t="b">
        <v>1</v>
      </c>
      <c r="J4164" s="4">
        <v>1.4705882352941201E-2</v>
      </c>
      <c r="K4164">
        <f t="shared" si="325"/>
        <v>1.3277100905966885E-4</v>
      </c>
      <c r="L4164">
        <f t="shared" ref="L4164:L4227" si="329">SQRT(K4164)</f>
        <v>1.152263030126667E-2</v>
      </c>
      <c r="M4164">
        <f t="shared" si="326"/>
        <v>1.6945044560686307E-4</v>
      </c>
      <c r="N4164">
        <f t="shared" si="327"/>
        <v>1.152263030126667E-2</v>
      </c>
      <c r="O4164">
        <f t="shared" si="328"/>
        <v>8.0658412108866692E-2</v>
      </c>
      <c r="Q4164" s="7">
        <v>4138</v>
      </c>
      <c r="R4164" s="7">
        <v>3.596388285315922E-4</v>
      </c>
      <c r="S4164" s="7">
        <v>-1.8632209583533944E-4</v>
      </c>
      <c r="U4164" s="7">
        <v>90.674994521148363</v>
      </c>
      <c r="V4164" s="7">
        <v>2.8628694682240959E-3</v>
      </c>
    </row>
    <row r="4165" spans="1:22" x14ac:dyDescent="0.35">
      <c r="A4165" s="3">
        <v>2015</v>
      </c>
      <c r="B4165" s="13" t="s">
        <v>42</v>
      </c>
      <c r="C4165" s="13" t="s">
        <v>43</v>
      </c>
      <c r="D4165" s="13">
        <v>2007</v>
      </c>
      <c r="E4165" s="17">
        <v>8</v>
      </c>
      <c r="F4165" s="13">
        <v>336</v>
      </c>
      <c r="G4165" s="13">
        <v>5</v>
      </c>
      <c r="H4165" s="13">
        <v>341</v>
      </c>
      <c r="I4165" s="13" t="b">
        <v>1</v>
      </c>
      <c r="J4165" s="4">
        <v>1.46627565982405E-2</v>
      </c>
      <c r="K4165">
        <f t="shared" si="325"/>
        <v>6.6580756013745706E-4</v>
      </c>
      <c r="L4165">
        <f t="shared" si="329"/>
        <v>2.5803247085153004E-2</v>
      </c>
      <c r="M4165">
        <f t="shared" si="326"/>
        <v>3.7834673145385717E-4</v>
      </c>
      <c r="N4165">
        <f t="shared" si="327"/>
        <v>2.5803247085153004E-2</v>
      </c>
      <c r="O4165">
        <f t="shared" si="328"/>
        <v>0.20642597668122403</v>
      </c>
      <c r="Q4165" s="7">
        <v>4139</v>
      </c>
      <c r="R4165" s="7">
        <v>5.2935801738832695E-4</v>
      </c>
      <c r="S4165" s="7">
        <v>-3.560412846920742E-4</v>
      </c>
      <c r="U4165" s="7">
        <v>90.696909927679144</v>
      </c>
      <c r="V4165" s="7">
        <v>2.8666253180663487E-3</v>
      </c>
    </row>
    <row r="4166" spans="1:22" x14ac:dyDescent="0.35">
      <c r="A4166" s="5">
        <v>2016</v>
      </c>
      <c r="B4166" s="14" t="s">
        <v>30</v>
      </c>
      <c r="C4166" s="14" t="s">
        <v>32</v>
      </c>
      <c r="D4166" s="14">
        <v>2010</v>
      </c>
      <c r="E4166" s="14">
        <v>6</v>
      </c>
      <c r="F4166" s="14">
        <v>204</v>
      </c>
      <c r="G4166" s="14">
        <v>3</v>
      </c>
      <c r="H4166" s="14">
        <v>207</v>
      </c>
      <c r="I4166" s="14" t="b">
        <v>1</v>
      </c>
      <c r="J4166" s="6">
        <v>1.4492753623188401E-2</v>
      </c>
      <c r="K4166">
        <f t="shared" si="325"/>
        <v>4.0417057169634492E-4</v>
      </c>
      <c r="L4166">
        <f t="shared" si="329"/>
        <v>2.0103993924002885E-2</v>
      </c>
      <c r="M4166">
        <f t="shared" si="326"/>
        <v>2.913622307826504E-4</v>
      </c>
      <c r="N4166">
        <f t="shared" si="327"/>
        <v>2.0103993924002885E-2</v>
      </c>
      <c r="O4166">
        <f t="shared" si="328"/>
        <v>0.1206239635440173</v>
      </c>
      <c r="Q4166" s="7">
        <v>4140</v>
      </c>
      <c r="R4166" s="7">
        <v>6.9907720624506171E-4</v>
      </c>
      <c r="S4166" s="7">
        <v>-5.2576047354880901E-4</v>
      </c>
      <c r="U4166" s="7">
        <v>90.718825334209939</v>
      </c>
      <c r="V4166" s="7">
        <v>2.8669407752229988E-3</v>
      </c>
    </row>
    <row r="4167" spans="1:22" x14ac:dyDescent="0.35">
      <c r="A4167" s="24">
        <v>2014</v>
      </c>
      <c r="B4167" s="17" t="s">
        <v>180</v>
      </c>
      <c r="C4167" s="17" t="s">
        <v>294</v>
      </c>
      <c r="D4167" s="17">
        <v>2004</v>
      </c>
      <c r="E4167" s="17">
        <v>10</v>
      </c>
      <c r="F4167" s="17">
        <v>68</v>
      </c>
      <c r="G4167" s="17">
        <v>1</v>
      </c>
      <c r="H4167" s="17">
        <v>69</v>
      </c>
      <c r="I4167" s="17" t="b">
        <v>1</v>
      </c>
      <c r="J4167" s="25">
        <v>1.4492753623188401E-2</v>
      </c>
      <c r="K4167">
        <f t="shared" si="325"/>
        <v>1.3472352389878162E-4</v>
      </c>
      <c r="L4167">
        <f t="shared" si="329"/>
        <v>1.1607046303809666E-2</v>
      </c>
      <c r="M4167">
        <f t="shared" si="326"/>
        <v>1.6821806237405306E-4</v>
      </c>
      <c r="N4167">
        <f t="shared" si="327"/>
        <v>1.1607046303809666E-2</v>
      </c>
      <c r="O4167">
        <f t="shared" si="328"/>
        <v>0.11607046303809666</v>
      </c>
      <c r="Q4167" s="7">
        <v>4141</v>
      </c>
      <c r="R4167" s="7">
        <v>8.6879639510179668E-4</v>
      </c>
      <c r="S4167" s="7">
        <v>-6.9547966240554398E-4</v>
      </c>
      <c r="U4167" s="7">
        <v>90.740740740740733</v>
      </c>
      <c r="V4167" s="7">
        <v>2.8672487007676585E-3</v>
      </c>
    </row>
    <row r="4168" spans="1:22" x14ac:dyDescent="0.35">
      <c r="A4168" s="5">
        <v>2016</v>
      </c>
      <c r="B4168" s="14" t="s">
        <v>92</v>
      </c>
      <c r="C4168" s="14" t="s">
        <v>218</v>
      </c>
      <c r="D4168" s="14">
        <v>2010</v>
      </c>
      <c r="E4168" s="14">
        <v>6</v>
      </c>
      <c r="F4168" s="14">
        <v>68</v>
      </c>
      <c r="G4168" s="14">
        <v>1</v>
      </c>
      <c r="H4168" s="14">
        <v>69</v>
      </c>
      <c r="I4168" s="14" t="b">
        <v>1</v>
      </c>
      <c r="J4168" s="6">
        <v>1.4492753623188401E-2</v>
      </c>
      <c r="K4168">
        <f t="shared" si="325"/>
        <v>1.3472352389878162E-4</v>
      </c>
      <c r="L4168">
        <f t="shared" si="329"/>
        <v>1.1607046303809666E-2</v>
      </c>
      <c r="M4168">
        <f t="shared" si="326"/>
        <v>1.6821806237405306E-4</v>
      </c>
      <c r="N4168">
        <f t="shared" si="327"/>
        <v>1.1607046303809666E-2</v>
      </c>
      <c r="O4168">
        <f t="shared" si="328"/>
        <v>6.9642277822857993E-2</v>
      </c>
      <c r="Q4168" s="7">
        <v>4142</v>
      </c>
      <c r="R4168" s="7">
        <v>1.0385155839585315E-3</v>
      </c>
      <c r="S4168" s="7">
        <v>-8.6519885126227873E-4</v>
      </c>
      <c r="U4168" s="7">
        <v>90.762656147271528</v>
      </c>
      <c r="V4168" s="7">
        <v>2.8701249712194451E-3</v>
      </c>
    </row>
    <row r="4169" spans="1:22" x14ac:dyDescent="0.35">
      <c r="A4169" s="3">
        <v>2015</v>
      </c>
      <c r="B4169" s="13" t="s">
        <v>26</v>
      </c>
      <c r="C4169" s="13" t="s">
        <v>144</v>
      </c>
      <c r="D4169" s="13">
        <v>2007</v>
      </c>
      <c r="E4169" s="17">
        <v>8</v>
      </c>
      <c r="F4169" s="13">
        <v>137</v>
      </c>
      <c r="G4169" s="13">
        <v>2</v>
      </c>
      <c r="H4169" s="13">
        <v>139</v>
      </c>
      <c r="I4169" s="13" t="b">
        <v>1</v>
      </c>
      <c r="J4169" s="4">
        <v>1.4388489208633099E-2</v>
      </c>
      <c r="K4169">
        <f t="shared" si="325"/>
        <v>2.7139956263667604E-4</v>
      </c>
      <c r="L4169">
        <f t="shared" si="329"/>
        <v>1.6474209013991416E-2</v>
      </c>
      <c r="M4169">
        <f t="shared" si="326"/>
        <v>2.3703897861858161E-4</v>
      </c>
      <c r="N4169">
        <f t="shared" si="327"/>
        <v>1.6474209013991416E-2</v>
      </c>
      <c r="O4169">
        <f t="shared" si="328"/>
        <v>0.13179367211193133</v>
      </c>
      <c r="Q4169" s="7">
        <v>4143</v>
      </c>
      <c r="R4169" s="7">
        <v>8.6879639510179668E-4</v>
      </c>
      <c r="S4169" s="7">
        <v>-6.9547966240554398E-4</v>
      </c>
      <c r="U4169" s="7">
        <v>90.784571553802309</v>
      </c>
      <c r="V4169" s="7">
        <v>2.8721725566635934E-3</v>
      </c>
    </row>
    <row r="4170" spans="1:22" x14ac:dyDescent="0.35">
      <c r="A4170" s="5">
        <v>2015</v>
      </c>
      <c r="B4170" s="14" t="s">
        <v>42</v>
      </c>
      <c r="C4170" s="14" t="s">
        <v>182</v>
      </c>
      <c r="D4170" s="14">
        <v>2008</v>
      </c>
      <c r="E4170" s="14">
        <v>7</v>
      </c>
      <c r="F4170" s="14">
        <v>69</v>
      </c>
      <c r="G4170" s="14">
        <v>1</v>
      </c>
      <c r="H4170" s="14">
        <v>70</v>
      </c>
      <c r="I4170" s="14" t="b">
        <v>1</v>
      </c>
      <c r="J4170" s="6">
        <v>1.4285714285714299E-2</v>
      </c>
      <c r="K4170">
        <f t="shared" si="325"/>
        <v>1.3667603873789442E-4</v>
      </c>
      <c r="L4170">
        <f t="shared" si="329"/>
        <v>1.1690852780609908E-2</v>
      </c>
      <c r="M4170">
        <f t="shared" si="326"/>
        <v>1.670121825801417E-4</v>
      </c>
      <c r="N4170">
        <f t="shared" si="327"/>
        <v>1.1690852780609908E-2</v>
      </c>
      <c r="O4170">
        <f t="shared" si="328"/>
        <v>8.1835969464269354E-2</v>
      </c>
      <c r="Q4170" s="7">
        <v>4144</v>
      </c>
      <c r="R4170" s="7">
        <v>6.2609899851937207E-4</v>
      </c>
      <c r="S4170" s="7">
        <v>-3.2743332331844864E-4</v>
      </c>
      <c r="U4170" s="7">
        <v>90.806486960333103</v>
      </c>
      <c r="V4170" s="7">
        <v>2.877397067678355E-3</v>
      </c>
    </row>
    <row r="4171" spans="1:22" x14ac:dyDescent="0.35">
      <c r="A4171" s="3">
        <v>2017</v>
      </c>
      <c r="B4171" s="13" t="s">
        <v>42</v>
      </c>
      <c r="C4171" s="13" t="s">
        <v>182</v>
      </c>
      <c r="D4171" s="13">
        <v>2007</v>
      </c>
      <c r="E4171" s="17">
        <v>10</v>
      </c>
      <c r="F4171" s="13">
        <v>69</v>
      </c>
      <c r="G4171" s="13">
        <v>1</v>
      </c>
      <c r="H4171" s="13">
        <v>70</v>
      </c>
      <c r="I4171" s="13" t="b">
        <v>1</v>
      </c>
      <c r="J4171" s="4">
        <v>1.4285714285714299E-2</v>
      </c>
      <c r="K4171">
        <f t="shared" si="325"/>
        <v>1.3667603873789442E-4</v>
      </c>
      <c r="L4171">
        <f t="shared" si="329"/>
        <v>1.1690852780609908E-2</v>
      </c>
      <c r="M4171">
        <f t="shared" si="326"/>
        <v>1.670121825801417E-4</v>
      </c>
      <c r="N4171">
        <f t="shared" si="327"/>
        <v>1.1690852780609908E-2</v>
      </c>
      <c r="O4171">
        <f t="shared" si="328"/>
        <v>0.11690852780609909</v>
      </c>
      <c r="Q4171" s="7">
        <v>4145</v>
      </c>
      <c r="R4171" s="7">
        <v>1.4061975531232517E-3</v>
      </c>
      <c r="S4171" s="7">
        <v>-1.0615467548916353E-3</v>
      </c>
      <c r="U4171" s="7">
        <v>90.828402366863898</v>
      </c>
      <c r="V4171" s="7">
        <v>2.8796606354787781E-3</v>
      </c>
    </row>
    <row r="4172" spans="1:22" x14ac:dyDescent="0.35">
      <c r="A4172" s="3">
        <v>2017</v>
      </c>
      <c r="B4172" s="13" t="s">
        <v>26</v>
      </c>
      <c r="C4172" s="13" t="s">
        <v>147</v>
      </c>
      <c r="D4172" s="13">
        <v>2009</v>
      </c>
      <c r="E4172" s="14">
        <v>8</v>
      </c>
      <c r="F4172" s="13">
        <v>69</v>
      </c>
      <c r="G4172" s="13">
        <v>1</v>
      </c>
      <c r="H4172" s="13">
        <v>70</v>
      </c>
      <c r="I4172" s="13" t="b">
        <v>1</v>
      </c>
      <c r="J4172" s="4">
        <v>1.4285714285714299E-2</v>
      </c>
      <c r="K4172">
        <f t="shared" si="325"/>
        <v>1.3667603873789442E-4</v>
      </c>
      <c r="L4172">
        <f t="shared" si="329"/>
        <v>1.1690852780609908E-2</v>
      </c>
      <c r="M4172">
        <f t="shared" si="326"/>
        <v>1.670121825801417E-4</v>
      </c>
      <c r="N4172">
        <f t="shared" si="327"/>
        <v>1.1690852780609908E-2</v>
      </c>
      <c r="O4172">
        <f t="shared" si="328"/>
        <v>9.3526822244879265E-2</v>
      </c>
      <c r="Q4172" s="7">
        <v>4146</v>
      </c>
      <c r="R4172" s="7">
        <v>7.2478944385164033E-4</v>
      </c>
      <c r="S4172" s="7">
        <v>-3.8079201264974542E-4</v>
      </c>
      <c r="U4172" s="7">
        <v>90.850317773394693</v>
      </c>
      <c r="V4172" s="7">
        <v>2.8812338797288132E-3</v>
      </c>
    </row>
    <row r="4173" spans="1:22" x14ac:dyDescent="0.35">
      <c r="A4173" s="3">
        <v>2016</v>
      </c>
      <c r="B4173" s="13" t="s">
        <v>26</v>
      </c>
      <c r="C4173" s="13" t="s">
        <v>35</v>
      </c>
      <c r="D4173" s="13">
        <v>2010</v>
      </c>
      <c r="E4173" s="17">
        <v>6</v>
      </c>
      <c r="F4173" s="13">
        <v>346</v>
      </c>
      <c r="G4173" s="13">
        <v>5</v>
      </c>
      <c r="H4173" s="13">
        <v>351</v>
      </c>
      <c r="I4173" s="13" t="b">
        <v>1</v>
      </c>
      <c r="J4173" s="4">
        <v>1.42450142450142E-2</v>
      </c>
      <c r="K4173">
        <f t="shared" si="325"/>
        <v>6.8533270852858485E-4</v>
      </c>
      <c r="L4173">
        <f t="shared" si="329"/>
        <v>2.617885995471508E-2</v>
      </c>
      <c r="M4173">
        <f t="shared" si="326"/>
        <v>3.7291823297314812E-4</v>
      </c>
      <c r="N4173">
        <f t="shared" si="327"/>
        <v>2.617885995471508E-2</v>
      </c>
      <c r="O4173">
        <f t="shared" si="328"/>
        <v>0.15707315972829047</v>
      </c>
      <c r="Q4173" s="7">
        <v>4147</v>
      </c>
      <c r="R4173" s="7">
        <v>1.2201158215999089E-3</v>
      </c>
      <c r="S4173" s="7">
        <v>-9.2220530734247823E-4</v>
      </c>
      <c r="U4173" s="7">
        <v>90.872233179925473</v>
      </c>
      <c r="V4173" s="7">
        <v>2.8818340742733472E-3</v>
      </c>
    </row>
    <row r="4174" spans="1:22" x14ac:dyDescent="0.35">
      <c r="A4174" s="3">
        <v>2015</v>
      </c>
      <c r="B4174" s="13" t="s">
        <v>26</v>
      </c>
      <c r="C4174" s="13" t="s">
        <v>78</v>
      </c>
      <c r="D4174" s="13">
        <v>2003</v>
      </c>
      <c r="E4174" s="14">
        <v>12</v>
      </c>
      <c r="F4174" s="13">
        <v>139</v>
      </c>
      <c r="G4174" s="13">
        <v>2</v>
      </c>
      <c r="H4174" s="13">
        <v>141</v>
      </c>
      <c r="I4174" s="13" t="b">
        <v>1</v>
      </c>
      <c r="J4174" s="4">
        <v>1.41843971631206E-2</v>
      </c>
      <c r="K4174">
        <f t="shared" si="325"/>
        <v>2.7530459231490159E-4</v>
      </c>
      <c r="L4174">
        <f t="shared" si="329"/>
        <v>1.6592305214011151E-2</v>
      </c>
      <c r="M4174">
        <f t="shared" si="326"/>
        <v>2.3535184700725089E-4</v>
      </c>
      <c r="N4174">
        <f t="shared" si="327"/>
        <v>1.6592305214011151E-2</v>
      </c>
      <c r="O4174">
        <f t="shared" si="328"/>
        <v>0.19910766256813381</v>
      </c>
      <c r="Q4174" s="7">
        <v>4148</v>
      </c>
      <c r="R4174" s="7">
        <v>5.3341445998452428E-4</v>
      </c>
      <c r="S4174" s="7">
        <v>-3.6141574438357683E-4</v>
      </c>
      <c r="U4174" s="7">
        <v>90.894148586456268</v>
      </c>
      <c r="V4174" s="7">
        <v>2.882459675946671E-3</v>
      </c>
    </row>
    <row r="4175" spans="1:22" x14ac:dyDescent="0.35">
      <c r="A4175" s="24">
        <v>2013</v>
      </c>
      <c r="B4175" s="17" t="s">
        <v>241</v>
      </c>
      <c r="C4175" s="17" t="s">
        <v>242</v>
      </c>
      <c r="D4175" s="17">
        <v>2005</v>
      </c>
      <c r="E4175" s="17">
        <v>8</v>
      </c>
      <c r="F4175" s="17">
        <v>70</v>
      </c>
      <c r="G4175" s="17">
        <v>1</v>
      </c>
      <c r="H4175" s="17">
        <v>71</v>
      </c>
      <c r="I4175" s="17" t="b">
        <v>1</v>
      </c>
      <c r="J4175" s="25">
        <v>1.4084507042253501E-2</v>
      </c>
      <c r="K4175">
        <f t="shared" si="325"/>
        <v>1.3862855357700719E-4</v>
      </c>
      <c r="L4175">
        <f t="shared" si="329"/>
        <v>1.1774062747285119E-2</v>
      </c>
      <c r="M4175">
        <f t="shared" si="326"/>
        <v>1.6583186968007187E-4</v>
      </c>
      <c r="N4175">
        <f t="shared" si="327"/>
        <v>1.1774062747285119E-2</v>
      </c>
      <c r="O4175">
        <f t="shared" si="328"/>
        <v>9.4192501978280954E-2</v>
      </c>
      <c r="Q4175" s="7">
        <v>4149</v>
      </c>
      <c r="R4175" s="7">
        <v>1.0464736741606373E-3</v>
      </c>
      <c r="S4175" s="7">
        <v>-8.7447495855968982E-4</v>
      </c>
      <c r="U4175" s="7">
        <v>90.916063992987063</v>
      </c>
      <c r="V4175" s="7">
        <v>2.8851133514914873E-3</v>
      </c>
    </row>
    <row r="4176" spans="1:22" x14ac:dyDescent="0.35">
      <c r="A4176" s="5">
        <v>2015</v>
      </c>
      <c r="B4176" s="14" t="s">
        <v>33</v>
      </c>
      <c r="C4176" s="14" t="s">
        <v>86</v>
      </c>
      <c r="D4176" s="14">
        <v>2007</v>
      </c>
      <c r="E4176" s="14">
        <v>8</v>
      </c>
      <c r="F4176" s="14">
        <v>70</v>
      </c>
      <c r="G4176" s="14">
        <v>1</v>
      </c>
      <c r="H4176" s="14">
        <v>71</v>
      </c>
      <c r="I4176" s="14" t="b">
        <v>1</v>
      </c>
      <c r="J4176" s="6">
        <v>1.4084507042253501E-2</v>
      </c>
      <c r="K4176">
        <f t="shared" si="325"/>
        <v>1.3862855357700719E-4</v>
      </c>
      <c r="L4176">
        <f t="shared" si="329"/>
        <v>1.1774062747285119E-2</v>
      </c>
      <c r="M4176">
        <f t="shared" si="326"/>
        <v>1.6583186968007187E-4</v>
      </c>
      <c r="N4176">
        <f t="shared" si="327"/>
        <v>1.1774062747285119E-2</v>
      </c>
      <c r="O4176">
        <f t="shared" si="328"/>
        <v>9.4192501978280954E-2</v>
      </c>
      <c r="Q4176" s="7">
        <v>4150</v>
      </c>
      <c r="R4176" s="7">
        <v>1.0037391478409249E-3</v>
      </c>
      <c r="S4176" s="7">
        <v>-7.6231830149963862E-4</v>
      </c>
      <c r="U4176" s="7">
        <v>90.937979399517857</v>
      </c>
      <c r="V4176" s="7">
        <v>2.8863003967387973E-3</v>
      </c>
    </row>
    <row r="4177" spans="1:22" x14ac:dyDescent="0.35">
      <c r="A4177" s="3">
        <v>2015</v>
      </c>
      <c r="B4177" s="13" t="s">
        <v>26</v>
      </c>
      <c r="C4177" s="13" t="s">
        <v>110</v>
      </c>
      <c r="D4177" s="13">
        <v>2009</v>
      </c>
      <c r="E4177" s="17">
        <v>6</v>
      </c>
      <c r="F4177" s="13">
        <v>141</v>
      </c>
      <c r="G4177" s="13">
        <v>2</v>
      </c>
      <c r="H4177" s="13">
        <v>143</v>
      </c>
      <c r="I4177" s="13" t="b">
        <v>1</v>
      </c>
      <c r="J4177" s="4">
        <v>1.3986013986014E-2</v>
      </c>
      <c r="K4177">
        <f t="shared" si="325"/>
        <v>2.7920962199312713E-4</v>
      </c>
      <c r="L4177">
        <f t="shared" si="329"/>
        <v>1.6709566780534053E-2</v>
      </c>
      <c r="M4177">
        <f t="shared" si="326"/>
        <v>2.3370023469278418E-4</v>
      </c>
      <c r="N4177">
        <f t="shared" si="327"/>
        <v>1.6709566780534053E-2</v>
      </c>
      <c r="O4177">
        <f t="shared" si="328"/>
        <v>0.10025740068320432</v>
      </c>
      <c r="Q4177" s="7">
        <v>4151</v>
      </c>
      <c r="R4177" s="7">
        <v>1.4911067589530921E-3</v>
      </c>
      <c r="S4177" s="7">
        <v>-1.2496859126118059E-3</v>
      </c>
      <c r="U4177" s="7">
        <v>90.959894806048638</v>
      </c>
      <c r="V4177" s="7">
        <v>2.9018694060401924E-3</v>
      </c>
    </row>
    <row r="4178" spans="1:22" x14ac:dyDescent="0.35">
      <c r="A4178" s="5">
        <v>2016</v>
      </c>
      <c r="B4178" s="14" t="s">
        <v>30</v>
      </c>
      <c r="C4178" s="14" t="s">
        <v>48</v>
      </c>
      <c r="D4178" s="14">
        <v>2010</v>
      </c>
      <c r="E4178" s="14">
        <v>6</v>
      </c>
      <c r="F4178" s="14">
        <v>212</v>
      </c>
      <c r="G4178" s="14">
        <v>3</v>
      </c>
      <c r="H4178" s="14">
        <v>215</v>
      </c>
      <c r="I4178" s="14" t="b">
        <v>1</v>
      </c>
      <c r="J4178" s="6">
        <v>1.3953488372093001E-2</v>
      </c>
      <c r="K4178">
        <f t="shared" si="325"/>
        <v>4.197906904092471E-4</v>
      </c>
      <c r="L4178">
        <f t="shared" si="329"/>
        <v>2.0488794264408219E-2</v>
      </c>
      <c r="M4178">
        <f t="shared" si="326"/>
        <v>2.8589015252662584E-4</v>
      </c>
      <c r="N4178">
        <f t="shared" si="327"/>
        <v>2.0488794264408219E-2</v>
      </c>
      <c r="O4178">
        <f t="shared" si="328"/>
        <v>0.12293276558644931</v>
      </c>
      <c r="Q4178" s="7">
        <v>4152</v>
      </c>
      <c r="R4178" s="7">
        <v>7.097507579807245E-4</v>
      </c>
      <c r="S4178" s="7">
        <v>-5.3904044041300551E-4</v>
      </c>
      <c r="U4178" s="7">
        <v>90.981810212579433</v>
      </c>
      <c r="V4178" s="7">
        <v>2.9020753986512137E-3</v>
      </c>
    </row>
    <row r="4179" spans="1:22" x14ac:dyDescent="0.35">
      <c r="A4179" s="24">
        <v>2015</v>
      </c>
      <c r="B4179" s="17" t="s">
        <v>26</v>
      </c>
      <c r="C4179" s="17" t="s">
        <v>133</v>
      </c>
      <c r="D4179" s="17">
        <v>2006</v>
      </c>
      <c r="E4179" s="17">
        <v>9</v>
      </c>
      <c r="F4179" s="17">
        <v>142</v>
      </c>
      <c r="G4179" s="17">
        <v>2</v>
      </c>
      <c r="H4179" s="17">
        <v>144</v>
      </c>
      <c r="I4179" s="17" t="b">
        <v>1</v>
      </c>
      <c r="J4179" s="25">
        <v>1.38888888888889E-2</v>
      </c>
      <c r="K4179">
        <f t="shared" si="325"/>
        <v>2.8116213683223993E-4</v>
      </c>
      <c r="L4179">
        <f t="shared" si="329"/>
        <v>1.676789005308181E-2</v>
      </c>
      <c r="M4179">
        <f t="shared" si="326"/>
        <v>2.3288736184835866E-4</v>
      </c>
      <c r="N4179">
        <f t="shared" si="327"/>
        <v>1.676789005308181E-2</v>
      </c>
      <c r="O4179">
        <f t="shared" si="328"/>
        <v>0.15091101047773631</v>
      </c>
      <c r="Q4179" s="7">
        <v>4153</v>
      </c>
      <c r="R4179" s="7">
        <v>3.6512981523262257E-4</v>
      </c>
      <c r="S4179" s="7">
        <v>-1.944194976649036E-4</v>
      </c>
      <c r="U4179" s="7">
        <v>91.003725619110227</v>
      </c>
      <c r="V4179" s="7">
        <v>2.9054698989683381E-3</v>
      </c>
    </row>
    <row r="4180" spans="1:22" x14ac:dyDescent="0.35">
      <c r="A4180" s="5">
        <v>2014</v>
      </c>
      <c r="B4180" s="14" t="s">
        <v>67</v>
      </c>
      <c r="C4180" s="14" t="s">
        <v>77</v>
      </c>
      <c r="D4180" s="14">
        <v>2007</v>
      </c>
      <c r="E4180" s="14">
        <v>7</v>
      </c>
      <c r="F4180" s="14">
        <v>71</v>
      </c>
      <c r="G4180" s="14">
        <v>1</v>
      </c>
      <c r="H4180" s="14">
        <v>72</v>
      </c>
      <c r="I4180" s="14" t="b">
        <v>1</v>
      </c>
      <c r="J4180" s="6">
        <v>1.38888888888889E-2</v>
      </c>
      <c r="K4180">
        <f t="shared" si="325"/>
        <v>1.4058106841611997E-4</v>
      </c>
      <c r="L4180">
        <f t="shared" si="329"/>
        <v>1.1856688762724606E-2</v>
      </c>
      <c r="M4180">
        <f t="shared" si="326"/>
        <v>1.6467623281561967E-4</v>
      </c>
      <c r="N4180">
        <f t="shared" si="327"/>
        <v>1.1856688762724606E-2</v>
      </c>
      <c r="O4180">
        <f t="shared" si="328"/>
        <v>8.2996821339072241E-2</v>
      </c>
      <c r="Q4180" s="7">
        <v>4154</v>
      </c>
      <c r="R4180" s="7">
        <v>7.097507579807245E-4</v>
      </c>
      <c r="S4180" s="7">
        <v>-5.3904044041300551E-4</v>
      </c>
      <c r="U4180" s="7">
        <v>91.025641025641022</v>
      </c>
      <c r="V4180" s="7">
        <v>2.9066099696023542E-3</v>
      </c>
    </row>
    <row r="4181" spans="1:22" x14ac:dyDescent="0.35">
      <c r="A4181" s="3">
        <v>2015</v>
      </c>
      <c r="B4181" s="13" t="s">
        <v>30</v>
      </c>
      <c r="C4181" s="13" t="s">
        <v>141</v>
      </c>
      <c r="D4181" s="13">
        <v>2007</v>
      </c>
      <c r="E4181" s="17">
        <v>8</v>
      </c>
      <c r="F4181" s="13">
        <v>71</v>
      </c>
      <c r="G4181" s="13">
        <v>1</v>
      </c>
      <c r="H4181" s="13">
        <v>72</v>
      </c>
      <c r="I4181" s="13" t="b">
        <v>1</v>
      </c>
      <c r="J4181" s="4">
        <v>1.38888888888889E-2</v>
      </c>
      <c r="K4181">
        <f t="shared" si="325"/>
        <v>1.4058106841611997E-4</v>
      </c>
      <c r="L4181">
        <f t="shared" si="329"/>
        <v>1.1856688762724606E-2</v>
      </c>
      <c r="M4181">
        <f t="shared" si="326"/>
        <v>1.6467623281561967E-4</v>
      </c>
      <c r="N4181">
        <f t="shared" si="327"/>
        <v>1.1856688762724606E-2</v>
      </c>
      <c r="O4181">
        <f t="shared" si="328"/>
        <v>9.4853510101796851E-2</v>
      </c>
      <c r="Q4181" s="7">
        <v>4155</v>
      </c>
      <c r="R4181" s="7">
        <v>1.0808799532387012E-3</v>
      </c>
      <c r="S4181" s="7">
        <v>-7.4135435939118744E-4</v>
      </c>
      <c r="U4181" s="7">
        <v>91.047556432171802</v>
      </c>
      <c r="V4181" s="7">
        <v>2.9066099696023542E-3</v>
      </c>
    </row>
    <row r="4182" spans="1:22" x14ac:dyDescent="0.35">
      <c r="A4182" s="3">
        <v>2015</v>
      </c>
      <c r="B4182" s="13" t="s">
        <v>26</v>
      </c>
      <c r="C4182" s="13" t="s">
        <v>35</v>
      </c>
      <c r="D4182" s="13">
        <v>2009</v>
      </c>
      <c r="E4182" s="14">
        <v>6</v>
      </c>
      <c r="F4182" s="13">
        <v>285</v>
      </c>
      <c r="G4182" s="13">
        <v>4</v>
      </c>
      <c r="H4182" s="13">
        <v>289</v>
      </c>
      <c r="I4182" s="13" t="b">
        <v>1</v>
      </c>
      <c r="J4182" s="4">
        <v>1.3840830449827E-2</v>
      </c>
      <c r="K4182">
        <f t="shared" si="325"/>
        <v>5.6427678850359266E-4</v>
      </c>
      <c r="L4182">
        <f t="shared" si="329"/>
        <v>2.3754510908532565E-2</v>
      </c>
      <c r="M4182">
        <f t="shared" si="326"/>
        <v>3.2878215790356518E-4</v>
      </c>
      <c r="N4182">
        <f t="shared" si="327"/>
        <v>2.3754510908532565E-2</v>
      </c>
      <c r="O4182">
        <f t="shared" si="328"/>
        <v>0.14252706545119539</v>
      </c>
      <c r="Q4182" s="7">
        <v>4156</v>
      </c>
      <c r="R4182" s="7">
        <v>7.6570638917948812E-4</v>
      </c>
      <c r="S4182" s="7">
        <v>-5.2606727085209787E-4</v>
      </c>
      <c r="U4182" s="7">
        <v>91.069471838702597</v>
      </c>
      <c r="V4182" s="7">
        <v>2.9071805084182486E-3</v>
      </c>
    </row>
    <row r="4183" spans="1:22" x14ac:dyDescent="0.35">
      <c r="A4183" s="3">
        <v>2016</v>
      </c>
      <c r="B4183" s="13" t="s">
        <v>42</v>
      </c>
      <c r="C4183" s="13" t="s">
        <v>45</v>
      </c>
      <c r="D4183" s="13">
        <v>2005</v>
      </c>
      <c r="E4183" s="17">
        <v>11</v>
      </c>
      <c r="F4183" s="13">
        <v>143</v>
      </c>
      <c r="G4183" s="13">
        <v>2</v>
      </c>
      <c r="H4183" s="13">
        <v>145</v>
      </c>
      <c r="I4183" s="13" t="b">
        <v>1</v>
      </c>
      <c r="J4183" s="4">
        <v>1.37931034482759E-2</v>
      </c>
      <c r="K4183">
        <f t="shared" si="325"/>
        <v>2.8311465167135268E-4</v>
      </c>
      <c r="L4183">
        <f t="shared" si="329"/>
        <v>1.68260111634146E-2</v>
      </c>
      <c r="M4183">
        <f t="shared" si="326"/>
        <v>2.320829125988227E-4</v>
      </c>
      <c r="N4183">
        <f t="shared" si="327"/>
        <v>1.68260111634146E-2</v>
      </c>
      <c r="O4183">
        <f t="shared" si="328"/>
        <v>0.18508612279756059</v>
      </c>
      <c r="Q4183" s="7">
        <v>4157</v>
      </c>
      <c r="R4183" s="7">
        <v>1.0112019951875281E-3</v>
      </c>
      <c r="S4183" s="7">
        <v>-7.7156287686013783E-4</v>
      </c>
      <c r="U4183" s="7">
        <v>91.091387245233392</v>
      </c>
      <c r="V4183" s="7">
        <v>2.9096790847364775E-3</v>
      </c>
    </row>
    <row r="4184" spans="1:22" x14ac:dyDescent="0.35">
      <c r="A4184" s="5">
        <v>2014</v>
      </c>
      <c r="B4184" s="14" t="s">
        <v>30</v>
      </c>
      <c r="C4184" s="14" t="s">
        <v>36</v>
      </c>
      <c r="D4184" s="14">
        <v>2008</v>
      </c>
      <c r="E4184" s="14">
        <v>6</v>
      </c>
      <c r="F4184" s="14">
        <v>215</v>
      </c>
      <c r="G4184" s="14">
        <v>3</v>
      </c>
      <c r="H4184" s="14">
        <v>218</v>
      </c>
      <c r="I4184" s="14" t="b">
        <v>1</v>
      </c>
      <c r="J4184" s="6">
        <v>1.3761467889908299E-2</v>
      </c>
      <c r="K4184">
        <f t="shared" si="325"/>
        <v>4.2564823492658544E-4</v>
      </c>
      <c r="L4184">
        <f t="shared" si="329"/>
        <v>2.0631244143933383E-2</v>
      </c>
      <c r="M4184">
        <f t="shared" si="326"/>
        <v>2.8391620381559786E-4</v>
      </c>
      <c r="N4184">
        <f t="shared" si="327"/>
        <v>2.0631244143933383E-2</v>
      </c>
      <c r="O4184">
        <f t="shared" si="328"/>
        <v>0.12378746486360029</v>
      </c>
      <c r="Q4184" s="7">
        <v>4158</v>
      </c>
      <c r="R4184" s="7">
        <v>3.6784457242689547E-4</v>
      </c>
      <c r="S4184" s="7">
        <v>-1.9839412682003241E-4</v>
      </c>
      <c r="U4184" s="7">
        <v>91.113302651764187</v>
      </c>
      <c r="V4184" s="7">
        <v>2.9106577939425455E-3</v>
      </c>
    </row>
    <row r="4185" spans="1:22" x14ac:dyDescent="0.35">
      <c r="A4185" s="3">
        <v>2014</v>
      </c>
      <c r="B4185" s="13" t="s">
        <v>26</v>
      </c>
      <c r="C4185" s="13" t="s">
        <v>78</v>
      </c>
      <c r="D4185" s="13">
        <v>2006</v>
      </c>
      <c r="E4185" s="17">
        <v>8</v>
      </c>
      <c r="F4185" s="13">
        <v>216</v>
      </c>
      <c r="G4185" s="13">
        <v>3</v>
      </c>
      <c r="H4185" s="13">
        <v>219</v>
      </c>
      <c r="I4185" s="13" t="b">
        <v>1</v>
      </c>
      <c r="J4185" s="4">
        <v>1.3698630136986301E-2</v>
      </c>
      <c r="K4185">
        <f t="shared" si="325"/>
        <v>4.2760074976569824E-4</v>
      </c>
      <c r="L4185">
        <f t="shared" si="329"/>
        <v>2.0678509370012584E-2</v>
      </c>
      <c r="M4185">
        <f t="shared" si="326"/>
        <v>2.8326725164400801E-4</v>
      </c>
      <c r="N4185">
        <f t="shared" si="327"/>
        <v>2.0678509370012584E-2</v>
      </c>
      <c r="O4185">
        <f t="shared" si="328"/>
        <v>0.16542807496010067</v>
      </c>
      <c r="Q4185" s="7">
        <v>4159</v>
      </c>
      <c r="R4185" s="7">
        <v>8.8861939570625411E-4</v>
      </c>
      <c r="S4185" s="7">
        <v>-7.1916895009939104E-4</v>
      </c>
      <c r="U4185" s="7">
        <v>91.135218058294967</v>
      </c>
      <c r="V4185" s="7">
        <v>2.9106577939425455E-3</v>
      </c>
    </row>
    <row r="4186" spans="1:22" x14ac:dyDescent="0.35">
      <c r="A4186" s="5">
        <v>2017</v>
      </c>
      <c r="B4186" s="14" t="s">
        <v>42</v>
      </c>
      <c r="C4186" s="14" t="s">
        <v>45</v>
      </c>
      <c r="D4186" s="14">
        <v>2006</v>
      </c>
      <c r="E4186" s="14">
        <v>11</v>
      </c>
      <c r="F4186" s="14">
        <v>144</v>
      </c>
      <c r="G4186" s="14">
        <v>2</v>
      </c>
      <c r="H4186" s="14">
        <v>146</v>
      </c>
      <c r="I4186" s="14" t="b">
        <v>1</v>
      </c>
      <c r="J4186" s="6">
        <v>1.3698630136986301E-2</v>
      </c>
      <c r="K4186">
        <f t="shared" si="325"/>
        <v>2.8506716651046548E-4</v>
      </c>
      <c r="L4186">
        <f t="shared" si="329"/>
        <v>1.6883932199297222E-2</v>
      </c>
      <c r="M4186">
        <f t="shared" si="326"/>
        <v>2.3128674245612632E-4</v>
      </c>
      <c r="N4186">
        <f t="shared" si="327"/>
        <v>1.6883932199297222E-2</v>
      </c>
      <c r="O4186">
        <f t="shared" si="328"/>
        <v>0.18572325419226943</v>
      </c>
      <c r="Q4186" s="7">
        <v>4160</v>
      </c>
      <c r="R4186" s="7">
        <v>5.4143618018668161E-4</v>
      </c>
      <c r="S4186" s="7">
        <v>-3.7198573457981855E-4</v>
      </c>
      <c r="U4186" s="7">
        <v>91.157133464825762</v>
      </c>
      <c r="V4186" s="7">
        <v>2.9107593078598884E-3</v>
      </c>
    </row>
    <row r="4187" spans="1:22" x14ac:dyDescent="0.35">
      <c r="A4187" s="24">
        <v>2013</v>
      </c>
      <c r="B4187" s="17" t="s">
        <v>180</v>
      </c>
      <c r="C4187" s="17" t="s">
        <v>181</v>
      </c>
      <c r="D4187" s="17">
        <v>2007</v>
      </c>
      <c r="E4187" s="17">
        <v>6</v>
      </c>
      <c r="F4187" s="17">
        <v>72</v>
      </c>
      <c r="G4187" s="17">
        <v>1</v>
      </c>
      <c r="H4187" s="17">
        <v>73</v>
      </c>
      <c r="I4187" s="17" t="b">
        <v>1</v>
      </c>
      <c r="J4187" s="25">
        <v>1.3698630136986301E-2</v>
      </c>
      <c r="K4187">
        <f t="shared" si="325"/>
        <v>1.4253358325523274E-4</v>
      </c>
      <c r="L4187">
        <f t="shared" si="329"/>
        <v>1.1938742951216963E-2</v>
      </c>
      <c r="M4187">
        <f t="shared" si="326"/>
        <v>1.6354442398927346E-4</v>
      </c>
      <c r="N4187">
        <f t="shared" si="327"/>
        <v>1.1938742951216963E-2</v>
      </c>
      <c r="O4187">
        <f t="shared" si="328"/>
        <v>7.1632457707301783E-2</v>
      </c>
      <c r="Q4187" s="7">
        <v>4161</v>
      </c>
      <c r="R4187" s="7">
        <v>1.0622110034660404E-3</v>
      </c>
      <c r="S4187" s="7">
        <v>-8.9276055785917729E-4</v>
      </c>
      <c r="U4187" s="7">
        <v>91.179048871356557</v>
      </c>
      <c r="V4187" s="7">
        <v>2.9129650256492037E-3</v>
      </c>
    </row>
    <row r="4188" spans="1:22" x14ac:dyDescent="0.35">
      <c r="A4188" s="5">
        <v>2014</v>
      </c>
      <c r="B4188" s="14" t="s">
        <v>30</v>
      </c>
      <c r="C4188" s="14" t="s">
        <v>85</v>
      </c>
      <c r="D4188" s="14">
        <v>2007</v>
      </c>
      <c r="E4188" s="14">
        <v>7</v>
      </c>
      <c r="F4188" s="14">
        <v>72</v>
      </c>
      <c r="G4188" s="14">
        <v>1</v>
      </c>
      <c r="H4188" s="14">
        <v>73</v>
      </c>
      <c r="I4188" s="14" t="b">
        <v>1</v>
      </c>
      <c r="J4188" s="6">
        <v>1.3698630136986301E-2</v>
      </c>
      <c r="K4188">
        <f t="shared" si="325"/>
        <v>1.4253358325523274E-4</v>
      </c>
      <c r="L4188">
        <f t="shared" si="329"/>
        <v>1.1938742951216963E-2</v>
      </c>
      <c r="M4188">
        <f t="shared" si="326"/>
        <v>1.6354442398927346E-4</v>
      </c>
      <c r="N4188">
        <f t="shared" si="327"/>
        <v>1.1938742951216963E-2</v>
      </c>
      <c r="O4188">
        <f t="shared" si="328"/>
        <v>8.3571200658518738E-2</v>
      </c>
      <c r="Q4188" s="7">
        <v>4162</v>
      </c>
      <c r="R4188" s="7">
        <v>5.4143618018668161E-4</v>
      </c>
      <c r="S4188" s="7">
        <v>-3.7198573457981855E-4</v>
      </c>
      <c r="U4188" s="7">
        <v>91.200964277887351</v>
      </c>
      <c r="V4188" s="7">
        <v>2.9198179857294975E-3</v>
      </c>
    </row>
    <row r="4189" spans="1:22" x14ac:dyDescent="0.35">
      <c r="A4189" s="24">
        <v>2014</v>
      </c>
      <c r="B4189" s="17" t="s">
        <v>33</v>
      </c>
      <c r="C4189" s="17" t="s">
        <v>203</v>
      </c>
      <c r="D4189" s="17">
        <v>2008</v>
      </c>
      <c r="E4189" s="17">
        <v>6</v>
      </c>
      <c r="F4189" s="17">
        <v>72</v>
      </c>
      <c r="G4189" s="17">
        <v>1</v>
      </c>
      <c r="H4189" s="17">
        <v>73</v>
      </c>
      <c r="I4189" s="17" t="b">
        <v>1</v>
      </c>
      <c r="J4189" s="25">
        <v>1.3698630136986301E-2</v>
      </c>
      <c r="K4189">
        <f t="shared" si="325"/>
        <v>1.4253358325523274E-4</v>
      </c>
      <c r="L4189">
        <f t="shared" si="329"/>
        <v>1.1938742951216963E-2</v>
      </c>
      <c r="M4189">
        <f t="shared" si="326"/>
        <v>1.6354442398927346E-4</v>
      </c>
      <c r="N4189">
        <f t="shared" si="327"/>
        <v>1.1938742951216963E-2</v>
      </c>
      <c r="O4189">
        <f t="shared" si="328"/>
        <v>7.1632457707301783E-2</v>
      </c>
      <c r="Q4189" s="7">
        <v>4163</v>
      </c>
      <c r="R4189" s="7">
        <v>1.6012002644140118E-3</v>
      </c>
      <c r="S4189" s="7">
        <v>-1.2228535329601546E-3</v>
      </c>
      <c r="U4189" s="7">
        <v>91.222879684418132</v>
      </c>
      <c r="V4189" s="7">
        <v>2.9198179857294975E-3</v>
      </c>
    </row>
    <row r="4190" spans="1:22" x14ac:dyDescent="0.35">
      <c r="A4190" s="3">
        <v>2017</v>
      </c>
      <c r="B4190" s="13" t="s">
        <v>26</v>
      </c>
      <c r="C4190" s="13" t="s">
        <v>133</v>
      </c>
      <c r="D4190" s="13">
        <v>2009</v>
      </c>
      <c r="E4190" s="14">
        <v>8</v>
      </c>
      <c r="F4190" s="13">
        <v>72</v>
      </c>
      <c r="G4190" s="13">
        <v>1</v>
      </c>
      <c r="H4190" s="13">
        <v>73</v>
      </c>
      <c r="I4190" s="13" t="b">
        <v>1</v>
      </c>
      <c r="J4190" s="4">
        <v>1.3698630136986301E-2</v>
      </c>
      <c r="K4190">
        <f t="shared" si="325"/>
        <v>1.4253358325523274E-4</v>
      </c>
      <c r="L4190">
        <f t="shared" si="329"/>
        <v>1.1938742951216963E-2</v>
      </c>
      <c r="M4190">
        <f t="shared" si="326"/>
        <v>1.6354442398927346E-4</v>
      </c>
      <c r="N4190">
        <f t="shared" si="327"/>
        <v>1.1938742951216963E-2</v>
      </c>
      <c r="O4190">
        <f t="shared" si="328"/>
        <v>9.5509943609735706E-2</v>
      </c>
      <c r="Q4190" s="7">
        <v>4164</v>
      </c>
      <c r="R4190" s="7">
        <v>6.4179313713074739E-4</v>
      </c>
      <c r="S4190" s="7">
        <v>-3.5043090634809699E-4</v>
      </c>
      <c r="U4190" s="7">
        <v>91.244795090948926</v>
      </c>
      <c r="V4190" s="7">
        <v>2.921677812279404E-3</v>
      </c>
    </row>
    <row r="4191" spans="1:22" x14ac:dyDescent="0.35">
      <c r="A4191" s="24">
        <v>2017</v>
      </c>
      <c r="B4191" s="17" t="s">
        <v>26</v>
      </c>
      <c r="C4191" s="17" t="s">
        <v>78</v>
      </c>
      <c r="D4191" s="17">
        <v>2009</v>
      </c>
      <c r="E4191" s="17">
        <v>8</v>
      </c>
      <c r="F4191" s="17">
        <v>72</v>
      </c>
      <c r="G4191" s="17">
        <v>1</v>
      </c>
      <c r="H4191" s="17">
        <v>73</v>
      </c>
      <c r="I4191" s="17" t="b">
        <v>1</v>
      </c>
      <c r="J4191" s="25">
        <v>1.3698630136986301E-2</v>
      </c>
      <c r="K4191">
        <f t="shared" si="325"/>
        <v>1.4253358325523274E-4</v>
      </c>
      <c r="L4191">
        <f t="shared" si="329"/>
        <v>1.1938742951216963E-2</v>
      </c>
      <c r="M4191">
        <f t="shared" si="326"/>
        <v>1.6354442398927346E-4</v>
      </c>
      <c r="N4191">
        <f t="shared" si="327"/>
        <v>1.1938742951216963E-2</v>
      </c>
      <c r="O4191">
        <f t="shared" si="328"/>
        <v>9.5509943609735706E-2</v>
      </c>
      <c r="Q4191" s="7">
        <v>4165</v>
      </c>
      <c r="R4191" s="7">
        <v>1.0699928730934925E-3</v>
      </c>
      <c r="S4191" s="7">
        <v>-9.0177481071943943E-4</v>
      </c>
      <c r="U4191" s="7">
        <v>91.266710497479721</v>
      </c>
      <c r="V4191" s="7">
        <v>2.9254793790726131E-3</v>
      </c>
    </row>
    <row r="4192" spans="1:22" x14ac:dyDescent="0.35">
      <c r="A4192" s="5">
        <v>2017</v>
      </c>
      <c r="B4192" s="14" t="s">
        <v>26</v>
      </c>
      <c r="C4192" s="14" t="s">
        <v>247</v>
      </c>
      <c r="D4192" s="14">
        <v>2009</v>
      </c>
      <c r="E4192" s="14">
        <v>8</v>
      </c>
      <c r="F4192" s="14">
        <v>72</v>
      </c>
      <c r="G4192" s="14">
        <v>1</v>
      </c>
      <c r="H4192" s="14">
        <v>73</v>
      </c>
      <c r="I4192" s="14" t="b">
        <v>1</v>
      </c>
      <c r="J4192" s="6">
        <v>1.3698630136986301E-2</v>
      </c>
      <c r="K4192">
        <f t="shared" si="325"/>
        <v>1.4253358325523274E-4</v>
      </c>
      <c r="L4192">
        <f t="shared" si="329"/>
        <v>1.1938742951216963E-2</v>
      </c>
      <c r="M4192">
        <f t="shared" si="326"/>
        <v>1.6354442398927346E-4</v>
      </c>
      <c r="N4192">
        <f t="shared" si="327"/>
        <v>1.1938742951216963E-2</v>
      </c>
      <c r="O4192">
        <f t="shared" si="328"/>
        <v>9.5509943609735706E-2</v>
      </c>
      <c r="Q4192" s="7">
        <v>4166</v>
      </c>
      <c r="R4192" s="7">
        <v>3.7053944048649138E-4</v>
      </c>
      <c r="S4192" s="7">
        <v>-2.0232137811243832E-4</v>
      </c>
      <c r="U4192" s="7">
        <v>91.288625904010516</v>
      </c>
      <c r="V4192" s="7">
        <v>2.9297039002322695E-3</v>
      </c>
    </row>
    <row r="4193" spans="1:22" x14ac:dyDescent="0.35">
      <c r="A4193" s="3">
        <v>2013</v>
      </c>
      <c r="B4193" s="13" t="s">
        <v>26</v>
      </c>
      <c r="C4193" s="13" t="s">
        <v>144</v>
      </c>
      <c r="D4193" s="13">
        <v>2007</v>
      </c>
      <c r="E4193" s="17">
        <v>6</v>
      </c>
      <c r="F4193" s="13">
        <v>145</v>
      </c>
      <c r="G4193" s="13">
        <v>2</v>
      </c>
      <c r="H4193" s="13">
        <v>147</v>
      </c>
      <c r="I4193" s="13" t="b">
        <v>1</v>
      </c>
      <c r="J4193" s="4">
        <v>1.3605442176870699E-2</v>
      </c>
      <c r="K4193">
        <f t="shared" si="325"/>
        <v>2.8701968134957828E-4</v>
      </c>
      <c r="L4193">
        <f t="shared" si="329"/>
        <v>1.6941655212805457E-2</v>
      </c>
      <c r="M4193">
        <f t="shared" si="326"/>
        <v>2.304987103783047E-4</v>
      </c>
      <c r="N4193">
        <f t="shared" si="327"/>
        <v>1.6941655212805457E-2</v>
      </c>
      <c r="O4193">
        <f t="shared" si="328"/>
        <v>0.10164993127683275</v>
      </c>
      <c r="Q4193" s="7">
        <v>4167</v>
      </c>
      <c r="R4193" s="7">
        <v>1.0222941222150584E-3</v>
      </c>
      <c r="S4193" s="7">
        <v>-7.8525514359647673E-4</v>
      </c>
      <c r="U4193" s="7">
        <v>91.310541310541296</v>
      </c>
      <c r="V4193" s="7">
        <v>2.9300347122047689E-3</v>
      </c>
    </row>
    <row r="4194" spans="1:22" x14ac:dyDescent="0.35">
      <c r="A4194" s="3">
        <v>2016</v>
      </c>
      <c r="B4194" s="13" t="s">
        <v>106</v>
      </c>
      <c r="C4194" s="13" t="s">
        <v>107</v>
      </c>
      <c r="D4194" s="13">
        <v>2009</v>
      </c>
      <c r="E4194" s="14">
        <v>7</v>
      </c>
      <c r="F4194" s="13">
        <v>73</v>
      </c>
      <c r="G4194" s="13">
        <v>1</v>
      </c>
      <c r="H4194" s="13">
        <v>74</v>
      </c>
      <c r="I4194" s="13" t="b">
        <v>1</v>
      </c>
      <c r="J4194" s="4">
        <v>1.35135135135135E-2</v>
      </c>
      <c r="K4194">
        <f t="shared" si="325"/>
        <v>1.4448609809434551E-4</v>
      </c>
      <c r="L4194">
        <f t="shared" si="329"/>
        <v>1.20202370232182E-2</v>
      </c>
      <c r="M4194">
        <f t="shared" si="326"/>
        <v>1.6243563544889443E-4</v>
      </c>
      <c r="N4194">
        <f t="shared" si="327"/>
        <v>1.20202370232182E-2</v>
      </c>
      <c r="O4194">
        <f t="shared" si="328"/>
        <v>8.4141659162527402E-2</v>
      </c>
      <c r="Q4194" s="7">
        <v>4168</v>
      </c>
      <c r="R4194" s="7">
        <v>5.4934077612144169E-4</v>
      </c>
      <c r="S4194" s="7">
        <v>-3.8232859354130001E-4</v>
      </c>
      <c r="U4194" s="7">
        <v>91.332456717072091</v>
      </c>
      <c r="V4194" s="7">
        <v>2.9310519088027458E-3</v>
      </c>
    </row>
    <row r="4195" spans="1:22" x14ac:dyDescent="0.35">
      <c r="A4195" s="24">
        <v>2014</v>
      </c>
      <c r="B4195" s="17" t="s">
        <v>42</v>
      </c>
      <c r="C4195" s="17" t="s">
        <v>73</v>
      </c>
      <c r="D4195" s="17">
        <v>2004</v>
      </c>
      <c r="E4195" s="17">
        <v>10</v>
      </c>
      <c r="F4195" s="17">
        <v>220</v>
      </c>
      <c r="G4195" s="17">
        <v>3</v>
      </c>
      <c r="H4195" s="17">
        <v>223</v>
      </c>
      <c r="I4195" s="17" t="b">
        <v>1</v>
      </c>
      <c r="J4195" s="25">
        <v>1.34529147982063E-2</v>
      </c>
      <c r="K4195">
        <f t="shared" si="325"/>
        <v>4.3541080912214933E-4</v>
      </c>
      <c r="L4195">
        <f t="shared" si="329"/>
        <v>2.0866499685432374E-2</v>
      </c>
      <c r="M4195">
        <f t="shared" si="326"/>
        <v>2.8071524240492026E-4</v>
      </c>
      <c r="N4195">
        <f t="shared" si="327"/>
        <v>2.0866499685432374E-2</v>
      </c>
      <c r="O4195">
        <f t="shared" si="328"/>
        <v>0.20866499685432374</v>
      </c>
      <c r="Q4195" s="7">
        <v>4169</v>
      </c>
      <c r="R4195" s="7">
        <v>1.0777185537316322E-3</v>
      </c>
      <c r="S4195" s="7">
        <v>-9.1070637115149057E-4</v>
      </c>
      <c r="U4195" s="7">
        <v>91.354372123602886</v>
      </c>
      <c r="V4195" s="7">
        <v>2.9318641720603549E-3</v>
      </c>
    </row>
    <row r="4196" spans="1:22" x14ac:dyDescent="0.35">
      <c r="A4196" s="5">
        <v>2013</v>
      </c>
      <c r="B4196" s="14" t="s">
        <v>42</v>
      </c>
      <c r="C4196" s="14" t="s">
        <v>45</v>
      </c>
      <c r="D4196" s="14">
        <v>2007</v>
      </c>
      <c r="E4196" s="14">
        <v>6</v>
      </c>
      <c r="F4196" s="14">
        <v>295</v>
      </c>
      <c r="G4196" s="14">
        <v>4</v>
      </c>
      <c r="H4196" s="14">
        <v>299</v>
      </c>
      <c r="I4196" s="14" t="b">
        <v>1</v>
      </c>
      <c r="J4196" s="6">
        <v>1.3377926421404699E-2</v>
      </c>
      <c r="K4196">
        <f t="shared" si="325"/>
        <v>5.8380193689472044E-4</v>
      </c>
      <c r="L4196">
        <f t="shared" si="329"/>
        <v>2.416199364486963E-2</v>
      </c>
      <c r="M4196">
        <f t="shared" si="326"/>
        <v>3.2323737317551386E-4</v>
      </c>
      <c r="N4196">
        <f t="shared" si="327"/>
        <v>2.416199364486963E-2</v>
      </c>
      <c r="O4196">
        <f t="shared" si="328"/>
        <v>0.14497196186921779</v>
      </c>
      <c r="Q4196" s="7">
        <v>4170</v>
      </c>
      <c r="R4196" s="7">
        <v>7.254667019915051E-4</v>
      </c>
      <c r="S4196" s="7">
        <v>-5.5845451941136342E-4</v>
      </c>
      <c r="U4196" s="7">
        <v>91.376287530133681</v>
      </c>
      <c r="V4196" s="7">
        <v>2.9325484888894425E-3</v>
      </c>
    </row>
    <row r="4197" spans="1:22" x14ac:dyDescent="0.35">
      <c r="A4197" s="3">
        <v>2013</v>
      </c>
      <c r="B4197" s="13" t="s">
        <v>30</v>
      </c>
      <c r="C4197" s="13" t="s">
        <v>156</v>
      </c>
      <c r="D4197" s="13">
        <v>2007</v>
      </c>
      <c r="E4197" s="17">
        <v>6</v>
      </c>
      <c r="F4197" s="13">
        <v>74</v>
      </c>
      <c r="G4197" s="13">
        <v>1</v>
      </c>
      <c r="H4197" s="13">
        <v>75</v>
      </c>
      <c r="I4197" s="13" t="b">
        <v>1</v>
      </c>
      <c r="J4197" s="4">
        <v>1.3333333333333299E-2</v>
      </c>
      <c r="K4197">
        <f t="shared" si="325"/>
        <v>1.4643861293345828E-4</v>
      </c>
      <c r="L4197">
        <f t="shared" si="329"/>
        <v>1.2101182294861039E-2</v>
      </c>
      <c r="M4197">
        <f t="shared" si="326"/>
        <v>1.6134909726481345E-4</v>
      </c>
      <c r="N4197">
        <f t="shared" si="327"/>
        <v>1.2101182294861039E-2</v>
      </c>
      <c r="O4197">
        <f t="shared" si="328"/>
        <v>7.2607093769166228E-2</v>
      </c>
      <c r="Q4197" s="7">
        <v>4171</v>
      </c>
      <c r="R4197" s="7">
        <v>8.3572511613144045E-4</v>
      </c>
      <c r="S4197" s="7">
        <v>-4.6280688315829233E-4</v>
      </c>
      <c r="U4197" s="7">
        <v>91.398202936664461</v>
      </c>
      <c r="V4197" s="7">
        <v>2.9349678115627329E-3</v>
      </c>
    </row>
    <row r="4198" spans="1:22" x14ac:dyDescent="0.35">
      <c r="A4198" s="3">
        <v>2016</v>
      </c>
      <c r="B4198" s="13" t="s">
        <v>42</v>
      </c>
      <c r="C4198" s="13" t="s">
        <v>182</v>
      </c>
      <c r="D4198" s="13">
        <v>2008</v>
      </c>
      <c r="E4198" s="14">
        <v>8</v>
      </c>
      <c r="F4198" s="13">
        <v>74</v>
      </c>
      <c r="G4198" s="13">
        <v>1</v>
      </c>
      <c r="H4198" s="13">
        <v>75</v>
      </c>
      <c r="I4198" s="13" t="b">
        <v>1</v>
      </c>
      <c r="J4198" s="4">
        <v>1.3333333333333299E-2</v>
      </c>
      <c r="K4198">
        <f t="shared" si="325"/>
        <v>1.4643861293345828E-4</v>
      </c>
      <c r="L4198">
        <f t="shared" si="329"/>
        <v>1.2101182294861039E-2</v>
      </c>
      <c r="M4198">
        <f t="shared" si="326"/>
        <v>1.6134909726481345E-4</v>
      </c>
      <c r="N4198">
        <f t="shared" si="327"/>
        <v>1.2101182294861039E-2</v>
      </c>
      <c r="O4198">
        <f t="shared" si="328"/>
        <v>9.6809458358888309E-2</v>
      </c>
      <c r="Q4198" s="7">
        <v>4172</v>
      </c>
      <c r="R4198" s="7">
        <v>2.0294931310693405E-3</v>
      </c>
      <c r="S4198" s="7">
        <v>-1.7941412840620896E-3</v>
      </c>
      <c r="U4198" s="7">
        <v>91.420118343195256</v>
      </c>
      <c r="V4198" s="7">
        <v>2.9412824875828E-3</v>
      </c>
    </row>
    <row r="4199" spans="1:22" x14ac:dyDescent="0.35">
      <c r="A4199" s="24">
        <v>2017</v>
      </c>
      <c r="B4199" s="17" t="s">
        <v>26</v>
      </c>
      <c r="C4199" s="17" t="s">
        <v>176</v>
      </c>
      <c r="D4199" s="17">
        <v>2007</v>
      </c>
      <c r="E4199" s="17">
        <v>10</v>
      </c>
      <c r="F4199" s="17">
        <v>74</v>
      </c>
      <c r="G4199" s="17">
        <v>1</v>
      </c>
      <c r="H4199" s="17">
        <v>75</v>
      </c>
      <c r="I4199" s="17" t="b">
        <v>1</v>
      </c>
      <c r="J4199" s="25">
        <v>1.3333333333333299E-2</v>
      </c>
      <c r="K4199">
        <f t="shared" ref="K4199:K4262" si="330">H4199/$H$1</f>
        <v>1.4643861293345828E-4</v>
      </c>
      <c r="L4199">
        <f t="shared" si="329"/>
        <v>1.2101182294861039E-2</v>
      </c>
      <c r="M4199">
        <f t="shared" ref="M4199:M4262" si="331">J4199*L4199</f>
        <v>1.6134909726481345E-4</v>
      </c>
      <c r="N4199">
        <f t="shared" ref="N4199:N4262" si="332">L4199</f>
        <v>1.2101182294861039E-2</v>
      </c>
      <c r="O4199">
        <f t="shared" ref="O4199:O4262" si="333">E4199*L4199</f>
        <v>0.12101182294861039</v>
      </c>
      <c r="Q4199" s="7">
        <v>4173</v>
      </c>
      <c r="R4199" s="7">
        <v>7.3063023122495944E-4</v>
      </c>
      <c r="S4199" s="7">
        <v>-5.647983615448876E-4</v>
      </c>
      <c r="U4199" s="7">
        <v>91.44203374972605</v>
      </c>
      <c r="V4199" s="7">
        <v>2.941898087590628E-3</v>
      </c>
    </row>
    <row r="4200" spans="1:22" x14ac:dyDescent="0.35">
      <c r="A4200" s="5">
        <v>2013</v>
      </c>
      <c r="B4200" s="14" t="s">
        <v>42</v>
      </c>
      <c r="C4200" s="14" t="s">
        <v>73</v>
      </c>
      <c r="D4200" s="14">
        <v>2005</v>
      </c>
      <c r="E4200" s="14">
        <v>8</v>
      </c>
      <c r="F4200" s="14">
        <v>224</v>
      </c>
      <c r="G4200" s="14">
        <v>3</v>
      </c>
      <c r="H4200" s="14">
        <v>227</v>
      </c>
      <c r="I4200" s="14" t="b">
        <v>1</v>
      </c>
      <c r="J4200" s="6">
        <v>1.3215859030837E-2</v>
      </c>
      <c r="K4200">
        <f t="shared" si="330"/>
        <v>4.4322086847860042E-4</v>
      </c>
      <c r="L4200">
        <f t="shared" si="329"/>
        <v>2.1052811415072346E-2</v>
      </c>
      <c r="M4200">
        <f t="shared" si="331"/>
        <v>2.7823098786439215E-4</v>
      </c>
      <c r="N4200">
        <f t="shared" si="332"/>
        <v>2.1052811415072346E-2</v>
      </c>
      <c r="O4200">
        <f t="shared" si="333"/>
        <v>0.16842249132057877</v>
      </c>
      <c r="Q4200" s="7">
        <v>4174</v>
      </c>
      <c r="R4200" s="7">
        <v>7.3063023122495944E-4</v>
      </c>
      <c r="S4200" s="7">
        <v>-5.647983615448876E-4</v>
      </c>
      <c r="U4200" s="7">
        <v>91.463949156256845</v>
      </c>
      <c r="V4200" s="7">
        <v>2.9437996318069175E-3</v>
      </c>
    </row>
    <row r="4201" spans="1:22" x14ac:dyDescent="0.35">
      <c r="A4201" s="3">
        <v>2013</v>
      </c>
      <c r="B4201" s="13" t="s">
        <v>26</v>
      </c>
      <c r="C4201" s="13" t="s">
        <v>111</v>
      </c>
      <c r="D4201" s="13">
        <v>2007</v>
      </c>
      <c r="E4201" s="17">
        <v>6</v>
      </c>
      <c r="F4201" s="13">
        <v>150</v>
      </c>
      <c r="G4201" s="13">
        <v>2</v>
      </c>
      <c r="H4201" s="13">
        <v>152</v>
      </c>
      <c r="I4201" s="13" t="b">
        <v>1</v>
      </c>
      <c r="J4201" s="4">
        <v>1.3157894736842099E-2</v>
      </c>
      <c r="K4201">
        <f t="shared" si="330"/>
        <v>2.9678225554514217E-4</v>
      </c>
      <c r="L4201">
        <f t="shared" si="329"/>
        <v>1.7227369373910287E-2</v>
      </c>
      <c r="M4201">
        <f t="shared" si="331"/>
        <v>2.2667591281460894E-4</v>
      </c>
      <c r="N4201">
        <f t="shared" si="332"/>
        <v>1.7227369373910287E-2</v>
      </c>
      <c r="O4201">
        <f t="shared" si="333"/>
        <v>0.10336421624346173</v>
      </c>
      <c r="Q4201" s="7">
        <v>4175</v>
      </c>
      <c r="R4201" s="7">
        <v>5.3343058721137013E-4</v>
      </c>
      <c r="S4201" s="7">
        <v>-2.9973035251858594E-4</v>
      </c>
      <c r="U4201" s="7">
        <v>91.485864562787626</v>
      </c>
      <c r="V4201" s="7">
        <v>2.9475709483801371E-3</v>
      </c>
    </row>
    <row r="4202" spans="1:22" x14ac:dyDescent="0.35">
      <c r="A4202" s="5">
        <v>2015</v>
      </c>
      <c r="B4202" s="14" t="s">
        <v>42</v>
      </c>
      <c r="C4202" s="14" t="s">
        <v>45</v>
      </c>
      <c r="D4202" s="14">
        <v>2006</v>
      </c>
      <c r="E4202" s="14">
        <v>9</v>
      </c>
      <c r="F4202" s="14">
        <v>150</v>
      </c>
      <c r="G4202" s="14">
        <v>2</v>
      </c>
      <c r="H4202" s="14">
        <v>152</v>
      </c>
      <c r="I4202" s="14" t="b">
        <v>1</v>
      </c>
      <c r="J4202" s="6">
        <v>1.3157894736842099E-2</v>
      </c>
      <c r="K4202">
        <f t="shared" si="330"/>
        <v>2.9678225554514217E-4</v>
      </c>
      <c r="L4202">
        <f t="shared" si="329"/>
        <v>1.7227369373910287E-2</v>
      </c>
      <c r="M4202">
        <f t="shared" si="331"/>
        <v>2.2667591281460894E-4</v>
      </c>
      <c r="N4202">
        <f t="shared" si="332"/>
        <v>1.7227369373910287E-2</v>
      </c>
      <c r="O4202">
        <f t="shared" si="333"/>
        <v>0.15504632436519258</v>
      </c>
      <c r="Q4202" s="7">
        <v>4176</v>
      </c>
      <c r="R4202" s="7">
        <v>6.5407737371434775E-4</v>
      </c>
      <c r="S4202" s="7">
        <v>-3.6818722118772191E-4</v>
      </c>
      <c r="U4202" s="7">
        <v>91.50777996931842</v>
      </c>
      <c r="V4202" s="7">
        <v>2.9520669769415612E-3</v>
      </c>
    </row>
    <row r="4203" spans="1:22" x14ac:dyDescent="0.35">
      <c r="A4203" s="3">
        <v>2017</v>
      </c>
      <c r="B4203" s="13" t="s">
        <v>26</v>
      </c>
      <c r="C4203" s="13" t="s">
        <v>54</v>
      </c>
      <c r="D4203" s="13">
        <v>2011</v>
      </c>
      <c r="E4203" s="17">
        <v>6</v>
      </c>
      <c r="F4203" s="13">
        <v>150</v>
      </c>
      <c r="G4203" s="13">
        <v>2</v>
      </c>
      <c r="H4203" s="13">
        <v>152</v>
      </c>
      <c r="I4203" s="13" t="b">
        <v>1</v>
      </c>
      <c r="J4203" s="4">
        <v>1.3157894736842099E-2</v>
      </c>
      <c r="K4203">
        <f t="shared" si="330"/>
        <v>2.9678225554514217E-4</v>
      </c>
      <c r="L4203">
        <f t="shared" si="329"/>
        <v>1.7227369373910287E-2</v>
      </c>
      <c r="M4203">
        <f t="shared" si="331"/>
        <v>2.2667591281460894E-4</v>
      </c>
      <c r="N4203">
        <f t="shared" si="332"/>
        <v>1.7227369373910287E-2</v>
      </c>
      <c r="O4203">
        <f t="shared" si="333"/>
        <v>0.10336421624346173</v>
      </c>
      <c r="Q4203" s="7">
        <v>4177</v>
      </c>
      <c r="R4203" s="7">
        <v>1.2931311633421491E-3</v>
      </c>
      <c r="S4203" s="7">
        <v>-1.0602438014937904E-3</v>
      </c>
      <c r="U4203" s="7">
        <v>91.529695375849215</v>
      </c>
      <c r="V4203" s="7">
        <v>2.9623213180744149E-3</v>
      </c>
    </row>
    <row r="4204" spans="1:22" x14ac:dyDescent="0.35">
      <c r="A4204" s="3">
        <v>2013</v>
      </c>
      <c r="B4204" s="13" t="s">
        <v>26</v>
      </c>
      <c r="C4204" s="13" t="s">
        <v>201</v>
      </c>
      <c r="D4204" s="13">
        <v>2007</v>
      </c>
      <c r="E4204" s="14">
        <v>6</v>
      </c>
      <c r="F4204" s="13">
        <v>75</v>
      </c>
      <c r="G4204" s="13">
        <v>1</v>
      </c>
      <c r="H4204" s="13">
        <v>76</v>
      </c>
      <c r="I4204" s="13" t="b">
        <v>1</v>
      </c>
      <c r="J4204" s="4">
        <v>1.3157894736842099E-2</v>
      </c>
      <c r="K4204">
        <f t="shared" si="330"/>
        <v>1.4839112777257108E-4</v>
      </c>
      <c r="L4204">
        <f t="shared" si="329"/>
        <v>1.2181589706297413E-2</v>
      </c>
      <c r="M4204">
        <f t="shared" si="331"/>
        <v>1.6028407508286062E-4</v>
      </c>
      <c r="N4204">
        <f t="shared" si="332"/>
        <v>1.2181589706297413E-2</v>
      </c>
      <c r="O4204">
        <f t="shared" si="333"/>
        <v>7.3089538237784468E-2</v>
      </c>
      <c r="Q4204" s="7">
        <v>4178</v>
      </c>
      <c r="R4204" s="7">
        <v>5.5713323308188227E-4</v>
      </c>
      <c r="S4204" s="7">
        <v>-3.9245700026626263E-4</v>
      </c>
      <c r="U4204" s="7">
        <v>91.55161078238001</v>
      </c>
      <c r="V4204" s="7">
        <v>2.9641721906811477E-3</v>
      </c>
    </row>
    <row r="4205" spans="1:22" x14ac:dyDescent="0.35">
      <c r="A4205" s="3">
        <v>2014</v>
      </c>
      <c r="B4205" s="13" t="s">
        <v>158</v>
      </c>
      <c r="C4205" s="13" t="s">
        <v>244</v>
      </c>
      <c r="D4205" s="13">
        <v>2004</v>
      </c>
      <c r="E4205" s="17">
        <v>10</v>
      </c>
      <c r="F4205" s="13">
        <v>75</v>
      </c>
      <c r="G4205" s="13">
        <v>1</v>
      </c>
      <c r="H4205" s="13">
        <v>76</v>
      </c>
      <c r="I4205" s="13" t="b">
        <v>1</v>
      </c>
      <c r="J4205" s="4">
        <v>1.3157894736842099E-2</v>
      </c>
      <c r="K4205">
        <f t="shared" si="330"/>
        <v>1.4839112777257108E-4</v>
      </c>
      <c r="L4205">
        <f t="shared" si="329"/>
        <v>1.2181589706297413E-2</v>
      </c>
      <c r="M4205">
        <f t="shared" si="331"/>
        <v>1.6028407508286062E-4</v>
      </c>
      <c r="N4205">
        <f t="shared" si="332"/>
        <v>1.2181589706297413E-2</v>
      </c>
      <c r="O4205">
        <f t="shared" si="333"/>
        <v>0.12181589706297413</v>
      </c>
      <c r="Q4205" s="7">
        <v>4179</v>
      </c>
      <c r="R4205" s="7">
        <v>7.3575752382238257E-4</v>
      </c>
      <c r="S4205" s="7">
        <v>-5.7108129100676293E-4</v>
      </c>
      <c r="U4205" s="7">
        <v>91.57352618891079</v>
      </c>
      <c r="V4205" s="7">
        <v>2.9641721906811516E-3</v>
      </c>
    </row>
    <row r="4206" spans="1:22" x14ac:dyDescent="0.35">
      <c r="A4206" s="5">
        <v>2015</v>
      </c>
      <c r="B4206" s="14" t="s">
        <v>26</v>
      </c>
      <c r="C4206" s="14" t="s">
        <v>133</v>
      </c>
      <c r="D4206" s="14">
        <v>2009</v>
      </c>
      <c r="E4206" s="14">
        <v>6</v>
      </c>
      <c r="F4206" s="14">
        <v>75</v>
      </c>
      <c r="G4206" s="14">
        <v>1</v>
      </c>
      <c r="H4206" s="14">
        <v>76</v>
      </c>
      <c r="I4206" s="14" t="b">
        <v>1</v>
      </c>
      <c r="J4206" s="6">
        <v>1.3157894736842099E-2</v>
      </c>
      <c r="K4206">
        <f t="shared" si="330"/>
        <v>1.4839112777257108E-4</v>
      </c>
      <c r="L4206">
        <f t="shared" si="329"/>
        <v>1.2181589706297413E-2</v>
      </c>
      <c r="M4206">
        <f t="shared" si="331"/>
        <v>1.6028407508286062E-4</v>
      </c>
      <c r="N4206">
        <f t="shared" si="332"/>
        <v>1.2181589706297413E-2</v>
      </c>
      <c r="O4206">
        <f t="shared" si="333"/>
        <v>7.3089538237784468E-2</v>
      </c>
      <c r="Q4206" s="7">
        <v>4180</v>
      </c>
      <c r="R4206" s="7">
        <v>7.5833101296312829E-4</v>
      </c>
      <c r="S4206" s="7">
        <v>-4.2954885505956311E-4</v>
      </c>
      <c r="U4206" s="7">
        <v>91.595441595441585</v>
      </c>
      <c r="V4206" s="7">
        <v>2.9652553890329113E-3</v>
      </c>
    </row>
    <row r="4207" spans="1:22" x14ac:dyDescent="0.35">
      <c r="A4207" s="3">
        <v>2016</v>
      </c>
      <c r="B4207" s="13" t="s">
        <v>37</v>
      </c>
      <c r="C4207" s="13" t="s">
        <v>38</v>
      </c>
      <c r="D4207" s="13">
        <v>2010</v>
      </c>
      <c r="E4207" s="17">
        <v>6</v>
      </c>
      <c r="F4207" s="13">
        <v>226</v>
      </c>
      <c r="G4207" s="13">
        <v>3</v>
      </c>
      <c r="H4207" s="13">
        <v>229</v>
      </c>
      <c r="I4207" s="13" t="b">
        <v>1</v>
      </c>
      <c r="J4207" s="4">
        <v>1.31004366812227E-2</v>
      </c>
      <c r="K4207">
        <f t="shared" si="330"/>
        <v>4.4712589815682597E-4</v>
      </c>
      <c r="L4207">
        <f t="shared" si="329"/>
        <v>2.1145351691490639E-2</v>
      </c>
      <c r="M4207">
        <f t="shared" si="331"/>
        <v>2.7701334093655844E-4</v>
      </c>
      <c r="N4207">
        <f t="shared" si="332"/>
        <v>2.1145351691490639E-2</v>
      </c>
      <c r="O4207">
        <f t="shared" si="333"/>
        <v>0.12687211014894384</v>
      </c>
      <c r="Q4207" s="7">
        <v>4181</v>
      </c>
      <c r="R4207" s="7">
        <v>1.8045904440739408E-3</v>
      </c>
      <c r="S4207" s="7">
        <v>-1.5725075314751182E-3</v>
      </c>
      <c r="U4207" s="7">
        <v>91.61735700197238</v>
      </c>
      <c r="V4207" s="7">
        <v>2.9663670611712149E-3</v>
      </c>
    </row>
    <row r="4208" spans="1:22" x14ac:dyDescent="0.35">
      <c r="A4208" s="5">
        <v>2013</v>
      </c>
      <c r="B4208" s="14" t="s">
        <v>136</v>
      </c>
      <c r="C4208" s="14" t="s">
        <v>137</v>
      </c>
      <c r="D4208" s="14">
        <v>2006</v>
      </c>
      <c r="E4208" s="14">
        <v>7</v>
      </c>
      <c r="F4208" s="14">
        <v>152</v>
      </c>
      <c r="G4208" s="14">
        <v>2</v>
      </c>
      <c r="H4208" s="14">
        <v>154</v>
      </c>
      <c r="I4208" s="14" t="b">
        <v>1</v>
      </c>
      <c r="J4208" s="6">
        <v>1.2987012987013E-2</v>
      </c>
      <c r="K4208">
        <f t="shared" si="330"/>
        <v>3.0068728522336771E-4</v>
      </c>
      <c r="L4208">
        <f t="shared" si="329"/>
        <v>1.7340336940883466E-2</v>
      </c>
      <c r="M4208">
        <f t="shared" si="331"/>
        <v>2.2519918105043485E-4</v>
      </c>
      <c r="N4208">
        <f t="shared" si="332"/>
        <v>1.7340336940883466E-2</v>
      </c>
      <c r="O4208">
        <f t="shared" si="333"/>
        <v>0.12138235858618426</v>
      </c>
      <c r="Q4208" s="7">
        <v>4182</v>
      </c>
      <c r="R4208" s="7">
        <v>6.5862489573459654E-4</v>
      </c>
      <c r="S4208" s="7">
        <v>-3.7470869191899868E-4</v>
      </c>
      <c r="U4208" s="7">
        <v>91.639272408503174</v>
      </c>
      <c r="V4208" s="7">
        <v>2.9750271604812102E-3</v>
      </c>
    </row>
    <row r="4209" spans="1:22" x14ac:dyDescent="0.35">
      <c r="A4209" s="24">
        <v>2015</v>
      </c>
      <c r="B4209" s="17" t="s">
        <v>180</v>
      </c>
      <c r="C4209" s="17" t="s">
        <v>181</v>
      </c>
      <c r="D4209" s="17">
        <v>2006</v>
      </c>
      <c r="E4209" s="17">
        <v>9</v>
      </c>
      <c r="F4209" s="17">
        <v>76</v>
      </c>
      <c r="G4209" s="17">
        <v>1</v>
      </c>
      <c r="H4209" s="17">
        <v>77</v>
      </c>
      <c r="I4209" s="17" t="b">
        <v>1</v>
      </c>
      <c r="J4209" s="25">
        <v>1.2987012987013E-2</v>
      </c>
      <c r="K4209">
        <f t="shared" si="330"/>
        <v>1.5034364261168386E-4</v>
      </c>
      <c r="L4209">
        <f t="shared" si="329"/>
        <v>1.2261469838958291E-2</v>
      </c>
      <c r="M4209">
        <f t="shared" si="331"/>
        <v>1.5923986803841953E-4</v>
      </c>
      <c r="N4209">
        <f t="shared" si="332"/>
        <v>1.2261469838958291E-2</v>
      </c>
      <c r="O4209">
        <f t="shared" si="333"/>
        <v>0.11035322855062461</v>
      </c>
      <c r="Q4209" s="7">
        <v>4183</v>
      </c>
      <c r="R4209" s="7">
        <v>1.2831886840320677E-3</v>
      </c>
      <c r="S4209" s="7">
        <v>-9.9992143238805979E-4</v>
      </c>
      <c r="U4209" s="7">
        <v>91.661187815033955</v>
      </c>
      <c r="V4209" s="7">
        <v>2.9763046671016373E-3</v>
      </c>
    </row>
    <row r="4210" spans="1:22" x14ac:dyDescent="0.35">
      <c r="A4210" s="5">
        <v>2015</v>
      </c>
      <c r="B4210" s="14" t="s">
        <v>42</v>
      </c>
      <c r="C4210" s="14" t="s">
        <v>96</v>
      </c>
      <c r="D4210" s="14">
        <v>2009</v>
      </c>
      <c r="E4210" s="14">
        <v>6</v>
      </c>
      <c r="F4210" s="14">
        <v>76</v>
      </c>
      <c r="G4210" s="14">
        <v>1</v>
      </c>
      <c r="H4210" s="14">
        <v>77</v>
      </c>
      <c r="I4210" s="14" t="b">
        <v>1</v>
      </c>
      <c r="J4210" s="6">
        <v>1.2987012987013E-2</v>
      </c>
      <c r="K4210">
        <f t="shared" si="330"/>
        <v>1.5034364261168386E-4</v>
      </c>
      <c r="L4210">
        <f t="shared" si="329"/>
        <v>1.2261469838958291E-2</v>
      </c>
      <c r="M4210">
        <f t="shared" si="331"/>
        <v>1.5923986803841953E-4</v>
      </c>
      <c r="N4210">
        <f t="shared" si="332"/>
        <v>1.2261469838958291E-2</v>
      </c>
      <c r="O4210">
        <f t="shared" si="333"/>
        <v>7.3568819033749747E-2</v>
      </c>
      <c r="Q4210" s="7">
        <v>4184</v>
      </c>
      <c r="R4210" s="7">
        <v>1.8108024777430916E-3</v>
      </c>
      <c r="S4210" s="7">
        <v>-1.5795157352869653E-3</v>
      </c>
      <c r="U4210" s="7">
        <v>91.68310322156475</v>
      </c>
      <c r="V4210" s="7">
        <v>2.9794122509862885E-3</v>
      </c>
    </row>
    <row r="4211" spans="1:22" x14ac:dyDescent="0.35">
      <c r="A4211" s="24">
        <v>2015</v>
      </c>
      <c r="B4211" s="17" t="s">
        <v>26</v>
      </c>
      <c r="C4211" s="17" t="s">
        <v>178</v>
      </c>
      <c r="D4211" s="17">
        <v>2008</v>
      </c>
      <c r="E4211" s="17">
        <v>7</v>
      </c>
      <c r="F4211" s="17">
        <v>76</v>
      </c>
      <c r="G4211" s="17">
        <v>1</v>
      </c>
      <c r="H4211" s="17">
        <v>77</v>
      </c>
      <c r="I4211" s="17" t="b">
        <v>1</v>
      </c>
      <c r="J4211" s="25">
        <v>1.2987012987013E-2</v>
      </c>
      <c r="K4211">
        <f t="shared" si="330"/>
        <v>1.5034364261168386E-4</v>
      </c>
      <c r="L4211">
        <f t="shared" si="329"/>
        <v>1.2261469838958291E-2</v>
      </c>
      <c r="M4211">
        <f t="shared" si="331"/>
        <v>1.5923986803841953E-4</v>
      </c>
      <c r="N4211">
        <f t="shared" si="332"/>
        <v>1.2261469838958291E-2</v>
      </c>
      <c r="O4211">
        <f t="shared" si="333"/>
        <v>8.5830288872708035E-2</v>
      </c>
      <c r="Q4211" s="7">
        <v>4185</v>
      </c>
      <c r="R4211" s="7">
        <v>3.811284126439649E-4</v>
      </c>
      <c r="S4211" s="7">
        <v>-2.1758398865469143E-4</v>
      </c>
      <c r="U4211" s="7">
        <v>91.705018628095544</v>
      </c>
      <c r="V4211" s="7">
        <v>2.9832591373541656E-3</v>
      </c>
    </row>
    <row r="4212" spans="1:22" x14ac:dyDescent="0.35">
      <c r="A4212" s="5">
        <v>2017</v>
      </c>
      <c r="B4212" s="14" t="s">
        <v>33</v>
      </c>
      <c r="C4212" s="14" t="s">
        <v>214</v>
      </c>
      <c r="D4212" s="14">
        <v>2011</v>
      </c>
      <c r="E4212" s="14">
        <v>6</v>
      </c>
      <c r="F4212" s="14">
        <v>76</v>
      </c>
      <c r="G4212" s="14">
        <v>1</v>
      </c>
      <c r="H4212" s="14">
        <v>77</v>
      </c>
      <c r="I4212" s="14" t="b">
        <v>1</v>
      </c>
      <c r="J4212" s="6">
        <v>1.2987012987013E-2</v>
      </c>
      <c r="K4212">
        <f t="shared" si="330"/>
        <v>1.5034364261168386E-4</v>
      </c>
      <c r="L4212">
        <f t="shared" si="329"/>
        <v>1.2261469838958291E-2</v>
      </c>
      <c r="M4212">
        <f t="shared" si="331"/>
        <v>1.5923986803841953E-4</v>
      </c>
      <c r="N4212">
        <f t="shared" si="332"/>
        <v>1.2261469838958291E-2</v>
      </c>
      <c r="O4212">
        <f t="shared" si="333"/>
        <v>7.3568819033749747E-2</v>
      </c>
      <c r="Q4212" s="7">
        <v>4186</v>
      </c>
      <c r="R4212" s="7">
        <v>5.6098887239548019E-4</v>
      </c>
      <c r="S4212" s="7">
        <v>-3.9744444840620675E-4</v>
      </c>
      <c r="U4212" s="7">
        <v>91.726934034626339</v>
      </c>
      <c r="V4212" s="7">
        <v>2.9849736542412932E-3</v>
      </c>
    </row>
    <row r="4213" spans="1:22" x14ac:dyDescent="0.35">
      <c r="A4213" s="3">
        <v>2013</v>
      </c>
      <c r="B4213" s="13" t="s">
        <v>136</v>
      </c>
      <c r="C4213" s="13" t="s">
        <v>137</v>
      </c>
      <c r="D4213" s="13">
        <v>2007</v>
      </c>
      <c r="E4213" s="17">
        <v>6</v>
      </c>
      <c r="F4213" s="13">
        <v>153</v>
      </c>
      <c r="G4213" s="13">
        <v>2</v>
      </c>
      <c r="H4213" s="13">
        <v>155</v>
      </c>
      <c r="I4213" s="13" t="b">
        <v>1</v>
      </c>
      <c r="J4213" s="4">
        <v>1.2903225806451601E-2</v>
      </c>
      <c r="K4213">
        <f t="shared" si="330"/>
        <v>3.0263980006248046E-4</v>
      </c>
      <c r="L4213">
        <f t="shared" si="329"/>
        <v>1.7396545635915209E-2</v>
      </c>
      <c r="M4213">
        <f t="shared" si="331"/>
        <v>2.2447155659245411E-4</v>
      </c>
      <c r="N4213">
        <f t="shared" si="332"/>
        <v>1.7396545635915209E-2</v>
      </c>
      <c r="O4213">
        <f t="shared" si="333"/>
        <v>0.10437927381549125</v>
      </c>
      <c r="Q4213" s="7">
        <v>4187</v>
      </c>
      <c r="R4213" s="7">
        <v>3.811284126439649E-4</v>
      </c>
      <c r="S4213" s="7">
        <v>-2.1758398865469143E-4</v>
      </c>
      <c r="U4213" s="7">
        <v>91.74884944115712</v>
      </c>
      <c r="V4213" s="7">
        <v>2.9858426675218857E-3</v>
      </c>
    </row>
    <row r="4214" spans="1:22" x14ac:dyDescent="0.35">
      <c r="A4214" s="3">
        <v>2017</v>
      </c>
      <c r="B4214" s="13" t="s">
        <v>42</v>
      </c>
      <c r="C4214" s="13" t="s">
        <v>43</v>
      </c>
      <c r="D4214" s="13">
        <v>2009</v>
      </c>
      <c r="E4214" s="14">
        <v>8</v>
      </c>
      <c r="F4214" s="13">
        <v>230</v>
      </c>
      <c r="G4214" s="13">
        <v>3</v>
      </c>
      <c r="H4214" s="13">
        <v>233</v>
      </c>
      <c r="I4214" s="13" t="b">
        <v>1</v>
      </c>
      <c r="J4214" s="4">
        <v>1.28755364806867E-2</v>
      </c>
      <c r="K4214">
        <f t="shared" si="330"/>
        <v>4.5493595751327712E-4</v>
      </c>
      <c r="L4214">
        <f t="shared" si="329"/>
        <v>2.1329227775830916E-2</v>
      </c>
      <c r="M4214">
        <f t="shared" si="331"/>
        <v>2.7462525033258704E-4</v>
      </c>
      <c r="N4214">
        <f t="shared" si="332"/>
        <v>2.1329227775830916E-2</v>
      </c>
      <c r="O4214">
        <f t="shared" si="333"/>
        <v>0.17063382220664733</v>
      </c>
      <c r="Q4214" s="7">
        <v>4188</v>
      </c>
      <c r="R4214" s="7">
        <v>7.4084933214699591E-4</v>
      </c>
      <c r="S4214" s="7">
        <v>-5.7730490815772247E-4</v>
      </c>
      <c r="U4214" s="7">
        <v>91.770764847687914</v>
      </c>
      <c r="V4214" s="7">
        <v>2.9858426675218857E-3</v>
      </c>
    </row>
    <row r="4215" spans="1:22" x14ac:dyDescent="0.35">
      <c r="A4215" s="3">
        <v>2014</v>
      </c>
      <c r="B4215" s="13" t="s">
        <v>26</v>
      </c>
      <c r="C4215" s="13" t="s">
        <v>35</v>
      </c>
      <c r="D4215" s="13">
        <v>2008</v>
      </c>
      <c r="E4215" s="17">
        <v>6</v>
      </c>
      <c r="F4215" s="13">
        <v>154</v>
      </c>
      <c r="G4215" s="13">
        <v>2</v>
      </c>
      <c r="H4215" s="13">
        <v>156</v>
      </c>
      <c r="I4215" s="13" t="b">
        <v>1</v>
      </c>
      <c r="J4215" s="4">
        <v>1.2820512820512799E-2</v>
      </c>
      <c r="K4215">
        <f t="shared" si="330"/>
        <v>3.0459231490159326E-4</v>
      </c>
      <c r="L4215">
        <f t="shared" si="329"/>
        <v>1.7452573303143388E-2</v>
      </c>
      <c r="M4215">
        <f t="shared" si="331"/>
        <v>2.2375093978388921E-4</v>
      </c>
      <c r="N4215">
        <f t="shared" si="332"/>
        <v>1.7452573303143388E-2</v>
      </c>
      <c r="O4215">
        <f t="shared" si="333"/>
        <v>0.10471543981886033</v>
      </c>
      <c r="Q4215" s="7">
        <v>4189</v>
      </c>
      <c r="R4215" s="7">
        <v>7.4084933214699591E-4</v>
      </c>
      <c r="S4215" s="7">
        <v>-5.7730490815772247E-4</v>
      </c>
      <c r="U4215" s="7">
        <v>91.792680254218709</v>
      </c>
      <c r="V4215" s="7">
        <v>2.9876047465584141E-3</v>
      </c>
    </row>
    <row r="4216" spans="1:22" x14ac:dyDescent="0.35">
      <c r="A4216" s="5">
        <v>2015</v>
      </c>
      <c r="B4216" s="14" t="s">
        <v>58</v>
      </c>
      <c r="C4216" s="14" t="s">
        <v>63</v>
      </c>
      <c r="D4216" s="14">
        <v>2008</v>
      </c>
      <c r="E4216" s="14">
        <v>7</v>
      </c>
      <c r="F4216" s="14">
        <v>77</v>
      </c>
      <c r="G4216" s="14">
        <v>1</v>
      </c>
      <c r="H4216" s="14">
        <v>78</v>
      </c>
      <c r="I4216" s="14" t="b">
        <v>1</v>
      </c>
      <c r="J4216" s="6">
        <v>1.2820512820512799E-2</v>
      </c>
      <c r="K4216">
        <f t="shared" si="330"/>
        <v>1.5229615745079663E-4</v>
      </c>
      <c r="L4216">
        <f t="shared" si="329"/>
        <v>1.2340832931807991E-2</v>
      </c>
      <c r="M4216">
        <f t="shared" si="331"/>
        <v>1.5821580681805092E-4</v>
      </c>
      <c r="N4216">
        <f t="shared" si="332"/>
        <v>1.2340832931807991E-2</v>
      </c>
      <c r="O4216">
        <f t="shared" si="333"/>
        <v>8.6385830522655943E-2</v>
      </c>
      <c r="Q4216" s="7">
        <v>4190</v>
      </c>
      <c r="R4216" s="7">
        <v>7.4084933214699591E-4</v>
      </c>
      <c r="S4216" s="7">
        <v>-5.7730490815772247E-4</v>
      </c>
      <c r="U4216" s="7">
        <v>91.814595660749504</v>
      </c>
      <c r="V4216" s="7">
        <v>2.9876047465584245E-3</v>
      </c>
    </row>
    <row r="4217" spans="1:22" x14ac:dyDescent="0.35">
      <c r="A4217" s="24">
        <v>2015</v>
      </c>
      <c r="B4217" s="17" t="s">
        <v>37</v>
      </c>
      <c r="C4217" s="17" t="s">
        <v>38</v>
      </c>
      <c r="D4217" s="17">
        <v>2009</v>
      </c>
      <c r="E4217" s="17">
        <v>6</v>
      </c>
      <c r="F4217" s="17">
        <v>77</v>
      </c>
      <c r="G4217" s="17">
        <v>1</v>
      </c>
      <c r="H4217" s="17">
        <v>78</v>
      </c>
      <c r="I4217" s="17" t="b">
        <v>1</v>
      </c>
      <c r="J4217" s="25">
        <v>1.2820512820512799E-2</v>
      </c>
      <c r="K4217">
        <f t="shared" si="330"/>
        <v>1.5229615745079663E-4</v>
      </c>
      <c r="L4217">
        <f t="shared" si="329"/>
        <v>1.2340832931807991E-2</v>
      </c>
      <c r="M4217">
        <f t="shared" si="331"/>
        <v>1.5821580681805092E-4</v>
      </c>
      <c r="N4217">
        <f t="shared" si="332"/>
        <v>1.2340832931807991E-2</v>
      </c>
      <c r="O4217">
        <f t="shared" si="333"/>
        <v>7.4044997590847955E-2</v>
      </c>
      <c r="Q4217" s="7">
        <v>4191</v>
      </c>
      <c r="R4217" s="7">
        <v>5.4083970022653994E-4</v>
      </c>
      <c r="S4217" s="7">
        <v>-3.1034098984823527E-4</v>
      </c>
      <c r="U4217" s="7">
        <v>91.836511067280284</v>
      </c>
      <c r="V4217" s="7">
        <v>2.9920054040424061E-3</v>
      </c>
    </row>
    <row r="4218" spans="1:22" x14ac:dyDescent="0.35">
      <c r="A4218" s="3">
        <v>2017</v>
      </c>
      <c r="B4218" s="13" t="s">
        <v>26</v>
      </c>
      <c r="C4218" s="13" t="s">
        <v>133</v>
      </c>
      <c r="D4218" s="13">
        <v>2008</v>
      </c>
      <c r="E4218" s="14">
        <v>9</v>
      </c>
      <c r="F4218" s="13">
        <v>77</v>
      </c>
      <c r="G4218" s="13">
        <v>1</v>
      </c>
      <c r="H4218" s="13">
        <v>78</v>
      </c>
      <c r="I4218" s="13" t="b">
        <v>1</v>
      </c>
      <c r="J4218" s="4">
        <v>1.2820512820512799E-2</v>
      </c>
      <c r="K4218">
        <f t="shared" si="330"/>
        <v>1.5229615745079663E-4</v>
      </c>
      <c r="L4218">
        <f t="shared" si="329"/>
        <v>1.2340832931807991E-2</v>
      </c>
      <c r="M4218">
        <f t="shared" si="331"/>
        <v>1.5821580681805092E-4</v>
      </c>
      <c r="N4218">
        <f t="shared" si="332"/>
        <v>1.2340832931807991E-2</v>
      </c>
      <c r="O4218">
        <f t="shared" si="333"/>
        <v>0.11106749638627192</v>
      </c>
      <c r="Q4218" s="7">
        <v>4192</v>
      </c>
      <c r="R4218" s="7">
        <v>5.6481819242906316E-4</v>
      </c>
      <c r="S4218" s="7">
        <v>-4.0238255698016876E-4</v>
      </c>
      <c r="U4218" s="7">
        <v>91.858426473811079</v>
      </c>
      <c r="V4218" s="7">
        <v>2.9927870657118186E-3</v>
      </c>
    </row>
    <row r="4219" spans="1:22" x14ac:dyDescent="0.35">
      <c r="A4219" s="3">
        <v>2013</v>
      </c>
      <c r="B4219" s="13" t="s">
        <v>24</v>
      </c>
      <c r="C4219" s="13" t="s">
        <v>188</v>
      </c>
      <c r="D4219" s="13">
        <v>2003</v>
      </c>
      <c r="E4219" s="17">
        <v>10</v>
      </c>
      <c r="F4219" s="13">
        <v>78</v>
      </c>
      <c r="G4219" s="13">
        <v>1</v>
      </c>
      <c r="H4219" s="13">
        <v>79</v>
      </c>
      <c r="I4219" s="13" t="b">
        <v>1</v>
      </c>
      <c r="J4219" s="4">
        <v>1.26582278481013E-2</v>
      </c>
      <c r="K4219">
        <f t="shared" si="330"/>
        <v>1.542486722899094E-4</v>
      </c>
      <c r="L4219">
        <f t="shared" si="329"/>
        <v>1.2419688896663611E-2</v>
      </c>
      <c r="M4219">
        <f t="shared" si="331"/>
        <v>1.5721125185650184E-4</v>
      </c>
      <c r="N4219">
        <f t="shared" si="332"/>
        <v>1.2419688896663611E-2</v>
      </c>
      <c r="O4219">
        <f t="shared" si="333"/>
        <v>0.12419688896663611</v>
      </c>
      <c r="Q4219" s="7">
        <v>4193</v>
      </c>
      <c r="R4219" s="7">
        <v>1.9235734368089901E-3</v>
      </c>
      <c r="S4219" s="7">
        <v>-1.6428581944040697E-3</v>
      </c>
      <c r="U4219" s="7">
        <v>91.880341880341874</v>
      </c>
      <c r="V4219" s="7">
        <v>2.994266080907468E-3</v>
      </c>
    </row>
    <row r="4220" spans="1:22" x14ac:dyDescent="0.35">
      <c r="A4220" s="5">
        <v>2014</v>
      </c>
      <c r="B4220" s="14" t="s">
        <v>158</v>
      </c>
      <c r="C4220" s="14" t="s">
        <v>175</v>
      </c>
      <c r="D4220" s="14">
        <v>2007</v>
      </c>
      <c r="E4220" s="14">
        <v>7</v>
      </c>
      <c r="F4220" s="14">
        <v>78</v>
      </c>
      <c r="G4220" s="14">
        <v>1</v>
      </c>
      <c r="H4220" s="14">
        <v>79</v>
      </c>
      <c r="I4220" s="14" t="b">
        <v>1</v>
      </c>
      <c r="J4220" s="6">
        <v>1.26582278481013E-2</v>
      </c>
      <c r="K4220">
        <f t="shared" si="330"/>
        <v>1.542486722899094E-4</v>
      </c>
      <c r="L4220">
        <f t="shared" si="329"/>
        <v>1.2419688896663611E-2</v>
      </c>
      <c r="M4220">
        <f t="shared" si="331"/>
        <v>1.5721125185650184E-4</v>
      </c>
      <c r="N4220">
        <f t="shared" si="332"/>
        <v>1.2419688896663611E-2</v>
      </c>
      <c r="O4220">
        <f t="shared" si="333"/>
        <v>8.6937822276645274E-2</v>
      </c>
      <c r="Q4220" s="7">
        <v>4194</v>
      </c>
      <c r="R4220" s="7">
        <v>7.7133935472193413E-4</v>
      </c>
      <c r="S4220" s="7">
        <v>-4.4810198154642027E-4</v>
      </c>
      <c r="U4220" s="7">
        <v>91.902257286872668</v>
      </c>
      <c r="V4220" s="7">
        <v>2.9954889790923776E-3</v>
      </c>
    </row>
    <row r="4221" spans="1:22" x14ac:dyDescent="0.35">
      <c r="A4221" s="3">
        <v>2016</v>
      </c>
      <c r="B4221" s="13" t="s">
        <v>158</v>
      </c>
      <c r="C4221" s="13" t="s">
        <v>234</v>
      </c>
      <c r="D4221" s="13">
        <v>2008</v>
      </c>
      <c r="E4221" s="17">
        <v>8</v>
      </c>
      <c r="F4221" s="13">
        <v>78</v>
      </c>
      <c r="G4221" s="13">
        <v>1</v>
      </c>
      <c r="H4221" s="13">
        <v>79</v>
      </c>
      <c r="I4221" s="13" t="b">
        <v>1</v>
      </c>
      <c r="J4221" s="4">
        <v>1.26582278481013E-2</v>
      </c>
      <c r="K4221">
        <f t="shared" si="330"/>
        <v>1.542486722899094E-4</v>
      </c>
      <c r="L4221">
        <f t="shared" si="329"/>
        <v>1.2419688896663611E-2</v>
      </c>
      <c r="M4221">
        <f t="shared" si="331"/>
        <v>1.5721125185650184E-4</v>
      </c>
      <c r="N4221">
        <f t="shared" si="332"/>
        <v>1.2419688896663611E-2</v>
      </c>
      <c r="O4221">
        <f t="shared" si="333"/>
        <v>9.9357511173308891E-2</v>
      </c>
      <c r="Q4221" s="7">
        <v>4195</v>
      </c>
      <c r="R4221" s="7">
        <v>3.8631407159038544E-4</v>
      </c>
      <c r="S4221" s="7">
        <v>-2.2496497432557199E-4</v>
      </c>
      <c r="U4221" s="7">
        <v>91.924172693403449</v>
      </c>
      <c r="V4221" s="7">
        <v>2.996926468887546E-3</v>
      </c>
    </row>
    <row r="4222" spans="1:22" x14ac:dyDescent="0.35">
      <c r="A4222" s="3">
        <v>2017</v>
      </c>
      <c r="B4222" s="13" t="s">
        <v>98</v>
      </c>
      <c r="C4222" s="13" t="s">
        <v>41</v>
      </c>
      <c r="D4222" s="13">
        <v>2006</v>
      </c>
      <c r="E4222" s="14">
        <v>11</v>
      </c>
      <c r="F4222" s="13">
        <v>78</v>
      </c>
      <c r="G4222" s="13">
        <v>1</v>
      </c>
      <c r="H4222" s="13">
        <v>79</v>
      </c>
      <c r="I4222" s="13" t="b">
        <v>1</v>
      </c>
      <c r="J4222" s="4">
        <v>1.26582278481013E-2</v>
      </c>
      <c r="K4222">
        <f t="shared" si="330"/>
        <v>1.542486722899094E-4</v>
      </c>
      <c r="L4222">
        <f t="shared" si="329"/>
        <v>1.2419688896663611E-2</v>
      </c>
      <c r="M4222">
        <f t="shared" si="331"/>
        <v>1.5721125185650184E-4</v>
      </c>
      <c r="N4222">
        <f t="shared" si="332"/>
        <v>1.2419688896663611E-2</v>
      </c>
      <c r="O4222">
        <f t="shared" si="333"/>
        <v>0.13661657786329973</v>
      </c>
      <c r="Q4222" s="7">
        <v>4196</v>
      </c>
      <c r="R4222" s="7">
        <v>7.5092937824103149E-4</v>
      </c>
      <c r="S4222" s="7">
        <v>-5.8958028097621802E-4</v>
      </c>
      <c r="U4222" s="7">
        <v>91.946088099934244</v>
      </c>
      <c r="V4222" s="7">
        <v>2.9995313598346787E-3</v>
      </c>
    </row>
    <row r="4223" spans="1:22" x14ac:dyDescent="0.35">
      <c r="A4223" s="3">
        <v>2017</v>
      </c>
      <c r="B4223" s="13" t="s">
        <v>42</v>
      </c>
      <c r="C4223" s="13" t="s">
        <v>112</v>
      </c>
      <c r="D4223" s="13">
        <v>2008</v>
      </c>
      <c r="E4223" s="17">
        <v>9</v>
      </c>
      <c r="F4223" s="13">
        <v>78</v>
      </c>
      <c r="G4223" s="13">
        <v>1</v>
      </c>
      <c r="H4223" s="13">
        <v>79</v>
      </c>
      <c r="I4223" s="13" t="b">
        <v>1</v>
      </c>
      <c r="J4223" s="4">
        <v>1.26582278481013E-2</v>
      </c>
      <c r="K4223">
        <f t="shared" si="330"/>
        <v>1.542486722899094E-4</v>
      </c>
      <c r="L4223">
        <f t="shared" si="329"/>
        <v>1.2419688896663611E-2</v>
      </c>
      <c r="M4223">
        <f t="shared" si="331"/>
        <v>1.5721125185650184E-4</v>
      </c>
      <c r="N4223">
        <f t="shared" si="332"/>
        <v>1.2419688896663611E-2</v>
      </c>
      <c r="O4223">
        <f t="shared" si="333"/>
        <v>0.11177720006997251</v>
      </c>
      <c r="Q4223" s="7">
        <v>4197</v>
      </c>
      <c r="R4223" s="7">
        <v>1.1155446848916777E-3</v>
      </c>
      <c r="S4223" s="7">
        <v>-9.5419558762686418E-4</v>
      </c>
      <c r="U4223" s="7">
        <v>91.968003506465038</v>
      </c>
      <c r="V4223" s="7">
        <v>3.0061003295429774E-3</v>
      </c>
    </row>
    <row r="4224" spans="1:22" x14ac:dyDescent="0.35">
      <c r="A4224" s="3">
        <v>2014</v>
      </c>
      <c r="B4224" s="13" t="s">
        <v>42</v>
      </c>
      <c r="C4224" s="13" t="s">
        <v>112</v>
      </c>
      <c r="D4224" s="13">
        <v>2006</v>
      </c>
      <c r="E4224" s="14">
        <v>8</v>
      </c>
      <c r="F4224" s="13">
        <v>158</v>
      </c>
      <c r="G4224" s="13">
        <v>2</v>
      </c>
      <c r="H4224" s="13">
        <v>160</v>
      </c>
      <c r="I4224" s="13" t="b">
        <v>1</v>
      </c>
      <c r="J4224" s="4">
        <v>1.2500000000000001E-2</v>
      </c>
      <c r="K4224">
        <f t="shared" si="330"/>
        <v>3.1240237425804435E-4</v>
      </c>
      <c r="L4224">
        <f t="shared" si="329"/>
        <v>1.7674908041006729E-2</v>
      </c>
      <c r="M4224">
        <f t="shared" si="331"/>
        <v>2.2093635051258413E-4</v>
      </c>
      <c r="N4224">
        <f t="shared" si="332"/>
        <v>1.7674908041006729E-2</v>
      </c>
      <c r="O4224">
        <f t="shared" si="333"/>
        <v>0.14139926432805383</v>
      </c>
      <c r="Q4224" s="7">
        <v>4198</v>
      </c>
      <c r="R4224" s="7">
        <v>1.3064157039316385E-3</v>
      </c>
      <c r="S4224" s="7">
        <v>-1.0281847160672464E-3</v>
      </c>
      <c r="U4224" s="7">
        <v>91.989918912995833</v>
      </c>
      <c r="V4224" s="7">
        <v>3.0079954870621886E-3</v>
      </c>
    </row>
    <row r="4225" spans="1:22" x14ac:dyDescent="0.35">
      <c r="A4225" s="24">
        <v>2013</v>
      </c>
      <c r="B4225" s="17" t="s">
        <v>26</v>
      </c>
      <c r="C4225" s="17" t="s">
        <v>133</v>
      </c>
      <c r="D4225" s="17">
        <v>2007</v>
      </c>
      <c r="E4225" s="17">
        <v>6</v>
      </c>
      <c r="F4225" s="17">
        <v>79</v>
      </c>
      <c r="G4225" s="17">
        <v>1</v>
      </c>
      <c r="H4225" s="17">
        <v>80</v>
      </c>
      <c r="I4225" s="17" t="b">
        <v>1</v>
      </c>
      <c r="J4225" s="25">
        <v>1.2500000000000001E-2</v>
      </c>
      <c r="K4225">
        <f t="shared" si="330"/>
        <v>1.5620118712902218E-4</v>
      </c>
      <c r="L4225">
        <f t="shared" si="329"/>
        <v>1.2498047332644495E-2</v>
      </c>
      <c r="M4225">
        <f t="shared" si="331"/>
        <v>1.562255916580562E-4</v>
      </c>
      <c r="N4225">
        <f t="shared" si="332"/>
        <v>1.2498047332644495E-2</v>
      </c>
      <c r="O4225">
        <f t="shared" si="333"/>
        <v>7.4988283995866975E-2</v>
      </c>
      <c r="Q4225" s="7">
        <v>4199</v>
      </c>
      <c r="R4225" s="7">
        <v>5.4996074296418296E-4</v>
      </c>
      <c r="S4225" s="7">
        <v>-3.2328483014957405E-4</v>
      </c>
      <c r="U4225" s="7">
        <v>92.011834319526614</v>
      </c>
      <c r="V4225" s="7">
        <v>3.0099775230165806E-3</v>
      </c>
    </row>
    <row r="4226" spans="1:22" x14ac:dyDescent="0.35">
      <c r="A4226" s="3">
        <v>2017</v>
      </c>
      <c r="B4226" s="13" t="s">
        <v>30</v>
      </c>
      <c r="C4226" s="13" t="s">
        <v>36</v>
      </c>
      <c r="D4226" s="13">
        <v>2008</v>
      </c>
      <c r="E4226" s="14">
        <v>9</v>
      </c>
      <c r="F4226" s="13">
        <v>159</v>
      </c>
      <c r="G4226" s="13">
        <v>2</v>
      </c>
      <c r="H4226" s="13">
        <v>161</v>
      </c>
      <c r="I4226" s="13" t="b">
        <v>1</v>
      </c>
      <c r="J4226" s="4">
        <v>1.2422360248447201E-2</v>
      </c>
      <c r="K4226">
        <f t="shared" si="330"/>
        <v>3.1435488909715715E-4</v>
      </c>
      <c r="L4226">
        <f t="shared" si="329"/>
        <v>1.7730056094021732E-2</v>
      </c>
      <c r="M4226">
        <f t="shared" si="331"/>
        <v>2.2024914402511461E-4</v>
      </c>
      <c r="N4226">
        <f t="shared" si="332"/>
        <v>1.7730056094021732E-2</v>
      </c>
      <c r="O4226">
        <f t="shared" si="333"/>
        <v>0.15957050484619559</v>
      </c>
      <c r="Q4226" s="7">
        <v>4200</v>
      </c>
      <c r="R4226" s="7">
        <v>1.3285659751636511E-3</v>
      </c>
      <c r="S4226" s="7">
        <v>-1.1018900623490421E-3</v>
      </c>
      <c r="U4226" s="7">
        <v>92.033749726057408</v>
      </c>
      <c r="V4226" s="7">
        <v>3.0106111358060316E-3</v>
      </c>
    </row>
    <row r="4227" spans="1:22" x14ac:dyDescent="0.35">
      <c r="A4227" s="3">
        <v>2014</v>
      </c>
      <c r="B4227" s="13" t="s">
        <v>30</v>
      </c>
      <c r="C4227" s="13" t="s">
        <v>31</v>
      </c>
      <c r="D4227" s="13">
        <v>2007</v>
      </c>
      <c r="E4227" s="17">
        <v>7</v>
      </c>
      <c r="F4227" s="13">
        <v>319</v>
      </c>
      <c r="G4227" s="13">
        <v>4</v>
      </c>
      <c r="H4227" s="13">
        <v>323</v>
      </c>
      <c r="I4227" s="13" t="b">
        <v>1</v>
      </c>
      <c r="J4227" s="4">
        <v>1.23839009287926E-2</v>
      </c>
      <c r="K4227">
        <f t="shared" si="330"/>
        <v>6.306622930334271E-4</v>
      </c>
      <c r="L4227">
        <f t="shared" si="329"/>
        <v>2.5112990523500522E-2</v>
      </c>
      <c r="M4227">
        <f t="shared" si="331"/>
        <v>3.1099678666873787E-4</v>
      </c>
      <c r="N4227">
        <f t="shared" si="332"/>
        <v>2.5112990523500522E-2</v>
      </c>
      <c r="O4227">
        <f t="shared" si="333"/>
        <v>0.17579093366450366</v>
      </c>
      <c r="Q4227" s="7">
        <v>4201</v>
      </c>
      <c r="R4227" s="7">
        <v>5.4996074296418296E-4</v>
      </c>
      <c r="S4227" s="7">
        <v>-3.2328483014957405E-4</v>
      </c>
      <c r="U4227" s="7">
        <v>92.055665132588203</v>
      </c>
      <c r="V4227" s="7">
        <v>3.0107430514207181E-3</v>
      </c>
    </row>
    <row r="4228" spans="1:22" x14ac:dyDescent="0.35">
      <c r="A4228" s="5">
        <v>2013</v>
      </c>
      <c r="B4228" s="14" t="s">
        <v>158</v>
      </c>
      <c r="C4228" s="14" t="s">
        <v>255</v>
      </c>
      <c r="D4228" s="14">
        <v>2004</v>
      </c>
      <c r="E4228" s="14">
        <v>9</v>
      </c>
      <c r="F4228" s="14">
        <v>80</v>
      </c>
      <c r="G4228" s="14">
        <v>1</v>
      </c>
      <c r="H4228" s="14">
        <v>81</v>
      </c>
      <c r="I4228" s="14" t="b">
        <v>1</v>
      </c>
      <c r="J4228" s="6">
        <v>1.2345679012345699E-2</v>
      </c>
      <c r="K4228">
        <f t="shared" si="330"/>
        <v>1.5815370196813495E-4</v>
      </c>
      <c r="L4228">
        <f t="shared" ref="L4228:L4291" si="334">SQRT(K4228)</f>
        <v>1.2575917539811358E-2</v>
      </c>
      <c r="M4228">
        <f t="shared" si="331"/>
        <v>1.5525824123223923E-4</v>
      </c>
      <c r="N4228">
        <f t="shared" si="332"/>
        <v>1.2575917539811358E-2</v>
      </c>
      <c r="O4228">
        <f t="shared" si="333"/>
        <v>0.11318325785830222</v>
      </c>
      <c r="Q4228" s="7">
        <v>4202</v>
      </c>
      <c r="R4228" s="7">
        <v>3.888809707363654E-4</v>
      </c>
      <c r="S4228" s="7">
        <v>-2.2859689565350478E-4</v>
      </c>
      <c r="U4228" s="7">
        <v>92.077580539118998</v>
      </c>
      <c r="V4228" s="7">
        <v>3.0135468086569402E-3</v>
      </c>
    </row>
    <row r="4229" spans="1:22" x14ac:dyDescent="0.35">
      <c r="A4229" s="3">
        <v>2013</v>
      </c>
      <c r="B4229" s="13" t="s">
        <v>26</v>
      </c>
      <c r="C4229" s="13" t="s">
        <v>78</v>
      </c>
      <c r="D4229" s="13">
        <v>2005</v>
      </c>
      <c r="E4229" s="17">
        <v>8</v>
      </c>
      <c r="F4229" s="13">
        <v>161</v>
      </c>
      <c r="G4229" s="13">
        <v>2</v>
      </c>
      <c r="H4229" s="13">
        <v>163</v>
      </c>
      <c r="I4229" s="13" t="b">
        <v>1</v>
      </c>
      <c r="J4229" s="4">
        <v>1.22699386503067E-2</v>
      </c>
      <c r="K4229">
        <f t="shared" si="330"/>
        <v>3.182599187753827E-4</v>
      </c>
      <c r="L4229">
        <f t="shared" si="334"/>
        <v>1.7839840772142075E-2</v>
      </c>
      <c r="M4229">
        <f t="shared" si="331"/>
        <v>2.1889375180542337E-4</v>
      </c>
      <c r="N4229">
        <f t="shared" si="332"/>
        <v>1.7839840772142075E-2</v>
      </c>
      <c r="O4229">
        <f t="shared" si="333"/>
        <v>0.1427187261771366</v>
      </c>
      <c r="Q4229" s="7">
        <v>4203</v>
      </c>
      <c r="R4229" s="7">
        <v>1.122957023477126E-3</v>
      </c>
      <c r="S4229" s="7">
        <v>-9.6267294839426538E-4</v>
      </c>
      <c r="U4229" s="7">
        <v>92.099495945649778</v>
      </c>
      <c r="V4229" s="7">
        <v>3.0170778637846835E-3</v>
      </c>
    </row>
    <row r="4230" spans="1:22" x14ac:dyDescent="0.35">
      <c r="A4230" s="5">
        <v>2013</v>
      </c>
      <c r="B4230" s="14" t="s">
        <v>42</v>
      </c>
      <c r="C4230" s="14" t="s">
        <v>151</v>
      </c>
      <c r="D4230" s="14">
        <v>2007</v>
      </c>
      <c r="E4230" s="14">
        <v>6</v>
      </c>
      <c r="F4230" s="14">
        <v>81</v>
      </c>
      <c r="G4230" s="14">
        <v>1</v>
      </c>
      <c r="H4230" s="14">
        <v>82</v>
      </c>
      <c r="I4230" s="14" t="b">
        <v>1</v>
      </c>
      <c r="J4230" s="6">
        <v>1.21951219512195E-2</v>
      </c>
      <c r="K4230">
        <f t="shared" si="330"/>
        <v>1.6010621680724775E-4</v>
      </c>
      <c r="L4230">
        <f t="shared" si="334"/>
        <v>1.2653308532049937E-2</v>
      </c>
      <c r="M4230">
        <f t="shared" si="331"/>
        <v>1.5430864063475518E-4</v>
      </c>
      <c r="N4230">
        <f t="shared" si="332"/>
        <v>1.2653308532049937E-2</v>
      </c>
      <c r="O4230">
        <f t="shared" si="333"/>
        <v>7.5919851192299631E-2</v>
      </c>
      <c r="Q4230" s="7">
        <v>4204</v>
      </c>
      <c r="R4230" s="7">
        <v>3.888809707363654E-4</v>
      </c>
      <c r="S4230" s="7">
        <v>-2.2859689565350478E-4</v>
      </c>
      <c r="U4230" s="7">
        <v>92.121411352180573</v>
      </c>
      <c r="V4230" s="7">
        <v>3.0170778637846835E-3</v>
      </c>
    </row>
    <row r="4231" spans="1:22" x14ac:dyDescent="0.35">
      <c r="A4231" s="24">
        <v>2015</v>
      </c>
      <c r="B4231" s="17" t="s">
        <v>26</v>
      </c>
      <c r="C4231" s="17" t="s">
        <v>133</v>
      </c>
      <c r="D4231" s="17">
        <v>2008</v>
      </c>
      <c r="E4231" s="17">
        <v>7</v>
      </c>
      <c r="F4231" s="17">
        <v>81</v>
      </c>
      <c r="G4231" s="17">
        <v>1</v>
      </c>
      <c r="H4231" s="17">
        <v>82</v>
      </c>
      <c r="I4231" s="17" t="b">
        <v>1</v>
      </c>
      <c r="J4231" s="25">
        <v>1.21951219512195E-2</v>
      </c>
      <c r="K4231">
        <f t="shared" si="330"/>
        <v>1.6010621680724775E-4</v>
      </c>
      <c r="L4231">
        <f t="shared" si="334"/>
        <v>1.2653308532049937E-2</v>
      </c>
      <c r="M4231">
        <f t="shared" si="331"/>
        <v>1.5430864063475518E-4</v>
      </c>
      <c r="N4231">
        <f t="shared" si="332"/>
        <v>1.2653308532049937E-2</v>
      </c>
      <c r="O4231">
        <f t="shared" si="333"/>
        <v>8.8573159724349565E-2</v>
      </c>
      <c r="Q4231" s="7">
        <v>4205</v>
      </c>
      <c r="R4231" s="7">
        <v>6.7503709208805015E-4</v>
      </c>
      <c r="S4231" s="7">
        <v>-3.9802375115149171E-4</v>
      </c>
      <c r="U4231" s="7">
        <v>92.143326758711368</v>
      </c>
      <c r="V4231" s="7">
        <v>3.0177605792660613E-3</v>
      </c>
    </row>
    <row r="4232" spans="1:22" x14ac:dyDescent="0.35">
      <c r="A4232" s="3">
        <v>2017</v>
      </c>
      <c r="B4232" s="13" t="s">
        <v>42</v>
      </c>
      <c r="C4232" s="13" t="s">
        <v>73</v>
      </c>
      <c r="D4232" s="13">
        <v>2011</v>
      </c>
      <c r="E4232" s="14">
        <v>6</v>
      </c>
      <c r="F4232" s="13">
        <v>81</v>
      </c>
      <c r="G4232" s="13">
        <v>1</v>
      </c>
      <c r="H4232" s="13">
        <v>82</v>
      </c>
      <c r="I4232" s="13" t="b">
        <v>1</v>
      </c>
      <c r="J4232" s="4">
        <v>1.21951219512195E-2</v>
      </c>
      <c r="K4232">
        <f t="shared" si="330"/>
        <v>1.6010621680724775E-4</v>
      </c>
      <c r="L4232">
        <f t="shared" si="334"/>
        <v>1.2653308532049937E-2</v>
      </c>
      <c r="M4232">
        <f t="shared" si="331"/>
        <v>1.5430864063475518E-4</v>
      </c>
      <c r="N4232">
        <f t="shared" si="332"/>
        <v>1.2653308532049937E-2</v>
      </c>
      <c r="O4232">
        <f t="shared" si="333"/>
        <v>7.5919851192299631E-2</v>
      </c>
      <c r="Q4232" s="7">
        <v>4206</v>
      </c>
      <c r="R4232" s="7">
        <v>8.1480404655435881E-4</v>
      </c>
      <c r="S4232" s="7">
        <v>-5.8960486550392393E-4</v>
      </c>
      <c r="U4232" s="7">
        <v>92.165242165242162</v>
      </c>
      <c r="V4232" s="7">
        <v>3.0255574927299709E-3</v>
      </c>
    </row>
    <row r="4233" spans="1:22" x14ac:dyDescent="0.35">
      <c r="A4233" s="3">
        <v>2017</v>
      </c>
      <c r="B4233" s="13" t="s">
        <v>26</v>
      </c>
      <c r="C4233" s="13" t="s">
        <v>111</v>
      </c>
      <c r="D4233" s="13">
        <v>2011</v>
      </c>
      <c r="E4233" s="17">
        <v>6</v>
      </c>
      <c r="F4233" s="13">
        <v>81</v>
      </c>
      <c r="G4233" s="13">
        <v>1</v>
      </c>
      <c r="H4233" s="13">
        <v>82</v>
      </c>
      <c r="I4233" s="13" t="b">
        <v>1</v>
      </c>
      <c r="J4233" s="4">
        <v>1.21951219512195E-2</v>
      </c>
      <c r="K4233">
        <f t="shared" si="330"/>
        <v>1.6010621680724775E-4</v>
      </c>
      <c r="L4233">
        <f t="shared" si="334"/>
        <v>1.2653308532049937E-2</v>
      </c>
      <c r="M4233">
        <f t="shared" si="331"/>
        <v>1.5430864063475518E-4</v>
      </c>
      <c r="N4233">
        <f t="shared" si="332"/>
        <v>1.2653308532049937E-2</v>
      </c>
      <c r="O4233">
        <f t="shared" si="333"/>
        <v>7.5919851192299631E-2</v>
      </c>
      <c r="Q4233" s="7">
        <v>4207</v>
      </c>
      <c r="R4233" s="7">
        <v>9.4559832554619186E-4</v>
      </c>
      <c r="S4233" s="7">
        <v>-7.8635845750777236E-4</v>
      </c>
      <c r="U4233" s="7">
        <v>92.187157571772943</v>
      </c>
      <c r="V4233" s="7">
        <v>3.0275893395189856E-3</v>
      </c>
    </row>
    <row r="4234" spans="1:22" x14ac:dyDescent="0.35">
      <c r="A4234" s="5">
        <v>2013</v>
      </c>
      <c r="B4234" s="14" t="s">
        <v>30</v>
      </c>
      <c r="C4234" s="14" t="s">
        <v>32</v>
      </c>
      <c r="D4234" s="14">
        <v>2006</v>
      </c>
      <c r="E4234" s="14">
        <v>7</v>
      </c>
      <c r="F4234" s="14">
        <v>163</v>
      </c>
      <c r="G4234" s="14">
        <v>2</v>
      </c>
      <c r="H4234" s="14">
        <v>165</v>
      </c>
      <c r="I4234" s="14" t="b">
        <v>1</v>
      </c>
      <c r="J4234" s="6">
        <v>1.21212121212121E-2</v>
      </c>
      <c r="K4234">
        <f t="shared" si="330"/>
        <v>3.2216494845360824E-4</v>
      </c>
      <c r="L4234">
        <f t="shared" si="334"/>
        <v>1.7948953965443451E-2</v>
      </c>
      <c r="M4234">
        <f t="shared" si="331"/>
        <v>2.1756307836901114E-4</v>
      </c>
      <c r="N4234">
        <f t="shared" si="332"/>
        <v>1.7948953965443451E-2</v>
      </c>
      <c r="O4234">
        <f t="shared" si="333"/>
        <v>0.12564267775810417</v>
      </c>
      <c r="Q4234" s="7">
        <v>4208</v>
      </c>
      <c r="R4234" s="7">
        <v>3.9143103721214366E-4</v>
      </c>
      <c r="S4234" s="7">
        <v>-2.3219116917372413E-4</v>
      </c>
      <c r="U4234" s="7">
        <v>92.209072978303738</v>
      </c>
      <c r="V4234" s="7">
        <v>3.027925122732953E-3</v>
      </c>
    </row>
    <row r="4235" spans="1:22" x14ac:dyDescent="0.35">
      <c r="A4235" s="24">
        <v>2016</v>
      </c>
      <c r="B4235" s="17" t="s">
        <v>26</v>
      </c>
      <c r="C4235" s="17" t="s">
        <v>35</v>
      </c>
      <c r="D4235" s="17">
        <v>2009</v>
      </c>
      <c r="E4235" s="17">
        <v>7</v>
      </c>
      <c r="F4235" s="17">
        <v>328</v>
      </c>
      <c r="G4235" s="17">
        <v>4</v>
      </c>
      <c r="H4235" s="17">
        <v>332</v>
      </c>
      <c r="I4235" s="17" t="b">
        <v>1</v>
      </c>
      <c r="J4235" s="25">
        <v>1.20481927710843E-2</v>
      </c>
      <c r="K4235">
        <f t="shared" si="330"/>
        <v>6.4823492658544208E-4</v>
      </c>
      <c r="L4235">
        <f t="shared" si="334"/>
        <v>2.546045809849937E-2</v>
      </c>
      <c r="M4235">
        <f t="shared" si="331"/>
        <v>3.0675250721083484E-4</v>
      </c>
      <c r="N4235">
        <f t="shared" si="332"/>
        <v>2.546045809849937E-2</v>
      </c>
      <c r="O4235">
        <f t="shared" si="333"/>
        <v>0.17822320668949559</v>
      </c>
      <c r="Q4235" s="7">
        <v>4209</v>
      </c>
      <c r="R4235" s="7">
        <v>5.7615346665682639E-4</v>
      </c>
      <c r="S4235" s="7">
        <v>-4.1691359861840689E-4</v>
      </c>
      <c r="U4235" s="7">
        <v>92.230988384834532</v>
      </c>
      <c r="V4235" s="7">
        <v>3.027925122732953E-3</v>
      </c>
    </row>
    <row r="4236" spans="1:22" x14ac:dyDescent="0.35">
      <c r="A4236" s="5">
        <v>2013</v>
      </c>
      <c r="B4236" s="14" t="s">
        <v>190</v>
      </c>
      <c r="C4236" s="14" t="s">
        <v>191</v>
      </c>
      <c r="D4236" s="14">
        <v>2007</v>
      </c>
      <c r="E4236" s="14">
        <v>6</v>
      </c>
      <c r="F4236" s="14">
        <v>82</v>
      </c>
      <c r="G4236" s="14">
        <v>1</v>
      </c>
      <c r="H4236" s="14">
        <v>83</v>
      </c>
      <c r="I4236" s="14" t="b">
        <v>1</v>
      </c>
      <c r="J4236" s="6">
        <v>1.20481927710843E-2</v>
      </c>
      <c r="K4236">
        <f t="shared" si="330"/>
        <v>1.6205873164636052E-4</v>
      </c>
      <c r="L4236">
        <f t="shared" si="334"/>
        <v>1.2730229049249685E-2</v>
      </c>
      <c r="M4236">
        <f t="shared" si="331"/>
        <v>1.5337625360541742E-4</v>
      </c>
      <c r="N4236">
        <f t="shared" si="332"/>
        <v>1.2730229049249685E-2</v>
      </c>
      <c r="O4236">
        <f t="shared" si="333"/>
        <v>7.6381374295498114E-2</v>
      </c>
      <c r="Q4236" s="7">
        <v>4210</v>
      </c>
      <c r="R4236" s="7">
        <v>3.9143103721214366E-4</v>
      </c>
      <c r="S4236" s="7">
        <v>-2.3219116917372413E-4</v>
      </c>
      <c r="U4236" s="7">
        <v>92.252903791365327</v>
      </c>
      <c r="V4236" s="7">
        <v>3.0284395073663663E-3</v>
      </c>
    </row>
    <row r="4237" spans="1:22" x14ac:dyDescent="0.35">
      <c r="A4237" s="24">
        <v>2014</v>
      </c>
      <c r="B4237" s="17" t="s">
        <v>24</v>
      </c>
      <c r="C4237" s="17" t="s">
        <v>155</v>
      </c>
      <c r="D4237" s="17">
        <v>2008</v>
      </c>
      <c r="E4237" s="17">
        <v>6</v>
      </c>
      <c r="F4237" s="17">
        <v>82</v>
      </c>
      <c r="G4237" s="17">
        <v>1</v>
      </c>
      <c r="H4237" s="17">
        <v>83</v>
      </c>
      <c r="I4237" s="17" t="b">
        <v>1</v>
      </c>
      <c r="J4237" s="25">
        <v>1.20481927710843E-2</v>
      </c>
      <c r="K4237">
        <f t="shared" si="330"/>
        <v>1.6205873164636052E-4</v>
      </c>
      <c r="L4237">
        <f t="shared" si="334"/>
        <v>1.2730229049249685E-2</v>
      </c>
      <c r="M4237">
        <f t="shared" si="331"/>
        <v>1.5337625360541742E-4</v>
      </c>
      <c r="N4237">
        <f t="shared" si="332"/>
        <v>1.2730229049249685E-2</v>
      </c>
      <c r="O4237">
        <f t="shared" si="333"/>
        <v>7.6381374295498114E-2</v>
      </c>
      <c r="Q4237" s="7">
        <v>4211</v>
      </c>
      <c r="R4237" s="7">
        <v>5.5536146902541387E-4</v>
      </c>
      <c r="S4237" s="7">
        <v>-3.3088991243295976E-4</v>
      </c>
      <c r="U4237" s="7">
        <v>92.274819197896107</v>
      </c>
      <c r="V4237" s="7">
        <v>3.0290842985232409E-3</v>
      </c>
    </row>
    <row r="4238" spans="1:22" x14ac:dyDescent="0.35">
      <c r="A4238" s="3">
        <v>2015</v>
      </c>
      <c r="B4238" s="13" t="s">
        <v>30</v>
      </c>
      <c r="C4238" s="13" t="s">
        <v>51</v>
      </c>
      <c r="D4238" s="13">
        <v>2009</v>
      </c>
      <c r="E4238" s="14">
        <v>6</v>
      </c>
      <c r="F4238" s="13">
        <v>82</v>
      </c>
      <c r="G4238" s="13">
        <v>1</v>
      </c>
      <c r="H4238" s="13">
        <v>83</v>
      </c>
      <c r="I4238" s="13" t="b">
        <v>1</v>
      </c>
      <c r="J4238" s="4">
        <v>1.20481927710843E-2</v>
      </c>
      <c r="K4238">
        <f t="shared" si="330"/>
        <v>1.6205873164636052E-4</v>
      </c>
      <c r="L4238">
        <f t="shared" si="334"/>
        <v>1.2730229049249685E-2</v>
      </c>
      <c r="M4238">
        <f t="shared" si="331"/>
        <v>1.5337625360541742E-4</v>
      </c>
      <c r="N4238">
        <f t="shared" si="332"/>
        <v>1.2730229049249685E-2</v>
      </c>
      <c r="O4238">
        <f t="shared" si="333"/>
        <v>7.6381374295498114E-2</v>
      </c>
      <c r="Q4238" s="7">
        <v>4212</v>
      </c>
      <c r="R4238" s="7">
        <v>1.3235685044483477E-3</v>
      </c>
      <c r="S4238" s="7">
        <v>-1.0489432541157606E-3</v>
      </c>
      <c r="U4238" s="7">
        <v>92.296734604426902</v>
      </c>
      <c r="V4238" s="7">
        <v>3.0361868710293773E-3</v>
      </c>
    </row>
    <row r="4239" spans="1:22" x14ac:dyDescent="0.35">
      <c r="A4239" s="24">
        <v>2015</v>
      </c>
      <c r="B4239" s="17" t="s">
        <v>158</v>
      </c>
      <c r="C4239" s="17" t="s">
        <v>244</v>
      </c>
      <c r="D4239" s="17">
        <v>2004</v>
      </c>
      <c r="E4239" s="17">
        <v>11</v>
      </c>
      <c r="F4239" s="17">
        <v>82</v>
      </c>
      <c r="G4239" s="17">
        <v>1</v>
      </c>
      <c r="H4239" s="17">
        <v>83</v>
      </c>
      <c r="I4239" s="17" t="b">
        <v>1</v>
      </c>
      <c r="J4239" s="25">
        <v>1.20481927710843E-2</v>
      </c>
      <c r="K4239">
        <f t="shared" si="330"/>
        <v>1.6205873164636052E-4</v>
      </c>
      <c r="L4239">
        <f t="shared" si="334"/>
        <v>1.2730229049249685E-2</v>
      </c>
      <c r="M4239">
        <f t="shared" si="331"/>
        <v>1.5337625360541742E-4</v>
      </c>
      <c r="N4239">
        <f t="shared" si="332"/>
        <v>1.2730229049249685E-2</v>
      </c>
      <c r="O4239">
        <f t="shared" si="333"/>
        <v>0.14003251954174653</v>
      </c>
      <c r="Q4239" s="7">
        <v>4213</v>
      </c>
      <c r="R4239" s="7">
        <v>5.5715007742096066E-4</v>
      </c>
      <c r="S4239" s="7">
        <v>-3.3339913763707146E-4</v>
      </c>
      <c r="U4239" s="7">
        <v>92.318650010957697</v>
      </c>
      <c r="V4239" s="7">
        <v>3.0366948919266067E-3</v>
      </c>
    </row>
    <row r="4240" spans="1:22" x14ac:dyDescent="0.35">
      <c r="A4240" s="5">
        <v>2016</v>
      </c>
      <c r="B4240" s="14" t="s">
        <v>158</v>
      </c>
      <c r="C4240" s="14" t="s">
        <v>175</v>
      </c>
      <c r="D4240" s="14">
        <v>2007</v>
      </c>
      <c r="E4240" s="14">
        <v>9</v>
      </c>
      <c r="F4240" s="14">
        <v>82</v>
      </c>
      <c r="G4240" s="14">
        <v>1</v>
      </c>
      <c r="H4240" s="14">
        <v>83</v>
      </c>
      <c r="I4240" s="14" t="b">
        <v>1</v>
      </c>
      <c r="J4240" s="6">
        <v>1.20481927710843E-2</v>
      </c>
      <c r="K4240">
        <f t="shared" si="330"/>
        <v>1.6205873164636052E-4</v>
      </c>
      <c r="L4240">
        <f t="shared" si="334"/>
        <v>1.2730229049249685E-2</v>
      </c>
      <c r="M4240">
        <f t="shared" si="331"/>
        <v>1.5337625360541742E-4</v>
      </c>
      <c r="N4240">
        <f t="shared" si="332"/>
        <v>1.2730229049249685E-2</v>
      </c>
      <c r="O4240">
        <f t="shared" si="333"/>
        <v>0.11457206144324716</v>
      </c>
      <c r="Q4240" s="7">
        <v>4214</v>
      </c>
      <c r="R4240" s="7">
        <v>5.7988265423959727E-4</v>
      </c>
      <c r="S4240" s="7">
        <v>-4.2166684742154636E-4</v>
      </c>
      <c r="U4240" s="7">
        <v>92.340565417488492</v>
      </c>
      <c r="V4240" s="7">
        <v>3.0367986402075804E-3</v>
      </c>
    </row>
    <row r="4241" spans="1:22" x14ac:dyDescent="0.35">
      <c r="A4241" s="24">
        <v>2016</v>
      </c>
      <c r="B4241" s="17" t="s">
        <v>26</v>
      </c>
      <c r="C4241" s="17" t="s">
        <v>100</v>
      </c>
      <c r="D4241" s="17">
        <v>2010</v>
      </c>
      <c r="E4241" s="17">
        <v>6</v>
      </c>
      <c r="F4241" s="17">
        <v>82</v>
      </c>
      <c r="G4241" s="17">
        <v>1</v>
      </c>
      <c r="H4241" s="17">
        <v>83</v>
      </c>
      <c r="I4241" s="17" t="b">
        <v>1</v>
      </c>
      <c r="J4241" s="25">
        <v>1.20481927710843E-2</v>
      </c>
      <c r="K4241">
        <f t="shared" si="330"/>
        <v>1.6205873164636052E-4</v>
      </c>
      <c r="L4241">
        <f t="shared" si="334"/>
        <v>1.2730229049249685E-2</v>
      </c>
      <c r="M4241">
        <f t="shared" si="331"/>
        <v>1.5337625360541742E-4</v>
      </c>
      <c r="N4241">
        <f t="shared" si="332"/>
        <v>1.2730229049249685E-2</v>
      </c>
      <c r="O4241">
        <f t="shared" si="333"/>
        <v>7.6381374295498114E-2</v>
      </c>
      <c r="Q4241" s="7">
        <v>4215</v>
      </c>
      <c r="R4241" s="7">
        <v>3.9396459788297112E-4</v>
      </c>
      <c r="S4241" s="7">
        <v>-2.357487910649202E-4</v>
      </c>
      <c r="U4241" s="7">
        <v>92.362480824019272</v>
      </c>
      <c r="V4241" s="7">
        <v>3.0414534610604524E-3</v>
      </c>
    </row>
    <row r="4242" spans="1:22" x14ac:dyDescent="0.35">
      <c r="A4242" s="5">
        <v>2016</v>
      </c>
      <c r="B4242" s="14" t="s">
        <v>26</v>
      </c>
      <c r="C4242" s="14" t="s">
        <v>147</v>
      </c>
      <c r="D4242" s="14">
        <v>2007</v>
      </c>
      <c r="E4242" s="14">
        <v>9</v>
      </c>
      <c r="F4242" s="14">
        <v>82</v>
      </c>
      <c r="G4242" s="14">
        <v>1</v>
      </c>
      <c r="H4242" s="14">
        <v>83</v>
      </c>
      <c r="I4242" s="14" t="b">
        <v>1</v>
      </c>
      <c r="J4242" s="6">
        <v>1.20481927710843E-2</v>
      </c>
      <c r="K4242">
        <f t="shared" si="330"/>
        <v>1.6205873164636052E-4</v>
      </c>
      <c r="L4242">
        <f t="shared" si="334"/>
        <v>1.2730229049249685E-2</v>
      </c>
      <c r="M4242">
        <f t="shared" si="331"/>
        <v>1.5337625360541742E-4</v>
      </c>
      <c r="N4242">
        <f t="shared" si="332"/>
        <v>1.2730229049249685E-2</v>
      </c>
      <c r="O4242">
        <f t="shared" si="333"/>
        <v>0.11457206144324716</v>
      </c>
      <c r="Q4242" s="7">
        <v>4216</v>
      </c>
      <c r="R4242" s="7">
        <v>9.5171876695284937E-4</v>
      </c>
      <c r="S4242" s="7">
        <v>-7.9350296013479846E-4</v>
      </c>
      <c r="U4242" s="7">
        <v>92.384396230550067</v>
      </c>
      <c r="V4242" s="7">
        <v>3.0424277550474025E-3</v>
      </c>
    </row>
    <row r="4243" spans="1:22" x14ac:dyDescent="0.35">
      <c r="A4243" s="3">
        <v>2013</v>
      </c>
      <c r="B4243" s="13" t="s">
        <v>33</v>
      </c>
      <c r="C4243" s="13" t="s">
        <v>55</v>
      </c>
      <c r="D4243" s="13">
        <v>2007</v>
      </c>
      <c r="E4243" s="17">
        <v>6</v>
      </c>
      <c r="F4243" s="13">
        <v>83</v>
      </c>
      <c r="G4243" s="13">
        <v>1</v>
      </c>
      <c r="H4243" s="13">
        <v>84</v>
      </c>
      <c r="I4243" s="13" t="b">
        <v>1</v>
      </c>
      <c r="J4243" s="4">
        <v>1.1904761904761901E-2</v>
      </c>
      <c r="K4243">
        <f t="shared" si="330"/>
        <v>1.6401124648547329E-4</v>
      </c>
      <c r="L4243">
        <f t="shared" si="334"/>
        <v>1.2806687568824082E-2</v>
      </c>
      <c r="M4243">
        <f t="shared" si="331"/>
        <v>1.5246056629552473E-4</v>
      </c>
      <c r="N4243">
        <f t="shared" si="332"/>
        <v>1.2806687568824082E-2</v>
      </c>
      <c r="O4243">
        <f t="shared" si="333"/>
        <v>7.6840125412944493E-2</v>
      </c>
      <c r="Q4243" s="7">
        <v>4217</v>
      </c>
      <c r="R4243" s="7">
        <v>1.1449061421514905E-3</v>
      </c>
      <c r="S4243" s="7">
        <v>-9.8769489029498867E-4</v>
      </c>
      <c r="U4243" s="7">
        <v>92.406311637080861</v>
      </c>
      <c r="V4243" s="7">
        <v>3.0424277550474025E-3</v>
      </c>
    </row>
    <row r="4244" spans="1:22" x14ac:dyDescent="0.35">
      <c r="A4244" s="3">
        <v>2015</v>
      </c>
      <c r="B4244" s="13" t="s">
        <v>26</v>
      </c>
      <c r="C4244" s="13" t="s">
        <v>144</v>
      </c>
      <c r="D4244" s="13">
        <v>2009</v>
      </c>
      <c r="E4244" s="14">
        <v>6</v>
      </c>
      <c r="F4244" s="13">
        <v>83</v>
      </c>
      <c r="G4244" s="13">
        <v>1</v>
      </c>
      <c r="H4244" s="13">
        <v>84</v>
      </c>
      <c r="I4244" s="13" t="b">
        <v>1</v>
      </c>
      <c r="J4244" s="4">
        <v>1.1904761904761901E-2</v>
      </c>
      <c r="K4244">
        <f t="shared" si="330"/>
        <v>1.6401124648547329E-4</v>
      </c>
      <c r="L4244">
        <f t="shared" si="334"/>
        <v>1.2806687568824082E-2</v>
      </c>
      <c r="M4244">
        <f t="shared" si="331"/>
        <v>1.5246056629552473E-4</v>
      </c>
      <c r="N4244">
        <f t="shared" si="332"/>
        <v>1.2806687568824082E-2</v>
      </c>
      <c r="O4244">
        <f t="shared" si="333"/>
        <v>7.6840125412944493E-2</v>
      </c>
      <c r="Q4244" s="7">
        <v>4218</v>
      </c>
      <c r="R4244" s="7">
        <v>5.8358801241564383E-4</v>
      </c>
      <c r="S4244" s="7">
        <v>-4.2637676055914199E-4</v>
      </c>
      <c r="U4244" s="7">
        <v>92.428227043611656</v>
      </c>
      <c r="V4244" s="7">
        <v>3.043825608443029E-3</v>
      </c>
    </row>
    <row r="4245" spans="1:22" x14ac:dyDescent="0.35">
      <c r="A4245" s="24">
        <v>2016</v>
      </c>
      <c r="B4245" s="17" t="s">
        <v>30</v>
      </c>
      <c r="C4245" s="17" t="s">
        <v>47</v>
      </c>
      <c r="D4245" s="17">
        <v>2008</v>
      </c>
      <c r="E4245" s="17">
        <v>8</v>
      </c>
      <c r="F4245" s="17">
        <v>83</v>
      </c>
      <c r="G4245" s="17">
        <v>1</v>
      </c>
      <c r="H4245" s="17">
        <v>84</v>
      </c>
      <c r="I4245" s="17" t="b">
        <v>1</v>
      </c>
      <c r="J4245" s="25">
        <v>1.1904761904761901E-2</v>
      </c>
      <c r="K4245">
        <f t="shared" si="330"/>
        <v>1.6401124648547329E-4</v>
      </c>
      <c r="L4245">
        <f t="shared" si="334"/>
        <v>1.2806687568824082E-2</v>
      </c>
      <c r="M4245">
        <f t="shared" si="331"/>
        <v>1.5246056629552473E-4</v>
      </c>
      <c r="N4245">
        <f t="shared" si="332"/>
        <v>1.2806687568824082E-2</v>
      </c>
      <c r="O4245">
        <f t="shared" si="333"/>
        <v>0.10245350055059266</v>
      </c>
      <c r="Q4245" s="7">
        <v>4219</v>
      </c>
      <c r="R4245" s="7">
        <v>7.7069405566092622E-4</v>
      </c>
      <c r="S4245" s="7">
        <v>-6.1348280380442433E-4</v>
      </c>
      <c r="U4245" s="7">
        <v>92.450142450142437</v>
      </c>
      <c r="V4245" s="7">
        <v>3.0447761070888308E-3</v>
      </c>
    </row>
    <row r="4246" spans="1:22" x14ac:dyDescent="0.35">
      <c r="A4246" s="5">
        <v>2015</v>
      </c>
      <c r="B4246" s="14" t="s">
        <v>52</v>
      </c>
      <c r="C4246" s="14" t="s">
        <v>53</v>
      </c>
      <c r="D4246" s="14">
        <v>2009</v>
      </c>
      <c r="E4246" s="14">
        <v>6</v>
      </c>
      <c r="F4246" s="14">
        <v>84</v>
      </c>
      <c r="G4246" s="14">
        <v>1</v>
      </c>
      <c r="H4246" s="14">
        <v>85</v>
      </c>
      <c r="I4246" s="14" t="b">
        <v>1</v>
      </c>
      <c r="J4246" s="6">
        <v>1.1764705882352899E-2</v>
      </c>
      <c r="K4246">
        <f t="shared" si="330"/>
        <v>1.6596376132458607E-4</v>
      </c>
      <c r="L4246">
        <f t="shared" si="334"/>
        <v>1.2882692316615579E-2</v>
      </c>
      <c r="M4246">
        <f t="shared" si="331"/>
        <v>1.5156108607782979E-4</v>
      </c>
      <c r="N4246">
        <f t="shared" si="332"/>
        <v>1.2882692316615579E-2</v>
      </c>
      <c r="O4246">
        <f t="shared" si="333"/>
        <v>7.7296153899693465E-2</v>
      </c>
      <c r="Q4246" s="7">
        <v>4220</v>
      </c>
      <c r="R4246" s="7">
        <v>1.3320121853967731E-3</v>
      </c>
      <c r="S4246" s="7">
        <v>-1.1748009335402713E-3</v>
      </c>
      <c r="U4246" s="7">
        <v>92.472057856673231</v>
      </c>
      <c r="V4246" s="7">
        <v>3.0494949602840223E-3</v>
      </c>
    </row>
    <row r="4247" spans="1:22" x14ac:dyDescent="0.35">
      <c r="A4247" s="24">
        <v>2016</v>
      </c>
      <c r="B4247" s="17" t="s">
        <v>42</v>
      </c>
      <c r="C4247" s="17" t="s">
        <v>43</v>
      </c>
      <c r="D4247" s="17">
        <v>2008</v>
      </c>
      <c r="E4247" s="17">
        <v>8</v>
      </c>
      <c r="F4247" s="17">
        <v>344</v>
      </c>
      <c r="G4247" s="17">
        <v>4</v>
      </c>
      <c r="H4247" s="17">
        <v>348</v>
      </c>
      <c r="I4247" s="17" t="b">
        <v>1</v>
      </c>
      <c r="J4247" s="25">
        <v>1.1494252873563199E-2</v>
      </c>
      <c r="K4247">
        <f t="shared" si="330"/>
        <v>6.7947516401124645E-4</v>
      </c>
      <c r="L4247">
        <f t="shared" si="334"/>
        <v>2.6066744407601931E-2</v>
      </c>
      <c r="M4247">
        <f t="shared" si="331"/>
        <v>2.9961775181151594E-4</v>
      </c>
      <c r="N4247">
        <f t="shared" si="332"/>
        <v>2.6066744407601931E-2</v>
      </c>
      <c r="O4247">
        <f t="shared" si="333"/>
        <v>0.20853395526081545</v>
      </c>
      <c r="Q4247" s="7">
        <v>4221</v>
      </c>
      <c r="R4247" s="7">
        <v>9.5780009890620839E-4</v>
      </c>
      <c r="S4247" s="7">
        <v>-8.005888470497065E-4</v>
      </c>
      <c r="U4247" s="7">
        <v>92.493973263204026</v>
      </c>
      <c r="V4247" s="7">
        <v>3.0501080209235283E-3</v>
      </c>
    </row>
    <row r="4248" spans="1:22" x14ac:dyDescent="0.35">
      <c r="A4248" s="5">
        <v>2014</v>
      </c>
      <c r="B4248" s="14" t="s">
        <v>104</v>
      </c>
      <c r="C4248" s="14" t="s">
        <v>105</v>
      </c>
      <c r="D4248" s="14">
        <v>2008</v>
      </c>
      <c r="E4248" s="14">
        <v>6</v>
      </c>
      <c r="F4248" s="14">
        <v>86</v>
      </c>
      <c r="G4248" s="14">
        <v>1</v>
      </c>
      <c r="H4248" s="14">
        <v>87</v>
      </c>
      <c r="I4248" s="14" t="b">
        <v>1</v>
      </c>
      <c r="J4248" s="6">
        <v>1.1494252873563199E-2</v>
      </c>
      <c r="K4248">
        <f t="shared" si="330"/>
        <v>1.6986879100281161E-4</v>
      </c>
      <c r="L4248">
        <f t="shared" si="334"/>
        <v>1.3033372203800965E-2</v>
      </c>
      <c r="M4248">
        <f t="shared" si="331"/>
        <v>1.4980887590575797E-4</v>
      </c>
      <c r="N4248">
        <f t="shared" si="332"/>
        <v>1.3033372203800965E-2</v>
      </c>
      <c r="O4248">
        <f t="shared" si="333"/>
        <v>7.8200233222805796E-2</v>
      </c>
      <c r="Q4248" s="7">
        <v>4222</v>
      </c>
      <c r="R4248" s="7">
        <v>1.0968025588158454E-3</v>
      </c>
      <c r="S4248" s="7">
        <v>-8.7586620830326124E-4</v>
      </c>
      <c r="U4248" s="7">
        <v>92.515888669734821</v>
      </c>
      <c r="V4248" s="7">
        <v>3.052119491879975E-3</v>
      </c>
    </row>
    <row r="4249" spans="1:22" x14ac:dyDescent="0.35">
      <c r="A4249" s="24">
        <v>2014</v>
      </c>
      <c r="B4249" s="17" t="s">
        <v>26</v>
      </c>
      <c r="C4249" s="17" t="s">
        <v>133</v>
      </c>
      <c r="D4249" s="17">
        <v>2008</v>
      </c>
      <c r="E4249" s="17">
        <v>6</v>
      </c>
      <c r="F4249" s="17">
        <v>86</v>
      </c>
      <c r="G4249" s="17">
        <v>1</v>
      </c>
      <c r="H4249" s="17">
        <v>87</v>
      </c>
      <c r="I4249" s="17" t="b">
        <v>1</v>
      </c>
      <c r="J4249" s="25">
        <v>1.1494252873563199E-2</v>
      </c>
      <c r="K4249">
        <f t="shared" si="330"/>
        <v>1.6986879100281161E-4</v>
      </c>
      <c r="L4249">
        <f t="shared" si="334"/>
        <v>1.3033372203800965E-2</v>
      </c>
      <c r="M4249">
        <f t="shared" si="331"/>
        <v>1.4980887590575797E-4</v>
      </c>
      <c r="N4249">
        <f t="shared" si="332"/>
        <v>1.3033372203800965E-2</v>
      </c>
      <c r="O4249">
        <f t="shared" si="333"/>
        <v>7.8200233222805796E-2</v>
      </c>
      <c r="Q4249" s="7">
        <v>4223</v>
      </c>
      <c r="R4249" s="7">
        <v>3.9898345751337148E-4</v>
      </c>
      <c r="S4249" s="7">
        <v>-2.4275786585531528E-4</v>
      </c>
      <c r="U4249" s="7">
        <v>92.537804076265601</v>
      </c>
      <c r="V4249" s="7">
        <v>3.0539955903987615E-3</v>
      </c>
    </row>
    <row r="4250" spans="1:22" x14ac:dyDescent="0.35">
      <c r="A4250" s="3">
        <v>2014</v>
      </c>
      <c r="B4250" s="13" t="s">
        <v>102</v>
      </c>
      <c r="C4250" s="13" t="s">
        <v>184</v>
      </c>
      <c r="D4250" s="13">
        <v>2004</v>
      </c>
      <c r="E4250" s="14">
        <v>10</v>
      </c>
      <c r="F4250" s="13">
        <v>87</v>
      </c>
      <c r="G4250" s="13">
        <v>1</v>
      </c>
      <c r="H4250" s="13">
        <v>88</v>
      </c>
      <c r="I4250" s="13" t="b">
        <v>1</v>
      </c>
      <c r="J4250" s="4">
        <v>1.13636363636364E-2</v>
      </c>
      <c r="K4250">
        <f t="shared" si="330"/>
        <v>1.7182130584192441E-4</v>
      </c>
      <c r="L4250">
        <f t="shared" si="334"/>
        <v>1.3108062627326908E-2</v>
      </c>
      <c r="M4250">
        <f t="shared" si="331"/>
        <v>1.4895525712871533E-4</v>
      </c>
      <c r="N4250">
        <f t="shared" si="332"/>
        <v>1.3108062627326908E-2</v>
      </c>
      <c r="O4250">
        <f t="shared" si="333"/>
        <v>0.13108062627326908</v>
      </c>
      <c r="Q4250" s="7">
        <v>4224</v>
      </c>
      <c r="R4250" s="7">
        <v>1.3673329196698793E-3</v>
      </c>
      <c r="S4250" s="7">
        <v>-1.1470837756447647E-3</v>
      </c>
      <c r="U4250" s="7">
        <v>92.559719482796396</v>
      </c>
      <c r="V4250" s="7">
        <v>3.0595740110942486E-3</v>
      </c>
    </row>
    <row r="4251" spans="1:22" x14ac:dyDescent="0.35">
      <c r="A4251" s="24">
        <v>2014</v>
      </c>
      <c r="B4251" s="17" t="s">
        <v>136</v>
      </c>
      <c r="C4251" s="17" t="s">
        <v>137</v>
      </c>
      <c r="D4251" s="17">
        <v>2008</v>
      </c>
      <c r="E4251" s="17">
        <v>6</v>
      </c>
      <c r="F4251" s="17">
        <v>87</v>
      </c>
      <c r="G4251" s="17">
        <v>1</v>
      </c>
      <c r="H4251" s="17">
        <v>88</v>
      </c>
      <c r="I4251" s="17" t="b">
        <v>1</v>
      </c>
      <c r="J4251" s="25">
        <v>1.13636363636364E-2</v>
      </c>
      <c r="K4251">
        <f t="shared" si="330"/>
        <v>1.7182130584192441E-4</v>
      </c>
      <c r="L4251">
        <f t="shared" si="334"/>
        <v>1.3108062627326908E-2</v>
      </c>
      <c r="M4251">
        <f t="shared" si="331"/>
        <v>1.4895525712871533E-4</v>
      </c>
      <c r="N4251">
        <f t="shared" si="332"/>
        <v>1.3108062627326908E-2</v>
      </c>
      <c r="O4251">
        <f t="shared" si="333"/>
        <v>7.8648375763961442E-2</v>
      </c>
      <c r="Q4251" s="7">
        <v>4225</v>
      </c>
      <c r="R4251" s="7">
        <v>1.1800327969052123E-3</v>
      </c>
      <c r="S4251" s="7">
        <v>-8.6903601023647443E-4</v>
      </c>
      <c r="U4251" s="7">
        <v>92.581634889327191</v>
      </c>
      <c r="V4251" s="7">
        <v>3.0642815410210507E-3</v>
      </c>
    </row>
    <row r="4252" spans="1:22" x14ac:dyDescent="0.35">
      <c r="A4252" s="5">
        <v>2016</v>
      </c>
      <c r="B4252" s="14" t="s">
        <v>158</v>
      </c>
      <c r="C4252" s="14" t="s">
        <v>175</v>
      </c>
      <c r="D4252" s="14">
        <v>2008</v>
      </c>
      <c r="E4252" s="14">
        <v>8</v>
      </c>
      <c r="F4252" s="14">
        <v>88</v>
      </c>
      <c r="G4252" s="14">
        <v>1</v>
      </c>
      <c r="H4252" s="14">
        <v>89</v>
      </c>
      <c r="I4252" s="14" t="b">
        <v>1</v>
      </c>
      <c r="J4252" s="6">
        <v>1.1235955056179799E-2</v>
      </c>
      <c r="K4252">
        <f t="shared" si="330"/>
        <v>1.7377382068103718E-4</v>
      </c>
      <c r="L4252">
        <f t="shared" si="334"/>
        <v>1.3182329865431117E-2</v>
      </c>
      <c r="M4252">
        <f t="shared" si="331"/>
        <v>1.4811606590372074E-4</v>
      </c>
      <c r="N4252">
        <f t="shared" si="332"/>
        <v>1.3182329865431117E-2</v>
      </c>
      <c r="O4252">
        <f t="shared" si="333"/>
        <v>0.10545863892344894</v>
      </c>
      <c r="Q4252" s="7">
        <v>4226</v>
      </c>
      <c r="R4252" s="7">
        <v>9.6984837250661154E-4</v>
      </c>
      <c r="S4252" s="7">
        <v>-8.1459013127437225E-4</v>
      </c>
      <c r="U4252" s="7">
        <v>92.603550295857985</v>
      </c>
      <c r="V4252" s="7">
        <v>3.0656328480314593E-3</v>
      </c>
    </row>
    <row r="4253" spans="1:22" x14ac:dyDescent="0.35">
      <c r="A4253" s="24">
        <v>2016</v>
      </c>
      <c r="B4253" s="17" t="s">
        <v>106</v>
      </c>
      <c r="C4253" s="17" t="s">
        <v>107</v>
      </c>
      <c r="D4253" s="17">
        <v>2010</v>
      </c>
      <c r="E4253" s="17">
        <v>6</v>
      </c>
      <c r="F4253" s="17">
        <v>178</v>
      </c>
      <c r="G4253" s="17">
        <v>2</v>
      </c>
      <c r="H4253" s="17">
        <v>180</v>
      </c>
      <c r="I4253" s="17" t="b">
        <v>1</v>
      </c>
      <c r="J4253" s="25">
        <v>1.1111111111111099E-2</v>
      </c>
      <c r="K4253">
        <f t="shared" si="330"/>
        <v>3.5145267104029991E-4</v>
      </c>
      <c r="L4253">
        <f t="shared" si="334"/>
        <v>1.8747070998966744E-2</v>
      </c>
      <c r="M4253">
        <f t="shared" si="331"/>
        <v>2.0830078887740805E-4</v>
      </c>
      <c r="N4253">
        <f t="shared" si="332"/>
        <v>1.8747070998966744E-2</v>
      </c>
      <c r="O4253">
        <f t="shared" si="333"/>
        <v>0.11248242599380046</v>
      </c>
      <c r="Q4253" s="7">
        <v>4227</v>
      </c>
      <c r="R4253" s="7">
        <v>1.1070373301154777E-3</v>
      </c>
      <c r="S4253" s="7">
        <v>-8.8814357831005423E-4</v>
      </c>
      <c r="U4253" s="7">
        <v>92.625465702388766</v>
      </c>
      <c r="V4253" s="7">
        <v>3.0704816179227853E-3</v>
      </c>
    </row>
    <row r="4254" spans="1:22" x14ac:dyDescent="0.35">
      <c r="A4254" s="3">
        <v>2014</v>
      </c>
      <c r="B4254" s="13" t="s">
        <v>42</v>
      </c>
      <c r="C4254" s="13" t="s">
        <v>96</v>
      </c>
      <c r="D4254" s="13">
        <v>2008</v>
      </c>
      <c r="E4254" s="14">
        <v>6</v>
      </c>
      <c r="F4254" s="13">
        <v>89</v>
      </c>
      <c r="G4254" s="13">
        <v>1</v>
      </c>
      <c r="H4254" s="13">
        <v>90</v>
      </c>
      <c r="I4254" s="13" t="b">
        <v>1</v>
      </c>
      <c r="J4254" s="4">
        <v>1.1111111111111099E-2</v>
      </c>
      <c r="K4254">
        <f t="shared" si="330"/>
        <v>1.7572633552014996E-4</v>
      </c>
      <c r="L4254">
        <f t="shared" si="334"/>
        <v>1.3256181030755048E-2</v>
      </c>
      <c r="M4254">
        <f t="shared" si="331"/>
        <v>1.472909003417226E-4</v>
      </c>
      <c r="N4254">
        <f t="shared" si="332"/>
        <v>1.3256181030755048E-2</v>
      </c>
      <c r="O4254">
        <f t="shared" si="333"/>
        <v>7.9537086184530287E-2</v>
      </c>
      <c r="Q4254" s="7">
        <v>4228</v>
      </c>
      <c r="R4254" s="7">
        <v>4.0393996379852967E-4</v>
      </c>
      <c r="S4254" s="7">
        <v>-2.4963132316377449E-4</v>
      </c>
      <c r="U4254" s="7">
        <v>92.647381108919561</v>
      </c>
      <c r="V4254" s="7">
        <v>3.0727857162189281E-3</v>
      </c>
    </row>
    <row r="4255" spans="1:22" x14ac:dyDescent="0.35">
      <c r="A4255" s="3">
        <v>2013</v>
      </c>
      <c r="B4255" s="13" t="s">
        <v>26</v>
      </c>
      <c r="C4255" s="13" t="s">
        <v>100</v>
      </c>
      <c r="D4255" s="13">
        <v>2002</v>
      </c>
      <c r="E4255" s="17">
        <v>11</v>
      </c>
      <c r="F4255" s="13">
        <v>90</v>
      </c>
      <c r="G4255" s="13">
        <v>1</v>
      </c>
      <c r="H4255" s="13">
        <v>91</v>
      </c>
      <c r="I4255" s="13" t="b">
        <v>1</v>
      </c>
      <c r="J4255" s="4">
        <v>1.0989010989011E-2</v>
      </c>
      <c r="K4255">
        <f t="shared" si="330"/>
        <v>1.7767885035926273E-4</v>
      </c>
      <c r="L4255">
        <f t="shared" si="334"/>
        <v>1.3329623038903341E-2</v>
      </c>
      <c r="M4255">
        <f t="shared" si="331"/>
        <v>1.4647937405388303E-4</v>
      </c>
      <c r="N4255">
        <f t="shared" si="332"/>
        <v>1.3329623038903341E-2</v>
      </c>
      <c r="O4255">
        <f t="shared" si="333"/>
        <v>0.14662585342793674</v>
      </c>
      <c r="Q4255" s="7">
        <v>4229</v>
      </c>
      <c r="R4255" s="7">
        <v>5.9456555137098763E-4</v>
      </c>
      <c r="S4255" s="7">
        <v>-4.4025691073623245E-4</v>
      </c>
      <c r="U4255" s="7">
        <v>92.669296515450355</v>
      </c>
      <c r="V4255" s="7">
        <v>3.0742199219988848E-3</v>
      </c>
    </row>
    <row r="4256" spans="1:22" x14ac:dyDescent="0.35">
      <c r="A4256" s="3">
        <v>2014</v>
      </c>
      <c r="B4256" s="13" t="s">
        <v>26</v>
      </c>
      <c r="C4256" s="13" t="s">
        <v>201</v>
      </c>
      <c r="D4256" s="13">
        <v>2006</v>
      </c>
      <c r="E4256" s="14">
        <v>8</v>
      </c>
      <c r="F4256" s="13">
        <v>90</v>
      </c>
      <c r="G4256" s="13">
        <v>1</v>
      </c>
      <c r="H4256" s="13">
        <v>91</v>
      </c>
      <c r="I4256" s="13" t="b">
        <v>1</v>
      </c>
      <c r="J4256" s="4">
        <v>1.0989010989011E-2</v>
      </c>
      <c r="K4256">
        <f t="shared" si="330"/>
        <v>1.7767885035926273E-4</v>
      </c>
      <c r="L4256">
        <f t="shared" si="334"/>
        <v>1.3329623038903341E-2</v>
      </c>
      <c r="M4256">
        <f t="shared" si="331"/>
        <v>1.4647937405388303E-4</v>
      </c>
      <c r="N4256">
        <f t="shared" si="332"/>
        <v>1.3329623038903341E-2</v>
      </c>
      <c r="O4256">
        <f t="shared" si="333"/>
        <v>0.10663698431122673</v>
      </c>
      <c r="Q4256" s="7">
        <v>4230</v>
      </c>
      <c r="R4256" s="7">
        <v>4.0393996379852967E-4</v>
      </c>
      <c r="S4256" s="7">
        <v>-2.4963132316377449E-4</v>
      </c>
      <c r="U4256" s="7">
        <v>92.69121192198115</v>
      </c>
      <c r="V4256" s="7">
        <v>3.0755039626148006E-3</v>
      </c>
    </row>
    <row r="4257" spans="1:22" x14ac:dyDescent="0.35">
      <c r="A4257" s="24">
        <v>2015</v>
      </c>
      <c r="B4257" s="17" t="s">
        <v>30</v>
      </c>
      <c r="C4257" s="17" t="s">
        <v>126</v>
      </c>
      <c r="D4257" s="17">
        <v>2007</v>
      </c>
      <c r="E4257" s="17">
        <v>8</v>
      </c>
      <c r="F4257" s="17">
        <v>90</v>
      </c>
      <c r="G4257" s="17">
        <v>1</v>
      </c>
      <c r="H4257" s="17">
        <v>91</v>
      </c>
      <c r="I4257" s="17" t="b">
        <v>1</v>
      </c>
      <c r="J4257" s="25">
        <v>1.0989010989011E-2</v>
      </c>
      <c r="K4257">
        <f t="shared" si="330"/>
        <v>1.7767885035926273E-4</v>
      </c>
      <c r="L4257">
        <f t="shared" si="334"/>
        <v>1.3329623038903341E-2</v>
      </c>
      <c r="M4257">
        <f t="shared" si="331"/>
        <v>1.4647937405388303E-4</v>
      </c>
      <c r="N4257">
        <f t="shared" si="332"/>
        <v>1.3329623038903341E-2</v>
      </c>
      <c r="O4257">
        <f t="shared" si="333"/>
        <v>0.10663698431122673</v>
      </c>
      <c r="Q4257" s="7">
        <v>4231</v>
      </c>
      <c r="R4257" s="7">
        <v>4.0393996379852967E-4</v>
      </c>
      <c r="S4257" s="7">
        <v>-2.4963132316377449E-4</v>
      </c>
      <c r="U4257" s="7">
        <v>92.713127328511931</v>
      </c>
      <c r="V4257" s="7">
        <v>3.0760668551315434E-3</v>
      </c>
    </row>
    <row r="4258" spans="1:22" x14ac:dyDescent="0.35">
      <c r="A4258" s="5">
        <v>2014</v>
      </c>
      <c r="B4258" s="14" t="s">
        <v>42</v>
      </c>
      <c r="C4258" s="14" t="s">
        <v>43</v>
      </c>
      <c r="D4258" s="14">
        <v>2007</v>
      </c>
      <c r="E4258" s="14">
        <v>7</v>
      </c>
      <c r="F4258" s="14">
        <v>272</v>
      </c>
      <c r="G4258" s="14">
        <v>3</v>
      </c>
      <c r="H4258" s="14">
        <v>275</v>
      </c>
      <c r="I4258" s="14" t="b">
        <v>1</v>
      </c>
      <c r="J4258" s="6">
        <v>1.09090909090909E-2</v>
      </c>
      <c r="K4258">
        <f t="shared" si="330"/>
        <v>5.3694158075601379E-4</v>
      </c>
      <c r="L4258">
        <f t="shared" si="334"/>
        <v>2.3171999930002022E-2</v>
      </c>
      <c r="M4258">
        <f t="shared" si="331"/>
        <v>2.5278545378184001E-4</v>
      </c>
      <c r="N4258">
        <f t="shared" si="332"/>
        <v>2.3171999930002022E-2</v>
      </c>
      <c r="O4258">
        <f t="shared" si="333"/>
        <v>0.16220399951001416</v>
      </c>
      <c r="Q4258" s="7">
        <v>4232</v>
      </c>
      <c r="R4258" s="7">
        <v>8.4340231520992071E-4</v>
      </c>
      <c r="S4258" s="7">
        <v>-6.2583923684090951E-4</v>
      </c>
      <c r="U4258" s="7">
        <v>92.735042735042725</v>
      </c>
      <c r="V4258" s="7">
        <v>3.0783057861035147E-3</v>
      </c>
    </row>
    <row r="4259" spans="1:22" x14ac:dyDescent="0.35">
      <c r="A4259" s="24">
        <v>2014</v>
      </c>
      <c r="B4259" s="17" t="s">
        <v>37</v>
      </c>
      <c r="C4259" s="17" t="s">
        <v>197</v>
      </c>
      <c r="D4259" s="17">
        <v>2006</v>
      </c>
      <c r="E4259" s="17">
        <v>8</v>
      </c>
      <c r="F4259" s="17">
        <v>91</v>
      </c>
      <c r="G4259" s="17">
        <v>1</v>
      </c>
      <c r="H4259" s="17">
        <v>92</v>
      </c>
      <c r="I4259" s="17" t="b">
        <v>1</v>
      </c>
      <c r="J4259" s="25">
        <v>1.0869565217391301E-2</v>
      </c>
      <c r="K4259">
        <f t="shared" si="330"/>
        <v>1.796313651983755E-4</v>
      </c>
      <c r="L4259">
        <f t="shared" si="334"/>
        <v>1.3402662616001922E-2</v>
      </c>
      <c r="M4259">
        <f t="shared" si="331"/>
        <v>1.456811153913252E-4</v>
      </c>
      <c r="N4259">
        <f t="shared" si="332"/>
        <v>1.3402662616001922E-2</v>
      </c>
      <c r="O4259">
        <f t="shared" si="333"/>
        <v>0.10722130092801538</v>
      </c>
      <c r="Q4259" s="7">
        <v>4233</v>
      </c>
      <c r="R4259" s="7">
        <v>1.1963599298277555E-3</v>
      </c>
      <c r="S4259" s="7">
        <v>-8.8960742261692068E-4</v>
      </c>
      <c r="U4259" s="7">
        <v>92.75695814157352</v>
      </c>
      <c r="V4259" s="7">
        <v>3.0784086473267819E-3</v>
      </c>
    </row>
    <row r="4260" spans="1:22" x14ac:dyDescent="0.35">
      <c r="A4260" s="5">
        <v>2015</v>
      </c>
      <c r="B4260" s="14" t="s">
        <v>26</v>
      </c>
      <c r="C4260" s="14" t="s">
        <v>147</v>
      </c>
      <c r="D4260" s="14">
        <v>2008</v>
      </c>
      <c r="E4260" s="14">
        <v>7</v>
      </c>
      <c r="F4260" s="14">
        <v>91</v>
      </c>
      <c r="G4260" s="14">
        <v>1</v>
      </c>
      <c r="H4260" s="14">
        <v>92</v>
      </c>
      <c r="I4260" s="14" t="b">
        <v>1</v>
      </c>
      <c r="J4260" s="6">
        <v>1.0869565217391301E-2</v>
      </c>
      <c r="K4260">
        <f t="shared" si="330"/>
        <v>1.796313651983755E-4</v>
      </c>
      <c r="L4260">
        <f t="shared" si="334"/>
        <v>1.3402662616001922E-2</v>
      </c>
      <c r="M4260">
        <f t="shared" si="331"/>
        <v>1.456811153913252E-4</v>
      </c>
      <c r="N4260">
        <f t="shared" si="332"/>
        <v>1.3402662616001922E-2</v>
      </c>
      <c r="O4260">
        <f t="shared" si="333"/>
        <v>9.3818638312013453E-2</v>
      </c>
      <c r="Q4260" s="7">
        <v>4234</v>
      </c>
      <c r="R4260" s="7">
        <v>4.0639554850622312E-4</v>
      </c>
      <c r="S4260" s="7">
        <v>-2.530192949008057E-4</v>
      </c>
      <c r="U4260" s="7">
        <v>92.778873548104315</v>
      </c>
      <c r="V4260" s="7">
        <v>3.0785346187495607E-3</v>
      </c>
    </row>
    <row r="4261" spans="1:22" x14ac:dyDescent="0.35">
      <c r="A4261" s="24">
        <v>2014</v>
      </c>
      <c r="B4261" s="17" t="s">
        <v>30</v>
      </c>
      <c r="C4261" s="17" t="s">
        <v>44</v>
      </c>
      <c r="D4261" s="17">
        <v>2008</v>
      </c>
      <c r="E4261" s="17">
        <v>6</v>
      </c>
      <c r="F4261" s="17">
        <v>184</v>
      </c>
      <c r="G4261" s="17">
        <v>2</v>
      </c>
      <c r="H4261" s="17">
        <v>186</v>
      </c>
      <c r="I4261" s="17" t="b">
        <v>1</v>
      </c>
      <c r="J4261" s="25">
        <v>1.0752688172042999E-2</v>
      </c>
      <c r="K4261">
        <f t="shared" si="330"/>
        <v>3.6316776007497655E-4</v>
      </c>
      <c r="L4261">
        <f t="shared" si="334"/>
        <v>1.9056960934917627E-2</v>
      </c>
      <c r="M4261">
        <f t="shared" si="331"/>
        <v>2.0491355843997428E-4</v>
      </c>
      <c r="N4261">
        <f t="shared" si="332"/>
        <v>1.9056960934917627E-2</v>
      </c>
      <c r="O4261">
        <f t="shared" si="333"/>
        <v>0.11434176560950576</v>
      </c>
      <c r="Q4261" s="7">
        <v>4235</v>
      </c>
      <c r="R4261" s="7">
        <v>4.0639554850622312E-4</v>
      </c>
      <c r="S4261" s="7">
        <v>-2.530192949008057E-4</v>
      </c>
      <c r="U4261" s="7">
        <v>92.800788954635095</v>
      </c>
      <c r="V4261" s="7">
        <v>3.0787494091966973E-3</v>
      </c>
    </row>
    <row r="4262" spans="1:22" x14ac:dyDescent="0.35">
      <c r="A4262" s="3">
        <v>2016</v>
      </c>
      <c r="B4262" s="13" t="s">
        <v>158</v>
      </c>
      <c r="C4262" s="13" t="s">
        <v>159</v>
      </c>
      <c r="D4262" s="13">
        <v>2007</v>
      </c>
      <c r="E4262" s="14">
        <v>9</v>
      </c>
      <c r="F4262" s="13">
        <v>92</v>
      </c>
      <c r="G4262" s="13">
        <v>1</v>
      </c>
      <c r="H4262" s="13">
        <v>93</v>
      </c>
      <c r="I4262" s="13" t="b">
        <v>1</v>
      </c>
      <c r="J4262" s="4">
        <v>1.0752688172042999E-2</v>
      </c>
      <c r="K4262">
        <f t="shared" si="330"/>
        <v>1.8158388003748828E-4</v>
      </c>
      <c r="L4262">
        <f t="shared" si="334"/>
        <v>1.3475306305887383E-2</v>
      </c>
      <c r="M4262">
        <f t="shared" si="331"/>
        <v>1.448957667299717E-4</v>
      </c>
      <c r="N4262">
        <f t="shared" si="332"/>
        <v>1.3475306305887383E-2</v>
      </c>
      <c r="O4262">
        <f t="shared" si="333"/>
        <v>0.12127775675298644</v>
      </c>
      <c r="Q4262" s="7">
        <v>4236</v>
      </c>
      <c r="R4262" s="7">
        <v>4.0639554850622312E-4</v>
      </c>
      <c r="S4262" s="7">
        <v>-2.530192949008057E-4</v>
      </c>
      <c r="U4262" s="7">
        <v>92.82270436116589</v>
      </c>
      <c r="V4262" s="7">
        <v>3.0804581019854981E-3</v>
      </c>
    </row>
    <row r="4263" spans="1:22" x14ac:dyDescent="0.35">
      <c r="A4263" s="3">
        <v>2017</v>
      </c>
      <c r="B4263" s="13" t="s">
        <v>33</v>
      </c>
      <c r="C4263" s="13" t="s">
        <v>97</v>
      </c>
      <c r="D4263" s="13">
        <v>2011</v>
      </c>
      <c r="E4263" s="17">
        <v>6</v>
      </c>
      <c r="F4263" s="13">
        <v>92</v>
      </c>
      <c r="G4263" s="13">
        <v>1</v>
      </c>
      <c r="H4263" s="13">
        <v>93</v>
      </c>
      <c r="I4263" s="13" t="b">
        <v>1</v>
      </c>
      <c r="J4263" s="4">
        <v>1.0752688172042999E-2</v>
      </c>
      <c r="K4263">
        <f t="shared" ref="K4263:K4326" si="335">H4263/$H$1</f>
        <v>1.8158388003748828E-4</v>
      </c>
      <c r="L4263">
        <f t="shared" si="334"/>
        <v>1.3475306305887383E-2</v>
      </c>
      <c r="M4263">
        <f t="shared" ref="M4263:M4326" si="336">J4263*L4263</f>
        <v>1.448957667299717E-4</v>
      </c>
      <c r="N4263">
        <f t="shared" ref="N4263:N4326" si="337">L4263</f>
        <v>1.3475306305887383E-2</v>
      </c>
      <c r="O4263">
        <f t="shared" ref="O4263:O4326" si="338">E4263*L4263</f>
        <v>8.0851837835324292E-2</v>
      </c>
      <c r="Q4263" s="7">
        <v>4237</v>
      </c>
      <c r="R4263" s="7">
        <v>1.3653176305444968E-3</v>
      </c>
      <c r="S4263" s="7">
        <v>-1.2119413769390794E-3</v>
      </c>
      <c r="U4263" s="7">
        <v>92.844619767696685</v>
      </c>
      <c r="V4263" s="7">
        <v>3.0843159095109408E-3</v>
      </c>
    </row>
    <row r="4264" spans="1:22" x14ac:dyDescent="0.35">
      <c r="A4264" s="3">
        <v>2014</v>
      </c>
      <c r="B4264" s="13" t="s">
        <v>42</v>
      </c>
      <c r="C4264" s="13" t="s">
        <v>73</v>
      </c>
      <c r="D4264" s="13">
        <v>2006</v>
      </c>
      <c r="E4264" s="14">
        <v>8</v>
      </c>
      <c r="F4264" s="13">
        <v>185</v>
      </c>
      <c r="G4264" s="13">
        <v>2</v>
      </c>
      <c r="H4264" s="13">
        <v>187</v>
      </c>
      <c r="I4264" s="13" t="b">
        <v>1</v>
      </c>
      <c r="J4264" s="4">
        <v>1.06951871657754E-2</v>
      </c>
      <c r="K4264">
        <f t="shared" si="335"/>
        <v>3.6512027491408935E-4</v>
      </c>
      <c r="L4264">
        <f t="shared" si="334"/>
        <v>1.9108120653640676E-2</v>
      </c>
      <c r="M4264">
        <f t="shared" si="336"/>
        <v>2.0436492677690561E-4</v>
      </c>
      <c r="N4264">
        <f t="shared" si="337"/>
        <v>1.9108120653640676E-2</v>
      </c>
      <c r="O4264">
        <f t="shared" si="338"/>
        <v>0.1528649652291254</v>
      </c>
      <c r="Q4264" s="7">
        <v>4238</v>
      </c>
      <c r="R4264" s="7">
        <v>9.8174879772918713E-4</v>
      </c>
      <c r="S4264" s="7">
        <v>-8.2837254412376966E-4</v>
      </c>
      <c r="U4264" s="7">
        <v>92.866535174227479</v>
      </c>
      <c r="V4264" s="7">
        <v>3.0855849142589248E-3</v>
      </c>
    </row>
    <row r="4265" spans="1:22" x14ac:dyDescent="0.35">
      <c r="A4265" s="3">
        <v>2016</v>
      </c>
      <c r="B4265" s="13" t="s">
        <v>30</v>
      </c>
      <c r="C4265" s="13" t="s">
        <v>126</v>
      </c>
      <c r="D4265" s="13">
        <v>2010</v>
      </c>
      <c r="E4265" s="17">
        <v>6</v>
      </c>
      <c r="F4265" s="13">
        <v>93</v>
      </c>
      <c r="G4265" s="13">
        <v>1</v>
      </c>
      <c r="H4265" s="13">
        <v>94</v>
      </c>
      <c r="I4265" s="13" t="b">
        <v>1</v>
      </c>
      <c r="J4265" s="4">
        <v>1.0638297872340399E-2</v>
      </c>
      <c r="K4265">
        <f t="shared" si="335"/>
        <v>1.8353639487660108E-4</v>
      </c>
      <c r="L4265">
        <f t="shared" si="334"/>
        <v>1.3547560476949386E-2</v>
      </c>
      <c r="M4265">
        <f t="shared" si="336"/>
        <v>1.4412298379733353E-4</v>
      </c>
      <c r="N4265">
        <f t="shared" si="337"/>
        <v>1.3547560476949386E-2</v>
      </c>
      <c r="O4265">
        <f t="shared" si="338"/>
        <v>8.1285362861696325E-2</v>
      </c>
      <c r="Q4265" s="7">
        <v>4239</v>
      </c>
      <c r="R4265" s="7">
        <v>4.0639554850622312E-4</v>
      </c>
      <c r="S4265" s="7">
        <v>-2.530192949008057E-4</v>
      </c>
      <c r="U4265" s="7">
        <v>92.88845058075826</v>
      </c>
      <c r="V4265" s="7">
        <v>3.0862770735290003E-3</v>
      </c>
    </row>
    <row r="4266" spans="1:22" x14ac:dyDescent="0.35">
      <c r="A4266" s="3">
        <v>2017</v>
      </c>
      <c r="B4266" s="13" t="s">
        <v>42</v>
      </c>
      <c r="C4266" s="13" t="s">
        <v>66</v>
      </c>
      <c r="D4266" s="13">
        <v>2007</v>
      </c>
      <c r="E4266" s="14">
        <v>10</v>
      </c>
      <c r="F4266" s="13">
        <v>93</v>
      </c>
      <c r="G4266" s="13">
        <v>1</v>
      </c>
      <c r="H4266" s="13">
        <v>94</v>
      </c>
      <c r="I4266" s="13" t="b">
        <v>1</v>
      </c>
      <c r="J4266" s="4">
        <v>1.0638297872340399E-2</v>
      </c>
      <c r="K4266">
        <f t="shared" si="335"/>
        <v>1.8353639487660108E-4</v>
      </c>
      <c r="L4266">
        <f t="shared" si="334"/>
        <v>1.3547560476949386E-2</v>
      </c>
      <c r="M4266">
        <f t="shared" si="336"/>
        <v>1.4412298379733353E-4</v>
      </c>
      <c r="N4266">
        <f t="shared" si="337"/>
        <v>1.3547560476949386E-2</v>
      </c>
      <c r="O4266">
        <f t="shared" si="338"/>
        <v>0.13547560476949386</v>
      </c>
      <c r="Q4266" s="7">
        <v>4240</v>
      </c>
      <c r="R4266" s="7">
        <v>9.8174879772918713E-4</v>
      </c>
      <c r="S4266" s="7">
        <v>-8.2837254412376966E-4</v>
      </c>
      <c r="U4266" s="7">
        <v>92.910365987289055</v>
      </c>
      <c r="V4266" s="7">
        <v>3.0895999906669328E-3</v>
      </c>
    </row>
    <row r="4267" spans="1:22" x14ac:dyDescent="0.35">
      <c r="A4267" s="3">
        <v>2017</v>
      </c>
      <c r="B4267" s="13" t="s">
        <v>26</v>
      </c>
      <c r="C4267" s="13" t="s">
        <v>27</v>
      </c>
      <c r="D4267" s="13">
        <v>2009</v>
      </c>
      <c r="E4267" s="17">
        <v>8</v>
      </c>
      <c r="F4267" s="13">
        <v>281</v>
      </c>
      <c r="G4267" s="13">
        <v>3</v>
      </c>
      <c r="H4267" s="13">
        <v>284</v>
      </c>
      <c r="I4267" s="13" t="b">
        <v>1</v>
      </c>
      <c r="J4267" s="4">
        <v>1.0563380281690101E-2</v>
      </c>
      <c r="K4267">
        <f t="shared" si="335"/>
        <v>5.5451421430802877E-4</v>
      </c>
      <c r="L4267">
        <f t="shared" si="334"/>
        <v>2.3548125494570239E-2</v>
      </c>
      <c r="M4267">
        <f t="shared" si="336"/>
        <v>2.4874780452010723E-4</v>
      </c>
      <c r="N4267">
        <f t="shared" si="337"/>
        <v>2.3548125494570239E-2</v>
      </c>
      <c r="O4267">
        <f t="shared" si="338"/>
        <v>0.18838500395656191</v>
      </c>
      <c r="Q4267" s="7">
        <v>4241</v>
      </c>
      <c r="R4267" s="7">
        <v>4.088363845571848E-4</v>
      </c>
      <c r="S4267" s="7">
        <v>-2.5637581826166007E-4</v>
      </c>
      <c r="U4267" s="7">
        <v>92.932281393819849</v>
      </c>
      <c r="V4267" s="7">
        <v>3.0895999906669328E-3</v>
      </c>
    </row>
    <row r="4268" spans="1:22" x14ac:dyDescent="0.35">
      <c r="A4268" s="5">
        <v>2017</v>
      </c>
      <c r="B4268" s="14" t="s">
        <v>26</v>
      </c>
      <c r="C4268" s="14" t="s">
        <v>144</v>
      </c>
      <c r="D4268" s="14">
        <v>2008</v>
      </c>
      <c r="E4268" s="14">
        <v>9</v>
      </c>
      <c r="F4268" s="14">
        <v>94</v>
      </c>
      <c r="G4268" s="14">
        <v>1</v>
      </c>
      <c r="H4268" s="14">
        <v>95</v>
      </c>
      <c r="I4268" s="14" t="b">
        <v>1</v>
      </c>
      <c r="J4268" s="6">
        <v>1.05263157894737E-2</v>
      </c>
      <c r="K4268">
        <f t="shared" si="335"/>
        <v>1.8548890971571385E-4</v>
      </c>
      <c r="L4268">
        <f t="shared" si="334"/>
        <v>1.3619431328646356E-2</v>
      </c>
      <c r="M4268">
        <f t="shared" si="336"/>
        <v>1.4336243503838291E-4</v>
      </c>
      <c r="N4268">
        <f t="shared" si="337"/>
        <v>1.3619431328646356E-2</v>
      </c>
      <c r="O4268">
        <f t="shared" si="338"/>
        <v>0.12257488195781721</v>
      </c>
      <c r="Q4268" s="7">
        <v>4242</v>
      </c>
      <c r="R4268" s="7">
        <v>4.088363845571848E-4</v>
      </c>
      <c r="S4268" s="7">
        <v>-2.5637581826166007E-4</v>
      </c>
      <c r="U4268" s="7">
        <v>92.954196800350644</v>
      </c>
      <c r="V4268" s="7">
        <v>3.0903631375207882E-3</v>
      </c>
    </row>
    <row r="4269" spans="1:22" x14ac:dyDescent="0.35">
      <c r="A4269" s="3">
        <v>2014</v>
      </c>
      <c r="B4269" s="13" t="s">
        <v>26</v>
      </c>
      <c r="C4269" s="13" t="s">
        <v>209</v>
      </c>
      <c r="D4269" s="13">
        <v>2008</v>
      </c>
      <c r="E4269" s="17">
        <v>6</v>
      </c>
      <c r="F4269" s="13">
        <v>96</v>
      </c>
      <c r="G4269" s="13">
        <v>1</v>
      </c>
      <c r="H4269" s="13">
        <v>97</v>
      </c>
      <c r="I4269" s="13" t="b">
        <v>1</v>
      </c>
      <c r="J4269" s="4">
        <v>1.03092783505155E-2</v>
      </c>
      <c r="K4269">
        <f t="shared" si="335"/>
        <v>1.8939393939393939E-4</v>
      </c>
      <c r="L4269">
        <f t="shared" si="334"/>
        <v>1.3762047064079507E-2</v>
      </c>
      <c r="M4269">
        <f t="shared" si="336"/>
        <v>1.4187677385649026E-4</v>
      </c>
      <c r="N4269">
        <f t="shared" si="337"/>
        <v>1.3762047064079507E-2</v>
      </c>
      <c r="O4269">
        <f t="shared" si="338"/>
        <v>8.2572282384477044E-2</v>
      </c>
      <c r="Q4269" s="7">
        <v>4243</v>
      </c>
      <c r="R4269" s="7">
        <v>7.9470895479925082E-4</v>
      </c>
      <c r="S4269" s="7">
        <v>-6.4224838850372615E-4</v>
      </c>
      <c r="U4269" s="7">
        <v>92.976112206881425</v>
      </c>
      <c r="V4269" s="7">
        <v>3.0907779235286202E-3</v>
      </c>
    </row>
    <row r="4270" spans="1:22" x14ac:dyDescent="0.35">
      <c r="A4270" s="3">
        <v>2017</v>
      </c>
      <c r="B4270" s="13" t="s">
        <v>30</v>
      </c>
      <c r="C4270" s="13" t="s">
        <v>172</v>
      </c>
      <c r="D4270" s="13">
        <v>2011</v>
      </c>
      <c r="E4270" s="14">
        <v>6</v>
      </c>
      <c r="F4270" s="13">
        <v>96</v>
      </c>
      <c r="G4270" s="13">
        <v>1</v>
      </c>
      <c r="H4270" s="13">
        <v>97</v>
      </c>
      <c r="I4270" s="13" t="b">
        <v>1</v>
      </c>
      <c r="J4270" s="4">
        <v>1.03092783505155E-2</v>
      </c>
      <c r="K4270">
        <f t="shared" si="335"/>
        <v>1.8939393939393939E-4</v>
      </c>
      <c r="L4270">
        <f t="shared" si="334"/>
        <v>1.3762047064079507E-2</v>
      </c>
      <c r="M4270">
        <f t="shared" si="336"/>
        <v>1.4187677385649026E-4</v>
      </c>
      <c r="N4270">
        <f t="shared" si="337"/>
        <v>1.3762047064079507E-2</v>
      </c>
      <c r="O4270">
        <f t="shared" si="338"/>
        <v>8.2572282384477044E-2</v>
      </c>
      <c r="Q4270" s="7">
        <v>4244</v>
      </c>
      <c r="R4270" s="7">
        <v>4.1126273455044154E-4</v>
      </c>
      <c r="S4270" s="7">
        <v>-2.5970164847261175E-4</v>
      </c>
      <c r="U4270" s="7">
        <v>92.998027613412219</v>
      </c>
      <c r="V4270" s="7">
        <v>3.0931089071761773E-3</v>
      </c>
    </row>
    <row r="4271" spans="1:22" x14ac:dyDescent="0.35">
      <c r="A4271" s="3">
        <v>2015</v>
      </c>
      <c r="B4271" s="13" t="s">
        <v>26</v>
      </c>
      <c r="C4271" s="13" t="s">
        <v>27</v>
      </c>
      <c r="D4271" s="13">
        <v>2009</v>
      </c>
      <c r="E4271" s="17">
        <v>6</v>
      </c>
      <c r="F4271" s="13">
        <v>294</v>
      </c>
      <c r="G4271" s="13">
        <v>3</v>
      </c>
      <c r="H4271" s="13">
        <v>297</v>
      </c>
      <c r="I4271" s="13" t="b">
        <v>1</v>
      </c>
      <c r="J4271" s="4">
        <v>1.01010101010101E-2</v>
      </c>
      <c r="K4271">
        <f t="shared" si="335"/>
        <v>5.7989690721649485E-4</v>
      </c>
      <c r="L4271">
        <f t="shared" si="334"/>
        <v>2.4081048715047584E-2</v>
      </c>
      <c r="M4271">
        <f t="shared" si="336"/>
        <v>2.4324291631361194E-4</v>
      </c>
      <c r="N4271">
        <f t="shared" si="337"/>
        <v>2.4081048715047584E-2</v>
      </c>
      <c r="O4271">
        <f t="shared" si="338"/>
        <v>0.14448629229028551</v>
      </c>
      <c r="Q4271" s="7">
        <v>4245</v>
      </c>
      <c r="R4271" s="7">
        <v>1.6175513841387992E-3</v>
      </c>
      <c r="S4271" s="7">
        <v>-1.3179336323272833E-3</v>
      </c>
      <c r="U4271" s="7">
        <v>93.019943019943014</v>
      </c>
      <c r="V4271" s="7">
        <v>3.1024431979216264E-3</v>
      </c>
    </row>
    <row r="4272" spans="1:22" x14ac:dyDescent="0.35">
      <c r="A4272" s="3">
        <v>2014</v>
      </c>
      <c r="B4272" s="13" t="s">
        <v>26</v>
      </c>
      <c r="C4272" s="13" t="s">
        <v>147</v>
      </c>
      <c r="D4272" s="13">
        <v>2007</v>
      </c>
      <c r="E4272" s="14">
        <v>7</v>
      </c>
      <c r="F4272" s="13">
        <v>98</v>
      </c>
      <c r="G4272" s="13">
        <v>1</v>
      </c>
      <c r="H4272" s="13">
        <v>99</v>
      </c>
      <c r="I4272" s="13" t="b">
        <v>1</v>
      </c>
      <c r="J4272" s="4">
        <v>1.01010101010101E-2</v>
      </c>
      <c r="K4272">
        <f t="shared" si="335"/>
        <v>1.9329896907216494E-4</v>
      </c>
      <c r="L4272">
        <f t="shared" si="334"/>
        <v>1.3903199958001213E-2</v>
      </c>
      <c r="M4272">
        <f t="shared" si="336"/>
        <v>1.4043636321213346E-4</v>
      </c>
      <c r="N4272">
        <f t="shared" si="337"/>
        <v>1.3903199958001213E-2</v>
      </c>
      <c r="O4272">
        <f t="shared" si="338"/>
        <v>9.7322399706008492E-2</v>
      </c>
      <c r="Q4272" s="7">
        <v>4246</v>
      </c>
      <c r="R4272" s="7">
        <v>4.1607298856587659E-4</v>
      </c>
      <c r="S4272" s="7">
        <v>-2.6626411266011864E-4</v>
      </c>
      <c r="U4272" s="7">
        <v>93.041858426473809</v>
      </c>
      <c r="V4272" s="7">
        <v>3.1051648246447853E-3</v>
      </c>
    </row>
    <row r="4273" spans="1:22" x14ac:dyDescent="0.35">
      <c r="A4273" s="24">
        <v>2016</v>
      </c>
      <c r="B4273" s="17" t="s">
        <v>30</v>
      </c>
      <c r="C4273" s="17" t="s">
        <v>56</v>
      </c>
      <c r="D4273" s="17">
        <v>2010</v>
      </c>
      <c r="E4273" s="17">
        <v>6</v>
      </c>
      <c r="F4273" s="17">
        <v>98</v>
      </c>
      <c r="G4273" s="17">
        <v>1</v>
      </c>
      <c r="H4273" s="17">
        <v>99</v>
      </c>
      <c r="I4273" s="17" t="b">
        <v>1</v>
      </c>
      <c r="J4273" s="25">
        <v>1.01010101010101E-2</v>
      </c>
      <c r="K4273">
        <f t="shared" si="335"/>
        <v>1.9329896907216494E-4</v>
      </c>
      <c r="L4273">
        <f t="shared" si="334"/>
        <v>1.3903199958001213E-2</v>
      </c>
      <c r="M4273">
        <f t="shared" si="336"/>
        <v>1.4043636321213346E-4</v>
      </c>
      <c r="N4273">
        <f t="shared" si="337"/>
        <v>1.3903199958001213E-2</v>
      </c>
      <c r="O4273">
        <f t="shared" si="338"/>
        <v>8.3419199748007281E-2</v>
      </c>
      <c r="Q4273" s="7">
        <v>4247</v>
      </c>
      <c r="R4273" s="7">
        <v>4.1607298856587659E-4</v>
      </c>
      <c r="S4273" s="7">
        <v>-2.6626411266011864E-4</v>
      </c>
      <c r="U4273" s="7">
        <v>93.063773833004589</v>
      </c>
      <c r="V4273" s="7">
        <v>3.107344055796199E-3</v>
      </c>
    </row>
    <row r="4274" spans="1:22" x14ac:dyDescent="0.35">
      <c r="A4274" s="5">
        <v>2014</v>
      </c>
      <c r="B4274" s="14" t="s">
        <v>30</v>
      </c>
      <c r="C4274" s="14" t="s">
        <v>51</v>
      </c>
      <c r="D4274" s="14">
        <v>2006</v>
      </c>
      <c r="E4274" s="14">
        <v>8</v>
      </c>
      <c r="F4274" s="14">
        <v>99</v>
      </c>
      <c r="G4274" s="14">
        <v>1</v>
      </c>
      <c r="H4274" s="14">
        <v>100</v>
      </c>
      <c r="I4274" s="14" t="b">
        <v>1</v>
      </c>
      <c r="J4274" s="6">
        <v>0.01</v>
      </c>
      <c r="K4274">
        <f t="shared" si="335"/>
        <v>1.9525148391127774E-4</v>
      </c>
      <c r="L4274">
        <f t="shared" si="334"/>
        <v>1.3973241710901509E-2</v>
      </c>
      <c r="M4274">
        <f t="shared" si="336"/>
        <v>1.397324171090151E-4</v>
      </c>
      <c r="N4274">
        <f t="shared" si="337"/>
        <v>1.3973241710901509E-2</v>
      </c>
      <c r="O4274">
        <f t="shared" si="338"/>
        <v>0.11178593368721207</v>
      </c>
      <c r="Q4274" s="7">
        <v>4248</v>
      </c>
      <c r="R4274" s="7">
        <v>1.2083637149530014E-3</v>
      </c>
      <c r="S4274" s="7">
        <v>-1.059408457824286E-3</v>
      </c>
      <c r="U4274" s="7">
        <v>93.085689239535384</v>
      </c>
      <c r="V4274" s="7">
        <v>3.1197011885325475E-3</v>
      </c>
    </row>
    <row r="4275" spans="1:22" x14ac:dyDescent="0.35">
      <c r="A4275" s="3">
        <v>2017</v>
      </c>
      <c r="B4275" s="13" t="s">
        <v>33</v>
      </c>
      <c r="C4275" s="13" t="s">
        <v>55</v>
      </c>
      <c r="D4275" s="13">
        <v>2011</v>
      </c>
      <c r="E4275" s="17">
        <v>6</v>
      </c>
      <c r="F4275" s="13">
        <v>99</v>
      </c>
      <c r="G4275" s="13">
        <v>1</v>
      </c>
      <c r="H4275" s="13">
        <v>100</v>
      </c>
      <c r="I4275" s="13" t="b">
        <v>1</v>
      </c>
      <c r="J4275" s="4">
        <v>0.01</v>
      </c>
      <c r="K4275">
        <f t="shared" si="335"/>
        <v>1.9525148391127774E-4</v>
      </c>
      <c r="L4275">
        <f t="shared" si="334"/>
        <v>1.3973241710901509E-2</v>
      </c>
      <c r="M4275">
        <f t="shared" si="336"/>
        <v>1.397324171090151E-4</v>
      </c>
      <c r="N4275">
        <f t="shared" si="337"/>
        <v>1.3973241710901509E-2</v>
      </c>
      <c r="O4275">
        <f t="shared" si="338"/>
        <v>8.3839450265409052E-2</v>
      </c>
      <c r="Q4275" s="7">
        <v>4249</v>
      </c>
      <c r="R4275" s="7">
        <v>4.1845738051354364E-4</v>
      </c>
      <c r="S4275" s="7">
        <v>-2.6950212338482831E-4</v>
      </c>
      <c r="U4275" s="7">
        <v>93.107604646066179</v>
      </c>
      <c r="V4275" s="7">
        <v>3.1197011885325475E-3</v>
      </c>
    </row>
    <row r="4276" spans="1:22" x14ac:dyDescent="0.35">
      <c r="A4276" s="3">
        <v>2017</v>
      </c>
      <c r="B4276" s="13" t="s">
        <v>37</v>
      </c>
      <c r="C4276" s="13" t="s">
        <v>59</v>
      </c>
      <c r="D4276" s="13">
        <v>2011</v>
      </c>
      <c r="E4276" s="14">
        <v>6</v>
      </c>
      <c r="F4276" s="13">
        <v>100</v>
      </c>
      <c r="G4276" s="13">
        <v>1</v>
      </c>
      <c r="H4276" s="13">
        <v>101</v>
      </c>
      <c r="I4276" s="13" t="b">
        <v>1</v>
      </c>
      <c r="J4276" s="4">
        <v>9.9009900990098994E-3</v>
      </c>
      <c r="K4276">
        <f t="shared" si="335"/>
        <v>1.9720399875039051E-4</v>
      </c>
      <c r="L4276">
        <f t="shared" si="334"/>
        <v>1.4042934121841863E-2</v>
      </c>
      <c r="M4276">
        <f t="shared" si="336"/>
        <v>1.3903895170140455E-4</v>
      </c>
      <c r="N4276">
        <f t="shared" si="337"/>
        <v>1.4042934121841863E-2</v>
      </c>
      <c r="O4276">
        <f t="shared" si="338"/>
        <v>8.4257604731051178E-2</v>
      </c>
      <c r="Q4276" s="7">
        <v>4250</v>
      </c>
      <c r="R4276" s="7">
        <v>8.1801914295763793E-4</v>
      </c>
      <c r="S4276" s="7">
        <v>-6.6990307705391719E-4</v>
      </c>
      <c r="U4276" s="7">
        <v>93.129520052596973</v>
      </c>
      <c r="V4276" s="7">
        <v>3.1197011885325475E-3</v>
      </c>
    </row>
    <row r="4277" spans="1:22" x14ac:dyDescent="0.35">
      <c r="A4277" s="3">
        <v>2015</v>
      </c>
      <c r="B4277" s="13" t="s">
        <v>42</v>
      </c>
      <c r="C4277" s="13" t="s">
        <v>45</v>
      </c>
      <c r="D4277" s="13">
        <v>2009</v>
      </c>
      <c r="E4277" s="17">
        <v>6</v>
      </c>
      <c r="F4277" s="13">
        <v>202</v>
      </c>
      <c r="G4277" s="13">
        <v>2</v>
      </c>
      <c r="H4277" s="13">
        <v>204</v>
      </c>
      <c r="I4277" s="13" t="b">
        <v>1</v>
      </c>
      <c r="J4277" s="4">
        <v>9.8039215686274508E-3</v>
      </c>
      <c r="K4277">
        <f t="shared" si="335"/>
        <v>3.9831302717900657E-4</v>
      </c>
      <c r="L4277">
        <f t="shared" si="334"/>
        <v>1.9957781118626554E-2</v>
      </c>
      <c r="M4277">
        <f t="shared" si="336"/>
        <v>1.9566452077084855E-4</v>
      </c>
      <c r="N4277">
        <f t="shared" si="337"/>
        <v>1.9957781118626554E-2</v>
      </c>
      <c r="O4277">
        <f t="shared" si="338"/>
        <v>0.11974668671175932</v>
      </c>
      <c r="Q4277" s="7">
        <v>4251</v>
      </c>
      <c r="R4277" s="7">
        <v>5.9847518627005689E-4</v>
      </c>
      <c r="S4277" s="7">
        <v>-3.9017439739264881E-4</v>
      </c>
      <c r="U4277" s="7">
        <v>93.151435459127754</v>
      </c>
      <c r="V4277" s="7">
        <v>3.1212890248427721E-3</v>
      </c>
    </row>
    <row r="4278" spans="1:22" x14ac:dyDescent="0.35">
      <c r="A4278" s="3">
        <v>2015</v>
      </c>
      <c r="B4278" s="13" t="s">
        <v>42</v>
      </c>
      <c r="C4278" s="13" t="s">
        <v>182</v>
      </c>
      <c r="D4278" s="13">
        <v>2007</v>
      </c>
      <c r="E4278" s="14">
        <v>8</v>
      </c>
      <c r="F4278" s="13">
        <v>103</v>
      </c>
      <c r="G4278" s="13">
        <v>1</v>
      </c>
      <c r="H4278" s="13">
        <v>104</v>
      </c>
      <c r="I4278" s="13" t="b">
        <v>1</v>
      </c>
      <c r="J4278" s="4">
        <v>9.6153846153846194E-3</v>
      </c>
      <c r="K4278">
        <f t="shared" si="335"/>
        <v>2.0306154326772883E-4</v>
      </c>
      <c r="L4278">
        <f t="shared" si="334"/>
        <v>1.4249966430407084E-2</v>
      </c>
      <c r="M4278">
        <f t="shared" si="336"/>
        <v>1.3701890798468357E-4</v>
      </c>
      <c r="N4278">
        <f t="shared" si="337"/>
        <v>1.4249966430407084E-2</v>
      </c>
      <c r="O4278">
        <f t="shared" si="338"/>
        <v>0.11399973144325667</v>
      </c>
      <c r="Q4278" s="7">
        <v>4252</v>
      </c>
      <c r="R4278" s="7">
        <v>4.2318586258343943E-4</v>
      </c>
      <c r="S4278" s="7">
        <v>-2.7589496224171681E-4</v>
      </c>
      <c r="U4278" s="7">
        <v>93.173350865658549</v>
      </c>
      <c r="V4278" s="7">
        <v>3.1288484234967724E-3</v>
      </c>
    </row>
    <row r="4279" spans="1:22" x14ac:dyDescent="0.35">
      <c r="A4279" s="3">
        <v>2016</v>
      </c>
      <c r="B4279" s="13" t="s">
        <v>33</v>
      </c>
      <c r="C4279" s="13" t="s">
        <v>55</v>
      </c>
      <c r="D4279" s="13">
        <v>2010</v>
      </c>
      <c r="E4279" s="17">
        <v>6</v>
      </c>
      <c r="F4279" s="13">
        <v>104</v>
      </c>
      <c r="G4279" s="13">
        <v>1</v>
      </c>
      <c r="H4279" s="13">
        <v>105</v>
      </c>
      <c r="I4279" s="13" t="b">
        <v>1</v>
      </c>
      <c r="J4279" s="4">
        <v>9.5238095238095195E-3</v>
      </c>
      <c r="K4279">
        <f t="shared" si="335"/>
        <v>2.050140581068416E-4</v>
      </c>
      <c r="L4279">
        <f t="shared" si="334"/>
        <v>1.4318311985246083E-2</v>
      </c>
      <c r="M4279">
        <f t="shared" si="336"/>
        <v>1.3636487604996262E-4</v>
      </c>
      <c r="N4279">
        <f t="shared" si="337"/>
        <v>1.4318311985246083E-2</v>
      </c>
      <c r="O4279">
        <f t="shared" si="338"/>
        <v>8.5909871911476504E-2</v>
      </c>
      <c r="Q4279" s="7">
        <v>4253</v>
      </c>
      <c r="R4279" s="7">
        <v>1.4296026625380707E-3</v>
      </c>
      <c r="S4279" s="7">
        <v>-1.2831232884841877E-3</v>
      </c>
      <c r="U4279" s="7">
        <v>93.195266272189343</v>
      </c>
      <c r="V4279" s="7">
        <v>3.1347852520535978E-3</v>
      </c>
    </row>
    <row r="4280" spans="1:22" x14ac:dyDescent="0.35">
      <c r="A4280" s="3">
        <v>2013</v>
      </c>
      <c r="B4280" s="13" t="s">
        <v>42</v>
      </c>
      <c r="C4280" s="13" t="s">
        <v>73</v>
      </c>
      <c r="D4280" s="13">
        <v>2007</v>
      </c>
      <c r="E4280" s="14">
        <v>6</v>
      </c>
      <c r="F4280" s="13">
        <v>210</v>
      </c>
      <c r="G4280" s="13">
        <v>2</v>
      </c>
      <c r="H4280" s="13">
        <v>212</v>
      </c>
      <c r="I4280" s="13" t="b">
        <v>1</v>
      </c>
      <c r="J4280" s="4">
        <v>9.4339622641509396E-3</v>
      </c>
      <c r="K4280">
        <f t="shared" si="335"/>
        <v>4.1393314589190875E-4</v>
      </c>
      <c r="L4280">
        <f t="shared" si="334"/>
        <v>2.0345347032968222E-2</v>
      </c>
      <c r="M4280">
        <f t="shared" si="336"/>
        <v>1.9193723616007748E-4</v>
      </c>
      <c r="N4280">
        <f t="shared" si="337"/>
        <v>2.0345347032968222E-2</v>
      </c>
      <c r="O4280">
        <f t="shared" si="338"/>
        <v>0.12207208219780932</v>
      </c>
      <c r="Q4280" s="7">
        <v>4254</v>
      </c>
      <c r="R4280" s="7">
        <v>8.2715930533843406E-4</v>
      </c>
      <c r="S4280" s="7">
        <v>-6.80679931284551E-4</v>
      </c>
      <c r="U4280" s="7">
        <v>93.217181678720138</v>
      </c>
      <c r="V4280" s="7">
        <v>3.1357175302160773E-3</v>
      </c>
    </row>
    <row r="4281" spans="1:22" x14ac:dyDescent="0.35">
      <c r="A4281" s="24">
        <v>2016</v>
      </c>
      <c r="B4281" s="17" t="s">
        <v>42</v>
      </c>
      <c r="C4281" s="17" t="s">
        <v>45</v>
      </c>
      <c r="D4281" s="17">
        <v>2006</v>
      </c>
      <c r="E4281" s="17">
        <v>10</v>
      </c>
      <c r="F4281" s="17">
        <v>213</v>
      </c>
      <c r="G4281" s="17">
        <v>2</v>
      </c>
      <c r="H4281" s="17">
        <v>215</v>
      </c>
      <c r="I4281" s="17" t="b">
        <v>1</v>
      </c>
      <c r="J4281" s="25">
        <v>9.3023255813953504E-3</v>
      </c>
      <c r="K4281">
        <f t="shared" si="335"/>
        <v>4.197906904092471E-4</v>
      </c>
      <c r="L4281">
        <f t="shared" si="334"/>
        <v>2.0488794264408219E-2</v>
      </c>
      <c r="M4281">
        <f t="shared" si="336"/>
        <v>1.905934350177509E-4</v>
      </c>
      <c r="N4281">
        <f t="shared" si="337"/>
        <v>2.0488794264408219E-2</v>
      </c>
      <c r="O4281">
        <f t="shared" si="338"/>
        <v>0.20488794264408219</v>
      </c>
      <c r="Q4281" s="7">
        <v>4255</v>
      </c>
      <c r="R4281" s="7">
        <v>8.2715930533843406E-4</v>
      </c>
      <c r="S4281" s="7">
        <v>-6.80679931284551E-4</v>
      </c>
      <c r="U4281" s="7">
        <v>93.239097085250918</v>
      </c>
      <c r="V4281" s="7">
        <v>3.1383337765229034E-3</v>
      </c>
    </row>
    <row r="4282" spans="1:22" x14ac:dyDescent="0.35">
      <c r="A4282" s="3">
        <v>2016</v>
      </c>
      <c r="B4282" s="13" t="s">
        <v>33</v>
      </c>
      <c r="C4282" s="13" t="s">
        <v>34</v>
      </c>
      <c r="D4282" s="13">
        <v>2010</v>
      </c>
      <c r="E4282" s="14">
        <v>6</v>
      </c>
      <c r="F4282" s="13">
        <v>213</v>
      </c>
      <c r="G4282" s="13">
        <v>2</v>
      </c>
      <c r="H4282" s="13">
        <v>215</v>
      </c>
      <c r="I4282" s="13" t="b">
        <v>1</v>
      </c>
      <c r="J4282" s="4">
        <v>9.3023255813953504E-3</v>
      </c>
      <c r="K4282">
        <f t="shared" si="335"/>
        <v>4.197906904092471E-4</v>
      </c>
      <c r="L4282">
        <f t="shared" si="334"/>
        <v>2.0488794264408219E-2</v>
      </c>
      <c r="M4282">
        <f t="shared" si="336"/>
        <v>1.905934350177509E-4</v>
      </c>
      <c r="N4282">
        <f t="shared" si="337"/>
        <v>2.0488794264408219E-2</v>
      </c>
      <c r="O4282">
        <f t="shared" si="338"/>
        <v>0.12293276558644931</v>
      </c>
      <c r="Q4282" s="7">
        <v>4256</v>
      </c>
      <c r="R4282" s="7">
        <v>1.088827706986934E-3</v>
      </c>
      <c r="S4282" s="7">
        <v>-8.3604225320509399E-4</v>
      </c>
      <c r="U4282" s="7">
        <v>93.261012491781713</v>
      </c>
      <c r="V4282" s="7">
        <v>3.1383337765229034E-3</v>
      </c>
    </row>
    <row r="4283" spans="1:22" x14ac:dyDescent="0.35">
      <c r="A4283" s="24">
        <v>2017</v>
      </c>
      <c r="B4283" s="17" t="s">
        <v>26</v>
      </c>
      <c r="C4283" s="17" t="s">
        <v>78</v>
      </c>
      <c r="D4283" s="17">
        <v>2008</v>
      </c>
      <c r="E4283" s="17">
        <v>9</v>
      </c>
      <c r="F4283" s="17">
        <v>107</v>
      </c>
      <c r="G4283" s="17">
        <v>1</v>
      </c>
      <c r="H4283" s="17">
        <v>108</v>
      </c>
      <c r="I4283" s="17" t="b">
        <v>1</v>
      </c>
      <c r="J4283" s="25">
        <v>9.2592592592592605E-3</v>
      </c>
      <c r="K4283">
        <f t="shared" si="335"/>
        <v>2.1087160262417995E-4</v>
      </c>
      <c r="L4283">
        <f t="shared" si="334"/>
        <v>1.4521418753833247E-2</v>
      </c>
      <c r="M4283">
        <f t="shared" si="336"/>
        <v>1.3445758105401156E-4</v>
      </c>
      <c r="N4283">
        <f t="shared" si="337"/>
        <v>1.4521418753833247E-2</v>
      </c>
      <c r="O4283">
        <f t="shared" si="338"/>
        <v>0.13069276878449923</v>
      </c>
      <c r="Q4283" s="7">
        <v>4257</v>
      </c>
      <c r="R4283" s="7">
        <v>8.3169171902175789E-4</v>
      </c>
      <c r="S4283" s="7">
        <v>-6.8601060363043267E-4</v>
      </c>
      <c r="U4283" s="7">
        <v>93.282927898312508</v>
      </c>
      <c r="V4283" s="7">
        <v>3.1489591837993713E-3</v>
      </c>
    </row>
    <row r="4284" spans="1:22" x14ac:dyDescent="0.35">
      <c r="A4284" s="3">
        <v>2017</v>
      </c>
      <c r="B4284" s="13" t="s">
        <v>42</v>
      </c>
      <c r="C4284" s="13" t="s">
        <v>43</v>
      </c>
      <c r="D4284" s="13">
        <v>2011</v>
      </c>
      <c r="E4284" s="14">
        <v>6</v>
      </c>
      <c r="F4284" s="13">
        <v>108</v>
      </c>
      <c r="G4284" s="13">
        <v>1</v>
      </c>
      <c r="H4284" s="13">
        <v>109</v>
      </c>
      <c r="I4284" s="13" t="b">
        <v>1</v>
      </c>
      <c r="J4284" s="4">
        <v>9.1743119266054999E-3</v>
      </c>
      <c r="K4284">
        <f t="shared" si="335"/>
        <v>2.1282411746329272E-4</v>
      </c>
      <c r="L4284">
        <f t="shared" si="334"/>
        <v>1.4588492638490541E-2</v>
      </c>
      <c r="M4284">
        <f t="shared" si="336"/>
        <v>1.3383938200450032E-4</v>
      </c>
      <c r="N4284">
        <f t="shared" si="337"/>
        <v>1.4588492638490541E-2</v>
      </c>
      <c r="O4284">
        <f t="shared" si="338"/>
        <v>8.7530955830943252E-2</v>
      </c>
      <c r="Q4284" s="7">
        <v>4258</v>
      </c>
      <c r="R4284" s="7">
        <v>6.2977690522112806E-4</v>
      </c>
      <c r="S4284" s="7">
        <v>-4.8409578982980283E-4</v>
      </c>
      <c r="U4284" s="7">
        <v>93.304843304843303</v>
      </c>
      <c r="V4284" s="7">
        <v>3.1508055239213711E-3</v>
      </c>
    </row>
    <row r="4285" spans="1:22" x14ac:dyDescent="0.35">
      <c r="A4285" s="3">
        <v>2014</v>
      </c>
      <c r="B4285" s="13" t="s">
        <v>26</v>
      </c>
      <c r="C4285" s="13" t="s">
        <v>111</v>
      </c>
      <c r="D4285" s="13">
        <v>2006</v>
      </c>
      <c r="E4285" s="17">
        <v>8</v>
      </c>
      <c r="F4285" s="13">
        <v>109</v>
      </c>
      <c r="G4285" s="13">
        <v>1</v>
      </c>
      <c r="H4285" s="13">
        <v>110</v>
      </c>
      <c r="I4285" s="13" t="b">
        <v>1</v>
      </c>
      <c r="J4285" s="4">
        <v>9.0909090909090905E-3</v>
      </c>
      <c r="K4285">
        <f t="shared" si="335"/>
        <v>2.1477663230240549E-4</v>
      </c>
      <c r="L4285">
        <f t="shared" si="334"/>
        <v>1.4655259544013729E-2</v>
      </c>
      <c r="M4285">
        <f t="shared" si="336"/>
        <v>1.332296322183066E-4</v>
      </c>
      <c r="N4285">
        <f t="shared" si="337"/>
        <v>1.4655259544013729E-2</v>
      </c>
      <c r="O4285">
        <f t="shared" si="338"/>
        <v>0.11724207635210983</v>
      </c>
      <c r="Q4285" s="7">
        <v>4259</v>
      </c>
      <c r="R4285" s="7">
        <v>6.0836800830885141E-4</v>
      </c>
      <c r="S4285" s="7">
        <v>-4.034544498688771E-4</v>
      </c>
      <c r="U4285" s="7">
        <v>93.326758711374083</v>
      </c>
      <c r="V4285" s="7">
        <v>3.1508055239213711E-3</v>
      </c>
    </row>
    <row r="4286" spans="1:22" x14ac:dyDescent="0.35">
      <c r="A4286" s="3">
        <v>2016</v>
      </c>
      <c r="B4286" s="13" t="s">
        <v>24</v>
      </c>
      <c r="C4286" s="13" t="s">
        <v>57</v>
      </c>
      <c r="D4286" s="13">
        <v>2010</v>
      </c>
      <c r="E4286" s="14">
        <v>6</v>
      </c>
      <c r="F4286" s="13">
        <v>109</v>
      </c>
      <c r="G4286" s="13">
        <v>1</v>
      </c>
      <c r="H4286" s="13">
        <v>110</v>
      </c>
      <c r="I4286" s="13" t="b">
        <v>1</v>
      </c>
      <c r="J4286" s="4">
        <v>9.0909090909090905E-3</v>
      </c>
      <c r="K4286">
        <f t="shared" si="335"/>
        <v>2.1477663230240549E-4</v>
      </c>
      <c r="L4286">
        <f t="shared" si="334"/>
        <v>1.4655259544013729E-2</v>
      </c>
      <c r="M4286">
        <f t="shared" si="336"/>
        <v>1.332296322183066E-4</v>
      </c>
      <c r="N4286">
        <f t="shared" si="337"/>
        <v>1.4655259544013729E-2</v>
      </c>
      <c r="O4286">
        <f t="shared" si="338"/>
        <v>8.7931557264082374E-2</v>
      </c>
      <c r="Q4286" s="7">
        <v>4260</v>
      </c>
      <c r="R4286" s="7">
        <v>1.0392087772856848E-3</v>
      </c>
      <c r="S4286" s="7">
        <v>-8.9431301055571308E-4</v>
      </c>
      <c r="U4286" s="7">
        <v>93.348674117904878</v>
      </c>
      <c r="V4286" s="7">
        <v>3.1508055239213711E-3</v>
      </c>
    </row>
    <row r="4287" spans="1:22" x14ac:dyDescent="0.35">
      <c r="A4287" s="24">
        <v>2016</v>
      </c>
      <c r="B4287" s="17" t="s">
        <v>42</v>
      </c>
      <c r="C4287" s="17" t="s">
        <v>96</v>
      </c>
      <c r="D4287" s="17">
        <v>2010</v>
      </c>
      <c r="E4287" s="17">
        <v>6</v>
      </c>
      <c r="F4287" s="17">
        <v>110</v>
      </c>
      <c r="G4287" s="17">
        <v>1</v>
      </c>
      <c r="H4287" s="17">
        <v>111</v>
      </c>
      <c r="I4287" s="17" t="b">
        <v>1</v>
      </c>
      <c r="J4287" s="25">
        <v>9.0090090090090107E-3</v>
      </c>
      <c r="K4287">
        <f t="shared" si="335"/>
        <v>2.1672914714151827E-4</v>
      </c>
      <c r="L4287">
        <f t="shared" si="334"/>
        <v>1.4721723647097791E-2</v>
      </c>
      <c r="M4287">
        <f t="shared" si="336"/>
        <v>1.32628140964845E-4</v>
      </c>
      <c r="N4287">
        <f t="shared" si="337"/>
        <v>1.4721723647097791E-2</v>
      </c>
      <c r="O4287">
        <f t="shared" si="338"/>
        <v>8.8330341882586746E-2</v>
      </c>
      <c r="Q4287" s="7">
        <v>4261</v>
      </c>
      <c r="R4287" s="7">
        <v>4.3018114413214271E-4</v>
      </c>
      <c r="S4287" s="7">
        <v>-2.8528537740217101E-4</v>
      </c>
      <c r="U4287" s="7">
        <v>93.370589524435673</v>
      </c>
      <c r="V4287" s="7">
        <v>3.1508794890967749E-3</v>
      </c>
    </row>
    <row r="4288" spans="1:22" x14ac:dyDescent="0.35">
      <c r="A4288" s="3">
        <v>2016</v>
      </c>
      <c r="B4288" s="13" t="s">
        <v>26</v>
      </c>
      <c r="C4288" s="13" t="s">
        <v>100</v>
      </c>
      <c r="D4288" s="13">
        <v>2008</v>
      </c>
      <c r="E4288" s="14">
        <v>8</v>
      </c>
      <c r="F4288" s="13">
        <v>110</v>
      </c>
      <c r="G4288" s="13">
        <v>1</v>
      </c>
      <c r="H4288" s="13">
        <v>111</v>
      </c>
      <c r="I4288" s="13" t="b">
        <v>1</v>
      </c>
      <c r="J4288" s="4">
        <v>9.0090090090090107E-3</v>
      </c>
      <c r="K4288">
        <f t="shared" si="335"/>
        <v>2.1672914714151827E-4</v>
      </c>
      <c r="L4288">
        <f t="shared" si="334"/>
        <v>1.4721723647097791E-2</v>
      </c>
      <c r="M4288">
        <f t="shared" si="336"/>
        <v>1.32628140964845E-4</v>
      </c>
      <c r="N4288">
        <f t="shared" si="337"/>
        <v>1.4721723647097791E-2</v>
      </c>
      <c r="O4288">
        <f t="shared" si="338"/>
        <v>0.11777378917678233</v>
      </c>
      <c r="Q4288" s="7">
        <v>4262</v>
      </c>
      <c r="R4288" s="7">
        <v>1.1857394436481199E-3</v>
      </c>
      <c r="S4288" s="7">
        <v>-9.8137451687121437E-4</v>
      </c>
      <c r="U4288" s="7">
        <v>93.392504930966467</v>
      </c>
      <c r="V4288" s="7">
        <v>3.1514348836477186E-3</v>
      </c>
    </row>
    <row r="4289" spans="1:22" x14ac:dyDescent="0.35">
      <c r="A4289" s="3">
        <v>2016</v>
      </c>
      <c r="B4289" s="13" t="s">
        <v>26</v>
      </c>
      <c r="C4289" s="13" t="s">
        <v>110</v>
      </c>
      <c r="D4289" s="13">
        <v>2009</v>
      </c>
      <c r="E4289" s="17">
        <v>7</v>
      </c>
      <c r="F4289" s="13">
        <v>111</v>
      </c>
      <c r="G4289" s="13">
        <v>1</v>
      </c>
      <c r="H4289" s="13">
        <v>112</v>
      </c>
      <c r="I4289" s="13" t="b">
        <v>1</v>
      </c>
      <c r="J4289" s="4">
        <v>8.9285714285714298E-3</v>
      </c>
      <c r="K4289">
        <f t="shared" si="335"/>
        <v>2.1868166198063104E-4</v>
      </c>
      <c r="L4289">
        <f t="shared" si="334"/>
        <v>1.4787889030576035E-2</v>
      </c>
      <c r="M4289">
        <f t="shared" si="336"/>
        <v>1.3203472348728603E-4</v>
      </c>
      <c r="N4289">
        <f t="shared" si="337"/>
        <v>1.4787889030576035E-2</v>
      </c>
      <c r="O4289">
        <f t="shared" si="338"/>
        <v>0.10351522321403224</v>
      </c>
      <c r="Q4289" s="7">
        <v>4263</v>
      </c>
      <c r="R4289" s="7">
        <v>4.3248776197593846E-4</v>
      </c>
      <c r="S4289" s="7">
        <v>-2.8836477817860493E-4</v>
      </c>
      <c r="U4289" s="7">
        <v>93.414420337497248</v>
      </c>
      <c r="V4289" s="7">
        <v>3.1546646363506715E-3</v>
      </c>
    </row>
    <row r="4290" spans="1:22" x14ac:dyDescent="0.35">
      <c r="A4290" s="5">
        <v>2013</v>
      </c>
      <c r="B4290" s="14" t="s">
        <v>180</v>
      </c>
      <c r="C4290" s="14" t="s">
        <v>181</v>
      </c>
      <c r="D4290" s="14">
        <v>2005</v>
      </c>
      <c r="E4290" s="14">
        <v>8</v>
      </c>
      <c r="F4290" s="14">
        <v>112</v>
      </c>
      <c r="G4290" s="14">
        <v>1</v>
      </c>
      <c r="H4290" s="14">
        <v>113</v>
      </c>
      <c r="I4290" s="14" t="b">
        <v>1</v>
      </c>
      <c r="J4290" s="6">
        <v>8.8495575221239006E-3</v>
      </c>
      <c r="K4290">
        <f t="shared" si="335"/>
        <v>2.2063417681974384E-4</v>
      </c>
      <c r="L4290">
        <f t="shared" si="334"/>
        <v>1.4853759686346883E-2</v>
      </c>
      <c r="M4290">
        <f t="shared" si="336"/>
        <v>1.3144920076413181E-4</v>
      </c>
      <c r="N4290">
        <f t="shared" si="337"/>
        <v>1.4853759686346883E-2</v>
      </c>
      <c r="O4290">
        <f t="shared" si="338"/>
        <v>0.11883007749077507</v>
      </c>
      <c r="Q4290" s="7">
        <v>4264</v>
      </c>
      <c r="R4290" s="7">
        <v>1.2488787223482608E-3</v>
      </c>
      <c r="S4290" s="7">
        <v>-1.1047557385509272E-3</v>
      </c>
      <c r="U4290" s="7">
        <v>93.436335744028042</v>
      </c>
      <c r="V4290" s="7">
        <v>3.1568478194771181E-3</v>
      </c>
    </row>
    <row r="4291" spans="1:22" x14ac:dyDescent="0.35">
      <c r="A4291" s="24">
        <v>2014</v>
      </c>
      <c r="B4291" s="17" t="s">
        <v>30</v>
      </c>
      <c r="C4291" s="17" t="s">
        <v>126</v>
      </c>
      <c r="D4291" s="17">
        <v>2007</v>
      </c>
      <c r="E4291" s="17">
        <v>7</v>
      </c>
      <c r="F4291" s="17">
        <v>113</v>
      </c>
      <c r="G4291" s="17">
        <v>1</v>
      </c>
      <c r="H4291" s="17">
        <v>114</v>
      </c>
      <c r="I4291" s="17" t="b">
        <v>1</v>
      </c>
      <c r="J4291" s="25">
        <v>8.7719298245613996E-3</v>
      </c>
      <c r="K4291">
        <f t="shared" si="335"/>
        <v>2.2258669165885661E-4</v>
      </c>
      <c r="L4291">
        <f t="shared" si="334"/>
        <v>1.4919339518184329E-2</v>
      </c>
      <c r="M4291">
        <f t="shared" si="336"/>
        <v>1.3087139928231862E-4</v>
      </c>
      <c r="N4291">
        <f t="shared" si="337"/>
        <v>1.4919339518184329E-2</v>
      </c>
      <c r="O4291">
        <f t="shared" si="338"/>
        <v>0.1044353766272903</v>
      </c>
      <c r="Q4291" s="7">
        <v>4265</v>
      </c>
      <c r="R4291" s="7">
        <v>1.4612604624499189E-3</v>
      </c>
      <c r="S4291" s="7">
        <v>-1.2125126579298116E-3</v>
      </c>
      <c r="U4291" s="7">
        <v>93.458251150558837</v>
      </c>
      <c r="V4291" s="7">
        <v>3.1595214618002879E-3</v>
      </c>
    </row>
    <row r="4292" spans="1:22" x14ac:dyDescent="0.35">
      <c r="A4292" s="3">
        <v>2016</v>
      </c>
      <c r="B4292" s="13" t="s">
        <v>42</v>
      </c>
      <c r="C4292" s="13" t="s">
        <v>151</v>
      </c>
      <c r="D4292" s="13">
        <v>2008</v>
      </c>
      <c r="E4292" s="14">
        <v>8</v>
      </c>
      <c r="F4292" s="13">
        <v>113</v>
      </c>
      <c r="G4292" s="13">
        <v>1</v>
      </c>
      <c r="H4292" s="13">
        <v>114</v>
      </c>
      <c r="I4292" s="13" t="b">
        <v>1</v>
      </c>
      <c r="J4292" s="4">
        <v>8.7719298245613996E-3</v>
      </c>
      <c r="K4292">
        <f t="shared" si="335"/>
        <v>2.2258669165885661E-4</v>
      </c>
      <c r="L4292">
        <f t="shared" ref="L4292:L4355" si="339">SQRT(K4292)</f>
        <v>1.4919339518184329E-2</v>
      </c>
      <c r="M4292">
        <f t="shared" si="336"/>
        <v>1.3087139928231862E-4</v>
      </c>
      <c r="N4292">
        <f t="shared" si="337"/>
        <v>1.4919339518184329E-2</v>
      </c>
      <c r="O4292">
        <f t="shared" si="338"/>
        <v>0.11935471614547463</v>
      </c>
      <c r="Q4292" s="7">
        <v>4266</v>
      </c>
      <c r="R4292" s="7">
        <v>1.0503236258299579E-3</v>
      </c>
      <c r="S4292" s="7">
        <v>-9.06961190791575E-4</v>
      </c>
      <c r="U4292" s="7">
        <v>93.480166557089632</v>
      </c>
      <c r="V4292" s="7">
        <v>3.1621579120769557E-3</v>
      </c>
    </row>
    <row r="4293" spans="1:22" x14ac:dyDescent="0.35">
      <c r="A4293" s="3">
        <v>2017</v>
      </c>
      <c r="B4293" s="13" t="s">
        <v>106</v>
      </c>
      <c r="C4293" s="13" t="s">
        <v>107</v>
      </c>
      <c r="D4293" s="13">
        <v>2011</v>
      </c>
      <c r="E4293" s="17">
        <v>6</v>
      </c>
      <c r="F4293" s="13">
        <v>113</v>
      </c>
      <c r="G4293" s="13">
        <v>1</v>
      </c>
      <c r="H4293" s="13">
        <v>114</v>
      </c>
      <c r="I4293" s="13" t="b">
        <v>1</v>
      </c>
      <c r="J4293" s="4">
        <v>8.7719298245613996E-3</v>
      </c>
      <c r="K4293">
        <f t="shared" si="335"/>
        <v>2.2258669165885661E-4</v>
      </c>
      <c r="L4293">
        <f t="shared" si="339"/>
        <v>1.4919339518184329E-2</v>
      </c>
      <c r="M4293">
        <f t="shared" si="336"/>
        <v>1.3087139928231862E-4</v>
      </c>
      <c r="N4293">
        <f t="shared" si="337"/>
        <v>1.4919339518184329E-2</v>
      </c>
      <c r="O4293">
        <f t="shared" si="338"/>
        <v>8.9516037109105967E-2</v>
      </c>
      <c r="Q4293" s="7">
        <v>4267</v>
      </c>
      <c r="R4293" s="7">
        <v>4.3933495960975569E-4</v>
      </c>
      <c r="S4293" s="7">
        <v>-2.9745818575326543E-4</v>
      </c>
      <c r="U4293" s="7">
        <v>93.502081963620412</v>
      </c>
      <c r="V4293" s="7">
        <v>3.1642678994668939E-3</v>
      </c>
    </row>
    <row r="4294" spans="1:22" x14ac:dyDescent="0.35">
      <c r="A4294" s="5">
        <v>2017</v>
      </c>
      <c r="B4294" s="14" t="s">
        <v>42</v>
      </c>
      <c r="C4294" s="14" t="s">
        <v>73</v>
      </c>
      <c r="D4294" s="14">
        <v>2009</v>
      </c>
      <c r="E4294" s="14">
        <v>8</v>
      </c>
      <c r="F4294" s="14">
        <v>114</v>
      </c>
      <c r="G4294" s="14">
        <v>1</v>
      </c>
      <c r="H4294" s="14">
        <v>115</v>
      </c>
      <c r="I4294" s="14" t="b">
        <v>1</v>
      </c>
      <c r="J4294" s="6">
        <v>8.6956521739130401E-3</v>
      </c>
      <c r="K4294">
        <f t="shared" si="335"/>
        <v>2.2453920649796939E-4</v>
      </c>
      <c r="L4294">
        <f t="shared" si="339"/>
        <v>1.498463234443773E-2</v>
      </c>
      <c r="M4294">
        <f t="shared" si="336"/>
        <v>1.3030115082119761E-4</v>
      </c>
      <c r="N4294">
        <f t="shared" si="337"/>
        <v>1.498463234443773E-2</v>
      </c>
      <c r="O4294">
        <f t="shared" si="338"/>
        <v>0.11987705875550184</v>
      </c>
      <c r="Q4294" s="7">
        <v>4268</v>
      </c>
      <c r="R4294" s="7">
        <v>4.3933495960975569E-4</v>
      </c>
      <c r="S4294" s="7">
        <v>-2.9745818575326543E-4</v>
      </c>
      <c r="U4294" s="7">
        <v>93.523997370151207</v>
      </c>
      <c r="V4294" s="7">
        <v>3.1642678994668939E-3</v>
      </c>
    </row>
    <row r="4295" spans="1:22" x14ac:dyDescent="0.35">
      <c r="A4295" s="3">
        <v>2014</v>
      </c>
      <c r="B4295" s="13" t="s">
        <v>42</v>
      </c>
      <c r="C4295" s="13" t="s">
        <v>45</v>
      </c>
      <c r="D4295" s="13">
        <v>2007</v>
      </c>
      <c r="E4295" s="17">
        <v>7</v>
      </c>
      <c r="F4295" s="13">
        <v>230</v>
      </c>
      <c r="G4295" s="13">
        <v>2</v>
      </c>
      <c r="H4295" s="13">
        <v>232</v>
      </c>
      <c r="I4295" s="13" t="b">
        <v>1</v>
      </c>
      <c r="J4295" s="4">
        <v>8.6206896551724102E-3</v>
      </c>
      <c r="K4295">
        <f t="shared" si="335"/>
        <v>4.5298344267416432E-4</v>
      </c>
      <c r="L4295">
        <f t="shared" si="339"/>
        <v>2.12834076847239E-2</v>
      </c>
      <c r="M4295">
        <f t="shared" si="336"/>
        <v>1.8347765245451631E-4</v>
      </c>
      <c r="N4295">
        <f t="shared" si="337"/>
        <v>2.12834076847239E-2</v>
      </c>
      <c r="O4295">
        <f t="shared" si="338"/>
        <v>0.14898385379306731</v>
      </c>
      <c r="Q4295" s="7">
        <v>4269</v>
      </c>
      <c r="R4295" s="7">
        <v>7.6875529601988166E-4</v>
      </c>
      <c r="S4295" s="7">
        <v>-5.2551237970626969E-4</v>
      </c>
      <c r="U4295" s="7">
        <v>93.545912776682002</v>
      </c>
      <c r="V4295" s="7">
        <v>3.174204271555165E-3</v>
      </c>
    </row>
    <row r="4296" spans="1:22" x14ac:dyDescent="0.35">
      <c r="A4296" s="3">
        <v>2015</v>
      </c>
      <c r="B4296" s="13" t="s">
        <v>26</v>
      </c>
      <c r="C4296" s="13" t="s">
        <v>100</v>
      </c>
      <c r="D4296" s="13">
        <v>2006</v>
      </c>
      <c r="E4296" s="14">
        <v>9</v>
      </c>
      <c r="F4296" s="13">
        <v>115</v>
      </c>
      <c r="G4296" s="13">
        <v>1</v>
      </c>
      <c r="H4296" s="13">
        <v>116</v>
      </c>
      <c r="I4296" s="13" t="b">
        <v>1</v>
      </c>
      <c r="J4296" s="4">
        <v>8.6206896551724102E-3</v>
      </c>
      <c r="K4296">
        <f t="shared" si="335"/>
        <v>2.2649172133708216E-4</v>
      </c>
      <c r="L4296">
        <f t="shared" si="339"/>
        <v>1.5049641900626146E-2</v>
      </c>
      <c r="M4296">
        <f t="shared" si="336"/>
        <v>1.2973829224677705E-4</v>
      </c>
      <c r="N4296">
        <f t="shared" si="337"/>
        <v>1.5049641900626146E-2</v>
      </c>
      <c r="O4296">
        <f t="shared" si="338"/>
        <v>0.1354467771056353</v>
      </c>
      <c r="Q4296" s="7">
        <v>4270</v>
      </c>
      <c r="R4296" s="7">
        <v>6.5329662419216013E-4</v>
      </c>
      <c r="S4296" s="7">
        <v>-5.1286026098002662E-4</v>
      </c>
      <c r="U4296" s="7">
        <v>93.567828183212796</v>
      </c>
      <c r="V4296" s="7">
        <v>3.1743300432183273E-3</v>
      </c>
    </row>
    <row r="4297" spans="1:22" x14ac:dyDescent="0.35">
      <c r="A4297" s="24">
        <v>2015</v>
      </c>
      <c r="B4297" s="17" t="s">
        <v>30</v>
      </c>
      <c r="C4297" s="17" t="s">
        <v>32</v>
      </c>
      <c r="D4297" s="17">
        <v>2009</v>
      </c>
      <c r="E4297" s="17">
        <v>6</v>
      </c>
      <c r="F4297" s="17">
        <v>231</v>
      </c>
      <c r="G4297" s="17">
        <v>2</v>
      </c>
      <c r="H4297" s="17">
        <v>233</v>
      </c>
      <c r="I4297" s="17" t="b">
        <v>1</v>
      </c>
      <c r="J4297" s="25">
        <v>8.58369098712446E-3</v>
      </c>
      <c r="K4297">
        <f t="shared" si="335"/>
        <v>4.5493595751327712E-4</v>
      </c>
      <c r="L4297">
        <f t="shared" si="339"/>
        <v>2.1329227775830916E-2</v>
      </c>
      <c r="M4297">
        <f t="shared" si="336"/>
        <v>1.8308350022172454E-4</v>
      </c>
      <c r="N4297">
        <f t="shared" si="337"/>
        <v>2.1329227775830916E-2</v>
      </c>
      <c r="O4297">
        <f t="shared" si="338"/>
        <v>0.12797536665498549</v>
      </c>
      <c r="Q4297" s="7">
        <v>4271</v>
      </c>
      <c r="R4297" s="7">
        <v>4.4384107709802918E-4</v>
      </c>
      <c r="S4297" s="7">
        <v>-3.0340471388589572E-4</v>
      </c>
      <c r="U4297" s="7">
        <v>93.589743589743577</v>
      </c>
      <c r="V4297" s="7">
        <v>3.1819762386175138E-3</v>
      </c>
    </row>
    <row r="4298" spans="1:22" x14ac:dyDescent="0.35">
      <c r="A4298" s="3">
        <v>2014</v>
      </c>
      <c r="B4298" s="13" t="s">
        <v>33</v>
      </c>
      <c r="C4298" s="13" t="s">
        <v>55</v>
      </c>
      <c r="D4298" s="13">
        <v>2008</v>
      </c>
      <c r="E4298" s="14">
        <v>6</v>
      </c>
      <c r="F4298" s="13">
        <v>116</v>
      </c>
      <c r="G4298" s="13">
        <v>1</v>
      </c>
      <c r="H4298" s="13">
        <v>117</v>
      </c>
      <c r="I4298" s="13" t="b">
        <v>1</v>
      </c>
      <c r="J4298" s="4">
        <v>8.5470085470085496E-3</v>
      </c>
      <c r="K4298">
        <f t="shared" si="335"/>
        <v>2.2844423617619493E-4</v>
      </c>
      <c r="L4298">
        <f t="shared" si="339"/>
        <v>1.5114371841932265E-2</v>
      </c>
      <c r="M4298">
        <f t="shared" si="336"/>
        <v>1.2918266531566043E-4</v>
      </c>
      <c r="N4298">
        <f t="shared" si="337"/>
        <v>1.5114371841932265E-2</v>
      </c>
      <c r="O4298">
        <f t="shared" si="338"/>
        <v>9.0686231051593597E-2</v>
      </c>
      <c r="Q4298" s="7">
        <v>4272</v>
      </c>
      <c r="R4298" s="7">
        <v>8.6709855733971568E-4</v>
      </c>
      <c r="S4298" s="7">
        <v>-7.2736614023070055E-4</v>
      </c>
      <c r="U4298" s="7">
        <v>93.611658996274372</v>
      </c>
      <c r="V4298" s="7">
        <v>3.1835319621246667E-3</v>
      </c>
    </row>
    <row r="4299" spans="1:22" x14ac:dyDescent="0.35">
      <c r="A4299" s="24">
        <v>2017</v>
      </c>
      <c r="B4299" s="17" t="s">
        <v>26</v>
      </c>
      <c r="C4299" s="17" t="s">
        <v>35</v>
      </c>
      <c r="D4299" s="17">
        <v>2010</v>
      </c>
      <c r="E4299" s="17">
        <v>7</v>
      </c>
      <c r="F4299" s="17">
        <v>350</v>
      </c>
      <c r="G4299" s="17">
        <v>3</v>
      </c>
      <c r="H4299" s="17">
        <v>353</v>
      </c>
      <c r="I4299" s="17" t="b">
        <v>1</v>
      </c>
      <c r="J4299" s="25">
        <v>8.4985835694051E-3</v>
      </c>
      <c r="K4299">
        <f t="shared" si="335"/>
        <v>6.8923773820681034E-4</v>
      </c>
      <c r="L4299">
        <f t="shared" si="339"/>
        <v>2.6253337658416125E-2</v>
      </c>
      <c r="M4299">
        <f t="shared" si="336"/>
        <v>2.2311618406585943E-4</v>
      </c>
      <c r="N4299">
        <f t="shared" si="337"/>
        <v>2.6253337658416125E-2</v>
      </c>
      <c r="O4299">
        <f t="shared" si="338"/>
        <v>0.18377336360891289</v>
      </c>
      <c r="Q4299" s="7">
        <v>4273</v>
      </c>
      <c r="R4299" s="7">
        <v>4.4607706644889881E-4</v>
      </c>
      <c r="S4299" s="7">
        <v>-3.0634464933988368E-4</v>
      </c>
      <c r="U4299" s="7">
        <v>93.633574402805166</v>
      </c>
      <c r="V4299" s="7">
        <v>3.1836694384219317E-3</v>
      </c>
    </row>
    <row r="4300" spans="1:22" x14ac:dyDescent="0.35">
      <c r="A4300" s="5">
        <v>2016</v>
      </c>
      <c r="B4300" s="14" t="s">
        <v>42</v>
      </c>
      <c r="C4300" s="14" t="s">
        <v>151</v>
      </c>
      <c r="D4300" s="14">
        <v>2009</v>
      </c>
      <c r="E4300" s="14">
        <v>7</v>
      </c>
      <c r="F4300" s="14">
        <v>119</v>
      </c>
      <c r="G4300" s="14">
        <v>1</v>
      </c>
      <c r="H4300" s="14">
        <v>120</v>
      </c>
      <c r="I4300" s="14" t="b">
        <v>1</v>
      </c>
      <c r="J4300" s="6">
        <v>8.3333333333333297E-3</v>
      </c>
      <c r="K4300">
        <f t="shared" si="335"/>
        <v>2.3430178069353328E-4</v>
      </c>
      <c r="L4300">
        <f t="shared" si="339"/>
        <v>1.5306919373065674E-2</v>
      </c>
      <c r="M4300">
        <f t="shared" si="336"/>
        <v>1.2755766144221389E-4</v>
      </c>
      <c r="N4300">
        <f t="shared" si="337"/>
        <v>1.5306919373065674E-2</v>
      </c>
      <c r="O4300">
        <f t="shared" si="338"/>
        <v>0.10714843561145972</v>
      </c>
      <c r="Q4300" s="7">
        <v>4274</v>
      </c>
      <c r="R4300" s="7">
        <v>4.483019035245911E-4</v>
      </c>
      <c r="S4300" s="7">
        <v>-3.0926295182318655E-4</v>
      </c>
      <c r="U4300" s="7">
        <v>93.655489809335961</v>
      </c>
      <c r="V4300" s="7">
        <v>3.1847973607683901E-3</v>
      </c>
    </row>
    <row r="4301" spans="1:22" x14ac:dyDescent="0.35">
      <c r="A4301" s="3">
        <v>2014</v>
      </c>
      <c r="B4301" s="13" t="s">
        <v>30</v>
      </c>
      <c r="C4301" s="13" t="s">
        <v>126</v>
      </c>
      <c r="D4301" s="13">
        <v>2008</v>
      </c>
      <c r="E4301" s="17">
        <v>6</v>
      </c>
      <c r="F4301" s="13">
        <v>120</v>
      </c>
      <c r="G4301" s="13">
        <v>1</v>
      </c>
      <c r="H4301" s="13">
        <v>121</v>
      </c>
      <c r="I4301" s="13" t="b">
        <v>1</v>
      </c>
      <c r="J4301" s="4">
        <v>8.2644628099173608E-3</v>
      </c>
      <c r="K4301">
        <f t="shared" si="335"/>
        <v>2.3625429553264605E-4</v>
      </c>
      <c r="L4301">
        <f t="shared" si="339"/>
        <v>1.5370565881991659E-2</v>
      </c>
      <c r="M4301">
        <f t="shared" si="336"/>
        <v>1.2702947009910471E-4</v>
      </c>
      <c r="N4301">
        <f t="shared" si="337"/>
        <v>1.5370565881991659E-2</v>
      </c>
      <c r="O4301">
        <f t="shared" si="338"/>
        <v>9.222339529194995E-2</v>
      </c>
      <c r="Q4301" s="7">
        <v>4275</v>
      </c>
      <c r="R4301" s="7">
        <v>6.3712548873183289E-4</v>
      </c>
      <c r="S4301" s="7">
        <v>-4.4146096796098433E-4</v>
      </c>
      <c r="U4301" s="7">
        <v>93.677405215866742</v>
      </c>
      <c r="V4301" s="7">
        <v>3.1870976841891006E-3</v>
      </c>
    </row>
    <row r="4302" spans="1:22" x14ac:dyDescent="0.35">
      <c r="A4302" s="3">
        <v>2016</v>
      </c>
      <c r="B4302" s="13" t="s">
        <v>26</v>
      </c>
      <c r="C4302" s="13" t="s">
        <v>133</v>
      </c>
      <c r="D4302" s="13">
        <v>2006</v>
      </c>
      <c r="E4302" s="14">
        <v>10</v>
      </c>
      <c r="F4302" s="13">
        <v>120</v>
      </c>
      <c r="G4302" s="13">
        <v>1</v>
      </c>
      <c r="H4302" s="13">
        <v>121</v>
      </c>
      <c r="I4302" s="13" t="b">
        <v>1</v>
      </c>
      <c r="J4302" s="4">
        <v>8.2644628099173608E-3</v>
      </c>
      <c r="K4302">
        <f t="shared" si="335"/>
        <v>2.3625429553264605E-4</v>
      </c>
      <c r="L4302">
        <f t="shared" si="339"/>
        <v>1.5370565881991659E-2</v>
      </c>
      <c r="M4302">
        <f t="shared" si="336"/>
        <v>1.2702947009910471E-4</v>
      </c>
      <c r="N4302">
        <f t="shared" si="337"/>
        <v>1.5370565881991659E-2</v>
      </c>
      <c r="O4302">
        <f t="shared" si="338"/>
        <v>0.1537056588199166</v>
      </c>
      <c r="Q4302" s="7">
        <v>4276</v>
      </c>
      <c r="R4302" s="7">
        <v>8.842704928166725E-4</v>
      </c>
      <c r="S4302" s="7">
        <v>-7.4725158483198893E-4</v>
      </c>
      <c r="U4302" s="7">
        <v>93.699320622397536</v>
      </c>
      <c r="V4302" s="7">
        <v>3.1933752421048015E-3</v>
      </c>
    </row>
    <row r="4303" spans="1:22" x14ac:dyDescent="0.35">
      <c r="A4303" s="24">
        <v>2017</v>
      </c>
      <c r="B4303" s="17" t="s">
        <v>37</v>
      </c>
      <c r="C4303" s="17" t="s">
        <v>38</v>
      </c>
      <c r="D4303" s="17">
        <v>2011</v>
      </c>
      <c r="E4303" s="17">
        <v>6</v>
      </c>
      <c r="F4303" s="17">
        <v>120</v>
      </c>
      <c r="G4303" s="17">
        <v>1</v>
      </c>
      <c r="H4303" s="17">
        <v>121</v>
      </c>
      <c r="I4303" s="17" t="b">
        <v>1</v>
      </c>
      <c r="J4303" s="25">
        <v>8.2644628099173608E-3</v>
      </c>
      <c r="K4303">
        <f t="shared" si="335"/>
        <v>2.3625429553264605E-4</v>
      </c>
      <c r="L4303">
        <f t="shared" si="339"/>
        <v>1.5370565881991659E-2</v>
      </c>
      <c r="M4303">
        <f t="shared" si="336"/>
        <v>1.2702947009910471E-4</v>
      </c>
      <c r="N4303">
        <f t="shared" si="337"/>
        <v>1.5370565881991659E-2</v>
      </c>
      <c r="O4303">
        <f t="shared" si="338"/>
        <v>9.222339529194995E-2</v>
      </c>
      <c r="Q4303" s="7">
        <v>4277</v>
      </c>
      <c r="R4303" s="7">
        <v>4.5709297377255541E-4</v>
      </c>
      <c r="S4303" s="7">
        <v>-3.2072809772259276E-4</v>
      </c>
      <c r="U4303" s="7">
        <v>93.721236028928331</v>
      </c>
      <c r="V4303" s="7">
        <v>3.1933752421048015E-3</v>
      </c>
    </row>
    <row r="4304" spans="1:22" x14ac:dyDescent="0.35">
      <c r="A4304" s="5">
        <v>2014</v>
      </c>
      <c r="B4304" s="14" t="s">
        <v>26</v>
      </c>
      <c r="C4304" s="14" t="s">
        <v>144</v>
      </c>
      <c r="D4304" s="14">
        <v>2007</v>
      </c>
      <c r="E4304" s="14">
        <v>7</v>
      </c>
      <c r="F4304" s="14">
        <v>121</v>
      </c>
      <c r="G4304" s="14">
        <v>1</v>
      </c>
      <c r="H4304" s="14">
        <v>122</v>
      </c>
      <c r="I4304" s="14" t="b">
        <v>1</v>
      </c>
      <c r="J4304" s="6">
        <v>8.1967213114754103E-3</v>
      </c>
      <c r="K4304">
        <f t="shared" si="335"/>
        <v>2.3820681037175882E-4</v>
      </c>
      <c r="L4304">
        <f t="shared" si="339"/>
        <v>1.5433949927732655E-2</v>
      </c>
      <c r="M4304">
        <f t="shared" si="336"/>
        <v>1.2650778629289062E-4</v>
      </c>
      <c r="N4304">
        <f t="shared" si="337"/>
        <v>1.5433949927732655E-2</v>
      </c>
      <c r="O4304">
        <f t="shared" si="338"/>
        <v>0.10803764949412858</v>
      </c>
      <c r="Q4304" s="7">
        <v>4278</v>
      </c>
      <c r="R4304" s="7">
        <v>6.4949801256717417E-4</v>
      </c>
      <c r="S4304" s="7">
        <v>-4.5756077640709669E-4</v>
      </c>
      <c r="U4304" s="7">
        <v>93.743151435459126</v>
      </c>
      <c r="V4304" s="7">
        <v>3.194286249399928E-3</v>
      </c>
    </row>
    <row r="4305" spans="1:22" x14ac:dyDescent="0.35">
      <c r="A4305" s="24">
        <v>2014</v>
      </c>
      <c r="B4305" s="17" t="s">
        <v>42</v>
      </c>
      <c r="C4305" s="17" t="s">
        <v>43</v>
      </c>
      <c r="D4305" s="17">
        <v>2008</v>
      </c>
      <c r="E4305" s="17">
        <v>6</v>
      </c>
      <c r="F4305" s="17">
        <v>364</v>
      </c>
      <c r="G4305" s="17">
        <v>3</v>
      </c>
      <c r="H4305" s="17">
        <v>367</v>
      </c>
      <c r="I4305" s="17" t="b">
        <v>1</v>
      </c>
      <c r="J4305" s="25">
        <v>8.1743869209809292E-3</v>
      </c>
      <c r="K4305">
        <f t="shared" si="335"/>
        <v>7.1657294595438921E-4</v>
      </c>
      <c r="L4305">
        <f t="shared" si="339"/>
        <v>2.6768880177444651E-2</v>
      </c>
      <c r="M4305">
        <f t="shared" si="336"/>
        <v>2.1881918401180921E-4</v>
      </c>
      <c r="N4305">
        <f t="shared" si="337"/>
        <v>2.6768880177444651E-2</v>
      </c>
      <c r="O4305">
        <f t="shared" si="338"/>
        <v>0.16061328106466791</v>
      </c>
      <c r="Q4305" s="7">
        <v>4279</v>
      </c>
      <c r="R4305" s="7">
        <v>1.8887547501210619E-3</v>
      </c>
      <c r="S4305" s="7">
        <v>-1.698161315103311E-3</v>
      </c>
      <c r="U4305" s="7">
        <v>93.765066841989906</v>
      </c>
      <c r="V4305" s="7">
        <v>3.194286249399928E-3</v>
      </c>
    </row>
    <row r="4306" spans="1:22" x14ac:dyDescent="0.35">
      <c r="A4306" s="3">
        <v>2017</v>
      </c>
      <c r="B4306" s="13" t="s">
        <v>26</v>
      </c>
      <c r="C4306" s="13" t="s">
        <v>27</v>
      </c>
      <c r="D4306" s="13">
        <v>2010</v>
      </c>
      <c r="E4306" s="14">
        <v>7</v>
      </c>
      <c r="F4306" s="13">
        <v>244</v>
      </c>
      <c r="G4306" s="13">
        <v>2</v>
      </c>
      <c r="H4306" s="13">
        <v>246</v>
      </c>
      <c r="I4306" s="13" t="b">
        <v>1</v>
      </c>
      <c r="J4306" s="4">
        <v>8.1300813008130107E-3</v>
      </c>
      <c r="K4306">
        <f t="shared" si="335"/>
        <v>4.8031865042174319E-4</v>
      </c>
      <c r="L4306">
        <f t="shared" si="339"/>
        <v>2.1916173261355257E-2</v>
      </c>
      <c r="M4306">
        <f t="shared" si="336"/>
        <v>1.7818027041752247E-4</v>
      </c>
      <c r="N4306">
        <f t="shared" si="337"/>
        <v>2.1916173261355257E-2</v>
      </c>
      <c r="O4306">
        <f t="shared" si="338"/>
        <v>0.15341321282948681</v>
      </c>
      <c r="Q4306" s="7">
        <v>4280</v>
      </c>
      <c r="R4306" s="7">
        <v>6.5407737371434775E-4</v>
      </c>
      <c r="S4306" s="7">
        <v>-4.6348393869659685E-4</v>
      </c>
      <c r="U4306" s="7">
        <v>93.786982248520701</v>
      </c>
      <c r="V4306" s="7">
        <v>3.1961431851070129E-3</v>
      </c>
    </row>
    <row r="4307" spans="1:22" x14ac:dyDescent="0.35">
      <c r="A4307" s="24">
        <v>2015</v>
      </c>
      <c r="B4307" s="17" t="s">
        <v>26</v>
      </c>
      <c r="C4307" s="17" t="s">
        <v>27</v>
      </c>
      <c r="D4307" s="17">
        <v>2007</v>
      </c>
      <c r="E4307" s="17">
        <v>8</v>
      </c>
      <c r="F4307" s="17">
        <v>491</v>
      </c>
      <c r="G4307" s="17">
        <v>4</v>
      </c>
      <c r="H4307" s="17">
        <v>495</v>
      </c>
      <c r="I4307" s="17" t="b">
        <v>1</v>
      </c>
      <c r="J4307" s="25">
        <v>8.0808080808080808E-3</v>
      </c>
      <c r="K4307">
        <f t="shared" si="335"/>
        <v>9.6649484536082478E-4</v>
      </c>
      <c r="L4307">
        <f t="shared" si="339"/>
        <v>3.1088500210862936E-2</v>
      </c>
      <c r="M4307">
        <f t="shared" si="336"/>
        <v>2.5122020372414495E-4</v>
      </c>
      <c r="N4307">
        <f t="shared" si="337"/>
        <v>3.1088500210862936E-2</v>
      </c>
      <c r="O4307">
        <f t="shared" si="338"/>
        <v>0.24870800168690349</v>
      </c>
      <c r="Q4307" s="7">
        <v>4281</v>
      </c>
      <c r="R4307" s="7">
        <v>1.1198844378796256E-3</v>
      </c>
      <c r="S4307" s="7">
        <v>-9.8542685682561412E-4</v>
      </c>
      <c r="U4307" s="7">
        <v>93.808897655051496</v>
      </c>
      <c r="V4307" s="7">
        <v>3.1978958891323095E-3</v>
      </c>
    </row>
    <row r="4308" spans="1:22" x14ac:dyDescent="0.35">
      <c r="A4308" s="5">
        <v>2015</v>
      </c>
      <c r="B4308" s="14" t="s">
        <v>42</v>
      </c>
      <c r="C4308" s="14" t="s">
        <v>151</v>
      </c>
      <c r="D4308" s="14">
        <v>2009</v>
      </c>
      <c r="E4308" s="14">
        <v>6</v>
      </c>
      <c r="F4308" s="14">
        <v>124</v>
      </c>
      <c r="G4308" s="14">
        <v>1</v>
      </c>
      <c r="H4308" s="14">
        <v>125</v>
      </c>
      <c r="I4308" s="14" t="b">
        <v>1</v>
      </c>
      <c r="J4308" s="6">
        <v>8.0000000000000002E-3</v>
      </c>
      <c r="K4308">
        <f t="shared" si="335"/>
        <v>2.4406435488909717E-4</v>
      </c>
      <c r="L4308">
        <f t="shared" si="339"/>
        <v>1.5622559165805619E-2</v>
      </c>
      <c r="M4308">
        <f t="shared" si="336"/>
        <v>1.2498047332644495E-4</v>
      </c>
      <c r="N4308">
        <f t="shared" si="337"/>
        <v>1.5622559165805619E-2</v>
      </c>
      <c r="O4308">
        <f t="shared" si="338"/>
        <v>9.3735354994833708E-2</v>
      </c>
      <c r="Q4308" s="7">
        <v>4282</v>
      </c>
      <c r="R4308" s="7">
        <v>4.6571813003221617E-4</v>
      </c>
      <c r="S4308" s="7">
        <v>-3.3187874802771586E-4</v>
      </c>
      <c r="U4308" s="7">
        <v>93.83081306158229</v>
      </c>
      <c r="V4308" s="7">
        <v>3.1978958891323095E-3</v>
      </c>
    </row>
    <row r="4309" spans="1:22" x14ac:dyDescent="0.35">
      <c r="A4309" s="3">
        <v>2014</v>
      </c>
      <c r="B4309" s="13" t="s">
        <v>42</v>
      </c>
      <c r="C4309" s="13" t="s">
        <v>96</v>
      </c>
      <c r="D4309" s="13">
        <v>2005</v>
      </c>
      <c r="E4309" s="17">
        <v>9</v>
      </c>
      <c r="F4309" s="13">
        <v>126</v>
      </c>
      <c r="G4309" s="13">
        <v>1</v>
      </c>
      <c r="H4309" s="13">
        <v>127</v>
      </c>
      <c r="I4309" s="13" t="b">
        <v>1</v>
      </c>
      <c r="J4309" s="4">
        <v>7.8740157480314994E-3</v>
      </c>
      <c r="K4309">
        <f t="shared" si="335"/>
        <v>2.4796938456732271E-4</v>
      </c>
      <c r="L4309">
        <f t="shared" si="339"/>
        <v>1.5747043677062776E-2</v>
      </c>
      <c r="M4309">
        <f t="shared" si="336"/>
        <v>1.2399246989813214E-4</v>
      </c>
      <c r="N4309">
        <f t="shared" si="337"/>
        <v>1.5747043677062776E-2</v>
      </c>
      <c r="O4309">
        <f t="shared" si="338"/>
        <v>0.14172339309356499</v>
      </c>
      <c r="Q4309" s="7">
        <v>4283</v>
      </c>
      <c r="R4309" s="7">
        <v>9.0942063917346739E-4</v>
      </c>
      <c r="S4309" s="7">
        <v>-7.7619100695516081E-4</v>
      </c>
      <c r="U4309" s="7">
        <v>93.852728468113071</v>
      </c>
      <c r="V4309" s="7">
        <v>3.1987158654542599E-3</v>
      </c>
    </row>
    <row r="4310" spans="1:22" x14ac:dyDescent="0.35">
      <c r="A4310" s="3">
        <v>2015</v>
      </c>
      <c r="B4310" s="13" t="s">
        <v>42</v>
      </c>
      <c r="C4310" s="13" t="s">
        <v>73</v>
      </c>
      <c r="D4310" s="13">
        <v>2009</v>
      </c>
      <c r="E4310" s="14">
        <v>6</v>
      </c>
      <c r="F4310" s="13">
        <v>126</v>
      </c>
      <c r="G4310" s="13">
        <v>1</v>
      </c>
      <c r="H4310" s="13">
        <v>127</v>
      </c>
      <c r="I4310" s="13" t="b">
        <v>1</v>
      </c>
      <c r="J4310" s="4">
        <v>7.8740157480314994E-3</v>
      </c>
      <c r="K4310">
        <f t="shared" si="335"/>
        <v>2.4796938456732271E-4</v>
      </c>
      <c r="L4310">
        <f t="shared" si="339"/>
        <v>1.5747043677062776E-2</v>
      </c>
      <c r="M4310">
        <f t="shared" si="336"/>
        <v>1.2399246989813214E-4</v>
      </c>
      <c r="N4310">
        <f t="shared" si="337"/>
        <v>1.5747043677062776E-2</v>
      </c>
      <c r="O4310">
        <f t="shared" si="338"/>
        <v>9.4482262062376657E-2</v>
      </c>
      <c r="Q4310" s="7">
        <v>4284</v>
      </c>
      <c r="R4310" s="7">
        <v>4.6784957425738969E-4</v>
      </c>
      <c r="S4310" s="7">
        <v>-3.3461994203908311E-4</v>
      </c>
      <c r="U4310" s="7">
        <v>93.874643874643866</v>
      </c>
      <c r="V4310" s="7">
        <v>3.2030575974828475E-3</v>
      </c>
    </row>
    <row r="4311" spans="1:22" x14ac:dyDescent="0.35">
      <c r="A4311" s="24">
        <v>2015</v>
      </c>
      <c r="B4311" s="17" t="s">
        <v>30</v>
      </c>
      <c r="C4311" s="17" t="s">
        <v>126</v>
      </c>
      <c r="D4311" s="17">
        <v>2008</v>
      </c>
      <c r="E4311" s="17">
        <v>7</v>
      </c>
      <c r="F4311" s="17">
        <v>127</v>
      </c>
      <c r="G4311" s="17">
        <v>1</v>
      </c>
      <c r="H4311" s="17">
        <v>128</v>
      </c>
      <c r="I4311" s="17" t="b">
        <v>1</v>
      </c>
      <c r="J4311" s="25">
        <v>7.8125E-3</v>
      </c>
      <c r="K4311">
        <f t="shared" si="335"/>
        <v>2.4992189940643551E-4</v>
      </c>
      <c r="L4311">
        <f t="shared" si="339"/>
        <v>1.5808918350299475E-2</v>
      </c>
      <c r="M4311">
        <f t="shared" si="336"/>
        <v>1.2350717461171465E-4</v>
      </c>
      <c r="N4311">
        <f t="shared" si="337"/>
        <v>1.5808918350299475E-2</v>
      </c>
      <c r="O4311">
        <f t="shared" si="338"/>
        <v>0.11066242845209633</v>
      </c>
      <c r="Q4311" s="7">
        <v>4285</v>
      </c>
      <c r="R4311" s="7">
        <v>4.6997135191938807E-4</v>
      </c>
      <c r="S4311" s="7">
        <v>-3.3734321095454304E-4</v>
      </c>
      <c r="U4311" s="7">
        <v>93.89655928117466</v>
      </c>
      <c r="V4311" s="7">
        <v>3.2035770824324697E-3</v>
      </c>
    </row>
    <row r="4312" spans="1:22" x14ac:dyDescent="0.35">
      <c r="A4312" s="5">
        <v>2017</v>
      </c>
      <c r="B4312" s="14" t="s">
        <v>42</v>
      </c>
      <c r="C4312" s="14" t="s">
        <v>73</v>
      </c>
      <c r="D4312" s="14">
        <v>2008</v>
      </c>
      <c r="E4312" s="14">
        <v>9</v>
      </c>
      <c r="F4312" s="14">
        <v>127</v>
      </c>
      <c r="G4312" s="14">
        <v>1</v>
      </c>
      <c r="H4312" s="14">
        <v>128</v>
      </c>
      <c r="I4312" s="14" t="b">
        <v>1</v>
      </c>
      <c r="J4312" s="6">
        <v>7.8125E-3</v>
      </c>
      <c r="K4312">
        <f t="shared" si="335"/>
        <v>2.4992189940643551E-4</v>
      </c>
      <c r="L4312">
        <f t="shared" si="339"/>
        <v>1.5808918350299475E-2</v>
      </c>
      <c r="M4312">
        <f t="shared" si="336"/>
        <v>1.2350717461171465E-4</v>
      </c>
      <c r="N4312">
        <f t="shared" si="337"/>
        <v>1.5808918350299475E-2</v>
      </c>
      <c r="O4312">
        <f t="shared" si="338"/>
        <v>0.14228026515269526</v>
      </c>
      <c r="Q4312" s="7">
        <v>4286</v>
      </c>
      <c r="R4312" s="7">
        <v>9.1354501697293725E-4</v>
      </c>
      <c r="S4312" s="7">
        <v>-7.8091687600809223E-4</v>
      </c>
      <c r="U4312" s="7">
        <v>93.918474687705455</v>
      </c>
      <c r="V4312" s="7">
        <v>3.2049845386091596E-3</v>
      </c>
    </row>
    <row r="4313" spans="1:22" x14ac:dyDescent="0.35">
      <c r="A4313" s="24">
        <v>2016</v>
      </c>
      <c r="B4313" s="17" t="s">
        <v>30</v>
      </c>
      <c r="C4313" s="17" t="s">
        <v>48</v>
      </c>
      <c r="D4313" s="17">
        <v>2008</v>
      </c>
      <c r="E4313" s="17">
        <v>8</v>
      </c>
      <c r="F4313" s="17">
        <v>256</v>
      </c>
      <c r="G4313" s="17">
        <v>2</v>
      </c>
      <c r="H4313" s="17">
        <v>258</v>
      </c>
      <c r="I4313" s="17" t="b">
        <v>1</v>
      </c>
      <c r="J4313" s="25">
        <v>7.7519379844961196E-3</v>
      </c>
      <c r="K4313">
        <f t="shared" si="335"/>
        <v>5.0374882849109652E-4</v>
      </c>
      <c r="L4313">
        <f t="shared" si="339"/>
        <v>2.2444349589397696E-2</v>
      </c>
      <c r="M4313">
        <f t="shared" si="336"/>
        <v>1.7398720611936188E-4</v>
      </c>
      <c r="N4313">
        <f t="shared" si="337"/>
        <v>2.2444349589397696E-2</v>
      </c>
      <c r="O4313">
        <f t="shared" si="338"/>
        <v>0.17955479671518157</v>
      </c>
      <c r="Q4313" s="7">
        <v>4287</v>
      </c>
      <c r="R4313" s="7">
        <v>6.9486722565935747E-4</v>
      </c>
      <c r="S4313" s="7">
        <v>-5.6283250217207138E-4</v>
      </c>
      <c r="U4313" s="7">
        <v>93.940390094236236</v>
      </c>
      <c r="V4313" s="7">
        <v>3.2049845386091596E-3</v>
      </c>
    </row>
    <row r="4314" spans="1:22" x14ac:dyDescent="0.35">
      <c r="A4314" s="3">
        <v>2015</v>
      </c>
      <c r="B4314" s="13" t="s">
        <v>26</v>
      </c>
      <c r="C4314" s="13" t="s">
        <v>130</v>
      </c>
      <c r="D4314" s="13">
        <v>2007</v>
      </c>
      <c r="E4314" s="14">
        <v>8</v>
      </c>
      <c r="F4314" s="13">
        <v>132</v>
      </c>
      <c r="G4314" s="13">
        <v>1</v>
      </c>
      <c r="H4314" s="13">
        <v>133</v>
      </c>
      <c r="I4314" s="13" t="b">
        <v>1</v>
      </c>
      <c r="J4314" s="4">
        <v>7.5187969924812E-3</v>
      </c>
      <c r="K4314">
        <f t="shared" si="335"/>
        <v>2.5968447360199935E-4</v>
      </c>
      <c r="L4314">
        <f t="shared" si="339"/>
        <v>1.6114728468143647E-2</v>
      </c>
      <c r="M4314">
        <f t="shared" si="336"/>
        <v>1.2116337194092963E-4</v>
      </c>
      <c r="N4314">
        <f t="shared" si="337"/>
        <v>1.6114728468143647E-2</v>
      </c>
      <c r="O4314">
        <f t="shared" si="338"/>
        <v>0.12891782774514918</v>
      </c>
      <c r="Q4314" s="7">
        <v>4288</v>
      </c>
      <c r="R4314" s="7">
        <v>9.2173840985330339E-4</v>
      </c>
      <c r="S4314" s="7">
        <v>-7.9028920908917155E-4</v>
      </c>
      <c r="U4314" s="7">
        <v>93.96230550076703</v>
      </c>
      <c r="V4314" s="7">
        <v>3.2103621852987486E-3</v>
      </c>
    </row>
    <row r="4315" spans="1:22" x14ac:dyDescent="0.35">
      <c r="A4315" s="3">
        <v>2013</v>
      </c>
      <c r="B4315" s="13" t="s">
        <v>26</v>
      </c>
      <c r="C4315" s="13" t="s">
        <v>133</v>
      </c>
      <c r="D4315" s="13">
        <v>2006</v>
      </c>
      <c r="E4315" s="17">
        <v>7</v>
      </c>
      <c r="F4315" s="13">
        <v>133</v>
      </c>
      <c r="G4315" s="13">
        <v>1</v>
      </c>
      <c r="H4315" s="13">
        <v>134</v>
      </c>
      <c r="I4315" s="13" t="b">
        <v>1</v>
      </c>
      <c r="J4315" s="4">
        <v>7.4626865671641798E-3</v>
      </c>
      <c r="K4315">
        <f t="shared" si="335"/>
        <v>2.6163698844111215E-4</v>
      </c>
      <c r="L4315">
        <f t="shared" si="339"/>
        <v>1.617519670486613E-2</v>
      </c>
      <c r="M4315">
        <f t="shared" si="336"/>
        <v>1.2071042317064277E-4</v>
      </c>
      <c r="N4315">
        <f t="shared" si="337"/>
        <v>1.617519670486613E-2</v>
      </c>
      <c r="O4315">
        <f t="shared" si="338"/>
        <v>0.11322637693406291</v>
      </c>
      <c r="Q4315" s="7">
        <v>4289</v>
      </c>
      <c r="R4315" s="7">
        <v>7.0104394469255329E-4</v>
      </c>
      <c r="S4315" s="7">
        <v>-5.7017254541023464E-4</v>
      </c>
      <c r="U4315" s="7">
        <v>93.984220907297825</v>
      </c>
      <c r="V4315" s="7">
        <v>3.2108733196212972E-3</v>
      </c>
    </row>
    <row r="4316" spans="1:22" x14ac:dyDescent="0.35">
      <c r="A4316" s="3">
        <v>2017</v>
      </c>
      <c r="B4316" s="13" t="s">
        <v>26</v>
      </c>
      <c r="C4316" s="13" t="s">
        <v>110</v>
      </c>
      <c r="D4316" s="13">
        <v>2011</v>
      </c>
      <c r="E4316" s="14">
        <v>6</v>
      </c>
      <c r="F4316" s="13">
        <v>133</v>
      </c>
      <c r="G4316" s="13">
        <v>1</v>
      </c>
      <c r="H4316" s="13">
        <v>134</v>
      </c>
      <c r="I4316" s="13" t="b">
        <v>1</v>
      </c>
      <c r="J4316" s="4">
        <v>7.4626865671641798E-3</v>
      </c>
      <c r="K4316">
        <f t="shared" si="335"/>
        <v>2.6163698844111215E-4</v>
      </c>
      <c r="L4316">
        <f t="shared" si="339"/>
        <v>1.617519670486613E-2</v>
      </c>
      <c r="M4316">
        <f t="shared" si="336"/>
        <v>1.2071042317064277E-4</v>
      </c>
      <c r="N4316">
        <f t="shared" si="337"/>
        <v>1.617519670486613E-2</v>
      </c>
      <c r="O4316">
        <f t="shared" si="338"/>
        <v>9.7051180229196787E-2</v>
      </c>
      <c r="Q4316" s="7">
        <v>4290</v>
      </c>
      <c r="R4316" s="7">
        <v>9.2580791489396035E-4</v>
      </c>
      <c r="S4316" s="7">
        <v>-7.949365156116417E-4</v>
      </c>
      <c r="U4316" s="7">
        <v>94.00613631382862</v>
      </c>
      <c r="V4316" s="7">
        <v>3.2195584665303894E-3</v>
      </c>
    </row>
    <row r="4317" spans="1:22" x14ac:dyDescent="0.35">
      <c r="A4317" s="24">
        <v>2016</v>
      </c>
      <c r="B4317" s="17" t="s">
        <v>26</v>
      </c>
      <c r="C4317" s="17" t="s">
        <v>110</v>
      </c>
      <c r="D4317" s="17">
        <v>2007</v>
      </c>
      <c r="E4317" s="17">
        <v>9</v>
      </c>
      <c r="F4317" s="17">
        <v>134</v>
      </c>
      <c r="G4317" s="17">
        <v>1</v>
      </c>
      <c r="H4317" s="17">
        <v>135</v>
      </c>
      <c r="I4317" s="17" t="b">
        <v>1</v>
      </c>
      <c r="J4317" s="25">
        <v>7.4074074074074103E-3</v>
      </c>
      <c r="K4317">
        <f t="shared" si="335"/>
        <v>2.6358950328022495E-4</v>
      </c>
      <c r="L4317">
        <f t="shared" si="339"/>
        <v>1.6235439731655713E-2</v>
      </c>
      <c r="M4317">
        <f t="shared" si="336"/>
        <v>1.2026251653078311E-4</v>
      </c>
      <c r="N4317">
        <f t="shared" si="337"/>
        <v>1.6235439731655713E-2</v>
      </c>
      <c r="O4317">
        <f t="shared" si="338"/>
        <v>0.1461189575849014</v>
      </c>
      <c r="Q4317" s="7">
        <v>4291</v>
      </c>
      <c r="R4317" s="7">
        <v>4.7627997449114622E-4</v>
      </c>
      <c r="S4317" s="7">
        <v>-3.4540857520882757E-4</v>
      </c>
      <c r="U4317" s="7">
        <v>94.0280517203594</v>
      </c>
      <c r="V4317" s="7">
        <v>3.2225462291854265E-3</v>
      </c>
    </row>
    <row r="4318" spans="1:22" x14ac:dyDescent="0.35">
      <c r="A4318" s="5">
        <v>2013</v>
      </c>
      <c r="B4318" s="14" t="s">
        <v>42</v>
      </c>
      <c r="C4318" s="14" t="s">
        <v>112</v>
      </c>
      <c r="D4318" s="14">
        <v>2007</v>
      </c>
      <c r="E4318" s="14">
        <v>6</v>
      </c>
      <c r="F4318" s="14">
        <v>136</v>
      </c>
      <c r="G4318" s="14">
        <v>1</v>
      </c>
      <c r="H4318" s="14">
        <v>137</v>
      </c>
      <c r="I4318" s="14" t="b">
        <v>1</v>
      </c>
      <c r="J4318" s="6">
        <v>7.2992700729926996E-3</v>
      </c>
      <c r="K4318">
        <f t="shared" si="335"/>
        <v>2.6749453295845049E-4</v>
      </c>
      <c r="L4318">
        <f t="shared" si="339"/>
        <v>1.6355260100605264E-2</v>
      </c>
      <c r="M4318">
        <f t="shared" si="336"/>
        <v>1.1938146058835957E-4</v>
      </c>
      <c r="N4318">
        <f t="shared" si="337"/>
        <v>1.6355260100605264E-2</v>
      </c>
      <c r="O4318">
        <f t="shared" si="338"/>
        <v>9.8131560603631582E-2</v>
      </c>
      <c r="Q4318" s="7">
        <v>4292</v>
      </c>
      <c r="R4318" s="7">
        <v>9.2985961002815289E-4</v>
      </c>
      <c r="S4318" s="7">
        <v>-7.9955845920695525E-4</v>
      </c>
      <c r="U4318" s="7">
        <v>94.049967126890195</v>
      </c>
      <c r="V4318" s="7">
        <v>3.2300363538790649E-3</v>
      </c>
    </row>
    <row r="4319" spans="1:22" x14ac:dyDescent="0.35">
      <c r="A4319" s="3">
        <v>2013</v>
      </c>
      <c r="B4319" s="13" t="s">
        <v>42</v>
      </c>
      <c r="C4319" s="13" t="s">
        <v>45</v>
      </c>
      <c r="D4319" s="13">
        <v>2006</v>
      </c>
      <c r="E4319" s="17">
        <v>7</v>
      </c>
      <c r="F4319" s="13">
        <v>139</v>
      </c>
      <c r="G4319" s="13">
        <v>1</v>
      </c>
      <c r="H4319" s="13">
        <v>140</v>
      </c>
      <c r="I4319" s="13" t="b">
        <v>1</v>
      </c>
      <c r="J4319" s="4">
        <v>7.14285714285714E-3</v>
      </c>
      <c r="K4319">
        <f t="shared" si="335"/>
        <v>2.7335207747578884E-4</v>
      </c>
      <c r="L4319">
        <f t="shared" si="339"/>
        <v>1.6533362558045741E-2</v>
      </c>
      <c r="M4319">
        <f t="shared" si="336"/>
        <v>1.1809544684318382E-4</v>
      </c>
      <c r="N4319">
        <f t="shared" si="337"/>
        <v>1.6533362558045741E-2</v>
      </c>
      <c r="O4319">
        <f t="shared" si="338"/>
        <v>0.11573353790632018</v>
      </c>
      <c r="Q4319" s="7">
        <v>4293</v>
      </c>
      <c r="R4319" s="7">
        <v>1.0000847598925391E-3</v>
      </c>
      <c r="S4319" s="7">
        <v>-8.1660710743802279E-4</v>
      </c>
      <c r="U4319" s="7">
        <v>94.07188253342099</v>
      </c>
      <c r="V4319" s="7">
        <v>3.2364067070392386E-3</v>
      </c>
    </row>
    <row r="4320" spans="1:22" x14ac:dyDescent="0.35">
      <c r="A4320" s="5">
        <v>2016</v>
      </c>
      <c r="B4320" s="14" t="s">
        <v>42</v>
      </c>
      <c r="C4320" s="14" t="s">
        <v>73</v>
      </c>
      <c r="D4320" s="14">
        <v>2010</v>
      </c>
      <c r="E4320" s="14">
        <v>6</v>
      </c>
      <c r="F4320" s="14">
        <v>139</v>
      </c>
      <c r="G4320" s="14">
        <v>1</v>
      </c>
      <c r="H4320" s="14">
        <v>140</v>
      </c>
      <c r="I4320" s="14" t="b">
        <v>1</v>
      </c>
      <c r="J4320" s="6">
        <v>7.14285714285714E-3</v>
      </c>
      <c r="K4320">
        <f t="shared" si="335"/>
        <v>2.7335207747578884E-4</v>
      </c>
      <c r="L4320">
        <f t="shared" si="339"/>
        <v>1.6533362558045741E-2</v>
      </c>
      <c r="M4320">
        <f t="shared" si="336"/>
        <v>1.1809544684318382E-4</v>
      </c>
      <c r="N4320">
        <f t="shared" si="337"/>
        <v>1.6533362558045741E-2</v>
      </c>
      <c r="O4320">
        <f t="shared" si="338"/>
        <v>9.9200175348274439E-2</v>
      </c>
      <c r="Q4320" s="7">
        <v>4294</v>
      </c>
      <c r="R4320" s="7">
        <v>1.1606207386398398E-3</v>
      </c>
      <c r="S4320" s="7">
        <v>-1.0308824463930628E-3</v>
      </c>
      <c r="U4320" s="7">
        <v>94.093797939951784</v>
      </c>
      <c r="V4320" s="7">
        <v>3.239429709380346E-3</v>
      </c>
    </row>
    <row r="4321" spans="1:22" x14ac:dyDescent="0.35">
      <c r="A4321" s="3">
        <v>2016</v>
      </c>
      <c r="B4321" s="13" t="s">
        <v>26</v>
      </c>
      <c r="C4321" s="13" t="s">
        <v>110</v>
      </c>
      <c r="D4321" s="13">
        <v>2010</v>
      </c>
      <c r="E4321" s="17">
        <v>6</v>
      </c>
      <c r="F4321" s="13">
        <v>140</v>
      </c>
      <c r="G4321" s="13">
        <v>1</v>
      </c>
      <c r="H4321" s="13">
        <v>141</v>
      </c>
      <c r="I4321" s="13" t="b">
        <v>1</v>
      </c>
      <c r="J4321" s="4">
        <v>7.09219858156028E-3</v>
      </c>
      <c r="K4321">
        <f t="shared" si="335"/>
        <v>2.7530459231490159E-4</v>
      </c>
      <c r="L4321">
        <f t="shared" si="339"/>
        <v>1.6592305214011151E-2</v>
      </c>
      <c r="M4321">
        <f t="shared" si="336"/>
        <v>1.1767592350362512E-4</v>
      </c>
      <c r="N4321">
        <f t="shared" si="337"/>
        <v>1.6592305214011151E-2</v>
      </c>
      <c r="O4321">
        <f t="shared" si="338"/>
        <v>9.9553831284066904E-2</v>
      </c>
      <c r="Q4321" s="7">
        <v>4295</v>
      </c>
      <c r="R4321" s="7">
        <v>6.8090709033109386E-4</v>
      </c>
      <c r="S4321" s="7">
        <v>-4.9782359010936935E-4</v>
      </c>
      <c r="U4321" s="7">
        <v>94.115713346482565</v>
      </c>
      <c r="V4321" s="7">
        <v>3.242026231724007E-3</v>
      </c>
    </row>
    <row r="4322" spans="1:22" x14ac:dyDescent="0.35">
      <c r="A4322" s="3">
        <v>2013</v>
      </c>
      <c r="B4322" s="13" t="s">
        <v>26</v>
      </c>
      <c r="C4322" s="13" t="s">
        <v>147</v>
      </c>
      <c r="D4322" s="13">
        <v>2007</v>
      </c>
      <c r="E4322" s="14">
        <v>6</v>
      </c>
      <c r="F4322" s="13">
        <v>141</v>
      </c>
      <c r="G4322" s="13">
        <v>1</v>
      </c>
      <c r="H4322" s="13">
        <v>142</v>
      </c>
      <c r="I4322" s="13" t="b">
        <v>1</v>
      </c>
      <c r="J4322" s="4">
        <v>7.0422535211267599E-3</v>
      </c>
      <c r="K4322">
        <f t="shared" si="335"/>
        <v>2.7725710715401439E-4</v>
      </c>
      <c r="L4322">
        <f t="shared" si="339"/>
        <v>1.6651039221442437E-2</v>
      </c>
      <c r="M4322">
        <f t="shared" si="336"/>
        <v>1.1726083958762279E-4</v>
      </c>
      <c r="N4322">
        <f t="shared" si="337"/>
        <v>1.6651039221442437E-2</v>
      </c>
      <c r="O4322">
        <f t="shared" si="338"/>
        <v>9.9906235328654613E-2</v>
      </c>
      <c r="Q4322" s="7">
        <v>4296</v>
      </c>
      <c r="R4322" s="7">
        <v>4.8250612076701862E-4</v>
      </c>
      <c r="S4322" s="7">
        <v>-3.5332345545135817E-4</v>
      </c>
      <c r="U4322" s="7">
        <v>94.13762875301336</v>
      </c>
      <c r="V4322" s="7">
        <v>3.2443886268664008E-3</v>
      </c>
    </row>
    <row r="4323" spans="1:22" x14ac:dyDescent="0.35">
      <c r="A4323" s="24">
        <v>2016</v>
      </c>
      <c r="B4323" s="17" t="s">
        <v>26</v>
      </c>
      <c r="C4323" s="17" t="s">
        <v>78</v>
      </c>
      <c r="D4323" s="17">
        <v>2008</v>
      </c>
      <c r="E4323" s="17">
        <v>8</v>
      </c>
      <c r="F4323" s="17">
        <v>142</v>
      </c>
      <c r="G4323" s="17">
        <v>1</v>
      </c>
      <c r="H4323" s="17">
        <v>143</v>
      </c>
      <c r="I4323" s="17" t="b">
        <v>1</v>
      </c>
      <c r="J4323" s="25">
        <v>6.9930069930069904E-3</v>
      </c>
      <c r="K4323">
        <f t="shared" si="335"/>
        <v>2.7920962199312713E-4</v>
      </c>
      <c r="L4323">
        <f t="shared" si="339"/>
        <v>1.6709566780534053E-2</v>
      </c>
      <c r="M4323">
        <f t="shared" si="336"/>
        <v>1.1685011734639193E-4</v>
      </c>
      <c r="N4323">
        <f t="shared" si="337"/>
        <v>1.6709566780534053E-2</v>
      </c>
      <c r="O4323">
        <f t="shared" si="338"/>
        <v>0.13367653424427242</v>
      </c>
      <c r="Q4323" s="7">
        <v>4297</v>
      </c>
      <c r="R4323" s="7">
        <v>1.233616499642569E-3</v>
      </c>
      <c r="S4323" s="7">
        <v>-1.0105003155767094E-3</v>
      </c>
      <c r="U4323" s="7">
        <v>94.159544159544154</v>
      </c>
      <c r="V4323" s="7">
        <v>3.24516829618032E-3</v>
      </c>
    </row>
    <row r="4324" spans="1:22" x14ac:dyDescent="0.35">
      <c r="A4324" s="3">
        <v>2016</v>
      </c>
      <c r="B4324" s="13" t="s">
        <v>33</v>
      </c>
      <c r="C4324" s="13" t="s">
        <v>34</v>
      </c>
      <c r="D4324" s="13">
        <v>2008</v>
      </c>
      <c r="E4324" s="14">
        <v>8</v>
      </c>
      <c r="F4324" s="13">
        <v>288</v>
      </c>
      <c r="G4324" s="13">
        <v>2</v>
      </c>
      <c r="H4324" s="13">
        <v>290</v>
      </c>
      <c r="I4324" s="13" t="b">
        <v>1</v>
      </c>
      <c r="J4324" s="4">
        <v>6.8965517241379301E-3</v>
      </c>
      <c r="K4324">
        <f t="shared" si="335"/>
        <v>5.6622930334270535E-4</v>
      </c>
      <c r="L4324">
        <f t="shared" si="339"/>
        <v>2.3795573187942023E-2</v>
      </c>
      <c r="M4324">
        <f t="shared" si="336"/>
        <v>1.6410740129615186E-4</v>
      </c>
      <c r="N4324">
        <f t="shared" si="337"/>
        <v>2.3795573187942023E-2</v>
      </c>
      <c r="O4324">
        <f t="shared" si="338"/>
        <v>0.19036458550353619</v>
      </c>
      <c r="Q4324" s="7">
        <v>4298</v>
      </c>
      <c r="R4324" s="7">
        <v>7.1925591111494176E-4</v>
      </c>
      <c r="S4324" s="7">
        <v>-5.916982496727279E-4</v>
      </c>
      <c r="U4324" s="7">
        <v>94.181459566074949</v>
      </c>
      <c r="V4324" s="7">
        <v>3.2487127089778885E-3</v>
      </c>
    </row>
    <row r="4325" spans="1:22" x14ac:dyDescent="0.35">
      <c r="A4325" s="24">
        <v>2017</v>
      </c>
      <c r="B4325" s="17" t="s">
        <v>42</v>
      </c>
      <c r="C4325" s="17" t="s">
        <v>45</v>
      </c>
      <c r="D4325" s="17">
        <v>2010</v>
      </c>
      <c r="E4325" s="17">
        <v>7</v>
      </c>
      <c r="F4325" s="17">
        <v>144</v>
      </c>
      <c r="G4325" s="17">
        <v>1</v>
      </c>
      <c r="H4325" s="17">
        <v>145</v>
      </c>
      <c r="I4325" s="17" t="b">
        <v>1</v>
      </c>
      <c r="J4325" s="25">
        <v>6.8965517241379301E-3</v>
      </c>
      <c r="K4325">
        <f t="shared" si="335"/>
        <v>2.8311465167135268E-4</v>
      </c>
      <c r="L4325">
        <f t="shared" si="339"/>
        <v>1.68260111634146E-2</v>
      </c>
      <c r="M4325">
        <f t="shared" si="336"/>
        <v>1.1604145629941101E-4</v>
      </c>
      <c r="N4325">
        <f t="shared" si="337"/>
        <v>1.68260111634146E-2</v>
      </c>
      <c r="O4325">
        <f t="shared" si="338"/>
        <v>0.11778207814390219</v>
      </c>
      <c r="Q4325" s="7">
        <v>4299</v>
      </c>
      <c r="R4325" s="7">
        <v>4.9068477309378844E-4</v>
      </c>
      <c r="S4325" s="7">
        <v>-3.6365530299468376E-4</v>
      </c>
      <c r="U4325" s="7">
        <v>94.203374972605729</v>
      </c>
      <c r="V4325" s="7">
        <v>3.2491607763835079E-3</v>
      </c>
    </row>
    <row r="4326" spans="1:22" x14ac:dyDescent="0.35">
      <c r="A4326" s="5">
        <v>2013</v>
      </c>
      <c r="B4326" s="14" t="s">
        <v>26</v>
      </c>
      <c r="C4326" s="14" t="s">
        <v>100</v>
      </c>
      <c r="D4326" s="14">
        <v>2004</v>
      </c>
      <c r="E4326" s="14">
        <v>9</v>
      </c>
      <c r="F4326" s="14">
        <v>145</v>
      </c>
      <c r="G4326" s="14">
        <v>1</v>
      </c>
      <c r="H4326" s="14">
        <v>146</v>
      </c>
      <c r="I4326" s="14" t="b">
        <v>1</v>
      </c>
      <c r="J4326" s="6">
        <v>6.8493150684931503E-3</v>
      </c>
      <c r="K4326">
        <f t="shared" si="335"/>
        <v>2.8506716651046548E-4</v>
      </c>
      <c r="L4326">
        <f t="shared" si="339"/>
        <v>1.6883932199297222E-2</v>
      </c>
      <c r="M4326">
        <f t="shared" si="336"/>
        <v>1.1564337122806316E-4</v>
      </c>
      <c r="N4326">
        <f t="shared" si="337"/>
        <v>1.6883932199297222E-2</v>
      </c>
      <c r="O4326">
        <f t="shared" si="338"/>
        <v>0.15195538979367501</v>
      </c>
      <c r="Q4326" s="7">
        <v>4300</v>
      </c>
      <c r="R4326" s="7">
        <v>1.4169320530535859E-3</v>
      </c>
      <c r="S4326" s="7">
        <v>-1.2899025829544812E-3</v>
      </c>
      <c r="U4326" s="7">
        <v>94.225290379136524</v>
      </c>
      <c r="V4326" s="7">
        <v>3.2514260751144424E-3</v>
      </c>
    </row>
    <row r="4327" spans="1:22" x14ac:dyDescent="0.35">
      <c r="A4327" s="3">
        <v>2014</v>
      </c>
      <c r="B4327" s="13" t="s">
        <v>26</v>
      </c>
      <c r="C4327" s="13" t="s">
        <v>144</v>
      </c>
      <c r="D4327" s="13">
        <v>2008</v>
      </c>
      <c r="E4327" s="17">
        <v>6</v>
      </c>
      <c r="F4327" s="13">
        <v>145</v>
      </c>
      <c r="G4327" s="13">
        <v>1</v>
      </c>
      <c r="H4327" s="13">
        <v>146</v>
      </c>
      <c r="I4327" s="13" t="b">
        <v>1</v>
      </c>
      <c r="J4327" s="4">
        <v>6.8493150684931503E-3</v>
      </c>
      <c r="K4327">
        <f t="shared" ref="K4327:K4390" si="340">H4327/$H$1</f>
        <v>2.8506716651046548E-4</v>
      </c>
      <c r="L4327">
        <f t="shared" si="339"/>
        <v>1.6883932199297222E-2</v>
      </c>
      <c r="M4327">
        <f t="shared" ref="M4327:M4390" si="341">J4327*L4327</f>
        <v>1.1564337122806316E-4</v>
      </c>
      <c r="N4327">
        <f t="shared" ref="N4327:N4390" si="342">L4327</f>
        <v>1.6883932199297222E-2</v>
      </c>
      <c r="O4327">
        <f t="shared" ref="O4327:O4390" si="343">E4327*L4327</f>
        <v>0.10130359319578333</v>
      </c>
      <c r="Q4327" s="7">
        <v>4301</v>
      </c>
      <c r="R4327" s="7">
        <v>4.9068477309378844E-4</v>
      </c>
      <c r="S4327" s="7">
        <v>-3.6365530299468376E-4</v>
      </c>
      <c r="U4327" s="7">
        <v>94.247205785667319</v>
      </c>
      <c r="V4327" s="7">
        <v>3.2538739264525293E-3</v>
      </c>
    </row>
    <row r="4328" spans="1:22" x14ac:dyDescent="0.35">
      <c r="A4328" s="5">
        <v>2014</v>
      </c>
      <c r="B4328" s="14" t="s">
        <v>42</v>
      </c>
      <c r="C4328" s="14" t="s">
        <v>45</v>
      </c>
      <c r="D4328" s="14">
        <v>2005</v>
      </c>
      <c r="E4328" s="14">
        <v>9</v>
      </c>
      <c r="F4328" s="14">
        <v>146</v>
      </c>
      <c r="G4328" s="14">
        <v>1</v>
      </c>
      <c r="H4328" s="14">
        <v>147</v>
      </c>
      <c r="I4328" s="14" t="b">
        <v>1</v>
      </c>
      <c r="J4328" s="6">
        <v>6.8027210884353704E-3</v>
      </c>
      <c r="K4328">
        <f t="shared" si="340"/>
        <v>2.8701968134957828E-4</v>
      </c>
      <c r="L4328">
        <f t="shared" si="339"/>
        <v>1.6941655212805457E-2</v>
      </c>
      <c r="M4328">
        <f t="shared" si="341"/>
        <v>1.152493551891527E-4</v>
      </c>
      <c r="N4328">
        <f t="shared" si="342"/>
        <v>1.6941655212805457E-2</v>
      </c>
      <c r="O4328">
        <f t="shared" si="343"/>
        <v>0.15247489691524913</v>
      </c>
      <c r="Q4328" s="7">
        <v>4302</v>
      </c>
      <c r="R4328" s="7">
        <v>7.2522494218576626E-4</v>
      </c>
      <c r="S4328" s="7">
        <v>-5.9871715589287567E-4</v>
      </c>
      <c r="U4328" s="7">
        <v>94.269121192198114</v>
      </c>
      <c r="V4328" s="7">
        <v>3.2548375705905809E-3</v>
      </c>
    </row>
    <row r="4329" spans="1:22" x14ac:dyDescent="0.35">
      <c r="A4329" s="24">
        <v>2013</v>
      </c>
      <c r="B4329" s="17" t="s">
        <v>42</v>
      </c>
      <c r="C4329" s="17" t="s">
        <v>73</v>
      </c>
      <c r="D4329" s="17">
        <v>2006</v>
      </c>
      <c r="E4329" s="17">
        <v>7</v>
      </c>
      <c r="F4329" s="17">
        <v>148</v>
      </c>
      <c r="G4329" s="17">
        <v>1</v>
      </c>
      <c r="H4329" s="17">
        <v>149</v>
      </c>
      <c r="I4329" s="17" t="b">
        <v>1</v>
      </c>
      <c r="J4329" s="25">
        <v>6.7114093959731499E-3</v>
      </c>
      <c r="K4329">
        <f t="shared" si="340"/>
        <v>2.9092471102780382E-4</v>
      </c>
      <c r="L4329">
        <f t="shared" si="339"/>
        <v>1.7056515207620922E-2</v>
      </c>
      <c r="M4329">
        <f t="shared" si="341"/>
        <v>1.1447325642698598E-4</v>
      </c>
      <c r="N4329">
        <f t="shared" si="342"/>
        <v>1.7056515207620922E-2</v>
      </c>
      <c r="O4329">
        <f t="shared" si="343"/>
        <v>0.11939560645334646</v>
      </c>
      <c r="Q4329" s="7">
        <v>4303</v>
      </c>
      <c r="R4329" s="7">
        <v>8.545607231828377E-4</v>
      </c>
      <c r="S4329" s="7">
        <v>-6.3574153917102846E-4</v>
      </c>
      <c r="U4329" s="7">
        <v>94.291036598728894</v>
      </c>
      <c r="V4329" s="7">
        <v>3.2625687871134768E-3</v>
      </c>
    </row>
    <row r="4330" spans="1:22" x14ac:dyDescent="0.35">
      <c r="A4330" s="5">
        <v>2016</v>
      </c>
      <c r="B4330" s="14" t="s">
        <v>42</v>
      </c>
      <c r="C4330" s="14" t="s">
        <v>112</v>
      </c>
      <c r="D4330" s="14">
        <v>2006</v>
      </c>
      <c r="E4330" s="14">
        <v>10</v>
      </c>
      <c r="F4330" s="14">
        <v>148</v>
      </c>
      <c r="G4330" s="14">
        <v>1</v>
      </c>
      <c r="H4330" s="14">
        <v>149</v>
      </c>
      <c r="I4330" s="14" t="b">
        <v>1</v>
      </c>
      <c r="J4330" s="6">
        <v>6.7114093959731499E-3</v>
      </c>
      <c r="K4330">
        <f t="shared" si="340"/>
        <v>2.9092471102780382E-4</v>
      </c>
      <c r="L4330">
        <f t="shared" si="339"/>
        <v>1.7056515207620922E-2</v>
      </c>
      <c r="M4330">
        <f t="shared" si="341"/>
        <v>1.1447325642698598E-4</v>
      </c>
      <c r="N4330">
        <f t="shared" si="342"/>
        <v>1.7056515207620922E-2</v>
      </c>
      <c r="O4330">
        <f t="shared" si="343"/>
        <v>0.1705651520762092</v>
      </c>
      <c r="Q4330" s="7">
        <v>4304</v>
      </c>
      <c r="R4330" s="7">
        <v>1.0298177434047537E-3</v>
      </c>
      <c r="S4330" s="7">
        <v>-8.5163747298723123E-4</v>
      </c>
      <c r="U4330" s="7">
        <v>94.312952005259689</v>
      </c>
      <c r="V4330" s="7">
        <v>3.2633659521750977E-3</v>
      </c>
    </row>
    <row r="4331" spans="1:22" x14ac:dyDescent="0.35">
      <c r="A4331" s="24">
        <v>2015</v>
      </c>
      <c r="B4331" s="17" t="s">
        <v>42</v>
      </c>
      <c r="C4331" s="17" t="s">
        <v>73</v>
      </c>
      <c r="D4331" s="17">
        <v>2008</v>
      </c>
      <c r="E4331" s="17">
        <v>7</v>
      </c>
      <c r="F4331" s="17">
        <v>149</v>
      </c>
      <c r="G4331" s="17">
        <v>1</v>
      </c>
      <c r="H4331" s="17">
        <v>150</v>
      </c>
      <c r="I4331" s="17" t="b">
        <v>1</v>
      </c>
      <c r="J4331" s="25">
        <v>6.6666666666666697E-3</v>
      </c>
      <c r="K4331">
        <f t="shared" si="340"/>
        <v>2.9287722586691657E-4</v>
      </c>
      <c r="L4331">
        <f t="shared" si="339"/>
        <v>1.7113656122141656E-2</v>
      </c>
      <c r="M4331">
        <f t="shared" si="341"/>
        <v>1.1409104081427775E-4</v>
      </c>
      <c r="N4331">
        <f t="shared" si="342"/>
        <v>1.7113656122141656E-2</v>
      </c>
      <c r="O4331">
        <f t="shared" si="343"/>
        <v>0.11979559285499158</v>
      </c>
      <c r="Q4331" s="7">
        <v>4305</v>
      </c>
      <c r="R4331" s="7">
        <v>1.9291725027316897E-3</v>
      </c>
      <c r="S4331" s="7">
        <v>-1.6779522990075448E-3</v>
      </c>
      <c r="U4331" s="7">
        <v>94.334867411790484</v>
      </c>
      <c r="V4331" s="7">
        <v>3.2679755964179925E-3</v>
      </c>
    </row>
    <row r="4332" spans="1:22" x14ac:dyDescent="0.35">
      <c r="A4332" s="5">
        <v>2014</v>
      </c>
      <c r="B4332" s="14" t="s">
        <v>37</v>
      </c>
      <c r="C4332" s="14" t="s">
        <v>38</v>
      </c>
      <c r="D4332" s="14">
        <v>2008</v>
      </c>
      <c r="E4332" s="14">
        <v>6</v>
      </c>
      <c r="F4332" s="14">
        <v>151</v>
      </c>
      <c r="G4332" s="14">
        <v>1</v>
      </c>
      <c r="H4332" s="14">
        <v>152</v>
      </c>
      <c r="I4332" s="14" t="b">
        <v>1</v>
      </c>
      <c r="J4332" s="6">
        <v>6.5789473684210497E-3</v>
      </c>
      <c r="K4332">
        <f t="shared" si="340"/>
        <v>2.9678225554514217E-4</v>
      </c>
      <c r="L4332">
        <f t="shared" si="339"/>
        <v>1.7227369373910287E-2</v>
      </c>
      <c r="M4332">
        <f t="shared" si="341"/>
        <v>1.1333795640730447E-4</v>
      </c>
      <c r="N4332">
        <f t="shared" si="342"/>
        <v>1.7227369373910287E-2</v>
      </c>
      <c r="O4332">
        <f t="shared" si="343"/>
        <v>0.10336421624346173</v>
      </c>
      <c r="Q4332" s="7">
        <v>4306</v>
      </c>
      <c r="R4332" s="7">
        <v>4.9872932189171419E-4</v>
      </c>
      <c r="S4332" s="7">
        <v>-3.7374884856526924E-4</v>
      </c>
      <c r="U4332" s="7">
        <v>94.356782818321278</v>
      </c>
      <c r="V4332" s="7">
        <v>3.2698388284304819E-3</v>
      </c>
    </row>
    <row r="4333" spans="1:22" x14ac:dyDescent="0.35">
      <c r="A4333" s="24">
        <v>2016</v>
      </c>
      <c r="B4333" s="17" t="s">
        <v>42</v>
      </c>
      <c r="C4333" s="17" t="s">
        <v>45</v>
      </c>
      <c r="D4333" s="17">
        <v>2009</v>
      </c>
      <c r="E4333" s="17">
        <v>7</v>
      </c>
      <c r="F4333" s="17">
        <v>151</v>
      </c>
      <c r="G4333" s="17">
        <v>1</v>
      </c>
      <c r="H4333" s="17">
        <v>152</v>
      </c>
      <c r="I4333" s="17" t="b">
        <v>1</v>
      </c>
      <c r="J4333" s="25">
        <v>6.5789473684210497E-3</v>
      </c>
      <c r="K4333">
        <f t="shared" si="340"/>
        <v>2.9678225554514217E-4</v>
      </c>
      <c r="L4333">
        <f t="shared" si="339"/>
        <v>1.7227369373910287E-2</v>
      </c>
      <c r="M4333">
        <f t="shared" si="341"/>
        <v>1.1333795640730447E-4</v>
      </c>
      <c r="N4333">
        <f t="shared" si="342"/>
        <v>1.7227369373910287E-2</v>
      </c>
      <c r="O4333">
        <f t="shared" si="343"/>
        <v>0.12059158561737202</v>
      </c>
      <c r="Q4333" s="7">
        <v>4307</v>
      </c>
      <c r="R4333" s="7">
        <v>1.2144040093808499E-3</v>
      </c>
      <c r="S4333" s="7">
        <v>-1.0904115394827177E-3</v>
      </c>
      <c r="U4333" s="7">
        <v>94.378698224852059</v>
      </c>
      <c r="V4333" s="7">
        <v>3.2706559439026391E-3</v>
      </c>
    </row>
    <row r="4334" spans="1:22" x14ac:dyDescent="0.35">
      <c r="A4334" s="5">
        <v>2014</v>
      </c>
      <c r="B4334" s="14" t="s">
        <v>26</v>
      </c>
      <c r="C4334" s="14" t="s">
        <v>78</v>
      </c>
      <c r="D4334" s="14">
        <v>2007</v>
      </c>
      <c r="E4334" s="14">
        <v>7</v>
      </c>
      <c r="F4334" s="14">
        <v>152</v>
      </c>
      <c r="G4334" s="14">
        <v>1</v>
      </c>
      <c r="H4334" s="14">
        <v>153</v>
      </c>
      <c r="I4334" s="14" t="b">
        <v>1</v>
      </c>
      <c r="J4334" s="6">
        <v>6.5359477124183E-3</v>
      </c>
      <c r="K4334">
        <f t="shared" si="340"/>
        <v>2.9873477038425491E-4</v>
      </c>
      <c r="L4334">
        <f t="shared" si="339"/>
        <v>1.7283945451900005E-2</v>
      </c>
      <c r="M4334">
        <f t="shared" si="341"/>
        <v>1.1296696373790852E-4</v>
      </c>
      <c r="N4334">
        <f t="shared" si="342"/>
        <v>1.7283945451900005E-2</v>
      </c>
      <c r="O4334">
        <f t="shared" si="343"/>
        <v>0.12098761816330003</v>
      </c>
      <c r="Q4334" s="7">
        <v>4308</v>
      </c>
      <c r="R4334" s="7">
        <v>5.0270332354063695E-4</v>
      </c>
      <c r="S4334" s="7">
        <v>-3.7871085364250481E-4</v>
      </c>
      <c r="U4334" s="7">
        <v>94.400613631382853</v>
      </c>
      <c r="V4334" s="7">
        <v>3.2708884797854692E-3</v>
      </c>
    </row>
    <row r="4335" spans="1:22" x14ac:dyDescent="0.35">
      <c r="A4335" s="24">
        <v>2015</v>
      </c>
      <c r="B4335" s="17" t="s">
        <v>26</v>
      </c>
      <c r="C4335" s="17" t="s">
        <v>110</v>
      </c>
      <c r="D4335" s="17">
        <v>2007</v>
      </c>
      <c r="E4335" s="17">
        <v>8</v>
      </c>
      <c r="F4335" s="17">
        <v>154</v>
      </c>
      <c r="G4335" s="17">
        <v>1</v>
      </c>
      <c r="H4335" s="17">
        <v>155</v>
      </c>
      <c r="I4335" s="17" t="b">
        <v>1</v>
      </c>
      <c r="J4335" s="25">
        <v>6.4516129032258099E-3</v>
      </c>
      <c r="K4335">
        <f t="shared" si="340"/>
        <v>3.0263980006248046E-4</v>
      </c>
      <c r="L4335">
        <f t="shared" si="339"/>
        <v>1.7396545635915209E-2</v>
      </c>
      <c r="M4335">
        <f t="shared" si="341"/>
        <v>1.1223577829622722E-4</v>
      </c>
      <c r="N4335">
        <f t="shared" si="342"/>
        <v>1.7396545635915209E-2</v>
      </c>
      <c r="O4335">
        <f t="shared" si="343"/>
        <v>0.13917236508732167</v>
      </c>
      <c r="Q4335" s="7">
        <v>4309</v>
      </c>
      <c r="R4335" s="7">
        <v>7.4284431077584309E-4</v>
      </c>
      <c r="S4335" s="7">
        <v>-6.1933713616412844E-4</v>
      </c>
      <c r="U4335" s="7">
        <v>94.422529037913648</v>
      </c>
      <c r="V4335" s="7">
        <v>3.2717849820579656E-3</v>
      </c>
    </row>
    <row r="4336" spans="1:22" x14ac:dyDescent="0.35">
      <c r="A4336" s="3">
        <v>2016</v>
      </c>
      <c r="B4336" s="13" t="s">
        <v>42</v>
      </c>
      <c r="C4336" s="13" t="s">
        <v>73</v>
      </c>
      <c r="D4336" s="13">
        <v>2006</v>
      </c>
      <c r="E4336" s="14">
        <v>10</v>
      </c>
      <c r="F4336" s="13">
        <v>157</v>
      </c>
      <c r="G4336" s="13">
        <v>1</v>
      </c>
      <c r="H4336" s="13">
        <v>158</v>
      </c>
      <c r="I4336" s="13" t="b">
        <v>1</v>
      </c>
      <c r="J4336" s="4">
        <v>6.3291139240506302E-3</v>
      </c>
      <c r="K4336">
        <f t="shared" si="340"/>
        <v>3.084973445798188E-4</v>
      </c>
      <c r="L4336">
        <f t="shared" si="339"/>
        <v>1.756409247811622E-2</v>
      </c>
      <c r="M4336">
        <f t="shared" si="341"/>
        <v>1.1116514226655831E-4</v>
      </c>
      <c r="N4336">
        <f t="shared" si="342"/>
        <v>1.756409247811622E-2</v>
      </c>
      <c r="O4336">
        <f t="shared" si="343"/>
        <v>0.17564092478116219</v>
      </c>
      <c r="Q4336" s="7">
        <v>4310</v>
      </c>
      <c r="R4336" s="7">
        <v>1.21917575275051E-3</v>
      </c>
      <c r="S4336" s="7">
        <v>-1.0956685781387952E-3</v>
      </c>
      <c r="U4336" s="7">
        <v>94.444444444444443</v>
      </c>
      <c r="V4336" s="7">
        <v>3.273380585655412E-3</v>
      </c>
    </row>
    <row r="4337" spans="1:22" x14ac:dyDescent="0.35">
      <c r="A4337" s="3">
        <v>2015</v>
      </c>
      <c r="B4337" s="13" t="s">
        <v>26</v>
      </c>
      <c r="C4337" s="13" t="s">
        <v>111</v>
      </c>
      <c r="D4337" s="13">
        <v>2008</v>
      </c>
      <c r="E4337" s="17">
        <v>7</v>
      </c>
      <c r="F4337" s="13">
        <v>158</v>
      </c>
      <c r="G4337" s="13">
        <v>1</v>
      </c>
      <c r="H4337" s="13">
        <v>159</v>
      </c>
      <c r="I4337" s="13" t="b">
        <v>1</v>
      </c>
      <c r="J4337" s="4">
        <v>6.2893081761006301E-3</v>
      </c>
      <c r="K4337">
        <f t="shared" si="340"/>
        <v>3.104498594189316E-4</v>
      </c>
      <c r="L4337">
        <f t="shared" si="339"/>
        <v>1.7619587379360833E-2</v>
      </c>
      <c r="M4337">
        <f t="shared" si="341"/>
        <v>1.1081501496453356E-4</v>
      </c>
      <c r="N4337">
        <f t="shared" si="342"/>
        <v>1.7619587379360833E-2</v>
      </c>
      <c r="O4337">
        <f t="shared" si="343"/>
        <v>0.12333711165552583</v>
      </c>
      <c r="Q4337" s="7">
        <v>4311</v>
      </c>
      <c r="R4337" s="7">
        <v>1.3927665141734238E-3</v>
      </c>
      <c r="S4337" s="7">
        <v>-1.218779308054062E-3</v>
      </c>
      <c r="U4337" s="7">
        <v>94.466359850975223</v>
      </c>
      <c r="V4337" s="7">
        <v>3.2741825832003461E-3</v>
      </c>
    </row>
    <row r="4338" spans="1:22" x14ac:dyDescent="0.35">
      <c r="A4338" s="3">
        <v>2013</v>
      </c>
      <c r="B4338" s="13" t="s">
        <v>26</v>
      </c>
      <c r="C4338" s="13" t="s">
        <v>27</v>
      </c>
      <c r="D4338" s="13">
        <v>2007</v>
      </c>
      <c r="E4338" s="14">
        <v>6</v>
      </c>
      <c r="F4338" s="13">
        <v>477</v>
      </c>
      <c r="G4338" s="13">
        <v>3</v>
      </c>
      <c r="H4338" s="13">
        <v>480</v>
      </c>
      <c r="I4338" s="13" t="b">
        <v>1</v>
      </c>
      <c r="J4338" s="4">
        <v>6.2500000000000003E-3</v>
      </c>
      <c r="K4338">
        <f t="shared" si="340"/>
        <v>9.372071227741331E-4</v>
      </c>
      <c r="L4338">
        <f t="shared" si="339"/>
        <v>3.0613838746131349E-2</v>
      </c>
      <c r="M4338">
        <f t="shared" si="341"/>
        <v>1.9133649216332093E-4</v>
      </c>
      <c r="N4338">
        <f t="shared" si="342"/>
        <v>3.0613838746131349E-2</v>
      </c>
      <c r="O4338">
        <f t="shared" si="343"/>
        <v>0.18368303247678808</v>
      </c>
      <c r="Q4338" s="7">
        <v>4312</v>
      </c>
      <c r="R4338" s="7">
        <v>9.999868388269014E-4</v>
      </c>
      <c r="S4338" s="7">
        <v>-8.7882346688597176E-4</v>
      </c>
      <c r="U4338" s="7">
        <v>94.488275257506018</v>
      </c>
      <c r="V4338" s="7">
        <v>3.2744900181853661E-3</v>
      </c>
    </row>
    <row r="4339" spans="1:22" x14ac:dyDescent="0.35">
      <c r="A4339" s="24">
        <v>2014</v>
      </c>
      <c r="B4339" s="17" t="s">
        <v>26</v>
      </c>
      <c r="C4339" s="17" t="s">
        <v>110</v>
      </c>
      <c r="D4339" s="17">
        <v>2008</v>
      </c>
      <c r="E4339" s="17">
        <v>6</v>
      </c>
      <c r="F4339" s="17">
        <v>163</v>
      </c>
      <c r="G4339" s="17">
        <v>1</v>
      </c>
      <c r="H4339" s="17">
        <v>164</v>
      </c>
      <c r="I4339" s="17" t="b">
        <v>1</v>
      </c>
      <c r="J4339" s="25">
        <v>6.0975609756097598E-3</v>
      </c>
      <c r="K4339">
        <f t="shared" si="340"/>
        <v>3.202124336144955E-4</v>
      </c>
      <c r="L4339">
        <f t="shared" si="339"/>
        <v>1.789448053491622E-2</v>
      </c>
      <c r="M4339">
        <f t="shared" si="341"/>
        <v>1.091126861885136E-4</v>
      </c>
      <c r="N4339">
        <f t="shared" si="342"/>
        <v>1.789448053491622E-2</v>
      </c>
      <c r="O4339">
        <f t="shared" si="343"/>
        <v>0.10736688320949732</v>
      </c>
      <c r="Q4339" s="7">
        <v>4313</v>
      </c>
      <c r="R4339" s="7">
        <v>7.6005534228484092E-4</v>
      </c>
      <c r="S4339" s="7">
        <v>-6.3934491911419819E-4</v>
      </c>
      <c r="U4339" s="7">
        <v>94.510190664036813</v>
      </c>
      <c r="V4339" s="7">
        <v>3.276041948399352E-3</v>
      </c>
    </row>
    <row r="4340" spans="1:22" x14ac:dyDescent="0.35">
      <c r="A4340" s="3">
        <v>2013</v>
      </c>
      <c r="B4340" s="13" t="s">
        <v>26</v>
      </c>
      <c r="C4340" s="13" t="s">
        <v>78</v>
      </c>
      <c r="D4340" s="13">
        <v>2007</v>
      </c>
      <c r="E4340" s="14">
        <v>6</v>
      </c>
      <c r="F4340" s="13">
        <v>165</v>
      </c>
      <c r="G4340" s="13">
        <v>1</v>
      </c>
      <c r="H4340" s="13">
        <v>166</v>
      </c>
      <c r="I4340" s="13" t="b">
        <v>1</v>
      </c>
      <c r="J4340" s="4">
        <v>6.0240963855421699E-3</v>
      </c>
      <c r="K4340">
        <f t="shared" si="340"/>
        <v>3.2411746329272104E-4</v>
      </c>
      <c r="L4340">
        <f t="shared" si="339"/>
        <v>1.8003262573564854E-2</v>
      </c>
      <c r="M4340">
        <f t="shared" si="341"/>
        <v>1.0845338899737866E-4</v>
      </c>
      <c r="N4340">
        <f t="shared" si="342"/>
        <v>1.8003262573564854E-2</v>
      </c>
      <c r="O4340">
        <f t="shared" si="343"/>
        <v>0.10801957544138913</v>
      </c>
      <c r="Q4340" s="7">
        <v>4314</v>
      </c>
      <c r="R4340" s="7">
        <v>5.1637153672875709E-4</v>
      </c>
      <c r="S4340" s="7">
        <v>-3.9566111355811431E-4</v>
      </c>
      <c r="U4340" s="7">
        <v>94.532106070567608</v>
      </c>
      <c r="V4340" s="7">
        <v>3.2838570330817668E-3</v>
      </c>
    </row>
    <row r="4341" spans="1:22" x14ac:dyDescent="0.35">
      <c r="A4341" s="3">
        <v>2013</v>
      </c>
      <c r="B4341" s="13" t="s">
        <v>42</v>
      </c>
      <c r="C4341" s="13" t="s">
        <v>96</v>
      </c>
      <c r="D4341" s="13">
        <v>2007</v>
      </c>
      <c r="E4341" s="17">
        <v>6</v>
      </c>
      <c r="F4341" s="13">
        <v>166</v>
      </c>
      <c r="G4341" s="13">
        <v>1</v>
      </c>
      <c r="H4341" s="13">
        <v>167</v>
      </c>
      <c r="I4341" s="13" t="b">
        <v>1</v>
      </c>
      <c r="J4341" s="4">
        <v>5.9880239520958096E-3</v>
      </c>
      <c r="K4341">
        <f t="shared" si="340"/>
        <v>3.2606997813183379E-4</v>
      </c>
      <c r="L4341">
        <f t="shared" si="339"/>
        <v>1.8057407846416768E-2</v>
      </c>
      <c r="M4341">
        <f t="shared" si="341"/>
        <v>1.0812819069710641E-4</v>
      </c>
      <c r="N4341">
        <f t="shared" si="342"/>
        <v>1.8057407846416768E-2</v>
      </c>
      <c r="O4341">
        <f t="shared" si="343"/>
        <v>0.10834444707850061</v>
      </c>
      <c r="Q4341" s="7">
        <v>4315</v>
      </c>
      <c r="R4341" s="7">
        <v>1.2520688650214913E-3</v>
      </c>
      <c r="S4341" s="7">
        <v>-1.1318063484907083E-3</v>
      </c>
      <c r="U4341" s="7">
        <v>94.554021477098388</v>
      </c>
      <c r="V4341" s="7">
        <v>3.2867034035850258E-3</v>
      </c>
    </row>
    <row r="4342" spans="1:22" x14ac:dyDescent="0.35">
      <c r="A4342" s="5">
        <v>2015</v>
      </c>
      <c r="B4342" s="14" t="s">
        <v>42</v>
      </c>
      <c r="C4342" s="14" t="s">
        <v>96</v>
      </c>
      <c r="D4342" s="14">
        <v>2007</v>
      </c>
      <c r="E4342" s="14">
        <v>8</v>
      </c>
      <c r="F4342" s="14">
        <v>166</v>
      </c>
      <c r="G4342" s="14">
        <v>1</v>
      </c>
      <c r="H4342" s="14">
        <v>167</v>
      </c>
      <c r="I4342" s="14" t="b">
        <v>1</v>
      </c>
      <c r="J4342" s="6">
        <v>5.9880239520958096E-3</v>
      </c>
      <c r="K4342">
        <f t="shared" si="340"/>
        <v>3.2606997813183379E-4</v>
      </c>
      <c r="L4342">
        <f t="shared" si="339"/>
        <v>1.8057407846416768E-2</v>
      </c>
      <c r="M4342">
        <f t="shared" si="341"/>
        <v>1.0812819069710641E-4</v>
      </c>
      <c r="N4342">
        <f t="shared" si="342"/>
        <v>1.8057407846416768E-2</v>
      </c>
      <c r="O4342">
        <f t="shared" si="343"/>
        <v>0.14445926277133414</v>
      </c>
      <c r="Q4342" s="7">
        <v>4316</v>
      </c>
      <c r="R4342" s="7">
        <v>5.2211981998384984E-4</v>
      </c>
      <c r="S4342" s="7">
        <v>-4.0273835939549029E-4</v>
      </c>
      <c r="U4342" s="7">
        <v>94.575936883629183</v>
      </c>
      <c r="V4342" s="7">
        <v>3.2896554923089513E-3</v>
      </c>
    </row>
    <row r="4343" spans="1:22" x14ac:dyDescent="0.35">
      <c r="A4343" s="24">
        <v>2013</v>
      </c>
      <c r="B4343" s="17" t="s">
        <v>26</v>
      </c>
      <c r="C4343" s="17" t="s">
        <v>100</v>
      </c>
      <c r="D4343" s="17">
        <v>2007</v>
      </c>
      <c r="E4343" s="17">
        <v>6</v>
      </c>
      <c r="F4343" s="17">
        <v>167</v>
      </c>
      <c r="G4343" s="17">
        <v>1</v>
      </c>
      <c r="H4343" s="17">
        <v>168</v>
      </c>
      <c r="I4343" s="17" t="b">
        <v>1</v>
      </c>
      <c r="J4343" s="25">
        <v>5.9523809523809503E-3</v>
      </c>
      <c r="K4343">
        <f t="shared" si="340"/>
        <v>3.2802249297094659E-4</v>
      </c>
      <c r="L4343">
        <f t="shared" si="339"/>
        <v>1.8111391248905939E-2</v>
      </c>
      <c r="M4343">
        <f t="shared" si="341"/>
        <v>1.0780590029110674E-4</v>
      </c>
      <c r="N4343">
        <f t="shared" si="342"/>
        <v>1.8111391248905939E-2</v>
      </c>
      <c r="O4343">
        <f t="shared" si="343"/>
        <v>0.10866834749343562</v>
      </c>
      <c r="Q4343" s="7">
        <v>4317</v>
      </c>
      <c r="R4343" s="7">
        <v>7.7688517595550489E-4</v>
      </c>
      <c r="S4343" s="7">
        <v>-6.5878972911232109E-4</v>
      </c>
      <c r="U4343" s="7">
        <v>94.597852290159977</v>
      </c>
      <c r="V4343" s="7">
        <v>3.2957952699266832E-3</v>
      </c>
    </row>
    <row r="4344" spans="1:22" x14ac:dyDescent="0.35">
      <c r="A4344" s="3">
        <v>2016</v>
      </c>
      <c r="B4344" s="13" t="s">
        <v>104</v>
      </c>
      <c r="C4344" s="13" t="s">
        <v>115</v>
      </c>
      <c r="D4344" s="13">
        <v>2010</v>
      </c>
      <c r="E4344" s="14">
        <v>6</v>
      </c>
      <c r="F4344" s="13">
        <v>173</v>
      </c>
      <c r="G4344" s="13">
        <v>1</v>
      </c>
      <c r="H4344" s="13">
        <v>174</v>
      </c>
      <c r="I4344" s="13" t="b">
        <v>1</v>
      </c>
      <c r="J4344" s="4">
        <v>5.74712643678161E-3</v>
      </c>
      <c r="K4344">
        <f t="shared" si="340"/>
        <v>3.3973758200562322E-4</v>
      </c>
      <c r="L4344">
        <f t="shared" si="339"/>
        <v>1.843197173407184E-2</v>
      </c>
      <c r="M4344">
        <f t="shared" si="341"/>
        <v>1.0593087203489565E-4</v>
      </c>
      <c r="N4344">
        <f t="shared" si="342"/>
        <v>1.843197173407184E-2</v>
      </c>
      <c r="O4344">
        <f t="shared" si="343"/>
        <v>0.11059183040443105</v>
      </c>
      <c r="Q4344" s="7">
        <v>4318</v>
      </c>
      <c r="R4344" s="7">
        <v>5.2780550290454278E-4</v>
      </c>
      <c r="S4344" s="7">
        <v>-4.0971005606135898E-4</v>
      </c>
      <c r="U4344" s="7">
        <v>94.619767696690772</v>
      </c>
      <c r="V4344" s="7">
        <v>3.302597744181296E-3</v>
      </c>
    </row>
    <row r="4345" spans="1:22" x14ac:dyDescent="0.35">
      <c r="A4345" s="3">
        <v>2013</v>
      </c>
      <c r="B4345" s="13" t="s">
        <v>26</v>
      </c>
      <c r="C4345" s="13" t="s">
        <v>78</v>
      </c>
      <c r="D4345" s="13">
        <v>2006</v>
      </c>
      <c r="E4345" s="17">
        <v>7</v>
      </c>
      <c r="F4345" s="13">
        <v>175</v>
      </c>
      <c r="G4345" s="13">
        <v>1</v>
      </c>
      <c r="H4345" s="13">
        <v>176</v>
      </c>
      <c r="I4345" s="13" t="b">
        <v>1</v>
      </c>
      <c r="J4345" s="4">
        <v>5.6818181818181802E-3</v>
      </c>
      <c r="K4345">
        <f t="shared" si="340"/>
        <v>3.4364261168384882E-4</v>
      </c>
      <c r="L4345">
        <f t="shared" si="339"/>
        <v>1.8537599944001618E-2</v>
      </c>
      <c r="M4345">
        <f t="shared" si="341"/>
        <v>1.0532727240910007E-4</v>
      </c>
      <c r="N4345">
        <f t="shared" si="342"/>
        <v>1.8537599944001618E-2</v>
      </c>
      <c r="O4345">
        <f t="shared" si="343"/>
        <v>0.12976319960801133</v>
      </c>
      <c r="Q4345" s="7">
        <v>4319</v>
      </c>
      <c r="R4345" s="7">
        <v>5.2968716841965684E-4</v>
      </c>
      <c r="S4345" s="7">
        <v>-4.1201124491603173E-4</v>
      </c>
      <c r="U4345" s="7">
        <v>94.641683103221553</v>
      </c>
      <c r="V4345" s="7">
        <v>3.3042836893338134E-3</v>
      </c>
    </row>
    <row r="4346" spans="1:22" x14ac:dyDescent="0.35">
      <c r="A4346" s="3">
        <v>2014</v>
      </c>
      <c r="B4346" s="13" t="s">
        <v>26</v>
      </c>
      <c r="C4346" s="13" t="s">
        <v>111</v>
      </c>
      <c r="D4346" s="13">
        <v>2008</v>
      </c>
      <c r="E4346" s="14">
        <v>6</v>
      </c>
      <c r="F4346" s="13">
        <v>175</v>
      </c>
      <c r="G4346" s="13">
        <v>1</v>
      </c>
      <c r="H4346" s="13">
        <v>176</v>
      </c>
      <c r="I4346" s="13" t="b">
        <v>1</v>
      </c>
      <c r="J4346" s="4">
        <v>5.6818181818181802E-3</v>
      </c>
      <c r="K4346">
        <f t="shared" si="340"/>
        <v>3.4364261168384882E-4</v>
      </c>
      <c r="L4346">
        <f t="shared" si="339"/>
        <v>1.8537599944001618E-2</v>
      </c>
      <c r="M4346">
        <f t="shared" si="341"/>
        <v>1.0532727240910007E-4</v>
      </c>
      <c r="N4346">
        <f t="shared" si="342"/>
        <v>1.8537599944001618E-2</v>
      </c>
      <c r="O4346">
        <f t="shared" si="343"/>
        <v>0.11122559966400972</v>
      </c>
      <c r="Q4346" s="7">
        <v>4320</v>
      </c>
      <c r="R4346" s="7">
        <v>5.315621731091767E-4</v>
      </c>
      <c r="S4346" s="7">
        <v>-4.1430133352155391E-4</v>
      </c>
      <c r="U4346" s="7">
        <v>94.663598509752347</v>
      </c>
      <c r="V4346" s="7">
        <v>3.3066725116091397E-3</v>
      </c>
    </row>
    <row r="4347" spans="1:22" x14ac:dyDescent="0.35">
      <c r="A4347" s="3">
        <v>2013</v>
      </c>
      <c r="B4347" s="13" t="s">
        <v>26</v>
      </c>
      <c r="C4347" s="13" t="s">
        <v>110</v>
      </c>
      <c r="D4347" s="13">
        <v>2007</v>
      </c>
      <c r="E4347" s="17">
        <v>6</v>
      </c>
      <c r="F4347" s="13">
        <v>178</v>
      </c>
      <c r="G4347" s="13">
        <v>1</v>
      </c>
      <c r="H4347" s="13">
        <v>179</v>
      </c>
      <c r="I4347" s="13" t="b">
        <v>1</v>
      </c>
      <c r="J4347" s="4">
        <v>5.5865921787709499E-3</v>
      </c>
      <c r="K4347">
        <f t="shared" si="340"/>
        <v>3.4950015620118711E-4</v>
      </c>
      <c r="L4347">
        <f t="shared" si="339"/>
        <v>1.8694923273476868E-2</v>
      </c>
      <c r="M4347">
        <f t="shared" si="341"/>
        <v>1.0444091214232888E-4</v>
      </c>
      <c r="N4347">
        <f t="shared" si="342"/>
        <v>1.8694923273476868E-2</v>
      </c>
      <c r="O4347">
        <f t="shared" si="343"/>
        <v>0.11216953964086121</v>
      </c>
      <c r="Q4347" s="7">
        <v>4321</v>
      </c>
      <c r="R4347" s="7">
        <v>1.0368990638635379E-3</v>
      </c>
      <c r="S4347" s="7">
        <v>-9.2004894651714604E-4</v>
      </c>
      <c r="U4347" s="7">
        <v>94.685513916283142</v>
      </c>
      <c r="V4347" s="7">
        <v>3.3075670530867815E-3</v>
      </c>
    </row>
    <row r="4348" spans="1:22" x14ac:dyDescent="0.35">
      <c r="A4348" s="5">
        <v>2015</v>
      </c>
      <c r="B4348" s="14" t="s">
        <v>26</v>
      </c>
      <c r="C4348" s="14" t="s">
        <v>78</v>
      </c>
      <c r="D4348" s="14">
        <v>2007</v>
      </c>
      <c r="E4348" s="14">
        <v>8</v>
      </c>
      <c r="F4348" s="14">
        <v>178</v>
      </c>
      <c r="G4348" s="14">
        <v>1</v>
      </c>
      <c r="H4348" s="14">
        <v>179</v>
      </c>
      <c r="I4348" s="14" t="b">
        <v>1</v>
      </c>
      <c r="J4348" s="6">
        <v>5.5865921787709499E-3</v>
      </c>
      <c r="K4348">
        <f t="shared" si="340"/>
        <v>3.4950015620118711E-4</v>
      </c>
      <c r="L4348">
        <f t="shared" si="339"/>
        <v>1.8694923273476868E-2</v>
      </c>
      <c r="M4348">
        <f t="shared" si="341"/>
        <v>1.0444091214232888E-4</v>
      </c>
      <c r="N4348">
        <f t="shared" si="342"/>
        <v>1.8694923273476868E-2</v>
      </c>
      <c r="O4348">
        <f t="shared" si="343"/>
        <v>0.14955938618781495</v>
      </c>
      <c r="Q4348" s="7">
        <v>4322</v>
      </c>
      <c r="R4348" s="7">
        <v>1.4766156350275407E-3</v>
      </c>
      <c r="S4348" s="7">
        <v>-1.3125082337313888E-3</v>
      </c>
      <c r="U4348" s="7">
        <v>94.707429322813937</v>
      </c>
      <c r="V4348" s="7">
        <v>3.3086401836140479E-3</v>
      </c>
    </row>
    <row r="4349" spans="1:22" x14ac:dyDescent="0.35">
      <c r="A4349" s="24">
        <v>2013</v>
      </c>
      <c r="B4349" s="17" t="s">
        <v>42</v>
      </c>
      <c r="C4349" s="17" t="s">
        <v>96</v>
      </c>
      <c r="D4349" s="17">
        <v>2005</v>
      </c>
      <c r="E4349" s="17">
        <v>8</v>
      </c>
      <c r="F4349" s="17">
        <v>179</v>
      </c>
      <c r="G4349" s="17">
        <v>1</v>
      </c>
      <c r="H4349" s="17">
        <v>180</v>
      </c>
      <c r="I4349" s="17" t="b">
        <v>1</v>
      </c>
      <c r="J4349" s="25">
        <v>5.5555555555555601E-3</v>
      </c>
      <c r="K4349">
        <f t="shared" si="340"/>
        <v>3.5145267104029991E-4</v>
      </c>
      <c r="L4349">
        <f t="shared" si="339"/>
        <v>1.8747070998966744E-2</v>
      </c>
      <c r="M4349">
        <f t="shared" si="341"/>
        <v>1.0415039443870422E-4</v>
      </c>
      <c r="N4349">
        <f t="shared" si="342"/>
        <v>1.8747070998966744E-2</v>
      </c>
      <c r="O4349">
        <f t="shared" si="343"/>
        <v>0.14997656799173395</v>
      </c>
      <c r="Q4349" s="7">
        <v>4323</v>
      </c>
      <c r="R4349" s="7">
        <v>7.9063642362075864E-4</v>
      </c>
      <c r="S4349" s="7">
        <v>-6.7459496732134763E-4</v>
      </c>
      <c r="U4349" s="7">
        <v>94.729344729344717</v>
      </c>
      <c r="V4349" s="7">
        <v>3.3086401836140479E-3</v>
      </c>
    </row>
    <row r="4350" spans="1:22" x14ac:dyDescent="0.35">
      <c r="A4350" s="3">
        <v>2017</v>
      </c>
      <c r="B4350" s="13" t="s">
        <v>42</v>
      </c>
      <c r="C4350" s="13" t="s">
        <v>45</v>
      </c>
      <c r="D4350" s="13">
        <v>2009</v>
      </c>
      <c r="E4350" s="14">
        <v>8</v>
      </c>
      <c r="F4350" s="13">
        <v>179</v>
      </c>
      <c r="G4350" s="13">
        <v>1</v>
      </c>
      <c r="H4350" s="13">
        <v>180</v>
      </c>
      <c r="I4350" s="13" t="b">
        <v>1</v>
      </c>
      <c r="J4350" s="4">
        <v>5.5555555555555601E-3</v>
      </c>
      <c r="K4350">
        <f t="shared" si="340"/>
        <v>3.5145267104029991E-4</v>
      </c>
      <c r="L4350">
        <f t="shared" si="339"/>
        <v>1.8747070998966744E-2</v>
      </c>
      <c r="M4350">
        <f t="shared" si="341"/>
        <v>1.0415039443870422E-4</v>
      </c>
      <c r="N4350">
        <f t="shared" si="342"/>
        <v>1.8747070998966744E-2</v>
      </c>
      <c r="O4350">
        <f t="shared" si="343"/>
        <v>0.14997656799173395</v>
      </c>
      <c r="Q4350" s="7">
        <v>4324</v>
      </c>
      <c r="R4350" s="7">
        <v>1.3020802747125851E-3</v>
      </c>
      <c r="S4350" s="7">
        <v>-1.1864369034845219E-3</v>
      </c>
      <c r="U4350" s="7">
        <v>94.751260135875512</v>
      </c>
      <c r="V4350" s="7">
        <v>3.3140452576887617E-3</v>
      </c>
    </row>
    <row r="4351" spans="1:22" x14ac:dyDescent="0.35">
      <c r="A4351" s="3">
        <v>2017</v>
      </c>
      <c r="B4351" s="13" t="s">
        <v>33</v>
      </c>
      <c r="C4351" s="13" t="s">
        <v>34</v>
      </c>
      <c r="D4351" s="13">
        <v>2010</v>
      </c>
      <c r="E4351" s="17">
        <v>7</v>
      </c>
      <c r="F4351" s="13">
        <v>181</v>
      </c>
      <c r="G4351" s="13">
        <v>1</v>
      </c>
      <c r="H4351" s="13">
        <v>182</v>
      </c>
      <c r="I4351" s="13" t="b">
        <v>1</v>
      </c>
      <c r="J4351" s="4">
        <v>5.4945054945054897E-3</v>
      </c>
      <c r="K4351">
        <f t="shared" si="340"/>
        <v>3.5535770071852546E-4</v>
      </c>
      <c r="L4351">
        <f t="shared" si="339"/>
        <v>1.8850933682937974E-2</v>
      </c>
      <c r="M4351">
        <f t="shared" si="341"/>
        <v>1.035765586974613E-4</v>
      </c>
      <c r="N4351">
        <f t="shared" si="342"/>
        <v>1.8850933682937974E-2</v>
      </c>
      <c r="O4351">
        <f t="shared" si="343"/>
        <v>0.13195653578056582</v>
      </c>
      <c r="Q4351" s="7">
        <v>4325</v>
      </c>
      <c r="R4351" s="7">
        <v>5.3899697016682462E-4</v>
      </c>
      <c r="S4351" s="7">
        <v>-4.2335359893876144E-4</v>
      </c>
      <c r="U4351" s="7">
        <v>94.773175542406307</v>
      </c>
      <c r="V4351" s="7">
        <v>3.3157035241211208E-3</v>
      </c>
    </row>
    <row r="4352" spans="1:22" x14ac:dyDescent="0.35">
      <c r="A4352" s="5">
        <v>2017</v>
      </c>
      <c r="B4352" s="14" t="s">
        <v>104</v>
      </c>
      <c r="C4352" s="14" t="s">
        <v>105</v>
      </c>
      <c r="D4352" s="14">
        <v>2011</v>
      </c>
      <c r="E4352" s="14">
        <v>6</v>
      </c>
      <c r="F4352" s="14">
        <v>186</v>
      </c>
      <c r="G4352" s="14">
        <v>1</v>
      </c>
      <c r="H4352" s="14">
        <v>187</v>
      </c>
      <c r="I4352" s="14" t="b">
        <v>1</v>
      </c>
      <c r="J4352" s="6">
        <v>5.3475935828877002E-3</v>
      </c>
      <c r="K4352">
        <f t="shared" si="340"/>
        <v>3.6512027491408935E-4</v>
      </c>
      <c r="L4352">
        <f t="shared" si="339"/>
        <v>1.9108120653640676E-2</v>
      </c>
      <c r="M4352">
        <f t="shared" si="341"/>
        <v>1.021824633884528E-4</v>
      </c>
      <c r="N4352">
        <f t="shared" si="342"/>
        <v>1.9108120653640676E-2</v>
      </c>
      <c r="O4352">
        <f t="shared" si="343"/>
        <v>0.11464872392184405</v>
      </c>
      <c r="Q4352" s="7">
        <v>4326</v>
      </c>
      <c r="R4352" s="7">
        <v>1.3065318441928967E-3</v>
      </c>
      <c r="S4352" s="7">
        <v>-1.1912824890037441E-3</v>
      </c>
      <c r="U4352" s="7">
        <v>94.795090948937101</v>
      </c>
      <c r="V4352" s="7">
        <v>3.3166373936014369E-3</v>
      </c>
    </row>
    <row r="4353" spans="1:22" x14ac:dyDescent="0.35">
      <c r="A4353" s="3">
        <v>2017</v>
      </c>
      <c r="B4353" s="13" t="s">
        <v>30</v>
      </c>
      <c r="C4353" s="13" t="s">
        <v>32</v>
      </c>
      <c r="D4353" s="13">
        <v>2010</v>
      </c>
      <c r="E4353" s="17">
        <v>7</v>
      </c>
      <c r="F4353" s="13">
        <v>188</v>
      </c>
      <c r="G4353" s="13">
        <v>1</v>
      </c>
      <c r="H4353" s="13">
        <v>189</v>
      </c>
      <c r="I4353" s="13" t="b">
        <v>1</v>
      </c>
      <c r="J4353" s="4">
        <v>5.2910052910052898E-3</v>
      </c>
      <c r="K4353">
        <f t="shared" si="340"/>
        <v>3.690253045923149E-4</v>
      </c>
      <c r="L4353">
        <f t="shared" si="339"/>
        <v>1.9210031353236123E-2</v>
      </c>
      <c r="M4353">
        <f t="shared" si="341"/>
        <v>1.0164037753034983E-4</v>
      </c>
      <c r="N4353">
        <f t="shared" si="342"/>
        <v>1.9210031353236123E-2</v>
      </c>
      <c r="O4353">
        <f t="shared" si="343"/>
        <v>0.13447021947265286</v>
      </c>
      <c r="Q4353" s="7">
        <v>4327</v>
      </c>
      <c r="R4353" s="7">
        <v>8.0146756425007607E-4</v>
      </c>
      <c r="S4353" s="7">
        <v>-6.8699430782309006E-4</v>
      </c>
      <c r="U4353" s="7">
        <v>94.817006355467882</v>
      </c>
      <c r="V4353" s="7">
        <v>3.3186449063391083E-3</v>
      </c>
    </row>
    <row r="4354" spans="1:22" x14ac:dyDescent="0.35">
      <c r="A4354" s="5">
        <v>2017</v>
      </c>
      <c r="B4354" s="14" t="s">
        <v>26</v>
      </c>
      <c r="C4354" s="14" t="s">
        <v>35</v>
      </c>
      <c r="D4354" s="14">
        <v>2011</v>
      </c>
      <c r="E4354" s="14">
        <v>6</v>
      </c>
      <c r="F4354" s="14">
        <v>195</v>
      </c>
      <c r="G4354" s="14">
        <v>1</v>
      </c>
      <c r="H4354" s="14">
        <v>196</v>
      </c>
      <c r="I4354" s="14" t="b">
        <v>1</v>
      </c>
      <c r="J4354" s="6">
        <v>5.1020408163265302E-3</v>
      </c>
      <c r="K4354">
        <f t="shared" si="340"/>
        <v>3.8269290846610433E-4</v>
      </c>
      <c r="L4354">
        <f t="shared" si="339"/>
        <v>1.9562538395262112E-2</v>
      </c>
      <c r="M4354">
        <f t="shared" si="341"/>
        <v>9.9808869363582199E-5</v>
      </c>
      <c r="N4354">
        <f t="shared" si="342"/>
        <v>1.9562538395262112E-2</v>
      </c>
      <c r="O4354">
        <f t="shared" si="343"/>
        <v>0.11737523037157267</v>
      </c>
      <c r="Q4354" s="7">
        <v>4328</v>
      </c>
      <c r="R4354" s="7">
        <v>1.5723509008467574E-3</v>
      </c>
      <c r="S4354" s="7">
        <v>-1.4578776444197715E-3</v>
      </c>
      <c r="U4354" s="7">
        <v>94.838921761998677</v>
      </c>
      <c r="V4354" s="7">
        <v>3.3217433987409602E-3</v>
      </c>
    </row>
    <row r="4355" spans="1:22" x14ac:dyDescent="0.35">
      <c r="A4355" s="3">
        <v>2014</v>
      </c>
      <c r="B4355" s="13" t="s">
        <v>42</v>
      </c>
      <c r="C4355" s="13" t="s">
        <v>73</v>
      </c>
      <c r="D4355" s="13">
        <v>2008</v>
      </c>
      <c r="E4355" s="17">
        <v>6</v>
      </c>
      <c r="F4355" s="13">
        <v>199</v>
      </c>
      <c r="G4355" s="13">
        <v>1</v>
      </c>
      <c r="H4355" s="13">
        <v>200</v>
      </c>
      <c r="I4355" s="13" t="b">
        <v>1</v>
      </c>
      <c r="J4355" s="4">
        <v>5.0000000000000001E-3</v>
      </c>
      <c r="K4355">
        <f t="shared" si="340"/>
        <v>3.9050296782255548E-4</v>
      </c>
      <c r="L4355">
        <f t="shared" si="339"/>
        <v>1.9761147937874344E-2</v>
      </c>
      <c r="M4355">
        <f t="shared" si="341"/>
        <v>9.8805739689371725E-5</v>
      </c>
      <c r="N4355">
        <f t="shared" si="342"/>
        <v>1.9761147937874344E-2</v>
      </c>
      <c r="O4355">
        <f t="shared" si="343"/>
        <v>0.11856688762724607</v>
      </c>
      <c r="Q4355" s="7">
        <v>4329</v>
      </c>
      <c r="R4355" s="7">
        <v>8.0415255523577796E-4</v>
      </c>
      <c r="S4355" s="7">
        <v>-6.9006151442150025E-4</v>
      </c>
      <c r="U4355" s="7">
        <v>94.860837168529471</v>
      </c>
      <c r="V4355" s="7">
        <v>3.3343438937122713E-3</v>
      </c>
    </row>
    <row r="4356" spans="1:22" x14ac:dyDescent="0.35">
      <c r="A4356" s="3">
        <v>2017</v>
      </c>
      <c r="B4356" s="13" t="s">
        <v>42</v>
      </c>
      <c r="C4356" s="13" t="s">
        <v>45</v>
      </c>
      <c r="D4356" s="13">
        <v>2011</v>
      </c>
      <c r="E4356" s="14">
        <v>6</v>
      </c>
      <c r="F4356" s="13">
        <v>211</v>
      </c>
      <c r="G4356" s="13">
        <v>1</v>
      </c>
      <c r="H4356" s="13">
        <v>212</v>
      </c>
      <c r="I4356" s="13" t="b">
        <v>1</v>
      </c>
      <c r="J4356" s="4">
        <v>4.7169811320754698E-3</v>
      </c>
      <c r="K4356">
        <f t="shared" si="340"/>
        <v>4.1393314589190875E-4</v>
      </c>
      <c r="L4356">
        <f t="shared" ref="L4356:L4419" si="344">SQRT(K4356)</f>
        <v>2.0345347032968222E-2</v>
      </c>
      <c r="M4356">
        <f t="shared" si="341"/>
        <v>9.5968618080038742E-5</v>
      </c>
      <c r="N4356">
        <f t="shared" si="342"/>
        <v>2.0345347032968222E-2</v>
      </c>
      <c r="O4356">
        <f t="shared" si="343"/>
        <v>0.12207208219780932</v>
      </c>
      <c r="Q4356" s="7">
        <v>4330</v>
      </c>
      <c r="R4356" s="7">
        <v>5.4996074296418296E-4</v>
      </c>
      <c r="S4356" s="7">
        <v>-4.366227865568785E-4</v>
      </c>
      <c r="U4356" s="7">
        <v>94.882752575060266</v>
      </c>
      <c r="V4356" s="7">
        <v>3.3422313004854332E-3</v>
      </c>
    </row>
    <row r="4357" spans="1:22" x14ac:dyDescent="0.35">
      <c r="A4357" s="3">
        <v>2014</v>
      </c>
      <c r="B4357" s="13" t="s">
        <v>42</v>
      </c>
      <c r="C4357" s="13" t="s">
        <v>45</v>
      </c>
      <c r="D4357" s="13">
        <v>2006</v>
      </c>
      <c r="E4357" s="17">
        <v>8</v>
      </c>
      <c r="F4357" s="13">
        <v>214</v>
      </c>
      <c r="G4357" s="13">
        <v>1</v>
      </c>
      <c r="H4357" s="13">
        <v>215</v>
      </c>
      <c r="I4357" s="13" t="b">
        <v>1</v>
      </c>
      <c r="J4357" s="4">
        <v>4.6511627906976804E-3</v>
      </c>
      <c r="K4357">
        <f t="shared" si="340"/>
        <v>4.197906904092471E-4</v>
      </c>
      <c r="L4357">
        <f t="shared" si="344"/>
        <v>2.0488794264408219E-2</v>
      </c>
      <c r="M4357">
        <f t="shared" si="341"/>
        <v>9.529671750887556E-5</v>
      </c>
      <c r="N4357">
        <f t="shared" si="342"/>
        <v>2.0488794264408219E-2</v>
      </c>
      <c r="O4357">
        <f t="shared" si="343"/>
        <v>0.16391035411526575</v>
      </c>
      <c r="Q4357" s="7">
        <v>4331</v>
      </c>
      <c r="R4357" s="7">
        <v>8.094958203640056E-4</v>
      </c>
      <c r="S4357" s="7">
        <v>-6.9615786395670108E-4</v>
      </c>
      <c r="U4357" s="7">
        <v>94.904667981591047</v>
      </c>
      <c r="V4357" s="7">
        <v>3.3455582828899287E-3</v>
      </c>
    </row>
    <row r="4358" spans="1:22" x14ac:dyDescent="0.35">
      <c r="A4358" s="3">
        <v>2016</v>
      </c>
      <c r="B4358" s="13" t="s">
        <v>42</v>
      </c>
      <c r="C4358" s="13" t="s">
        <v>45</v>
      </c>
      <c r="D4358" s="13">
        <v>2007</v>
      </c>
      <c r="E4358" s="14">
        <v>9</v>
      </c>
      <c r="F4358" s="13">
        <v>220</v>
      </c>
      <c r="G4358" s="13">
        <v>1</v>
      </c>
      <c r="H4358" s="13">
        <v>221</v>
      </c>
      <c r="I4358" s="13" t="b">
        <v>1</v>
      </c>
      <c r="J4358" s="4">
        <v>4.5248868778280599E-3</v>
      </c>
      <c r="K4358">
        <f t="shared" si="340"/>
        <v>4.3150577944392379E-4</v>
      </c>
      <c r="L4358">
        <f t="shared" si="344"/>
        <v>2.0772717189716027E-2</v>
      </c>
      <c r="M4358">
        <f t="shared" si="341"/>
        <v>9.3994195428579428E-5</v>
      </c>
      <c r="N4358">
        <f t="shared" si="342"/>
        <v>2.0772717189716027E-2</v>
      </c>
      <c r="O4358">
        <f t="shared" si="343"/>
        <v>0.18695445470744423</v>
      </c>
      <c r="Q4358" s="7">
        <v>4332</v>
      </c>
      <c r="R4358" s="7">
        <v>8.1215427028002237E-4</v>
      </c>
      <c r="S4358" s="7">
        <v>-6.9918730654211384E-4</v>
      </c>
      <c r="U4358" s="7">
        <v>94.926583388121841</v>
      </c>
      <c r="V4358" s="7">
        <v>3.3455582828899287E-3</v>
      </c>
    </row>
    <row r="4359" spans="1:22" x14ac:dyDescent="0.35">
      <c r="A4359" s="24">
        <v>2016</v>
      </c>
      <c r="B4359" s="17" t="s">
        <v>42</v>
      </c>
      <c r="C4359" s="17" t="s">
        <v>45</v>
      </c>
      <c r="D4359" s="17">
        <v>2010</v>
      </c>
      <c r="E4359" s="17">
        <v>6</v>
      </c>
      <c r="F4359" s="17">
        <v>223</v>
      </c>
      <c r="G4359" s="17">
        <v>1</v>
      </c>
      <c r="H4359" s="17">
        <v>224</v>
      </c>
      <c r="I4359" s="17" t="b">
        <v>1</v>
      </c>
      <c r="J4359" s="25">
        <v>4.4642857142857097E-3</v>
      </c>
      <c r="K4359">
        <f t="shared" si="340"/>
        <v>4.3736332396126208E-4</v>
      </c>
      <c r="L4359">
        <f t="shared" si="344"/>
        <v>2.0913233225908951E-2</v>
      </c>
      <c r="M4359">
        <f t="shared" si="341"/>
        <v>9.3362648329950576E-5</v>
      </c>
      <c r="N4359">
        <f t="shared" si="342"/>
        <v>2.0913233225908951E-2</v>
      </c>
      <c r="O4359">
        <f t="shared" si="343"/>
        <v>0.12547939935545371</v>
      </c>
      <c r="Q4359" s="7">
        <v>4333</v>
      </c>
      <c r="R4359" s="7">
        <v>1.0795289980440339E-3</v>
      </c>
      <c r="S4359" s="7">
        <v>-9.6729321974780669E-4</v>
      </c>
      <c r="U4359" s="7">
        <v>94.948498794652636</v>
      </c>
      <c r="V4359" s="7">
        <v>3.3506656540004806E-3</v>
      </c>
    </row>
    <row r="4360" spans="1:22" x14ac:dyDescent="0.35">
      <c r="A4360" s="3">
        <v>2015</v>
      </c>
      <c r="B4360" s="13" t="s">
        <v>42</v>
      </c>
      <c r="C4360" s="13" t="s">
        <v>43</v>
      </c>
      <c r="D4360" s="13">
        <v>2009</v>
      </c>
      <c r="E4360" s="14">
        <v>6</v>
      </c>
      <c r="F4360" s="13">
        <v>269</v>
      </c>
      <c r="G4360" s="13">
        <v>1</v>
      </c>
      <c r="H4360" s="13">
        <v>270</v>
      </c>
      <c r="I4360" s="13" t="b">
        <v>1</v>
      </c>
      <c r="J4360" s="4">
        <v>3.7037037037036999E-3</v>
      </c>
      <c r="K4360">
        <f t="shared" si="340"/>
        <v>5.271790065604499E-4</v>
      </c>
      <c r="L4360">
        <f t="shared" si="344"/>
        <v>2.2960379059598513E-2</v>
      </c>
      <c r="M4360">
        <f t="shared" si="341"/>
        <v>8.5038440961475892E-5</v>
      </c>
      <c r="N4360">
        <f t="shared" si="342"/>
        <v>2.2960379059598513E-2</v>
      </c>
      <c r="O4360">
        <f t="shared" si="343"/>
        <v>0.13776227435759109</v>
      </c>
      <c r="Q4360" s="7">
        <v>4334</v>
      </c>
      <c r="R4360" s="7">
        <v>1.6191417938748965E-3</v>
      </c>
      <c r="S4360" s="7">
        <v>-1.5079766516083383E-3</v>
      </c>
      <c r="U4360" s="7">
        <v>94.970414201183431</v>
      </c>
      <c r="V4360" s="7">
        <v>3.3526606917801162E-3</v>
      </c>
    </row>
    <row r="4361" spans="1:22" x14ac:dyDescent="0.35">
      <c r="A4361" s="24">
        <v>2015</v>
      </c>
      <c r="B4361" s="17" t="s">
        <v>42</v>
      </c>
      <c r="C4361" s="17" t="s">
        <v>43</v>
      </c>
      <c r="D4361" s="17">
        <v>2008</v>
      </c>
      <c r="E4361" s="17">
        <v>7</v>
      </c>
      <c r="F4361" s="17">
        <v>276</v>
      </c>
      <c r="G4361" s="17">
        <v>1</v>
      </c>
      <c r="H4361" s="17">
        <v>277</v>
      </c>
      <c r="I4361" s="17" t="b">
        <v>1</v>
      </c>
      <c r="J4361" s="25">
        <v>3.6101083032491002E-3</v>
      </c>
      <c r="K4361">
        <f t="shared" si="340"/>
        <v>5.4084661043423928E-4</v>
      </c>
      <c r="L4361">
        <f t="shared" si="344"/>
        <v>2.3256109099207445E-2</v>
      </c>
      <c r="M4361">
        <f t="shared" si="341"/>
        <v>8.3957072560315743E-5</v>
      </c>
      <c r="N4361">
        <f t="shared" si="342"/>
        <v>2.3256109099207445E-2</v>
      </c>
      <c r="O4361">
        <f t="shared" si="343"/>
        <v>0.16279276369445211</v>
      </c>
      <c r="Q4361" s="7">
        <v>4335</v>
      </c>
      <c r="R4361" s="7">
        <v>8.2792572856371909E-4</v>
      </c>
      <c r="S4361" s="7">
        <v>-7.1711071359918557E-4</v>
      </c>
      <c r="U4361" s="7">
        <v>94.992329607714211</v>
      </c>
      <c r="V4361" s="7">
        <v>3.3541324585015463E-3</v>
      </c>
    </row>
    <row r="4362" spans="1:22" x14ac:dyDescent="0.35">
      <c r="A4362" s="3">
        <v>2017</v>
      </c>
      <c r="B4362" s="13" t="s">
        <v>42</v>
      </c>
      <c r="C4362" s="13" t="s">
        <v>45</v>
      </c>
      <c r="D4362" s="13">
        <v>2007</v>
      </c>
      <c r="E4362" s="14">
        <v>10</v>
      </c>
      <c r="F4362" s="13">
        <v>276</v>
      </c>
      <c r="G4362" s="13">
        <v>1</v>
      </c>
      <c r="H4362" s="13">
        <v>277</v>
      </c>
      <c r="I4362" s="13" t="b">
        <v>1</v>
      </c>
      <c r="J4362" s="4">
        <v>3.6101083032491002E-3</v>
      </c>
      <c r="K4362">
        <f t="shared" si="340"/>
        <v>5.4084661043423928E-4</v>
      </c>
      <c r="L4362">
        <f t="shared" si="344"/>
        <v>2.3256109099207445E-2</v>
      </c>
      <c r="M4362">
        <f t="shared" si="341"/>
        <v>8.3957072560315743E-5</v>
      </c>
      <c r="N4362">
        <f t="shared" si="342"/>
        <v>2.3256109099207445E-2</v>
      </c>
      <c r="O4362">
        <f t="shared" si="343"/>
        <v>0.23256109099207445</v>
      </c>
      <c r="Q4362" s="7">
        <v>4336</v>
      </c>
      <c r="R4362" s="7">
        <v>9.7730588671917067E-4</v>
      </c>
      <c r="S4362" s="7">
        <v>-7.8596939455584977E-4</v>
      </c>
      <c r="U4362" s="7">
        <v>95.014245014245006</v>
      </c>
      <c r="V4362" s="7">
        <v>3.3562640967583386E-3</v>
      </c>
    </row>
    <row r="4363" spans="1:22" x14ac:dyDescent="0.35">
      <c r="A4363" s="3">
        <v>2014</v>
      </c>
      <c r="B4363" s="13" t="s">
        <v>30</v>
      </c>
      <c r="C4363" s="13" t="s">
        <v>48</v>
      </c>
      <c r="D4363" s="13">
        <v>2008</v>
      </c>
      <c r="E4363" s="17">
        <v>6</v>
      </c>
      <c r="F4363" s="13">
        <v>295</v>
      </c>
      <c r="G4363" s="13">
        <v>1</v>
      </c>
      <c r="H4363" s="13">
        <v>296</v>
      </c>
      <c r="I4363" s="13" t="b">
        <v>1</v>
      </c>
      <c r="J4363" s="4">
        <v>3.3783783783783799E-3</v>
      </c>
      <c r="K4363">
        <f t="shared" si="340"/>
        <v>5.7794439237738205E-4</v>
      </c>
      <c r="L4363">
        <f t="shared" si="344"/>
        <v>2.4040474046436399E-2</v>
      </c>
      <c r="M4363">
        <f t="shared" si="341"/>
        <v>8.1217817724447324E-5</v>
      </c>
      <c r="N4363">
        <f t="shared" si="342"/>
        <v>2.4040474046436399E-2</v>
      </c>
      <c r="O4363">
        <f t="shared" si="343"/>
        <v>0.14424284427861839</v>
      </c>
      <c r="Q4363" s="7">
        <v>4337</v>
      </c>
      <c r="R4363" s="7">
        <v>5.7125737518837726E-4</v>
      </c>
      <c r="S4363" s="7">
        <v>-4.6214468899986367E-4</v>
      </c>
      <c r="U4363" s="7">
        <v>95.036160420775801</v>
      </c>
      <c r="V4363" s="7">
        <v>3.3587492982071663E-3</v>
      </c>
    </row>
    <row r="4364" spans="1:22" x14ac:dyDescent="0.35">
      <c r="A4364" s="3">
        <v>2014</v>
      </c>
      <c r="B4364" s="13" t="s">
        <v>42</v>
      </c>
      <c r="C4364" s="13" t="s">
        <v>45</v>
      </c>
      <c r="D4364" s="13">
        <v>2008</v>
      </c>
      <c r="E4364" s="14">
        <v>6</v>
      </c>
      <c r="F4364" s="13">
        <v>294</v>
      </c>
      <c r="G4364" s="13">
        <v>0</v>
      </c>
      <c r="H4364" s="13">
        <v>294</v>
      </c>
      <c r="I4364" s="13" t="b">
        <v>1</v>
      </c>
      <c r="J4364" s="4">
        <v>0</v>
      </c>
      <c r="K4364">
        <f t="shared" si="340"/>
        <v>5.7403936269915655E-4</v>
      </c>
      <c r="L4364">
        <f t="shared" si="344"/>
        <v>2.395911857099832E-2</v>
      </c>
      <c r="M4364">
        <f t="shared" si="341"/>
        <v>0</v>
      </c>
      <c r="N4364">
        <f t="shared" si="342"/>
        <v>2.395911857099832E-2</v>
      </c>
      <c r="O4364">
        <f t="shared" si="343"/>
        <v>0.14375471142598992</v>
      </c>
      <c r="Q4364" s="7">
        <v>4338</v>
      </c>
      <c r="R4364" s="7">
        <v>5.7473009638555369E-4</v>
      </c>
      <c r="S4364" s="7">
        <v>-4.6627670738817501E-4</v>
      </c>
      <c r="U4364" s="7">
        <v>95.058075827306595</v>
      </c>
      <c r="V4364" s="7">
        <v>3.3610553398782197E-3</v>
      </c>
    </row>
    <row r="4365" spans="1:22" x14ac:dyDescent="0.35">
      <c r="A4365" s="24">
        <v>2015</v>
      </c>
      <c r="B4365" s="17" t="s">
        <v>42</v>
      </c>
      <c r="C4365" s="17" t="s">
        <v>45</v>
      </c>
      <c r="D4365" s="17">
        <v>2007</v>
      </c>
      <c r="E4365" s="17">
        <v>8</v>
      </c>
      <c r="F4365" s="17">
        <v>283</v>
      </c>
      <c r="G4365" s="17">
        <v>0</v>
      </c>
      <c r="H4365" s="17">
        <v>283</v>
      </c>
      <c r="I4365" s="17" t="b">
        <v>1</v>
      </c>
      <c r="J4365" s="25">
        <v>0</v>
      </c>
      <c r="K4365">
        <f t="shared" si="340"/>
        <v>5.5256169946891597E-4</v>
      </c>
      <c r="L4365">
        <f t="shared" si="344"/>
        <v>2.3506630968067627E-2</v>
      </c>
      <c r="M4365">
        <f t="shared" si="341"/>
        <v>0</v>
      </c>
      <c r="N4365">
        <f t="shared" si="342"/>
        <v>2.3506630968067627E-2</v>
      </c>
      <c r="O4365">
        <f t="shared" si="343"/>
        <v>0.18805304774454101</v>
      </c>
      <c r="Q4365" s="7">
        <v>4339</v>
      </c>
      <c r="R4365" s="7">
        <v>5.7645861185644915E-4</v>
      </c>
      <c r="S4365" s="7">
        <v>-4.6833042115934274E-4</v>
      </c>
      <c r="U4365" s="7">
        <v>95.079991233837376</v>
      </c>
      <c r="V4365" s="7">
        <v>3.3610553398782201E-3</v>
      </c>
    </row>
    <row r="4366" spans="1:22" x14ac:dyDescent="0.35">
      <c r="A4366" s="5">
        <v>2016</v>
      </c>
      <c r="B4366" s="14" t="s">
        <v>42</v>
      </c>
      <c r="C4366" s="14" t="s">
        <v>43</v>
      </c>
      <c r="D4366" s="14">
        <v>2010</v>
      </c>
      <c r="E4366" s="14">
        <v>6</v>
      </c>
      <c r="F4366" s="14">
        <v>237</v>
      </c>
      <c r="G4366" s="14">
        <v>0</v>
      </c>
      <c r="H4366" s="14">
        <v>237</v>
      </c>
      <c r="I4366" s="14" t="b">
        <v>1</v>
      </c>
      <c r="J4366" s="6">
        <v>0</v>
      </c>
      <c r="K4366">
        <f t="shared" si="340"/>
        <v>4.6274601686972821E-4</v>
      </c>
      <c r="L4366">
        <f t="shared" si="344"/>
        <v>2.1511532183220428E-2</v>
      </c>
      <c r="M4366">
        <f t="shared" si="341"/>
        <v>0</v>
      </c>
      <c r="N4366">
        <f t="shared" si="342"/>
        <v>2.1511532183220428E-2</v>
      </c>
      <c r="O4366">
        <f t="shared" si="343"/>
        <v>0.12906919309932258</v>
      </c>
      <c r="Q4366" s="7">
        <v>4340</v>
      </c>
      <c r="R4366" s="7">
        <v>1.1205382843057301E-3</v>
      </c>
      <c r="S4366" s="7">
        <v>-1.0124100936086237E-3</v>
      </c>
      <c r="U4366" s="7">
        <v>95.101906640368171</v>
      </c>
      <c r="V4366" s="7">
        <v>3.3659655767400722E-3</v>
      </c>
    </row>
    <row r="4367" spans="1:22" x14ac:dyDescent="0.35">
      <c r="A4367" s="24">
        <v>2013</v>
      </c>
      <c r="B4367" s="17" t="s">
        <v>33</v>
      </c>
      <c r="C4367" s="17" t="s">
        <v>34</v>
      </c>
      <c r="D4367" s="17">
        <v>2007</v>
      </c>
      <c r="E4367" s="17">
        <v>6</v>
      </c>
      <c r="F4367" s="17">
        <v>207</v>
      </c>
      <c r="G4367" s="17">
        <v>0</v>
      </c>
      <c r="H4367" s="17">
        <v>207</v>
      </c>
      <c r="I4367" s="17" t="b">
        <v>1</v>
      </c>
      <c r="J4367" s="25">
        <v>0</v>
      </c>
      <c r="K4367">
        <f t="shared" si="340"/>
        <v>4.0417057169634492E-4</v>
      </c>
      <c r="L4367">
        <f t="shared" si="344"/>
        <v>2.0103993924002885E-2</v>
      </c>
      <c r="M4367">
        <f t="shared" si="341"/>
        <v>0</v>
      </c>
      <c r="N4367">
        <f t="shared" si="342"/>
        <v>2.0103993924002885E-2</v>
      </c>
      <c r="O4367">
        <f t="shared" si="343"/>
        <v>0.1206239635440173</v>
      </c>
      <c r="Q4367" s="7">
        <v>4341</v>
      </c>
      <c r="R4367" s="7">
        <v>5.7818195983235302E-4</v>
      </c>
      <c r="S4367" s="7">
        <v>-4.7037605954124628E-4</v>
      </c>
      <c r="U4367" s="7">
        <v>95.123822046898965</v>
      </c>
      <c r="V4367" s="7">
        <v>3.3678252634448463E-3</v>
      </c>
    </row>
    <row r="4368" spans="1:22" x14ac:dyDescent="0.35">
      <c r="A4368" s="5">
        <v>2016</v>
      </c>
      <c r="B4368" s="14" t="s">
        <v>42</v>
      </c>
      <c r="C4368" s="14" t="s">
        <v>73</v>
      </c>
      <c r="D4368" s="14">
        <v>2008</v>
      </c>
      <c r="E4368" s="14">
        <v>8</v>
      </c>
      <c r="F4368" s="14">
        <v>173</v>
      </c>
      <c r="G4368" s="14">
        <v>0</v>
      </c>
      <c r="H4368" s="14">
        <v>173</v>
      </c>
      <c r="I4368" s="14" t="b">
        <v>1</v>
      </c>
      <c r="J4368" s="6">
        <v>0</v>
      </c>
      <c r="K4368">
        <f t="shared" si="340"/>
        <v>3.3778506716651048E-4</v>
      </c>
      <c r="L4368">
        <f t="shared" si="344"/>
        <v>1.8378929978823861E-2</v>
      </c>
      <c r="M4368">
        <f t="shared" si="341"/>
        <v>0</v>
      </c>
      <c r="N4368">
        <f t="shared" si="342"/>
        <v>1.8378929978823861E-2</v>
      </c>
      <c r="O4368">
        <f t="shared" si="343"/>
        <v>0.14703143983059089</v>
      </c>
      <c r="Q4368" s="7">
        <v>4342</v>
      </c>
      <c r="R4368" s="7">
        <v>5.884160633669686E-4</v>
      </c>
      <c r="S4368" s="7">
        <v>-4.8248519133207296E-4</v>
      </c>
      <c r="U4368" s="7">
        <v>95.14573745342976</v>
      </c>
      <c r="V4368" s="7">
        <v>3.3715154000912803E-3</v>
      </c>
    </row>
    <row r="4369" spans="1:22" x14ac:dyDescent="0.35">
      <c r="A4369" s="3">
        <v>2017</v>
      </c>
      <c r="B4369" s="13" t="s">
        <v>42</v>
      </c>
      <c r="C4369" s="13" t="s">
        <v>43</v>
      </c>
      <c r="D4369" s="13">
        <v>2010</v>
      </c>
      <c r="E4369" s="17">
        <v>7</v>
      </c>
      <c r="F4369" s="13">
        <v>169</v>
      </c>
      <c r="G4369" s="13">
        <v>0</v>
      </c>
      <c r="H4369" s="13">
        <v>169</v>
      </c>
      <c r="I4369" s="13" t="b">
        <v>1</v>
      </c>
      <c r="J4369" s="4">
        <v>0</v>
      </c>
      <c r="K4369">
        <f t="shared" si="340"/>
        <v>3.2997500781005933E-4</v>
      </c>
      <c r="L4369">
        <f t="shared" si="344"/>
        <v>1.8165214224171961E-2</v>
      </c>
      <c r="M4369">
        <f t="shared" si="341"/>
        <v>0</v>
      </c>
      <c r="N4369">
        <f t="shared" si="342"/>
        <v>1.8165214224171961E-2</v>
      </c>
      <c r="O4369">
        <f t="shared" si="343"/>
        <v>0.12715649956920372</v>
      </c>
      <c r="Q4369" s="7">
        <v>4343</v>
      </c>
      <c r="R4369" s="7">
        <v>8.7106216558954699E-4</v>
      </c>
      <c r="S4369" s="7">
        <v>-7.6573489318044693E-4</v>
      </c>
      <c r="U4369" s="7">
        <v>95.16765285996054</v>
      </c>
      <c r="V4369" s="7">
        <v>3.379891848777997E-3</v>
      </c>
    </row>
    <row r="4370" spans="1:22" x14ac:dyDescent="0.35">
      <c r="A4370" s="5">
        <v>2015</v>
      </c>
      <c r="B4370" s="14" t="s">
        <v>42</v>
      </c>
      <c r="C4370" s="14" t="s">
        <v>45</v>
      </c>
      <c r="D4370" s="14">
        <v>2008</v>
      </c>
      <c r="E4370" s="14">
        <v>7</v>
      </c>
      <c r="F4370" s="14">
        <v>161</v>
      </c>
      <c r="G4370" s="14">
        <v>0</v>
      </c>
      <c r="H4370" s="14">
        <v>161</v>
      </c>
      <c r="I4370" s="14" t="b">
        <v>1</v>
      </c>
      <c r="J4370" s="6">
        <v>0</v>
      </c>
      <c r="K4370">
        <f t="shared" si="340"/>
        <v>3.1435488909715715E-4</v>
      </c>
      <c r="L4370">
        <f t="shared" si="344"/>
        <v>1.7730056094021732E-2</v>
      </c>
      <c r="M4370">
        <f t="shared" si="341"/>
        <v>0</v>
      </c>
      <c r="N4370">
        <f t="shared" si="342"/>
        <v>1.7730056094021732E-2</v>
      </c>
      <c r="O4370">
        <f t="shared" si="343"/>
        <v>0.12411039265815213</v>
      </c>
      <c r="Q4370" s="7">
        <v>4344</v>
      </c>
      <c r="R4370" s="7">
        <v>5.9178810279737239E-4</v>
      </c>
      <c r="S4370" s="7">
        <v>-4.8646083038827233E-4</v>
      </c>
      <c r="U4370" s="7">
        <v>95.189568266491335</v>
      </c>
      <c r="V4370" s="7">
        <v>3.3878299213511366E-3</v>
      </c>
    </row>
    <row r="4371" spans="1:22" x14ac:dyDescent="0.35">
      <c r="A4371" s="3">
        <v>2013</v>
      </c>
      <c r="B4371" s="13" t="s">
        <v>42</v>
      </c>
      <c r="C4371" s="13" t="s">
        <v>73</v>
      </c>
      <c r="D4371" s="13">
        <v>2004</v>
      </c>
      <c r="E4371" s="17">
        <v>9</v>
      </c>
      <c r="F4371" s="13">
        <v>160</v>
      </c>
      <c r="G4371" s="13">
        <v>0</v>
      </c>
      <c r="H4371" s="13">
        <v>160</v>
      </c>
      <c r="I4371" s="13" t="b">
        <v>1</v>
      </c>
      <c r="J4371" s="4">
        <v>0</v>
      </c>
      <c r="K4371">
        <f t="shared" si="340"/>
        <v>3.1240237425804435E-4</v>
      </c>
      <c r="L4371">
        <f t="shared" si="344"/>
        <v>1.7674908041006729E-2</v>
      </c>
      <c r="M4371">
        <f t="shared" si="341"/>
        <v>0</v>
      </c>
      <c r="N4371">
        <f t="shared" si="342"/>
        <v>1.7674908041006729E-2</v>
      </c>
      <c r="O4371">
        <f t="shared" si="343"/>
        <v>0.15907417236906057</v>
      </c>
      <c r="Q4371" s="7">
        <v>4345</v>
      </c>
      <c r="R4371" s="7">
        <v>5.9681043982898196E-4</v>
      </c>
      <c r="S4371" s="7">
        <v>-4.9236952768665304E-4</v>
      </c>
      <c r="U4371" s="7">
        <v>95.21148367302213</v>
      </c>
      <c r="V4371" s="7">
        <v>3.3886534030453707E-3</v>
      </c>
    </row>
    <row r="4372" spans="1:22" x14ac:dyDescent="0.35">
      <c r="A4372" s="5">
        <v>2014</v>
      </c>
      <c r="B4372" s="14" t="s">
        <v>26</v>
      </c>
      <c r="C4372" s="14" t="s">
        <v>110</v>
      </c>
      <c r="D4372" s="14">
        <v>2006</v>
      </c>
      <c r="E4372" s="14">
        <v>8</v>
      </c>
      <c r="F4372" s="14">
        <v>156</v>
      </c>
      <c r="G4372" s="14">
        <v>0</v>
      </c>
      <c r="H4372" s="14">
        <v>156</v>
      </c>
      <c r="I4372" s="14" t="b">
        <v>1</v>
      </c>
      <c r="J4372" s="6">
        <v>0</v>
      </c>
      <c r="K4372">
        <f t="shared" si="340"/>
        <v>3.0459231490159326E-4</v>
      </c>
      <c r="L4372">
        <f t="shared" si="344"/>
        <v>1.7452573303143388E-2</v>
      </c>
      <c r="M4372">
        <f t="shared" si="341"/>
        <v>0</v>
      </c>
      <c r="N4372">
        <f t="shared" si="342"/>
        <v>1.7452573303143388E-2</v>
      </c>
      <c r="O4372">
        <f t="shared" si="343"/>
        <v>0.1396205864251471</v>
      </c>
      <c r="Q4372" s="7">
        <v>4346</v>
      </c>
      <c r="R4372" s="7">
        <v>1.1600988042282012E-3</v>
      </c>
      <c r="S4372" s="7">
        <v>-1.0556578920858724E-3</v>
      </c>
      <c r="U4372" s="7">
        <v>95.233399079552925</v>
      </c>
      <c r="V4372" s="7">
        <v>3.3914727502759538E-3</v>
      </c>
    </row>
    <row r="4373" spans="1:22" x14ac:dyDescent="0.35">
      <c r="A4373" s="3">
        <v>2016</v>
      </c>
      <c r="B4373" s="13" t="s">
        <v>26</v>
      </c>
      <c r="C4373" s="13" t="s">
        <v>110</v>
      </c>
      <c r="D4373" s="13">
        <v>2008</v>
      </c>
      <c r="E4373" s="17">
        <v>8</v>
      </c>
      <c r="F4373" s="13">
        <v>156</v>
      </c>
      <c r="G4373" s="13">
        <v>0</v>
      </c>
      <c r="H4373" s="13">
        <v>156</v>
      </c>
      <c r="I4373" s="13" t="b">
        <v>1</v>
      </c>
      <c r="J4373" s="4">
        <v>0</v>
      </c>
      <c r="K4373">
        <f t="shared" si="340"/>
        <v>3.0459231490159326E-4</v>
      </c>
      <c r="L4373">
        <f t="shared" si="344"/>
        <v>1.7452573303143388E-2</v>
      </c>
      <c r="M4373">
        <f t="shared" si="341"/>
        <v>0</v>
      </c>
      <c r="N4373">
        <f t="shared" si="342"/>
        <v>1.7452573303143388E-2</v>
      </c>
      <c r="O4373">
        <f t="shared" si="343"/>
        <v>0.1396205864251471</v>
      </c>
      <c r="Q4373" s="7">
        <v>4347</v>
      </c>
      <c r="R4373" s="7">
        <v>1.1633347904421623E-3</v>
      </c>
      <c r="S4373" s="7">
        <v>-1.059184396003458E-3</v>
      </c>
      <c r="U4373" s="7">
        <v>95.255314486083705</v>
      </c>
      <c r="V4373" s="7">
        <v>3.3943365704085602E-3</v>
      </c>
    </row>
    <row r="4374" spans="1:22" x14ac:dyDescent="0.35">
      <c r="A4374" s="3">
        <v>2014</v>
      </c>
      <c r="B4374" s="13" t="s">
        <v>42</v>
      </c>
      <c r="C4374" s="13" t="s">
        <v>73</v>
      </c>
      <c r="D4374" s="13">
        <v>2007</v>
      </c>
      <c r="E4374" s="14">
        <v>7</v>
      </c>
      <c r="F4374" s="13">
        <v>154</v>
      </c>
      <c r="G4374" s="13">
        <v>0</v>
      </c>
      <c r="H4374" s="13">
        <v>154</v>
      </c>
      <c r="I4374" s="13" t="b">
        <v>1</v>
      </c>
      <c r="J4374" s="4">
        <v>0</v>
      </c>
      <c r="K4374">
        <f t="shared" si="340"/>
        <v>3.0068728522336771E-4</v>
      </c>
      <c r="L4374">
        <f t="shared" si="344"/>
        <v>1.7340336940883466E-2</v>
      </c>
      <c r="M4374">
        <f t="shared" si="341"/>
        <v>0</v>
      </c>
      <c r="N4374">
        <f t="shared" si="342"/>
        <v>1.7340336940883466E-2</v>
      </c>
      <c r="O4374">
        <f t="shared" si="343"/>
        <v>0.12138235858618426</v>
      </c>
      <c r="Q4374" s="7">
        <v>4348</v>
      </c>
      <c r="R4374" s="7">
        <v>1.1633347904421623E-3</v>
      </c>
      <c r="S4374" s="7">
        <v>-1.059184396003458E-3</v>
      </c>
      <c r="U4374" s="7">
        <v>95.2772298926145</v>
      </c>
      <c r="V4374" s="7">
        <v>3.3947900939646138E-3</v>
      </c>
    </row>
    <row r="4375" spans="1:22" x14ac:dyDescent="0.35">
      <c r="A4375" s="24">
        <v>2017</v>
      </c>
      <c r="B4375" s="17" t="s">
        <v>42</v>
      </c>
      <c r="C4375" s="17" t="s">
        <v>73</v>
      </c>
      <c r="D4375" s="17">
        <v>2007</v>
      </c>
      <c r="E4375" s="17">
        <v>10</v>
      </c>
      <c r="F4375" s="17">
        <v>153</v>
      </c>
      <c r="G4375" s="17">
        <v>0</v>
      </c>
      <c r="H4375" s="17">
        <v>153</v>
      </c>
      <c r="I4375" s="17" t="b">
        <v>1</v>
      </c>
      <c r="J4375" s="25">
        <v>0</v>
      </c>
      <c r="K4375">
        <f t="shared" si="340"/>
        <v>2.9873477038425491E-4</v>
      </c>
      <c r="L4375">
        <f t="shared" si="344"/>
        <v>1.7283945451900005E-2</v>
      </c>
      <c r="M4375">
        <f t="shared" si="341"/>
        <v>0</v>
      </c>
      <c r="N4375">
        <f t="shared" si="342"/>
        <v>1.7283945451900005E-2</v>
      </c>
      <c r="O4375">
        <f t="shared" si="343"/>
        <v>0.17283945451900007</v>
      </c>
      <c r="Q4375" s="7">
        <v>4349</v>
      </c>
      <c r="R4375" s="7">
        <v>8.8578538574828666E-4</v>
      </c>
      <c r="S4375" s="7">
        <v>-7.8220882705082534E-4</v>
      </c>
      <c r="U4375" s="7">
        <v>95.299145299145295</v>
      </c>
      <c r="V4375" s="7">
        <v>3.3996822671291862E-3</v>
      </c>
    </row>
    <row r="4376" spans="1:22" x14ac:dyDescent="0.35">
      <c r="A4376" s="3">
        <v>2014</v>
      </c>
      <c r="B4376" s="13" t="s">
        <v>26</v>
      </c>
      <c r="C4376" s="13" t="s">
        <v>130</v>
      </c>
      <c r="D4376" s="13">
        <v>2007</v>
      </c>
      <c r="E4376" s="14">
        <v>7</v>
      </c>
      <c r="F4376" s="13">
        <v>144</v>
      </c>
      <c r="G4376" s="13">
        <v>0</v>
      </c>
      <c r="H4376" s="13">
        <v>144</v>
      </c>
      <c r="I4376" s="13" t="b">
        <v>1</v>
      </c>
      <c r="J4376" s="4">
        <v>0</v>
      </c>
      <c r="K4376">
        <f t="shared" si="340"/>
        <v>2.8116213683223993E-4</v>
      </c>
      <c r="L4376">
        <f t="shared" si="344"/>
        <v>1.676789005308181E-2</v>
      </c>
      <c r="M4376">
        <f t="shared" si="341"/>
        <v>0</v>
      </c>
      <c r="N4376">
        <f t="shared" si="342"/>
        <v>1.676789005308181E-2</v>
      </c>
      <c r="O4376">
        <f t="shared" si="343"/>
        <v>0.11737523037157267</v>
      </c>
      <c r="Q4376" s="7">
        <v>4350</v>
      </c>
      <c r="R4376" s="7">
        <v>6.1000121395436203E-4</v>
      </c>
      <c r="S4376" s="7">
        <v>-5.0781875056590928E-4</v>
      </c>
      <c r="U4376" s="7">
        <v>95.321060705676089</v>
      </c>
      <c r="V4376" s="7">
        <v>3.4016756850749666E-3</v>
      </c>
    </row>
    <row r="4377" spans="1:22" x14ac:dyDescent="0.35">
      <c r="A4377" s="24">
        <v>2015</v>
      </c>
      <c r="B4377" s="17" t="s">
        <v>42</v>
      </c>
      <c r="C4377" s="17" t="s">
        <v>112</v>
      </c>
      <c r="D4377" s="17">
        <v>2005</v>
      </c>
      <c r="E4377" s="17">
        <v>10</v>
      </c>
      <c r="F4377" s="17">
        <v>144</v>
      </c>
      <c r="G4377" s="17">
        <v>0</v>
      </c>
      <c r="H4377" s="17">
        <v>144</v>
      </c>
      <c r="I4377" s="17" t="b">
        <v>1</v>
      </c>
      <c r="J4377" s="25">
        <v>0</v>
      </c>
      <c r="K4377">
        <f t="shared" si="340"/>
        <v>2.8116213683223993E-4</v>
      </c>
      <c r="L4377">
        <f t="shared" si="344"/>
        <v>1.676789005308181E-2</v>
      </c>
      <c r="M4377">
        <f t="shared" si="341"/>
        <v>0</v>
      </c>
      <c r="N4377">
        <f t="shared" si="342"/>
        <v>1.676789005308181E-2</v>
      </c>
      <c r="O4377">
        <f t="shared" si="343"/>
        <v>0.1676789005308181</v>
      </c>
      <c r="Q4377" s="7">
        <v>4351</v>
      </c>
      <c r="R4377" s="7">
        <v>9.0265900451732693E-4</v>
      </c>
      <c r="S4377" s="7">
        <v>-8.0101862698697711E-4</v>
      </c>
      <c r="U4377" s="7">
        <v>95.34297611220687</v>
      </c>
      <c r="V4377" s="7">
        <v>3.4017968921188349E-3</v>
      </c>
    </row>
    <row r="4378" spans="1:22" x14ac:dyDescent="0.35">
      <c r="A4378" s="3">
        <v>2014</v>
      </c>
      <c r="B4378" s="13" t="s">
        <v>26</v>
      </c>
      <c r="C4378" s="13" t="s">
        <v>110</v>
      </c>
      <c r="D4378" s="13">
        <v>2007</v>
      </c>
      <c r="E4378" s="14">
        <v>7</v>
      </c>
      <c r="F4378" s="13">
        <v>136</v>
      </c>
      <c r="G4378" s="13">
        <v>0</v>
      </c>
      <c r="H4378" s="13">
        <v>136</v>
      </c>
      <c r="I4378" s="13" t="b">
        <v>1</v>
      </c>
      <c r="J4378" s="4">
        <v>0</v>
      </c>
      <c r="K4378">
        <f t="shared" si="340"/>
        <v>2.655420181193377E-4</v>
      </c>
      <c r="L4378">
        <f t="shared" si="344"/>
        <v>1.6295460046262509E-2</v>
      </c>
      <c r="M4378">
        <f t="shared" si="341"/>
        <v>0</v>
      </c>
      <c r="N4378">
        <f t="shared" si="342"/>
        <v>1.6295460046262509E-2</v>
      </c>
      <c r="O4378">
        <f t="shared" si="343"/>
        <v>0.11406822032383757</v>
      </c>
      <c r="Q4378" s="7">
        <v>4352</v>
      </c>
      <c r="R4378" s="7">
        <v>6.2450789302845831E-4</v>
      </c>
      <c r="S4378" s="7">
        <v>-5.2469902366487616E-4</v>
      </c>
      <c r="U4378" s="7">
        <v>95.364891518737664</v>
      </c>
      <c r="V4378" s="7">
        <v>3.4017968921188349E-3</v>
      </c>
    </row>
    <row r="4379" spans="1:22" x14ac:dyDescent="0.35">
      <c r="A4379" s="24">
        <v>2015</v>
      </c>
      <c r="B4379" s="17" t="s">
        <v>26</v>
      </c>
      <c r="C4379" s="17" t="s">
        <v>110</v>
      </c>
      <c r="D4379" s="17">
        <v>2008</v>
      </c>
      <c r="E4379" s="17">
        <v>7</v>
      </c>
      <c r="F4379" s="17">
        <v>135</v>
      </c>
      <c r="G4379" s="17">
        <v>0</v>
      </c>
      <c r="H4379" s="17">
        <v>135</v>
      </c>
      <c r="I4379" s="17" t="b">
        <v>1</v>
      </c>
      <c r="J4379" s="25">
        <v>0</v>
      </c>
      <c r="K4379">
        <f t="shared" si="340"/>
        <v>2.6358950328022495E-4</v>
      </c>
      <c r="L4379">
        <f t="shared" si="344"/>
        <v>1.6235439731655713E-2</v>
      </c>
      <c r="M4379">
        <f t="shared" si="341"/>
        <v>0</v>
      </c>
      <c r="N4379">
        <f t="shared" si="342"/>
        <v>1.6235439731655713E-2</v>
      </c>
      <c r="O4379">
        <f t="shared" si="343"/>
        <v>0.11364807812158999</v>
      </c>
      <c r="Q4379" s="7">
        <v>4353</v>
      </c>
      <c r="R4379" s="7">
        <v>6.3084823723563699E-4</v>
      </c>
      <c r="S4379" s="7">
        <v>-5.320424975462653E-4</v>
      </c>
      <c r="U4379" s="7">
        <v>95.386806925268459</v>
      </c>
      <c r="V4379" s="7">
        <v>3.4026563813402784E-3</v>
      </c>
    </row>
    <row r="4380" spans="1:22" x14ac:dyDescent="0.35">
      <c r="A4380" s="5">
        <v>2017</v>
      </c>
      <c r="B4380" s="14" t="s">
        <v>26</v>
      </c>
      <c r="C4380" s="14" t="s">
        <v>78</v>
      </c>
      <c r="D4380" s="14">
        <v>2006</v>
      </c>
      <c r="E4380" s="14">
        <v>11</v>
      </c>
      <c r="F4380" s="14">
        <v>133</v>
      </c>
      <c r="G4380" s="14">
        <v>0</v>
      </c>
      <c r="H4380" s="14">
        <v>133</v>
      </c>
      <c r="I4380" s="14" t="b">
        <v>1</v>
      </c>
      <c r="J4380" s="6">
        <v>0</v>
      </c>
      <c r="K4380">
        <f t="shared" si="340"/>
        <v>2.5968447360199935E-4</v>
      </c>
      <c r="L4380">
        <f t="shared" si="344"/>
        <v>1.6114728468143647E-2</v>
      </c>
      <c r="M4380">
        <f t="shared" si="341"/>
        <v>0</v>
      </c>
      <c r="N4380">
        <f t="shared" si="342"/>
        <v>1.6114728468143647E-2</v>
      </c>
      <c r="O4380">
        <f t="shared" si="343"/>
        <v>0.17726201314958012</v>
      </c>
      <c r="Q4380" s="7">
        <v>4354</v>
      </c>
      <c r="R4380" s="7">
        <v>6.4949801256717417E-4</v>
      </c>
      <c r="S4380" s="7">
        <v>-5.5352939448713543E-4</v>
      </c>
      <c r="U4380" s="7">
        <v>95.40872233179924</v>
      </c>
      <c r="V4380" s="7">
        <v>3.4050425725557524E-3</v>
      </c>
    </row>
    <row r="4381" spans="1:22" x14ac:dyDescent="0.35">
      <c r="A4381" s="3">
        <v>2015</v>
      </c>
      <c r="B4381" s="13" t="s">
        <v>42</v>
      </c>
      <c r="C4381" s="13" t="s">
        <v>96</v>
      </c>
      <c r="D4381" s="13">
        <v>2006</v>
      </c>
      <c r="E4381" s="17">
        <v>9</v>
      </c>
      <c r="F4381" s="13">
        <v>132</v>
      </c>
      <c r="G4381" s="13">
        <v>0</v>
      </c>
      <c r="H4381" s="13">
        <v>132</v>
      </c>
      <c r="I4381" s="13" t="b">
        <v>1</v>
      </c>
      <c r="J4381" s="4">
        <v>0</v>
      </c>
      <c r="K4381">
        <f t="shared" si="340"/>
        <v>2.577319587628866E-4</v>
      </c>
      <c r="L4381">
        <f t="shared" si="344"/>
        <v>1.6054032476698388E-2</v>
      </c>
      <c r="M4381">
        <f t="shared" si="341"/>
        <v>0</v>
      </c>
      <c r="N4381">
        <f t="shared" si="342"/>
        <v>1.6054032476698388E-2</v>
      </c>
      <c r="O4381">
        <f t="shared" si="343"/>
        <v>0.14448629229028551</v>
      </c>
      <c r="Q4381" s="7">
        <v>4355</v>
      </c>
      <c r="R4381" s="7">
        <v>1.2714160619177049E-3</v>
      </c>
      <c r="S4381" s="7">
        <v>-1.1761193444088294E-3</v>
      </c>
      <c r="U4381" s="7">
        <v>95.430637738330034</v>
      </c>
      <c r="V4381" s="7">
        <v>3.406669515785572E-3</v>
      </c>
    </row>
    <row r="4382" spans="1:22" x14ac:dyDescent="0.35">
      <c r="A4382" s="5">
        <v>2016</v>
      </c>
      <c r="B4382" s="14" t="s">
        <v>42</v>
      </c>
      <c r="C4382" s="14" t="s">
        <v>151</v>
      </c>
      <c r="D4382" s="14">
        <v>2010</v>
      </c>
      <c r="E4382" s="14">
        <v>6</v>
      </c>
      <c r="F4382" s="14">
        <v>123</v>
      </c>
      <c r="G4382" s="14">
        <v>0</v>
      </c>
      <c r="H4382" s="14">
        <v>123</v>
      </c>
      <c r="I4382" s="14" t="b">
        <v>1</v>
      </c>
      <c r="J4382" s="6">
        <v>0</v>
      </c>
      <c r="K4382">
        <f t="shared" si="340"/>
        <v>2.4015932521087159E-4</v>
      </c>
      <c r="L4382">
        <f t="shared" si="344"/>
        <v>1.5497074730763597E-2</v>
      </c>
      <c r="M4382">
        <f t="shared" si="341"/>
        <v>0</v>
      </c>
      <c r="N4382">
        <f t="shared" si="342"/>
        <v>1.5497074730763597E-2</v>
      </c>
      <c r="O4382">
        <f t="shared" si="343"/>
        <v>9.2982448384581584E-2</v>
      </c>
      <c r="Q4382" s="7">
        <v>4356</v>
      </c>
      <c r="R4382" s="7">
        <v>1.6019813977953615E-3</v>
      </c>
      <c r="S4382" s="7">
        <v>-1.5079872023667821E-3</v>
      </c>
      <c r="U4382" s="7">
        <v>95.452553144860829</v>
      </c>
      <c r="V4382" s="7">
        <v>3.4142063513543687E-3</v>
      </c>
    </row>
    <row r="4383" spans="1:22" x14ac:dyDescent="0.35">
      <c r="A4383" s="3">
        <v>2014</v>
      </c>
      <c r="B4383" s="13" t="s">
        <v>26</v>
      </c>
      <c r="C4383" s="13" t="s">
        <v>147</v>
      </c>
      <c r="D4383" s="13">
        <v>2008</v>
      </c>
      <c r="E4383" s="17">
        <v>6</v>
      </c>
      <c r="F4383" s="13">
        <v>122</v>
      </c>
      <c r="G4383" s="13">
        <v>0</v>
      </c>
      <c r="H4383" s="13">
        <v>122</v>
      </c>
      <c r="I4383" s="13" t="b">
        <v>1</v>
      </c>
      <c r="J4383" s="4">
        <v>0</v>
      </c>
      <c r="K4383">
        <f t="shared" si="340"/>
        <v>2.3820681037175882E-4</v>
      </c>
      <c r="L4383">
        <f t="shared" si="344"/>
        <v>1.5433949927732655E-2</v>
      </c>
      <c r="M4383">
        <f t="shared" si="341"/>
        <v>0</v>
      </c>
      <c r="N4383">
        <f t="shared" si="342"/>
        <v>1.5433949927732655E-2</v>
      </c>
      <c r="O4383">
        <f t="shared" si="343"/>
        <v>9.2603699566395928E-2</v>
      </c>
      <c r="Q4383" s="7">
        <v>4357</v>
      </c>
      <c r="R4383" s="7">
        <v>6.6762702029958911E-4</v>
      </c>
      <c r="S4383" s="7">
        <v>-5.7426437196963858E-4</v>
      </c>
      <c r="U4383" s="7">
        <v>95.474468551391624</v>
      </c>
      <c r="V4383" s="7">
        <v>3.415681307109258E-3</v>
      </c>
    </row>
    <row r="4384" spans="1:22" x14ac:dyDescent="0.35">
      <c r="A4384" s="3">
        <v>2017</v>
      </c>
      <c r="B4384" s="13" t="s">
        <v>26</v>
      </c>
      <c r="C4384" s="13" t="s">
        <v>110</v>
      </c>
      <c r="D4384" s="13">
        <v>2007</v>
      </c>
      <c r="E4384" s="14">
        <v>10</v>
      </c>
      <c r="F4384" s="13">
        <v>122</v>
      </c>
      <c r="G4384" s="13">
        <v>0</v>
      </c>
      <c r="H4384" s="13">
        <v>122</v>
      </c>
      <c r="I4384" s="13" t="b">
        <v>1</v>
      </c>
      <c r="J4384" s="4">
        <v>0</v>
      </c>
      <c r="K4384">
        <f t="shared" si="340"/>
        <v>2.3820681037175882E-4</v>
      </c>
      <c r="L4384">
        <f t="shared" si="344"/>
        <v>1.5433949927732655E-2</v>
      </c>
      <c r="M4384">
        <f t="shared" si="341"/>
        <v>0</v>
      </c>
      <c r="N4384">
        <f t="shared" si="342"/>
        <v>1.5433949927732655E-2</v>
      </c>
      <c r="O4384">
        <f t="shared" si="343"/>
        <v>0.15433949927732654</v>
      </c>
      <c r="Q4384" s="7">
        <v>4358</v>
      </c>
      <c r="R4384" s="7">
        <v>7.3297941503937844E-4</v>
      </c>
      <c r="S4384" s="7">
        <v>-6.479409740779026E-4</v>
      </c>
      <c r="U4384" s="7">
        <v>95.496383957922404</v>
      </c>
      <c r="V4384" s="7">
        <v>3.417679219867421E-3</v>
      </c>
    </row>
    <row r="4385" spans="1:22" x14ac:dyDescent="0.35">
      <c r="A4385" s="3">
        <v>2014</v>
      </c>
      <c r="B4385" s="13" t="s">
        <v>26</v>
      </c>
      <c r="C4385" s="13" t="s">
        <v>100</v>
      </c>
      <c r="D4385" s="13">
        <v>2006</v>
      </c>
      <c r="E4385" s="17">
        <v>8</v>
      </c>
      <c r="F4385" s="13">
        <v>121</v>
      </c>
      <c r="G4385" s="13">
        <v>0</v>
      </c>
      <c r="H4385" s="13">
        <v>121</v>
      </c>
      <c r="I4385" s="13" t="b">
        <v>1</v>
      </c>
      <c r="J4385" s="4">
        <v>0</v>
      </c>
      <c r="K4385">
        <f t="shared" si="340"/>
        <v>2.3625429553264605E-4</v>
      </c>
      <c r="L4385">
        <f t="shared" si="344"/>
        <v>1.5370565881991659E-2</v>
      </c>
      <c r="M4385">
        <f t="shared" si="341"/>
        <v>0</v>
      </c>
      <c r="N4385">
        <f t="shared" si="342"/>
        <v>1.5370565881991659E-2</v>
      </c>
      <c r="O4385">
        <f t="shared" si="343"/>
        <v>0.12296452705593328</v>
      </c>
      <c r="Q4385" s="7">
        <v>4359</v>
      </c>
      <c r="R4385" s="7">
        <v>1.0927799076653024E-3</v>
      </c>
      <c r="S4385" s="7">
        <v>-1.0088228351049866E-3</v>
      </c>
      <c r="U4385" s="7">
        <v>95.518299364453199</v>
      </c>
      <c r="V4385" s="7">
        <v>3.4227312244283314E-3</v>
      </c>
    </row>
    <row r="4386" spans="1:22" x14ac:dyDescent="0.35">
      <c r="A4386" s="5">
        <v>2013</v>
      </c>
      <c r="B4386" s="14" t="s">
        <v>42</v>
      </c>
      <c r="C4386" s="14" t="s">
        <v>112</v>
      </c>
      <c r="D4386" s="14">
        <v>2006</v>
      </c>
      <c r="E4386" s="14">
        <v>7</v>
      </c>
      <c r="F4386" s="14">
        <v>120</v>
      </c>
      <c r="G4386" s="14">
        <v>0</v>
      </c>
      <c r="H4386" s="14">
        <v>120</v>
      </c>
      <c r="I4386" s="14" t="b">
        <v>1</v>
      </c>
      <c r="J4386" s="6">
        <v>0</v>
      </c>
      <c r="K4386">
        <f t="shared" si="340"/>
        <v>2.3430178069353328E-4</v>
      </c>
      <c r="L4386">
        <f t="shared" si="344"/>
        <v>1.5306919373065674E-2</v>
      </c>
      <c r="M4386">
        <f t="shared" si="341"/>
        <v>0</v>
      </c>
      <c r="N4386">
        <f t="shared" si="342"/>
        <v>1.5306919373065674E-2</v>
      </c>
      <c r="O4386">
        <f t="shared" si="343"/>
        <v>0.10714843561145972</v>
      </c>
      <c r="Q4386" s="7">
        <v>4360</v>
      </c>
      <c r="R4386" s="7">
        <v>2.1438590267249388E-3</v>
      </c>
      <c r="S4386" s="7">
        <v>-2.059901954164623E-3</v>
      </c>
      <c r="U4386" s="7">
        <v>95.540214770983994</v>
      </c>
      <c r="V4386" s="7">
        <v>3.4227312244283314E-3</v>
      </c>
    </row>
    <row r="4387" spans="1:22" x14ac:dyDescent="0.35">
      <c r="A4387" s="24">
        <v>2017</v>
      </c>
      <c r="B4387" s="17" t="s">
        <v>104</v>
      </c>
      <c r="C4387" s="17" t="s">
        <v>115</v>
      </c>
      <c r="D4387" s="17">
        <v>2009</v>
      </c>
      <c r="E4387" s="17">
        <v>8</v>
      </c>
      <c r="F4387" s="17">
        <v>115</v>
      </c>
      <c r="G4387" s="17">
        <v>0</v>
      </c>
      <c r="H4387" s="17">
        <v>115</v>
      </c>
      <c r="I4387" s="17" t="b">
        <v>1</v>
      </c>
      <c r="J4387" s="25">
        <v>0</v>
      </c>
      <c r="K4387">
        <f t="shared" si="340"/>
        <v>2.2453920649796939E-4</v>
      </c>
      <c r="L4387">
        <f t="shared" si="344"/>
        <v>1.498463234443773E-2</v>
      </c>
      <c r="M4387">
        <f t="shared" si="341"/>
        <v>0</v>
      </c>
      <c r="N4387">
        <f t="shared" si="342"/>
        <v>1.498463234443773E-2</v>
      </c>
      <c r="O4387">
        <f t="shared" si="343"/>
        <v>0.11987705875550184</v>
      </c>
      <c r="Q4387" s="7">
        <v>4361</v>
      </c>
      <c r="R4387" s="7">
        <v>7.6746000395232282E-4</v>
      </c>
      <c r="S4387" s="7">
        <v>-6.8624218622787545E-4</v>
      </c>
      <c r="U4387" s="7">
        <v>95.562130177514788</v>
      </c>
      <c r="V4387" s="7">
        <v>3.429795692675831E-3</v>
      </c>
    </row>
    <row r="4388" spans="1:22" x14ac:dyDescent="0.35">
      <c r="A4388" s="5">
        <v>2016</v>
      </c>
      <c r="B4388" s="14" t="s">
        <v>158</v>
      </c>
      <c r="C4388" s="14" t="s">
        <v>175</v>
      </c>
      <c r="D4388" s="14">
        <v>2010</v>
      </c>
      <c r="E4388" s="14">
        <v>6</v>
      </c>
      <c r="F4388" s="14">
        <v>113</v>
      </c>
      <c r="G4388" s="14">
        <v>0</v>
      </c>
      <c r="H4388" s="14">
        <v>113</v>
      </c>
      <c r="I4388" s="14" t="b">
        <v>1</v>
      </c>
      <c r="J4388" s="6">
        <v>0</v>
      </c>
      <c r="K4388">
        <f t="shared" si="340"/>
        <v>2.2063417681974384E-4</v>
      </c>
      <c r="L4388">
        <f t="shared" si="344"/>
        <v>1.4853759686346883E-2</v>
      </c>
      <c r="M4388">
        <f t="shared" si="341"/>
        <v>0</v>
      </c>
      <c r="N4388">
        <f t="shared" si="342"/>
        <v>1.4853759686346883E-2</v>
      </c>
      <c r="O4388">
        <f t="shared" si="343"/>
        <v>8.9122558118081299E-2</v>
      </c>
      <c r="Q4388" s="7">
        <v>4362</v>
      </c>
      <c r="R4388" s="7">
        <v>7.6486283913017143E-4</v>
      </c>
      <c r="S4388" s="7">
        <v>-7.6486283913017143E-4</v>
      </c>
      <c r="U4388" s="7">
        <v>95.584045584045569</v>
      </c>
      <c r="V4388" s="7">
        <v>3.429795692675831E-3</v>
      </c>
    </row>
    <row r="4389" spans="1:22" x14ac:dyDescent="0.35">
      <c r="A4389" s="3">
        <v>2016</v>
      </c>
      <c r="B4389" s="13" t="s">
        <v>30</v>
      </c>
      <c r="C4389" s="13" t="s">
        <v>126</v>
      </c>
      <c r="D4389" s="13">
        <v>2008</v>
      </c>
      <c r="E4389" s="17">
        <v>8</v>
      </c>
      <c r="F4389" s="13">
        <v>112</v>
      </c>
      <c r="G4389" s="13">
        <v>0</v>
      </c>
      <c r="H4389" s="13">
        <v>112</v>
      </c>
      <c r="I4389" s="13" t="b">
        <v>1</v>
      </c>
      <c r="J4389" s="4">
        <v>0</v>
      </c>
      <c r="K4389">
        <f t="shared" si="340"/>
        <v>2.1868166198063104E-4</v>
      </c>
      <c r="L4389">
        <f t="shared" si="344"/>
        <v>1.4787889030576035E-2</v>
      </c>
      <c r="M4389">
        <f t="shared" si="341"/>
        <v>0</v>
      </c>
      <c r="N4389">
        <f t="shared" si="342"/>
        <v>1.4787889030576035E-2</v>
      </c>
      <c r="O4389">
        <f t="shared" si="343"/>
        <v>0.11830311224460828</v>
      </c>
      <c r="Q4389" s="7">
        <v>4363</v>
      </c>
      <c r="R4389" s="7">
        <v>1.4586855521454732E-3</v>
      </c>
      <c r="S4389" s="7">
        <v>-1.4586855521454732E-3</v>
      </c>
      <c r="U4389" s="7">
        <v>95.605960990576364</v>
      </c>
      <c r="V4389" s="7">
        <v>3.4341976928095879E-3</v>
      </c>
    </row>
    <row r="4390" spans="1:22" x14ac:dyDescent="0.35">
      <c r="A4390" s="5">
        <v>2016</v>
      </c>
      <c r="B4390" s="14" t="s">
        <v>26</v>
      </c>
      <c r="C4390" s="14" t="s">
        <v>147</v>
      </c>
      <c r="D4390" s="14">
        <v>2008</v>
      </c>
      <c r="E4390" s="14">
        <v>8</v>
      </c>
      <c r="F4390" s="14">
        <v>111</v>
      </c>
      <c r="G4390" s="14">
        <v>0</v>
      </c>
      <c r="H4390" s="14">
        <v>111</v>
      </c>
      <c r="I4390" s="14" t="b">
        <v>1</v>
      </c>
      <c r="J4390" s="6">
        <v>0</v>
      </c>
      <c r="K4390">
        <f t="shared" si="340"/>
        <v>2.1672914714151827E-4</v>
      </c>
      <c r="L4390">
        <f t="shared" si="344"/>
        <v>1.4721723647097791E-2</v>
      </c>
      <c r="M4390">
        <f t="shared" si="341"/>
        <v>0</v>
      </c>
      <c r="N4390">
        <f t="shared" si="342"/>
        <v>1.4721723647097791E-2</v>
      </c>
      <c r="O4390">
        <f t="shared" si="343"/>
        <v>0.11777378917678233</v>
      </c>
      <c r="Q4390" s="7">
        <v>4364</v>
      </c>
      <c r="R4390" s="7">
        <v>6.8672691488802376E-4</v>
      </c>
      <c r="S4390" s="7">
        <v>-6.8672691488802376E-4</v>
      </c>
      <c r="U4390" s="7">
        <v>95.627876397107158</v>
      </c>
      <c r="V4390" s="7">
        <v>3.4344329037747385E-3</v>
      </c>
    </row>
    <row r="4391" spans="1:22" x14ac:dyDescent="0.35">
      <c r="A4391" s="3">
        <v>2015</v>
      </c>
      <c r="B4391" s="13" t="s">
        <v>33</v>
      </c>
      <c r="C4391" s="13" t="s">
        <v>86</v>
      </c>
      <c r="D4391" s="13">
        <v>2008</v>
      </c>
      <c r="E4391" s="17">
        <v>7</v>
      </c>
      <c r="F4391" s="13">
        <v>110</v>
      </c>
      <c r="G4391" s="13">
        <v>0</v>
      </c>
      <c r="H4391" s="13">
        <v>110</v>
      </c>
      <c r="I4391" s="13" t="b">
        <v>1</v>
      </c>
      <c r="J4391" s="4">
        <v>0</v>
      </c>
      <c r="K4391">
        <f t="shared" ref="K4391:K4454" si="345">H4391/$H$1</f>
        <v>2.1477663230240549E-4</v>
      </c>
      <c r="L4391">
        <f t="shared" si="344"/>
        <v>1.4655259544013729E-2</v>
      </c>
      <c r="M4391">
        <f t="shared" ref="M4391:M4454" si="346">J4391*L4391</f>
        <v>0</v>
      </c>
      <c r="N4391">
        <f t="shared" ref="N4391:N4454" si="347">L4391</f>
        <v>1.4655259544013729E-2</v>
      </c>
      <c r="O4391">
        <f t="shared" ref="O4391:O4454" si="348">E4391*L4391</f>
        <v>0.1025868168080961</v>
      </c>
      <c r="Q4391" s="7">
        <v>4365</v>
      </c>
      <c r="R4391" s="7">
        <v>6.4179313713074739E-4</v>
      </c>
      <c r="S4391" s="7">
        <v>-6.4179313713074739E-4</v>
      </c>
      <c r="U4391" s="7">
        <v>95.649791803637953</v>
      </c>
      <c r="V4391" s="7">
        <v>3.4344329037747385E-3</v>
      </c>
    </row>
    <row r="4392" spans="1:22" x14ac:dyDescent="0.35">
      <c r="A4392" s="5">
        <v>2017</v>
      </c>
      <c r="B4392" s="14" t="s">
        <v>26</v>
      </c>
      <c r="C4392" s="14" t="s">
        <v>110</v>
      </c>
      <c r="D4392" s="14">
        <v>2009</v>
      </c>
      <c r="E4392" s="14">
        <v>8</v>
      </c>
      <c r="F4392" s="14">
        <v>109</v>
      </c>
      <c r="G4392" s="14">
        <v>0</v>
      </c>
      <c r="H4392" s="14">
        <v>109</v>
      </c>
      <c r="I4392" s="14" t="b">
        <v>1</v>
      </c>
      <c r="J4392" s="6">
        <v>0</v>
      </c>
      <c r="K4392">
        <f t="shared" si="345"/>
        <v>2.1282411746329272E-4</v>
      </c>
      <c r="L4392">
        <f t="shared" si="344"/>
        <v>1.4588492638490541E-2</v>
      </c>
      <c r="M4392">
        <f t="shared" si="346"/>
        <v>0</v>
      </c>
      <c r="N4392">
        <f t="shared" si="347"/>
        <v>1.4588492638490541E-2</v>
      </c>
      <c r="O4392">
        <f t="shared" si="348"/>
        <v>0.11670794110792433</v>
      </c>
      <c r="Q4392" s="7">
        <v>4366</v>
      </c>
      <c r="R4392" s="7">
        <v>1.1404900881126789E-3</v>
      </c>
      <c r="S4392" s="7">
        <v>-1.1404900881126789E-3</v>
      </c>
      <c r="U4392" s="7">
        <v>95.671707210168734</v>
      </c>
      <c r="V4392" s="7">
        <v>3.4369630164772301E-3</v>
      </c>
    </row>
    <row r="4393" spans="1:22" x14ac:dyDescent="0.35">
      <c r="A4393" s="3">
        <v>2017</v>
      </c>
      <c r="B4393" s="13" t="s">
        <v>26</v>
      </c>
      <c r="C4393" s="13" t="s">
        <v>110</v>
      </c>
      <c r="D4393" s="13">
        <v>2010</v>
      </c>
      <c r="E4393" s="17">
        <v>7</v>
      </c>
      <c r="F4393" s="13">
        <v>108</v>
      </c>
      <c r="G4393" s="13">
        <v>0</v>
      </c>
      <c r="H4393" s="13">
        <v>108</v>
      </c>
      <c r="I4393" s="13" t="b">
        <v>1</v>
      </c>
      <c r="J4393" s="4">
        <v>0</v>
      </c>
      <c r="K4393">
        <f t="shared" si="345"/>
        <v>2.1087160262417995E-4</v>
      </c>
      <c r="L4393">
        <f t="shared" si="344"/>
        <v>1.4521418753833247E-2</v>
      </c>
      <c r="M4393">
        <f t="shared" si="346"/>
        <v>0</v>
      </c>
      <c r="N4393">
        <f t="shared" si="347"/>
        <v>1.4521418753833247E-2</v>
      </c>
      <c r="O4393">
        <f t="shared" si="348"/>
        <v>0.10164993127683272</v>
      </c>
      <c r="Q4393" s="7">
        <v>4367</v>
      </c>
      <c r="R4393" s="7">
        <v>8.5356415546259919E-4</v>
      </c>
      <c r="S4393" s="7">
        <v>-8.5356415546259919E-4</v>
      </c>
      <c r="U4393" s="7">
        <v>95.693622616699528</v>
      </c>
      <c r="V4393" s="7">
        <v>3.4369630164772366E-3</v>
      </c>
    </row>
    <row r="4394" spans="1:22" x14ac:dyDescent="0.35">
      <c r="A4394" s="5">
        <v>2013</v>
      </c>
      <c r="B4394" s="14" t="s">
        <v>30</v>
      </c>
      <c r="C4394" s="14" t="s">
        <v>48</v>
      </c>
      <c r="D4394" s="14">
        <v>2007</v>
      </c>
      <c r="E4394" s="14">
        <v>6</v>
      </c>
      <c r="F4394" s="14">
        <v>107</v>
      </c>
      <c r="G4394" s="14">
        <v>0</v>
      </c>
      <c r="H4394" s="14">
        <v>107</v>
      </c>
      <c r="I4394" s="14" t="b">
        <v>1</v>
      </c>
      <c r="J4394" s="6">
        <v>0</v>
      </c>
      <c r="K4394">
        <f t="shared" si="345"/>
        <v>2.0891908778506718E-4</v>
      </c>
      <c r="L4394">
        <f t="shared" si="344"/>
        <v>1.4454033616436181E-2</v>
      </c>
      <c r="M4394">
        <f t="shared" si="346"/>
        <v>0</v>
      </c>
      <c r="N4394">
        <f t="shared" si="347"/>
        <v>1.4454033616436181E-2</v>
      </c>
      <c r="O4394">
        <f t="shared" si="348"/>
        <v>8.6724201698617082E-2</v>
      </c>
      <c r="Q4394" s="7">
        <v>4368</v>
      </c>
      <c r="R4394" s="7">
        <v>8.3311653633350025E-4</v>
      </c>
      <c r="S4394" s="7">
        <v>-8.3311653633350025E-4</v>
      </c>
      <c r="U4394" s="7">
        <v>95.715538023230323</v>
      </c>
      <c r="V4394" s="7">
        <v>3.4404536193097246E-3</v>
      </c>
    </row>
    <row r="4395" spans="1:22" x14ac:dyDescent="0.35">
      <c r="A4395" s="24">
        <v>2017</v>
      </c>
      <c r="B4395" s="17" t="s">
        <v>42</v>
      </c>
      <c r="C4395" s="17" t="s">
        <v>151</v>
      </c>
      <c r="D4395" s="17">
        <v>2010</v>
      </c>
      <c r="E4395" s="17">
        <v>7</v>
      </c>
      <c r="F4395" s="17">
        <v>107</v>
      </c>
      <c r="G4395" s="17">
        <v>0</v>
      </c>
      <c r="H4395" s="17">
        <v>107</v>
      </c>
      <c r="I4395" s="17" t="b">
        <v>1</v>
      </c>
      <c r="J4395" s="25">
        <v>0</v>
      </c>
      <c r="K4395">
        <f t="shared" si="345"/>
        <v>2.0891908778506718E-4</v>
      </c>
      <c r="L4395">
        <f t="shared" si="344"/>
        <v>1.4454033616436181E-2</v>
      </c>
      <c r="M4395">
        <f t="shared" si="346"/>
        <v>0</v>
      </c>
      <c r="N4395">
        <f t="shared" si="347"/>
        <v>1.4454033616436181E-2</v>
      </c>
      <c r="O4395">
        <f t="shared" si="348"/>
        <v>0.10117823531505327</v>
      </c>
      <c r="Q4395" s="7">
        <v>4369</v>
      </c>
      <c r="R4395" s="7">
        <v>1.3630799298348084E-3</v>
      </c>
      <c r="S4395" s="7">
        <v>-1.3630799298348084E-3</v>
      </c>
      <c r="U4395" s="7">
        <v>95.737453429761118</v>
      </c>
      <c r="V4395" s="7">
        <v>3.4406984409211788E-3</v>
      </c>
    </row>
    <row r="4396" spans="1:22" x14ac:dyDescent="0.35">
      <c r="A4396" s="5">
        <v>2017</v>
      </c>
      <c r="B4396" s="14" t="s">
        <v>26</v>
      </c>
      <c r="C4396" s="14" t="s">
        <v>147</v>
      </c>
      <c r="D4396" s="14">
        <v>2011</v>
      </c>
      <c r="E4396" s="14">
        <v>6</v>
      </c>
      <c r="F4396" s="14">
        <v>107</v>
      </c>
      <c r="G4396" s="14">
        <v>0</v>
      </c>
      <c r="H4396" s="14">
        <v>107</v>
      </c>
      <c r="I4396" s="14" t="b">
        <v>1</v>
      </c>
      <c r="J4396" s="6">
        <v>0</v>
      </c>
      <c r="K4396">
        <f t="shared" si="345"/>
        <v>2.0891908778506718E-4</v>
      </c>
      <c r="L4396">
        <f t="shared" si="344"/>
        <v>1.4454033616436181E-2</v>
      </c>
      <c r="M4396">
        <f t="shared" si="346"/>
        <v>0</v>
      </c>
      <c r="N4396">
        <f t="shared" si="347"/>
        <v>1.4454033616436181E-2</v>
      </c>
      <c r="O4396">
        <f t="shared" si="348"/>
        <v>8.6724201698617082E-2</v>
      </c>
      <c r="Q4396" s="7">
        <v>4370</v>
      </c>
      <c r="R4396" s="7">
        <v>1.0830057510001327E-3</v>
      </c>
      <c r="S4396" s="7">
        <v>-1.0830057510001327E-3</v>
      </c>
      <c r="U4396" s="7">
        <v>95.759368836291898</v>
      </c>
      <c r="V4396" s="7">
        <v>3.4457801799677836E-3</v>
      </c>
    </row>
    <row r="4397" spans="1:22" x14ac:dyDescent="0.35">
      <c r="A4397" s="3">
        <v>2014</v>
      </c>
      <c r="B4397" s="13" t="s">
        <v>24</v>
      </c>
      <c r="C4397" s="13" t="s">
        <v>49</v>
      </c>
      <c r="D4397" s="13">
        <v>2008</v>
      </c>
      <c r="E4397" s="17">
        <v>6</v>
      </c>
      <c r="F4397" s="13">
        <v>105</v>
      </c>
      <c r="G4397" s="13">
        <v>0</v>
      </c>
      <c r="H4397" s="13">
        <v>105</v>
      </c>
      <c r="I4397" s="13" t="b">
        <v>1</v>
      </c>
      <c r="J4397" s="4">
        <v>0</v>
      </c>
      <c r="K4397">
        <f t="shared" si="345"/>
        <v>2.050140581068416E-4</v>
      </c>
      <c r="L4397">
        <f t="shared" si="344"/>
        <v>1.4318311985246083E-2</v>
      </c>
      <c r="M4397">
        <f t="shared" si="346"/>
        <v>0</v>
      </c>
      <c r="N4397">
        <f t="shared" si="347"/>
        <v>1.4318311985246083E-2</v>
      </c>
      <c r="O4397">
        <f t="shared" si="348"/>
        <v>8.5909871911476504E-2</v>
      </c>
      <c r="Q4397" s="7">
        <v>4371</v>
      </c>
      <c r="R4397" s="7">
        <v>1.0830057510001327E-3</v>
      </c>
      <c r="S4397" s="7">
        <v>-1.0830057510001327E-3</v>
      </c>
      <c r="U4397" s="7">
        <v>95.781284242822693</v>
      </c>
      <c r="V4397" s="7">
        <v>3.4461194102633156E-3</v>
      </c>
    </row>
    <row r="4398" spans="1:22" x14ac:dyDescent="0.35">
      <c r="A4398" s="5">
        <v>2017</v>
      </c>
      <c r="B4398" s="14" t="s">
        <v>26</v>
      </c>
      <c r="C4398" s="14" t="s">
        <v>110</v>
      </c>
      <c r="D4398" s="14">
        <v>2008</v>
      </c>
      <c r="E4398" s="14">
        <v>9</v>
      </c>
      <c r="F4398" s="14">
        <v>103</v>
      </c>
      <c r="G4398" s="14">
        <v>0</v>
      </c>
      <c r="H4398" s="14">
        <v>103</v>
      </c>
      <c r="I4398" s="14" t="b">
        <v>1</v>
      </c>
      <c r="J4398" s="6">
        <v>0</v>
      </c>
      <c r="K4398">
        <f t="shared" si="345"/>
        <v>2.0110902842861606E-4</v>
      </c>
      <c r="L4398">
        <f t="shared" si="344"/>
        <v>1.418129149367631E-2</v>
      </c>
      <c r="M4398">
        <f t="shared" si="346"/>
        <v>0</v>
      </c>
      <c r="N4398">
        <f t="shared" si="347"/>
        <v>1.418129149367631E-2</v>
      </c>
      <c r="O4398">
        <f t="shared" si="348"/>
        <v>0.12763162344308679</v>
      </c>
      <c r="Q4398" s="7">
        <v>4372</v>
      </c>
      <c r="R4398" s="7">
        <v>8.1480404655435881E-4</v>
      </c>
      <c r="S4398" s="7">
        <v>-8.1480404655435881E-4</v>
      </c>
      <c r="U4398" s="7">
        <v>95.803199649353488</v>
      </c>
      <c r="V4398" s="7">
        <v>3.4491064260015868E-3</v>
      </c>
    </row>
    <row r="4399" spans="1:22" x14ac:dyDescent="0.35">
      <c r="A4399" s="3">
        <v>2013</v>
      </c>
      <c r="B4399" s="13" t="s">
        <v>30</v>
      </c>
      <c r="C4399" s="13" t="s">
        <v>126</v>
      </c>
      <c r="D4399" s="13">
        <v>2007</v>
      </c>
      <c r="E4399" s="17">
        <v>6</v>
      </c>
      <c r="F4399" s="13">
        <v>102</v>
      </c>
      <c r="G4399" s="13">
        <v>0</v>
      </c>
      <c r="H4399" s="13">
        <v>102</v>
      </c>
      <c r="I4399" s="13" t="b">
        <v>1</v>
      </c>
      <c r="J4399" s="4">
        <v>0</v>
      </c>
      <c r="K4399">
        <f t="shared" si="345"/>
        <v>1.9915651358950328E-4</v>
      </c>
      <c r="L4399">
        <f t="shared" si="344"/>
        <v>1.4112282366417676E-2</v>
      </c>
      <c r="M4399">
        <f t="shared" si="346"/>
        <v>0</v>
      </c>
      <c r="N4399">
        <f t="shared" si="347"/>
        <v>1.4112282366417676E-2</v>
      </c>
      <c r="O4399">
        <f t="shared" si="348"/>
        <v>8.4673694198506053E-2</v>
      </c>
      <c r="Q4399" s="7">
        <v>4373</v>
      </c>
      <c r="R4399" s="7">
        <v>1.5933165051990603E-3</v>
      </c>
      <c r="S4399" s="7">
        <v>-1.5933165051990603E-3</v>
      </c>
      <c r="U4399" s="7">
        <v>95.825115055884282</v>
      </c>
      <c r="V4399" s="7">
        <v>3.4494958460598848E-3</v>
      </c>
    </row>
    <row r="4400" spans="1:22" x14ac:dyDescent="0.35">
      <c r="A4400" s="5">
        <v>2013</v>
      </c>
      <c r="B4400" s="14" t="s">
        <v>26</v>
      </c>
      <c r="C4400" s="14" t="s">
        <v>111</v>
      </c>
      <c r="D4400" s="14">
        <v>2006</v>
      </c>
      <c r="E4400" s="14">
        <v>7</v>
      </c>
      <c r="F4400" s="14">
        <v>102</v>
      </c>
      <c r="G4400" s="14">
        <v>0</v>
      </c>
      <c r="H4400" s="14">
        <v>102</v>
      </c>
      <c r="I4400" s="14" t="b">
        <v>1</v>
      </c>
      <c r="J4400" s="6">
        <v>0</v>
      </c>
      <c r="K4400">
        <f t="shared" si="345"/>
        <v>1.9915651358950328E-4</v>
      </c>
      <c r="L4400">
        <f t="shared" si="344"/>
        <v>1.4112282366417676E-2</v>
      </c>
      <c r="M4400">
        <f t="shared" si="346"/>
        <v>0</v>
      </c>
      <c r="N4400">
        <f t="shared" si="347"/>
        <v>1.4112282366417676E-2</v>
      </c>
      <c r="O4400">
        <f t="shared" si="348"/>
        <v>9.878597656492373E-2</v>
      </c>
      <c r="Q4400" s="7">
        <v>4374</v>
      </c>
      <c r="R4400" s="7">
        <v>7.8790537427316865E-4</v>
      </c>
      <c r="S4400" s="7">
        <v>-7.8790537427316865E-4</v>
      </c>
      <c r="U4400" s="7">
        <v>95.847030462415063</v>
      </c>
      <c r="V4400" s="7">
        <v>3.4494958460598848E-3</v>
      </c>
    </row>
    <row r="4401" spans="1:22" x14ac:dyDescent="0.35">
      <c r="A4401" s="3">
        <v>2014</v>
      </c>
      <c r="B4401" s="13" t="s">
        <v>26</v>
      </c>
      <c r="C4401" s="13" t="s">
        <v>176</v>
      </c>
      <c r="D4401" s="13">
        <v>2006</v>
      </c>
      <c r="E4401" s="17">
        <v>8</v>
      </c>
      <c r="F4401" s="13">
        <v>101</v>
      </c>
      <c r="G4401" s="13">
        <v>0</v>
      </c>
      <c r="H4401" s="13">
        <v>101</v>
      </c>
      <c r="I4401" s="13" t="b">
        <v>1</v>
      </c>
      <c r="J4401" s="4">
        <v>0</v>
      </c>
      <c r="K4401">
        <f t="shared" si="345"/>
        <v>1.9720399875039051E-4</v>
      </c>
      <c r="L4401">
        <f t="shared" si="344"/>
        <v>1.4042934121841863E-2</v>
      </c>
      <c r="M4401">
        <f t="shared" si="346"/>
        <v>0</v>
      </c>
      <c r="N4401">
        <f t="shared" si="347"/>
        <v>1.4042934121841863E-2</v>
      </c>
      <c r="O4401">
        <f t="shared" si="348"/>
        <v>0.1123434729747349</v>
      </c>
      <c r="Q4401" s="7">
        <v>4375</v>
      </c>
      <c r="R4401" s="7">
        <v>1.5457440578766392E-3</v>
      </c>
      <c r="S4401" s="7">
        <v>-1.5457440578766392E-3</v>
      </c>
      <c r="U4401" s="7">
        <v>95.868945868945858</v>
      </c>
      <c r="V4401" s="7">
        <v>3.4564061303067658E-3</v>
      </c>
    </row>
    <row r="4402" spans="1:22" x14ac:dyDescent="0.35">
      <c r="A4402" s="5">
        <v>2013</v>
      </c>
      <c r="B4402" s="14" t="s">
        <v>42</v>
      </c>
      <c r="C4402" s="14" t="s">
        <v>182</v>
      </c>
      <c r="D4402" s="14">
        <v>2007</v>
      </c>
      <c r="E4402" s="14">
        <v>6</v>
      </c>
      <c r="F4402" s="14">
        <v>99</v>
      </c>
      <c r="G4402" s="14">
        <v>0</v>
      </c>
      <c r="H4402" s="14">
        <v>99</v>
      </c>
      <c r="I4402" s="14" t="b">
        <v>1</v>
      </c>
      <c r="J4402" s="6">
        <v>0</v>
      </c>
      <c r="K4402">
        <f t="shared" si="345"/>
        <v>1.9329896907216494E-4</v>
      </c>
      <c r="L4402">
        <f t="shared" si="344"/>
        <v>1.3903199958001213E-2</v>
      </c>
      <c r="M4402">
        <f t="shared" si="346"/>
        <v>0</v>
      </c>
      <c r="N4402">
        <f t="shared" si="347"/>
        <v>1.3903199958001213E-2</v>
      </c>
      <c r="O4402">
        <f t="shared" si="348"/>
        <v>8.3419199748007281E-2</v>
      </c>
      <c r="Q4402" s="7">
        <v>4376</v>
      </c>
      <c r="R4402" s="7">
        <v>7.6570638917948812E-4</v>
      </c>
      <c r="S4402" s="7">
        <v>-7.6570638917948812E-4</v>
      </c>
      <c r="U4402" s="7">
        <v>95.890861275476652</v>
      </c>
      <c r="V4402" s="7">
        <v>3.4564061303067658E-3</v>
      </c>
    </row>
    <row r="4403" spans="1:22" x14ac:dyDescent="0.35">
      <c r="A4403" s="3">
        <v>2017</v>
      </c>
      <c r="B4403" s="13" t="s">
        <v>42</v>
      </c>
      <c r="C4403" s="13" t="s">
        <v>112</v>
      </c>
      <c r="D4403" s="13">
        <v>2011</v>
      </c>
      <c r="E4403" s="17">
        <v>6</v>
      </c>
      <c r="F4403" s="13">
        <v>99</v>
      </c>
      <c r="G4403" s="13">
        <v>0</v>
      </c>
      <c r="H4403" s="13">
        <v>99</v>
      </c>
      <c r="I4403" s="13" t="b">
        <v>1</v>
      </c>
      <c r="J4403" s="4">
        <v>0</v>
      </c>
      <c r="K4403">
        <f t="shared" si="345"/>
        <v>1.9329896907216494E-4</v>
      </c>
      <c r="L4403">
        <f t="shared" si="344"/>
        <v>1.3903199958001213E-2</v>
      </c>
      <c r="M4403">
        <f t="shared" si="346"/>
        <v>0</v>
      </c>
      <c r="N4403">
        <f t="shared" si="347"/>
        <v>1.3903199958001213E-2</v>
      </c>
      <c r="O4403">
        <f t="shared" si="348"/>
        <v>8.3419199748007281E-2</v>
      </c>
      <c r="Q4403" s="7">
        <v>4377</v>
      </c>
      <c r="R4403" s="7">
        <v>7.6288609823682606E-4</v>
      </c>
      <c r="S4403" s="7">
        <v>-7.6288609823682606E-4</v>
      </c>
      <c r="U4403" s="7">
        <v>95.912776682007447</v>
      </c>
      <c r="V4403" s="7">
        <v>3.457076892319587E-3</v>
      </c>
    </row>
    <row r="4404" spans="1:22" x14ac:dyDescent="0.35">
      <c r="A4404" s="3">
        <v>2017</v>
      </c>
      <c r="B4404" s="13" t="s">
        <v>26</v>
      </c>
      <c r="C4404" s="13" t="s">
        <v>100</v>
      </c>
      <c r="D4404" s="13">
        <v>2011</v>
      </c>
      <c r="E4404" s="14">
        <v>6</v>
      </c>
      <c r="F4404" s="13">
        <v>99</v>
      </c>
      <c r="G4404" s="13">
        <v>0</v>
      </c>
      <c r="H4404" s="13">
        <v>99</v>
      </c>
      <c r="I4404" s="13" t="b">
        <v>1</v>
      </c>
      <c r="J4404" s="4">
        <v>0</v>
      </c>
      <c r="K4404">
        <f t="shared" si="345"/>
        <v>1.9329896907216494E-4</v>
      </c>
      <c r="L4404">
        <f t="shared" si="344"/>
        <v>1.3903199958001213E-2</v>
      </c>
      <c r="M4404">
        <f t="shared" si="346"/>
        <v>0</v>
      </c>
      <c r="N4404">
        <f t="shared" si="347"/>
        <v>1.3903199958001213E-2</v>
      </c>
      <c r="O4404">
        <f t="shared" si="348"/>
        <v>8.3419199748007281E-2</v>
      </c>
      <c r="Q4404" s="7">
        <v>4378</v>
      </c>
      <c r="R4404" s="7">
        <v>1.7283053434368964E-3</v>
      </c>
      <c r="S4404" s="7">
        <v>-1.7283053434368964E-3</v>
      </c>
      <c r="U4404" s="7">
        <v>95.934692088538227</v>
      </c>
      <c r="V4404" s="7">
        <v>3.4582008891280145E-3</v>
      </c>
    </row>
    <row r="4405" spans="1:22" x14ac:dyDescent="0.35">
      <c r="A4405" s="3">
        <v>2013</v>
      </c>
      <c r="B4405" s="13" t="s">
        <v>42</v>
      </c>
      <c r="C4405" s="13" t="s">
        <v>206</v>
      </c>
      <c r="D4405" s="13">
        <v>2006</v>
      </c>
      <c r="E4405" s="17">
        <v>7</v>
      </c>
      <c r="F4405" s="13">
        <v>96</v>
      </c>
      <c r="G4405" s="13">
        <v>0</v>
      </c>
      <c r="H4405" s="13">
        <v>96</v>
      </c>
      <c r="I4405" s="13" t="b">
        <v>1</v>
      </c>
      <c r="J4405" s="4">
        <v>0</v>
      </c>
      <c r="K4405">
        <f t="shared" si="345"/>
        <v>1.8744142455482662E-4</v>
      </c>
      <c r="L4405">
        <f t="shared" si="344"/>
        <v>1.3690924897713326E-2</v>
      </c>
      <c r="M4405">
        <f t="shared" si="346"/>
        <v>0</v>
      </c>
      <c r="N4405">
        <f t="shared" si="347"/>
        <v>1.3690924897713326E-2</v>
      </c>
      <c r="O4405">
        <f t="shared" si="348"/>
        <v>9.5836474283993278E-2</v>
      </c>
      <c r="Q4405" s="7">
        <v>4379</v>
      </c>
      <c r="R4405" s="7">
        <v>1.2380788296682626E-3</v>
      </c>
      <c r="S4405" s="7">
        <v>-1.2380788296682626E-3</v>
      </c>
      <c r="U4405" s="7">
        <v>95.956607495069022</v>
      </c>
      <c r="V4405" s="7">
        <v>3.4589516111360112E-3</v>
      </c>
    </row>
    <row r="4406" spans="1:22" x14ac:dyDescent="0.35">
      <c r="A4406" s="3">
        <v>2016</v>
      </c>
      <c r="B4406" s="13" t="s">
        <v>26</v>
      </c>
      <c r="C4406" s="13" t="s">
        <v>178</v>
      </c>
      <c r="D4406" s="13">
        <v>2008</v>
      </c>
      <c r="E4406" s="14">
        <v>8</v>
      </c>
      <c r="F4406" s="13">
        <v>96</v>
      </c>
      <c r="G4406" s="13">
        <v>0</v>
      </c>
      <c r="H4406" s="13">
        <v>96</v>
      </c>
      <c r="I4406" s="13" t="b">
        <v>1</v>
      </c>
      <c r="J4406" s="4">
        <v>0</v>
      </c>
      <c r="K4406">
        <f t="shared" si="345"/>
        <v>1.8744142455482662E-4</v>
      </c>
      <c r="L4406">
        <f t="shared" si="344"/>
        <v>1.3690924897713326E-2</v>
      </c>
      <c r="M4406">
        <f t="shared" si="346"/>
        <v>0</v>
      </c>
      <c r="N4406">
        <f t="shared" si="347"/>
        <v>1.3690924897713326E-2</v>
      </c>
      <c r="O4406">
        <f t="shared" si="348"/>
        <v>0.10952739918170661</v>
      </c>
      <c r="Q4406" s="7">
        <v>4380</v>
      </c>
      <c r="R4406" s="7">
        <v>4.9472339901235319E-4</v>
      </c>
      <c r="S4406" s="7">
        <v>-4.9472339901235319E-4</v>
      </c>
      <c r="U4406" s="7">
        <v>95.978522901599817</v>
      </c>
      <c r="V4406" s="7">
        <v>3.4620623570624227E-3</v>
      </c>
    </row>
    <row r="4407" spans="1:22" x14ac:dyDescent="0.35">
      <c r="A4407" s="24">
        <v>2016</v>
      </c>
      <c r="B4407" s="17" t="s">
        <v>26</v>
      </c>
      <c r="C4407" s="17" t="s">
        <v>209</v>
      </c>
      <c r="D4407" s="17">
        <v>2008</v>
      </c>
      <c r="E4407" s="17">
        <v>8</v>
      </c>
      <c r="F4407" s="17">
        <v>96</v>
      </c>
      <c r="G4407" s="17">
        <v>0</v>
      </c>
      <c r="H4407" s="17">
        <v>96</v>
      </c>
      <c r="I4407" s="17" t="b">
        <v>1</v>
      </c>
      <c r="J4407" s="25">
        <v>0</v>
      </c>
      <c r="K4407">
        <f t="shared" si="345"/>
        <v>1.8744142455482662E-4</v>
      </c>
      <c r="L4407">
        <f t="shared" si="344"/>
        <v>1.3690924897713326E-2</v>
      </c>
      <c r="M4407">
        <f t="shared" si="346"/>
        <v>0</v>
      </c>
      <c r="N4407">
        <f t="shared" si="347"/>
        <v>1.3690924897713326E-2</v>
      </c>
      <c r="O4407">
        <f t="shared" si="348"/>
        <v>0.10952739918170661</v>
      </c>
      <c r="Q4407" s="7">
        <v>4381</v>
      </c>
      <c r="R4407" s="7">
        <v>4.9270822404159161E-4</v>
      </c>
      <c r="S4407" s="7">
        <v>-4.9270822404159161E-4</v>
      </c>
      <c r="U4407" s="7">
        <v>96.000438308130612</v>
      </c>
      <c r="V4407" s="7">
        <v>3.4620623570624227E-3</v>
      </c>
    </row>
    <row r="4408" spans="1:22" x14ac:dyDescent="0.35">
      <c r="A4408" s="3">
        <v>2014</v>
      </c>
      <c r="B4408" s="13" t="s">
        <v>158</v>
      </c>
      <c r="C4408" s="13" t="s">
        <v>159</v>
      </c>
      <c r="D4408" s="13">
        <v>2007</v>
      </c>
      <c r="E4408" s="14">
        <v>7</v>
      </c>
      <c r="F4408" s="13">
        <v>95</v>
      </c>
      <c r="G4408" s="13">
        <v>0</v>
      </c>
      <c r="H4408" s="13">
        <v>95</v>
      </c>
      <c r="I4408" s="13" t="b">
        <v>1</v>
      </c>
      <c r="J4408" s="4">
        <v>0</v>
      </c>
      <c r="K4408">
        <f t="shared" si="345"/>
        <v>1.8548890971571385E-4</v>
      </c>
      <c r="L4408">
        <f t="shared" si="344"/>
        <v>1.3619431328646356E-2</v>
      </c>
      <c r="M4408">
        <f t="shared" si="346"/>
        <v>0</v>
      </c>
      <c r="N4408">
        <f t="shared" si="347"/>
        <v>1.3619431328646356E-2</v>
      </c>
      <c r="O4408">
        <f t="shared" si="348"/>
        <v>9.5336019300524488E-2</v>
      </c>
      <c r="Q4408" s="7">
        <v>4382</v>
      </c>
      <c r="R4408" s="7">
        <v>1.4227750966182898E-3</v>
      </c>
      <c r="S4408" s="7">
        <v>-1.4227750966182898E-3</v>
      </c>
      <c r="U4408" s="7">
        <v>96.022353714661392</v>
      </c>
      <c r="V4408" s="7">
        <v>3.4730199728724219E-3</v>
      </c>
    </row>
    <row r="4409" spans="1:22" x14ac:dyDescent="0.35">
      <c r="A4409" s="24">
        <v>2017</v>
      </c>
      <c r="B4409" s="17" t="s">
        <v>158</v>
      </c>
      <c r="C4409" s="17" t="s">
        <v>159</v>
      </c>
      <c r="D4409" s="17">
        <v>2007</v>
      </c>
      <c r="E4409" s="17">
        <v>10</v>
      </c>
      <c r="F4409" s="17">
        <v>95</v>
      </c>
      <c r="G4409" s="17">
        <v>0</v>
      </c>
      <c r="H4409" s="17">
        <v>95</v>
      </c>
      <c r="I4409" s="17" t="b">
        <v>1</v>
      </c>
      <c r="J4409" s="25">
        <v>0</v>
      </c>
      <c r="K4409">
        <f t="shared" si="345"/>
        <v>1.8548890971571385E-4</v>
      </c>
      <c r="L4409">
        <f t="shared" si="344"/>
        <v>1.3619431328646356E-2</v>
      </c>
      <c r="M4409">
        <f t="shared" si="346"/>
        <v>0</v>
      </c>
      <c r="N4409">
        <f t="shared" si="347"/>
        <v>1.3619431328646356E-2</v>
      </c>
      <c r="O4409">
        <f t="shared" si="348"/>
        <v>0.13619431328646356</v>
      </c>
      <c r="Q4409" s="7">
        <v>4383</v>
      </c>
      <c r="R4409" s="7">
        <v>9.5380841307368734E-4</v>
      </c>
      <c r="S4409" s="7">
        <v>-9.5380841307368734E-4</v>
      </c>
      <c r="U4409" s="7">
        <v>96.044269121192187</v>
      </c>
      <c r="V4409" s="7">
        <v>3.4747672157471516E-3</v>
      </c>
    </row>
    <row r="4410" spans="1:22" x14ac:dyDescent="0.35">
      <c r="A4410" s="3">
        <v>2015</v>
      </c>
      <c r="B4410" s="13" t="s">
        <v>26</v>
      </c>
      <c r="C4410" s="13" t="s">
        <v>130</v>
      </c>
      <c r="D4410" s="13">
        <v>2008</v>
      </c>
      <c r="E4410" s="14">
        <v>7</v>
      </c>
      <c r="F4410" s="13">
        <v>93</v>
      </c>
      <c r="G4410" s="13">
        <v>0</v>
      </c>
      <c r="H4410" s="13">
        <v>93</v>
      </c>
      <c r="I4410" s="13" t="b">
        <v>1</v>
      </c>
      <c r="J4410" s="4">
        <v>0</v>
      </c>
      <c r="K4410">
        <f t="shared" si="345"/>
        <v>1.8158388003748828E-4</v>
      </c>
      <c r="L4410">
        <f t="shared" si="344"/>
        <v>1.3475306305887383E-2</v>
      </c>
      <c r="M4410">
        <f t="shared" si="346"/>
        <v>0</v>
      </c>
      <c r="N4410">
        <f t="shared" si="347"/>
        <v>1.3475306305887383E-2</v>
      </c>
      <c r="O4410">
        <f t="shared" si="348"/>
        <v>9.4327144141211683E-2</v>
      </c>
      <c r="Q4410" s="7">
        <v>4384</v>
      </c>
      <c r="R4410" s="7">
        <v>7.1925591111494176E-4</v>
      </c>
      <c r="S4410" s="7">
        <v>-7.1925591111494176E-4</v>
      </c>
      <c r="U4410" s="7">
        <v>96.066184527722982</v>
      </c>
      <c r="V4410" s="7">
        <v>3.4863393162522451E-3</v>
      </c>
    </row>
    <row r="4411" spans="1:22" x14ac:dyDescent="0.35">
      <c r="A4411" s="3">
        <v>2013</v>
      </c>
      <c r="B4411" s="13" t="s">
        <v>33</v>
      </c>
      <c r="C4411" s="13" t="s">
        <v>86</v>
      </c>
      <c r="D4411" s="13">
        <v>2007</v>
      </c>
      <c r="E4411" s="17">
        <v>6</v>
      </c>
      <c r="F4411" s="13">
        <v>92</v>
      </c>
      <c r="G4411" s="13">
        <v>0</v>
      </c>
      <c r="H4411" s="13">
        <v>92</v>
      </c>
      <c r="I4411" s="13" t="b">
        <v>1</v>
      </c>
      <c r="J4411" s="4">
        <v>0</v>
      </c>
      <c r="K4411">
        <f t="shared" si="345"/>
        <v>1.796313651983755E-4</v>
      </c>
      <c r="L4411">
        <f t="shared" si="344"/>
        <v>1.3402662616001922E-2</v>
      </c>
      <c r="M4411">
        <f t="shared" si="346"/>
        <v>0</v>
      </c>
      <c r="N4411">
        <f t="shared" si="347"/>
        <v>1.3402662616001922E-2</v>
      </c>
      <c r="O4411">
        <f t="shared" si="348"/>
        <v>8.0415975696011527E-2</v>
      </c>
      <c r="Q4411" s="7">
        <v>4385</v>
      </c>
      <c r="R4411" s="7">
        <v>9.2985961002815289E-4</v>
      </c>
      <c r="S4411" s="7">
        <v>-9.2985961002815289E-4</v>
      </c>
      <c r="U4411" s="7">
        <v>96.088099934253776</v>
      </c>
      <c r="V4411" s="7">
        <v>3.4876129793927116E-3</v>
      </c>
    </row>
    <row r="4412" spans="1:22" x14ac:dyDescent="0.35">
      <c r="A4412" s="5">
        <v>2015</v>
      </c>
      <c r="B4412" s="14" t="s">
        <v>33</v>
      </c>
      <c r="C4412" s="14" t="s">
        <v>55</v>
      </c>
      <c r="D4412" s="14">
        <v>2008</v>
      </c>
      <c r="E4412" s="14">
        <v>7</v>
      </c>
      <c r="F4412" s="14">
        <v>91</v>
      </c>
      <c r="G4412" s="14">
        <v>0</v>
      </c>
      <c r="H4412" s="14">
        <v>91</v>
      </c>
      <c r="I4412" s="14" t="b">
        <v>1</v>
      </c>
      <c r="J4412" s="6">
        <v>0</v>
      </c>
      <c r="K4412">
        <f t="shared" si="345"/>
        <v>1.7767885035926273E-4</v>
      </c>
      <c r="L4412">
        <f t="shared" si="344"/>
        <v>1.3329623038903341E-2</v>
      </c>
      <c r="M4412">
        <f t="shared" si="346"/>
        <v>0</v>
      </c>
      <c r="N4412">
        <f t="shared" si="347"/>
        <v>1.3329623038903341E-2</v>
      </c>
      <c r="O4412">
        <f t="shared" si="348"/>
        <v>9.3307361272323391E-2</v>
      </c>
      <c r="Q4412" s="7">
        <v>4386</v>
      </c>
      <c r="R4412" s="7">
        <v>4.7418642600687174E-4</v>
      </c>
      <c r="S4412" s="7">
        <v>-4.7418642600687174E-4</v>
      </c>
      <c r="U4412" s="7">
        <v>96.110015340784557</v>
      </c>
      <c r="V4412" s="7">
        <v>3.4929327521280047E-3</v>
      </c>
    </row>
    <row r="4413" spans="1:22" x14ac:dyDescent="0.35">
      <c r="A4413" s="3">
        <v>2015</v>
      </c>
      <c r="B4413" s="13" t="s">
        <v>26</v>
      </c>
      <c r="C4413" s="13" t="s">
        <v>209</v>
      </c>
      <c r="D4413" s="13">
        <v>2007</v>
      </c>
      <c r="E4413" s="17">
        <v>8</v>
      </c>
      <c r="F4413" s="13">
        <v>90</v>
      </c>
      <c r="G4413" s="13">
        <v>0</v>
      </c>
      <c r="H4413" s="13">
        <v>90</v>
      </c>
      <c r="I4413" s="13" t="b">
        <v>1</v>
      </c>
      <c r="J4413" s="4">
        <v>0</v>
      </c>
      <c r="K4413">
        <f t="shared" si="345"/>
        <v>1.7572633552014996E-4</v>
      </c>
      <c r="L4413">
        <f t="shared" si="344"/>
        <v>1.3256181030755048E-2</v>
      </c>
      <c r="M4413">
        <f t="shared" si="346"/>
        <v>0</v>
      </c>
      <c r="N4413">
        <f t="shared" si="347"/>
        <v>1.3256181030755048E-2</v>
      </c>
      <c r="O4413">
        <f t="shared" si="348"/>
        <v>0.10604944824604039</v>
      </c>
      <c r="Q4413" s="7">
        <v>4387</v>
      </c>
      <c r="R4413" s="7">
        <v>9.1765085796150696E-4</v>
      </c>
      <c r="S4413" s="7">
        <v>-9.1765085796150696E-4</v>
      </c>
      <c r="U4413" s="7">
        <v>96.131930747315351</v>
      </c>
      <c r="V4413" s="7">
        <v>3.4963467693918089E-3</v>
      </c>
    </row>
    <row r="4414" spans="1:22" x14ac:dyDescent="0.35">
      <c r="A4414" s="5">
        <v>2016</v>
      </c>
      <c r="B4414" s="14" t="s">
        <v>153</v>
      </c>
      <c r="C4414" s="14" t="s">
        <v>154</v>
      </c>
      <c r="D4414" s="14">
        <v>2008</v>
      </c>
      <c r="E4414" s="14">
        <v>8</v>
      </c>
      <c r="F4414" s="14">
        <v>90</v>
      </c>
      <c r="G4414" s="14">
        <v>0</v>
      </c>
      <c r="H4414" s="14">
        <v>90</v>
      </c>
      <c r="I4414" s="14" t="b">
        <v>1</v>
      </c>
      <c r="J4414" s="6">
        <v>0</v>
      </c>
      <c r="K4414">
        <f t="shared" si="345"/>
        <v>1.7572633552014996E-4</v>
      </c>
      <c r="L4414">
        <f t="shared" si="344"/>
        <v>1.3256181030755048E-2</v>
      </c>
      <c r="M4414">
        <f t="shared" si="346"/>
        <v>0</v>
      </c>
      <c r="N4414">
        <f t="shared" si="347"/>
        <v>1.3256181030755048E-2</v>
      </c>
      <c r="O4414">
        <f t="shared" si="348"/>
        <v>0.10604944824604039</v>
      </c>
      <c r="Q4414" s="7">
        <v>4388</v>
      </c>
      <c r="R4414" s="7">
        <v>9.1354501697293725E-4</v>
      </c>
      <c r="S4414" s="7">
        <v>-9.1354501697293725E-4</v>
      </c>
      <c r="U4414" s="7">
        <v>96.153846153846146</v>
      </c>
      <c r="V4414" s="7">
        <v>3.5016331803923669E-3</v>
      </c>
    </row>
    <row r="4415" spans="1:22" x14ac:dyDescent="0.35">
      <c r="A4415" s="24">
        <v>2016</v>
      </c>
      <c r="B4415" s="17" t="s">
        <v>104</v>
      </c>
      <c r="C4415" s="17" t="s">
        <v>105</v>
      </c>
      <c r="D4415" s="17">
        <v>2010</v>
      </c>
      <c r="E4415" s="17">
        <v>6</v>
      </c>
      <c r="F4415" s="17">
        <v>90</v>
      </c>
      <c r="G4415" s="17">
        <v>0</v>
      </c>
      <c r="H4415" s="17">
        <v>90</v>
      </c>
      <c r="I4415" s="17" t="b">
        <v>1</v>
      </c>
      <c r="J4415" s="25">
        <v>0</v>
      </c>
      <c r="K4415">
        <f t="shared" si="345"/>
        <v>1.7572633552014996E-4</v>
      </c>
      <c r="L4415">
        <f t="shared" si="344"/>
        <v>1.3256181030755048E-2</v>
      </c>
      <c r="M4415">
        <f t="shared" si="346"/>
        <v>0</v>
      </c>
      <c r="N4415">
        <f t="shared" si="347"/>
        <v>1.3256181030755048E-2</v>
      </c>
      <c r="O4415">
        <f t="shared" si="348"/>
        <v>7.9537086184530287E-2</v>
      </c>
      <c r="Q4415" s="7">
        <v>4389</v>
      </c>
      <c r="R4415" s="7">
        <v>6.8863510671542854E-4</v>
      </c>
      <c r="S4415" s="7">
        <v>-6.8863510671542854E-4</v>
      </c>
      <c r="U4415" s="7">
        <v>96.175761560376941</v>
      </c>
      <c r="V4415" s="7">
        <v>3.5024115558568714E-3</v>
      </c>
    </row>
    <row r="4416" spans="1:22" x14ac:dyDescent="0.35">
      <c r="A4416" s="3">
        <v>2016</v>
      </c>
      <c r="B4416" s="13" t="s">
        <v>26</v>
      </c>
      <c r="C4416" s="13" t="s">
        <v>147</v>
      </c>
      <c r="D4416" s="13">
        <v>2010</v>
      </c>
      <c r="E4416" s="14">
        <v>6</v>
      </c>
      <c r="F4416" s="13">
        <v>90</v>
      </c>
      <c r="G4416" s="13">
        <v>0</v>
      </c>
      <c r="H4416" s="13">
        <v>90</v>
      </c>
      <c r="I4416" s="13" t="b">
        <v>1</v>
      </c>
      <c r="J4416" s="4">
        <v>0</v>
      </c>
      <c r="K4416">
        <f t="shared" si="345"/>
        <v>1.7572633552014996E-4</v>
      </c>
      <c r="L4416">
        <f t="shared" si="344"/>
        <v>1.3256181030755048E-2</v>
      </c>
      <c r="M4416">
        <f t="shared" si="346"/>
        <v>0</v>
      </c>
      <c r="N4416">
        <f t="shared" si="347"/>
        <v>1.3256181030755048E-2</v>
      </c>
      <c r="O4416">
        <f t="shared" si="348"/>
        <v>7.9537086184530287E-2</v>
      </c>
      <c r="Q4416" s="7">
        <v>4390</v>
      </c>
      <c r="R4416" s="7">
        <v>9.0527747120607808E-4</v>
      </c>
      <c r="S4416" s="7">
        <v>-9.0527747120607808E-4</v>
      </c>
      <c r="U4416" s="7">
        <v>96.197676966907721</v>
      </c>
      <c r="V4416" s="7">
        <v>3.5024115558568805E-3</v>
      </c>
    </row>
    <row r="4417" spans="1:22" x14ac:dyDescent="0.35">
      <c r="A4417" s="24">
        <v>2017</v>
      </c>
      <c r="B4417" s="17" t="s">
        <v>30</v>
      </c>
      <c r="C4417" s="17" t="s">
        <v>126</v>
      </c>
      <c r="D4417" s="17">
        <v>2010</v>
      </c>
      <c r="E4417" s="17">
        <v>7</v>
      </c>
      <c r="F4417" s="17">
        <v>90</v>
      </c>
      <c r="G4417" s="17">
        <v>0</v>
      </c>
      <c r="H4417" s="17">
        <v>90</v>
      </c>
      <c r="I4417" s="17" t="b">
        <v>1</v>
      </c>
      <c r="J4417" s="25">
        <v>0</v>
      </c>
      <c r="K4417">
        <f t="shared" si="345"/>
        <v>1.7572633552014996E-4</v>
      </c>
      <c r="L4417">
        <f t="shared" si="344"/>
        <v>1.3256181030755048E-2</v>
      </c>
      <c r="M4417">
        <f t="shared" si="346"/>
        <v>0</v>
      </c>
      <c r="N4417">
        <f t="shared" si="347"/>
        <v>1.3256181030755048E-2</v>
      </c>
      <c r="O4417">
        <f t="shared" si="348"/>
        <v>9.2793267215285344E-2</v>
      </c>
      <c r="Q4417" s="7">
        <v>4391</v>
      </c>
      <c r="R4417" s="7">
        <v>6.8234606989885007E-4</v>
      </c>
      <c r="S4417" s="7">
        <v>-6.8234606989885007E-4</v>
      </c>
      <c r="U4417" s="7">
        <v>96.219592373438516</v>
      </c>
      <c r="V4417" s="7">
        <v>3.5130929667332184E-3</v>
      </c>
    </row>
    <row r="4418" spans="1:22" x14ac:dyDescent="0.35">
      <c r="A4418" s="5">
        <v>2014</v>
      </c>
      <c r="B4418" s="14" t="s">
        <v>42</v>
      </c>
      <c r="C4418" s="14" t="s">
        <v>206</v>
      </c>
      <c r="D4418" s="14">
        <v>2006</v>
      </c>
      <c r="E4418" s="14">
        <v>8</v>
      </c>
      <c r="F4418" s="14">
        <v>89</v>
      </c>
      <c r="G4418" s="14">
        <v>0</v>
      </c>
      <c r="H4418" s="14">
        <v>89</v>
      </c>
      <c r="I4418" s="14" t="b">
        <v>1</v>
      </c>
      <c r="J4418" s="6">
        <v>0</v>
      </c>
      <c r="K4418">
        <f t="shared" si="345"/>
        <v>1.7377382068103718E-4</v>
      </c>
      <c r="L4418">
        <f t="shared" si="344"/>
        <v>1.3182329865431117E-2</v>
      </c>
      <c r="M4418">
        <f t="shared" si="346"/>
        <v>0</v>
      </c>
      <c r="N4418">
        <f t="shared" si="347"/>
        <v>1.3182329865431117E-2</v>
      </c>
      <c r="O4418">
        <f t="shared" si="348"/>
        <v>0.10545863892344894</v>
      </c>
      <c r="Q4418" s="7">
        <v>4392</v>
      </c>
      <c r="R4418" s="7">
        <v>4.6142570545697941E-4</v>
      </c>
      <c r="S4418" s="7">
        <v>-4.6142570545697941E-4</v>
      </c>
      <c r="U4418" s="7">
        <v>96.241507779969311</v>
      </c>
      <c r="V4418" s="7">
        <v>3.5134766486264461E-3</v>
      </c>
    </row>
    <row r="4419" spans="1:22" x14ac:dyDescent="0.35">
      <c r="A4419" s="24">
        <v>2015</v>
      </c>
      <c r="B4419" s="17" t="s">
        <v>153</v>
      </c>
      <c r="C4419" s="17" t="s">
        <v>154</v>
      </c>
      <c r="D4419" s="17">
        <v>2008</v>
      </c>
      <c r="E4419" s="17">
        <v>7</v>
      </c>
      <c r="F4419" s="17">
        <v>88</v>
      </c>
      <c r="G4419" s="17">
        <v>0</v>
      </c>
      <c r="H4419" s="17">
        <v>88</v>
      </c>
      <c r="I4419" s="17" t="b">
        <v>1</v>
      </c>
      <c r="J4419" s="25">
        <v>0</v>
      </c>
      <c r="K4419">
        <f t="shared" si="345"/>
        <v>1.7182130584192441E-4</v>
      </c>
      <c r="L4419">
        <f t="shared" si="344"/>
        <v>1.3108062627326908E-2</v>
      </c>
      <c r="M4419">
        <f t="shared" si="346"/>
        <v>0</v>
      </c>
      <c r="N4419">
        <f t="shared" si="347"/>
        <v>1.3108062627326908E-2</v>
      </c>
      <c r="O4419">
        <f t="shared" si="348"/>
        <v>9.1756438391288359E-2</v>
      </c>
      <c r="Q4419" s="7">
        <v>4393</v>
      </c>
      <c r="R4419" s="7">
        <v>6.7917971374233848E-4</v>
      </c>
      <c r="S4419" s="7">
        <v>-6.7917971374233848E-4</v>
      </c>
      <c r="U4419" s="7">
        <v>96.263423186500106</v>
      </c>
      <c r="V4419" s="7">
        <v>3.5159839833102564E-3</v>
      </c>
    </row>
    <row r="4420" spans="1:22" x14ac:dyDescent="0.35">
      <c r="A4420" s="3">
        <v>2015</v>
      </c>
      <c r="B4420" s="13" t="s">
        <v>26</v>
      </c>
      <c r="C4420" s="13" t="s">
        <v>144</v>
      </c>
      <c r="D4420" s="13">
        <v>2008</v>
      </c>
      <c r="E4420" s="14">
        <v>7</v>
      </c>
      <c r="F4420" s="13">
        <v>88</v>
      </c>
      <c r="G4420" s="13">
        <v>0</v>
      </c>
      <c r="H4420" s="13">
        <v>88</v>
      </c>
      <c r="I4420" s="13" t="b">
        <v>1</v>
      </c>
      <c r="J4420" s="4">
        <v>0</v>
      </c>
      <c r="K4420">
        <f t="shared" si="345"/>
        <v>1.7182130584192441E-4</v>
      </c>
      <c r="L4420">
        <f t="shared" ref="L4420:L4483" si="349">SQRT(K4420)</f>
        <v>1.3108062627326908E-2</v>
      </c>
      <c r="M4420">
        <f t="shared" si="346"/>
        <v>0</v>
      </c>
      <c r="N4420">
        <f t="shared" si="347"/>
        <v>1.3108062627326908E-2</v>
      </c>
      <c r="O4420">
        <f t="shared" si="348"/>
        <v>9.1756438391288359E-2</v>
      </c>
      <c r="Q4420" s="7">
        <v>4394</v>
      </c>
      <c r="R4420" s="7">
        <v>4.6142570545697941E-4</v>
      </c>
      <c r="S4420" s="7">
        <v>-4.6142570545697941E-4</v>
      </c>
      <c r="U4420" s="7">
        <v>96.285338593030886</v>
      </c>
      <c r="V4420" s="7">
        <v>3.5250914791449374E-3</v>
      </c>
    </row>
    <row r="4421" spans="1:22" x14ac:dyDescent="0.35">
      <c r="A4421" s="24">
        <v>2017</v>
      </c>
      <c r="B4421" s="17" t="s">
        <v>104</v>
      </c>
      <c r="C4421" s="17" t="s">
        <v>105</v>
      </c>
      <c r="D4421" s="17">
        <v>2010</v>
      </c>
      <c r="E4421" s="17">
        <v>7</v>
      </c>
      <c r="F4421" s="17">
        <v>88</v>
      </c>
      <c r="G4421" s="17">
        <v>0</v>
      </c>
      <c r="H4421" s="17">
        <v>88</v>
      </c>
      <c r="I4421" s="17" t="b">
        <v>1</v>
      </c>
      <c r="J4421" s="25">
        <v>0</v>
      </c>
      <c r="K4421">
        <f t="shared" si="345"/>
        <v>1.7182130584192441E-4</v>
      </c>
      <c r="L4421">
        <f t="shared" si="349"/>
        <v>1.3108062627326908E-2</v>
      </c>
      <c r="M4421">
        <f t="shared" si="346"/>
        <v>0</v>
      </c>
      <c r="N4421">
        <f t="shared" si="347"/>
        <v>1.3108062627326908E-2</v>
      </c>
      <c r="O4421">
        <f t="shared" si="348"/>
        <v>9.1756438391288359E-2</v>
      </c>
      <c r="Q4421" s="7">
        <v>4395</v>
      </c>
      <c r="R4421" s="7">
        <v>4.5709297377255541E-4</v>
      </c>
      <c r="S4421" s="7">
        <v>-4.5709297377255541E-4</v>
      </c>
      <c r="U4421" s="7">
        <v>96.307253999561681</v>
      </c>
      <c r="V4421" s="7">
        <v>3.5250914791449374E-3</v>
      </c>
    </row>
    <row r="4422" spans="1:22" x14ac:dyDescent="0.35">
      <c r="A4422" s="3">
        <v>2015</v>
      </c>
      <c r="B4422" s="13" t="s">
        <v>42</v>
      </c>
      <c r="C4422" s="13" t="s">
        <v>206</v>
      </c>
      <c r="D4422" s="13">
        <v>2006</v>
      </c>
      <c r="E4422" s="14">
        <v>9</v>
      </c>
      <c r="F4422" s="13">
        <v>87</v>
      </c>
      <c r="G4422" s="13">
        <v>0</v>
      </c>
      <c r="H4422" s="13">
        <v>87</v>
      </c>
      <c r="I4422" s="13" t="b">
        <v>1</v>
      </c>
      <c r="J4422" s="4">
        <v>0</v>
      </c>
      <c r="K4422">
        <f t="shared" si="345"/>
        <v>1.6986879100281161E-4</v>
      </c>
      <c r="L4422">
        <f t="shared" si="349"/>
        <v>1.3033372203800965E-2</v>
      </c>
      <c r="M4422">
        <f t="shared" si="346"/>
        <v>0</v>
      </c>
      <c r="N4422">
        <f t="shared" si="347"/>
        <v>1.3033372203800965E-2</v>
      </c>
      <c r="O4422">
        <f t="shared" si="348"/>
        <v>0.11730034983420869</v>
      </c>
      <c r="Q4422" s="7">
        <v>4396</v>
      </c>
      <c r="R4422" s="7">
        <v>1.0936539963500855E-3</v>
      </c>
      <c r="S4422" s="7">
        <v>-1.0936539963500855E-3</v>
      </c>
      <c r="U4422" s="7">
        <v>96.329169406092475</v>
      </c>
      <c r="V4422" s="7">
        <v>3.5287764174775677E-3</v>
      </c>
    </row>
    <row r="4423" spans="1:22" x14ac:dyDescent="0.35">
      <c r="A4423" s="24">
        <v>2014</v>
      </c>
      <c r="B4423" s="17" t="s">
        <v>26</v>
      </c>
      <c r="C4423" s="17" t="s">
        <v>130</v>
      </c>
      <c r="D4423" s="17">
        <v>2008</v>
      </c>
      <c r="E4423" s="17">
        <v>6</v>
      </c>
      <c r="F4423" s="17">
        <v>85</v>
      </c>
      <c r="G4423" s="17">
        <v>0</v>
      </c>
      <c r="H4423" s="17">
        <v>85</v>
      </c>
      <c r="I4423" s="17" t="b">
        <v>1</v>
      </c>
      <c r="J4423" s="25">
        <v>0</v>
      </c>
      <c r="K4423">
        <f t="shared" si="345"/>
        <v>1.6596376132458607E-4</v>
      </c>
      <c r="L4423">
        <f t="shared" si="349"/>
        <v>1.2882692316615579E-2</v>
      </c>
      <c r="M4423">
        <f t="shared" si="346"/>
        <v>0</v>
      </c>
      <c r="N4423">
        <f t="shared" si="347"/>
        <v>1.2882692316615579E-2</v>
      </c>
      <c r="O4423">
        <f t="shared" si="348"/>
        <v>7.7296153899693465E-2</v>
      </c>
      <c r="Q4423" s="7">
        <v>4397</v>
      </c>
      <c r="R4423" s="7">
        <v>4.5051575354907228E-4</v>
      </c>
      <c r="S4423" s="7">
        <v>-4.5051575354907228E-4</v>
      </c>
      <c r="U4423" s="7">
        <v>96.35108481262327</v>
      </c>
      <c r="V4423" s="7">
        <v>3.5325793098551213E-3</v>
      </c>
    </row>
    <row r="4424" spans="1:22" x14ac:dyDescent="0.35">
      <c r="A4424" s="3">
        <v>2017</v>
      </c>
      <c r="B4424" s="13" t="s">
        <v>26</v>
      </c>
      <c r="C4424" s="13" t="s">
        <v>147</v>
      </c>
      <c r="D4424" s="13">
        <v>2010</v>
      </c>
      <c r="E4424" s="14">
        <v>7</v>
      </c>
      <c r="F4424" s="13">
        <v>85</v>
      </c>
      <c r="G4424" s="13">
        <v>0</v>
      </c>
      <c r="H4424" s="13">
        <v>85</v>
      </c>
      <c r="I4424" s="13" t="b">
        <v>1</v>
      </c>
      <c r="J4424" s="4">
        <v>0</v>
      </c>
      <c r="K4424">
        <f t="shared" si="345"/>
        <v>1.6596376132458607E-4</v>
      </c>
      <c r="L4424">
        <f t="shared" si="349"/>
        <v>1.2882692316615579E-2</v>
      </c>
      <c r="M4424">
        <f t="shared" si="346"/>
        <v>0</v>
      </c>
      <c r="N4424">
        <f t="shared" si="347"/>
        <v>1.2882692316615579E-2</v>
      </c>
      <c r="O4424">
        <f t="shared" si="348"/>
        <v>9.0178846216309047E-2</v>
      </c>
      <c r="Q4424" s="7">
        <v>4398</v>
      </c>
      <c r="R4424" s="7">
        <v>6.6312118486949072E-4</v>
      </c>
      <c r="S4424" s="7">
        <v>-6.6312118486949072E-4</v>
      </c>
      <c r="U4424" s="7">
        <v>96.373000219154051</v>
      </c>
      <c r="V4424" s="7">
        <v>3.5491284206315542E-3</v>
      </c>
    </row>
    <row r="4425" spans="1:22" x14ac:dyDescent="0.35">
      <c r="A4425" s="24">
        <v>2017</v>
      </c>
      <c r="B4425" s="17" t="s">
        <v>26</v>
      </c>
      <c r="C4425" s="17" t="s">
        <v>111</v>
      </c>
      <c r="D4425" s="17">
        <v>2010</v>
      </c>
      <c r="E4425" s="17">
        <v>7</v>
      </c>
      <c r="F4425" s="17">
        <v>85</v>
      </c>
      <c r="G4425" s="17">
        <v>0</v>
      </c>
      <c r="H4425" s="17">
        <v>85</v>
      </c>
      <c r="I4425" s="17" t="b">
        <v>1</v>
      </c>
      <c r="J4425" s="25">
        <v>0</v>
      </c>
      <c r="K4425">
        <f t="shared" si="345"/>
        <v>1.6596376132458607E-4</v>
      </c>
      <c r="L4425">
        <f t="shared" si="349"/>
        <v>1.2882692316615579E-2</v>
      </c>
      <c r="M4425">
        <f t="shared" si="346"/>
        <v>0</v>
      </c>
      <c r="N4425">
        <f t="shared" si="347"/>
        <v>1.2882692316615579E-2</v>
      </c>
      <c r="O4425">
        <f t="shared" si="348"/>
        <v>9.0178846216309047E-2</v>
      </c>
      <c r="Q4425" s="7">
        <v>4399</v>
      </c>
      <c r="R4425" s="7">
        <v>8.7142326525175022E-4</v>
      </c>
      <c r="S4425" s="7">
        <v>-8.7142326525175022E-4</v>
      </c>
      <c r="U4425" s="7">
        <v>96.394915625684845</v>
      </c>
      <c r="V4425" s="7">
        <v>3.5568251627749303E-3</v>
      </c>
    </row>
    <row r="4426" spans="1:22" x14ac:dyDescent="0.35">
      <c r="A4426" s="3">
        <v>2014</v>
      </c>
      <c r="B4426" s="13" t="s">
        <v>158</v>
      </c>
      <c r="C4426" s="13" t="s">
        <v>159</v>
      </c>
      <c r="D4426" s="13">
        <v>2008</v>
      </c>
      <c r="E4426" s="14">
        <v>6</v>
      </c>
      <c r="F4426" s="13">
        <v>84</v>
      </c>
      <c r="G4426" s="13">
        <v>0</v>
      </c>
      <c r="H4426" s="13">
        <v>84</v>
      </c>
      <c r="I4426" s="13" t="b">
        <v>1</v>
      </c>
      <c r="J4426" s="4">
        <v>0</v>
      </c>
      <c r="K4426">
        <f t="shared" si="345"/>
        <v>1.6401124648547329E-4</v>
      </c>
      <c r="L4426">
        <f t="shared" si="349"/>
        <v>1.2806687568824082E-2</v>
      </c>
      <c r="M4426">
        <f t="shared" si="346"/>
        <v>0</v>
      </c>
      <c r="N4426">
        <f t="shared" si="347"/>
        <v>1.2806687568824082E-2</v>
      </c>
      <c r="O4426">
        <f t="shared" si="348"/>
        <v>7.6840125412944493E-2</v>
      </c>
      <c r="Q4426" s="7">
        <v>4400</v>
      </c>
      <c r="R4426" s="7">
        <v>4.4384107709802918E-4</v>
      </c>
      <c r="S4426" s="7">
        <v>-4.4384107709802918E-4</v>
      </c>
      <c r="U4426" s="7">
        <v>96.41683103221564</v>
      </c>
      <c r="V4426" s="7">
        <v>3.5575947096065162E-3</v>
      </c>
    </row>
    <row r="4427" spans="1:22" x14ac:dyDescent="0.35">
      <c r="A4427" s="24">
        <v>2015</v>
      </c>
      <c r="B4427" s="17" t="s">
        <v>104</v>
      </c>
      <c r="C4427" s="17" t="s">
        <v>105</v>
      </c>
      <c r="D4427" s="17">
        <v>2006</v>
      </c>
      <c r="E4427" s="17">
        <v>9</v>
      </c>
      <c r="F4427" s="17">
        <v>84</v>
      </c>
      <c r="G4427" s="17">
        <v>0</v>
      </c>
      <c r="H4427" s="17">
        <v>84</v>
      </c>
      <c r="I4427" s="17" t="b">
        <v>1</v>
      </c>
      <c r="J4427" s="25">
        <v>0</v>
      </c>
      <c r="K4427">
        <f t="shared" si="345"/>
        <v>1.6401124648547329E-4</v>
      </c>
      <c r="L4427">
        <f t="shared" si="349"/>
        <v>1.2806687568824082E-2</v>
      </c>
      <c r="M4427">
        <f t="shared" si="346"/>
        <v>0</v>
      </c>
      <c r="N4427">
        <f t="shared" si="347"/>
        <v>1.2806687568824082E-2</v>
      </c>
      <c r="O4427">
        <f t="shared" si="348"/>
        <v>0.11526018811941674</v>
      </c>
      <c r="Q4427" s="7">
        <v>4401</v>
      </c>
      <c r="R4427" s="7">
        <v>4.4384107709802918E-4</v>
      </c>
      <c r="S4427" s="7">
        <v>-4.4384107709802918E-4</v>
      </c>
      <c r="U4427" s="7">
        <v>96.438746438746435</v>
      </c>
      <c r="V4427" s="7">
        <v>3.5606395193000305E-3</v>
      </c>
    </row>
    <row r="4428" spans="1:22" x14ac:dyDescent="0.35">
      <c r="A4428" s="3">
        <v>2016</v>
      </c>
      <c r="B4428" s="13" t="s">
        <v>42</v>
      </c>
      <c r="C4428" s="13" t="s">
        <v>151</v>
      </c>
      <c r="D4428" s="13">
        <v>2007</v>
      </c>
      <c r="E4428" s="14">
        <v>9</v>
      </c>
      <c r="F4428" s="13">
        <v>84</v>
      </c>
      <c r="G4428" s="13">
        <v>0</v>
      </c>
      <c r="H4428" s="13">
        <v>84</v>
      </c>
      <c r="I4428" s="13" t="b">
        <v>1</v>
      </c>
      <c r="J4428" s="4">
        <v>0</v>
      </c>
      <c r="K4428">
        <f t="shared" si="345"/>
        <v>1.6401124648547329E-4</v>
      </c>
      <c r="L4428">
        <f t="shared" si="349"/>
        <v>1.2806687568824082E-2</v>
      </c>
      <c r="M4428">
        <f t="shared" si="346"/>
        <v>0</v>
      </c>
      <c r="N4428">
        <f t="shared" si="347"/>
        <v>1.2806687568824082E-2</v>
      </c>
      <c r="O4428">
        <f t="shared" si="348"/>
        <v>0.11526018811941674</v>
      </c>
      <c r="Q4428" s="7">
        <v>4402</v>
      </c>
      <c r="R4428" s="7">
        <v>4.4384107709802918E-4</v>
      </c>
      <c r="S4428" s="7">
        <v>-4.4384107709802918E-4</v>
      </c>
      <c r="U4428" s="7">
        <v>96.460661845277215</v>
      </c>
      <c r="V4428" s="7">
        <v>3.5637257983914699E-3</v>
      </c>
    </row>
    <row r="4429" spans="1:22" x14ac:dyDescent="0.35">
      <c r="A4429" s="24">
        <v>2013</v>
      </c>
      <c r="B4429" s="17" t="s">
        <v>104</v>
      </c>
      <c r="C4429" s="17" t="s">
        <v>105</v>
      </c>
      <c r="D4429" s="17">
        <v>2006</v>
      </c>
      <c r="E4429" s="17">
        <v>7</v>
      </c>
      <c r="F4429" s="17">
        <v>83</v>
      </c>
      <c r="G4429" s="17">
        <v>0</v>
      </c>
      <c r="H4429" s="17">
        <v>83</v>
      </c>
      <c r="I4429" s="17" t="b">
        <v>1</v>
      </c>
      <c r="J4429" s="25">
        <v>0</v>
      </c>
      <c r="K4429">
        <f t="shared" si="345"/>
        <v>1.6205873164636052E-4</v>
      </c>
      <c r="L4429">
        <f t="shared" si="349"/>
        <v>1.2730229049249685E-2</v>
      </c>
      <c r="M4429">
        <f t="shared" si="346"/>
        <v>0</v>
      </c>
      <c r="N4429">
        <f t="shared" si="347"/>
        <v>1.2730229049249685E-2</v>
      </c>
      <c r="O4429">
        <f t="shared" si="348"/>
        <v>8.9111603344747797E-2</v>
      </c>
      <c r="Q4429" s="7">
        <v>4403</v>
      </c>
      <c r="R4429" s="7">
        <v>6.433220441886227E-4</v>
      </c>
      <c r="S4429" s="7">
        <v>-6.433220441886227E-4</v>
      </c>
      <c r="U4429" s="7">
        <v>96.48257725180801</v>
      </c>
      <c r="V4429" s="7">
        <v>3.5716145203819856E-3</v>
      </c>
    </row>
    <row r="4430" spans="1:22" x14ac:dyDescent="0.35">
      <c r="A4430" s="3">
        <v>2014</v>
      </c>
      <c r="B4430" s="13" t="s">
        <v>42</v>
      </c>
      <c r="C4430" s="13" t="s">
        <v>182</v>
      </c>
      <c r="D4430" s="13">
        <v>2008</v>
      </c>
      <c r="E4430" s="14">
        <v>6</v>
      </c>
      <c r="F4430" s="13">
        <v>83</v>
      </c>
      <c r="G4430" s="13">
        <v>0</v>
      </c>
      <c r="H4430" s="13">
        <v>83</v>
      </c>
      <c r="I4430" s="13" t="b">
        <v>1</v>
      </c>
      <c r="J4430" s="4">
        <v>0</v>
      </c>
      <c r="K4430">
        <f t="shared" si="345"/>
        <v>1.6205873164636052E-4</v>
      </c>
      <c r="L4430">
        <f t="shared" si="349"/>
        <v>1.2730229049249685E-2</v>
      </c>
      <c r="M4430">
        <f t="shared" si="346"/>
        <v>0</v>
      </c>
      <c r="N4430">
        <f t="shared" si="347"/>
        <v>1.2730229049249685E-2</v>
      </c>
      <c r="O4430">
        <f t="shared" si="348"/>
        <v>7.6381374295498114E-2</v>
      </c>
      <c r="Q4430" s="7">
        <v>4404</v>
      </c>
      <c r="R4430" s="7">
        <v>8.4957960887429012E-4</v>
      </c>
      <c r="S4430" s="7">
        <v>-8.4957960887429012E-4</v>
      </c>
      <c r="U4430" s="7">
        <v>96.504492658338805</v>
      </c>
      <c r="V4430" s="7">
        <v>3.5716789103424425E-3</v>
      </c>
    </row>
    <row r="4431" spans="1:22" x14ac:dyDescent="0.35">
      <c r="A4431" s="3">
        <v>2016</v>
      </c>
      <c r="B4431" s="13" t="s">
        <v>26</v>
      </c>
      <c r="C4431" s="13" t="s">
        <v>209</v>
      </c>
      <c r="D4431" s="13">
        <v>2010</v>
      </c>
      <c r="E4431" s="17">
        <v>6</v>
      </c>
      <c r="F4431" s="13">
        <v>83</v>
      </c>
      <c r="G4431" s="13">
        <v>0</v>
      </c>
      <c r="H4431" s="13">
        <v>83</v>
      </c>
      <c r="I4431" s="13" t="b">
        <v>1</v>
      </c>
      <c r="J4431" s="4">
        <v>0</v>
      </c>
      <c r="K4431">
        <f t="shared" si="345"/>
        <v>1.6205873164636052E-4</v>
      </c>
      <c r="L4431">
        <f t="shared" si="349"/>
        <v>1.2730229049249685E-2</v>
      </c>
      <c r="M4431">
        <f t="shared" si="346"/>
        <v>0</v>
      </c>
      <c r="N4431">
        <f t="shared" si="347"/>
        <v>1.2730229049249685E-2</v>
      </c>
      <c r="O4431">
        <f t="shared" si="348"/>
        <v>7.6381374295498114E-2</v>
      </c>
      <c r="Q4431" s="7">
        <v>4405</v>
      </c>
      <c r="R4431" s="7">
        <v>8.4957960887429012E-4</v>
      </c>
      <c r="S4431" s="7">
        <v>-8.4957960887429012E-4</v>
      </c>
      <c r="U4431" s="7">
        <v>96.526408064869599</v>
      </c>
      <c r="V4431" s="7">
        <v>3.5865899089986939E-3</v>
      </c>
    </row>
    <row r="4432" spans="1:22" x14ac:dyDescent="0.35">
      <c r="A4432" s="5">
        <v>2017</v>
      </c>
      <c r="B4432" s="14" t="s">
        <v>26</v>
      </c>
      <c r="C4432" s="14" t="s">
        <v>147</v>
      </c>
      <c r="D4432" s="14">
        <v>2008</v>
      </c>
      <c r="E4432" s="14">
        <v>9</v>
      </c>
      <c r="F4432" s="14">
        <v>82</v>
      </c>
      <c r="G4432" s="14">
        <v>0</v>
      </c>
      <c r="H4432" s="14">
        <v>82</v>
      </c>
      <c r="I4432" s="14" t="b">
        <v>1</v>
      </c>
      <c r="J4432" s="6">
        <v>0</v>
      </c>
      <c r="K4432">
        <f t="shared" si="345"/>
        <v>1.6010621680724775E-4</v>
      </c>
      <c r="L4432">
        <f t="shared" si="349"/>
        <v>1.2653308532049937E-2</v>
      </c>
      <c r="M4432">
        <f t="shared" si="346"/>
        <v>0</v>
      </c>
      <c r="N4432">
        <f t="shared" si="347"/>
        <v>1.2653308532049937E-2</v>
      </c>
      <c r="O4432">
        <f t="shared" si="348"/>
        <v>0.11387977678844943</v>
      </c>
      <c r="Q4432" s="7">
        <v>4406</v>
      </c>
      <c r="R4432" s="7">
        <v>6.3996263718419256E-4</v>
      </c>
      <c r="S4432" s="7">
        <v>-6.3996263718419256E-4</v>
      </c>
      <c r="U4432" s="7">
        <v>96.54832347140038</v>
      </c>
      <c r="V4432" s="7">
        <v>3.5897907930886905E-3</v>
      </c>
    </row>
    <row r="4433" spans="1:22" x14ac:dyDescent="0.35">
      <c r="A4433" s="3">
        <v>2014</v>
      </c>
      <c r="B4433" s="13" t="s">
        <v>190</v>
      </c>
      <c r="C4433" s="13" t="s">
        <v>219</v>
      </c>
      <c r="D4433" s="13">
        <v>2007</v>
      </c>
      <c r="E4433" s="17">
        <v>7</v>
      </c>
      <c r="F4433" s="13">
        <v>81</v>
      </c>
      <c r="G4433" s="13">
        <v>0</v>
      </c>
      <c r="H4433" s="13">
        <v>81</v>
      </c>
      <c r="I4433" s="13" t="b">
        <v>1</v>
      </c>
      <c r="J4433" s="4">
        <v>0</v>
      </c>
      <c r="K4433">
        <f t="shared" si="345"/>
        <v>1.5815370196813495E-4</v>
      </c>
      <c r="L4433">
        <f t="shared" si="349"/>
        <v>1.2575917539811358E-2</v>
      </c>
      <c r="M4433">
        <f t="shared" si="346"/>
        <v>0</v>
      </c>
      <c r="N4433">
        <f t="shared" si="347"/>
        <v>1.2575917539811358E-2</v>
      </c>
      <c r="O4433">
        <f t="shared" si="348"/>
        <v>8.8031422778679508E-2</v>
      </c>
      <c r="Q4433" s="7">
        <v>4407</v>
      </c>
      <c r="R4433" s="7">
        <v>1.2555041201528405E-3</v>
      </c>
      <c r="S4433" s="7">
        <v>-1.2555041201528405E-3</v>
      </c>
      <c r="U4433" s="7">
        <v>96.570238877931175</v>
      </c>
      <c r="V4433" s="7">
        <v>3.5933362663411101E-3</v>
      </c>
    </row>
    <row r="4434" spans="1:22" x14ac:dyDescent="0.35">
      <c r="A4434" s="5">
        <v>2016</v>
      </c>
      <c r="B4434" s="14" t="s">
        <v>30</v>
      </c>
      <c r="C4434" s="14" t="s">
        <v>85</v>
      </c>
      <c r="D4434" s="14">
        <v>2010</v>
      </c>
      <c r="E4434" s="14">
        <v>6</v>
      </c>
      <c r="F4434" s="14">
        <v>81</v>
      </c>
      <c r="G4434" s="14">
        <v>0</v>
      </c>
      <c r="H4434" s="14">
        <v>81</v>
      </c>
      <c r="I4434" s="14" t="b">
        <v>1</v>
      </c>
      <c r="J4434" s="6">
        <v>0</v>
      </c>
      <c r="K4434">
        <f t="shared" si="345"/>
        <v>1.5815370196813495E-4</v>
      </c>
      <c r="L4434">
        <f t="shared" si="349"/>
        <v>1.2575917539811358E-2</v>
      </c>
      <c r="M4434">
        <f t="shared" si="346"/>
        <v>0</v>
      </c>
      <c r="N4434">
        <f t="shared" si="347"/>
        <v>1.2575917539811358E-2</v>
      </c>
      <c r="O4434">
        <f t="shared" si="348"/>
        <v>7.5455505238868154E-2</v>
      </c>
      <c r="Q4434" s="7">
        <v>4408</v>
      </c>
      <c r="R4434" s="7">
        <v>6.3319035518332345E-4</v>
      </c>
      <c r="S4434" s="7">
        <v>-6.3319035518332345E-4</v>
      </c>
      <c r="U4434" s="7">
        <v>96.592154284461969</v>
      </c>
      <c r="V4434" s="7">
        <v>3.5945867749108532E-3</v>
      </c>
    </row>
    <row r="4435" spans="1:22" x14ac:dyDescent="0.35">
      <c r="A4435" s="3">
        <v>2014</v>
      </c>
      <c r="B4435" s="13" t="s">
        <v>190</v>
      </c>
      <c r="C4435" s="13" t="s">
        <v>191</v>
      </c>
      <c r="D4435" s="13">
        <v>2007</v>
      </c>
      <c r="E4435" s="17">
        <v>7</v>
      </c>
      <c r="F4435" s="13">
        <v>80</v>
      </c>
      <c r="G4435" s="13">
        <v>0</v>
      </c>
      <c r="H4435" s="13">
        <v>80</v>
      </c>
      <c r="I4435" s="13" t="b">
        <v>1</v>
      </c>
      <c r="J4435" s="4">
        <v>0</v>
      </c>
      <c r="K4435">
        <f t="shared" si="345"/>
        <v>1.5620118712902218E-4</v>
      </c>
      <c r="L4435">
        <f t="shared" si="349"/>
        <v>1.2498047332644495E-2</v>
      </c>
      <c r="M4435">
        <f t="shared" si="346"/>
        <v>0</v>
      </c>
      <c r="N4435">
        <f t="shared" si="347"/>
        <v>1.2498047332644495E-2</v>
      </c>
      <c r="O4435">
        <f t="shared" si="348"/>
        <v>8.7486331328511469E-2</v>
      </c>
      <c r="Q4435" s="7">
        <v>4409</v>
      </c>
      <c r="R4435" s="7">
        <v>4.2786209142049822E-4</v>
      </c>
      <c r="S4435" s="7">
        <v>-4.2786209142049822E-4</v>
      </c>
      <c r="U4435" s="7">
        <v>96.614069690992764</v>
      </c>
      <c r="V4435" s="7">
        <v>3.596271914997571E-3</v>
      </c>
    </row>
    <row r="4436" spans="1:22" x14ac:dyDescent="0.35">
      <c r="A4436" s="3">
        <v>2014</v>
      </c>
      <c r="B4436" s="13" t="s">
        <v>30</v>
      </c>
      <c r="C4436" s="13" t="s">
        <v>47</v>
      </c>
      <c r="D4436" s="13">
        <v>2008</v>
      </c>
      <c r="E4436" s="14">
        <v>6</v>
      </c>
      <c r="F4436" s="13">
        <v>80</v>
      </c>
      <c r="G4436" s="13">
        <v>0</v>
      </c>
      <c r="H4436" s="13">
        <v>80</v>
      </c>
      <c r="I4436" s="13" t="b">
        <v>1</v>
      </c>
      <c r="J4436" s="4">
        <v>0</v>
      </c>
      <c r="K4436">
        <f t="shared" si="345"/>
        <v>1.5620118712902218E-4</v>
      </c>
      <c r="L4436">
        <f t="shared" si="349"/>
        <v>1.2498047332644495E-2</v>
      </c>
      <c r="M4436">
        <f t="shared" si="346"/>
        <v>0</v>
      </c>
      <c r="N4436">
        <f t="shared" si="347"/>
        <v>1.2498047332644495E-2</v>
      </c>
      <c r="O4436">
        <f t="shared" si="348"/>
        <v>7.4988283995866975E-2</v>
      </c>
      <c r="Q4436" s="7">
        <v>4410</v>
      </c>
      <c r="R4436" s="7">
        <v>6.2634485293855532E-4</v>
      </c>
      <c r="S4436" s="7">
        <v>-6.2634485293855532E-4</v>
      </c>
      <c r="U4436" s="7">
        <v>96.635985097523545</v>
      </c>
      <c r="V4436" s="7">
        <v>3.5972484463417643E-3</v>
      </c>
    </row>
    <row r="4437" spans="1:22" x14ac:dyDescent="0.35">
      <c r="A4437" s="3">
        <v>2015</v>
      </c>
      <c r="B4437" s="13" t="s">
        <v>26</v>
      </c>
      <c r="C4437" s="13" t="s">
        <v>147</v>
      </c>
      <c r="D4437" s="13">
        <v>2009</v>
      </c>
      <c r="E4437" s="17">
        <v>6</v>
      </c>
      <c r="F4437" s="13">
        <v>80</v>
      </c>
      <c r="G4437" s="13">
        <v>0</v>
      </c>
      <c r="H4437" s="13">
        <v>80</v>
      </c>
      <c r="I4437" s="13" t="b">
        <v>1</v>
      </c>
      <c r="J4437" s="4">
        <v>0</v>
      </c>
      <c r="K4437">
        <f t="shared" si="345"/>
        <v>1.5620118712902218E-4</v>
      </c>
      <c r="L4437">
        <f t="shared" si="349"/>
        <v>1.2498047332644495E-2</v>
      </c>
      <c r="M4437">
        <f t="shared" si="346"/>
        <v>0</v>
      </c>
      <c r="N4437">
        <f t="shared" si="347"/>
        <v>1.2498047332644495E-2</v>
      </c>
      <c r="O4437">
        <f t="shared" si="348"/>
        <v>7.4988283995866975E-2</v>
      </c>
      <c r="Q4437" s="7">
        <v>4411</v>
      </c>
      <c r="R4437" s="7">
        <v>8.2260191911188399E-4</v>
      </c>
      <c r="S4437" s="7">
        <v>-8.2260191911188399E-4</v>
      </c>
      <c r="U4437" s="7">
        <v>96.657900504054339</v>
      </c>
      <c r="V4437" s="7">
        <v>3.5979773277640208E-3</v>
      </c>
    </row>
    <row r="4438" spans="1:22" x14ac:dyDescent="0.35">
      <c r="A4438" s="5">
        <v>2017</v>
      </c>
      <c r="B4438" s="14" t="s">
        <v>104</v>
      </c>
      <c r="C4438" s="14" t="s">
        <v>115</v>
      </c>
      <c r="D4438" s="14">
        <v>2011</v>
      </c>
      <c r="E4438" s="14">
        <v>6</v>
      </c>
      <c r="F4438" s="14">
        <v>80</v>
      </c>
      <c r="G4438" s="14">
        <v>0</v>
      </c>
      <c r="H4438" s="14">
        <v>80</v>
      </c>
      <c r="I4438" s="14" t="b">
        <v>1</v>
      </c>
      <c r="J4438" s="6">
        <v>0</v>
      </c>
      <c r="K4438">
        <f t="shared" si="345"/>
        <v>1.5620118712902218E-4</v>
      </c>
      <c r="L4438">
        <f t="shared" si="349"/>
        <v>1.2498047332644495E-2</v>
      </c>
      <c r="M4438">
        <f t="shared" si="346"/>
        <v>0</v>
      </c>
      <c r="N4438">
        <f t="shared" si="347"/>
        <v>1.2498047332644495E-2</v>
      </c>
      <c r="O4438">
        <f t="shared" si="348"/>
        <v>7.4988283995866975E-2</v>
      </c>
      <c r="Q4438" s="7">
        <v>4412</v>
      </c>
      <c r="R4438" s="7">
        <v>8.2260191911188399E-4</v>
      </c>
      <c r="S4438" s="7">
        <v>-8.2260191911188399E-4</v>
      </c>
      <c r="U4438" s="7">
        <v>96.679815910585134</v>
      </c>
      <c r="V4438" s="7">
        <v>3.6007186442209476E-3</v>
      </c>
    </row>
    <row r="4439" spans="1:22" x14ac:dyDescent="0.35">
      <c r="A4439" s="24">
        <v>2014</v>
      </c>
      <c r="B4439" s="17" t="s">
        <v>153</v>
      </c>
      <c r="C4439" s="17" t="s">
        <v>154</v>
      </c>
      <c r="D4439" s="17">
        <v>2008</v>
      </c>
      <c r="E4439" s="17">
        <v>6</v>
      </c>
      <c r="F4439" s="17">
        <v>79</v>
      </c>
      <c r="G4439" s="17">
        <v>0</v>
      </c>
      <c r="H4439" s="17">
        <v>79</v>
      </c>
      <c r="I4439" s="17" t="b">
        <v>1</v>
      </c>
      <c r="J4439" s="25">
        <v>0</v>
      </c>
      <c r="K4439">
        <f t="shared" si="345"/>
        <v>1.542486722899094E-4</v>
      </c>
      <c r="L4439">
        <f t="shared" si="349"/>
        <v>1.2419688896663611E-2</v>
      </c>
      <c r="M4439">
        <f t="shared" si="346"/>
        <v>0</v>
      </c>
      <c r="N4439">
        <f t="shared" si="347"/>
        <v>1.2419688896663611E-2</v>
      </c>
      <c r="O4439">
        <f t="shared" si="348"/>
        <v>7.4518133379981671E-2</v>
      </c>
      <c r="Q4439" s="7">
        <v>4413</v>
      </c>
      <c r="R4439" s="7">
        <v>4.2318586258343943E-4</v>
      </c>
      <c r="S4439" s="7">
        <v>-4.2318586258343943E-4</v>
      </c>
      <c r="U4439" s="7">
        <v>96.701731317115929</v>
      </c>
      <c r="V4439" s="7">
        <v>3.6030745949333525E-3</v>
      </c>
    </row>
    <row r="4440" spans="1:22" x14ac:dyDescent="0.35">
      <c r="A4440" s="3">
        <v>2015</v>
      </c>
      <c r="B4440" s="13" t="s">
        <v>42</v>
      </c>
      <c r="C4440" s="13" t="s">
        <v>112</v>
      </c>
      <c r="D4440" s="13">
        <v>2008</v>
      </c>
      <c r="E4440" s="14">
        <v>7</v>
      </c>
      <c r="F4440" s="13">
        <v>79</v>
      </c>
      <c r="G4440" s="13">
        <v>0</v>
      </c>
      <c r="H4440" s="13">
        <v>79</v>
      </c>
      <c r="I4440" s="13" t="b">
        <v>1</v>
      </c>
      <c r="J4440" s="4">
        <v>0</v>
      </c>
      <c r="K4440">
        <f t="shared" si="345"/>
        <v>1.542486722899094E-4</v>
      </c>
      <c r="L4440">
        <f t="shared" si="349"/>
        <v>1.2419688896663611E-2</v>
      </c>
      <c r="M4440">
        <f t="shared" si="346"/>
        <v>0</v>
      </c>
      <c r="N4440">
        <f t="shared" si="347"/>
        <v>1.2419688896663611E-2</v>
      </c>
      <c r="O4440">
        <f t="shared" si="348"/>
        <v>8.6937822276645274E-2</v>
      </c>
      <c r="Q4440" s="7">
        <v>4414</v>
      </c>
      <c r="R4440" s="7">
        <v>4.2318586258343943E-4</v>
      </c>
      <c r="S4440" s="7">
        <v>-4.2318586258343943E-4</v>
      </c>
      <c r="U4440" s="7">
        <v>96.723646723646709</v>
      </c>
      <c r="V4440" s="7">
        <v>3.610022402091424E-3</v>
      </c>
    </row>
    <row r="4441" spans="1:22" x14ac:dyDescent="0.35">
      <c r="A4441" s="24">
        <v>2015</v>
      </c>
      <c r="B4441" s="17" t="s">
        <v>158</v>
      </c>
      <c r="C4441" s="17" t="s">
        <v>159</v>
      </c>
      <c r="D4441" s="17">
        <v>2008</v>
      </c>
      <c r="E4441" s="17">
        <v>7</v>
      </c>
      <c r="F4441" s="17">
        <v>79</v>
      </c>
      <c r="G4441" s="17">
        <v>0</v>
      </c>
      <c r="H4441" s="17">
        <v>79</v>
      </c>
      <c r="I4441" s="17" t="b">
        <v>1</v>
      </c>
      <c r="J4441" s="25">
        <v>0</v>
      </c>
      <c r="K4441">
        <f t="shared" si="345"/>
        <v>1.542486722899094E-4</v>
      </c>
      <c r="L4441">
        <f t="shared" si="349"/>
        <v>1.2419688896663611E-2</v>
      </c>
      <c r="M4441">
        <f t="shared" si="346"/>
        <v>0</v>
      </c>
      <c r="N4441">
        <f t="shared" si="347"/>
        <v>1.2419688896663611E-2</v>
      </c>
      <c r="O4441">
        <f t="shared" si="348"/>
        <v>8.6937822276645274E-2</v>
      </c>
      <c r="Q4441" s="7">
        <v>4415</v>
      </c>
      <c r="R4441" s="7">
        <v>6.2289389084766182E-4</v>
      </c>
      <c r="S4441" s="7">
        <v>-6.2289389084766182E-4</v>
      </c>
      <c r="U4441" s="7">
        <v>96.745562130177504</v>
      </c>
      <c r="V4441" s="7">
        <v>3.6128829591187961E-3</v>
      </c>
    </row>
    <row r="4442" spans="1:22" x14ac:dyDescent="0.35">
      <c r="A4442" s="5">
        <v>2017</v>
      </c>
      <c r="B4442" s="14" t="s">
        <v>42</v>
      </c>
      <c r="C4442" s="14" t="s">
        <v>96</v>
      </c>
      <c r="D4442" s="14">
        <v>2010</v>
      </c>
      <c r="E4442" s="14">
        <v>7</v>
      </c>
      <c r="F4442" s="14">
        <v>79</v>
      </c>
      <c r="G4442" s="14">
        <v>0</v>
      </c>
      <c r="H4442" s="14">
        <v>79</v>
      </c>
      <c r="I4442" s="14" t="b">
        <v>1</v>
      </c>
      <c r="J4442" s="6">
        <v>0</v>
      </c>
      <c r="K4442">
        <f t="shared" si="345"/>
        <v>1.542486722899094E-4</v>
      </c>
      <c r="L4442">
        <f t="shared" si="349"/>
        <v>1.2419688896663611E-2</v>
      </c>
      <c r="M4442">
        <f t="shared" si="346"/>
        <v>0</v>
      </c>
      <c r="N4442">
        <f t="shared" si="347"/>
        <v>1.2419688896663611E-2</v>
      </c>
      <c r="O4442">
        <f t="shared" si="348"/>
        <v>8.6937822276645274E-2</v>
      </c>
      <c r="Q4442" s="7">
        <v>4416</v>
      </c>
      <c r="R4442" s="7">
        <v>8.1801914295763793E-4</v>
      </c>
      <c r="S4442" s="7">
        <v>-8.1801914295763793E-4</v>
      </c>
      <c r="U4442" s="7">
        <v>96.767477536708299</v>
      </c>
      <c r="V4442" s="7">
        <v>3.617002842237098E-3</v>
      </c>
    </row>
    <row r="4443" spans="1:22" x14ac:dyDescent="0.35">
      <c r="A4443" s="3">
        <v>2017</v>
      </c>
      <c r="B4443" s="13" t="s">
        <v>158</v>
      </c>
      <c r="C4443" s="13" t="s">
        <v>159</v>
      </c>
      <c r="D4443" s="13">
        <v>2008</v>
      </c>
      <c r="E4443" s="17">
        <v>9</v>
      </c>
      <c r="F4443" s="13">
        <v>79</v>
      </c>
      <c r="G4443" s="13">
        <v>0</v>
      </c>
      <c r="H4443" s="13">
        <v>79</v>
      </c>
      <c r="I4443" s="13" t="b">
        <v>1</v>
      </c>
      <c r="J4443" s="4">
        <v>0</v>
      </c>
      <c r="K4443">
        <f t="shared" si="345"/>
        <v>1.542486722899094E-4</v>
      </c>
      <c r="L4443">
        <f t="shared" si="349"/>
        <v>1.2419688896663611E-2</v>
      </c>
      <c r="M4443">
        <f t="shared" si="346"/>
        <v>0</v>
      </c>
      <c r="N4443">
        <f t="shared" si="347"/>
        <v>1.2419688896663611E-2</v>
      </c>
      <c r="O4443">
        <f t="shared" si="348"/>
        <v>0.11177720006997251</v>
      </c>
      <c r="Q4443" s="7">
        <v>4417</v>
      </c>
      <c r="R4443" s="7">
        <v>6.159339641234081E-4</v>
      </c>
      <c r="S4443" s="7">
        <v>-6.159339641234081E-4</v>
      </c>
      <c r="U4443" s="7">
        <v>96.789392943239093</v>
      </c>
      <c r="V4443" s="7">
        <v>3.6244337264669038E-3</v>
      </c>
    </row>
    <row r="4444" spans="1:22" x14ac:dyDescent="0.35">
      <c r="A4444" s="5">
        <v>2014</v>
      </c>
      <c r="B4444" s="14" t="s">
        <v>42</v>
      </c>
      <c r="C4444" s="14" t="s">
        <v>182</v>
      </c>
      <c r="D4444" s="14">
        <v>2007</v>
      </c>
      <c r="E4444" s="14">
        <v>7</v>
      </c>
      <c r="F4444" s="14">
        <v>78</v>
      </c>
      <c r="G4444" s="14">
        <v>0</v>
      </c>
      <c r="H4444" s="14">
        <v>78</v>
      </c>
      <c r="I4444" s="14" t="b">
        <v>1</v>
      </c>
      <c r="J4444" s="6">
        <v>0</v>
      </c>
      <c r="K4444">
        <f t="shared" si="345"/>
        <v>1.5229615745079663E-4</v>
      </c>
      <c r="L4444">
        <f t="shared" si="349"/>
        <v>1.2340832931807991E-2</v>
      </c>
      <c r="M4444">
        <f t="shared" si="346"/>
        <v>0</v>
      </c>
      <c r="N4444">
        <f t="shared" si="347"/>
        <v>1.2340832931807991E-2</v>
      </c>
      <c r="O4444">
        <f t="shared" si="348"/>
        <v>8.6385830522655943E-2</v>
      </c>
      <c r="Q4444" s="7">
        <v>4418</v>
      </c>
      <c r="R4444" s="7">
        <v>6.159339641234081E-4</v>
      </c>
      <c r="S4444" s="7">
        <v>-6.159339641234081E-4</v>
      </c>
      <c r="U4444" s="7">
        <v>96.811308349769874</v>
      </c>
      <c r="V4444" s="7">
        <v>3.6303546884583118E-3</v>
      </c>
    </row>
    <row r="4445" spans="1:22" x14ac:dyDescent="0.35">
      <c r="A4445" s="3">
        <v>2015</v>
      </c>
      <c r="B4445" s="13" t="s">
        <v>30</v>
      </c>
      <c r="C4445" s="13" t="s">
        <v>47</v>
      </c>
      <c r="D4445" s="13">
        <v>2008</v>
      </c>
      <c r="E4445" s="17">
        <v>7</v>
      </c>
      <c r="F4445" s="13">
        <v>77</v>
      </c>
      <c r="G4445" s="13">
        <v>0</v>
      </c>
      <c r="H4445" s="13">
        <v>77</v>
      </c>
      <c r="I4445" s="13" t="b">
        <v>1</v>
      </c>
      <c r="J4445" s="4">
        <v>0</v>
      </c>
      <c r="K4445">
        <f t="shared" si="345"/>
        <v>1.5034364261168386E-4</v>
      </c>
      <c r="L4445">
        <f t="shared" si="349"/>
        <v>1.2261469838958291E-2</v>
      </c>
      <c r="M4445">
        <f t="shared" si="346"/>
        <v>0</v>
      </c>
      <c r="N4445">
        <f t="shared" si="347"/>
        <v>1.2261469838958291E-2</v>
      </c>
      <c r="O4445">
        <f t="shared" si="348"/>
        <v>8.5830288872708035E-2</v>
      </c>
      <c r="Q4445" s="7">
        <v>4419</v>
      </c>
      <c r="R4445" s="7">
        <v>6.159339641234081E-4</v>
      </c>
      <c r="S4445" s="7">
        <v>-6.159339641234081E-4</v>
      </c>
      <c r="U4445" s="7">
        <v>96.833223756300669</v>
      </c>
      <c r="V4445" s="7">
        <v>3.6396513866213034E-3</v>
      </c>
    </row>
    <row r="4446" spans="1:22" x14ac:dyDescent="0.35">
      <c r="A4446" s="3">
        <v>2015</v>
      </c>
      <c r="B4446" s="13" t="s">
        <v>158</v>
      </c>
      <c r="C4446" s="13" t="s">
        <v>175</v>
      </c>
      <c r="D4446" s="13">
        <v>2007</v>
      </c>
      <c r="E4446" s="14">
        <v>8</v>
      </c>
      <c r="F4446" s="13">
        <v>77</v>
      </c>
      <c r="G4446" s="13">
        <v>0</v>
      </c>
      <c r="H4446" s="13">
        <v>77</v>
      </c>
      <c r="I4446" s="13" t="b">
        <v>1</v>
      </c>
      <c r="J4446" s="4">
        <v>0</v>
      </c>
      <c r="K4446">
        <f t="shared" si="345"/>
        <v>1.5034364261168386E-4</v>
      </c>
      <c r="L4446">
        <f t="shared" si="349"/>
        <v>1.2261469838958291E-2</v>
      </c>
      <c r="M4446">
        <f t="shared" si="346"/>
        <v>0</v>
      </c>
      <c r="N4446">
        <f t="shared" si="347"/>
        <v>1.2261469838958291E-2</v>
      </c>
      <c r="O4446">
        <f t="shared" si="348"/>
        <v>9.8091758711666324E-2</v>
      </c>
      <c r="Q4446" s="7">
        <v>4420</v>
      </c>
      <c r="R4446" s="7">
        <v>1.0051270438211609E-3</v>
      </c>
      <c r="S4446" s="7">
        <v>-1.0051270438211609E-3</v>
      </c>
      <c r="U4446" s="7">
        <v>96.855139162831463</v>
      </c>
      <c r="V4446" s="7">
        <v>3.643775638807484E-3</v>
      </c>
    </row>
    <row r="4447" spans="1:22" x14ac:dyDescent="0.35">
      <c r="A4447" s="24">
        <v>2016</v>
      </c>
      <c r="B4447" s="17" t="s">
        <v>136</v>
      </c>
      <c r="C4447" s="17" t="s">
        <v>205</v>
      </c>
      <c r="D4447" s="17">
        <v>2009</v>
      </c>
      <c r="E4447" s="17">
        <v>7</v>
      </c>
      <c r="F4447" s="17">
        <v>77</v>
      </c>
      <c r="G4447" s="17">
        <v>0</v>
      </c>
      <c r="H4447" s="17">
        <v>77</v>
      </c>
      <c r="I4447" s="17" t="b">
        <v>1</v>
      </c>
      <c r="J4447" s="25">
        <v>0</v>
      </c>
      <c r="K4447">
        <f t="shared" si="345"/>
        <v>1.5034364261168386E-4</v>
      </c>
      <c r="L4447">
        <f t="shared" si="349"/>
        <v>1.2261469838958291E-2</v>
      </c>
      <c r="M4447">
        <f t="shared" si="346"/>
        <v>0</v>
      </c>
      <c r="N4447">
        <f t="shared" si="347"/>
        <v>1.2261469838958291E-2</v>
      </c>
      <c r="O4447">
        <f t="shared" si="348"/>
        <v>8.5830288872708035E-2</v>
      </c>
      <c r="Q4447" s="7">
        <v>4421</v>
      </c>
      <c r="R4447" s="7">
        <v>4.1126273455044154E-4</v>
      </c>
      <c r="S4447" s="7">
        <v>-4.1126273455044154E-4</v>
      </c>
      <c r="U4447" s="7">
        <v>96.877054569362258</v>
      </c>
      <c r="V4447" s="7">
        <v>3.6616700044344863E-3</v>
      </c>
    </row>
    <row r="4448" spans="1:22" x14ac:dyDescent="0.35">
      <c r="A4448" s="5">
        <v>2017</v>
      </c>
      <c r="B4448" s="14" t="s">
        <v>26</v>
      </c>
      <c r="C4448" s="14" t="s">
        <v>78</v>
      </c>
      <c r="D4448" s="14">
        <v>2011</v>
      </c>
      <c r="E4448" s="14">
        <v>6</v>
      </c>
      <c r="F4448" s="14">
        <v>76</v>
      </c>
      <c r="G4448" s="14">
        <v>0</v>
      </c>
      <c r="H4448" s="14">
        <v>76</v>
      </c>
      <c r="I4448" s="14" t="b">
        <v>1</v>
      </c>
      <c r="J4448" s="6">
        <v>0</v>
      </c>
      <c r="K4448">
        <f t="shared" si="345"/>
        <v>1.4839112777257108E-4</v>
      </c>
      <c r="L4448">
        <f t="shared" si="349"/>
        <v>1.2181589706297413E-2</v>
      </c>
      <c r="M4448">
        <f t="shared" si="346"/>
        <v>0</v>
      </c>
      <c r="N4448">
        <f t="shared" si="347"/>
        <v>1.2181589706297413E-2</v>
      </c>
      <c r="O4448">
        <f t="shared" si="348"/>
        <v>7.3089538237784468E-2</v>
      </c>
      <c r="Q4448" s="7">
        <v>4422</v>
      </c>
      <c r="R4448" s="7">
        <v>6.0534405218762245E-4</v>
      </c>
      <c r="S4448" s="7">
        <v>-6.0534405218762245E-4</v>
      </c>
      <c r="U4448" s="7">
        <v>96.898969975893039</v>
      </c>
      <c r="V4448" s="7">
        <v>3.6619843513470756E-3</v>
      </c>
    </row>
    <row r="4449" spans="1:22" x14ac:dyDescent="0.35">
      <c r="A4449" s="3">
        <v>2013</v>
      </c>
      <c r="B4449" s="13" t="s">
        <v>158</v>
      </c>
      <c r="C4449" s="13" t="s">
        <v>175</v>
      </c>
      <c r="D4449" s="13">
        <v>2007</v>
      </c>
      <c r="E4449" s="17">
        <v>6</v>
      </c>
      <c r="F4449" s="13">
        <v>75</v>
      </c>
      <c r="G4449" s="13">
        <v>0</v>
      </c>
      <c r="H4449" s="13">
        <v>75</v>
      </c>
      <c r="I4449" s="13" t="b">
        <v>1</v>
      </c>
      <c r="J4449" s="4">
        <v>0</v>
      </c>
      <c r="K4449">
        <f t="shared" si="345"/>
        <v>1.4643861293345828E-4</v>
      </c>
      <c r="L4449">
        <f t="shared" si="349"/>
        <v>1.2101182294861039E-2</v>
      </c>
      <c r="M4449">
        <f t="shared" si="346"/>
        <v>0</v>
      </c>
      <c r="N4449">
        <f t="shared" si="347"/>
        <v>1.2101182294861039E-2</v>
      </c>
      <c r="O4449">
        <f t="shared" si="348"/>
        <v>7.2607093769166228E-2</v>
      </c>
      <c r="Q4449" s="7">
        <v>4423</v>
      </c>
      <c r="R4449" s="7">
        <v>6.0534405218762245E-4</v>
      </c>
      <c r="S4449" s="7">
        <v>-6.0534405218762245E-4</v>
      </c>
      <c r="U4449" s="7">
        <v>96.920885382423833</v>
      </c>
      <c r="V4449" s="7">
        <v>3.6619843513470756E-3</v>
      </c>
    </row>
    <row r="4450" spans="1:22" x14ac:dyDescent="0.35">
      <c r="A4450" s="5">
        <v>2017</v>
      </c>
      <c r="B4450" s="14" t="s">
        <v>26</v>
      </c>
      <c r="C4450" s="14" t="s">
        <v>201</v>
      </c>
      <c r="D4450" s="14">
        <v>2007</v>
      </c>
      <c r="E4450" s="14">
        <v>10</v>
      </c>
      <c r="F4450" s="14">
        <v>75</v>
      </c>
      <c r="G4450" s="14">
        <v>0</v>
      </c>
      <c r="H4450" s="14">
        <v>75</v>
      </c>
      <c r="I4450" s="14" t="b">
        <v>1</v>
      </c>
      <c r="J4450" s="6">
        <v>0</v>
      </c>
      <c r="K4450">
        <f t="shared" si="345"/>
        <v>1.4643861293345828E-4</v>
      </c>
      <c r="L4450">
        <f t="shared" si="349"/>
        <v>1.2101182294861039E-2</v>
      </c>
      <c r="M4450">
        <f t="shared" si="346"/>
        <v>0</v>
      </c>
      <c r="N4450">
        <f t="shared" si="347"/>
        <v>1.2101182294861039E-2</v>
      </c>
      <c r="O4450">
        <f t="shared" si="348"/>
        <v>0.12101182294861039</v>
      </c>
      <c r="Q4450" s="7">
        <v>4424</v>
      </c>
      <c r="R4450" s="7">
        <v>4.088363845571848E-4</v>
      </c>
      <c r="S4450" s="7">
        <v>-4.088363845571848E-4</v>
      </c>
      <c r="U4450" s="7">
        <v>96.942800788954628</v>
      </c>
      <c r="V4450" s="7">
        <v>3.681030086530028E-3</v>
      </c>
    </row>
    <row r="4451" spans="1:22" x14ac:dyDescent="0.35">
      <c r="A4451" s="3">
        <v>2017</v>
      </c>
      <c r="B4451" s="13" t="s">
        <v>26</v>
      </c>
      <c r="C4451" s="13" t="s">
        <v>144</v>
      </c>
      <c r="D4451" s="13">
        <v>2009</v>
      </c>
      <c r="E4451" s="17">
        <v>8</v>
      </c>
      <c r="F4451" s="13">
        <v>75</v>
      </c>
      <c r="G4451" s="13">
        <v>0</v>
      </c>
      <c r="H4451" s="13">
        <v>75</v>
      </c>
      <c r="I4451" s="13" t="b">
        <v>1</v>
      </c>
      <c r="J4451" s="4">
        <v>0</v>
      </c>
      <c r="K4451">
        <f t="shared" si="345"/>
        <v>1.4643861293345828E-4</v>
      </c>
      <c r="L4451">
        <f t="shared" si="349"/>
        <v>1.2101182294861039E-2</v>
      </c>
      <c r="M4451">
        <f t="shared" si="346"/>
        <v>0</v>
      </c>
      <c r="N4451">
        <f t="shared" si="347"/>
        <v>1.2101182294861039E-2</v>
      </c>
      <c r="O4451">
        <f t="shared" si="348"/>
        <v>9.6809458358888309E-2</v>
      </c>
      <c r="Q4451" s="7">
        <v>4425</v>
      </c>
      <c r="R4451" s="7">
        <v>9.8764523992028361E-4</v>
      </c>
      <c r="S4451" s="7">
        <v>-9.8764523992028361E-4</v>
      </c>
      <c r="U4451" s="7">
        <v>96.964716195485423</v>
      </c>
      <c r="V4451" s="7">
        <v>3.6887961202687327E-3</v>
      </c>
    </row>
    <row r="4452" spans="1:22" x14ac:dyDescent="0.35">
      <c r="A4452" s="3">
        <v>2013</v>
      </c>
      <c r="B4452" s="13" t="s">
        <v>26</v>
      </c>
      <c r="C4452" s="13" t="s">
        <v>209</v>
      </c>
      <c r="D4452" s="13">
        <v>2007</v>
      </c>
      <c r="E4452" s="14">
        <v>6</v>
      </c>
      <c r="F4452" s="13">
        <v>73</v>
      </c>
      <c r="G4452" s="13">
        <v>0</v>
      </c>
      <c r="H4452" s="13">
        <v>73</v>
      </c>
      <c r="I4452" s="13" t="b">
        <v>1</v>
      </c>
      <c r="J4452" s="4">
        <v>0</v>
      </c>
      <c r="K4452">
        <f t="shared" si="345"/>
        <v>1.4253358325523274E-4</v>
      </c>
      <c r="L4452">
        <f t="shared" si="349"/>
        <v>1.1938742951216963E-2</v>
      </c>
      <c r="M4452">
        <f t="shared" si="346"/>
        <v>0</v>
      </c>
      <c r="N4452">
        <f t="shared" si="347"/>
        <v>1.1938742951216963E-2</v>
      </c>
      <c r="O4452">
        <f t="shared" si="348"/>
        <v>7.1632457707301783E-2</v>
      </c>
      <c r="Q4452" s="7">
        <v>4426</v>
      </c>
      <c r="R4452" s="7">
        <v>9.8764523992028361E-4</v>
      </c>
      <c r="S4452" s="7">
        <v>-9.8764523992028361E-4</v>
      </c>
      <c r="U4452" s="7">
        <v>96.986631602016203</v>
      </c>
      <c r="V4452" s="7">
        <v>3.6991721818242099E-3</v>
      </c>
    </row>
    <row r="4453" spans="1:22" x14ac:dyDescent="0.35">
      <c r="A4453" s="24">
        <v>2016</v>
      </c>
      <c r="B4453" s="17" t="s">
        <v>158</v>
      </c>
      <c r="C4453" s="17" t="s">
        <v>159</v>
      </c>
      <c r="D4453" s="17">
        <v>2008</v>
      </c>
      <c r="E4453" s="17">
        <v>8</v>
      </c>
      <c r="F4453" s="17">
        <v>73</v>
      </c>
      <c r="G4453" s="17">
        <v>0</v>
      </c>
      <c r="H4453" s="17">
        <v>73</v>
      </c>
      <c r="I4453" s="17" t="b">
        <v>1</v>
      </c>
      <c r="J4453" s="25">
        <v>0</v>
      </c>
      <c r="K4453">
        <f t="shared" si="345"/>
        <v>1.4253358325523274E-4</v>
      </c>
      <c r="L4453">
        <f t="shared" si="349"/>
        <v>1.1938742951216963E-2</v>
      </c>
      <c r="M4453">
        <f t="shared" si="346"/>
        <v>0</v>
      </c>
      <c r="N4453">
        <f t="shared" si="347"/>
        <v>1.1938742951216963E-2</v>
      </c>
      <c r="O4453">
        <f t="shared" si="348"/>
        <v>9.5509943609735706E-2</v>
      </c>
      <c r="Q4453" s="7">
        <v>4427</v>
      </c>
      <c r="R4453" s="7">
        <v>5.9817996491387776E-4</v>
      </c>
      <c r="S4453" s="7">
        <v>-5.9817996491387776E-4</v>
      </c>
      <c r="U4453" s="7">
        <v>97.008547008546998</v>
      </c>
      <c r="V4453" s="7">
        <v>3.7098313304094657E-3</v>
      </c>
    </row>
    <row r="4454" spans="1:22" x14ac:dyDescent="0.35">
      <c r="A4454" s="5">
        <v>2015</v>
      </c>
      <c r="B4454" s="14" t="s">
        <v>26</v>
      </c>
      <c r="C4454" s="14" t="s">
        <v>201</v>
      </c>
      <c r="D4454" s="14">
        <v>2007</v>
      </c>
      <c r="E4454" s="14">
        <v>8</v>
      </c>
      <c r="F4454" s="14">
        <v>72</v>
      </c>
      <c r="G4454" s="14">
        <v>0</v>
      </c>
      <c r="H4454" s="14">
        <v>72</v>
      </c>
      <c r="I4454" s="14" t="b">
        <v>1</v>
      </c>
      <c r="J4454" s="6">
        <v>0</v>
      </c>
      <c r="K4454">
        <f t="shared" si="345"/>
        <v>1.4058106841611997E-4</v>
      </c>
      <c r="L4454">
        <f t="shared" si="349"/>
        <v>1.1856688762724606E-2</v>
      </c>
      <c r="M4454">
        <f t="shared" si="346"/>
        <v>0</v>
      </c>
      <c r="N4454">
        <f t="shared" si="347"/>
        <v>1.1856688762724606E-2</v>
      </c>
      <c r="O4454">
        <f t="shared" si="348"/>
        <v>9.4853510101796851E-2</v>
      </c>
      <c r="Q4454" s="7">
        <v>4428</v>
      </c>
      <c r="R4454" s="7">
        <v>4.0639554850622312E-4</v>
      </c>
      <c r="S4454" s="7">
        <v>-4.0639554850622312E-4</v>
      </c>
      <c r="U4454" s="7">
        <v>97.030462415077793</v>
      </c>
      <c r="V4454" s="7">
        <v>3.7142793745192698E-3</v>
      </c>
    </row>
    <row r="4455" spans="1:22" x14ac:dyDescent="0.35">
      <c r="A4455" s="3">
        <v>2015</v>
      </c>
      <c r="B4455" s="13" t="s">
        <v>26</v>
      </c>
      <c r="C4455" s="13" t="s">
        <v>111</v>
      </c>
      <c r="D4455" s="13">
        <v>2005</v>
      </c>
      <c r="E4455" s="17">
        <v>10</v>
      </c>
      <c r="F4455" s="13">
        <v>72</v>
      </c>
      <c r="G4455" s="13">
        <v>0</v>
      </c>
      <c r="H4455" s="13">
        <v>72</v>
      </c>
      <c r="I4455" s="13" t="b">
        <v>1</v>
      </c>
      <c r="J4455" s="4">
        <v>0</v>
      </c>
      <c r="K4455">
        <f t="shared" ref="K4455:K4518" si="350">H4455/$H$1</f>
        <v>1.4058106841611997E-4</v>
      </c>
      <c r="L4455">
        <f t="shared" si="349"/>
        <v>1.1856688762724606E-2</v>
      </c>
      <c r="M4455">
        <f t="shared" ref="M4455:M4518" si="351">J4455*L4455</f>
        <v>0</v>
      </c>
      <c r="N4455">
        <f t="shared" ref="N4455:N4518" si="352">L4455</f>
        <v>1.1856688762724606E-2</v>
      </c>
      <c r="O4455">
        <f t="shared" ref="O4455:O4518" si="353">E4455*L4455</f>
        <v>0.11856688762724607</v>
      </c>
      <c r="Q4455" s="7">
        <v>4429</v>
      </c>
      <c r="R4455" s="7">
        <v>4.0639554850622312E-4</v>
      </c>
      <c r="S4455" s="7">
        <v>-4.0639554850622312E-4</v>
      </c>
      <c r="U4455" s="7">
        <v>97.052377821608587</v>
      </c>
      <c r="V4455" s="7">
        <v>3.7326612771540505E-3</v>
      </c>
    </row>
    <row r="4456" spans="1:22" x14ac:dyDescent="0.35">
      <c r="A4456" s="5">
        <v>2016</v>
      </c>
      <c r="B4456" s="14" t="s">
        <v>104</v>
      </c>
      <c r="C4456" s="14" t="s">
        <v>115</v>
      </c>
      <c r="D4456" s="14">
        <v>2008</v>
      </c>
      <c r="E4456" s="14">
        <v>8</v>
      </c>
      <c r="F4456" s="14">
        <v>72</v>
      </c>
      <c r="G4456" s="14">
        <v>0</v>
      </c>
      <c r="H4456" s="14">
        <v>72</v>
      </c>
      <c r="I4456" s="14" t="b">
        <v>1</v>
      </c>
      <c r="J4456" s="6">
        <v>0</v>
      </c>
      <c r="K4456">
        <f t="shared" si="350"/>
        <v>1.4058106841611997E-4</v>
      </c>
      <c r="L4456">
        <f t="shared" si="349"/>
        <v>1.1856688762724606E-2</v>
      </c>
      <c r="M4456">
        <f t="shared" si="351"/>
        <v>0</v>
      </c>
      <c r="N4456">
        <f t="shared" si="352"/>
        <v>1.1856688762724606E-2</v>
      </c>
      <c r="O4456">
        <f t="shared" si="353"/>
        <v>9.4853510101796851E-2</v>
      </c>
      <c r="Q4456" s="7">
        <v>4430</v>
      </c>
      <c r="R4456" s="7">
        <v>9.7581672651590355E-4</v>
      </c>
      <c r="S4456" s="7">
        <v>-9.7581672651590355E-4</v>
      </c>
      <c r="U4456" s="7">
        <v>97.074293228139368</v>
      </c>
      <c r="V4456" s="7">
        <v>3.7339799094003381E-3</v>
      </c>
    </row>
    <row r="4457" spans="1:22" x14ac:dyDescent="0.35">
      <c r="A4457" s="3">
        <v>2016</v>
      </c>
      <c r="B4457" s="13" t="s">
        <v>26</v>
      </c>
      <c r="C4457" s="13" t="s">
        <v>237</v>
      </c>
      <c r="D4457" s="13">
        <v>2006</v>
      </c>
      <c r="E4457" s="17">
        <v>10</v>
      </c>
      <c r="F4457" s="13">
        <v>72</v>
      </c>
      <c r="G4457" s="13">
        <v>0</v>
      </c>
      <c r="H4457" s="13">
        <v>72</v>
      </c>
      <c r="I4457" s="13" t="b">
        <v>1</v>
      </c>
      <c r="J4457" s="4">
        <v>0</v>
      </c>
      <c r="K4457">
        <f t="shared" si="350"/>
        <v>1.4058106841611997E-4</v>
      </c>
      <c r="L4457">
        <f t="shared" si="349"/>
        <v>1.1856688762724606E-2</v>
      </c>
      <c r="M4457">
        <f t="shared" si="351"/>
        <v>0</v>
      </c>
      <c r="N4457">
        <f t="shared" si="352"/>
        <v>1.1856688762724606E-2</v>
      </c>
      <c r="O4457">
        <f t="shared" si="353"/>
        <v>0.11856688762724607</v>
      </c>
      <c r="Q4457" s="7">
        <v>4431</v>
      </c>
      <c r="R4457" s="7">
        <v>5.9092903070487649E-4</v>
      </c>
      <c r="S4457" s="7">
        <v>-5.9092903070487649E-4</v>
      </c>
      <c r="U4457" s="7">
        <v>97.096208634670162</v>
      </c>
      <c r="V4457" s="7">
        <v>3.7356041558164414E-3</v>
      </c>
    </row>
    <row r="4458" spans="1:22" x14ac:dyDescent="0.35">
      <c r="A4458" s="3">
        <v>2016</v>
      </c>
      <c r="B4458" s="13" t="s">
        <v>26</v>
      </c>
      <c r="C4458" s="13" t="s">
        <v>78</v>
      </c>
      <c r="D4458" s="13">
        <v>2010</v>
      </c>
      <c r="E4458" s="14">
        <v>6</v>
      </c>
      <c r="F4458" s="13">
        <v>72</v>
      </c>
      <c r="G4458" s="13">
        <v>0</v>
      </c>
      <c r="H4458" s="13">
        <v>72</v>
      </c>
      <c r="I4458" s="13" t="b">
        <v>1</v>
      </c>
      <c r="J4458" s="4">
        <v>0</v>
      </c>
      <c r="K4458">
        <f t="shared" si="350"/>
        <v>1.4058106841611997E-4</v>
      </c>
      <c r="L4458">
        <f t="shared" si="349"/>
        <v>1.1856688762724606E-2</v>
      </c>
      <c r="M4458">
        <f t="shared" si="351"/>
        <v>0</v>
      </c>
      <c r="N4458">
        <f t="shared" si="352"/>
        <v>1.1856688762724606E-2</v>
      </c>
      <c r="O4458">
        <f t="shared" si="353"/>
        <v>7.1140132576347631E-2</v>
      </c>
      <c r="Q4458" s="7">
        <v>4432</v>
      </c>
      <c r="R4458" s="7">
        <v>4.0146935980400896E-4</v>
      </c>
      <c r="S4458" s="7">
        <v>-4.0146935980400896E-4</v>
      </c>
      <c r="U4458" s="7">
        <v>97.118124041200957</v>
      </c>
      <c r="V4458" s="7">
        <v>3.7427761051215041E-3</v>
      </c>
    </row>
    <row r="4459" spans="1:22" x14ac:dyDescent="0.35">
      <c r="A4459" s="3">
        <v>2013</v>
      </c>
      <c r="B4459" s="13" t="s">
        <v>158</v>
      </c>
      <c r="C4459" s="13" t="s">
        <v>234</v>
      </c>
      <c r="D4459" s="13">
        <v>2007</v>
      </c>
      <c r="E4459" s="17">
        <v>6</v>
      </c>
      <c r="F4459" s="13">
        <v>71</v>
      </c>
      <c r="G4459" s="13">
        <v>0</v>
      </c>
      <c r="H4459" s="13">
        <v>71</v>
      </c>
      <c r="I4459" s="13" t="b">
        <v>1</v>
      </c>
      <c r="J4459" s="4">
        <v>0</v>
      </c>
      <c r="K4459">
        <f t="shared" si="350"/>
        <v>1.3862855357700719E-4</v>
      </c>
      <c r="L4459">
        <f t="shared" si="349"/>
        <v>1.1774062747285119E-2</v>
      </c>
      <c r="M4459">
        <f t="shared" si="351"/>
        <v>0</v>
      </c>
      <c r="N4459">
        <f t="shared" si="352"/>
        <v>1.1774062747285119E-2</v>
      </c>
      <c r="O4459">
        <f t="shared" si="353"/>
        <v>7.0644376483710719E-2</v>
      </c>
      <c r="Q4459" s="7">
        <v>4433</v>
      </c>
      <c r="R4459" s="7">
        <v>5.8726999223740646E-4</v>
      </c>
      <c r="S4459" s="7">
        <v>-5.8726999223740646E-4</v>
      </c>
      <c r="U4459" s="7">
        <v>97.140039447731752</v>
      </c>
      <c r="V4459" s="7">
        <v>3.7494141997933489E-3</v>
      </c>
    </row>
    <row r="4460" spans="1:22" x14ac:dyDescent="0.35">
      <c r="A4460" s="5">
        <v>2015</v>
      </c>
      <c r="B4460" s="14" t="s">
        <v>42</v>
      </c>
      <c r="C4460" s="14" t="s">
        <v>182</v>
      </c>
      <c r="D4460" s="14">
        <v>2004</v>
      </c>
      <c r="E4460" s="14">
        <v>11</v>
      </c>
      <c r="F4460" s="14">
        <v>71</v>
      </c>
      <c r="G4460" s="14">
        <v>0</v>
      </c>
      <c r="H4460" s="14">
        <v>71</v>
      </c>
      <c r="I4460" s="14" t="b">
        <v>1</v>
      </c>
      <c r="J4460" s="6">
        <v>0</v>
      </c>
      <c r="K4460">
        <f t="shared" si="350"/>
        <v>1.3862855357700719E-4</v>
      </c>
      <c r="L4460">
        <f t="shared" si="349"/>
        <v>1.1774062747285119E-2</v>
      </c>
      <c r="M4460">
        <f t="shared" si="351"/>
        <v>0</v>
      </c>
      <c r="N4460">
        <f t="shared" si="352"/>
        <v>1.1774062747285119E-2</v>
      </c>
      <c r="O4460">
        <f t="shared" si="353"/>
        <v>0.12951469022013631</v>
      </c>
      <c r="Q4460" s="7">
        <v>4434</v>
      </c>
      <c r="R4460" s="7">
        <v>3.9898345751337148E-4</v>
      </c>
      <c r="S4460" s="7">
        <v>-3.9898345751337148E-4</v>
      </c>
      <c r="U4460" s="7">
        <v>97.161954854262532</v>
      </c>
      <c r="V4460" s="7">
        <v>3.7512903140962841E-3</v>
      </c>
    </row>
    <row r="4461" spans="1:22" x14ac:dyDescent="0.35">
      <c r="A4461" s="24">
        <v>2016</v>
      </c>
      <c r="B4461" s="17" t="s">
        <v>37</v>
      </c>
      <c r="C4461" s="17" t="s">
        <v>38</v>
      </c>
      <c r="D4461" s="17">
        <v>2009</v>
      </c>
      <c r="E4461" s="17">
        <v>7</v>
      </c>
      <c r="F4461" s="17">
        <v>71</v>
      </c>
      <c r="G4461" s="17">
        <v>0</v>
      </c>
      <c r="H4461" s="17">
        <v>71</v>
      </c>
      <c r="I4461" s="17" t="b">
        <v>1</v>
      </c>
      <c r="J4461" s="25">
        <v>0</v>
      </c>
      <c r="K4461">
        <f t="shared" si="350"/>
        <v>1.3862855357700719E-4</v>
      </c>
      <c r="L4461">
        <f t="shared" si="349"/>
        <v>1.1774062747285119E-2</v>
      </c>
      <c r="M4461">
        <f t="shared" si="351"/>
        <v>0</v>
      </c>
      <c r="N4461">
        <f t="shared" si="352"/>
        <v>1.1774062747285119E-2</v>
      </c>
      <c r="O4461">
        <f t="shared" si="353"/>
        <v>8.241843923099583E-2</v>
      </c>
      <c r="Q4461" s="7">
        <v>4435</v>
      </c>
      <c r="R4461" s="7">
        <v>3.9898345751337148E-4</v>
      </c>
      <c r="S4461" s="7">
        <v>-3.9898345751337148E-4</v>
      </c>
      <c r="U4461" s="7">
        <v>97.183870260793327</v>
      </c>
      <c r="V4461" s="7">
        <v>3.7556269864898084E-3</v>
      </c>
    </row>
    <row r="4462" spans="1:22" x14ac:dyDescent="0.35">
      <c r="A4462" s="5">
        <v>2014</v>
      </c>
      <c r="B4462" s="14" t="s">
        <v>158</v>
      </c>
      <c r="C4462" s="14" t="s">
        <v>255</v>
      </c>
      <c r="D4462" s="14">
        <v>2004</v>
      </c>
      <c r="E4462" s="14">
        <v>10</v>
      </c>
      <c r="F4462" s="14">
        <v>70</v>
      </c>
      <c r="G4462" s="14">
        <v>0</v>
      </c>
      <c r="H4462" s="14">
        <v>70</v>
      </c>
      <c r="I4462" s="14" t="b">
        <v>1</v>
      </c>
      <c r="J4462" s="6">
        <v>0</v>
      </c>
      <c r="K4462">
        <f t="shared" si="350"/>
        <v>1.3667603873789442E-4</v>
      </c>
      <c r="L4462">
        <f t="shared" si="349"/>
        <v>1.1690852780609908E-2</v>
      </c>
      <c r="M4462">
        <f t="shared" si="351"/>
        <v>0</v>
      </c>
      <c r="N4462">
        <f t="shared" si="352"/>
        <v>1.1690852780609908E-2</v>
      </c>
      <c r="O4462">
        <f t="shared" si="353"/>
        <v>0.11690852780609909</v>
      </c>
      <c r="Q4462" s="7">
        <v>4436</v>
      </c>
      <c r="R4462" s="7">
        <v>3.9898345751337148E-4</v>
      </c>
      <c r="S4462" s="7">
        <v>-3.9898345751337148E-4</v>
      </c>
      <c r="U4462" s="7">
        <v>97.205785667324122</v>
      </c>
      <c r="V4462" s="7">
        <v>3.7560645301688155E-3</v>
      </c>
    </row>
    <row r="4463" spans="1:22" x14ac:dyDescent="0.35">
      <c r="A4463" s="3">
        <v>2015</v>
      </c>
      <c r="B4463" s="13" t="s">
        <v>42</v>
      </c>
      <c r="C4463" s="13" t="s">
        <v>263</v>
      </c>
      <c r="D4463" s="13">
        <v>2007</v>
      </c>
      <c r="E4463" s="17">
        <v>8</v>
      </c>
      <c r="F4463" s="13">
        <v>70</v>
      </c>
      <c r="G4463" s="13">
        <v>0</v>
      </c>
      <c r="H4463" s="13">
        <v>70</v>
      </c>
      <c r="I4463" s="13" t="b">
        <v>1</v>
      </c>
      <c r="J4463" s="4">
        <v>0</v>
      </c>
      <c r="K4463">
        <f t="shared" si="350"/>
        <v>1.3667603873789442E-4</v>
      </c>
      <c r="L4463">
        <f t="shared" si="349"/>
        <v>1.1690852780609908E-2</v>
      </c>
      <c r="M4463">
        <f t="shared" si="351"/>
        <v>0</v>
      </c>
      <c r="N4463">
        <f t="shared" si="352"/>
        <v>1.1690852780609908E-2</v>
      </c>
      <c r="O4463">
        <f t="shared" si="353"/>
        <v>9.3526822244879265E-2</v>
      </c>
      <c r="Q4463" s="7">
        <v>4437</v>
      </c>
      <c r="R4463" s="7">
        <v>3.9648196917036165E-4</v>
      </c>
      <c r="S4463" s="7">
        <v>-3.9648196917036165E-4</v>
      </c>
      <c r="U4463" s="7">
        <v>97.227701073854917</v>
      </c>
      <c r="V4463" s="7">
        <v>3.7606939686229495E-3</v>
      </c>
    </row>
    <row r="4464" spans="1:22" x14ac:dyDescent="0.35">
      <c r="A4464" s="5">
        <v>2015</v>
      </c>
      <c r="B4464" s="14" t="s">
        <v>26</v>
      </c>
      <c r="C4464" s="14" t="s">
        <v>133</v>
      </c>
      <c r="D4464" s="14">
        <v>2007</v>
      </c>
      <c r="E4464" s="14">
        <v>8</v>
      </c>
      <c r="F4464" s="14">
        <v>70</v>
      </c>
      <c r="G4464" s="14">
        <v>0</v>
      </c>
      <c r="H4464" s="14">
        <v>70</v>
      </c>
      <c r="I4464" s="14" t="b">
        <v>1</v>
      </c>
      <c r="J4464" s="6">
        <v>0</v>
      </c>
      <c r="K4464">
        <f t="shared" si="350"/>
        <v>1.3667603873789442E-4</v>
      </c>
      <c r="L4464">
        <f t="shared" si="349"/>
        <v>1.1690852780609908E-2</v>
      </c>
      <c r="M4464">
        <f t="shared" si="351"/>
        <v>0</v>
      </c>
      <c r="N4464">
        <f t="shared" si="352"/>
        <v>1.1690852780609908E-2</v>
      </c>
      <c r="O4464">
        <f t="shared" si="353"/>
        <v>9.3526822244879265E-2</v>
      </c>
      <c r="Q4464" s="7">
        <v>4438</v>
      </c>
      <c r="R4464" s="7">
        <v>5.8358801241564383E-4</v>
      </c>
      <c r="S4464" s="7">
        <v>-5.8358801241564383E-4</v>
      </c>
      <c r="U4464" s="7">
        <v>97.249616480385697</v>
      </c>
      <c r="V4464" s="7">
        <v>3.7640400003207146E-3</v>
      </c>
    </row>
    <row r="4465" spans="1:22" x14ac:dyDescent="0.35">
      <c r="A4465" s="24">
        <v>2016</v>
      </c>
      <c r="B4465" s="17" t="s">
        <v>52</v>
      </c>
      <c r="C4465" s="17" t="s">
        <v>150</v>
      </c>
      <c r="D4465" s="17">
        <v>2006</v>
      </c>
      <c r="E4465" s="17">
        <v>10</v>
      </c>
      <c r="F4465" s="17">
        <v>70</v>
      </c>
      <c r="G4465" s="17">
        <v>0</v>
      </c>
      <c r="H4465" s="17">
        <v>70</v>
      </c>
      <c r="I4465" s="17" t="b">
        <v>1</v>
      </c>
      <c r="J4465" s="25">
        <v>0</v>
      </c>
      <c r="K4465">
        <f t="shared" si="350"/>
        <v>1.3667603873789442E-4</v>
      </c>
      <c r="L4465">
        <f t="shared" si="349"/>
        <v>1.1690852780609908E-2</v>
      </c>
      <c r="M4465">
        <f t="shared" si="351"/>
        <v>0</v>
      </c>
      <c r="N4465">
        <f t="shared" si="352"/>
        <v>1.1690852780609908E-2</v>
      </c>
      <c r="O4465">
        <f t="shared" si="353"/>
        <v>0.11690852780609909</v>
      </c>
      <c r="Q4465" s="7">
        <v>4439</v>
      </c>
      <c r="R4465" s="7">
        <v>5.8358801241564383E-4</v>
      </c>
      <c r="S4465" s="7">
        <v>-5.8358801241564383E-4</v>
      </c>
      <c r="U4465" s="7">
        <v>97.271531886916492</v>
      </c>
      <c r="V4465" s="7">
        <v>3.7810553869161339E-3</v>
      </c>
    </row>
    <row r="4466" spans="1:22" x14ac:dyDescent="0.35">
      <c r="A4466" s="3">
        <v>2016</v>
      </c>
      <c r="B4466" s="13" t="s">
        <v>42</v>
      </c>
      <c r="C4466" s="13" t="s">
        <v>112</v>
      </c>
      <c r="D4466" s="13">
        <v>2009</v>
      </c>
      <c r="E4466" s="14">
        <v>7</v>
      </c>
      <c r="F4466" s="13">
        <v>70</v>
      </c>
      <c r="G4466" s="13">
        <v>0</v>
      </c>
      <c r="H4466" s="13">
        <v>70</v>
      </c>
      <c r="I4466" s="13" t="b">
        <v>1</v>
      </c>
      <c r="J4466" s="4">
        <v>0</v>
      </c>
      <c r="K4466">
        <f t="shared" si="350"/>
        <v>1.3667603873789442E-4</v>
      </c>
      <c r="L4466">
        <f t="shared" si="349"/>
        <v>1.1690852780609908E-2</v>
      </c>
      <c r="M4466">
        <f t="shared" si="351"/>
        <v>0</v>
      </c>
      <c r="N4466">
        <f t="shared" si="352"/>
        <v>1.1690852780609908E-2</v>
      </c>
      <c r="O4466">
        <f t="shared" si="353"/>
        <v>8.1835969464269354E-2</v>
      </c>
      <c r="Q4466" s="7">
        <v>4440</v>
      </c>
      <c r="R4466" s="7">
        <v>5.8358801241564383E-4</v>
      </c>
      <c r="S4466" s="7">
        <v>-5.8358801241564383E-4</v>
      </c>
      <c r="U4466" s="7">
        <v>97.293447293447286</v>
      </c>
      <c r="V4466" s="7">
        <v>3.785549384207958E-3</v>
      </c>
    </row>
    <row r="4467" spans="1:22" x14ac:dyDescent="0.35">
      <c r="A4467" s="3">
        <v>2016</v>
      </c>
      <c r="B4467" s="13" t="s">
        <v>136</v>
      </c>
      <c r="C4467" s="13" t="s">
        <v>137</v>
      </c>
      <c r="D4467" s="13">
        <v>2008</v>
      </c>
      <c r="E4467" s="17">
        <v>8</v>
      </c>
      <c r="F4467" s="13">
        <v>69</v>
      </c>
      <c r="G4467" s="13">
        <v>0</v>
      </c>
      <c r="H4467" s="13">
        <v>69</v>
      </c>
      <c r="I4467" s="13" t="b">
        <v>1</v>
      </c>
      <c r="J4467" s="4">
        <v>0</v>
      </c>
      <c r="K4467">
        <f t="shared" si="350"/>
        <v>1.3472352389878162E-4</v>
      </c>
      <c r="L4467">
        <f t="shared" si="349"/>
        <v>1.1607046303809666E-2</v>
      </c>
      <c r="M4467">
        <f t="shared" si="351"/>
        <v>0</v>
      </c>
      <c r="N4467">
        <f t="shared" si="352"/>
        <v>1.1607046303809666E-2</v>
      </c>
      <c r="O4467">
        <f t="shared" si="353"/>
        <v>9.2856370430477328E-2</v>
      </c>
      <c r="Q4467" s="7">
        <v>4441</v>
      </c>
      <c r="R4467" s="7">
        <v>9.5780009890620839E-4</v>
      </c>
      <c r="S4467" s="7">
        <v>-9.5780009890620839E-4</v>
      </c>
      <c r="U4467" s="7">
        <v>97.315362699978081</v>
      </c>
      <c r="V4467" s="7">
        <v>3.7927370358161205E-3</v>
      </c>
    </row>
    <row r="4468" spans="1:22" x14ac:dyDescent="0.35">
      <c r="A4468" s="3">
        <v>2017</v>
      </c>
      <c r="B4468" s="13" t="s">
        <v>42</v>
      </c>
      <c r="C4468" s="13" t="s">
        <v>96</v>
      </c>
      <c r="D4468" s="13">
        <v>2008</v>
      </c>
      <c r="E4468" s="14">
        <v>9</v>
      </c>
      <c r="F4468" s="13">
        <v>69</v>
      </c>
      <c r="G4468" s="13">
        <v>0</v>
      </c>
      <c r="H4468" s="13">
        <v>69</v>
      </c>
      <c r="I4468" s="13" t="b">
        <v>1</v>
      </c>
      <c r="J4468" s="4">
        <v>0</v>
      </c>
      <c r="K4468">
        <f t="shared" si="350"/>
        <v>1.3472352389878162E-4</v>
      </c>
      <c r="L4468">
        <f t="shared" si="349"/>
        <v>1.1607046303809666E-2</v>
      </c>
      <c r="M4468">
        <f t="shared" si="351"/>
        <v>0</v>
      </c>
      <c r="N4468">
        <f t="shared" si="352"/>
        <v>1.1607046303809666E-2</v>
      </c>
      <c r="O4468">
        <f t="shared" si="353"/>
        <v>0.104463416734287</v>
      </c>
      <c r="Q4468" s="7">
        <v>4442</v>
      </c>
      <c r="R4468" s="7">
        <v>5.7988265423959727E-4</v>
      </c>
      <c r="S4468" s="7">
        <v>-5.7988265423959727E-4</v>
      </c>
      <c r="U4468" s="7">
        <v>97.337278106508862</v>
      </c>
      <c r="V4468" s="7">
        <v>3.7952705791872458E-3</v>
      </c>
    </row>
    <row r="4469" spans="1:22" x14ac:dyDescent="0.35">
      <c r="A4469" s="24">
        <v>2015</v>
      </c>
      <c r="B4469" s="17" t="s">
        <v>33</v>
      </c>
      <c r="C4469" s="17" t="s">
        <v>216</v>
      </c>
      <c r="D4469" s="17">
        <v>2008</v>
      </c>
      <c r="E4469" s="17">
        <v>7</v>
      </c>
      <c r="F4469" s="17">
        <v>68</v>
      </c>
      <c r="G4469" s="17">
        <v>0</v>
      </c>
      <c r="H4469" s="17">
        <v>68</v>
      </c>
      <c r="I4469" s="17" t="b">
        <v>1</v>
      </c>
      <c r="J4469" s="25">
        <v>0</v>
      </c>
      <c r="K4469">
        <f t="shared" si="350"/>
        <v>1.3277100905966885E-4</v>
      </c>
      <c r="L4469">
        <f t="shared" si="349"/>
        <v>1.152263030126667E-2</v>
      </c>
      <c r="M4469">
        <f t="shared" si="351"/>
        <v>0</v>
      </c>
      <c r="N4469">
        <f t="shared" si="352"/>
        <v>1.152263030126667E-2</v>
      </c>
      <c r="O4469">
        <f t="shared" si="353"/>
        <v>8.0658412108866692E-2</v>
      </c>
      <c r="Q4469" s="7">
        <v>4443</v>
      </c>
      <c r="R4469" s="7">
        <v>5.7615346665682639E-4</v>
      </c>
      <c r="S4469" s="7">
        <v>-5.7615346665682639E-4</v>
      </c>
      <c r="U4469" s="7">
        <v>97.359193513039656</v>
      </c>
      <c r="V4469" s="7">
        <v>3.7952705791872458E-3</v>
      </c>
    </row>
    <row r="4470" spans="1:22" x14ac:dyDescent="0.35">
      <c r="A4470" s="5">
        <v>2015</v>
      </c>
      <c r="B4470" s="14" t="s">
        <v>26</v>
      </c>
      <c r="C4470" s="14" t="s">
        <v>209</v>
      </c>
      <c r="D4470" s="14">
        <v>2008</v>
      </c>
      <c r="E4470" s="14">
        <v>7</v>
      </c>
      <c r="F4470" s="14">
        <v>68</v>
      </c>
      <c r="G4470" s="14">
        <v>0</v>
      </c>
      <c r="H4470" s="14">
        <v>68</v>
      </c>
      <c r="I4470" s="14" t="b">
        <v>1</v>
      </c>
      <c r="J4470" s="6">
        <v>0</v>
      </c>
      <c r="K4470">
        <f t="shared" si="350"/>
        <v>1.3277100905966885E-4</v>
      </c>
      <c r="L4470">
        <f t="shared" si="349"/>
        <v>1.152263030126667E-2</v>
      </c>
      <c r="M4470">
        <f t="shared" si="351"/>
        <v>0</v>
      </c>
      <c r="N4470">
        <f t="shared" si="352"/>
        <v>1.152263030126667E-2</v>
      </c>
      <c r="O4470">
        <f t="shared" si="353"/>
        <v>8.0658412108866692E-2</v>
      </c>
      <c r="Q4470" s="7">
        <v>4444</v>
      </c>
      <c r="R4470" s="7">
        <v>7.6087589610150913E-4</v>
      </c>
      <c r="S4470" s="7">
        <v>-7.6087589610150913E-4</v>
      </c>
      <c r="U4470" s="7">
        <v>97.381108919570451</v>
      </c>
      <c r="V4470" s="7">
        <v>3.797179363633232E-3</v>
      </c>
    </row>
    <row r="4471" spans="1:22" x14ac:dyDescent="0.35">
      <c r="A4471" s="24">
        <v>2016</v>
      </c>
      <c r="B4471" s="17" t="s">
        <v>33</v>
      </c>
      <c r="C4471" s="17" t="s">
        <v>254</v>
      </c>
      <c r="D4471" s="17">
        <v>2004</v>
      </c>
      <c r="E4471" s="17">
        <v>12</v>
      </c>
      <c r="F4471" s="17">
        <v>68</v>
      </c>
      <c r="G4471" s="17">
        <v>0</v>
      </c>
      <c r="H4471" s="17">
        <v>68</v>
      </c>
      <c r="I4471" s="17" t="b">
        <v>1</v>
      </c>
      <c r="J4471" s="25">
        <v>0</v>
      </c>
      <c r="K4471">
        <f t="shared" si="350"/>
        <v>1.3277100905966885E-4</v>
      </c>
      <c r="L4471">
        <f t="shared" si="349"/>
        <v>1.152263030126667E-2</v>
      </c>
      <c r="M4471">
        <f t="shared" si="351"/>
        <v>0</v>
      </c>
      <c r="N4471">
        <f t="shared" si="352"/>
        <v>1.152263030126667E-2</v>
      </c>
      <c r="O4471">
        <f t="shared" si="353"/>
        <v>0.13827156361520004</v>
      </c>
      <c r="Q4471" s="7">
        <v>4445</v>
      </c>
      <c r="R4471" s="7">
        <v>5.7615346665682639E-4</v>
      </c>
      <c r="S4471" s="7">
        <v>-5.7615346665682639E-4</v>
      </c>
      <c r="U4471" s="7">
        <v>97.403024326101246</v>
      </c>
      <c r="V4471" s="7">
        <v>3.7983869258719403E-3</v>
      </c>
    </row>
    <row r="4472" spans="1:22" x14ac:dyDescent="0.35">
      <c r="A4472" s="3">
        <v>2013</v>
      </c>
      <c r="B4472" s="13" t="s">
        <v>33</v>
      </c>
      <c r="C4472" s="13" t="s">
        <v>109</v>
      </c>
      <c r="D4472" s="13">
        <v>2007</v>
      </c>
      <c r="E4472" s="14">
        <v>6</v>
      </c>
      <c r="F4472" s="13">
        <v>67</v>
      </c>
      <c r="G4472" s="13">
        <v>0</v>
      </c>
      <c r="H4472" s="13">
        <v>67</v>
      </c>
      <c r="I4472" s="13" t="b">
        <v>1</v>
      </c>
      <c r="J4472" s="4">
        <v>0</v>
      </c>
      <c r="K4472">
        <f t="shared" si="350"/>
        <v>1.3081849422055607E-4</v>
      </c>
      <c r="L4472">
        <f t="shared" si="349"/>
        <v>1.143759127703714E-2</v>
      </c>
      <c r="M4472">
        <f t="shared" si="351"/>
        <v>0</v>
      </c>
      <c r="N4472">
        <f t="shared" si="352"/>
        <v>1.143759127703714E-2</v>
      </c>
      <c r="O4472">
        <f t="shared" si="353"/>
        <v>6.8625547662222841E-2</v>
      </c>
      <c r="Q4472" s="7">
        <v>4446</v>
      </c>
      <c r="R4472" s="7">
        <v>3.888809707363654E-4</v>
      </c>
      <c r="S4472" s="7">
        <v>-3.888809707363654E-4</v>
      </c>
      <c r="U4472" s="7">
        <v>97.424939732632026</v>
      </c>
      <c r="V4472" s="7">
        <v>3.800773476471573E-3</v>
      </c>
    </row>
    <row r="4473" spans="1:22" x14ac:dyDescent="0.35">
      <c r="A4473" s="24">
        <v>2016</v>
      </c>
      <c r="B4473" s="17" t="s">
        <v>30</v>
      </c>
      <c r="C4473" s="17" t="s">
        <v>85</v>
      </c>
      <c r="D4473" s="17">
        <v>2008</v>
      </c>
      <c r="E4473" s="17">
        <v>8</v>
      </c>
      <c r="F4473" s="17">
        <v>67</v>
      </c>
      <c r="G4473" s="17">
        <v>0</v>
      </c>
      <c r="H4473" s="17">
        <v>67</v>
      </c>
      <c r="I4473" s="17" t="b">
        <v>1</v>
      </c>
      <c r="J4473" s="25">
        <v>0</v>
      </c>
      <c r="K4473">
        <f t="shared" si="350"/>
        <v>1.3081849422055607E-4</v>
      </c>
      <c r="L4473">
        <f t="shared" si="349"/>
        <v>1.143759127703714E-2</v>
      </c>
      <c r="M4473">
        <f t="shared" si="351"/>
        <v>0</v>
      </c>
      <c r="N4473">
        <f t="shared" si="352"/>
        <v>1.143759127703714E-2</v>
      </c>
      <c r="O4473">
        <f t="shared" si="353"/>
        <v>9.1500730216297121E-2</v>
      </c>
      <c r="Q4473" s="7">
        <v>4447</v>
      </c>
      <c r="R4473" s="7">
        <v>3.8631407159038544E-4</v>
      </c>
      <c r="S4473" s="7">
        <v>-3.8631407159038544E-4</v>
      </c>
      <c r="U4473" s="7">
        <v>97.446855139162821</v>
      </c>
      <c r="V4473" s="7">
        <v>3.810884102973144E-3</v>
      </c>
    </row>
    <row r="4474" spans="1:22" x14ac:dyDescent="0.35">
      <c r="A4474" s="5">
        <v>2016</v>
      </c>
      <c r="B4474" s="14" t="s">
        <v>158</v>
      </c>
      <c r="C4474" s="14" t="s">
        <v>255</v>
      </c>
      <c r="D4474" s="14">
        <v>2004</v>
      </c>
      <c r="E4474" s="14">
        <v>12</v>
      </c>
      <c r="F4474" s="14">
        <v>67</v>
      </c>
      <c r="G4474" s="14">
        <v>0</v>
      </c>
      <c r="H4474" s="14">
        <v>67</v>
      </c>
      <c r="I4474" s="14" t="b">
        <v>1</v>
      </c>
      <c r="J4474" s="6">
        <v>0</v>
      </c>
      <c r="K4474">
        <f t="shared" si="350"/>
        <v>1.3081849422055607E-4</v>
      </c>
      <c r="L4474">
        <f t="shared" si="349"/>
        <v>1.143759127703714E-2</v>
      </c>
      <c r="M4474">
        <f t="shared" si="351"/>
        <v>0</v>
      </c>
      <c r="N4474">
        <f t="shared" si="352"/>
        <v>1.143759127703714E-2</v>
      </c>
      <c r="O4474">
        <f t="shared" si="353"/>
        <v>0.13725109532444568</v>
      </c>
      <c r="Q4474" s="7">
        <v>4448</v>
      </c>
      <c r="R4474" s="7">
        <v>1.1155446848916777E-3</v>
      </c>
      <c r="S4474" s="7">
        <v>-1.1155446848916777E-3</v>
      </c>
      <c r="U4474" s="7">
        <v>97.468770545693616</v>
      </c>
      <c r="V4474" s="7">
        <v>3.8141330026416585E-3</v>
      </c>
    </row>
    <row r="4475" spans="1:22" x14ac:dyDescent="0.35">
      <c r="A4475" s="3">
        <v>2017</v>
      </c>
      <c r="B4475" s="13" t="s">
        <v>30</v>
      </c>
      <c r="C4475" s="13" t="s">
        <v>47</v>
      </c>
      <c r="D4475" s="13">
        <v>2008</v>
      </c>
      <c r="E4475" s="17">
        <v>9</v>
      </c>
      <c r="F4475" s="13">
        <v>67</v>
      </c>
      <c r="G4475" s="13">
        <v>0</v>
      </c>
      <c r="H4475" s="13">
        <v>67</v>
      </c>
      <c r="I4475" s="13" t="b">
        <v>1</v>
      </c>
      <c r="J4475" s="4">
        <v>0</v>
      </c>
      <c r="K4475">
        <f t="shared" si="350"/>
        <v>1.3081849422055607E-4</v>
      </c>
      <c r="L4475">
        <f t="shared" si="349"/>
        <v>1.143759127703714E-2</v>
      </c>
      <c r="M4475">
        <f t="shared" si="351"/>
        <v>0</v>
      </c>
      <c r="N4475">
        <f t="shared" si="352"/>
        <v>1.143759127703714E-2</v>
      </c>
      <c r="O4475">
        <f t="shared" si="353"/>
        <v>0.10293832149333426</v>
      </c>
      <c r="Q4475" s="7">
        <v>4449</v>
      </c>
      <c r="R4475" s="7">
        <v>7.5092937824103149E-4</v>
      </c>
      <c r="S4475" s="7">
        <v>-7.5092937824103149E-4</v>
      </c>
      <c r="U4475" s="7">
        <v>97.49068595222441</v>
      </c>
      <c r="V4475" s="7">
        <v>3.8202067388275001E-3</v>
      </c>
    </row>
    <row r="4476" spans="1:22" x14ac:dyDescent="0.35">
      <c r="A4476" s="3">
        <v>2013</v>
      </c>
      <c r="B4476" s="13" t="s">
        <v>153</v>
      </c>
      <c r="C4476" s="13" t="s">
        <v>305</v>
      </c>
      <c r="D4476" s="13">
        <v>2006</v>
      </c>
      <c r="E4476" s="14">
        <v>7</v>
      </c>
      <c r="F4476" s="13">
        <v>66</v>
      </c>
      <c r="G4476" s="13">
        <v>0</v>
      </c>
      <c r="H4476" s="13">
        <v>66</v>
      </c>
      <c r="I4476" s="13" t="b">
        <v>1</v>
      </c>
      <c r="J4476" s="4">
        <v>0</v>
      </c>
      <c r="K4476">
        <f t="shared" si="350"/>
        <v>1.288659793814433E-4</v>
      </c>
      <c r="L4476">
        <f t="shared" si="349"/>
        <v>1.1351915229662494E-2</v>
      </c>
      <c r="M4476">
        <f t="shared" si="351"/>
        <v>0</v>
      </c>
      <c r="N4476">
        <f t="shared" si="352"/>
        <v>1.1351915229662494E-2</v>
      </c>
      <c r="O4476">
        <f t="shared" si="353"/>
        <v>7.9463406607637455E-2</v>
      </c>
      <c r="Q4476" s="7">
        <v>4450</v>
      </c>
      <c r="R4476" s="7">
        <v>3.811284126439649E-4</v>
      </c>
      <c r="S4476" s="7">
        <v>-3.811284126439649E-4</v>
      </c>
      <c r="U4476" s="7">
        <v>97.512601358755191</v>
      </c>
      <c r="V4476" s="7">
        <v>3.8217568329220685E-3</v>
      </c>
    </row>
    <row r="4477" spans="1:22" x14ac:dyDescent="0.35">
      <c r="A4477" s="3">
        <v>2014</v>
      </c>
      <c r="B4477" s="13" t="s">
        <v>180</v>
      </c>
      <c r="C4477" s="13" t="s">
        <v>181</v>
      </c>
      <c r="D4477" s="13">
        <v>2008</v>
      </c>
      <c r="E4477" s="17">
        <v>6</v>
      </c>
      <c r="F4477" s="13">
        <v>66</v>
      </c>
      <c r="G4477" s="13">
        <v>0</v>
      </c>
      <c r="H4477" s="13">
        <v>66</v>
      </c>
      <c r="I4477" s="13" t="b">
        <v>1</v>
      </c>
      <c r="J4477" s="4">
        <v>0</v>
      </c>
      <c r="K4477">
        <f t="shared" si="350"/>
        <v>1.288659793814433E-4</v>
      </c>
      <c r="L4477">
        <f t="shared" si="349"/>
        <v>1.1351915229662494E-2</v>
      </c>
      <c r="M4477">
        <f t="shared" si="351"/>
        <v>0</v>
      </c>
      <c r="N4477">
        <f t="shared" si="352"/>
        <v>1.1351915229662494E-2</v>
      </c>
      <c r="O4477">
        <f t="shared" si="353"/>
        <v>6.8111491377974967E-2</v>
      </c>
      <c r="Q4477" s="7">
        <v>4451</v>
      </c>
      <c r="R4477" s="7">
        <v>7.4084933214699591E-4</v>
      </c>
      <c r="S4477" s="7">
        <v>-7.4084933214699591E-4</v>
      </c>
      <c r="U4477" s="7">
        <v>97.534516765285986</v>
      </c>
      <c r="V4477" s="7">
        <v>3.8248442901372727E-3</v>
      </c>
    </row>
    <row r="4478" spans="1:22" x14ac:dyDescent="0.35">
      <c r="A4478" s="3">
        <v>2015</v>
      </c>
      <c r="B4478" s="13" t="s">
        <v>158</v>
      </c>
      <c r="C4478" s="13" t="s">
        <v>175</v>
      </c>
      <c r="D4478" s="13">
        <v>2008</v>
      </c>
      <c r="E4478" s="14">
        <v>7</v>
      </c>
      <c r="F4478" s="13">
        <v>66</v>
      </c>
      <c r="G4478" s="13">
        <v>0</v>
      </c>
      <c r="H4478" s="13">
        <v>66</v>
      </c>
      <c r="I4478" s="13" t="b">
        <v>1</v>
      </c>
      <c r="J4478" s="4">
        <v>0</v>
      </c>
      <c r="K4478">
        <f t="shared" si="350"/>
        <v>1.288659793814433E-4</v>
      </c>
      <c r="L4478">
        <f t="shared" si="349"/>
        <v>1.1351915229662494E-2</v>
      </c>
      <c r="M4478">
        <f t="shared" si="351"/>
        <v>0</v>
      </c>
      <c r="N4478">
        <f t="shared" si="352"/>
        <v>1.1351915229662494E-2</v>
      </c>
      <c r="O4478">
        <f t="shared" si="353"/>
        <v>7.9463406607637455E-2</v>
      </c>
      <c r="Q4478" s="7">
        <v>4452</v>
      </c>
      <c r="R4478" s="7">
        <v>7.3575752382238257E-4</v>
      </c>
      <c r="S4478" s="7">
        <v>-7.3575752382238257E-4</v>
      </c>
      <c r="U4478" s="7">
        <v>97.55643217181678</v>
      </c>
      <c r="V4478" s="7">
        <v>3.8287224129631542E-3</v>
      </c>
    </row>
    <row r="4479" spans="1:22" x14ac:dyDescent="0.35">
      <c r="A4479" s="3">
        <v>2015</v>
      </c>
      <c r="B4479" s="13" t="s">
        <v>104</v>
      </c>
      <c r="C4479" s="13" t="s">
        <v>105</v>
      </c>
      <c r="D4479" s="13">
        <v>2009</v>
      </c>
      <c r="E4479" s="17">
        <v>6</v>
      </c>
      <c r="F4479" s="13">
        <v>66</v>
      </c>
      <c r="G4479" s="13">
        <v>0</v>
      </c>
      <c r="H4479" s="13">
        <v>66</v>
      </c>
      <c r="I4479" s="13" t="b">
        <v>1</v>
      </c>
      <c r="J4479" s="4">
        <v>0</v>
      </c>
      <c r="K4479">
        <f t="shared" si="350"/>
        <v>1.288659793814433E-4</v>
      </c>
      <c r="L4479">
        <f t="shared" si="349"/>
        <v>1.1351915229662494E-2</v>
      </c>
      <c r="M4479">
        <f t="shared" si="351"/>
        <v>0</v>
      </c>
      <c r="N4479">
        <f t="shared" si="352"/>
        <v>1.1351915229662494E-2</v>
      </c>
      <c r="O4479">
        <f t="shared" si="353"/>
        <v>6.8111491377974967E-2</v>
      </c>
      <c r="Q4479" s="7">
        <v>4453</v>
      </c>
      <c r="R4479" s="7">
        <v>1.0930061053033829E-3</v>
      </c>
      <c r="S4479" s="7">
        <v>-1.0930061053033829E-3</v>
      </c>
      <c r="U4479" s="7">
        <v>97.578347578347575</v>
      </c>
      <c r="V4479" s="7">
        <v>3.8306406565949223E-3</v>
      </c>
    </row>
    <row r="4480" spans="1:22" x14ac:dyDescent="0.35">
      <c r="A4480" s="3">
        <v>2016</v>
      </c>
      <c r="B4480" s="13" t="s">
        <v>26</v>
      </c>
      <c r="C4480" s="13" t="s">
        <v>144</v>
      </c>
      <c r="D4480" s="13">
        <v>2009</v>
      </c>
      <c r="E4480" s="14">
        <v>7</v>
      </c>
      <c r="F4480" s="13">
        <v>66</v>
      </c>
      <c r="G4480" s="13">
        <v>0</v>
      </c>
      <c r="H4480" s="13">
        <v>66</v>
      </c>
      <c r="I4480" s="13" t="b">
        <v>1</v>
      </c>
      <c r="J4480" s="4">
        <v>0</v>
      </c>
      <c r="K4480">
        <f t="shared" si="350"/>
        <v>1.288659793814433E-4</v>
      </c>
      <c r="L4480">
        <f t="shared" si="349"/>
        <v>1.1351915229662494E-2</v>
      </c>
      <c r="M4480">
        <f t="shared" si="351"/>
        <v>0</v>
      </c>
      <c r="N4480">
        <f t="shared" si="352"/>
        <v>1.1351915229662494E-2</v>
      </c>
      <c r="O4480">
        <f t="shared" si="353"/>
        <v>7.9463406607637455E-2</v>
      </c>
      <c r="Q4480" s="7">
        <v>4454</v>
      </c>
      <c r="R4480" s="7">
        <v>7.3575752382238257E-4</v>
      </c>
      <c r="S4480" s="7">
        <v>-7.3575752382238257E-4</v>
      </c>
      <c r="U4480" s="7">
        <v>97.600262984878356</v>
      </c>
      <c r="V4480" s="7">
        <v>3.83422589323824E-3</v>
      </c>
    </row>
    <row r="4481" spans="1:22" x14ac:dyDescent="0.35">
      <c r="A4481" s="24">
        <v>2017</v>
      </c>
      <c r="B4481" s="17" t="s">
        <v>42</v>
      </c>
      <c r="C4481" s="17" t="s">
        <v>112</v>
      </c>
      <c r="D4481" s="17">
        <v>2009</v>
      </c>
      <c r="E4481" s="17">
        <v>8</v>
      </c>
      <c r="F4481" s="17">
        <v>66</v>
      </c>
      <c r="G4481" s="17">
        <v>0</v>
      </c>
      <c r="H4481" s="17">
        <v>66</v>
      </c>
      <c r="I4481" s="17" t="b">
        <v>1</v>
      </c>
      <c r="J4481" s="25">
        <v>0</v>
      </c>
      <c r="K4481">
        <f t="shared" si="350"/>
        <v>1.288659793814433E-4</v>
      </c>
      <c r="L4481">
        <f t="shared" si="349"/>
        <v>1.1351915229662494E-2</v>
      </c>
      <c r="M4481">
        <f t="shared" si="351"/>
        <v>0</v>
      </c>
      <c r="N4481">
        <f t="shared" si="352"/>
        <v>1.1351915229662494E-2</v>
      </c>
      <c r="O4481">
        <f t="shared" si="353"/>
        <v>9.0815321837299956E-2</v>
      </c>
      <c r="Q4481" s="7">
        <v>4455</v>
      </c>
      <c r="R4481" s="7">
        <v>1.0930061053033829E-3</v>
      </c>
      <c r="S4481" s="7">
        <v>-1.0930061053033829E-3</v>
      </c>
      <c r="U4481" s="7">
        <v>97.62217839140915</v>
      </c>
      <c r="V4481" s="7">
        <v>3.8343000382881479E-3</v>
      </c>
    </row>
    <row r="4482" spans="1:22" x14ac:dyDescent="0.35">
      <c r="A4482" s="5">
        <v>2013</v>
      </c>
      <c r="B4482" s="14" t="s">
        <v>26</v>
      </c>
      <c r="C4482" s="14" t="s">
        <v>237</v>
      </c>
      <c r="D4482" s="14">
        <v>2005</v>
      </c>
      <c r="E4482" s="14">
        <v>8</v>
      </c>
      <c r="F4482" s="14">
        <v>65</v>
      </c>
      <c r="G4482" s="14">
        <v>0</v>
      </c>
      <c r="H4482" s="14">
        <v>65</v>
      </c>
      <c r="I4482" s="14" t="b">
        <v>1</v>
      </c>
      <c r="J4482" s="6">
        <v>0</v>
      </c>
      <c r="K4482">
        <f t="shared" si="350"/>
        <v>1.2691346454233053E-4</v>
      </c>
      <c r="L4482">
        <f t="shared" si="349"/>
        <v>1.1265587625256418E-2</v>
      </c>
      <c r="M4482">
        <f t="shared" si="351"/>
        <v>0</v>
      </c>
      <c r="N4482">
        <f t="shared" si="352"/>
        <v>1.1265587625256418E-2</v>
      </c>
      <c r="O4482">
        <f t="shared" si="353"/>
        <v>9.0124701002051347E-2</v>
      </c>
      <c r="Q4482" s="7">
        <v>4456</v>
      </c>
      <c r="R4482" s="7">
        <v>3.7850894234138217E-4</v>
      </c>
      <c r="S4482" s="7">
        <v>-3.7850894234138217E-4</v>
      </c>
      <c r="U4482" s="7">
        <v>97.644093797939945</v>
      </c>
      <c r="V4482" s="7">
        <v>3.8356188908839112E-3</v>
      </c>
    </row>
    <row r="4483" spans="1:22" x14ac:dyDescent="0.35">
      <c r="A4483" s="24">
        <v>2014</v>
      </c>
      <c r="B4483" s="17" t="s">
        <v>26</v>
      </c>
      <c r="C4483" s="17" t="s">
        <v>209</v>
      </c>
      <c r="D4483" s="17">
        <v>2007</v>
      </c>
      <c r="E4483" s="17">
        <v>7</v>
      </c>
      <c r="F4483" s="17">
        <v>65</v>
      </c>
      <c r="G4483" s="17">
        <v>0</v>
      </c>
      <c r="H4483" s="17">
        <v>65</v>
      </c>
      <c r="I4483" s="17" t="b">
        <v>1</v>
      </c>
      <c r="J4483" s="25">
        <v>0</v>
      </c>
      <c r="K4483">
        <f t="shared" si="350"/>
        <v>1.2691346454233053E-4</v>
      </c>
      <c r="L4483">
        <f t="shared" si="349"/>
        <v>1.1265587625256418E-2</v>
      </c>
      <c r="M4483">
        <f t="shared" si="351"/>
        <v>0</v>
      </c>
      <c r="N4483">
        <f t="shared" si="352"/>
        <v>1.1265587625256418E-2</v>
      </c>
      <c r="O4483">
        <f t="shared" si="353"/>
        <v>7.8859113376794923E-2</v>
      </c>
      <c r="Q4483" s="7">
        <v>4457</v>
      </c>
      <c r="R4483" s="7">
        <v>3.7587121722775646E-4</v>
      </c>
      <c r="S4483" s="7">
        <v>-3.7587121722775646E-4</v>
      </c>
      <c r="U4483" s="7">
        <v>97.66600920447074</v>
      </c>
      <c r="V4483" s="7">
        <v>3.8412801993432605E-3</v>
      </c>
    </row>
    <row r="4484" spans="1:22" x14ac:dyDescent="0.35">
      <c r="A4484" s="5">
        <v>2015</v>
      </c>
      <c r="B4484" s="14" t="s">
        <v>158</v>
      </c>
      <c r="C4484" s="14" t="s">
        <v>234</v>
      </c>
      <c r="D4484" s="14">
        <v>2007</v>
      </c>
      <c r="E4484" s="14">
        <v>8</v>
      </c>
      <c r="F4484" s="14">
        <v>65</v>
      </c>
      <c r="G4484" s="14">
        <v>0</v>
      </c>
      <c r="H4484" s="14">
        <v>65</v>
      </c>
      <c r="I4484" s="14" t="b">
        <v>1</v>
      </c>
      <c r="J4484" s="6">
        <v>0</v>
      </c>
      <c r="K4484">
        <f t="shared" si="350"/>
        <v>1.2691346454233053E-4</v>
      </c>
      <c r="L4484">
        <f t="shared" ref="L4484:L4547" si="354">SQRT(K4484)</f>
        <v>1.1265587625256418E-2</v>
      </c>
      <c r="M4484">
        <f t="shared" si="351"/>
        <v>0</v>
      </c>
      <c r="N4484">
        <f t="shared" si="352"/>
        <v>1.1265587625256418E-2</v>
      </c>
      <c r="O4484">
        <f t="shared" si="353"/>
        <v>9.0124701002051347E-2</v>
      </c>
      <c r="Q4484" s="7">
        <v>4458</v>
      </c>
      <c r="R4484" s="7">
        <v>1.2627687522207638E-3</v>
      </c>
      <c r="S4484" s="7">
        <v>-1.2627687522207638E-3</v>
      </c>
      <c r="U4484" s="7">
        <v>97.68792461100152</v>
      </c>
      <c r="V4484" s="7">
        <v>3.8427749024985908E-3</v>
      </c>
    </row>
    <row r="4485" spans="1:22" x14ac:dyDescent="0.35">
      <c r="A4485" s="3">
        <v>2015</v>
      </c>
      <c r="B4485" s="13" t="s">
        <v>26</v>
      </c>
      <c r="C4485" s="13" t="s">
        <v>237</v>
      </c>
      <c r="D4485" s="13">
        <v>2007</v>
      </c>
      <c r="E4485" s="17">
        <v>8</v>
      </c>
      <c r="F4485" s="13">
        <v>65</v>
      </c>
      <c r="G4485" s="13">
        <v>0</v>
      </c>
      <c r="H4485" s="13">
        <v>65</v>
      </c>
      <c r="I4485" s="13" t="b">
        <v>1</v>
      </c>
      <c r="J4485" s="4">
        <v>0</v>
      </c>
      <c r="K4485">
        <f t="shared" si="350"/>
        <v>1.2691346454233053E-4</v>
      </c>
      <c r="L4485">
        <f t="shared" si="354"/>
        <v>1.1265587625256418E-2</v>
      </c>
      <c r="M4485">
        <f t="shared" si="351"/>
        <v>0</v>
      </c>
      <c r="N4485">
        <f t="shared" si="352"/>
        <v>1.1265587625256418E-2</v>
      </c>
      <c r="O4485">
        <f t="shared" si="353"/>
        <v>9.0124701002051347E-2</v>
      </c>
      <c r="Q4485" s="7">
        <v>4459</v>
      </c>
      <c r="R4485" s="7">
        <v>5.5325072422635784E-4</v>
      </c>
      <c r="S4485" s="7">
        <v>-5.5325072422635784E-4</v>
      </c>
      <c r="U4485" s="7">
        <v>97.709840017532315</v>
      </c>
      <c r="V4485" s="7">
        <v>3.8478305222383988E-3</v>
      </c>
    </row>
    <row r="4486" spans="1:22" x14ac:dyDescent="0.35">
      <c r="A4486" s="3">
        <v>2017</v>
      </c>
      <c r="B4486" s="13" t="s">
        <v>33</v>
      </c>
      <c r="C4486" s="13" t="s">
        <v>86</v>
      </c>
      <c r="D4486" s="13">
        <v>2007</v>
      </c>
      <c r="E4486" s="14">
        <v>10</v>
      </c>
      <c r="F4486" s="13">
        <v>65</v>
      </c>
      <c r="G4486" s="13">
        <v>0</v>
      </c>
      <c r="H4486" s="13">
        <v>65</v>
      </c>
      <c r="I4486" s="13" t="b">
        <v>1</v>
      </c>
      <c r="J4486" s="4">
        <v>0</v>
      </c>
      <c r="K4486">
        <f t="shared" si="350"/>
        <v>1.2691346454233053E-4</v>
      </c>
      <c r="L4486">
        <f t="shared" si="354"/>
        <v>1.1265587625256418E-2</v>
      </c>
      <c r="M4486">
        <f t="shared" si="351"/>
        <v>0</v>
      </c>
      <c r="N4486">
        <f t="shared" si="352"/>
        <v>1.1265587625256418E-2</v>
      </c>
      <c r="O4486">
        <f t="shared" si="353"/>
        <v>0.11265587625256418</v>
      </c>
      <c r="Q4486" s="7">
        <v>4460</v>
      </c>
      <c r="R4486" s="7">
        <v>1.0777185537316322E-3</v>
      </c>
      <c r="S4486" s="7">
        <v>-1.0777185537316322E-3</v>
      </c>
      <c r="U4486" s="7">
        <v>97.73175542406311</v>
      </c>
      <c r="V4486" s="7">
        <v>3.8663861339702219E-3</v>
      </c>
    </row>
    <row r="4487" spans="1:22" x14ac:dyDescent="0.35">
      <c r="A4487" s="3">
        <v>2014</v>
      </c>
      <c r="B4487" s="13" t="s">
        <v>30</v>
      </c>
      <c r="C4487" s="13" t="s">
        <v>156</v>
      </c>
      <c r="D4487" s="13">
        <v>2006</v>
      </c>
      <c r="E4487" s="17">
        <v>8</v>
      </c>
      <c r="F4487" s="13">
        <v>64</v>
      </c>
      <c r="G4487" s="13">
        <v>0</v>
      </c>
      <c r="H4487" s="13">
        <v>64</v>
      </c>
      <c r="I4487" s="13" t="b">
        <v>1</v>
      </c>
      <c r="J4487" s="4">
        <v>0</v>
      </c>
      <c r="K4487">
        <f t="shared" si="350"/>
        <v>1.2496094970321776E-4</v>
      </c>
      <c r="L4487">
        <f t="shared" si="354"/>
        <v>1.1178593368721207E-2</v>
      </c>
      <c r="M4487">
        <f t="shared" si="351"/>
        <v>0</v>
      </c>
      <c r="N4487">
        <f t="shared" si="352"/>
        <v>1.1178593368721207E-2</v>
      </c>
      <c r="O4487">
        <f t="shared" si="353"/>
        <v>8.9428746949769655E-2</v>
      </c>
      <c r="Q4487" s="7">
        <v>4461</v>
      </c>
      <c r="R4487" s="7">
        <v>7.254667019915051E-4</v>
      </c>
      <c r="S4487" s="7">
        <v>-7.254667019915051E-4</v>
      </c>
      <c r="U4487" s="7">
        <v>97.753670830593904</v>
      </c>
      <c r="V4487" s="7">
        <v>3.8696077063915509E-3</v>
      </c>
    </row>
    <row r="4488" spans="1:22" x14ac:dyDescent="0.35">
      <c r="A4488" s="5">
        <v>2017</v>
      </c>
      <c r="B4488" s="14" t="s">
        <v>42</v>
      </c>
      <c r="C4488" s="14" t="s">
        <v>151</v>
      </c>
      <c r="D4488" s="14">
        <v>2011</v>
      </c>
      <c r="E4488" s="14">
        <v>6</v>
      </c>
      <c r="F4488" s="14">
        <v>64</v>
      </c>
      <c r="G4488" s="14">
        <v>0</v>
      </c>
      <c r="H4488" s="14">
        <v>64</v>
      </c>
      <c r="I4488" s="14" t="b">
        <v>1</v>
      </c>
      <c r="J4488" s="6">
        <v>0</v>
      </c>
      <c r="K4488">
        <f t="shared" si="350"/>
        <v>1.2496094970321776E-4</v>
      </c>
      <c r="L4488">
        <f t="shared" si="354"/>
        <v>1.1178593368721207E-2</v>
      </c>
      <c r="M4488">
        <f t="shared" si="351"/>
        <v>0</v>
      </c>
      <c r="N4488">
        <f t="shared" si="352"/>
        <v>1.1178593368721207E-2</v>
      </c>
      <c r="O4488">
        <f t="shared" si="353"/>
        <v>6.7071560212327241E-2</v>
      </c>
      <c r="Q4488" s="7">
        <v>4462</v>
      </c>
      <c r="R4488" s="7">
        <v>7.254667019915051E-4</v>
      </c>
      <c r="S4488" s="7">
        <v>-7.254667019915051E-4</v>
      </c>
      <c r="U4488" s="7">
        <v>97.775586237124685</v>
      </c>
      <c r="V4488" s="7">
        <v>3.8813420781305162E-3</v>
      </c>
    </row>
    <row r="4489" spans="1:22" x14ac:dyDescent="0.35">
      <c r="A4489" s="3">
        <v>2013</v>
      </c>
      <c r="B4489" s="13" t="s">
        <v>42</v>
      </c>
      <c r="C4489" s="13" t="s">
        <v>263</v>
      </c>
      <c r="D4489" s="13">
        <v>2005</v>
      </c>
      <c r="E4489" s="17">
        <v>8</v>
      </c>
      <c r="F4489" s="13">
        <v>63</v>
      </c>
      <c r="G4489" s="13">
        <v>0</v>
      </c>
      <c r="H4489" s="13">
        <v>63</v>
      </c>
      <c r="I4489" s="13" t="b">
        <v>1</v>
      </c>
      <c r="J4489" s="4">
        <v>0</v>
      </c>
      <c r="K4489">
        <f t="shared" si="350"/>
        <v>1.2300843486410496E-4</v>
      </c>
      <c r="L4489">
        <f t="shared" si="354"/>
        <v>1.1090916772932027E-2</v>
      </c>
      <c r="M4489">
        <f t="shared" si="351"/>
        <v>0</v>
      </c>
      <c r="N4489">
        <f t="shared" si="352"/>
        <v>1.1090916772932027E-2</v>
      </c>
      <c r="O4489">
        <f t="shared" si="353"/>
        <v>8.8727334183456213E-2</v>
      </c>
      <c r="Q4489" s="7">
        <v>4463</v>
      </c>
      <c r="R4489" s="7">
        <v>1.0777185537316322E-3</v>
      </c>
      <c r="S4489" s="7">
        <v>-1.0777185537316322E-3</v>
      </c>
      <c r="U4489" s="7">
        <v>97.79750164365548</v>
      </c>
      <c r="V4489" s="7">
        <v>3.8829336087612141E-3</v>
      </c>
    </row>
    <row r="4490" spans="1:22" x14ac:dyDescent="0.35">
      <c r="A4490" s="5">
        <v>2014</v>
      </c>
      <c r="B4490" s="14" t="s">
        <v>26</v>
      </c>
      <c r="C4490" s="14" t="s">
        <v>176</v>
      </c>
      <c r="D4490" s="14">
        <v>2008</v>
      </c>
      <c r="E4490" s="14">
        <v>6</v>
      </c>
      <c r="F4490" s="14">
        <v>63</v>
      </c>
      <c r="G4490" s="14">
        <v>0</v>
      </c>
      <c r="H4490" s="14">
        <v>63</v>
      </c>
      <c r="I4490" s="14" t="b">
        <v>1</v>
      </c>
      <c r="J4490" s="6">
        <v>0</v>
      </c>
      <c r="K4490">
        <f t="shared" si="350"/>
        <v>1.2300843486410496E-4</v>
      </c>
      <c r="L4490">
        <f t="shared" si="354"/>
        <v>1.1090916772932027E-2</v>
      </c>
      <c r="M4490">
        <f t="shared" si="351"/>
        <v>0</v>
      </c>
      <c r="N4490">
        <f t="shared" si="352"/>
        <v>1.1090916772932027E-2</v>
      </c>
      <c r="O4490">
        <f t="shared" si="353"/>
        <v>6.6545500637592153E-2</v>
      </c>
      <c r="Q4490" s="7">
        <v>4464</v>
      </c>
      <c r="R4490" s="7">
        <v>5.4934077612144169E-4</v>
      </c>
      <c r="S4490" s="7">
        <v>-5.4934077612144169E-4</v>
      </c>
      <c r="U4490" s="7">
        <v>97.819417050186274</v>
      </c>
      <c r="V4490" s="7">
        <v>3.8907799793295398E-3</v>
      </c>
    </row>
    <row r="4491" spans="1:22" x14ac:dyDescent="0.35">
      <c r="A4491" s="3">
        <v>2016</v>
      </c>
      <c r="B4491" s="13" t="s">
        <v>158</v>
      </c>
      <c r="C4491" s="13" t="s">
        <v>234</v>
      </c>
      <c r="D4491" s="13">
        <v>2007</v>
      </c>
      <c r="E4491" s="17">
        <v>9</v>
      </c>
      <c r="F4491" s="13">
        <v>63</v>
      </c>
      <c r="G4491" s="13">
        <v>0</v>
      </c>
      <c r="H4491" s="13">
        <v>63</v>
      </c>
      <c r="I4491" s="13" t="b">
        <v>1</v>
      </c>
      <c r="J4491" s="4">
        <v>0</v>
      </c>
      <c r="K4491">
        <f t="shared" si="350"/>
        <v>1.2300843486410496E-4</v>
      </c>
      <c r="L4491">
        <f t="shared" si="354"/>
        <v>1.1090916772932027E-2</v>
      </c>
      <c r="M4491">
        <f t="shared" si="351"/>
        <v>0</v>
      </c>
      <c r="N4491">
        <f t="shared" si="352"/>
        <v>1.1090916772932027E-2</v>
      </c>
      <c r="O4491">
        <f t="shared" si="353"/>
        <v>9.9818250956388244E-2</v>
      </c>
      <c r="Q4491" s="7">
        <v>4465</v>
      </c>
      <c r="R4491" s="7">
        <v>7.2026615678999191E-4</v>
      </c>
      <c r="S4491" s="7">
        <v>-7.2026615678999191E-4</v>
      </c>
      <c r="U4491" s="7">
        <v>97.841332456717069</v>
      </c>
      <c r="V4491" s="7">
        <v>3.8950307735497176E-3</v>
      </c>
    </row>
    <row r="4492" spans="1:22" x14ac:dyDescent="0.35">
      <c r="A4492" s="3">
        <v>2017</v>
      </c>
      <c r="B4492" s="13" t="s">
        <v>158</v>
      </c>
      <c r="C4492" s="13" t="s">
        <v>175</v>
      </c>
      <c r="D4492" s="13">
        <v>2011</v>
      </c>
      <c r="E4492" s="14">
        <v>6</v>
      </c>
      <c r="F4492" s="13">
        <v>63</v>
      </c>
      <c r="G4492" s="13">
        <v>0</v>
      </c>
      <c r="H4492" s="13">
        <v>63</v>
      </c>
      <c r="I4492" s="13" t="b">
        <v>1</v>
      </c>
      <c r="J4492" s="4">
        <v>0</v>
      </c>
      <c r="K4492">
        <f t="shared" si="350"/>
        <v>1.2300843486410496E-4</v>
      </c>
      <c r="L4492">
        <f t="shared" si="354"/>
        <v>1.1090916772932027E-2</v>
      </c>
      <c r="M4492">
        <f t="shared" si="351"/>
        <v>0</v>
      </c>
      <c r="N4492">
        <f t="shared" si="352"/>
        <v>1.1090916772932027E-2</v>
      </c>
      <c r="O4492">
        <f t="shared" si="353"/>
        <v>6.6545500637592153E-2</v>
      </c>
      <c r="Q4492" s="7">
        <v>4466</v>
      </c>
      <c r="R4492" s="7">
        <v>8.9512951494174207E-4</v>
      </c>
      <c r="S4492" s="7">
        <v>-8.9512951494174207E-4</v>
      </c>
      <c r="U4492" s="7">
        <v>97.86324786324785</v>
      </c>
      <c r="V4492" s="7">
        <v>3.9041276381554676E-3</v>
      </c>
    </row>
    <row r="4493" spans="1:22" x14ac:dyDescent="0.35">
      <c r="A4493" s="24">
        <v>2014</v>
      </c>
      <c r="B4493" s="17" t="s">
        <v>118</v>
      </c>
      <c r="C4493" s="17" t="s">
        <v>321</v>
      </c>
      <c r="D4493" s="17">
        <v>2008</v>
      </c>
      <c r="E4493" s="17">
        <v>6</v>
      </c>
      <c r="F4493" s="17">
        <v>62</v>
      </c>
      <c r="G4493" s="17">
        <v>0</v>
      </c>
      <c r="H4493" s="17">
        <v>62</v>
      </c>
      <c r="I4493" s="17" t="b">
        <v>1</v>
      </c>
      <c r="J4493" s="25">
        <v>0</v>
      </c>
      <c r="K4493">
        <f t="shared" si="350"/>
        <v>1.2105592002499218E-4</v>
      </c>
      <c r="L4493">
        <f t="shared" si="354"/>
        <v>1.1002541525710875E-2</v>
      </c>
      <c r="M4493">
        <f t="shared" si="351"/>
        <v>0</v>
      </c>
      <c r="N4493">
        <f t="shared" si="352"/>
        <v>1.1002541525710875E-2</v>
      </c>
      <c r="O4493">
        <f t="shared" si="353"/>
        <v>6.6015249154265251E-2</v>
      </c>
      <c r="Q4493" s="7">
        <v>4467</v>
      </c>
      <c r="R4493" s="7">
        <v>5.4143618018668161E-4</v>
      </c>
      <c r="S4493" s="7">
        <v>-5.4143618018668161E-4</v>
      </c>
      <c r="U4493" s="7">
        <v>97.885163269778644</v>
      </c>
      <c r="V4493" s="7">
        <v>3.9183623857500663E-3</v>
      </c>
    </row>
    <row r="4494" spans="1:22" x14ac:dyDescent="0.35">
      <c r="A4494" s="3">
        <v>2014</v>
      </c>
      <c r="B4494" s="13" t="s">
        <v>186</v>
      </c>
      <c r="C4494" s="13" t="s">
        <v>236</v>
      </c>
      <c r="D4494" s="13">
        <v>2008</v>
      </c>
      <c r="E4494" s="14">
        <v>6</v>
      </c>
      <c r="F4494" s="13">
        <v>62</v>
      </c>
      <c r="G4494" s="13">
        <v>0</v>
      </c>
      <c r="H4494" s="13">
        <v>62</v>
      </c>
      <c r="I4494" s="13" t="b">
        <v>1</v>
      </c>
      <c r="J4494" s="4">
        <v>0</v>
      </c>
      <c r="K4494">
        <f t="shared" si="350"/>
        <v>1.2105592002499218E-4</v>
      </c>
      <c r="L4494">
        <f t="shared" si="354"/>
        <v>1.1002541525710875E-2</v>
      </c>
      <c r="M4494">
        <f t="shared" si="351"/>
        <v>0</v>
      </c>
      <c r="N4494">
        <f t="shared" si="352"/>
        <v>1.1002541525710875E-2</v>
      </c>
      <c r="O4494">
        <f t="shared" si="353"/>
        <v>6.6015249154265251E-2</v>
      </c>
      <c r="Q4494" s="7">
        <v>4468</v>
      </c>
      <c r="R4494" s="7">
        <v>5.4143618018668161E-4</v>
      </c>
      <c r="S4494" s="7">
        <v>-5.4143618018668161E-4</v>
      </c>
      <c r="U4494" s="7">
        <v>97.907078676309439</v>
      </c>
      <c r="V4494" s="7">
        <v>3.9212312298579285E-3</v>
      </c>
    </row>
    <row r="4495" spans="1:22" x14ac:dyDescent="0.35">
      <c r="A4495" s="3">
        <v>2015</v>
      </c>
      <c r="B4495" s="13" t="s">
        <v>24</v>
      </c>
      <c r="C4495" s="13" t="s">
        <v>122</v>
      </c>
      <c r="D4495" s="13">
        <v>2008</v>
      </c>
      <c r="E4495" s="17">
        <v>7</v>
      </c>
      <c r="F4495" s="13">
        <v>62</v>
      </c>
      <c r="G4495" s="13">
        <v>0</v>
      </c>
      <c r="H4495" s="13">
        <v>62</v>
      </c>
      <c r="I4495" s="13" t="b">
        <v>1</v>
      </c>
      <c r="J4495" s="4">
        <v>0</v>
      </c>
      <c r="K4495">
        <f t="shared" si="350"/>
        <v>1.2105592002499218E-4</v>
      </c>
      <c r="L4495">
        <f t="shared" si="354"/>
        <v>1.1002541525710875E-2</v>
      </c>
      <c r="M4495">
        <f t="shared" si="351"/>
        <v>0</v>
      </c>
      <c r="N4495">
        <f t="shared" si="352"/>
        <v>1.1002541525710875E-2</v>
      </c>
      <c r="O4495">
        <f t="shared" si="353"/>
        <v>7.7017790679976134E-2</v>
      </c>
      <c r="Q4495" s="7">
        <v>4469</v>
      </c>
      <c r="R4495" s="7">
        <v>1.4093942189856126E-3</v>
      </c>
      <c r="S4495" s="7">
        <v>-1.4093942189856126E-3</v>
      </c>
      <c r="U4495" s="7">
        <v>97.928994082840234</v>
      </c>
      <c r="V4495" s="7">
        <v>3.9226821942849686E-3</v>
      </c>
    </row>
    <row r="4496" spans="1:22" x14ac:dyDescent="0.35">
      <c r="A4496" s="3">
        <v>2015</v>
      </c>
      <c r="B4496" s="13" t="s">
        <v>26</v>
      </c>
      <c r="C4496" s="13" t="s">
        <v>178</v>
      </c>
      <c r="D4496" s="13">
        <v>2006</v>
      </c>
      <c r="E4496" s="14">
        <v>9</v>
      </c>
      <c r="F4496" s="13">
        <v>62</v>
      </c>
      <c r="G4496" s="13">
        <v>0</v>
      </c>
      <c r="H4496" s="13">
        <v>62</v>
      </c>
      <c r="I4496" s="13" t="b">
        <v>1</v>
      </c>
      <c r="J4496" s="4">
        <v>0</v>
      </c>
      <c r="K4496">
        <f t="shared" si="350"/>
        <v>1.2105592002499218E-4</v>
      </c>
      <c r="L4496">
        <f t="shared" si="354"/>
        <v>1.1002541525710875E-2</v>
      </c>
      <c r="M4496">
        <f t="shared" si="351"/>
        <v>0</v>
      </c>
      <c r="N4496">
        <f t="shared" si="352"/>
        <v>1.1002541525710875E-2</v>
      </c>
      <c r="O4496">
        <f t="shared" si="353"/>
        <v>9.902287373139787E-2</v>
      </c>
      <c r="Q4496" s="7">
        <v>4470</v>
      </c>
      <c r="R4496" s="7">
        <v>3.6512981523262257E-4</v>
      </c>
      <c r="S4496" s="7">
        <v>-3.6512981523262257E-4</v>
      </c>
      <c r="U4496" s="7">
        <v>97.950909489371014</v>
      </c>
      <c r="V4496" s="7">
        <v>3.9358835162788403E-3</v>
      </c>
    </row>
    <row r="4497" spans="1:22" x14ac:dyDescent="0.35">
      <c r="A4497" s="24">
        <v>2017</v>
      </c>
      <c r="B4497" s="17" t="s">
        <v>26</v>
      </c>
      <c r="C4497" s="17" t="s">
        <v>130</v>
      </c>
      <c r="D4497" s="17">
        <v>2008</v>
      </c>
      <c r="E4497" s="17">
        <v>9</v>
      </c>
      <c r="F4497" s="17">
        <v>62</v>
      </c>
      <c r="G4497" s="17">
        <v>0</v>
      </c>
      <c r="H4497" s="17">
        <v>62</v>
      </c>
      <c r="I4497" s="17" t="b">
        <v>1</v>
      </c>
      <c r="J4497" s="25">
        <v>0</v>
      </c>
      <c r="K4497">
        <f t="shared" si="350"/>
        <v>1.2105592002499218E-4</v>
      </c>
      <c r="L4497">
        <f t="shared" si="354"/>
        <v>1.1002541525710875E-2</v>
      </c>
      <c r="M4497">
        <f t="shared" si="351"/>
        <v>0</v>
      </c>
      <c r="N4497">
        <f t="shared" si="352"/>
        <v>1.1002541525710875E-2</v>
      </c>
      <c r="O4497">
        <f t="shared" si="353"/>
        <v>9.902287373139787E-2</v>
      </c>
      <c r="Q4497" s="7">
        <v>4471</v>
      </c>
      <c r="R4497" s="7">
        <v>7.097507579807245E-4</v>
      </c>
      <c r="S4497" s="7">
        <v>-7.097507579807245E-4</v>
      </c>
      <c r="U4497" s="7">
        <v>97.972824895901809</v>
      </c>
      <c r="V4497" s="7">
        <v>3.9358835162788403E-3</v>
      </c>
    </row>
    <row r="4498" spans="1:22" x14ac:dyDescent="0.35">
      <c r="A4498" s="5">
        <v>2014</v>
      </c>
      <c r="B4498" s="14" t="s">
        <v>42</v>
      </c>
      <c r="C4498" s="14" t="s">
        <v>206</v>
      </c>
      <c r="D4498" s="14">
        <v>2008</v>
      </c>
      <c r="E4498" s="14">
        <v>6</v>
      </c>
      <c r="F4498" s="14">
        <v>61</v>
      </c>
      <c r="G4498" s="14">
        <v>0</v>
      </c>
      <c r="H4498" s="14">
        <v>61</v>
      </c>
      <c r="I4498" s="14" t="b">
        <v>1</v>
      </c>
      <c r="J4498" s="6">
        <v>0</v>
      </c>
      <c r="K4498">
        <f t="shared" si="350"/>
        <v>1.1910340518587941E-4</v>
      </c>
      <c r="L4498">
        <f t="shared" si="354"/>
        <v>1.0913450654393385E-2</v>
      </c>
      <c r="M4498">
        <f t="shared" si="351"/>
        <v>0</v>
      </c>
      <c r="N4498">
        <f t="shared" si="352"/>
        <v>1.0913450654393385E-2</v>
      </c>
      <c r="O4498">
        <f t="shared" si="353"/>
        <v>6.5480703926360309E-2</v>
      </c>
      <c r="Q4498" s="7">
        <v>4472</v>
      </c>
      <c r="R4498" s="7">
        <v>1.3989926434769286E-3</v>
      </c>
      <c r="S4498" s="7">
        <v>-1.3989926434769286E-3</v>
      </c>
      <c r="U4498" s="7">
        <v>97.994740302432604</v>
      </c>
      <c r="V4498" s="7">
        <v>3.9368810651744784E-3</v>
      </c>
    </row>
    <row r="4499" spans="1:22" x14ac:dyDescent="0.35">
      <c r="A4499" s="3">
        <v>2014</v>
      </c>
      <c r="B4499" s="13" t="s">
        <v>26</v>
      </c>
      <c r="C4499" s="13" t="s">
        <v>178</v>
      </c>
      <c r="D4499" s="13">
        <v>2007</v>
      </c>
      <c r="E4499" s="17">
        <v>7</v>
      </c>
      <c r="F4499" s="13">
        <v>61</v>
      </c>
      <c r="G4499" s="13">
        <v>0</v>
      </c>
      <c r="H4499" s="13">
        <v>61</v>
      </c>
      <c r="I4499" s="13" t="b">
        <v>1</v>
      </c>
      <c r="J4499" s="4">
        <v>0</v>
      </c>
      <c r="K4499">
        <f t="shared" si="350"/>
        <v>1.1910340518587941E-4</v>
      </c>
      <c r="L4499">
        <f t="shared" si="354"/>
        <v>1.0913450654393385E-2</v>
      </c>
      <c r="M4499">
        <f t="shared" si="351"/>
        <v>0</v>
      </c>
      <c r="N4499">
        <f t="shared" si="352"/>
        <v>1.0913450654393385E-2</v>
      </c>
      <c r="O4499">
        <f t="shared" si="353"/>
        <v>7.6394154580753687E-2</v>
      </c>
      <c r="Q4499" s="7">
        <v>4473</v>
      </c>
      <c r="R4499" s="7">
        <v>8.8206122935477536E-4</v>
      </c>
      <c r="S4499" s="7">
        <v>-8.8206122935477536E-4</v>
      </c>
      <c r="U4499" s="7">
        <v>98.016655708963398</v>
      </c>
      <c r="V4499" s="7">
        <v>3.9405882380235827E-3</v>
      </c>
    </row>
    <row r="4500" spans="1:22" x14ac:dyDescent="0.35">
      <c r="A4500" s="5">
        <v>2013</v>
      </c>
      <c r="B4500" s="14" t="s">
        <v>26</v>
      </c>
      <c r="C4500" s="14" t="s">
        <v>201</v>
      </c>
      <c r="D4500" s="14">
        <v>2002</v>
      </c>
      <c r="E4500" s="14">
        <v>11</v>
      </c>
      <c r="F4500" s="14">
        <v>60</v>
      </c>
      <c r="G4500" s="14">
        <v>0</v>
      </c>
      <c r="H4500" s="14">
        <v>60</v>
      </c>
      <c r="I4500" s="14" t="b">
        <v>1</v>
      </c>
      <c r="J4500" s="6">
        <v>0</v>
      </c>
      <c r="K4500">
        <f t="shared" si="350"/>
        <v>1.1715089034676664E-4</v>
      </c>
      <c r="L4500">
        <f t="shared" si="354"/>
        <v>1.0823626487770476E-2</v>
      </c>
      <c r="M4500">
        <f t="shared" si="351"/>
        <v>0</v>
      </c>
      <c r="N4500">
        <f t="shared" si="352"/>
        <v>1.0823626487770476E-2</v>
      </c>
      <c r="O4500">
        <f t="shared" si="353"/>
        <v>0.11905989136547523</v>
      </c>
      <c r="Q4500" s="7">
        <v>4474</v>
      </c>
      <c r="R4500" s="7">
        <v>5.3341445998452428E-4</v>
      </c>
      <c r="S4500" s="7">
        <v>-5.3341445998452428E-4</v>
      </c>
      <c r="U4500" s="7">
        <v>98.038571115494179</v>
      </c>
      <c r="V4500" s="7">
        <v>3.9542875047086281E-3</v>
      </c>
    </row>
    <row r="4501" spans="1:22" x14ac:dyDescent="0.35">
      <c r="A4501" s="24">
        <v>2016</v>
      </c>
      <c r="B4501" s="17" t="s">
        <v>136</v>
      </c>
      <c r="C4501" s="17" t="s">
        <v>205</v>
      </c>
      <c r="D4501" s="17">
        <v>2010</v>
      </c>
      <c r="E4501" s="17">
        <v>6</v>
      </c>
      <c r="F4501" s="17">
        <v>60</v>
      </c>
      <c r="G4501" s="17">
        <v>0</v>
      </c>
      <c r="H4501" s="17">
        <v>60</v>
      </c>
      <c r="I4501" s="17" t="b">
        <v>1</v>
      </c>
      <c r="J4501" s="25">
        <v>0</v>
      </c>
      <c r="K4501">
        <f t="shared" si="350"/>
        <v>1.1715089034676664E-4</v>
      </c>
      <c r="L4501">
        <f t="shared" si="354"/>
        <v>1.0823626487770476E-2</v>
      </c>
      <c r="M4501">
        <f t="shared" si="351"/>
        <v>0</v>
      </c>
      <c r="N4501">
        <f t="shared" si="352"/>
        <v>1.0823626487770476E-2</v>
      </c>
      <c r="O4501">
        <f t="shared" si="353"/>
        <v>6.494175892662285E-2</v>
      </c>
      <c r="Q4501" s="7">
        <v>4475</v>
      </c>
      <c r="R4501" s="7">
        <v>3.6239472192582016E-4</v>
      </c>
      <c r="S4501" s="7">
        <v>-3.6239472192582016E-4</v>
      </c>
      <c r="U4501" s="7">
        <v>98.060486522024974</v>
      </c>
      <c r="V4501" s="7">
        <v>3.9590851514220921E-3</v>
      </c>
    </row>
    <row r="4502" spans="1:22" x14ac:dyDescent="0.35">
      <c r="A4502" s="3">
        <v>2016</v>
      </c>
      <c r="B4502" s="13" t="s">
        <v>158</v>
      </c>
      <c r="C4502" s="13" t="s">
        <v>159</v>
      </c>
      <c r="D4502" s="13">
        <v>2010</v>
      </c>
      <c r="E4502" s="14">
        <v>6</v>
      </c>
      <c r="F4502" s="13">
        <v>60</v>
      </c>
      <c r="G4502" s="13">
        <v>0</v>
      </c>
      <c r="H4502" s="13">
        <v>60</v>
      </c>
      <c r="I4502" s="13" t="b">
        <v>1</v>
      </c>
      <c r="J4502" s="4">
        <v>0</v>
      </c>
      <c r="K4502">
        <f t="shared" si="350"/>
        <v>1.1715089034676664E-4</v>
      </c>
      <c r="L4502">
        <f t="shared" si="354"/>
        <v>1.0823626487770476E-2</v>
      </c>
      <c r="M4502">
        <f t="shared" si="351"/>
        <v>0</v>
      </c>
      <c r="N4502">
        <f t="shared" si="352"/>
        <v>1.0823626487770476E-2</v>
      </c>
      <c r="O4502">
        <f t="shared" si="353"/>
        <v>6.494175892662285E-2</v>
      </c>
      <c r="Q4502" s="7">
        <v>4476</v>
      </c>
      <c r="R4502" s="7">
        <v>5.3341445998452428E-4</v>
      </c>
      <c r="S4502" s="7">
        <v>-5.3341445998452428E-4</v>
      </c>
      <c r="U4502" s="7">
        <v>98.082401928555768</v>
      </c>
      <c r="V4502" s="7">
        <v>3.9639747236836376E-3</v>
      </c>
    </row>
    <row r="4503" spans="1:22" x14ac:dyDescent="0.35">
      <c r="A4503" s="24">
        <v>2013</v>
      </c>
      <c r="B4503" s="17" t="s">
        <v>42</v>
      </c>
      <c r="C4503" s="17" t="s">
        <v>263</v>
      </c>
      <c r="D4503" s="17">
        <v>2006</v>
      </c>
      <c r="E4503" s="17">
        <v>7</v>
      </c>
      <c r="F4503" s="17">
        <v>59</v>
      </c>
      <c r="G4503" s="17">
        <v>0</v>
      </c>
      <c r="H4503" s="17">
        <v>59</v>
      </c>
      <c r="I4503" s="17" t="b">
        <v>1</v>
      </c>
      <c r="J4503" s="25">
        <v>0</v>
      </c>
      <c r="K4503">
        <f t="shared" si="350"/>
        <v>1.1519837550765385E-4</v>
      </c>
      <c r="L4503">
        <f t="shared" si="354"/>
        <v>1.073305061516314E-2</v>
      </c>
      <c r="M4503">
        <f t="shared" si="351"/>
        <v>0</v>
      </c>
      <c r="N4503">
        <f t="shared" si="352"/>
        <v>1.073305061516314E-2</v>
      </c>
      <c r="O4503">
        <f t="shared" si="353"/>
        <v>7.5131354306141984E-2</v>
      </c>
      <c r="Q4503" s="7">
        <v>4477</v>
      </c>
      <c r="R4503" s="7">
        <v>3.6239472192582016E-4</v>
      </c>
      <c r="S4503" s="7">
        <v>-3.6239472192582016E-4</v>
      </c>
      <c r="U4503" s="7">
        <v>98.104317335086563</v>
      </c>
      <c r="V4503" s="7">
        <v>3.9851160721496529E-3</v>
      </c>
    </row>
    <row r="4504" spans="1:22" x14ac:dyDescent="0.35">
      <c r="A4504" s="3">
        <v>2013</v>
      </c>
      <c r="B4504" s="13" t="s">
        <v>26</v>
      </c>
      <c r="C4504" s="13" t="s">
        <v>54</v>
      </c>
      <c r="D4504" s="13">
        <v>2005</v>
      </c>
      <c r="E4504" s="14">
        <v>8</v>
      </c>
      <c r="F4504" s="13">
        <v>59</v>
      </c>
      <c r="G4504" s="13">
        <v>0</v>
      </c>
      <c r="H4504" s="13">
        <v>59</v>
      </c>
      <c r="I4504" s="13" t="b">
        <v>1</v>
      </c>
      <c r="J4504" s="4">
        <v>0</v>
      </c>
      <c r="K4504">
        <f t="shared" si="350"/>
        <v>1.1519837550765385E-4</v>
      </c>
      <c r="L4504">
        <f t="shared" si="354"/>
        <v>1.073305061516314E-2</v>
      </c>
      <c r="M4504">
        <f t="shared" si="351"/>
        <v>0</v>
      </c>
      <c r="N4504">
        <f t="shared" si="352"/>
        <v>1.073305061516314E-2</v>
      </c>
      <c r="O4504">
        <f t="shared" si="353"/>
        <v>8.5864404921305121E-2</v>
      </c>
      <c r="Q4504" s="7">
        <v>4478</v>
      </c>
      <c r="R4504" s="7">
        <v>5.3341445998452428E-4</v>
      </c>
      <c r="S4504" s="7">
        <v>-5.3341445998452428E-4</v>
      </c>
      <c r="U4504" s="7">
        <v>98.126232741617343</v>
      </c>
      <c r="V4504" s="7">
        <v>3.9931864284997245E-3</v>
      </c>
    </row>
    <row r="4505" spans="1:22" x14ac:dyDescent="0.35">
      <c r="A4505" s="3">
        <v>2014</v>
      </c>
      <c r="B4505" s="13" t="s">
        <v>26</v>
      </c>
      <c r="C4505" s="13" t="s">
        <v>201</v>
      </c>
      <c r="D4505" s="13">
        <v>2008</v>
      </c>
      <c r="E4505" s="17">
        <v>6</v>
      </c>
      <c r="F4505" s="13">
        <v>59</v>
      </c>
      <c r="G4505" s="13">
        <v>0</v>
      </c>
      <c r="H4505" s="13">
        <v>59</v>
      </c>
      <c r="I4505" s="13" t="b">
        <v>1</v>
      </c>
      <c r="J4505" s="4">
        <v>0</v>
      </c>
      <c r="K4505">
        <f t="shared" si="350"/>
        <v>1.1519837550765385E-4</v>
      </c>
      <c r="L4505">
        <f t="shared" si="354"/>
        <v>1.073305061516314E-2</v>
      </c>
      <c r="M4505">
        <f t="shared" si="351"/>
        <v>0</v>
      </c>
      <c r="N4505">
        <f t="shared" si="352"/>
        <v>1.073305061516314E-2</v>
      </c>
      <c r="O4505">
        <f t="shared" si="353"/>
        <v>6.4398303690978848E-2</v>
      </c>
      <c r="Q4505" s="7">
        <v>4479</v>
      </c>
      <c r="R4505" s="7">
        <v>7.0443419804322861E-4</v>
      </c>
      <c r="S4505" s="7">
        <v>-7.0443419804322861E-4</v>
      </c>
      <c r="U4505" s="7">
        <v>98.148148148148138</v>
      </c>
      <c r="V4505" s="7">
        <v>4.0019451215961045E-3</v>
      </c>
    </row>
    <row r="4506" spans="1:22" x14ac:dyDescent="0.35">
      <c r="A4506" s="5">
        <v>2015</v>
      </c>
      <c r="B4506" s="14" t="s">
        <v>26</v>
      </c>
      <c r="C4506" s="14" t="s">
        <v>223</v>
      </c>
      <c r="D4506" s="14">
        <v>2007</v>
      </c>
      <c r="E4506" s="14">
        <v>8</v>
      </c>
      <c r="F4506" s="14">
        <v>59</v>
      </c>
      <c r="G4506" s="14">
        <v>0</v>
      </c>
      <c r="H4506" s="14">
        <v>59</v>
      </c>
      <c r="I4506" s="14" t="b">
        <v>1</v>
      </c>
      <c r="J4506" s="6">
        <v>0</v>
      </c>
      <c r="K4506">
        <f t="shared" si="350"/>
        <v>1.1519837550765385E-4</v>
      </c>
      <c r="L4506">
        <f t="shared" si="354"/>
        <v>1.073305061516314E-2</v>
      </c>
      <c r="M4506">
        <f t="shared" si="351"/>
        <v>0</v>
      </c>
      <c r="N4506">
        <f t="shared" si="352"/>
        <v>1.073305061516314E-2</v>
      </c>
      <c r="O4506">
        <f t="shared" si="353"/>
        <v>8.5864404921305121E-2</v>
      </c>
      <c r="Q4506" s="7">
        <v>4480</v>
      </c>
      <c r="R4506" s="7">
        <v>6.9907720624506171E-4</v>
      </c>
      <c r="S4506" s="7">
        <v>-6.9907720624506171E-4</v>
      </c>
      <c r="U4506" s="7">
        <v>98.170063554678933</v>
      </c>
      <c r="V4506" s="7">
        <v>4.0092006233060059E-3</v>
      </c>
    </row>
    <row r="4507" spans="1:22" x14ac:dyDescent="0.35">
      <c r="A4507" s="3">
        <v>2016</v>
      </c>
      <c r="B4507" s="13" t="s">
        <v>37</v>
      </c>
      <c r="C4507" s="13" t="s">
        <v>157</v>
      </c>
      <c r="D4507" s="13">
        <v>2010</v>
      </c>
      <c r="E4507" s="17">
        <v>6</v>
      </c>
      <c r="F4507" s="13">
        <v>59</v>
      </c>
      <c r="G4507" s="13">
        <v>0</v>
      </c>
      <c r="H4507" s="13">
        <v>59</v>
      </c>
      <c r="I4507" s="13" t="b">
        <v>1</v>
      </c>
      <c r="J4507" s="4">
        <v>0</v>
      </c>
      <c r="K4507">
        <f t="shared" si="350"/>
        <v>1.1519837550765385E-4</v>
      </c>
      <c r="L4507">
        <f t="shared" si="354"/>
        <v>1.073305061516314E-2</v>
      </c>
      <c r="M4507">
        <f t="shared" si="351"/>
        <v>0</v>
      </c>
      <c r="N4507">
        <f t="shared" si="352"/>
        <v>1.073305061516314E-2</v>
      </c>
      <c r="O4507">
        <f t="shared" si="353"/>
        <v>6.4398303690978848E-2</v>
      </c>
      <c r="Q4507" s="7">
        <v>4481</v>
      </c>
      <c r="R4507" s="7">
        <v>5.2935801738832695E-4</v>
      </c>
      <c r="S4507" s="7">
        <v>-5.2935801738832695E-4</v>
      </c>
      <c r="U4507" s="7">
        <v>98.191978961209728</v>
      </c>
      <c r="V4507" s="7">
        <v>4.0111226758024008E-3</v>
      </c>
    </row>
    <row r="4508" spans="1:22" x14ac:dyDescent="0.35">
      <c r="A4508" s="3">
        <v>2016</v>
      </c>
      <c r="B4508" s="13" t="s">
        <v>33</v>
      </c>
      <c r="C4508" s="13" t="s">
        <v>254</v>
      </c>
      <c r="D4508" s="13">
        <v>2008</v>
      </c>
      <c r="E4508" s="14">
        <v>8</v>
      </c>
      <c r="F4508" s="13">
        <v>59</v>
      </c>
      <c r="G4508" s="13">
        <v>0</v>
      </c>
      <c r="H4508" s="13">
        <v>59</v>
      </c>
      <c r="I4508" s="13" t="b">
        <v>1</v>
      </c>
      <c r="J4508" s="4">
        <v>0</v>
      </c>
      <c r="K4508">
        <f t="shared" si="350"/>
        <v>1.1519837550765385E-4</v>
      </c>
      <c r="L4508">
        <f t="shared" si="354"/>
        <v>1.073305061516314E-2</v>
      </c>
      <c r="M4508">
        <f t="shared" si="351"/>
        <v>0</v>
      </c>
      <c r="N4508">
        <f t="shared" si="352"/>
        <v>1.073305061516314E-2</v>
      </c>
      <c r="O4508">
        <f t="shared" si="353"/>
        <v>8.5864404921305121E-2</v>
      </c>
      <c r="Q4508" s="7">
        <v>4482</v>
      </c>
      <c r="R4508" s="7">
        <v>6.9907720624506171E-4</v>
      </c>
      <c r="S4508" s="7">
        <v>-6.9907720624506171E-4</v>
      </c>
      <c r="U4508" s="7">
        <v>98.213894367740508</v>
      </c>
      <c r="V4508" s="7">
        <v>4.0217919424753038E-3</v>
      </c>
    </row>
    <row r="4509" spans="1:22" x14ac:dyDescent="0.35">
      <c r="A4509" s="24">
        <v>2013</v>
      </c>
      <c r="B4509" s="17" t="s">
        <v>241</v>
      </c>
      <c r="C4509" s="17" t="s">
        <v>242</v>
      </c>
      <c r="D4509" s="17">
        <v>2007</v>
      </c>
      <c r="E4509" s="17">
        <v>6</v>
      </c>
      <c r="F4509" s="17">
        <v>58</v>
      </c>
      <c r="G4509" s="17">
        <v>0</v>
      </c>
      <c r="H4509" s="17">
        <v>58</v>
      </c>
      <c r="I4509" s="17" t="b">
        <v>1</v>
      </c>
      <c r="J4509" s="25">
        <v>0</v>
      </c>
      <c r="K4509">
        <f t="shared" si="350"/>
        <v>1.1324586066854108E-4</v>
      </c>
      <c r="L4509">
        <f t="shared" si="354"/>
        <v>1.064170384236195E-2</v>
      </c>
      <c r="M4509">
        <f t="shared" si="351"/>
        <v>0</v>
      </c>
      <c r="N4509">
        <f t="shared" si="352"/>
        <v>1.064170384236195E-2</v>
      </c>
      <c r="O4509">
        <f t="shared" si="353"/>
        <v>6.3850223054171706E-2</v>
      </c>
      <c r="Q4509" s="7">
        <v>4483</v>
      </c>
      <c r="R4509" s="7">
        <v>6.9907720624506171E-4</v>
      </c>
      <c r="S4509" s="7">
        <v>-6.9907720624506171E-4</v>
      </c>
      <c r="U4509" s="7">
        <v>98.235809774271303</v>
      </c>
      <c r="V4509" s="7">
        <v>4.0309308094824145E-3</v>
      </c>
    </row>
    <row r="4510" spans="1:22" x14ac:dyDescent="0.35">
      <c r="A4510" s="5">
        <v>2014</v>
      </c>
      <c r="B4510" s="14" t="s">
        <v>42</v>
      </c>
      <c r="C4510" s="14" t="s">
        <v>263</v>
      </c>
      <c r="D4510" s="14">
        <v>2006</v>
      </c>
      <c r="E4510" s="14">
        <v>8</v>
      </c>
      <c r="F4510" s="14">
        <v>58</v>
      </c>
      <c r="G4510" s="14">
        <v>0</v>
      </c>
      <c r="H4510" s="14">
        <v>58</v>
      </c>
      <c r="I4510" s="14" t="b">
        <v>1</v>
      </c>
      <c r="J4510" s="6">
        <v>0</v>
      </c>
      <c r="K4510">
        <f t="shared" si="350"/>
        <v>1.1324586066854108E-4</v>
      </c>
      <c r="L4510">
        <f t="shared" si="354"/>
        <v>1.064170384236195E-2</v>
      </c>
      <c r="M4510">
        <f t="shared" si="351"/>
        <v>0</v>
      </c>
      <c r="N4510">
        <f t="shared" si="352"/>
        <v>1.064170384236195E-2</v>
      </c>
      <c r="O4510">
        <f t="shared" si="353"/>
        <v>8.5133630738895599E-2</v>
      </c>
      <c r="Q4510" s="7">
        <v>4484</v>
      </c>
      <c r="R4510" s="7">
        <v>1.0385155839585315E-3</v>
      </c>
      <c r="S4510" s="7">
        <v>-1.0385155839585315E-3</v>
      </c>
      <c r="U4510" s="7">
        <v>98.257725180802097</v>
      </c>
      <c r="V4510" s="7">
        <v>4.0326370876535159E-3</v>
      </c>
    </row>
    <row r="4511" spans="1:22" x14ac:dyDescent="0.35">
      <c r="A4511" s="3">
        <v>2015</v>
      </c>
      <c r="B4511" s="13" t="s">
        <v>30</v>
      </c>
      <c r="C4511" s="13" t="s">
        <v>126</v>
      </c>
      <c r="D4511" s="13">
        <v>2009</v>
      </c>
      <c r="E4511" s="17">
        <v>6</v>
      </c>
      <c r="F4511" s="13">
        <v>58</v>
      </c>
      <c r="G4511" s="13">
        <v>0</v>
      </c>
      <c r="H4511" s="13">
        <v>58</v>
      </c>
      <c r="I4511" s="13" t="b">
        <v>1</v>
      </c>
      <c r="J4511" s="4">
        <v>0</v>
      </c>
      <c r="K4511">
        <f t="shared" si="350"/>
        <v>1.1324586066854108E-4</v>
      </c>
      <c r="L4511">
        <f t="shared" si="354"/>
        <v>1.064170384236195E-2</v>
      </c>
      <c r="M4511">
        <f t="shared" si="351"/>
        <v>0</v>
      </c>
      <c r="N4511">
        <f t="shared" si="352"/>
        <v>1.064170384236195E-2</v>
      </c>
      <c r="O4511">
        <f t="shared" si="353"/>
        <v>6.3850223054171706E-2</v>
      </c>
      <c r="Q4511" s="7">
        <v>4485</v>
      </c>
      <c r="R4511" s="7">
        <v>6.9367884587177267E-4</v>
      </c>
      <c r="S4511" s="7">
        <v>-6.9367884587177267E-4</v>
      </c>
      <c r="U4511" s="7">
        <v>98.279640587332892</v>
      </c>
      <c r="V4511" s="7">
        <v>4.0482491613724981E-3</v>
      </c>
    </row>
    <row r="4512" spans="1:22" x14ac:dyDescent="0.35">
      <c r="A4512" s="5">
        <v>2016</v>
      </c>
      <c r="B4512" s="14" t="s">
        <v>42</v>
      </c>
      <c r="C4512" s="14" t="s">
        <v>66</v>
      </c>
      <c r="D4512" s="14">
        <v>2007</v>
      </c>
      <c r="E4512" s="14">
        <v>9</v>
      </c>
      <c r="F4512" s="14">
        <v>58</v>
      </c>
      <c r="G4512" s="14">
        <v>0</v>
      </c>
      <c r="H4512" s="14">
        <v>58</v>
      </c>
      <c r="I4512" s="14" t="b">
        <v>1</v>
      </c>
      <c r="J4512" s="6">
        <v>0</v>
      </c>
      <c r="K4512">
        <f t="shared" si="350"/>
        <v>1.1324586066854108E-4</v>
      </c>
      <c r="L4512">
        <f t="shared" si="354"/>
        <v>1.064170384236195E-2</v>
      </c>
      <c r="M4512">
        <f t="shared" si="351"/>
        <v>0</v>
      </c>
      <c r="N4512">
        <f t="shared" si="352"/>
        <v>1.064170384236195E-2</v>
      </c>
      <c r="O4512">
        <f t="shared" si="353"/>
        <v>9.5775334581257546E-2</v>
      </c>
      <c r="Q4512" s="7">
        <v>4486</v>
      </c>
      <c r="R4512" s="7">
        <v>3.5686165315911901E-4</v>
      </c>
      <c r="S4512" s="7">
        <v>-3.5686165315911901E-4</v>
      </c>
      <c r="U4512" s="7">
        <v>98.301555993863673</v>
      </c>
      <c r="V4512" s="7">
        <v>4.0482491613724981E-3</v>
      </c>
    </row>
    <row r="4513" spans="1:22" x14ac:dyDescent="0.35">
      <c r="A4513" s="3">
        <v>2015</v>
      </c>
      <c r="B4513" s="13" t="s">
        <v>79</v>
      </c>
      <c r="C4513" s="13" t="s">
        <v>266</v>
      </c>
      <c r="D4513" s="13">
        <v>2006</v>
      </c>
      <c r="E4513" s="17">
        <v>9</v>
      </c>
      <c r="F4513" s="13">
        <v>57</v>
      </c>
      <c r="G4513" s="13">
        <v>0</v>
      </c>
      <c r="H4513" s="13">
        <v>57</v>
      </c>
      <c r="I4513" s="13" t="b">
        <v>1</v>
      </c>
      <c r="J4513" s="4">
        <v>0</v>
      </c>
      <c r="K4513">
        <f t="shared" si="350"/>
        <v>1.1129334582942831E-4</v>
      </c>
      <c r="L4513">
        <f t="shared" si="354"/>
        <v>1.0549566144132577E-2</v>
      </c>
      <c r="M4513">
        <f t="shared" si="351"/>
        <v>0</v>
      </c>
      <c r="N4513">
        <f t="shared" si="352"/>
        <v>1.0549566144132577E-2</v>
      </c>
      <c r="O4513">
        <f t="shared" si="353"/>
        <v>9.4946095297193195E-2</v>
      </c>
      <c r="Q4513" s="7">
        <v>4487</v>
      </c>
      <c r="R4513" s="7">
        <v>6.8823814347113035E-4</v>
      </c>
      <c r="S4513" s="7">
        <v>-6.8823814347113035E-4</v>
      </c>
      <c r="U4513" s="7">
        <v>98.323471400394467</v>
      </c>
      <c r="V4513" s="7">
        <v>4.049231245557978E-3</v>
      </c>
    </row>
    <row r="4514" spans="1:22" x14ac:dyDescent="0.35">
      <c r="A4514" s="3">
        <v>2016</v>
      </c>
      <c r="B4514" s="13" t="s">
        <v>26</v>
      </c>
      <c r="C4514" s="13" t="s">
        <v>201</v>
      </c>
      <c r="D4514" s="13">
        <v>2008</v>
      </c>
      <c r="E4514" s="14">
        <v>8</v>
      </c>
      <c r="F4514" s="13">
        <v>57</v>
      </c>
      <c r="G4514" s="13">
        <v>0</v>
      </c>
      <c r="H4514" s="13">
        <v>57</v>
      </c>
      <c r="I4514" s="13" t="b">
        <v>1</v>
      </c>
      <c r="J4514" s="4">
        <v>0</v>
      </c>
      <c r="K4514">
        <f t="shared" si="350"/>
        <v>1.1129334582942831E-4</v>
      </c>
      <c r="L4514">
        <f t="shared" si="354"/>
        <v>1.0549566144132577E-2</v>
      </c>
      <c r="M4514">
        <f t="shared" si="351"/>
        <v>0</v>
      </c>
      <c r="N4514">
        <f t="shared" si="352"/>
        <v>1.0549566144132577E-2</v>
      </c>
      <c r="O4514">
        <f t="shared" si="353"/>
        <v>8.4396529153060618E-2</v>
      </c>
      <c r="Q4514" s="7">
        <v>4488</v>
      </c>
      <c r="R4514" s="7">
        <v>3.5406269501790601E-4</v>
      </c>
      <c r="S4514" s="7">
        <v>-3.5406269501790601E-4</v>
      </c>
      <c r="U4514" s="7">
        <v>98.345386806925262</v>
      </c>
      <c r="V4514" s="7">
        <v>4.0682269616090627E-3</v>
      </c>
    </row>
    <row r="4515" spans="1:22" x14ac:dyDescent="0.35">
      <c r="A4515" s="24">
        <v>2016</v>
      </c>
      <c r="B4515" s="17" t="s">
        <v>26</v>
      </c>
      <c r="C4515" s="17" t="s">
        <v>178</v>
      </c>
      <c r="D4515" s="17">
        <v>2007</v>
      </c>
      <c r="E4515" s="17">
        <v>9</v>
      </c>
      <c r="F4515" s="17">
        <v>57</v>
      </c>
      <c r="G4515" s="17">
        <v>0</v>
      </c>
      <c r="H4515" s="17">
        <v>57</v>
      </c>
      <c r="I4515" s="17" t="b">
        <v>1</v>
      </c>
      <c r="J4515" s="25">
        <v>0</v>
      </c>
      <c r="K4515">
        <f t="shared" si="350"/>
        <v>1.1129334582942831E-4</v>
      </c>
      <c r="L4515">
        <f t="shared" si="354"/>
        <v>1.0549566144132577E-2</v>
      </c>
      <c r="M4515">
        <f t="shared" si="351"/>
        <v>0</v>
      </c>
      <c r="N4515">
        <f t="shared" si="352"/>
        <v>1.0549566144132577E-2</v>
      </c>
      <c r="O4515">
        <f t="shared" si="353"/>
        <v>9.4946095297193195E-2</v>
      </c>
      <c r="Q4515" s="7">
        <v>4489</v>
      </c>
      <c r="R4515" s="7">
        <v>8.5532586769774242E-4</v>
      </c>
      <c r="S4515" s="7">
        <v>-8.5532586769774242E-4</v>
      </c>
      <c r="U4515" s="7">
        <v>98.367302213456057</v>
      </c>
      <c r="V4515" s="7">
        <v>4.0989208432219973E-3</v>
      </c>
    </row>
    <row r="4516" spans="1:22" x14ac:dyDescent="0.35">
      <c r="A4516" s="5">
        <v>2017</v>
      </c>
      <c r="B4516" s="14" t="s">
        <v>30</v>
      </c>
      <c r="C4516" s="14" t="s">
        <v>51</v>
      </c>
      <c r="D4516" s="14">
        <v>2009</v>
      </c>
      <c r="E4516" s="14">
        <v>8</v>
      </c>
      <c r="F4516" s="14">
        <v>57</v>
      </c>
      <c r="G4516" s="14">
        <v>0</v>
      </c>
      <c r="H4516" s="14">
        <v>57</v>
      </c>
      <c r="I4516" s="14" t="b">
        <v>1</v>
      </c>
      <c r="J4516" s="6">
        <v>0</v>
      </c>
      <c r="K4516">
        <f t="shared" si="350"/>
        <v>1.1129334582942831E-4</v>
      </c>
      <c r="L4516">
        <f t="shared" si="354"/>
        <v>1.0549566144132577E-2</v>
      </c>
      <c r="M4516">
        <f t="shared" si="351"/>
        <v>0</v>
      </c>
      <c r="N4516">
        <f t="shared" si="352"/>
        <v>1.0549566144132577E-2</v>
      </c>
      <c r="O4516">
        <f t="shared" si="353"/>
        <v>8.4396529153060618E-2</v>
      </c>
      <c r="Q4516" s="7">
        <v>4490</v>
      </c>
      <c r="R4516" s="7">
        <v>3.5406269501790601E-4</v>
      </c>
      <c r="S4516" s="7">
        <v>-3.5406269501790601E-4</v>
      </c>
      <c r="U4516" s="7">
        <v>98.389217619986837</v>
      </c>
      <c r="V4516" s="7">
        <v>4.0991248863733332E-3</v>
      </c>
    </row>
    <row r="4517" spans="1:22" x14ac:dyDescent="0.35">
      <c r="A4517" s="24">
        <v>2017</v>
      </c>
      <c r="B4517" s="17" t="s">
        <v>26</v>
      </c>
      <c r="C4517" s="17" t="s">
        <v>209</v>
      </c>
      <c r="D4517" s="17">
        <v>2011</v>
      </c>
      <c r="E4517" s="17">
        <v>6</v>
      </c>
      <c r="F4517" s="17">
        <v>57</v>
      </c>
      <c r="G4517" s="17">
        <v>0</v>
      </c>
      <c r="H4517" s="17">
        <v>57</v>
      </c>
      <c r="I4517" s="17" t="b">
        <v>1</v>
      </c>
      <c r="J4517" s="25">
        <v>0</v>
      </c>
      <c r="K4517">
        <f t="shared" si="350"/>
        <v>1.1129334582942831E-4</v>
      </c>
      <c r="L4517">
        <f t="shared" si="354"/>
        <v>1.0549566144132577E-2</v>
      </c>
      <c r="M4517">
        <f t="shared" si="351"/>
        <v>0</v>
      </c>
      <c r="N4517">
        <f t="shared" si="352"/>
        <v>1.0549566144132577E-2</v>
      </c>
      <c r="O4517">
        <f t="shared" si="353"/>
        <v>6.3297396864795463E-2</v>
      </c>
      <c r="Q4517" s="7">
        <v>4491</v>
      </c>
      <c r="R4517" s="7">
        <v>3.5124143336347192E-4</v>
      </c>
      <c r="S4517" s="7">
        <v>-3.5124143336347192E-4</v>
      </c>
      <c r="U4517" s="7">
        <v>98.411133026517632</v>
      </c>
      <c r="V4517" s="7">
        <v>4.101422473508724E-3</v>
      </c>
    </row>
    <row r="4518" spans="1:22" x14ac:dyDescent="0.35">
      <c r="A4518" s="3">
        <v>2013</v>
      </c>
      <c r="B4518" s="13" t="s">
        <v>42</v>
      </c>
      <c r="C4518" s="13" t="s">
        <v>206</v>
      </c>
      <c r="D4518" s="13">
        <v>2007</v>
      </c>
      <c r="E4518" s="14">
        <v>6</v>
      </c>
      <c r="F4518" s="13">
        <v>56</v>
      </c>
      <c r="G4518" s="13">
        <v>0</v>
      </c>
      <c r="H4518" s="13">
        <v>56</v>
      </c>
      <c r="I4518" s="13" t="b">
        <v>1</v>
      </c>
      <c r="J4518" s="4">
        <v>0</v>
      </c>
      <c r="K4518">
        <f t="shared" si="350"/>
        <v>1.0934083099031552E-4</v>
      </c>
      <c r="L4518">
        <f t="shared" si="354"/>
        <v>1.0456616612954476E-2</v>
      </c>
      <c r="M4518">
        <f t="shared" si="351"/>
        <v>0</v>
      </c>
      <c r="N4518">
        <f t="shared" si="352"/>
        <v>1.0456616612954476E-2</v>
      </c>
      <c r="O4518">
        <f t="shared" si="353"/>
        <v>6.2739699677726857E-2</v>
      </c>
      <c r="Q4518" s="7">
        <v>4492</v>
      </c>
      <c r="R4518" s="7">
        <v>3.5124143336347192E-4</v>
      </c>
      <c r="S4518" s="7">
        <v>-3.5124143336347192E-4</v>
      </c>
      <c r="U4518" s="7">
        <v>98.433048433048427</v>
      </c>
      <c r="V4518" s="7">
        <v>4.1072774693139968E-3</v>
      </c>
    </row>
    <row r="4519" spans="1:22" x14ac:dyDescent="0.35">
      <c r="A4519" s="3">
        <v>2014</v>
      </c>
      <c r="B4519" s="13" t="s">
        <v>37</v>
      </c>
      <c r="C4519" s="13" t="s">
        <v>197</v>
      </c>
      <c r="D4519" s="13">
        <v>2007</v>
      </c>
      <c r="E4519" s="17">
        <v>7</v>
      </c>
      <c r="F4519" s="13">
        <v>56</v>
      </c>
      <c r="G4519" s="13">
        <v>0</v>
      </c>
      <c r="H4519" s="13">
        <v>56</v>
      </c>
      <c r="I4519" s="13" t="b">
        <v>1</v>
      </c>
      <c r="J4519" s="4">
        <v>0</v>
      </c>
      <c r="K4519">
        <f t="shared" ref="K4519:K4565" si="355">H4519/$H$1</f>
        <v>1.0934083099031552E-4</v>
      </c>
      <c r="L4519">
        <f t="shared" si="354"/>
        <v>1.0456616612954476E-2</v>
      </c>
      <c r="M4519">
        <f t="shared" ref="M4519:M4565" si="356">J4519*L4519</f>
        <v>0</v>
      </c>
      <c r="N4519">
        <f t="shared" ref="N4519:N4565" si="357">L4519</f>
        <v>1.0456616612954476E-2</v>
      </c>
      <c r="O4519">
        <f t="shared" ref="O4519:O4565" si="358">E4519*L4519</f>
        <v>7.3196316290681324E-2</v>
      </c>
      <c r="Q4519" s="7">
        <v>4493</v>
      </c>
      <c r="R4519" s="7">
        <v>5.1699776008359616E-4</v>
      </c>
      <c r="S4519" s="7">
        <v>-5.1699776008359616E-4</v>
      </c>
      <c r="U4519" s="7">
        <v>98.454963839579221</v>
      </c>
      <c r="V4519" s="7">
        <v>4.1149076237876709E-3</v>
      </c>
    </row>
    <row r="4520" spans="1:22" x14ac:dyDescent="0.35">
      <c r="A4520" s="3">
        <v>2017</v>
      </c>
      <c r="B4520" s="13" t="s">
        <v>180</v>
      </c>
      <c r="C4520" s="13" t="s">
        <v>181</v>
      </c>
      <c r="D4520" s="13">
        <v>2007</v>
      </c>
      <c r="E4520" s="14">
        <v>10</v>
      </c>
      <c r="F4520" s="13">
        <v>56</v>
      </c>
      <c r="G4520" s="13">
        <v>0</v>
      </c>
      <c r="H4520" s="13">
        <v>56</v>
      </c>
      <c r="I4520" s="13" t="b">
        <v>1</v>
      </c>
      <c r="J4520" s="4">
        <v>0</v>
      </c>
      <c r="K4520">
        <f t="shared" si="355"/>
        <v>1.0934083099031552E-4</v>
      </c>
      <c r="L4520">
        <f t="shared" si="354"/>
        <v>1.0456616612954476E-2</v>
      </c>
      <c r="M4520">
        <f t="shared" si="356"/>
        <v>0</v>
      </c>
      <c r="N4520">
        <f t="shared" si="357"/>
        <v>1.0456616612954476E-2</v>
      </c>
      <c r="O4520">
        <f t="shared" si="358"/>
        <v>0.10456616612954475</v>
      </c>
      <c r="Q4520" s="7">
        <v>4494</v>
      </c>
      <c r="R4520" s="7">
        <v>8.4851041352384442E-4</v>
      </c>
      <c r="S4520" s="7">
        <v>-8.4851041352384442E-4</v>
      </c>
      <c r="U4520" s="7">
        <v>98.476879246110002</v>
      </c>
      <c r="V4520" s="7">
        <v>4.1238453837354767E-3</v>
      </c>
    </row>
    <row r="4521" spans="1:22" x14ac:dyDescent="0.35">
      <c r="A4521" s="24">
        <v>2017</v>
      </c>
      <c r="B4521" s="17" t="s">
        <v>24</v>
      </c>
      <c r="C4521" s="17" t="s">
        <v>169</v>
      </c>
      <c r="D4521" s="17">
        <v>2009</v>
      </c>
      <c r="E4521" s="17">
        <v>8</v>
      </c>
      <c r="F4521" s="17">
        <v>56</v>
      </c>
      <c r="G4521" s="17">
        <v>0</v>
      </c>
      <c r="H4521" s="17">
        <v>56</v>
      </c>
      <c r="I4521" s="17" t="b">
        <v>1</v>
      </c>
      <c r="J4521" s="25">
        <v>0</v>
      </c>
      <c r="K4521">
        <f t="shared" si="355"/>
        <v>1.0934083099031552E-4</v>
      </c>
      <c r="L4521">
        <f t="shared" si="354"/>
        <v>1.0456616612954476E-2</v>
      </c>
      <c r="M4521">
        <f t="shared" si="356"/>
        <v>0</v>
      </c>
      <c r="N4521">
        <f t="shared" si="357"/>
        <v>1.0456616612954476E-2</v>
      </c>
      <c r="O4521">
        <f t="shared" si="358"/>
        <v>8.3652932903635804E-2</v>
      </c>
      <c r="Q4521" s="7">
        <v>4495</v>
      </c>
      <c r="R4521" s="7">
        <v>8.4851041352384442E-4</v>
      </c>
      <c r="S4521" s="7">
        <v>-8.4851041352384442E-4</v>
      </c>
      <c r="U4521" s="7">
        <v>98.498794652640797</v>
      </c>
      <c r="V4521" s="7">
        <v>4.1266505774416613E-3</v>
      </c>
    </row>
    <row r="4522" spans="1:22" x14ac:dyDescent="0.35">
      <c r="A4522" s="5">
        <v>2014</v>
      </c>
      <c r="B4522" s="14" t="s">
        <v>180</v>
      </c>
      <c r="C4522" s="14" t="s">
        <v>358</v>
      </c>
      <c r="D4522" s="14">
        <v>2006</v>
      </c>
      <c r="E4522" s="14">
        <v>8</v>
      </c>
      <c r="F4522" s="14">
        <v>55</v>
      </c>
      <c r="G4522" s="14">
        <v>0</v>
      </c>
      <c r="H4522" s="14">
        <v>55</v>
      </c>
      <c r="I4522" s="14" t="b">
        <v>1</v>
      </c>
      <c r="J4522" s="6">
        <v>0</v>
      </c>
      <c r="K4522">
        <f t="shared" si="355"/>
        <v>1.0738831615120275E-4</v>
      </c>
      <c r="L4522">
        <f t="shared" si="354"/>
        <v>1.0362833403620979E-2</v>
      </c>
      <c r="M4522">
        <f t="shared" si="356"/>
        <v>0</v>
      </c>
      <c r="N4522">
        <f t="shared" si="357"/>
        <v>1.0362833403620979E-2</v>
      </c>
      <c r="O4522">
        <f t="shared" si="358"/>
        <v>8.290266722896783E-2</v>
      </c>
      <c r="Q4522" s="7">
        <v>4496</v>
      </c>
      <c r="R4522" s="7">
        <v>3.4839732636619022E-4</v>
      </c>
      <c r="S4522" s="7">
        <v>-3.4839732636619022E-4</v>
      </c>
      <c r="U4522" s="7">
        <v>98.520710059171591</v>
      </c>
      <c r="V4522" s="7">
        <v>4.1317269987552335E-3</v>
      </c>
    </row>
    <row r="4523" spans="1:22" x14ac:dyDescent="0.35">
      <c r="A4523" s="3">
        <v>2014</v>
      </c>
      <c r="B4523" s="13" t="s">
        <v>136</v>
      </c>
      <c r="C4523" s="13" t="s">
        <v>341</v>
      </c>
      <c r="D4523" s="13">
        <v>2006</v>
      </c>
      <c r="E4523" s="17">
        <v>8</v>
      </c>
      <c r="F4523" s="13">
        <v>55</v>
      </c>
      <c r="G4523" s="13">
        <v>0</v>
      </c>
      <c r="H4523" s="13">
        <v>55</v>
      </c>
      <c r="I4523" s="13" t="b">
        <v>1</v>
      </c>
      <c r="J4523" s="4">
        <v>0</v>
      </c>
      <c r="K4523">
        <f t="shared" si="355"/>
        <v>1.0738831615120275E-4</v>
      </c>
      <c r="L4523">
        <f t="shared" si="354"/>
        <v>1.0362833403620979E-2</v>
      </c>
      <c r="M4523">
        <f t="shared" si="356"/>
        <v>0</v>
      </c>
      <c r="N4523">
        <f t="shared" si="357"/>
        <v>1.0362833403620979E-2</v>
      </c>
      <c r="O4523">
        <f t="shared" si="358"/>
        <v>8.290266722896783E-2</v>
      </c>
      <c r="Q4523" s="7">
        <v>4497</v>
      </c>
      <c r="R4523" s="7">
        <v>5.1281147450517707E-4</v>
      </c>
      <c r="S4523" s="7">
        <v>-5.1281147450517707E-4</v>
      </c>
      <c r="U4523" s="7">
        <v>98.542625465702386</v>
      </c>
      <c r="V4523" s="7">
        <v>4.1349362159613309E-3</v>
      </c>
    </row>
    <row r="4524" spans="1:22" x14ac:dyDescent="0.35">
      <c r="A4524" s="3">
        <v>2015</v>
      </c>
      <c r="B4524" s="13" t="s">
        <v>180</v>
      </c>
      <c r="C4524" s="13" t="s">
        <v>294</v>
      </c>
      <c r="D4524" s="13">
        <v>2008</v>
      </c>
      <c r="E4524" s="14">
        <v>7</v>
      </c>
      <c r="F4524" s="13">
        <v>55</v>
      </c>
      <c r="G4524" s="13">
        <v>0</v>
      </c>
      <c r="H4524" s="13">
        <v>55</v>
      </c>
      <c r="I4524" s="13" t="b">
        <v>1</v>
      </c>
      <c r="J4524" s="4">
        <v>0</v>
      </c>
      <c r="K4524">
        <f t="shared" si="355"/>
        <v>1.0738831615120275E-4</v>
      </c>
      <c r="L4524">
        <f t="shared" si="354"/>
        <v>1.0362833403620979E-2</v>
      </c>
      <c r="M4524">
        <f t="shared" si="356"/>
        <v>0</v>
      </c>
      <c r="N4524">
        <f t="shared" si="357"/>
        <v>1.0362833403620979E-2</v>
      </c>
      <c r="O4524">
        <f t="shared" si="358"/>
        <v>7.2539833825346844E-2</v>
      </c>
      <c r="Q4524" s="7">
        <v>4498</v>
      </c>
      <c r="R4524" s="7">
        <v>1.1608344212041047E-3</v>
      </c>
      <c r="S4524" s="7">
        <v>-1.1608344212041047E-3</v>
      </c>
      <c r="U4524" s="7">
        <v>98.564540872233167</v>
      </c>
      <c r="V4524" s="7">
        <v>4.1472498453041752E-3</v>
      </c>
    </row>
    <row r="4525" spans="1:22" x14ac:dyDescent="0.35">
      <c r="A4525" s="3">
        <v>2016</v>
      </c>
      <c r="B4525" s="13" t="s">
        <v>180</v>
      </c>
      <c r="C4525" s="13" t="s">
        <v>294</v>
      </c>
      <c r="D4525" s="13">
        <v>2008</v>
      </c>
      <c r="E4525" s="17">
        <v>8</v>
      </c>
      <c r="F4525" s="13">
        <v>55</v>
      </c>
      <c r="G4525" s="13">
        <v>0</v>
      </c>
      <c r="H4525" s="13">
        <v>55</v>
      </c>
      <c r="I4525" s="13" t="b">
        <v>1</v>
      </c>
      <c r="J4525" s="4">
        <v>0</v>
      </c>
      <c r="K4525">
        <f t="shared" si="355"/>
        <v>1.0738831615120275E-4</v>
      </c>
      <c r="L4525">
        <f t="shared" si="354"/>
        <v>1.0362833403620979E-2</v>
      </c>
      <c r="M4525">
        <f t="shared" si="356"/>
        <v>0</v>
      </c>
      <c r="N4525">
        <f t="shared" si="357"/>
        <v>1.0362833403620979E-2</v>
      </c>
      <c r="O4525">
        <f t="shared" si="358"/>
        <v>8.290266722896783E-2</v>
      </c>
      <c r="Q4525" s="7">
        <v>4499</v>
      </c>
      <c r="R4525" s="7">
        <v>3.4552980989632884E-4</v>
      </c>
      <c r="S4525" s="7">
        <v>-3.4552980989632884E-4</v>
      </c>
      <c r="U4525" s="7">
        <v>98.586456278763961</v>
      </c>
      <c r="V4525" s="7">
        <v>4.1490208421395168E-3</v>
      </c>
    </row>
    <row r="4526" spans="1:22" x14ac:dyDescent="0.35">
      <c r="A4526" s="3">
        <v>2017</v>
      </c>
      <c r="B4526" s="13" t="s">
        <v>26</v>
      </c>
      <c r="C4526" s="13" t="s">
        <v>237</v>
      </c>
      <c r="D4526" s="13">
        <v>2007</v>
      </c>
      <c r="E4526" s="14">
        <v>10</v>
      </c>
      <c r="F4526" s="13">
        <v>55</v>
      </c>
      <c r="G4526" s="13">
        <v>0</v>
      </c>
      <c r="H4526" s="13">
        <v>55</v>
      </c>
      <c r="I4526" s="13" t="b">
        <v>1</v>
      </c>
      <c r="J4526" s="4">
        <v>0</v>
      </c>
      <c r="K4526">
        <f t="shared" si="355"/>
        <v>1.0738831615120275E-4</v>
      </c>
      <c r="L4526">
        <f t="shared" si="354"/>
        <v>1.0362833403620979E-2</v>
      </c>
      <c r="M4526">
        <f t="shared" si="356"/>
        <v>0</v>
      </c>
      <c r="N4526">
        <f t="shared" si="357"/>
        <v>1.0362833403620979E-2</v>
      </c>
      <c r="O4526">
        <f t="shared" si="358"/>
        <v>0.10362833403620979</v>
      </c>
      <c r="Q4526" s="7">
        <v>4500</v>
      </c>
      <c r="R4526" s="7">
        <v>3.4552980989632884E-4</v>
      </c>
      <c r="S4526" s="7">
        <v>-3.4552980989632884E-4</v>
      </c>
      <c r="U4526" s="7">
        <v>98.608371685294756</v>
      </c>
      <c r="V4526" s="7">
        <v>4.1498410669536124E-3</v>
      </c>
    </row>
    <row r="4527" spans="1:22" x14ac:dyDescent="0.35">
      <c r="A4527" s="3">
        <v>2013</v>
      </c>
      <c r="B4527" s="13" t="s">
        <v>180</v>
      </c>
      <c r="C4527" s="13" t="s">
        <v>358</v>
      </c>
      <c r="D4527" s="13">
        <v>2004</v>
      </c>
      <c r="E4527" s="17">
        <v>9</v>
      </c>
      <c r="F4527" s="13">
        <v>54</v>
      </c>
      <c r="G4527" s="13">
        <v>0</v>
      </c>
      <c r="H4527" s="13">
        <v>54</v>
      </c>
      <c r="I4527" s="13" t="b">
        <v>1</v>
      </c>
      <c r="J4527" s="4">
        <v>0</v>
      </c>
      <c r="K4527">
        <f t="shared" si="355"/>
        <v>1.0543580131208997E-4</v>
      </c>
      <c r="L4527">
        <f t="shared" si="354"/>
        <v>1.0268193673284994E-2</v>
      </c>
      <c r="M4527">
        <f t="shared" si="356"/>
        <v>0</v>
      </c>
      <c r="N4527">
        <f t="shared" si="357"/>
        <v>1.0268193673284994E-2</v>
      </c>
      <c r="O4527">
        <f t="shared" si="358"/>
        <v>9.2413743059564943E-2</v>
      </c>
      <c r="Q4527" s="7">
        <v>4501</v>
      </c>
      <c r="R4527" s="7">
        <v>5.0433466794343109E-4</v>
      </c>
      <c r="S4527" s="7">
        <v>-5.0433466794343109E-4</v>
      </c>
      <c r="U4527" s="7">
        <v>98.630287091825551</v>
      </c>
      <c r="V4527" s="7">
        <v>4.1552001140483866E-3</v>
      </c>
    </row>
    <row r="4528" spans="1:22" x14ac:dyDescent="0.35">
      <c r="A4528" s="5">
        <v>2013</v>
      </c>
      <c r="B4528" s="14" t="s">
        <v>158</v>
      </c>
      <c r="C4528" s="14" t="s">
        <v>364</v>
      </c>
      <c r="D4528" s="14">
        <v>2004</v>
      </c>
      <c r="E4528" s="14">
        <v>9</v>
      </c>
      <c r="F4528" s="14">
        <v>54</v>
      </c>
      <c r="G4528" s="14">
        <v>0</v>
      </c>
      <c r="H4528" s="14">
        <v>54</v>
      </c>
      <c r="I4528" s="14" t="b">
        <v>1</v>
      </c>
      <c r="J4528" s="6">
        <v>0</v>
      </c>
      <c r="K4528">
        <f t="shared" si="355"/>
        <v>1.0543580131208997E-4</v>
      </c>
      <c r="L4528">
        <f t="shared" si="354"/>
        <v>1.0268193673284994E-2</v>
      </c>
      <c r="M4528">
        <f t="shared" si="356"/>
        <v>0</v>
      </c>
      <c r="N4528">
        <f t="shared" si="357"/>
        <v>1.0268193673284994E-2</v>
      </c>
      <c r="O4528">
        <f t="shared" si="358"/>
        <v>9.2413743059564943E-2</v>
      </c>
      <c r="Q4528" s="7">
        <v>4502</v>
      </c>
      <c r="R4528" s="7">
        <v>6.6603103966929626E-4</v>
      </c>
      <c r="S4528" s="7">
        <v>-6.6603103966929626E-4</v>
      </c>
      <c r="U4528" s="7">
        <v>98.652202498356331</v>
      </c>
      <c r="V4528" s="7">
        <v>4.1631846417964089E-3</v>
      </c>
    </row>
    <row r="4529" spans="1:22" x14ac:dyDescent="0.35">
      <c r="A4529" s="3">
        <v>2015</v>
      </c>
      <c r="B4529" s="13" t="s">
        <v>26</v>
      </c>
      <c r="C4529" s="13" t="s">
        <v>178</v>
      </c>
      <c r="D4529" s="13">
        <v>2005</v>
      </c>
      <c r="E4529" s="17">
        <v>10</v>
      </c>
      <c r="F4529" s="13">
        <v>54</v>
      </c>
      <c r="G4529" s="13">
        <v>0</v>
      </c>
      <c r="H4529" s="13">
        <v>54</v>
      </c>
      <c r="I4529" s="13" t="b">
        <v>1</v>
      </c>
      <c r="J4529" s="4">
        <v>0</v>
      </c>
      <c r="K4529">
        <f t="shared" si="355"/>
        <v>1.0543580131208997E-4</v>
      </c>
      <c r="L4529">
        <f t="shared" si="354"/>
        <v>1.0268193673284994E-2</v>
      </c>
      <c r="M4529">
        <f t="shared" si="356"/>
        <v>0</v>
      </c>
      <c r="N4529">
        <f t="shared" si="357"/>
        <v>1.0268193673284994E-2</v>
      </c>
      <c r="O4529">
        <f t="shared" si="358"/>
        <v>0.10268193673284993</v>
      </c>
      <c r="Q4529" s="7">
        <v>4503</v>
      </c>
      <c r="R4529" s="7">
        <v>3.4263829621756624E-4</v>
      </c>
      <c r="S4529" s="7">
        <v>-3.4263829621756624E-4</v>
      </c>
      <c r="U4529" s="7">
        <v>98.674117904887126</v>
      </c>
      <c r="V4529" s="7">
        <v>4.1672554787443453E-3</v>
      </c>
    </row>
    <row r="4530" spans="1:22" x14ac:dyDescent="0.35">
      <c r="A4530" s="5">
        <v>2016</v>
      </c>
      <c r="B4530" s="14" t="s">
        <v>42</v>
      </c>
      <c r="C4530" s="14" t="s">
        <v>263</v>
      </c>
      <c r="D4530" s="14">
        <v>2007</v>
      </c>
      <c r="E4530" s="14">
        <v>9</v>
      </c>
      <c r="F4530" s="14">
        <v>54</v>
      </c>
      <c r="G4530" s="14">
        <v>0</v>
      </c>
      <c r="H4530" s="14">
        <v>54</v>
      </c>
      <c r="I4530" s="14" t="b">
        <v>1</v>
      </c>
      <c r="J4530" s="6">
        <v>0</v>
      </c>
      <c r="K4530">
        <f t="shared" si="355"/>
        <v>1.0543580131208997E-4</v>
      </c>
      <c r="L4530">
        <f t="shared" si="354"/>
        <v>1.0268193673284994E-2</v>
      </c>
      <c r="M4530">
        <f t="shared" si="356"/>
        <v>0</v>
      </c>
      <c r="N4530">
        <f t="shared" si="357"/>
        <v>1.0268193673284994E-2</v>
      </c>
      <c r="O4530">
        <f t="shared" si="358"/>
        <v>9.2413743059564943E-2</v>
      </c>
      <c r="Q4530" s="7">
        <v>4504</v>
      </c>
      <c r="R4530" s="7">
        <v>6.6603103966929626E-4</v>
      </c>
      <c r="S4530" s="7">
        <v>-6.6603103966929626E-4</v>
      </c>
      <c r="U4530" s="7">
        <v>98.696033311417921</v>
      </c>
      <c r="V4530" s="7">
        <v>4.1707471996040137E-3</v>
      </c>
    </row>
    <row r="4531" spans="1:22" x14ac:dyDescent="0.35">
      <c r="A4531" s="3">
        <v>2016</v>
      </c>
      <c r="B4531" s="13" t="s">
        <v>26</v>
      </c>
      <c r="C4531" s="13" t="s">
        <v>144</v>
      </c>
      <c r="D4531" s="13">
        <v>2010</v>
      </c>
      <c r="E4531" s="17">
        <v>6</v>
      </c>
      <c r="F4531" s="13">
        <v>54</v>
      </c>
      <c r="G4531" s="13">
        <v>0</v>
      </c>
      <c r="H4531" s="13">
        <v>54</v>
      </c>
      <c r="I4531" s="13" t="b">
        <v>1</v>
      </c>
      <c r="J4531" s="4">
        <v>0</v>
      </c>
      <c r="K4531">
        <f t="shared" si="355"/>
        <v>1.0543580131208997E-4</v>
      </c>
      <c r="L4531">
        <f t="shared" si="354"/>
        <v>1.0268193673284994E-2</v>
      </c>
      <c r="M4531">
        <f t="shared" si="356"/>
        <v>0</v>
      </c>
      <c r="N4531">
        <f t="shared" si="357"/>
        <v>1.0268193673284994E-2</v>
      </c>
      <c r="O4531">
        <f t="shared" si="358"/>
        <v>6.1609162039709967E-2</v>
      </c>
      <c r="Q4531" s="7">
        <v>4505</v>
      </c>
      <c r="R4531" s="7">
        <v>3.4263829621756624E-4</v>
      </c>
      <c r="S4531" s="7">
        <v>-3.4263829621756624E-4</v>
      </c>
      <c r="U4531" s="7">
        <v>98.717948717948715</v>
      </c>
      <c r="V4531" s="7">
        <v>4.1736880046321992E-3</v>
      </c>
    </row>
    <row r="4532" spans="1:22" x14ac:dyDescent="0.35">
      <c r="A4532" s="5">
        <v>2017</v>
      </c>
      <c r="B4532" s="14" t="s">
        <v>26</v>
      </c>
      <c r="C4532" s="14" t="s">
        <v>201</v>
      </c>
      <c r="D4532" s="14">
        <v>2008</v>
      </c>
      <c r="E4532" s="14">
        <v>9</v>
      </c>
      <c r="F4532" s="14">
        <v>54</v>
      </c>
      <c r="G4532" s="14">
        <v>0</v>
      </c>
      <c r="H4532" s="14">
        <v>54</v>
      </c>
      <c r="I4532" s="14" t="b">
        <v>1</v>
      </c>
      <c r="J4532" s="6">
        <v>0</v>
      </c>
      <c r="K4532">
        <f t="shared" si="355"/>
        <v>1.0543580131208997E-4</v>
      </c>
      <c r="L4532">
        <f t="shared" si="354"/>
        <v>1.0268193673284994E-2</v>
      </c>
      <c r="M4532">
        <f t="shared" si="356"/>
        <v>0</v>
      </c>
      <c r="N4532">
        <f t="shared" si="357"/>
        <v>1.0268193673284994E-2</v>
      </c>
      <c r="O4532">
        <f t="shared" si="358"/>
        <v>9.2413743059564943E-2</v>
      </c>
      <c r="Q4532" s="7">
        <v>4506</v>
      </c>
      <c r="R4532" s="7">
        <v>6.6603103966929626E-4</v>
      </c>
      <c r="S4532" s="7">
        <v>-6.6603103966929626E-4</v>
      </c>
      <c r="U4532" s="7">
        <v>98.739864124479496</v>
      </c>
      <c r="V4532" s="7">
        <v>4.1826466451817899E-3</v>
      </c>
    </row>
    <row r="4533" spans="1:22" x14ac:dyDescent="0.35">
      <c r="A4533" s="24">
        <v>2017</v>
      </c>
      <c r="B4533" s="17" t="s">
        <v>26</v>
      </c>
      <c r="C4533" s="17" t="s">
        <v>237</v>
      </c>
      <c r="D4533" s="17">
        <v>2008</v>
      </c>
      <c r="E4533" s="17">
        <v>9</v>
      </c>
      <c r="F4533" s="17">
        <v>54</v>
      </c>
      <c r="G4533" s="17">
        <v>0</v>
      </c>
      <c r="H4533" s="17">
        <v>54</v>
      </c>
      <c r="I4533" s="17" t="b">
        <v>1</v>
      </c>
      <c r="J4533" s="25">
        <v>0</v>
      </c>
      <c r="K4533">
        <f t="shared" si="355"/>
        <v>1.0543580131208997E-4</v>
      </c>
      <c r="L4533">
        <f t="shared" si="354"/>
        <v>1.0268193673284994E-2</v>
      </c>
      <c r="M4533">
        <f t="shared" si="356"/>
        <v>0</v>
      </c>
      <c r="N4533">
        <f t="shared" si="357"/>
        <v>1.0268193673284994E-2</v>
      </c>
      <c r="O4533">
        <f t="shared" si="358"/>
        <v>9.2413743059564943E-2</v>
      </c>
      <c r="Q4533" s="7">
        <v>4507</v>
      </c>
      <c r="R4533" s="7">
        <v>3.3972217258041923E-4</v>
      </c>
      <c r="S4533" s="7">
        <v>-3.3972217258041923E-4</v>
      </c>
      <c r="U4533" s="7">
        <v>98.761779531010291</v>
      </c>
      <c r="V4533" s="7">
        <v>4.1863160911645627E-3</v>
      </c>
    </row>
    <row r="4534" spans="1:22" x14ac:dyDescent="0.35">
      <c r="A4534" s="5">
        <v>2013</v>
      </c>
      <c r="B4534" s="14" t="s">
        <v>180</v>
      </c>
      <c r="C4534" s="14" t="s">
        <v>294</v>
      </c>
      <c r="D4534" s="14">
        <v>2003</v>
      </c>
      <c r="E4534" s="14">
        <v>10</v>
      </c>
      <c r="F4534" s="14">
        <v>53</v>
      </c>
      <c r="G4534" s="14">
        <v>0</v>
      </c>
      <c r="H4534" s="14">
        <v>53</v>
      </c>
      <c r="I4534" s="14" t="b">
        <v>1</v>
      </c>
      <c r="J4534" s="6">
        <v>0</v>
      </c>
      <c r="K4534">
        <f t="shared" si="355"/>
        <v>1.0348328647297719E-4</v>
      </c>
      <c r="L4534">
        <f t="shared" si="354"/>
        <v>1.0172673516484111E-2</v>
      </c>
      <c r="M4534">
        <f t="shared" si="356"/>
        <v>0</v>
      </c>
      <c r="N4534">
        <f t="shared" si="357"/>
        <v>1.0172673516484111E-2</v>
      </c>
      <c r="O4534">
        <f t="shared" si="358"/>
        <v>0.10172673516484111</v>
      </c>
      <c r="Q4534" s="7">
        <v>4508</v>
      </c>
      <c r="R4534" s="7">
        <v>6.6036258731212E-4</v>
      </c>
      <c r="S4534" s="7">
        <v>-6.6036258731212E-4</v>
      </c>
      <c r="U4534" s="7">
        <v>98.783694937541085</v>
      </c>
      <c r="V4534" s="7">
        <v>4.1977906597390983E-3</v>
      </c>
    </row>
    <row r="4535" spans="1:22" x14ac:dyDescent="0.35">
      <c r="A4535" s="24">
        <v>2016</v>
      </c>
      <c r="B4535" s="17" t="s">
        <v>252</v>
      </c>
      <c r="C4535" s="17" t="s">
        <v>253</v>
      </c>
      <c r="D4535" s="17">
        <v>2004</v>
      </c>
      <c r="E4535" s="17">
        <v>12</v>
      </c>
      <c r="F4535" s="17">
        <v>53</v>
      </c>
      <c r="G4535" s="17">
        <v>0</v>
      </c>
      <c r="H4535" s="17">
        <v>53</v>
      </c>
      <c r="I4535" s="17" t="b">
        <v>1</v>
      </c>
      <c r="J4535" s="25">
        <v>0</v>
      </c>
      <c r="K4535">
        <f t="shared" si="355"/>
        <v>1.0348328647297719E-4</v>
      </c>
      <c r="L4535">
        <f t="shared" si="354"/>
        <v>1.0172673516484111E-2</v>
      </c>
      <c r="M4535">
        <f t="shared" si="356"/>
        <v>0</v>
      </c>
      <c r="N4535">
        <f t="shared" si="357"/>
        <v>1.0172673516484111E-2</v>
      </c>
      <c r="O4535">
        <f t="shared" si="358"/>
        <v>0.12207208219780932</v>
      </c>
      <c r="Q4535" s="7">
        <v>4509</v>
      </c>
      <c r="R4535" s="7">
        <v>3.3972217258041923E-4</v>
      </c>
      <c r="S4535" s="7">
        <v>-3.3972217258041923E-4</v>
      </c>
      <c r="U4535" s="7">
        <v>98.80561034407188</v>
      </c>
      <c r="V4535" s="7">
        <v>4.2065533312540026E-3</v>
      </c>
    </row>
    <row r="4536" spans="1:22" x14ac:dyDescent="0.35">
      <c r="A4536" s="3">
        <v>2017</v>
      </c>
      <c r="B4536" s="13" t="s">
        <v>42</v>
      </c>
      <c r="C4536" s="13" t="s">
        <v>263</v>
      </c>
      <c r="D4536" s="13">
        <v>2007</v>
      </c>
      <c r="E4536" s="14">
        <v>10</v>
      </c>
      <c r="F4536" s="13">
        <v>53</v>
      </c>
      <c r="G4536" s="13">
        <v>0</v>
      </c>
      <c r="H4536" s="13">
        <v>53</v>
      </c>
      <c r="I4536" s="13" t="b">
        <v>1</v>
      </c>
      <c r="J4536" s="4">
        <v>0</v>
      </c>
      <c r="K4536">
        <f t="shared" si="355"/>
        <v>1.0348328647297719E-4</v>
      </c>
      <c r="L4536">
        <f t="shared" si="354"/>
        <v>1.0172673516484111E-2</v>
      </c>
      <c r="M4536">
        <f t="shared" si="356"/>
        <v>0</v>
      </c>
      <c r="N4536">
        <f t="shared" si="357"/>
        <v>1.0172673516484111E-2</v>
      </c>
      <c r="O4536">
        <f t="shared" si="358"/>
        <v>0.10172673516484111</v>
      </c>
      <c r="Q4536" s="7">
        <v>4510</v>
      </c>
      <c r="R4536" s="7">
        <v>8.2068279467797044E-4</v>
      </c>
      <c r="S4536" s="7">
        <v>-8.2068279467797044E-4</v>
      </c>
      <c r="U4536" s="7">
        <v>98.827525750602661</v>
      </c>
      <c r="V4536" s="7">
        <v>4.2157439765364933E-3</v>
      </c>
    </row>
    <row r="4537" spans="1:22" x14ac:dyDescent="0.35">
      <c r="A4537" s="3">
        <v>2017</v>
      </c>
      <c r="B4537" s="13" t="s">
        <v>158</v>
      </c>
      <c r="C4537" s="13" t="s">
        <v>175</v>
      </c>
      <c r="D4537" s="13">
        <v>2008</v>
      </c>
      <c r="E4537" s="17">
        <v>9</v>
      </c>
      <c r="F4537" s="13">
        <v>53</v>
      </c>
      <c r="G4537" s="13">
        <v>0</v>
      </c>
      <c r="H4537" s="13">
        <v>53</v>
      </c>
      <c r="I4537" s="13" t="b">
        <v>1</v>
      </c>
      <c r="J4537" s="4">
        <v>0</v>
      </c>
      <c r="K4537">
        <f t="shared" si="355"/>
        <v>1.0348328647297719E-4</v>
      </c>
      <c r="L4537">
        <f t="shared" si="354"/>
        <v>1.0172673516484111E-2</v>
      </c>
      <c r="M4537">
        <f t="shared" si="356"/>
        <v>0</v>
      </c>
      <c r="N4537">
        <f t="shared" si="357"/>
        <v>1.0172673516484111E-2</v>
      </c>
      <c r="O4537">
        <f t="shared" si="358"/>
        <v>9.1554061648356999E-2</v>
      </c>
      <c r="Q4537" s="7">
        <v>4511</v>
      </c>
      <c r="R4537" s="7">
        <v>8.1357718219352351E-4</v>
      </c>
      <c r="S4537" s="7">
        <v>-8.1357718219352351E-4</v>
      </c>
      <c r="U4537" s="7">
        <v>98.849441157133455</v>
      </c>
      <c r="V4537" s="7">
        <v>4.2213685101282813E-3</v>
      </c>
    </row>
    <row r="4538" spans="1:22" x14ac:dyDescent="0.35">
      <c r="A4538" s="5">
        <v>2017</v>
      </c>
      <c r="B4538" s="14" t="s">
        <v>26</v>
      </c>
      <c r="C4538" s="14" t="s">
        <v>178</v>
      </c>
      <c r="D4538" s="14">
        <v>2004</v>
      </c>
      <c r="E4538" s="14">
        <v>13</v>
      </c>
      <c r="F4538" s="14">
        <v>53</v>
      </c>
      <c r="G4538" s="14">
        <v>0</v>
      </c>
      <c r="H4538" s="14">
        <v>53</v>
      </c>
      <c r="I4538" s="14" t="b">
        <v>1</v>
      </c>
      <c r="J4538" s="6">
        <v>0</v>
      </c>
      <c r="K4538">
        <f t="shared" si="355"/>
        <v>1.0348328647297719E-4</v>
      </c>
      <c r="L4538">
        <f t="shared" si="354"/>
        <v>1.0172673516484111E-2</v>
      </c>
      <c r="M4538">
        <f t="shared" si="356"/>
        <v>0</v>
      </c>
      <c r="N4538">
        <f t="shared" si="357"/>
        <v>1.0172673516484111E-2</v>
      </c>
      <c r="O4538">
        <f t="shared" si="358"/>
        <v>0.13224475571429345</v>
      </c>
      <c r="Q4538" s="7">
        <v>4512</v>
      </c>
      <c r="R4538" s="7">
        <v>6.5464505469769747E-4</v>
      </c>
      <c r="S4538" s="7">
        <v>-6.5464505469769747E-4</v>
      </c>
      <c r="U4538" s="7">
        <v>98.87135656366425</v>
      </c>
      <c r="V4538" s="7">
        <v>4.2213902251544144E-3</v>
      </c>
    </row>
    <row r="4539" spans="1:22" x14ac:dyDescent="0.35">
      <c r="A4539" s="3">
        <v>2013</v>
      </c>
      <c r="B4539" s="13" t="s">
        <v>30</v>
      </c>
      <c r="C4539" s="13" t="s">
        <v>327</v>
      </c>
      <c r="D4539" s="13">
        <v>2006</v>
      </c>
      <c r="E4539" s="17">
        <v>7</v>
      </c>
      <c r="F4539" s="13">
        <v>52</v>
      </c>
      <c r="G4539" s="13">
        <v>0</v>
      </c>
      <c r="H4539" s="13">
        <v>52</v>
      </c>
      <c r="I4539" s="13" t="b">
        <v>1</v>
      </c>
      <c r="J4539" s="4">
        <v>0</v>
      </c>
      <c r="K4539">
        <f t="shared" si="355"/>
        <v>1.0153077163386442E-4</v>
      </c>
      <c r="L4539">
        <f t="shared" si="354"/>
        <v>1.0076247894621511E-2</v>
      </c>
      <c r="M4539">
        <f t="shared" si="356"/>
        <v>0</v>
      </c>
      <c r="N4539">
        <f t="shared" si="357"/>
        <v>1.0076247894621511E-2</v>
      </c>
      <c r="O4539">
        <f t="shared" si="358"/>
        <v>7.0533735262350572E-2</v>
      </c>
      <c r="Q4539" s="7">
        <v>4513</v>
      </c>
      <c r="R4539" s="7">
        <v>8.1357718219352351E-4</v>
      </c>
      <c r="S4539" s="7">
        <v>-8.1357718219352351E-4</v>
      </c>
      <c r="U4539" s="7">
        <v>98.893271970195045</v>
      </c>
      <c r="V4539" s="7">
        <v>4.2372348813958186E-3</v>
      </c>
    </row>
    <row r="4540" spans="1:22" x14ac:dyDescent="0.35">
      <c r="A4540" s="5">
        <v>2013</v>
      </c>
      <c r="B4540" s="14" t="s">
        <v>26</v>
      </c>
      <c r="C4540" s="14" t="s">
        <v>237</v>
      </c>
      <c r="D4540" s="14">
        <v>2007</v>
      </c>
      <c r="E4540" s="14">
        <v>6</v>
      </c>
      <c r="F4540" s="14">
        <v>52</v>
      </c>
      <c r="G4540" s="14">
        <v>0</v>
      </c>
      <c r="H4540" s="14">
        <v>52</v>
      </c>
      <c r="I4540" s="14" t="b">
        <v>1</v>
      </c>
      <c r="J4540" s="6">
        <v>0</v>
      </c>
      <c r="K4540">
        <f t="shared" si="355"/>
        <v>1.0153077163386442E-4</v>
      </c>
      <c r="L4540">
        <f t="shared" si="354"/>
        <v>1.0076247894621511E-2</v>
      </c>
      <c r="M4540">
        <f t="shared" si="356"/>
        <v>0</v>
      </c>
      <c r="N4540">
        <f t="shared" si="357"/>
        <v>1.0076247894621511E-2</v>
      </c>
      <c r="O4540">
        <f t="shared" si="358"/>
        <v>6.045748736772906E-2</v>
      </c>
      <c r="Q4540" s="7">
        <v>4514</v>
      </c>
      <c r="R4540" s="7">
        <v>6.5464505469769747E-4</v>
      </c>
      <c r="S4540" s="7">
        <v>-6.5464505469769747E-4</v>
      </c>
      <c r="U4540" s="7">
        <v>98.915187376725825</v>
      </c>
      <c r="V4540" s="7">
        <v>4.2441005108750348E-3</v>
      </c>
    </row>
    <row r="4541" spans="1:22" x14ac:dyDescent="0.35">
      <c r="A4541" s="3">
        <v>2013</v>
      </c>
      <c r="B4541" s="13" t="s">
        <v>26</v>
      </c>
      <c r="C4541" s="13" t="s">
        <v>178</v>
      </c>
      <c r="D4541" s="13">
        <v>2005</v>
      </c>
      <c r="E4541" s="17">
        <v>8</v>
      </c>
      <c r="F4541" s="13">
        <v>52</v>
      </c>
      <c r="G4541" s="13">
        <v>0</v>
      </c>
      <c r="H4541" s="13">
        <v>52</v>
      </c>
      <c r="I4541" s="13" t="b">
        <v>1</v>
      </c>
      <c r="J4541" s="4">
        <v>0</v>
      </c>
      <c r="K4541">
        <f t="shared" si="355"/>
        <v>1.0153077163386442E-4</v>
      </c>
      <c r="L4541">
        <f t="shared" si="354"/>
        <v>1.0076247894621511E-2</v>
      </c>
      <c r="M4541">
        <f t="shared" si="356"/>
        <v>0</v>
      </c>
      <c r="N4541">
        <f t="shared" si="357"/>
        <v>1.0076247894621511E-2</v>
      </c>
      <c r="O4541">
        <f t="shared" si="358"/>
        <v>8.0609983156972084E-2</v>
      </c>
      <c r="Q4541" s="7">
        <v>4515</v>
      </c>
      <c r="R4541" s="7">
        <v>3.3678079970604548E-4</v>
      </c>
      <c r="S4541" s="7">
        <v>-3.3678079970604548E-4</v>
      </c>
      <c r="U4541" s="7">
        <v>98.93710278325662</v>
      </c>
      <c r="V4541" s="7">
        <v>4.261798767648802E-3</v>
      </c>
    </row>
    <row r="4542" spans="1:22" x14ac:dyDescent="0.35">
      <c r="A4542" s="3">
        <v>2014</v>
      </c>
      <c r="B4542" s="13" t="s">
        <v>42</v>
      </c>
      <c r="C4542" s="13" t="s">
        <v>66</v>
      </c>
      <c r="D4542" s="13">
        <v>2008</v>
      </c>
      <c r="E4542" s="14">
        <v>6</v>
      </c>
      <c r="F4542" s="13">
        <v>52</v>
      </c>
      <c r="G4542" s="13">
        <v>0</v>
      </c>
      <c r="H4542" s="13">
        <v>52</v>
      </c>
      <c r="I4542" s="13" t="b">
        <v>1</v>
      </c>
      <c r="J4542" s="4">
        <v>0</v>
      </c>
      <c r="K4542">
        <f t="shared" si="355"/>
        <v>1.0153077163386442E-4</v>
      </c>
      <c r="L4542">
        <f t="shared" si="354"/>
        <v>1.0076247894621511E-2</v>
      </c>
      <c r="M4542">
        <f t="shared" si="356"/>
        <v>0</v>
      </c>
      <c r="N4542">
        <f t="shared" si="357"/>
        <v>1.0076247894621511E-2</v>
      </c>
      <c r="O4542">
        <f t="shared" si="358"/>
        <v>6.045748736772906E-2</v>
      </c>
      <c r="Q4542" s="7">
        <v>4516</v>
      </c>
      <c r="R4542" s="7">
        <v>3.3381351014979456E-4</v>
      </c>
      <c r="S4542" s="7">
        <v>-3.3381351014979456E-4</v>
      </c>
      <c r="U4542" s="7">
        <v>98.959018189787415</v>
      </c>
      <c r="V4542" s="7">
        <v>4.2630279554168021E-3</v>
      </c>
    </row>
    <row r="4543" spans="1:22" x14ac:dyDescent="0.35">
      <c r="A4543" s="3">
        <v>2015</v>
      </c>
      <c r="B4543" s="13" t="s">
        <v>42</v>
      </c>
      <c r="C4543" s="13" t="s">
        <v>182</v>
      </c>
      <c r="D4543" s="13">
        <v>2009</v>
      </c>
      <c r="E4543" s="17">
        <v>6</v>
      </c>
      <c r="F4543" s="13">
        <v>52</v>
      </c>
      <c r="G4543" s="13">
        <v>0</v>
      </c>
      <c r="H4543" s="13">
        <v>52</v>
      </c>
      <c r="I4543" s="13" t="b">
        <v>1</v>
      </c>
      <c r="J4543" s="4">
        <v>0</v>
      </c>
      <c r="K4543">
        <f t="shared" si="355"/>
        <v>1.0153077163386442E-4</v>
      </c>
      <c r="L4543">
        <f t="shared" si="354"/>
        <v>1.0076247894621511E-2</v>
      </c>
      <c r="M4543">
        <f t="shared" si="356"/>
        <v>0</v>
      </c>
      <c r="N4543">
        <f t="shared" si="357"/>
        <v>1.0076247894621511E-2</v>
      </c>
      <c r="O4543">
        <f t="shared" si="358"/>
        <v>6.045748736772906E-2</v>
      </c>
      <c r="Q4543" s="7">
        <v>4517</v>
      </c>
      <c r="R4543" s="7">
        <v>4.9134532728801474E-4</v>
      </c>
      <c r="S4543" s="7">
        <v>-4.9134532728801474E-4</v>
      </c>
      <c r="U4543" s="7">
        <v>98.980933596318209</v>
      </c>
      <c r="V4543" s="7">
        <v>4.2660000532124933E-3</v>
      </c>
    </row>
    <row r="4544" spans="1:22" x14ac:dyDescent="0.35">
      <c r="A4544" s="3">
        <v>2017</v>
      </c>
      <c r="B4544" s="13" t="s">
        <v>190</v>
      </c>
      <c r="C4544" s="13" t="s">
        <v>219</v>
      </c>
      <c r="D4544" s="13">
        <v>2011</v>
      </c>
      <c r="E4544" s="14">
        <v>6</v>
      </c>
      <c r="F4544" s="13">
        <v>52</v>
      </c>
      <c r="G4544" s="13">
        <v>0</v>
      </c>
      <c r="H4544" s="13">
        <v>52</v>
      </c>
      <c r="I4544" s="13" t="b">
        <v>1</v>
      </c>
      <c r="J4544" s="4">
        <v>0</v>
      </c>
      <c r="K4544">
        <f t="shared" si="355"/>
        <v>1.0153077163386442E-4</v>
      </c>
      <c r="L4544">
        <f t="shared" si="354"/>
        <v>1.0076247894621511E-2</v>
      </c>
      <c r="M4544">
        <f t="shared" si="356"/>
        <v>0</v>
      </c>
      <c r="N4544">
        <f t="shared" si="357"/>
        <v>1.0076247894621511E-2</v>
      </c>
      <c r="O4544">
        <f t="shared" si="358"/>
        <v>6.045748736772906E-2</v>
      </c>
      <c r="Q4544" s="7">
        <v>4518</v>
      </c>
      <c r="R4544" s="7">
        <v>9.6394077870267552E-4</v>
      </c>
      <c r="S4544" s="7">
        <v>-9.6394077870267552E-4</v>
      </c>
      <c r="U4544" s="7">
        <v>99.00284900284899</v>
      </c>
      <c r="V4544" s="7">
        <v>4.2664361062253135E-3</v>
      </c>
    </row>
    <row r="4545" spans="1:22" x14ac:dyDescent="0.35">
      <c r="A4545" s="24">
        <v>2013</v>
      </c>
      <c r="B4545" s="17" t="s">
        <v>42</v>
      </c>
      <c r="C4545" s="17" t="s">
        <v>66</v>
      </c>
      <c r="D4545" s="17">
        <v>2007</v>
      </c>
      <c r="E4545" s="17">
        <v>6</v>
      </c>
      <c r="F4545" s="17">
        <v>51</v>
      </c>
      <c r="G4545" s="17">
        <v>0</v>
      </c>
      <c r="H4545" s="17">
        <v>51</v>
      </c>
      <c r="I4545" s="17" t="b">
        <v>1</v>
      </c>
      <c r="J4545" s="25">
        <v>0</v>
      </c>
      <c r="K4545">
        <f t="shared" si="355"/>
        <v>9.9578256794751642E-5</v>
      </c>
      <c r="L4545">
        <f t="shared" si="354"/>
        <v>9.9788905593132769E-3</v>
      </c>
      <c r="M4545">
        <f t="shared" si="356"/>
        <v>0</v>
      </c>
      <c r="N4545">
        <f t="shared" si="357"/>
        <v>9.9788905593132769E-3</v>
      </c>
      <c r="O4545">
        <f t="shared" si="358"/>
        <v>5.9873343355879662E-2</v>
      </c>
      <c r="Q4545" s="7">
        <v>4519</v>
      </c>
      <c r="R4545" s="7">
        <v>6.4887714442623515E-4</v>
      </c>
      <c r="S4545" s="7">
        <v>-6.4887714442623515E-4</v>
      </c>
      <c r="U4545" s="7">
        <v>99.024764409379785</v>
      </c>
      <c r="V4545" s="7">
        <v>4.2742420022096224E-3</v>
      </c>
    </row>
    <row r="4546" spans="1:22" x14ac:dyDescent="0.35">
      <c r="A4546" s="3">
        <v>2013</v>
      </c>
      <c r="B4546" s="13" t="s">
        <v>26</v>
      </c>
      <c r="C4546" s="13" t="s">
        <v>178</v>
      </c>
      <c r="D4546" s="13">
        <v>2004</v>
      </c>
      <c r="E4546" s="14">
        <v>9</v>
      </c>
      <c r="F4546" s="13">
        <v>51</v>
      </c>
      <c r="G4546" s="13">
        <v>0</v>
      </c>
      <c r="H4546" s="13">
        <v>51</v>
      </c>
      <c r="I4546" s="13" t="b">
        <v>1</v>
      </c>
      <c r="J4546" s="4">
        <v>0</v>
      </c>
      <c r="K4546">
        <f t="shared" si="355"/>
        <v>9.9578256794751642E-5</v>
      </c>
      <c r="L4546">
        <f t="shared" si="354"/>
        <v>9.9788905593132769E-3</v>
      </c>
      <c r="M4546">
        <f t="shared" si="356"/>
        <v>0</v>
      </c>
      <c r="N4546">
        <f t="shared" si="357"/>
        <v>9.9788905593132769E-3</v>
      </c>
      <c r="O4546">
        <f t="shared" si="358"/>
        <v>8.9810015033819496E-2</v>
      </c>
      <c r="Q4546" s="7">
        <v>4520</v>
      </c>
      <c r="R4546" s="7">
        <v>6.4305750091056318E-4</v>
      </c>
      <c r="S4546" s="7">
        <v>-6.4305750091056318E-4</v>
      </c>
      <c r="U4546" s="7">
        <v>99.046679815910579</v>
      </c>
      <c r="V4546" s="7">
        <v>4.2916634623150094E-3</v>
      </c>
    </row>
    <row r="4547" spans="1:22" x14ac:dyDescent="0.35">
      <c r="A4547" s="24">
        <v>2014</v>
      </c>
      <c r="B4547" s="17" t="s">
        <v>153</v>
      </c>
      <c r="C4547" s="17" t="s">
        <v>375</v>
      </c>
      <c r="D4547" s="17">
        <v>2008</v>
      </c>
      <c r="E4547" s="17">
        <v>6</v>
      </c>
      <c r="F4547" s="17">
        <v>51</v>
      </c>
      <c r="G4547" s="17">
        <v>0</v>
      </c>
      <c r="H4547" s="17">
        <v>51</v>
      </c>
      <c r="I4547" s="17" t="b">
        <v>1</v>
      </c>
      <c r="J4547" s="25">
        <v>0</v>
      </c>
      <c r="K4547">
        <f t="shared" si="355"/>
        <v>9.9578256794751642E-5</v>
      </c>
      <c r="L4547">
        <f t="shared" si="354"/>
        <v>9.9788905593132769E-3</v>
      </c>
      <c r="M4547">
        <f t="shared" si="356"/>
        <v>0</v>
      </c>
      <c r="N4547">
        <f t="shared" si="357"/>
        <v>9.9788905593132769E-3</v>
      </c>
      <c r="O4547">
        <f t="shared" si="358"/>
        <v>5.9873343355879662E-2</v>
      </c>
      <c r="Q4547" s="7">
        <v>4521</v>
      </c>
      <c r="R4547" s="7">
        <v>6.4305750091056318E-4</v>
      </c>
      <c r="S4547" s="7">
        <v>-6.4305750091056318E-4</v>
      </c>
      <c r="U4547" s="7">
        <v>99.068595222441374</v>
      </c>
      <c r="V4547" s="7">
        <v>4.3234543418165074E-3</v>
      </c>
    </row>
    <row r="4548" spans="1:22" x14ac:dyDescent="0.35">
      <c r="A4548" s="5">
        <v>2015</v>
      </c>
      <c r="B4548" s="14" t="s">
        <v>158</v>
      </c>
      <c r="C4548" s="14" t="s">
        <v>364</v>
      </c>
      <c r="D4548" s="14">
        <v>2004</v>
      </c>
      <c r="E4548" s="14">
        <v>11</v>
      </c>
      <c r="F4548" s="14">
        <v>51</v>
      </c>
      <c r="G4548" s="14">
        <v>0</v>
      </c>
      <c r="H4548" s="14">
        <v>51</v>
      </c>
      <c r="I4548" s="14" t="b">
        <v>1</v>
      </c>
      <c r="J4548" s="6">
        <v>0</v>
      </c>
      <c r="K4548">
        <f t="shared" si="355"/>
        <v>9.9578256794751642E-5</v>
      </c>
      <c r="L4548">
        <f t="shared" ref="L4548:L4565" si="359">SQRT(K4548)</f>
        <v>9.9788905593132769E-3</v>
      </c>
      <c r="M4548">
        <f t="shared" si="356"/>
        <v>0</v>
      </c>
      <c r="N4548">
        <f t="shared" si="357"/>
        <v>9.9788905593132769E-3</v>
      </c>
      <c r="O4548">
        <f t="shared" si="358"/>
        <v>0.10976779615244604</v>
      </c>
      <c r="Q4548" s="7">
        <v>4522</v>
      </c>
      <c r="R4548" s="7">
        <v>4.8693855372160114E-4</v>
      </c>
      <c r="S4548" s="7">
        <v>-4.8693855372160114E-4</v>
      </c>
      <c r="U4548" s="7">
        <v>99.090510628972154</v>
      </c>
      <c r="V4548" s="7">
        <v>4.3345833184223123E-3</v>
      </c>
    </row>
    <row r="4549" spans="1:22" x14ac:dyDescent="0.35">
      <c r="A4549" s="3">
        <v>2015</v>
      </c>
      <c r="B4549" s="13" t="s">
        <v>158</v>
      </c>
      <c r="C4549" s="13" t="s">
        <v>234</v>
      </c>
      <c r="D4549" s="13">
        <v>2009</v>
      </c>
      <c r="E4549" s="17">
        <v>6</v>
      </c>
      <c r="F4549" s="13">
        <v>51</v>
      </c>
      <c r="G4549" s="13">
        <v>0</v>
      </c>
      <c r="H4549" s="13">
        <v>51</v>
      </c>
      <c r="I4549" s="13" t="b">
        <v>1</v>
      </c>
      <c r="J4549" s="4">
        <v>0</v>
      </c>
      <c r="K4549">
        <f t="shared" si="355"/>
        <v>9.9578256794751642E-5</v>
      </c>
      <c r="L4549">
        <f t="shared" si="359"/>
        <v>9.9788905593132769E-3</v>
      </c>
      <c r="M4549">
        <f t="shared" si="356"/>
        <v>0</v>
      </c>
      <c r="N4549">
        <f t="shared" si="357"/>
        <v>9.9788905593132769E-3</v>
      </c>
      <c r="O4549">
        <f t="shared" si="358"/>
        <v>5.9873343355879662E-2</v>
      </c>
      <c r="Q4549" s="7">
        <v>4523</v>
      </c>
      <c r="R4549" s="7">
        <v>6.4305750091056318E-4</v>
      </c>
      <c r="S4549" s="7">
        <v>-6.4305750091056318E-4</v>
      </c>
      <c r="U4549" s="7">
        <v>99.112426035502949</v>
      </c>
      <c r="V4549" s="7">
        <v>4.3352347668192655E-3</v>
      </c>
    </row>
    <row r="4550" spans="1:22" x14ac:dyDescent="0.35">
      <c r="A4550" s="5">
        <v>2015</v>
      </c>
      <c r="B4550" s="14" t="s">
        <v>33</v>
      </c>
      <c r="C4550" s="14" t="s">
        <v>216</v>
      </c>
      <c r="D4550" s="14">
        <v>2007</v>
      </c>
      <c r="E4550" s="14">
        <v>8</v>
      </c>
      <c r="F4550" s="14">
        <v>51</v>
      </c>
      <c r="G4550" s="14">
        <v>0</v>
      </c>
      <c r="H4550" s="14">
        <v>51</v>
      </c>
      <c r="I4550" s="14" t="b">
        <v>1</v>
      </c>
      <c r="J4550" s="6">
        <v>0</v>
      </c>
      <c r="K4550">
        <f t="shared" si="355"/>
        <v>9.9578256794751642E-5</v>
      </c>
      <c r="L4550">
        <f t="shared" si="359"/>
        <v>9.9788905593132769E-3</v>
      </c>
      <c r="M4550">
        <f t="shared" si="356"/>
        <v>0</v>
      </c>
      <c r="N4550">
        <f t="shared" si="357"/>
        <v>9.9788905593132769E-3</v>
      </c>
      <c r="O4550">
        <f t="shared" si="358"/>
        <v>7.9831124474506215E-2</v>
      </c>
      <c r="Q4550" s="7">
        <v>4524</v>
      </c>
      <c r="R4550" s="7">
        <v>9.5529539528848683E-4</v>
      </c>
      <c r="S4550" s="7">
        <v>-9.5529539528848683E-4</v>
      </c>
      <c r="U4550" s="7">
        <v>99.134341442033744</v>
      </c>
      <c r="V4550" s="7">
        <v>4.3444574012669835E-3</v>
      </c>
    </row>
    <row r="4551" spans="1:22" x14ac:dyDescent="0.35">
      <c r="A4551" s="3">
        <v>2015</v>
      </c>
      <c r="B4551" s="13" t="s">
        <v>33</v>
      </c>
      <c r="C4551" s="13" t="s">
        <v>254</v>
      </c>
      <c r="D4551" s="13">
        <v>2008</v>
      </c>
      <c r="E4551" s="17">
        <v>7</v>
      </c>
      <c r="F4551" s="13">
        <v>51</v>
      </c>
      <c r="G4551" s="13">
        <v>0</v>
      </c>
      <c r="H4551" s="13">
        <v>51</v>
      </c>
      <c r="I4551" s="13" t="b">
        <v>1</v>
      </c>
      <c r="J4551" s="4">
        <v>0</v>
      </c>
      <c r="K4551">
        <f t="shared" si="355"/>
        <v>9.9578256794751642E-5</v>
      </c>
      <c r="L4551">
        <f t="shared" si="359"/>
        <v>9.9788905593132769E-3</v>
      </c>
      <c r="M4551">
        <f t="shared" si="356"/>
        <v>0</v>
      </c>
      <c r="N4551">
        <f t="shared" si="357"/>
        <v>9.9788905593132769E-3</v>
      </c>
      <c r="O4551">
        <f t="shared" si="358"/>
        <v>6.9852233915192935E-2</v>
      </c>
      <c r="Q4551" s="7">
        <v>4525</v>
      </c>
      <c r="R4551" s="7">
        <v>7.9187788016996802E-4</v>
      </c>
      <c r="S4551" s="7">
        <v>-7.9187788016996802E-4</v>
      </c>
      <c r="U4551" s="7">
        <v>99.156256848564539</v>
      </c>
      <c r="V4551" s="7">
        <v>4.3535272595761352E-3</v>
      </c>
    </row>
    <row r="4552" spans="1:22" x14ac:dyDescent="0.35">
      <c r="A4552" s="3">
        <v>2016</v>
      </c>
      <c r="B4552" s="13" t="s">
        <v>30</v>
      </c>
      <c r="C4552" s="13" t="s">
        <v>141</v>
      </c>
      <c r="D4552" s="13">
        <v>2008</v>
      </c>
      <c r="E4552" s="14">
        <v>8</v>
      </c>
      <c r="F4552" s="13">
        <v>51</v>
      </c>
      <c r="G4552" s="13">
        <v>0</v>
      </c>
      <c r="H4552" s="13">
        <v>51</v>
      </c>
      <c r="I4552" s="13" t="b">
        <v>1</v>
      </c>
      <c r="J4552" s="4">
        <v>0</v>
      </c>
      <c r="K4552">
        <f t="shared" si="355"/>
        <v>9.9578256794751642E-5</v>
      </c>
      <c r="L4552">
        <f t="shared" si="359"/>
        <v>9.9788905593132769E-3</v>
      </c>
      <c r="M4552">
        <f t="shared" si="356"/>
        <v>0</v>
      </c>
      <c r="N4552">
        <f t="shared" si="357"/>
        <v>9.9788905593132769E-3</v>
      </c>
      <c r="O4552">
        <f t="shared" si="358"/>
        <v>7.9831124474506215E-2</v>
      </c>
      <c r="Q4552" s="7">
        <v>4526</v>
      </c>
      <c r="R4552" s="7">
        <v>7.9187788016996802E-4</v>
      </c>
      <c r="S4552" s="7">
        <v>-7.9187788016996802E-4</v>
      </c>
      <c r="U4552" s="7">
        <v>99.178172255095319</v>
      </c>
      <c r="V4552" s="7">
        <v>4.3695315331977987E-3</v>
      </c>
    </row>
    <row r="4553" spans="1:22" x14ac:dyDescent="0.35">
      <c r="A4553" s="24">
        <v>2016</v>
      </c>
      <c r="B4553" s="17" t="s">
        <v>42</v>
      </c>
      <c r="C4553" s="17" t="s">
        <v>66</v>
      </c>
      <c r="D4553" s="17">
        <v>2008</v>
      </c>
      <c r="E4553" s="17">
        <v>8</v>
      </c>
      <c r="F4553" s="17">
        <v>51</v>
      </c>
      <c r="G4553" s="17">
        <v>0</v>
      </c>
      <c r="H4553" s="17">
        <v>51</v>
      </c>
      <c r="I4553" s="17" t="b">
        <v>1</v>
      </c>
      <c r="J4553" s="25">
        <v>0</v>
      </c>
      <c r="K4553">
        <f t="shared" si="355"/>
        <v>9.9578256794751642E-5</v>
      </c>
      <c r="L4553">
        <f t="shared" si="359"/>
        <v>9.9788905593132769E-3</v>
      </c>
      <c r="M4553">
        <f t="shared" si="356"/>
        <v>0</v>
      </c>
      <c r="N4553">
        <f t="shared" si="357"/>
        <v>9.9788905593132769E-3</v>
      </c>
      <c r="O4553">
        <f t="shared" si="358"/>
        <v>7.9831124474506215E-2</v>
      </c>
      <c r="Q4553" s="7">
        <v>4527</v>
      </c>
      <c r="R4553" s="7">
        <v>9.4657105368421875E-4</v>
      </c>
      <c r="S4553" s="7">
        <v>-9.4657105368421875E-4</v>
      </c>
      <c r="U4553" s="7">
        <v>99.200087661626114</v>
      </c>
      <c r="V4553" s="7">
        <v>4.3943812216164901E-3</v>
      </c>
    </row>
    <row r="4554" spans="1:22" x14ac:dyDescent="0.35">
      <c r="A4554" s="3">
        <v>2016</v>
      </c>
      <c r="B4554" s="13" t="s">
        <v>33</v>
      </c>
      <c r="C4554" s="13" t="s">
        <v>97</v>
      </c>
      <c r="D4554" s="13">
        <v>2008</v>
      </c>
      <c r="E4554" s="14">
        <v>8</v>
      </c>
      <c r="F4554" s="13">
        <v>51</v>
      </c>
      <c r="G4554" s="13">
        <v>0</v>
      </c>
      <c r="H4554" s="13">
        <v>51</v>
      </c>
      <c r="I4554" s="13" t="b">
        <v>1</v>
      </c>
      <c r="J4554" s="4">
        <v>0</v>
      </c>
      <c r="K4554">
        <f t="shared" si="355"/>
        <v>9.9578256794751642E-5</v>
      </c>
      <c r="L4554">
        <f t="shared" si="359"/>
        <v>9.9788905593132769E-3</v>
      </c>
      <c r="M4554">
        <f t="shared" si="356"/>
        <v>0</v>
      </c>
      <c r="N4554">
        <f t="shared" si="357"/>
        <v>9.9788905593132769E-3</v>
      </c>
      <c r="O4554">
        <f t="shared" si="358"/>
        <v>7.9831124474506215E-2</v>
      </c>
      <c r="Q4554" s="7">
        <v>4528</v>
      </c>
      <c r="R4554" s="7">
        <v>7.9187788016996802E-4</v>
      </c>
      <c r="S4554" s="7">
        <v>-7.9187788016996802E-4</v>
      </c>
      <c r="U4554" s="7">
        <v>99.222003068156909</v>
      </c>
      <c r="V4554" s="7">
        <v>4.4034636589083947E-3</v>
      </c>
    </row>
    <row r="4555" spans="1:22" x14ac:dyDescent="0.35">
      <c r="A4555" s="24">
        <v>2017</v>
      </c>
      <c r="B4555" s="17" t="s">
        <v>67</v>
      </c>
      <c r="C4555" s="17" t="s">
        <v>207</v>
      </c>
      <c r="D4555" s="17">
        <v>2011</v>
      </c>
      <c r="E4555" s="17">
        <v>6</v>
      </c>
      <c r="F4555" s="17">
        <v>51</v>
      </c>
      <c r="G4555" s="17">
        <v>0</v>
      </c>
      <c r="H4555" s="17">
        <v>51</v>
      </c>
      <c r="I4555" s="17" t="b">
        <v>1</v>
      </c>
      <c r="J4555" s="25">
        <v>0</v>
      </c>
      <c r="K4555">
        <f t="shared" si="355"/>
        <v>9.9578256794751642E-5</v>
      </c>
      <c r="L4555">
        <f t="shared" si="359"/>
        <v>9.9788905593132769E-3</v>
      </c>
      <c r="M4555">
        <f t="shared" si="356"/>
        <v>0</v>
      </c>
      <c r="N4555">
        <f t="shared" si="357"/>
        <v>9.9788905593132769E-3</v>
      </c>
      <c r="O4555">
        <f t="shared" si="358"/>
        <v>5.9873343355879662E-2</v>
      </c>
      <c r="Q4555" s="7">
        <v>4529</v>
      </c>
      <c r="R4555" s="7">
        <v>3.2779835962721637E-4</v>
      </c>
      <c r="S4555" s="7">
        <v>-3.2779835962721637E-4</v>
      </c>
      <c r="U4555" s="7">
        <v>99.243918474687703</v>
      </c>
      <c r="V4555" s="7">
        <v>4.4049828805022926E-3</v>
      </c>
    </row>
    <row r="4556" spans="1:22" x14ac:dyDescent="0.35">
      <c r="A4556" s="5">
        <v>2017</v>
      </c>
      <c r="B4556" s="14" t="s">
        <v>26</v>
      </c>
      <c r="C4556" s="14" t="s">
        <v>78</v>
      </c>
      <c r="D4556" s="14">
        <v>2010</v>
      </c>
      <c r="E4556" s="14">
        <v>7</v>
      </c>
      <c r="F4556" s="14">
        <v>51</v>
      </c>
      <c r="G4556" s="14">
        <v>0</v>
      </c>
      <c r="H4556" s="14">
        <v>51</v>
      </c>
      <c r="I4556" s="14" t="b">
        <v>1</v>
      </c>
      <c r="J4556" s="6">
        <v>0</v>
      </c>
      <c r="K4556">
        <f t="shared" si="355"/>
        <v>9.9578256794751642E-5</v>
      </c>
      <c r="L4556">
        <f t="shared" si="359"/>
        <v>9.9788905593132769E-3</v>
      </c>
      <c r="M4556">
        <f t="shared" si="356"/>
        <v>0</v>
      </c>
      <c r="N4556">
        <f t="shared" si="357"/>
        <v>9.9788905593132769E-3</v>
      </c>
      <c r="O4556">
        <f t="shared" si="358"/>
        <v>6.9852233915192935E-2</v>
      </c>
      <c r="Q4556" s="7">
        <v>4530</v>
      </c>
      <c r="R4556" s="7">
        <v>7.9187788016996802E-4</v>
      </c>
      <c r="S4556" s="7">
        <v>-7.9187788016996802E-4</v>
      </c>
      <c r="U4556" s="7">
        <v>99.265833881218484</v>
      </c>
      <c r="V4556" s="7">
        <v>4.4175325982795223E-3</v>
      </c>
    </row>
    <row r="4557" spans="1:22" x14ac:dyDescent="0.35">
      <c r="A4557" s="24">
        <v>2013</v>
      </c>
      <c r="B4557" s="17" t="s">
        <v>26</v>
      </c>
      <c r="C4557" s="17" t="s">
        <v>237</v>
      </c>
      <c r="D4557" s="17">
        <v>2006</v>
      </c>
      <c r="E4557" s="17">
        <v>7</v>
      </c>
      <c r="F4557" s="17">
        <v>50</v>
      </c>
      <c r="G4557" s="17">
        <v>0</v>
      </c>
      <c r="H4557" s="17">
        <v>50</v>
      </c>
      <c r="I4557" s="17" t="b">
        <v>1</v>
      </c>
      <c r="J4557" s="25">
        <v>0</v>
      </c>
      <c r="K4557">
        <f t="shared" si="355"/>
        <v>9.762574195563887E-5</v>
      </c>
      <c r="L4557">
        <f t="shared" si="359"/>
        <v>9.8805739689371719E-3</v>
      </c>
      <c r="M4557">
        <f t="shared" si="356"/>
        <v>0</v>
      </c>
      <c r="N4557">
        <f t="shared" si="357"/>
        <v>9.8805739689371719E-3</v>
      </c>
      <c r="O4557">
        <f t="shared" si="358"/>
        <v>6.9164017782560205E-2</v>
      </c>
      <c r="Q4557" s="7">
        <v>4531</v>
      </c>
      <c r="R4557" s="7">
        <v>7.9187788016996802E-4</v>
      </c>
      <c r="S4557" s="7">
        <v>-7.9187788016996802E-4</v>
      </c>
      <c r="U4557" s="7">
        <v>99.287749287749278</v>
      </c>
      <c r="V4557" s="7">
        <v>4.4467722270827067E-3</v>
      </c>
    </row>
    <row r="4558" spans="1:22" x14ac:dyDescent="0.35">
      <c r="A4558" s="3">
        <v>2014</v>
      </c>
      <c r="B4558" s="13" t="s">
        <v>180</v>
      </c>
      <c r="C4558" s="13" t="s">
        <v>358</v>
      </c>
      <c r="D4558" s="13">
        <v>2004</v>
      </c>
      <c r="E4558" s="14">
        <v>10</v>
      </c>
      <c r="F4558" s="13">
        <v>50</v>
      </c>
      <c r="G4558" s="13">
        <v>0</v>
      </c>
      <c r="H4558" s="13">
        <v>50</v>
      </c>
      <c r="I4558" s="13" t="b">
        <v>1</v>
      </c>
      <c r="J4558" s="4">
        <v>0</v>
      </c>
      <c r="K4558">
        <f t="shared" si="355"/>
        <v>9.762574195563887E-5</v>
      </c>
      <c r="L4558">
        <f t="shared" si="359"/>
        <v>9.8805739689371719E-3</v>
      </c>
      <c r="M4558">
        <f t="shared" si="356"/>
        <v>0</v>
      </c>
      <c r="N4558">
        <f t="shared" si="357"/>
        <v>9.8805739689371719E-3</v>
      </c>
      <c r="O4558">
        <f t="shared" si="358"/>
        <v>9.8805739689371716E-2</v>
      </c>
      <c r="Q4558" s="7">
        <v>4532</v>
      </c>
      <c r="R4558" s="7">
        <v>9.3776555017036003E-4</v>
      </c>
      <c r="S4558" s="7">
        <v>-9.3776555017036003E-4</v>
      </c>
      <c r="U4558" s="7">
        <v>99.309664694280073</v>
      </c>
      <c r="V4558" s="7">
        <v>4.4496275755988388E-3</v>
      </c>
    </row>
    <row r="4559" spans="1:22" x14ac:dyDescent="0.35">
      <c r="A4559" s="3">
        <v>2014</v>
      </c>
      <c r="B4559" s="13" t="s">
        <v>26</v>
      </c>
      <c r="C4559" s="13" t="s">
        <v>178</v>
      </c>
      <c r="D4559" s="13">
        <v>2005</v>
      </c>
      <c r="E4559" s="17">
        <v>9</v>
      </c>
      <c r="F4559" s="13">
        <v>50</v>
      </c>
      <c r="G4559" s="13">
        <v>0</v>
      </c>
      <c r="H4559" s="13">
        <v>50</v>
      </c>
      <c r="I4559" s="13" t="b">
        <v>1</v>
      </c>
      <c r="J4559" s="4">
        <v>0</v>
      </c>
      <c r="K4559">
        <f t="shared" si="355"/>
        <v>9.762574195563887E-5</v>
      </c>
      <c r="L4559">
        <f t="shared" si="359"/>
        <v>9.8805739689371719E-3</v>
      </c>
      <c r="M4559">
        <f t="shared" si="356"/>
        <v>0</v>
      </c>
      <c r="N4559">
        <f t="shared" si="357"/>
        <v>9.8805739689371719E-3</v>
      </c>
      <c r="O4559">
        <f t="shared" si="358"/>
        <v>8.8925165720434546E-2</v>
      </c>
      <c r="Q4559" s="7">
        <v>4533</v>
      </c>
      <c r="R4559" s="7">
        <v>1.2442738221137462E-3</v>
      </c>
      <c r="S4559" s="7">
        <v>-1.2442738221137462E-3</v>
      </c>
      <c r="U4559" s="7">
        <v>99.331580100810868</v>
      </c>
      <c r="V4559" s="7">
        <v>4.4664175413953516E-3</v>
      </c>
    </row>
    <row r="4560" spans="1:22" x14ac:dyDescent="0.35">
      <c r="A4560" s="5">
        <v>2015</v>
      </c>
      <c r="B4560" s="14" t="s">
        <v>24</v>
      </c>
      <c r="C4560" s="14" t="s">
        <v>302</v>
      </c>
      <c r="D4560" s="14">
        <v>2008</v>
      </c>
      <c r="E4560" s="14">
        <v>7</v>
      </c>
      <c r="F4560" s="14">
        <v>50</v>
      </c>
      <c r="G4560" s="14">
        <v>0</v>
      </c>
      <c r="H4560" s="14">
        <v>50</v>
      </c>
      <c r="I4560" s="14" t="b">
        <v>1</v>
      </c>
      <c r="J4560" s="6">
        <v>0</v>
      </c>
      <c r="K4560">
        <f t="shared" si="355"/>
        <v>9.762574195563887E-5</v>
      </c>
      <c r="L4560">
        <f t="shared" si="359"/>
        <v>9.8805739689371719E-3</v>
      </c>
      <c r="M4560">
        <f t="shared" si="356"/>
        <v>0</v>
      </c>
      <c r="N4560">
        <f t="shared" si="357"/>
        <v>9.8805739689371719E-3</v>
      </c>
      <c r="O4560">
        <f t="shared" si="358"/>
        <v>6.9164017782560205E-2</v>
      </c>
      <c r="Q4560" s="7">
        <v>4534</v>
      </c>
      <c r="R4560" s="7">
        <v>9.3776555017036003E-4</v>
      </c>
      <c r="S4560" s="7">
        <v>-9.3776555017036003E-4</v>
      </c>
      <c r="U4560" s="7">
        <v>99.353495507341648</v>
      </c>
      <c r="V4560" s="7">
        <v>4.4787640012828216E-3</v>
      </c>
    </row>
    <row r="4561" spans="1:22" x14ac:dyDescent="0.35">
      <c r="A4561" s="3">
        <v>2015</v>
      </c>
      <c r="B4561" s="13" t="s">
        <v>26</v>
      </c>
      <c r="C4561" s="13" t="s">
        <v>201</v>
      </c>
      <c r="D4561" s="13">
        <v>2008</v>
      </c>
      <c r="E4561" s="17">
        <v>7</v>
      </c>
      <c r="F4561" s="13">
        <v>50</v>
      </c>
      <c r="G4561" s="13">
        <v>0</v>
      </c>
      <c r="H4561" s="13">
        <v>50</v>
      </c>
      <c r="I4561" s="13" t="b">
        <v>1</v>
      </c>
      <c r="J4561" s="4">
        <v>0</v>
      </c>
      <c r="K4561">
        <f t="shared" si="355"/>
        <v>9.762574195563887E-5</v>
      </c>
      <c r="L4561">
        <f t="shared" si="359"/>
        <v>9.8805739689371719E-3</v>
      </c>
      <c r="M4561">
        <f t="shared" si="356"/>
        <v>0</v>
      </c>
      <c r="N4561">
        <f t="shared" si="357"/>
        <v>9.8805739689371719E-3</v>
      </c>
      <c r="O4561">
        <f t="shared" si="358"/>
        <v>6.9164017782560205E-2</v>
      </c>
      <c r="Q4561" s="7">
        <v>4535</v>
      </c>
      <c r="R4561" s="7">
        <v>7.8451141419866668E-4</v>
      </c>
      <c r="S4561" s="7">
        <v>-7.8451141419866668E-4</v>
      </c>
      <c r="U4561" s="7">
        <v>99.375410913872443</v>
      </c>
      <c r="V4561" s="7">
        <v>4.5186785495163403E-3</v>
      </c>
    </row>
    <row r="4562" spans="1:22" x14ac:dyDescent="0.35">
      <c r="A4562" s="5">
        <v>2016</v>
      </c>
      <c r="B4562" s="14" t="s">
        <v>37</v>
      </c>
      <c r="C4562" s="14" t="s">
        <v>197</v>
      </c>
      <c r="D4562" s="14">
        <v>2010</v>
      </c>
      <c r="E4562" s="14">
        <v>6</v>
      </c>
      <c r="F4562" s="14">
        <v>50</v>
      </c>
      <c r="G4562" s="14">
        <v>0</v>
      </c>
      <c r="H4562" s="14">
        <v>50</v>
      </c>
      <c r="I4562" s="14" t="b">
        <v>1</v>
      </c>
      <c r="J4562" s="6">
        <v>0</v>
      </c>
      <c r="K4562">
        <f t="shared" si="355"/>
        <v>9.762574195563887E-5</v>
      </c>
      <c r="L4562">
        <f t="shared" si="359"/>
        <v>9.8805739689371719E-3</v>
      </c>
      <c r="M4562">
        <f t="shared" si="356"/>
        <v>0</v>
      </c>
      <c r="N4562">
        <f t="shared" si="357"/>
        <v>9.8805739689371719E-3</v>
      </c>
      <c r="O4562">
        <f t="shared" si="358"/>
        <v>5.9283443813623035E-2</v>
      </c>
      <c r="Q4562" s="7">
        <v>4536</v>
      </c>
      <c r="R4562" s="7">
        <v>1.3975279580854395E-3</v>
      </c>
      <c r="S4562" s="7">
        <v>-1.3975279580854395E-3</v>
      </c>
      <c r="U4562" s="7">
        <v>99.397326320403238</v>
      </c>
      <c r="V4562" s="7">
        <v>4.5200290396646787E-3</v>
      </c>
    </row>
    <row r="4563" spans="1:22" x14ac:dyDescent="0.35">
      <c r="A4563" s="24">
        <v>2017</v>
      </c>
      <c r="B4563" s="17" t="s">
        <v>52</v>
      </c>
      <c r="C4563" s="17" t="s">
        <v>74</v>
      </c>
      <c r="D4563" s="17">
        <v>2010</v>
      </c>
      <c r="E4563" s="17">
        <v>7</v>
      </c>
      <c r="F4563" s="17">
        <v>50</v>
      </c>
      <c r="G4563" s="17">
        <v>0</v>
      </c>
      <c r="H4563" s="17">
        <v>50</v>
      </c>
      <c r="I4563" s="17" t="b">
        <v>1</v>
      </c>
      <c r="J4563" s="25">
        <v>0</v>
      </c>
      <c r="K4563">
        <f t="shared" si="355"/>
        <v>9.762574195563887E-5</v>
      </c>
      <c r="L4563">
        <f t="shared" si="359"/>
        <v>9.8805739689371719E-3</v>
      </c>
      <c r="M4563">
        <f t="shared" si="356"/>
        <v>0</v>
      </c>
      <c r="N4563">
        <f t="shared" si="357"/>
        <v>9.8805739689371719E-3</v>
      </c>
      <c r="O4563">
        <f t="shared" si="358"/>
        <v>6.9164017782560205E-2</v>
      </c>
      <c r="Q4563" s="7">
        <v>4537</v>
      </c>
      <c r="R4563" s="7">
        <v>4.7347220452592577E-4</v>
      </c>
      <c r="S4563" s="7">
        <v>-4.7347220452592577E-4</v>
      </c>
      <c r="U4563" s="7">
        <v>99.419241726934032</v>
      </c>
      <c r="V4563" s="7">
        <v>4.5203202129854101E-3</v>
      </c>
    </row>
    <row r="4564" spans="1:22" x14ac:dyDescent="0.35">
      <c r="A4564" s="5">
        <v>2017</v>
      </c>
      <c r="B4564" s="14" t="s">
        <v>30</v>
      </c>
      <c r="C4564" s="14" t="s">
        <v>160</v>
      </c>
      <c r="D4564" s="14">
        <v>2010</v>
      </c>
      <c r="E4564" s="14">
        <v>7</v>
      </c>
      <c r="F4564" s="14">
        <v>50</v>
      </c>
      <c r="G4564" s="14">
        <v>0</v>
      </c>
      <c r="H4564" s="14">
        <v>50</v>
      </c>
      <c r="I4564" s="14" t="b">
        <v>1</v>
      </c>
      <c r="J4564" s="6">
        <v>0</v>
      </c>
      <c r="K4564">
        <f t="shared" si="355"/>
        <v>9.762574195563887E-5</v>
      </c>
      <c r="L4564">
        <f t="shared" si="359"/>
        <v>9.8805739689371719E-3</v>
      </c>
      <c r="M4564">
        <f t="shared" si="356"/>
        <v>0</v>
      </c>
      <c r="N4564">
        <f t="shared" si="357"/>
        <v>9.8805739689371719E-3</v>
      </c>
      <c r="O4564">
        <f t="shared" si="358"/>
        <v>6.9164017782560205E-2</v>
      </c>
      <c r="Q4564" s="7">
        <v>4538</v>
      </c>
      <c r="R4564" s="7">
        <v>3.216707471780122E-4</v>
      </c>
      <c r="S4564" s="7">
        <v>-3.216707471780122E-4</v>
      </c>
      <c r="U4564" s="7">
        <v>99.441157133464813</v>
      </c>
      <c r="V4564" s="7">
        <v>4.5261717626364929E-3</v>
      </c>
    </row>
    <row r="4565" spans="1:22" x14ac:dyDescent="0.35">
      <c r="A4565" s="24">
        <v>2017</v>
      </c>
      <c r="B4565" s="17" t="s">
        <v>136</v>
      </c>
      <c r="C4565" s="17" t="s">
        <v>341</v>
      </c>
      <c r="D4565" s="17">
        <v>2006</v>
      </c>
      <c r="E4565" s="17">
        <v>11</v>
      </c>
      <c r="F4565" s="17">
        <v>50</v>
      </c>
      <c r="G4565" s="17">
        <v>0</v>
      </c>
      <c r="H4565" s="17">
        <v>50</v>
      </c>
      <c r="I4565" s="17" t="b">
        <v>1</v>
      </c>
      <c r="J4565" s="25">
        <v>0</v>
      </c>
      <c r="K4565">
        <f t="shared" si="355"/>
        <v>9.762574195563887E-5</v>
      </c>
      <c r="L4565">
        <f t="shared" si="359"/>
        <v>9.8805739689371719E-3</v>
      </c>
      <c r="M4565">
        <f t="shared" si="356"/>
        <v>0</v>
      </c>
      <c r="N4565">
        <f t="shared" si="357"/>
        <v>9.8805739689371719E-3</v>
      </c>
      <c r="O4565">
        <f t="shared" si="358"/>
        <v>0.10868631365830889</v>
      </c>
      <c r="Q4565" s="7">
        <v>4539</v>
      </c>
      <c r="R4565" s="7">
        <v>6.2527366187383946E-4</v>
      </c>
      <c r="S4565" s="7">
        <v>-6.2527366187383946E-4</v>
      </c>
      <c r="U4565" s="7">
        <v>99.463072539995608</v>
      </c>
      <c r="V4565" s="7">
        <v>4.5591263038385448E-3</v>
      </c>
    </row>
    <row r="4566" spans="1:22" x14ac:dyDescent="0.35">
      <c r="Q4566" s="7">
        <v>4540</v>
      </c>
      <c r="R4566" s="7">
        <v>3.216707471780122E-4</v>
      </c>
      <c r="S4566" s="7">
        <v>-3.216707471780122E-4</v>
      </c>
      <c r="U4566" s="7">
        <v>99.484987946526402</v>
      </c>
      <c r="V4566" s="7">
        <v>4.5681489340475964E-3</v>
      </c>
    </row>
    <row r="4567" spans="1:22" x14ac:dyDescent="0.35">
      <c r="Q4567" s="7">
        <v>4541</v>
      </c>
      <c r="R4567" s="7">
        <v>3.216707471780122E-4</v>
      </c>
      <c r="S4567" s="7">
        <v>-3.216707471780122E-4</v>
      </c>
      <c r="U4567" s="7">
        <v>99.506903353057197</v>
      </c>
      <c r="V4567" s="7">
        <v>4.6193287266213887E-3</v>
      </c>
    </row>
    <row r="4568" spans="1:22" x14ac:dyDescent="0.35">
      <c r="Q4568" s="7">
        <v>4542</v>
      </c>
      <c r="R4568" s="7">
        <v>3.216707471780122E-4</v>
      </c>
      <c r="S4568" s="7">
        <v>-3.216707471780122E-4</v>
      </c>
      <c r="U4568" s="7">
        <v>99.528818759587978</v>
      </c>
      <c r="V4568" s="7">
        <v>4.6372979956547542E-3</v>
      </c>
    </row>
    <row r="4569" spans="1:22" x14ac:dyDescent="0.35">
      <c r="Q4569" s="7">
        <v>4543</v>
      </c>
      <c r="R4569" s="7">
        <v>3.1856274436591644E-4</v>
      </c>
      <c r="S4569" s="7">
        <v>-3.1856274436591644E-4</v>
      </c>
      <c r="U4569" s="7">
        <v>99.550734166118772</v>
      </c>
      <c r="V4569" s="7">
        <v>4.7040941221392204E-3</v>
      </c>
    </row>
    <row r="4570" spans="1:22" x14ac:dyDescent="0.35">
      <c r="Q4570" s="7">
        <v>4544</v>
      </c>
      <c r="R4570" s="7">
        <v>7.6956697097719259E-4</v>
      </c>
      <c r="S4570" s="7">
        <v>-7.6956697097719259E-4</v>
      </c>
      <c r="U4570" s="7">
        <v>99.572649572649567</v>
      </c>
      <c r="V4570" s="7">
        <v>4.7650456434749416E-3</v>
      </c>
    </row>
    <row r="4571" spans="1:22" x14ac:dyDescent="0.35">
      <c r="Q4571" s="7">
        <v>4545</v>
      </c>
      <c r="R4571" s="7">
        <v>3.1856274436591644E-4</v>
      </c>
      <c r="S4571" s="7">
        <v>-3.1856274436591644E-4</v>
      </c>
      <c r="U4571" s="7">
        <v>99.594564979180362</v>
      </c>
      <c r="V4571" s="7">
        <v>4.8003168131307491E-3</v>
      </c>
    </row>
    <row r="4572" spans="1:22" x14ac:dyDescent="0.35">
      <c r="Q4572" s="7">
        <v>4546</v>
      </c>
      <c r="R4572" s="7">
        <v>1.07023645538471E-3</v>
      </c>
      <c r="S4572" s="7">
        <v>-1.07023645538471E-3</v>
      </c>
      <c r="U4572" s="7">
        <v>99.616480385711142</v>
      </c>
      <c r="V4572" s="7">
        <v>4.8429933413997421E-3</v>
      </c>
    </row>
    <row r="4573" spans="1:22" x14ac:dyDescent="0.35">
      <c r="Q4573" s="7">
        <v>4547</v>
      </c>
      <c r="R4573" s="7">
        <v>3.1856274436591644E-4</v>
      </c>
      <c r="S4573" s="7">
        <v>-3.1856274436591644E-4</v>
      </c>
      <c r="U4573" s="7">
        <v>99.638395792241937</v>
      </c>
      <c r="V4573" s="7">
        <v>4.8450545308185988E-3</v>
      </c>
    </row>
    <row r="4574" spans="1:22" x14ac:dyDescent="0.35">
      <c r="Q4574" s="7">
        <v>4548</v>
      </c>
      <c r="R4574" s="7">
        <v>6.1923222877343384E-4</v>
      </c>
      <c r="S4574" s="7">
        <v>-6.1923222877343384E-4</v>
      </c>
      <c r="U4574" s="7">
        <v>99.660311198772732</v>
      </c>
      <c r="V4574" s="7">
        <v>4.8735321255140894E-3</v>
      </c>
    </row>
    <row r="4575" spans="1:22" x14ac:dyDescent="0.35">
      <c r="Q4575" s="7">
        <v>4549</v>
      </c>
      <c r="R4575" s="7">
        <v>4.6889748656967509E-4</v>
      </c>
      <c r="S4575" s="7">
        <v>-4.6889748656967509E-4</v>
      </c>
      <c r="U4575" s="7">
        <v>99.682226605303526</v>
      </c>
      <c r="V4575" s="7">
        <v>4.9531579233050536E-3</v>
      </c>
    </row>
    <row r="4576" spans="1:22" x14ac:dyDescent="0.35">
      <c r="Q4576" s="7">
        <v>4550</v>
      </c>
      <c r="R4576" s="7">
        <v>6.1923222877343384E-4</v>
      </c>
      <c r="S4576" s="7">
        <v>-6.1923222877343384E-4</v>
      </c>
      <c r="U4576" s="7">
        <v>99.704142011834307</v>
      </c>
      <c r="V4576" s="7">
        <v>4.977818550990212E-3</v>
      </c>
    </row>
    <row r="4577" spans="17:22" x14ac:dyDescent="0.35">
      <c r="Q4577" s="7">
        <v>4551</v>
      </c>
      <c r="R4577" s="7">
        <v>6.1923222877343384E-4</v>
      </c>
      <c r="S4577" s="7">
        <v>-6.1923222877343384E-4</v>
      </c>
      <c r="U4577" s="7">
        <v>99.726057418365102</v>
      </c>
      <c r="V4577" s="7">
        <v>4.9904434681791194E-3</v>
      </c>
    </row>
    <row r="4578" spans="17:22" x14ac:dyDescent="0.35">
      <c r="Q4578" s="7">
        <v>4552</v>
      </c>
      <c r="R4578" s="7">
        <v>6.1923222877343384E-4</v>
      </c>
      <c r="S4578" s="7">
        <v>-6.1923222877343384E-4</v>
      </c>
      <c r="U4578" s="7">
        <v>99.747972824895896</v>
      </c>
      <c r="V4578" s="7">
        <v>5.0261852481913233E-3</v>
      </c>
    </row>
    <row r="4579" spans="17:22" x14ac:dyDescent="0.35">
      <c r="Q4579" s="7">
        <v>4553</v>
      </c>
      <c r="R4579" s="7">
        <v>3.1856274436591644E-4</v>
      </c>
      <c r="S4579" s="7">
        <v>-3.1856274436591644E-4</v>
      </c>
      <c r="U4579" s="7">
        <v>99.769888231426691</v>
      </c>
      <c r="V4579" s="7">
        <v>5.0510256942928817E-3</v>
      </c>
    </row>
    <row r="4580" spans="17:22" x14ac:dyDescent="0.35">
      <c r="Q4580" s="7">
        <v>4554</v>
      </c>
      <c r="R4580" s="7">
        <v>4.6889748656967509E-4</v>
      </c>
      <c r="S4580" s="7">
        <v>-4.6889748656967509E-4</v>
      </c>
      <c r="U4580" s="7">
        <v>99.791803637957472</v>
      </c>
      <c r="V4580" s="7">
        <v>5.074854377322472E-3</v>
      </c>
    </row>
    <row r="4581" spans="17:22" x14ac:dyDescent="0.35">
      <c r="Q4581" s="7">
        <v>4555</v>
      </c>
      <c r="R4581" s="7">
        <v>4.6427769423490201E-4</v>
      </c>
      <c r="S4581" s="7">
        <v>-4.6427769423490201E-4</v>
      </c>
      <c r="U4581" s="7">
        <v>99.813719044488266</v>
      </c>
      <c r="V4581" s="7">
        <v>5.081744882026713E-3</v>
      </c>
    </row>
    <row r="4582" spans="17:22" x14ac:dyDescent="0.35">
      <c r="Q4582" s="7">
        <v>4556</v>
      </c>
      <c r="R4582" s="7">
        <v>9.1083842108615214E-4</v>
      </c>
      <c r="S4582" s="7">
        <v>-9.1083842108615214E-4</v>
      </c>
      <c r="U4582" s="7">
        <v>99.835634451019061</v>
      </c>
      <c r="V4582" s="7">
        <v>5.1141585211785488E-3</v>
      </c>
    </row>
    <row r="4583" spans="17:22" x14ac:dyDescent="0.35">
      <c r="Q4583" s="7">
        <v>4557</v>
      </c>
      <c r="R4583" s="7">
        <v>7.6198484546906883E-4</v>
      </c>
      <c r="S4583" s="7">
        <v>-7.6198484546906883E-4</v>
      </c>
      <c r="U4583" s="7">
        <v>99.857549857549856</v>
      </c>
      <c r="V4583" s="7">
        <v>5.1526328808949315E-3</v>
      </c>
    </row>
    <row r="4584" spans="17:22" x14ac:dyDescent="0.35">
      <c r="Q4584" s="7">
        <v>4558</v>
      </c>
      <c r="R4584" s="7">
        <v>4.6427769423490201E-4</v>
      </c>
      <c r="S4584" s="7">
        <v>-4.6427769423490201E-4</v>
      </c>
      <c r="U4584" s="7">
        <v>99.879465264080636</v>
      </c>
      <c r="V4584" s="7">
        <v>5.2120460328479098E-3</v>
      </c>
    </row>
    <row r="4585" spans="17:22" x14ac:dyDescent="0.35">
      <c r="Q4585" s="7">
        <v>4559</v>
      </c>
      <c r="R4585" s="7">
        <v>4.6427769423490201E-4</v>
      </c>
      <c r="S4585" s="7">
        <v>-4.6427769423490201E-4</v>
      </c>
      <c r="U4585" s="7">
        <v>99.901380670611431</v>
      </c>
      <c r="V4585" s="7">
        <v>5.32918528873227E-3</v>
      </c>
    </row>
    <row r="4586" spans="17:22" x14ac:dyDescent="0.35">
      <c r="Q4586" s="7">
        <v>4560</v>
      </c>
      <c r="R4586" s="7">
        <v>3.154241186178185E-4</v>
      </c>
      <c r="S4586" s="7">
        <v>-3.154241186178185E-4</v>
      </c>
      <c r="U4586" s="7">
        <v>99.923296077142226</v>
      </c>
      <c r="V4586" s="7">
        <v>5.3335896056934716E-3</v>
      </c>
    </row>
    <row r="4587" spans="17:22" x14ac:dyDescent="0.35">
      <c r="Q4587" s="7">
        <v>4561</v>
      </c>
      <c r="R4587" s="7">
        <v>4.6427769423490201E-4</v>
      </c>
      <c r="S4587" s="7">
        <v>-4.6427769423490201E-4</v>
      </c>
      <c r="U4587" s="7">
        <v>99.94521148367302</v>
      </c>
      <c r="V4587" s="7">
        <v>5.6633706529277397E-3</v>
      </c>
    </row>
    <row r="4588" spans="17:22" x14ac:dyDescent="0.35">
      <c r="Q4588" s="7">
        <v>4562</v>
      </c>
      <c r="R4588" s="7">
        <v>4.6427769423490201E-4</v>
      </c>
      <c r="S4588" s="7">
        <v>-4.6427769423490201E-4</v>
      </c>
      <c r="U4588" s="7">
        <v>99.967126890203801</v>
      </c>
      <c r="V4588" s="7">
        <v>5.7402546093675618E-3</v>
      </c>
    </row>
    <row r="4589" spans="17:22" ht="15" thickBot="1" x14ac:dyDescent="0.4">
      <c r="Q4589" s="8">
        <v>4563</v>
      </c>
      <c r="R4589" s="8">
        <v>1.0596919967032358E-3</v>
      </c>
      <c r="S4589" s="8">
        <v>-1.0596919967032358E-3</v>
      </c>
      <c r="U4589" s="8">
        <v>99.989042296734596</v>
      </c>
      <c r="V4589" s="8">
        <v>5.7989676903425413E-3</v>
      </c>
    </row>
  </sheetData>
  <sortState xmlns:xlrd2="http://schemas.microsoft.com/office/spreadsheetml/2017/richdata2" ref="V27:V4589">
    <sortCondition ref="V27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4198F-0BC5-4A9D-BFA1-F1157ACAA843}">
  <dimension ref="A1:Y1031"/>
  <sheetViews>
    <sheetView topLeftCell="K1" workbookViewId="0">
      <selection activeCell="U34" sqref="U34"/>
    </sheetView>
  </sheetViews>
  <sheetFormatPr defaultRowHeight="14.5" x14ac:dyDescent="0.35"/>
  <cols>
    <col min="17" max="17" width="17.26953125" bestFit="1" customWidth="1"/>
  </cols>
  <sheetData>
    <row r="1" spans="1:22" x14ac:dyDescent="0.35">
      <c r="H1">
        <f>SUM(H3:H1007)</f>
        <v>97469</v>
      </c>
    </row>
    <row r="2" spans="1:22" x14ac:dyDescent="0.35">
      <c r="A2" s="1" t="s">
        <v>15</v>
      </c>
      <c r="B2" s="12" t="s">
        <v>16</v>
      </c>
      <c r="C2" s="12" t="s">
        <v>17</v>
      </c>
      <c r="D2" s="12" t="s">
        <v>18</v>
      </c>
      <c r="E2" s="12" t="s">
        <v>19</v>
      </c>
      <c r="F2" s="12" t="s">
        <v>20</v>
      </c>
      <c r="G2" s="12" t="s">
        <v>21</v>
      </c>
      <c r="H2" s="12" t="s">
        <v>22</v>
      </c>
      <c r="I2" s="12" t="s">
        <v>23</v>
      </c>
      <c r="J2" s="2" t="s">
        <v>1</v>
      </c>
      <c r="K2" s="26" t="s">
        <v>410</v>
      </c>
      <c r="L2" s="26" t="s">
        <v>438</v>
      </c>
      <c r="M2" s="26" t="s">
        <v>411</v>
      </c>
      <c r="N2" s="26" t="s">
        <v>439</v>
      </c>
      <c r="O2" s="26" t="s">
        <v>412</v>
      </c>
      <c r="Q2" t="s">
        <v>413</v>
      </c>
    </row>
    <row r="3" spans="1:22" ht="15" thickBot="1" x14ac:dyDescent="0.4">
      <c r="A3" s="24">
        <v>2016</v>
      </c>
      <c r="B3" s="17" t="s">
        <v>33</v>
      </c>
      <c r="C3" s="17" t="s">
        <v>109</v>
      </c>
      <c r="D3" s="17">
        <v>1997</v>
      </c>
      <c r="E3" s="17">
        <v>19</v>
      </c>
      <c r="F3" s="17">
        <v>33</v>
      </c>
      <c r="G3" s="17">
        <v>30</v>
      </c>
      <c r="H3" s="17">
        <v>63</v>
      </c>
      <c r="I3" s="17" t="b">
        <v>1</v>
      </c>
      <c r="J3" s="25">
        <v>0.476190476190476</v>
      </c>
      <c r="K3">
        <f>H3/$H$1</f>
        <v>6.4635935528219233E-4</v>
      </c>
      <c r="L3">
        <f>SQRT(K3)</f>
        <v>2.5423598393661592E-2</v>
      </c>
      <c r="M3">
        <f>J3*L3</f>
        <v>1.2106475425553135E-2</v>
      </c>
      <c r="N3">
        <f>L3</f>
        <v>2.5423598393661592E-2</v>
      </c>
      <c r="O3">
        <f>E3*L3</f>
        <v>0.48304836947957025</v>
      </c>
    </row>
    <row r="4" spans="1:22" x14ac:dyDescent="0.35">
      <c r="A4" s="5">
        <v>2013</v>
      </c>
      <c r="B4" s="14" t="s">
        <v>33</v>
      </c>
      <c r="C4" s="14" t="s">
        <v>109</v>
      </c>
      <c r="D4" s="14">
        <v>1997</v>
      </c>
      <c r="E4" s="14">
        <v>16</v>
      </c>
      <c r="F4" s="14">
        <v>59</v>
      </c>
      <c r="G4" s="14">
        <v>52</v>
      </c>
      <c r="H4" s="14">
        <v>111</v>
      </c>
      <c r="I4" s="14" t="b">
        <v>1</v>
      </c>
      <c r="J4" s="6">
        <v>0.46846846846846901</v>
      </c>
      <c r="K4">
        <f t="shared" ref="K4:K67" si="0">H4/$H$1</f>
        <v>1.1388236259733864E-3</v>
      </c>
      <c r="L4">
        <f t="shared" ref="L4:L67" si="1">SQRT(K4)</f>
        <v>3.3746460939976894E-2</v>
      </c>
      <c r="M4">
        <f t="shared" ref="M4:M67" si="2">J4*L4</f>
        <v>1.5809152872781985E-2</v>
      </c>
      <c r="N4">
        <f t="shared" ref="N4:N67" si="3">L4</f>
        <v>3.3746460939976894E-2</v>
      </c>
      <c r="O4">
        <f t="shared" ref="O4:O67" si="4">E4*L4</f>
        <v>0.5399433750396303</v>
      </c>
      <c r="Q4" s="10" t="s">
        <v>414</v>
      </c>
      <c r="R4" s="10"/>
    </row>
    <row r="5" spans="1:22" x14ac:dyDescent="0.35">
      <c r="A5" s="3">
        <v>2013</v>
      </c>
      <c r="B5" s="13" t="s">
        <v>30</v>
      </c>
      <c r="C5" s="13" t="s">
        <v>56</v>
      </c>
      <c r="D5" s="13">
        <v>1994</v>
      </c>
      <c r="E5" s="17">
        <v>19</v>
      </c>
      <c r="F5" s="13">
        <v>41</v>
      </c>
      <c r="G5" s="13">
        <v>28</v>
      </c>
      <c r="H5" s="13">
        <v>69</v>
      </c>
      <c r="I5" s="13" t="b">
        <v>1</v>
      </c>
      <c r="J5" s="4">
        <v>0.405797101449275</v>
      </c>
      <c r="K5">
        <f t="shared" si="0"/>
        <v>7.0791738911859159E-4</v>
      </c>
      <c r="L5">
        <f t="shared" si="1"/>
        <v>2.6606716992492545E-2</v>
      </c>
      <c r="M5">
        <f t="shared" si="2"/>
        <v>1.0796928634634646E-2</v>
      </c>
      <c r="N5">
        <f t="shared" si="3"/>
        <v>2.6606716992492545E-2</v>
      </c>
      <c r="O5">
        <f t="shared" si="4"/>
        <v>0.50552762285735842</v>
      </c>
      <c r="Q5" s="7" t="s">
        <v>415</v>
      </c>
      <c r="R5" s="7">
        <v>0.9249393663902129</v>
      </c>
    </row>
    <row r="6" spans="1:22" x14ac:dyDescent="0.35">
      <c r="A6" s="3">
        <v>2016</v>
      </c>
      <c r="B6" s="13" t="s">
        <v>33</v>
      </c>
      <c r="C6" s="13" t="s">
        <v>198</v>
      </c>
      <c r="D6" s="13">
        <v>1997</v>
      </c>
      <c r="E6" s="14">
        <v>19</v>
      </c>
      <c r="F6" s="13">
        <v>60</v>
      </c>
      <c r="G6" s="13">
        <v>40</v>
      </c>
      <c r="H6" s="13">
        <v>100</v>
      </c>
      <c r="I6" s="13" t="b">
        <v>1</v>
      </c>
      <c r="J6" s="4">
        <v>0.4</v>
      </c>
      <c r="K6">
        <f t="shared" si="0"/>
        <v>1.0259672306066545E-3</v>
      </c>
      <c r="L6">
        <f t="shared" si="1"/>
        <v>3.2030723229528463E-2</v>
      </c>
      <c r="M6">
        <f t="shared" si="2"/>
        <v>1.2812289291811385E-2</v>
      </c>
      <c r="N6">
        <f t="shared" si="3"/>
        <v>3.2030723229528463E-2</v>
      </c>
      <c r="O6">
        <f t="shared" si="4"/>
        <v>0.60858374136104076</v>
      </c>
      <c r="Q6" s="7" t="s">
        <v>416</v>
      </c>
      <c r="R6" s="7">
        <v>0.85551283149832857</v>
      </c>
    </row>
    <row r="7" spans="1:22" x14ac:dyDescent="0.35">
      <c r="A7" s="3">
        <v>2017</v>
      </c>
      <c r="B7" s="13" t="s">
        <v>30</v>
      </c>
      <c r="C7" s="13" t="s">
        <v>162</v>
      </c>
      <c r="D7" s="13">
        <v>1996</v>
      </c>
      <c r="E7" s="17">
        <v>21</v>
      </c>
      <c r="F7" s="13">
        <v>50</v>
      </c>
      <c r="G7" s="13">
        <v>33</v>
      </c>
      <c r="H7" s="13">
        <v>83</v>
      </c>
      <c r="I7" s="13" t="b">
        <v>1</v>
      </c>
      <c r="J7" s="4">
        <v>0.39759036144578302</v>
      </c>
      <c r="K7">
        <f t="shared" si="0"/>
        <v>8.5155280140352318E-4</v>
      </c>
      <c r="L7">
        <f t="shared" si="1"/>
        <v>2.9181377647457346E-2</v>
      </c>
      <c r="M7">
        <f t="shared" si="2"/>
        <v>1.160223448633846E-2</v>
      </c>
      <c r="N7">
        <f t="shared" si="3"/>
        <v>2.9181377647457346E-2</v>
      </c>
      <c r="O7">
        <f t="shared" si="4"/>
        <v>0.61280893059660424</v>
      </c>
      <c r="Q7" s="7" t="s">
        <v>417</v>
      </c>
      <c r="R7" s="7">
        <v>0.85437176752175659</v>
      </c>
    </row>
    <row r="8" spans="1:22" x14ac:dyDescent="0.35">
      <c r="A8" s="5">
        <v>2013</v>
      </c>
      <c r="B8" s="14" t="s">
        <v>52</v>
      </c>
      <c r="C8" s="14" t="s">
        <v>200</v>
      </c>
      <c r="D8" s="14">
        <v>1997</v>
      </c>
      <c r="E8" s="14">
        <v>16</v>
      </c>
      <c r="F8" s="14">
        <v>37</v>
      </c>
      <c r="G8" s="14">
        <v>23</v>
      </c>
      <c r="H8" s="14">
        <v>60</v>
      </c>
      <c r="I8" s="14" t="b">
        <v>1</v>
      </c>
      <c r="J8" s="6">
        <v>0.38333333333333303</v>
      </c>
      <c r="K8">
        <f t="shared" si="0"/>
        <v>6.1558033836399265E-4</v>
      </c>
      <c r="L8">
        <f t="shared" si="1"/>
        <v>2.4810891526988559E-2</v>
      </c>
      <c r="M8">
        <f t="shared" si="2"/>
        <v>9.5108417520122727E-3</v>
      </c>
      <c r="N8">
        <f t="shared" si="3"/>
        <v>2.4810891526988559E-2</v>
      </c>
      <c r="O8">
        <f t="shared" si="4"/>
        <v>0.39697426443181694</v>
      </c>
      <c r="Q8" s="7" t="s">
        <v>3</v>
      </c>
      <c r="R8" s="7">
        <v>2.2310495029680588E-3</v>
      </c>
    </row>
    <row r="9" spans="1:22" ht="15" thickBot="1" x14ac:dyDescent="0.4">
      <c r="A9" s="24">
        <v>2015</v>
      </c>
      <c r="B9" s="17" t="s">
        <v>33</v>
      </c>
      <c r="C9" s="17" t="s">
        <v>109</v>
      </c>
      <c r="D9" s="17">
        <v>1997</v>
      </c>
      <c r="E9" s="17">
        <v>18</v>
      </c>
      <c r="F9" s="17">
        <v>34</v>
      </c>
      <c r="G9" s="17">
        <v>21</v>
      </c>
      <c r="H9" s="17">
        <v>55</v>
      </c>
      <c r="I9" s="17" t="b">
        <v>1</v>
      </c>
      <c r="J9" s="25">
        <v>0.381818181818182</v>
      </c>
      <c r="K9">
        <f t="shared" si="0"/>
        <v>5.6428197683365989E-4</v>
      </c>
      <c r="L9">
        <f t="shared" si="1"/>
        <v>2.375462011554089E-2</v>
      </c>
      <c r="M9">
        <f t="shared" si="2"/>
        <v>9.0699458622974342E-3</v>
      </c>
      <c r="N9">
        <f t="shared" si="3"/>
        <v>2.375462011554089E-2</v>
      </c>
      <c r="O9">
        <f t="shared" si="4"/>
        <v>0.42758316207973601</v>
      </c>
      <c r="Q9" s="8" t="s">
        <v>418</v>
      </c>
      <c r="R9" s="8">
        <v>1005</v>
      </c>
    </row>
    <row r="10" spans="1:22" x14ac:dyDescent="0.35">
      <c r="A10" s="3">
        <v>2013</v>
      </c>
      <c r="B10" s="13" t="s">
        <v>24</v>
      </c>
      <c r="C10" s="13" t="s">
        <v>101</v>
      </c>
      <c r="D10" s="13">
        <v>1995</v>
      </c>
      <c r="E10" s="14">
        <v>18</v>
      </c>
      <c r="F10" s="13">
        <v>37</v>
      </c>
      <c r="G10" s="13">
        <v>22</v>
      </c>
      <c r="H10" s="13">
        <v>59</v>
      </c>
      <c r="I10" s="13" t="b">
        <v>1</v>
      </c>
      <c r="J10" s="4">
        <v>0.37288135593220301</v>
      </c>
      <c r="K10">
        <f t="shared" si="0"/>
        <v>6.0532066605792606E-4</v>
      </c>
      <c r="L10">
        <f t="shared" si="1"/>
        <v>2.4603265353564881E-2</v>
      </c>
      <c r="M10">
        <f t="shared" si="2"/>
        <v>9.1740989453970648E-3</v>
      </c>
      <c r="N10">
        <f t="shared" si="3"/>
        <v>2.4603265353564881E-2</v>
      </c>
      <c r="O10">
        <f t="shared" si="4"/>
        <v>0.44285877636416787</v>
      </c>
    </row>
    <row r="11" spans="1:22" ht="15" thickBot="1" x14ac:dyDescent="0.4">
      <c r="A11" s="3">
        <v>2014</v>
      </c>
      <c r="B11" s="13" t="s">
        <v>52</v>
      </c>
      <c r="C11" s="13" t="s">
        <v>200</v>
      </c>
      <c r="D11" s="13">
        <v>1997</v>
      </c>
      <c r="E11" s="17">
        <v>17</v>
      </c>
      <c r="F11" s="13">
        <v>37</v>
      </c>
      <c r="G11" s="13">
        <v>21</v>
      </c>
      <c r="H11" s="13">
        <v>58</v>
      </c>
      <c r="I11" s="13" t="b">
        <v>1</v>
      </c>
      <c r="J11" s="4">
        <v>0.36206896551724099</v>
      </c>
      <c r="K11">
        <f t="shared" si="0"/>
        <v>5.9506099375185957E-4</v>
      </c>
      <c r="L11">
        <f t="shared" si="1"/>
        <v>2.4393872053281324E-2</v>
      </c>
      <c r="M11">
        <f t="shared" si="2"/>
        <v>8.8322640192915053E-3</v>
      </c>
      <c r="N11">
        <f t="shared" si="3"/>
        <v>2.4393872053281324E-2</v>
      </c>
      <c r="O11">
        <f t="shared" si="4"/>
        <v>0.4146958249057825</v>
      </c>
      <c r="Q11" t="s">
        <v>419</v>
      </c>
    </row>
    <row r="12" spans="1:22" x14ac:dyDescent="0.35">
      <c r="A12" s="5">
        <v>2013</v>
      </c>
      <c r="B12" s="14" t="s">
        <v>98</v>
      </c>
      <c r="C12" s="14" t="s">
        <v>277</v>
      </c>
      <c r="D12" s="14">
        <v>1992</v>
      </c>
      <c r="E12" s="14">
        <v>21</v>
      </c>
      <c r="F12" s="14">
        <v>46</v>
      </c>
      <c r="G12" s="14">
        <v>26</v>
      </c>
      <c r="H12" s="14">
        <v>72</v>
      </c>
      <c r="I12" s="14" t="b">
        <v>1</v>
      </c>
      <c r="J12" s="6">
        <v>0.36111111111111099</v>
      </c>
      <c r="K12">
        <f t="shared" si="0"/>
        <v>7.3869640603679116E-4</v>
      </c>
      <c r="L12">
        <f t="shared" si="1"/>
        <v>2.7178969922290859E-2</v>
      </c>
      <c r="M12">
        <f t="shared" si="2"/>
        <v>9.8146280274939175E-3</v>
      </c>
      <c r="N12">
        <f t="shared" si="3"/>
        <v>2.7178969922290859E-2</v>
      </c>
      <c r="O12">
        <f t="shared" si="4"/>
        <v>0.570758368368108</v>
      </c>
      <c r="Q12" s="9"/>
      <c r="R12" s="9" t="s">
        <v>424</v>
      </c>
      <c r="S12" s="9" t="s">
        <v>387</v>
      </c>
      <c r="T12" s="9" t="s">
        <v>389</v>
      </c>
      <c r="U12" s="9" t="s">
        <v>391</v>
      </c>
      <c r="V12" s="9" t="s">
        <v>425</v>
      </c>
    </row>
    <row r="13" spans="1:22" x14ac:dyDescent="0.35">
      <c r="A13" s="3">
        <v>2016</v>
      </c>
      <c r="B13" s="13" t="s">
        <v>30</v>
      </c>
      <c r="C13" s="13" t="s">
        <v>226</v>
      </c>
      <c r="D13" s="13">
        <v>1997</v>
      </c>
      <c r="E13" s="17">
        <v>19</v>
      </c>
      <c r="F13" s="13">
        <v>43</v>
      </c>
      <c r="G13" s="13">
        <v>24</v>
      </c>
      <c r="H13" s="13">
        <v>67</v>
      </c>
      <c r="I13" s="13" t="b">
        <v>1</v>
      </c>
      <c r="J13" s="4">
        <v>0.35820895522388102</v>
      </c>
      <c r="K13">
        <f t="shared" si="0"/>
        <v>6.873980445064585E-4</v>
      </c>
      <c r="L13">
        <f t="shared" si="1"/>
        <v>2.621827691719001E-2</v>
      </c>
      <c r="M13">
        <f t="shared" si="2"/>
        <v>9.3916215822770297E-3</v>
      </c>
      <c r="N13">
        <f t="shared" si="3"/>
        <v>2.621827691719001E-2</v>
      </c>
      <c r="O13">
        <f t="shared" si="4"/>
        <v>0.4981472614266102</v>
      </c>
      <c r="Q13" s="7" t="s">
        <v>420</v>
      </c>
      <c r="R13" s="7">
        <v>2</v>
      </c>
      <c r="S13" s="7">
        <v>2.9560827940624569E-2</v>
      </c>
      <c r="T13" s="7">
        <v>1.4780413970312285E-2</v>
      </c>
      <c r="U13" s="7">
        <v>2969.396448456589</v>
      </c>
      <c r="V13" s="7">
        <v>0</v>
      </c>
    </row>
    <row r="14" spans="1:22" x14ac:dyDescent="0.35">
      <c r="A14" s="5">
        <v>2016</v>
      </c>
      <c r="B14" s="14" t="s">
        <v>30</v>
      </c>
      <c r="C14" s="14" t="s">
        <v>284</v>
      </c>
      <c r="D14" s="14">
        <v>2000</v>
      </c>
      <c r="E14" s="14">
        <v>16</v>
      </c>
      <c r="F14" s="14">
        <v>41</v>
      </c>
      <c r="G14" s="14">
        <v>22</v>
      </c>
      <c r="H14" s="14">
        <v>63</v>
      </c>
      <c r="I14" s="14" t="b">
        <v>1</v>
      </c>
      <c r="J14" s="6">
        <v>0.34920634920634902</v>
      </c>
      <c r="K14">
        <f t="shared" si="0"/>
        <v>6.4635935528219233E-4</v>
      </c>
      <c r="L14">
        <f t="shared" si="1"/>
        <v>2.5423598393661592E-2</v>
      </c>
      <c r="M14">
        <f t="shared" si="2"/>
        <v>8.8780819787389643E-3</v>
      </c>
      <c r="N14">
        <f t="shared" si="3"/>
        <v>2.5423598393661592E-2</v>
      </c>
      <c r="O14">
        <f t="shared" si="4"/>
        <v>0.40677757429858546</v>
      </c>
      <c r="Q14" s="7" t="s">
        <v>421</v>
      </c>
      <c r="R14" s="7">
        <v>1003</v>
      </c>
      <c r="S14" s="7">
        <v>4.9925146303481036E-3</v>
      </c>
      <c r="T14" s="7">
        <v>4.9775818846940219E-6</v>
      </c>
      <c r="U14" s="7"/>
      <c r="V14" s="7"/>
    </row>
    <row r="15" spans="1:22" ht="15" thickBot="1" x14ac:dyDescent="0.4">
      <c r="A15" s="3">
        <v>2015</v>
      </c>
      <c r="B15" s="13" t="s">
        <v>30</v>
      </c>
      <c r="C15" s="13" t="s">
        <v>60</v>
      </c>
      <c r="D15" s="13">
        <v>1997</v>
      </c>
      <c r="E15" s="17">
        <v>18</v>
      </c>
      <c r="F15" s="13">
        <v>111</v>
      </c>
      <c r="G15" s="13">
        <v>59</v>
      </c>
      <c r="H15" s="13">
        <v>170</v>
      </c>
      <c r="I15" s="13" t="b">
        <v>1</v>
      </c>
      <c r="J15" s="4">
        <v>0.34705882352941197</v>
      </c>
      <c r="K15">
        <f t="shared" si="0"/>
        <v>1.7441442920313125E-3</v>
      </c>
      <c r="L15">
        <f t="shared" si="1"/>
        <v>4.1762953583664462E-2</v>
      </c>
      <c r="M15">
        <f t="shared" si="2"/>
        <v>1.4494201537860027E-2</v>
      </c>
      <c r="N15">
        <f t="shared" si="3"/>
        <v>4.1762953583664462E-2</v>
      </c>
      <c r="O15">
        <f t="shared" si="4"/>
        <v>0.75173316450596028</v>
      </c>
      <c r="Q15" s="8" t="s">
        <v>422</v>
      </c>
      <c r="R15" s="8">
        <v>1005</v>
      </c>
      <c r="S15" s="8">
        <v>3.4553342570972673E-2</v>
      </c>
      <c r="T15" s="8"/>
      <c r="U15" s="8"/>
      <c r="V15" s="8"/>
    </row>
    <row r="16" spans="1:22" ht="15" thickBot="1" x14ac:dyDescent="0.4">
      <c r="A16" s="5">
        <v>2015</v>
      </c>
      <c r="B16" s="14" t="s">
        <v>30</v>
      </c>
      <c r="C16" s="14" t="s">
        <v>162</v>
      </c>
      <c r="D16" s="14">
        <v>1996</v>
      </c>
      <c r="E16" s="14">
        <v>19</v>
      </c>
      <c r="F16" s="14">
        <v>53</v>
      </c>
      <c r="G16" s="14">
        <v>28</v>
      </c>
      <c r="H16" s="14">
        <v>81</v>
      </c>
      <c r="I16" s="14" t="b">
        <v>1</v>
      </c>
      <c r="J16" s="6">
        <v>0.34567901234567899</v>
      </c>
      <c r="K16">
        <f t="shared" si="0"/>
        <v>8.310334567913901E-4</v>
      </c>
      <c r="L16">
        <f t="shared" si="1"/>
        <v>2.882765090657562E-2</v>
      </c>
      <c r="M16">
        <f t="shared" si="2"/>
        <v>9.9651138936310783E-3</v>
      </c>
      <c r="N16">
        <f t="shared" si="3"/>
        <v>2.882765090657562E-2</v>
      </c>
      <c r="O16">
        <f t="shared" si="4"/>
        <v>0.54772536722493681</v>
      </c>
    </row>
    <row r="17" spans="1:25" x14ac:dyDescent="0.35">
      <c r="A17" s="24">
        <v>2014</v>
      </c>
      <c r="B17" s="17" t="s">
        <v>30</v>
      </c>
      <c r="C17" s="17" t="s">
        <v>162</v>
      </c>
      <c r="D17" s="17">
        <v>1996</v>
      </c>
      <c r="E17" s="17">
        <v>18</v>
      </c>
      <c r="F17" s="17">
        <v>57</v>
      </c>
      <c r="G17" s="17">
        <v>30</v>
      </c>
      <c r="H17" s="17">
        <v>87</v>
      </c>
      <c r="I17" s="17" t="b">
        <v>1</v>
      </c>
      <c r="J17" s="25">
        <v>0.34482758620689702</v>
      </c>
      <c r="K17">
        <f t="shared" si="0"/>
        <v>8.9259149062778935E-4</v>
      </c>
      <c r="L17">
        <f t="shared" si="1"/>
        <v>2.9876269690638911E-2</v>
      </c>
      <c r="M17">
        <f t="shared" si="2"/>
        <v>1.0302161962289294E-2</v>
      </c>
      <c r="N17">
        <f t="shared" si="3"/>
        <v>2.9876269690638911E-2</v>
      </c>
      <c r="O17">
        <f t="shared" si="4"/>
        <v>0.53777285443150036</v>
      </c>
      <c r="Q17" s="9"/>
      <c r="R17" s="9" t="s">
        <v>426</v>
      </c>
      <c r="S17" s="9" t="s">
        <v>3</v>
      </c>
      <c r="T17" s="9" t="s">
        <v>427</v>
      </c>
      <c r="U17" s="9" t="s">
        <v>428</v>
      </c>
      <c r="V17" s="9" t="s">
        <v>429</v>
      </c>
      <c r="W17" s="9" t="s">
        <v>430</v>
      </c>
      <c r="X17" s="9" t="s">
        <v>431</v>
      </c>
      <c r="Y17" s="9" t="s">
        <v>432</v>
      </c>
    </row>
    <row r="18" spans="1:25" x14ac:dyDescent="0.35">
      <c r="A18" s="5">
        <v>2014</v>
      </c>
      <c r="B18" s="14" t="s">
        <v>30</v>
      </c>
      <c r="C18" s="14" t="s">
        <v>124</v>
      </c>
      <c r="D18" s="14">
        <v>1996</v>
      </c>
      <c r="E18" s="14">
        <v>18</v>
      </c>
      <c r="F18" s="14">
        <v>60</v>
      </c>
      <c r="G18" s="14">
        <v>31</v>
      </c>
      <c r="H18" s="14">
        <v>91</v>
      </c>
      <c r="I18" s="14" t="b">
        <v>1</v>
      </c>
      <c r="J18" s="6">
        <v>0.340659340659341</v>
      </c>
      <c r="K18">
        <f t="shared" si="0"/>
        <v>9.3363017985205552E-4</v>
      </c>
      <c r="L18">
        <f t="shared" si="1"/>
        <v>3.0555362538383594E-2</v>
      </c>
      <c r="M18">
        <f t="shared" si="2"/>
        <v>1.0408969655932883E-2</v>
      </c>
      <c r="N18">
        <f t="shared" si="3"/>
        <v>3.0555362538383594E-2</v>
      </c>
      <c r="O18">
        <f t="shared" si="4"/>
        <v>0.54999652569090474</v>
      </c>
      <c r="Q18" s="7" t="s">
        <v>423</v>
      </c>
      <c r="R18" s="7">
        <v>0</v>
      </c>
      <c r="S18" s="7" t="e">
        <v>#N/A</v>
      </c>
      <c r="T18" s="7" t="e">
        <v>#N/A</v>
      </c>
      <c r="U18" s="7" t="e">
        <v>#N/A</v>
      </c>
      <c r="V18" s="7" t="e">
        <v>#N/A</v>
      </c>
      <c r="W18" s="7" t="e">
        <v>#N/A</v>
      </c>
      <c r="X18" s="7" t="e">
        <v>#N/A</v>
      </c>
      <c r="Y18" s="7" t="e">
        <v>#N/A</v>
      </c>
    </row>
    <row r="19" spans="1:25" x14ac:dyDescent="0.35">
      <c r="A19" s="3">
        <v>2013</v>
      </c>
      <c r="B19" s="13" t="s">
        <v>106</v>
      </c>
      <c r="C19" s="13" t="s">
        <v>281</v>
      </c>
      <c r="D19" s="13">
        <v>1996</v>
      </c>
      <c r="E19" s="17">
        <v>17</v>
      </c>
      <c r="F19" s="13">
        <v>33</v>
      </c>
      <c r="G19" s="13">
        <v>17</v>
      </c>
      <c r="H19" s="13">
        <v>50</v>
      </c>
      <c r="I19" s="13" t="b">
        <v>1</v>
      </c>
      <c r="J19" s="4">
        <v>0.34</v>
      </c>
      <c r="K19">
        <f t="shared" si="0"/>
        <v>5.1298361530332723E-4</v>
      </c>
      <c r="L19">
        <f t="shared" si="1"/>
        <v>2.2649141601909048E-2</v>
      </c>
      <c r="M19">
        <f t="shared" si="2"/>
        <v>7.7007081446490771E-3</v>
      </c>
      <c r="N19">
        <f t="shared" si="3"/>
        <v>2.2649141601909048E-2</v>
      </c>
      <c r="O19">
        <f t="shared" si="4"/>
        <v>0.38503540723245383</v>
      </c>
      <c r="Q19" s="7" t="s">
        <v>433</v>
      </c>
      <c r="R19" s="7">
        <v>0.16526486286384109</v>
      </c>
      <c r="S19" s="7">
        <v>2.4999811181086084E-2</v>
      </c>
      <c r="T19" s="7">
        <v>6.6106444431418057</v>
      </c>
      <c r="U19" s="7">
        <v>6.2070352672974289E-11</v>
      </c>
      <c r="V19" s="7">
        <v>0.1162069341787986</v>
      </c>
      <c r="W19" s="7">
        <v>0.21432279154888359</v>
      </c>
      <c r="X19" s="7">
        <v>0.12410581745146229</v>
      </c>
      <c r="Y19" s="7">
        <v>0.2064239082762199</v>
      </c>
    </row>
    <row r="20" spans="1:25" ht="15" thickBot="1" x14ac:dyDescent="0.4">
      <c r="A20" s="5">
        <v>2013</v>
      </c>
      <c r="B20" s="14" t="s">
        <v>24</v>
      </c>
      <c r="C20" s="14" t="s">
        <v>177</v>
      </c>
      <c r="D20" s="14">
        <v>1997</v>
      </c>
      <c r="E20" s="14">
        <v>16</v>
      </c>
      <c r="F20" s="14">
        <v>56</v>
      </c>
      <c r="G20" s="14">
        <v>28</v>
      </c>
      <c r="H20" s="14">
        <v>84</v>
      </c>
      <c r="I20" s="14" t="b">
        <v>1</v>
      </c>
      <c r="J20" s="6">
        <v>0.33333333333333298</v>
      </c>
      <c r="K20">
        <f t="shared" si="0"/>
        <v>8.6181247370958967E-4</v>
      </c>
      <c r="L20">
        <f t="shared" si="1"/>
        <v>2.9356642752698912E-2</v>
      </c>
      <c r="M20">
        <f t="shared" si="2"/>
        <v>9.785547584232961E-3</v>
      </c>
      <c r="N20">
        <f t="shared" si="3"/>
        <v>2.9356642752698912E-2</v>
      </c>
      <c r="O20">
        <f t="shared" si="4"/>
        <v>0.4697062840431826</v>
      </c>
      <c r="Q20" s="8" t="s">
        <v>440</v>
      </c>
      <c r="R20" s="8">
        <v>3.7518805997492952E-4</v>
      </c>
      <c r="S20" s="8">
        <v>1.4013183721765974E-3</v>
      </c>
      <c r="T20" s="8">
        <v>0.26773934276774575</v>
      </c>
      <c r="U20" s="8">
        <v>0.78895501102921484</v>
      </c>
      <c r="V20" s="8">
        <v>-2.3746637796777563E-3</v>
      </c>
      <c r="W20" s="8">
        <v>3.1250398996276151E-3</v>
      </c>
      <c r="X20" s="8">
        <v>-1.9319064256527665E-3</v>
      </c>
      <c r="Y20" s="8">
        <v>2.6822825456026254E-3</v>
      </c>
    </row>
    <row r="21" spans="1:25" x14ac:dyDescent="0.35">
      <c r="A21" s="24">
        <v>2014</v>
      </c>
      <c r="B21" s="17" t="s">
        <v>33</v>
      </c>
      <c r="C21" s="17" t="s">
        <v>109</v>
      </c>
      <c r="D21" s="17">
        <v>1997</v>
      </c>
      <c r="E21" s="17">
        <v>17</v>
      </c>
      <c r="F21" s="17">
        <v>56</v>
      </c>
      <c r="G21" s="17">
        <v>28</v>
      </c>
      <c r="H21" s="17">
        <v>84</v>
      </c>
      <c r="I21" s="17" t="b">
        <v>1</v>
      </c>
      <c r="J21" s="25">
        <v>0.33333333333333298</v>
      </c>
      <c r="K21">
        <f t="shared" si="0"/>
        <v>8.6181247370958967E-4</v>
      </c>
      <c r="L21">
        <f t="shared" si="1"/>
        <v>2.9356642752698912E-2</v>
      </c>
      <c r="M21">
        <f t="shared" si="2"/>
        <v>9.785547584232961E-3</v>
      </c>
      <c r="N21">
        <f t="shared" si="3"/>
        <v>2.9356642752698912E-2</v>
      </c>
      <c r="O21">
        <f t="shared" si="4"/>
        <v>0.49906292679588149</v>
      </c>
    </row>
    <row r="22" spans="1:25" x14ac:dyDescent="0.35">
      <c r="A22" s="5">
        <v>2017</v>
      </c>
      <c r="B22" s="14" t="s">
        <v>24</v>
      </c>
      <c r="C22" s="14" t="s">
        <v>46</v>
      </c>
      <c r="D22" s="14">
        <v>2001</v>
      </c>
      <c r="E22" s="14">
        <v>16</v>
      </c>
      <c r="F22" s="14">
        <v>38</v>
      </c>
      <c r="G22" s="14">
        <v>19</v>
      </c>
      <c r="H22" s="14">
        <v>57</v>
      </c>
      <c r="I22" s="14" t="b">
        <v>1</v>
      </c>
      <c r="J22" s="6">
        <v>0.33333333333333298</v>
      </c>
      <c r="K22">
        <f t="shared" si="0"/>
        <v>5.8480132144579297E-4</v>
      </c>
      <c r="L22">
        <f t="shared" si="1"/>
        <v>2.4182665722492072E-2</v>
      </c>
      <c r="M22">
        <f t="shared" si="2"/>
        <v>8.0608885741640154E-3</v>
      </c>
      <c r="N22">
        <f t="shared" si="3"/>
        <v>2.4182665722492072E-2</v>
      </c>
      <c r="O22">
        <f t="shared" si="4"/>
        <v>0.38692265155987315</v>
      </c>
    </row>
    <row r="23" spans="1:25" x14ac:dyDescent="0.35">
      <c r="A23" s="24">
        <v>2014</v>
      </c>
      <c r="B23" s="17" t="s">
        <v>42</v>
      </c>
      <c r="C23" s="17" t="s">
        <v>43</v>
      </c>
      <c r="D23" s="17">
        <v>1994</v>
      </c>
      <c r="E23" s="17">
        <v>20</v>
      </c>
      <c r="F23" s="17">
        <v>77</v>
      </c>
      <c r="G23" s="17">
        <v>38</v>
      </c>
      <c r="H23" s="17">
        <v>115</v>
      </c>
      <c r="I23" s="17" t="b">
        <v>1</v>
      </c>
      <c r="J23" s="25">
        <v>0.33043478260869602</v>
      </c>
      <c r="K23">
        <f t="shared" si="0"/>
        <v>1.1798623151976525E-3</v>
      </c>
      <c r="L23">
        <f t="shared" si="1"/>
        <v>3.4349123936392507E-2</v>
      </c>
      <c r="M23">
        <f t="shared" si="2"/>
        <v>1.1350145300721015E-2</v>
      </c>
      <c r="N23">
        <f t="shared" si="3"/>
        <v>3.4349123936392507E-2</v>
      </c>
      <c r="O23">
        <f t="shared" si="4"/>
        <v>0.68698247872785012</v>
      </c>
    </row>
    <row r="24" spans="1:25" x14ac:dyDescent="0.35">
      <c r="A24" s="5">
        <v>2017</v>
      </c>
      <c r="B24" s="14" t="s">
        <v>24</v>
      </c>
      <c r="C24" s="14" t="s">
        <v>49</v>
      </c>
      <c r="D24" s="14">
        <v>2000</v>
      </c>
      <c r="E24" s="14">
        <v>17</v>
      </c>
      <c r="F24" s="14">
        <v>55</v>
      </c>
      <c r="G24" s="14">
        <v>27</v>
      </c>
      <c r="H24" s="14">
        <v>82</v>
      </c>
      <c r="I24" s="14" t="b">
        <v>1</v>
      </c>
      <c r="J24" s="6">
        <v>0.32926829268292701</v>
      </c>
      <c r="K24">
        <f t="shared" si="0"/>
        <v>8.4129312909745659E-4</v>
      </c>
      <c r="L24">
        <f t="shared" si="1"/>
        <v>2.9005053509646498E-2</v>
      </c>
      <c r="M24">
        <f t="shared" si="2"/>
        <v>9.5504444482982422E-3</v>
      </c>
      <c r="N24">
        <f t="shared" si="3"/>
        <v>2.9005053509646498E-2</v>
      </c>
      <c r="O24">
        <f t="shared" si="4"/>
        <v>0.49308590966399046</v>
      </c>
      <c r="Q24" t="s">
        <v>434</v>
      </c>
      <c r="U24" t="s">
        <v>461</v>
      </c>
    </row>
    <row r="25" spans="1:25" ht="15" thickBot="1" x14ac:dyDescent="0.4">
      <c r="A25" s="3">
        <v>2015</v>
      </c>
      <c r="B25" s="13" t="s">
        <v>30</v>
      </c>
      <c r="C25" s="13" t="s">
        <v>124</v>
      </c>
      <c r="D25" s="13">
        <v>1996</v>
      </c>
      <c r="E25" s="17">
        <v>19</v>
      </c>
      <c r="F25" s="13">
        <v>53</v>
      </c>
      <c r="G25" s="13">
        <v>26</v>
      </c>
      <c r="H25" s="13">
        <v>79</v>
      </c>
      <c r="I25" s="13" t="b">
        <v>1</v>
      </c>
      <c r="J25" s="4">
        <v>0.329113924050633</v>
      </c>
      <c r="K25">
        <f t="shared" si="0"/>
        <v>8.1051411217925701E-4</v>
      </c>
      <c r="L25">
        <f t="shared" si="1"/>
        <v>2.8469529539127566E-2</v>
      </c>
      <c r="M25">
        <f t="shared" si="2"/>
        <v>9.3697185824976829E-3</v>
      </c>
      <c r="N25">
        <f t="shared" si="3"/>
        <v>2.8469529539127566E-2</v>
      </c>
      <c r="O25">
        <f t="shared" si="4"/>
        <v>0.54092106124342376</v>
      </c>
    </row>
    <row r="26" spans="1:25" x14ac:dyDescent="0.35">
      <c r="A26" s="3">
        <v>2017</v>
      </c>
      <c r="B26" s="13" t="s">
        <v>30</v>
      </c>
      <c r="C26" s="13" t="s">
        <v>124</v>
      </c>
      <c r="D26" s="13">
        <v>1996</v>
      </c>
      <c r="E26" s="14">
        <v>21</v>
      </c>
      <c r="F26" s="13">
        <v>49</v>
      </c>
      <c r="G26" s="13">
        <v>24</v>
      </c>
      <c r="H26" s="13">
        <v>73</v>
      </c>
      <c r="I26" s="13" t="b">
        <v>1</v>
      </c>
      <c r="J26" s="4">
        <v>0.32876712328767099</v>
      </c>
      <c r="K26">
        <f t="shared" si="0"/>
        <v>7.4895607834285776E-4</v>
      </c>
      <c r="L26">
        <f t="shared" si="1"/>
        <v>2.7367061923832047E-2</v>
      </c>
      <c r="M26">
        <f t="shared" si="2"/>
        <v>8.9973902215338165E-3</v>
      </c>
      <c r="N26">
        <f t="shared" si="3"/>
        <v>2.7367061923832047E-2</v>
      </c>
      <c r="O26">
        <f t="shared" si="4"/>
        <v>0.57470830040047294</v>
      </c>
      <c r="Q26" s="9" t="s">
        <v>435</v>
      </c>
      <c r="R26" s="9" t="s">
        <v>436</v>
      </c>
      <c r="S26" s="9" t="s">
        <v>437</v>
      </c>
      <c r="U26" s="9" t="s">
        <v>462</v>
      </c>
      <c r="V26" s="9" t="s">
        <v>463</v>
      </c>
    </row>
    <row r="27" spans="1:25" x14ac:dyDescent="0.35">
      <c r="A27" s="3">
        <v>2016</v>
      </c>
      <c r="B27" s="13" t="s">
        <v>30</v>
      </c>
      <c r="C27" s="13" t="s">
        <v>60</v>
      </c>
      <c r="D27" s="13">
        <v>1997</v>
      </c>
      <c r="E27" s="17">
        <v>19</v>
      </c>
      <c r="F27" s="13">
        <v>97</v>
      </c>
      <c r="G27" s="13">
        <v>47</v>
      </c>
      <c r="H27" s="13">
        <v>144</v>
      </c>
      <c r="I27" s="13" t="b">
        <v>1</v>
      </c>
      <c r="J27" s="4">
        <v>0.32638888888888901</v>
      </c>
      <c r="K27">
        <f t="shared" si="0"/>
        <v>1.4773928120735823E-3</v>
      </c>
      <c r="L27">
        <f t="shared" si="1"/>
        <v>3.8436867875434155E-2</v>
      </c>
      <c r="M27">
        <f t="shared" si="2"/>
        <v>1.2545366598231985E-2</v>
      </c>
      <c r="N27">
        <f t="shared" si="3"/>
        <v>3.8436867875434155E-2</v>
      </c>
      <c r="O27">
        <f t="shared" si="4"/>
        <v>0.73030048963324901</v>
      </c>
      <c r="Q27" s="7">
        <v>1</v>
      </c>
      <c r="R27" s="7">
        <v>4.3828614826529472E-3</v>
      </c>
      <c r="S27" s="7">
        <v>7.7236139429001874E-3</v>
      </c>
      <c r="U27" s="7">
        <v>4.975124378109453E-2</v>
      </c>
      <c r="V27" s="7">
        <v>3.3037168471970654E-4</v>
      </c>
    </row>
    <row r="28" spans="1:25" x14ac:dyDescent="0.35">
      <c r="A28" s="3">
        <v>2013</v>
      </c>
      <c r="B28" s="13" t="s">
        <v>42</v>
      </c>
      <c r="C28" s="13" t="s">
        <v>43</v>
      </c>
      <c r="D28" s="13">
        <v>1994</v>
      </c>
      <c r="E28" s="14">
        <v>19</v>
      </c>
      <c r="F28" s="13">
        <v>85</v>
      </c>
      <c r="G28" s="13">
        <v>41</v>
      </c>
      <c r="H28" s="13">
        <v>126</v>
      </c>
      <c r="I28" s="13" t="b">
        <v>1</v>
      </c>
      <c r="J28" s="4">
        <v>0.32539682539682502</v>
      </c>
      <c r="K28">
        <f t="shared" si="0"/>
        <v>1.2927187105643847E-3</v>
      </c>
      <c r="L28">
        <f t="shared" si="1"/>
        <v>3.5954397652643057E-2</v>
      </c>
      <c r="M28">
        <f t="shared" si="2"/>
        <v>1.1699446855225108E-2</v>
      </c>
      <c r="N28">
        <f t="shared" si="3"/>
        <v>3.5954397652643057E-2</v>
      </c>
      <c r="O28">
        <f t="shared" si="4"/>
        <v>0.68313355540021803</v>
      </c>
      <c r="Q28" s="7">
        <v>2</v>
      </c>
      <c r="R28" s="7">
        <v>5.7796845467626866E-3</v>
      </c>
      <c r="S28" s="7">
        <v>1.0029468326019298E-2</v>
      </c>
      <c r="U28" s="7">
        <v>0.1492537313432836</v>
      </c>
      <c r="V28" s="7">
        <v>4.242572933770537E-4</v>
      </c>
    </row>
    <row r="29" spans="1:25" x14ac:dyDescent="0.35">
      <c r="A29" s="3">
        <v>2015</v>
      </c>
      <c r="B29" s="13" t="s">
        <v>30</v>
      </c>
      <c r="C29" s="13" t="s">
        <v>127</v>
      </c>
      <c r="D29" s="13">
        <v>1997</v>
      </c>
      <c r="E29" s="17">
        <v>18</v>
      </c>
      <c r="F29" s="13">
        <v>83</v>
      </c>
      <c r="G29" s="13">
        <v>40</v>
      </c>
      <c r="H29" s="13">
        <v>123</v>
      </c>
      <c r="I29" s="13" t="b">
        <v>1</v>
      </c>
      <c r="J29" s="4">
        <v>0.32520325203251998</v>
      </c>
      <c r="K29">
        <f t="shared" si="0"/>
        <v>1.2619396936461849E-3</v>
      </c>
      <c r="L29">
        <f t="shared" si="1"/>
        <v>3.5523790530378158E-2</v>
      </c>
      <c r="M29">
        <f t="shared" si="2"/>
        <v>1.1552452205001014E-2</v>
      </c>
      <c r="N29">
        <f t="shared" si="3"/>
        <v>3.5523790530378158E-2</v>
      </c>
      <c r="O29">
        <f t="shared" si="4"/>
        <v>0.63942822954680678</v>
      </c>
      <c r="Q29" s="7">
        <v>3</v>
      </c>
      <c r="R29" s="7">
        <v>4.5868233631049015E-3</v>
      </c>
      <c r="S29" s="7">
        <v>6.2101052715297445E-3</v>
      </c>
      <c r="U29" s="7">
        <v>0.24875621890547264</v>
      </c>
      <c r="V29" s="7">
        <v>6.4061446459056932E-4</v>
      </c>
    </row>
    <row r="30" spans="1:25" x14ac:dyDescent="0.35">
      <c r="A30" s="3">
        <v>2017</v>
      </c>
      <c r="B30" s="13" t="s">
        <v>30</v>
      </c>
      <c r="C30" s="13" t="s">
        <v>40</v>
      </c>
      <c r="D30" s="13">
        <v>1996</v>
      </c>
      <c r="E30" s="14">
        <v>21</v>
      </c>
      <c r="F30" s="13">
        <v>61</v>
      </c>
      <c r="G30" s="13">
        <v>29</v>
      </c>
      <c r="H30" s="13">
        <v>90</v>
      </c>
      <c r="I30" s="13" t="b">
        <v>1</v>
      </c>
      <c r="J30" s="4">
        <v>0.32222222222222202</v>
      </c>
      <c r="K30">
        <f t="shared" si="0"/>
        <v>9.2337050754598903E-4</v>
      </c>
      <c r="L30">
        <f t="shared" si="1"/>
        <v>3.038701215233227E-2</v>
      </c>
      <c r="M30">
        <f t="shared" si="2"/>
        <v>9.7913705824181699E-3</v>
      </c>
      <c r="N30">
        <f t="shared" si="3"/>
        <v>3.038701215233227E-2</v>
      </c>
      <c r="O30">
        <f t="shared" si="4"/>
        <v>0.63812725519897762</v>
      </c>
      <c r="Q30" s="7">
        <v>4</v>
      </c>
      <c r="R30" s="7">
        <v>5.521886435211204E-3</v>
      </c>
      <c r="S30" s="7">
        <v>7.2904028566001811E-3</v>
      </c>
      <c r="U30" s="7">
        <v>0.34825870646766172</v>
      </c>
      <c r="V30" s="7">
        <v>6.9896768458806906E-4</v>
      </c>
    </row>
    <row r="31" spans="1:25" x14ac:dyDescent="0.35">
      <c r="A31" s="3">
        <v>2013</v>
      </c>
      <c r="B31" s="13" t="s">
        <v>30</v>
      </c>
      <c r="C31" s="13" t="s">
        <v>47</v>
      </c>
      <c r="D31" s="13">
        <v>1996</v>
      </c>
      <c r="E31" s="17">
        <v>17</v>
      </c>
      <c r="F31" s="13">
        <v>66</v>
      </c>
      <c r="G31" s="13">
        <v>31</v>
      </c>
      <c r="H31" s="13">
        <v>97</v>
      </c>
      <c r="I31" s="13" t="b">
        <v>1</v>
      </c>
      <c r="J31" s="4">
        <v>0.31958762886597902</v>
      </c>
      <c r="K31">
        <f t="shared" si="0"/>
        <v>9.9518821368845488E-4</v>
      </c>
      <c r="L31">
        <f t="shared" si="1"/>
        <v>3.1546603837631318E-2</v>
      </c>
      <c r="M31">
        <f t="shared" si="2"/>
        <v>1.0081904319242987E-2</v>
      </c>
      <c r="N31">
        <f t="shared" si="3"/>
        <v>3.1546603837631318E-2</v>
      </c>
      <c r="O31">
        <f t="shared" si="4"/>
        <v>0.53629226523973239</v>
      </c>
      <c r="Q31" s="7">
        <v>5</v>
      </c>
      <c r="R31" s="7">
        <v>5.0525749688908467E-3</v>
      </c>
      <c r="S31" s="7">
        <v>6.5496595174476136E-3</v>
      </c>
      <c r="U31" s="7">
        <v>0.44776119402985076</v>
      </c>
      <c r="V31" s="7">
        <v>7.0744032950357247E-4</v>
      </c>
    </row>
    <row r="32" spans="1:25" x14ac:dyDescent="0.35">
      <c r="A32" s="3">
        <v>2013</v>
      </c>
      <c r="B32" s="13" t="s">
        <v>33</v>
      </c>
      <c r="C32" s="13" t="s">
        <v>34</v>
      </c>
      <c r="D32" s="13">
        <v>1997</v>
      </c>
      <c r="E32" s="14">
        <v>16</v>
      </c>
      <c r="F32" s="13">
        <v>49</v>
      </c>
      <c r="G32" s="13">
        <v>23</v>
      </c>
      <c r="H32" s="13">
        <v>72</v>
      </c>
      <c r="I32" s="13" t="b">
        <v>1</v>
      </c>
      <c r="J32" s="4">
        <v>0.31944444444444398</v>
      </c>
      <c r="K32">
        <f t="shared" si="0"/>
        <v>7.3869640603679116E-4</v>
      </c>
      <c r="L32">
        <f t="shared" si="1"/>
        <v>2.7178969922290859E-2</v>
      </c>
      <c r="M32">
        <f t="shared" si="2"/>
        <v>8.682170947398456E-3</v>
      </c>
      <c r="N32">
        <f t="shared" si="3"/>
        <v>2.7178969922290859E-2</v>
      </c>
      <c r="O32">
        <f t="shared" si="4"/>
        <v>0.43486351875665374</v>
      </c>
      <c r="Q32" s="7">
        <v>6</v>
      </c>
      <c r="R32" s="7">
        <v>4.2493085898695493E-3</v>
      </c>
      <c r="S32" s="7">
        <v>5.2615331621427234E-3</v>
      </c>
      <c r="U32" s="7">
        <v>0.54726368159203986</v>
      </c>
      <c r="V32" s="7">
        <v>7.6568073563208392E-4</v>
      </c>
    </row>
    <row r="33" spans="1:22" x14ac:dyDescent="0.35">
      <c r="A33" s="24">
        <v>2014</v>
      </c>
      <c r="B33" s="17" t="s">
        <v>24</v>
      </c>
      <c r="C33" s="17" t="s">
        <v>29</v>
      </c>
      <c r="D33" s="17">
        <v>1998</v>
      </c>
      <c r="E33" s="17">
        <v>16</v>
      </c>
      <c r="F33" s="17">
        <v>58</v>
      </c>
      <c r="G33" s="17">
        <v>27</v>
      </c>
      <c r="H33" s="17">
        <v>85</v>
      </c>
      <c r="I33" s="17" t="b">
        <v>1</v>
      </c>
      <c r="J33" s="25">
        <v>0.317647058823529</v>
      </c>
      <c r="K33">
        <f t="shared" si="0"/>
        <v>8.7207214601565627E-4</v>
      </c>
      <c r="L33">
        <f t="shared" si="1"/>
        <v>2.953086768138817E-2</v>
      </c>
      <c r="M33">
        <f t="shared" si="2"/>
        <v>9.3803932634997592E-3</v>
      </c>
      <c r="N33">
        <f t="shared" si="3"/>
        <v>2.953086768138817E-2</v>
      </c>
      <c r="O33">
        <f t="shared" si="4"/>
        <v>0.47249388290221073</v>
      </c>
      <c r="Q33" s="7">
        <v>7</v>
      </c>
      <c r="R33" s="7">
        <v>4.0862281328361482E-3</v>
      </c>
      <c r="S33" s="7">
        <v>4.983717729461286E-3</v>
      </c>
      <c r="U33" s="7">
        <v>0.64676616915422891</v>
      </c>
      <c r="V33" s="7">
        <v>8.2022277286059064E-4</v>
      </c>
    </row>
    <row r="34" spans="1:22" x14ac:dyDescent="0.35">
      <c r="A34" s="3">
        <v>2014</v>
      </c>
      <c r="B34" s="13" t="s">
        <v>269</v>
      </c>
      <c r="C34" s="13" t="s">
        <v>324</v>
      </c>
      <c r="D34" s="13">
        <v>1998</v>
      </c>
      <c r="E34" s="14">
        <v>16</v>
      </c>
      <c r="F34" s="13">
        <v>39</v>
      </c>
      <c r="G34" s="13">
        <v>18</v>
      </c>
      <c r="H34" s="13">
        <v>57</v>
      </c>
      <c r="I34" s="13" t="b">
        <v>1</v>
      </c>
      <c r="J34" s="4">
        <v>0.31578947368421101</v>
      </c>
      <c r="K34">
        <f t="shared" si="0"/>
        <v>5.8480132144579297E-4</v>
      </c>
      <c r="L34">
        <f t="shared" si="1"/>
        <v>2.4182665722492072E-2</v>
      </c>
      <c r="M34">
        <f t="shared" si="2"/>
        <v>7.6366312807869818E-3</v>
      </c>
      <c r="N34">
        <f t="shared" si="3"/>
        <v>2.4182665722492072E-2</v>
      </c>
      <c r="O34">
        <f t="shared" si="4"/>
        <v>0.38692265155987315</v>
      </c>
      <c r="Q34" s="7">
        <v>8</v>
      </c>
      <c r="R34" s="7">
        <v>4.2322105998065362E-3</v>
      </c>
      <c r="S34" s="7">
        <v>4.9418883455905286E-3</v>
      </c>
      <c r="U34" s="7">
        <v>0.74626865671641796</v>
      </c>
      <c r="V34" s="7">
        <v>8.4851458675410741E-4</v>
      </c>
    </row>
    <row r="35" spans="1:22" x14ac:dyDescent="0.35">
      <c r="A35" s="3">
        <v>2014</v>
      </c>
      <c r="B35" s="13" t="s">
        <v>33</v>
      </c>
      <c r="C35" s="13" t="s">
        <v>109</v>
      </c>
      <c r="D35" s="13">
        <v>1998</v>
      </c>
      <c r="E35" s="17">
        <v>16</v>
      </c>
      <c r="F35" s="13">
        <v>39</v>
      </c>
      <c r="G35" s="13">
        <v>18</v>
      </c>
      <c r="H35" s="13">
        <v>57</v>
      </c>
      <c r="I35" s="13" t="b">
        <v>1</v>
      </c>
      <c r="J35" s="4">
        <v>0.31578947368421101</v>
      </c>
      <c r="K35">
        <f t="shared" si="0"/>
        <v>5.8480132144579297E-4</v>
      </c>
      <c r="L35">
        <f t="shared" si="1"/>
        <v>2.4182665722492072E-2</v>
      </c>
      <c r="M35">
        <f t="shared" si="2"/>
        <v>7.6366312807869818E-3</v>
      </c>
      <c r="N35">
        <f t="shared" si="3"/>
        <v>2.4182665722492072E-2</v>
      </c>
      <c r="O35">
        <f t="shared" si="4"/>
        <v>0.38692265155987315</v>
      </c>
      <c r="Q35" s="7">
        <v>9</v>
      </c>
      <c r="R35" s="7">
        <v>4.1870388416297274E-3</v>
      </c>
      <c r="S35" s="7">
        <v>4.6452251776617779E-3</v>
      </c>
      <c r="U35" s="7">
        <v>0.845771144278607</v>
      </c>
      <c r="V35" s="7">
        <v>8.9703967630644084E-4</v>
      </c>
    </row>
    <row r="36" spans="1:22" x14ac:dyDescent="0.35">
      <c r="A36" s="3">
        <v>2017</v>
      </c>
      <c r="B36" s="13" t="s">
        <v>30</v>
      </c>
      <c r="C36" s="13" t="s">
        <v>194</v>
      </c>
      <c r="D36" s="13">
        <v>1997</v>
      </c>
      <c r="E36" s="14">
        <v>20</v>
      </c>
      <c r="F36" s="13">
        <v>61</v>
      </c>
      <c r="G36" s="13">
        <v>28</v>
      </c>
      <c r="H36" s="13">
        <v>89</v>
      </c>
      <c r="I36" s="13" t="b">
        <v>1</v>
      </c>
      <c r="J36" s="4">
        <v>0.31460674157303398</v>
      </c>
      <c r="K36">
        <f t="shared" si="0"/>
        <v>9.1311083523992244E-4</v>
      </c>
      <c r="L36">
        <f t="shared" si="1"/>
        <v>3.0217723859349871E-2</v>
      </c>
      <c r="M36">
        <f t="shared" si="2"/>
        <v>9.5066996411437878E-3</v>
      </c>
      <c r="N36">
        <f t="shared" si="3"/>
        <v>3.0217723859349871E-2</v>
      </c>
      <c r="O36">
        <f t="shared" si="4"/>
        <v>0.60435447718699742</v>
      </c>
      <c r="Q36" s="7">
        <v>10</v>
      </c>
      <c r="R36" s="7">
        <v>4.7058704619303473E-3</v>
      </c>
      <c r="S36" s="7">
        <v>5.1087575655635702E-3</v>
      </c>
      <c r="U36" s="7">
        <v>0.94527363184079605</v>
      </c>
      <c r="V36" s="7">
        <v>8.9703967630644084E-4</v>
      </c>
    </row>
    <row r="37" spans="1:22" x14ac:dyDescent="0.35">
      <c r="A37" s="3">
        <v>2017</v>
      </c>
      <c r="B37" s="13" t="s">
        <v>118</v>
      </c>
      <c r="C37" s="13" t="s">
        <v>119</v>
      </c>
      <c r="D37" s="13">
        <v>2001</v>
      </c>
      <c r="E37" s="17">
        <v>16</v>
      </c>
      <c r="F37" s="13">
        <v>72</v>
      </c>
      <c r="G37" s="13">
        <v>33</v>
      </c>
      <c r="H37" s="13">
        <v>105</v>
      </c>
      <c r="I37" s="13" t="b">
        <v>1</v>
      </c>
      <c r="J37" s="4">
        <v>0.314285714285714</v>
      </c>
      <c r="K37">
        <f t="shared" si="0"/>
        <v>1.0772655921369872E-3</v>
      </c>
      <c r="L37">
        <f t="shared" si="1"/>
        <v>3.2821724393105663E-2</v>
      </c>
      <c r="M37">
        <f t="shared" si="2"/>
        <v>1.0315399094976056E-2</v>
      </c>
      <c r="N37">
        <f t="shared" si="3"/>
        <v>3.2821724393105663E-2</v>
      </c>
      <c r="O37">
        <f t="shared" si="4"/>
        <v>0.5251475902896906</v>
      </c>
      <c r="Q37" s="7">
        <v>11</v>
      </c>
      <c r="R37" s="7">
        <v>4.5198588438420916E-3</v>
      </c>
      <c r="S37" s="7">
        <v>4.8717627384349382E-3</v>
      </c>
      <c r="U37" s="7">
        <v>1.0447761194029852</v>
      </c>
      <c r="V37" s="7">
        <v>9.0596566407636194E-4</v>
      </c>
    </row>
    <row r="38" spans="1:22" x14ac:dyDescent="0.35">
      <c r="A38" s="3">
        <v>2016</v>
      </c>
      <c r="B38" s="13" t="s">
        <v>98</v>
      </c>
      <c r="C38" s="13" t="s">
        <v>99</v>
      </c>
      <c r="D38" s="13">
        <v>1999</v>
      </c>
      <c r="E38" s="14">
        <v>17</v>
      </c>
      <c r="F38" s="13">
        <v>35</v>
      </c>
      <c r="G38" s="13">
        <v>16</v>
      </c>
      <c r="H38" s="13">
        <v>51</v>
      </c>
      <c r="I38" s="13" t="b">
        <v>1</v>
      </c>
      <c r="J38" s="4">
        <v>0.31372549019607798</v>
      </c>
      <c r="K38">
        <f t="shared" si="0"/>
        <v>5.2324328760939372E-4</v>
      </c>
      <c r="L38">
        <f t="shared" si="1"/>
        <v>2.287451174581424E-2</v>
      </c>
      <c r="M38">
        <f t="shared" si="2"/>
        <v>7.1763174104515163E-3</v>
      </c>
      <c r="N38">
        <f t="shared" si="3"/>
        <v>2.287451174581424E-2</v>
      </c>
      <c r="O38">
        <f t="shared" si="4"/>
        <v>0.38886669967884208</v>
      </c>
      <c r="Q38" s="7">
        <v>12</v>
      </c>
      <c r="R38" s="7">
        <v>4.3542455909762485E-3</v>
      </c>
      <c r="S38" s="7">
        <v>4.5238363877627159E-3</v>
      </c>
      <c r="U38" s="7">
        <v>1.1442786069651742</v>
      </c>
      <c r="V38" s="7">
        <v>1.0676907743176144E-3</v>
      </c>
    </row>
    <row r="39" spans="1:22" x14ac:dyDescent="0.35">
      <c r="A39" s="3">
        <v>2014</v>
      </c>
      <c r="B39" s="13" t="s">
        <v>190</v>
      </c>
      <c r="C39" s="13" t="s">
        <v>259</v>
      </c>
      <c r="D39" s="13">
        <v>1998</v>
      </c>
      <c r="E39" s="17">
        <v>16</v>
      </c>
      <c r="F39" s="13">
        <v>40</v>
      </c>
      <c r="G39" s="13">
        <v>18</v>
      </c>
      <c r="H39" s="13">
        <v>58</v>
      </c>
      <c r="I39" s="13" t="b">
        <v>1</v>
      </c>
      <c r="J39" s="4">
        <v>0.31034482758620702</v>
      </c>
      <c r="K39">
        <f t="shared" si="0"/>
        <v>5.9506099375185957E-4</v>
      </c>
      <c r="L39">
        <f t="shared" si="1"/>
        <v>2.4393872053281324E-2</v>
      </c>
      <c r="M39">
        <f t="shared" si="2"/>
        <v>7.570512016535586E-3</v>
      </c>
      <c r="N39">
        <f t="shared" si="3"/>
        <v>2.4393872053281324E-2</v>
      </c>
      <c r="O39">
        <f t="shared" si="4"/>
        <v>0.39030195285250119</v>
      </c>
      <c r="Q39" s="7">
        <v>13</v>
      </c>
      <c r="R39" s="7">
        <v>7.1839901044030742E-3</v>
      </c>
      <c r="S39" s="7">
        <v>7.3102114334569531E-3</v>
      </c>
      <c r="U39" s="7">
        <v>1.2437810945273633</v>
      </c>
      <c r="V39" s="7">
        <v>1.1246737776917279E-3</v>
      </c>
    </row>
    <row r="40" spans="1:22" x14ac:dyDescent="0.35">
      <c r="A40" s="5">
        <v>2013</v>
      </c>
      <c r="B40" s="14" t="s">
        <v>30</v>
      </c>
      <c r="C40" s="14" t="s">
        <v>47</v>
      </c>
      <c r="D40" s="14">
        <v>1997</v>
      </c>
      <c r="E40" s="14">
        <v>16</v>
      </c>
      <c r="F40" s="14">
        <v>96</v>
      </c>
      <c r="G40" s="14">
        <v>43</v>
      </c>
      <c r="H40" s="14">
        <v>139</v>
      </c>
      <c r="I40" s="14" t="b">
        <v>1</v>
      </c>
      <c r="J40" s="6">
        <v>0.30935251798561197</v>
      </c>
      <c r="K40">
        <f t="shared" si="0"/>
        <v>1.4260944505432496E-3</v>
      </c>
      <c r="L40">
        <f t="shared" si="1"/>
        <v>3.7763665745571488E-2</v>
      </c>
      <c r="M40">
        <f t="shared" si="2"/>
        <v>1.1682285086759543E-2</v>
      </c>
      <c r="N40">
        <f t="shared" si="3"/>
        <v>3.7763665745571488E-2</v>
      </c>
      <c r="O40">
        <f t="shared" si="4"/>
        <v>0.60421865192914381</v>
      </c>
      <c r="Q40" s="7">
        <v>14</v>
      </c>
      <c r="R40" s="7">
        <v>4.9696977916900836E-3</v>
      </c>
      <c r="S40" s="7">
        <v>4.9954161019409946E-3</v>
      </c>
      <c r="U40" s="7">
        <v>1.3432835820895523</v>
      </c>
      <c r="V40" s="7">
        <v>1.1459659921553161E-3</v>
      </c>
    </row>
    <row r="41" spans="1:22" x14ac:dyDescent="0.35">
      <c r="A41" s="3">
        <v>2017</v>
      </c>
      <c r="B41" s="13" t="s">
        <v>52</v>
      </c>
      <c r="C41" s="13" t="s">
        <v>53</v>
      </c>
      <c r="D41" s="13">
        <v>2001</v>
      </c>
      <c r="E41" s="17">
        <v>16</v>
      </c>
      <c r="F41" s="13">
        <v>45</v>
      </c>
      <c r="G41" s="13">
        <v>20</v>
      </c>
      <c r="H41" s="13">
        <v>65</v>
      </c>
      <c r="I41" s="13" t="b">
        <v>1</v>
      </c>
      <c r="J41" s="4">
        <v>0.30769230769230799</v>
      </c>
      <c r="K41">
        <f t="shared" si="0"/>
        <v>6.6687869989432542E-4</v>
      </c>
      <c r="L41">
        <f t="shared" si="1"/>
        <v>2.5823994654087221E-2</v>
      </c>
      <c r="M41">
        <f t="shared" si="2"/>
        <v>7.9458445089499227E-3</v>
      </c>
      <c r="N41">
        <f t="shared" si="3"/>
        <v>2.5823994654087221E-2</v>
      </c>
      <c r="O41">
        <f t="shared" si="4"/>
        <v>0.41318391446539554</v>
      </c>
      <c r="Q41" s="7">
        <v>15</v>
      </c>
      <c r="R41" s="7">
        <v>5.1392635672679069E-3</v>
      </c>
      <c r="S41" s="7">
        <v>5.1628983950213871E-3</v>
      </c>
      <c r="U41" s="7">
        <v>1.4427860696517414</v>
      </c>
      <c r="V41" s="7">
        <v>1.1568137822822841E-3</v>
      </c>
    </row>
    <row r="42" spans="1:22" x14ac:dyDescent="0.35">
      <c r="A42" s="5">
        <v>2014</v>
      </c>
      <c r="B42" s="14" t="s">
        <v>26</v>
      </c>
      <c r="C42" s="14" t="s">
        <v>88</v>
      </c>
      <c r="D42" s="14">
        <v>1993</v>
      </c>
      <c r="E42" s="14">
        <v>21</v>
      </c>
      <c r="F42" s="14">
        <v>41</v>
      </c>
      <c r="G42" s="14">
        <v>18</v>
      </c>
      <c r="H42" s="14">
        <v>59</v>
      </c>
      <c r="I42" s="14" t="b">
        <v>1</v>
      </c>
      <c r="J42" s="6">
        <v>0.305084745762712</v>
      </c>
      <c r="K42">
        <f t="shared" si="0"/>
        <v>6.0532066605792606E-4</v>
      </c>
      <c r="L42">
        <f t="shared" si="1"/>
        <v>2.4603265353564881E-2</v>
      </c>
      <c r="M42">
        <f t="shared" si="2"/>
        <v>7.5060809553248826E-3</v>
      </c>
      <c r="N42">
        <f t="shared" si="3"/>
        <v>2.4603265353564881E-2</v>
      </c>
      <c r="O42">
        <f t="shared" si="4"/>
        <v>0.51666857242486253</v>
      </c>
      <c r="Q42" s="7">
        <v>16</v>
      </c>
      <c r="R42" s="7">
        <v>5.2560799291278349E-3</v>
      </c>
      <c r="S42" s="7">
        <v>5.1528897268050483E-3</v>
      </c>
      <c r="U42" s="7">
        <v>1.5422885572139304</v>
      </c>
      <c r="V42" s="7">
        <v>1.1828128438407031E-3</v>
      </c>
    </row>
    <row r="43" spans="1:22" x14ac:dyDescent="0.35">
      <c r="A43" s="24">
        <v>2017</v>
      </c>
      <c r="B43" s="17" t="s">
        <v>24</v>
      </c>
      <c r="C43" s="17" t="s">
        <v>121</v>
      </c>
      <c r="D43" s="17">
        <v>1996</v>
      </c>
      <c r="E43" s="17">
        <v>21</v>
      </c>
      <c r="F43" s="17">
        <v>64</v>
      </c>
      <c r="G43" s="17">
        <v>28</v>
      </c>
      <c r="H43" s="17">
        <v>92</v>
      </c>
      <c r="I43" s="17" t="b">
        <v>1</v>
      </c>
      <c r="J43" s="25">
        <v>0.30434782608695699</v>
      </c>
      <c r="K43">
        <f t="shared" si="0"/>
        <v>9.4388985215812212E-4</v>
      </c>
      <c r="L43">
        <f t="shared" si="1"/>
        <v>3.0722790435735524E-2</v>
      </c>
      <c r="M43">
        <f t="shared" si="2"/>
        <v>9.350414480441261E-3</v>
      </c>
      <c r="N43">
        <f t="shared" si="3"/>
        <v>3.0722790435735524E-2</v>
      </c>
      <c r="O43">
        <f t="shared" si="4"/>
        <v>0.64517859915044595</v>
      </c>
      <c r="Q43" s="7">
        <v>17</v>
      </c>
      <c r="R43" s="7">
        <v>3.8875679682844181E-3</v>
      </c>
      <c r="S43" s="7">
        <v>3.813140176364659E-3</v>
      </c>
      <c r="U43" s="7">
        <v>1.6417910447761195</v>
      </c>
      <c r="V43" s="7">
        <v>1.1828128438407031E-3</v>
      </c>
    </row>
    <row r="44" spans="1:22" x14ac:dyDescent="0.35">
      <c r="A44" s="5">
        <v>2017</v>
      </c>
      <c r="B44" s="14" t="s">
        <v>24</v>
      </c>
      <c r="C44" s="14" t="s">
        <v>134</v>
      </c>
      <c r="D44" s="14">
        <v>2001</v>
      </c>
      <c r="E44" s="14">
        <v>16</v>
      </c>
      <c r="F44" s="14">
        <v>53</v>
      </c>
      <c r="G44" s="14">
        <v>23</v>
      </c>
      <c r="H44" s="14">
        <v>76</v>
      </c>
      <c r="I44" s="14" t="b">
        <v>1</v>
      </c>
      <c r="J44" s="6">
        <v>0.30263157894736797</v>
      </c>
      <c r="K44">
        <f t="shared" si="0"/>
        <v>7.7973509526105733E-4</v>
      </c>
      <c r="L44">
        <f t="shared" si="1"/>
        <v>2.7923737129207066E-2</v>
      </c>
      <c r="M44">
        <f t="shared" si="2"/>
        <v>8.4506046575231787E-3</v>
      </c>
      <c r="N44">
        <f t="shared" si="3"/>
        <v>2.7923737129207066E-2</v>
      </c>
      <c r="O44">
        <f t="shared" si="4"/>
        <v>0.44677979406731305</v>
      </c>
      <c r="Q44" s="7">
        <v>18</v>
      </c>
      <c r="R44" s="7">
        <v>5.0278497281357557E-3</v>
      </c>
      <c r="S44" s="7">
        <v>4.7576978560972052E-3</v>
      </c>
      <c r="U44" s="7">
        <v>1.7412935323383085</v>
      </c>
      <c r="V44" s="7">
        <v>1.2106475425553134E-3</v>
      </c>
    </row>
    <row r="45" spans="1:22" x14ac:dyDescent="0.35">
      <c r="A45" s="24">
        <v>2013</v>
      </c>
      <c r="B45" s="17" t="s">
        <v>30</v>
      </c>
      <c r="C45" s="17" t="s">
        <v>162</v>
      </c>
      <c r="D45" s="17">
        <v>1996</v>
      </c>
      <c r="E45" s="17">
        <v>17</v>
      </c>
      <c r="F45" s="17">
        <v>60</v>
      </c>
      <c r="G45" s="17">
        <v>26</v>
      </c>
      <c r="H45" s="17">
        <v>86</v>
      </c>
      <c r="I45" s="17" t="b">
        <v>1</v>
      </c>
      <c r="J45" s="25">
        <v>0.30232558139534899</v>
      </c>
      <c r="K45">
        <f t="shared" si="0"/>
        <v>8.8233181832172275E-4</v>
      </c>
      <c r="L45">
        <f t="shared" si="1"/>
        <v>2.9704070736545903E-2</v>
      </c>
      <c r="M45">
        <f t="shared" si="2"/>
        <v>8.9803004552348117E-3</v>
      </c>
      <c r="N45">
        <f t="shared" si="3"/>
        <v>2.9704070736545903E-2</v>
      </c>
      <c r="O45">
        <f t="shared" si="4"/>
        <v>0.5049692025212803</v>
      </c>
      <c r="Q45" s="7">
        <v>19</v>
      </c>
      <c r="R45" s="7">
        <v>5.0388639899775177E-3</v>
      </c>
      <c r="S45" s="7">
        <v>4.7466835942554433E-3</v>
      </c>
      <c r="U45" s="7">
        <v>1.8407960199004976</v>
      </c>
      <c r="V45" s="7">
        <v>1.2303341592908885E-3</v>
      </c>
    </row>
    <row r="46" spans="1:22" x14ac:dyDescent="0.35">
      <c r="A46" s="5">
        <v>2016</v>
      </c>
      <c r="B46" s="14" t="s">
        <v>30</v>
      </c>
      <c r="C46" s="14" t="s">
        <v>162</v>
      </c>
      <c r="D46" s="14">
        <v>1996</v>
      </c>
      <c r="E46" s="14">
        <v>20</v>
      </c>
      <c r="F46" s="14">
        <v>60</v>
      </c>
      <c r="G46" s="14">
        <v>26</v>
      </c>
      <c r="H46" s="14">
        <v>86</v>
      </c>
      <c r="I46" s="14" t="b">
        <v>1</v>
      </c>
      <c r="J46" s="6">
        <v>0.30232558139534899</v>
      </c>
      <c r="K46">
        <f t="shared" si="0"/>
        <v>8.8233181832172275E-4</v>
      </c>
      <c r="L46">
        <f t="shared" si="1"/>
        <v>2.9704070736545903E-2</v>
      </c>
      <c r="M46">
        <f t="shared" si="2"/>
        <v>8.9803004552348117E-3</v>
      </c>
      <c r="N46">
        <f t="shared" si="3"/>
        <v>2.9704070736545903E-2</v>
      </c>
      <c r="O46">
        <f t="shared" si="4"/>
        <v>0.59408141473091802</v>
      </c>
      <c r="Q46" s="7">
        <v>20</v>
      </c>
      <c r="R46" s="7">
        <v>4.1417136933088669E-3</v>
      </c>
      <c r="S46" s="7">
        <v>3.9191748808551485E-3</v>
      </c>
      <c r="U46" s="7">
        <v>1.9402985074626866</v>
      </c>
      <c r="V46" s="7">
        <v>1.2840856304515385E-3</v>
      </c>
    </row>
    <row r="47" spans="1:22" x14ac:dyDescent="0.35">
      <c r="A47" s="24">
        <v>2017</v>
      </c>
      <c r="B47" s="17" t="s">
        <v>98</v>
      </c>
      <c r="C47" s="17" t="s">
        <v>99</v>
      </c>
      <c r="D47" s="17">
        <v>1999</v>
      </c>
      <c r="E47" s="17">
        <v>18</v>
      </c>
      <c r="F47" s="17">
        <v>42</v>
      </c>
      <c r="G47" s="17">
        <v>18</v>
      </c>
      <c r="H47" s="17">
        <v>60</v>
      </c>
      <c r="I47" s="17" t="b">
        <v>1</v>
      </c>
      <c r="J47" s="25">
        <v>0.3</v>
      </c>
      <c r="K47">
        <f t="shared" si="0"/>
        <v>6.1558033836399265E-4</v>
      </c>
      <c r="L47">
        <f t="shared" si="1"/>
        <v>2.4810891526988559E-2</v>
      </c>
      <c r="M47">
        <f t="shared" si="2"/>
        <v>7.4432674580965676E-3</v>
      </c>
      <c r="N47">
        <f t="shared" si="3"/>
        <v>2.4810891526988559E-2</v>
      </c>
      <c r="O47">
        <f t="shared" si="4"/>
        <v>0.44659604748579407</v>
      </c>
      <c r="Q47" s="7">
        <v>21</v>
      </c>
      <c r="R47" s="7">
        <v>5.9344508802716602E-3</v>
      </c>
      <c r="S47" s="7">
        <v>5.4156944204493546E-3</v>
      </c>
      <c r="U47" s="7">
        <v>2.0398009950248759</v>
      </c>
      <c r="V47" s="7">
        <v>1.2840856304515385E-3</v>
      </c>
    </row>
    <row r="48" spans="1:22" x14ac:dyDescent="0.35">
      <c r="A48" s="5">
        <v>2013</v>
      </c>
      <c r="B48" s="14" t="s">
        <v>79</v>
      </c>
      <c r="C48" s="14" t="s">
        <v>81</v>
      </c>
      <c r="D48" s="14">
        <v>1997</v>
      </c>
      <c r="E48" s="14">
        <v>16</v>
      </c>
      <c r="F48" s="14">
        <v>35</v>
      </c>
      <c r="G48" s="14">
        <v>15</v>
      </c>
      <c r="H48" s="14">
        <v>50</v>
      </c>
      <c r="I48" s="14" t="b">
        <v>1</v>
      </c>
      <c r="J48" s="6">
        <v>0.3</v>
      </c>
      <c r="K48">
        <f t="shared" si="0"/>
        <v>5.1298361530332723E-4</v>
      </c>
      <c r="L48">
        <f t="shared" si="1"/>
        <v>2.2649141601909048E-2</v>
      </c>
      <c r="M48">
        <f t="shared" si="2"/>
        <v>6.7947424805727139E-3</v>
      </c>
      <c r="N48">
        <f t="shared" si="3"/>
        <v>2.2649141601909048E-2</v>
      </c>
      <c r="O48">
        <f t="shared" si="4"/>
        <v>0.36238626563054477</v>
      </c>
      <c r="Q48" s="7">
        <v>22</v>
      </c>
      <c r="R48" s="7">
        <v>4.9785161364779076E-3</v>
      </c>
      <c r="S48" s="7">
        <v>4.5719283118203346E-3</v>
      </c>
      <c r="U48" s="7">
        <v>2.1393034825870649</v>
      </c>
      <c r="V48" s="7">
        <v>1.3076488000776151E-3</v>
      </c>
    </row>
    <row r="49" spans="1:22" x14ac:dyDescent="0.35">
      <c r="A49" s="3">
        <v>2016</v>
      </c>
      <c r="B49" s="13" t="s">
        <v>79</v>
      </c>
      <c r="C49" s="13" t="s">
        <v>125</v>
      </c>
      <c r="D49" s="13">
        <v>2000</v>
      </c>
      <c r="E49" s="17">
        <v>16</v>
      </c>
      <c r="F49" s="13">
        <v>47</v>
      </c>
      <c r="G49" s="13">
        <v>20</v>
      </c>
      <c r="H49" s="13">
        <v>67</v>
      </c>
      <c r="I49" s="13" t="b">
        <v>1</v>
      </c>
      <c r="J49" s="4">
        <v>0.29850746268656703</v>
      </c>
      <c r="K49">
        <f t="shared" si="0"/>
        <v>6.873980445064585E-4</v>
      </c>
      <c r="L49">
        <f t="shared" si="1"/>
        <v>2.621827691719001E-2</v>
      </c>
      <c r="M49">
        <f t="shared" si="2"/>
        <v>7.826351318564179E-3</v>
      </c>
      <c r="N49">
        <f t="shared" si="3"/>
        <v>2.621827691719001E-2</v>
      </c>
      <c r="O49">
        <f t="shared" si="4"/>
        <v>0.41949243067504016</v>
      </c>
      <c r="Q49" s="7">
        <v>23</v>
      </c>
      <c r="R49" s="7">
        <v>4.9079600186494902E-3</v>
      </c>
      <c r="S49" s="7">
        <v>4.4617585638481927E-3</v>
      </c>
      <c r="U49" s="7">
        <v>2.238805970149254</v>
      </c>
      <c r="V49" s="7">
        <v>1.3285725094520314E-3</v>
      </c>
    </row>
    <row r="50" spans="1:22" x14ac:dyDescent="0.35">
      <c r="A50" s="3">
        <v>2015</v>
      </c>
      <c r="B50" s="13" t="s">
        <v>30</v>
      </c>
      <c r="C50" s="13" t="s">
        <v>132</v>
      </c>
      <c r="D50" s="13">
        <v>1997</v>
      </c>
      <c r="E50" s="14">
        <v>18</v>
      </c>
      <c r="F50" s="13">
        <v>73</v>
      </c>
      <c r="G50" s="13">
        <v>31</v>
      </c>
      <c r="H50" s="13">
        <v>104</v>
      </c>
      <c r="I50" s="13" t="b">
        <v>1</v>
      </c>
      <c r="J50" s="4">
        <v>0.29807692307692302</v>
      </c>
      <c r="K50">
        <f t="shared" si="0"/>
        <v>1.0670059198309206E-3</v>
      </c>
      <c r="L50">
        <f t="shared" si="1"/>
        <v>3.2665056556371072E-2</v>
      </c>
      <c r="M50">
        <f t="shared" si="2"/>
        <v>9.7366995504567597E-3</v>
      </c>
      <c r="N50">
        <f t="shared" si="3"/>
        <v>3.2665056556371072E-2</v>
      </c>
      <c r="O50">
        <f t="shared" si="4"/>
        <v>0.58797101801467933</v>
      </c>
      <c r="Q50" s="7">
        <v>24</v>
      </c>
      <c r="R50" s="7">
        <v>4.738437428107093E-3</v>
      </c>
      <c r="S50" s="7">
        <v>4.2589527934267235E-3</v>
      </c>
      <c r="U50" s="7">
        <v>2.338308457711443</v>
      </c>
      <c r="V50" s="7">
        <v>1.3285725094520314E-3</v>
      </c>
    </row>
    <row r="51" spans="1:22" x14ac:dyDescent="0.35">
      <c r="A51" s="3">
        <v>2013</v>
      </c>
      <c r="B51" s="13" t="s">
        <v>30</v>
      </c>
      <c r="C51" s="13" t="s">
        <v>127</v>
      </c>
      <c r="D51" s="13">
        <v>1997</v>
      </c>
      <c r="E51" s="17">
        <v>16</v>
      </c>
      <c r="F51" s="13">
        <v>111</v>
      </c>
      <c r="G51" s="13">
        <v>47</v>
      </c>
      <c r="H51" s="13">
        <v>158</v>
      </c>
      <c r="I51" s="13" t="b">
        <v>1</v>
      </c>
      <c r="J51" s="4">
        <v>0.29746835443038</v>
      </c>
      <c r="K51">
        <f t="shared" si="0"/>
        <v>1.621028224358514E-3</v>
      </c>
      <c r="L51">
        <f t="shared" si="1"/>
        <v>4.0261994788615654E-2</v>
      </c>
      <c r="M51">
        <f t="shared" si="2"/>
        <v>1.1976669335854034E-2</v>
      </c>
      <c r="N51">
        <f t="shared" si="3"/>
        <v>4.0261994788615654E-2</v>
      </c>
      <c r="O51">
        <f t="shared" si="4"/>
        <v>0.64419191661785047</v>
      </c>
      <c r="Q51" s="7">
        <v>25</v>
      </c>
      <c r="R51" s="7">
        <v>6.6262637222534448E-3</v>
      </c>
      <c r="S51" s="7">
        <v>5.9191028759785404E-3</v>
      </c>
      <c r="U51" s="7">
        <v>2.4378109452736321</v>
      </c>
      <c r="V51" s="7">
        <v>1.3325586345491586E-3</v>
      </c>
    </row>
    <row r="52" spans="1:22" x14ac:dyDescent="0.35">
      <c r="A52" s="5">
        <v>2013</v>
      </c>
      <c r="B52" s="14" t="s">
        <v>30</v>
      </c>
      <c r="C52" s="14" t="s">
        <v>162</v>
      </c>
      <c r="D52" s="14">
        <v>1993</v>
      </c>
      <c r="E52" s="14">
        <v>20</v>
      </c>
      <c r="F52" s="14">
        <v>38</v>
      </c>
      <c r="G52" s="14">
        <v>16</v>
      </c>
      <c r="H52" s="14">
        <v>54</v>
      </c>
      <c r="I52" s="14" t="b">
        <v>1</v>
      </c>
      <c r="J52" s="6">
        <v>0.296296296296296</v>
      </c>
      <c r="K52">
        <f t="shared" si="0"/>
        <v>5.540223045275934E-4</v>
      </c>
      <c r="L52">
        <f t="shared" si="1"/>
        <v>2.3537678401397054E-2</v>
      </c>
      <c r="M52">
        <f t="shared" si="2"/>
        <v>6.9741269337472685E-3</v>
      </c>
      <c r="N52">
        <f t="shared" si="3"/>
        <v>2.3537678401397054E-2</v>
      </c>
      <c r="O52">
        <f t="shared" si="4"/>
        <v>0.47075356802794111</v>
      </c>
      <c r="Q52" s="7">
        <v>26</v>
      </c>
      <c r="R52" s="7">
        <v>6.1983021507704492E-3</v>
      </c>
      <c r="S52" s="7">
        <v>5.501144704454659E-3</v>
      </c>
      <c r="U52" s="7">
        <v>2.5373134328358211</v>
      </c>
      <c r="V52" s="7">
        <v>1.3580999487348257E-3</v>
      </c>
    </row>
    <row r="53" spans="1:22" x14ac:dyDescent="0.35">
      <c r="A53" s="24">
        <v>2015</v>
      </c>
      <c r="B53" s="17" t="s">
        <v>30</v>
      </c>
      <c r="C53" s="17" t="s">
        <v>166</v>
      </c>
      <c r="D53" s="17">
        <v>1999</v>
      </c>
      <c r="E53" s="17">
        <v>16</v>
      </c>
      <c r="F53" s="17">
        <v>38</v>
      </c>
      <c r="G53" s="17">
        <v>16</v>
      </c>
      <c r="H53" s="17">
        <v>54</v>
      </c>
      <c r="I53" s="17" t="b">
        <v>1</v>
      </c>
      <c r="J53" s="25">
        <v>0.296296296296296</v>
      </c>
      <c r="K53">
        <f t="shared" si="0"/>
        <v>5.540223045275934E-4</v>
      </c>
      <c r="L53">
        <f t="shared" si="1"/>
        <v>2.3537678401397054E-2</v>
      </c>
      <c r="M53">
        <f t="shared" si="2"/>
        <v>6.9741269337472685E-3</v>
      </c>
      <c r="N53">
        <f t="shared" si="3"/>
        <v>2.3537678401397054E-2</v>
      </c>
      <c r="O53">
        <f t="shared" si="4"/>
        <v>0.37660285442235286</v>
      </c>
      <c r="Q53" s="7">
        <v>27</v>
      </c>
      <c r="R53" s="7">
        <v>6.1107402073436335E-3</v>
      </c>
      <c r="S53" s="7">
        <v>5.4417119976573804E-3</v>
      </c>
      <c r="U53" s="7">
        <v>2.6368159203980102</v>
      </c>
      <c r="V53" s="7">
        <v>1.4148806590071478E-3</v>
      </c>
    </row>
    <row r="54" spans="1:22" x14ac:dyDescent="0.35">
      <c r="A54" s="3">
        <v>2016</v>
      </c>
      <c r="B54" s="13" t="s">
        <v>30</v>
      </c>
      <c r="C54" s="13" t="s">
        <v>280</v>
      </c>
      <c r="D54" s="13">
        <v>1996</v>
      </c>
      <c r="E54" s="14">
        <v>20</v>
      </c>
      <c r="F54" s="13">
        <v>38</v>
      </c>
      <c r="G54" s="13">
        <v>16</v>
      </c>
      <c r="H54" s="13">
        <v>54</v>
      </c>
      <c r="I54" s="13" t="b">
        <v>1</v>
      </c>
      <c r="J54" s="4">
        <v>0.296296296296296</v>
      </c>
      <c r="K54">
        <f t="shared" si="0"/>
        <v>5.540223045275934E-4</v>
      </c>
      <c r="L54">
        <f t="shared" si="1"/>
        <v>2.3537678401397054E-2</v>
      </c>
      <c r="M54">
        <f t="shared" si="2"/>
        <v>6.9741269337472685E-3</v>
      </c>
      <c r="N54">
        <f t="shared" si="3"/>
        <v>2.3537678401397054E-2</v>
      </c>
      <c r="O54">
        <f t="shared" si="4"/>
        <v>0.47075356802794111</v>
      </c>
      <c r="Q54" s="7">
        <v>28</v>
      </c>
      <c r="R54" s="7">
        <v>5.2613231230922968E-3</v>
      </c>
      <c r="S54" s="7">
        <v>4.5300474593258731E-3</v>
      </c>
      <c r="U54" s="7">
        <v>2.7363184079601992</v>
      </c>
      <c r="V54" s="7">
        <v>1.4414951665381057E-3</v>
      </c>
    </row>
    <row r="55" spans="1:22" x14ac:dyDescent="0.35">
      <c r="A55" s="3">
        <v>2017</v>
      </c>
      <c r="B55" s="13" t="s">
        <v>30</v>
      </c>
      <c r="C55" s="13" t="s">
        <v>50</v>
      </c>
      <c r="D55" s="13">
        <v>1997</v>
      </c>
      <c r="E55" s="17">
        <v>20</v>
      </c>
      <c r="F55" s="13">
        <v>81</v>
      </c>
      <c r="G55" s="13">
        <v>34</v>
      </c>
      <c r="H55" s="13">
        <v>115</v>
      </c>
      <c r="I55" s="13" t="b">
        <v>1</v>
      </c>
      <c r="J55" s="4">
        <v>0.29565217391304299</v>
      </c>
      <c r="K55">
        <f t="shared" si="0"/>
        <v>1.1798623151976525E-3</v>
      </c>
      <c r="L55">
        <f t="shared" si="1"/>
        <v>3.4349123936392507E-2</v>
      </c>
      <c r="M55">
        <f t="shared" si="2"/>
        <v>1.0155393163802985E-2</v>
      </c>
      <c r="N55">
        <f t="shared" si="3"/>
        <v>3.4349123936392507E-2</v>
      </c>
      <c r="O55">
        <f t="shared" si="4"/>
        <v>0.68698247872785012</v>
      </c>
      <c r="Q55" s="7">
        <v>29</v>
      </c>
      <c r="R55" s="7">
        <v>5.4147556116209182E-3</v>
      </c>
      <c r="S55" s="7">
        <v>4.6671487076220689E-3</v>
      </c>
      <c r="U55" s="7">
        <v>2.8358208955223883</v>
      </c>
      <c r="V55" s="7">
        <v>1.5537182957678949E-3</v>
      </c>
    </row>
    <row r="56" spans="1:22" x14ac:dyDescent="0.35">
      <c r="A56" s="5">
        <v>2015</v>
      </c>
      <c r="B56" s="14" t="s">
        <v>30</v>
      </c>
      <c r="C56" s="14" t="s">
        <v>127</v>
      </c>
      <c r="D56" s="14">
        <v>1996</v>
      </c>
      <c r="E56" s="14">
        <v>19</v>
      </c>
      <c r="F56" s="14">
        <v>46</v>
      </c>
      <c r="G56" s="14">
        <v>19</v>
      </c>
      <c r="H56" s="14">
        <v>65</v>
      </c>
      <c r="I56" s="14" t="b">
        <v>1</v>
      </c>
      <c r="J56" s="6">
        <v>0.29230769230769199</v>
      </c>
      <c r="K56">
        <f t="shared" si="0"/>
        <v>6.6687869989432542E-4</v>
      </c>
      <c r="L56">
        <f t="shared" si="1"/>
        <v>2.5823994654087221E-2</v>
      </c>
      <c r="M56">
        <f t="shared" si="2"/>
        <v>7.54855228350241E-3</v>
      </c>
      <c r="N56">
        <f t="shared" si="3"/>
        <v>2.5823994654087221E-2</v>
      </c>
      <c r="O56">
        <f t="shared" si="4"/>
        <v>0.49065589842765722</v>
      </c>
      <c r="Q56" s="7">
        <v>30</v>
      </c>
      <c r="R56" s="7">
        <v>4.654884336944041E-3</v>
      </c>
      <c r="S56" s="7">
        <v>4.027286610454415E-3</v>
      </c>
      <c r="U56" s="7">
        <v>2.9353233830845773</v>
      </c>
      <c r="V56" s="7">
        <v>1.6015361614764231E-3</v>
      </c>
    </row>
    <row r="57" spans="1:22" x14ac:dyDescent="0.35">
      <c r="A57" s="24">
        <v>2017</v>
      </c>
      <c r="B57" s="17" t="s">
        <v>30</v>
      </c>
      <c r="C57" s="17" t="s">
        <v>47</v>
      </c>
      <c r="D57" s="17">
        <v>1997</v>
      </c>
      <c r="E57" s="17">
        <v>20</v>
      </c>
      <c r="F57" s="17">
        <v>46</v>
      </c>
      <c r="G57" s="17">
        <v>19</v>
      </c>
      <c r="H57" s="17">
        <v>65</v>
      </c>
      <c r="I57" s="17" t="b">
        <v>1</v>
      </c>
      <c r="J57" s="25">
        <v>0.29230769230769199</v>
      </c>
      <c r="K57">
        <f t="shared" si="0"/>
        <v>6.6687869989432542E-4</v>
      </c>
      <c r="L57">
        <f t="shared" si="1"/>
        <v>2.5823994654087221E-2</v>
      </c>
      <c r="M57">
        <f t="shared" si="2"/>
        <v>7.54855228350241E-3</v>
      </c>
      <c r="N57">
        <f t="shared" si="3"/>
        <v>2.5823994654087221E-2</v>
      </c>
      <c r="O57">
        <f t="shared" si="4"/>
        <v>0.51647989308174447</v>
      </c>
      <c r="Q57" s="7">
        <v>31</v>
      </c>
      <c r="R57" s="7">
        <v>5.0576888608909552E-3</v>
      </c>
      <c r="S57" s="7">
        <v>4.3227044026088041E-3</v>
      </c>
      <c r="U57" s="7">
        <v>3.0348258706467663</v>
      </c>
      <c r="V57" s="7">
        <v>1.6271623672232279E-3</v>
      </c>
    </row>
    <row r="58" spans="1:22" x14ac:dyDescent="0.35">
      <c r="A58" s="5">
        <v>2013</v>
      </c>
      <c r="B58" s="14" t="s">
        <v>30</v>
      </c>
      <c r="C58" s="14" t="s">
        <v>56</v>
      </c>
      <c r="D58" s="14">
        <v>1997</v>
      </c>
      <c r="E58" s="14">
        <v>16</v>
      </c>
      <c r="F58" s="14">
        <v>56</v>
      </c>
      <c r="G58" s="14">
        <v>23</v>
      </c>
      <c r="H58" s="14">
        <v>79</v>
      </c>
      <c r="I58" s="14" t="b">
        <v>1</v>
      </c>
      <c r="J58" s="6">
        <v>0.291139240506329</v>
      </c>
      <c r="K58">
        <f t="shared" si="0"/>
        <v>8.1051411217925701E-4</v>
      </c>
      <c r="L58">
        <f t="shared" si="1"/>
        <v>2.8469529539127566E-2</v>
      </c>
      <c r="M58">
        <f t="shared" si="2"/>
        <v>8.2885972075940981E-3</v>
      </c>
      <c r="N58">
        <f t="shared" si="3"/>
        <v>2.8469529539127566E-2</v>
      </c>
      <c r="O58">
        <f t="shared" si="4"/>
        <v>0.45551247262604105</v>
      </c>
      <c r="Q58" s="7">
        <v>32</v>
      </c>
      <c r="R58" s="7">
        <v>4.1417136933088669E-3</v>
      </c>
      <c r="S58" s="7">
        <v>3.4949175874781149E-3</v>
      </c>
      <c r="U58" s="7">
        <v>3.1343283582089554</v>
      </c>
      <c r="V58" s="7">
        <v>1.6540594351325713E-3</v>
      </c>
    </row>
    <row r="59" spans="1:22" x14ac:dyDescent="0.35">
      <c r="A59" s="24">
        <v>2017</v>
      </c>
      <c r="B59" s="17" t="s">
        <v>94</v>
      </c>
      <c r="C59" s="17" t="s">
        <v>95</v>
      </c>
      <c r="D59" s="17">
        <v>2000</v>
      </c>
      <c r="E59" s="17">
        <v>17</v>
      </c>
      <c r="F59" s="17">
        <v>39</v>
      </c>
      <c r="G59" s="17">
        <v>16</v>
      </c>
      <c r="H59" s="17">
        <v>55</v>
      </c>
      <c r="I59" s="17" t="b">
        <v>1</v>
      </c>
      <c r="J59" s="25">
        <v>0.29090909090909101</v>
      </c>
      <c r="K59">
        <f t="shared" si="0"/>
        <v>5.6428197683365989E-4</v>
      </c>
      <c r="L59">
        <f t="shared" si="1"/>
        <v>2.375462011554089E-2</v>
      </c>
      <c r="M59">
        <f t="shared" si="2"/>
        <v>6.9104349427028065E-3</v>
      </c>
      <c r="N59">
        <f t="shared" si="3"/>
        <v>2.375462011554089E-2</v>
      </c>
      <c r="O59">
        <f t="shared" si="4"/>
        <v>0.40382854196419515</v>
      </c>
      <c r="Q59" s="7">
        <v>33</v>
      </c>
      <c r="R59" s="7">
        <v>4.1417136933088669E-3</v>
      </c>
      <c r="S59" s="7">
        <v>3.4949175874781149E-3</v>
      </c>
      <c r="U59" s="7">
        <v>3.2338308457711444</v>
      </c>
      <c r="V59" s="7">
        <v>1.6680179900721947E-3</v>
      </c>
    </row>
    <row r="60" spans="1:22" x14ac:dyDescent="0.35">
      <c r="A60" s="5">
        <v>2015</v>
      </c>
      <c r="B60" s="14" t="s">
        <v>33</v>
      </c>
      <c r="C60" s="14" t="s">
        <v>198</v>
      </c>
      <c r="D60" s="14">
        <v>1997</v>
      </c>
      <c r="E60" s="14">
        <v>18</v>
      </c>
      <c r="F60" s="14">
        <v>61</v>
      </c>
      <c r="G60" s="14">
        <v>25</v>
      </c>
      <c r="H60" s="14">
        <v>86</v>
      </c>
      <c r="I60" s="14" t="b">
        <v>1</v>
      </c>
      <c r="J60" s="6">
        <v>0.290697674418605</v>
      </c>
      <c r="K60">
        <f t="shared" si="0"/>
        <v>8.8233181832172275E-4</v>
      </c>
      <c r="L60">
        <f t="shared" si="1"/>
        <v>2.9704070736545903E-2</v>
      </c>
      <c r="M60">
        <f t="shared" si="2"/>
        <v>8.6349042838796339E-3</v>
      </c>
      <c r="N60">
        <f t="shared" si="3"/>
        <v>2.9704070736545903E-2</v>
      </c>
      <c r="O60">
        <f t="shared" si="4"/>
        <v>0.53467327325782621</v>
      </c>
      <c r="Q60" s="7">
        <v>34</v>
      </c>
      <c r="R60" s="7">
        <v>5.2206745735058277E-3</v>
      </c>
      <c r="S60" s="7">
        <v>4.2860250676379601E-3</v>
      </c>
      <c r="U60" s="7">
        <v>3.3333333333333335</v>
      </c>
      <c r="V60" s="7">
        <v>1.6697168715073647E-3</v>
      </c>
    </row>
    <row r="61" spans="1:22" x14ac:dyDescent="0.35">
      <c r="A61" s="24">
        <v>2016</v>
      </c>
      <c r="B61" s="17" t="s">
        <v>42</v>
      </c>
      <c r="C61" s="17" t="s">
        <v>43</v>
      </c>
      <c r="D61" s="17">
        <v>1995</v>
      </c>
      <c r="E61" s="17">
        <v>21</v>
      </c>
      <c r="F61" s="17">
        <v>76</v>
      </c>
      <c r="G61" s="17">
        <v>31</v>
      </c>
      <c r="H61" s="17">
        <v>107</v>
      </c>
      <c r="I61" s="17" t="b">
        <v>1</v>
      </c>
      <c r="J61" s="25">
        <v>0.289719626168224</v>
      </c>
      <c r="K61">
        <f t="shared" si="0"/>
        <v>1.0977849367491202E-3</v>
      </c>
      <c r="L61">
        <f t="shared" si="1"/>
        <v>3.3132837740663265E-2</v>
      </c>
      <c r="M61">
        <f t="shared" si="2"/>
        <v>9.5992333641173842E-3</v>
      </c>
      <c r="N61">
        <f t="shared" si="3"/>
        <v>3.3132837740663265E-2</v>
      </c>
      <c r="O61">
        <f t="shared" si="4"/>
        <v>0.69578959255392858</v>
      </c>
      <c r="Q61" s="7">
        <v>35</v>
      </c>
      <c r="R61" s="7">
        <v>5.6213068863826933E-3</v>
      </c>
      <c r="S61" s="7">
        <v>4.6940922085933626E-3</v>
      </c>
      <c r="U61" s="7">
        <v>3.4328358208955225</v>
      </c>
      <c r="V61" s="7">
        <v>1.7276087356757003E-3</v>
      </c>
    </row>
    <row r="62" spans="1:22" x14ac:dyDescent="0.35">
      <c r="A62" s="5">
        <v>2016</v>
      </c>
      <c r="B62" s="14" t="s">
        <v>30</v>
      </c>
      <c r="C62" s="14" t="s">
        <v>194</v>
      </c>
      <c r="D62" s="14">
        <v>1998</v>
      </c>
      <c r="E62" s="14">
        <v>18</v>
      </c>
      <c r="F62" s="14">
        <v>59</v>
      </c>
      <c r="G62" s="14">
        <v>24</v>
      </c>
      <c r="H62" s="14">
        <v>83</v>
      </c>
      <c r="I62" s="14" t="b">
        <v>1</v>
      </c>
      <c r="J62" s="6">
        <v>0.28915662650602397</v>
      </c>
      <c r="K62">
        <f t="shared" si="0"/>
        <v>8.5155280140352318E-4</v>
      </c>
      <c r="L62">
        <f t="shared" si="1"/>
        <v>2.9181377647457346E-2</v>
      </c>
      <c r="M62">
        <f t="shared" si="2"/>
        <v>8.43798871733706E-3</v>
      </c>
      <c r="N62">
        <f t="shared" si="3"/>
        <v>2.9181377647457346E-2</v>
      </c>
      <c r="O62">
        <f t="shared" si="4"/>
        <v>0.52526479765423217</v>
      </c>
      <c r="Q62" s="7">
        <v>36</v>
      </c>
      <c r="R62" s="7">
        <v>3.9262511893906711E-3</v>
      </c>
      <c r="S62" s="7">
        <v>3.2500662210608452E-3</v>
      </c>
      <c r="U62" s="7">
        <v>3.5323383084577116</v>
      </c>
      <c r="V62" s="7">
        <v>1.7276087356757003E-3</v>
      </c>
    </row>
    <row r="63" spans="1:22" x14ac:dyDescent="0.35">
      <c r="A63" s="3">
        <v>2013</v>
      </c>
      <c r="B63" s="13" t="s">
        <v>30</v>
      </c>
      <c r="C63" s="13" t="s">
        <v>124</v>
      </c>
      <c r="D63" s="13">
        <v>1996</v>
      </c>
      <c r="E63" s="17">
        <v>17</v>
      </c>
      <c r="F63" s="13">
        <v>64</v>
      </c>
      <c r="G63" s="13">
        <v>26</v>
      </c>
      <c r="H63" s="13">
        <v>90</v>
      </c>
      <c r="I63" s="13" t="b">
        <v>1</v>
      </c>
      <c r="J63" s="4">
        <v>0.28888888888888897</v>
      </c>
      <c r="K63">
        <f t="shared" si="0"/>
        <v>9.2337050754598903E-4</v>
      </c>
      <c r="L63">
        <f t="shared" si="1"/>
        <v>3.038701215233227E-2</v>
      </c>
      <c r="M63">
        <f t="shared" si="2"/>
        <v>8.7784701773404358E-3</v>
      </c>
      <c r="N63">
        <f t="shared" si="3"/>
        <v>3.038701215233227E-2</v>
      </c>
      <c r="O63">
        <f t="shared" si="4"/>
        <v>0.51657920658964862</v>
      </c>
      <c r="Q63" s="7">
        <v>37</v>
      </c>
      <c r="R63" s="7">
        <v>4.1778865520987803E-3</v>
      </c>
      <c r="S63" s="7">
        <v>3.3926254644368057E-3</v>
      </c>
      <c r="U63" s="7">
        <v>3.6318407960199006</v>
      </c>
      <c r="V63" s="7">
        <v>1.7371098636110686E-3</v>
      </c>
    </row>
    <row r="64" spans="1:22" x14ac:dyDescent="0.35">
      <c r="A64" s="3">
        <v>2017</v>
      </c>
      <c r="B64" s="13" t="s">
        <v>24</v>
      </c>
      <c r="C64" s="13" t="s">
        <v>49</v>
      </c>
      <c r="D64" s="13">
        <v>1999</v>
      </c>
      <c r="E64" s="14">
        <v>18</v>
      </c>
      <c r="F64" s="13">
        <v>74</v>
      </c>
      <c r="G64" s="13">
        <v>30</v>
      </c>
      <c r="H64" s="13">
        <v>104</v>
      </c>
      <c r="I64" s="13" t="b">
        <v>1</v>
      </c>
      <c r="J64" s="4">
        <v>0.28846153846153799</v>
      </c>
      <c r="K64">
        <f t="shared" si="0"/>
        <v>1.0670059198309206E-3</v>
      </c>
      <c r="L64">
        <f t="shared" si="1"/>
        <v>3.2665056556371072E-2</v>
      </c>
      <c r="M64">
        <f t="shared" si="2"/>
        <v>9.4226124681839486E-3</v>
      </c>
      <c r="N64">
        <f t="shared" si="3"/>
        <v>3.2665056556371072E-2</v>
      </c>
      <c r="O64">
        <f t="shared" si="4"/>
        <v>0.58797101801467933</v>
      </c>
      <c r="Q64" s="7">
        <v>38</v>
      </c>
      <c r="R64" s="7">
        <v>6.467702664495768E-3</v>
      </c>
      <c r="S64" s="7">
        <v>5.2145824222637749E-3</v>
      </c>
      <c r="U64" s="7">
        <v>3.7313432835820897</v>
      </c>
      <c r="V64" s="7">
        <v>1.7435317334368193E-3</v>
      </c>
    </row>
    <row r="65" spans="1:22" x14ac:dyDescent="0.35">
      <c r="A65" s="3">
        <v>2014</v>
      </c>
      <c r="B65" s="13" t="s">
        <v>24</v>
      </c>
      <c r="C65" s="13" t="s">
        <v>293</v>
      </c>
      <c r="D65" s="13">
        <v>1998</v>
      </c>
      <c r="E65" s="17">
        <v>16</v>
      </c>
      <c r="F65" s="13">
        <v>37</v>
      </c>
      <c r="G65" s="13">
        <v>15</v>
      </c>
      <c r="H65" s="13">
        <v>52</v>
      </c>
      <c r="I65" s="13" t="b">
        <v>1</v>
      </c>
      <c r="J65" s="4">
        <v>0.28846153846153799</v>
      </c>
      <c r="K65">
        <f t="shared" si="0"/>
        <v>5.3350295991546031E-4</v>
      </c>
      <c r="L65">
        <f t="shared" si="1"/>
        <v>2.3097682998852079E-2</v>
      </c>
      <c r="M65">
        <f t="shared" si="2"/>
        <v>6.6627931727457814E-3</v>
      </c>
      <c r="N65">
        <f t="shared" si="3"/>
        <v>2.3097682998852079E-2</v>
      </c>
      <c r="O65">
        <f t="shared" si="4"/>
        <v>0.36956292798163326</v>
      </c>
      <c r="Q65" s="7">
        <v>39</v>
      </c>
      <c r="R65" s="7">
        <v>4.4228206063854089E-3</v>
      </c>
      <c r="S65" s="7">
        <v>3.5230239025645137E-3</v>
      </c>
      <c r="U65" s="7">
        <v>3.8308457711442787</v>
      </c>
      <c r="V65" s="7">
        <v>1.7599032825969603E-3</v>
      </c>
    </row>
    <row r="66" spans="1:22" x14ac:dyDescent="0.35">
      <c r="A66" s="3">
        <v>2015</v>
      </c>
      <c r="B66" s="13" t="s">
        <v>113</v>
      </c>
      <c r="C66" s="13" t="s">
        <v>309</v>
      </c>
      <c r="D66" s="13">
        <v>1999</v>
      </c>
      <c r="E66" s="14">
        <v>16</v>
      </c>
      <c r="F66" s="13">
        <v>37</v>
      </c>
      <c r="G66" s="13">
        <v>15</v>
      </c>
      <c r="H66" s="13">
        <v>52</v>
      </c>
      <c r="I66" s="13" t="b">
        <v>1</v>
      </c>
      <c r="J66" s="4">
        <v>0.28846153846153799</v>
      </c>
      <c r="K66">
        <f t="shared" si="0"/>
        <v>5.3350295991546031E-4</v>
      </c>
      <c r="L66">
        <f t="shared" si="1"/>
        <v>2.3097682998852079E-2</v>
      </c>
      <c r="M66">
        <f t="shared" si="2"/>
        <v>6.6627931727457814E-3</v>
      </c>
      <c r="N66">
        <f t="shared" si="3"/>
        <v>2.3097682998852079E-2</v>
      </c>
      <c r="O66">
        <f t="shared" si="4"/>
        <v>0.36956292798163326</v>
      </c>
      <c r="Q66" s="7">
        <v>40</v>
      </c>
      <c r="R66" s="7">
        <v>4.2599031539976928E-3</v>
      </c>
      <c r="S66" s="7">
        <v>3.2461778013271898E-3</v>
      </c>
      <c r="U66" s="7">
        <v>3.9303482587064678</v>
      </c>
      <c r="V66" s="7">
        <v>1.776744846065544E-3</v>
      </c>
    </row>
    <row r="67" spans="1:22" x14ac:dyDescent="0.35">
      <c r="A67" s="24">
        <v>2015</v>
      </c>
      <c r="B67" s="17" t="s">
        <v>30</v>
      </c>
      <c r="C67" s="17" t="s">
        <v>60</v>
      </c>
      <c r="D67" s="17">
        <v>1999</v>
      </c>
      <c r="E67" s="17">
        <v>16</v>
      </c>
      <c r="F67" s="17">
        <v>137</v>
      </c>
      <c r="G67" s="17">
        <v>55</v>
      </c>
      <c r="H67" s="17">
        <v>192</v>
      </c>
      <c r="I67" s="17" t="b">
        <v>1</v>
      </c>
      <c r="J67" s="25">
        <v>0.28645833333333298</v>
      </c>
      <c r="K67">
        <f t="shared" si="0"/>
        <v>1.9698570827647766E-3</v>
      </c>
      <c r="L67">
        <f t="shared" si="1"/>
        <v>4.4383072029375983E-2</v>
      </c>
      <c r="M67">
        <f t="shared" si="2"/>
        <v>1.2713900841748314E-2</v>
      </c>
      <c r="N67">
        <f t="shared" si="3"/>
        <v>4.4383072029375983E-2</v>
      </c>
      <c r="O67">
        <f t="shared" si="4"/>
        <v>0.71012915247001573</v>
      </c>
      <c r="Q67" s="7">
        <v>41</v>
      </c>
      <c r="R67" s="7">
        <v>5.3194610551089584E-3</v>
      </c>
      <c r="S67" s="7">
        <v>4.0309534253323027E-3</v>
      </c>
      <c r="U67" s="7">
        <v>4.0298507462686572</v>
      </c>
      <c r="V67" s="7">
        <v>1.776744846065544E-3</v>
      </c>
    </row>
    <row r="68" spans="1:22" x14ac:dyDescent="0.35">
      <c r="A68" s="3">
        <v>2013</v>
      </c>
      <c r="B68" s="13" t="s">
        <v>30</v>
      </c>
      <c r="C68" s="13" t="s">
        <v>40</v>
      </c>
      <c r="D68" s="13">
        <v>1996</v>
      </c>
      <c r="E68" s="14">
        <v>17</v>
      </c>
      <c r="F68" s="13">
        <v>105</v>
      </c>
      <c r="G68" s="13">
        <v>42</v>
      </c>
      <c r="H68" s="13">
        <v>147</v>
      </c>
      <c r="I68" s="13" t="b">
        <v>1</v>
      </c>
      <c r="J68" s="4">
        <v>0.28571428571428598</v>
      </c>
      <c r="K68">
        <f t="shared" ref="K68:K131" si="5">H68/$H$1</f>
        <v>1.5081718289917819E-3</v>
      </c>
      <c r="L68">
        <f t="shared" ref="L68:L131" si="6">SQRT(K68)</f>
        <v>3.883518802570398E-2</v>
      </c>
      <c r="M68">
        <f t="shared" ref="M68:M131" si="7">J68*L68</f>
        <v>1.1095768007344005E-2</v>
      </c>
      <c r="N68">
        <f t="shared" ref="N68:N131" si="8">L68</f>
        <v>3.883518802570398E-2</v>
      </c>
      <c r="O68">
        <f t="shared" ref="O68:O131" si="9">E68*L68</f>
        <v>0.66019819643696764</v>
      </c>
      <c r="Q68" s="7">
        <v>42</v>
      </c>
      <c r="R68" s="7">
        <v>4.7824390314764676E-3</v>
      </c>
      <c r="S68" s="7">
        <v>3.6681656260467111E-3</v>
      </c>
      <c r="U68" s="7">
        <v>4.1293532338308463</v>
      </c>
      <c r="V68" s="7">
        <v>1.7921282053770017E-3</v>
      </c>
    </row>
    <row r="69" spans="1:22" x14ac:dyDescent="0.35">
      <c r="A69" s="3">
        <v>2016</v>
      </c>
      <c r="B69" s="13" t="s">
        <v>24</v>
      </c>
      <c r="C69" s="13" t="s">
        <v>49</v>
      </c>
      <c r="D69" s="13">
        <v>1999</v>
      </c>
      <c r="E69" s="17">
        <v>17</v>
      </c>
      <c r="F69" s="13">
        <v>85</v>
      </c>
      <c r="G69" s="13">
        <v>34</v>
      </c>
      <c r="H69" s="13">
        <v>119</v>
      </c>
      <c r="I69" s="13" t="b">
        <v>1</v>
      </c>
      <c r="J69" s="4">
        <v>0.28571428571428598</v>
      </c>
      <c r="K69">
        <f t="shared" si="5"/>
        <v>1.2209010044219187E-3</v>
      </c>
      <c r="L69">
        <f t="shared" si="6"/>
        <v>3.4941393853450076E-2</v>
      </c>
      <c r="M69">
        <f t="shared" si="7"/>
        <v>9.9832553867000313E-3</v>
      </c>
      <c r="N69">
        <f t="shared" si="8"/>
        <v>3.4941393853450076E-2</v>
      </c>
      <c r="O69">
        <f t="shared" si="9"/>
        <v>0.59400369550865129</v>
      </c>
      <c r="Q69" s="7">
        <v>43</v>
      </c>
      <c r="R69" s="7">
        <v>5.0984975922141402E-3</v>
      </c>
      <c r="S69" s="7">
        <v>3.8818028630206716E-3</v>
      </c>
      <c r="U69" s="7">
        <v>4.2288557213930353</v>
      </c>
      <c r="V69" s="7">
        <v>1.7940793526128817E-3</v>
      </c>
    </row>
    <row r="70" spans="1:22" x14ac:dyDescent="0.35">
      <c r="A70" s="3">
        <v>2014</v>
      </c>
      <c r="B70" s="13" t="s">
        <v>26</v>
      </c>
      <c r="C70" s="13" t="s">
        <v>35</v>
      </c>
      <c r="D70" s="13">
        <v>1994</v>
      </c>
      <c r="E70" s="14">
        <v>20</v>
      </c>
      <c r="F70" s="13">
        <v>70</v>
      </c>
      <c r="G70" s="13">
        <v>28</v>
      </c>
      <c r="H70" s="13">
        <v>98</v>
      </c>
      <c r="I70" s="13" t="b">
        <v>1</v>
      </c>
      <c r="J70" s="4">
        <v>0.28571428571428598</v>
      </c>
      <c r="K70">
        <f t="shared" si="5"/>
        <v>1.0054478859945213E-3</v>
      </c>
      <c r="L70">
        <f t="shared" si="6"/>
        <v>3.170879824267267E-2</v>
      </c>
      <c r="M70">
        <f t="shared" si="7"/>
        <v>9.0596566407636289E-3</v>
      </c>
      <c r="N70">
        <f t="shared" si="8"/>
        <v>3.170879824267267E-2</v>
      </c>
      <c r="O70">
        <f t="shared" si="9"/>
        <v>0.6341759648534534</v>
      </c>
      <c r="Q70" s="7">
        <v>44</v>
      </c>
      <c r="R70" s="7">
        <v>5.1319314302331488E-3</v>
      </c>
      <c r="S70" s="7">
        <v>3.848369025001663E-3</v>
      </c>
      <c r="U70" s="7">
        <v>4.3283582089552244</v>
      </c>
      <c r="V70" s="7">
        <v>1.799971254688591E-3</v>
      </c>
    </row>
    <row r="71" spans="1:22" x14ac:dyDescent="0.35">
      <c r="A71" s="3">
        <v>2016</v>
      </c>
      <c r="B71" s="13" t="s">
        <v>42</v>
      </c>
      <c r="C71" s="13" t="s">
        <v>182</v>
      </c>
      <c r="D71" s="13">
        <v>1998</v>
      </c>
      <c r="E71" s="17">
        <v>18</v>
      </c>
      <c r="F71" s="13">
        <v>45</v>
      </c>
      <c r="G71" s="13">
        <v>18</v>
      </c>
      <c r="H71" s="13">
        <v>63</v>
      </c>
      <c r="I71" s="13" t="b">
        <v>1</v>
      </c>
      <c r="J71" s="4">
        <v>0.28571428571428598</v>
      </c>
      <c r="K71">
        <f t="shared" si="5"/>
        <v>6.4635935528219233E-4</v>
      </c>
      <c r="L71">
        <f t="shared" si="6"/>
        <v>2.5423598393661592E-2</v>
      </c>
      <c r="M71">
        <f t="shared" si="7"/>
        <v>7.2638852553318896E-3</v>
      </c>
      <c r="N71">
        <f t="shared" si="8"/>
        <v>2.5423598393661592E-2</v>
      </c>
      <c r="O71">
        <f t="shared" si="9"/>
        <v>0.45762477108590865</v>
      </c>
      <c r="Q71" s="7">
        <v>45</v>
      </c>
      <c r="R71" s="7">
        <v>4.2679260903860676E-3</v>
      </c>
      <c r="S71" s="7">
        <v>3.1753413677105E-3</v>
      </c>
      <c r="U71" s="7">
        <v>4.4278606965174134</v>
      </c>
      <c r="V71" s="7">
        <v>1.8067764632886678E-3</v>
      </c>
    </row>
    <row r="72" spans="1:22" x14ac:dyDescent="0.35">
      <c r="A72" s="5">
        <v>2017</v>
      </c>
      <c r="B72" s="14" t="s">
        <v>102</v>
      </c>
      <c r="C72" s="14" t="s">
        <v>103</v>
      </c>
      <c r="D72" s="14">
        <v>2001</v>
      </c>
      <c r="E72" s="14">
        <v>16</v>
      </c>
      <c r="F72" s="14">
        <v>53</v>
      </c>
      <c r="G72" s="14">
        <v>21</v>
      </c>
      <c r="H72" s="14">
        <v>74</v>
      </c>
      <c r="I72" s="14" t="b">
        <v>1</v>
      </c>
      <c r="J72" s="6">
        <v>0.28378378378378399</v>
      </c>
      <c r="K72">
        <f t="shared" si="5"/>
        <v>7.5921575064892425E-4</v>
      </c>
      <c r="L72">
        <f t="shared" si="6"/>
        <v>2.7553869975902191E-2</v>
      </c>
      <c r="M72">
        <f t="shared" si="7"/>
        <v>7.8193414796479243E-3</v>
      </c>
      <c r="N72">
        <f t="shared" si="8"/>
        <v>2.7553869975902191E-2</v>
      </c>
      <c r="O72">
        <f t="shared" si="9"/>
        <v>0.44086191961443505</v>
      </c>
      <c r="Q72" s="7">
        <v>46</v>
      </c>
      <c r="R72" s="7">
        <v>3.8790702807867004E-3</v>
      </c>
      <c r="S72" s="7">
        <v>2.9156721997860135E-3</v>
      </c>
      <c r="U72" s="7">
        <v>4.5273631840796025</v>
      </c>
      <c r="V72" s="7">
        <v>1.8119313281527239E-3</v>
      </c>
    </row>
    <row r="73" spans="1:22" x14ac:dyDescent="0.35">
      <c r="A73" s="24">
        <v>2013</v>
      </c>
      <c r="B73" s="17" t="s">
        <v>33</v>
      </c>
      <c r="C73" s="17" t="s">
        <v>86</v>
      </c>
      <c r="D73" s="17">
        <v>1997</v>
      </c>
      <c r="E73" s="17">
        <v>16</v>
      </c>
      <c r="F73" s="17">
        <v>48</v>
      </c>
      <c r="G73" s="17">
        <v>19</v>
      </c>
      <c r="H73" s="17">
        <v>67</v>
      </c>
      <c r="I73" s="17" t="b">
        <v>1</v>
      </c>
      <c r="J73" s="25">
        <v>0.28358208955223901</v>
      </c>
      <c r="K73">
        <f t="shared" si="5"/>
        <v>6.873980445064585E-4</v>
      </c>
      <c r="L73">
        <f t="shared" si="6"/>
        <v>2.621827691719001E-2</v>
      </c>
      <c r="M73">
        <f t="shared" si="7"/>
        <v>7.4350337526359785E-3</v>
      </c>
      <c r="N73">
        <f t="shared" si="8"/>
        <v>2.621827691719001E-2</v>
      </c>
      <c r="O73">
        <f t="shared" si="9"/>
        <v>0.41949243067504016</v>
      </c>
      <c r="Q73" s="7">
        <v>47</v>
      </c>
      <c r="R73" s="7">
        <v>4.4903484904847534E-3</v>
      </c>
      <c r="S73" s="7">
        <v>3.3360028280794256E-3</v>
      </c>
      <c r="U73" s="7">
        <v>4.6268656716417915</v>
      </c>
      <c r="V73" s="7">
        <v>1.8370879690267797E-3</v>
      </c>
    </row>
    <row r="74" spans="1:22" x14ac:dyDescent="0.35">
      <c r="A74" s="5">
        <v>2013</v>
      </c>
      <c r="B74" s="14" t="s">
        <v>30</v>
      </c>
      <c r="C74" s="14" t="s">
        <v>127</v>
      </c>
      <c r="D74" s="14">
        <v>1996</v>
      </c>
      <c r="E74" s="14">
        <v>17</v>
      </c>
      <c r="F74" s="14">
        <v>38</v>
      </c>
      <c r="G74" s="14">
        <v>15</v>
      </c>
      <c r="H74" s="14">
        <v>53</v>
      </c>
      <c r="I74" s="14" t="b">
        <v>1</v>
      </c>
      <c r="J74" s="6">
        <v>0.28301886792452802</v>
      </c>
      <c r="K74">
        <f t="shared" si="5"/>
        <v>5.437626322215268E-4</v>
      </c>
      <c r="L74">
        <f t="shared" si="6"/>
        <v>2.3318718494409738E-2</v>
      </c>
      <c r="M74">
        <f t="shared" si="7"/>
        <v>6.5996373097385987E-3</v>
      </c>
      <c r="N74">
        <f t="shared" si="8"/>
        <v>2.3318718494409738E-2</v>
      </c>
      <c r="O74">
        <f t="shared" si="9"/>
        <v>0.39641821440496555</v>
      </c>
      <c r="Q74" s="7">
        <v>48</v>
      </c>
      <c r="R74" s="7">
        <v>5.6189857977986908E-3</v>
      </c>
      <c r="S74" s="7">
        <v>4.117713752658069E-3</v>
      </c>
      <c r="U74" s="7">
        <v>4.7263681592039806</v>
      </c>
      <c r="V74" s="7">
        <v>1.8744562961528798E-3</v>
      </c>
    </row>
    <row r="75" spans="1:22" x14ac:dyDescent="0.35">
      <c r="A75" s="3">
        <v>2016</v>
      </c>
      <c r="B75" s="13" t="s">
        <v>33</v>
      </c>
      <c r="C75" s="13" t="s">
        <v>109</v>
      </c>
      <c r="D75" s="13">
        <v>2000</v>
      </c>
      <c r="E75" s="17">
        <v>16</v>
      </c>
      <c r="F75" s="13">
        <v>99</v>
      </c>
      <c r="G75" s="13">
        <v>39</v>
      </c>
      <c r="H75" s="13">
        <v>138</v>
      </c>
      <c r="I75" s="13" t="b">
        <v>1</v>
      </c>
      <c r="J75" s="4">
        <v>0.282608695652174</v>
      </c>
      <c r="K75">
        <f t="shared" si="5"/>
        <v>1.4158347782371832E-3</v>
      </c>
      <c r="L75">
        <f t="shared" si="6"/>
        <v>3.7627580021005642E-2</v>
      </c>
      <c r="M75">
        <f t="shared" si="7"/>
        <v>1.0633881310284206E-2</v>
      </c>
      <c r="N75">
        <f t="shared" si="8"/>
        <v>3.7627580021005642E-2</v>
      </c>
      <c r="O75">
        <f t="shared" si="9"/>
        <v>0.60204128033609028</v>
      </c>
      <c r="Q75" s="7">
        <v>49</v>
      </c>
      <c r="R75" s="7">
        <v>6.8955861628126336E-3</v>
      </c>
      <c r="S75" s="7">
        <v>5.0810831730414008E-3</v>
      </c>
      <c r="U75" s="7">
        <v>4.8258706467661696</v>
      </c>
      <c r="V75" s="7">
        <v>1.8744562961528798E-3</v>
      </c>
    </row>
    <row r="76" spans="1:22" x14ac:dyDescent="0.35">
      <c r="A76" s="5">
        <v>2013</v>
      </c>
      <c r="B76" s="14" t="s">
        <v>42</v>
      </c>
      <c r="C76" s="14" t="s">
        <v>43</v>
      </c>
      <c r="D76" s="14">
        <v>1992</v>
      </c>
      <c r="E76" s="14">
        <v>21</v>
      </c>
      <c r="F76" s="14">
        <v>56</v>
      </c>
      <c r="G76" s="14">
        <v>22</v>
      </c>
      <c r="H76" s="14">
        <v>78</v>
      </c>
      <c r="I76" s="14" t="b">
        <v>1</v>
      </c>
      <c r="J76" s="6">
        <v>0.28205128205128199</v>
      </c>
      <c r="K76">
        <f t="shared" si="5"/>
        <v>8.0025443987319042E-4</v>
      </c>
      <c r="L76">
        <f t="shared" si="6"/>
        <v>2.8288768793872779E-2</v>
      </c>
      <c r="M76">
        <f t="shared" si="7"/>
        <v>7.9788835059641152E-3</v>
      </c>
      <c r="N76">
        <f t="shared" si="8"/>
        <v>2.8288768793872779E-2</v>
      </c>
      <c r="O76">
        <f t="shared" si="9"/>
        <v>0.5940641446713284</v>
      </c>
      <c r="Q76" s="7">
        <v>50</v>
      </c>
      <c r="R76" s="7">
        <v>4.0665723110547575E-3</v>
      </c>
      <c r="S76" s="7">
        <v>2.907554622692511E-3</v>
      </c>
      <c r="U76" s="7">
        <v>4.9253731343283587</v>
      </c>
      <c r="V76" s="7">
        <v>1.9142018390802074E-3</v>
      </c>
    </row>
    <row r="77" spans="1:22" x14ac:dyDescent="0.35">
      <c r="A77" s="24">
        <v>2014</v>
      </c>
      <c r="B77" s="17" t="s">
        <v>24</v>
      </c>
      <c r="C77" s="17" t="s">
        <v>101</v>
      </c>
      <c r="D77" s="17">
        <v>1994</v>
      </c>
      <c r="E77" s="17">
        <v>20</v>
      </c>
      <c r="F77" s="17">
        <v>41</v>
      </c>
      <c r="G77" s="17">
        <v>16</v>
      </c>
      <c r="H77" s="17">
        <v>57</v>
      </c>
      <c r="I77" s="17" t="b">
        <v>1</v>
      </c>
      <c r="J77" s="25">
        <v>0.28070175438596501</v>
      </c>
      <c r="K77">
        <f t="shared" si="5"/>
        <v>5.8480132144579297E-4</v>
      </c>
      <c r="L77">
        <f t="shared" si="6"/>
        <v>2.4182665722492072E-2</v>
      </c>
      <c r="M77">
        <f t="shared" si="7"/>
        <v>6.7881166940328645E-3</v>
      </c>
      <c r="N77">
        <f t="shared" si="8"/>
        <v>2.4182665722492072E-2</v>
      </c>
      <c r="O77">
        <f t="shared" si="9"/>
        <v>0.48365331444984144</v>
      </c>
      <c r="Q77" s="7">
        <v>51</v>
      </c>
      <c r="R77" s="7">
        <v>4.0312480874718217E-3</v>
      </c>
      <c r="S77" s="7">
        <v>2.9428788462754468E-3</v>
      </c>
      <c r="U77" s="7">
        <v>5.0248756218905477</v>
      </c>
      <c r="V77" s="7">
        <v>1.9218433937717076E-3</v>
      </c>
    </row>
    <row r="78" spans="1:22" x14ac:dyDescent="0.35">
      <c r="A78" s="3">
        <v>2015</v>
      </c>
      <c r="B78" s="13" t="s">
        <v>24</v>
      </c>
      <c r="C78" s="13" t="s">
        <v>273</v>
      </c>
      <c r="D78" s="13">
        <v>1996</v>
      </c>
      <c r="E78" s="14">
        <v>19</v>
      </c>
      <c r="F78" s="13">
        <v>41</v>
      </c>
      <c r="G78" s="13">
        <v>16</v>
      </c>
      <c r="H78" s="13">
        <v>57</v>
      </c>
      <c r="I78" s="13" t="b">
        <v>1</v>
      </c>
      <c r="J78" s="4">
        <v>0.28070175438596501</v>
      </c>
      <c r="K78">
        <f t="shared" si="5"/>
        <v>5.8480132144579297E-4</v>
      </c>
      <c r="L78">
        <f t="shared" si="6"/>
        <v>2.4182665722492072E-2</v>
      </c>
      <c r="M78">
        <f t="shared" si="7"/>
        <v>6.7881166940328645E-3</v>
      </c>
      <c r="N78">
        <f t="shared" si="8"/>
        <v>2.4182665722492072E-2</v>
      </c>
      <c r="O78">
        <f t="shared" si="9"/>
        <v>0.45947064872734938</v>
      </c>
      <c r="Q78" s="7">
        <v>52</v>
      </c>
      <c r="R78" s="7">
        <v>4.0665723110547575E-3</v>
      </c>
      <c r="S78" s="7">
        <v>2.907554622692511E-3</v>
      </c>
      <c r="U78" s="7">
        <v>5.1243781094527368</v>
      </c>
      <c r="V78" s="7">
        <v>1.9280229704704737E-3</v>
      </c>
    </row>
    <row r="79" spans="1:22" x14ac:dyDescent="0.35">
      <c r="A79" s="3">
        <v>2016</v>
      </c>
      <c r="B79" s="13" t="s">
        <v>30</v>
      </c>
      <c r="C79" s="13" t="s">
        <v>47</v>
      </c>
      <c r="D79" s="13">
        <v>1997</v>
      </c>
      <c r="E79" s="17">
        <v>19</v>
      </c>
      <c r="F79" s="13">
        <v>77</v>
      </c>
      <c r="G79" s="13">
        <v>30</v>
      </c>
      <c r="H79" s="13">
        <v>107</v>
      </c>
      <c r="I79" s="13" t="b">
        <v>1</v>
      </c>
      <c r="J79" s="4">
        <v>0.28037383177570102</v>
      </c>
      <c r="K79">
        <f t="shared" si="5"/>
        <v>1.0977849367491202E-3</v>
      </c>
      <c r="L79">
        <f t="shared" si="6"/>
        <v>3.3132837740663265E-2</v>
      </c>
      <c r="M79">
        <f t="shared" si="7"/>
        <v>9.2895806749523201E-3</v>
      </c>
      <c r="N79">
        <f t="shared" si="8"/>
        <v>3.3132837740663265E-2</v>
      </c>
      <c r="O79">
        <f t="shared" si="9"/>
        <v>0.62952391707260202</v>
      </c>
      <c r="Q79" s="7">
        <v>53</v>
      </c>
      <c r="R79" s="7">
        <v>5.9344508802716602E-3</v>
      </c>
      <c r="S79" s="7">
        <v>4.2209422835313253E-3</v>
      </c>
      <c r="U79" s="7">
        <v>5.2238805970149258</v>
      </c>
      <c r="V79" s="7">
        <v>1.9280229704704737E-3</v>
      </c>
    </row>
    <row r="80" spans="1:22" x14ac:dyDescent="0.35">
      <c r="A80" s="3">
        <v>2014</v>
      </c>
      <c r="B80" s="13" t="s">
        <v>30</v>
      </c>
      <c r="C80" s="13" t="s">
        <v>127</v>
      </c>
      <c r="D80" s="13">
        <v>1997</v>
      </c>
      <c r="E80" s="14">
        <v>17</v>
      </c>
      <c r="F80" s="13">
        <v>95</v>
      </c>
      <c r="G80" s="13">
        <v>37</v>
      </c>
      <c r="H80" s="13">
        <v>132</v>
      </c>
      <c r="I80" s="13" t="b">
        <v>1</v>
      </c>
      <c r="J80" s="4">
        <v>0.28030303030303</v>
      </c>
      <c r="K80">
        <f t="shared" si="5"/>
        <v>1.3542767444007838E-3</v>
      </c>
      <c r="L80">
        <f t="shared" si="6"/>
        <v>3.680049924118943E-2</v>
      </c>
      <c r="M80">
        <f t="shared" si="7"/>
        <v>1.0315291453969753E-2</v>
      </c>
      <c r="N80">
        <f t="shared" si="8"/>
        <v>3.680049924118943E-2</v>
      </c>
      <c r="O80">
        <f t="shared" si="9"/>
        <v>0.62560848710022032</v>
      </c>
      <c r="Q80" s="7">
        <v>54</v>
      </c>
      <c r="R80" s="7">
        <v>4.4518871697506188E-3</v>
      </c>
      <c r="S80" s="7">
        <v>3.0966651137517912E-3</v>
      </c>
      <c r="U80" s="7">
        <v>5.3233830845771148</v>
      </c>
      <c r="V80" s="7">
        <v>1.9421478697098694E-3</v>
      </c>
    </row>
    <row r="81" spans="1:22" x14ac:dyDescent="0.35">
      <c r="A81" s="24">
        <v>2015</v>
      </c>
      <c r="B81" s="17" t="s">
        <v>30</v>
      </c>
      <c r="C81" s="17" t="s">
        <v>72</v>
      </c>
      <c r="D81" s="17">
        <v>1997</v>
      </c>
      <c r="E81" s="17">
        <v>18</v>
      </c>
      <c r="F81" s="17">
        <v>124</v>
      </c>
      <c r="G81" s="17">
        <v>48</v>
      </c>
      <c r="H81" s="17">
        <v>172</v>
      </c>
      <c r="I81" s="17" t="b">
        <v>1</v>
      </c>
      <c r="J81" s="25">
        <v>0.27906976744186002</v>
      </c>
      <c r="K81">
        <f t="shared" si="5"/>
        <v>1.7646636366434455E-3</v>
      </c>
      <c r="L81">
        <f t="shared" si="6"/>
        <v>4.2007899693312992E-2</v>
      </c>
      <c r="M81">
        <f t="shared" si="7"/>
        <v>1.172313479813384E-2</v>
      </c>
      <c r="N81">
        <f t="shared" si="8"/>
        <v>4.2007899693312992E-2</v>
      </c>
      <c r="O81">
        <f t="shared" si="9"/>
        <v>0.75614219447963382</v>
      </c>
      <c r="Q81" s="7">
        <v>55</v>
      </c>
      <c r="R81" s="7">
        <v>4.4615760242056888E-3</v>
      </c>
      <c r="S81" s="7">
        <v>3.0869762592967212E-3</v>
      </c>
      <c r="U81" s="7">
        <v>5.4228855721393039</v>
      </c>
      <c r="V81" s="7">
        <v>1.9421478697098694E-3</v>
      </c>
    </row>
    <row r="82" spans="1:22" x14ac:dyDescent="0.35">
      <c r="A82" s="3">
        <v>2014</v>
      </c>
      <c r="B82" s="13" t="s">
        <v>269</v>
      </c>
      <c r="C82" s="13" t="s">
        <v>270</v>
      </c>
      <c r="D82" s="13">
        <v>1997</v>
      </c>
      <c r="E82" s="14">
        <v>17</v>
      </c>
      <c r="F82" s="13">
        <v>44</v>
      </c>
      <c r="G82" s="13">
        <v>17</v>
      </c>
      <c r="H82" s="13">
        <v>61</v>
      </c>
      <c r="I82" s="13" t="b">
        <v>1</v>
      </c>
      <c r="J82" s="4">
        <v>0.27868852459016402</v>
      </c>
      <c r="K82">
        <f t="shared" si="5"/>
        <v>6.2584001067005925E-4</v>
      </c>
      <c r="L82">
        <f t="shared" si="6"/>
        <v>2.5016794572248046E-2</v>
      </c>
      <c r="M82">
        <f t="shared" si="7"/>
        <v>6.9718935693150316E-3</v>
      </c>
      <c r="N82">
        <f t="shared" si="8"/>
        <v>2.5016794572248046E-2</v>
      </c>
      <c r="O82">
        <f t="shared" si="9"/>
        <v>0.42528550772821677</v>
      </c>
      <c r="Q82" s="7">
        <v>56</v>
      </c>
      <c r="R82" s="7">
        <v>4.8759157359809374E-3</v>
      </c>
      <c r="S82" s="7">
        <v>3.4126814716131607E-3</v>
      </c>
      <c r="U82" s="7">
        <v>5.5223880597014929</v>
      </c>
      <c r="V82" s="7">
        <v>1.9565878296410456E-3</v>
      </c>
    </row>
    <row r="83" spans="1:22" x14ac:dyDescent="0.35">
      <c r="A83" s="24">
        <v>2013</v>
      </c>
      <c r="B83" s="17" t="s">
        <v>30</v>
      </c>
      <c r="C83" s="17" t="s">
        <v>60</v>
      </c>
      <c r="D83" s="17">
        <v>1997</v>
      </c>
      <c r="E83" s="17">
        <v>16</v>
      </c>
      <c r="F83" s="17">
        <v>161</v>
      </c>
      <c r="G83" s="17">
        <v>62</v>
      </c>
      <c r="H83" s="17">
        <v>223</v>
      </c>
      <c r="I83" s="17" t="b">
        <v>1</v>
      </c>
      <c r="J83" s="25">
        <v>0.27802690582959599</v>
      </c>
      <c r="K83">
        <f t="shared" si="5"/>
        <v>2.2879069242528393E-3</v>
      </c>
      <c r="L83">
        <f t="shared" si="6"/>
        <v>4.7832070039387165E-2</v>
      </c>
      <c r="M83">
        <f t="shared" si="7"/>
        <v>1.3298602432475335E-2</v>
      </c>
      <c r="N83">
        <f t="shared" si="8"/>
        <v>4.7832070039387165E-2</v>
      </c>
      <c r="O83">
        <f t="shared" si="9"/>
        <v>0.76531312063019463</v>
      </c>
      <c r="Q83" s="7">
        <v>57</v>
      </c>
      <c r="R83" s="7">
        <v>4.0773156829995577E-3</v>
      </c>
      <c r="S83" s="7">
        <v>2.8331192597032488E-3</v>
      </c>
      <c r="U83" s="7">
        <v>5.621890547263682</v>
      </c>
      <c r="V83" s="7">
        <v>1.9589760976398175E-3</v>
      </c>
    </row>
    <row r="84" spans="1:22" x14ac:dyDescent="0.35">
      <c r="A84" s="5">
        <v>2015</v>
      </c>
      <c r="B84" s="14" t="s">
        <v>30</v>
      </c>
      <c r="C84" s="14" t="s">
        <v>47</v>
      </c>
      <c r="D84" s="14">
        <v>1997</v>
      </c>
      <c r="E84" s="14">
        <v>18</v>
      </c>
      <c r="F84" s="14">
        <v>73</v>
      </c>
      <c r="G84" s="14">
        <v>28</v>
      </c>
      <c r="H84" s="14">
        <v>101</v>
      </c>
      <c r="I84" s="14" t="b">
        <v>1</v>
      </c>
      <c r="J84" s="6">
        <v>0.27722772277227697</v>
      </c>
      <c r="K84">
        <f t="shared" si="5"/>
        <v>1.0362269029127211E-3</v>
      </c>
      <c r="L84">
        <f t="shared" si="6"/>
        <v>3.219047845113087E-2</v>
      </c>
      <c r="M84">
        <f t="shared" si="7"/>
        <v>8.9240930359570647E-3</v>
      </c>
      <c r="N84">
        <f t="shared" si="8"/>
        <v>3.219047845113087E-2</v>
      </c>
      <c r="O84">
        <f t="shared" si="9"/>
        <v>0.57942861212035568</v>
      </c>
      <c r="Q84" s="7">
        <v>58</v>
      </c>
      <c r="R84" s="7">
        <v>5.109642204887143E-3</v>
      </c>
      <c r="S84" s="7">
        <v>3.5252620789924909E-3</v>
      </c>
      <c r="U84" s="7">
        <v>5.721393034825871</v>
      </c>
      <c r="V84" s="7">
        <v>1.9713547397345044E-3</v>
      </c>
    </row>
    <row r="85" spans="1:22" x14ac:dyDescent="0.35">
      <c r="A85" s="3">
        <v>2013</v>
      </c>
      <c r="B85" s="13" t="s">
        <v>30</v>
      </c>
      <c r="C85" s="13" t="s">
        <v>56</v>
      </c>
      <c r="D85" s="13">
        <v>1996</v>
      </c>
      <c r="E85" s="17">
        <v>17</v>
      </c>
      <c r="F85" s="13">
        <v>60</v>
      </c>
      <c r="G85" s="13">
        <v>23</v>
      </c>
      <c r="H85" s="13">
        <v>83</v>
      </c>
      <c r="I85" s="13" t="b">
        <v>1</v>
      </c>
      <c r="J85" s="4">
        <v>0.27710843373493999</v>
      </c>
      <c r="K85">
        <f t="shared" si="5"/>
        <v>8.5155280140352318E-4</v>
      </c>
      <c r="L85">
        <f t="shared" si="6"/>
        <v>2.9181377647457346E-2</v>
      </c>
      <c r="M85">
        <f t="shared" si="7"/>
        <v>8.0864058541146935E-3</v>
      </c>
      <c r="N85">
        <f t="shared" si="8"/>
        <v>2.9181377647457346E-2</v>
      </c>
      <c r="O85">
        <f t="shared" si="9"/>
        <v>0.49608342000677486</v>
      </c>
      <c r="Q85" s="7">
        <v>59</v>
      </c>
      <c r="R85" s="7">
        <v>5.7367458328816678E-3</v>
      </c>
      <c r="S85" s="7">
        <v>3.8624875312357164E-3</v>
      </c>
      <c r="U85" s="7">
        <v>5.8208955223880601</v>
      </c>
      <c r="V85" s="7">
        <v>1.9713547397345044E-3</v>
      </c>
    </row>
    <row r="86" spans="1:22" x14ac:dyDescent="0.35">
      <c r="A86" s="3">
        <v>2017</v>
      </c>
      <c r="B86" s="13" t="s">
        <v>30</v>
      </c>
      <c r="C86" s="13" t="s">
        <v>72</v>
      </c>
      <c r="D86" s="13">
        <v>1997</v>
      </c>
      <c r="E86" s="14">
        <v>20</v>
      </c>
      <c r="F86" s="13">
        <v>107</v>
      </c>
      <c r="G86" s="13">
        <v>41</v>
      </c>
      <c r="H86" s="13">
        <v>148</v>
      </c>
      <c r="I86" s="13" t="b">
        <v>1</v>
      </c>
      <c r="J86" s="4">
        <v>0.27702702702702697</v>
      </c>
      <c r="K86">
        <f t="shared" si="5"/>
        <v>1.5184315012978485E-3</v>
      </c>
      <c r="L86">
        <f t="shared" si="6"/>
        <v>3.8967056615785707E-2</v>
      </c>
      <c r="M86">
        <f t="shared" si="7"/>
        <v>1.0794927846264957E-2</v>
      </c>
      <c r="N86">
        <f t="shared" si="8"/>
        <v>3.8967056615785707E-2</v>
      </c>
      <c r="O86">
        <f t="shared" si="9"/>
        <v>0.77934113231571411</v>
      </c>
      <c r="Q86" s="7">
        <v>60</v>
      </c>
      <c r="R86" s="7">
        <v>5.0197294554900108E-3</v>
      </c>
      <c r="S86" s="7">
        <v>3.4182592618470491E-3</v>
      </c>
      <c r="U86" s="7">
        <v>5.9203980099502491</v>
      </c>
      <c r="V86" s="7">
        <v>1.9713547397345044E-3</v>
      </c>
    </row>
    <row r="87" spans="1:22" x14ac:dyDescent="0.35">
      <c r="A87" s="3">
        <v>2013</v>
      </c>
      <c r="B87" s="13" t="s">
        <v>30</v>
      </c>
      <c r="C87" s="13" t="s">
        <v>280</v>
      </c>
      <c r="D87" s="13">
        <v>1996</v>
      </c>
      <c r="E87" s="17">
        <v>17</v>
      </c>
      <c r="F87" s="13">
        <v>47</v>
      </c>
      <c r="G87" s="13">
        <v>18</v>
      </c>
      <c r="H87" s="13">
        <v>65</v>
      </c>
      <c r="I87" s="13" t="b">
        <v>1</v>
      </c>
      <c r="J87" s="4">
        <v>0.27692307692307699</v>
      </c>
      <c r="K87">
        <f t="shared" si="5"/>
        <v>6.6687869989432542E-4</v>
      </c>
      <c r="L87">
        <f t="shared" si="6"/>
        <v>2.5823994654087221E-2</v>
      </c>
      <c r="M87">
        <f t="shared" si="7"/>
        <v>7.151260058054925E-3</v>
      </c>
      <c r="N87">
        <f t="shared" si="8"/>
        <v>2.5823994654087221E-2</v>
      </c>
      <c r="O87">
        <f t="shared" si="9"/>
        <v>0.43900790911948279</v>
      </c>
      <c r="Q87" s="7">
        <v>61</v>
      </c>
      <c r="R87" s="7">
        <v>5.2157197465408246E-3</v>
      </c>
      <c r="S87" s="7">
        <v>3.5627504307996112E-3</v>
      </c>
      <c r="U87" s="7">
        <v>6.0199004975124382</v>
      </c>
      <c r="V87" s="7">
        <v>1.9717697181076367E-3</v>
      </c>
    </row>
    <row r="88" spans="1:22" x14ac:dyDescent="0.35">
      <c r="A88" s="5">
        <v>2015</v>
      </c>
      <c r="B88" s="14" t="s">
        <v>24</v>
      </c>
      <c r="C88" s="14" t="s">
        <v>293</v>
      </c>
      <c r="D88" s="14">
        <v>1998</v>
      </c>
      <c r="E88" s="14">
        <v>17</v>
      </c>
      <c r="F88" s="14">
        <v>42</v>
      </c>
      <c r="G88" s="14">
        <v>16</v>
      </c>
      <c r="H88" s="14">
        <v>58</v>
      </c>
      <c r="I88" s="14" t="b">
        <v>1</v>
      </c>
      <c r="J88" s="6">
        <v>0.27586206896551702</v>
      </c>
      <c r="K88">
        <f t="shared" si="5"/>
        <v>5.9506099375185957E-4</v>
      </c>
      <c r="L88">
        <f t="shared" si="6"/>
        <v>2.4393872053281324E-2</v>
      </c>
      <c r="M88">
        <f t="shared" si="7"/>
        <v>6.7293440146982911E-3</v>
      </c>
      <c r="N88">
        <f t="shared" si="8"/>
        <v>2.4393872053281324E-2</v>
      </c>
      <c r="O88">
        <f t="shared" si="9"/>
        <v>0.4146958249057825</v>
      </c>
      <c r="Q88" s="7">
        <v>62</v>
      </c>
      <c r="R88" s="7">
        <v>5.6189857977986908E-3</v>
      </c>
      <c r="S88" s="7">
        <v>3.8036266703852578E-3</v>
      </c>
      <c r="U88" s="7">
        <v>6.1194029850746272</v>
      </c>
      <c r="V88" s="7">
        <v>1.9864611272374781E-3</v>
      </c>
    </row>
    <row r="89" spans="1:22" x14ac:dyDescent="0.35">
      <c r="A89" s="24">
        <v>2015</v>
      </c>
      <c r="B89" s="17" t="s">
        <v>98</v>
      </c>
      <c r="C89" s="17" t="s">
        <v>99</v>
      </c>
      <c r="D89" s="17">
        <v>1999</v>
      </c>
      <c r="E89" s="17">
        <v>16</v>
      </c>
      <c r="F89" s="17">
        <v>42</v>
      </c>
      <c r="G89" s="17">
        <v>16</v>
      </c>
      <c r="H89" s="17">
        <v>58</v>
      </c>
      <c r="I89" s="17" t="b">
        <v>1</v>
      </c>
      <c r="J89" s="25">
        <v>0.27586206896551702</v>
      </c>
      <c r="K89">
        <f t="shared" si="5"/>
        <v>5.9506099375185957E-4</v>
      </c>
      <c r="L89">
        <f t="shared" si="6"/>
        <v>2.4393872053281324E-2</v>
      </c>
      <c r="M89">
        <f t="shared" si="7"/>
        <v>6.7293440146982911E-3</v>
      </c>
      <c r="N89">
        <f t="shared" si="8"/>
        <v>2.4393872053281324E-2</v>
      </c>
      <c r="O89">
        <f t="shared" si="9"/>
        <v>0.39030195285250119</v>
      </c>
      <c r="Q89" s="7">
        <v>63</v>
      </c>
      <c r="R89" s="7">
        <v>3.9558910112658463E-3</v>
      </c>
      <c r="S89" s="7">
        <v>2.7069021614799351E-3</v>
      </c>
      <c r="U89" s="7">
        <v>6.2189054726368163</v>
      </c>
      <c r="V89" s="7">
        <v>1.9864611272374781E-3</v>
      </c>
    </row>
    <row r="90" spans="1:22" x14ac:dyDescent="0.35">
      <c r="A90" s="3">
        <v>2013</v>
      </c>
      <c r="B90" s="13" t="s">
        <v>33</v>
      </c>
      <c r="C90" s="13" t="s">
        <v>198</v>
      </c>
      <c r="D90" s="13">
        <v>1997</v>
      </c>
      <c r="E90" s="14">
        <v>16</v>
      </c>
      <c r="F90" s="13">
        <v>74</v>
      </c>
      <c r="G90" s="13">
        <v>28</v>
      </c>
      <c r="H90" s="13">
        <v>102</v>
      </c>
      <c r="I90" s="13" t="b">
        <v>1</v>
      </c>
      <c r="J90" s="4">
        <v>0.27450980392156898</v>
      </c>
      <c r="K90">
        <f t="shared" si="5"/>
        <v>1.0464865752187874E-3</v>
      </c>
      <c r="L90">
        <f t="shared" si="6"/>
        <v>3.2349444743593164E-2</v>
      </c>
      <c r="M90">
        <f t="shared" si="7"/>
        <v>8.8802397335353903E-3</v>
      </c>
      <c r="N90">
        <f t="shared" si="8"/>
        <v>3.2349444743593164E-2</v>
      </c>
      <c r="O90">
        <f t="shared" si="9"/>
        <v>0.51759111589749063</v>
      </c>
      <c r="Q90" s="7">
        <v>64</v>
      </c>
      <c r="R90" s="7">
        <v>3.9558910112658463E-3</v>
      </c>
      <c r="S90" s="7">
        <v>2.7069021614799351E-3</v>
      </c>
      <c r="U90" s="7">
        <v>6.3184079601990053</v>
      </c>
      <c r="V90" s="7">
        <v>1.9895869531319616E-3</v>
      </c>
    </row>
    <row r="91" spans="1:22" x14ac:dyDescent="0.35">
      <c r="A91" s="24">
        <v>2015</v>
      </c>
      <c r="B91" s="17" t="s">
        <v>24</v>
      </c>
      <c r="C91" s="17" t="s">
        <v>319</v>
      </c>
      <c r="D91" s="17">
        <v>1994</v>
      </c>
      <c r="E91" s="17">
        <v>21</v>
      </c>
      <c r="F91" s="17">
        <v>37</v>
      </c>
      <c r="G91" s="17">
        <v>14</v>
      </c>
      <c r="H91" s="17">
        <v>51</v>
      </c>
      <c r="I91" s="17" t="b">
        <v>1</v>
      </c>
      <c r="J91" s="25">
        <v>0.27450980392156898</v>
      </c>
      <c r="K91">
        <f t="shared" si="5"/>
        <v>5.2324328760939372E-4</v>
      </c>
      <c r="L91">
        <f t="shared" si="6"/>
        <v>2.287451174581424E-2</v>
      </c>
      <c r="M91">
        <f t="shared" si="7"/>
        <v>6.2792777341450935E-3</v>
      </c>
      <c r="N91">
        <f t="shared" si="8"/>
        <v>2.287451174581424E-2</v>
      </c>
      <c r="O91">
        <f t="shared" si="9"/>
        <v>0.48036474666209905</v>
      </c>
      <c r="Q91" s="7">
        <v>65</v>
      </c>
      <c r="R91" s="7">
        <v>7.6013942914576697E-3</v>
      </c>
      <c r="S91" s="7">
        <v>5.112506550290644E-3</v>
      </c>
      <c r="U91" s="7">
        <v>6.4179104477611943</v>
      </c>
      <c r="V91" s="7">
        <v>2.0135107019214229E-3</v>
      </c>
    </row>
    <row r="92" spans="1:22" x14ac:dyDescent="0.35">
      <c r="A92" s="3">
        <v>2016</v>
      </c>
      <c r="B92" s="13" t="s">
        <v>30</v>
      </c>
      <c r="C92" s="13" t="s">
        <v>60</v>
      </c>
      <c r="D92" s="13">
        <v>1999</v>
      </c>
      <c r="E92" s="14">
        <v>17</v>
      </c>
      <c r="F92" s="13">
        <v>125</v>
      </c>
      <c r="G92" s="13">
        <v>47</v>
      </c>
      <c r="H92" s="13">
        <v>172</v>
      </c>
      <c r="I92" s="13" t="b">
        <v>1</v>
      </c>
      <c r="J92" s="4">
        <v>0.27325581395348802</v>
      </c>
      <c r="K92">
        <f t="shared" si="5"/>
        <v>1.7646636366434455E-3</v>
      </c>
      <c r="L92">
        <f t="shared" si="6"/>
        <v>4.2007899693312992E-2</v>
      </c>
      <c r="M92">
        <f t="shared" si="7"/>
        <v>1.1478902823172722E-2</v>
      </c>
      <c r="N92">
        <f t="shared" si="8"/>
        <v>4.2007899693312992E-2</v>
      </c>
      <c r="O92">
        <f t="shared" si="9"/>
        <v>0.71413429478632084</v>
      </c>
      <c r="Q92" s="7">
        <v>66</v>
      </c>
      <c r="R92" s="7">
        <v>6.6657905038795852E-3</v>
      </c>
      <c r="S92" s="7">
        <v>4.4299775034644193E-3</v>
      </c>
      <c r="U92" s="7">
        <v>6.5174129353233834</v>
      </c>
      <c r="V92" s="7">
        <v>2.033952959029034E-3</v>
      </c>
    </row>
    <row r="93" spans="1:22" x14ac:dyDescent="0.35">
      <c r="A93" s="24">
        <v>2016</v>
      </c>
      <c r="B93" s="17" t="s">
        <v>30</v>
      </c>
      <c r="C93" s="17" t="s">
        <v>60</v>
      </c>
      <c r="D93" s="17">
        <v>2000</v>
      </c>
      <c r="E93" s="17">
        <v>16</v>
      </c>
      <c r="F93" s="17">
        <v>125</v>
      </c>
      <c r="G93" s="17">
        <v>47</v>
      </c>
      <c r="H93" s="17">
        <v>172</v>
      </c>
      <c r="I93" s="17" t="b">
        <v>1</v>
      </c>
      <c r="J93" s="25">
        <v>0.27325581395348802</v>
      </c>
      <c r="K93">
        <f t="shared" si="5"/>
        <v>1.7646636366434455E-3</v>
      </c>
      <c r="L93">
        <f t="shared" si="6"/>
        <v>4.2007899693312992E-2</v>
      </c>
      <c r="M93">
        <f t="shared" si="7"/>
        <v>1.1478902823172722E-2</v>
      </c>
      <c r="N93">
        <f t="shared" si="8"/>
        <v>4.2007899693312992E-2</v>
      </c>
      <c r="O93">
        <f t="shared" si="9"/>
        <v>0.67212639509300787</v>
      </c>
      <c r="Q93" s="7">
        <v>67</v>
      </c>
      <c r="R93" s="7">
        <v>5.9974477575977167E-3</v>
      </c>
      <c r="S93" s="7">
        <v>3.9858076291023146E-3</v>
      </c>
      <c r="U93" s="7">
        <v>6.6169154228855724</v>
      </c>
      <c r="V93" s="7">
        <v>2.0723770281311092E-3</v>
      </c>
    </row>
    <row r="94" spans="1:22" x14ac:dyDescent="0.35">
      <c r="A94" s="3">
        <v>2016</v>
      </c>
      <c r="B94" s="13" t="s">
        <v>113</v>
      </c>
      <c r="C94" s="13" t="s">
        <v>161</v>
      </c>
      <c r="D94" s="13">
        <v>1999</v>
      </c>
      <c r="E94" s="14">
        <v>17</v>
      </c>
      <c r="F94" s="13">
        <v>48</v>
      </c>
      <c r="G94" s="13">
        <v>18</v>
      </c>
      <c r="H94" s="13">
        <v>66</v>
      </c>
      <c r="I94" s="13" t="b">
        <v>1</v>
      </c>
      <c r="J94" s="4">
        <v>0.27272727272727298</v>
      </c>
      <c r="K94">
        <f t="shared" si="5"/>
        <v>6.7713837220039191E-4</v>
      </c>
      <c r="L94">
        <f t="shared" si="6"/>
        <v>2.6021882564495443E-2</v>
      </c>
      <c r="M94">
        <f t="shared" si="7"/>
        <v>7.0968770630442189E-3</v>
      </c>
      <c r="N94">
        <f t="shared" si="8"/>
        <v>2.6021882564495443E-2</v>
      </c>
      <c r="O94">
        <f t="shared" si="9"/>
        <v>0.44237200359642254</v>
      </c>
      <c r="Q94" s="7">
        <v>68</v>
      </c>
      <c r="R94" s="7">
        <v>5.4782854430885999E-3</v>
      </c>
      <c r="S94" s="7">
        <v>3.581371197675029E-3</v>
      </c>
      <c r="U94" s="7">
        <v>6.7164179104477615</v>
      </c>
      <c r="V94" s="7">
        <v>2.085022487590244E-3</v>
      </c>
    </row>
    <row r="95" spans="1:22" x14ac:dyDescent="0.35">
      <c r="A95" s="24">
        <v>2014</v>
      </c>
      <c r="B95" s="17" t="s">
        <v>359</v>
      </c>
      <c r="C95" s="17" t="s">
        <v>360</v>
      </c>
      <c r="D95" s="17">
        <v>1998</v>
      </c>
      <c r="E95" s="17">
        <v>16</v>
      </c>
      <c r="F95" s="17">
        <v>40</v>
      </c>
      <c r="G95" s="17">
        <v>15</v>
      </c>
      <c r="H95" s="17">
        <v>55</v>
      </c>
      <c r="I95" s="17" t="b">
        <v>1</v>
      </c>
      <c r="J95" s="25">
        <v>0.27272727272727298</v>
      </c>
      <c r="K95">
        <f t="shared" si="5"/>
        <v>5.6428197683365989E-4</v>
      </c>
      <c r="L95">
        <f t="shared" si="6"/>
        <v>2.375462011554089E-2</v>
      </c>
      <c r="M95">
        <f t="shared" si="7"/>
        <v>6.4785327587838851E-3</v>
      </c>
      <c r="N95">
        <f t="shared" si="8"/>
        <v>2.375462011554089E-2</v>
      </c>
      <c r="O95">
        <f t="shared" si="9"/>
        <v>0.38007392184865424</v>
      </c>
      <c r="Q95" s="7">
        <v>69</v>
      </c>
      <c r="R95" s="7">
        <v>4.373322852094047E-3</v>
      </c>
      <c r="S95" s="7">
        <v>2.8905624032378426E-3</v>
      </c>
      <c r="U95" s="7">
        <v>6.8159203980099505</v>
      </c>
      <c r="V95" s="7">
        <v>2.0969030537642073E-3</v>
      </c>
    </row>
    <row r="96" spans="1:22" x14ac:dyDescent="0.35">
      <c r="A96" s="3">
        <v>2016</v>
      </c>
      <c r="B96" s="13" t="s">
        <v>33</v>
      </c>
      <c r="C96" s="13" t="s">
        <v>34</v>
      </c>
      <c r="D96" s="13">
        <v>2000</v>
      </c>
      <c r="E96" s="14">
        <v>16</v>
      </c>
      <c r="F96" s="13">
        <v>40</v>
      </c>
      <c r="G96" s="13">
        <v>15</v>
      </c>
      <c r="H96" s="13">
        <v>55</v>
      </c>
      <c r="I96" s="13" t="b">
        <v>1</v>
      </c>
      <c r="J96" s="4">
        <v>0.27272727272727298</v>
      </c>
      <c r="K96">
        <f t="shared" si="5"/>
        <v>5.6428197683365989E-4</v>
      </c>
      <c r="L96">
        <f t="shared" si="6"/>
        <v>2.375462011554089E-2</v>
      </c>
      <c r="M96">
        <f t="shared" si="7"/>
        <v>6.4785327587838851E-3</v>
      </c>
      <c r="N96">
        <f t="shared" si="8"/>
        <v>2.375462011554089E-2</v>
      </c>
      <c r="O96">
        <f t="shared" si="9"/>
        <v>0.38007392184865424</v>
      </c>
      <c r="Q96" s="7">
        <v>70</v>
      </c>
      <c r="R96" s="7">
        <v>4.7190926712725473E-3</v>
      </c>
      <c r="S96" s="7">
        <v>3.1002488083753769E-3</v>
      </c>
      <c r="U96" s="7">
        <v>6.9154228855721396</v>
      </c>
      <c r="V96" s="7">
        <v>2.1029200045932167E-3</v>
      </c>
    </row>
    <row r="97" spans="1:22" x14ac:dyDescent="0.35">
      <c r="A97" s="3">
        <v>2017</v>
      </c>
      <c r="B97" s="13" t="s">
        <v>30</v>
      </c>
      <c r="C97" s="13" t="s">
        <v>284</v>
      </c>
      <c r="D97" s="13">
        <v>2000</v>
      </c>
      <c r="E97" s="17">
        <v>17</v>
      </c>
      <c r="F97" s="13">
        <v>40</v>
      </c>
      <c r="G97" s="13">
        <v>15</v>
      </c>
      <c r="H97" s="13">
        <v>55</v>
      </c>
      <c r="I97" s="13" t="b">
        <v>1</v>
      </c>
      <c r="J97" s="4">
        <v>0.27272727272727298</v>
      </c>
      <c r="K97">
        <f t="shared" si="5"/>
        <v>5.6428197683365989E-4</v>
      </c>
      <c r="L97">
        <f t="shared" si="6"/>
        <v>2.375462011554089E-2</v>
      </c>
      <c r="M97">
        <f t="shared" si="7"/>
        <v>6.4785327587838851E-3</v>
      </c>
      <c r="N97">
        <f t="shared" si="8"/>
        <v>2.375462011554089E-2</v>
      </c>
      <c r="O97">
        <f t="shared" si="9"/>
        <v>0.40382854196419515</v>
      </c>
      <c r="Q97" s="7">
        <v>71</v>
      </c>
      <c r="R97" s="7">
        <v>4.4903484904847534E-3</v>
      </c>
      <c r="S97" s="7">
        <v>2.944685262151225E-3</v>
      </c>
      <c r="U97" s="7">
        <v>7.0149253731343286</v>
      </c>
      <c r="V97" s="7">
        <v>2.1029200045932167E-3</v>
      </c>
    </row>
    <row r="98" spans="1:22" x14ac:dyDescent="0.35">
      <c r="A98" s="3">
        <v>2017</v>
      </c>
      <c r="B98" s="13" t="s">
        <v>30</v>
      </c>
      <c r="C98" s="13" t="s">
        <v>56</v>
      </c>
      <c r="D98" s="13">
        <v>2001</v>
      </c>
      <c r="E98" s="14">
        <v>16</v>
      </c>
      <c r="F98" s="13">
        <v>99</v>
      </c>
      <c r="G98" s="13">
        <v>37</v>
      </c>
      <c r="H98" s="13">
        <v>136</v>
      </c>
      <c r="I98" s="13" t="b">
        <v>1</v>
      </c>
      <c r="J98" s="4">
        <v>0.27205882352941202</v>
      </c>
      <c r="K98">
        <f t="shared" si="5"/>
        <v>1.39531543362505E-3</v>
      </c>
      <c r="L98">
        <f t="shared" si="6"/>
        <v>3.7353921261696878E-2</v>
      </c>
      <c r="M98">
        <f t="shared" si="7"/>
        <v>1.0162463872667542E-2</v>
      </c>
      <c r="N98">
        <f t="shared" si="8"/>
        <v>3.7353921261696878E-2</v>
      </c>
      <c r="O98">
        <f t="shared" si="9"/>
        <v>0.59766274018715004</v>
      </c>
      <c r="Q98" s="7">
        <v>72</v>
      </c>
      <c r="R98" s="7">
        <v>4.0024961949404652E-3</v>
      </c>
      <c r="S98" s="7">
        <v>2.5971411147981335E-3</v>
      </c>
      <c r="U98" s="7">
        <v>7.1144278606965177</v>
      </c>
      <c r="V98" s="7">
        <v>2.1029200045932167E-3</v>
      </c>
    </row>
    <row r="99" spans="1:22" x14ac:dyDescent="0.35">
      <c r="A99" s="3">
        <v>2015</v>
      </c>
      <c r="B99" s="13" t="s">
        <v>113</v>
      </c>
      <c r="C99" s="13" t="s">
        <v>161</v>
      </c>
      <c r="D99" s="13">
        <v>1999</v>
      </c>
      <c r="E99" s="17">
        <v>16</v>
      </c>
      <c r="F99" s="13">
        <v>51</v>
      </c>
      <c r="G99" s="13">
        <v>19</v>
      </c>
      <c r="H99" s="13">
        <v>70</v>
      </c>
      <c r="I99" s="13" t="b">
        <v>1</v>
      </c>
      <c r="J99" s="4">
        <v>0.27142857142857102</v>
      </c>
      <c r="K99">
        <f t="shared" si="5"/>
        <v>7.1817706142465808E-4</v>
      </c>
      <c r="L99">
        <f t="shared" si="6"/>
        <v>2.6798825747122914E-2</v>
      </c>
      <c r="M99">
        <f t="shared" si="7"/>
        <v>7.2739669885047795E-3</v>
      </c>
      <c r="N99">
        <f t="shared" si="8"/>
        <v>2.6798825747122914E-2</v>
      </c>
      <c r="O99">
        <f t="shared" si="9"/>
        <v>0.42878121195396662</v>
      </c>
      <c r="Q99" s="7">
        <v>73</v>
      </c>
      <c r="R99" s="7">
        <v>6.4443955520638247E-3</v>
      </c>
      <c r="S99" s="7">
        <v>4.1894857582203812E-3</v>
      </c>
      <c r="U99" s="7">
        <v>7.2139303482587067</v>
      </c>
      <c r="V99" s="7">
        <v>2.1029200045932167E-3</v>
      </c>
    </row>
    <row r="100" spans="1:22" x14ac:dyDescent="0.35">
      <c r="A100" s="3">
        <v>2017</v>
      </c>
      <c r="B100" s="13" t="s">
        <v>33</v>
      </c>
      <c r="C100" s="13" t="s">
        <v>34</v>
      </c>
      <c r="D100" s="13">
        <v>2001</v>
      </c>
      <c r="E100" s="14">
        <v>16</v>
      </c>
      <c r="F100" s="13">
        <v>43</v>
      </c>
      <c r="G100" s="13">
        <v>16</v>
      </c>
      <c r="H100" s="13">
        <v>59</v>
      </c>
      <c r="I100" s="13" t="b">
        <v>1</v>
      </c>
      <c r="J100" s="4">
        <v>0.27118644067796599</v>
      </c>
      <c r="K100">
        <f t="shared" si="5"/>
        <v>6.0532066605792606E-4</v>
      </c>
      <c r="L100">
        <f t="shared" si="6"/>
        <v>2.4603265353564881E-2</v>
      </c>
      <c r="M100">
        <f t="shared" si="7"/>
        <v>6.672071960288779E-3</v>
      </c>
      <c r="N100">
        <f t="shared" si="8"/>
        <v>2.4603265353564881E-2</v>
      </c>
      <c r="O100">
        <f t="shared" si="9"/>
        <v>0.3936522456570381</v>
      </c>
      <c r="Q100" s="7">
        <v>74</v>
      </c>
      <c r="R100" s="7">
        <v>4.8980252692461942E-3</v>
      </c>
      <c r="S100" s="7">
        <v>3.080858236717921E-3</v>
      </c>
      <c r="U100" s="7">
        <v>7.3134328358208958</v>
      </c>
      <c r="V100" s="7">
        <v>2.1029200045932167E-3</v>
      </c>
    </row>
    <row r="101" spans="1:22" x14ac:dyDescent="0.35">
      <c r="A101" s="24">
        <v>2017</v>
      </c>
      <c r="B101" s="17" t="s">
        <v>30</v>
      </c>
      <c r="C101" s="17" t="s">
        <v>47</v>
      </c>
      <c r="D101" s="17">
        <v>1998</v>
      </c>
      <c r="E101" s="17">
        <v>19</v>
      </c>
      <c r="F101" s="17">
        <v>54</v>
      </c>
      <c r="G101" s="17">
        <v>20</v>
      </c>
      <c r="H101" s="17">
        <v>74</v>
      </c>
      <c r="I101" s="17" t="b">
        <v>1</v>
      </c>
      <c r="J101" s="25">
        <v>0.27027027027027001</v>
      </c>
      <c r="K101">
        <f t="shared" si="5"/>
        <v>7.5921575064892425E-4</v>
      </c>
      <c r="L101">
        <f t="shared" si="6"/>
        <v>2.7553869975902191E-2</v>
      </c>
      <c r="M101">
        <f t="shared" si="7"/>
        <v>7.4469918853789629E-3</v>
      </c>
      <c r="N101">
        <f t="shared" si="8"/>
        <v>2.7553869975902191E-2</v>
      </c>
      <c r="O101">
        <f t="shared" si="9"/>
        <v>0.52352352954214165</v>
      </c>
      <c r="Q101" s="7">
        <v>75</v>
      </c>
      <c r="R101" s="7">
        <v>4.178005883058643E-3</v>
      </c>
      <c r="S101" s="7">
        <v>2.6101108109742215E-3</v>
      </c>
      <c r="U101" s="7">
        <v>7.4129353233830848</v>
      </c>
      <c r="V101" s="7">
        <v>2.109497179334265E-3</v>
      </c>
    </row>
    <row r="102" spans="1:22" x14ac:dyDescent="0.35">
      <c r="A102" s="3">
        <v>2014</v>
      </c>
      <c r="B102" s="13" t="s">
        <v>30</v>
      </c>
      <c r="C102" s="13" t="s">
        <v>47</v>
      </c>
      <c r="D102" s="13">
        <v>1996</v>
      </c>
      <c r="E102" s="14">
        <v>18</v>
      </c>
      <c r="F102" s="13">
        <v>46</v>
      </c>
      <c r="G102" s="13">
        <v>17</v>
      </c>
      <c r="H102" s="13">
        <v>63</v>
      </c>
      <c r="I102" s="13" t="b">
        <v>1</v>
      </c>
      <c r="J102" s="4">
        <v>0.26984126984126999</v>
      </c>
      <c r="K102">
        <f t="shared" si="5"/>
        <v>6.4635935528219233E-4</v>
      </c>
      <c r="L102">
        <f t="shared" si="6"/>
        <v>2.5423598393661592E-2</v>
      </c>
      <c r="M102">
        <f t="shared" si="7"/>
        <v>6.8603360744801155E-3</v>
      </c>
      <c r="N102">
        <f t="shared" si="8"/>
        <v>2.5423598393661592E-2</v>
      </c>
      <c r="O102">
        <f t="shared" si="9"/>
        <v>0.45762477108590865</v>
      </c>
      <c r="Q102" s="7">
        <v>76</v>
      </c>
      <c r="R102" s="7">
        <v>4.1689328356211992E-3</v>
      </c>
      <c r="S102" s="7">
        <v>2.6191838584116653E-3</v>
      </c>
      <c r="U102" s="7">
        <v>7.5124378109452739</v>
      </c>
      <c r="V102" s="7">
        <v>2.1212864668852687E-3</v>
      </c>
    </row>
    <row r="103" spans="1:22" x14ac:dyDescent="0.35">
      <c r="A103" s="24">
        <v>2014</v>
      </c>
      <c r="B103" s="17" t="s">
        <v>33</v>
      </c>
      <c r="C103" s="17" t="s">
        <v>86</v>
      </c>
      <c r="D103" s="17">
        <v>1997</v>
      </c>
      <c r="E103" s="17">
        <v>17</v>
      </c>
      <c r="F103" s="17">
        <v>46</v>
      </c>
      <c r="G103" s="17">
        <v>17</v>
      </c>
      <c r="H103" s="17">
        <v>63</v>
      </c>
      <c r="I103" s="17" t="b">
        <v>1</v>
      </c>
      <c r="J103" s="25">
        <v>0.26984126984126999</v>
      </c>
      <c r="K103">
        <f t="shared" si="5"/>
        <v>6.4635935528219233E-4</v>
      </c>
      <c r="L103">
        <f t="shared" si="6"/>
        <v>2.5423598393661592E-2</v>
      </c>
      <c r="M103">
        <f t="shared" si="7"/>
        <v>6.8603360744801155E-3</v>
      </c>
      <c r="N103">
        <f t="shared" si="8"/>
        <v>2.5423598393661592E-2</v>
      </c>
      <c r="O103">
        <f t="shared" si="9"/>
        <v>0.43220117269224706</v>
      </c>
      <c r="Q103" s="7">
        <v>77</v>
      </c>
      <c r="R103" s="7">
        <v>5.7118837426549012E-3</v>
      </c>
      <c r="S103" s="7">
        <v>3.577696932297419E-3</v>
      </c>
      <c r="U103" s="7">
        <v>7.6119402985074629</v>
      </c>
      <c r="V103" s="7">
        <v>2.1401427174192298E-3</v>
      </c>
    </row>
    <row r="104" spans="1:22" x14ac:dyDescent="0.35">
      <c r="A104" s="5">
        <v>2015</v>
      </c>
      <c r="B104" s="14" t="s">
        <v>24</v>
      </c>
      <c r="C104" s="14" t="s">
        <v>155</v>
      </c>
      <c r="D104" s="14">
        <v>1999</v>
      </c>
      <c r="E104" s="14">
        <v>16</v>
      </c>
      <c r="F104" s="14">
        <v>84</v>
      </c>
      <c r="G104" s="14">
        <v>31</v>
      </c>
      <c r="H104" s="14">
        <v>115</v>
      </c>
      <c r="I104" s="14" t="b">
        <v>1</v>
      </c>
      <c r="J104" s="6">
        <v>0.26956521739130401</v>
      </c>
      <c r="K104">
        <f t="shared" si="5"/>
        <v>1.1798623151976525E-3</v>
      </c>
      <c r="L104">
        <f t="shared" si="6"/>
        <v>3.4349123936392507E-2</v>
      </c>
      <c r="M104">
        <f t="shared" si="7"/>
        <v>9.2593290611144904E-3</v>
      </c>
      <c r="N104">
        <f t="shared" si="8"/>
        <v>3.4349123936392507E-2</v>
      </c>
      <c r="O104">
        <f t="shared" si="9"/>
        <v>0.54958598298228012</v>
      </c>
      <c r="Q104" s="7">
        <v>78</v>
      </c>
      <c r="R104" s="7">
        <v>6.3165502949950412E-3</v>
      </c>
      <c r="S104" s="7">
        <v>3.998741158974712E-3</v>
      </c>
      <c r="U104" s="7">
        <v>7.7114427860696519</v>
      </c>
      <c r="V104" s="7">
        <v>2.1401427174192298E-3</v>
      </c>
    </row>
    <row r="105" spans="1:22" x14ac:dyDescent="0.35">
      <c r="A105" s="24">
        <v>2017</v>
      </c>
      <c r="B105" s="17" t="s">
        <v>30</v>
      </c>
      <c r="C105" s="17" t="s">
        <v>47</v>
      </c>
      <c r="D105" s="17">
        <v>1999</v>
      </c>
      <c r="E105" s="17">
        <v>18</v>
      </c>
      <c r="F105" s="17">
        <v>76</v>
      </c>
      <c r="G105" s="17">
        <v>28</v>
      </c>
      <c r="H105" s="17">
        <v>104</v>
      </c>
      <c r="I105" s="17" t="b">
        <v>1</v>
      </c>
      <c r="J105" s="25">
        <v>0.269230769230769</v>
      </c>
      <c r="K105">
        <f t="shared" si="5"/>
        <v>1.0670059198309206E-3</v>
      </c>
      <c r="L105">
        <f t="shared" si="6"/>
        <v>3.2665056556371072E-2</v>
      </c>
      <c r="M105">
        <f t="shared" si="7"/>
        <v>8.7944383036383574E-3</v>
      </c>
      <c r="N105">
        <f t="shared" si="8"/>
        <v>3.2665056556371072E-2</v>
      </c>
      <c r="O105">
        <f t="shared" si="9"/>
        <v>0.58797101801467933</v>
      </c>
      <c r="Q105" s="7">
        <v>79</v>
      </c>
      <c r="R105" s="7">
        <v>7.2261253050253634E-3</v>
      </c>
      <c r="S105" s="7">
        <v>4.4970094931084765E-3</v>
      </c>
      <c r="U105" s="7">
        <v>7.810945273631841</v>
      </c>
      <c r="V105" s="7">
        <v>2.159510919594626E-3</v>
      </c>
    </row>
    <row r="106" spans="1:22" x14ac:dyDescent="0.35">
      <c r="A106" s="3">
        <v>2016</v>
      </c>
      <c r="B106" s="13" t="s">
        <v>24</v>
      </c>
      <c r="C106" s="13" t="s">
        <v>29</v>
      </c>
      <c r="D106" s="13">
        <v>1999</v>
      </c>
      <c r="E106" s="14">
        <v>17</v>
      </c>
      <c r="F106" s="13">
        <v>38</v>
      </c>
      <c r="G106" s="13">
        <v>14</v>
      </c>
      <c r="H106" s="13">
        <v>52</v>
      </c>
      <c r="I106" s="13" t="b">
        <v>1</v>
      </c>
      <c r="J106" s="4">
        <v>0.269230769230769</v>
      </c>
      <c r="K106">
        <f t="shared" si="5"/>
        <v>5.3350295991546031E-4</v>
      </c>
      <c r="L106">
        <f t="shared" si="6"/>
        <v>2.3097682998852079E-2</v>
      </c>
      <c r="M106">
        <f t="shared" si="7"/>
        <v>6.2186069612294005E-3</v>
      </c>
      <c r="N106">
        <f t="shared" si="8"/>
        <v>2.3097682998852079E-2</v>
      </c>
      <c r="O106">
        <f t="shared" si="9"/>
        <v>0.39266061098048533</v>
      </c>
      <c r="Q106" s="7">
        <v>80</v>
      </c>
      <c r="R106" s="7">
        <v>4.29395916885546E-3</v>
      </c>
      <c r="S106" s="7">
        <v>2.6779344004595716E-3</v>
      </c>
      <c r="U106" s="7">
        <v>7.91044776119403</v>
      </c>
      <c r="V106" s="7">
        <v>2.159510919594626E-3</v>
      </c>
    </row>
    <row r="107" spans="1:22" x14ac:dyDescent="0.35">
      <c r="A107" s="24">
        <v>2016</v>
      </c>
      <c r="B107" s="17" t="s">
        <v>30</v>
      </c>
      <c r="C107" s="17" t="s">
        <v>40</v>
      </c>
      <c r="D107" s="17">
        <v>1996</v>
      </c>
      <c r="E107" s="17">
        <v>20</v>
      </c>
      <c r="F107" s="17">
        <v>68</v>
      </c>
      <c r="G107" s="17">
        <v>25</v>
      </c>
      <c r="H107" s="17">
        <v>93</v>
      </c>
      <c r="I107" s="17" t="b">
        <v>1</v>
      </c>
      <c r="J107" s="25">
        <v>0.26881720430107497</v>
      </c>
      <c r="K107">
        <f t="shared" si="5"/>
        <v>9.5414952446418861E-4</v>
      </c>
      <c r="L107">
        <f t="shared" si="6"/>
        <v>3.0889310844759689E-2</v>
      </c>
      <c r="M107">
        <f t="shared" si="7"/>
        <v>8.3035781840751759E-3</v>
      </c>
      <c r="N107">
        <f t="shared" si="8"/>
        <v>3.0889310844759689E-2</v>
      </c>
      <c r="O107">
        <f t="shared" si="9"/>
        <v>0.61778621689519375</v>
      </c>
      <c r="Q107" s="7">
        <v>81</v>
      </c>
      <c r="R107" s="7">
        <v>8.1920968405555638E-3</v>
      </c>
      <c r="S107" s="7">
        <v>5.1065055919197709E-3</v>
      </c>
      <c r="U107" s="7">
        <v>8.0099502487562191</v>
      </c>
      <c r="V107" s="7">
        <v>2.159510919594626E-3</v>
      </c>
    </row>
    <row r="108" spans="1:22" x14ac:dyDescent="0.35">
      <c r="A108" s="5">
        <v>2014</v>
      </c>
      <c r="B108" s="14" t="s">
        <v>24</v>
      </c>
      <c r="C108" s="14" t="s">
        <v>70</v>
      </c>
      <c r="D108" s="14">
        <v>1993</v>
      </c>
      <c r="E108" s="14">
        <v>21</v>
      </c>
      <c r="F108" s="14">
        <v>98</v>
      </c>
      <c r="G108" s="14">
        <v>36</v>
      </c>
      <c r="H108" s="14">
        <v>134</v>
      </c>
      <c r="I108" s="14" t="b">
        <v>1</v>
      </c>
      <c r="J108" s="6">
        <v>0.26865671641791</v>
      </c>
      <c r="K108">
        <f t="shared" si="5"/>
        <v>1.374796089012917E-3</v>
      </c>
      <c r="L108">
        <f t="shared" si="6"/>
        <v>3.7078242798343569E-2</v>
      </c>
      <c r="M108">
        <f t="shared" si="7"/>
        <v>9.9613189607490014E-3</v>
      </c>
      <c r="N108">
        <f t="shared" si="8"/>
        <v>3.7078242798343569E-2</v>
      </c>
      <c r="O108">
        <f t="shared" si="9"/>
        <v>0.77864309876521498</v>
      </c>
      <c r="Q108" s="7">
        <v>82</v>
      </c>
      <c r="R108" s="7">
        <v>5.5373497036229772E-3</v>
      </c>
      <c r="S108" s="7">
        <v>3.3867433323340876E-3</v>
      </c>
      <c r="U108" s="7">
        <v>8.1094527363184099</v>
      </c>
      <c r="V108" s="7">
        <v>2.1760591379902132E-3</v>
      </c>
    </row>
    <row r="109" spans="1:22" x14ac:dyDescent="0.35">
      <c r="A109" s="3">
        <v>2015</v>
      </c>
      <c r="B109" s="13" t="s">
        <v>26</v>
      </c>
      <c r="C109" s="13" t="s">
        <v>35</v>
      </c>
      <c r="D109" s="13">
        <v>1994</v>
      </c>
      <c r="E109" s="17">
        <v>21</v>
      </c>
      <c r="F109" s="13">
        <v>60</v>
      </c>
      <c r="G109" s="13">
        <v>22</v>
      </c>
      <c r="H109" s="13">
        <v>82</v>
      </c>
      <c r="I109" s="13" t="b">
        <v>1</v>
      </c>
      <c r="J109" s="4">
        <v>0.26829268292682901</v>
      </c>
      <c r="K109">
        <f t="shared" si="5"/>
        <v>8.4129312909745659E-4</v>
      </c>
      <c r="L109">
        <f t="shared" si="6"/>
        <v>2.9005053509646498E-2</v>
      </c>
      <c r="M109">
        <f t="shared" si="7"/>
        <v>7.7818436245392971E-3</v>
      </c>
      <c r="N109">
        <f t="shared" si="8"/>
        <v>2.9005053509646498E-2</v>
      </c>
      <c r="O109">
        <f t="shared" si="9"/>
        <v>0.60910612370257644</v>
      </c>
      <c r="Q109" s="7">
        <v>83</v>
      </c>
      <c r="R109" s="7">
        <v>5.0087809510230659E-3</v>
      </c>
      <c r="S109" s="7">
        <v>3.0776249030916277E-3</v>
      </c>
      <c r="U109" s="7">
        <v>8.208955223880599</v>
      </c>
      <c r="V109" s="7">
        <v>2.219153601468799E-3</v>
      </c>
    </row>
    <row r="110" spans="1:22" x14ac:dyDescent="0.35">
      <c r="A110" s="5">
        <v>2014</v>
      </c>
      <c r="B110" s="14" t="s">
        <v>30</v>
      </c>
      <c r="C110" s="14" t="s">
        <v>60</v>
      </c>
      <c r="D110" s="14">
        <v>1998</v>
      </c>
      <c r="E110" s="14">
        <v>16</v>
      </c>
      <c r="F110" s="14">
        <v>123</v>
      </c>
      <c r="G110" s="14">
        <v>45</v>
      </c>
      <c r="H110" s="14">
        <v>168</v>
      </c>
      <c r="I110" s="14" t="b">
        <v>1</v>
      </c>
      <c r="J110" s="6">
        <v>0.26785714285714302</v>
      </c>
      <c r="K110">
        <f t="shared" si="5"/>
        <v>1.7236249474191793E-3</v>
      </c>
      <c r="L110">
        <f t="shared" si="6"/>
        <v>4.1516562326608636E-2</v>
      </c>
      <c r="M110">
        <f t="shared" si="7"/>
        <v>1.1120507766055891E-2</v>
      </c>
      <c r="N110">
        <f t="shared" si="8"/>
        <v>4.1516562326608636E-2</v>
      </c>
      <c r="O110">
        <f t="shared" si="9"/>
        <v>0.66426499722573817</v>
      </c>
      <c r="Q110" s="7">
        <v>84</v>
      </c>
      <c r="R110" s="7">
        <v>6.7322847553075542E-3</v>
      </c>
      <c r="S110" s="7">
        <v>4.0626430909574025E-3</v>
      </c>
      <c r="U110" s="7">
        <v>8.308457711442788</v>
      </c>
      <c r="V110" s="7">
        <v>2.219153601468799E-3</v>
      </c>
    </row>
    <row r="111" spans="1:22" x14ac:dyDescent="0.35">
      <c r="A111" s="24">
        <v>2017</v>
      </c>
      <c r="B111" s="17" t="s">
        <v>30</v>
      </c>
      <c r="C111" s="17" t="s">
        <v>352</v>
      </c>
      <c r="D111" s="17">
        <v>2000</v>
      </c>
      <c r="E111" s="17">
        <v>17</v>
      </c>
      <c r="F111" s="17">
        <v>41</v>
      </c>
      <c r="G111" s="17">
        <v>15</v>
      </c>
      <c r="H111" s="17">
        <v>56</v>
      </c>
      <c r="I111" s="17" t="b">
        <v>1</v>
      </c>
      <c r="J111" s="25">
        <v>0.26785714285714302</v>
      </c>
      <c r="K111">
        <f t="shared" si="5"/>
        <v>5.7454164913972648E-4</v>
      </c>
      <c r="L111">
        <f t="shared" si="6"/>
        <v>2.3969598435095371E-2</v>
      </c>
      <c r="M111">
        <f t="shared" si="7"/>
        <v>6.4204281522576923E-3</v>
      </c>
      <c r="N111">
        <f t="shared" si="8"/>
        <v>2.3969598435095371E-2</v>
      </c>
      <c r="O111">
        <f t="shared" si="9"/>
        <v>0.40748317339662132</v>
      </c>
      <c r="Q111" s="7">
        <v>85</v>
      </c>
      <c r="R111" s="7">
        <v>4.4325094608404789E-3</v>
      </c>
      <c r="S111" s="7">
        <v>2.7187505972144461E-3</v>
      </c>
      <c r="U111" s="7">
        <v>8.407960199004977</v>
      </c>
      <c r="V111" s="7">
        <v>2.219153601468799E-3</v>
      </c>
    </row>
    <row r="112" spans="1:22" x14ac:dyDescent="0.35">
      <c r="A112" s="3">
        <v>2014</v>
      </c>
      <c r="B112" s="13" t="s">
        <v>30</v>
      </c>
      <c r="C112" s="13" t="s">
        <v>56</v>
      </c>
      <c r="D112" s="13">
        <v>1996</v>
      </c>
      <c r="E112" s="14">
        <v>18</v>
      </c>
      <c r="F112" s="13">
        <v>52</v>
      </c>
      <c r="G112" s="13">
        <v>19</v>
      </c>
      <c r="H112" s="13">
        <v>71</v>
      </c>
      <c r="I112" s="13" t="b">
        <v>1</v>
      </c>
      <c r="J112" s="4">
        <v>0.26760563380281699</v>
      </c>
      <c r="K112">
        <f t="shared" si="5"/>
        <v>7.2843673373072467E-4</v>
      </c>
      <c r="L112">
        <f t="shared" si="6"/>
        <v>2.69895671275166E-2</v>
      </c>
      <c r="M112">
        <f t="shared" si="7"/>
        <v>7.2225602172227548E-3</v>
      </c>
      <c r="N112">
        <f t="shared" si="8"/>
        <v>2.69895671275166E-2</v>
      </c>
      <c r="O112">
        <f t="shared" si="9"/>
        <v>0.48581220829529881</v>
      </c>
      <c r="Q112" s="7">
        <v>86</v>
      </c>
      <c r="R112" s="7">
        <v>4.1870388416297274E-3</v>
      </c>
      <c r="S112" s="7">
        <v>2.5423051730685637E-3</v>
      </c>
      <c r="U112" s="7">
        <v>8.5074626865671661</v>
      </c>
      <c r="V112" s="7">
        <v>2.2209310575819316E-3</v>
      </c>
    </row>
    <row r="113" spans="1:22" x14ac:dyDescent="0.35">
      <c r="A113" s="24">
        <v>2014</v>
      </c>
      <c r="B113" s="17" t="s">
        <v>30</v>
      </c>
      <c r="C113" s="17" t="s">
        <v>50</v>
      </c>
      <c r="D113" s="17">
        <v>1997</v>
      </c>
      <c r="E113" s="17">
        <v>17</v>
      </c>
      <c r="F113" s="17">
        <v>126</v>
      </c>
      <c r="G113" s="17">
        <v>46</v>
      </c>
      <c r="H113" s="17">
        <v>172</v>
      </c>
      <c r="I113" s="17" t="b">
        <v>1</v>
      </c>
      <c r="J113" s="25">
        <v>0.26744186046511598</v>
      </c>
      <c r="K113">
        <f t="shared" si="5"/>
        <v>1.7646636366434455E-3</v>
      </c>
      <c r="L113">
        <f t="shared" si="6"/>
        <v>4.2007899693312992E-2</v>
      </c>
      <c r="M113">
        <f t="shared" si="7"/>
        <v>1.1234670848211602E-2</v>
      </c>
      <c r="N113">
        <f t="shared" si="8"/>
        <v>4.2007899693312992E-2</v>
      </c>
      <c r="O113">
        <f t="shared" si="9"/>
        <v>0.71413429478632084</v>
      </c>
      <c r="Q113" s="7">
        <v>87</v>
      </c>
      <c r="R113" s="7">
        <v>4.1778865520987803E-3</v>
      </c>
      <c r="S113" s="7">
        <v>2.5514574625995108E-3</v>
      </c>
      <c r="U113" s="7">
        <v>8.6069651741293551</v>
      </c>
      <c r="V113" s="7">
        <v>2.2209310575819316E-3</v>
      </c>
    </row>
    <row r="114" spans="1:22" x14ac:dyDescent="0.35">
      <c r="A114" s="3">
        <v>2014</v>
      </c>
      <c r="B114" s="13" t="s">
        <v>30</v>
      </c>
      <c r="C114" s="13" t="s">
        <v>132</v>
      </c>
      <c r="D114" s="13">
        <v>1997</v>
      </c>
      <c r="E114" s="14">
        <v>17</v>
      </c>
      <c r="F114" s="13">
        <v>74</v>
      </c>
      <c r="G114" s="13">
        <v>27</v>
      </c>
      <c r="H114" s="13">
        <v>101</v>
      </c>
      <c r="I114" s="13" t="b">
        <v>1</v>
      </c>
      <c r="J114" s="4">
        <v>0.26732673267326701</v>
      </c>
      <c r="K114">
        <f t="shared" si="5"/>
        <v>1.0362269029127211E-3</v>
      </c>
      <c r="L114">
        <f t="shared" si="6"/>
        <v>3.219047845113087E-2</v>
      </c>
      <c r="M114">
        <f t="shared" si="7"/>
        <v>8.6053754275300237E-3</v>
      </c>
      <c r="N114">
        <f t="shared" si="8"/>
        <v>3.219047845113087E-2</v>
      </c>
      <c r="O114">
        <f t="shared" si="9"/>
        <v>0.5472381336692248</v>
      </c>
      <c r="Q114" s="7">
        <v>88</v>
      </c>
      <c r="R114" s="7">
        <v>5.5404205559051681E-3</v>
      </c>
      <c r="S114" s="7">
        <v>3.3398191776302221E-3</v>
      </c>
      <c r="U114" s="7">
        <v>8.7064676616915442</v>
      </c>
      <c r="V114" s="7">
        <v>2.2209310575819316E-3</v>
      </c>
    </row>
    <row r="115" spans="1:22" x14ac:dyDescent="0.35">
      <c r="A115" s="3">
        <v>2015</v>
      </c>
      <c r="B115" s="13" t="s">
        <v>30</v>
      </c>
      <c r="C115" s="13" t="s">
        <v>50</v>
      </c>
      <c r="D115" s="13">
        <v>1997</v>
      </c>
      <c r="E115" s="17">
        <v>18</v>
      </c>
      <c r="F115" s="13">
        <v>96</v>
      </c>
      <c r="G115" s="13">
        <v>35</v>
      </c>
      <c r="H115" s="13">
        <v>131</v>
      </c>
      <c r="I115" s="13" t="b">
        <v>1</v>
      </c>
      <c r="J115" s="4">
        <v>0.26717557251908403</v>
      </c>
      <c r="K115">
        <f t="shared" si="5"/>
        <v>1.3440170720947172E-3</v>
      </c>
      <c r="L115">
        <f t="shared" si="6"/>
        <v>3.6660838398688007E-2</v>
      </c>
      <c r="M115">
        <f t="shared" si="7"/>
        <v>9.7948804881990877E-3</v>
      </c>
      <c r="N115">
        <f t="shared" si="8"/>
        <v>3.6660838398688007E-2</v>
      </c>
      <c r="O115">
        <f t="shared" si="9"/>
        <v>0.65989509117638412</v>
      </c>
      <c r="Q115" s="7">
        <v>89</v>
      </c>
      <c r="R115" s="7">
        <v>3.9605801641298148E-3</v>
      </c>
      <c r="S115" s="7">
        <v>2.3186975700152787E-3</v>
      </c>
      <c r="U115" s="7">
        <v>8.8059701492537332</v>
      </c>
      <c r="V115" s="7">
        <v>2.2209310575819316E-3</v>
      </c>
    </row>
    <row r="116" spans="1:22" x14ac:dyDescent="0.35">
      <c r="A116" s="5">
        <v>2013</v>
      </c>
      <c r="B116" s="14" t="s">
        <v>42</v>
      </c>
      <c r="C116" s="14" t="s">
        <v>43</v>
      </c>
      <c r="D116" s="14">
        <v>1993</v>
      </c>
      <c r="E116" s="14">
        <v>20</v>
      </c>
      <c r="F116" s="14">
        <v>66</v>
      </c>
      <c r="G116" s="14">
        <v>24</v>
      </c>
      <c r="H116" s="14">
        <v>90</v>
      </c>
      <c r="I116" s="14" t="b">
        <v>1</v>
      </c>
      <c r="J116" s="6">
        <v>0.266666666666667</v>
      </c>
      <c r="K116">
        <f t="shared" si="5"/>
        <v>9.2337050754598903E-4</v>
      </c>
      <c r="L116">
        <f t="shared" si="6"/>
        <v>3.038701215233227E-2</v>
      </c>
      <c r="M116">
        <f t="shared" si="7"/>
        <v>8.1032032406219492E-3</v>
      </c>
      <c r="N116">
        <f t="shared" si="8"/>
        <v>3.038701215233227E-2</v>
      </c>
      <c r="O116">
        <f t="shared" si="9"/>
        <v>0.60774024304664542</v>
      </c>
      <c r="Q116" s="7">
        <v>90</v>
      </c>
      <c r="R116" s="7">
        <v>7.2103644426358077E-3</v>
      </c>
      <c r="S116" s="7">
        <v>4.2685383805369142E-3</v>
      </c>
      <c r="U116" s="7">
        <v>8.9054726368159223</v>
      </c>
      <c r="V116" s="7">
        <v>2.2340975656136917E-3</v>
      </c>
    </row>
    <row r="117" spans="1:22" x14ac:dyDescent="0.35">
      <c r="A117" s="3">
        <v>2015</v>
      </c>
      <c r="B117" s="13" t="s">
        <v>33</v>
      </c>
      <c r="C117" s="13" t="s">
        <v>271</v>
      </c>
      <c r="D117" s="13">
        <v>1998</v>
      </c>
      <c r="E117" s="17">
        <v>17</v>
      </c>
      <c r="F117" s="13">
        <v>55</v>
      </c>
      <c r="G117" s="13">
        <v>20</v>
      </c>
      <c r="H117" s="13">
        <v>75</v>
      </c>
      <c r="I117" s="13" t="b">
        <v>1</v>
      </c>
      <c r="J117" s="4">
        <v>0.266666666666667</v>
      </c>
      <c r="K117">
        <f t="shared" si="5"/>
        <v>7.6947542295499084E-4</v>
      </c>
      <c r="L117">
        <f t="shared" si="6"/>
        <v>2.7739420018359988E-2</v>
      </c>
      <c r="M117">
        <f t="shared" si="7"/>
        <v>7.3971786715626726E-3</v>
      </c>
      <c r="N117">
        <f t="shared" si="8"/>
        <v>2.7739420018359988E-2</v>
      </c>
      <c r="O117">
        <f t="shared" si="9"/>
        <v>0.4715701403121198</v>
      </c>
      <c r="Q117" s="7">
        <v>91</v>
      </c>
      <c r="R117" s="7">
        <v>7.194603580246252E-3</v>
      </c>
      <c r="S117" s="7">
        <v>4.2842992429264698E-3</v>
      </c>
      <c r="U117" s="7">
        <v>9.0049751243781113</v>
      </c>
      <c r="V117" s="7">
        <v>2.2425991907661018E-3</v>
      </c>
    </row>
    <row r="118" spans="1:22" x14ac:dyDescent="0.35">
      <c r="A118" s="3">
        <v>2015</v>
      </c>
      <c r="B118" s="13" t="s">
        <v>52</v>
      </c>
      <c r="C118" s="13" t="s">
        <v>200</v>
      </c>
      <c r="D118" s="13">
        <v>1998</v>
      </c>
      <c r="E118" s="14">
        <v>17</v>
      </c>
      <c r="F118" s="13">
        <v>58</v>
      </c>
      <c r="G118" s="13">
        <v>21</v>
      </c>
      <c r="H118" s="13">
        <v>79</v>
      </c>
      <c r="I118" s="13" t="b">
        <v>1</v>
      </c>
      <c r="J118" s="4">
        <v>0.265822784810127</v>
      </c>
      <c r="K118">
        <f t="shared" si="5"/>
        <v>8.1051411217925701E-4</v>
      </c>
      <c r="L118">
        <f t="shared" si="6"/>
        <v>2.8469529539127566E-2</v>
      </c>
      <c r="M118">
        <f t="shared" si="7"/>
        <v>7.567849624325061E-3</v>
      </c>
      <c r="N118">
        <f t="shared" si="8"/>
        <v>2.8469529539127566E-2</v>
      </c>
      <c r="O118">
        <f t="shared" si="9"/>
        <v>0.48398200216516862</v>
      </c>
      <c r="Q118" s="7">
        <v>92</v>
      </c>
      <c r="R118" s="7">
        <v>4.4664755472968816E-3</v>
      </c>
      <c r="S118" s="7">
        <v>2.6304015157473373E-3</v>
      </c>
      <c r="U118" s="7">
        <v>9.1044776119403004</v>
      </c>
      <c r="V118" s="7">
        <v>2.2425991907661018E-3</v>
      </c>
    </row>
    <row r="119" spans="1:22" x14ac:dyDescent="0.35">
      <c r="A119" s="24">
        <v>2014</v>
      </c>
      <c r="B119" s="17" t="s">
        <v>42</v>
      </c>
      <c r="C119" s="17" t="s">
        <v>182</v>
      </c>
      <c r="D119" s="17">
        <v>1998</v>
      </c>
      <c r="E119" s="17">
        <v>16</v>
      </c>
      <c r="F119" s="17">
        <v>47</v>
      </c>
      <c r="G119" s="17">
        <v>17</v>
      </c>
      <c r="H119" s="17">
        <v>64</v>
      </c>
      <c r="I119" s="17" t="b">
        <v>1</v>
      </c>
      <c r="J119" s="25">
        <v>0.265625</v>
      </c>
      <c r="K119">
        <f t="shared" si="5"/>
        <v>6.5661902758825882E-4</v>
      </c>
      <c r="L119">
        <f t="shared" si="6"/>
        <v>2.562457858362277E-2</v>
      </c>
      <c r="M119">
        <f t="shared" si="7"/>
        <v>6.8065286862747983E-3</v>
      </c>
      <c r="N119">
        <f t="shared" si="8"/>
        <v>2.562457858362277E-2</v>
      </c>
      <c r="O119">
        <f t="shared" si="9"/>
        <v>0.40999325733796432</v>
      </c>
      <c r="Q119" s="7">
        <v>93</v>
      </c>
      <c r="R119" s="7">
        <v>4.0684032331629663E-3</v>
      </c>
      <c r="S119" s="7">
        <v>2.4101295256209188E-3</v>
      </c>
      <c r="U119" s="7">
        <v>9.2039800995024894</v>
      </c>
      <c r="V119" s="7">
        <v>2.2425991907661018E-3</v>
      </c>
    </row>
    <row r="120" spans="1:22" x14ac:dyDescent="0.35">
      <c r="A120" s="5">
        <v>2015</v>
      </c>
      <c r="B120" s="14" t="s">
        <v>30</v>
      </c>
      <c r="C120" s="14" t="s">
        <v>40</v>
      </c>
      <c r="D120" s="14">
        <v>1996</v>
      </c>
      <c r="E120" s="14">
        <v>19</v>
      </c>
      <c r="F120" s="14">
        <v>86</v>
      </c>
      <c r="G120" s="14">
        <v>31</v>
      </c>
      <c r="H120" s="14">
        <v>117</v>
      </c>
      <c r="I120" s="14" t="b">
        <v>1</v>
      </c>
      <c r="J120" s="6">
        <v>0.26495726495726502</v>
      </c>
      <c r="K120">
        <f t="shared" si="5"/>
        <v>1.2003816598097857E-3</v>
      </c>
      <c r="L120">
        <f t="shared" si="6"/>
        <v>3.4646524498278118E-2</v>
      </c>
      <c r="M120">
        <f t="shared" si="7"/>
        <v>9.1798483713386482E-3</v>
      </c>
      <c r="N120">
        <f t="shared" si="8"/>
        <v>3.4646524498278118E-2</v>
      </c>
      <c r="O120">
        <f t="shared" si="9"/>
        <v>0.65828396546728429</v>
      </c>
      <c r="Q120" s="7">
        <v>94</v>
      </c>
      <c r="R120" s="7">
        <v>4.0684032331629663E-3</v>
      </c>
      <c r="S120" s="7">
        <v>2.4101295256209188E-3</v>
      </c>
      <c r="U120" s="7">
        <v>9.3034825870646785</v>
      </c>
      <c r="V120" s="7">
        <v>2.2425991907661018E-3</v>
      </c>
    </row>
    <row r="121" spans="1:22" x14ac:dyDescent="0.35">
      <c r="A121" s="24">
        <v>2015</v>
      </c>
      <c r="B121" s="17" t="s">
        <v>26</v>
      </c>
      <c r="C121" s="17" t="s">
        <v>35</v>
      </c>
      <c r="D121" s="17">
        <v>1995</v>
      </c>
      <c r="E121" s="17">
        <v>20</v>
      </c>
      <c r="F121" s="17">
        <v>75</v>
      </c>
      <c r="G121" s="17">
        <v>27</v>
      </c>
      <c r="H121" s="17">
        <v>102</v>
      </c>
      <c r="I121" s="17" t="b">
        <v>1</v>
      </c>
      <c r="J121" s="25">
        <v>0.26470588235294101</v>
      </c>
      <c r="K121">
        <f t="shared" si="5"/>
        <v>1.0464865752187874E-3</v>
      </c>
      <c r="L121">
        <f t="shared" si="6"/>
        <v>3.2349444743593164E-2</v>
      </c>
      <c r="M121">
        <f t="shared" si="7"/>
        <v>8.5630883144805388E-3</v>
      </c>
      <c r="N121">
        <f t="shared" si="8"/>
        <v>3.2349444743593164E-2</v>
      </c>
      <c r="O121">
        <f t="shared" si="9"/>
        <v>0.64698889487186328</v>
      </c>
      <c r="Q121" s="7">
        <v>95</v>
      </c>
      <c r="R121" s="7">
        <v>4.0773156829995577E-3</v>
      </c>
      <c r="S121" s="7">
        <v>2.4012170757843274E-3</v>
      </c>
      <c r="U121" s="7">
        <v>9.4029850746268675</v>
      </c>
      <c r="V121" s="7">
        <v>2.2493475553834559E-3</v>
      </c>
    </row>
    <row r="122" spans="1:22" x14ac:dyDescent="0.35">
      <c r="A122" s="5">
        <v>2017</v>
      </c>
      <c r="B122" s="14" t="s">
        <v>102</v>
      </c>
      <c r="C122" s="14" t="s">
        <v>184</v>
      </c>
      <c r="D122" s="14">
        <v>1997</v>
      </c>
      <c r="E122" s="14">
        <v>20</v>
      </c>
      <c r="F122" s="14">
        <v>39</v>
      </c>
      <c r="G122" s="14">
        <v>14</v>
      </c>
      <c r="H122" s="14">
        <v>53</v>
      </c>
      <c r="I122" s="14" t="b">
        <v>1</v>
      </c>
      <c r="J122" s="6">
        <v>0.26415094339622602</v>
      </c>
      <c r="K122">
        <f t="shared" si="5"/>
        <v>5.437626322215268E-4</v>
      </c>
      <c r="L122">
        <f t="shared" si="6"/>
        <v>2.3318718494409738E-2</v>
      </c>
      <c r="M122">
        <f t="shared" si="7"/>
        <v>6.1596614890893553E-3</v>
      </c>
      <c r="N122">
        <f t="shared" si="8"/>
        <v>2.3318718494409738E-2</v>
      </c>
      <c r="O122">
        <f t="shared" si="9"/>
        <v>0.46637436988819475</v>
      </c>
      <c r="Q122" s="7">
        <v>96</v>
      </c>
      <c r="R122" s="7">
        <v>6.3975265987511699E-3</v>
      </c>
      <c r="S122" s="7">
        <v>3.7649372739163725E-3</v>
      </c>
      <c r="U122" s="7">
        <v>9.5024875621890565</v>
      </c>
      <c r="V122" s="7">
        <v>2.2649141601909051E-3</v>
      </c>
    </row>
    <row r="123" spans="1:22" x14ac:dyDescent="0.35">
      <c r="A123" s="24">
        <v>2016</v>
      </c>
      <c r="B123" s="17" t="s">
        <v>26</v>
      </c>
      <c r="C123" s="17" t="s">
        <v>88</v>
      </c>
      <c r="D123" s="17">
        <v>1995</v>
      </c>
      <c r="E123" s="17">
        <v>21</v>
      </c>
      <c r="F123" s="17">
        <v>67</v>
      </c>
      <c r="G123" s="17">
        <v>24</v>
      </c>
      <c r="H123" s="17">
        <v>91</v>
      </c>
      <c r="I123" s="17" t="b">
        <v>1</v>
      </c>
      <c r="J123" s="25">
        <v>0.26373626373626402</v>
      </c>
      <c r="K123">
        <f t="shared" si="5"/>
        <v>9.3363017985205552E-4</v>
      </c>
      <c r="L123">
        <f t="shared" si="6"/>
        <v>3.0555362538383594E-2</v>
      </c>
      <c r="M123">
        <f t="shared" si="7"/>
        <v>8.0585571529802977E-3</v>
      </c>
      <c r="N123">
        <f t="shared" si="8"/>
        <v>3.0555362538383594E-2</v>
      </c>
      <c r="O123">
        <f t="shared" si="9"/>
        <v>0.64166261330605545</v>
      </c>
      <c r="Q123" s="7">
        <v>97</v>
      </c>
      <c r="R123" s="7">
        <v>4.58977785307695E-3</v>
      </c>
      <c r="S123" s="7">
        <v>2.6841891354278296E-3</v>
      </c>
      <c r="U123" s="7">
        <v>9.6019900497512456</v>
      </c>
      <c r="V123" s="7">
        <v>2.2808084896492895E-3</v>
      </c>
    </row>
    <row r="124" spans="1:22" x14ac:dyDescent="0.35">
      <c r="A124" s="3">
        <v>2015</v>
      </c>
      <c r="B124" s="13" t="s">
        <v>30</v>
      </c>
      <c r="C124" s="13" t="s">
        <v>127</v>
      </c>
      <c r="D124" s="13">
        <v>1998</v>
      </c>
      <c r="E124" s="14">
        <v>17</v>
      </c>
      <c r="F124" s="13">
        <v>84</v>
      </c>
      <c r="G124" s="13">
        <v>30</v>
      </c>
      <c r="H124" s="13">
        <v>114</v>
      </c>
      <c r="I124" s="13" t="b">
        <v>1</v>
      </c>
      <c r="J124" s="4">
        <v>0.26315789473684198</v>
      </c>
      <c r="K124">
        <f t="shared" si="5"/>
        <v>1.1696026428915859E-3</v>
      </c>
      <c r="L124">
        <f t="shared" si="6"/>
        <v>3.4199453839083245E-2</v>
      </c>
      <c r="M124">
        <f t="shared" si="7"/>
        <v>8.9998562734429546E-3</v>
      </c>
      <c r="N124">
        <f t="shared" si="8"/>
        <v>3.4199453839083245E-2</v>
      </c>
      <c r="O124">
        <f t="shared" si="9"/>
        <v>0.58139071526441521</v>
      </c>
      <c r="Q124" s="7">
        <v>98</v>
      </c>
      <c r="R124" s="7">
        <v>4.2137488970124311E-3</v>
      </c>
      <c r="S124" s="7">
        <v>2.4583230632763478E-3</v>
      </c>
      <c r="U124" s="7">
        <v>9.7014925373134346</v>
      </c>
      <c r="V124" s="7">
        <v>2.2970422068962493E-3</v>
      </c>
    </row>
    <row r="125" spans="1:22" x14ac:dyDescent="0.35">
      <c r="A125" s="3">
        <v>2013</v>
      </c>
      <c r="B125" s="13" t="s">
        <v>30</v>
      </c>
      <c r="C125" s="13" t="s">
        <v>280</v>
      </c>
      <c r="D125" s="13">
        <v>1997</v>
      </c>
      <c r="E125" s="17">
        <v>16</v>
      </c>
      <c r="F125" s="13">
        <v>42</v>
      </c>
      <c r="G125" s="13">
        <v>15</v>
      </c>
      <c r="H125" s="13">
        <v>57</v>
      </c>
      <c r="I125" s="13" t="b">
        <v>1</v>
      </c>
      <c r="J125" s="4">
        <v>0.26315789473684198</v>
      </c>
      <c r="K125">
        <f t="shared" si="5"/>
        <v>5.8480132144579297E-4</v>
      </c>
      <c r="L125">
        <f t="shared" si="6"/>
        <v>2.4182665722492072E-2</v>
      </c>
      <c r="M125">
        <f t="shared" si="7"/>
        <v>6.3638594006558058E-3</v>
      </c>
      <c r="N125">
        <f t="shared" si="8"/>
        <v>2.4182665722492072E-2</v>
      </c>
      <c r="O125">
        <f t="shared" si="9"/>
        <v>0.38692265155987315</v>
      </c>
      <c r="Q125" s="7">
        <v>99</v>
      </c>
      <c r="R125" s="7">
        <v>4.750106320335728E-3</v>
      </c>
      <c r="S125" s="7">
        <v>2.6968855650432349E-3</v>
      </c>
      <c r="U125" s="7">
        <v>9.8009950248756237</v>
      </c>
      <c r="V125" s="7">
        <v>2.3003980044589097E-3</v>
      </c>
    </row>
    <row r="126" spans="1:22" x14ac:dyDescent="0.35">
      <c r="A126" s="3">
        <v>2017</v>
      </c>
      <c r="B126" s="13" t="s">
        <v>26</v>
      </c>
      <c r="C126" s="13" t="s">
        <v>133</v>
      </c>
      <c r="D126" s="13">
        <v>2001</v>
      </c>
      <c r="E126" s="14">
        <v>16</v>
      </c>
      <c r="F126" s="13">
        <v>42</v>
      </c>
      <c r="G126" s="13">
        <v>15</v>
      </c>
      <c r="H126" s="13">
        <v>57</v>
      </c>
      <c r="I126" s="13" t="b">
        <v>1</v>
      </c>
      <c r="J126" s="4">
        <v>0.26315789473684198</v>
      </c>
      <c r="K126">
        <f t="shared" si="5"/>
        <v>5.8480132144579297E-4</v>
      </c>
      <c r="L126">
        <f t="shared" si="6"/>
        <v>2.4182665722492072E-2</v>
      </c>
      <c r="M126">
        <f t="shared" si="7"/>
        <v>6.3638594006558058E-3</v>
      </c>
      <c r="N126">
        <f t="shared" si="8"/>
        <v>2.4182665722492072E-2</v>
      </c>
      <c r="O126">
        <f t="shared" si="9"/>
        <v>0.38692265155987315</v>
      </c>
      <c r="Q126" s="7">
        <v>100</v>
      </c>
      <c r="R126" s="7">
        <v>4.373322852094047E-3</v>
      </c>
      <c r="S126" s="7">
        <v>2.4870132223860685E-3</v>
      </c>
      <c r="U126" s="7">
        <v>9.9004975124378127</v>
      </c>
      <c r="V126" s="7">
        <v>2.3136275645645682E-3</v>
      </c>
    </row>
    <row r="127" spans="1:22" x14ac:dyDescent="0.35">
      <c r="A127" s="24">
        <v>2013</v>
      </c>
      <c r="B127" s="17" t="s">
        <v>24</v>
      </c>
      <c r="C127" s="17" t="s">
        <v>70</v>
      </c>
      <c r="D127" s="17">
        <v>1992</v>
      </c>
      <c r="E127" s="17">
        <v>21</v>
      </c>
      <c r="F127" s="17">
        <v>110</v>
      </c>
      <c r="G127" s="17">
        <v>39</v>
      </c>
      <c r="H127" s="17">
        <v>149</v>
      </c>
      <c r="I127" s="17" t="b">
        <v>1</v>
      </c>
      <c r="J127" s="25">
        <v>0.26174496644295298</v>
      </c>
      <c r="K127">
        <f t="shared" si="5"/>
        <v>1.5286911736039151E-3</v>
      </c>
      <c r="L127">
        <f t="shared" si="6"/>
        <v>3.9098480451341268E-2</v>
      </c>
      <c r="M127">
        <f t="shared" si="7"/>
        <v>1.0233830453706773E-2</v>
      </c>
      <c r="N127">
        <f t="shared" si="8"/>
        <v>3.9098480451341268E-2</v>
      </c>
      <c r="O127">
        <f t="shared" si="9"/>
        <v>0.82106808947816667</v>
      </c>
      <c r="Q127" s="7">
        <v>101</v>
      </c>
      <c r="R127" s="7">
        <v>4.3637842215351478E-3</v>
      </c>
      <c r="S127" s="7">
        <v>2.4965518529449678E-3</v>
      </c>
      <c r="U127" s="7">
        <v>10.000000000000002</v>
      </c>
      <c r="V127" s="7">
        <v>2.3136275645645682E-3</v>
      </c>
    </row>
    <row r="128" spans="1:22" x14ac:dyDescent="0.35">
      <c r="A128" s="3">
        <v>2015</v>
      </c>
      <c r="B128" s="13" t="s">
        <v>24</v>
      </c>
      <c r="C128" s="13" t="s">
        <v>292</v>
      </c>
      <c r="D128" s="13">
        <v>1995</v>
      </c>
      <c r="E128" s="14">
        <v>20</v>
      </c>
      <c r="F128" s="13">
        <v>48</v>
      </c>
      <c r="G128" s="13">
        <v>17</v>
      </c>
      <c r="H128" s="13">
        <v>65</v>
      </c>
      <c r="I128" s="13" t="b">
        <v>1</v>
      </c>
      <c r="J128" s="4">
        <v>0.261538461538462</v>
      </c>
      <c r="K128">
        <f t="shared" si="5"/>
        <v>6.6687869989432542E-4</v>
      </c>
      <c r="L128">
        <f t="shared" si="6"/>
        <v>2.5823994654087221E-2</v>
      </c>
      <c r="M128">
        <f t="shared" si="7"/>
        <v>6.7539678326074392E-3</v>
      </c>
      <c r="N128">
        <f t="shared" si="8"/>
        <v>2.5823994654087221E-2</v>
      </c>
      <c r="O128">
        <f t="shared" si="9"/>
        <v>0.51647989308174447</v>
      </c>
      <c r="Q128" s="7">
        <v>102</v>
      </c>
      <c r="R128" s="7">
        <v>5.8829013555855257E-3</v>
      </c>
      <c r="S128" s="7">
        <v>3.3764277055289647E-3</v>
      </c>
      <c r="U128" s="7">
        <v>10.099502487562191</v>
      </c>
      <c r="V128" s="7">
        <v>2.3136275645645682E-3</v>
      </c>
    </row>
    <row r="129" spans="1:22" x14ac:dyDescent="0.35">
      <c r="A129" s="3">
        <v>2017</v>
      </c>
      <c r="B129" s="13" t="s">
        <v>24</v>
      </c>
      <c r="C129" s="13" t="s">
        <v>41</v>
      </c>
      <c r="D129" s="13">
        <v>1998</v>
      </c>
      <c r="E129" s="17">
        <v>19</v>
      </c>
      <c r="F129" s="13">
        <v>105</v>
      </c>
      <c r="G129" s="13">
        <v>37</v>
      </c>
      <c r="H129" s="13">
        <v>142</v>
      </c>
      <c r="I129" s="13" t="b">
        <v>1</v>
      </c>
      <c r="J129" s="4">
        <v>0.26056338028169002</v>
      </c>
      <c r="K129">
        <f t="shared" si="5"/>
        <v>1.4568734674614493E-3</v>
      </c>
      <c r="L129">
        <f t="shared" si="6"/>
        <v>3.8169011874313034E-2</v>
      </c>
      <c r="M129">
        <f t="shared" si="7"/>
        <v>9.9454467559829691E-3</v>
      </c>
      <c r="N129">
        <f t="shared" si="8"/>
        <v>3.8169011874313034E-2</v>
      </c>
      <c r="O129">
        <f t="shared" si="9"/>
        <v>0.72521122561194762</v>
      </c>
      <c r="Q129" s="7">
        <v>103</v>
      </c>
      <c r="R129" s="7">
        <v>5.6189857977986908E-3</v>
      </c>
      <c r="S129" s="7">
        <v>3.1754525058396666E-3</v>
      </c>
      <c r="U129" s="7">
        <v>10.19900497512438</v>
      </c>
      <c r="V129" s="7">
        <v>2.3656256876814037E-3</v>
      </c>
    </row>
    <row r="130" spans="1:22" x14ac:dyDescent="0.35">
      <c r="A130" s="5">
        <v>2015</v>
      </c>
      <c r="B130" s="14" t="s">
        <v>30</v>
      </c>
      <c r="C130" s="14" t="s">
        <v>60</v>
      </c>
      <c r="D130" s="14">
        <v>1998</v>
      </c>
      <c r="E130" s="14">
        <v>17</v>
      </c>
      <c r="F130" s="14">
        <v>165</v>
      </c>
      <c r="G130" s="14">
        <v>58</v>
      </c>
      <c r="H130" s="14">
        <v>223</v>
      </c>
      <c r="I130" s="14" t="b">
        <v>1</v>
      </c>
      <c r="J130" s="6">
        <v>0.26008968609865502</v>
      </c>
      <c r="K130">
        <f t="shared" si="5"/>
        <v>2.2879069242528393E-3</v>
      </c>
      <c r="L130">
        <f t="shared" si="6"/>
        <v>4.7832070039387165E-2</v>
      </c>
      <c r="M130">
        <f t="shared" si="7"/>
        <v>1.2440628081993088E-2</v>
      </c>
      <c r="N130">
        <f t="shared" si="8"/>
        <v>4.7832070039387165E-2</v>
      </c>
      <c r="O130">
        <f t="shared" si="9"/>
        <v>0.8131451906695818</v>
      </c>
      <c r="Q130" s="7">
        <v>104</v>
      </c>
      <c r="R130" s="7">
        <v>3.9645569861401012E-3</v>
      </c>
      <c r="S130" s="7">
        <v>2.2540499750892994E-3</v>
      </c>
      <c r="U130" s="7">
        <v>10.298507462686569</v>
      </c>
      <c r="V130" s="7">
        <v>2.3837533526849738E-3</v>
      </c>
    </row>
    <row r="131" spans="1:22" x14ac:dyDescent="0.35">
      <c r="A131" s="24">
        <v>2015</v>
      </c>
      <c r="B131" s="17" t="s">
        <v>52</v>
      </c>
      <c r="C131" s="17" t="s">
        <v>200</v>
      </c>
      <c r="D131" s="17">
        <v>1996</v>
      </c>
      <c r="E131" s="17">
        <v>19</v>
      </c>
      <c r="F131" s="17">
        <v>37</v>
      </c>
      <c r="G131" s="17">
        <v>13</v>
      </c>
      <c r="H131" s="17">
        <v>50</v>
      </c>
      <c r="I131" s="17" t="b">
        <v>1</v>
      </c>
      <c r="J131" s="25">
        <v>0.26</v>
      </c>
      <c r="K131">
        <f t="shared" si="5"/>
        <v>5.1298361530332723E-4</v>
      </c>
      <c r="L131">
        <f t="shared" si="6"/>
        <v>2.2649141601909048E-2</v>
      </c>
      <c r="M131">
        <f t="shared" si="7"/>
        <v>5.8887768164963524E-3</v>
      </c>
      <c r="N131">
        <f t="shared" si="8"/>
        <v>2.2649141601909048E-2</v>
      </c>
      <c r="O131">
        <f t="shared" si="9"/>
        <v>0.4303336904362719</v>
      </c>
      <c r="Q131" s="7">
        <v>105</v>
      </c>
      <c r="R131" s="7">
        <v>5.3367037329139283E-3</v>
      </c>
      <c r="S131" s="7">
        <v>2.9668744511612477E-3</v>
      </c>
      <c r="U131" s="7">
        <v>10.398009950248758</v>
      </c>
      <c r="V131" s="7">
        <v>2.3837533526849738E-3</v>
      </c>
    </row>
    <row r="132" spans="1:22" x14ac:dyDescent="0.35">
      <c r="A132" s="3">
        <v>2015</v>
      </c>
      <c r="B132" s="13" t="s">
        <v>113</v>
      </c>
      <c r="C132" s="13" t="s">
        <v>161</v>
      </c>
      <c r="D132" s="13">
        <v>1998</v>
      </c>
      <c r="E132" s="14">
        <v>17</v>
      </c>
      <c r="F132" s="13">
        <v>37</v>
      </c>
      <c r="G132" s="13">
        <v>13</v>
      </c>
      <c r="H132" s="13">
        <v>50</v>
      </c>
      <c r="I132" s="13" t="b">
        <v>1</v>
      </c>
      <c r="J132" s="4">
        <v>0.26</v>
      </c>
      <c r="K132">
        <f t="shared" ref="K132:K195" si="10">H132/$H$1</f>
        <v>5.1298361530332723E-4</v>
      </c>
      <c r="L132">
        <f t="shared" ref="L132:L195" si="11">SQRT(K132)</f>
        <v>2.2649141601909048E-2</v>
      </c>
      <c r="M132">
        <f t="shared" ref="M132:M195" si="12">J132*L132</f>
        <v>5.8887768164963524E-3</v>
      </c>
      <c r="N132">
        <f t="shared" ref="N132:N195" si="13">L132</f>
        <v>2.2649141601909048E-2</v>
      </c>
      <c r="O132">
        <f t="shared" ref="O132:O195" si="14">E132*L132</f>
        <v>0.38503540723245383</v>
      </c>
      <c r="Q132" s="7">
        <v>106</v>
      </c>
      <c r="R132" s="7">
        <v>6.4198683049390423E-3</v>
      </c>
      <c r="S132" s="7">
        <v>3.5414506558099591E-3</v>
      </c>
      <c r="U132" s="7">
        <v>10.497512437810947</v>
      </c>
      <c r="V132" s="7">
        <v>2.4023042422146347E-3</v>
      </c>
    </row>
    <row r="133" spans="1:22" x14ac:dyDescent="0.35">
      <c r="A133" s="24">
        <v>2017</v>
      </c>
      <c r="B133" s="17" t="s">
        <v>113</v>
      </c>
      <c r="C133" s="17" t="s">
        <v>161</v>
      </c>
      <c r="D133" s="17">
        <v>2001</v>
      </c>
      <c r="E133" s="17">
        <v>16</v>
      </c>
      <c r="F133" s="17">
        <v>37</v>
      </c>
      <c r="G133" s="17">
        <v>13</v>
      </c>
      <c r="H133" s="17">
        <v>50</v>
      </c>
      <c r="I133" s="17" t="b">
        <v>1</v>
      </c>
      <c r="J133" s="25">
        <v>0.26</v>
      </c>
      <c r="K133">
        <f t="shared" si="10"/>
        <v>5.1298361530332723E-4</v>
      </c>
      <c r="L133">
        <f t="shared" si="11"/>
        <v>2.2649141601909048E-2</v>
      </c>
      <c r="M133">
        <f t="shared" si="12"/>
        <v>5.8887768164963524E-3</v>
      </c>
      <c r="N133">
        <f t="shared" si="13"/>
        <v>2.2649141601909048E-2</v>
      </c>
      <c r="O133">
        <f t="shared" si="14"/>
        <v>0.36238626563054477</v>
      </c>
      <c r="Q133" s="7">
        <v>107</v>
      </c>
      <c r="R133" s="7">
        <v>5.0220455355009207E-3</v>
      </c>
      <c r="S133" s="7">
        <v>2.7597980890383764E-3</v>
      </c>
      <c r="U133" s="7">
        <v>10.597014925373136</v>
      </c>
      <c r="V133" s="7">
        <v>2.4023042422146347E-3</v>
      </c>
    </row>
    <row r="134" spans="1:22" x14ac:dyDescent="0.35">
      <c r="A134" s="3">
        <v>2015</v>
      </c>
      <c r="B134" s="13" t="s">
        <v>30</v>
      </c>
      <c r="C134" s="13" t="s">
        <v>280</v>
      </c>
      <c r="D134" s="13">
        <v>1997</v>
      </c>
      <c r="E134" s="14">
        <v>18</v>
      </c>
      <c r="F134" s="13">
        <v>40</v>
      </c>
      <c r="G134" s="13">
        <v>14</v>
      </c>
      <c r="H134" s="13">
        <v>54</v>
      </c>
      <c r="I134" s="13" t="b">
        <v>1</v>
      </c>
      <c r="J134" s="4">
        <v>0.25925925925925902</v>
      </c>
      <c r="K134">
        <f t="shared" si="10"/>
        <v>5.540223045275934E-4</v>
      </c>
      <c r="L134">
        <f t="shared" si="11"/>
        <v>2.3537678401397054E-2</v>
      </c>
      <c r="M134">
        <f t="shared" si="12"/>
        <v>6.1023610670288605E-3</v>
      </c>
      <c r="N134">
        <f t="shared" si="13"/>
        <v>2.3537678401397054E-2</v>
      </c>
      <c r="O134">
        <f t="shared" si="14"/>
        <v>0.42367821122514698</v>
      </c>
      <c r="Q134" s="7">
        <v>108</v>
      </c>
      <c r="R134" s="7">
        <v>7.1104532751034644E-3</v>
      </c>
      <c r="S134" s="7">
        <v>4.0100544909524262E-3</v>
      </c>
      <c r="U134" s="7">
        <v>10.696517412935325</v>
      </c>
      <c r="V134" s="7">
        <v>2.4023042422146347E-3</v>
      </c>
    </row>
    <row r="135" spans="1:22" x14ac:dyDescent="0.35">
      <c r="A135" s="24">
        <v>2016</v>
      </c>
      <c r="B135" s="17" t="s">
        <v>30</v>
      </c>
      <c r="C135" s="17" t="s">
        <v>166</v>
      </c>
      <c r="D135" s="17">
        <v>1998</v>
      </c>
      <c r="E135" s="17">
        <v>18</v>
      </c>
      <c r="F135" s="17">
        <v>40</v>
      </c>
      <c r="G135" s="17">
        <v>14</v>
      </c>
      <c r="H135" s="17">
        <v>54</v>
      </c>
      <c r="I135" s="17" t="b">
        <v>1</v>
      </c>
      <c r="J135" s="25">
        <v>0.25925925925925902</v>
      </c>
      <c r="K135">
        <f t="shared" si="10"/>
        <v>5.540223045275934E-4</v>
      </c>
      <c r="L135">
        <f t="shared" si="11"/>
        <v>2.3537678401397054E-2</v>
      </c>
      <c r="M135">
        <f t="shared" si="12"/>
        <v>6.1023610670288605E-3</v>
      </c>
      <c r="N135">
        <f t="shared" si="13"/>
        <v>2.3537678401397054E-2</v>
      </c>
      <c r="O135">
        <f t="shared" si="14"/>
        <v>0.42367821122514698</v>
      </c>
      <c r="Q135" s="7">
        <v>109</v>
      </c>
      <c r="R135" s="7">
        <v>4.1142152195764829E-3</v>
      </c>
      <c r="S135" s="7">
        <v>2.3062129326812094E-3</v>
      </c>
      <c r="U135" s="7">
        <v>10.796019900497514</v>
      </c>
      <c r="V135" s="7">
        <v>2.4212950851106268E-3</v>
      </c>
    </row>
    <row r="136" spans="1:22" x14ac:dyDescent="0.35">
      <c r="A136" s="3">
        <v>2017</v>
      </c>
      <c r="B136" s="13" t="s">
        <v>24</v>
      </c>
      <c r="C136" s="13" t="s">
        <v>29</v>
      </c>
      <c r="D136" s="13">
        <v>2000</v>
      </c>
      <c r="E136" s="14">
        <v>17</v>
      </c>
      <c r="F136" s="13">
        <v>40</v>
      </c>
      <c r="G136" s="13">
        <v>14</v>
      </c>
      <c r="H136" s="13">
        <v>54</v>
      </c>
      <c r="I136" s="13" t="b">
        <v>1</v>
      </c>
      <c r="J136" s="4">
        <v>0.25925925925925902</v>
      </c>
      <c r="K136">
        <f t="shared" si="10"/>
        <v>5.540223045275934E-4</v>
      </c>
      <c r="L136">
        <f t="shared" si="11"/>
        <v>2.3537678401397054E-2</v>
      </c>
      <c r="M136">
        <f t="shared" si="12"/>
        <v>6.1023610670288605E-3</v>
      </c>
      <c r="N136">
        <f t="shared" si="13"/>
        <v>2.3537678401397054E-2</v>
      </c>
      <c r="O136">
        <f t="shared" si="14"/>
        <v>0.40014053282374989</v>
      </c>
      <c r="Q136" s="7">
        <v>110</v>
      </c>
      <c r="R136" s="7">
        <v>4.6426980500259138E-3</v>
      </c>
      <c r="S136" s="7">
        <v>2.579862167196841E-3</v>
      </c>
      <c r="U136" s="7">
        <v>10.895522388059703</v>
      </c>
      <c r="V136" s="7">
        <v>2.4463868960582415E-3</v>
      </c>
    </row>
    <row r="137" spans="1:22" x14ac:dyDescent="0.35">
      <c r="A137" s="24">
        <v>2017</v>
      </c>
      <c r="B137" s="17" t="s">
        <v>24</v>
      </c>
      <c r="C137" s="17" t="s">
        <v>70</v>
      </c>
      <c r="D137" s="17">
        <v>1996</v>
      </c>
      <c r="E137" s="17">
        <v>21</v>
      </c>
      <c r="F137" s="17">
        <v>83</v>
      </c>
      <c r="G137" s="17">
        <v>29</v>
      </c>
      <c r="H137" s="17">
        <v>112</v>
      </c>
      <c r="I137" s="17" t="b">
        <v>1</v>
      </c>
      <c r="J137" s="25">
        <v>0.25892857142857101</v>
      </c>
      <c r="K137">
        <f t="shared" si="10"/>
        <v>1.149083298279453E-3</v>
      </c>
      <c r="L137">
        <f t="shared" si="11"/>
        <v>3.3898131191548789E-2</v>
      </c>
      <c r="M137">
        <f t="shared" si="12"/>
        <v>8.7771946835260121E-3</v>
      </c>
      <c r="N137">
        <f t="shared" si="13"/>
        <v>3.3898131191548789E-2</v>
      </c>
      <c r="O137">
        <f t="shared" si="14"/>
        <v>0.71186075502252455</v>
      </c>
      <c r="Q137" s="7">
        <v>111</v>
      </c>
      <c r="R137" s="7">
        <v>7.2103644426358077E-3</v>
      </c>
      <c r="S137" s="7">
        <v>4.0243064055757944E-3</v>
      </c>
      <c r="U137" s="7">
        <v>10.995024875621892</v>
      </c>
      <c r="V137" s="7">
        <v>2.4606683185817747E-3</v>
      </c>
    </row>
    <row r="138" spans="1:22" x14ac:dyDescent="0.35">
      <c r="A138" s="5">
        <v>2016</v>
      </c>
      <c r="B138" s="14" t="s">
        <v>33</v>
      </c>
      <c r="C138" s="14" t="s">
        <v>271</v>
      </c>
      <c r="D138" s="14">
        <v>1998</v>
      </c>
      <c r="E138" s="14">
        <v>18</v>
      </c>
      <c r="F138" s="14">
        <v>43</v>
      </c>
      <c r="G138" s="14">
        <v>15</v>
      </c>
      <c r="H138" s="14">
        <v>58</v>
      </c>
      <c r="I138" s="14" t="b">
        <v>1</v>
      </c>
      <c r="J138" s="6">
        <v>0.25862068965517199</v>
      </c>
      <c r="K138">
        <f t="shared" si="10"/>
        <v>5.9506099375185957E-4</v>
      </c>
      <c r="L138">
        <f t="shared" si="11"/>
        <v>2.4393872053281324E-2</v>
      </c>
      <c r="M138">
        <f t="shared" si="12"/>
        <v>6.3087600137796424E-3</v>
      </c>
      <c r="N138">
        <f t="shared" si="13"/>
        <v>2.4393872053281324E-2</v>
      </c>
      <c r="O138">
        <f t="shared" si="14"/>
        <v>0.43908969695906386</v>
      </c>
      <c r="Q138" s="7">
        <v>112</v>
      </c>
      <c r="R138" s="7">
        <v>5.5252722204632331E-3</v>
      </c>
      <c r="S138" s="7">
        <v>3.0801032070667906E-3</v>
      </c>
      <c r="U138" s="7">
        <v>11.094527363184081</v>
      </c>
      <c r="V138" s="7">
        <v>2.4606683185817747E-3</v>
      </c>
    </row>
    <row r="139" spans="1:22" x14ac:dyDescent="0.35">
      <c r="A139" s="24">
        <v>2014</v>
      </c>
      <c r="B139" s="17" t="s">
        <v>42</v>
      </c>
      <c r="C139" s="17" t="s">
        <v>43</v>
      </c>
      <c r="D139" s="17">
        <v>1993</v>
      </c>
      <c r="E139" s="17">
        <v>21</v>
      </c>
      <c r="F139" s="17">
        <v>66</v>
      </c>
      <c r="G139" s="17">
        <v>23</v>
      </c>
      <c r="H139" s="17">
        <v>89</v>
      </c>
      <c r="I139" s="17" t="b">
        <v>1</v>
      </c>
      <c r="J139" s="25">
        <v>0.25842696629213502</v>
      </c>
      <c r="K139">
        <f t="shared" si="10"/>
        <v>9.1311083523992244E-4</v>
      </c>
      <c r="L139">
        <f t="shared" si="11"/>
        <v>3.0217723859349871E-2</v>
      </c>
      <c r="M139">
        <f t="shared" si="12"/>
        <v>7.8090747052252532E-3</v>
      </c>
      <c r="N139">
        <f t="shared" si="13"/>
        <v>3.0217723859349871E-2</v>
      </c>
      <c r="O139">
        <f t="shared" si="14"/>
        <v>0.63457220104634726</v>
      </c>
      <c r="Q139" s="7">
        <v>113</v>
      </c>
      <c r="R139" s="7">
        <v>6.3063331894780599E-3</v>
      </c>
      <c r="S139" s="7">
        <v>3.4885472987210278E-3</v>
      </c>
      <c r="U139" s="7">
        <v>11.19402985074627</v>
      </c>
      <c r="V139" s="7">
        <v>2.4810891526988559E-3</v>
      </c>
    </row>
    <row r="140" spans="1:22" x14ac:dyDescent="0.35">
      <c r="A140" s="3">
        <v>2016</v>
      </c>
      <c r="B140" s="13" t="s">
        <v>30</v>
      </c>
      <c r="C140" s="13" t="s">
        <v>47</v>
      </c>
      <c r="D140" s="13">
        <v>1998</v>
      </c>
      <c r="E140" s="14">
        <v>18</v>
      </c>
      <c r="F140" s="13">
        <v>69</v>
      </c>
      <c r="G140" s="13">
        <v>24</v>
      </c>
      <c r="H140" s="13">
        <v>93</v>
      </c>
      <c r="I140" s="13" t="b">
        <v>1</v>
      </c>
      <c r="J140" s="4">
        <v>0.25806451612903197</v>
      </c>
      <c r="K140">
        <f t="shared" si="10"/>
        <v>9.5414952446418861E-4</v>
      </c>
      <c r="L140">
        <f t="shared" si="11"/>
        <v>3.0889310844759689E-2</v>
      </c>
      <c r="M140">
        <f t="shared" si="12"/>
        <v>7.9714350567121686E-3</v>
      </c>
      <c r="N140">
        <f t="shared" si="13"/>
        <v>3.0889310844759689E-2</v>
      </c>
      <c r="O140">
        <f t="shared" si="14"/>
        <v>0.55600759520567444</v>
      </c>
      <c r="Q140" s="7">
        <v>114</v>
      </c>
      <c r="R140" s="7">
        <v>5.2499222789544287E-3</v>
      </c>
      <c r="S140" s="7">
        <v>2.8532809616675205E-3</v>
      </c>
      <c r="U140" s="7">
        <v>11.293532338308459</v>
      </c>
      <c r="V140" s="7">
        <v>2.4888790907135511E-3</v>
      </c>
    </row>
    <row r="141" spans="1:22" x14ac:dyDescent="0.35">
      <c r="A141" s="3">
        <v>2016</v>
      </c>
      <c r="B141" s="13" t="s">
        <v>24</v>
      </c>
      <c r="C141" s="13" t="s">
        <v>121</v>
      </c>
      <c r="D141" s="13">
        <v>1996</v>
      </c>
      <c r="E141" s="17">
        <v>20</v>
      </c>
      <c r="F141" s="13">
        <v>72</v>
      </c>
      <c r="G141" s="13">
        <v>25</v>
      </c>
      <c r="H141" s="13">
        <v>97</v>
      </c>
      <c r="I141" s="13" t="b">
        <v>1</v>
      </c>
      <c r="J141" s="4">
        <v>0.25773195876288701</v>
      </c>
      <c r="K141">
        <f t="shared" si="10"/>
        <v>9.9518821368845488E-4</v>
      </c>
      <c r="L141">
        <f t="shared" si="11"/>
        <v>3.1546603837631318E-2</v>
      </c>
      <c r="M141">
        <f t="shared" si="12"/>
        <v>8.1305679993895277E-3</v>
      </c>
      <c r="N141">
        <f t="shared" si="13"/>
        <v>3.1546603837631318E-2</v>
      </c>
      <c r="O141">
        <f t="shared" si="14"/>
        <v>0.6309320767526263</v>
      </c>
      <c r="Q141" s="7">
        <v>115</v>
      </c>
      <c r="R141" s="7">
        <v>4.7612789313425611E-3</v>
      </c>
      <c r="S141" s="7">
        <v>2.6358997402201115E-3</v>
      </c>
      <c r="U141" s="7">
        <v>11.393034825870648</v>
      </c>
      <c r="V141" s="7">
        <v>2.4912784734077683E-3</v>
      </c>
    </row>
    <row r="142" spans="1:22" x14ac:dyDescent="0.35">
      <c r="A142" s="5">
        <v>2013</v>
      </c>
      <c r="B142" s="14" t="s">
        <v>30</v>
      </c>
      <c r="C142" s="14" t="s">
        <v>124</v>
      </c>
      <c r="D142" s="14">
        <v>1997</v>
      </c>
      <c r="E142" s="14">
        <v>16</v>
      </c>
      <c r="F142" s="14">
        <v>81</v>
      </c>
      <c r="G142" s="14">
        <v>28</v>
      </c>
      <c r="H142" s="14">
        <v>109</v>
      </c>
      <c r="I142" s="14" t="b">
        <v>1</v>
      </c>
      <c r="J142" s="6">
        <v>0.25688073394495398</v>
      </c>
      <c r="K142">
        <f t="shared" si="10"/>
        <v>1.1183042813612534E-3</v>
      </c>
      <c r="L142">
        <f t="shared" si="11"/>
        <v>3.3441056821835839E-2</v>
      </c>
      <c r="M142">
        <f t="shared" si="12"/>
        <v>8.5903632202881004E-3</v>
      </c>
      <c r="N142">
        <f t="shared" si="13"/>
        <v>3.3441056821835839E-2</v>
      </c>
      <c r="O142">
        <f t="shared" si="14"/>
        <v>0.53505690914937343</v>
      </c>
      <c r="Q142" s="7">
        <v>116</v>
      </c>
      <c r="R142" s="7">
        <v>4.8865971635371217E-3</v>
      </c>
      <c r="S142" s="7">
        <v>2.6812524607879393E-3</v>
      </c>
      <c r="U142" s="7">
        <v>11.492537313432837</v>
      </c>
      <c r="V142" s="7">
        <v>2.5020269851082858E-3</v>
      </c>
    </row>
    <row r="143" spans="1:22" x14ac:dyDescent="0.35">
      <c r="A143" s="3">
        <v>2015</v>
      </c>
      <c r="B143" s="13" t="s">
        <v>30</v>
      </c>
      <c r="C143" s="13" t="s">
        <v>127</v>
      </c>
      <c r="D143" s="13">
        <v>1999</v>
      </c>
      <c r="E143" s="17">
        <v>16</v>
      </c>
      <c r="F143" s="13">
        <v>81</v>
      </c>
      <c r="G143" s="13">
        <v>28</v>
      </c>
      <c r="H143" s="13">
        <v>109</v>
      </c>
      <c r="I143" s="13" t="b">
        <v>1</v>
      </c>
      <c r="J143" s="4">
        <v>0.25688073394495398</v>
      </c>
      <c r="K143">
        <f t="shared" si="10"/>
        <v>1.1183042813612534E-3</v>
      </c>
      <c r="L143">
        <f t="shared" si="11"/>
        <v>3.3441056821835839E-2</v>
      </c>
      <c r="M143">
        <f t="shared" si="12"/>
        <v>8.5903632202881004E-3</v>
      </c>
      <c r="N143">
        <f t="shared" si="13"/>
        <v>3.3441056821835839E-2</v>
      </c>
      <c r="O143">
        <f t="shared" si="14"/>
        <v>0.53505690914937343</v>
      </c>
      <c r="Q143" s="7">
        <v>117</v>
      </c>
      <c r="R143" s="7">
        <v>4.3886670403895699E-3</v>
      </c>
      <c r="S143" s="7">
        <v>2.4178616458852284E-3</v>
      </c>
      <c r="U143" s="7">
        <v>11.592039800995027</v>
      </c>
      <c r="V143" s="7">
        <v>2.5068006078397534E-3</v>
      </c>
    </row>
    <row r="144" spans="1:22" x14ac:dyDescent="0.35">
      <c r="A144" s="5">
        <v>2016</v>
      </c>
      <c r="B144" s="14" t="s">
        <v>30</v>
      </c>
      <c r="C144" s="14" t="s">
        <v>222</v>
      </c>
      <c r="D144" s="14">
        <v>1999</v>
      </c>
      <c r="E144" s="14">
        <v>17</v>
      </c>
      <c r="F144" s="14">
        <v>58</v>
      </c>
      <c r="G144" s="14">
        <v>20</v>
      </c>
      <c r="H144" s="14">
        <v>78</v>
      </c>
      <c r="I144" s="14" t="b">
        <v>1</v>
      </c>
      <c r="J144" s="6">
        <v>0.256410256410256</v>
      </c>
      <c r="K144">
        <f t="shared" si="10"/>
        <v>8.0025443987319042E-4</v>
      </c>
      <c r="L144">
        <f t="shared" si="11"/>
        <v>2.8288768793872779E-2</v>
      </c>
      <c r="M144">
        <f t="shared" si="12"/>
        <v>7.2535304599673674E-3</v>
      </c>
      <c r="N144">
        <f t="shared" si="13"/>
        <v>2.8288768793872779E-2</v>
      </c>
      <c r="O144">
        <f t="shared" si="14"/>
        <v>0.48090906949583723</v>
      </c>
      <c r="Q144" s="7">
        <v>118</v>
      </c>
      <c r="R144" s="7">
        <v>5.9728334038329179E-3</v>
      </c>
      <c r="S144" s="7">
        <v>3.2070149675057303E-3</v>
      </c>
      <c r="U144" s="7">
        <v>11.691542288557216</v>
      </c>
      <c r="V144" s="7">
        <v>2.538133136793319E-3</v>
      </c>
    </row>
    <row r="145" spans="1:22" x14ac:dyDescent="0.35">
      <c r="A145" s="3">
        <v>2016</v>
      </c>
      <c r="B145" s="13" t="s">
        <v>24</v>
      </c>
      <c r="C145" s="13" t="s">
        <v>29</v>
      </c>
      <c r="D145" s="13">
        <v>2000</v>
      </c>
      <c r="E145" s="17">
        <v>16</v>
      </c>
      <c r="F145" s="13">
        <v>61</v>
      </c>
      <c r="G145" s="13">
        <v>21</v>
      </c>
      <c r="H145" s="13">
        <v>82</v>
      </c>
      <c r="I145" s="13" t="b">
        <v>1</v>
      </c>
      <c r="J145" s="4">
        <v>0.25609756097560998</v>
      </c>
      <c r="K145">
        <f t="shared" si="10"/>
        <v>8.4129312909745659E-4</v>
      </c>
      <c r="L145">
        <f t="shared" si="11"/>
        <v>2.9005053509646498E-2</v>
      </c>
      <c r="M145">
        <f t="shared" si="12"/>
        <v>7.428123459787524E-3</v>
      </c>
      <c r="N145">
        <f t="shared" si="13"/>
        <v>2.9005053509646498E-2</v>
      </c>
      <c r="O145">
        <f t="shared" si="14"/>
        <v>0.46408085615434397</v>
      </c>
      <c r="Q145" s="7">
        <v>119</v>
      </c>
      <c r="R145" s="7">
        <v>5.5889690575636275E-3</v>
      </c>
      <c r="S145" s="7">
        <v>2.9741192569169113E-3</v>
      </c>
      <c r="U145" s="7">
        <v>11.791044776119405</v>
      </c>
      <c r="V145" s="7">
        <v>2.5387356609885814E-3</v>
      </c>
    </row>
    <row r="146" spans="1:22" x14ac:dyDescent="0.35">
      <c r="A146" s="3">
        <v>2017</v>
      </c>
      <c r="B146" s="13" t="s">
        <v>67</v>
      </c>
      <c r="C146" s="13" t="s">
        <v>77</v>
      </c>
      <c r="D146" s="13">
        <v>2001</v>
      </c>
      <c r="E146" s="14">
        <v>16</v>
      </c>
      <c r="F146" s="13">
        <v>61</v>
      </c>
      <c r="G146" s="13">
        <v>21</v>
      </c>
      <c r="H146" s="13">
        <v>82</v>
      </c>
      <c r="I146" s="13" t="b">
        <v>1</v>
      </c>
      <c r="J146" s="4">
        <v>0.25609756097560998</v>
      </c>
      <c r="K146">
        <f t="shared" si="10"/>
        <v>8.4129312909745659E-4</v>
      </c>
      <c r="L146">
        <f t="shared" si="11"/>
        <v>2.9005053509646498E-2</v>
      </c>
      <c r="M146">
        <f t="shared" si="12"/>
        <v>7.428123459787524E-3</v>
      </c>
      <c r="N146">
        <f t="shared" si="13"/>
        <v>2.9005053509646498E-2</v>
      </c>
      <c r="O146">
        <f t="shared" si="14"/>
        <v>0.46408085615434397</v>
      </c>
      <c r="Q146" s="7">
        <v>120</v>
      </c>
      <c r="R146" s="7">
        <v>4.0287429091995222E-3</v>
      </c>
      <c r="S146" s="7">
        <v>2.1309185798898331E-3</v>
      </c>
      <c r="U146" s="7">
        <v>11.890547263681594</v>
      </c>
      <c r="V146" s="7">
        <v>2.5387356609885814E-3</v>
      </c>
    </row>
    <row r="147" spans="1:22" x14ac:dyDescent="0.35">
      <c r="A147" s="24">
        <v>2016</v>
      </c>
      <c r="B147" s="17" t="s">
        <v>24</v>
      </c>
      <c r="C147" s="17" t="s">
        <v>116</v>
      </c>
      <c r="D147" s="17">
        <v>1998</v>
      </c>
      <c r="E147" s="17">
        <v>18</v>
      </c>
      <c r="F147" s="17">
        <v>105</v>
      </c>
      <c r="G147" s="17">
        <v>36</v>
      </c>
      <c r="H147" s="17">
        <v>141</v>
      </c>
      <c r="I147" s="17" t="b">
        <v>1</v>
      </c>
      <c r="J147" s="25">
        <v>0.25531914893617003</v>
      </c>
      <c r="K147">
        <f t="shared" si="10"/>
        <v>1.4466137951553827E-3</v>
      </c>
      <c r="L147">
        <f t="shared" si="11"/>
        <v>3.8034376492265293E-2</v>
      </c>
      <c r="M147">
        <f t="shared" si="12"/>
        <v>9.7109046363230457E-3</v>
      </c>
      <c r="N147">
        <f t="shared" si="13"/>
        <v>3.8034376492265293E-2</v>
      </c>
      <c r="O147">
        <f t="shared" si="14"/>
        <v>0.68461877686077521</v>
      </c>
      <c r="Q147" s="7">
        <v>121</v>
      </c>
      <c r="R147" s="7">
        <v>5.2904719507056545E-3</v>
      </c>
      <c r="S147" s="7">
        <v>2.7680852022746432E-3</v>
      </c>
      <c r="U147" s="7">
        <v>11.990049751243783</v>
      </c>
      <c r="V147" s="7">
        <v>2.5624578583622773E-3</v>
      </c>
    </row>
    <row r="148" spans="1:22" x14ac:dyDescent="0.35">
      <c r="A148" s="5">
        <v>2015</v>
      </c>
      <c r="B148" s="14" t="s">
        <v>24</v>
      </c>
      <c r="C148" s="14" t="s">
        <v>177</v>
      </c>
      <c r="D148" s="14">
        <v>1997</v>
      </c>
      <c r="E148" s="14">
        <v>18</v>
      </c>
      <c r="F148" s="14">
        <v>41</v>
      </c>
      <c r="G148" s="14">
        <v>14</v>
      </c>
      <c r="H148" s="14">
        <v>55</v>
      </c>
      <c r="I148" s="14" t="b">
        <v>1</v>
      </c>
      <c r="J148" s="6">
        <v>0.25454545454545402</v>
      </c>
      <c r="K148">
        <f t="shared" si="10"/>
        <v>5.6428197683365989E-4</v>
      </c>
      <c r="L148">
        <f t="shared" si="11"/>
        <v>2.375462011554089E-2</v>
      </c>
      <c r="M148">
        <f t="shared" si="12"/>
        <v>6.0466305748649411E-3</v>
      </c>
      <c r="N148">
        <f t="shared" si="13"/>
        <v>2.375462011554089E-2</v>
      </c>
      <c r="O148">
        <f t="shared" si="14"/>
        <v>0.42758316207973601</v>
      </c>
      <c r="Q148" s="7">
        <v>122</v>
      </c>
      <c r="R148" s="7">
        <v>5.8700989032818484E-3</v>
      </c>
      <c r="S148" s="7">
        <v>3.1297573701611061E-3</v>
      </c>
      <c r="U148" s="7">
        <v>12.089552238805972</v>
      </c>
      <c r="V148" s="7">
        <v>2.5681712609030719E-3</v>
      </c>
    </row>
    <row r="149" spans="1:22" x14ac:dyDescent="0.35">
      <c r="A149" s="3">
        <v>2017</v>
      </c>
      <c r="B149" s="13" t="s">
        <v>30</v>
      </c>
      <c r="C149" s="13" t="s">
        <v>256</v>
      </c>
      <c r="D149" s="13">
        <v>1996</v>
      </c>
      <c r="E149" s="17">
        <v>21</v>
      </c>
      <c r="F149" s="13">
        <v>41</v>
      </c>
      <c r="G149" s="13">
        <v>14</v>
      </c>
      <c r="H149" s="13">
        <v>55</v>
      </c>
      <c r="I149" s="13" t="b">
        <v>1</v>
      </c>
      <c r="J149" s="4">
        <v>0.25454545454545402</v>
      </c>
      <c r="K149">
        <f t="shared" si="10"/>
        <v>5.6428197683365989E-4</v>
      </c>
      <c r="L149">
        <f t="shared" si="11"/>
        <v>2.375462011554089E-2</v>
      </c>
      <c r="M149">
        <f t="shared" si="12"/>
        <v>6.0466305748649411E-3</v>
      </c>
      <c r="N149">
        <f t="shared" si="13"/>
        <v>2.375462011554089E-2</v>
      </c>
      <c r="O149">
        <f t="shared" si="14"/>
        <v>0.4988470224263587</v>
      </c>
      <c r="Q149" s="7">
        <v>123</v>
      </c>
      <c r="R149" s="7">
        <v>4.1417136933088669E-3</v>
      </c>
      <c r="S149" s="7">
        <v>2.2221457073469389E-3</v>
      </c>
      <c r="U149" s="7">
        <v>12.189054726368161</v>
      </c>
      <c r="V149" s="7">
        <v>2.5753670476622225E-3</v>
      </c>
    </row>
    <row r="150" spans="1:22" x14ac:dyDescent="0.35">
      <c r="A150" s="5">
        <v>2017</v>
      </c>
      <c r="B150" s="14" t="s">
        <v>33</v>
      </c>
      <c r="C150" s="14" t="s">
        <v>109</v>
      </c>
      <c r="D150" s="14">
        <v>2000</v>
      </c>
      <c r="E150" s="14">
        <v>17</v>
      </c>
      <c r="F150" s="14">
        <v>85</v>
      </c>
      <c r="G150" s="14">
        <v>29</v>
      </c>
      <c r="H150" s="14">
        <v>114</v>
      </c>
      <c r="I150" s="14" t="b">
        <v>1</v>
      </c>
      <c r="J150" s="6">
        <v>0.25438596491228099</v>
      </c>
      <c r="K150">
        <f t="shared" si="10"/>
        <v>1.1696026428915859E-3</v>
      </c>
      <c r="L150">
        <f t="shared" si="11"/>
        <v>3.4199453839083245E-2</v>
      </c>
      <c r="M150">
        <f t="shared" si="12"/>
        <v>8.6998610643282039E-3</v>
      </c>
      <c r="N150">
        <f t="shared" si="13"/>
        <v>3.4199453839083245E-2</v>
      </c>
      <c r="O150">
        <f t="shared" si="14"/>
        <v>0.58139071526441521</v>
      </c>
      <c r="Q150" s="7">
        <v>124</v>
      </c>
      <c r="R150" s="7">
        <v>4.1417136933088669E-3</v>
      </c>
      <c r="S150" s="7">
        <v>2.2221457073469389E-3</v>
      </c>
      <c r="U150" s="7">
        <v>12.28855721393035</v>
      </c>
      <c r="V150" s="7">
        <v>2.5811092332695216E-3</v>
      </c>
    </row>
    <row r="151" spans="1:22" x14ac:dyDescent="0.35">
      <c r="A151" s="24">
        <v>2017</v>
      </c>
      <c r="B151" s="17" t="s">
        <v>128</v>
      </c>
      <c r="C151" s="17" t="s">
        <v>129</v>
      </c>
      <c r="D151" s="17">
        <v>2001</v>
      </c>
      <c r="E151" s="17">
        <v>16</v>
      </c>
      <c r="F151" s="17">
        <v>44</v>
      </c>
      <c r="G151" s="17">
        <v>15</v>
      </c>
      <c r="H151" s="17">
        <v>59</v>
      </c>
      <c r="I151" s="17" t="b">
        <v>1</v>
      </c>
      <c r="J151" s="25">
        <v>0.25423728813559299</v>
      </c>
      <c r="K151">
        <f t="shared" si="10"/>
        <v>6.0532066605792606E-4</v>
      </c>
      <c r="L151">
        <f t="shared" si="11"/>
        <v>2.4603265353564881E-2</v>
      </c>
      <c r="M151">
        <f t="shared" si="12"/>
        <v>6.2550674627707267E-3</v>
      </c>
      <c r="N151">
        <f t="shared" si="13"/>
        <v>2.4603265353564881E-2</v>
      </c>
      <c r="O151">
        <f t="shared" si="14"/>
        <v>0.3936522456570381</v>
      </c>
      <c r="Q151" s="7">
        <v>125</v>
      </c>
      <c r="R151" s="7">
        <v>6.7696599535741215E-3</v>
      </c>
      <c r="S151" s="7">
        <v>3.4641705001326514E-3</v>
      </c>
      <c r="U151" s="7">
        <v>12.388059701492539</v>
      </c>
      <c r="V151" s="7">
        <v>2.5890125350469312E-3</v>
      </c>
    </row>
    <row r="152" spans="1:22" x14ac:dyDescent="0.35">
      <c r="A152" s="5">
        <v>2017</v>
      </c>
      <c r="B152" s="14" t="s">
        <v>98</v>
      </c>
      <c r="C152" s="14" t="s">
        <v>99</v>
      </c>
      <c r="D152" s="14">
        <v>2001</v>
      </c>
      <c r="E152" s="14">
        <v>16</v>
      </c>
      <c r="F152" s="14">
        <v>97</v>
      </c>
      <c r="G152" s="14">
        <v>33</v>
      </c>
      <c r="H152" s="14">
        <v>130</v>
      </c>
      <c r="I152" s="14" t="b">
        <v>1</v>
      </c>
      <c r="J152" s="6">
        <v>0.253846153846154</v>
      </c>
      <c r="K152">
        <f t="shared" si="10"/>
        <v>1.3337573997886508E-3</v>
      </c>
      <c r="L152">
        <f t="shared" si="11"/>
        <v>3.6520643474460456E-2</v>
      </c>
      <c r="M152">
        <f t="shared" si="12"/>
        <v>9.2706248819784294E-3</v>
      </c>
      <c r="N152">
        <f t="shared" si="13"/>
        <v>3.6520643474460456E-2</v>
      </c>
      <c r="O152">
        <f t="shared" si="14"/>
        <v>0.58433029559136729</v>
      </c>
      <c r="Q152" s="7">
        <v>126</v>
      </c>
      <c r="R152" s="7">
        <v>4.4615760242056888E-3</v>
      </c>
      <c r="S152" s="7">
        <v>2.2923918084017504E-3</v>
      </c>
      <c r="U152" s="7">
        <v>12.487562189054728</v>
      </c>
      <c r="V152" s="7">
        <v>2.6017817598046442E-3</v>
      </c>
    </row>
    <row r="153" spans="1:22" x14ac:dyDescent="0.35">
      <c r="A153" s="24">
        <v>2017</v>
      </c>
      <c r="B153" s="17" t="s">
        <v>118</v>
      </c>
      <c r="C153" s="17" t="s">
        <v>119</v>
      </c>
      <c r="D153" s="17">
        <v>2000</v>
      </c>
      <c r="E153" s="17">
        <v>17</v>
      </c>
      <c r="F153" s="17">
        <v>50</v>
      </c>
      <c r="G153" s="17">
        <v>17</v>
      </c>
      <c r="H153" s="17">
        <v>67</v>
      </c>
      <c r="I153" s="17" t="b">
        <v>1</v>
      </c>
      <c r="J153" s="25">
        <v>0.25373134328358199</v>
      </c>
      <c r="K153">
        <f t="shared" si="10"/>
        <v>6.873980445064585E-4</v>
      </c>
      <c r="L153">
        <f t="shared" si="11"/>
        <v>2.621827691719001E-2</v>
      </c>
      <c r="M153">
        <f t="shared" si="12"/>
        <v>6.6523986207795522E-3</v>
      </c>
      <c r="N153">
        <f t="shared" si="13"/>
        <v>2.621827691719001E-2</v>
      </c>
      <c r="O153">
        <f t="shared" si="14"/>
        <v>0.44571070759223019</v>
      </c>
      <c r="Q153" s="7">
        <v>127</v>
      </c>
      <c r="R153" s="7">
        <v>6.5800871058660539E-3</v>
      </c>
      <c r="S153" s="7">
        <v>3.3653596501169152E-3</v>
      </c>
      <c r="U153" s="7">
        <v>12.587064676616917</v>
      </c>
      <c r="V153" s="7">
        <v>2.6152976001552254E-3</v>
      </c>
    </row>
    <row r="154" spans="1:22" x14ac:dyDescent="0.35">
      <c r="A154" s="5">
        <v>2013</v>
      </c>
      <c r="B154" s="14" t="s">
        <v>26</v>
      </c>
      <c r="C154" s="14" t="s">
        <v>35</v>
      </c>
      <c r="D154" s="14">
        <v>1995</v>
      </c>
      <c r="E154" s="14">
        <v>18</v>
      </c>
      <c r="F154" s="14">
        <v>106</v>
      </c>
      <c r="G154" s="14">
        <v>36</v>
      </c>
      <c r="H154" s="14">
        <v>142</v>
      </c>
      <c r="I154" s="14" t="b">
        <v>1</v>
      </c>
      <c r="J154" s="6">
        <v>0.25352112676056299</v>
      </c>
      <c r="K154">
        <f t="shared" si="10"/>
        <v>1.4568734674614493E-3</v>
      </c>
      <c r="L154">
        <f t="shared" si="11"/>
        <v>3.8169011874313034E-2</v>
      </c>
      <c r="M154">
        <f t="shared" si="12"/>
        <v>9.6766508977131488E-3</v>
      </c>
      <c r="N154">
        <f t="shared" si="13"/>
        <v>3.8169011874313034E-2</v>
      </c>
      <c r="O154">
        <f t="shared" si="14"/>
        <v>0.68704221373763463</v>
      </c>
      <c r="Q154" s="7">
        <v>128</v>
      </c>
      <c r="R154" s="7">
        <v>8.2100428621182265E-3</v>
      </c>
      <c r="S154" s="7">
        <v>4.2305852198748616E-3</v>
      </c>
      <c r="U154" s="7">
        <v>12.686567164179106</v>
      </c>
      <c r="V154" s="7">
        <v>2.6152976001552254E-3</v>
      </c>
    </row>
    <row r="155" spans="1:22" x14ac:dyDescent="0.35">
      <c r="A155" s="3">
        <v>2017</v>
      </c>
      <c r="B155" s="13" t="s">
        <v>58</v>
      </c>
      <c r="C155" s="13" t="s">
        <v>228</v>
      </c>
      <c r="D155" s="13">
        <v>2001</v>
      </c>
      <c r="E155" s="17">
        <v>16</v>
      </c>
      <c r="F155" s="13">
        <v>53</v>
      </c>
      <c r="G155" s="13">
        <v>18</v>
      </c>
      <c r="H155" s="13">
        <v>71</v>
      </c>
      <c r="I155" s="13" t="b">
        <v>1</v>
      </c>
      <c r="J155" s="4">
        <v>0.25352112676056299</v>
      </c>
      <c r="K155">
        <f t="shared" si="10"/>
        <v>7.2843673373072467E-4</v>
      </c>
      <c r="L155">
        <f t="shared" si="11"/>
        <v>2.69895671275166E-2</v>
      </c>
      <c r="M155">
        <f t="shared" si="12"/>
        <v>6.8424254689478598E-3</v>
      </c>
      <c r="N155">
        <f t="shared" si="13"/>
        <v>2.69895671275166E-2</v>
      </c>
      <c r="O155">
        <f t="shared" si="14"/>
        <v>0.43183307404026561</v>
      </c>
      <c r="Q155" s="7">
        <v>129</v>
      </c>
      <c r="R155" s="7">
        <v>3.9045633432798535E-3</v>
      </c>
      <c r="S155" s="7">
        <v>1.9842134732164988E-3</v>
      </c>
      <c r="U155" s="7">
        <v>12.786069651741295</v>
      </c>
      <c r="V155" s="7">
        <v>2.6152976001552275E-3</v>
      </c>
    </row>
    <row r="156" spans="1:22" x14ac:dyDescent="0.35">
      <c r="A156" s="3">
        <v>2015</v>
      </c>
      <c r="B156" s="13" t="s">
        <v>42</v>
      </c>
      <c r="C156" s="13" t="s">
        <v>43</v>
      </c>
      <c r="D156" s="13">
        <v>1994</v>
      </c>
      <c r="E156" s="14">
        <v>21</v>
      </c>
      <c r="F156" s="13">
        <v>62</v>
      </c>
      <c r="G156" s="13">
        <v>21</v>
      </c>
      <c r="H156" s="13">
        <v>83</v>
      </c>
      <c r="I156" s="13" t="b">
        <v>1</v>
      </c>
      <c r="J156" s="4">
        <v>0.25301204819277101</v>
      </c>
      <c r="K156">
        <f t="shared" si="10"/>
        <v>8.5155280140352318E-4</v>
      </c>
      <c r="L156">
        <f t="shared" si="11"/>
        <v>2.9181377647457346E-2</v>
      </c>
      <c r="M156">
        <f t="shared" si="12"/>
        <v>7.3832401276699286E-3</v>
      </c>
      <c r="N156">
        <f t="shared" si="13"/>
        <v>2.9181377647457346E-2</v>
      </c>
      <c r="O156">
        <f t="shared" si="14"/>
        <v>0.61280893059660424</v>
      </c>
      <c r="Q156" s="7">
        <v>130</v>
      </c>
      <c r="R156" s="7">
        <v>3.8875679682844181E-3</v>
      </c>
      <c r="S156" s="7">
        <v>2.0012088482119343E-3</v>
      </c>
      <c r="U156" s="7">
        <v>12.885572139303484</v>
      </c>
      <c r="V156" s="7">
        <v>2.6242388146140317E-3</v>
      </c>
    </row>
    <row r="157" spans="1:22" x14ac:dyDescent="0.35">
      <c r="A157" s="24">
        <v>2016</v>
      </c>
      <c r="B157" s="17" t="s">
        <v>24</v>
      </c>
      <c r="C157" s="17" t="s">
        <v>49</v>
      </c>
      <c r="D157" s="17">
        <v>2000</v>
      </c>
      <c r="E157" s="17">
        <v>16</v>
      </c>
      <c r="F157" s="17">
        <v>65</v>
      </c>
      <c r="G157" s="17">
        <v>22</v>
      </c>
      <c r="H157" s="17">
        <v>87</v>
      </c>
      <c r="I157" s="17" t="b">
        <v>1</v>
      </c>
      <c r="J157" s="25">
        <v>0.252873563218391</v>
      </c>
      <c r="K157">
        <f t="shared" si="10"/>
        <v>8.9259149062778935E-4</v>
      </c>
      <c r="L157">
        <f t="shared" si="11"/>
        <v>2.9876269690638911E-2</v>
      </c>
      <c r="M157">
        <f t="shared" si="12"/>
        <v>7.5549187723454774E-3</v>
      </c>
      <c r="N157">
        <f t="shared" si="13"/>
        <v>2.9876269690638911E-2</v>
      </c>
      <c r="O157">
        <f t="shared" si="14"/>
        <v>0.47802031505022258</v>
      </c>
      <c r="Q157" s="7">
        <v>131</v>
      </c>
      <c r="R157" s="7">
        <v>3.8790702807867004E-3</v>
      </c>
      <c r="S157" s="7">
        <v>2.009706535709652E-3</v>
      </c>
      <c r="U157" s="7">
        <v>12.985074626865673</v>
      </c>
      <c r="V157" s="7">
        <v>2.6398549238954346E-3</v>
      </c>
    </row>
    <row r="158" spans="1:22" x14ac:dyDescent="0.35">
      <c r="A158" s="5">
        <v>2015</v>
      </c>
      <c r="B158" s="14" t="s">
        <v>79</v>
      </c>
      <c r="C158" s="14" t="s">
        <v>81</v>
      </c>
      <c r="D158" s="14">
        <v>1999</v>
      </c>
      <c r="E158" s="14">
        <v>16</v>
      </c>
      <c r="F158" s="14">
        <v>71</v>
      </c>
      <c r="G158" s="14">
        <v>24</v>
      </c>
      <c r="H158" s="14">
        <v>95</v>
      </c>
      <c r="I158" s="14" t="b">
        <v>1</v>
      </c>
      <c r="J158" s="6">
        <v>0.25263157894736799</v>
      </c>
      <c r="K158">
        <f t="shared" si="10"/>
        <v>9.7466886907632169E-4</v>
      </c>
      <c r="L158">
        <f t="shared" si="11"/>
        <v>3.1219687203370917E-2</v>
      </c>
      <c r="M158">
        <f t="shared" si="12"/>
        <v>7.8870788724305346E-3</v>
      </c>
      <c r="N158">
        <f t="shared" si="13"/>
        <v>3.1219687203370917E-2</v>
      </c>
      <c r="O158">
        <f t="shared" si="14"/>
        <v>0.49951499525393467</v>
      </c>
      <c r="Q158" s="7">
        <v>132</v>
      </c>
      <c r="R158" s="7">
        <v>4.0489101992632901E-3</v>
      </c>
      <c r="S158" s="7">
        <v>2.0534508677655704E-3</v>
      </c>
      <c r="U158" s="7">
        <v>13.084577114427862</v>
      </c>
      <c r="V158" s="7">
        <v>2.6398549238954346E-3</v>
      </c>
    </row>
    <row r="159" spans="1:22" x14ac:dyDescent="0.35">
      <c r="A159" s="24">
        <v>2016</v>
      </c>
      <c r="B159" s="17" t="s">
        <v>24</v>
      </c>
      <c r="C159" s="17" t="s">
        <v>121</v>
      </c>
      <c r="D159" s="17">
        <v>1995</v>
      </c>
      <c r="E159" s="17">
        <v>21</v>
      </c>
      <c r="F159" s="17">
        <v>77</v>
      </c>
      <c r="G159" s="17">
        <v>26</v>
      </c>
      <c r="H159" s="17">
        <v>103</v>
      </c>
      <c r="I159" s="17" t="b">
        <v>1</v>
      </c>
      <c r="J159" s="25">
        <v>0.25242718446601897</v>
      </c>
      <c r="K159">
        <f t="shared" si="10"/>
        <v>1.056746247524854E-3</v>
      </c>
      <c r="L159">
        <f t="shared" si="11"/>
        <v>3.2507633680796483E-2</v>
      </c>
      <c r="M159">
        <f t="shared" si="12"/>
        <v>8.2058104436961848E-3</v>
      </c>
      <c r="N159">
        <f t="shared" si="13"/>
        <v>3.2507633680796483E-2</v>
      </c>
      <c r="O159">
        <f t="shared" si="14"/>
        <v>0.68266030729672611</v>
      </c>
      <c r="Q159" s="7">
        <v>133</v>
      </c>
      <c r="R159" s="7">
        <v>4.0489101992632901E-3</v>
      </c>
      <c r="S159" s="7">
        <v>2.0534508677655704E-3</v>
      </c>
      <c r="U159" s="7">
        <v>13.184079601990051</v>
      </c>
      <c r="V159" s="7">
        <v>2.642399853556055E-3</v>
      </c>
    </row>
    <row r="160" spans="1:22" x14ac:dyDescent="0.35">
      <c r="A160" s="5">
        <v>2017</v>
      </c>
      <c r="B160" s="14" t="s">
        <v>30</v>
      </c>
      <c r="C160" s="14" t="s">
        <v>127</v>
      </c>
      <c r="D160" s="14">
        <v>2001</v>
      </c>
      <c r="E160" s="14">
        <v>16</v>
      </c>
      <c r="F160" s="14">
        <v>77</v>
      </c>
      <c r="G160" s="14">
        <v>26</v>
      </c>
      <c r="H160" s="14">
        <v>103</v>
      </c>
      <c r="I160" s="14" t="b">
        <v>1</v>
      </c>
      <c r="J160" s="6">
        <v>0.25242718446601897</v>
      </c>
      <c r="K160">
        <f t="shared" si="10"/>
        <v>1.056746247524854E-3</v>
      </c>
      <c r="L160">
        <f t="shared" si="11"/>
        <v>3.2507633680796483E-2</v>
      </c>
      <c r="M160">
        <f t="shared" si="12"/>
        <v>8.2058104436961848E-3</v>
      </c>
      <c r="N160">
        <f t="shared" si="13"/>
        <v>3.2507633680796483E-2</v>
      </c>
      <c r="O160">
        <f t="shared" si="14"/>
        <v>0.52012213889274372</v>
      </c>
      <c r="Q160" s="7">
        <v>134</v>
      </c>
      <c r="R160" s="7">
        <v>4.0400791433675559E-3</v>
      </c>
      <c r="S160" s="7">
        <v>2.0622819236613046E-3</v>
      </c>
      <c r="U160" s="7">
        <v>13.28358208955224</v>
      </c>
      <c r="V160" s="7">
        <v>2.6558472679016668E-3</v>
      </c>
    </row>
    <row r="161" spans="1:22" x14ac:dyDescent="0.35">
      <c r="A161" s="3">
        <v>2014</v>
      </c>
      <c r="B161" s="13" t="s">
        <v>30</v>
      </c>
      <c r="C161" s="13" t="s">
        <v>40</v>
      </c>
      <c r="D161" s="13">
        <v>1996</v>
      </c>
      <c r="E161" s="17">
        <v>18</v>
      </c>
      <c r="F161" s="13">
        <v>101</v>
      </c>
      <c r="G161" s="13">
        <v>34</v>
      </c>
      <c r="H161" s="13">
        <v>135</v>
      </c>
      <c r="I161" s="13" t="b">
        <v>1</v>
      </c>
      <c r="J161" s="4">
        <v>0.25185185185185199</v>
      </c>
      <c r="K161">
        <f t="shared" si="10"/>
        <v>1.3850557613189834E-3</v>
      </c>
      <c r="L161">
        <f t="shared" si="11"/>
        <v>3.7216337290482834E-2</v>
      </c>
      <c r="M161">
        <f t="shared" si="12"/>
        <v>9.3730034657512375E-3</v>
      </c>
      <c r="N161">
        <f t="shared" si="13"/>
        <v>3.7216337290482834E-2</v>
      </c>
      <c r="O161">
        <f t="shared" si="14"/>
        <v>0.66989407122869105</v>
      </c>
      <c r="Q161" s="7">
        <v>135</v>
      </c>
      <c r="R161" s="7">
        <v>5.869251658360994E-3</v>
      </c>
      <c r="S161" s="7">
        <v>2.9079430251650181E-3</v>
      </c>
      <c r="U161" s="7">
        <v>13.383084577114429</v>
      </c>
      <c r="V161" s="7">
        <v>2.6609432379241706E-3</v>
      </c>
    </row>
    <row r="162" spans="1:22" x14ac:dyDescent="0.35">
      <c r="A162" s="3">
        <v>2017</v>
      </c>
      <c r="B162" s="13" t="s">
        <v>30</v>
      </c>
      <c r="C162" s="13" t="s">
        <v>60</v>
      </c>
      <c r="D162" s="13">
        <v>2000</v>
      </c>
      <c r="E162" s="14">
        <v>17</v>
      </c>
      <c r="F162" s="13">
        <v>128</v>
      </c>
      <c r="G162" s="13">
        <v>43</v>
      </c>
      <c r="H162" s="13">
        <v>171</v>
      </c>
      <c r="I162" s="13" t="b">
        <v>1</v>
      </c>
      <c r="J162" s="4">
        <v>0.251461988304094</v>
      </c>
      <c r="K162">
        <f t="shared" si="10"/>
        <v>1.7544039643373791E-3</v>
      </c>
      <c r="L162">
        <f t="shared" si="11"/>
        <v>4.1885605693810606E-2</v>
      </c>
      <c r="M162">
        <f t="shared" si="12"/>
        <v>1.0532637689086896E-2</v>
      </c>
      <c r="N162">
        <f t="shared" si="13"/>
        <v>4.1885605693810606E-2</v>
      </c>
      <c r="O162">
        <f t="shared" si="14"/>
        <v>0.7120552967947803</v>
      </c>
      <c r="Q162" s="7">
        <v>136</v>
      </c>
      <c r="R162" s="7">
        <v>4.1961911311606745E-3</v>
      </c>
      <c r="S162" s="7">
        <v>2.1125688826189679E-3</v>
      </c>
      <c r="U162" s="7">
        <v>13.482587064676618</v>
      </c>
      <c r="V162" s="7">
        <v>2.6609432379241706E-3</v>
      </c>
    </row>
    <row r="163" spans="1:22" x14ac:dyDescent="0.35">
      <c r="A163" s="24">
        <v>2016</v>
      </c>
      <c r="B163" s="17" t="s">
        <v>30</v>
      </c>
      <c r="C163" s="17" t="s">
        <v>124</v>
      </c>
      <c r="D163" s="17">
        <v>1997</v>
      </c>
      <c r="E163" s="17">
        <v>19</v>
      </c>
      <c r="F163" s="17">
        <v>78</v>
      </c>
      <c r="G163" s="17">
        <v>26</v>
      </c>
      <c r="H163" s="17">
        <v>104</v>
      </c>
      <c r="I163" s="17" t="b">
        <v>1</v>
      </c>
      <c r="J163" s="25">
        <v>0.25</v>
      </c>
      <c r="K163">
        <f t="shared" si="10"/>
        <v>1.0670059198309206E-3</v>
      </c>
      <c r="L163">
        <f t="shared" si="11"/>
        <v>3.2665056556371072E-2</v>
      </c>
      <c r="M163">
        <f t="shared" si="12"/>
        <v>8.166264139092768E-3</v>
      </c>
      <c r="N163">
        <f t="shared" si="13"/>
        <v>3.2665056556371072E-2</v>
      </c>
      <c r="O163">
        <f t="shared" si="14"/>
        <v>0.62063607457105041</v>
      </c>
      <c r="Q163" s="7">
        <v>137</v>
      </c>
      <c r="R163" s="7">
        <v>5.2320119026974757E-3</v>
      </c>
      <c r="S163" s="7">
        <v>2.5770628025277775E-3</v>
      </c>
      <c r="U163" s="7">
        <v>13.582089552238807</v>
      </c>
      <c r="V163" s="7">
        <v>2.6651172690983081E-3</v>
      </c>
    </row>
    <row r="164" spans="1:22" x14ac:dyDescent="0.35">
      <c r="A164" s="5">
        <v>2017</v>
      </c>
      <c r="B164" s="14" t="s">
        <v>30</v>
      </c>
      <c r="C164" s="14" t="s">
        <v>127</v>
      </c>
      <c r="D164" s="14">
        <v>1999</v>
      </c>
      <c r="E164" s="14">
        <v>18</v>
      </c>
      <c r="F164" s="14">
        <v>69</v>
      </c>
      <c r="G164" s="14">
        <v>23</v>
      </c>
      <c r="H164" s="14">
        <v>92</v>
      </c>
      <c r="I164" s="14" t="b">
        <v>1</v>
      </c>
      <c r="J164" s="6">
        <v>0.25</v>
      </c>
      <c r="K164">
        <f t="shared" si="10"/>
        <v>9.4388985215812212E-4</v>
      </c>
      <c r="L164">
        <f t="shared" si="11"/>
        <v>3.0722790435735524E-2</v>
      </c>
      <c r="M164">
        <f t="shared" si="12"/>
        <v>7.680697608933881E-3</v>
      </c>
      <c r="N164">
        <f t="shared" si="13"/>
        <v>3.0722790435735524E-2</v>
      </c>
      <c r="O164">
        <f t="shared" si="14"/>
        <v>0.55301022784323939</v>
      </c>
      <c r="Q164" s="7">
        <v>138</v>
      </c>
      <c r="R164" s="7">
        <v>5.3135251316943129E-3</v>
      </c>
      <c r="S164" s="7">
        <v>2.6579099250178557E-3</v>
      </c>
      <c r="U164" s="7">
        <v>13.681592039800996</v>
      </c>
      <c r="V164" s="7">
        <v>2.6651172690983081E-3</v>
      </c>
    </row>
    <row r="165" spans="1:22" x14ac:dyDescent="0.35">
      <c r="A165" s="24">
        <v>2017</v>
      </c>
      <c r="B165" s="17" t="s">
        <v>98</v>
      </c>
      <c r="C165" s="17" t="s">
        <v>41</v>
      </c>
      <c r="D165" s="17">
        <v>1999</v>
      </c>
      <c r="E165" s="17">
        <v>18</v>
      </c>
      <c r="F165" s="17">
        <v>69</v>
      </c>
      <c r="G165" s="17">
        <v>23</v>
      </c>
      <c r="H165" s="17">
        <v>92</v>
      </c>
      <c r="I165" s="17" t="b">
        <v>1</v>
      </c>
      <c r="J165" s="25">
        <v>0.25</v>
      </c>
      <c r="K165">
        <f t="shared" si="10"/>
        <v>9.4388985215812212E-4</v>
      </c>
      <c r="L165">
        <f t="shared" si="11"/>
        <v>3.0722790435735524E-2</v>
      </c>
      <c r="M165">
        <f t="shared" si="12"/>
        <v>7.680697608933881E-3</v>
      </c>
      <c r="N165">
        <f t="shared" si="13"/>
        <v>3.0722790435735524E-2</v>
      </c>
      <c r="O165">
        <f t="shared" si="14"/>
        <v>0.55301022784323939</v>
      </c>
      <c r="Q165" s="7">
        <v>139</v>
      </c>
      <c r="R165" s="7">
        <v>5.4502633388988338E-3</v>
      </c>
      <c r="S165" s="7">
        <v>2.6803046604906939E-3</v>
      </c>
      <c r="U165" s="7">
        <v>13.781094527363186</v>
      </c>
      <c r="V165" s="7">
        <v>2.6651172690983081E-3</v>
      </c>
    </row>
    <row r="166" spans="1:22" x14ac:dyDescent="0.35">
      <c r="A166" s="3">
        <v>2014</v>
      </c>
      <c r="B166" s="13" t="s">
        <v>30</v>
      </c>
      <c r="C166" s="13" t="s">
        <v>280</v>
      </c>
      <c r="D166" s="13">
        <v>1997</v>
      </c>
      <c r="E166" s="14">
        <v>17</v>
      </c>
      <c r="F166" s="13">
        <v>48</v>
      </c>
      <c r="G166" s="13">
        <v>16</v>
      </c>
      <c r="H166" s="13">
        <v>64</v>
      </c>
      <c r="I166" s="13" t="b">
        <v>1</v>
      </c>
      <c r="J166" s="4">
        <v>0.25</v>
      </c>
      <c r="K166">
        <f t="shared" si="10"/>
        <v>6.5661902758825882E-4</v>
      </c>
      <c r="L166">
        <f t="shared" si="11"/>
        <v>2.562457858362277E-2</v>
      </c>
      <c r="M166">
        <f t="shared" si="12"/>
        <v>6.4061446459056925E-3</v>
      </c>
      <c r="N166">
        <f t="shared" si="13"/>
        <v>2.562457858362277E-2</v>
      </c>
      <c r="O166">
        <f t="shared" si="14"/>
        <v>0.43561783592158709</v>
      </c>
      <c r="Q166" s="7">
        <v>140</v>
      </c>
      <c r="R166" s="7">
        <v>5.7273786334025526E-3</v>
      </c>
      <c r="S166" s="7">
        <v>2.8629845868855478E-3</v>
      </c>
      <c r="U166" s="7">
        <v>13.880597014925375</v>
      </c>
      <c r="V166" s="7">
        <v>2.6651172690983081E-3</v>
      </c>
    </row>
    <row r="167" spans="1:22" x14ac:dyDescent="0.35">
      <c r="A167" s="24">
        <v>2017</v>
      </c>
      <c r="B167" s="17" t="s">
        <v>113</v>
      </c>
      <c r="C167" s="17" t="s">
        <v>161</v>
      </c>
      <c r="D167" s="17">
        <v>1999</v>
      </c>
      <c r="E167" s="17">
        <v>18</v>
      </c>
      <c r="F167" s="17">
        <v>39</v>
      </c>
      <c r="G167" s="17">
        <v>13</v>
      </c>
      <c r="H167" s="17">
        <v>52</v>
      </c>
      <c r="I167" s="17" t="b">
        <v>1</v>
      </c>
      <c r="J167" s="25">
        <v>0.25</v>
      </c>
      <c r="K167">
        <f t="shared" si="10"/>
        <v>5.3350295991546031E-4</v>
      </c>
      <c r="L167">
        <f t="shared" si="11"/>
        <v>2.3097682998852079E-2</v>
      </c>
      <c r="M167">
        <f t="shared" si="12"/>
        <v>5.7744207497130197E-3</v>
      </c>
      <c r="N167">
        <f t="shared" si="13"/>
        <v>2.3097682998852079E-2</v>
      </c>
      <c r="O167">
        <f t="shared" si="14"/>
        <v>0.41575829397933739</v>
      </c>
      <c r="Q167" s="7">
        <v>141</v>
      </c>
      <c r="R167" s="7">
        <v>5.7273786334025526E-3</v>
      </c>
      <c r="S167" s="7">
        <v>2.8629845868855478E-3</v>
      </c>
      <c r="U167" s="7">
        <v>13.980099502487564</v>
      </c>
      <c r="V167" s="7">
        <v>2.6715469944117837E-3</v>
      </c>
    </row>
    <row r="168" spans="1:22" x14ac:dyDescent="0.35">
      <c r="A168" s="5">
        <v>2014</v>
      </c>
      <c r="B168" s="14" t="s">
        <v>24</v>
      </c>
      <c r="C168" s="14" t="s">
        <v>70</v>
      </c>
      <c r="D168" s="14">
        <v>1996</v>
      </c>
      <c r="E168" s="14">
        <v>18</v>
      </c>
      <c r="F168" s="14">
        <v>112</v>
      </c>
      <c r="G168" s="14">
        <v>37</v>
      </c>
      <c r="H168" s="14">
        <v>149</v>
      </c>
      <c r="I168" s="14" t="b">
        <v>1</v>
      </c>
      <c r="J168" s="6">
        <v>0.24832214765100699</v>
      </c>
      <c r="K168">
        <f t="shared" si="10"/>
        <v>1.5286911736039151E-3</v>
      </c>
      <c r="L168">
        <f t="shared" si="11"/>
        <v>3.9098480451341268E-2</v>
      </c>
      <c r="M168">
        <f t="shared" si="12"/>
        <v>9.7090186355679765E-3</v>
      </c>
      <c r="N168">
        <f t="shared" si="13"/>
        <v>3.9098480451341268E-2</v>
      </c>
      <c r="O168">
        <f t="shared" si="14"/>
        <v>0.70377264812414286</v>
      </c>
      <c r="Q168" s="7">
        <v>142</v>
      </c>
      <c r="R168" s="7">
        <v>4.8555708361147842E-3</v>
      </c>
      <c r="S168" s="7">
        <v>2.3979596238525832E-3</v>
      </c>
      <c r="U168" s="7">
        <v>14.079601990049753</v>
      </c>
      <c r="V168" s="7">
        <v>2.6845472998695695E-3</v>
      </c>
    </row>
    <row r="169" spans="1:22" x14ac:dyDescent="0.35">
      <c r="A169" s="3">
        <v>2017</v>
      </c>
      <c r="B169" s="13" t="s">
        <v>30</v>
      </c>
      <c r="C169" s="13" t="s">
        <v>60</v>
      </c>
      <c r="D169" s="13">
        <v>1997</v>
      </c>
      <c r="E169" s="17">
        <v>20</v>
      </c>
      <c r="F169" s="13">
        <v>91</v>
      </c>
      <c r="G169" s="13">
        <v>30</v>
      </c>
      <c r="H169" s="13">
        <v>121</v>
      </c>
      <c r="I169" s="13" t="b">
        <v>1</v>
      </c>
      <c r="J169" s="4">
        <v>0.247933884297521</v>
      </c>
      <c r="K169">
        <f t="shared" si="10"/>
        <v>1.2414203490340519E-3</v>
      </c>
      <c r="L169">
        <f t="shared" si="11"/>
        <v>3.5233795552481309E-2</v>
      </c>
      <c r="M169">
        <f t="shared" si="12"/>
        <v>8.7356517898714101E-3</v>
      </c>
      <c r="N169">
        <f t="shared" si="13"/>
        <v>3.5233795552481309E-2</v>
      </c>
      <c r="O169">
        <f t="shared" si="14"/>
        <v>0.70467591104962612</v>
      </c>
      <c r="Q169" s="7">
        <v>143</v>
      </c>
      <c r="R169" s="7">
        <v>4.9676337867221544E-3</v>
      </c>
      <c r="S169" s="7">
        <v>2.4604896730653697E-3</v>
      </c>
      <c r="U169" s="7">
        <v>14.179104477611942</v>
      </c>
      <c r="V169" s="7">
        <v>2.6911190289193128E-3</v>
      </c>
    </row>
    <row r="170" spans="1:22" x14ac:dyDescent="0.35">
      <c r="A170" s="3">
        <v>2017</v>
      </c>
      <c r="B170" s="13" t="s">
        <v>67</v>
      </c>
      <c r="C170" s="13" t="s">
        <v>145</v>
      </c>
      <c r="D170" s="13">
        <v>1996</v>
      </c>
      <c r="E170" s="14">
        <v>21</v>
      </c>
      <c r="F170" s="13">
        <v>79</v>
      </c>
      <c r="G170" s="13">
        <v>26</v>
      </c>
      <c r="H170" s="13">
        <v>105</v>
      </c>
      <c r="I170" s="13" t="b">
        <v>1</v>
      </c>
      <c r="J170" s="4">
        <v>0.24761904761904799</v>
      </c>
      <c r="K170">
        <f t="shared" si="10"/>
        <v>1.0772655921369872E-3</v>
      </c>
      <c r="L170">
        <f t="shared" si="11"/>
        <v>3.2821724393105663E-2</v>
      </c>
      <c r="M170">
        <f t="shared" si="12"/>
        <v>8.1272841354356994E-3</v>
      </c>
      <c r="N170">
        <f t="shared" si="13"/>
        <v>3.2821724393105663E-2</v>
      </c>
      <c r="O170">
        <f t="shared" si="14"/>
        <v>0.68925621225521894</v>
      </c>
      <c r="Q170" s="7">
        <v>144</v>
      </c>
      <c r="R170" s="7">
        <v>4.9676337867221544E-3</v>
      </c>
      <c r="S170" s="7">
        <v>2.4604896730653697E-3</v>
      </c>
      <c r="U170" s="7">
        <v>14.278606965174131</v>
      </c>
      <c r="V170" s="7">
        <v>2.6911190289193128E-3</v>
      </c>
    </row>
    <row r="171" spans="1:22" x14ac:dyDescent="0.35">
      <c r="A171" s="24">
        <v>2014</v>
      </c>
      <c r="B171" s="17" t="s">
        <v>98</v>
      </c>
      <c r="C171" s="17" t="s">
        <v>41</v>
      </c>
      <c r="D171" s="17">
        <v>1997</v>
      </c>
      <c r="E171" s="17">
        <v>17</v>
      </c>
      <c r="F171" s="17">
        <v>70</v>
      </c>
      <c r="G171" s="17">
        <v>23</v>
      </c>
      <c r="H171" s="17">
        <v>93</v>
      </c>
      <c r="I171" s="17" t="b">
        <v>1</v>
      </c>
      <c r="J171" s="25">
        <v>0.247311827956989</v>
      </c>
      <c r="K171">
        <f t="shared" si="10"/>
        <v>9.5414952446418861E-4</v>
      </c>
      <c r="L171">
        <f t="shared" si="11"/>
        <v>3.0889310844759689E-2</v>
      </c>
      <c r="M171">
        <f t="shared" si="12"/>
        <v>7.639291929349163E-3</v>
      </c>
      <c r="N171">
        <f t="shared" si="13"/>
        <v>3.0889310844759689E-2</v>
      </c>
      <c r="O171">
        <f t="shared" si="14"/>
        <v>0.52511828436091468</v>
      </c>
      <c r="Q171" s="7">
        <v>145</v>
      </c>
      <c r="R171" s="7">
        <v>6.5426068058187289E-3</v>
      </c>
      <c r="S171" s="7">
        <v>3.1682978305043168E-3</v>
      </c>
      <c r="U171" s="7">
        <v>14.37810945273632</v>
      </c>
      <c r="V171" s="7">
        <v>2.6974735100897358E-3</v>
      </c>
    </row>
    <row r="172" spans="1:22" x14ac:dyDescent="0.35">
      <c r="A172" s="3">
        <v>2014</v>
      </c>
      <c r="B172" s="13" t="s">
        <v>33</v>
      </c>
      <c r="C172" s="13" t="s">
        <v>198</v>
      </c>
      <c r="D172" s="13">
        <v>1997</v>
      </c>
      <c r="E172" s="14">
        <v>17</v>
      </c>
      <c r="F172" s="13">
        <v>58</v>
      </c>
      <c r="G172" s="13">
        <v>19</v>
      </c>
      <c r="H172" s="13">
        <v>77</v>
      </c>
      <c r="I172" s="13" t="b">
        <v>1</v>
      </c>
      <c r="J172" s="4">
        <v>0.246753246753247</v>
      </c>
      <c r="K172">
        <f t="shared" si="10"/>
        <v>7.8999476756712393E-4</v>
      </c>
      <c r="L172">
        <f t="shared" si="11"/>
        <v>2.8106845564152588E-2</v>
      </c>
      <c r="M172">
        <f t="shared" si="12"/>
        <v>6.935455398946749E-3</v>
      </c>
      <c r="N172">
        <f t="shared" si="13"/>
        <v>2.8106845564152588E-2</v>
      </c>
      <c r="O172">
        <f t="shared" si="14"/>
        <v>0.47781637459059401</v>
      </c>
      <c r="Q172" s="7">
        <v>146</v>
      </c>
      <c r="R172" s="7">
        <v>4.0862281328361482E-3</v>
      </c>
      <c r="S172" s="7">
        <v>1.9604024420287929E-3</v>
      </c>
      <c r="U172" s="7">
        <v>14.477611940298509</v>
      </c>
      <c r="V172" s="7">
        <v>2.6992321586586684E-3</v>
      </c>
    </row>
    <row r="173" spans="1:22" x14ac:dyDescent="0.35">
      <c r="A173" s="3">
        <v>2013</v>
      </c>
      <c r="B173" s="13" t="s">
        <v>26</v>
      </c>
      <c r="C173" s="13" t="s">
        <v>88</v>
      </c>
      <c r="D173" s="13">
        <v>1993</v>
      </c>
      <c r="E173" s="17">
        <v>20</v>
      </c>
      <c r="F173" s="13">
        <v>52</v>
      </c>
      <c r="G173" s="13">
        <v>17</v>
      </c>
      <c r="H173" s="13">
        <v>69</v>
      </c>
      <c r="I173" s="13" t="b">
        <v>1</v>
      </c>
      <c r="J173" s="4">
        <v>0.24637681159420299</v>
      </c>
      <c r="K173">
        <f t="shared" si="10"/>
        <v>7.0791738911859159E-4</v>
      </c>
      <c r="L173">
        <f t="shared" si="11"/>
        <v>2.6606716992492545E-2</v>
      </c>
      <c r="M173">
        <f t="shared" si="12"/>
        <v>6.5552780995996153E-3</v>
      </c>
      <c r="N173">
        <f t="shared" si="13"/>
        <v>2.6606716992492545E-2</v>
      </c>
      <c r="O173">
        <f t="shared" si="14"/>
        <v>0.53213433984985092</v>
      </c>
      <c r="Q173" s="7">
        <v>147</v>
      </c>
      <c r="R173" s="7">
        <v>4.1129654823459224E-3</v>
      </c>
      <c r="S173" s="7">
        <v>1.9336650925190187E-3</v>
      </c>
      <c r="U173" s="7">
        <v>14.577114427860698</v>
      </c>
      <c r="V173" s="7">
        <v>2.7070902019467502E-3</v>
      </c>
    </row>
    <row r="174" spans="1:22" x14ac:dyDescent="0.35">
      <c r="A174" s="5">
        <v>2015</v>
      </c>
      <c r="B174" s="14" t="s">
        <v>30</v>
      </c>
      <c r="C174" s="14" t="s">
        <v>56</v>
      </c>
      <c r="D174" s="14">
        <v>1996</v>
      </c>
      <c r="E174" s="14">
        <v>19</v>
      </c>
      <c r="F174" s="14">
        <v>52</v>
      </c>
      <c r="G174" s="14">
        <v>17</v>
      </c>
      <c r="H174" s="14">
        <v>69</v>
      </c>
      <c r="I174" s="14" t="b">
        <v>1</v>
      </c>
      <c r="J174" s="6">
        <v>0.24637681159420299</v>
      </c>
      <c r="K174">
        <f t="shared" si="10"/>
        <v>7.0791738911859159E-4</v>
      </c>
      <c r="L174">
        <f t="shared" si="11"/>
        <v>2.6606716992492545E-2</v>
      </c>
      <c r="M174">
        <f t="shared" si="12"/>
        <v>6.5552780995996153E-3</v>
      </c>
      <c r="N174">
        <f t="shared" si="13"/>
        <v>2.6606716992492545E-2</v>
      </c>
      <c r="O174">
        <f t="shared" si="14"/>
        <v>0.50552762285735842</v>
      </c>
      <c r="Q174" s="7">
        <v>148</v>
      </c>
      <c r="R174" s="7">
        <v>5.8700989032818484E-3</v>
      </c>
      <c r="S174" s="7">
        <v>2.8297621610463555E-3</v>
      </c>
      <c r="U174" s="7">
        <v>14.676616915422887</v>
      </c>
      <c r="V174" s="7">
        <v>2.7161998974696514E-3</v>
      </c>
    </row>
    <row r="175" spans="1:22" x14ac:dyDescent="0.35">
      <c r="A175" s="24">
        <v>2017</v>
      </c>
      <c r="B175" s="17" t="s">
        <v>33</v>
      </c>
      <c r="C175" s="17" t="s">
        <v>198</v>
      </c>
      <c r="D175" s="17">
        <v>1997</v>
      </c>
      <c r="E175" s="17">
        <v>20</v>
      </c>
      <c r="F175" s="17">
        <v>49</v>
      </c>
      <c r="G175" s="17">
        <v>16</v>
      </c>
      <c r="H175" s="17">
        <v>65</v>
      </c>
      <c r="I175" s="17" t="b">
        <v>1</v>
      </c>
      <c r="J175" s="25">
        <v>0.246153846153846</v>
      </c>
      <c r="K175">
        <f t="shared" si="10"/>
        <v>6.6687869989432542E-4</v>
      </c>
      <c r="L175">
        <f t="shared" si="11"/>
        <v>2.5823994654087221E-2</v>
      </c>
      <c r="M175">
        <f t="shared" si="12"/>
        <v>6.3566756071599274E-3</v>
      </c>
      <c r="N175">
        <f t="shared" si="13"/>
        <v>2.5823994654087221E-2</v>
      </c>
      <c r="O175">
        <f t="shared" si="14"/>
        <v>0.51647989308174447</v>
      </c>
      <c r="Q175" s="7">
        <v>149</v>
      </c>
      <c r="R175" s="7">
        <v>4.2137488970124311E-3</v>
      </c>
      <c r="S175" s="7">
        <v>2.0413185657582955E-3</v>
      </c>
      <c r="U175" s="7">
        <v>14.776119402985076</v>
      </c>
      <c r="V175" s="7">
        <v>2.7178969922290858E-3</v>
      </c>
    </row>
    <row r="176" spans="1:22" x14ac:dyDescent="0.35">
      <c r="A176" s="3">
        <v>2014</v>
      </c>
      <c r="B176" s="13" t="s">
        <v>24</v>
      </c>
      <c r="C176" s="13" t="s">
        <v>177</v>
      </c>
      <c r="D176" s="13">
        <v>1997</v>
      </c>
      <c r="E176" s="14">
        <v>17</v>
      </c>
      <c r="F176" s="13">
        <v>46</v>
      </c>
      <c r="G176" s="13">
        <v>15</v>
      </c>
      <c r="H176" s="13">
        <v>61</v>
      </c>
      <c r="I176" s="13" t="b">
        <v>1</v>
      </c>
      <c r="J176" s="4">
        <v>0.24590163934426201</v>
      </c>
      <c r="K176">
        <f t="shared" si="10"/>
        <v>6.2584001067005925E-4</v>
      </c>
      <c r="L176">
        <f t="shared" si="11"/>
        <v>2.5016794572248046E-2</v>
      </c>
      <c r="M176">
        <f t="shared" si="12"/>
        <v>6.1516707964544308E-3</v>
      </c>
      <c r="N176">
        <f t="shared" si="13"/>
        <v>2.5016794572248046E-2</v>
      </c>
      <c r="O176">
        <f t="shared" si="14"/>
        <v>0.42528550772821677</v>
      </c>
      <c r="Q176" s="7">
        <v>150</v>
      </c>
      <c r="R176" s="7">
        <v>6.2548128854934418E-3</v>
      </c>
      <c r="S176" s="7">
        <v>3.0158119964849876E-3</v>
      </c>
      <c r="U176" s="7">
        <v>14.875621890547265</v>
      </c>
      <c r="V176" s="7">
        <v>2.7190070175938104E-3</v>
      </c>
    </row>
    <row r="177" spans="1:22" x14ac:dyDescent="0.35">
      <c r="A177" s="24">
        <v>2014</v>
      </c>
      <c r="B177" s="17" t="s">
        <v>24</v>
      </c>
      <c r="C177" s="17" t="s">
        <v>346</v>
      </c>
      <c r="D177" s="17">
        <v>1997</v>
      </c>
      <c r="E177" s="17">
        <v>17</v>
      </c>
      <c r="F177" s="17">
        <v>43</v>
      </c>
      <c r="G177" s="17">
        <v>14</v>
      </c>
      <c r="H177" s="17">
        <v>57</v>
      </c>
      <c r="I177" s="17" t="b">
        <v>1</v>
      </c>
      <c r="J177" s="25">
        <v>0.24561403508771901</v>
      </c>
      <c r="K177">
        <f t="shared" si="10"/>
        <v>5.8480132144579297E-4</v>
      </c>
      <c r="L177">
        <f t="shared" si="11"/>
        <v>2.4182665722492072E-2</v>
      </c>
      <c r="M177">
        <f t="shared" si="12"/>
        <v>5.9396021072787479E-3</v>
      </c>
      <c r="N177">
        <f t="shared" si="13"/>
        <v>2.4182665722492072E-2</v>
      </c>
      <c r="O177">
        <f t="shared" si="14"/>
        <v>0.41110531728236521</v>
      </c>
      <c r="Q177" s="7">
        <v>151</v>
      </c>
      <c r="R177" s="7">
        <v>4.5001852749372E-3</v>
      </c>
      <c r="S177" s="7">
        <v>2.1522133458423522E-3</v>
      </c>
      <c r="U177" s="7">
        <v>14.975124378109454</v>
      </c>
      <c r="V177" s="7">
        <v>2.7190070175938104E-3</v>
      </c>
    </row>
    <row r="178" spans="1:22" x14ac:dyDescent="0.35">
      <c r="A178" s="5">
        <v>2013</v>
      </c>
      <c r="B178" s="14" t="s">
        <v>30</v>
      </c>
      <c r="C178" s="14" t="s">
        <v>132</v>
      </c>
      <c r="D178" s="14">
        <v>1997</v>
      </c>
      <c r="E178" s="14">
        <v>16</v>
      </c>
      <c r="F178" s="14">
        <v>93</v>
      </c>
      <c r="G178" s="14">
        <v>30</v>
      </c>
      <c r="H178" s="14">
        <v>123</v>
      </c>
      <c r="I178" s="14" t="b">
        <v>1</v>
      </c>
      <c r="J178" s="6">
        <v>0.24390243902438999</v>
      </c>
      <c r="K178">
        <f t="shared" si="10"/>
        <v>1.2619396936461849E-3</v>
      </c>
      <c r="L178">
        <f t="shared" si="11"/>
        <v>3.5523790530378158E-2</v>
      </c>
      <c r="M178">
        <f t="shared" si="12"/>
        <v>8.6643391537507605E-3</v>
      </c>
      <c r="N178">
        <f t="shared" si="13"/>
        <v>3.5523790530378158E-2</v>
      </c>
      <c r="O178">
        <f t="shared" si="14"/>
        <v>0.56838064848605052</v>
      </c>
      <c r="Q178" s="7">
        <v>152</v>
      </c>
      <c r="R178" s="7">
        <v>6.5657665483497708E-3</v>
      </c>
      <c r="S178" s="7">
        <v>3.110884349363378E-3</v>
      </c>
      <c r="U178" s="7">
        <v>15.074626865671643</v>
      </c>
      <c r="V178" s="7">
        <v>2.7315892551695036E-3</v>
      </c>
    </row>
    <row r="179" spans="1:22" x14ac:dyDescent="0.35">
      <c r="A179" s="3">
        <v>2017</v>
      </c>
      <c r="B179" s="13" t="s">
        <v>67</v>
      </c>
      <c r="C179" s="13" t="s">
        <v>77</v>
      </c>
      <c r="D179" s="13">
        <v>1999</v>
      </c>
      <c r="E179" s="17">
        <v>18</v>
      </c>
      <c r="F179" s="13">
        <v>90</v>
      </c>
      <c r="G179" s="13">
        <v>29</v>
      </c>
      <c r="H179" s="13">
        <v>119</v>
      </c>
      <c r="I179" s="13" t="b">
        <v>1</v>
      </c>
      <c r="J179" s="4">
        <v>0.24369747899159699</v>
      </c>
      <c r="K179">
        <f t="shared" si="10"/>
        <v>1.2209010044219187E-3</v>
      </c>
      <c r="L179">
        <f t="shared" si="11"/>
        <v>3.4941393853450076E-2</v>
      </c>
      <c r="M179">
        <f t="shared" si="12"/>
        <v>8.5151295945382656E-3</v>
      </c>
      <c r="N179">
        <f t="shared" si="13"/>
        <v>3.4941393853450076E-2</v>
      </c>
      <c r="O179">
        <f t="shared" si="14"/>
        <v>0.62894508936210136</v>
      </c>
      <c r="Q179" s="7">
        <v>153</v>
      </c>
      <c r="R179" s="7">
        <v>4.6224457233656419E-3</v>
      </c>
      <c r="S179" s="7">
        <v>2.2199797455822179E-3</v>
      </c>
      <c r="U179" s="7">
        <v>15.174129353233832</v>
      </c>
      <c r="V179" s="7">
        <v>2.7315892551695036E-3</v>
      </c>
    </row>
    <row r="180" spans="1:22" x14ac:dyDescent="0.35">
      <c r="A180" s="3">
        <v>2015</v>
      </c>
      <c r="B180" s="13" t="s">
        <v>26</v>
      </c>
      <c r="C180" s="13" t="s">
        <v>88</v>
      </c>
      <c r="D180" s="13">
        <v>1994</v>
      </c>
      <c r="E180" s="14">
        <v>21</v>
      </c>
      <c r="F180" s="13">
        <v>59</v>
      </c>
      <c r="G180" s="13">
        <v>19</v>
      </c>
      <c r="H180" s="13">
        <v>78</v>
      </c>
      <c r="I180" s="13" t="b">
        <v>1</v>
      </c>
      <c r="J180" s="4">
        <v>0.243589743589744</v>
      </c>
      <c r="K180">
        <f t="shared" si="10"/>
        <v>8.0025443987319042E-4</v>
      </c>
      <c r="L180">
        <f t="shared" si="11"/>
        <v>2.8288768793872779E-2</v>
      </c>
      <c r="M180">
        <f t="shared" si="12"/>
        <v>6.8908539369690221E-3</v>
      </c>
      <c r="N180">
        <f t="shared" si="13"/>
        <v>2.8288768793872779E-2</v>
      </c>
      <c r="O180">
        <f t="shared" si="14"/>
        <v>0.5940641446713284</v>
      </c>
      <c r="Q180" s="7">
        <v>154</v>
      </c>
      <c r="R180" s="7">
        <v>5.0525749688908467E-3</v>
      </c>
      <c r="S180" s="7">
        <v>2.3306651587790819E-3</v>
      </c>
      <c r="U180" s="7">
        <v>15.273631840796021</v>
      </c>
      <c r="V180" s="7">
        <v>2.7365693673353786E-3</v>
      </c>
    </row>
    <row r="181" spans="1:22" x14ac:dyDescent="0.35">
      <c r="A181" s="24">
        <v>2014</v>
      </c>
      <c r="B181" s="17" t="s">
        <v>33</v>
      </c>
      <c r="C181" s="17" t="s">
        <v>198</v>
      </c>
      <c r="D181" s="17">
        <v>1994</v>
      </c>
      <c r="E181" s="17">
        <v>20</v>
      </c>
      <c r="F181" s="17">
        <v>56</v>
      </c>
      <c r="G181" s="17">
        <v>18</v>
      </c>
      <c r="H181" s="17">
        <v>74</v>
      </c>
      <c r="I181" s="17" t="b">
        <v>1</v>
      </c>
      <c r="J181" s="25">
        <v>0.24324324324324301</v>
      </c>
      <c r="K181">
        <f t="shared" si="10"/>
        <v>7.5921575064892425E-4</v>
      </c>
      <c r="L181">
        <f t="shared" si="11"/>
        <v>2.7553869975902191E-2</v>
      </c>
      <c r="M181">
        <f t="shared" si="12"/>
        <v>6.7022926968410669E-3</v>
      </c>
      <c r="N181">
        <f t="shared" si="13"/>
        <v>2.7553869975902191E-2</v>
      </c>
      <c r="O181">
        <f t="shared" si="14"/>
        <v>0.5510773995180438</v>
      </c>
      <c r="Q181" s="7">
        <v>155</v>
      </c>
      <c r="R181" s="7">
        <v>5.1168451279388696E-3</v>
      </c>
      <c r="S181" s="7">
        <v>2.4380736444066077E-3</v>
      </c>
      <c r="U181" s="7">
        <v>15.37313432835821</v>
      </c>
      <c r="V181" s="7">
        <v>2.7472431899438067E-3</v>
      </c>
    </row>
    <row r="182" spans="1:22" x14ac:dyDescent="0.35">
      <c r="A182" s="5">
        <v>2015</v>
      </c>
      <c r="B182" s="14" t="s">
        <v>24</v>
      </c>
      <c r="C182" s="14" t="s">
        <v>220</v>
      </c>
      <c r="D182" s="14">
        <v>1999</v>
      </c>
      <c r="E182" s="14">
        <v>16</v>
      </c>
      <c r="F182" s="14">
        <v>50</v>
      </c>
      <c r="G182" s="14">
        <v>16</v>
      </c>
      <c r="H182" s="14">
        <v>66</v>
      </c>
      <c r="I182" s="14" t="b">
        <v>1</v>
      </c>
      <c r="J182" s="6">
        <v>0.24242424242424199</v>
      </c>
      <c r="K182">
        <f t="shared" si="10"/>
        <v>6.7713837220039191E-4</v>
      </c>
      <c r="L182">
        <f t="shared" si="11"/>
        <v>2.6021882564495443E-2</v>
      </c>
      <c r="M182">
        <f t="shared" si="12"/>
        <v>6.3083351671503994E-3</v>
      </c>
      <c r="N182">
        <f t="shared" si="13"/>
        <v>2.6021882564495443E-2</v>
      </c>
      <c r="O182">
        <f t="shared" si="14"/>
        <v>0.41635012103192709</v>
      </c>
      <c r="Q182" s="7">
        <v>156</v>
      </c>
      <c r="R182" s="7">
        <v>5.3469293863148189E-3</v>
      </c>
      <c r="S182" s="7">
        <v>2.5401494861157156E-3</v>
      </c>
      <c r="U182" s="7">
        <v>15.472636815920399</v>
      </c>
      <c r="V182" s="7">
        <v>2.7486086675251628E-3</v>
      </c>
    </row>
    <row r="183" spans="1:22" x14ac:dyDescent="0.35">
      <c r="A183" s="3">
        <v>2014</v>
      </c>
      <c r="B183" s="13" t="s">
        <v>30</v>
      </c>
      <c r="C183" s="13" t="s">
        <v>72</v>
      </c>
      <c r="D183" s="13">
        <v>1997</v>
      </c>
      <c r="E183" s="17">
        <v>17</v>
      </c>
      <c r="F183" s="13">
        <v>169</v>
      </c>
      <c r="G183" s="13">
        <v>54</v>
      </c>
      <c r="H183" s="13">
        <v>223</v>
      </c>
      <c r="I183" s="13" t="b">
        <v>1</v>
      </c>
      <c r="J183" s="4">
        <v>0.24215246636771301</v>
      </c>
      <c r="K183">
        <f t="shared" si="10"/>
        <v>2.2879069242528393E-3</v>
      </c>
      <c r="L183">
        <f t="shared" si="11"/>
        <v>4.7832070039387165E-2</v>
      </c>
      <c r="M183">
        <f t="shared" si="12"/>
        <v>1.1582653731510793E-2</v>
      </c>
      <c r="N183">
        <f t="shared" si="13"/>
        <v>4.7832070039387165E-2</v>
      </c>
      <c r="O183">
        <f t="shared" si="14"/>
        <v>0.8131451906695818</v>
      </c>
      <c r="Q183" s="7">
        <v>157</v>
      </c>
      <c r="R183" s="7">
        <v>5.6284956186013601E-3</v>
      </c>
      <c r="S183" s="7">
        <v>2.5773148250948247E-3</v>
      </c>
      <c r="U183" s="7">
        <v>15.572139303482588</v>
      </c>
      <c r="V183" s="7">
        <v>2.7567657252209514E-3</v>
      </c>
    </row>
    <row r="184" spans="1:22" x14ac:dyDescent="0.35">
      <c r="A184" s="3">
        <v>2017</v>
      </c>
      <c r="B184" s="13" t="s">
        <v>30</v>
      </c>
      <c r="C184" s="13" t="s">
        <v>162</v>
      </c>
      <c r="D184" s="13">
        <v>1997</v>
      </c>
      <c r="E184" s="14">
        <v>20</v>
      </c>
      <c r="F184" s="13">
        <v>72</v>
      </c>
      <c r="G184" s="13">
        <v>23</v>
      </c>
      <c r="H184" s="13">
        <v>95</v>
      </c>
      <c r="I184" s="13" t="b">
        <v>1</v>
      </c>
      <c r="J184" s="4">
        <v>0.24210526315789499</v>
      </c>
      <c r="K184">
        <f t="shared" si="10"/>
        <v>9.7466886907632169E-4</v>
      </c>
      <c r="L184">
        <f t="shared" si="11"/>
        <v>3.1219687203370917E-2</v>
      </c>
      <c r="M184">
        <f t="shared" si="12"/>
        <v>7.5584505860792827E-3</v>
      </c>
      <c r="N184">
        <f t="shared" si="13"/>
        <v>3.1219687203370917E-2</v>
      </c>
      <c r="O184">
        <f t="shared" si="14"/>
        <v>0.62439374406741832</v>
      </c>
      <c r="Q184" s="7">
        <v>158</v>
      </c>
      <c r="R184" s="7">
        <v>5.567513238525992E-3</v>
      </c>
      <c r="S184" s="7">
        <v>2.6382972051701929E-3</v>
      </c>
      <c r="U184" s="7">
        <v>15.671641791044777</v>
      </c>
      <c r="V184" s="7">
        <v>2.759896635628303E-3</v>
      </c>
    </row>
    <row r="185" spans="1:22" x14ac:dyDescent="0.35">
      <c r="A185" s="3">
        <v>2013</v>
      </c>
      <c r="B185" s="13" t="s">
        <v>30</v>
      </c>
      <c r="C185" s="13" t="s">
        <v>226</v>
      </c>
      <c r="D185" s="13">
        <v>1996</v>
      </c>
      <c r="E185" s="17">
        <v>17</v>
      </c>
      <c r="F185" s="13">
        <v>47</v>
      </c>
      <c r="G185" s="13">
        <v>15</v>
      </c>
      <c r="H185" s="13">
        <v>62</v>
      </c>
      <c r="I185" s="13" t="b">
        <v>1</v>
      </c>
      <c r="J185" s="4">
        <v>0.241935483870968</v>
      </c>
      <c r="K185">
        <f t="shared" si="10"/>
        <v>6.3609968297612574E-4</v>
      </c>
      <c r="L185">
        <f t="shared" si="11"/>
        <v>2.5221016691960016E-2</v>
      </c>
      <c r="M185">
        <f t="shared" si="12"/>
        <v>6.1018588770871069E-3</v>
      </c>
      <c r="N185">
        <f t="shared" si="13"/>
        <v>2.5221016691960016E-2</v>
      </c>
      <c r="O185">
        <f t="shared" si="14"/>
        <v>0.42875728376332028</v>
      </c>
      <c r="Q185" s="7">
        <v>159</v>
      </c>
      <c r="R185" s="7">
        <v>6.4018891355791009E-3</v>
      </c>
      <c r="S185" s="7">
        <v>2.9711143301721366E-3</v>
      </c>
      <c r="U185" s="7">
        <v>15.771144278606966</v>
      </c>
      <c r="V185" s="7">
        <v>2.759896635628303E-3</v>
      </c>
    </row>
    <row r="186" spans="1:22" x14ac:dyDescent="0.35">
      <c r="A186" s="5">
        <v>2017</v>
      </c>
      <c r="B186" s="14" t="s">
        <v>30</v>
      </c>
      <c r="C186" s="14" t="s">
        <v>50</v>
      </c>
      <c r="D186" s="14">
        <v>1998</v>
      </c>
      <c r="E186" s="14">
        <v>19</v>
      </c>
      <c r="F186" s="14">
        <v>145</v>
      </c>
      <c r="G186" s="14">
        <v>46</v>
      </c>
      <c r="H186" s="14">
        <v>191</v>
      </c>
      <c r="I186" s="14" t="b">
        <v>1</v>
      </c>
      <c r="J186" s="6">
        <v>0.24083769633507901</v>
      </c>
      <c r="K186">
        <f t="shared" si="10"/>
        <v>1.95959741045871E-3</v>
      </c>
      <c r="L186">
        <f t="shared" si="11"/>
        <v>4.4267340223450406E-2</v>
      </c>
      <c r="M186">
        <f t="shared" si="12"/>
        <v>1.0661244242296978E-2</v>
      </c>
      <c r="N186">
        <f t="shared" si="13"/>
        <v>4.4267340223450406E-2</v>
      </c>
      <c r="O186">
        <f t="shared" si="14"/>
        <v>0.84107946424555768</v>
      </c>
      <c r="Q186" s="7">
        <v>160</v>
      </c>
      <c r="R186" s="7">
        <v>7.189373526355838E-3</v>
      </c>
      <c r="S186" s="7">
        <v>3.3432641627310581E-3</v>
      </c>
      <c r="U186" s="7">
        <v>15.870646766169155</v>
      </c>
      <c r="V186" s="7">
        <v>2.7768120926211456E-3</v>
      </c>
    </row>
    <row r="187" spans="1:22" x14ac:dyDescent="0.35">
      <c r="A187" s="24">
        <v>2015</v>
      </c>
      <c r="B187" s="17" t="s">
        <v>98</v>
      </c>
      <c r="C187" s="17" t="s">
        <v>333</v>
      </c>
      <c r="D187" s="17">
        <v>1998</v>
      </c>
      <c r="E187" s="17">
        <v>17</v>
      </c>
      <c r="F187" s="17">
        <v>41</v>
      </c>
      <c r="G187" s="17">
        <v>13</v>
      </c>
      <c r="H187" s="17">
        <v>54</v>
      </c>
      <c r="I187" s="17" t="b">
        <v>1</v>
      </c>
      <c r="J187" s="25">
        <v>0.240740740740741</v>
      </c>
      <c r="K187">
        <f t="shared" si="10"/>
        <v>5.540223045275934E-4</v>
      </c>
      <c r="L187">
        <f t="shared" si="11"/>
        <v>2.3537678401397054E-2</v>
      </c>
      <c r="M187">
        <f t="shared" si="12"/>
        <v>5.6664781336696673E-3</v>
      </c>
      <c r="N187">
        <f t="shared" si="13"/>
        <v>2.3537678401397054E-2</v>
      </c>
      <c r="O187">
        <f t="shared" si="14"/>
        <v>0.40014053282374989</v>
      </c>
      <c r="Q187" s="7">
        <v>161</v>
      </c>
      <c r="R187" s="7">
        <v>5.631241336997047E-3</v>
      </c>
      <c r="S187" s="7">
        <v>2.5350228020957211E-3</v>
      </c>
      <c r="U187" s="7">
        <v>15.970149253731345</v>
      </c>
      <c r="V187" s="7">
        <v>2.7958707383522762E-3</v>
      </c>
    </row>
    <row r="188" spans="1:22" x14ac:dyDescent="0.35">
      <c r="A188" s="3">
        <v>2017</v>
      </c>
      <c r="B188" s="13" t="s">
        <v>30</v>
      </c>
      <c r="C188" s="13" t="s">
        <v>47</v>
      </c>
      <c r="D188" s="13">
        <v>2000</v>
      </c>
      <c r="E188" s="14">
        <v>17</v>
      </c>
      <c r="F188" s="13">
        <v>101</v>
      </c>
      <c r="G188" s="13">
        <v>32</v>
      </c>
      <c r="H188" s="13">
        <v>133</v>
      </c>
      <c r="I188" s="13" t="b">
        <v>1</v>
      </c>
      <c r="J188" s="4">
        <v>0.24060150375939801</v>
      </c>
      <c r="K188">
        <f t="shared" si="10"/>
        <v>1.3645364167068504E-3</v>
      </c>
      <c r="L188">
        <f t="shared" si="11"/>
        <v>3.6939632059711291E-2</v>
      </c>
      <c r="M188">
        <f t="shared" si="12"/>
        <v>8.8877310218854061E-3</v>
      </c>
      <c r="N188">
        <f t="shared" si="13"/>
        <v>3.6939632059711291E-2</v>
      </c>
      <c r="O188">
        <f t="shared" si="14"/>
        <v>0.62797374501509196</v>
      </c>
      <c r="Q188" s="7">
        <v>162</v>
      </c>
      <c r="R188" s="7">
        <v>5.2848805826871586E-3</v>
      </c>
      <c r="S188" s="7">
        <v>2.3958170262467224E-3</v>
      </c>
      <c r="U188" s="7">
        <v>16.069651741293534</v>
      </c>
      <c r="V188" s="7">
        <v>2.8026882825837405E-3</v>
      </c>
    </row>
    <row r="189" spans="1:22" x14ac:dyDescent="0.35">
      <c r="A189" s="24">
        <v>2014</v>
      </c>
      <c r="B189" s="17" t="s">
        <v>24</v>
      </c>
      <c r="C189" s="17" t="s">
        <v>121</v>
      </c>
      <c r="D189" s="17">
        <v>1996</v>
      </c>
      <c r="E189" s="17">
        <v>18</v>
      </c>
      <c r="F189" s="17">
        <v>76</v>
      </c>
      <c r="G189" s="17">
        <v>24</v>
      </c>
      <c r="H189" s="17">
        <v>100</v>
      </c>
      <c r="I189" s="17" t="b">
        <v>1</v>
      </c>
      <c r="J189" s="25">
        <v>0.24</v>
      </c>
      <c r="K189">
        <f t="shared" si="10"/>
        <v>1.0259672306066545E-3</v>
      </c>
      <c r="L189">
        <f t="shared" si="11"/>
        <v>3.2030723229528463E-2</v>
      </c>
      <c r="M189">
        <f t="shared" si="12"/>
        <v>7.6873735750868305E-3</v>
      </c>
      <c r="N189">
        <f t="shared" si="13"/>
        <v>3.2030723229528463E-2</v>
      </c>
      <c r="O189">
        <f t="shared" si="14"/>
        <v>0.57655301813151238</v>
      </c>
      <c r="Q189" s="7">
        <v>163</v>
      </c>
      <c r="R189" s="7">
        <v>5.2848805826871586E-3</v>
      </c>
      <c r="S189" s="7">
        <v>2.3958170262467224E-3</v>
      </c>
      <c r="U189" s="7">
        <v>16.169154228855724</v>
      </c>
      <c r="V189" s="7">
        <v>2.8132906622661993E-3</v>
      </c>
    </row>
    <row r="190" spans="1:22" x14ac:dyDescent="0.35">
      <c r="A190" s="3">
        <v>2016</v>
      </c>
      <c r="B190" s="13" t="s">
        <v>30</v>
      </c>
      <c r="C190" s="13" t="s">
        <v>280</v>
      </c>
      <c r="D190" s="13">
        <v>1998</v>
      </c>
      <c r="E190" s="14">
        <v>18</v>
      </c>
      <c r="F190" s="13">
        <v>38</v>
      </c>
      <c r="G190" s="13">
        <v>12</v>
      </c>
      <c r="H190" s="13">
        <v>50</v>
      </c>
      <c r="I190" s="13" t="b">
        <v>1</v>
      </c>
      <c r="J190" s="4">
        <v>0.24</v>
      </c>
      <c r="K190">
        <f t="shared" si="10"/>
        <v>5.1298361530332723E-4</v>
      </c>
      <c r="L190">
        <f t="shared" si="11"/>
        <v>2.2649141601909048E-2</v>
      </c>
      <c r="M190">
        <f t="shared" si="12"/>
        <v>5.4357939844581716E-3</v>
      </c>
      <c r="N190">
        <f t="shared" si="13"/>
        <v>2.2649141601909048E-2</v>
      </c>
      <c r="O190">
        <f t="shared" si="14"/>
        <v>0.40768454883436289</v>
      </c>
      <c r="Q190" s="7">
        <v>164</v>
      </c>
      <c r="R190" s="7">
        <v>4.3982810763160346E-3</v>
      </c>
      <c r="S190" s="7">
        <v>2.0078635695896579E-3</v>
      </c>
      <c r="U190" s="7">
        <v>16.268656716417912</v>
      </c>
      <c r="V190" s="7">
        <v>2.8475341426406568E-3</v>
      </c>
    </row>
    <row r="191" spans="1:22" x14ac:dyDescent="0.35">
      <c r="A191" s="3">
        <v>2015</v>
      </c>
      <c r="B191" s="13" t="s">
        <v>30</v>
      </c>
      <c r="C191" s="13" t="s">
        <v>47</v>
      </c>
      <c r="D191" s="13">
        <v>1999</v>
      </c>
      <c r="E191" s="17">
        <v>16</v>
      </c>
      <c r="F191" s="13">
        <v>105</v>
      </c>
      <c r="G191" s="13">
        <v>33</v>
      </c>
      <c r="H191" s="13">
        <v>138</v>
      </c>
      <c r="I191" s="13" t="b">
        <v>1</v>
      </c>
      <c r="J191" s="4">
        <v>0.23913043478260901</v>
      </c>
      <c r="K191">
        <f t="shared" si="10"/>
        <v>1.4158347782371832E-3</v>
      </c>
      <c r="L191">
        <f t="shared" si="11"/>
        <v>3.7627580021005642E-2</v>
      </c>
      <c r="M191">
        <f t="shared" si="12"/>
        <v>8.9978995702404922E-3</v>
      </c>
      <c r="N191">
        <f t="shared" si="13"/>
        <v>3.7627580021005642E-2</v>
      </c>
      <c r="O191">
        <f t="shared" si="14"/>
        <v>0.60204128033609028</v>
      </c>
      <c r="Q191" s="7">
        <v>165</v>
      </c>
      <c r="R191" s="7">
        <v>3.9732229610143568E-3</v>
      </c>
      <c r="S191" s="7">
        <v>1.8011977886986628E-3</v>
      </c>
      <c r="U191" s="7">
        <v>16.368159203980102</v>
      </c>
      <c r="V191" s="7">
        <v>2.8649149803882897E-3</v>
      </c>
    </row>
    <row r="192" spans="1:22" x14ac:dyDescent="0.35">
      <c r="A192" s="3">
        <v>2016</v>
      </c>
      <c r="B192" s="13" t="s">
        <v>98</v>
      </c>
      <c r="C192" s="13" t="s">
        <v>41</v>
      </c>
      <c r="D192" s="13">
        <v>2000</v>
      </c>
      <c r="E192" s="14">
        <v>16</v>
      </c>
      <c r="F192" s="13">
        <v>70</v>
      </c>
      <c r="G192" s="13">
        <v>22</v>
      </c>
      <c r="H192" s="13">
        <v>92</v>
      </c>
      <c r="I192" s="13" t="b">
        <v>1</v>
      </c>
      <c r="J192" s="4">
        <v>0.23913043478260901</v>
      </c>
      <c r="K192">
        <f t="shared" si="10"/>
        <v>9.4388985215812212E-4</v>
      </c>
      <c r="L192">
        <f t="shared" si="11"/>
        <v>3.0722790435735524E-2</v>
      </c>
      <c r="M192">
        <f t="shared" si="12"/>
        <v>7.3467542346324173E-3</v>
      </c>
      <c r="N192">
        <f t="shared" si="13"/>
        <v>3.0722790435735524E-2</v>
      </c>
      <c r="O192">
        <f t="shared" si="14"/>
        <v>0.49156464697176838</v>
      </c>
      <c r="Q192" s="7">
        <v>166</v>
      </c>
      <c r="R192" s="7">
        <v>6.7256521044886022E-3</v>
      </c>
      <c r="S192" s="7">
        <v>2.9833665310793744E-3</v>
      </c>
      <c r="U192" s="7">
        <v>16.46766169154229</v>
      </c>
      <c r="V192" s="7">
        <v>2.8684584758433447E-3</v>
      </c>
    </row>
    <row r="193" spans="1:22" x14ac:dyDescent="0.35">
      <c r="A193" s="3">
        <v>2013</v>
      </c>
      <c r="B193" s="13" t="s">
        <v>24</v>
      </c>
      <c r="C193" s="13" t="s">
        <v>70</v>
      </c>
      <c r="D193" s="13">
        <v>1993</v>
      </c>
      <c r="E193" s="17">
        <v>20</v>
      </c>
      <c r="F193" s="13">
        <v>102</v>
      </c>
      <c r="G193" s="13">
        <v>32</v>
      </c>
      <c r="H193" s="13">
        <v>134</v>
      </c>
      <c r="I193" s="13" t="b">
        <v>1</v>
      </c>
      <c r="J193" s="4">
        <v>0.238805970149254</v>
      </c>
      <c r="K193">
        <f t="shared" si="10"/>
        <v>1.374796089012917E-3</v>
      </c>
      <c r="L193">
        <f t="shared" si="11"/>
        <v>3.7078242798343569E-2</v>
      </c>
      <c r="M193">
        <f t="shared" si="12"/>
        <v>8.8545057428880275E-3</v>
      </c>
      <c r="N193">
        <f t="shared" si="13"/>
        <v>3.7078242798343569E-2</v>
      </c>
      <c r="O193">
        <f t="shared" si="14"/>
        <v>0.74156485596687138</v>
      </c>
      <c r="Q193" s="7">
        <v>167</v>
      </c>
      <c r="R193" s="7">
        <v>6.087294378131213E-3</v>
      </c>
      <c r="S193" s="7">
        <v>2.6483574117401971E-3</v>
      </c>
      <c r="U193" s="7">
        <v>16.567164179104481</v>
      </c>
      <c r="V193" s="7">
        <v>2.8707797050120773E-3</v>
      </c>
    </row>
    <row r="194" spans="1:22" x14ac:dyDescent="0.35">
      <c r="A194" s="3">
        <v>2014</v>
      </c>
      <c r="B194" s="13" t="s">
        <v>30</v>
      </c>
      <c r="C194" s="13" t="s">
        <v>229</v>
      </c>
      <c r="D194" s="13">
        <v>1998</v>
      </c>
      <c r="E194" s="14">
        <v>16</v>
      </c>
      <c r="F194" s="13">
        <v>48</v>
      </c>
      <c r="G194" s="13">
        <v>15</v>
      </c>
      <c r="H194" s="13">
        <v>63</v>
      </c>
      <c r="I194" s="13" t="b">
        <v>1</v>
      </c>
      <c r="J194" s="4">
        <v>0.238095238095238</v>
      </c>
      <c r="K194">
        <f t="shared" si="10"/>
        <v>6.4635935528219233E-4</v>
      </c>
      <c r="L194">
        <f t="shared" si="11"/>
        <v>2.5423598393661592E-2</v>
      </c>
      <c r="M194">
        <f t="shared" si="12"/>
        <v>6.0532377127765673E-3</v>
      </c>
      <c r="N194">
        <f t="shared" si="13"/>
        <v>2.5423598393661592E-2</v>
      </c>
      <c r="O194">
        <f t="shared" si="14"/>
        <v>0.40677757429858546</v>
      </c>
      <c r="Q194" s="7">
        <v>168</v>
      </c>
      <c r="R194" s="7">
        <v>5.6828784818830991E-3</v>
      </c>
      <c r="S194" s="7">
        <v>2.4444056535526002E-3</v>
      </c>
      <c r="U194" s="7">
        <v>16.666666666666668</v>
      </c>
      <c r="V194" s="7">
        <v>2.8707797050120773E-3</v>
      </c>
    </row>
    <row r="195" spans="1:22" x14ac:dyDescent="0.35">
      <c r="A195" s="24">
        <v>2014</v>
      </c>
      <c r="B195" s="17" t="s">
        <v>30</v>
      </c>
      <c r="C195" s="17" t="s">
        <v>226</v>
      </c>
      <c r="D195" s="17">
        <v>1996</v>
      </c>
      <c r="E195" s="17">
        <v>18</v>
      </c>
      <c r="F195" s="17">
        <v>48</v>
      </c>
      <c r="G195" s="17">
        <v>15</v>
      </c>
      <c r="H195" s="17">
        <v>63</v>
      </c>
      <c r="I195" s="17" t="b">
        <v>1</v>
      </c>
      <c r="J195" s="25">
        <v>0.238095238095238</v>
      </c>
      <c r="K195">
        <f t="shared" si="10"/>
        <v>6.4635935528219233E-4</v>
      </c>
      <c r="L195">
        <f t="shared" si="11"/>
        <v>2.5423598393661592E-2</v>
      </c>
      <c r="M195">
        <f t="shared" si="12"/>
        <v>6.0532377127765673E-3</v>
      </c>
      <c r="N195">
        <f t="shared" si="13"/>
        <v>2.5423598393661592E-2</v>
      </c>
      <c r="O195">
        <f t="shared" si="14"/>
        <v>0.45762477108590865</v>
      </c>
      <c r="Q195" s="7">
        <v>169</v>
      </c>
      <c r="R195" s="7">
        <v>5.3019358310845048E-3</v>
      </c>
      <c r="S195" s="7">
        <v>2.3373560982646582E-3</v>
      </c>
      <c r="U195" s="7">
        <v>16.766169154228859</v>
      </c>
      <c r="V195" s="7">
        <v>2.8768273601707502E-3</v>
      </c>
    </row>
    <row r="196" spans="1:22" x14ac:dyDescent="0.35">
      <c r="A196" s="5">
        <v>2013</v>
      </c>
      <c r="B196" s="14" t="s">
        <v>52</v>
      </c>
      <c r="C196" s="14" t="s">
        <v>200</v>
      </c>
      <c r="D196" s="14">
        <v>1996</v>
      </c>
      <c r="E196" s="14">
        <v>17</v>
      </c>
      <c r="F196" s="14">
        <v>45</v>
      </c>
      <c r="G196" s="14">
        <v>14</v>
      </c>
      <c r="H196" s="14">
        <v>59</v>
      </c>
      <c r="I196" s="14" t="b">
        <v>1</v>
      </c>
      <c r="J196" s="6">
        <v>0.23728813559322001</v>
      </c>
      <c r="K196">
        <f t="shared" ref="K196:K259" si="15">H196/$H$1</f>
        <v>6.0532066605792606E-4</v>
      </c>
      <c r="L196">
        <f t="shared" ref="L196:L259" si="16">SQRT(K196)</f>
        <v>2.4603265353564881E-2</v>
      </c>
      <c r="M196">
        <f t="shared" ref="M196:M259" si="17">J196*L196</f>
        <v>5.8380629652526753E-3</v>
      </c>
      <c r="N196">
        <f t="shared" ref="N196:N259" si="18">L196</f>
        <v>2.4603265353564881E-2</v>
      </c>
      <c r="O196">
        <f t="shared" ref="O196:O259" si="19">E196*L196</f>
        <v>0.41825551101060299</v>
      </c>
      <c r="Q196" s="7">
        <v>170</v>
      </c>
      <c r="R196" s="7">
        <v>4.8243449763017369E-3</v>
      </c>
      <c r="S196" s="7">
        <v>2.1111104226450121E-3</v>
      </c>
      <c r="U196" s="7">
        <v>16.865671641791046</v>
      </c>
      <c r="V196" s="7">
        <v>2.8827650906575616E-3</v>
      </c>
    </row>
    <row r="197" spans="1:22" x14ac:dyDescent="0.35">
      <c r="A197" s="3">
        <v>2013</v>
      </c>
      <c r="B197" s="13" t="s">
        <v>67</v>
      </c>
      <c r="C197" s="13" t="s">
        <v>68</v>
      </c>
      <c r="D197" s="13">
        <v>1994</v>
      </c>
      <c r="E197" s="17">
        <v>19</v>
      </c>
      <c r="F197" s="13">
        <v>45</v>
      </c>
      <c r="G197" s="13">
        <v>14</v>
      </c>
      <c r="H197" s="13">
        <v>59</v>
      </c>
      <c r="I197" s="13" t="b">
        <v>1</v>
      </c>
      <c r="J197" s="4">
        <v>0.23728813559322001</v>
      </c>
      <c r="K197">
        <f t="shared" si="15"/>
        <v>6.0532066605792606E-4</v>
      </c>
      <c r="L197">
        <f t="shared" si="16"/>
        <v>2.4603265353564881E-2</v>
      </c>
      <c r="M197">
        <f t="shared" si="17"/>
        <v>5.8380629652526753E-3</v>
      </c>
      <c r="N197">
        <f t="shared" si="18"/>
        <v>2.4603265353564881E-2</v>
      </c>
      <c r="O197">
        <f t="shared" si="19"/>
        <v>0.46746204171773276</v>
      </c>
      <c r="Q197" s="7">
        <v>171</v>
      </c>
      <c r="R197" s="7">
        <v>4.5968058856356167E-3</v>
      </c>
      <c r="S197" s="7">
        <v>1.9584722139639986E-3</v>
      </c>
      <c r="U197" s="7">
        <v>16.965174129353237</v>
      </c>
      <c r="V197" s="7">
        <v>2.8829903330762057E-3</v>
      </c>
    </row>
    <row r="198" spans="1:22" x14ac:dyDescent="0.35">
      <c r="A198" s="5">
        <v>2015</v>
      </c>
      <c r="B198" s="14" t="s">
        <v>33</v>
      </c>
      <c r="C198" s="14" t="s">
        <v>198</v>
      </c>
      <c r="D198" s="14">
        <v>1994</v>
      </c>
      <c r="E198" s="14">
        <v>21</v>
      </c>
      <c r="F198" s="14">
        <v>45</v>
      </c>
      <c r="G198" s="14">
        <v>14</v>
      </c>
      <c r="H198" s="14">
        <v>59</v>
      </c>
      <c r="I198" s="14" t="b">
        <v>1</v>
      </c>
      <c r="J198" s="6">
        <v>0.23728813559322001</v>
      </c>
      <c r="K198">
        <f t="shared" si="15"/>
        <v>6.0532066605792606E-4</v>
      </c>
      <c r="L198">
        <f t="shared" si="16"/>
        <v>2.4603265353564881E-2</v>
      </c>
      <c r="M198">
        <f t="shared" si="17"/>
        <v>5.8380629652526753E-3</v>
      </c>
      <c r="N198">
        <f t="shared" si="18"/>
        <v>2.4603265353564881E-2</v>
      </c>
      <c r="O198">
        <f t="shared" si="19"/>
        <v>0.51666857242486253</v>
      </c>
      <c r="Q198" s="7">
        <v>172</v>
      </c>
      <c r="R198" s="7">
        <v>4.5868233631049015E-3</v>
      </c>
      <c r="S198" s="7">
        <v>1.9684547364947139E-3</v>
      </c>
      <c r="U198" s="7">
        <v>17.064676616915424</v>
      </c>
      <c r="V198" s="7">
        <v>2.901412183986964E-3</v>
      </c>
    </row>
    <row r="199" spans="1:22" x14ac:dyDescent="0.35">
      <c r="A199" s="3">
        <v>2017</v>
      </c>
      <c r="B199" s="13" t="s">
        <v>30</v>
      </c>
      <c r="C199" s="13" t="s">
        <v>162</v>
      </c>
      <c r="D199" s="13">
        <v>1998</v>
      </c>
      <c r="E199" s="17">
        <v>19</v>
      </c>
      <c r="F199" s="13">
        <v>45</v>
      </c>
      <c r="G199" s="13">
        <v>14</v>
      </c>
      <c r="H199" s="13">
        <v>59</v>
      </c>
      <c r="I199" s="13" t="b">
        <v>1</v>
      </c>
      <c r="J199" s="4">
        <v>0.23728813559322001</v>
      </c>
      <c r="K199">
        <f t="shared" si="15"/>
        <v>6.0532066605792606E-4</v>
      </c>
      <c r="L199">
        <f t="shared" si="16"/>
        <v>2.4603265353564881E-2</v>
      </c>
      <c r="M199">
        <f t="shared" si="17"/>
        <v>5.8380629652526753E-3</v>
      </c>
      <c r="N199">
        <f t="shared" si="18"/>
        <v>2.4603265353564881E-2</v>
      </c>
      <c r="O199">
        <f t="shared" si="19"/>
        <v>0.46746204171773276</v>
      </c>
      <c r="Q199" s="7">
        <v>173</v>
      </c>
      <c r="R199" s="7">
        <v>4.4615760242056888E-3</v>
      </c>
      <c r="S199" s="7">
        <v>1.8950995829542386E-3</v>
      </c>
      <c r="U199" s="7">
        <v>17.164179104477615</v>
      </c>
      <c r="V199" s="7">
        <v>2.9118839299571344E-3</v>
      </c>
    </row>
    <row r="200" spans="1:22" x14ac:dyDescent="0.35">
      <c r="A200" s="5">
        <v>2017</v>
      </c>
      <c r="B200" s="14" t="s">
        <v>24</v>
      </c>
      <c r="C200" s="14" t="s">
        <v>134</v>
      </c>
      <c r="D200" s="14">
        <v>2000</v>
      </c>
      <c r="E200" s="14">
        <v>17</v>
      </c>
      <c r="F200" s="14">
        <v>74</v>
      </c>
      <c r="G200" s="14">
        <v>23</v>
      </c>
      <c r="H200" s="14">
        <v>97</v>
      </c>
      <c r="I200" s="14" t="b">
        <v>1</v>
      </c>
      <c r="J200" s="6">
        <v>0.23711340206185599</v>
      </c>
      <c r="K200">
        <f t="shared" si="15"/>
        <v>9.9518821368845488E-4</v>
      </c>
      <c r="L200">
        <f t="shared" si="16"/>
        <v>3.1546603837631318E-2</v>
      </c>
      <c r="M200">
        <f t="shared" si="17"/>
        <v>7.4801225594383642E-3</v>
      </c>
      <c r="N200">
        <f t="shared" si="18"/>
        <v>3.1546603837631318E-2</v>
      </c>
      <c r="O200">
        <f t="shared" si="19"/>
        <v>0.53629226523973239</v>
      </c>
      <c r="Q200" s="7">
        <v>174</v>
      </c>
      <c r="R200" s="7">
        <v>4.29395916885546E-3</v>
      </c>
      <c r="S200" s="7">
        <v>1.8577116275989708E-3</v>
      </c>
      <c r="U200" s="7">
        <v>17.263681592039802</v>
      </c>
      <c r="V200" s="7">
        <v>2.9190314826263376E-3</v>
      </c>
    </row>
    <row r="201" spans="1:22" x14ac:dyDescent="0.35">
      <c r="A201" s="24">
        <v>2014</v>
      </c>
      <c r="B201" s="17" t="s">
        <v>24</v>
      </c>
      <c r="C201" s="17" t="s">
        <v>177</v>
      </c>
      <c r="D201" s="17">
        <v>1998</v>
      </c>
      <c r="E201" s="17">
        <v>16</v>
      </c>
      <c r="F201" s="17">
        <v>87</v>
      </c>
      <c r="G201" s="17">
        <v>27</v>
      </c>
      <c r="H201" s="17">
        <v>114</v>
      </c>
      <c r="I201" s="17" t="b">
        <v>1</v>
      </c>
      <c r="J201" s="25">
        <v>0.23684210526315799</v>
      </c>
      <c r="K201">
        <f t="shared" si="15"/>
        <v>1.1696026428915859E-3</v>
      </c>
      <c r="L201">
        <f t="shared" si="16"/>
        <v>3.4199453839083245E-2</v>
      </c>
      <c r="M201">
        <f t="shared" si="17"/>
        <v>8.0998706460986662E-3</v>
      </c>
      <c r="N201">
        <f t="shared" si="18"/>
        <v>3.4199453839083245E-2</v>
      </c>
      <c r="O201">
        <f t="shared" si="19"/>
        <v>0.54719126142533192</v>
      </c>
      <c r="Q201" s="7">
        <v>175</v>
      </c>
      <c r="R201" s="7">
        <v>4.1507867407463116E-3</v>
      </c>
      <c r="S201" s="7">
        <v>1.7888153665324364E-3</v>
      </c>
      <c r="U201" s="7">
        <v>17.363184079601993</v>
      </c>
      <c r="V201" s="7">
        <v>2.9190314826263376E-3</v>
      </c>
    </row>
    <row r="202" spans="1:22" x14ac:dyDescent="0.35">
      <c r="A202" s="3">
        <v>2013</v>
      </c>
      <c r="B202" s="13" t="s">
        <v>94</v>
      </c>
      <c r="C202" s="13" t="s">
        <v>179</v>
      </c>
      <c r="D202" s="13">
        <v>1996</v>
      </c>
      <c r="E202" s="14">
        <v>17</v>
      </c>
      <c r="F202" s="13">
        <v>42</v>
      </c>
      <c r="G202" s="13">
        <v>13</v>
      </c>
      <c r="H202" s="13">
        <v>55</v>
      </c>
      <c r="I202" s="13" t="b">
        <v>1</v>
      </c>
      <c r="J202" s="4">
        <v>0.236363636363636</v>
      </c>
      <c r="K202">
        <f t="shared" si="15"/>
        <v>5.6428197683365989E-4</v>
      </c>
      <c r="L202">
        <f t="shared" si="16"/>
        <v>2.375462011554089E-2</v>
      </c>
      <c r="M202">
        <f t="shared" si="17"/>
        <v>5.6147283909460197E-3</v>
      </c>
      <c r="N202">
        <f t="shared" si="18"/>
        <v>2.375462011554089E-2</v>
      </c>
      <c r="O202">
        <f t="shared" si="19"/>
        <v>0.40382854196419515</v>
      </c>
      <c r="Q202" s="7">
        <v>176</v>
      </c>
      <c r="R202" s="7">
        <v>6.0840840032395371E-3</v>
      </c>
      <c r="S202" s="7">
        <v>2.5802551505112233E-3</v>
      </c>
      <c r="U202" s="7">
        <v>17.46268656716418</v>
      </c>
      <c r="V202" s="7">
        <v>2.9201917469249472E-3</v>
      </c>
    </row>
    <row r="203" spans="1:22" x14ac:dyDescent="0.35">
      <c r="A203" s="24">
        <v>2017</v>
      </c>
      <c r="B203" s="17" t="s">
        <v>24</v>
      </c>
      <c r="C203" s="17" t="s">
        <v>220</v>
      </c>
      <c r="D203" s="17">
        <v>2000</v>
      </c>
      <c r="E203" s="17">
        <v>17</v>
      </c>
      <c r="F203" s="17">
        <v>42</v>
      </c>
      <c r="G203" s="17">
        <v>13</v>
      </c>
      <c r="H203" s="17">
        <v>55</v>
      </c>
      <c r="I203" s="17" t="b">
        <v>1</v>
      </c>
      <c r="J203" s="25">
        <v>0.236363636363636</v>
      </c>
      <c r="K203">
        <f t="shared" si="15"/>
        <v>5.6428197683365989E-4</v>
      </c>
      <c r="L203">
        <f t="shared" si="16"/>
        <v>2.375462011554089E-2</v>
      </c>
      <c r="M203">
        <f t="shared" si="17"/>
        <v>5.6147283909460197E-3</v>
      </c>
      <c r="N203">
        <f t="shared" si="18"/>
        <v>2.375462011554089E-2</v>
      </c>
      <c r="O203">
        <f t="shared" si="19"/>
        <v>0.40382854196419515</v>
      </c>
      <c r="Q203" s="7">
        <v>177</v>
      </c>
      <c r="R203" s="7">
        <v>6.0105573513704125E-3</v>
      </c>
      <c r="S203" s="7">
        <v>2.5045722431678531E-3</v>
      </c>
      <c r="U203" s="7">
        <v>17.562189054726371</v>
      </c>
      <c r="V203" s="7">
        <v>2.9201917469249472E-3</v>
      </c>
    </row>
    <row r="204" spans="1:22" x14ac:dyDescent="0.35">
      <c r="A204" s="5">
        <v>2017</v>
      </c>
      <c r="B204" s="14" t="s">
        <v>30</v>
      </c>
      <c r="C204" s="14" t="s">
        <v>60</v>
      </c>
      <c r="D204" s="14">
        <v>1998</v>
      </c>
      <c r="E204" s="14">
        <v>19</v>
      </c>
      <c r="F204" s="14">
        <v>104</v>
      </c>
      <c r="G204" s="14">
        <v>32</v>
      </c>
      <c r="H204" s="14">
        <v>136</v>
      </c>
      <c r="I204" s="14" t="b">
        <v>1</v>
      </c>
      <c r="J204" s="6">
        <v>0.23529411764705899</v>
      </c>
      <c r="K204">
        <f t="shared" si="15"/>
        <v>1.39531543362505E-3</v>
      </c>
      <c r="L204">
        <f t="shared" si="16"/>
        <v>3.7353921261696878E-2</v>
      </c>
      <c r="M204">
        <f t="shared" si="17"/>
        <v>8.789157943928684E-3</v>
      </c>
      <c r="N204">
        <f t="shared" si="18"/>
        <v>3.7353921261696878E-2</v>
      </c>
      <c r="O204">
        <f t="shared" si="19"/>
        <v>0.70972450397224063</v>
      </c>
      <c r="Q204" s="7">
        <v>178</v>
      </c>
      <c r="R204" s="7">
        <v>4.8980252692461942E-3</v>
      </c>
      <c r="S204" s="7">
        <v>1.9928286677228279E-3</v>
      </c>
      <c r="U204" s="7">
        <v>17.661691542288558</v>
      </c>
      <c r="V204" s="7">
        <v>2.9201917469249472E-3</v>
      </c>
    </row>
    <row r="205" spans="1:22" x14ac:dyDescent="0.35">
      <c r="A205" s="3">
        <v>2014</v>
      </c>
      <c r="B205" s="13" t="s">
        <v>30</v>
      </c>
      <c r="C205" s="13" t="s">
        <v>166</v>
      </c>
      <c r="D205" s="13">
        <v>1998</v>
      </c>
      <c r="E205" s="17">
        <v>16</v>
      </c>
      <c r="F205" s="13">
        <v>65</v>
      </c>
      <c r="G205" s="13">
        <v>20</v>
      </c>
      <c r="H205" s="13">
        <v>85</v>
      </c>
      <c r="I205" s="13" t="b">
        <v>1</v>
      </c>
      <c r="J205" s="4">
        <v>0.23529411764705899</v>
      </c>
      <c r="K205">
        <f t="shared" si="15"/>
        <v>8.7207214601565627E-4</v>
      </c>
      <c r="L205">
        <f t="shared" si="16"/>
        <v>2.953086768138817E-2</v>
      </c>
      <c r="M205">
        <f t="shared" si="17"/>
        <v>6.9484394544442798E-3</v>
      </c>
      <c r="N205">
        <f t="shared" si="18"/>
        <v>2.953086768138817E-2</v>
      </c>
      <c r="O205">
        <f t="shared" si="19"/>
        <v>0.47249388290221073</v>
      </c>
      <c r="Q205" s="7">
        <v>179</v>
      </c>
      <c r="R205" s="7">
        <v>4.760444203356788E-3</v>
      </c>
      <c r="S205" s="7">
        <v>1.941848493484279E-3</v>
      </c>
      <c r="U205" s="7">
        <v>17.761194029850749</v>
      </c>
      <c r="V205" s="7">
        <v>2.9201917469249472E-3</v>
      </c>
    </row>
    <row r="206" spans="1:22" x14ac:dyDescent="0.35">
      <c r="A206" s="5">
        <v>2016</v>
      </c>
      <c r="B206" s="14" t="s">
        <v>52</v>
      </c>
      <c r="C206" s="14" t="s">
        <v>200</v>
      </c>
      <c r="D206" s="14">
        <v>1998</v>
      </c>
      <c r="E206" s="14">
        <v>18</v>
      </c>
      <c r="F206" s="14">
        <v>52</v>
      </c>
      <c r="G206" s="14">
        <v>16</v>
      </c>
      <c r="H206" s="14">
        <v>68</v>
      </c>
      <c r="I206" s="14" t="b">
        <v>1</v>
      </c>
      <c r="J206" s="6">
        <v>0.23529411764705899</v>
      </c>
      <c r="K206">
        <f t="shared" si="15"/>
        <v>6.9765771681252499E-4</v>
      </c>
      <c r="L206">
        <f t="shared" si="16"/>
        <v>2.6413211028054218E-2</v>
      </c>
      <c r="M206">
        <f t="shared" si="17"/>
        <v>6.2148731830715849E-3</v>
      </c>
      <c r="N206">
        <f t="shared" si="18"/>
        <v>2.6413211028054218E-2</v>
      </c>
      <c r="O206">
        <f t="shared" si="19"/>
        <v>0.47543779850497592</v>
      </c>
      <c r="Q206" s="7">
        <v>180</v>
      </c>
      <c r="R206" s="7">
        <v>4.4567124476606133E-3</v>
      </c>
      <c r="S206" s="7">
        <v>1.8516227194897861E-3</v>
      </c>
      <c r="U206" s="7">
        <v>17.860696517412936</v>
      </c>
      <c r="V206" s="7">
        <v>2.9270044797802264E-3</v>
      </c>
    </row>
    <row r="207" spans="1:22" x14ac:dyDescent="0.35">
      <c r="A207" s="3">
        <v>2017</v>
      </c>
      <c r="B207" s="13" t="s">
        <v>98</v>
      </c>
      <c r="C207" s="13" t="s">
        <v>351</v>
      </c>
      <c r="D207" s="13">
        <v>2000</v>
      </c>
      <c r="E207" s="17">
        <v>17</v>
      </c>
      <c r="F207" s="13">
        <v>39</v>
      </c>
      <c r="G207" s="13">
        <v>12</v>
      </c>
      <c r="H207" s="13">
        <v>51</v>
      </c>
      <c r="I207" s="13" t="b">
        <v>1</v>
      </c>
      <c r="J207" s="4">
        <v>0.23529411764705899</v>
      </c>
      <c r="K207">
        <f t="shared" si="15"/>
        <v>5.2324328760939372E-4</v>
      </c>
      <c r="L207">
        <f t="shared" si="16"/>
        <v>2.287451174581424E-2</v>
      </c>
      <c r="M207">
        <f t="shared" si="17"/>
        <v>5.3822380578386489E-3</v>
      </c>
      <c r="N207">
        <f t="shared" si="18"/>
        <v>2.287451174581424E-2</v>
      </c>
      <c r="O207">
        <f t="shared" si="19"/>
        <v>0.38886669967884208</v>
      </c>
      <c r="Q207" s="7">
        <v>181</v>
      </c>
      <c r="R207" s="7">
        <v>8.2100428621182265E-3</v>
      </c>
      <c r="S207" s="7">
        <v>3.3726108693925665E-3</v>
      </c>
      <c r="U207" s="7">
        <v>17.960199004975127</v>
      </c>
      <c r="V207" s="7">
        <v>2.9440880064305099E-3</v>
      </c>
    </row>
    <row r="208" spans="1:22" x14ac:dyDescent="0.35">
      <c r="A208" s="5">
        <v>2014</v>
      </c>
      <c r="B208" s="14" t="s">
        <v>33</v>
      </c>
      <c r="C208" s="14" t="s">
        <v>69</v>
      </c>
      <c r="D208" s="14">
        <v>1993</v>
      </c>
      <c r="E208" s="14">
        <v>21</v>
      </c>
      <c r="F208" s="14">
        <v>62</v>
      </c>
      <c r="G208" s="14">
        <v>19</v>
      </c>
      <c r="H208" s="14">
        <v>81</v>
      </c>
      <c r="I208" s="14" t="b">
        <v>1</v>
      </c>
      <c r="J208" s="6">
        <v>0.234567901234568</v>
      </c>
      <c r="K208">
        <f t="shared" si="15"/>
        <v>8.310334567913901E-4</v>
      </c>
      <c r="L208">
        <f t="shared" si="16"/>
        <v>2.882765090657562E-2</v>
      </c>
      <c r="M208">
        <f t="shared" si="17"/>
        <v>6.7620415706782346E-3</v>
      </c>
      <c r="N208">
        <f t="shared" si="18"/>
        <v>2.882765090657562E-2</v>
      </c>
      <c r="O208">
        <f t="shared" si="19"/>
        <v>0.60538066903808807</v>
      </c>
      <c r="Q208" s="7">
        <v>182</v>
      </c>
      <c r="R208" s="7">
        <v>5.3937824018142465E-3</v>
      </c>
      <c r="S208" s="7">
        <v>2.1646681842650362E-3</v>
      </c>
      <c r="U208" s="7">
        <v>18.059701492537314</v>
      </c>
      <c r="V208" s="7">
        <v>2.9440880064305099E-3</v>
      </c>
    </row>
    <row r="209" spans="1:22" x14ac:dyDescent="0.35">
      <c r="A209" s="3">
        <v>2015</v>
      </c>
      <c r="B209" s="13" t="s">
        <v>30</v>
      </c>
      <c r="C209" s="13" t="s">
        <v>256</v>
      </c>
      <c r="D209" s="13">
        <v>1996</v>
      </c>
      <c r="E209" s="17">
        <v>19</v>
      </c>
      <c r="F209" s="13">
        <v>62</v>
      </c>
      <c r="G209" s="13">
        <v>19</v>
      </c>
      <c r="H209" s="13">
        <v>81</v>
      </c>
      <c r="I209" s="13" t="b">
        <v>1</v>
      </c>
      <c r="J209" s="4">
        <v>0.234567901234568</v>
      </c>
      <c r="K209">
        <f t="shared" si="15"/>
        <v>8.310334567913901E-4</v>
      </c>
      <c r="L209">
        <f t="shared" si="16"/>
        <v>2.882765090657562E-2</v>
      </c>
      <c r="M209">
        <f t="shared" si="17"/>
        <v>6.7620415706782346E-3</v>
      </c>
      <c r="N209">
        <f t="shared" si="18"/>
        <v>2.882765090657562E-2</v>
      </c>
      <c r="O209">
        <f t="shared" si="19"/>
        <v>0.54772536722493681</v>
      </c>
      <c r="Q209" s="7">
        <v>183</v>
      </c>
      <c r="R209" s="7">
        <v>4.3290124783786996E-3</v>
      </c>
      <c r="S209" s="7">
        <v>1.7728463987084072E-3</v>
      </c>
      <c r="U209" s="7">
        <v>18.159203980099505</v>
      </c>
      <c r="V209" s="7">
        <v>2.9440880064305099E-3</v>
      </c>
    </row>
    <row r="210" spans="1:22" x14ac:dyDescent="0.35">
      <c r="A210" s="3">
        <v>2016</v>
      </c>
      <c r="B210" s="13" t="s">
        <v>30</v>
      </c>
      <c r="C210" s="13" t="s">
        <v>162</v>
      </c>
      <c r="D210" s="13">
        <v>1998</v>
      </c>
      <c r="E210" s="14">
        <v>18</v>
      </c>
      <c r="F210" s="13">
        <v>62</v>
      </c>
      <c r="G210" s="13">
        <v>19</v>
      </c>
      <c r="H210" s="13">
        <v>81</v>
      </c>
      <c r="I210" s="13" t="b">
        <v>1</v>
      </c>
      <c r="J210" s="4">
        <v>0.234567901234568</v>
      </c>
      <c r="K210">
        <f t="shared" si="15"/>
        <v>8.310334567913901E-4</v>
      </c>
      <c r="L210">
        <f t="shared" si="16"/>
        <v>2.882765090657562E-2</v>
      </c>
      <c r="M210">
        <f t="shared" si="17"/>
        <v>6.7620415706782346E-3</v>
      </c>
      <c r="N210">
        <f t="shared" si="18"/>
        <v>2.882765090657562E-2</v>
      </c>
      <c r="O210">
        <f t="shared" si="19"/>
        <v>0.51889771631836112</v>
      </c>
      <c r="Q210" s="7">
        <v>184</v>
      </c>
      <c r="R210" s="7">
        <v>7.6313988838505728E-3</v>
      </c>
      <c r="S210" s="7">
        <v>3.0298453584464051E-3</v>
      </c>
      <c r="U210" s="7">
        <v>18.258706467661693</v>
      </c>
      <c r="V210" s="7">
        <v>2.9576545771614567E-3</v>
      </c>
    </row>
    <row r="211" spans="1:22" x14ac:dyDescent="0.35">
      <c r="A211" s="3">
        <v>2015</v>
      </c>
      <c r="B211" s="13" t="s">
        <v>26</v>
      </c>
      <c r="C211" s="13" t="s">
        <v>88</v>
      </c>
      <c r="D211" s="13">
        <v>1995</v>
      </c>
      <c r="E211" s="17">
        <v>20</v>
      </c>
      <c r="F211" s="13">
        <v>72</v>
      </c>
      <c r="G211" s="13">
        <v>22</v>
      </c>
      <c r="H211" s="13">
        <v>94</v>
      </c>
      <c r="I211" s="13" t="b">
        <v>1</v>
      </c>
      <c r="J211" s="4">
        <v>0.23404255319148901</v>
      </c>
      <c r="K211">
        <f t="shared" si="15"/>
        <v>9.644091967702552E-4</v>
      </c>
      <c r="L211">
        <f t="shared" si="16"/>
        <v>3.1054938363652491E-2</v>
      </c>
      <c r="M211">
        <f t="shared" si="17"/>
        <v>7.2681770638335502E-3</v>
      </c>
      <c r="N211">
        <f t="shared" si="18"/>
        <v>3.1054938363652491E-2</v>
      </c>
      <c r="O211">
        <f t="shared" si="19"/>
        <v>0.6210987672730498</v>
      </c>
      <c r="Q211" s="7">
        <v>185</v>
      </c>
      <c r="R211" s="7">
        <v>4.0400791433675559E-3</v>
      </c>
      <c r="S211" s="7">
        <v>1.6263989903021114E-3</v>
      </c>
      <c r="U211" s="7">
        <v>18.358208955223883</v>
      </c>
      <c r="V211" s="7">
        <v>2.9576545771614567E-3</v>
      </c>
    </row>
    <row r="212" spans="1:22" x14ac:dyDescent="0.35">
      <c r="A212" s="3">
        <v>2017</v>
      </c>
      <c r="B212" s="13" t="s">
        <v>30</v>
      </c>
      <c r="C212" s="13" t="s">
        <v>215</v>
      </c>
      <c r="D212" s="13">
        <v>2001</v>
      </c>
      <c r="E212" s="14">
        <v>16</v>
      </c>
      <c r="F212" s="13">
        <v>59</v>
      </c>
      <c r="G212" s="13">
        <v>18</v>
      </c>
      <c r="H212" s="13">
        <v>77</v>
      </c>
      <c r="I212" s="13" t="b">
        <v>1</v>
      </c>
      <c r="J212" s="4">
        <v>0.23376623376623401</v>
      </c>
      <c r="K212">
        <f t="shared" si="15"/>
        <v>7.8999476756712393E-4</v>
      </c>
      <c r="L212">
        <f t="shared" si="16"/>
        <v>2.8106845564152588E-2</v>
      </c>
      <c r="M212">
        <f t="shared" si="17"/>
        <v>6.5704314305811314E-3</v>
      </c>
      <c r="N212">
        <f t="shared" si="18"/>
        <v>2.8106845564152588E-2</v>
      </c>
      <c r="O212">
        <f t="shared" si="19"/>
        <v>0.4497095290264414</v>
      </c>
      <c r="Q212" s="7">
        <v>186</v>
      </c>
      <c r="R212" s="7">
        <v>6.3404314776963379E-3</v>
      </c>
      <c r="S212" s="7">
        <v>2.5472995441890682E-3</v>
      </c>
      <c r="U212" s="7">
        <v>18.457711442786071</v>
      </c>
      <c r="V212" s="7">
        <v>2.958871468625075E-3</v>
      </c>
    </row>
    <row r="213" spans="1:22" x14ac:dyDescent="0.35">
      <c r="A213" s="24">
        <v>2013</v>
      </c>
      <c r="B213" s="17" t="s">
        <v>30</v>
      </c>
      <c r="C213" s="17" t="s">
        <v>226</v>
      </c>
      <c r="D213" s="17">
        <v>1997</v>
      </c>
      <c r="E213" s="17">
        <v>16</v>
      </c>
      <c r="F213" s="17">
        <v>46</v>
      </c>
      <c r="G213" s="17">
        <v>14</v>
      </c>
      <c r="H213" s="17">
        <v>60</v>
      </c>
      <c r="I213" s="17" t="b">
        <v>1</v>
      </c>
      <c r="J213" s="25">
        <v>0.233333333333333</v>
      </c>
      <c r="K213">
        <f t="shared" si="15"/>
        <v>6.1558033836399265E-4</v>
      </c>
      <c r="L213">
        <f t="shared" si="16"/>
        <v>2.4810891526988559E-2</v>
      </c>
      <c r="M213">
        <f t="shared" si="17"/>
        <v>5.7892080229639889E-3</v>
      </c>
      <c r="N213">
        <f t="shared" si="18"/>
        <v>2.4810891526988559E-2</v>
      </c>
      <c r="O213">
        <f t="shared" si="19"/>
        <v>0.39697426443181694</v>
      </c>
      <c r="Q213" s="7">
        <v>187</v>
      </c>
      <c r="R213" s="7">
        <v>5.5098688903031231E-3</v>
      </c>
      <c r="S213" s="7">
        <v>2.1775046847837074E-3</v>
      </c>
      <c r="U213" s="7">
        <v>18.557213930348261</v>
      </c>
      <c r="V213" s="7">
        <v>2.9884915338222033E-3</v>
      </c>
    </row>
    <row r="214" spans="1:22" x14ac:dyDescent="0.35">
      <c r="A214" s="5">
        <v>2013</v>
      </c>
      <c r="B214" s="14" t="s">
        <v>33</v>
      </c>
      <c r="C214" s="14" t="s">
        <v>198</v>
      </c>
      <c r="D214" s="14">
        <v>1994</v>
      </c>
      <c r="E214" s="14">
        <v>19</v>
      </c>
      <c r="F214" s="14">
        <v>56</v>
      </c>
      <c r="G214" s="14">
        <v>17</v>
      </c>
      <c r="H214" s="14">
        <v>73</v>
      </c>
      <c r="I214" s="14" t="b">
        <v>1</v>
      </c>
      <c r="J214" s="6">
        <v>0.232876712328767</v>
      </c>
      <c r="K214">
        <f t="shared" si="15"/>
        <v>7.4895607834285776E-4</v>
      </c>
      <c r="L214">
        <f t="shared" si="16"/>
        <v>2.7367061923832047E-2</v>
      </c>
      <c r="M214">
        <f t="shared" si="17"/>
        <v>6.3731514069197883E-3</v>
      </c>
      <c r="N214">
        <f t="shared" si="18"/>
        <v>2.7367061923832047E-2</v>
      </c>
      <c r="O214">
        <f t="shared" si="19"/>
        <v>0.51997417655280886</v>
      </c>
      <c r="Q214" s="7">
        <v>188</v>
      </c>
      <c r="R214" s="7">
        <v>3.8960656557821358E-3</v>
      </c>
      <c r="S214" s="7">
        <v>1.5397283286760358E-3</v>
      </c>
      <c r="U214" s="7">
        <v>18.656716417910449</v>
      </c>
      <c r="V214" s="7">
        <v>2.9892881462670667E-3</v>
      </c>
    </row>
    <row r="215" spans="1:22" x14ac:dyDescent="0.35">
      <c r="A215" s="3">
        <v>2016</v>
      </c>
      <c r="B215" s="13" t="s">
        <v>30</v>
      </c>
      <c r="C215" s="13" t="s">
        <v>194</v>
      </c>
      <c r="D215" s="13">
        <v>1999</v>
      </c>
      <c r="E215" s="17">
        <v>17</v>
      </c>
      <c r="F215" s="13">
        <v>56</v>
      </c>
      <c r="G215" s="13">
        <v>17</v>
      </c>
      <c r="H215" s="13">
        <v>73</v>
      </c>
      <c r="I215" s="13" t="b">
        <v>1</v>
      </c>
      <c r="J215" s="4">
        <v>0.232876712328767</v>
      </c>
      <c r="K215">
        <f t="shared" si="15"/>
        <v>7.4895607834285776E-4</v>
      </c>
      <c r="L215">
        <f t="shared" si="16"/>
        <v>2.7367061923832047E-2</v>
      </c>
      <c r="M215">
        <f t="shared" si="17"/>
        <v>6.3731514069197883E-3</v>
      </c>
      <c r="N215">
        <f t="shared" si="18"/>
        <v>2.7367061923832047E-2</v>
      </c>
      <c r="O215">
        <f t="shared" si="19"/>
        <v>0.46524005270514479</v>
      </c>
      <c r="Q215" s="7">
        <v>189</v>
      </c>
      <c r="R215" s="7">
        <v>6.4443955520638247E-3</v>
      </c>
      <c r="S215" s="7">
        <v>2.5535040181766675E-3</v>
      </c>
      <c r="U215" s="7">
        <v>18.75621890547264</v>
      </c>
      <c r="V215" s="7">
        <v>2.9961998043869214E-3</v>
      </c>
    </row>
    <row r="216" spans="1:22" x14ac:dyDescent="0.35">
      <c r="A216" s="5">
        <v>2016</v>
      </c>
      <c r="B216" s="14" t="s">
        <v>24</v>
      </c>
      <c r="C216" s="14" t="s">
        <v>155</v>
      </c>
      <c r="D216" s="14">
        <v>1999</v>
      </c>
      <c r="E216" s="14">
        <v>17</v>
      </c>
      <c r="F216" s="14">
        <v>99</v>
      </c>
      <c r="G216" s="14">
        <v>30</v>
      </c>
      <c r="H216" s="14">
        <v>129</v>
      </c>
      <c r="I216" s="14" t="b">
        <v>1</v>
      </c>
      <c r="J216" s="6">
        <v>0.232558139534884</v>
      </c>
      <c r="K216">
        <f t="shared" si="15"/>
        <v>1.3234977274825842E-3</v>
      </c>
      <c r="L216">
        <f t="shared" si="16"/>
        <v>3.6379908294037581E-2</v>
      </c>
      <c r="M216">
        <f t="shared" si="17"/>
        <v>8.4604437893110746E-3</v>
      </c>
      <c r="N216">
        <f t="shared" si="18"/>
        <v>3.6379908294037581E-2</v>
      </c>
      <c r="O216">
        <f t="shared" si="19"/>
        <v>0.61845844099863889</v>
      </c>
      <c r="Q216" s="7">
        <v>190</v>
      </c>
      <c r="R216" s="7">
        <v>5.2618269344059587E-3</v>
      </c>
      <c r="S216" s="7">
        <v>2.0849273002264586E-3</v>
      </c>
      <c r="U216" s="7">
        <v>18.855721393034827</v>
      </c>
      <c r="V216" s="7">
        <v>2.9961998043869214E-3</v>
      </c>
    </row>
    <row r="217" spans="1:22" x14ac:dyDescent="0.35">
      <c r="A217" s="24">
        <v>2015</v>
      </c>
      <c r="B217" s="17" t="s">
        <v>30</v>
      </c>
      <c r="C217" s="17" t="s">
        <v>229</v>
      </c>
      <c r="D217" s="17">
        <v>1999</v>
      </c>
      <c r="E217" s="17">
        <v>16</v>
      </c>
      <c r="F217" s="17">
        <v>43</v>
      </c>
      <c r="G217" s="17">
        <v>13</v>
      </c>
      <c r="H217" s="17">
        <v>56</v>
      </c>
      <c r="I217" s="17" t="b">
        <v>1</v>
      </c>
      <c r="J217" s="25">
        <v>0.23214285714285701</v>
      </c>
      <c r="K217">
        <f t="shared" si="15"/>
        <v>5.7454164913972648E-4</v>
      </c>
      <c r="L217">
        <f t="shared" si="16"/>
        <v>2.3969598435095371E-2</v>
      </c>
      <c r="M217">
        <f t="shared" si="17"/>
        <v>5.5643710652899941E-3</v>
      </c>
      <c r="N217">
        <f t="shared" si="18"/>
        <v>2.3969598435095371E-2</v>
      </c>
      <c r="O217">
        <f t="shared" si="19"/>
        <v>0.38351357496152594</v>
      </c>
      <c r="Q217" s="7">
        <v>191</v>
      </c>
      <c r="R217" s="7">
        <v>6.4059569909562528E-3</v>
      </c>
      <c r="S217" s="7">
        <v>2.4485487519317747E-3</v>
      </c>
      <c r="U217" s="7">
        <v>18.955223880597018</v>
      </c>
      <c r="V217" s="7">
        <v>2.9961998043869214E-3</v>
      </c>
    </row>
    <row r="218" spans="1:22" x14ac:dyDescent="0.35">
      <c r="A218" s="3">
        <v>2017</v>
      </c>
      <c r="B218" s="13" t="s">
        <v>113</v>
      </c>
      <c r="C218" s="13" t="s">
        <v>161</v>
      </c>
      <c r="D218" s="13">
        <v>2000</v>
      </c>
      <c r="E218" s="14">
        <v>17</v>
      </c>
      <c r="F218" s="13">
        <v>43</v>
      </c>
      <c r="G218" s="13">
        <v>13</v>
      </c>
      <c r="H218" s="13">
        <v>56</v>
      </c>
      <c r="I218" s="13" t="b">
        <v>1</v>
      </c>
      <c r="J218" s="4">
        <v>0.23214285714285701</v>
      </c>
      <c r="K218">
        <f t="shared" si="15"/>
        <v>5.7454164913972648E-4</v>
      </c>
      <c r="L218">
        <f t="shared" si="16"/>
        <v>2.3969598435095371E-2</v>
      </c>
      <c r="M218">
        <f t="shared" si="17"/>
        <v>5.5643710652899941E-3</v>
      </c>
      <c r="N218">
        <f t="shared" si="18"/>
        <v>2.3969598435095371E-2</v>
      </c>
      <c r="O218">
        <f t="shared" si="19"/>
        <v>0.40748317339662132</v>
      </c>
      <c r="Q218" s="7">
        <v>192</v>
      </c>
      <c r="R218" s="7">
        <v>4.3542455909762485E-3</v>
      </c>
      <c r="S218" s="7">
        <v>1.6989921218003188E-3</v>
      </c>
      <c r="U218" s="7">
        <v>19.054726368159205</v>
      </c>
      <c r="V218" s="7">
        <v>2.9961998043869214E-3</v>
      </c>
    </row>
    <row r="219" spans="1:22" x14ac:dyDescent="0.35">
      <c r="A219" s="3">
        <v>2015</v>
      </c>
      <c r="B219" s="13" t="s">
        <v>30</v>
      </c>
      <c r="C219" s="13" t="s">
        <v>222</v>
      </c>
      <c r="D219" s="13">
        <v>1999</v>
      </c>
      <c r="E219" s="17">
        <v>16</v>
      </c>
      <c r="F219" s="13">
        <v>53</v>
      </c>
      <c r="G219" s="13">
        <v>16</v>
      </c>
      <c r="H219" s="13">
        <v>69</v>
      </c>
      <c r="I219" s="13" t="b">
        <v>1</v>
      </c>
      <c r="J219" s="4">
        <v>0.231884057971014</v>
      </c>
      <c r="K219">
        <f t="shared" si="15"/>
        <v>7.0791738911859159E-4</v>
      </c>
      <c r="L219">
        <f t="shared" si="16"/>
        <v>2.6606716992492545E-2</v>
      </c>
      <c r="M219">
        <f t="shared" si="17"/>
        <v>6.1696735055055043E-3</v>
      </c>
      <c r="N219">
        <f t="shared" si="18"/>
        <v>2.6606716992492545E-2</v>
      </c>
      <c r="O219">
        <f t="shared" si="19"/>
        <v>0.42570747187988073</v>
      </c>
      <c r="Q219" s="7">
        <v>193</v>
      </c>
      <c r="R219" s="7">
        <v>4.373322852094047E-3</v>
      </c>
      <c r="S219" s="7">
        <v>1.6799148606825203E-3</v>
      </c>
      <c r="U219" s="7">
        <v>19.154228855721396</v>
      </c>
      <c r="V219" s="7">
        <v>2.9991300738445967E-3</v>
      </c>
    </row>
    <row r="220" spans="1:22" x14ac:dyDescent="0.35">
      <c r="A220" s="3">
        <v>2017</v>
      </c>
      <c r="B220" s="13" t="s">
        <v>30</v>
      </c>
      <c r="C220" s="13" t="s">
        <v>60</v>
      </c>
      <c r="D220" s="13">
        <v>1999</v>
      </c>
      <c r="E220" s="14">
        <v>18</v>
      </c>
      <c r="F220" s="13">
        <v>126</v>
      </c>
      <c r="G220" s="13">
        <v>38</v>
      </c>
      <c r="H220" s="13">
        <v>164</v>
      </c>
      <c r="I220" s="13" t="b">
        <v>1</v>
      </c>
      <c r="J220" s="4">
        <v>0.23170731707317099</v>
      </c>
      <c r="K220">
        <f t="shared" si="15"/>
        <v>1.6825862581949132E-3</v>
      </c>
      <c r="L220">
        <f t="shared" si="16"/>
        <v>4.1019340050699418E-2</v>
      </c>
      <c r="M220">
        <f t="shared" si="17"/>
        <v>9.5044812312596316E-3</v>
      </c>
      <c r="N220">
        <f t="shared" si="18"/>
        <v>4.1019340050699418E-2</v>
      </c>
      <c r="O220">
        <f t="shared" si="19"/>
        <v>0.7383481209125895</v>
      </c>
      <c r="Q220" s="7">
        <v>194</v>
      </c>
      <c r="R220" s="7">
        <v>4.2229797484094837E-3</v>
      </c>
      <c r="S220" s="7">
        <v>1.6150832168431916E-3</v>
      </c>
      <c r="U220" s="7">
        <v>19.253731343283583</v>
      </c>
      <c r="V220" s="7">
        <v>2.9992998567468254E-3</v>
      </c>
    </row>
    <row r="221" spans="1:22" x14ac:dyDescent="0.35">
      <c r="A221" s="24">
        <v>2015</v>
      </c>
      <c r="B221" s="17" t="s">
        <v>30</v>
      </c>
      <c r="C221" s="17" t="s">
        <v>132</v>
      </c>
      <c r="D221" s="17">
        <v>1999</v>
      </c>
      <c r="E221" s="17">
        <v>16</v>
      </c>
      <c r="F221" s="17">
        <v>83</v>
      </c>
      <c r="G221" s="17">
        <v>25</v>
      </c>
      <c r="H221" s="17">
        <v>108</v>
      </c>
      <c r="I221" s="17" t="b">
        <v>1</v>
      </c>
      <c r="J221" s="25">
        <v>0.23148148148148101</v>
      </c>
      <c r="K221">
        <f t="shared" si="15"/>
        <v>1.1080446090551868E-3</v>
      </c>
      <c r="L221">
        <f t="shared" si="16"/>
        <v>3.3287304022031984E-2</v>
      </c>
      <c r="M221">
        <f t="shared" si="17"/>
        <v>7.7053944495444251E-3</v>
      </c>
      <c r="N221">
        <f t="shared" si="18"/>
        <v>3.3287304022031984E-2</v>
      </c>
      <c r="O221">
        <f t="shared" si="19"/>
        <v>0.53259686435251175</v>
      </c>
      <c r="Q221" s="7">
        <v>195</v>
      </c>
      <c r="R221" s="7">
        <v>4.2414414512035887E-3</v>
      </c>
      <c r="S221" s="7">
        <v>1.5966215140490866E-3</v>
      </c>
      <c r="U221" s="7">
        <v>19.353233830845774</v>
      </c>
      <c r="V221" s="7">
        <v>3.0054903687132565E-3</v>
      </c>
    </row>
    <row r="222" spans="1:22" x14ac:dyDescent="0.35">
      <c r="A222" s="3">
        <v>2017</v>
      </c>
      <c r="B222" s="13" t="s">
        <v>52</v>
      </c>
      <c r="C222" s="13" t="s">
        <v>131</v>
      </c>
      <c r="D222" s="13">
        <v>2001</v>
      </c>
      <c r="E222" s="14">
        <v>16</v>
      </c>
      <c r="F222" s="13">
        <v>40</v>
      </c>
      <c r="G222" s="13">
        <v>12</v>
      </c>
      <c r="H222" s="13">
        <v>52</v>
      </c>
      <c r="I222" s="13" t="b">
        <v>1</v>
      </c>
      <c r="J222" s="4">
        <v>0.230769230769231</v>
      </c>
      <c r="K222">
        <f t="shared" si="15"/>
        <v>5.3350295991546031E-4</v>
      </c>
      <c r="L222">
        <f t="shared" si="16"/>
        <v>2.3097682998852079E-2</v>
      </c>
      <c r="M222">
        <f t="shared" si="17"/>
        <v>5.3302345381966388E-3</v>
      </c>
      <c r="N222">
        <f t="shared" si="18"/>
        <v>2.3097682998852079E-2</v>
      </c>
      <c r="O222">
        <f t="shared" si="19"/>
        <v>0.36956292798163326</v>
      </c>
      <c r="Q222" s="7">
        <v>196</v>
      </c>
      <c r="R222" s="7">
        <v>4.2599031539976928E-3</v>
      </c>
      <c r="S222" s="7">
        <v>1.5781598112549824E-3</v>
      </c>
      <c r="U222" s="7">
        <v>19.452736318407961</v>
      </c>
      <c r="V222" s="7">
        <v>3.0233152874324706E-3</v>
      </c>
    </row>
    <row r="223" spans="1:22" x14ac:dyDescent="0.35">
      <c r="A223" s="3">
        <v>2017</v>
      </c>
      <c r="B223" s="13" t="s">
        <v>30</v>
      </c>
      <c r="C223" s="13" t="s">
        <v>132</v>
      </c>
      <c r="D223" s="13">
        <v>1997</v>
      </c>
      <c r="E223" s="17">
        <v>20</v>
      </c>
      <c r="F223" s="13">
        <v>40</v>
      </c>
      <c r="G223" s="13">
        <v>12</v>
      </c>
      <c r="H223" s="13">
        <v>52</v>
      </c>
      <c r="I223" s="13" t="b">
        <v>1</v>
      </c>
      <c r="J223" s="4">
        <v>0.230769230769231</v>
      </c>
      <c r="K223">
        <f t="shared" si="15"/>
        <v>5.3350295991546031E-4</v>
      </c>
      <c r="L223">
        <f t="shared" si="16"/>
        <v>2.3097682998852079E-2</v>
      </c>
      <c r="M223">
        <f t="shared" si="17"/>
        <v>5.3302345381966388E-3</v>
      </c>
      <c r="N223">
        <f t="shared" si="18"/>
        <v>2.3097682998852079E-2</v>
      </c>
      <c r="O223">
        <f t="shared" si="19"/>
        <v>0.46195365997704158</v>
      </c>
      <c r="Q223" s="7">
        <v>197</v>
      </c>
      <c r="R223" s="7">
        <v>4.2414414512035887E-3</v>
      </c>
      <c r="S223" s="7">
        <v>1.5966215140490866E-3</v>
      </c>
      <c r="U223" s="7">
        <v>19.552238805970152</v>
      </c>
      <c r="V223" s="7">
        <v>3.0387012152332266E-3</v>
      </c>
    </row>
    <row r="224" spans="1:22" x14ac:dyDescent="0.35">
      <c r="A224" s="3">
        <v>2017</v>
      </c>
      <c r="B224" s="13" t="s">
        <v>104</v>
      </c>
      <c r="C224" s="13" t="s">
        <v>221</v>
      </c>
      <c r="D224" s="13">
        <v>1998</v>
      </c>
      <c r="E224" s="14">
        <v>19</v>
      </c>
      <c r="F224" s="13">
        <v>40</v>
      </c>
      <c r="G224" s="13">
        <v>12</v>
      </c>
      <c r="H224" s="13">
        <v>52</v>
      </c>
      <c r="I224" s="13" t="b">
        <v>1</v>
      </c>
      <c r="J224" s="4">
        <v>0.230769230769231</v>
      </c>
      <c r="K224">
        <f t="shared" si="15"/>
        <v>5.3350295991546031E-4</v>
      </c>
      <c r="L224">
        <f t="shared" si="16"/>
        <v>2.3097682998852079E-2</v>
      </c>
      <c r="M224">
        <f t="shared" si="17"/>
        <v>5.3302345381966388E-3</v>
      </c>
      <c r="N224">
        <f t="shared" si="18"/>
        <v>2.3097682998852079E-2</v>
      </c>
      <c r="O224">
        <f t="shared" si="19"/>
        <v>0.43885597697818951</v>
      </c>
      <c r="Q224" s="7">
        <v>198</v>
      </c>
      <c r="R224" s="7">
        <v>5.4147556116209182E-3</v>
      </c>
      <c r="S224" s="7">
        <v>2.065366947817446E-3</v>
      </c>
      <c r="U224" s="7">
        <v>19.651741293532339</v>
      </c>
      <c r="V224" s="7">
        <v>3.0387012152332271E-3</v>
      </c>
    </row>
    <row r="225" spans="1:22" x14ac:dyDescent="0.35">
      <c r="A225" s="24">
        <v>2017</v>
      </c>
      <c r="B225" s="17" t="s">
        <v>42</v>
      </c>
      <c r="C225" s="17" t="s">
        <v>66</v>
      </c>
      <c r="D225" s="17">
        <v>1996</v>
      </c>
      <c r="E225" s="17">
        <v>21</v>
      </c>
      <c r="F225" s="17">
        <v>77</v>
      </c>
      <c r="G225" s="17">
        <v>23</v>
      </c>
      <c r="H225" s="17">
        <v>100</v>
      </c>
      <c r="I225" s="17" t="b">
        <v>1</v>
      </c>
      <c r="J225" s="25">
        <v>0.23</v>
      </c>
      <c r="K225">
        <f t="shared" si="15"/>
        <v>1.0259672306066545E-3</v>
      </c>
      <c r="L225">
        <f t="shared" si="16"/>
        <v>3.2030723229528463E-2</v>
      </c>
      <c r="M225">
        <f t="shared" si="17"/>
        <v>7.3670663427915471E-3</v>
      </c>
      <c r="N225">
        <f t="shared" si="18"/>
        <v>3.2030723229528463E-2</v>
      </c>
      <c r="O225">
        <f t="shared" si="19"/>
        <v>0.67264518782009775</v>
      </c>
      <c r="Q225" s="7">
        <v>199</v>
      </c>
      <c r="R225" s="7">
        <v>5.8572676765437613E-3</v>
      </c>
      <c r="S225" s="7">
        <v>2.2426029695549049E-3</v>
      </c>
      <c r="U225" s="7">
        <v>19.75124378109453</v>
      </c>
      <c r="V225" s="7">
        <v>3.0387012152332271E-3</v>
      </c>
    </row>
    <row r="226" spans="1:22" x14ac:dyDescent="0.35">
      <c r="A226" s="3">
        <v>2014</v>
      </c>
      <c r="B226" s="13" t="s">
        <v>26</v>
      </c>
      <c r="C226" s="13" t="s">
        <v>88</v>
      </c>
      <c r="D226" s="13">
        <v>1994</v>
      </c>
      <c r="E226" s="14">
        <v>20</v>
      </c>
      <c r="F226" s="13">
        <v>67</v>
      </c>
      <c r="G226" s="13">
        <v>20</v>
      </c>
      <c r="H226" s="13">
        <v>87</v>
      </c>
      <c r="I226" s="13" t="b">
        <v>1</v>
      </c>
      <c r="J226" s="4">
        <v>0.229885057471264</v>
      </c>
      <c r="K226">
        <f t="shared" si="15"/>
        <v>8.9259149062778935E-4</v>
      </c>
      <c r="L226">
        <f t="shared" si="16"/>
        <v>2.9876269690638911E-2</v>
      </c>
      <c r="M226">
        <f t="shared" si="17"/>
        <v>6.8681079748595091E-3</v>
      </c>
      <c r="N226">
        <f t="shared" si="18"/>
        <v>2.9876269690638911E-2</v>
      </c>
      <c r="O226">
        <f t="shared" si="19"/>
        <v>0.59752539381277825</v>
      </c>
      <c r="Q226" s="7">
        <v>200</v>
      </c>
      <c r="R226" s="7">
        <v>4.0773156829995577E-3</v>
      </c>
      <c r="S226" s="7">
        <v>1.537412707946462E-3</v>
      </c>
      <c r="U226" s="7">
        <v>19.850746268656717</v>
      </c>
      <c r="V226" s="7">
        <v>3.051180533514442E-3</v>
      </c>
    </row>
    <row r="227" spans="1:22" x14ac:dyDescent="0.35">
      <c r="A227" s="24">
        <v>2016</v>
      </c>
      <c r="B227" s="17" t="s">
        <v>98</v>
      </c>
      <c r="C227" s="17" t="s">
        <v>41</v>
      </c>
      <c r="D227" s="17">
        <v>1997</v>
      </c>
      <c r="E227" s="17">
        <v>19</v>
      </c>
      <c r="F227" s="17">
        <v>57</v>
      </c>
      <c r="G227" s="17">
        <v>17</v>
      </c>
      <c r="H227" s="17">
        <v>74</v>
      </c>
      <c r="I227" s="17" t="b">
        <v>1</v>
      </c>
      <c r="J227" s="25">
        <v>0.22972972972972999</v>
      </c>
      <c r="K227">
        <f t="shared" si="15"/>
        <v>7.5921575064892425E-4</v>
      </c>
      <c r="L227">
        <f t="shared" si="16"/>
        <v>2.7553869975902191E-2</v>
      </c>
      <c r="M227">
        <f t="shared" si="17"/>
        <v>6.3299431025721324E-3</v>
      </c>
      <c r="N227">
        <f t="shared" si="18"/>
        <v>2.7553869975902191E-2</v>
      </c>
      <c r="O227">
        <f t="shared" si="19"/>
        <v>0.52352352954214165</v>
      </c>
      <c r="Q227" s="7">
        <v>201</v>
      </c>
      <c r="R227" s="7">
        <v>4.0773156829995577E-3</v>
      </c>
      <c r="S227" s="7">
        <v>1.537412707946462E-3</v>
      </c>
      <c r="U227" s="7">
        <v>19.950248756218908</v>
      </c>
      <c r="V227" s="7">
        <v>3.051180533514442E-3</v>
      </c>
    </row>
    <row r="228" spans="1:22" x14ac:dyDescent="0.35">
      <c r="A228" s="3">
        <v>2016</v>
      </c>
      <c r="B228" s="13" t="s">
        <v>30</v>
      </c>
      <c r="C228" s="13" t="s">
        <v>124</v>
      </c>
      <c r="D228" s="13">
        <v>1996</v>
      </c>
      <c r="E228" s="14">
        <v>20</v>
      </c>
      <c r="F228" s="13">
        <v>47</v>
      </c>
      <c r="G228" s="13">
        <v>14</v>
      </c>
      <c r="H228" s="13">
        <v>61</v>
      </c>
      <c r="I228" s="13" t="b">
        <v>1</v>
      </c>
      <c r="J228" s="4">
        <v>0.22950819672131101</v>
      </c>
      <c r="K228">
        <f t="shared" si="15"/>
        <v>6.2584001067005925E-4</v>
      </c>
      <c r="L228">
        <f t="shared" si="16"/>
        <v>2.5016794572248046E-2</v>
      </c>
      <c r="M228">
        <f t="shared" si="17"/>
        <v>5.7415594100241303E-3</v>
      </c>
      <c r="N228">
        <f t="shared" si="18"/>
        <v>2.5016794572248046E-2</v>
      </c>
      <c r="O228">
        <f t="shared" si="19"/>
        <v>0.50033589144496093</v>
      </c>
      <c r="Q228" s="7">
        <v>202</v>
      </c>
      <c r="R228" s="7">
        <v>6.4395708345030668E-3</v>
      </c>
      <c r="S228" s="7">
        <v>2.3495871094256172E-3</v>
      </c>
      <c r="U228" s="7">
        <v>20.049751243781095</v>
      </c>
      <c r="V228" s="7">
        <v>3.0551575387731131E-3</v>
      </c>
    </row>
    <row r="229" spans="1:22" x14ac:dyDescent="0.35">
      <c r="A229" s="24">
        <v>2016</v>
      </c>
      <c r="B229" s="17" t="s">
        <v>104</v>
      </c>
      <c r="C229" s="17" t="s">
        <v>140</v>
      </c>
      <c r="D229" s="17">
        <v>1996</v>
      </c>
      <c r="E229" s="17">
        <v>20</v>
      </c>
      <c r="F229" s="17">
        <v>47</v>
      </c>
      <c r="G229" s="17">
        <v>14</v>
      </c>
      <c r="H229" s="17">
        <v>61</v>
      </c>
      <c r="I229" s="17" t="b">
        <v>1</v>
      </c>
      <c r="J229" s="25">
        <v>0.22950819672131101</v>
      </c>
      <c r="K229">
        <f t="shared" si="15"/>
        <v>6.2584001067005925E-4</v>
      </c>
      <c r="L229">
        <f t="shared" si="16"/>
        <v>2.5016794572248046E-2</v>
      </c>
      <c r="M229">
        <f t="shared" si="17"/>
        <v>5.7415594100241303E-3</v>
      </c>
      <c r="N229">
        <f t="shared" si="18"/>
        <v>2.5016794572248046E-2</v>
      </c>
      <c r="O229">
        <f t="shared" si="19"/>
        <v>0.50033589144496093</v>
      </c>
      <c r="Q229" s="7">
        <v>203</v>
      </c>
      <c r="R229" s="7">
        <v>5.0576888608909552E-3</v>
      </c>
      <c r="S229" s="7">
        <v>1.8907505935533246E-3</v>
      </c>
      <c r="U229" s="7">
        <v>20.149253731343286</v>
      </c>
      <c r="V229" s="7">
        <v>3.0627229425283253E-3</v>
      </c>
    </row>
    <row r="230" spans="1:22" x14ac:dyDescent="0.35">
      <c r="A230" s="3">
        <v>2017</v>
      </c>
      <c r="B230" s="13" t="s">
        <v>98</v>
      </c>
      <c r="C230" s="13" t="s">
        <v>99</v>
      </c>
      <c r="D230" s="13">
        <v>2000</v>
      </c>
      <c r="E230" s="14">
        <v>17</v>
      </c>
      <c r="F230" s="13">
        <v>44</v>
      </c>
      <c r="G230" s="13">
        <v>13</v>
      </c>
      <c r="H230" s="13">
        <v>57</v>
      </c>
      <c r="I230" s="13" t="b">
        <v>1</v>
      </c>
      <c r="J230" s="4">
        <v>0.22807017543859601</v>
      </c>
      <c r="K230">
        <f t="shared" si="15"/>
        <v>5.8480132144579297E-4</v>
      </c>
      <c r="L230">
        <f t="shared" si="16"/>
        <v>2.4182665722492072E-2</v>
      </c>
      <c r="M230">
        <f t="shared" si="17"/>
        <v>5.5153448139016892E-3</v>
      </c>
      <c r="N230">
        <f t="shared" si="18"/>
        <v>2.4182665722492072E-2</v>
      </c>
      <c r="O230">
        <f t="shared" si="19"/>
        <v>0.41110531728236521</v>
      </c>
      <c r="Q230" s="7">
        <v>204</v>
      </c>
      <c r="R230" s="7">
        <v>4.5435542836049087E-3</v>
      </c>
      <c r="S230" s="7">
        <v>1.6713188994666762E-3</v>
      </c>
      <c r="U230" s="7">
        <v>20.248756218905474</v>
      </c>
      <c r="V230" s="7">
        <v>3.0627229425283253E-3</v>
      </c>
    </row>
    <row r="231" spans="1:22" x14ac:dyDescent="0.35">
      <c r="A231" s="24">
        <v>2016</v>
      </c>
      <c r="B231" s="17" t="s">
        <v>30</v>
      </c>
      <c r="C231" s="17" t="s">
        <v>60</v>
      </c>
      <c r="D231" s="17">
        <v>1998</v>
      </c>
      <c r="E231" s="17">
        <v>18</v>
      </c>
      <c r="F231" s="17">
        <v>102</v>
      </c>
      <c r="G231" s="17">
        <v>30</v>
      </c>
      <c r="H231" s="17">
        <v>132</v>
      </c>
      <c r="I231" s="17" t="b">
        <v>1</v>
      </c>
      <c r="J231" s="25">
        <v>0.22727272727272699</v>
      </c>
      <c r="K231">
        <f t="shared" si="15"/>
        <v>1.3542767444007838E-3</v>
      </c>
      <c r="L231">
        <f t="shared" si="16"/>
        <v>3.680049924118943E-2</v>
      </c>
      <c r="M231">
        <f t="shared" si="17"/>
        <v>8.3637498275430412E-3</v>
      </c>
      <c r="N231">
        <f t="shared" si="18"/>
        <v>3.680049924118943E-2</v>
      </c>
      <c r="O231">
        <f t="shared" si="19"/>
        <v>0.66240898634140977</v>
      </c>
      <c r="Q231" s="7">
        <v>205</v>
      </c>
      <c r="R231" s="7">
        <v>3.9262511893906711E-3</v>
      </c>
      <c r="S231" s="7">
        <v>1.4559868684479779E-3</v>
      </c>
      <c r="U231" s="7">
        <v>20.348258706467664</v>
      </c>
      <c r="V231" s="7">
        <v>3.0627229425283253E-3</v>
      </c>
    </row>
    <row r="232" spans="1:22" x14ac:dyDescent="0.35">
      <c r="A232" s="5">
        <v>2017</v>
      </c>
      <c r="B232" s="14" t="s">
        <v>24</v>
      </c>
      <c r="C232" s="14" t="s">
        <v>41</v>
      </c>
      <c r="D232" s="14">
        <v>1999</v>
      </c>
      <c r="E232" s="14">
        <v>18</v>
      </c>
      <c r="F232" s="14">
        <v>143</v>
      </c>
      <c r="G232" s="14">
        <v>42</v>
      </c>
      <c r="H232" s="14">
        <v>185</v>
      </c>
      <c r="I232" s="14" t="b">
        <v>1</v>
      </c>
      <c r="J232" s="6">
        <v>0.22702702702702701</v>
      </c>
      <c r="K232">
        <f t="shared" si="15"/>
        <v>1.8980393766223106E-3</v>
      </c>
      <c r="L232">
        <f t="shared" si="16"/>
        <v>4.3566493737989868E-2</v>
      </c>
      <c r="M232">
        <f t="shared" si="17"/>
        <v>9.8907715513274295E-3</v>
      </c>
      <c r="N232">
        <f t="shared" si="18"/>
        <v>4.3566493737989868E-2</v>
      </c>
      <c r="O232">
        <f t="shared" si="19"/>
        <v>0.78419688728381765</v>
      </c>
      <c r="Q232" s="7">
        <v>206</v>
      </c>
      <c r="R232" s="7">
        <v>4.9913293725246293E-3</v>
      </c>
      <c r="S232" s="7">
        <v>1.7707121981536053E-3</v>
      </c>
      <c r="U232" s="7">
        <v>20.447761194029852</v>
      </c>
      <c r="V232" s="7">
        <v>3.0730379120656841E-3</v>
      </c>
    </row>
    <row r="233" spans="1:22" x14ac:dyDescent="0.35">
      <c r="A233" s="3">
        <v>2014</v>
      </c>
      <c r="B233" s="13" t="s">
        <v>24</v>
      </c>
      <c r="C233" s="13" t="s">
        <v>41</v>
      </c>
      <c r="D233" s="13">
        <v>1998</v>
      </c>
      <c r="E233" s="17">
        <v>16</v>
      </c>
      <c r="F233" s="13">
        <v>133</v>
      </c>
      <c r="G233" s="13">
        <v>39</v>
      </c>
      <c r="H233" s="13">
        <v>172</v>
      </c>
      <c r="I233" s="13" t="b">
        <v>1</v>
      </c>
      <c r="J233" s="4">
        <v>0.226744186046512</v>
      </c>
      <c r="K233">
        <f t="shared" si="15"/>
        <v>1.7646636366434455E-3</v>
      </c>
      <c r="L233">
        <f t="shared" si="16"/>
        <v>4.2007899693312992E-2</v>
      </c>
      <c r="M233">
        <f t="shared" si="17"/>
        <v>9.5250470234837757E-3</v>
      </c>
      <c r="N233">
        <f t="shared" si="18"/>
        <v>4.2007899693312992E-2</v>
      </c>
      <c r="O233">
        <f t="shared" si="19"/>
        <v>0.67212639509300787</v>
      </c>
      <c r="Q233" s="7">
        <v>207</v>
      </c>
      <c r="R233" s="7">
        <v>4.9696977916900836E-3</v>
      </c>
      <c r="S233" s="7">
        <v>1.792343778988151E-3</v>
      </c>
      <c r="U233" s="7">
        <v>20.547263681592042</v>
      </c>
      <c r="V233" s="7">
        <v>3.0730379120656841E-3</v>
      </c>
    </row>
    <row r="234" spans="1:22" x14ac:dyDescent="0.35">
      <c r="A234" s="3">
        <v>2017</v>
      </c>
      <c r="B234" s="13" t="s">
        <v>24</v>
      </c>
      <c r="C234" s="13" t="s">
        <v>155</v>
      </c>
      <c r="D234" s="13">
        <v>1998</v>
      </c>
      <c r="E234" s="14">
        <v>19</v>
      </c>
      <c r="F234" s="13">
        <v>58</v>
      </c>
      <c r="G234" s="13">
        <v>17</v>
      </c>
      <c r="H234" s="13">
        <v>75</v>
      </c>
      <c r="I234" s="13" t="b">
        <v>1</v>
      </c>
      <c r="J234" s="4">
        <v>0.22666666666666699</v>
      </c>
      <c r="K234">
        <f t="shared" si="15"/>
        <v>7.6947542295499084E-4</v>
      </c>
      <c r="L234">
        <f t="shared" si="16"/>
        <v>2.7739420018359988E-2</v>
      </c>
      <c r="M234">
        <f t="shared" si="17"/>
        <v>6.2876018708282726E-3</v>
      </c>
      <c r="N234">
        <f t="shared" si="18"/>
        <v>2.7739420018359988E-2</v>
      </c>
      <c r="O234">
        <f t="shared" si="19"/>
        <v>0.52704898034883974</v>
      </c>
      <c r="Q234" s="7">
        <v>208</v>
      </c>
      <c r="R234" s="7">
        <v>4.9588820012728112E-3</v>
      </c>
      <c r="S234" s="7">
        <v>1.8031595694054233E-3</v>
      </c>
      <c r="U234" s="7">
        <v>20.64676616915423</v>
      </c>
      <c r="V234" s="7">
        <v>3.0730379120656841E-3</v>
      </c>
    </row>
    <row r="235" spans="1:22" x14ac:dyDescent="0.35">
      <c r="A235" s="3">
        <v>2015</v>
      </c>
      <c r="B235" s="13" t="s">
        <v>42</v>
      </c>
      <c r="C235" s="13" t="s">
        <v>66</v>
      </c>
      <c r="D235" s="13">
        <v>1997</v>
      </c>
      <c r="E235" s="17">
        <v>18</v>
      </c>
      <c r="F235" s="13">
        <v>140</v>
      </c>
      <c r="G235" s="13">
        <v>41</v>
      </c>
      <c r="H235" s="13">
        <v>181</v>
      </c>
      <c r="I235" s="13" t="b">
        <v>1</v>
      </c>
      <c r="J235" s="4">
        <v>0.22651933701657501</v>
      </c>
      <c r="K235">
        <f t="shared" si="15"/>
        <v>1.8570006873980444E-3</v>
      </c>
      <c r="L235">
        <f t="shared" si="16"/>
        <v>4.3092930828594667E-2</v>
      </c>
      <c r="M235">
        <f t="shared" si="17"/>
        <v>9.7613821213943901E-3</v>
      </c>
      <c r="N235">
        <f t="shared" si="18"/>
        <v>4.3092930828594667E-2</v>
      </c>
      <c r="O235">
        <f t="shared" si="19"/>
        <v>0.775672754914704</v>
      </c>
      <c r="Q235" s="7">
        <v>209</v>
      </c>
      <c r="R235" s="7">
        <v>5.3653189714600626E-3</v>
      </c>
      <c r="S235" s="7">
        <v>1.9028580923734877E-3</v>
      </c>
      <c r="U235" s="7">
        <v>20.746268656716421</v>
      </c>
      <c r="V235" s="7">
        <v>3.0798307445446776E-3</v>
      </c>
    </row>
    <row r="236" spans="1:22" x14ac:dyDescent="0.35">
      <c r="A236" s="5">
        <v>2014</v>
      </c>
      <c r="B236" s="14" t="s">
        <v>24</v>
      </c>
      <c r="C236" s="14" t="s">
        <v>319</v>
      </c>
      <c r="D236" s="14">
        <v>1994</v>
      </c>
      <c r="E236" s="14">
        <v>20</v>
      </c>
      <c r="F236" s="14">
        <v>41</v>
      </c>
      <c r="G236" s="14">
        <v>12</v>
      </c>
      <c r="H236" s="14">
        <v>53</v>
      </c>
      <c r="I236" s="14" t="b">
        <v>1</v>
      </c>
      <c r="J236" s="6">
        <v>0.22641509433962301</v>
      </c>
      <c r="K236">
        <f t="shared" si="15"/>
        <v>5.437626322215268E-4</v>
      </c>
      <c r="L236">
        <f t="shared" si="16"/>
        <v>2.3318718494409738E-2</v>
      </c>
      <c r="M236">
        <f t="shared" si="17"/>
        <v>5.2797098477908927E-3</v>
      </c>
      <c r="N236">
        <f t="shared" si="18"/>
        <v>2.3318718494409738E-2</v>
      </c>
      <c r="O236">
        <f t="shared" si="19"/>
        <v>0.46637436988819475</v>
      </c>
      <c r="Q236" s="7">
        <v>210</v>
      </c>
      <c r="R236" s="7">
        <v>4.8137996234425074E-3</v>
      </c>
      <c r="S236" s="7">
        <v>1.756631807138624E-3</v>
      </c>
      <c r="U236" s="7">
        <v>20.845771144278608</v>
      </c>
      <c r="V236" s="7">
        <v>3.0848367527527521E-3</v>
      </c>
    </row>
    <row r="237" spans="1:22" x14ac:dyDescent="0.35">
      <c r="A237" s="3">
        <v>2014</v>
      </c>
      <c r="B237" s="13" t="s">
        <v>30</v>
      </c>
      <c r="C237" s="13" t="s">
        <v>280</v>
      </c>
      <c r="D237" s="13">
        <v>1993</v>
      </c>
      <c r="E237" s="17">
        <v>21</v>
      </c>
      <c r="F237" s="13">
        <v>41</v>
      </c>
      <c r="G237" s="13">
        <v>12</v>
      </c>
      <c r="H237" s="13">
        <v>53</v>
      </c>
      <c r="I237" s="13" t="b">
        <v>1</v>
      </c>
      <c r="J237" s="4">
        <v>0.22641509433962301</v>
      </c>
      <c r="K237">
        <f t="shared" si="15"/>
        <v>5.437626322215268E-4</v>
      </c>
      <c r="L237">
        <f t="shared" si="16"/>
        <v>2.3318718494409738E-2</v>
      </c>
      <c r="M237">
        <f t="shared" si="17"/>
        <v>5.2797098477908927E-3</v>
      </c>
      <c r="N237">
        <f t="shared" si="18"/>
        <v>2.3318718494409738E-2</v>
      </c>
      <c r="O237">
        <f t="shared" si="19"/>
        <v>0.4896930883826045</v>
      </c>
      <c r="Q237" s="7">
        <v>211</v>
      </c>
      <c r="R237" s="7">
        <v>4.2493085898695493E-3</v>
      </c>
      <c r="S237" s="7">
        <v>1.5398994330944396E-3</v>
      </c>
      <c r="U237" s="7">
        <v>20.945273631840799</v>
      </c>
      <c r="V237" s="7">
        <v>3.0848367527527521E-3</v>
      </c>
    </row>
    <row r="238" spans="1:22" x14ac:dyDescent="0.35">
      <c r="A238" s="5">
        <v>2017</v>
      </c>
      <c r="B238" s="14" t="s">
        <v>42</v>
      </c>
      <c r="C238" s="14" t="s">
        <v>182</v>
      </c>
      <c r="D238" s="14">
        <v>1998</v>
      </c>
      <c r="E238" s="14">
        <v>19</v>
      </c>
      <c r="F238" s="14">
        <v>41</v>
      </c>
      <c r="G238" s="14">
        <v>12</v>
      </c>
      <c r="H238" s="14">
        <v>53</v>
      </c>
      <c r="I238" s="14" t="b">
        <v>1</v>
      </c>
      <c r="J238" s="6">
        <v>0.22641509433962301</v>
      </c>
      <c r="K238">
        <f t="shared" si="15"/>
        <v>5.437626322215268E-4</v>
      </c>
      <c r="L238">
        <f t="shared" si="16"/>
        <v>2.3318718494409738E-2</v>
      </c>
      <c r="M238">
        <f t="shared" si="17"/>
        <v>5.2797098477908927E-3</v>
      </c>
      <c r="N238">
        <f t="shared" si="18"/>
        <v>2.3318718494409738E-2</v>
      </c>
      <c r="O238">
        <f t="shared" si="19"/>
        <v>0.443055651393785</v>
      </c>
      <c r="Q238" s="7">
        <v>212</v>
      </c>
      <c r="R238" s="7">
        <v>4.7179018383662601E-3</v>
      </c>
      <c r="S238" s="7">
        <v>1.6552495685535282E-3</v>
      </c>
      <c r="U238" s="7">
        <v>21.044776119402986</v>
      </c>
      <c r="V238" s="7">
        <v>3.0848367527527521E-3</v>
      </c>
    </row>
    <row r="239" spans="1:22" x14ac:dyDescent="0.35">
      <c r="A239" s="24">
        <v>2013</v>
      </c>
      <c r="B239" s="17" t="s">
        <v>33</v>
      </c>
      <c r="C239" s="17" t="s">
        <v>69</v>
      </c>
      <c r="D239" s="17">
        <v>1993</v>
      </c>
      <c r="E239" s="17">
        <v>20</v>
      </c>
      <c r="F239" s="17">
        <v>65</v>
      </c>
      <c r="G239" s="17">
        <v>19</v>
      </c>
      <c r="H239" s="17">
        <v>84</v>
      </c>
      <c r="I239" s="17" t="b">
        <v>1</v>
      </c>
      <c r="J239" s="25">
        <v>0.226190476190476</v>
      </c>
      <c r="K239">
        <f t="shared" si="15"/>
        <v>8.6181247370958967E-4</v>
      </c>
      <c r="L239">
        <f t="shared" si="16"/>
        <v>2.9356642752698912E-2</v>
      </c>
      <c r="M239">
        <f t="shared" si="17"/>
        <v>6.6401930035866535E-3</v>
      </c>
      <c r="N239">
        <f t="shared" si="18"/>
        <v>2.9356642752698912E-2</v>
      </c>
      <c r="O239">
        <f t="shared" si="19"/>
        <v>0.58713285505397828</v>
      </c>
      <c r="Q239" s="7">
        <v>213</v>
      </c>
      <c r="R239" s="7">
        <v>4.6973662486254272E-3</v>
      </c>
      <c r="S239" s="7">
        <v>1.6757851582943611E-3</v>
      </c>
      <c r="U239" s="7">
        <v>21.144278606965177</v>
      </c>
      <c r="V239" s="7">
        <v>3.0906485886867852E-3</v>
      </c>
    </row>
    <row r="240" spans="1:22" x14ac:dyDescent="0.35">
      <c r="A240" s="5">
        <v>2015</v>
      </c>
      <c r="B240" s="14" t="s">
        <v>24</v>
      </c>
      <c r="C240" s="14" t="s">
        <v>121</v>
      </c>
      <c r="D240" s="14">
        <v>1994</v>
      </c>
      <c r="E240" s="14">
        <v>21</v>
      </c>
      <c r="F240" s="14">
        <v>120</v>
      </c>
      <c r="G240" s="14">
        <v>35</v>
      </c>
      <c r="H240" s="14">
        <v>155</v>
      </c>
      <c r="I240" s="14" t="b">
        <v>1</v>
      </c>
      <c r="J240" s="6">
        <v>0.225806451612903</v>
      </c>
      <c r="K240">
        <f t="shared" si="15"/>
        <v>1.5902492074403145E-3</v>
      </c>
      <c r="L240">
        <f t="shared" si="16"/>
        <v>3.9877928825859478E-2</v>
      </c>
      <c r="M240">
        <f t="shared" si="17"/>
        <v>9.0046936058392271E-3</v>
      </c>
      <c r="N240">
        <f t="shared" si="18"/>
        <v>3.9877928825859478E-2</v>
      </c>
      <c r="O240">
        <f t="shared" si="19"/>
        <v>0.83743650534304903</v>
      </c>
      <c r="Q240" s="7">
        <v>214</v>
      </c>
      <c r="R240" s="7">
        <v>6.244358777866635E-3</v>
      </c>
      <c r="S240" s="7">
        <v>2.2160850114444396E-3</v>
      </c>
      <c r="U240" s="7">
        <v>21.243781094527364</v>
      </c>
      <c r="V240" s="7">
        <v>3.1074365915357794E-3</v>
      </c>
    </row>
    <row r="241" spans="1:22" x14ac:dyDescent="0.35">
      <c r="A241" s="3">
        <v>2017</v>
      </c>
      <c r="B241" s="13" t="s">
        <v>30</v>
      </c>
      <c r="C241" s="13" t="s">
        <v>56</v>
      </c>
      <c r="D241" s="13">
        <v>2000</v>
      </c>
      <c r="E241" s="17">
        <v>17</v>
      </c>
      <c r="F241" s="13">
        <v>96</v>
      </c>
      <c r="G241" s="13">
        <v>28</v>
      </c>
      <c r="H241" s="13">
        <v>124</v>
      </c>
      <c r="I241" s="13" t="b">
        <v>1</v>
      </c>
      <c r="J241" s="4">
        <v>0.225806451612903</v>
      </c>
      <c r="K241">
        <f t="shared" si="15"/>
        <v>1.2721993659522515E-3</v>
      </c>
      <c r="L241">
        <f t="shared" si="16"/>
        <v>3.5667903862608069E-2</v>
      </c>
      <c r="M241">
        <f t="shared" si="17"/>
        <v>8.0540428076856848E-3</v>
      </c>
      <c r="N241">
        <f t="shared" si="18"/>
        <v>3.5667903862608069E-2</v>
      </c>
      <c r="O241">
        <f t="shared" si="19"/>
        <v>0.6063543656643372</v>
      </c>
      <c r="Q241" s="7">
        <v>215</v>
      </c>
      <c r="R241" s="7">
        <v>4.1052221124412416E-3</v>
      </c>
      <c r="S241" s="7">
        <v>1.4591489528487525E-3</v>
      </c>
      <c r="U241" s="7">
        <v>21.343283582089555</v>
      </c>
      <c r="V241" s="7">
        <v>3.108565542196674E-3</v>
      </c>
    </row>
    <row r="242" spans="1:22" x14ac:dyDescent="0.35">
      <c r="A242" s="3">
        <v>2014</v>
      </c>
      <c r="B242" s="13" t="s">
        <v>33</v>
      </c>
      <c r="C242" s="13" t="s">
        <v>109</v>
      </c>
      <c r="D242" s="13">
        <v>1996</v>
      </c>
      <c r="E242" s="14">
        <v>18</v>
      </c>
      <c r="F242" s="13">
        <v>48</v>
      </c>
      <c r="G242" s="13">
        <v>14</v>
      </c>
      <c r="H242" s="13">
        <v>62</v>
      </c>
      <c r="I242" s="13" t="b">
        <v>1</v>
      </c>
      <c r="J242" s="4">
        <v>0.225806451612903</v>
      </c>
      <c r="K242">
        <f t="shared" si="15"/>
        <v>6.3609968297612574E-4</v>
      </c>
      <c r="L242">
        <f t="shared" si="16"/>
        <v>2.5221016691960016E-2</v>
      </c>
      <c r="M242">
        <f t="shared" si="17"/>
        <v>5.6950682852812884E-3</v>
      </c>
      <c r="N242">
        <f t="shared" si="18"/>
        <v>2.5221016691960016E-2</v>
      </c>
      <c r="O242">
        <f t="shared" si="19"/>
        <v>0.45397830045528031</v>
      </c>
      <c r="Q242" s="7">
        <v>216</v>
      </c>
      <c r="R242" s="7">
        <v>4.1142152195764829E-3</v>
      </c>
      <c r="S242" s="7">
        <v>1.4501558457135112E-3</v>
      </c>
      <c r="U242" s="7">
        <v>21.442786069651742</v>
      </c>
      <c r="V242" s="7">
        <v>3.1093034806147116E-3</v>
      </c>
    </row>
    <row r="243" spans="1:22" x14ac:dyDescent="0.35">
      <c r="A243" s="3">
        <v>2013</v>
      </c>
      <c r="B243" s="13" t="s">
        <v>30</v>
      </c>
      <c r="C243" s="13" t="s">
        <v>194</v>
      </c>
      <c r="D243" s="13">
        <v>1997</v>
      </c>
      <c r="E243" s="17">
        <v>16</v>
      </c>
      <c r="F243" s="13">
        <v>69</v>
      </c>
      <c r="G243" s="13">
        <v>20</v>
      </c>
      <c r="H243" s="13">
        <v>89</v>
      </c>
      <c r="I243" s="13" t="b">
        <v>1</v>
      </c>
      <c r="J243" s="4">
        <v>0.224719101123596</v>
      </c>
      <c r="K243">
        <f t="shared" si="15"/>
        <v>9.1311083523992244E-4</v>
      </c>
      <c r="L243">
        <f t="shared" si="16"/>
        <v>3.0217723859349871E-2</v>
      </c>
      <c r="M243">
        <f t="shared" si="17"/>
        <v>6.7904997436741433E-3</v>
      </c>
      <c r="N243">
        <f t="shared" si="18"/>
        <v>3.0217723859349871E-2</v>
      </c>
      <c r="O243">
        <f t="shared" si="19"/>
        <v>0.48348358174959793</v>
      </c>
      <c r="Q243" s="7">
        <v>217</v>
      </c>
      <c r="R243" s="7">
        <v>4.5568757955127557E-3</v>
      </c>
      <c r="S243" s="7">
        <v>1.6127977099927486E-3</v>
      </c>
      <c r="U243" s="7">
        <v>21.542288557213933</v>
      </c>
      <c r="V243" s="7">
        <v>3.1142569702624946E-3</v>
      </c>
    </row>
    <row r="244" spans="1:22" x14ac:dyDescent="0.35">
      <c r="A244" s="5">
        <v>2014</v>
      </c>
      <c r="B244" s="14" t="s">
        <v>42</v>
      </c>
      <c r="C244" s="14" t="s">
        <v>43</v>
      </c>
      <c r="D244" s="14">
        <v>1995</v>
      </c>
      <c r="E244" s="14">
        <v>19</v>
      </c>
      <c r="F244" s="14">
        <v>107</v>
      </c>
      <c r="G244" s="14">
        <v>31</v>
      </c>
      <c r="H244" s="14">
        <v>138</v>
      </c>
      <c r="I244" s="14" t="b">
        <v>1</v>
      </c>
      <c r="J244" s="6">
        <v>0.22463768115942001</v>
      </c>
      <c r="K244">
        <f t="shared" si="15"/>
        <v>1.4158347782371832E-3</v>
      </c>
      <c r="L244">
        <f t="shared" si="16"/>
        <v>3.7627580021005642E-2</v>
      </c>
      <c r="M244">
        <f t="shared" si="17"/>
        <v>8.4525723235592282E-3</v>
      </c>
      <c r="N244">
        <f t="shared" si="18"/>
        <v>3.7627580021005642E-2</v>
      </c>
      <c r="O244">
        <f t="shared" si="19"/>
        <v>0.71492402039910719</v>
      </c>
      <c r="Q244" s="7">
        <v>218</v>
      </c>
      <c r="R244" s="7">
        <v>7.0560750073154332E-3</v>
      </c>
      <c r="S244" s="7">
        <v>2.4484062239441984E-3</v>
      </c>
      <c r="U244" s="7">
        <v>21.64179104477612</v>
      </c>
      <c r="V244" s="7">
        <v>3.1396388670725354E-3</v>
      </c>
    </row>
    <row r="245" spans="1:22" x14ac:dyDescent="0.35">
      <c r="A245" s="3">
        <v>2016</v>
      </c>
      <c r="B245" s="13" t="s">
        <v>30</v>
      </c>
      <c r="C245" s="13" t="s">
        <v>72</v>
      </c>
      <c r="D245" s="13">
        <v>1997</v>
      </c>
      <c r="E245" s="17">
        <v>19</v>
      </c>
      <c r="F245" s="13">
        <v>121</v>
      </c>
      <c r="G245" s="13">
        <v>35</v>
      </c>
      <c r="H245" s="13">
        <v>156</v>
      </c>
      <c r="I245" s="13" t="b">
        <v>1</v>
      </c>
      <c r="J245" s="4">
        <v>0.22435897435897401</v>
      </c>
      <c r="K245">
        <f t="shared" si="15"/>
        <v>1.6005088797463808E-3</v>
      </c>
      <c r="L245">
        <f t="shared" si="16"/>
        <v>4.0006360491131668E-2</v>
      </c>
      <c r="M245">
        <f t="shared" si="17"/>
        <v>8.9757860076256808E-3</v>
      </c>
      <c r="N245">
        <f t="shared" si="18"/>
        <v>4.0006360491131668E-2</v>
      </c>
      <c r="O245">
        <f t="shared" si="19"/>
        <v>0.7601208493315017</v>
      </c>
      <c r="Q245" s="7">
        <v>219</v>
      </c>
      <c r="R245" s="7">
        <v>5.7010457185932518E-3</v>
      </c>
      <c r="S245" s="7">
        <v>2.0043487309511733E-3</v>
      </c>
      <c r="U245" s="7">
        <v>21.741293532338311</v>
      </c>
      <c r="V245" s="7">
        <v>3.1541675835751997E-3</v>
      </c>
    </row>
    <row r="246" spans="1:22" x14ac:dyDescent="0.35">
      <c r="A246" s="5">
        <v>2013</v>
      </c>
      <c r="B246" s="14" t="s">
        <v>30</v>
      </c>
      <c r="C246" s="14" t="s">
        <v>75</v>
      </c>
      <c r="D246" s="14">
        <v>1997</v>
      </c>
      <c r="E246" s="14">
        <v>16</v>
      </c>
      <c r="F246" s="14">
        <v>59</v>
      </c>
      <c r="G246" s="14">
        <v>17</v>
      </c>
      <c r="H246" s="14">
        <v>76</v>
      </c>
      <c r="I246" s="14" t="b">
        <v>1</v>
      </c>
      <c r="J246" s="6">
        <v>0.22368421052631601</v>
      </c>
      <c r="K246">
        <f t="shared" si="15"/>
        <v>7.7973509526105733E-4</v>
      </c>
      <c r="L246">
        <f t="shared" si="16"/>
        <v>2.7923737129207066E-2</v>
      </c>
      <c r="M246">
        <f t="shared" si="17"/>
        <v>6.2460990946910603E-3</v>
      </c>
      <c r="N246">
        <f t="shared" si="18"/>
        <v>2.7923737129207066E-2</v>
      </c>
      <c r="O246">
        <f t="shared" si="19"/>
        <v>0.44677979406731305</v>
      </c>
      <c r="Q246" s="7">
        <v>220</v>
      </c>
      <c r="R246" s="7">
        <v>3.9558910112658463E-3</v>
      </c>
      <c r="S246" s="7">
        <v>1.3743435269307925E-3</v>
      </c>
      <c r="U246" s="7">
        <v>21.840796019900498</v>
      </c>
      <c r="V246" s="7">
        <v>3.1642457690013977E-3</v>
      </c>
    </row>
    <row r="247" spans="1:22" x14ac:dyDescent="0.35">
      <c r="A247" s="3">
        <v>2016</v>
      </c>
      <c r="B247" s="13" t="s">
        <v>24</v>
      </c>
      <c r="C247" s="13" t="s">
        <v>177</v>
      </c>
      <c r="D247" s="13">
        <v>1998</v>
      </c>
      <c r="E247" s="17">
        <v>18</v>
      </c>
      <c r="F247" s="13">
        <v>59</v>
      </c>
      <c r="G247" s="13">
        <v>17</v>
      </c>
      <c r="H247" s="13">
        <v>76</v>
      </c>
      <c r="I247" s="13" t="b">
        <v>1</v>
      </c>
      <c r="J247" s="4">
        <v>0.22368421052631601</v>
      </c>
      <c r="K247">
        <f t="shared" si="15"/>
        <v>7.7973509526105733E-4</v>
      </c>
      <c r="L247">
        <f t="shared" si="16"/>
        <v>2.7923737129207066E-2</v>
      </c>
      <c r="M247">
        <f t="shared" si="17"/>
        <v>6.2460990946910603E-3</v>
      </c>
      <c r="N247">
        <f t="shared" si="18"/>
        <v>2.7923737129207066E-2</v>
      </c>
      <c r="O247">
        <f t="shared" si="19"/>
        <v>0.50262726832572713</v>
      </c>
      <c r="Q247" s="7">
        <v>221</v>
      </c>
      <c r="R247" s="7">
        <v>3.9905549107628674E-3</v>
      </c>
      <c r="S247" s="7">
        <v>1.3396796274337715E-3</v>
      </c>
      <c r="U247" s="7">
        <v>21.940298507462689</v>
      </c>
      <c r="V247" s="7">
        <v>3.170879824267267E-3</v>
      </c>
    </row>
    <row r="248" spans="1:22" x14ac:dyDescent="0.35">
      <c r="A248" s="5">
        <v>2014</v>
      </c>
      <c r="B248" s="14" t="s">
        <v>30</v>
      </c>
      <c r="C248" s="14" t="s">
        <v>222</v>
      </c>
      <c r="D248" s="14">
        <v>1998</v>
      </c>
      <c r="E248" s="14">
        <v>16</v>
      </c>
      <c r="F248" s="14">
        <v>66</v>
      </c>
      <c r="G248" s="14">
        <v>19</v>
      </c>
      <c r="H248" s="14">
        <v>85</v>
      </c>
      <c r="I248" s="14" t="b">
        <v>1</v>
      </c>
      <c r="J248" s="6">
        <v>0.223529411764706</v>
      </c>
      <c r="K248">
        <f t="shared" si="15"/>
        <v>8.7207214601565627E-4</v>
      </c>
      <c r="L248">
        <f t="shared" si="16"/>
        <v>2.953086768138817E-2</v>
      </c>
      <c r="M248">
        <f t="shared" si="17"/>
        <v>6.6010174817220648E-3</v>
      </c>
      <c r="N248">
        <f t="shared" si="18"/>
        <v>2.953086768138817E-2</v>
      </c>
      <c r="O248">
        <f t="shared" si="19"/>
        <v>0.47249388290221073</v>
      </c>
      <c r="Q248" s="7">
        <v>222</v>
      </c>
      <c r="R248" s="7">
        <v>3.9818889358886117E-3</v>
      </c>
      <c r="S248" s="7">
        <v>1.3483456023080272E-3</v>
      </c>
      <c r="U248" s="7">
        <v>22.039800995024876</v>
      </c>
      <c r="V248" s="7">
        <v>3.170879824267267E-3</v>
      </c>
    </row>
    <row r="249" spans="1:22" x14ac:dyDescent="0.35">
      <c r="A249" s="24">
        <v>2015</v>
      </c>
      <c r="B249" s="17" t="s">
        <v>24</v>
      </c>
      <c r="C249" s="17" t="s">
        <v>177</v>
      </c>
      <c r="D249" s="17">
        <v>1998</v>
      </c>
      <c r="E249" s="17">
        <v>17</v>
      </c>
      <c r="F249" s="17">
        <v>66</v>
      </c>
      <c r="G249" s="17">
        <v>19</v>
      </c>
      <c r="H249" s="17">
        <v>85</v>
      </c>
      <c r="I249" s="17" t="b">
        <v>1</v>
      </c>
      <c r="J249" s="25">
        <v>0.223529411764706</v>
      </c>
      <c r="K249">
        <f t="shared" si="15"/>
        <v>8.7207214601565627E-4</v>
      </c>
      <c r="L249">
        <f t="shared" si="16"/>
        <v>2.953086768138817E-2</v>
      </c>
      <c r="M249">
        <f t="shared" si="17"/>
        <v>6.6010174817220648E-3</v>
      </c>
      <c r="N249">
        <f t="shared" si="18"/>
        <v>2.953086768138817E-2</v>
      </c>
      <c r="O249">
        <f t="shared" si="19"/>
        <v>0.50202475058359886</v>
      </c>
      <c r="Q249" s="7">
        <v>223</v>
      </c>
      <c r="R249" s="7">
        <v>5.5459215250273659E-3</v>
      </c>
      <c r="S249" s="7">
        <v>1.8211448177641813E-3</v>
      </c>
      <c r="U249" s="7">
        <v>22.139303482587067</v>
      </c>
      <c r="V249" s="7">
        <v>3.1769243563752828E-3</v>
      </c>
    </row>
    <row r="250" spans="1:22" x14ac:dyDescent="0.35">
      <c r="A250" s="5">
        <v>2017</v>
      </c>
      <c r="B250" s="14" t="s">
        <v>24</v>
      </c>
      <c r="C250" s="14" t="s">
        <v>116</v>
      </c>
      <c r="D250" s="14">
        <v>1997</v>
      </c>
      <c r="E250" s="14">
        <v>20</v>
      </c>
      <c r="F250" s="14">
        <v>80</v>
      </c>
      <c r="G250" s="14">
        <v>23</v>
      </c>
      <c r="H250" s="14">
        <v>103</v>
      </c>
      <c r="I250" s="14" t="b">
        <v>1</v>
      </c>
      <c r="J250" s="6">
        <v>0.223300970873786</v>
      </c>
      <c r="K250">
        <f t="shared" si="15"/>
        <v>1.056746247524854E-3</v>
      </c>
      <c r="L250">
        <f t="shared" si="16"/>
        <v>3.2507633680796483E-2</v>
      </c>
      <c r="M250">
        <f t="shared" si="17"/>
        <v>7.2589861617312406E-3</v>
      </c>
      <c r="N250">
        <f t="shared" si="18"/>
        <v>3.2507633680796483E-2</v>
      </c>
      <c r="O250">
        <f t="shared" si="19"/>
        <v>0.65015267361592965</v>
      </c>
      <c r="Q250" s="7">
        <v>224</v>
      </c>
      <c r="R250" s="7">
        <v>5.1616820065969442E-3</v>
      </c>
      <c r="S250" s="7">
        <v>1.7064259682625649E-3</v>
      </c>
      <c r="U250" s="7">
        <v>22.238805970149254</v>
      </c>
      <c r="V250" s="7">
        <v>3.1783378035799637E-3</v>
      </c>
    </row>
    <row r="251" spans="1:22" x14ac:dyDescent="0.35">
      <c r="A251" s="3">
        <v>2016</v>
      </c>
      <c r="B251" s="13" t="s">
        <v>30</v>
      </c>
      <c r="C251" s="13" t="s">
        <v>127</v>
      </c>
      <c r="D251" s="13">
        <v>1998</v>
      </c>
      <c r="E251" s="17">
        <v>18</v>
      </c>
      <c r="F251" s="13">
        <v>87</v>
      </c>
      <c r="G251" s="13">
        <v>25</v>
      </c>
      <c r="H251" s="13">
        <v>112</v>
      </c>
      <c r="I251" s="13" t="b">
        <v>1</v>
      </c>
      <c r="J251" s="4">
        <v>0.223214285714286</v>
      </c>
      <c r="K251">
        <f t="shared" si="15"/>
        <v>1.149083298279453E-3</v>
      </c>
      <c r="L251">
        <f t="shared" si="16"/>
        <v>3.3898131191548789E-2</v>
      </c>
      <c r="M251">
        <f t="shared" si="17"/>
        <v>7.5665471409707219E-3</v>
      </c>
      <c r="N251">
        <f t="shared" si="18"/>
        <v>3.3898131191548789E-2</v>
      </c>
      <c r="O251">
        <f t="shared" si="19"/>
        <v>0.61016636144787817</v>
      </c>
      <c r="Q251" s="7">
        <v>225</v>
      </c>
      <c r="R251" s="7">
        <v>4.750106320335728E-3</v>
      </c>
      <c r="S251" s="7">
        <v>1.5798367822364044E-3</v>
      </c>
      <c r="U251" s="7">
        <v>22.338308457711445</v>
      </c>
      <c r="V251" s="7">
        <v>3.2030723229528463E-3</v>
      </c>
    </row>
    <row r="252" spans="1:22" x14ac:dyDescent="0.35">
      <c r="A252" s="3">
        <v>2015</v>
      </c>
      <c r="B252" s="13" t="s">
        <v>24</v>
      </c>
      <c r="C252" s="13" t="s">
        <v>70</v>
      </c>
      <c r="D252" s="13">
        <v>1994</v>
      </c>
      <c r="E252" s="14">
        <v>21</v>
      </c>
      <c r="F252" s="13">
        <v>147</v>
      </c>
      <c r="G252" s="13">
        <v>42</v>
      </c>
      <c r="H252" s="13">
        <v>189</v>
      </c>
      <c r="I252" s="13" t="b">
        <v>1</v>
      </c>
      <c r="J252" s="4">
        <v>0.22222222222222199</v>
      </c>
      <c r="K252">
        <f t="shared" si="15"/>
        <v>1.9390780658465768E-3</v>
      </c>
      <c r="L252">
        <f t="shared" si="16"/>
        <v>4.4034964129048372E-2</v>
      </c>
      <c r="M252">
        <f t="shared" si="17"/>
        <v>9.785547584232961E-3</v>
      </c>
      <c r="N252">
        <f t="shared" si="18"/>
        <v>4.4034964129048372E-2</v>
      </c>
      <c r="O252">
        <f t="shared" si="19"/>
        <v>0.92473424671001581</v>
      </c>
      <c r="Q252" s="7">
        <v>226</v>
      </c>
      <c r="R252" s="7">
        <v>4.3221171767225198E-3</v>
      </c>
      <c r="S252" s="7">
        <v>1.4194422333016106E-3</v>
      </c>
      <c r="U252" s="7">
        <v>22.437810945273633</v>
      </c>
      <c r="V252" s="7">
        <v>3.2230293529368261E-3</v>
      </c>
    </row>
    <row r="253" spans="1:22" x14ac:dyDescent="0.35">
      <c r="A253" s="3">
        <v>2016</v>
      </c>
      <c r="B253" s="13" t="s">
        <v>30</v>
      </c>
      <c r="C253" s="13" t="s">
        <v>194</v>
      </c>
      <c r="D253" s="13">
        <v>1997</v>
      </c>
      <c r="E253" s="17">
        <v>19</v>
      </c>
      <c r="F253" s="13">
        <v>84</v>
      </c>
      <c r="G253" s="13">
        <v>24</v>
      </c>
      <c r="H253" s="13">
        <v>108</v>
      </c>
      <c r="I253" s="13" t="b">
        <v>1</v>
      </c>
      <c r="J253" s="4">
        <v>0.22222222222222199</v>
      </c>
      <c r="K253">
        <f t="shared" si="15"/>
        <v>1.1080446090551868E-3</v>
      </c>
      <c r="L253">
        <f t="shared" si="16"/>
        <v>3.3287304022031984E-2</v>
      </c>
      <c r="M253">
        <f t="shared" si="17"/>
        <v>7.3971786715626552E-3</v>
      </c>
      <c r="N253">
        <f t="shared" si="18"/>
        <v>3.3287304022031984E-2</v>
      </c>
      <c r="O253">
        <f t="shared" si="19"/>
        <v>0.6324587764186077</v>
      </c>
      <c r="Q253" s="7">
        <v>227</v>
      </c>
      <c r="R253" s="7">
        <v>4.3221171767225198E-3</v>
      </c>
      <c r="S253" s="7">
        <v>1.4194422333016106E-3</v>
      </c>
      <c r="U253" s="7">
        <v>22.537313432835823</v>
      </c>
      <c r="V253" s="7">
        <v>3.2355916574155911E-3</v>
      </c>
    </row>
    <row r="254" spans="1:22" x14ac:dyDescent="0.35">
      <c r="A254" s="5">
        <v>2014</v>
      </c>
      <c r="B254" s="14" t="s">
        <v>30</v>
      </c>
      <c r="C254" s="14" t="s">
        <v>162</v>
      </c>
      <c r="D254" s="14">
        <v>1997</v>
      </c>
      <c r="E254" s="14">
        <v>17</v>
      </c>
      <c r="F254" s="14">
        <v>70</v>
      </c>
      <c r="G254" s="14">
        <v>20</v>
      </c>
      <c r="H254" s="14">
        <v>90</v>
      </c>
      <c r="I254" s="14" t="b">
        <v>1</v>
      </c>
      <c r="J254" s="6">
        <v>0.22222222222222199</v>
      </c>
      <c r="K254">
        <f t="shared" si="15"/>
        <v>9.2337050754598903E-4</v>
      </c>
      <c r="L254">
        <f t="shared" si="16"/>
        <v>3.038701215233227E-2</v>
      </c>
      <c r="M254">
        <f t="shared" si="17"/>
        <v>6.7526693671849415E-3</v>
      </c>
      <c r="N254">
        <f t="shared" si="18"/>
        <v>3.038701215233227E-2</v>
      </c>
      <c r="O254">
        <f t="shared" si="19"/>
        <v>0.51657920658964862</v>
      </c>
      <c r="Q254" s="7">
        <v>228</v>
      </c>
      <c r="R254" s="7">
        <v>4.1507867407463116E-3</v>
      </c>
      <c r="S254" s="7">
        <v>1.3645580731553777E-3</v>
      </c>
      <c r="U254" s="7">
        <v>22.636815920398011</v>
      </c>
      <c r="V254" s="7">
        <v>3.2355916574155911E-3</v>
      </c>
    </row>
    <row r="255" spans="1:22" x14ac:dyDescent="0.35">
      <c r="A255" s="3">
        <v>2015</v>
      </c>
      <c r="B255" s="13" t="s">
        <v>30</v>
      </c>
      <c r="C255" s="13" t="s">
        <v>226</v>
      </c>
      <c r="D255" s="13">
        <v>1996</v>
      </c>
      <c r="E255" s="17">
        <v>19</v>
      </c>
      <c r="F255" s="13">
        <v>56</v>
      </c>
      <c r="G255" s="13">
        <v>16</v>
      </c>
      <c r="H255" s="13">
        <v>72</v>
      </c>
      <c r="I255" s="13" t="b">
        <v>1</v>
      </c>
      <c r="J255" s="4">
        <v>0.22222222222222199</v>
      </c>
      <c r="K255">
        <f t="shared" si="15"/>
        <v>7.3869640603679116E-4</v>
      </c>
      <c r="L255">
        <f t="shared" si="16"/>
        <v>2.7178969922290859E-2</v>
      </c>
      <c r="M255">
        <f t="shared" si="17"/>
        <v>6.0397710938424071E-3</v>
      </c>
      <c r="N255">
        <f t="shared" si="18"/>
        <v>2.7178969922290859E-2</v>
      </c>
      <c r="O255">
        <f t="shared" si="19"/>
        <v>0.5164004285235263</v>
      </c>
      <c r="Q255" s="7">
        <v>229</v>
      </c>
      <c r="R255" s="7">
        <v>6.3303574029114525E-3</v>
      </c>
      <c r="S255" s="7">
        <v>2.0333924246315888E-3</v>
      </c>
      <c r="U255" s="7">
        <v>22.736318407960201</v>
      </c>
      <c r="V255" s="7">
        <v>3.2485082423361011E-3</v>
      </c>
    </row>
    <row r="256" spans="1:22" x14ac:dyDescent="0.35">
      <c r="A256" s="5">
        <v>2015</v>
      </c>
      <c r="B256" s="14" t="s">
        <v>30</v>
      </c>
      <c r="C256" s="14" t="s">
        <v>166</v>
      </c>
      <c r="D256" s="14">
        <v>1998</v>
      </c>
      <c r="E256" s="14">
        <v>17</v>
      </c>
      <c r="F256" s="14">
        <v>56</v>
      </c>
      <c r="G256" s="14">
        <v>16</v>
      </c>
      <c r="H256" s="14">
        <v>72</v>
      </c>
      <c r="I256" s="14" t="b">
        <v>1</v>
      </c>
      <c r="J256" s="6">
        <v>0.22222222222222199</v>
      </c>
      <c r="K256">
        <f t="shared" si="15"/>
        <v>7.3869640603679116E-4</v>
      </c>
      <c r="L256">
        <f t="shared" si="16"/>
        <v>2.7178969922290859E-2</v>
      </c>
      <c r="M256">
        <f t="shared" si="17"/>
        <v>6.0397710938424071E-3</v>
      </c>
      <c r="N256">
        <f t="shared" si="18"/>
        <v>2.7178969922290859E-2</v>
      </c>
      <c r="O256">
        <f t="shared" si="19"/>
        <v>0.4620424886789446</v>
      </c>
      <c r="Q256" s="7">
        <v>230</v>
      </c>
      <c r="R256" s="7">
        <v>7.4942319218456819E-3</v>
      </c>
      <c r="S256" s="7">
        <v>2.3965396294817476E-3</v>
      </c>
      <c r="U256" s="7">
        <v>22.835820895522389</v>
      </c>
      <c r="V256" s="7">
        <v>3.2543247344464501E-3</v>
      </c>
    </row>
    <row r="257" spans="1:22" x14ac:dyDescent="0.35">
      <c r="A257" s="24">
        <v>2015</v>
      </c>
      <c r="B257" s="17" t="s">
        <v>98</v>
      </c>
      <c r="C257" s="17" t="s">
        <v>41</v>
      </c>
      <c r="D257" s="17">
        <v>1997</v>
      </c>
      <c r="E257" s="17">
        <v>18</v>
      </c>
      <c r="F257" s="17">
        <v>56</v>
      </c>
      <c r="G257" s="17">
        <v>16</v>
      </c>
      <c r="H257" s="17">
        <v>72</v>
      </c>
      <c r="I257" s="17" t="b">
        <v>1</v>
      </c>
      <c r="J257" s="25">
        <v>0.22222222222222199</v>
      </c>
      <c r="K257">
        <f t="shared" si="15"/>
        <v>7.3869640603679116E-4</v>
      </c>
      <c r="L257">
        <f t="shared" si="16"/>
        <v>2.7178969922290859E-2</v>
      </c>
      <c r="M257">
        <f t="shared" si="17"/>
        <v>6.0397710938424071E-3</v>
      </c>
      <c r="N257">
        <f t="shared" si="18"/>
        <v>2.7178969922290859E-2</v>
      </c>
      <c r="O257">
        <f t="shared" si="19"/>
        <v>0.48922145860123545</v>
      </c>
      <c r="Q257" s="7">
        <v>231</v>
      </c>
      <c r="R257" s="7">
        <v>7.194603580246252E-3</v>
      </c>
      <c r="S257" s="7">
        <v>2.3304434432375237E-3</v>
      </c>
      <c r="U257" s="7">
        <v>22.93532338308458</v>
      </c>
      <c r="V257" s="7">
        <v>3.2808910914423782E-3</v>
      </c>
    </row>
    <row r="258" spans="1:22" x14ac:dyDescent="0.35">
      <c r="A258" s="3">
        <v>2017</v>
      </c>
      <c r="B258" s="13" t="s">
        <v>30</v>
      </c>
      <c r="C258" s="13" t="s">
        <v>127</v>
      </c>
      <c r="D258" s="13">
        <v>1997</v>
      </c>
      <c r="E258" s="14">
        <v>20</v>
      </c>
      <c r="F258" s="13">
        <v>56</v>
      </c>
      <c r="G258" s="13">
        <v>16</v>
      </c>
      <c r="H258" s="13">
        <v>72</v>
      </c>
      <c r="I258" s="13" t="b">
        <v>1</v>
      </c>
      <c r="J258" s="4">
        <v>0.22222222222222199</v>
      </c>
      <c r="K258">
        <f t="shared" si="15"/>
        <v>7.3869640603679116E-4</v>
      </c>
      <c r="L258">
        <f t="shared" si="16"/>
        <v>2.7178969922290859E-2</v>
      </c>
      <c r="M258">
        <f t="shared" si="17"/>
        <v>6.0397710938424071E-3</v>
      </c>
      <c r="N258">
        <f t="shared" si="18"/>
        <v>2.7178969922290859E-2</v>
      </c>
      <c r="O258">
        <f t="shared" si="19"/>
        <v>0.54357939844581715</v>
      </c>
      <c r="Q258" s="7">
        <v>232</v>
      </c>
      <c r="R258" s="7">
        <v>4.7820939297055984E-3</v>
      </c>
      <c r="S258" s="7">
        <v>1.5055079411226743E-3</v>
      </c>
      <c r="U258" s="7">
        <v>23.034825870646767</v>
      </c>
      <c r="V258" s="7">
        <v>3.2808910914423782E-3</v>
      </c>
    </row>
    <row r="259" spans="1:22" x14ac:dyDescent="0.35">
      <c r="A259" s="3">
        <v>2013</v>
      </c>
      <c r="B259" s="13" t="s">
        <v>26</v>
      </c>
      <c r="C259" s="13" t="s">
        <v>201</v>
      </c>
      <c r="D259" s="13">
        <v>1996</v>
      </c>
      <c r="E259" s="17">
        <v>17</v>
      </c>
      <c r="F259" s="13">
        <v>49</v>
      </c>
      <c r="G259" s="13">
        <v>14</v>
      </c>
      <c r="H259" s="13">
        <v>63</v>
      </c>
      <c r="I259" s="13" t="b">
        <v>1</v>
      </c>
      <c r="J259" s="4">
        <v>0.22222222222222199</v>
      </c>
      <c r="K259">
        <f t="shared" si="15"/>
        <v>6.4635935528219233E-4</v>
      </c>
      <c r="L259">
        <f t="shared" si="16"/>
        <v>2.5423598393661592E-2</v>
      </c>
      <c r="M259">
        <f t="shared" si="17"/>
        <v>5.6496885319247923E-3</v>
      </c>
      <c r="N259">
        <f t="shared" si="18"/>
        <v>2.5423598393661592E-2</v>
      </c>
      <c r="O259">
        <f t="shared" si="19"/>
        <v>0.43220117269224706</v>
      </c>
      <c r="Q259" s="7">
        <v>233</v>
      </c>
      <c r="R259" s="7">
        <v>7.4127704598805451E-3</v>
      </c>
      <c r="S259" s="7">
        <v>2.348611661513845E-3</v>
      </c>
      <c r="U259" s="7">
        <v>23.134328358208958</v>
      </c>
      <c r="V259" s="7">
        <v>3.2862828635127333E-3</v>
      </c>
    </row>
    <row r="260" spans="1:22" x14ac:dyDescent="0.35">
      <c r="A260" s="5">
        <v>2016</v>
      </c>
      <c r="B260" s="14" t="s">
        <v>30</v>
      </c>
      <c r="C260" s="14" t="s">
        <v>132</v>
      </c>
      <c r="D260" s="14">
        <v>1997</v>
      </c>
      <c r="E260" s="14">
        <v>19</v>
      </c>
      <c r="F260" s="14">
        <v>49</v>
      </c>
      <c r="G260" s="14">
        <v>14</v>
      </c>
      <c r="H260" s="14">
        <v>63</v>
      </c>
      <c r="I260" s="14" t="b">
        <v>1</v>
      </c>
      <c r="J260" s="6">
        <v>0.22222222222222199</v>
      </c>
      <c r="K260">
        <f t="shared" ref="K260:K323" si="20">H260/$H$1</f>
        <v>6.4635935528219233E-4</v>
      </c>
      <c r="L260">
        <f t="shared" ref="L260:L323" si="21">SQRT(K260)</f>
        <v>2.5423598393661592E-2</v>
      </c>
      <c r="M260">
        <f t="shared" ref="M260:M323" si="22">J260*L260</f>
        <v>5.6496885319247923E-3</v>
      </c>
      <c r="N260">
        <f t="shared" ref="N260:N323" si="23">L260</f>
        <v>2.5423598393661592E-2</v>
      </c>
      <c r="O260">
        <f t="shared" ref="O260:O323" si="24">E260*L260</f>
        <v>0.48304836947957025</v>
      </c>
      <c r="Q260" s="7">
        <v>234</v>
      </c>
      <c r="R260" s="7">
        <v>4.0287429091995222E-3</v>
      </c>
      <c r="S260" s="7">
        <v>1.2509669385913705E-3</v>
      </c>
      <c r="U260" s="7">
        <v>23.233830845771145</v>
      </c>
      <c r="V260" s="7">
        <v>3.2880492075604566E-3</v>
      </c>
    </row>
    <row r="261" spans="1:22" x14ac:dyDescent="0.35">
      <c r="A261" s="3">
        <v>2014</v>
      </c>
      <c r="B261" s="13" t="s">
        <v>30</v>
      </c>
      <c r="C261" s="13" t="s">
        <v>226</v>
      </c>
      <c r="D261" s="13">
        <v>1995</v>
      </c>
      <c r="E261" s="17">
        <v>19</v>
      </c>
      <c r="F261" s="13">
        <v>42</v>
      </c>
      <c r="G261" s="13">
        <v>12</v>
      </c>
      <c r="H261" s="13">
        <v>54</v>
      </c>
      <c r="I261" s="13" t="b">
        <v>1</v>
      </c>
      <c r="J261" s="4">
        <v>0.22222222222222199</v>
      </c>
      <c r="K261">
        <f t="shared" si="20"/>
        <v>5.540223045275934E-4</v>
      </c>
      <c r="L261">
        <f t="shared" si="21"/>
        <v>2.3537678401397054E-2</v>
      </c>
      <c r="M261">
        <f t="shared" si="22"/>
        <v>5.2305952003104507E-3</v>
      </c>
      <c r="N261">
        <f t="shared" si="23"/>
        <v>2.3537678401397054E-2</v>
      </c>
      <c r="O261">
        <f t="shared" si="24"/>
        <v>0.44721588962654402</v>
      </c>
      <c r="Q261" s="7">
        <v>235</v>
      </c>
      <c r="R261" s="7">
        <v>4.0374918139525415E-3</v>
      </c>
      <c r="S261" s="7">
        <v>1.2422180338383512E-3</v>
      </c>
      <c r="U261" s="7">
        <v>23.333333333333336</v>
      </c>
      <c r="V261" s="7">
        <v>3.299947300262417E-3</v>
      </c>
    </row>
    <row r="262" spans="1:22" x14ac:dyDescent="0.35">
      <c r="A262" s="5">
        <v>2017</v>
      </c>
      <c r="B262" s="14" t="s">
        <v>79</v>
      </c>
      <c r="C262" s="14" t="s">
        <v>81</v>
      </c>
      <c r="D262" s="14">
        <v>2000</v>
      </c>
      <c r="E262" s="14">
        <v>17</v>
      </c>
      <c r="F262" s="14">
        <v>74</v>
      </c>
      <c r="G262" s="14">
        <v>21</v>
      </c>
      <c r="H262" s="14">
        <v>95</v>
      </c>
      <c r="I262" s="14" t="b">
        <v>1</v>
      </c>
      <c r="J262" s="6">
        <v>0.221052631578947</v>
      </c>
      <c r="K262">
        <f t="shared" si="20"/>
        <v>9.7466886907632169E-4</v>
      </c>
      <c r="L262">
        <f t="shared" si="21"/>
        <v>3.1219687203370917E-2</v>
      </c>
      <c r="M262">
        <f t="shared" si="22"/>
        <v>6.9011940133767175E-3</v>
      </c>
      <c r="N262">
        <f t="shared" si="23"/>
        <v>3.1219687203370917E-2</v>
      </c>
      <c r="O262">
        <f t="shared" si="24"/>
        <v>0.5307346824573056</v>
      </c>
      <c r="Q262" s="7">
        <v>236</v>
      </c>
      <c r="R262" s="7">
        <v>4.0199940044465029E-3</v>
      </c>
      <c r="S262" s="7">
        <v>1.2597158433443898E-3</v>
      </c>
      <c r="U262" s="7">
        <v>23.432835820895523</v>
      </c>
      <c r="V262" s="7">
        <v>3.308118870265133E-3</v>
      </c>
    </row>
    <row r="263" spans="1:22" x14ac:dyDescent="0.35">
      <c r="A263" s="3">
        <v>2017</v>
      </c>
      <c r="B263" s="13" t="s">
        <v>30</v>
      </c>
      <c r="C263" s="13" t="s">
        <v>132</v>
      </c>
      <c r="D263" s="13">
        <v>1998</v>
      </c>
      <c r="E263" s="17">
        <v>19</v>
      </c>
      <c r="F263" s="13">
        <v>60</v>
      </c>
      <c r="G263" s="13">
        <v>17</v>
      </c>
      <c r="H263" s="13">
        <v>77</v>
      </c>
      <c r="I263" s="13" t="b">
        <v>1</v>
      </c>
      <c r="J263" s="4">
        <v>0.22077922077922099</v>
      </c>
      <c r="K263">
        <f t="shared" si="20"/>
        <v>7.8999476756712393E-4</v>
      </c>
      <c r="L263">
        <f t="shared" si="21"/>
        <v>2.8106845564152588E-2</v>
      </c>
      <c r="M263">
        <f t="shared" si="22"/>
        <v>6.205407462215512E-3</v>
      </c>
      <c r="N263">
        <f t="shared" si="23"/>
        <v>2.8106845564152588E-2</v>
      </c>
      <c r="O263">
        <f t="shared" si="24"/>
        <v>0.53403006571889922</v>
      </c>
      <c r="Q263" s="7">
        <v>237</v>
      </c>
      <c r="R263" s="7">
        <v>5.0719067755028045E-3</v>
      </c>
      <c r="S263" s="7">
        <v>1.568286228083849E-3</v>
      </c>
      <c r="U263" s="7">
        <v>23.532338308457714</v>
      </c>
      <c r="V263" s="7">
        <v>3.3081188702651413E-3</v>
      </c>
    </row>
    <row r="264" spans="1:22" x14ac:dyDescent="0.35">
      <c r="A264" s="3">
        <v>2015</v>
      </c>
      <c r="B264" s="13" t="s">
        <v>102</v>
      </c>
      <c r="C264" s="13" t="s">
        <v>103</v>
      </c>
      <c r="D264" s="13">
        <v>1999</v>
      </c>
      <c r="E264" s="14">
        <v>16</v>
      </c>
      <c r="F264" s="13">
        <v>53</v>
      </c>
      <c r="G264" s="13">
        <v>15</v>
      </c>
      <c r="H264" s="13">
        <v>68</v>
      </c>
      <c r="I264" s="13" t="b">
        <v>1</v>
      </c>
      <c r="J264" s="4">
        <v>0.220588235294118</v>
      </c>
      <c r="K264">
        <f t="shared" si="20"/>
        <v>6.9765771681252499E-4</v>
      </c>
      <c r="L264">
        <f t="shared" si="21"/>
        <v>2.6413211028054218E-2</v>
      </c>
      <c r="M264">
        <f t="shared" si="22"/>
        <v>5.8264436091296163E-3</v>
      </c>
      <c r="N264">
        <f t="shared" si="23"/>
        <v>2.6413211028054218E-2</v>
      </c>
      <c r="O264">
        <f t="shared" si="24"/>
        <v>0.42261137644886748</v>
      </c>
      <c r="Q264" s="7">
        <v>238</v>
      </c>
      <c r="R264" s="7">
        <v>6.9046166164915251E-3</v>
      </c>
      <c r="S264" s="7">
        <v>2.1000769893477021E-3</v>
      </c>
      <c r="U264" s="7">
        <v>23.631840796019901</v>
      </c>
      <c r="V264" s="7">
        <v>3.3360359801443895E-3</v>
      </c>
    </row>
    <row r="265" spans="1:22" x14ac:dyDescent="0.35">
      <c r="A265" s="3">
        <v>2015</v>
      </c>
      <c r="B265" s="13" t="s">
        <v>30</v>
      </c>
      <c r="C265" s="13" t="s">
        <v>75</v>
      </c>
      <c r="D265" s="13">
        <v>1997</v>
      </c>
      <c r="E265" s="17">
        <v>18</v>
      </c>
      <c r="F265" s="13">
        <v>53</v>
      </c>
      <c r="G265" s="13">
        <v>15</v>
      </c>
      <c r="H265" s="13">
        <v>68</v>
      </c>
      <c r="I265" s="13" t="b">
        <v>1</v>
      </c>
      <c r="J265" s="4">
        <v>0.220588235294118</v>
      </c>
      <c r="K265">
        <f t="shared" si="20"/>
        <v>6.9765771681252499E-4</v>
      </c>
      <c r="L265">
        <f t="shared" si="21"/>
        <v>2.6413211028054218E-2</v>
      </c>
      <c r="M265">
        <f t="shared" si="22"/>
        <v>5.8264436091296163E-3</v>
      </c>
      <c r="N265">
        <f t="shared" si="23"/>
        <v>2.6413211028054218E-2</v>
      </c>
      <c r="O265">
        <f t="shared" si="24"/>
        <v>0.47543779850497592</v>
      </c>
      <c r="Q265" s="7">
        <v>239</v>
      </c>
      <c r="R265" s="7">
        <v>6.1221481586055219E-3</v>
      </c>
      <c r="S265" s="7">
        <v>1.9318946490801629E-3</v>
      </c>
      <c r="U265" s="7">
        <v>23.731343283582092</v>
      </c>
      <c r="V265" s="7">
        <v>3.3360359801443895E-3</v>
      </c>
    </row>
    <row r="266" spans="1:22" x14ac:dyDescent="0.35">
      <c r="A266" s="5">
        <v>2016</v>
      </c>
      <c r="B266" s="14" t="s">
        <v>24</v>
      </c>
      <c r="C266" s="14" t="s">
        <v>220</v>
      </c>
      <c r="D266" s="14">
        <v>1999</v>
      </c>
      <c r="E266" s="14">
        <v>17</v>
      </c>
      <c r="F266" s="14">
        <v>46</v>
      </c>
      <c r="G266" s="14">
        <v>13</v>
      </c>
      <c r="H266" s="14">
        <v>59</v>
      </c>
      <c r="I266" s="14" t="b">
        <v>1</v>
      </c>
      <c r="J266" s="6">
        <v>0.22033898305084701</v>
      </c>
      <c r="K266">
        <f t="shared" si="20"/>
        <v>6.0532066605792606E-4</v>
      </c>
      <c r="L266">
        <f t="shared" si="21"/>
        <v>2.4603265353564881E-2</v>
      </c>
      <c r="M266">
        <f t="shared" si="22"/>
        <v>5.4210584677346239E-3</v>
      </c>
      <c r="N266">
        <f t="shared" si="23"/>
        <v>2.4603265353564881E-2</v>
      </c>
      <c r="O266">
        <f t="shared" si="24"/>
        <v>0.41825551101060299</v>
      </c>
      <c r="Q266" s="7">
        <v>240</v>
      </c>
      <c r="R266" s="7">
        <v>4.3384751027019507E-3</v>
      </c>
      <c r="S266" s="7">
        <v>1.3565931825793376E-3</v>
      </c>
      <c r="U266" s="7">
        <v>23.830845771144279</v>
      </c>
      <c r="V266" s="7">
        <v>3.3360359801443895E-3</v>
      </c>
    </row>
    <row r="267" spans="1:22" x14ac:dyDescent="0.35">
      <c r="A267" s="3">
        <v>2017</v>
      </c>
      <c r="B267" s="13" t="s">
        <v>30</v>
      </c>
      <c r="C267" s="13" t="s">
        <v>185</v>
      </c>
      <c r="D267" s="13">
        <v>2001</v>
      </c>
      <c r="E267" s="17">
        <v>16</v>
      </c>
      <c r="F267" s="13">
        <v>46</v>
      </c>
      <c r="G267" s="13">
        <v>13</v>
      </c>
      <c r="H267" s="13">
        <v>59</v>
      </c>
      <c r="I267" s="13" t="b">
        <v>1</v>
      </c>
      <c r="J267" s="4">
        <v>0.22033898305084701</v>
      </c>
      <c r="K267">
        <f t="shared" si="20"/>
        <v>6.0532066605792606E-4</v>
      </c>
      <c r="L267">
        <f t="shared" si="21"/>
        <v>2.4603265353564881E-2</v>
      </c>
      <c r="M267">
        <f t="shared" si="22"/>
        <v>5.4210584677346239E-3</v>
      </c>
      <c r="N267">
        <f t="shared" si="23"/>
        <v>2.4603265353564881E-2</v>
      </c>
      <c r="O267">
        <f t="shared" si="24"/>
        <v>0.3936522456570381</v>
      </c>
      <c r="Q267" s="7">
        <v>241</v>
      </c>
      <c r="R267" s="7">
        <v>5.1753252567392372E-3</v>
      </c>
      <c r="S267" s="7">
        <v>1.6151744869349061E-3</v>
      </c>
      <c r="U267" s="7">
        <v>23.93034825870647</v>
      </c>
      <c r="V267" s="7">
        <v>3.3454999310172204E-3</v>
      </c>
    </row>
    <row r="268" spans="1:22" x14ac:dyDescent="0.35">
      <c r="A268" s="3">
        <v>2017</v>
      </c>
      <c r="B268" s="13" t="s">
        <v>79</v>
      </c>
      <c r="C268" s="13" t="s">
        <v>81</v>
      </c>
      <c r="D268" s="13">
        <v>2001</v>
      </c>
      <c r="E268" s="14">
        <v>16</v>
      </c>
      <c r="F268" s="13">
        <v>46</v>
      </c>
      <c r="G268" s="13">
        <v>13</v>
      </c>
      <c r="H268" s="13">
        <v>59</v>
      </c>
      <c r="I268" s="13" t="b">
        <v>1</v>
      </c>
      <c r="J268" s="4">
        <v>0.22033898305084701</v>
      </c>
      <c r="K268">
        <f t="shared" si="20"/>
        <v>6.0532066605792606E-4</v>
      </c>
      <c r="L268">
        <f t="shared" si="21"/>
        <v>2.4603265353564881E-2</v>
      </c>
      <c r="M268">
        <f t="shared" si="22"/>
        <v>5.4210584677346239E-3</v>
      </c>
      <c r="N268">
        <f t="shared" si="23"/>
        <v>2.4603265353564881E-2</v>
      </c>
      <c r="O268">
        <f t="shared" si="24"/>
        <v>0.3936522456570381</v>
      </c>
      <c r="Q268" s="7">
        <v>242</v>
      </c>
      <c r="R268" s="7">
        <v>6.4867478083127225E-3</v>
      </c>
      <c r="S268" s="7">
        <v>1.9658245152465057E-3</v>
      </c>
      <c r="U268" s="7">
        <v>24.029850746268657</v>
      </c>
      <c r="V268" s="7">
        <v>3.3511463484205473E-3</v>
      </c>
    </row>
    <row r="269" spans="1:22" x14ac:dyDescent="0.35">
      <c r="A269" s="24">
        <v>2017</v>
      </c>
      <c r="B269" s="17" t="s">
        <v>24</v>
      </c>
      <c r="C269" s="17" t="s">
        <v>41</v>
      </c>
      <c r="D269" s="17">
        <v>2000</v>
      </c>
      <c r="E269" s="17">
        <v>17</v>
      </c>
      <c r="F269" s="17">
        <v>202</v>
      </c>
      <c r="G269" s="17">
        <v>57</v>
      </c>
      <c r="H269" s="17">
        <v>259</v>
      </c>
      <c r="I269" s="17" t="b">
        <v>1</v>
      </c>
      <c r="J269" s="25">
        <v>0.22007722007722</v>
      </c>
      <c r="K269">
        <f t="shared" si="20"/>
        <v>2.6572551272712351E-3</v>
      </c>
      <c r="L269">
        <f t="shared" si="21"/>
        <v>5.1548570564771579E-2</v>
      </c>
      <c r="M269">
        <f t="shared" si="22"/>
        <v>1.1344666108849339E-2</v>
      </c>
      <c r="N269">
        <f t="shared" si="23"/>
        <v>5.1548570564771579E-2</v>
      </c>
      <c r="O269">
        <f t="shared" si="24"/>
        <v>0.87632569960111684</v>
      </c>
      <c r="Q269" s="7">
        <v>243</v>
      </c>
      <c r="R269" s="7">
        <v>6.8968339470554477E-3</v>
      </c>
      <c r="S269" s="7">
        <v>2.0789520605702331E-3</v>
      </c>
      <c r="U269" s="7">
        <v>24.129353233830848</v>
      </c>
      <c r="V269" s="7">
        <v>3.3577321470751233E-3</v>
      </c>
    </row>
    <row r="270" spans="1:22" x14ac:dyDescent="0.35">
      <c r="A270" s="3">
        <v>2014</v>
      </c>
      <c r="B270" s="13" t="s">
        <v>24</v>
      </c>
      <c r="C270" s="13" t="s">
        <v>101</v>
      </c>
      <c r="D270" s="13">
        <v>1995</v>
      </c>
      <c r="E270" s="14">
        <v>19</v>
      </c>
      <c r="F270" s="13">
        <v>39</v>
      </c>
      <c r="G270" s="13">
        <v>11</v>
      </c>
      <c r="H270" s="13">
        <v>50</v>
      </c>
      <c r="I270" s="13" t="b">
        <v>1</v>
      </c>
      <c r="J270" s="4">
        <v>0.22</v>
      </c>
      <c r="K270">
        <f t="shared" si="20"/>
        <v>5.1298361530332723E-4</v>
      </c>
      <c r="L270">
        <f t="shared" si="21"/>
        <v>2.2649141601909048E-2</v>
      </c>
      <c r="M270">
        <f t="shared" si="22"/>
        <v>4.9828111524199909E-3</v>
      </c>
      <c r="N270">
        <f t="shared" si="23"/>
        <v>2.2649141601909048E-2</v>
      </c>
      <c r="O270">
        <f t="shared" si="24"/>
        <v>0.4303336904362719</v>
      </c>
      <c r="Q270" s="7">
        <v>244</v>
      </c>
      <c r="R270" s="7">
        <v>4.7824390314764676E-3</v>
      </c>
      <c r="S270" s="7">
        <v>1.4636600632145927E-3</v>
      </c>
      <c r="U270" s="7">
        <v>24.228855721393035</v>
      </c>
      <c r="V270" s="7">
        <v>3.3646720073491577E-3</v>
      </c>
    </row>
    <row r="271" spans="1:22" x14ac:dyDescent="0.35">
      <c r="A271" s="3">
        <v>2017</v>
      </c>
      <c r="B271" s="13" t="s">
        <v>30</v>
      </c>
      <c r="C271" s="13" t="s">
        <v>56</v>
      </c>
      <c r="D271" s="13">
        <v>1998</v>
      </c>
      <c r="E271" s="17">
        <v>19</v>
      </c>
      <c r="F271" s="13">
        <v>64</v>
      </c>
      <c r="G271" s="13">
        <v>18</v>
      </c>
      <c r="H271" s="13">
        <v>82</v>
      </c>
      <c r="I271" s="13" t="b">
        <v>1</v>
      </c>
      <c r="J271" s="4">
        <v>0.219512195121951</v>
      </c>
      <c r="K271">
        <f t="shared" si="20"/>
        <v>8.4129312909745659E-4</v>
      </c>
      <c r="L271">
        <f t="shared" si="21"/>
        <v>2.9005053509646498E-2</v>
      </c>
      <c r="M271">
        <f t="shared" si="22"/>
        <v>6.3669629655321519E-3</v>
      </c>
      <c r="N271">
        <f t="shared" si="23"/>
        <v>2.9005053509646498E-2</v>
      </c>
      <c r="O271">
        <f t="shared" si="24"/>
        <v>0.55109601668328345</v>
      </c>
      <c r="Q271" s="7">
        <v>245</v>
      </c>
      <c r="R271" s="7">
        <v>4.8033923369979817E-3</v>
      </c>
      <c r="S271" s="7">
        <v>1.4427067576930786E-3</v>
      </c>
      <c r="U271" s="7">
        <v>24.328358208955226</v>
      </c>
      <c r="V271" s="7">
        <v>3.3646720073491577E-3</v>
      </c>
    </row>
    <row r="272" spans="1:22" x14ac:dyDescent="0.35">
      <c r="A272" s="5">
        <v>2014</v>
      </c>
      <c r="B272" s="14" t="s">
        <v>30</v>
      </c>
      <c r="C272" s="14" t="s">
        <v>47</v>
      </c>
      <c r="D272" s="14">
        <v>1997</v>
      </c>
      <c r="E272" s="14">
        <v>17</v>
      </c>
      <c r="F272" s="14">
        <v>100</v>
      </c>
      <c r="G272" s="14">
        <v>28</v>
      </c>
      <c r="H272" s="14">
        <v>128</v>
      </c>
      <c r="I272" s="14" t="b">
        <v>1</v>
      </c>
      <c r="J272" s="6">
        <v>0.21875</v>
      </c>
      <c r="K272">
        <f t="shared" si="20"/>
        <v>1.3132380551765176E-3</v>
      </c>
      <c r="L272">
        <f t="shared" si="21"/>
        <v>3.6238626563054481E-2</v>
      </c>
      <c r="M272">
        <f t="shared" si="22"/>
        <v>7.9271995606681675E-3</v>
      </c>
      <c r="N272">
        <f t="shared" si="23"/>
        <v>3.6238626563054481E-2</v>
      </c>
      <c r="O272">
        <f t="shared" si="24"/>
        <v>0.61605665157192613</v>
      </c>
      <c r="Q272" s="7">
        <v>246</v>
      </c>
      <c r="R272" s="7">
        <v>5.0576888608909552E-3</v>
      </c>
      <c r="S272" s="7">
        <v>1.5433286208311097E-3</v>
      </c>
      <c r="U272" s="7">
        <v>24.427860696517413</v>
      </c>
      <c r="V272" s="7">
        <v>3.3940583470164201E-3</v>
      </c>
    </row>
    <row r="273" spans="1:22" x14ac:dyDescent="0.35">
      <c r="A273" s="3">
        <v>2017</v>
      </c>
      <c r="B273" s="13" t="s">
        <v>102</v>
      </c>
      <c r="C273" s="13" t="s">
        <v>184</v>
      </c>
      <c r="D273" s="13">
        <v>2001</v>
      </c>
      <c r="E273" s="17">
        <v>16</v>
      </c>
      <c r="F273" s="13">
        <v>50</v>
      </c>
      <c r="G273" s="13">
        <v>14</v>
      </c>
      <c r="H273" s="13">
        <v>64</v>
      </c>
      <c r="I273" s="13" t="b">
        <v>1</v>
      </c>
      <c r="J273" s="4">
        <v>0.21875</v>
      </c>
      <c r="K273">
        <f t="shared" si="20"/>
        <v>6.5661902758825882E-4</v>
      </c>
      <c r="L273">
        <f t="shared" si="21"/>
        <v>2.562457858362277E-2</v>
      </c>
      <c r="M273">
        <f t="shared" si="22"/>
        <v>5.605376565167481E-3</v>
      </c>
      <c r="N273">
        <f t="shared" si="23"/>
        <v>2.562457858362277E-2</v>
      </c>
      <c r="O273">
        <f t="shared" si="24"/>
        <v>0.40999325733796432</v>
      </c>
      <c r="Q273" s="7">
        <v>247</v>
      </c>
      <c r="R273" s="7">
        <v>5.0687684898457113E-3</v>
      </c>
      <c r="S273" s="7">
        <v>1.5322489918763536E-3</v>
      </c>
      <c r="U273" s="7">
        <v>24.527363184079604</v>
      </c>
      <c r="V273" s="7">
        <v>3.3940583470164201E-3</v>
      </c>
    </row>
    <row r="274" spans="1:22" x14ac:dyDescent="0.35">
      <c r="A274" s="5">
        <v>2017</v>
      </c>
      <c r="B274" s="14" t="s">
        <v>30</v>
      </c>
      <c r="C274" s="14" t="s">
        <v>148</v>
      </c>
      <c r="D274" s="14">
        <v>2001</v>
      </c>
      <c r="E274" s="14">
        <v>16</v>
      </c>
      <c r="F274" s="14">
        <v>68</v>
      </c>
      <c r="G274" s="14">
        <v>19</v>
      </c>
      <c r="H274" s="14">
        <v>87</v>
      </c>
      <c r="I274" s="14" t="b">
        <v>1</v>
      </c>
      <c r="J274" s="6">
        <v>0.21839080459770099</v>
      </c>
      <c r="K274">
        <f t="shared" si="20"/>
        <v>8.9259149062778935E-4</v>
      </c>
      <c r="L274">
        <f t="shared" si="21"/>
        <v>2.9876269690638911E-2</v>
      </c>
      <c r="M274">
        <f t="shared" si="22"/>
        <v>6.5247025761165393E-3</v>
      </c>
      <c r="N274">
        <f t="shared" si="23"/>
        <v>2.9876269690638911E-2</v>
      </c>
      <c r="O274">
        <f t="shared" si="24"/>
        <v>0.47802031505022258</v>
      </c>
      <c r="Q274" s="7">
        <v>248</v>
      </c>
      <c r="R274" s="7">
        <v>5.6162991425862865E-3</v>
      </c>
      <c r="S274" s="7">
        <v>1.6426870191449542E-3</v>
      </c>
      <c r="U274" s="7">
        <v>24.626865671641792</v>
      </c>
      <c r="V274" s="7">
        <v>3.3973712402863574E-3</v>
      </c>
    </row>
    <row r="275" spans="1:22" x14ac:dyDescent="0.35">
      <c r="A275" s="3">
        <v>2014</v>
      </c>
      <c r="B275" s="13" t="s">
        <v>33</v>
      </c>
      <c r="C275" s="13" t="s">
        <v>34</v>
      </c>
      <c r="D275" s="13">
        <v>1997</v>
      </c>
      <c r="E275" s="17">
        <v>17</v>
      </c>
      <c r="F275" s="13">
        <v>43</v>
      </c>
      <c r="G275" s="13">
        <v>12</v>
      </c>
      <c r="H275" s="13">
        <v>55</v>
      </c>
      <c r="I275" s="13" t="b">
        <v>1</v>
      </c>
      <c r="J275" s="4">
        <v>0.218181818181818</v>
      </c>
      <c r="K275">
        <f t="shared" si="20"/>
        <v>5.6428197683365989E-4</v>
      </c>
      <c r="L275">
        <f t="shared" si="21"/>
        <v>2.375462011554089E-2</v>
      </c>
      <c r="M275">
        <f t="shared" si="22"/>
        <v>5.1828262070270992E-3</v>
      </c>
      <c r="N275">
        <f t="shared" si="23"/>
        <v>2.375462011554089E-2</v>
      </c>
      <c r="O275">
        <f t="shared" si="24"/>
        <v>0.40382854196419515</v>
      </c>
      <c r="Q275" s="7">
        <v>249</v>
      </c>
      <c r="R275" s="7">
        <v>5.831097136125396E-3</v>
      </c>
      <c r="S275" s="7">
        <v>1.7354500048453259E-3</v>
      </c>
      <c r="U275" s="7">
        <v>24.726368159203982</v>
      </c>
      <c r="V275" s="7">
        <v>3.3998868802017981E-3</v>
      </c>
    </row>
    <row r="276" spans="1:22" x14ac:dyDescent="0.35">
      <c r="A276" s="3">
        <v>2013</v>
      </c>
      <c r="B276" s="13" t="s">
        <v>33</v>
      </c>
      <c r="C276" s="13" t="s">
        <v>109</v>
      </c>
      <c r="D276" s="13">
        <v>1996</v>
      </c>
      <c r="E276" s="14">
        <v>17</v>
      </c>
      <c r="F276" s="13">
        <v>61</v>
      </c>
      <c r="G276" s="13">
        <v>17</v>
      </c>
      <c r="H276" s="13">
        <v>78</v>
      </c>
      <c r="I276" s="13" t="b">
        <v>1</v>
      </c>
      <c r="J276" s="4">
        <v>0.21794871794871801</v>
      </c>
      <c r="K276">
        <f t="shared" si="20"/>
        <v>8.0025443987319042E-4</v>
      </c>
      <c r="L276">
        <f t="shared" si="21"/>
        <v>2.8288768793872779E-2</v>
      </c>
      <c r="M276">
        <f t="shared" si="22"/>
        <v>6.1655008909722742E-3</v>
      </c>
      <c r="N276">
        <f t="shared" si="23"/>
        <v>2.8288768793872779E-2</v>
      </c>
      <c r="O276">
        <f t="shared" si="24"/>
        <v>0.48090906949583723</v>
      </c>
      <c r="Q276" s="7">
        <v>250</v>
      </c>
      <c r="R276" s="7">
        <v>7.6243815560168493E-3</v>
      </c>
      <c r="S276" s="7">
        <v>2.1611660282161117E-3</v>
      </c>
      <c r="U276" s="7">
        <v>24.82587064676617</v>
      </c>
      <c r="V276" s="7">
        <v>3.4144865689618906E-3</v>
      </c>
    </row>
    <row r="277" spans="1:22" x14ac:dyDescent="0.35">
      <c r="A277" s="3">
        <v>2016</v>
      </c>
      <c r="B277" s="13" t="s">
        <v>30</v>
      </c>
      <c r="C277" s="13" t="s">
        <v>50</v>
      </c>
      <c r="D277" s="13">
        <v>1998</v>
      </c>
      <c r="E277" s="17">
        <v>18</v>
      </c>
      <c r="F277" s="13">
        <v>140</v>
      </c>
      <c r="G277" s="13">
        <v>39</v>
      </c>
      <c r="H277" s="13">
        <v>179</v>
      </c>
      <c r="I277" s="13" t="b">
        <v>1</v>
      </c>
      <c r="J277" s="4">
        <v>0.217877094972067</v>
      </c>
      <c r="K277">
        <f t="shared" si="20"/>
        <v>1.8364813427859115E-3</v>
      </c>
      <c r="L277">
        <f t="shared" si="21"/>
        <v>4.2854186992473807E-2</v>
      </c>
      <c r="M277">
        <f t="shared" si="22"/>
        <v>9.3369457693099345E-3</v>
      </c>
      <c r="N277">
        <f t="shared" si="23"/>
        <v>4.2854186992473807E-2</v>
      </c>
      <c r="O277">
        <f t="shared" si="24"/>
        <v>0.77137536586452848</v>
      </c>
      <c r="Q277" s="7">
        <v>251</v>
      </c>
      <c r="R277" s="7">
        <v>5.7385127156467167E-3</v>
      </c>
      <c r="S277" s="7">
        <v>1.6586659559159386E-3</v>
      </c>
      <c r="U277" s="7">
        <v>24.92537313432836</v>
      </c>
      <c r="V277" s="7">
        <v>3.4222087497311217E-3</v>
      </c>
    </row>
    <row r="278" spans="1:22" x14ac:dyDescent="0.35">
      <c r="A278" s="3">
        <v>2013</v>
      </c>
      <c r="B278" s="13" t="s">
        <v>30</v>
      </c>
      <c r="C278" s="13" t="s">
        <v>162</v>
      </c>
      <c r="D278" s="13">
        <v>1997</v>
      </c>
      <c r="E278" s="14">
        <v>16</v>
      </c>
      <c r="F278" s="13">
        <v>97</v>
      </c>
      <c r="G278" s="13">
        <v>27</v>
      </c>
      <c r="H278" s="13">
        <v>124</v>
      </c>
      <c r="I278" s="13" t="b">
        <v>1</v>
      </c>
      <c r="J278" s="4">
        <v>0.217741935483871</v>
      </c>
      <c r="K278">
        <f t="shared" si="20"/>
        <v>1.2721993659522515E-3</v>
      </c>
      <c r="L278">
        <f t="shared" si="21"/>
        <v>3.5667903862608069E-2</v>
      </c>
      <c r="M278">
        <f t="shared" si="22"/>
        <v>7.7663984216969194E-3</v>
      </c>
      <c r="N278">
        <f t="shared" si="23"/>
        <v>3.5667903862608069E-2</v>
      </c>
      <c r="O278">
        <f t="shared" si="24"/>
        <v>0.57068646180172911</v>
      </c>
      <c r="Q278" s="7">
        <v>252</v>
      </c>
      <c r="R278" s="7">
        <v>5.2157197465408246E-3</v>
      </c>
      <c r="S278" s="7">
        <v>1.536949620644117E-3</v>
      </c>
      <c r="U278" s="7">
        <v>25.024875621890548</v>
      </c>
      <c r="V278" s="7">
        <v>3.4242283478707705E-3</v>
      </c>
    </row>
    <row r="279" spans="1:22" x14ac:dyDescent="0.35">
      <c r="A279" s="24">
        <v>2014</v>
      </c>
      <c r="B279" s="17" t="s">
        <v>24</v>
      </c>
      <c r="C279" s="17" t="s">
        <v>121</v>
      </c>
      <c r="D279" s="17">
        <v>1993</v>
      </c>
      <c r="E279" s="17">
        <v>21</v>
      </c>
      <c r="F279" s="17">
        <v>54</v>
      </c>
      <c r="G279" s="17">
        <v>15</v>
      </c>
      <c r="H279" s="17">
        <v>69</v>
      </c>
      <c r="I279" s="17" t="b">
        <v>1</v>
      </c>
      <c r="J279" s="25">
        <v>0.217391304347826</v>
      </c>
      <c r="K279">
        <f t="shared" si="20"/>
        <v>7.0791738911859159E-4</v>
      </c>
      <c r="L279">
        <f t="shared" si="21"/>
        <v>2.6606716992492545E-2</v>
      </c>
      <c r="M279">
        <f t="shared" si="22"/>
        <v>5.7840689114114201E-3</v>
      </c>
      <c r="N279">
        <f t="shared" si="23"/>
        <v>2.6606716992492545E-2</v>
      </c>
      <c r="O279">
        <f t="shared" si="24"/>
        <v>0.55874105684234343</v>
      </c>
      <c r="Q279" s="7">
        <v>253</v>
      </c>
      <c r="R279" s="7">
        <v>4.6854760119358248E-3</v>
      </c>
      <c r="S279" s="7">
        <v>1.3542950819065824E-3</v>
      </c>
      <c r="U279" s="7">
        <v>25.124378109452739</v>
      </c>
      <c r="V279" s="7">
        <v>3.4340539874297546E-3</v>
      </c>
    </row>
    <row r="280" spans="1:22" x14ac:dyDescent="0.35">
      <c r="A280" s="5">
        <v>2017</v>
      </c>
      <c r="B280" s="14" t="s">
        <v>24</v>
      </c>
      <c r="C280" s="14" t="s">
        <v>29</v>
      </c>
      <c r="D280" s="14">
        <v>2001</v>
      </c>
      <c r="E280" s="14">
        <v>16</v>
      </c>
      <c r="F280" s="14">
        <v>54</v>
      </c>
      <c r="G280" s="14">
        <v>15</v>
      </c>
      <c r="H280" s="14">
        <v>69</v>
      </c>
      <c r="I280" s="14" t="b">
        <v>1</v>
      </c>
      <c r="J280" s="6">
        <v>0.217391304347826</v>
      </c>
      <c r="K280">
        <f t="shared" si="20"/>
        <v>7.0791738911859159E-4</v>
      </c>
      <c r="L280">
        <f t="shared" si="21"/>
        <v>2.6606716992492545E-2</v>
      </c>
      <c r="M280">
        <f t="shared" si="22"/>
        <v>5.7840689114114201E-3</v>
      </c>
      <c r="N280">
        <f t="shared" si="23"/>
        <v>2.6606716992492545E-2</v>
      </c>
      <c r="O280">
        <f t="shared" si="24"/>
        <v>0.42570747187988073</v>
      </c>
      <c r="Q280" s="7">
        <v>254</v>
      </c>
      <c r="R280" s="7">
        <v>4.6650815619413023E-3</v>
      </c>
      <c r="S280" s="7">
        <v>1.3746895319011049E-3</v>
      </c>
      <c r="U280" s="7">
        <v>25.223880597014926</v>
      </c>
      <c r="V280" s="7">
        <v>3.4539617135518532E-3</v>
      </c>
    </row>
    <row r="281" spans="1:22" x14ac:dyDescent="0.35">
      <c r="A281" s="3">
        <v>2017</v>
      </c>
      <c r="B281" s="13" t="s">
        <v>30</v>
      </c>
      <c r="C281" s="13" t="s">
        <v>194</v>
      </c>
      <c r="D281" s="13">
        <v>1998</v>
      </c>
      <c r="E281" s="17">
        <v>19</v>
      </c>
      <c r="F281" s="13">
        <v>54</v>
      </c>
      <c r="G281" s="13">
        <v>15</v>
      </c>
      <c r="H281" s="13">
        <v>69</v>
      </c>
      <c r="I281" s="13" t="b">
        <v>1</v>
      </c>
      <c r="J281" s="4">
        <v>0.217391304347826</v>
      </c>
      <c r="K281">
        <f t="shared" si="20"/>
        <v>7.0791738911859159E-4</v>
      </c>
      <c r="L281">
        <f t="shared" si="21"/>
        <v>2.6606716992492545E-2</v>
      </c>
      <c r="M281">
        <f t="shared" si="22"/>
        <v>5.7840689114114201E-3</v>
      </c>
      <c r="N281">
        <f t="shared" si="23"/>
        <v>2.6606716992492545E-2</v>
      </c>
      <c r="O281">
        <f t="shared" si="24"/>
        <v>0.50552762285735842</v>
      </c>
      <c r="Q281" s="7">
        <v>255</v>
      </c>
      <c r="R281" s="7">
        <v>4.6752787869385635E-3</v>
      </c>
      <c r="S281" s="7">
        <v>1.3644923069038436E-3</v>
      </c>
      <c r="U281" s="7">
        <v>25.323383084577117</v>
      </c>
      <c r="V281" s="7">
        <v>3.4539617135518532E-3</v>
      </c>
    </row>
    <row r="282" spans="1:22" x14ac:dyDescent="0.35">
      <c r="A282" s="5">
        <v>2014</v>
      </c>
      <c r="B282" s="14" t="s">
        <v>30</v>
      </c>
      <c r="C282" s="14" t="s">
        <v>60</v>
      </c>
      <c r="D282" s="14">
        <v>1997</v>
      </c>
      <c r="E282" s="14">
        <v>17</v>
      </c>
      <c r="F282" s="14">
        <v>137</v>
      </c>
      <c r="G282" s="14">
        <v>38</v>
      </c>
      <c r="H282" s="14">
        <v>175</v>
      </c>
      <c r="I282" s="14" t="b">
        <v>1</v>
      </c>
      <c r="J282" s="6">
        <v>0.217142857142857</v>
      </c>
      <c r="K282">
        <f t="shared" si="20"/>
        <v>1.7954426535616453E-3</v>
      </c>
      <c r="L282">
        <f t="shared" si="21"/>
        <v>4.2372663989435989E-2</v>
      </c>
      <c r="M282">
        <f t="shared" si="22"/>
        <v>9.2009213234203798E-3</v>
      </c>
      <c r="N282">
        <f t="shared" si="23"/>
        <v>4.2372663989435989E-2</v>
      </c>
      <c r="O282">
        <f t="shared" si="24"/>
        <v>0.72033528782041178</v>
      </c>
      <c r="Q282" s="7">
        <v>256</v>
      </c>
      <c r="R282" s="7">
        <v>4.695673236933086E-3</v>
      </c>
      <c r="S282" s="7">
        <v>1.3440978569093211E-3</v>
      </c>
      <c r="U282" s="7">
        <v>25.422885572139304</v>
      </c>
      <c r="V282" s="7">
        <v>3.4704413468468632E-3</v>
      </c>
    </row>
    <row r="283" spans="1:22" x14ac:dyDescent="0.35">
      <c r="A283" s="3">
        <v>2013</v>
      </c>
      <c r="B283" s="13" t="s">
        <v>30</v>
      </c>
      <c r="C283" s="13" t="s">
        <v>50</v>
      </c>
      <c r="D283" s="13">
        <v>1997</v>
      </c>
      <c r="E283" s="17">
        <v>16</v>
      </c>
      <c r="F283" s="13">
        <v>148</v>
      </c>
      <c r="G283" s="13">
        <v>41</v>
      </c>
      <c r="H283" s="13">
        <v>189</v>
      </c>
      <c r="I283" s="13" t="b">
        <v>1</v>
      </c>
      <c r="J283" s="4">
        <v>0.216931216931217</v>
      </c>
      <c r="K283">
        <f t="shared" si="20"/>
        <v>1.9390780658465768E-3</v>
      </c>
      <c r="L283">
        <f t="shared" si="21"/>
        <v>4.4034964129048372E-2</v>
      </c>
      <c r="M283">
        <f t="shared" si="22"/>
        <v>9.5525583560369508E-3</v>
      </c>
      <c r="N283">
        <f t="shared" si="23"/>
        <v>4.4034964129048372E-2</v>
      </c>
      <c r="O283">
        <f t="shared" si="24"/>
        <v>0.70455942606477395</v>
      </c>
      <c r="Q283" s="7">
        <v>257</v>
      </c>
      <c r="R283" s="7">
        <v>4.3637842215351478E-3</v>
      </c>
      <c r="S283" s="7">
        <v>1.2859043103896446E-3</v>
      </c>
      <c r="U283" s="7">
        <v>25.522388059701495</v>
      </c>
      <c r="V283" s="7">
        <v>3.4704413468468632E-3</v>
      </c>
    </row>
    <row r="284" spans="1:22" x14ac:dyDescent="0.35">
      <c r="A284" s="5">
        <v>2014</v>
      </c>
      <c r="B284" s="14" t="s">
        <v>24</v>
      </c>
      <c r="C284" s="14" t="s">
        <v>71</v>
      </c>
      <c r="D284" s="14">
        <v>1997</v>
      </c>
      <c r="E284" s="14">
        <v>17</v>
      </c>
      <c r="F284" s="14">
        <v>58</v>
      </c>
      <c r="G284" s="14">
        <v>16</v>
      </c>
      <c r="H284" s="14">
        <v>74</v>
      </c>
      <c r="I284" s="14" t="b">
        <v>1</v>
      </c>
      <c r="J284" s="6">
        <v>0.21621621621621601</v>
      </c>
      <c r="K284">
        <f t="shared" si="20"/>
        <v>7.5921575064892425E-4</v>
      </c>
      <c r="L284">
        <f t="shared" si="21"/>
        <v>2.7553869975902191E-2</v>
      </c>
      <c r="M284">
        <f t="shared" si="22"/>
        <v>5.9575935083031701E-3</v>
      </c>
      <c r="N284">
        <f t="shared" si="23"/>
        <v>2.7553869975902191E-2</v>
      </c>
      <c r="O284">
        <f t="shared" si="24"/>
        <v>0.46841578959033725</v>
      </c>
      <c r="Q284" s="7">
        <v>258</v>
      </c>
      <c r="R284" s="7">
        <v>4.3828614826529472E-3</v>
      </c>
      <c r="S284" s="7">
        <v>1.2668270492718452E-3</v>
      </c>
      <c r="U284" s="7">
        <v>25.621890547263686</v>
      </c>
      <c r="V284" s="7">
        <v>3.4870634668736343E-3</v>
      </c>
    </row>
    <row r="285" spans="1:22" x14ac:dyDescent="0.35">
      <c r="A285" s="3">
        <v>2016</v>
      </c>
      <c r="B285" s="13" t="s">
        <v>30</v>
      </c>
      <c r="C285" s="13" t="s">
        <v>162</v>
      </c>
      <c r="D285" s="13">
        <v>2000</v>
      </c>
      <c r="E285" s="17">
        <v>16</v>
      </c>
      <c r="F285" s="13">
        <v>58</v>
      </c>
      <c r="G285" s="13">
        <v>16</v>
      </c>
      <c r="H285" s="13">
        <v>74</v>
      </c>
      <c r="I285" s="13" t="b">
        <v>1</v>
      </c>
      <c r="J285" s="4">
        <v>0.21621621621621601</v>
      </c>
      <c r="K285">
        <f t="shared" si="20"/>
        <v>7.5921575064892425E-4</v>
      </c>
      <c r="L285">
        <f t="shared" si="21"/>
        <v>2.7553869975902191E-2</v>
      </c>
      <c r="M285">
        <f t="shared" si="22"/>
        <v>5.9575935083031701E-3</v>
      </c>
      <c r="N285">
        <f t="shared" si="23"/>
        <v>2.7553869975902191E-2</v>
      </c>
      <c r="O285">
        <f t="shared" si="24"/>
        <v>0.44086191961443505</v>
      </c>
      <c r="Q285" s="7">
        <v>259</v>
      </c>
      <c r="R285" s="7">
        <v>4.0577412551590242E-3</v>
      </c>
      <c r="S285" s="7">
        <v>1.1728539451514265E-3</v>
      </c>
      <c r="U285" s="7">
        <v>25.721393034825873</v>
      </c>
      <c r="V285" s="7">
        <v>3.4942607159485608E-3</v>
      </c>
    </row>
    <row r="286" spans="1:22" x14ac:dyDescent="0.35">
      <c r="A286" s="5">
        <v>2014</v>
      </c>
      <c r="B286" s="14" t="s">
        <v>30</v>
      </c>
      <c r="C286" s="14" t="s">
        <v>50</v>
      </c>
      <c r="D286" s="14">
        <v>1998</v>
      </c>
      <c r="E286" s="14">
        <v>16</v>
      </c>
      <c r="F286" s="14">
        <v>167</v>
      </c>
      <c r="G286" s="14">
        <v>46</v>
      </c>
      <c r="H286" s="14">
        <v>213</v>
      </c>
      <c r="I286" s="14" t="b">
        <v>1</v>
      </c>
      <c r="J286" s="6">
        <v>0.215962441314554</v>
      </c>
      <c r="K286">
        <f t="shared" si="20"/>
        <v>2.1853102011921738E-3</v>
      </c>
      <c r="L286">
        <f t="shared" si="21"/>
        <v>4.6747301539149549E-2</v>
      </c>
      <c r="M286">
        <f t="shared" si="22"/>
        <v>1.0095661365262345E-2</v>
      </c>
      <c r="N286">
        <f t="shared" si="23"/>
        <v>4.6747301539149549E-2</v>
      </c>
      <c r="O286">
        <f t="shared" si="24"/>
        <v>0.74795682462639279</v>
      </c>
      <c r="Q286" s="7">
        <v>260</v>
      </c>
      <c r="R286" s="7">
        <v>5.3586426401896758E-3</v>
      </c>
      <c r="S286" s="7">
        <v>1.5425513731870417E-3</v>
      </c>
      <c r="U286" s="7">
        <v>25.820895522388064</v>
      </c>
      <c r="V286" s="7">
        <v>3.5123758166280242E-3</v>
      </c>
    </row>
    <row r="287" spans="1:22" x14ac:dyDescent="0.35">
      <c r="A287" s="24">
        <v>2014</v>
      </c>
      <c r="B287" s="17" t="s">
        <v>33</v>
      </c>
      <c r="C287" s="17" t="s">
        <v>86</v>
      </c>
      <c r="D287" s="17">
        <v>1998</v>
      </c>
      <c r="E287" s="17">
        <v>16</v>
      </c>
      <c r="F287" s="17">
        <v>40</v>
      </c>
      <c r="G287" s="17">
        <v>11</v>
      </c>
      <c r="H287" s="17">
        <v>51</v>
      </c>
      <c r="I287" s="17" t="b">
        <v>1</v>
      </c>
      <c r="J287" s="25">
        <v>0.21568627450980399</v>
      </c>
      <c r="K287">
        <f t="shared" si="20"/>
        <v>5.2324328760939372E-4</v>
      </c>
      <c r="L287">
        <f t="shared" si="21"/>
        <v>2.287451174581424E-2</v>
      </c>
      <c r="M287">
        <f t="shared" si="22"/>
        <v>4.9337182196854262E-3</v>
      </c>
      <c r="N287">
        <f t="shared" si="23"/>
        <v>2.287451174581424E-2</v>
      </c>
      <c r="O287">
        <f t="shared" si="24"/>
        <v>0.36599218793302785</v>
      </c>
      <c r="Q287" s="7">
        <v>261</v>
      </c>
      <c r="R287" s="7">
        <v>4.8454356820201959E-3</v>
      </c>
      <c r="S287" s="7">
        <v>1.3599717801953161E-3</v>
      </c>
      <c r="U287" s="7">
        <v>25.920398009950251</v>
      </c>
      <c r="V287" s="7">
        <v>3.5158286322237659E-3</v>
      </c>
    </row>
    <row r="288" spans="1:22" x14ac:dyDescent="0.35">
      <c r="A288" s="3">
        <v>2015</v>
      </c>
      <c r="B288" s="13" t="s">
        <v>33</v>
      </c>
      <c r="C288" s="13" t="s">
        <v>198</v>
      </c>
      <c r="D288" s="13">
        <v>1996</v>
      </c>
      <c r="E288" s="14">
        <v>19</v>
      </c>
      <c r="F288" s="13">
        <v>40</v>
      </c>
      <c r="G288" s="13">
        <v>11</v>
      </c>
      <c r="H288" s="13">
        <v>51</v>
      </c>
      <c r="I288" s="13" t="b">
        <v>1</v>
      </c>
      <c r="J288" s="4">
        <v>0.21568627450980399</v>
      </c>
      <c r="K288">
        <f t="shared" si="20"/>
        <v>5.2324328760939372E-4</v>
      </c>
      <c r="L288">
        <f t="shared" si="21"/>
        <v>2.287451174581424E-2</v>
      </c>
      <c r="M288">
        <f t="shared" si="22"/>
        <v>4.9337182196854262E-3</v>
      </c>
      <c r="N288">
        <f t="shared" si="23"/>
        <v>2.287451174581424E-2</v>
      </c>
      <c r="O288">
        <f t="shared" si="24"/>
        <v>0.43461572317047059</v>
      </c>
      <c r="Q288" s="7">
        <v>262</v>
      </c>
      <c r="R288" s="7">
        <v>4.5237344407982605E-3</v>
      </c>
      <c r="S288" s="7">
        <v>1.3027091683313558E-3</v>
      </c>
      <c r="U288" s="7">
        <v>26.019900497512442</v>
      </c>
      <c r="V288" s="7">
        <v>3.5198065651939206E-3</v>
      </c>
    </row>
    <row r="289" spans="1:22" x14ac:dyDescent="0.35">
      <c r="A289" s="24">
        <v>2017</v>
      </c>
      <c r="B289" s="17" t="s">
        <v>30</v>
      </c>
      <c r="C289" s="17" t="s">
        <v>378</v>
      </c>
      <c r="D289" s="17">
        <v>2001</v>
      </c>
      <c r="E289" s="17">
        <v>16</v>
      </c>
      <c r="F289" s="17">
        <v>40</v>
      </c>
      <c r="G289" s="17">
        <v>11</v>
      </c>
      <c r="H289" s="17">
        <v>51</v>
      </c>
      <c r="I289" s="17" t="b">
        <v>1</v>
      </c>
      <c r="J289" s="25">
        <v>0.21568627450980399</v>
      </c>
      <c r="K289">
        <f t="shared" si="20"/>
        <v>5.2324328760939372E-4</v>
      </c>
      <c r="L289">
        <f t="shared" si="21"/>
        <v>2.287451174581424E-2</v>
      </c>
      <c r="M289">
        <f t="shared" si="22"/>
        <v>4.9337182196854262E-3</v>
      </c>
      <c r="N289">
        <f t="shared" si="23"/>
        <v>2.287451174581424E-2</v>
      </c>
      <c r="O289">
        <f t="shared" si="24"/>
        <v>0.36599218793302785</v>
      </c>
      <c r="Q289" s="7">
        <v>263</v>
      </c>
      <c r="R289" s="7">
        <v>4.5435542836049087E-3</v>
      </c>
      <c r="S289" s="7">
        <v>1.2828893255247076E-3</v>
      </c>
      <c r="U289" s="7">
        <v>26.119402985074629</v>
      </c>
      <c r="V289" s="7">
        <v>3.521858093353876E-3</v>
      </c>
    </row>
    <row r="290" spans="1:22" x14ac:dyDescent="0.35">
      <c r="A290" s="5">
        <v>2016</v>
      </c>
      <c r="B290" s="14" t="s">
        <v>24</v>
      </c>
      <c r="C290" s="14" t="s">
        <v>41</v>
      </c>
      <c r="D290" s="14">
        <v>1997</v>
      </c>
      <c r="E290" s="14">
        <v>19</v>
      </c>
      <c r="F290" s="14">
        <v>131</v>
      </c>
      <c r="G290" s="14">
        <v>36</v>
      </c>
      <c r="H290" s="14">
        <v>167</v>
      </c>
      <c r="I290" s="14" t="b">
        <v>1</v>
      </c>
      <c r="J290" s="6">
        <v>0.215568862275449</v>
      </c>
      <c r="K290">
        <f t="shared" si="20"/>
        <v>1.713365275113113E-3</v>
      </c>
      <c r="L290">
        <f t="shared" si="21"/>
        <v>4.1392816709099577E-2</v>
      </c>
      <c r="M290">
        <f t="shared" si="22"/>
        <v>8.9230024043567904E-3</v>
      </c>
      <c r="N290">
        <f t="shared" si="23"/>
        <v>4.1392816709099577E-2</v>
      </c>
      <c r="O290">
        <f t="shared" si="24"/>
        <v>0.786463517472892</v>
      </c>
      <c r="Q290" s="7">
        <v>264</v>
      </c>
      <c r="R290" s="7">
        <v>4.2229797484094837E-3</v>
      </c>
      <c r="S290" s="7">
        <v>1.1980787193251402E-3</v>
      </c>
      <c r="U290" s="7">
        <v>26.21890547263682</v>
      </c>
      <c r="V290" s="7">
        <v>3.5235019011882508E-3</v>
      </c>
    </row>
    <row r="291" spans="1:22" x14ac:dyDescent="0.35">
      <c r="A291" s="3">
        <v>2014</v>
      </c>
      <c r="B291" s="13" t="s">
        <v>24</v>
      </c>
      <c r="C291" s="13" t="s">
        <v>155</v>
      </c>
      <c r="D291" s="13">
        <v>1998</v>
      </c>
      <c r="E291" s="17">
        <v>16</v>
      </c>
      <c r="F291" s="13">
        <v>62</v>
      </c>
      <c r="G291" s="13">
        <v>17</v>
      </c>
      <c r="H291" s="13">
        <v>79</v>
      </c>
      <c r="I291" s="13" t="b">
        <v>1</v>
      </c>
      <c r="J291" s="4">
        <v>0.215189873417721</v>
      </c>
      <c r="K291">
        <f t="shared" si="20"/>
        <v>8.1051411217925701E-4</v>
      </c>
      <c r="L291">
        <f t="shared" si="21"/>
        <v>2.8469529539127566E-2</v>
      </c>
      <c r="M291">
        <f t="shared" si="22"/>
        <v>6.1263544577869295E-3</v>
      </c>
      <c r="N291">
        <f t="shared" si="23"/>
        <v>2.8469529539127566E-2</v>
      </c>
      <c r="O291">
        <f t="shared" si="24"/>
        <v>0.45551247262604105</v>
      </c>
      <c r="Q291" s="7">
        <v>265</v>
      </c>
      <c r="R291" s="7">
        <v>4.2137488970124311E-3</v>
      </c>
      <c r="S291" s="7">
        <v>1.2073095707221928E-3</v>
      </c>
      <c r="U291" s="7">
        <v>26.318407960199007</v>
      </c>
      <c r="V291" s="7">
        <v>3.537201647517862E-3</v>
      </c>
    </row>
    <row r="292" spans="1:22" x14ac:dyDescent="0.35">
      <c r="A292" s="3">
        <v>2017</v>
      </c>
      <c r="B292" s="13" t="s">
        <v>24</v>
      </c>
      <c r="C292" s="13" t="s">
        <v>41</v>
      </c>
      <c r="D292" s="13">
        <v>1997</v>
      </c>
      <c r="E292" s="14">
        <v>20</v>
      </c>
      <c r="F292" s="13">
        <v>106</v>
      </c>
      <c r="G292" s="13">
        <v>29</v>
      </c>
      <c r="H292" s="13">
        <v>135</v>
      </c>
      <c r="I292" s="13" t="b">
        <v>1</v>
      </c>
      <c r="J292" s="4">
        <v>0.21481481481481501</v>
      </c>
      <c r="K292">
        <f t="shared" si="20"/>
        <v>1.3850557613189834E-3</v>
      </c>
      <c r="L292">
        <f t="shared" si="21"/>
        <v>3.7216337290482834E-2</v>
      </c>
      <c r="M292">
        <f t="shared" si="22"/>
        <v>7.9946206031407639E-3</v>
      </c>
      <c r="N292">
        <f t="shared" si="23"/>
        <v>3.7216337290482834E-2</v>
      </c>
      <c r="O292">
        <f t="shared" si="24"/>
        <v>0.74432674580965674</v>
      </c>
      <c r="Q292" s="7">
        <v>266</v>
      </c>
      <c r="R292" s="7">
        <v>4.2137488970124311E-3</v>
      </c>
      <c r="S292" s="7">
        <v>1.2073095707221928E-3</v>
      </c>
      <c r="U292" s="7">
        <v>26.417910447761198</v>
      </c>
      <c r="V292" s="7">
        <v>3.5534896921310924E-3</v>
      </c>
    </row>
    <row r="293" spans="1:22" x14ac:dyDescent="0.35">
      <c r="A293" s="3">
        <v>2017</v>
      </c>
      <c r="B293" s="13" t="s">
        <v>30</v>
      </c>
      <c r="C293" s="13" t="s">
        <v>47</v>
      </c>
      <c r="D293" s="13">
        <v>2001</v>
      </c>
      <c r="E293" s="17">
        <v>16</v>
      </c>
      <c r="F293" s="13">
        <v>117</v>
      </c>
      <c r="G293" s="13">
        <v>32</v>
      </c>
      <c r="H293" s="13">
        <v>149</v>
      </c>
      <c r="I293" s="13" t="b">
        <v>1</v>
      </c>
      <c r="J293" s="4">
        <v>0.21476510067114099</v>
      </c>
      <c r="K293">
        <f t="shared" si="20"/>
        <v>1.5286911736039151E-3</v>
      </c>
      <c r="L293">
        <f t="shared" si="21"/>
        <v>3.9098480451341268E-2</v>
      </c>
      <c r="M293">
        <f t="shared" si="22"/>
        <v>8.3969890902209458E-3</v>
      </c>
      <c r="N293">
        <f t="shared" si="23"/>
        <v>3.9098480451341268E-2</v>
      </c>
      <c r="O293">
        <f t="shared" si="24"/>
        <v>0.62557568722146029</v>
      </c>
      <c r="Q293" s="7">
        <v>267</v>
      </c>
      <c r="R293" s="7">
        <v>8.8479543843535263E-3</v>
      </c>
      <c r="S293" s="7">
        <v>2.4967117244958127E-3</v>
      </c>
      <c r="U293" s="7">
        <v>26.517412935323385</v>
      </c>
      <c r="V293" s="7">
        <v>3.5534896921310924E-3</v>
      </c>
    </row>
    <row r="294" spans="1:22" x14ac:dyDescent="0.35">
      <c r="A294" s="3">
        <v>2013</v>
      </c>
      <c r="B294" s="13" t="s">
        <v>30</v>
      </c>
      <c r="C294" s="13" t="s">
        <v>72</v>
      </c>
      <c r="D294" s="13">
        <v>1997</v>
      </c>
      <c r="E294" s="14">
        <v>16</v>
      </c>
      <c r="F294" s="13">
        <v>154</v>
      </c>
      <c r="G294" s="13">
        <v>42</v>
      </c>
      <c r="H294" s="13">
        <v>196</v>
      </c>
      <c r="I294" s="13" t="b">
        <v>1</v>
      </c>
      <c r="J294" s="4">
        <v>0.214285714285714</v>
      </c>
      <c r="K294">
        <f t="shared" si="20"/>
        <v>2.0108957719890425E-3</v>
      </c>
      <c r="L294">
        <f t="shared" si="21"/>
        <v>4.4843012521339848E-2</v>
      </c>
      <c r="M294">
        <f t="shared" si="22"/>
        <v>9.6092169688585267E-3</v>
      </c>
      <c r="N294">
        <f t="shared" si="23"/>
        <v>4.4843012521339848E-2</v>
      </c>
      <c r="O294">
        <f t="shared" si="24"/>
        <v>0.71748820034143757</v>
      </c>
      <c r="Q294" s="7">
        <v>268</v>
      </c>
      <c r="R294" s="7">
        <v>3.9045633432798535E-3</v>
      </c>
      <c r="S294" s="7">
        <v>1.0782478091401373E-3</v>
      </c>
      <c r="U294" s="7">
        <v>26.616915422885576</v>
      </c>
      <c r="V294" s="7">
        <v>3.5589692477253914E-3</v>
      </c>
    </row>
    <row r="295" spans="1:22" x14ac:dyDescent="0.35">
      <c r="A295" s="3">
        <v>2015</v>
      </c>
      <c r="B295" s="13" t="s">
        <v>24</v>
      </c>
      <c r="C295" s="13" t="s">
        <v>70</v>
      </c>
      <c r="D295" s="13">
        <v>1995</v>
      </c>
      <c r="E295" s="17">
        <v>20</v>
      </c>
      <c r="F295" s="13">
        <v>121</v>
      </c>
      <c r="G295" s="13">
        <v>33</v>
      </c>
      <c r="H295" s="13">
        <v>154</v>
      </c>
      <c r="I295" s="13" t="b">
        <v>1</v>
      </c>
      <c r="J295" s="4">
        <v>0.214285714285714</v>
      </c>
      <c r="K295">
        <f t="shared" si="20"/>
        <v>1.5799895351342479E-3</v>
      </c>
      <c r="L295">
        <f t="shared" si="21"/>
        <v>3.9749082192350654E-2</v>
      </c>
      <c r="M295">
        <f t="shared" si="22"/>
        <v>8.5176604697894138E-3</v>
      </c>
      <c r="N295">
        <f t="shared" si="23"/>
        <v>3.9749082192350654E-2</v>
      </c>
      <c r="O295">
        <f t="shared" si="24"/>
        <v>0.79498164384701309</v>
      </c>
      <c r="Q295" s="7">
        <v>269</v>
      </c>
      <c r="R295" s="7">
        <v>5.0002808359894142E-3</v>
      </c>
      <c r="S295" s="7">
        <v>1.3666821295427378E-3</v>
      </c>
      <c r="U295" s="7">
        <v>26.716417910447763</v>
      </c>
      <c r="V295" s="7">
        <v>3.5687735892977052E-3</v>
      </c>
    </row>
    <row r="296" spans="1:22" x14ac:dyDescent="0.35">
      <c r="A296" s="5">
        <v>2014</v>
      </c>
      <c r="B296" s="14" t="s">
        <v>52</v>
      </c>
      <c r="C296" s="14" t="s">
        <v>200</v>
      </c>
      <c r="D296" s="14">
        <v>1998</v>
      </c>
      <c r="E296" s="14">
        <v>16</v>
      </c>
      <c r="F296" s="14">
        <v>66</v>
      </c>
      <c r="G296" s="14">
        <v>18</v>
      </c>
      <c r="H296" s="14">
        <v>84</v>
      </c>
      <c r="I296" s="14" t="b">
        <v>1</v>
      </c>
      <c r="J296" s="6">
        <v>0.214285714285714</v>
      </c>
      <c r="K296">
        <f t="shared" si="20"/>
        <v>8.6181247370958967E-4</v>
      </c>
      <c r="L296">
        <f t="shared" si="21"/>
        <v>2.9356642752698912E-2</v>
      </c>
      <c r="M296">
        <f t="shared" si="22"/>
        <v>6.2907091612926158E-3</v>
      </c>
      <c r="N296">
        <f t="shared" si="23"/>
        <v>2.9356642752698912E-2</v>
      </c>
      <c r="O296">
        <f t="shared" si="24"/>
        <v>0.4697062840431826</v>
      </c>
      <c r="Q296" s="7">
        <v>270</v>
      </c>
      <c r="R296" s="7">
        <v>6.2201087492550697E-3</v>
      </c>
      <c r="S296" s="7">
        <v>1.7070908114130978E-3</v>
      </c>
      <c r="U296" s="7">
        <v>26.815920398009954</v>
      </c>
      <c r="V296" s="7">
        <v>3.5756300290274495E-3</v>
      </c>
    </row>
    <row r="297" spans="1:22" x14ac:dyDescent="0.35">
      <c r="A297" s="24">
        <v>2016</v>
      </c>
      <c r="B297" s="17" t="s">
        <v>30</v>
      </c>
      <c r="C297" s="17" t="s">
        <v>229</v>
      </c>
      <c r="D297" s="17">
        <v>1999</v>
      </c>
      <c r="E297" s="17">
        <v>17</v>
      </c>
      <c r="F297" s="17">
        <v>44</v>
      </c>
      <c r="G297" s="17">
        <v>12</v>
      </c>
      <c r="H297" s="17">
        <v>56</v>
      </c>
      <c r="I297" s="17" t="b">
        <v>1</v>
      </c>
      <c r="J297" s="25">
        <v>0.214285714285714</v>
      </c>
      <c r="K297">
        <f t="shared" si="20"/>
        <v>5.7454164913972648E-4</v>
      </c>
      <c r="L297">
        <f t="shared" si="21"/>
        <v>2.3969598435095371E-2</v>
      </c>
      <c r="M297">
        <f t="shared" si="22"/>
        <v>5.1363425218061438E-3</v>
      </c>
      <c r="N297">
        <f t="shared" si="23"/>
        <v>2.3969598435095371E-2</v>
      </c>
      <c r="O297">
        <f t="shared" si="24"/>
        <v>0.40748317339662132</v>
      </c>
      <c r="Q297" s="7">
        <v>271</v>
      </c>
      <c r="R297" s="7">
        <v>4.3886670403895699E-3</v>
      </c>
      <c r="S297" s="7">
        <v>1.2167095247779111E-3</v>
      </c>
      <c r="U297" s="7">
        <v>26.915422885572141</v>
      </c>
      <c r="V297" s="7">
        <v>3.583795442787236E-3</v>
      </c>
    </row>
    <row r="298" spans="1:22" x14ac:dyDescent="0.35">
      <c r="A298" s="3">
        <v>2014</v>
      </c>
      <c r="B298" s="13" t="s">
        <v>24</v>
      </c>
      <c r="C298" s="13" t="s">
        <v>41</v>
      </c>
      <c r="D298" s="13">
        <v>1997</v>
      </c>
      <c r="E298" s="14">
        <v>17</v>
      </c>
      <c r="F298" s="13">
        <v>162</v>
      </c>
      <c r="G298" s="13">
        <v>44</v>
      </c>
      <c r="H298" s="13">
        <v>206</v>
      </c>
      <c r="I298" s="13" t="b">
        <v>1</v>
      </c>
      <c r="J298" s="4">
        <v>0.213592233009709</v>
      </c>
      <c r="K298">
        <f t="shared" si="20"/>
        <v>2.1134924950497081E-3</v>
      </c>
      <c r="L298">
        <f t="shared" si="21"/>
        <v>4.5972736432038808E-2</v>
      </c>
      <c r="M298">
        <f t="shared" si="22"/>
        <v>9.8194194320859705E-3</v>
      </c>
      <c r="N298">
        <f t="shared" si="23"/>
        <v>4.5972736432038808E-2</v>
      </c>
      <c r="O298">
        <f t="shared" si="24"/>
        <v>0.78153651934465973</v>
      </c>
      <c r="Q298" s="7">
        <v>272</v>
      </c>
      <c r="R298" s="7">
        <v>5.1168451279388696E-3</v>
      </c>
      <c r="S298" s="7">
        <v>1.4078574481776697E-3</v>
      </c>
      <c r="U298" s="7">
        <v>27.014925373134332</v>
      </c>
      <c r="V298" s="7">
        <v>3.5881587052257581E-3</v>
      </c>
    </row>
    <row r="299" spans="1:22" x14ac:dyDescent="0.35">
      <c r="A299" s="24">
        <v>2013</v>
      </c>
      <c r="B299" s="17" t="s">
        <v>24</v>
      </c>
      <c r="C299" s="17" t="s">
        <v>70</v>
      </c>
      <c r="D299" s="17">
        <v>1994</v>
      </c>
      <c r="E299" s="17">
        <v>19</v>
      </c>
      <c r="F299" s="17">
        <v>188</v>
      </c>
      <c r="G299" s="17">
        <v>51</v>
      </c>
      <c r="H299" s="17">
        <v>239</v>
      </c>
      <c r="I299" s="17" t="b">
        <v>1</v>
      </c>
      <c r="J299" s="25">
        <v>0.213389121338912</v>
      </c>
      <c r="K299">
        <f t="shared" si="20"/>
        <v>2.452061681149904E-3</v>
      </c>
      <c r="L299">
        <f t="shared" si="21"/>
        <v>4.9518296428188079E-2</v>
      </c>
      <c r="M299">
        <f t="shared" si="22"/>
        <v>1.0566665765010839E-2</v>
      </c>
      <c r="N299">
        <f t="shared" si="23"/>
        <v>4.9518296428188079E-2</v>
      </c>
      <c r="O299">
        <f t="shared" si="24"/>
        <v>0.94084763213557354</v>
      </c>
      <c r="Q299" s="7">
        <v>273</v>
      </c>
      <c r="R299" s="7">
        <v>4.0773156829995577E-3</v>
      </c>
      <c r="S299" s="7">
        <v>1.1055105240275415E-3</v>
      </c>
      <c r="U299" s="7">
        <v>27.114427860696519</v>
      </c>
      <c r="V299" s="7">
        <v>3.5881587052257581E-3</v>
      </c>
    </row>
    <row r="300" spans="1:22" x14ac:dyDescent="0.35">
      <c r="A300" s="3">
        <v>2013</v>
      </c>
      <c r="B300" s="13" t="s">
        <v>26</v>
      </c>
      <c r="C300" s="13" t="s">
        <v>35</v>
      </c>
      <c r="D300" s="13">
        <v>1992</v>
      </c>
      <c r="E300" s="14">
        <v>21</v>
      </c>
      <c r="F300" s="13">
        <v>59</v>
      </c>
      <c r="G300" s="13">
        <v>16</v>
      </c>
      <c r="H300" s="13">
        <v>75</v>
      </c>
      <c r="I300" s="13" t="b">
        <v>1</v>
      </c>
      <c r="J300" s="4">
        <v>0.21333333333333299</v>
      </c>
      <c r="K300">
        <f t="shared" si="20"/>
        <v>7.6947542295499084E-4</v>
      </c>
      <c r="L300">
        <f t="shared" si="21"/>
        <v>2.7739420018359988E-2</v>
      </c>
      <c r="M300">
        <f t="shared" si="22"/>
        <v>5.9177429372501214E-3</v>
      </c>
      <c r="N300">
        <f t="shared" si="23"/>
        <v>2.7739420018359988E-2</v>
      </c>
      <c r="O300">
        <f t="shared" si="24"/>
        <v>0.58252782038555972</v>
      </c>
      <c r="Q300" s="7">
        <v>274</v>
      </c>
      <c r="R300" s="7">
        <v>4.8555708361147842E-3</v>
      </c>
      <c r="S300" s="7">
        <v>1.30993005485749E-3</v>
      </c>
      <c r="U300" s="7">
        <v>27.21393034825871</v>
      </c>
      <c r="V300" s="7">
        <v>3.5881587052257581E-3</v>
      </c>
    </row>
    <row r="301" spans="1:22" x14ac:dyDescent="0.35">
      <c r="A301" s="3">
        <v>2017</v>
      </c>
      <c r="B301" s="13" t="s">
        <v>30</v>
      </c>
      <c r="C301" s="13" t="s">
        <v>124</v>
      </c>
      <c r="D301" s="13">
        <v>1998</v>
      </c>
      <c r="E301" s="17">
        <v>19</v>
      </c>
      <c r="F301" s="13">
        <v>59</v>
      </c>
      <c r="G301" s="13">
        <v>16</v>
      </c>
      <c r="H301" s="13">
        <v>75</v>
      </c>
      <c r="I301" s="13" t="b">
        <v>1</v>
      </c>
      <c r="J301" s="4">
        <v>0.21333333333333299</v>
      </c>
      <c r="K301">
        <f t="shared" si="20"/>
        <v>7.6947542295499084E-4</v>
      </c>
      <c r="L301">
        <f t="shared" si="21"/>
        <v>2.7739420018359988E-2</v>
      </c>
      <c r="M301">
        <f t="shared" si="22"/>
        <v>5.9177429372501214E-3</v>
      </c>
      <c r="N301">
        <f t="shared" si="23"/>
        <v>2.7739420018359988E-2</v>
      </c>
      <c r="O301">
        <f t="shared" si="24"/>
        <v>0.52704898034883974</v>
      </c>
      <c r="Q301" s="7">
        <v>275</v>
      </c>
      <c r="R301" s="7">
        <v>7.3717021634837499E-3</v>
      </c>
      <c r="S301" s="7">
        <v>1.9652436058261846E-3</v>
      </c>
      <c r="U301" s="7">
        <v>27.313432835820898</v>
      </c>
      <c r="V301" s="7">
        <v>3.5881587052257581E-3</v>
      </c>
    </row>
    <row r="302" spans="1:22" x14ac:dyDescent="0.35">
      <c r="A302" s="3">
        <v>2017</v>
      </c>
      <c r="B302" s="13" t="s">
        <v>30</v>
      </c>
      <c r="C302" s="13" t="s">
        <v>72</v>
      </c>
      <c r="D302" s="13">
        <v>2001</v>
      </c>
      <c r="E302" s="14">
        <v>16</v>
      </c>
      <c r="F302" s="13">
        <v>144</v>
      </c>
      <c r="G302" s="13">
        <v>39</v>
      </c>
      <c r="H302" s="13">
        <v>183</v>
      </c>
      <c r="I302" s="13" t="b">
        <v>1</v>
      </c>
      <c r="J302" s="4">
        <v>0.213114754098361</v>
      </c>
      <c r="K302">
        <f t="shared" si="20"/>
        <v>1.8775200320101776E-3</v>
      </c>
      <c r="L302">
        <f t="shared" si="21"/>
        <v>4.333035924164693E-2</v>
      </c>
      <c r="M302">
        <f t="shared" si="22"/>
        <v>9.2343388547772298E-3</v>
      </c>
      <c r="N302">
        <f t="shared" si="23"/>
        <v>4.333035924164693E-2</v>
      </c>
      <c r="O302">
        <f t="shared" si="24"/>
        <v>0.69328574786635089</v>
      </c>
      <c r="Q302" s="7">
        <v>276</v>
      </c>
      <c r="R302" s="7">
        <v>6.1087659869519381E-3</v>
      </c>
      <c r="S302" s="7">
        <v>1.6576324347449814E-3</v>
      </c>
      <c r="U302" s="7">
        <v>27.412935323383088</v>
      </c>
      <c r="V302" s="7">
        <v>3.5999425093771894E-3</v>
      </c>
    </row>
    <row r="303" spans="1:22" x14ac:dyDescent="0.35">
      <c r="A303" s="24">
        <v>2015</v>
      </c>
      <c r="B303" s="17" t="s">
        <v>42</v>
      </c>
      <c r="C303" s="17" t="s">
        <v>66</v>
      </c>
      <c r="D303" s="17">
        <v>1995</v>
      </c>
      <c r="E303" s="17">
        <v>20</v>
      </c>
      <c r="F303" s="17">
        <v>104</v>
      </c>
      <c r="G303" s="17">
        <v>28</v>
      </c>
      <c r="H303" s="17">
        <v>132</v>
      </c>
      <c r="I303" s="17" t="b">
        <v>1</v>
      </c>
      <c r="J303" s="25">
        <v>0.21212121212121199</v>
      </c>
      <c r="K303">
        <f t="shared" si="20"/>
        <v>1.3542767444007838E-3</v>
      </c>
      <c r="L303">
        <f t="shared" si="21"/>
        <v>3.680049924118943E-2</v>
      </c>
      <c r="M303">
        <f t="shared" si="22"/>
        <v>7.8061665057068443E-3</v>
      </c>
      <c r="N303">
        <f t="shared" si="23"/>
        <v>3.680049924118943E-2</v>
      </c>
      <c r="O303">
        <f t="shared" si="24"/>
        <v>0.73600998482378865</v>
      </c>
      <c r="Q303" s="7">
        <v>277</v>
      </c>
      <c r="R303" s="7">
        <v>4.606788408166332E-3</v>
      </c>
      <c r="S303" s="7">
        <v>1.1772805032450881E-3</v>
      </c>
      <c r="U303" s="7">
        <v>27.512437810945276</v>
      </c>
      <c r="V303" s="7">
        <v>3.5999425093771894E-3</v>
      </c>
    </row>
    <row r="304" spans="1:22" x14ac:dyDescent="0.35">
      <c r="A304" s="5">
        <v>2015</v>
      </c>
      <c r="B304" s="14" t="s">
        <v>30</v>
      </c>
      <c r="C304" s="14" t="s">
        <v>47</v>
      </c>
      <c r="D304" s="14">
        <v>1996</v>
      </c>
      <c r="E304" s="14">
        <v>19</v>
      </c>
      <c r="F304" s="14">
        <v>41</v>
      </c>
      <c r="G304" s="14">
        <v>11</v>
      </c>
      <c r="H304" s="14">
        <v>52</v>
      </c>
      <c r="I304" s="14" t="b">
        <v>1</v>
      </c>
      <c r="J304" s="6">
        <v>0.21153846153846201</v>
      </c>
      <c r="K304">
        <f t="shared" si="20"/>
        <v>5.3350295991546031E-4</v>
      </c>
      <c r="L304">
        <f t="shared" si="21"/>
        <v>2.3097682998852079E-2</v>
      </c>
      <c r="M304">
        <f t="shared" si="22"/>
        <v>4.886048326680258E-3</v>
      </c>
      <c r="N304">
        <f t="shared" si="23"/>
        <v>2.3097682998852079E-2</v>
      </c>
      <c r="O304">
        <f t="shared" si="24"/>
        <v>0.43885597697818951</v>
      </c>
      <c r="Q304" s="7">
        <v>278</v>
      </c>
      <c r="R304" s="7">
        <v>4.5568757955127557E-3</v>
      </c>
      <c r="S304" s="7">
        <v>1.2271931158986645E-3</v>
      </c>
      <c r="U304" s="7">
        <v>27.611940298507466</v>
      </c>
      <c r="V304" s="7">
        <v>3.6034563633219521E-3</v>
      </c>
    </row>
    <row r="305" spans="1:22" x14ac:dyDescent="0.35">
      <c r="A305" s="24">
        <v>2016</v>
      </c>
      <c r="B305" s="17" t="s">
        <v>24</v>
      </c>
      <c r="C305" s="17" t="s">
        <v>49</v>
      </c>
      <c r="D305" s="17">
        <v>1997</v>
      </c>
      <c r="E305" s="17">
        <v>19</v>
      </c>
      <c r="F305" s="17">
        <v>41</v>
      </c>
      <c r="G305" s="17">
        <v>11</v>
      </c>
      <c r="H305" s="17">
        <v>52</v>
      </c>
      <c r="I305" s="17" t="b">
        <v>1</v>
      </c>
      <c r="J305" s="25">
        <v>0.21153846153846201</v>
      </c>
      <c r="K305">
        <f t="shared" si="20"/>
        <v>5.3350295991546031E-4</v>
      </c>
      <c r="L305">
        <f t="shared" si="21"/>
        <v>2.3097682998852079E-2</v>
      </c>
      <c r="M305">
        <f t="shared" si="22"/>
        <v>4.886048326680258E-3</v>
      </c>
      <c r="N305">
        <f t="shared" si="23"/>
        <v>2.3097682998852079E-2</v>
      </c>
      <c r="O305">
        <f t="shared" si="24"/>
        <v>0.43885597697818951</v>
      </c>
      <c r="Q305" s="7">
        <v>279</v>
      </c>
      <c r="R305" s="7">
        <v>4.5868233631049015E-3</v>
      </c>
      <c r="S305" s="7">
        <v>1.1972455483065187E-3</v>
      </c>
      <c r="U305" s="7">
        <v>27.711442786069654</v>
      </c>
      <c r="V305" s="7">
        <v>3.603737916345271E-3</v>
      </c>
    </row>
    <row r="306" spans="1:22" x14ac:dyDescent="0.35">
      <c r="A306" s="5">
        <v>2016</v>
      </c>
      <c r="B306" s="14" t="s">
        <v>136</v>
      </c>
      <c r="C306" s="14" t="s">
        <v>313</v>
      </c>
      <c r="D306" s="14">
        <v>1999</v>
      </c>
      <c r="E306" s="14">
        <v>17</v>
      </c>
      <c r="F306" s="14">
        <v>41</v>
      </c>
      <c r="G306" s="14">
        <v>11</v>
      </c>
      <c r="H306" s="14">
        <v>52</v>
      </c>
      <c r="I306" s="14" t="b">
        <v>1</v>
      </c>
      <c r="J306" s="6">
        <v>0.21153846153846201</v>
      </c>
      <c r="K306">
        <f t="shared" si="20"/>
        <v>5.3350295991546031E-4</v>
      </c>
      <c r="L306">
        <f t="shared" si="21"/>
        <v>2.3097682998852079E-2</v>
      </c>
      <c r="M306">
        <f t="shared" si="22"/>
        <v>4.886048326680258E-3</v>
      </c>
      <c r="N306">
        <f t="shared" si="23"/>
        <v>2.3097682998852079E-2</v>
      </c>
      <c r="O306">
        <f t="shared" si="24"/>
        <v>0.39266061098048533</v>
      </c>
      <c r="Q306" s="7">
        <v>280</v>
      </c>
      <c r="R306" s="7">
        <v>7.2729737025585793E-3</v>
      </c>
      <c r="S306" s="7">
        <v>1.9279476208618005E-3</v>
      </c>
      <c r="U306" s="7">
        <v>27.810945273631845</v>
      </c>
      <c r="V306" s="7">
        <v>3.6149111498640155E-3</v>
      </c>
    </row>
    <row r="307" spans="1:22" x14ac:dyDescent="0.35">
      <c r="A307" s="3">
        <v>2017</v>
      </c>
      <c r="B307" s="13" t="s">
        <v>37</v>
      </c>
      <c r="C307" s="13" t="s">
        <v>38</v>
      </c>
      <c r="D307" s="13">
        <v>2001</v>
      </c>
      <c r="E307" s="17">
        <v>16</v>
      </c>
      <c r="F307" s="13">
        <v>41</v>
      </c>
      <c r="G307" s="13">
        <v>11</v>
      </c>
      <c r="H307" s="13">
        <v>52</v>
      </c>
      <c r="I307" s="13" t="b">
        <v>1</v>
      </c>
      <c r="J307" s="4">
        <v>0.21153846153846201</v>
      </c>
      <c r="K307">
        <f t="shared" si="20"/>
        <v>5.3350295991546031E-4</v>
      </c>
      <c r="L307">
        <f t="shared" si="21"/>
        <v>2.3097682998852079E-2</v>
      </c>
      <c r="M307">
        <f t="shared" si="22"/>
        <v>4.886048326680258E-3</v>
      </c>
      <c r="N307">
        <f t="shared" si="23"/>
        <v>2.3097682998852079E-2</v>
      </c>
      <c r="O307">
        <f t="shared" si="24"/>
        <v>0.36956292798163326</v>
      </c>
      <c r="Q307" s="7">
        <v>281</v>
      </c>
      <c r="R307" s="7">
        <v>7.5417745922036336E-3</v>
      </c>
      <c r="S307" s="7">
        <v>2.0107837638333173E-3</v>
      </c>
      <c r="U307" s="7">
        <v>27.910447761194032</v>
      </c>
      <c r="V307" s="7">
        <v>3.6238626563054478E-3</v>
      </c>
    </row>
    <row r="308" spans="1:22" x14ac:dyDescent="0.35">
      <c r="A308" s="5">
        <v>2015</v>
      </c>
      <c r="B308" s="14" t="s">
        <v>24</v>
      </c>
      <c r="C308" s="14" t="s">
        <v>41</v>
      </c>
      <c r="D308" s="14">
        <v>1998</v>
      </c>
      <c r="E308" s="14">
        <v>17</v>
      </c>
      <c r="F308" s="14">
        <v>135</v>
      </c>
      <c r="G308" s="14">
        <v>36</v>
      </c>
      <c r="H308" s="14">
        <v>171</v>
      </c>
      <c r="I308" s="14" t="b">
        <v>1</v>
      </c>
      <c r="J308" s="6">
        <v>0.21052631578947401</v>
      </c>
      <c r="K308">
        <f t="shared" si="20"/>
        <v>1.7544039643373791E-3</v>
      </c>
      <c r="L308">
        <f t="shared" si="21"/>
        <v>4.1885605693810606E-2</v>
      </c>
      <c r="M308">
        <f t="shared" si="22"/>
        <v>8.8180222513285621E-3</v>
      </c>
      <c r="N308">
        <f t="shared" si="23"/>
        <v>4.1885605693810606E-2</v>
      </c>
      <c r="O308">
        <f t="shared" si="24"/>
        <v>0.7120552967947803</v>
      </c>
      <c r="Q308" s="7">
        <v>282</v>
      </c>
      <c r="R308" s="7">
        <v>4.7294305542936073E-3</v>
      </c>
      <c r="S308" s="7">
        <v>1.2281629540095628E-3</v>
      </c>
      <c r="U308" s="7">
        <v>28.009950248756223</v>
      </c>
      <c r="V308" s="7">
        <v>3.6238626563054478E-3</v>
      </c>
    </row>
    <row r="309" spans="1:22" x14ac:dyDescent="0.35">
      <c r="A309" s="24">
        <v>2015</v>
      </c>
      <c r="B309" s="17" t="s">
        <v>42</v>
      </c>
      <c r="C309" s="17" t="s">
        <v>43</v>
      </c>
      <c r="D309" s="17">
        <v>1995</v>
      </c>
      <c r="E309" s="17">
        <v>20</v>
      </c>
      <c r="F309" s="17">
        <v>105</v>
      </c>
      <c r="G309" s="17">
        <v>28</v>
      </c>
      <c r="H309" s="17">
        <v>133</v>
      </c>
      <c r="I309" s="17" t="b">
        <v>1</v>
      </c>
      <c r="J309" s="25">
        <v>0.21052631578947401</v>
      </c>
      <c r="K309">
        <f t="shared" si="20"/>
        <v>1.3645364167068504E-3</v>
      </c>
      <c r="L309">
        <f t="shared" si="21"/>
        <v>3.6939632059711291E-2</v>
      </c>
      <c r="M309">
        <f t="shared" si="22"/>
        <v>7.7767646441497572E-3</v>
      </c>
      <c r="N309">
        <f t="shared" si="23"/>
        <v>3.6939632059711291E-2</v>
      </c>
      <c r="O309">
        <f t="shared" si="24"/>
        <v>0.73879264119422583</v>
      </c>
      <c r="Q309" s="7">
        <v>283</v>
      </c>
      <c r="R309" s="7">
        <v>4.7190926712725473E-3</v>
      </c>
      <c r="S309" s="7">
        <v>1.2385008370306228E-3</v>
      </c>
      <c r="U309" s="7">
        <v>28.10945273631841</v>
      </c>
      <c r="V309" s="7">
        <v>3.6242915919353232E-3</v>
      </c>
    </row>
    <row r="310" spans="1:22" x14ac:dyDescent="0.35">
      <c r="A310" s="5">
        <v>2013</v>
      </c>
      <c r="B310" s="14" t="s">
        <v>24</v>
      </c>
      <c r="C310" s="14" t="s">
        <v>273</v>
      </c>
      <c r="D310" s="14">
        <v>1996</v>
      </c>
      <c r="E310" s="14">
        <v>17</v>
      </c>
      <c r="F310" s="14">
        <v>60</v>
      </c>
      <c r="G310" s="14">
        <v>16</v>
      </c>
      <c r="H310" s="14">
        <v>76</v>
      </c>
      <c r="I310" s="14" t="b">
        <v>1</v>
      </c>
      <c r="J310" s="6">
        <v>0.21052631578947401</v>
      </c>
      <c r="K310">
        <f t="shared" si="20"/>
        <v>7.7973509526105733E-4</v>
      </c>
      <c r="L310">
        <f t="shared" si="21"/>
        <v>2.7923737129207066E-2</v>
      </c>
      <c r="M310">
        <f t="shared" si="22"/>
        <v>5.8786815008857072E-3</v>
      </c>
      <c r="N310">
        <f t="shared" si="23"/>
        <v>2.7923737129207066E-2</v>
      </c>
      <c r="O310">
        <f t="shared" si="24"/>
        <v>0.47470353119652009</v>
      </c>
      <c r="Q310" s="7">
        <v>284</v>
      </c>
      <c r="R310" s="7">
        <v>8.0063108480987639E-3</v>
      </c>
      <c r="S310" s="7">
        <v>2.0893505171635813E-3</v>
      </c>
      <c r="U310" s="7">
        <v>28.208955223880601</v>
      </c>
      <c r="V310" s="7">
        <v>3.6267652299836837E-3</v>
      </c>
    </row>
    <row r="311" spans="1:22" x14ac:dyDescent="0.35">
      <c r="A311" s="24">
        <v>2017</v>
      </c>
      <c r="B311" s="17" t="s">
        <v>104</v>
      </c>
      <c r="C311" s="17" t="s">
        <v>105</v>
      </c>
      <c r="D311" s="17">
        <v>2000</v>
      </c>
      <c r="E311" s="17">
        <v>17</v>
      </c>
      <c r="F311" s="17">
        <v>60</v>
      </c>
      <c r="G311" s="17">
        <v>16</v>
      </c>
      <c r="H311" s="17">
        <v>76</v>
      </c>
      <c r="I311" s="17" t="b">
        <v>1</v>
      </c>
      <c r="J311" s="25">
        <v>0.21052631578947401</v>
      </c>
      <c r="K311">
        <f t="shared" si="20"/>
        <v>7.7973509526105733E-4</v>
      </c>
      <c r="L311">
        <f t="shared" si="21"/>
        <v>2.7923737129207066E-2</v>
      </c>
      <c r="M311">
        <f t="shared" si="22"/>
        <v>5.8786815008857072E-3</v>
      </c>
      <c r="N311">
        <f t="shared" si="23"/>
        <v>2.7923737129207066E-2</v>
      </c>
      <c r="O311">
        <f t="shared" si="24"/>
        <v>0.47470353119652009</v>
      </c>
      <c r="Q311" s="7">
        <v>285</v>
      </c>
      <c r="R311" s="7">
        <v>3.9176689457058851E-3</v>
      </c>
      <c r="S311" s="7">
        <v>1.0160492739795411E-3</v>
      </c>
      <c r="U311" s="7">
        <v>28.308457711442788</v>
      </c>
      <c r="V311" s="7">
        <v>3.6319426276659448E-3</v>
      </c>
    </row>
    <row r="312" spans="1:22" x14ac:dyDescent="0.35">
      <c r="A312" s="3">
        <v>2017</v>
      </c>
      <c r="B312" s="13" t="s">
        <v>30</v>
      </c>
      <c r="C312" s="13" t="s">
        <v>56</v>
      </c>
      <c r="D312" s="13">
        <v>1999</v>
      </c>
      <c r="E312" s="14">
        <v>18</v>
      </c>
      <c r="F312" s="13">
        <v>45</v>
      </c>
      <c r="G312" s="13">
        <v>12</v>
      </c>
      <c r="H312" s="13">
        <v>57</v>
      </c>
      <c r="I312" s="13" t="b">
        <v>1</v>
      </c>
      <c r="J312" s="4">
        <v>0.21052631578947401</v>
      </c>
      <c r="K312">
        <f t="shared" si="20"/>
        <v>5.8480132144579297E-4</v>
      </c>
      <c r="L312">
        <f t="shared" si="21"/>
        <v>2.4182665722492072E-2</v>
      </c>
      <c r="M312">
        <f t="shared" si="22"/>
        <v>5.0910875205246548E-3</v>
      </c>
      <c r="N312">
        <f t="shared" si="23"/>
        <v>2.4182665722492072E-2</v>
      </c>
      <c r="O312">
        <f t="shared" si="24"/>
        <v>0.43528798300485727</v>
      </c>
      <c r="Q312" s="7">
        <v>286</v>
      </c>
      <c r="R312" s="7">
        <v>3.9434156767602429E-3</v>
      </c>
      <c r="S312" s="7">
        <v>9.9030254292518331E-4</v>
      </c>
      <c r="U312" s="7">
        <v>28.407960199004979</v>
      </c>
      <c r="V312" s="7">
        <v>3.6502396836561837E-3</v>
      </c>
    </row>
    <row r="313" spans="1:22" x14ac:dyDescent="0.35">
      <c r="A313" s="3">
        <v>2016</v>
      </c>
      <c r="B313" s="13" t="s">
        <v>30</v>
      </c>
      <c r="C313" s="13" t="s">
        <v>72</v>
      </c>
      <c r="D313" s="13">
        <v>1998</v>
      </c>
      <c r="E313" s="17">
        <v>18</v>
      </c>
      <c r="F313" s="13">
        <v>113</v>
      </c>
      <c r="G313" s="13">
        <v>30</v>
      </c>
      <c r="H313" s="13">
        <v>143</v>
      </c>
      <c r="I313" s="13" t="b">
        <v>1</v>
      </c>
      <c r="J313" s="4">
        <v>0.20979020979021001</v>
      </c>
      <c r="K313">
        <f t="shared" si="20"/>
        <v>1.4671331397675157E-3</v>
      </c>
      <c r="L313">
        <f t="shared" si="21"/>
        <v>3.8303174016881623E-2</v>
      </c>
      <c r="M313">
        <f t="shared" si="22"/>
        <v>8.0356309126325166E-3</v>
      </c>
      <c r="N313">
        <f t="shared" si="23"/>
        <v>3.8303174016881623E-2</v>
      </c>
      <c r="O313">
        <f t="shared" si="24"/>
        <v>0.68945713230386918</v>
      </c>
      <c r="Q313" s="7">
        <v>287</v>
      </c>
      <c r="R313" s="7">
        <v>3.9176689457058851E-3</v>
      </c>
      <c r="S313" s="7">
        <v>1.0160492739795411E-3</v>
      </c>
      <c r="U313" s="7">
        <v>28.507462686567166</v>
      </c>
      <c r="V313" s="7">
        <v>3.6513512625329799E-3</v>
      </c>
    </row>
    <row r="314" spans="1:22" x14ac:dyDescent="0.35">
      <c r="A314" s="5">
        <v>2014</v>
      </c>
      <c r="B314" s="14" t="s">
        <v>30</v>
      </c>
      <c r="C314" s="14" t="s">
        <v>56</v>
      </c>
      <c r="D314" s="14">
        <v>1995</v>
      </c>
      <c r="E314" s="14">
        <v>19</v>
      </c>
      <c r="F314" s="14">
        <v>49</v>
      </c>
      <c r="G314" s="14">
        <v>13</v>
      </c>
      <c r="H314" s="14">
        <v>62</v>
      </c>
      <c r="I314" s="14" t="b">
        <v>1</v>
      </c>
      <c r="J314" s="6">
        <v>0.209677419354839</v>
      </c>
      <c r="K314">
        <f t="shared" si="20"/>
        <v>6.3609968297612574E-4</v>
      </c>
      <c r="L314">
        <f t="shared" si="21"/>
        <v>2.5221016691960016E-2</v>
      </c>
      <c r="M314">
        <f t="shared" si="22"/>
        <v>5.2882776934754941E-3</v>
      </c>
      <c r="N314">
        <f t="shared" si="23"/>
        <v>2.5221016691960016E-2</v>
      </c>
      <c r="O314">
        <f t="shared" si="24"/>
        <v>0.47919931714724029</v>
      </c>
      <c r="Q314" s="7">
        <v>288</v>
      </c>
      <c r="R314" s="7">
        <v>7.1358498983391649E-3</v>
      </c>
      <c r="S314" s="7">
        <v>1.7871525060176256E-3</v>
      </c>
      <c r="U314" s="7">
        <v>28.606965174129357</v>
      </c>
      <c r="V314" s="7">
        <v>3.6528761879245494E-3</v>
      </c>
    </row>
    <row r="315" spans="1:22" x14ac:dyDescent="0.35">
      <c r="A315" s="3">
        <v>2017</v>
      </c>
      <c r="B315" s="13" t="s">
        <v>52</v>
      </c>
      <c r="C315" s="13" t="s">
        <v>74</v>
      </c>
      <c r="D315" s="13">
        <v>2001</v>
      </c>
      <c r="E315" s="17">
        <v>16</v>
      </c>
      <c r="F315" s="13">
        <v>132</v>
      </c>
      <c r="G315" s="13">
        <v>35</v>
      </c>
      <c r="H315" s="13">
        <v>167</v>
      </c>
      <c r="I315" s="13" t="b">
        <v>1</v>
      </c>
      <c r="J315" s="4">
        <v>0.209580838323353</v>
      </c>
      <c r="K315">
        <f t="shared" si="20"/>
        <v>1.713365275113113E-3</v>
      </c>
      <c r="L315">
        <f t="shared" si="21"/>
        <v>4.1392816709099577E-2</v>
      </c>
      <c r="M315">
        <f t="shared" si="22"/>
        <v>8.6751412264579834E-3</v>
      </c>
      <c r="N315">
        <f t="shared" si="23"/>
        <v>4.1392816709099577E-2</v>
      </c>
      <c r="O315">
        <f t="shared" si="24"/>
        <v>0.66228506734559323</v>
      </c>
      <c r="Q315" s="7">
        <v>289</v>
      </c>
      <c r="R315" s="7">
        <v>4.8759157359809374E-3</v>
      </c>
      <c r="S315" s="7">
        <v>1.2504387218059921E-3</v>
      </c>
      <c r="U315" s="7">
        <v>28.706467661691544</v>
      </c>
      <c r="V315" s="7">
        <v>3.6611153262522691E-3</v>
      </c>
    </row>
    <row r="316" spans="1:22" x14ac:dyDescent="0.35">
      <c r="A316" s="3">
        <v>2017</v>
      </c>
      <c r="B316" s="13" t="s">
        <v>30</v>
      </c>
      <c r="C316" s="13" t="s">
        <v>40</v>
      </c>
      <c r="D316" s="13">
        <v>2000</v>
      </c>
      <c r="E316" s="14">
        <v>17</v>
      </c>
      <c r="F316" s="13">
        <v>117</v>
      </c>
      <c r="G316" s="13">
        <v>31</v>
      </c>
      <c r="H316" s="13">
        <v>148</v>
      </c>
      <c r="I316" s="13" t="b">
        <v>1</v>
      </c>
      <c r="J316" s="4">
        <v>0.20945945945945901</v>
      </c>
      <c r="K316">
        <f t="shared" si="20"/>
        <v>1.5184315012978485E-3</v>
      </c>
      <c r="L316">
        <f t="shared" si="21"/>
        <v>3.8967056615785707E-2</v>
      </c>
      <c r="M316">
        <f t="shared" si="22"/>
        <v>8.1620186154686102E-3</v>
      </c>
      <c r="N316">
        <f t="shared" si="23"/>
        <v>3.8967056615785707E-2</v>
      </c>
      <c r="O316">
        <f t="shared" si="24"/>
        <v>0.66243996246835701</v>
      </c>
      <c r="Q316" s="7">
        <v>290</v>
      </c>
      <c r="R316" s="7">
        <v>6.4298153863538788E-3</v>
      </c>
      <c r="S316" s="7">
        <v>1.5648052167868852E-3</v>
      </c>
      <c r="U316" s="7">
        <v>28.805970149253735</v>
      </c>
      <c r="V316" s="7">
        <v>3.6910024778726534E-3</v>
      </c>
    </row>
    <row r="317" spans="1:22" x14ac:dyDescent="0.35">
      <c r="A317" s="3">
        <v>2017</v>
      </c>
      <c r="B317" s="13" t="s">
        <v>26</v>
      </c>
      <c r="C317" s="13" t="s">
        <v>201</v>
      </c>
      <c r="D317" s="13">
        <v>2000</v>
      </c>
      <c r="E317" s="17">
        <v>17</v>
      </c>
      <c r="F317" s="13">
        <v>68</v>
      </c>
      <c r="G317" s="13">
        <v>18</v>
      </c>
      <c r="H317" s="13">
        <v>86</v>
      </c>
      <c r="I317" s="13" t="b">
        <v>1</v>
      </c>
      <c r="J317" s="4">
        <v>0.209302325581395</v>
      </c>
      <c r="K317">
        <f t="shared" si="20"/>
        <v>8.8233181832172275E-4</v>
      </c>
      <c r="L317">
        <f t="shared" si="21"/>
        <v>2.9704070736545903E-2</v>
      </c>
      <c r="M317">
        <f t="shared" si="22"/>
        <v>6.2171310843933186E-3</v>
      </c>
      <c r="N317">
        <f t="shared" si="23"/>
        <v>2.9704070736545903E-2</v>
      </c>
      <c r="O317">
        <f t="shared" si="24"/>
        <v>0.5049692025212803</v>
      </c>
      <c r="Q317" s="7">
        <v>291</v>
      </c>
      <c r="R317" s="7">
        <v>6.696313538431589E-3</v>
      </c>
      <c r="S317" s="7">
        <v>1.7006755517893568E-3</v>
      </c>
      <c r="U317" s="7">
        <v>28.905472636815922</v>
      </c>
      <c r="V317" s="7">
        <v>3.6935053617826361E-3</v>
      </c>
    </row>
    <row r="318" spans="1:22" x14ac:dyDescent="0.35">
      <c r="A318" s="3">
        <v>2016</v>
      </c>
      <c r="B318" s="13" t="s">
        <v>94</v>
      </c>
      <c r="C318" s="13" t="s">
        <v>95</v>
      </c>
      <c r="D318" s="13">
        <v>2000</v>
      </c>
      <c r="E318" s="14">
        <v>16</v>
      </c>
      <c r="F318" s="13">
        <v>53</v>
      </c>
      <c r="G318" s="13">
        <v>14</v>
      </c>
      <c r="H318" s="13">
        <v>67</v>
      </c>
      <c r="I318" s="13" t="b">
        <v>1</v>
      </c>
      <c r="J318" s="4">
        <v>0.20895522388059701</v>
      </c>
      <c r="K318">
        <f t="shared" si="20"/>
        <v>6.873980445064585E-4</v>
      </c>
      <c r="L318">
        <f t="shared" si="21"/>
        <v>2.621827691719001E-2</v>
      </c>
      <c r="M318">
        <f t="shared" si="22"/>
        <v>5.4784459229949272E-3</v>
      </c>
      <c r="N318">
        <f t="shared" si="23"/>
        <v>2.621827691719001E-2</v>
      </c>
      <c r="O318">
        <f t="shared" si="24"/>
        <v>0.41949243067504016</v>
      </c>
      <c r="Q318" s="7">
        <v>292</v>
      </c>
      <c r="R318" s="7">
        <v>7.6801673206817467E-3</v>
      </c>
      <c r="S318" s="7">
        <v>1.92904964817678E-3</v>
      </c>
      <c r="U318" s="7">
        <v>29.004975124378113</v>
      </c>
      <c r="V318" s="7">
        <v>3.7139681519517149E-3</v>
      </c>
    </row>
    <row r="319" spans="1:22" x14ac:dyDescent="0.35">
      <c r="A319" s="3">
        <v>2016</v>
      </c>
      <c r="B319" s="13" t="s">
        <v>30</v>
      </c>
      <c r="C319" s="13" t="s">
        <v>127</v>
      </c>
      <c r="D319" s="13">
        <v>1997</v>
      </c>
      <c r="E319" s="17">
        <v>19</v>
      </c>
      <c r="F319" s="13">
        <v>80</v>
      </c>
      <c r="G319" s="13">
        <v>21</v>
      </c>
      <c r="H319" s="13">
        <v>101</v>
      </c>
      <c r="I319" s="13" t="b">
        <v>1</v>
      </c>
      <c r="J319" s="4">
        <v>0.20792079207920799</v>
      </c>
      <c r="K319">
        <f t="shared" si="20"/>
        <v>1.0362269029127211E-3</v>
      </c>
      <c r="L319">
        <f t="shared" si="21"/>
        <v>3.219047845113087E-2</v>
      </c>
      <c r="M319">
        <f t="shared" si="22"/>
        <v>6.6930697769678072E-3</v>
      </c>
      <c r="N319">
        <f t="shared" si="23"/>
        <v>3.219047845113087E-2</v>
      </c>
      <c r="O319">
        <f t="shared" si="24"/>
        <v>0.61161909057148656</v>
      </c>
      <c r="Q319" s="7">
        <v>293</v>
      </c>
      <c r="R319" s="7">
        <v>6.8673942381530205E-3</v>
      </c>
      <c r="S319" s="7">
        <v>1.6502662316363933E-3</v>
      </c>
      <c r="U319" s="7">
        <v>29.1044776119403</v>
      </c>
      <c r="V319" s="7">
        <v>3.7179176684819966E-3</v>
      </c>
    </row>
    <row r="320" spans="1:22" x14ac:dyDescent="0.35">
      <c r="A320" s="3">
        <v>2013</v>
      </c>
      <c r="B320" s="13" t="s">
        <v>269</v>
      </c>
      <c r="C320" s="13" t="s">
        <v>270</v>
      </c>
      <c r="D320" s="13">
        <v>1997</v>
      </c>
      <c r="E320" s="14">
        <v>16</v>
      </c>
      <c r="F320" s="13">
        <v>61</v>
      </c>
      <c r="G320" s="13">
        <v>16</v>
      </c>
      <c r="H320" s="13">
        <v>77</v>
      </c>
      <c r="I320" s="13" t="b">
        <v>1</v>
      </c>
      <c r="J320" s="4">
        <v>0.207792207792208</v>
      </c>
      <c r="K320">
        <f t="shared" si="20"/>
        <v>7.8999476756712393E-4</v>
      </c>
      <c r="L320">
        <f t="shared" si="21"/>
        <v>2.8106845564152588E-2</v>
      </c>
      <c r="M320">
        <f t="shared" si="22"/>
        <v>5.8403834938498943E-3</v>
      </c>
      <c r="N320">
        <f t="shared" si="23"/>
        <v>2.8106845564152588E-2</v>
      </c>
      <c r="O320">
        <f t="shared" si="24"/>
        <v>0.4497095290264414</v>
      </c>
      <c r="Q320" s="7">
        <v>294</v>
      </c>
      <c r="R320" s="7">
        <v>5.0278497281357557E-3</v>
      </c>
      <c r="S320" s="7">
        <v>1.2628594331568601E-3</v>
      </c>
      <c r="U320" s="7">
        <v>29.203980099502491</v>
      </c>
      <c r="V320" s="7">
        <v>3.7216337290482838E-3</v>
      </c>
    </row>
    <row r="321" spans="1:22" x14ac:dyDescent="0.35">
      <c r="A321" s="24">
        <v>2017</v>
      </c>
      <c r="B321" s="17" t="s">
        <v>33</v>
      </c>
      <c r="C321" s="17" t="s">
        <v>203</v>
      </c>
      <c r="D321" s="17">
        <v>2001</v>
      </c>
      <c r="E321" s="17">
        <v>16</v>
      </c>
      <c r="F321" s="17">
        <v>65</v>
      </c>
      <c r="G321" s="17">
        <v>17</v>
      </c>
      <c r="H321" s="17">
        <v>82</v>
      </c>
      <c r="I321" s="17" t="b">
        <v>1</v>
      </c>
      <c r="J321" s="25">
        <v>0.207317073170732</v>
      </c>
      <c r="K321">
        <f t="shared" si="20"/>
        <v>8.4129312909745659E-4</v>
      </c>
      <c r="L321">
        <f t="shared" si="21"/>
        <v>2.9005053509646498E-2</v>
      </c>
      <c r="M321">
        <f t="shared" si="22"/>
        <v>6.0132428007803797E-3</v>
      </c>
      <c r="N321">
        <f t="shared" si="23"/>
        <v>2.9005053509646498E-2</v>
      </c>
      <c r="O321">
        <f t="shared" si="24"/>
        <v>0.46408085615434397</v>
      </c>
      <c r="Q321" s="7">
        <v>295</v>
      </c>
      <c r="R321" s="7">
        <v>4.1142152195764829E-3</v>
      </c>
      <c r="S321" s="7">
        <v>1.0221273022296608E-3</v>
      </c>
      <c r="U321" s="7">
        <v>29.303482587064678</v>
      </c>
      <c r="V321" s="7">
        <v>3.7234959426894814E-3</v>
      </c>
    </row>
    <row r="322" spans="1:22" x14ac:dyDescent="0.35">
      <c r="A322" s="5">
        <v>2016</v>
      </c>
      <c r="B322" s="14" t="s">
        <v>52</v>
      </c>
      <c r="C322" s="14" t="s">
        <v>84</v>
      </c>
      <c r="D322" s="14">
        <v>2000</v>
      </c>
      <c r="E322" s="14">
        <v>16</v>
      </c>
      <c r="F322" s="14">
        <v>46</v>
      </c>
      <c r="G322" s="14">
        <v>12</v>
      </c>
      <c r="H322" s="14">
        <v>58</v>
      </c>
      <c r="I322" s="14" t="b">
        <v>1</v>
      </c>
      <c r="J322" s="6">
        <v>0.20689655172413801</v>
      </c>
      <c r="K322">
        <f t="shared" si="20"/>
        <v>5.9506099375185957E-4</v>
      </c>
      <c r="L322">
        <f t="shared" si="21"/>
        <v>2.4393872053281324E-2</v>
      </c>
      <c r="M322">
        <f t="shared" si="22"/>
        <v>5.047008011023724E-3</v>
      </c>
      <c r="N322">
        <f t="shared" si="23"/>
        <v>2.4393872053281324E-2</v>
      </c>
      <c r="O322">
        <f t="shared" si="24"/>
        <v>0.39030195285250119</v>
      </c>
      <c r="Q322" s="7">
        <v>296</v>
      </c>
      <c r="R322" s="7">
        <v>7.8909011524088864E-3</v>
      </c>
      <c r="S322" s="7">
        <v>1.9285182796770842E-3</v>
      </c>
      <c r="U322" s="7">
        <v>29.402985074626869</v>
      </c>
      <c r="V322" s="7">
        <v>3.7347748590207848E-3</v>
      </c>
    </row>
    <row r="323" spans="1:22" x14ac:dyDescent="0.35">
      <c r="A323" s="3">
        <v>2013</v>
      </c>
      <c r="B323" s="13" t="s">
        <v>24</v>
      </c>
      <c r="C323" s="13" t="s">
        <v>121</v>
      </c>
      <c r="D323" s="13">
        <v>1996</v>
      </c>
      <c r="E323" s="17">
        <v>17</v>
      </c>
      <c r="F323" s="13">
        <v>96</v>
      </c>
      <c r="G323" s="13">
        <v>25</v>
      </c>
      <c r="H323" s="13">
        <v>121</v>
      </c>
      <c r="I323" s="13" t="b">
        <v>1</v>
      </c>
      <c r="J323" s="4">
        <v>0.206611570247934</v>
      </c>
      <c r="K323">
        <f t="shared" si="20"/>
        <v>1.2414203490340519E-3</v>
      </c>
      <c r="L323">
        <f t="shared" si="21"/>
        <v>3.5233795552481309E-2</v>
      </c>
      <c r="M323">
        <f t="shared" si="22"/>
        <v>7.2797098248928369E-3</v>
      </c>
      <c r="N323">
        <f t="shared" si="23"/>
        <v>3.5233795552481309E-2</v>
      </c>
      <c r="O323">
        <f t="shared" si="24"/>
        <v>0.59897452439218224</v>
      </c>
      <c r="Q323" s="7">
        <v>297</v>
      </c>
      <c r="R323" s="7">
        <v>8.5366292662884865E-3</v>
      </c>
      <c r="S323" s="7">
        <v>2.0300364987223523E-3</v>
      </c>
      <c r="U323" s="7">
        <v>29.502487562189057</v>
      </c>
      <c r="V323" s="7">
        <v>3.7369177101116528E-3</v>
      </c>
    </row>
    <row r="324" spans="1:22" x14ac:dyDescent="0.35">
      <c r="A324" s="3">
        <v>2013</v>
      </c>
      <c r="B324" s="13" t="s">
        <v>24</v>
      </c>
      <c r="C324" s="13" t="s">
        <v>49</v>
      </c>
      <c r="D324" s="13">
        <v>1997</v>
      </c>
      <c r="E324" s="14">
        <v>16</v>
      </c>
      <c r="F324" s="13">
        <v>50</v>
      </c>
      <c r="G324" s="13">
        <v>13</v>
      </c>
      <c r="H324" s="13">
        <v>63</v>
      </c>
      <c r="I324" s="13" t="b">
        <v>1</v>
      </c>
      <c r="J324" s="4">
        <v>0.206349206349206</v>
      </c>
      <c r="K324">
        <f t="shared" ref="K324:K387" si="25">H324/$H$1</f>
        <v>6.4635935528219233E-4</v>
      </c>
      <c r="L324">
        <f t="shared" ref="L324:L387" si="26">SQRT(K324)</f>
        <v>2.5423598393661592E-2</v>
      </c>
      <c r="M324">
        <f t="shared" ref="M324:M387" si="27">J324*L324</f>
        <v>5.2461393510730182E-3</v>
      </c>
      <c r="N324">
        <f t="shared" ref="N324:N387" si="28">L324</f>
        <v>2.5423598393661592E-2</v>
      </c>
      <c r="O324">
        <f t="shared" ref="O324:O387" si="29">E324*L324</f>
        <v>0.40677757429858546</v>
      </c>
      <c r="Q324" s="7">
        <v>298</v>
      </c>
      <c r="R324" s="7">
        <v>4.8029089280686339E-3</v>
      </c>
      <c r="S324" s="7">
        <v>1.1148340091814875E-3</v>
      </c>
      <c r="U324" s="7">
        <v>29.601990049751247</v>
      </c>
      <c r="V324" s="7">
        <v>3.7489125923057596E-3</v>
      </c>
    </row>
    <row r="325" spans="1:22" x14ac:dyDescent="0.35">
      <c r="A325" s="24">
        <v>2017</v>
      </c>
      <c r="B325" s="17" t="s">
        <v>79</v>
      </c>
      <c r="C325" s="17" t="s">
        <v>81</v>
      </c>
      <c r="D325" s="17">
        <v>1999</v>
      </c>
      <c r="E325" s="17">
        <v>18</v>
      </c>
      <c r="F325" s="17">
        <v>50</v>
      </c>
      <c r="G325" s="17">
        <v>13</v>
      </c>
      <c r="H325" s="17">
        <v>63</v>
      </c>
      <c r="I325" s="17" t="b">
        <v>1</v>
      </c>
      <c r="J325" s="25">
        <v>0.206349206349206</v>
      </c>
      <c r="K325">
        <f t="shared" si="25"/>
        <v>6.4635935528219233E-4</v>
      </c>
      <c r="L325">
        <f t="shared" si="26"/>
        <v>2.5423598393661592E-2</v>
      </c>
      <c r="M325">
        <f t="shared" si="27"/>
        <v>5.2461393510730182E-3</v>
      </c>
      <c r="N325">
        <f t="shared" si="28"/>
        <v>2.5423598393661592E-2</v>
      </c>
      <c r="O325">
        <f t="shared" si="29"/>
        <v>0.45762477108590865</v>
      </c>
      <c r="Q325" s="7">
        <v>299</v>
      </c>
      <c r="R325" s="7">
        <v>4.7820939297055984E-3</v>
      </c>
      <c r="S325" s="7">
        <v>1.135649007544523E-3</v>
      </c>
      <c r="U325" s="7">
        <v>29.701492537313435</v>
      </c>
      <c r="V325" s="7">
        <v>3.7530404776624413E-3</v>
      </c>
    </row>
    <row r="326" spans="1:22" x14ac:dyDescent="0.35">
      <c r="A326" s="5">
        <v>2017</v>
      </c>
      <c r="B326" s="14" t="s">
        <v>30</v>
      </c>
      <c r="C326" s="14" t="s">
        <v>124</v>
      </c>
      <c r="D326" s="14">
        <v>1997</v>
      </c>
      <c r="E326" s="14">
        <v>20</v>
      </c>
      <c r="F326" s="14">
        <v>77</v>
      </c>
      <c r="G326" s="14">
        <v>20</v>
      </c>
      <c r="H326" s="14">
        <v>97</v>
      </c>
      <c r="I326" s="14" t="b">
        <v>1</v>
      </c>
      <c r="J326" s="6">
        <v>0.20618556701030899</v>
      </c>
      <c r="K326">
        <f t="shared" si="25"/>
        <v>9.9518821368845488E-4</v>
      </c>
      <c r="L326">
        <f t="shared" si="26"/>
        <v>3.1546603837631318E-2</v>
      </c>
      <c r="M326">
        <f t="shared" si="27"/>
        <v>6.5044543995116024E-3</v>
      </c>
      <c r="N326">
        <f t="shared" si="28"/>
        <v>3.1546603837631318E-2</v>
      </c>
      <c r="O326">
        <f t="shared" si="29"/>
        <v>0.6309320767526263</v>
      </c>
      <c r="Q326" s="7">
        <v>300</v>
      </c>
      <c r="R326" s="7">
        <v>7.4210984126619932E-3</v>
      </c>
      <c r="S326" s="7">
        <v>1.8132404421152366E-3</v>
      </c>
      <c r="U326" s="7">
        <v>29.800995024875625</v>
      </c>
      <c r="V326" s="7">
        <v>3.7530404776624413E-3</v>
      </c>
    </row>
    <row r="327" spans="1:22" x14ac:dyDescent="0.35">
      <c r="A327" s="24">
        <v>2017</v>
      </c>
      <c r="B327" s="17" t="s">
        <v>24</v>
      </c>
      <c r="C327" s="17" t="s">
        <v>116</v>
      </c>
      <c r="D327" s="17">
        <v>1998</v>
      </c>
      <c r="E327" s="17">
        <v>19</v>
      </c>
      <c r="F327" s="17">
        <v>104</v>
      </c>
      <c r="G327" s="17">
        <v>27</v>
      </c>
      <c r="H327" s="17">
        <v>131</v>
      </c>
      <c r="I327" s="17" t="b">
        <v>1</v>
      </c>
      <c r="J327" s="25">
        <v>0.206106870229008</v>
      </c>
      <c r="K327">
        <f t="shared" si="25"/>
        <v>1.3440170720947172E-3</v>
      </c>
      <c r="L327">
        <f t="shared" si="26"/>
        <v>3.6660838398688007E-2</v>
      </c>
      <c r="M327">
        <f t="shared" si="27"/>
        <v>7.5560506623250229E-3</v>
      </c>
      <c r="N327">
        <f t="shared" si="28"/>
        <v>3.6660838398688007E-2</v>
      </c>
      <c r="O327">
        <f t="shared" si="29"/>
        <v>0.69655592957507217</v>
      </c>
      <c r="Q327" s="7">
        <v>301</v>
      </c>
      <c r="R327" s="7">
        <v>6.3579716187442733E-3</v>
      </c>
      <c r="S327" s="7">
        <v>1.448194886962571E-3</v>
      </c>
      <c r="U327" s="7">
        <v>29.900497512437813</v>
      </c>
      <c r="V327" s="7">
        <v>3.7530404776624413E-3</v>
      </c>
    </row>
    <row r="328" spans="1:22" x14ac:dyDescent="0.35">
      <c r="A328" s="5">
        <v>2016</v>
      </c>
      <c r="B328" s="14" t="s">
        <v>42</v>
      </c>
      <c r="C328" s="14" t="s">
        <v>182</v>
      </c>
      <c r="D328" s="14">
        <v>1999</v>
      </c>
      <c r="E328" s="14">
        <v>17</v>
      </c>
      <c r="F328" s="14">
        <v>54</v>
      </c>
      <c r="G328" s="14">
        <v>14</v>
      </c>
      <c r="H328" s="14">
        <v>68</v>
      </c>
      <c r="I328" s="14" t="b">
        <v>1</v>
      </c>
      <c r="J328" s="6">
        <v>0.20588235294117599</v>
      </c>
      <c r="K328">
        <f t="shared" si="25"/>
        <v>6.9765771681252499E-4</v>
      </c>
      <c r="L328">
        <f t="shared" si="26"/>
        <v>2.6413211028054218E-2</v>
      </c>
      <c r="M328">
        <f t="shared" si="27"/>
        <v>5.4380140351876207E-3</v>
      </c>
      <c r="N328">
        <f t="shared" si="28"/>
        <v>2.6413211028054218E-2</v>
      </c>
      <c r="O328">
        <f t="shared" si="29"/>
        <v>0.4490245874769217</v>
      </c>
      <c r="Q328" s="7">
        <v>302</v>
      </c>
      <c r="R328" s="7">
        <v>3.9818889358886117E-3</v>
      </c>
      <c r="S328" s="7">
        <v>9.041593907916463E-4</v>
      </c>
      <c r="U328" s="7">
        <v>30.000000000000004</v>
      </c>
      <c r="V328" s="7">
        <v>3.7774593861727239E-3</v>
      </c>
    </row>
    <row r="329" spans="1:22" x14ac:dyDescent="0.35">
      <c r="A329" s="3">
        <v>2015</v>
      </c>
      <c r="B329" s="13" t="s">
        <v>104</v>
      </c>
      <c r="C329" s="13" t="s">
        <v>140</v>
      </c>
      <c r="D329" s="13">
        <v>1998</v>
      </c>
      <c r="E329" s="17">
        <v>17</v>
      </c>
      <c r="F329" s="13">
        <v>85</v>
      </c>
      <c r="G329" s="13">
        <v>22</v>
      </c>
      <c r="H329" s="13">
        <v>107</v>
      </c>
      <c r="I329" s="13" t="b">
        <v>1</v>
      </c>
      <c r="J329" s="4">
        <v>0.20560747663551401</v>
      </c>
      <c r="K329">
        <f t="shared" si="25"/>
        <v>1.0977849367491202E-3</v>
      </c>
      <c r="L329">
        <f t="shared" si="26"/>
        <v>3.3132837740663265E-2</v>
      </c>
      <c r="M329">
        <f t="shared" si="27"/>
        <v>6.8123591616316989E-3</v>
      </c>
      <c r="N329">
        <f t="shared" si="28"/>
        <v>3.3132837740663265E-2</v>
      </c>
      <c r="O329">
        <f t="shared" si="29"/>
        <v>0.56325824159127547</v>
      </c>
      <c r="Q329" s="7">
        <v>303</v>
      </c>
      <c r="R329" s="7">
        <v>3.9818889358886117E-3</v>
      </c>
      <c r="S329" s="7">
        <v>9.041593907916463E-4</v>
      </c>
      <c r="U329" s="7">
        <v>30.099502487562191</v>
      </c>
      <c r="V329" s="7">
        <v>3.7852560082677809E-3</v>
      </c>
    </row>
    <row r="330" spans="1:22" x14ac:dyDescent="0.35">
      <c r="A330" s="3">
        <v>2016</v>
      </c>
      <c r="B330" s="13" t="s">
        <v>24</v>
      </c>
      <c r="C330" s="13" t="s">
        <v>41</v>
      </c>
      <c r="D330" s="13">
        <v>1998</v>
      </c>
      <c r="E330" s="14">
        <v>18</v>
      </c>
      <c r="F330" s="13">
        <v>117</v>
      </c>
      <c r="G330" s="13">
        <v>30</v>
      </c>
      <c r="H330" s="13">
        <v>147</v>
      </c>
      <c r="I330" s="13" t="b">
        <v>1</v>
      </c>
      <c r="J330" s="4">
        <v>0.20408163265306101</v>
      </c>
      <c r="K330">
        <f t="shared" si="25"/>
        <v>1.5081718289917819E-3</v>
      </c>
      <c r="L330">
        <f t="shared" si="26"/>
        <v>3.883518802570398E-2</v>
      </c>
      <c r="M330">
        <f t="shared" si="27"/>
        <v>7.9255485766742736E-3</v>
      </c>
      <c r="N330">
        <f t="shared" si="28"/>
        <v>3.883518802570398E-2</v>
      </c>
      <c r="O330">
        <f t="shared" si="29"/>
        <v>0.6990333844626716</v>
      </c>
      <c r="Q330" s="7">
        <v>304</v>
      </c>
      <c r="R330" s="7">
        <v>3.9645569861401012E-3</v>
      </c>
      <c r="S330" s="7">
        <v>9.2149134054015681E-4</v>
      </c>
      <c r="U330" s="7">
        <v>30.199004975124382</v>
      </c>
      <c r="V330" s="7">
        <v>3.7993578849070328E-3</v>
      </c>
    </row>
    <row r="331" spans="1:22" x14ac:dyDescent="0.35">
      <c r="A331" s="24">
        <v>2017</v>
      </c>
      <c r="B331" s="17" t="s">
        <v>269</v>
      </c>
      <c r="C331" s="17" t="s">
        <v>270</v>
      </c>
      <c r="D331" s="17">
        <v>1997</v>
      </c>
      <c r="E331" s="17">
        <v>20</v>
      </c>
      <c r="F331" s="17">
        <v>43</v>
      </c>
      <c r="G331" s="17">
        <v>11</v>
      </c>
      <c r="H331" s="17">
        <v>54</v>
      </c>
      <c r="I331" s="17" t="b">
        <v>1</v>
      </c>
      <c r="J331" s="25">
        <v>0.203703703703704</v>
      </c>
      <c r="K331">
        <f t="shared" si="25"/>
        <v>5.540223045275934E-4</v>
      </c>
      <c r="L331">
        <f t="shared" si="26"/>
        <v>2.3537678401397054E-2</v>
      </c>
      <c r="M331">
        <f t="shared" si="27"/>
        <v>4.7947122669512584E-3</v>
      </c>
      <c r="N331">
        <f t="shared" si="28"/>
        <v>2.3537678401397054E-2</v>
      </c>
      <c r="O331">
        <f t="shared" si="29"/>
        <v>0.47075356802794111</v>
      </c>
      <c r="Q331" s="7">
        <v>305</v>
      </c>
      <c r="R331" s="7">
        <v>3.9558910112658463E-3</v>
      </c>
      <c r="S331" s="7">
        <v>9.3015731541441164E-4</v>
      </c>
      <c r="U331" s="7">
        <v>30.298507462686569</v>
      </c>
      <c r="V331" s="7">
        <v>3.7993578849070328E-3</v>
      </c>
    </row>
    <row r="332" spans="1:22" x14ac:dyDescent="0.35">
      <c r="A332" s="5">
        <v>2015</v>
      </c>
      <c r="B332" s="14" t="s">
        <v>30</v>
      </c>
      <c r="C332" s="14" t="s">
        <v>47</v>
      </c>
      <c r="D332" s="14">
        <v>1998</v>
      </c>
      <c r="E332" s="14">
        <v>17</v>
      </c>
      <c r="F332" s="14">
        <v>90</v>
      </c>
      <c r="G332" s="14">
        <v>23</v>
      </c>
      <c r="H332" s="14">
        <v>113</v>
      </c>
      <c r="I332" s="14" t="b">
        <v>1</v>
      </c>
      <c r="J332" s="6">
        <v>0.20353982300885001</v>
      </c>
      <c r="K332">
        <f t="shared" si="25"/>
        <v>1.1593429705855196E-3</v>
      </c>
      <c r="L332">
        <f t="shared" si="26"/>
        <v>3.4049125841723447E-2</v>
      </c>
      <c r="M332">
        <f t="shared" si="27"/>
        <v>6.9303530474304513E-3</v>
      </c>
      <c r="N332">
        <f t="shared" si="28"/>
        <v>3.4049125841723447E-2</v>
      </c>
      <c r="O332">
        <f t="shared" si="29"/>
        <v>0.57883513930929864</v>
      </c>
      <c r="Q332" s="7">
        <v>306</v>
      </c>
      <c r="R332" s="7">
        <v>7.189373526355838E-3</v>
      </c>
      <c r="S332" s="7">
        <v>1.6286487249727241E-3</v>
      </c>
      <c r="U332" s="7">
        <v>30.39800995024876</v>
      </c>
      <c r="V332" s="7">
        <v>3.8058170286580056E-3</v>
      </c>
    </row>
    <row r="333" spans="1:22" x14ac:dyDescent="0.35">
      <c r="A333" s="3">
        <v>2015</v>
      </c>
      <c r="B333" s="13" t="s">
        <v>30</v>
      </c>
      <c r="C333" s="13" t="s">
        <v>50</v>
      </c>
      <c r="D333" s="13">
        <v>1998</v>
      </c>
      <c r="E333" s="17">
        <v>17</v>
      </c>
      <c r="F333" s="13">
        <v>188</v>
      </c>
      <c r="G333" s="13">
        <v>48</v>
      </c>
      <c r="H333" s="13">
        <v>236</v>
      </c>
      <c r="I333" s="13" t="b">
        <v>1</v>
      </c>
      <c r="J333" s="4">
        <v>0.20338983050847501</v>
      </c>
      <c r="K333">
        <f t="shared" si="25"/>
        <v>2.4212826642317042E-3</v>
      </c>
      <c r="L333">
        <f t="shared" si="26"/>
        <v>4.9206530707129763E-2</v>
      </c>
      <c r="M333">
        <f t="shared" si="27"/>
        <v>1.0008107940433194E-2</v>
      </c>
      <c r="N333">
        <f t="shared" si="28"/>
        <v>4.9206530707129763E-2</v>
      </c>
      <c r="O333">
        <f t="shared" si="29"/>
        <v>0.83651102202120597</v>
      </c>
      <c r="Q333" s="7">
        <v>307</v>
      </c>
      <c r="R333" s="7">
        <v>6.3820094043623501E-3</v>
      </c>
      <c r="S333" s="7">
        <v>1.3947552397874071E-3</v>
      </c>
      <c r="U333" s="7">
        <v>30.497512437810947</v>
      </c>
      <c r="V333" s="7">
        <v>3.8058170286580056E-3</v>
      </c>
    </row>
    <row r="334" spans="1:22" x14ac:dyDescent="0.35">
      <c r="A334" s="3">
        <v>2013</v>
      </c>
      <c r="B334" s="13" t="s">
        <v>104</v>
      </c>
      <c r="C334" s="13" t="s">
        <v>140</v>
      </c>
      <c r="D334" s="13">
        <v>1997</v>
      </c>
      <c r="E334" s="14">
        <v>16</v>
      </c>
      <c r="F334" s="13">
        <v>94</v>
      </c>
      <c r="G334" s="13">
        <v>24</v>
      </c>
      <c r="H334" s="13">
        <v>118</v>
      </c>
      <c r="I334" s="13" t="b">
        <v>1</v>
      </c>
      <c r="J334" s="4">
        <v>0.20338983050847501</v>
      </c>
      <c r="K334">
        <f t="shared" si="25"/>
        <v>1.2106413321158521E-3</v>
      </c>
      <c r="L334">
        <f t="shared" si="26"/>
        <v>3.4794271541675539E-2</v>
      </c>
      <c r="M334">
        <f t="shared" si="27"/>
        <v>7.0768009915272434E-3</v>
      </c>
      <c r="N334">
        <f t="shared" si="28"/>
        <v>3.4794271541675539E-2</v>
      </c>
      <c r="O334">
        <f t="shared" si="29"/>
        <v>0.55670834466680863</v>
      </c>
      <c r="Q334" s="7">
        <v>308</v>
      </c>
      <c r="R334" s="7">
        <v>4.7929156842372251E-3</v>
      </c>
      <c r="S334" s="7">
        <v>1.0857658166484822E-3</v>
      </c>
      <c r="U334" s="7">
        <v>30.597014925373138</v>
      </c>
      <c r="V334" s="7">
        <v>3.8183156403934788E-3</v>
      </c>
    </row>
    <row r="335" spans="1:22" x14ac:dyDescent="0.35">
      <c r="A335" s="3">
        <v>2014</v>
      </c>
      <c r="B335" s="13" t="s">
        <v>24</v>
      </c>
      <c r="C335" s="13" t="s">
        <v>116</v>
      </c>
      <c r="D335" s="13">
        <v>1997</v>
      </c>
      <c r="E335" s="17">
        <v>17</v>
      </c>
      <c r="F335" s="13">
        <v>98</v>
      </c>
      <c r="G335" s="13">
        <v>25</v>
      </c>
      <c r="H335" s="13">
        <v>123</v>
      </c>
      <c r="I335" s="13" t="b">
        <v>1</v>
      </c>
      <c r="J335" s="4">
        <v>0.203252032520325</v>
      </c>
      <c r="K335">
        <f t="shared" si="25"/>
        <v>1.2619396936461849E-3</v>
      </c>
      <c r="L335">
        <f t="shared" si="26"/>
        <v>3.5523790530378158E-2</v>
      </c>
      <c r="M335">
        <f t="shared" si="27"/>
        <v>7.2202826281256346E-3</v>
      </c>
      <c r="N335">
        <f t="shared" si="28"/>
        <v>3.5523790530378158E-2</v>
      </c>
      <c r="O335">
        <f t="shared" si="29"/>
        <v>0.60390443901642865</v>
      </c>
      <c r="Q335" s="7">
        <v>309</v>
      </c>
      <c r="R335" s="7">
        <v>4.7929156842372251E-3</v>
      </c>
      <c r="S335" s="7">
        <v>1.0857658166484822E-3</v>
      </c>
      <c r="U335" s="7">
        <v>30.696517412935325</v>
      </c>
      <c r="V335" s="7">
        <v>3.821641699944341E-3</v>
      </c>
    </row>
    <row r="336" spans="1:22" x14ac:dyDescent="0.35">
      <c r="A336" s="3">
        <v>2015</v>
      </c>
      <c r="B336" s="13" t="s">
        <v>30</v>
      </c>
      <c r="C336" s="13" t="s">
        <v>194</v>
      </c>
      <c r="D336" s="13">
        <v>1998</v>
      </c>
      <c r="E336" s="14">
        <v>17</v>
      </c>
      <c r="F336" s="13">
        <v>55</v>
      </c>
      <c r="G336" s="13">
        <v>14</v>
      </c>
      <c r="H336" s="13">
        <v>69</v>
      </c>
      <c r="I336" s="13" t="b">
        <v>1</v>
      </c>
      <c r="J336" s="4">
        <v>0.202898550724638</v>
      </c>
      <c r="K336">
        <f t="shared" si="25"/>
        <v>7.0791738911859159E-4</v>
      </c>
      <c r="L336">
        <f t="shared" si="26"/>
        <v>2.6606716992492545E-2</v>
      </c>
      <c r="M336">
        <f t="shared" si="27"/>
        <v>5.3984643173173369E-3</v>
      </c>
      <c r="N336">
        <f t="shared" si="28"/>
        <v>2.6606716992492545E-2</v>
      </c>
      <c r="O336">
        <f t="shared" si="29"/>
        <v>0.45231418887237329</v>
      </c>
      <c r="Q336" s="7">
        <v>310</v>
      </c>
      <c r="R336" s="7">
        <v>4.1598597881837554E-3</v>
      </c>
      <c r="S336" s="7">
        <v>9.3122773234089948E-4</v>
      </c>
      <c r="U336" s="7">
        <v>30.796019900497516</v>
      </c>
      <c r="V336" s="7">
        <v>3.821641699944341E-3</v>
      </c>
    </row>
    <row r="337" spans="1:22" x14ac:dyDescent="0.35">
      <c r="A337" s="24">
        <v>2016</v>
      </c>
      <c r="B337" s="17" t="s">
        <v>30</v>
      </c>
      <c r="C337" s="17" t="s">
        <v>47</v>
      </c>
      <c r="D337" s="17">
        <v>2000</v>
      </c>
      <c r="E337" s="17">
        <v>16</v>
      </c>
      <c r="F337" s="17">
        <v>118</v>
      </c>
      <c r="G337" s="17">
        <v>30</v>
      </c>
      <c r="H337" s="17">
        <v>148</v>
      </c>
      <c r="I337" s="17" t="b">
        <v>1</v>
      </c>
      <c r="J337" s="25">
        <v>0.20270270270270299</v>
      </c>
      <c r="K337">
        <f t="shared" si="25"/>
        <v>1.5184315012978485E-3</v>
      </c>
      <c r="L337">
        <f t="shared" si="26"/>
        <v>3.8967056615785707E-2</v>
      </c>
      <c r="M337">
        <f t="shared" si="27"/>
        <v>7.8987276923890067E-3</v>
      </c>
      <c r="N337">
        <f t="shared" si="28"/>
        <v>3.8967056615785707E-2</v>
      </c>
      <c r="O337">
        <f t="shared" si="29"/>
        <v>0.62347290585257131</v>
      </c>
      <c r="Q337" s="7">
        <v>311</v>
      </c>
      <c r="R337" s="7">
        <v>6.5888448850547499E-3</v>
      </c>
      <c r="S337" s="7">
        <v>1.4467860275777667E-3</v>
      </c>
      <c r="U337" s="7">
        <v>30.895522388059703</v>
      </c>
      <c r="V337" s="7">
        <v>3.824611301124466E-3</v>
      </c>
    </row>
    <row r="338" spans="1:22" x14ac:dyDescent="0.35">
      <c r="A338" s="5">
        <v>2014</v>
      </c>
      <c r="B338" s="14" t="s">
        <v>52</v>
      </c>
      <c r="C338" s="14" t="s">
        <v>208</v>
      </c>
      <c r="D338" s="14">
        <v>1998</v>
      </c>
      <c r="E338" s="14">
        <v>16</v>
      </c>
      <c r="F338" s="14">
        <v>67</v>
      </c>
      <c r="G338" s="14">
        <v>17</v>
      </c>
      <c r="H338" s="14">
        <v>84</v>
      </c>
      <c r="I338" s="14" t="b">
        <v>1</v>
      </c>
      <c r="J338" s="6">
        <v>0.202380952380952</v>
      </c>
      <c r="K338">
        <f t="shared" si="25"/>
        <v>8.6181247370958967E-4</v>
      </c>
      <c r="L338">
        <f t="shared" si="26"/>
        <v>2.9356642752698912E-2</v>
      </c>
      <c r="M338">
        <f t="shared" si="27"/>
        <v>5.9412253189985781E-3</v>
      </c>
      <c r="N338">
        <f t="shared" si="28"/>
        <v>2.9356642752698912E-2</v>
      </c>
      <c r="O338">
        <f t="shared" si="29"/>
        <v>0.4697062840431826</v>
      </c>
      <c r="Q338" s="7">
        <v>312</v>
      </c>
      <c r="R338" s="7">
        <v>4.3479377270252027E-3</v>
      </c>
      <c r="S338" s="7">
        <v>9.4033996645029143E-4</v>
      </c>
      <c r="U338" s="7">
        <v>30.995024875621894</v>
      </c>
      <c r="V338" s="7">
        <v>3.8284036781604199E-3</v>
      </c>
    </row>
    <row r="339" spans="1:22" x14ac:dyDescent="0.35">
      <c r="A339" s="24">
        <v>2017</v>
      </c>
      <c r="B339" s="17" t="s">
        <v>104</v>
      </c>
      <c r="C339" s="17" t="s">
        <v>140</v>
      </c>
      <c r="D339" s="17">
        <v>1998</v>
      </c>
      <c r="E339" s="17">
        <v>19</v>
      </c>
      <c r="F339" s="17">
        <v>67</v>
      </c>
      <c r="G339" s="17">
        <v>17</v>
      </c>
      <c r="H339" s="17">
        <v>84</v>
      </c>
      <c r="I339" s="17" t="b">
        <v>1</v>
      </c>
      <c r="J339" s="25">
        <v>0.202380952380952</v>
      </c>
      <c r="K339">
        <f t="shared" si="25"/>
        <v>8.6181247370958967E-4</v>
      </c>
      <c r="L339">
        <f t="shared" si="26"/>
        <v>2.9356642752698912E-2</v>
      </c>
      <c r="M339">
        <f t="shared" si="27"/>
        <v>5.9412253189985781E-3</v>
      </c>
      <c r="N339">
        <f t="shared" si="28"/>
        <v>2.9356642752698912E-2</v>
      </c>
      <c r="O339">
        <f t="shared" si="29"/>
        <v>0.55777621230127938</v>
      </c>
      <c r="Q339" s="7">
        <v>313</v>
      </c>
      <c r="R339" s="7">
        <v>7.0892596265452103E-3</v>
      </c>
      <c r="S339" s="7">
        <v>1.585881599912773E-3</v>
      </c>
      <c r="U339" s="7">
        <v>31.094527363184081</v>
      </c>
      <c r="V339" s="7">
        <v>3.8284036781604199E-3</v>
      </c>
    </row>
    <row r="340" spans="1:22" x14ac:dyDescent="0.35">
      <c r="A340" s="5">
        <v>2015</v>
      </c>
      <c r="B340" s="14" t="s">
        <v>30</v>
      </c>
      <c r="C340" s="14" t="s">
        <v>132</v>
      </c>
      <c r="D340" s="14">
        <v>1998</v>
      </c>
      <c r="E340" s="14">
        <v>17</v>
      </c>
      <c r="F340" s="14">
        <v>83</v>
      </c>
      <c r="G340" s="14">
        <v>21</v>
      </c>
      <c r="H340" s="14">
        <v>104</v>
      </c>
      <c r="I340" s="14" t="b">
        <v>1</v>
      </c>
      <c r="J340" s="6">
        <v>0.20192307692307701</v>
      </c>
      <c r="K340">
        <f t="shared" si="25"/>
        <v>1.0670059198309206E-3</v>
      </c>
      <c r="L340">
        <f t="shared" si="26"/>
        <v>3.2665056556371072E-2</v>
      </c>
      <c r="M340">
        <f t="shared" si="27"/>
        <v>6.5958287277287772E-3</v>
      </c>
      <c r="N340">
        <f t="shared" si="28"/>
        <v>3.2665056556371072E-2</v>
      </c>
      <c r="O340">
        <f t="shared" si="29"/>
        <v>0.55530596145830824</v>
      </c>
      <c r="Q340" s="7">
        <v>314</v>
      </c>
      <c r="R340" s="7">
        <v>6.6884248321837248E-3</v>
      </c>
      <c r="S340" s="7">
        <v>1.4735937832848853E-3</v>
      </c>
      <c r="U340" s="7">
        <v>31.194029850746272</v>
      </c>
      <c r="V340" s="7">
        <v>3.8436867875434153E-3</v>
      </c>
    </row>
    <row r="341" spans="1:22" x14ac:dyDescent="0.35">
      <c r="A341" s="3">
        <v>2016</v>
      </c>
      <c r="B341" s="13" t="s">
        <v>30</v>
      </c>
      <c r="C341" s="13" t="s">
        <v>185</v>
      </c>
      <c r="D341" s="13">
        <v>2000</v>
      </c>
      <c r="E341" s="17">
        <v>16</v>
      </c>
      <c r="F341" s="13">
        <v>83</v>
      </c>
      <c r="G341" s="13">
        <v>21</v>
      </c>
      <c r="H341" s="13">
        <v>104</v>
      </c>
      <c r="I341" s="13" t="b">
        <v>1</v>
      </c>
      <c r="J341" s="4">
        <v>0.20192307692307701</v>
      </c>
      <c r="K341">
        <f t="shared" si="25"/>
        <v>1.0670059198309206E-3</v>
      </c>
      <c r="L341">
        <f t="shared" si="26"/>
        <v>3.2665056556371072E-2</v>
      </c>
      <c r="M341">
        <f t="shared" si="27"/>
        <v>6.5958287277287772E-3</v>
      </c>
      <c r="N341">
        <f t="shared" si="28"/>
        <v>3.2665056556371072E-2</v>
      </c>
      <c r="O341">
        <f t="shared" si="29"/>
        <v>0.52264090490193715</v>
      </c>
      <c r="Q341" s="7">
        <v>315</v>
      </c>
      <c r="R341" s="7">
        <v>5.0984975922141402E-3</v>
      </c>
      <c r="S341" s="7">
        <v>1.1186334921791784E-3</v>
      </c>
      <c r="U341" s="7">
        <v>31.293532338308459</v>
      </c>
      <c r="V341" s="7">
        <v>3.8496138331420089E-3</v>
      </c>
    </row>
    <row r="342" spans="1:22" x14ac:dyDescent="0.35">
      <c r="A342" s="3">
        <v>2017</v>
      </c>
      <c r="B342" s="13" t="s">
        <v>30</v>
      </c>
      <c r="C342" s="13" t="s">
        <v>72</v>
      </c>
      <c r="D342" s="13">
        <v>1998</v>
      </c>
      <c r="E342" s="14">
        <v>19</v>
      </c>
      <c r="F342" s="13">
        <v>83</v>
      </c>
      <c r="G342" s="13">
        <v>21</v>
      </c>
      <c r="H342" s="13">
        <v>104</v>
      </c>
      <c r="I342" s="13" t="b">
        <v>1</v>
      </c>
      <c r="J342" s="4">
        <v>0.20192307692307701</v>
      </c>
      <c r="K342">
        <f t="shared" si="25"/>
        <v>1.0670059198309206E-3</v>
      </c>
      <c r="L342">
        <f t="shared" si="26"/>
        <v>3.2665056556371072E-2</v>
      </c>
      <c r="M342">
        <f t="shared" si="27"/>
        <v>6.5958287277287772E-3</v>
      </c>
      <c r="N342">
        <f t="shared" si="28"/>
        <v>3.2665056556371072E-2</v>
      </c>
      <c r="O342">
        <f t="shared" si="29"/>
        <v>0.62063607457105041</v>
      </c>
      <c r="Q342" s="7">
        <v>316</v>
      </c>
      <c r="R342" s="7">
        <v>4.4903484904847534E-3</v>
      </c>
      <c r="S342" s="7">
        <v>9.8809743251017379E-4</v>
      </c>
      <c r="U342" s="7">
        <v>31.39303482587065</v>
      </c>
      <c r="V342" s="7">
        <v>3.85225689135462E-3</v>
      </c>
    </row>
    <row r="343" spans="1:22" x14ac:dyDescent="0.35">
      <c r="A343" s="24">
        <v>2016</v>
      </c>
      <c r="B343" s="17" t="s">
        <v>30</v>
      </c>
      <c r="C343" s="17" t="s">
        <v>50</v>
      </c>
      <c r="D343" s="17">
        <v>1997</v>
      </c>
      <c r="E343" s="17">
        <v>19</v>
      </c>
      <c r="F343" s="17">
        <v>99</v>
      </c>
      <c r="G343" s="17">
        <v>25</v>
      </c>
      <c r="H343" s="17">
        <v>124</v>
      </c>
      <c r="I343" s="17" t="b">
        <v>1</v>
      </c>
      <c r="J343" s="25">
        <v>0.20161290322580599</v>
      </c>
      <c r="K343">
        <f t="shared" si="25"/>
        <v>1.2721993659522515E-3</v>
      </c>
      <c r="L343">
        <f t="shared" si="26"/>
        <v>3.5667903862608069E-2</v>
      </c>
      <c r="M343">
        <f t="shared" si="27"/>
        <v>7.1911096497193523E-3</v>
      </c>
      <c r="N343">
        <f t="shared" si="28"/>
        <v>3.5667903862608069E-2</v>
      </c>
      <c r="O343">
        <f t="shared" si="29"/>
        <v>0.67769017338955329</v>
      </c>
      <c r="Q343" s="7">
        <v>317</v>
      </c>
      <c r="R343" s="7">
        <v>5.5494271867827221E-3</v>
      </c>
      <c r="S343" s="7">
        <v>1.1436425901850851E-3</v>
      </c>
      <c r="U343" s="7">
        <v>31.492537313432837</v>
      </c>
      <c r="V343" s="7">
        <v>3.85225689135462E-3</v>
      </c>
    </row>
    <row r="344" spans="1:22" x14ac:dyDescent="0.35">
      <c r="A344" s="3">
        <v>2014</v>
      </c>
      <c r="B344" s="13" t="s">
        <v>30</v>
      </c>
      <c r="C344" s="13" t="s">
        <v>127</v>
      </c>
      <c r="D344" s="13">
        <v>1998</v>
      </c>
      <c r="E344" s="14">
        <v>16</v>
      </c>
      <c r="F344" s="13">
        <v>103</v>
      </c>
      <c r="G344" s="13">
        <v>26</v>
      </c>
      <c r="H344" s="13">
        <v>129</v>
      </c>
      <c r="I344" s="13" t="b">
        <v>1</v>
      </c>
      <c r="J344" s="4">
        <v>0.201550387596899</v>
      </c>
      <c r="K344">
        <f t="shared" si="25"/>
        <v>1.3234977274825842E-3</v>
      </c>
      <c r="L344">
        <f t="shared" si="26"/>
        <v>3.6379908294037581E-2</v>
      </c>
      <c r="M344">
        <f t="shared" si="27"/>
        <v>7.3323846174029152E-3</v>
      </c>
      <c r="N344">
        <f t="shared" si="28"/>
        <v>3.6379908294037581E-2</v>
      </c>
      <c r="O344">
        <f t="shared" si="29"/>
        <v>0.5820785327046013</v>
      </c>
      <c r="Q344" s="7">
        <v>318</v>
      </c>
      <c r="R344" s="7">
        <v>4.8137996234425074E-3</v>
      </c>
      <c r="S344" s="7">
        <v>1.026583870407387E-3</v>
      </c>
      <c r="U344" s="7">
        <v>31.592039800995028</v>
      </c>
      <c r="V344" s="7">
        <v>3.884295739419744E-3</v>
      </c>
    </row>
    <row r="345" spans="1:22" x14ac:dyDescent="0.35">
      <c r="A345" s="3">
        <v>2016</v>
      </c>
      <c r="B345" s="13" t="s">
        <v>24</v>
      </c>
      <c r="C345" s="13" t="s">
        <v>41</v>
      </c>
      <c r="D345" s="13">
        <v>1999</v>
      </c>
      <c r="E345" s="17">
        <v>17</v>
      </c>
      <c r="F345" s="13">
        <v>155</v>
      </c>
      <c r="G345" s="13">
        <v>39</v>
      </c>
      <c r="H345" s="13">
        <v>194</v>
      </c>
      <c r="I345" s="13" t="b">
        <v>1</v>
      </c>
      <c r="J345" s="4">
        <v>0.201030927835052</v>
      </c>
      <c r="K345">
        <f t="shared" si="25"/>
        <v>1.9903764273769098E-3</v>
      </c>
      <c r="L345">
        <f t="shared" si="26"/>
        <v>4.4613634993989335E-2</v>
      </c>
      <c r="M345">
        <f t="shared" si="27"/>
        <v>8.9687204369360198E-3</v>
      </c>
      <c r="N345">
        <f t="shared" si="28"/>
        <v>4.4613634993989335E-2</v>
      </c>
      <c r="O345">
        <f t="shared" si="29"/>
        <v>0.75843179489781865</v>
      </c>
      <c r="Q345" s="7">
        <v>319</v>
      </c>
      <c r="R345" s="7">
        <v>4.9676337867221544E-3</v>
      </c>
      <c r="S345" s="7">
        <v>1.0456090140582254E-3</v>
      </c>
      <c r="U345" s="7">
        <v>31.691542288557216</v>
      </c>
      <c r="V345" s="7">
        <v>3.884295739419744E-3</v>
      </c>
    </row>
    <row r="346" spans="1:22" x14ac:dyDescent="0.35">
      <c r="A346" s="5">
        <v>2017</v>
      </c>
      <c r="B346" s="14" t="s">
        <v>26</v>
      </c>
      <c r="C346" s="14" t="s">
        <v>27</v>
      </c>
      <c r="D346" s="14">
        <v>1997</v>
      </c>
      <c r="E346" s="14">
        <v>20</v>
      </c>
      <c r="F346" s="14">
        <v>155</v>
      </c>
      <c r="G346" s="14">
        <v>39</v>
      </c>
      <c r="H346" s="14">
        <v>194</v>
      </c>
      <c r="I346" s="14" t="b">
        <v>1</v>
      </c>
      <c r="J346" s="6">
        <v>0.201030927835052</v>
      </c>
      <c r="K346">
        <f t="shared" si="25"/>
        <v>1.9903764273769098E-3</v>
      </c>
      <c r="L346">
        <f t="shared" si="26"/>
        <v>4.4613634993989335E-2</v>
      </c>
      <c r="M346">
        <f t="shared" si="27"/>
        <v>8.9687204369360198E-3</v>
      </c>
      <c r="N346">
        <f t="shared" si="28"/>
        <v>4.4613634993989335E-2</v>
      </c>
      <c r="O346">
        <f t="shared" si="29"/>
        <v>0.89227269987978675</v>
      </c>
      <c r="Q346" s="7">
        <v>320</v>
      </c>
      <c r="R346" s="7">
        <v>4.1778865520987803E-3</v>
      </c>
      <c r="S346" s="7">
        <v>8.6912145892494366E-4</v>
      </c>
      <c r="U346" s="7">
        <v>31.791044776119406</v>
      </c>
      <c r="V346" s="7">
        <v>3.884295739419744E-3</v>
      </c>
    </row>
    <row r="347" spans="1:22" x14ac:dyDescent="0.35">
      <c r="A347" s="3">
        <v>2014</v>
      </c>
      <c r="B347" s="13" t="s">
        <v>104</v>
      </c>
      <c r="C347" s="13" t="s">
        <v>140</v>
      </c>
      <c r="D347" s="13">
        <v>1998</v>
      </c>
      <c r="E347" s="17">
        <v>16</v>
      </c>
      <c r="F347" s="13">
        <v>100</v>
      </c>
      <c r="G347" s="13">
        <v>25</v>
      </c>
      <c r="H347" s="13">
        <v>125</v>
      </c>
      <c r="I347" s="13" t="b">
        <v>1</v>
      </c>
      <c r="J347" s="4">
        <v>0.2</v>
      </c>
      <c r="K347">
        <f t="shared" si="25"/>
        <v>1.2824590382583181E-3</v>
      </c>
      <c r="L347">
        <f t="shared" si="26"/>
        <v>3.5811437254853626E-2</v>
      </c>
      <c r="M347">
        <f t="shared" si="27"/>
        <v>7.1622874509707259E-3</v>
      </c>
      <c r="N347">
        <f t="shared" si="28"/>
        <v>3.5811437254853626E-2</v>
      </c>
      <c r="O347">
        <f t="shared" si="29"/>
        <v>0.57298299607765801</v>
      </c>
      <c r="Q347" s="7">
        <v>321</v>
      </c>
      <c r="R347" s="7">
        <v>6.0476364799345473E-3</v>
      </c>
      <c r="S347" s="7">
        <v>1.2320733449582896E-3</v>
      </c>
      <c r="U347" s="7">
        <v>31.890547263681594</v>
      </c>
      <c r="V347" s="7">
        <v>3.8999377184919409E-3</v>
      </c>
    </row>
    <row r="348" spans="1:22" x14ac:dyDescent="0.35">
      <c r="A348" s="3">
        <v>2017</v>
      </c>
      <c r="B348" s="13" t="s">
        <v>58</v>
      </c>
      <c r="C348" s="13" t="s">
        <v>64</v>
      </c>
      <c r="D348" s="13">
        <v>2001</v>
      </c>
      <c r="E348" s="14">
        <v>16</v>
      </c>
      <c r="F348" s="13">
        <v>80</v>
      </c>
      <c r="G348" s="13">
        <v>20</v>
      </c>
      <c r="H348" s="13">
        <v>100</v>
      </c>
      <c r="I348" s="13" t="b">
        <v>1</v>
      </c>
      <c r="J348" s="4">
        <v>0.2</v>
      </c>
      <c r="K348">
        <f t="shared" si="25"/>
        <v>1.0259672306066545E-3</v>
      </c>
      <c r="L348">
        <f t="shared" si="26"/>
        <v>3.2030723229528463E-2</v>
      </c>
      <c r="M348">
        <f t="shared" si="27"/>
        <v>6.4061446459056925E-3</v>
      </c>
      <c r="N348">
        <f t="shared" si="28"/>
        <v>3.2030723229528463E-2</v>
      </c>
      <c r="O348">
        <f t="shared" si="29"/>
        <v>0.5124915716724554</v>
      </c>
      <c r="Q348" s="7">
        <v>322</v>
      </c>
      <c r="R348" s="7">
        <v>4.3542455909762485E-3</v>
      </c>
      <c r="S348" s="7">
        <v>8.9189376009676975E-4</v>
      </c>
      <c r="U348" s="7">
        <v>31.990049751243784</v>
      </c>
      <c r="V348" s="7">
        <v>3.9148661724979095E-3</v>
      </c>
    </row>
    <row r="349" spans="1:22" x14ac:dyDescent="0.35">
      <c r="A349" s="3">
        <v>2016</v>
      </c>
      <c r="B349" s="13" t="s">
        <v>30</v>
      </c>
      <c r="C349" s="13" t="s">
        <v>132</v>
      </c>
      <c r="D349" s="13">
        <v>1998</v>
      </c>
      <c r="E349" s="17">
        <v>18</v>
      </c>
      <c r="F349" s="13">
        <v>76</v>
      </c>
      <c r="G349" s="13">
        <v>19</v>
      </c>
      <c r="H349" s="13">
        <v>95</v>
      </c>
      <c r="I349" s="13" t="b">
        <v>1</v>
      </c>
      <c r="J349" s="4">
        <v>0.2</v>
      </c>
      <c r="K349">
        <f t="shared" si="25"/>
        <v>9.7466886907632169E-4</v>
      </c>
      <c r="L349">
        <f t="shared" si="26"/>
        <v>3.1219687203370917E-2</v>
      </c>
      <c r="M349">
        <f t="shared" si="27"/>
        <v>6.2439374406741835E-3</v>
      </c>
      <c r="N349">
        <f t="shared" si="28"/>
        <v>3.1219687203370917E-2</v>
      </c>
      <c r="O349">
        <f t="shared" si="29"/>
        <v>0.56195436966067647</v>
      </c>
      <c r="Q349" s="7">
        <v>323</v>
      </c>
      <c r="R349" s="7">
        <v>4.373322852094047E-3</v>
      </c>
      <c r="S349" s="7">
        <v>8.7281649897897121E-4</v>
      </c>
      <c r="U349" s="7">
        <v>32.089552238805972</v>
      </c>
      <c r="V349" s="7">
        <v>3.9229464002328495E-3</v>
      </c>
    </row>
    <row r="350" spans="1:22" x14ac:dyDescent="0.35">
      <c r="A350" s="3">
        <v>2013</v>
      </c>
      <c r="B350" s="13" t="s">
        <v>24</v>
      </c>
      <c r="C350" s="13" t="s">
        <v>121</v>
      </c>
      <c r="D350" s="13">
        <v>1993</v>
      </c>
      <c r="E350" s="14">
        <v>20</v>
      </c>
      <c r="F350" s="13">
        <v>72</v>
      </c>
      <c r="G350" s="13">
        <v>18</v>
      </c>
      <c r="H350" s="13">
        <v>90</v>
      </c>
      <c r="I350" s="13" t="b">
        <v>1</v>
      </c>
      <c r="J350" s="4">
        <v>0.2</v>
      </c>
      <c r="K350">
        <f t="shared" si="25"/>
        <v>9.2337050754598903E-4</v>
      </c>
      <c r="L350">
        <f t="shared" si="26"/>
        <v>3.038701215233227E-2</v>
      </c>
      <c r="M350">
        <f t="shared" si="27"/>
        <v>6.0774024304664541E-3</v>
      </c>
      <c r="N350">
        <f t="shared" si="28"/>
        <v>3.038701215233227E-2</v>
      </c>
      <c r="O350">
        <f t="shared" si="29"/>
        <v>0.60774024304664542</v>
      </c>
      <c r="Q350" s="7">
        <v>324</v>
      </c>
      <c r="R350" s="7">
        <v>5.4502633388988338E-3</v>
      </c>
      <c r="S350" s="7">
        <v>1.0541910606127686E-3</v>
      </c>
      <c r="U350" s="7">
        <v>32.189054726368163</v>
      </c>
      <c r="V350" s="7">
        <v>3.9229464002328495E-3</v>
      </c>
    </row>
    <row r="351" spans="1:22" x14ac:dyDescent="0.35">
      <c r="A351" s="3">
        <v>2017</v>
      </c>
      <c r="B351" s="13" t="s">
        <v>67</v>
      </c>
      <c r="C351" s="13" t="s">
        <v>193</v>
      </c>
      <c r="D351" s="13">
        <v>2001</v>
      </c>
      <c r="E351" s="17">
        <v>16</v>
      </c>
      <c r="F351" s="13">
        <v>68</v>
      </c>
      <c r="G351" s="13">
        <v>17</v>
      </c>
      <c r="H351" s="13">
        <v>85</v>
      </c>
      <c r="I351" s="13" t="b">
        <v>1</v>
      </c>
      <c r="J351" s="4">
        <v>0.2</v>
      </c>
      <c r="K351">
        <f t="shared" si="25"/>
        <v>8.7207214601565627E-4</v>
      </c>
      <c r="L351">
        <f t="shared" si="26"/>
        <v>2.953086768138817E-2</v>
      </c>
      <c r="M351">
        <f t="shared" si="27"/>
        <v>5.9061735362776341E-3</v>
      </c>
      <c r="N351">
        <f t="shared" si="28"/>
        <v>2.953086768138817E-2</v>
      </c>
      <c r="O351">
        <f t="shared" si="29"/>
        <v>0.47249388290221073</v>
      </c>
      <c r="Q351" s="7">
        <v>325</v>
      </c>
      <c r="R351" s="7">
        <v>6.3200878983139183E-3</v>
      </c>
      <c r="S351" s="7">
        <v>1.2359627640111046E-3</v>
      </c>
      <c r="U351" s="7">
        <v>32.288557213930353</v>
      </c>
      <c r="V351" s="7">
        <v>3.9229464002328495E-3</v>
      </c>
    </row>
    <row r="352" spans="1:22" x14ac:dyDescent="0.35">
      <c r="A352" s="5">
        <v>2013</v>
      </c>
      <c r="B352" s="14" t="s">
        <v>113</v>
      </c>
      <c r="C352" s="14" t="s">
        <v>161</v>
      </c>
      <c r="D352" s="14">
        <v>1995</v>
      </c>
      <c r="E352" s="14">
        <v>18</v>
      </c>
      <c r="F352" s="14">
        <v>60</v>
      </c>
      <c r="G352" s="14">
        <v>15</v>
      </c>
      <c r="H352" s="14">
        <v>75</v>
      </c>
      <c r="I352" s="14" t="b">
        <v>1</v>
      </c>
      <c r="J352" s="6">
        <v>0.2</v>
      </c>
      <c r="K352">
        <f t="shared" si="25"/>
        <v>7.6947542295499084E-4</v>
      </c>
      <c r="L352">
        <f t="shared" si="26"/>
        <v>2.7739420018359988E-2</v>
      </c>
      <c r="M352">
        <f t="shared" si="27"/>
        <v>5.5478840036719979E-3</v>
      </c>
      <c r="N352">
        <f t="shared" si="28"/>
        <v>2.7739420018359988E-2</v>
      </c>
      <c r="O352">
        <f t="shared" si="29"/>
        <v>0.4993095603304798</v>
      </c>
      <c r="Q352" s="7">
        <v>326</v>
      </c>
      <c r="R352" s="7">
        <v>4.5336443622015846E-3</v>
      </c>
      <c r="S352" s="7">
        <v>9.0436967298603618E-4</v>
      </c>
      <c r="U352" s="7">
        <v>32.388059701492537</v>
      </c>
      <c r="V352" s="7">
        <v>3.9229464002328495E-3</v>
      </c>
    </row>
    <row r="353" spans="1:22" x14ac:dyDescent="0.35">
      <c r="A353" s="24">
        <v>2014</v>
      </c>
      <c r="B353" s="17" t="s">
        <v>30</v>
      </c>
      <c r="C353" s="17" t="s">
        <v>75</v>
      </c>
      <c r="D353" s="17">
        <v>1997</v>
      </c>
      <c r="E353" s="17">
        <v>17</v>
      </c>
      <c r="F353" s="17">
        <v>60</v>
      </c>
      <c r="G353" s="17">
        <v>15</v>
      </c>
      <c r="H353" s="17">
        <v>75</v>
      </c>
      <c r="I353" s="17" t="b">
        <v>1</v>
      </c>
      <c r="J353" s="25">
        <v>0.2</v>
      </c>
      <c r="K353">
        <f t="shared" si="25"/>
        <v>7.6947542295499084E-4</v>
      </c>
      <c r="L353">
        <f t="shared" si="26"/>
        <v>2.7739420018359988E-2</v>
      </c>
      <c r="M353">
        <f t="shared" si="27"/>
        <v>5.5478840036719979E-3</v>
      </c>
      <c r="N353">
        <f t="shared" si="28"/>
        <v>2.7739420018359988E-2</v>
      </c>
      <c r="O353">
        <f t="shared" si="29"/>
        <v>0.4715701403121198</v>
      </c>
      <c r="Q353" s="7">
        <v>327</v>
      </c>
      <c r="R353" s="7">
        <v>5.6870216524281337E-3</v>
      </c>
      <c r="S353" s="7">
        <v>1.1253375092035653E-3</v>
      </c>
      <c r="U353" s="7">
        <v>32.487562189054728</v>
      </c>
      <c r="V353" s="7">
        <v>3.9360886360410548E-3</v>
      </c>
    </row>
    <row r="354" spans="1:22" x14ac:dyDescent="0.35">
      <c r="A354" s="5">
        <v>2017</v>
      </c>
      <c r="B354" s="14" t="s">
        <v>30</v>
      </c>
      <c r="C354" s="14" t="s">
        <v>75</v>
      </c>
      <c r="D354" s="14">
        <v>1997</v>
      </c>
      <c r="E354" s="14">
        <v>20</v>
      </c>
      <c r="F354" s="14">
        <v>48</v>
      </c>
      <c r="G354" s="14">
        <v>12</v>
      </c>
      <c r="H354" s="14">
        <v>60</v>
      </c>
      <c r="I354" s="14" t="b">
        <v>1</v>
      </c>
      <c r="J354" s="6">
        <v>0.2</v>
      </c>
      <c r="K354">
        <f t="shared" si="25"/>
        <v>6.1558033836399265E-4</v>
      </c>
      <c r="L354">
        <f t="shared" si="26"/>
        <v>2.4810891526988559E-2</v>
      </c>
      <c r="M354">
        <f t="shared" si="27"/>
        <v>4.9621783053977117E-3</v>
      </c>
      <c r="N354">
        <f t="shared" si="28"/>
        <v>2.4810891526988559E-2</v>
      </c>
      <c r="O354">
        <f t="shared" si="29"/>
        <v>0.4962178305397712</v>
      </c>
      <c r="Q354" s="7">
        <v>328</v>
      </c>
      <c r="R354" s="7">
        <v>6.6803610027337109E-3</v>
      </c>
      <c r="S354" s="7">
        <v>1.2451875739405626E-3</v>
      </c>
      <c r="U354" s="7">
        <v>32.587064676616919</v>
      </c>
      <c r="V354" s="7">
        <v>3.9392580980338989E-3</v>
      </c>
    </row>
    <row r="355" spans="1:22" x14ac:dyDescent="0.35">
      <c r="A355" s="3">
        <v>2017</v>
      </c>
      <c r="B355" s="13" t="s">
        <v>30</v>
      </c>
      <c r="C355" s="13" t="s">
        <v>280</v>
      </c>
      <c r="D355" s="13">
        <v>1998</v>
      </c>
      <c r="E355" s="17">
        <v>19</v>
      </c>
      <c r="F355" s="13">
        <v>40</v>
      </c>
      <c r="G355" s="13">
        <v>10</v>
      </c>
      <c r="H355" s="13">
        <v>50</v>
      </c>
      <c r="I355" s="13" t="b">
        <v>1</v>
      </c>
      <c r="J355" s="4">
        <v>0.2</v>
      </c>
      <c r="K355">
        <f t="shared" si="25"/>
        <v>5.1298361530332723E-4</v>
      </c>
      <c r="L355">
        <f t="shared" si="26"/>
        <v>2.2649141601909048E-2</v>
      </c>
      <c r="M355">
        <f t="shared" si="27"/>
        <v>4.5298283203818101E-3</v>
      </c>
      <c r="N355">
        <f t="shared" si="28"/>
        <v>2.2649141601909048E-2</v>
      </c>
      <c r="O355">
        <f t="shared" si="29"/>
        <v>0.4303336904362719</v>
      </c>
      <c r="Q355" s="7">
        <v>329</v>
      </c>
      <c r="R355" s="7">
        <v>4.0665723110547575E-3</v>
      </c>
      <c r="S355" s="7">
        <v>7.2813995589650089E-4</v>
      </c>
      <c r="U355" s="7">
        <v>32.68656716417911</v>
      </c>
      <c r="V355" s="7">
        <v>3.9392580980338989E-3</v>
      </c>
    </row>
    <row r="356" spans="1:22" x14ac:dyDescent="0.35">
      <c r="A356" s="5">
        <v>2014</v>
      </c>
      <c r="B356" s="14" t="s">
        <v>24</v>
      </c>
      <c r="C356" s="14" t="s">
        <v>70</v>
      </c>
      <c r="D356" s="14">
        <v>1994</v>
      </c>
      <c r="E356" s="14">
        <v>20</v>
      </c>
      <c r="F356" s="14">
        <v>182</v>
      </c>
      <c r="G356" s="14">
        <v>45</v>
      </c>
      <c r="H356" s="14">
        <v>227</v>
      </c>
      <c r="I356" s="14" t="b">
        <v>1</v>
      </c>
      <c r="J356" s="6">
        <v>0.198237885462555</v>
      </c>
      <c r="K356">
        <f t="shared" si="25"/>
        <v>2.3289456134771057E-3</v>
      </c>
      <c r="L356">
        <f t="shared" si="26"/>
        <v>4.8259150567297654E-2</v>
      </c>
      <c r="M356">
        <f t="shared" si="27"/>
        <v>9.566791962680149E-3</v>
      </c>
      <c r="N356">
        <f t="shared" si="28"/>
        <v>4.8259150567297654E-2</v>
      </c>
      <c r="O356">
        <f t="shared" si="29"/>
        <v>0.96518301134595308</v>
      </c>
      <c r="Q356" s="7">
        <v>330</v>
      </c>
      <c r="R356" s="7">
        <v>5.8442961458288678E-3</v>
      </c>
      <c r="S356" s="7">
        <v>1.0860569016015835E-3</v>
      </c>
      <c r="U356" s="7">
        <v>32.786069651741293</v>
      </c>
      <c r="V356" s="7">
        <v>3.942242859018885E-3</v>
      </c>
    </row>
    <row r="357" spans="1:22" x14ac:dyDescent="0.35">
      <c r="A357" s="24">
        <v>2014</v>
      </c>
      <c r="B357" s="17" t="s">
        <v>30</v>
      </c>
      <c r="C357" s="17" t="s">
        <v>47</v>
      </c>
      <c r="D357" s="17">
        <v>1998</v>
      </c>
      <c r="E357" s="17">
        <v>16</v>
      </c>
      <c r="F357" s="17">
        <v>89</v>
      </c>
      <c r="G357" s="17">
        <v>22</v>
      </c>
      <c r="H357" s="17">
        <v>111</v>
      </c>
      <c r="I357" s="17" t="b">
        <v>1</v>
      </c>
      <c r="J357" s="25">
        <v>0.19819819819819801</v>
      </c>
      <c r="K357">
        <f t="shared" si="25"/>
        <v>1.1388236259733864E-3</v>
      </c>
      <c r="L357">
        <f t="shared" si="26"/>
        <v>3.3746460939976894E-2</v>
      </c>
      <c r="M357">
        <f t="shared" si="27"/>
        <v>6.6884877538692881E-3</v>
      </c>
      <c r="N357">
        <f t="shared" si="28"/>
        <v>3.3746460939976894E-2</v>
      </c>
      <c r="O357">
        <f t="shared" si="29"/>
        <v>0.5399433750396303</v>
      </c>
      <c r="Q357" s="7">
        <v>331</v>
      </c>
      <c r="R357" s="7">
        <v>8.4459594968189673E-3</v>
      </c>
      <c r="S357" s="7">
        <v>1.5621484436142263E-3</v>
      </c>
      <c r="U357" s="7">
        <v>32.885572139303484</v>
      </c>
      <c r="V357" s="7">
        <v>3.942242859018885E-3</v>
      </c>
    </row>
    <row r="358" spans="1:22" x14ac:dyDescent="0.35">
      <c r="A358" s="5">
        <v>2017</v>
      </c>
      <c r="B358" s="14" t="s">
        <v>24</v>
      </c>
      <c r="C358" s="14" t="s">
        <v>155</v>
      </c>
      <c r="D358" s="14">
        <v>1999</v>
      </c>
      <c r="E358" s="14">
        <v>18</v>
      </c>
      <c r="F358" s="14">
        <v>85</v>
      </c>
      <c r="G358" s="14">
        <v>21</v>
      </c>
      <c r="H358" s="14">
        <v>106</v>
      </c>
      <c r="I358" s="14" t="b">
        <v>1</v>
      </c>
      <c r="J358" s="6">
        <v>0.19811320754716999</v>
      </c>
      <c r="K358">
        <f t="shared" si="25"/>
        <v>1.0875252644430536E-3</v>
      </c>
      <c r="L358">
        <f t="shared" si="26"/>
        <v>3.297764795195457E-2</v>
      </c>
      <c r="M358">
        <f t="shared" si="27"/>
        <v>6.5333076131230813E-3</v>
      </c>
      <c r="N358">
        <f t="shared" si="28"/>
        <v>3.297764795195457E-2</v>
      </c>
      <c r="O358">
        <f t="shared" si="29"/>
        <v>0.59359766313518225</v>
      </c>
      <c r="Q358" s="7">
        <v>332</v>
      </c>
      <c r="R358" s="7">
        <v>5.9591408385896508E-3</v>
      </c>
      <c r="S358" s="7">
        <v>1.1176601529375926E-3</v>
      </c>
      <c r="U358" s="7">
        <v>32.985074626865675</v>
      </c>
      <c r="V358" s="7">
        <v>3.9597823858431632E-3</v>
      </c>
    </row>
    <row r="359" spans="1:22" x14ac:dyDescent="0.35">
      <c r="A359" s="24">
        <v>2015</v>
      </c>
      <c r="B359" s="17" t="s">
        <v>30</v>
      </c>
      <c r="C359" s="17" t="s">
        <v>194</v>
      </c>
      <c r="D359" s="17">
        <v>1997</v>
      </c>
      <c r="E359" s="17">
        <v>18</v>
      </c>
      <c r="F359" s="17">
        <v>77</v>
      </c>
      <c r="G359" s="17">
        <v>19</v>
      </c>
      <c r="H359" s="17">
        <v>96</v>
      </c>
      <c r="I359" s="17" t="b">
        <v>1</v>
      </c>
      <c r="J359" s="25">
        <v>0.19791666666666699</v>
      </c>
      <c r="K359">
        <f t="shared" si="25"/>
        <v>9.8492854138238829E-4</v>
      </c>
      <c r="L359">
        <f t="shared" si="26"/>
        <v>3.1383571201862741E-2</v>
      </c>
      <c r="M359">
        <f t="shared" si="27"/>
        <v>6.2113318003686772E-3</v>
      </c>
      <c r="N359">
        <f t="shared" si="28"/>
        <v>3.1383571201862741E-2</v>
      </c>
      <c r="O359">
        <f t="shared" si="29"/>
        <v>0.56490428163352935</v>
      </c>
      <c r="Q359" s="7">
        <v>333</v>
      </c>
      <c r="R359" s="7">
        <v>6.0974121052915853E-3</v>
      </c>
      <c r="S359" s="7">
        <v>1.1228705228340493E-3</v>
      </c>
      <c r="U359" s="7">
        <v>33.084577114427866</v>
      </c>
      <c r="V359" s="7">
        <v>3.9597823858431632E-3</v>
      </c>
    </row>
    <row r="360" spans="1:22" x14ac:dyDescent="0.35">
      <c r="A360" s="5">
        <v>2017</v>
      </c>
      <c r="B360" s="14" t="s">
        <v>26</v>
      </c>
      <c r="C360" s="14" t="s">
        <v>27</v>
      </c>
      <c r="D360" s="14">
        <v>1996</v>
      </c>
      <c r="E360" s="14">
        <v>21</v>
      </c>
      <c r="F360" s="14">
        <v>114</v>
      </c>
      <c r="G360" s="14">
        <v>28</v>
      </c>
      <c r="H360" s="14">
        <v>142</v>
      </c>
      <c r="I360" s="14" t="b">
        <v>1</v>
      </c>
      <c r="J360" s="6">
        <v>0.19718309859154901</v>
      </c>
      <c r="K360">
        <f t="shared" si="25"/>
        <v>1.4568734674614493E-3</v>
      </c>
      <c r="L360">
        <f t="shared" si="26"/>
        <v>3.8169011874313034E-2</v>
      </c>
      <c r="M360">
        <f t="shared" si="27"/>
        <v>7.5262840315546715E-3</v>
      </c>
      <c r="N360">
        <f t="shared" si="28"/>
        <v>3.8169011874313034E-2</v>
      </c>
      <c r="O360">
        <f t="shared" si="29"/>
        <v>0.8015492493605737</v>
      </c>
      <c r="Q360" s="7">
        <v>334</v>
      </c>
      <c r="R360" s="7">
        <v>4.5668583180434709E-3</v>
      </c>
      <c r="S360" s="7">
        <v>8.3160599927386593E-4</v>
      </c>
      <c r="U360" s="7">
        <v>33.184079601990049</v>
      </c>
      <c r="V360" s="7">
        <v>3.9597823858431632E-3</v>
      </c>
    </row>
    <row r="361" spans="1:22" x14ac:dyDescent="0.35">
      <c r="A361" s="24">
        <v>2016</v>
      </c>
      <c r="B361" s="17" t="s">
        <v>102</v>
      </c>
      <c r="C361" s="17" t="s">
        <v>103</v>
      </c>
      <c r="D361" s="17">
        <v>2000</v>
      </c>
      <c r="E361" s="17">
        <v>16</v>
      </c>
      <c r="F361" s="17">
        <v>57</v>
      </c>
      <c r="G361" s="17">
        <v>14</v>
      </c>
      <c r="H361" s="17">
        <v>71</v>
      </c>
      <c r="I361" s="17" t="b">
        <v>1</v>
      </c>
      <c r="J361" s="25">
        <v>0.19718309859154901</v>
      </c>
      <c r="K361">
        <f t="shared" si="25"/>
        <v>7.2843673373072467E-4</v>
      </c>
      <c r="L361">
        <f t="shared" si="26"/>
        <v>2.69895671275166E-2</v>
      </c>
      <c r="M361">
        <f t="shared" si="27"/>
        <v>5.3218864758483361E-3</v>
      </c>
      <c r="N361">
        <f t="shared" si="28"/>
        <v>2.69895671275166E-2</v>
      </c>
      <c r="O361">
        <f t="shared" si="29"/>
        <v>0.43183307404026561</v>
      </c>
      <c r="Q361" s="7">
        <v>335</v>
      </c>
      <c r="R361" s="7">
        <v>6.6738048578091147E-3</v>
      </c>
      <c r="S361" s="7">
        <v>1.224922834579892E-3</v>
      </c>
      <c r="U361" s="7">
        <v>33.28358208955224</v>
      </c>
      <c r="V361" s="7">
        <v>3.9641117079797896E-3</v>
      </c>
    </row>
    <row r="362" spans="1:22" x14ac:dyDescent="0.35">
      <c r="A362" s="3">
        <v>2014</v>
      </c>
      <c r="B362" s="13" t="s">
        <v>307</v>
      </c>
      <c r="C362" s="13" t="s">
        <v>308</v>
      </c>
      <c r="D362" s="13">
        <v>1998</v>
      </c>
      <c r="E362" s="14">
        <v>16</v>
      </c>
      <c r="F362" s="13">
        <v>53</v>
      </c>
      <c r="G362" s="13">
        <v>13</v>
      </c>
      <c r="H362" s="13">
        <v>66</v>
      </c>
      <c r="I362" s="13" t="b">
        <v>1</v>
      </c>
      <c r="J362" s="4">
        <v>0.19696969696969699</v>
      </c>
      <c r="K362">
        <f t="shared" si="25"/>
        <v>6.7713837220039191E-4</v>
      </c>
      <c r="L362">
        <f t="shared" si="26"/>
        <v>2.6021882564495443E-2</v>
      </c>
      <c r="M362">
        <f t="shared" si="27"/>
        <v>5.1255223233097093E-3</v>
      </c>
      <c r="N362">
        <f t="shared" si="28"/>
        <v>2.6021882564495443E-2</v>
      </c>
      <c r="O362">
        <f t="shared" si="29"/>
        <v>0.41635012103192709</v>
      </c>
      <c r="Q362" s="7">
        <v>336</v>
      </c>
      <c r="R362" s="7">
        <v>5.0278497281357557E-3</v>
      </c>
      <c r="S362" s="7">
        <v>9.1337559086282234E-4</v>
      </c>
      <c r="U362" s="7">
        <v>33.383084577114431</v>
      </c>
      <c r="V362" s="7">
        <v>3.9729222544749613E-3</v>
      </c>
    </row>
    <row r="363" spans="1:22" x14ac:dyDescent="0.35">
      <c r="A363" s="3">
        <v>2015</v>
      </c>
      <c r="B363" s="13" t="s">
        <v>30</v>
      </c>
      <c r="C363" s="13" t="s">
        <v>162</v>
      </c>
      <c r="D363" s="13">
        <v>1998</v>
      </c>
      <c r="E363" s="17">
        <v>17</v>
      </c>
      <c r="F363" s="13">
        <v>53</v>
      </c>
      <c r="G363" s="13">
        <v>13</v>
      </c>
      <c r="H363" s="13">
        <v>66</v>
      </c>
      <c r="I363" s="13" t="b">
        <v>1</v>
      </c>
      <c r="J363" s="4">
        <v>0.19696969696969699</v>
      </c>
      <c r="K363">
        <f t="shared" si="25"/>
        <v>6.7713837220039191E-4</v>
      </c>
      <c r="L363">
        <f t="shared" si="26"/>
        <v>2.6021882564495443E-2</v>
      </c>
      <c r="M363">
        <f t="shared" si="27"/>
        <v>5.1255223233097093E-3</v>
      </c>
      <c r="N363">
        <f t="shared" si="28"/>
        <v>2.6021882564495443E-2</v>
      </c>
      <c r="O363">
        <f t="shared" si="29"/>
        <v>0.44237200359642254</v>
      </c>
      <c r="Q363" s="7">
        <v>337</v>
      </c>
      <c r="R363" s="7">
        <v>5.0608925136610416E-3</v>
      </c>
      <c r="S363" s="7">
        <v>8.803328053375364E-4</v>
      </c>
      <c r="U363" s="7">
        <v>33.482587064676622</v>
      </c>
      <c r="V363" s="7">
        <v>3.9729222544749613E-3</v>
      </c>
    </row>
    <row r="364" spans="1:22" x14ac:dyDescent="0.35">
      <c r="A364" s="3">
        <v>2015</v>
      </c>
      <c r="B364" s="13" t="s">
        <v>26</v>
      </c>
      <c r="C364" s="13" t="s">
        <v>78</v>
      </c>
      <c r="D364" s="13">
        <v>1996</v>
      </c>
      <c r="E364" s="14">
        <v>19</v>
      </c>
      <c r="F364" s="13">
        <v>53</v>
      </c>
      <c r="G364" s="13">
        <v>13</v>
      </c>
      <c r="H364" s="13">
        <v>66</v>
      </c>
      <c r="I364" s="13" t="b">
        <v>1</v>
      </c>
      <c r="J364" s="4">
        <v>0.19696969696969699</v>
      </c>
      <c r="K364">
        <f t="shared" si="25"/>
        <v>6.7713837220039191E-4</v>
      </c>
      <c r="L364">
        <f t="shared" si="26"/>
        <v>2.6021882564495443E-2</v>
      </c>
      <c r="M364">
        <f t="shared" si="27"/>
        <v>5.1255223233097093E-3</v>
      </c>
      <c r="N364">
        <f t="shared" si="28"/>
        <v>2.6021882564495443E-2</v>
      </c>
      <c r="O364">
        <f t="shared" si="29"/>
        <v>0.49441576872541343</v>
      </c>
      <c r="Q364" s="7">
        <v>338</v>
      </c>
      <c r="R364" s="7">
        <v>5.6067302586003346E-3</v>
      </c>
      <c r="S364" s="7">
        <v>9.8909846912844258E-4</v>
      </c>
      <c r="U364" s="7">
        <v>33.582089552238806</v>
      </c>
      <c r="V364" s="7">
        <v>3.9857175283560843E-3</v>
      </c>
    </row>
    <row r="365" spans="1:22" x14ac:dyDescent="0.35">
      <c r="A365" s="3">
        <v>2016</v>
      </c>
      <c r="B365" s="13" t="s">
        <v>24</v>
      </c>
      <c r="C365" s="13" t="s">
        <v>155</v>
      </c>
      <c r="D365" s="13">
        <v>2000</v>
      </c>
      <c r="E365" s="17">
        <v>16</v>
      </c>
      <c r="F365" s="13">
        <v>53</v>
      </c>
      <c r="G365" s="13">
        <v>13</v>
      </c>
      <c r="H365" s="13">
        <v>66</v>
      </c>
      <c r="I365" s="13" t="b">
        <v>1</v>
      </c>
      <c r="J365" s="4">
        <v>0.19696969696969699</v>
      </c>
      <c r="K365">
        <f t="shared" si="25"/>
        <v>6.7713837220039191E-4</v>
      </c>
      <c r="L365">
        <f t="shared" si="26"/>
        <v>2.6021882564495443E-2</v>
      </c>
      <c r="M365">
        <f t="shared" si="27"/>
        <v>5.1255223233097093E-3</v>
      </c>
      <c r="N365">
        <f t="shared" si="28"/>
        <v>2.6021882564495443E-2</v>
      </c>
      <c r="O365">
        <f t="shared" si="29"/>
        <v>0.41635012103192709</v>
      </c>
      <c r="Q365" s="7">
        <v>339</v>
      </c>
      <c r="R365" s="7">
        <v>5.5944747194019784E-3</v>
      </c>
      <c r="S365" s="7">
        <v>1.0013540083267988E-3</v>
      </c>
      <c r="U365" s="7">
        <v>33.681592039800996</v>
      </c>
      <c r="V365" s="7">
        <v>3.9883829237052065E-3</v>
      </c>
    </row>
    <row r="366" spans="1:22" x14ac:dyDescent="0.35">
      <c r="A366" s="5">
        <v>2016</v>
      </c>
      <c r="B366" s="14" t="s">
        <v>113</v>
      </c>
      <c r="C366" s="14" t="s">
        <v>161</v>
      </c>
      <c r="D366" s="14">
        <v>1997</v>
      </c>
      <c r="E366" s="14">
        <v>19</v>
      </c>
      <c r="F366" s="14">
        <v>53</v>
      </c>
      <c r="G366" s="14">
        <v>13</v>
      </c>
      <c r="H366" s="14">
        <v>66</v>
      </c>
      <c r="I366" s="14" t="b">
        <v>1</v>
      </c>
      <c r="J366" s="6">
        <v>0.19696969696969699</v>
      </c>
      <c r="K366">
        <f t="shared" si="25"/>
        <v>6.7713837220039191E-4</v>
      </c>
      <c r="L366">
        <f t="shared" si="26"/>
        <v>2.6021882564495443E-2</v>
      </c>
      <c r="M366">
        <f t="shared" si="27"/>
        <v>5.1255223233097093E-3</v>
      </c>
      <c r="N366">
        <f t="shared" si="28"/>
        <v>2.6021882564495443E-2</v>
      </c>
      <c r="O366">
        <f t="shared" si="29"/>
        <v>0.49441576872541343</v>
      </c>
      <c r="Q366" s="7">
        <v>340</v>
      </c>
      <c r="R366" s="7">
        <v>5.631241336997047E-3</v>
      </c>
      <c r="S366" s="7">
        <v>9.6458739073173021E-4</v>
      </c>
      <c r="U366" s="7">
        <v>33.781094527363187</v>
      </c>
      <c r="V366" s="7">
        <v>3.9894417529820576E-3</v>
      </c>
    </row>
    <row r="367" spans="1:22" x14ac:dyDescent="0.35">
      <c r="A367" s="3">
        <v>2017</v>
      </c>
      <c r="B367" s="13" t="s">
        <v>98</v>
      </c>
      <c r="C367" s="13" t="s">
        <v>41</v>
      </c>
      <c r="D367" s="13">
        <v>1997</v>
      </c>
      <c r="E367" s="17">
        <v>20</v>
      </c>
      <c r="F367" s="13">
        <v>53</v>
      </c>
      <c r="G367" s="13">
        <v>13</v>
      </c>
      <c r="H367" s="13">
        <v>66</v>
      </c>
      <c r="I367" s="13" t="b">
        <v>1</v>
      </c>
      <c r="J367" s="4">
        <v>0.19696969696969699</v>
      </c>
      <c r="K367">
        <f t="shared" si="25"/>
        <v>6.7713837220039191E-4</v>
      </c>
      <c r="L367">
        <f t="shared" si="26"/>
        <v>2.6021882564495443E-2</v>
      </c>
      <c r="M367">
        <f t="shared" si="27"/>
        <v>5.1255223233097093E-3</v>
      </c>
      <c r="N367">
        <f t="shared" si="28"/>
        <v>2.6021882564495443E-2</v>
      </c>
      <c r="O367">
        <f t="shared" si="29"/>
        <v>0.52043765128990882</v>
      </c>
      <c r="Q367" s="7">
        <v>341</v>
      </c>
      <c r="R367" s="7">
        <v>6.1489125019126905E-3</v>
      </c>
      <c r="S367" s="7">
        <v>1.0421971478066618E-3</v>
      </c>
      <c r="U367" s="7">
        <v>33.880597014925378</v>
      </c>
      <c r="V367" s="7">
        <v>3.9894417529820576E-3</v>
      </c>
    </row>
    <row r="368" spans="1:22" x14ac:dyDescent="0.35">
      <c r="A368" s="5">
        <v>2017</v>
      </c>
      <c r="B368" s="14" t="s">
        <v>104</v>
      </c>
      <c r="C368" s="14" t="s">
        <v>140</v>
      </c>
      <c r="D368" s="14">
        <v>1999</v>
      </c>
      <c r="E368" s="14">
        <v>18</v>
      </c>
      <c r="F368" s="14">
        <v>53</v>
      </c>
      <c r="G368" s="14">
        <v>13</v>
      </c>
      <c r="H368" s="14">
        <v>66</v>
      </c>
      <c r="I368" s="14" t="b">
        <v>1</v>
      </c>
      <c r="J368" s="6">
        <v>0.19696969696969699</v>
      </c>
      <c r="K368">
        <f t="shared" si="25"/>
        <v>6.7713837220039191E-4</v>
      </c>
      <c r="L368">
        <f t="shared" si="26"/>
        <v>2.6021882564495443E-2</v>
      </c>
      <c r="M368">
        <f t="shared" si="27"/>
        <v>5.1255223233097093E-3</v>
      </c>
      <c r="N368">
        <f t="shared" si="28"/>
        <v>2.6021882564495443E-2</v>
      </c>
      <c r="O368">
        <f t="shared" si="29"/>
        <v>0.46839388616091798</v>
      </c>
      <c r="Q368" s="7">
        <v>342</v>
      </c>
      <c r="R368" s="7">
        <v>6.2307094706517295E-3</v>
      </c>
      <c r="S368" s="7">
        <v>1.1016751467511857E-3</v>
      </c>
      <c r="U368" s="7">
        <v>33.980099502487562</v>
      </c>
      <c r="V368" s="7">
        <v>4.0038404036910578E-3</v>
      </c>
    </row>
    <row r="369" spans="1:22" x14ac:dyDescent="0.35">
      <c r="A369" s="3">
        <v>2014</v>
      </c>
      <c r="B369" s="13" t="s">
        <v>98</v>
      </c>
      <c r="C369" s="13" t="s">
        <v>41</v>
      </c>
      <c r="D369" s="13">
        <v>1998</v>
      </c>
      <c r="E369" s="17">
        <v>16</v>
      </c>
      <c r="F369" s="13">
        <v>49</v>
      </c>
      <c r="G369" s="13">
        <v>12</v>
      </c>
      <c r="H369" s="13">
        <v>61</v>
      </c>
      <c r="I369" s="13" t="b">
        <v>1</v>
      </c>
      <c r="J369" s="4">
        <v>0.19672131147541</v>
      </c>
      <c r="K369">
        <f t="shared" si="25"/>
        <v>6.2584001067005925E-4</v>
      </c>
      <c r="L369">
        <f t="shared" si="26"/>
        <v>2.5016794572248046E-2</v>
      </c>
      <c r="M369">
        <f t="shared" si="27"/>
        <v>4.9213366371635538E-3</v>
      </c>
      <c r="N369">
        <f t="shared" si="28"/>
        <v>2.5016794572248046E-2</v>
      </c>
      <c r="O369">
        <f t="shared" si="29"/>
        <v>0.40026871315596874</v>
      </c>
      <c r="Q369" s="7">
        <v>343</v>
      </c>
      <c r="R369" s="7">
        <v>7.6576208228901262E-3</v>
      </c>
      <c r="S369" s="7">
        <v>1.3110996140458936E-3</v>
      </c>
      <c r="U369" s="7">
        <v>34.079601990049753</v>
      </c>
      <c r="V369" s="7">
        <v>4.0038404036910578E-3</v>
      </c>
    </row>
    <row r="370" spans="1:22" x14ac:dyDescent="0.35">
      <c r="A370" s="3">
        <v>2015</v>
      </c>
      <c r="B370" s="13" t="s">
        <v>33</v>
      </c>
      <c r="C370" s="13" t="s">
        <v>109</v>
      </c>
      <c r="D370" s="13">
        <v>1998</v>
      </c>
      <c r="E370" s="14">
        <v>17</v>
      </c>
      <c r="F370" s="13">
        <v>49</v>
      </c>
      <c r="G370" s="13">
        <v>12</v>
      </c>
      <c r="H370" s="13">
        <v>61</v>
      </c>
      <c r="I370" s="13" t="b">
        <v>1</v>
      </c>
      <c r="J370" s="4">
        <v>0.19672131147541</v>
      </c>
      <c r="K370">
        <f t="shared" si="25"/>
        <v>6.2584001067005925E-4</v>
      </c>
      <c r="L370">
        <f t="shared" si="26"/>
        <v>2.5016794572248046E-2</v>
      </c>
      <c r="M370">
        <f t="shared" si="27"/>
        <v>4.9213366371635538E-3</v>
      </c>
      <c r="N370">
        <f t="shared" si="28"/>
        <v>2.5016794572248046E-2</v>
      </c>
      <c r="O370">
        <f t="shared" si="29"/>
        <v>0.42528550772821677</v>
      </c>
      <c r="Q370" s="7">
        <v>344</v>
      </c>
      <c r="R370" s="7">
        <v>7.7078363323755993E-3</v>
      </c>
      <c r="S370" s="7">
        <v>1.2608841045604205E-3</v>
      </c>
      <c r="U370" s="7">
        <v>34.179104477611943</v>
      </c>
      <c r="V370" s="7">
        <v>4.0068051137630966E-3</v>
      </c>
    </row>
    <row r="371" spans="1:22" x14ac:dyDescent="0.35">
      <c r="A371" s="24">
        <v>2017</v>
      </c>
      <c r="B371" s="17" t="s">
        <v>33</v>
      </c>
      <c r="C371" s="17" t="s">
        <v>109</v>
      </c>
      <c r="D371" s="17">
        <v>2001</v>
      </c>
      <c r="E371" s="17">
        <v>16</v>
      </c>
      <c r="F371" s="17">
        <v>49</v>
      </c>
      <c r="G371" s="17">
        <v>12</v>
      </c>
      <c r="H371" s="17">
        <v>61</v>
      </c>
      <c r="I371" s="17" t="b">
        <v>1</v>
      </c>
      <c r="J371" s="25">
        <v>0.19672131147541</v>
      </c>
      <c r="K371">
        <f t="shared" si="25"/>
        <v>6.2584001067005925E-4</v>
      </c>
      <c r="L371">
        <f t="shared" si="26"/>
        <v>2.5016794572248046E-2</v>
      </c>
      <c r="M371">
        <f t="shared" si="27"/>
        <v>4.9213366371635538E-3</v>
      </c>
      <c r="N371">
        <f t="shared" si="28"/>
        <v>2.5016794572248046E-2</v>
      </c>
      <c r="O371">
        <f t="shared" si="29"/>
        <v>0.40026871315596874</v>
      </c>
      <c r="Q371" s="7">
        <v>345</v>
      </c>
      <c r="R371" s="7">
        <v>6.1333486455774338E-3</v>
      </c>
      <c r="S371" s="7">
        <v>1.0289388053932921E-3</v>
      </c>
      <c r="U371" s="7">
        <v>34.278606965174134</v>
      </c>
      <c r="V371" s="7">
        <v>4.0292785764901489E-3</v>
      </c>
    </row>
    <row r="372" spans="1:22" x14ac:dyDescent="0.35">
      <c r="A372" s="3">
        <v>2017</v>
      </c>
      <c r="B372" s="13" t="s">
        <v>106</v>
      </c>
      <c r="C372" s="13" t="s">
        <v>217</v>
      </c>
      <c r="D372" s="13">
        <v>2000</v>
      </c>
      <c r="E372" s="14">
        <v>17</v>
      </c>
      <c r="F372" s="13">
        <v>45</v>
      </c>
      <c r="G372" s="13">
        <v>11</v>
      </c>
      <c r="H372" s="13">
        <v>56</v>
      </c>
      <c r="I372" s="13" t="b">
        <v>1</v>
      </c>
      <c r="J372" s="4">
        <v>0.19642857142857101</v>
      </c>
      <c r="K372">
        <f t="shared" si="25"/>
        <v>5.7454164913972648E-4</v>
      </c>
      <c r="L372">
        <f t="shared" si="26"/>
        <v>2.3969598435095371E-2</v>
      </c>
      <c r="M372">
        <f t="shared" si="27"/>
        <v>4.7083139783222951E-3</v>
      </c>
      <c r="N372">
        <f t="shared" si="28"/>
        <v>2.3969598435095371E-2</v>
      </c>
      <c r="O372">
        <f t="shared" si="29"/>
        <v>0.40748317339662132</v>
      </c>
      <c r="Q372" s="7">
        <v>346</v>
      </c>
      <c r="R372" s="7">
        <v>5.4858338004869622E-3</v>
      </c>
      <c r="S372" s="7">
        <v>9.2031084541873039E-4</v>
      </c>
      <c r="U372" s="7">
        <v>34.378109452736318</v>
      </c>
      <c r="V372" s="7">
        <v>4.0366785433789808E-3</v>
      </c>
    </row>
    <row r="373" spans="1:22" x14ac:dyDescent="0.35">
      <c r="A373" s="3">
        <v>2017</v>
      </c>
      <c r="B373" s="13" t="s">
        <v>24</v>
      </c>
      <c r="C373" s="13" t="s">
        <v>134</v>
      </c>
      <c r="D373" s="13">
        <v>1999</v>
      </c>
      <c r="E373" s="17">
        <v>18</v>
      </c>
      <c r="F373" s="13">
        <v>86</v>
      </c>
      <c r="G373" s="13">
        <v>21</v>
      </c>
      <c r="H373" s="13">
        <v>107</v>
      </c>
      <c r="I373" s="13" t="b">
        <v>1</v>
      </c>
      <c r="J373" s="4">
        <v>0.19626168224299101</v>
      </c>
      <c r="K373">
        <f t="shared" si="25"/>
        <v>1.0977849367491202E-3</v>
      </c>
      <c r="L373">
        <f t="shared" si="26"/>
        <v>3.3132837740663265E-2</v>
      </c>
      <c r="M373">
        <f t="shared" si="27"/>
        <v>6.502706472466634E-3</v>
      </c>
      <c r="N373">
        <f t="shared" si="28"/>
        <v>3.3132837740663265E-2</v>
      </c>
      <c r="O373">
        <f t="shared" si="29"/>
        <v>0.5963910793319388</v>
      </c>
      <c r="Q373" s="7">
        <v>347</v>
      </c>
      <c r="R373" s="7">
        <v>5.3703558940645327E-3</v>
      </c>
      <c r="S373" s="7">
        <v>8.7358154660965078E-4</v>
      </c>
      <c r="U373" s="7">
        <v>34.477611940298509</v>
      </c>
      <c r="V373" s="7">
        <v>4.0366785433789808E-3</v>
      </c>
    </row>
    <row r="374" spans="1:22" x14ac:dyDescent="0.35">
      <c r="A374" s="3">
        <v>2015</v>
      </c>
      <c r="B374" s="13" t="s">
        <v>136</v>
      </c>
      <c r="C374" s="13" t="s">
        <v>313</v>
      </c>
      <c r="D374" s="13">
        <v>1999</v>
      </c>
      <c r="E374" s="14">
        <v>16</v>
      </c>
      <c r="F374" s="13">
        <v>41</v>
      </c>
      <c r="G374" s="13">
        <v>10</v>
      </c>
      <c r="H374" s="13">
        <v>51</v>
      </c>
      <c r="I374" s="13" t="b">
        <v>1</v>
      </c>
      <c r="J374" s="4">
        <v>0.19607843137254899</v>
      </c>
      <c r="K374">
        <f t="shared" si="25"/>
        <v>5.2324328760939372E-4</v>
      </c>
      <c r="L374">
        <f t="shared" si="26"/>
        <v>2.287451174581424E-2</v>
      </c>
      <c r="M374">
        <f t="shared" si="27"/>
        <v>4.4851983815322035E-3</v>
      </c>
      <c r="N374">
        <f t="shared" si="28"/>
        <v>2.287451174581424E-2</v>
      </c>
      <c r="O374">
        <f t="shared" si="29"/>
        <v>0.36599218793302785</v>
      </c>
      <c r="Q374" s="7">
        <v>348</v>
      </c>
      <c r="R374" s="7">
        <v>5.2499222789544287E-3</v>
      </c>
      <c r="S374" s="7">
        <v>8.2748015151202538E-4</v>
      </c>
      <c r="U374" s="7">
        <v>34.5771144278607</v>
      </c>
      <c r="V374" s="7">
        <v>4.0366785433789808E-3</v>
      </c>
    </row>
    <row r="375" spans="1:22" x14ac:dyDescent="0.35">
      <c r="A375" s="3">
        <v>2016</v>
      </c>
      <c r="B375" s="13" t="s">
        <v>128</v>
      </c>
      <c r="C375" s="13" t="s">
        <v>212</v>
      </c>
      <c r="D375" s="13">
        <v>2000</v>
      </c>
      <c r="E375" s="17">
        <v>16</v>
      </c>
      <c r="F375" s="13">
        <v>41</v>
      </c>
      <c r="G375" s="13">
        <v>10</v>
      </c>
      <c r="H375" s="13">
        <v>51</v>
      </c>
      <c r="I375" s="13" t="b">
        <v>1</v>
      </c>
      <c r="J375" s="4">
        <v>0.19607843137254899</v>
      </c>
      <c r="K375">
        <f t="shared" si="25"/>
        <v>5.2324328760939372E-4</v>
      </c>
      <c r="L375">
        <f t="shared" si="26"/>
        <v>2.287451174581424E-2</v>
      </c>
      <c r="M375">
        <f t="shared" si="27"/>
        <v>4.4851983815322035E-3</v>
      </c>
      <c r="N375">
        <f t="shared" si="28"/>
        <v>2.287451174581424E-2</v>
      </c>
      <c r="O375">
        <f t="shared" si="29"/>
        <v>0.36599218793302785</v>
      </c>
      <c r="Q375" s="7">
        <v>349</v>
      </c>
      <c r="R375" s="7">
        <v>5.0576888608909552E-3</v>
      </c>
      <c r="S375" s="7">
        <v>8.4848467538667892E-4</v>
      </c>
      <c r="U375" s="7">
        <v>34.67661691542289</v>
      </c>
      <c r="V375" s="7">
        <v>4.0366785433789808E-3</v>
      </c>
    </row>
    <row r="376" spans="1:22" x14ac:dyDescent="0.35">
      <c r="A376" s="5">
        <v>2013</v>
      </c>
      <c r="B376" s="14" t="s">
        <v>26</v>
      </c>
      <c r="C376" s="14" t="s">
        <v>69</v>
      </c>
      <c r="D376" s="14">
        <v>1993</v>
      </c>
      <c r="E376" s="14">
        <v>20</v>
      </c>
      <c r="F376" s="14">
        <v>156</v>
      </c>
      <c r="G376" s="14">
        <v>38</v>
      </c>
      <c r="H376" s="14">
        <v>194</v>
      </c>
      <c r="I376" s="14" t="b">
        <v>1</v>
      </c>
      <c r="J376" s="6">
        <v>0.19587628865979401</v>
      </c>
      <c r="K376">
        <f t="shared" si="25"/>
        <v>1.9903764273769098E-3</v>
      </c>
      <c r="L376">
        <f t="shared" si="26"/>
        <v>4.4613634993989335E-2</v>
      </c>
      <c r="M376">
        <f t="shared" si="27"/>
        <v>8.738753246245342E-3</v>
      </c>
      <c r="N376">
        <f t="shared" si="28"/>
        <v>4.4613634993989335E-2</v>
      </c>
      <c r="O376">
        <f t="shared" si="29"/>
        <v>0.89227269987978675</v>
      </c>
      <c r="Q376" s="7">
        <v>350</v>
      </c>
      <c r="R376" s="7">
        <v>4.7716864305240797E-3</v>
      </c>
      <c r="S376" s="7">
        <v>7.7619757314791819E-4</v>
      </c>
      <c r="U376" s="7">
        <v>34.776119402985074</v>
      </c>
      <c r="V376" s="7">
        <v>4.0415935318589133E-3</v>
      </c>
    </row>
    <row r="377" spans="1:22" x14ac:dyDescent="0.35">
      <c r="A377" s="3">
        <v>2015</v>
      </c>
      <c r="B377" s="13" t="s">
        <v>24</v>
      </c>
      <c r="C377" s="13" t="s">
        <v>116</v>
      </c>
      <c r="D377" s="13">
        <v>1997</v>
      </c>
      <c r="E377" s="17">
        <v>18</v>
      </c>
      <c r="F377" s="13">
        <v>78</v>
      </c>
      <c r="G377" s="13">
        <v>19</v>
      </c>
      <c r="H377" s="13">
        <v>97</v>
      </c>
      <c r="I377" s="13" t="b">
        <v>1</v>
      </c>
      <c r="J377" s="4">
        <v>0.19587628865979401</v>
      </c>
      <c r="K377">
        <f t="shared" si="25"/>
        <v>9.9518821368845488E-4</v>
      </c>
      <c r="L377">
        <f t="shared" si="26"/>
        <v>3.1546603837631318E-2</v>
      </c>
      <c r="M377">
        <f t="shared" si="27"/>
        <v>6.1792316795360371E-3</v>
      </c>
      <c r="N377">
        <f t="shared" si="28"/>
        <v>3.1546603837631318E-2</v>
      </c>
      <c r="O377">
        <f t="shared" si="29"/>
        <v>0.56783886907736369</v>
      </c>
      <c r="Q377" s="7">
        <v>351</v>
      </c>
      <c r="R377" s="7">
        <v>4.7612789313425611E-3</v>
      </c>
      <c r="S377" s="7">
        <v>7.8660507232943683E-4</v>
      </c>
      <c r="U377" s="7">
        <v>34.875621890547265</v>
      </c>
      <c r="V377" s="7">
        <v>4.0433582717503552E-3</v>
      </c>
    </row>
    <row r="378" spans="1:22" x14ac:dyDescent="0.35">
      <c r="A378" s="3">
        <v>2014</v>
      </c>
      <c r="B378" s="13" t="s">
        <v>24</v>
      </c>
      <c r="C378" s="13" t="s">
        <v>121</v>
      </c>
      <c r="D378" s="13">
        <v>1994</v>
      </c>
      <c r="E378" s="14">
        <v>20</v>
      </c>
      <c r="F378" s="13">
        <v>111</v>
      </c>
      <c r="G378" s="13">
        <v>27</v>
      </c>
      <c r="H378" s="13">
        <v>138</v>
      </c>
      <c r="I378" s="13" t="b">
        <v>1</v>
      </c>
      <c r="J378" s="4">
        <v>0.19565217391304299</v>
      </c>
      <c r="K378">
        <f t="shared" si="25"/>
        <v>1.4158347782371832E-3</v>
      </c>
      <c r="L378">
        <f t="shared" si="26"/>
        <v>3.7627580021005642E-2</v>
      </c>
      <c r="M378">
        <f t="shared" si="27"/>
        <v>7.3619178301967377E-3</v>
      </c>
      <c r="N378">
        <f t="shared" si="28"/>
        <v>3.7627580021005642E-2</v>
      </c>
      <c r="O378">
        <f t="shared" si="29"/>
        <v>0.75255160042011282</v>
      </c>
      <c r="Q378" s="7">
        <v>352</v>
      </c>
      <c r="R378" s="7">
        <v>4.2865435909025867E-3</v>
      </c>
      <c r="S378" s="7">
        <v>6.75634714495125E-4</v>
      </c>
      <c r="U378" s="7">
        <v>34.975124378109456</v>
      </c>
      <c r="V378" s="7">
        <v>4.0684482693594745E-3</v>
      </c>
    </row>
    <row r="379" spans="1:22" x14ac:dyDescent="0.35">
      <c r="A379" s="24">
        <v>2016</v>
      </c>
      <c r="B379" s="17" t="s">
        <v>30</v>
      </c>
      <c r="C379" s="17" t="s">
        <v>117</v>
      </c>
      <c r="D379" s="17">
        <v>2000</v>
      </c>
      <c r="E379" s="17">
        <v>16</v>
      </c>
      <c r="F379" s="17">
        <v>74</v>
      </c>
      <c r="G379" s="17">
        <v>18</v>
      </c>
      <c r="H379" s="17">
        <v>92</v>
      </c>
      <c r="I379" s="17" t="b">
        <v>1</v>
      </c>
      <c r="J379" s="25">
        <v>0.19565217391304299</v>
      </c>
      <c r="K379">
        <f t="shared" si="25"/>
        <v>9.4388985215812212E-4</v>
      </c>
      <c r="L379">
        <f t="shared" si="26"/>
        <v>3.0722790435735524E-2</v>
      </c>
      <c r="M379">
        <f t="shared" si="27"/>
        <v>6.0109807374265E-3</v>
      </c>
      <c r="N379">
        <f t="shared" si="28"/>
        <v>3.0722790435735524E-2</v>
      </c>
      <c r="O379">
        <f t="shared" si="29"/>
        <v>0.49156464697176838</v>
      </c>
      <c r="Q379" s="7">
        <v>353</v>
      </c>
      <c r="R379" s="7">
        <v>3.9045633432798535E-3</v>
      </c>
      <c r="S379" s="7">
        <v>6.2526497710195658E-4</v>
      </c>
      <c r="U379" s="7">
        <v>35.074626865671647</v>
      </c>
      <c r="V379" s="7">
        <v>4.0768454883436285E-3</v>
      </c>
    </row>
    <row r="380" spans="1:22" x14ac:dyDescent="0.35">
      <c r="A380" s="5">
        <v>2016</v>
      </c>
      <c r="B380" s="14" t="s">
        <v>26</v>
      </c>
      <c r="C380" s="14" t="s">
        <v>201</v>
      </c>
      <c r="D380" s="14">
        <v>2000</v>
      </c>
      <c r="E380" s="14">
        <v>16</v>
      </c>
      <c r="F380" s="14">
        <v>70</v>
      </c>
      <c r="G380" s="14">
        <v>17</v>
      </c>
      <c r="H380" s="14">
        <v>87</v>
      </c>
      <c r="I380" s="14" t="b">
        <v>1</v>
      </c>
      <c r="J380" s="6">
        <v>0.195402298850575</v>
      </c>
      <c r="K380">
        <f t="shared" si="25"/>
        <v>8.9259149062778935E-4</v>
      </c>
      <c r="L380">
        <f t="shared" si="26"/>
        <v>2.9876269690638911E-2</v>
      </c>
      <c r="M380">
        <f t="shared" si="27"/>
        <v>5.8378917786306005E-3</v>
      </c>
      <c r="N380">
        <f t="shared" si="28"/>
        <v>2.9876269690638911E-2</v>
      </c>
      <c r="O380">
        <f t="shared" si="29"/>
        <v>0.47802031505022258</v>
      </c>
      <c r="Q380" s="7">
        <v>354</v>
      </c>
      <c r="R380" s="7">
        <v>8.3376670419775534E-3</v>
      </c>
      <c r="S380" s="7">
        <v>1.2291249207025956E-3</v>
      </c>
      <c r="U380" s="7">
        <v>35.17412935323383</v>
      </c>
      <c r="V380" s="7">
        <v>4.09358825073742E-3</v>
      </c>
    </row>
    <row r="381" spans="1:22" x14ac:dyDescent="0.35">
      <c r="A381" s="24">
        <v>2016</v>
      </c>
      <c r="B381" s="17" t="s">
        <v>42</v>
      </c>
      <c r="C381" s="17" t="s">
        <v>73</v>
      </c>
      <c r="D381" s="17">
        <v>1998</v>
      </c>
      <c r="E381" s="17">
        <v>18</v>
      </c>
      <c r="F381" s="17">
        <v>103</v>
      </c>
      <c r="G381" s="17">
        <v>25</v>
      </c>
      <c r="H381" s="17">
        <v>128</v>
      </c>
      <c r="I381" s="17" t="b">
        <v>1</v>
      </c>
      <c r="J381" s="25">
        <v>0.1953125</v>
      </c>
      <c r="K381">
        <f t="shared" si="25"/>
        <v>1.3132380551765176E-3</v>
      </c>
      <c r="L381">
        <f t="shared" si="26"/>
        <v>3.6238626563054481E-2</v>
      </c>
      <c r="M381">
        <f t="shared" si="27"/>
        <v>7.0778567505965784E-3</v>
      </c>
      <c r="N381">
        <f t="shared" si="28"/>
        <v>3.6238626563054481E-2</v>
      </c>
      <c r="O381">
        <f t="shared" si="29"/>
        <v>0.65229527813498067</v>
      </c>
      <c r="Q381" s="7">
        <v>355</v>
      </c>
      <c r="R381" s="7">
        <v>5.7796845467626866E-3</v>
      </c>
      <c r="S381" s="7">
        <v>9.0880320710660153E-4</v>
      </c>
      <c r="U381" s="7">
        <v>35.273631840796021</v>
      </c>
      <c r="V381" s="7">
        <v>4.1048540510030861E-3</v>
      </c>
    </row>
    <row r="382" spans="1:22" x14ac:dyDescent="0.35">
      <c r="A382" s="5">
        <v>2017</v>
      </c>
      <c r="B382" s="14" t="s">
        <v>24</v>
      </c>
      <c r="C382" s="14" t="s">
        <v>155</v>
      </c>
      <c r="D382" s="14">
        <v>2001</v>
      </c>
      <c r="E382" s="14">
        <v>16</v>
      </c>
      <c r="F382" s="14">
        <v>62</v>
      </c>
      <c r="G382" s="14">
        <v>15</v>
      </c>
      <c r="H382" s="14">
        <v>77</v>
      </c>
      <c r="I382" s="14" t="b">
        <v>1</v>
      </c>
      <c r="J382" s="6">
        <v>0.19480519480519501</v>
      </c>
      <c r="K382">
        <f t="shared" si="25"/>
        <v>7.8999476756712393E-4</v>
      </c>
      <c r="L382">
        <f t="shared" si="26"/>
        <v>2.8106845564152588E-2</v>
      </c>
      <c r="M382">
        <f t="shared" si="27"/>
        <v>5.4753595254842758E-3</v>
      </c>
      <c r="N382">
        <f t="shared" si="28"/>
        <v>2.8106845564152588E-2</v>
      </c>
      <c r="O382">
        <f t="shared" si="29"/>
        <v>0.4497095290264414</v>
      </c>
      <c r="Q382" s="7">
        <v>356</v>
      </c>
      <c r="R382" s="7">
        <v>5.6727572219891428E-3</v>
      </c>
      <c r="S382" s="7">
        <v>8.6055039113393846E-4</v>
      </c>
      <c r="U382" s="7">
        <v>35.373134328358212</v>
      </c>
      <c r="V382" s="7">
        <v>4.1208647849157237E-3</v>
      </c>
    </row>
    <row r="383" spans="1:22" x14ac:dyDescent="0.35">
      <c r="A383" s="24">
        <v>2017</v>
      </c>
      <c r="B383" s="17" t="s">
        <v>30</v>
      </c>
      <c r="C383" s="17" t="s">
        <v>162</v>
      </c>
      <c r="D383" s="17">
        <v>2000</v>
      </c>
      <c r="E383" s="17">
        <v>17</v>
      </c>
      <c r="F383" s="17">
        <v>62</v>
      </c>
      <c r="G383" s="17">
        <v>15</v>
      </c>
      <c r="H383" s="17">
        <v>77</v>
      </c>
      <c r="I383" s="17" t="b">
        <v>1</v>
      </c>
      <c r="J383" s="25">
        <v>0.19480519480519501</v>
      </c>
      <c r="K383">
        <f t="shared" si="25"/>
        <v>7.8999476756712393E-4</v>
      </c>
      <c r="L383">
        <f t="shared" si="26"/>
        <v>2.8106845564152588E-2</v>
      </c>
      <c r="M383">
        <f t="shared" si="27"/>
        <v>5.4753595254842758E-3</v>
      </c>
      <c r="N383">
        <f t="shared" si="28"/>
        <v>2.8106845564152588E-2</v>
      </c>
      <c r="O383">
        <f t="shared" si="29"/>
        <v>0.47781637459059401</v>
      </c>
      <c r="Q383" s="7">
        <v>357</v>
      </c>
      <c r="R383" s="7">
        <v>5.3985469323510529E-3</v>
      </c>
      <c r="S383" s="7">
        <v>8.1278486801762435E-4</v>
      </c>
      <c r="U383" s="7">
        <v>35.472636815920403</v>
      </c>
      <c r="V383" s="7">
        <v>4.1229684477128584E-3</v>
      </c>
    </row>
    <row r="384" spans="1:22" x14ac:dyDescent="0.35">
      <c r="A384" s="3">
        <v>2017</v>
      </c>
      <c r="B384" s="13" t="s">
        <v>24</v>
      </c>
      <c r="C384" s="13" t="s">
        <v>41</v>
      </c>
      <c r="D384" s="13">
        <v>2001</v>
      </c>
      <c r="E384" s="14">
        <v>16</v>
      </c>
      <c r="F384" s="13">
        <v>203</v>
      </c>
      <c r="G384" s="13">
        <v>49</v>
      </c>
      <c r="H384" s="13">
        <v>252</v>
      </c>
      <c r="I384" s="13" t="b">
        <v>1</v>
      </c>
      <c r="J384" s="4">
        <v>0.194444444444444</v>
      </c>
      <c r="K384">
        <f t="shared" si="25"/>
        <v>2.5854374211287693E-3</v>
      </c>
      <c r="L384">
        <f t="shared" si="26"/>
        <v>5.0847196787323183E-2</v>
      </c>
      <c r="M384">
        <f t="shared" si="27"/>
        <v>9.8869549308683736E-3</v>
      </c>
      <c r="N384">
        <f t="shared" si="28"/>
        <v>5.0847196787323183E-2</v>
      </c>
      <c r="O384">
        <f t="shared" si="29"/>
        <v>0.81355514859717093</v>
      </c>
      <c r="Q384" s="7">
        <v>358</v>
      </c>
      <c r="R384" s="7">
        <v>6.6087282208986209E-3</v>
      </c>
      <c r="S384" s="7">
        <v>9.1755581065605055E-4</v>
      </c>
      <c r="U384" s="7">
        <v>35.572139303482587</v>
      </c>
      <c r="V384" s="7">
        <v>4.1238038515363272E-3</v>
      </c>
    </row>
    <row r="385" spans="1:22" x14ac:dyDescent="0.35">
      <c r="A385" s="3">
        <v>2015</v>
      </c>
      <c r="B385" s="13" t="s">
        <v>30</v>
      </c>
      <c r="C385" s="13" t="s">
        <v>124</v>
      </c>
      <c r="D385" s="13">
        <v>1997</v>
      </c>
      <c r="E385" s="17">
        <v>18</v>
      </c>
      <c r="F385" s="13">
        <v>87</v>
      </c>
      <c r="G385" s="13">
        <v>21</v>
      </c>
      <c r="H385" s="13">
        <v>108</v>
      </c>
      <c r="I385" s="13" t="b">
        <v>1</v>
      </c>
      <c r="J385" s="4">
        <v>0.194444444444444</v>
      </c>
      <c r="K385">
        <f t="shared" si="25"/>
        <v>1.1080446090551868E-3</v>
      </c>
      <c r="L385">
        <f t="shared" si="26"/>
        <v>3.3287304022031984E-2</v>
      </c>
      <c r="M385">
        <f t="shared" si="27"/>
        <v>6.4725313376173153E-3</v>
      </c>
      <c r="N385">
        <f t="shared" si="28"/>
        <v>3.3287304022031984E-2</v>
      </c>
      <c r="O385">
        <f t="shared" si="29"/>
        <v>0.59917147239657575</v>
      </c>
      <c r="Q385" s="7">
        <v>359</v>
      </c>
      <c r="R385" s="7">
        <v>4.6224457233656419E-3</v>
      </c>
      <c r="S385" s="7">
        <v>6.9944075248269417E-4</v>
      </c>
      <c r="U385" s="7">
        <v>35.671641791044777</v>
      </c>
      <c r="V385" s="7">
        <v>4.1351485878314345E-3</v>
      </c>
    </row>
    <row r="386" spans="1:22" x14ac:dyDescent="0.35">
      <c r="A386" s="5">
        <v>2016</v>
      </c>
      <c r="B386" s="14" t="s">
        <v>42</v>
      </c>
      <c r="C386" s="14" t="s">
        <v>73</v>
      </c>
      <c r="D386" s="14">
        <v>1999</v>
      </c>
      <c r="E386" s="14">
        <v>17</v>
      </c>
      <c r="F386" s="14">
        <v>112</v>
      </c>
      <c r="G386" s="14">
        <v>27</v>
      </c>
      <c r="H386" s="14">
        <v>139</v>
      </c>
      <c r="I386" s="14" t="b">
        <v>1</v>
      </c>
      <c r="J386" s="6">
        <v>0.194244604316547</v>
      </c>
      <c r="K386">
        <f t="shared" si="25"/>
        <v>1.4260944505432496E-3</v>
      </c>
      <c r="L386">
        <f t="shared" si="26"/>
        <v>3.7763665745571488E-2</v>
      </c>
      <c r="M386">
        <f t="shared" si="27"/>
        <v>7.3353883102908737E-3</v>
      </c>
      <c r="N386">
        <f t="shared" si="28"/>
        <v>3.7763665745571488E-2</v>
      </c>
      <c r="O386">
        <f t="shared" si="29"/>
        <v>0.64198231767471525</v>
      </c>
      <c r="Q386" s="7">
        <v>360</v>
      </c>
      <c r="R386" s="7">
        <v>4.4567124476606133E-3</v>
      </c>
      <c r="S386" s="7">
        <v>6.6880987564909601E-4</v>
      </c>
      <c r="U386" s="7">
        <v>35.771144278606968</v>
      </c>
      <c r="V386" s="7">
        <v>4.1351485878314345E-3</v>
      </c>
    </row>
    <row r="387" spans="1:22" x14ac:dyDescent="0.35">
      <c r="A387" s="24">
        <v>2014</v>
      </c>
      <c r="B387" s="17" t="s">
        <v>113</v>
      </c>
      <c r="C387" s="17" t="s">
        <v>161</v>
      </c>
      <c r="D387" s="17">
        <v>1997</v>
      </c>
      <c r="E387" s="17">
        <v>17</v>
      </c>
      <c r="F387" s="17">
        <v>79</v>
      </c>
      <c r="G387" s="17">
        <v>19</v>
      </c>
      <c r="H387" s="17">
        <v>98</v>
      </c>
      <c r="I387" s="17" t="b">
        <v>1</v>
      </c>
      <c r="J387" s="25">
        <v>0.19387755102040799</v>
      </c>
      <c r="K387">
        <f t="shared" si="25"/>
        <v>1.0054478859945213E-3</v>
      </c>
      <c r="L387">
        <f t="shared" si="26"/>
        <v>3.170879824267267E-2</v>
      </c>
      <c r="M387">
        <f t="shared" si="27"/>
        <v>6.1476241490895939E-3</v>
      </c>
      <c r="N387">
        <f t="shared" si="28"/>
        <v>3.170879824267267E-2</v>
      </c>
      <c r="O387">
        <f t="shared" si="29"/>
        <v>0.53904957012543542</v>
      </c>
      <c r="Q387" s="7">
        <v>361</v>
      </c>
      <c r="R387" s="7">
        <v>4.4664755472968816E-3</v>
      </c>
      <c r="S387" s="7">
        <v>6.5904677601282772E-4</v>
      </c>
      <c r="U387" s="7">
        <v>35.870646766169159</v>
      </c>
      <c r="V387" s="7">
        <v>4.1351485878314345E-3</v>
      </c>
    </row>
    <row r="388" spans="1:22" x14ac:dyDescent="0.35">
      <c r="A388" s="5">
        <v>2015</v>
      </c>
      <c r="B388" s="14" t="s">
        <v>67</v>
      </c>
      <c r="C388" s="14" t="s">
        <v>145</v>
      </c>
      <c r="D388" s="14">
        <v>1997</v>
      </c>
      <c r="E388" s="14">
        <v>18</v>
      </c>
      <c r="F388" s="14">
        <v>50</v>
      </c>
      <c r="G388" s="14">
        <v>12</v>
      </c>
      <c r="H388" s="14">
        <v>62</v>
      </c>
      <c r="I388" s="14" t="b">
        <v>1</v>
      </c>
      <c r="J388" s="6">
        <v>0.19354838709677399</v>
      </c>
      <c r="K388">
        <f t="shared" ref="K388:K451" si="30">H388/$H$1</f>
        <v>6.3609968297612574E-4</v>
      </c>
      <c r="L388">
        <f t="shared" ref="L388:L451" si="31">SQRT(K388)</f>
        <v>2.5221016691960016E-2</v>
      </c>
      <c r="M388">
        <f t="shared" ref="M388:M451" si="32">J388*L388</f>
        <v>4.8814871016696756E-3</v>
      </c>
      <c r="N388">
        <f t="shared" ref="N388:N451" si="33">L388</f>
        <v>2.5221016691960016E-2</v>
      </c>
      <c r="O388">
        <f t="shared" ref="O388:O451" si="34">E388*L388</f>
        <v>0.45397830045528031</v>
      </c>
      <c r="Q388" s="7">
        <v>362</v>
      </c>
      <c r="R388" s="7">
        <v>4.4860017465694181E-3</v>
      </c>
      <c r="S388" s="7">
        <v>6.3952057674029113E-4</v>
      </c>
      <c r="U388" s="7">
        <v>35.970149253731343</v>
      </c>
      <c r="V388" s="7">
        <v>4.1351485878314345E-3</v>
      </c>
    </row>
    <row r="389" spans="1:22" x14ac:dyDescent="0.35">
      <c r="A389" s="3">
        <v>2015</v>
      </c>
      <c r="B389" s="13" t="s">
        <v>24</v>
      </c>
      <c r="C389" s="13" t="s">
        <v>70</v>
      </c>
      <c r="D389" s="13">
        <v>1996</v>
      </c>
      <c r="E389" s="17">
        <v>19</v>
      </c>
      <c r="F389" s="13">
        <v>121</v>
      </c>
      <c r="G389" s="13">
        <v>29</v>
      </c>
      <c r="H389" s="13">
        <v>150</v>
      </c>
      <c r="I389" s="13" t="b">
        <v>1</v>
      </c>
      <c r="J389" s="4">
        <v>0.193333333333333</v>
      </c>
      <c r="K389">
        <f t="shared" si="30"/>
        <v>1.5389508459099817E-3</v>
      </c>
      <c r="L389">
        <f t="shared" si="31"/>
        <v>3.9229464002328428E-2</v>
      </c>
      <c r="M389">
        <f t="shared" si="32"/>
        <v>7.5843630404501495E-3</v>
      </c>
      <c r="N389">
        <f t="shared" si="33"/>
        <v>3.9229464002328428E-2</v>
      </c>
      <c r="O389">
        <f t="shared" si="34"/>
        <v>0.74535981604424018</v>
      </c>
      <c r="Q389" s="7">
        <v>363</v>
      </c>
      <c r="R389" s="7">
        <v>4.4567124476606133E-3</v>
      </c>
      <c r="S389" s="7">
        <v>6.6880987564909601E-4</v>
      </c>
      <c r="U389" s="7">
        <v>36.069651741293534</v>
      </c>
      <c r="V389" s="7">
        <v>4.1457379741529493E-3</v>
      </c>
    </row>
    <row r="390" spans="1:22" x14ac:dyDescent="0.35">
      <c r="A390" s="3">
        <v>2015</v>
      </c>
      <c r="B390" s="13" t="s">
        <v>67</v>
      </c>
      <c r="C390" s="13" t="s">
        <v>68</v>
      </c>
      <c r="D390" s="13">
        <v>1994</v>
      </c>
      <c r="E390" s="14">
        <v>21</v>
      </c>
      <c r="F390" s="13">
        <v>46</v>
      </c>
      <c r="G390" s="13">
        <v>11</v>
      </c>
      <c r="H390" s="13">
        <v>57</v>
      </c>
      <c r="I390" s="13" t="b">
        <v>1</v>
      </c>
      <c r="J390" s="4">
        <v>0.19298245614035101</v>
      </c>
      <c r="K390">
        <f t="shared" si="30"/>
        <v>5.8480132144579297E-4</v>
      </c>
      <c r="L390">
        <f t="shared" si="31"/>
        <v>2.4182665722492072E-2</v>
      </c>
      <c r="M390">
        <f t="shared" si="32"/>
        <v>4.6668302271475962E-3</v>
      </c>
      <c r="N390">
        <f t="shared" si="33"/>
        <v>2.4182665722492072E-2</v>
      </c>
      <c r="O390">
        <f t="shared" si="34"/>
        <v>0.50783598017233356</v>
      </c>
      <c r="Q390" s="7">
        <v>364</v>
      </c>
      <c r="R390" s="7">
        <v>4.4860017465694181E-3</v>
      </c>
      <c r="S390" s="7">
        <v>6.3952057674029113E-4</v>
      </c>
      <c r="U390" s="7">
        <v>36.169154228855724</v>
      </c>
      <c r="V390" s="7">
        <v>4.152342627016665E-3</v>
      </c>
    </row>
    <row r="391" spans="1:22" x14ac:dyDescent="0.35">
      <c r="A391" s="3">
        <v>2015</v>
      </c>
      <c r="B391" s="13" t="s">
        <v>26</v>
      </c>
      <c r="C391" s="13" t="s">
        <v>279</v>
      </c>
      <c r="D391" s="13">
        <v>1997</v>
      </c>
      <c r="E391" s="17">
        <v>18</v>
      </c>
      <c r="F391" s="13">
        <v>46</v>
      </c>
      <c r="G391" s="13">
        <v>11</v>
      </c>
      <c r="H391" s="13">
        <v>57</v>
      </c>
      <c r="I391" s="13" t="b">
        <v>1</v>
      </c>
      <c r="J391" s="4">
        <v>0.19298245614035101</v>
      </c>
      <c r="K391">
        <f t="shared" si="30"/>
        <v>5.8480132144579297E-4</v>
      </c>
      <c r="L391">
        <f t="shared" si="31"/>
        <v>2.4182665722492072E-2</v>
      </c>
      <c r="M391">
        <f t="shared" si="32"/>
        <v>4.6668302271475962E-3</v>
      </c>
      <c r="N391">
        <f t="shared" si="33"/>
        <v>2.4182665722492072E-2</v>
      </c>
      <c r="O391">
        <f t="shared" si="34"/>
        <v>0.43528798300485727</v>
      </c>
      <c r="Q391" s="7">
        <v>365</v>
      </c>
      <c r="R391" s="7">
        <v>4.4957648462056873E-3</v>
      </c>
      <c r="S391" s="7">
        <v>6.2975747710402197E-4</v>
      </c>
      <c r="U391" s="7">
        <v>36.268656716417915</v>
      </c>
      <c r="V391" s="7">
        <v>4.1690636726665559E-3</v>
      </c>
    </row>
    <row r="392" spans="1:22" x14ac:dyDescent="0.35">
      <c r="A392" s="5">
        <v>2016</v>
      </c>
      <c r="B392" s="14" t="s">
        <v>24</v>
      </c>
      <c r="C392" s="14" t="s">
        <v>71</v>
      </c>
      <c r="D392" s="14">
        <v>2000</v>
      </c>
      <c r="E392" s="14">
        <v>16</v>
      </c>
      <c r="F392" s="14">
        <v>67</v>
      </c>
      <c r="G392" s="14">
        <v>16</v>
      </c>
      <c r="H392" s="14">
        <v>83</v>
      </c>
      <c r="I392" s="14" t="b">
        <v>1</v>
      </c>
      <c r="J392" s="6">
        <v>0.19277108433734899</v>
      </c>
      <c r="K392">
        <f t="shared" si="30"/>
        <v>8.5155280140352318E-4</v>
      </c>
      <c r="L392">
        <f t="shared" si="31"/>
        <v>2.9181377647457346E-2</v>
      </c>
      <c r="M392">
        <f t="shared" si="32"/>
        <v>5.6253258115580304E-3</v>
      </c>
      <c r="N392">
        <f t="shared" si="33"/>
        <v>2.9181377647457346E-2</v>
      </c>
      <c r="O392">
        <f t="shared" si="34"/>
        <v>0.46690204235931754</v>
      </c>
      <c r="Q392" s="7">
        <v>366</v>
      </c>
      <c r="R392" s="7">
        <v>4.4762386469331499E-3</v>
      </c>
      <c r="S392" s="7">
        <v>6.4928367637655943E-4</v>
      </c>
      <c r="U392" s="7">
        <v>36.368159203980099</v>
      </c>
      <c r="V392" s="7">
        <v>4.1700449751804931E-3</v>
      </c>
    </row>
    <row r="393" spans="1:22" x14ac:dyDescent="0.35">
      <c r="A393" s="3">
        <v>2016</v>
      </c>
      <c r="B393" s="13" t="s">
        <v>67</v>
      </c>
      <c r="C393" s="13" t="s">
        <v>138</v>
      </c>
      <c r="D393" s="13">
        <v>1996</v>
      </c>
      <c r="E393" s="17">
        <v>20</v>
      </c>
      <c r="F393" s="13">
        <v>67</v>
      </c>
      <c r="G393" s="13">
        <v>16</v>
      </c>
      <c r="H393" s="13">
        <v>83</v>
      </c>
      <c r="I393" s="13" t="b">
        <v>1</v>
      </c>
      <c r="J393" s="4">
        <v>0.19277108433734899</v>
      </c>
      <c r="K393">
        <f t="shared" si="30"/>
        <v>8.5155280140352318E-4</v>
      </c>
      <c r="L393">
        <f t="shared" si="31"/>
        <v>2.9181377647457346E-2</v>
      </c>
      <c r="M393">
        <f t="shared" si="32"/>
        <v>5.6253258115580304E-3</v>
      </c>
      <c r="N393">
        <f t="shared" si="33"/>
        <v>2.9181377647457346E-2</v>
      </c>
      <c r="O393">
        <f t="shared" si="34"/>
        <v>0.58362755294914692</v>
      </c>
      <c r="Q393" s="7">
        <v>367</v>
      </c>
      <c r="R393" s="7">
        <v>4.284573166233107E-3</v>
      </c>
      <c r="S393" s="7">
        <v>6.3676347093044681E-4</v>
      </c>
      <c r="U393" s="7">
        <v>36.46766169154229</v>
      </c>
      <c r="V393" s="7">
        <v>4.1814822310237056E-3</v>
      </c>
    </row>
    <row r="394" spans="1:22" x14ac:dyDescent="0.35">
      <c r="A394" s="5">
        <v>2017</v>
      </c>
      <c r="B394" s="14" t="s">
        <v>52</v>
      </c>
      <c r="C394" s="14" t="s">
        <v>74</v>
      </c>
      <c r="D394" s="14">
        <v>1999</v>
      </c>
      <c r="E394" s="14">
        <v>18</v>
      </c>
      <c r="F394" s="14">
        <v>84</v>
      </c>
      <c r="G394" s="14">
        <v>20</v>
      </c>
      <c r="H394" s="14">
        <v>104</v>
      </c>
      <c r="I394" s="14" t="b">
        <v>1</v>
      </c>
      <c r="J394" s="6">
        <v>0.19230769230769201</v>
      </c>
      <c r="K394">
        <f t="shared" si="30"/>
        <v>1.0670059198309206E-3</v>
      </c>
      <c r="L394">
        <f t="shared" si="31"/>
        <v>3.2665056556371072E-2</v>
      </c>
      <c r="M394">
        <f t="shared" si="32"/>
        <v>6.281741645455966E-3</v>
      </c>
      <c r="N394">
        <f t="shared" si="33"/>
        <v>3.2665056556371072E-2</v>
      </c>
      <c r="O394">
        <f t="shared" si="34"/>
        <v>0.58797101801467933</v>
      </c>
      <c r="Q394" s="7">
        <v>368</v>
      </c>
      <c r="R394" s="7">
        <v>4.29395916885546E-3</v>
      </c>
      <c r="S394" s="7">
        <v>6.2737746830809384E-4</v>
      </c>
      <c r="U394" s="7">
        <v>36.567164179104481</v>
      </c>
      <c r="V394" s="7">
        <v>4.1849714524511018E-3</v>
      </c>
    </row>
    <row r="395" spans="1:22" x14ac:dyDescent="0.35">
      <c r="A395" s="24">
        <v>2015</v>
      </c>
      <c r="B395" s="17" t="s">
        <v>30</v>
      </c>
      <c r="C395" s="17" t="s">
        <v>222</v>
      </c>
      <c r="D395" s="17">
        <v>1998</v>
      </c>
      <c r="E395" s="17">
        <v>17</v>
      </c>
      <c r="F395" s="17">
        <v>63</v>
      </c>
      <c r="G395" s="17">
        <v>15</v>
      </c>
      <c r="H395" s="17">
        <v>78</v>
      </c>
      <c r="I395" s="17" t="b">
        <v>1</v>
      </c>
      <c r="J395" s="25">
        <v>0.19230769230769201</v>
      </c>
      <c r="K395">
        <f t="shared" si="30"/>
        <v>8.0025443987319042E-4</v>
      </c>
      <c r="L395">
        <f t="shared" si="31"/>
        <v>2.8288768793872779E-2</v>
      </c>
      <c r="M395">
        <f t="shared" si="32"/>
        <v>5.4401478449755264E-3</v>
      </c>
      <c r="N395">
        <f t="shared" si="33"/>
        <v>2.8288768793872779E-2</v>
      </c>
      <c r="O395">
        <f t="shared" si="34"/>
        <v>0.48090906949583723</v>
      </c>
      <c r="Q395" s="7">
        <v>369</v>
      </c>
      <c r="R395" s="7">
        <v>4.284573166233107E-3</v>
      </c>
      <c r="S395" s="7">
        <v>6.3676347093044681E-4</v>
      </c>
      <c r="U395" s="7">
        <v>36.666666666666671</v>
      </c>
      <c r="V395" s="7">
        <v>4.2112440459764538E-3</v>
      </c>
    </row>
    <row r="396" spans="1:22" x14ac:dyDescent="0.35">
      <c r="A396" s="5">
        <v>2016</v>
      </c>
      <c r="B396" s="14" t="s">
        <v>24</v>
      </c>
      <c r="C396" s="14" t="s">
        <v>71</v>
      </c>
      <c r="D396" s="14">
        <v>1999</v>
      </c>
      <c r="E396" s="14">
        <v>17</v>
      </c>
      <c r="F396" s="14">
        <v>63</v>
      </c>
      <c r="G396" s="14">
        <v>15</v>
      </c>
      <c r="H396" s="14">
        <v>78</v>
      </c>
      <c r="I396" s="14" t="b">
        <v>1</v>
      </c>
      <c r="J396" s="6">
        <v>0.19230769230769201</v>
      </c>
      <c r="K396">
        <f t="shared" si="30"/>
        <v>8.0025443987319042E-4</v>
      </c>
      <c r="L396">
        <f t="shared" si="31"/>
        <v>2.8288768793872779E-2</v>
      </c>
      <c r="M396">
        <f t="shared" si="32"/>
        <v>5.4401478449755264E-3</v>
      </c>
      <c r="N396">
        <f t="shared" si="33"/>
        <v>2.8288768793872779E-2</v>
      </c>
      <c r="O396">
        <f t="shared" si="34"/>
        <v>0.48090906949583723</v>
      </c>
      <c r="Q396" s="7">
        <v>370</v>
      </c>
      <c r="R396" s="7">
        <v>4.1142152195764829E-3</v>
      </c>
      <c r="S396" s="7">
        <v>5.9409875874581221E-4</v>
      </c>
      <c r="U396" s="7">
        <v>36.766169154228855</v>
      </c>
      <c r="V396" s="7">
        <v>4.2112440459764538E-3</v>
      </c>
    </row>
    <row r="397" spans="1:22" x14ac:dyDescent="0.35">
      <c r="A397" s="3">
        <v>2015</v>
      </c>
      <c r="B397" s="13" t="s">
        <v>30</v>
      </c>
      <c r="C397" s="13" t="s">
        <v>226</v>
      </c>
      <c r="D397" s="13">
        <v>1994</v>
      </c>
      <c r="E397" s="17">
        <v>21</v>
      </c>
      <c r="F397" s="13">
        <v>59</v>
      </c>
      <c r="G397" s="13">
        <v>14</v>
      </c>
      <c r="H397" s="13">
        <v>73</v>
      </c>
      <c r="I397" s="13" t="b">
        <v>1</v>
      </c>
      <c r="J397" s="4">
        <v>0.19178082191780799</v>
      </c>
      <c r="K397">
        <f t="shared" si="30"/>
        <v>7.4895607834285776E-4</v>
      </c>
      <c r="L397">
        <f t="shared" si="31"/>
        <v>2.7367061923832047E-2</v>
      </c>
      <c r="M397">
        <f t="shared" si="32"/>
        <v>5.2484776292280573E-3</v>
      </c>
      <c r="N397">
        <f t="shared" si="33"/>
        <v>2.7367061923832047E-2</v>
      </c>
      <c r="O397">
        <f t="shared" si="34"/>
        <v>0.57470830040047294</v>
      </c>
      <c r="Q397" s="7">
        <v>371</v>
      </c>
      <c r="R397" s="7">
        <v>5.6994526975415174E-3</v>
      </c>
      <c r="S397" s="7">
        <v>8.0325377492511656E-4</v>
      </c>
      <c r="U397" s="7">
        <v>36.865671641791046</v>
      </c>
      <c r="V397" s="7">
        <v>4.2112440459764538E-3</v>
      </c>
    </row>
    <row r="398" spans="1:22" x14ac:dyDescent="0.35">
      <c r="A398" s="3">
        <v>2014</v>
      </c>
      <c r="B398" s="13" t="s">
        <v>24</v>
      </c>
      <c r="C398" s="13" t="s">
        <v>121</v>
      </c>
      <c r="D398" s="13">
        <v>1995</v>
      </c>
      <c r="E398" s="14">
        <v>19</v>
      </c>
      <c r="F398" s="13">
        <v>97</v>
      </c>
      <c r="G398" s="13">
        <v>23</v>
      </c>
      <c r="H398" s="13">
        <v>120</v>
      </c>
      <c r="I398" s="13" t="b">
        <v>1</v>
      </c>
      <c r="J398" s="4">
        <v>0.19166666666666701</v>
      </c>
      <c r="K398">
        <f t="shared" si="30"/>
        <v>1.2311606767279853E-3</v>
      </c>
      <c r="L398">
        <f t="shared" si="31"/>
        <v>3.508789929203493E-2</v>
      </c>
      <c r="M398">
        <f t="shared" si="32"/>
        <v>6.7251806976400402E-3</v>
      </c>
      <c r="N398">
        <f t="shared" si="33"/>
        <v>3.508789929203493E-2</v>
      </c>
      <c r="O398">
        <f t="shared" si="34"/>
        <v>0.66667008654866367</v>
      </c>
      <c r="Q398" s="7">
        <v>372</v>
      </c>
      <c r="R398" s="7">
        <v>3.9176689457058851E-3</v>
      </c>
      <c r="S398" s="7">
        <v>5.6752943582631839E-4</v>
      </c>
      <c r="U398" s="7">
        <v>36.965174129353237</v>
      </c>
      <c r="V398" s="7">
        <v>4.213920400899269E-3</v>
      </c>
    </row>
    <row r="399" spans="1:22" x14ac:dyDescent="0.35">
      <c r="A399" s="24">
        <v>2016</v>
      </c>
      <c r="B399" s="17" t="s">
        <v>30</v>
      </c>
      <c r="C399" s="17" t="s">
        <v>47</v>
      </c>
      <c r="D399" s="17">
        <v>1999</v>
      </c>
      <c r="E399" s="17">
        <v>17</v>
      </c>
      <c r="F399" s="17">
        <v>97</v>
      </c>
      <c r="G399" s="17">
        <v>23</v>
      </c>
      <c r="H399" s="17">
        <v>120</v>
      </c>
      <c r="I399" s="17" t="b">
        <v>1</v>
      </c>
      <c r="J399" s="25">
        <v>0.19166666666666701</v>
      </c>
      <c r="K399">
        <f t="shared" si="30"/>
        <v>1.2311606767279853E-3</v>
      </c>
      <c r="L399">
        <f t="shared" si="31"/>
        <v>3.508789929203493E-2</v>
      </c>
      <c r="M399">
        <f t="shared" si="32"/>
        <v>6.7251806976400402E-3</v>
      </c>
      <c r="N399">
        <f t="shared" si="33"/>
        <v>3.508789929203493E-2</v>
      </c>
      <c r="O399">
        <f t="shared" si="34"/>
        <v>0.59649428796459381</v>
      </c>
      <c r="Q399" s="7">
        <v>373</v>
      </c>
      <c r="R399" s="7">
        <v>3.9176689457058851E-3</v>
      </c>
      <c r="S399" s="7">
        <v>5.6752943582631839E-4</v>
      </c>
      <c r="U399" s="7">
        <v>37.064676616915428</v>
      </c>
      <c r="V399" s="7">
        <v>4.21899435866853E-3</v>
      </c>
    </row>
    <row r="400" spans="1:22" x14ac:dyDescent="0.35">
      <c r="A400" s="5">
        <v>2017</v>
      </c>
      <c r="B400" s="14" t="s">
        <v>98</v>
      </c>
      <c r="C400" s="14" t="s">
        <v>41</v>
      </c>
      <c r="D400" s="14">
        <v>2000</v>
      </c>
      <c r="E400" s="14">
        <v>17</v>
      </c>
      <c r="F400" s="14">
        <v>76</v>
      </c>
      <c r="G400" s="14">
        <v>18</v>
      </c>
      <c r="H400" s="14">
        <v>94</v>
      </c>
      <c r="I400" s="14" t="b">
        <v>1</v>
      </c>
      <c r="J400" s="6">
        <v>0.19148936170212799</v>
      </c>
      <c r="K400">
        <f t="shared" si="30"/>
        <v>9.644091967702552E-4</v>
      </c>
      <c r="L400">
        <f t="shared" si="31"/>
        <v>3.1054938363652491E-2</v>
      </c>
      <c r="M400">
        <f t="shared" si="32"/>
        <v>5.9466903249547429E-3</v>
      </c>
      <c r="N400">
        <f t="shared" si="33"/>
        <v>3.1054938363652491E-2</v>
      </c>
      <c r="O400">
        <f t="shared" si="34"/>
        <v>0.52793395218209238</v>
      </c>
      <c r="Q400" s="7">
        <v>374</v>
      </c>
      <c r="R400" s="7">
        <v>7.7078363323755993E-3</v>
      </c>
      <c r="S400" s="7">
        <v>1.0309169138697427E-3</v>
      </c>
      <c r="U400" s="7">
        <v>37.164179104477611</v>
      </c>
      <c r="V400" s="7">
        <v>4.2414104257520501E-3</v>
      </c>
    </row>
    <row r="401" spans="1:22" x14ac:dyDescent="0.35">
      <c r="A401" s="24">
        <v>2013</v>
      </c>
      <c r="B401" s="17" t="s">
        <v>67</v>
      </c>
      <c r="C401" s="17" t="s">
        <v>138</v>
      </c>
      <c r="D401" s="17">
        <v>1994</v>
      </c>
      <c r="E401" s="17">
        <v>19</v>
      </c>
      <c r="F401" s="17">
        <v>68</v>
      </c>
      <c r="G401" s="17">
        <v>16</v>
      </c>
      <c r="H401" s="17">
        <v>84</v>
      </c>
      <c r="I401" s="17" t="b">
        <v>1</v>
      </c>
      <c r="J401" s="25">
        <v>0.19047619047618999</v>
      </c>
      <c r="K401">
        <f t="shared" si="30"/>
        <v>8.6181247370958967E-4</v>
      </c>
      <c r="L401">
        <f t="shared" si="31"/>
        <v>2.9356642752698912E-2</v>
      </c>
      <c r="M401">
        <f t="shared" si="32"/>
        <v>5.5917414767045403E-3</v>
      </c>
      <c r="N401">
        <f t="shared" si="33"/>
        <v>2.9356642752698912E-2</v>
      </c>
      <c r="O401">
        <f t="shared" si="34"/>
        <v>0.55777621230127938</v>
      </c>
      <c r="Q401" s="7">
        <v>375</v>
      </c>
      <c r="R401" s="7">
        <v>5.426591520713557E-3</v>
      </c>
      <c r="S401" s="7">
        <v>7.5264015882248007E-4</v>
      </c>
      <c r="U401" s="7">
        <v>37.263681592039802</v>
      </c>
      <c r="V401" s="7">
        <v>4.2425729337705375E-3</v>
      </c>
    </row>
    <row r="402" spans="1:22" x14ac:dyDescent="0.35">
      <c r="A402" s="5">
        <v>2016</v>
      </c>
      <c r="B402" s="14" t="s">
        <v>30</v>
      </c>
      <c r="C402" s="14" t="s">
        <v>124</v>
      </c>
      <c r="D402" s="14">
        <v>1999</v>
      </c>
      <c r="E402" s="14">
        <v>17</v>
      </c>
      <c r="F402" s="14">
        <v>98</v>
      </c>
      <c r="G402" s="14">
        <v>23</v>
      </c>
      <c r="H402" s="14">
        <v>121</v>
      </c>
      <c r="I402" s="14" t="b">
        <v>1</v>
      </c>
      <c r="J402" s="6">
        <v>0.19008264462809901</v>
      </c>
      <c r="K402">
        <f t="shared" si="30"/>
        <v>1.2414203490340519E-3</v>
      </c>
      <c r="L402">
        <f t="shared" si="31"/>
        <v>3.5233795552481309E-2</v>
      </c>
      <c r="M402">
        <f t="shared" si="32"/>
        <v>6.6973330389014001E-3</v>
      </c>
      <c r="N402">
        <f t="shared" si="33"/>
        <v>3.5233795552481309E-2</v>
      </c>
      <c r="O402">
        <f t="shared" si="34"/>
        <v>0.59897452439218224</v>
      </c>
      <c r="Q402" s="7">
        <v>376</v>
      </c>
      <c r="R402" s="7">
        <v>6.5008652270623548E-3</v>
      </c>
      <c r="S402" s="7">
        <v>8.6105260313438289E-4</v>
      </c>
      <c r="U402" s="7">
        <v>37.363184079601993</v>
      </c>
      <c r="V402" s="7">
        <v>4.2721677225665495E-3</v>
      </c>
    </row>
    <row r="403" spans="1:22" x14ac:dyDescent="0.35">
      <c r="A403" s="3">
        <v>2015</v>
      </c>
      <c r="B403" s="13" t="s">
        <v>24</v>
      </c>
      <c r="C403" s="13" t="s">
        <v>41</v>
      </c>
      <c r="D403" s="13">
        <v>1999</v>
      </c>
      <c r="E403" s="17">
        <v>16</v>
      </c>
      <c r="F403" s="13">
        <v>162</v>
      </c>
      <c r="G403" s="13">
        <v>38</v>
      </c>
      <c r="H403" s="13">
        <v>200</v>
      </c>
      <c r="I403" s="13" t="b">
        <v>1</v>
      </c>
      <c r="J403" s="4">
        <v>0.19</v>
      </c>
      <c r="K403">
        <f t="shared" si="30"/>
        <v>2.0519344612133089E-3</v>
      </c>
      <c r="L403">
        <f t="shared" si="31"/>
        <v>4.5298283203818096E-2</v>
      </c>
      <c r="M403">
        <f t="shared" si="32"/>
        <v>8.6066738087254378E-3</v>
      </c>
      <c r="N403">
        <f t="shared" si="33"/>
        <v>4.5298283203818096E-2</v>
      </c>
      <c r="O403">
        <f t="shared" si="34"/>
        <v>0.72477253126108954</v>
      </c>
      <c r="Q403" s="7">
        <v>377</v>
      </c>
      <c r="R403" s="7">
        <v>5.2618269344059587E-3</v>
      </c>
      <c r="S403" s="7">
        <v>7.4915380302054135E-4</v>
      </c>
      <c r="U403" s="7">
        <v>37.462686567164184</v>
      </c>
      <c r="V403" s="7">
        <v>4.2727253133617131E-3</v>
      </c>
    </row>
    <row r="404" spans="1:22" x14ac:dyDescent="0.35">
      <c r="A404" s="5">
        <v>2015</v>
      </c>
      <c r="B404" s="14" t="s">
        <v>30</v>
      </c>
      <c r="C404" s="14" t="s">
        <v>56</v>
      </c>
      <c r="D404" s="14">
        <v>1999</v>
      </c>
      <c r="E404" s="14">
        <v>16</v>
      </c>
      <c r="F404" s="14">
        <v>64</v>
      </c>
      <c r="G404" s="14">
        <v>15</v>
      </c>
      <c r="H404" s="14">
        <v>79</v>
      </c>
      <c r="I404" s="14" t="b">
        <v>1</v>
      </c>
      <c r="J404" s="6">
        <v>0.189873417721519</v>
      </c>
      <c r="K404">
        <f t="shared" si="30"/>
        <v>8.1051411217925701E-4</v>
      </c>
      <c r="L404">
        <f t="shared" si="31"/>
        <v>2.8469529539127566E-2</v>
      </c>
      <c r="M404">
        <f t="shared" si="32"/>
        <v>5.4056068745178924E-3</v>
      </c>
      <c r="N404">
        <f t="shared" si="33"/>
        <v>2.8469529539127566E-2</v>
      </c>
      <c r="O404">
        <f t="shared" si="34"/>
        <v>0.45551247262604105</v>
      </c>
      <c r="Q404" s="7">
        <v>378</v>
      </c>
      <c r="R404" s="7">
        <v>5.1168451279388696E-3</v>
      </c>
      <c r="S404" s="7">
        <v>7.2104665069173089E-4</v>
      </c>
      <c r="U404" s="7">
        <v>37.562189054726367</v>
      </c>
      <c r="V404" s="7">
        <v>4.2756134828169116E-3</v>
      </c>
    </row>
    <row r="405" spans="1:22" x14ac:dyDescent="0.35">
      <c r="A405" s="24">
        <v>2015</v>
      </c>
      <c r="B405" s="17" t="s">
        <v>98</v>
      </c>
      <c r="C405" s="17" t="s">
        <v>41</v>
      </c>
      <c r="D405" s="17">
        <v>1999</v>
      </c>
      <c r="E405" s="17">
        <v>16</v>
      </c>
      <c r="F405" s="17">
        <v>64</v>
      </c>
      <c r="G405" s="17">
        <v>15</v>
      </c>
      <c r="H405" s="17">
        <v>79</v>
      </c>
      <c r="I405" s="17" t="b">
        <v>1</v>
      </c>
      <c r="J405" s="25">
        <v>0.189873417721519</v>
      </c>
      <c r="K405">
        <f t="shared" si="30"/>
        <v>8.1051411217925701E-4</v>
      </c>
      <c r="L405">
        <f t="shared" si="31"/>
        <v>2.8469529539127566E-2</v>
      </c>
      <c r="M405">
        <f t="shared" si="32"/>
        <v>5.4056068745178924E-3</v>
      </c>
      <c r="N405">
        <f t="shared" si="33"/>
        <v>2.8469529539127566E-2</v>
      </c>
      <c r="O405">
        <f t="shared" si="34"/>
        <v>0.45551247262604105</v>
      </c>
      <c r="Q405" s="7">
        <v>379</v>
      </c>
      <c r="R405" s="7">
        <v>6.233705049251418E-3</v>
      </c>
      <c r="S405" s="7">
        <v>8.4415170134516035E-4</v>
      </c>
      <c r="U405" s="7">
        <v>37.661691542288558</v>
      </c>
      <c r="V405" s="7">
        <v>4.29483190135621E-3</v>
      </c>
    </row>
    <row r="406" spans="1:22" x14ac:dyDescent="0.35">
      <c r="A406" s="3">
        <v>2014</v>
      </c>
      <c r="B406" s="13" t="s">
        <v>30</v>
      </c>
      <c r="C406" s="13" t="s">
        <v>194</v>
      </c>
      <c r="D406" s="13">
        <v>1998</v>
      </c>
      <c r="E406" s="14">
        <v>16</v>
      </c>
      <c r="F406" s="13">
        <v>47</v>
      </c>
      <c r="G406" s="13">
        <v>11</v>
      </c>
      <c r="H406" s="13">
        <v>58</v>
      </c>
      <c r="I406" s="13" t="b">
        <v>1</v>
      </c>
      <c r="J406" s="4">
        <v>0.18965517241379301</v>
      </c>
      <c r="K406">
        <f t="shared" si="30"/>
        <v>5.9506099375185957E-4</v>
      </c>
      <c r="L406">
        <f t="shared" si="31"/>
        <v>2.4393872053281324E-2</v>
      </c>
      <c r="M406">
        <f t="shared" si="32"/>
        <v>4.6264240101050761E-3</v>
      </c>
      <c r="N406">
        <f t="shared" si="33"/>
        <v>2.4393872053281324E-2</v>
      </c>
      <c r="O406">
        <f t="shared" si="34"/>
        <v>0.39030195285250119</v>
      </c>
      <c r="Q406" s="7">
        <v>380</v>
      </c>
      <c r="R406" s="7">
        <v>4.8137996234425074E-3</v>
      </c>
      <c r="S406" s="7">
        <v>6.6155990204176847E-4</v>
      </c>
      <c r="U406" s="7">
        <v>37.761194029850749</v>
      </c>
      <c r="V406" s="7">
        <v>4.2951816101440502E-3</v>
      </c>
    </row>
    <row r="407" spans="1:22" x14ac:dyDescent="0.35">
      <c r="A407" s="24">
        <v>2013</v>
      </c>
      <c r="B407" s="17" t="s">
        <v>24</v>
      </c>
      <c r="C407" s="17" t="s">
        <v>155</v>
      </c>
      <c r="D407" s="17">
        <v>1997</v>
      </c>
      <c r="E407" s="17">
        <v>16</v>
      </c>
      <c r="F407" s="17">
        <v>60</v>
      </c>
      <c r="G407" s="17">
        <v>14</v>
      </c>
      <c r="H407" s="17">
        <v>74</v>
      </c>
      <c r="I407" s="17" t="b">
        <v>1</v>
      </c>
      <c r="J407" s="25">
        <v>0.18918918918918901</v>
      </c>
      <c r="K407">
        <f t="shared" si="30"/>
        <v>7.5921575064892425E-4</v>
      </c>
      <c r="L407">
        <f t="shared" si="31"/>
        <v>2.7553869975902191E-2</v>
      </c>
      <c r="M407">
        <f t="shared" si="32"/>
        <v>5.2128943197652742E-3</v>
      </c>
      <c r="N407">
        <f t="shared" si="33"/>
        <v>2.7553869975902191E-2</v>
      </c>
      <c r="O407">
        <f t="shared" si="34"/>
        <v>0.44086191961443505</v>
      </c>
      <c r="Q407" s="7">
        <v>381</v>
      </c>
      <c r="R407" s="7">
        <v>4.8243449763017369E-3</v>
      </c>
      <c r="S407" s="7">
        <v>6.5101454918253896E-4</v>
      </c>
      <c r="U407" s="7">
        <v>37.86069651741294</v>
      </c>
      <c r="V407" s="7">
        <v>4.3044932252103013E-3</v>
      </c>
    </row>
    <row r="408" spans="1:22" x14ac:dyDescent="0.35">
      <c r="A408" s="3">
        <v>2015</v>
      </c>
      <c r="B408" s="13" t="s">
        <v>30</v>
      </c>
      <c r="C408" s="13" t="s">
        <v>124</v>
      </c>
      <c r="D408" s="13">
        <v>1994</v>
      </c>
      <c r="E408" s="14">
        <v>21</v>
      </c>
      <c r="F408" s="13">
        <v>73</v>
      </c>
      <c r="G408" s="13">
        <v>17</v>
      </c>
      <c r="H408" s="13">
        <v>90</v>
      </c>
      <c r="I408" s="13" t="b">
        <v>1</v>
      </c>
      <c r="J408" s="4">
        <v>0.18888888888888899</v>
      </c>
      <c r="K408">
        <f t="shared" si="30"/>
        <v>9.2337050754598903E-4</v>
      </c>
      <c r="L408">
        <f t="shared" si="31"/>
        <v>3.038701215233227E-2</v>
      </c>
      <c r="M408">
        <f t="shared" si="32"/>
        <v>5.73976896210721E-3</v>
      </c>
      <c r="N408">
        <f t="shared" si="33"/>
        <v>3.038701215233227E-2</v>
      </c>
      <c r="O408">
        <f t="shared" si="34"/>
        <v>0.63812725519897762</v>
      </c>
      <c r="Q408" s="7">
        <v>382</v>
      </c>
      <c r="R408" s="7">
        <v>8.708491181952497E-3</v>
      </c>
      <c r="S408" s="7">
        <v>1.1784637489158766E-3</v>
      </c>
      <c r="U408" s="7">
        <v>37.960199004975124</v>
      </c>
      <c r="V408" s="7">
        <v>4.3190218391892521E-3</v>
      </c>
    </row>
    <row r="409" spans="1:22" x14ac:dyDescent="0.35">
      <c r="A409" s="3">
        <v>2017</v>
      </c>
      <c r="B409" s="13" t="s">
        <v>26</v>
      </c>
      <c r="C409" s="13" t="s">
        <v>27</v>
      </c>
      <c r="D409" s="13">
        <v>2001</v>
      </c>
      <c r="E409" s="17">
        <v>16</v>
      </c>
      <c r="F409" s="13">
        <v>232</v>
      </c>
      <c r="G409" s="13">
        <v>54</v>
      </c>
      <c r="H409" s="13">
        <v>286</v>
      </c>
      <c r="I409" s="13" t="b">
        <v>1</v>
      </c>
      <c r="J409" s="4">
        <v>0.188811188811189</v>
      </c>
      <c r="K409">
        <f t="shared" si="30"/>
        <v>2.9342662795350315E-3</v>
      </c>
      <c r="L409">
        <f t="shared" si="31"/>
        <v>5.4168868176610735E-2</v>
      </c>
      <c r="M409">
        <f t="shared" si="32"/>
        <v>1.0227688396982456E-2</v>
      </c>
      <c r="N409">
        <f t="shared" si="33"/>
        <v>5.4168868176610735E-2</v>
      </c>
      <c r="O409">
        <f t="shared" si="34"/>
        <v>0.86670189082577176</v>
      </c>
      <c r="Q409" s="7">
        <v>383</v>
      </c>
      <c r="R409" s="7">
        <v>5.7260237166288953E-3</v>
      </c>
      <c r="S409" s="7">
        <v>7.4650762098841996E-4</v>
      </c>
      <c r="U409" s="7">
        <v>38.059701492537314</v>
      </c>
      <c r="V409" s="7">
        <v>4.3190218391892564E-3</v>
      </c>
    </row>
    <row r="410" spans="1:22" x14ac:dyDescent="0.35">
      <c r="A410" s="5">
        <v>2014</v>
      </c>
      <c r="B410" s="14" t="s">
        <v>24</v>
      </c>
      <c r="C410" s="14" t="s">
        <v>292</v>
      </c>
      <c r="D410" s="14">
        <v>1995</v>
      </c>
      <c r="E410" s="14">
        <v>19</v>
      </c>
      <c r="F410" s="14">
        <v>43</v>
      </c>
      <c r="G410" s="14">
        <v>10</v>
      </c>
      <c r="H410" s="14">
        <v>53</v>
      </c>
      <c r="I410" s="14" t="b">
        <v>1</v>
      </c>
      <c r="J410" s="6">
        <v>0.18867924528301899</v>
      </c>
      <c r="K410">
        <f t="shared" si="30"/>
        <v>5.437626322215268E-4</v>
      </c>
      <c r="L410">
        <f t="shared" si="31"/>
        <v>2.3318718494409738E-2</v>
      </c>
      <c r="M410">
        <f t="shared" si="32"/>
        <v>4.3997582064924066E-3</v>
      </c>
      <c r="N410">
        <f t="shared" si="33"/>
        <v>2.3318718494409738E-2</v>
      </c>
      <c r="O410">
        <f t="shared" si="34"/>
        <v>0.443055651393785</v>
      </c>
      <c r="Q410" s="7">
        <v>384</v>
      </c>
      <c r="R410" s="7">
        <v>6.481871140984391E-3</v>
      </c>
      <c r="S410" s="7">
        <v>8.5351716930648271E-4</v>
      </c>
      <c r="U410" s="7">
        <v>38.159203980099505</v>
      </c>
      <c r="V410" s="7">
        <v>4.3190218391892564E-3</v>
      </c>
    </row>
    <row r="411" spans="1:22" x14ac:dyDescent="0.35">
      <c r="A411" s="3">
        <v>2017</v>
      </c>
      <c r="B411" s="13" t="s">
        <v>30</v>
      </c>
      <c r="C411" s="13" t="s">
        <v>40</v>
      </c>
      <c r="D411" s="13">
        <v>2001</v>
      </c>
      <c r="E411" s="17">
        <v>16</v>
      </c>
      <c r="F411" s="13">
        <v>43</v>
      </c>
      <c r="G411" s="13">
        <v>10</v>
      </c>
      <c r="H411" s="13">
        <v>53</v>
      </c>
      <c r="I411" s="13" t="b">
        <v>1</v>
      </c>
      <c r="J411" s="4">
        <v>0.18867924528301899</v>
      </c>
      <c r="K411">
        <f t="shared" si="30"/>
        <v>5.437626322215268E-4</v>
      </c>
      <c r="L411">
        <f t="shared" si="31"/>
        <v>2.3318718494409738E-2</v>
      </c>
      <c r="M411">
        <f t="shared" si="32"/>
        <v>4.3997582064924066E-3</v>
      </c>
      <c r="N411">
        <f t="shared" si="33"/>
        <v>2.3318718494409738E-2</v>
      </c>
      <c r="O411">
        <f t="shared" si="34"/>
        <v>0.3730994959105558</v>
      </c>
      <c r="Q411" s="7">
        <v>385</v>
      </c>
      <c r="R411" s="7">
        <v>5.442595155598186E-3</v>
      </c>
      <c r="S411" s="7">
        <v>7.0502899349140797E-4</v>
      </c>
      <c r="U411" s="7">
        <v>38.258706467661696</v>
      </c>
      <c r="V411" s="7">
        <v>4.3190218391892564E-3</v>
      </c>
    </row>
    <row r="412" spans="1:22" x14ac:dyDescent="0.35">
      <c r="A412" s="5">
        <v>2017</v>
      </c>
      <c r="B412" s="14" t="s">
        <v>252</v>
      </c>
      <c r="C412" s="14" t="s">
        <v>253</v>
      </c>
      <c r="D412" s="14">
        <v>1999</v>
      </c>
      <c r="E412" s="14">
        <v>18</v>
      </c>
      <c r="F412" s="14">
        <v>43</v>
      </c>
      <c r="G412" s="14">
        <v>10</v>
      </c>
      <c r="H412" s="14">
        <v>53</v>
      </c>
      <c r="I412" s="14" t="b">
        <v>1</v>
      </c>
      <c r="J412" s="6">
        <v>0.18867924528301899</v>
      </c>
      <c r="K412">
        <f t="shared" si="30"/>
        <v>5.437626322215268E-4</v>
      </c>
      <c r="L412">
        <f t="shared" si="31"/>
        <v>2.3318718494409738E-2</v>
      </c>
      <c r="M412">
        <f t="shared" si="32"/>
        <v>4.3997582064924066E-3</v>
      </c>
      <c r="N412">
        <f t="shared" si="33"/>
        <v>2.3318718494409738E-2</v>
      </c>
      <c r="O412">
        <f t="shared" si="34"/>
        <v>0.4197369328993753</v>
      </c>
      <c r="Q412" s="7">
        <v>386</v>
      </c>
      <c r="R412" s="7">
        <v>4.3384751027019507E-3</v>
      </c>
      <c r="S412" s="7">
        <v>5.4301199896772488E-4</v>
      </c>
      <c r="U412" s="7">
        <v>38.358208955223887</v>
      </c>
      <c r="V412" s="7">
        <v>4.3190218391892564E-3</v>
      </c>
    </row>
    <row r="413" spans="1:22" x14ac:dyDescent="0.35">
      <c r="A413" s="24">
        <v>2015</v>
      </c>
      <c r="B413" s="17" t="s">
        <v>24</v>
      </c>
      <c r="C413" s="17" t="s">
        <v>41</v>
      </c>
      <c r="D413" s="17">
        <v>1997</v>
      </c>
      <c r="E413" s="17">
        <v>18</v>
      </c>
      <c r="F413" s="17">
        <v>155</v>
      </c>
      <c r="G413" s="17">
        <v>36</v>
      </c>
      <c r="H413" s="17">
        <v>191</v>
      </c>
      <c r="I413" s="17" t="b">
        <v>1</v>
      </c>
      <c r="J413" s="25">
        <v>0.18848167539267</v>
      </c>
      <c r="K413">
        <f t="shared" si="30"/>
        <v>1.95959741045871E-3</v>
      </c>
      <c r="L413">
        <f t="shared" si="31"/>
        <v>4.4267340223450406E-2</v>
      </c>
      <c r="M413">
        <f t="shared" si="32"/>
        <v>8.3435824504932629E-3</v>
      </c>
      <c r="N413">
        <f t="shared" si="33"/>
        <v>4.4267340223450406E-2</v>
      </c>
      <c r="O413">
        <f t="shared" si="34"/>
        <v>0.79681212402210733</v>
      </c>
      <c r="Q413" s="7">
        <v>387</v>
      </c>
      <c r="R413" s="7">
        <v>6.7629020919317074E-3</v>
      </c>
      <c r="S413" s="7">
        <v>8.2146094851844216E-4</v>
      </c>
      <c r="U413" s="7">
        <v>38.457711442786071</v>
      </c>
      <c r="V413" s="7">
        <v>4.3244854996143086E-3</v>
      </c>
    </row>
    <row r="414" spans="1:22" x14ac:dyDescent="0.35">
      <c r="A414" s="3">
        <v>2016</v>
      </c>
      <c r="B414" s="13" t="s">
        <v>30</v>
      </c>
      <c r="C414" s="13" t="s">
        <v>222</v>
      </c>
      <c r="D414" s="13">
        <v>1998</v>
      </c>
      <c r="E414" s="14">
        <v>18</v>
      </c>
      <c r="F414" s="13">
        <v>56</v>
      </c>
      <c r="G414" s="13">
        <v>13</v>
      </c>
      <c r="H414" s="13">
        <v>69</v>
      </c>
      <c r="I414" s="13" t="b">
        <v>1</v>
      </c>
      <c r="J414" s="4">
        <v>0.188405797101449</v>
      </c>
      <c r="K414">
        <f t="shared" si="30"/>
        <v>7.0791738911859159E-4</v>
      </c>
      <c r="L414">
        <f t="shared" si="31"/>
        <v>2.6606716992492545E-2</v>
      </c>
      <c r="M414">
        <f t="shared" si="32"/>
        <v>5.0128597232232258E-3</v>
      </c>
      <c r="N414">
        <f t="shared" si="33"/>
        <v>2.6606716992492545E-2</v>
      </c>
      <c r="O414">
        <f t="shared" si="34"/>
        <v>0.4789209058648658</v>
      </c>
      <c r="Q414" s="7">
        <v>388</v>
      </c>
      <c r="R414" s="7">
        <v>4.1870789304960876E-3</v>
      </c>
      <c r="S414" s="7">
        <v>4.7975129665150853E-4</v>
      </c>
      <c r="U414" s="7">
        <v>38.557213930348261</v>
      </c>
      <c r="V414" s="7">
        <v>4.3369804274159159E-3</v>
      </c>
    </row>
    <row r="415" spans="1:22" x14ac:dyDescent="0.35">
      <c r="A415" s="3">
        <v>2015</v>
      </c>
      <c r="B415" s="13" t="s">
        <v>104</v>
      </c>
      <c r="C415" s="13" t="s">
        <v>140</v>
      </c>
      <c r="D415" s="13">
        <v>1997</v>
      </c>
      <c r="E415" s="17">
        <v>18</v>
      </c>
      <c r="F415" s="13">
        <v>69</v>
      </c>
      <c r="G415" s="13">
        <v>16</v>
      </c>
      <c r="H415" s="13">
        <v>85</v>
      </c>
      <c r="I415" s="13" t="b">
        <v>1</v>
      </c>
      <c r="J415" s="4">
        <v>0.188235294117647</v>
      </c>
      <c r="K415">
        <f t="shared" si="30"/>
        <v>8.7207214601565627E-4</v>
      </c>
      <c r="L415">
        <f t="shared" si="31"/>
        <v>2.953086768138817E-2</v>
      </c>
      <c r="M415">
        <f t="shared" si="32"/>
        <v>5.5587515635554183E-3</v>
      </c>
      <c r="N415">
        <f t="shared" si="33"/>
        <v>2.953086768138817E-2</v>
      </c>
      <c r="O415">
        <f t="shared" si="34"/>
        <v>0.5315556182649871</v>
      </c>
      <c r="Q415" s="7">
        <v>389</v>
      </c>
      <c r="R415" s="7">
        <v>4.1598597881837554E-3</v>
      </c>
      <c r="S415" s="7">
        <v>5.0697043896384079E-4</v>
      </c>
      <c r="U415" s="7">
        <v>38.656716417910452</v>
      </c>
      <c r="V415" s="7">
        <v>4.3369804274159159E-3</v>
      </c>
    </row>
    <row r="416" spans="1:22" x14ac:dyDescent="0.35">
      <c r="A416" s="5">
        <v>2016</v>
      </c>
      <c r="B416" s="14" t="s">
        <v>30</v>
      </c>
      <c r="C416" s="14" t="s">
        <v>194</v>
      </c>
      <c r="D416" s="14">
        <v>2000</v>
      </c>
      <c r="E416" s="14">
        <v>16</v>
      </c>
      <c r="F416" s="14">
        <v>69</v>
      </c>
      <c r="G416" s="14">
        <v>16</v>
      </c>
      <c r="H416" s="14">
        <v>85</v>
      </c>
      <c r="I416" s="14" t="b">
        <v>1</v>
      </c>
      <c r="J416" s="6">
        <v>0.188235294117647</v>
      </c>
      <c r="K416">
        <f t="shared" si="30"/>
        <v>8.7207214601565627E-4</v>
      </c>
      <c r="L416">
        <f t="shared" si="31"/>
        <v>2.953086768138817E-2</v>
      </c>
      <c r="M416">
        <f t="shared" si="32"/>
        <v>5.5587515635554183E-3</v>
      </c>
      <c r="N416">
        <f t="shared" si="33"/>
        <v>2.953086768138817E-2</v>
      </c>
      <c r="O416">
        <f t="shared" si="34"/>
        <v>0.47249388290221073</v>
      </c>
      <c r="Q416" s="7">
        <v>390</v>
      </c>
      <c r="R416" s="7">
        <v>4.9978324465561209E-3</v>
      </c>
      <c r="S416" s="7">
        <v>6.2749336500190957E-4</v>
      </c>
      <c r="U416" s="7">
        <v>38.756218905472643</v>
      </c>
      <c r="V416" s="7">
        <v>4.3521182759804315E-3</v>
      </c>
    </row>
    <row r="417" spans="1:22" x14ac:dyDescent="0.35">
      <c r="A417" s="24">
        <v>2016</v>
      </c>
      <c r="B417" s="17" t="s">
        <v>98</v>
      </c>
      <c r="C417" s="17" t="s">
        <v>41</v>
      </c>
      <c r="D417" s="17">
        <v>1999</v>
      </c>
      <c r="E417" s="17">
        <v>17</v>
      </c>
      <c r="F417" s="17">
        <v>82</v>
      </c>
      <c r="G417" s="17">
        <v>19</v>
      </c>
      <c r="H417" s="17">
        <v>101</v>
      </c>
      <c r="I417" s="17" t="b">
        <v>1</v>
      </c>
      <c r="J417" s="25">
        <v>0.18811881188118801</v>
      </c>
      <c r="K417">
        <f t="shared" si="30"/>
        <v>1.0362269029127211E-3</v>
      </c>
      <c r="L417">
        <f t="shared" si="31"/>
        <v>3.219047845113087E-2</v>
      </c>
      <c r="M417">
        <f t="shared" si="32"/>
        <v>6.0556345601137243E-3</v>
      </c>
      <c r="N417">
        <f t="shared" si="33"/>
        <v>3.219047845113087E-2</v>
      </c>
      <c r="O417">
        <f t="shared" si="34"/>
        <v>0.5472381336692248</v>
      </c>
      <c r="Q417" s="7">
        <v>391</v>
      </c>
      <c r="R417" s="7">
        <v>5.0416264644239017E-3</v>
      </c>
      <c r="S417" s="7">
        <v>5.8369934713412876E-4</v>
      </c>
      <c r="U417" s="7">
        <v>38.855721393034827</v>
      </c>
      <c r="V417" s="7">
        <v>4.3588293335920427E-3</v>
      </c>
    </row>
    <row r="418" spans="1:22" x14ac:dyDescent="0.35">
      <c r="A418" s="3">
        <v>2014</v>
      </c>
      <c r="B418" s="13" t="s">
        <v>42</v>
      </c>
      <c r="C418" s="13" t="s">
        <v>73</v>
      </c>
      <c r="D418" s="13">
        <v>1998</v>
      </c>
      <c r="E418" s="14">
        <v>16</v>
      </c>
      <c r="F418" s="13">
        <v>134</v>
      </c>
      <c r="G418" s="13">
        <v>31</v>
      </c>
      <c r="H418" s="13">
        <v>165</v>
      </c>
      <c r="I418" s="13" t="b">
        <v>1</v>
      </c>
      <c r="J418" s="4">
        <v>0.18787878787878801</v>
      </c>
      <c r="K418">
        <f t="shared" si="30"/>
        <v>1.6928459305009798E-3</v>
      </c>
      <c r="L418">
        <f t="shared" si="31"/>
        <v>4.11442089546145E-2</v>
      </c>
      <c r="M418">
        <f t="shared" si="32"/>
        <v>7.7301241066245474E-3</v>
      </c>
      <c r="N418">
        <f t="shared" si="33"/>
        <v>4.11442089546145E-2</v>
      </c>
      <c r="O418">
        <f t="shared" si="34"/>
        <v>0.658307343273832</v>
      </c>
      <c r="Q418" s="7">
        <v>392</v>
      </c>
      <c r="R418" s="7">
        <v>5.6189857977986908E-3</v>
      </c>
      <c r="S418" s="7">
        <v>6.6275584765727522E-4</v>
      </c>
      <c r="U418" s="7">
        <v>38.955223880597018</v>
      </c>
      <c r="V418" s="7">
        <v>4.3785109877365978E-3</v>
      </c>
    </row>
    <row r="419" spans="1:22" x14ac:dyDescent="0.35">
      <c r="A419" s="3">
        <v>2015</v>
      </c>
      <c r="B419" s="13" t="s">
        <v>104</v>
      </c>
      <c r="C419" s="13" t="s">
        <v>140</v>
      </c>
      <c r="D419" s="13">
        <v>1999</v>
      </c>
      <c r="E419" s="17">
        <v>16</v>
      </c>
      <c r="F419" s="13">
        <v>78</v>
      </c>
      <c r="G419" s="13">
        <v>18</v>
      </c>
      <c r="H419" s="13">
        <v>96</v>
      </c>
      <c r="I419" s="13" t="b">
        <v>1</v>
      </c>
      <c r="J419" s="4">
        <v>0.1875</v>
      </c>
      <c r="K419">
        <f t="shared" si="30"/>
        <v>9.8492854138238829E-4</v>
      </c>
      <c r="L419">
        <f t="shared" si="31"/>
        <v>3.1383571201862741E-2</v>
      </c>
      <c r="M419">
        <f t="shared" si="32"/>
        <v>5.8844196003492635E-3</v>
      </c>
      <c r="N419">
        <f t="shared" si="33"/>
        <v>3.1383571201862741E-2</v>
      </c>
      <c r="O419">
        <f t="shared" si="34"/>
        <v>0.50213713922980385</v>
      </c>
      <c r="Q419" s="7">
        <v>393</v>
      </c>
      <c r="R419" s="7">
        <v>4.8555708361147842E-3</v>
      </c>
      <c r="S419" s="7">
        <v>5.8457700886074219E-4</v>
      </c>
      <c r="U419" s="7">
        <v>39.054726368159209</v>
      </c>
      <c r="V419" s="7">
        <v>4.3802876203874212E-3</v>
      </c>
    </row>
    <row r="420" spans="1:22" x14ac:dyDescent="0.35">
      <c r="A420" s="5">
        <v>2014</v>
      </c>
      <c r="B420" s="14" t="s">
        <v>98</v>
      </c>
      <c r="C420" s="14" t="s">
        <v>277</v>
      </c>
      <c r="D420" s="14">
        <v>1994</v>
      </c>
      <c r="E420" s="14">
        <v>20</v>
      </c>
      <c r="F420" s="14">
        <v>52</v>
      </c>
      <c r="G420" s="14">
        <v>12</v>
      </c>
      <c r="H420" s="14">
        <v>64</v>
      </c>
      <c r="I420" s="14" t="b">
        <v>1</v>
      </c>
      <c r="J420" s="6">
        <v>0.1875</v>
      </c>
      <c r="K420">
        <f t="shared" si="30"/>
        <v>6.5661902758825882E-4</v>
      </c>
      <c r="L420">
        <f t="shared" si="31"/>
        <v>2.562457858362277E-2</v>
      </c>
      <c r="M420">
        <f t="shared" si="32"/>
        <v>4.8046084844292694E-3</v>
      </c>
      <c r="N420">
        <f t="shared" si="33"/>
        <v>2.562457858362277E-2</v>
      </c>
      <c r="O420">
        <f t="shared" si="34"/>
        <v>0.5124915716724554</v>
      </c>
      <c r="Q420" s="7">
        <v>394</v>
      </c>
      <c r="R420" s="7">
        <v>4.8555708361147842E-3</v>
      </c>
      <c r="S420" s="7">
        <v>5.8457700886074219E-4</v>
      </c>
      <c r="U420" s="7">
        <v>39.154228855721399</v>
      </c>
      <c r="V420" s="7">
        <v>4.3997582064924066E-3</v>
      </c>
    </row>
    <row r="421" spans="1:22" x14ac:dyDescent="0.35">
      <c r="A421" s="24">
        <v>2017</v>
      </c>
      <c r="B421" s="17" t="s">
        <v>24</v>
      </c>
      <c r="C421" s="17" t="s">
        <v>155</v>
      </c>
      <c r="D421" s="17">
        <v>1997</v>
      </c>
      <c r="E421" s="17">
        <v>20</v>
      </c>
      <c r="F421" s="17">
        <v>52</v>
      </c>
      <c r="G421" s="17">
        <v>12</v>
      </c>
      <c r="H421" s="17">
        <v>64</v>
      </c>
      <c r="I421" s="17" t="b">
        <v>1</v>
      </c>
      <c r="J421" s="25">
        <v>0.1875</v>
      </c>
      <c r="K421">
        <f t="shared" si="30"/>
        <v>6.5661902758825882E-4</v>
      </c>
      <c r="L421">
        <f t="shared" si="31"/>
        <v>2.562457858362277E-2</v>
      </c>
      <c r="M421">
        <f t="shared" si="32"/>
        <v>4.8046084844292694E-3</v>
      </c>
      <c r="N421">
        <f t="shared" si="33"/>
        <v>2.562457858362277E-2</v>
      </c>
      <c r="O421">
        <f t="shared" si="34"/>
        <v>0.5124915716724554</v>
      </c>
      <c r="Q421" s="7">
        <v>395</v>
      </c>
      <c r="R421" s="7">
        <v>4.738437428107093E-3</v>
      </c>
      <c r="S421" s="7">
        <v>5.100402011209643E-4</v>
      </c>
      <c r="U421" s="7">
        <v>39.253731343283583</v>
      </c>
      <c r="V421" s="7">
        <v>4.3997582064924066E-3</v>
      </c>
    </row>
    <row r="422" spans="1:22" x14ac:dyDescent="0.35">
      <c r="A422" s="3">
        <v>2017</v>
      </c>
      <c r="B422" s="13" t="s">
        <v>30</v>
      </c>
      <c r="C422" s="13" t="s">
        <v>162</v>
      </c>
      <c r="D422" s="13">
        <v>2001</v>
      </c>
      <c r="E422" s="14">
        <v>16</v>
      </c>
      <c r="F422" s="13">
        <v>52</v>
      </c>
      <c r="G422" s="13">
        <v>12</v>
      </c>
      <c r="H422" s="13">
        <v>64</v>
      </c>
      <c r="I422" s="13" t="b">
        <v>1</v>
      </c>
      <c r="J422" s="4">
        <v>0.1875</v>
      </c>
      <c r="K422">
        <f t="shared" si="30"/>
        <v>6.5661902758825882E-4</v>
      </c>
      <c r="L422">
        <f t="shared" si="31"/>
        <v>2.562457858362277E-2</v>
      </c>
      <c r="M422">
        <f t="shared" si="32"/>
        <v>4.8046084844292694E-3</v>
      </c>
      <c r="N422">
        <f t="shared" si="33"/>
        <v>2.562457858362277E-2</v>
      </c>
      <c r="O422">
        <f t="shared" si="34"/>
        <v>0.40999325733796432</v>
      </c>
      <c r="Q422" s="7">
        <v>396</v>
      </c>
      <c r="R422" s="7">
        <v>6.0489235210939305E-3</v>
      </c>
      <c r="S422" s="7">
        <v>6.7625717654610975E-4</v>
      </c>
      <c r="U422" s="7">
        <v>39.353233830845774</v>
      </c>
      <c r="V422" s="7">
        <v>4.3997582064924066E-3</v>
      </c>
    </row>
    <row r="423" spans="1:22" x14ac:dyDescent="0.35">
      <c r="A423" s="24">
        <v>2016</v>
      </c>
      <c r="B423" s="17" t="s">
        <v>24</v>
      </c>
      <c r="C423" s="17" t="s">
        <v>116</v>
      </c>
      <c r="D423" s="17">
        <v>1997</v>
      </c>
      <c r="E423" s="17">
        <v>19</v>
      </c>
      <c r="F423" s="17">
        <v>87</v>
      </c>
      <c r="G423" s="17">
        <v>20</v>
      </c>
      <c r="H423" s="17">
        <v>107</v>
      </c>
      <c r="I423" s="17" t="b">
        <v>1</v>
      </c>
      <c r="J423" s="25">
        <v>0.18691588785046701</v>
      </c>
      <c r="K423">
        <f t="shared" si="30"/>
        <v>1.0977849367491202E-3</v>
      </c>
      <c r="L423">
        <f t="shared" si="31"/>
        <v>3.3132837740663265E-2</v>
      </c>
      <c r="M423">
        <f t="shared" si="32"/>
        <v>6.1930537833015352E-3</v>
      </c>
      <c r="N423">
        <f t="shared" si="33"/>
        <v>3.3132837740663265E-2</v>
      </c>
      <c r="O423">
        <f t="shared" si="34"/>
        <v>0.62952391707260202</v>
      </c>
      <c r="Q423" s="7">
        <v>397</v>
      </c>
      <c r="R423" s="7">
        <v>6.0225943993659822E-3</v>
      </c>
      <c r="S423" s="7">
        <v>7.0258629827405807E-4</v>
      </c>
      <c r="U423" s="7">
        <v>39.452736318407965</v>
      </c>
      <c r="V423" s="7">
        <v>4.4042244440601636E-3</v>
      </c>
    </row>
    <row r="424" spans="1:22" x14ac:dyDescent="0.35">
      <c r="A424" s="3">
        <v>2015</v>
      </c>
      <c r="B424" s="13" t="s">
        <v>30</v>
      </c>
      <c r="C424" s="13" t="s">
        <v>280</v>
      </c>
      <c r="D424" s="13">
        <v>1994</v>
      </c>
      <c r="E424" s="14">
        <v>21</v>
      </c>
      <c r="F424" s="13">
        <v>48</v>
      </c>
      <c r="G424" s="13">
        <v>11</v>
      </c>
      <c r="H424" s="13">
        <v>59</v>
      </c>
      <c r="I424" s="13" t="b">
        <v>1</v>
      </c>
      <c r="J424" s="4">
        <v>0.186440677966102</v>
      </c>
      <c r="K424">
        <f t="shared" si="30"/>
        <v>6.0532066605792606E-4</v>
      </c>
      <c r="L424">
        <f t="shared" si="31"/>
        <v>2.4603265353564881E-2</v>
      </c>
      <c r="M424">
        <f t="shared" si="32"/>
        <v>4.5870494726985445E-3</v>
      </c>
      <c r="N424">
        <f t="shared" si="33"/>
        <v>2.4603265353564881E-2</v>
      </c>
      <c r="O424">
        <f t="shared" si="34"/>
        <v>0.51666857242486253</v>
      </c>
      <c r="Q424" s="7">
        <v>398</v>
      </c>
      <c r="R424" s="7">
        <v>5.3303646452281632E-3</v>
      </c>
      <c r="S424" s="7">
        <v>6.1632567972657974E-4</v>
      </c>
      <c r="U424" s="7">
        <v>39.552238805970156</v>
      </c>
      <c r="V424" s="7">
        <v>4.4042244440601636E-3</v>
      </c>
    </row>
    <row r="425" spans="1:22" x14ac:dyDescent="0.35">
      <c r="A425" s="3">
        <v>2013</v>
      </c>
      <c r="B425" s="13" t="s">
        <v>67</v>
      </c>
      <c r="C425" s="13" t="s">
        <v>68</v>
      </c>
      <c r="D425" s="13">
        <v>1995</v>
      </c>
      <c r="E425" s="17">
        <v>18</v>
      </c>
      <c r="F425" s="13">
        <v>83</v>
      </c>
      <c r="G425" s="13">
        <v>19</v>
      </c>
      <c r="H425" s="13">
        <v>102</v>
      </c>
      <c r="I425" s="13" t="b">
        <v>1</v>
      </c>
      <c r="J425" s="4">
        <v>0.18627450980392199</v>
      </c>
      <c r="K425">
        <f t="shared" si="30"/>
        <v>1.0464865752187874E-3</v>
      </c>
      <c r="L425">
        <f t="shared" si="31"/>
        <v>3.2349444743593164E-2</v>
      </c>
      <c r="M425">
        <f t="shared" si="32"/>
        <v>6.0258769620418779E-3</v>
      </c>
      <c r="N425">
        <f t="shared" si="33"/>
        <v>3.2349444743593164E-2</v>
      </c>
      <c r="O425">
        <f t="shared" si="34"/>
        <v>0.5822900053846769</v>
      </c>
      <c r="Q425" s="7">
        <v>399</v>
      </c>
      <c r="R425" s="7">
        <v>5.0608925136610416E-3</v>
      </c>
      <c r="S425" s="7">
        <v>5.3084896304349868E-4</v>
      </c>
      <c r="U425" s="7">
        <v>39.651741293532339</v>
      </c>
      <c r="V425" s="7">
        <v>4.4138248333881807E-3</v>
      </c>
    </row>
    <row r="426" spans="1:22" x14ac:dyDescent="0.35">
      <c r="A426" s="3">
        <v>2017</v>
      </c>
      <c r="B426" s="13" t="s">
        <v>30</v>
      </c>
      <c r="C426" s="13" t="s">
        <v>132</v>
      </c>
      <c r="D426" s="13">
        <v>1999</v>
      </c>
      <c r="E426" s="14">
        <v>18</v>
      </c>
      <c r="F426" s="13">
        <v>57</v>
      </c>
      <c r="G426" s="13">
        <v>13</v>
      </c>
      <c r="H426" s="13">
        <v>70</v>
      </c>
      <c r="I426" s="13" t="b">
        <v>1</v>
      </c>
      <c r="J426" s="4">
        <v>0.185714285714286</v>
      </c>
      <c r="K426">
        <f t="shared" si="30"/>
        <v>7.1817706142465808E-4</v>
      </c>
      <c r="L426">
        <f t="shared" si="31"/>
        <v>2.6798825747122914E-2</v>
      </c>
      <c r="M426">
        <f t="shared" si="32"/>
        <v>4.9769247816085485E-3</v>
      </c>
      <c r="N426">
        <f t="shared" si="33"/>
        <v>2.6798825747122914E-2</v>
      </c>
      <c r="O426">
        <f t="shared" si="34"/>
        <v>0.48237886344821246</v>
      </c>
      <c r="Q426" s="7">
        <v>400</v>
      </c>
      <c r="R426" s="7">
        <v>6.0476364799345473E-3</v>
      </c>
      <c r="S426" s="7">
        <v>6.4969655896685279E-4</v>
      </c>
      <c r="U426" s="7">
        <v>39.75124378109453</v>
      </c>
      <c r="V426" s="7">
        <v>4.4401198667676786E-3</v>
      </c>
    </row>
    <row r="427" spans="1:22" x14ac:dyDescent="0.35">
      <c r="A427" s="3">
        <v>2013</v>
      </c>
      <c r="B427" s="13" t="s">
        <v>24</v>
      </c>
      <c r="C427" s="13" t="s">
        <v>71</v>
      </c>
      <c r="D427" s="13">
        <v>1997</v>
      </c>
      <c r="E427" s="17">
        <v>16</v>
      </c>
      <c r="F427" s="13">
        <v>79</v>
      </c>
      <c r="G427" s="13">
        <v>18</v>
      </c>
      <c r="H427" s="13">
        <v>97</v>
      </c>
      <c r="I427" s="13" t="b">
        <v>1</v>
      </c>
      <c r="J427" s="4">
        <v>0.185567010309278</v>
      </c>
      <c r="K427">
        <f t="shared" si="30"/>
        <v>9.9518821368845488E-4</v>
      </c>
      <c r="L427">
        <f t="shared" si="31"/>
        <v>3.1546603837631318E-2</v>
      </c>
      <c r="M427">
        <f t="shared" si="32"/>
        <v>5.8540089595604397E-3</v>
      </c>
      <c r="N427">
        <f t="shared" si="33"/>
        <v>3.1546603837631318E-2</v>
      </c>
      <c r="O427">
        <f t="shared" si="34"/>
        <v>0.50474566140210109</v>
      </c>
      <c r="Q427" s="7">
        <v>401</v>
      </c>
      <c r="R427" s="7">
        <v>7.7581405615734008E-3</v>
      </c>
      <c r="S427" s="7">
        <v>8.4853324715203696E-4</v>
      </c>
      <c r="U427" s="7">
        <v>39.850746268656721</v>
      </c>
      <c r="V427" s="7">
        <v>4.4555927881463793E-3</v>
      </c>
    </row>
    <row r="428" spans="1:22" x14ac:dyDescent="0.35">
      <c r="A428" s="5">
        <v>2016</v>
      </c>
      <c r="B428" s="14" t="s">
        <v>24</v>
      </c>
      <c r="C428" s="14" t="s">
        <v>70</v>
      </c>
      <c r="D428" s="14">
        <v>1996</v>
      </c>
      <c r="E428" s="14">
        <v>20</v>
      </c>
      <c r="F428" s="14">
        <v>110</v>
      </c>
      <c r="G428" s="14">
        <v>25</v>
      </c>
      <c r="H428" s="14">
        <v>135</v>
      </c>
      <c r="I428" s="14" t="b">
        <v>1</v>
      </c>
      <c r="J428" s="6">
        <v>0.18518518518518501</v>
      </c>
      <c r="K428">
        <f t="shared" si="30"/>
        <v>1.3850557613189834E-3</v>
      </c>
      <c r="L428">
        <f t="shared" si="31"/>
        <v>3.7216337290482834E-2</v>
      </c>
      <c r="M428">
        <f t="shared" si="32"/>
        <v>6.8919143130523703E-3</v>
      </c>
      <c r="N428">
        <f t="shared" si="33"/>
        <v>3.7216337290482834E-2</v>
      </c>
      <c r="O428">
        <f t="shared" si="34"/>
        <v>0.74432674580965674</v>
      </c>
      <c r="Q428" s="7">
        <v>402</v>
      </c>
      <c r="R428" s="7">
        <v>4.8759157359809374E-3</v>
      </c>
      <c r="S428" s="7">
        <v>5.2969113853695501E-4</v>
      </c>
      <c r="U428" s="7">
        <v>39.950248756218912</v>
      </c>
      <c r="V428" s="7">
        <v>4.4843012521339851E-3</v>
      </c>
    </row>
    <row r="429" spans="1:22" x14ac:dyDescent="0.35">
      <c r="A429" s="3">
        <v>2017</v>
      </c>
      <c r="B429" s="13" t="s">
        <v>30</v>
      </c>
      <c r="C429" s="13" t="s">
        <v>127</v>
      </c>
      <c r="D429" s="13">
        <v>2000</v>
      </c>
      <c r="E429" s="17">
        <v>17</v>
      </c>
      <c r="F429" s="13">
        <v>88</v>
      </c>
      <c r="G429" s="13">
        <v>20</v>
      </c>
      <c r="H429" s="13">
        <v>108</v>
      </c>
      <c r="I429" s="13" t="b">
        <v>1</v>
      </c>
      <c r="J429" s="4">
        <v>0.18518518518518501</v>
      </c>
      <c r="K429">
        <f t="shared" si="30"/>
        <v>1.1080446090551868E-3</v>
      </c>
      <c r="L429">
        <f t="shared" si="31"/>
        <v>3.3287304022031984E-2</v>
      </c>
      <c r="M429">
        <f t="shared" si="32"/>
        <v>6.1643155596355463E-3</v>
      </c>
      <c r="N429">
        <f t="shared" si="33"/>
        <v>3.3287304022031984E-2</v>
      </c>
      <c r="O429">
        <f t="shared" si="34"/>
        <v>0.56588416837454369</v>
      </c>
      <c r="Q429" s="7">
        <v>403</v>
      </c>
      <c r="R429" s="7">
        <v>4.8759157359809374E-3</v>
      </c>
      <c r="S429" s="7">
        <v>5.2969113853695501E-4</v>
      </c>
      <c r="U429" s="7">
        <v>40.049751243781095</v>
      </c>
      <c r="V429" s="7">
        <v>4.4851983815322035E-3</v>
      </c>
    </row>
    <row r="430" spans="1:22" x14ac:dyDescent="0.35">
      <c r="A430" s="5">
        <v>2016</v>
      </c>
      <c r="B430" s="14" t="s">
        <v>52</v>
      </c>
      <c r="C430" s="14" t="s">
        <v>53</v>
      </c>
      <c r="D430" s="14">
        <v>1999</v>
      </c>
      <c r="E430" s="14">
        <v>17</v>
      </c>
      <c r="F430" s="14">
        <v>66</v>
      </c>
      <c r="G430" s="14">
        <v>15</v>
      </c>
      <c r="H430" s="14">
        <v>81</v>
      </c>
      <c r="I430" s="14" t="b">
        <v>1</v>
      </c>
      <c r="J430" s="6">
        <v>0.18518518518518501</v>
      </c>
      <c r="K430">
        <f t="shared" si="30"/>
        <v>8.310334567913901E-4</v>
      </c>
      <c r="L430">
        <f t="shared" si="31"/>
        <v>2.882765090657562E-2</v>
      </c>
      <c r="M430">
        <f t="shared" si="32"/>
        <v>5.3384538715880725E-3</v>
      </c>
      <c r="N430">
        <f t="shared" si="33"/>
        <v>2.882765090657562E-2</v>
      </c>
      <c r="O430">
        <f t="shared" si="34"/>
        <v>0.49007006541178555</v>
      </c>
      <c r="Q430" s="7">
        <v>404</v>
      </c>
      <c r="R430" s="7">
        <v>4.1778865520987803E-3</v>
      </c>
      <c r="S430" s="7">
        <v>4.485374580062958E-4</v>
      </c>
      <c r="U430" s="7">
        <v>40.149253731343286</v>
      </c>
      <c r="V430" s="7">
        <v>4.4851983815322035E-3</v>
      </c>
    </row>
    <row r="431" spans="1:22" x14ac:dyDescent="0.35">
      <c r="A431" s="3">
        <v>2016</v>
      </c>
      <c r="B431" s="13" t="s">
        <v>79</v>
      </c>
      <c r="C431" s="13" t="s">
        <v>81</v>
      </c>
      <c r="D431" s="13">
        <v>2000</v>
      </c>
      <c r="E431" s="17">
        <v>16</v>
      </c>
      <c r="F431" s="13">
        <v>66</v>
      </c>
      <c r="G431" s="13">
        <v>15</v>
      </c>
      <c r="H431" s="13">
        <v>81</v>
      </c>
      <c r="I431" s="13" t="b">
        <v>1</v>
      </c>
      <c r="J431" s="4">
        <v>0.18518518518518501</v>
      </c>
      <c r="K431">
        <f t="shared" si="30"/>
        <v>8.310334567913901E-4</v>
      </c>
      <c r="L431">
        <f t="shared" si="31"/>
        <v>2.882765090657562E-2</v>
      </c>
      <c r="M431">
        <f t="shared" si="32"/>
        <v>5.3384538715880725E-3</v>
      </c>
      <c r="N431">
        <f t="shared" si="33"/>
        <v>2.882765090657562E-2</v>
      </c>
      <c r="O431">
        <f t="shared" si="34"/>
        <v>0.46124241450520992</v>
      </c>
      <c r="Q431" s="7">
        <v>405</v>
      </c>
      <c r="R431" s="7">
        <v>4.7190926712725473E-3</v>
      </c>
      <c r="S431" s="7">
        <v>4.9380164849272684E-4</v>
      </c>
      <c r="U431" s="7">
        <v>40.248756218905477</v>
      </c>
      <c r="V431" s="7">
        <v>4.4986951107669221E-3</v>
      </c>
    </row>
    <row r="432" spans="1:22" x14ac:dyDescent="0.35">
      <c r="A432" s="3">
        <v>2013</v>
      </c>
      <c r="B432" s="13" t="s">
        <v>24</v>
      </c>
      <c r="C432" s="13" t="s">
        <v>293</v>
      </c>
      <c r="D432" s="13">
        <v>1997</v>
      </c>
      <c r="E432" s="14">
        <v>16</v>
      </c>
      <c r="F432" s="13">
        <v>44</v>
      </c>
      <c r="G432" s="13">
        <v>10</v>
      </c>
      <c r="H432" s="13">
        <v>54</v>
      </c>
      <c r="I432" s="13" t="b">
        <v>1</v>
      </c>
      <c r="J432" s="4">
        <v>0.18518518518518501</v>
      </c>
      <c r="K432">
        <f t="shared" si="30"/>
        <v>5.540223045275934E-4</v>
      </c>
      <c r="L432">
        <f t="shared" si="31"/>
        <v>2.3537678401397054E-2</v>
      </c>
      <c r="M432">
        <f t="shared" si="32"/>
        <v>4.3588293335920427E-3</v>
      </c>
      <c r="N432">
        <f t="shared" si="33"/>
        <v>2.3537678401397054E-2</v>
      </c>
      <c r="O432">
        <f t="shared" si="34"/>
        <v>0.37660285442235286</v>
      </c>
      <c r="Q432" s="7">
        <v>406</v>
      </c>
      <c r="R432" s="7">
        <v>5.2613231230922968E-3</v>
      </c>
      <c r="S432" s="7">
        <v>4.7844583901491319E-4</v>
      </c>
      <c r="U432" s="7">
        <v>40.348258706467668</v>
      </c>
      <c r="V432" s="7">
        <v>4.5112252507332534E-3</v>
      </c>
    </row>
    <row r="433" spans="1:22" x14ac:dyDescent="0.35">
      <c r="A433" s="24">
        <v>2016</v>
      </c>
      <c r="B433" s="17" t="s">
        <v>24</v>
      </c>
      <c r="C433" s="17" t="s">
        <v>134</v>
      </c>
      <c r="D433" s="17">
        <v>2000</v>
      </c>
      <c r="E433" s="17">
        <v>16</v>
      </c>
      <c r="F433" s="17">
        <v>106</v>
      </c>
      <c r="G433" s="17">
        <v>24</v>
      </c>
      <c r="H433" s="17">
        <v>130</v>
      </c>
      <c r="I433" s="17" t="b">
        <v>1</v>
      </c>
      <c r="J433" s="25">
        <v>0.18461538461538499</v>
      </c>
      <c r="K433">
        <f t="shared" si="30"/>
        <v>1.3337573997886508E-3</v>
      </c>
      <c r="L433">
        <f t="shared" si="31"/>
        <v>3.6520643474460456E-2</v>
      </c>
      <c r="M433">
        <f t="shared" si="32"/>
        <v>6.742272641438867E-3</v>
      </c>
      <c r="N433">
        <f t="shared" si="33"/>
        <v>3.6520643474460456E-2</v>
      </c>
      <c r="O433">
        <f t="shared" si="34"/>
        <v>0.58433029559136729</v>
      </c>
      <c r="Q433" s="7">
        <v>407</v>
      </c>
      <c r="R433" s="7">
        <v>9.2773867716925834E-3</v>
      </c>
      <c r="S433" s="7">
        <v>9.5030162528987258E-4</v>
      </c>
      <c r="U433" s="7">
        <v>40.447761194029852</v>
      </c>
      <c r="V433" s="7">
        <v>4.5112252507332534E-3</v>
      </c>
    </row>
    <row r="434" spans="1:22" x14ac:dyDescent="0.35">
      <c r="A434" s="3">
        <v>2013</v>
      </c>
      <c r="B434" s="13" t="s">
        <v>98</v>
      </c>
      <c r="C434" s="13" t="s">
        <v>277</v>
      </c>
      <c r="D434" s="13">
        <v>1995</v>
      </c>
      <c r="E434" s="14">
        <v>18</v>
      </c>
      <c r="F434" s="13">
        <v>53</v>
      </c>
      <c r="G434" s="13">
        <v>12</v>
      </c>
      <c r="H434" s="13">
        <v>65</v>
      </c>
      <c r="I434" s="13" t="b">
        <v>1</v>
      </c>
      <c r="J434" s="4">
        <v>0.18461538461538499</v>
      </c>
      <c r="K434">
        <f t="shared" si="30"/>
        <v>6.6687869989432542E-4</v>
      </c>
      <c r="L434">
        <f t="shared" si="31"/>
        <v>2.5823994654087221E-2</v>
      </c>
      <c r="M434">
        <f t="shared" si="32"/>
        <v>4.7675067053699581E-3</v>
      </c>
      <c r="N434">
        <f t="shared" si="33"/>
        <v>2.5823994654087221E-2</v>
      </c>
      <c r="O434">
        <f t="shared" si="34"/>
        <v>0.46483190377356998</v>
      </c>
      <c r="Q434" s="7">
        <v>408</v>
      </c>
      <c r="R434" s="7">
        <v>4.0199940044465029E-3</v>
      </c>
      <c r="S434" s="7">
        <v>3.7976420204590376E-4</v>
      </c>
      <c r="U434" s="7">
        <v>40.547263681592042</v>
      </c>
      <c r="V434" s="7">
        <v>4.5220115271195028E-3</v>
      </c>
    </row>
    <row r="435" spans="1:22" x14ac:dyDescent="0.35">
      <c r="A435" s="3">
        <v>2013</v>
      </c>
      <c r="B435" s="13" t="s">
        <v>42</v>
      </c>
      <c r="C435" s="13" t="s">
        <v>66</v>
      </c>
      <c r="D435" s="13">
        <v>1997</v>
      </c>
      <c r="E435" s="17">
        <v>16</v>
      </c>
      <c r="F435" s="13">
        <v>199</v>
      </c>
      <c r="G435" s="13">
        <v>45</v>
      </c>
      <c r="H435" s="13">
        <v>244</v>
      </c>
      <c r="I435" s="13" t="b">
        <v>1</v>
      </c>
      <c r="J435" s="4">
        <v>0.18442622950819701</v>
      </c>
      <c r="K435">
        <f t="shared" si="30"/>
        <v>2.503360042680237E-3</v>
      </c>
      <c r="L435">
        <f t="shared" si="31"/>
        <v>5.0033589144496092E-2</v>
      </c>
      <c r="M435">
        <f t="shared" si="32"/>
        <v>9.22750619468167E-3</v>
      </c>
      <c r="N435">
        <f t="shared" si="33"/>
        <v>5.0033589144496092E-2</v>
      </c>
      <c r="O435">
        <f t="shared" si="34"/>
        <v>0.80053742631193747</v>
      </c>
      <c r="Q435" s="7">
        <v>409</v>
      </c>
      <c r="R435" s="7">
        <v>3.9937472901874459E-3</v>
      </c>
      <c r="S435" s="7">
        <v>4.0601091630496078E-4</v>
      </c>
      <c r="U435" s="7">
        <v>40.646766169154233</v>
      </c>
      <c r="V435" s="7">
        <v>4.5298283203818101E-3</v>
      </c>
    </row>
    <row r="436" spans="1:22" x14ac:dyDescent="0.35">
      <c r="A436" s="3">
        <v>2014</v>
      </c>
      <c r="B436" s="13" t="s">
        <v>24</v>
      </c>
      <c r="C436" s="13" t="s">
        <v>70</v>
      </c>
      <c r="D436" s="13">
        <v>1995</v>
      </c>
      <c r="E436" s="14">
        <v>19</v>
      </c>
      <c r="F436" s="13">
        <v>155</v>
      </c>
      <c r="G436" s="13">
        <v>35</v>
      </c>
      <c r="H436" s="13">
        <v>190</v>
      </c>
      <c r="I436" s="13" t="b">
        <v>1</v>
      </c>
      <c r="J436" s="4">
        <v>0.18421052631578899</v>
      </c>
      <c r="K436">
        <f t="shared" si="30"/>
        <v>1.9493377381526434E-3</v>
      </c>
      <c r="L436">
        <f t="shared" si="31"/>
        <v>4.4151305056052914E-2</v>
      </c>
      <c r="M436">
        <f t="shared" si="32"/>
        <v>8.1331351419044635E-3</v>
      </c>
      <c r="N436">
        <f t="shared" si="33"/>
        <v>4.4151305056052914E-2</v>
      </c>
      <c r="O436">
        <f t="shared" si="34"/>
        <v>0.83887479606500537</v>
      </c>
      <c r="Q436" s="7">
        <v>410</v>
      </c>
      <c r="R436" s="7">
        <v>4.0112450996934836E-3</v>
      </c>
      <c r="S436" s="7">
        <v>3.8851310679892306E-4</v>
      </c>
      <c r="U436" s="7">
        <v>40.746268656716424</v>
      </c>
      <c r="V436" s="7">
        <v>4.5298283203818188E-3</v>
      </c>
    </row>
    <row r="437" spans="1:22" x14ac:dyDescent="0.35">
      <c r="A437" s="3">
        <v>2014</v>
      </c>
      <c r="B437" s="13" t="s">
        <v>30</v>
      </c>
      <c r="C437" s="13" t="s">
        <v>124</v>
      </c>
      <c r="D437" s="13">
        <v>1998</v>
      </c>
      <c r="E437" s="17">
        <v>16</v>
      </c>
      <c r="F437" s="13">
        <v>93</v>
      </c>
      <c r="G437" s="13">
        <v>21</v>
      </c>
      <c r="H437" s="13">
        <v>114</v>
      </c>
      <c r="I437" s="13" t="b">
        <v>1</v>
      </c>
      <c r="J437" s="4">
        <v>0.18421052631578899</v>
      </c>
      <c r="K437">
        <f t="shared" si="30"/>
        <v>1.1696026428915859E-3</v>
      </c>
      <c r="L437">
        <f t="shared" si="31"/>
        <v>3.4199453839083245E-2</v>
      </c>
      <c r="M437">
        <f t="shared" si="32"/>
        <v>6.2998993914100548E-3</v>
      </c>
      <c r="N437">
        <f t="shared" si="33"/>
        <v>3.4199453839083245E-2</v>
      </c>
      <c r="O437">
        <f t="shared" si="34"/>
        <v>0.54719126142533192</v>
      </c>
      <c r="Q437" s="7">
        <v>411</v>
      </c>
      <c r="R437" s="7">
        <v>7.6147903063518863E-3</v>
      </c>
      <c r="S437" s="7">
        <v>7.2879214414137659E-4</v>
      </c>
      <c r="U437" s="7">
        <v>40.845771144278608</v>
      </c>
      <c r="V437" s="7">
        <v>4.5298283203818188E-3</v>
      </c>
    </row>
    <row r="438" spans="1:22" x14ac:dyDescent="0.35">
      <c r="A438" s="5">
        <v>2016</v>
      </c>
      <c r="B438" s="14" t="s">
        <v>30</v>
      </c>
      <c r="C438" s="14" t="s">
        <v>56</v>
      </c>
      <c r="D438" s="14">
        <v>1999</v>
      </c>
      <c r="E438" s="14">
        <v>17</v>
      </c>
      <c r="F438" s="14">
        <v>62</v>
      </c>
      <c r="G438" s="14">
        <v>14</v>
      </c>
      <c r="H438" s="14">
        <v>76</v>
      </c>
      <c r="I438" s="14" t="b">
        <v>1</v>
      </c>
      <c r="J438" s="6">
        <v>0.18421052631578899</v>
      </c>
      <c r="K438">
        <f t="shared" si="30"/>
        <v>7.7973509526105733E-4</v>
      </c>
      <c r="L438">
        <f t="shared" si="31"/>
        <v>2.7923737129207066E-2</v>
      </c>
      <c r="M438">
        <f t="shared" si="32"/>
        <v>5.1438463132749725E-3</v>
      </c>
      <c r="N438">
        <f t="shared" si="33"/>
        <v>2.7923737129207066E-2</v>
      </c>
      <c r="O438">
        <f t="shared" si="34"/>
        <v>0.47470353119652009</v>
      </c>
      <c r="Q438" s="7">
        <v>412</v>
      </c>
      <c r="R438" s="7">
        <v>4.5768408405741862E-3</v>
      </c>
      <c r="S438" s="7">
        <v>4.3601888264903962E-4</v>
      </c>
      <c r="U438" s="7">
        <v>40.945273631840799</v>
      </c>
      <c r="V438" s="7">
        <v>4.5399282845824127E-3</v>
      </c>
    </row>
    <row r="439" spans="1:22" x14ac:dyDescent="0.35">
      <c r="A439" s="24">
        <v>2014</v>
      </c>
      <c r="B439" s="17" t="s">
        <v>33</v>
      </c>
      <c r="C439" s="17" t="s">
        <v>271</v>
      </c>
      <c r="D439" s="17">
        <v>1998</v>
      </c>
      <c r="E439" s="17">
        <v>16</v>
      </c>
      <c r="F439" s="17">
        <v>49</v>
      </c>
      <c r="G439" s="17">
        <v>11</v>
      </c>
      <c r="H439" s="17">
        <v>60</v>
      </c>
      <c r="I439" s="17" t="b">
        <v>1</v>
      </c>
      <c r="J439" s="25">
        <v>0.18333333333333299</v>
      </c>
      <c r="K439">
        <f t="shared" si="30"/>
        <v>6.1558033836399265E-4</v>
      </c>
      <c r="L439">
        <f t="shared" si="31"/>
        <v>2.4810891526988559E-2</v>
      </c>
      <c r="M439">
        <f t="shared" si="32"/>
        <v>4.5486634466145601E-3</v>
      </c>
      <c r="N439">
        <f t="shared" si="33"/>
        <v>2.4810891526988559E-2</v>
      </c>
      <c r="O439">
        <f t="shared" si="34"/>
        <v>0.39697426443181694</v>
      </c>
      <c r="Q439" s="7">
        <v>413</v>
      </c>
      <c r="R439" s="7">
        <v>5.0798481188004674E-3</v>
      </c>
      <c r="S439" s="7">
        <v>4.7890344475495089E-4</v>
      </c>
      <c r="U439" s="7">
        <v>41.044776119402989</v>
      </c>
      <c r="V439" s="7">
        <v>4.5411955360473242E-3</v>
      </c>
    </row>
    <row r="440" spans="1:22" x14ac:dyDescent="0.35">
      <c r="A440" s="3">
        <v>2016</v>
      </c>
      <c r="B440" s="13" t="s">
        <v>24</v>
      </c>
      <c r="C440" s="13" t="s">
        <v>155</v>
      </c>
      <c r="D440" s="13">
        <v>1998</v>
      </c>
      <c r="E440" s="14">
        <v>18</v>
      </c>
      <c r="F440" s="13">
        <v>49</v>
      </c>
      <c r="G440" s="13">
        <v>11</v>
      </c>
      <c r="H440" s="13">
        <v>60</v>
      </c>
      <c r="I440" s="13" t="b">
        <v>1</v>
      </c>
      <c r="J440" s="4">
        <v>0.18333333333333299</v>
      </c>
      <c r="K440">
        <f t="shared" si="30"/>
        <v>6.1558033836399265E-4</v>
      </c>
      <c r="L440">
        <f t="shared" si="31"/>
        <v>2.4810891526988559E-2</v>
      </c>
      <c r="M440">
        <f t="shared" si="32"/>
        <v>4.5486634466145601E-3</v>
      </c>
      <c r="N440">
        <f t="shared" si="33"/>
        <v>2.4810891526988559E-2</v>
      </c>
      <c r="O440">
        <f t="shared" si="34"/>
        <v>0.44659604748579407</v>
      </c>
      <c r="Q440" s="7">
        <v>414</v>
      </c>
      <c r="R440" s="7">
        <v>5.0576888608909552E-3</v>
      </c>
      <c r="S440" s="7">
        <v>5.0106270266446311E-4</v>
      </c>
      <c r="U440" s="7">
        <v>41.14427860696518</v>
      </c>
      <c r="V440" s="7">
        <v>4.5486634466145601E-3</v>
      </c>
    </row>
    <row r="441" spans="1:22" x14ac:dyDescent="0.35">
      <c r="A441" s="3">
        <v>2017</v>
      </c>
      <c r="B441" s="13" t="s">
        <v>42</v>
      </c>
      <c r="C441" s="13" t="s">
        <v>182</v>
      </c>
      <c r="D441" s="13">
        <v>1999</v>
      </c>
      <c r="E441" s="17">
        <v>18</v>
      </c>
      <c r="F441" s="13">
        <v>49</v>
      </c>
      <c r="G441" s="13">
        <v>11</v>
      </c>
      <c r="H441" s="13">
        <v>60</v>
      </c>
      <c r="I441" s="13" t="b">
        <v>1</v>
      </c>
      <c r="J441" s="4">
        <v>0.18333333333333299</v>
      </c>
      <c r="K441">
        <f t="shared" si="30"/>
        <v>6.1558033836399265E-4</v>
      </c>
      <c r="L441">
        <f t="shared" si="31"/>
        <v>2.4810891526988559E-2</v>
      </c>
      <c r="M441">
        <f t="shared" si="32"/>
        <v>4.5486634466145601E-3</v>
      </c>
      <c r="N441">
        <f t="shared" si="33"/>
        <v>2.4810891526988559E-2</v>
      </c>
      <c r="O441">
        <f t="shared" si="34"/>
        <v>0.44659604748579407</v>
      </c>
      <c r="Q441" s="7">
        <v>415</v>
      </c>
      <c r="R441" s="7">
        <v>5.5252722204632331E-3</v>
      </c>
      <c r="S441" s="7">
        <v>5.3036233965049126E-4</v>
      </c>
      <c r="U441" s="7">
        <v>41.243781094527364</v>
      </c>
      <c r="V441" s="7">
        <v>4.5486634466145601E-3</v>
      </c>
    </row>
    <row r="442" spans="1:22" x14ac:dyDescent="0.35">
      <c r="A442" s="5">
        <v>2013</v>
      </c>
      <c r="B442" s="14" t="s">
        <v>30</v>
      </c>
      <c r="C442" s="14" t="s">
        <v>56</v>
      </c>
      <c r="D442" s="14">
        <v>1995</v>
      </c>
      <c r="E442" s="14">
        <v>18</v>
      </c>
      <c r="F442" s="14">
        <v>67</v>
      </c>
      <c r="G442" s="14">
        <v>15</v>
      </c>
      <c r="H442" s="14">
        <v>82</v>
      </c>
      <c r="I442" s="14" t="b">
        <v>1</v>
      </c>
      <c r="J442" s="6">
        <v>0.18292682926829301</v>
      </c>
      <c r="K442">
        <f t="shared" si="30"/>
        <v>8.4129312909745659E-4</v>
      </c>
      <c r="L442">
        <f t="shared" si="31"/>
        <v>2.9005053509646498E-2</v>
      </c>
      <c r="M442">
        <f t="shared" si="32"/>
        <v>5.3058024712768076E-3</v>
      </c>
      <c r="N442">
        <f t="shared" si="33"/>
        <v>2.9005053509646498E-2</v>
      </c>
      <c r="O442">
        <f t="shared" si="34"/>
        <v>0.52209096317363701</v>
      </c>
      <c r="Q442" s="7">
        <v>416</v>
      </c>
      <c r="R442" s="7">
        <v>7.0466811055157471E-3</v>
      </c>
      <c r="S442" s="7">
        <v>6.8344300110880028E-4</v>
      </c>
      <c r="U442" s="7">
        <v>41.343283582089555</v>
      </c>
      <c r="V442" s="7">
        <v>4.5486634466145601E-3</v>
      </c>
    </row>
    <row r="443" spans="1:22" x14ac:dyDescent="0.35">
      <c r="A443" s="3">
        <v>2016</v>
      </c>
      <c r="B443" s="13" t="s">
        <v>52</v>
      </c>
      <c r="C443" s="13" t="s">
        <v>168</v>
      </c>
      <c r="D443" s="13">
        <v>1995</v>
      </c>
      <c r="E443" s="17">
        <v>21</v>
      </c>
      <c r="F443" s="13">
        <v>67</v>
      </c>
      <c r="G443" s="13">
        <v>15</v>
      </c>
      <c r="H443" s="13">
        <v>82</v>
      </c>
      <c r="I443" s="13" t="b">
        <v>1</v>
      </c>
      <c r="J443" s="4">
        <v>0.18292682926829301</v>
      </c>
      <c r="K443">
        <f t="shared" si="30"/>
        <v>8.4129312909745659E-4</v>
      </c>
      <c r="L443">
        <f t="shared" si="31"/>
        <v>2.9005053509646498E-2</v>
      </c>
      <c r="M443">
        <f t="shared" si="32"/>
        <v>5.3058024712768076E-3</v>
      </c>
      <c r="N443">
        <f t="shared" si="33"/>
        <v>2.9005053509646498E-2</v>
      </c>
      <c r="O443">
        <f t="shared" si="34"/>
        <v>0.60910612370257644</v>
      </c>
      <c r="Q443" s="7">
        <v>417</v>
      </c>
      <c r="R443" s="7">
        <v>5.3749974499624296E-3</v>
      </c>
      <c r="S443" s="7">
        <v>5.0942215038683389E-4</v>
      </c>
      <c r="U443" s="7">
        <v>41.442786069651746</v>
      </c>
      <c r="V443" s="7">
        <v>4.5531180796581127E-3</v>
      </c>
    </row>
    <row r="444" spans="1:22" x14ac:dyDescent="0.35">
      <c r="A444" s="5">
        <v>2016</v>
      </c>
      <c r="B444" s="14" t="s">
        <v>30</v>
      </c>
      <c r="C444" s="14" t="s">
        <v>162</v>
      </c>
      <c r="D444" s="14">
        <v>1997</v>
      </c>
      <c r="E444" s="14">
        <v>19</v>
      </c>
      <c r="F444" s="14">
        <v>67</v>
      </c>
      <c r="G444" s="14">
        <v>15</v>
      </c>
      <c r="H444" s="14">
        <v>82</v>
      </c>
      <c r="I444" s="14" t="b">
        <v>1</v>
      </c>
      <c r="J444" s="6">
        <v>0.18292682926829301</v>
      </c>
      <c r="K444">
        <f t="shared" si="30"/>
        <v>8.4129312909745659E-4</v>
      </c>
      <c r="L444">
        <f t="shared" si="31"/>
        <v>2.9005053509646498E-2</v>
      </c>
      <c r="M444">
        <f t="shared" si="32"/>
        <v>5.3058024712768076E-3</v>
      </c>
      <c r="N444">
        <f t="shared" si="33"/>
        <v>2.9005053509646498E-2</v>
      </c>
      <c r="O444">
        <f t="shared" si="34"/>
        <v>0.55109601668328345</v>
      </c>
      <c r="Q444" s="7">
        <v>418</v>
      </c>
      <c r="R444" s="7">
        <v>4.427123184095428E-3</v>
      </c>
      <c r="S444" s="7">
        <v>3.7748530033384145E-4</v>
      </c>
      <c r="U444" s="7">
        <v>41.542288557213936</v>
      </c>
      <c r="V444" s="7">
        <v>4.5616169792985738E-3</v>
      </c>
    </row>
    <row r="445" spans="1:22" x14ac:dyDescent="0.35">
      <c r="A445" s="3">
        <v>2017</v>
      </c>
      <c r="B445" s="13" t="s">
        <v>24</v>
      </c>
      <c r="C445" s="13" t="s">
        <v>71</v>
      </c>
      <c r="D445" s="13">
        <v>2000</v>
      </c>
      <c r="E445" s="17">
        <v>17</v>
      </c>
      <c r="F445" s="13">
        <v>67</v>
      </c>
      <c r="G445" s="13">
        <v>15</v>
      </c>
      <c r="H445" s="13">
        <v>82</v>
      </c>
      <c r="I445" s="13" t="b">
        <v>1</v>
      </c>
      <c r="J445" s="4">
        <v>0.18292682926829301</v>
      </c>
      <c r="K445">
        <f t="shared" si="30"/>
        <v>8.4129312909745659E-4</v>
      </c>
      <c r="L445">
        <f t="shared" si="31"/>
        <v>2.9005053509646498E-2</v>
      </c>
      <c r="M445">
        <f t="shared" si="32"/>
        <v>5.3058024712768076E-3</v>
      </c>
      <c r="N445">
        <f t="shared" si="33"/>
        <v>2.9005053509646498E-2</v>
      </c>
      <c r="O445">
        <f t="shared" si="34"/>
        <v>0.49308590966399046</v>
      </c>
      <c r="Q445" s="7">
        <v>419</v>
      </c>
      <c r="R445" s="7">
        <v>4.427123184095428E-3</v>
      </c>
      <c r="S445" s="7">
        <v>3.7748530033384145E-4</v>
      </c>
      <c r="U445" s="7">
        <v>41.64179104477612</v>
      </c>
      <c r="V445" s="7">
        <v>4.5616169792985738E-3</v>
      </c>
    </row>
    <row r="446" spans="1:22" x14ac:dyDescent="0.35">
      <c r="A446" s="3">
        <v>2016</v>
      </c>
      <c r="B446" s="13" t="s">
        <v>67</v>
      </c>
      <c r="C446" s="13" t="s">
        <v>77</v>
      </c>
      <c r="D446" s="13">
        <v>2000</v>
      </c>
      <c r="E446" s="14">
        <v>16</v>
      </c>
      <c r="F446" s="13">
        <v>94</v>
      </c>
      <c r="G446" s="13">
        <v>21</v>
      </c>
      <c r="H446" s="13">
        <v>115</v>
      </c>
      <c r="I446" s="13" t="b">
        <v>1</v>
      </c>
      <c r="J446" s="4">
        <v>0.182608695652174</v>
      </c>
      <c r="K446">
        <f t="shared" si="30"/>
        <v>1.1798623151976525E-3</v>
      </c>
      <c r="L446">
        <f t="shared" si="31"/>
        <v>3.4349123936392507E-2</v>
      </c>
      <c r="M446">
        <f t="shared" si="32"/>
        <v>6.2724487188195038E-3</v>
      </c>
      <c r="N446">
        <f t="shared" si="33"/>
        <v>3.4349123936392507E-2</v>
      </c>
      <c r="O446">
        <f t="shared" si="34"/>
        <v>0.54958598298228012</v>
      </c>
      <c r="Q446" s="7">
        <v>420</v>
      </c>
      <c r="R446" s="7">
        <v>4.3886670403895699E-3</v>
      </c>
      <c r="S446" s="7">
        <v>4.1594144403969951E-4</v>
      </c>
      <c r="U446" s="7">
        <v>41.741293532338311</v>
      </c>
      <c r="V446" s="7">
        <v>4.5705772218908982E-3</v>
      </c>
    </row>
    <row r="447" spans="1:22" x14ac:dyDescent="0.35">
      <c r="A447" s="24">
        <v>2016</v>
      </c>
      <c r="B447" s="17" t="s">
        <v>42</v>
      </c>
      <c r="C447" s="17" t="s">
        <v>43</v>
      </c>
      <c r="D447" s="17">
        <v>1998</v>
      </c>
      <c r="E447" s="17">
        <v>18</v>
      </c>
      <c r="F447" s="17">
        <v>139</v>
      </c>
      <c r="G447" s="17">
        <v>31</v>
      </c>
      <c r="H447" s="17">
        <v>170</v>
      </c>
      <c r="I447" s="17" t="b">
        <v>1</v>
      </c>
      <c r="J447" s="25">
        <v>0.182352941176471</v>
      </c>
      <c r="K447">
        <f t="shared" si="30"/>
        <v>1.7441442920313125E-3</v>
      </c>
      <c r="L447">
        <f t="shared" si="31"/>
        <v>4.1762953583664462E-2</v>
      </c>
      <c r="M447">
        <f t="shared" si="32"/>
        <v>7.6155974181976544E-3</v>
      </c>
      <c r="N447">
        <f t="shared" si="33"/>
        <v>4.1762953583664462E-2</v>
      </c>
      <c r="O447">
        <f t="shared" si="34"/>
        <v>0.75173316450596028</v>
      </c>
      <c r="Q447" s="7">
        <v>421</v>
      </c>
      <c r="R447" s="7">
        <v>5.7118837426549012E-3</v>
      </c>
      <c r="S447" s="7">
        <v>4.8117004064663401E-4</v>
      </c>
      <c r="U447" s="7">
        <v>41.840796019900502</v>
      </c>
      <c r="V447" s="7">
        <v>4.5705772218908982E-3</v>
      </c>
    </row>
    <row r="448" spans="1:22" x14ac:dyDescent="0.35">
      <c r="A448" s="3">
        <v>2013</v>
      </c>
      <c r="B448" s="13" t="s">
        <v>24</v>
      </c>
      <c r="C448" s="13" t="s">
        <v>41</v>
      </c>
      <c r="D448" s="13">
        <v>1997</v>
      </c>
      <c r="E448" s="14">
        <v>16</v>
      </c>
      <c r="F448" s="13">
        <v>144</v>
      </c>
      <c r="G448" s="13">
        <v>32</v>
      </c>
      <c r="H448" s="13">
        <v>176</v>
      </c>
      <c r="I448" s="13" t="b">
        <v>1</v>
      </c>
      <c r="J448" s="4">
        <v>0.18181818181818199</v>
      </c>
      <c r="K448">
        <f t="shared" si="30"/>
        <v>1.8057023258677117E-3</v>
      </c>
      <c r="L448">
        <f t="shared" si="31"/>
        <v>4.2493556286426669E-2</v>
      </c>
      <c r="M448">
        <f t="shared" si="32"/>
        <v>7.7261011429866746E-3</v>
      </c>
      <c r="N448">
        <f t="shared" si="33"/>
        <v>4.2493556286426669E-2</v>
      </c>
      <c r="O448">
        <f t="shared" si="34"/>
        <v>0.6798969005828267</v>
      </c>
      <c r="Q448" s="7">
        <v>422</v>
      </c>
      <c r="R448" s="7">
        <v>4.2599031539976928E-3</v>
      </c>
      <c r="S448" s="7">
        <v>3.2714631870085168E-4</v>
      </c>
      <c r="U448" s="7">
        <v>41.940298507462693</v>
      </c>
      <c r="V448" s="7">
        <v>4.5870494726985445E-3</v>
      </c>
    </row>
    <row r="449" spans="1:22" x14ac:dyDescent="0.35">
      <c r="A449" s="24">
        <v>2014</v>
      </c>
      <c r="B449" s="17" t="s">
        <v>30</v>
      </c>
      <c r="C449" s="17" t="s">
        <v>132</v>
      </c>
      <c r="D449" s="17">
        <v>1998</v>
      </c>
      <c r="E449" s="17">
        <v>16</v>
      </c>
      <c r="F449" s="17">
        <v>99</v>
      </c>
      <c r="G449" s="17">
        <v>22</v>
      </c>
      <c r="H449" s="17">
        <v>121</v>
      </c>
      <c r="I449" s="17" t="b">
        <v>1</v>
      </c>
      <c r="J449" s="25">
        <v>0.18181818181818199</v>
      </c>
      <c r="K449">
        <f t="shared" si="30"/>
        <v>1.2414203490340519E-3</v>
      </c>
      <c r="L449">
        <f t="shared" si="31"/>
        <v>3.5233795552481309E-2</v>
      </c>
      <c r="M449">
        <f t="shared" si="32"/>
        <v>6.4061446459056986E-3</v>
      </c>
      <c r="N449">
        <f t="shared" si="33"/>
        <v>3.5233795552481309E-2</v>
      </c>
      <c r="O449">
        <f t="shared" si="34"/>
        <v>0.56374072883970094</v>
      </c>
      <c r="Q449" s="7">
        <v>423</v>
      </c>
      <c r="R449" s="7">
        <v>5.5646948067343983E-3</v>
      </c>
      <c r="S449" s="7">
        <v>4.6118215530747964E-4</v>
      </c>
      <c r="U449" s="7">
        <v>42.039800995024876</v>
      </c>
      <c r="V449" s="7">
        <v>4.5940844137924881E-3</v>
      </c>
    </row>
    <row r="450" spans="1:22" x14ac:dyDescent="0.35">
      <c r="A450" s="5">
        <v>2015</v>
      </c>
      <c r="B450" s="14" t="s">
        <v>30</v>
      </c>
      <c r="C450" s="14" t="s">
        <v>124</v>
      </c>
      <c r="D450" s="14">
        <v>1998</v>
      </c>
      <c r="E450" s="14">
        <v>17</v>
      </c>
      <c r="F450" s="14">
        <v>99</v>
      </c>
      <c r="G450" s="14">
        <v>22</v>
      </c>
      <c r="H450" s="14">
        <v>121</v>
      </c>
      <c r="I450" s="14" t="b">
        <v>1</v>
      </c>
      <c r="J450" s="6">
        <v>0.18181818181818199</v>
      </c>
      <c r="K450">
        <f t="shared" si="30"/>
        <v>1.2414203490340519E-3</v>
      </c>
      <c r="L450">
        <f t="shared" si="31"/>
        <v>3.5233795552481309E-2</v>
      </c>
      <c r="M450">
        <f t="shared" si="32"/>
        <v>6.4061446459056986E-3</v>
      </c>
      <c r="N450">
        <f t="shared" si="33"/>
        <v>3.5233795552481309E-2</v>
      </c>
      <c r="O450">
        <f t="shared" si="34"/>
        <v>0.59897452439218224</v>
      </c>
      <c r="Q450" s="7">
        <v>424</v>
      </c>
      <c r="R450" s="7">
        <v>4.6098870519602885E-3</v>
      </c>
      <c r="S450" s="7">
        <v>3.6703772964825996E-4</v>
      </c>
      <c r="U450" s="7">
        <v>42.139303482587067</v>
      </c>
      <c r="V450" s="7">
        <v>4.5940844137924881E-3</v>
      </c>
    </row>
    <row r="451" spans="1:22" x14ac:dyDescent="0.35">
      <c r="A451" s="24">
        <v>2017</v>
      </c>
      <c r="B451" s="17" t="s">
        <v>67</v>
      </c>
      <c r="C451" s="17" t="s">
        <v>138</v>
      </c>
      <c r="D451" s="17">
        <v>1997</v>
      </c>
      <c r="E451" s="17">
        <v>20</v>
      </c>
      <c r="F451" s="17">
        <v>72</v>
      </c>
      <c r="G451" s="17">
        <v>16</v>
      </c>
      <c r="H451" s="17">
        <v>88</v>
      </c>
      <c r="I451" s="17" t="b">
        <v>1</v>
      </c>
      <c r="J451" s="25">
        <v>0.18181818181818199</v>
      </c>
      <c r="K451">
        <f t="shared" si="30"/>
        <v>9.0285116293385584E-4</v>
      </c>
      <c r="L451">
        <f t="shared" si="31"/>
        <v>3.0047481806864545E-2</v>
      </c>
      <c r="M451">
        <f t="shared" si="32"/>
        <v>5.4631785103390132E-3</v>
      </c>
      <c r="N451">
        <f t="shared" si="33"/>
        <v>3.0047481806864545E-2</v>
      </c>
      <c r="O451">
        <f t="shared" si="34"/>
        <v>0.60094963613729091</v>
      </c>
      <c r="Q451" s="7">
        <v>425</v>
      </c>
      <c r="R451" s="7">
        <v>5.4029197025282794E-3</v>
      </c>
      <c r="S451" s="7">
        <v>4.5108925703216032E-4</v>
      </c>
      <c r="U451" s="7">
        <v>42.238805970149258</v>
      </c>
      <c r="V451" s="7">
        <v>4.5983621417732346E-3</v>
      </c>
    </row>
    <row r="452" spans="1:22" x14ac:dyDescent="0.35">
      <c r="A452" s="5">
        <v>2013</v>
      </c>
      <c r="B452" s="14" t="s">
        <v>30</v>
      </c>
      <c r="C452" s="14" t="s">
        <v>226</v>
      </c>
      <c r="D452" s="14">
        <v>1995</v>
      </c>
      <c r="E452" s="14">
        <v>18</v>
      </c>
      <c r="F452" s="14">
        <v>45</v>
      </c>
      <c r="G452" s="14">
        <v>10</v>
      </c>
      <c r="H452" s="14">
        <v>55</v>
      </c>
      <c r="I452" s="14" t="b">
        <v>1</v>
      </c>
      <c r="J452" s="6">
        <v>0.18181818181818199</v>
      </c>
      <c r="K452">
        <f t="shared" ref="K452:K515" si="35">H452/$H$1</f>
        <v>5.6428197683365989E-4</v>
      </c>
      <c r="L452">
        <f t="shared" ref="L452:L515" si="36">SQRT(K452)</f>
        <v>2.375462011554089E-2</v>
      </c>
      <c r="M452">
        <f t="shared" ref="M452:M515" si="37">J452*L452</f>
        <v>4.3190218391892564E-3</v>
      </c>
      <c r="N452">
        <f t="shared" ref="N452:N515" si="38">L452</f>
        <v>2.375462011554089E-2</v>
      </c>
      <c r="O452">
        <f t="shared" ref="O452:O515" si="39">E452*L452</f>
        <v>0.42758316207973601</v>
      </c>
      <c r="Q452" s="7">
        <v>426</v>
      </c>
      <c r="R452" s="7">
        <v>6.4298153863538788E-3</v>
      </c>
      <c r="S452" s="7">
        <v>4.6209892669849158E-4</v>
      </c>
      <c r="U452" s="7">
        <v>42.338308457711449</v>
      </c>
      <c r="V452" s="7">
        <v>4.5983621417732346E-3</v>
      </c>
    </row>
    <row r="453" spans="1:22" x14ac:dyDescent="0.35">
      <c r="A453" s="3">
        <v>2015</v>
      </c>
      <c r="B453" s="13" t="s">
        <v>26</v>
      </c>
      <c r="C453" s="13" t="s">
        <v>69</v>
      </c>
      <c r="D453" s="13">
        <v>1995</v>
      </c>
      <c r="E453" s="17">
        <v>20</v>
      </c>
      <c r="F453" s="13">
        <v>45</v>
      </c>
      <c r="G453" s="13">
        <v>10</v>
      </c>
      <c r="H453" s="13">
        <v>55</v>
      </c>
      <c r="I453" s="13" t="b">
        <v>1</v>
      </c>
      <c r="J453" s="4">
        <v>0.18181818181818199</v>
      </c>
      <c r="K453">
        <f t="shared" si="35"/>
        <v>5.6428197683365989E-4</v>
      </c>
      <c r="L453">
        <f t="shared" si="36"/>
        <v>2.375462011554089E-2</v>
      </c>
      <c r="M453">
        <f t="shared" si="37"/>
        <v>4.3190218391892564E-3</v>
      </c>
      <c r="N453">
        <f t="shared" si="38"/>
        <v>2.375462011554089E-2</v>
      </c>
      <c r="O453">
        <f t="shared" si="39"/>
        <v>0.47509240231081779</v>
      </c>
      <c r="Q453" s="7">
        <v>427</v>
      </c>
      <c r="R453" s="7">
        <v>5.7135347176110731E-3</v>
      </c>
      <c r="S453" s="7">
        <v>4.5078084202447317E-4</v>
      </c>
      <c r="U453" s="7">
        <v>42.437810945273633</v>
      </c>
      <c r="V453" s="7">
        <v>4.5983621417732346E-3</v>
      </c>
    </row>
    <row r="454" spans="1:22" x14ac:dyDescent="0.35">
      <c r="A454" s="3">
        <v>2016</v>
      </c>
      <c r="B454" s="13" t="s">
        <v>98</v>
      </c>
      <c r="C454" s="13" t="s">
        <v>277</v>
      </c>
      <c r="D454" s="13">
        <v>1996</v>
      </c>
      <c r="E454" s="14">
        <v>20</v>
      </c>
      <c r="F454" s="13">
        <v>45</v>
      </c>
      <c r="G454" s="13">
        <v>10</v>
      </c>
      <c r="H454" s="13">
        <v>55</v>
      </c>
      <c r="I454" s="13" t="b">
        <v>1</v>
      </c>
      <c r="J454" s="4">
        <v>0.18181818181818199</v>
      </c>
      <c r="K454">
        <f t="shared" si="35"/>
        <v>5.6428197683365989E-4</v>
      </c>
      <c r="L454">
        <f t="shared" si="36"/>
        <v>2.375462011554089E-2</v>
      </c>
      <c r="M454">
        <f t="shared" si="37"/>
        <v>4.3190218391892564E-3</v>
      </c>
      <c r="N454">
        <f t="shared" si="38"/>
        <v>2.375462011554089E-2</v>
      </c>
      <c r="O454">
        <f t="shared" si="39"/>
        <v>0.47509240231081779</v>
      </c>
      <c r="Q454" s="7">
        <v>428</v>
      </c>
      <c r="R454" s="7">
        <v>4.9480662108555389E-3</v>
      </c>
      <c r="S454" s="7">
        <v>3.9038766073253364E-4</v>
      </c>
      <c r="U454" s="7">
        <v>42.537313432835823</v>
      </c>
      <c r="V454" s="7">
        <v>4.6019802965829278E-3</v>
      </c>
    </row>
    <row r="455" spans="1:22" x14ac:dyDescent="0.35">
      <c r="A455" s="24">
        <v>2016</v>
      </c>
      <c r="B455" s="17" t="s">
        <v>26</v>
      </c>
      <c r="C455" s="17" t="s">
        <v>69</v>
      </c>
      <c r="D455" s="17">
        <v>1995</v>
      </c>
      <c r="E455" s="17">
        <v>21</v>
      </c>
      <c r="F455" s="17">
        <v>45</v>
      </c>
      <c r="G455" s="17">
        <v>10</v>
      </c>
      <c r="H455" s="17">
        <v>55</v>
      </c>
      <c r="I455" s="17" t="b">
        <v>1</v>
      </c>
      <c r="J455" s="25">
        <v>0.18181818181818199</v>
      </c>
      <c r="K455">
        <f t="shared" si="35"/>
        <v>5.6428197683365989E-4</v>
      </c>
      <c r="L455">
        <f t="shared" si="36"/>
        <v>2.375462011554089E-2</v>
      </c>
      <c r="M455">
        <f t="shared" si="37"/>
        <v>4.3190218391892564E-3</v>
      </c>
      <c r="N455">
        <f t="shared" si="38"/>
        <v>2.375462011554089E-2</v>
      </c>
      <c r="O455">
        <f t="shared" si="39"/>
        <v>0.4988470224263587</v>
      </c>
      <c r="Q455" s="7">
        <v>429</v>
      </c>
      <c r="R455" s="7">
        <v>4.9372504204382656E-3</v>
      </c>
      <c r="S455" s="7">
        <v>4.012034511498069E-4</v>
      </c>
      <c r="U455" s="7">
        <v>42.636815920398014</v>
      </c>
      <c r="V455" s="7">
        <v>4.6019802965829278E-3</v>
      </c>
    </row>
    <row r="456" spans="1:22" x14ac:dyDescent="0.35">
      <c r="A456" s="5">
        <v>2016</v>
      </c>
      <c r="B456" s="14" t="s">
        <v>30</v>
      </c>
      <c r="C456" s="14" t="s">
        <v>127</v>
      </c>
      <c r="D456" s="14">
        <v>1999</v>
      </c>
      <c r="E456" s="14">
        <v>17</v>
      </c>
      <c r="F456" s="14">
        <v>95</v>
      </c>
      <c r="G456" s="14">
        <v>21</v>
      </c>
      <c r="H456" s="14">
        <v>116</v>
      </c>
      <c r="I456" s="14" t="b">
        <v>1</v>
      </c>
      <c r="J456" s="6">
        <v>0.181034482758621</v>
      </c>
      <c r="K456">
        <f t="shared" si="35"/>
        <v>1.1901219875037191E-3</v>
      </c>
      <c r="L456">
        <f t="shared" si="36"/>
        <v>3.4498144696544469E-2</v>
      </c>
      <c r="M456">
        <f t="shared" si="37"/>
        <v>6.2453537812709918E-3</v>
      </c>
      <c r="N456">
        <f t="shared" si="38"/>
        <v>3.4498144696544469E-2</v>
      </c>
      <c r="O456">
        <f t="shared" si="39"/>
        <v>0.58646845984125595</v>
      </c>
      <c r="Q456" s="7">
        <v>430</v>
      </c>
      <c r="R456" s="7">
        <v>4.0312480874718217E-3</v>
      </c>
      <c r="S456" s="7">
        <v>3.2758124612022096E-4</v>
      </c>
      <c r="U456" s="7">
        <v>42.736318407960205</v>
      </c>
      <c r="V456" s="7">
        <v>4.6232366697266684E-3</v>
      </c>
    </row>
    <row r="457" spans="1:22" x14ac:dyDescent="0.35">
      <c r="A457" s="24">
        <v>2014</v>
      </c>
      <c r="B457" s="17" t="s">
        <v>30</v>
      </c>
      <c r="C457" s="17" t="s">
        <v>124</v>
      </c>
      <c r="D457" s="17">
        <v>1997</v>
      </c>
      <c r="E457" s="17">
        <v>17</v>
      </c>
      <c r="F457" s="17">
        <v>86</v>
      </c>
      <c r="G457" s="17">
        <v>19</v>
      </c>
      <c r="H457" s="17">
        <v>105</v>
      </c>
      <c r="I457" s="17" t="b">
        <v>1</v>
      </c>
      <c r="J457" s="25">
        <v>0.180952380952381</v>
      </c>
      <c r="K457">
        <f t="shared" si="35"/>
        <v>1.0772655921369872E-3</v>
      </c>
      <c r="L457">
        <f t="shared" si="36"/>
        <v>3.2821724393105663E-2</v>
      </c>
      <c r="M457">
        <f t="shared" si="37"/>
        <v>5.9391691758953124E-3</v>
      </c>
      <c r="N457">
        <f t="shared" si="38"/>
        <v>3.2821724393105663E-2</v>
      </c>
      <c r="O457">
        <f t="shared" si="39"/>
        <v>0.55796931468279631</v>
      </c>
      <c r="Q457" s="7">
        <v>431</v>
      </c>
      <c r="R457" s="7">
        <v>6.2548128854934418E-3</v>
      </c>
      <c r="S457" s="7">
        <v>4.8745975594542516E-4</v>
      </c>
      <c r="U457" s="7">
        <v>42.835820895522389</v>
      </c>
      <c r="V457" s="7">
        <v>4.6264240101050761E-3</v>
      </c>
    </row>
    <row r="458" spans="1:22" x14ac:dyDescent="0.35">
      <c r="A458" s="5">
        <v>2013</v>
      </c>
      <c r="B458" s="14" t="s">
        <v>67</v>
      </c>
      <c r="C458" s="14" t="s">
        <v>138</v>
      </c>
      <c r="D458" s="14">
        <v>1993</v>
      </c>
      <c r="E458" s="14">
        <v>20</v>
      </c>
      <c r="F458" s="14">
        <v>77</v>
      </c>
      <c r="G458" s="14">
        <v>17</v>
      </c>
      <c r="H458" s="14">
        <v>94</v>
      </c>
      <c r="I458" s="14" t="b">
        <v>1</v>
      </c>
      <c r="J458" s="6">
        <v>0.180851063829787</v>
      </c>
      <c r="K458">
        <f t="shared" si="35"/>
        <v>9.644091967702552E-4</v>
      </c>
      <c r="L458">
        <f t="shared" si="36"/>
        <v>3.1054938363652491E-2</v>
      </c>
      <c r="M458">
        <f t="shared" si="37"/>
        <v>5.6163186402350173E-3</v>
      </c>
      <c r="N458">
        <f t="shared" si="38"/>
        <v>3.1054938363652491E-2</v>
      </c>
      <c r="O458">
        <f t="shared" si="39"/>
        <v>0.6210987672730498</v>
      </c>
      <c r="Q458" s="7">
        <v>432</v>
      </c>
      <c r="R458" s="7">
        <v>4.4421983152955489E-3</v>
      </c>
      <c r="S458" s="7">
        <v>3.2530839007440925E-4</v>
      </c>
      <c r="U458" s="7">
        <v>42.93532338308458</v>
      </c>
      <c r="V458" s="7">
        <v>4.6266600220430058E-3</v>
      </c>
    </row>
    <row r="459" spans="1:22" x14ac:dyDescent="0.35">
      <c r="A459" s="3">
        <v>2017</v>
      </c>
      <c r="B459" s="13" t="s">
        <v>24</v>
      </c>
      <c r="C459" s="13" t="s">
        <v>49</v>
      </c>
      <c r="D459" s="13">
        <v>2001</v>
      </c>
      <c r="E459" s="17">
        <v>16</v>
      </c>
      <c r="F459" s="13">
        <v>118</v>
      </c>
      <c r="G459" s="13">
        <v>26</v>
      </c>
      <c r="H459" s="13">
        <v>144</v>
      </c>
      <c r="I459" s="13" t="b">
        <v>1</v>
      </c>
      <c r="J459" s="4">
        <v>0.180555555555556</v>
      </c>
      <c r="K459">
        <f t="shared" si="35"/>
        <v>1.4773928120735823E-3</v>
      </c>
      <c r="L459">
        <f t="shared" si="36"/>
        <v>3.8436867875434155E-2</v>
      </c>
      <c r="M459">
        <f t="shared" si="37"/>
        <v>6.9399900330645173E-3</v>
      </c>
      <c r="N459">
        <f t="shared" si="38"/>
        <v>3.8436867875434155E-2</v>
      </c>
      <c r="O459">
        <f t="shared" si="39"/>
        <v>0.61498988600694648</v>
      </c>
      <c r="Q459" s="7">
        <v>433</v>
      </c>
      <c r="R459" s="7">
        <v>8.569146332466214E-3</v>
      </c>
      <c r="S459" s="7">
        <v>6.58359862215456E-4</v>
      </c>
      <c r="U459" s="7">
        <v>43.03482587064677</v>
      </c>
      <c r="V459" s="7">
        <v>4.6266600220430058E-3</v>
      </c>
    </row>
    <row r="460" spans="1:22" x14ac:dyDescent="0.35">
      <c r="A460" s="3">
        <v>2013</v>
      </c>
      <c r="B460" s="13" t="s">
        <v>24</v>
      </c>
      <c r="C460" s="13" t="s">
        <v>121</v>
      </c>
      <c r="D460" s="13">
        <v>1995</v>
      </c>
      <c r="E460" s="14">
        <v>18</v>
      </c>
      <c r="F460" s="13">
        <v>109</v>
      </c>
      <c r="G460" s="13">
        <v>24</v>
      </c>
      <c r="H460" s="13">
        <v>133</v>
      </c>
      <c r="I460" s="13" t="b">
        <v>1</v>
      </c>
      <c r="J460" s="4">
        <v>0.180451127819549</v>
      </c>
      <c r="K460">
        <f t="shared" si="35"/>
        <v>1.3645364167068504E-3</v>
      </c>
      <c r="L460">
        <f t="shared" si="36"/>
        <v>3.6939632059711291E-2</v>
      </c>
      <c r="M460">
        <f t="shared" si="37"/>
        <v>6.6657982664140728E-3</v>
      </c>
      <c r="N460">
        <f t="shared" si="38"/>
        <v>3.6939632059711291E-2</v>
      </c>
      <c r="O460">
        <f t="shared" si="39"/>
        <v>0.66491337707480325</v>
      </c>
      <c r="Q460" s="7">
        <v>434</v>
      </c>
      <c r="R460" s="7">
        <v>7.6113951826456928E-3</v>
      </c>
      <c r="S460" s="7">
        <v>5.2173995925877074E-4</v>
      </c>
      <c r="U460" s="7">
        <v>43.134328358208961</v>
      </c>
      <c r="V460" s="7">
        <v>4.6272551291291417E-3</v>
      </c>
    </row>
    <row r="461" spans="1:22" x14ac:dyDescent="0.35">
      <c r="A461" s="3">
        <v>2013</v>
      </c>
      <c r="B461" s="13" t="s">
        <v>26</v>
      </c>
      <c r="C461" s="13" t="s">
        <v>69</v>
      </c>
      <c r="D461" s="13">
        <v>1995</v>
      </c>
      <c r="E461" s="17">
        <v>18</v>
      </c>
      <c r="F461" s="13">
        <v>50</v>
      </c>
      <c r="G461" s="13">
        <v>11</v>
      </c>
      <c r="H461" s="13">
        <v>61</v>
      </c>
      <c r="I461" s="13" t="b">
        <v>1</v>
      </c>
      <c r="J461" s="4">
        <v>0.18032786885245899</v>
      </c>
      <c r="K461">
        <f t="shared" si="35"/>
        <v>6.2584001067005925E-4</v>
      </c>
      <c r="L461">
        <f t="shared" si="36"/>
        <v>2.5016794572248046E-2</v>
      </c>
      <c r="M461">
        <f t="shared" si="37"/>
        <v>4.5112252507332534E-3</v>
      </c>
      <c r="N461">
        <f t="shared" si="38"/>
        <v>2.5016794572248046E-2</v>
      </c>
      <c r="O461">
        <f t="shared" si="39"/>
        <v>0.45030230230046481</v>
      </c>
      <c r="Q461" s="7">
        <v>435</v>
      </c>
      <c r="R461" s="7">
        <v>5.8572676765437613E-3</v>
      </c>
      <c r="S461" s="7">
        <v>4.4263171486629352E-4</v>
      </c>
      <c r="U461" s="7">
        <v>43.233830845771145</v>
      </c>
      <c r="V461" s="7">
        <v>4.6309852830030548E-3</v>
      </c>
    </row>
    <row r="462" spans="1:22" x14ac:dyDescent="0.35">
      <c r="A462" s="3">
        <v>2015</v>
      </c>
      <c r="B462" s="13" t="s">
        <v>24</v>
      </c>
      <c r="C462" s="13" t="s">
        <v>71</v>
      </c>
      <c r="D462" s="13">
        <v>1997</v>
      </c>
      <c r="E462" s="14">
        <v>18</v>
      </c>
      <c r="F462" s="13">
        <v>50</v>
      </c>
      <c r="G462" s="13">
        <v>11</v>
      </c>
      <c r="H462" s="13">
        <v>61</v>
      </c>
      <c r="I462" s="13" t="b">
        <v>1</v>
      </c>
      <c r="J462" s="4">
        <v>0.18032786885245899</v>
      </c>
      <c r="K462">
        <f t="shared" si="35"/>
        <v>6.2584001067005925E-4</v>
      </c>
      <c r="L462">
        <f t="shared" si="36"/>
        <v>2.5016794572248046E-2</v>
      </c>
      <c r="M462">
        <f t="shared" si="37"/>
        <v>4.5112252507332534E-3</v>
      </c>
      <c r="N462">
        <f t="shared" si="38"/>
        <v>2.5016794572248046E-2</v>
      </c>
      <c r="O462">
        <f t="shared" si="39"/>
        <v>0.45030230230046481</v>
      </c>
      <c r="Q462" s="7">
        <v>436</v>
      </c>
      <c r="R462" s="7">
        <v>4.7929156842372251E-3</v>
      </c>
      <c r="S462" s="7">
        <v>3.509306290377474E-4</v>
      </c>
      <c r="U462" s="7">
        <v>43.333333333333336</v>
      </c>
      <c r="V462" s="7">
        <v>4.6554868431309708E-3</v>
      </c>
    </row>
    <row r="463" spans="1:22" x14ac:dyDescent="0.35">
      <c r="A463" s="24">
        <v>2014</v>
      </c>
      <c r="B463" s="17" t="s">
        <v>30</v>
      </c>
      <c r="C463" s="17" t="s">
        <v>72</v>
      </c>
      <c r="D463" s="17">
        <v>1998</v>
      </c>
      <c r="E463" s="17">
        <v>16</v>
      </c>
      <c r="F463" s="17">
        <v>141</v>
      </c>
      <c r="G463" s="17">
        <v>31</v>
      </c>
      <c r="H463" s="17">
        <v>172</v>
      </c>
      <c r="I463" s="17" t="b">
        <v>1</v>
      </c>
      <c r="J463" s="25">
        <v>0.18023255813953501</v>
      </c>
      <c r="K463">
        <f t="shared" si="35"/>
        <v>1.7646636366434455E-3</v>
      </c>
      <c r="L463">
        <f t="shared" si="36"/>
        <v>4.2007899693312992E-2</v>
      </c>
      <c r="M463">
        <f t="shared" si="37"/>
        <v>7.5711912237947888E-3</v>
      </c>
      <c r="N463">
        <f t="shared" si="38"/>
        <v>4.2007899693312992E-2</v>
      </c>
      <c r="O463">
        <f t="shared" si="39"/>
        <v>0.67212639509300787</v>
      </c>
      <c r="Q463" s="7">
        <v>437</v>
      </c>
      <c r="R463" s="7">
        <v>4.2493085898695493E-3</v>
      </c>
      <c r="S463" s="7">
        <v>2.9935485674501081E-4</v>
      </c>
      <c r="U463" s="7">
        <v>43.432835820895527</v>
      </c>
      <c r="V463" s="7">
        <v>4.6666482950879062E-3</v>
      </c>
    </row>
    <row r="464" spans="1:22" x14ac:dyDescent="0.35">
      <c r="A464" s="3">
        <v>2015</v>
      </c>
      <c r="B464" s="13" t="s">
        <v>24</v>
      </c>
      <c r="C464" s="13" t="s">
        <v>116</v>
      </c>
      <c r="D464" s="13">
        <v>1998</v>
      </c>
      <c r="E464" s="14">
        <v>17</v>
      </c>
      <c r="F464" s="13">
        <v>132</v>
      </c>
      <c r="G464" s="13">
        <v>29</v>
      </c>
      <c r="H464" s="13">
        <v>161</v>
      </c>
      <c r="I464" s="13" t="b">
        <v>1</v>
      </c>
      <c r="J464" s="4">
        <v>0.18012422360248401</v>
      </c>
      <c r="K464">
        <f t="shared" si="35"/>
        <v>1.6518072412767136E-3</v>
      </c>
      <c r="L464">
        <f t="shared" si="36"/>
        <v>4.0642431537454962E-2</v>
      </c>
      <c r="M464">
        <f t="shared" si="37"/>
        <v>7.3206864260011856E-3</v>
      </c>
      <c r="N464">
        <f t="shared" si="38"/>
        <v>4.0642431537454962E-2</v>
      </c>
      <c r="O464">
        <f t="shared" si="39"/>
        <v>0.69092133613673434</v>
      </c>
      <c r="Q464" s="7">
        <v>438</v>
      </c>
      <c r="R464" s="7">
        <v>4.2679260903860676E-3</v>
      </c>
      <c r="S464" s="7">
        <v>2.8073735622849254E-4</v>
      </c>
      <c r="U464" s="7">
        <v>43.532338308457717</v>
      </c>
      <c r="V464" s="7">
        <v>4.6668302271475962E-3</v>
      </c>
    </row>
    <row r="465" spans="1:22" x14ac:dyDescent="0.35">
      <c r="A465" s="3">
        <v>2013</v>
      </c>
      <c r="B465" s="13" t="s">
        <v>98</v>
      </c>
      <c r="C465" s="13" t="s">
        <v>277</v>
      </c>
      <c r="D465" s="13">
        <v>1996</v>
      </c>
      <c r="E465" s="17">
        <v>17</v>
      </c>
      <c r="F465" s="13">
        <v>41</v>
      </c>
      <c r="G465" s="13">
        <v>9</v>
      </c>
      <c r="H465" s="13">
        <v>50</v>
      </c>
      <c r="I465" s="13" t="b">
        <v>1</v>
      </c>
      <c r="J465" s="4">
        <v>0.18</v>
      </c>
      <c r="K465">
        <f t="shared" si="35"/>
        <v>5.1298361530332723E-4</v>
      </c>
      <c r="L465">
        <f t="shared" si="36"/>
        <v>2.2649141601909048E-2</v>
      </c>
      <c r="M465">
        <f t="shared" si="37"/>
        <v>4.0768454883436285E-3</v>
      </c>
      <c r="N465">
        <f t="shared" si="38"/>
        <v>2.2649141601909048E-2</v>
      </c>
      <c r="O465">
        <f t="shared" si="39"/>
        <v>0.38503540723245383</v>
      </c>
      <c r="Q465" s="7">
        <v>439</v>
      </c>
      <c r="R465" s="7">
        <v>4.2679260903860676E-3</v>
      </c>
      <c r="S465" s="7">
        <v>2.8073735622849254E-4</v>
      </c>
      <c r="U465" s="7">
        <v>43.631840796019901</v>
      </c>
      <c r="V465" s="7">
        <v>4.6668302271475962E-3</v>
      </c>
    </row>
    <row r="466" spans="1:22" x14ac:dyDescent="0.35">
      <c r="A466" s="5">
        <v>2017</v>
      </c>
      <c r="B466" s="14" t="s">
        <v>30</v>
      </c>
      <c r="C466" s="14" t="s">
        <v>124</v>
      </c>
      <c r="D466" s="14">
        <v>2000</v>
      </c>
      <c r="E466" s="14">
        <v>17</v>
      </c>
      <c r="F466" s="14">
        <v>73</v>
      </c>
      <c r="G466" s="14">
        <v>16</v>
      </c>
      <c r="H466" s="14">
        <v>89</v>
      </c>
      <c r="I466" s="14" t="b">
        <v>1</v>
      </c>
      <c r="J466" s="6">
        <v>0.17977528089887601</v>
      </c>
      <c r="K466">
        <f t="shared" si="35"/>
        <v>9.1311083523992244E-4</v>
      </c>
      <c r="L466">
        <f t="shared" si="36"/>
        <v>3.0217723859349871E-2</v>
      </c>
      <c r="M466">
        <f t="shared" si="37"/>
        <v>5.4323997949392907E-3</v>
      </c>
      <c r="N466">
        <f t="shared" si="38"/>
        <v>3.0217723859349871E-2</v>
      </c>
      <c r="O466">
        <f t="shared" si="39"/>
        <v>0.51370130560894778</v>
      </c>
      <c r="Q466" s="7">
        <v>440</v>
      </c>
      <c r="R466" s="7">
        <v>4.9893984862336609E-3</v>
      </c>
      <c r="S466" s="7">
        <v>3.164039850431467E-4</v>
      </c>
      <c r="U466" s="7">
        <v>43.731343283582092</v>
      </c>
      <c r="V466" s="7">
        <v>4.6848592912488267E-3</v>
      </c>
    </row>
    <row r="467" spans="1:22" x14ac:dyDescent="0.35">
      <c r="A467" s="24">
        <v>2014</v>
      </c>
      <c r="B467" s="17" t="s">
        <v>42</v>
      </c>
      <c r="C467" s="17" t="s">
        <v>66</v>
      </c>
      <c r="D467" s="17">
        <v>1996</v>
      </c>
      <c r="E467" s="17">
        <v>18</v>
      </c>
      <c r="F467" s="17">
        <v>160</v>
      </c>
      <c r="G467" s="17">
        <v>35</v>
      </c>
      <c r="H467" s="17">
        <v>195</v>
      </c>
      <c r="I467" s="17" t="b">
        <v>1</v>
      </c>
      <c r="J467" s="25">
        <v>0.17948717948717999</v>
      </c>
      <c r="K467">
        <f t="shared" si="35"/>
        <v>2.0006360996829759E-3</v>
      </c>
      <c r="L467">
        <f t="shared" si="36"/>
        <v>4.4728470795266137E-2</v>
      </c>
      <c r="M467">
        <f t="shared" si="37"/>
        <v>8.0281870658170211E-3</v>
      </c>
      <c r="N467">
        <f t="shared" si="38"/>
        <v>4.4728470795266137E-2</v>
      </c>
      <c r="O467">
        <f t="shared" si="39"/>
        <v>0.80511247431479049</v>
      </c>
      <c r="Q467" s="7">
        <v>441</v>
      </c>
      <c r="R467" s="7">
        <v>5.0220455355009207E-3</v>
      </c>
      <c r="S467" s="7">
        <v>2.8375693577588693E-4</v>
      </c>
      <c r="U467" s="7">
        <v>43.830845771144283</v>
      </c>
      <c r="V467" s="7">
        <v>4.6848592912488267E-3</v>
      </c>
    </row>
    <row r="468" spans="1:22" x14ac:dyDescent="0.35">
      <c r="A468" s="5">
        <v>2015</v>
      </c>
      <c r="B468" s="14" t="s">
        <v>104</v>
      </c>
      <c r="C468" s="14" t="s">
        <v>221</v>
      </c>
      <c r="D468" s="14">
        <v>1998</v>
      </c>
      <c r="E468" s="14">
        <v>17</v>
      </c>
      <c r="F468" s="14">
        <v>55</v>
      </c>
      <c r="G468" s="14">
        <v>12</v>
      </c>
      <c r="H468" s="14">
        <v>67</v>
      </c>
      <c r="I468" s="14" t="b">
        <v>1</v>
      </c>
      <c r="J468" s="6">
        <v>0.17910447761194001</v>
      </c>
      <c r="K468">
        <f t="shared" si="35"/>
        <v>6.873980445064585E-4</v>
      </c>
      <c r="L468">
        <f t="shared" si="36"/>
        <v>2.621827691719001E-2</v>
      </c>
      <c r="M468">
        <f t="shared" si="37"/>
        <v>4.6958107911385018E-3</v>
      </c>
      <c r="N468">
        <f t="shared" si="38"/>
        <v>2.621827691719001E-2</v>
      </c>
      <c r="O468">
        <f t="shared" si="39"/>
        <v>0.44571070759223019</v>
      </c>
      <c r="Q468" s="7">
        <v>442</v>
      </c>
      <c r="R468" s="7">
        <v>5.0002808359894142E-3</v>
      </c>
      <c r="S468" s="7">
        <v>3.0552163528739344E-4</v>
      </c>
      <c r="U468" s="7">
        <v>43.930348258706474</v>
      </c>
      <c r="V468" s="7">
        <v>4.6958107911385018E-3</v>
      </c>
    </row>
    <row r="469" spans="1:22" x14ac:dyDescent="0.35">
      <c r="A469" s="3">
        <v>2015</v>
      </c>
      <c r="B469" s="13" t="s">
        <v>30</v>
      </c>
      <c r="C469" s="13" t="s">
        <v>124</v>
      </c>
      <c r="D469" s="13">
        <v>1999</v>
      </c>
      <c r="E469" s="17">
        <v>16</v>
      </c>
      <c r="F469" s="13">
        <v>78</v>
      </c>
      <c r="G469" s="13">
        <v>17</v>
      </c>
      <c r="H469" s="13">
        <v>95</v>
      </c>
      <c r="I469" s="13" t="b">
        <v>1</v>
      </c>
      <c r="J469" s="4">
        <v>0.17894736842105299</v>
      </c>
      <c r="K469">
        <f t="shared" si="35"/>
        <v>9.7466886907632169E-4</v>
      </c>
      <c r="L469">
        <f t="shared" si="36"/>
        <v>3.1219687203370917E-2</v>
      </c>
      <c r="M469">
        <f t="shared" si="37"/>
        <v>5.5866808679716487E-3</v>
      </c>
      <c r="N469">
        <f t="shared" si="38"/>
        <v>3.1219687203370917E-2</v>
      </c>
      <c r="O469">
        <f t="shared" si="39"/>
        <v>0.49951499525393467</v>
      </c>
      <c r="Q469" s="7">
        <v>443</v>
      </c>
      <c r="R469" s="7">
        <v>4.9785161364779076E-3</v>
      </c>
      <c r="S469" s="7">
        <v>3.2728633479889996E-4</v>
      </c>
      <c r="U469" s="7">
        <v>44.029850746268657</v>
      </c>
      <c r="V469" s="7">
        <v>4.7075356802794115E-3</v>
      </c>
    </row>
    <row r="470" spans="1:22" x14ac:dyDescent="0.35">
      <c r="A470" s="5">
        <v>2014</v>
      </c>
      <c r="B470" s="14" t="s">
        <v>102</v>
      </c>
      <c r="C470" s="14" t="s">
        <v>184</v>
      </c>
      <c r="D470" s="14">
        <v>1997</v>
      </c>
      <c r="E470" s="14">
        <v>17</v>
      </c>
      <c r="F470" s="14">
        <v>60</v>
      </c>
      <c r="G470" s="14">
        <v>13</v>
      </c>
      <c r="H470" s="14">
        <v>73</v>
      </c>
      <c r="I470" s="14" t="b">
        <v>1</v>
      </c>
      <c r="J470" s="6">
        <v>0.17808219178082199</v>
      </c>
      <c r="K470">
        <f t="shared" si="35"/>
        <v>7.4895607834285776E-4</v>
      </c>
      <c r="L470">
        <f t="shared" si="36"/>
        <v>2.7367061923832047E-2</v>
      </c>
      <c r="M470">
        <f t="shared" si="37"/>
        <v>4.8735863699974902E-3</v>
      </c>
      <c r="N470">
        <f t="shared" si="38"/>
        <v>2.7367061923832047E-2</v>
      </c>
      <c r="O470">
        <f t="shared" si="39"/>
        <v>0.46524005270514479</v>
      </c>
      <c r="Q470" s="7">
        <v>444</v>
      </c>
      <c r="R470" s="7">
        <v>5.8829013555855257E-3</v>
      </c>
      <c r="S470" s="7">
        <v>3.8954736323397812E-4</v>
      </c>
      <c r="U470" s="7">
        <v>44.129353233830848</v>
      </c>
      <c r="V470" s="7">
        <v>4.7083139783222951E-3</v>
      </c>
    </row>
    <row r="471" spans="1:22" x14ac:dyDescent="0.35">
      <c r="A471" s="24">
        <v>2015</v>
      </c>
      <c r="B471" s="17" t="s">
        <v>30</v>
      </c>
      <c r="C471" s="17" t="s">
        <v>280</v>
      </c>
      <c r="D471" s="17">
        <v>1999</v>
      </c>
      <c r="E471" s="17">
        <v>16</v>
      </c>
      <c r="F471" s="17">
        <v>60</v>
      </c>
      <c r="G471" s="17">
        <v>13</v>
      </c>
      <c r="H471" s="17">
        <v>73</v>
      </c>
      <c r="I471" s="17" t="b">
        <v>1</v>
      </c>
      <c r="J471" s="25">
        <v>0.17808219178082199</v>
      </c>
      <c r="K471">
        <f t="shared" si="35"/>
        <v>7.4895607834285776E-4</v>
      </c>
      <c r="L471">
        <f t="shared" si="36"/>
        <v>2.7367061923832047E-2</v>
      </c>
      <c r="M471">
        <f t="shared" si="37"/>
        <v>4.8735863699974902E-3</v>
      </c>
      <c r="N471">
        <f t="shared" si="38"/>
        <v>2.7367061923832047E-2</v>
      </c>
      <c r="O471">
        <f t="shared" si="39"/>
        <v>0.43787299078131275</v>
      </c>
      <c r="Q471" s="7">
        <v>445</v>
      </c>
      <c r="R471" s="7">
        <v>7.1839901044030742E-3</v>
      </c>
      <c r="S471" s="7">
        <v>4.3160731379458025E-4</v>
      </c>
      <c r="U471" s="7">
        <v>44.228855721393039</v>
      </c>
      <c r="V471" s="7">
        <v>4.7113062340919743E-3</v>
      </c>
    </row>
    <row r="472" spans="1:22" x14ac:dyDescent="0.35">
      <c r="A472" s="5">
        <v>2017</v>
      </c>
      <c r="B472" s="14" t="s">
        <v>30</v>
      </c>
      <c r="C472" s="14" t="s">
        <v>222</v>
      </c>
      <c r="D472" s="14">
        <v>1999</v>
      </c>
      <c r="E472" s="14">
        <v>18</v>
      </c>
      <c r="F472" s="14">
        <v>60</v>
      </c>
      <c r="G472" s="14">
        <v>13</v>
      </c>
      <c r="H472" s="14">
        <v>73</v>
      </c>
      <c r="I472" s="14" t="b">
        <v>1</v>
      </c>
      <c r="J472" s="6">
        <v>0.17808219178082199</v>
      </c>
      <c r="K472">
        <f t="shared" si="35"/>
        <v>7.4895607834285776E-4</v>
      </c>
      <c r="L472">
        <f t="shared" si="36"/>
        <v>2.7367061923832047E-2</v>
      </c>
      <c r="M472">
        <f t="shared" si="37"/>
        <v>4.8735863699974902E-3</v>
      </c>
      <c r="N472">
        <f t="shared" si="38"/>
        <v>2.7367061923832047E-2</v>
      </c>
      <c r="O472">
        <f t="shared" si="39"/>
        <v>0.49260711462897683</v>
      </c>
      <c r="Q472" s="7">
        <v>446</v>
      </c>
      <c r="R472" s="7">
        <v>7.2777809513858548E-3</v>
      </c>
      <c r="S472" s="7">
        <v>4.4832019160081973E-4</v>
      </c>
      <c r="U472" s="7">
        <v>44.32835820895523</v>
      </c>
      <c r="V472" s="7">
        <v>4.7147947989788054E-3</v>
      </c>
    </row>
    <row r="473" spans="1:22" x14ac:dyDescent="0.35">
      <c r="A473" s="3">
        <v>2016</v>
      </c>
      <c r="B473" s="13" t="s">
        <v>24</v>
      </c>
      <c r="C473" s="13" t="s">
        <v>41</v>
      </c>
      <c r="D473" s="13">
        <v>2000</v>
      </c>
      <c r="E473" s="17">
        <v>16</v>
      </c>
      <c r="F473" s="13">
        <v>199</v>
      </c>
      <c r="G473" s="13">
        <v>43</v>
      </c>
      <c r="H473" s="13">
        <v>242</v>
      </c>
      <c r="I473" s="13" t="b">
        <v>1</v>
      </c>
      <c r="J473" s="4">
        <v>0.17768595041322299</v>
      </c>
      <c r="K473">
        <f t="shared" si="35"/>
        <v>2.4828406980681038E-3</v>
      </c>
      <c r="L473">
        <f t="shared" si="36"/>
        <v>4.9828111524199907E-2</v>
      </c>
      <c r="M473">
        <f t="shared" si="37"/>
        <v>8.8537553534735296E-3</v>
      </c>
      <c r="N473">
        <f t="shared" si="38"/>
        <v>4.9828111524199907E-2</v>
      </c>
      <c r="O473">
        <f t="shared" si="39"/>
        <v>0.79724978438719851</v>
      </c>
      <c r="Q473" s="7">
        <v>447</v>
      </c>
      <c r="R473" s="7">
        <v>6.0344171805356587E-3</v>
      </c>
      <c r="S473" s="7">
        <v>3.7172746537003989E-4</v>
      </c>
      <c r="U473" s="7">
        <v>44.427860696517413</v>
      </c>
      <c r="V473" s="7">
        <v>4.7453115887530388E-3</v>
      </c>
    </row>
    <row r="474" spans="1:22" x14ac:dyDescent="0.35">
      <c r="A474" s="3">
        <v>2017</v>
      </c>
      <c r="B474" s="13" t="s">
        <v>30</v>
      </c>
      <c r="C474" s="13" t="s">
        <v>72</v>
      </c>
      <c r="D474" s="13">
        <v>1999</v>
      </c>
      <c r="E474" s="14">
        <v>18</v>
      </c>
      <c r="F474" s="13">
        <v>116</v>
      </c>
      <c r="G474" s="13">
        <v>25</v>
      </c>
      <c r="H474" s="13">
        <v>141</v>
      </c>
      <c r="I474" s="13" t="b">
        <v>1</v>
      </c>
      <c r="J474" s="4">
        <v>0.17730496453900699</v>
      </c>
      <c r="K474">
        <f t="shared" si="35"/>
        <v>1.4466137951553827E-3</v>
      </c>
      <c r="L474">
        <f t="shared" si="36"/>
        <v>3.8034376492265293E-2</v>
      </c>
      <c r="M474">
        <f t="shared" si="37"/>
        <v>6.743683775224339E-3</v>
      </c>
      <c r="N474">
        <f t="shared" si="38"/>
        <v>3.8034376492265293E-2</v>
      </c>
      <c r="O474">
        <f t="shared" si="39"/>
        <v>0.68461877686077521</v>
      </c>
      <c r="Q474" s="7">
        <v>448</v>
      </c>
      <c r="R474" s="7">
        <v>6.0476364799345473E-3</v>
      </c>
      <c r="S474" s="7">
        <v>3.5850816597115132E-4</v>
      </c>
      <c r="U474" s="7">
        <v>44.527363184079604</v>
      </c>
      <c r="V474" s="7">
        <v>4.7485503412097721E-3</v>
      </c>
    </row>
    <row r="475" spans="1:22" x14ac:dyDescent="0.35">
      <c r="A475" s="3">
        <v>2014</v>
      </c>
      <c r="B475" s="13" t="s">
        <v>113</v>
      </c>
      <c r="C475" s="13" t="s">
        <v>161</v>
      </c>
      <c r="D475" s="13">
        <v>1996</v>
      </c>
      <c r="E475" s="17">
        <v>18</v>
      </c>
      <c r="F475" s="13">
        <v>65</v>
      </c>
      <c r="G475" s="13">
        <v>14</v>
      </c>
      <c r="H475" s="13">
        <v>79</v>
      </c>
      <c r="I475" s="13" t="b">
        <v>1</v>
      </c>
      <c r="J475" s="4">
        <v>0.177215189873418</v>
      </c>
      <c r="K475">
        <f t="shared" si="35"/>
        <v>8.1051411217925701E-4</v>
      </c>
      <c r="L475">
        <f t="shared" si="36"/>
        <v>2.8469529539127566E-2</v>
      </c>
      <c r="M475">
        <f t="shared" si="37"/>
        <v>5.0452330828833743E-3</v>
      </c>
      <c r="N475">
        <f t="shared" si="38"/>
        <v>2.8469529539127566E-2</v>
      </c>
      <c r="O475">
        <f t="shared" si="39"/>
        <v>0.51245153170429614</v>
      </c>
      <c r="Q475" s="7">
        <v>449</v>
      </c>
      <c r="R475" s="7">
        <v>5.1912620883402191E-3</v>
      </c>
      <c r="S475" s="7">
        <v>2.7191642199879407E-4</v>
      </c>
      <c r="U475" s="7">
        <v>44.626865671641795</v>
      </c>
      <c r="V475" s="7">
        <v>4.7533498205718939E-3</v>
      </c>
    </row>
    <row r="476" spans="1:22" x14ac:dyDescent="0.35">
      <c r="A476" s="5">
        <v>2015</v>
      </c>
      <c r="B476" s="14" t="s">
        <v>24</v>
      </c>
      <c r="C476" s="14" t="s">
        <v>49</v>
      </c>
      <c r="D476" s="14">
        <v>1997</v>
      </c>
      <c r="E476" s="14">
        <v>18</v>
      </c>
      <c r="F476" s="14">
        <v>42</v>
      </c>
      <c r="G476" s="14">
        <v>9</v>
      </c>
      <c r="H476" s="14">
        <v>51</v>
      </c>
      <c r="I476" s="14" t="b">
        <v>1</v>
      </c>
      <c r="J476" s="6">
        <v>0.17647058823529399</v>
      </c>
      <c r="K476">
        <f t="shared" si="35"/>
        <v>5.2324328760939372E-4</v>
      </c>
      <c r="L476">
        <f t="shared" si="36"/>
        <v>2.287451174581424E-2</v>
      </c>
      <c r="M476">
        <f t="shared" si="37"/>
        <v>4.0366785433789808E-3</v>
      </c>
      <c r="N476">
        <f t="shared" si="38"/>
        <v>2.287451174581424E-2</v>
      </c>
      <c r="O476">
        <f t="shared" si="39"/>
        <v>0.41174121142465631</v>
      </c>
      <c r="Q476" s="7">
        <v>450</v>
      </c>
      <c r="R476" s="7">
        <v>4.0862281328361482E-3</v>
      </c>
      <c r="S476" s="7">
        <v>2.3279370635310818E-4</v>
      </c>
      <c r="U476" s="7">
        <v>44.726368159203986</v>
      </c>
      <c r="V476" s="7">
        <v>4.7583647857302848E-3</v>
      </c>
    </row>
    <row r="477" spans="1:22" x14ac:dyDescent="0.35">
      <c r="A477" s="3">
        <v>2015</v>
      </c>
      <c r="B477" s="13" t="s">
        <v>30</v>
      </c>
      <c r="C477" s="13" t="s">
        <v>332</v>
      </c>
      <c r="D477" s="13">
        <v>1999</v>
      </c>
      <c r="E477" s="17">
        <v>16</v>
      </c>
      <c r="F477" s="13">
        <v>42</v>
      </c>
      <c r="G477" s="13">
        <v>9</v>
      </c>
      <c r="H477" s="13">
        <v>51</v>
      </c>
      <c r="I477" s="13" t="b">
        <v>1</v>
      </c>
      <c r="J477" s="4">
        <v>0.17647058823529399</v>
      </c>
      <c r="K477">
        <f t="shared" si="35"/>
        <v>5.2324328760939372E-4</v>
      </c>
      <c r="L477">
        <f t="shared" si="36"/>
        <v>2.287451174581424E-2</v>
      </c>
      <c r="M477">
        <f t="shared" si="37"/>
        <v>4.0366785433789808E-3</v>
      </c>
      <c r="N477">
        <f t="shared" si="38"/>
        <v>2.287451174581424E-2</v>
      </c>
      <c r="O477">
        <f t="shared" si="39"/>
        <v>0.36599218793302785</v>
      </c>
      <c r="Q477" s="7">
        <v>451</v>
      </c>
      <c r="R477" s="7">
        <v>4.104053032509331E-3</v>
      </c>
      <c r="S477" s="7">
        <v>2.1496880667992539E-4</v>
      </c>
      <c r="U477" s="7">
        <v>44.82587064676617</v>
      </c>
      <c r="V477" s="7">
        <v>4.7675067053699581E-3</v>
      </c>
    </row>
    <row r="478" spans="1:22" x14ac:dyDescent="0.35">
      <c r="A478" s="5">
        <v>2016</v>
      </c>
      <c r="B478" s="14" t="s">
        <v>118</v>
      </c>
      <c r="C478" s="14" t="s">
        <v>119</v>
      </c>
      <c r="D478" s="14">
        <v>2000</v>
      </c>
      <c r="E478" s="14">
        <v>16</v>
      </c>
      <c r="F478" s="14">
        <v>42</v>
      </c>
      <c r="G478" s="14">
        <v>9</v>
      </c>
      <c r="H478" s="14">
        <v>51</v>
      </c>
      <c r="I478" s="14" t="b">
        <v>1</v>
      </c>
      <c r="J478" s="6">
        <v>0.17647058823529399</v>
      </c>
      <c r="K478">
        <f t="shared" si="35"/>
        <v>5.2324328760939372E-4</v>
      </c>
      <c r="L478">
        <f t="shared" si="36"/>
        <v>2.287451174581424E-2</v>
      </c>
      <c r="M478">
        <f t="shared" si="37"/>
        <v>4.0366785433789808E-3</v>
      </c>
      <c r="N478">
        <f t="shared" si="38"/>
        <v>2.287451174581424E-2</v>
      </c>
      <c r="O478">
        <f t="shared" si="39"/>
        <v>0.36599218793302785</v>
      </c>
      <c r="Q478" s="7">
        <v>452</v>
      </c>
      <c r="R478" s="7">
        <v>4.104053032509331E-3</v>
      </c>
      <c r="S478" s="7">
        <v>2.1496880667992539E-4</v>
      </c>
      <c r="U478" s="7">
        <v>44.92537313432836</v>
      </c>
      <c r="V478" s="7">
        <v>4.7764287194696194E-3</v>
      </c>
    </row>
    <row r="479" spans="1:22" x14ac:dyDescent="0.35">
      <c r="A479" s="24">
        <v>2017</v>
      </c>
      <c r="B479" s="17" t="s">
        <v>26</v>
      </c>
      <c r="C479" s="17" t="s">
        <v>345</v>
      </c>
      <c r="D479" s="17">
        <v>2001</v>
      </c>
      <c r="E479" s="17">
        <v>16</v>
      </c>
      <c r="F479" s="17">
        <v>42</v>
      </c>
      <c r="G479" s="17">
        <v>9</v>
      </c>
      <c r="H479" s="17">
        <v>51</v>
      </c>
      <c r="I479" s="17" t="b">
        <v>1</v>
      </c>
      <c r="J479" s="25">
        <v>0.17647058823529399</v>
      </c>
      <c r="K479">
        <f t="shared" si="35"/>
        <v>5.2324328760939372E-4</v>
      </c>
      <c r="L479">
        <f t="shared" si="36"/>
        <v>2.287451174581424E-2</v>
      </c>
      <c r="M479">
        <f t="shared" si="37"/>
        <v>4.0366785433789808E-3</v>
      </c>
      <c r="N479">
        <f t="shared" si="38"/>
        <v>2.287451174581424E-2</v>
      </c>
      <c r="O479">
        <f t="shared" si="39"/>
        <v>0.36599218793302785</v>
      </c>
      <c r="Q479" s="7">
        <v>453</v>
      </c>
      <c r="R479" s="7">
        <v>4.1129654823459224E-3</v>
      </c>
      <c r="S479" s="7">
        <v>2.06056356843334E-4</v>
      </c>
      <c r="U479" s="7">
        <v>45.024875621890551</v>
      </c>
      <c r="V479" s="7">
        <v>4.7802811965466296E-3</v>
      </c>
    </row>
    <row r="480" spans="1:22" x14ac:dyDescent="0.35">
      <c r="A480" s="3">
        <v>2015</v>
      </c>
      <c r="B480" s="13" t="s">
        <v>30</v>
      </c>
      <c r="C480" s="13" t="s">
        <v>162</v>
      </c>
      <c r="D480" s="13">
        <v>1999</v>
      </c>
      <c r="E480" s="14">
        <v>16</v>
      </c>
      <c r="F480" s="13">
        <v>61</v>
      </c>
      <c r="G480" s="13">
        <v>13</v>
      </c>
      <c r="H480" s="13">
        <v>74</v>
      </c>
      <c r="I480" s="13" t="b">
        <v>1</v>
      </c>
      <c r="J480" s="4">
        <v>0.17567567567567599</v>
      </c>
      <c r="K480">
        <f t="shared" si="35"/>
        <v>7.5921575064892425E-4</v>
      </c>
      <c r="L480">
        <f t="shared" si="36"/>
        <v>2.7553869975902191E-2</v>
      </c>
      <c r="M480">
        <f t="shared" si="37"/>
        <v>4.8405447254963397E-3</v>
      </c>
      <c r="N480">
        <f t="shared" si="38"/>
        <v>2.7553869975902191E-2</v>
      </c>
      <c r="O480">
        <f t="shared" si="39"/>
        <v>0.44086191961443505</v>
      </c>
      <c r="Q480" s="7">
        <v>454</v>
      </c>
      <c r="R480" s="7">
        <v>5.9213671160156939E-3</v>
      </c>
      <c r="S480" s="7">
        <v>3.2398666525529796E-4</v>
      </c>
      <c r="U480" s="7">
        <v>45.124378109452742</v>
      </c>
      <c r="V480" s="7">
        <v>4.7802811965466296E-3</v>
      </c>
    </row>
    <row r="481" spans="1:22" x14ac:dyDescent="0.35">
      <c r="A481" s="3">
        <v>2017</v>
      </c>
      <c r="B481" s="13" t="s">
        <v>42</v>
      </c>
      <c r="C481" s="13" t="s">
        <v>182</v>
      </c>
      <c r="D481" s="13">
        <v>2001</v>
      </c>
      <c r="E481" s="17">
        <v>16</v>
      </c>
      <c r="F481" s="13">
        <v>47</v>
      </c>
      <c r="G481" s="13">
        <v>10</v>
      </c>
      <c r="H481" s="13">
        <v>57</v>
      </c>
      <c r="I481" s="13" t="b">
        <v>1</v>
      </c>
      <c r="J481" s="4">
        <v>0.175438596491228</v>
      </c>
      <c r="K481">
        <f t="shared" si="35"/>
        <v>5.8480132144579297E-4</v>
      </c>
      <c r="L481">
        <f t="shared" si="36"/>
        <v>2.4182665722492072E-2</v>
      </c>
      <c r="M481">
        <f t="shared" si="37"/>
        <v>4.2425729337705375E-3</v>
      </c>
      <c r="N481">
        <f t="shared" si="38"/>
        <v>2.4182665722492072E-2</v>
      </c>
      <c r="O481">
        <f t="shared" si="39"/>
        <v>0.38692265155987315</v>
      </c>
      <c r="Q481" s="7">
        <v>455</v>
      </c>
      <c r="R481" s="7">
        <v>5.6336212054827741E-3</v>
      </c>
      <c r="S481" s="7">
        <v>3.0554797041253828E-4</v>
      </c>
      <c r="U481" s="7">
        <v>45.223880597014926</v>
      </c>
      <c r="V481" s="7">
        <v>4.7923985320745552E-3</v>
      </c>
    </row>
    <row r="482" spans="1:22" x14ac:dyDescent="0.35">
      <c r="A482" s="3">
        <v>2015</v>
      </c>
      <c r="B482" s="13" t="s">
        <v>42</v>
      </c>
      <c r="C482" s="13" t="s">
        <v>73</v>
      </c>
      <c r="D482" s="13">
        <v>1998</v>
      </c>
      <c r="E482" s="14">
        <v>17</v>
      </c>
      <c r="F482" s="13">
        <v>151</v>
      </c>
      <c r="G482" s="13">
        <v>32</v>
      </c>
      <c r="H482" s="13">
        <v>183</v>
      </c>
      <c r="I482" s="13" t="b">
        <v>1</v>
      </c>
      <c r="J482" s="4">
        <v>0.17486338797814199</v>
      </c>
      <c r="K482">
        <f t="shared" si="35"/>
        <v>1.8775200320101776E-3</v>
      </c>
      <c r="L482">
        <f t="shared" si="36"/>
        <v>4.333035924164693E-2</v>
      </c>
      <c r="M482">
        <f t="shared" si="37"/>
        <v>7.576893419304378E-3</v>
      </c>
      <c r="N482">
        <f t="shared" si="38"/>
        <v>4.333035924164693E-2</v>
      </c>
      <c r="O482">
        <f t="shared" si="39"/>
        <v>0.73661610710799785</v>
      </c>
      <c r="Q482" s="7">
        <v>456</v>
      </c>
      <c r="R482" s="7">
        <v>5.3653189714600626E-3</v>
      </c>
      <c r="S482" s="7">
        <v>2.509996687749547E-4</v>
      </c>
      <c r="U482" s="7">
        <v>45.323383084577117</v>
      </c>
      <c r="V482" s="7">
        <v>4.7947122669512584E-3</v>
      </c>
    </row>
    <row r="483" spans="1:22" x14ac:dyDescent="0.35">
      <c r="A483" s="24">
        <v>2013</v>
      </c>
      <c r="B483" s="17" t="s">
        <v>24</v>
      </c>
      <c r="C483" s="17" t="s">
        <v>70</v>
      </c>
      <c r="D483" s="17">
        <v>1996</v>
      </c>
      <c r="E483" s="17">
        <v>17</v>
      </c>
      <c r="F483" s="17">
        <v>137</v>
      </c>
      <c r="G483" s="17">
        <v>29</v>
      </c>
      <c r="H483" s="17">
        <v>166</v>
      </c>
      <c r="I483" s="17" t="b">
        <v>1</v>
      </c>
      <c r="J483" s="25">
        <v>0.17469879518072301</v>
      </c>
      <c r="K483">
        <f t="shared" si="35"/>
        <v>1.7031056028070464E-3</v>
      </c>
      <c r="L483">
        <f t="shared" si="36"/>
        <v>4.1268700037765262E-2</v>
      </c>
      <c r="M483">
        <f t="shared" si="37"/>
        <v>7.2095921752722497E-3</v>
      </c>
      <c r="N483">
        <f t="shared" si="38"/>
        <v>4.1268700037765262E-2</v>
      </c>
      <c r="O483">
        <f t="shared" si="39"/>
        <v>0.70156790064200947</v>
      </c>
      <c r="Q483" s="7">
        <v>457</v>
      </c>
      <c r="R483" s="7">
        <v>6.5830005605843544E-3</v>
      </c>
      <c r="S483" s="7">
        <v>3.569894724801629E-4</v>
      </c>
      <c r="U483" s="7">
        <v>45.422885572139307</v>
      </c>
      <c r="V483" s="7">
        <v>4.8046084844292694E-3</v>
      </c>
    </row>
    <row r="484" spans="1:22" x14ac:dyDescent="0.35">
      <c r="A484" s="5">
        <v>2013</v>
      </c>
      <c r="B484" s="14" t="s">
        <v>24</v>
      </c>
      <c r="C484" s="14" t="s">
        <v>292</v>
      </c>
      <c r="D484" s="14">
        <v>1995</v>
      </c>
      <c r="E484" s="14">
        <v>18</v>
      </c>
      <c r="F484" s="14">
        <v>57</v>
      </c>
      <c r="G484" s="14">
        <v>12</v>
      </c>
      <c r="H484" s="14">
        <v>69</v>
      </c>
      <c r="I484" s="14" t="b">
        <v>1</v>
      </c>
      <c r="J484" s="6">
        <v>0.173913043478261</v>
      </c>
      <c r="K484">
        <f t="shared" si="35"/>
        <v>7.0791738911859159E-4</v>
      </c>
      <c r="L484">
        <f t="shared" si="36"/>
        <v>2.6606716992492545E-2</v>
      </c>
      <c r="M484">
        <f t="shared" si="37"/>
        <v>4.6272551291291417E-3</v>
      </c>
      <c r="N484">
        <f t="shared" si="38"/>
        <v>2.6606716992492545E-2</v>
      </c>
      <c r="O484">
        <f t="shared" si="39"/>
        <v>0.4789209058648658</v>
      </c>
      <c r="Q484" s="7">
        <v>458</v>
      </c>
      <c r="R484" s="7">
        <v>6.3542907865850092E-3</v>
      </c>
      <c r="S484" s="7">
        <v>3.1150747982906356E-4</v>
      </c>
      <c r="U484" s="7">
        <v>45.522388059701498</v>
      </c>
      <c r="V484" s="7">
        <v>4.8046084844292694E-3</v>
      </c>
    </row>
    <row r="485" spans="1:22" x14ac:dyDescent="0.35">
      <c r="A485" s="24">
        <v>2016</v>
      </c>
      <c r="B485" s="17" t="s">
        <v>52</v>
      </c>
      <c r="C485" s="17" t="s">
        <v>74</v>
      </c>
      <c r="D485" s="17">
        <v>1999</v>
      </c>
      <c r="E485" s="17">
        <v>17</v>
      </c>
      <c r="F485" s="17">
        <v>100</v>
      </c>
      <c r="G485" s="17">
        <v>21</v>
      </c>
      <c r="H485" s="17">
        <v>121</v>
      </c>
      <c r="I485" s="17" t="b">
        <v>1</v>
      </c>
      <c r="J485" s="25">
        <v>0.173553719008264</v>
      </c>
      <c r="K485">
        <f t="shared" si="35"/>
        <v>1.2414203490340519E-3</v>
      </c>
      <c r="L485">
        <f t="shared" si="36"/>
        <v>3.5233795552481309E-2</v>
      </c>
      <c r="M485">
        <f t="shared" si="37"/>
        <v>6.1149562529099625E-3</v>
      </c>
      <c r="N485">
        <f t="shared" si="38"/>
        <v>3.5233795552481309E-2</v>
      </c>
      <c r="O485">
        <f t="shared" si="39"/>
        <v>0.59897452439218224</v>
      </c>
      <c r="Q485" s="7">
        <v>459</v>
      </c>
      <c r="R485" s="7">
        <v>4.3033451714778129E-3</v>
      </c>
      <c r="S485" s="7">
        <v>2.0788007925544045E-4</v>
      </c>
      <c r="U485" s="7">
        <v>45.621890547263682</v>
      </c>
      <c r="V485" s="7">
        <v>4.8046084844292694E-3</v>
      </c>
    </row>
    <row r="486" spans="1:22" x14ac:dyDescent="0.35">
      <c r="A486" s="5">
        <v>2016</v>
      </c>
      <c r="B486" s="14" t="s">
        <v>30</v>
      </c>
      <c r="C486" s="14" t="s">
        <v>132</v>
      </c>
      <c r="D486" s="14">
        <v>1999</v>
      </c>
      <c r="E486" s="14">
        <v>17</v>
      </c>
      <c r="F486" s="14">
        <v>62</v>
      </c>
      <c r="G486" s="14">
        <v>13</v>
      </c>
      <c r="H486" s="14">
        <v>75</v>
      </c>
      <c r="I486" s="14" t="b">
        <v>1</v>
      </c>
      <c r="J486" s="6">
        <v>0.17333333333333301</v>
      </c>
      <c r="K486">
        <f t="shared" si="35"/>
        <v>7.6947542295499084E-4</v>
      </c>
      <c r="L486">
        <f t="shared" si="36"/>
        <v>2.7739420018359988E-2</v>
      </c>
      <c r="M486">
        <f t="shared" si="37"/>
        <v>4.8081661365157223E-3</v>
      </c>
      <c r="N486">
        <f t="shared" si="38"/>
        <v>2.7739420018359988E-2</v>
      </c>
      <c r="O486">
        <f t="shared" si="39"/>
        <v>0.4715701403121198</v>
      </c>
      <c r="Q486" s="7">
        <v>460</v>
      </c>
      <c r="R486" s="7">
        <v>4.3033451714778129E-3</v>
      </c>
      <c r="S486" s="7">
        <v>2.0788007925544045E-4</v>
      </c>
      <c r="U486" s="7">
        <v>45.721393034825873</v>
      </c>
      <c r="V486" s="7">
        <v>4.8081661365157223E-3</v>
      </c>
    </row>
    <row r="487" spans="1:22" x14ac:dyDescent="0.35">
      <c r="A487" s="24">
        <v>2015</v>
      </c>
      <c r="B487" s="17" t="s">
        <v>24</v>
      </c>
      <c r="C487" s="17" t="s">
        <v>121</v>
      </c>
      <c r="D487" s="17">
        <v>1995</v>
      </c>
      <c r="E487" s="17">
        <v>20</v>
      </c>
      <c r="F487" s="17">
        <v>86</v>
      </c>
      <c r="G487" s="17">
        <v>18</v>
      </c>
      <c r="H487" s="17">
        <v>104</v>
      </c>
      <c r="I487" s="17" t="b">
        <v>1</v>
      </c>
      <c r="J487" s="25">
        <v>0.17307692307692299</v>
      </c>
      <c r="K487">
        <f t="shared" si="35"/>
        <v>1.0670059198309206E-3</v>
      </c>
      <c r="L487">
        <f t="shared" si="36"/>
        <v>3.2665056556371072E-2</v>
      </c>
      <c r="M487">
        <f t="shared" si="37"/>
        <v>5.6535674809103749E-3</v>
      </c>
      <c r="N487">
        <f t="shared" si="38"/>
        <v>3.2665056556371072E-2</v>
      </c>
      <c r="O487">
        <f t="shared" si="39"/>
        <v>0.6533011311274215</v>
      </c>
      <c r="Q487" s="7">
        <v>461</v>
      </c>
      <c r="R487" s="7">
        <v>7.194603580246252E-3</v>
      </c>
      <c r="S487" s="7">
        <v>3.7658764354853679E-4</v>
      </c>
      <c r="U487" s="7">
        <v>45.820895522388064</v>
      </c>
      <c r="V487" s="7">
        <v>4.8405447254963397E-3</v>
      </c>
    </row>
    <row r="488" spans="1:22" x14ac:dyDescent="0.35">
      <c r="A488" s="5">
        <v>2017</v>
      </c>
      <c r="B488" s="14" t="s">
        <v>67</v>
      </c>
      <c r="C488" s="14" t="s">
        <v>138</v>
      </c>
      <c r="D488" s="14">
        <v>1998</v>
      </c>
      <c r="E488" s="14">
        <v>19</v>
      </c>
      <c r="F488" s="14">
        <v>72</v>
      </c>
      <c r="G488" s="14">
        <v>15</v>
      </c>
      <c r="H488" s="14">
        <v>87</v>
      </c>
      <c r="I488" s="14" t="b">
        <v>1</v>
      </c>
      <c r="J488" s="6">
        <v>0.17241379310344801</v>
      </c>
      <c r="K488">
        <f t="shared" si="35"/>
        <v>8.9259149062778935E-4</v>
      </c>
      <c r="L488">
        <f t="shared" si="36"/>
        <v>2.9876269690638911E-2</v>
      </c>
      <c r="M488">
        <f t="shared" si="37"/>
        <v>5.1510809811446323E-3</v>
      </c>
      <c r="N488">
        <f t="shared" si="38"/>
        <v>2.9876269690638911E-2</v>
      </c>
      <c r="O488">
        <f t="shared" si="39"/>
        <v>0.5676491241221393</v>
      </c>
      <c r="Q488" s="7">
        <v>462</v>
      </c>
      <c r="R488" s="7">
        <v>6.9759913101909718E-3</v>
      </c>
      <c r="S488" s="7">
        <v>3.4469511581021375E-4</v>
      </c>
      <c r="U488" s="7">
        <v>45.920398009950254</v>
      </c>
      <c r="V488" s="7">
        <v>4.8511890349457925E-3</v>
      </c>
    </row>
    <row r="489" spans="1:22" x14ac:dyDescent="0.35">
      <c r="A489" s="24">
        <v>2017</v>
      </c>
      <c r="B489" s="17" t="s">
        <v>104</v>
      </c>
      <c r="C489" s="17" t="s">
        <v>115</v>
      </c>
      <c r="D489" s="17">
        <v>2001</v>
      </c>
      <c r="E489" s="17">
        <v>16</v>
      </c>
      <c r="F489" s="17">
        <v>77</v>
      </c>
      <c r="G489" s="17">
        <v>16</v>
      </c>
      <c r="H489" s="17">
        <v>93</v>
      </c>
      <c r="I489" s="17" t="b">
        <v>1</v>
      </c>
      <c r="J489" s="25">
        <v>0.17204301075268799</v>
      </c>
      <c r="K489">
        <f t="shared" si="35"/>
        <v>9.5414952446418861E-4</v>
      </c>
      <c r="L489">
        <f t="shared" si="36"/>
        <v>3.0889310844759689E-2</v>
      </c>
      <c r="M489">
        <f t="shared" si="37"/>
        <v>5.3142900378081127E-3</v>
      </c>
      <c r="N489">
        <f t="shared" si="38"/>
        <v>3.0889310844759689E-2</v>
      </c>
      <c r="O489">
        <f t="shared" si="39"/>
        <v>0.49422897351615502</v>
      </c>
      <c r="Q489" s="7">
        <v>463</v>
      </c>
      <c r="R489" s="7">
        <v>3.8875679682844181E-3</v>
      </c>
      <c r="S489" s="7">
        <v>1.8927752005921039E-4</v>
      </c>
      <c r="U489" s="7">
        <v>46.019900497512438</v>
      </c>
      <c r="V489" s="7">
        <v>4.8735863699974902E-3</v>
      </c>
    </row>
    <row r="490" spans="1:22" x14ac:dyDescent="0.35">
      <c r="A490" s="3">
        <v>2014</v>
      </c>
      <c r="B490" s="13" t="s">
        <v>52</v>
      </c>
      <c r="C490" s="13" t="s">
        <v>168</v>
      </c>
      <c r="D490" s="13">
        <v>1996</v>
      </c>
      <c r="E490" s="14">
        <v>18</v>
      </c>
      <c r="F490" s="13">
        <v>53</v>
      </c>
      <c r="G490" s="13">
        <v>11</v>
      </c>
      <c r="H490" s="13">
        <v>64</v>
      </c>
      <c r="I490" s="13" t="b">
        <v>1</v>
      </c>
      <c r="J490" s="4">
        <v>0.171875</v>
      </c>
      <c r="K490">
        <f t="shared" si="35"/>
        <v>6.5661902758825882E-4</v>
      </c>
      <c r="L490">
        <f t="shared" si="36"/>
        <v>2.562457858362277E-2</v>
      </c>
      <c r="M490">
        <f t="shared" si="37"/>
        <v>4.4042244440601636E-3</v>
      </c>
      <c r="N490">
        <f t="shared" si="38"/>
        <v>2.562457858362277E-2</v>
      </c>
      <c r="O490">
        <f t="shared" si="39"/>
        <v>0.46124241450520986</v>
      </c>
      <c r="Q490" s="7">
        <v>464</v>
      </c>
      <c r="R490" s="7">
        <v>5.1866625859308853E-3</v>
      </c>
      <c r="S490" s="7">
        <v>2.4573720900840541E-4</v>
      </c>
      <c r="U490" s="7">
        <v>46.119402985074629</v>
      </c>
      <c r="V490" s="7">
        <v>4.8735863699974902E-3</v>
      </c>
    </row>
    <row r="491" spans="1:22" x14ac:dyDescent="0.35">
      <c r="A491" s="3">
        <v>2017</v>
      </c>
      <c r="B491" s="13" t="s">
        <v>24</v>
      </c>
      <c r="C491" s="13" t="s">
        <v>46</v>
      </c>
      <c r="D491" s="13">
        <v>2000</v>
      </c>
      <c r="E491" s="17">
        <v>17</v>
      </c>
      <c r="F491" s="13">
        <v>53</v>
      </c>
      <c r="G491" s="13">
        <v>11</v>
      </c>
      <c r="H491" s="13">
        <v>64</v>
      </c>
      <c r="I491" s="13" t="b">
        <v>1</v>
      </c>
      <c r="J491" s="4">
        <v>0.171875</v>
      </c>
      <c r="K491">
        <f t="shared" si="35"/>
        <v>6.5661902758825882E-4</v>
      </c>
      <c r="L491">
        <f t="shared" si="36"/>
        <v>2.562457858362277E-2</v>
      </c>
      <c r="M491">
        <f t="shared" si="37"/>
        <v>4.4042244440601636E-3</v>
      </c>
      <c r="N491">
        <f t="shared" si="38"/>
        <v>2.562457858362277E-2</v>
      </c>
      <c r="O491">
        <f t="shared" si="39"/>
        <v>0.43561783592158709</v>
      </c>
      <c r="Q491" s="7">
        <v>465</v>
      </c>
      <c r="R491" s="7">
        <v>7.6941131793887615E-3</v>
      </c>
      <c r="S491" s="7">
        <v>3.3407388642825962E-4</v>
      </c>
      <c r="U491" s="7">
        <v>46.21890547263682</v>
      </c>
      <c r="V491" s="7">
        <v>4.8735863699974902E-3</v>
      </c>
    </row>
    <row r="492" spans="1:22" x14ac:dyDescent="0.35">
      <c r="A492" s="3">
        <v>2015</v>
      </c>
      <c r="B492" s="13" t="s">
        <v>26</v>
      </c>
      <c r="C492" s="13" t="s">
        <v>27</v>
      </c>
      <c r="D492" s="13">
        <v>1997</v>
      </c>
      <c r="E492" s="14">
        <v>18</v>
      </c>
      <c r="F492" s="13">
        <v>227</v>
      </c>
      <c r="G492" s="13">
        <v>47</v>
      </c>
      <c r="H492" s="13">
        <v>274</v>
      </c>
      <c r="I492" s="13" t="b">
        <v>1</v>
      </c>
      <c r="J492" s="4">
        <v>0.17153284671532801</v>
      </c>
      <c r="K492">
        <f t="shared" si="35"/>
        <v>2.8111502118622332E-3</v>
      </c>
      <c r="L492">
        <f t="shared" si="36"/>
        <v>5.3020281137148198E-2</v>
      </c>
      <c r="M492">
        <f t="shared" si="37"/>
        <v>9.0947197571020384E-3</v>
      </c>
      <c r="N492">
        <f t="shared" si="38"/>
        <v>5.3020281137148198E-2</v>
      </c>
      <c r="O492">
        <f t="shared" si="39"/>
        <v>0.95436506046866754</v>
      </c>
      <c r="Q492" s="7">
        <v>466</v>
      </c>
      <c r="R492" s="7">
        <v>4.5001852749372E-3</v>
      </c>
      <c r="S492" s="7">
        <v>1.9562551620130181E-4</v>
      </c>
      <c r="U492" s="7">
        <v>46.318407960199011</v>
      </c>
      <c r="V492" s="7">
        <v>4.87834079963371E-3</v>
      </c>
    </row>
    <row r="493" spans="1:22" x14ac:dyDescent="0.35">
      <c r="A493" s="24">
        <v>2016</v>
      </c>
      <c r="B493" s="17" t="s">
        <v>79</v>
      </c>
      <c r="C493" s="17" t="s">
        <v>81</v>
      </c>
      <c r="D493" s="17">
        <v>1999</v>
      </c>
      <c r="E493" s="17">
        <v>17</v>
      </c>
      <c r="F493" s="17">
        <v>58</v>
      </c>
      <c r="G493" s="17">
        <v>12</v>
      </c>
      <c r="H493" s="17">
        <v>70</v>
      </c>
      <c r="I493" s="17" t="b">
        <v>1</v>
      </c>
      <c r="J493" s="25">
        <v>0.17142857142857101</v>
      </c>
      <c r="K493">
        <f t="shared" si="35"/>
        <v>7.1817706142465808E-4</v>
      </c>
      <c r="L493">
        <f t="shared" si="36"/>
        <v>2.6798825747122914E-2</v>
      </c>
      <c r="M493">
        <f t="shared" si="37"/>
        <v>4.5940844137924881E-3</v>
      </c>
      <c r="N493">
        <f t="shared" si="38"/>
        <v>2.6798825747122914E-2</v>
      </c>
      <c r="O493">
        <f t="shared" si="39"/>
        <v>0.45558003770108951</v>
      </c>
      <c r="Q493" s="7">
        <v>467</v>
      </c>
      <c r="R493" s="7">
        <v>5.3469293863148189E-3</v>
      </c>
      <c r="S493" s="7">
        <v>2.3975148165682972E-4</v>
      </c>
      <c r="U493" s="7">
        <v>46.417910447761194</v>
      </c>
      <c r="V493" s="7">
        <v>4.8814871016696756E-3</v>
      </c>
    </row>
    <row r="494" spans="1:22" x14ac:dyDescent="0.35">
      <c r="A494" s="5">
        <v>2017</v>
      </c>
      <c r="B494" s="14" t="s">
        <v>24</v>
      </c>
      <c r="C494" s="14" t="s">
        <v>155</v>
      </c>
      <c r="D494" s="14">
        <v>2000</v>
      </c>
      <c r="E494" s="14">
        <v>17</v>
      </c>
      <c r="F494" s="14">
        <v>58</v>
      </c>
      <c r="G494" s="14">
        <v>12</v>
      </c>
      <c r="H494" s="14">
        <v>70</v>
      </c>
      <c r="I494" s="14" t="b">
        <v>1</v>
      </c>
      <c r="J494" s="6">
        <v>0.17142857142857101</v>
      </c>
      <c r="K494">
        <f t="shared" si="35"/>
        <v>7.1817706142465808E-4</v>
      </c>
      <c r="L494">
        <f t="shared" si="36"/>
        <v>2.6798825747122914E-2</v>
      </c>
      <c r="M494">
        <f t="shared" si="37"/>
        <v>4.5940844137924881E-3</v>
      </c>
      <c r="N494">
        <f t="shared" si="38"/>
        <v>2.6798825747122914E-2</v>
      </c>
      <c r="O494">
        <f t="shared" si="39"/>
        <v>0.45558003770108951</v>
      </c>
      <c r="Q494" s="7">
        <v>468</v>
      </c>
      <c r="R494" s="7">
        <v>4.6973662486254272E-3</v>
      </c>
      <c r="S494" s="7">
        <v>1.7622012137206294E-4</v>
      </c>
      <c r="U494" s="7">
        <v>46.517412935323385</v>
      </c>
      <c r="V494" s="7">
        <v>4.886048326680258E-3</v>
      </c>
    </row>
    <row r="495" spans="1:22" x14ac:dyDescent="0.35">
      <c r="A495" s="3">
        <v>2017</v>
      </c>
      <c r="B495" s="13" t="s">
        <v>94</v>
      </c>
      <c r="C495" s="13" t="s">
        <v>95</v>
      </c>
      <c r="D495" s="13">
        <v>2001</v>
      </c>
      <c r="E495" s="17">
        <v>16</v>
      </c>
      <c r="F495" s="13">
        <v>63</v>
      </c>
      <c r="G495" s="13">
        <v>13</v>
      </c>
      <c r="H495" s="13">
        <v>76</v>
      </c>
      <c r="I495" s="13" t="b">
        <v>1</v>
      </c>
      <c r="J495" s="4">
        <v>0.17105263157894701</v>
      </c>
      <c r="K495">
        <f t="shared" si="35"/>
        <v>7.7973509526105733E-4</v>
      </c>
      <c r="L495">
        <f t="shared" si="36"/>
        <v>2.7923737129207066E-2</v>
      </c>
      <c r="M495">
        <f t="shared" si="37"/>
        <v>4.7764287194696194E-3</v>
      </c>
      <c r="N495">
        <f t="shared" si="38"/>
        <v>2.7923737129207066E-2</v>
      </c>
      <c r="O495">
        <f t="shared" si="39"/>
        <v>0.44677979406731305</v>
      </c>
      <c r="Q495" s="7">
        <v>469</v>
      </c>
      <c r="R495" s="7">
        <v>4.6870984537550108E-3</v>
      </c>
      <c r="S495" s="7">
        <v>1.8648791624247939E-4</v>
      </c>
      <c r="U495" s="7">
        <v>46.616915422885576</v>
      </c>
      <c r="V495" s="7">
        <v>4.886048326680258E-3</v>
      </c>
    </row>
    <row r="496" spans="1:22" x14ac:dyDescent="0.35">
      <c r="A496" s="3">
        <v>2017</v>
      </c>
      <c r="B496" s="13" t="s">
        <v>42</v>
      </c>
      <c r="C496" s="13" t="s">
        <v>66</v>
      </c>
      <c r="D496" s="13">
        <v>1997</v>
      </c>
      <c r="E496" s="14">
        <v>20</v>
      </c>
      <c r="F496" s="13">
        <v>97</v>
      </c>
      <c r="G496" s="13">
        <v>20</v>
      </c>
      <c r="H496" s="13">
        <v>117</v>
      </c>
      <c r="I496" s="13" t="b">
        <v>1</v>
      </c>
      <c r="J496" s="4">
        <v>0.170940170940171</v>
      </c>
      <c r="K496">
        <f t="shared" si="35"/>
        <v>1.2003816598097857E-3</v>
      </c>
      <c r="L496">
        <f t="shared" si="36"/>
        <v>3.4646524498278118E-2</v>
      </c>
      <c r="M496">
        <f t="shared" si="37"/>
        <v>5.922482820218484E-3</v>
      </c>
      <c r="N496">
        <f t="shared" si="38"/>
        <v>3.4646524498278118E-2</v>
      </c>
      <c r="O496">
        <f t="shared" si="39"/>
        <v>0.69293048996556239</v>
      </c>
      <c r="Q496" s="7">
        <v>470</v>
      </c>
      <c r="R496" s="7">
        <v>4.7076340434958437E-3</v>
      </c>
      <c r="S496" s="7">
        <v>1.6595232650164649E-4</v>
      </c>
      <c r="U496" s="7">
        <v>46.716417910447767</v>
      </c>
      <c r="V496" s="7">
        <v>4.886048326680258E-3</v>
      </c>
    </row>
    <row r="497" spans="1:22" x14ac:dyDescent="0.35">
      <c r="A497" s="3">
        <v>2015</v>
      </c>
      <c r="B497" s="13" t="s">
        <v>24</v>
      </c>
      <c r="C497" s="13" t="s">
        <v>121</v>
      </c>
      <c r="D497" s="13">
        <v>1996</v>
      </c>
      <c r="E497" s="17">
        <v>19</v>
      </c>
      <c r="F497" s="13">
        <v>83</v>
      </c>
      <c r="G497" s="13">
        <v>17</v>
      </c>
      <c r="H497" s="13">
        <v>100</v>
      </c>
      <c r="I497" s="13" t="b">
        <v>1</v>
      </c>
      <c r="J497" s="4">
        <v>0.17</v>
      </c>
      <c r="K497">
        <f t="shared" si="35"/>
        <v>1.0259672306066545E-3</v>
      </c>
      <c r="L497">
        <f t="shared" si="36"/>
        <v>3.2030723229528463E-2</v>
      </c>
      <c r="M497">
        <f t="shared" si="37"/>
        <v>5.4452229490198388E-3</v>
      </c>
      <c r="N497">
        <f t="shared" si="38"/>
        <v>3.2030723229528463E-2</v>
      </c>
      <c r="O497">
        <f t="shared" si="39"/>
        <v>0.60858374136104076</v>
      </c>
      <c r="Q497" s="7">
        <v>471</v>
      </c>
      <c r="R497" s="7">
        <v>8.5339546177307414E-3</v>
      </c>
      <c r="S497" s="7">
        <v>3.1980073574278817E-4</v>
      </c>
      <c r="U497" s="7">
        <v>46.815920398009951</v>
      </c>
      <c r="V497" s="7">
        <v>4.886048326680258E-3</v>
      </c>
    </row>
    <row r="498" spans="1:22" x14ac:dyDescent="0.35">
      <c r="A498" s="5">
        <v>2015</v>
      </c>
      <c r="B498" s="14" t="s">
        <v>30</v>
      </c>
      <c r="C498" s="14" t="s">
        <v>162</v>
      </c>
      <c r="D498" s="14">
        <v>1997</v>
      </c>
      <c r="E498" s="14">
        <v>18</v>
      </c>
      <c r="F498" s="14">
        <v>88</v>
      </c>
      <c r="G498" s="14">
        <v>18</v>
      </c>
      <c r="H498" s="14">
        <v>106</v>
      </c>
      <c r="I498" s="14" t="b">
        <v>1</v>
      </c>
      <c r="J498" s="6">
        <v>0.169811320754717</v>
      </c>
      <c r="K498">
        <f t="shared" si="35"/>
        <v>1.0875252644430536E-3</v>
      </c>
      <c r="L498">
        <f t="shared" si="36"/>
        <v>3.297764795195457E-2</v>
      </c>
      <c r="M498">
        <f t="shared" si="37"/>
        <v>5.5999779541054933E-3</v>
      </c>
      <c r="N498">
        <f t="shared" si="38"/>
        <v>3.297764795195457E-2</v>
      </c>
      <c r="O498">
        <f t="shared" si="39"/>
        <v>0.59359766313518225</v>
      </c>
      <c r="Q498" s="7">
        <v>472</v>
      </c>
      <c r="R498" s="7">
        <v>6.5426068058187289E-3</v>
      </c>
      <c r="S498" s="7">
        <v>2.0107696940561016E-4</v>
      </c>
      <c r="U498" s="7">
        <v>46.915422885572141</v>
      </c>
      <c r="V498" s="7">
        <v>4.909792187125432E-3</v>
      </c>
    </row>
    <row r="499" spans="1:22" x14ac:dyDescent="0.35">
      <c r="A499" s="3">
        <v>2014</v>
      </c>
      <c r="B499" s="13" t="s">
        <v>104</v>
      </c>
      <c r="C499" s="13" t="s">
        <v>221</v>
      </c>
      <c r="D499" s="13">
        <v>1998</v>
      </c>
      <c r="E499" s="17">
        <v>16</v>
      </c>
      <c r="F499" s="13">
        <v>44</v>
      </c>
      <c r="G499" s="13">
        <v>9</v>
      </c>
      <c r="H499" s="13">
        <v>53</v>
      </c>
      <c r="I499" s="13" t="b">
        <v>1</v>
      </c>
      <c r="J499" s="4">
        <v>0.169811320754717</v>
      </c>
      <c r="K499">
        <f t="shared" si="35"/>
        <v>5.437626322215268E-4</v>
      </c>
      <c r="L499">
        <f t="shared" si="36"/>
        <v>2.3318718494409738E-2</v>
      </c>
      <c r="M499">
        <f t="shared" si="37"/>
        <v>3.9597823858431632E-3</v>
      </c>
      <c r="N499">
        <f t="shared" si="38"/>
        <v>2.3318718494409738E-2</v>
      </c>
      <c r="O499">
        <f t="shared" si="39"/>
        <v>0.3730994959105558</v>
      </c>
      <c r="Q499" s="7">
        <v>473</v>
      </c>
      <c r="R499" s="7">
        <v>4.8972785910933059E-3</v>
      </c>
      <c r="S499" s="7">
        <v>1.4795449179006836E-4</v>
      </c>
      <c r="U499" s="7">
        <v>47.014925373134332</v>
      </c>
      <c r="V499" s="7">
        <v>4.9213366371635538E-3</v>
      </c>
    </row>
    <row r="500" spans="1:22" x14ac:dyDescent="0.35">
      <c r="A500" s="5">
        <v>2015</v>
      </c>
      <c r="B500" s="14" t="s">
        <v>30</v>
      </c>
      <c r="C500" s="14" t="s">
        <v>185</v>
      </c>
      <c r="D500" s="14">
        <v>1999</v>
      </c>
      <c r="E500" s="14">
        <v>16</v>
      </c>
      <c r="F500" s="14">
        <v>44</v>
      </c>
      <c r="G500" s="14">
        <v>9</v>
      </c>
      <c r="H500" s="14">
        <v>53</v>
      </c>
      <c r="I500" s="14" t="b">
        <v>1</v>
      </c>
      <c r="J500" s="6">
        <v>0.169811320754717</v>
      </c>
      <c r="K500">
        <f t="shared" si="35"/>
        <v>5.437626322215268E-4</v>
      </c>
      <c r="L500">
        <f t="shared" si="36"/>
        <v>2.3318718494409738E-2</v>
      </c>
      <c r="M500">
        <f t="shared" si="37"/>
        <v>3.9597823858431632E-3</v>
      </c>
      <c r="N500">
        <f t="shared" si="38"/>
        <v>2.3318718494409738E-2</v>
      </c>
      <c r="O500">
        <f t="shared" si="39"/>
        <v>0.3730994959105558</v>
      </c>
      <c r="Q500" s="7">
        <v>474</v>
      </c>
      <c r="R500" s="7">
        <v>3.934833433075457E-3</v>
      </c>
      <c r="S500" s="7">
        <v>1.0184511030352384E-4</v>
      </c>
      <c r="U500" s="7">
        <v>47.114427860696523</v>
      </c>
      <c r="V500" s="7">
        <v>4.9213366371635538E-3</v>
      </c>
    </row>
    <row r="501" spans="1:22" x14ac:dyDescent="0.35">
      <c r="A501" s="24">
        <v>2017</v>
      </c>
      <c r="B501" s="17" t="s">
        <v>30</v>
      </c>
      <c r="C501" s="17" t="s">
        <v>117</v>
      </c>
      <c r="D501" s="17">
        <v>2001</v>
      </c>
      <c r="E501" s="17">
        <v>16</v>
      </c>
      <c r="F501" s="17">
        <v>44</v>
      </c>
      <c r="G501" s="17">
        <v>9</v>
      </c>
      <c r="H501" s="17">
        <v>53</v>
      </c>
      <c r="I501" s="17" t="b">
        <v>1</v>
      </c>
      <c r="J501" s="25">
        <v>0.169811320754717</v>
      </c>
      <c r="K501">
        <f t="shared" si="35"/>
        <v>5.437626322215268E-4</v>
      </c>
      <c r="L501">
        <f t="shared" si="36"/>
        <v>2.3318718494409738E-2</v>
      </c>
      <c r="M501">
        <f t="shared" si="37"/>
        <v>3.9597823858431632E-3</v>
      </c>
      <c r="N501">
        <f t="shared" si="38"/>
        <v>2.3318718494409738E-2</v>
      </c>
      <c r="O501">
        <f t="shared" si="39"/>
        <v>0.3730994959105558</v>
      </c>
      <c r="Q501" s="7">
        <v>475</v>
      </c>
      <c r="R501" s="7">
        <v>3.9176689457058851E-3</v>
      </c>
      <c r="S501" s="7">
        <v>1.1900959767309569E-4</v>
      </c>
      <c r="U501" s="7">
        <v>47.213930348258707</v>
      </c>
      <c r="V501" s="7">
        <v>4.9213366371635538E-3</v>
      </c>
    </row>
    <row r="502" spans="1:22" x14ac:dyDescent="0.35">
      <c r="A502" s="3">
        <v>2015</v>
      </c>
      <c r="B502" s="13" t="s">
        <v>67</v>
      </c>
      <c r="C502" s="13" t="s">
        <v>145</v>
      </c>
      <c r="D502" s="13">
        <v>1994</v>
      </c>
      <c r="E502" s="14">
        <v>21</v>
      </c>
      <c r="F502" s="13">
        <v>49</v>
      </c>
      <c r="G502" s="13">
        <v>10</v>
      </c>
      <c r="H502" s="13">
        <v>59</v>
      </c>
      <c r="I502" s="13" t="b">
        <v>1</v>
      </c>
      <c r="J502" s="4">
        <v>0.169491525423729</v>
      </c>
      <c r="K502">
        <f t="shared" si="35"/>
        <v>6.0532066605792606E-4</v>
      </c>
      <c r="L502">
        <f t="shared" si="36"/>
        <v>2.4603265353564881E-2</v>
      </c>
      <c r="M502">
        <f t="shared" si="37"/>
        <v>4.1700449751804931E-3</v>
      </c>
      <c r="N502">
        <f t="shared" si="38"/>
        <v>2.4603265353564881E-2</v>
      </c>
      <c r="O502">
        <f t="shared" si="39"/>
        <v>0.51666857242486253</v>
      </c>
      <c r="Q502" s="7">
        <v>476</v>
      </c>
      <c r="R502" s="7">
        <v>3.9176689457058851E-3</v>
      </c>
      <c r="S502" s="7">
        <v>1.1900959767309569E-4</v>
      </c>
      <c r="U502" s="7">
        <v>47.313432835820898</v>
      </c>
      <c r="V502" s="7">
        <v>4.9337182196854262E-3</v>
      </c>
    </row>
    <row r="503" spans="1:22" x14ac:dyDescent="0.35">
      <c r="A503" s="24">
        <v>2013</v>
      </c>
      <c r="B503" s="17" t="s">
        <v>52</v>
      </c>
      <c r="C503" s="17" t="s">
        <v>61</v>
      </c>
      <c r="D503" s="17">
        <v>1997</v>
      </c>
      <c r="E503" s="17">
        <v>16</v>
      </c>
      <c r="F503" s="17">
        <v>162</v>
      </c>
      <c r="G503" s="17">
        <v>33</v>
      </c>
      <c r="H503" s="17">
        <v>195</v>
      </c>
      <c r="I503" s="17" t="b">
        <v>1</v>
      </c>
      <c r="J503" s="25">
        <v>0.16923076923076899</v>
      </c>
      <c r="K503">
        <f t="shared" si="35"/>
        <v>2.0006360996829759E-3</v>
      </c>
      <c r="L503">
        <f t="shared" si="36"/>
        <v>4.4728470795266137E-2</v>
      </c>
      <c r="M503">
        <f t="shared" si="37"/>
        <v>7.5694335191988735E-3</v>
      </c>
      <c r="N503">
        <f t="shared" si="38"/>
        <v>4.4728470795266137E-2</v>
      </c>
      <c r="O503">
        <f t="shared" si="39"/>
        <v>0.71565553272425819</v>
      </c>
      <c r="Q503" s="7">
        <v>477</v>
      </c>
      <c r="R503" s="7">
        <v>3.9176689457058851E-3</v>
      </c>
      <c r="S503" s="7">
        <v>1.1900959767309569E-4</v>
      </c>
      <c r="U503" s="7">
        <v>47.412935323383088</v>
      </c>
      <c r="V503" s="7">
        <v>4.9337182196854262E-3</v>
      </c>
    </row>
    <row r="504" spans="1:22" x14ac:dyDescent="0.35">
      <c r="A504" s="5">
        <v>2016</v>
      </c>
      <c r="B504" s="14" t="s">
        <v>30</v>
      </c>
      <c r="C504" s="14" t="s">
        <v>40</v>
      </c>
      <c r="D504" s="14">
        <v>2000</v>
      </c>
      <c r="E504" s="14">
        <v>16</v>
      </c>
      <c r="F504" s="14">
        <v>162</v>
      </c>
      <c r="G504" s="14">
        <v>33</v>
      </c>
      <c r="H504" s="14">
        <v>195</v>
      </c>
      <c r="I504" s="14" t="b">
        <v>1</v>
      </c>
      <c r="J504" s="6">
        <v>0.16923076923076899</v>
      </c>
      <c r="K504">
        <f t="shared" si="35"/>
        <v>2.0006360996829759E-3</v>
      </c>
      <c r="L504">
        <f t="shared" si="36"/>
        <v>4.4728470795266137E-2</v>
      </c>
      <c r="M504">
        <f t="shared" si="37"/>
        <v>7.5694335191988735E-3</v>
      </c>
      <c r="N504">
        <f t="shared" si="38"/>
        <v>4.4728470795266137E-2</v>
      </c>
      <c r="O504">
        <f t="shared" si="39"/>
        <v>0.71565553272425819</v>
      </c>
      <c r="Q504" s="7">
        <v>478</v>
      </c>
      <c r="R504" s="7">
        <v>4.7190926712725473E-3</v>
      </c>
      <c r="S504" s="7">
        <v>1.2145205422379231E-4</v>
      </c>
      <c r="U504" s="7">
        <v>47.512437810945279</v>
      </c>
      <c r="V504" s="7">
        <v>4.9337182196854262E-3</v>
      </c>
    </row>
    <row r="505" spans="1:22" x14ac:dyDescent="0.35">
      <c r="A505" s="3">
        <v>2016</v>
      </c>
      <c r="B505" s="13" t="s">
        <v>113</v>
      </c>
      <c r="C505" s="13" t="s">
        <v>161</v>
      </c>
      <c r="D505" s="13">
        <v>2000</v>
      </c>
      <c r="E505" s="17">
        <v>16</v>
      </c>
      <c r="F505" s="13">
        <v>59</v>
      </c>
      <c r="G505" s="13">
        <v>12</v>
      </c>
      <c r="H505" s="13">
        <v>71</v>
      </c>
      <c r="I505" s="13" t="b">
        <v>1</v>
      </c>
      <c r="J505" s="4">
        <v>0.169014084507042</v>
      </c>
      <c r="K505">
        <f t="shared" si="35"/>
        <v>7.2843673373072467E-4</v>
      </c>
      <c r="L505">
        <f t="shared" si="36"/>
        <v>2.69895671275166E-2</v>
      </c>
      <c r="M505">
        <f t="shared" si="37"/>
        <v>4.5616169792985738E-3</v>
      </c>
      <c r="N505">
        <f t="shared" si="38"/>
        <v>2.69895671275166E-2</v>
      </c>
      <c r="O505">
        <f t="shared" si="39"/>
        <v>0.43183307404026561</v>
      </c>
      <c r="Q505" s="7">
        <v>479</v>
      </c>
      <c r="R505" s="7">
        <v>4.1417136933088669E-3</v>
      </c>
      <c r="S505" s="7">
        <v>1.0085924046167056E-4</v>
      </c>
      <c r="U505" s="7">
        <v>47.611940298507463</v>
      </c>
      <c r="V505" s="7">
        <v>4.9566299851356976E-3</v>
      </c>
    </row>
    <row r="506" spans="1:22" x14ac:dyDescent="0.35">
      <c r="A506" s="5">
        <v>2017</v>
      </c>
      <c r="B506" s="14" t="s">
        <v>67</v>
      </c>
      <c r="C506" s="14" t="s">
        <v>68</v>
      </c>
      <c r="D506" s="14">
        <v>2001</v>
      </c>
      <c r="E506" s="14">
        <v>16</v>
      </c>
      <c r="F506" s="14">
        <v>59</v>
      </c>
      <c r="G506" s="14">
        <v>12</v>
      </c>
      <c r="H506" s="14">
        <v>71</v>
      </c>
      <c r="I506" s="14" t="b">
        <v>1</v>
      </c>
      <c r="J506" s="6">
        <v>0.169014084507042</v>
      </c>
      <c r="K506">
        <f t="shared" si="35"/>
        <v>7.2843673373072467E-4</v>
      </c>
      <c r="L506">
        <f t="shared" si="36"/>
        <v>2.69895671275166E-2</v>
      </c>
      <c r="M506">
        <f t="shared" si="37"/>
        <v>4.5616169792985738E-3</v>
      </c>
      <c r="N506">
        <f t="shared" si="38"/>
        <v>2.69895671275166E-2</v>
      </c>
      <c r="O506">
        <f t="shared" si="39"/>
        <v>0.43183307404026561</v>
      </c>
      <c r="Q506" s="7">
        <v>480</v>
      </c>
      <c r="R506" s="7">
        <v>7.4373554460838839E-3</v>
      </c>
      <c r="S506" s="7">
        <v>1.3953797322049412E-4</v>
      </c>
      <c r="U506" s="7">
        <v>47.711442786069654</v>
      </c>
      <c r="V506" s="7">
        <v>4.9621783053977117E-3</v>
      </c>
    </row>
    <row r="507" spans="1:22" x14ac:dyDescent="0.35">
      <c r="A507" s="3">
        <v>2013</v>
      </c>
      <c r="B507" s="13" t="s">
        <v>42</v>
      </c>
      <c r="C507" s="13" t="s">
        <v>66</v>
      </c>
      <c r="D507" s="13">
        <v>1992</v>
      </c>
      <c r="E507" s="17">
        <v>21</v>
      </c>
      <c r="F507" s="13">
        <v>123</v>
      </c>
      <c r="G507" s="13">
        <v>25</v>
      </c>
      <c r="H507" s="13">
        <v>148</v>
      </c>
      <c r="I507" s="13" t="b">
        <v>1</v>
      </c>
      <c r="J507" s="4">
        <v>0.168918918918919</v>
      </c>
      <c r="K507">
        <f t="shared" si="35"/>
        <v>1.5184315012978485E-3</v>
      </c>
      <c r="L507">
        <f t="shared" si="36"/>
        <v>3.8967056615785707E-2</v>
      </c>
      <c r="M507">
        <f t="shared" si="37"/>
        <v>6.5822730769908317E-3</v>
      </c>
      <c r="N507">
        <f t="shared" si="38"/>
        <v>3.8967056615785707E-2</v>
      </c>
      <c r="O507">
        <f t="shared" si="39"/>
        <v>0.81830818893149981</v>
      </c>
      <c r="Q507" s="7">
        <v>481</v>
      </c>
      <c r="R507" s="7">
        <v>7.0834859518928298E-3</v>
      </c>
      <c r="S507" s="7">
        <v>1.2610622337941996E-4</v>
      </c>
      <c r="U507" s="7">
        <v>47.810945273631845</v>
      </c>
      <c r="V507" s="7">
        <v>4.969065440294948E-3</v>
      </c>
    </row>
    <row r="508" spans="1:22" x14ac:dyDescent="0.35">
      <c r="A508" s="5">
        <v>2015</v>
      </c>
      <c r="B508" s="14" t="s">
        <v>24</v>
      </c>
      <c r="C508" s="14" t="s">
        <v>71</v>
      </c>
      <c r="D508" s="14">
        <v>1998</v>
      </c>
      <c r="E508" s="14">
        <v>17</v>
      </c>
      <c r="F508" s="14">
        <v>64</v>
      </c>
      <c r="G508" s="14">
        <v>13</v>
      </c>
      <c r="H508" s="14">
        <v>77</v>
      </c>
      <c r="I508" s="14" t="b">
        <v>1</v>
      </c>
      <c r="J508" s="6">
        <v>0.168831168831169</v>
      </c>
      <c r="K508">
        <f t="shared" si="35"/>
        <v>7.8999476756712393E-4</v>
      </c>
      <c r="L508">
        <f t="shared" si="36"/>
        <v>2.8106845564152588E-2</v>
      </c>
      <c r="M508">
        <f t="shared" si="37"/>
        <v>4.7453115887530388E-3</v>
      </c>
      <c r="N508">
        <f t="shared" si="38"/>
        <v>2.8106845564152588E-2</v>
      </c>
      <c r="O508">
        <f t="shared" si="39"/>
        <v>0.47781637459059401</v>
      </c>
      <c r="Q508" s="7">
        <v>482</v>
      </c>
      <c r="R508" s="7">
        <v>4.5768408405741862E-3</v>
      </c>
      <c r="S508" s="7">
        <v>5.0414288554955465E-5</v>
      </c>
      <c r="U508" s="7">
        <v>47.910447761194035</v>
      </c>
      <c r="V508" s="7">
        <v>4.9769247816085485E-3</v>
      </c>
    </row>
    <row r="509" spans="1:22" x14ac:dyDescent="0.35">
      <c r="A509" s="24">
        <v>2015</v>
      </c>
      <c r="B509" s="17" t="s">
        <v>24</v>
      </c>
      <c r="C509" s="17" t="s">
        <v>49</v>
      </c>
      <c r="D509" s="17">
        <v>1999</v>
      </c>
      <c r="E509" s="17">
        <v>16</v>
      </c>
      <c r="F509" s="17">
        <v>99</v>
      </c>
      <c r="G509" s="17">
        <v>20</v>
      </c>
      <c r="H509" s="17">
        <v>119</v>
      </c>
      <c r="I509" s="17" t="b">
        <v>1</v>
      </c>
      <c r="J509" s="25">
        <v>0.16806722689075601</v>
      </c>
      <c r="K509">
        <f t="shared" si="35"/>
        <v>1.2209010044219187E-3</v>
      </c>
      <c r="L509">
        <f t="shared" si="36"/>
        <v>3.4941393853450076E-2</v>
      </c>
      <c r="M509">
        <f t="shared" si="37"/>
        <v>5.872503168647061E-3</v>
      </c>
      <c r="N509">
        <f t="shared" si="38"/>
        <v>3.4941393853450076E-2</v>
      </c>
      <c r="O509">
        <f t="shared" si="39"/>
        <v>0.55906230165520121</v>
      </c>
      <c r="Q509" s="7">
        <v>483</v>
      </c>
      <c r="R509" s="7">
        <v>6.0476364799345473E-3</v>
      </c>
      <c r="S509" s="7">
        <v>6.7319772975415158E-5</v>
      </c>
      <c r="U509" s="7">
        <v>48.009950248756219</v>
      </c>
      <c r="V509" s="7">
        <v>4.9828111524199909E-3</v>
      </c>
    </row>
    <row r="510" spans="1:22" x14ac:dyDescent="0.35">
      <c r="A510" s="5">
        <v>2015</v>
      </c>
      <c r="B510" s="14" t="s">
        <v>52</v>
      </c>
      <c r="C510" s="14" t="s">
        <v>74</v>
      </c>
      <c r="D510" s="14">
        <v>1999</v>
      </c>
      <c r="E510" s="14">
        <v>16</v>
      </c>
      <c r="F510" s="14">
        <v>104</v>
      </c>
      <c r="G510" s="14">
        <v>21</v>
      </c>
      <c r="H510" s="14">
        <v>125</v>
      </c>
      <c r="I510" s="14" t="b">
        <v>1</v>
      </c>
      <c r="J510" s="6">
        <v>0.16800000000000001</v>
      </c>
      <c r="K510">
        <f t="shared" si="35"/>
        <v>1.2824590382583181E-3</v>
      </c>
      <c r="L510">
        <f t="shared" si="36"/>
        <v>3.5811437254853626E-2</v>
      </c>
      <c r="M510">
        <f t="shared" si="37"/>
        <v>6.0163214588154091E-3</v>
      </c>
      <c r="N510">
        <f t="shared" si="38"/>
        <v>3.5811437254853626E-2</v>
      </c>
      <c r="O510">
        <f t="shared" si="39"/>
        <v>0.57298299607765801</v>
      </c>
      <c r="Q510" s="7">
        <v>484</v>
      </c>
      <c r="R510" s="7">
        <v>4.7612789313425611E-3</v>
      </c>
      <c r="S510" s="7">
        <v>4.6887205173161244E-5</v>
      </c>
      <c r="U510" s="7">
        <v>48.10945273631841</v>
      </c>
      <c r="V510" s="7">
        <v>4.9993486998105635E-3</v>
      </c>
    </row>
    <row r="511" spans="1:22" x14ac:dyDescent="0.35">
      <c r="A511" s="3">
        <v>2016</v>
      </c>
      <c r="B511" s="13" t="s">
        <v>24</v>
      </c>
      <c r="C511" s="13" t="s">
        <v>70</v>
      </c>
      <c r="D511" s="13">
        <v>1995</v>
      </c>
      <c r="E511" s="17">
        <v>21</v>
      </c>
      <c r="F511" s="13">
        <v>145</v>
      </c>
      <c r="G511" s="13">
        <v>29</v>
      </c>
      <c r="H511" s="13">
        <v>174</v>
      </c>
      <c r="I511" s="13" t="b">
        <v>1</v>
      </c>
      <c r="J511" s="4">
        <v>0.16666666666666699</v>
      </c>
      <c r="K511">
        <f t="shared" si="35"/>
        <v>1.7851829812555787E-3</v>
      </c>
      <c r="L511">
        <f t="shared" si="36"/>
        <v>4.2251425789617783E-2</v>
      </c>
      <c r="M511">
        <f t="shared" si="37"/>
        <v>7.0419042982696441E-3</v>
      </c>
      <c r="N511">
        <f t="shared" si="38"/>
        <v>4.2251425789617783E-2</v>
      </c>
      <c r="O511">
        <f t="shared" si="39"/>
        <v>0.88727994158197343</v>
      </c>
      <c r="Q511" s="7">
        <v>485</v>
      </c>
      <c r="R511" s="7">
        <v>5.6434968761954031E-3</v>
      </c>
      <c r="S511" s="7">
        <v>1.0070604714971718E-5</v>
      </c>
      <c r="U511" s="7">
        <v>48.208955223880601</v>
      </c>
      <c r="V511" s="7">
        <v>5.001405621806565E-3</v>
      </c>
    </row>
    <row r="512" spans="1:22" x14ac:dyDescent="0.35">
      <c r="A512" s="3">
        <v>2014</v>
      </c>
      <c r="B512" s="13" t="s">
        <v>24</v>
      </c>
      <c r="C512" s="13" t="s">
        <v>116</v>
      </c>
      <c r="D512" s="13">
        <v>1998</v>
      </c>
      <c r="E512" s="14">
        <v>16</v>
      </c>
      <c r="F512" s="13">
        <v>120</v>
      </c>
      <c r="G512" s="13">
        <v>24</v>
      </c>
      <c r="H512" s="13">
        <v>144</v>
      </c>
      <c r="I512" s="13" t="b">
        <v>1</v>
      </c>
      <c r="J512" s="4">
        <v>0.16666666666666699</v>
      </c>
      <c r="K512">
        <f t="shared" si="35"/>
        <v>1.4773928120735823E-3</v>
      </c>
      <c r="L512">
        <f t="shared" si="36"/>
        <v>3.8436867875434155E-2</v>
      </c>
      <c r="M512">
        <f t="shared" si="37"/>
        <v>6.4061446459057047E-3</v>
      </c>
      <c r="N512">
        <f t="shared" si="38"/>
        <v>3.8436867875434155E-2</v>
      </c>
      <c r="O512">
        <f t="shared" si="39"/>
        <v>0.61498988600694648</v>
      </c>
      <c r="Q512" s="7">
        <v>486</v>
      </c>
      <c r="R512" s="7">
        <v>5.1504727869324252E-3</v>
      </c>
      <c r="S512" s="7">
        <v>6.0819421220711239E-7</v>
      </c>
      <c r="U512" s="7">
        <v>48.308457711442792</v>
      </c>
      <c r="V512" s="7">
        <v>5.0023585427682168E-3</v>
      </c>
    </row>
    <row r="513" spans="1:22" x14ac:dyDescent="0.35">
      <c r="A513" s="3">
        <v>2013</v>
      </c>
      <c r="B513" s="13" t="s">
        <v>24</v>
      </c>
      <c r="C513" s="13" t="s">
        <v>116</v>
      </c>
      <c r="D513" s="13">
        <v>1997</v>
      </c>
      <c r="E513" s="17">
        <v>16</v>
      </c>
      <c r="F513" s="13">
        <v>90</v>
      </c>
      <c r="G513" s="13">
        <v>18</v>
      </c>
      <c r="H513" s="13">
        <v>108</v>
      </c>
      <c r="I513" s="13" t="b">
        <v>1</v>
      </c>
      <c r="J513" s="4">
        <v>0.16666666666666699</v>
      </c>
      <c r="K513">
        <f t="shared" si="35"/>
        <v>1.1080446090551868E-3</v>
      </c>
      <c r="L513">
        <f t="shared" si="36"/>
        <v>3.3287304022031984E-2</v>
      </c>
      <c r="M513">
        <f t="shared" si="37"/>
        <v>5.5478840036720083E-3</v>
      </c>
      <c r="N513">
        <f t="shared" si="38"/>
        <v>3.3287304022031984E-2</v>
      </c>
      <c r="O513">
        <f t="shared" si="39"/>
        <v>0.53259686435251175</v>
      </c>
      <c r="Q513" s="7">
        <v>487</v>
      </c>
      <c r="R513" s="7">
        <v>5.2903465304746967E-3</v>
      </c>
      <c r="S513" s="7">
        <v>2.3943507333415957E-5</v>
      </c>
      <c r="U513" s="7">
        <v>48.407960199004975</v>
      </c>
      <c r="V513" s="7">
        <v>5.0091506145221098E-3</v>
      </c>
    </row>
    <row r="514" spans="1:22" x14ac:dyDescent="0.35">
      <c r="A514" s="3">
        <v>2017</v>
      </c>
      <c r="B514" s="13" t="s">
        <v>30</v>
      </c>
      <c r="C514" s="13" t="s">
        <v>60</v>
      </c>
      <c r="D514" s="13">
        <v>2001</v>
      </c>
      <c r="E514" s="14">
        <v>16</v>
      </c>
      <c r="F514" s="13">
        <v>85</v>
      </c>
      <c r="G514" s="13">
        <v>17</v>
      </c>
      <c r="H514" s="13">
        <v>102</v>
      </c>
      <c r="I514" s="13" t="b">
        <v>1</v>
      </c>
      <c r="J514" s="4">
        <v>0.16666666666666699</v>
      </c>
      <c r="K514">
        <f t="shared" si="35"/>
        <v>1.0464865752187874E-3</v>
      </c>
      <c r="L514">
        <f t="shared" si="36"/>
        <v>3.2349444743593164E-2</v>
      </c>
      <c r="M514">
        <f t="shared" si="37"/>
        <v>5.3915741239322044E-3</v>
      </c>
      <c r="N514">
        <f t="shared" si="38"/>
        <v>3.2349444743593164E-2</v>
      </c>
      <c r="O514">
        <f t="shared" si="39"/>
        <v>0.51759111589749063</v>
      </c>
      <c r="Q514" s="7">
        <v>488</v>
      </c>
      <c r="R514" s="7">
        <v>4.4078951122424985E-3</v>
      </c>
      <c r="S514" s="7">
        <v>-3.6706681823348714E-6</v>
      </c>
      <c r="U514" s="7">
        <v>48.507462686567166</v>
      </c>
      <c r="V514" s="7">
        <v>5.0091506145221098E-3</v>
      </c>
    </row>
    <row r="515" spans="1:22" x14ac:dyDescent="0.35">
      <c r="A515" s="3">
        <v>2013</v>
      </c>
      <c r="B515" s="13" t="s">
        <v>26</v>
      </c>
      <c r="C515" s="13" t="s">
        <v>35</v>
      </c>
      <c r="D515" s="13">
        <v>1994</v>
      </c>
      <c r="E515" s="17">
        <v>19</v>
      </c>
      <c r="F515" s="13">
        <v>75</v>
      </c>
      <c r="G515" s="13">
        <v>15</v>
      </c>
      <c r="H515" s="13">
        <v>90</v>
      </c>
      <c r="I515" s="13" t="b">
        <v>1</v>
      </c>
      <c r="J515" s="4">
        <v>0.16666666666666699</v>
      </c>
      <c r="K515">
        <f t="shared" si="35"/>
        <v>9.2337050754598903E-4</v>
      </c>
      <c r="L515">
        <f t="shared" si="36"/>
        <v>3.038701215233227E-2</v>
      </c>
      <c r="M515">
        <f t="shared" si="37"/>
        <v>5.0645020253887217E-3</v>
      </c>
      <c r="N515">
        <f t="shared" si="38"/>
        <v>3.038701215233227E-2</v>
      </c>
      <c r="O515">
        <f t="shared" si="39"/>
        <v>0.57735323089431312</v>
      </c>
      <c r="Q515" s="7">
        <v>489</v>
      </c>
      <c r="R515" s="7">
        <v>4.3982810763160346E-3</v>
      </c>
      <c r="S515" s="7">
        <v>5.9433677441289925E-6</v>
      </c>
      <c r="U515" s="7">
        <v>48.606965174129357</v>
      </c>
      <c r="V515" s="7">
        <v>5.012734035665138E-3</v>
      </c>
    </row>
    <row r="516" spans="1:22" x14ac:dyDescent="0.35">
      <c r="A516" s="3">
        <v>2014</v>
      </c>
      <c r="B516" s="13" t="s">
        <v>30</v>
      </c>
      <c r="C516" s="13" t="s">
        <v>194</v>
      </c>
      <c r="D516" s="13">
        <v>1997</v>
      </c>
      <c r="E516" s="14">
        <v>17</v>
      </c>
      <c r="F516" s="13">
        <v>65</v>
      </c>
      <c r="G516" s="13">
        <v>13</v>
      </c>
      <c r="H516" s="13">
        <v>78</v>
      </c>
      <c r="I516" s="13" t="b">
        <v>1</v>
      </c>
      <c r="J516" s="4">
        <v>0.16666666666666699</v>
      </c>
      <c r="K516">
        <f t="shared" ref="K516:K579" si="40">H516/$H$1</f>
        <v>8.0025443987319042E-4</v>
      </c>
      <c r="L516">
        <f t="shared" ref="L516:L579" si="41">SQRT(K516)</f>
        <v>2.8288768793872779E-2</v>
      </c>
      <c r="M516">
        <f t="shared" ref="M516:M579" si="42">J516*L516</f>
        <v>4.7147947989788054E-3</v>
      </c>
      <c r="N516">
        <f t="shared" ref="N516:N579" si="43">L516</f>
        <v>2.8288768793872779E-2</v>
      </c>
      <c r="O516">
        <f t="shared" ref="O516:O579" si="44">E516*L516</f>
        <v>0.48090906949583723</v>
      </c>
      <c r="Q516" s="7">
        <v>490</v>
      </c>
      <c r="R516" s="7">
        <v>9.120455866678194E-3</v>
      </c>
      <c r="S516" s="7">
        <v>-2.5736109576155602E-5</v>
      </c>
      <c r="U516" s="7">
        <v>48.706467661691548</v>
      </c>
      <c r="V516" s="7">
        <v>5.0128597232232258E-3</v>
      </c>
    </row>
    <row r="517" spans="1:22" x14ac:dyDescent="0.35">
      <c r="A517" s="3">
        <v>2014</v>
      </c>
      <c r="B517" s="13" t="s">
        <v>67</v>
      </c>
      <c r="C517" s="13" t="s">
        <v>145</v>
      </c>
      <c r="D517" s="13">
        <v>1997</v>
      </c>
      <c r="E517" s="17">
        <v>17</v>
      </c>
      <c r="F517" s="13">
        <v>60</v>
      </c>
      <c r="G517" s="13">
        <v>12</v>
      </c>
      <c r="H517" s="13">
        <v>72</v>
      </c>
      <c r="I517" s="13" t="b">
        <v>1</v>
      </c>
      <c r="J517" s="4">
        <v>0.16666666666666699</v>
      </c>
      <c r="K517">
        <f t="shared" si="40"/>
        <v>7.3869640603679116E-4</v>
      </c>
      <c r="L517">
        <f t="shared" si="41"/>
        <v>2.7178969922290859E-2</v>
      </c>
      <c r="M517">
        <f t="shared" si="42"/>
        <v>4.5298283203818188E-3</v>
      </c>
      <c r="N517">
        <f t="shared" si="43"/>
        <v>2.7178969922290859E-2</v>
      </c>
      <c r="O517">
        <f t="shared" si="44"/>
        <v>0.4620424886789446</v>
      </c>
      <c r="Q517" s="7">
        <v>491</v>
      </c>
      <c r="R517" s="7">
        <v>4.5998324525186197E-3</v>
      </c>
      <c r="S517" s="7">
        <v>-5.7480387261315408E-6</v>
      </c>
      <c r="U517" s="7">
        <v>48.805970149253731</v>
      </c>
      <c r="V517" s="7">
        <v>5.0341103971856989E-3</v>
      </c>
    </row>
    <row r="518" spans="1:22" x14ac:dyDescent="0.35">
      <c r="A518" s="3">
        <v>2016</v>
      </c>
      <c r="B518" s="13" t="s">
        <v>42</v>
      </c>
      <c r="C518" s="13" t="s">
        <v>73</v>
      </c>
      <c r="D518" s="13">
        <v>2000</v>
      </c>
      <c r="E518" s="14">
        <v>16</v>
      </c>
      <c r="F518" s="13">
        <v>60</v>
      </c>
      <c r="G518" s="13">
        <v>12</v>
      </c>
      <c r="H518" s="13">
        <v>72</v>
      </c>
      <c r="I518" s="13" t="b">
        <v>1</v>
      </c>
      <c r="J518" s="4">
        <v>0.16666666666666699</v>
      </c>
      <c r="K518">
        <f t="shared" si="40"/>
        <v>7.3869640603679116E-4</v>
      </c>
      <c r="L518">
        <f t="shared" si="41"/>
        <v>2.7178969922290859E-2</v>
      </c>
      <c r="M518">
        <f t="shared" si="42"/>
        <v>4.5298283203818188E-3</v>
      </c>
      <c r="N518">
        <f t="shared" si="43"/>
        <v>2.7178969922290859E-2</v>
      </c>
      <c r="O518">
        <f t="shared" si="44"/>
        <v>0.43486351875665374</v>
      </c>
      <c r="Q518" s="7">
        <v>492</v>
      </c>
      <c r="R518" s="7">
        <v>4.5998324525186197E-3</v>
      </c>
      <c r="S518" s="7">
        <v>-5.7480387261315408E-6</v>
      </c>
      <c r="U518" s="7">
        <v>48.905472636815922</v>
      </c>
      <c r="V518" s="7">
        <v>5.036598220612685E-3</v>
      </c>
    </row>
    <row r="519" spans="1:22" x14ac:dyDescent="0.35">
      <c r="A519" s="24">
        <v>2014</v>
      </c>
      <c r="B519" s="17" t="s">
        <v>30</v>
      </c>
      <c r="C519" s="17" t="s">
        <v>124</v>
      </c>
      <c r="D519" s="17">
        <v>1993</v>
      </c>
      <c r="E519" s="17">
        <v>21</v>
      </c>
      <c r="F519" s="17">
        <v>55</v>
      </c>
      <c r="G519" s="17">
        <v>11</v>
      </c>
      <c r="H519" s="17">
        <v>66</v>
      </c>
      <c r="I519" s="17" t="b">
        <v>1</v>
      </c>
      <c r="J519" s="25">
        <v>0.16666666666666699</v>
      </c>
      <c r="K519">
        <f t="shared" si="40"/>
        <v>6.7713837220039191E-4</v>
      </c>
      <c r="L519">
        <f t="shared" si="41"/>
        <v>2.6021882564495443E-2</v>
      </c>
      <c r="M519">
        <f t="shared" si="42"/>
        <v>4.3369804274159159E-3</v>
      </c>
      <c r="N519">
        <f t="shared" si="43"/>
        <v>2.6021882564495443E-2</v>
      </c>
      <c r="O519">
        <f t="shared" si="44"/>
        <v>0.54645953385440427</v>
      </c>
      <c r="Q519" s="7">
        <v>493</v>
      </c>
      <c r="R519" s="7">
        <v>4.7824390314764676E-3</v>
      </c>
      <c r="S519" s="7">
        <v>-6.0103120068481786E-6</v>
      </c>
      <c r="U519" s="7">
        <v>49.004975124378113</v>
      </c>
      <c r="V519" s="7">
        <v>5.036598220612685E-3</v>
      </c>
    </row>
    <row r="520" spans="1:22" x14ac:dyDescent="0.35">
      <c r="A520" s="5">
        <v>2015</v>
      </c>
      <c r="B520" s="14" t="s">
        <v>113</v>
      </c>
      <c r="C520" s="14" t="s">
        <v>161</v>
      </c>
      <c r="D520" s="14">
        <v>1997</v>
      </c>
      <c r="E520" s="14">
        <v>18</v>
      </c>
      <c r="F520" s="14">
        <v>55</v>
      </c>
      <c r="G520" s="14">
        <v>11</v>
      </c>
      <c r="H520" s="14">
        <v>66</v>
      </c>
      <c r="I520" s="14" t="b">
        <v>1</v>
      </c>
      <c r="J520" s="6">
        <v>0.16666666666666699</v>
      </c>
      <c r="K520">
        <f t="shared" si="40"/>
        <v>6.7713837220039191E-4</v>
      </c>
      <c r="L520">
        <f t="shared" si="41"/>
        <v>2.6021882564495443E-2</v>
      </c>
      <c r="M520">
        <f t="shared" si="42"/>
        <v>4.3369804274159159E-3</v>
      </c>
      <c r="N520">
        <f t="shared" si="43"/>
        <v>2.6021882564495443E-2</v>
      </c>
      <c r="O520">
        <f t="shared" si="44"/>
        <v>0.46839388616091798</v>
      </c>
      <c r="Q520" s="7">
        <v>494</v>
      </c>
      <c r="R520" s="7">
        <v>5.9858323661443006E-3</v>
      </c>
      <c r="S520" s="7">
        <v>-6.3349545925816576E-5</v>
      </c>
      <c r="U520" s="7">
        <v>49.104477611940304</v>
      </c>
      <c r="V520" s="7">
        <v>5.0452330828833743E-3</v>
      </c>
    </row>
    <row r="521" spans="1:22" x14ac:dyDescent="0.35">
      <c r="A521" s="24">
        <v>2014</v>
      </c>
      <c r="B521" s="17" t="s">
        <v>30</v>
      </c>
      <c r="C521" s="17" t="s">
        <v>226</v>
      </c>
      <c r="D521" s="17">
        <v>1997</v>
      </c>
      <c r="E521" s="17">
        <v>17</v>
      </c>
      <c r="F521" s="17">
        <v>50</v>
      </c>
      <c r="G521" s="17">
        <v>10</v>
      </c>
      <c r="H521" s="17">
        <v>60</v>
      </c>
      <c r="I521" s="17" t="b">
        <v>1</v>
      </c>
      <c r="J521" s="25">
        <v>0.16666666666666699</v>
      </c>
      <c r="K521">
        <f t="shared" si="40"/>
        <v>6.1558033836399265E-4</v>
      </c>
      <c r="L521">
        <f t="shared" si="41"/>
        <v>2.4810891526988559E-2</v>
      </c>
      <c r="M521">
        <f t="shared" si="42"/>
        <v>4.1351485878314345E-3</v>
      </c>
      <c r="N521">
        <f t="shared" si="43"/>
        <v>2.4810891526988559E-2</v>
      </c>
      <c r="O521">
        <f t="shared" si="44"/>
        <v>0.4217851559588055</v>
      </c>
      <c r="Q521" s="7">
        <v>495</v>
      </c>
      <c r="R521" s="7">
        <v>5.521886435211204E-3</v>
      </c>
      <c r="S521" s="7">
        <v>-7.6663486191365197E-5</v>
      </c>
      <c r="U521" s="7">
        <v>49.203980099502488</v>
      </c>
      <c r="V521" s="7">
        <v>5.047008011023724E-3</v>
      </c>
    </row>
    <row r="522" spans="1:22" x14ac:dyDescent="0.35">
      <c r="A522" s="3">
        <v>2014</v>
      </c>
      <c r="B522" s="13" t="s">
        <v>67</v>
      </c>
      <c r="C522" s="13" t="s">
        <v>68</v>
      </c>
      <c r="D522" s="13">
        <v>1993</v>
      </c>
      <c r="E522" s="14">
        <v>21</v>
      </c>
      <c r="F522" s="13">
        <v>50</v>
      </c>
      <c r="G522" s="13">
        <v>10</v>
      </c>
      <c r="H522" s="13">
        <v>60</v>
      </c>
      <c r="I522" s="13" t="b">
        <v>1</v>
      </c>
      <c r="J522" s="4">
        <v>0.16666666666666699</v>
      </c>
      <c r="K522">
        <f t="shared" si="40"/>
        <v>6.1558033836399265E-4</v>
      </c>
      <c r="L522">
        <f t="shared" si="41"/>
        <v>2.4810891526988559E-2</v>
      </c>
      <c r="M522">
        <f t="shared" si="42"/>
        <v>4.1351485878314345E-3</v>
      </c>
      <c r="N522">
        <f t="shared" si="43"/>
        <v>2.4810891526988559E-2</v>
      </c>
      <c r="O522">
        <f t="shared" si="44"/>
        <v>0.52102872206675976</v>
      </c>
      <c r="Q522" s="7">
        <v>496</v>
      </c>
      <c r="R522" s="7">
        <v>5.6727572219891428E-3</v>
      </c>
      <c r="S522" s="7">
        <v>-7.2779267883649537E-5</v>
      </c>
      <c r="U522" s="7">
        <v>49.303482587064678</v>
      </c>
      <c r="V522" s="7">
        <v>5.0497295038130557E-3</v>
      </c>
    </row>
    <row r="523" spans="1:22" x14ac:dyDescent="0.35">
      <c r="A523" s="24">
        <v>2016</v>
      </c>
      <c r="B523" s="17" t="s">
        <v>24</v>
      </c>
      <c r="C523" s="17" t="s">
        <v>46</v>
      </c>
      <c r="D523" s="17">
        <v>2000</v>
      </c>
      <c r="E523" s="17">
        <v>16</v>
      </c>
      <c r="F523" s="17">
        <v>50</v>
      </c>
      <c r="G523" s="17">
        <v>10</v>
      </c>
      <c r="H523" s="17">
        <v>60</v>
      </c>
      <c r="I523" s="17" t="b">
        <v>1</v>
      </c>
      <c r="J523" s="25">
        <v>0.16666666666666699</v>
      </c>
      <c r="K523">
        <f t="shared" si="40"/>
        <v>6.1558033836399265E-4</v>
      </c>
      <c r="L523">
        <f t="shared" si="41"/>
        <v>2.4810891526988559E-2</v>
      </c>
      <c r="M523">
        <f t="shared" si="42"/>
        <v>4.1351485878314345E-3</v>
      </c>
      <c r="N523">
        <f t="shared" si="43"/>
        <v>2.4810891526988559E-2</v>
      </c>
      <c r="O523">
        <f t="shared" si="44"/>
        <v>0.39697426443181694</v>
      </c>
      <c r="Q523" s="7">
        <v>497</v>
      </c>
      <c r="R523" s="7">
        <v>3.9937472901874459E-3</v>
      </c>
      <c r="S523" s="7">
        <v>-3.3964904344282662E-5</v>
      </c>
      <c r="U523" s="7">
        <v>49.402985074626869</v>
      </c>
      <c r="V523" s="7">
        <v>5.0645020253887113E-3</v>
      </c>
    </row>
    <row r="524" spans="1:22" x14ac:dyDescent="0.35">
      <c r="A524" s="3">
        <v>2017</v>
      </c>
      <c r="B524" s="13" t="s">
        <v>30</v>
      </c>
      <c r="C524" s="13" t="s">
        <v>162</v>
      </c>
      <c r="D524" s="13">
        <v>1999</v>
      </c>
      <c r="E524" s="14">
        <v>18</v>
      </c>
      <c r="F524" s="13">
        <v>50</v>
      </c>
      <c r="G524" s="13">
        <v>10</v>
      </c>
      <c r="H524" s="13">
        <v>60</v>
      </c>
      <c r="I524" s="13" t="b">
        <v>1</v>
      </c>
      <c r="J524" s="4">
        <v>0.16666666666666699</v>
      </c>
      <c r="K524">
        <f t="shared" si="40"/>
        <v>6.1558033836399265E-4</v>
      </c>
      <c r="L524">
        <f t="shared" si="41"/>
        <v>2.4810891526988559E-2</v>
      </c>
      <c r="M524">
        <f t="shared" si="42"/>
        <v>4.1351485878314345E-3</v>
      </c>
      <c r="N524">
        <f t="shared" si="43"/>
        <v>2.4810891526988559E-2</v>
      </c>
      <c r="O524">
        <f t="shared" si="44"/>
        <v>0.44659604748579407</v>
      </c>
      <c r="Q524" s="7">
        <v>498</v>
      </c>
      <c r="R524" s="7">
        <v>3.9937472901874459E-3</v>
      </c>
      <c r="S524" s="7">
        <v>-3.3964904344282662E-5</v>
      </c>
      <c r="U524" s="7">
        <v>49.50248756218906</v>
      </c>
      <c r="V524" s="7">
        <v>5.0645020253887217E-3</v>
      </c>
    </row>
    <row r="525" spans="1:22" x14ac:dyDescent="0.35">
      <c r="A525" s="24">
        <v>2014</v>
      </c>
      <c r="B525" s="17" t="s">
        <v>52</v>
      </c>
      <c r="C525" s="17" t="s">
        <v>61</v>
      </c>
      <c r="D525" s="17">
        <v>1994</v>
      </c>
      <c r="E525" s="17">
        <v>20</v>
      </c>
      <c r="F525" s="17">
        <v>45</v>
      </c>
      <c r="G525" s="17">
        <v>9</v>
      </c>
      <c r="H525" s="17">
        <v>54</v>
      </c>
      <c r="I525" s="17" t="b">
        <v>1</v>
      </c>
      <c r="J525" s="25">
        <v>0.16666666666666699</v>
      </c>
      <c r="K525">
        <f t="shared" si="40"/>
        <v>5.540223045275934E-4</v>
      </c>
      <c r="L525">
        <f t="shared" si="41"/>
        <v>2.3537678401397054E-2</v>
      </c>
      <c r="M525">
        <f t="shared" si="42"/>
        <v>3.9229464002328495E-3</v>
      </c>
      <c r="N525">
        <f t="shared" si="43"/>
        <v>2.3537678401397054E-2</v>
      </c>
      <c r="O525">
        <f t="shared" si="44"/>
        <v>0.47075356802794111</v>
      </c>
      <c r="Q525" s="7">
        <v>499</v>
      </c>
      <c r="R525" s="7">
        <v>3.9937472901874459E-3</v>
      </c>
      <c r="S525" s="7">
        <v>-3.3964904344282662E-5</v>
      </c>
      <c r="U525" s="7">
        <v>49.601990049751244</v>
      </c>
      <c r="V525" s="7">
        <v>5.0910875205246548E-3</v>
      </c>
    </row>
    <row r="526" spans="1:22" x14ac:dyDescent="0.35">
      <c r="A526" s="5">
        <v>2016</v>
      </c>
      <c r="B526" s="14" t="s">
        <v>24</v>
      </c>
      <c r="C526" s="14" t="s">
        <v>71</v>
      </c>
      <c r="D526" s="14">
        <v>1997</v>
      </c>
      <c r="E526" s="14">
        <v>19</v>
      </c>
      <c r="F526" s="14">
        <v>45</v>
      </c>
      <c r="G526" s="14">
        <v>9</v>
      </c>
      <c r="H526" s="14">
        <v>54</v>
      </c>
      <c r="I526" s="14" t="b">
        <v>1</v>
      </c>
      <c r="J526" s="6">
        <v>0.16666666666666699</v>
      </c>
      <c r="K526">
        <f t="shared" si="40"/>
        <v>5.540223045275934E-4</v>
      </c>
      <c r="L526">
        <f t="shared" si="41"/>
        <v>2.3537678401397054E-2</v>
      </c>
      <c r="M526">
        <f t="shared" si="42"/>
        <v>3.9229464002328495E-3</v>
      </c>
      <c r="N526">
        <f t="shared" si="43"/>
        <v>2.3537678401397054E-2</v>
      </c>
      <c r="O526">
        <f t="shared" si="44"/>
        <v>0.44721588962654402</v>
      </c>
      <c r="Q526" s="7">
        <v>500</v>
      </c>
      <c r="R526" s="7">
        <v>4.2599031539976928E-3</v>
      </c>
      <c r="S526" s="7">
        <v>-8.9858178817199715E-5</v>
      </c>
      <c r="U526" s="7">
        <v>49.701492537313435</v>
      </c>
      <c r="V526" s="7">
        <v>5.0994817348325996E-3</v>
      </c>
    </row>
    <row r="527" spans="1:22" x14ac:dyDescent="0.35">
      <c r="A527" s="24">
        <v>2016</v>
      </c>
      <c r="B527" s="17" t="s">
        <v>24</v>
      </c>
      <c r="C527" s="17" t="s">
        <v>155</v>
      </c>
      <c r="D527" s="17">
        <v>1997</v>
      </c>
      <c r="E527" s="17">
        <v>19</v>
      </c>
      <c r="F527" s="17">
        <v>45</v>
      </c>
      <c r="G527" s="17">
        <v>9</v>
      </c>
      <c r="H527" s="17">
        <v>54</v>
      </c>
      <c r="I527" s="17" t="b">
        <v>1</v>
      </c>
      <c r="J527" s="25">
        <v>0.16666666666666699</v>
      </c>
      <c r="K527">
        <f t="shared" si="40"/>
        <v>5.540223045275934E-4</v>
      </c>
      <c r="L527">
        <f t="shared" si="41"/>
        <v>2.3537678401397054E-2</v>
      </c>
      <c r="M527">
        <f t="shared" si="42"/>
        <v>3.9229464002328495E-3</v>
      </c>
      <c r="N527">
        <f t="shared" si="43"/>
        <v>2.3537678401397054E-2</v>
      </c>
      <c r="O527">
        <f t="shared" si="44"/>
        <v>0.44721588962654402</v>
      </c>
      <c r="Q527" s="7">
        <v>501</v>
      </c>
      <c r="R527" s="7">
        <v>7.6605500030221194E-3</v>
      </c>
      <c r="S527" s="7">
        <v>-9.1116483823245817E-5</v>
      </c>
      <c r="U527" s="7">
        <v>49.800995024875625</v>
      </c>
      <c r="V527" s="7">
        <v>5.1160807366250442E-3</v>
      </c>
    </row>
    <row r="528" spans="1:22" x14ac:dyDescent="0.35">
      <c r="A528" s="3">
        <v>2017</v>
      </c>
      <c r="B528" s="13" t="s">
        <v>33</v>
      </c>
      <c r="C528" s="13" t="s">
        <v>271</v>
      </c>
      <c r="D528" s="13">
        <v>1998</v>
      </c>
      <c r="E528" s="14">
        <v>19</v>
      </c>
      <c r="F528" s="13">
        <v>45</v>
      </c>
      <c r="G528" s="13">
        <v>9</v>
      </c>
      <c r="H528" s="13">
        <v>54</v>
      </c>
      <c r="I528" s="13" t="b">
        <v>1</v>
      </c>
      <c r="J528" s="4">
        <v>0.16666666666666699</v>
      </c>
      <c r="K528">
        <f t="shared" si="40"/>
        <v>5.540223045275934E-4</v>
      </c>
      <c r="L528">
        <f t="shared" si="41"/>
        <v>2.3537678401397054E-2</v>
      </c>
      <c r="M528">
        <f t="shared" si="42"/>
        <v>3.9229464002328495E-3</v>
      </c>
      <c r="N528">
        <f t="shared" si="43"/>
        <v>2.3537678401397054E-2</v>
      </c>
      <c r="O528">
        <f t="shared" si="44"/>
        <v>0.44721588962654402</v>
      </c>
      <c r="Q528" s="7">
        <v>502</v>
      </c>
      <c r="R528" s="7">
        <v>7.6605500030221194E-3</v>
      </c>
      <c r="S528" s="7">
        <v>-9.1116483823245817E-5</v>
      </c>
      <c r="U528" s="7">
        <v>49.900497512437816</v>
      </c>
      <c r="V528" s="7">
        <v>5.1255223233097093E-3</v>
      </c>
    </row>
    <row r="529" spans="1:22" x14ac:dyDescent="0.35">
      <c r="A529" s="24">
        <v>2014</v>
      </c>
      <c r="B529" s="17" t="s">
        <v>42</v>
      </c>
      <c r="C529" s="17" t="s">
        <v>66</v>
      </c>
      <c r="D529" s="17">
        <v>1995</v>
      </c>
      <c r="E529" s="17">
        <v>19</v>
      </c>
      <c r="F529" s="17">
        <v>166</v>
      </c>
      <c r="G529" s="17">
        <v>33</v>
      </c>
      <c r="H529" s="17">
        <v>199</v>
      </c>
      <c r="I529" s="17" t="b">
        <v>1</v>
      </c>
      <c r="J529" s="25">
        <v>0.16582914572864299</v>
      </c>
      <c r="K529">
        <f t="shared" si="40"/>
        <v>2.0416747889072423E-3</v>
      </c>
      <c r="L529">
        <f t="shared" si="41"/>
        <v>4.5184895583670906E-2</v>
      </c>
      <c r="M529">
        <f t="shared" si="42"/>
        <v>7.49297263447808E-3</v>
      </c>
      <c r="N529">
        <f t="shared" si="43"/>
        <v>4.5184895583670906E-2</v>
      </c>
      <c r="O529">
        <f t="shared" si="44"/>
        <v>0.85851301608974717</v>
      </c>
      <c r="Q529" s="7">
        <v>503</v>
      </c>
      <c r="R529" s="7">
        <v>4.6224457233656419E-3</v>
      </c>
      <c r="S529" s="7">
        <v>-6.0828744067068126E-5</v>
      </c>
      <c r="U529" s="7">
        <v>50</v>
      </c>
      <c r="V529" s="7">
        <v>5.1255223233097093E-3</v>
      </c>
    </row>
    <row r="530" spans="1:22" x14ac:dyDescent="0.35">
      <c r="A530" s="5">
        <v>2017</v>
      </c>
      <c r="B530" s="14" t="s">
        <v>52</v>
      </c>
      <c r="C530" s="14" t="s">
        <v>61</v>
      </c>
      <c r="D530" s="14">
        <v>1997</v>
      </c>
      <c r="E530" s="14">
        <v>20</v>
      </c>
      <c r="F530" s="14">
        <v>116</v>
      </c>
      <c r="G530" s="14">
        <v>23</v>
      </c>
      <c r="H530" s="14">
        <v>139</v>
      </c>
      <c r="I530" s="14" t="b">
        <v>1</v>
      </c>
      <c r="J530" s="6">
        <v>0.16546762589928099</v>
      </c>
      <c r="K530">
        <f t="shared" si="40"/>
        <v>1.4260944505432496E-3</v>
      </c>
      <c r="L530">
        <f t="shared" si="41"/>
        <v>3.7763665745571488E-2</v>
      </c>
      <c r="M530">
        <f t="shared" si="42"/>
        <v>6.2486641161737149E-3</v>
      </c>
      <c r="N530">
        <f t="shared" si="43"/>
        <v>3.7763665745571488E-2</v>
      </c>
      <c r="O530">
        <f t="shared" si="44"/>
        <v>0.75527331491142979</v>
      </c>
      <c r="Q530" s="7">
        <v>504</v>
      </c>
      <c r="R530" s="7">
        <v>4.6224457233656419E-3</v>
      </c>
      <c r="S530" s="7">
        <v>-6.0828744067068126E-5</v>
      </c>
      <c r="U530" s="7">
        <v>50.099502487562191</v>
      </c>
      <c r="V530" s="7">
        <v>5.1255223233097093E-3</v>
      </c>
    </row>
    <row r="531" spans="1:22" x14ac:dyDescent="0.35">
      <c r="A531" s="24">
        <v>2014</v>
      </c>
      <c r="B531" s="17" t="s">
        <v>26</v>
      </c>
      <c r="C531" s="17" t="s">
        <v>35</v>
      </c>
      <c r="D531" s="17">
        <v>1995</v>
      </c>
      <c r="E531" s="17">
        <v>19</v>
      </c>
      <c r="F531" s="17">
        <v>111</v>
      </c>
      <c r="G531" s="17">
        <v>22</v>
      </c>
      <c r="H531" s="17">
        <v>133</v>
      </c>
      <c r="I531" s="17" t="b">
        <v>1</v>
      </c>
      <c r="J531" s="25">
        <v>0.16541353383458601</v>
      </c>
      <c r="K531">
        <f t="shared" si="40"/>
        <v>1.3645364167068504E-3</v>
      </c>
      <c r="L531">
        <f t="shared" si="41"/>
        <v>3.6939632059711291E-2</v>
      </c>
      <c r="M531">
        <f t="shared" si="42"/>
        <v>6.1103150775462124E-3</v>
      </c>
      <c r="N531">
        <f t="shared" si="43"/>
        <v>3.6939632059711291E-2</v>
      </c>
      <c r="O531">
        <f t="shared" si="44"/>
        <v>0.70185300913451454</v>
      </c>
      <c r="Q531" s="7">
        <v>505</v>
      </c>
      <c r="R531" s="7">
        <v>6.7469047296821643E-3</v>
      </c>
      <c r="S531" s="7">
        <v>-1.6463165269133256E-4</v>
      </c>
      <c r="U531" s="7">
        <v>50.199004975124382</v>
      </c>
      <c r="V531" s="7">
        <v>5.1255223233097093E-3</v>
      </c>
    </row>
    <row r="532" spans="1:22" x14ac:dyDescent="0.35">
      <c r="A532" s="5">
        <v>2014</v>
      </c>
      <c r="B532" s="14" t="s">
        <v>42</v>
      </c>
      <c r="C532" s="14" t="s">
        <v>66</v>
      </c>
      <c r="D532" s="14">
        <v>1993</v>
      </c>
      <c r="E532" s="14">
        <v>21</v>
      </c>
      <c r="F532" s="14">
        <v>106</v>
      </c>
      <c r="G532" s="14">
        <v>21</v>
      </c>
      <c r="H532" s="14">
        <v>127</v>
      </c>
      <c r="I532" s="14" t="b">
        <v>1</v>
      </c>
      <c r="J532" s="6">
        <v>0.16535433070866101</v>
      </c>
      <c r="K532">
        <f t="shared" si="40"/>
        <v>1.302978382870451E-3</v>
      </c>
      <c r="L532">
        <f t="shared" si="41"/>
        <v>3.6096791863965569E-2</v>
      </c>
      <c r="M532">
        <f t="shared" si="42"/>
        <v>5.968760859395867E-3</v>
      </c>
      <c r="N532">
        <f t="shared" si="43"/>
        <v>3.6096791863965569E-2</v>
      </c>
      <c r="O532">
        <f t="shared" si="44"/>
        <v>0.75803262914327696</v>
      </c>
      <c r="Q532" s="7">
        <v>506</v>
      </c>
      <c r="R532" s="7">
        <v>4.8243449763017369E-3</v>
      </c>
      <c r="S532" s="7">
        <v>-7.9033387548698049E-5</v>
      </c>
      <c r="U532" s="7">
        <v>50.298507462686572</v>
      </c>
      <c r="V532" s="7">
        <v>5.1255223233097093E-3</v>
      </c>
    </row>
    <row r="533" spans="1:22" x14ac:dyDescent="0.35">
      <c r="A533" s="3">
        <v>2017</v>
      </c>
      <c r="B533" s="13" t="s">
        <v>30</v>
      </c>
      <c r="C533" s="13" t="s">
        <v>40</v>
      </c>
      <c r="D533" s="13">
        <v>1999</v>
      </c>
      <c r="E533" s="17">
        <v>18</v>
      </c>
      <c r="F533" s="13">
        <v>106</v>
      </c>
      <c r="G533" s="13">
        <v>21</v>
      </c>
      <c r="H533" s="13">
        <v>127</v>
      </c>
      <c r="I533" s="13" t="b">
        <v>1</v>
      </c>
      <c r="J533" s="4">
        <v>0.16535433070866101</v>
      </c>
      <c r="K533">
        <f t="shared" si="40"/>
        <v>1.302978382870451E-3</v>
      </c>
      <c r="L533">
        <f t="shared" si="41"/>
        <v>3.6096791863965569E-2</v>
      </c>
      <c r="M533">
        <f t="shared" si="42"/>
        <v>5.968760859395867E-3</v>
      </c>
      <c r="N533">
        <f t="shared" si="43"/>
        <v>3.6096791863965569E-2</v>
      </c>
      <c r="O533">
        <f t="shared" si="44"/>
        <v>0.64974225355138027</v>
      </c>
      <c r="Q533" s="7">
        <v>507</v>
      </c>
      <c r="R533" s="7">
        <v>5.9843381638250209E-3</v>
      </c>
      <c r="S533" s="7">
        <v>-1.118349951779599E-4</v>
      </c>
      <c r="U533" s="7">
        <v>50.398009950248756</v>
      </c>
      <c r="V533" s="7">
        <v>5.1255223233097093E-3</v>
      </c>
    </row>
    <row r="534" spans="1:22" x14ac:dyDescent="0.35">
      <c r="A534" s="5">
        <v>2016</v>
      </c>
      <c r="B534" s="14" t="s">
        <v>24</v>
      </c>
      <c r="C534" s="14" t="s">
        <v>134</v>
      </c>
      <c r="D534" s="14">
        <v>1999</v>
      </c>
      <c r="E534" s="14">
        <v>17</v>
      </c>
      <c r="F534" s="14">
        <v>91</v>
      </c>
      <c r="G534" s="14">
        <v>18</v>
      </c>
      <c r="H534" s="14">
        <v>109</v>
      </c>
      <c r="I534" s="14" t="b">
        <v>1</v>
      </c>
      <c r="J534" s="6">
        <v>0.16513761467889901</v>
      </c>
      <c r="K534">
        <f t="shared" si="40"/>
        <v>1.1183042813612534E-3</v>
      </c>
      <c r="L534">
        <f t="shared" si="41"/>
        <v>3.3441056821835839E-2</v>
      </c>
      <c r="M534">
        <f t="shared" si="42"/>
        <v>5.5223763558994938E-3</v>
      </c>
      <c r="N534">
        <f t="shared" si="43"/>
        <v>3.3441056821835839E-2</v>
      </c>
      <c r="O534">
        <f t="shared" si="44"/>
        <v>0.56849796597120927</v>
      </c>
      <c r="Q534" s="7">
        <v>508</v>
      </c>
      <c r="R534" s="7">
        <v>6.1333486455774338E-3</v>
      </c>
      <c r="S534" s="7">
        <v>-1.170271867620247E-4</v>
      </c>
      <c r="U534" s="7">
        <v>50.497512437810947</v>
      </c>
      <c r="V534" s="7">
        <v>5.1255223233097093E-3</v>
      </c>
    </row>
    <row r="535" spans="1:22" x14ac:dyDescent="0.35">
      <c r="A535" s="3">
        <v>2017</v>
      </c>
      <c r="B535" s="13" t="s">
        <v>67</v>
      </c>
      <c r="C535" s="13" t="s">
        <v>77</v>
      </c>
      <c r="D535" s="13">
        <v>2000</v>
      </c>
      <c r="E535" s="17">
        <v>17</v>
      </c>
      <c r="F535" s="13">
        <v>86</v>
      </c>
      <c r="G535" s="13">
        <v>17</v>
      </c>
      <c r="H535" s="13">
        <v>103</v>
      </c>
      <c r="I535" s="13" t="b">
        <v>1</v>
      </c>
      <c r="J535" s="4">
        <v>0.16504854368932001</v>
      </c>
      <c r="K535">
        <f t="shared" si="40"/>
        <v>1.056746247524854E-3</v>
      </c>
      <c r="L535">
        <f t="shared" si="41"/>
        <v>3.2507633680796483E-2</v>
      </c>
      <c r="M535">
        <f t="shared" si="42"/>
        <v>5.3653375978013488E-3</v>
      </c>
      <c r="N535">
        <f t="shared" si="43"/>
        <v>3.2507633680796483E-2</v>
      </c>
      <c r="O535">
        <f t="shared" si="44"/>
        <v>0.55262977257354018</v>
      </c>
      <c r="Q535" s="7">
        <v>509</v>
      </c>
      <c r="R535" s="7">
        <v>7.3155729288597515E-3</v>
      </c>
      <c r="S535" s="7">
        <v>-2.7366863059010739E-4</v>
      </c>
      <c r="U535" s="7">
        <v>50.597014925373138</v>
      </c>
      <c r="V535" s="7">
        <v>5.1363425218061438E-3</v>
      </c>
    </row>
    <row r="536" spans="1:22" x14ac:dyDescent="0.35">
      <c r="A536" s="5">
        <v>2013</v>
      </c>
      <c r="B536" s="14" t="s">
        <v>24</v>
      </c>
      <c r="C536" s="14" t="s">
        <v>70</v>
      </c>
      <c r="D536" s="14">
        <v>1995</v>
      </c>
      <c r="E536" s="14">
        <v>18</v>
      </c>
      <c r="F536" s="14">
        <v>152</v>
      </c>
      <c r="G536" s="14">
        <v>30</v>
      </c>
      <c r="H536" s="14">
        <v>182</v>
      </c>
      <c r="I536" s="14" t="b">
        <v>1</v>
      </c>
      <c r="J536" s="6">
        <v>0.164835164835165</v>
      </c>
      <c r="K536">
        <f t="shared" si="40"/>
        <v>1.867260359704111E-3</v>
      </c>
      <c r="L536">
        <f t="shared" si="41"/>
        <v>4.3211808105008881E-2</v>
      </c>
      <c r="M536">
        <f t="shared" si="42"/>
        <v>7.1228255118146577E-3</v>
      </c>
      <c r="N536">
        <f t="shared" si="43"/>
        <v>4.3211808105008881E-2</v>
      </c>
      <c r="O536">
        <f t="shared" si="44"/>
        <v>0.77781254589015991</v>
      </c>
      <c r="Q536" s="7">
        <v>510</v>
      </c>
      <c r="R536" s="7">
        <v>6.5830005605843544E-3</v>
      </c>
      <c r="S536" s="7">
        <v>-1.7685591467864973E-4</v>
      </c>
      <c r="U536" s="7">
        <v>50.696517412935329</v>
      </c>
      <c r="V536" s="7">
        <v>5.1438463132749725E-3</v>
      </c>
    </row>
    <row r="537" spans="1:22" x14ac:dyDescent="0.35">
      <c r="A537" s="3">
        <v>2014</v>
      </c>
      <c r="B537" s="13" t="s">
        <v>30</v>
      </c>
      <c r="C537" s="13" t="s">
        <v>124</v>
      </c>
      <c r="D537" s="13">
        <v>1994</v>
      </c>
      <c r="E537" s="17">
        <v>20</v>
      </c>
      <c r="F537" s="13">
        <v>76</v>
      </c>
      <c r="G537" s="13">
        <v>15</v>
      </c>
      <c r="H537" s="13">
        <v>91</v>
      </c>
      <c r="I537" s="13" t="b">
        <v>1</v>
      </c>
      <c r="J537" s="4">
        <v>0.164835164835165</v>
      </c>
      <c r="K537">
        <f t="shared" si="40"/>
        <v>9.3363017985205552E-4</v>
      </c>
      <c r="L537">
        <f t="shared" si="41"/>
        <v>3.0555362538383594E-2</v>
      </c>
      <c r="M537">
        <f t="shared" si="42"/>
        <v>5.036598220612685E-3</v>
      </c>
      <c r="N537">
        <f t="shared" si="43"/>
        <v>3.0555362538383594E-2</v>
      </c>
      <c r="O537">
        <f t="shared" si="44"/>
        <v>0.61110725076767192</v>
      </c>
      <c r="Q537" s="7">
        <v>511</v>
      </c>
      <c r="R537" s="7">
        <v>5.7010457185932518E-3</v>
      </c>
      <c r="S537" s="7">
        <v>-1.5316171492124348E-4</v>
      </c>
      <c r="U537" s="7">
        <v>50.796019900497512</v>
      </c>
      <c r="V537" s="7">
        <v>5.1510809811446323E-3</v>
      </c>
    </row>
    <row r="538" spans="1:22" x14ac:dyDescent="0.35">
      <c r="A538" s="3">
        <v>2016</v>
      </c>
      <c r="B538" s="13" t="s">
        <v>33</v>
      </c>
      <c r="C538" s="13" t="s">
        <v>198</v>
      </c>
      <c r="D538" s="13">
        <v>1995</v>
      </c>
      <c r="E538" s="14">
        <v>21</v>
      </c>
      <c r="F538" s="13">
        <v>76</v>
      </c>
      <c r="G538" s="13">
        <v>15</v>
      </c>
      <c r="H538" s="13">
        <v>91</v>
      </c>
      <c r="I538" s="13" t="b">
        <v>1</v>
      </c>
      <c r="J538" s="4">
        <v>0.164835164835165</v>
      </c>
      <c r="K538">
        <f t="shared" si="40"/>
        <v>9.3363017985205552E-4</v>
      </c>
      <c r="L538">
        <f t="shared" si="41"/>
        <v>3.0555362538383594E-2</v>
      </c>
      <c r="M538">
        <f t="shared" si="42"/>
        <v>5.036598220612685E-3</v>
      </c>
      <c r="N538">
        <f t="shared" si="43"/>
        <v>3.0555362538383594E-2</v>
      </c>
      <c r="O538">
        <f t="shared" si="44"/>
        <v>0.64166261330605545</v>
      </c>
      <c r="Q538" s="7">
        <v>512</v>
      </c>
      <c r="R538" s="7">
        <v>5.5404205559051681E-3</v>
      </c>
      <c r="S538" s="7">
        <v>-1.488464319729637E-4</v>
      </c>
      <c r="U538" s="7">
        <v>50.895522388059703</v>
      </c>
      <c r="V538" s="7">
        <v>5.1589530897467916E-3</v>
      </c>
    </row>
    <row r="539" spans="1:22" x14ac:dyDescent="0.35">
      <c r="A539" s="24">
        <v>2017</v>
      </c>
      <c r="B539" s="17" t="s">
        <v>42</v>
      </c>
      <c r="C539" s="17" t="s">
        <v>43</v>
      </c>
      <c r="D539" s="17">
        <v>1998</v>
      </c>
      <c r="E539" s="17">
        <v>19</v>
      </c>
      <c r="F539" s="17">
        <v>147</v>
      </c>
      <c r="G539" s="17">
        <v>29</v>
      </c>
      <c r="H539" s="17">
        <v>176</v>
      </c>
      <c r="I539" s="17" t="b">
        <v>1</v>
      </c>
      <c r="J539" s="25">
        <v>0.16477272727272699</v>
      </c>
      <c r="K539">
        <f t="shared" si="40"/>
        <v>1.8057023258677117E-3</v>
      </c>
      <c r="L539">
        <f t="shared" si="41"/>
        <v>4.2493556286426669E-2</v>
      </c>
      <c r="M539">
        <f t="shared" si="42"/>
        <v>7.0017791608316549E-3</v>
      </c>
      <c r="N539">
        <f t="shared" si="43"/>
        <v>4.2493556286426669E-2</v>
      </c>
      <c r="O539">
        <f t="shared" si="44"/>
        <v>0.8073775694421067</v>
      </c>
      <c r="Q539" s="7">
        <v>513</v>
      </c>
      <c r="R539" s="7">
        <v>5.2385214348165607E-3</v>
      </c>
      <c r="S539" s="7">
        <v>-1.7401940942783894E-4</v>
      </c>
      <c r="U539" s="7">
        <v>50.995024875621894</v>
      </c>
      <c r="V539" s="7">
        <v>5.1683769007171768E-3</v>
      </c>
    </row>
    <row r="540" spans="1:22" x14ac:dyDescent="0.35">
      <c r="A540" s="3">
        <v>2014</v>
      </c>
      <c r="B540" s="13" t="s">
        <v>26</v>
      </c>
      <c r="C540" s="13" t="s">
        <v>69</v>
      </c>
      <c r="D540" s="13">
        <v>1993</v>
      </c>
      <c r="E540" s="14">
        <v>21</v>
      </c>
      <c r="F540" s="13">
        <v>132</v>
      </c>
      <c r="G540" s="13">
        <v>26</v>
      </c>
      <c r="H540" s="13">
        <v>158</v>
      </c>
      <c r="I540" s="13" t="b">
        <v>1</v>
      </c>
      <c r="J540" s="4">
        <v>0.164556962025316</v>
      </c>
      <c r="K540">
        <f t="shared" si="40"/>
        <v>1.621028224358514E-3</v>
      </c>
      <c r="L540">
        <f t="shared" si="41"/>
        <v>4.0261994788615654E-2</v>
      </c>
      <c r="M540">
        <f t="shared" si="42"/>
        <v>6.6253915474936967E-3</v>
      </c>
      <c r="N540">
        <f t="shared" si="43"/>
        <v>4.0261994788615654E-2</v>
      </c>
      <c r="O540">
        <f t="shared" si="44"/>
        <v>0.84550189056092873</v>
      </c>
      <c r="Q540" s="7">
        <v>514</v>
      </c>
      <c r="R540" s="7">
        <v>4.8555708361147842E-3</v>
      </c>
      <c r="S540" s="7">
        <v>-1.4077603713597876E-4</v>
      </c>
      <c r="U540" s="7">
        <v>51.094527363184085</v>
      </c>
      <c r="V540" s="7">
        <v>5.1828262070270992E-3</v>
      </c>
    </row>
    <row r="541" spans="1:22" x14ac:dyDescent="0.35">
      <c r="A541" s="3">
        <v>2015</v>
      </c>
      <c r="B541" s="13" t="s">
        <v>104</v>
      </c>
      <c r="C541" s="13" t="s">
        <v>140</v>
      </c>
      <c r="D541" s="13">
        <v>1996</v>
      </c>
      <c r="E541" s="17">
        <v>19</v>
      </c>
      <c r="F541" s="13">
        <v>66</v>
      </c>
      <c r="G541" s="13">
        <v>13</v>
      </c>
      <c r="H541" s="13">
        <v>79</v>
      </c>
      <c r="I541" s="13" t="b">
        <v>1</v>
      </c>
      <c r="J541" s="4">
        <v>0.164556962025316</v>
      </c>
      <c r="K541">
        <f t="shared" si="40"/>
        <v>8.1051411217925701E-4</v>
      </c>
      <c r="L541">
        <f t="shared" si="41"/>
        <v>2.8469529539127566E-2</v>
      </c>
      <c r="M541">
        <f t="shared" si="42"/>
        <v>4.6848592912488267E-3</v>
      </c>
      <c r="N541">
        <f t="shared" si="43"/>
        <v>2.8469529539127566E-2</v>
      </c>
      <c r="O541">
        <f t="shared" si="44"/>
        <v>0.54092106124342376</v>
      </c>
      <c r="Q541" s="7">
        <v>515</v>
      </c>
      <c r="R541" s="7">
        <v>4.6650815619413023E-3</v>
      </c>
      <c r="S541" s="7">
        <v>-1.3525324155948346E-4</v>
      </c>
      <c r="U541" s="7">
        <v>51.194029850746276</v>
      </c>
      <c r="V541" s="7">
        <v>5.2128943197652742E-3</v>
      </c>
    </row>
    <row r="542" spans="1:22" x14ac:dyDescent="0.35">
      <c r="A542" s="3">
        <v>2017</v>
      </c>
      <c r="B542" s="13" t="s">
        <v>98</v>
      </c>
      <c r="C542" s="13" t="s">
        <v>41</v>
      </c>
      <c r="D542" s="13">
        <v>2001</v>
      </c>
      <c r="E542" s="14">
        <v>16</v>
      </c>
      <c r="F542" s="13">
        <v>66</v>
      </c>
      <c r="G542" s="13">
        <v>13</v>
      </c>
      <c r="H542" s="13">
        <v>79</v>
      </c>
      <c r="I542" s="13" t="b">
        <v>1</v>
      </c>
      <c r="J542" s="4">
        <v>0.164556962025316</v>
      </c>
      <c r="K542">
        <f t="shared" si="40"/>
        <v>8.1051411217925701E-4</v>
      </c>
      <c r="L542">
        <f t="shared" si="41"/>
        <v>2.8469529539127566E-2</v>
      </c>
      <c r="M542">
        <f t="shared" si="42"/>
        <v>4.6848592912488267E-3</v>
      </c>
      <c r="N542">
        <f t="shared" si="43"/>
        <v>2.8469529539127566E-2</v>
      </c>
      <c r="O542">
        <f t="shared" si="44"/>
        <v>0.45551247262604105</v>
      </c>
      <c r="Q542" s="7">
        <v>516</v>
      </c>
      <c r="R542" s="7">
        <v>4.654884336944041E-3</v>
      </c>
      <c r="S542" s="7">
        <v>-1.2505601656222221E-4</v>
      </c>
      <c r="U542" s="7">
        <v>51.293532338308459</v>
      </c>
      <c r="V542" s="7">
        <v>5.2305952003104507E-3</v>
      </c>
    </row>
    <row r="543" spans="1:22" x14ac:dyDescent="0.35">
      <c r="A543" s="24">
        <v>2015</v>
      </c>
      <c r="B543" s="17" t="s">
        <v>52</v>
      </c>
      <c r="C543" s="17" t="s">
        <v>61</v>
      </c>
      <c r="D543" s="17">
        <v>1997</v>
      </c>
      <c r="E543" s="17">
        <v>18</v>
      </c>
      <c r="F543" s="17">
        <v>127</v>
      </c>
      <c r="G543" s="17">
        <v>25</v>
      </c>
      <c r="H543" s="17">
        <v>152</v>
      </c>
      <c r="I543" s="17" t="b">
        <v>1</v>
      </c>
      <c r="J543" s="25">
        <v>0.16447368421052599</v>
      </c>
      <c r="K543">
        <f t="shared" si="40"/>
        <v>1.5594701905221147E-3</v>
      </c>
      <c r="L543">
        <f t="shared" si="41"/>
        <v>3.9490127760265788E-2</v>
      </c>
      <c r="M543">
        <f t="shared" si="42"/>
        <v>6.495086802675281E-3</v>
      </c>
      <c r="N543">
        <f t="shared" si="43"/>
        <v>3.9490127760265788E-2</v>
      </c>
      <c r="O543">
        <f t="shared" si="44"/>
        <v>0.71082229968478416</v>
      </c>
      <c r="Q543" s="7">
        <v>517</v>
      </c>
      <c r="R543" s="7">
        <v>4.5055279458419556E-3</v>
      </c>
      <c r="S543" s="7">
        <v>-1.6854751842603974E-4</v>
      </c>
      <c r="U543" s="7">
        <v>51.39303482587065</v>
      </c>
      <c r="V543" s="7">
        <v>5.241391073922826E-3</v>
      </c>
    </row>
    <row r="544" spans="1:22" x14ac:dyDescent="0.35">
      <c r="A544" s="3">
        <v>2013</v>
      </c>
      <c r="B544" s="13" t="s">
        <v>98</v>
      </c>
      <c r="C544" s="13" t="s">
        <v>277</v>
      </c>
      <c r="D544" s="13">
        <v>1994</v>
      </c>
      <c r="E544" s="14">
        <v>19</v>
      </c>
      <c r="F544" s="13">
        <v>61</v>
      </c>
      <c r="G544" s="13">
        <v>12</v>
      </c>
      <c r="H544" s="13">
        <v>73</v>
      </c>
      <c r="I544" s="13" t="b">
        <v>1</v>
      </c>
      <c r="J544" s="4">
        <v>0.164383561643836</v>
      </c>
      <c r="K544">
        <f t="shared" si="40"/>
        <v>7.4895607834285776E-4</v>
      </c>
      <c r="L544">
        <f t="shared" si="41"/>
        <v>2.7367061923832047E-2</v>
      </c>
      <c r="M544">
        <f t="shared" si="42"/>
        <v>4.4986951107669221E-3</v>
      </c>
      <c r="N544">
        <f t="shared" si="43"/>
        <v>2.7367061923832047E-2</v>
      </c>
      <c r="O544">
        <f t="shared" si="44"/>
        <v>0.51997417655280886</v>
      </c>
      <c r="Q544" s="7">
        <v>518</v>
      </c>
      <c r="R544" s="7">
        <v>4.4762386469331499E-3</v>
      </c>
      <c r="S544" s="7">
        <v>-1.3925821951723399E-4</v>
      </c>
      <c r="U544" s="7">
        <v>51.492537313432841</v>
      </c>
      <c r="V544" s="7">
        <v>5.2461393510730182E-3</v>
      </c>
    </row>
    <row r="545" spans="1:22" x14ac:dyDescent="0.35">
      <c r="A545" s="24">
        <v>2016</v>
      </c>
      <c r="B545" s="17" t="s">
        <v>30</v>
      </c>
      <c r="C545" s="17" t="s">
        <v>40</v>
      </c>
      <c r="D545" s="17">
        <v>1999</v>
      </c>
      <c r="E545" s="17">
        <v>17</v>
      </c>
      <c r="F545" s="17">
        <v>117</v>
      </c>
      <c r="G545" s="17">
        <v>23</v>
      </c>
      <c r="H545" s="17">
        <v>140</v>
      </c>
      <c r="I545" s="17" t="b">
        <v>1</v>
      </c>
      <c r="J545" s="25">
        <v>0.16428571428571401</v>
      </c>
      <c r="K545">
        <f t="shared" si="40"/>
        <v>1.4363541228493162E-3</v>
      </c>
      <c r="L545">
        <f t="shared" si="41"/>
        <v>3.7899262827254518E-2</v>
      </c>
      <c r="M545">
        <f t="shared" si="42"/>
        <v>6.2263074644775176E-3</v>
      </c>
      <c r="N545">
        <f t="shared" si="43"/>
        <v>3.7899262827254518E-2</v>
      </c>
      <c r="O545">
        <f t="shared" si="44"/>
        <v>0.64428746806332682</v>
      </c>
      <c r="Q545" s="7">
        <v>519</v>
      </c>
      <c r="R545" s="7">
        <v>4.2586173401278089E-3</v>
      </c>
      <c r="S545" s="7">
        <v>-1.2346875229637434E-4</v>
      </c>
      <c r="U545" s="7">
        <v>51.592039800995032</v>
      </c>
      <c r="V545" s="7">
        <v>5.2461393510730182E-3</v>
      </c>
    </row>
    <row r="546" spans="1:22" x14ac:dyDescent="0.35">
      <c r="A546" s="5">
        <v>2016</v>
      </c>
      <c r="B546" s="14" t="s">
        <v>30</v>
      </c>
      <c r="C546" s="14" t="s">
        <v>75</v>
      </c>
      <c r="D546" s="14">
        <v>1997</v>
      </c>
      <c r="E546" s="14">
        <v>19</v>
      </c>
      <c r="F546" s="14">
        <v>56</v>
      </c>
      <c r="G546" s="14">
        <v>11</v>
      </c>
      <c r="H546" s="14">
        <v>67</v>
      </c>
      <c r="I546" s="14" t="b">
        <v>1</v>
      </c>
      <c r="J546" s="6">
        <v>0.164179104477612</v>
      </c>
      <c r="K546">
        <f t="shared" si="40"/>
        <v>6.873980445064585E-4</v>
      </c>
      <c r="L546">
        <f t="shared" si="41"/>
        <v>2.621827691719001E-2</v>
      </c>
      <c r="M546">
        <f t="shared" si="42"/>
        <v>4.3044932252103013E-3</v>
      </c>
      <c r="N546">
        <f t="shared" si="43"/>
        <v>2.621827691719001E-2</v>
      </c>
      <c r="O546">
        <f t="shared" si="44"/>
        <v>0.4981472614266102</v>
      </c>
      <c r="Q546" s="7">
        <v>520</v>
      </c>
      <c r="R546" s="7">
        <v>4.2958523411608454E-3</v>
      </c>
      <c r="S546" s="7">
        <v>-1.6070375332941089E-4</v>
      </c>
      <c r="U546" s="7">
        <v>51.691542288557216</v>
      </c>
      <c r="V546" s="7">
        <v>5.2484776292280573E-3</v>
      </c>
    </row>
    <row r="547" spans="1:22" x14ac:dyDescent="0.35">
      <c r="A547" s="24">
        <v>2013</v>
      </c>
      <c r="B547" s="17" t="s">
        <v>26</v>
      </c>
      <c r="C547" s="17" t="s">
        <v>88</v>
      </c>
      <c r="D547" s="17">
        <v>1994</v>
      </c>
      <c r="E547" s="17">
        <v>19</v>
      </c>
      <c r="F547" s="17">
        <v>77</v>
      </c>
      <c r="G547" s="17">
        <v>15</v>
      </c>
      <c r="H547" s="17">
        <v>92</v>
      </c>
      <c r="I547" s="17" t="b">
        <v>1</v>
      </c>
      <c r="J547" s="25">
        <v>0.16304347826087001</v>
      </c>
      <c r="K547">
        <f t="shared" si="40"/>
        <v>9.4388985215812212E-4</v>
      </c>
      <c r="L547">
        <f t="shared" si="41"/>
        <v>3.0722790435735524E-2</v>
      </c>
      <c r="M547">
        <f t="shared" si="42"/>
        <v>5.0091506145221098E-3</v>
      </c>
      <c r="N547">
        <f t="shared" si="43"/>
        <v>3.0722790435735524E-2</v>
      </c>
      <c r="O547">
        <f t="shared" si="44"/>
        <v>0.58373301827897495</v>
      </c>
      <c r="Q547" s="7">
        <v>521</v>
      </c>
      <c r="R547" s="7">
        <v>4.2493085898695493E-3</v>
      </c>
      <c r="S547" s="7">
        <v>-1.1416000203811477E-4</v>
      </c>
      <c r="U547" s="7">
        <v>51.791044776119406</v>
      </c>
      <c r="V547" s="7">
        <v>5.2685637249420452E-3</v>
      </c>
    </row>
    <row r="548" spans="1:22" x14ac:dyDescent="0.35">
      <c r="A548" s="5">
        <v>2015</v>
      </c>
      <c r="B548" s="14" t="s">
        <v>24</v>
      </c>
      <c r="C548" s="14" t="s">
        <v>71</v>
      </c>
      <c r="D548" s="14">
        <v>1999</v>
      </c>
      <c r="E548" s="14">
        <v>16</v>
      </c>
      <c r="F548" s="14">
        <v>77</v>
      </c>
      <c r="G548" s="14">
        <v>15</v>
      </c>
      <c r="H548" s="14">
        <v>92</v>
      </c>
      <c r="I548" s="14" t="b">
        <v>1</v>
      </c>
      <c r="J548" s="6">
        <v>0.16304347826087001</v>
      </c>
      <c r="K548">
        <f t="shared" si="40"/>
        <v>9.4388985215812212E-4</v>
      </c>
      <c r="L548">
        <f t="shared" si="41"/>
        <v>3.0722790435735524E-2</v>
      </c>
      <c r="M548">
        <f t="shared" si="42"/>
        <v>5.0091506145221098E-3</v>
      </c>
      <c r="N548">
        <f t="shared" si="43"/>
        <v>3.0722790435735524E-2</v>
      </c>
      <c r="O548">
        <f t="shared" si="44"/>
        <v>0.49156464697176838</v>
      </c>
      <c r="Q548" s="7">
        <v>522</v>
      </c>
      <c r="R548" s="7">
        <v>4.2679260903860676E-3</v>
      </c>
      <c r="S548" s="7">
        <v>-1.3277750255463305E-4</v>
      </c>
      <c r="U548" s="7">
        <v>51.890547263681597</v>
      </c>
      <c r="V548" s="7">
        <v>5.2797098477908927E-3</v>
      </c>
    </row>
    <row r="549" spans="1:22" x14ac:dyDescent="0.35">
      <c r="A549" s="24">
        <v>2015</v>
      </c>
      <c r="B549" s="17" t="s">
        <v>42</v>
      </c>
      <c r="C549" s="17" t="s">
        <v>66</v>
      </c>
      <c r="D549" s="17">
        <v>1994</v>
      </c>
      <c r="E549" s="17">
        <v>21</v>
      </c>
      <c r="F549" s="17">
        <v>134</v>
      </c>
      <c r="G549" s="17">
        <v>26</v>
      </c>
      <c r="H549" s="17">
        <v>160</v>
      </c>
      <c r="I549" s="17" t="b">
        <v>1</v>
      </c>
      <c r="J549" s="25">
        <v>0.16250000000000001</v>
      </c>
      <c r="K549">
        <f t="shared" si="40"/>
        <v>1.641547568970647E-3</v>
      </c>
      <c r="L549">
        <f t="shared" si="41"/>
        <v>4.0516016203109691E-2</v>
      </c>
      <c r="M549">
        <f t="shared" si="42"/>
        <v>6.5838526330053247E-3</v>
      </c>
      <c r="N549">
        <f t="shared" si="43"/>
        <v>4.0516016203109691E-2</v>
      </c>
      <c r="O549">
        <f t="shared" si="44"/>
        <v>0.85083634026530353</v>
      </c>
      <c r="Q549" s="7">
        <v>523</v>
      </c>
      <c r="R549" s="7">
        <v>4.0665723110547575E-3</v>
      </c>
      <c r="S549" s="7">
        <v>-1.43625910821908E-4</v>
      </c>
      <c r="U549" s="7">
        <v>51.990049751243788</v>
      </c>
      <c r="V549" s="7">
        <v>5.2797098477908927E-3</v>
      </c>
    </row>
    <row r="550" spans="1:22" x14ac:dyDescent="0.35">
      <c r="A550" s="5">
        <v>2014</v>
      </c>
      <c r="B550" s="14" t="s">
        <v>26</v>
      </c>
      <c r="C550" s="14" t="s">
        <v>35</v>
      </c>
      <c r="D550" s="14">
        <v>1993</v>
      </c>
      <c r="E550" s="14">
        <v>21</v>
      </c>
      <c r="F550" s="14">
        <v>67</v>
      </c>
      <c r="G550" s="14">
        <v>13</v>
      </c>
      <c r="H550" s="14">
        <v>80</v>
      </c>
      <c r="I550" s="14" t="b">
        <v>1</v>
      </c>
      <c r="J550" s="6">
        <v>0.16250000000000001</v>
      </c>
      <c r="K550">
        <f t="shared" si="40"/>
        <v>8.207737844853235E-4</v>
      </c>
      <c r="L550">
        <f t="shared" si="41"/>
        <v>2.8649149803882897E-2</v>
      </c>
      <c r="M550">
        <f t="shared" si="42"/>
        <v>4.6554868431309708E-3</v>
      </c>
      <c r="N550">
        <f t="shared" si="43"/>
        <v>2.8649149803882897E-2</v>
      </c>
      <c r="O550">
        <f t="shared" si="44"/>
        <v>0.60163214588154079</v>
      </c>
      <c r="Q550" s="7">
        <v>524</v>
      </c>
      <c r="R550" s="7">
        <v>4.0577412551590242E-3</v>
      </c>
      <c r="S550" s="7">
        <v>-1.3479485492617471E-4</v>
      </c>
      <c r="U550" s="7">
        <v>52.089552238805972</v>
      </c>
      <c r="V550" s="7">
        <v>5.2797098477908927E-3</v>
      </c>
    </row>
    <row r="551" spans="1:22" x14ac:dyDescent="0.35">
      <c r="A551" s="3">
        <v>2016</v>
      </c>
      <c r="B551" s="13" t="s">
        <v>30</v>
      </c>
      <c r="C551" s="13" t="s">
        <v>127</v>
      </c>
      <c r="D551" s="13">
        <v>2000</v>
      </c>
      <c r="E551" s="17">
        <v>16</v>
      </c>
      <c r="F551" s="13">
        <v>93</v>
      </c>
      <c r="G551" s="13">
        <v>18</v>
      </c>
      <c r="H551" s="13">
        <v>111</v>
      </c>
      <c r="I551" s="13" t="b">
        <v>1</v>
      </c>
      <c r="J551" s="4">
        <v>0.162162162162162</v>
      </c>
      <c r="K551">
        <f t="shared" si="40"/>
        <v>1.1388236259733864E-3</v>
      </c>
      <c r="L551">
        <f t="shared" si="41"/>
        <v>3.3746460939976894E-2</v>
      </c>
      <c r="M551">
        <f t="shared" si="42"/>
        <v>5.472399071347599E-3</v>
      </c>
      <c r="N551">
        <f t="shared" si="43"/>
        <v>3.3746460939976894E-2</v>
      </c>
      <c r="O551">
        <f t="shared" si="44"/>
        <v>0.5399433750396303</v>
      </c>
      <c r="Q551" s="7">
        <v>525</v>
      </c>
      <c r="R551" s="7">
        <v>4.0577412551590242E-3</v>
      </c>
      <c r="S551" s="7">
        <v>-1.3479485492617471E-4</v>
      </c>
      <c r="U551" s="7">
        <v>52.189054726368163</v>
      </c>
      <c r="V551" s="7">
        <v>5.2882776934754941E-3</v>
      </c>
    </row>
    <row r="552" spans="1:22" x14ac:dyDescent="0.35">
      <c r="A552" s="5">
        <v>2015</v>
      </c>
      <c r="B552" s="14" t="s">
        <v>42</v>
      </c>
      <c r="C552" s="14" t="s">
        <v>182</v>
      </c>
      <c r="D552" s="14">
        <v>1999</v>
      </c>
      <c r="E552" s="14">
        <v>16</v>
      </c>
      <c r="F552" s="14">
        <v>57</v>
      </c>
      <c r="G552" s="14">
        <v>11</v>
      </c>
      <c r="H552" s="14">
        <v>68</v>
      </c>
      <c r="I552" s="14" t="b">
        <v>1</v>
      </c>
      <c r="J552" s="6">
        <v>0.161764705882353</v>
      </c>
      <c r="K552">
        <f t="shared" si="40"/>
        <v>6.9765771681252499E-4</v>
      </c>
      <c r="L552">
        <f t="shared" si="41"/>
        <v>2.6413211028054218E-2</v>
      </c>
      <c r="M552">
        <f t="shared" si="42"/>
        <v>4.2727253133617131E-3</v>
      </c>
      <c r="N552">
        <f t="shared" si="43"/>
        <v>2.6413211028054218E-2</v>
      </c>
      <c r="O552">
        <f t="shared" si="44"/>
        <v>0.42261137644886748</v>
      </c>
      <c r="Q552" s="7">
        <v>526</v>
      </c>
      <c r="R552" s="7">
        <v>4.0577412551590242E-3</v>
      </c>
      <c r="S552" s="7">
        <v>-1.3479485492617471E-4</v>
      </c>
      <c r="U552" s="7">
        <v>52.288557213930353</v>
      </c>
      <c r="V552" s="7">
        <v>5.3058024712768076E-3</v>
      </c>
    </row>
    <row r="553" spans="1:22" x14ac:dyDescent="0.35">
      <c r="A553" s="24">
        <v>2014</v>
      </c>
      <c r="B553" s="17" t="s">
        <v>98</v>
      </c>
      <c r="C553" s="17" t="s">
        <v>277</v>
      </c>
      <c r="D553" s="17">
        <v>1993</v>
      </c>
      <c r="E553" s="17">
        <v>21</v>
      </c>
      <c r="F553" s="17">
        <v>47</v>
      </c>
      <c r="G553" s="17">
        <v>9</v>
      </c>
      <c r="H553" s="17">
        <v>56</v>
      </c>
      <c r="I553" s="17" t="b">
        <v>1</v>
      </c>
      <c r="J553" s="25">
        <v>0.160714285714286</v>
      </c>
      <c r="K553">
        <f t="shared" si="40"/>
        <v>5.7454164913972648E-4</v>
      </c>
      <c r="L553">
        <f t="shared" si="41"/>
        <v>2.3969598435095371E-2</v>
      </c>
      <c r="M553">
        <f t="shared" si="42"/>
        <v>3.85225689135462E-3</v>
      </c>
      <c r="N553">
        <f t="shared" si="43"/>
        <v>2.3969598435095371E-2</v>
      </c>
      <c r="O553">
        <f t="shared" si="44"/>
        <v>0.50336156713700275</v>
      </c>
      <c r="Q553" s="7">
        <v>527</v>
      </c>
      <c r="R553" s="7">
        <v>7.7895794051222886E-3</v>
      </c>
      <c r="S553" s="7">
        <v>-2.9660677064420864E-4</v>
      </c>
      <c r="U553" s="7">
        <v>52.388059701492544</v>
      </c>
      <c r="V553" s="7">
        <v>5.3058024712768076E-3</v>
      </c>
    </row>
    <row r="554" spans="1:22" x14ac:dyDescent="0.35">
      <c r="A554" s="3">
        <v>2017</v>
      </c>
      <c r="B554" s="13" t="s">
        <v>30</v>
      </c>
      <c r="C554" s="13" t="s">
        <v>194</v>
      </c>
      <c r="D554" s="13">
        <v>2001</v>
      </c>
      <c r="E554" s="14">
        <v>16</v>
      </c>
      <c r="F554" s="13">
        <v>47</v>
      </c>
      <c r="G554" s="13">
        <v>9</v>
      </c>
      <c r="H554" s="13">
        <v>56</v>
      </c>
      <c r="I554" s="13" t="b">
        <v>1</v>
      </c>
      <c r="J554" s="4">
        <v>0.160714285714286</v>
      </c>
      <c r="K554">
        <f t="shared" si="40"/>
        <v>5.7454164913972648E-4</v>
      </c>
      <c r="L554">
        <f t="shared" si="41"/>
        <v>2.3969598435095371E-2</v>
      </c>
      <c r="M554">
        <f t="shared" si="42"/>
        <v>3.85225689135462E-3</v>
      </c>
      <c r="N554">
        <f t="shared" si="43"/>
        <v>2.3969598435095371E-2</v>
      </c>
      <c r="O554">
        <f t="shared" si="44"/>
        <v>0.38351357496152594</v>
      </c>
      <c r="Q554" s="7">
        <v>528</v>
      </c>
      <c r="R554" s="7">
        <v>6.5243765704502592E-3</v>
      </c>
      <c r="S554" s="7">
        <v>-2.7571245427654434E-4</v>
      </c>
      <c r="U554" s="7">
        <v>52.487562189054728</v>
      </c>
      <c r="V554" s="7">
        <v>5.3058024712768076E-3</v>
      </c>
    </row>
    <row r="555" spans="1:22" x14ac:dyDescent="0.35">
      <c r="A555" s="24">
        <v>2014</v>
      </c>
      <c r="B555" s="17" t="s">
        <v>26</v>
      </c>
      <c r="C555" s="17" t="s">
        <v>27</v>
      </c>
      <c r="D555" s="17">
        <v>1997</v>
      </c>
      <c r="E555" s="17">
        <v>17</v>
      </c>
      <c r="F555" s="17">
        <v>230</v>
      </c>
      <c r="G555" s="17">
        <v>44</v>
      </c>
      <c r="H555" s="17">
        <v>274</v>
      </c>
      <c r="I555" s="17" t="b">
        <v>1</v>
      </c>
      <c r="J555" s="25">
        <v>0.160583941605839</v>
      </c>
      <c r="K555">
        <f t="shared" si="40"/>
        <v>2.8111502118622332E-3</v>
      </c>
      <c r="L555">
        <f t="shared" si="41"/>
        <v>5.3020281137148198E-2</v>
      </c>
      <c r="M555">
        <f t="shared" si="42"/>
        <v>8.5142057300529733E-3</v>
      </c>
      <c r="N555">
        <f t="shared" si="43"/>
        <v>5.3020281137148198E-2</v>
      </c>
      <c r="O555">
        <f t="shared" si="44"/>
        <v>0.90134477933151935</v>
      </c>
      <c r="Q555" s="7">
        <v>529</v>
      </c>
      <c r="R555" s="7">
        <v>6.3681500954736797E-3</v>
      </c>
      <c r="S555" s="7">
        <v>-2.5783501792746733E-4</v>
      </c>
      <c r="U555" s="7">
        <v>52.587064676616919</v>
      </c>
      <c r="V555" s="7">
        <v>5.3058024712768076E-3</v>
      </c>
    </row>
    <row r="556" spans="1:22" x14ac:dyDescent="0.35">
      <c r="A556" s="3">
        <v>2014</v>
      </c>
      <c r="B556" s="13" t="s">
        <v>67</v>
      </c>
      <c r="C556" s="13" t="s">
        <v>138</v>
      </c>
      <c r="D556" s="13">
        <v>1993</v>
      </c>
      <c r="E556" s="14">
        <v>21</v>
      </c>
      <c r="F556" s="13">
        <v>68</v>
      </c>
      <c r="G556" s="13">
        <v>13</v>
      </c>
      <c r="H556" s="13">
        <v>81</v>
      </c>
      <c r="I556" s="13" t="b">
        <v>1</v>
      </c>
      <c r="J556" s="4">
        <v>0.16049382716049401</v>
      </c>
      <c r="K556">
        <f t="shared" si="40"/>
        <v>8.310334567913901E-4</v>
      </c>
      <c r="L556">
        <f t="shared" si="41"/>
        <v>2.882765090657562E-2</v>
      </c>
      <c r="M556">
        <f t="shared" si="42"/>
        <v>4.6266600220430058E-3</v>
      </c>
      <c r="N556">
        <f t="shared" si="43"/>
        <v>2.882765090657562E-2</v>
      </c>
      <c r="O556">
        <f t="shared" si="44"/>
        <v>0.60538066903808807</v>
      </c>
      <c r="Q556" s="7">
        <v>530</v>
      </c>
      <c r="R556" s="7">
        <v>6.2499361487488459E-3</v>
      </c>
      <c r="S556" s="7">
        <v>-2.811752893529789E-4</v>
      </c>
      <c r="U556" s="7">
        <v>52.68656716417911</v>
      </c>
      <c r="V556" s="7">
        <v>5.3142900378081127E-3</v>
      </c>
    </row>
    <row r="557" spans="1:22" x14ac:dyDescent="0.35">
      <c r="A557" s="24">
        <v>2015</v>
      </c>
      <c r="B557" s="17" t="s">
        <v>52</v>
      </c>
      <c r="C557" s="17" t="s">
        <v>53</v>
      </c>
      <c r="D557" s="17">
        <v>1999</v>
      </c>
      <c r="E557" s="17">
        <v>16</v>
      </c>
      <c r="F557" s="17">
        <v>68</v>
      </c>
      <c r="G557" s="17">
        <v>13</v>
      </c>
      <c r="H557" s="17">
        <v>81</v>
      </c>
      <c r="I557" s="17" t="b">
        <v>1</v>
      </c>
      <c r="J557" s="25">
        <v>0.16049382716049401</v>
      </c>
      <c r="K557">
        <f t="shared" si="40"/>
        <v>8.310334567913901E-4</v>
      </c>
      <c r="L557">
        <f t="shared" si="41"/>
        <v>2.882765090657562E-2</v>
      </c>
      <c r="M557">
        <f t="shared" si="42"/>
        <v>4.6266600220430058E-3</v>
      </c>
      <c r="N557">
        <f t="shared" si="43"/>
        <v>2.882765090657562E-2</v>
      </c>
      <c r="O557">
        <f t="shared" si="44"/>
        <v>0.46124241450520992</v>
      </c>
      <c r="Q557" s="7">
        <v>531</v>
      </c>
      <c r="R557" s="7">
        <v>6.2093068928165658E-3</v>
      </c>
      <c r="S557" s="7">
        <v>-2.4054603342069884E-4</v>
      </c>
      <c r="U557" s="7">
        <v>52.7860696517413</v>
      </c>
      <c r="V557" s="7">
        <v>5.3218864758483361E-3</v>
      </c>
    </row>
    <row r="558" spans="1:22" x14ac:dyDescent="0.35">
      <c r="A558" s="5">
        <v>2014</v>
      </c>
      <c r="B558" s="14" t="s">
        <v>30</v>
      </c>
      <c r="C558" s="14" t="s">
        <v>194</v>
      </c>
      <c r="D558" s="14">
        <v>1995</v>
      </c>
      <c r="E558" s="14">
        <v>19</v>
      </c>
      <c r="F558" s="14">
        <v>42</v>
      </c>
      <c r="G558" s="14">
        <v>8</v>
      </c>
      <c r="H558" s="14">
        <v>50</v>
      </c>
      <c r="I558" s="14" t="b">
        <v>1</v>
      </c>
      <c r="J558" s="6">
        <v>0.16</v>
      </c>
      <c r="K558">
        <f t="shared" si="40"/>
        <v>5.1298361530332723E-4</v>
      </c>
      <c r="L558">
        <f t="shared" si="41"/>
        <v>2.2649141601909048E-2</v>
      </c>
      <c r="M558">
        <f t="shared" si="42"/>
        <v>3.6238626563054478E-3</v>
      </c>
      <c r="N558">
        <f t="shared" si="43"/>
        <v>2.2649141601909048E-2</v>
      </c>
      <c r="O558">
        <f t="shared" si="44"/>
        <v>0.4303336904362719</v>
      </c>
      <c r="Q558" s="7">
        <v>532</v>
      </c>
      <c r="R558" s="7">
        <v>5.7399253186350488E-3</v>
      </c>
      <c r="S558" s="7">
        <v>-2.1754896273555504E-4</v>
      </c>
      <c r="U558" s="7">
        <v>52.885572139303484</v>
      </c>
      <c r="V558" s="7">
        <v>5.3302345381966388E-3</v>
      </c>
    </row>
    <row r="559" spans="1:22" x14ac:dyDescent="0.35">
      <c r="A559" s="3">
        <v>2016</v>
      </c>
      <c r="B559" s="13" t="s">
        <v>26</v>
      </c>
      <c r="C559" s="13" t="s">
        <v>110</v>
      </c>
      <c r="D559" s="13">
        <v>1997</v>
      </c>
      <c r="E559" s="17">
        <v>19</v>
      </c>
      <c r="F559" s="13">
        <v>42</v>
      </c>
      <c r="G559" s="13">
        <v>8</v>
      </c>
      <c r="H559" s="13">
        <v>50</v>
      </c>
      <c r="I559" s="13" t="b">
        <v>1</v>
      </c>
      <c r="J559" s="4">
        <v>0.16</v>
      </c>
      <c r="K559">
        <f t="shared" si="40"/>
        <v>5.1298361530332723E-4</v>
      </c>
      <c r="L559">
        <f t="shared" si="41"/>
        <v>2.2649141601909048E-2</v>
      </c>
      <c r="M559">
        <f t="shared" si="42"/>
        <v>3.6238626563054478E-3</v>
      </c>
      <c r="N559">
        <f t="shared" si="43"/>
        <v>2.2649141601909048E-2</v>
      </c>
      <c r="O559">
        <f t="shared" si="44"/>
        <v>0.4303336904362719</v>
      </c>
      <c r="Q559" s="7">
        <v>533</v>
      </c>
      <c r="R559" s="7">
        <v>5.5797097145410656E-3</v>
      </c>
      <c r="S559" s="7">
        <v>-2.1437211673971685E-4</v>
      </c>
      <c r="U559" s="7">
        <v>52.985074626865675</v>
      </c>
      <c r="V559" s="7">
        <v>5.3302345381966388E-3</v>
      </c>
    </row>
    <row r="560" spans="1:22" x14ac:dyDescent="0.35">
      <c r="A560" s="3">
        <v>2017</v>
      </c>
      <c r="B560" s="13" t="s">
        <v>26</v>
      </c>
      <c r="C560" s="13" t="s">
        <v>35</v>
      </c>
      <c r="D560" s="13">
        <v>2001</v>
      </c>
      <c r="E560" s="14">
        <v>16</v>
      </c>
      <c r="F560" s="13">
        <v>132</v>
      </c>
      <c r="G560" s="13">
        <v>25</v>
      </c>
      <c r="H560" s="13">
        <v>157</v>
      </c>
      <c r="I560" s="13" t="b">
        <v>1</v>
      </c>
      <c r="J560" s="4">
        <v>0.15923566878980899</v>
      </c>
      <c r="K560">
        <f t="shared" si="40"/>
        <v>1.6107685520524474E-3</v>
      </c>
      <c r="L560">
        <f t="shared" si="41"/>
        <v>4.0134381171913529E-2</v>
      </c>
      <c r="M560">
        <f t="shared" si="42"/>
        <v>6.3908250273747684E-3</v>
      </c>
      <c r="N560">
        <f t="shared" si="43"/>
        <v>4.0134381171913529E-2</v>
      </c>
      <c r="O560">
        <f t="shared" si="44"/>
        <v>0.64215009875061646</v>
      </c>
      <c r="Q560" s="7">
        <v>534</v>
      </c>
      <c r="R560" s="7">
        <v>7.4332195206895995E-3</v>
      </c>
      <c r="S560" s="7">
        <v>-3.1039400887494187E-4</v>
      </c>
      <c r="U560" s="7">
        <v>53.084577114427866</v>
      </c>
      <c r="V560" s="7">
        <v>5.3302345381966388E-3</v>
      </c>
    </row>
    <row r="561" spans="1:22" x14ac:dyDescent="0.35">
      <c r="A561" s="24">
        <v>2013</v>
      </c>
      <c r="B561" s="17" t="s">
        <v>102</v>
      </c>
      <c r="C561" s="17" t="s">
        <v>184</v>
      </c>
      <c r="D561" s="17">
        <v>1997</v>
      </c>
      <c r="E561" s="17">
        <v>16</v>
      </c>
      <c r="F561" s="17">
        <v>74</v>
      </c>
      <c r="G561" s="17">
        <v>14</v>
      </c>
      <c r="H561" s="17">
        <v>88</v>
      </c>
      <c r="I561" s="17" t="b">
        <v>1</v>
      </c>
      <c r="J561" s="25">
        <v>0.15909090909090901</v>
      </c>
      <c r="K561">
        <f t="shared" si="40"/>
        <v>9.0285116293385584E-4</v>
      </c>
      <c r="L561">
        <f t="shared" si="41"/>
        <v>3.0047481806864545E-2</v>
      </c>
      <c r="M561">
        <f t="shared" si="42"/>
        <v>4.7802811965466296E-3</v>
      </c>
      <c r="N561">
        <f t="shared" si="43"/>
        <v>3.0047481806864545E-2</v>
      </c>
      <c r="O561">
        <f t="shared" si="44"/>
        <v>0.48075970890983272</v>
      </c>
      <c r="Q561" s="7">
        <v>535</v>
      </c>
      <c r="R561" s="7">
        <v>5.2790079435130477E-3</v>
      </c>
      <c r="S561" s="7">
        <v>-2.4240972290036269E-4</v>
      </c>
      <c r="U561" s="7">
        <v>53.184079601990057</v>
      </c>
      <c r="V561" s="7">
        <v>5.3384538715880725E-3</v>
      </c>
    </row>
    <row r="562" spans="1:22" x14ac:dyDescent="0.35">
      <c r="A562" s="3">
        <v>2017</v>
      </c>
      <c r="B562" s="13" t="s">
        <v>52</v>
      </c>
      <c r="C562" s="13" t="s">
        <v>165</v>
      </c>
      <c r="D562" s="13">
        <v>2001</v>
      </c>
      <c r="E562" s="14">
        <v>16</v>
      </c>
      <c r="F562" s="13">
        <v>74</v>
      </c>
      <c r="G562" s="13">
        <v>14</v>
      </c>
      <c r="H562" s="13">
        <v>88</v>
      </c>
      <c r="I562" s="13" t="b">
        <v>1</v>
      </c>
      <c r="J562" s="4">
        <v>0.15909090909090901</v>
      </c>
      <c r="K562">
        <f t="shared" si="40"/>
        <v>9.0285116293385584E-4</v>
      </c>
      <c r="L562">
        <f t="shared" si="41"/>
        <v>3.0047481806864545E-2</v>
      </c>
      <c r="M562">
        <f t="shared" si="42"/>
        <v>4.7802811965466296E-3</v>
      </c>
      <c r="N562">
        <f t="shared" si="43"/>
        <v>3.0047481806864545E-2</v>
      </c>
      <c r="O562">
        <f t="shared" si="44"/>
        <v>0.48075970890983272</v>
      </c>
      <c r="Q562" s="7">
        <v>536</v>
      </c>
      <c r="R562" s="7">
        <v>5.2904719507056545E-3</v>
      </c>
      <c r="S562" s="7">
        <v>-2.5387373009296953E-4</v>
      </c>
      <c r="U562" s="7">
        <v>53.28358208955224</v>
      </c>
      <c r="V562" s="7">
        <v>5.3384538715880725E-3</v>
      </c>
    </row>
    <row r="563" spans="1:22" x14ac:dyDescent="0.35">
      <c r="A563" s="3">
        <v>2015</v>
      </c>
      <c r="B563" s="13" t="s">
        <v>52</v>
      </c>
      <c r="C563" s="13" t="s">
        <v>131</v>
      </c>
      <c r="D563" s="13">
        <v>1999</v>
      </c>
      <c r="E563" s="17">
        <v>16</v>
      </c>
      <c r="F563" s="13">
        <v>69</v>
      </c>
      <c r="G563" s="13">
        <v>13</v>
      </c>
      <c r="H563" s="13">
        <v>82</v>
      </c>
      <c r="I563" s="13" t="b">
        <v>1</v>
      </c>
      <c r="J563" s="4">
        <v>0.15853658536585399</v>
      </c>
      <c r="K563">
        <f t="shared" si="40"/>
        <v>8.4129312909745659E-4</v>
      </c>
      <c r="L563">
        <f t="shared" si="41"/>
        <v>2.9005053509646498E-2</v>
      </c>
      <c r="M563">
        <f t="shared" si="42"/>
        <v>4.5983621417732346E-3</v>
      </c>
      <c r="N563">
        <f t="shared" si="43"/>
        <v>2.9005053509646498E-2</v>
      </c>
      <c r="O563">
        <f t="shared" si="44"/>
        <v>0.46408085615434397</v>
      </c>
      <c r="Q563" s="7">
        <v>537</v>
      </c>
      <c r="R563" s="7">
        <v>7.3256101762194737E-3</v>
      </c>
      <c r="S563" s="7">
        <v>-3.2383101538781874E-4</v>
      </c>
      <c r="U563" s="7">
        <v>53.383084577114431</v>
      </c>
      <c r="V563" s="7">
        <v>5.3653375978013488E-3</v>
      </c>
    </row>
    <row r="564" spans="1:22" x14ac:dyDescent="0.35">
      <c r="A564" s="5">
        <v>2015</v>
      </c>
      <c r="B564" s="14" t="s">
        <v>26</v>
      </c>
      <c r="C564" s="14" t="s">
        <v>88</v>
      </c>
      <c r="D564" s="14">
        <v>1996</v>
      </c>
      <c r="E564" s="14">
        <v>19</v>
      </c>
      <c r="F564" s="14">
        <v>69</v>
      </c>
      <c r="G564" s="14">
        <v>13</v>
      </c>
      <c r="H564" s="14">
        <v>82</v>
      </c>
      <c r="I564" s="14" t="b">
        <v>1</v>
      </c>
      <c r="J564" s="6">
        <v>0.15853658536585399</v>
      </c>
      <c r="K564">
        <f t="shared" si="40"/>
        <v>8.4129312909745659E-4</v>
      </c>
      <c r="L564">
        <f t="shared" si="41"/>
        <v>2.9005053509646498E-2</v>
      </c>
      <c r="M564">
        <f t="shared" si="42"/>
        <v>4.5983621417732346E-3</v>
      </c>
      <c r="N564">
        <f t="shared" si="43"/>
        <v>2.9005053509646498E-2</v>
      </c>
      <c r="O564">
        <f t="shared" si="44"/>
        <v>0.55109601668328345</v>
      </c>
      <c r="Q564" s="7">
        <v>538</v>
      </c>
      <c r="R564" s="7">
        <v>6.9711152613899409E-3</v>
      </c>
      <c r="S564" s="7">
        <v>-3.4572371389624424E-4</v>
      </c>
      <c r="U564" s="7">
        <v>53.482587064676622</v>
      </c>
      <c r="V564" s="7">
        <v>5.3763846161310079E-3</v>
      </c>
    </row>
    <row r="565" spans="1:22" x14ac:dyDescent="0.35">
      <c r="A565" s="3">
        <v>2016</v>
      </c>
      <c r="B565" s="13" t="s">
        <v>52</v>
      </c>
      <c r="C565" s="13" t="s">
        <v>131</v>
      </c>
      <c r="D565" s="13">
        <v>1999</v>
      </c>
      <c r="E565" s="17">
        <v>17</v>
      </c>
      <c r="F565" s="13">
        <v>69</v>
      </c>
      <c r="G565" s="13">
        <v>13</v>
      </c>
      <c r="H565" s="13">
        <v>82</v>
      </c>
      <c r="I565" s="13" t="b">
        <v>1</v>
      </c>
      <c r="J565" s="4">
        <v>0.15853658536585399</v>
      </c>
      <c r="K565">
        <f t="shared" si="40"/>
        <v>8.4129312909745659E-4</v>
      </c>
      <c r="L565">
        <f t="shared" si="41"/>
        <v>2.9005053509646498E-2</v>
      </c>
      <c r="M565">
        <f t="shared" si="42"/>
        <v>4.5983621417732346E-3</v>
      </c>
      <c r="N565">
        <f t="shared" si="43"/>
        <v>2.9005053509646498E-2</v>
      </c>
      <c r="O565">
        <f t="shared" si="44"/>
        <v>0.49308590966399046</v>
      </c>
      <c r="Q565" s="7">
        <v>539</v>
      </c>
      <c r="R565" s="7">
        <v>4.9079600186494902E-3</v>
      </c>
      <c r="S565" s="7">
        <v>-2.2310072740066352E-4</v>
      </c>
      <c r="U565" s="7">
        <v>53.582089552238813</v>
      </c>
      <c r="V565" s="7">
        <v>5.3791711304533993E-3</v>
      </c>
    </row>
    <row r="566" spans="1:22" x14ac:dyDescent="0.35">
      <c r="A566" s="5">
        <v>2015</v>
      </c>
      <c r="B566" s="14" t="s">
        <v>67</v>
      </c>
      <c r="C566" s="14" t="s">
        <v>145</v>
      </c>
      <c r="D566" s="14">
        <v>1998</v>
      </c>
      <c r="E566" s="14">
        <v>17</v>
      </c>
      <c r="F566" s="14">
        <v>85</v>
      </c>
      <c r="G566" s="14">
        <v>16</v>
      </c>
      <c r="H566" s="14">
        <v>101</v>
      </c>
      <c r="I566" s="14" t="b">
        <v>1</v>
      </c>
      <c r="J566" s="6">
        <v>0.158415841584158</v>
      </c>
      <c r="K566">
        <f t="shared" si="40"/>
        <v>1.0362269029127211E-3</v>
      </c>
      <c r="L566">
        <f t="shared" si="41"/>
        <v>3.219047845113087E-2</v>
      </c>
      <c r="M566">
        <f t="shared" si="42"/>
        <v>5.0994817348325996E-3</v>
      </c>
      <c r="N566">
        <f t="shared" si="43"/>
        <v>3.219047845113087E-2</v>
      </c>
      <c r="O566">
        <f t="shared" si="44"/>
        <v>0.5472381336692248</v>
      </c>
      <c r="Q566" s="7">
        <v>540</v>
      </c>
      <c r="R566" s="7">
        <v>4.8759157359809374E-3</v>
      </c>
      <c r="S566" s="7">
        <v>-1.9105644473211073E-4</v>
      </c>
      <c r="U566" s="7">
        <v>53.681592039800996</v>
      </c>
      <c r="V566" s="7">
        <v>5.3822380578386255E-3</v>
      </c>
    </row>
    <row r="567" spans="1:22" x14ac:dyDescent="0.35">
      <c r="A567" s="24">
        <v>2014</v>
      </c>
      <c r="B567" s="17" t="s">
        <v>67</v>
      </c>
      <c r="C567" s="17" t="s">
        <v>145</v>
      </c>
      <c r="D567" s="17">
        <v>1998</v>
      </c>
      <c r="E567" s="17">
        <v>16</v>
      </c>
      <c r="F567" s="17">
        <v>101</v>
      </c>
      <c r="G567" s="17">
        <v>19</v>
      </c>
      <c r="H567" s="17">
        <v>120</v>
      </c>
      <c r="I567" s="17" t="b">
        <v>1</v>
      </c>
      <c r="J567" s="25">
        <v>0.15833333333333299</v>
      </c>
      <c r="K567">
        <f t="shared" si="40"/>
        <v>1.2311606767279853E-3</v>
      </c>
      <c r="L567">
        <f t="shared" si="41"/>
        <v>3.508789929203493E-2</v>
      </c>
      <c r="M567">
        <f t="shared" si="42"/>
        <v>5.555584054572185E-3</v>
      </c>
      <c r="N567">
        <f t="shared" si="43"/>
        <v>3.508789929203493E-2</v>
      </c>
      <c r="O567">
        <f t="shared" si="44"/>
        <v>0.56140638867255888</v>
      </c>
      <c r="Q567" s="7">
        <v>541</v>
      </c>
      <c r="R567" s="7">
        <v>6.7930225883815415E-3</v>
      </c>
      <c r="S567" s="7">
        <v>-2.9793578570626051E-4</v>
      </c>
      <c r="U567" s="7">
        <v>53.781094527363187</v>
      </c>
      <c r="V567" s="7">
        <v>5.3822380578386489E-3</v>
      </c>
    </row>
    <row r="568" spans="1:22" x14ac:dyDescent="0.35">
      <c r="A568" s="3">
        <v>2016</v>
      </c>
      <c r="B568" s="13" t="s">
        <v>98</v>
      </c>
      <c r="C568" s="13" t="s">
        <v>277</v>
      </c>
      <c r="D568" s="13">
        <v>1995</v>
      </c>
      <c r="E568" s="14">
        <v>21</v>
      </c>
      <c r="F568" s="13">
        <v>48</v>
      </c>
      <c r="G568" s="13">
        <v>9</v>
      </c>
      <c r="H568" s="13">
        <v>57</v>
      </c>
      <c r="I568" s="13" t="b">
        <v>1</v>
      </c>
      <c r="J568" s="4">
        <v>0.157894736842105</v>
      </c>
      <c r="K568">
        <f t="shared" si="40"/>
        <v>5.8480132144579297E-4</v>
      </c>
      <c r="L568">
        <f t="shared" si="41"/>
        <v>2.4182665722492072E-2</v>
      </c>
      <c r="M568">
        <f t="shared" si="42"/>
        <v>3.8183156403934788E-3</v>
      </c>
      <c r="N568">
        <f t="shared" si="43"/>
        <v>2.4182665722492072E-2</v>
      </c>
      <c r="O568">
        <f t="shared" si="44"/>
        <v>0.50783598017233356</v>
      </c>
      <c r="Q568" s="7">
        <v>542</v>
      </c>
      <c r="R568" s="7">
        <v>4.7179018383662601E-3</v>
      </c>
      <c r="S568" s="7">
        <v>-2.1920672759933799E-4</v>
      </c>
      <c r="U568" s="7">
        <v>53.880597014925378</v>
      </c>
      <c r="V568" s="7">
        <v>5.3915741239322044E-3</v>
      </c>
    </row>
    <row r="569" spans="1:22" x14ac:dyDescent="0.35">
      <c r="A569" s="3">
        <v>2014</v>
      </c>
      <c r="B569" s="13" t="s">
        <v>33</v>
      </c>
      <c r="C569" s="13" t="s">
        <v>198</v>
      </c>
      <c r="D569" s="13">
        <v>1995</v>
      </c>
      <c r="E569" s="17">
        <v>19</v>
      </c>
      <c r="F569" s="13">
        <v>75</v>
      </c>
      <c r="G569" s="13">
        <v>14</v>
      </c>
      <c r="H569" s="13">
        <v>89</v>
      </c>
      <c r="I569" s="13" t="b">
        <v>1</v>
      </c>
      <c r="J569" s="4">
        <v>0.15730337078651699</v>
      </c>
      <c r="K569">
        <f t="shared" si="40"/>
        <v>9.1311083523992244E-4</v>
      </c>
      <c r="L569">
        <f t="shared" si="41"/>
        <v>3.0217723859349871E-2</v>
      </c>
      <c r="M569">
        <f t="shared" si="42"/>
        <v>4.7533498205718939E-3</v>
      </c>
      <c r="N569">
        <f t="shared" si="43"/>
        <v>3.0217723859349871E-2</v>
      </c>
      <c r="O569">
        <f t="shared" si="44"/>
        <v>0.57413675332764758</v>
      </c>
      <c r="Q569" s="7">
        <v>543</v>
      </c>
      <c r="R569" s="7">
        <v>6.5051454389957273E-3</v>
      </c>
      <c r="S569" s="7">
        <v>-2.7883797451820971E-4</v>
      </c>
      <c r="U569" s="7">
        <v>53.980099502487569</v>
      </c>
      <c r="V569" s="7">
        <v>5.3984643173173369E-3</v>
      </c>
    </row>
    <row r="570" spans="1:22" x14ac:dyDescent="0.35">
      <c r="A570" s="3">
        <v>2013</v>
      </c>
      <c r="B570" s="13" t="s">
        <v>106</v>
      </c>
      <c r="C570" s="13" t="s">
        <v>281</v>
      </c>
      <c r="D570" s="13">
        <v>1994</v>
      </c>
      <c r="E570" s="14">
        <v>19</v>
      </c>
      <c r="F570" s="13">
        <v>59</v>
      </c>
      <c r="G570" s="13">
        <v>11</v>
      </c>
      <c r="H570" s="13">
        <v>70</v>
      </c>
      <c r="I570" s="13" t="b">
        <v>1</v>
      </c>
      <c r="J570" s="4">
        <v>0.157142857142857</v>
      </c>
      <c r="K570">
        <f t="shared" si="40"/>
        <v>7.1817706142465808E-4</v>
      </c>
      <c r="L570">
        <f t="shared" si="41"/>
        <v>2.6798825747122914E-2</v>
      </c>
      <c r="M570">
        <f t="shared" si="42"/>
        <v>4.2112440459764538E-3</v>
      </c>
      <c r="N570">
        <f t="shared" si="43"/>
        <v>2.6798825747122914E-2</v>
      </c>
      <c r="O570">
        <f t="shared" si="44"/>
        <v>0.50917768919533535</v>
      </c>
      <c r="Q570" s="7">
        <v>544</v>
      </c>
      <c r="R570" s="7">
        <v>4.5198588438420916E-3</v>
      </c>
      <c r="S570" s="7">
        <v>-2.1536561863179024E-4</v>
      </c>
      <c r="U570" s="7">
        <v>54.079601990049753</v>
      </c>
      <c r="V570" s="7">
        <v>5.4056068745178924E-3</v>
      </c>
    </row>
    <row r="571" spans="1:22" x14ac:dyDescent="0.35">
      <c r="A571" s="3">
        <v>2014</v>
      </c>
      <c r="B571" s="13" t="s">
        <v>30</v>
      </c>
      <c r="C571" s="13" t="s">
        <v>226</v>
      </c>
      <c r="D571" s="13">
        <v>1994</v>
      </c>
      <c r="E571" s="17">
        <v>20</v>
      </c>
      <c r="F571" s="13">
        <v>59</v>
      </c>
      <c r="G571" s="13">
        <v>11</v>
      </c>
      <c r="H571" s="13">
        <v>70</v>
      </c>
      <c r="I571" s="13" t="b">
        <v>1</v>
      </c>
      <c r="J571" s="4">
        <v>0.157142857142857</v>
      </c>
      <c r="K571">
        <f t="shared" si="40"/>
        <v>7.1817706142465808E-4</v>
      </c>
      <c r="L571">
        <f t="shared" si="41"/>
        <v>2.6798825747122914E-2</v>
      </c>
      <c r="M571">
        <f t="shared" si="42"/>
        <v>4.2112440459764538E-3</v>
      </c>
      <c r="N571">
        <f t="shared" si="43"/>
        <v>2.6798825747122914E-2</v>
      </c>
      <c r="O571">
        <f t="shared" si="44"/>
        <v>0.53597651494245824</v>
      </c>
      <c r="Q571" s="7">
        <v>545</v>
      </c>
      <c r="R571" s="7">
        <v>5.2964074068277585E-3</v>
      </c>
      <c r="S571" s="7">
        <v>-2.8725679230564866E-4</v>
      </c>
      <c r="U571" s="7">
        <v>54.179104477611943</v>
      </c>
      <c r="V571" s="7">
        <v>5.4056068745178924E-3</v>
      </c>
    </row>
    <row r="572" spans="1:22" x14ac:dyDescent="0.35">
      <c r="A572" s="3">
        <v>2016</v>
      </c>
      <c r="B572" s="13" t="s">
        <v>30</v>
      </c>
      <c r="C572" s="13" t="s">
        <v>56</v>
      </c>
      <c r="D572" s="13">
        <v>1998</v>
      </c>
      <c r="E572" s="14">
        <v>18</v>
      </c>
      <c r="F572" s="13">
        <v>59</v>
      </c>
      <c r="G572" s="13">
        <v>11</v>
      </c>
      <c r="H572" s="13">
        <v>70</v>
      </c>
      <c r="I572" s="13" t="b">
        <v>1</v>
      </c>
      <c r="J572" s="4">
        <v>0.157142857142857</v>
      </c>
      <c r="K572">
        <f t="shared" si="40"/>
        <v>7.1817706142465808E-4</v>
      </c>
      <c r="L572">
        <f t="shared" si="41"/>
        <v>2.6798825747122914E-2</v>
      </c>
      <c r="M572">
        <f t="shared" si="42"/>
        <v>4.2112440459764538E-3</v>
      </c>
      <c r="N572">
        <f t="shared" si="43"/>
        <v>2.6798825747122914E-2</v>
      </c>
      <c r="O572">
        <f t="shared" si="44"/>
        <v>0.48237886344821246</v>
      </c>
      <c r="Q572" s="7">
        <v>546</v>
      </c>
      <c r="R572" s="7">
        <v>5.2618269344059587E-3</v>
      </c>
      <c r="S572" s="7">
        <v>-2.5267631988384887E-4</v>
      </c>
      <c r="U572" s="7">
        <v>54.278606965174134</v>
      </c>
      <c r="V572" s="7">
        <v>5.4210584677346239E-3</v>
      </c>
    </row>
    <row r="573" spans="1:22" x14ac:dyDescent="0.35">
      <c r="A573" s="24">
        <v>2013</v>
      </c>
      <c r="B573" s="17" t="s">
        <v>30</v>
      </c>
      <c r="C573" s="17" t="s">
        <v>127</v>
      </c>
      <c r="D573" s="17">
        <v>1994</v>
      </c>
      <c r="E573" s="17">
        <v>19</v>
      </c>
      <c r="F573" s="17">
        <v>43</v>
      </c>
      <c r="G573" s="17">
        <v>8</v>
      </c>
      <c r="H573" s="17">
        <v>51</v>
      </c>
      <c r="I573" s="17" t="b">
        <v>1</v>
      </c>
      <c r="J573" s="25">
        <v>0.15686274509803899</v>
      </c>
      <c r="K573">
        <f t="shared" si="40"/>
        <v>5.2324328760939372E-4</v>
      </c>
      <c r="L573">
        <f t="shared" si="41"/>
        <v>2.287451174581424E-2</v>
      </c>
      <c r="M573">
        <f t="shared" si="42"/>
        <v>3.5881587052257581E-3</v>
      </c>
      <c r="N573">
        <f t="shared" si="43"/>
        <v>2.287451174581424E-2</v>
      </c>
      <c r="O573">
        <f t="shared" si="44"/>
        <v>0.43461572317047059</v>
      </c>
      <c r="Q573" s="7">
        <v>547</v>
      </c>
      <c r="R573" s="7">
        <v>7.0150974974563952E-3</v>
      </c>
      <c r="S573" s="7">
        <v>-4.3124486445107052E-4</v>
      </c>
      <c r="U573" s="7">
        <v>54.378109452736325</v>
      </c>
      <c r="V573" s="7">
        <v>5.4210584677346239E-3</v>
      </c>
    </row>
    <row r="574" spans="1:22" x14ac:dyDescent="0.35">
      <c r="A574" s="5">
        <v>2013</v>
      </c>
      <c r="B574" s="14" t="s">
        <v>33</v>
      </c>
      <c r="C574" s="14" t="s">
        <v>198</v>
      </c>
      <c r="D574" s="14">
        <v>1996</v>
      </c>
      <c r="E574" s="14">
        <v>17</v>
      </c>
      <c r="F574" s="14">
        <v>43</v>
      </c>
      <c r="G574" s="14">
        <v>8</v>
      </c>
      <c r="H574" s="14">
        <v>51</v>
      </c>
      <c r="I574" s="14" t="b">
        <v>1</v>
      </c>
      <c r="J574" s="6">
        <v>0.15686274509803899</v>
      </c>
      <c r="K574">
        <f t="shared" si="40"/>
        <v>5.2324328760939372E-4</v>
      </c>
      <c r="L574">
        <f t="shared" si="41"/>
        <v>2.287451174581424E-2</v>
      </c>
      <c r="M574">
        <f t="shared" si="42"/>
        <v>3.5881587052257581E-3</v>
      </c>
      <c r="N574">
        <f t="shared" si="43"/>
        <v>2.287451174581424E-2</v>
      </c>
      <c r="O574">
        <f t="shared" si="44"/>
        <v>0.38886669967884208</v>
      </c>
      <c r="Q574" s="7">
        <v>548</v>
      </c>
      <c r="R574" s="7">
        <v>4.9604230111361955E-3</v>
      </c>
      <c r="S574" s="7">
        <v>-3.0493616800522476E-4</v>
      </c>
      <c r="U574" s="7">
        <v>54.477611940298509</v>
      </c>
      <c r="V574" s="7">
        <v>5.4210584677346239E-3</v>
      </c>
    </row>
    <row r="575" spans="1:22" x14ac:dyDescent="0.35">
      <c r="A575" s="24">
        <v>2016</v>
      </c>
      <c r="B575" s="17" t="s">
        <v>102</v>
      </c>
      <c r="C575" s="17" t="s">
        <v>103</v>
      </c>
      <c r="D575" s="17">
        <v>1999</v>
      </c>
      <c r="E575" s="17">
        <v>17</v>
      </c>
      <c r="F575" s="17">
        <v>43</v>
      </c>
      <c r="G575" s="17">
        <v>8</v>
      </c>
      <c r="H575" s="17">
        <v>51</v>
      </c>
      <c r="I575" s="17" t="b">
        <v>1</v>
      </c>
      <c r="J575" s="25">
        <v>0.15686274509803899</v>
      </c>
      <c r="K575">
        <f t="shared" si="40"/>
        <v>5.2324328760939372E-4</v>
      </c>
      <c r="L575">
        <f t="shared" si="41"/>
        <v>2.287451174581424E-2</v>
      </c>
      <c r="M575">
        <f t="shared" si="42"/>
        <v>3.5881587052257581E-3</v>
      </c>
      <c r="N575">
        <f t="shared" si="43"/>
        <v>2.287451174581424E-2</v>
      </c>
      <c r="O575">
        <f t="shared" si="44"/>
        <v>0.38886669967884208</v>
      </c>
      <c r="Q575" s="7">
        <v>549</v>
      </c>
      <c r="R575" s="7">
        <v>5.7796845467626866E-3</v>
      </c>
      <c r="S575" s="7">
        <v>-3.0728547541508753E-4</v>
      </c>
      <c r="U575" s="7">
        <v>54.5771144278607</v>
      </c>
      <c r="V575" s="7">
        <v>5.4323997949392907E-3</v>
      </c>
    </row>
    <row r="576" spans="1:22" x14ac:dyDescent="0.35">
      <c r="A576" s="5">
        <v>2016</v>
      </c>
      <c r="B576" s="14" t="s">
        <v>30</v>
      </c>
      <c r="C576" s="14" t="s">
        <v>256</v>
      </c>
      <c r="D576" s="14">
        <v>1996</v>
      </c>
      <c r="E576" s="14">
        <v>20</v>
      </c>
      <c r="F576" s="14">
        <v>43</v>
      </c>
      <c r="G576" s="14">
        <v>8</v>
      </c>
      <c r="H576" s="14">
        <v>51</v>
      </c>
      <c r="I576" s="14" t="b">
        <v>1</v>
      </c>
      <c r="J576" s="6">
        <v>0.15686274509803899</v>
      </c>
      <c r="K576">
        <f t="shared" si="40"/>
        <v>5.2324328760939372E-4</v>
      </c>
      <c r="L576">
        <f t="shared" si="41"/>
        <v>2.287451174581424E-2</v>
      </c>
      <c r="M576">
        <f t="shared" si="42"/>
        <v>3.5881587052257581E-3</v>
      </c>
      <c r="N576">
        <f t="shared" si="43"/>
        <v>2.287451174581424E-2</v>
      </c>
      <c r="O576">
        <f t="shared" si="44"/>
        <v>0.45749023491628482</v>
      </c>
      <c r="Q576" s="7">
        <v>550</v>
      </c>
      <c r="R576" s="7">
        <v>4.5237344407982605E-3</v>
      </c>
      <c r="S576" s="7">
        <v>-2.5100912743654738E-4</v>
      </c>
      <c r="U576" s="7">
        <v>54.67661691542289</v>
      </c>
      <c r="V576" s="7">
        <v>5.4357939844581716E-3</v>
      </c>
    </row>
    <row r="577" spans="1:22" x14ac:dyDescent="0.35">
      <c r="A577" s="3">
        <v>2013</v>
      </c>
      <c r="B577" s="13" t="s">
        <v>24</v>
      </c>
      <c r="C577" s="13" t="s">
        <v>121</v>
      </c>
      <c r="D577" s="13">
        <v>1994</v>
      </c>
      <c r="E577" s="17">
        <v>19</v>
      </c>
      <c r="F577" s="13">
        <v>140</v>
      </c>
      <c r="G577" s="13">
        <v>26</v>
      </c>
      <c r="H577" s="13">
        <v>166</v>
      </c>
      <c r="I577" s="13" t="b">
        <v>1</v>
      </c>
      <c r="J577" s="4">
        <v>0.156626506024096</v>
      </c>
      <c r="K577">
        <f t="shared" si="40"/>
        <v>1.7031056028070464E-3</v>
      </c>
      <c r="L577">
        <f t="shared" si="41"/>
        <v>4.1268700037765262E-2</v>
      </c>
      <c r="M577">
        <f t="shared" si="42"/>
        <v>6.4637722950716516E-3</v>
      </c>
      <c r="N577">
        <f t="shared" si="43"/>
        <v>4.1268700037765262E-2</v>
      </c>
      <c r="O577">
        <f t="shared" si="44"/>
        <v>0.78410530071753992</v>
      </c>
      <c r="Q577" s="7">
        <v>551</v>
      </c>
      <c r="R577" s="7">
        <v>4.1501876481174491E-3</v>
      </c>
      <c r="S577" s="7">
        <v>-2.9793075676282912E-4</v>
      </c>
      <c r="U577" s="7">
        <v>54.776119402985081</v>
      </c>
      <c r="V577" s="7">
        <v>5.4380140351876207E-3</v>
      </c>
    </row>
    <row r="578" spans="1:22" x14ac:dyDescent="0.35">
      <c r="A578" s="3">
        <v>2016</v>
      </c>
      <c r="B578" s="13" t="s">
        <v>67</v>
      </c>
      <c r="C578" s="13" t="s">
        <v>145</v>
      </c>
      <c r="D578" s="13">
        <v>1998</v>
      </c>
      <c r="E578" s="14">
        <v>18</v>
      </c>
      <c r="F578" s="13">
        <v>70</v>
      </c>
      <c r="G578" s="13">
        <v>13</v>
      </c>
      <c r="H578" s="13">
        <v>83</v>
      </c>
      <c r="I578" s="13" t="b">
        <v>1</v>
      </c>
      <c r="J578" s="4">
        <v>0.156626506024096</v>
      </c>
      <c r="K578">
        <f t="shared" si="40"/>
        <v>8.5155280140352318E-4</v>
      </c>
      <c r="L578">
        <f t="shared" si="41"/>
        <v>2.9181377647457346E-2</v>
      </c>
      <c r="M578">
        <f t="shared" si="42"/>
        <v>4.5705772218908982E-3</v>
      </c>
      <c r="N578">
        <f t="shared" si="43"/>
        <v>2.9181377647457346E-2</v>
      </c>
      <c r="O578">
        <f t="shared" si="44"/>
        <v>0.52526479765423217</v>
      </c>
      <c r="Q578" s="7">
        <v>552</v>
      </c>
      <c r="R578" s="7">
        <v>4.1052221124412416E-3</v>
      </c>
      <c r="S578" s="7">
        <v>-2.5296522108662163E-4</v>
      </c>
      <c r="U578" s="7">
        <v>54.875621890547265</v>
      </c>
      <c r="V578" s="7">
        <v>5.4380140351876207E-3</v>
      </c>
    </row>
    <row r="579" spans="1:22" x14ac:dyDescent="0.35">
      <c r="A579" s="24">
        <v>2017</v>
      </c>
      <c r="B579" s="17" t="s">
        <v>30</v>
      </c>
      <c r="C579" s="17" t="s">
        <v>48</v>
      </c>
      <c r="D579" s="17">
        <v>2001</v>
      </c>
      <c r="E579" s="17">
        <v>16</v>
      </c>
      <c r="F579" s="17">
        <v>70</v>
      </c>
      <c r="G579" s="17">
        <v>13</v>
      </c>
      <c r="H579" s="17">
        <v>83</v>
      </c>
      <c r="I579" s="17" t="b">
        <v>1</v>
      </c>
      <c r="J579" s="25">
        <v>0.156626506024096</v>
      </c>
      <c r="K579">
        <f t="shared" si="40"/>
        <v>8.5155280140352318E-4</v>
      </c>
      <c r="L579">
        <f t="shared" si="41"/>
        <v>2.9181377647457346E-2</v>
      </c>
      <c r="M579">
        <f t="shared" si="42"/>
        <v>4.5705772218908982E-3</v>
      </c>
      <c r="N579">
        <f t="shared" si="43"/>
        <v>2.9181377647457346E-2</v>
      </c>
      <c r="O579">
        <f t="shared" si="44"/>
        <v>0.46690204235931754</v>
      </c>
      <c r="Q579" s="7">
        <v>553</v>
      </c>
      <c r="R579" s="7">
        <v>9.1005632902590224E-3</v>
      </c>
      <c r="S579" s="7">
        <v>-5.8635756020604911E-4</v>
      </c>
      <c r="U579" s="7">
        <v>54.975124378109456</v>
      </c>
      <c r="V579" s="7">
        <v>5.4401478449755264E-3</v>
      </c>
    </row>
    <row r="580" spans="1:22" x14ac:dyDescent="0.35">
      <c r="A580" s="5">
        <v>2015</v>
      </c>
      <c r="B580" s="14" t="s">
        <v>67</v>
      </c>
      <c r="C580" s="14" t="s">
        <v>138</v>
      </c>
      <c r="D580" s="14">
        <v>1998</v>
      </c>
      <c r="E580" s="14">
        <v>17</v>
      </c>
      <c r="F580" s="14">
        <v>97</v>
      </c>
      <c r="G580" s="14">
        <v>18</v>
      </c>
      <c r="H580" s="14">
        <v>115</v>
      </c>
      <c r="I580" s="14" t="b">
        <v>1</v>
      </c>
      <c r="J580" s="6">
        <v>0.15652173913043499</v>
      </c>
      <c r="K580">
        <f t="shared" ref="K580:K643" si="45">H580/$H$1</f>
        <v>1.1798623151976525E-3</v>
      </c>
      <c r="L580">
        <f t="shared" ref="L580:L643" si="46">SQRT(K580)</f>
        <v>3.4349123936392507E-2</v>
      </c>
      <c r="M580">
        <f t="shared" ref="M580:M643" si="47">J580*L580</f>
        <v>5.3763846161310079E-3</v>
      </c>
      <c r="N580">
        <f t="shared" ref="N580:N643" si="48">L580</f>
        <v>3.4349123936392507E-2</v>
      </c>
      <c r="O580">
        <f t="shared" ref="O580:O643" si="49">E580*L580</f>
        <v>0.58393510691867268</v>
      </c>
      <c r="Q580" s="7">
        <v>554</v>
      </c>
      <c r="R580" s="7">
        <v>4.9913293725246293E-3</v>
      </c>
      <c r="S580" s="7">
        <v>-3.6466935048162352E-4</v>
      </c>
      <c r="U580" s="7">
        <v>55.074626865671647</v>
      </c>
      <c r="V580" s="7">
        <v>5.4401478449755264E-3</v>
      </c>
    </row>
    <row r="581" spans="1:22" x14ac:dyDescent="0.35">
      <c r="A581" s="3">
        <v>2015</v>
      </c>
      <c r="B581" s="13" t="s">
        <v>24</v>
      </c>
      <c r="C581" s="13" t="s">
        <v>155</v>
      </c>
      <c r="D581" s="13">
        <v>1998</v>
      </c>
      <c r="E581" s="17">
        <v>17</v>
      </c>
      <c r="F581" s="13">
        <v>54</v>
      </c>
      <c r="G581" s="13">
        <v>10</v>
      </c>
      <c r="H581" s="13">
        <v>64</v>
      </c>
      <c r="I581" s="13" t="b">
        <v>1</v>
      </c>
      <c r="J581" s="4">
        <v>0.15625</v>
      </c>
      <c r="K581">
        <f t="shared" si="45"/>
        <v>6.5661902758825882E-4</v>
      </c>
      <c r="L581">
        <f t="shared" si="46"/>
        <v>2.562457858362277E-2</v>
      </c>
      <c r="M581">
        <f t="shared" si="47"/>
        <v>4.0038404036910578E-3</v>
      </c>
      <c r="N581">
        <f t="shared" si="48"/>
        <v>2.562457858362277E-2</v>
      </c>
      <c r="O581">
        <f t="shared" si="49"/>
        <v>0.43561783592158709</v>
      </c>
      <c r="Q581" s="7">
        <v>555</v>
      </c>
      <c r="R581" s="7">
        <v>4.9372504204382656E-3</v>
      </c>
      <c r="S581" s="7">
        <v>-3.1059039839525984E-4</v>
      </c>
      <c r="U581" s="7">
        <v>55.174129353233837</v>
      </c>
      <c r="V581" s="7">
        <v>5.4452229490198388E-3</v>
      </c>
    </row>
    <row r="582" spans="1:22" x14ac:dyDescent="0.35">
      <c r="A582" s="3">
        <v>2016</v>
      </c>
      <c r="B582" s="13" t="s">
        <v>24</v>
      </c>
      <c r="C582" s="13" t="s">
        <v>71</v>
      </c>
      <c r="D582" s="13">
        <v>1998</v>
      </c>
      <c r="E582" s="14">
        <v>18</v>
      </c>
      <c r="F582" s="13">
        <v>54</v>
      </c>
      <c r="G582" s="13">
        <v>10</v>
      </c>
      <c r="H582" s="13">
        <v>64</v>
      </c>
      <c r="I582" s="13" t="b">
        <v>1</v>
      </c>
      <c r="J582" s="4">
        <v>0.15625</v>
      </c>
      <c r="K582">
        <f t="shared" si="45"/>
        <v>6.5661902758825882E-4</v>
      </c>
      <c r="L582">
        <f t="shared" si="46"/>
        <v>2.562457858362277E-2</v>
      </c>
      <c r="M582">
        <f t="shared" si="47"/>
        <v>4.0038404036910578E-3</v>
      </c>
      <c r="N582">
        <f t="shared" si="48"/>
        <v>2.562457858362277E-2</v>
      </c>
      <c r="O582">
        <f t="shared" si="49"/>
        <v>0.46124241450520986</v>
      </c>
      <c r="Q582" s="7">
        <v>556</v>
      </c>
      <c r="R582" s="7">
        <v>3.9045633432798535E-3</v>
      </c>
      <c r="S582" s="7">
        <v>-2.8070068697440579E-4</v>
      </c>
      <c r="U582" s="7">
        <v>55.273631840796021</v>
      </c>
      <c r="V582" s="7">
        <v>5.4532724668124102E-3</v>
      </c>
    </row>
    <row r="583" spans="1:22" x14ac:dyDescent="0.35">
      <c r="A583" s="24">
        <v>2014</v>
      </c>
      <c r="B583" s="17" t="s">
        <v>67</v>
      </c>
      <c r="C583" s="17" t="s">
        <v>138</v>
      </c>
      <c r="D583" s="17">
        <v>1994</v>
      </c>
      <c r="E583" s="17">
        <v>20</v>
      </c>
      <c r="F583" s="17">
        <v>65</v>
      </c>
      <c r="G583" s="17">
        <v>12</v>
      </c>
      <c r="H583" s="17">
        <v>77</v>
      </c>
      <c r="I583" s="17" t="b">
        <v>1</v>
      </c>
      <c r="J583" s="25">
        <v>0.15584415584415601</v>
      </c>
      <c r="K583">
        <f t="shared" si="45"/>
        <v>7.8999476756712393E-4</v>
      </c>
      <c r="L583">
        <f t="shared" si="46"/>
        <v>2.8106845564152588E-2</v>
      </c>
      <c r="M583">
        <f t="shared" si="47"/>
        <v>4.3802876203874212E-3</v>
      </c>
      <c r="N583">
        <f t="shared" si="48"/>
        <v>2.8106845564152588E-2</v>
      </c>
      <c r="O583">
        <f t="shared" si="49"/>
        <v>0.56213691128305177</v>
      </c>
      <c r="Q583" s="7">
        <v>557</v>
      </c>
      <c r="R583" s="7">
        <v>3.9045633432798535E-3</v>
      </c>
      <c r="S583" s="7">
        <v>-2.8070068697440579E-4</v>
      </c>
      <c r="U583" s="7">
        <v>55.373134328358212</v>
      </c>
      <c r="V583" s="7">
        <v>5.4631785103390132E-3</v>
      </c>
    </row>
    <row r="584" spans="1:22" x14ac:dyDescent="0.35">
      <c r="A584" s="3">
        <v>2017</v>
      </c>
      <c r="B584" s="13" t="s">
        <v>42</v>
      </c>
      <c r="C584" s="13" t="s">
        <v>43</v>
      </c>
      <c r="D584" s="13">
        <v>1997</v>
      </c>
      <c r="E584" s="14">
        <v>20</v>
      </c>
      <c r="F584" s="13">
        <v>87</v>
      </c>
      <c r="G584" s="13">
        <v>16</v>
      </c>
      <c r="H584" s="13">
        <v>103</v>
      </c>
      <c r="I584" s="13" t="b">
        <v>1</v>
      </c>
      <c r="J584" s="4">
        <v>0.15533980582524301</v>
      </c>
      <c r="K584">
        <f t="shared" si="45"/>
        <v>1.056746247524854E-3</v>
      </c>
      <c r="L584">
        <f t="shared" si="46"/>
        <v>3.2507633680796483E-2</v>
      </c>
      <c r="M584">
        <f t="shared" si="47"/>
        <v>5.0497295038130557E-3</v>
      </c>
      <c r="N584">
        <f t="shared" si="48"/>
        <v>3.2507633680796483E-2</v>
      </c>
      <c r="O584">
        <f t="shared" si="49"/>
        <v>0.65015267361592965</v>
      </c>
      <c r="Q584" s="7">
        <v>558</v>
      </c>
      <c r="R584" s="7">
        <v>6.8737300502643688E-3</v>
      </c>
      <c r="S584" s="7">
        <v>-4.8290502288960042E-4</v>
      </c>
      <c r="U584" s="7">
        <v>55.472636815920403</v>
      </c>
      <c r="V584" s="7">
        <v>5.4693457881375765E-3</v>
      </c>
    </row>
    <row r="585" spans="1:22" x14ac:dyDescent="0.35">
      <c r="A585" s="3">
        <v>2015</v>
      </c>
      <c r="B585" s="13" t="s">
        <v>98</v>
      </c>
      <c r="C585" s="13" t="s">
        <v>277</v>
      </c>
      <c r="D585" s="13">
        <v>1994</v>
      </c>
      <c r="E585" s="17">
        <v>21</v>
      </c>
      <c r="F585" s="13">
        <v>49</v>
      </c>
      <c r="G585" s="13">
        <v>9</v>
      </c>
      <c r="H585" s="13">
        <v>58</v>
      </c>
      <c r="I585" s="13" t="b">
        <v>1</v>
      </c>
      <c r="J585" s="4">
        <v>0.15517241379310301</v>
      </c>
      <c r="K585">
        <f t="shared" si="45"/>
        <v>5.9506099375185957E-4</v>
      </c>
      <c r="L585">
        <f t="shared" si="46"/>
        <v>2.4393872053281324E-2</v>
      </c>
      <c r="M585">
        <f t="shared" si="47"/>
        <v>3.7852560082677809E-3</v>
      </c>
      <c r="N585">
        <f t="shared" si="48"/>
        <v>2.4393872053281324E-2</v>
      </c>
      <c r="O585">
        <f t="shared" si="49"/>
        <v>0.51227131311890783</v>
      </c>
      <c r="Q585" s="7">
        <v>559</v>
      </c>
      <c r="R585" s="7">
        <v>5.1461682627152215E-3</v>
      </c>
      <c r="S585" s="7">
        <v>-3.6588706616859194E-4</v>
      </c>
      <c r="U585" s="7">
        <v>55.572139303482594</v>
      </c>
      <c r="V585" s="7">
        <v>5.472399071347599E-3</v>
      </c>
    </row>
    <row r="586" spans="1:22" x14ac:dyDescent="0.35">
      <c r="A586" s="5">
        <v>2014</v>
      </c>
      <c r="B586" s="14" t="s">
        <v>30</v>
      </c>
      <c r="C586" s="14" t="s">
        <v>127</v>
      </c>
      <c r="D586" s="14">
        <v>1995</v>
      </c>
      <c r="E586" s="14">
        <v>19</v>
      </c>
      <c r="F586" s="14">
        <v>60</v>
      </c>
      <c r="G586" s="14">
        <v>11</v>
      </c>
      <c r="H586" s="14">
        <v>71</v>
      </c>
      <c r="I586" s="14" t="b">
        <v>1</v>
      </c>
      <c r="J586" s="6">
        <v>0.154929577464789</v>
      </c>
      <c r="K586">
        <f t="shared" si="45"/>
        <v>7.2843673373072467E-4</v>
      </c>
      <c r="L586">
        <f t="shared" si="46"/>
        <v>2.69895671275166E-2</v>
      </c>
      <c r="M586">
        <f t="shared" si="47"/>
        <v>4.1814822310237056E-3</v>
      </c>
      <c r="N586">
        <f t="shared" si="48"/>
        <v>2.69895671275166E-2</v>
      </c>
      <c r="O586">
        <f t="shared" si="49"/>
        <v>0.51280177542281535</v>
      </c>
      <c r="Q586" s="7">
        <v>560</v>
      </c>
      <c r="R586" s="7">
        <v>5.1461682627152215E-3</v>
      </c>
      <c r="S586" s="7">
        <v>-3.6588706616859194E-4</v>
      </c>
      <c r="U586" s="7">
        <v>55.671641791044777</v>
      </c>
      <c r="V586" s="7">
        <v>5.4753595254842758E-3</v>
      </c>
    </row>
    <row r="587" spans="1:22" x14ac:dyDescent="0.35">
      <c r="A587" s="24">
        <v>2016</v>
      </c>
      <c r="B587" s="17" t="s">
        <v>52</v>
      </c>
      <c r="C587" s="17" t="s">
        <v>61</v>
      </c>
      <c r="D587" s="17">
        <v>1997</v>
      </c>
      <c r="E587" s="17">
        <v>19</v>
      </c>
      <c r="F587" s="17">
        <v>131</v>
      </c>
      <c r="G587" s="17">
        <v>24</v>
      </c>
      <c r="H587" s="17">
        <v>155</v>
      </c>
      <c r="I587" s="17" t="b">
        <v>1</v>
      </c>
      <c r="J587" s="25">
        <v>0.154838709677419</v>
      </c>
      <c r="K587">
        <f t="shared" si="45"/>
        <v>1.5902492074403145E-3</v>
      </c>
      <c r="L587">
        <f t="shared" si="46"/>
        <v>3.9877928825859478E-2</v>
      </c>
      <c r="M587">
        <f t="shared" si="47"/>
        <v>6.174647044004034E-3</v>
      </c>
      <c r="N587">
        <f t="shared" si="48"/>
        <v>3.9877928825859478E-2</v>
      </c>
      <c r="O587">
        <f t="shared" si="49"/>
        <v>0.75768064769133003</v>
      </c>
      <c r="Q587" s="7">
        <v>561</v>
      </c>
      <c r="R587" s="7">
        <v>4.9676337867221544E-3</v>
      </c>
      <c r="S587" s="7">
        <v>-3.692716449489198E-4</v>
      </c>
      <c r="U587" s="7">
        <v>55.771144278606968</v>
      </c>
      <c r="V587" s="7">
        <v>5.4753595254842758E-3</v>
      </c>
    </row>
    <row r="588" spans="1:22" x14ac:dyDescent="0.35">
      <c r="A588" s="3">
        <v>2013</v>
      </c>
      <c r="B588" s="13" t="s">
        <v>113</v>
      </c>
      <c r="C588" s="13" t="s">
        <v>161</v>
      </c>
      <c r="D588" s="13">
        <v>1996</v>
      </c>
      <c r="E588" s="14">
        <v>17</v>
      </c>
      <c r="F588" s="13">
        <v>82</v>
      </c>
      <c r="G588" s="13">
        <v>15</v>
      </c>
      <c r="H588" s="13">
        <v>97</v>
      </c>
      <c r="I588" s="13" t="b">
        <v>1</v>
      </c>
      <c r="J588" s="4">
        <v>0.15463917525773199</v>
      </c>
      <c r="K588">
        <f t="shared" si="45"/>
        <v>9.9518821368845488E-4</v>
      </c>
      <c r="L588">
        <f t="shared" si="46"/>
        <v>3.1546603837631318E-2</v>
      </c>
      <c r="M588">
        <f t="shared" si="47"/>
        <v>4.87834079963371E-3</v>
      </c>
      <c r="N588">
        <f t="shared" si="48"/>
        <v>3.1546603837631318E-2</v>
      </c>
      <c r="O588">
        <f t="shared" si="49"/>
        <v>0.53629226523973239</v>
      </c>
      <c r="Q588" s="7">
        <v>562</v>
      </c>
      <c r="R588" s="7">
        <v>5.0002808359894142E-3</v>
      </c>
      <c r="S588" s="7">
        <v>-4.0191869421617957E-4</v>
      </c>
      <c r="U588" s="7">
        <v>55.870646766169159</v>
      </c>
      <c r="V588" s="7">
        <v>5.4784459229949272E-3</v>
      </c>
    </row>
    <row r="589" spans="1:22" x14ac:dyDescent="0.35">
      <c r="A589" s="3">
        <v>2014</v>
      </c>
      <c r="B589" s="13" t="s">
        <v>26</v>
      </c>
      <c r="C589" s="13" t="s">
        <v>27</v>
      </c>
      <c r="D589" s="13">
        <v>1996</v>
      </c>
      <c r="E589" s="17">
        <v>18</v>
      </c>
      <c r="F589" s="13">
        <v>165</v>
      </c>
      <c r="G589" s="13">
        <v>30</v>
      </c>
      <c r="H589" s="13">
        <v>195</v>
      </c>
      <c r="I589" s="13" t="b">
        <v>1</v>
      </c>
      <c r="J589" s="4">
        <v>0.15384615384615399</v>
      </c>
      <c r="K589">
        <f t="shared" si="45"/>
        <v>2.0006360996829759E-3</v>
      </c>
      <c r="L589">
        <f t="shared" si="46"/>
        <v>4.4728470795266137E-2</v>
      </c>
      <c r="M589">
        <f t="shared" si="47"/>
        <v>6.8813031992717199E-3</v>
      </c>
      <c r="N589">
        <f t="shared" si="48"/>
        <v>4.4728470795266137E-2</v>
      </c>
      <c r="O589">
        <f t="shared" si="49"/>
        <v>0.80511247431479049</v>
      </c>
      <c r="Q589" s="7">
        <v>563</v>
      </c>
      <c r="R589" s="7">
        <v>4.9785161364779076E-3</v>
      </c>
      <c r="S589" s="7">
        <v>-3.8015399470467306E-4</v>
      </c>
      <c r="U589" s="7">
        <v>55.97014925373135</v>
      </c>
      <c r="V589" s="7">
        <v>5.4909811250620335E-3</v>
      </c>
    </row>
    <row r="590" spans="1:22" x14ac:dyDescent="0.35">
      <c r="A590" s="3">
        <v>2017</v>
      </c>
      <c r="B590" s="13" t="s">
        <v>30</v>
      </c>
      <c r="C590" s="13" t="s">
        <v>185</v>
      </c>
      <c r="D590" s="13">
        <v>2000</v>
      </c>
      <c r="E590" s="14">
        <v>17</v>
      </c>
      <c r="F590" s="13">
        <v>66</v>
      </c>
      <c r="G590" s="13">
        <v>12</v>
      </c>
      <c r="H590" s="13">
        <v>78</v>
      </c>
      <c r="I590" s="13" t="b">
        <v>1</v>
      </c>
      <c r="J590" s="4">
        <v>0.15384615384615399</v>
      </c>
      <c r="K590">
        <f t="shared" si="45"/>
        <v>8.0025443987319042E-4</v>
      </c>
      <c r="L590">
        <f t="shared" si="46"/>
        <v>2.8288768793872779E-2</v>
      </c>
      <c r="M590">
        <f t="shared" si="47"/>
        <v>4.3521182759804315E-3</v>
      </c>
      <c r="N590">
        <f t="shared" si="48"/>
        <v>2.8288768793872779E-2</v>
      </c>
      <c r="O590">
        <f t="shared" si="49"/>
        <v>0.48090906949583723</v>
      </c>
      <c r="Q590" s="7">
        <v>564</v>
      </c>
      <c r="R590" s="7">
        <v>5.5252722204632331E-3</v>
      </c>
      <c r="S590" s="7">
        <v>-4.2579048563063347E-4</v>
      </c>
      <c r="U590" s="7">
        <v>56.069651741293534</v>
      </c>
      <c r="V590" s="7">
        <v>5.5135314504418959E-3</v>
      </c>
    </row>
    <row r="591" spans="1:22" x14ac:dyDescent="0.35">
      <c r="A591" s="3">
        <v>2014</v>
      </c>
      <c r="B591" s="13" t="s">
        <v>67</v>
      </c>
      <c r="C591" s="13" t="s">
        <v>145</v>
      </c>
      <c r="D591" s="13">
        <v>1994</v>
      </c>
      <c r="E591" s="17">
        <v>20</v>
      </c>
      <c r="F591" s="13">
        <v>55</v>
      </c>
      <c r="G591" s="13">
        <v>10</v>
      </c>
      <c r="H591" s="13">
        <v>65</v>
      </c>
      <c r="I591" s="13" t="b">
        <v>1</v>
      </c>
      <c r="J591" s="4">
        <v>0.15384615384615399</v>
      </c>
      <c r="K591">
        <f t="shared" si="45"/>
        <v>6.6687869989432542E-4</v>
      </c>
      <c r="L591">
        <f t="shared" si="46"/>
        <v>2.5823994654087221E-2</v>
      </c>
      <c r="M591">
        <f t="shared" si="47"/>
        <v>3.9729222544749613E-3</v>
      </c>
      <c r="N591">
        <f t="shared" si="48"/>
        <v>2.5823994654087221E-2</v>
      </c>
      <c r="O591">
        <f t="shared" si="49"/>
        <v>0.51647989308174447</v>
      </c>
      <c r="Q591" s="7">
        <v>565</v>
      </c>
      <c r="R591" s="7">
        <v>6.0094298385020076E-3</v>
      </c>
      <c r="S591" s="7">
        <v>-4.5384578392982256E-4</v>
      </c>
      <c r="U591" s="7">
        <v>56.169154228855724</v>
      </c>
      <c r="V591" s="7">
        <v>5.5135314504418959E-3</v>
      </c>
    </row>
    <row r="592" spans="1:22" x14ac:dyDescent="0.35">
      <c r="A592" s="5">
        <v>2016</v>
      </c>
      <c r="B592" s="14" t="s">
        <v>104</v>
      </c>
      <c r="C592" s="14" t="s">
        <v>140</v>
      </c>
      <c r="D592" s="14">
        <v>1997</v>
      </c>
      <c r="E592" s="14">
        <v>19</v>
      </c>
      <c r="F592" s="14">
        <v>55</v>
      </c>
      <c r="G592" s="14">
        <v>10</v>
      </c>
      <c r="H592" s="14">
        <v>65</v>
      </c>
      <c r="I592" s="14" t="b">
        <v>1</v>
      </c>
      <c r="J592" s="6">
        <v>0.15384615384615399</v>
      </c>
      <c r="K592">
        <f t="shared" si="45"/>
        <v>6.6687869989432542E-4</v>
      </c>
      <c r="L592">
        <f t="shared" si="46"/>
        <v>2.5823994654087221E-2</v>
      </c>
      <c r="M592">
        <f t="shared" si="47"/>
        <v>3.9729222544749613E-3</v>
      </c>
      <c r="N592">
        <f t="shared" si="48"/>
        <v>2.5823994654087221E-2</v>
      </c>
      <c r="O592">
        <f t="shared" si="49"/>
        <v>0.49065589842765722</v>
      </c>
      <c r="Q592" s="7">
        <v>566</v>
      </c>
      <c r="R592" s="7">
        <v>4.1870789304960876E-3</v>
      </c>
      <c r="S592" s="7">
        <v>-3.6876329010260885E-4</v>
      </c>
      <c r="U592" s="7">
        <v>56.268656716417915</v>
      </c>
      <c r="V592" s="7">
        <v>5.5153448139016892E-3</v>
      </c>
    </row>
    <row r="593" spans="1:22" x14ac:dyDescent="0.35">
      <c r="A593" s="3">
        <v>2013</v>
      </c>
      <c r="B593" s="13" t="s">
        <v>30</v>
      </c>
      <c r="C593" s="13" t="s">
        <v>132</v>
      </c>
      <c r="D593" s="13">
        <v>1993</v>
      </c>
      <c r="E593" s="17">
        <v>20</v>
      </c>
      <c r="F593" s="13">
        <v>44</v>
      </c>
      <c r="G593" s="13">
        <v>8</v>
      </c>
      <c r="H593" s="13">
        <v>52</v>
      </c>
      <c r="I593" s="13" t="b">
        <v>1</v>
      </c>
      <c r="J593" s="4">
        <v>0.15384615384615399</v>
      </c>
      <c r="K593">
        <f t="shared" si="45"/>
        <v>5.3350295991546031E-4</v>
      </c>
      <c r="L593">
        <f t="shared" si="46"/>
        <v>2.3097682998852079E-2</v>
      </c>
      <c r="M593">
        <f t="shared" si="47"/>
        <v>3.5534896921310924E-3</v>
      </c>
      <c r="N593">
        <f t="shared" si="48"/>
        <v>2.3097682998852079E-2</v>
      </c>
      <c r="O593">
        <f t="shared" si="49"/>
        <v>0.46195365997704158</v>
      </c>
      <c r="Q593" s="7">
        <v>567</v>
      </c>
      <c r="R593" s="7">
        <v>5.2093372443141796E-3</v>
      </c>
      <c r="S593" s="7">
        <v>-4.5598742374228576E-4</v>
      </c>
      <c r="U593" s="7">
        <v>56.368159203980106</v>
      </c>
      <c r="V593" s="7">
        <v>5.5223763558994938E-3</v>
      </c>
    </row>
    <row r="594" spans="1:22" x14ac:dyDescent="0.35">
      <c r="A594" s="5">
        <v>2014</v>
      </c>
      <c r="B594" s="14" t="s">
        <v>33</v>
      </c>
      <c r="C594" s="14" t="s">
        <v>198</v>
      </c>
      <c r="D594" s="14">
        <v>1996</v>
      </c>
      <c r="E594" s="14">
        <v>18</v>
      </c>
      <c r="F594" s="14">
        <v>44</v>
      </c>
      <c r="G594" s="14">
        <v>8</v>
      </c>
      <c r="H594" s="14">
        <v>52</v>
      </c>
      <c r="I594" s="14" t="b">
        <v>1</v>
      </c>
      <c r="J594" s="6">
        <v>0.15384615384615399</v>
      </c>
      <c r="K594">
        <f t="shared" si="45"/>
        <v>5.3350295991546031E-4</v>
      </c>
      <c r="L594">
        <f t="shared" si="46"/>
        <v>2.3097682998852079E-2</v>
      </c>
      <c r="M594">
        <f t="shared" si="47"/>
        <v>3.5534896921310924E-3</v>
      </c>
      <c r="N594">
        <f t="shared" si="48"/>
        <v>2.3097682998852079E-2</v>
      </c>
      <c r="O594">
        <f t="shared" si="49"/>
        <v>0.41575829397933739</v>
      </c>
      <c r="Q594" s="7">
        <v>568</v>
      </c>
      <c r="R594" s="7">
        <v>4.6199416514019582E-3</v>
      </c>
      <c r="S594" s="7">
        <v>-4.086976054255044E-4</v>
      </c>
      <c r="U594" s="7">
        <v>56.46766169154229</v>
      </c>
      <c r="V594" s="7">
        <v>5.5478840036719979E-3</v>
      </c>
    </row>
    <row r="595" spans="1:22" x14ac:dyDescent="0.35">
      <c r="A595" s="3">
        <v>2015</v>
      </c>
      <c r="B595" s="13" t="s">
        <v>24</v>
      </c>
      <c r="C595" s="13" t="s">
        <v>134</v>
      </c>
      <c r="D595" s="13">
        <v>1999</v>
      </c>
      <c r="E595" s="17">
        <v>16</v>
      </c>
      <c r="F595" s="13">
        <v>94</v>
      </c>
      <c r="G595" s="13">
        <v>17</v>
      </c>
      <c r="H595" s="13">
        <v>111</v>
      </c>
      <c r="I595" s="13" t="b">
        <v>1</v>
      </c>
      <c r="J595" s="4">
        <v>0.153153153153153</v>
      </c>
      <c r="K595">
        <f t="shared" si="45"/>
        <v>1.1388236259733864E-3</v>
      </c>
      <c r="L595">
        <f t="shared" si="46"/>
        <v>3.3746460939976894E-2</v>
      </c>
      <c r="M595">
        <f t="shared" si="47"/>
        <v>5.1683769007171768E-3</v>
      </c>
      <c r="N595">
        <f t="shared" si="48"/>
        <v>3.3746460939976894E-2</v>
      </c>
      <c r="O595">
        <f t="shared" si="49"/>
        <v>0.5399433750396303</v>
      </c>
      <c r="Q595" s="7">
        <v>569</v>
      </c>
      <c r="R595" s="7">
        <v>4.6299962508436271E-3</v>
      </c>
      <c r="S595" s="7">
        <v>-4.1875220486717324E-4</v>
      </c>
      <c r="U595" s="7">
        <v>56.567164179104481</v>
      </c>
      <c r="V595" s="7">
        <v>5.5478840036719979E-3</v>
      </c>
    </row>
    <row r="596" spans="1:22" x14ac:dyDescent="0.35">
      <c r="A596" s="5">
        <v>2013</v>
      </c>
      <c r="B596" s="14" t="s">
        <v>30</v>
      </c>
      <c r="C596" s="14" t="s">
        <v>127</v>
      </c>
      <c r="D596" s="14">
        <v>1995</v>
      </c>
      <c r="E596" s="14">
        <v>18</v>
      </c>
      <c r="F596" s="14">
        <v>61</v>
      </c>
      <c r="G596" s="14">
        <v>11</v>
      </c>
      <c r="H596" s="14">
        <v>72</v>
      </c>
      <c r="I596" s="14" t="b">
        <v>1</v>
      </c>
      <c r="J596" s="6">
        <v>0.15277777777777801</v>
      </c>
      <c r="K596">
        <f t="shared" si="45"/>
        <v>7.3869640603679116E-4</v>
      </c>
      <c r="L596">
        <f t="shared" si="46"/>
        <v>2.7178969922290859E-2</v>
      </c>
      <c r="M596">
        <f t="shared" si="47"/>
        <v>4.152342627016665E-3</v>
      </c>
      <c r="N596">
        <f t="shared" si="48"/>
        <v>2.7178969922290859E-2</v>
      </c>
      <c r="O596">
        <f t="shared" si="49"/>
        <v>0.48922145860123545</v>
      </c>
      <c r="Q596" s="7">
        <v>570</v>
      </c>
      <c r="R596" s="7">
        <v>4.6098870519602885E-3</v>
      </c>
      <c r="S596" s="7">
        <v>-3.986430059838347E-4</v>
      </c>
      <c r="U596" s="7">
        <v>56.666666666666671</v>
      </c>
      <c r="V596" s="7">
        <v>5.5478840036719979E-3</v>
      </c>
    </row>
    <row r="597" spans="1:22" x14ac:dyDescent="0.35">
      <c r="A597" s="24">
        <v>2016</v>
      </c>
      <c r="B597" s="17" t="s">
        <v>52</v>
      </c>
      <c r="C597" s="17" t="s">
        <v>208</v>
      </c>
      <c r="D597" s="17">
        <v>1998</v>
      </c>
      <c r="E597" s="17">
        <v>18</v>
      </c>
      <c r="F597" s="17">
        <v>50</v>
      </c>
      <c r="G597" s="17">
        <v>9</v>
      </c>
      <c r="H597" s="17">
        <v>59</v>
      </c>
      <c r="I597" s="17" t="b">
        <v>1</v>
      </c>
      <c r="J597" s="25">
        <v>0.152542372881356</v>
      </c>
      <c r="K597">
        <f t="shared" si="45"/>
        <v>6.0532066605792606E-4</v>
      </c>
      <c r="L597">
        <f t="shared" si="46"/>
        <v>2.4603265353564881E-2</v>
      </c>
      <c r="M597">
        <f t="shared" si="47"/>
        <v>3.7530404776624413E-3</v>
      </c>
      <c r="N597">
        <f t="shared" si="48"/>
        <v>2.4603265353564881E-2</v>
      </c>
      <c r="O597">
        <f t="shared" si="49"/>
        <v>0.44285877636416787</v>
      </c>
      <c r="Q597" s="7">
        <v>571</v>
      </c>
      <c r="R597" s="7">
        <v>3.9434156767602429E-3</v>
      </c>
      <c r="S597" s="7">
        <v>-3.5525697153448478E-4</v>
      </c>
      <c r="U597" s="7">
        <v>56.766169154228862</v>
      </c>
      <c r="V597" s="7">
        <v>5.5478840036720083E-3</v>
      </c>
    </row>
    <row r="598" spans="1:22" x14ac:dyDescent="0.35">
      <c r="A598" s="5">
        <v>2016</v>
      </c>
      <c r="B598" s="14" t="s">
        <v>26</v>
      </c>
      <c r="C598" s="14" t="s">
        <v>279</v>
      </c>
      <c r="D598" s="14">
        <v>1998</v>
      </c>
      <c r="E598" s="14">
        <v>18</v>
      </c>
      <c r="F598" s="14">
        <v>50</v>
      </c>
      <c r="G598" s="14">
        <v>9</v>
      </c>
      <c r="H598" s="14">
        <v>59</v>
      </c>
      <c r="I598" s="14" t="b">
        <v>1</v>
      </c>
      <c r="J598" s="6">
        <v>0.152542372881356</v>
      </c>
      <c r="K598">
        <f t="shared" si="45"/>
        <v>6.0532066605792606E-4</v>
      </c>
      <c r="L598">
        <f t="shared" si="46"/>
        <v>2.4603265353564881E-2</v>
      </c>
      <c r="M598">
        <f t="shared" si="47"/>
        <v>3.7530404776624413E-3</v>
      </c>
      <c r="N598">
        <f t="shared" si="48"/>
        <v>2.4603265353564881E-2</v>
      </c>
      <c r="O598">
        <f t="shared" si="49"/>
        <v>0.44285877636416787</v>
      </c>
      <c r="Q598" s="7">
        <v>572</v>
      </c>
      <c r="R598" s="7">
        <v>3.9262511893906711E-3</v>
      </c>
      <c r="S598" s="7">
        <v>-3.3809248416491293E-4</v>
      </c>
      <c r="U598" s="7">
        <v>56.865671641791046</v>
      </c>
      <c r="V598" s="7">
        <v>5.555584054572185E-3</v>
      </c>
    </row>
    <row r="599" spans="1:22" x14ac:dyDescent="0.35">
      <c r="A599" s="24">
        <v>2017</v>
      </c>
      <c r="B599" s="17" t="s">
        <v>52</v>
      </c>
      <c r="C599" s="17" t="s">
        <v>131</v>
      </c>
      <c r="D599" s="17">
        <v>1999</v>
      </c>
      <c r="E599" s="17">
        <v>18</v>
      </c>
      <c r="F599" s="17">
        <v>50</v>
      </c>
      <c r="G599" s="17">
        <v>9</v>
      </c>
      <c r="H599" s="17">
        <v>59</v>
      </c>
      <c r="I599" s="17" t="b">
        <v>1</v>
      </c>
      <c r="J599" s="25">
        <v>0.152542372881356</v>
      </c>
      <c r="K599">
        <f t="shared" si="45"/>
        <v>6.0532066605792606E-4</v>
      </c>
      <c r="L599">
        <f t="shared" si="46"/>
        <v>2.4603265353564881E-2</v>
      </c>
      <c r="M599">
        <f t="shared" si="47"/>
        <v>3.7530404776624413E-3</v>
      </c>
      <c r="N599">
        <f t="shared" si="48"/>
        <v>2.4603265353564881E-2</v>
      </c>
      <c r="O599">
        <f t="shared" si="49"/>
        <v>0.44285877636416787</v>
      </c>
      <c r="Q599" s="7">
        <v>573</v>
      </c>
      <c r="R599" s="7">
        <v>3.9262511893906711E-3</v>
      </c>
      <c r="S599" s="7">
        <v>-3.3809248416491293E-4</v>
      </c>
      <c r="U599" s="7">
        <v>56.965174129353237</v>
      </c>
      <c r="V599" s="7">
        <v>5.5587515635554183E-3</v>
      </c>
    </row>
    <row r="600" spans="1:22" x14ac:dyDescent="0.35">
      <c r="A600" s="3">
        <v>2013</v>
      </c>
      <c r="B600" s="13" t="s">
        <v>42</v>
      </c>
      <c r="C600" s="13" t="s">
        <v>43</v>
      </c>
      <c r="D600" s="13">
        <v>1995</v>
      </c>
      <c r="E600" s="14">
        <v>18</v>
      </c>
      <c r="F600" s="13">
        <v>139</v>
      </c>
      <c r="G600" s="13">
        <v>25</v>
      </c>
      <c r="H600" s="13">
        <v>164</v>
      </c>
      <c r="I600" s="13" t="b">
        <v>1</v>
      </c>
      <c r="J600" s="4">
        <v>0.15243902439024401</v>
      </c>
      <c r="K600">
        <f t="shared" si="45"/>
        <v>1.6825862581949132E-3</v>
      </c>
      <c r="L600">
        <f t="shared" si="46"/>
        <v>4.1019340050699418E-2</v>
      </c>
      <c r="M600">
        <f t="shared" si="47"/>
        <v>6.2529481784602816E-3</v>
      </c>
      <c r="N600">
        <f t="shared" si="48"/>
        <v>4.1019340050699418E-2</v>
      </c>
      <c r="O600">
        <f t="shared" si="49"/>
        <v>0.7383481209125895</v>
      </c>
      <c r="Q600" s="7">
        <v>574</v>
      </c>
      <c r="R600" s="7">
        <v>3.9519979204450289E-3</v>
      </c>
      <c r="S600" s="7">
        <v>-3.6383921521927071E-4</v>
      </c>
      <c r="U600" s="7">
        <v>57.064676616915428</v>
      </c>
      <c r="V600" s="7">
        <v>5.5587515635554183E-3</v>
      </c>
    </row>
    <row r="601" spans="1:22" x14ac:dyDescent="0.35">
      <c r="A601" s="24">
        <v>2017</v>
      </c>
      <c r="B601" s="17" t="s">
        <v>26</v>
      </c>
      <c r="C601" s="17" t="s">
        <v>35</v>
      </c>
      <c r="D601" s="17">
        <v>2000</v>
      </c>
      <c r="E601" s="17">
        <v>17</v>
      </c>
      <c r="F601" s="17">
        <v>89</v>
      </c>
      <c r="G601" s="17">
        <v>16</v>
      </c>
      <c r="H601" s="17">
        <v>105</v>
      </c>
      <c r="I601" s="17" t="b">
        <v>1</v>
      </c>
      <c r="J601" s="25">
        <v>0.15238095238095201</v>
      </c>
      <c r="K601">
        <f t="shared" si="45"/>
        <v>1.0772655921369872E-3</v>
      </c>
      <c r="L601">
        <f t="shared" si="46"/>
        <v>3.2821724393105663E-2</v>
      </c>
      <c r="M601">
        <f t="shared" si="47"/>
        <v>5.001405621806565E-3</v>
      </c>
      <c r="N601">
        <f t="shared" si="48"/>
        <v>3.2821724393105663E-2</v>
      </c>
      <c r="O601">
        <f t="shared" si="49"/>
        <v>0.55796931468279631</v>
      </c>
      <c r="Q601" s="7">
        <v>575</v>
      </c>
      <c r="R601" s="7">
        <v>7.1144529989025426E-3</v>
      </c>
      <c r="S601" s="7">
        <v>-6.5068070383089097E-4</v>
      </c>
      <c r="U601" s="7">
        <v>57.164179104477618</v>
      </c>
      <c r="V601" s="7">
        <v>5.5643710652899941E-3</v>
      </c>
    </row>
    <row r="602" spans="1:22" x14ac:dyDescent="0.35">
      <c r="A602" s="3">
        <v>2016</v>
      </c>
      <c r="B602" s="13" t="s">
        <v>30</v>
      </c>
      <c r="C602" s="13" t="s">
        <v>162</v>
      </c>
      <c r="D602" s="13">
        <v>1999</v>
      </c>
      <c r="E602" s="14">
        <v>17</v>
      </c>
      <c r="F602" s="13">
        <v>67</v>
      </c>
      <c r="G602" s="13">
        <v>12</v>
      </c>
      <c r="H602" s="13">
        <v>79</v>
      </c>
      <c r="I602" s="13" t="b">
        <v>1</v>
      </c>
      <c r="J602" s="4">
        <v>0.151898734177215</v>
      </c>
      <c r="K602">
        <f t="shared" si="45"/>
        <v>8.1051411217925701E-4</v>
      </c>
      <c r="L602">
        <f t="shared" si="46"/>
        <v>2.8469529539127566E-2</v>
      </c>
      <c r="M602">
        <f t="shared" si="47"/>
        <v>4.3244854996143086E-3</v>
      </c>
      <c r="N602">
        <f t="shared" si="48"/>
        <v>2.8469529539127566E-2</v>
      </c>
      <c r="O602">
        <f t="shared" si="49"/>
        <v>0.48398200216516862</v>
      </c>
      <c r="Q602" s="7">
        <v>576</v>
      </c>
      <c r="R602" s="7">
        <v>5.0197294554900108E-3</v>
      </c>
      <c r="S602" s="7">
        <v>-4.4915223359911268E-4</v>
      </c>
      <c r="U602" s="7">
        <v>57.263681592039802</v>
      </c>
      <c r="V602" s="7">
        <v>5.5643710652899941E-3</v>
      </c>
    </row>
    <row r="603" spans="1:22" x14ac:dyDescent="0.35">
      <c r="A603" s="3">
        <v>2014</v>
      </c>
      <c r="B603" s="13" t="s">
        <v>24</v>
      </c>
      <c r="C603" s="13" t="s">
        <v>155</v>
      </c>
      <c r="D603" s="13">
        <v>1997</v>
      </c>
      <c r="E603" s="17">
        <v>17</v>
      </c>
      <c r="F603" s="13">
        <v>45</v>
      </c>
      <c r="G603" s="13">
        <v>8</v>
      </c>
      <c r="H603" s="13">
        <v>53</v>
      </c>
      <c r="I603" s="13" t="b">
        <v>1</v>
      </c>
      <c r="J603" s="4">
        <v>0.15094339622641501</v>
      </c>
      <c r="K603">
        <f t="shared" si="45"/>
        <v>5.437626322215268E-4</v>
      </c>
      <c r="L603">
        <f t="shared" si="46"/>
        <v>2.3318718494409738E-2</v>
      </c>
      <c r="M603">
        <f t="shared" si="47"/>
        <v>3.5198065651939206E-3</v>
      </c>
      <c r="N603">
        <f t="shared" si="48"/>
        <v>2.3318718494409738E-2</v>
      </c>
      <c r="O603">
        <f t="shared" si="49"/>
        <v>0.39641821440496555</v>
      </c>
      <c r="Q603" s="7">
        <v>577</v>
      </c>
      <c r="R603" s="7">
        <v>4.9978324465561209E-3</v>
      </c>
      <c r="S603" s="7">
        <v>-4.2725522466522271E-4</v>
      </c>
      <c r="U603" s="7">
        <v>57.363184079601993</v>
      </c>
      <c r="V603" s="7">
        <v>5.5709522279275827E-3</v>
      </c>
    </row>
    <row r="604" spans="1:22" x14ac:dyDescent="0.35">
      <c r="A604" s="3">
        <v>2015</v>
      </c>
      <c r="B604" s="13" t="s">
        <v>106</v>
      </c>
      <c r="C604" s="13" t="s">
        <v>281</v>
      </c>
      <c r="D604" s="13">
        <v>1994</v>
      </c>
      <c r="E604" s="14">
        <v>21</v>
      </c>
      <c r="F604" s="13">
        <v>62</v>
      </c>
      <c r="G604" s="13">
        <v>11</v>
      </c>
      <c r="H604" s="13">
        <v>73</v>
      </c>
      <c r="I604" s="13" t="b">
        <v>1</v>
      </c>
      <c r="J604" s="4">
        <v>0.150684931506849</v>
      </c>
      <c r="K604">
        <f t="shared" si="45"/>
        <v>7.4895607834285776E-4</v>
      </c>
      <c r="L604">
        <f t="shared" si="46"/>
        <v>2.7367061923832047E-2</v>
      </c>
      <c r="M604">
        <f t="shared" si="47"/>
        <v>4.1238038515363272E-3</v>
      </c>
      <c r="N604">
        <f t="shared" si="48"/>
        <v>2.7367061923832047E-2</v>
      </c>
      <c r="O604">
        <f t="shared" si="49"/>
        <v>0.57470830040047294</v>
      </c>
      <c r="Q604" s="7">
        <v>578</v>
      </c>
      <c r="R604" s="7">
        <v>5.8957887367570589E-3</v>
      </c>
      <c r="S604" s="7">
        <v>-5.1940412062605103E-4</v>
      </c>
      <c r="U604" s="7">
        <v>57.462686567164184</v>
      </c>
      <c r="V604" s="7">
        <v>5.5728184394347596E-3</v>
      </c>
    </row>
    <row r="605" spans="1:22" x14ac:dyDescent="0.35">
      <c r="A605" s="24">
        <v>2014</v>
      </c>
      <c r="B605" s="17" t="s">
        <v>106</v>
      </c>
      <c r="C605" s="17" t="s">
        <v>281</v>
      </c>
      <c r="D605" s="17">
        <v>1994</v>
      </c>
      <c r="E605" s="17">
        <v>20</v>
      </c>
      <c r="F605" s="17">
        <v>51</v>
      </c>
      <c r="G605" s="17">
        <v>9</v>
      </c>
      <c r="H605" s="17">
        <v>60</v>
      </c>
      <c r="I605" s="17" t="b">
        <v>1</v>
      </c>
      <c r="J605" s="25">
        <v>0.15</v>
      </c>
      <c r="K605">
        <f t="shared" si="45"/>
        <v>6.1558033836399265E-4</v>
      </c>
      <c r="L605">
        <f t="shared" si="46"/>
        <v>2.4810891526988559E-2</v>
      </c>
      <c r="M605">
        <f t="shared" si="47"/>
        <v>3.7216337290482838E-3</v>
      </c>
      <c r="N605">
        <f t="shared" si="48"/>
        <v>2.4810891526988559E-2</v>
      </c>
      <c r="O605">
        <f t="shared" si="49"/>
        <v>0.4962178305397712</v>
      </c>
      <c r="Q605" s="7">
        <v>579</v>
      </c>
      <c r="R605" s="7">
        <v>4.3982810763160346E-3</v>
      </c>
      <c r="S605" s="7">
        <v>-3.9444067262497679E-4</v>
      </c>
      <c r="U605" s="7">
        <v>57.562189054726375</v>
      </c>
      <c r="V605" s="7">
        <v>5.5866808679716487E-3</v>
      </c>
    </row>
    <row r="606" spans="1:22" x14ac:dyDescent="0.35">
      <c r="A606" s="3">
        <v>2016</v>
      </c>
      <c r="B606" s="13" t="s">
        <v>30</v>
      </c>
      <c r="C606" s="13" t="s">
        <v>72</v>
      </c>
      <c r="D606" s="13">
        <v>1999</v>
      </c>
      <c r="E606" s="14">
        <v>17</v>
      </c>
      <c r="F606" s="13">
        <v>103</v>
      </c>
      <c r="G606" s="13">
        <v>18</v>
      </c>
      <c r="H606" s="13">
        <v>121</v>
      </c>
      <c r="I606" s="13" t="b">
        <v>1</v>
      </c>
      <c r="J606" s="4">
        <v>0.14876033057851201</v>
      </c>
      <c r="K606">
        <f t="shared" si="45"/>
        <v>1.2414203490340519E-3</v>
      </c>
      <c r="L606">
        <f t="shared" si="46"/>
        <v>3.5233795552481309E-2</v>
      </c>
      <c r="M606">
        <f t="shared" si="47"/>
        <v>5.241391073922826E-3</v>
      </c>
      <c r="N606">
        <f t="shared" si="48"/>
        <v>3.5233795552481309E-2</v>
      </c>
      <c r="O606">
        <f t="shared" si="49"/>
        <v>0.59897452439218224</v>
      </c>
      <c r="Q606" s="7">
        <v>580</v>
      </c>
      <c r="R606" s="7">
        <v>4.4078951122424985E-3</v>
      </c>
      <c r="S606" s="7">
        <v>-4.0405470855144066E-4</v>
      </c>
      <c r="U606" s="7">
        <v>57.661691542288558</v>
      </c>
      <c r="V606" s="7">
        <v>5.5917414767045403E-3</v>
      </c>
    </row>
    <row r="607" spans="1:22" x14ac:dyDescent="0.35">
      <c r="A607" s="24">
        <v>2014</v>
      </c>
      <c r="B607" s="17" t="s">
        <v>26</v>
      </c>
      <c r="C607" s="17" t="s">
        <v>69</v>
      </c>
      <c r="D607" s="17">
        <v>1994</v>
      </c>
      <c r="E607" s="17">
        <v>20</v>
      </c>
      <c r="F607" s="17">
        <v>189</v>
      </c>
      <c r="G607" s="17">
        <v>33</v>
      </c>
      <c r="H607" s="17">
        <v>222</v>
      </c>
      <c r="I607" s="17" t="b">
        <v>1</v>
      </c>
      <c r="J607" s="25">
        <v>0.14864864864864899</v>
      </c>
      <c r="K607">
        <f t="shared" si="45"/>
        <v>2.2776472519467727E-3</v>
      </c>
      <c r="L607">
        <f t="shared" si="46"/>
        <v>4.7724702743409231E-2</v>
      </c>
      <c r="M607">
        <f t="shared" si="47"/>
        <v>7.0942125699662529E-3</v>
      </c>
      <c r="N607">
        <f t="shared" si="48"/>
        <v>4.7724702743409231E-2</v>
      </c>
      <c r="O607">
        <f t="shared" si="49"/>
        <v>0.95449405486818462</v>
      </c>
      <c r="Q607" s="7">
        <v>581</v>
      </c>
      <c r="R607" s="7">
        <v>4.8559810348794254E-3</v>
      </c>
      <c r="S607" s="7">
        <v>-4.7569341449200421E-4</v>
      </c>
      <c r="U607" s="7">
        <v>57.761194029850749</v>
      </c>
      <c r="V607" s="7">
        <v>5.5999779541054933E-3</v>
      </c>
    </row>
    <row r="608" spans="1:22" x14ac:dyDescent="0.35">
      <c r="A608" s="5">
        <v>2016</v>
      </c>
      <c r="B608" s="14" t="s">
        <v>30</v>
      </c>
      <c r="C608" s="14" t="s">
        <v>56</v>
      </c>
      <c r="D608" s="14">
        <v>2000</v>
      </c>
      <c r="E608" s="14">
        <v>16</v>
      </c>
      <c r="F608" s="14">
        <v>109</v>
      </c>
      <c r="G608" s="14">
        <v>19</v>
      </c>
      <c r="H608" s="14">
        <v>128</v>
      </c>
      <c r="I608" s="14" t="b">
        <v>1</v>
      </c>
      <c r="J608" s="6">
        <v>0.1484375</v>
      </c>
      <c r="K608">
        <f t="shared" si="45"/>
        <v>1.3132380551765176E-3</v>
      </c>
      <c r="L608">
        <f t="shared" si="46"/>
        <v>3.6238626563054481E-2</v>
      </c>
      <c r="M608">
        <f t="shared" si="47"/>
        <v>5.3791711304533993E-3</v>
      </c>
      <c r="N608">
        <f t="shared" si="48"/>
        <v>3.6238626563054481E-2</v>
      </c>
      <c r="O608">
        <f t="shared" si="49"/>
        <v>0.5798180250088717</v>
      </c>
      <c r="Q608" s="7">
        <v>582</v>
      </c>
      <c r="R608" s="7">
        <v>5.6162991425862865E-3</v>
      </c>
      <c r="S608" s="7">
        <v>-5.6656963877323076E-4</v>
      </c>
      <c r="U608" s="7">
        <v>57.86069651741294</v>
      </c>
      <c r="V608" s="7">
        <v>5.6053765651674688E-3</v>
      </c>
    </row>
    <row r="609" spans="1:22" x14ac:dyDescent="0.35">
      <c r="A609" s="24">
        <v>2013</v>
      </c>
      <c r="B609" s="17" t="s">
        <v>67</v>
      </c>
      <c r="C609" s="17" t="s">
        <v>138</v>
      </c>
      <c r="D609" s="17">
        <v>1997</v>
      </c>
      <c r="E609" s="17">
        <v>16</v>
      </c>
      <c r="F609" s="17">
        <v>115</v>
      </c>
      <c r="G609" s="17">
        <v>20</v>
      </c>
      <c r="H609" s="17">
        <v>135</v>
      </c>
      <c r="I609" s="17" t="b">
        <v>1</v>
      </c>
      <c r="J609" s="25">
        <v>0.148148148148148</v>
      </c>
      <c r="K609">
        <f t="shared" si="45"/>
        <v>1.3850557613189834E-3</v>
      </c>
      <c r="L609">
        <f t="shared" si="46"/>
        <v>3.7216337290482834E-2</v>
      </c>
      <c r="M609">
        <f t="shared" si="47"/>
        <v>5.5135314504418959E-3</v>
      </c>
      <c r="N609">
        <f t="shared" si="48"/>
        <v>3.7216337290482834E-2</v>
      </c>
      <c r="O609">
        <f t="shared" si="49"/>
        <v>0.59546139664772535</v>
      </c>
      <c r="Q609" s="7">
        <v>583</v>
      </c>
      <c r="R609" s="7">
        <v>4.2236479997535166E-3</v>
      </c>
      <c r="S609" s="7">
        <v>-4.3839199148573574E-4</v>
      </c>
      <c r="U609" s="7">
        <v>57.960199004975131</v>
      </c>
      <c r="V609" s="7">
        <v>5.605376565167481E-3</v>
      </c>
    </row>
    <row r="610" spans="1:22" x14ac:dyDescent="0.35">
      <c r="A610" s="5">
        <v>2016</v>
      </c>
      <c r="B610" s="14" t="s">
        <v>26</v>
      </c>
      <c r="C610" s="14" t="s">
        <v>27</v>
      </c>
      <c r="D610" s="14">
        <v>1996</v>
      </c>
      <c r="E610" s="14">
        <v>20</v>
      </c>
      <c r="F610" s="14">
        <v>115</v>
      </c>
      <c r="G610" s="14">
        <v>20</v>
      </c>
      <c r="H610" s="14">
        <v>135</v>
      </c>
      <c r="I610" s="14" t="b">
        <v>1</v>
      </c>
      <c r="J610" s="6">
        <v>0.148148148148148</v>
      </c>
      <c r="K610">
        <f t="shared" si="45"/>
        <v>1.3850557613189834E-3</v>
      </c>
      <c r="L610">
        <f t="shared" si="46"/>
        <v>3.7216337290482834E-2</v>
      </c>
      <c r="M610">
        <f t="shared" si="47"/>
        <v>5.5135314504418959E-3</v>
      </c>
      <c r="N610">
        <f t="shared" si="48"/>
        <v>3.7216337290482834E-2</v>
      </c>
      <c r="O610">
        <f t="shared" si="49"/>
        <v>0.74432674580965674</v>
      </c>
      <c r="Q610" s="7">
        <v>584</v>
      </c>
      <c r="R610" s="7">
        <v>4.6528242133560497E-3</v>
      </c>
      <c r="S610" s="7">
        <v>-4.7134198233234406E-4</v>
      </c>
      <c r="U610" s="7">
        <v>58.059701492537314</v>
      </c>
      <c r="V610" s="7">
        <v>5.6147283909460197E-3</v>
      </c>
    </row>
    <row r="611" spans="1:22" x14ac:dyDescent="0.35">
      <c r="A611" s="3">
        <v>2013</v>
      </c>
      <c r="B611" s="13" t="s">
        <v>26</v>
      </c>
      <c r="C611" s="13" t="s">
        <v>279</v>
      </c>
      <c r="D611" s="13">
        <v>1997</v>
      </c>
      <c r="E611" s="17">
        <v>16</v>
      </c>
      <c r="F611" s="13">
        <v>46</v>
      </c>
      <c r="G611" s="13">
        <v>8</v>
      </c>
      <c r="H611" s="13">
        <v>54</v>
      </c>
      <c r="I611" s="13" t="b">
        <v>1</v>
      </c>
      <c r="J611" s="4">
        <v>0.148148148148148</v>
      </c>
      <c r="K611">
        <f t="shared" si="45"/>
        <v>5.540223045275934E-4</v>
      </c>
      <c r="L611">
        <f t="shared" si="46"/>
        <v>2.3537678401397054E-2</v>
      </c>
      <c r="M611">
        <f t="shared" si="47"/>
        <v>3.4870634668736343E-3</v>
      </c>
      <c r="N611">
        <f t="shared" si="48"/>
        <v>2.3537678401397054E-2</v>
      </c>
      <c r="O611">
        <f t="shared" si="49"/>
        <v>0.37660285442235286</v>
      </c>
      <c r="Q611" s="7">
        <v>585</v>
      </c>
      <c r="R611" s="7">
        <v>6.8746931709875404E-3</v>
      </c>
      <c r="S611" s="7">
        <v>-7.0004612698350635E-4</v>
      </c>
      <c r="U611" s="7">
        <v>58.159203980099505</v>
      </c>
      <c r="V611" s="7">
        <v>5.6147283909460197E-3</v>
      </c>
    </row>
    <row r="612" spans="1:22" x14ac:dyDescent="0.35">
      <c r="A612" s="5">
        <v>2014</v>
      </c>
      <c r="B612" s="14" t="s">
        <v>67</v>
      </c>
      <c r="C612" s="14" t="s">
        <v>145</v>
      </c>
      <c r="D612" s="14">
        <v>1993</v>
      </c>
      <c r="E612" s="14">
        <v>21</v>
      </c>
      <c r="F612" s="14">
        <v>52</v>
      </c>
      <c r="G612" s="14">
        <v>9</v>
      </c>
      <c r="H612" s="14">
        <v>61</v>
      </c>
      <c r="I612" s="14" t="b">
        <v>1</v>
      </c>
      <c r="J612" s="6">
        <v>0.14754098360655701</v>
      </c>
      <c r="K612">
        <f t="shared" si="45"/>
        <v>6.2584001067005925E-4</v>
      </c>
      <c r="L612">
        <f t="shared" si="46"/>
        <v>2.5016794572248046E-2</v>
      </c>
      <c r="M612">
        <f t="shared" si="47"/>
        <v>3.6910024778726534E-3</v>
      </c>
      <c r="N612">
        <f t="shared" si="48"/>
        <v>2.5016794572248046E-2</v>
      </c>
      <c r="O612">
        <f t="shared" si="49"/>
        <v>0.52535268601720897</v>
      </c>
      <c r="Q612" s="7">
        <v>586</v>
      </c>
      <c r="R612" s="7">
        <v>5.4147556116209182E-3</v>
      </c>
      <c r="S612" s="7">
        <v>-5.3641481198720819E-4</v>
      </c>
      <c r="U612" s="7">
        <v>58.258706467661696</v>
      </c>
      <c r="V612" s="7">
        <v>5.6163186402350173E-3</v>
      </c>
    </row>
    <row r="613" spans="1:22" x14ac:dyDescent="0.35">
      <c r="A613" s="24">
        <v>2016</v>
      </c>
      <c r="B613" s="17" t="s">
        <v>42</v>
      </c>
      <c r="C613" s="17" t="s">
        <v>66</v>
      </c>
      <c r="D613" s="17">
        <v>1997</v>
      </c>
      <c r="E613" s="17">
        <v>19</v>
      </c>
      <c r="F613" s="17">
        <v>139</v>
      </c>
      <c r="G613" s="17">
        <v>24</v>
      </c>
      <c r="H613" s="17">
        <v>163</v>
      </c>
      <c r="I613" s="17" t="b">
        <v>1</v>
      </c>
      <c r="J613" s="25">
        <v>0.14723926380368099</v>
      </c>
      <c r="K613">
        <f t="shared" si="45"/>
        <v>1.6723265858888468E-3</v>
      </c>
      <c r="L613">
        <f t="shared" si="46"/>
        <v>4.0894089865026302E-2</v>
      </c>
      <c r="M613">
        <f t="shared" si="47"/>
        <v>6.0212156856480452E-3</v>
      </c>
      <c r="N613">
        <f t="shared" si="48"/>
        <v>4.0894089865026302E-2</v>
      </c>
      <c r="O613">
        <f t="shared" si="49"/>
        <v>0.77698770743549972</v>
      </c>
      <c r="Q613" s="7">
        <v>587</v>
      </c>
      <c r="R613" s="7">
        <v>7.6941131793887615E-3</v>
      </c>
      <c r="S613" s="7">
        <v>-8.1280998011704162E-4</v>
      </c>
      <c r="U613" s="7">
        <v>58.358208955223887</v>
      </c>
      <c r="V613" s="7">
        <v>5.6253258115580304E-3</v>
      </c>
    </row>
    <row r="614" spans="1:22" x14ac:dyDescent="0.35">
      <c r="A614" s="3">
        <v>2014</v>
      </c>
      <c r="B614" s="13" t="s">
        <v>30</v>
      </c>
      <c r="C614" s="13" t="s">
        <v>56</v>
      </c>
      <c r="D614" s="13">
        <v>1997</v>
      </c>
      <c r="E614" s="14">
        <v>17</v>
      </c>
      <c r="F614" s="13">
        <v>58</v>
      </c>
      <c r="G614" s="13">
        <v>10</v>
      </c>
      <c r="H614" s="13">
        <v>68</v>
      </c>
      <c r="I614" s="13" t="b">
        <v>1</v>
      </c>
      <c r="J614" s="4">
        <v>0.14705882352941199</v>
      </c>
      <c r="K614">
        <f t="shared" si="45"/>
        <v>6.9765771681252499E-4</v>
      </c>
      <c r="L614">
        <f t="shared" si="46"/>
        <v>2.6413211028054218E-2</v>
      </c>
      <c r="M614">
        <f t="shared" si="47"/>
        <v>3.884295739419744E-3</v>
      </c>
      <c r="N614">
        <f t="shared" si="48"/>
        <v>2.6413211028054218E-2</v>
      </c>
      <c r="O614">
        <f t="shared" si="49"/>
        <v>0.4490245874769217</v>
      </c>
      <c r="Q614" s="7">
        <v>588</v>
      </c>
      <c r="R614" s="7">
        <v>4.8555708361147842E-3</v>
      </c>
      <c r="S614" s="7">
        <v>-5.0345256013435268E-4</v>
      </c>
      <c r="U614" s="7">
        <v>58.457711442786071</v>
      </c>
      <c r="V614" s="7">
        <v>5.6253258115580304E-3</v>
      </c>
    </row>
    <row r="615" spans="1:22" x14ac:dyDescent="0.35">
      <c r="A615" s="24">
        <v>2015</v>
      </c>
      <c r="B615" s="17" t="s">
        <v>102</v>
      </c>
      <c r="C615" s="17" t="s">
        <v>184</v>
      </c>
      <c r="D615" s="17">
        <v>1997</v>
      </c>
      <c r="E615" s="17">
        <v>18</v>
      </c>
      <c r="F615" s="17">
        <v>58</v>
      </c>
      <c r="G615" s="17">
        <v>10</v>
      </c>
      <c r="H615" s="17">
        <v>68</v>
      </c>
      <c r="I615" s="17" t="b">
        <v>1</v>
      </c>
      <c r="J615" s="25">
        <v>0.14705882352941199</v>
      </c>
      <c r="K615">
        <f t="shared" si="45"/>
        <v>6.9765771681252499E-4</v>
      </c>
      <c r="L615">
        <f t="shared" si="46"/>
        <v>2.6413211028054218E-2</v>
      </c>
      <c r="M615">
        <f t="shared" si="47"/>
        <v>3.884295739419744E-3</v>
      </c>
      <c r="N615">
        <f t="shared" si="48"/>
        <v>2.6413211028054218E-2</v>
      </c>
      <c r="O615">
        <f t="shared" si="49"/>
        <v>0.47543779850497592</v>
      </c>
      <c r="Q615" s="7">
        <v>589</v>
      </c>
      <c r="R615" s="7">
        <v>4.4615760242056888E-3</v>
      </c>
      <c r="S615" s="7">
        <v>-4.8865376973072742E-4</v>
      </c>
      <c r="U615" s="7">
        <v>58.557213930348261</v>
      </c>
      <c r="V615" s="7">
        <v>5.6496885319247923E-3</v>
      </c>
    </row>
    <row r="616" spans="1:22" x14ac:dyDescent="0.35">
      <c r="A616" s="3">
        <v>2015</v>
      </c>
      <c r="B616" s="13" t="s">
        <v>67</v>
      </c>
      <c r="C616" s="13" t="s">
        <v>68</v>
      </c>
      <c r="D616" s="13">
        <v>1995</v>
      </c>
      <c r="E616" s="14">
        <v>20</v>
      </c>
      <c r="F616" s="13">
        <v>58</v>
      </c>
      <c r="G616" s="13">
        <v>10</v>
      </c>
      <c r="H616" s="13">
        <v>68</v>
      </c>
      <c r="I616" s="13" t="b">
        <v>1</v>
      </c>
      <c r="J616" s="4">
        <v>0.14705882352941199</v>
      </c>
      <c r="K616">
        <f t="shared" si="45"/>
        <v>6.9765771681252499E-4</v>
      </c>
      <c r="L616">
        <f t="shared" si="46"/>
        <v>2.6413211028054218E-2</v>
      </c>
      <c r="M616">
        <f t="shared" si="47"/>
        <v>3.884295739419744E-3</v>
      </c>
      <c r="N616">
        <f t="shared" si="48"/>
        <v>2.6413211028054218E-2</v>
      </c>
      <c r="O616">
        <f t="shared" si="49"/>
        <v>0.52826422056108435</v>
      </c>
      <c r="Q616" s="7">
        <v>590</v>
      </c>
      <c r="R616" s="7">
        <v>4.4518871697506188E-3</v>
      </c>
      <c r="S616" s="7">
        <v>-4.7896491527565747E-4</v>
      </c>
      <c r="U616" s="7">
        <v>58.656716417910452</v>
      </c>
      <c r="V616" s="7">
        <v>5.6496885319247923E-3</v>
      </c>
    </row>
    <row r="617" spans="1:22" x14ac:dyDescent="0.35">
      <c r="A617" s="24">
        <v>2014</v>
      </c>
      <c r="B617" s="17" t="s">
        <v>104</v>
      </c>
      <c r="C617" s="17" t="s">
        <v>140</v>
      </c>
      <c r="D617" s="17">
        <v>1997</v>
      </c>
      <c r="E617" s="17">
        <v>17</v>
      </c>
      <c r="F617" s="17">
        <v>64</v>
      </c>
      <c r="G617" s="17">
        <v>11</v>
      </c>
      <c r="H617" s="17">
        <v>75</v>
      </c>
      <c r="I617" s="17" t="b">
        <v>1</v>
      </c>
      <c r="J617" s="25">
        <v>0.146666666666667</v>
      </c>
      <c r="K617">
        <f t="shared" si="45"/>
        <v>7.6947542295499084E-4</v>
      </c>
      <c r="L617">
        <f t="shared" si="46"/>
        <v>2.7739420018359988E-2</v>
      </c>
      <c r="M617">
        <f t="shared" si="47"/>
        <v>4.0684482693594745E-3</v>
      </c>
      <c r="N617">
        <f t="shared" si="48"/>
        <v>2.7739420018359988E-2</v>
      </c>
      <c r="O617">
        <f t="shared" si="49"/>
        <v>0.4715701403121198</v>
      </c>
      <c r="Q617" s="7">
        <v>591</v>
      </c>
      <c r="R617" s="7">
        <v>3.9905549107628674E-3</v>
      </c>
      <c r="S617" s="7">
        <v>-4.3706521863177495E-4</v>
      </c>
      <c r="U617" s="7">
        <v>58.756218905472643</v>
      </c>
      <c r="V617" s="7">
        <v>5.6535674809103749E-3</v>
      </c>
    </row>
    <row r="618" spans="1:22" x14ac:dyDescent="0.35">
      <c r="A618" s="3">
        <v>2014</v>
      </c>
      <c r="B618" s="13" t="s">
        <v>42</v>
      </c>
      <c r="C618" s="13" t="s">
        <v>45</v>
      </c>
      <c r="D618" s="13">
        <v>1998</v>
      </c>
      <c r="E618" s="14">
        <v>16</v>
      </c>
      <c r="F618" s="13">
        <v>76</v>
      </c>
      <c r="G618" s="13">
        <v>13</v>
      </c>
      <c r="H618" s="13">
        <v>89</v>
      </c>
      <c r="I618" s="13" t="b">
        <v>1</v>
      </c>
      <c r="J618" s="4">
        <v>0.14606741573033699</v>
      </c>
      <c r="K618">
        <f t="shared" si="45"/>
        <v>9.1311083523992244E-4</v>
      </c>
      <c r="L618">
        <f t="shared" si="46"/>
        <v>3.0217723859349871E-2</v>
      </c>
      <c r="M618">
        <f t="shared" si="47"/>
        <v>4.4138248333881807E-3</v>
      </c>
      <c r="N618">
        <f t="shared" si="48"/>
        <v>3.0217723859349871E-2</v>
      </c>
      <c r="O618">
        <f t="shared" si="49"/>
        <v>0.48348358174959793</v>
      </c>
      <c r="Q618" s="7">
        <v>592</v>
      </c>
      <c r="R618" s="7">
        <v>3.9732229610143568E-3</v>
      </c>
      <c r="S618" s="7">
        <v>-4.1973326888326444E-4</v>
      </c>
      <c r="U618" s="7">
        <v>58.855721393034827</v>
      </c>
      <c r="V618" s="7">
        <v>5.6664781336696673E-3</v>
      </c>
    </row>
    <row r="619" spans="1:22" x14ac:dyDescent="0.35">
      <c r="A619" s="24">
        <v>2017</v>
      </c>
      <c r="B619" s="17" t="s">
        <v>42</v>
      </c>
      <c r="C619" s="17" t="s">
        <v>43</v>
      </c>
      <c r="D619" s="17">
        <v>1999</v>
      </c>
      <c r="E619" s="17">
        <v>18</v>
      </c>
      <c r="F619" s="17">
        <v>123</v>
      </c>
      <c r="G619" s="17">
        <v>21</v>
      </c>
      <c r="H619" s="17">
        <v>144</v>
      </c>
      <c r="I619" s="17" t="b">
        <v>1</v>
      </c>
      <c r="J619" s="25">
        <v>0.14583333333333301</v>
      </c>
      <c r="K619">
        <f t="shared" si="45"/>
        <v>1.4773928120735823E-3</v>
      </c>
      <c r="L619">
        <f t="shared" si="46"/>
        <v>3.8436867875434155E-2</v>
      </c>
      <c r="M619">
        <f t="shared" si="47"/>
        <v>5.6053765651674688E-3</v>
      </c>
      <c r="N619">
        <f t="shared" si="48"/>
        <v>3.8436867875434155E-2</v>
      </c>
      <c r="O619">
        <f t="shared" si="49"/>
        <v>0.6918636217578148</v>
      </c>
      <c r="Q619" s="7">
        <v>593</v>
      </c>
      <c r="R619" s="7">
        <v>5.7796845467626866E-3</v>
      </c>
      <c r="S619" s="7">
        <v>-6.1130764604550979E-4</v>
      </c>
      <c r="U619" s="7">
        <v>58.955223880597018</v>
      </c>
      <c r="V619" s="7">
        <v>5.6950682852812884E-3</v>
      </c>
    </row>
    <row r="620" spans="1:22" x14ac:dyDescent="0.35">
      <c r="A620" s="5">
        <v>2015</v>
      </c>
      <c r="B620" s="14" t="s">
        <v>67</v>
      </c>
      <c r="C620" s="14" t="s">
        <v>77</v>
      </c>
      <c r="D620" s="14">
        <v>1999</v>
      </c>
      <c r="E620" s="14">
        <v>16</v>
      </c>
      <c r="F620" s="14">
        <v>135</v>
      </c>
      <c r="G620" s="14">
        <v>23</v>
      </c>
      <c r="H620" s="14">
        <v>158</v>
      </c>
      <c r="I620" s="14" t="b">
        <v>1</v>
      </c>
      <c r="J620" s="6">
        <v>0.145569620253165</v>
      </c>
      <c r="K620">
        <f t="shared" si="45"/>
        <v>1.621028224358514E-3</v>
      </c>
      <c r="L620">
        <f t="shared" si="46"/>
        <v>4.0261994788615654E-2</v>
      </c>
      <c r="M620">
        <f t="shared" si="47"/>
        <v>5.8609232920136889E-3</v>
      </c>
      <c r="N620">
        <f t="shared" si="48"/>
        <v>4.0261994788615654E-2</v>
      </c>
      <c r="O620">
        <f t="shared" si="49"/>
        <v>0.64419191661785047</v>
      </c>
      <c r="Q620" s="7">
        <v>594</v>
      </c>
      <c r="R620" s="7">
        <v>4.6752787869385635E-3</v>
      </c>
      <c r="S620" s="7">
        <v>-5.2293615992189853E-4</v>
      </c>
      <c r="U620" s="7">
        <v>59.054726368159209</v>
      </c>
      <c r="V620" s="7">
        <v>5.73976896210721E-3</v>
      </c>
    </row>
    <row r="621" spans="1:22" x14ac:dyDescent="0.35">
      <c r="A621" s="24">
        <v>2016</v>
      </c>
      <c r="B621" s="17" t="s">
        <v>42</v>
      </c>
      <c r="C621" s="17" t="s">
        <v>66</v>
      </c>
      <c r="D621" s="17">
        <v>1995</v>
      </c>
      <c r="E621" s="17">
        <v>21</v>
      </c>
      <c r="F621" s="17">
        <v>100</v>
      </c>
      <c r="G621" s="17">
        <v>17</v>
      </c>
      <c r="H621" s="17">
        <v>117</v>
      </c>
      <c r="I621" s="17" t="b">
        <v>1</v>
      </c>
      <c r="J621" s="25">
        <v>0.145299145299145</v>
      </c>
      <c r="K621">
        <f t="shared" si="45"/>
        <v>1.2003816598097857E-3</v>
      </c>
      <c r="L621">
        <f t="shared" si="46"/>
        <v>3.4646524498278118E-2</v>
      </c>
      <c r="M621">
        <f t="shared" si="47"/>
        <v>5.0341103971856989E-3</v>
      </c>
      <c r="N621">
        <f t="shared" si="48"/>
        <v>3.4646524498278118E-2</v>
      </c>
      <c r="O621">
        <f t="shared" si="49"/>
        <v>0.72757701446384049</v>
      </c>
      <c r="Q621" s="7">
        <v>595</v>
      </c>
      <c r="R621" s="7">
        <v>4.2322105998065362E-3</v>
      </c>
      <c r="S621" s="7">
        <v>-4.7917012214409487E-4</v>
      </c>
      <c r="U621" s="7">
        <v>59.154228855721399</v>
      </c>
      <c r="V621" s="7">
        <v>5.7415594100241303E-3</v>
      </c>
    </row>
    <row r="622" spans="1:22" x14ac:dyDescent="0.35">
      <c r="A622" s="5">
        <v>2014</v>
      </c>
      <c r="B622" s="14" t="s">
        <v>98</v>
      </c>
      <c r="C622" s="14" t="s">
        <v>277</v>
      </c>
      <c r="D622" s="14">
        <v>1995</v>
      </c>
      <c r="E622" s="14">
        <v>19</v>
      </c>
      <c r="F622" s="14">
        <v>53</v>
      </c>
      <c r="G622" s="14">
        <v>9</v>
      </c>
      <c r="H622" s="14">
        <v>62</v>
      </c>
      <c r="I622" s="14" t="b">
        <v>1</v>
      </c>
      <c r="J622" s="6">
        <v>0.14516129032258099</v>
      </c>
      <c r="K622">
        <f t="shared" si="45"/>
        <v>6.3609968297612574E-4</v>
      </c>
      <c r="L622">
        <f t="shared" si="46"/>
        <v>2.5221016691960016E-2</v>
      </c>
      <c r="M622">
        <f t="shared" si="47"/>
        <v>3.6611153262522691E-3</v>
      </c>
      <c r="N622">
        <f t="shared" si="48"/>
        <v>2.5221016691960016E-2</v>
      </c>
      <c r="O622">
        <f t="shared" si="49"/>
        <v>0.47919931714724029</v>
      </c>
      <c r="Q622" s="7">
        <v>596</v>
      </c>
      <c r="R622" s="7">
        <v>4.2322105998065362E-3</v>
      </c>
      <c r="S622" s="7">
        <v>-4.7917012214409487E-4</v>
      </c>
      <c r="U622" s="7">
        <v>59.253731343283583</v>
      </c>
      <c r="V622" s="7">
        <v>5.7415594100241303E-3</v>
      </c>
    </row>
    <row r="623" spans="1:22" x14ac:dyDescent="0.35">
      <c r="A623" s="3">
        <v>2017</v>
      </c>
      <c r="B623" s="13" t="s">
        <v>42</v>
      </c>
      <c r="C623" s="13" t="s">
        <v>73</v>
      </c>
      <c r="D623" s="13">
        <v>1998</v>
      </c>
      <c r="E623" s="17">
        <v>19</v>
      </c>
      <c r="F623" s="13">
        <v>118</v>
      </c>
      <c r="G623" s="13">
        <v>20</v>
      </c>
      <c r="H623" s="13">
        <v>138</v>
      </c>
      <c r="I623" s="13" t="b">
        <v>1</v>
      </c>
      <c r="J623" s="4">
        <v>0.14492753623188401</v>
      </c>
      <c r="K623">
        <f t="shared" si="45"/>
        <v>1.4158347782371832E-3</v>
      </c>
      <c r="L623">
        <f t="shared" si="46"/>
        <v>3.7627580021005642E-2</v>
      </c>
      <c r="M623">
        <f t="shared" si="47"/>
        <v>5.4532724668124102E-3</v>
      </c>
      <c r="N623">
        <f t="shared" si="48"/>
        <v>3.7627580021005642E-2</v>
      </c>
      <c r="O623">
        <f t="shared" si="49"/>
        <v>0.71492402039910719</v>
      </c>
      <c r="Q623" s="7">
        <v>597</v>
      </c>
      <c r="R623" s="7">
        <v>4.2322105998065362E-3</v>
      </c>
      <c r="S623" s="7">
        <v>-4.7917012214409487E-4</v>
      </c>
      <c r="U623" s="7">
        <v>59.353233830845774</v>
      </c>
      <c r="V623" s="7">
        <v>5.7652360441223047E-3</v>
      </c>
    </row>
    <row r="624" spans="1:22" x14ac:dyDescent="0.35">
      <c r="A624" s="3">
        <v>2017</v>
      </c>
      <c r="B624" s="13" t="s">
        <v>30</v>
      </c>
      <c r="C624" s="13" t="s">
        <v>75</v>
      </c>
      <c r="D624" s="13">
        <v>2000</v>
      </c>
      <c r="E624" s="14">
        <v>17</v>
      </c>
      <c r="F624" s="13">
        <v>65</v>
      </c>
      <c r="G624" s="13">
        <v>11</v>
      </c>
      <c r="H624" s="13">
        <v>76</v>
      </c>
      <c r="I624" s="13" t="b">
        <v>1</v>
      </c>
      <c r="J624" s="4">
        <v>0.144736842105263</v>
      </c>
      <c r="K624">
        <f t="shared" si="45"/>
        <v>7.7973509526105733E-4</v>
      </c>
      <c r="L624">
        <f t="shared" si="46"/>
        <v>2.7923737129207066E-2</v>
      </c>
      <c r="M624">
        <f t="shared" si="47"/>
        <v>4.0415935318589133E-3</v>
      </c>
      <c r="N624">
        <f t="shared" si="48"/>
        <v>2.7923737129207066E-2</v>
      </c>
      <c r="O624">
        <f t="shared" si="49"/>
        <v>0.47470353119652009</v>
      </c>
      <c r="Q624" s="7">
        <v>598</v>
      </c>
      <c r="R624" s="7">
        <v>7.0560750073154332E-3</v>
      </c>
      <c r="S624" s="7">
        <v>-8.0312682885515154E-4</v>
      </c>
      <c r="U624" s="7">
        <v>59.452736318407965</v>
      </c>
      <c r="V624" s="7">
        <v>5.7744207497130197E-3</v>
      </c>
    </row>
    <row r="625" spans="1:22" x14ac:dyDescent="0.35">
      <c r="A625" s="3">
        <v>2013</v>
      </c>
      <c r="B625" s="13" t="s">
        <v>26</v>
      </c>
      <c r="C625" s="13" t="s">
        <v>35</v>
      </c>
      <c r="D625" s="13">
        <v>1993</v>
      </c>
      <c r="E625" s="17">
        <v>20</v>
      </c>
      <c r="F625" s="13">
        <v>71</v>
      </c>
      <c r="G625" s="13">
        <v>12</v>
      </c>
      <c r="H625" s="13">
        <v>83</v>
      </c>
      <c r="I625" s="13" t="b">
        <v>1</v>
      </c>
      <c r="J625" s="4">
        <v>0.14457831325301199</v>
      </c>
      <c r="K625">
        <f t="shared" si="45"/>
        <v>8.5155280140352318E-4</v>
      </c>
      <c r="L625">
        <f t="shared" si="46"/>
        <v>2.9181377647457346E-2</v>
      </c>
      <c r="M625">
        <f t="shared" si="47"/>
        <v>4.21899435866853E-3</v>
      </c>
      <c r="N625">
        <f t="shared" si="48"/>
        <v>2.9181377647457346E-2</v>
      </c>
      <c r="O625">
        <f t="shared" si="49"/>
        <v>0.58362755294914692</v>
      </c>
      <c r="Q625" s="7">
        <v>599</v>
      </c>
      <c r="R625" s="7">
        <v>5.6336212054827741E-3</v>
      </c>
      <c r="S625" s="7">
        <v>-6.3221558367620913E-4</v>
      </c>
      <c r="U625" s="7">
        <v>59.552238805970156</v>
      </c>
      <c r="V625" s="7">
        <v>5.7840689114114201E-3</v>
      </c>
    </row>
    <row r="626" spans="1:22" x14ac:dyDescent="0.35">
      <c r="A626" s="5">
        <v>2017</v>
      </c>
      <c r="B626" s="14" t="s">
        <v>67</v>
      </c>
      <c r="C626" s="14" t="s">
        <v>68</v>
      </c>
      <c r="D626" s="14">
        <v>1997</v>
      </c>
      <c r="E626" s="14">
        <v>20</v>
      </c>
      <c r="F626" s="14">
        <v>83</v>
      </c>
      <c r="G626" s="14">
        <v>14</v>
      </c>
      <c r="H626" s="14">
        <v>97</v>
      </c>
      <c r="I626" s="14" t="b">
        <v>1</v>
      </c>
      <c r="J626" s="6">
        <v>0.14432989690721601</v>
      </c>
      <c r="K626">
        <f t="shared" si="45"/>
        <v>9.9518821368845488E-4</v>
      </c>
      <c r="L626">
        <f t="shared" si="46"/>
        <v>3.1546603837631318E-2</v>
      </c>
      <c r="M626">
        <f t="shared" si="47"/>
        <v>4.5531180796581127E-3</v>
      </c>
      <c r="N626">
        <f t="shared" si="48"/>
        <v>3.1546603837631318E-2</v>
      </c>
      <c r="O626">
        <f t="shared" si="49"/>
        <v>0.6309320767526263</v>
      </c>
      <c r="Q626" s="7">
        <v>600</v>
      </c>
      <c r="R626" s="7">
        <v>4.8865971635371217E-3</v>
      </c>
      <c r="S626" s="7">
        <v>-5.6211166392281312E-4</v>
      </c>
      <c r="U626" s="7">
        <v>59.651741293532339</v>
      </c>
      <c r="V626" s="7">
        <v>5.7840689114114201E-3</v>
      </c>
    </row>
    <row r="627" spans="1:22" x14ac:dyDescent="0.35">
      <c r="A627" s="24">
        <v>2015</v>
      </c>
      <c r="B627" s="17" t="s">
        <v>30</v>
      </c>
      <c r="C627" s="17" t="s">
        <v>162</v>
      </c>
      <c r="D627" s="17">
        <v>1995</v>
      </c>
      <c r="E627" s="17">
        <v>20</v>
      </c>
      <c r="F627" s="17">
        <v>89</v>
      </c>
      <c r="G627" s="17">
        <v>15</v>
      </c>
      <c r="H627" s="17">
        <v>104</v>
      </c>
      <c r="I627" s="17" t="b">
        <v>1</v>
      </c>
      <c r="J627" s="25">
        <v>0.144230769230769</v>
      </c>
      <c r="K627">
        <f t="shared" si="45"/>
        <v>1.0670059198309206E-3</v>
      </c>
      <c r="L627">
        <f t="shared" si="46"/>
        <v>3.2665056556371072E-2</v>
      </c>
      <c r="M627">
        <f t="shared" si="47"/>
        <v>4.7113062340919743E-3</v>
      </c>
      <c r="N627">
        <f t="shared" si="48"/>
        <v>3.2665056556371072E-2</v>
      </c>
      <c r="O627">
        <f t="shared" si="49"/>
        <v>0.6533011311274215</v>
      </c>
      <c r="Q627" s="7">
        <v>601</v>
      </c>
      <c r="R627" s="7">
        <v>4.0024961949404652E-3</v>
      </c>
      <c r="S627" s="7">
        <v>-4.8268962974654453E-4</v>
      </c>
      <c r="U627" s="7">
        <v>59.75124378109453</v>
      </c>
      <c r="V627" s="7">
        <v>5.7840689114114201E-3</v>
      </c>
    </row>
    <row r="628" spans="1:22" x14ac:dyDescent="0.35">
      <c r="A628" s="3">
        <v>2014</v>
      </c>
      <c r="B628" s="13" t="s">
        <v>67</v>
      </c>
      <c r="C628" s="13" t="s">
        <v>138</v>
      </c>
      <c r="D628" s="13">
        <v>1996</v>
      </c>
      <c r="E628" s="14">
        <v>18</v>
      </c>
      <c r="F628" s="13">
        <v>101</v>
      </c>
      <c r="G628" s="13">
        <v>17</v>
      </c>
      <c r="H628" s="13">
        <v>118</v>
      </c>
      <c r="I628" s="13" t="b">
        <v>1</v>
      </c>
      <c r="J628" s="4">
        <v>0.14406779661017</v>
      </c>
      <c r="K628">
        <f t="shared" si="45"/>
        <v>1.2106413321158521E-3</v>
      </c>
      <c r="L628">
        <f t="shared" si="46"/>
        <v>3.4794271541675539E-2</v>
      </c>
      <c r="M628">
        <f t="shared" si="47"/>
        <v>5.012734035665138E-3</v>
      </c>
      <c r="N628">
        <f t="shared" si="48"/>
        <v>3.4794271541675539E-2</v>
      </c>
      <c r="O628">
        <f t="shared" si="49"/>
        <v>0.62629688775015968</v>
      </c>
      <c r="Q628" s="7">
        <v>602</v>
      </c>
      <c r="R628" s="7">
        <v>4.738437428107093E-3</v>
      </c>
      <c r="S628" s="7">
        <v>-6.146335765707658E-4</v>
      </c>
      <c r="U628" s="7">
        <v>59.850746268656721</v>
      </c>
      <c r="V628" s="7">
        <v>5.7892080229639889E-3</v>
      </c>
    </row>
    <row r="629" spans="1:22" x14ac:dyDescent="0.35">
      <c r="A629" s="24">
        <v>2016</v>
      </c>
      <c r="B629" s="17" t="s">
        <v>104</v>
      </c>
      <c r="C629" s="17" t="s">
        <v>140</v>
      </c>
      <c r="D629" s="17">
        <v>1998</v>
      </c>
      <c r="E629" s="17">
        <v>18</v>
      </c>
      <c r="F629" s="17">
        <v>60</v>
      </c>
      <c r="G629" s="17">
        <v>10</v>
      </c>
      <c r="H629" s="17">
        <v>70</v>
      </c>
      <c r="I629" s="17" t="b">
        <v>1</v>
      </c>
      <c r="J629" s="25">
        <v>0.14285714285714299</v>
      </c>
      <c r="K629">
        <f t="shared" si="45"/>
        <v>7.1817706142465808E-4</v>
      </c>
      <c r="L629">
        <f t="shared" si="46"/>
        <v>2.6798825747122914E-2</v>
      </c>
      <c r="M629">
        <f t="shared" si="47"/>
        <v>3.8284036781604199E-3</v>
      </c>
      <c r="N629">
        <f t="shared" si="48"/>
        <v>2.6798825747122914E-2</v>
      </c>
      <c r="O629">
        <f t="shared" si="49"/>
        <v>0.48237886344821246</v>
      </c>
      <c r="Q629" s="7">
        <v>603</v>
      </c>
      <c r="R629" s="7">
        <v>4.2865435909025867E-3</v>
      </c>
      <c r="S629" s="7">
        <v>-5.6490986185430293E-4</v>
      </c>
      <c r="U629" s="7">
        <v>59.950248756218912</v>
      </c>
      <c r="V629" s="7">
        <v>5.8169409147332445E-3</v>
      </c>
    </row>
    <row r="630" spans="1:22" x14ac:dyDescent="0.35">
      <c r="A630" s="5">
        <v>2017</v>
      </c>
      <c r="B630" s="14" t="s">
        <v>52</v>
      </c>
      <c r="C630" s="14" t="s">
        <v>208</v>
      </c>
      <c r="D630" s="14">
        <v>1998</v>
      </c>
      <c r="E630" s="14">
        <v>19</v>
      </c>
      <c r="F630" s="14">
        <v>60</v>
      </c>
      <c r="G630" s="14">
        <v>10</v>
      </c>
      <c r="H630" s="14">
        <v>70</v>
      </c>
      <c r="I630" s="14" t="b">
        <v>1</v>
      </c>
      <c r="J630" s="6">
        <v>0.14285714285714299</v>
      </c>
      <c r="K630">
        <f t="shared" si="45"/>
        <v>7.1817706142465808E-4</v>
      </c>
      <c r="L630">
        <f t="shared" si="46"/>
        <v>2.6798825747122914E-2</v>
      </c>
      <c r="M630">
        <f t="shared" si="47"/>
        <v>3.8284036781604199E-3</v>
      </c>
      <c r="N630">
        <f t="shared" si="48"/>
        <v>2.6798825747122914E-2</v>
      </c>
      <c r="O630">
        <f t="shared" si="49"/>
        <v>0.50917768919533535</v>
      </c>
      <c r="Q630" s="7">
        <v>604</v>
      </c>
      <c r="R630" s="7">
        <v>6.0476364799345473E-3</v>
      </c>
      <c r="S630" s="7">
        <v>-8.0624540601172134E-4</v>
      </c>
      <c r="U630" s="7">
        <v>60.049751243781095</v>
      </c>
      <c r="V630" s="7">
        <v>5.8207901726589888E-3</v>
      </c>
    </row>
    <row r="631" spans="1:22" x14ac:dyDescent="0.35">
      <c r="A631" s="24">
        <v>2017</v>
      </c>
      <c r="B631" s="17" t="s">
        <v>42</v>
      </c>
      <c r="C631" s="17" t="s">
        <v>45</v>
      </c>
      <c r="D631" s="17">
        <v>1998</v>
      </c>
      <c r="E631" s="17">
        <v>19</v>
      </c>
      <c r="F631" s="17">
        <v>54</v>
      </c>
      <c r="G631" s="17">
        <v>9</v>
      </c>
      <c r="H631" s="17">
        <v>63</v>
      </c>
      <c r="I631" s="17" t="b">
        <v>1</v>
      </c>
      <c r="J631" s="25">
        <v>0.14285714285714299</v>
      </c>
      <c r="K631">
        <f t="shared" si="45"/>
        <v>6.4635935528219233E-4</v>
      </c>
      <c r="L631">
        <f t="shared" si="46"/>
        <v>2.5423598393661592E-2</v>
      </c>
      <c r="M631">
        <f t="shared" si="47"/>
        <v>3.6319426276659448E-3</v>
      </c>
      <c r="N631">
        <f t="shared" si="48"/>
        <v>2.5423598393661592E-2</v>
      </c>
      <c r="O631">
        <f t="shared" si="49"/>
        <v>0.48304836947957025</v>
      </c>
      <c r="Q631" s="7">
        <v>605</v>
      </c>
      <c r="R631" s="7">
        <v>8.2453312268107055E-3</v>
      </c>
      <c r="S631" s="7">
        <v>-1.1511186568444525E-3</v>
      </c>
      <c r="U631" s="7">
        <v>60.149253731343286</v>
      </c>
      <c r="V631" s="7">
        <v>5.8264436091296163E-3</v>
      </c>
    </row>
    <row r="632" spans="1:22" x14ac:dyDescent="0.35">
      <c r="A632" s="3">
        <v>2016</v>
      </c>
      <c r="B632" s="13" t="s">
        <v>24</v>
      </c>
      <c r="C632" s="13" t="s">
        <v>220</v>
      </c>
      <c r="D632" s="13">
        <v>2000</v>
      </c>
      <c r="E632" s="14">
        <v>16</v>
      </c>
      <c r="F632" s="13">
        <v>48</v>
      </c>
      <c r="G632" s="13">
        <v>8</v>
      </c>
      <c r="H632" s="13">
        <v>56</v>
      </c>
      <c r="I632" s="13" t="b">
        <v>1</v>
      </c>
      <c r="J632" s="4">
        <v>0.14285714285714299</v>
      </c>
      <c r="K632">
        <f t="shared" si="45"/>
        <v>5.7454164913972648E-4</v>
      </c>
      <c r="L632">
        <f t="shared" si="46"/>
        <v>2.3969598435095371E-2</v>
      </c>
      <c r="M632">
        <f t="shared" si="47"/>
        <v>3.4242283478707705E-3</v>
      </c>
      <c r="N632">
        <f t="shared" si="48"/>
        <v>2.3969598435095371E-2</v>
      </c>
      <c r="O632">
        <f t="shared" si="49"/>
        <v>0.38351357496152594</v>
      </c>
      <c r="Q632" s="7">
        <v>606</v>
      </c>
      <c r="R632" s="7">
        <v>6.2065124492587213E-3</v>
      </c>
      <c r="S632" s="7">
        <v>-8.2734131880532209E-4</v>
      </c>
      <c r="U632" s="7">
        <v>60.248756218905477</v>
      </c>
      <c r="V632" s="7">
        <v>5.8264436091296163E-3</v>
      </c>
    </row>
    <row r="633" spans="1:22" x14ac:dyDescent="0.35">
      <c r="A633" s="24">
        <v>2015</v>
      </c>
      <c r="B633" s="17" t="s">
        <v>42</v>
      </c>
      <c r="C633" s="17" t="s">
        <v>43</v>
      </c>
      <c r="D633" s="17">
        <v>1996</v>
      </c>
      <c r="E633" s="17">
        <v>19</v>
      </c>
      <c r="F633" s="17">
        <v>109</v>
      </c>
      <c r="G633" s="17">
        <v>18</v>
      </c>
      <c r="H633" s="17">
        <v>127</v>
      </c>
      <c r="I633" s="17" t="b">
        <v>1</v>
      </c>
      <c r="J633" s="25">
        <v>0.14173228346456701</v>
      </c>
      <c r="K633">
        <f t="shared" si="45"/>
        <v>1.302978382870451E-3</v>
      </c>
      <c r="L633">
        <f t="shared" si="46"/>
        <v>3.6096791863965569E-2</v>
      </c>
      <c r="M633">
        <f t="shared" si="47"/>
        <v>5.1160807366250442E-3</v>
      </c>
      <c r="N633">
        <f t="shared" si="48"/>
        <v>3.6096791863965569E-2</v>
      </c>
      <c r="O633">
        <f t="shared" si="49"/>
        <v>0.68583904541534579</v>
      </c>
      <c r="Q633" s="7">
        <v>607</v>
      </c>
      <c r="R633" s="7">
        <v>6.3739628848043231E-3</v>
      </c>
      <c r="S633" s="7">
        <v>-8.6043143436242715E-4</v>
      </c>
      <c r="U633" s="7">
        <v>60.348258706467668</v>
      </c>
      <c r="V633" s="7">
        <v>5.8378917786306005E-3</v>
      </c>
    </row>
    <row r="634" spans="1:22" x14ac:dyDescent="0.35">
      <c r="A634" s="3">
        <v>2017</v>
      </c>
      <c r="B634" s="13" t="s">
        <v>67</v>
      </c>
      <c r="C634" s="13" t="s">
        <v>145</v>
      </c>
      <c r="D634" s="13">
        <v>1998</v>
      </c>
      <c r="E634" s="14">
        <v>19</v>
      </c>
      <c r="F634" s="13">
        <v>91</v>
      </c>
      <c r="G634" s="13">
        <v>15</v>
      </c>
      <c r="H634" s="13">
        <v>106</v>
      </c>
      <c r="I634" s="13" t="b">
        <v>1</v>
      </c>
      <c r="J634" s="4">
        <v>0.14150943396226401</v>
      </c>
      <c r="K634">
        <f t="shared" si="45"/>
        <v>1.0875252644430536E-3</v>
      </c>
      <c r="L634">
        <f t="shared" si="46"/>
        <v>3.297764795195457E-2</v>
      </c>
      <c r="M634">
        <f t="shared" si="47"/>
        <v>4.6666482950879062E-3</v>
      </c>
      <c r="N634">
        <f t="shared" si="48"/>
        <v>3.297764795195457E-2</v>
      </c>
      <c r="O634">
        <f t="shared" si="49"/>
        <v>0.62657531108713682</v>
      </c>
      <c r="Q634" s="7">
        <v>608</v>
      </c>
      <c r="R634" s="7">
        <v>6.4298153863538788E-3</v>
      </c>
      <c r="S634" s="7">
        <v>-9.1628393591198284E-4</v>
      </c>
      <c r="U634" s="7">
        <v>60.447761194029852</v>
      </c>
      <c r="V634" s="7">
        <v>5.8380629652526753E-3</v>
      </c>
    </row>
    <row r="635" spans="1:22" x14ac:dyDescent="0.35">
      <c r="A635" s="3">
        <v>2013</v>
      </c>
      <c r="B635" s="13" t="s">
        <v>42</v>
      </c>
      <c r="C635" s="13" t="s">
        <v>66</v>
      </c>
      <c r="D635" s="13">
        <v>1995</v>
      </c>
      <c r="E635" s="17">
        <v>18</v>
      </c>
      <c r="F635" s="13">
        <v>158</v>
      </c>
      <c r="G635" s="13">
        <v>26</v>
      </c>
      <c r="H635" s="13">
        <v>184</v>
      </c>
      <c r="I635" s="13" t="b">
        <v>1</v>
      </c>
      <c r="J635" s="4">
        <v>0.141304347826087</v>
      </c>
      <c r="K635">
        <f t="shared" si="45"/>
        <v>1.8877797043162442E-3</v>
      </c>
      <c r="L635">
        <f t="shared" si="46"/>
        <v>4.3448586908163583E-2</v>
      </c>
      <c r="M635">
        <f t="shared" si="47"/>
        <v>6.1394742370231171E-3</v>
      </c>
      <c r="N635">
        <f t="shared" si="48"/>
        <v>4.3448586908163583E-2</v>
      </c>
      <c r="O635">
        <f t="shared" si="49"/>
        <v>0.78207456434694445</v>
      </c>
      <c r="Q635" s="7">
        <v>609</v>
      </c>
      <c r="R635" s="7">
        <v>4.0312480874718217E-3</v>
      </c>
      <c r="S635" s="7">
        <v>-5.441846205981875E-4</v>
      </c>
      <c r="U635" s="7">
        <v>60.547263681592042</v>
      </c>
      <c r="V635" s="7">
        <v>5.8380629652526753E-3</v>
      </c>
    </row>
    <row r="636" spans="1:22" x14ac:dyDescent="0.35">
      <c r="A636" s="5">
        <v>2013</v>
      </c>
      <c r="B636" s="14" t="s">
        <v>67</v>
      </c>
      <c r="C636" s="14" t="s">
        <v>145</v>
      </c>
      <c r="D636" s="14">
        <v>1995</v>
      </c>
      <c r="E636" s="14">
        <v>18</v>
      </c>
      <c r="F636" s="14">
        <v>73</v>
      </c>
      <c r="G636" s="14">
        <v>12</v>
      </c>
      <c r="H636" s="14">
        <v>85</v>
      </c>
      <c r="I636" s="14" t="b">
        <v>1</v>
      </c>
      <c r="J636" s="6">
        <v>0.14117647058823499</v>
      </c>
      <c r="K636">
        <f t="shared" si="45"/>
        <v>8.7207214601565627E-4</v>
      </c>
      <c r="L636">
        <f t="shared" si="46"/>
        <v>2.953086768138817E-2</v>
      </c>
      <c r="M636">
        <f t="shared" si="47"/>
        <v>4.1690636726665559E-3</v>
      </c>
      <c r="N636">
        <f t="shared" si="48"/>
        <v>2.953086768138817E-2</v>
      </c>
      <c r="O636">
        <f t="shared" si="49"/>
        <v>0.5315556182649871</v>
      </c>
      <c r="Q636" s="7">
        <v>610</v>
      </c>
      <c r="R636" s="7">
        <v>4.3315031793448727E-3</v>
      </c>
      <c r="S636" s="7">
        <v>-6.405007014722193E-4</v>
      </c>
      <c r="U636" s="7">
        <v>60.646766169154233</v>
      </c>
      <c r="V636" s="7">
        <v>5.8380629652526753E-3</v>
      </c>
    </row>
    <row r="637" spans="1:22" x14ac:dyDescent="0.35">
      <c r="A637" s="24">
        <v>2013</v>
      </c>
      <c r="B637" s="17" t="s">
        <v>52</v>
      </c>
      <c r="C637" s="17" t="s">
        <v>168</v>
      </c>
      <c r="D637" s="17">
        <v>1995</v>
      </c>
      <c r="E637" s="17">
        <v>18</v>
      </c>
      <c r="F637" s="17">
        <v>67</v>
      </c>
      <c r="G637" s="17">
        <v>11</v>
      </c>
      <c r="H637" s="17">
        <v>78</v>
      </c>
      <c r="I637" s="17" t="b">
        <v>1</v>
      </c>
      <c r="J637" s="25">
        <v>0.141025641025641</v>
      </c>
      <c r="K637">
        <f t="shared" si="45"/>
        <v>8.0025443987319042E-4</v>
      </c>
      <c r="L637">
        <f t="shared" si="46"/>
        <v>2.8288768793872779E-2</v>
      </c>
      <c r="M637">
        <f t="shared" si="47"/>
        <v>3.9894417529820576E-3</v>
      </c>
      <c r="N637">
        <f t="shared" si="48"/>
        <v>2.8288768793872779E-2</v>
      </c>
      <c r="O637">
        <f t="shared" si="49"/>
        <v>0.50919783828970999</v>
      </c>
      <c r="Q637" s="7">
        <v>611</v>
      </c>
      <c r="R637" s="7">
        <v>7.0498726640622587E-3</v>
      </c>
      <c r="S637" s="7">
        <v>-1.0286569784142136E-3</v>
      </c>
      <c r="U637" s="7">
        <v>60.746268656716424</v>
      </c>
      <c r="V637" s="7">
        <v>5.8380629652526753E-3</v>
      </c>
    </row>
    <row r="638" spans="1:22" x14ac:dyDescent="0.35">
      <c r="A638" s="3">
        <v>2017</v>
      </c>
      <c r="B638" s="13" t="s">
        <v>30</v>
      </c>
      <c r="C638" s="13" t="s">
        <v>196</v>
      </c>
      <c r="D638" s="13">
        <v>2001</v>
      </c>
      <c r="E638" s="14">
        <v>16</v>
      </c>
      <c r="F638" s="13">
        <v>67</v>
      </c>
      <c r="G638" s="13">
        <v>11</v>
      </c>
      <c r="H638" s="13">
        <v>78</v>
      </c>
      <c r="I638" s="13" t="b">
        <v>1</v>
      </c>
      <c r="J638" s="4">
        <v>0.141025641025641</v>
      </c>
      <c r="K638">
        <f t="shared" si="45"/>
        <v>8.0025443987319042E-4</v>
      </c>
      <c r="L638">
        <f t="shared" si="46"/>
        <v>2.8288768793872779E-2</v>
      </c>
      <c r="M638">
        <f t="shared" si="47"/>
        <v>3.9894417529820576E-3</v>
      </c>
      <c r="N638">
        <f t="shared" si="48"/>
        <v>2.8288768793872779E-2</v>
      </c>
      <c r="O638">
        <f t="shared" si="49"/>
        <v>0.45262030070196446</v>
      </c>
      <c r="Q638" s="7">
        <v>612</v>
      </c>
      <c r="R638" s="7">
        <v>4.5336443622015846E-3</v>
      </c>
      <c r="S638" s="7">
        <v>-6.4934862278184053E-4</v>
      </c>
      <c r="U638" s="7">
        <v>60.845771144278608</v>
      </c>
      <c r="V638" s="7">
        <v>5.8403834938498943E-3</v>
      </c>
    </row>
    <row r="639" spans="1:22" x14ac:dyDescent="0.35">
      <c r="A639" s="24">
        <v>2014</v>
      </c>
      <c r="B639" s="17" t="s">
        <v>30</v>
      </c>
      <c r="C639" s="17" t="s">
        <v>162</v>
      </c>
      <c r="D639" s="17">
        <v>1998</v>
      </c>
      <c r="E639" s="17">
        <v>16</v>
      </c>
      <c r="F639" s="17">
        <v>55</v>
      </c>
      <c r="G639" s="17">
        <v>9</v>
      </c>
      <c r="H639" s="17">
        <v>64</v>
      </c>
      <c r="I639" s="17" t="b">
        <v>1</v>
      </c>
      <c r="J639" s="25">
        <v>0.140625</v>
      </c>
      <c r="K639">
        <f t="shared" si="45"/>
        <v>6.5661902758825882E-4</v>
      </c>
      <c r="L639">
        <f t="shared" si="46"/>
        <v>2.562457858362277E-2</v>
      </c>
      <c r="M639">
        <f t="shared" si="47"/>
        <v>3.6034563633219521E-3</v>
      </c>
      <c r="N639">
        <f t="shared" si="48"/>
        <v>2.562457858362277E-2</v>
      </c>
      <c r="O639">
        <f t="shared" si="49"/>
        <v>0.40999325733796432</v>
      </c>
      <c r="Q639" s="7">
        <v>613</v>
      </c>
      <c r="R639" s="7">
        <v>4.5435542836049087E-3</v>
      </c>
      <c r="S639" s="7">
        <v>-6.5925854418516462E-4</v>
      </c>
      <c r="U639" s="7">
        <v>60.945273631840799</v>
      </c>
      <c r="V639" s="7">
        <v>5.8540089595604397E-3</v>
      </c>
    </row>
    <row r="640" spans="1:22" x14ac:dyDescent="0.35">
      <c r="A640" s="3">
        <v>2014</v>
      </c>
      <c r="B640" s="13" t="s">
        <v>113</v>
      </c>
      <c r="C640" s="13" t="s">
        <v>161</v>
      </c>
      <c r="D640" s="13">
        <v>1995</v>
      </c>
      <c r="E640" s="14">
        <v>19</v>
      </c>
      <c r="F640" s="13">
        <v>49</v>
      </c>
      <c r="G640" s="13">
        <v>8</v>
      </c>
      <c r="H640" s="13">
        <v>57</v>
      </c>
      <c r="I640" s="13" t="b">
        <v>1</v>
      </c>
      <c r="J640" s="4">
        <v>0.140350877192982</v>
      </c>
      <c r="K640">
        <f t="shared" si="45"/>
        <v>5.8480132144579297E-4</v>
      </c>
      <c r="L640">
        <f t="shared" si="46"/>
        <v>2.4182665722492072E-2</v>
      </c>
      <c r="M640">
        <f t="shared" si="47"/>
        <v>3.3940583470164201E-3</v>
      </c>
      <c r="N640">
        <f t="shared" si="48"/>
        <v>2.4182665722492072E-2</v>
      </c>
      <c r="O640">
        <f t="shared" si="49"/>
        <v>0.45947064872734938</v>
      </c>
      <c r="Q640" s="7">
        <v>614</v>
      </c>
      <c r="R640" s="7">
        <v>4.5633741264115568E-3</v>
      </c>
      <c r="S640" s="7">
        <v>-6.7907838699181279E-4</v>
      </c>
      <c r="U640" s="7">
        <v>61.044776119402989</v>
      </c>
      <c r="V640" s="7">
        <v>5.8595519372602687E-3</v>
      </c>
    </row>
    <row r="641" spans="1:22" x14ac:dyDescent="0.35">
      <c r="A641" s="24">
        <v>2015</v>
      </c>
      <c r="B641" s="17" t="s">
        <v>24</v>
      </c>
      <c r="C641" s="17" t="s">
        <v>29</v>
      </c>
      <c r="D641" s="17">
        <v>1999</v>
      </c>
      <c r="E641" s="17">
        <v>16</v>
      </c>
      <c r="F641" s="17">
        <v>49</v>
      </c>
      <c r="G641" s="17">
        <v>8</v>
      </c>
      <c r="H641" s="17">
        <v>57</v>
      </c>
      <c r="I641" s="17" t="b">
        <v>1</v>
      </c>
      <c r="J641" s="25">
        <v>0.140350877192982</v>
      </c>
      <c r="K641">
        <f t="shared" si="45"/>
        <v>5.8480132144579297E-4</v>
      </c>
      <c r="L641">
        <f t="shared" si="46"/>
        <v>2.4182665722492072E-2</v>
      </c>
      <c r="M641">
        <f t="shared" si="47"/>
        <v>3.3940583470164201E-3</v>
      </c>
      <c r="N641">
        <f t="shared" si="48"/>
        <v>2.4182665722492072E-2</v>
      </c>
      <c r="O641">
        <f t="shared" si="49"/>
        <v>0.38692265155987315</v>
      </c>
      <c r="Q641" s="7">
        <v>615</v>
      </c>
      <c r="R641" s="7">
        <v>4.7612789313425611E-3</v>
      </c>
      <c r="S641" s="7">
        <v>-6.9283066198308658E-4</v>
      </c>
      <c r="U641" s="7">
        <v>61.14427860696518</v>
      </c>
      <c r="V641" s="7">
        <v>5.8609232920136889E-3</v>
      </c>
    </row>
    <row r="642" spans="1:22" x14ac:dyDescent="0.35">
      <c r="A642" s="5">
        <v>2013</v>
      </c>
      <c r="B642" s="14" t="s">
        <v>52</v>
      </c>
      <c r="C642" s="14" t="s">
        <v>61</v>
      </c>
      <c r="D642" s="14">
        <v>1995</v>
      </c>
      <c r="E642" s="14">
        <v>18</v>
      </c>
      <c r="F642" s="14">
        <v>86</v>
      </c>
      <c r="G642" s="14">
        <v>14</v>
      </c>
      <c r="H642" s="14">
        <v>100</v>
      </c>
      <c r="I642" s="14" t="b">
        <v>1</v>
      </c>
      <c r="J642" s="6">
        <v>0.14000000000000001</v>
      </c>
      <c r="K642">
        <f t="shared" si="45"/>
        <v>1.0259672306066545E-3</v>
      </c>
      <c r="L642">
        <f t="shared" si="46"/>
        <v>3.2030723229528463E-2</v>
      </c>
      <c r="M642">
        <f t="shared" si="47"/>
        <v>4.4843012521339851E-3</v>
      </c>
      <c r="N642">
        <f t="shared" si="48"/>
        <v>3.2030723229528463E-2</v>
      </c>
      <c r="O642">
        <f t="shared" si="49"/>
        <v>0.57655301813151238</v>
      </c>
      <c r="Q642" s="7">
        <v>616</v>
      </c>
      <c r="R642" s="7">
        <v>5.1753252567392372E-3</v>
      </c>
      <c r="S642" s="7">
        <v>-7.6150042335105649E-4</v>
      </c>
      <c r="U642" s="7">
        <v>61.243781094527364</v>
      </c>
      <c r="V642" s="7">
        <v>5.872503168647061E-3</v>
      </c>
    </row>
    <row r="643" spans="1:22" x14ac:dyDescent="0.35">
      <c r="A643" s="24">
        <v>2014</v>
      </c>
      <c r="B643" s="17" t="s">
        <v>30</v>
      </c>
      <c r="C643" s="17" t="s">
        <v>280</v>
      </c>
      <c r="D643" s="17">
        <v>1994</v>
      </c>
      <c r="E643" s="17">
        <v>20</v>
      </c>
      <c r="F643" s="17">
        <v>43</v>
      </c>
      <c r="G643" s="17">
        <v>7</v>
      </c>
      <c r="H643" s="17">
        <v>50</v>
      </c>
      <c r="I643" s="17" t="b">
        <v>1</v>
      </c>
      <c r="J643" s="25">
        <v>0.14000000000000001</v>
      </c>
      <c r="K643">
        <f t="shared" si="45"/>
        <v>5.1298361530332723E-4</v>
      </c>
      <c r="L643">
        <f t="shared" si="46"/>
        <v>2.2649141601909048E-2</v>
      </c>
      <c r="M643">
        <f t="shared" si="47"/>
        <v>3.170879824267267E-3</v>
      </c>
      <c r="N643">
        <f t="shared" si="48"/>
        <v>2.2649141601909048E-2</v>
      </c>
      <c r="O643">
        <f t="shared" si="49"/>
        <v>0.45298283203818096</v>
      </c>
      <c r="Q643" s="7">
        <v>617</v>
      </c>
      <c r="R643" s="7">
        <v>6.6118426683637477E-3</v>
      </c>
      <c r="S643" s="7">
        <v>-1.0064661031962789E-3</v>
      </c>
      <c r="U643" s="7">
        <v>61.343283582089555</v>
      </c>
      <c r="V643" s="7">
        <v>5.8786815008857072E-3</v>
      </c>
    </row>
    <row r="644" spans="1:22" x14ac:dyDescent="0.35">
      <c r="A644" s="3">
        <v>2016</v>
      </c>
      <c r="B644" s="13" t="s">
        <v>269</v>
      </c>
      <c r="C644" s="13" t="s">
        <v>270</v>
      </c>
      <c r="D644" s="13">
        <v>1999</v>
      </c>
      <c r="E644" s="14">
        <v>17</v>
      </c>
      <c r="F644" s="13">
        <v>43</v>
      </c>
      <c r="G644" s="13">
        <v>7</v>
      </c>
      <c r="H644" s="13">
        <v>50</v>
      </c>
      <c r="I644" s="13" t="b">
        <v>1</v>
      </c>
      <c r="J644" s="4">
        <v>0.14000000000000001</v>
      </c>
      <c r="K644">
        <f t="shared" ref="K644:K707" si="50">H644/$H$1</f>
        <v>5.1298361530332723E-4</v>
      </c>
      <c r="L644">
        <f t="shared" ref="L644:L707" si="51">SQRT(K644)</f>
        <v>2.2649141601909048E-2</v>
      </c>
      <c r="M644">
        <f t="shared" ref="M644:M707" si="52">J644*L644</f>
        <v>3.170879824267267E-3</v>
      </c>
      <c r="N644">
        <f t="shared" ref="N644:N707" si="53">L644</f>
        <v>2.2649141601909048E-2</v>
      </c>
      <c r="O644">
        <f t="shared" ref="O644:O707" si="54">E644*L644</f>
        <v>0.38503540723245383</v>
      </c>
      <c r="Q644" s="7">
        <v>618</v>
      </c>
      <c r="R644" s="7">
        <v>6.8955861628126336E-3</v>
      </c>
      <c r="S644" s="7">
        <v>-1.0346628707989447E-3</v>
      </c>
      <c r="U644" s="7">
        <v>61.442786069651746</v>
      </c>
      <c r="V644" s="7">
        <v>5.8786815008857072E-3</v>
      </c>
    </row>
    <row r="645" spans="1:22" x14ac:dyDescent="0.35">
      <c r="A645" s="24">
        <v>2015</v>
      </c>
      <c r="B645" s="17" t="s">
        <v>104</v>
      </c>
      <c r="C645" s="17" t="s">
        <v>221</v>
      </c>
      <c r="D645" s="17">
        <v>1999</v>
      </c>
      <c r="E645" s="17">
        <v>16</v>
      </c>
      <c r="F645" s="17">
        <v>68</v>
      </c>
      <c r="G645" s="17">
        <v>11</v>
      </c>
      <c r="H645" s="17">
        <v>79</v>
      </c>
      <c r="I645" s="17" t="b">
        <v>1</v>
      </c>
      <c r="J645" s="25">
        <v>0.139240506329114</v>
      </c>
      <c r="K645">
        <f t="shared" si="50"/>
        <v>8.1051411217925701E-4</v>
      </c>
      <c r="L645">
        <f t="shared" si="51"/>
        <v>2.8469529539127566E-2</v>
      </c>
      <c r="M645">
        <f t="shared" si="52"/>
        <v>3.9641117079797896E-3</v>
      </c>
      <c r="N645">
        <f t="shared" si="53"/>
        <v>2.8469529539127566E-2</v>
      </c>
      <c r="O645">
        <f t="shared" si="54"/>
        <v>0.45551247262604105</v>
      </c>
      <c r="Q645" s="7">
        <v>619</v>
      </c>
      <c r="R645" s="7">
        <v>5.9988313284556833E-3</v>
      </c>
      <c r="S645" s="7">
        <v>-9.6472093126998438E-4</v>
      </c>
      <c r="U645" s="7">
        <v>61.542288557213936</v>
      </c>
      <c r="V645" s="7">
        <v>5.8844196003492635E-3</v>
      </c>
    </row>
    <row r="646" spans="1:22" x14ac:dyDescent="0.35">
      <c r="A646" s="3">
        <v>2015</v>
      </c>
      <c r="B646" s="13" t="s">
        <v>30</v>
      </c>
      <c r="C646" s="13" t="s">
        <v>56</v>
      </c>
      <c r="D646" s="13">
        <v>1998</v>
      </c>
      <c r="E646" s="14">
        <v>17</v>
      </c>
      <c r="F646" s="13">
        <v>93</v>
      </c>
      <c r="G646" s="13">
        <v>15</v>
      </c>
      <c r="H646" s="13">
        <v>108</v>
      </c>
      <c r="I646" s="13" t="b">
        <v>1</v>
      </c>
      <c r="J646" s="4">
        <v>0.13888888888888901</v>
      </c>
      <c r="K646">
        <f t="shared" si="50"/>
        <v>1.1080446090551868E-3</v>
      </c>
      <c r="L646">
        <f t="shared" si="51"/>
        <v>3.3287304022031984E-2</v>
      </c>
      <c r="M646">
        <f t="shared" si="52"/>
        <v>4.6232366697266684E-3</v>
      </c>
      <c r="N646">
        <f t="shared" si="53"/>
        <v>3.3287304022031984E-2</v>
      </c>
      <c r="O646">
        <f t="shared" si="54"/>
        <v>0.56588416837454369</v>
      </c>
      <c r="Q646" s="7">
        <v>620</v>
      </c>
      <c r="R646" s="7">
        <v>4.3479377270252027E-3</v>
      </c>
      <c r="S646" s="7">
        <v>-6.8682240077293363E-4</v>
      </c>
      <c r="U646" s="7">
        <v>61.64179104477612</v>
      </c>
      <c r="V646" s="7">
        <v>5.8887768164963524E-3</v>
      </c>
    </row>
    <row r="647" spans="1:22" x14ac:dyDescent="0.35">
      <c r="A647" s="24">
        <v>2017</v>
      </c>
      <c r="B647" s="17" t="s">
        <v>52</v>
      </c>
      <c r="C647" s="17" t="s">
        <v>165</v>
      </c>
      <c r="D647" s="17">
        <v>2000</v>
      </c>
      <c r="E647" s="17">
        <v>17</v>
      </c>
      <c r="F647" s="17">
        <v>56</v>
      </c>
      <c r="G647" s="17">
        <v>9</v>
      </c>
      <c r="H647" s="17">
        <v>65</v>
      </c>
      <c r="I647" s="17" t="b">
        <v>1</v>
      </c>
      <c r="J647" s="25">
        <v>0.138461538461538</v>
      </c>
      <c r="K647">
        <f t="shared" si="50"/>
        <v>6.6687869989432542E-4</v>
      </c>
      <c r="L647">
        <f t="shared" si="51"/>
        <v>2.5823994654087221E-2</v>
      </c>
      <c r="M647">
        <f t="shared" si="52"/>
        <v>3.5756300290274495E-3</v>
      </c>
      <c r="N647">
        <f t="shared" si="53"/>
        <v>2.5823994654087221E-2</v>
      </c>
      <c r="O647">
        <f t="shared" si="54"/>
        <v>0.43900790911948279</v>
      </c>
      <c r="Q647" s="7">
        <v>621</v>
      </c>
      <c r="R647" s="7">
        <v>6.4867478083127225E-3</v>
      </c>
      <c r="S647" s="7">
        <v>-1.0334753415003122E-3</v>
      </c>
      <c r="U647" s="7">
        <v>61.741293532338311</v>
      </c>
      <c r="V647" s="7">
        <v>5.8887768164963524E-3</v>
      </c>
    </row>
    <row r="648" spans="1:22" x14ac:dyDescent="0.35">
      <c r="A648" s="3">
        <v>2017</v>
      </c>
      <c r="B648" s="13" t="s">
        <v>30</v>
      </c>
      <c r="C648" s="13" t="s">
        <v>124</v>
      </c>
      <c r="D648" s="13">
        <v>1999</v>
      </c>
      <c r="E648" s="14">
        <v>18</v>
      </c>
      <c r="F648" s="13">
        <v>81</v>
      </c>
      <c r="G648" s="13">
        <v>13</v>
      </c>
      <c r="H648" s="13">
        <v>94</v>
      </c>
      <c r="I648" s="13" t="b">
        <v>1</v>
      </c>
      <c r="J648" s="4">
        <v>0.13829787234042601</v>
      </c>
      <c r="K648">
        <f t="shared" si="50"/>
        <v>9.644091967702552E-4</v>
      </c>
      <c r="L648">
        <f t="shared" si="51"/>
        <v>3.1054938363652491E-2</v>
      </c>
      <c r="M648">
        <f t="shared" si="52"/>
        <v>4.29483190135621E-3</v>
      </c>
      <c r="N648">
        <f t="shared" si="53"/>
        <v>3.1054938363652491E-2</v>
      </c>
      <c r="O648">
        <f t="shared" si="54"/>
        <v>0.55898889054574485</v>
      </c>
      <c r="Q648" s="7">
        <v>622</v>
      </c>
      <c r="R648" s="7">
        <v>4.7929156842372251E-3</v>
      </c>
      <c r="S648" s="7">
        <v>-7.5132215237831181E-4</v>
      </c>
      <c r="U648" s="7">
        <v>61.840796019900502</v>
      </c>
      <c r="V648" s="7">
        <v>5.8887768164963524E-3</v>
      </c>
    </row>
    <row r="649" spans="1:22" x14ac:dyDescent="0.35">
      <c r="A649" s="3">
        <v>2013</v>
      </c>
      <c r="B649" s="13" t="s">
        <v>113</v>
      </c>
      <c r="C649" s="13" t="s">
        <v>161</v>
      </c>
      <c r="D649" s="13">
        <v>1997</v>
      </c>
      <c r="E649" s="17">
        <v>16</v>
      </c>
      <c r="F649" s="13">
        <v>106</v>
      </c>
      <c r="G649" s="13">
        <v>17</v>
      </c>
      <c r="H649" s="13">
        <v>123</v>
      </c>
      <c r="I649" s="13" t="b">
        <v>1</v>
      </c>
      <c r="J649" s="4">
        <v>0.138211382113821</v>
      </c>
      <c r="K649">
        <f t="shared" si="50"/>
        <v>1.2619396936461849E-3</v>
      </c>
      <c r="L649">
        <f t="shared" si="51"/>
        <v>3.5523790530378158E-2</v>
      </c>
      <c r="M649">
        <f t="shared" si="52"/>
        <v>4.909792187125432E-3</v>
      </c>
      <c r="N649">
        <f t="shared" si="53"/>
        <v>3.5523790530378158E-2</v>
      </c>
      <c r="O649">
        <f t="shared" si="54"/>
        <v>0.56838064848605052</v>
      </c>
      <c r="Q649" s="7">
        <v>623</v>
      </c>
      <c r="R649" s="7">
        <v>5.0416264644239017E-3</v>
      </c>
      <c r="S649" s="7">
        <v>-8.226321057553717E-4</v>
      </c>
      <c r="U649" s="7">
        <v>61.940298507462693</v>
      </c>
      <c r="V649" s="7">
        <v>5.8984635811842106E-3</v>
      </c>
    </row>
    <row r="650" spans="1:22" x14ac:dyDescent="0.35">
      <c r="A650" s="5">
        <v>2013</v>
      </c>
      <c r="B650" s="14" t="s">
        <v>42</v>
      </c>
      <c r="C650" s="14" t="s">
        <v>66</v>
      </c>
      <c r="D650" s="14">
        <v>1996</v>
      </c>
      <c r="E650" s="14">
        <v>17</v>
      </c>
      <c r="F650" s="14">
        <v>181</v>
      </c>
      <c r="G650" s="14">
        <v>29</v>
      </c>
      <c r="H650" s="14">
        <v>210</v>
      </c>
      <c r="I650" s="14" t="b">
        <v>1</v>
      </c>
      <c r="J650" s="6">
        <v>0.13809523809523799</v>
      </c>
      <c r="K650">
        <f t="shared" si="50"/>
        <v>2.1545311842739744E-3</v>
      </c>
      <c r="L650">
        <f t="shared" si="51"/>
        <v>4.6416927777201869E-2</v>
      </c>
      <c r="M650">
        <f t="shared" si="52"/>
        <v>6.409956693042158E-3</v>
      </c>
      <c r="N650">
        <f t="shared" si="53"/>
        <v>4.6416927777201869E-2</v>
      </c>
      <c r="O650">
        <f t="shared" si="54"/>
        <v>0.78908777221243176</v>
      </c>
      <c r="Q650" s="7">
        <v>624</v>
      </c>
      <c r="R650" s="7">
        <v>5.4502633388988338E-3</v>
      </c>
      <c r="S650" s="7">
        <v>-8.9714525924072114E-4</v>
      </c>
      <c r="U650" s="7">
        <v>62.039800995024876</v>
      </c>
      <c r="V650" s="7">
        <v>5.9061735362776341E-3</v>
      </c>
    </row>
    <row r="651" spans="1:22" x14ac:dyDescent="0.35">
      <c r="A651" s="3">
        <v>2014</v>
      </c>
      <c r="B651" s="13" t="s">
        <v>67</v>
      </c>
      <c r="C651" s="13" t="s">
        <v>138</v>
      </c>
      <c r="D651" s="13">
        <v>1997</v>
      </c>
      <c r="E651" s="17">
        <v>17</v>
      </c>
      <c r="F651" s="13">
        <v>100</v>
      </c>
      <c r="G651" s="13">
        <v>16</v>
      </c>
      <c r="H651" s="13">
        <v>116</v>
      </c>
      <c r="I651" s="13" t="b">
        <v>1</v>
      </c>
      <c r="J651" s="4">
        <v>0.13793103448275901</v>
      </c>
      <c r="K651">
        <f t="shared" si="50"/>
        <v>1.1901219875037191E-3</v>
      </c>
      <c r="L651">
        <f t="shared" si="51"/>
        <v>3.4498144696544469E-2</v>
      </c>
      <c r="M651">
        <f t="shared" si="52"/>
        <v>4.7583647857302848E-3</v>
      </c>
      <c r="N651">
        <f t="shared" si="53"/>
        <v>3.4498144696544469E-2</v>
      </c>
      <c r="O651">
        <f t="shared" si="54"/>
        <v>0.58646845984125595</v>
      </c>
      <c r="Q651" s="7">
        <v>625</v>
      </c>
      <c r="R651" s="7">
        <v>5.6434968761954031E-3</v>
      </c>
      <c r="S651" s="7">
        <v>-9.3219064210342886E-4</v>
      </c>
      <c r="U651" s="7">
        <v>62.139303482587067</v>
      </c>
      <c r="V651" s="7">
        <v>5.9177429372501214E-3</v>
      </c>
    </row>
    <row r="652" spans="1:22" x14ac:dyDescent="0.35">
      <c r="A652" s="5">
        <v>2017</v>
      </c>
      <c r="B652" s="14" t="s">
        <v>104</v>
      </c>
      <c r="C652" s="14" t="s">
        <v>105</v>
      </c>
      <c r="D652" s="14">
        <v>2001</v>
      </c>
      <c r="E652" s="14">
        <v>16</v>
      </c>
      <c r="F652" s="14">
        <v>75</v>
      </c>
      <c r="G652" s="14">
        <v>12</v>
      </c>
      <c r="H652" s="14">
        <v>87</v>
      </c>
      <c r="I652" s="14" t="b">
        <v>1</v>
      </c>
      <c r="J652" s="6">
        <v>0.13793103448275901</v>
      </c>
      <c r="K652">
        <f t="shared" si="50"/>
        <v>8.9259149062778935E-4</v>
      </c>
      <c r="L652">
        <f t="shared" si="51"/>
        <v>2.9876269690638911E-2</v>
      </c>
      <c r="M652">
        <f t="shared" si="52"/>
        <v>4.1208647849157237E-3</v>
      </c>
      <c r="N652">
        <f t="shared" si="53"/>
        <v>2.9876269690638911E-2</v>
      </c>
      <c r="O652">
        <f t="shared" si="54"/>
        <v>0.47802031505022258</v>
      </c>
      <c r="Q652" s="7">
        <v>626</v>
      </c>
      <c r="R652" s="7">
        <v>5.9852496290655754E-3</v>
      </c>
      <c r="S652" s="7">
        <v>-9.7251559340043748E-4</v>
      </c>
      <c r="U652" s="7">
        <v>62.238805970149258</v>
      </c>
      <c r="V652" s="7">
        <v>5.9177429372501214E-3</v>
      </c>
    </row>
    <row r="653" spans="1:22" x14ac:dyDescent="0.35">
      <c r="A653" s="24">
        <v>2016</v>
      </c>
      <c r="B653" s="17" t="s">
        <v>102</v>
      </c>
      <c r="C653" s="17" t="s">
        <v>184</v>
      </c>
      <c r="D653" s="17">
        <v>1997</v>
      </c>
      <c r="E653" s="17">
        <v>19</v>
      </c>
      <c r="F653" s="17">
        <v>50</v>
      </c>
      <c r="G653" s="17">
        <v>8</v>
      </c>
      <c r="H653" s="17">
        <v>58</v>
      </c>
      <c r="I653" s="17" t="b">
        <v>1</v>
      </c>
      <c r="J653" s="25">
        <v>0.13793103448275901</v>
      </c>
      <c r="K653">
        <f t="shared" si="50"/>
        <v>5.9506099375185957E-4</v>
      </c>
      <c r="L653">
        <f t="shared" si="51"/>
        <v>2.4393872053281324E-2</v>
      </c>
      <c r="M653">
        <f t="shared" si="52"/>
        <v>3.3646720073491577E-3</v>
      </c>
      <c r="N653">
        <f t="shared" si="53"/>
        <v>2.4393872053281324E-2</v>
      </c>
      <c r="O653">
        <f t="shared" si="54"/>
        <v>0.46348356901234516</v>
      </c>
      <c r="Q653" s="7">
        <v>627</v>
      </c>
      <c r="R653" s="7">
        <v>4.6098870519602885E-3</v>
      </c>
      <c r="S653" s="7">
        <v>-7.8148337379986858E-4</v>
      </c>
      <c r="U653" s="7">
        <v>62.338308457711449</v>
      </c>
      <c r="V653" s="7">
        <v>5.922482820218484E-3</v>
      </c>
    </row>
    <row r="654" spans="1:22" x14ac:dyDescent="0.35">
      <c r="A654" s="5">
        <v>2016</v>
      </c>
      <c r="B654" s="14" t="s">
        <v>67</v>
      </c>
      <c r="C654" s="14" t="s">
        <v>145</v>
      </c>
      <c r="D654" s="14">
        <v>1997</v>
      </c>
      <c r="E654" s="14">
        <v>19</v>
      </c>
      <c r="F654" s="14">
        <v>50</v>
      </c>
      <c r="G654" s="14">
        <v>8</v>
      </c>
      <c r="H654" s="14">
        <v>58</v>
      </c>
      <c r="I654" s="14" t="b">
        <v>1</v>
      </c>
      <c r="J654" s="6">
        <v>0.13793103448275901</v>
      </c>
      <c r="K654">
        <f t="shared" si="50"/>
        <v>5.9506099375185957E-4</v>
      </c>
      <c r="L654">
        <f t="shared" si="51"/>
        <v>2.4393872053281324E-2</v>
      </c>
      <c r="M654">
        <f t="shared" si="52"/>
        <v>3.3646720073491577E-3</v>
      </c>
      <c r="N654">
        <f t="shared" si="53"/>
        <v>2.4393872053281324E-2</v>
      </c>
      <c r="O654">
        <f t="shared" si="54"/>
        <v>0.46348356901234516</v>
      </c>
      <c r="Q654" s="7">
        <v>628</v>
      </c>
      <c r="R654" s="7">
        <v>4.6199416514019582E-3</v>
      </c>
      <c r="S654" s="7">
        <v>-7.9153797324153828E-4</v>
      </c>
      <c r="U654" s="7">
        <v>62.437810945273633</v>
      </c>
      <c r="V654" s="7">
        <v>5.9234575258847542E-3</v>
      </c>
    </row>
    <row r="655" spans="1:22" x14ac:dyDescent="0.35">
      <c r="A655" s="3">
        <v>2015</v>
      </c>
      <c r="B655" s="13" t="s">
        <v>67</v>
      </c>
      <c r="C655" s="13" t="s">
        <v>145</v>
      </c>
      <c r="D655" s="13">
        <v>1996</v>
      </c>
      <c r="E655" s="17">
        <v>19</v>
      </c>
      <c r="F655" s="13">
        <v>94</v>
      </c>
      <c r="G655" s="13">
        <v>15</v>
      </c>
      <c r="H655" s="13">
        <v>109</v>
      </c>
      <c r="I655" s="13" t="b">
        <v>1</v>
      </c>
      <c r="J655" s="4">
        <v>0.13761467889908299</v>
      </c>
      <c r="K655">
        <f t="shared" si="50"/>
        <v>1.1183042813612534E-3</v>
      </c>
      <c r="L655">
        <f t="shared" si="51"/>
        <v>3.3441056821835839E-2</v>
      </c>
      <c r="M655">
        <f t="shared" si="52"/>
        <v>4.6019802965829278E-3</v>
      </c>
      <c r="N655">
        <f t="shared" si="53"/>
        <v>3.3441056821835839E-2</v>
      </c>
      <c r="O655">
        <f t="shared" si="54"/>
        <v>0.63538007961488097</v>
      </c>
      <c r="Q655" s="7">
        <v>629</v>
      </c>
      <c r="R655" s="7">
        <v>4.3828614826529472E-3</v>
      </c>
      <c r="S655" s="7">
        <v>-7.5091885498700236E-4</v>
      </c>
      <c r="U655" s="7">
        <v>62.537313432835823</v>
      </c>
      <c r="V655" s="7">
        <v>5.9391691758953124E-3</v>
      </c>
    </row>
    <row r="656" spans="1:22" x14ac:dyDescent="0.35">
      <c r="A656" s="3">
        <v>2017</v>
      </c>
      <c r="B656" s="13" t="s">
        <v>26</v>
      </c>
      <c r="C656" s="13" t="s">
        <v>110</v>
      </c>
      <c r="D656" s="13">
        <v>2001</v>
      </c>
      <c r="E656" s="14">
        <v>16</v>
      </c>
      <c r="F656" s="13">
        <v>94</v>
      </c>
      <c r="G656" s="13">
        <v>15</v>
      </c>
      <c r="H656" s="13">
        <v>109</v>
      </c>
      <c r="I656" s="13" t="b">
        <v>1</v>
      </c>
      <c r="J656" s="4">
        <v>0.13761467889908299</v>
      </c>
      <c r="K656">
        <f t="shared" si="50"/>
        <v>1.1183042813612534E-3</v>
      </c>
      <c r="L656">
        <f t="shared" si="51"/>
        <v>3.3441056821835839E-2</v>
      </c>
      <c r="M656">
        <f t="shared" si="52"/>
        <v>4.6019802965829278E-3</v>
      </c>
      <c r="N656">
        <f t="shared" si="53"/>
        <v>3.3441056821835839E-2</v>
      </c>
      <c r="O656">
        <f t="shared" si="54"/>
        <v>0.53505690914937343</v>
      </c>
      <c r="Q656" s="7">
        <v>630</v>
      </c>
      <c r="R656" s="7">
        <v>4.1052221124412416E-3</v>
      </c>
      <c r="S656" s="7">
        <v>-6.8099376457047113E-4</v>
      </c>
      <c r="U656" s="7">
        <v>62.636815920398014</v>
      </c>
      <c r="V656" s="7">
        <v>5.9396021072787479E-3</v>
      </c>
    </row>
    <row r="657" spans="1:22" x14ac:dyDescent="0.35">
      <c r="A657" s="24">
        <v>2013</v>
      </c>
      <c r="B657" s="17" t="s">
        <v>26</v>
      </c>
      <c r="C657" s="17" t="s">
        <v>69</v>
      </c>
      <c r="D657" s="17">
        <v>1994</v>
      </c>
      <c r="E657" s="17">
        <v>19</v>
      </c>
      <c r="F657" s="17">
        <v>207</v>
      </c>
      <c r="G657" s="17">
        <v>33</v>
      </c>
      <c r="H657" s="17">
        <v>240</v>
      </c>
      <c r="I657" s="17" t="b">
        <v>1</v>
      </c>
      <c r="J657" s="25">
        <v>0.13750000000000001</v>
      </c>
      <c r="K657">
        <f t="shared" si="50"/>
        <v>2.4623213534559706E-3</v>
      </c>
      <c r="L657">
        <f t="shared" si="51"/>
        <v>4.9621783053977117E-2</v>
      </c>
      <c r="M657">
        <f t="shared" si="52"/>
        <v>6.8229951699218545E-3</v>
      </c>
      <c r="N657">
        <f t="shared" si="53"/>
        <v>4.9621783053977117E-2</v>
      </c>
      <c r="O657">
        <f t="shared" si="54"/>
        <v>0.94281387802556527</v>
      </c>
      <c r="Q657" s="7">
        <v>631</v>
      </c>
      <c r="R657" s="7">
        <v>6.2228499781273256E-3</v>
      </c>
      <c r="S657" s="7">
        <v>-1.1067692415022813E-3</v>
      </c>
      <c r="U657" s="7">
        <v>62.736318407960205</v>
      </c>
      <c r="V657" s="7">
        <v>5.9412253189985781E-3</v>
      </c>
    </row>
    <row r="658" spans="1:22" x14ac:dyDescent="0.35">
      <c r="A658" s="3">
        <v>2016</v>
      </c>
      <c r="B658" s="13" t="s">
        <v>42</v>
      </c>
      <c r="C658" s="13" t="s">
        <v>43</v>
      </c>
      <c r="D658" s="13">
        <v>1997</v>
      </c>
      <c r="E658" s="14">
        <v>19</v>
      </c>
      <c r="F658" s="13">
        <v>138</v>
      </c>
      <c r="G658" s="13">
        <v>22</v>
      </c>
      <c r="H658" s="13">
        <v>160</v>
      </c>
      <c r="I658" s="13" t="b">
        <v>1</v>
      </c>
      <c r="J658" s="4">
        <v>0.13750000000000001</v>
      </c>
      <c r="K658">
        <f t="shared" si="50"/>
        <v>1.641547568970647E-3</v>
      </c>
      <c r="L658">
        <f t="shared" si="51"/>
        <v>4.0516016203109691E-2</v>
      </c>
      <c r="M658">
        <f t="shared" si="52"/>
        <v>5.5709522279275827E-3</v>
      </c>
      <c r="N658">
        <f t="shared" si="53"/>
        <v>4.0516016203109691E-2</v>
      </c>
      <c r="O658">
        <f t="shared" si="54"/>
        <v>0.76980430785908416</v>
      </c>
      <c r="Q658" s="7">
        <v>632</v>
      </c>
      <c r="R658" s="7">
        <v>5.6851300417467727E-3</v>
      </c>
      <c r="S658" s="7">
        <v>-1.0184817466588666E-3</v>
      </c>
      <c r="U658" s="7">
        <v>62.835820895522389</v>
      </c>
      <c r="V658" s="7">
        <v>5.9412253189985781E-3</v>
      </c>
    </row>
    <row r="659" spans="1:22" x14ac:dyDescent="0.35">
      <c r="A659" s="3">
        <v>2014</v>
      </c>
      <c r="B659" s="13" t="s">
        <v>26</v>
      </c>
      <c r="C659" s="13" t="s">
        <v>201</v>
      </c>
      <c r="D659" s="13">
        <v>1997</v>
      </c>
      <c r="E659" s="17">
        <v>17</v>
      </c>
      <c r="F659" s="13">
        <v>69</v>
      </c>
      <c r="G659" s="13">
        <v>11</v>
      </c>
      <c r="H659" s="13">
        <v>80</v>
      </c>
      <c r="I659" s="13" t="b">
        <v>1</v>
      </c>
      <c r="J659" s="4">
        <v>0.13750000000000001</v>
      </c>
      <c r="K659">
        <f t="shared" si="50"/>
        <v>8.207737844853235E-4</v>
      </c>
      <c r="L659">
        <f t="shared" si="51"/>
        <v>2.8649149803882897E-2</v>
      </c>
      <c r="M659">
        <f t="shared" si="52"/>
        <v>3.9392580980338989E-3</v>
      </c>
      <c r="N659">
        <f t="shared" si="53"/>
        <v>2.8649149803882897E-2</v>
      </c>
      <c r="O659">
        <f t="shared" si="54"/>
        <v>0.48703554666600923</v>
      </c>
      <c r="Q659" s="7">
        <v>633</v>
      </c>
      <c r="R659" s="7">
        <v>7.4739497955584044E-3</v>
      </c>
      <c r="S659" s="7">
        <v>-1.3344755585352874E-3</v>
      </c>
      <c r="U659" s="7">
        <v>62.93532338308458</v>
      </c>
      <c r="V659" s="7">
        <v>5.9466903249547429E-3</v>
      </c>
    </row>
    <row r="660" spans="1:22" x14ac:dyDescent="0.35">
      <c r="A660" s="3">
        <v>2017</v>
      </c>
      <c r="B660" s="13" t="s">
        <v>26</v>
      </c>
      <c r="C660" s="13" t="s">
        <v>176</v>
      </c>
      <c r="D660" s="13">
        <v>2000</v>
      </c>
      <c r="E660" s="14">
        <v>17</v>
      </c>
      <c r="F660" s="13">
        <v>69</v>
      </c>
      <c r="G660" s="13">
        <v>11</v>
      </c>
      <c r="H660" s="13">
        <v>80</v>
      </c>
      <c r="I660" s="13" t="b">
        <v>1</v>
      </c>
      <c r="J660" s="4">
        <v>0.13750000000000001</v>
      </c>
      <c r="K660">
        <f t="shared" si="50"/>
        <v>8.207737844853235E-4</v>
      </c>
      <c r="L660">
        <f t="shared" si="51"/>
        <v>2.8649149803882897E-2</v>
      </c>
      <c r="M660">
        <f t="shared" si="52"/>
        <v>3.9392580980338989E-3</v>
      </c>
      <c r="N660">
        <f t="shared" si="53"/>
        <v>2.8649149803882897E-2</v>
      </c>
      <c r="O660">
        <f t="shared" si="54"/>
        <v>0.48703554666600923</v>
      </c>
      <c r="Q660" s="7">
        <v>634</v>
      </c>
      <c r="R660" s="7">
        <v>5.0798481188004674E-3</v>
      </c>
      <c r="S660" s="7">
        <v>-9.1078444613391148E-4</v>
      </c>
      <c r="U660" s="7">
        <v>63.03482587064677</v>
      </c>
      <c r="V660" s="7">
        <v>5.9575935083031701E-3</v>
      </c>
    </row>
    <row r="661" spans="1:22" x14ac:dyDescent="0.35">
      <c r="A661" s="3">
        <v>2017</v>
      </c>
      <c r="B661" s="13" t="s">
        <v>26</v>
      </c>
      <c r="C661" s="13" t="s">
        <v>100</v>
      </c>
      <c r="D661" s="13">
        <v>2000</v>
      </c>
      <c r="E661" s="17">
        <v>17</v>
      </c>
      <c r="F661" s="13">
        <v>132</v>
      </c>
      <c r="G661" s="13">
        <v>21</v>
      </c>
      <c r="H661" s="13">
        <v>153</v>
      </c>
      <c r="I661" s="13" t="b">
        <v>1</v>
      </c>
      <c r="J661" s="4">
        <v>0.13725490196078399</v>
      </c>
      <c r="K661">
        <f t="shared" si="50"/>
        <v>1.5697298628281813E-3</v>
      </c>
      <c r="L661">
        <f t="shared" si="51"/>
        <v>3.9619816542081326E-2</v>
      </c>
      <c r="M661">
        <f t="shared" si="52"/>
        <v>5.4380140351876207E-3</v>
      </c>
      <c r="N661">
        <f t="shared" si="53"/>
        <v>3.9619816542081326E-2</v>
      </c>
      <c r="O661">
        <f t="shared" si="54"/>
        <v>0.67353688121538258</v>
      </c>
      <c r="Q661" s="7">
        <v>635</v>
      </c>
      <c r="R661" s="7">
        <v>4.8661844443976367E-3</v>
      </c>
      <c r="S661" s="7">
        <v>-8.767426914155791E-4</v>
      </c>
      <c r="U661" s="7">
        <v>63.134328358208961</v>
      </c>
      <c r="V661" s="7">
        <v>5.9575935083031701E-3</v>
      </c>
    </row>
    <row r="662" spans="1:22" x14ac:dyDescent="0.35">
      <c r="A662" s="3">
        <v>2017</v>
      </c>
      <c r="B662" s="13" t="s">
        <v>52</v>
      </c>
      <c r="C662" s="13" t="s">
        <v>61</v>
      </c>
      <c r="D662" s="13">
        <v>1996</v>
      </c>
      <c r="E662" s="14">
        <v>21</v>
      </c>
      <c r="F662" s="13">
        <v>88</v>
      </c>
      <c r="G662" s="13">
        <v>14</v>
      </c>
      <c r="H662" s="13">
        <v>102</v>
      </c>
      <c r="I662" s="13" t="b">
        <v>1</v>
      </c>
      <c r="J662" s="4">
        <v>0.13725490196078399</v>
      </c>
      <c r="K662">
        <f t="shared" si="50"/>
        <v>1.0464865752187874E-3</v>
      </c>
      <c r="L662">
        <f t="shared" si="51"/>
        <v>3.2349444743593164E-2</v>
      </c>
      <c r="M662">
        <f t="shared" si="52"/>
        <v>4.4401198667676786E-3</v>
      </c>
      <c r="N662">
        <f t="shared" si="53"/>
        <v>3.2349444743593164E-2</v>
      </c>
      <c r="O662">
        <f t="shared" si="54"/>
        <v>0.67933833961545642</v>
      </c>
      <c r="Q662" s="7">
        <v>636</v>
      </c>
      <c r="R662" s="7">
        <v>4.8449572278319317E-3</v>
      </c>
      <c r="S662" s="7">
        <v>-8.555154748498741E-4</v>
      </c>
      <c r="U662" s="7">
        <v>63.233830845771145</v>
      </c>
      <c r="V662" s="7">
        <v>5.968760859395867E-3</v>
      </c>
    </row>
    <row r="663" spans="1:22" x14ac:dyDescent="0.35">
      <c r="A663" s="24">
        <v>2015</v>
      </c>
      <c r="B663" s="17" t="s">
        <v>42</v>
      </c>
      <c r="C663" s="17" t="s">
        <v>182</v>
      </c>
      <c r="D663" s="17">
        <v>1998</v>
      </c>
      <c r="E663" s="17">
        <v>17</v>
      </c>
      <c r="F663" s="17">
        <v>44</v>
      </c>
      <c r="G663" s="17">
        <v>7</v>
      </c>
      <c r="H663" s="17">
        <v>51</v>
      </c>
      <c r="I663" s="17" t="b">
        <v>1</v>
      </c>
      <c r="J663" s="25">
        <v>0.13725490196078399</v>
      </c>
      <c r="K663">
        <f t="shared" si="50"/>
        <v>5.2324328760939372E-4</v>
      </c>
      <c r="L663">
        <f t="shared" si="51"/>
        <v>2.287451174581424E-2</v>
      </c>
      <c r="M663">
        <f t="shared" si="52"/>
        <v>3.1396388670725354E-3</v>
      </c>
      <c r="N663">
        <f t="shared" si="53"/>
        <v>2.287451174581424E-2</v>
      </c>
      <c r="O663">
        <f t="shared" si="54"/>
        <v>0.38886669967884208</v>
      </c>
      <c r="Q663" s="7">
        <v>637</v>
      </c>
      <c r="R663" s="7">
        <v>4.3886670403895699E-3</v>
      </c>
      <c r="S663" s="7">
        <v>-7.8521067706761784E-4</v>
      </c>
      <c r="U663" s="7">
        <v>63.333333333333336</v>
      </c>
      <c r="V663" s="7">
        <v>5.968760859395867E-3</v>
      </c>
    </row>
    <row r="664" spans="1:22" x14ac:dyDescent="0.35">
      <c r="A664" s="3">
        <v>2017</v>
      </c>
      <c r="B664" s="13" t="s">
        <v>52</v>
      </c>
      <c r="C664" s="13" t="s">
        <v>62</v>
      </c>
      <c r="D664" s="13">
        <v>1999</v>
      </c>
      <c r="E664" s="14">
        <v>18</v>
      </c>
      <c r="F664" s="13">
        <v>63</v>
      </c>
      <c r="G664" s="13">
        <v>10</v>
      </c>
      <c r="H664" s="13">
        <v>73</v>
      </c>
      <c r="I664" s="13" t="b">
        <v>1</v>
      </c>
      <c r="J664" s="4">
        <v>0.13698630136986301</v>
      </c>
      <c r="K664">
        <f t="shared" si="50"/>
        <v>7.4895607834285776E-4</v>
      </c>
      <c r="L664">
        <f t="shared" si="51"/>
        <v>2.7367061923832047E-2</v>
      </c>
      <c r="M664">
        <f t="shared" si="52"/>
        <v>3.7489125923057596E-3</v>
      </c>
      <c r="N664">
        <f t="shared" si="53"/>
        <v>2.7367061923832047E-2</v>
      </c>
      <c r="O664">
        <f t="shared" si="54"/>
        <v>0.49260711462897683</v>
      </c>
      <c r="Q664" s="7">
        <v>638</v>
      </c>
      <c r="R664" s="7">
        <v>4.1689328356211992E-3</v>
      </c>
      <c r="S664" s="7">
        <v>-7.7487448860477908E-4</v>
      </c>
      <c r="U664" s="7">
        <v>63.432835820895527</v>
      </c>
      <c r="V664" s="7">
        <v>6.008496219319882E-3</v>
      </c>
    </row>
    <row r="665" spans="1:22" x14ac:dyDescent="0.35">
      <c r="A665" s="24">
        <v>2015</v>
      </c>
      <c r="B665" s="17" t="s">
        <v>67</v>
      </c>
      <c r="C665" s="17" t="s">
        <v>138</v>
      </c>
      <c r="D665" s="17">
        <v>1996</v>
      </c>
      <c r="E665" s="17">
        <v>19</v>
      </c>
      <c r="F665" s="17">
        <v>82</v>
      </c>
      <c r="G665" s="17">
        <v>13</v>
      </c>
      <c r="H665" s="17">
        <v>95</v>
      </c>
      <c r="I665" s="17" t="b">
        <v>1</v>
      </c>
      <c r="J665" s="25">
        <v>0.13684210526315799</v>
      </c>
      <c r="K665">
        <f t="shared" si="50"/>
        <v>9.7466886907632169E-4</v>
      </c>
      <c r="L665">
        <f t="shared" si="51"/>
        <v>3.1219687203370917E-2</v>
      </c>
      <c r="M665">
        <f t="shared" si="52"/>
        <v>4.2721677225665495E-3</v>
      </c>
      <c r="N665">
        <f t="shared" si="53"/>
        <v>3.1219687203370917E-2</v>
      </c>
      <c r="O665">
        <f t="shared" si="54"/>
        <v>0.59317405686404745</v>
      </c>
      <c r="Q665" s="7">
        <v>639</v>
      </c>
      <c r="R665" s="7">
        <v>4.1417136933088669E-3</v>
      </c>
      <c r="S665" s="7">
        <v>-7.4765534629244682E-4</v>
      </c>
      <c r="U665" s="7">
        <v>63.532338308457717</v>
      </c>
      <c r="V665" s="7">
        <v>6.0109807374265E-3</v>
      </c>
    </row>
    <row r="666" spans="1:22" x14ac:dyDescent="0.35">
      <c r="A666" s="5">
        <v>2016</v>
      </c>
      <c r="B666" s="14" t="s">
        <v>30</v>
      </c>
      <c r="C666" s="14" t="s">
        <v>124</v>
      </c>
      <c r="D666" s="14">
        <v>1998</v>
      </c>
      <c r="E666" s="14">
        <v>18</v>
      </c>
      <c r="F666" s="14">
        <v>70</v>
      </c>
      <c r="G666" s="14">
        <v>11</v>
      </c>
      <c r="H666" s="14">
        <v>81</v>
      </c>
      <c r="I666" s="14" t="b">
        <v>1</v>
      </c>
      <c r="J666" s="6">
        <v>0.13580246913580199</v>
      </c>
      <c r="K666">
        <f t="shared" si="50"/>
        <v>8.310334567913901E-4</v>
      </c>
      <c r="L666">
        <f t="shared" si="51"/>
        <v>2.882765090657562E-2</v>
      </c>
      <c r="M666">
        <f t="shared" si="52"/>
        <v>3.9148661724979095E-3</v>
      </c>
      <c r="N666">
        <f t="shared" si="53"/>
        <v>2.882765090657562E-2</v>
      </c>
      <c r="O666">
        <f t="shared" si="54"/>
        <v>0.51889771631836112</v>
      </c>
      <c r="Q666" s="7">
        <v>640</v>
      </c>
      <c r="R666" s="7">
        <v>5.5098688903031231E-3</v>
      </c>
      <c r="S666" s="7">
        <v>-1.025567638169138E-3</v>
      </c>
      <c r="U666" s="7">
        <v>63.631840796019901</v>
      </c>
      <c r="V666" s="7">
        <v>6.0131417947450732E-3</v>
      </c>
    </row>
    <row r="667" spans="1:22" x14ac:dyDescent="0.35">
      <c r="A667" s="24">
        <v>2014</v>
      </c>
      <c r="B667" s="17" t="s">
        <v>24</v>
      </c>
      <c r="C667" s="17" t="s">
        <v>49</v>
      </c>
      <c r="D667" s="17">
        <v>1997</v>
      </c>
      <c r="E667" s="17">
        <v>17</v>
      </c>
      <c r="F667" s="17">
        <v>51</v>
      </c>
      <c r="G667" s="17">
        <v>8</v>
      </c>
      <c r="H667" s="17">
        <v>59</v>
      </c>
      <c r="I667" s="17" t="b">
        <v>1</v>
      </c>
      <c r="J667" s="25">
        <v>0.13559322033898299</v>
      </c>
      <c r="K667">
        <f t="shared" si="50"/>
        <v>6.0532066605792606E-4</v>
      </c>
      <c r="L667">
        <f t="shared" si="51"/>
        <v>2.4603265353564881E-2</v>
      </c>
      <c r="M667">
        <f t="shared" si="52"/>
        <v>3.3360359801443895E-3</v>
      </c>
      <c r="N667">
        <f t="shared" si="53"/>
        <v>2.4603265353564881E-2</v>
      </c>
      <c r="O667">
        <f t="shared" si="54"/>
        <v>0.41825551101060299</v>
      </c>
      <c r="Q667" s="7">
        <v>641</v>
      </c>
      <c r="R667" s="7">
        <v>3.9130610307775713E-3</v>
      </c>
      <c r="S667" s="7">
        <v>-7.4218120651030426E-4</v>
      </c>
      <c r="U667" s="7">
        <v>63.731343283582092</v>
      </c>
      <c r="V667" s="7">
        <v>6.0132428007803797E-3</v>
      </c>
    </row>
    <row r="668" spans="1:22" x14ac:dyDescent="0.35">
      <c r="A668" s="5">
        <v>2016</v>
      </c>
      <c r="B668" s="14" t="s">
        <v>30</v>
      </c>
      <c r="C668" s="14" t="s">
        <v>280</v>
      </c>
      <c r="D668" s="14">
        <v>1999</v>
      </c>
      <c r="E668" s="14">
        <v>17</v>
      </c>
      <c r="F668" s="14">
        <v>51</v>
      </c>
      <c r="G668" s="14">
        <v>8</v>
      </c>
      <c r="H668" s="14">
        <v>59</v>
      </c>
      <c r="I668" s="14" t="b">
        <v>1</v>
      </c>
      <c r="J668" s="6">
        <v>0.13559322033898299</v>
      </c>
      <c r="K668">
        <f t="shared" si="50"/>
        <v>6.0532066605792606E-4</v>
      </c>
      <c r="L668">
        <f t="shared" si="51"/>
        <v>2.4603265353564881E-2</v>
      </c>
      <c r="M668">
        <f t="shared" si="52"/>
        <v>3.3360359801443895E-3</v>
      </c>
      <c r="N668">
        <f t="shared" si="53"/>
        <v>2.4603265353564881E-2</v>
      </c>
      <c r="O668">
        <f t="shared" si="54"/>
        <v>0.41825551101060299</v>
      </c>
      <c r="Q668" s="7">
        <v>642</v>
      </c>
      <c r="R668" s="7">
        <v>3.8875679682844181E-3</v>
      </c>
      <c r="S668" s="7">
        <v>-7.1668814401715112E-4</v>
      </c>
      <c r="U668" s="7">
        <v>63.830845771144283</v>
      </c>
      <c r="V668" s="7">
        <v>6.0163214588154091E-3</v>
      </c>
    </row>
    <row r="669" spans="1:22" x14ac:dyDescent="0.35">
      <c r="A669" s="24">
        <v>2016</v>
      </c>
      <c r="B669" s="17" t="s">
        <v>37</v>
      </c>
      <c r="C669" s="17" t="s">
        <v>38</v>
      </c>
      <c r="D669" s="17">
        <v>2000</v>
      </c>
      <c r="E669" s="17">
        <v>16</v>
      </c>
      <c r="F669" s="17">
        <v>51</v>
      </c>
      <c r="G669" s="17">
        <v>8</v>
      </c>
      <c r="H669" s="17">
        <v>59</v>
      </c>
      <c r="I669" s="17" t="b">
        <v>1</v>
      </c>
      <c r="J669" s="25">
        <v>0.13559322033898299</v>
      </c>
      <c r="K669">
        <f t="shared" si="50"/>
        <v>6.0532066605792606E-4</v>
      </c>
      <c r="L669">
        <f t="shared" si="51"/>
        <v>2.4603265353564881E-2</v>
      </c>
      <c r="M669">
        <f t="shared" si="52"/>
        <v>3.3360359801443895E-3</v>
      </c>
      <c r="N669">
        <f t="shared" si="53"/>
        <v>2.4603265353564881E-2</v>
      </c>
      <c r="O669">
        <f t="shared" si="54"/>
        <v>0.3936522456570381</v>
      </c>
      <c r="Q669" s="7">
        <v>643</v>
      </c>
      <c r="R669" s="7">
        <v>4.8759157359809374E-3</v>
      </c>
      <c r="S669" s="7">
        <v>-9.1180402800114784E-4</v>
      </c>
      <c r="U669" s="7">
        <v>63.930348258706474</v>
      </c>
      <c r="V669" s="7">
        <v>6.0212156856480452E-3</v>
      </c>
    </row>
    <row r="670" spans="1:22" x14ac:dyDescent="0.35">
      <c r="A670" s="3">
        <v>2016</v>
      </c>
      <c r="B670" s="13" t="s">
        <v>30</v>
      </c>
      <c r="C670" s="13" t="s">
        <v>72</v>
      </c>
      <c r="D670" s="13">
        <v>2000</v>
      </c>
      <c r="E670" s="14">
        <v>16</v>
      </c>
      <c r="F670" s="13">
        <v>115</v>
      </c>
      <c r="G670" s="13">
        <v>18</v>
      </c>
      <c r="H670" s="13">
        <v>133</v>
      </c>
      <c r="I670" s="13" t="b">
        <v>1</v>
      </c>
      <c r="J670" s="4">
        <v>0.13533834586466201</v>
      </c>
      <c r="K670">
        <f t="shared" si="50"/>
        <v>1.3645364167068504E-3</v>
      </c>
      <c r="L670">
        <f t="shared" si="51"/>
        <v>3.6939632059711291E-2</v>
      </c>
      <c r="M670">
        <f t="shared" si="52"/>
        <v>4.9993486998105635E-3</v>
      </c>
      <c r="N670">
        <f t="shared" si="53"/>
        <v>3.6939632059711291E-2</v>
      </c>
      <c r="O670">
        <f t="shared" si="54"/>
        <v>0.59103411295538066</v>
      </c>
      <c r="Q670" s="7">
        <v>644</v>
      </c>
      <c r="R670" s="7">
        <v>5.7135347176110731E-3</v>
      </c>
      <c r="S670" s="7">
        <v>-1.0902980478844047E-3</v>
      </c>
      <c r="U670" s="7">
        <v>64.029850746268664</v>
      </c>
      <c r="V670" s="7">
        <v>6.0258769620418779E-3</v>
      </c>
    </row>
    <row r="671" spans="1:22" x14ac:dyDescent="0.35">
      <c r="A671" s="24">
        <v>2013</v>
      </c>
      <c r="B671" s="17" t="s">
        <v>42</v>
      </c>
      <c r="C671" s="17" t="s">
        <v>43</v>
      </c>
      <c r="D671" s="17">
        <v>1997</v>
      </c>
      <c r="E671" s="17">
        <v>16</v>
      </c>
      <c r="F671" s="17">
        <v>211</v>
      </c>
      <c r="G671" s="17">
        <v>33</v>
      </c>
      <c r="H671" s="17">
        <v>244</v>
      </c>
      <c r="I671" s="17" t="b">
        <v>1</v>
      </c>
      <c r="J671" s="25">
        <v>0.135245901639344</v>
      </c>
      <c r="K671">
        <f t="shared" si="50"/>
        <v>2.503360042680237E-3</v>
      </c>
      <c r="L671">
        <f t="shared" si="51"/>
        <v>5.0033589144496092E-2</v>
      </c>
      <c r="M671">
        <f t="shared" si="52"/>
        <v>6.7668378760998684E-3</v>
      </c>
      <c r="N671">
        <f t="shared" si="53"/>
        <v>5.0033589144496092E-2</v>
      </c>
      <c r="O671">
        <f t="shared" si="54"/>
        <v>0.80053742631193747</v>
      </c>
      <c r="Q671" s="7">
        <v>645</v>
      </c>
      <c r="R671" s="7">
        <v>4.4325094608404789E-3</v>
      </c>
      <c r="S671" s="7">
        <v>-8.568794318130294E-4</v>
      </c>
      <c r="U671" s="7">
        <v>64.129353233830841</v>
      </c>
      <c r="V671" s="7">
        <v>6.0397710938424071E-3</v>
      </c>
    </row>
    <row r="672" spans="1:22" x14ac:dyDescent="0.35">
      <c r="A672" s="3">
        <v>2016</v>
      </c>
      <c r="B672" s="13" t="s">
        <v>52</v>
      </c>
      <c r="C672" s="13" t="s">
        <v>62</v>
      </c>
      <c r="D672" s="13">
        <v>1999</v>
      </c>
      <c r="E672" s="14">
        <v>17</v>
      </c>
      <c r="F672" s="13">
        <v>64</v>
      </c>
      <c r="G672" s="13">
        <v>10</v>
      </c>
      <c r="H672" s="13">
        <v>74</v>
      </c>
      <c r="I672" s="13" t="b">
        <v>1</v>
      </c>
      <c r="J672" s="4">
        <v>0.135135135135135</v>
      </c>
      <c r="K672">
        <f t="shared" si="50"/>
        <v>7.5921575064892425E-4</v>
      </c>
      <c r="L672">
        <f t="shared" si="51"/>
        <v>2.7553869975902191E-2</v>
      </c>
      <c r="M672">
        <f t="shared" si="52"/>
        <v>3.7234959426894814E-3</v>
      </c>
      <c r="N672">
        <f t="shared" si="53"/>
        <v>2.7553869975902191E-2</v>
      </c>
      <c r="O672">
        <f t="shared" si="54"/>
        <v>0.46841578959033725</v>
      </c>
      <c r="Q672" s="7">
        <v>646</v>
      </c>
      <c r="R672" s="7">
        <v>5.342016087305463E-3</v>
      </c>
      <c r="S672" s="7">
        <v>-1.047184185949253E-3</v>
      </c>
      <c r="U672" s="7">
        <v>64.228855721393032</v>
      </c>
      <c r="V672" s="7">
        <v>6.0397710938424071E-3</v>
      </c>
    </row>
    <row r="673" spans="1:22" x14ac:dyDescent="0.35">
      <c r="A673" s="3">
        <v>2014</v>
      </c>
      <c r="B673" s="13" t="s">
        <v>33</v>
      </c>
      <c r="C673" s="13" t="s">
        <v>86</v>
      </c>
      <c r="D673" s="13">
        <v>1994</v>
      </c>
      <c r="E673" s="17">
        <v>20</v>
      </c>
      <c r="F673" s="13">
        <v>45</v>
      </c>
      <c r="G673" s="13">
        <v>7</v>
      </c>
      <c r="H673" s="13">
        <v>52</v>
      </c>
      <c r="I673" s="13" t="b">
        <v>1</v>
      </c>
      <c r="J673" s="4">
        <v>0.134615384615385</v>
      </c>
      <c r="K673">
        <f t="shared" si="50"/>
        <v>5.3350295991546031E-4</v>
      </c>
      <c r="L673">
        <f t="shared" si="51"/>
        <v>2.3097682998852079E-2</v>
      </c>
      <c r="M673">
        <f t="shared" si="52"/>
        <v>3.1093034806147116E-3</v>
      </c>
      <c r="N673">
        <f t="shared" si="53"/>
        <v>2.3097682998852079E-2</v>
      </c>
      <c r="O673">
        <f t="shared" si="54"/>
        <v>0.46195365997704158</v>
      </c>
      <c r="Q673" s="7">
        <v>647</v>
      </c>
      <c r="R673" s="7">
        <v>6.0840840032395371E-3</v>
      </c>
      <c r="S673" s="7">
        <v>-1.1742918161141052E-3</v>
      </c>
      <c r="U673" s="7">
        <v>64.328358208955223</v>
      </c>
      <c r="V673" s="7">
        <v>6.0397710938424071E-3</v>
      </c>
    </row>
    <row r="674" spans="1:22" x14ac:dyDescent="0.35">
      <c r="A674" s="3">
        <v>2015</v>
      </c>
      <c r="B674" s="13" t="s">
        <v>52</v>
      </c>
      <c r="C674" s="13" t="s">
        <v>61</v>
      </c>
      <c r="D674" s="13">
        <v>1998</v>
      </c>
      <c r="E674" s="14">
        <v>17</v>
      </c>
      <c r="F674" s="13">
        <v>193</v>
      </c>
      <c r="G674" s="13">
        <v>30</v>
      </c>
      <c r="H674" s="13">
        <v>223</v>
      </c>
      <c r="I674" s="13" t="b">
        <v>1</v>
      </c>
      <c r="J674" s="4">
        <v>0.134529147982063</v>
      </c>
      <c r="K674">
        <f t="shared" si="50"/>
        <v>2.2879069242528393E-3</v>
      </c>
      <c r="L674">
        <f t="shared" si="51"/>
        <v>4.7832070039387165E-2</v>
      </c>
      <c r="M674">
        <f t="shared" si="52"/>
        <v>6.4348076286171183E-3</v>
      </c>
      <c r="N674">
        <f t="shared" si="53"/>
        <v>4.7832070039387165E-2</v>
      </c>
      <c r="O674">
        <f t="shared" si="54"/>
        <v>0.8131451906695818</v>
      </c>
      <c r="Q674" s="7">
        <v>648</v>
      </c>
      <c r="R674" s="7">
        <v>7.9671435140664052E-3</v>
      </c>
      <c r="S674" s="7">
        <v>-1.5571868210242472E-3</v>
      </c>
      <c r="U674" s="7">
        <v>64.427860696517413</v>
      </c>
      <c r="V674" s="7">
        <v>6.0397710938424071E-3</v>
      </c>
    </row>
    <row r="675" spans="1:22" x14ac:dyDescent="0.35">
      <c r="A675" s="24">
        <v>2017</v>
      </c>
      <c r="B675" s="17" t="s">
        <v>26</v>
      </c>
      <c r="C675" s="17" t="s">
        <v>110</v>
      </c>
      <c r="D675" s="17">
        <v>1998</v>
      </c>
      <c r="E675" s="17">
        <v>19</v>
      </c>
      <c r="F675" s="17">
        <v>58</v>
      </c>
      <c r="G675" s="17">
        <v>9</v>
      </c>
      <c r="H675" s="17">
        <v>67</v>
      </c>
      <c r="I675" s="17" t="b">
        <v>1</v>
      </c>
      <c r="J675" s="25">
        <v>0.134328358208955</v>
      </c>
      <c r="K675">
        <f t="shared" si="50"/>
        <v>6.873980445064585E-4</v>
      </c>
      <c r="L675">
        <f t="shared" si="51"/>
        <v>2.621827691719001E-2</v>
      </c>
      <c r="M675">
        <f t="shared" si="52"/>
        <v>3.521858093353876E-3</v>
      </c>
      <c r="N675">
        <f t="shared" si="53"/>
        <v>2.621827691719001E-2</v>
      </c>
      <c r="O675">
        <f t="shared" si="54"/>
        <v>0.4981472614266102</v>
      </c>
      <c r="Q675" s="7">
        <v>649</v>
      </c>
      <c r="R675" s="7">
        <v>5.9213671160156939E-3</v>
      </c>
      <c r="S675" s="7">
        <v>-1.1630023302854091E-3</v>
      </c>
      <c r="U675" s="7">
        <v>64.527363184079604</v>
      </c>
      <c r="V675" s="7">
        <v>6.0466305748649411E-3</v>
      </c>
    </row>
    <row r="676" spans="1:22" x14ac:dyDescent="0.35">
      <c r="A676" s="3">
        <v>2016</v>
      </c>
      <c r="B676" s="13" t="s">
        <v>67</v>
      </c>
      <c r="C676" s="13" t="s">
        <v>77</v>
      </c>
      <c r="D676" s="13">
        <v>1999</v>
      </c>
      <c r="E676" s="14">
        <v>17</v>
      </c>
      <c r="F676" s="13">
        <v>97</v>
      </c>
      <c r="G676" s="13">
        <v>15</v>
      </c>
      <c r="H676" s="13">
        <v>112</v>
      </c>
      <c r="I676" s="13" t="b">
        <v>1</v>
      </c>
      <c r="J676" s="4">
        <v>0.13392857142857101</v>
      </c>
      <c r="K676">
        <f t="shared" si="50"/>
        <v>1.149083298279453E-3</v>
      </c>
      <c r="L676">
        <f t="shared" si="51"/>
        <v>3.3898131191548789E-2</v>
      </c>
      <c r="M676">
        <f t="shared" si="52"/>
        <v>4.5399282845824127E-3</v>
      </c>
      <c r="N676">
        <f t="shared" si="53"/>
        <v>3.3898131191548789E-2</v>
      </c>
      <c r="O676">
        <f t="shared" si="54"/>
        <v>0.57626823025632945</v>
      </c>
      <c r="Q676" s="7">
        <v>650</v>
      </c>
      <c r="R676" s="7">
        <v>5.1168451279388696E-3</v>
      </c>
      <c r="S676" s="7">
        <v>-9.9598034302314595E-4</v>
      </c>
      <c r="U676" s="7">
        <v>64.626865671641795</v>
      </c>
      <c r="V676" s="7">
        <v>6.0466305748649411E-3</v>
      </c>
    </row>
    <row r="677" spans="1:22" x14ac:dyDescent="0.35">
      <c r="A677" s="24">
        <v>2015</v>
      </c>
      <c r="B677" s="17" t="s">
        <v>26</v>
      </c>
      <c r="C677" s="17" t="s">
        <v>110</v>
      </c>
      <c r="D677" s="17">
        <v>1996</v>
      </c>
      <c r="E677" s="17">
        <v>19</v>
      </c>
      <c r="F677" s="17">
        <v>52</v>
      </c>
      <c r="G677" s="17">
        <v>8</v>
      </c>
      <c r="H677" s="17">
        <v>60</v>
      </c>
      <c r="I677" s="17" t="b">
        <v>1</v>
      </c>
      <c r="J677" s="25">
        <v>0.133333333333333</v>
      </c>
      <c r="K677">
        <f t="shared" si="50"/>
        <v>6.1558033836399265E-4</v>
      </c>
      <c r="L677">
        <f t="shared" si="51"/>
        <v>2.4810891526988559E-2</v>
      </c>
      <c r="M677">
        <f t="shared" si="52"/>
        <v>3.308118870265133E-3</v>
      </c>
      <c r="N677">
        <f t="shared" si="53"/>
        <v>2.4810891526988559E-2</v>
      </c>
      <c r="O677">
        <f t="shared" si="54"/>
        <v>0.47140693901278263</v>
      </c>
      <c r="Q677" s="7">
        <v>651</v>
      </c>
      <c r="R677" s="7">
        <v>4.2053434206916216E-3</v>
      </c>
      <c r="S677" s="7">
        <v>-8.4067141334246386E-4</v>
      </c>
      <c r="U677" s="7">
        <v>64.726368159203972</v>
      </c>
      <c r="V677" s="7">
        <v>6.0532377127765673E-3</v>
      </c>
    </row>
    <row r="678" spans="1:22" x14ac:dyDescent="0.35">
      <c r="A678" s="5">
        <v>2015</v>
      </c>
      <c r="B678" s="14" t="s">
        <v>30</v>
      </c>
      <c r="C678" s="14" t="s">
        <v>40</v>
      </c>
      <c r="D678" s="14">
        <v>1999</v>
      </c>
      <c r="E678" s="14">
        <v>16</v>
      </c>
      <c r="F678" s="14">
        <v>144</v>
      </c>
      <c r="G678" s="14">
        <v>22</v>
      </c>
      <c r="H678" s="14">
        <v>166</v>
      </c>
      <c r="I678" s="14" t="b">
        <v>1</v>
      </c>
      <c r="J678" s="6">
        <v>0.132530120481928</v>
      </c>
      <c r="K678">
        <f t="shared" si="50"/>
        <v>1.7031056028070464E-3</v>
      </c>
      <c r="L678">
        <f t="shared" si="51"/>
        <v>4.1268700037765262E-2</v>
      </c>
      <c r="M678">
        <f t="shared" si="52"/>
        <v>5.4693457881375765E-3</v>
      </c>
      <c r="N678">
        <f t="shared" si="53"/>
        <v>4.1268700037765262E-2</v>
      </c>
      <c r="O678">
        <f t="shared" si="54"/>
        <v>0.66029920060424419</v>
      </c>
      <c r="Q678" s="7">
        <v>652</v>
      </c>
      <c r="R678" s="7">
        <v>4.2053434206916216E-3</v>
      </c>
      <c r="S678" s="7">
        <v>-8.4067141334246386E-4</v>
      </c>
      <c r="U678" s="7">
        <v>64.825870646766163</v>
      </c>
      <c r="V678" s="7">
        <v>6.0532377127765673E-3</v>
      </c>
    </row>
    <row r="679" spans="1:22" x14ac:dyDescent="0.35">
      <c r="A679" s="3">
        <v>2016</v>
      </c>
      <c r="B679" s="13" t="s">
        <v>104</v>
      </c>
      <c r="C679" s="13" t="s">
        <v>140</v>
      </c>
      <c r="D679" s="13">
        <v>1995</v>
      </c>
      <c r="E679" s="17">
        <v>21</v>
      </c>
      <c r="F679" s="13">
        <v>46</v>
      </c>
      <c r="G679" s="13">
        <v>7</v>
      </c>
      <c r="H679" s="13">
        <v>53</v>
      </c>
      <c r="I679" s="13" t="b">
        <v>1</v>
      </c>
      <c r="J679" s="4">
        <v>0.13207547169811301</v>
      </c>
      <c r="K679">
        <f t="shared" si="50"/>
        <v>5.437626322215268E-4</v>
      </c>
      <c r="L679">
        <f t="shared" si="51"/>
        <v>2.3318718494409738E-2</v>
      </c>
      <c r="M679">
        <f t="shared" si="52"/>
        <v>3.0798307445446776E-3</v>
      </c>
      <c r="N679">
        <f t="shared" si="53"/>
        <v>2.3318718494409738E-2</v>
      </c>
      <c r="O679">
        <f t="shared" si="54"/>
        <v>0.4896930883826045</v>
      </c>
      <c r="Q679" s="7">
        <v>653</v>
      </c>
      <c r="R679" s="7">
        <v>5.7650186891000411E-3</v>
      </c>
      <c r="S679" s="7">
        <v>-1.1630383925171133E-3</v>
      </c>
      <c r="U679" s="7">
        <v>64.925373134328353</v>
      </c>
      <c r="V679" s="7">
        <v>6.0556345601137243E-3</v>
      </c>
    </row>
    <row r="680" spans="1:22" x14ac:dyDescent="0.35">
      <c r="A680" s="5">
        <v>2017</v>
      </c>
      <c r="B680" s="14" t="s">
        <v>26</v>
      </c>
      <c r="C680" s="14" t="s">
        <v>78</v>
      </c>
      <c r="D680" s="14">
        <v>2000</v>
      </c>
      <c r="E680" s="14">
        <v>17</v>
      </c>
      <c r="F680" s="14">
        <v>79</v>
      </c>
      <c r="G680" s="14">
        <v>12</v>
      </c>
      <c r="H680" s="14">
        <v>91</v>
      </c>
      <c r="I680" s="14" t="b">
        <v>1</v>
      </c>
      <c r="J680" s="6">
        <v>0.13186813186813201</v>
      </c>
      <c r="K680">
        <f t="shared" si="50"/>
        <v>9.3363017985205552E-4</v>
      </c>
      <c r="L680">
        <f t="shared" si="51"/>
        <v>3.0555362538383594E-2</v>
      </c>
      <c r="M680">
        <f t="shared" si="52"/>
        <v>4.0292785764901489E-3</v>
      </c>
      <c r="N680">
        <f t="shared" si="53"/>
        <v>3.0555362538383594E-2</v>
      </c>
      <c r="O680">
        <f t="shared" si="54"/>
        <v>0.51944116315252109</v>
      </c>
      <c r="Q680" s="7">
        <v>654</v>
      </c>
      <c r="R680" s="7">
        <v>5.7273786334025526E-3</v>
      </c>
      <c r="S680" s="7">
        <v>-1.1253983368196248E-3</v>
      </c>
      <c r="U680" s="7">
        <v>65.024875621890544</v>
      </c>
      <c r="V680" s="7">
        <v>6.0604199441411117E-3</v>
      </c>
    </row>
    <row r="681" spans="1:22" x14ac:dyDescent="0.35">
      <c r="A681" s="24">
        <v>2017</v>
      </c>
      <c r="B681" s="17" t="s">
        <v>30</v>
      </c>
      <c r="C681" s="17" t="s">
        <v>75</v>
      </c>
      <c r="D681" s="17">
        <v>2001</v>
      </c>
      <c r="E681" s="17">
        <v>16</v>
      </c>
      <c r="F681" s="17">
        <v>86</v>
      </c>
      <c r="G681" s="17">
        <v>13</v>
      </c>
      <c r="H681" s="17">
        <v>99</v>
      </c>
      <c r="I681" s="17" t="b">
        <v>1</v>
      </c>
      <c r="J681" s="25">
        <v>0.13131313131313099</v>
      </c>
      <c r="K681">
        <f t="shared" si="50"/>
        <v>1.0157075583005879E-3</v>
      </c>
      <c r="L681">
        <f t="shared" si="51"/>
        <v>3.1870167214820007E-2</v>
      </c>
      <c r="M681">
        <f t="shared" si="52"/>
        <v>4.1849714524511018E-3</v>
      </c>
      <c r="N681">
        <f t="shared" si="53"/>
        <v>3.1870167214820007E-2</v>
      </c>
      <c r="O681">
        <f t="shared" si="54"/>
        <v>0.50992267543712011</v>
      </c>
      <c r="Q681" s="7">
        <v>655</v>
      </c>
      <c r="R681" s="7">
        <v>8.5544696812886543E-3</v>
      </c>
      <c r="S681" s="7">
        <v>-1.7314745113667998E-3</v>
      </c>
      <c r="U681" s="7">
        <v>65.124378109452735</v>
      </c>
      <c r="V681" s="7">
        <v>6.0774024304664541E-3</v>
      </c>
    </row>
    <row r="682" spans="1:22" x14ac:dyDescent="0.35">
      <c r="A682" s="3">
        <v>2017</v>
      </c>
      <c r="B682" s="13" t="s">
        <v>26</v>
      </c>
      <c r="C682" s="13" t="s">
        <v>27</v>
      </c>
      <c r="D682" s="13">
        <v>1998</v>
      </c>
      <c r="E682" s="14">
        <v>19</v>
      </c>
      <c r="F682" s="13">
        <v>245</v>
      </c>
      <c r="G682" s="13">
        <v>37</v>
      </c>
      <c r="H682" s="13">
        <v>282</v>
      </c>
      <c r="I682" s="13" t="b">
        <v>1</v>
      </c>
      <c r="J682" s="4">
        <v>0.13120567375886499</v>
      </c>
      <c r="K682">
        <f t="shared" si="50"/>
        <v>2.8932275903107655E-3</v>
      </c>
      <c r="L682">
        <f t="shared" si="51"/>
        <v>5.3788731071766002E-2</v>
      </c>
      <c r="M682">
        <f t="shared" si="52"/>
        <v>7.0573867009054549E-3</v>
      </c>
      <c r="N682">
        <f t="shared" si="53"/>
        <v>5.3788731071766002E-2</v>
      </c>
      <c r="O682">
        <f t="shared" si="54"/>
        <v>1.0219858903635541</v>
      </c>
      <c r="Q682" s="7">
        <v>656</v>
      </c>
      <c r="R682" s="7">
        <v>6.9846952464220798E-3</v>
      </c>
      <c r="S682" s="7">
        <v>-1.413743018494497E-3</v>
      </c>
      <c r="U682" s="7">
        <v>65.223880597014926</v>
      </c>
      <c r="V682" s="7">
        <v>6.1018588770871069E-3</v>
      </c>
    </row>
    <row r="683" spans="1:22" x14ac:dyDescent="0.35">
      <c r="A683" s="3">
        <v>2013</v>
      </c>
      <c r="B683" s="13" t="s">
        <v>24</v>
      </c>
      <c r="C683" s="13" t="s">
        <v>71</v>
      </c>
      <c r="D683" s="13">
        <v>1996</v>
      </c>
      <c r="E683" s="17">
        <v>17</v>
      </c>
      <c r="F683" s="13">
        <v>53</v>
      </c>
      <c r="G683" s="13">
        <v>8</v>
      </c>
      <c r="H683" s="13">
        <v>61</v>
      </c>
      <c r="I683" s="13" t="b">
        <v>1</v>
      </c>
      <c r="J683" s="4">
        <v>0.13114754098360701</v>
      </c>
      <c r="K683">
        <f t="shared" si="50"/>
        <v>6.2584001067005925E-4</v>
      </c>
      <c r="L683">
        <f t="shared" si="51"/>
        <v>2.5016794572248046E-2</v>
      </c>
      <c r="M683">
        <f t="shared" si="52"/>
        <v>3.2808910914423782E-3</v>
      </c>
      <c r="N683">
        <f t="shared" si="53"/>
        <v>2.5016794572248046E-2</v>
      </c>
      <c r="O683">
        <f t="shared" si="54"/>
        <v>0.42528550772821677</v>
      </c>
      <c r="Q683" s="7">
        <v>657</v>
      </c>
      <c r="R683" s="7">
        <v>4.9174277353967958E-3</v>
      </c>
      <c r="S683" s="7">
        <v>-9.7816963736289692E-4</v>
      </c>
      <c r="U683" s="7">
        <v>65.323383084577117</v>
      </c>
      <c r="V683" s="7">
        <v>6.1023610670288605E-3</v>
      </c>
    </row>
    <row r="684" spans="1:22" x14ac:dyDescent="0.35">
      <c r="A684" s="3">
        <v>2013</v>
      </c>
      <c r="B684" s="13" t="s">
        <v>33</v>
      </c>
      <c r="C684" s="13" t="s">
        <v>86</v>
      </c>
      <c r="D684" s="13">
        <v>1994</v>
      </c>
      <c r="E684" s="14">
        <v>19</v>
      </c>
      <c r="F684" s="13">
        <v>53</v>
      </c>
      <c r="G684" s="13">
        <v>8</v>
      </c>
      <c r="H684" s="13">
        <v>61</v>
      </c>
      <c r="I684" s="13" t="b">
        <v>1</v>
      </c>
      <c r="J684" s="4">
        <v>0.13114754098360701</v>
      </c>
      <c r="K684">
        <f t="shared" si="50"/>
        <v>6.2584001067005925E-4</v>
      </c>
      <c r="L684">
        <f t="shared" si="51"/>
        <v>2.5016794572248046E-2</v>
      </c>
      <c r="M684">
        <f t="shared" si="52"/>
        <v>3.2808910914423782E-3</v>
      </c>
      <c r="N684">
        <f t="shared" si="53"/>
        <v>2.5016794572248046E-2</v>
      </c>
      <c r="O684">
        <f t="shared" si="54"/>
        <v>0.4753190968727129</v>
      </c>
      <c r="Q684" s="7">
        <v>658</v>
      </c>
      <c r="R684" s="7">
        <v>4.9174277353967958E-3</v>
      </c>
      <c r="S684" s="7">
        <v>-9.7816963736289692E-4</v>
      </c>
      <c r="U684" s="7">
        <v>65.422885572139307</v>
      </c>
      <c r="V684" s="7">
        <v>6.1023610670288605E-3</v>
      </c>
    </row>
    <row r="685" spans="1:22" x14ac:dyDescent="0.35">
      <c r="A685" s="3">
        <v>2013</v>
      </c>
      <c r="B685" s="13" t="s">
        <v>98</v>
      </c>
      <c r="C685" s="13" t="s">
        <v>41</v>
      </c>
      <c r="D685" s="13">
        <v>1997</v>
      </c>
      <c r="E685" s="17">
        <v>16</v>
      </c>
      <c r="F685" s="13">
        <v>60</v>
      </c>
      <c r="G685" s="13">
        <v>9</v>
      </c>
      <c r="H685" s="13">
        <v>69</v>
      </c>
      <c r="I685" s="13" t="b">
        <v>1</v>
      </c>
      <c r="J685" s="4">
        <v>0.13043478260869601</v>
      </c>
      <c r="K685">
        <f t="shared" si="50"/>
        <v>7.0791738911859159E-4</v>
      </c>
      <c r="L685">
        <f t="shared" si="51"/>
        <v>2.6606716992492545E-2</v>
      </c>
      <c r="M685">
        <f t="shared" si="52"/>
        <v>3.4704413468468632E-3</v>
      </c>
      <c r="N685">
        <f t="shared" si="53"/>
        <v>2.6606716992492545E-2</v>
      </c>
      <c r="O685">
        <f t="shared" si="54"/>
        <v>0.42570747187988073</v>
      </c>
      <c r="Q685" s="7">
        <v>659</v>
      </c>
      <c r="R685" s="7">
        <v>6.8004665433023777E-3</v>
      </c>
      <c r="S685" s="7">
        <v>-1.362452508114757E-3</v>
      </c>
      <c r="U685" s="7">
        <v>65.522388059701484</v>
      </c>
      <c r="V685" s="7">
        <v>6.1023610670288605E-3</v>
      </c>
    </row>
    <row r="686" spans="1:22" x14ac:dyDescent="0.35">
      <c r="A686" s="5">
        <v>2013</v>
      </c>
      <c r="B686" s="14" t="s">
        <v>26</v>
      </c>
      <c r="C686" s="14" t="s">
        <v>201</v>
      </c>
      <c r="D686" s="14">
        <v>1997</v>
      </c>
      <c r="E686" s="14">
        <v>16</v>
      </c>
      <c r="F686" s="14">
        <v>60</v>
      </c>
      <c r="G686" s="14">
        <v>9</v>
      </c>
      <c r="H686" s="14">
        <v>69</v>
      </c>
      <c r="I686" s="14" t="b">
        <v>1</v>
      </c>
      <c r="J686" s="6">
        <v>0.13043478260869601</v>
      </c>
      <c r="K686">
        <f t="shared" si="50"/>
        <v>7.0791738911859159E-4</v>
      </c>
      <c r="L686">
        <f t="shared" si="51"/>
        <v>2.6606716992492545E-2</v>
      </c>
      <c r="M686">
        <f t="shared" si="52"/>
        <v>3.4704413468468632E-3</v>
      </c>
      <c r="N686">
        <f t="shared" si="53"/>
        <v>2.6606716992492545E-2</v>
      </c>
      <c r="O686">
        <f t="shared" si="54"/>
        <v>0.42570747187988073</v>
      </c>
      <c r="Q686" s="7">
        <v>660</v>
      </c>
      <c r="R686" s="7">
        <v>5.6011061829782426E-3</v>
      </c>
      <c r="S686" s="7">
        <v>-1.1609863162105639E-3</v>
      </c>
      <c r="U686" s="7">
        <v>65.621890547263675</v>
      </c>
      <c r="V686" s="7">
        <v>6.1103150775462124E-3</v>
      </c>
    </row>
    <row r="687" spans="1:22" x14ac:dyDescent="0.35">
      <c r="A687" s="24">
        <v>2013</v>
      </c>
      <c r="B687" s="17" t="s">
        <v>52</v>
      </c>
      <c r="C687" s="17" t="s">
        <v>168</v>
      </c>
      <c r="D687" s="17">
        <v>1996</v>
      </c>
      <c r="E687" s="17">
        <v>17</v>
      </c>
      <c r="F687" s="17">
        <v>67</v>
      </c>
      <c r="G687" s="17">
        <v>10</v>
      </c>
      <c r="H687" s="17">
        <v>77</v>
      </c>
      <c r="I687" s="17" t="b">
        <v>1</v>
      </c>
      <c r="J687" s="25">
        <v>0.12987012987013</v>
      </c>
      <c r="K687">
        <f t="shared" si="50"/>
        <v>7.8999476756712393E-4</v>
      </c>
      <c r="L687">
        <f t="shared" si="51"/>
        <v>2.8106845564152588E-2</v>
      </c>
      <c r="M687">
        <f t="shared" si="52"/>
        <v>3.6502396836561837E-3</v>
      </c>
      <c r="N687">
        <f t="shared" si="53"/>
        <v>2.8106845564152588E-2</v>
      </c>
      <c r="O687">
        <f t="shared" si="54"/>
        <v>0.47781637459059401</v>
      </c>
      <c r="Q687" s="7">
        <v>661</v>
      </c>
      <c r="R687" s="7">
        <v>3.9262511893906711E-3</v>
      </c>
      <c r="S687" s="7">
        <v>-7.8661232231813562E-4</v>
      </c>
      <c r="U687" s="7">
        <v>65.721393034825866</v>
      </c>
      <c r="V687" s="7">
        <v>6.1149562529099625E-3</v>
      </c>
    </row>
    <row r="688" spans="1:22" x14ac:dyDescent="0.35">
      <c r="A688" s="3">
        <v>2013</v>
      </c>
      <c r="B688" s="13" t="s">
        <v>30</v>
      </c>
      <c r="C688" s="13" t="s">
        <v>162</v>
      </c>
      <c r="D688" s="13">
        <v>1992</v>
      </c>
      <c r="E688" s="14">
        <v>21</v>
      </c>
      <c r="F688" s="13">
        <v>47</v>
      </c>
      <c r="G688" s="13">
        <v>7</v>
      </c>
      <c r="H688" s="13">
        <v>54</v>
      </c>
      <c r="I688" s="13" t="b">
        <v>1</v>
      </c>
      <c r="J688" s="4">
        <v>0.12962962962963001</v>
      </c>
      <c r="K688">
        <f t="shared" si="50"/>
        <v>5.540223045275934E-4</v>
      </c>
      <c r="L688">
        <f t="shared" si="51"/>
        <v>2.3537678401397054E-2</v>
      </c>
      <c r="M688">
        <f t="shared" si="52"/>
        <v>3.051180533514442E-3</v>
      </c>
      <c r="N688">
        <f t="shared" si="53"/>
        <v>2.3537678401397054E-2</v>
      </c>
      <c r="O688">
        <f t="shared" si="54"/>
        <v>0.49429124642933814</v>
      </c>
      <c r="Q688" s="7">
        <v>662</v>
      </c>
      <c r="R688" s="7">
        <v>4.7076340434958437E-3</v>
      </c>
      <c r="S688" s="7">
        <v>-9.5872145119008404E-4</v>
      </c>
      <c r="U688" s="7">
        <v>65.820895522388057</v>
      </c>
      <c r="V688" s="7">
        <v>6.1263544577869295E-3</v>
      </c>
    </row>
    <row r="689" spans="1:22" x14ac:dyDescent="0.35">
      <c r="A689" s="3">
        <v>2015</v>
      </c>
      <c r="B689" s="13" t="s">
        <v>67</v>
      </c>
      <c r="C689" s="13" t="s">
        <v>138</v>
      </c>
      <c r="D689" s="13">
        <v>1994</v>
      </c>
      <c r="E689" s="17">
        <v>21</v>
      </c>
      <c r="F689" s="13">
        <v>47</v>
      </c>
      <c r="G689" s="13">
        <v>7</v>
      </c>
      <c r="H689" s="13">
        <v>54</v>
      </c>
      <c r="I689" s="13" t="b">
        <v>1</v>
      </c>
      <c r="J689" s="4">
        <v>0.12962962962963001</v>
      </c>
      <c r="K689">
        <f t="shared" si="50"/>
        <v>5.540223045275934E-4</v>
      </c>
      <c r="L689">
        <f t="shared" si="51"/>
        <v>2.3537678401397054E-2</v>
      </c>
      <c r="M689">
        <f t="shared" si="52"/>
        <v>3.051180533514442E-3</v>
      </c>
      <c r="N689">
        <f t="shared" si="53"/>
        <v>2.3537678401397054E-2</v>
      </c>
      <c r="O689">
        <f t="shared" si="54"/>
        <v>0.49429124642933814</v>
      </c>
      <c r="Q689" s="7">
        <v>663</v>
      </c>
      <c r="R689" s="7">
        <v>5.3820691479393896E-3</v>
      </c>
      <c r="S689" s="7">
        <v>-1.1099014253728402E-3</v>
      </c>
      <c r="U689" s="7">
        <v>65.920398009950247</v>
      </c>
      <c r="V689" s="7">
        <v>6.1394742370231171E-3</v>
      </c>
    </row>
    <row r="690" spans="1:22" x14ac:dyDescent="0.35">
      <c r="A690" s="3">
        <v>2016</v>
      </c>
      <c r="B690" s="13" t="s">
        <v>52</v>
      </c>
      <c r="C690" s="13" t="s">
        <v>53</v>
      </c>
      <c r="D690" s="13">
        <v>2000</v>
      </c>
      <c r="E690" s="14">
        <v>16</v>
      </c>
      <c r="F690" s="13">
        <v>74</v>
      </c>
      <c r="G690" s="13">
        <v>11</v>
      </c>
      <c r="H690" s="13">
        <v>85</v>
      </c>
      <c r="I690" s="13" t="b">
        <v>1</v>
      </c>
      <c r="J690" s="4">
        <v>0.129411764705882</v>
      </c>
      <c r="K690">
        <f t="shared" si="50"/>
        <v>8.7207214601565627E-4</v>
      </c>
      <c r="L690">
        <f t="shared" si="51"/>
        <v>2.953086768138817E-2</v>
      </c>
      <c r="M690">
        <f t="shared" si="52"/>
        <v>3.821641699944341E-3</v>
      </c>
      <c r="N690">
        <f t="shared" si="53"/>
        <v>2.953086768138817E-2</v>
      </c>
      <c r="O690">
        <f t="shared" si="54"/>
        <v>0.47249388290221073</v>
      </c>
      <c r="Q690" s="7">
        <v>664</v>
      </c>
      <c r="R690" s="7">
        <v>4.9588820012728112E-3</v>
      </c>
      <c r="S690" s="7">
        <v>-1.0440158287749017E-3</v>
      </c>
      <c r="U690" s="7">
        <v>66.019900497512438</v>
      </c>
      <c r="V690" s="7">
        <v>6.1476241490895939E-3</v>
      </c>
    </row>
    <row r="691" spans="1:22" x14ac:dyDescent="0.35">
      <c r="A691" s="24">
        <v>2017</v>
      </c>
      <c r="B691" s="17" t="s">
        <v>42</v>
      </c>
      <c r="C691" s="17" t="s">
        <v>96</v>
      </c>
      <c r="D691" s="17">
        <v>2001</v>
      </c>
      <c r="E691" s="17">
        <v>16</v>
      </c>
      <c r="F691" s="17">
        <v>74</v>
      </c>
      <c r="G691" s="17">
        <v>11</v>
      </c>
      <c r="H691" s="17">
        <v>85</v>
      </c>
      <c r="I691" s="17" t="b">
        <v>1</v>
      </c>
      <c r="J691" s="25">
        <v>0.129411764705882</v>
      </c>
      <c r="K691">
        <f t="shared" si="50"/>
        <v>8.7207214601565627E-4</v>
      </c>
      <c r="L691">
        <f t="shared" si="51"/>
        <v>2.953086768138817E-2</v>
      </c>
      <c r="M691">
        <f t="shared" si="52"/>
        <v>3.821641699944341E-3</v>
      </c>
      <c r="N691">
        <f t="shared" si="53"/>
        <v>2.953086768138817E-2</v>
      </c>
      <c r="O691">
        <f t="shared" si="54"/>
        <v>0.47249388290221073</v>
      </c>
      <c r="Q691" s="7">
        <v>665</v>
      </c>
      <c r="R691" s="7">
        <v>4.2229797484094837E-3</v>
      </c>
      <c r="S691" s="7">
        <v>-8.8694376826509418E-4</v>
      </c>
      <c r="U691" s="7">
        <v>66.119402985074629</v>
      </c>
      <c r="V691" s="7">
        <v>6.1516707964544308E-3</v>
      </c>
    </row>
    <row r="692" spans="1:22" x14ac:dyDescent="0.35">
      <c r="A692" s="3">
        <v>2014</v>
      </c>
      <c r="B692" s="13" t="s">
        <v>42</v>
      </c>
      <c r="C692" s="13" t="s">
        <v>43</v>
      </c>
      <c r="D692" s="13">
        <v>1998</v>
      </c>
      <c r="E692" s="14">
        <v>16</v>
      </c>
      <c r="F692" s="13">
        <v>243</v>
      </c>
      <c r="G692" s="13">
        <v>36</v>
      </c>
      <c r="H692" s="13">
        <v>279</v>
      </c>
      <c r="I692" s="13" t="b">
        <v>1</v>
      </c>
      <c r="J692" s="4">
        <v>0.12903225806451599</v>
      </c>
      <c r="K692">
        <f t="shared" si="50"/>
        <v>2.8624485733925657E-3</v>
      </c>
      <c r="L692">
        <f t="shared" si="51"/>
        <v>5.3501855793912097E-2</v>
      </c>
      <c r="M692">
        <f t="shared" si="52"/>
        <v>6.9034652637305852E-3</v>
      </c>
      <c r="N692">
        <f t="shared" si="53"/>
        <v>5.3501855793912097E-2</v>
      </c>
      <c r="O692">
        <f t="shared" si="54"/>
        <v>0.85602969270259355</v>
      </c>
      <c r="Q692" s="7">
        <v>666</v>
      </c>
      <c r="R692" s="7">
        <v>4.2229797484094837E-3</v>
      </c>
      <c r="S692" s="7">
        <v>-8.8694376826509418E-4</v>
      </c>
      <c r="U692" s="7">
        <v>66.21890547263682</v>
      </c>
      <c r="V692" s="7">
        <v>6.1596614890893553E-3</v>
      </c>
    </row>
    <row r="693" spans="1:22" x14ac:dyDescent="0.35">
      <c r="A693" s="3">
        <v>2016</v>
      </c>
      <c r="B693" s="13" t="s">
        <v>52</v>
      </c>
      <c r="C693" s="13" t="s">
        <v>61</v>
      </c>
      <c r="D693" s="13">
        <v>1995</v>
      </c>
      <c r="E693" s="17">
        <v>21</v>
      </c>
      <c r="F693" s="13">
        <v>81</v>
      </c>
      <c r="G693" s="13">
        <v>12</v>
      </c>
      <c r="H693" s="13">
        <v>93</v>
      </c>
      <c r="I693" s="13" t="b">
        <v>1</v>
      </c>
      <c r="J693" s="4">
        <v>0.12903225806451599</v>
      </c>
      <c r="K693">
        <f t="shared" si="50"/>
        <v>9.5414952446418861E-4</v>
      </c>
      <c r="L693">
        <f t="shared" si="51"/>
        <v>3.0889310844759689E-2</v>
      </c>
      <c r="M693">
        <f t="shared" si="52"/>
        <v>3.9857175283560843E-3</v>
      </c>
      <c r="N693">
        <f t="shared" si="53"/>
        <v>3.0889310844759689E-2</v>
      </c>
      <c r="O693">
        <f t="shared" si="54"/>
        <v>0.64867552773995352</v>
      </c>
      <c r="Q693" s="7">
        <v>667</v>
      </c>
      <c r="R693" s="7">
        <v>4.2137488970124311E-3</v>
      </c>
      <c r="S693" s="7">
        <v>-8.7771291686804167E-4</v>
      </c>
      <c r="U693" s="7">
        <v>66.318407960198996</v>
      </c>
      <c r="V693" s="7">
        <v>6.1643155596355463E-3</v>
      </c>
    </row>
    <row r="694" spans="1:22" x14ac:dyDescent="0.35">
      <c r="A694" s="5">
        <v>2015</v>
      </c>
      <c r="B694" s="14" t="s">
        <v>52</v>
      </c>
      <c r="C694" s="14" t="s">
        <v>168</v>
      </c>
      <c r="D694" s="14">
        <v>1995</v>
      </c>
      <c r="E694" s="14">
        <v>20</v>
      </c>
      <c r="F694" s="14">
        <v>54</v>
      </c>
      <c r="G694" s="14">
        <v>8</v>
      </c>
      <c r="H694" s="14">
        <v>62</v>
      </c>
      <c r="I694" s="14" t="b">
        <v>1</v>
      </c>
      <c r="J694" s="6">
        <v>0.12903225806451599</v>
      </c>
      <c r="K694">
        <f t="shared" si="50"/>
        <v>6.3609968297612574E-4</v>
      </c>
      <c r="L694">
        <f t="shared" si="51"/>
        <v>2.5221016691960016E-2</v>
      </c>
      <c r="M694">
        <f t="shared" si="52"/>
        <v>3.2543247344464501E-3</v>
      </c>
      <c r="N694">
        <f t="shared" si="53"/>
        <v>2.5221016691960016E-2</v>
      </c>
      <c r="O694">
        <f t="shared" si="54"/>
        <v>0.50442033383920037</v>
      </c>
      <c r="Q694" s="7">
        <v>668</v>
      </c>
      <c r="R694" s="7">
        <v>6.3265721688076674E-3</v>
      </c>
      <c r="S694" s="7">
        <v>-1.3272234689971039E-3</v>
      </c>
      <c r="U694" s="7">
        <v>66.417910447761187</v>
      </c>
      <c r="V694" s="7">
        <v>6.1652659315050012E-3</v>
      </c>
    </row>
    <row r="695" spans="1:22" x14ac:dyDescent="0.35">
      <c r="A695" s="3">
        <v>2013</v>
      </c>
      <c r="B695" s="13" t="s">
        <v>52</v>
      </c>
      <c r="C695" s="13" t="s">
        <v>61</v>
      </c>
      <c r="D695" s="13">
        <v>1996</v>
      </c>
      <c r="E695" s="17">
        <v>17</v>
      </c>
      <c r="F695" s="13">
        <v>142</v>
      </c>
      <c r="G695" s="13">
        <v>21</v>
      </c>
      <c r="H695" s="13">
        <v>163</v>
      </c>
      <c r="I695" s="13" t="b">
        <v>1</v>
      </c>
      <c r="J695" s="4">
        <v>0.128834355828221</v>
      </c>
      <c r="K695">
        <f t="shared" si="50"/>
        <v>1.6723265858888468E-3</v>
      </c>
      <c r="L695">
        <f t="shared" si="51"/>
        <v>4.0894089865026302E-2</v>
      </c>
      <c r="M695">
        <f t="shared" si="52"/>
        <v>5.2685637249420452E-3</v>
      </c>
      <c r="N695">
        <f t="shared" si="53"/>
        <v>4.0894089865026302E-2</v>
      </c>
      <c r="O695">
        <f t="shared" si="54"/>
        <v>0.69519952770544713</v>
      </c>
      <c r="Q695" s="7">
        <v>669</v>
      </c>
      <c r="R695" s="7">
        <v>8.569146332466214E-3</v>
      </c>
      <c r="S695" s="7">
        <v>-1.8023084563663456E-3</v>
      </c>
      <c r="U695" s="7">
        <v>66.517412935323378</v>
      </c>
      <c r="V695" s="7">
        <v>6.1655008909722742E-3</v>
      </c>
    </row>
    <row r="696" spans="1:22" x14ac:dyDescent="0.35">
      <c r="A696" s="5">
        <v>2015</v>
      </c>
      <c r="B696" s="14" t="s">
        <v>26</v>
      </c>
      <c r="C696" s="14" t="s">
        <v>69</v>
      </c>
      <c r="D696" s="14">
        <v>1994</v>
      </c>
      <c r="E696" s="14">
        <v>21</v>
      </c>
      <c r="F696" s="14">
        <v>176</v>
      </c>
      <c r="G696" s="14">
        <v>26</v>
      </c>
      <c r="H696" s="14">
        <v>202</v>
      </c>
      <c r="I696" s="14" t="b">
        <v>1</v>
      </c>
      <c r="J696" s="6">
        <v>0.12871287128712899</v>
      </c>
      <c r="K696">
        <f t="shared" si="50"/>
        <v>2.0724538058254421E-3</v>
      </c>
      <c r="L696">
        <f t="shared" si="51"/>
        <v>4.5524211204868145E-2</v>
      </c>
      <c r="M696">
        <f t="shared" si="52"/>
        <v>5.8595519372602687E-3</v>
      </c>
      <c r="N696">
        <f t="shared" si="53"/>
        <v>4.5524211204868145E-2</v>
      </c>
      <c r="O696">
        <f t="shared" si="54"/>
        <v>0.95600843530223101</v>
      </c>
      <c r="Q696" s="7">
        <v>670</v>
      </c>
      <c r="R696" s="7">
        <v>4.7294305542936073E-3</v>
      </c>
      <c r="S696" s="7">
        <v>-1.0059346116041258E-3</v>
      </c>
      <c r="U696" s="7">
        <v>66.616915422885569</v>
      </c>
      <c r="V696" s="7">
        <v>6.1696735055055043E-3</v>
      </c>
    </row>
    <row r="697" spans="1:22" x14ac:dyDescent="0.35">
      <c r="A697" s="24">
        <v>2017</v>
      </c>
      <c r="B697" s="17" t="s">
        <v>30</v>
      </c>
      <c r="C697" s="17" t="s">
        <v>72</v>
      </c>
      <c r="D697" s="17">
        <v>2000</v>
      </c>
      <c r="E697" s="17">
        <v>17</v>
      </c>
      <c r="F697" s="17">
        <v>95</v>
      </c>
      <c r="G697" s="17">
        <v>14</v>
      </c>
      <c r="H697" s="17">
        <v>109</v>
      </c>
      <c r="I697" s="17" t="b">
        <v>1</v>
      </c>
      <c r="J697" s="25">
        <v>0.12844036697247699</v>
      </c>
      <c r="K697">
        <f t="shared" si="50"/>
        <v>1.1183042813612534E-3</v>
      </c>
      <c r="L697">
        <f t="shared" si="51"/>
        <v>3.3441056821835839E-2</v>
      </c>
      <c r="M697">
        <f t="shared" si="52"/>
        <v>4.2951816101440502E-3</v>
      </c>
      <c r="N697">
        <f t="shared" si="53"/>
        <v>3.3441056821835839E-2</v>
      </c>
      <c r="O697">
        <f t="shared" si="54"/>
        <v>0.56849796597120927</v>
      </c>
      <c r="Q697" s="7">
        <v>671</v>
      </c>
      <c r="R697" s="7">
        <v>3.9905549107628674E-3</v>
      </c>
      <c r="S697" s="7">
        <v>-8.8125143014815581E-4</v>
      </c>
      <c r="U697" s="7">
        <v>66.71641791044776</v>
      </c>
      <c r="V697" s="7">
        <v>6.174647044004034E-3</v>
      </c>
    </row>
    <row r="698" spans="1:22" x14ac:dyDescent="0.35">
      <c r="A698" s="3">
        <v>2014</v>
      </c>
      <c r="B698" s="13" t="s">
        <v>52</v>
      </c>
      <c r="C698" s="13" t="s">
        <v>168</v>
      </c>
      <c r="D698" s="13">
        <v>1995</v>
      </c>
      <c r="E698" s="14">
        <v>19</v>
      </c>
      <c r="F698" s="13">
        <v>68</v>
      </c>
      <c r="G698" s="13">
        <v>10</v>
      </c>
      <c r="H698" s="13">
        <v>78</v>
      </c>
      <c r="I698" s="13" t="b">
        <v>1</v>
      </c>
      <c r="J698" s="4">
        <v>0.128205128205128</v>
      </c>
      <c r="K698">
        <f t="shared" si="50"/>
        <v>8.0025443987319042E-4</v>
      </c>
      <c r="L698">
        <f t="shared" si="51"/>
        <v>2.8288768793872779E-2</v>
      </c>
      <c r="M698">
        <f t="shared" si="52"/>
        <v>3.6267652299836837E-3</v>
      </c>
      <c r="N698">
        <f t="shared" si="53"/>
        <v>2.8288768793872779E-2</v>
      </c>
      <c r="O698">
        <f t="shared" si="54"/>
        <v>0.53748660708358276</v>
      </c>
      <c r="Q698" s="7">
        <v>672</v>
      </c>
      <c r="R698" s="7">
        <v>8.2100428621182265E-3</v>
      </c>
      <c r="S698" s="7">
        <v>-1.7752352335011082E-3</v>
      </c>
      <c r="U698" s="7">
        <v>66.815920398009951</v>
      </c>
      <c r="V698" s="7">
        <v>6.1792316795360371E-3</v>
      </c>
    </row>
    <row r="699" spans="1:22" x14ac:dyDescent="0.35">
      <c r="A699" s="24">
        <v>2016</v>
      </c>
      <c r="B699" s="17" t="s">
        <v>42</v>
      </c>
      <c r="C699" s="17" t="s">
        <v>43</v>
      </c>
      <c r="D699" s="17">
        <v>1996</v>
      </c>
      <c r="E699" s="17">
        <v>20</v>
      </c>
      <c r="F699" s="17">
        <v>75</v>
      </c>
      <c r="G699" s="17">
        <v>11</v>
      </c>
      <c r="H699" s="17">
        <v>86</v>
      </c>
      <c r="I699" s="17" t="b">
        <v>1</v>
      </c>
      <c r="J699" s="25">
        <v>0.127906976744186</v>
      </c>
      <c r="K699">
        <f t="shared" si="50"/>
        <v>8.8233181832172275E-4</v>
      </c>
      <c r="L699">
        <f t="shared" si="51"/>
        <v>2.9704070736545903E-2</v>
      </c>
      <c r="M699">
        <f t="shared" si="52"/>
        <v>3.7993578849070328E-3</v>
      </c>
      <c r="N699">
        <f t="shared" si="53"/>
        <v>2.9704070736545903E-2</v>
      </c>
      <c r="O699">
        <f t="shared" si="54"/>
        <v>0.59408141473091802</v>
      </c>
      <c r="Q699" s="7">
        <v>673</v>
      </c>
      <c r="R699" s="7">
        <v>4.5198588438420916E-3</v>
      </c>
      <c r="S699" s="7">
        <v>-9.980007504882156E-4</v>
      </c>
      <c r="U699" s="7">
        <v>66.915422885572141</v>
      </c>
      <c r="V699" s="7">
        <v>6.1930537833015352E-3</v>
      </c>
    </row>
    <row r="700" spans="1:22" x14ac:dyDescent="0.35">
      <c r="A700" s="5">
        <v>2017</v>
      </c>
      <c r="B700" s="14" t="s">
        <v>33</v>
      </c>
      <c r="C700" s="14" t="s">
        <v>203</v>
      </c>
      <c r="D700" s="14">
        <v>2000</v>
      </c>
      <c r="E700" s="14">
        <v>17</v>
      </c>
      <c r="F700" s="14">
        <v>75</v>
      </c>
      <c r="G700" s="14">
        <v>11</v>
      </c>
      <c r="H700" s="14">
        <v>86</v>
      </c>
      <c r="I700" s="14" t="b">
        <v>1</v>
      </c>
      <c r="J700" s="6">
        <v>0.127906976744186</v>
      </c>
      <c r="K700">
        <f t="shared" si="50"/>
        <v>8.8233181832172275E-4</v>
      </c>
      <c r="L700">
        <f t="shared" si="51"/>
        <v>2.9704070736545903E-2</v>
      </c>
      <c r="M700">
        <f t="shared" si="52"/>
        <v>3.7993578849070328E-3</v>
      </c>
      <c r="N700">
        <f t="shared" si="53"/>
        <v>2.9704070736545903E-2</v>
      </c>
      <c r="O700">
        <f t="shared" si="54"/>
        <v>0.5049692025212803</v>
      </c>
      <c r="Q700" s="7">
        <v>674</v>
      </c>
      <c r="R700" s="7">
        <v>5.8183789620468631E-3</v>
      </c>
      <c r="S700" s="7">
        <v>-1.2784506774644504E-3</v>
      </c>
      <c r="U700" s="7">
        <v>67.014925373134332</v>
      </c>
      <c r="V700" s="7">
        <v>6.205407462215512E-3</v>
      </c>
    </row>
    <row r="701" spans="1:22" x14ac:dyDescent="0.35">
      <c r="A701" s="3">
        <v>2016</v>
      </c>
      <c r="B701" s="13" t="s">
        <v>26</v>
      </c>
      <c r="C701" s="13" t="s">
        <v>27</v>
      </c>
      <c r="D701" s="13">
        <v>1997</v>
      </c>
      <c r="E701" s="17">
        <v>19</v>
      </c>
      <c r="F701" s="13">
        <v>191</v>
      </c>
      <c r="G701" s="13">
        <v>28</v>
      </c>
      <c r="H701" s="13">
        <v>219</v>
      </c>
      <c r="I701" s="13" t="b">
        <v>1</v>
      </c>
      <c r="J701" s="4">
        <v>0.127853881278539</v>
      </c>
      <c r="K701">
        <f t="shared" si="50"/>
        <v>2.2468682350285734E-3</v>
      </c>
      <c r="L701">
        <f t="shared" si="51"/>
        <v>4.740114170596077E-2</v>
      </c>
      <c r="M701">
        <f t="shared" si="52"/>
        <v>6.0604199441411117E-3</v>
      </c>
      <c r="N701">
        <f t="shared" si="53"/>
        <v>4.740114170596077E-2</v>
      </c>
      <c r="O701">
        <f t="shared" si="54"/>
        <v>0.90062169241325463</v>
      </c>
      <c r="Q701" s="7">
        <v>675</v>
      </c>
      <c r="R701" s="7">
        <v>4.2772348406443271E-3</v>
      </c>
      <c r="S701" s="7">
        <v>-9.6911597037919409E-4</v>
      </c>
      <c r="U701" s="7">
        <v>67.114427860696509</v>
      </c>
      <c r="V701" s="7">
        <v>6.2113318003686772E-3</v>
      </c>
    </row>
    <row r="702" spans="1:22" x14ac:dyDescent="0.35">
      <c r="A702" s="3">
        <v>2013</v>
      </c>
      <c r="B702" s="13" t="s">
        <v>26</v>
      </c>
      <c r="C702" s="13" t="s">
        <v>27</v>
      </c>
      <c r="D702" s="13">
        <v>1996</v>
      </c>
      <c r="E702" s="14">
        <v>17</v>
      </c>
      <c r="F702" s="13">
        <v>198</v>
      </c>
      <c r="G702" s="13">
        <v>29</v>
      </c>
      <c r="H702" s="13">
        <v>227</v>
      </c>
      <c r="I702" s="13" t="b">
        <v>1</v>
      </c>
      <c r="J702" s="4">
        <v>0.12775330396475801</v>
      </c>
      <c r="K702">
        <f t="shared" si="50"/>
        <v>2.3289456134771057E-3</v>
      </c>
      <c r="L702">
        <f t="shared" si="51"/>
        <v>4.8259150567297654E-2</v>
      </c>
      <c r="M702">
        <f t="shared" si="52"/>
        <v>6.1652659315050012E-3</v>
      </c>
      <c r="N702">
        <f t="shared" si="53"/>
        <v>4.8259150567297654E-2</v>
      </c>
      <c r="O702">
        <f t="shared" si="54"/>
        <v>0.82040555964406014</v>
      </c>
      <c r="Q702" s="7">
        <v>676</v>
      </c>
      <c r="R702" s="7">
        <v>7.068002428387973E-3</v>
      </c>
      <c r="S702" s="7">
        <v>-1.5986566402503965E-3</v>
      </c>
      <c r="U702" s="7">
        <v>67.2139303482587</v>
      </c>
      <c r="V702" s="7">
        <v>6.2148731830715849E-3</v>
      </c>
    </row>
    <row r="703" spans="1:22" x14ac:dyDescent="0.35">
      <c r="A703" s="24">
        <v>2017</v>
      </c>
      <c r="B703" s="17" t="s">
        <v>42</v>
      </c>
      <c r="C703" s="17" t="s">
        <v>43</v>
      </c>
      <c r="D703" s="17">
        <v>2001</v>
      </c>
      <c r="E703" s="17">
        <v>16</v>
      </c>
      <c r="F703" s="17">
        <v>246</v>
      </c>
      <c r="G703" s="17">
        <v>36</v>
      </c>
      <c r="H703" s="17">
        <v>282</v>
      </c>
      <c r="I703" s="17" t="b">
        <v>1</v>
      </c>
      <c r="J703" s="25">
        <v>0.12765957446808501</v>
      </c>
      <c r="K703">
        <f t="shared" si="50"/>
        <v>2.8932275903107655E-3</v>
      </c>
      <c r="L703">
        <f t="shared" si="51"/>
        <v>5.3788731071766002E-2</v>
      </c>
      <c r="M703">
        <f t="shared" si="52"/>
        <v>6.8666465197999103E-3</v>
      </c>
      <c r="N703">
        <f t="shared" si="53"/>
        <v>5.3788731071766002E-2</v>
      </c>
      <c r="O703">
        <f t="shared" si="54"/>
        <v>0.86061969714825604</v>
      </c>
      <c r="Q703" s="7">
        <v>677</v>
      </c>
      <c r="R703" s="7">
        <v>4.0374918139525415E-3</v>
      </c>
      <c r="S703" s="7">
        <v>-9.5766106940786385E-4</v>
      </c>
      <c r="U703" s="7">
        <v>67.31343283582089</v>
      </c>
      <c r="V703" s="7">
        <v>6.2171310843933186E-3</v>
      </c>
    </row>
    <row r="704" spans="1:22" x14ac:dyDescent="0.35">
      <c r="A704" s="3">
        <v>2016</v>
      </c>
      <c r="B704" s="13" t="s">
        <v>26</v>
      </c>
      <c r="C704" s="13" t="s">
        <v>78</v>
      </c>
      <c r="D704" s="13">
        <v>1999</v>
      </c>
      <c r="E704" s="14">
        <v>17</v>
      </c>
      <c r="F704" s="13">
        <v>89</v>
      </c>
      <c r="G704" s="13">
        <v>13</v>
      </c>
      <c r="H704" s="13">
        <v>102</v>
      </c>
      <c r="I704" s="13" t="b">
        <v>1</v>
      </c>
      <c r="J704" s="4">
        <v>0.12745098039215699</v>
      </c>
      <c r="K704">
        <f t="shared" si="50"/>
        <v>1.0464865752187874E-3</v>
      </c>
      <c r="L704">
        <f t="shared" si="51"/>
        <v>3.2349444743593164E-2</v>
      </c>
      <c r="M704">
        <f t="shared" si="52"/>
        <v>4.1229684477128584E-3</v>
      </c>
      <c r="N704">
        <f t="shared" si="53"/>
        <v>3.2349444743593164E-2</v>
      </c>
      <c r="O704">
        <f t="shared" si="54"/>
        <v>0.54994056064108376</v>
      </c>
      <c r="Q704" s="7">
        <v>678</v>
      </c>
      <c r="R704" s="7">
        <v>5.244615921935228E-3</v>
      </c>
      <c r="S704" s="7">
        <v>-1.2153373454450792E-3</v>
      </c>
      <c r="U704" s="7">
        <v>67.412935323383081</v>
      </c>
      <c r="V704" s="7">
        <v>6.2186069612294005E-3</v>
      </c>
    </row>
    <row r="705" spans="1:22" x14ac:dyDescent="0.35">
      <c r="A705" s="3">
        <v>2013</v>
      </c>
      <c r="B705" s="13" t="s">
        <v>30</v>
      </c>
      <c r="C705" s="13" t="s">
        <v>162</v>
      </c>
      <c r="D705" s="13">
        <v>1995</v>
      </c>
      <c r="E705" s="17">
        <v>18</v>
      </c>
      <c r="F705" s="13">
        <v>96</v>
      </c>
      <c r="G705" s="13">
        <v>14</v>
      </c>
      <c r="H705" s="13">
        <v>110</v>
      </c>
      <c r="I705" s="13" t="b">
        <v>1</v>
      </c>
      <c r="J705" s="4">
        <v>0.12727272727272701</v>
      </c>
      <c r="K705">
        <f t="shared" si="50"/>
        <v>1.1285639536673198E-3</v>
      </c>
      <c r="L705">
        <f t="shared" si="51"/>
        <v>3.3594105936418664E-2</v>
      </c>
      <c r="M705">
        <f t="shared" si="52"/>
        <v>4.2756134828169116E-3</v>
      </c>
      <c r="N705">
        <f t="shared" si="53"/>
        <v>3.3594105936418664E-2</v>
      </c>
      <c r="O705">
        <f t="shared" si="54"/>
        <v>0.60469390685553592</v>
      </c>
      <c r="Q705" s="7">
        <v>679</v>
      </c>
      <c r="R705" s="7">
        <v>5.4583357135393916E-3</v>
      </c>
      <c r="S705" s="7">
        <v>-1.2733642610882898E-3</v>
      </c>
      <c r="U705" s="7">
        <v>67.512437810945272</v>
      </c>
      <c r="V705" s="7">
        <v>6.2263074644775176E-3</v>
      </c>
    </row>
    <row r="706" spans="1:22" x14ac:dyDescent="0.35">
      <c r="A706" s="5">
        <v>2014</v>
      </c>
      <c r="B706" s="14" t="s">
        <v>26</v>
      </c>
      <c r="C706" s="14" t="s">
        <v>279</v>
      </c>
      <c r="D706" s="14">
        <v>1997</v>
      </c>
      <c r="E706" s="14">
        <v>17</v>
      </c>
      <c r="F706" s="14">
        <v>48</v>
      </c>
      <c r="G706" s="14">
        <v>7</v>
      </c>
      <c r="H706" s="14">
        <v>55</v>
      </c>
      <c r="I706" s="14" t="b">
        <v>1</v>
      </c>
      <c r="J706" s="6">
        <v>0.12727272727272701</v>
      </c>
      <c r="K706">
        <f t="shared" si="50"/>
        <v>5.6428197683365989E-4</v>
      </c>
      <c r="L706">
        <f t="shared" si="51"/>
        <v>2.375462011554089E-2</v>
      </c>
      <c r="M706">
        <f t="shared" si="52"/>
        <v>3.0233152874324706E-3</v>
      </c>
      <c r="N706">
        <f t="shared" si="53"/>
        <v>2.375462011554089E-2</v>
      </c>
      <c r="O706">
        <f t="shared" si="54"/>
        <v>0.40382854196419515</v>
      </c>
      <c r="Q706" s="7">
        <v>680</v>
      </c>
      <c r="R706" s="7">
        <v>9.2728241677226889E-3</v>
      </c>
      <c r="S706" s="7">
        <v>-2.215437466817234E-3</v>
      </c>
      <c r="U706" s="7">
        <v>67.611940298507463</v>
      </c>
      <c r="V706" s="7">
        <v>6.2439374406741835E-3</v>
      </c>
    </row>
    <row r="707" spans="1:22" x14ac:dyDescent="0.35">
      <c r="A707" s="3">
        <v>2013</v>
      </c>
      <c r="B707" s="13" t="s">
        <v>42</v>
      </c>
      <c r="C707" s="13" t="s">
        <v>43</v>
      </c>
      <c r="D707" s="13">
        <v>1996</v>
      </c>
      <c r="E707" s="17">
        <v>17</v>
      </c>
      <c r="F707" s="13">
        <v>131</v>
      </c>
      <c r="G707" s="13">
        <v>19</v>
      </c>
      <c r="H707" s="13">
        <v>150</v>
      </c>
      <c r="I707" s="13" t="b">
        <v>1</v>
      </c>
      <c r="J707" s="4">
        <v>0.12666666666666701</v>
      </c>
      <c r="K707">
        <f t="shared" si="50"/>
        <v>1.5389508459099817E-3</v>
      </c>
      <c r="L707">
        <f t="shared" si="51"/>
        <v>3.9229464002328428E-2</v>
      </c>
      <c r="M707">
        <f t="shared" si="52"/>
        <v>4.969065440294948E-3</v>
      </c>
      <c r="N707">
        <f t="shared" si="53"/>
        <v>3.9229464002328428E-2</v>
      </c>
      <c r="O707">
        <f t="shared" si="54"/>
        <v>0.66690088803958325</v>
      </c>
      <c r="Q707" s="7">
        <v>681</v>
      </c>
      <c r="R707" s="7">
        <v>4.29395916885546E-3</v>
      </c>
      <c r="S707" s="7">
        <v>-1.0130680774130818E-3</v>
      </c>
      <c r="U707" s="7">
        <v>67.711442786069654</v>
      </c>
      <c r="V707" s="7">
        <v>6.2453537812709918E-3</v>
      </c>
    </row>
    <row r="708" spans="1:22" x14ac:dyDescent="0.35">
      <c r="A708" s="3">
        <v>2016</v>
      </c>
      <c r="B708" s="13" t="s">
        <v>30</v>
      </c>
      <c r="C708" s="13" t="s">
        <v>124</v>
      </c>
      <c r="D708" s="13">
        <v>2000</v>
      </c>
      <c r="E708" s="14">
        <v>16</v>
      </c>
      <c r="F708" s="13">
        <v>69</v>
      </c>
      <c r="G708" s="13">
        <v>10</v>
      </c>
      <c r="H708" s="13">
        <v>79</v>
      </c>
      <c r="I708" s="13" t="b">
        <v>1</v>
      </c>
      <c r="J708" s="4">
        <v>0.126582278481013</v>
      </c>
      <c r="K708">
        <f t="shared" ref="K708:K771" si="55">H708/$H$1</f>
        <v>8.1051411217925701E-4</v>
      </c>
      <c r="L708">
        <f t="shared" ref="L708:L771" si="56">SQRT(K708)</f>
        <v>2.8469529539127566E-2</v>
      </c>
      <c r="M708">
        <f t="shared" ref="M708:M771" si="57">J708*L708</f>
        <v>3.603737916345271E-3</v>
      </c>
      <c r="N708">
        <f t="shared" ref="N708:N771" si="58">L708</f>
        <v>2.8469529539127566E-2</v>
      </c>
      <c r="O708">
        <f t="shared" ref="O708:O771" si="59">E708*L708</f>
        <v>0.45551247262604105</v>
      </c>
      <c r="Q708" s="7">
        <v>682</v>
      </c>
      <c r="R708" s="7">
        <v>4.3127311741001668E-3</v>
      </c>
      <c r="S708" s="7">
        <v>-1.0318400826577886E-3</v>
      </c>
      <c r="U708" s="7">
        <v>67.810945273631845</v>
      </c>
      <c r="V708" s="7">
        <v>6.2460990946910603E-3</v>
      </c>
    </row>
    <row r="709" spans="1:22" x14ac:dyDescent="0.35">
      <c r="A709" s="24">
        <v>2015</v>
      </c>
      <c r="B709" s="17" t="s">
        <v>33</v>
      </c>
      <c r="C709" s="17" t="s">
        <v>198</v>
      </c>
      <c r="D709" s="17">
        <v>1995</v>
      </c>
      <c r="E709" s="17">
        <v>20</v>
      </c>
      <c r="F709" s="17">
        <v>76</v>
      </c>
      <c r="G709" s="17">
        <v>11</v>
      </c>
      <c r="H709" s="17">
        <v>87</v>
      </c>
      <c r="I709" s="17" t="b">
        <v>1</v>
      </c>
      <c r="J709" s="25">
        <v>0.126436781609195</v>
      </c>
      <c r="K709">
        <f t="shared" si="55"/>
        <v>8.9259149062778935E-4</v>
      </c>
      <c r="L709">
        <f t="shared" si="56"/>
        <v>2.9876269690638911E-2</v>
      </c>
      <c r="M709">
        <f t="shared" si="57"/>
        <v>3.7774593861727239E-3</v>
      </c>
      <c r="N709">
        <f t="shared" si="58"/>
        <v>2.9876269690638911E-2</v>
      </c>
      <c r="O709">
        <f t="shared" si="59"/>
        <v>0.59752539381277825</v>
      </c>
      <c r="Q709" s="7">
        <v>683</v>
      </c>
      <c r="R709" s="7">
        <v>4.5568757955127557E-3</v>
      </c>
      <c r="S709" s="7">
        <v>-1.0864344486658925E-3</v>
      </c>
      <c r="U709" s="7">
        <v>67.910447761194021</v>
      </c>
      <c r="V709" s="7">
        <v>6.2460990946910603E-3</v>
      </c>
    </row>
    <row r="710" spans="1:22" x14ac:dyDescent="0.35">
      <c r="A710" s="5">
        <v>2015</v>
      </c>
      <c r="B710" s="14" t="s">
        <v>26</v>
      </c>
      <c r="C710" s="14" t="s">
        <v>27</v>
      </c>
      <c r="D710" s="14">
        <v>1999</v>
      </c>
      <c r="E710" s="14">
        <v>16</v>
      </c>
      <c r="F710" s="14">
        <v>252</v>
      </c>
      <c r="G710" s="14">
        <v>36</v>
      </c>
      <c r="H710" s="14">
        <v>288</v>
      </c>
      <c r="I710" s="14" t="b">
        <v>1</v>
      </c>
      <c r="J710" s="6">
        <v>0.125</v>
      </c>
      <c r="K710">
        <f t="shared" si="55"/>
        <v>2.9547856241471646E-3</v>
      </c>
      <c r="L710">
        <f t="shared" si="56"/>
        <v>5.4357939844581718E-2</v>
      </c>
      <c r="M710">
        <f t="shared" si="57"/>
        <v>6.7947424805727148E-3</v>
      </c>
      <c r="N710">
        <f t="shared" si="58"/>
        <v>5.4357939844581718E-2</v>
      </c>
      <c r="O710">
        <f t="shared" si="59"/>
        <v>0.86972703751330749</v>
      </c>
      <c r="Q710" s="7">
        <v>684</v>
      </c>
      <c r="R710" s="7">
        <v>4.5568757955127557E-3</v>
      </c>
      <c r="S710" s="7">
        <v>-1.0864344486658925E-3</v>
      </c>
      <c r="U710" s="7">
        <v>68.009950248756212</v>
      </c>
      <c r="V710" s="7">
        <v>6.2486641161737149E-3</v>
      </c>
    </row>
    <row r="711" spans="1:22" x14ac:dyDescent="0.35">
      <c r="A711" s="24">
        <v>2014</v>
      </c>
      <c r="B711" s="17" t="s">
        <v>42</v>
      </c>
      <c r="C711" s="17" t="s">
        <v>66</v>
      </c>
      <c r="D711" s="17">
        <v>1997</v>
      </c>
      <c r="E711" s="17">
        <v>17</v>
      </c>
      <c r="F711" s="17">
        <v>168</v>
      </c>
      <c r="G711" s="17">
        <v>24</v>
      </c>
      <c r="H711" s="17">
        <v>192</v>
      </c>
      <c r="I711" s="17" t="b">
        <v>1</v>
      </c>
      <c r="J711" s="25">
        <v>0.125</v>
      </c>
      <c r="K711">
        <f t="shared" si="55"/>
        <v>1.9698570827647766E-3</v>
      </c>
      <c r="L711">
        <f t="shared" si="56"/>
        <v>4.4383072029375983E-2</v>
      </c>
      <c r="M711">
        <f t="shared" si="57"/>
        <v>5.5478840036719979E-3</v>
      </c>
      <c r="N711">
        <f t="shared" si="58"/>
        <v>4.4383072029375983E-2</v>
      </c>
      <c r="O711">
        <f t="shared" si="59"/>
        <v>0.7545122244993917</v>
      </c>
      <c r="Q711" s="7">
        <v>685</v>
      </c>
      <c r="R711" s="7">
        <v>4.8243449763017369E-3</v>
      </c>
      <c r="S711" s="7">
        <v>-1.1741052926455531E-3</v>
      </c>
      <c r="U711" s="7">
        <v>68.109452736318403</v>
      </c>
      <c r="V711" s="7">
        <v>6.2529481784602816E-3</v>
      </c>
    </row>
    <row r="712" spans="1:22" x14ac:dyDescent="0.35">
      <c r="A712" s="3">
        <v>2015</v>
      </c>
      <c r="B712" s="13" t="s">
        <v>26</v>
      </c>
      <c r="C712" s="13" t="s">
        <v>27</v>
      </c>
      <c r="D712" s="13">
        <v>1996</v>
      </c>
      <c r="E712" s="14">
        <v>19</v>
      </c>
      <c r="F712" s="13">
        <v>140</v>
      </c>
      <c r="G712" s="13">
        <v>20</v>
      </c>
      <c r="H712" s="13">
        <v>160</v>
      </c>
      <c r="I712" s="13" t="b">
        <v>1</v>
      </c>
      <c r="J712" s="4">
        <v>0.125</v>
      </c>
      <c r="K712">
        <f t="shared" si="55"/>
        <v>1.641547568970647E-3</v>
      </c>
      <c r="L712">
        <f t="shared" si="56"/>
        <v>4.0516016203109691E-2</v>
      </c>
      <c r="M712">
        <f t="shared" si="57"/>
        <v>5.0645020253887113E-3</v>
      </c>
      <c r="N712">
        <f t="shared" si="58"/>
        <v>4.0516016203109691E-2</v>
      </c>
      <c r="O712">
        <f t="shared" si="59"/>
        <v>0.76980430785908416</v>
      </c>
      <c r="Q712" s="7">
        <v>686</v>
      </c>
      <c r="R712" s="7">
        <v>4.0754033669504917E-3</v>
      </c>
      <c r="S712" s="7">
        <v>-1.0242228334360498E-3</v>
      </c>
      <c r="U712" s="7">
        <v>68.208955223880594</v>
      </c>
      <c r="V712" s="7">
        <v>6.2550674627707267E-3</v>
      </c>
    </row>
    <row r="713" spans="1:22" x14ac:dyDescent="0.35">
      <c r="A713" s="24">
        <v>2017</v>
      </c>
      <c r="B713" s="17" t="s">
        <v>30</v>
      </c>
      <c r="C713" s="17" t="s">
        <v>127</v>
      </c>
      <c r="D713" s="17">
        <v>1998</v>
      </c>
      <c r="E713" s="17">
        <v>19</v>
      </c>
      <c r="F713" s="17">
        <v>63</v>
      </c>
      <c r="G713" s="17">
        <v>9</v>
      </c>
      <c r="H713" s="17">
        <v>72</v>
      </c>
      <c r="I713" s="17" t="b">
        <v>1</v>
      </c>
      <c r="J713" s="25">
        <v>0.125</v>
      </c>
      <c r="K713">
        <f t="shared" si="55"/>
        <v>7.3869640603679116E-4</v>
      </c>
      <c r="L713">
        <f t="shared" si="56"/>
        <v>2.7178969922290859E-2</v>
      </c>
      <c r="M713">
        <f t="shared" si="57"/>
        <v>3.3973712402863574E-3</v>
      </c>
      <c r="N713">
        <f t="shared" si="58"/>
        <v>2.7178969922290859E-2</v>
      </c>
      <c r="O713">
        <f t="shared" si="59"/>
        <v>0.5164004285235263</v>
      </c>
      <c r="Q713" s="7">
        <v>687</v>
      </c>
      <c r="R713" s="7">
        <v>4.0754033669504917E-3</v>
      </c>
      <c r="S713" s="7">
        <v>-1.0242228334360498E-3</v>
      </c>
      <c r="U713" s="7">
        <v>68.308457711442784</v>
      </c>
      <c r="V713" s="7">
        <v>6.2724487188195038E-3</v>
      </c>
    </row>
    <row r="714" spans="1:22" x14ac:dyDescent="0.35">
      <c r="A714" s="3">
        <v>2013</v>
      </c>
      <c r="B714" s="13" t="s">
        <v>33</v>
      </c>
      <c r="C714" s="13" t="s">
        <v>109</v>
      </c>
      <c r="D714" s="13">
        <v>1995</v>
      </c>
      <c r="E714" s="14">
        <v>18</v>
      </c>
      <c r="F714" s="13">
        <v>56</v>
      </c>
      <c r="G714" s="13">
        <v>8</v>
      </c>
      <c r="H714" s="13">
        <v>64</v>
      </c>
      <c r="I714" s="13" t="b">
        <v>1</v>
      </c>
      <c r="J714" s="4">
        <v>0.125</v>
      </c>
      <c r="K714">
        <f t="shared" si="55"/>
        <v>6.5661902758825882E-4</v>
      </c>
      <c r="L714">
        <f t="shared" si="56"/>
        <v>2.562457858362277E-2</v>
      </c>
      <c r="M714">
        <f t="shared" si="57"/>
        <v>3.2030723229528463E-3</v>
      </c>
      <c r="N714">
        <f t="shared" si="58"/>
        <v>2.562457858362277E-2</v>
      </c>
      <c r="O714">
        <f t="shared" si="59"/>
        <v>0.46124241450520986</v>
      </c>
      <c r="Q714" s="7">
        <v>688</v>
      </c>
      <c r="R714" s="7">
        <v>5.0576888608909552E-3</v>
      </c>
      <c r="S714" s="7">
        <v>-1.2360471609466142E-3</v>
      </c>
      <c r="U714" s="7">
        <v>68.407960199004975</v>
      </c>
      <c r="V714" s="7">
        <v>6.2792777341450935E-3</v>
      </c>
    </row>
    <row r="715" spans="1:22" x14ac:dyDescent="0.35">
      <c r="A715" s="24">
        <v>2013</v>
      </c>
      <c r="B715" s="17" t="s">
        <v>30</v>
      </c>
      <c r="C715" s="17" t="s">
        <v>348</v>
      </c>
      <c r="D715" s="17">
        <v>1997</v>
      </c>
      <c r="E715" s="17">
        <v>16</v>
      </c>
      <c r="F715" s="17">
        <v>49</v>
      </c>
      <c r="G715" s="17">
        <v>7</v>
      </c>
      <c r="H715" s="17">
        <v>56</v>
      </c>
      <c r="I715" s="17" t="b">
        <v>1</v>
      </c>
      <c r="J715" s="25">
        <v>0.125</v>
      </c>
      <c r="K715">
        <f t="shared" si="55"/>
        <v>5.7454164913972648E-4</v>
      </c>
      <c r="L715">
        <f t="shared" si="56"/>
        <v>2.3969598435095371E-2</v>
      </c>
      <c r="M715">
        <f t="shared" si="57"/>
        <v>2.9961998043869214E-3</v>
      </c>
      <c r="N715">
        <f t="shared" si="58"/>
        <v>2.3969598435095371E-2</v>
      </c>
      <c r="O715">
        <f t="shared" si="59"/>
        <v>0.38351357496152594</v>
      </c>
      <c r="Q715" s="7">
        <v>689</v>
      </c>
      <c r="R715" s="7">
        <v>5.0576888608909552E-3</v>
      </c>
      <c r="S715" s="7">
        <v>-1.2360471609466142E-3</v>
      </c>
      <c r="U715" s="7">
        <v>68.507462686567166</v>
      </c>
      <c r="V715" s="7">
        <v>6.281741645455966E-3</v>
      </c>
    </row>
    <row r="716" spans="1:22" x14ac:dyDescent="0.35">
      <c r="A716" s="3">
        <v>2015</v>
      </c>
      <c r="B716" s="13" t="s">
        <v>30</v>
      </c>
      <c r="C716" s="13" t="s">
        <v>124</v>
      </c>
      <c r="D716" s="13">
        <v>1995</v>
      </c>
      <c r="E716" s="14">
        <v>20</v>
      </c>
      <c r="F716" s="13">
        <v>49</v>
      </c>
      <c r="G716" s="13">
        <v>7</v>
      </c>
      <c r="H716" s="13">
        <v>56</v>
      </c>
      <c r="I716" s="13" t="b">
        <v>1</v>
      </c>
      <c r="J716" s="4">
        <v>0.125</v>
      </c>
      <c r="K716">
        <f t="shared" si="55"/>
        <v>5.7454164913972648E-4</v>
      </c>
      <c r="L716">
        <f t="shared" si="56"/>
        <v>2.3969598435095371E-2</v>
      </c>
      <c r="M716">
        <f t="shared" si="57"/>
        <v>2.9961998043869214E-3</v>
      </c>
      <c r="N716">
        <f t="shared" si="58"/>
        <v>2.3969598435095371E-2</v>
      </c>
      <c r="O716">
        <f t="shared" si="59"/>
        <v>0.47939196870190742</v>
      </c>
      <c r="Q716" s="7">
        <v>690</v>
      </c>
      <c r="R716" s="7">
        <v>9.1631489804279067E-3</v>
      </c>
      <c r="S716" s="7">
        <v>-2.2596837166973215E-3</v>
      </c>
      <c r="U716" s="7">
        <v>68.606965174129357</v>
      </c>
      <c r="V716" s="7">
        <v>6.2876018708282726E-3</v>
      </c>
    </row>
    <row r="717" spans="1:22" x14ac:dyDescent="0.35">
      <c r="A717" s="24">
        <v>2015</v>
      </c>
      <c r="B717" s="17" t="s">
        <v>252</v>
      </c>
      <c r="C717" s="17" t="s">
        <v>253</v>
      </c>
      <c r="D717" s="17">
        <v>1999</v>
      </c>
      <c r="E717" s="17">
        <v>16</v>
      </c>
      <c r="F717" s="17">
        <v>49</v>
      </c>
      <c r="G717" s="17">
        <v>7</v>
      </c>
      <c r="H717" s="17">
        <v>56</v>
      </c>
      <c r="I717" s="17" t="b">
        <v>1</v>
      </c>
      <c r="J717" s="25">
        <v>0.125</v>
      </c>
      <c r="K717">
        <f t="shared" si="55"/>
        <v>5.7454164913972648E-4</v>
      </c>
      <c r="L717">
        <f t="shared" si="56"/>
        <v>2.3969598435095371E-2</v>
      </c>
      <c r="M717">
        <f t="shared" si="57"/>
        <v>2.9961998043869214E-3</v>
      </c>
      <c r="N717">
        <f t="shared" si="58"/>
        <v>2.3969598435095371E-2</v>
      </c>
      <c r="O717">
        <f t="shared" si="59"/>
        <v>0.38351357496152594</v>
      </c>
      <c r="Q717" s="7">
        <v>691</v>
      </c>
      <c r="R717" s="7">
        <v>5.3482930335237364E-3</v>
      </c>
      <c r="S717" s="7">
        <v>-1.3625755051676521E-3</v>
      </c>
      <c r="U717" s="7">
        <v>68.706467661691534</v>
      </c>
      <c r="V717" s="7">
        <v>6.2907091612926158E-3</v>
      </c>
    </row>
    <row r="718" spans="1:22" x14ac:dyDescent="0.35">
      <c r="A718" s="3">
        <v>2017</v>
      </c>
      <c r="B718" s="13" t="s">
        <v>104</v>
      </c>
      <c r="C718" s="13" t="s">
        <v>140</v>
      </c>
      <c r="D718" s="13">
        <v>1996</v>
      </c>
      <c r="E718" s="14">
        <v>21</v>
      </c>
      <c r="F718" s="13">
        <v>49</v>
      </c>
      <c r="G718" s="13">
        <v>7</v>
      </c>
      <c r="H718" s="13">
        <v>56</v>
      </c>
      <c r="I718" s="13" t="b">
        <v>1</v>
      </c>
      <c r="J718" s="4">
        <v>0.125</v>
      </c>
      <c r="K718">
        <f t="shared" si="55"/>
        <v>5.7454164913972648E-4</v>
      </c>
      <c r="L718">
        <f t="shared" si="56"/>
        <v>2.3969598435095371E-2</v>
      </c>
      <c r="M718">
        <f t="shared" si="57"/>
        <v>2.9961998043869214E-3</v>
      </c>
      <c r="N718">
        <f t="shared" si="58"/>
        <v>2.3969598435095371E-2</v>
      </c>
      <c r="O718">
        <f t="shared" si="59"/>
        <v>0.50336156713700275</v>
      </c>
      <c r="Q718" s="7">
        <v>692</v>
      </c>
      <c r="R718" s="7">
        <v>4.3574003513484547E-3</v>
      </c>
      <c r="S718" s="7">
        <v>-1.1030756169020045E-3</v>
      </c>
      <c r="U718" s="7">
        <v>68.805970149253724</v>
      </c>
      <c r="V718" s="7">
        <v>6.2998993914100548E-3</v>
      </c>
    </row>
    <row r="719" spans="1:22" x14ac:dyDescent="0.35">
      <c r="A719" s="24">
        <v>2016</v>
      </c>
      <c r="B719" s="17" t="s">
        <v>26</v>
      </c>
      <c r="C719" s="17" t="s">
        <v>27</v>
      </c>
      <c r="D719" s="17">
        <v>2000</v>
      </c>
      <c r="E719" s="17">
        <v>16</v>
      </c>
      <c r="F719" s="17">
        <v>240</v>
      </c>
      <c r="G719" s="17">
        <v>34</v>
      </c>
      <c r="H719" s="17">
        <v>274</v>
      </c>
      <c r="I719" s="17" t="b">
        <v>1</v>
      </c>
      <c r="J719" s="25">
        <v>0.124087591240876</v>
      </c>
      <c r="K719">
        <f t="shared" si="55"/>
        <v>2.8111502118622332E-3</v>
      </c>
      <c r="L719">
        <f t="shared" si="56"/>
        <v>5.3020281137148198E-2</v>
      </c>
      <c r="M719">
        <f t="shared" si="57"/>
        <v>6.579158973222774E-3</v>
      </c>
      <c r="N719">
        <f t="shared" si="58"/>
        <v>5.3020281137148198E-2</v>
      </c>
      <c r="O719">
        <f t="shared" si="59"/>
        <v>0.84832449819437117</v>
      </c>
      <c r="Q719" s="7">
        <v>693</v>
      </c>
      <c r="R719" s="7">
        <v>7.0191867155804596E-3</v>
      </c>
      <c r="S719" s="7">
        <v>-1.7506229906384145E-3</v>
      </c>
      <c r="U719" s="7">
        <v>68.905472636815915</v>
      </c>
      <c r="V719" s="7">
        <v>6.3083351671503994E-3</v>
      </c>
    </row>
    <row r="720" spans="1:22" x14ac:dyDescent="0.35">
      <c r="A720" s="5">
        <v>2013</v>
      </c>
      <c r="B720" s="14" t="s">
        <v>30</v>
      </c>
      <c r="C720" s="14" t="s">
        <v>226</v>
      </c>
      <c r="D720" s="14">
        <v>1994</v>
      </c>
      <c r="E720" s="14">
        <v>19</v>
      </c>
      <c r="F720" s="14">
        <v>78</v>
      </c>
      <c r="G720" s="14">
        <v>11</v>
      </c>
      <c r="H720" s="14">
        <v>89</v>
      </c>
      <c r="I720" s="14" t="b">
        <v>1</v>
      </c>
      <c r="J720" s="6">
        <v>0.123595505617978</v>
      </c>
      <c r="K720">
        <f t="shared" si="55"/>
        <v>9.1311083523992244E-4</v>
      </c>
      <c r="L720">
        <f t="shared" si="56"/>
        <v>3.0217723859349871E-2</v>
      </c>
      <c r="M720">
        <f t="shared" si="57"/>
        <v>3.7347748590207848E-3</v>
      </c>
      <c r="N720">
        <f t="shared" si="58"/>
        <v>3.0217723859349871E-2</v>
      </c>
      <c r="O720">
        <f t="shared" si="59"/>
        <v>0.57413675332764758</v>
      </c>
      <c r="Q720" s="7">
        <v>694</v>
      </c>
      <c r="R720" s="7">
        <v>7.882235471917784E-3</v>
      </c>
      <c r="S720" s="7">
        <v>-2.0226835346575153E-3</v>
      </c>
      <c r="U720" s="7">
        <v>69.004975124378106</v>
      </c>
      <c r="V720" s="7">
        <v>6.3087600137796424E-3</v>
      </c>
    </row>
    <row r="721" spans="1:22" x14ac:dyDescent="0.35">
      <c r="A721" s="24">
        <v>2015</v>
      </c>
      <c r="B721" s="17" t="s">
        <v>42</v>
      </c>
      <c r="C721" s="17" t="s">
        <v>66</v>
      </c>
      <c r="D721" s="17">
        <v>1996</v>
      </c>
      <c r="E721" s="17">
        <v>19</v>
      </c>
      <c r="F721" s="17">
        <v>149</v>
      </c>
      <c r="G721" s="17">
        <v>21</v>
      </c>
      <c r="H721" s="17">
        <v>170</v>
      </c>
      <c r="I721" s="17" t="b">
        <v>1</v>
      </c>
      <c r="J721" s="25">
        <v>0.123529411764706</v>
      </c>
      <c r="K721">
        <f t="shared" si="55"/>
        <v>1.7441442920313125E-3</v>
      </c>
      <c r="L721">
        <f t="shared" si="56"/>
        <v>4.1762953583664462E-2</v>
      </c>
      <c r="M721">
        <f t="shared" si="57"/>
        <v>5.1589530897467916E-3</v>
      </c>
      <c r="N721">
        <f t="shared" si="58"/>
        <v>4.1762953583664462E-2</v>
      </c>
      <c r="O721">
        <f t="shared" si="59"/>
        <v>0.79349611808962484</v>
      </c>
      <c r="Q721" s="7">
        <v>695</v>
      </c>
      <c r="R721" s="7">
        <v>5.7399253186350488E-3</v>
      </c>
      <c r="S721" s="7">
        <v>-1.4447437084909986E-3</v>
      </c>
      <c r="U721" s="7">
        <v>69.104477611940297</v>
      </c>
      <c r="V721" s="7">
        <v>6.3299431025721324E-3</v>
      </c>
    </row>
    <row r="722" spans="1:22" x14ac:dyDescent="0.35">
      <c r="A722" s="5">
        <v>2015</v>
      </c>
      <c r="B722" s="14" t="s">
        <v>52</v>
      </c>
      <c r="C722" s="14" t="s">
        <v>62</v>
      </c>
      <c r="D722" s="14">
        <v>1999</v>
      </c>
      <c r="E722" s="14">
        <v>16</v>
      </c>
      <c r="F722" s="14">
        <v>71</v>
      </c>
      <c r="G722" s="14">
        <v>10</v>
      </c>
      <c r="H722" s="14">
        <v>81</v>
      </c>
      <c r="I722" s="14" t="b">
        <v>1</v>
      </c>
      <c r="J722" s="6">
        <v>0.12345679012345701</v>
      </c>
      <c r="K722">
        <f t="shared" si="55"/>
        <v>8.310334567913901E-4</v>
      </c>
      <c r="L722">
        <f t="shared" si="56"/>
        <v>2.882765090657562E-2</v>
      </c>
      <c r="M722">
        <f t="shared" si="57"/>
        <v>3.5589692477253914E-3</v>
      </c>
      <c r="N722">
        <f t="shared" si="58"/>
        <v>2.882765090657562E-2</v>
      </c>
      <c r="O722">
        <f t="shared" si="59"/>
        <v>0.46124241450520992</v>
      </c>
      <c r="Q722" s="7">
        <v>696</v>
      </c>
      <c r="R722" s="7">
        <v>4.8767980526804892E-3</v>
      </c>
      <c r="S722" s="7">
        <v>-1.2500328226968055E-3</v>
      </c>
      <c r="U722" s="7">
        <v>69.203980099502488</v>
      </c>
      <c r="V722" s="7">
        <v>6.3566756071599274E-3</v>
      </c>
    </row>
    <row r="723" spans="1:22" x14ac:dyDescent="0.35">
      <c r="A723" s="3">
        <v>2017</v>
      </c>
      <c r="B723" s="13" t="s">
        <v>24</v>
      </c>
      <c r="C723" s="13" t="s">
        <v>177</v>
      </c>
      <c r="D723" s="13">
        <v>1998</v>
      </c>
      <c r="E723" s="17">
        <v>19</v>
      </c>
      <c r="F723" s="13">
        <v>57</v>
      </c>
      <c r="G723" s="13">
        <v>8</v>
      </c>
      <c r="H723" s="13">
        <v>65</v>
      </c>
      <c r="I723" s="13" t="b">
        <v>1</v>
      </c>
      <c r="J723" s="4">
        <v>0.123076923076923</v>
      </c>
      <c r="K723">
        <f t="shared" si="55"/>
        <v>6.6687869989432542E-4</v>
      </c>
      <c r="L723">
        <f t="shared" si="56"/>
        <v>2.5823994654087221E-2</v>
      </c>
      <c r="M723">
        <f t="shared" si="57"/>
        <v>3.1783378035799637E-3</v>
      </c>
      <c r="N723">
        <f t="shared" si="58"/>
        <v>2.5823994654087221E-2</v>
      </c>
      <c r="O723">
        <f t="shared" si="59"/>
        <v>0.49065589842765722</v>
      </c>
      <c r="Q723" s="7">
        <v>697</v>
      </c>
      <c r="R723" s="7">
        <v>5.1319314302331488E-3</v>
      </c>
      <c r="S723" s="7">
        <v>-1.332573545326116E-3</v>
      </c>
      <c r="U723" s="7">
        <v>69.303482587064678</v>
      </c>
      <c r="V723" s="7">
        <v>6.3638594006558058E-3</v>
      </c>
    </row>
    <row r="724" spans="1:22" x14ac:dyDescent="0.35">
      <c r="A724" s="5">
        <v>2016</v>
      </c>
      <c r="B724" s="14" t="s">
        <v>52</v>
      </c>
      <c r="C724" s="14" t="s">
        <v>61</v>
      </c>
      <c r="D724" s="14">
        <v>1998</v>
      </c>
      <c r="E724" s="14">
        <v>18</v>
      </c>
      <c r="F724" s="14">
        <v>172</v>
      </c>
      <c r="G724" s="14">
        <v>24</v>
      </c>
      <c r="H724" s="14">
        <v>196</v>
      </c>
      <c r="I724" s="14" t="b">
        <v>1</v>
      </c>
      <c r="J724" s="6">
        <v>0.122448979591837</v>
      </c>
      <c r="K724">
        <f t="shared" si="55"/>
        <v>2.0108957719890425E-3</v>
      </c>
      <c r="L724">
        <f t="shared" si="56"/>
        <v>4.4843012521339848E-2</v>
      </c>
      <c r="M724">
        <f t="shared" si="57"/>
        <v>5.4909811250620335E-3</v>
      </c>
      <c r="N724">
        <f t="shared" si="58"/>
        <v>4.4843012521339848E-2</v>
      </c>
      <c r="O724">
        <f t="shared" si="59"/>
        <v>0.80717422538411721</v>
      </c>
      <c r="Q724" s="7">
        <v>698</v>
      </c>
      <c r="R724" s="7">
        <v>5.0984975922141402E-3</v>
      </c>
      <c r="S724" s="7">
        <v>-1.2991397073071074E-3</v>
      </c>
      <c r="U724" s="7">
        <v>69.402985074626869</v>
      </c>
      <c r="V724" s="7">
        <v>6.3638594006558058E-3</v>
      </c>
    </row>
    <row r="725" spans="1:22" x14ac:dyDescent="0.35">
      <c r="A725" s="24">
        <v>2015</v>
      </c>
      <c r="B725" s="17" t="s">
        <v>42</v>
      </c>
      <c r="C725" s="17" t="s">
        <v>45</v>
      </c>
      <c r="D725" s="17">
        <v>1999</v>
      </c>
      <c r="E725" s="17">
        <v>16</v>
      </c>
      <c r="F725" s="17">
        <v>79</v>
      </c>
      <c r="G725" s="17">
        <v>11</v>
      </c>
      <c r="H725" s="17">
        <v>90</v>
      </c>
      <c r="I725" s="17" t="b">
        <v>1</v>
      </c>
      <c r="J725" s="25">
        <v>0.122222222222222</v>
      </c>
      <c r="K725">
        <f t="shared" si="55"/>
        <v>9.2337050754598903E-4</v>
      </c>
      <c r="L725">
        <f t="shared" si="56"/>
        <v>3.038701215233227E-2</v>
      </c>
      <c r="M725">
        <f t="shared" si="57"/>
        <v>3.7139681519517149E-3</v>
      </c>
      <c r="N725">
        <f t="shared" si="58"/>
        <v>3.038701215233227E-2</v>
      </c>
      <c r="O725">
        <f t="shared" si="59"/>
        <v>0.48619219443731632</v>
      </c>
      <c r="Q725" s="7">
        <v>699</v>
      </c>
      <c r="R725" s="7">
        <v>8.1716456891729721E-3</v>
      </c>
      <c r="S725" s="7">
        <v>-2.1112257450318604E-3</v>
      </c>
      <c r="U725" s="7">
        <v>69.502487562189046</v>
      </c>
      <c r="V725" s="7">
        <v>6.3669629655321519E-3</v>
      </c>
    </row>
    <row r="726" spans="1:22" x14ac:dyDescent="0.35">
      <c r="A726" s="5">
        <v>2015</v>
      </c>
      <c r="B726" s="14" t="s">
        <v>42</v>
      </c>
      <c r="C726" s="14" t="s">
        <v>73</v>
      </c>
      <c r="D726" s="14">
        <v>1999</v>
      </c>
      <c r="E726" s="14">
        <v>16</v>
      </c>
      <c r="F726" s="14">
        <v>144</v>
      </c>
      <c r="G726" s="14">
        <v>20</v>
      </c>
      <c r="H726" s="14">
        <v>164</v>
      </c>
      <c r="I726" s="14" t="b">
        <v>1</v>
      </c>
      <c r="J726" s="6">
        <v>0.12195121951219499</v>
      </c>
      <c r="K726">
        <f t="shared" si="55"/>
        <v>1.6825862581949132E-3</v>
      </c>
      <c r="L726">
        <f t="shared" si="56"/>
        <v>4.1019340050699418E-2</v>
      </c>
      <c r="M726">
        <f t="shared" si="57"/>
        <v>5.0023585427682168E-3</v>
      </c>
      <c r="N726">
        <f t="shared" si="58"/>
        <v>4.1019340050699418E-2</v>
      </c>
      <c r="O726">
        <f t="shared" si="59"/>
        <v>0.65630944081119069</v>
      </c>
      <c r="Q726" s="7">
        <v>700</v>
      </c>
      <c r="R726" s="7">
        <v>8.2833482707454064E-3</v>
      </c>
      <c r="S726" s="7">
        <v>-2.1180823392404052E-3</v>
      </c>
      <c r="U726" s="7">
        <v>69.601990049751237</v>
      </c>
      <c r="V726" s="7">
        <v>6.3731514069197883E-3</v>
      </c>
    </row>
    <row r="727" spans="1:22" x14ac:dyDescent="0.35">
      <c r="A727" s="24">
        <v>2014</v>
      </c>
      <c r="B727" s="17" t="s">
        <v>26</v>
      </c>
      <c r="C727" s="17" t="s">
        <v>78</v>
      </c>
      <c r="D727" s="17">
        <v>1998</v>
      </c>
      <c r="E727" s="17">
        <v>16</v>
      </c>
      <c r="F727" s="17">
        <v>72</v>
      </c>
      <c r="G727" s="17">
        <v>10</v>
      </c>
      <c r="H727" s="17">
        <v>82</v>
      </c>
      <c r="I727" s="17" t="b">
        <v>1</v>
      </c>
      <c r="J727" s="25">
        <v>0.12195121951219499</v>
      </c>
      <c r="K727">
        <f t="shared" si="55"/>
        <v>8.4129312909745659E-4</v>
      </c>
      <c r="L727">
        <f t="shared" si="56"/>
        <v>2.9005053509646498E-2</v>
      </c>
      <c r="M727">
        <f t="shared" si="57"/>
        <v>3.537201647517862E-3</v>
      </c>
      <c r="N727">
        <f t="shared" si="58"/>
        <v>2.9005053509646498E-2</v>
      </c>
      <c r="O727">
        <f t="shared" si="59"/>
        <v>0.46408085615434397</v>
      </c>
      <c r="Q727" s="7">
        <v>701</v>
      </c>
      <c r="R727" s="7">
        <v>9.2122814987447028E-3</v>
      </c>
      <c r="S727" s="7">
        <v>-2.3456349789447925E-3</v>
      </c>
      <c r="U727" s="7">
        <v>69.701492537313428</v>
      </c>
      <c r="V727" s="7">
        <v>6.3731514069197883E-3</v>
      </c>
    </row>
    <row r="728" spans="1:22" x14ac:dyDescent="0.35">
      <c r="A728" s="5">
        <v>2016</v>
      </c>
      <c r="B728" s="14" t="s">
        <v>67</v>
      </c>
      <c r="C728" s="14" t="s">
        <v>68</v>
      </c>
      <c r="D728" s="14">
        <v>1997</v>
      </c>
      <c r="E728" s="14">
        <v>19</v>
      </c>
      <c r="F728" s="14">
        <v>65</v>
      </c>
      <c r="G728" s="14">
        <v>9</v>
      </c>
      <c r="H728" s="14">
        <v>74</v>
      </c>
      <c r="I728" s="14" t="b">
        <v>1</v>
      </c>
      <c r="J728" s="6">
        <v>0.121621621621622</v>
      </c>
      <c r="K728">
        <f t="shared" si="55"/>
        <v>7.5921575064892425E-4</v>
      </c>
      <c r="L728">
        <f t="shared" si="56"/>
        <v>2.7553869975902191E-2</v>
      </c>
      <c r="M728">
        <f t="shared" si="57"/>
        <v>3.3511463484205473E-3</v>
      </c>
      <c r="N728">
        <f t="shared" si="58"/>
        <v>2.7553869975902191E-2</v>
      </c>
      <c r="O728">
        <f t="shared" si="59"/>
        <v>0.52352352954214165</v>
      </c>
      <c r="Q728" s="7">
        <v>702</v>
      </c>
      <c r="R728" s="7">
        <v>5.5525576813197832E-3</v>
      </c>
      <c r="S728" s="7">
        <v>-1.4295892336069248E-3</v>
      </c>
      <c r="U728" s="7">
        <v>69.800995024875618</v>
      </c>
      <c r="V728" s="7">
        <v>6.3908250273747684E-3</v>
      </c>
    </row>
    <row r="729" spans="1:22" x14ac:dyDescent="0.35">
      <c r="A729" s="24">
        <v>2017</v>
      </c>
      <c r="B729" s="17" t="s">
        <v>26</v>
      </c>
      <c r="C729" s="17" t="s">
        <v>27</v>
      </c>
      <c r="D729" s="17">
        <v>1999</v>
      </c>
      <c r="E729" s="17">
        <v>18</v>
      </c>
      <c r="F729" s="17">
        <v>210</v>
      </c>
      <c r="G729" s="17">
        <v>29</v>
      </c>
      <c r="H729" s="17">
        <v>239</v>
      </c>
      <c r="I729" s="17" t="b">
        <v>1</v>
      </c>
      <c r="J729" s="25">
        <v>0.121338912133891</v>
      </c>
      <c r="K729">
        <f t="shared" si="55"/>
        <v>2.452061681149904E-3</v>
      </c>
      <c r="L729">
        <f t="shared" si="56"/>
        <v>4.9518296428188079E-2</v>
      </c>
      <c r="M729">
        <f t="shared" si="57"/>
        <v>6.008496219319882E-3</v>
      </c>
      <c r="N729">
        <f t="shared" si="58"/>
        <v>4.9518296428188079E-2</v>
      </c>
      <c r="O729">
        <f t="shared" si="59"/>
        <v>0.89132933570738537</v>
      </c>
      <c r="Q729" s="7">
        <v>703</v>
      </c>
      <c r="R729" s="7">
        <v>5.7787992444073696E-3</v>
      </c>
      <c r="S729" s="7">
        <v>-1.503185761590458E-3</v>
      </c>
      <c r="U729" s="7">
        <v>69.900497512437809</v>
      </c>
      <c r="V729" s="7">
        <v>6.4061446459056925E-3</v>
      </c>
    </row>
    <row r="730" spans="1:22" x14ac:dyDescent="0.35">
      <c r="A730" s="5">
        <v>2013</v>
      </c>
      <c r="B730" s="14" t="s">
        <v>26</v>
      </c>
      <c r="C730" s="14" t="s">
        <v>78</v>
      </c>
      <c r="D730" s="14">
        <v>1996</v>
      </c>
      <c r="E730" s="14">
        <v>17</v>
      </c>
      <c r="F730" s="14">
        <v>58</v>
      </c>
      <c r="G730" s="14">
        <v>8</v>
      </c>
      <c r="H730" s="14">
        <v>66</v>
      </c>
      <c r="I730" s="14" t="b">
        <v>1</v>
      </c>
      <c r="J730" s="6">
        <v>0.12121212121212099</v>
      </c>
      <c r="K730">
        <f t="shared" si="55"/>
        <v>6.7713837220039191E-4</v>
      </c>
      <c r="L730">
        <f t="shared" si="56"/>
        <v>2.6021882564495443E-2</v>
      </c>
      <c r="M730">
        <f t="shared" si="57"/>
        <v>3.1541675835751997E-3</v>
      </c>
      <c r="N730">
        <f t="shared" si="58"/>
        <v>2.6021882564495443E-2</v>
      </c>
      <c r="O730">
        <f t="shared" si="59"/>
        <v>0.44237200359642254</v>
      </c>
      <c r="Q730" s="7">
        <v>704</v>
      </c>
      <c r="R730" s="7">
        <v>4.0773156829995577E-3</v>
      </c>
      <c r="S730" s="7">
        <v>-1.0540003955670871E-3</v>
      </c>
      <c r="U730" s="7">
        <v>70</v>
      </c>
      <c r="V730" s="7">
        <v>6.4061446459056925E-3</v>
      </c>
    </row>
    <row r="731" spans="1:22" x14ac:dyDescent="0.35">
      <c r="A731" s="3">
        <v>2014</v>
      </c>
      <c r="B731" s="13" t="s">
        <v>26</v>
      </c>
      <c r="C731" s="13" t="s">
        <v>110</v>
      </c>
      <c r="D731" s="13">
        <v>1998</v>
      </c>
      <c r="E731" s="17">
        <v>16</v>
      </c>
      <c r="F731" s="13">
        <v>80</v>
      </c>
      <c r="G731" s="13">
        <v>11</v>
      </c>
      <c r="H731" s="13">
        <v>91</v>
      </c>
      <c r="I731" s="13" t="b">
        <v>1</v>
      </c>
      <c r="J731" s="4">
        <v>0.120879120879121</v>
      </c>
      <c r="K731">
        <f t="shared" si="55"/>
        <v>9.3363017985205552E-4</v>
      </c>
      <c r="L731">
        <f t="shared" si="56"/>
        <v>3.0555362538383594E-2</v>
      </c>
      <c r="M731">
        <f t="shared" si="57"/>
        <v>3.6935053617826361E-3</v>
      </c>
      <c r="N731">
        <f t="shared" si="58"/>
        <v>3.0555362538383594E-2</v>
      </c>
      <c r="O731">
        <f t="shared" si="59"/>
        <v>0.4888858006141375</v>
      </c>
      <c r="Q731" s="7">
        <v>705</v>
      </c>
      <c r="R731" s="7">
        <v>6.7334652389459274E-3</v>
      </c>
      <c r="S731" s="7">
        <v>-1.7643997986509794E-3</v>
      </c>
      <c r="U731" s="7">
        <v>70.099502487562191</v>
      </c>
      <c r="V731" s="7">
        <v>6.4061446459056986E-3</v>
      </c>
    </row>
    <row r="732" spans="1:22" x14ac:dyDescent="0.35">
      <c r="A732" s="3">
        <v>2013</v>
      </c>
      <c r="B732" s="13" t="s">
        <v>33</v>
      </c>
      <c r="C732" s="13" t="s">
        <v>86</v>
      </c>
      <c r="D732" s="13">
        <v>1996</v>
      </c>
      <c r="E732" s="14">
        <v>17</v>
      </c>
      <c r="F732" s="13">
        <v>51</v>
      </c>
      <c r="G732" s="13">
        <v>7</v>
      </c>
      <c r="H732" s="13">
        <v>58</v>
      </c>
      <c r="I732" s="13" t="b">
        <v>1</v>
      </c>
      <c r="J732" s="4">
        <v>0.12068965517241401</v>
      </c>
      <c r="K732">
        <f t="shared" si="55"/>
        <v>5.9506099375185957E-4</v>
      </c>
      <c r="L732">
        <f t="shared" si="56"/>
        <v>2.4393872053281324E-2</v>
      </c>
      <c r="M732">
        <f t="shared" si="57"/>
        <v>2.9440880064305099E-3</v>
      </c>
      <c r="N732">
        <f t="shared" si="58"/>
        <v>2.4393872053281324E-2</v>
      </c>
      <c r="O732">
        <f t="shared" si="59"/>
        <v>0.4146958249057825</v>
      </c>
      <c r="Q732" s="7">
        <v>706</v>
      </c>
      <c r="R732" s="7">
        <v>4.8759157359809374E-3</v>
      </c>
      <c r="S732" s="7">
        <v>-1.2721778196356664E-3</v>
      </c>
      <c r="U732" s="7">
        <v>70.199004975124382</v>
      </c>
      <c r="V732" s="7">
        <v>6.4061446459056986E-3</v>
      </c>
    </row>
    <row r="733" spans="1:22" x14ac:dyDescent="0.35">
      <c r="A733" s="24">
        <v>2015</v>
      </c>
      <c r="B733" s="17" t="s">
        <v>158</v>
      </c>
      <c r="C733" s="17" t="s">
        <v>243</v>
      </c>
      <c r="D733" s="17">
        <v>1998</v>
      </c>
      <c r="E733" s="17">
        <v>17</v>
      </c>
      <c r="F733" s="17">
        <v>51</v>
      </c>
      <c r="G733" s="17">
        <v>7</v>
      </c>
      <c r="H733" s="17">
        <v>58</v>
      </c>
      <c r="I733" s="17" t="b">
        <v>1</v>
      </c>
      <c r="J733" s="25">
        <v>0.12068965517241401</v>
      </c>
      <c r="K733">
        <f t="shared" si="55"/>
        <v>5.9506099375185957E-4</v>
      </c>
      <c r="L733">
        <f t="shared" si="56"/>
        <v>2.4393872053281324E-2</v>
      </c>
      <c r="M733">
        <f t="shared" si="57"/>
        <v>2.9440880064305099E-3</v>
      </c>
      <c r="N733">
        <f t="shared" si="58"/>
        <v>2.4393872053281324E-2</v>
      </c>
      <c r="O733">
        <f t="shared" si="59"/>
        <v>0.4146958249057825</v>
      </c>
      <c r="Q733" s="7">
        <v>707</v>
      </c>
      <c r="R733" s="7">
        <v>5.1616820065969442E-3</v>
      </c>
      <c r="S733" s="7">
        <v>-1.3842226204242203E-3</v>
      </c>
      <c r="U733" s="7">
        <v>70.298507462686558</v>
      </c>
      <c r="V733" s="7">
        <v>6.4061446459057047E-3</v>
      </c>
    </row>
    <row r="734" spans="1:22" x14ac:dyDescent="0.35">
      <c r="A734" s="3">
        <v>2017</v>
      </c>
      <c r="B734" s="13" t="s">
        <v>26</v>
      </c>
      <c r="C734" s="13" t="s">
        <v>110</v>
      </c>
      <c r="D734" s="13">
        <v>1996</v>
      </c>
      <c r="E734" s="14">
        <v>21</v>
      </c>
      <c r="F734" s="13">
        <v>51</v>
      </c>
      <c r="G734" s="13">
        <v>7</v>
      </c>
      <c r="H734" s="13">
        <v>58</v>
      </c>
      <c r="I734" s="13" t="b">
        <v>1</v>
      </c>
      <c r="J734" s="4">
        <v>0.12068965517241401</v>
      </c>
      <c r="K734">
        <f t="shared" si="55"/>
        <v>5.9506099375185957E-4</v>
      </c>
      <c r="L734">
        <f t="shared" si="56"/>
        <v>2.4393872053281324E-2</v>
      </c>
      <c r="M734">
        <f t="shared" si="57"/>
        <v>2.9440880064305099E-3</v>
      </c>
      <c r="N734">
        <f t="shared" si="58"/>
        <v>2.4393872053281324E-2</v>
      </c>
      <c r="O734">
        <f t="shared" si="59"/>
        <v>0.51227131311890783</v>
      </c>
      <c r="Q734" s="7">
        <v>708</v>
      </c>
      <c r="R734" s="7">
        <v>9.309768673888082E-3</v>
      </c>
      <c r="S734" s="7">
        <v>-2.5150261933153673E-3</v>
      </c>
      <c r="U734" s="7">
        <v>70.398009950248749</v>
      </c>
      <c r="V734" s="7">
        <v>6.409956693042158E-3</v>
      </c>
    </row>
    <row r="735" spans="1:22" x14ac:dyDescent="0.35">
      <c r="A735" s="3">
        <v>2014</v>
      </c>
      <c r="B735" s="13" t="s">
        <v>67</v>
      </c>
      <c r="C735" s="13" t="s">
        <v>68</v>
      </c>
      <c r="D735" s="13">
        <v>1997</v>
      </c>
      <c r="E735" s="17">
        <v>17</v>
      </c>
      <c r="F735" s="13">
        <v>73</v>
      </c>
      <c r="G735" s="13">
        <v>10</v>
      </c>
      <c r="H735" s="13">
        <v>83</v>
      </c>
      <c r="I735" s="13" t="b">
        <v>1</v>
      </c>
      <c r="J735" s="4">
        <v>0.120481927710843</v>
      </c>
      <c r="K735">
        <f t="shared" si="55"/>
        <v>8.5155280140352318E-4</v>
      </c>
      <c r="L735">
        <f t="shared" si="56"/>
        <v>2.9181377647457346E-2</v>
      </c>
      <c r="M735">
        <f t="shared" si="57"/>
        <v>3.5158286322237659E-3</v>
      </c>
      <c r="N735">
        <f t="shared" si="58"/>
        <v>2.9181377647457346E-2</v>
      </c>
      <c r="O735">
        <f t="shared" si="59"/>
        <v>0.49608342000677486</v>
      </c>
      <c r="Q735" s="7">
        <v>709</v>
      </c>
      <c r="R735" s="7">
        <v>7.618046290148099E-3</v>
      </c>
      <c r="S735" s="7">
        <v>-2.070162286476101E-3</v>
      </c>
      <c r="U735" s="7">
        <v>70.49751243781094</v>
      </c>
      <c r="V735" s="7">
        <v>6.4204281522576923E-3</v>
      </c>
    </row>
    <row r="736" spans="1:22" x14ac:dyDescent="0.35">
      <c r="A736" s="3">
        <v>2014</v>
      </c>
      <c r="B736" s="13" t="s">
        <v>67</v>
      </c>
      <c r="C736" s="13" t="s">
        <v>138</v>
      </c>
      <c r="D736" s="13">
        <v>1998</v>
      </c>
      <c r="E736" s="14">
        <v>16</v>
      </c>
      <c r="F736" s="13">
        <v>95</v>
      </c>
      <c r="G736" s="13">
        <v>13</v>
      </c>
      <c r="H736" s="13">
        <v>108</v>
      </c>
      <c r="I736" s="13" t="b">
        <v>1</v>
      </c>
      <c r="J736" s="4">
        <v>0.12037037037037</v>
      </c>
      <c r="K736">
        <f t="shared" si="55"/>
        <v>1.1080446090551868E-3</v>
      </c>
      <c r="L736">
        <f t="shared" si="56"/>
        <v>3.3287304022031984E-2</v>
      </c>
      <c r="M736">
        <f t="shared" si="57"/>
        <v>4.0068051137630966E-3</v>
      </c>
      <c r="N736">
        <f t="shared" si="58"/>
        <v>3.3287304022031984E-2</v>
      </c>
      <c r="O736">
        <f t="shared" si="59"/>
        <v>0.53259686435251175</v>
      </c>
      <c r="Q736" s="7">
        <v>710</v>
      </c>
      <c r="R736" s="7">
        <v>6.9846952464220798E-3</v>
      </c>
      <c r="S736" s="7">
        <v>-1.9201932210333684E-3</v>
      </c>
      <c r="U736" s="7">
        <v>70.597014925373131</v>
      </c>
      <c r="V736" s="7">
        <v>6.4348076286171183E-3</v>
      </c>
    </row>
    <row r="737" spans="1:22" x14ac:dyDescent="0.35">
      <c r="A737" s="3">
        <v>2014</v>
      </c>
      <c r="B737" s="13" t="s">
        <v>52</v>
      </c>
      <c r="C737" s="13" t="s">
        <v>61</v>
      </c>
      <c r="D737" s="13">
        <v>1996</v>
      </c>
      <c r="E737" s="17">
        <v>18</v>
      </c>
      <c r="F737" s="13">
        <v>132</v>
      </c>
      <c r="G737" s="13">
        <v>18</v>
      </c>
      <c r="H737" s="13">
        <v>150</v>
      </c>
      <c r="I737" s="13" t="b">
        <v>1</v>
      </c>
      <c r="J737" s="4">
        <v>0.12</v>
      </c>
      <c r="K737">
        <f t="shared" si="55"/>
        <v>1.5389508459099817E-3</v>
      </c>
      <c r="L737">
        <f t="shared" si="56"/>
        <v>3.9229464002328428E-2</v>
      </c>
      <c r="M737">
        <f t="shared" si="57"/>
        <v>4.7075356802794115E-3</v>
      </c>
      <c r="N737">
        <f t="shared" si="58"/>
        <v>3.9229464002328428E-2</v>
      </c>
      <c r="O737">
        <f t="shared" si="59"/>
        <v>0.70613035204191166</v>
      </c>
      <c r="Q737" s="7">
        <v>711</v>
      </c>
      <c r="R737" s="7">
        <v>4.6854760119358248E-3</v>
      </c>
      <c r="S737" s="7">
        <v>-1.2881047716494674E-3</v>
      </c>
      <c r="U737" s="7">
        <v>70.696517412935322</v>
      </c>
      <c r="V737" s="7">
        <v>6.4637722950716516E-3</v>
      </c>
    </row>
    <row r="738" spans="1:22" x14ac:dyDescent="0.35">
      <c r="A738" s="3">
        <v>2016</v>
      </c>
      <c r="B738" s="13" t="s">
        <v>67</v>
      </c>
      <c r="C738" s="13" t="s">
        <v>138</v>
      </c>
      <c r="D738" s="13">
        <v>1998</v>
      </c>
      <c r="E738" s="14">
        <v>18</v>
      </c>
      <c r="F738" s="13">
        <v>88</v>
      </c>
      <c r="G738" s="13">
        <v>12</v>
      </c>
      <c r="H738" s="13">
        <v>100</v>
      </c>
      <c r="I738" s="13" t="b">
        <v>1</v>
      </c>
      <c r="J738" s="4">
        <v>0.12</v>
      </c>
      <c r="K738">
        <f t="shared" si="55"/>
        <v>1.0259672306066545E-3</v>
      </c>
      <c r="L738">
        <f t="shared" si="56"/>
        <v>3.2030723229528463E-2</v>
      </c>
      <c r="M738">
        <f t="shared" si="57"/>
        <v>3.8436867875434153E-3</v>
      </c>
      <c r="N738">
        <f t="shared" si="58"/>
        <v>3.2030723229528463E-2</v>
      </c>
      <c r="O738">
        <f t="shared" si="59"/>
        <v>0.57655301813151238</v>
      </c>
      <c r="Q738" s="7">
        <v>712</v>
      </c>
      <c r="R738" s="7">
        <v>4.4078951122424985E-3</v>
      </c>
      <c r="S738" s="7">
        <v>-1.2048227892896522E-3</v>
      </c>
      <c r="U738" s="7">
        <v>70.796019900497512</v>
      </c>
      <c r="V738" s="7">
        <v>6.4725313376173153E-3</v>
      </c>
    </row>
    <row r="739" spans="1:22" x14ac:dyDescent="0.35">
      <c r="A739" s="24">
        <v>2015</v>
      </c>
      <c r="B739" s="17" t="s">
        <v>158</v>
      </c>
      <c r="C739" s="17" t="s">
        <v>243</v>
      </c>
      <c r="D739" s="17">
        <v>1999</v>
      </c>
      <c r="E739" s="17">
        <v>16</v>
      </c>
      <c r="F739" s="17">
        <v>44</v>
      </c>
      <c r="G739" s="17">
        <v>6</v>
      </c>
      <c r="H739" s="17">
        <v>50</v>
      </c>
      <c r="I739" s="17" t="b">
        <v>1</v>
      </c>
      <c r="J739" s="25">
        <v>0.12</v>
      </c>
      <c r="K739">
        <f t="shared" si="55"/>
        <v>5.1298361530332723E-4</v>
      </c>
      <c r="L739">
        <f t="shared" si="56"/>
        <v>2.2649141601909048E-2</v>
      </c>
      <c r="M739">
        <f t="shared" si="57"/>
        <v>2.7178969922290858E-3</v>
      </c>
      <c r="N739">
        <f t="shared" si="58"/>
        <v>2.2649141601909048E-2</v>
      </c>
      <c r="O739">
        <f t="shared" si="59"/>
        <v>0.36238626563054477</v>
      </c>
      <c r="Q739" s="7">
        <v>713</v>
      </c>
      <c r="R739" s="7">
        <v>4.1052221124412416E-3</v>
      </c>
      <c r="S739" s="7">
        <v>-1.1090223080543202E-3</v>
      </c>
      <c r="U739" s="7">
        <v>70.895522388059703</v>
      </c>
      <c r="V739" s="7">
        <v>6.4785327587838851E-3</v>
      </c>
    </row>
    <row r="740" spans="1:22" x14ac:dyDescent="0.35">
      <c r="A740" s="5">
        <v>2014</v>
      </c>
      <c r="B740" s="14" t="s">
        <v>42</v>
      </c>
      <c r="C740" s="14" t="s">
        <v>43</v>
      </c>
      <c r="D740" s="14">
        <v>1996</v>
      </c>
      <c r="E740" s="14">
        <v>18</v>
      </c>
      <c r="F740" s="14">
        <v>103</v>
      </c>
      <c r="G740" s="14">
        <v>14</v>
      </c>
      <c r="H740" s="14">
        <v>117</v>
      </c>
      <c r="I740" s="14" t="b">
        <v>1</v>
      </c>
      <c r="J740" s="6">
        <v>0.11965811965812</v>
      </c>
      <c r="K740">
        <f t="shared" si="55"/>
        <v>1.2003816598097857E-3</v>
      </c>
      <c r="L740">
        <f t="shared" si="56"/>
        <v>3.4646524498278118E-2</v>
      </c>
      <c r="M740">
        <f t="shared" si="57"/>
        <v>4.1457379741529493E-3</v>
      </c>
      <c r="N740">
        <f t="shared" si="58"/>
        <v>3.4646524498278118E-2</v>
      </c>
      <c r="O740">
        <f t="shared" si="59"/>
        <v>0.62363744096900608</v>
      </c>
      <c r="Q740" s="7">
        <v>714</v>
      </c>
      <c r="R740" s="7">
        <v>4.1411945409822078E-3</v>
      </c>
      <c r="S740" s="7">
        <v>-1.1449947365952864E-3</v>
      </c>
      <c r="U740" s="7">
        <v>70.995024875621894</v>
      </c>
      <c r="V740" s="7">
        <v>6.4785327587838851E-3</v>
      </c>
    </row>
    <row r="741" spans="1:22" x14ac:dyDescent="0.35">
      <c r="A741" s="24">
        <v>2016</v>
      </c>
      <c r="B741" s="17" t="s">
        <v>52</v>
      </c>
      <c r="C741" s="17" t="s">
        <v>61</v>
      </c>
      <c r="D741" s="17">
        <v>1996</v>
      </c>
      <c r="E741" s="17">
        <v>20</v>
      </c>
      <c r="F741" s="17">
        <v>96</v>
      </c>
      <c r="G741" s="17">
        <v>13</v>
      </c>
      <c r="H741" s="17">
        <v>109</v>
      </c>
      <c r="I741" s="17" t="b">
        <v>1</v>
      </c>
      <c r="J741" s="25">
        <v>0.119266055045872</v>
      </c>
      <c r="K741">
        <f t="shared" si="55"/>
        <v>1.1183042813612534E-3</v>
      </c>
      <c r="L741">
        <f t="shared" si="56"/>
        <v>3.3441056821835839E-2</v>
      </c>
      <c r="M741">
        <f t="shared" si="57"/>
        <v>3.9883829237052065E-3</v>
      </c>
      <c r="N741">
        <f t="shared" si="58"/>
        <v>3.3441056821835839E-2</v>
      </c>
      <c r="O741">
        <f t="shared" si="59"/>
        <v>0.66882113643671681</v>
      </c>
      <c r="Q741" s="7">
        <v>715</v>
      </c>
      <c r="R741" s="7">
        <v>4.1052221124412416E-3</v>
      </c>
      <c r="S741" s="7">
        <v>-1.1090223080543202E-3</v>
      </c>
      <c r="U741" s="7">
        <v>71.094527363184071</v>
      </c>
      <c r="V741" s="7">
        <v>6.4785327587838851E-3</v>
      </c>
    </row>
    <row r="742" spans="1:22" x14ac:dyDescent="0.35">
      <c r="A742" s="5">
        <v>2015</v>
      </c>
      <c r="B742" s="14" t="s">
        <v>52</v>
      </c>
      <c r="C742" s="14" t="s">
        <v>168</v>
      </c>
      <c r="D742" s="14">
        <v>1998</v>
      </c>
      <c r="E742" s="14">
        <v>17</v>
      </c>
      <c r="F742" s="14">
        <v>89</v>
      </c>
      <c r="G742" s="14">
        <v>12</v>
      </c>
      <c r="H742" s="14">
        <v>101</v>
      </c>
      <c r="I742" s="14" t="b">
        <v>1</v>
      </c>
      <c r="J742" s="6">
        <v>0.118811881188119</v>
      </c>
      <c r="K742">
        <f t="shared" si="55"/>
        <v>1.0362269029127211E-3</v>
      </c>
      <c r="L742">
        <f t="shared" si="56"/>
        <v>3.219047845113087E-2</v>
      </c>
      <c r="M742">
        <f t="shared" si="57"/>
        <v>3.824611301124466E-3</v>
      </c>
      <c r="N742">
        <f t="shared" si="58"/>
        <v>3.219047845113087E-2</v>
      </c>
      <c r="O742">
        <f t="shared" si="59"/>
        <v>0.5472381336692248</v>
      </c>
      <c r="Q742" s="7">
        <v>716</v>
      </c>
      <c r="R742" s="7">
        <v>4.1501876481174491E-3</v>
      </c>
      <c r="S742" s="7">
        <v>-1.1539878437305277E-3</v>
      </c>
      <c r="U742" s="7">
        <v>71.194029850746261</v>
      </c>
      <c r="V742" s="7">
        <v>6.495086802675281E-3</v>
      </c>
    </row>
    <row r="743" spans="1:22" x14ac:dyDescent="0.35">
      <c r="A743" s="3">
        <v>2015</v>
      </c>
      <c r="B743" s="13" t="s">
        <v>30</v>
      </c>
      <c r="C743" s="13" t="s">
        <v>256</v>
      </c>
      <c r="D743" s="13">
        <v>1995</v>
      </c>
      <c r="E743" s="17">
        <v>20</v>
      </c>
      <c r="F743" s="13">
        <v>52</v>
      </c>
      <c r="G743" s="13">
        <v>7</v>
      </c>
      <c r="H743" s="13">
        <v>59</v>
      </c>
      <c r="I743" s="13" t="b">
        <v>1</v>
      </c>
      <c r="J743" s="4">
        <v>0.11864406779661001</v>
      </c>
      <c r="K743">
        <f t="shared" si="55"/>
        <v>6.0532066605792606E-4</v>
      </c>
      <c r="L743">
        <f t="shared" si="56"/>
        <v>2.4603265353564881E-2</v>
      </c>
      <c r="M743">
        <f t="shared" si="57"/>
        <v>2.9190314826263376E-3</v>
      </c>
      <c r="N743">
        <f t="shared" si="58"/>
        <v>2.4603265353564881E-2</v>
      </c>
      <c r="O743">
        <f t="shared" si="59"/>
        <v>0.49206530707129764</v>
      </c>
      <c r="Q743" s="7">
        <v>717</v>
      </c>
      <c r="R743" s="7">
        <v>9.0806707138398508E-3</v>
      </c>
      <c r="S743" s="7">
        <v>-2.5015117406170769E-3</v>
      </c>
      <c r="U743" s="7">
        <v>71.293532338308452</v>
      </c>
      <c r="V743" s="7">
        <v>6.502706472466634E-3</v>
      </c>
    </row>
    <row r="744" spans="1:22" x14ac:dyDescent="0.35">
      <c r="A744" s="5">
        <v>2015</v>
      </c>
      <c r="B744" s="14" t="s">
        <v>26</v>
      </c>
      <c r="C744" s="14" t="s">
        <v>201</v>
      </c>
      <c r="D744" s="14">
        <v>1997</v>
      </c>
      <c r="E744" s="14">
        <v>18</v>
      </c>
      <c r="F744" s="14">
        <v>52</v>
      </c>
      <c r="G744" s="14">
        <v>7</v>
      </c>
      <c r="H744" s="14">
        <v>59</v>
      </c>
      <c r="I744" s="14" t="b">
        <v>1</v>
      </c>
      <c r="J744" s="6">
        <v>0.11864406779661001</v>
      </c>
      <c r="K744">
        <f t="shared" si="55"/>
        <v>6.0532066605792606E-4</v>
      </c>
      <c r="L744">
        <f t="shared" si="56"/>
        <v>2.4603265353564881E-2</v>
      </c>
      <c r="M744">
        <f t="shared" si="57"/>
        <v>2.9190314826263376E-3</v>
      </c>
      <c r="N744">
        <f t="shared" si="58"/>
        <v>2.4603265353564881E-2</v>
      </c>
      <c r="O744">
        <f t="shared" si="59"/>
        <v>0.44285877636416787</v>
      </c>
      <c r="Q744" s="7">
        <v>718</v>
      </c>
      <c r="R744" s="7">
        <v>5.2093372443141796E-3</v>
      </c>
      <c r="S744" s="7">
        <v>-1.4745623852933949E-3</v>
      </c>
      <c r="U744" s="7">
        <v>71.393034825870643</v>
      </c>
      <c r="V744" s="7">
        <v>6.5044543995116024E-3</v>
      </c>
    </row>
    <row r="745" spans="1:22" x14ac:dyDescent="0.35">
      <c r="A745" s="3">
        <v>2016</v>
      </c>
      <c r="B745" s="13" t="s">
        <v>42</v>
      </c>
      <c r="C745" s="13" t="s">
        <v>43</v>
      </c>
      <c r="D745" s="13">
        <v>1999</v>
      </c>
      <c r="E745" s="17">
        <v>17</v>
      </c>
      <c r="F745" s="13">
        <v>180</v>
      </c>
      <c r="G745" s="13">
        <v>24</v>
      </c>
      <c r="H745" s="13">
        <v>204</v>
      </c>
      <c r="I745" s="13" t="b">
        <v>1</v>
      </c>
      <c r="J745" s="4">
        <v>0.11764705882352899</v>
      </c>
      <c r="K745">
        <f t="shared" si="55"/>
        <v>2.0929731504375749E-3</v>
      </c>
      <c r="L745">
        <f t="shared" si="56"/>
        <v>4.5749023491628481E-2</v>
      </c>
      <c r="M745">
        <f t="shared" si="57"/>
        <v>5.3822380578386255E-3</v>
      </c>
      <c r="N745">
        <f t="shared" si="58"/>
        <v>4.5749023491628481E-2</v>
      </c>
      <c r="O745">
        <f t="shared" si="59"/>
        <v>0.77773339935768415</v>
      </c>
      <c r="Q745" s="7">
        <v>719</v>
      </c>
      <c r="R745" s="7">
        <v>7.1996590659369518E-3</v>
      </c>
      <c r="S745" s="7">
        <v>-2.0407059761901603E-3</v>
      </c>
      <c r="U745" s="7">
        <v>71.492537313432834</v>
      </c>
      <c r="V745" s="7">
        <v>6.5247025761165393E-3</v>
      </c>
    </row>
    <row r="746" spans="1:22" x14ac:dyDescent="0.35">
      <c r="A746" s="5">
        <v>2016</v>
      </c>
      <c r="B746" s="14" t="s">
        <v>67</v>
      </c>
      <c r="C746" s="14" t="s">
        <v>68</v>
      </c>
      <c r="D746" s="14">
        <v>1995</v>
      </c>
      <c r="E746" s="14">
        <v>21</v>
      </c>
      <c r="F746" s="14">
        <v>90</v>
      </c>
      <c r="G746" s="14">
        <v>12</v>
      </c>
      <c r="H746" s="14">
        <v>102</v>
      </c>
      <c r="I746" s="14" t="b">
        <v>1</v>
      </c>
      <c r="J746" s="6">
        <v>0.11764705882352899</v>
      </c>
      <c r="K746">
        <f t="shared" si="55"/>
        <v>1.0464865752187874E-3</v>
      </c>
      <c r="L746">
        <f t="shared" si="56"/>
        <v>3.2349444743593164E-2</v>
      </c>
      <c r="M746">
        <f t="shared" si="57"/>
        <v>3.8058170286580056E-3</v>
      </c>
      <c r="N746">
        <f t="shared" si="58"/>
        <v>3.2349444743593164E-2</v>
      </c>
      <c r="O746">
        <f t="shared" si="59"/>
        <v>0.67933833961545642</v>
      </c>
      <c r="Q746" s="7">
        <v>720</v>
      </c>
      <c r="R746" s="7">
        <v>4.9372504204382656E-3</v>
      </c>
      <c r="S746" s="7">
        <v>-1.3782811727128742E-3</v>
      </c>
      <c r="U746" s="7">
        <v>71.592039800995025</v>
      </c>
      <c r="V746" s="7">
        <v>6.5333076131230813E-3</v>
      </c>
    </row>
    <row r="747" spans="1:22" x14ac:dyDescent="0.35">
      <c r="A747" s="3">
        <v>2017</v>
      </c>
      <c r="B747" s="13" t="s">
        <v>52</v>
      </c>
      <c r="C747" s="13" t="s">
        <v>62</v>
      </c>
      <c r="D747" s="13">
        <v>2001</v>
      </c>
      <c r="E747" s="17">
        <v>16</v>
      </c>
      <c r="F747" s="13">
        <v>90</v>
      </c>
      <c r="G747" s="13">
        <v>12</v>
      </c>
      <c r="H747" s="13">
        <v>102</v>
      </c>
      <c r="I747" s="13" t="b">
        <v>1</v>
      </c>
      <c r="J747" s="4">
        <v>0.11764705882352899</v>
      </c>
      <c r="K747">
        <f t="shared" si="55"/>
        <v>1.0464865752187874E-3</v>
      </c>
      <c r="L747">
        <f t="shared" si="56"/>
        <v>3.2349444743593164E-2</v>
      </c>
      <c r="M747">
        <f t="shared" si="57"/>
        <v>3.8058170286580056E-3</v>
      </c>
      <c r="N747">
        <f t="shared" si="58"/>
        <v>3.2349444743593164E-2</v>
      </c>
      <c r="O747">
        <f t="shared" si="59"/>
        <v>0.51759111589749063</v>
      </c>
      <c r="Q747" s="7">
        <v>721</v>
      </c>
      <c r="R747" s="7">
        <v>4.4518871697506188E-3</v>
      </c>
      <c r="S747" s="7">
        <v>-1.2735493661706551E-3</v>
      </c>
      <c r="U747" s="7">
        <v>71.691542288557216</v>
      </c>
      <c r="V747" s="7">
        <v>6.5552780995996153E-3</v>
      </c>
    </row>
    <row r="748" spans="1:22" x14ac:dyDescent="0.35">
      <c r="A748" s="5">
        <v>2017</v>
      </c>
      <c r="B748" s="14" t="s">
        <v>26</v>
      </c>
      <c r="C748" s="14" t="s">
        <v>78</v>
      </c>
      <c r="D748" s="14">
        <v>1998</v>
      </c>
      <c r="E748" s="14">
        <v>19</v>
      </c>
      <c r="F748" s="14">
        <v>60</v>
      </c>
      <c r="G748" s="14">
        <v>8</v>
      </c>
      <c r="H748" s="14">
        <v>68</v>
      </c>
      <c r="I748" s="14" t="b">
        <v>1</v>
      </c>
      <c r="J748" s="6">
        <v>0.11764705882352899</v>
      </c>
      <c r="K748">
        <f t="shared" si="55"/>
        <v>6.9765771681252499E-4</v>
      </c>
      <c r="L748">
        <f t="shared" si="56"/>
        <v>2.6413211028054218E-2</v>
      </c>
      <c r="M748">
        <f t="shared" si="57"/>
        <v>3.1074365915357794E-3</v>
      </c>
      <c r="N748">
        <f t="shared" si="58"/>
        <v>2.6413211028054218E-2</v>
      </c>
      <c r="O748">
        <f t="shared" si="59"/>
        <v>0.50185100953303019</v>
      </c>
      <c r="Q748" s="7">
        <v>722</v>
      </c>
      <c r="R748" s="7">
        <v>7.7138164464243732E-3</v>
      </c>
      <c r="S748" s="7">
        <v>-2.2228353213623398E-3</v>
      </c>
      <c r="U748" s="7">
        <v>71.791044776119406</v>
      </c>
      <c r="V748" s="7">
        <v>6.5552780995996153E-3</v>
      </c>
    </row>
    <row r="749" spans="1:22" x14ac:dyDescent="0.35">
      <c r="A749" s="24">
        <v>2015</v>
      </c>
      <c r="B749" s="17" t="s">
        <v>30</v>
      </c>
      <c r="C749" s="17" t="s">
        <v>127</v>
      </c>
      <c r="D749" s="17">
        <v>1995</v>
      </c>
      <c r="E749" s="17">
        <v>20</v>
      </c>
      <c r="F749" s="17">
        <v>45</v>
      </c>
      <c r="G749" s="17">
        <v>6</v>
      </c>
      <c r="H749" s="17">
        <v>51</v>
      </c>
      <c r="I749" s="17" t="b">
        <v>1</v>
      </c>
      <c r="J749" s="25">
        <v>0.11764705882352899</v>
      </c>
      <c r="K749">
        <f t="shared" si="55"/>
        <v>5.2324328760939372E-4</v>
      </c>
      <c r="L749">
        <f t="shared" si="56"/>
        <v>2.287451174581424E-2</v>
      </c>
      <c r="M749">
        <f t="shared" si="57"/>
        <v>2.6911190289193128E-3</v>
      </c>
      <c r="N749">
        <f t="shared" si="58"/>
        <v>2.287451174581424E-2</v>
      </c>
      <c r="O749">
        <f t="shared" si="59"/>
        <v>0.45749023491628482</v>
      </c>
      <c r="Q749" s="7">
        <v>723</v>
      </c>
      <c r="R749" s="7">
        <v>5.2043189024029565E-3</v>
      </c>
      <c r="S749" s="7">
        <v>-1.4903507504512416E-3</v>
      </c>
      <c r="U749" s="7">
        <v>71.890547263681583</v>
      </c>
      <c r="V749" s="7">
        <v>6.5704314305811314E-3</v>
      </c>
    </row>
    <row r="750" spans="1:22" x14ac:dyDescent="0.35">
      <c r="A750" s="3">
        <v>2017</v>
      </c>
      <c r="B750" s="13" t="s">
        <v>52</v>
      </c>
      <c r="C750" s="13" t="s">
        <v>165</v>
      </c>
      <c r="D750" s="13">
        <v>1999</v>
      </c>
      <c r="E750" s="14">
        <v>18</v>
      </c>
      <c r="F750" s="13">
        <v>45</v>
      </c>
      <c r="G750" s="13">
        <v>6</v>
      </c>
      <c r="H750" s="13">
        <v>51</v>
      </c>
      <c r="I750" s="13" t="b">
        <v>1</v>
      </c>
      <c r="J750" s="4">
        <v>0.11764705882352899</v>
      </c>
      <c r="K750">
        <f t="shared" si="55"/>
        <v>5.2324328760939372E-4</v>
      </c>
      <c r="L750">
        <f t="shared" si="56"/>
        <v>2.287451174581424E-2</v>
      </c>
      <c r="M750">
        <f t="shared" si="57"/>
        <v>2.6911190289193128E-3</v>
      </c>
      <c r="N750">
        <f t="shared" si="58"/>
        <v>2.287451174581424E-2</v>
      </c>
      <c r="O750">
        <f t="shared" si="59"/>
        <v>0.41174121142465631</v>
      </c>
      <c r="Q750" s="7">
        <v>724</v>
      </c>
      <c r="R750" s="7">
        <v>7.0252950740852856E-3</v>
      </c>
      <c r="S750" s="7">
        <v>-2.0229365313170688E-3</v>
      </c>
      <c r="U750" s="7">
        <v>71.990049751243774</v>
      </c>
      <c r="V750" s="7">
        <v>6.579158973222774E-3</v>
      </c>
    </row>
    <row r="751" spans="1:22" x14ac:dyDescent="0.35">
      <c r="A751" s="24">
        <v>2013</v>
      </c>
      <c r="B751" s="17" t="s">
        <v>67</v>
      </c>
      <c r="C751" s="17" t="s">
        <v>145</v>
      </c>
      <c r="D751" s="17">
        <v>1996</v>
      </c>
      <c r="E751" s="17">
        <v>17</v>
      </c>
      <c r="F751" s="17">
        <v>128</v>
      </c>
      <c r="G751" s="17">
        <v>17</v>
      </c>
      <c r="H751" s="17">
        <v>145</v>
      </c>
      <c r="I751" s="17" t="b">
        <v>1</v>
      </c>
      <c r="J751" s="25">
        <v>0.11724137931034501</v>
      </c>
      <c r="K751">
        <f t="shared" si="55"/>
        <v>1.4876524843796489E-3</v>
      </c>
      <c r="L751">
        <f t="shared" si="56"/>
        <v>3.8570098319548642E-2</v>
      </c>
      <c r="M751">
        <f t="shared" si="57"/>
        <v>4.5220115271195028E-3</v>
      </c>
      <c r="N751">
        <f t="shared" si="58"/>
        <v>3.8570098319548642E-2</v>
      </c>
      <c r="O751">
        <f t="shared" si="59"/>
        <v>0.65569167143232687</v>
      </c>
      <c r="Q751" s="7">
        <v>725</v>
      </c>
      <c r="R751" s="7">
        <v>4.9676337867221544E-3</v>
      </c>
      <c r="S751" s="7">
        <v>-1.4304321392042923E-3</v>
      </c>
      <c r="U751" s="7">
        <v>72.089552238805965</v>
      </c>
      <c r="V751" s="7">
        <v>6.5822730769908317E-3</v>
      </c>
    </row>
    <row r="752" spans="1:22" x14ac:dyDescent="0.35">
      <c r="A752" s="3">
        <v>2015</v>
      </c>
      <c r="B752" s="13" t="s">
        <v>42</v>
      </c>
      <c r="C752" s="13" t="s">
        <v>43</v>
      </c>
      <c r="D752" s="13">
        <v>1998</v>
      </c>
      <c r="E752" s="14">
        <v>17</v>
      </c>
      <c r="F752" s="13">
        <v>219</v>
      </c>
      <c r="G752" s="13">
        <v>29</v>
      </c>
      <c r="H752" s="13">
        <v>248</v>
      </c>
      <c r="I752" s="13" t="b">
        <v>1</v>
      </c>
      <c r="J752" s="4">
        <v>0.116935483870968</v>
      </c>
      <c r="K752">
        <f t="shared" si="55"/>
        <v>2.5443987319045029E-3</v>
      </c>
      <c r="L752">
        <f t="shared" si="56"/>
        <v>5.0442033383920032E-2</v>
      </c>
      <c r="M752">
        <f t="shared" si="57"/>
        <v>5.8984635811842106E-3</v>
      </c>
      <c r="N752">
        <f t="shared" si="58"/>
        <v>5.0442033383920032E-2</v>
      </c>
      <c r="O752">
        <f t="shared" si="59"/>
        <v>0.85751456752664057</v>
      </c>
      <c r="Q752" s="7">
        <v>726</v>
      </c>
      <c r="R752" s="7">
        <v>4.750106320335728E-3</v>
      </c>
      <c r="S752" s="7">
        <v>-1.3989599719151807E-3</v>
      </c>
      <c r="U752" s="7">
        <v>72.189054726368155</v>
      </c>
      <c r="V752" s="7">
        <v>6.5838526330053247E-3</v>
      </c>
    </row>
    <row r="753" spans="1:22" x14ac:dyDescent="0.35">
      <c r="A753" s="24">
        <v>2015</v>
      </c>
      <c r="B753" s="17" t="s">
        <v>30</v>
      </c>
      <c r="C753" s="17" t="s">
        <v>72</v>
      </c>
      <c r="D753" s="17">
        <v>1999</v>
      </c>
      <c r="E753" s="17">
        <v>16</v>
      </c>
      <c r="F753" s="17">
        <v>121</v>
      </c>
      <c r="G753" s="17">
        <v>16</v>
      </c>
      <c r="H753" s="17">
        <v>137</v>
      </c>
      <c r="I753" s="17" t="b">
        <v>1</v>
      </c>
      <c r="J753" s="25">
        <v>0.116788321167883</v>
      </c>
      <c r="K753">
        <f t="shared" si="55"/>
        <v>1.4055751059311166E-3</v>
      </c>
      <c r="L753">
        <f t="shared" si="56"/>
        <v>3.7491000332494688E-2</v>
      </c>
      <c r="M753">
        <f t="shared" si="57"/>
        <v>4.3785109877365978E-3</v>
      </c>
      <c r="N753">
        <f t="shared" si="58"/>
        <v>3.7491000332494688E-2</v>
      </c>
      <c r="O753">
        <f t="shared" si="59"/>
        <v>0.59985600531991501</v>
      </c>
      <c r="Q753" s="7">
        <v>727</v>
      </c>
      <c r="R753" s="7">
        <v>8.518050592718332E-3</v>
      </c>
      <c r="S753" s="7">
        <v>-2.50955437339845E-3</v>
      </c>
      <c r="U753" s="7">
        <v>72.288557213930346</v>
      </c>
      <c r="V753" s="7">
        <v>6.5958287277287772E-3</v>
      </c>
    </row>
    <row r="754" spans="1:22" x14ac:dyDescent="0.35">
      <c r="A754" s="3">
        <v>2013</v>
      </c>
      <c r="B754" s="13" t="s">
        <v>67</v>
      </c>
      <c r="C754" s="13" t="s">
        <v>138</v>
      </c>
      <c r="D754" s="13">
        <v>1996</v>
      </c>
      <c r="E754" s="14">
        <v>17</v>
      </c>
      <c r="F754" s="13">
        <v>106</v>
      </c>
      <c r="G754" s="13">
        <v>14</v>
      </c>
      <c r="H754" s="13">
        <v>120</v>
      </c>
      <c r="I754" s="13" t="b">
        <v>1</v>
      </c>
      <c r="J754" s="4">
        <v>0.116666666666667</v>
      </c>
      <c r="K754">
        <f t="shared" si="55"/>
        <v>1.2311606767279853E-3</v>
      </c>
      <c r="L754">
        <f t="shared" si="56"/>
        <v>3.508789929203493E-2</v>
      </c>
      <c r="M754">
        <f t="shared" si="57"/>
        <v>4.09358825073742E-3</v>
      </c>
      <c r="N754">
        <f t="shared" si="58"/>
        <v>3.508789929203493E-2</v>
      </c>
      <c r="O754">
        <f t="shared" si="59"/>
        <v>0.59649428796459381</v>
      </c>
      <c r="Q754" s="7">
        <v>728</v>
      </c>
      <c r="R754" s="7">
        <v>4.4664755472968816E-3</v>
      </c>
      <c r="S754" s="7">
        <v>-1.3123079637216819E-3</v>
      </c>
      <c r="U754" s="7">
        <v>72.388059701492537</v>
      </c>
      <c r="V754" s="7">
        <v>6.5958287277287772E-3</v>
      </c>
    </row>
    <row r="755" spans="1:22" x14ac:dyDescent="0.35">
      <c r="A755" s="24">
        <v>2016</v>
      </c>
      <c r="B755" s="17" t="s">
        <v>52</v>
      </c>
      <c r="C755" s="17" t="s">
        <v>168</v>
      </c>
      <c r="D755" s="17">
        <v>1998</v>
      </c>
      <c r="E755" s="17">
        <v>18</v>
      </c>
      <c r="F755" s="17">
        <v>76</v>
      </c>
      <c r="G755" s="17">
        <v>10</v>
      </c>
      <c r="H755" s="17">
        <v>86</v>
      </c>
      <c r="I755" s="17" t="b">
        <v>1</v>
      </c>
      <c r="J755" s="25">
        <v>0.116279069767442</v>
      </c>
      <c r="K755">
        <f t="shared" si="55"/>
        <v>8.8233181832172275E-4</v>
      </c>
      <c r="L755">
        <f t="shared" si="56"/>
        <v>2.9704070736545903E-2</v>
      </c>
      <c r="M755">
        <f t="shared" si="57"/>
        <v>3.4539617135518532E-3</v>
      </c>
      <c r="N755">
        <f t="shared" si="58"/>
        <v>2.9704070736545903E-2</v>
      </c>
      <c r="O755">
        <f t="shared" si="59"/>
        <v>0.53467327325782621</v>
      </c>
      <c r="Q755" s="7">
        <v>729</v>
      </c>
      <c r="R755" s="7">
        <v>5.2331519147426212E-3</v>
      </c>
      <c r="S755" s="7">
        <v>-1.5396465529599851E-3</v>
      </c>
      <c r="U755" s="7">
        <v>72.487562189054728</v>
      </c>
      <c r="V755" s="7">
        <v>6.5958287277287772E-3</v>
      </c>
    </row>
    <row r="756" spans="1:22" x14ac:dyDescent="0.35">
      <c r="A756" s="3">
        <v>2017</v>
      </c>
      <c r="B756" s="13" t="s">
        <v>26</v>
      </c>
      <c r="C756" s="13" t="s">
        <v>78</v>
      </c>
      <c r="D756" s="13">
        <v>1999</v>
      </c>
      <c r="E756" s="14">
        <v>18</v>
      </c>
      <c r="F756" s="13">
        <v>76</v>
      </c>
      <c r="G756" s="13">
        <v>10</v>
      </c>
      <c r="H756" s="13">
        <v>86</v>
      </c>
      <c r="I756" s="13" t="b">
        <v>1</v>
      </c>
      <c r="J756" s="4">
        <v>0.116279069767442</v>
      </c>
      <c r="K756">
        <f t="shared" si="55"/>
        <v>8.8233181832172275E-4</v>
      </c>
      <c r="L756">
        <f t="shared" si="56"/>
        <v>2.9704070736545903E-2</v>
      </c>
      <c r="M756">
        <f t="shared" si="57"/>
        <v>3.4539617135518532E-3</v>
      </c>
      <c r="N756">
        <f t="shared" si="58"/>
        <v>2.9704070736545903E-2</v>
      </c>
      <c r="O756">
        <f t="shared" si="59"/>
        <v>0.53467327325782621</v>
      </c>
      <c r="Q756" s="7">
        <v>730</v>
      </c>
      <c r="R756" s="7">
        <v>4.1870388416297274E-3</v>
      </c>
      <c r="S756" s="7">
        <v>-1.2429508351992176E-3</v>
      </c>
      <c r="U756" s="7">
        <v>72.587064676616919</v>
      </c>
      <c r="V756" s="7">
        <v>6.5996373097385987E-3</v>
      </c>
    </row>
    <row r="757" spans="1:22" x14ac:dyDescent="0.35">
      <c r="A757" s="24">
        <v>2017</v>
      </c>
      <c r="B757" s="17" t="s">
        <v>26</v>
      </c>
      <c r="C757" s="17" t="s">
        <v>88</v>
      </c>
      <c r="D757" s="17">
        <v>1998</v>
      </c>
      <c r="E757" s="17">
        <v>19</v>
      </c>
      <c r="F757" s="17">
        <v>137</v>
      </c>
      <c r="G757" s="17">
        <v>18</v>
      </c>
      <c r="H757" s="17">
        <v>155</v>
      </c>
      <c r="I757" s="17" t="b">
        <v>1</v>
      </c>
      <c r="J757" s="25">
        <v>0.11612903225806499</v>
      </c>
      <c r="K757">
        <f t="shared" si="55"/>
        <v>1.5902492074403145E-3</v>
      </c>
      <c r="L757">
        <f t="shared" si="56"/>
        <v>3.9877928825859478E-2</v>
      </c>
      <c r="M757">
        <f t="shared" si="57"/>
        <v>4.6309852830030548E-3</v>
      </c>
      <c r="N757">
        <f t="shared" si="58"/>
        <v>3.9877928825859478E-2</v>
      </c>
      <c r="O757">
        <f t="shared" si="59"/>
        <v>0.75768064769133003</v>
      </c>
      <c r="Q757" s="7">
        <v>731</v>
      </c>
      <c r="R757" s="7">
        <v>4.1870388416297274E-3</v>
      </c>
      <c r="S757" s="7">
        <v>-1.2429508351992176E-3</v>
      </c>
      <c r="U757" s="7">
        <v>72.686567164179095</v>
      </c>
      <c r="V757" s="7">
        <v>6.6010174817220648E-3</v>
      </c>
    </row>
    <row r="758" spans="1:22" x14ac:dyDescent="0.35">
      <c r="A758" s="3">
        <v>2016</v>
      </c>
      <c r="B758" s="13" t="s">
        <v>26</v>
      </c>
      <c r="C758" s="13" t="s">
        <v>110</v>
      </c>
      <c r="D758" s="13">
        <v>1999</v>
      </c>
      <c r="E758" s="14">
        <v>17</v>
      </c>
      <c r="F758" s="13">
        <v>61</v>
      </c>
      <c r="G758" s="13">
        <v>8</v>
      </c>
      <c r="H758" s="13">
        <v>69</v>
      </c>
      <c r="I758" s="13" t="b">
        <v>1</v>
      </c>
      <c r="J758" s="4">
        <v>0.115942028985507</v>
      </c>
      <c r="K758">
        <f t="shared" si="55"/>
        <v>7.0791738911859159E-4</v>
      </c>
      <c r="L758">
        <f t="shared" si="56"/>
        <v>2.6606716992492545E-2</v>
      </c>
      <c r="M758">
        <f t="shared" si="57"/>
        <v>3.0848367527527521E-3</v>
      </c>
      <c r="N758">
        <f t="shared" si="58"/>
        <v>2.6606716992492545E-2</v>
      </c>
      <c r="O758">
        <f t="shared" si="59"/>
        <v>0.45231418887237329</v>
      </c>
      <c r="Q758" s="7">
        <v>732</v>
      </c>
      <c r="R758" s="7">
        <v>4.2236479997535166E-3</v>
      </c>
      <c r="S758" s="7">
        <v>-1.2795599933230067E-3</v>
      </c>
      <c r="U758" s="7">
        <v>72.786069651741286</v>
      </c>
      <c r="V758" s="7">
        <v>6.6010174817220648E-3</v>
      </c>
    </row>
    <row r="759" spans="1:22" x14ac:dyDescent="0.35">
      <c r="A759" s="24">
        <v>2017</v>
      </c>
      <c r="B759" s="17" t="s">
        <v>102</v>
      </c>
      <c r="C759" s="17" t="s">
        <v>184</v>
      </c>
      <c r="D759" s="17">
        <v>2000</v>
      </c>
      <c r="E759" s="17">
        <v>17</v>
      </c>
      <c r="F759" s="17">
        <v>61</v>
      </c>
      <c r="G759" s="17">
        <v>8</v>
      </c>
      <c r="H759" s="17">
        <v>69</v>
      </c>
      <c r="I759" s="17" t="b">
        <v>1</v>
      </c>
      <c r="J759" s="25">
        <v>0.115942028985507</v>
      </c>
      <c r="K759">
        <f t="shared" si="55"/>
        <v>7.0791738911859159E-4</v>
      </c>
      <c r="L759">
        <f t="shared" si="56"/>
        <v>2.6606716992492545E-2</v>
      </c>
      <c r="M759">
        <f t="shared" si="57"/>
        <v>3.0848367527527521E-3</v>
      </c>
      <c r="N759">
        <f t="shared" si="58"/>
        <v>2.6606716992492545E-2</v>
      </c>
      <c r="O759">
        <f t="shared" si="59"/>
        <v>0.45231418887237329</v>
      </c>
      <c r="Q759" s="7">
        <v>733</v>
      </c>
      <c r="R759" s="7">
        <v>5.0087809510230659E-3</v>
      </c>
      <c r="S759" s="7">
        <v>-1.4929523187993E-3</v>
      </c>
      <c r="U759" s="7">
        <v>72.885572139303477</v>
      </c>
      <c r="V759" s="7">
        <v>6.6253915474936967E-3</v>
      </c>
    </row>
    <row r="760" spans="1:22" x14ac:dyDescent="0.35">
      <c r="A760" s="5">
        <v>2017</v>
      </c>
      <c r="B760" s="14" t="s">
        <v>67</v>
      </c>
      <c r="C760" s="14" t="s">
        <v>193</v>
      </c>
      <c r="D760" s="14">
        <v>1999</v>
      </c>
      <c r="E760" s="14">
        <v>18</v>
      </c>
      <c r="F760" s="14">
        <v>61</v>
      </c>
      <c r="G760" s="14">
        <v>8</v>
      </c>
      <c r="H760" s="14">
        <v>69</v>
      </c>
      <c r="I760" s="14" t="b">
        <v>1</v>
      </c>
      <c r="J760" s="6">
        <v>0.115942028985507</v>
      </c>
      <c r="K760">
        <f t="shared" si="55"/>
        <v>7.0791738911859159E-4</v>
      </c>
      <c r="L760">
        <f t="shared" si="56"/>
        <v>2.6606716992492545E-2</v>
      </c>
      <c r="M760">
        <f t="shared" si="57"/>
        <v>3.0848367527527521E-3</v>
      </c>
      <c r="N760">
        <f t="shared" si="58"/>
        <v>2.6606716992492545E-2</v>
      </c>
      <c r="O760">
        <f t="shared" si="59"/>
        <v>0.4789209058648658</v>
      </c>
      <c r="Q760" s="7">
        <v>734</v>
      </c>
      <c r="R760" s="7">
        <v>5.7010457185932518E-3</v>
      </c>
      <c r="S760" s="7">
        <v>-1.6942406048301552E-3</v>
      </c>
      <c r="U760" s="7">
        <v>72.985074626865668</v>
      </c>
      <c r="V760" s="7">
        <v>6.6401930035866535E-3</v>
      </c>
    </row>
    <row r="761" spans="1:22" x14ac:dyDescent="0.35">
      <c r="A761" s="3">
        <v>2016</v>
      </c>
      <c r="B761" s="13" t="s">
        <v>52</v>
      </c>
      <c r="C761" s="13" t="s">
        <v>131</v>
      </c>
      <c r="D761" s="13">
        <v>2000</v>
      </c>
      <c r="E761" s="17">
        <v>16</v>
      </c>
      <c r="F761" s="13">
        <v>84</v>
      </c>
      <c r="G761" s="13">
        <v>11</v>
      </c>
      <c r="H761" s="13">
        <v>95</v>
      </c>
      <c r="I761" s="13" t="b">
        <v>1</v>
      </c>
      <c r="J761" s="4">
        <v>0.115789473684211</v>
      </c>
      <c r="K761">
        <f t="shared" si="55"/>
        <v>9.7466886907632169E-4</v>
      </c>
      <c r="L761">
        <f t="shared" si="56"/>
        <v>3.1219687203370917E-2</v>
      </c>
      <c r="M761">
        <f t="shared" si="57"/>
        <v>3.6149111498640155E-3</v>
      </c>
      <c r="N761">
        <f t="shared" si="58"/>
        <v>3.1219687203370917E-2</v>
      </c>
      <c r="O761">
        <f t="shared" si="59"/>
        <v>0.49951499525393467</v>
      </c>
      <c r="Q761" s="7">
        <v>735</v>
      </c>
      <c r="R761" s="7">
        <v>6.7481836654388174E-3</v>
      </c>
      <c r="S761" s="7">
        <v>-2.0406479851594059E-3</v>
      </c>
      <c r="U761" s="7">
        <v>73.084577114427859</v>
      </c>
      <c r="V761" s="7">
        <v>6.6523986207795522E-3</v>
      </c>
    </row>
    <row r="762" spans="1:22" x14ac:dyDescent="0.35">
      <c r="A762" s="5">
        <v>2014</v>
      </c>
      <c r="B762" s="14" t="s">
        <v>42</v>
      </c>
      <c r="C762" s="14" t="s">
        <v>43</v>
      </c>
      <c r="D762" s="14">
        <v>1997</v>
      </c>
      <c r="E762" s="14">
        <v>17</v>
      </c>
      <c r="F762" s="14">
        <v>214</v>
      </c>
      <c r="G762" s="14">
        <v>28</v>
      </c>
      <c r="H762" s="14">
        <v>242</v>
      </c>
      <c r="I762" s="14" t="b">
        <v>1</v>
      </c>
      <c r="J762" s="6">
        <v>0.11570247933884301</v>
      </c>
      <c r="K762">
        <f t="shared" si="55"/>
        <v>2.4828406980681038E-3</v>
      </c>
      <c r="L762">
        <f t="shared" si="56"/>
        <v>4.9828111524199907E-2</v>
      </c>
      <c r="M762">
        <f t="shared" si="57"/>
        <v>5.7652360441223047E-3</v>
      </c>
      <c r="N762">
        <f t="shared" si="58"/>
        <v>4.9828111524199907E-2</v>
      </c>
      <c r="O762">
        <f t="shared" si="59"/>
        <v>0.84707789591139837</v>
      </c>
      <c r="Q762" s="7">
        <v>736</v>
      </c>
      <c r="R762" s="7">
        <v>5.5098688903031231E-3</v>
      </c>
      <c r="S762" s="7">
        <v>-1.6661821027597079E-3</v>
      </c>
      <c r="U762" s="7">
        <v>73.184079601990049</v>
      </c>
      <c r="V762" s="7">
        <v>6.6627931727457814E-3</v>
      </c>
    </row>
    <row r="763" spans="1:22" x14ac:dyDescent="0.35">
      <c r="A763" s="3">
        <v>2017</v>
      </c>
      <c r="B763" s="13" t="s">
        <v>26</v>
      </c>
      <c r="C763" s="13" t="s">
        <v>100</v>
      </c>
      <c r="D763" s="13">
        <v>1999</v>
      </c>
      <c r="E763" s="17">
        <v>18</v>
      </c>
      <c r="F763" s="13">
        <v>115</v>
      </c>
      <c r="G763" s="13">
        <v>15</v>
      </c>
      <c r="H763" s="13">
        <v>130</v>
      </c>
      <c r="I763" s="13" t="b">
        <v>1</v>
      </c>
      <c r="J763" s="4">
        <v>0.115384615384615</v>
      </c>
      <c r="K763">
        <f t="shared" si="55"/>
        <v>1.3337573997886508E-3</v>
      </c>
      <c r="L763">
        <f t="shared" si="56"/>
        <v>3.6520643474460456E-2</v>
      </c>
      <c r="M763">
        <f t="shared" si="57"/>
        <v>4.213920400899269E-3</v>
      </c>
      <c r="N763">
        <f t="shared" si="58"/>
        <v>3.6520643474460456E-2</v>
      </c>
      <c r="O763">
        <f t="shared" si="59"/>
        <v>0.65737158254028816</v>
      </c>
      <c r="Q763" s="7">
        <v>737</v>
      </c>
      <c r="R763" s="7">
        <v>3.8790702807867004E-3</v>
      </c>
      <c r="S763" s="7">
        <v>-1.1611732885576146E-3</v>
      </c>
      <c r="U763" s="7">
        <v>73.28358208955224</v>
      </c>
      <c r="V763" s="7">
        <v>6.6627931727457814E-3</v>
      </c>
    </row>
    <row r="764" spans="1:22" x14ac:dyDescent="0.35">
      <c r="A764" s="3">
        <v>2015</v>
      </c>
      <c r="B764" s="13" t="s">
        <v>30</v>
      </c>
      <c r="C764" s="13" t="s">
        <v>56</v>
      </c>
      <c r="D764" s="13">
        <v>1995</v>
      </c>
      <c r="E764" s="14">
        <v>20</v>
      </c>
      <c r="F764" s="13">
        <v>46</v>
      </c>
      <c r="G764" s="13">
        <v>6</v>
      </c>
      <c r="H764" s="13">
        <v>52</v>
      </c>
      <c r="I764" s="13" t="b">
        <v>1</v>
      </c>
      <c r="J764" s="4">
        <v>0.115384615384615</v>
      </c>
      <c r="K764">
        <f t="shared" si="55"/>
        <v>5.3350295991546031E-4</v>
      </c>
      <c r="L764">
        <f t="shared" si="56"/>
        <v>2.3097682998852079E-2</v>
      </c>
      <c r="M764">
        <f t="shared" si="57"/>
        <v>2.6651172690983081E-3</v>
      </c>
      <c r="N764">
        <f t="shared" si="58"/>
        <v>2.3097682998852079E-2</v>
      </c>
      <c r="O764">
        <f t="shared" si="59"/>
        <v>0.46195365997704158</v>
      </c>
      <c r="Q764" s="7">
        <v>738</v>
      </c>
      <c r="R764" s="7">
        <v>5.9598344415215353E-3</v>
      </c>
      <c r="S764" s="7">
        <v>-1.814096467368586E-3</v>
      </c>
      <c r="U764" s="7">
        <v>73.383084577114431</v>
      </c>
      <c r="V764" s="7">
        <v>6.6657982664140728E-3</v>
      </c>
    </row>
    <row r="765" spans="1:22" x14ac:dyDescent="0.35">
      <c r="A765" s="3">
        <v>2015</v>
      </c>
      <c r="B765" s="13" t="s">
        <v>269</v>
      </c>
      <c r="C765" s="13" t="s">
        <v>270</v>
      </c>
      <c r="D765" s="13">
        <v>1997</v>
      </c>
      <c r="E765" s="17">
        <v>18</v>
      </c>
      <c r="F765" s="13">
        <v>46</v>
      </c>
      <c r="G765" s="13">
        <v>6</v>
      </c>
      <c r="H765" s="13">
        <v>52</v>
      </c>
      <c r="I765" s="13" t="b">
        <v>1</v>
      </c>
      <c r="J765" s="4">
        <v>0.115384615384615</v>
      </c>
      <c r="K765">
        <f t="shared" si="55"/>
        <v>5.3350295991546031E-4</v>
      </c>
      <c r="L765">
        <f t="shared" si="56"/>
        <v>2.3097682998852079E-2</v>
      </c>
      <c r="M765">
        <f t="shared" si="57"/>
        <v>2.6651172690983081E-3</v>
      </c>
      <c r="N765">
        <f t="shared" si="58"/>
        <v>2.3097682998852079E-2</v>
      </c>
      <c r="O765">
        <f t="shared" si="59"/>
        <v>0.41575829397933739</v>
      </c>
      <c r="Q765" s="7">
        <v>739</v>
      </c>
      <c r="R765" s="7">
        <v>5.7775653743325365E-3</v>
      </c>
      <c r="S765" s="7">
        <v>-1.78918245062733E-3</v>
      </c>
      <c r="U765" s="7">
        <v>73.482587064676608</v>
      </c>
      <c r="V765" s="7">
        <v>6.672071960288779E-3</v>
      </c>
    </row>
    <row r="766" spans="1:22" x14ac:dyDescent="0.35">
      <c r="A766" s="3">
        <v>2016</v>
      </c>
      <c r="B766" s="13" t="s">
        <v>52</v>
      </c>
      <c r="C766" s="13" t="s">
        <v>150</v>
      </c>
      <c r="D766" s="13">
        <v>1999</v>
      </c>
      <c r="E766" s="14">
        <v>17</v>
      </c>
      <c r="F766" s="13">
        <v>46</v>
      </c>
      <c r="G766" s="13">
        <v>6</v>
      </c>
      <c r="H766" s="13">
        <v>52</v>
      </c>
      <c r="I766" s="13" t="b">
        <v>1</v>
      </c>
      <c r="J766" s="4">
        <v>0.115384615384615</v>
      </c>
      <c r="K766">
        <f t="shared" si="55"/>
        <v>5.3350295991546031E-4</v>
      </c>
      <c r="L766">
        <f t="shared" si="56"/>
        <v>2.3097682998852079E-2</v>
      </c>
      <c r="M766">
        <f t="shared" si="57"/>
        <v>2.6651172690983081E-3</v>
      </c>
      <c r="N766">
        <f t="shared" si="58"/>
        <v>2.3097682998852079E-2</v>
      </c>
      <c r="O766">
        <f t="shared" si="59"/>
        <v>0.39266061098048533</v>
      </c>
      <c r="Q766" s="7">
        <v>740</v>
      </c>
      <c r="R766" s="7">
        <v>5.5252722204632331E-3</v>
      </c>
      <c r="S766" s="7">
        <v>-1.7006609193387671E-3</v>
      </c>
      <c r="U766" s="7">
        <v>73.582089552238799</v>
      </c>
      <c r="V766" s="7">
        <v>6.6884877538692881E-3</v>
      </c>
    </row>
    <row r="767" spans="1:22" x14ac:dyDescent="0.35">
      <c r="A767" s="24">
        <v>2017</v>
      </c>
      <c r="B767" s="17" t="s">
        <v>30</v>
      </c>
      <c r="C767" s="17" t="s">
        <v>194</v>
      </c>
      <c r="D767" s="17">
        <v>1999</v>
      </c>
      <c r="E767" s="17">
        <v>18</v>
      </c>
      <c r="F767" s="17">
        <v>46</v>
      </c>
      <c r="G767" s="17">
        <v>6</v>
      </c>
      <c r="H767" s="17">
        <v>52</v>
      </c>
      <c r="I767" s="17" t="b">
        <v>1</v>
      </c>
      <c r="J767" s="25">
        <v>0.115384615384615</v>
      </c>
      <c r="K767">
        <f t="shared" si="55"/>
        <v>5.3350295991546031E-4</v>
      </c>
      <c r="L767">
        <f t="shared" si="56"/>
        <v>2.3097682998852079E-2</v>
      </c>
      <c r="M767">
        <f t="shared" si="57"/>
        <v>2.6651172690983081E-3</v>
      </c>
      <c r="N767">
        <f t="shared" si="58"/>
        <v>2.3097682998852079E-2</v>
      </c>
      <c r="O767">
        <f t="shared" si="59"/>
        <v>0.41575829397933739</v>
      </c>
      <c r="Q767" s="7">
        <v>741</v>
      </c>
      <c r="R767" s="7">
        <v>4.2506723026006412E-3</v>
      </c>
      <c r="S767" s="7">
        <v>-1.3316408199743036E-3</v>
      </c>
      <c r="U767" s="7">
        <v>73.681592039800989</v>
      </c>
      <c r="V767" s="7">
        <v>6.6930697769678072E-3</v>
      </c>
    </row>
    <row r="768" spans="1:22" x14ac:dyDescent="0.35">
      <c r="A768" s="3">
        <v>2015</v>
      </c>
      <c r="B768" s="13" t="s">
        <v>67</v>
      </c>
      <c r="C768" s="13" t="s">
        <v>68</v>
      </c>
      <c r="D768" s="13">
        <v>1999</v>
      </c>
      <c r="E768" s="14">
        <v>16</v>
      </c>
      <c r="F768" s="13">
        <v>77</v>
      </c>
      <c r="G768" s="13">
        <v>10</v>
      </c>
      <c r="H768" s="13">
        <v>87</v>
      </c>
      <c r="I768" s="13" t="b">
        <v>1</v>
      </c>
      <c r="J768" s="4">
        <v>0.114942528735632</v>
      </c>
      <c r="K768">
        <f t="shared" si="55"/>
        <v>8.9259149062778935E-4</v>
      </c>
      <c r="L768">
        <f t="shared" si="56"/>
        <v>2.9876269690638911E-2</v>
      </c>
      <c r="M768">
        <f t="shared" si="57"/>
        <v>3.4340539874297546E-3</v>
      </c>
      <c r="N768">
        <f t="shared" si="58"/>
        <v>2.9876269690638911E-2</v>
      </c>
      <c r="O768">
        <f t="shared" si="59"/>
        <v>0.47802031505022258</v>
      </c>
      <c r="Q768" s="7">
        <v>742</v>
      </c>
      <c r="R768" s="7">
        <v>4.2322105998065362E-3</v>
      </c>
      <c r="S768" s="7">
        <v>-1.3131791171801985E-3</v>
      </c>
      <c r="U768" s="7">
        <v>73.78109452736318</v>
      </c>
      <c r="V768" s="7">
        <v>6.6973330389014001E-3</v>
      </c>
    </row>
    <row r="769" spans="1:22" x14ac:dyDescent="0.35">
      <c r="A769" s="3">
        <v>2013</v>
      </c>
      <c r="B769" s="13" t="s">
        <v>24</v>
      </c>
      <c r="C769" s="13" t="s">
        <v>121</v>
      </c>
      <c r="D769" s="13">
        <v>1992</v>
      </c>
      <c r="E769" s="17">
        <v>21</v>
      </c>
      <c r="F769" s="13">
        <v>54</v>
      </c>
      <c r="G769" s="13">
        <v>7</v>
      </c>
      <c r="H769" s="13">
        <v>61</v>
      </c>
      <c r="I769" s="13" t="b">
        <v>1</v>
      </c>
      <c r="J769" s="4">
        <v>0.114754098360656</v>
      </c>
      <c r="K769">
        <f t="shared" si="55"/>
        <v>6.2584001067005925E-4</v>
      </c>
      <c r="L769">
        <f t="shared" si="56"/>
        <v>2.5016794572248046E-2</v>
      </c>
      <c r="M769">
        <f t="shared" si="57"/>
        <v>2.8707797050120773E-3</v>
      </c>
      <c r="N769">
        <f t="shared" si="58"/>
        <v>2.5016794572248046E-2</v>
      </c>
      <c r="O769">
        <f t="shared" si="59"/>
        <v>0.52535268601720897</v>
      </c>
      <c r="Q769" s="7">
        <v>743</v>
      </c>
      <c r="R769" s="7">
        <v>7.8525023787813421E-3</v>
      </c>
      <c r="S769" s="7">
        <v>-2.4702643209427166E-3</v>
      </c>
      <c r="U769" s="7">
        <v>73.880597014925371</v>
      </c>
      <c r="V769" s="7">
        <v>6.7022926968410669E-3</v>
      </c>
    </row>
    <row r="770" spans="1:22" x14ac:dyDescent="0.35">
      <c r="A770" s="3">
        <v>2016</v>
      </c>
      <c r="B770" s="13" t="s">
        <v>26</v>
      </c>
      <c r="C770" s="13" t="s">
        <v>201</v>
      </c>
      <c r="D770" s="13">
        <v>1999</v>
      </c>
      <c r="E770" s="14">
        <v>17</v>
      </c>
      <c r="F770" s="13">
        <v>54</v>
      </c>
      <c r="G770" s="13">
        <v>7</v>
      </c>
      <c r="H770" s="13">
        <v>61</v>
      </c>
      <c r="I770" s="13" t="b">
        <v>1</v>
      </c>
      <c r="J770" s="4">
        <v>0.114754098360656</v>
      </c>
      <c r="K770">
        <f t="shared" si="55"/>
        <v>6.2584001067005925E-4</v>
      </c>
      <c r="L770">
        <f t="shared" si="56"/>
        <v>2.5016794572248046E-2</v>
      </c>
      <c r="M770">
        <f t="shared" si="57"/>
        <v>2.8707797050120773E-3</v>
      </c>
      <c r="N770">
        <f t="shared" si="58"/>
        <v>2.5016794572248046E-2</v>
      </c>
      <c r="O770">
        <f t="shared" si="59"/>
        <v>0.42528550772821677</v>
      </c>
      <c r="Q770" s="7">
        <v>744</v>
      </c>
      <c r="R770" s="7">
        <v>5.6011061829782426E-3</v>
      </c>
      <c r="S770" s="7">
        <v>-1.795289154320237E-3</v>
      </c>
      <c r="U770" s="7">
        <v>73.980099502487562</v>
      </c>
      <c r="V770" s="7">
        <v>6.7251806976400402E-3</v>
      </c>
    </row>
    <row r="771" spans="1:22" x14ac:dyDescent="0.35">
      <c r="A771" s="24">
        <v>2015</v>
      </c>
      <c r="B771" s="17" t="s">
        <v>67</v>
      </c>
      <c r="C771" s="17" t="s">
        <v>145</v>
      </c>
      <c r="D771" s="17">
        <v>1995</v>
      </c>
      <c r="E771" s="17">
        <v>20</v>
      </c>
      <c r="F771" s="17">
        <v>62</v>
      </c>
      <c r="G771" s="17">
        <v>8</v>
      </c>
      <c r="H771" s="17">
        <v>70</v>
      </c>
      <c r="I771" s="17" t="b">
        <v>1</v>
      </c>
      <c r="J771" s="25">
        <v>0.114285714285714</v>
      </c>
      <c r="K771">
        <f t="shared" si="55"/>
        <v>7.1817706142465808E-4</v>
      </c>
      <c r="L771">
        <f t="shared" si="56"/>
        <v>2.6798825747122914E-2</v>
      </c>
      <c r="M771">
        <f t="shared" si="57"/>
        <v>3.0627229425283253E-3</v>
      </c>
      <c r="N771">
        <f t="shared" si="58"/>
        <v>2.6798825747122914E-2</v>
      </c>
      <c r="O771">
        <f t="shared" si="59"/>
        <v>0.53597651494245824</v>
      </c>
      <c r="Q771" s="7">
        <v>745</v>
      </c>
      <c r="R771" s="7">
        <v>5.5404205559051681E-3</v>
      </c>
      <c r="S771" s="7">
        <v>-1.7346035272471625E-3</v>
      </c>
      <c r="U771" s="7">
        <v>74.079601990049753</v>
      </c>
      <c r="V771" s="7">
        <v>6.7251806976400402E-3</v>
      </c>
    </row>
    <row r="772" spans="1:22" x14ac:dyDescent="0.35">
      <c r="A772" s="3">
        <v>2016</v>
      </c>
      <c r="B772" s="13" t="s">
        <v>104</v>
      </c>
      <c r="C772" s="13" t="s">
        <v>221</v>
      </c>
      <c r="D772" s="13">
        <v>1999</v>
      </c>
      <c r="E772" s="14">
        <v>17</v>
      </c>
      <c r="F772" s="13">
        <v>62</v>
      </c>
      <c r="G772" s="13">
        <v>8</v>
      </c>
      <c r="H772" s="13">
        <v>70</v>
      </c>
      <c r="I772" s="13" t="b">
        <v>1</v>
      </c>
      <c r="J772" s="4">
        <v>0.114285714285714</v>
      </c>
      <c r="K772">
        <f t="shared" ref="K772:K835" si="60">H772/$H$1</f>
        <v>7.1817706142465808E-4</v>
      </c>
      <c r="L772">
        <f t="shared" ref="L772:L835" si="61">SQRT(K772)</f>
        <v>2.6798825747122914E-2</v>
      </c>
      <c r="M772">
        <f t="shared" ref="M772:M835" si="62">J772*L772</f>
        <v>3.0627229425283253E-3</v>
      </c>
      <c r="N772">
        <f t="shared" ref="N772:N835" si="63">L772</f>
        <v>2.6798825747122914E-2</v>
      </c>
      <c r="O772">
        <f t="shared" ref="O772:O835" si="64">E772*L772</f>
        <v>0.45558003770108951</v>
      </c>
      <c r="Q772" s="7">
        <v>746</v>
      </c>
      <c r="R772" s="7">
        <v>4.5534642050082327E-3</v>
      </c>
      <c r="S772" s="7">
        <v>-1.4460276134724533E-3</v>
      </c>
      <c r="U772" s="7">
        <v>74.179104477611943</v>
      </c>
      <c r="V772" s="7">
        <v>6.7293440146982911E-3</v>
      </c>
    </row>
    <row r="773" spans="1:22" x14ac:dyDescent="0.35">
      <c r="A773" s="3">
        <v>2017</v>
      </c>
      <c r="B773" s="13" t="s">
        <v>24</v>
      </c>
      <c r="C773" s="13" t="s">
        <v>71</v>
      </c>
      <c r="D773" s="13">
        <v>2001</v>
      </c>
      <c r="E773" s="17">
        <v>16</v>
      </c>
      <c r="F773" s="13">
        <v>62</v>
      </c>
      <c r="G773" s="13">
        <v>8</v>
      </c>
      <c r="H773" s="13">
        <v>70</v>
      </c>
      <c r="I773" s="13" t="b">
        <v>1</v>
      </c>
      <c r="J773" s="4">
        <v>0.114285714285714</v>
      </c>
      <c r="K773">
        <f t="shared" si="60"/>
        <v>7.1817706142465808E-4</v>
      </c>
      <c r="L773">
        <f t="shared" si="61"/>
        <v>2.6798825747122914E-2</v>
      </c>
      <c r="M773">
        <f t="shared" si="62"/>
        <v>3.0627229425283253E-3</v>
      </c>
      <c r="N773">
        <f t="shared" si="63"/>
        <v>2.6798825747122914E-2</v>
      </c>
      <c r="O773">
        <f t="shared" si="64"/>
        <v>0.42878121195396662</v>
      </c>
      <c r="Q773" s="7">
        <v>747</v>
      </c>
      <c r="R773" s="7">
        <v>3.9519979204450289E-3</v>
      </c>
      <c r="S773" s="7">
        <v>-1.2608788915257161E-3</v>
      </c>
      <c r="U773" s="7">
        <v>74.27860696517412</v>
      </c>
      <c r="V773" s="7">
        <v>6.7293440146982911E-3</v>
      </c>
    </row>
    <row r="774" spans="1:22" x14ac:dyDescent="0.35">
      <c r="A774" s="5">
        <v>2013</v>
      </c>
      <c r="B774" s="14" t="s">
        <v>26</v>
      </c>
      <c r="C774" s="14" t="s">
        <v>27</v>
      </c>
      <c r="D774" s="14">
        <v>1992</v>
      </c>
      <c r="E774" s="14">
        <v>21</v>
      </c>
      <c r="F774" s="14">
        <v>101</v>
      </c>
      <c r="G774" s="14">
        <v>13</v>
      </c>
      <c r="H774" s="14">
        <v>114</v>
      </c>
      <c r="I774" s="14" t="b">
        <v>1</v>
      </c>
      <c r="J774" s="6">
        <v>0.114035087719298</v>
      </c>
      <c r="K774">
        <f t="shared" si="60"/>
        <v>1.1696026428915859E-3</v>
      </c>
      <c r="L774">
        <f t="shared" si="61"/>
        <v>3.4199453839083245E-2</v>
      </c>
      <c r="M774">
        <f t="shared" si="62"/>
        <v>3.8999377184919409E-3</v>
      </c>
      <c r="N774">
        <f t="shared" si="63"/>
        <v>3.4199453839083245E-2</v>
      </c>
      <c r="O774">
        <f t="shared" si="64"/>
        <v>0.71818853062074817</v>
      </c>
      <c r="Q774" s="7">
        <v>748</v>
      </c>
      <c r="R774" s="7">
        <v>3.934833433075457E-3</v>
      </c>
      <c r="S774" s="7">
        <v>-1.2437144041561442E-3</v>
      </c>
      <c r="U774" s="7">
        <v>74.378109452736311</v>
      </c>
      <c r="V774" s="7">
        <v>6.742272641438867E-3</v>
      </c>
    </row>
    <row r="775" spans="1:22" x14ac:dyDescent="0.35">
      <c r="A775" s="24">
        <v>2013</v>
      </c>
      <c r="B775" s="17" t="s">
        <v>26</v>
      </c>
      <c r="C775" s="17" t="s">
        <v>88</v>
      </c>
      <c r="D775" s="17">
        <v>1995</v>
      </c>
      <c r="E775" s="17">
        <v>18</v>
      </c>
      <c r="F775" s="17">
        <v>109</v>
      </c>
      <c r="G775" s="17">
        <v>14</v>
      </c>
      <c r="H775" s="17">
        <v>123</v>
      </c>
      <c r="I775" s="17" t="b">
        <v>1</v>
      </c>
      <c r="J775" s="25">
        <v>0.113821138211382</v>
      </c>
      <c r="K775">
        <f t="shared" si="60"/>
        <v>1.2619396936461849E-3</v>
      </c>
      <c r="L775">
        <f t="shared" si="61"/>
        <v>3.5523790530378158E-2</v>
      </c>
      <c r="M775">
        <f t="shared" si="62"/>
        <v>4.0433582717503552E-3</v>
      </c>
      <c r="N775">
        <f t="shared" si="63"/>
        <v>3.5523790530378158E-2</v>
      </c>
      <c r="O775">
        <f t="shared" si="64"/>
        <v>0.63942822954680678</v>
      </c>
      <c r="Q775" s="7">
        <v>749</v>
      </c>
      <c r="R775" s="7">
        <v>6.6202896955714872E-3</v>
      </c>
      <c r="S775" s="7">
        <v>-2.0982781684519844E-3</v>
      </c>
      <c r="U775" s="7">
        <v>74.477611940298502</v>
      </c>
      <c r="V775" s="7">
        <v>6.743683775224339E-3</v>
      </c>
    </row>
    <row r="776" spans="1:22" x14ac:dyDescent="0.35">
      <c r="A776" s="3">
        <v>2016</v>
      </c>
      <c r="B776" s="13" t="s">
        <v>26</v>
      </c>
      <c r="C776" s="13" t="s">
        <v>27</v>
      </c>
      <c r="D776" s="13">
        <v>1998</v>
      </c>
      <c r="E776" s="14">
        <v>18</v>
      </c>
      <c r="F776" s="13">
        <v>226</v>
      </c>
      <c r="G776" s="13">
        <v>29</v>
      </c>
      <c r="H776" s="13">
        <v>255</v>
      </c>
      <c r="I776" s="13" t="b">
        <v>1</v>
      </c>
      <c r="J776" s="4">
        <v>0.113725490196078</v>
      </c>
      <c r="K776">
        <f t="shared" si="60"/>
        <v>2.6162164380469687E-3</v>
      </c>
      <c r="L776">
        <f t="shared" si="61"/>
        <v>5.1148963215758035E-2</v>
      </c>
      <c r="M776">
        <f t="shared" si="62"/>
        <v>5.8169409147332445E-3</v>
      </c>
      <c r="N776">
        <f t="shared" si="63"/>
        <v>5.1148963215758035E-2</v>
      </c>
      <c r="O776">
        <f t="shared" si="64"/>
        <v>0.92068133788364459</v>
      </c>
      <c r="Q776" s="7">
        <v>750</v>
      </c>
      <c r="R776" s="7">
        <v>8.6580249567573993E-3</v>
      </c>
      <c r="S776" s="7">
        <v>-2.7595613755731887E-3</v>
      </c>
      <c r="U776" s="7">
        <v>74.577114427860693</v>
      </c>
      <c r="V776" s="7">
        <v>6.7526693671849415E-3</v>
      </c>
    </row>
    <row r="777" spans="1:22" x14ac:dyDescent="0.35">
      <c r="A777" s="3">
        <v>2013</v>
      </c>
      <c r="B777" s="13" t="s">
        <v>67</v>
      </c>
      <c r="C777" s="13" t="s">
        <v>145</v>
      </c>
      <c r="D777" s="13">
        <v>1992</v>
      </c>
      <c r="E777" s="17">
        <v>21</v>
      </c>
      <c r="F777" s="13">
        <v>78</v>
      </c>
      <c r="G777" s="13">
        <v>10</v>
      </c>
      <c r="H777" s="13">
        <v>88</v>
      </c>
      <c r="I777" s="13" t="b">
        <v>1</v>
      </c>
      <c r="J777" s="4">
        <v>0.11363636363636399</v>
      </c>
      <c r="K777">
        <f t="shared" si="60"/>
        <v>9.0285116293385584E-4</v>
      </c>
      <c r="L777">
        <f t="shared" si="61"/>
        <v>3.0047481806864545E-2</v>
      </c>
      <c r="M777">
        <f t="shared" si="62"/>
        <v>3.4144865689618906E-3</v>
      </c>
      <c r="N777">
        <f t="shared" si="63"/>
        <v>3.0047481806864545E-2</v>
      </c>
      <c r="O777">
        <f t="shared" si="64"/>
        <v>0.63099711794415547</v>
      </c>
      <c r="Q777" s="7">
        <v>751</v>
      </c>
      <c r="R777" s="7">
        <v>6.4210038394782454E-3</v>
      </c>
      <c r="S777" s="7">
        <v>-2.0424928517416476E-3</v>
      </c>
      <c r="U777" s="7">
        <v>74.676616915422883</v>
      </c>
      <c r="V777" s="7">
        <v>6.7539678326074392E-3</v>
      </c>
    </row>
    <row r="778" spans="1:22" x14ac:dyDescent="0.35">
      <c r="A778" s="3">
        <v>2016</v>
      </c>
      <c r="B778" s="13" t="s">
        <v>33</v>
      </c>
      <c r="C778" s="13" t="s">
        <v>34</v>
      </c>
      <c r="D778" s="13">
        <v>1999</v>
      </c>
      <c r="E778" s="14">
        <v>17</v>
      </c>
      <c r="F778" s="13">
        <v>47</v>
      </c>
      <c r="G778" s="13">
        <v>6</v>
      </c>
      <c r="H778" s="13">
        <v>53</v>
      </c>
      <c r="I778" s="13" t="b">
        <v>1</v>
      </c>
      <c r="J778" s="4">
        <v>0.113207547169811</v>
      </c>
      <c r="K778">
        <f t="shared" si="60"/>
        <v>5.437626322215268E-4</v>
      </c>
      <c r="L778">
        <f t="shared" si="61"/>
        <v>2.3318718494409738E-2</v>
      </c>
      <c r="M778">
        <f t="shared" si="62"/>
        <v>2.6398549238954346E-3</v>
      </c>
      <c r="N778">
        <f t="shared" si="63"/>
        <v>2.3318718494409738E-2</v>
      </c>
      <c r="O778">
        <f t="shared" si="64"/>
        <v>0.39641821440496555</v>
      </c>
      <c r="Q778" s="7">
        <v>752</v>
      </c>
      <c r="R778" s="7">
        <v>6.0225943993659822E-3</v>
      </c>
      <c r="S778" s="7">
        <v>-1.9290061486285622E-3</v>
      </c>
      <c r="U778" s="7">
        <v>74.776119402985074</v>
      </c>
      <c r="V778" s="7">
        <v>6.7620415706782346E-3</v>
      </c>
    </row>
    <row r="779" spans="1:22" x14ac:dyDescent="0.35">
      <c r="A779" s="24">
        <v>2017</v>
      </c>
      <c r="B779" s="17" t="s">
        <v>104</v>
      </c>
      <c r="C779" s="17" t="s">
        <v>140</v>
      </c>
      <c r="D779" s="17">
        <v>1997</v>
      </c>
      <c r="E779" s="17">
        <v>20</v>
      </c>
      <c r="F779" s="17">
        <v>47</v>
      </c>
      <c r="G779" s="17">
        <v>6</v>
      </c>
      <c r="H779" s="17">
        <v>53</v>
      </c>
      <c r="I779" s="17" t="b">
        <v>1</v>
      </c>
      <c r="J779" s="25">
        <v>0.113207547169811</v>
      </c>
      <c r="K779">
        <f t="shared" si="60"/>
        <v>5.437626322215268E-4</v>
      </c>
      <c r="L779">
        <f t="shared" si="61"/>
        <v>2.3318718494409738E-2</v>
      </c>
      <c r="M779">
        <f t="shared" si="62"/>
        <v>2.6398549238954346E-3</v>
      </c>
      <c r="N779">
        <f t="shared" si="63"/>
        <v>2.3318718494409738E-2</v>
      </c>
      <c r="O779">
        <f t="shared" si="64"/>
        <v>0.46637436988819475</v>
      </c>
      <c r="Q779" s="7">
        <v>753</v>
      </c>
      <c r="R779" s="7">
        <v>5.109642204887143E-3</v>
      </c>
      <c r="S779" s="7">
        <v>-1.6556804913352898E-3</v>
      </c>
      <c r="U779" s="7">
        <v>74.875621890547265</v>
      </c>
      <c r="V779" s="7">
        <v>6.7620415706782346E-3</v>
      </c>
    </row>
    <row r="780" spans="1:22" x14ac:dyDescent="0.35">
      <c r="A780" s="5">
        <v>2016</v>
      </c>
      <c r="B780" s="14" t="s">
        <v>252</v>
      </c>
      <c r="C780" s="14" t="s">
        <v>253</v>
      </c>
      <c r="D780" s="14">
        <v>2000</v>
      </c>
      <c r="E780" s="14">
        <v>16</v>
      </c>
      <c r="F780" s="14">
        <v>55</v>
      </c>
      <c r="G780" s="14">
        <v>7</v>
      </c>
      <c r="H780" s="14">
        <v>62</v>
      </c>
      <c r="I780" s="14" t="b">
        <v>1</v>
      </c>
      <c r="J780" s="6">
        <v>0.112903225806452</v>
      </c>
      <c r="K780">
        <f t="shared" si="60"/>
        <v>6.3609968297612574E-4</v>
      </c>
      <c r="L780">
        <f t="shared" si="61"/>
        <v>2.5221016691960016E-2</v>
      </c>
      <c r="M780">
        <f t="shared" si="62"/>
        <v>2.8475341426406568E-3</v>
      </c>
      <c r="N780">
        <f t="shared" si="63"/>
        <v>2.5221016691960016E-2</v>
      </c>
      <c r="O780">
        <f t="shared" si="64"/>
        <v>0.40353626707136026</v>
      </c>
      <c r="Q780" s="7">
        <v>754</v>
      </c>
      <c r="R780" s="7">
        <v>5.109642204887143E-3</v>
      </c>
      <c r="S780" s="7">
        <v>-1.6556804913352898E-3</v>
      </c>
      <c r="U780" s="7">
        <v>74.975124378109456</v>
      </c>
      <c r="V780" s="7">
        <v>6.7620415706782346E-3</v>
      </c>
    </row>
    <row r="781" spans="1:22" x14ac:dyDescent="0.35">
      <c r="A781" s="24">
        <v>2015</v>
      </c>
      <c r="B781" s="17" t="s">
        <v>52</v>
      </c>
      <c r="C781" s="17" t="s">
        <v>61</v>
      </c>
      <c r="D781" s="17">
        <v>1995</v>
      </c>
      <c r="E781" s="17">
        <v>20</v>
      </c>
      <c r="F781" s="17">
        <v>71</v>
      </c>
      <c r="G781" s="17">
        <v>9</v>
      </c>
      <c r="H781" s="17">
        <v>80</v>
      </c>
      <c r="I781" s="17" t="b">
        <v>1</v>
      </c>
      <c r="J781" s="25">
        <v>0.1125</v>
      </c>
      <c r="K781">
        <f t="shared" si="60"/>
        <v>8.207737844853235E-4</v>
      </c>
      <c r="L781">
        <f t="shared" si="61"/>
        <v>2.8649149803882897E-2</v>
      </c>
      <c r="M781">
        <f t="shared" si="62"/>
        <v>3.2230293529368261E-3</v>
      </c>
      <c r="N781">
        <f t="shared" si="63"/>
        <v>2.8649149803882897E-2</v>
      </c>
      <c r="O781">
        <f t="shared" si="64"/>
        <v>0.5729829960776579</v>
      </c>
      <c r="Q781" s="7">
        <v>755</v>
      </c>
      <c r="R781" s="7">
        <v>6.8746931709875404E-3</v>
      </c>
      <c r="S781" s="7">
        <v>-2.2437078879844856E-3</v>
      </c>
      <c r="U781" s="7">
        <v>75.074626865671632</v>
      </c>
      <c r="V781" s="7">
        <v>6.7668378760998684E-3</v>
      </c>
    </row>
    <row r="782" spans="1:22" x14ac:dyDescent="0.35">
      <c r="A782" s="3">
        <v>2015</v>
      </c>
      <c r="B782" s="13" t="s">
        <v>67</v>
      </c>
      <c r="C782" s="13" t="s">
        <v>68</v>
      </c>
      <c r="D782" s="13">
        <v>1997</v>
      </c>
      <c r="E782" s="14">
        <v>18</v>
      </c>
      <c r="F782" s="13">
        <v>104</v>
      </c>
      <c r="G782" s="13">
        <v>13</v>
      </c>
      <c r="H782" s="13">
        <v>117</v>
      </c>
      <c r="I782" s="13" t="b">
        <v>1</v>
      </c>
      <c r="J782" s="4">
        <v>0.11111111111111099</v>
      </c>
      <c r="K782">
        <f t="shared" si="60"/>
        <v>1.2003816598097857E-3</v>
      </c>
      <c r="L782">
        <f t="shared" si="61"/>
        <v>3.4646524498278118E-2</v>
      </c>
      <c r="M782">
        <f t="shared" si="62"/>
        <v>3.8496138331420089E-3</v>
      </c>
      <c r="N782">
        <f t="shared" si="63"/>
        <v>3.4646524498278118E-2</v>
      </c>
      <c r="O782">
        <f t="shared" si="64"/>
        <v>0.62363744096900608</v>
      </c>
      <c r="Q782" s="7">
        <v>756</v>
      </c>
      <c r="R782" s="7">
        <v>4.5668583180434709E-3</v>
      </c>
      <c r="S782" s="7">
        <v>-1.4820215652907188E-3</v>
      </c>
      <c r="U782" s="7">
        <v>75.174129353233823</v>
      </c>
      <c r="V782" s="7">
        <v>6.7881166940328645E-3</v>
      </c>
    </row>
    <row r="783" spans="1:22" x14ac:dyDescent="0.35">
      <c r="A783" s="24">
        <v>2013</v>
      </c>
      <c r="B783" s="17" t="s">
        <v>30</v>
      </c>
      <c r="C783" s="17" t="s">
        <v>280</v>
      </c>
      <c r="D783" s="17">
        <v>1994</v>
      </c>
      <c r="E783" s="17">
        <v>19</v>
      </c>
      <c r="F783" s="17">
        <v>48</v>
      </c>
      <c r="G783" s="17">
        <v>6</v>
      </c>
      <c r="H783" s="17">
        <v>54</v>
      </c>
      <c r="I783" s="17" t="b">
        <v>1</v>
      </c>
      <c r="J783" s="25">
        <v>0.11111111111111099</v>
      </c>
      <c r="K783">
        <f t="shared" si="60"/>
        <v>5.540223045275934E-4</v>
      </c>
      <c r="L783">
        <f t="shared" si="61"/>
        <v>2.3537678401397054E-2</v>
      </c>
      <c r="M783">
        <f t="shared" si="62"/>
        <v>2.6152976001552254E-3</v>
      </c>
      <c r="N783">
        <f t="shared" si="63"/>
        <v>2.3537678401397054E-2</v>
      </c>
      <c r="O783">
        <f t="shared" si="64"/>
        <v>0.44721588962654402</v>
      </c>
      <c r="Q783" s="7">
        <v>757</v>
      </c>
      <c r="R783" s="7">
        <v>4.5668583180434709E-3</v>
      </c>
      <c r="S783" s="7">
        <v>-1.4820215652907188E-3</v>
      </c>
      <c r="U783" s="7">
        <v>75.273631840796014</v>
      </c>
      <c r="V783" s="7">
        <v>6.7881166940328645E-3</v>
      </c>
    </row>
    <row r="784" spans="1:22" x14ac:dyDescent="0.35">
      <c r="A784" s="5">
        <v>2014</v>
      </c>
      <c r="B784" s="14" t="s">
        <v>252</v>
      </c>
      <c r="C784" s="14" t="s">
        <v>253</v>
      </c>
      <c r="D784" s="14">
        <v>1997</v>
      </c>
      <c r="E784" s="14">
        <v>17</v>
      </c>
      <c r="F784" s="14">
        <v>48</v>
      </c>
      <c r="G784" s="14">
        <v>6</v>
      </c>
      <c r="H784" s="14">
        <v>54</v>
      </c>
      <c r="I784" s="14" t="b">
        <v>1</v>
      </c>
      <c r="J784" s="6">
        <v>0.11111111111111099</v>
      </c>
      <c r="K784">
        <f t="shared" si="60"/>
        <v>5.540223045275934E-4</v>
      </c>
      <c r="L784">
        <f t="shared" si="61"/>
        <v>2.3537678401397054E-2</v>
      </c>
      <c r="M784">
        <f t="shared" si="62"/>
        <v>2.6152976001552254E-3</v>
      </c>
      <c r="N784">
        <f t="shared" si="63"/>
        <v>2.3537678401397054E-2</v>
      </c>
      <c r="O784">
        <f t="shared" si="64"/>
        <v>0.40014053282374989</v>
      </c>
      <c r="Q784" s="7">
        <v>758</v>
      </c>
      <c r="R784" s="7">
        <v>4.5768408405741862E-3</v>
      </c>
      <c r="S784" s="7">
        <v>-1.4920040878214341E-3</v>
      </c>
      <c r="U784" s="7">
        <v>75.373134328358205</v>
      </c>
      <c r="V784" s="7">
        <v>6.7904997436741433E-3</v>
      </c>
    </row>
    <row r="785" spans="1:22" x14ac:dyDescent="0.35">
      <c r="A785" s="24">
        <v>2016</v>
      </c>
      <c r="B785" s="17" t="s">
        <v>26</v>
      </c>
      <c r="C785" s="17" t="s">
        <v>27</v>
      </c>
      <c r="D785" s="17">
        <v>1999</v>
      </c>
      <c r="E785" s="17">
        <v>17</v>
      </c>
      <c r="F785" s="17">
        <v>250</v>
      </c>
      <c r="G785" s="17">
        <v>31</v>
      </c>
      <c r="H785" s="17">
        <v>281</v>
      </c>
      <c r="I785" s="17" t="b">
        <v>1</v>
      </c>
      <c r="J785" s="25">
        <v>0.110320284697509</v>
      </c>
      <c r="K785">
        <f t="shared" si="60"/>
        <v>2.8829679180046989E-3</v>
      </c>
      <c r="L785">
        <f t="shared" si="61"/>
        <v>5.3693276283019821E-2</v>
      </c>
      <c r="M785">
        <f t="shared" si="62"/>
        <v>5.9234575258847542E-3</v>
      </c>
      <c r="N785">
        <f t="shared" si="63"/>
        <v>5.3693276283019821E-2</v>
      </c>
      <c r="O785">
        <f t="shared" si="64"/>
        <v>0.91278569681133692</v>
      </c>
      <c r="Q785" s="7">
        <v>759</v>
      </c>
      <c r="R785" s="7">
        <v>5.3469293863148189E-3</v>
      </c>
      <c r="S785" s="7">
        <v>-1.7320182364508035E-3</v>
      </c>
      <c r="U785" s="7">
        <v>75.472636815920396</v>
      </c>
      <c r="V785" s="7">
        <v>6.7947424805727139E-3</v>
      </c>
    </row>
    <row r="786" spans="1:22" x14ac:dyDescent="0.35">
      <c r="A786" s="3">
        <v>2017</v>
      </c>
      <c r="B786" s="13" t="s">
        <v>52</v>
      </c>
      <c r="C786" s="13" t="s">
        <v>61</v>
      </c>
      <c r="D786" s="13">
        <v>1998</v>
      </c>
      <c r="E786" s="14">
        <v>19</v>
      </c>
      <c r="F786" s="13">
        <v>162</v>
      </c>
      <c r="G786" s="13">
        <v>20</v>
      </c>
      <c r="H786" s="13">
        <v>182</v>
      </c>
      <c r="I786" s="13" t="b">
        <v>1</v>
      </c>
      <c r="J786" s="4">
        <v>0.10989010989011</v>
      </c>
      <c r="K786">
        <f t="shared" si="60"/>
        <v>1.867260359704111E-3</v>
      </c>
      <c r="L786">
        <f t="shared" si="61"/>
        <v>4.3211808105008881E-2</v>
      </c>
      <c r="M786">
        <f t="shared" si="62"/>
        <v>4.7485503412097721E-3</v>
      </c>
      <c r="N786">
        <f t="shared" si="63"/>
        <v>4.3211808105008881E-2</v>
      </c>
      <c r="O786">
        <f t="shared" si="64"/>
        <v>0.82102435399516871</v>
      </c>
      <c r="Q786" s="7">
        <v>760</v>
      </c>
      <c r="R786" s="7">
        <v>8.5526495302257199E-3</v>
      </c>
      <c r="S786" s="7">
        <v>-2.7874134861034152E-3</v>
      </c>
      <c r="U786" s="7">
        <v>75.572139303482587</v>
      </c>
      <c r="V786" s="7">
        <v>6.7947424805727148E-3</v>
      </c>
    </row>
    <row r="787" spans="1:22" x14ac:dyDescent="0.35">
      <c r="A787" s="24">
        <v>2017</v>
      </c>
      <c r="B787" s="17" t="s">
        <v>30</v>
      </c>
      <c r="C787" s="17" t="s">
        <v>75</v>
      </c>
      <c r="D787" s="17">
        <v>1999</v>
      </c>
      <c r="E787" s="17">
        <v>18</v>
      </c>
      <c r="F787" s="17">
        <v>81</v>
      </c>
      <c r="G787" s="17">
        <v>10</v>
      </c>
      <c r="H787" s="17">
        <v>91</v>
      </c>
      <c r="I787" s="17" t="b">
        <v>1</v>
      </c>
      <c r="J787" s="25">
        <v>0.10989010989011</v>
      </c>
      <c r="K787">
        <f t="shared" si="60"/>
        <v>9.3363017985205552E-4</v>
      </c>
      <c r="L787">
        <f t="shared" si="61"/>
        <v>3.0555362538383594E-2</v>
      </c>
      <c r="M787">
        <f t="shared" si="62"/>
        <v>3.3577321470751233E-3</v>
      </c>
      <c r="N787">
        <f t="shared" si="63"/>
        <v>3.0555362538383594E-2</v>
      </c>
      <c r="O787">
        <f t="shared" si="64"/>
        <v>0.54999652569090474</v>
      </c>
      <c r="Q787" s="7">
        <v>761</v>
      </c>
      <c r="R787" s="7">
        <v>6.2822171042418795E-3</v>
      </c>
      <c r="S787" s="7">
        <v>-2.0682967033426106E-3</v>
      </c>
      <c r="U787" s="7">
        <v>75.671641791044777</v>
      </c>
      <c r="V787" s="7">
        <v>6.8065286862747983E-3</v>
      </c>
    </row>
    <row r="788" spans="1:22" x14ac:dyDescent="0.35">
      <c r="A788" s="5">
        <v>2016</v>
      </c>
      <c r="B788" s="14" t="s">
        <v>26</v>
      </c>
      <c r="C788" s="14" t="s">
        <v>100</v>
      </c>
      <c r="D788" s="14">
        <v>2000</v>
      </c>
      <c r="E788" s="14">
        <v>16</v>
      </c>
      <c r="F788" s="14">
        <v>130</v>
      </c>
      <c r="G788" s="14">
        <v>16</v>
      </c>
      <c r="H788" s="14">
        <v>146</v>
      </c>
      <c r="I788" s="14" t="b">
        <v>1</v>
      </c>
      <c r="J788" s="6">
        <v>0.10958904109589</v>
      </c>
      <c r="K788">
        <f t="shared" si="60"/>
        <v>1.4979121566857155E-3</v>
      </c>
      <c r="L788">
        <f t="shared" si="61"/>
        <v>3.8702870134987605E-2</v>
      </c>
      <c r="M788">
        <f t="shared" si="62"/>
        <v>4.2414104257520501E-3</v>
      </c>
      <c r="N788">
        <f t="shared" si="63"/>
        <v>3.8702870134987605E-2</v>
      </c>
      <c r="O788">
        <f t="shared" si="64"/>
        <v>0.61924592215980168</v>
      </c>
      <c r="Q788" s="7">
        <v>762</v>
      </c>
      <c r="R788" s="7">
        <v>3.9905549107628674E-3</v>
      </c>
      <c r="S788" s="7">
        <v>-1.3254376416645592E-3</v>
      </c>
      <c r="U788" s="7">
        <v>75.771144278606968</v>
      </c>
      <c r="V788" s="7">
        <v>6.8123591616316989E-3</v>
      </c>
    </row>
    <row r="789" spans="1:22" x14ac:dyDescent="0.35">
      <c r="A789" s="24">
        <v>2013</v>
      </c>
      <c r="B789" s="17" t="s">
        <v>30</v>
      </c>
      <c r="C789" s="17" t="s">
        <v>162</v>
      </c>
      <c r="D789" s="17">
        <v>1994</v>
      </c>
      <c r="E789" s="17">
        <v>19</v>
      </c>
      <c r="F789" s="17">
        <v>65</v>
      </c>
      <c r="G789" s="17">
        <v>8</v>
      </c>
      <c r="H789" s="17">
        <v>73</v>
      </c>
      <c r="I789" s="17" t="b">
        <v>1</v>
      </c>
      <c r="J789" s="25">
        <v>0.10958904109589</v>
      </c>
      <c r="K789">
        <f t="shared" si="60"/>
        <v>7.4895607834285776E-4</v>
      </c>
      <c r="L789">
        <f t="shared" si="61"/>
        <v>2.7367061923832047E-2</v>
      </c>
      <c r="M789">
        <f t="shared" si="62"/>
        <v>2.9991300738445967E-3</v>
      </c>
      <c r="N789">
        <f t="shared" si="63"/>
        <v>2.7367061923832047E-2</v>
      </c>
      <c r="O789">
        <f t="shared" si="64"/>
        <v>0.51997417655280886</v>
      </c>
      <c r="Q789" s="7">
        <v>763</v>
      </c>
      <c r="R789" s="7">
        <v>3.9732229610143568E-3</v>
      </c>
      <c r="S789" s="7">
        <v>-1.3081056919160487E-3</v>
      </c>
      <c r="U789" s="7">
        <v>75.870646766169145</v>
      </c>
      <c r="V789" s="7">
        <v>6.8229951699218545E-3</v>
      </c>
    </row>
    <row r="790" spans="1:22" x14ac:dyDescent="0.35">
      <c r="A790" s="3">
        <v>2015</v>
      </c>
      <c r="B790" s="13" t="s">
        <v>26</v>
      </c>
      <c r="C790" s="13" t="s">
        <v>100</v>
      </c>
      <c r="D790" s="13">
        <v>1999</v>
      </c>
      <c r="E790" s="14">
        <v>16</v>
      </c>
      <c r="F790" s="13">
        <v>122</v>
      </c>
      <c r="G790" s="13">
        <v>15</v>
      </c>
      <c r="H790" s="13">
        <v>137</v>
      </c>
      <c r="I790" s="13" t="b">
        <v>1</v>
      </c>
      <c r="J790" s="4">
        <v>0.109489051094891</v>
      </c>
      <c r="K790">
        <f t="shared" si="60"/>
        <v>1.4055751059311166E-3</v>
      </c>
      <c r="L790">
        <f t="shared" si="61"/>
        <v>3.7491000332494688E-2</v>
      </c>
      <c r="M790">
        <f t="shared" si="62"/>
        <v>4.1048540510030861E-3</v>
      </c>
      <c r="N790">
        <f t="shared" si="63"/>
        <v>3.7491000332494688E-2</v>
      </c>
      <c r="O790">
        <f t="shared" si="64"/>
        <v>0.59985600531991501</v>
      </c>
      <c r="Q790" s="7">
        <v>764</v>
      </c>
      <c r="R790" s="7">
        <v>3.9645569861401012E-3</v>
      </c>
      <c r="S790" s="7">
        <v>-1.299439717041793E-3</v>
      </c>
      <c r="U790" s="7">
        <v>75.970149253731336</v>
      </c>
      <c r="V790" s="7">
        <v>6.8424254689478598E-3</v>
      </c>
    </row>
    <row r="791" spans="1:22" x14ac:dyDescent="0.35">
      <c r="A791" s="3">
        <v>2014</v>
      </c>
      <c r="B791" s="13" t="s">
        <v>26</v>
      </c>
      <c r="C791" s="13" t="s">
        <v>110</v>
      </c>
      <c r="D791" s="13">
        <v>1996</v>
      </c>
      <c r="E791" s="17">
        <v>18</v>
      </c>
      <c r="F791" s="13">
        <v>57</v>
      </c>
      <c r="G791" s="13">
        <v>7</v>
      </c>
      <c r="H791" s="13">
        <v>64</v>
      </c>
      <c r="I791" s="13" t="b">
        <v>1</v>
      </c>
      <c r="J791" s="4">
        <v>0.109375</v>
      </c>
      <c r="K791">
        <f t="shared" si="60"/>
        <v>6.5661902758825882E-4</v>
      </c>
      <c r="L791">
        <f t="shared" si="61"/>
        <v>2.562457858362277E-2</v>
      </c>
      <c r="M791">
        <f t="shared" si="62"/>
        <v>2.8026882825837405E-3</v>
      </c>
      <c r="N791">
        <f t="shared" si="63"/>
        <v>2.562457858362277E-2</v>
      </c>
      <c r="O791">
        <f t="shared" si="64"/>
        <v>0.46124241450520986</v>
      </c>
      <c r="Q791" s="7">
        <v>765</v>
      </c>
      <c r="R791" s="7">
        <v>3.9732229610143568E-3</v>
      </c>
      <c r="S791" s="7">
        <v>-1.3081056919160487E-3</v>
      </c>
      <c r="U791" s="7">
        <v>76.069651741293526</v>
      </c>
      <c r="V791" s="7">
        <v>6.8603360744801155E-3</v>
      </c>
    </row>
    <row r="792" spans="1:22" x14ac:dyDescent="0.35">
      <c r="A792" s="5">
        <v>2016</v>
      </c>
      <c r="B792" s="14" t="s">
        <v>67</v>
      </c>
      <c r="C792" s="14" t="s">
        <v>193</v>
      </c>
      <c r="D792" s="14">
        <v>1999</v>
      </c>
      <c r="E792" s="14">
        <v>17</v>
      </c>
      <c r="F792" s="14">
        <v>74</v>
      </c>
      <c r="G792" s="14">
        <v>9</v>
      </c>
      <c r="H792" s="14">
        <v>83</v>
      </c>
      <c r="I792" s="14" t="b">
        <v>1</v>
      </c>
      <c r="J792" s="6">
        <v>0.108433734939759</v>
      </c>
      <c r="K792">
        <f t="shared" si="60"/>
        <v>8.5155280140352318E-4</v>
      </c>
      <c r="L792">
        <f t="shared" si="61"/>
        <v>2.9181377647457346E-2</v>
      </c>
      <c r="M792">
        <f t="shared" si="62"/>
        <v>3.1642457690013977E-3</v>
      </c>
      <c r="N792">
        <f t="shared" si="63"/>
        <v>2.9181377647457346E-2</v>
      </c>
      <c r="O792">
        <f t="shared" si="64"/>
        <v>0.49608342000677486</v>
      </c>
      <c r="Q792" s="7">
        <v>766</v>
      </c>
      <c r="R792" s="7">
        <v>5.1168451279388696E-3</v>
      </c>
      <c r="S792" s="7">
        <v>-1.6827911405091151E-3</v>
      </c>
      <c r="U792" s="7">
        <v>76.169154228855717</v>
      </c>
      <c r="V792" s="7">
        <v>6.8603360744801155E-3</v>
      </c>
    </row>
    <row r="793" spans="1:22" x14ac:dyDescent="0.35">
      <c r="A793" s="3">
        <v>2017</v>
      </c>
      <c r="B793" s="13" t="s">
        <v>26</v>
      </c>
      <c r="C793" s="13" t="s">
        <v>27</v>
      </c>
      <c r="D793" s="13">
        <v>2000</v>
      </c>
      <c r="E793" s="17">
        <v>17</v>
      </c>
      <c r="F793" s="13">
        <v>231</v>
      </c>
      <c r="G793" s="13">
        <v>28</v>
      </c>
      <c r="H793" s="13">
        <v>259</v>
      </c>
      <c r="I793" s="13" t="b">
        <v>1</v>
      </c>
      <c r="J793" s="4">
        <v>0.108108108108108</v>
      </c>
      <c r="K793">
        <f t="shared" si="60"/>
        <v>2.6572551272712351E-3</v>
      </c>
      <c r="L793">
        <f t="shared" si="61"/>
        <v>5.1548570564771579E-2</v>
      </c>
      <c r="M793">
        <f t="shared" si="62"/>
        <v>5.5728184394347596E-3</v>
      </c>
      <c r="N793">
        <f t="shared" si="63"/>
        <v>5.1548570564771579E-2</v>
      </c>
      <c r="O793">
        <f t="shared" si="64"/>
        <v>0.87632569960111684</v>
      </c>
      <c r="Q793" s="7">
        <v>767</v>
      </c>
      <c r="R793" s="7">
        <v>4.3315031793448727E-3</v>
      </c>
      <c r="S793" s="7">
        <v>-1.4607234743327954E-3</v>
      </c>
      <c r="U793" s="7">
        <v>76.268656716417908</v>
      </c>
      <c r="V793" s="7">
        <v>6.8666465197999103E-3</v>
      </c>
    </row>
    <row r="794" spans="1:22" x14ac:dyDescent="0.35">
      <c r="A794" s="5">
        <v>2015</v>
      </c>
      <c r="B794" s="14" t="s">
        <v>307</v>
      </c>
      <c r="C794" s="14" t="s">
        <v>308</v>
      </c>
      <c r="D794" s="14">
        <v>1998</v>
      </c>
      <c r="E794" s="14">
        <v>17</v>
      </c>
      <c r="F794" s="14">
        <v>50</v>
      </c>
      <c r="G794" s="14">
        <v>6</v>
      </c>
      <c r="H794" s="14">
        <v>56</v>
      </c>
      <c r="I794" s="14" t="b">
        <v>1</v>
      </c>
      <c r="J794" s="6">
        <v>0.107142857142857</v>
      </c>
      <c r="K794">
        <f t="shared" si="60"/>
        <v>5.7454164913972648E-4</v>
      </c>
      <c r="L794">
        <f t="shared" si="61"/>
        <v>2.3969598435095371E-2</v>
      </c>
      <c r="M794">
        <f t="shared" si="62"/>
        <v>2.5681712609030719E-3</v>
      </c>
      <c r="N794">
        <f t="shared" si="63"/>
        <v>2.3969598435095371E-2</v>
      </c>
      <c r="O794">
        <f t="shared" si="64"/>
        <v>0.40748317339662132</v>
      </c>
      <c r="Q794" s="7">
        <v>768</v>
      </c>
      <c r="R794" s="7">
        <v>4.29395916885546E-3</v>
      </c>
      <c r="S794" s="7">
        <v>-1.4231794638433827E-3</v>
      </c>
      <c r="U794" s="7">
        <v>76.368159203980099</v>
      </c>
      <c r="V794" s="7">
        <v>6.8681079748595091E-3</v>
      </c>
    </row>
    <row r="795" spans="1:22" x14ac:dyDescent="0.35">
      <c r="A795" s="24">
        <v>2013</v>
      </c>
      <c r="B795" s="17" t="s">
        <v>26</v>
      </c>
      <c r="C795" s="17" t="s">
        <v>27</v>
      </c>
      <c r="D795" s="17">
        <v>1997</v>
      </c>
      <c r="E795" s="17">
        <v>16</v>
      </c>
      <c r="F795" s="17">
        <v>276</v>
      </c>
      <c r="G795" s="17">
        <v>33</v>
      </c>
      <c r="H795" s="17">
        <v>309</v>
      </c>
      <c r="I795" s="17" t="b">
        <v>1</v>
      </c>
      <c r="J795" s="25">
        <v>0.106796116504854</v>
      </c>
      <c r="K795">
        <f t="shared" si="60"/>
        <v>3.1702387425745623E-3</v>
      </c>
      <c r="L795">
        <f t="shared" si="61"/>
        <v>5.6304873168976789E-2</v>
      </c>
      <c r="M795">
        <f t="shared" si="62"/>
        <v>6.0131417947450732E-3</v>
      </c>
      <c r="N795">
        <f t="shared" si="63"/>
        <v>5.6304873168976789E-2</v>
      </c>
      <c r="O795">
        <f t="shared" si="64"/>
        <v>0.90087797070362863</v>
      </c>
      <c r="Q795" s="7">
        <v>769</v>
      </c>
      <c r="R795" s="7">
        <v>4.6299962508436271E-3</v>
      </c>
      <c r="S795" s="7">
        <v>-1.5672733083153018E-3</v>
      </c>
      <c r="U795" s="7">
        <v>76.46766169154229</v>
      </c>
      <c r="V795" s="7">
        <v>6.8813031992717199E-3</v>
      </c>
    </row>
    <row r="796" spans="1:22" x14ac:dyDescent="0.35">
      <c r="A796" s="3">
        <v>2016</v>
      </c>
      <c r="B796" s="13" t="s">
        <v>67</v>
      </c>
      <c r="C796" s="13" t="s">
        <v>138</v>
      </c>
      <c r="D796" s="13">
        <v>1997</v>
      </c>
      <c r="E796" s="14">
        <v>19</v>
      </c>
      <c r="F796" s="13">
        <v>67</v>
      </c>
      <c r="G796" s="13">
        <v>8</v>
      </c>
      <c r="H796" s="13">
        <v>75</v>
      </c>
      <c r="I796" s="13" t="b">
        <v>1</v>
      </c>
      <c r="J796" s="4">
        <v>0.10666666666666701</v>
      </c>
      <c r="K796">
        <f t="shared" si="60"/>
        <v>7.6947542295499084E-4</v>
      </c>
      <c r="L796">
        <f t="shared" si="61"/>
        <v>2.7739420018359988E-2</v>
      </c>
      <c r="M796">
        <f t="shared" si="62"/>
        <v>2.958871468625075E-3</v>
      </c>
      <c r="N796">
        <f t="shared" si="63"/>
        <v>2.7739420018359988E-2</v>
      </c>
      <c r="O796">
        <f t="shared" si="64"/>
        <v>0.52704898034883974</v>
      </c>
      <c r="Q796" s="7">
        <v>770</v>
      </c>
      <c r="R796" s="7">
        <v>4.5998324525186197E-3</v>
      </c>
      <c r="S796" s="7">
        <v>-1.5371095099902944E-3</v>
      </c>
      <c r="U796" s="7">
        <v>76.567164179104481</v>
      </c>
      <c r="V796" s="7">
        <v>6.8908539369690221E-3</v>
      </c>
    </row>
    <row r="797" spans="1:22" x14ac:dyDescent="0.35">
      <c r="A797" s="3">
        <v>2015</v>
      </c>
      <c r="B797" s="13" t="s">
        <v>42</v>
      </c>
      <c r="C797" s="13" t="s">
        <v>43</v>
      </c>
      <c r="D797" s="13">
        <v>1999</v>
      </c>
      <c r="E797" s="17">
        <v>16</v>
      </c>
      <c r="F797" s="13">
        <v>176</v>
      </c>
      <c r="G797" s="13">
        <v>21</v>
      </c>
      <c r="H797" s="13">
        <v>197</v>
      </c>
      <c r="I797" s="13" t="b">
        <v>1</v>
      </c>
      <c r="J797" s="4">
        <v>0.10659898477157401</v>
      </c>
      <c r="K797">
        <f t="shared" si="60"/>
        <v>2.0211554442951091E-3</v>
      </c>
      <c r="L797">
        <f t="shared" si="61"/>
        <v>4.4957262419937326E-2</v>
      </c>
      <c r="M797">
        <f t="shared" si="62"/>
        <v>4.7923985320745552E-3</v>
      </c>
      <c r="N797">
        <f t="shared" si="63"/>
        <v>4.4957262419937326E-2</v>
      </c>
      <c r="O797">
        <f t="shared" si="64"/>
        <v>0.71931619871899721</v>
      </c>
      <c r="Q797" s="7">
        <v>771</v>
      </c>
      <c r="R797" s="7">
        <v>4.58977785307695E-3</v>
      </c>
      <c r="S797" s="7">
        <v>-1.5270549105486247E-3</v>
      </c>
      <c r="U797" s="7">
        <v>76.666666666666671</v>
      </c>
      <c r="V797" s="7">
        <v>6.8919143130523703E-3</v>
      </c>
    </row>
    <row r="798" spans="1:22" x14ac:dyDescent="0.35">
      <c r="A798" s="5">
        <v>2014</v>
      </c>
      <c r="B798" s="14" t="s">
        <v>26</v>
      </c>
      <c r="C798" s="14" t="s">
        <v>27</v>
      </c>
      <c r="D798" s="14">
        <v>1998</v>
      </c>
      <c r="E798" s="14">
        <v>16</v>
      </c>
      <c r="F798" s="14">
        <v>260</v>
      </c>
      <c r="G798" s="14">
        <v>31</v>
      </c>
      <c r="H798" s="14">
        <v>291</v>
      </c>
      <c r="I798" s="14" t="b">
        <v>1</v>
      </c>
      <c r="J798" s="6">
        <v>0.106529209621993</v>
      </c>
      <c r="K798">
        <f t="shared" si="60"/>
        <v>2.9855646410653644E-3</v>
      </c>
      <c r="L798">
        <f t="shared" si="61"/>
        <v>5.4640320653024765E-2</v>
      </c>
      <c r="M798">
        <f t="shared" si="62"/>
        <v>5.8207901726589888E-3</v>
      </c>
      <c r="N798">
        <f t="shared" si="63"/>
        <v>5.4640320653024765E-2</v>
      </c>
      <c r="O798">
        <f t="shared" si="64"/>
        <v>0.87424513044839625</v>
      </c>
      <c r="Q798" s="7">
        <v>772</v>
      </c>
      <c r="R798" s="7">
        <v>5.9214238102342004E-3</v>
      </c>
      <c r="S798" s="7">
        <v>-2.0214860917422595E-3</v>
      </c>
      <c r="U798" s="7">
        <v>76.766169154228848</v>
      </c>
      <c r="V798" s="7">
        <v>6.9011940133767175E-3</v>
      </c>
    </row>
    <row r="799" spans="1:22" x14ac:dyDescent="0.35">
      <c r="A799" s="24">
        <v>2013</v>
      </c>
      <c r="B799" s="17" t="s">
        <v>67</v>
      </c>
      <c r="C799" s="17" t="s">
        <v>145</v>
      </c>
      <c r="D799" s="17">
        <v>1997</v>
      </c>
      <c r="E799" s="17">
        <v>16</v>
      </c>
      <c r="F799" s="17">
        <v>59</v>
      </c>
      <c r="G799" s="17">
        <v>7</v>
      </c>
      <c r="H799" s="17">
        <v>66</v>
      </c>
      <c r="I799" s="17" t="b">
        <v>1</v>
      </c>
      <c r="J799" s="25">
        <v>0.10606060606060599</v>
      </c>
      <c r="K799">
        <f t="shared" si="60"/>
        <v>6.7713837220039191E-4</v>
      </c>
      <c r="L799">
        <f t="shared" si="61"/>
        <v>2.6021882564495443E-2</v>
      </c>
      <c r="M799">
        <f t="shared" si="62"/>
        <v>2.759896635628303E-3</v>
      </c>
      <c r="N799">
        <f t="shared" si="63"/>
        <v>2.6021882564495443E-2</v>
      </c>
      <c r="O799">
        <f t="shared" si="64"/>
        <v>0.41635012103192709</v>
      </c>
      <c r="Q799" s="7">
        <v>773</v>
      </c>
      <c r="R799" s="7">
        <v>6.1107402073436335E-3</v>
      </c>
      <c r="S799" s="7">
        <v>-2.0673819355932783E-3</v>
      </c>
      <c r="U799" s="7">
        <v>76.865671641791039</v>
      </c>
      <c r="V799" s="7">
        <v>6.9034652637305852E-3</v>
      </c>
    </row>
    <row r="800" spans="1:22" x14ac:dyDescent="0.35">
      <c r="A800" s="5">
        <v>2017</v>
      </c>
      <c r="B800" s="14" t="s">
        <v>30</v>
      </c>
      <c r="C800" s="14" t="s">
        <v>194</v>
      </c>
      <c r="D800" s="14">
        <v>2000</v>
      </c>
      <c r="E800" s="14">
        <v>17</v>
      </c>
      <c r="F800" s="14">
        <v>59</v>
      </c>
      <c r="G800" s="14">
        <v>7</v>
      </c>
      <c r="H800" s="14">
        <v>66</v>
      </c>
      <c r="I800" s="14" t="b">
        <v>1</v>
      </c>
      <c r="J800" s="6">
        <v>0.10606060606060599</v>
      </c>
      <c r="K800">
        <f t="shared" si="60"/>
        <v>6.7713837220039191E-4</v>
      </c>
      <c r="L800">
        <f t="shared" si="61"/>
        <v>2.6021882564495443E-2</v>
      </c>
      <c r="M800">
        <f t="shared" si="62"/>
        <v>2.759896635628303E-3</v>
      </c>
      <c r="N800">
        <f t="shared" si="63"/>
        <v>2.6021882564495443E-2</v>
      </c>
      <c r="O800">
        <f t="shared" si="64"/>
        <v>0.44237200359642254</v>
      </c>
      <c r="Q800" s="7">
        <v>774</v>
      </c>
      <c r="R800" s="7">
        <v>8.7985550364955908E-3</v>
      </c>
      <c r="S800" s="7">
        <v>-2.9816141217623464E-3</v>
      </c>
      <c r="U800" s="7">
        <v>76.96517412935323</v>
      </c>
      <c r="V800" s="7">
        <v>6.9104349427028065E-3</v>
      </c>
    </row>
    <row r="801" spans="1:22" x14ac:dyDescent="0.35">
      <c r="A801" s="3">
        <v>2013</v>
      </c>
      <c r="B801" s="13" t="s">
        <v>30</v>
      </c>
      <c r="C801" s="13" t="s">
        <v>124</v>
      </c>
      <c r="D801" s="13">
        <v>1994</v>
      </c>
      <c r="E801" s="17">
        <v>19</v>
      </c>
      <c r="F801" s="13">
        <v>102</v>
      </c>
      <c r="G801" s="13">
        <v>12</v>
      </c>
      <c r="H801" s="13">
        <v>114</v>
      </c>
      <c r="I801" s="13" t="b">
        <v>1</v>
      </c>
      <c r="J801" s="4">
        <v>0.105263157894737</v>
      </c>
      <c r="K801">
        <f t="shared" si="60"/>
        <v>1.1696026428915859E-3</v>
      </c>
      <c r="L801">
        <f t="shared" si="61"/>
        <v>3.4199453839083245E-2</v>
      </c>
      <c r="M801">
        <f t="shared" si="62"/>
        <v>3.5999425093771894E-3</v>
      </c>
      <c r="N801">
        <f t="shared" si="63"/>
        <v>3.4199453839083245E-2</v>
      </c>
      <c r="O801">
        <f t="shared" si="64"/>
        <v>0.64978962294258169</v>
      </c>
      <c r="Q801" s="7">
        <v>775</v>
      </c>
      <c r="R801" s="7">
        <v>5.2025355447464687E-3</v>
      </c>
      <c r="S801" s="7">
        <v>-1.7880489757845781E-3</v>
      </c>
      <c r="U801" s="7">
        <v>77.06467661691542</v>
      </c>
      <c r="V801" s="7">
        <v>6.9303530474304513E-3</v>
      </c>
    </row>
    <row r="802" spans="1:22" x14ac:dyDescent="0.35">
      <c r="A802" s="5">
        <v>2014</v>
      </c>
      <c r="B802" s="14" t="s">
        <v>26</v>
      </c>
      <c r="C802" s="14" t="s">
        <v>88</v>
      </c>
      <c r="D802" s="14">
        <v>1995</v>
      </c>
      <c r="E802" s="14">
        <v>19</v>
      </c>
      <c r="F802" s="14">
        <v>102</v>
      </c>
      <c r="G802" s="14">
        <v>12</v>
      </c>
      <c r="H802" s="14">
        <v>114</v>
      </c>
      <c r="I802" s="14" t="b">
        <v>1</v>
      </c>
      <c r="J802" s="6">
        <v>0.105263157894737</v>
      </c>
      <c r="K802">
        <f t="shared" si="60"/>
        <v>1.1696026428915859E-3</v>
      </c>
      <c r="L802">
        <f t="shared" si="61"/>
        <v>3.4199453839083245E-2</v>
      </c>
      <c r="M802">
        <f t="shared" si="62"/>
        <v>3.5999425093771894E-3</v>
      </c>
      <c r="N802">
        <f t="shared" si="63"/>
        <v>3.4199453839083245E-2</v>
      </c>
      <c r="O802">
        <f t="shared" si="64"/>
        <v>0.64978962294258169</v>
      </c>
      <c r="Q802" s="7">
        <v>776</v>
      </c>
      <c r="R802" s="7">
        <v>4.0024961949404652E-3</v>
      </c>
      <c r="S802" s="7">
        <v>-1.3626412710450305E-3</v>
      </c>
      <c r="U802" s="7">
        <v>77.164179104477611</v>
      </c>
      <c r="V802" s="7">
        <v>6.935455398946749E-3</v>
      </c>
    </row>
    <row r="803" spans="1:22" x14ac:dyDescent="0.35">
      <c r="A803" s="24">
        <v>2013</v>
      </c>
      <c r="B803" s="17" t="s">
        <v>104</v>
      </c>
      <c r="C803" s="17" t="s">
        <v>140</v>
      </c>
      <c r="D803" s="17">
        <v>1996</v>
      </c>
      <c r="E803" s="17">
        <v>17</v>
      </c>
      <c r="F803" s="17">
        <v>85</v>
      </c>
      <c r="G803" s="17">
        <v>10</v>
      </c>
      <c r="H803" s="17">
        <v>95</v>
      </c>
      <c r="I803" s="17" t="b">
        <v>1</v>
      </c>
      <c r="J803" s="25">
        <v>0.105263157894737</v>
      </c>
      <c r="K803">
        <f t="shared" si="60"/>
        <v>9.7466886907632169E-4</v>
      </c>
      <c r="L803">
        <f t="shared" si="61"/>
        <v>3.1219687203370917E-2</v>
      </c>
      <c r="M803">
        <f t="shared" si="62"/>
        <v>3.2862828635127333E-3</v>
      </c>
      <c r="N803">
        <f t="shared" si="63"/>
        <v>3.1219687203370917E-2</v>
      </c>
      <c r="O803">
        <f t="shared" si="64"/>
        <v>0.5307346824573056</v>
      </c>
      <c r="Q803" s="7">
        <v>777</v>
      </c>
      <c r="R803" s="7">
        <v>4.0287429091995222E-3</v>
      </c>
      <c r="S803" s="7">
        <v>-1.3888879853040876E-3</v>
      </c>
      <c r="U803" s="7">
        <v>77.263681592039802</v>
      </c>
      <c r="V803" s="7">
        <v>6.9399900330645173E-3</v>
      </c>
    </row>
    <row r="804" spans="1:22" x14ac:dyDescent="0.35">
      <c r="A804" s="5">
        <v>2017</v>
      </c>
      <c r="B804" s="14" t="s">
        <v>26</v>
      </c>
      <c r="C804" s="14" t="s">
        <v>133</v>
      </c>
      <c r="D804" s="14">
        <v>2000</v>
      </c>
      <c r="E804" s="14">
        <v>17</v>
      </c>
      <c r="F804" s="14">
        <v>77</v>
      </c>
      <c r="G804" s="14">
        <v>9</v>
      </c>
      <c r="H804" s="14">
        <v>86</v>
      </c>
      <c r="I804" s="14" t="b">
        <v>1</v>
      </c>
      <c r="J804" s="6">
        <v>0.104651162790698</v>
      </c>
      <c r="K804">
        <f t="shared" si="60"/>
        <v>8.8233181832172275E-4</v>
      </c>
      <c r="L804">
        <f t="shared" si="61"/>
        <v>2.9704070736545903E-2</v>
      </c>
      <c r="M804">
        <f t="shared" si="62"/>
        <v>3.108565542196674E-3</v>
      </c>
      <c r="N804">
        <f t="shared" si="63"/>
        <v>2.9704070736545903E-2</v>
      </c>
      <c r="O804">
        <f t="shared" si="64"/>
        <v>0.5049692025212803</v>
      </c>
      <c r="Q804" s="7">
        <v>778</v>
      </c>
      <c r="R804" s="7">
        <v>4.3195498540554477E-3</v>
      </c>
      <c r="S804" s="7">
        <v>-1.4720157114147909E-3</v>
      </c>
      <c r="U804" s="7">
        <v>77.363184079601993</v>
      </c>
      <c r="V804" s="7">
        <v>6.9484394544442798E-3</v>
      </c>
    </row>
    <row r="805" spans="1:22" x14ac:dyDescent="0.35">
      <c r="A805" s="3">
        <v>2017</v>
      </c>
      <c r="B805" s="13" t="s">
        <v>42</v>
      </c>
      <c r="C805" s="13" t="s">
        <v>43</v>
      </c>
      <c r="D805" s="13">
        <v>2000</v>
      </c>
      <c r="E805" s="17">
        <v>17</v>
      </c>
      <c r="F805" s="13">
        <v>189</v>
      </c>
      <c r="G805" s="13">
        <v>22</v>
      </c>
      <c r="H805" s="13">
        <v>211</v>
      </c>
      <c r="I805" s="13" t="b">
        <v>1</v>
      </c>
      <c r="J805" s="4">
        <v>0.104265402843602</v>
      </c>
      <c r="K805">
        <f t="shared" si="60"/>
        <v>2.164790856580041E-3</v>
      </c>
      <c r="L805">
        <f t="shared" si="61"/>
        <v>4.652731301698005E-2</v>
      </c>
      <c r="M805">
        <f t="shared" si="62"/>
        <v>4.8511890349457925E-3</v>
      </c>
      <c r="N805">
        <f t="shared" si="63"/>
        <v>4.652731301698005E-2</v>
      </c>
      <c r="O805">
        <f t="shared" si="64"/>
        <v>0.7909643212886609</v>
      </c>
      <c r="Q805" s="7">
        <v>779</v>
      </c>
      <c r="R805" s="7">
        <v>4.9496741922013462E-3</v>
      </c>
      <c r="S805" s="7">
        <v>-1.7266448392645201E-3</v>
      </c>
      <c r="U805" s="7">
        <v>77.462686567164184</v>
      </c>
      <c r="V805" s="7">
        <v>6.9718935693150316E-3</v>
      </c>
    </row>
    <row r="806" spans="1:22" x14ac:dyDescent="0.35">
      <c r="A806" s="3">
        <v>2013</v>
      </c>
      <c r="B806" s="13" t="s">
        <v>30</v>
      </c>
      <c r="C806" s="13" t="s">
        <v>124</v>
      </c>
      <c r="D806" s="13">
        <v>1993</v>
      </c>
      <c r="E806" s="14">
        <v>20</v>
      </c>
      <c r="F806" s="13">
        <v>69</v>
      </c>
      <c r="G806" s="13">
        <v>8</v>
      </c>
      <c r="H806" s="13">
        <v>77</v>
      </c>
      <c r="I806" s="13" t="b">
        <v>1</v>
      </c>
      <c r="J806" s="4">
        <v>0.103896103896104</v>
      </c>
      <c r="K806">
        <f t="shared" si="60"/>
        <v>7.8999476756712393E-4</v>
      </c>
      <c r="L806">
        <f t="shared" si="61"/>
        <v>2.8106845564152588E-2</v>
      </c>
      <c r="M806">
        <f t="shared" si="62"/>
        <v>2.9201917469249472E-3</v>
      </c>
      <c r="N806">
        <f t="shared" si="63"/>
        <v>2.8106845564152588E-2</v>
      </c>
      <c r="O806">
        <f t="shared" si="64"/>
        <v>0.56213691128305177</v>
      </c>
      <c r="Q806" s="7">
        <v>780</v>
      </c>
      <c r="R806" s="7">
        <v>5.9598344415215353E-3</v>
      </c>
      <c r="S806" s="7">
        <v>-2.1102206083795263E-3</v>
      </c>
      <c r="U806" s="7">
        <v>77.56218905472636</v>
      </c>
      <c r="V806" s="7">
        <v>6.9741269337472685E-3</v>
      </c>
    </row>
    <row r="807" spans="1:22" x14ac:dyDescent="0.35">
      <c r="A807" s="3">
        <v>2015</v>
      </c>
      <c r="B807" s="13" t="s">
        <v>67</v>
      </c>
      <c r="C807" s="13" t="s">
        <v>193</v>
      </c>
      <c r="D807" s="13">
        <v>1999</v>
      </c>
      <c r="E807" s="17">
        <v>16</v>
      </c>
      <c r="F807" s="13">
        <v>69</v>
      </c>
      <c r="G807" s="13">
        <v>8</v>
      </c>
      <c r="H807" s="13">
        <v>77</v>
      </c>
      <c r="I807" s="13" t="b">
        <v>1</v>
      </c>
      <c r="J807" s="4">
        <v>0.103896103896104</v>
      </c>
      <c r="K807">
        <f t="shared" si="60"/>
        <v>7.8999476756712393E-4</v>
      </c>
      <c r="L807">
        <f t="shared" si="61"/>
        <v>2.8106845564152588E-2</v>
      </c>
      <c r="M807">
        <f t="shared" si="62"/>
        <v>2.9201917469249472E-3</v>
      </c>
      <c r="N807">
        <f t="shared" si="63"/>
        <v>2.8106845564152588E-2</v>
      </c>
      <c r="O807">
        <f t="shared" si="64"/>
        <v>0.4497095290264414</v>
      </c>
      <c r="Q807" s="7">
        <v>781</v>
      </c>
      <c r="R807" s="7">
        <v>4.0577412551590242E-3</v>
      </c>
      <c r="S807" s="7">
        <v>-1.4424436550037989E-3</v>
      </c>
      <c r="U807" s="7">
        <v>77.661691542288551</v>
      </c>
      <c r="V807" s="7">
        <v>6.9741269337472685E-3</v>
      </c>
    </row>
    <row r="808" spans="1:22" x14ac:dyDescent="0.35">
      <c r="A808" s="3">
        <v>2015</v>
      </c>
      <c r="B808" s="13" t="s">
        <v>26</v>
      </c>
      <c r="C808" s="13" t="s">
        <v>35</v>
      </c>
      <c r="D808" s="13">
        <v>1996</v>
      </c>
      <c r="E808" s="14">
        <v>19</v>
      </c>
      <c r="F808" s="13">
        <v>69</v>
      </c>
      <c r="G808" s="13">
        <v>8</v>
      </c>
      <c r="H808" s="13">
        <v>77</v>
      </c>
      <c r="I808" s="13" t="b">
        <v>1</v>
      </c>
      <c r="J808" s="4">
        <v>0.103896103896104</v>
      </c>
      <c r="K808">
        <f t="shared" si="60"/>
        <v>7.8999476756712393E-4</v>
      </c>
      <c r="L808">
        <f t="shared" si="61"/>
        <v>2.8106845564152588E-2</v>
      </c>
      <c r="M808">
        <f t="shared" si="62"/>
        <v>2.9201917469249472E-3</v>
      </c>
      <c r="N808">
        <f t="shared" si="63"/>
        <v>2.8106845564152588E-2</v>
      </c>
      <c r="O808">
        <f t="shared" si="64"/>
        <v>0.53403006571889922</v>
      </c>
      <c r="Q808" s="7">
        <v>782</v>
      </c>
      <c r="R808" s="7">
        <v>4.0400791433675559E-3</v>
      </c>
      <c r="S808" s="7">
        <v>-1.4247815432123305E-3</v>
      </c>
      <c r="U808" s="7">
        <v>77.761194029850742</v>
      </c>
      <c r="V808" s="7">
        <v>6.9741269337472685E-3</v>
      </c>
    </row>
    <row r="809" spans="1:22" x14ac:dyDescent="0.35">
      <c r="A809" s="24">
        <v>2015</v>
      </c>
      <c r="B809" s="17" t="s">
        <v>26</v>
      </c>
      <c r="C809" s="17" t="s">
        <v>110</v>
      </c>
      <c r="D809" s="17">
        <v>1999</v>
      </c>
      <c r="E809" s="17">
        <v>16</v>
      </c>
      <c r="F809" s="17">
        <v>69</v>
      </c>
      <c r="G809" s="17">
        <v>8</v>
      </c>
      <c r="H809" s="17">
        <v>77</v>
      </c>
      <c r="I809" s="17" t="b">
        <v>1</v>
      </c>
      <c r="J809" s="25">
        <v>0.103896103896104</v>
      </c>
      <c r="K809">
        <f t="shared" si="60"/>
        <v>7.8999476756712393E-4</v>
      </c>
      <c r="L809">
        <f t="shared" si="61"/>
        <v>2.8106845564152588E-2</v>
      </c>
      <c r="M809">
        <f t="shared" si="62"/>
        <v>2.9201917469249472E-3</v>
      </c>
      <c r="N809">
        <f t="shared" si="63"/>
        <v>2.8106845564152588E-2</v>
      </c>
      <c r="O809">
        <f t="shared" si="64"/>
        <v>0.4497095290264414</v>
      </c>
      <c r="Q809" s="7">
        <v>783</v>
      </c>
      <c r="R809" s="7">
        <v>9.2160782363831118E-3</v>
      </c>
      <c r="S809" s="7">
        <v>-3.2926207104983576E-3</v>
      </c>
      <c r="U809" s="7">
        <v>77.860696517412933</v>
      </c>
      <c r="V809" s="7">
        <v>7.0017791608316549E-3</v>
      </c>
    </row>
    <row r="810" spans="1:22" x14ac:dyDescent="0.35">
      <c r="A810" s="3">
        <v>2015</v>
      </c>
      <c r="B810" s="13" t="s">
        <v>30</v>
      </c>
      <c r="C810" s="13" t="s">
        <v>72</v>
      </c>
      <c r="D810" s="13">
        <v>1998</v>
      </c>
      <c r="E810" s="14">
        <v>17</v>
      </c>
      <c r="F810" s="13">
        <v>95</v>
      </c>
      <c r="G810" s="13">
        <v>11</v>
      </c>
      <c r="H810" s="13">
        <v>106</v>
      </c>
      <c r="I810" s="13" t="b">
        <v>1</v>
      </c>
      <c r="J810" s="4">
        <v>0.10377358490565999</v>
      </c>
      <c r="K810">
        <f t="shared" si="60"/>
        <v>1.0875252644430536E-3</v>
      </c>
      <c r="L810">
        <f t="shared" si="61"/>
        <v>3.297764795195457E-2</v>
      </c>
      <c r="M810">
        <f t="shared" si="62"/>
        <v>3.4222087497311217E-3</v>
      </c>
      <c r="N810">
        <f t="shared" si="63"/>
        <v>3.297764795195457E-2</v>
      </c>
      <c r="O810">
        <f t="shared" si="64"/>
        <v>0.56062001518322768</v>
      </c>
      <c r="Q810" s="7">
        <v>784</v>
      </c>
      <c r="R810" s="7">
        <v>7.4494320751405264E-3</v>
      </c>
      <c r="S810" s="7">
        <v>-2.7008817339307543E-3</v>
      </c>
      <c r="U810" s="7">
        <v>77.960199004975124</v>
      </c>
      <c r="V810" s="7">
        <v>7.0419042982696441E-3</v>
      </c>
    </row>
    <row r="811" spans="1:22" x14ac:dyDescent="0.35">
      <c r="A811" s="24">
        <v>2016</v>
      </c>
      <c r="B811" s="17" t="s">
        <v>42</v>
      </c>
      <c r="C811" s="17" t="s">
        <v>66</v>
      </c>
      <c r="D811" s="17">
        <v>1996</v>
      </c>
      <c r="E811" s="17">
        <v>20</v>
      </c>
      <c r="F811" s="17">
        <v>104</v>
      </c>
      <c r="G811" s="17">
        <v>12</v>
      </c>
      <c r="H811" s="17">
        <v>116</v>
      </c>
      <c r="I811" s="17" t="b">
        <v>1</v>
      </c>
      <c r="J811" s="25">
        <v>0.10344827586206901</v>
      </c>
      <c r="K811">
        <f t="shared" si="60"/>
        <v>1.1901219875037191E-3</v>
      </c>
      <c r="L811">
        <f t="shared" si="61"/>
        <v>3.4498144696544469E-2</v>
      </c>
      <c r="M811">
        <f t="shared" si="62"/>
        <v>3.5687735892977052E-3</v>
      </c>
      <c r="N811">
        <f t="shared" si="63"/>
        <v>3.4498144696544469E-2</v>
      </c>
      <c r="O811">
        <f t="shared" si="64"/>
        <v>0.68996289393088939</v>
      </c>
      <c r="Q811" s="7">
        <v>785</v>
      </c>
      <c r="R811" s="7">
        <v>5.2560799291278349E-3</v>
      </c>
      <c r="S811" s="7">
        <v>-1.8983477820527115E-3</v>
      </c>
      <c r="U811" s="7">
        <v>78.059701492537314</v>
      </c>
      <c r="V811" s="7">
        <v>7.0573867009054549E-3</v>
      </c>
    </row>
    <row r="812" spans="1:22" x14ac:dyDescent="0.35">
      <c r="A812" s="5">
        <v>2015</v>
      </c>
      <c r="B812" s="14" t="s">
        <v>52</v>
      </c>
      <c r="C812" s="14" t="s">
        <v>168</v>
      </c>
      <c r="D812" s="14">
        <v>1997</v>
      </c>
      <c r="E812" s="14">
        <v>18</v>
      </c>
      <c r="F812" s="14">
        <v>78</v>
      </c>
      <c r="G812" s="14">
        <v>9</v>
      </c>
      <c r="H812" s="14">
        <v>87</v>
      </c>
      <c r="I812" s="14" t="b">
        <v>1</v>
      </c>
      <c r="J812" s="6">
        <v>0.10344827586206901</v>
      </c>
      <c r="K812">
        <f t="shared" si="60"/>
        <v>8.9259149062778935E-4</v>
      </c>
      <c r="L812">
        <f t="shared" si="61"/>
        <v>2.9876269690638911E-2</v>
      </c>
      <c r="M812">
        <f t="shared" si="62"/>
        <v>3.0906485886867852E-3</v>
      </c>
      <c r="N812">
        <f t="shared" si="63"/>
        <v>2.9876269690638911E-2</v>
      </c>
      <c r="O812">
        <f t="shared" si="64"/>
        <v>0.53777285443150036</v>
      </c>
      <c r="Q812" s="7">
        <v>786</v>
      </c>
      <c r="R812" s="7">
        <v>6.628558201478299E-3</v>
      </c>
      <c r="S812" s="7">
        <v>-2.3871477757262489E-3</v>
      </c>
      <c r="U812" s="7">
        <v>78.159203980099505</v>
      </c>
      <c r="V812" s="7">
        <v>7.0768009915272434E-3</v>
      </c>
    </row>
    <row r="813" spans="1:22" x14ac:dyDescent="0.35">
      <c r="A813" s="24">
        <v>2014</v>
      </c>
      <c r="B813" s="17" t="s">
        <v>30</v>
      </c>
      <c r="C813" s="17" t="s">
        <v>40</v>
      </c>
      <c r="D813" s="17">
        <v>1993</v>
      </c>
      <c r="E813" s="17">
        <v>21</v>
      </c>
      <c r="F813" s="17">
        <v>61</v>
      </c>
      <c r="G813" s="17">
        <v>7</v>
      </c>
      <c r="H813" s="17">
        <v>68</v>
      </c>
      <c r="I813" s="17" t="b">
        <v>1</v>
      </c>
      <c r="J813" s="25">
        <v>0.10294117647058799</v>
      </c>
      <c r="K813">
        <f t="shared" si="60"/>
        <v>6.9765771681252499E-4</v>
      </c>
      <c r="L813">
        <f t="shared" si="61"/>
        <v>2.6413211028054218E-2</v>
      </c>
      <c r="M813">
        <f t="shared" si="62"/>
        <v>2.7190070175938104E-3</v>
      </c>
      <c r="N813">
        <f t="shared" si="63"/>
        <v>2.6413211028054218E-2</v>
      </c>
      <c r="O813">
        <f t="shared" si="64"/>
        <v>0.55467743158913851</v>
      </c>
      <c r="Q813" s="7">
        <v>787</v>
      </c>
      <c r="R813" s="7">
        <v>4.7179018383662601E-3</v>
      </c>
      <c r="S813" s="7">
        <v>-1.7187717645216634E-3</v>
      </c>
      <c r="U813" s="7">
        <v>78.258706467661696</v>
      </c>
      <c r="V813" s="7">
        <v>7.0778567505965784E-3</v>
      </c>
    </row>
    <row r="814" spans="1:22" x14ac:dyDescent="0.35">
      <c r="A814" s="3">
        <v>2014</v>
      </c>
      <c r="B814" s="13" t="s">
        <v>30</v>
      </c>
      <c r="C814" s="13" t="s">
        <v>162</v>
      </c>
      <c r="D814" s="13">
        <v>1994</v>
      </c>
      <c r="E814" s="14">
        <v>20</v>
      </c>
      <c r="F814" s="13">
        <v>61</v>
      </c>
      <c r="G814" s="13">
        <v>7</v>
      </c>
      <c r="H814" s="13">
        <v>68</v>
      </c>
      <c r="I814" s="13" t="b">
        <v>1</v>
      </c>
      <c r="J814" s="4">
        <v>0.10294117647058799</v>
      </c>
      <c r="K814">
        <f t="shared" si="60"/>
        <v>6.9765771681252499E-4</v>
      </c>
      <c r="L814">
        <f t="shared" si="61"/>
        <v>2.6413211028054218E-2</v>
      </c>
      <c r="M814">
        <f t="shared" si="62"/>
        <v>2.7190070175938104E-3</v>
      </c>
      <c r="N814">
        <f t="shared" si="63"/>
        <v>2.6413211028054218E-2</v>
      </c>
      <c r="O814">
        <f t="shared" si="64"/>
        <v>0.52826422056108435</v>
      </c>
      <c r="Q814" s="7">
        <v>788</v>
      </c>
      <c r="R814" s="7">
        <v>6.4210038394782454E-3</v>
      </c>
      <c r="S814" s="7">
        <v>-2.3161497884751593E-3</v>
      </c>
      <c r="U814" s="7">
        <v>78.358208955223873</v>
      </c>
      <c r="V814" s="7">
        <v>7.0942125699662529E-3</v>
      </c>
    </row>
    <row r="815" spans="1:22" x14ac:dyDescent="0.35">
      <c r="A815" s="24">
        <v>2016</v>
      </c>
      <c r="B815" s="17" t="s">
        <v>52</v>
      </c>
      <c r="C815" s="17" t="s">
        <v>165</v>
      </c>
      <c r="D815" s="17">
        <v>2000</v>
      </c>
      <c r="E815" s="17">
        <v>16</v>
      </c>
      <c r="F815" s="17">
        <v>70</v>
      </c>
      <c r="G815" s="17">
        <v>8</v>
      </c>
      <c r="H815" s="17">
        <v>78</v>
      </c>
      <c r="I815" s="17" t="b">
        <v>1</v>
      </c>
      <c r="J815" s="25">
        <v>0.102564102564103</v>
      </c>
      <c r="K815">
        <f t="shared" si="60"/>
        <v>8.0025443987319042E-4</v>
      </c>
      <c r="L815">
        <f t="shared" si="61"/>
        <v>2.8288768793872779E-2</v>
      </c>
      <c r="M815">
        <f t="shared" si="62"/>
        <v>2.901412183986964E-3</v>
      </c>
      <c r="N815">
        <f t="shared" si="63"/>
        <v>2.8288768793872779E-2</v>
      </c>
      <c r="O815">
        <f t="shared" si="64"/>
        <v>0.45262030070196446</v>
      </c>
      <c r="Q815" s="7">
        <v>789</v>
      </c>
      <c r="R815" s="7">
        <v>4.4078951122424985E-3</v>
      </c>
      <c r="S815" s="7">
        <v>-1.605206829658758E-3</v>
      </c>
      <c r="U815" s="7">
        <v>78.457711442786064</v>
      </c>
      <c r="V815" s="7">
        <v>7.0968770630442189E-3</v>
      </c>
    </row>
    <row r="816" spans="1:22" x14ac:dyDescent="0.35">
      <c r="A816" s="3">
        <v>2013</v>
      </c>
      <c r="B816" s="13" t="s">
        <v>52</v>
      </c>
      <c r="C816" s="13" t="s">
        <v>168</v>
      </c>
      <c r="D816" s="13">
        <v>1997</v>
      </c>
      <c r="E816" s="14">
        <v>16</v>
      </c>
      <c r="F816" s="13">
        <v>79</v>
      </c>
      <c r="G816" s="13">
        <v>9</v>
      </c>
      <c r="H816" s="13">
        <v>88</v>
      </c>
      <c r="I816" s="13" t="b">
        <v>1</v>
      </c>
      <c r="J816" s="4">
        <v>0.102272727272727</v>
      </c>
      <c r="K816">
        <f t="shared" si="60"/>
        <v>9.0285116293385584E-4</v>
      </c>
      <c r="L816">
        <f t="shared" si="61"/>
        <v>3.0047481806864545E-2</v>
      </c>
      <c r="M816">
        <f t="shared" si="62"/>
        <v>3.0730379120656841E-3</v>
      </c>
      <c r="N816">
        <f t="shared" si="63"/>
        <v>3.0047481806864545E-2</v>
      </c>
      <c r="O816">
        <f t="shared" si="64"/>
        <v>0.48075970890983272</v>
      </c>
      <c r="Q816" s="7">
        <v>790</v>
      </c>
      <c r="R816" s="7">
        <v>5.0087809510230659E-3</v>
      </c>
      <c r="S816" s="7">
        <v>-1.8445351820216681E-3</v>
      </c>
      <c r="U816" s="7">
        <v>78.557213930348254</v>
      </c>
      <c r="V816" s="7">
        <v>7.1228255118146577E-3</v>
      </c>
    </row>
    <row r="817" spans="1:22" x14ac:dyDescent="0.35">
      <c r="A817" s="3">
        <v>2016</v>
      </c>
      <c r="B817" s="13" t="s">
        <v>26</v>
      </c>
      <c r="C817" s="13" t="s">
        <v>35</v>
      </c>
      <c r="D817" s="13">
        <v>1995</v>
      </c>
      <c r="E817" s="17">
        <v>21</v>
      </c>
      <c r="F817" s="13">
        <v>79</v>
      </c>
      <c r="G817" s="13">
        <v>9</v>
      </c>
      <c r="H817" s="13">
        <v>88</v>
      </c>
      <c r="I817" s="13" t="b">
        <v>1</v>
      </c>
      <c r="J817" s="4">
        <v>0.102272727272727</v>
      </c>
      <c r="K817">
        <f t="shared" si="60"/>
        <v>9.0285116293385584E-4</v>
      </c>
      <c r="L817">
        <f t="shared" si="61"/>
        <v>3.0047481806864545E-2</v>
      </c>
      <c r="M817">
        <f t="shared" si="62"/>
        <v>3.0730379120656841E-3</v>
      </c>
      <c r="N817">
        <f t="shared" si="63"/>
        <v>3.0047481806864545E-2</v>
      </c>
      <c r="O817">
        <f t="shared" si="64"/>
        <v>0.63099711794415547</v>
      </c>
      <c r="Q817" s="7">
        <v>791</v>
      </c>
      <c r="R817" s="7">
        <v>8.8479543843535263E-3</v>
      </c>
      <c r="S817" s="7">
        <v>-3.2751359449187667E-3</v>
      </c>
      <c r="U817" s="7">
        <v>78.656716417910445</v>
      </c>
      <c r="V817" s="7">
        <v>7.151260058054925E-3</v>
      </c>
    </row>
    <row r="818" spans="1:22" x14ac:dyDescent="0.35">
      <c r="A818" s="3">
        <v>2016</v>
      </c>
      <c r="B818" s="13" t="s">
        <v>26</v>
      </c>
      <c r="C818" s="13" t="s">
        <v>111</v>
      </c>
      <c r="D818" s="13">
        <v>2000</v>
      </c>
      <c r="E818" s="14">
        <v>16</v>
      </c>
      <c r="F818" s="13">
        <v>79</v>
      </c>
      <c r="G818" s="13">
        <v>9</v>
      </c>
      <c r="H818" s="13">
        <v>88</v>
      </c>
      <c r="I818" s="13" t="b">
        <v>1</v>
      </c>
      <c r="J818" s="4">
        <v>0.102272727272727</v>
      </c>
      <c r="K818">
        <f t="shared" si="60"/>
        <v>9.0285116293385584E-4</v>
      </c>
      <c r="L818">
        <f t="shared" si="61"/>
        <v>3.0047481806864545E-2</v>
      </c>
      <c r="M818">
        <f t="shared" si="62"/>
        <v>3.0730379120656841E-3</v>
      </c>
      <c r="N818">
        <f t="shared" si="63"/>
        <v>3.0047481806864545E-2</v>
      </c>
      <c r="O818">
        <f t="shared" si="64"/>
        <v>0.48075970890983272</v>
      </c>
      <c r="Q818" s="7">
        <v>792</v>
      </c>
      <c r="R818" s="7">
        <v>4.1142152195764829E-3</v>
      </c>
      <c r="S818" s="7">
        <v>-1.546043958673411E-3</v>
      </c>
      <c r="U818" s="7">
        <v>78.756218905472636</v>
      </c>
      <c r="V818" s="7">
        <v>7.1622874509707259E-3</v>
      </c>
    </row>
    <row r="819" spans="1:22" x14ac:dyDescent="0.35">
      <c r="A819" s="3">
        <v>2014</v>
      </c>
      <c r="B819" s="13" t="s">
        <v>67</v>
      </c>
      <c r="C819" s="13" t="s">
        <v>68</v>
      </c>
      <c r="D819" s="13">
        <v>1995</v>
      </c>
      <c r="E819" s="17">
        <v>19</v>
      </c>
      <c r="F819" s="13">
        <v>88</v>
      </c>
      <c r="G819" s="13">
        <v>10</v>
      </c>
      <c r="H819" s="13">
        <v>98</v>
      </c>
      <c r="I819" s="13" t="b">
        <v>1</v>
      </c>
      <c r="J819" s="4">
        <v>0.102040816326531</v>
      </c>
      <c r="K819">
        <f t="shared" si="60"/>
        <v>1.0054478859945213E-3</v>
      </c>
      <c r="L819">
        <f t="shared" si="61"/>
        <v>3.170879824267267E-2</v>
      </c>
      <c r="M819">
        <f t="shared" si="62"/>
        <v>3.2355916574155911E-3</v>
      </c>
      <c r="N819">
        <f t="shared" si="63"/>
        <v>3.170879824267267E-2</v>
      </c>
      <c r="O819">
        <f t="shared" si="64"/>
        <v>0.6024671666107807</v>
      </c>
      <c r="Q819" s="7">
        <v>793</v>
      </c>
      <c r="R819" s="7">
        <v>9.6432158009393618E-3</v>
      </c>
      <c r="S819" s="7">
        <v>-3.6300740061942886E-3</v>
      </c>
      <c r="U819" s="7">
        <v>78.855721393034827</v>
      </c>
      <c r="V819" s="7">
        <v>7.1763174104515163E-3</v>
      </c>
    </row>
    <row r="820" spans="1:22" x14ac:dyDescent="0.35">
      <c r="A820" s="3">
        <v>2016</v>
      </c>
      <c r="B820" s="13" t="s">
        <v>67</v>
      </c>
      <c r="C820" s="13" t="s">
        <v>193</v>
      </c>
      <c r="D820" s="13">
        <v>2000</v>
      </c>
      <c r="E820" s="14">
        <v>16</v>
      </c>
      <c r="F820" s="13">
        <v>88</v>
      </c>
      <c r="G820" s="13">
        <v>10</v>
      </c>
      <c r="H820" s="13">
        <v>98</v>
      </c>
      <c r="I820" s="13" t="b">
        <v>1</v>
      </c>
      <c r="J820" s="4">
        <v>0.102040816326531</v>
      </c>
      <c r="K820">
        <f t="shared" si="60"/>
        <v>1.0054478859945213E-3</v>
      </c>
      <c r="L820">
        <f t="shared" si="61"/>
        <v>3.170879824267267E-2</v>
      </c>
      <c r="M820">
        <f t="shared" si="62"/>
        <v>3.2355916574155911E-3</v>
      </c>
      <c r="N820">
        <f t="shared" si="63"/>
        <v>3.170879824267267E-2</v>
      </c>
      <c r="O820">
        <f t="shared" si="64"/>
        <v>0.50734077188276272</v>
      </c>
      <c r="Q820" s="7">
        <v>794</v>
      </c>
      <c r="R820" s="7">
        <v>4.7820939297055984E-3</v>
      </c>
      <c r="S820" s="7">
        <v>-1.8232224610805234E-3</v>
      </c>
      <c r="U820" s="7">
        <v>78.955223880597018</v>
      </c>
      <c r="V820" s="7">
        <v>7.1911096497193523E-3</v>
      </c>
    </row>
    <row r="821" spans="1:22" x14ac:dyDescent="0.35">
      <c r="A821" s="3">
        <v>2014</v>
      </c>
      <c r="B821" s="13" t="s">
        <v>67</v>
      </c>
      <c r="C821" s="13" t="s">
        <v>68</v>
      </c>
      <c r="D821" s="13">
        <v>1994</v>
      </c>
      <c r="E821" s="17">
        <v>20</v>
      </c>
      <c r="F821" s="13">
        <v>53</v>
      </c>
      <c r="G821" s="13">
        <v>6</v>
      </c>
      <c r="H821" s="13">
        <v>59</v>
      </c>
      <c r="I821" s="13" t="b">
        <v>1</v>
      </c>
      <c r="J821" s="4">
        <v>0.101694915254237</v>
      </c>
      <c r="K821">
        <f t="shared" si="60"/>
        <v>6.0532066605792606E-4</v>
      </c>
      <c r="L821">
        <f t="shared" si="61"/>
        <v>2.4603265353564881E-2</v>
      </c>
      <c r="M821">
        <f t="shared" si="62"/>
        <v>2.5020269851082858E-3</v>
      </c>
      <c r="N821">
        <f t="shared" si="63"/>
        <v>2.4603265353564881E-2</v>
      </c>
      <c r="O821">
        <f t="shared" si="64"/>
        <v>0.49206530707129764</v>
      </c>
      <c r="Q821" s="7">
        <v>795</v>
      </c>
      <c r="R821" s="7">
        <v>7.6997346576705801E-3</v>
      </c>
      <c r="S821" s="7">
        <v>-2.9073361255960248E-3</v>
      </c>
      <c r="U821" s="7">
        <v>79.054726368159209</v>
      </c>
      <c r="V821" s="7">
        <v>7.2095921752722497E-3</v>
      </c>
    </row>
    <row r="822" spans="1:22" x14ac:dyDescent="0.35">
      <c r="A822" s="5">
        <v>2016</v>
      </c>
      <c r="B822" s="14" t="s">
        <v>30</v>
      </c>
      <c r="C822" s="14" t="s">
        <v>40</v>
      </c>
      <c r="D822" s="14">
        <v>1995</v>
      </c>
      <c r="E822" s="14">
        <v>21</v>
      </c>
      <c r="F822" s="14">
        <v>62</v>
      </c>
      <c r="G822" s="14">
        <v>7</v>
      </c>
      <c r="H822" s="14">
        <v>69</v>
      </c>
      <c r="I822" s="14" t="b">
        <v>1</v>
      </c>
      <c r="J822" s="6">
        <v>0.101449275362319</v>
      </c>
      <c r="K822">
        <f t="shared" si="60"/>
        <v>7.0791738911859159E-4</v>
      </c>
      <c r="L822">
        <f t="shared" si="61"/>
        <v>2.6606716992492545E-2</v>
      </c>
      <c r="M822">
        <f t="shared" si="62"/>
        <v>2.6992321586586684E-3</v>
      </c>
      <c r="N822">
        <f t="shared" si="63"/>
        <v>2.6606716992492545E-2</v>
      </c>
      <c r="O822">
        <f t="shared" si="64"/>
        <v>0.55874105684234343</v>
      </c>
      <c r="Q822" s="7">
        <v>796</v>
      </c>
      <c r="R822" s="7">
        <v>9.3581314339939037E-3</v>
      </c>
      <c r="S822" s="7">
        <v>-3.5373412613349149E-3</v>
      </c>
      <c r="U822" s="7">
        <v>79.154228855721385</v>
      </c>
      <c r="V822" s="7">
        <v>7.2202826281256346E-3</v>
      </c>
    </row>
    <row r="823" spans="1:22" x14ac:dyDescent="0.35">
      <c r="A823" s="24">
        <v>2017</v>
      </c>
      <c r="B823" s="17" t="s">
        <v>52</v>
      </c>
      <c r="C823" s="17" t="s">
        <v>168</v>
      </c>
      <c r="D823" s="17">
        <v>1998</v>
      </c>
      <c r="E823" s="17">
        <v>19</v>
      </c>
      <c r="F823" s="17">
        <v>71</v>
      </c>
      <c r="G823" s="17">
        <v>8</v>
      </c>
      <c r="H823" s="17">
        <v>79</v>
      </c>
      <c r="I823" s="17" t="b">
        <v>1</v>
      </c>
      <c r="J823" s="25">
        <v>0.10126582278481</v>
      </c>
      <c r="K823">
        <f t="shared" si="60"/>
        <v>8.1051411217925701E-4</v>
      </c>
      <c r="L823">
        <f t="shared" si="61"/>
        <v>2.8469529539127566E-2</v>
      </c>
      <c r="M823">
        <f t="shared" si="62"/>
        <v>2.8829903330762057E-3</v>
      </c>
      <c r="N823">
        <f t="shared" si="63"/>
        <v>2.8469529539127566E-2</v>
      </c>
      <c r="O823">
        <f t="shared" si="64"/>
        <v>0.54092106124342376</v>
      </c>
      <c r="Q823" s="7">
        <v>797</v>
      </c>
      <c r="R823" s="7">
        <v>4.4567124476606133E-3</v>
      </c>
      <c r="S823" s="7">
        <v>-1.6968158120323103E-3</v>
      </c>
      <c r="U823" s="7">
        <v>79.253731343283576</v>
      </c>
      <c r="V823" s="7">
        <v>7.2225602172227548E-3</v>
      </c>
    </row>
    <row r="824" spans="1:22" x14ac:dyDescent="0.35">
      <c r="A824" s="3">
        <v>2016</v>
      </c>
      <c r="B824" s="13" t="s">
        <v>26</v>
      </c>
      <c r="C824" s="13" t="s">
        <v>35</v>
      </c>
      <c r="D824" s="13">
        <v>2000</v>
      </c>
      <c r="E824" s="14">
        <v>16</v>
      </c>
      <c r="F824" s="13">
        <v>107</v>
      </c>
      <c r="G824" s="13">
        <v>12</v>
      </c>
      <c r="H824" s="13">
        <v>119</v>
      </c>
      <c r="I824" s="13" t="b">
        <v>1</v>
      </c>
      <c r="J824" s="4">
        <v>0.10084033613445401</v>
      </c>
      <c r="K824">
        <f t="shared" si="60"/>
        <v>1.2209010044219187E-3</v>
      </c>
      <c r="L824">
        <f t="shared" si="61"/>
        <v>3.4941393853450076E-2</v>
      </c>
      <c r="M824">
        <f t="shared" si="62"/>
        <v>3.5235019011882508E-3</v>
      </c>
      <c r="N824">
        <f t="shared" si="63"/>
        <v>3.4941393853450076E-2</v>
      </c>
      <c r="O824">
        <f t="shared" si="64"/>
        <v>0.55906230165520121</v>
      </c>
      <c r="Q824" s="7">
        <v>798</v>
      </c>
      <c r="R824" s="7">
        <v>4.4664755472968816E-3</v>
      </c>
      <c r="S824" s="7">
        <v>-1.7065789116685786E-3</v>
      </c>
      <c r="U824" s="7">
        <v>79.353233830845767</v>
      </c>
      <c r="V824" s="7">
        <v>7.2535304599673674E-3</v>
      </c>
    </row>
    <row r="825" spans="1:22" x14ac:dyDescent="0.35">
      <c r="A825" s="3">
        <v>2016</v>
      </c>
      <c r="B825" s="13" t="s">
        <v>30</v>
      </c>
      <c r="C825" s="13" t="s">
        <v>75</v>
      </c>
      <c r="D825" s="13">
        <v>1999</v>
      </c>
      <c r="E825" s="17">
        <v>17</v>
      </c>
      <c r="F825" s="13">
        <v>134</v>
      </c>
      <c r="G825" s="13">
        <v>15</v>
      </c>
      <c r="H825" s="13">
        <v>149</v>
      </c>
      <c r="I825" s="13" t="b">
        <v>1</v>
      </c>
      <c r="J825" s="4">
        <v>0.100671140939597</v>
      </c>
      <c r="K825">
        <f t="shared" si="60"/>
        <v>1.5286911736039151E-3</v>
      </c>
      <c r="L825">
        <f t="shared" si="61"/>
        <v>3.9098480451341268E-2</v>
      </c>
      <c r="M825">
        <f t="shared" si="62"/>
        <v>3.9360886360410548E-3</v>
      </c>
      <c r="N825">
        <f t="shared" si="63"/>
        <v>3.9098480451341268E-2</v>
      </c>
      <c r="O825">
        <f t="shared" si="64"/>
        <v>0.66467416767280152</v>
      </c>
      <c r="Q825" s="7">
        <v>799</v>
      </c>
      <c r="R825" s="7">
        <v>5.8957613567580244E-3</v>
      </c>
      <c r="S825" s="7">
        <v>-2.295818847380835E-3</v>
      </c>
      <c r="U825" s="7">
        <v>79.452736318407958</v>
      </c>
      <c r="V825" s="7">
        <v>7.2589861617312406E-3</v>
      </c>
    </row>
    <row r="826" spans="1:22" x14ac:dyDescent="0.35">
      <c r="A826" s="3">
        <v>2013</v>
      </c>
      <c r="B826" s="13" t="s">
        <v>42</v>
      </c>
      <c r="C826" s="13" t="s">
        <v>66</v>
      </c>
      <c r="D826" s="13">
        <v>1994</v>
      </c>
      <c r="E826" s="14">
        <v>19</v>
      </c>
      <c r="F826" s="13">
        <v>179</v>
      </c>
      <c r="G826" s="13">
        <v>20</v>
      </c>
      <c r="H826" s="13">
        <v>199</v>
      </c>
      <c r="I826" s="13" t="b">
        <v>1</v>
      </c>
      <c r="J826" s="4">
        <v>0.10050251256281401</v>
      </c>
      <c r="K826">
        <f t="shared" si="60"/>
        <v>2.0416747889072423E-3</v>
      </c>
      <c r="L826">
        <f t="shared" si="61"/>
        <v>4.5184895583670906E-2</v>
      </c>
      <c r="M826">
        <f t="shared" si="62"/>
        <v>4.5411955360473242E-3</v>
      </c>
      <c r="N826">
        <f t="shared" si="63"/>
        <v>4.5184895583670906E-2</v>
      </c>
      <c r="O826">
        <f t="shared" si="64"/>
        <v>0.85851301608974717</v>
      </c>
      <c r="Q826" s="7">
        <v>800</v>
      </c>
      <c r="R826" s="7">
        <v>5.8957613567580244E-3</v>
      </c>
      <c r="S826" s="7">
        <v>-2.295818847380835E-3</v>
      </c>
      <c r="U826" s="7">
        <v>79.552238805970148</v>
      </c>
      <c r="V826" s="7">
        <v>7.2638852553318896E-3</v>
      </c>
    </row>
    <row r="827" spans="1:22" x14ac:dyDescent="0.35">
      <c r="A827" s="3">
        <v>2015</v>
      </c>
      <c r="B827" s="13" t="s">
        <v>67</v>
      </c>
      <c r="C827" s="13" t="s">
        <v>138</v>
      </c>
      <c r="D827" s="13">
        <v>1997</v>
      </c>
      <c r="E827" s="17">
        <v>18</v>
      </c>
      <c r="F827" s="13">
        <v>81</v>
      </c>
      <c r="G827" s="13">
        <v>9</v>
      </c>
      <c r="H827" s="13">
        <v>90</v>
      </c>
      <c r="I827" s="13" t="b">
        <v>1</v>
      </c>
      <c r="J827" s="4">
        <v>0.1</v>
      </c>
      <c r="K827">
        <f t="shared" si="60"/>
        <v>9.2337050754598903E-4</v>
      </c>
      <c r="L827">
        <f t="shared" si="61"/>
        <v>3.038701215233227E-2</v>
      </c>
      <c r="M827">
        <f t="shared" si="62"/>
        <v>3.0387012152332271E-3</v>
      </c>
      <c r="N827">
        <f t="shared" si="63"/>
        <v>3.038701215233227E-2</v>
      </c>
      <c r="O827">
        <f t="shared" si="64"/>
        <v>0.54696621874198081</v>
      </c>
      <c r="Q827" s="7">
        <v>801</v>
      </c>
      <c r="R827" s="7">
        <v>5.3586426401896758E-3</v>
      </c>
      <c r="S827" s="7">
        <v>-2.0723597766769426E-3</v>
      </c>
      <c r="U827" s="7">
        <v>79.651741293532339</v>
      </c>
      <c r="V827" s="7">
        <v>7.2681770638335502E-3</v>
      </c>
    </row>
    <row r="828" spans="1:22" x14ac:dyDescent="0.35">
      <c r="A828" s="5">
        <v>2017</v>
      </c>
      <c r="B828" s="14" t="s">
        <v>26</v>
      </c>
      <c r="C828" s="14" t="s">
        <v>35</v>
      </c>
      <c r="D828" s="14">
        <v>1997</v>
      </c>
      <c r="E828" s="14">
        <v>20</v>
      </c>
      <c r="F828" s="14">
        <v>81</v>
      </c>
      <c r="G828" s="14">
        <v>9</v>
      </c>
      <c r="H828" s="14">
        <v>90</v>
      </c>
      <c r="I828" s="14" t="b">
        <v>1</v>
      </c>
      <c r="J828" s="6">
        <v>0.1</v>
      </c>
      <c r="K828">
        <f t="shared" si="60"/>
        <v>9.2337050754598903E-4</v>
      </c>
      <c r="L828">
        <f t="shared" si="61"/>
        <v>3.038701215233227E-2</v>
      </c>
      <c r="M828">
        <f t="shared" si="62"/>
        <v>3.0387012152332271E-3</v>
      </c>
      <c r="N828">
        <f t="shared" si="63"/>
        <v>3.038701215233227E-2</v>
      </c>
      <c r="O828">
        <f t="shared" si="64"/>
        <v>0.60774024304664542</v>
      </c>
      <c r="Q828" s="7">
        <v>802</v>
      </c>
      <c r="R828" s="7">
        <v>5.0984975922141402E-3</v>
      </c>
      <c r="S828" s="7">
        <v>-1.9899320500174661E-3</v>
      </c>
      <c r="U828" s="7">
        <v>79.75124378109453</v>
      </c>
      <c r="V828" s="7">
        <v>7.2739669885047795E-3</v>
      </c>
    </row>
    <row r="829" spans="1:22" x14ac:dyDescent="0.35">
      <c r="A829" s="24">
        <v>2015</v>
      </c>
      <c r="B829" s="17" t="s">
        <v>42</v>
      </c>
      <c r="C829" s="17" t="s">
        <v>45</v>
      </c>
      <c r="D829" s="17">
        <v>1998</v>
      </c>
      <c r="E829" s="17">
        <v>17</v>
      </c>
      <c r="F829" s="17">
        <v>72</v>
      </c>
      <c r="G829" s="17">
        <v>8</v>
      </c>
      <c r="H829" s="17">
        <v>80</v>
      </c>
      <c r="I829" s="17" t="b">
        <v>1</v>
      </c>
      <c r="J829" s="25">
        <v>0.1</v>
      </c>
      <c r="K829">
        <f t="shared" si="60"/>
        <v>8.207737844853235E-4</v>
      </c>
      <c r="L829">
        <f t="shared" si="61"/>
        <v>2.8649149803882897E-2</v>
      </c>
      <c r="M829">
        <f t="shared" si="62"/>
        <v>2.8649149803882897E-3</v>
      </c>
      <c r="N829">
        <f t="shared" si="63"/>
        <v>2.8649149803882897E-2</v>
      </c>
      <c r="O829">
        <f t="shared" si="64"/>
        <v>0.48703554666600923</v>
      </c>
      <c r="Q829" s="7">
        <v>803</v>
      </c>
      <c r="R829" s="7">
        <v>7.9860903743878952E-3</v>
      </c>
      <c r="S829" s="7">
        <v>-3.1349013394421027E-3</v>
      </c>
      <c r="U829" s="7">
        <v>79.850746268656721</v>
      </c>
      <c r="V829" s="7">
        <v>7.2797098248928369E-3</v>
      </c>
    </row>
    <row r="830" spans="1:22" x14ac:dyDescent="0.35">
      <c r="A830" s="5">
        <v>2016</v>
      </c>
      <c r="B830" s="14" t="s">
        <v>26</v>
      </c>
      <c r="C830" s="14" t="s">
        <v>78</v>
      </c>
      <c r="D830" s="14">
        <v>1996</v>
      </c>
      <c r="E830" s="14">
        <v>20</v>
      </c>
      <c r="F830" s="14">
        <v>54</v>
      </c>
      <c r="G830" s="14">
        <v>6</v>
      </c>
      <c r="H830" s="14">
        <v>60</v>
      </c>
      <c r="I830" s="14" t="b">
        <v>1</v>
      </c>
      <c r="J830" s="6">
        <v>0.1</v>
      </c>
      <c r="K830">
        <f t="shared" si="60"/>
        <v>6.1558033836399265E-4</v>
      </c>
      <c r="L830">
        <f t="shared" si="61"/>
        <v>2.4810891526988559E-2</v>
      </c>
      <c r="M830">
        <f t="shared" si="62"/>
        <v>2.4810891526988559E-3</v>
      </c>
      <c r="N830">
        <f t="shared" si="63"/>
        <v>2.4810891526988559E-2</v>
      </c>
      <c r="O830">
        <f t="shared" si="64"/>
        <v>0.4962178305397712</v>
      </c>
      <c r="Q830" s="7">
        <v>804</v>
      </c>
      <c r="R830" s="7">
        <v>4.8559810348794254E-3</v>
      </c>
      <c r="S830" s="7">
        <v>-1.9357892879544782E-3</v>
      </c>
      <c r="U830" s="7">
        <v>79.950248756218897</v>
      </c>
      <c r="V830" s="7">
        <v>7.3206864260011856E-3</v>
      </c>
    </row>
    <row r="831" spans="1:22" x14ac:dyDescent="0.35">
      <c r="A831" s="3">
        <v>2016</v>
      </c>
      <c r="B831" s="13" t="s">
        <v>42</v>
      </c>
      <c r="C831" s="13" t="s">
        <v>45</v>
      </c>
      <c r="D831" s="13">
        <v>1997</v>
      </c>
      <c r="E831" s="17">
        <v>19</v>
      </c>
      <c r="F831" s="13">
        <v>45</v>
      </c>
      <c r="G831" s="13">
        <v>5</v>
      </c>
      <c r="H831" s="13">
        <v>50</v>
      </c>
      <c r="I831" s="13" t="b">
        <v>1</v>
      </c>
      <c r="J831" s="4">
        <v>0.1</v>
      </c>
      <c r="K831">
        <f t="shared" si="60"/>
        <v>5.1298361530332723E-4</v>
      </c>
      <c r="L831">
        <f t="shared" si="61"/>
        <v>2.2649141601909048E-2</v>
      </c>
      <c r="M831">
        <f t="shared" si="62"/>
        <v>2.2649141601909051E-3</v>
      </c>
      <c r="N831">
        <f t="shared" si="63"/>
        <v>2.2649141601909048E-2</v>
      </c>
      <c r="O831">
        <f t="shared" si="64"/>
        <v>0.4303336904362719</v>
      </c>
      <c r="Q831" s="7">
        <v>805</v>
      </c>
      <c r="R831" s="7">
        <v>4.8137996234425074E-3</v>
      </c>
      <c r="S831" s="7">
        <v>-1.8936078765175602E-3</v>
      </c>
      <c r="U831" s="7">
        <v>80.049751243781088</v>
      </c>
      <c r="V831" s="7">
        <v>7.3323846174029152E-3</v>
      </c>
    </row>
    <row r="832" spans="1:22" x14ac:dyDescent="0.35">
      <c r="A832" s="5">
        <v>2013</v>
      </c>
      <c r="B832" s="14" t="s">
        <v>26</v>
      </c>
      <c r="C832" s="14" t="s">
        <v>69</v>
      </c>
      <c r="D832" s="14">
        <v>1992</v>
      </c>
      <c r="E832" s="14">
        <v>21</v>
      </c>
      <c r="F832" s="14">
        <v>109</v>
      </c>
      <c r="G832" s="14">
        <v>12</v>
      </c>
      <c r="H832" s="14">
        <v>121</v>
      </c>
      <c r="I832" s="14" t="b">
        <v>1</v>
      </c>
      <c r="J832" s="6">
        <v>9.9173553719008295E-2</v>
      </c>
      <c r="K832">
        <f t="shared" si="60"/>
        <v>1.2414203490340519E-3</v>
      </c>
      <c r="L832">
        <f t="shared" si="61"/>
        <v>3.5233795552481309E-2</v>
      </c>
      <c r="M832">
        <f t="shared" si="62"/>
        <v>3.4942607159485608E-3</v>
      </c>
      <c r="N832">
        <f t="shared" si="63"/>
        <v>3.5233795552481309E-2</v>
      </c>
      <c r="O832">
        <f t="shared" si="64"/>
        <v>0.73990970660210753</v>
      </c>
      <c r="Q832" s="7">
        <v>806</v>
      </c>
      <c r="R832" s="7">
        <v>4.8454356820201959E-3</v>
      </c>
      <c r="S832" s="7">
        <v>-1.9252439350952487E-3</v>
      </c>
      <c r="U832" s="7">
        <v>80.149253731343279</v>
      </c>
      <c r="V832" s="7">
        <v>7.3353883102908737E-3</v>
      </c>
    </row>
    <row r="833" spans="1:22" x14ac:dyDescent="0.35">
      <c r="A833" s="3">
        <v>2013</v>
      </c>
      <c r="B833" s="13" t="s">
        <v>30</v>
      </c>
      <c r="C833" s="13" t="s">
        <v>256</v>
      </c>
      <c r="D833" s="13">
        <v>1996</v>
      </c>
      <c r="E833" s="17">
        <v>17</v>
      </c>
      <c r="F833" s="13">
        <v>64</v>
      </c>
      <c r="G833" s="13">
        <v>7</v>
      </c>
      <c r="H833" s="13">
        <v>71</v>
      </c>
      <c r="I833" s="13" t="b">
        <v>1</v>
      </c>
      <c r="J833" s="4">
        <v>9.85915492957746E-2</v>
      </c>
      <c r="K833">
        <f t="shared" si="60"/>
        <v>7.2843673373072467E-4</v>
      </c>
      <c r="L833">
        <f t="shared" si="61"/>
        <v>2.69895671275166E-2</v>
      </c>
      <c r="M833">
        <f t="shared" si="62"/>
        <v>2.6609432379241706E-3</v>
      </c>
      <c r="N833">
        <f t="shared" si="63"/>
        <v>2.69895671275166E-2</v>
      </c>
      <c r="O833">
        <f t="shared" si="64"/>
        <v>0.45882264116778221</v>
      </c>
      <c r="Q833" s="7">
        <v>807</v>
      </c>
      <c r="R833" s="7">
        <v>4.8137996234425074E-3</v>
      </c>
      <c r="S833" s="7">
        <v>-1.8936078765175602E-3</v>
      </c>
      <c r="U833" s="7">
        <v>80.24875621890547</v>
      </c>
      <c r="V833" s="7">
        <v>7.3467542346324173E-3</v>
      </c>
    </row>
    <row r="834" spans="1:22" x14ac:dyDescent="0.35">
      <c r="A834" s="3">
        <v>2016</v>
      </c>
      <c r="B834" s="13" t="s">
        <v>104</v>
      </c>
      <c r="C834" s="13" t="s">
        <v>105</v>
      </c>
      <c r="D834" s="13">
        <v>2000</v>
      </c>
      <c r="E834" s="14">
        <v>16</v>
      </c>
      <c r="F834" s="13">
        <v>64</v>
      </c>
      <c r="G834" s="13">
        <v>7</v>
      </c>
      <c r="H834" s="13">
        <v>71</v>
      </c>
      <c r="I834" s="13" t="b">
        <v>1</v>
      </c>
      <c r="J834" s="4">
        <v>9.85915492957746E-2</v>
      </c>
      <c r="K834">
        <f t="shared" si="60"/>
        <v>7.2843673373072467E-4</v>
      </c>
      <c r="L834">
        <f t="shared" si="61"/>
        <v>2.69895671275166E-2</v>
      </c>
      <c r="M834">
        <f t="shared" si="62"/>
        <v>2.6609432379241706E-3</v>
      </c>
      <c r="N834">
        <f t="shared" si="63"/>
        <v>2.69895671275166E-2</v>
      </c>
      <c r="O834">
        <f t="shared" si="64"/>
        <v>0.43183307404026561</v>
      </c>
      <c r="Q834" s="7">
        <v>808</v>
      </c>
      <c r="R834" s="7">
        <v>5.6603844022315129E-3</v>
      </c>
      <c r="S834" s="7">
        <v>-2.2381756525003912E-3</v>
      </c>
      <c r="U834" s="7">
        <v>80.348258706467661</v>
      </c>
      <c r="V834" s="7">
        <v>7.3619178301967377E-3</v>
      </c>
    </row>
    <row r="835" spans="1:22" x14ac:dyDescent="0.35">
      <c r="A835" s="24">
        <v>2017</v>
      </c>
      <c r="B835" s="17" t="s">
        <v>42</v>
      </c>
      <c r="C835" s="17" t="s">
        <v>73</v>
      </c>
      <c r="D835" s="17">
        <v>1999</v>
      </c>
      <c r="E835" s="17">
        <v>18</v>
      </c>
      <c r="F835" s="17">
        <v>119</v>
      </c>
      <c r="G835" s="17">
        <v>13</v>
      </c>
      <c r="H835" s="17">
        <v>132</v>
      </c>
      <c r="I835" s="17" t="b">
        <v>1</v>
      </c>
      <c r="J835" s="25">
        <v>9.8484848484848495E-2</v>
      </c>
      <c r="K835">
        <f t="shared" si="60"/>
        <v>1.3542767444007838E-3</v>
      </c>
      <c r="L835">
        <f t="shared" si="61"/>
        <v>3.680049924118943E-2</v>
      </c>
      <c r="M835">
        <f t="shared" si="62"/>
        <v>3.6242915919353232E-3</v>
      </c>
      <c r="N835">
        <f t="shared" si="63"/>
        <v>3.680049924118943E-2</v>
      </c>
      <c r="O835">
        <f t="shared" si="64"/>
        <v>0.66240898634140977</v>
      </c>
      <c r="Q835" s="7">
        <v>809</v>
      </c>
      <c r="R835" s="7">
        <v>5.9601969919599873E-3</v>
      </c>
      <c r="S835" s="7">
        <v>-2.3914234026622821E-3</v>
      </c>
      <c r="U835" s="7">
        <v>80.447761194029852</v>
      </c>
      <c r="V835" s="7">
        <v>7.3670663427915471E-3</v>
      </c>
    </row>
    <row r="836" spans="1:22" x14ac:dyDescent="0.35">
      <c r="A836" s="5">
        <v>2013</v>
      </c>
      <c r="B836" s="14" t="s">
        <v>67</v>
      </c>
      <c r="C836" s="14" t="s">
        <v>145</v>
      </c>
      <c r="D836" s="14">
        <v>1993</v>
      </c>
      <c r="E836" s="14">
        <v>20</v>
      </c>
      <c r="F836" s="14">
        <v>55</v>
      </c>
      <c r="G836" s="14">
        <v>6</v>
      </c>
      <c r="H836" s="14">
        <v>61</v>
      </c>
      <c r="I836" s="14" t="b">
        <v>1</v>
      </c>
      <c r="J836" s="6">
        <v>9.8360655737704902E-2</v>
      </c>
      <c r="K836">
        <f t="shared" ref="K836:K899" si="65">H836/$H$1</f>
        <v>6.2584001067005925E-4</v>
      </c>
      <c r="L836">
        <f t="shared" ref="L836:L899" si="66">SQRT(K836)</f>
        <v>2.5016794572248046E-2</v>
      </c>
      <c r="M836">
        <f t="shared" ref="M836:M899" si="67">J836*L836</f>
        <v>2.4606683185817747E-3</v>
      </c>
      <c r="N836">
        <f t="shared" ref="N836:N899" si="68">L836</f>
        <v>2.5016794572248046E-2</v>
      </c>
      <c r="O836">
        <f t="shared" ref="O836:O899" si="69">E836*L836</f>
        <v>0.50033589144496093</v>
      </c>
      <c r="Q836" s="7">
        <v>810</v>
      </c>
      <c r="R836" s="7">
        <v>5.1392635672679069E-3</v>
      </c>
      <c r="S836" s="7">
        <v>-2.0486149785811218E-3</v>
      </c>
      <c r="U836" s="7">
        <v>80.547263681592042</v>
      </c>
      <c r="V836" s="7">
        <v>7.3832401276699286E-3</v>
      </c>
    </row>
    <row r="837" spans="1:22" x14ac:dyDescent="0.35">
      <c r="A837" s="3">
        <v>2015</v>
      </c>
      <c r="B837" s="13" t="s">
        <v>30</v>
      </c>
      <c r="C837" s="13" t="s">
        <v>230</v>
      </c>
      <c r="D837" s="13">
        <v>1999</v>
      </c>
      <c r="E837" s="17">
        <v>16</v>
      </c>
      <c r="F837" s="13">
        <v>55</v>
      </c>
      <c r="G837" s="13">
        <v>6</v>
      </c>
      <c r="H837" s="13">
        <v>61</v>
      </c>
      <c r="I837" s="13" t="b">
        <v>1</v>
      </c>
      <c r="J837" s="4">
        <v>9.8360655737704902E-2</v>
      </c>
      <c r="K837">
        <f t="shared" si="65"/>
        <v>6.2584001067005925E-4</v>
      </c>
      <c r="L837">
        <f t="shared" si="66"/>
        <v>2.5016794572248046E-2</v>
      </c>
      <c r="M837">
        <f t="shared" si="67"/>
        <v>2.4606683185817747E-3</v>
      </c>
      <c r="N837">
        <f t="shared" si="68"/>
        <v>2.5016794572248046E-2</v>
      </c>
      <c r="O837">
        <f t="shared" si="69"/>
        <v>0.40026871315596874</v>
      </c>
      <c r="Q837" s="7">
        <v>811</v>
      </c>
      <c r="R837" s="7">
        <v>4.5732840478148809E-3</v>
      </c>
      <c r="S837" s="7">
        <v>-1.8542770302210705E-3</v>
      </c>
      <c r="U837" s="7">
        <v>80.646766169154233</v>
      </c>
      <c r="V837" s="7">
        <v>7.3971786715626552E-3</v>
      </c>
    </row>
    <row r="838" spans="1:22" x14ac:dyDescent="0.35">
      <c r="A838" s="3">
        <v>2015</v>
      </c>
      <c r="B838" s="13" t="s">
        <v>113</v>
      </c>
      <c r="C838" s="13" t="s">
        <v>161</v>
      </c>
      <c r="D838" s="13">
        <v>1995</v>
      </c>
      <c r="E838" s="14">
        <v>20</v>
      </c>
      <c r="F838" s="13">
        <v>46</v>
      </c>
      <c r="G838" s="13">
        <v>5</v>
      </c>
      <c r="H838" s="13">
        <v>51</v>
      </c>
      <c r="I838" s="13" t="b">
        <v>1</v>
      </c>
      <c r="J838" s="4">
        <v>9.8039215686274495E-2</v>
      </c>
      <c r="K838">
        <f t="shared" si="65"/>
        <v>5.2324328760939372E-4</v>
      </c>
      <c r="L838">
        <f t="shared" si="66"/>
        <v>2.287451174581424E-2</v>
      </c>
      <c r="M838">
        <f t="shared" si="67"/>
        <v>2.2425991907661018E-3</v>
      </c>
      <c r="N838">
        <f t="shared" si="68"/>
        <v>2.287451174581424E-2</v>
      </c>
      <c r="O838">
        <f t="shared" si="69"/>
        <v>0.45749023491628482</v>
      </c>
      <c r="Q838" s="7">
        <v>812</v>
      </c>
      <c r="R838" s="7">
        <v>4.5633741264115568E-3</v>
      </c>
      <c r="S838" s="7">
        <v>-1.8443671088177464E-3</v>
      </c>
      <c r="U838" s="7">
        <v>80.74626865671641</v>
      </c>
      <c r="V838" s="7">
        <v>7.3971786715626726E-3</v>
      </c>
    </row>
    <row r="839" spans="1:22" x14ac:dyDescent="0.35">
      <c r="A839" s="3">
        <v>2016</v>
      </c>
      <c r="B839" s="13" t="s">
        <v>52</v>
      </c>
      <c r="C839" s="13" t="s">
        <v>165</v>
      </c>
      <c r="D839" s="13">
        <v>1999</v>
      </c>
      <c r="E839" s="17">
        <v>17</v>
      </c>
      <c r="F839" s="13">
        <v>46</v>
      </c>
      <c r="G839" s="13">
        <v>5</v>
      </c>
      <c r="H839" s="13">
        <v>51</v>
      </c>
      <c r="I839" s="13" t="b">
        <v>1</v>
      </c>
      <c r="J839" s="4">
        <v>9.8039215686274495E-2</v>
      </c>
      <c r="K839">
        <f t="shared" si="65"/>
        <v>5.2324328760939372E-4</v>
      </c>
      <c r="L839">
        <f t="shared" si="66"/>
        <v>2.287451174581424E-2</v>
      </c>
      <c r="M839">
        <f t="shared" si="67"/>
        <v>2.2425991907661018E-3</v>
      </c>
      <c r="N839">
        <f t="shared" si="68"/>
        <v>2.287451174581424E-2</v>
      </c>
      <c r="O839">
        <f t="shared" si="69"/>
        <v>0.38886669967884208</v>
      </c>
      <c r="Q839" s="7">
        <v>813</v>
      </c>
      <c r="R839" s="7">
        <v>4.8449572278319317E-3</v>
      </c>
      <c r="S839" s="7">
        <v>-1.9435450438449677E-3</v>
      </c>
      <c r="U839" s="7">
        <v>80.845771144278601</v>
      </c>
      <c r="V839" s="7">
        <v>7.428123459787524E-3</v>
      </c>
    </row>
    <row r="840" spans="1:22" x14ac:dyDescent="0.35">
      <c r="A840" s="3">
        <v>2016</v>
      </c>
      <c r="B840" s="13" t="s">
        <v>42</v>
      </c>
      <c r="C840" s="13" t="s">
        <v>182</v>
      </c>
      <c r="D840" s="13">
        <v>2000</v>
      </c>
      <c r="E840" s="14">
        <v>16</v>
      </c>
      <c r="F840" s="13">
        <v>46</v>
      </c>
      <c r="G840" s="13">
        <v>5</v>
      </c>
      <c r="H840" s="13">
        <v>51</v>
      </c>
      <c r="I840" s="13" t="b">
        <v>1</v>
      </c>
      <c r="J840" s="4">
        <v>9.8039215686274495E-2</v>
      </c>
      <c r="K840">
        <f t="shared" si="65"/>
        <v>5.2324328760939372E-4</v>
      </c>
      <c r="L840">
        <f t="shared" si="66"/>
        <v>2.287451174581424E-2</v>
      </c>
      <c r="M840">
        <f t="shared" si="67"/>
        <v>2.2425991907661018E-3</v>
      </c>
      <c r="N840">
        <f t="shared" si="68"/>
        <v>2.287451174581424E-2</v>
      </c>
      <c r="O840">
        <f t="shared" si="69"/>
        <v>0.36599218793302785</v>
      </c>
      <c r="Q840" s="7">
        <v>814</v>
      </c>
      <c r="R840" s="7">
        <v>5.1461682627152215E-3</v>
      </c>
      <c r="S840" s="7">
        <v>-2.0731303506495375E-3</v>
      </c>
      <c r="U840" s="7">
        <v>80.945273631840791</v>
      </c>
      <c r="V840" s="7">
        <v>7.428123459787524E-3</v>
      </c>
    </row>
    <row r="841" spans="1:22" x14ac:dyDescent="0.35">
      <c r="A841" s="24">
        <v>2017</v>
      </c>
      <c r="B841" s="17" t="s">
        <v>33</v>
      </c>
      <c r="C841" s="17" t="s">
        <v>235</v>
      </c>
      <c r="D841" s="17">
        <v>2000</v>
      </c>
      <c r="E841" s="17">
        <v>17</v>
      </c>
      <c r="F841" s="17">
        <v>46</v>
      </c>
      <c r="G841" s="17">
        <v>5</v>
      </c>
      <c r="H841" s="17">
        <v>51</v>
      </c>
      <c r="I841" s="17" t="b">
        <v>1</v>
      </c>
      <c r="J841" s="25">
        <v>9.8039215686274495E-2</v>
      </c>
      <c r="K841">
        <f t="shared" si="65"/>
        <v>5.2324328760939372E-4</v>
      </c>
      <c r="L841">
        <f t="shared" si="66"/>
        <v>2.287451174581424E-2</v>
      </c>
      <c r="M841">
        <f t="shared" si="67"/>
        <v>2.2425991907661018E-3</v>
      </c>
      <c r="N841">
        <f t="shared" si="68"/>
        <v>2.287451174581424E-2</v>
      </c>
      <c r="O841">
        <f t="shared" si="69"/>
        <v>0.38886669967884208</v>
      </c>
      <c r="Q841" s="7">
        <v>815</v>
      </c>
      <c r="R841" s="7">
        <v>5.2025355447464687E-3</v>
      </c>
      <c r="S841" s="7">
        <v>-2.1294976326807847E-3</v>
      </c>
      <c r="U841" s="7">
        <v>81.044776119402982</v>
      </c>
      <c r="V841" s="7">
        <v>7.4350337526359785E-3</v>
      </c>
    </row>
    <row r="842" spans="1:22" x14ac:dyDescent="0.35">
      <c r="A842" s="3">
        <v>2014</v>
      </c>
      <c r="B842" s="13" t="s">
        <v>30</v>
      </c>
      <c r="C842" s="13" t="s">
        <v>56</v>
      </c>
      <c r="D842" s="13">
        <v>1998</v>
      </c>
      <c r="E842" s="14">
        <v>16</v>
      </c>
      <c r="F842" s="13">
        <v>83</v>
      </c>
      <c r="G842" s="13">
        <v>9</v>
      </c>
      <c r="H842" s="13">
        <v>92</v>
      </c>
      <c r="I842" s="13" t="b">
        <v>1</v>
      </c>
      <c r="J842" s="4">
        <v>9.7826086956521702E-2</v>
      </c>
      <c r="K842">
        <f t="shared" si="65"/>
        <v>9.4388985215812212E-4</v>
      </c>
      <c r="L842">
        <f t="shared" si="66"/>
        <v>3.0722790435735524E-2</v>
      </c>
      <c r="M842">
        <f t="shared" si="67"/>
        <v>3.0054903687132565E-3</v>
      </c>
      <c r="N842">
        <f t="shared" si="68"/>
        <v>3.0722790435735524E-2</v>
      </c>
      <c r="O842">
        <f t="shared" si="69"/>
        <v>0.49156464697176838</v>
      </c>
      <c r="Q842" s="7">
        <v>816</v>
      </c>
      <c r="R842" s="7">
        <v>5.1461682627152215E-3</v>
      </c>
      <c r="S842" s="7">
        <v>-2.0731303506495375E-3</v>
      </c>
      <c r="U842" s="7">
        <v>81.144278606965173</v>
      </c>
      <c r="V842" s="7">
        <v>7.4432674580965676E-3</v>
      </c>
    </row>
    <row r="843" spans="1:22" x14ac:dyDescent="0.35">
      <c r="A843" s="24">
        <v>2015</v>
      </c>
      <c r="B843" s="17" t="s">
        <v>52</v>
      </c>
      <c r="C843" s="17" t="s">
        <v>61</v>
      </c>
      <c r="D843" s="17">
        <v>1996</v>
      </c>
      <c r="E843" s="17">
        <v>19</v>
      </c>
      <c r="F843" s="17">
        <v>130</v>
      </c>
      <c r="G843" s="17">
        <v>14</v>
      </c>
      <c r="H843" s="17">
        <v>144</v>
      </c>
      <c r="I843" s="17" t="b">
        <v>1</v>
      </c>
      <c r="J843" s="25">
        <v>9.7222222222222196E-2</v>
      </c>
      <c r="K843">
        <f t="shared" si="65"/>
        <v>1.4773928120735823E-3</v>
      </c>
      <c r="L843">
        <f t="shared" si="66"/>
        <v>3.8436867875434155E-2</v>
      </c>
      <c r="M843">
        <f t="shared" si="67"/>
        <v>3.7369177101116528E-3</v>
      </c>
      <c r="N843">
        <f t="shared" si="68"/>
        <v>3.8436867875434155E-2</v>
      </c>
      <c r="O843">
        <f t="shared" si="69"/>
        <v>0.73030048963324901</v>
      </c>
      <c r="Q843" s="7">
        <v>817</v>
      </c>
      <c r="R843" s="7">
        <v>5.4663886805917956E-3</v>
      </c>
      <c r="S843" s="7">
        <v>-2.2307970231762045E-3</v>
      </c>
      <c r="U843" s="7">
        <v>81.243781094527364</v>
      </c>
      <c r="V843" s="7">
        <v>7.4469918853789629E-3</v>
      </c>
    </row>
    <row r="844" spans="1:22" x14ac:dyDescent="0.35">
      <c r="A844" s="5">
        <v>2017</v>
      </c>
      <c r="B844" s="14" t="s">
        <v>52</v>
      </c>
      <c r="C844" s="14" t="s">
        <v>53</v>
      </c>
      <c r="D844" s="14">
        <v>2000</v>
      </c>
      <c r="E844" s="14">
        <v>17</v>
      </c>
      <c r="F844" s="14">
        <v>65</v>
      </c>
      <c r="G844" s="14">
        <v>7</v>
      </c>
      <c r="H844" s="14">
        <v>72</v>
      </c>
      <c r="I844" s="14" t="b">
        <v>1</v>
      </c>
      <c r="J844" s="6">
        <v>9.7222222222222196E-2</v>
      </c>
      <c r="K844">
        <f t="shared" si="65"/>
        <v>7.3869640603679116E-4</v>
      </c>
      <c r="L844">
        <f t="shared" si="66"/>
        <v>2.7178969922290859E-2</v>
      </c>
      <c r="M844">
        <f t="shared" si="67"/>
        <v>2.642399853556055E-3</v>
      </c>
      <c r="N844">
        <f t="shared" si="68"/>
        <v>2.7178969922290859E-2</v>
      </c>
      <c r="O844">
        <f t="shared" si="69"/>
        <v>0.4620424886789446</v>
      </c>
      <c r="Q844" s="7">
        <v>818</v>
      </c>
      <c r="R844" s="7">
        <v>5.4306983931013807E-3</v>
      </c>
      <c r="S844" s="7">
        <v>-2.1951067356857897E-3</v>
      </c>
      <c r="U844" s="7">
        <v>81.343283582089555</v>
      </c>
      <c r="V844" s="7">
        <v>7.4801225594383642E-3</v>
      </c>
    </row>
    <row r="845" spans="1:22" x14ac:dyDescent="0.35">
      <c r="A845" s="3">
        <v>2014</v>
      </c>
      <c r="B845" s="13" t="s">
        <v>52</v>
      </c>
      <c r="C845" s="13" t="s">
        <v>61</v>
      </c>
      <c r="D845" s="13">
        <v>1995</v>
      </c>
      <c r="E845" s="17">
        <v>19</v>
      </c>
      <c r="F845" s="13">
        <v>84</v>
      </c>
      <c r="G845" s="13">
        <v>9</v>
      </c>
      <c r="H845" s="13">
        <v>93</v>
      </c>
      <c r="I845" s="13" t="b">
        <v>1</v>
      </c>
      <c r="J845" s="4">
        <v>9.6774193548387094E-2</v>
      </c>
      <c r="K845">
        <f t="shared" si="65"/>
        <v>9.5414952446418861E-4</v>
      </c>
      <c r="L845">
        <f t="shared" si="66"/>
        <v>3.0889310844759689E-2</v>
      </c>
      <c r="M845">
        <f t="shared" si="67"/>
        <v>2.9892881462670667E-3</v>
      </c>
      <c r="N845">
        <f t="shared" si="68"/>
        <v>3.0889310844759689E-2</v>
      </c>
      <c r="O845">
        <f t="shared" si="69"/>
        <v>0.5868969060504341</v>
      </c>
      <c r="Q845" s="7">
        <v>819</v>
      </c>
      <c r="R845" s="7">
        <v>4.2506723026006412E-3</v>
      </c>
      <c r="S845" s="7">
        <v>-1.7486453174923554E-3</v>
      </c>
      <c r="U845" s="7">
        <v>81.442786069651746</v>
      </c>
      <c r="V845" s="7">
        <v>7.49297263447808E-3</v>
      </c>
    </row>
    <row r="846" spans="1:22" x14ac:dyDescent="0.35">
      <c r="A846" s="5">
        <v>2014</v>
      </c>
      <c r="B846" s="14" t="s">
        <v>67</v>
      </c>
      <c r="C846" s="14" t="s">
        <v>138</v>
      </c>
      <c r="D846" s="14">
        <v>1995</v>
      </c>
      <c r="E846" s="14">
        <v>19</v>
      </c>
      <c r="F846" s="14">
        <v>103</v>
      </c>
      <c r="G846" s="14">
        <v>11</v>
      </c>
      <c r="H846" s="14">
        <v>114</v>
      </c>
      <c r="I846" s="14" t="b">
        <v>1</v>
      </c>
      <c r="J846" s="6">
        <v>9.6491228070175405E-2</v>
      </c>
      <c r="K846">
        <f t="shared" si="65"/>
        <v>1.1696026428915859E-3</v>
      </c>
      <c r="L846">
        <f t="shared" si="66"/>
        <v>3.4199453839083245E-2</v>
      </c>
      <c r="M846">
        <f t="shared" si="67"/>
        <v>3.299947300262417E-3</v>
      </c>
      <c r="N846">
        <f t="shared" si="68"/>
        <v>3.4199453839083245E-2</v>
      </c>
      <c r="O846">
        <f t="shared" si="69"/>
        <v>0.64978962294258169</v>
      </c>
      <c r="Q846" s="7">
        <v>820</v>
      </c>
      <c r="R846" s="7">
        <v>4.606788408166332E-3</v>
      </c>
      <c r="S846" s="7">
        <v>-1.9075562495076636E-3</v>
      </c>
      <c r="U846" s="7">
        <v>81.542288557213922</v>
      </c>
      <c r="V846" s="7">
        <v>7.5060809553248826E-3</v>
      </c>
    </row>
    <row r="847" spans="1:22" x14ac:dyDescent="0.35">
      <c r="A847" s="3">
        <v>2016</v>
      </c>
      <c r="B847" s="13" t="s">
        <v>30</v>
      </c>
      <c r="C847" s="13" t="s">
        <v>75</v>
      </c>
      <c r="D847" s="13">
        <v>2000</v>
      </c>
      <c r="E847" s="17">
        <v>16</v>
      </c>
      <c r="F847" s="13">
        <v>122</v>
      </c>
      <c r="G847" s="13">
        <v>13</v>
      </c>
      <c r="H847" s="13">
        <v>135</v>
      </c>
      <c r="I847" s="13" t="b">
        <v>1</v>
      </c>
      <c r="J847" s="4">
        <v>9.6296296296296297E-2</v>
      </c>
      <c r="K847">
        <f t="shared" si="65"/>
        <v>1.3850557613189834E-3</v>
      </c>
      <c r="L847">
        <f t="shared" si="66"/>
        <v>3.7216337290482834E-2</v>
      </c>
      <c r="M847">
        <f t="shared" si="67"/>
        <v>3.583795442787236E-3</v>
      </c>
      <c r="N847">
        <f t="shared" si="68"/>
        <v>3.7216337290482834E-2</v>
      </c>
      <c r="O847">
        <f t="shared" si="69"/>
        <v>0.59546139664772535</v>
      </c>
      <c r="Q847" s="7">
        <v>821</v>
      </c>
      <c r="R847" s="7">
        <v>4.9079600186494902E-3</v>
      </c>
      <c r="S847" s="7">
        <v>-2.0249696855732845E-3</v>
      </c>
      <c r="U847" s="7">
        <v>81.641791044776113</v>
      </c>
      <c r="V847" s="7">
        <v>7.5262840315546715E-3</v>
      </c>
    </row>
    <row r="848" spans="1:22" x14ac:dyDescent="0.35">
      <c r="A848" s="5">
        <v>2014</v>
      </c>
      <c r="B848" s="14" t="s">
        <v>30</v>
      </c>
      <c r="C848" s="14" t="s">
        <v>256</v>
      </c>
      <c r="D848" s="14">
        <v>1995</v>
      </c>
      <c r="E848" s="14">
        <v>19</v>
      </c>
      <c r="F848" s="14">
        <v>47</v>
      </c>
      <c r="G848" s="14">
        <v>5</v>
      </c>
      <c r="H848" s="14">
        <v>52</v>
      </c>
      <c r="I848" s="14" t="b">
        <v>1</v>
      </c>
      <c r="J848" s="6">
        <v>9.6153846153846201E-2</v>
      </c>
      <c r="K848">
        <f t="shared" si="65"/>
        <v>5.3350295991546031E-4</v>
      </c>
      <c r="L848">
        <f t="shared" si="66"/>
        <v>2.3097682998852079E-2</v>
      </c>
      <c r="M848">
        <f t="shared" si="67"/>
        <v>2.2209310575819316E-3</v>
      </c>
      <c r="N848">
        <f t="shared" si="68"/>
        <v>2.3097682998852079E-2</v>
      </c>
      <c r="O848">
        <f t="shared" si="69"/>
        <v>0.43885597697818951</v>
      </c>
      <c r="Q848" s="7">
        <v>822</v>
      </c>
      <c r="R848" s="7">
        <v>5.9843381638250209E-3</v>
      </c>
      <c r="S848" s="7">
        <v>-2.4608362626367701E-3</v>
      </c>
      <c r="U848" s="7">
        <v>81.741293532338304</v>
      </c>
      <c r="V848" s="7">
        <v>7.54855228350241E-3</v>
      </c>
    </row>
    <row r="849" spans="1:22" x14ac:dyDescent="0.35">
      <c r="A849" s="3">
        <v>2014</v>
      </c>
      <c r="B849" s="13" t="s">
        <v>26</v>
      </c>
      <c r="C849" s="13" t="s">
        <v>69</v>
      </c>
      <c r="D849" s="13">
        <v>1995</v>
      </c>
      <c r="E849" s="17">
        <v>19</v>
      </c>
      <c r="F849" s="13">
        <v>47</v>
      </c>
      <c r="G849" s="13">
        <v>5</v>
      </c>
      <c r="H849" s="13">
        <v>52</v>
      </c>
      <c r="I849" s="13" t="b">
        <v>1</v>
      </c>
      <c r="J849" s="4">
        <v>9.6153846153846201E-2</v>
      </c>
      <c r="K849">
        <f t="shared" si="65"/>
        <v>5.3350295991546031E-4</v>
      </c>
      <c r="L849">
        <f t="shared" si="66"/>
        <v>2.3097682998852079E-2</v>
      </c>
      <c r="M849">
        <f t="shared" si="67"/>
        <v>2.2209310575819316E-3</v>
      </c>
      <c r="N849">
        <f t="shared" si="68"/>
        <v>2.3097682998852079E-2</v>
      </c>
      <c r="O849">
        <f t="shared" si="69"/>
        <v>0.43885597697818951</v>
      </c>
      <c r="Q849" s="7">
        <v>823</v>
      </c>
      <c r="R849" s="7">
        <v>6.710982821460096E-3</v>
      </c>
      <c r="S849" s="7">
        <v>-2.7748941854190412E-3</v>
      </c>
      <c r="U849" s="7">
        <v>81.840796019900495</v>
      </c>
      <c r="V849" s="7">
        <v>7.54855228350241E-3</v>
      </c>
    </row>
    <row r="850" spans="1:22" x14ac:dyDescent="0.35">
      <c r="A850" s="5">
        <v>2014</v>
      </c>
      <c r="B850" s="14" t="s">
        <v>26</v>
      </c>
      <c r="C850" s="14" t="s">
        <v>279</v>
      </c>
      <c r="D850" s="14">
        <v>1996</v>
      </c>
      <c r="E850" s="14">
        <v>18</v>
      </c>
      <c r="F850" s="14">
        <v>47</v>
      </c>
      <c r="G850" s="14">
        <v>5</v>
      </c>
      <c r="H850" s="14">
        <v>52</v>
      </c>
      <c r="I850" s="14" t="b">
        <v>1</v>
      </c>
      <c r="J850" s="6">
        <v>9.6153846153846201E-2</v>
      </c>
      <c r="K850">
        <f t="shared" si="65"/>
        <v>5.3350295991546031E-4</v>
      </c>
      <c r="L850">
        <f t="shared" si="66"/>
        <v>2.3097682998852079E-2</v>
      </c>
      <c r="M850">
        <f t="shared" si="67"/>
        <v>2.2209310575819316E-3</v>
      </c>
      <c r="N850">
        <f t="shared" si="68"/>
        <v>2.3097682998852079E-2</v>
      </c>
      <c r="O850">
        <f t="shared" si="69"/>
        <v>0.41575829397933739</v>
      </c>
      <c r="Q850" s="7">
        <v>824</v>
      </c>
      <c r="R850" s="7">
        <v>7.7895794051222886E-3</v>
      </c>
      <c r="S850" s="7">
        <v>-3.2483838690749644E-3</v>
      </c>
      <c r="U850" s="7">
        <v>81.940298507462686</v>
      </c>
      <c r="V850" s="7">
        <v>7.5549187723454774E-3</v>
      </c>
    </row>
    <row r="851" spans="1:22" x14ac:dyDescent="0.35">
      <c r="A851" s="24">
        <v>2015</v>
      </c>
      <c r="B851" s="17" t="s">
        <v>52</v>
      </c>
      <c r="C851" s="17" t="s">
        <v>165</v>
      </c>
      <c r="D851" s="17">
        <v>1999</v>
      </c>
      <c r="E851" s="17">
        <v>16</v>
      </c>
      <c r="F851" s="17">
        <v>47</v>
      </c>
      <c r="G851" s="17">
        <v>5</v>
      </c>
      <c r="H851" s="17">
        <v>52</v>
      </c>
      <c r="I851" s="17" t="b">
        <v>1</v>
      </c>
      <c r="J851" s="25">
        <v>9.6153846153846201E-2</v>
      </c>
      <c r="K851">
        <f t="shared" si="65"/>
        <v>5.3350295991546031E-4</v>
      </c>
      <c r="L851">
        <f t="shared" si="66"/>
        <v>2.3097682998852079E-2</v>
      </c>
      <c r="M851">
        <f t="shared" si="67"/>
        <v>2.2209310575819316E-3</v>
      </c>
      <c r="N851">
        <f t="shared" si="68"/>
        <v>2.3097682998852079E-2</v>
      </c>
      <c r="O851">
        <f t="shared" si="69"/>
        <v>0.36956292798163326</v>
      </c>
      <c r="Q851" s="7">
        <v>825</v>
      </c>
      <c r="R851" s="7">
        <v>5.2271205906786926E-3</v>
      </c>
      <c r="S851" s="7">
        <v>-2.1884193754454656E-3</v>
      </c>
      <c r="U851" s="7">
        <v>82.039800995024876</v>
      </c>
      <c r="V851" s="7">
        <v>7.5560506623250229E-3</v>
      </c>
    </row>
    <row r="852" spans="1:22" x14ac:dyDescent="0.35">
      <c r="A852" s="3">
        <v>2017</v>
      </c>
      <c r="B852" s="13" t="s">
        <v>52</v>
      </c>
      <c r="C852" s="13" t="s">
        <v>131</v>
      </c>
      <c r="D852" s="13">
        <v>2000</v>
      </c>
      <c r="E852" s="14">
        <v>17</v>
      </c>
      <c r="F852" s="13">
        <v>66</v>
      </c>
      <c r="G852" s="13">
        <v>7</v>
      </c>
      <c r="H852" s="13">
        <v>73</v>
      </c>
      <c r="I852" s="13" t="b">
        <v>1</v>
      </c>
      <c r="J852" s="4">
        <v>9.5890410958904104E-2</v>
      </c>
      <c r="K852">
        <f t="shared" si="65"/>
        <v>7.4895607834285776E-4</v>
      </c>
      <c r="L852">
        <f t="shared" si="66"/>
        <v>2.7367061923832047E-2</v>
      </c>
      <c r="M852">
        <f t="shared" si="67"/>
        <v>2.6242388146140317E-3</v>
      </c>
      <c r="N852">
        <f t="shared" si="68"/>
        <v>2.7367061923832047E-2</v>
      </c>
      <c r="O852">
        <f t="shared" si="69"/>
        <v>0.46524005270514479</v>
      </c>
      <c r="Q852" s="7">
        <v>826</v>
      </c>
      <c r="R852" s="7">
        <v>5.2499222789544287E-3</v>
      </c>
      <c r="S852" s="7">
        <v>-2.2112210637212017E-3</v>
      </c>
      <c r="U852" s="7">
        <v>82.139303482587067</v>
      </c>
      <c r="V852" s="7">
        <v>7.5584505860792827E-3</v>
      </c>
    </row>
    <row r="853" spans="1:22" x14ac:dyDescent="0.35">
      <c r="A853" s="24">
        <v>2016</v>
      </c>
      <c r="B853" s="17" t="s">
        <v>42</v>
      </c>
      <c r="C853" s="17" t="s">
        <v>43</v>
      </c>
      <c r="D853" s="17">
        <v>2000</v>
      </c>
      <c r="E853" s="17">
        <v>16</v>
      </c>
      <c r="F853" s="17">
        <v>236</v>
      </c>
      <c r="G853" s="17">
        <v>25</v>
      </c>
      <c r="H853" s="17">
        <v>261</v>
      </c>
      <c r="I853" s="17" t="b">
        <v>1</v>
      </c>
      <c r="J853" s="25">
        <v>9.5785440613026795E-2</v>
      </c>
      <c r="K853">
        <f t="shared" si="65"/>
        <v>2.6777744718833678E-3</v>
      </c>
      <c r="L853">
        <f t="shared" si="66"/>
        <v>5.1747217044816697E-2</v>
      </c>
      <c r="M853">
        <f t="shared" si="67"/>
        <v>4.9566299851356976E-3</v>
      </c>
      <c r="N853">
        <f t="shared" si="68"/>
        <v>5.1747217044816697E-2</v>
      </c>
      <c r="O853">
        <f t="shared" si="69"/>
        <v>0.82795547271706715</v>
      </c>
      <c r="Q853" s="7">
        <v>827</v>
      </c>
      <c r="R853" s="7">
        <v>4.9174277353967958E-3</v>
      </c>
      <c r="S853" s="7">
        <v>-2.0525127550085061E-3</v>
      </c>
      <c r="U853" s="7">
        <v>82.238805970149258</v>
      </c>
      <c r="V853" s="7">
        <v>7.5665471409707219E-3</v>
      </c>
    </row>
    <row r="854" spans="1:22" x14ac:dyDescent="0.35">
      <c r="A854" s="3">
        <v>2017</v>
      </c>
      <c r="B854" s="13" t="s">
        <v>26</v>
      </c>
      <c r="C854" s="13" t="s">
        <v>110</v>
      </c>
      <c r="D854" s="13">
        <v>2000</v>
      </c>
      <c r="E854" s="14">
        <v>17</v>
      </c>
      <c r="F854" s="13">
        <v>76</v>
      </c>
      <c r="G854" s="13">
        <v>8</v>
      </c>
      <c r="H854" s="13">
        <v>84</v>
      </c>
      <c r="I854" s="13" t="b">
        <v>1</v>
      </c>
      <c r="J854" s="4">
        <v>9.5238095238095205E-2</v>
      </c>
      <c r="K854">
        <f t="shared" si="65"/>
        <v>8.6181247370958967E-4</v>
      </c>
      <c r="L854">
        <f t="shared" si="66"/>
        <v>2.9356642752698912E-2</v>
      </c>
      <c r="M854">
        <f t="shared" si="67"/>
        <v>2.7958707383522762E-3</v>
      </c>
      <c r="N854">
        <f t="shared" si="68"/>
        <v>2.9356642752698912E-2</v>
      </c>
      <c r="O854">
        <f t="shared" si="69"/>
        <v>0.49906292679588149</v>
      </c>
      <c r="Q854" s="7">
        <v>828</v>
      </c>
      <c r="R854" s="7">
        <v>4.2865435909025867E-3</v>
      </c>
      <c r="S854" s="7">
        <v>-1.8054544382037309E-3</v>
      </c>
      <c r="U854" s="7">
        <v>82.338308457711435</v>
      </c>
      <c r="V854" s="7">
        <v>7.567849624325061E-3</v>
      </c>
    </row>
    <row r="855" spans="1:22" x14ac:dyDescent="0.35">
      <c r="A855" s="24">
        <v>2015</v>
      </c>
      <c r="B855" s="17" t="s">
        <v>52</v>
      </c>
      <c r="C855" s="17" t="s">
        <v>150</v>
      </c>
      <c r="D855" s="17">
        <v>1999</v>
      </c>
      <c r="E855" s="17">
        <v>16</v>
      </c>
      <c r="F855" s="17">
        <v>57</v>
      </c>
      <c r="G855" s="17">
        <v>6</v>
      </c>
      <c r="H855" s="17">
        <v>63</v>
      </c>
      <c r="I855" s="17" t="b">
        <v>1</v>
      </c>
      <c r="J855" s="25">
        <v>9.5238095238095205E-2</v>
      </c>
      <c r="K855">
        <f t="shared" si="65"/>
        <v>6.4635935528219233E-4</v>
      </c>
      <c r="L855">
        <f t="shared" si="66"/>
        <v>2.5423598393661592E-2</v>
      </c>
      <c r="M855">
        <f t="shared" si="67"/>
        <v>2.4212950851106268E-3</v>
      </c>
      <c r="N855">
        <f t="shared" si="68"/>
        <v>2.5423598393661592E-2</v>
      </c>
      <c r="O855">
        <f t="shared" si="69"/>
        <v>0.40677757429858546</v>
      </c>
      <c r="Q855" s="7">
        <v>829</v>
      </c>
      <c r="R855" s="7">
        <v>3.9045633432798535E-3</v>
      </c>
      <c r="S855" s="7">
        <v>-1.6396491830889485E-3</v>
      </c>
      <c r="U855" s="7">
        <v>82.437810945273625</v>
      </c>
      <c r="V855" s="7">
        <v>7.5694335191988735E-3</v>
      </c>
    </row>
    <row r="856" spans="1:22" x14ac:dyDescent="0.35">
      <c r="A856" s="3">
        <v>2016</v>
      </c>
      <c r="B856" s="13" t="s">
        <v>42</v>
      </c>
      <c r="C856" s="13" t="s">
        <v>45</v>
      </c>
      <c r="D856" s="13">
        <v>1999</v>
      </c>
      <c r="E856" s="14">
        <v>17</v>
      </c>
      <c r="F856" s="13">
        <v>86</v>
      </c>
      <c r="G856" s="13">
        <v>9</v>
      </c>
      <c r="H856" s="13">
        <v>95</v>
      </c>
      <c r="I856" s="13" t="b">
        <v>1</v>
      </c>
      <c r="J856" s="4">
        <v>9.4736842105263203E-2</v>
      </c>
      <c r="K856">
        <f t="shared" si="65"/>
        <v>9.7466886907632169E-4</v>
      </c>
      <c r="L856">
        <f t="shared" si="66"/>
        <v>3.1219687203370917E-2</v>
      </c>
      <c r="M856">
        <f t="shared" si="67"/>
        <v>2.9576545771614567E-3</v>
      </c>
      <c r="N856">
        <f t="shared" si="68"/>
        <v>3.1219687203370917E-2</v>
      </c>
      <c r="O856">
        <f t="shared" si="69"/>
        <v>0.5307346824573056</v>
      </c>
      <c r="Q856" s="7">
        <v>830</v>
      </c>
      <c r="R856" s="7">
        <v>6.1005136775301025E-3</v>
      </c>
      <c r="S856" s="7">
        <v>-2.6062529615815417E-3</v>
      </c>
      <c r="U856" s="7">
        <v>82.537313432835816</v>
      </c>
      <c r="V856" s="7">
        <v>7.5694335191988735E-3</v>
      </c>
    </row>
    <row r="857" spans="1:22" x14ac:dyDescent="0.35">
      <c r="A857" s="3">
        <v>2017</v>
      </c>
      <c r="B857" s="13" t="s">
        <v>26</v>
      </c>
      <c r="C857" s="13" t="s">
        <v>35</v>
      </c>
      <c r="D857" s="13">
        <v>1998</v>
      </c>
      <c r="E857" s="17">
        <v>19</v>
      </c>
      <c r="F857" s="13">
        <v>86</v>
      </c>
      <c r="G857" s="13">
        <v>9</v>
      </c>
      <c r="H857" s="13">
        <v>95</v>
      </c>
      <c r="I857" s="13" t="b">
        <v>1</v>
      </c>
      <c r="J857" s="4">
        <v>9.4736842105263203E-2</v>
      </c>
      <c r="K857">
        <f t="shared" si="65"/>
        <v>9.7466886907632169E-4</v>
      </c>
      <c r="L857">
        <f t="shared" si="66"/>
        <v>3.1219687203370917E-2</v>
      </c>
      <c r="M857">
        <f t="shared" si="67"/>
        <v>2.9576545771614567E-3</v>
      </c>
      <c r="N857">
        <f t="shared" si="68"/>
        <v>3.1219687203370917E-2</v>
      </c>
      <c r="O857">
        <f t="shared" si="69"/>
        <v>0.59317405686404745</v>
      </c>
      <c r="Q857" s="7">
        <v>831</v>
      </c>
      <c r="R857" s="7">
        <v>4.6325718866957778E-3</v>
      </c>
      <c r="S857" s="7">
        <v>-1.9716286487716072E-3</v>
      </c>
      <c r="U857" s="7">
        <v>82.636815920398007</v>
      </c>
      <c r="V857" s="7">
        <v>7.570512016535586E-3</v>
      </c>
    </row>
    <row r="858" spans="1:22" x14ac:dyDescent="0.35">
      <c r="A858" s="5">
        <v>2014</v>
      </c>
      <c r="B858" s="14" t="s">
        <v>42</v>
      </c>
      <c r="C858" s="14" t="s">
        <v>66</v>
      </c>
      <c r="D858" s="14">
        <v>1994</v>
      </c>
      <c r="E858" s="14">
        <v>20</v>
      </c>
      <c r="F858" s="14">
        <v>153</v>
      </c>
      <c r="G858" s="14">
        <v>16</v>
      </c>
      <c r="H858" s="14">
        <v>169</v>
      </c>
      <c r="I858" s="14" t="b">
        <v>1</v>
      </c>
      <c r="J858" s="6">
        <v>9.4674556213017694E-2</v>
      </c>
      <c r="K858">
        <f t="shared" si="65"/>
        <v>1.7338846197252459E-3</v>
      </c>
      <c r="L858">
        <f t="shared" si="66"/>
        <v>4.1639940198387002E-2</v>
      </c>
      <c r="M858">
        <f t="shared" si="67"/>
        <v>3.942242859018885E-3</v>
      </c>
      <c r="N858">
        <f t="shared" si="68"/>
        <v>4.1639940198387002E-2</v>
      </c>
      <c r="O858">
        <f t="shared" si="69"/>
        <v>0.83279880396774009</v>
      </c>
      <c r="Q858" s="7">
        <v>832</v>
      </c>
      <c r="R858" s="7">
        <v>4.6224457233656419E-3</v>
      </c>
      <c r="S858" s="7">
        <v>-1.9615024854414713E-3</v>
      </c>
      <c r="U858" s="7">
        <v>82.736318407960198</v>
      </c>
      <c r="V858" s="7">
        <v>7.5711912237947888E-3</v>
      </c>
    </row>
    <row r="859" spans="1:22" x14ac:dyDescent="0.35">
      <c r="A859" s="3">
        <v>2015</v>
      </c>
      <c r="B859" s="13" t="s">
        <v>30</v>
      </c>
      <c r="C859" s="13" t="s">
        <v>75</v>
      </c>
      <c r="D859" s="13">
        <v>1999</v>
      </c>
      <c r="E859" s="17">
        <v>16</v>
      </c>
      <c r="F859" s="13">
        <v>153</v>
      </c>
      <c r="G859" s="13">
        <v>16</v>
      </c>
      <c r="H859" s="13">
        <v>169</v>
      </c>
      <c r="I859" s="13" t="b">
        <v>1</v>
      </c>
      <c r="J859" s="4">
        <v>9.4674556213017694E-2</v>
      </c>
      <c r="K859">
        <f t="shared" si="65"/>
        <v>1.7338846197252459E-3</v>
      </c>
      <c r="L859">
        <f t="shared" si="66"/>
        <v>4.1639940198387002E-2</v>
      </c>
      <c r="M859">
        <f t="shared" si="67"/>
        <v>3.942242859018885E-3</v>
      </c>
      <c r="N859">
        <f t="shared" si="68"/>
        <v>4.1639940198387002E-2</v>
      </c>
      <c r="O859">
        <f t="shared" si="69"/>
        <v>0.66623904317419202</v>
      </c>
      <c r="Q859" s="7">
        <v>833</v>
      </c>
      <c r="R859" s="7">
        <v>6.3303574029114525E-3</v>
      </c>
      <c r="S859" s="7">
        <v>-2.7060658109761293E-3</v>
      </c>
      <c r="U859" s="7">
        <v>82.835820895522389</v>
      </c>
      <c r="V859" s="7">
        <v>7.576893419304378E-3</v>
      </c>
    </row>
    <row r="860" spans="1:22" x14ac:dyDescent="0.35">
      <c r="A860" s="5">
        <v>2015</v>
      </c>
      <c r="B860" s="14" t="s">
        <v>52</v>
      </c>
      <c r="C860" s="14" t="s">
        <v>150</v>
      </c>
      <c r="D860" s="14">
        <v>1998</v>
      </c>
      <c r="E860" s="14">
        <v>17</v>
      </c>
      <c r="F860" s="14">
        <v>58</v>
      </c>
      <c r="G860" s="14">
        <v>6</v>
      </c>
      <c r="H860" s="14">
        <v>64</v>
      </c>
      <c r="I860" s="14" t="b">
        <v>1</v>
      </c>
      <c r="J860" s="6">
        <v>9.375E-2</v>
      </c>
      <c r="K860">
        <f t="shared" si="65"/>
        <v>6.5661902758825882E-4</v>
      </c>
      <c r="L860">
        <f t="shared" si="66"/>
        <v>2.562457858362277E-2</v>
      </c>
      <c r="M860">
        <f t="shared" si="67"/>
        <v>2.4023042422146347E-3</v>
      </c>
      <c r="N860">
        <f t="shared" si="68"/>
        <v>2.562457858362277E-2</v>
      </c>
      <c r="O860">
        <f t="shared" si="69"/>
        <v>0.43561783592158709</v>
      </c>
      <c r="Q860" s="7">
        <v>834</v>
      </c>
      <c r="R860" s="7">
        <v>4.3221171767225198E-3</v>
      </c>
      <c r="S860" s="7">
        <v>-1.861448858140745E-3</v>
      </c>
      <c r="U860" s="7">
        <v>82.93532338308458</v>
      </c>
      <c r="V860" s="7">
        <v>7.5843630404501495E-3</v>
      </c>
    </row>
    <row r="861" spans="1:22" x14ac:dyDescent="0.35">
      <c r="A861" s="3">
        <v>2015</v>
      </c>
      <c r="B861" s="13" t="s">
        <v>30</v>
      </c>
      <c r="C861" s="13" t="s">
        <v>40</v>
      </c>
      <c r="D861" s="13">
        <v>1995</v>
      </c>
      <c r="E861" s="17">
        <v>20</v>
      </c>
      <c r="F861" s="13">
        <v>58</v>
      </c>
      <c r="G861" s="13">
        <v>6</v>
      </c>
      <c r="H861" s="13">
        <v>64</v>
      </c>
      <c r="I861" s="13" t="b">
        <v>1</v>
      </c>
      <c r="J861" s="4">
        <v>9.375E-2</v>
      </c>
      <c r="K861">
        <f t="shared" si="65"/>
        <v>6.5661902758825882E-4</v>
      </c>
      <c r="L861">
        <f t="shared" si="66"/>
        <v>2.562457858362277E-2</v>
      </c>
      <c r="M861">
        <f t="shared" si="67"/>
        <v>2.4023042422146347E-3</v>
      </c>
      <c r="N861">
        <f t="shared" si="68"/>
        <v>2.562457858362277E-2</v>
      </c>
      <c r="O861">
        <f t="shared" si="69"/>
        <v>0.5124915716724554</v>
      </c>
      <c r="Q861" s="7">
        <v>835</v>
      </c>
      <c r="R861" s="7">
        <v>4.284573166233107E-3</v>
      </c>
      <c r="S861" s="7">
        <v>-1.8239048476513323E-3</v>
      </c>
      <c r="U861" s="7">
        <v>83.03482587064677</v>
      </c>
      <c r="V861" s="7">
        <v>7.6155974181976544E-3</v>
      </c>
    </row>
    <row r="862" spans="1:22" x14ac:dyDescent="0.35">
      <c r="A862" s="5">
        <v>2017</v>
      </c>
      <c r="B862" s="14" t="s">
        <v>42</v>
      </c>
      <c r="C862" s="14" t="s">
        <v>73</v>
      </c>
      <c r="D862" s="14">
        <v>2000</v>
      </c>
      <c r="E862" s="14">
        <v>17</v>
      </c>
      <c r="F862" s="14">
        <v>58</v>
      </c>
      <c r="G862" s="14">
        <v>6</v>
      </c>
      <c r="H862" s="14">
        <v>64</v>
      </c>
      <c r="I862" s="14" t="b">
        <v>1</v>
      </c>
      <c r="J862" s="6">
        <v>9.375E-2</v>
      </c>
      <c r="K862">
        <f t="shared" si="65"/>
        <v>6.5661902758825882E-4</v>
      </c>
      <c r="L862">
        <f t="shared" si="66"/>
        <v>2.562457858362277E-2</v>
      </c>
      <c r="M862">
        <f t="shared" si="67"/>
        <v>2.4023042422146347E-3</v>
      </c>
      <c r="N862">
        <f t="shared" si="68"/>
        <v>2.562457858362277E-2</v>
      </c>
      <c r="O862">
        <f t="shared" si="69"/>
        <v>0.43561783592158709</v>
      </c>
      <c r="Q862" s="7">
        <v>836</v>
      </c>
      <c r="R862" s="7">
        <v>3.9519979204450289E-3</v>
      </c>
      <c r="S862" s="7">
        <v>-1.7093987296789271E-3</v>
      </c>
      <c r="U862" s="7">
        <v>83.134328358208947</v>
      </c>
      <c r="V862" s="7">
        <v>7.6366312807869818E-3</v>
      </c>
    </row>
    <row r="863" spans="1:22" x14ac:dyDescent="0.35">
      <c r="A863" s="24">
        <v>2017</v>
      </c>
      <c r="B863" s="17" t="s">
        <v>67</v>
      </c>
      <c r="C863" s="17" t="s">
        <v>68</v>
      </c>
      <c r="D863" s="17">
        <v>1998</v>
      </c>
      <c r="E863" s="17">
        <v>19</v>
      </c>
      <c r="F863" s="17">
        <v>68</v>
      </c>
      <c r="G863" s="17">
        <v>7</v>
      </c>
      <c r="H863" s="17">
        <v>75</v>
      </c>
      <c r="I863" s="17" t="b">
        <v>1</v>
      </c>
      <c r="J863" s="25">
        <v>9.3333333333333296E-2</v>
      </c>
      <c r="K863">
        <f t="shared" si="65"/>
        <v>7.6947542295499084E-4</v>
      </c>
      <c r="L863">
        <f t="shared" si="66"/>
        <v>2.7739420018359988E-2</v>
      </c>
      <c r="M863">
        <f t="shared" si="67"/>
        <v>2.5890125350469312E-3</v>
      </c>
      <c r="N863">
        <f t="shared" si="68"/>
        <v>2.7739420018359988E-2</v>
      </c>
      <c r="O863">
        <f t="shared" si="69"/>
        <v>0.52704898034883974</v>
      </c>
      <c r="Q863" s="7">
        <v>837</v>
      </c>
      <c r="R863" s="7">
        <v>3.9262511893906711E-3</v>
      </c>
      <c r="S863" s="7">
        <v>-1.6836519986245693E-3</v>
      </c>
      <c r="U863" s="7">
        <v>83.233830845771138</v>
      </c>
      <c r="V863" s="7">
        <v>7.6366312807869818E-3</v>
      </c>
    </row>
    <row r="864" spans="1:22" x14ac:dyDescent="0.35">
      <c r="A864" s="5">
        <v>2015</v>
      </c>
      <c r="B864" s="14" t="s">
        <v>94</v>
      </c>
      <c r="C864" s="14" t="s">
        <v>179</v>
      </c>
      <c r="D864" s="14">
        <v>1995</v>
      </c>
      <c r="E864" s="14">
        <v>20</v>
      </c>
      <c r="F864" s="14">
        <v>88</v>
      </c>
      <c r="G864" s="14">
        <v>9</v>
      </c>
      <c r="H864" s="14">
        <v>97</v>
      </c>
      <c r="I864" s="14" t="b">
        <v>1</v>
      </c>
      <c r="J864" s="6">
        <v>9.2783505154639206E-2</v>
      </c>
      <c r="K864">
        <f t="shared" si="65"/>
        <v>9.9518821368845488E-4</v>
      </c>
      <c r="L864">
        <f t="shared" si="66"/>
        <v>3.1546603837631318E-2</v>
      </c>
      <c r="M864">
        <f t="shared" si="67"/>
        <v>2.9270044797802264E-3</v>
      </c>
      <c r="N864">
        <f t="shared" si="68"/>
        <v>3.1546603837631318E-2</v>
      </c>
      <c r="O864">
        <f t="shared" si="69"/>
        <v>0.6309320767526263</v>
      </c>
      <c r="Q864" s="7">
        <v>838</v>
      </c>
      <c r="R864" s="7">
        <v>3.9176689457058851E-3</v>
      </c>
      <c r="S864" s="7">
        <v>-1.6750697549397834E-3</v>
      </c>
      <c r="U864" s="7">
        <v>83.333333333333329</v>
      </c>
      <c r="V864" s="7">
        <v>7.639291929349163E-3</v>
      </c>
    </row>
    <row r="865" spans="1:22" x14ac:dyDescent="0.35">
      <c r="A865" s="3">
        <v>2016</v>
      </c>
      <c r="B865" s="13" t="s">
        <v>104</v>
      </c>
      <c r="C865" s="13" t="s">
        <v>140</v>
      </c>
      <c r="D865" s="13">
        <v>1999</v>
      </c>
      <c r="E865" s="17">
        <v>17</v>
      </c>
      <c r="F865" s="13">
        <v>59</v>
      </c>
      <c r="G865" s="13">
        <v>6</v>
      </c>
      <c r="H865" s="13">
        <v>65</v>
      </c>
      <c r="I865" s="13" t="b">
        <v>1</v>
      </c>
      <c r="J865" s="4">
        <v>9.2307692307692299E-2</v>
      </c>
      <c r="K865">
        <f t="shared" si="65"/>
        <v>6.6687869989432542E-4</v>
      </c>
      <c r="L865">
        <f t="shared" si="66"/>
        <v>2.5823994654087221E-2</v>
      </c>
      <c r="M865">
        <f t="shared" si="67"/>
        <v>2.3837533526849738E-3</v>
      </c>
      <c r="N865">
        <f t="shared" si="68"/>
        <v>2.5823994654087221E-2</v>
      </c>
      <c r="O865">
        <f t="shared" si="69"/>
        <v>0.43900790911948279</v>
      </c>
      <c r="Q865" s="7">
        <v>839</v>
      </c>
      <c r="R865" s="7">
        <v>3.9262511893906711E-3</v>
      </c>
      <c r="S865" s="7">
        <v>-1.6836519986245693E-3</v>
      </c>
      <c r="U865" s="7">
        <v>83.432835820895519</v>
      </c>
      <c r="V865" s="7">
        <v>7.680697608933881E-3</v>
      </c>
    </row>
    <row r="866" spans="1:22" x14ac:dyDescent="0.35">
      <c r="A866" s="5">
        <v>2017</v>
      </c>
      <c r="B866" s="14" t="s">
        <v>252</v>
      </c>
      <c r="C866" s="14" t="s">
        <v>253</v>
      </c>
      <c r="D866" s="14">
        <v>2000</v>
      </c>
      <c r="E866" s="14">
        <v>17</v>
      </c>
      <c r="F866" s="14">
        <v>59</v>
      </c>
      <c r="G866" s="14">
        <v>6</v>
      </c>
      <c r="H866" s="14">
        <v>65</v>
      </c>
      <c r="I866" s="14" t="b">
        <v>1</v>
      </c>
      <c r="J866" s="6">
        <v>9.2307692307692299E-2</v>
      </c>
      <c r="K866">
        <f t="shared" si="65"/>
        <v>6.6687869989432542E-4</v>
      </c>
      <c r="L866">
        <f t="shared" si="66"/>
        <v>2.5823994654087221E-2</v>
      </c>
      <c r="M866">
        <f t="shared" si="67"/>
        <v>2.3837533526849738E-3</v>
      </c>
      <c r="N866">
        <f t="shared" si="68"/>
        <v>2.5823994654087221E-2</v>
      </c>
      <c r="O866">
        <f t="shared" si="69"/>
        <v>0.43900790911948279</v>
      </c>
      <c r="Q866" s="7">
        <v>840</v>
      </c>
      <c r="R866" s="7">
        <v>5.2618269344059587E-3</v>
      </c>
      <c r="S866" s="7">
        <v>-2.2563365656927022E-3</v>
      </c>
      <c r="U866" s="7">
        <v>83.53233830845771</v>
      </c>
      <c r="V866" s="7">
        <v>7.680697608933881E-3</v>
      </c>
    </row>
    <row r="867" spans="1:22" x14ac:dyDescent="0.35">
      <c r="A867" s="3">
        <v>2014</v>
      </c>
      <c r="B867" s="13" t="s">
        <v>30</v>
      </c>
      <c r="C867" s="13" t="s">
        <v>40</v>
      </c>
      <c r="D867" s="13">
        <v>1994</v>
      </c>
      <c r="E867" s="17">
        <v>20</v>
      </c>
      <c r="F867" s="13">
        <v>79</v>
      </c>
      <c r="G867" s="13">
        <v>8</v>
      </c>
      <c r="H867" s="13">
        <v>87</v>
      </c>
      <c r="I867" s="13" t="b">
        <v>1</v>
      </c>
      <c r="J867" s="4">
        <v>9.1954022988505704E-2</v>
      </c>
      <c r="K867">
        <f t="shared" si="65"/>
        <v>8.9259149062778935E-4</v>
      </c>
      <c r="L867">
        <f t="shared" si="66"/>
        <v>2.9876269690638911E-2</v>
      </c>
      <c r="M867">
        <f t="shared" si="67"/>
        <v>2.7472431899438067E-3</v>
      </c>
      <c r="N867">
        <f t="shared" si="68"/>
        <v>2.9876269690638911E-2</v>
      </c>
      <c r="O867">
        <f t="shared" si="69"/>
        <v>0.59752539381277825</v>
      </c>
      <c r="Q867" s="7">
        <v>841</v>
      </c>
      <c r="R867" s="7">
        <v>6.6262637222534448E-3</v>
      </c>
      <c r="S867" s="7">
        <v>-2.889346012141792E-3</v>
      </c>
      <c r="U867" s="7">
        <v>83.631840796019901</v>
      </c>
      <c r="V867" s="7">
        <v>7.6873735750868305E-3</v>
      </c>
    </row>
    <row r="868" spans="1:22" x14ac:dyDescent="0.35">
      <c r="A868" s="3">
        <v>2014</v>
      </c>
      <c r="B868" s="13" t="s">
        <v>52</v>
      </c>
      <c r="C868" s="13" t="s">
        <v>61</v>
      </c>
      <c r="D868" s="13">
        <v>1998</v>
      </c>
      <c r="E868" s="14">
        <v>16</v>
      </c>
      <c r="F868" s="13">
        <v>200</v>
      </c>
      <c r="G868" s="13">
        <v>20</v>
      </c>
      <c r="H868" s="13">
        <v>220</v>
      </c>
      <c r="I868" s="13" t="b">
        <v>1</v>
      </c>
      <c r="J868" s="4">
        <v>9.0909090909090898E-2</v>
      </c>
      <c r="K868">
        <f t="shared" si="65"/>
        <v>2.2571279073346395E-3</v>
      </c>
      <c r="L868">
        <f t="shared" si="66"/>
        <v>4.750924023108178E-2</v>
      </c>
      <c r="M868">
        <f t="shared" si="67"/>
        <v>4.3190218391892521E-3</v>
      </c>
      <c r="N868">
        <f t="shared" si="68"/>
        <v>4.750924023108178E-2</v>
      </c>
      <c r="O868">
        <f t="shared" si="69"/>
        <v>0.76014784369730848</v>
      </c>
      <c r="Q868" s="7">
        <v>842</v>
      </c>
      <c r="R868" s="7">
        <v>4.6650815619413023E-3</v>
      </c>
      <c r="S868" s="7">
        <v>-2.0226817083852473E-3</v>
      </c>
      <c r="U868" s="7">
        <v>83.731343283582092</v>
      </c>
      <c r="V868" s="7">
        <v>7.7007081446490771E-3</v>
      </c>
    </row>
    <row r="869" spans="1:22" x14ac:dyDescent="0.35">
      <c r="A869" s="24">
        <v>2013</v>
      </c>
      <c r="B869" s="17" t="s">
        <v>42</v>
      </c>
      <c r="C869" s="17" t="s">
        <v>66</v>
      </c>
      <c r="D869" s="17">
        <v>1993</v>
      </c>
      <c r="E869" s="17">
        <v>20</v>
      </c>
      <c r="F869" s="17">
        <v>120</v>
      </c>
      <c r="G869" s="17">
        <v>12</v>
      </c>
      <c r="H869" s="17">
        <v>132</v>
      </c>
      <c r="I869" s="17" t="b">
        <v>1</v>
      </c>
      <c r="J869" s="25">
        <v>9.0909090909090898E-2</v>
      </c>
      <c r="K869">
        <f t="shared" si="65"/>
        <v>1.3542767444007838E-3</v>
      </c>
      <c r="L869">
        <f t="shared" si="66"/>
        <v>3.680049924118943E-2</v>
      </c>
      <c r="M869">
        <f t="shared" si="67"/>
        <v>3.3454999310172204E-3</v>
      </c>
      <c r="N869">
        <f t="shared" si="68"/>
        <v>3.680049924118943E-2</v>
      </c>
      <c r="O869">
        <f t="shared" si="69"/>
        <v>0.73600998482378865</v>
      </c>
      <c r="Q869" s="7">
        <v>843</v>
      </c>
      <c r="R869" s="7">
        <v>5.325114432304121E-3</v>
      </c>
      <c r="S869" s="7">
        <v>-2.3358262860370543E-3</v>
      </c>
      <c r="U869" s="7">
        <v>83.830845771144283</v>
      </c>
      <c r="V869" s="7">
        <v>7.7053944495444251E-3</v>
      </c>
    </row>
    <row r="870" spans="1:22" x14ac:dyDescent="0.35">
      <c r="A870" s="5">
        <v>2014</v>
      </c>
      <c r="B870" s="14" t="s">
        <v>52</v>
      </c>
      <c r="C870" s="14" t="s">
        <v>168</v>
      </c>
      <c r="D870" s="14">
        <v>1997</v>
      </c>
      <c r="E870" s="14">
        <v>17</v>
      </c>
      <c r="F870" s="14">
        <v>80</v>
      </c>
      <c r="G870" s="14">
        <v>8</v>
      </c>
      <c r="H870" s="14">
        <v>88</v>
      </c>
      <c r="I870" s="14" t="b">
        <v>1</v>
      </c>
      <c r="J870" s="6">
        <v>9.0909090909090898E-2</v>
      </c>
      <c r="K870">
        <f t="shared" si="65"/>
        <v>9.0285116293385584E-4</v>
      </c>
      <c r="L870">
        <f t="shared" si="66"/>
        <v>3.0047481806864545E-2</v>
      </c>
      <c r="M870">
        <f t="shared" si="67"/>
        <v>2.7315892551695036E-3</v>
      </c>
      <c r="N870">
        <f t="shared" si="68"/>
        <v>3.0047481806864545E-2</v>
      </c>
      <c r="O870">
        <f t="shared" si="69"/>
        <v>0.51080719071669722</v>
      </c>
      <c r="Q870" s="7">
        <v>844</v>
      </c>
      <c r="R870" s="7">
        <v>5.8957613567580244E-3</v>
      </c>
      <c r="S870" s="7">
        <v>-2.5958140564956073E-3</v>
      </c>
      <c r="U870" s="7">
        <v>83.930348258706459</v>
      </c>
      <c r="V870" s="7">
        <v>7.7261011429866746E-3</v>
      </c>
    </row>
    <row r="871" spans="1:22" x14ac:dyDescent="0.35">
      <c r="A871" s="3">
        <v>2016</v>
      </c>
      <c r="B871" s="13" t="s">
        <v>102</v>
      </c>
      <c r="C871" s="13" t="s">
        <v>184</v>
      </c>
      <c r="D871" s="13">
        <v>2000</v>
      </c>
      <c r="E871" s="17">
        <v>16</v>
      </c>
      <c r="F871" s="13">
        <v>80</v>
      </c>
      <c r="G871" s="13">
        <v>8</v>
      </c>
      <c r="H871" s="13">
        <v>88</v>
      </c>
      <c r="I871" s="13" t="b">
        <v>1</v>
      </c>
      <c r="J871" s="4">
        <v>9.0909090909090898E-2</v>
      </c>
      <c r="K871">
        <f t="shared" si="65"/>
        <v>9.0285116293385584E-4</v>
      </c>
      <c r="L871">
        <f t="shared" si="66"/>
        <v>3.0047481806864545E-2</v>
      </c>
      <c r="M871">
        <f t="shared" si="67"/>
        <v>2.7315892551695036E-3</v>
      </c>
      <c r="N871">
        <f t="shared" si="68"/>
        <v>3.0047481806864545E-2</v>
      </c>
      <c r="O871">
        <f t="shared" si="69"/>
        <v>0.48075970890983272</v>
      </c>
      <c r="Q871" s="7">
        <v>845</v>
      </c>
      <c r="R871" s="7">
        <v>6.3739628848043231E-3</v>
      </c>
      <c r="S871" s="7">
        <v>-2.7901674420170871E-3</v>
      </c>
      <c r="U871" s="7">
        <v>84.02985074626865</v>
      </c>
      <c r="V871" s="7">
        <v>7.7301241066245474E-3</v>
      </c>
    </row>
    <row r="872" spans="1:22" x14ac:dyDescent="0.35">
      <c r="A872" s="3">
        <v>2017</v>
      </c>
      <c r="B872" s="13" t="s">
        <v>26</v>
      </c>
      <c r="C872" s="13" t="s">
        <v>176</v>
      </c>
      <c r="D872" s="13">
        <v>2001</v>
      </c>
      <c r="E872" s="14">
        <v>16</v>
      </c>
      <c r="F872" s="13">
        <v>60</v>
      </c>
      <c r="G872" s="13">
        <v>6</v>
      </c>
      <c r="H872" s="13">
        <v>66</v>
      </c>
      <c r="I872" s="13" t="b">
        <v>1</v>
      </c>
      <c r="J872" s="4">
        <v>9.0909090909090898E-2</v>
      </c>
      <c r="K872">
        <f t="shared" si="65"/>
        <v>6.7713837220039191E-4</v>
      </c>
      <c r="L872">
        <f t="shared" si="66"/>
        <v>2.6021882564495443E-2</v>
      </c>
      <c r="M872">
        <f t="shared" si="67"/>
        <v>2.3656256876814037E-3</v>
      </c>
      <c r="N872">
        <f t="shared" si="68"/>
        <v>2.6021882564495443E-2</v>
      </c>
      <c r="O872">
        <f t="shared" si="69"/>
        <v>0.41635012103192709</v>
      </c>
      <c r="Q872" s="7">
        <v>846</v>
      </c>
      <c r="R872" s="7">
        <v>3.9818889358886117E-3</v>
      </c>
      <c r="S872" s="7">
        <v>-1.7609578783066801E-3</v>
      </c>
      <c r="U872" s="7">
        <v>84.129353233830841</v>
      </c>
      <c r="V872" s="7">
        <v>7.7663984216969194E-3</v>
      </c>
    </row>
    <row r="873" spans="1:22" x14ac:dyDescent="0.35">
      <c r="A873" s="24">
        <v>2013</v>
      </c>
      <c r="B873" s="17" t="s">
        <v>52</v>
      </c>
      <c r="C873" s="17" t="s">
        <v>168</v>
      </c>
      <c r="D873" s="17">
        <v>1994</v>
      </c>
      <c r="E873" s="17">
        <v>19</v>
      </c>
      <c r="F873" s="17">
        <v>50</v>
      </c>
      <c r="G873" s="17">
        <v>5</v>
      </c>
      <c r="H873" s="17">
        <v>55</v>
      </c>
      <c r="I873" s="17" t="b">
        <v>1</v>
      </c>
      <c r="J873" s="25">
        <v>9.0909090909090898E-2</v>
      </c>
      <c r="K873">
        <f t="shared" si="65"/>
        <v>5.6428197683365989E-4</v>
      </c>
      <c r="L873">
        <f t="shared" si="66"/>
        <v>2.375462011554089E-2</v>
      </c>
      <c r="M873">
        <f t="shared" si="67"/>
        <v>2.159510919594626E-3</v>
      </c>
      <c r="N873">
        <f t="shared" si="68"/>
        <v>2.375462011554089E-2</v>
      </c>
      <c r="O873">
        <f t="shared" si="69"/>
        <v>0.45133778219527693</v>
      </c>
      <c r="Q873" s="7">
        <v>847</v>
      </c>
      <c r="R873" s="7">
        <v>3.9818889358886117E-3</v>
      </c>
      <c r="S873" s="7">
        <v>-1.7609578783066801E-3</v>
      </c>
      <c r="U873" s="7">
        <v>84.228855721393032</v>
      </c>
      <c r="V873" s="7">
        <v>7.7767646441497572E-3</v>
      </c>
    </row>
    <row r="874" spans="1:22" x14ac:dyDescent="0.35">
      <c r="A874" s="3">
        <v>2014</v>
      </c>
      <c r="B874" s="13" t="s">
        <v>104</v>
      </c>
      <c r="C874" s="13" t="s">
        <v>140</v>
      </c>
      <c r="D874" s="13">
        <v>1995</v>
      </c>
      <c r="E874" s="14">
        <v>19</v>
      </c>
      <c r="F874" s="13">
        <v>50</v>
      </c>
      <c r="G874" s="13">
        <v>5</v>
      </c>
      <c r="H874" s="13">
        <v>55</v>
      </c>
      <c r="I874" s="13" t="b">
        <v>1</v>
      </c>
      <c r="J874" s="4">
        <v>9.0909090909090898E-2</v>
      </c>
      <c r="K874">
        <f t="shared" si="65"/>
        <v>5.6428197683365989E-4</v>
      </c>
      <c r="L874">
        <f t="shared" si="66"/>
        <v>2.375462011554089E-2</v>
      </c>
      <c r="M874">
        <f t="shared" si="67"/>
        <v>2.159510919594626E-3</v>
      </c>
      <c r="N874">
        <f t="shared" si="68"/>
        <v>2.375462011554089E-2</v>
      </c>
      <c r="O874">
        <f t="shared" si="69"/>
        <v>0.45133778219527693</v>
      </c>
      <c r="Q874" s="7">
        <v>848</v>
      </c>
      <c r="R874" s="7">
        <v>3.9732229610143568E-3</v>
      </c>
      <c r="S874" s="7">
        <v>-1.7522919034324252E-3</v>
      </c>
      <c r="U874" s="7">
        <v>84.328358208955223</v>
      </c>
      <c r="V874" s="7">
        <v>7.7818436245392971E-3</v>
      </c>
    </row>
    <row r="875" spans="1:22" x14ac:dyDescent="0.35">
      <c r="A875" s="24">
        <v>2015</v>
      </c>
      <c r="B875" s="17" t="s">
        <v>52</v>
      </c>
      <c r="C875" s="17" t="s">
        <v>168</v>
      </c>
      <c r="D875" s="17">
        <v>1996</v>
      </c>
      <c r="E875" s="17">
        <v>19</v>
      </c>
      <c r="F875" s="17">
        <v>50</v>
      </c>
      <c r="G875" s="17">
        <v>5</v>
      </c>
      <c r="H875" s="17">
        <v>55</v>
      </c>
      <c r="I875" s="17" t="b">
        <v>1</v>
      </c>
      <c r="J875" s="25">
        <v>9.0909090909090898E-2</v>
      </c>
      <c r="K875">
        <f t="shared" si="65"/>
        <v>5.6428197683365989E-4</v>
      </c>
      <c r="L875">
        <f t="shared" si="66"/>
        <v>2.375462011554089E-2</v>
      </c>
      <c r="M875">
        <f t="shared" si="67"/>
        <v>2.159510919594626E-3</v>
      </c>
      <c r="N875">
        <f t="shared" si="68"/>
        <v>2.375462011554089E-2</v>
      </c>
      <c r="O875">
        <f t="shared" si="69"/>
        <v>0.45133778219527693</v>
      </c>
      <c r="Q875" s="7">
        <v>849</v>
      </c>
      <c r="R875" s="7">
        <v>3.9558910112658463E-3</v>
      </c>
      <c r="S875" s="7">
        <v>-1.7349599536839147E-3</v>
      </c>
      <c r="U875" s="7">
        <v>84.427860696517413</v>
      </c>
      <c r="V875" s="7">
        <v>7.8061665057068443E-3</v>
      </c>
    </row>
    <row r="876" spans="1:22" x14ac:dyDescent="0.35">
      <c r="A876" s="3">
        <v>2016</v>
      </c>
      <c r="B876" s="13" t="s">
        <v>30</v>
      </c>
      <c r="C876" s="13" t="s">
        <v>162</v>
      </c>
      <c r="D876" s="13">
        <v>1995</v>
      </c>
      <c r="E876" s="14">
        <v>21</v>
      </c>
      <c r="F876" s="13">
        <v>91</v>
      </c>
      <c r="G876" s="13">
        <v>9</v>
      </c>
      <c r="H876" s="13">
        <v>100</v>
      </c>
      <c r="I876" s="13" t="b">
        <v>1</v>
      </c>
      <c r="J876" s="4">
        <v>0.09</v>
      </c>
      <c r="K876">
        <f t="shared" si="65"/>
        <v>1.0259672306066545E-3</v>
      </c>
      <c r="L876">
        <f t="shared" si="66"/>
        <v>3.2030723229528463E-2</v>
      </c>
      <c r="M876">
        <f t="shared" si="67"/>
        <v>2.8827650906575616E-3</v>
      </c>
      <c r="N876">
        <f t="shared" si="68"/>
        <v>3.2030723229528463E-2</v>
      </c>
      <c r="O876">
        <f t="shared" si="69"/>
        <v>0.67264518782009775</v>
      </c>
      <c r="Q876" s="7">
        <v>850</v>
      </c>
      <c r="R876" s="7">
        <v>4.6973662486254272E-3</v>
      </c>
      <c r="S876" s="7">
        <v>-2.0731274340113955E-3</v>
      </c>
      <c r="U876" s="7">
        <v>84.527363184079604</v>
      </c>
      <c r="V876" s="7">
        <v>7.8090747052252532E-3</v>
      </c>
    </row>
    <row r="877" spans="1:22" x14ac:dyDescent="0.35">
      <c r="A877" s="3">
        <v>2014</v>
      </c>
      <c r="B877" s="13" t="s">
        <v>30</v>
      </c>
      <c r="C877" s="13" t="s">
        <v>40</v>
      </c>
      <c r="D877" s="13">
        <v>1995</v>
      </c>
      <c r="E877" s="17">
        <v>19</v>
      </c>
      <c r="F877" s="13">
        <v>81</v>
      </c>
      <c r="G877" s="13">
        <v>8</v>
      </c>
      <c r="H877" s="13">
        <v>89</v>
      </c>
      <c r="I877" s="13" t="b">
        <v>1</v>
      </c>
      <c r="J877" s="4">
        <v>8.98876404494382E-2</v>
      </c>
      <c r="K877">
        <f t="shared" si="65"/>
        <v>9.1311083523992244E-4</v>
      </c>
      <c r="L877">
        <f t="shared" si="66"/>
        <v>3.0217723859349871E-2</v>
      </c>
      <c r="M877">
        <f t="shared" si="67"/>
        <v>2.7161998974696514E-3</v>
      </c>
      <c r="N877">
        <f t="shared" si="68"/>
        <v>3.0217723859349871E-2</v>
      </c>
      <c r="O877">
        <f t="shared" si="69"/>
        <v>0.57413675332764758</v>
      </c>
      <c r="Q877" s="7">
        <v>851</v>
      </c>
      <c r="R877" s="7">
        <v>8.8626357360513941E-3</v>
      </c>
      <c r="S877" s="7">
        <v>-3.9060057509156965E-3</v>
      </c>
      <c r="U877" s="7">
        <v>84.626865671641795</v>
      </c>
      <c r="V877" s="7">
        <v>7.8193414796479243E-3</v>
      </c>
    </row>
    <row r="878" spans="1:22" x14ac:dyDescent="0.35">
      <c r="A878" s="3">
        <v>2016</v>
      </c>
      <c r="B878" s="13" t="s">
        <v>42</v>
      </c>
      <c r="C878" s="13" t="s">
        <v>87</v>
      </c>
      <c r="D878" s="13">
        <v>2000</v>
      </c>
      <c r="E878" s="14">
        <v>16</v>
      </c>
      <c r="F878" s="13">
        <v>152</v>
      </c>
      <c r="G878" s="13">
        <v>15</v>
      </c>
      <c r="H878" s="13">
        <v>167</v>
      </c>
      <c r="I878" s="13" t="b">
        <v>1</v>
      </c>
      <c r="J878" s="4">
        <v>8.9820359281437098E-2</v>
      </c>
      <c r="K878">
        <f t="shared" si="65"/>
        <v>1.713365275113113E-3</v>
      </c>
      <c r="L878">
        <f t="shared" si="66"/>
        <v>4.1392816709099577E-2</v>
      </c>
      <c r="M878">
        <f t="shared" si="67"/>
        <v>3.7179176684819966E-3</v>
      </c>
      <c r="N878">
        <f t="shared" si="68"/>
        <v>4.1392816709099577E-2</v>
      </c>
      <c r="O878">
        <f t="shared" si="69"/>
        <v>0.66228506734559323</v>
      </c>
      <c r="Q878" s="7">
        <v>852</v>
      </c>
      <c r="R878" s="7">
        <v>5.0388639899775177E-3</v>
      </c>
      <c r="S878" s="7">
        <v>-2.2429932516252415E-3</v>
      </c>
      <c r="U878" s="7">
        <v>84.726368159203972</v>
      </c>
      <c r="V878" s="7">
        <v>7.826351318564179E-3</v>
      </c>
    </row>
    <row r="879" spans="1:22" x14ac:dyDescent="0.35">
      <c r="A879" s="3">
        <v>2016</v>
      </c>
      <c r="B879" s="13" t="s">
        <v>52</v>
      </c>
      <c r="C879" s="13" t="s">
        <v>168</v>
      </c>
      <c r="D879" s="13">
        <v>1997</v>
      </c>
      <c r="E879" s="17">
        <v>19</v>
      </c>
      <c r="F879" s="13">
        <v>71</v>
      </c>
      <c r="G879" s="13">
        <v>7</v>
      </c>
      <c r="H879" s="13">
        <v>78</v>
      </c>
      <c r="I879" s="13" t="b">
        <v>1</v>
      </c>
      <c r="J879" s="4">
        <v>8.9743589743589702E-2</v>
      </c>
      <c r="K879">
        <f t="shared" si="65"/>
        <v>8.0025443987319042E-4</v>
      </c>
      <c r="L879">
        <f t="shared" si="66"/>
        <v>2.8288768793872779E-2</v>
      </c>
      <c r="M879">
        <f t="shared" si="67"/>
        <v>2.5387356609885814E-3</v>
      </c>
      <c r="N879">
        <f t="shared" si="68"/>
        <v>2.8288768793872779E-2</v>
      </c>
      <c r="O879">
        <f t="shared" si="69"/>
        <v>0.53748660708358276</v>
      </c>
      <c r="Q879" s="7">
        <v>853</v>
      </c>
      <c r="R879" s="7">
        <v>4.3542455909762485E-3</v>
      </c>
      <c r="S879" s="7">
        <v>-1.9329505058656216E-3</v>
      </c>
      <c r="U879" s="7">
        <v>84.825870646766163</v>
      </c>
      <c r="V879" s="7">
        <v>7.8870788724305346E-3</v>
      </c>
    </row>
    <row r="880" spans="1:22" x14ac:dyDescent="0.35">
      <c r="A880" s="3">
        <v>2017</v>
      </c>
      <c r="B880" s="13" t="s">
        <v>42</v>
      </c>
      <c r="C880" s="13" t="s">
        <v>43</v>
      </c>
      <c r="D880" s="13">
        <v>1996</v>
      </c>
      <c r="E880" s="14">
        <v>21</v>
      </c>
      <c r="F880" s="13">
        <v>71</v>
      </c>
      <c r="G880" s="13">
        <v>7</v>
      </c>
      <c r="H880" s="13">
        <v>78</v>
      </c>
      <c r="I880" s="13" t="b">
        <v>1</v>
      </c>
      <c r="J880" s="4">
        <v>8.9743589743589702E-2</v>
      </c>
      <c r="K880">
        <f t="shared" si="65"/>
        <v>8.0025443987319042E-4</v>
      </c>
      <c r="L880">
        <f t="shared" si="66"/>
        <v>2.8288768793872779E-2</v>
      </c>
      <c r="M880">
        <f t="shared" si="67"/>
        <v>2.5387356609885814E-3</v>
      </c>
      <c r="N880">
        <f t="shared" si="68"/>
        <v>2.8288768793872779E-2</v>
      </c>
      <c r="O880">
        <f t="shared" si="69"/>
        <v>0.5940641446713284</v>
      </c>
      <c r="Q880" s="7">
        <v>854</v>
      </c>
      <c r="R880" s="7">
        <v>5.3586426401896758E-3</v>
      </c>
      <c r="S880" s="7">
        <v>-2.4009880630282191E-3</v>
      </c>
      <c r="U880" s="7">
        <v>84.925373134328353</v>
      </c>
      <c r="V880" s="7">
        <v>7.8987276923890067E-3</v>
      </c>
    </row>
    <row r="881" spans="1:22" x14ac:dyDescent="0.35">
      <c r="A881" s="3">
        <v>2014</v>
      </c>
      <c r="B881" s="13" t="s">
        <v>26</v>
      </c>
      <c r="C881" s="13" t="s">
        <v>27</v>
      </c>
      <c r="D881" s="13">
        <v>1993</v>
      </c>
      <c r="E881" s="17">
        <v>21</v>
      </c>
      <c r="F881" s="13">
        <v>112</v>
      </c>
      <c r="G881" s="13">
        <v>11</v>
      </c>
      <c r="H881" s="13">
        <v>123</v>
      </c>
      <c r="I881" s="13" t="b">
        <v>1</v>
      </c>
      <c r="J881" s="4">
        <v>8.9430894308943104E-2</v>
      </c>
      <c r="K881">
        <f t="shared" si="65"/>
        <v>1.2619396936461849E-3</v>
      </c>
      <c r="L881">
        <f t="shared" si="66"/>
        <v>3.5523790530378158E-2</v>
      </c>
      <c r="M881">
        <f t="shared" si="67"/>
        <v>3.1769243563752828E-3</v>
      </c>
      <c r="N881">
        <f t="shared" si="68"/>
        <v>3.5523790530378158E-2</v>
      </c>
      <c r="O881">
        <f t="shared" si="69"/>
        <v>0.74599960113794128</v>
      </c>
      <c r="Q881" s="7">
        <v>855</v>
      </c>
      <c r="R881" s="7">
        <v>5.3820691479393896E-3</v>
      </c>
      <c r="S881" s="7">
        <v>-2.4244145707779329E-3</v>
      </c>
      <c r="U881" s="7">
        <v>85.024875621890544</v>
      </c>
      <c r="V881" s="7">
        <v>7.9255485766742736E-3</v>
      </c>
    </row>
    <row r="882" spans="1:22" x14ac:dyDescent="0.35">
      <c r="A882" s="5">
        <v>2016</v>
      </c>
      <c r="B882" s="14" t="s">
        <v>26</v>
      </c>
      <c r="C882" s="14" t="s">
        <v>110</v>
      </c>
      <c r="D882" s="14">
        <v>1996</v>
      </c>
      <c r="E882" s="14">
        <v>20</v>
      </c>
      <c r="F882" s="14">
        <v>51</v>
      </c>
      <c r="G882" s="14">
        <v>5</v>
      </c>
      <c r="H882" s="14">
        <v>56</v>
      </c>
      <c r="I882" s="14" t="b">
        <v>1</v>
      </c>
      <c r="J882" s="6">
        <v>8.9285714285714302E-2</v>
      </c>
      <c r="K882">
        <f t="shared" si="65"/>
        <v>5.7454164913972648E-4</v>
      </c>
      <c r="L882">
        <f t="shared" si="66"/>
        <v>2.3969598435095371E-2</v>
      </c>
      <c r="M882">
        <f t="shared" si="67"/>
        <v>2.1401427174192298E-3</v>
      </c>
      <c r="N882">
        <f t="shared" si="68"/>
        <v>2.3969598435095371E-2</v>
      </c>
      <c r="O882">
        <f t="shared" si="69"/>
        <v>0.47939196870190742</v>
      </c>
      <c r="Q882" s="7">
        <v>856</v>
      </c>
      <c r="R882" s="7">
        <v>7.19407517415507E-3</v>
      </c>
      <c r="S882" s="7">
        <v>-3.251832315136185E-3</v>
      </c>
      <c r="U882" s="7">
        <v>85.124378109452735</v>
      </c>
      <c r="V882" s="7">
        <v>7.9271995606681675E-3</v>
      </c>
    </row>
    <row r="883" spans="1:22" x14ac:dyDescent="0.35">
      <c r="A883" s="24">
        <v>2017</v>
      </c>
      <c r="B883" s="17" t="s">
        <v>24</v>
      </c>
      <c r="C883" s="17" t="s">
        <v>71</v>
      </c>
      <c r="D883" s="17">
        <v>1999</v>
      </c>
      <c r="E883" s="17">
        <v>18</v>
      </c>
      <c r="F883" s="17">
        <v>51</v>
      </c>
      <c r="G883" s="17">
        <v>5</v>
      </c>
      <c r="H883" s="17">
        <v>56</v>
      </c>
      <c r="I883" s="17" t="b">
        <v>1</v>
      </c>
      <c r="J883" s="25">
        <v>8.9285714285714302E-2</v>
      </c>
      <c r="K883">
        <f t="shared" si="65"/>
        <v>5.7454164913972648E-4</v>
      </c>
      <c r="L883">
        <f t="shared" si="66"/>
        <v>2.3969598435095371E-2</v>
      </c>
      <c r="M883">
        <f t="shared" si="67"/>
        <v>2.1401427174192298E-3</v>
      </c>
      <c r="N883">
        <f t="shared" si="68"/>
        <v>2.3969598435095371E-2</v>
      </c>
      <c r="O883">
        <f t="shared" si="69"/>
        <v>0.43145277183171671</v>
      </c>
      <c r="Q883" s="7">
        <v>857</v>
      </c>
      <c r="R883" s="7">
        <v>7.131583940633051E-3</v>
      </c>
      <c r="S883" s="7">
        <v>-3.189341081614166E-3</v>
      </c>
      <c r="U883" s="7">
        <v>85.223880597014926</v>
      </c>
      <c r="V883" s="7">
        <v>7.9458445089499227E-3</v>
      </c>
    </row>
    <row r="884" spans="1:22" x14ac:dyDescent="0.35">
      <c r="A884" s="3">
        <v>2016</v>
      </c>
      <c r="B884" s="13" t="s">
        <v>67</v>
      </c>
      <c r="C884" s="13" t="s">
        <v>145</v>
      </c>
      <c r="D884" s="13">
        <v>1996</v>
      </c>
      <c r="E884" s="14">
        <v>20</v>
      </c>
      <c r="F884" s="13">
        <v>92</v>
      </c>
      <c r="G884" s="13">
        <v>9</v>
      </c>
      <c r="H884" s="13">
        <v>101</v>
      </c>
      <c r="I884" s="13" t="b">
        <v>1</v>
      </c>
      <c r="J884" s="4">
        <v>8.9108910891089105E-2</v>
      </c>
      <c r="K884">
        <f t="shared" si="65"/>
        <v>1.0362269029127211E-3</v>
      </c>
      <c r="L884">
        <f t="shared" si="66"/>
        <v>3.219047845113087E-2</v>
      </c>
      <c r="M884">
        <f t="shared" si="67"/>
        <v>2.8684584758433447E-3</v>
      </c>
      <c r="N884">
        <f t="shared" si="68"/>
        <v>3.219047845113087E-2</v>
      </c>
      <c r="O884">
        <f t="shared" si="69"/>
        <v>0.64380956902261743</v>
      </c>
      <c r="Q884" s="7">
        <v>858</v>
      </c>
      <c r="R884" s="7">
        <v>4.3982810763160346E-3</v>
      </c>
      <c r="S884" s="7">
        <v>-1.9959768341013999E-3</v>
      </c>
      <c r="U884" s="7">
        <v>85.323383084577117</v>
      </c>
      <c r="V884" s="7">
        <v>7.9714350567121686E-3</v>
      </c>
    </row>
    <row r="885" spans="1:22" x14ac:dyDescent="0.35">
      <c r="A885" s="3">
        <v>2017</v>
      </c>
      <c r="B885" s="13" t="s">
        <v>26</v>
      </c>
      <c r="C885" s="13" t="s">
        <v>88</v>
      </c>
      <c r="D885" s="13">
        <v>1997</v>
      </c>
      <c r="E885" s="17">
        <v>20</v>
      </c>
      <c r="F885" s="13">
        <v>123</v>
      </c>
      <c r="G885" s="13">
        <v>12</v>
      </c>
      <c r="H885" s="13">
        <v>135</v>
      </c>
      <c r="I885" s="13" t="b">
        <v>1</v>
      </c>
      <c r="J885" s="4">
        <v>8.8888888888888906E-2</v>
      </c>
      <c r="K885">
        <f t="shared" si="65"/>
        <v>1.3850557613189834E-3</v>
      </c>
      <c r="L885">
        <f t="shared" si="66"/>
        <v>3.7216337290482834E-2</v>
      </c>
      <c r="M885">
        <f t="shared" si="67"/>
        <v>3.3081188702651413E-3</v>
      </c>
      <c r="N885">
        <f t="shared" si="68"/>
        <v>3.7216337290482834E-2</v>
      </c>
      <c r="O885">
        <f t="shared" si="69"/>
        <v>0.74432674580965674</v>
      </c>
      <c r="Q885" s="7">
        <v>859</v>
      </c>
      <c r="R885" s="7">
        <v>4.427123184095428E-3</v>
      </c>
      <c r="S885" s="7">
        <v>-2.0248189418807933E-3</v>
      </c>
      <c r="U885" s="7">
        <v>85.422885572139307</v>
      </c>
      <c r="V885" s="7">
        <v>7.9788835059641152E-3</v>
      </c>
    </row>
    <row r="886" spans="1:22" x14ac:dyDescent="0.35">
      <c r="A886" s="3">
        <v>2017</v>
      </c>
      <c r="B886" s="13" t="s">
        <v>52</v>
      </c>
      <c r="C886" s="13" t="s">
        <v>74</v>
      </c>
      <c r="D886" s="13">
        <v>2000</v>
      </c>
      <c r="E886" s="14">
        <v>17</v>
      </c>
      <c r="F886" s="13">
        <v>52</v>
      </c>
      <c r="G886" s="13">
        <v>5</v>
      </c>
      <c r="H886" s="13">
        <v>57</v>
      </c>
      <c r="I886" s="13" t="b">
        <v>1</v>
      </c>
      <c r="J886" s="4">
        <v>8.7719298245614002E-2</v>
      </c>
      <c r="K886">
        <f t="shared" si="65"/>
        <v>5.8480132144579297E-4</v>
      </c>
      <c r="L886">
        <f t="shared" si="66"/>
        <v>2.4182665722492072E-2</v>
      </c>
      <c r="M886">
        <f t="shared" si="67"/>
        <v>2.1212864668852687E-3</v>
      </c>
      <c r="N886">
        <f t="shared" si="68"/>
        <v>2.4182665722492072E-2</v>
      </c>
      <c r="O886">
        <f t="shared" si="69"/>
        <v>0.41110531728236521</v>
      </c>
      <c r="Q886" s="7">
        <v>860</v>
      </c>
      <c r="R886" s="7">
        <v>4.3982810763160346E-3</v>
      </c>
      <c r="S886" s="7">
        <v>-1.9959768341013999E-3</v>
      </c>
      <c r="U886" s="7">
        <v>85.522388059701484</v>
      </c>
      <c r="V886" s="7">
        <v>7.9946206031407639E-3</v>
      </c>
    </row>
    <row r="887" spans="1:22" x14ac:dyDescent="0.35">
      <c r="A887" s="24">
        <v>2016</v>
      </c>
      <c r="B887" s="17" t="s">
        <v>26</v>
      </c>
      <c r="C887" s="17" t="s">
        <v>78</v>
      </c>
      <c r="D887" s="17">
        <v>2000</v>
      </c>
      <c r="E887" s="17">
        <v>16</v>
      </c>
      <c r="F887" s="17">
        <v>73</v>
      </c>
      <c r="G887" s="17">
        <v>7</v>
      </c>
      <c r="H887" s="17">
        <v>80</v>
      </c>
      <c r="I887" s="17" t="b">
        <v>1</v>
      </c>
      <c r="J887" s="25">
        <v>8.7499999999999994E-2</v>
      </c>
      <c r="K887">
        <f t="shared" si="65"/>
        <v>8.207737844853235E-4</v>
      </c>
      <c r="L887">
        <f t="shared" si="66"/>
        <v>2.8649149803882897E-2</v>
      </c>
      <c r="M887">
        <f t="shared" si="67"/>
        <v>2.5068006078397534E-3</v>
      </c>
      <c r="N887">
        <f t="shared" si="68"/>
        <v>2.8649149803882897E-2</v>
      </c>
      <c r="O887">
        <f t="shared" si="69"/>
        <v>0.45838639686212634</v>
      </c>
      <c r="Q887" s="7">
        <v>861</v>
      </c>
      <c r="R887" s="7">
        <v>4.7820939297055984E-3</v>
      </c>
      <c r="S887" s="7">
        <v>-2.1930813946586672E-3</v>
      </c>
      <c r="U887" s="7">
        <v>85.621890547263675</v>
      </c>
      <c r="V887" s="7">
        <v>8.0281870658170211E-3</v>
      </c>
    </row>
    <row r="888" spans="1:22" x14ac:dyDescent="0.35">
      <c r="A888" s="3">
        <v>2016</v>
      </c>
      <c r="B888" s="13" t="s">
        <v>67</v>
      </c>
      <c r="C888" s="13" t="s">
        <v>68</v>
      </c>
      <c r="D888" s="13">
        <v>1999</v>
      </c>
      <c r="E888" s="14">
        <v>17</v>
      </c>
      <c r="F888" s="13">
        <v>84</v>
      </c>
      <c r="G888" s="13">
        <v>8</v>
      </c>
      <c r="H888" s="13">
        <v>92</v>
      </c>
      <c r="I888" s="13" t="b">
        <v>1</v>
      </c>
      <c r="J888" s="4">
        <v>8.6956521739130405E-2</v>
      </c>
      <c r="K888">
        <f t="shared" si="65"/>
        <v>9.4388985215812212E-4</v>
      </c>
      <c r="L888">
        <f t="shared" si="66"/>
        <v>3.0722790435735524E-2</v>
      </c>
      <c r="M888">
        <f t="shared" si="67"/>
        <v>2.6715469944117837E-3</v>
      </c>
      <c r="N888">
        <f t="shared" si="68"/>
        <v>3.0722790435735524E-2</v>
      </c>
      <c r="O888">
        <f t="shared" si="69"/>
        <v>0.52228743740750394</v>
      </c>
      <c r="Q888" s="7">
        <v>862</v>
      </c>
      <c r="R888" s="7">
        <v>5.4502633388988338E-3</v>
      </c>
      <c r="S888" s="7">
        <v>-2.5232588591186074E-3</v>
      </c>
      <c r="U888" s="7">
        <v>85.721393034825866</v>
      </c>
      <c r="V888" s="7">
        <v>8.0356309126325166E-3</v>
      </c>
    </row>
    <row r="889" spans="1:22" x14ac:dyDescent="0.35">
      <c r="A889" s="3">
        <v>2013</v>
      </c>
      <c r="B889" s="13" t="s">
        <v>30</v>
      </c>
      <c r="C889" s="13" t="s">
        <v>40</v>
      </c>
      <c r="D889" s="13">
        <v>1993</v>
      </c>
      <c r="E889" s="17">
        <v>20</v>
      </c>
      <c r="F889" s="13">
        <v>63</v>
      </c>
      <c r="G889" s="13">
        <v>6</v>
      </c>
      <c r="H889" s="13">
        <v>69</v>
      </c>
      <c r="I889" s="13" t="b">
        <v>1</v>
      </c>
      <c r="J889" s="4">
        <v>8.6956521739130405E-2</v>
      </c>
      <c r="K889">
        <f t="shared" si="65"/>
        <v>7.0791738911859159E-4</v>
      </c>
      <c r="L889">
        <f t="shared" si="66"/>
        <v>2.6606716992492545E-2</v>
      </c>
      <c r="M889">
        <f t="shared" si="67"/>
        <v>2.3136275645645682E-3</v>
      </c>
      <c r="N889">
        <f t="shared" si="68"/>
        <v>2.6606716992492545E-2</v>
      </c>
      <c r="O889">
        <f t="shared" si="69"/>
        <v>0.53213433984985092</v>
      </c>
      <c r="Q889" s="7">
        <v>863</v>
      </c>
      <c r="R889" s="7">
        <v>4.4325094608404789E-3</v>
      </c>
      <c r="S889" s="7">
        <v>-2.0487561081555051E-3</v>
      </c>
      <c r="U889" s="7">
        <v>85.820895522388057</v>
      </c>
      <c r="V889" s="7">
        <v>8.0540428076856848E-3</v>
      </c>
    </row>
    <row r="890" spans="1:22" x14ac:dyDescent="0.35">
      <c r="A890" s="5">
        <v>2014</v>
      </c>
      <c r="B890" s="14" t="s">
        <v>42</v>
      </c>
      <c r="C890" s="14" t="s">
        <v>45</v>
      </c>
      <c r="D890" s="14">
        <v>1997</v>
      </c>
      <c r="E890" s="14">
        <v>17</v>
      </c>
      <c r="F890" s="14">
        <v>63</v>
      </c>
      <c r="G890" s="14">
        <v>6</v>
      </c>
      <c r="H890" s="14">
        <v>69</v>
      </c>
      <c r="I890" s="14" t="b">
        <v>1</v>
      </c>
      <c r="J890" s="6">
        <v>8.6956521739130405E-2</v>
      </c>
      <c r="K890">
        <f t="shared" si="65"/>
        <v>7.0791738911859159E-4</v>
      </c>
      <c r="L890">
        <f t="shared" si="66"/>
        <v>2.6606716992492545E-2</v>
      </c>
      <c r="M890">
        <f t="shared" si="67"/>
        <v>2.3136275645645682E-3</v>
      </c>
      <c r="N890">
        <f t="shared" si="68"/>
        <v>2.6606716992492545E-2</v>
      </c>
      <c r="O890">
        <f t="shared" si="69"/>
        <v>0.45231418887237329</v>
      </c>
      <c r="Q890" s="7">
        <v>864</v>
      </c>
      <c r="R890" s="7">
        <v>4.4325094608404789E-3</v>
      </c>
      <c r="S890" s="7">
        <v>-2.0487561081555051E-3</v>
      </c>
      <c r="U890" s="7">
        <v>85.920398009950247</v>
      </c>
      <c r="V890" s="7">
        <v>8.0585571529802977E-3</v>
      </c>
    </row>
    <row r="891" spans="1:22" x14ac:dyDescent="0.35">
      <c r="A891" s="24">
        <v>2016</v>
      </c>
      <c r="B891" s="17" t="s">
        <v>26</v>
      </c>
      <c r="C891" s="17" t="s">
        <v>176</v>
      </c>
      <c r="D891" s="17">
        <v>2000</v>
      </c>
      <c r="E891" s="17">
        <v>16</v>
      </c>
      <c r="F891" s="17">
        <v>63</v>
      </c>
      <c r="G891" s="17">
        <v>6</v>
      </c>
      <c r="H891" s="17">
        <v>69</v>
      </c>
      <c r="I891" s="17" t="b">
        <v>1</v>
      </c>
      <c r="J891" s="25">
        <v>8.6956521739130405E-2</v>
      </c>
      <c r="K891">
        <f t="shared" si="65"/>
        <v>7.0791738911859159E-4</v>
      </c>
      <c r="L891">
        <f t="shared" si="66"/>
        <v>2.6606716992492545E-2</v>
      </c>
      <c r="M891">
        <f t="shared" si="67"/>
        <v>2.3136275645645682E-3</v>
      </c>
      <c r="N891">
        <f t="shared" si="68"/>
        <v>2.6606716992492545E-2</v>
      </c>
      <c r="O891">
        <f t="shared" si="69"/>
        <v>0.42570747187988073</v>
      </c>
      <c r="Q891" s="7">
        <v>865</v>
      </c>
      <c r="R891" s="7">
        <v>5.1616820065969442E-3</v>
      </c>
      <c r="S891" s="7">
        <v>-2.4144388166531376E-3</v>
      </c>
      <c r="U891" s="7">
        <v>86.019900497512438</v>
      </c>
      <c r="V891" s="7">
        <v>8.0608885741640154E-3</v>
      </c>
    </row>
    <row r="892" spans="1:22" x14ac:dyDescent="0.35">
      <c r="A892" s="3">
        <v>2014</v>
      </c>
      <c r="B892" s="13" t="s">
        <v>52</v>
      </c>
      <c r="C892" s="13" t="s">
        <v>61</v>
      </c>
      <c r="D892" s="13">
        <v>1997</v>
      </c>
      <c r="E892" s="14">
        <v>17</v>
      </c>
      <c r="F892" s="13">
        <v>158</v>
      </c>
      <c r="G892" s="13">
        <v>15</v>
      </c>
      <c r="H892" s="13">
        <v>173</v>
      </c>
      <c r="I892" s="13" t="b">
        <v>1</v>
      </c>
      <c r="J892" s="4">
        <v>8.6705202312138699E-2</v>
      </c>
      <c r="K892">
        <f t="shared" si="65"/>
        <v>1.7749233089495121E-3</v>
      </c>
      <c r="L892">
        <f t="shared" si="66"/>
        <v>4.2129838700729817E-2</v>
      </c>
      <c r="M892">
        <f t="shared" si="67"/>
        <v>3.6528761879245494E-3</v>
      </c>
      <c r="N892">
        <f t="shared" si="68"/>
        <v>4.2129838700729817E-2</v>
      </c>
      <c r="O892">
        <f t="shared" si="69"/>
        <v>0.71620725791240691</v>
      </c>
      <c r="Q892" s="7">
        <v>866</v>
      </c>
      <c r="R892" s="7">
        <v>8.1368064663259326E-3</v>
      </c>
      <c r="S892" s="7">
        <v>-3.8177846271366805E-3</v>
      </c>
      <c r="U892" s="7">
        <v>86.119402985074629</v>
      </c>
      <c r="V892" s="7">
        <v>8.0864058541146935E-3</v>
      </c>
    </row>
    <row r="893" spans="1:22" x14ac:dyDescent="0.35">
      <c r="A893" s="24">
        <v>2013</v>
      </c>
      <c r="B893" s="17" t="s">
        <v>26</v>
      </c>
      <c r="C893" s="17" t="s">
        <v>88</v>
      </c>
      <c r="D893" s="17">
        <v>1997</v>
      </c>
      <c r="E893" s="17">
        <v>16</v>
      </c>
      <c r="F893" s="17">
        <v>137</v>
      </c>
      <c r="G893" s="17">
        <v>13</v>
      </c>
      <c r="H893" s="17">
        <v>150</v>
      </c>
      <c r="I893" s="17" t="b">
        <v>1</v>
      </c>
      <c r="J893" s="25">
        <v>8.6666666666666697E-2</v>
      </c>
      <c r="K893">
        <f t="shared" si="65"/>
        <v>1.5389508459099817E-3</v>
      </c>
      <c r="L893">
        <f t="shared" si="66"/>
        <v>3.9229464002328428E-2</v>
      </c>
      <c r="M893">
        <f t="shared" si="67"/>
        <v>3.3998868802017981E-3</v>
      </c>
      <c r="N893">
        <f t="shared" si="68"/>
        <v>3.9229464002328428E-2</v>
      </c>
      <c r="O893">
        <f t="shared" si="69"/>
        <v>0.62767142403725484</v>
      </c>
      <c r="Q893" s="7">
        <v>867</v>
      </c>
      <c r="R893" s="7">
        <v>6.3579716187442733E-3</v>
      </c>
      <c r="S893" s="7">
        <v>-3.0124716877270529E-3</v>
      </c>
      <c r="U893" s="7">
        <v>86.21890547263682</v>
      </c>
      <c r="V893" s="7">
        <v>8.0998706460986662E-3</v>
      </c>
    </row>
    <row r="894" spans="1:22" x14ac:dyDescent="0.35">
      <c r="A894" s="3">
        <v>2014</v>
      </c>
      <c r="B894" s="13" t="s">
        <v>104</v>
      </c>
      <c r="C894" s="13" t="s">
        <v>140</v>
      </c>
      <c r="D894" s="13">
        <v>1996</v>
      </c>
      <c r="E894" s="14">
        <v>18</v>
      </c>
      <c r="F894" s="13">
        <v>74</v>
      </c>
      <c r="G894" s="13">
        <v>7</v>
      </c>
      <c r="H894" s="13">
        <v>81</v>
      </c>
      <c r="I894" s="13" t="b">
        <v>1</v>
      </c>
      <c r="J894" s="4">
        <v>8.6419753086419707E-2</v>
      </c>
      <c r="K894">
        <f t="shared" si="65"/>
        <v>8.310334567913901E-4</v>
      </c>
      <c r="L894">
        <f t="shared" si="66"/>
        <v>2.882765090657562E-2</v>
      </c>
      <c r="M894">
        <f t="shared" si="67"/>
        <v>2.4912784734077683E-3</v>
      </c>
      <c r="N894">
        <f t="shared" si="68"/>
        <v>2.882765090657562E-2</v>
      </c>
      <c r="O894">
        <f t="shared" si="69"/>
        <v>0.51889771631836112</v>
      </c>
      <c r="Q894" s="7">
        <v>868</v>
      </c>
      <c r="R894" s="7">
        <v>5.1574417191214712E-3</v>
      </c>
      <c r="S894" s="7">
        <v>-2.4258524639519676E-3</v>
      </c>
      <c r="U894" s="7">
        <v>86.318407960198996</v>
      </c>
      <c r="V894" s="7">
        <v>8.1032032406219492E-3</v>
      </c>
    </row>
    <row r="895" spans="1:22" x14ac:dyDescent="0.35">
      <c r="A895" s="3">
        <v>2013</v>
      </c>
      <c r="B895" s="13" t="s">
        <v>26</v>
      </c>
      <c r="C895" s="13" t="s">
        <v>110</v>
      </c>
      <c r="D895" s="13">
        <v>1996</v>
      </c>
      <c r="E895" s="17">
        <v>17</v>
      </c>
      <c r="F895" s="13">
        <v>53</v>
      </c>
      <c r="G895" s="13">
        <v>5</v>
      </c>
      <c r="H895" s="13">
        <v>58</v>
      </c>
      <c r="I895" s="13" t="b">
        <v>1</v>
      </c>
      <c r="J895" s="4">
        <v>8.6206896551724102E-2</v>
      </c>
      <c r="K895">
        <f t="shared" si="65"/>
        <v>5.9506099375185957E-4</v>
      </c>
      <c r="L895">
        <f t="shared" si="66"/>
        <v>2.4393872053281324E-2</v>
      </c>
      <c r="M895">
        <f t="shared" si="67"/>
        <v>2.1029200045932167E-3</v>
      </c>
      <c r="N895">
        <f t="shared" si="68"/>
        <v>2.4393872053281324E-2</v>
      </c>
      <c r="O895">
        <f t="shared" si="69"/>
        <v>0.4146958249057825</v>
      </c>
      <c r="Q895" s="7">
        <v>869</v>
      </c>
      <c r="R895" s="7">
        <v>5.1461682627152215E-3</v>
      </c>
      <c r="S895" s="7">
        <v>-2.414579007545718E-3</v>
      </c>
      <c r="U895" s="7">
        <v>86.417910447761187</v>
      </c>
      <c r="V895" s="7">
        <v>8.1272841354356994E-3</v>
      </c>
    </row>
    <row r="896" spans="1:22" x14ac:dyDescent="0.35">
      <c r="A896" s="3">
        <v>2015</v>
      </c>
      <c r="B896" s="13" t="s">
        <v>33</v>
      </c>
      <c r="C896" s="13" t="s">
        <v>34</v>
      </c>
      <c r="D896" s="13">
        <v>1999</v>
      </c>
      <c r="E896" s="14">
        <v>16</v>
      </c>
      <c r="F896" s="13">
        <v>53</v>
      </c>
      <c r="G896" s="13">
        <v>5</v>
      </c>
      <c r="H896" s="13">
        <v>58</v>
      </c>
      <c r="I896" s="13" t="b">
        <v>1</v>
      </c>
      <c r="J896" s="4">
        <v>8.6206896551724102E-2</v>
      </c>
      <c r="K896">
        <f t="shared" si="65"/>
        <v>5.9506099375185957E-4</v>
      </c>
      <c r="L896">
        <f t="shared" si="66"/>
        <v>2.4393872053281324E-2</v>
      </c>
      <c r="M896">
        <f t="shared" si="67"/>
        <v>2.1029200045932167E-3</v>
      </c>
      <c r="N896">
        <f t="shared" si="68"/>
        <v>2.4393872053281324E-2</v>
      </c>
      <c r="O896">
        <f t="shared" si="69"/>
        <v>0.39030195285250119</v>
      </c>
      <c r="Q896" s="7">
        <v>870</v>
      </c>
      <c r="R896" s="7">
        <v>4.4567124476606133E-3</v>
      </c>
      <c r="S896" s="7">
        <v>-2.0910867599792096E-3</v>
      </c>
      <c r="U896" s="7">
        <v>86.517412935323378</v>
      </c>
      <c r="V896" s="7">
        <v>8.1305679993895277E-3</v>
      </c>
    </row>
    <row r="897" spans="1:22" x14ac:dyDescent="0.35">
      <c r="A897" s="3">
        <v>2015</v>
      </c>
      <c r="B897" s="13" t="s">
        <v>26</v>
      </c>
      <c r="C897" s="13" t="s">
        <v>279</v>
      </c>
      <c r="D897" s="13">
        <v>1998</v>
      </c>
      <c r="E897" s="17">
        <v>17</v>
      </c>
      <c r="F897" s="13">
        <v>53</v>
      </c>
      <c r="G897" s="13">
        <v>5</v>
      </c>
      <c r="H897" s="13">
        <v>58</v>
      </c>
      <c r="I897" s="13" t="b">
        <v>1</v>
      </c>
      <c r="J897" s="4">
        <v>8.6206896551724102E-2</v>
      </c>
      <c r="K897">
        <f t="shared" si="65"/>
        <v>5.9506099375185957E-4</v>
      </c>
      <c r="L897">
        <f t="shared" si="66"/>
        <v>2.4393872053281324E-2</v>
      </c>
      <c r="M897">
        <f t="shared" si="67"/>
        <v>2.1029200045932167E-3</v>
      </c>
      <c r="N897">
        <f t="shared" si="68"/>
        <v>2.4393872053281324E-2</v>
      </c>
      <c r="O897">
        <f t="shared" si="69"/>
        <v>0.4146958249057825</v>
      </c>
      <c r="Q897" s="7">
        <v>871</v>
      </c>
      <c r="R897" s="7">
        <v>4.0951405826727396E-3</v>
      </c>
      <c r="S897" s="7">
        <v>-1.9356296630781136E-3</v>
      </c>
      <c r="U897" s="7">
        <v>86.616915422885569</v>
      </c>
      <c r="V897" s="7">
        <v>8.1331351419044635E-3</v>
      </c>
    </row>
    <row r="898" spans="1:22" x14ac:dyDescent="0.35">
      <c r="A898" s="5">
        <v>2017</v>
      </c>
      <c r="B898" s="14" t="s">
        <v>24</v>
      </c>
      <c r="C898" s="14" t="s">
        <v>188</v>
      </c>
      <c r="D898" s="14">
        <v>2001</v>
      </c>
      <c r="E898" s="14">
        <v>16</v>
      </c>
      <c r="F898" s="14">
        <v>53</v>
      </c>
      <c r="G898" s="14">
        <v>5</v>
      </c>
      <c r="H898" s="14">
        <v>58</v>
      </c>
      <c r="I898" s="14" t="b">
        <v>1</v>
      </c>
      <c r="J898" s="6">
        <v>8.6206896551724102E-2</v>
      </c>
      <c r="K898">
        <f t="shared" si="65"/>
        <v>5.9506099375185957E-4</v>
      </c>
      <c r="L898">
        <f t="shared" si="66"/>
        <v>2.4393872053281324E-2</v>
      </c>
      <c r="M898">
        <f t="shared" si="67"/>
        <v>2.1029200045932167E-3</v>
      </c>
      <c r="N898">
        <f t="shared" si="68"/>
        <v>2.4393872053281324E-2</v>
      </c>
      <c r="O898">
        <f t="shared" si="69"/>
        <v>0.39030195285250119</v>
      </c>
      <c r="Q898" s="7">
        <v>872</v>
      </c>
      <c r="R898" s="7">
        <v>4.0951405826727396E-3</v>
      </c>
      <c r="S898" s="7">
        <v>-1.9356296630781136E-3</v>
      </c>
      <c r="U898" s="7">
        <v>86.71641791044776</v>
      </c>
      <c r="V898" s="7">
        <v>8.1620186154686102E-3</v>
      </c>
    </row>
    <row r="899" spans="1:22" x14ac:dyDescent="0.35">
      <c r="A899" s="3">
        <v>2017</v>
      </c>
      <c r="B899" s="13" t="s">
        <v>42</v>
      </c>
      <c r="C899" s="13" t="s">
        <v>96</v>
      </c>
      <c r="D899" s="13">
        <v>2000</v>
      </c>
      <c r="E899" s="17">
        <v>17</v>
      </c>
      <c r="F899" s="13">
        <v>53</v>
      </c>
      <c r="G899" s="13">
        <v>5</v>
      </c>
      <c r="H899" s="13">
        <v>58</v>
      </c>
      <c r="I899" s="13" t="b">
        <v>1</v>
      </c>
      <c r="J899" s="4">
        <v>8.6206896551724102E-2</v>
      </c>
      <c r="K899">
        <f t="shared" si="65"/>
        <v>5.9506099375185957E-4</v>
      </c>
      <c r="L899">
        <f t="shared" si="66"/>
        <v>2.4393872053281324E-2</v>
      </c>
      <c r="M899">
        <f t="shared" si="67"/>
        <v>2.1029200045932167E-3</v>
      </c>
      <c r="N899">
        <f t="shared" si="68"/>
        <v>2.4393872053281324E-2</v>
      </c>
      <c r="O899">
        <f t="shared" si="69"/>
        <v>0.4146958249057825</v>
      </c>
      <c r="Q899" s="7">
        <v>873</v>
      </c>
      <c r="R899" s="7">
        <v>4.0951405826727396E-3</v>
      </c>
      <c r="S899" s="7">
        <v>-1.9356296630781136E-3</v>
      </c>
      <c r="U899" s="7">
        <v>86.815920398009951</v>
      </c>
      <c r="V899" s="7">
        <v>8.166264139092768E-3</v>
      </c>
    </row>
    <row r="900" spans="1:22" x14ac:dyDescent="0.35">
      <c r="A900" s="3">
        <v>2014</v>
      </c>
      <c r="B900" s="13" t="s">
        <v>67</v>
      </c>
      <c r="C900" s="13" t="s">
        <v>145</v>
      </c>
      <c r="D900" s="13">
        <v>1996</v>
      </c>
      <c r="E900" s="14">
        <v>18</v>
      </c>
      <c r="F900" s="13">
        <v>117</v>
      </c>
      <c r="G900" s="13">
        <v>11</v>
      </c>
      <c r="H900" s="13">
        <v>128</v>
      </c>
      <c r="I900" s="13" t="b">
        <v>1</v>
      </c>
      <c r="J900" s="4">
        <v>8.59375E-2</v>
      </c>
      <c r="K900">
        <f t="shared" ref="K900:K963" si="70">H900/$H$1</f>
        <v>1.3132380551765176E-3</v>
      </c>
      <c r="L900">
        <f t="shared" ref="L900:L963" si="71">SQRT(K900)</f>
        <v>3.6238626563054481E-2</v>
      </c>
      <c r="M900">
        <f t="shared" ref="M900:M963" si="72">J900*L900</f>
        <v>3.1142569702624946E-3</v>
      </c>
      <c r="N900">
        <f t="shared" ref="N900:N963" si="73">L900</f>
        <v>3.6238626563054481E-2</v>
      </c>
      <c r="O900">
        <f t="shared" ref="O900:O963" si="74">E900*L900</f>
        <v>0.65229527813498067</v>
      </c>
      <c r="Q900" s="7">
        <v>874</v>
      </c>
      <c r="R900" s="7">
        <v>5.5459215250273659E-3</v>
      </c>
      <c r="S900" s="7">
        <v>-2.6631564343698043E-3</v>
      </c>
      <c r="U900" s="7">
        <v>86.915422885572141</v>
      </c>
      <c r="V900" s="7">
        <v>8.2058104436961848E-3</v>
      </c>
    </row>
    <row r="901" spans="1:22" x14ac:dyDescent="0.35">
      <c r="A901" s="24">
        <v>2013</v>
      </c>
      <c r="B901" s="17" t="s">
        <v>26</v>
      </c>
      <c r="C901" s="17" t="s">
        <v>27</v>
      </c>
      <c r="D901" s="17">
        <v>1994</v>
      </c>
      <c r="E901" s="17">
        <v>19</v>
      </c>
      <c r="F901" s="17">
        <v>149</v>
      </c>
      <c r="G901" s="17">
        <v>14</v>
      </c>
      <c r="H901" s="17">
        <v>163</v>
      </c>
      <c r="I901" s="17" t="b">
        <v>1</v>
      </c>
      <c r="J901" s="25">
        <v>8.5889570552147201E-2</v>
      </c>
      <c r="K901">
        <f t="shared" si="70"/>
        <v>1.6723265858888468E-3</v>
      </c>
      <c r="L901">
        <f t="shared" si="71"/>
        <v>4.0894089865026302E-2</v>
      </c>
      <c r="M901">
        <f t="shared" si="72"/>
        <v>3.5123758166280242E-3</v>
      </c>
      <c r="N901">
        <f t="shared" si="73"/>
        <v>4.0894089865026302E-2</v>
      </c>
      <c r="O901">
        <f t="shared" si="74"/>
        <v>0.77698770743549972</v>
      </c>
      <c r="Q901" s="7">
        <v>875</v>
      </c>
      <c r="R901" s="7">
        <v>5.2093372443141796E-3</v>
      </c>
      <c r="S901" s="7">
        <v>-2.4931373468445282E-3</v>
      </c>
      <c r="U901" s="7">
        <v>87.014925373134332</v>
      </c>
      <c r="V901" s="7">
        <v>8.2058104436961848E-3</v>
      </c>
    </row>
    <row r="902" spans="1:22" x14ac:dyDescent="0.35">
      <c r="A902" s="3">
        <v>2017</v>
      </c>
      <c r="B902" s="13" t="s">
        <v>42</v>
      </c>
      <c r="C902" s="13" t="s">
        <v>87</v>
      </c>
      <c r="D902" s="13">
        <v>2000</v>
      </c>
      <c r="E902" s="14">
        <v>17</v>
      </c>
      <c r="F902" s="13">
        <v>128</v>
      </c>
      <c r="G902" s="13">
        <v>12</v>
      </c>
      <c r="H902" s="13">
        <v>140</v>
      </c>
      <c r="I902" s="13" t="b">
        <v>1</v>
      </c>
      <c r="J902" s="4">
        <v>8.5714285714285701E-2</v>
      </c>
      <c r="K902">
        <f t="shared" si="70"/>
        <v>1.4363541228493162E-3</v>
      </c>
      <c r="L902">
        <f t="shared" si="71"/>
        <v>3.7899262827254518E-2</v>
      </c>
      <c r="M902">
        <f t="shared" si="72"/>
        <v>3.2485082423361011E-3</v>
      </c>
      <c r="N902">
        <f t="shared" si="73"/>
        <v>3.7899262827254518E-2</v>
      </c>
      <c r="O902">
        <f t="shared" si="74"/>
        <v>0.64428746806332682</v>
      </c>
      <c r="Q902" s="7">
        <v>876</v>
      </c>
      <c r="R902" s="7">
        <v>7.0892596265452103E-3</v>
      </c>
      <c r="S902" s="7">
        <v>-3.3713419580632138E-3</v>
      </c>
      <c r="U902" s="7">
        <v>87.114427860696509</v>
      </c>
      <c r="V902" s="7">
        <v>8.2885972075940981E-3</v>
      </c>
    </row>
    <row r="903" spans="1:22" x14ac:dyDescent="0.35">
      <c r="A903" s="3">
        <v>2014</v>
      </c>
      <c r="B903" s="13" t="s">
        <v>30</v>
      </c>
      <c r="C903" s="13" t="s">
        <v>162</v>
      </c>
      <c r="D903" s="13">
        <v>1995</v>
      </c>
      <c r="E903" s="17">
        <v>19</v>
      </c>
      <c r="F903" s="13">
        <v>96</v>
      </c>
      <c r="G903" s="13">
        <v>9</v>
      </c>
      <c r="H903" s="13">
        <v>105</v>
      </c>
      <c r="I903" s="13" t="b">
        <v>1</v>
      </c>
      <c r="J903" s="4">
        <v>8.5714285714285701E-2</v>
      </c>
      <c r="K903">
        <f t="shared" si="70"/>
        <v>1.0772655921369872E-3</v>
      </c>
      <c r="L903">
        <f t="shared" si="71"/>
        <v>3.2821724393105663E-2</v>
      </c>
      <c r="M903">
        <f t="shared" si="72"/>
        <v>2.8132906622661993E-3</v>
      </c>
      <c r="N903">
        <f t="shared" si="73"/>
        <v>3.2821724393105663E-2</v>
      </c>
      <c r="O903">
        <f t="shared" si="74"/>
        <v>0.62361276346900762</v>
      </c>
      <c r="Q903" s="7">
        <v>877</v>
      </c>
      <c r="R903" s="7">
        <v>4.8767980526804892E-3</v>
      </c>
      <c r="S903" s="7">
        <v>-2.3380623916919078E-3</v>
      </c>
      <c r="U903" s="7">
        <v>87.2139303482587</v>
      </c>
      <c r="V903" s="7">
        <v>8.3035781840751759E-3</v>
      </c>
    </row>
    <row r="904" spans="1:22" x14ac:dyDescent="0.35">
      <c r="A904" s="3">
        <v>2017</v>
      </c>
      <c r="B904" s="13" t="s">
        <v>52</v>
      </c>
      <c r="C904" s="13" t="s">
        <v>168</v>
      </c>
      <c r="D904" s="13">
        <v>1997</v>
      </c>
      <c r="E904" s="14">
        <v>20</v>
      </c>
      <c r="F904" s="13">
        <v>64</v>
      </c>
      <c r="G904" s="13">
        <v>6</v>
      </c>
      <c r="H904" s="13">
        <v>70</v>
      </c>
      <c r="I904" s="13" t="b">
        <v>1</v>
      </c>
      <c r="J904" s="4">
        <v>8.5714285714285701E-2</v>
      </c>
      <c r="K904">
        <f t="shared" si="70"/>
        <v>7.1817706142465808E-4</v>
      </c>
      <c r="L904">
        <f t="shared" si="71"/>
        <v>2.6798825747122914E-2</v>
      </c>
      <c r="M904">
        <f t="shared" si="72"/>
        <v>2.2970422068962493E-3</v>
      </c>
      <c r="N904">
        <f t="shared" si="73"/>
        <v>2.6798825747122914E-2</v>
      </c>
      <c r="O904">
        <f t="shared" si="74"/>
        <v>0.53597651494245824</v>
      </c>
      <c r="Q904" s="7">
        <v>878</v>
      </c>
      <c r="R904" s="7">
        <v>4.8980252692461942E-3</v>
      </c>
      <c r="S904" s="7">
        <v>-2.3592896082576128E-3</v>
      </c>
      <c r="U904" s="7">
        <v>87.31343283582089</v>
      </c>
      <c r="V904" s="7">
        <v>8.3435824504932629E-3</v>
      </c>
    </row>
    <row r="905" spans="1:22" x14ac:dyDescent="0.35">
      <c r="A905" s="3">
        <v>2017</v>
      </c>
      <c r="B905" s="13" t="s">
        <v>104</v>
      </c>
      <c r="C905" s="13" t="s">
        <v>221</v>
      </c>
      <c r="D905" s="13">
        <v>1999</v>
      </c>
      <c r="E905" s="17">
        <v>18</v>
      </c>
      <c r="F905" s="13">
        <v>54</v>
      </c>
      <c r="G905" s="13">
        <v>5</v>
      </c>
      <c r="H905" s="13">
        <v>59</v>
      </c>
      <c r="I905" s="13" t="b">
        <v>1</v>
      </c>
      <c r="J905" s="4">
        <v>8.4745762711864403E-2</v>
      </c>
      <c r="K905">
        <f t="shared" si="70"/>
        <v>6.0532066605792606E-4</v>
      </c>
      <c r="L905">
        <f t="shared" si="71"/>
        <v>2.4603265353564881E-2</v>
      </c>
      <c r="M905">
        <f t="shared" si="72"/>
        <v>2.085022487590244E-3</v>
      </c>
      <c r="N905">
        <f t="shared" si="73"/>
        <v>2.4603265353564881E-2</v>
      </c>
      <c r="O905">
        <f t="shared" si="74"/>
        <v>0.44285877636416787</v>
      </c>
      <c r="Q905" s="7">
        <v>879</v>
      </c>
      <c r="R905" s="7">
        <v>6.1507245134997789E-3</v>
      </c>
      <c r="S905" s="7">
        <v>-2.9738001571244961E-3</v>
      </c>
      <c r="U905" s="7">
        <v>87.412935323383081</v>
      </c>
      <c r="V905" s="7">
        <v>8.3637498275430412E-3</v>
      </c>
    </row>
    <row r="906" spans="1:22" x14ac:dyDescent="0.35">
      <c r="A906" s="5">
        <v>2013</v>
      </c>
      <c r="B906" s="14" t="s">
        <v>52</v>
      </c>
      <c r="C906" s="14" t="s">
        <v>61</v>
      </c>
      <c r="D906" s="14">
        <v>1994</v>
      </c>
      <c r="E906" s="14">
        <v>19</v>
      </c>
      <c r="F906" s="14">
        <v>65</v>
      </c>
      <c r="G906" s="14">
        <v>6</v>
      </c>
      <c r="H906" s="14">
        <v>71</v>
      </c>
      <c r="I906" s="14" t="b">
        <v>1</v>
      </c>
      <c r="J906" s="6">
        <v>8.4507042253521097E-2</v>
      </c>
      <c r="K906">
        <f t="shared" si="70"/>
        <v>7.2843673373072467E-4</v>
      </c>
      <c r="L906">
        <f t="shared" si="71"/>
        <v>2.69895671275166E-2</v>
      </c>
      <c r="M906">
        <f t="shared" si="72"/>
        <v>2.2808084896492895E-3</v>
      </c>
      <c r="N906">
        <f t="shared" si="73"/>
        <v>2.69895671275166E-2</v>
      </c>
      <c r="O906">
        <f t="shared" si="74"/>
        <v>0.51280177542281535</v>
      </c>
      <c r="Q906" s="7">
        <v>880</v>
      </c>
      <c r="R906" s="7">
        <v>4.1411945409822078E-3</v>
      </c>
      <c r="S906" s="7">
        <v>-2.001051823562978E-3</v>
      </c>
      <c r="U906" s="7">
        <v>87.512437810945272</v>
      </c>
      <c r="V906" s="7">
        <v>8.3969890902209458E-3</v>
      </c>
    </row>
    <row r="907" spans="1:22" x14ac:dyDescent="0.35">
      <c r="A907" s="24">
        <v>2017</v>
      </c>
      <c r="B907" s="17" t="s">
        <v>26</v>
      </c>
      <c r="C907" s="17" t="s">
        <v>78</v>
      </c>
      <c r="D907" s="17">
        <v>2001</v>
      </c>
      <c r="E907" s="17">
        <v>16</v>
      </c>
      <c r="F907" s="17">
        <v>88</v>
      </c>
      <c r="G907" s="17">
        <v>8</v>
      </c>
      <c r="H907" s="17">
        <v>96</v>
      </c>
      <c r="I907" s="17" t="b">
        <v>1</v>
      </c>
      <c r="J907" s="25">
        <v>8.3333333333333301E-2</v>
      </c>
      <c r="K907">
        <f t="shared" si="70"/>
        <v>9.8492854138238829E-4</v>
      </c>
      <c r="L907">
        <f t="shared" si="71"/>
        <v>3.1383571201862741E-2</v>
      </c>
      <c r="M907">
        <f t="shared" si="72"/>
        <v>2.6152976001552275E-3</v>
      </c>
      <c r="N907">
        <f t="shared" si="73"/>
        <v>3.1383571201862741E-2</v>
      </c>
      <c r="O907">
        <f t="shared" si="74"/>
        <v>0.50213713922980385</v>
      </c>
      <c r="Q907" s="7">
        <v>881</v>
      </c>
      <c r="R907" s="7">
        <v>4.1232083267117242E-3</v>
      </c>
      <c r="S907" s="7">
        <v>-1.9830656092924945E-3</v>
      </c>
      <c r="U907" s="7">
        <v>87.611940298507463</v>
      </c>
      <c r="V907" s="7">
        <v>8.43798871733706E-3</v>
      </c>
    </row>
    <row r="908" spans="1:22" x14ac:dyDescent="0.35">
      <c r="A908" s="3">
        <v>2017</v>
      </c>
      <c r="B908" s="13" t="s">
        <v>67</v>
      </c>
      <c r="C908" s="13" t="s">
        <v>68</v>
      </c>
      <c r="D908" s="13">
        <v>2000</v>
      </c>
      <c r="E908" s="14">
        <v>17</v>
      </c>
      <c r="F908" s="13">
        <v>77</v>
      </c>
      <c r="G908" s="13">
        <v>7</v>
      </c>
      <c r="H908" s="13">
        <v>84</v>
      </c>
      <c r="I908" s="13" t="b">
        <v>1</v>
      </c>
      <c r="J908" s="4">
        <v>8.3333333333333301E-2</v>
      </c>
      <c r="K908">
        <f t="shared" si="70"/>
        <v>8.6181247370958967E-4</v>
      </c>
      <c r="L908">
        <f t="shared" si="71"/>
        <v>2.9356642752698912E-2</v>
      </c>
      <c r="M908">
        <f t="shared" si="72"/>
        <v>2.4463868960582415E-3</v>
      </c>
      <c r="N908">
        <f t="shared" si="73"/>
        <v>2.9356642752698912E-2</v>
      </c>
      <c r="O908">
        <f t="shared" si="74"/>
        <v>0.49906292679588149</v>
      </c>
      <c r="Q908" s="7">
        <v>882</v>
      </c>
      <c r="R908" s="7">
        <v>5.5615046699424662E-3</v>
      </c>
      <c r="S908" s="7">
        <v>-2.6930461940991215E-3</v>
      </c>
      <c r="U908" s="7">
        <v>87.711442786069654</v>
      </c>
      <c r="V908" s="7">
        <v>8.4506046575231787E-3</v>
      </c>
    </row>
    <row r="909" spans="1:22" x14ac:dyDescent="0.35">
      <c r="A909" s="24">
        <v>2017</v>
      </c>
      <c r="B909" s="17" t="s">
        <v>42</v>
      </c>
      <c r="C909" s="17" t="s">
        <v>73</v>
      </c>
      <c r="D909" s="17">
        <v>2001</v>
      </c>
      <c r="E909" s="17">
        <v>16</v>
      </c>
      <c r="F909" s="17">
        <v>122</v>
      </c>
      <c r="G909" s="17">
        <v>11</v>
      </c>
      <c r="H909" s="17">
        <v>133</v>
      </c>
      <c r="I909" s="17" t="b">
        <v>1</v>
      </c>
      <c r="J909" s="25">
        <v>8.2706766917293201E-2</v>
      </c>
      <c r="K909">
        <f t="shared" si="70"/>
        <v>1.3645364167068504E-3</v>
      </c>
      <c r="L909">
        <f t="shared" si="71"/>
        <v>3.6939632059711291E-2</v>
      </c>
      <c r="M909">
        <f t="shared" si="72"/>
        <v>3.0551575387731131E-3</v>
      </c>
      <c r="N909">
        <f t="shared" si="73"/>
        <v>3.6939632059711291E-2</v>
      </c>
      <c r="O909">
        <f t="shared" si="74"/>
        <v>0.59103411295538066</v>
      </c>
      <c r="Q909" s="7">
        <v>883</v>
      </c>
      <c r="R909" s="7">
        <v>6.4298153863538788E-3</v>
      </c>
      <c r="S909" s="7">
        <v>-3.1216965160887375E-3</v>
      </c>
      <c r="U909" s="7">
        <v>87.810945273631845</v>
      </c>
      <c r="V909" s="7">
        <v>8.4525723235592282E-3</v>
      </c>
    </row>
    <row r="910" spans="1:22" x14ac:dyDescent="0.35">
      <c r="A910" s="5">
        <v>2016</v>
      </c>
      <c r="B910" s="14" t="s">
        <v>26</v>
      </c>
      <c r="C910" s="14" t="s">
        <v>100</v>
      </c>
      <c r="D910" s="14">
        <v>1999</v>
      </c>
      <c r="E910" s="14">
        <v>17</v>
      </c>
      <c r="F910" s="14">
        <v>111</v>
      </c>
      <c r="G910" s="14">
        <v>10</v>
      </c>
      <c r="H910" s="14">
        <v>121</v>
      </c>
      <c r="I910" s="14" t="b">
        <v>1</v>
      </c>
      <c r="J910" s="6">
        <v>8.2644628099173598E-2</v>
      </c>
      <c r="K910">
        <f t="shared" si="70"/>
        <v>1.2414203490340519E-3</v>
      </c>
      <c r="L910">
        <f t="shared" si="71"/>
        <v>3.5233795552481309E-2</v>
      </c>
      <c r="M910">
        <f t="shared" si="72"/>
        <v>2.9118839299571344E-3</v>
      </c>
      <c r="N910">
        <f t="shared" si="73"/>
        <v>3.5233795552481309E-2</v>
      </c>
      <c r="O910">
        <f t="shared" si="74"/>
        <v>0.59897452439218224</v>
      </c>
      <c r="Q910" s="7">
        <v>884</v>
      </c>
      <c r="R910" s="7">
        <v>4.1507867407463116E-3</v>
      </c>
      <c r="S910" s="7">
        <v>-2.0295002738610428E-3</v>
      </c>
      <c r="U910" s="7">
        <v>87.910447761194021</v>
      </c>
      <c r="V910" s="7">
        <v>8.4604437893110746E-3</v>
      </c>
    </row>
    <row r="911" spans="1:22" x14ac:dyDescent="0.35">
      <c r="A911" s="24">
        <v>2013</v>
      </c>
      <c r="B911" s="17" t="s">
        <v>67</v>
      </c>
      <c r="C911" s="17" t="s">
        <v>68</v>
      </c>
      <c r="D911" s="17">
        <v>1997</v>
      </c>
      <c r="E911" s="17">
        <v>16</v>
      </c>
      <c r="F911" s="17">
        <v>89</v>
      </c>
      <c r="G911" s="17">
        <v>8</v>
      </c>
      <c r="H911" s="17">
        <v>97</v>
      </c>
      <c r="I911" s="17" t="b">
        <v>1</v>
      </c>
      <c r="J911" s="25">
        <v>8.2474226804123696E-2</v>
      </c>
      <c r="K911">
        <f t="shared" si="70"/>
        <v>9.9518821368845488E-4</v>
      </c>
      <c r="L911">
        <f t="shared" si="71"/>
        <v>3.1546603837631318E-2</v>
      </c>
      <c r="M911">
        <f t="shared" si="72"/>
        <v>2.6017817598046442E-3</v>
      </c>
      <c r="N911">
        <f t="shared" si="73"/>
        <v>3.1546603837631318E-2</v>
      </c>
      <c r="O911">
        <f t="shared" si="74"/>
        <v>0.50474566140210109</v>
      </c>
      <c r="Q911" s="7">
        <v>885</v>
      </c>
      <c r="R911" s="7">
        <v>4.9066789164619456E-3</v>
      </c>
      <c r="S911" s="7">
        <v>-2.3998783086221923E-3</v>
      </c>
      <c r="U911" s="7">
        <v>88.009950248756212</v>
      </c>
      <c r="V911" s="7">
        <v>8.5142057300529733E-3</v>
      </c>
    </row>
    <row r="912" spans="1:22" x14ac:dyDescent="0.35">
      <c r="A912" s="5">
        <v>2016</v>
      </c>
      <c r="B912" s="14" t="s">
        <v>42</v>
      </c>
      <c r="C912" s="14" t="s">
        <v>96</v>
      </c>
      <c r="D912" s="14">
        <v>2000</v>
      </c>
      <c r="E912" s="14">
        <v>16</v>
      </c>
      <c r="F912" s="14">
        <v>67</v>
      </c>
      <c r="G912" s="14">
        <v>6</v>
      </c>
      <c r="H912" s="14">
        <v>73</v>
      </c>
      <c r="I912" s="14" t="b">
        <v>1</v>
      </c>
      <c r="J912" s="6">
        <v>8.2191780821917804E-2</v>
      </c>
      <c r="K912">
        <f t="shared" si="70"/>
        <v>7.4895607834285776E-4</v>
      </c>
      <c r="L912">
        <f t="shared" si="71"/>
        <v>2.7367061923832047E-2</v>
      </c>
      <c r="M912">
        <f t="shared" si="72"/>
        <v>2.2493475553834559E-3</v>
      </c>
      <c r="N912">
        <f t="shared" si="73"/>
        <v>2.7367061923832047E-2</v>
      </c>
      <c r="O912">
        <f t="shared" si="74"/>
        <v>0.43787299078131275</v>
      </c>
      <c r="Q912" s="7">
        <v>886</v>
      </c>
      <c r="R912" s="7">
        <v>5.2733537585465586E-3</v>
      </c>
      <c r="S912" s="7">
        <v>-2.6018067641347749E-3</v>
      </c>
      <c r="U912" s="7">
        <v>88.109452736318403</v>
      </c>
      <c r="V912" s="7">
        <v>8.5151295945382656E-3</v>
      </c>
    </row>
    <row r="913" spans="1:22" x14ac:dyDescent="0.35">
      <c r="A913" s="24">
        <v>2017</v>
      </c>
      <c r="B913" s="17" t="s">
        <v>26</v>
      </c>
      <c r="C913" s="17" t="s">
        <v>100</v>
      </c>
      <c r="D913" s="17">
        <v>2001</v>
      </c>
      <c r="E913" s="17">
        <v>16</v>
      </c>
      <c r="F913" s="17">
        <v>101</v>
      </c>
      <c r="G913" s="17">
        <v>9</v>
      </c>
      <c r="H913" s="17">
        <v>110</v>
      </c>
      <c r="I913" s="17" t="b">
        <v>1</v>
      </c>
      <c r="J913" s="25">
        <v>8.1818181818181804E-2</v>
      </c>
      <c r="K913">
        <f t="shared" si="70"/>
        <v>1.1285639536673198E-3</v>
      </c>
      <c r="L913">
        <f t="shared" si="71"/>
        <v>3.3594105936418664E-2</v>
      </c>
      <c r="M913">
        <f t="shared" si="72"/>
        <v>2.7486086675251628E-3</v>
      </c>
      <c r="N913">
        <f t="shared" si="73"/>
        <v>3.3594105936418664E-2</v>
      </c>
      <c r="O913">
        <f t="shared" si="74"/>
        <v>0.53750569498269862</v>
      </c>
      <c r="Q913" s="7">
        <v>887</v>
      </c>
      <c r="R913" s="7">
        <v>4.5968058856356167E-3</v>
      </c>
      <c r="S913" s="7">
        <v>-2.2831783210710485E-3</v>
      </c>
      <c r="U913" s="7">
        <v>88.208955223880594</v>
      </c>
      <c r="V913" s="7">
        <v>8.5176604697894138E-3</v>
      </c>
    </row>
    <row r="914" spans="1:22" x14ac:dyDescent="0.35">
      <c r="A914" s="5">
        <v>2013</v>
      </c>
      <c r="B914" s="14" t="s">
        <v>26</v>
      </c>
      <c r="C914" s="14" t="s">
        <v>27</v>
      </c>
      <c r="D914" s="14">
        <v>1995</v>
      </c>
      <c r="E914" s="14">
        <v>18</v>
      </c>
      <c r="F914" s="14">
        <v>181</v>
      </c>
      <c r="G914" s="14">
        <v>16</v>
      </c>
      <c r="H914" s="14">
        <v>197</v>
      </c>
      <c r="I914" s="14" t="b">
        <v>1</v>
      </c>
      <c r="J914" s="6">
        <v>8.1218274111675107E-2</v>
      </c>
      <c r="K914">
        <f t="shared" si="70"/>
        <v>2.0211554442951091E-3</v>
      </c>
      <c r="L914">
        <f t="shared" si="71"/>
        <v>4.4957262419937326E-2</v>
      </c>
      <c r="M914">
        <f t="shared" si="72"/>
        <v>3.6513512625329799E-3</v>
      </c>
      <c r="N914">
        <f t="shared" si="73"/>
        <v>4.4957262419937326E-2</v>
      </c>
      <c r="O914">
        <f t="shared" si="74"/>
        <v>0.80923072355887182</v>
      </c>
      <c r="Q914" s="7">
        <v>888</v>
      </c>
      <c r="R914" s="7">
        <v>4.5668583180434709E-3</v>
      </c>
      <c r="S914" s="7">
        <v>-2.2532307534789027E-3</v>
      </c>
      <c r="U914" s="7">
        <v>88.308457711442784</v>
      </c>
      <c r="V914" s="7">
        <v>8.5630883144805388E-3</v>
      </c>
    </row>
    <row r="915" spans="1:22" x14ac:dyDescent="0.35">
      <c r="A915" s="3">
        <v>2016</v>
      </c>
      <c r="B915" s="13" t="s">
        <v>52</v>
      </c>
      <c r="C915" s="13" t="s">
        <v>74</v>
      </c>
      <c r="D915" s="13">
        <v>2000</v>
      </c>
      <c r="E915" s="17">
        <v>16</v>
      </c>
      <c r="F915" s="13">
        <v>68</v>
      </c>
      <c r="G915" s="13">
        <v>6</v>
      </c>
      <c r="H915" s="13">
        <v>74</v>
      </c>
      <c r="I915" s="13" t="b">
        <v>1</v>
      </c>
      <c r="J915" s="4">
        <v>8.1081081081081099E-2</v>
      </c>
      <c r="K915">
        <f t="shared" si="70"/>
        <v>7.5921575064892425E-4</v>
      </c>
      <c r="L915">
        <f t="shared" si="71"/>
        <v>2.7553869975902191E-2</v>
      </c>
      <c r="M915">
        <f t="shared" si="72"/>
        <v>2.2340975656136917E-3</v>
      </c>
      <c r="N915">
        <f t="shared" si="73"/>
        <v>2.7553869975902191E-2</v>
      </c>
      <c r="O915">
        <f t="shared" si="74"/>
        <v>0.44086191961443505</v>
      </c>
      <c r="Q915" s="7">
        <v>889</v>
      </c>
      <c r="R915" s="7">
        <v>4.5568757955127557E-3</v>
      </c>
      <c r="S915" s="7">
        <v>-2.2432482309481874E-3</v>
      </c>
      <c r="U915" s="7">
        <v>88.407960199004975</v>
      </c>
      <c r="V915" s="7">
        <v>8.5903632202881004E-3</v>
      </c>
    </row>
    <row r="916" spans="1:22" x14ac:dyDescent="0.35">
      <c r="A916" s="3">
        <v>2017</v>
      </c>
      <c r="B916" s="13" t="s">
        <v>42</v>
      </c>
      <c r="C916" s="13" t="s">
        <v>45</v>
      </c>
      <c r="D916" s="13">
        <v>2001</v>
      </c>
      <c r="E916" s="14">
        <v>16</v>
      </c>
      <c r="F916" s="13">
        <v>91</v>
      </c>
      <c r="G916" s="13">
        <v>8</v>
      </c>
      <c r="H916" s="13">
        <v>99</v>
      </c>
      <c r="I916" s="13" t="b">
        <v>1</v>
      </c>
      <c r="J916" s="4">
        <v>8.0808080808080801E-2</v>
      </c>
      <c r="K916">
        <f t="shared" si="70"/>
        <v>1.0157075583005879E-3</v>
      </c>
      <c r="L916">
        <f t="shared" si="71"/>
        <v>3.1870167214820007E-2</v>
      </c>
      <c r="M916">
        <f t="shared" si="72"/>
        <v>2.5753670476622225E-3</v>
      </c>
      <c r="N916">
        <f t="shared" si="73"/>
        <v>3.1870167214820007E-2</v>
      </c>
      <c r="O916">
        <f t="shared" si="74"/>
        <v>0.50992267543712011</v>
      </c>
      <c r="Q916" s="7">
        <v>890</v>
      </c>
      <c r="R916" s="7">
        <v>7.2312944269879789E-3</v>
      </c>
      <c r="S916" s="7">
        <v>-3.5784182390634295E-3</v>
      </c>
      <c r="U916" s="7">
        <v>88.507462686567166</v>
      </c>
      <c r="V916" s="7">
        <v>8.5903632202881004E-3</v>
      </c>
    </row>
    <row r="917" spans="1:22" x14ac:dyDescent="0.35">
      <c r="A917" s="3">
        <v>2014</v>
      </c>
      <c r="B917" s="13" t="s">
        <v>26</v>
      </c>
      <c r="C917" s="13" t="s">
        <v>78</v>
      </c>
      <c r="D917" s="13">
        <v>1996</v>
      </c>
      <c r="E917" s="17">
        <v>18</v>
      </c>
      <c r="F917" s="13">
        <v>57</v>
      </c>
      <c r="G917" s="13">
        <v>5</v>
      </c>
      <c r="H917" s="13">
        <v>62</v>
      </c>
      <c r="I917" s="13" t="b">
        <v>1</v>
      </c>
      <c r="J917" s="4">
        <v>8.0645161290322606E-2</v>
      </c>
      <c r="K917">
        <f t="shared" si="70"/>
        <v>6.3609968297612574E-4</v>
      </c>
      <c r="L917">
        <f t="shared" si="71"/>
        <v>2.5221016691960016E-2</v>
      </c>
      <c r="M917">
        <f t="shared" si="72"/>
        <v>2.033952959029034E-3</v>
      </c>
      <c r="N917">
        <f t="shared" si="73"/>
        <v>2.5221016691960016E-2</v>
      </c>
      <c r="O917">
        <f t="shared" si="74"/>
        <v>0.45397830045528031</v>
      </c>
      <c r="Q917" s="7">
        <v>891</v>
      </c>
      <c r="R917" s="7">
        <v>6.7187468124530374E-3</v>
      </c>
      <c r="S917" s="7">
        <v>-3.3188599322512393E-3</v>
      </c>
      <c r="U917" s="7">
        <v>88.606965174129357</v>
      </c>
      <c r="V917" s="7">
        <v>8.6053754275300237E-3</v>
      </c>
    </row>
    <row r="918" spans="1:22" x14ac:dyDescent="0.35">
      <c r="A918" s="5">
        <v>2016</v>
      </c>
      <c r="B918" s="14" t="s">
        <v>26</v>
      </c>
      <c r="C918" s="14" t="s">
        <v>110</v>
      </c>
      <c r="D918" s="14">
        <v>2000</v>
      </c>
      <c r="E918" s="14">
        <v>16</v>
      </c>
      <c r="F918" s="14">
        <v>92</v>
      </c>
      <c r="G918" s="14">
        <v>8</v>
      </c>
      <c r="H918" s="14">
        <v>100</v>
      </c>
      <c r="I918" s="14" t="b">
        <v>1</v>
      </c>
      <c r="J918" s="6">
        <v>0.08</v>
      </c>
      <c r="K918">
        <f t="shared" si="70"/>
        <v>1.0259672306066545E-3</v>
      </c>
      <c r="L918">
        <f t="shared" si="71"/>
        <v>3.2030723229528463E-2</v>
      </c>
      <c r="M918">
        <f t="shared" si="72"/>
        <v>2.5624578583622773E-3</v>
      </c>
      <c r="N918">
        <f t="shared" si="73"/>
        <v>3.2030723229528463E-2</v>
      </c>
      <c r="O918">
        <f t="shared" si="74"/>
        <v>0.5124915716724554</v>
      </c>
      <c r="Q918" s="7">
        <v>892</v>
      </c>
      <c r="R918" s="7">
        <v>4.9588820012728112E-3</v>
      </c>
      <c r="S918" s="7">
        <v>-2.467603527865043E-3</v>
      </c>
      <c r="U918" s="7">
        <v>88.706467661691534</v>
      </c>
      <c r="V918" s="7">
        <v>8.6066738087254378E-3</v>
      </c>
    </row>
    <row r="919" spans="1:22" x14ac:dyDescent="0.35">
      <c r="A919" s="24">
        <v>2013</v>
      </c>
      <c r="B919" s="17" t="s">
        <v>30</v>
      </c>
      <c r="C919" s="17" t="s">
        <v>40</v>
      </c>
      <c r="D919" s="17">
        <v>1995</v>
      </c>
      <c r="E919" s="17">
        <v>18</v>
      </c>
      <c r="F919" s="17">
        <v>69</v>
      </c>
      <c r="G919" s="17">
        <v>6</v>
      </c>
      <c r="H919" s="17">
        <v>75</v>
      </c>
      <c r="I919" s="17" t="b">
        <v>1</v>
      </c>
      <c r="J919" s="25">
        <v>0.08</v>
      </c>
      <c r="K919">
        <f t="shared" si="70"/>
        <v>7.6947542295499084E-4</v>
      </c>
      <c r="L919">
        <f t="shared" si="71"/>
        <v>2.7739420018359988E-2</v>
      </c>
      <c r="M919">
        <f t="shared" si="72"/>
        <v>2.219153601468799E-3</v>
      </c>
      <c r="N919">
        <f t="shared" si="73"/>
        <v>2.7739420018359988E-2</v>
      </c>
      <c r="O919">
        <f t="shared" si="74"/>
        <v>0.4993095603304798</v>
      </c>
      <c r="Q919" s="7">
        <v>893</v>
      </c>
      <c r="R919" s="7">
        <v>4.1870388416297274E-3</v>
      </c>
      <c r="S919" s="7">
        <v>-2.0841188370365107E-3</v>
      </c>
      <c r="U919" s="7">
        <v>88.805970149253724</v>
      </c>
      <c r="V919" s="7">
        <v>8.6349042838796339E-3</v>
      </c>
    </row>
    <row r="920" spans="1:22" x14ac:dyDescent="0.35">
      <c r="A920" s="3">
        <v>2014</v>
      </c>
      <c r="B920" s="13" t="s">
        <v>24</v>
      </c>
      <c r="C920" s="13" t="s">
        <v>71</v>
      </c>
      <c r="D920" s="13">
        <v>1998</v>
      </c>
      <c r="E920" s="14">
        <v>16</v>
      </c>
      <c r="F920" s="13">
        <v>69</v>
      </c>
      <c r="G920" s="13">
        <v>6</v>
      </c>
      <c r="H920" s="13">
        <v>75</v>
      </c>
      <c r="I920" s="13" t="b">
        <v>1</v>
      </c>
      <c r="J920" s="4">
        <v>0.08</v>
      </c>
      <c r="K920">
        <f t="shared" si="70"/>
        <v>7.6947542295499084E-4</v>
      </c>
      <c r="L920">
        <f t="shared" si="71"/>
        <v>2.7739420018359988E-2</v>
      </c>
      <c r="M920">
        <f t="shared" si="72"/>
        <v>2.219153601468799E-3</v>
      </c>
      <c r="N920">
        <f t="shared" si="73"/>
        <v>2.7739420018359988E-2</v>
      </c>
      <c r="O920">
        <f t="shared" si="74"/>
        <v>0.44383072029375981</v>
      </c>
      <c r="Q920" s="7">
        <v>894</v>
      </c>
      <c r="R920" s="7">
        <v>4.1778865520987803E-3</v>
      </c>
      <c r="S920" s="7">
        <v>-2.0749665475055636E-3</v>
      </c>
      <c r="U920" s="7">
        <v>88.905472636815915</v>
      </c>
      <c r="V920" s="7">
        <v>8.6643391537507605E-3</v>
      </c>
    </row>
    <row r="921" spans="1:22" x14ac:dyDescent="0.35">
      <c r="A921" s="24">
        <v>2016</v>
      </c>
      <c r="B921" s="17" t="s">
        <v>26</v>
      </c>
      <c r="C921" s="17" t="s">
        <v>133</v>
      </c>
      <c r="D921" s="17">
        <v>2000</v>
      </c>
      <c r="E921" s="17">
        <v>16</v>
      </c>
      <c r="F921" s="17">
        <v>69</v>
      </c>
      <c r="G921" s="17">
        <v>6</v>
      </c>
      <c r="H921" s="17">
        <v>75</v>
      </c>
      <c r="I921" s="17" t="b">
        <v>1</v>
      </c>
      <c r="J921" s="25">
        <v>0.08</v>
      </c>
      <c r="K921">
        <f t="shared" si="70"/>
        <v>7.6947542295499084E-4</v>
      </c>
      <c r="L921">
        <f t="shared" si="71"/>
        <v>2.7739420018359988E-2</v>
      </c>
      <c r="M921">
        <f t="shared" si="72"/>
        <v>2.219153601468799E-3</v>
      </c>
      <c r="N921">
        <f t="shared" si="73"/>
        <v>2.7739420018359988E-2</v>
      </c>
      <c r="O921">
        <f t="shared" si="74"/>
        <v>0.44383072029375981</v>
      </c>
      <c r="Q921" s="7">
        <v>895</v>
      </c>
      <c r="R921" s="7">
        <v>4.1870388416297274E-3</v>
      </c>
      <c r="S921" s="7">
        <v>-2.0841188370365107E-3</v>
      </c>
      <c r="U921" s="7">
        <v>89.004975124378106</v>
      </c>
      <c r="V921" s="7">
        <v>8.6751412264579834E-3</v>
      </c>
    </row>
    <row r="922" spans="1:22" x14ac:dyDescent="0.35">
      <c r="A922" s="3">
        <v>2014</v>
      </c>
      <c r="B922" s="13" t="s">
        <v>30</v>
      </c>
      <c r="C922" s="13" t="s">
        <v>226</v>
      </c>
      <c r="D922" s="13">
        <v>1993</v>
      </c>
      <c r="E922" s="14">
        <v>21</v>
      </c>
      <c r="F922" s="13">
        <v>46</v>
      </c>
      <c r="G922" s="13">
        <v>4</v>
      </c>
      <c r="H922" s="13">
        <v>50</v>
      </c>
      <c r="I922" s="13" t="b">
        <v>1</v>
      </c>
      <c r="J922" s="4">
        <v>0.08</v>
      </c>
      <c r="K922">
        <f t="shared" si="70"/>
        <v>5.1298361530332723E-4</v>
      </c>
      <c r="L922">
        <f t="shared" si="71"/>
        <v>2.2649141601909048E-2</v>
      </c>
      <c r="M922">
        <f t="shared" si="72"/>
        <v>1.8119313281527239E-3</v>
      </c>
      <c r="N922">
        <f t="shared" si="73"/>
        <v>2.2649141601909048E-2</v>
      </c>
      <c r="O922">
        <f t="shared" si="74"/>
        <v>0.47563197364009002</v>
      </c>
      <c r="Q922" s="7">
        <v>896</v>
      </c>
      <c r="R922" s="7">
        <v>4.1778865520987803E-3</v>
      </c>
      <c r="S922" s="7">
        <v>-2.0749665475055636E-3</v>
      </c>
      <c r="U922" s="7">
        <v>89.104477611940297</v>
      </c>
      <c r="V922" s="7">
        <v>8.682170947398456E-3</v>
      </c>
    </row>
    <row r="923" spans="1:22" x14ac:dyDescent="0.35">
      <c r="A923" s="24">
        <v>2013</v>
      </c>
      <c r="B923" s="17" t="s">
        <v>26</v>
      </c>
      <c r="C923" s="17" t="s">
        <v>27</v>
      </c>
      <c r="D923" s="17">
        <v>1993</v>
      </c>
      <c r="E923" s="17">
        <v>20</v>
      </c>
      <c r="F923" s="17">
        <v>127</v>
      </c>
      <c r="G923" s="17">
        <v>11</v>
      </c>
      <c r="H923" s="17">
        <v>138</v>
      </c>
      <c r="I923" s="17" t="b">
        <v>1</v>
      </c>
      <c r="J923" s="25">
        <v>7.9710144927536197E-2</v>
      </c>
      <c r="K923">
        <f t="shared" si="70"/>
        <v>1.4158347782371832E-3</v>
      </c>
      <c r="L923">
        <f t="shared" si="71"/>
        <v>3.7627580021005642E-2</v>
      </c>
      <c r="M923">
        <f t="shared" si="72"/>
        <v>2.9992998567468254E-3</v>
      </c>
      <c r="N923">
        <f t="shared" si="73"/>
        <v>3.7627580021005642E-2</v>
      </c>
      <c r="O923">
        <f t="shared" si="74"/>
        <v>0.75255160042011282</v>
      </c>
      <c r="Q923" s="7">
        <v>897</v>
      </c>
      <c r="R923" s="7">
        <v>4.1870388416297274E-3</v>
      </c>
      <c r="S923" s="7">
        <v>-2.0841188370365107E-3</v>
      </c>
      <c r="U923" s="7">
        <v>89.203980099502488</v>
      </c>
      <c r="V923" s="7">
        <v>8.6998610643282039E-3</v>
      </c>
    </row>
    <row r="924" spans="1:22" x14ac:dyDescent="0.35">
      <c r="A924" s="5">
        <v>2015</v>
      </c>
      <c r="B924" s="14" t="s">
        <v>26</v>
      </c>
      <c r="C924" s="14" t="s">
        <v>88</v>
      </c>
      <c r="D924" s="14">
        <v>1997</v>
      </c>
      <c r="E924" s="14">
        <v>18</v>
      </c>
      <c r="F924" s="14">
        <v>128</v>
      </c>
      <c r="G924" s="14">
        <v>11</v>
      </c>
      <c r="H924" s="14">
        <v>139</v>
      </c>
      <c r="I924" s="14" t="b">
        <v>1</v>
      </c>
      <c r="J924" s="6">
        <v>7.9136690647481994E-2</v>
      </c>
      <c r="K924">
        <f t="shared" si="70"/>
        <v>1.4260944505432496E-3</v>
      </c>
      <c r="L924">
        <f t="shared" si="71"/>
        <v>3.7763665745571488E-2</v>
      </c>
      <c r="M924">
        <f t="shared" si="72"/>
        <v>2.9884915338222033E-3</v>
      </c>
      <c r="N924">
        <f t="shared" si="73"/>
        <v>3.7763665745571488E-2</v>
      </c>
      <c r="O924">
        <f t="shared" si="74"/>
        <v>0.6797459834202868</v>
      </c>
      <c r="Q924" s="7">
        <v>898</v>
      </c>
      <c r="R924" s="7">
        <v>6.233705049251418E-3</v>
      </c>
      <c r="S924" s="7">
        <v>-3.1194480789889234E-3</v>
      </c>
      <c r="U924" s="7">
        <v>89.303482587064678</v>
      </c>
      <c r="V924" s="7">
        <v>8.7356517898714101E-3</v>
      </c>
    </row>
    <row r="925" spans="1:22" x14ac:dyDescent="0.35">
      <c r="A925" s="3">
        <v>2015</v>
      </c>
      <c r="B925" s="13" t="s">
        <v>26</v>
      </c>
      <c r="C925" s="13" t="s">
        <v>201</v>
      </c>
      <c r="D925" s="13">
        <v>1999</v>
      </c>
      <c r="E925" s="17">
        <v>16</v>
      </c>
      <c r="F925" s="13">
        <v>47</v>
      </c>
      <c r="G925" s="13">
        <v>4</v>
      </c>
      <c r="H925" s="13">
        <v>51</v>
      </c>
      <c r="I925" s="13" t="b">
        <v>1</v>
      </c>
      <c r="J925" s="4">
        <v>7.8431372549019607E-2</v>
      </c>
      <c r="K925">
        <f t="shared" si="70"/>
        <v>5.2324328760939372E-4</v>
      </c>
      <c r="L925">
        <f t="shared" si="71"/>
        <v>2.287451174581424E-2</v>
      </c>
      <c r="M925">
        <f t="shared" si="72"/>
        <v>1.7940793526128817E-3</v>
      </c>
      <c r="N925">
        <f t="shared" si="73"/>
        <v>2.287451174581424E-2</v>
      </c>
      <c r="O925">
        <f t="shared" si="74"/>
        <v>0.36599218793302785</v>
      </c>
      <c r="Q925" s="7">
        <v>899</v>
      </c>
      <c r="R925" s="7">
        <v>7.0498726640622587E-3</v>
      </c>
      <c r="S925" s="7">
        <v>-3.5374968474342345E-3</v>
      </c>
      <c r="U925" s="7">
        <v>89.402985074626869</v>
      </c>
      <c r="V925" s="7">
        <v>8.738753246245342E-3</v>
      </c>
    </row>
    <row r="926" spans="1:22" x14ac:dyDescent="0.35">
      <c r="A926" s="5">
        <v>2015</v>
      </c>
      <c r="B926" s="14" t="s">
        <v>26</v>
      </c>
      <c r="C926" s="14" t="s">
        <v>27</v>
      </c>
      <c r="D926" s="14">
        <v>1998</v>
      </c>
      <c r="E926" s="14">
        <v>17</v>
      </c>
      <c r="F926" s="14">
        <v>298</v>
      </c>
      <c r="G926" s="14">
        <v>25</v>
      </c>
      <c r="H926" s="14">
        <v>323</v>
      </c>
      <c r="I926" s="14" t="b">
        <v>1</v>
      </c>
      <c r="J926" s="6">
        <v>7.7399380804953594E-2</v>
      </c>
      <c r="K926">
        <f t="shared" si="70"/>
        <v>3.3138741548594938E-3</v>
      </c>
      <c r="L926">
        <f t="shared" si="71"/>
        <v>5.7566258822851199E-2</v>
      </c>
      <c r="M926">
        <f t="shared" si="72"/>
        <v>4.4555927881463793E-3</v>
      </c>
      <c r="N926">
        <f t="shared" si="73"/>
        <v>5.7566258822851199E-2</v>
      </c>
      <c r="O926">
        <f t="shared" si="74"/>
        <v>0.97862639998847034</v>
      </c>
      <c r="Q926" s="7">
        <v>900</v>
      </c>
      <c r="R926" s="7">
        <v>6.5051454389957273E-3</v>
      </c>
      <c r="S926" s="7">
        <v>-3.2566371966596262E-3</v>
      </c>
      <c r="U926" s="7">
        <v>89.50248756218906</v>
      </c>
      <c r="V926" s="7">
        <v>8.7771946835260121E-3</v>
      </c>
    </row>
    <row r="927" spans="1:22" x14ac:dyDescent="0.35">
      <c r="A927" s="3">
        <v>2016</v>
      </c>
      <c r="B927" s="13" t="s">
        <v>42</v>
      </c>
      <c r="C927" s="13" t="s">
        <v>45</v>
      </c>
      <c r="D927" s="13">
        <v>2000</v>
      </c>
      <c r="E927" s="17">
        <v>16</v>
      </c>
      <c r="F927" s="13">
        <v>72</v>
      </c>
      <c r="G927" s="13">
        <v>6</v>
      </c>
      <c r="H927" s="13">
        <v>78</v>
      </c>
      <c r="I927" s="13" t="b">
        <v>1</v>
      </c>
      <c r="J927" s="4">
        <v>7.69230769230769E-2</v>
      </c>
      <c r="K927">
        <f t="shared" si="70"/>
        <v>8.0025443987319042E-4</v>
      </c>
      <c r="L927">
        <f t="shared" si="71"/>
        <v>2.8288768793872779E-2</v>
      </c>
      <c r="M927">
        <f t="shared" si="72"/>
        <v>2.1760591379902132E-3</v>
      </c>
      <c r="N927">
        <f t="shared" si="73"/>
        <v>2.8288768793872779E-2</v>
      </c>
      <c r="O927">
        <f t="shared" si="74"/>
        <v>0.45262030070196446</v>
      </c>
      <c r="Q927" s="7">
        <v>901</v>
      </c>
      <c r="R927" s="7">
        <v>5.6582498436829366E-3</v>
      </c>
      <c r="S927" s="7">
        <v>-2.8449591814167373E-3</v>
      </c>
      <c r="U927" s="7">
        <v>89.601990049751237</v>
      </c>
      <c r="V927" s="7">
        <v>8.7784701773404358E-3</v>
      </c>
    </row>
    <row r="928" spans="1:22" x14ac:dyDescent="0.35">
      <c r="A928" s="5">
        <v>2015</v>
      </c>
      <c r="B928" s="14" t="s">
        <v>52</v>
      </c>
      <c r="C928" s="14" t="s">
        <v>61</v>
      </c>
      <c r="D928" s="14">
        <v>1994</v>
      </c>
      <c r="E928" s="14">
        <v>21</v>
      </c>
      <c r="F928" s="14">
        <v>60</v>
      </c>
      <c r="G928" s="14">
        <v>5</v>
      </c>
      <c r="H928" s="14">
        <v>65</v>
      </c>
      <c r="I928" s="14" t="b">
        <v>1</v>
      </c>
      <c r="J928" s="6">
        <v>7.69230769230769E-2</v>
      </c>
      <c r="K928">
        <f t="shared" si="70"/>
        <v>6.6687869989432542E-4</v>
      </c>
      <c r="L928">
        <f t="shared" si="71"/>
        <v>2.5823994654087221E-2</v>
      </c>
      <c r="M928">
        <f t="shared" si="72"/>
        <v>1.9864611272374781E-3</v>
      </c>
      <c r="N928">
        <f t="shared" si="73"/>
        <v>2.5823994654087221E-2</v>
      </c>
      <c r="O928">
        <f t="shared" si="74"/>
        <v>0.5423038877358316</v>
      </c>
      <c r="Q928" s="7">
        <v>902</v>
      </c>
      <c r="R928" s="7">
        <v>4.6299962508436271E-3</v>
      </c>
      <c r="S928" s="7">
        <v>-2.3329540439473778E-3</v>
      </c>
      <c r="U928" s="7">
        <v>89.701492537313428</v>
      </c>
      <c r="V928" s="7">
        <v>8.789157943928684E-3</v>
      </c>
    </row>
    <row r="929" spans="1:22" x14ac:dyDescent="0.35">
      <c r="A929" s="24">
        <v>2015</v>
      </c>
      <c r="B929" s="17" t="s">
        <v>26</v>
      </c>
      <c r="C929" s="17" t="s">
        <v>110</v>
      </c>
      <c r="D929" s="17">
        <v>1998</v>
      </c>
      <c r="E929" s="17">
        <v>17</v>
      </c>
      <c r="F929" s="17">
        <v>60</v>
      </c>
      <c r="G929" s="17">
        <v>5</v>
      </c>
      <c r="H929" s="17">
        <v>65</v>
      </c>
      <c r="I929" s="17" t="b">
        <v>1</v>
      </c>
      <c r="J929" s="25">
        <v>7.69230769230769E-2</v>
      </c>
      <c r="K929">
        <f t="shared" si="70"/>
        <v>6.6687869989432542E-4</v>
      </c>
      <c r="L929">
        <f t="shared" si="71"/>
        <v>2.5823994654087221E-2</v>
      </c>
      <c r="M929">
        <f t="shared" si="72"/>
        <v>1.9864611272374781E-3</v>
      </c>
      <c r="N929">
        <f t="shared" si="73"/>
        <v>2.5823994654087221E-2</v>
      </c>
      <c r="O929">
        <f t="shared" si="74"/>
        <v>0.43900790911948279</v>
      </c>
      <c r="Q929" s="7">
        <v>903</v>
      </c>
      <c r="R929" s="7">
        <v>4.2322105998065362E-3</v>
      </c>
      <c r="S929" s="7">
        <v>-2.1471881122162922E-3</v>
      </c>
      <c r="U929" s="7">
        <v>89.800995024875618</v>
      </c>
      <c r="V929" s="7">
        <v>8.7944383036383574E-3</v>
      </c>
    </row>
    <row r="930" spans="1:22" x14ac:dyDescent="0.35">
      <c r="A930" s="5">
        <v>2013</v>
      </c>
      <c r="B930" s="14" t="s">
        <v>102</v>
      </c>
      <c r="C930" s="14" t="s">
        <v>184</v>
      </c>
      <c r="D930" s="14">
        <v>1995</v>
      </c>
      <c r="E930" s="14">
        <v>18</v>
      </c>
      <c r="F930" s="14">
        <v>48</v>
      </c>
      <c r="G930" s="14">
        <v>4</v>
      </c>
      <c r="H930" s="14">
        <v>52</v>
      </c>
      <c r="I930" s="14" t="b">
        <v>1</v>
      </c>
      <c r="J930" s="6">
        <v>7.69230769230769E-2</v>
      </c>
      <c r="K930">
        <f t="shared" si="70"/>
        <v>5.3350295991546031E-4</v>
      </c>
      <c r="L930">
        <f t="shared" si="71"/>
        <v>2.3097682998852079E-2</v>
      </c>
      <c r="M930">
        <f t="shared" si="72"/>
        <v>1.776744846065544E-3</v>
      </c>
      <c r="N930">
        <f t="shared" si="73"/>
        <v>2.3097682998852079E-2</v>
      </c>
      <c r="O930">
        <f t="shared" si="74"/>
        <v>0.41575829397933739</v>
      </c>
      <c r="Q930" s="7">
        <v>904</v>
      </c>
      <c r="R930" s="7">
        <v>4.6528242133560497E-3</v>
      </c>
      <c r="S930" s="7">
        <v>-2.3720157237067602E-3</v>
      </c>
      <c r="U930" s="7">
        <v>89.900497512437809</v>
      </c>
      <c r="V930" s="7">
        <v>8.8180222513285621E-3</v>
      </c>
    </row>
    <row r="931" spans="1:22" x14ac:dyDescent="0.35">
      <c r="A931" s="24">
        <v>2016</v>
      </c>
      <c r="B931" s="17" t="s">
        <v>26</v>
      </c>
      <c r="C931" s="17" t="s">
        <v>201</v>
      </c>
      <c r="D931" s="17">
        <v>1997</v>
      </c>
      <c r="E931" s="17">
        <v>19</v>
      </c>
      <c r="F931" s="17">
        <v>48</v>
      </c>
      <c r="G931" s="17">
        <v>4</v>
      </c>
      <c r="H931" s="17">
        <v>52</v>
      </c>
      <c r="I931" s="17" t="b">
        <v>1</v>
      </c>
      <c r="J931" s="25">
        <v>7.69230769230769E-2</v>
      </c>
      <c r="K931">
        <f t="shared" si="70"/>
        <v>5.3350295991546031E-4</v>
      </c>
      <c r="L931">
        <f t="shared" si="71"/>
        <v>2.3097682998852079E-2</v>
      </c>
      <c r="M931">
        <f t="shared" si="72"/>
        <v>1.776744846065544E-3</v>
      </c>
      <c r="N931">
        <f t="shared" si="73"/>
        <v>2.3097682998852079E-2</v>
      </c>
      <c r="O931">
        <f t="shared" si="74"/>
        <v>0.43885597697818951</v>
      </c>
      <c r="Q931" s="7">
        <v>905</v>
      </c>
      <c r="R931" s="7">
        <v>5.3749974499624296E-3</v>
      </c>
      <c r="S931" s="7">
        <v>-2.759699849807202E-3</v>
      </c>
      <c r="U931" s="7">
        <v>90</v>
      </c>
      <c r="V931" s="7">
        <v>8.8322640192915053E-3</v>
      </c>
    </row>
    <row r="932" spans="1:22" x14ac:dyDescent="0.35">
      <c r="A932" s="3">
        <v>2013</v>
      </c>
      <c r="B932" s="13" t="s">
        <v>30</v>
      </c>
      <c r="C932" s="13" t="s">
        <v>47</v>
      </c>
      <c r="D932" s="13">
        <v>1995</v>
      </c>
      <c r="E932" s="14">
        <v>18</v>
      </c>
      <c r="F932" s="13">
        <v>61</v>
      </c>
      <c r="G932" s="13">
        <v>5</v>
      </c>
      <c r="H932" s="13">
        <v>66</v>
      </c>
      <c r="I932" s="13" t="b">
        <v>1</v>
      </c>
      <c r="J932" s="4">
        <v>7.5757575757575801E-2</v>
      </c>
      <c r="K932">
        <f t="shared" si="70"/>
        <v>6.7713837220039191E-4</v>
      </c>
      <c r="L932">
        <f t="shared" si="71"/>
        <v>2.6021882564495443E-2</v>
      </c>
      <c r="M932">
        <f t="shared" si="72"/>
        <v>1.9713547397345044E-3</v>
      </c>
      <c r="N932">
        <f t="shared" si="73"/>
        <v>2.6021882564495443E-2</v>
      </c>
      <c r="O932">
        <f t="shared" si="74"/>
        <v>0.46839388616091798</v>
      </c>
      <c r="Q932" s="7">
        <v>906</v>
      </c>
      <c r="R932" s="7">
        <v>5.0388639899775177E-3</v>
      </c>
      <c r="S932" s="7">
        <v>-2.5924770939192762E-3</v>
      </c>
      <c r="U932" s="7">
        <v>90.099502487562191</v>
      </c>
      <c r="V932" s="7">
        <v>8.8537553534735296E-3</v>
      </c>
    </row>
    <row r="933" spans="1:22" x14ac:dyDescent="0.35">
      <c r="A933" s="3">
        <v>2016</v>
      </c>
      <c r="B933" s="13" t="s">
        <v>42</v>
      </c>
      <c r="C933" s="13" t="s">
        <v>45</v>
      </c>
      <c r="D933" s="13">
        <v>1998</v>
      </c>
      <c r="E933" s="17">
        <v>18</v>
      </c>
      <c r="F933" s="13">
        <v>61</v>
      </c>
      <c r="G933" s="13">
        <v>5</v>
      </c>
      <c r="H933" s="13">
        <v>66</v>
      </c>
      <c r="I933" s="13" t="b">
        <v>1</v>
      </c>
      <c r="J933" s="4">
        <v>7.5757575757575801E-2</v>
      </c>
      <c r="K933">
        <f t="shared" si="70"/>
        <v>6.7713837220039191E-4</v>
      </c>
      <c r="L933">
        <f t="shared" si="71"/>
        <v>2.6021882564495443E-2</v>
      </c>
      <c r="M933">
        <f t="shared" si="72"/>
        <v>1.9713547397345044E-3</v>
      </c>
      <c r="N933">
        <f t="shared" si="73"/>
        <v>2.6021882564495443E-2</v>
      </c>
      <c r="O933">
        <f t="shared" si="74"/>
        <v>0.46839388616091798</v>
      </c>
      <c r="Q933" s="7">
        <v>907</v>
      </c>
      <c r="R933" s="7">
        <v>6.3265721688076674E-3</v>
      </c>
      <c r="S933" s="7">
        <v>-3.2714146300345543E-3</v>
      </c>
      <c r="U933" s="7">
        <v>90.199004975124382</v>
      </c>
      <c r="V933" s="7">
        <v>8.8545057428880275E-3</v>
      </c>
    </row>
    <row r="934" spans="1:22" x14ac:dyDescent="0.35">
      <c r="A934" s="5">
        <v>2016</v>
      </c>
      <c r="B934" s="14" t="s">
        <v>26</v>
      </c>
      <c r="C934" s="14" t="s">
        <v>110</v>
      </c>
      <c r="D934" s="14">
        <v>1998</v>
      </c>
      <c r="E934" s="14">
        <v>18</v>
      </c>
      <c r="F934" s="14">
        <v>61</v>
      </c>
      <c r="G934" s="14">
        <v>5</v>
      </c>
      <c r="H934" s="14">
        <v>66</v>
      </c>
      <c r="I934" s="14" t="b">
        <v>1</v>
      </c>
      <c r="J934" s="6">
        <v>7.5757575757575801E-2</v>
      </c>
      <c r="K934">
        <f t="shared" si="70"/>
        <v>6.7713837220039191E-4</v>
      </c>
      <c r="L934">
        <f t="shared" si="71"/>
        <v>2.6021882564495443E-2</v>
      </c>
      <c r="M934">
        <f t="shared" si="72"/>
        <v>1.9713547397345044E-3</v>
      </c>
      <c r="N934">
        <f t="shared" si="73"/>
        <v>2.6021882564495443E-2</v>
      </c>
      <c r="O934">
        <f t="shared" si="74"/>
        <v>0.46839388616091798</v>
      </c>
      <c r="Q934" s="7">
        <v>908</v>
      </c>
      <c r="R934" s="7">
        <v>6.0476364799345473E-3</v>
      </c>
      <c r="S934" s="7">
        <v>-3.1357525499774129E-3</v>
      </c>
      <c r="U934" s="7">
        <v>90.298507462686572</v>
      </c>
      <c r="V934" s="7">
        <v>8.8780819787389643E-3</v>
      </c>
    </row>
    <row r="935" spans="1:22" x14ac:dyDescent="0.35">
      <c r="A935" s="24">
        <v>2014</v>
      </c>
      <c r="B935" s="17" t="s">
        <v>52</v>
      </c>
      <c r="C935" s="17" t="s">
        <v>168</v>
      </c>
      <c r="D935" s="17">
        <v>1998</v>
      </c>
      <c r="E935" s="17">
        <v>16</v>
      </c>
      <c r="F935" s="17">
        <v>98</v>
      </c>
      <c r="G935" s="17">
        <v>8</v>
      </c>
      <c r="H935" s="17">
        <v>106</v>
      </c>
      <c r="I935" s="17" t="b">
        <v>1</v>
      </c>
      <c r="J935" s="25">
        <v>7.5471698113207503E-2</v>
      </c>
      <c r="K935">
        <f t="shared" si="70"/>
        <v>1.0875252644430536E-3</v>
      </c>
      <c r="L935">
        <f t="shared" si="71"/>
        <v>3.297764795195457E-2</v>
      </c>
      <c r="M935">
        <f t="shared" si="72"/>
        <v>2.4888790907135511E-3</v>
      </c>
      <c r="N935">
        <f t="shared" si="73"/>
        <v>3.297764795195457E-2</v>
      </c>
      <c r="O935">
        <f t="shared" si="74"/>
        <v>0.52764236723127311</v>
      </c>
      <c r="Q935" s="7">
        <v>909</v>
      </c>
      <c r="R935" s="7">
        <v>5.4029197025282794E-3</v>
      </c>
      <c r="S935" s="7">
        <v>-2.8011379427236353E-3</v>
      </c>
      <c r="U935" s="7">
        <v>90.398009950248749</v>
      </c>
      <c r="V935" s="7">
        <v>8.8802397335353903E-3</v>
      </c>
    </row>
    <row r="936" spans="1:22" x14ac:dyDescent="0.35">
      <c r="A936" s="3">
        <v>2017</v>
      </c>
      <c r="B936" s="13" t="s">
        <v>67</v>
      </c>
      <c r="C936" s="13" t="s">
        <v>138</v>
      </c>
      <c r="D936" s="13">
        <v>1996</v>
      </c>
      <c r="E936" s="14">
        <v>21</v>
      </c>
      <c r="F936" s="13">
        <v>49</v>
      </c>
      <c r="G936" s="13">
        <v>4</v>
      </c>
      <c r="H936" s="13">
        <v>53</v>
      </c>
      <c r="I936" s="13" t="b">
        <v>1</v>
      </c>
      <c r="J936" s="4">
        <v>7.5471698113207503E-2</v>
      </c>
      <c r="K936">
        <f t="shared" si="70"/>
        <v>5.437626322215268E-4</v>
      </c>
      <c r="L936">
        <f t="shared" si="71"/>
        <v>2.3318718494409738E-2</v>
      </c>
      <c r="M936">
        <f t="shared" si="72"/>
        <v>1.7599032825969603E-3</v>
      </c>
      <c r="N936">
        <f t="shared" si="73"/>
        <v>2.3318718494409738E-2</v>
      </c>
      <c r="O936">
        <f t="shared" si="74"/>
        <v>0.4896930883826045</v>
      </c>
      <c r="Q936" s="7">
        <v>910</v>
      </c>
      <c r="R936" s="7">
        <v>4.6870984537550108E-3</v>
      </c>
      <c r="S936" s="7">
        <v>-2.4377508983715549E-3</v>
      </c>
      <c r="U936" s="7">
        <v>90.49751243781094</v>
      </c>
      <c r="V936" s="7">
        <v>8.8877310218854061E-3</v>
      </c>
    </row>
    <row r="937" spans="1:22" x14ac:dyDescent="0.35">
      <c r="A937" s="24">
        <v>2016</v>
      </c>
      <c r="B937" s="17" t="s">
        <v>26</v>
      </c>
      <c r="C937" s="17" t="s">
        <v>88</v>
      </c>
      <c r="D937" s="17">
        <v>1997</v>
      </c>
      <c r="E937" s="17">
        <v>19</v>
      </c>
      <c r="F937" s="17">
        <v>172</v>
      </c>
      <c r="G937" s="17">
        <v>14</v>
      </c>
      <c r="H937" s="17">
        <v>186</v>
      </c>
      <c r="I937" s="17" t="b">
        <v>1</v>
      </c>
      <c r="J937" s="25">
        <v>7.5268817204301106E-2</v>
      </c>
      <c r="K937">
        <f t="shared" si="70"/>
        <v>1.9082990489283772E-3</v>
      </c>
      <c r="L937">
        <f t="shared" si="71"/>
        <v>4.3684082329017479E-2</v>
      </c>
      <c r="M937">
        <f t="shared" si="72"/>
        <v>3.2880492075604566E-3</v>
      </c>
      <c r="N937">
        <f t="shared" si="73"/>
        <v>4.3684082329017479E-2</v>
      </c>
      <c r="O937">
        <f t="shared" si="74"/>
        <v>0.82999756425133209</v>
      </c>
      <c r="Q937" s="7">
        <v>911</v>
      </c>
      <c r="R937" s="7">
        <v>5.7535910295416154E-3</v>
      </c>
      <c r="S937" s="7">
        <v>-3.0049823620164526E-3</v>
      </c>
      <c r="U937" s="7">
        <v>90.597014925373131</v>
      </c>
      <c r="V937" s="7">
        <v>8.9230024043567904E-3</v>
      </c>
    </row>
    <row r="938" spans="1:22" x14ac:dyDescent="0.35">
      <c r="A938" s="3">
        <v>2015</v>
      </c>
      <c r="B938" s="13" t="s">
        <v>42</v>
      </c>
      <c r="C938" s="13" t="s">
        <v>43</v>
      </c>
      <c r="D938" s="13">
        <v>1997</v>
      </c>
      <c r="E938" s="14">
        <v>18</v>
      </c>
      <c r="F938" s="13">
        <v>148</v>
      </c>
      <c r="G938" s="13">
        <v>12</v>
      </c>
      <c r="H938" s="13">
        <v>160</v>
      </c>
      <c r="I938" s="13" t="b">
        <v>1</v>
      </c>
      <c r="J938" s="4">
        <v>7.4999999999999997E-2</v>
      </c>
      <c r="K938">
        <f t="shared" si="70"/>
        <v>1.641547568970647E-3</v>
      </c>
      <c r="L938">
        <f t="shared" si="71"/>
        <v>4.0516016203109691E-2</v>
      </c>
      <c r="M938">
        <f t="shared" si="72"/>
        <v>3.0387012152332266E-3</v>
      </c>
      <c r="N938">
        <f t="shared" si="73"/>
        <v>4.0516016203109691E-2</v>
      </c>
      <c r="O938">
        <f t="shared" si="74"/>
        <v>0.72928829165597442</v>
      </c>
      <c r="Q938" s="7">
        <v>912</v>
      </c>
      <c r="R938" s="7">
        <v>7.7334695138088208E-3</v>
      </c>
      <c r="S938" s="7">
        <v>-4.0821182512758413E-3</v>
      </c>
      <c r="U938" s="7">
        <v>90.696517412935322</v>
      </c>
      <c r="V938" s="7">
        <v>8.9240930359570647E-3</v>
      </c>
    </row>
    <row r="939" spans="1:22" x14ac:dyDescent="0.35">
      <c r="A939" s="3">
        <v>2016</v>
      </c>
      <c r="B939" s="13" t="s">
        <v>26</v>
      </c>
      <c r="C939" s="13" t="s">
        <v>35</v>
      </c>
      <c r="D939" s="13">
        <v>1996</v>
      </c>
      <c r="E939" s="17">
        <v>20</v>
      </c>
      <c r="F939" s="13">
        <v>62</v>
      </c>
      <c r="G939" s="13">
        <v>5</v>
      </c>
      <c r="H939" s="13">
        <v>67</v>
      </c>
      <c r="I939" s="13" t="b">
        <v>1</v>
      </c>
      <c r="J939" s="4">
        <v>7.4626865671641798E-2</v>
      </c>
      <c r="K939">
        <f t="shared" si="70"/>
        <v>6.873980445064585E-4</v>
      </c>
      <c r="L939">
        <f t="shared" si="71"/>
        <v>2.621827691719001E-2</v>
      </c>
      <c r="M939">
        <f t="shared" si="72"/>
        <v>1.9565878296410456E-3</v>
      </c>
      <c r="N939">
        <f t="shared" si="73"/>
        <v>2.621827691719001E-2</v>
      </c>
      <c r="O939">
        <f t="shared" si="74"/>
        <v>0.52436553834380017</v>
      </c>
      <c r="Q939" s="7">
        <v>913</v>
      </c>
      <c r="R939" s="7">
        <v>4.7190926712725473E-3</v>
      </c>
      <c r="S939" s="7">
        <v>-2.4849951056588556E-3</v>
      </c>
      <c r="U939" s="7">
        <v>90.796019900497512</v>
      </c>
      <c r="V939" s="7">
        <v>8.9687204369360198E-3</v>
      </c>
    </row>
    <row r="940" spans="1:22" x14ac:dyDescent="0.35">
      <c r="A940" s="3">
        <v>2016</v>
      </c>
      <c r="B940" s="13" t="s">
        <v>26</v>
      </c>
      <c r="C940" s="13" t="s">
        <v>88</v>
      </c>
      <c r="D940" s="13">
        <v>1998</v>
      </c>
      <c r="E940" s="14">
        <v>18</v>
      </c>
      <c r="F940" s="13">
        <v>125</v>
      </c>
      <c r="G940" s="13">
        <v>10</v>
      </c>
      <c r="H940" s="13">
        <v>135</v>
      </c>
      <c r="I940" s="13" t="b">
        <v>1</v>
      </c>
      <c r="J940" s="4">
        <v>7.4074074074074098E-2</v>
      </c>
      <c r="K940">
        <f t="shared" si="70"/>
        <v>1.3850557613189834E-3</v>
      </c>
      <c r="L940">
        <f t="shared" si="71"/>
        <v>3.7216337290482834E-2</v>
      </c>
      <c r="M940">
        <f t="shared" si="72"/>
        <v>2.7567657252209514E-3</v>
      </c>
      <c r="N940">
        <f t="shared" si="73"/>
        <v>3.7216337290482834E-2</v>
      </c>
      <c r="O940">
        <f t="shared" si="74"/>
        <v>0.66989407122869105</v>
      </c>
      <c r="Q940" s="7">
        <v>914</v>
      </c>
      <c r="R940" s="7">
        <v>5.4583357135393916E-3</v>
      </c>
      <c r="S940" s="7">
        <v>-2.882968665877169E-3</v>
      </c>
      <c r="U940" s="7">
        <v>90.895522388059703</v>
      </c>
      <c r="V940" s="7">
        <v>8.9687204369360198E-3</v>
      </c>
    </row>
    <row r="941" spans="1:22" x14ac:dyDescent="0.35">
      <c r="A941" s="3">
        <v>2015</v>
      </c>
      <c r="B941" s="13" t="s">
        <v>98</v>
      </c>
      <c r="C941" s="13" t="s">
        <v>155</v>
      </c>
      <c r="D941" s="13">
        <v>1999</v>
      </c>
      <c r="E941" s="17">
        <v>16</v>
      </c>
      <c r="F941" s="13">
        <v>50</v>
      </c>
      <c r="G941" s="13">
        <v>4</v>
      </c>
      <c r="H941" s="13">
        <v>54</v>
      </c>
      <c r="I941" s="13" t="b">
        <v>1</v>
      </c>
      <c r="J941" s="4">
        <v>7.4074074074074098E-2</v>
      </c>
      <c r="K941">
        <f t="shared" si="70"/>
        <v>5.540223045275934E-4</v>
      </c>
      <c r="L941">
        <f t="shared" si="71"/>
        <v>2.3537678401397054E-2</v>
      </c>
      <c r="M941">
        <f t="shared" si="72"/>
        <v>1.7435317334368193E-3</v>
      </c>
      <c r="N941">
        <f t="shared" si="73"/>
        <v>2.3537678401397054E-2</v>
      </c>
      <c r="O941">
        <f t="shared" si="74"/>
        <v>0.37660285442235286</v>
      </c>
      <c r="Q941" s="7">
        <v>915</v>
      </c>
      <c r="R941" s="7">
        <v>4.3384751027019507E-3</v>
      </c>
      <c r="S941" s="7">
        <v>-2.3045221436729167E-3</v>
      </c>
      <c r="U941" s="7">
        <v>90.995024875621894</v>
      </c>
      <c r="V941" s="7">
        <v>8.9757860076256808E-3</v>
      </c>
    </row>
    <row r="942" spans="1:22" x14ac:dyDescent="0.35">
      <c r="A942" s="3">
        <v>2015</v>
      </c>
      <c r="B942" s="13" t="s">
        <v>67</v>
      </c>
      <c r="C942" s="13" t="s">
        <v>138</v>
      </c>
      <c r="D942" s="13">
        <v>1995</v>
      </c>
      <c r="E942" s="14">
        <v>20</v>
      </c>
      <c r="F942" s="13">
        <v>88</v>
      </c>
      <c r="G942" s="13">
        <v>7</v>
      </c>
      <c r="H942" s="13">
        <v>95</v>
      </c>
      <c r="I942" s="13" t="b">
        <v>1</v>
      </c>
      <c r="J942" s="4">
        <v>7.3684210526315796E-2</v>
      </c>
      <c r="K942">
        <f t="shared" si="70"/>
        <v>9.7466886907632169E-4</v>
      </c>
      <c r="L942">
        <f t="shared" si="71"/>
        <v>3.1219687203370917E-2</v>
      </c>
      <c r="M942">
        <f t="shared" si="72"/>
        <v>2.3003980044589097E-3</v>
      </c>
      <c r="N942">
        <f t="shared" si="73"/>
        <v>3.1219687203370917E-2</v>
      </c>
      <c r="O942">
        <f t="shared" si="74"/>
        <v>0.62439374406741832</v>
      </c>
      <c r="Q942" s="7">
        <v>916</v>
      </c>
      <c r="R942" s="7">
        <v>5.4858338004869622E-3</v>
      </c>
      <c r="S942" s="7">
        <v>-2.9233759421246849E-3</v>
      </c>
      <c r="U942" s="7">
        <v>91.094527363184085</v>
      </c>
      <c r="V942" s="7">
        <v>8.9803004552348117E-3</v>
      </c>
    </row>
    <row r="943" spans="1:22" x14ac:dyDescent="0.35">
      <c r="A943" s="24">
        <v>2015</v>
      </c>
      <c r="B943" s="17" t="s">
        <v>113</v>
      </c>
      <c r="C943" s="17" t="s">
        <v>161</v>
      </c>
      <c r="D943" s="17">
        <v>1996</v>
      </c>
      <c r="E943" s="17">
        <v>19</v>
      </c>
      <c r="F943" s="17">
        <v>63</v>
      </c>
      <c r="G943" s="17">
        <v>5</v>
      </c>
      <c r="H943" s="17">
        <v>68</v>
      </c>
      <c r="I943" s="17" t="b">
        <v>1</v>
      </c>
      <c r="J943" s="25">
        <v>7.3529411764705899E-2</v>
      </c>
      <c r="K943">
        <f t="shared" si="70"/>
        <v>6.9765771681252499E-4</v>
      </c>
      <c r="L943">
        <f t="shared" si="71"/>
        <v>2.6413211028054218E-2</v>
      </c>
      <c r="M943">
        <f t="shared" si="72"/>
        <v>1.9421478697098694E-3</v>
      </c>
      <c r="N943">
        <f t="shared" si="73"/>
        <v>2.6413211028054218E-2</v>
      </c>
      <c r="O943">
        <f t="shared" si="74"/>
        <v>0.50185100953303019</v>
      </c>
      <c r="Q943" s="7">
        <v>917</v>
      </c>
      <c r="R943" s="7">
        <v>4.7716864305240797E-3</v>
      </c>
      <c r="S943" s="7">
        <v>-2.5525328290552807E-3</v>
      </c>
      <c r="U943" s="7">
        <v>91.194029850746261</v>
      </c>
      <c r="V943" s="7">
        <v>8.9803004552348117E-3</v>
      </c>
    </row>
    <row r="944" spans="1:22" x14ac:dyDescent="0.35">
      <c r="A944" s="3">
        <v>2016</v>
      </c>
      <c r="B944" s="13" t="s">
        <v>33</v>
      </c>
      <c r="C944" s="13" t="s">
        <v>203</v>
      </c>
      <c r="D944" s="13">
        <v>2000</v>
      </c>
      <c r="E944" s="14">
        <v>16</v>
      </c>
      <c r="F944" s="13">
        <v>63</v>
      </c>
      <c r="G944" s="13">
        <v>5</v>
      </c>
      <c r="H944" s="13">
        <v>68</v>
      </c>
      <c r="I944" s="13" t="b">
        <v>1</v>
      </c>
      <c r="J944" s="4">
        <v>7.3529411764705899E-2</v>
      </c>
      <c r="K944">
        <f t="shared" si="70"/>
        <v>6.9765771681252499E-4</v>
      </c>
      <c r="L944">
        <f t="shared" si="71"/>
        <v>2.6413211028054218E-2</v>
      </c>
      <c r="M944">
        <f t="shared" si="72"/>
        <v>1.9421478697098694E-3</v>
      </c>
      <c r="N944">
        <f t="shared" si="73"/>
        <v>2.6413211028054218E-2</v>
      </c>
      <c r="O944">
        <f t="shared" si="74"/>
        <v>0.42261137644886748</v>
      </c>
      <c r="Q944" s="7">
        <v>918</v>
      </c>
      <c r="R944" s="7">
        <v>4.7508714321610433E-3</v>
      </c>
      <c r="S944" s="7">
        <v>-2.5317178306922443E-3</v>
      </c>
      <c r="U944" s="7">
        <v>91.293532338308452</v>
      </c>
      <c r="V944" s="7">
        <v>8.9973902215338165E-3</v>
      </c>
    </row>
    <row r="945" spans="1:22" x14ac:dyDescent="0.35">
      <c r="A945" s="24">
        <v>2016</v>
      </c>
      <c r="B945" s="17" t="s">
        <v>26</v>
      </c>
      <c r="C945" s="17" t="s">
        <v>35</v>
      </c>
      <c r="D945" s="17">
        <v>1999</v>
      </c>
      <c r="E945" s="17">
        <v>17</v>
      </c>
      <c r="F945" s="17">
        <v>139</v>
      </c>
      <c r="G945" s="17">
        <v>11</v>
      </c>
      <c r="H945" s="17">
        <v>150</v>
      </c>
      <c r="I945" s="17" t="b">
        <v>1</v>
      </c>
      <c r="J945" s="25">
        <v>7.3333333333333306E-2</v>
      </c>
      <c r="K945">
        <f t="shared" si="70"/>
        <v>1.5389508459099817E-3</v>
      </c>
      <c r="L945">
        <f t="shared" si="71"/>
        <v>3.9229464002328428E-2</v>
      </c>
      <c r="M945">
        <f t="shared" si="72"/>
        <v>2.8768273601707502E-3</v>
      </c>
      <c r="N945">
        <f t="shared" si="73"/>
        <v>3.9229464002328428E-2</v>
      </c>
      <c r="O945">
        <f t="shared" si="74"/>
        <v>0.66690088803958325</v>
      </c>
      <c r="Q945" s="7">
        <v>919</v>
      </c>
      <c r="R945" s="7">
        <v>4.7508714321610433E-3</v>
      </c>
      <c r="S945" s="7">
        <v>-2.5317178306922443E-3</v>
      </c>
      <c r="U945" s="7">
        <v>91.393034825870643</v>
      </c>
      <c r="V945" s="7">
        <v>8.9978995702404922E-3</v>
      </c>
    </row>
    <row r="946" spans="1:22" x14ac:dyDescent="0.35">
      <c r="A946" s="3">
        <v>2017</v>
      </c>
      <c r="B946" s="13" t="s">
        <v>26</v>
      </c>
      <c r="C946" s="13" t="s">
        <v>35</v>
      </c>
      <c r="D946" s="13">
        <v>1999</v>
      </c>
      <c r="E946" s="14">
        <v>18</v>
      </c>
      <c r="F946" s="13">
        <v>127</v>
      </c>
      <c r="G946" s="13">
        <v>10</v>
      </c>
      <c r="H946" s="13">
        <v>137</v>
      </c>
      <c r="I946" s="13" t="b">
        <v>1</v>
      </c>
      <c r="J946" s="4">
        <v>7.2992700729927001E-2</v>
      </c>
      <c r="K946">
        <f t="shared" si="70"/>
        <v>1.4055751059311166E-3</v>
      </c>
      <c r="L946">
        <f t="shared" si="71"/>
        <v>3.7491000332494688E-2</v>
      </c>
      <c r="M946">
        <f t="shared" si="72"/>
        <v>2.7365693673353786E-3</v>
      </c>
      <c r="N946">
        <f t="shared" si="73"/>
        <v>3.7491000332494688E-2</v>
      </c>
      <c r="O946">
        <f t="shared" si="74"/>
        <v>0.6748380059849044</v>
      </c>
      <c r="Q946" s="7">
        <v>920</v>
      </c>
      <c r="R946" s="7">
        <v>3.9215587182752894E-3</v>
      </c>
      <c r="S946" s="7">
        <v>-2.1096273901225655E-3</v>
      </c>
      <c r="U946" s="7">
        <v>91.492537313432834</v>
      </c>
      <c r="V946" s="7">
        <v>8.9998562734429546E-3</v>
      </c>
    </row>
    <row r="947" spans="1:22" x14ac:dyDescent="0.35">
      <c r="A947" s="24">
        <v>2015</v>
      </c>
      <c r="B947" s="17" t="s">
        <v>30</v>
      </c>
      <c r="C947" s="17" t="s">
        <v>162</v>
      </c>
      <c r="D947" s="17">
        <v>1994</v>
      </c>
      <c r="E947" s="17">
        <v>21</v>
      </c>
      <c r="F947" s="17">
        <v>51</v>
      </c>
      <c r="G947" s="17">
        <v>4</v>
      </c>
      <c r="H947" s="17">
        <v>55</v>
      </c>
      <c r="I947" s="17" t="b">
        <v>1</v>
      </c>
      <c r="J947" s="25">
        <v>7.2727272727272696E-2</v>
      </c>
      <c r="K947">
        <f t="shared" si="70"/>
        <v>5.6428197683365989E-4</v>
      </c>
      <c r="L947">
        <f t="shared" si="71"/>
        <v>2.375462011554089E-2</v>
      </c>
      <c r="M947">
        <f t="shared" si="72"/>
        <v>1.7276087356757003E-3</v>
      </c>
      <c r="N947">
        <f t="shared" si="73"/>
        <v>2.375462011554089E-2</v>
      </c>
      <c r="O947">
        <f t="shared" si="74"/>
        <v>0.4988470224263587</v>
      </c>
      <c r="Q947" s="7">
        <v>921</v>
      </c>
      <c r="R947" s="7">
        <v>6.5008652270623548E-3</v>
      </c>
      <c r="S947" s="7">
        <v>-3.5015653703155294E-3</v>
      </c>
      <c r="U947" s="7">
        <v>91.592039800995025</v>
      </c>
      <c r="V947" s="7">
        <v>9.0046936058392271E-3</v>
      </c>
    </row>
    <row r="948" spans="1:22" x14ac:dyDescent="0.35">
      <c r="A948" s="3">
        <v>2017</v>
      </c>
      <c r="B948" s="13" t="s">
        <v>26</v>
      </c>
      <c r="C948" s="13" t="s">
        <v>78</v>
      </c>
      <c r="D948" s="13">
        <v>1996</v>
      </c>
      <c r="E948" s="14">
        <v>21</v>
      </c>
      <c r="F948" s="13">
        <v>51</v>
      </c>
      <c r="G948" s="13">
        <v>4</v>
      </c>
      <c r="H948" s="13">
        <v>55</v>
      </c>
      <c r="I948" s="13" t="b">
        <v>1</v>
      </c>
      <c r="J948" s="4">
        <v>7.2727272727272696E-2</v>
      </c>
      <c r="K948">
        <f t="shared" si="70"/>
        <v>5.6428197683365989E-4</v>
      </c>
      <c r="L948">
        <f t="shared" si="71"/>
        <v>2.375462011554089E-2</v>
      </c>
      <c r="M948">
        <f t="shared" si="72"/>
        <v>1.7276087356757003E-3</v>
      </c>
      <c r="N948">
        <f t="shared" si="73"/>
        <v>2.375462011554089E-2</v>
      </c>
      <c r="O948">
        <f t="shared" si="74"/>
        <v>0.4988470224263587</v>
      </c>
      <c r="Q948" s="7">
        <v>922</v>
      </c>
      <c r="R948" s="7">
        <v>6.496039617473014E-3</v>
      </c>
      <c r="S948" s="7">
        <v>-3.5075480836508108E-3</v>
      </c>
      <c r="U948" s="7">
        <v>91.691542288557216</v>
      </c>
      <c r="V948" s="7">
        <v>9.0596566407636289E-3</v>
      </c>
    </row>
    <row r="949" spans="1:22" x14ac:dyDescent="0.35">
      <c r="A949" s="3">
        <v>2013</v>
      </c>
      <c r="B949" s="13" t="s">
        <v>67</v>
      </c>
      <c r="C949" s="13" t="s">
        <v>145</v>
      </c>
      <c r="D949" s="13">
        <v>1994</v>
      </c>
      <c r="E949" s="17">
        <v>19</v>
      </c>
      <c r="F949" s="13">
        <v>64</v>
      </c>
      <c r="G949" s="13">
        <v>5</v>
      </c>
      <c r="H949" s="13">
        <v>69</v>
      </c>
      <c r="I949" s="13" t="b">
        <v>1</v>
      </c>
      <c r="J949" s="4">
        <v>7.2463768115942004E-2</v>
      </c>
      <c r="K949">
        <f t="shared" si="70"/>
        <v>7.0791738911859159E-4</v>
      </c>
      <c r="L949">
        <f t="shared" si="71"/>
        <v>2.6606716992492545E-2</v>
      </c>
      <c r="M949">
        <f t="shared" si="72"/>
        <v>1.9280229704704737E-3</v>
      </c>
      <c r="N949">
        <f t="shared" si="73"/>
        <v>2.6606716992492545E-2</v>
      </c>
      <c r="O949">
        <f t="shared" si="74"/>
        <v>0.50552762285735842</v>
      </c>
      <c r="Q949" s="7">
        <v>923</v>
      </c>
      <c r="R949" s="7">
        <v>3.9176689457058851E-3</v>
      </c>
      <c r="S949" s="7">
        <v>-2.1235895930930035E-3</v>
      </c>
      <c r="U949" s="7">
        <v>91.791044776119406</v>
      </c>
      <c r="V949" s="7">
        <v>9.0699458622974342E-3</v>
      </c>
    </row>
    <row r="950" spans="1:22" x14ac:dyDescent="0.35">
      <c r="A950" s="3">
        <v>2017</v>
      </c>
      <c r="B950" s="13" t="s">
        <v>26</v>
      </c>
      <c r="C950" s="13" t="s">
        <v>35</v>
      </c>
      <c r="D950" s="13">
        <v>1996</v>
      </c>
      <c r="E950" s="14">
        <v>21</v>
      </c>
      <c r="F950" s="13">
        <v>64</v>
      </c>
      <c r="G950" s="13">
        <v>5</v>
      </c>
      <c r="H950" s="13">
        <v>69</v>
      </c>
      <c r="I950" s="13" t="b">
        <v>1</v>
      </c>
      <c r="J950" s="4">
        <v>7.2463768115942004E-2</v>
      </c>
      <c r="K950">
        <f t="shared" si="70"/>
        <v>7.0791738911859159E-4</v>
      </c>
      <c r="L950">
        <f t="shared" si="71"/>
        <v>2.6606716992492545E-2</v>
      </c>
      <c r="M950">
        <f t="shared" si="72"/>
        <v>1.9280229704704737E-3</v>
      </c>
      <c r="N950">
        <f t="shared" si="73"/>
        <v>2.6606716992492545E-2</v>
      </c>
      <c r="O950">
        <f t="shared" si="74"/>
        <v>0.55874105684234343</v>
      </c>
      <c r="Q950" s="7">
        <v>924</v>
      </c>
      <c r="R950" s="7">
        <v>9.8808488103948097E-3</v>
      </c>
      <c r="S950" s="7">
        <v>-5.4252560222484304E-3</v>
      </c>
      <c r="U950" s="7">
        <v>91.890547263681597</v>
      </c>
      <c r="V950" s="7">
        <v>9.0947197571020384E-3</v>
      </c>
    </row>
    <row r="951" spans="1:22" x14ac:dyDescent="0.35">
      <c r="A951" s="3">
        <v>2017</v>
      </c>
      <c r="B951" s="13" t="s">
        <v>26</v>
      </c>
      <c r="C951" s="13" t="s">
        <v>111</v>
      </c>
      <c r="D951" s="13">
        <v>2001</v>
      </c>
      <c r="E951" s="17">
        <v>16</v>
      </c>
      <c r="F951" s="13">
        <v>77</v>
      </c>
      <c r="G951" s="13">
        <v>6</v>
      </c>
      <c r="H951" s="13">
        <v>83</v>
      </c>
      <c r="I951" s="13" t="b">
        <v>1</v>
      </c>
      <c r="J951" s="4">
        <v>7.2289156626505993E-2</v>
      </c>
      <c r="K951">
        <f t="shared" si="70"/>
        <v>8.5155280140352318E-4</v>
      </c>
      <c r="L951">
        <f t="shared" si="71"/>
        <v>2.9181377647457346E-2</v>
      </c>
      <c r="M951">
        <f t="shared" si="72"/>
        <v>2.109497179334265E-3</v>
      </c>
      <c r="N951">
        <f t="shared" si="73"/>
        <v>2.9181377647457346E-2</v>
      </c>
      <c r="O951">
        <f t="shared" si="74"/>
        <v>0.46690204235931754</v>
      </c>
      <c r="Q951" s="7">
        <v>925</v>
      </c>
      <c r="R951" s="7">
        <v>4.8449572278319317E-3</v>
      </c>
      <c r="S951" s="7">
        <v>-2.6688980898417185E-3</v>
      </c>
      <c r="U951" s="7">
        <v>91.990049751243774</v>
      </c>
      <c r="V951" s="7">
        <v>9.1740989453970648E-3</v>
      </c>
    </row>
    <row r="952" spans="1:22" x14ac:dyDescent="0.35">
      <c r="A952" s="5">
        <v>2014</v>
      </c>
      <c r="B952" s="14" t="s">
        <v>26</v>
      </c>
      <c r="C952" s="14" t="s">
        <v>35</v>
      </c>
      <c r="D952" s="14">
        <v>1998</v>
      </c>
      <c r="E952" s="14">
        <v>16</v>
      </c>
      <c r="F952" s="14">
        <v>130</v>
      </c>
      <c r="G952" s="14">
        <v>10</v>
      </c>
      <c r="H952" s="14">
        <v>140</v>
      </c>
      <c r="I952" s="14" t="b">
        <v>1</v>
      </c>
      <c r="J952" s="6">
        <v>7.1428571428571397E-2</v>
      </c>
      <c r="K952">
        <f t="shared" si="70"/>
        <v>1.4363541228493162E-3</v>
      </c>
      <c r="L952">
        <f t="shared" si="71"/>
        <v>3.7899262827254518E-2</v>
      </c>
      <c r="M952">
        <f t="shared" si="72"/>
        <v>2.7070902019467502E-3</v>
      </c>
      <c r="N952">
        <f t="shared" si="73"/>
        <v>3.7899262827254518E-2</v>
      </c>
      <c r="O952">
        <f t="shared" si="74"/>
        <v>0.60638820523607229</v>
      </c>
      <c r="Q952" s="7">
        <v>926</v>
      </c>
      <c r="R952" s="7">
        <v>4.4712648786607587E-3</v>
      </c>
      <c r="S952" s="7">
        <v>-2.4848037514232806E-3</v>
      </c>
      <c r="U952" s="7">
        <v>92.089552238805965</v>
      </c>
      <c r="V952" s="7">
        <v>9.1798483713386482E-3</v>
      </c>
    </row>
    <row r="953" spans="1:22" x14ac:dyDescent="0.35">
      <c r="A953" s="24">
        <v>2016</v>
      </c>
      <c r="B953" s="17" t="s">
        <v>67</v>
      </c>
      <c r="C953" s="17" t="s">
        <v>68</v>
      </c>
      <c r="D953" s="17">
        <v>1998</v>
      </c>
      <c r="E953" s="17">
        <v>18</v>
      </c>
      <c r="F953" s="17">
        <v>78</v>
      </c>
      <c r="G953" s="17">
        <v>6</v>
      </c>
      <c r="H953" s="17">
        <v>84</v>
      </c>
      <c r="I953" s="17" t="b">
        <v>1</v>
      </c>
      <c r="J953" s="25">
        <v>7.1428571428571397E-2</v>
      </c>
      <c r="K953">
        <f t="shared" si="70"/>
        <v>8.6181247370958967E-4</v>
      </c>
      <c r="L953">
        <f t="shared" si="71"/>
        <v>2.9356642752698912E-2</v>
      </c>
      <c r="M953">
        <f t="shared" si="72"/>
        <v>2.0969030537642073E-3</v>
      </c>
      <c r="N953">
        <f t="shared" si="73"/>
        <v>2.9356642752698912E-2</v>
      </c>
      <c r="O953">
        <f t="shared" si="74"/>
        <v>0.52841956954858038</v>
      </c>
      <c r="Q953" s="7">
        <v>927</v>
      </c>
      <c r="R953" s="7">
        <v>4.4325094608404789E-3</v>
      </c>
      <c r="S953" s="7">
        <v>-2.4460483336030008E-3</v>
      </c>
      <c r="U953" s="7">
        <v>92.189054726368155</v>
      </c>
      <c r="V953" s="7">
        <v>9.2009213234203798E-3</v>
      </c>
    </row>
    <row r="954" spans="1:22" x14ac:dyDescent="0.35">
      <c r="A954" s="5">
        <v>2017</v>
      </c>
      <c r="B954" s="14" t="s">
        <v>26</v>
      </c>
      <c r="C954" s="14" t="s">
        <v>88</v>
      </c>
      <c r="D954" s="14">
        <v>1996</v>
      </c>
      <c r="E954" s="14">
        <v>21</v>
      </c>
      <c r="F954" s="14">
        <v>65</v>
      </c>
      <c r="G954" s="14">
        <v>5</v>
      </c>
      <c r="H954" s="14">
        <v>70</v>
      </c>
      <c r="I954" s="14" t="b">
        <v>1</v>
      </c>
      <c r="J954" s="6">
        <v>7.1428571428571397E-2</v>
      </c>
      <c r="K954">
        <f t="shared" si="70"/>
        <v>7.1817706142465808E-4</v>
      </c>
      <c r="L954">
        <f t="shared" si="71"/>
        <v>2.6798825747122914E-2</v>
      </c>
      <c r="M954">
        <f t="shared" si="72"/>
        <v>1.9142018390802074E-3</v>
      </c>
      <c r="N954">
        <f t="shared" si="73"/>
        <v>2.6798825747122914E-2</v>
      </c>
      <c r="O954">
        <f t="shared" si="74"/>
        <v>0.56277534068958124</v>
      </c>
      <c r="Q954" s="7">
        <v>928</v>
      </c>
      <c r="R954" s="7">
        <v>3.9732229610143568E-3</v>
      </c>
      <c r="S954" s="7">
        <v>-2.1964781149488126E-3</v>
      </c>
      <c r="U954" s="7">
        <v>92.288557213930346</v>
      </c>
      <c r="V954" s="7">
        <v>9.22750619468167E-3</v>
      </c>
    </row>
    <row r="955" spans="1:22" x14ac:dyDescent="0.35">
      <c r="A955" s="24">
        <v>2013</v>
      </c>
      <c r="B955" s="17" t="s">
        <v>67</v>
      </c>
      <c r="C955" s="17" t="s">
        <v>138</v>
      </c>
      <c r="D955" s="17">
        <v>1995</v>
      </c>
      <c r="E955" s="17">
        <v>18</v>
      </c>
      <c r="F955" s="17">
        <v>131</v>
      </c>
      <c r="G955" s="17">
        <v>10</v>
      </c>
      <c r="H955" s="17">
        <v>141</v>
      </c>
      <c r="I955" s="17" t="b">
        <v>1</v>
      </c>
      <c r="J955" s="25">
        <v>7.09219858156028E-2</v>
      </c>
      <c r="K955">
        <f t="shared" si="70"/>
        <v>1.4466137951553827E-3</v>
      </c>
      <c r="L955">
        <f t="shared" si="71"/>
        <v>3.8034376492265293E-2</v>
      </c>
      <c r="M955">
        <f t="shared" si="72"/>
        <v>2.6974735100897358E-3</v>
      </c>
      <c r="N955">
        <f t="shared" si="73"/>
        <v>3.8034376492265293E-2</v>
      </c>
      <c r="O955">
        <f t="shared" si="74"/>
        <v>0.68461877686077521</v>
      </c>
      <c r="Q955" s="7">
        <v>929</v>
      </c>
      <c r="R955" s="7">
        <v>3.9818889358886117E-3</v>
      </c>
      <c r="S955" s="7">
        <v>-2.2051440898230674E-3</v>
      </c>
      <c r="U955" s="7">
        <v>92.388059701492537</v>
      </c>
      <c r="V955" s="7">
        <v>9.2343388547772298E-3</v>
      </c>
    </row>
    <row r="956" spans="1:22" x14ac:dyDescent="0.35">
      <c r="A956" s="5">
        <v>2013</v>
      </c>
      <c r="B956" s="14" t="s">
        <v>26</v>
      </c>
      <c r="C956" s="14" t="s">
        <v>35</v>
      </c>
      <c r="D956" s="14">
        <v>1997</v>
      </c>
      <c r="E956" s="14">
        <v>16</v>
      </c>
      <c r="F956" s="14">
        <v>120</v>
      </c>
      <c r="G956" s="14">
        <v>9</v>
      </c>
      <c r="H956" s="14">
        <v>129</v>
      </c>
      <c r="I956" s="14" t="b">
        <v>1</v>
      </c>
      <c r="J956" s="6">
        <v>6.9767441860465101E-2</v>
      </c>
      <c r="K956">
        <f t="shared" si="70"/>
        <v>1.3234977274825842E-3</v>
      </c>
      <c r="L956">
        <f t="shared" si="71"/>
        <v>3.6379908294037581E-2</v>
      </c>
      <c r="M956">
        <f t="shared" si="72"/>
        <v>2.538133136793319E-3</v>
      </c>
      <c r="N956">
        <f t="shared" si="73"/>
        <v>3.6379908294037581E-2</v>
      </c>
      <c r="O956">
        <f t="shared" si="74"/>
        <v>0.5820785327046013</v>
      </c>
      <c r="Q956" s="7">
        <v>930</v>
      </c>
      <c r="R956" s="7">
        <v>4.4762386469331499E-3</v>
      </c>
      <c r="S956" s="7">
        <v>-2.5048839071986455E-3</v>
      </c>
      <c r="U956" s="7">
        <v>92.487562189054728</v>
      </c>
      <c r="V956" s="7">
        <v>9.2593290611144904E-3</v>
      </c>
    </row>
    <row r="957" spans="1:22" x14ac:dyDescent="0.35">
      <c r="A957" s="3">
        <v>2013</v>
      </c>
      <c r="B957" s="13" t="s">
        <v>26</v>
      </c>
      <c r="C957" s="13" t="s">
        <v>88</v>
      </c>
      <c r="D957" s="13">
        <v>1996</v>
      </c>
      <c r="E957" s="17">
        <v>17</v>
      </c>
      <c r="F957" s="13">
        <v>80</v>
      </c>
      <c r="G957" s="13">
        <v>6</v>
      </c>
      <c r="H957" s="13">
        <v>86</v>
      </c>
      <c r="I957" s="13" t="b">
        <v>1</v>
      </c>
      <c r="J957" s="4">
        <v>6.9767441860465101E-2</v>
      </c>
      <c r="K957">
        <f t="shared" si="70"/>
        <v>8.8233181832172275E-4</v>
      </c>
      <c r="L957">
        <f t="shared" si="71"/>
        <v>2.9704070736545903E-2</v>
      </c>
      <c r="M957">
        <f t="shared" si="72"/>
        <v>2.0723770281311092E-3</v>
      </c>
      <c r="N957">
        <f t="shared" si="73"/>
        <v>2.9704070736545903E-2</v>
      </c>
      <c r="O957">
        <f t="shared" si="74"/>
        <v>0.5049692025212803</v>
      </c>
      <c r="Q957" s="7">
        <v>931</v>
      </c>
      <c r="R957" s="7">
        <v>4.4762386469331499E-3</v>
      </c>
      <c r="S957" s="7">
        <v>-2.5048839071986455E-3</v>
      </c>
      <c r="U957" s="7">
        <v>92.587064676616919</v>
      </c>
      <c r="V957" s="7">
        <v>9.2706248819784294E-3</v>
      </c>
    </row>
    <row r="958" spans="1:22" x14ac:dyDescent="0.35">
      <c r="A958" s="3">
        <v>2014</v>
      </c>
      <c r="B958" s="13" t="s">
        <v>26</v>
      </c>
      <c r="C958" s="13" t="s">
        <v>279</v>
      </c>
      <c r="D958" s="13">
        <v>1998</v>
      </c>
      <c r="E958" s="14">
        <v>16</v>
      </c>
      <c r="F958" s="13">
        <v>68</v>
      </c>
      <c r="G958" s="13">
        <v>5</v>
      </c>
      <c r="H958" s="13">
        <v>73</v>
      </c>
      <c r="I958" s="13" t="b">
        <v>1</v>
      </c>
      <c r="J958" s="4">
        <v>6.8493150684931503E-2</v>
      </c>
      <c r="K958">
        <f t="shared" si="70"/>
        <v>7.4895607834285776E-4</v>
      </c>
      <c r="L958">
        <f t="shared" si="71"/>
        <v>2.7367061923832047E-2</v>
      </c>
      <c r="M958">
        <f t="shared" si="72"/>
        <v>1.8744562961528798E-3</v>
      </c>
      <c r="N958">
        <f t="shared" si="73"/>
        <v>2.7367061923832047E-2</v>
      </c>
      <c r="O958">
        <f t="shared" si="74"/>
        <v>0.43787299078131275</v>
      </c>
      <c r="Q958" s="7">
        <v>932</v>
      </c>
      <c r="R958" s="7">
        <v>4.4762386469331499E-3</v>
      </c>
      <c r="S958" s="7">
        <v>-2.5048839071986455E-3</v>
      </c>
      <c r="U958" s="7">
        <v>92.68656716417911</v>
      </c>
      <c r="V958" s="7">
        <v>9.2895806749523201E-3</v>
      </c>
    </row>
    <row r="959" spans="1:22" x14ac:dyDescent="0.35">
      <c r="A959" s="3">
        <v>2015</v>
      </c>
      <c r="B959" s="13" t="s">
        <v>26</v>
      </c>
      <c r="C959" s="13" t="s">
        <v>78</v>
      </c>
      <c r="D959" s="13">
        <v>1998</v>
      </c>
      <c r="E959" s="17">
        <v>17</v>
      </c>
      <c r="F959" s="13">
        <v>68</v>
      </c>
      <c r="G959" s="13">
        <v>5</v>
      </c>
      <c r="H959" s="13">
        <v>73</v>
      </c>
      <c r="I959" s="13" t="b">
        <v>1</v>
      </c>
      <c r="J959" s="4">
        <v>6.8493150684931503E-2</v>
      </c>
      <c r="K959">
        <f t="shared" si="70"/>
        <v>7.4895607834285776E-4</v>
      </c>
      <c r="L959">
        <f t="shared" si="71"/>
        <v>2.7367061923832047E-2</v>
      </c>
      <c r="M959">
        <f t="shared" si="72"/>
        <v>1.8744562961528798E-3</v>
      </c>
      <c r="N959">
        <f t="shared" si="73"/>
        <v>2.7367061923832047E-2</v>
      </c>
      <c r="O959">
        <f t="shared" si="74"/>
        <v>0.46524005270514479</v>
      </c>
      <c r="Q959" s="7">
        <v>933</v>
      </c>
      <c r="R959" s="7">
        <v>5.6480115824738822E-3</v>
      </c>
      <c r="S959" s="7">
        <v>-3.1591324917603311E-3</v>
      </c>
      <c r="U959" s="7">
        <v>92.786069651741286</v>
      </c>
      <c r="V959" s="7">
        <v>9.3369457693099345E-3</v>
      </c>
    </row>
    <row r="960" spans="1:22" x14ac:dyDescent="0.35">
      <c r="A960" s="3">
        <v>2015</v>
      </c>
      <c r="B960" s="13" t="s">
        <v>26</v>
      </c>
      <c r="C960" s="13" t="s">
        <v>35</v>
      </c>
      <c r="D960" s="13">
        <v>1999</v>
      </c>
      <c r="E960" s="14">
        <v>16</v>
      </c>
      <c r="F960" s="13">
        <v>150</v>
      </c>
      <c r="G960" s="13">
        <v>11</v>
      </c>
      <c r="H960" s="13">
        <v>161</v>
      </c>
      <c r="I960" s="13" t="b">
        <v>1</v>
      </c>
      <c r="J960" s="4">
        <v>6.8322981366459604E-2</v>
      </c>
      <c r="K960">
        <f t="shared" si="70"/>
        <v>1.6518072412767136E-3</v>
      </c>
      <c r="L960">
        <f t="shared" si="71"/>
        <v>4.0642431537454962E-2</v>
      </c>
      <c r="M960">
        <f t="shared" si="72"/>
        <v>2.7768120926211456E-3</v>
      </c>
      <c r="N960">
        <f t="shared" si="73"/>
        <v>4.0642431537454962E-2</v>
      </c>
      <c r="O960">
        <f t="shared" si="74"/>
        <v>0.65027890459927939</v>
      </c>
      <c r="Q960" s="7">
        <v>934</v>
      </c>
      <c r="R960" s="7">
        <v>4.0374918139525415E-3</v>
      </c>
      <c r="S960" s="7">
        <v>-2.2775885313555812E-3</v>
      </c>
      <c r="U960" s="7">
        <v>92.885572139303477</v>
      </c>
      <c r="V960" s="7">
        <v>9.350414480441261E-3</v>
      </c>
    </row>
    <row r="961" spans="1:22" x14ac:dyDescent="0.35">
      <c r="A961" s="24">
        <v>2014</v>
      </c>
      <c r="B961" s="17" t="s">
        <v>67</v>
      </c>
      <c r="C961" s="17" t="s">
        <v>145</v>
      </c>
      <c r="D961" s="17">
        <v>1995</v>
      </c>
      <c r="E961" s="17">
        <v>19</v>
      </c>
      <c r="F961" s="17">
        <v>55</v>
      </c>
      <c r="G961" s="17">
        <v>4</v>
      </c>
      <c r="H961" s="17">
        <v>59</v>
      </c>
      <c r="I961" s="17" t="b">
        <v>1</v>
      </c>
      <c r="J961" s="25">
        <v>6.7796610169491497E-2</v>
      </c>
      <c r="K961">
        <f t="shared" si="70"/>
        <v>6.0532066605792606E-4</v>
      </c>
      <c r="L961">
        <f t="shared" si="71"/>
        <v>2.4603265353564881E-2</v>
      </c>
      <c r="M961">
        <f t="shared" si="72"/>
        <v>1.6680179900721947E-3</v>
      </c>
      <c r="N961">
        <f t="shared" si="73"/>
        <v>2.4603265353564881E-2</v>
      </c>
      <c r="O961">
        <f t="shared" si="74"/>
        <v>0.46746204171773276</v>
      </c>
      <c r="Q961" s="7">
        <v>935</v>
      </c>
      <c r="R961" s="7">
        <v>7.5308490513531917E-3</v>
      </c>
      <c r="S961" s="7">
        <v>-4.2427998437927356E-3</v>
      </c>
      <c r="U961" s="7">
        <v>92.985074626865668</v>
      </c>
      <c r="V961" s="7">
        <v>9.3697185824976829E-3</v>
      </c>
    </row>
    <row r="962" spans="1:22" x14ac:dyDescent="0.35">
      <c r="A962" s="3">
        <v>2017</v>
      </c>
      <c r="B962" s="13" t="s">
        <v>30</v>
      </c>
      <c r="C962" s="13" t="s">
        <v>222</v>
      </c>
      <c r="D962" s="13">
        <v>2000</v>
      </c>
      <c r="E962" s="14">
        <v>17</v>
      </c>
      <c r="F962" s="13">
        <v>56</v>
      </c>
      <c r="G962" s="13">
        <v>4</v>
      </c>
      <c r="H962" s="13">
        <v>60</v>
      </c>
      <c r="I962" s="13" t="b">
        <v>1</v>
      </c>
      <c r="J962" s="4">
        <v>6.6666666666666693E-2</v>
      </c>
      <c r="K962">
        <f t="shared" si="70"/>
        <v>6.1558033836399265E-4</v>
      </c>
      <c r="L962">
        <f t="shared" si="71"/>
        <v>2.4810891526988559E-2</v>
      </c>
      <c r="M962">
        <f t="shared" si="72"/>
        <v>1.6540594351325713E-3</v>
      </c>
      <c r="N962">
        <f t="shared" si="73"/>
        <v>2.4810891526988559E-2</v>
      </c>
      <c r="O962">
        <f t="shared" si="74"/>
        <v>0.4217851559588055</v>
      </c>
      <c r="Q962" s="7">
        <v>936</v>
      </c>
      <c r="R962" s="7">
        <v>6.969494120904922E-3</v>
      </c>
      <c r="S962" s="7">
        <v>-3.9307929056716954E-3</v>
      </c>
      <c r="U962" s="7">
        <v>93.084577114427859</v>
      </c>
      <c r="V962" s="7">
        <v>9.3730034657512375E-3</v>
      </c>
    </row>
    <row r="963" spans="1:22" x14ac:dyDescent="0.35">
      <c r="A963" s="24">
        <v>2016</v>
      </c>
      <c r="B963" s="17" t="s">
        <v>67</v>
      </c>
      <c r="C963" s="17" t="s">
        <v>138</v>
      </c>
      <c r="D963" s="17">
        <v>1995</v>
      </c>
      <c r="E963" s="17">
        <v>21</v>
      </c>
      <c r="F963" s="17">
        <v>71</v>
      </c>
      <c r="G963" s="17">
        <v>5</v>
      </c>
      <c r="H963" s="17">
        <v>76</v>
      </c>
      <c r="I963" s="17" t="b">
        <v>1</v>
      </c>
      <c r="J963" s="25">
        <v>6.5789473684210495E-2</v>
      </c>
      <c r="K963">
        <f t="shared" si="70"/>
        <v>7.7973509526105733E-4</v>
      </c>
      <c r="L963">
        <f t="shared" si="71"/>
        <v>2.7923737129207066E-2</v>
      </c>
      <c r="M963">
        <f t="shared" si="72"/>
        <v>1.8370879690267797E-3</v>
      </c>
      <c r="N963">
        <f t="shared" si="73"/>
        <v>2.7923737129207066E-2</v>
      </c>
      <c r="O963">
        <f t="shared" si="74"/>
        <v>0.58639847971334835</v>
      </c>
      <c r="Q963" s="7">
        <v>937</v>
      </c>
      <c r="R963" s="7">
        <v>4.5296956282945382E-3</v>
      </c>
      <c r="S963" s="7">
        <v>-2.5731077986534926E-3</v>
      </c>
      <c r="U963" s="7">
        <v>93.184079601990049</v>
      </c>
      <c r="V963" s="7">
        <v>9.3803932634997592E-3</v>
      </c>
    </row>
    <row r="964" spans="1:22" x14ac:dyDescent="0.35">
      <c r="A964" s="3">
        <v>2015</v>
      </c>
      <c r="B964" s="13" t="s">
        <v>26</v>
      </c>
      <c r="C964" s="13" t="s">
        <v>88</v>
      </c>
      <c r="D964" s="13">
        <v>1998</v>
      </c>
      <c r="E964" s="14">
        <v>17</v>
      </c>
      <c r="F964" s="13">
        <v>144</v>
      </c>
      <c r="G964" s="13">
        <v>10</v>
      </c>
      <c r="H964" s="13">
        <v>154</v>
      </c>
      <c r="I964" s="13" t="b">
        <v>1</v>
      </c>
      <c r="J964" s="4">
        <v>6.4935064935064901E-2</v>
      </c>
      <c r="K964">
        <f t="shared" ref="K964:K1007" si="75">H964/$H$1</f>
        <v>1.5799895351342479E-3</v>
      </c>
      <c r="L964">
        <f t="shared" ref="L964:L1007" si="76">SQRT(K964)</f>
        <v>3.9749082192350654E-2</v>
      </c>
      <c r="M964">
        <f t="shared" ref="M964:M1007" si="77">J964*L964</f>
        <v>2.5811092332695216E-3</v>
      </c>
      <c r="N964">
        <f t="shared" ref="N964:N1007" si="78">L964</f>
        <v>3.9749082192350654E-2</v>
      </c>
      <c r="O964">
        <f t="shared" ref="O964:O1007" si="79">E964*L964</f>
        <v>0.6757343972699611</v>
      </c>
      <c r="Q964" s="7">
        <v>938</v>
      </c>
      <c r="R964" s="7">
        <v>6.4018891355791009E-3</v>
      </c>
      <c r="S964" s="7">
        <v>-3.6451234103581495E-3</v>
      </c>
      <c r="U964" s="7">
        <v>93.28358208955224</v>
      </c>
      <c r="V964" s="7">
        <v>9.3916215822770297E-3</v>
      </c>
    </row>
    <row r="965" spans="1:22" x14ac:dyDescent="0.35">
      <c r="A965" s="3">
        <v>2014</v>
      </c>
      <c r="B965" s="13" t="s">
        <v>30</v>
      </c>
      <c r="C965" s="13" t="s">
        <v>47</v>
      </c>
      <c r="D965" s="13">
        <v>1995</v>
      </c>
      <c r="E965" s="17">
        <v>19</v>
      </c>
      <c r="F965" s="13">
        <v>58</v>
      </c>
      <c r="G965" s="13">
        <v>4</v>
      </c>
      <c r="H965" s="13">
        <v>62</v>
      </c>
      <c r="I965" s="13" t="b">
        <v>1</v>
      </c>
      <c r="J965" s="4">
        <v>6.4516129032258104E-2</v>
      </c>
      <c r="K965">
        <f t="shared" si="75"/>
        <v>6.3609968297612574E-4</v>
      </c>
      <c r="L965">
        <f t="shared" si="76"/>
        <v>2.5221016691960016E-2</v>
      </c>
      <c r="M965">
        <f t="shared" si="77"/>
        <v>1.6271623672232279E-3</v>
      </c>
      <c r="N965">
        <f t="shared" si="78"/>
        <v>2.5221016691960016E-2</v>
      </c>
      <c r="O965">
        <f t="shared" si="79"/>
        <v>0.47919931714724029</v>
      </c>
      <c r="Q965" s="7">
        <v>939</v>
      </c>
      <c r="R965" s="7">
        <v>4.0312480874718217E-3</v>
      </c>
      <c r="S965" s="7">
        <v>-2.2877163540350022E-3</v>
      </c>
      <c r="U965" s="7">
        <v>93.383084577114431</v>
      </c>
      <c r="V965" s="7">
        <v>9.4226124681839486E-3</v>
      </c>
    </row>
    <row r="966" spans="1:22" x14ac:dyDescent="0.35">
      <c r="A966" s="3">
        <v>2013</v>
      </c>
      <c r="B966" s="13" t="s">
        <v>26</v>
      </c>
      <c r="C966" s="13" t="s">
        <v>35</v>
      </c>
      <c r="D966" s="13">
        <v>1996</v>
      </c>
      <c r="E966" s="14">
        <v>17</v>
      </c>
      <c r="F966" s="13">
        <v>89</v>
      </c>
      <c r="G966" s="13">
        <v>6</v>
      </c>
      <c r="H966" s="13">
        <v>95</v>
      </c>
      <c r="I966" s="13" t="b">
        <v>1</v>
      </c>
      <c r="J966" s="4">
        <v>6.3157894736842093E-2</v>
      </c>
      <c r="K966">
        <f t="shared" si="75"/>
        <v>9.7466886907632169E-4</v>
      </c>
      <c r="L966">
        <f t="shared" si="76"/>
        <v>3.1219687203370917E-2</v>
      </c>
      <c r="M966">
        <f t="shared" si="77"/>
        <v>1.9717697181076367E-3</v>
      </c>
      <c r="N966">
        <f t="shared" si="78"/>
        <v>3.1219687203370917E-2</v>
      </c>
      <c r="O966">
        <f t="shared" si="79"/>
        <v>0.5307346824573056</v>
      </c>
      <c r="Q966" s="7">
        <v>940</v>
      </c>
      <c r="R966" s="7">
        <v>5.3937824018142465E-3</v>
      </c>
      <c r="S966" s="7">
        <v>-3.0933843973553368E-3</v>
      </c>
      <c r="U966" s="7">
        <v>93.482587064676622</v>
      </c>
      <c r="V966" s="7">
        <v>9.5044812312596316E-3</v>
      </c>
    </row>
    <row r="967" spans="1:22" x14ac:dyDescent="0.35">
      <c r="A967" s="3">
        <v>2014</v>
      </c>
      <c r="B967" s="13" t="s">
        <v>26</v>
      </c>
      <c r="C967" s="13" t="s">
        <v>27</v>
      </c>
      <c r="D967" s="13">
        <v>1995</v>
      </c>
      <c r="E967" s="17">
        <v>19</v>
      </c>
      <c r="F967" s="13">
        <v>165</v>
      </c>
      <c r="G967" s="13">
        <v>11</v>
      </c>
      <c r="H967" s="13">
        <v>176</v>
      </c>
      <c r="I967" s="13" t="b">
        <v>1</v>
      </c>
      <c r="J967" s="4">
        <v>6.25E-2</v>
      </c>
      <c r="K967">
        <f t="shared" si="75"/>
        <v>1.8057023258677117E-3</v>
      </c>
      <c r="L967">
        <f t="shared" si="76"/>
        <v>4.2493556286426669E-2</v>
      </c>
      <c r="M967">
        <f t="shared" si="77"/>
        <v>2.6558472679016668E-3</v>
      </c>
      <c r="N967">
        <f t="shared" si="78"/>
        <v>4.2493556286426669E-2</v>
      </c>
      <c r="O967">
        <f t="shared" si="79"/>
        <v>0.8073775694421067</v>
      </c>
      <c r="Q967" s="7">
        <v>941</v>
      </c>
      <c r="R967" s="7">
        <v>4.5534642050082327E-3</v>
      </c>
      <c r="S967" s="7">
        <v>-2.6113163352983635E-3</v>
      </c>
      <c r="U967" s="7">
        <v>93.582089552238799</v>
      </c>
      <c r="V967" s="7">
        <v>9.5066996411437878E-3</v>
      </c>
    </row>
    <row r="968" spans="1:22" x14ac:dyDescent="0.35">
      <c r="A968" s="3">
        <v>2017</v>
      </c>
      <c r="B968" s="13" t="s">
        <v>42</v>
      </c>
      <c r="C968" s="13" t="s">
        <v>45</v>
      </c>
      <c r="D968" s="13">
        <v>1999</v>
      </c>
      <c r="E968" s="14">
        <v>18</v>
      </c>
      <c r="F968" s="13">
        <v>60</v>
      </c>
      <c r="G968" s="13">
        <v>4</v>
      </c>
      <c r="H968" s="13">
        <v>64</v>
      </c>
      <c r="I968" s="13" t="b">
        <v>1</v>
      </c>
      <c r="J968" s="4">
        <v>6.25E-2</v>
      </c>
      <c r="K968">
        <f t="shared" si="75"/>
        <v>6.5661902758825882E-4</v>
      </c>
      <c r="L968">
        <f t="shared" si="76"/>
        <v>2.562457858362277E-2</v>
      </c>
      <c r="M968">
        <f t="shared" si="77"/>
        <v>1.6015361614764231E-3</v>
      </c>
      <c r="N968">
        <f t="shared" si="78"/>
        <v>2.562457858362277E-2</v>
      </c>
      <c r="O968">
        <f t="shared" si="79"/>
        <v>0.46124241450520986</v>
      </c>
      <c r="Q968" s="7">
        <v>942</v>
      </c>
      <c r="R968" s="7">
        <v>4.5237344407982605E-3</v>
      </c>
      <c r="S968" s="7">
        <v>-2.5815865710883913E-3</v>
      </c>
      <c r="U968" s="7">
        <v>93.681592039800989</v>
      </c>
      <c r="V968" s="7">
        <v>9.5108417520122727E-3</v>
      </c>
    </row>
    <row r="969" spans="1:22" x14ac:dyDescent="0.35">
      <c r="A969" s="3">
        <v>2016</v>
      </c>
      <c r="B969" s="13" t="s">
        <v>26</v>
      </c>
      <c r="C969" s="13" t="s">
        <v>35</v>
      </c>
      <c r="D969" s="13">
        <v>1998</v>
      </c>
      <c r="E969" s="17">
        <v>18</v>
      </c>
      <c r="F969" s="13">
        <v>94</v>
      </c>
      <c r="G969" s="13">
        <v>6</v>
      </c>
      <c r="H969" s="13">
        <v>100</v>
      </c>
      <c r="I969" s="13" t="b">
        <v>1</v>
      </c>
      <c r="J969" s="4">
        <v>0.06</v>
      </c>
      <c r="K969">
        <f t="shared" si="75"/>
        <v>1.0259672306066545E-3</v>
      </c>
      <c r="L969">
        <f t="shared" si="76"/>
        <v>3.2030723229528463E-2</v>
      </c>
      <c r="M969">
        <f t="shared" si="77"/>
        <v>1.9218433937717076E-3</v>
      </c>
      <c r="N969">
        <f t="shared" si="78"/>
        <v>3.2030723229528463E-2</v>
      </c>
      <c r="O969">
        <f t="shared" si="79"/>
        <v>0.57655301813151238</v>
      </c>
      <c r="Q969" s="7">
        <v>943</v>
      </c>
      <c r="R969" s="7">
        <v>6.7334652389459274E-3</v>
      </c>
      <c r="S969" s="7">
        <v>-3.8566378787751772E-3</v>
      </c>
      <c r="U969" s="7">
        <v>93.78109452736318</v>
      </c>
      <c r="V969" s="7">
        <v>9.5250470234837757E-3</v>
      </c>
    </row>
    <row r="970" spans="1:22" x14ac:dyDescent="0.35">
      <c r="A970" s="3">
        <v>2014</v>
      </c>
      <c r="B970" s="13" t="s">
        <v>26</v>
      </c>
      <c r="C970" s="13" t="s">
        <v>35</v>
      </c>
      <c r="D970" s="13">
        <v>1996</v>
      </c>
      <c r="E970" s="14">
        <v>18</v>
      </c>
      <c r="F970" s="13">
        <v>80</v>
      </c>
      <c r="G970" s="13">
        <v>5</v>
      </c>
      <c r="H970" s="13">
        <v>85</v>
      </c>
      <c r="I970" s="13" t="b">
        <v>1</v>
      </c>
      <c r="J970" s="4">
        <v>5.8823529411764698E-2</v>
      </c>
      <c r="K970">
        <f t="shared" si="75"/>
        <v>8.7207214601565627E-4</v>
      </c>
      <c r="L970">
        <f t="shared" si="76"/>
        <v>2.953086768138817E-2</v>
      </c>
      <c r="M970">
        <f t="shared" si="77"/>
        <v>1.7371098636110686E-3</v>
      </c>
      <c r="N970">
        <f t="shared" si="78"/>
        <v>2.953086768138817E-2</v>
      </c>
      <c r="O970">
        <f t="shared" si="79"/>
        <v>0.5315556182649871</v>
      </c>
      <c r="Q970" s="7">
        <v>944</v>
      </c>
      <c r="R970" s="7">
        <v>6.4491361908407818E-3</v>
      </c>
      <c r="S970" s="7">
        <v>-3.7125668235054032E-3</v>
      </c>
      <c r="U970" s="7">
        <v>93.880597014925371</v>
      </c>
      <c r="V970" s="7">
        <v>9.5504444482982422E-3</v>
      </c>
    </row>
    <row r="971" spans="1:22" x14ac:dyDescent="0.35">
      <c r="A971" s="24">
        <v>2016</v>
      </c>
      <c r="B971" s="17" t="s">
        <v>26</v>
      </c>
      <c r="C971" s="17" t="s">
        <v>35</v>
      </c>
      <c r="D971" s="17">
        <v>1997</v>
      </c>
      <c r="E971" s="17">
        <v>19</v>
      </c>
      <c r="F971" s="17">
        <v>64</v>
      </c>
      <c r="G971" s="17">
        <v>4</v>
      </c>
      <c r="H971" s="17">
        <v>68</v>
      </c>
      <c r="I971" s="17" t="b">
        <v>1</v>
      </c>
      <c r="J971" s="25">
        <v>5.8823529411764698E-2</v>
      </c>
      <c r="K971">
        <f t="shared" si="75"/>
        <v>6.9765771681252499E-4</v>
      </c>
      <c r="L971">
        <f t="shared" si="76"/>
        <v>2.6413211028054218E-2</v>
      </c>
      <c r="M971">
        <f t="shared" si="77"/>
        <v>1.5537182957678949E-3</v>
      </c>
      <c r="N971">
        <f t="shared" si="78"/>
        <v>2.6413211028054218E-2</v>
      </c>
      <c r="O971">
        <f t="shared" si="79"/>
        <v>0.50185100953303019</v>
      </c>
      <c r="Q971" s="7">
        <v>945</v>
      </c>
      <c r="R971" s="7">
        <v>4.1129654823459224E-3</v>
      </c>
      <c r="S971" s="7">
        <v>-2.3853567466702221E-3</v>
      </c>
      <c r="U971" s="7">
        <v>93.980099502487562</v>
      </c>
      <c r="V971" s="7">
        <v>9.5525583560369508E-3</v>
      </c>
    </row>
    <row r="972" spans="1:22" x14ac:dyDescent="0.35">
      <c r="A972" s="3">
        <v>2014</v>
      </c>
      <c r="B972" s="13" t="s">
        <v>26</v>
      </c>
      <c r="C972" s="13" t="s">
        <v>88</v>
      </c>
      <c r="D972" s="13">
        <v>1997</v>
      </c>
      <c r="E972" s="14">
        <v>17</v>
      </c>
      <c r="F972" s="13">
        <v>193</v>
      </c>
      <c r="G972" s="13">
        <v>12</v>
      </c>
      <c r="H972" s="13">
        <v>205</v>
      </c>
      <c r="I972" s="13" t="b">
        <v>1</v>
      </c>
      <c r="J972" s="4">
        <v>5.8536585365853697E-2</v>
      </c>
      <c r="K972">
        <f t="shared" si="75"/>
        <v>2.1032328227436415E-3</v>
      </c>
      <c r="L972">
        <f t="shared" si="76"/>
        <v>4.5861016372771783E-2</v>
      </c>
      <c r="M972">
        <f t="shared" si="77"/>
        <v>2.6845472998695695E-3</v>
      </c>
      <c r="N972">
        <f t="shared" si="78"/>
        <v>4.5861016372771783E-2</v>
      </c>
      <c r="O972">
        <f t="shared" si="79"/>
        <v>0.77963727833712027</v>
      </c>
      <c r="Q972" s="7">
        <v>946</v>
      </c>
      <c r="R972" s="7">
        <v>4.1129654823459224E-3</v>
      </c>
      <c r="S972" s="7">
        <v>-2.3853567466702221E-3</v>
      </c>
      <c r="U972" s="7">
        <v>94.079601990049753</v>
      </c>
      <c r="V972" s="7">
        <v>9.566791962680149E-3</v>
      </c>
    </row>
    <row r="973" spans="1:22" x14ac:dyDescent="0.35">
      <c r="A973" s="3">
        <v>2014</v>
      </c>
      <c r="B973" s="13" t="s">
        <v>33</v>
      </c>
      <c r="C973" s="13" t="s">
        <v>34</v>
      </c>
      <c r="D973" s="13">
        <v>1998</v>
      </c>
      <c r="E973" s="17">
        <v>16</v>
      </c>
      <c r="F973" s="13">
        <v>49</v>
      </c>
      <c r="G973" s="13">
        <v>3</v>
      </c>
      <c r="H973" s="13">
        <v>52</v>
      </c>
      <c r="I973" s="13" t="b">
        <v>1</v>
      </c>
      <c r="J973" s="4">
        <v>5.7692307692307702E-2</v>
      </c>
      <c r="K973">
        <f t="shared" si="75"/>
        <v>5.3350295991546031E-4</v>
      </c>
      <c r="L973">
        <f t="shared" si="76"/>
        <v>2.3097682998852079E-2</v>
      </c>
      <c r="M973">
        <f t="shared" si="77"/>
        <v>1.3325586345491586E-3</v>
      </c>
      <c r="N973">
        <f t="shared" si="78"/>
        <v>2.3097682998852079E-2</v>
      </c>
      <c r="O973">
        <f t="shared" si="79"/>
        <v>0.36956292798163326</v>
      </c>
      <c r="Q973" s="7">
        <v>947</v>
      </c>
      <c r="R973" s="7">
        <v>4.5868233631049015E-3</v>
      </c>
      <c r="S973" s="7">
        <v>-2.6588003926344278E-3</v>
      </c>
      <c r="U973" s="7">
        <v>94.179104477611943</v>
      </c>
      <c r="V973" s="7">
        <v>9.5992333641173842E-3</v>
      </c>
    </row>
    <row r="974" spans="1:22" x14ac:dyDescent="0.35">
      <c r="A974" s="5">
        <v>2015</v>
      </c>
      <c r="B974" s="14" t="s">
        <v>26</v>
      </c>
      <c r="C974" s="14" t="s">
        <v>35</v>
      </c>
      <c r="D974" s="14">
        <v>1998</v>
      </c>
      <c r="E974" s="14">
        <v>17</v>
      </c>
      <c r="F974" s="14">
        <v>117</v>
      </c>
      <c r="G974" s="14">
        <v>7</v>
      </c>
      <c r="H974" s="14">
        <v>124</v>
      </c>
      <c r="I974" s="14" t="b">
        <v>1</v>
      </c>
      <c r="J974" s="6">
        <v>5.6451612903225798E-2</v>
      </c>
      <c r="K974">
        <f t="shared" si="75"/>
        <v>1.2721993659522515E-3</v>
      </c>
      <c r="L974">
        <f t="shared" si="76"/>
        <v>3.5667903862608069E-2</v>
      </c>
      <c r="M974">
        <f t="shared" si="77"/>
        <v>2.0135107019214229E-3</v>
      </c>
      <c r="N974">
        <f t="shared" si="78"/>
        <v>3.5667903862608069E-2</v>
      </c>
      <c r="O974">
        <f t="shared" si="79"/>
        <v>0.6063543656643372</v>
      </c>
      <c r="Q974" s="7">
        <v>948</v>
      </c>
      <c r="R974" s="7">
        <v>4.606788408166332E-3</v>
      </c>
      <c r="S974" s="7">
        <v>-2.6787654376958583E-3</v>
      </c>
      <c r="U974" s="7">
        <v>94.278606965174134</v>
      </c>
      <c r="V974" s="7">
        <v>9.6092169688585267E-3</v>
      </c>
    </row>
    <row r="975" spans="1:22" x14ac:dyDescent="0.35">
      <c r="A975" s="3">
        <v>2016</v>
      </c>
      <c r="B975" s="13" t="s">
        <v>52</v>
      </c>
      <c r="C975" s="13" t="s">
        <v>150</v>
      </c>
      <c r="D975" s="13">
        <v>1998</v>
      </c>
      <c r="E975" s="17">
        <v>18</v>
      </c>
      <c r="F975" s="13">
        <v>51</v>
      </c>
      <c r="G975" s="13">
        <v>3</v>
      </c>
      <c r="H975" s="13">
        <v>54</v>
      </c>
      <c r="I975" s="13" t="b">
        <v>1</v>
      </c>
      <c r="J975" s="4">
        <v>5.5555555555555601E-2</v>
      </c>
      <c r="K975">
        <f t="shared" si="75"/>
        <v>5.540223045275934E-4</v>
      </c>
      <c r="L975">
        <f t="shared" si="76"/>
        <v>2.3537678401397054E-2</v>
      </c>
      <c r="M975">
        <f t="shared" si="77"/>
        <v>1.3076488000776151E-3</v>
      </c>
      <c r="N975">
        <f t="shared" si="78"/>
        <v>2.3537678401397054E-2</v>
      </c>
      <c r="O975">
        <f t="shared" si="79"/>
        <v>0.42367821122514698</v>
      </c>
      <c r="Q975" s="7">
        <v>949</v>
      </c>
      <c r="R975" s="7">
        <v>4.9978324465561209E-3</v>
      </c>
      <c r="S975" s="7">
        <v>-2.8883352672218559E-3</v>
      </c>
      <c r="U975" s="7">
        <v>94.378109452736311</v>
      </c>
      <c r="V975" s="7">
        <v>9.6766508977131488E-3</v>
      </c>
    </row>
    <row r="976" spans="1:22" x14ac:dyDescent="0.35">
      <c r="A976" s="5">
        <v>2014</v>
      </c>
      <c r="B976" s="14" t="s">
        <v>26</v>
      </c>
      <c r="C976" s="14" t="s">
        <v>27</v>
      </c>
      <c r="D976" s="14">
        <v>1994</v>
      </c>
      <c r="E976" s="14">
        <v>20</v>
      </c>
      <c r="F976" s="14">
        <v>120</v>
      </c>
      <c r="G976" s="14">
        <v>7</v>
      </c>
      <c r="H976" s="14">
        <v>127</v>
      </c>
      <c r="I976" s="14" t="b">
        <v>1</v>
      </c>
      <c r="J976" s="6">
        <v>5.5118110236220499E-2</v>
      </c>
      <c r="K976">
        <f t="shared" si="75"/>
        <v>1.302978382870451E-3</v>
      </c>
      <c r="L976">
        <f t="shared" si="76"/>
        <v>3.6096791863965569E-2</v>
      </c>
      <c r="M976">
        <f t="shared" si="77"/>
        <v>1.9895869531319616E-3</v>
      </c>
      <c r="N976">
        <f t="shared" si="78"/>
        <v>3.6096791863965569E-2</v>
      </c>
      <c r="O976">
        <f t="shared" si="79"/>
        <v>0.72193583727931143</v>
      </c>
      <c r="Q976" s="7">
        <v>950</v>
      </c>
      <c r="R976" s="7">
        <v>6.4909260881010891E-3</v>
      </c>
      <c r="S976" s="7">
        <v>-3.7838358861543389E-3</v>
      </c>
      <c r="U976" s="7">
        <v>94.477611940298502</v>
      </c>
      <c r="V976" s="7">
        <v>9.7090186355679765E-3</v>
      </c>
    </row>
    <row r="977" spans="1:22" x14ac:dyDescent="0.35">
      <c r="A977" s="24">
        <v>2013</v>
      </c>
      <c r="B977" s="17" t="s">
        <v>33</v>
      </c>
      <c r="C977" s="17" t="s">
        <v>198</v>
      </c>
      <c r="D977" s="17">
        <v>1995</v>
      </c>
      <c r="E977" s="17">
        <v>18</v>
      </c>
      <c r="F977" s="17">
        <v>87</v>
      </c>
      <c r="G977" s="17">
        <v>5</v>
      </c>
      <c r="H977" s="17">
        <v>92</v>
      </c>
      <c r="I977" s="17" t="b">
        <v>1</v>
      </c>
      <c r="J977" s="25">
        <v>5.4347826086956499E-2</v>
      </c>
      <c r="K977">
        <f t="shared" si="75"/>
        <v>9.4388985215812212E-4</v>
      </c>
      <c r="L977">
        <f t="shared" si="76"/>
        <v>3.0722790435735524E-2</v>
      </c>
      <c r="M977">
        <f t="shared" si="77"/>
        <v>1.6697168715073647E-3</v>
      </c>
      <c r="N977">
        <f t="shared" si="78"/>
        <v>3.0722790435735524E-2</v>
      </c>
      <c r="O977">
        <f t="shared" si="79"/>
        <v>0.55301022784323939</v>
      </c>
      <c r="Q977" s="7">
        <v>951</v>
      </c>
      <c r="R977" s="7">
        <v>5.0498782518192797E-3</v>
      </c>
      <c r="S977" s="7">
        <v>-2.9529751980550724E-3</v>
      </c>
      <c r="U977" s="7">
        <v>94.577114427860693</v>
      </c>
      <c r="V977" s="7">
        <v>9.7109046363230457E-3</v>
      </c>
    </row>
    <row r="978" spans="1:22" x14ac:dyDescent="0.35">
      <c r="A978" s="3">
        <v>2015</v>
      </c>
      <c r="B978" s="13" t="s">
        <v>30</v>
      </c>
      <c r="C978" s="13" t="s">
        <v>163</v>
      </c>
      <c r="D978" s="13">
        <v>1999</v>
      </c>
      <c r="E978" s="14">
        <v>16</v>
      </c>
      <c r="F978" s="13">
        <v>53</v>
      </c>
      <c r="G978" s="13">
        <v>3</v>
      </c>
      <c r="H978" s="13">
        <v>56</v>
      </c>
      <c r="I978" s="13" t="b">
        <v>1</v>
      </c>
      <c r="J978" s="4">
        <v>5.3571428571428603E-2</v>
      </c>
      <c r="K978">
        <f t="shared" si="75"/>
        <v>5.7454164913972648E-4</v>
      </c>
      <c r="L978">
        <f t="shared" si="76"/>
        <v>2.3969598435095371E-2</v>
      </c>
      <c r="M978">
        <f t="shared" si="77"/>
        <v>1.2840856304515385E-3</v>
      </c>
      <c r="N978">
        <f t="shared" si="78"/>
        <v>2.3969598435095371E-2</v>
      </c>
      <c r="O978">
        <f t="shared" si="79"/>
        <v>0.38351357496152594</v>
      </c>
      <c r="Q978" s="7">
        <v>952</v>
      </c>
      <c r="R978" s="7">
        <v>4.6400508502852968E-3</v>
      </c>
      <c r="S978" s="7">
        <v>-2.7258490112050896E-3</v>
      </c>
      <c r="U978" s="7">
        <v>94.676616915422883</v>
      </c>
      <c r="V978" s="7">
        <v>9.7366995504567597E-3</v>
      </c>
    </row>
    <row r="979" spans="1:22" x14ac:dyDescent="0.35">
      <c r="A979" s="3">
        <v>2015</v>
      </c>
      <c r="B979" s="13" t="s">
        <v>26</v>
      </c>
      <c r="C979" s="13" t="s">
        <v>201</v>
      </c>
      <c r="D979" s="13">
        <v>1998</v>
      </c>
      <c r="E979" s="17">
        <v>17</v>
      </c>
      <c r="F979" s="13">
        <v>53</v>
      </c>
      <c r="G979" s="13">
        <v>3</v>
      </c>
      <c r="H979" s="13">
        <v>56</v>
      </c>
      <c r="I979" s="13" t="b">
        <v>1</v>
      </c>
      <c r="J979" s="4">
        <v>5.3571428571428603E-2</v>
      </c>
      <c r="K979">
        <f t="shared" si="75"/>
        <v>5.7454164913972648E-4</v>
      </c>
      <c r="L979">
        <f t="shared" si="76"/>
        <v>2.3969598435095371E-2</v>
      </c>
      <c r="M979">
        <f t="shared" si="77"/>
        <v>1.2840856304515385E-3</v>
      </c>
      <c r="N979">
        <f t="shared" si="78"/>
        <v>2.3969598435095371E-2</v>
      </c>
      <c r="O979">
        <f t="shared" si="79"/>
        <v>0.40748317339662132</v>
      </c>
      <c r="Q979" s="7">
        <v>953</v>
      </c>
      <c r="R979" s="7">
        <v>6.5426068058187289E-3</v>
      </c>
      <c r="S979" s="7">
        <v>-3.8451332957289931E-3</v>
      </c>
      <c r="U979" s="7">
        <v>94.776119402985074</v>
      </c>
      <c r="V979" s="7">
        <v>9.7613821213943901E-3</v>
      </c>
    </row>
    <row r="980" spans="1:22" x14ac:dyDescent="0.35">
      <c r="A980" s="5">
        <v>2014</v>
      </c>
      <c r="B980" s="14" t="s">
        <v>26</v>
      </c>
      <c r="C980" s="14" t="s">
        <v>88</v>
      </c>
      <c r="D980" s="14">
        <v>1998</v>
      </c>
      <c r="E980" s="14">
        <v>16</v>
      </c>
      <c r="F980" s="14">
        <v>124</v>
      </c>
      <c r="G980" s="14">
        <v>7</v>
      </c>
      <c r="H980" s="14">
        <v>131</v>
      </c>
      <c r="I980" s="14" t="b">
        <v>1</v>
      </c>
      <c r="J980" s="6">
        <v>5.34351145038168E-2</v>
      </c>
      <c r="K980">
        <f t="shared" si="75"/>
        <v>1.3440170720947172E-3</v>
      </c>
      <c r="L980">
        <f t="shared" si="76"/>
        <v>3.6660838398688007E-2</v>
      </c>
      <c r="M980">
        <f t="shared" si="77"/>
        <v>1.9589760976398175E-3</v>
      </c>
      <c r="N980">
        <f t="shared" si="78"/>
        <v>3.6660838398688007E-2</v>
      </c>
      <c r="O980">
        <f t="shared" si="79"/>
        <v>0.58657341437900812</v>
      </c>
      <c r="Q980" s="7">
        <v>954</v>
      </c>
      <c r="R980" s="7">
        <v>6.2307094706517295E-3</v>
      </c>
      <c r="S980" s="7">
        <v>-3.6925763338584105E-3</v>
      </c>
      <c r="U980" s="7">
        <v>94.875621890547265</v>
      </c>
      <c r="V980" s="7">
        <v>9.785547584232961E-3</v>
      </c>
    </row>
    <row r="981" spans="1:22" x14ac:dyDescent="0.35">
      <c r="A981" s="24">
        <v>2016</v>
      </c>
      <c r="B981" s="17" t="s">
        <v>94</v>
      </c>
      <c r="C981" s="17" t="s">
        <v>179</v>
      </c>
      <c r="D981" s="17">
        <v>1995</v>
      </c>
      <c r="E981" s="17">
        <v>21</v>
      </c>
      <c r="F981" s="17">
        <v>108</v>
      </c>
      <c r="G981" s="17">
        <v>6</v>
      </c>
      <c r="H981" s="17">
        <v>114</v>
      </c>
      <c r="I981" s="17" t="b">
        <v>1</v>
      </c>
      <c r="J981" s="25">
        <v>5.2631578947368397E-2</v>
      </c>
      <c r="K981">
        <f t="shared" si="75"/>
        <v>1.1696026428915859E-3</v>
      </c>
      <c r="L981">
        <f t="shared" si="76"/>
        <v>3.4199453839083245E-2</v>
      </c>
      <c r="M981">
        <f t="shared" si="77"/>
        <v>1.799971254688591E-3</v>
      </c>
      <c r="N981">
        <f t="shared" si="78"/>
        <v>3.4199453839083245E-2</v>
      </c>
      <c r="O981">
        <f t="shared" si="79"/>
        <v>0.71818853062074817</v>
      </c>
      <c r="Q981" s="7">
        <v>955</v>
      </c>
      <c r="R981" s="7">
        <v>5.0984975922141402E-3</v>
      </c>
      <c r="S981" s="7">
        <v>-3.0261205640830309E-3</v>
      </c>
      <c r="U981" s="7">
        <v>94.975124378109456</v>
      </c>
      <c r="V981" s="7">
        <v>9.785547584232961E-3</v>
      </c>
    </row>
    <row r="982" spans="1:22" x14ac:dyDescent="0.35">
      <c r="A982" s="5">
        <v>2015</v>
      </c>
      <c r="B982" s="14" t="s">
        <v>26</v>
      </c>
      <c r="C982" s="14" t="s">
        <v>27</v>
      </c>
      <c r="D982" s="14">
        <v>1994</v>
      </c>
      <c r="E982" s="14">
        <v>21</v>
      </c>
      <c r="F982" s="14">
        <v>109</v>
      </c>
      <c r="G982" s="14">
        <v>6</v>
      </c>
      <c r="H982" s="14">
        <v>115</v>
      </c>
      <c r="I982" s="14" t="b">
        <v>1</v>
      </c>
      <c r="J982" s="6">
        <v>5.21739130434783E-2</v>
      </c>
      <c r="K982">
        <f t="shared" si="75"/>
        <v>1.1798623151976525E-3</v>
      </c>
      <c r="L982">
        <f t="shared" si="76"/>
        <v>3.4349123936392507E-2</v>
      </c>
      <c r="M982">
        <f t="shared" si="77"/>
        <v>1.7921282053770017E-3</v>
      </c>
      <c r="N982">
        <f t="shared" si="78"/>
        <v>3.4349123936392507E-2</v>
      </c>
      <c r="O982">
        <f t="shared" si="79"/>
        <v>0.72133160266424268</v>
      </c>
      <c r="Q982" s="7">
        <v>956</v>
      </c>
      <c r="R982" s="7">
        <v>4.6870984537550108E-3</v>
      </c>
      <c r="S982" s="7">
        <v>-2.8126421576021307E-3</v>
      </c>
      <c r="U982" s="7">
        <v>95.074626865671647</v>
      </c>
      <c r="V982" s="7">
        <v>9.785547584232961E-3</v>
      </c>
    </row>
    <row r="983" spans="1:22" x14ac:dyDescent="0.35">
      <c r="A983" s="3">
        <v>2015</v>
      </c>
      <c r="B983" s="13" t="s">
        <v>52</v>
      </c>
      <c r="C983" s="13" t="s">
        <v>208</v>
      </c>
      <c r="D983" s="13">
        <v>1998</v>
      </c>
      <c r="E983" s="17">
        <v>17</v>
      </c>
      <c r="F983" s="13">
        <v>75</v>
      </c>
      <c r="G983" s="13">
        <v>4</v>
      </c>
      <c r="H983" s="13">
        <v>79</v>
      </c>
      <c r="I983" s="13" t="b">
        <v>1</v>
      </c>
      <c r="J983" s="4">
        <v>5.0632911392405097E-2</v>
      </c>
      <c r="K983">
        <f t="shared" si="75"/>
        <v>8.1051411217925701E-4</v>
      </c>
      <c r="L983">
        <f t="shared" si="76"/>
        <v>2.8469529539127566E-2</v>
      </c>
      <c r="M983">
        <f t="shared" si="77"/>
        <v>1.4414951665381057E-3</v>
      </c>
      <c r="N983">
        <f t="shared" si="78"/>
        <v>2.8469529539127566E-2</v>
      </c>
      <c r="O983">
        <f t="shared" si="79"/>
        <v>0.48398200216516862</v>
      </c>
      <c r="Q983" s="7">
        <v>957</v>
      </c>
      <c r="R983" s="7">
        <v>4.6973662486254272E-3</v>
      </c>
      <c r="S983" s="7">
        <v>-2.8229099524725472E-3</v>
      </c>
      <c r="U983" s="7">
        <v>95.174129353233823</v>
      </c>
      <c r="V983" s="7">
        <v>9.7913705824181699E-3</v>
      </c>
    </row>
    <row r="984" spans="1:22" x14ac:dyDescent="0.35">
      <c r="A984" s="5">
        <v>2017</v>
      </c>
      <c r="B984" s="14" t="s">
        <v>26</v>
      </c>
      <c r="C984" s="14" t="s">
        <v>110</v>
      </c>
      <c r="D984" s="14">
        <v>1999</v>
      </c>
      <c r="E984" s="14">
        <v>18</v>
      </c>
      <c r="F984" s="14">
        <v>58</v>
      </c>
      <c r="G984" s="14">
        <v>3</v>
      </c>
      <c r="H984" s="14">
        <v>61</v>
      </c>
      <c r="I984" s="14" t="b">
        <v>1</v>
      </c>
      <c r="J984" s="6">
        <v>4.91803278688525E-2</v>
      </c>
      <c r="K984">
        <f t="shared" si="75"/>
        <v>6.2584001067005925E-4</v>
      </c>
      <c r="L984">
        <f t="shared" si="76"/>
        <v>2.5016794572248046E-2</v>
      </c>
      <c r="M984">
        <f t="shared" si="77"/>
        <v>1.2303341592908885E-3</v>
      </c>
      <c r="N984">
        <f t="shared" si="78"/>
        <v>2.5016794572248046E-2</v>
      </c>
      <c r="O984">
        <f t="shared" si="79"/>
        <v>0.45030230230046481</v>
      </c>
      <c r="Q984" s="7">
        <v>958</v>
      </c>
      <c r="R984" s="7">
        <v>6.9607427551497706E-3</v>
      </c>
      <c r="S984" s="7">
        <v>-4.1839306625286246E-3</v>
      </c>
      <c r="U984" s="7">
        <v>95.273631840796014</v>
      </c>
      <c r="V984" s="7">
        <v>9.7948804881990877E-3</v>
      </c>
    </row>
    <row r="985" spans="1:22" x14ac:dyDescent="0.35">
      <c r="A985" s="3">
        <v>2015</v>
      </c>
      <c r="B985" s="13" t="s">
        <v>26</v>
      </c>
      <c r="C985" s="13" t="s">
        <v>78</v>
      </c>
      <c r="D985" s="13">
        <v>1999</v>
      </c>
      <c r="E985" s="17">
        <v>16</v>
      </c>
      <c r="F985" s="13">
        <v>78</v>
      </c>
      <c r="G985" s="13">
        <v>4</v>
      </c>
      <c r="H985" s="13">
        <v>82</v>
      </c>
      <c r="I985" s="13" t="b">
        <v>1</v>
      </c>
      <c r="J985" s="4">
        <v>4.8780487804878099E-2</v>
      </c>
      <c r="K985">
        <f t="shared" si="75"/>
        <v>8.4129312909745659E-4</v>
      </c>
      <c r="L985">
        <f t="shared" si="76"/>
        <v>2.9005053509646498E-2</v>
      </c>
      <c r="M985">
        <f t="shared" si="77"/>
        <v>1.4148806590071478E-3</v>
      </c>
      <c r="N985">
        <f t="shared" si="78"/>
        <v>2.9005053509646498E-2</v>
      </c>
      <c r="O985">
        <f t="shared" si="79"/>
        <v>0.46408085615434397</v>
      </c>
      <c r="Q985" s="7">
        <v>959</v>
      </c>
      <c r="R985" s="7">
        <v>4.2414414512035887E-3</v>
      </c>
      <c r="S985" s="7">
        <v>-2.573423461131394E-3</v>
      </c>
      <c r="U985" s="7">
        <v>95.373134328358205</v>
      </c>
      <c r="V985" s="7">
        <v>9.8146280274939175E-3</v>
      </c>
    </row>
    <row r="986" spans="1:22" x14ac:dyDescent="0.35">
      <c r="A986" s="5">
        <v>2015</v>
      </c>
      <c r="B986" s="14" t="s">
        <v>104</v>
      </c>
      <c r="C986" s="14" t="s">
        <v>140</v>
      </c>
      <c r="D986" s="14">
        <v>1995</v>
      </c>
      <c r="E986" s="14">
        <v>20</v>
      </c>
      <c r="F986" s="14">
        <v>60</v>
      </c>
      <c r="G986" s="14">
        <v>3</v>
      </c>
      <c r="H986" s="14">
        <v>63</v>
      </c>
      <c r="I986" s="14" t="b">
        <v>1</v>
      </c>
      <c r="J986" s="6">
        <v>4.7619047619047603E-2</v>
      </c>
      <c r="K986">
        <f t="shared" si="75"/>
        <v>6.4635935528219233E-4</v>
      </c>
      <c r="L986">
        <f t="shared" si="76"/>
        <v>2.5423598393661592E-2</v>
      </c>
      <c r="M986">
        <f t="shared" si="77"/>
        <v>1.2106475425553134E-3</v>
      </c>
      <c r="N986">
        <f t="shared" si="78"/>
        <v>2.5423598393661592E-2</v>
      </c>
      <c r="O986">
        <f t="shared" si="79"/>
        <v>0.50847196787323179</v>
      </c>
      <c r="Q986" s="7">
        <v>960</v>
      </c>
      <c r="R986" s="7">
        <v>4.2586173401278089E-3</v>
      </c>
      <c r="S986" s="7">
        <v>-2.6045579049952376E-3</v>
      </c>
      <c r="U986" s="7">
        <v>95.472636815920396</v>
      </c>
      <c r="V986" s="7">
        <v>9.8194194320859705E-3</v>
      </c>
    </row>
    <row r="987" spans="1:22" x14ac:dyDescent="0.35">
      <c r="A987" s="3">
        <v>2015</v>
      </c>
      <c r="B987" s="13" t="s">
        <v>26</v>
      </c>
      <c r="C987" s="13" t="s">
        <v>27</v>
      </c>
      <c r="D987" s="13">
        <v>1995</v>
      </c>
      <c r="E987" s="17">
        <v>20</v>
      </c>
      <c r="F987" s="13">
        <v>147</v>
      </c>
      <c r="G987" s="13">
        <v>7</v>
      </c>
      <c r="H987" s="13">
        <v>154</v>
      </c>
      <c r="I987" s="13" t="b">
        <v>1</v>
      </c>
      <c r="J987" s="4">
        <v>4.5454545454545497E-2</v>
      </c>
      <c r="K987">
        <f t="shared" si="75"/>
        <v>1.5799895351342479E-3</v>
      </c>
      <c r="L987">
        <f t="shared" si="76"/>
        <v>3.9749082192350654E-2</v>
      </c>
      <c r="M987">
        <f t="shared" si="77"/>
        <v>1.8067764632886678E-3</v>
      </c>
      <c r="N987">
        <f t="shared" si="78"/>
        <v>3.9749082192350654E-2</v>
      </c>
      <c r="O987">
        <f t="shared" si="79"/>
        <v>0.79498164384701309</v>
      </c>
      <c r="Q987" s="7">
        <v>961</v>
      </c>
      <c r="R987" s="7">
        <v>4.8348222952802533E-3</v>
      </c>
      <c r="S987" s="7">
        <v>-2.9977343262534736E-3</v>
      </c>
      <c r="U987" s="7">
        <v>95.572139303482587</v>
      </c>
      <c r="V987" s="7">
        <v>9.8869549308683736E-3</v>
      </c>
    </row>
    <row r="988" spans="1:22" x14ac:dyDescent="0.35">
      <c r="A988" s="5">
        <v>2013</v>
      </c>
      <c r="B988" s="14" t="s">
        <v>104</v>
      </c>
      <c r="C988" s="14" t="s">
        <v>140</v>
      </c>
      <c r="D988" s="14">
        <v>1995</v>
      </c>
      <c r="E988" s="14">
        <v>18</v>
      </c>
      <c r="F988" s="14">
        <v>63</v>
      </c>
      <c r="G988" s="14">
        <v>3</v>
      </c>
      <c r="H988" s="14">
        <v>66</v>
      </c>
      <c r="I988" s="14" t="b">
        <v>1</v>
      </c>
      <c r="J988" s="6">
        <v>4.5454545454545497E-2</v>
      </c>
      <c r="K988">
        <f t="shared" si="75"/>
        <v>6.7713837220039191E-4</v>
      </c>
      <c r="L988">
        <f t="shared" si="76"/>
        <v>2.6021882564495443E-2</v>
      </c>
      <c r="M988">
        <f t="shared" si="77"/>
        <v>1.1828128438407031E-3</v>
      </c>
      <c r="N988">
        <f t="shared" si="78"/>
        <v>2.6021882564495443E-2</v>
      </c>
      <c r="O988">
        <f t="shared" si="79"/>
        <v>0.46839388616091798</v>
      </c>
      <c r="Q988" s="7">
        <v>962</v>
      </c>
      <c r="R988" s="7">
        <v>6.8226540950524243E-3</v>
      </c>
      <c r="S988" s="7">
        <v>-4.2415448617829027E-3</v>
      </c>
      <c r="U988" s="7">
        <v>95.671641791044777</v>
      </c>
      <c r="V988" s="7">
        <v>9.8907715513274295E-3</v>
      </c>
    </row>
    <row r="989" spans="1:22" x14ac:dyDescent="0.35">
      <c r="A989" s="3">
        <v>2017</v>
      </c>
      <c r="B989" s="13" t="s">
        <v>67</v>
      </c>
      <c r="C989" s="13" t="s">
        <v>193</v>
      </c>
      <c r="D989" s="13">
        <v>2000</v>
      </c>
      <c r="E989" s="17">
        <v>17</v>
      </c>
      <c r="F989" s="13">
        <v>63</v>
      </c>
      <c r="G989" s="13">
        <v>3</v>
      </c>
      <c r="H989" s="13">
        <v>66</v>
      </c>
      <c r="I989" s="13" t="b">
        <v>1</v>
      </c>
      <c r="J989" s="4">
        <v>4.5454545454545497E-2</v>
      </c>
      <c r="K989">
        <f t="shared" si="75"/>
        <v>6.7713837220039191E-4</v>
      </c>
      <c r="L989">
        <f t="shared" si="76"/>
        <v>2.6021882564495443E-2</v>
      </c>
      <c r="M989">
        <f t="shared" si="77"/>
        <v>1.1828128438407031E-3</v>
      </c>
      <c r="N989">
        <f t="shared" si="78"/>
        <v>2.6021882564495443E-2</v>
      </c>
      <c r="O989">
        <f t="shared" si="79"/>
        <v>0.44237200359642254</v>
      </c>
      <c r="Q989" s="7">
        <v>963</v>
      </c>
      <c r="R989" s="7">
        <v>4.3479377270252027E-3</v>
      </c>
      <c r="S989" s="7">
        <v>-2.7207753598019746E-3</v>
      </c>
      <c r="U989" s="7">
        <v>95.771144278606968</v>
      </c>
      <c r="V989" s="7">
        <v>9.9454467559829691E-3</v>
      </c>
    </row>
    <row r="990" spans="1:22" x14ac:dyDescent="0.35">
      <c r="A990" s="5">
        <v>2014</v>
      </c>
      <c r="B990" s="14" t="s">
        <v>26</v>
      </c>
      <c r="C990" s="14" t="s">
        <v>35</v>
      </c>
      <c r="D990" s="14">
        <v>1997</v>
      </c>
      <c r="E990" s="14">
        <v>17</v>
      </c>
      <c r="F990" s="14">
        <v>85</v>
      </c>
      <c r="G990" s="14">
        <v>4</v>
      </c>
      <c r="H990" s="14">
        <v>89</v>
      </c>
      <c r="I990" s="14" t="b">
        <v>1</v>
      </c>
      <c r="J990" s="6">
        <v>4.49438202247191E-2</v>
      </c>
      <c r="K990">
        <f t="shared" si="75"/>
        <v>9.1311083523992244E-4</v>
      </c>
      <c r="L990">
        <f t="shared" si="76"/>
        <v>3.0217723859349871E-2</v>
      </c>
      <c r="M990">
        <f t="shared" si="77"/>
        <v>1.3580999487348257E-3</v>
      </c>
      <c r="N990">
        <f t="shared" si="78"/>
        <v>3.0217723859349871E-2</v>
      </c>
      <c r="O990">
        <f t="shared" si="79"/>
        <v>0.51370130560894778</v>
      </c>
      <c r="Q990" s="7">
        <v>964</v>
      </c>
      <c r="R990" s="7">
        <v>5.3586426401896758E-3</v>
      </c>
      <c r="S990" s="7">
        <v>-3.3868729220820392E-3</v>
      </c>
      <c r="U990" s="7">
        <v>95.870646766169159</v>
      </c>
      <c r="V990" s="7">
        <v>9.9613189607490014E-3</v>
      </c>
    </row>
    <row r="991" spans="1:22" x14ac:dyDescent="0.35">
      <c r="A991" s="24">
        <v>2016</v>
      </c>
      <c r="B991" s="17" t="s">
        <v>26</v>
      </c>
      <c r="C991" s="17" t="s">
        <v>78</v>
      </c>
      <c r="D991" s="17">
        <v>1998</v>
      </c>
      <c r="E991" s="17">
        <v>18</v>
      </c>
      <c r="F991" s="17">
        <v>66</v>
      </c>
      <c r="G991" s="17">
        <v>3</v>
      </c>
      <c r="H991" s="17">
        <v>69</v>
      </c>
      <c r="I991" s="17" t="b">
        <v>1</v>
      </c>
      <c r="J991" s="25">
        <v>4.3478260869565202E-2</v>
      </c>
      <c r="K991">
        <f t="shared" si="75"/>
        <v>7.0791738911859159E-4</v>
      </c>
      <c r="L991">
        <f t="shared" si="76"/>
        <v>2.6606716992492545E-2</v>
      </c>
      <c r="M991">
        <f t="shared" si="77"/>
        <v>1.1568137822822841E-3</v>
      </c>
      <c r="N991">
        <f t="shared" si="78"/>
        <v>2.6606716992492545E-2</v>
      </c>
      <c r="O991">
        <f t="shared" si="79"/>
        <v>0.4789209058648658</v>
      </c>
      <c r="Q991" s="7">
        <v>965</v>
      </c>
      <c r="R991" s="7">
        <v>7.3256101762194737E-3</v>
      </c>
      <c r="S991" s="7">
        <v>-4.6697629083178073E-3</v>
      </c>
      <c r="U991" s="7">
        <v>95.970149253731336</v>
      </c>
      <c r="V991" s="7">
        <v>9.9651138936310783E-3</v>
      </c>
    </row>
    <row r="992" spans="1:22" x14ac:dyDescent="0.35">
      <c r="A992" s="5">
        <v>2014</v>
      </c>
      <c r="B992" s="14" t="s">
        <v>26</v>
      </c>
      <c r="C992" s="14" t="s">
        <v>88</v>
      </c>
      <c r="D992" s="14">
        <v>1996</v>
      </c>
      <c r="E992" s="14">
        <v>18</v>
      </c>
      <c r="F992" s="14">
        <v>89</v>
      </c>
      <c r="G992" s="14">
        <v>4</v>
      </c>
      <c r="H992" s="14">
        <v>93</v>
      </c>
      <c r="I992" s="14" t="b">
        <v>1</v>
      </c>
      <c r="J992" s="6">
        <v>4.3010752688172102E-2</v>
      </c>
      <c r="K992">
        <f t="shared" si="75"/>
        <v>9.5414952446418861E-4</v>
      </c>
      <c r="L992">
        <f t="shared" si="76"/>
        <v>3.0889310844759689E-2</v>
      </c>
      <c r="M992">
        <f t="shared" si="77"/>
        <v>1.3285725094520314E-3</v>
      </c>
      <c r="N992">
        <f t="shared" si="78"/>
        <v>3.0889310844759689E-2</v>
      </c>
      <c r="O992">
        <f t="shared" si="79"/>
        <v>0.55600759520567444</v>
      </c>
      <c r="Q992" s="7">
        <v>966</v>
      </c>
      <c r="R992" s="7">
        <v>4.4078951122424985E-3</v>
      </c>
      <c r="S992" s="7">
        <v>-2.8063589507660754E-3</v>
      </c>
      <c r="U992" s="7">
        <v>96.069651741293526</v>
      </c>
      <c r="V992" s="7">
        <v>9.9832553867000313E-3</v>
      </c>
    </row>
    <row r="993" spans="1:22" x14ac:dyDescent="0.35">
      <c r="A993" s="24">
        <v>2017</v>
      </c>
      <c r="B993" s="17" t="s">
        <v>26</v>
      </c>
      <c r="C993" s="17" t="s">
        <v>111</v>
      </c>
      <c r="D993" s="17">
        <v>2000</v>
      </c>
      <c r="E993" s="17">
        <v>17</v>
      </c>
      <c r="F993" s="17">
        <v>89</v>
      </c>
      <c r="G993" s="17">
        <v>4</v>
      </c>
      <c r="H993" s="17">
        <v>93</v>
      </c>
      <c r="I993" s="17" t="b">
        <v>1</v>
      </c>
      <c r="J993" s="25">
        <v>4.3010752688172102E-2</v>
      </c>
      <c r="K993">
        <f t="shared" si="75"/>
        <v>9.5414952446418861E-4</v>
      </c>
      <c r="L993">
        <f t="shared" si="76"/>
        <v>3.0889310844759689E-2</v>
      </c>
      <c r="M993">
        <f t="shared" si="77"/>
        <v>1.3285725094520314E-3</v>
      </c>
      <c r="N993">
        <f t="shared" si="78"/>
        <v>3.0889310844759689E-2</v>
      </c>
      <c r="O993">
        <f t="shared" si="79"/>
        <v>0.52511828436091468</v>
      </c>
      <c r="Q993" s="7">
        <v>967</v>
      </c>
      <c r="R993" s="7">
        <v>5.5098688903031231E-3</v>
      </c>
      <c r="S993" s="7">
        <v>-3.5880254965314157E-3</v>
      </c>
      <c r="U993" s="7">
        <v>96.169154228855717</v>
      </c>
      <c r="V993" s="7">
        <v>1.0008107940433194E-2</v>
      </c>
    </row>
    <row r="994" spans="1:22" x14ac:dyDescent="0.35">
      <c r="A994" s="5">
        <v>2017</v>
      </c>
      <c r="B994" s="14" t="s">
        <v>42</v>
      </c>
      <c r="C994" s="14" t="s">
        <v>45</v>
      </c>
      <c r="D994" s="14">
        <v>2000</v>
      </c>
      <c r="E994" s="14">
        <v>17</v>
      </c>
      <c r="F994" s="14">
        <v>70</v>
      </c>
      <c r="G994" s="14">
        <v>3</v>
      </c>
      <c r="H994" s="14">
        <v>73</v>
      </c>
      <c r="I994" s="14" t="b">
        <v>1</v>
      </c>
      <c r="J994" s="6">
        <v>4.1095890410958902E-2</v>
      </c>
      <c r="K994">
        <f t="shared" si="75"/>
        <v>7.4895607834285776E-4</v>
      </c>
      <c r="L994">
        <f t="shared" si="76"/>
        <v>2.7367061923832047E-2</v>
      </c>
      <c r="M994">
        <f t="shared" si="77"/>
        <v>1.1246737776917279E-3</v>
      </c>
      <c r="N994">
        <f t="shared" si="78"/>
        <v>2.7367061923832047E-2</v>
      </c>
      <c r="O994">
        <f t="shared" si="79"/>
        <v>0.46524005270514479</v>
      </c>
      <c r="Q994" s="7">
        <v>968</v>
      </c>
      <c r="R994" s="7">
        <v>5.0798481188004674E-3</v>
      </c>
      <c r="S994" s="7">
        <v>-3.3427382551893987E-3</v>
      </c>
      <c r="U994" s="7">
        <v>96.268656716417908</v>
      </c>
      <c r="V994" s="7">
        <v>1.0081904319242987E-2</v>
      </c>
    </row>
    <row r="995" spans="1:22" x14ac:dyDescent="0.35">
      <c r="A995" s="24">
        <v>2013</v>
      </c>
      <c r="B995" s="17" t="s">
        <v>42</v>
      </c>
      <c r="C995" s="17" t="s">
        <v>45</v>
      </c>
      <c r="D995" s="17">
        <v>1997</v>
      </c>
      <c r="E995" s="17">
        <v>16</v>
      </c>
      <c r="F995" s="17">
        <v>48</v>
      </c>
      <c r="G995" s="17">
        <v>2</v>
      </c>
      <c r="H995" s="17">
        <v>50</v>
      </c>
      <c r="I995" s="17" t="b">
        <v>1</v>
      </c>
      <c r="J995" s="25">
        <v>0.04</v>
      </c>
      <c r="K995">
        <f t="shared" si="75"/>
        <v>5.1298361530332723E-4</v>
      </c>
      <c r="L995">
        <f t="shared" si="76"/>
        <v>2.2649141601909048E-2</v>
      </c>
      <c r="M995">
        <f t="shared" si="77"/>
        <v>9.0596566407636194E-4</v>
      </c>
      <c r="N995">
        <f t="shared" si="78"/>
        <v>2.2649141601909048E-2</v>
      </c>
      <c r="O995">
        <f t="shared" si="79"/>
        <v>0.36238626563054477</v>
      </c>
      <c r="Q995" s="7">
        <v>969</v>
      </c>
      <c r="R995" s="7">
        <v>4.5534642050082327E-3</v>
      </c>
      <c r="S995" s="7">
        <v>-2.9997459092403378E-3</v>
      </c>
      <c r="U995" s="7">
        <v>96.368159203980099</v>
      </c>
      <c r="V995" s="7">
        <v>1.0095661365262345E-2</v>
      </c>
    </row>
    <row r="996" spans="1:22" x14ac:dyDescent="0.35">
      <c r="A996" s="3">
        <v>2014</v>
      </c>
      <c r="B996" s="13" t="s">
        <v>102</v>
      </c>
      <c r="C996" s="13" t="s">
        <v>103</v>
      </c>
      <c r="D996" s="13">
        <v>1998</v>
      </c>
      <c r="E996" s="14">
        <v>16</v>
      </c>
      <c r="F996" s="13">
        <v>49</v>
      </c>
      <c r="G996" s="13">
        <v>2</v>
      </c>
      <c r="H996" s="13">
        <v>51</v>
      </c>
      <c r="I996" s="13" t="b">
        <v>1</v>
      </c>
      <c r="J996" s="4">
        <v>3.9215686274509803E-2</v>
      </c>
      <c r="K996">
        <f t="shared" si="75"/>
        <v>5.2324328760939372E-4</v>
      </c>
      <c r="L996">
        <f t="shared" si="76"/>
        <v>2.287451174581424E-2</v>
      </c>
      <c r="M996">
        <f t="shared" si="77"/>
        <v>8.9703967630644084E-4</v>
      </c>
      <c r="N996">
        <f t="shared" si="78"/>
        <v>2.287451174581424E-2</v>
      </c>
      <c r="O996">
        <f t="shared" si="79"/>
        <v>0.36599218793302785</v>
      </c>
      <c r="Q996" s="7">
        <v>970</v>
      </c>
      <c r="R996" s="7">
        <v>7.8717251795859377E-3</v>
      </c>
      <c r="S996" s="7">
        <v>-5.1871778797163686E-3</v>
      </c>
      <c r="U996" s="7">
        <v>96.46766169154229</v>
      </c>
      <c r="V996" s="7">
        <v>1.0155393163802985E-2</v>
      </c>
    </row>
    <row r="997" spans="1:22" x14ac:dyDescent="0.35">
      <c r="A997" s="24">
        <v>2017</v>
      </c>
      <c r="B997" s="17" t="s">
        <v>26</v>
      </c>
      <c r="C997" s="17" t="s">
        <v>334</v>
      </c>
      <c r="D997" s="17">
        <v>2001</v>
      </c>
      <c r="E997" s="17">
        <v>16</v>
      </c>
      <c r="F997" s="17">
        <v>49</v>
      </c>
      <c r="G997" s="17">
        <v>2</v>
      </c>
      <c r="H997" s="17">
        <v>51</v>
      </c>
      <c r="I997" s="17" t="b">
        <v>1</v>
      </c>
      <c r="J997" s="25">
        <v>3.9215686274509803E-2</v>
      </c>
      <c r="K997">
        <f t="shared" si="75"/>
        <v>5.2324328760939372E-4</v>
      </c>
      <c r="L997">
        <f t="shared" si="76"/>
        <v>2.287451174581424E-2</v>
      </c>
      <c r="M997">
        <f t="shared" si="77"/>
        <v>8.9703967630644084E-4</v>
      </c>
      <c r="N997">
        <f t="shared" si="78"/>
        <v>2.287451174581424E-2</v>
      </c>
      <c r="O997">
        <f t="shared" si="79"/>
        <v>0.36599218793302785</v>
      </c>
      <c r="Q997" s="7">
        <v>971</v>
      </c>
      <c r="R997" s="7">
        <v>3.9558910112658463E-3</v>
      </c>
      <c r="S997" s="7">
        <v>-2.6233323767166877E-3</v>
      </c>
      <c r="U997" s="7">
        <v>96.567164179104481</v>
      </c>
      <c r="V997" s="7">
        <v>1.0162463872667542E-2</v>
      </c>
    </row>
    <row r="998" spans="1:22" x14ac:dyDescent="0.35">
      <c r="A998" s="3">
        <v>2016</v>
      </c>
      <c r="B998" s="13" t="s">
        <v>67</v>
      </c>
      <c r="C998" s="13" t="s">
        <v>68</v>
      </c>
      <c r="D998" s="13">
        <v>2000</v>
      </c>
      <c r="E998" s="14">
        <v>16</v>
      </c>
      <c r="F998" s="13">
        <v>78</v>
      </c>
      <c r="G998" s="13">
        <v>3</v>
      </c>
      <c r="H998" s="13">
        <v>81</v>
      </c>
      <c r="I998" s="13" t="b">
        <v>1</v>
      </c>
      <c r="J998" s="4">
        <v>3.7037037037037E-2</v>
      </c>
      <c r="K998">
        <f t="shared" si="75"/>
        <v>8.310334567913901E-4</v>
      </c>
      <c r="L998">
        <f t="shared" si="76"/>
        <v>2.882765090657562E-2</v>
      </c>
      <c r="M998">
        <f t="shared" si="77"/>
        <v>1.0676907743176144E-3</v>
      </c>
      <c r="N998">
        <f t="shared" si="78"/>
        <v>2.882765090657562E-2</v>
      </c>
      <c r="O998">
        <f t="shared" si="79"/>
        <v>0.46124241450520992</v>
      </c>
      <c r="Q998" s="7">
        <v>972</v>
      </c>
      <c r="R998" s="7">
        <v>6.1221481586055219E-3</v>
      </c>
      <c r="S998" s="7">
        <v>-4.1086374566840986E-3</v>
      </c>
      <c r="U998" s="7">
        <v>96.666666666666671</v>
      </c>
      <c r="V998" s="7">
        <v>1.0227688396982456E-2</v>
      </c>
    </row>
    <row r="999" spans="1:22" x14ac:dyDescent="0.35">
      <c r="A999" s="3">
        <v>2017</v>
      </c>
      <c r="B999" s="13" t="s">
        <v>67</v>
      </c>
      <c r="C999" s="13" t="s">
        <v>68</v>
      </c>
      <c r="D999" s="13">
        <v>1999</v>
      </c>
      <c r="E999" s="17">
        <v>18</v>
      </c>
      <c r="F999" s="13">
        <v>55</v>
      </c>
      <c r="G999" s="13">
        <v>2</v>
      </c>
      <c r="H999" s="13">
        <v>57</v>
      </c>
      <c r="I999" s="13" t="b">
        <v>1</v>
      </c>
      <c r="J999" s="4">
        <v>3.5087719298245598E-2</v>
      </c>
      <c r="K999">
        <f t="shared" si="75"/>
        <v>5.8480132144579297E-4</v>
      </c>
      <c r="L999">
        <f t="shared" si="76"/>
        <v>2.4182665722492072E-2</v>
      </c>
      <c r="M999">
        <f t="shared" si="77"/>
        <v>8.4851458675410741E-4</v>
      </c>
      <c r="N999">
        <f t="shared" si="78"/>
        <v>2.4182665722492072E-2</v>
      </c>
      <c r="O999">
        <f t="shared" si="79"/>
        <v>0.43528798300485727</v>
      </c>
      <c r="Q999" s="7">
        <v>973</v>
      </c>
      <c r="R999" s="7">
        <v>4.0489101992632901E-3</v>
      </c>
      <c r="S999" s="7">
        <v>-2.741261399185675E-3</v>
      </c>
      <c r="U999" s="7">
        <v>96.766169154228848</v>
      </c>
      <c r="V999" s="7">
        <v>1.0233830453706773E-2</v>
      </c>
    </row>
    <row r="1000" spans="1:22" x14ac:dyDescent="0.35">
      <c r="A1000" s="5">
        <v>2016</v>
      </c>
      <c r="B1000" s="14" t="s">
        <v>26</v>
      </c>
      <c r="C1000" s="14" t="s">
        <v>88</v>
      </c>
      <c r="D1000" s="14">
        <v>1996</v>
      </c>
      <c r="E1000" s="14">
        <v>20</v>
      </c>
      <c r="F1000" s="14">
        <v>59</v>
      </c>
      <c r="G1000" s="14">
        <v>2</v>
      </c>
      <c r="H1000" s="14">
        <v>61</v>
      </c>
      <c r="I1000" s="14" t="b">
        <v>1</v>
      </c>
      <c r="J1000" s="6">
        <v>3.2786885245901599E-2</v>
      </c>
      <c r="K1000">
        <f t="shared" si="75"/>
        <v>6.2584001067005925E-4</v>
      </c>
      <c r="L1000">
        <f t="shared" si="76"/>
        <v>2.5016794572248046E-2</v>
      </c>
      <c r="M1000">
        <f t="shared" si="77"/>
        <v>8.2022277286059064E-4</v>
      </c>
      <c r="N1000">
        <f t="shared" si="78"/>
        <v>2.5016794572248046E-2</v>
      </c>
      <c r="O1000">
        <f t="shared" si="79"/>
        <v>0.50033589144496093</v>
      </c>
      <c r="Q1000" s="7">
        <v>974</v>
      </c>
      <c r="R1000" s="7">
        <v>6.2363930634380862E-3</v>
      </c>
      <c r="S1000" s="7">
        <v>-4.2468061103061241E-3</v>
      </c>
      <c r="U1000" s="7">
        <v>96.865671641791039</v>
      </c>
      <c r="V1000" s="7">
        <v>1.0302161962289294E-2</v>
      </c>
    </row>
    <row r="1001" spans="1:22" x14ac:dyDescent="0.35">
      <c r="A1001" s="24">
        <v>2016</v>
      </c>
      <c r="B1001" s="17" t="s">
        <v>26</v>
      </c>
      <c r="C1001" s="17" t="s">
        <v>27</v>
      </c>
      <c r="D1001" s="17">
        <v>1995</v>
      </c>
      <c r="E1001" s="17">
        <v>21</v>
      </c>
      <c r="F1001" s="17">
        <v>121</v>
      </c>
      <c r="G1001" s="17">
        <v>4</v>
      </c>
      <c r="H1001" s="17">
        <v>125</v>
      </c>
      <c r="I1001" s="17" t="b">
        <v>1</v>
      </c>
      <c r="J1001" s="25">
        <v>3.2000000000000001E-2</v>
      </c>
      <c r="K1001">
        <f t="shared" si="75"/>
        <v>1.2824590382583181E-3</v>
      </c>
      <c r="L1001">
        <f t="shared" si="76"/>
        <v>3.5811437254853626E-2</v>
      </c>
      <c r="M1001">
        <f t="shared" si="77"/>
        <v>1.1459659921553161E-3</v>
      </c>
      <c r="N1001">
        <f t="shared" si="78"/>
        <v>3.5811437254853626E-2</v>
      </c>
      <c r="O1001">
        <f t="shared" si="79"/>
        <v>0.75204018235192616</v>
      </c>
      <c r="Q1001" s="7">
        <v>975</v>
      </c>
      <c r="R1001" s="7">
        <v>5.2848805826871586E-3</v>
      </c>
      <c r="S1001" s="7">
        <v>-3.6151637111797941E-3</v>
      </c>
      <c r="U1001" s="7">
        <v>96.96517412935323</v>
      </c>
      <c r="V1001" s="7">
        <v>1.0315291453969753E-2</v>
      </c>
    </row>
    <row r="1002" spans="1:22" x14ac:dyDescent="0.35">
      <c r="A1002" s="5">
        <v>2015</v>
      </c>
      <c r="B1002" s="14" t="s">
        <v>30</v>
      </c>
      <c r="C1002" s="14" t="s">
        <v>40</v>
      </c>
      <c r="D1002" s="14">
        <v>1994</v>
      </c>
      <c r="E1002" s="14">
        <v>21</v>
      </c>
      <c r="F1002" s="14">
        <v>68</v>
      </c>
      <c r="G1002" s="14">
        <v>2</v>
      </c>
      <c r="H1002" s="14">
        <v>70</v>
      </c>
      <c r="I1002" s="14" t="b">
        <v>1</v>
      </c>
      <c r="J1002" s="6">
        <v>2.8571428571428598E-2</v>
      </c>
      <c r="K1002">
        <f t="shared" si="75"/>
        <v>7.1817706142465808E-4</v>
      </c>
      <c r="L1002">
        <f t="shared" si="76"/>
        <v>2.6798825747122914E-2</v>
      </c>
      <c r="M1002">
        <f t="shared" si="77"/>
        <v>7.6568073563208392E-4</v>
      </c>
      <c r="N1002">
        <f t="shared" si="78"/>
        <v>2.6798825747122914E-2</v>
      </c>
      <c r="O1002">
        <f t="shared" si="79"/>
        <v>0.56277534068958124</v>
      </c>
      <c r="Q1002" s="7">
        <v>976</v>
      </c>
      <c r="R1002" s="7">
        <v>4.1052221124412416E-3</v>
      </c>
      <c r="S1002" s="7">
        <v>-2.8211364819897031E-3</v>
      </c>
      <c r="U1002" s="7">
        <v>97.06467661691542</v>
      </c>
      <c r="V1002" s="7">
        <v>1.0315399094976056E-2</v>
      </c>
    </row>
    <row r="1003" spans="1:22" x14ac:dyDescent="0.35">
      <c r="A1003" s="24">
        <v>2013</v>
      </c>
      <c r="B1003" s="17" t="s">
        <v>30</v>
      </c>
      <c r="C1003" s="17" t="s">
        <v>40</v>
      </c>
      <c r="D1003" s="17">
        <v>1994</v>
      </c>
      <c r="E1003" s="17">
        <v>19</v>
      </c>
      <c r="F1003" s="17">
        <v>80</v>
      </c>
      <c r="G1003" s="17">
        <v>2</v>
      </c>
      <c r="H1003" s="17">
        <v>82</v>
      </c>
      <c r="I1003" s="17" t="b">
        <v>1</v>
      </c>
      <c r="J1003" s="25">
        <v>2.4390243902439001E-2</v>
      </c>
      <c r="K1003">
        <f t="shared" si="75"/>
        <v>8.4129312909745659E-4</v>
      </c>
      <c r="L1003">
        <f t="shared" si="76"/>
        <v>2.9005053509646498E-2</v>
      </c>
      <c r="M1003">
        <f t="shared" si="77"/>
        <v>7.0744032950357247E-4</v>
      </c>
      <c r="N1003">
        <f t="shared" si="78"/>
        <v>2.9005053509646498E-2</v>
      </c>
      <c r="O1003">
        <f t="shared" si="79"/>
        <v>0.55109601668328345</v>
      </c>
      <c r="Q1003" s="7">
        <v>977</v>
      </c>
      <c r="R1003" s="7">
        <v>4.1142152195764829E-3</v>
      </c>
      <c r="S1003" s="7">
        <v>-2.8301295891249444E-3</v>
      </c>
      <c r="U1003" s="7">
        <v>97.164179104477611</v>
      </c>
      <c r="V1003" s="7">
        <v>1.0408969655932883E-2</v>
      </c>
    </row>
    <row r="1004" spans="1:22" x14ac:dyDescent="0.35">
      <c r="A1004" s="3">
        <v>2015</v>
      </c>
      <c r="B1004" s="13" t="s">
        <v>67</v>
      </c>
      <c r="C1004" s="13" t="s">
        <v>68</v>
      </c>
      <c r="D1004" s="13">
        <v>1998</v>
      </c>
      <c r="E1004" s="14">
        <v>17</v>
      </c>
      <c r="F1004" s="13">
        <v>82</v>
      </c>
      <c r="G1004" s="13">
        <v>2</v>
      </c>
      <c r="H1004" s="13">
        <v>84</v>
      </c>
      <c r="I1004" s="13" t="b">
        <v>1</v>
      </c>
      <c r="J1004" s="4">
        <v>2.3809523809523801E-2</v>
      </c>
      <c r="K1004">
        <f t="shared" si="75"/>
        <v>8.6181247370958967E-4</v>
      </c>
      <c r="L1004">
        <f t="shared" si="76"/>
        <v>2.9356642752698912E-2</v>
      </c>
      <c r="M1004">
        <f t="shared" si="77"/>
        <v>6.9896768458806906E-4</v>
      </c>
      <c r="N1004">
        <f t="shared" si="78"/>
        <v>2.9356642752698912E-2</v>
      </c>
      <c r="O1004">
        <f t="shared" si="79"/>
        <v>0.49906292679588149</v>
      </c>
      <c r="Q1004" s="7">
        <v>978</v>
      </c>
      <c r="R1004" s="7">
        <v>6.2788237718063439E-3</v>
      </c>
      <c r="S1004" s="7">
        <v>-4.3198476741665263E-3</v>
      </c>
      <c r="U1004" s="7">
        <v>97.263681592039802</v>
      </c>
      <c r="V1004" s="7">
        <v>1.0532637689086896E-2</v>
      </c>
    </row>
    <row r="1005" spans="1:22" x14ac:dyDescent="0.35">
      <c r="A1005" s="24">
        <v>2015</v>
      </c>
      <c r="B1005" s="17" t="s">
        <v>26</v>
      </c>
      <c r="C1005" s="17" t="s">
        <v>35</v>
      </c>
      <c r="D1005" s="17">
        <v>1997</v>
      </c>
      <c r="E1005" s="17">
        <v>18</v>
      </c>
      <c r="F1005" s="17">
        <v>98</v>
      </c>
      <c r="G1005" s="17">
        <v>2</v>
      </c>
      <c r="H1005" s="17">
        <v>100</v>
      </c>
      <c r="I1005" s="17" t="b">
        <v>1</v>
      </c>
      <c r="J1005" s="25">
        <v>0.02</v>
      </c>
      <c r="K1005">
        <f t="shared" si="75"/>
        <v>1.0259672306066545E-3</v>
      </c>
      <c r="L1005">
        <f t="shared" si="76"/>
        <v>3.2030723229528463E-2</v>
      </c>
      <c r="M1005">
        <f t="shared" si="77"/>
        <v>6.4061446459056932E-4</v>
      </c>
      <c r="N1005">
        <f t="shared" si="78"/>
        <v>3.2030723229528463E-2</v>
      </c>
      <c r="O1005">
        <f t="shared" si="79"/>
        <v>0.57655301813151238</v>
      </c>
      <c r="Q1005" s="7">
        <v>979</v>
      </c>
      <c r="R1005" s="7">
        <v>5.9214238102342004E-3</v>
      </c>
      <c r="S1005" s="7">
        <v>-4.1214525555456089E-3</v>
      </c>
      <c r="U1005" s="7">
        <v>97.363184079601993</v>
      </c>
      <c r="V1005" s="7">
        <v>1.0566665765010839E-2</v>
      </c>
    </row>
    <row r="1006" spans="1:22" x14ac:dyDescent="0.35">
      <c r="A1006" s="5">
        <v>2014</v>
      </c>
      <c r="B1006" s="14" t="s">
        <v>26</v>
      </c>
      <c r="C1006" s="14" t="s">
        <v>133</v>
      </c>
      <c r="D1006" s="14">
        <v>1998</v>
      </c>
      <c r="E1006" s="14">
        <v>16</v>
      </c>
      <c r="F1006" s="14">
        <v>56</v>
      </c>
      <c r="G1006" s="14">
        <v>1</v>
      </c>
      <c r="H1006" s="14">
        <v>57</v>
      </c>
      <c r="I1006" s="14" t="b">
        <v>1</v>
      </c>
      <c r="J1006" s="6">
        <v>1.7543859649122799E-2</v>
      </c>
      <c r="K1006">
        <f t="shared" si="75"/>
        <v>5.8480132144579297E-4</v>
      </c>
      <c r="L1006">
        <f t="shared" si="76"/>
        <v>2.4182665722492072E-2</v>
      </c>
      <c r="M1006">
        <f t="shared" si="77"/>
        <v>4.242572933770537E-4</v>
      </c>
      <c r="N1006">
        <f t="shared" si="78"/>
        <v>2.4182665722492072E-2</v>
      </c>
      <c r="O1006">
        <f t="shared" si="79"/>
        <v>0.38692265155987315</v>
      </c>
      <c r="Q1006" s="7">
        <v>980</v>
      </c>
      <c r="R1006" s="7">
        <v>5.9473382614431934E-3</v>
      </c>
      <c r="S1006" s="7">
        <v>-4.1552100560661919E-3</v>
      </c>
      <c r="U1006" s="7">
        <v>97.462686567164184</v>
      </c>
      <c r="V1006" s="7">
        <v>1.0633881310284206E-2</v>
      </c>
    </row>
    <row r="1007" spans="1:22" x14ac:dyDescent="0.35">
      <c r="A1007" s="3">
        <v>2014</v>
      </c>
      <c r="B1007" s="13" t="s">
        <v>67</v>
      </c>
      <c r="C1007" s="13" t="s">
        <v>68</v>
      </c>
      <c r="D1007" s="13">
        <v>1998</v>
      </c>
      <c r="E1007" s="17">
        <v>16</v>
      </c>
      <c r="F1007" s="13">
        <v>93</v>
      </c>
      <c r="G1007" s="13">
        <v>1</v>
      </c>
      <c r="H1007" s="13">
        <v>94</v>
      </c>
      <c r="I1007" s="13" t="b">
        <v>1</v>
      </c>
      <c r="J1007" s="4">
        <v>1.0638297872340399E-2</v>
      </c>
      <c r="K1007">
        <f t="shared" si="75"/>
        <v>9.644091967702552E-4</v>
      </c>
      <c r="L1007">
        <f t="shared" si="76"/>
        <v>3.1054938363652491E-2</v>
      </c>
      <c r="M1007">
        <f t="shared" si="77"/>
        <v>3.3037168471970654E-4</v>
      </c>
      <c r="N1007">
        <f t="shared" si="78"/>
        <v>3.1054938363652491E-2</v>
      </c>
      <c r="O1007">
        <f t="shared" si="79"/>
        <v>0.49687901381843985</v>
      </c>
      <c r="Q1007" s="7">
        <v>981</v>
      </c>
      <c r="R1007" s="7">
        <v>4.8865971635371217E-3</v>
      </c>
      <c r="S1007" s="7">
        <v>-3.4451019969990162E-3</v>
      </c>
      <c r="U1007" s="7">
        <v>97.56218905472636</v>
      </c>
      <c r="V1007" s="7">
        <v>1.0661244242296978E-2</v>
      </c>
    </row>
    <row r="1008" spans="1:22" x14ac:dyDescent="0.35">
      <c r="Q1008" s="7">
        <v>982</v>
      </c>
      <c r="R1008" s="7">
        <v>4.3033451714778129E-3</v>
      </c>
      <c r="S1008" s="7">
        <v>-3.0730110121869247E-3</v>
      </c>
      <c r="U1008" s="7">
        <v>97.661691542288551</v>
      </c>
      <c r="V1008" s="7">
        <v>1.0794927846264957E-2</v>
      </c>
    </row>
    <row r="1009" spans="17:22" x14ac:dyDescent="0.35">
      <c r="Q1009" s="7">
        <v>983</v>
      </c>
      <c r="R1009" s="7">
        <v>4.9676337867221544E-3</v>
      </c>
      <c r="S1009" s="7">
        <v>-3.5527531277150066E-3</v>
      </c>
      <c r="U1009" s="7">
        <v>97.761194029850742</v>
      </c>
      <c r="V1009" s="7">
        <v>1.0796928634634646E-2</v>
      </c>
    </row>
    <row r="1010" spans="17:22" x14ac:dyDescent="0.35">
      <c r="Q1010" s="7">
        <v>984</v>
      </c>
      <c r="R1010" s="7">
        <v>4.3924001132118464E-3</v>
      </c>
      <c r="S1010" s="7">
        <v>-3.1817525706565328E-3</v>
      </c>
      <c r="U1010" s="7">
        <v>97.860696517412933</v>
      </c>
      <c r="V1010" s="7">
        <v>1.1095768007344005E-2</v>
      </c>
    </row>
    <row r="1011" spans="17:22" x14ac:dyDescent="0.35">
      <c r="Q1011" s="7">
        <v>985</v>
      </c>
      <c r="R1011" s="7">
        <v>6.8673942381530205E-3</v>
      </c>
      <c r="S1011" s="7">
        <v>-5.0606177748643531E-3</v>
      </c>
      <c r="U1011" s="7">
        <v>97.960199004975124</v>
      </c>
      <c r="V1011" s="7">
        <v>1.1120507766055891E-2</v>
      </c>
    </row>
    <row r="1012" spans="17:22" x14ac:dyDescent="0.35">
      <c r="Q1012" s="7">
        <v>986</v>
      </c>
      <c r="R1012" s="7">
        <v>4.4762386469331499E-3</v>
      </c>
      <c r="S1012" s="7">
        <v>-3.2934258030924467E-3</v>
      </c>
      <c r="U1012" s="7">
        <v>98.059701492537314</v>
      </c>
      <c r="V1012" s="7">
        <v>1.1234670848211602E-2</v>
      </c>
    </row>
    <row r="1013" spans="17:22" x14ac:dyDescent="0.35">
      <c r="Q1013" s="7">
        <v>987</v>
      </c>
      <c r="R1013" s="7">
        <v>4.4664755472968816E-3</v>
      </c>
      <c r="S1013" s="7">
        <v>-3.2836627034561784E-3</v>
      </c>
      <c r="U1013" s="7">
        <v>98.159203980099505</v>
      </c>
      <c r="V1013" s="7">
        <v>1.1344666108849339E-2</v>
      </c>
    </row>
    <row r="1014" spans="17:22" x14ac:dyDescent="0.35">
      <c r="Q1014" s="7">
        <v>988</v>
      </c>
      <c r="R1014" s="7">
        <v>5.1866625859308853E-3</v>
      </c>
      <c r="S1014" s="7">
        <v>-3.8285626371960596E-3</v>
      </c>
      <c r="U1014" s="7">
        <v>98.258706467661696</v>
      </c>
      <c r="V1014" s="7">
        <v>1.1350145300721015E-2</v>
      </c>
    </row>
    <row r="1015" spans="17:22" x14ac:dyDescent="0.35">
      <c r="Q1015" s="7">
        <v>989</v>
      </c>
      <c r="R1015" s="7">
        <v>4.5768408405741862E-3</v>
      </c>
      <c r="S1015" s="7">
        <v>-3.4200270582919021E-3</v>
      </c>
      <c r="U1015" s="7">
        <v>98.358208955223873</v>
      </c>
      <c r="V1015" s="7">
        <v>1.1478902823172722E-2</v>
      </c>
    </row>
    <row r="1016" spans="17:22" x14ac:dyDescent="0.35">
      <c r="Q1016" s="7">
        <v>990</v>
      </c>
      <c r="R1016" s="7">
        <v>5.3135251316943129E-3</v>
      </c>
      <c r="S1016" s="7">
        <v>-3.9849526222422819E-3</v>
      </c>
      <c r="U1016" s="7">
        <v>98.457711442786064</v>
      </c>
      <c r="V1016" s="7">
        <v>1.1478902823172722E-2</v>
      </c>
    </row>
    <row r="1017" spans="17:22" x14ac:dyDescent="0.35">
      <c r="Q1017" s="7">
        <v>991</v>
      </c>
      <c r="R1017" s="7">
        <v>5.3019358310845048E-3</v>
      </c>
      <c r="S1017" s="7">
        <v>-3.973363321632473E-3</v>
      </c>
      <c r="U1017" s="7">
        <v>98.557213930348254</v>
      </c>
      <c r="V1017" s="7">
        <v>1.1552452205001014E-2</v>
      </c>
    </row>
    <row r="1018" spans="17:22" x14ac:dyDescent="0.35">
      <c r="Q1018" s="7">
        <v>992</v>
      </c>
      <c r="R1018" s="7">
        <v>4.6973662486254272E-3</v>
      </c>
      <c r="S1018" s="7">
        <v>-3.5726924709336993E-3</v>
      </c>
      <c r="U1018" s="7">
        <v>98.656716417910445</v>
      </c>
      <c r="V1018" s="7">
        <v>1.1582653731510793E-2</v>
      </c>
    </row>
    <row r="1019" spans="17:22" x14ac:dyDescent="0.35">
      <c r="Q1019" s="7">
        <v>993</v>
      </c>
      <c r="R1019" s="7">
        <v>3.8790702807867004E-3</v>
      </c>
      <c r="S1019" s="7">
        <v>-2.9731046167103385E-3</v>
      </c>
      <c r="U1019" s="7">
        <v>98.756218905472636</v>
      </c>
      <c r="V1019" s="7">
        <v>1.160223448633846E-2</v>
      </c>
    </row>
    <row r="1020" spans="17:22" x14ac:dyDescent="0.35">
      <c r="Q1020" s="7">
        <v>994</v>
      </c>
      <c r="R1020" s="7">
        <v>3.9176689457058851E-3</v>
      </c>
      <c r="S1020" s="7">
        <v>-3.0206292693994441E-3</v>
      </c>
      <c r="U1020" s="7">
        <v>98.855721393034827</v>
      </c>
      <c r="V1020" s="7">
        <v>1.1682285086759543E-2</v>
      </c>
    </row>
    <row r="1021" spans="17:22" x14ac:dyDescent="0.35">
      <c r="Q1021" s="7">
        <v>995</v>
      </c>
      <c r="R1021" s="7">
        <v>3.9176689457058851E-3</v>
      </c>
      <c r="S1021" s="7">
        <v>-3.0206292693994441E-3</v>
      </c>
      <c r="U1021" s="7">
        <v>98.955223880597018</v>
      </c>
      <c r="V1021" s="7">
        <v>1.1699446855225108E-2</v>
      </c>
    </row>
    <row r="1022" spans="17:22" x14ac:dyDescent="0.35">
      <c r="Q1022" s="7">
        <v>996</v>
      </c>
      <c r="R1022" s="7">
        <v>4.9372504204382656E-3</v>
      </c>
      <c r="S1022" s="7">
        <v>-3.8695596461206512E-3</v>
      </c>
      <c r="U1022" s="7">
        <v>99.054726368159209</v>
      </c>
      <c r="V1022" s="7">
        <v>1.172313479813384E-2</v>
      </c>
    </row>
    <row r="1023" spans="17:22" x14ac:dyDescent="0.35">
      <c r="Q1023" s="7">
        <v>997</v>
      </c>
      <c r="R1023" s="7">
        <v>4.1598597881837554E-3</v>
      </c>
      <c r="S1023" s="7">
        <v>-3.311345201429648E-3</v>
      </c>
      <c r="U1023" s="7">
        <v>99.154228855721385</v>
      </c>
      <c r="V1023" s="7">
        <v>1.1976669335854034E-2</v>
      </c>
    </row>
    <row r="1024" spans="17:22" x14ac:dyDescent="0.35">
      <c r="Q1024" s="7">
        <v>998</v>
      </c>
      <c r="R1024" s="7">
        <v>4.3221171767225198E-3</v>
      </c>
      <c r="S1024" s="7">
        <v>-3.5018944038619293E-3</v>
      </c>
      <c r="U1024" s="7">
        <v>99.253731343283576</v>
      </c>
      <c r="V1024" s="7">
        <v>1.2106475425553135E-2</v>
      </c>
    </row>
    <row r="1025" spans="17:22" x14ac:dyDescent="0.35">
      <c r="Q1025" s="7">
        <v>999</v>
      </c>
      <c r="R1025" s="7">
        <v>6.2005287639202459E-3</v>
      </c>
      <c r="S1025" s="7">
        <v>-5.05456277176493E-3</v>
      </c>
      <c r="U1025" s="7">
        <v>99.353233830845767</v>
      </c>
      <c r="V1025" s="7">
        <v>1.2440628081993088E-2</v>
      </c>
    </row>
    <row r="1026" spans="17:22" x14ac:dyDescent="0.35">
      <c r="Q1026" s="7">
        <v>1000</v>
      </c>
      <c r="R1026" s="7">
        <v>4.6400508502852968E-3</v>
      </c>
      <c r="S1026" s="7">
        <v>-3.8743701146532129E-3</v>
      </c>
      <c r="U1026" s="7">
        <v>99.452736318407958</v>
      </c>
      <c r="V1026" s="7">
        <v>1.2545366598231985E-2</v>
      </c>
    </row>
    <row r="1027" spans="17:22" x14ac:dyDescent="0.35">
      <c r="Q1027" s="7">
        <v>1001</v>
      </c>
      <c r="R1027" s="7">
        <v>5.0002808359894142E-3</v>
      </c>
      <c r="S1027" s="7">
        <v>-4.292840506485842E-3</v>
      </c>
      <c r="U1027" s="7">
        <v>99.552238805970148</v>
      </c>
      <c r="V1027" s="7">
        <v>1.2713900841748314E-2</v>
      </c>
    </row>
    <row r="1028" spans="17:22" x14ac:dyDescent="0.35">
      <c r="Q1028" s="7">
        <v>1002</v>
      </c>
      <c r="R1028" s="7">
        <v>5.0388639899775177E-3</v>
      </c>
      <c r="S1028" s="7">
        <v>-4.3398963053894483E-3</v>
      </c>
      <c r="U1028" s="7">
        <v>99.651741293532339</v>
      </c>
      <c r="V1028" s="7">
        <v>1.2812289291811385E-2</v>
      </c>
    </row>
    <row r="1029" spans="17:22" x14ac:dyDescent="0.35">
      <c r="Q1029" s="7">
        <v>1003</v>
      </c>
      <c r="R1029" s="7">
        <v>5.5098688903031231E-3</v>
      </c>
      <c r="S1029" s="7">
        <v>-4.8692544257125537E-3</v>
      </c>
      <c r="U1029" s="7">
        <v>99.75124378109453</v>
      </c>
      <c r="V1029" s="7">
        <v>1.3298602432475335E-2</v>
      </c>
    </row>
    <row r="1030" spans="17:22" x14ac:dyDescent="0.35">
      <c r="Q1030" s="7">
        <v>1004</v>
      </c>
      <c r="R1030" s="7">
        <v>4.1417136933088669E-3</v>
      </c>
      <c r="S1030" s="7">
        <v>-3.7174563999318134E-3</v>
      </c>
      <c r="U1030" s="7">
        <v>99.850746268656721</v>
      </c>
      <c r="V1030" s="7">
        <v>1.4494201537860027E-2</v>
      </c>
    </row>
    <row r="1031" spans="17:22" ht="15" thickBot="1" x14ac:dyDescent="0.4">
      <c r="Q1031" s="8">
        <v>1005</v>
      </c>
      <c r="R1031" s="8">
        <v>5.3187132031508634E-3</v>
      </c>
      <c r="S1031" s="8">
        <v>-4.9883415184311568E-3</v>
      </c>
      <c r="U1031" s="8">
        <v>99.950248756218897</v>
      </c>
      <c r="V1031" s="8">
        <v>1.5809152872781985E-2</v>
      </c>
    </row>
  </sheetData>
  <sortState xmlns:xlrd2="http://schemas.microsoft.com/office/spreadsheetml/2017/richdata2" ref="V27:V1031">
    <sortCondition ref="V27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CEE2B-34AB-409F-A341-909D93CCD750}">
  <dimension ref="A1:Y248"/>
  <sheetViews>
    <sheetView topLeftCell="D1" workbookViewId="0">
      <selection activeCell="P59" sqref="P59"/>
    </sheetView>
  </sheetViews>
  <sheetFormatPr defaultRowHeight="14.5" x14ac:dyDescent="0.35"/>
  <cols>
    <col min="17" max="17" width="17.26953125" bestFit="1" customWidth="1"/>
  </cols>
  <sheetData>
    <row r="1" spans="1:22" x14ac:dyDescent="0.35">
      <c r="H1">
        <f>SUM(H3:H224)</f>
        <v>17070</v>
      </c>
    </row>
    <row r="2" spans="1:22" x14ac:dyDescent="0.35">
      <c r="A2" s="1" t="s">
        <v>15</v>
      </c>
      <c r="B2" s="12" t="s">
        <v>16</v>
      </c>
      <c r="C2" s="12" t="s">
        <v>17</v>
      </c>
      <c r="D2" s="12" t="s">
        <v>18</v>
      </c>
      <c r="E2" s="12" t="s">
        <v>19</v>
      </c>
      <c r="F2" s="12" t="s">
        <v>20</v>
      </c>
      <c r="G2" s="12" t="s">
        <v>21</v>
      </c>
      <c r="H2" s="12" t="s">
        <v>22</v>
      </c>
      <c r="I2" s="12" t="s">
        <v>23</v>
      </c>
      <c r="J2" s="2" t="s">
        <v>1</v>
      </c>
      <c r="K2" s="26" t="s">
        <v>410</v>
      </c>
      <c r="L2" s="26" t="s">
        <v>438</v>
      </c>
      <c r="M2" s="26" t="s">
        <v>411</v>
      </c>
      <c r="N2" s="26" t="s">
        <v>439</v>
      </c>
      <c r="O2" s="26" t="s">
        <v>412</v>
      </c>
      <c r="Q2" t="s">
        <v>413</v>
      </c>
    </row>
    <row r="3" spans="1:22" ht="15" thickBot="1" x14ac:dyDescent="0.4">
      <c r="A3" s="24">
        <v>2014</v>
      </c>
      <c r="B3" s="17" t="s">
        <v>42</v>
      </c>
      <c r="C3" s="17" t="s">
        <v>43</v>
      </c>
      <c r="D3" s="17">
        <v>1991</v>
      </c>
      <c r="E3" s="17">
        <v>23</v>
      </c>
      <c r="F3" s="17">
        <v>44</v>
      </c>
      <c r="G3" s="17">
        <v>31</v>
      </c>
      <c r="H3" s="17">
        <v>75</v>
      </c>
      <c r="I3" s="17" t="b">
        <v>1</v>
      </c>
      <c r="J3" s="25">
        <v>0.413333333333333</v>
      </c>
      <c r="K3">
        <f>H3/$H$1</f>
        <v>4.3936731107205628E-3</v>
      </c>
      <c r="L3">
        <f>SQRT(K3)</f>
        <v>6.6284787928457337E-2</v>
      </c>
      <c r="M3">
        <f>J3*L3</f>
        <v>2.7397712343762343E-2</v>
      </c>
      <c r="N3">
        <f>L3</f>
        <v>6.6284787928457337E-2</v>
      </c>
      <c r="O3">
        <f>E3*L3</f>
        <v>1.5245501223545188</v>
      </c>
    </row>
    <row r="4" spans="1:22" x14ac:dyDescent="0.35">
      <c r="A4" s="5">
        <v>2013</v>
      </c>
      <c r="B4" s="14" t="s">
        <v>42</v>
      </c>
      <c r="C4" s="14" t="s">
        <v>43</v>
      </c>
      <c r="D4" s="14">
        <v>1990</v>
      </c>
      <c r="E4" s="14">
        <v>23</v>
      </c>
      <c r="F4" s="14">
        <v>47</v>
      </c>
      <c r="G4" s="14">
        <v>32</v>
      </c>
      <c r="H4" s="14">
        <v>79</v>
      </c>
      <c r="I4" s="14" t="b">
        <v>1</v>
      </c>
      <c r="J4" s="6">
        <v>0.405063291139241</v>
      </c>
      <c r="K4">
        <f t="shared" ref="K4:K67" si="0">H4/$H$1</f>
        <v>4.628002343292326E-3</v>
      </c>
      <c r="L4">
        <f t="shared" ref="L4:L67" si="1">SQRT(K4)</f>
        <v>6.8029422629420619E-2</v>
      </c>
      <c r="M4">
        <f t="shared" ref="M4:M67" si="2">J4*L4</f>
        <v>2.7556221824575473E-2</v>
      </c>
      <c r="N4">
        <f t="shared" ref="N4:N67" si="3">L4</f>
        <v>6.8029422629420619E-2</v>
      </c>
      <c r="O4">
        <f t="shared" ref="O4:O67" si="4">E4*L4</f>
        <v>1.5646767204766743</v>
      </c>
      <c r="Q4" s="10" t="s">
        <v>414</v>
      </c>
      <c r="R4" s="10"/>
    </row>
    <row r="5" spans="1:22" x14ac:dyDescent="0.35">
      <c r="A5" s="24">
        <v>2015</v>
      </c>
      <c r="B5" s="17" t="s">
        <v>30</v>
      </c>
      <c r="C5" s="17" t="s">
        <v>260</v>
      </c>
      <c r="D5" s="17">
        <v>1985</v>
      </c>
      <c r="E5" s="17">
        <v>30</v>
      </c>
      <c r="F5" s="17">
        <v>34</v>
      </c>
      <c r="G5" s="17">
        <v>23</v>
      </c>
      <c r="H5" s="17">
        <v>57</v>
      </c>
      <c r="I5" s="17" t="b">
        <v>1</v>
      </c>
      <c r="J5" s="25">
        <v>0.40350877192982498</v>
      </c>
      <c r="K5">
        <f t="shared" si="0"/>
        <v>3.3391915641476275E-3</v>
      </c>
      <c r="L5">
        <f t="shared" si="1"/>
        <v>5.7785738414834052E-2</v>
      </c>
      <c r="M5">
        <f t="shared" si="2"/>
        <v>2.3317052342827799E-2</v>
      </c>
      <c r="N5">
        <f t="shared" si="3"/>
        <v>5.7785738414834052E-2</v>
      </c>
      <c r="O5">
        <f t="shared" si="4"/>
        <v>1.7335721524450216</v>
      </c>
      <c r="Q5" s="7" t="s">
        <v>415</v>
      </c>
      <c r="R5" s="7">
        <v>0.94894017393457775</v>
      </c>
    </row>
    <row r="6" spans="1:22" x14ac:dyDescent="0.35">
      <c r="A6" s="3">
        <v>2014</v>
      </c>
      <c r="B6" s="13" t="s">
        <v>30</v>
      </c>
      <c r="C6" s="13" t="s">
        <v>260</v>
      </c>
      <c r="D6" s="13">
        <v>1986</v>
      </c>
      <c r="E6" s="14">
        <v>28</v>
      </c>
      <c r="F6" s="13">
        <v>45</v>
      </c>
      <c r="G6" s="13">
        <v>28</v>
      </c>
      <c r="H6" s="13">
        <v>73</v>
      </c>
      <c r="I6" s="13" t="b">
        <v>1</v>
      </c>
      <c r="J6" s="4">
        <v>0.38356164383561597</v>
      </c>
      <c r="K6">
        <f t="shared" si="0"/>
        <v>4.2765084944346807E-3</v>
      </c>
      <c r="L6">
        <f t="shared" si="1"/>
        <v>6.5395018880910802E-2</v>
      </c>
      <c r="M6">
        <f t="shared" si="2"/>
        <v>2.5083020940623292E-2</v>
      </c>
      <c r="N6">
        <f t="shared" si="3"/>
        <v>6.5395018880910802E-2</v>
      </c>
      <c r="O6">
        <f t="shared" si="4"/>
        <v>1.8310605286655024</v>
      </c>
      <c r="Q6" s="7" t="s">
        <v>416</v>
      </c>
      <c r="R6" s="7">
        <v>0.90048745370698668</v>
      </c>
    </row>
    <row r="7" spans="1:22" x14ac:dyDescent="0.35">
      <c r="A7" s="3">
        <v>2013</v>
      </c>
      <c r="B7" s="13" t="s">
        <v>30</v>
      </c>
      <c r="C7" s="13" t="s">
        <v>260</v>
      </c>
      <c r="D7" s="13">
        <v>1985</v>
      </c>
      <c r="E7" s="17">
        <v>28</v>
      </c>
      <c r="F7" s="13">
        <v>42</v>
      </c>
      <c r="G7" s="13">
        <v>26</v>
      </c>
      <c r="H7" s="13">
        <v>68</v>
      </c>
      <c r="I7" s="13" t="b">
        <v>1</v>
      </c>
      <c r="J7" s="4">
        <v>0.38235294117647101</v>
      </c>
      <c r="K7">
        <f t="shared" si="0"/>
        <v>3.983596953719977E-3</v>
      </c>
      <c r="L7">
        <f t="shared" si="1"/>
        <v>6.3115742518962542E-2</v>
      </c>
      <c r="M7">
        <f t="shared" si="2"/>
        <v>2.4132489786662176E-2</v>
      </c>
      <c r="N7">
        <f t="shared" si="3"/>
        <v>6.3115742518962542E-2</v>
      </c>
      <c r="O7">
        <f t="shared" si="4"/>
        <v>1.7672407905309511</v>
      </c>
      <c r="Q7" s="7" t="s">
        <v>417</v>
      </c>
      <c r="R7" s="7">
        <v>0.89548966940565489</v>
      </c>
    </row>
    <row r="8" spans="1:22" x14ac:dyDescent="0.35">
      <c r="A8" s="3">
        <v>2016</v>
      </c>
      <c r="B8" s="13" t="s">
        <v>24</v>
      </c>
      <c r="C8" s="13" t="s">
        <v>319</v>
      </c>
      <c r="D8" s="13">
        <v>1994</v>
      </c>
      <c r="E8" s="14">
        <v>22</v>
      </c>
      <c r="F8" s="13">
        <v>39</v>
      </c>
      <c r="G8" s="13">
        <v>24</v>
      </c>
      <c r="H8" s="13">
        <v>63</v>
      </c>
      <c r="I8" s="13" t="b">
        <v>1</v>
      </c>
      <c r="J8" s="4">
        <v>0.38095238095238099</v>
      </c>
      <c r="K8">
        <f t="shared" si="0"/>
        <v>3.6906854130052723E-3</v>
      </c>
      <c r="L8">
        <f t="shared" si="1"/>
        <v>6.0751011621250163E-2</v>
      </c>
      <c r="M8">
        <f t="shared" si="2"/>
        <v>2.3143242522381018E-2</v>
      </c>
      <c r="N8">
        <f t="shared" si="3"/>
        <v>6.0751011621250163E-2</v>
      </c>
      <c r="O8">
        <f t="shared" si="4"/>
        <v>1.3365222556675036</v>
      </c>
      <c r="Q8" s="7" t="s">
        <v>3</v>
      </c>
      <c r="R8" s="7">
        <v>4.7940592629320267E-3</v>
      </c>
    </row>
    <row r="9" spans="1:22" ht="15" thickBot="1" x14ac:dyDescent="0.4">
      <c r="A9" s="24">
        <v>2017</v>
      </c>
      <c r="B9" s="17" t="s">
        <v>24</v>
      </c>
      <c r="C9" s="17" t="s">
        <v>292</v>
      </c>
      <c r="D9" s="17">
        <v>1995</v>
      </c>
      <c r="E9" s="17">
        <v>22</v>
      </c>
      <c r="F9" s="17">
        <v>37</v>
      </c>
      <c r="G9" s="17">
        <v>21</v>
      </c>
      <c r="H9" s="17">
        <v>58</v>
      </c>
      <c r="I9" s="17" t="b">
        <v>1</v>
      </c>
      <c r="J9" s="25">
        <v>0.36206896551724099</v>
      </c>
      <c r="K9">
        <f t="shared" si="0"/>
        <v>3.3977738722905681E-3</v>
      </c>
      <c r="L9">
        <f t="shared" si="1"/>
        <v>5.8290426935222975E-2</v>
      </c>
      <c r="M9">
        <f t="shared" si="2"/>
        <v>2.1105154579994501E-2</v>
      </c>
      <c r="N9">
        <f t="shared" si="3"/>
        <v>5.8290426935222975E-2</v>
      </c>
      <c r="O9">
        <f t="shared" si="4"/>
        <v>1.2823893925749055</v>
      </c>
      <c r="Q9" s="8" t="s">
        <v>418</v>
      </c>
      <c r="R9" s="8">
        <v>222</v>
      </c>
    </row>
    <row r="10" spans="1:22" x14ac:dyDescent="0.35">
      <c r="A10" s="5">
        <v>2015</v>
      </c>
      <c r="B10" s="14" t="s">
        <v>26</v>
      </c>
      <c r="C10" s="14" t="s">
        <v>35</v>
      </c>
      <c r="D10" s="14">
        <v>1992</v>
      </c>
      <c r="E10" s="14">
        <v>23</v>
      </c>
      <c r="F10" s="14">
        <v>32</v>
      </c>
      <c r="G10" s="14">
        <v>18</v>
      </c>
      <c r="H10" s="14">
        <v>50</v>
      </c>
      <c r="I10" s="14" t="b">
        <v>1</v>
      </c>
      <c r="J10" s="6">
        <v>0.36</v>
      </c>
      <c r="K10">
        <f t="shared" si="0"/>
        <v>2.9291154071470417E-3</v>
      </c>
      <c r="L10">
        <f t="shared" si="1"/>
        <v>5.4121302711104817E-2</v>
      </c>
      <c r="M10">
        <f t="shared" si="2"/>
        <v>1.9483668975997733E-2</v>
      </c>
      <c r="N10">
        <f t="shared" si="3"/>
        <v>5.4121302711104817E-2</v>
      </c>
      <c r="O10">
        <f t="shared" si="4"/>
        <v>1.2447899623554108</v>
      </c>
    </row>
    <row r="11" spans="1:22" ht="15" thickBot="1" x14ac:dyDescent="0.4">
      <c r="A11" s="24">
        <v>2013</v>
      </c>
      <c r="B11" s="17" t="s">
        <v>26</v>
      </c>
      <c r="C11" s="17" t="s">
        <v>69</v>
      </c>
      <c r="D11" s="17">
        <v>1989</v>
      </c>
      <c r="E11" s="17">
        <v>24</v>
      </c>
      <c r="F11" s="17">
        <v>75</v>
      </c>
      <c r="G11" s="17">
        <v>42</v>
      </c>
      <c r="H11" s="17">
        <v>117</v>
      </c>
      <c r="I11" s="17" t="b">
        <v>1</v>
      </c>
      <c r="J11" s="25">
        <v>0.35897435897435898</v>
      </c>
      <c r="K11">
        <f t="shared" si="0"/>
        <v>6.8541300527240777E-3</v>
      </c>
      <c r="L11">
        <f t="shared" si="1"/>
        <v>8.2789673587495671E-2</v>
      </c>
      <c r="M11">
        <f t="shared" si="2"/>
        <v>2.9719370005767676E-2</v>
      </c>
      <c r="N11">
        <f t="shared" si="3"/>
        <v>8.2789673587495671E-2</v>
      </c>
      <c r="O11">
        <f t="shared" si="4"/>
        <v>1.9869521660998961</v>
      </c>
      <c r="Q11" t="s">
        <v>419</v>
      </c>
    </row>
    <row r="12" spans="1:22" x14ac:dyDescent="0.35">
      <c r="A12" s="3">
        <v>2017</v>
      </c>
      <c r="B12" s="13" t="s">
        <v>30</v>
      </c>
      <c r="C12" s="13" t="s">
        <v>250</v>
      </c>
      <c r="D12" s="13">
        <v>1990</v>
      </c>
      <c r="E12" s="14">
        <v>27</v>
      </c>
      <c r="F12" s="13">
        <v>48</v>
      </c>
      <c r="G12" s="13">
        <v>26</v>
      </c>
      <c r="H12" s="13">
        <v>74</v>
      </c>
      <c r="I12" s="13" t="b">
        <v>1</v>
      </c>
      <c r="J12" s="4">
        <v>0.35135135135135098</v>
      </c>
      <c r="K12">
        <f t="shared" si="0"/>
        <v>4.3350908025776213E-3</v>
      </c>
      <c r="L12">
        <f t="shared" si="1"/>
        <v>6.5841406444407169E-2</v>
      </c>
      <c r="M12">
        <f t="shared" si="2"/>
        <v>2.3133467129116007E-2</v>
      </c>
      <c r="N12">
        <f t="shared" si="3"/>
        <v>6.5841406444407169E-2</v>
      </c>
      <c r="O12">
        <f t="shared" si="4"/>
        <v>1.7777179739989935</v>
      </c>
      <c r="Q12" s="9"/>
      <c r="R12" s="9" t="s">
        <v>424</v>
      </c>
      <c r="S12" s="9" t="s">
        <v>387</v>
      </c>
      <c r="T12" s="9" t="s">
        <v>389</v>
      </c>
      <c r="U12" s="9" t="s">
        <v>391</v>
      </c>
      <c r="V12" s="9" t="s">
        <v>425</v>
      </c>
    </row>
    <row r="13" spans="1:22" x14ac:dyDescent="0.35">
      <c r="A13" s="3">
        <v>2013</v>
      </c>
      <c r="B13" s="13" t="s">
        <v>67</v>
      </c>
      <c r="C13" s="13" t="s">
        <v>145</v>
      </c>
      <c r="D13" s="13">
        <v>1989</v>
      </c>
      <c r="E13" s="17">
        <v>24</v>
      </c>
      <c r="F13" s="13">
        <v>36</v>
      </c>
      <c r="G13" s="13">
        <v>19</v>
      </c>
      <c r="H13" s="13">
        <v>55</v>
      </c>
      <c r="I13" s="13" t="b">
        <v>1</v>
      </c>
      <c r="J13" s="4">
        <v>0.34545454545454501</v>
      </c>
      <c r="K13">
        <f t="shared" si="0"/>
        <v>3.2220269478617459E-3</v>
      </c>
      <c r="L13">
        <f t="shared" si="1"/>
        <v>5.6762901157901946E-2</v>
      </c>
      <c r="M13">
        <f t="shared" si="2"/>
        <v>1.9609002218184284E-2</v>
      </c>
      <c r="N13">
        <f t="shared" si="3"/>
        <v>5.6762901157901946E-2</v>
      </c>
      <c r="O13">
        <f t="shared" si="4"/>
        <v>1.3623096277896467</v>
      </c>
      <c r="Q13" s="7" t="s">
        <v>420</v>
      </c>
      <c r="R13" s="7">
        <v>2</v>
      </c>
      <c r="S13" s="7">
        <v>4.5754024970821178E-2</v>
      </c>
      <c r="T13" s="7">
        <v>2.2877012485410589E-2</v>
      </c>
      <c r="U13" s="7">
        <v>995.38825603061673</v>
      </c>
      <c r="V13" s="7">
        <v>1.1816419760024377E-110</v>
      </c>
    </row>
    <row r="14" spans="1:22" x14ac:dyDescent="0.35">
      <c r="A14" s="3">
        <v>2014</v>
      </c>
      <c r="B14" s="13" t="s">
        <v>42</v>
      </c>
      <c r="C14" s="13" t="s">
        <v>43</v>
      </c>
      <c r="D14" s="13">
        <v>1990</v>
      </c>
      <c r="E14" s="14">
        <v>24</v>
      </c>
      <c r="F14" s="13">
        <v>38</v>
      </c>
      <c r="G14" s="13">
        <v>20</v>
      </c>
      <c r="H14" s="13">
        <v>58</v>
      </c>
      <c r="I14" s="13" t="b">
        <v>1</v>
      </c>
      <c r="J14" s="4">
        <v>0.34482758620689702</v>
      </c>
      <c r="K14">
        <f t="shared" si="0"/>
        <v>3.3977738722905681E-3</v>
      </c>
      <c r="L14">
        <f t="shared" si="1"/>
        <v>5.8290426935222975E-2</v>
      </c>
      <c r="M14">
        <f t="shared" si="2"/>
        <v>2.0100147219042432E-2</v>
      </c>
      <c r="N14">
        <f t="shared" si="3"/>
        <v>5.8290426935222975E-2</v>
      </c>
      <c r="O14">
        <f t="shared" si="4"/>
        <v>1.3989702464453515</v>
      </c>
      <c r="Q14" s="7" t="s">
        <v>421</v>
      </c>
      <c r="R14" s="7">
        <v>220</v>
      </c>
      <c r="S14" s="7">
        <v>5.0562609276309598E-3</v>
      </c>
      <c r="T14" s="7">
        <v>2.2983004216504363E-5</v>
      </c>
      <c r="U14" s="7"/>
      <c r="V14" s="7"/>
    </row>
    <row r="15" spans="1:22" ht="15" thickBot="1" x14ac:dyDescent="0.4">
      <c r="A15" s="24">
        <v>2013</v>
      </c>
      <c r="B15" s="17" t="s">
        <v>26</v>
      </c>
      <c r="C15" s="17" t="s">
        <v>27</v>
      </c>
      <c r="D15" s="17">
        <v>1989</v>
      </c>
      <c r="E15" s="17">
        <v>24</v>
      </c>
      <c r="F15" s="17">
        <v>41</v>
      </c>
      <c r="G15" s="17">
        <v>21</v>
      </c>
      <c r="H15" s="17">
        <v>62</v>
      </c>
      <c r="I15" s="17" t="b">
        <v>1</v>
      </c>
      <c r="J15" s="25">
        <v>0.33870967741935498</v>
      </c>
      <c r="K15">
        <f t="shared" si="0"/>
        <v>3.6321031048623317E-3</v>
      </c>
      <c r="L15">
        <f t="shared" si="1"/>
        <v>6.0266932100965051E-2</v>
      </c>
      <c r="M15">
        <f t="shared" si="2"/>
        <v>2.0412993130972043E-2</v>
      </c>
      <c r="N15">
        <f t="shared" si="3"/>
        <v>6.0266932100965051E-2</v>
      </c>
      <c r="O15">
        <f t="shared" si="4"/>
        <v>1.4464063704231611</v>
      </c>
      <c r="Q15" s="8" t="s">
        <v>422</v>
      </c>
      <c r="R15" s="8">
        <v>222</v>
      </c>
      <c r="S15" s="8">
        <v>5.0810285898452136E-2</v>
      </c>
      <c r="T15" s="8"/>
      <c r="U15" s="8"/>
      <c r="V15" s="8"/>
    </row>
    <row r="16" spans="1:22" ht="15" thickBot="1" x14ac:dyDescent="0.4">
      <c r="A16" s="5">
        <v>2013</v>
      </c>
      <c r="B16" s="14" t="s">
        <v>33</v>
      </c>
      <c r="C16" s="14" t="s">
        <v>69</v>
      </c>
      <c r="D16" s="14">
        <v>1986</v>
      </c>
      <c r="E16" s="14">
        <v>27</v>
      </c>
      <c r="F16" s="14">
        <v>47</v>
      </c>
      <c r="G16" s="14">
        <v>24</v>
      </c>
      <c r="H16" s="14">
        <v>71</v>
      </c>
      <c r="I16" s="14" t="b">
        <v>1</v>
      </c>
      <c r="J16" s="6">
        <v>0.338028169014084</v>
      </c>
      <c r="K16">
        <f t="shared" si="0"/>
        <v>4.1593438781487987E-3</v>
      </c>
      <c r="L16">
        <f t="shared" si="1"/>
        <v>6.4492975417085527E-2</v>
      </c>
      <c r="M16">
        <f t="shared" si="2"/>
        <v>2.1800442394507753E-2</v>
      </c>
      <c r="N16">
        <f t="shared" si="3"/>
        <v>6.4492975417085527E-2</v>
      </c>
      <c r="O16">
        <f t="shared" si="4"/>
        <v>1.7413103362613092</v>
      </c>
    </row>
    <row r="17" spans="1:25" x14ac:dyDescent="0.35">
      <c r="A17" s="24">
        <v>2016</v>
      </c>
      <c r="B17" s="17" t="s">
        <v>26</v>
      </c>
      <c r="C17" s="17" t="s">
        <v>69</v>
      </c>
      <c r="D17" s="17">
        <v>1986</v>
      </c>
      <c r="E17" s="17">
        <v>30</v>
      </c>
      <c r="F17" s="17">
        <v>61</v>
      </c>
      <c r="G17" s="17">
        <v>31</v>
      </c>
      <c r="H17" s="17">
        <v>92</v>
      </c>
      <c r="I17" s="17" t="b">
        <v>1</v>
      </c>
      <c r="J17" s="25">
        <v>0.33695652173912999</v>
      </c>
      <c r="K17">
        <f t="shared" si="0"/>
        <v>5.3895723491505561E-3</v>
      </c>
      <c r="L17">
        <f t="shared" si="1"/>
        <v>7.3413706820665003E-2</v>
      </c>
      <c r="M17">
        <f t="shared" si="2"/>
        <v>2.4737227298267522E-2</v>
      </c>
      <c r="N17">
        <f t="shared" si="3"/>
        <v>7.3413706820665003E-2</v>
      </c>
      <c r="O17">
        <f t="shared" si="4"/>
        <v>2.20241120461995</v>
      </c>
      <c r="Q17" s="9"/>
      <c r="R17" s="9" t="s">
        <v>426</v>
      </c>
      <c r="S17" s="9" t="s">
        <v>3</v>
      </c>
      <c r="T17" s="9" t="s">
        <v>427</v>
      </c>
      <c r="U17" s="9" t="s">
        <v>428</v>
      </c>
      <c r="V17" s="9" t="s">
        <v>429</v>
      </c>
      <c r="W17" s="9" t="s">
        <v>430</v>
      </c>
      <c r="X17" s="9" t="s">
        <v>431</v>
      </c>
      <c r="Y17" s="9" t="s">
        <v>432</v>
      </c>
    </row>
    <row r="18" spans="1:25" x14ac:dyDescent="0.35">
      <c r="A18" s="5">
        <v>2015</v>
      </c>
      <c r="B18" s="14" t="s">
        <v>26</v>
      </c>
      <c r="C18" s="14" t="s">
        <v>69</v>
      </c>
      <c r="D18" s="14">
        <v>1987</v>
      </c>
      <c r="E18" s="14">
        <v>28</v>
      </c>
      <c r="F18" s="14">
        <v>62</v>
      </c>
      <c r="G18" s="14">
        <v>31</v>
      </c>
      <c r="H18" s="14">
        <v>93</v>
      </c>
      <c r="I18" s="14" t="b">
        <v>1</v>
      </c>
      <c r="J18" s="6">
        <v>0.33333333333333298</v>
      </c>
      <c r="K18">
        <f t="shared" si="0"/>
        <v>5.4481546572934976E-3</v>
      </c>
      <c r="L18">
        <f t="shared" si="1"/>
        <v>7.3811616005162076E-2</v>
      </c>
      <c r="M18">
        <f t="shared" si="2"/>
        <v>2.4603872001720668E-2</v>
      </c>
      <c r="N18">
        <f t="shared" si="3"/>
        <v>7.3811616005162076E-2</v>
      </c>
      <c r="O18">
        <f t="shared" si="4"/>
        <v>2.0667252481445382</v>
      </c>
      <c r="Q18" s="7" t="s">
        <v>423</v>
      </c>
      <c r="R18" s="7">
        <v>0</v>
      </c>
      <c r="S18" s="7" t="e">
        <v>#N/A</v>
      </c>
      <c r="T18" s="7" t="e">
        <v>#N/A</v>
      </c>
      <c r="U18" s="7" t="e">
        <v>#N/A</v>
      </c>
      <c r="V18" s="7" t="e">
        <v>#N/A</v>
      </c>
      <c r="W18" s="7" t="e">
        <v>#N/A</v>
      </c>
      <c r="X18" s="7" t="e">
        <v>#N/A</v>
      </c>
      <c r="Y18" s="7" t="e">
        <v>#N/A</v>
      </c>
    </row>
    <row r="19" spans="1:25" x14ac:dyDescent="0.35">
      <c r="A19" s="3">
        <v>2015</v>
      </c>
      <c r="B19" s="13" t="s">
        <v>26</v>
      </c>
      <c r="C19" s="13" t="s">
        <v>27</v>
      </c>
      <c r="D19" s="13">
        <v>1991</v>
      </c>
      <c r="E19" s="17">
        <v>24</v>
      </c>
      <c r="F19" s="13">
        <v>38</v>
      </c>
      <c r="G19" s="13">
        <v>19</v>
      </c>
      <c r="H19" s="13">
        <v>57</v>
      </c>
      <c r="I19" s="13" t="b">
        <v>1</v>
      </c>
      <c r="J19" s="4">
        <v>0.33333333333333298</v>
      </c>
      <c r="K19">
        <f t="shared" si="0"/>
        <v>3.3391915641476275E-3</v>
      </c>
      <c r="L19">
        <f t="shared" si="1"/>
        <v>5.7785738414834052E-2</v>
      </c>
      <c r="M19">
        <f t="shared" si="2"/>
        <v>1.9261912804944662E-2</v>
      </c>
      <c r="N19">
        <f t="shared" si="3"/>
        <v>5.7785738414834052E-2</v>
      </c>
      <c r="O19">
        <f t="shared" si="4"/>
        <v>1.3868577219560172</v>
      </c>
      <c r="Q19" s="7" t="s">
        <v>433</v>
      </c>
      <c r="R19" s="7">
        <v>-7.8177760710136185E-2</v>
      </c>
      <c r="S19" s="7">
        <v>5.2595183317331005E-2</v>
      </c>
      <c r="T19" s="7">
        <v>-1.4864053280022562</v>
      </c>
      <c r="U19" s="7">
        <v>0.1386036186494628</v>
      </c>
      <c r="V19" s="7">
        <v>-0.18183264212444114</v>
      </c>
      <c r="W19" s="7">
        <v>2.5477120704168771E-2</v>
      </c>
      <c r="X19" s="7">
        <v>-0.16505497290678545</v>
      </c>
      <c r="Y19" s="7">
        <v>8.6994514865130768E-3</v>
      </c>
    </row>
    <row r="20" spans="1:25" ht="15" thickBot="1" x14ac:dyDescent="0.4">
      <c r="A20" s="5">
        <v>2016</v>
      </c>
      <c r="B20" s="14" t="s">
        <v>106</v>
      </c>
      <c r="C20" s="14" t="s">
        <v>336</v>
      </c>
      <c r="D20" s="14">
        <v>1990</v>
      </c>
      <c r="E20" s="14">
        <v>26</v>
      </c>
      <c r="F20" s="14">
        <v>37</v>
      </c>
      <c r="G20" s="14">
        <v>18</v>
      </c>
      <c r="H20" s="14">
        <v>55</v>
      </c>
      <c r="I20" s="14" t="b">
        <v>1</v>
      </c>
      <c r="J20" s="6">
        <v>0.32727272727272699</v>
      </c>
      <c r="K20">
        <f t="shared" si="0"/>
        <v>3.2220269478617459E-3</v>
      </c>
      <c r="L20">
        <f t="shared" si="1"/>
        <v>5.6762901157901946E-2</v>
      </c>
      <c r="M20">
        <f t="shared" si="2"/>
        <v>1.8576949469858803E-2</v>
      </c>
      <c r="N20">
        <f t="shared" si="3"/>
        <v>5.6762901157901946E-2</v>
      </c>
      <c r="O20">
        <f t="shared" si="4"/>
        <v>1.4758354301054506</v>
      </c>
      <c r="Q20" s="8" t="s">
        <v>440</v>
      </c>
      <c r="R20" s="8">
        <v>1.2086438245902983E-2</v>
      </c>
      <c r="S20" s="8">
        <v>2.1797361634455495E-3</v>
      </c>
      <c r="T20" s="8">
        <v>5.5449088052921622</v>
      </c>
      <c r="U20" s="8">
        <v>8.3884768470559061E-8</v>
      </c>
      <c r="V20" s="8">
        <v>7.7906020250608872E-3</v>
      </c>
      <c r="W20" s="8">
        <v>1.6382274466745079E-2</v>
      </c>
      <c r="X20" s="8">
        <v>8.4859298103335846E-3</v>
      </c>
      <c r="Y20" s="8">
        <v>1.5686946681472382E-2</v>
      </c>
    </row>
    <row r="21" spans="1:25" x14ac:dyDescent="0.35">
      <c r="A21" s="3">
        <v>2014</v>
      </c>
      <c r="B21" s="13" t="s">
        <v>26</v>
      </c>
      <c r="C21" s="13" t="s">
        <v>69</v>
      </c>
      <c r="D21" s="13">
        <v>1987</v>
      </c>
      <c r="E21" s="17">
        <v>27</v>
      </c>
      <c r="F21" s="13">
        <v>75</v>
      </c>
      <c r="G21" s="13">
        <v>36</v>
      </c>
      <c r="H21" s="13">
        <v>111</v>
      </c>
      <c r="I21" s="13" t="b">
        <v>1</v>
      </c>
      <c r="J21" s="4">
        <v>0.32432432432432401</v>
      </c>
      <c r="K21">
        <f t="shared" si="0"/>
        <v>6.5026362038664324E-3</v>
      </c>
      <c r="L21">
        <f t="shared" si="1"/>
        <v>8.06389248679968E-2</v>
      </c>
      <c r="M21">
        <f t="shared" si="2"/>
        <v>2.6153164822052991E-2</v>
      </c>
      <c r="N21">
        <f t="shared" si="3"/>
        <v>8.06389248679968E-2</v>
      </c>
      <c r="O21">
        <f t="shared" si="4"/>
        <v>2.1772509714359134</v>
      </c>
    </row>
    <row r="22" spans="1:25" x14ac:dyDescent="0.35">
      <c r="A22" s="3">
        <v>2016</v>
      </c>
      <c r="B22" s="13" t="s">
        <v>33</v>
      </c>
      <c r="C22" s="13" t="s">
        <v>198</v>
      </c>
      <c r="D22" s="13">
        <v>1994</v>
      </c>
      <c r="E22" s="14">
        <v>22</v>
      </c>
      <c r="F22" s="13">
        <v>49</v>
      </c>
      <c r="G22" s="13">
        <v>23</v>
      </c>
      <c r="H22" s="13">
        <v>72</v>
      </c>
      <c r="I22" s="13" t="b">
        <v>1</v>
      </c>
      <c r="J22" s="4">
        <v>0.31944444444444398</v>
      </c>
      <c r="K22">
        <f t="shared" si="0"/>
        <v>4.2179261862917402E-3</v>
      </c>
      <c r="L22">
        <f t="shared" si="1"/>
        <v>6.4945563253325789E-2</v>
      </c>
      <c r="M22">
        <f t="shared" si="2"/>
        <v>2.0746499372590151E-2</v>
      </c>
      <c r="N22">
        <f t="shared" si="3"/>
        <v>6.4945563253325789E-2</v>
      </c>
      <c r="O22">
        <f t="shared" si="4"/>
        <v>1.4288023915731674</v>
      </c>
    </row>
    <row r="23" spans="1:25" x14ac:dyDescent="0.35">
      <c r="A23" s="24">
        <v>2017</v>
      </c>
      <c r="B23" s="17" t="s">
        <v>26</v>
      </c>
      <c r="C23" s="17" t="s">
        <v>69</v>
      </c>
      <c r="D23" s="17">
        <v>1987</v>
      </c>
      <c r="E23" s="17">
        <v>30</v>
      </c>
      <c r="F23" s="17">
        <v>49</v>
      </c>
      <c r="G23" s="17">
        <v>23</v>
      </c>
      <c r="H23" s="17">
        <v>72</v>
      </c>
      <c r="I23" s="17" t="b">
        <v>1</v>
      </c>
      <c r="J23" s="25">
        <v>0.31944444444444398</v>
      </c>
      <c r="K23">
        <f t="shared" si="0"/>
        <v>4.2179261862917402E-3</v>
      </c>
      <c r="L23">
        <f t="shared" si="1"/>
        <v>6.4945563253325789E-2</v>
      </c>
      <c r="M23">
        <f t="shared" si="2"/>
        <v>2.0746499372590151E-2</v>
      </c>
      <c r="N23">
        <f t="shared" si="3"/>
        <v>6.4945563253325789E-2</v>
      </c>
      <c r="O23">
        <f t="shared" si="4"/>
        <v>1.9483668975997737</v>
      </c>
    </row>
    <row r="24" spans="1:25" x14ac:dyDescent="0.35">
      <c r="A24" s="5">
        <v>2013</v>
      </c>
      <c r="B24" s="14" t="s">
        <v>30</v>
      </c>
      <c r="C24" s="14" t="s">
        <v>260</v>
      </c>
      <c r="D24" s="14">
        <v>1988</v>
      </c>
      <c r="E24" s="14">
        <v>25</v>
      </c>
      <c r="F24" s="14">
        <v>47</v>
      </c>
      <c r="G24" s="14">
        <v>22</v>
      </c>
      <c r="H24" s="14">
        <v>69</v>
      </c>
      <c r="I24" s="14" t="b">
        <v>1</v>
      </c>
      <c r="J24" s="6">
        <v>0.31884057971014501</v>
      </c>
      <c r="K24">
        <f t="shared" si="0"/>
        <v>4.0421792618629175E-3</v>
      </c>
      <c r="L24">
        <f t="shared" si="1"/>
        <v>6.3578135092678817E-2</v>
      </c>
      <c r="M24">
        <f t="shared" si="2"/>
        <v>2.0271289449839629E-2</v>
      </c>
      <c r="N24">
        <f t="shared" si="3"/>
        <v>6.3578135092678817E-2</v>
      </c>
      <c r="O24">
        <f t="shared" si="4"/>
        <v>1.5894533773169703</v>
      </c>
      <c r="Q24" t="s">
        <v>434</v>
      </c>
      <c r="U24" t="s">
        <v>461</v>
      </c>
    </row>
    <row r="25" spans="1:25" ht="15" thickBot="1" x14ac:dyDescent="0.4">
      <c r="A25" s="3">
        <v>2014</v>
      </c>
      <c r="B25" s="13" t="s">
        <v>26</v>
      </c>
      <c r="C25" s="13" t="s">
        <v>69</v>
      </c>
      <c r="D25" s="13">
        <v>1989</v>
      </c>
      <c r="E25" s="17">
        <v>25</v>
      </c>
      <c r="F25" s="13">
        <v>58</v>
      </c>
      <c r="G25" s="13">
        <v>27</v>
      </c>
      <c r="H25" s="13">
        <v>85</v>
      </c>
      <c r="I25" s="13" t="b">
        <v>1</v>
      </c>
      <c r="J25" s="4">
        <v>0.317647058823529</v>
      </c>
      <c r="K25">
        <f t="shared" si="0"/>
        <v>4.9794961921499703E-3</v>
      </c>
      <c r="L25">
        <f t="shared" si="1"/>
        <v>7.0565545361387025E-2</v>
      </c>
      <c r="M25">
        <f t="shared" si="2"/>
        <v>2.2414937938322908E-2</v>
      </c>
      <c r="N25">
        <f t="shared" si="3"/>
        <v>7.0565545361387025E-2</v>
      </c>
      <c r="O25">
        <f t="shared" si="4"/>
        <v>1.7641386340346756</v>
      </c>
    </row>
    <row r="26" spans="1:25" x14ac:dyDescent="0.35">
      <c r="A26" s="5">
        <v>2015</v>
      </c>
      <c r="B26" s="14" t="s">
        <v>24</v>
      </c>
      <c r="C26" s="14" t="s">
        <v>70</v>
      </c>
      <c r="D26" s="14">
        <v>1992</v>
      </c>
      <c r="E26" s="14">
        <v>23</v>
      </c>
      <c r="F26" s="14">
        <v>72</v>
      </c>
      <c r="G26" s="14">
        <v>33</v>
      </c>
      <c r="H26" s="14">
        <v>105</v>
      </c>
      <c r="I26" s="14" t="b">
        <v>1</v>
      </c>
      <c r="J26" s="6">
        <v>0.314285714285714</v>
      </c>
      <c r="K26">
        <f t="shared" si="0"/>
        <v>6.1511423550087872E-3</v>
      </c>
      <c r="L26">
        <f t="shared" si="1"/>
        <v>7.8429218758118369E-2</v>
      </c>
      <c r="M26">
        <f t="shared" si="2"/>
        <v>2.464918303826575E-2</v>
      </c>
      <c r="N26">
        <f t="shared" si="3"/>
        <v>7.8429218758118369E-2</v>
      </c>
      <c r="O26">
        <f t="shared" si="4"/>
        <v>1.8038720314367225</v>
      </c>
      <c r="Q26" s="9" t="s">
        <v>435</v>
      </c>
      <c r="R26" s="9" t="s">
        <v>436</v>
      </c>
      <c r="S26" s="9" t="s">
        <v>437</v>
      </c>
      <c r="U26" s="9" t="s">
        <v>462</v>
      </c>
      <c r="V26" s="9" t="s">
        <v>463</v>
      </c>
    </row>
    <row r="27" spans="1:25" x14ac:dyDescent="0.35">
      <c r="A27" s="24">
        <v>2014</v>
      </c>
      <c r="B27" s="17" t="s">
        <v>26</v>
      </c>
      <c r="C27" s="17" t="s">
        <v>69</v>
      </c>
      <c r="D27" s="17">
        <v>1985</v>
      </c>
      <c r="E27" s="17">
        <v>29</v>
      </c>
      <c r="F27" s="17">
        <v>59</v>
      </c>
      <c r="G27" s="17">
        <v>27</v>
      </c>
      <c r="H27" s="17">
        <v>86</v>
      </c>
      <c r="I27" s="17" t="b">
        <v>1</v>
      </c>
      <c r="J27" s="25">
        <v>0.31395348837209303</v>
      </c>
      <c r="K27">
        <f t="shared" si="0"/>
        <v>5.0380785002929118E-3</v>
      </c>
      <c r="L27">
        <f t="shared" si="1"/>
        <v>7.0979423076641804E-2</v>
      </c>
      <c r="M27">
        <f t="shared" si="2"/>
        <v>2.2284237477550334E-2</v>
      </c>
      <c r="N27">
        <f t="shared" si="3"/>
        <v>7.0979423076641804E-2</v>
      </c>
      <c r="O27">
        <f t="shared" si="4"/>
        <v>2.0584032692226124</v>
      </c>
      <c r="Q27" s="7">
        <v>1</v>
      </c>
      <c r="R27" s="7">
        <v>1.3244384617228667E-2</v>
      </c>
      <c r="S27" s="7">
        <v>1.4153327726533676E-2</v>
      </c>
      <c r="U27" s="7">
        <v>0.22522522522522523</v>
      </c>
      <c r="V27" s="7">
        <v>1.7559269278487222E-3</v>
      </c>
    </row>
    <row r="28" spans="1:25" x14ac:dyDescent="0.35">
      <c r="A28" s="5">
        <v>2016</v>
      </c>
      <c r="B28" s="14" t="s">
        <v>26</v>
      </c>
      <c r="C28" s="14" t="s">
        <v>69</v>
      </c>
      <c r="D28" s="14">
        <v>1987</v>
      </c>
      <c r="E28" s="14">
        <v>29</v>
      </c>
      <c r="F28" s="14">
        <v>51</v>
      </c>
      <c r="G28" s="14">
        <v>23</v>
      </c>
      <c r="H28" s="14">
        <v>74</v>
      </c>
      <c r="I28" s="14" t="b">
        <v>1</v>
      </c>
      <c r="J28" s="6">
        <v>0.31081081081081102</v>
      </c>
      <c r="K28">
        <f t="shared" si="0"/>
        <v>4.3350908025776213E-3</v>
      </c>
      <c r="L28">
        <f t="shared" si="1"/>
        <v>6.5841406444407169E-2</v>
      </c>
      <c r="M28">
        <f t="shared" si="2"/>
        <v>2.0464220921910352E-2</v>
      </c>
      <c r="N28">
        <f t="shared" si="3"/>
        <v>6.5841406444407169E-2</v>
      </c>
      <c r="O28">
        <f t="shared" si="4"/>
        <v>1.909400786887808</v>
      </c>
      <c r="Q28" s="7">
        <v>2</v>
      </c>
      <c r="R28" s="7">
        <v>1.3592980633271757E-2</v>
      </c>
      <c r="S28" s="7">
        <v>1.3963241191303715E-2</v>
      </c>
      <c r="U28" s="7">
        <v>0.67567567567567566</v>
      </c>
      <c r="V28" s="7">
        <v>2.0455929657775583E-3</v>
      </c>
    </row>
    <row r="29" spans="1:25" x14ac:dyDescent="0.35">
      <c r="A29" s="24">
        <v>2016</v>
      </c>
      <c r="B29" s="17" t="s">
        <v>30</v>
      </c>
      <c r="C29" s="17" t="s">
        <v>260</v>
      </c>
      <c r="D29" s="17">
        <v>1987</v>
      </c>
      <c r="E29" s="17">
        <v>29</v>
      </c>
      <c r="F29" s="17">
        <v>36</v>
      </c>
      <c r="G29" s="17">
        <v>16</v>
      </c>
      <c r="H29" s="17">
        <v>52</v>
      </c>
      <c r="I29" s="17" t="b">
        <v>1</v>
      </c>
      <c r="J29" s="25">
        <v>0.30769230769230799</v>
      </c>
      <c r="K29">
        <f t="shared" si="0"/>
        <v>3.0462800234329233E-3</v>
      </c>
      <c r="L29">
        <f t="shared" si="1"/>
        <v>5.5193115724997112E-2</v>
      </c>
      <c r="M29">
        <f t="shared" si="2"/>
        <v>1.6982497146152974E-2</v>
      </c>
      <c r="N29">
        <f t="shared" si="3"/>
        <v>5.5193115724997112E-2</v>
      </c>
      <c r="O29">
        <f t="shared" si="4"/>
        <v>1.6006003560249162</v>
      </c>
      <c r="Q29" s="7">
        <v>3</v>
      </c>
      <c r="R29" s="7">
        <v>1.6435153135090447E-2</v>
      </c>
      <c r="S29" s="7">
        <v>6.881899207737352E-3</v>
      </c>
      <c r="U29" s="7">
        <v>1.1261261261261262</v>
      </c>
      <c r="V29" s="7">
        <v>3.0413546534123173E-3</v>
      </c>
    </row>
    <row r="30" spans="1:25" x14ac:dyDescent="0.35">
      <c r="A30" s="5">
        <v>2016</v>
      </c>
      <c r="B30" s="14" t="s">
        <v>24</v>
      </c>
      <c r="C30" s="14" t="s">
        <v>70</v>
      </c>
      <c r="D30" s="14">
        <v>1991</v>
      </c>
      <c r="E30" s="14">
        <v>25</v>
      </c>
      <c r="F30" s="14">
        <v>52</v>
      </c>
      <c r="G30" s="14">
        <v>23</v>
      </c>
      <c r="H30" s="14">
        <v>75</v>
      </c>
      <c r="I30" s="14" t="b">
        <v>1</v>
      </c>
      <c r="J30" s="6">
        <v>0.30666666666666698</v>
      </c>
      <c r="K30">
        <f t="shared" si="0"/>
        <v>4.3936731107205628E-3</v>
      </c>
      <c r="L30">
        <f t="shared" si="1"/>
        <v>6.6284787928457337E-2</v>
      </c>
      <c r="M30">
        <f t="shared" si="2"/>
        <v>2.0327334964726936E-2</v>
      </c>
      <c r="N30">
        <f t="shared" si="3"/>
        <v>6.6284787928457337E-2</v>
      </c>
      <c r="O30">
        <f t="shared" si="4"/>
        <v>1.6571196982114333</v>
      </c>
      <c r="Q30" s="7">
        <v>4</v>
      </c>
      <c r="R30" s="7">
        <v>1.7018563866519384E-2</v>
      </c>
      <c r="S30" s="7">
        <v>8.0644570741039076E-3</v>
      </c>
      <c r="U30" s="7">
        <v>1.5765765765765765</v>
      </c>
      <c r="V30" s="7">
        <v>3.1919002965506513E-3</v>
      </c>
    </row>
    <row r="31" spans="1:25" x14ac:dyDescent="0.35">
      <c r="A31" s="3">
        <v>2016</v>
      </c>
      <c r="B31" s="13" t="s">
        <v>42</v>
      </c>
      <c r="C31" s="13" t="s">
        <v>43</v>
      </c>
      <c r="D31" s="13">
        <v>1994</v>
      </c>
      <c r="E31" s="17">
        <v>22</v>
      </c>
      <c r="F31" s="13">
        <v>50</v>
      </c>
      <c r="G31" s="13">
        <v>22</v>
      </c>
      <c r="H31" s="13">
        <v>72</v>
      </c>
      <c r="I31" s="13" t="b">
        <v>1</v>
      </c>
      <c r="J31" s="4">
        <v>0.30555555555555602</v>
      </c>
      <c r="K31">
        <f t="shared" si="0"/>
        <v>4.2179261862917402E-3</v>
      </c>
      <c r="L31">
        <f t="shared" si="1"/>
        <v>6.4945563253325789E-2</v>
      </c>
      <c r="M31">
        <f t="shared" si="2"/>
        <v>1.9844477660738467E-2</v>
      </c>
      <c r="N31">
        <f t="shared" si="3"/>
        <v>6.4945563253325789E-2</v>
      </c>
      <c r="O31">
        <f t="shared" si="4"/>
        <v>1.4288023915731674</v>
      </c>
      <c r="Q31" s="7">
        <v>5</v>
      </c>
      <c r="R31" s="7">
        <v>1.6425399264703086E-2</v>
      </c>
      <c r="S31" s="7">
        <v>7.7070905219590903E-3</v>
      </c>
      <c r="U31" s="7">
        <v>2.0270270270270272</v>
      </c>
      <c r="V31" s="7">
        <v>3.5118538556974444E-3</v>
      </c>
    </row>
    <row r="32" spans="1:25" x14ac:dyDescent="0.35">
      <c r="A32" s="3">
        <v>2016</v>
      </c>
      <c r="B32" s="13" t="s">
        <v>26</v>
      </c>
      <c r="C32" s="13" t="s">
        <v>69</v>
      </c>
      <c r="D32" s="13">
        <v>1985</v>
      </c>
      <c r="E32" s="14">
        <v>31</v>
      </c>
      <c r="F32" s="13">
        <v>46</v>
      </c>
      <c r="G32" s="13">
        <v>20</v>
      </c>
      <c r="H32" s="13">
        <v>66</v>
      </c>
      <c r="I32" s="13" t="b">
        <v>1</v>
      </c>
      <c r="J32" s="4">
        <v>0.30303030303030298</v>
      </c>
      <c r="K32">
        <f t="shared" si="0"/>
        <v>3.8664323374340949E-3</v>
      </c>
      <c r="L32">
        <f t="shared" si="1"/>
        <v>6.2180642787238012E-2</v>
      </c>
      <c r="M32">
        <f t="shared" si="2"/>
        <v>1.8842619026435758E-2</v>
      </c>
      <c r="N32">
        <f t="shared" si="3"/>
        <v>6.2180642787238012E-2</v>
      </c>
      <c r="O32">
        <f t="shared" si="4"/>
        <v>1.9275999264043784</v>
      </c>
      <c r="Q32" s="7">
        <v>6</v>
      </c>
      <c r="R32" s="7">
        <v>1.1404415657975444E-2</v>
      </c>
      <c r="S32" s="7">
        <v>1.1738826864405574E-2</v>
      </c>
      <c r="U32" s="7">
        <v>2.4774774774774775</v>
      </c>
      <c r="V32" s="7">
        <v>3.8856830836458004E-3</v>
      </c>
    </row>
    <row r="33" spans="1:22" x14ac:dyDescent="0.35">
      <c r="A33" s="3">
        <v>2013</v>
      </c>
      <c r="B33" s="13" t="s">
        <v>26</v>
      </c>
      <c r="C33" s="13" t="s">
        <v>69</v>
      </c>
      <c r="D33" s="13">
        <v>1987</v>
      </c>
      <c r="E33" s="17">
        <v>26</v>
      </c>
      <c r="F33" s="13">
        <v>78</v>
      </c>
      <c r="G33" s="13">
        <v>33</v>
      </c>
      <c r="H33" s="13">
        <v>111</v>
      </c>
      <c r="I33" s="13" t="b">
        <v>1</v>
      </c>
      <c r="J33" s="4">
        <v>0.29729729729729698</v>
      </c>
      <c r="K33">
        <f t="shared" si="0"/>
        <v>6.5026362038664324E-3</v>
      </c>
      <c r="L33">
        <f t="shared" si="1"/>
        <v>8.06389248679968E-2</v>
      </c>
      <c r="M33">
        <f t="shared" si="2"/>
        <v>2.3973734420215241E-2</v>
      </c>
      <c r="N33">
        <f t="shared" si="3"/>
        <v>8.06389248679968E-2</v>
      </c>
      <c r="O33">
        <f t="shared" si="4"/>
        <v>2.096612046567917</v>
      </c>
      <c r="Q33" s="7">
        <v>7</v>
      </c>
      <c r="R33" s="7">
        <v>1.0942505151924093E-2</v>
      </c>
      <c r="S33" s="7">
        <v>1.0162649428070408E-2</v>
      </c>
      <c r="U33" s="7">
        <v>2.9279279279279278</v>
      </c>
      <c r="V33" s="7">
        <v>4.02002944380848E-3</v>
      </c>
    </row>
    <row r="34" spans="1:22" x14ac:dyDescent="0.35">
      <c r="A34" s="3">
        <v>2014</v>
      </c>
      <c r="B34" s="13" t="s">
        <v>24</v>
      </c>
      <c r="C34" s="13" t="s">
        <v>121</v>
      </c>
      <c r="D34" s="13">
        <v>1988</v>
      </c>
      <c r="E34" s="14">
        <v>26</v>
      </c>
      <c r="F34" s="13">
        <v>38</v>
      </c>
      <c r="G34" s="13">
        <v>16</v>
      </c>
      <c r="H34" s="13">
        <v>54</v>
      </c>
      <c r="I34" s="13" t="b">
        <v>1</v>
      </c>
      <c r="J34" s="4">
        <v>0.296296296296296</v>
      </c>
      <c r="K34">
        <f t="shared" si="0"/>
        <v>3.1634446397188049E-3</v>
      </c>
      <c r="L34">
        <f t="shared" si="1"/>
        <v>5.624450764046926E-2</v>
      </c>
      <c r="M34">
        <f t="shared" si="2"/>
        <v>1.6665039300879765E-2</v>
      </c>
      <c r="N34">
        <f t="shared" si="3"/>
        <v>5.624450764046926E-2</v>
      </c>
      <c r="O34">
        <f t="shared" si="4"/>
        <v>1.4623571986522008</v>
      </c>
      <c r="Q34" s="7">
        <v>8</v>
      </c>
      <c r="R34" s="7">
        <v>1.0813994756458976E-2</v>
      </c>
      <c r="S34" s="7">
        <v>8.6696742195387574E-3</v>
      </c>
      <c r="U34" s="7">
        <v>3.3783783783783785</v>
      </c>
      <c r="V34" s="7">
        <v>4.2870459921677808E-3</v>
      </c>
    </row>
    <row r="35" spans="1:22" x14ac:dyDescent="0.35">
      <c r="A35" s="24">
        <v>2016</v>
      </c>
      <c r="B35" s="17" t="s">
        <v>24</v>
      </c>
      <c r="C35" s="17" t="s">
        <v>121</v>
      </c>
      <c r="D35" s="17">
        <v>1991</v>
      </c>
      <c r="E35" s="17">
        <v>25</v>
      </c>
      <c r="F35" s="17">
        <v>74</v>
      </c>
      <c r="G35" s="17">
        <v>31</v>
      </c>
      <c r="H35" s="17">
        <v>105</v>
      </c>
      <c r="I35" s="17" t="b">
        <v>1</v>
      </c>
      <c r="J35" s="25">
        <v>0.29523809523809502</v>
      </c>
      <c r="K35">
        <f t="shared" si="0"/>
        <v>6.1511423550087872E-3</v>
      </c>
      <c r="L35">
        <f t="shared" si="1"/>
        <v>7.8429218758118369E-2</v>
      </c>
      <c r="M35">
        <f t="shared" si="2"/>
        <v>2.3155293157158738E-2</v>
      </c>
      <c r="N35">
        <f t="shared" si="3"/>
        <v>7.8429218758118369E-2</v>
      </c>
      <c r="O35">
        <f t="shared" si="4"/>
        <v>1.9607304689529592</v>
      </c>
      <c r="Q35" s="7">
        <v>9</v>
      </c>
      <c r="R35" s="7">
        <v>1.7542863362136042E-2</v>
      </c>
      <c r="S35" s="7">
        <v>1.2176506643631634E-2</v>
      </c>
      <c r="U35" s="7">
        <v>3.8288288288288288</v>
      </c>
      <c r="V35" s="7">
        <v>5.0250368047605994E-3</v>
      </c>
    </row>
    <row r="36" spans="1:22" x14ac:dyDescent="0.35">
      <c r="A36" s="5">
        <v>2017</v>
      </c>
      <c r="B36" s="14" t="s">
        <v>42</v>
      </c>
      <c r="C36" s="14" t="s">
        <v>43</v>
      </c>
      <c r="D36" s="14">
        <v>1994</v>
      </c>
      <c r="E36" s="14">
        <v>23</v>
      </c>
      <c r="F36" s="14">
        <v>36</v>
      </c>
      <c r="G36" s="14">
        <v>15</v>
      </c>
      <c r="H36" s="14">
        <v>51</v>
      </c>
      <c r="I36" s="14" t="b">
        <v>1</v>
      </c>
      <c r="J36" s="6">
        <v>0.29411764705882398</v>
      </c>
      <c r="K36">
        <f t="shared" si="0"/>
        <v>2.9876977152899823E-3</v>
      </c>
      <c r="L36">
        <f t="shared" si="1"/>
        <v>5.4659836400139203E-2</v>
      </c>
      <c r="M36">
        <f t="shared" si="2"/>
        <v>1.6076422470629202E-2</v>
      </c>
      <c r="N36">
        <f t="shared" si="3"/>
        <v>5.4659836400139203E-2</v>
      </c>
      <c r="O36">
        <f t="shared" si="4"/>
        <v>1.2571762372032016</v>
      </c>
      <c r="Q36" s="7">
        <v>10</v>
      </c>
      <c r="R36" s="7">
        <v>1.6338944793540918E-2</v>
      </c>
      <c r="S36" s="7">
        <v>6.7945223355750893E-3</v>
      </c>
      <c r="U36" s="7">
        <v>4.2792792792792795</v>
      </c>
      <c r="V36" s="7">
        <v>5.2078247815249322E-3</v>
      </c>
    </row>
    <row r="37" spans="1:22" x14ac:dyDescent="0.35">
      <c r="A37" s="24">
        <v>2015</v>
      </c>
      <c r="B37" s="17" t="s">
        <v>24</v>
      </c>
      <c r="C37" s="17" t="s">
        <v>70</v>
      </c>
      <c r="D37" s="17">
        <v>1993</v>
      </c>
      <c r="E37" s="17">
        <v>22</v>
      </c>
      <c r="F37" s="17">
        <v>91</v>
      </c>
      <c r="G37" s="17">
        <v>37</v>
      </c>
      <c r="H37" s="17">
        <v>128</v>
      </c>
      <c r="I37" s="17" t="b">
        <v>1</v>
      </c>
      <c r="J37" s="25">
        <v>0.2890625</v>
      </c>
      <c r="K37">
        <f t="shared" si="0"/>
        <v>7.4985354422964267E-3</v>
      </c>
      <c r="L37">
        <f t="shared" si="1"/>
        <v>8.6594084337767704E-2</v>
      </c>
      <c r="M37">
        <f t="shared" si="2"/>
        <v>2.5031102503885978E-2</v>
      </c>
      <c r="N37">
        <f t="shared" si="3"/>
        <v>8.6594084337767704E-2</v>
      </c>
      <c r="O37">
        <f t="shared" si="4"/>
        <v>1.9050698554308896</v>
      </c>
      <c r="Q37" s="7">
        <v>11</v>
      </c>
      <c r="R37" s="7">
        <v>1.2027874684143075E-2</v>
      </c>
      <c r="S37" s="7">
        <v>7.5811275340412088E-3</v>
      </c>
      <c r="U37" s="7">
        <v>4.7297297297297298</v>
      </c>
      <c r="V37" s="7">
        <v>5.4121302711104824E-3</v>
      </c>
    </row>
    <row r="38" spans="1:22" x14ac:dyDescent="0.35">
      <c r="A38" s="5">
        <v>2016</v>
      </c>
      <c r="B38" s="14" t="s">
        <v>42</v>
      </c>
      <c r="C38" s="14" t="s">
        <v>43</v>
      </c>
      <c r="D38" s="14">
        <v>1991</v>
      </c>
      <c r="E38" s="14">
        <v>25</v>
      </c>
      <c r="F38" s="14">
        <v>37</v>
      </c>
      <c r="G38" s="14">
        <v>15</v>
      </c>
      <c r="H38" s="14">
        <v>52</v>
      </c>
      <c r="I38" s="14" t="b">
        <v>1</v>
      </c>
      <c r="J38" s="6">
        <v>0.28846153846153799</v>
      </c>
      <c r="K38">
        <f t="shared" si="0"/>
        <v>3.0462800234329233E-3</v>
      </c>
      <c r="L38">
        <f t="shared" si="1"/>
        <v>5.5193115724997112E-2</v>
      </c>
      <c r="M38">
        <f t="shared" si="2"/>
        <v>1.5921091074518372E-2</v>
      </c>
      <c r="N38">
        <f t="shared" si="3"/>
        <v>5.5193115724997112E-2</v>
      </c>
      <c r="O38">
        <f t="shared" si="4"/>
        <v>1.3798278931249277</v>
      </c>
      <c r="Q38" s="7">
        <v>12</v>
      </c>
      <c r="R38" s="7">
        <v>1.2351552442883881E-2</v>
      </c>
      <c r="S38" s="7">
        <v>7.7485947761585516E-3</v>
      </c>
      <c r="U38" s="7">
        <v>5.1801801801801801</v>
      </c>
      <c r="V38" s="7">
        <v>5.7601528073605414E-3</v>
      </c>
    </row>
    <row r="39" spans="1:22" x14ac:dyDescent="0.35">
      <c r="A39" s="24">
        <v>2015</v>
      </c>
      <c r="B39" s="17" t="s">
        <v>24</v>
      </c>
      <c r="C39" s="17" t="s">
        <v>70</v>
      </c>
      <c r="D39" s="17">
        <v>1989</v>
      </c>
      <c r="E39" s="17">
        <v>26</v>
      </c>
      <c r="F39" s="17">
        <v>50</v>
      </c>
      <c r="G39" s="17">
        <v>20</v>
      </c>
      <c r="H39" s="17">
        <v>70</v>
      </c>
      <c r="I39" s="17" t="b">
        <v>1</v>
      </c>
      <c r="J39" s="25">
        <v>0.28571428571428598</v>
      </c>
      <c r="K39">
        <f t="shared" si="0"/>
        <v>4.1007615700058581E-3</v>
      </c>
      <c r="L39">
        <f t="shared" si="1"/>
        <v>6.4037188960836322E-2</v>
      </c>
      <c r="M39">
        <f t="shared" si="2"/>
        <v>1.8296339703096107E-2</v>
      </c>
      <c r="N39">
        <f t="shared" si="3"/>
        <v>6.4037188960836322E-2</v>
      </c>
      <c r="O39">
        <f t="shared" si="4"/>
        <v>1.6649669129817444</v>
      </c>
      <c r="Q39" s="7">
        <v>13</v>
      </c>
      <c r="R39" s="7">
        <v>1.277036747807694E-2</v>
      </c>
      <c r="S39" s="7">
        <v>7.6426256528951027E-3</v>
      </c>
      <c r="U39" s="7">
        <v>5.6306306306306304</v>
      </c>
      <c r="V39" s="7">
        <v>6.1923164899529348E-3</v>
      </c>
    </row>
    <row r="40" spans="1:22" x14ac:dyDescent="0.35">
      <c r="A40" s="5">
        <v>2014</v>
      </c>
      <c r="B40" s="14" t="s">
        <v>30</v>
      </c>
      <c r="C40" s="14" t="s">
        <v>124</v>
      </c>
      <c r="D40" s="14">
        <v>1992</v>
      </c>
      <c r="E40" s="14">
        <v>22</v>
      </c>
      <c r="F40" s="14">
        <v>38</v>
      </c>
      <c r="G40" s="14">
        <v>15</v>
      </c>
      <c r="H40" s="14">
        <v>53</v>
      </c>
      <c r="I40" s="14" t="b">
        <v>1</v>
      </c>
      <c r="J40" s="6">
        <v>0.28301886792452802</v>
      </c>
      <c r="K40">
        <f t="shared" si="0"/>
        <v>3.1048623315758639E-3</v>
      </c>
      <c r="L40">
        <f t="shared" si="1"/>
        <v>5.5721291546193222E-2</v>
      </c>
      <c r="M40">
        <f t="shared" si="2"/>
        <v>1.5770176852696178E-2</v>
      </c>
      <c r="N40">
        <f t="shared" si="3"/>
        <v>5.5721291546193222E-2</v>
      </c>
      <c r="O40">
        <f t="shared" si="4"/>
        <v>1.2258684140162508</v>
      </c>
      <c r="Q40" s="7">
        <v>14</v>
      </c>
      <c r="R40" s="7">
        <v>1.6004323446533263E-2</v>
      </c>
      <c r="S40" s="7">
        <v>5.79611894797449E-3</v>
      </c>
      <c r="U40" s="7">
        <v>6.0810810810810807</v>
      </c>
      <c r="V40" s="7">
        <v>6.1923164899529348E-3</v>
      </c>
    </row>
    <row r="41" spans="1:22" x14ac:dyDescent="0.35">
      <c r="A41" s="24">
        <v>2015</v>
      </c>
      <c r="B41" s="17" t="s">
        <v>67</v>
      </c>
      <c r="C41" s="17" t="s">
        <v>68</v>
      </c>
      <c r="D41" s="17">
        <v>1993</v>
      </c>
      <c r="E41" s="17">
        <v>22</v>
      </c>
      <c r="F41" s="17">
        <v>38</v>
      </c>
      <c r="G41" s="17">
        <v>15</v>
      </c>
      <c r="H41" s="17">
        <v>53</v>
      </c>
      <c r="I41" s="17" t="b">
        <v>1</v>
      </c>
      <c r="J41" s="25">
        <v>0.28301886792452802</v>
      </c>
      <c r="K41">
        <f t="shared" si="0"/>
        <v>3.1048623315758639E-3</v>
      </c>
      <c r="L41">
        <f t="shared" si="1"/>
        <v>5.5721291546193222E-2</v>
      </c>
      <c r="M41">
        <f t="shared" si="2"/>
        <v>1.5770176852696178E-2</v>
      </c>
      <c r="N41">
        <f t="shared" si="3"/>
        <v>5.5721291546193222E-2</v>
      </c>
      <c r="O41">
        <f t="shared" si="4"/>
        <v>1.2258684140162508</v>
      </c>
      <c r="Q41" s="7">
        <v>15</v>
      </c>
      <c r="R41" s="7">
        <v>2.0879987812053784E-2</v>
      </c>
      <c r="S41" s="7">
        <v>3.8572394862137378E-3</v>
      </c>
      <c r="U41" s="7">
        <v>6.5315315315315319</v>
      </c>
      <c r="V41" s="7">
        <v>6.2282411501466241E-3</v>
      </c>
    </row>
    <row r="42" spans="1:22" x14ac:dyDescent="0.35">
      <c r="A42" s="3">
        <v>2015</v>
      </c>
      <c r="B42" s="13" t="s">
        <v>24</v>
      </c>
      <c r="C42" s="13" t="s">
        <v>121</v>
      </c>
      <c r="D42" s="13">
        <v>1991</v>
      </c>
      <c r="E42" s="14">
        <v>24</v>
      </c>
      <c r="F42" s="13">
        <v>74</v>
      </c>
      <c r="G42" s="13">
        <v>29</v>
      </c>
      <c r="H42" s="13">
        <v>103</v>
      </c>
      <c r="I42" s="13" t="b">
        <v>1</v>
      </c>
      <c r="J42" s="4">
        <v>0.28155339805825202</v>
      </c>
      <c r="K42">
        <f t="shared" si="0"/>
        <v>6.033977738722906E-3</v>
      </c>
      <c r="L42">
        <f t="shared" si="1"/>
        <v>7.7678682653112147E-2</v>
      </c>
      <c r="M42">
        <f t="shared" si="2"/>
        <v>2.187069705767232E-2</v>
      </c>
      <c r="N42">
        <f t="shared" si="3"/>
        <v>7.7678682653112147E-2</v>
      </c>
      <c r="O42">
        <f t="shared" si="4"/>
        <v>1.8642883836746915</v>
      </c>
      <c r="Q42" s="7">
        <v>16</v>
      </c>
      <c r="R42" s="7">
        <v>1.9208920229267464E-2</v>
      </c>
      <c r="S42" s="7">
        <v>5.3949517724532041E-3</v>
      </c>
      <c r="U42" s="7">
        <v>6.9819819819819822</v>
      </c>
      <c r="V42" s="7">
        <v>6.3080707410784606E-3</v>
      </c>
    </row>
    <row r="43" spans="1:22" x14ac:dyDescent="0.35">
      <c r="A43" s="3">
        <v>2013</v>
      </c>
      <c r="B43" s="13" t="s">
        <v>30</v>
      </c>
      <c r="C43" s="13" t="s">
        <v>250</v>
      </c>
      <c r="D43" s="13">
        <v>1990</v>
      </c>
      <c r="E43" s="17">
        <v>23</v>
      </c>
      <c r="F43" s="13">
        <v>59</v>
      </c>
      <c r="G43" s="13">
        <v>23</v>
      </c>
      <c r="H43" s="13">
        <v>82</v>
      </c>
      <c r="I43" s="13" t="b">
        <v>1</v>
      </c>
      <c r="J43" s="4">
        <v>0.28048780487804897</v>
      </c>
      <c r="K43">
        <f t="shared" si="0"/>
        <v>4.8037492677211486E-3</v>
      </c>
      <c r="L43">
        <f t="shared" si="1"/>
        <v>6.9309085030183085E-2</v>
      </c>
      <c r="M43">
        <f t="shared" si="2"/>
        <v>1.9440353118222099E-2</v>
      </c>
      <c r="N43">
        <f t="shared" si="3"/>
        <v>6.9309085030183085E-2</v>
      </c>
      <c r="O43">
        <f t="shared" si="4"/>
        <v>1.594108955694211</v>
      </c>
      <c r="Q43" s="7">
        <v>17</v>
      </c>
      <c r="R43" s="7">
        <v>1.2244610582021673E-2</v>
      </c>
      <c r="S43" s="7">
        <v>7.0173022229229887E-3</v>
      </c>
      <c r="U43" s="7">
        <v>7.4324324324324325</v>
      </c>
      <c r="V43" s="7">
        <v>6.368436429807338E-3</v>
      </c>
    </row>
    <row r="44" spans="1:22" x14ac:dyDescent="0.35">
      <c r="A44" s="3">
        <v>2017</v>
      </c>
      <c r="B44" s="13" t="s">
        <v>26</v>
      </c>
      <c r="C44" s="13" t="s">
        <v>69</v>
      </c>
      <c r="D44" s="13">
        <v>1989</v>
      </c>
      <c r="E44" s="14">
        <v>28</v>
      </c>
      <c r="F44" s="13">
        <v>36</v>
      </c>
      <c r="G44" s="13">
        <v>14</v>
      </c>
      <c r="H44" s="13">
        <v>50</v>
      </c>
      <c r="I44" s="13" t="b">
        <v>1</v>
      </c>
      <c r="J44" s="4">
        <v>0.28000000000000003</v>
      </c>
      <c r="K44">
        <f t="shared" si="0"/>
        <v>2.9291154071470417E-3</v>
      </c>
      <c r="L44">
        <f t="shared" si="1"/>
        <v>5.4121302711104817E-2</v>
      </c>
      <c r="M44">
        <f t="shared" si="2"/>
        <v>1.5153964759109351E-2</v>
      </c>
      <c r="N44">
        <f t="shared" si="3"/>
        <v>5.4121302711104817E-2</v>
      </c>
      <c r="O44">
        <f t="shared" si="4"/>
        <v>1.5153964759109348</v>
      </c>
      <c r="Q44" s="7">
        <v>18</v>
      </c>
      <c r="R44" s="7">
        <v>1.3399997283149627E-2</v>
      </c>
      <c r="S44" s="7">
        <v>5.1769521867091762E-3</v>
      </c>
      <c r="U44" s="7">
        <v>7.8828828828828827</v>
      </c>
      <c r="V44" s="7">
        <v>6.5455158388836353E-3</v>
      </c>
    </row>
    <row r="45" spans="1:22" x14ac:dyDescent="0.35">
      <c r="A45" s="3">
        <v>2016</v>
      </c>
      <c r="B45" s="13" t="s">
        <v>26</v>
      </c>
      <c r="C45" s="13" t="s">
        <v>88</v>
      </c>
      <c r="D45" s="13">
        <v>1994</v>
      </c>
      <c r="E45" s="17">
        <v>22</v>
      </c>
      <c r="F45" s="13">
        <v>44</v>
      </c>
      <c r="G45" s="13">
        <v>17</v>
      </c>
      <c r="H45" s="13">
        <v>61</v>
      </c>
      <c r="I45" s="13" t="b">
        <v>1</v>
      </c>
      <c r="J45" s="4">
        <v>0.27868852459016402</v>
      </c>
      <c r="K45">
        <f t="shared" si="0"/>
        <v>3.5735207967193907E-3</v>
      </c>
      <c r="L45">
        <f t="shared" si="1"/>
        <v>5.9778932716462833E-2</v>
      </c>
      <c r="M45">
        <f t="shared" si="2"/>
        <v>1.6659702560325711E-2</v>
      </c>
      <c r="N45">
        <f t="shared" si="3"/>
        <v>5.9778932716462833E-2</v>
      </c>
      <c r="O45">
        <f t="shared" si="4"/>
        <v>1.3151365197621823</v>
      </c>
      <c r="Q45" s="7">
        <v>19</v>
      </c>
      <c r="R45" s="7">
        <v>2.001103883983954E-2</v>
      </c>
      <c r="S45" s="7">
        <v>6.1421259822134512E-3</v>
      </c>
      <c r="U45" s="7">
        <v>8.3333333333333339</v>
      </c>
      <c r="V45" s="7">
        <v>6.8043310436573679E-3</v>
      </c>
    </row>
    <row r="46" spans="1:22" x14ac:dyDescent="0.35">
      <c r="A46" s="5">
        <v>2016</v>
      </c>
      <c r="B46" s="14" t="s">
        <v>30</v>
      </c>
      <c r="C46" s="14" t="s">
        <v>250</v>
      </c>
      <c r="D46" s="14">
        <v>1991</v>
      </c>
      <c r="E46" s="14">
        <v>25</v>
      </c>
      <c r="F46" s="14">
        <v>52</v>
      </c>
      <c r="G46" s="14">
        <v>20</v>
      </c>
      <c r="H46" s="14">
        <v>72</v>
      </c>
      <c r="I46" s="14" t="b">
        <v>1</v>
      </c>
      <c r="J46" s="6">
        <v>0.27777777777777801</v>
      </c>
      <c r="K46">
        <f t="shared" si="0"/>
        <v>4.2179261862917402E-3</v>
      </c>
      <c r="L46">
        <f t="shared" si="1"/>
        <v>6.4945563253325789E-2</v>
      </c>
      <c r="M46">
        <f t="shared" si="2"/>
        <v>1.8040434237034955E-2</v>
      </c>
      <c r="N46">
        <f t="shared" si="3"/>
        <v>6.4945563253325789E-2</v>
      </c>
      <c r="O46">
        <f t="shared" si="4"/>
        <v>1.6236390813331447</v>
      </c>
      <c r="Q46" s="7">
        <v>20</v>
      </c>
      <c r="R46" s="7">
        <v>1.2191833168144064E-2</v>
      </c>
      <c r="S46" s="7">
        <v>8.5546662044460875E-3</v>
      </c>
      <c r="U46" s="7">
        <v>8.7837837837837842</v>
      </c>
      <c r="V46" s="7">
        <v>6.8598775248400129E-3</v>
      </c>
    </row>
    <row r="47" spans="1:22" x14ac:dyDescent="0.35">
      <c r="A47" s="24">
        <v>2014</v>
      </c>
      <c r="B47" s="17" t="s">
        <v>30</v>
      </c>
      <c r="C47" s="17" t="s">
        <v>250</v>
      </c>
      <c r="D47" s="17">
        <v>1991</v>
      </c>
      <c r="E47" s="17">
        <v>23</v>
      </c>
      <c r="F47" s="17">
        <v>55</v>
      </c>
      <c r="G47" s="17">
        <v>21</v>
      </c>
      <c r="H47" s="17">
        <v>76</v>
      </c>
      <c r="I47" s="17" t="b">
        <v>1</v>
      </c>
      <c r="J47" s="25">
        <v>0.27631578947368401</v>
      </c>
      <c r="K47">
        <f t="shared" si="0"/>
        <v>4.4522554188635034E-3</v>
      </c>
      <c r="L47">
        <f t="shared" si="1"/>
        <v>6.6725223258251476E-2</v>
      </c>
      <c r="M47">
        <f t="shared" si="2"/>
        <v>1.8437232742411578E-2</v>
      </c>
      <c r="N47">
        <f t="shared" si="3"/>
        <v>6.6725223258251476E-2</v>
      </c>
      <c r="O47">
        <f t="shared" si="4"/>
        <v>1.5346801349397841</v>
      </c>
      <c r="Q47" s="7">
        <v>21</v>
      </c>
      <c r="R47" s="7">
        <v>1.8471517484997729E-2</v>
      </c>
      <c r="S47" s="7">
        <v>2.274981887592422E-3</v>
      </c>
      <c r="U47" s="7">
        <v>9.2342342342342345</v>
      </c>
      <c r="V47" s="7">
        <v>7.0350515266648546E-3</v>
      </c>
    </row>
    <row r="48" spans="1:22" x14ac:dyDescent="0.35">
      <c r="A48" s="5">
        <v>2017</v>
      </c>
      <c r="B48" s="14" t="s">
        <v>26</v>
      </c>
      <c r="C48" s="14" t="s">
        <v>69</v>
      </c>
      <c r="D48" s="14">
        <v>1985</v>
      </c>
      <c r="E48" s="14">
        <v>32</v>
      </c>
      <c r="F48" s="14">
        <v>42</v>
      </c>
      <c r="G48" s="14">
        <v>16</v>
      </c>
      <c r="H48" s="14">
        <v>58</v>
      </c>
      <c r="I48" s="14" t="b">
        <v>1</v>
      </c>
      <c r="J48" s="6">
        <v>0.27586206896551702</v>
      </c>
      <c r="K48">
        <f t="shared" si="0"/>
        <v>3.3977738722905681E-3</v>
      </c>
      <c r="L48">
        <f t="shared" si="1"/>
        <v>5.8290426935222975E-2</v>
      </c>
      <c r="M48">
        <f t="shared" si="2"/>
        <v>1.608011777523391E-2</v>
      </c>
      <c r="N48">
        <f t="shared" si="3"/>
        <v>5.8290426935222975E-2</v>
      </c>
      <c r="O48">
        <f t="shared" si="4"/>
        <v>1.8652936619271352</v>
      </c>
      <c r="Q48" s="7">
        <v>22</v>
      </c>
      <c r="R48" s="7">
        <v>1.4240433858011339E-2</v>
      </c>
      <c r="S48" s="7">
        <v>6.0308555918282894E-3</v>
      </c>
      <c r="U48" s="7">
        <v>9.6846846846846848</v>
      </c>
      <c r="V48" s="7">
        <v>7.0964941912954301E-3</v>
      </c>
    </row>
    <row r="49" spans="1:22" x14ac:dyDescent="0.35">
      <c r="A49" s="24">
        <v>2013</v>
      </c>
      <c r="B49" s="17" t="s">
        <v>30</v>
      </c>
      <c r="C49" s="17" t="s">
        <v>260</v>
      </c>
      <c r="D49" s="17">
        <v>1990</v>
      </c>
      <c r="E49" s="17">
        <v>23</v>
      </c>
      <c r="F49" s="17">
        <v>50</v>
      </c>
      <c r="G49" s="17">
        <v>19</v>
      </c>
      <c r="H49" s="17">
        <v>69</v>
      </c>
      <c r="I49" s="17" t="b">
        <v>1</v>
      </c>
      <c r="J49" s="25">
        <v>0.27536231884057999</v>
      </c>
      <c r="K49">
        <f t="shared" si="0"/>
        <v>4.0421792618629175E-3</v>
      </c>
      <c r="L49">
        <f t="shared" si="1"/>
        <v>6.3578135092678817E-2</v>
      </c>
      <c r="M49">
        <f t="shared" si="2"/>
        <v>1.7507022706679691E-2</v>
      </c>
      <c r="N49">
        <f t="shared" si="3"/>
        <v>6.3578135092678817E-2</v>
      </c>
      <c r="O49">
        <f t="shared" si="4"/>
        <v>1.4622971071316129</v>
      </c>
      <c r="Q49" s="7">
        <v>23</v>
      </c>
      <c r="R49" s="7">
        <v>1.5805496337828975E-2</v>
      </c>
      <c r="S49" s="7">
        <v>6.609441600493933E-3</v>
      </c>
      <c r="U49" s="7">
        <v>10.135135135135135</v>
      </c>
      <c r="V49" s="7">
        <v>7.2909546941349254E-3</v>
      </c>
    </row>
    <row r="50" spans="1:22" x14ac:dyDescent="0.35">
      <c r="A50" s="5">
        <v>2014</v>
      </c>
      <c r="B50" s="14" t="s">
        <v>26</v>
      </c>
      <c r="C50" s="14" t="s">
        <v>69</v>
      </c>
      <c r="D50" s="14">
        <v>1988</v>
      </c>
      <c r="E50" s="14">
        <v>26</v>
      </c>
      <c r="F50" s="14">
        <v>66</v>
      </c>
      <c r="G50" s="14">
        <v>25</v>
      </c>
      <c r="H50" s="14">
        <v>91</v>
      </c>
      <c r="I50" s="14" t="b">
        <v>1</v>
      </c>
      <c r="J50" s="6">
        <v>0.27472527472527503</v>
      </c>
      <c r="K50">
        <f t="shared" si="0"/>
        <v>5.3309900410076156E-3</v>
      </c>
      <c r="L50">
        <f t="shared" si="1"/>
        <v>7.3013629145575382E-2</v>
      </c>
      <c r="M50">
        <f t="shared" si="2"/>
        <v>2.0058689325707545E-2</v>
      </c>
      <c r="N50">
        <f t="shared" si="3"/>
        <v>7.3013629145575382E-2</v>
      </c>
      <c r="O50">
        <f t="shared" si="4"/>
        <v>1.89835435778496</v>
      </c>
      <c r="Q50" s="7">
        <v>24</v>
      </c>
      <c r="R50" s="7">
        <v>1.5670967214716412E-2</v>
      </c>
      <c r="S50" s="7">
        <v>8.9782158235493376E-3</v>
      </c>
      <c r="U50" s="7">
        <v>10.585585585585585</v>
      </c>
      <c r="V50" s="7">
        <v>7.359415864591547E-3</v>
      </c>
    </row>
    <row r="51" spans="1:22" x14ac:dyDescent="0.35">
      <c r="A51" s="24">
        <v>2013</v>
      </c>
      <c r="B51" s="17" t="s">
        <v>24</v>
      </c>
      <c r="C51" s="17" t="s">
        <v>121</v>
      </c>
      <c r="D51" s="17">
        <v>1991</v>
      </c>
      <c r="E51" s="17">
        <v>22</v>
      </c>
      <c r="F51" s="17">
        <v>98</v>
      </c>
      <c r="G51" s="17">
        <v>37</v>
      </c>
      <c r="H51" s="17">
        <v>135</v>
      </c>
      <c r="I51" s="17" t="b">
        <v>1</v>
      </c>
      <c r="J51" s="25">
        <v>0.27407407407407403</v>
      </c>
      <c r="K51">
        <f t="shared" si="0"/>
        <v>7.9086115992970125E-3</v>
      </c>
      <c r="L51">
        <f t="shared" si="1"/>
        <v>8.8930375009312834E-2</v>
      </c>
      <c r="M51">
        <f t="shared" si="2"/>
        <v>2.4373510187737587E-2</v>
      </c>
      <c r="N51">
        <f t="shared" si="3"/>
        <v>8.8930375009312834E-2</v>
      </c>
      <c r="O51">
        <f t="shared" si="4"/>
        <v>1.9564682502048822</v>
      </c>
      <c r="Q51" s="7">
        <v>25</v>
      </c>
      <c r="R51" s="7">
        <v>1.9329751645994698E-2</v>
      </c>
      <c r="S51" s="7">
        <v>2.9544858315556366E-3</v>
      </c>
      <c r="U51" s="7">
        <v>11.036036036036036</v>
      </c>
      <c r="V51" s="7">
        <v>7.7997098561898978E-3</v>
      </c>
    </row>
    <row r="52" spans="1:22" x14ac:dyDescent="0.35">
      <c r="A52" s="5">
        <v>2015</v>
      </c>
      <c r="B52" s="14" t="s">
        <v>26</v>
      </c>
      <c r="C52" s="14" t="s">
        <v>69</v>
      </c>
      <c r="D52" s="14">
        <v>1990</v>
      </c>
      <c r="E52" s="14">
        <v>25</v>
      </c>
      <c r="F52" s="14">
        <v>53</v>
      </c>
      <c r="G52" s="14">
        <v>20</v>
      </c>
      <c r="H52" s="14">
        <v>73</v>
      </c>
      <c r="I52" s="14" t="b">
        <v>1</v>
      </c>
      <c r="J52" s="6">
        <v>0.27397260273972601</v>
      </c>
      <c r="K52">
        <f t="shared" si="0"/>
        <v>4.2765084944346807E-3</v>
      </c>
      <c r="L52">
        <f t="shared" si="1"/>
        <v>6.5395018880910802E-2</v>
      </c>
      <c r="M52">
        <f t="shared" si="2"/>
        <v>1.7916443529016658E-2</v>
      </c>
      <c r="N52">
        <f t="shared" si="3"/>
        <v>6.5395018880910802E-2</v>
      </c>
      <c r="O52">
        <f t="shared" si="4"/>
        <v>1.6348754720227701</v>
      </c>
      <c r="Q52" s="7">
        <v>26</v>
      </c>
      <c r="R52" s="7">
        <v>1.7930520979568373E-2</v>
      </c>
      <c r="S52" s="7">
        <v>2.5336999423419791E-3</v>
      </c>
      <c r="U52" s="7">
        <v>11.486486486486486</v>
      </c>
      <c r="V52" s="7">
        <v>7.8398600283885959E-3</v>
      </c>
    </row>
    <row r="53" spans="1:22" x14ac:dyDescent="0.35">
      <c r="A53" s="24">
        <v>2016</v>
      </c>
      <c r="B53" s="17" t="s">
        <v>24</v>
      </c>
      <c r="C53" s="17" t="s">
        <v>121</v>
      </c>
      <c r="D53" s="17">
        <v>1989</v>
      </c>
      <c r="E53" s="17">
        <v>27</v>
      </c>
      <c r="F53" s="17">
        <v>48</v>
      </c>
      <c r="G53" s="17">
        <v>18</v>
      </c>
      <c r="H53" s="17">
        <v>66</v>
      </c>
      <c r="I53" s="17" t="b">
        <v>1</v>
      </c>
      <c r="J53" s="25">
        <v>0.27272727272727298</v>
      </c>
      <c r="K53">
        <f t="shared" si="0"/>
        <v>3.8664323374340949E-3</v>
      </c>
      <c r="L53">
        <f t="shared" si="1"/>
        <v>6.2180642787238012E-2</v>
      </c>
      <c r="M53">
        <f t="shared" si="2"/>
        <v>1.6958357123792202E-2</v>
      </c>
      <c r="N53">
        <f t="shared" si="3"/>
        <v>6.2180642787238012E-2</v>
      </c>
      <c r="O53">
        <f t="shared" si="4"/>
        <v>1.6788773552554264</v>
      </c>
      <c r="Q53" s="7">
        <v>27</v>
      </c>
      <c r="R53" s="7">
        <v>1.5030683165469802E-2</v>
      </c>
      <c r="S53" s="7">
        <v>1.951813980683172E-3</v>
      </c>
      <c r="U53" s="7">
        <v>11.936936936936936</v>
      </c>
      <c r="V53" s="7">
        <v>7.9016711753192564E-3</v>
      </c>
    </row>
    <row r="54" spans="1:22" x14ac:dyDescent="0.35">
      <c r="A54" s="3">
        <v>2016</v>
      </c>
      <c r="B54" s="13" t="s">
        <v>24</v>
      </c>
      <c r="C54" s="13" t="s">
        <v>70</v>
      </c>
      <c r="D54" s="13">
        <v>1993</v>
      </c>
      <c r="E54" s="14">
        <v>23</v>
      </c>
      <c r="F54" s="13">
        <v>91</v>
      </c>
      <c r="G54" s="13">
        <v>34</v>
      </c>
      <c r="H54" s="13">
        <v>125</v>
      </c>
      <c r="I54" s="13" t="b">
        <v>1</v>
      </c>
      <c r="J54" s="4">
        <v>0.27200000000000002</v>
      </c>
      <c r="K54">
        <f t="shared" si="0"/>
        <v>7.322788517867604E-3</v>
      </c>
      <c r="L54">
        <f t="shared" si="1"/>
        <v>8.5573293251268556E-2</v>
      </c>
      <c r="M54">
        <f t="shared" si="2"/>
        <v>2.327593576434505E-2</v>
      </c>
      <c r="N54">
        <f t="shared" si="3"/>
        <v>8.5573293251268556E-2</v>
      </c>
      <c r="O54">
        <f t="shared" si="4"/>
        <v>1.9681857447791768</v>
      </c>
      <c r="Q54" s="7">
        <v>28</v>
      </c>
      <c r="R54" s="7">
        <v>1.4846678609108816E-2</v>
      </c>
      <c r="S54" s="7">
        <v>5.4806563556181204E-3</v>
      </c>
      <c r="U54" s="7">
        <v>12.387387387387388</v>
      </c>
      <c r="V54" s="7">
        <v>7.9541745514148804E-3</v>
      </c>
    </row>
    <row r="55" spans="1:22" x14ac:dyDescent="0.35">
      <c r="A55" s="3">
        <v>2016</v>
      </c>
      <c r="B55" s="13" t="s">
        <v>33</v>
      </c>
      <c r="C55" s="13" t="s">
        <v>69</v>
      </c>
      <c r="D55" s="13">
        <v>1993</v>
      </c>
      <c r="E55" s="17">
        <v>23</v>
      </c>
      <c r="F55" s="13">
        <v>46</v>
      </c>
      <c r="G55" s="13">
        <v>17</v>
      </c>
      <c r="H55" s="13">
        <v>63</v>
      </c>
      <c r="I55" s="13" t="b">
        <v>1</v>
      </c>
      <c r="J55" s="4">
        <v>0.26984126984126999</v>
      </c>
      <c r="K55">
        <f t="shared" si="0"/>
        <v>3.6906854130052723E-3</v>
      </c>
      <c r="L55">
        <f t="shared" si="1"/>
        <v>6.0751011621250163E-2</v>
      </c>
      <c r="M55">
        <f t="shared" si="2"/>
        <v>1.6393130120019896E-2</v>
      </c>
      <c r="N55">
        <f t="shared" si="3"/>
        <v>6.0751011621250163E-2</v>
      </c>
      <c r="O55">
        <f t="shared" si="4"/>
        <v>1.3972732672887538</v>
      </c>
      <c r="Q55" s="7">
        <v>29</v>
      </c>
      <c r="R55" s="7">
        <v>1.2191833168144064E-2</v>
      </c>
      <c r="S55" s="7">
        <v>7.6526444925944029E-3</v>
      </c>
      <c r="U55" s="7">
        <v>12.837837837837839</v>
      </c>
      <c r="V55" s="7">
        <v>8.007738621617114E-3</v>
      </c>
    </row>
    <row r="56" spans="1:22" x14ac:dyDescent="0.35">
      <c r="A56" s="5">
        <v>2014</v>
      </c>
      <c r="B56" s="14" t="s">
        <v>42</v>
      </c>
      <c r="C56" s="14" t="s">
        <v>43</v>
      </c>
      <c r="D56" s="14">
        <v>1992</v>
      </c>
      <c r="E56" s="14">
        <v>22</v>
      </c>
      <c r="F56" s="14">
        <v>38</v>
      </c>
      <c r="G56" s="14">
        <v>14</v>
      </c>
      <c r="H56" s="14">
        <v>52</v>
      </c>
      <c r="I56" s="14" t="b">
        <v>1</v>
      </c>
      <c r="J56" s="6">
        <v>0.269230769230769</v>
      </c>
      <c r="K56">
        <f t="shared" si="0"/>
        <v>3.0462800234329233E-3</v>
      </c>
      <c r="L56">
        <f t="shared" si="1"/>
        <v>5.5193115724997112E-2</v>
      </c>
      <c r="M56">
        <f t="shared" si="2"/>
        <v>1.4859685002883824E-2</v>
      </c>
      <c r="N56">
        <f t="shared" si="3"/>
        <v>5.5193115724997112E-2</v>
      </c>
      <c r="O56">
        <f t="shared" si="4"/>
        <v>1.2142485459499364</v>
      </c>
      <c r="Q56" s="7">
        <v>30</v>
      </c>
      <c r="R56" s="7">
        <v>1.8436674060670507E-2</v>
      </c>
      <c r="S56" s="7">
        <v>4.0594496576525085E-4</v>
      </c>
      <c r="U56" s="7">
        <v>13.288288288288289</v>
      </c>
      <c r="V56" s="7">
        <v>8.0400588876169844E-3</v>
      </c>
    </row>
    <row r="57" spans="1:22" x14ac:dyDescent="0.35">
      <c r="A57" s="3">
        <v>2016</v>
      </c>
      <c r="B57" s="13" t="s">
        <v>30</v>
      </c>
      <c r="C57" s="13" t="s">
        <v>250</v>
      </c>
      <c r="D57" s="13">
        <v>1988</v>
      </c>
      <c r="E57" s="17">
        <v>28</v>
      </c>
      <c r="F57" s="13">
        <v>38</v>
      </c>
      <c r="G57" s="13">
        <v>14</v>
      </c>
      <c r="H57" s="13">
        <v>52</v>
      </c>
      <c r="I57" s="13" t="b">
        <v>1</v>
      </c>
      <c r="J57" s="4">
        <v>0.269230769230769</v>
      </c>
      <c r="K57">
        <f t="shared" si="0"/>
        <v>3.0462800234329233E-3</v>
      </c>
      <c r="L57">
        <f t="shared" si="1"/>
        <v>5.5193115724997112E-2</v>
      </c>
      <c r="M57">
        <f t="shared" si="2"/>
        <v>1.4859685002883824E-2</v>
      </c>
      <c r="N57">
        <f t="shared" si="3"/>
        <v>5.5193115724997112E-2</v>
      </c>
      <c r="O57">
        <f t="shared" si="4"/>
        <v>1.545407240299919</v>
      </c>
      <c r="Q57" s="7">
        <v>31</v>
      </c>
      <c r="R57" s="7">
        <v>1.9036401454206493E-2</v>
      </c>
      <c r="S57" s="7">
        <v>4.9373329660087478E-3</v>
      </c>
      <c r="U57" s="7">
        <v>13.738738738738739</v>
      </c>
      <c r="V57" s="7">
        <v>8.0400588876169844E-3</v>
      </c>
    </row>
    <row r="58" spans="1:22" x14ac:dyDescent="0.35">
      <c r="A58" s="5">
        <v>2017</v>
      </c>
      <c r="B58" s="14" t="s">
        <v>24</v>
      </c>
      <c r="C58" s="14" t="s">
        <v>70</v>
      </c>
      <c r="D58" s="14">
        <v>1993</v>
      </c>
      <c r="E58" s="14">
        <v>24</v>
      </c>
      <c r="F58" s="14">
        <v>72</v>
      </c>
      <c r="G58" s="14">
        <v>26</v>
      </c>
      <c r="H58" s="14">
        <v>98</v>
      </c>
      <c r="I58" s="14" t="b">
        <v>1</v>
      </c>
      <c r="J58" s="6">
        <v>0.26530612244898</v>
      </c>
      <c r="K58">
        <f t="shared" si="0"/>
        <v>5.7410661980082014E-3</v>
      </c>
      <c r="L58">
        <f t="shared" si="1"/>
        <v>7.576982379554674E-2</v>
      </c>
      <c r="M58">
        <f t="shared" si="2"/>
        <v>2.0102198149838962E-2</v>
      </c>
      <c r="N58">
        <f t="shared" si="3"/>
        <v>7.576982379554674E-2</v>
      </c>
      <c r="O58">
        <f t="shared" si="4"/>
        <v>1.8184757710931216</v>
      </c>
      <c r="Q58" s="7">
        <v>32</v>
      </c>
      <c r="R58" s="7">
        <v>1.3277620315385475E-2</v>
      </c>
      <c r="S58" s="7">
        <v>3.38741898549429E-3</v>
      </c>
      <c r="U58" s="7">
        <v>14.189189189189189</v>
      </c>
      <c r="V58" s="7">
        <v>8.110279075766157E-3</v>
      </c>
    </row>
    <row r="59" spans="1:22" x14ac:dyDescent="0.35">
      <c r="A59" s="3">
        <v>2013</v>
      </c>
      <c r="B59" s="13" t="s">
        <v>26</v>
      </c>
      <c r="C59" s="13" t="s">
        <v>69</v>
      </c>
      <c r="D59" s="13">
        <v>1985</v>
      </c>
      <c r="E59" s="17">
        <v>28</v>
      </c>
      <c r="F59" s="13">
        <v>50</v>
      </c>
      <c r="G59" s="13">
        <v>18</v>
      </c>
      <c r="H59" s="13">
        <v>68</v>
      </c>
      <c r="I59" s="13" t="b">
        <v>1</v>
      </c>
      <c r="J59" s="4">
        <v>0.26470588235294101</v>
      </c>
      <c r="K59">
        <f t="shared" si="0"/>
        <v>3.983596953719977E-3</v>
      </c>
      <c r="L59">
        <f t="shared" si="1"/>
        <v>6.3115742518962542E-2</v>
      </c>
      <c r="M59">
        <f t="shared" si="2"/>
        <v>1.6707108313843016E-2</v>
      </c>
      <c r="N59">
        <f t="shared" si="3"/>
        <v>6.3115742518962542E-2</v>
      </c>
      <c r="O59">
        <f t="shared" si="4"/>
        <v>1.7672407905309511</v>
      </c>
      <c r="Q59" s="7">
        <v>33</v>
      </c>
      <c r="R59" s="7">
        <v>1.7566827033105234E-2</v>
      </c>
      <c r="S59" s="7">
        <v>5.5884661240535038E-3</v>
      </c>
      <c r="U59" s="7">
        <v>14.63963963963964</v>
      </c>
      <c r="V59" s="7">
        <v>8.110279075766157E-3</v>
      </c>
    </row>
    <row r="60" spans="1:22" x14ac:dyDescent="0.35">
      <c r="A60" s="5">
        <v>2013</v>
      </c>
      <c r="B60" s="14" t="s">
        <v>26</v>
      </c>
      <c r="C60" s="14" t="s">
        <v>69</v>
      </c>
      <c r="D60" s="14">
        <v>1990</v>
      </c>
      <c r="E60" s="14">
        <v>23</v>
      </c>
      <c r="F60" s="14">
        <v>50</v>
      </c>
      <c r="G60" s="14">
        <v>18</v>
      </c>
      <c r="H60" s="14">
        <v>68</v>
      </c>
      <c r="I60" s="14" t="b">
        <v>1</v>
      </c>
      <c r="J60" s="6">
        <v>0.26470588235294101</v>
      </c>
      <c r="K60">
        <f t="shared" si="0"/>
        <v>3.983596953719977E-3</v>
      </c>
      <c r="L60">
        <f t="shared" si="1"/>
        <v>6.3115742518962542E-2</v>
      </c>
      <c r="M60">
        <f t="shared" si="2"/>
        <v>1.6707108313843016E-2</v>
      </c>
      <c r="N60">
        <f t="shared" si="3"/>
        <v>6.3115742518962542E-2</v>
      </c>
      <c r="O60">
        <f t="shared" si="4"/>
        <v>1.4516620779361384</v>
      </c>
      <c r="Q60" s="7">
        <v>34</v>
      </c>
      <c r="R60" s="7">
        <v>1.0921599344627903E-2</v>
      </c>
      <c r="S60" s="7">
        <v>5.154823126001299E-3</v>
      </c>
      <c r="U60" s="7">
        <v>15.09009009009009</v>
      </c>
      <c r="V60" s="7">
        <v>8.110279075766157E-3</v>
      </c>
    </row>
    <row r="61" spans="1:22" x14ac:dyDescent="0.35">
      <c r="A61" s="3">
        <v>2015</v>
      </c>
      <c r="B61" s="13" t="s">
        <v>24</v>
      </c>
      <c r="C61" s="13" t="s">
        <v>70</v>
      </c>
      <c r="D61" s="13">
        <v>1990</v>
      </c>
      <c r="E61" s="17">
        <v>25</v>
      </c>
      <c r="F61" s="13">
        <v>53</v>
      </c>
      <c r="G61" s="13">
        <v>19</v>
      </c>
      <c r="H61" s="13">
        <v>72</v>
      </c>
      <c r="I61" s="13" t="b">
        <v>1</v>
      </c>
      <c r="J61" s="4">
        <v>0.26388888888888901</v>
      </c>
      <c r="K61">
        <f t="shared" si="0"/>
        <v>4.2179261862917402E-3</v>
      </c>
      <c r="L61">
        <f t="shared" si="1"/>
        <v>6.4945563253325789E-2</v>
      </c>
      <c r="M61">
        <f t="shared" si="2"/>
        <v>1.7138412525183201E-2</v>
      </c>
      <c r="N61">
        <f t="shared" si="3"/>
        <v>6.4945563253325789E-2</v>
      </c>
      <c r="O61">
        <f t="shared" si="4"/>
        <v>1.6236390813331447</v>
      </c>
      <c r="Q61" s="7">
        <v>35</v>
      </c>
      <c r="R61" s="7">
        <v>1.6255777557525414E-2</v>
      </c>
      <c r="S61" s="7">
        <v>8.7753249463605638E-3</v>
      </c>
      <c r="U61" s="7">
        <v>15.54054054054054</v>
      </c>
      <c r="V61" s="7">
        <v>8.2058507402460196E-3</v>
      </c>
    </row>
    <row r="62" spans="1:22" x14ac:dyDescent="0.35">
      <c r="A62" s="3">
        <v>2013</v>
      </c>
      <c r="B62" s="13" t="s">
        <v>30</v>
      </c>
      <c r="C62" s="13" t="s">
        <v>260</v>
      </c>
      <c r="D62" s="13">
        <v>1987</v>
      </c>
      <c r="E62" s="14">
        <v>26</v>
      </c>
      <c r="F62" s="13">
        <v>45</v>
      </c>
      <c r="G62" s="13">
        <v>16</v>
      </c>
      <c r="H62" s="13">
        <v>61</v>
      </c>
      <c r="I62" s="13" t="b">
        <v>1</v>
      </c>
      <c r="J62" s="4">
        <v>0.26229508196721302</v>
      </c>
      <c r="K62">
        <f t="shared" si="0"/>
        <v>3.5735207967193907E-3</v>
      </c>
      <c r="L62">
        <f t="shared" si="1"/>
        <v>5.9778932716462833E-2</v>
      </c>
      <c r="M62">
        <f t="shared" si="2"/>
        <v>1.5679720056777129E-2</v>
      </c>
      <c r="N62">
        <f t="shared" si="3"/>
        <v>5.9778932716462833E-2</v>
      </c>
      <c r="O62">
        <f t="shared" si="4"/>
        <v>1.5542522506280336</v>
      </c>
      <c r="Q62" s="7">
        <v>36</v>
      </c>
      <c r="R62" s="7">
        <v>1.236233042623318E-2</v>
      </c>
      <c r="S62" s="7">
        <v>3.5587606482851922E-3</v>
      </c>
      <c r="U62" s="7">
        <v>15.990990990990991</v>
      </c>
      <c r="V62" s="7">
        <v>8.3325196504398825E-3</v>
      </c>
    </row>
    <row r="63" spans="1:22" x14ac:dyDescent="0.35">
      <c r="A63" s="3">
        <v>2016</v>
      </c>
      <c r="B63" s="13" t="s">
        <v>42</v>
      </c>
      <c r="C63" s="13" t="s">
        <v>66</v>
      </c>
      <c r="D63" s="13">
        <v>1992</v>
      </c>
      <c r="E63" s="17">
        <v>24</v>
      </c>
      <c r="F63" s="13">
        <v>79</v>
      </c>
      <c r="G63" s="13">
        <v>28</v>
      </c>
      <c r="H63" s="13">
        <v>107</v>
      </c>
      <c r="I63" s="13" t="b">
        <v>1</v>
      </c>
      <c r="J63" s="4">
        <v>0.26168224299065401</v>
      </c>
      <c r="K63">
        <f t="shared" si="0"/>
        <v>6.2683069712946692E-3</v>
      </c>
      <c r="L63">
        <f t="shared" si="1"/>
        <v>7.9172640295083432E-2</v>
      </c>
      <c r="M63">
        <f t="shared" si="2"/>
        <v>2.0718074095909669E-2</v>
      </c>
      <c r="N63">
        <f t="shared" si="3"/>
        <v>7.9172640295083432E-2</v>
      </c>
      <c r="O63">
        <f t="shared" si="4"/>
        <v>1.9001433670820025</v>
      </c>
      <c r="Q63" s="7">
        <v>37</v>
      </c>
      <c r="R63" s="7">
        <v>1.5117235740095544E-2</v>
      </c>
      <c r="S63" s="7">
        <v>3.1791039630005638E-3</v>
      </c>
      <c r="U63" s="7">
        <v>16.441441441441444</v>
      </c>
      <c r="V63" s="7">
        <v>8.5740919843355495E-3</v>
      </c>
    </row>
    <row r="64" spans="1:22" x14ac:dyDescent="0.35">
      <c r="A64" s="3">
        <v>2015</v>
      </c>
      <c r="B64" s="13" t="s">
        <v>30</v>
      </c>
      <c r="C64" s="13" t="s">
        <v>260</v>
      </c>
      <c r="D64" s="13">
        <v>1986</v>
      </c>
      <c r="E64" s="14">
        <v>29</v>
      </c>
      <c r="F64" s="13">
        <v>37</v>
      </c>
      <c r="G64" s="13">
        <v>13</v>
      </c>
      <c r="H64" s="13">
        <v>50</v>
      </c>
      <c r="I64" s="13" t="b">
        <v>1</v>
      </c>
      <c r="J64" s="4">
        <v>0.26</v>
      </c>
      <c r="K64">
        <f t="shared" si="0"/>
        <v>2.9291154071470417E-3</v>
      </c>
      <c r="L64">
        <f t="shared" si="1"/>
        <v>5.4121302711104817E-2</v>
      </c>
      <c r="M64">
        <f t="shared" si="2"/>
        <v>1.4071538704887252E-2</v>
      </c>
      <c r="N64">
        <f t="shared" si="3"/>
        <v>5.4121302711104817E-2</v>
      </c>
      <c r="O64">
        <f t="shared" si="4"/>
        <v>1.5695177786220398</v>
      </c>
      <c r="Q64" s="7">
        <v>38</v>
      </c>
      <c r="R64" s="7">
        <v>1.0460217086652419E-2</v>
      </c>
      <c r="S64" s="7">
        <v>5.3099597660437592E-3</v>
      </c>
      <c r="U64" s="7">
        <v>16.891891891891895</v>
      </c>
      <c r="V64" s="7">
        <v>8.5740919843355495E-3</v>
      </c>
    </row>
    <row r="65" spans="1:22" x14ac:dyDescent="0.35">
      <c r="A65" s="3">
        <v>2014</v>
      </c>
      <c r="B65" s="13" t="s">
        <v>33</v>
      </c>
      <c r="C65" s="13" t="s">
        <v>69</v>
      </c>
      <c r="D65" s="13">
        <v>1991</v>
      </c>
      <c r="E65" s="17">
        <v>23</v>
      </c>
      <c r="F65" s="13">
        <v>43</v>
      </c>
      <c r="G65" s="13">
        <v>15</v>
      </c>
      <c r="H65" s="13">
        <v>58</v>
      </c>
      <c r="I65" s="13" t="b">
        <v>1</v>
      </c>
      <c r="J65" s="4">
        <v>0.25862068965517199</v>
      </c>
      <c r="K65">
        <f t="shared" si="0"/>
        <v>3.3977738722905681E-3</v>
      </c>
      <c r="L65">
        <f t="shared" si="1"/>
        <v>5.8290426935222975E-2</v>
      </c>
      <c r="M65">
        <f t="shared" si="2"/>
        <v>1.5075110414281778E-2</v>
      </c>
      <c r="N65">
        <f t="shared" si="3"/>
        <v>5.8290426935222975E-2</v>
      </c>
      <c r="O65">
        <f t="shared" si="4"/>
        <v>1.3406798195101284</v>
      </c>
      <c r="Q65" s="7">
        <v>39</v>
      </c>
      <c r="R65" s="7">
        <v>1.0460217086652419E-2</v>
      </c>
      <c r="S65" s="7">
        <v>5.3099597660437592E-3</v>
      </c>
      <c r="U65" s="7">
        <v>17.342342342342345</v>
      </c>
      <c r="V65" s="7">
        <v>8.6113193201798489E-3</v>
      </c>
    </row>
    <row r="66" spans="1:22" x14ac:dyDescent="0.35">
      <c r="A66" s="5">
        <v>2014</v>
      </c>
      <c r="B66" s="14" t="s">
        <v>24</v>
      </c>
      <c r="C66" s="14" t="s">
        <v>70</v>
      </c>
      <c r="D66" s="14">
        <v>1992</v>
      </c>
      <c r="E66" s="14">
        <v>22</v>
      </c>
      <c r="F66" s="14">
        <v>78</v>
      </c>
      <c r="G66" s="14">
        <v>27</v>
      </c>
      <c r="H66" s="14">
        <v>105</v>
      </c>
      <c r="I66" s="14" t="b">
        <v>1</v>
      </c>
      <c r="J66" s="6">
        <v>0.25714285714285701</v>
      </c>
      <c r="K66">
        <f t="shared" si="0"/>
        <v>6.1511423550087872E-3</v>
      </c>
      <c r="L66">
        <f t="shared" si="1"/>
        <v>7.8429218758118369E-2</v>
      </c>
      <c r="M66">
        <f t="shared" si="2"/>
        <v>2.0167513394944714E-2</v>
      </c>
      <c r="N66">
        <f t="shared" si="3"/>
        <v>7.8429218758118369E-2</v>
      </c>
      <c r="O66">
        <f t="shared" si="4"/>
        <v>1.7254428126786041</v>
      </c>
      <c r="Q66" s="7">
        <v>40</v>
      </c>
      <c r="R66" s="7">
        <v>1.645986095710484E-2</v>
      </c>
      <c r="S66" s="7">
        <v>5.4108361005674802E-3</v>
      </c>
      <c r="U66" s="7">
        <v>17.792792792792795</v>
      </c>
      <c r="V66" s="7">
        <v>8.8198425319371172E-3</v>
      </c>
    </row>
    <row r="67" spans="1:22" x14ac:dyDescent="0.35">
      <c r="A67" s="24">
        <v>2013</v>
      </c>
      <c r="B67" s="17" t="s">
        <v>24</v>
      </c>
      <c r="C67" s="17" t="s">
        <v>121</v>
      </c>
      <c r="D67" s="17">
        <v>1987</v>
      </c>
      <c r="E67" s="17">
        <v>26</v>
      </c>
      <c r="F67" s="17">
        <v>38</v>
      </c>
      <c r="G67" s="17">
        <v>13</v>
      </c>
      <c r="H67" s="17">
        <v>51</v>
      </c>
      <c r="I67" s="17" t="b">
        <v>1</v>
      </c>
      <c r="J67" s="25">
        <v>0.25490196078431399</v>
      </c>
      <c r="K67">
        <f t="shared" si="0"/>
        <v>2.9876977152899823E-3</v>
      </c>
      <c r="L67">
        <f t="shared" si="1"/>
        <v>5.4659836400139203E-2</v>
      </c>
      <c r="M67">
        <f t="shared" si="2"/>
        <v>1.3932899474545301E-2</v>
      </c>
      <c r="N67">
        <f t="shared" si="3"/>
        <v>5.4659836400139203E-2</v>
      </c>
      <c r="O67">
        <f t="shared" si="4"/>
        <v>1.4211557464036193</v>
      </c>
      <c r="Q67" s="7">
        <v>41</v>
      </c>
      <c r="R67" s="7">
        <v>1.3848670385710842E-2</v>
      </c>
      <c r="S67" s="7">
        <v>5.5916827325112571E-3</v>
      </c>
      <c r="U67" s="7">
        <v>18.243243243243246</v>
      </c>
      <c r="V67" s="7">
        <v>8.9209591944420588E-3</v>
      </c>
    </row>
    <row r="68" spans="1:22" x14ac:dyDescent="0.35">
      <c r="A68" s="5">
        <v>2017</v>
      </c>
      <c r="B68" s="14" t="s">
        <v>33</v>
      </c>
      <c r="C68" s="14" t="s">
        <v>69</v>
      </c>
      <c r="D68" s="14">
        <v>1993</v>
      </c>
      <c r="E68" s="14">
        <v>24</v>
      </c>
      <c r="F68" s="14">
        <v>44</v>
      </c>
      <c r="G68" s="14">
        <v>15</v>
      </c>
      <c r="H68" s="14">
        <v>59</v>
      </c>
      <c r="I68" s="14" t="b">
        <v>1</v>
      </c>
      <c r="J68" s="6">
        <v>0.25423728813559299</v>
      </c>
      <c r="K68">
        <f t="shared" ref="K68:K131" si="5">H68/$H$1</f>
        <v>3.4563561804335091E-3</v>
      </c>
      <c r="L68">
        <f t="shared" ref="L68:L131" si="6">SQRT(K68)</f>
        <v>5.8790783124853079E-2</v>
      </c>
      <c r="M68">
        <f t="shared" ref="M68:M131" si="7">J68*L68</f>
        <v>1.494680926903043E-2</v>
      </c>
      <c r="N68">
        <f t="shared" ref="N68:N131" si="8">L68</f>
        <v>5.8790783124853079E-2</v>
      </c>
      <c r="O68">
        <f t="shared" ref="O68:O131" si="9">E68*L68</f>
        <v>1.4109787949964738</v>
      </c>
      <c r="Q68" s="7">
        <v>42</v>
      </c>
      <c r="R68" s="7">
        <v>1.4084663671486926E-2</v>
      </c>
      <c r="S68" s="7">
        <v>1.0693010876224249E-3</v>
      </c>
      <c r="U68" s="7">
        <v>18.693693693693696</v>
      </c>
      <c r="V68" s="7">
        <v>8.9244389149763861E-3</v>
      </c>
    </row>
    <row r="69" spans="1:22" x14ac:dyDescent="0.35">
      <c r="A69" s="3">
        <v>2017</v>
      </c>
      <c r="B69" s="13" t="s">
        <v>26</v>
      </c>
      <c r="C69" s="13" t="s">
        <v>35</v>
      </c>
      <c r="D69" s="13">
        <v>1994</v>
      </c>
      <c r="E69" s="17">
        <v>23</v>
      </c>
      <c r="F69" s="13">
        <v>47</v>
      </c>
      <c r="G69" s="13">
        <v>16</v>
      </c>
      <c r="H69" s="13">
        <v>63</v>
      </c>
      <c r="I69" s="13" t="b">
        <v>1</v>
      </c>
      <c r="J69" s="4">
        <v>0.25396825396825401</v>
      </c>
      <c r="K69">
        <f t="shared" si="5"/>
        <v>3.6906854130052723E-3</v>
      </c>
      <c r="L69">
        <f t="shared" si="6"/>
        <v>6.0751011621250163E-2</v>
      </c>
      <c r="M69">
        <f t="shared" si="7"/>
        <v>1.5428828348254013E-2</v>
      </c>
      <c r="N69">
        <f t="shared" si="8"/>
        <v>6.0751011621250163E-2</v>
      </c>
      <c r="O69">
        <f t="shared" si="9"/>
        <v>1.3972732672887538</v>
      </c>
      <c r="Q69" s="7">
        <v>43</v>
      </c>
      <c r="R69" s="7">
        <v>1.1221933233622422E-2</v>
      </c>
      <c r="S69" s="7">
        <v>5.4377693267032897E-3</v>
      </c>
      <c r="U69" s="7">
        <v>19.144144144144146</v>
      </c>
      <c r="V69" s="7">
        <v>9.0450662485690569E-3</v>
      </c>
    </row>
    <row r="70" spans="1:22" x14ac:dyDescent="0.35">
      <c r="A70" s="3">
        <v>2017</v>
      </c>
      <c r="B70" s="13" t="s">
        <v>26</v>
      </c>
      <c r="C70" s="13" t="s">
        <v>69</v>
      </c>
      <c r="D70" s="13">
        <v>1988</v>
      </c>
      <c r="E70" s="14">
        <v>29</v>
      </c>
      <c r="F70" s="13">
        <v>47</v>
      </c>
      <c r="G70" s="13">
        <v>16</v>
      </c>
      <c r="H70" s="13">
        <v>63</v>
      </c>
      <c r="I70" s="13" t="b">
        <v>1</v>
      </c>
      <c r="J70" s="4">
        <v>0.25396825396825401</v>
      </c>
      <c r="K70">
        <f t="shared" si="5"/>
        <v>3.6906854130052723E-3</v>
      </c>
      <c r="L70">
        <f t="shared" si="6"/>
        <v>6.0751011621250163E-2</v>
      </c>
      <c r="M70">
        <f t="shared" si="7"/>
        <v>1.5428828348254013E-2</v>
      </c>
      <c r="N70">
        <f t="shared" si="8"/>
        <v>6.0751011621250163E-2</v>
      </c>
      <c r="O70">
        <f t="shared" si="9"/>
        <v>1.7617793370162547</v>
      </c>
      <c r="Q70" s="7">
        <v>44</v>
      </c>
      <c r="R70" s="7">
        <v>1.4546714786964187E-2</v>
      </c>
      <c r="S70" s="7">
        <v>3.4937194500707681E-3</v>
      </c>
      <c r="U70" s="7">
        <v>19.594594594594597</v>
      </c>
      <c r="V70" s="7">
        <v>9.1846896368813023E-3</v>
      </c>
    </row>
    <row r="71" spans="1:22" x14ac:dyDescent="0.35">
      <c r="A71" s="3">
        <v>2017</v>
      </c>
      <c r="B71" s="13" t="s">
        <v>24</v>
      </c>
      <c r="C71" s="13" t="s">
        <v>70</v>
      </c>
      <c r="D71" s="13">
        <v>1992</v>
      </c>
      <c r="E71" s="17">
        <v>25</v>
      </c>
      <c r="F71" s="13">
        <v>68</v>
      </c>
      <c r="G71" s="13">
        <v>23</v>
      </c>
      <c r="H71" s="13">
        <v>91</v>
      </c>
      <c r="I71" s="13" t="b">
        <v>1</v>
      </c>
      <c r="J71" s="4">
        <v>0.25274725274725302</v>
      </c>
      <c r="K71">
        <f t="shared" si="5"/>
        <v>5.3309900410076156E-3</v>
      </c>
      <c r="L71">
        <f t="shared" si="6"/>
        <v>7.3013629145575382E-2</v>
      </c>
      <c r="M71">
        <f t="shared" si="7"/>
        <v>1.8453994179650941E-2</v>
      </c>
      <c r="N71">
        <f t="shared" si="8"/>
        <v>7.3013629145575382E-2</v>
      </c>
      <c r="O71">
        <f t="shared" si="9"/>
        <v>1.8253407286393846</v>
      </c>
      <c r="Q71" s="7">
        <v>45</v>
      </c>
      <c r="R71" s="7">
        <v>1.3332388140949759E-2</v>
      </c>
      <c r="S71" s="7">
        <v>5.1048446014618186E-3</v>
      </c>
      <c r="U71" s="7">
        <v>20.045045045045047</v>
      </c>
      <c r="V71" s="7">
        <v>9.1862081438995151E-3</v>
      </c>
    </row>
    <row r="72" spans="1:22" x14ac:dyDescent="0.35">
      <c r="A72" s="5">
        <v>2013</v>
      </c>
      <c r="B72" s="14" t="s">
        <v>26</v>
      </c>
      <c r="C72" s="14" t="s">
        <v>69</v>
      </c>
      <c r="D72" s="14">
        <v>1986</v>
      </c>
      <c r="E72" s="14">
        <v>27</v>
      </c>
      <c r="F72" s="14">
        <v>80</v>
      </c>
      <c r="G72" s="14">
        <v>27</v>
      </c>
      <c r="H72" s="14">
        <v>107</v>
      </c>
      <c r="I72" s="14" t="b">
        <v>1</v>
      </c>
      <c r="J72" s="6">
        <v>0.25233644859813098</v>
      </c>
      <c r="K72">
        <f t="shared" si="5"/>
        <v>6.2683069712946692E-3</v>
      </c>
      <c r="L72">
        <f t="shared" si="6"/>
        <v>7.9172640295083432E-2</v>
      </c>
      <c r="M72">
        <f t="shared" si="7"/>
        <v>1.9978142878198633E-2</v>
      </c>
      <c r="N72">
        <f t="shared" si="8"/>
        <v>7.9172640295083432E-2</v>
      </c>
      <c r="O72">
        <f t="shared" si="9"/>
        <v>2.1376612879672527</v>
      </c>
      <c r="Q72" s="7">
        <v>46</v>
      </c>
      <c r="R72" s="7">
        <v>1.7987741606723017E-2</v>
      </c>
      <c r="S72" s="7">
        <v>-1.9076238314891074E-3</v>
      </c>
      <c r="U72" s="7">
        <v>20.495495495495497</v>
      </c>
      <c r="V72" s="7">
        <v>9.2051683459990329E-3</v>
      </c>
    </row>
    <row r="73" spans="1:22" x14ac:dyDescent="0.35">
      <c r="A73" s="3">
        <v>2017</v>
      </c>
      <c r="B73" s="13" t="s">
        <v>24</v>
      </c>
      <c r="C73" s="13" t="s">
        <v>121</v>
      </c>
      <c r="D73" s="13">
        <v>1989</v>
      </c>
      <c r="E73" s="17">
        <v>28</v>
      </c>
      <c r="F73" s="13">
        <v>51</v>
      </c>
      <c r="G73" s="13">
        <v>17</v>
      </c>
      <c r="H73" s="13">
        <v>68</v>
      </c>
      <c r="I73" s="13" t="b">
        <v>1</v>
      </c>
      <c r="J73" s="4">
        <v>0.25</v>
      </c>
      <c r="K73">
        <f t="shared" si="5"/>
        <v>3.983596953719977E-3</v>
      </c>
      <c r="L73">
        <f t="shared" si="6"/>
        <v>6.3115742518962542E-2</v>
      </c>
      <c r="M73">
        <f t="shared" si="7"/>
        <v>1.5778935629740636E-2</v>
      </c>
      <c r="N73">
        <f t="shared" si="8"/>
        <v>6.3115742518962542E-2</v>
      </c>
      <c r="O73">
        <f t="shared" si="9"/>
        <v>1.7672407905309511</v>
      </c>
      <c r="Q73" s="7">
        <v>47</v>
      </c>
      <c r="R73" s="7">
        <v>1.2703567450836662E-2</v>
      </c>
      <c r="S73" s="7">
        <v>4.8034552558430289E-3</v>
      </c>
      <c r="U73" s="7">
        <v>20.945945945945947</v>
      </c>
      <c r="V73" s="7">
        <v>9.2884747349294295E-3</v>
      </c>
    </row>
    <row r="74" spans="1:22" x14ac:dyDescent="0.35">
      <c r="A74" s="3">
        <v>2014</v>
      </c>
      <c r="B74" s="13" t="s">
        <v>30</v>
      </c>
      <c r="C74" s="13" t="s">
        <v>250</v>
      </c>
      <c r="D74" s="13">
        <v>1990</v>
      </c>
      <c r="E74" s="14">
        <v>24</v>
      </c>
      <c r="F74" s="13">
        <v>45</v>
      </c>
      <c r="G74" s="13">
        <v>15</v>
      </c>
      <c r="H74" s="13">
        <v>60</v>
      </c>
      <c r="I74" s="13" t="b">
        <v>1</v>
      </c>
      <c r="J74" s="4">
        <v>0.25</v>
      </c>
      <c r="K74">
        <f t="shared" si="5"/>
        <v>3.5149384885764497E-3</v>
      </c>
      <c r="L74">
        <f t="shared" si="6"/>
        <v>5.9286916672875223E-2</v>
      </c>
      <c r="M74">
        <f t="shared" si="7"/>
        <v>1.4821729168218806E-2</v>
      </c>
      <c r="N74">
        <f t="shared" si="8"/>
        <v>5.9286916672875223E-2</v>
      </c>
      <c r="O74">
        <f t="shared" si="9"/>
        <v>1.4228860001490053</v>
      </c>
      <c r="Q74" s="7">
        <v>48</v>
      </c>
      <c r="R74" s="7">
        <v>1.7236300686287322E-2</v>
      </c>
      <c r="S74" s="7">
        <v>2.8223886394202237E-3</v>
      </c>
      <c r="U74" s="7">
        <v>21.396396396396398</v>
      </c>
      <c r="V74" s="7">
        <v>9.35073691269089E-3</v>
      </c>
    </row>
    <row r="75" spans="1:22" x14ac:dyDescent="0.35">
      <c r="A75" s="24">
        <v>2017</v>
      </c>
      <c r="B75" s="17" t="s">
        <v>30</v>
      </c>
      <c r="C75" s="17" t="s">
        <v>250</v>
      </c>
      <c r="D75" s="17">
        <v>1991</v>
      </c>
      <c r="E75" s="17">
        <v>26</v>
      </c>
      <c r="F75" s="17">
        <v>42</v>
      </c>
      <c r="G75" s="17">
        <v>14</v>
      </c>
      <c r="H75" s="17">
        <v>56</v>
      </c>
      <c r="I75" s="17" t="b">
        <v>1</v>
      </c>
      <c r="J75" s="25">
        <v>0.25</v>
      </c>
      <c r="K75">
        <f t="shared" si="5"/>
        <v>3.2806092560046865E-3</v>
      </c>
      <c r="L75">
        <f t="shared" si="6"/>
        <v>5.7276603041771658E-2</v>
      </c>
      <c r="M75">
        <f t="shared" si="7"/>
        <v>1.4319150760442914E-2</v>
      </c>
      <c r="N75">
        <f t="shared" si="8"/>
        <v>5.7276603041771658E-2</v>
      </c>
      <c r="O75">
        <f t="shared" si="9"/>
        <v>1.4891916790860631</v>
      </c>
      <c r="Q75" s="7">
        <v>49</v>
      </c>
      <c r="R75" s="7">
        <v>1.6694355108830442E-2</v>
      </c>
      <c r="S75" s="7">
        <v>7.6791550789071447E-3</v>
      </c>
      <c r="U75" s="7">
        <v>21.846846846846848</v>
      </c>
      <c r="V75" s="7">
        <v>9.4232927380610548E-3</v>
      </c>
    </row>
    <row r="76" spans="1:22" x14ac:dyDescent="0.35">
      <c r="A76" s="3">
        <v>2015</v>
      </c>
      <c r="B76" s="13" t="s">
        <v>24</v>
      </c>
      <c r="C76" s="13" t="s">
        <v>70</v>
      </c>
      <c r="D76" s="13">
        <v>1991</v>
      </c>
      <c r="E76" s="14">
        <v>24</v>
      </c>
      <c r="F76" s="13">
        <v>64</v>
      </c>
      <c r="G76" s="13">
        <v>21</v>
      </c>
      <c r="H76" s="13">
        <v>85</v>
      </c>
      <c r="I76" s="13" t="b">
        <v>1</v>
      </c>
      <c r="J76" s="4">
        <v>0.247058823529412</v>
      </c>
      <c r="K76">
        <f t="shared" si="5"/>
        <v>4.9794961921499703E-3</v>
      </c>
      <c r="L76">
        <f t="shared" si="6"/>
        <v>7.0565545361387025E-2</v>
      </c>
      <c r="M76">
        <f t="shared" si="7"/>
        <v>1.7433840618695635E-2</v>
      </c>
      <c r="N76">
        <f t="shared" si="8"/>
        <v>7.0565545361387025E-2</v>
      </c>
      <c r="O76">
        <f t="shared" si="9"/>
        <v>1.6935730886732885</v>
      </c>
      <c r="Q76" s="7">
        <v>50</v>
      </c>
      <c r="R76" s="7">
        <v>1.4647385294638019E-2</v>
      </c>
      <c r="S76" s="7">
        <v>3.2690582343786381E-3</v>
      </c>
      <c r="U76" s="7">
        <v>22.297297297297298</v>
      </c>
      <c r="V76" s="7">
        <v>9.4724512521978128E-3</v>
      </c>
    </row>
    <row r="77" spans="1:22" x14ac:dyDescent="0.35">
      <c r="A77" s="3">
        <v>2013</v>
      </c>
      <c r="B77" s="13" t="s">
        <v>30</v>
      </c>
      <c r="C77" s="13" t="s">
        <v>260</v>
      </c>
      <c r="D77" s="13">
        <v>1989</v>
      </c>
      <c r="E77" s="17">
        <v>24</v>
      </c>
      <c r="F77" s="13">
        <v>52</v>
      </c>
      <c r="G77" s="13">
        <v>17</v>
      </c>
      <c r="H77" s="13">
        <v>69</v>
      </c>
      <c r="I77" s="13" t="b">
        <v>1</v>
      </c>
      <c r="J77" s="4">
        <v>0.24637681159420299</v>
      </c>
      <c r="K77">
        <f t="shared" si="5"/>
        <v>4.0421792618629175E-3</v>
      </c>
      <c r="L77">
        <f t="shared" si="6"/>
        <v>6.3578135092678817E-2</v>
      </c>
      <c r="M77">
        <f t="shared" si="7"/>
        <v>1.5664178211239714E-2</v>
      </c>
      <c r="N77">
        <f t="shared" si="8"/>
        <v>6.3578135092678817E-2</v>
      </c>
      <c r="O77">
        <f t="shared" si="9"/>
        <v>1.5258752422242916</v>
      </c>
      <c r="Q77" s="7">
        <v>51</v>
      </c>
      <c r="R77" s="7">
        <v>1.5430504064116488E-2</v>
      </c>
      <c r="S77" s="7">
        <v>1.5278530596757149E-3</v>
      </c>
      <c r="U77" s="7">
        <v>22.747747747747749</v>
      </c>
      <c r="V77" s="7">
        <v>9.487029459481159E-3</v>
      </c>
    </row>
    <row r="78" spans="1:22" x14ac:dyDescent="0.35">
      <c r="A78" s="5">
        <v>2016</v>
      </c>
      <c r="B78" s="14" t="s">
        <v>26</v>
      </c>
      <c r="C78" s="14" t="s">
        <v>35</v>
      </c>
      <c r="D78" s="14">
        <v>1993</v>
      </c>
      <c r="E78" s="14">
        <v>23</v>
      </c>
      <c r="F78" s="14">
        <v>49</v>
      </c>
      <c r="G78" s="14">
        <v>16</v>
      </c>
      <c r="H78" s="14">
        <v>65</v>
      </c>
      <c r="I78" s="14" t="b">
        <v>1</v>
      </c>
      <c r="J78" s="6">
        <v>0.246153846153846</v>
      </c>
      <c r="K78">
        <f t="shared" si="5"/>
        <v>3.8078500292911539E-3</v>
      </c>
      <c r="L78">
        <f t="shared" si="6"/>
        <v>6.1707779325553061E-2</v>
      </c>
      <c r="M78">
        <f t="shared" si="7"/>
        <v>1.5189607218597667E-2</v>
      </c>
      <c r="N78">
        <f t="shared" si="8"/>
        <v>6.1707779325553061E-2</v>
      </c>
      <c r="O78">
        <f t="shared" si="9"/>
        <v>1.4192789244877204</v>
      </c>
      <c r="Q78" s="7">
        <v>52</v>
      </c>
      <c r="R78" s="7">
        <v>1.7098427017764109E-2</v>
      </c>
      <c r="S78" s="7">
        <v>6.1775087465809411E-3</v>
      </c>
      <c r="U78" s="7">
        <v>23.198198198198199</v>
      </c>
      <c r="V78" s="7">
        <v>9.5673850384180234E-3</v>
      </c>
    </row>
    <row r="79" spans="1:22" x14ac:dyDescent="0.35">
      <c r="A79" s="24">
        <v>2015</v>
      </c>
      <c r="B79" s="17" t="s">
        <v>24</v>
      </c>
      <c r="C79" s="17" t="s">
        <v>121</v>
      </c>
      <c r="D79" s="17">
        <v>1992</v>
      </c>
      <c r="E79" s="17">
        <v>23</v>
      </c>
      <c r="F79" s="17">
        <v>46</v>
      </c>
      <c r="G79" s="17">
        <v>15</v>
      </c>
      <c r="H79" s="17">
        <v>61</v>
      </c>
      <c r="I79" s="17" t="b">
        <v>1</v>
      </c>
      <c r="J79" s="25">
        <v>0.24590163934426201</v>
      </c>
      <c r="K79">
        <f t="shared" si="5"/>
        <v>3.5735207967193907E-3</v>
      </c>
      <c r="L79">
        <f t="shared" si="6"/>
        <v>5.9778932716462833E-2</v>
      </c>
      <c r="M79">
        <f t="shared" si="7"/>
        <v>1.4699737553228549E-2</v>
      </c>
      <c r="N79">
        <f t="shared" si="8"/>
        <v>5.9778932716462833E-2</v>
      </c>
      <c r="O79">
        <f t="shared" si="9"/>
        <v>1.3749154524786451</v>
      </c>
      <c r="Q79" s="7">
        <v>53</v>
      </c>
      <c r="R79" s="7">
        <v>1.2138679008311818E-2</v>
      </c>
      <c r="S79" s="7">
        <v>4.2544511117080779E-3</v>
      </c>
      <c r="U79" s="7">
        <v>23.648648648648649</v>
      </c>
      <c r="V79" s="7">
        <v>9.7204729195104825E-3</v>
      </c>
    </row>
    <row r="80" spans="1:22" x14ac:dyDescent="0.35">
      <c r="A80" s="5">
        <v>2017</v>
      </c>
      <c r="B80" s="14" t="s">
        <v>42</v>
      </c>
      <c r="C80" s="14" t="s">
        <v>43</v>
      </c>
      <c r="D80" s="14">
        <v>1993</v>
      </c>
      <c r="E80" s="14">
        <v>24</v>
      </c>
      <c r="F80" s="14">
        <v>43</v>
      </c>
      <c r="G80" s="14">
        <v>14</v>
      </c>
      <c r="H80" s="14">
        <v>57</v>
      </c>
      <c r="I80" s="14" t="b">
        <v>1</v>
      </c>
      <c r="J80" s="6">
        <v>0.24561403508771901</v>
      </c>
      <c r="K80">
        <f t="shared" si="5"/>
        <v>3.3391915641476275E-3</v>
      </c>
      <c r="L80">
        <f t="shared" si="6"/>
        <v>5.7785738414834052E-2</v>
      </c>
      <c r="M80">
        <f t="shared" si="7"/>
        <v>1.4192988382590803E-2</v>
      </c>
      <c r="N80">
        <f t="shared" si="8"/>
        <v>5.7785738414834052E-2</v>
      </c>
      <c r="O80">
        <f t="shared" si="9"/>
        <v>1.3868577219560172</v>
      </c>
      <c r="Q80" s="7">
        <v>54</v>
      </c>
      <c r="R80" s="7">
        <v>1.0361065871805719E-2</v>
      </c>
      <c r="S80" s="7">
        <v>4.4986191310781055E-3</v>
      </c>
      <c r="U80" s="7">
        <v>24.099099099099099</v>
      </c>
      <c r="V80" s="7">
        <v>1.0137848844707725E-2</v>
      </c>
    </row>
    <row r="81" spans="1:22" x14ac:dyDescent="0.35">
      <c r="A81" s="24">
        <v>2017</v>
      </c>
      <c r="B81" s="17" t="s">
        <v>26</v>
      </c>
      <c r="C81" s="17" t="s">
        <v>69</v>
      </c>
      <c r="D81" s="17">
        <v>1986</v>
      </c>
      <c r="E81" s="17">
        <v>31</v>
      </c>
      <c r="F81" s="17">
        <v>53</v>
      </c>
      <c r="G81" s="17">
        <v>17</v>
      </c>
      <c r="H81" s="17">
        <v>70</v>
      </c>
      <c r="I81" s="17" t="b">
        <v>1</v>
      </c>
      <c r="J81" s="25">
        <v>0.24285714285714299</v>
      </c>
      <c r="K81">
        <f t="shared" si="5"/>
        <v>4.1007615700058581E-3</v>
      </c>
      <c r="L81">
        <f t="shared" si="6"/>
        <v>6.4037188960836322E-2</v>
      </c>
      <c r="M81">
        <f t="shared" si="7"/>
        <v>1.5551888747631687E-2</v>
      </c>
      <c r="N81">
        <f t="shared" si="8"/>
        <v>6.4037188960836322E-2</v>
      </c>
      <c r="O81">
        <f t="shared" si="9"/>
        <v>1.9851528577859261</v>
      </c>
      <c r="Q81" s="7">
        <v>55</v>
      </c>
      <c r="R81" s="7">
        <v>1.4363594980660645E-2</v>
      </c>
      <c r="S81" s="7">
        <v>4.9609002222317927E-4</v>
      </c>
      <c r="U81" s="7">
        <v>24.549549549549553</v>
      </c>
      <c r="V81" s="7">
        <v>1.0137848844707725E-2</v>
      </c>
    </row>
    <row r="82" spans="1:22" x14ac:dyDescent="0.35">
      <c r="A82" s="3">
        <v>2017</v>
      </c>
      <c r="B82" s="13" t="s">
        <v>24</v>
      </c>
      <c r="C82" s="13" t="s">
        <v>121</v>
      </c>
      <c r="D82" s="13">
        <v>1994</v>
      </c>
      <c r="E82" s="14">
        <v>23</v>
      </c>
      <c r="F82" s="13">
        <v>97</v>
      </c>
      <c r="G82" s="13">
        <v>31</v>
      </c>
      <c r="H82" s="13">
        <v>128</v>
      </c>
      <c r="I82" s="13" t="b">
        <v>1</v>
      </c>
      <c r="J82" s="4">
        <v>0.2421875</v>
      </c>
      <c r="K82">
        <f t="shared" si="5"/>
        <v>7.4985354422964267E-3</v>
      </c>
      <c r="L82">
        <f t="shared" si="6"/>
        <v>8.6594084337767704E-2</v>
      </c>
      <c r="M82">
        <f t="shared" si="7"/>
        <v>2.0972004800553116E-2</v>
      </c>
      <c r="N82">
        <f t="shared" si="8"/>
        <v>8.6594084337767704E-2</v>
      </c>
      <c r="O82">
        <f t="shared" si="9"/>
        <v>1.9916639397686573</v>
      </c>
      <c r="Q82" s="7">
        <v>56</v>
      </c>
      <c r="R82" s="7">
        <v>1.6055379955250387E-2</v>
      </c>
      <c r="S82" s="7">
        <v>4.0468181945885751E-3</v>
      </c>
      <c r="U82" s="7">
        <v>25.000000000000004</v>
      </c>
      <c r="V82" s="7">
        <v>1.022796482888782E-2</v>
      </c>
    </row>
    <row r="83" spans="1:22" x14ac:dyDescent="0.35">
      <c r="A83" s="3">
        <v>2016</v>
      </c>
      <c r="B83" s="13" t="s">
        <v>42</v>
      </c>
      <c r="C83" s="13" t="s">
        <v>43</v>
      </c>
      <c r="D83" s="13">
        <v>1993</v>
      </c>
      <c r="E83" s="17">
        <v>23</v>
      </c>
      <c r="F83" s="13">
        <v>47</v>
      </c>
      <c r="G83" s="13">
        <v>15</v>
      </c>
      <c r="H83" s="13">
        <v>62</v>
      </c>
      <c r="I83" s="13" t="b">
        <v>1</v>
      </c>
      <c r="J83" s="4">
        <v>0.241935483870968</v>
      </c>
      <c r="K83">
        <f t="shared" si="5"/>
        <v>3.6321031048623317E-3</v>
      </c>
      <c r="L83">
        <f t="shared" si="6"/>
        <v>6.0266932100965051E-2</v>
      </c>
      <c r="M83">
        <f t="shared" si="7"/>
        <v>1.4580709379265753E-2</v>
      </c>
      <c r="N83">
        <f t="shared" si="8"/>
        <v>6.0266932100965051E-2</v>
      </c>
      <c r="O83">
        <f t="shared" si="9"/>
        <v>1.3861394383221961</v>
      </c>
      <c r="Q83" s="7">
        <v>57</v>
      </c>
      <c r="R83" s="7">
        <v>1.6425399264703086E-2</v>
      </c>
      <c r="S83" s="7">
        <v>2.8170904913992975E-4</v>
      </c>
      <c r="U83" s="7">
        <v>25.450450450450454</v>
      </c>
      <c r="V83" s="7">
        <v>1.0513451235130804E-2</v>
      </c>
    </row>
    <row r="84" spans="1:22" x14ac:dyDescent="0.35">
      <c r="A84" s="5">
        <v>2013</v>
      </c>
      <c r="B84" s="14" t="s">
        <v>26</v>
      </c>
      <c r="C84" s="14" t="s">
        <v>69</v>
      </c>
      <c r="D84" s="14">
        <v>1988</v>
      </c>
      <c r="E84" s="14">
        <v>25</v>
      </c>
      <c r="F84" s="14">
        <v>79</v>
      </c>
      <c r="G84" s="14">
        <v>25</v>
      </c>
      <c r="H84" s="14">
        <v>104</v>
      </c>
      <c r="I84" s="14" t="b">
        <v>1</v>
      </c>
      <c r="J84" s="6">
        <v>0.240384615384615</v>
      </c>
      <c r="K84">
        <f t="shared" si="5"/>
        <v>6.0925600468658466E-3</v>
      </c>
      <c r="L84">
        <f t="shared" si="6"/>
        <v>7.8054852807918657E-2</v>
      </c>
      <c r="M84">
        <f t="shared" si="7"/>
        <v>1.8763185771134262E-2</v>
      </c>
      <c r="N84">
        <f t="shared" si="8"/>
        <v>7.8054852807918657E-2</v>
      </c>
      <c r="O84">
        <f t="shared" si="9"/>
        <v>1.9513713201979663</v>
      </c>
      <c r="Q84" s="7">
        <v>58</v>
      </c>
      <c r="R84" s="7">
        <v>1.261117664320432E-2</v>
      </c>
      <c r="S84" s="7">
        <v>4.0959316706386962E-3</v>
      </c>
      <c r="U84" s="7">
        <v>25.900900900900904</v>
      </c>
      <c r="V84" s="7">
        <v>1.0513451235130804E-2</v>
      </c>
    </row>
    <row r="85" spans="1:22" x14ac:dyDescent="0.35">
      <c r="A85" s="24">
        <v>2013</v>
      </c>
      <c r="B85" s="17" t="s">
        <v>24</v>
      </c>
      <c r="C85" s="17" t="s">
        <v>70</v>
      </c>
      <c r="D85" s="17">
        <v>1991</v>
      </c>
      <c r="E85" s="17">
        <v>22</v>
      </c>
      <c r="F85" s="17">
        <v>76</v>
      </c>
      <c r="G85" s="17">
        <v>24</v>
      </c>
      <c r="H85" s="17">
        <v>100</v>
      </c>
      <c r="I85" s="17" t="b">
        <v>1</v>
      </c>
      <c r="J85" s="25">
        <v>0.24</v>
      </c>
      <c r="K85">
        <f t="shared" si="5"/>
        <v>5.8582308142940834E-3</v>
      </c>
      <c r="L85">
        <f t="shared" si="6"/>
        <v>7.6539080307344187E-2</v>
      </c>
      <c r="M85">
        <f t="shared" si="7"/>
        <v>1.8369379273762605E-2</v>
      </c>
      <c r="N85">
        <f t="shared" si="8"/>
        <v>7.6539080307344187E-2</v>
      </c>
      <c r="O85">
        <f t="shared" si="9"/>
        <v>1.683859766761572</v>
      </c>
      <c r="Q85" s="7">
        <v>59</v>
      </c>
      <c r="R85" s="7">
        <v>1.4546714786964187E-2</v>
      </c>
      <c r="S85" s="7">
        <v>2.5916977382190141E-3</v>
      </c>
      <c r="U85" s="7">
        <v>26.351351351351354</v>
      </c>
      <c r="V85" s="7">
        <v>1.0513451235130804E-2</v>
      </c>
    </row>
    <row r="86" spans="1:22" x14ac:dyDescent="0.35">
      <c r="A86" s="5">
        <v>2013</v>
      </c>
      <c r="B86" s="14" t="s">
        <v>42</v>
      </c>
      <c r="C86" s="14" t="s">
        <v>43</v>
      </c>
      <c r="D86" s="14">
        <v>1991</v>
      </c>
      <c r="E86" s="14">
        <v>22</v>
      </c>
      <c r="F86" s="14">
        <v>54</v>
      </c>
      <c r="G86" s="14">
        <v>17</v>
      </c>
      <c r="H86" s="14">
        <v>71</v>
      </c>
      <c r="I86" s="14" t="b">
        <v>1</v>
      </c>
      <c r="J86" s="6">
        <v>0.23943661971831001</v>
      </c>
      <c r="K86">
        <f t="shared" si="5"/>
        <v>4.1593438781487987E-3</v>
      </c>
      <c r="L86">
        <f t="shared" si="6"/>
        <v>6.4492975417085527E-2</v>
      </c>
      <c r="M86">
        <f t="shared" si="7"/>
        <v>1.5441980029443024E-2</v>
      </c>
      <c r="N86">
        <f t="shared" si="8"/>
        <v>6.4492975417085527E-2</v>
      </c>
      <c r="O86">
        <f t="shared" si="9"/>
        <v>1.4188454591758817</v>
      </c>
      <c r="Q86" s="7">
        <v>60</v>
      </c>
      <c r="R86" s="7">
        <v>1.4111990748356491E-2</v>
      </c>
      <c r="S86" s="7">
        <v>1.5677293084206383E-3</v>
      </c>
      <c r="U86" s="7">
        <v>26.801801801801805</v>
      </c>
      <c r="V86" s="7">
        <v>1.0605566068553174E-2</v>
      </c>
    </row>
    <row r="87" spans="1:22" x14ac:dyDescent="0.35">
      <c r="A87" s="24">
        <v>2013</v>
      </c>
      <c r="B87" s="17" t="s">
        <v>26</v>
      </c>
      <c r="C87" s="17" t="s">
        <v>27</v>
      </c>
      <c r="D87" s="17">
        <v>1991</v>
      </c>
      <c r="E87" s="17">
        <v>22</v>
      </c>
      <c r="F87" s="17">
        <v>52</v>
      </c>
      <c r="G87" s="17">
        <v>16</v>
      </c>
      <c r="H87" s="17">
        <v>68</v>
      </c>
      <c r="I87" s="17" t="b">
        <v>1</v>
      </c>
      <c r="J87" s="25">
        <v>0.23529411764705899</v>
      </c>
      <c r="K87">
        <f t="shared" si="5"/>
        <v>3.983596953719977E-3</v>
      </c>
      <c r="L87">
        <f t="shared" si="6"/>
        <v>6.3115742518962542E-2</v>
      </c>
      <c r="M87">
        <f t="shared" si="7"/>
        <v>1.4850762945638255E-2</v>
      </c>
      <c r="N87">
        <f t="shared" si="8"/>
        <v>6.3115742518962542E-2</v>
      </c>
      <c r="O87">
        <f t="shared" si="9"/>
        <v>1.3885463354171759</v>
      </c>
      <c r="Q87" s="7">
        <v>61</v>
      </c>
      <c r="R87" s="7">
        <v>1.6776425736820068E-2</v>
      </c>
      <c r="S87" s="7">
        <v>3.9416483590896008E-3</v>
      </c>
      <c r="U87" s="7">
        <v>27.252252252252255</v>
      </c>
      <c r="V87" s="7">
        <v>1.0607319489424656E-2</v>
      </c>
    </row>
    <row r="88" spans="1:22" x14ac:dyDescent="0.35">
      <c r="A88" s="5">
        <v>2017</v>
      </c>
      <c r="B88" s="14" t="s">
        <v>24</v>
      </c>
      <c r="C88" s="14" t="s">
        <v>121</v>
      </c>
      <c r="D88" s="14">
        <v>1991</v>
      </c>
      <c r="E88" s="14">
        <v>26</v>
      </c>
      <c r="F88" s="14">
        <v>62</v>
      </c>
      <c r="G88" s="14">
        <v>19</v>
      </c>
      <c r="H88" s="14">
        <v>81</v>
      </c>
      <c r="I88" s="14" t="b">
        <v>1</v>
      </c>
      <c r="J88" s="6">
        <v>0.234567901234568</v>
      </c>
      <c r="K88">
        <f t="shared" si="5"/>
        <v>4.7451669595782071E-3</v>
      </c>
      <c r="L88">
        <f t="shared" si="6"/>
        <v>6.8885172276609771E-2</v>
      </c>
      <c r="M88">
        <f t="shared" si="7"/>
        <v>1.6158250287106001E-2</v>
      </c>
      <c r="N88">
        <f t="shared" si="8"/>
        <v>6.8885172276609771E-2</v>
      </c>
      <c r="O88">
        <f t="shared" si="9"/>
        <v>1.7910144791918541</v>
      </c>
      <c r="Q88" s="7">
        <v>62</v>
      </c>
      <c r="R88" s="7">
        <v>1.4738797454492514E-2</v>
      </c>
      <c r="S88" s="7">
        <v>-6.6725874960526198E-4</v>
      </c>
      <c r="U88" s="7">
        <v>27.702702702702705</v>
      </c>
      <c r="V88" s="7">
        <v>1.0614060716345582E-2</v>
      </c>
    </row>
    <row r="89" spans="1:22" x14ac:dyDescent="0.35">
      <c r="A89" s="24">
        <v>2017</v>
      </c>
      <c r="B89" s="17" t="s">
        <v>24</v>
      </c>
      <c r="C89" s="17" t="s">
        <v>121</v>
      </c>
      <c r="D89" s="17">
        <v>1995</v>
      </c>
      <c r="E89" s="17">
        <v>22</v>
      </c>
      <c r="F89" s="17">
        <v>73</v>
      </c>
      <c r="G89" s="17">
        <v>22</v>
      </c>
      <c r="H89" s="17">
        <v>95</v>
      </c>
      <c r="I89" s="17" t="b">
        <v>1</v>
      </c>
      <c r="J89" s="25">
        <v>0.231578947368421</v>
      </c>
      <c r="K89">
        <f t="shared" si="5"/>
        <v>5.5653192735793788E-3</v>
      </c>
      <c r="L89">
        <f t="shared" si="6"/>
        <v>7.4601067509650149E-2</v>
      </c>
      <c r="M89">
        <f t="shared" si="7"/>
        <v>1.7276036686445295E-2</v>
      </c>
      <c r="N89">
        <f t="shared" si="8"/>
        <v>7.4601067509650149E-2</v>
      </c>
      <c r="O89">
        <f t="shared" si="9"/>
        <v>1.6412234852123033</v>
      </c>
      <c r="Q89" s="7">
        <v>63</v>
      </c>
      <c r="R89" s="7">
        <v>1.1647028797403987E-2</v>
      </c>
      <c r="S89" s="7">
        <v>3.4280816168777914E-3</v>
      </c>
      <c r="U89" s="7">
        <v>28.153153153153156</v>
      </c>
      <c r="V89" s="7">
        <v>1.077980753903428E-2</v>
      </c>
    </row>
    <row r="90" spans="1:22" x14ac:dyDescent="0.35">
      <c r="A90" s="5">
        <v>2017</v>
      </c>
      <c r="B90" s="14" t="s">
        <v>26</v>
      </c>
      <c r="C90" s="14" t="s">
        <v>35</v>
      </c>
      <c r="D90" s="14">
        <v>1995</v>
      </c>
      <c r="E90" s="14">
        <v>22</v>
      </c>
      <c r="F90" s="14">
        <v>44</v>
      </c>
      <c r="G90" s="14">
        <v>13</v>
      </c>
      <c r="H90" s="14">
        <v>57</v>
      </c>
      <c r="I90" s="14" t="b">
        <v>1</v>
      </c>
      <c r="J90" s="6">
        <v>0.22807017543859601</v>
      </c>
      <c r="K90">
        <f t="shared" si="5"/>
        <v>3.3391915641476275E-3</v>
      </c>
      <c r="L90">
        <f t="shared" si="6"/>
        <v>5.7785738414834052E-2</v>
      </c>
      <c r="M90">
        <f t="shared" si="7"/>
        <v>1.317920349812002E-2</v>
      </c>
      <c r="N90">
        <f t="shared" si="8"/>
        <v>5.7785738414834052E-2</v>
      </c>
      <c r="O90">
        <f t="shared" si="9"/>
        <v>1.2712862451263491</v>
      </c>
      <c r="Q90" s="7">
        <v>64</v>
      </c>
      <c r="R90" s="7">
        <v>1.4723037305521996E-2</v>
      </c>
      <c r="S90" s="7">
        <v>5.4444760894227177E-3</v>
      </c>
      <c r="U90" s="7">
        <v>28.603603603603606</v>
      </c>
      <c r="V90" s="7">
        <v>1.077980753903428E-2</v>
      </c>
    </row>
    <row r="91" spans="1:22" x14ac:dyDescent="0.35">
      <c r="A91" s="24">
        <v>2015</v>
      </c>
      <c r="B91" s="17" t="s">
        <v>26</v>
      </c>
      <c r="C91" s="17" t="s">
        <v>88</v>
      </c>
      <c r="D91" s="17">
        <v>1993</v>
      </c>
      <c r="E91" s="17">
        <v>22</v>
      </c>
      <c r="F91" s="17">
        <v>41</v>
      </c>
      <c r="G91" s="17">
        <v>12</v>
      </c>
      <c r="H91" s="17">
        <v>53</v>
      </c>
      <c r="I91" s="17" t="b">
        <v>1</v>
      </c>
      <c r="J91" s="25">
        <v>0.22641509433962301</v>
      </c>
      <c r="K91">
        <f t="shared" si="5"/>
        <v>3.1048623315758639E-3</v>
      </c>
      <c r="L91">
        <f t="shared" si="6"/>
        <v>5.5721291546193222E-2</v>
      </c>
      <c r="M91">
        <f t="shared" si="7"/>
        <v>1.2616141482156977E-2</v>
      </c>
      <c r="N91">
        <f t="shared" si="8"/>
        <v>5.5721291546193222E-2</v>
      </c>
      <c r="O91">
        <f t="shared" si="9"/>
        <v>1.2258684140162508</v>
      </c>
      <c r="Q91" s="7">
        <v>65</v>
      </c>
      <c r="R91" s="7">
        <v>1.2903527556172231E-2</v>
      </c>
      <c r="S91" s="7">
        <v>1.0293719183730697E-3</v>
      </c>
      <c r="U91" s="7">
        <v>29.054054054054056</v>
      </c>
      <c r="V91" s="7">
        <v>1.0824260542220965E-2</v>
      </c>
    </row>
    <row r="92" spans="1:22" x14ac:dyDescent="0.35">
      <c r="A92" s="3">
        <v>2017</v>
      </c>
      <c r="B92" s="13" t="s">
        <v>67</v>
      </c>
      <c r="C92" s="13" t="s">
        <v>68</v>
      </c>
      <c r="D92" s="13">
        <v>1993</v>
      </c>
      <c r="E92" s="14">
        <v>24</v>
      </c>
      <c r="F92" s="13">
        <v>41</v>
      </c>
      <c r="G92" s="13">
        <v>12</v>
      </c>
      <c r="H92" s="13">
        <v>53</v>
      </c>
      <c r="I92" s="13" t="b">
        <v>1</v>
      </c>
      <c r="J92" s="4">
        <v>0.22641509433962301</v>
      </c>
      <c r="K92">
        <f t="shared" si="5"/>
        <v>3.1048623315758639E-3</v>
      </c>
      <c r="L92">
        <f t="shared" si="6"/>
        <v>5.5721291546193222E-2</v>
      </c>
      <c r="M92">
        <f t="shared" si="7"/>
        <v>1.2616141482156977E-2</v>
      </c>
      <c r="N92">
        <f t="shared" si="8"/>
        <v>5.5721291546193222E-2</v>
      </c>
      <c r="O92">
        <f t="shared" si="9"/>
        <v>1.3373109971086374</v>
      </c>
      <c r="Q92" s="7">
        <v>66</v>
      </c>
      <c r="R92" s="7">
        <v>1.2457576296907212E-2</v>
      </c>
      <c r="S92" s="7">
        <v>2.4892329721232179E-3</v>
      </c>
      <c r="U92" s="7">
        <v>29.504504504504506</v>
      </c>
      <c r="V92" s="7">
        <v>1.0824260542220965E-2</v>
      </c>
    </row>
    <row r="93" spans="1:22" x14ac:dyDescent="0.35">
      <c r="A93" s="3">
        <v>2014</v>
      </c>
      <c r="B93" s="13" t="s">
        <v>24</v>
      </c>
      <c r="C93" s="13" t="s">
        <v>70</v>
      </c>
      <c r="D93" s="13">
        <v>1989</v>
      </c>
      <c r="E93" s="17">
        <v>25</v>
      </c>
      <c r="F93" s="13">
        <v>65</v>
      </c>
      <c r="G93" s="13">
        <v>19</v>
      </c>
      <c r="H93" s="13">
        <v>84</v>
      </c>
      <c r="I93" s="13" t="b">
        <v>1</v>
      </c>
      <c r="J93" s="4">
        <v>0.226190476190476</v>
      </c>
      <c r="K93">
        <f t="shared" si="5"/>
        <v>4.9209138840070298E-3</v>
      </c>
      <c r="L93">
        <f t="shared" si="6"/>
        <v>7.0149225826141734E-2</v>
      </c>
      <c r="M93">
        <f t="shared" si="7"/>
        <v>1.5867086794008237E-2</v>
      </c>
      <c r="N93">
        <f t="shared" si="8"/>
        <v>7.0149225826141734E-2</v>
      </c>
      <c r="O93">
        <f t="shared" si="9"/>
        <v>1.7537306456535433</v>
      </c>
      <c r="Q93" s="7">
        <v>67</v>
      </c>
      <c r="R93" s="7">
        <v>1.2138679008311818E-2</v>
      </c>
      <c r="S93" s="7">
        <v>3.2901493399421951E-3</v>
      </c>
      <c r="U93" s="7">
        <v>29.954954954954957</v>
      </c>
      <c r="V93" s="7">
        <v>1.0824260542220965E-2</v>
      </c>
    </row>
    <row r="94" spans="1:22" x14ac:dyDescent="0.35">
      <c r="A94" s="5">
        <v>2017</v>
      </c>
      <c r="B94" s="14" t="s">
        <v>24</v>
      </c>
      <c r="C94" s="14" t="s">
        <v>70</v>
      </c>
      <c r="D94" s="14">
        <v>1991</v>
      </c>
      <c r="E94" s="14">
        <v>26</v>
      </c>
      <c r="F94" s="14">
        <v>48</v>
      </c>
      <c r="G94" s="14">
        <v>14</v>
      </c>
      <c r="H94" s="14">
        <v>62</v>
      </c>
      <c r="I94" s="14" t="b">
        <v>1</v>
      </c>
      <c r="J94" s="6">
        <v>0.225806451612903</v>
      </c>
      <c r="K94">
        <f t="shared" si="5"/>
        <v>3.6321031048623317E-3</v>
      </c>
      <c r="L94">
        <f t="shared" si="6"/>
        <v>6.0266932100965051E-2</v>
      </c>
      <c r="M94">
        <f t="shared" si="7"/>
        <v>1.3608662087314675E-2</v>
      </c>
      <c r="N94">
        <f t="shared" si="8"/>
        <v>6.0266932100965051E-2</v>
      </c>
      <c r="O94">
        <f t="shared" si="9"/>
        <v>1.5669402346250914</v>
      </c>
      <c r="Q94" s="7">
        <v>68</v>
      </c>
      <c r="R94" s="7">
        <v>1.6544259110330063E-2</v>
      </c>
      <c r="S94" s="7">
        <v>-1.1154307620760504E-3</v>
      </c>
      <c r="U94" s="7">
        <v>30.405405405405407</v>
      </c>
      <c r="V94" s="7">
        <v>1.0900221197253876E-2</v>
      </c>
    </row>
    <row r="95" spans="1:22" x14ac:dyDescent="0.35">
      <c r="A95" s="3">
        <v>2017</v>
      </c>
      <c r="B95" s="13" t="s">
        <v>24</v>
      </c>
      <c r="C95" s="13" t="s">
        <v>70</v>
      </c>
      <c r="D95" s="13">
        <v>1994</v>
      </c>
      <c r="E95" s="17">
        <v>23</v>
      </c>
      <c r="F95" s="13">
        <v>127</v>
      </c>
      <c r="G95" s="13">
        <v>37</v>
      </c>
      <c r="H95" s="13">
        <v>164</v>
      </c>
      <c r="I95" s="13" t="b">
        <v>1</v>
      </c>
      <c r="J95" s="4">
        <v>0.22560975609756101</v>
      </c>
      <c r="K95">
        <f t="shared" si="5"/>
        <v>9.6074985354422972E-3</v>
      </c>
      <c r="L95">
        <f t="shared" si="6"/>
        <v>9.8017848045354974E-2</v>
      </c>
      <c r="M95">
        <f t="shared" si="7"/>
        <v>2.2113782790720331E-2</v>
      </c>
      <c r="N95">
        <f t="shared" si="8"/>
        <v>9.8017848045354974E-2</v>
      </c>
      <c r="O95">
        <f t="shared" si="9"/>
        <v>2.2544105050431642</v>
      </c>
      <c r="Q95" s="7">
        <v>69</v>
      </c>
      <c r="R95" s="7">
        <v>1.6353825966510062E-2</v>
      </c>
      <c r="S95" s="7">
        <v>2.1001682131408794E-3</v>
      </c>
      <c r="U95" s="7">
        <v>30.855855855855857</v>
      </c>
      <c r="V95" s="7">
        <v>1.0960993463955676E-2</v>
      </c>
    </row>
    <row r="96" spans="1:22" x14ac:dyDescent="0.35">
      <c r="A96" s="3">
        <v>2013</v>
      </c>
      <c r="B96" s="13" t="s">
        <v>26</v>
      </c>
      <c r="C96" s="13" t="s">
        <v>69</v>
      </c>
      <c r="D96" s="13">
        <v>1991</v>
      </c>
      <c r="E96" s="14">
        <v>22</v>
      </c>
      <c r="F96" s="13">
        <v>79</v>
      </c>
      <c r="G96" s="13">
        <v>23</v>
      </c>
      <c r="H96" s="13">
        <v>102</v>
      </c>
      <c r="I96" s="13" t="b">
        <v>1</v>
      </c>
      <c r="J96" s="4">
        <v>0.22549019607843099</v>
      </c>
      <c r="K96">
        <f t="shared" si="5"/>
        <v>5.9753954305799646E-3</v>
      </c>
      <c r="L96">
        <f t="shared" si="6"/>
        <v>7.7300681954171432E-2</v>
      </c>
      <c r="M96">
        <f t="shared" si="7"/>
        <v>1.7430545930842548E-2</v>
      </c>
      <c r="N96">
        <f t="shared" si="8"/>
        <v>7.7300681954171432E-2</v>
      </c>
      <c r="O96">
        <f t="shared" si="9"/>
        <v>1.7006150029917715</v>
      </c>
      <c r="Q96" s="7">
        <v>70</v>
      </c>
      <c r="R96" s="7">
        <v>1.9647171419894915E-2</v>
      </c>
      <c r="S96" s="7">
        <v>3.3097145830371724E-4</v>
      </c>
      <c r="U96" s="7">
        <v>31.306306306306308</v>
      </c>
      <c r="V96" s="7">
        <v>1.1055080970473318E-2</v>
      </c>
    </row>
    <row r="97" spans="1:22" x14ac:dyDescent="0.35">
      <c r="A97" s="3">
        <v>2014</v>
      </c>
      <c r="B97" s="13" t="s">
        <v>42</v>
      </c>
      <c r="C97" s="13" t="s">
        <v>66</v>
      </c>
      <c r="D97" s="13">
        <v>1991</v>
      </c>
      <c r="E97" s="17">
        <v>23</v>
      </c>
      <c r="F97" s="13">
        <v>83</v>
      </c>
      <c r="G97" s="13">
        <v>24</v>
      </c>
      <c r="H97" s="13">
        <v>107</v>
      </c>
      <c r="I97" s="13" t="b">
        <v>1</v>
      </c>
      <c r="J97" s="4">
        <v>0.22429906542056099</v>
      </c>
      <c r="K97">
        <f t="shared" si="5"/>
        <v>6.2683069712946692E-3</v>
      </c>
      <c r="L97">
        <f t="shared" si="6"/>
        <v>7.9172640295083432E-2</v>
      </c>
      <c r="M97">
        <f t="shared" si="7"/>
        <v>1.7758349225065462E-2</v>
      </c>
      <c r="N97">
        <f t="shared" si="8"/>
        <v>7.9172640295083432E-2</v>
      </c>
      <c r="O97">
        <f t="shared" si="9"/>
        <v>1.8209707267869188</v>
      </c>
      <c r="Q97" s="7">
        <v>71</v>
      </c>
      <c r="R97" s="7">
        <v>1.6425399264703086E-2</v>
      </c>
      <c r="S97" s="7">
        <v>-6.4646363496245057E-4</v>
      </c>
      <c r="U97" s="7">
        <v>31.756756756756758</v>
      </c>
      <c r="V97" s="7">
        <v>1.135258023158039E-2</v>
      </c>
    </row>
    <row r="98" spans="1:22" x14ac:dyDescent="0.35">
      <c r="A98" s="3">
        <v>2013</v>
      </c>
      <c r="B98" s="13" t="s">
        <v>24</v>
      </c>
      <c r="C98" s="13" t="s">
        <v>121</v>
      </c>
      <c r="D98" s="13">
        <v>1989</v>
      </c>
      <c r="E98" s="14">
        <v>24</v>
      </c>
      <c r="F98" s="13">
        <v>59</v>
      </c>
      <c r="G98" s="13">
        <v>17</v>
      </c>
      <c r="H98" s="13">
        <v>76</v>
      </c>
      <c r="I98" s="13" t="b">
        <v>1</v>
      </c>
      <c r="J98" s="4">
        <v>0.22368421052631601</v>
      </c>
      <c r="K98">
        <f t="shared" si="5"/>
        <v>4.4522554188635034E-3</v>
      </c>
      <c r="L98">
        <f t="shared" si="6"/>
        <v>6.6725223258251476E-2</v>
      </c>
      <c r="M98">
        <f t="shared" si="7"/>
        <v>1.492537888671416E-2</v>
      </c>
      <c r="N98">
        <f t="shared" si="8"/>
        <v>6.6725223258251476E-2</v>
      </c>
      <c r="O98">
        <f t="shared" si="9"/>
        <v>1.6014053581980354</v>
      </c>
      <c r="Q98" s="7">
        <v>72</v>
      </c>
      <c r="R98" s="7">
        <v>1.2562705386867032E-2</v>
      </c>
      <c r="S98" s="7">
        <v>2.2590237813517738E-3</v>
      </c>
      <c r="U98" s="7">
        <v>32.207207207207205</v>
      </c>
      <c r="V98" s="7">
        <v>1.1370360321146281E-2</v>
      </c>
    </row>
    <row r="99" spans="1:22" x14ac:dyDescent="0.35">
      <c r="A99" s="24">
        <v>2014</v>
      </c>
      <c r="B99" s="17" t="s">
        <v>24</v>
      </c>
      <c r="C99" s="17" t="s">
        <v>70</v>
      </c>
      <c r="D99" s="17">
        <v>1991</v>
      </c>
      <c r="E99" s="17">
        <v>23</v>
      </c>
      <c r="F99" s="17">
        <v>70</v>
      </c>
      <c r="G99" s="17">
        <v>20</v>
      </c>
      <c r="H99" s="17">
        <v>90</v>
      </c>
      <c r="I99" s="17" t="b">
        <v>1</v>
      </c>
      <c r="J99" s="25">
        <v>0.22222222222222199</v>
      </c>
      <c r="K99">
        <f t="shared" si="5"/>
        <v>5.272407732864675E-3</v>
      </c>
      <c r="L99">
        <f t="shared" si="6"/>
        <v>7.2611347135724424E-2</v>
      </c>
      <c r="M99">
        <f t="shared" si="7"/>
        <v>1.6135854919049855E-2</v>
      </c>
      <c r="N99">
        <f t="shared" si="8"/>
        <v>7.2611347135724424E-2</v>
      </c>
      <c r="O99">
        <f t="shared" si="9"/>
        <v>1.6700609841216618</v>
      </c>
      <c r="Q99" s="7">
        <v>73</v>
      </c>
      <c r="R99" s="7">
        <v>1.3521266698697191E-2</v>
      </c>
      <c r="S99" s="7">
        <v>7.9788406174572356E-4</v>
      </c>
      <c r="U99" s="7">
        <v>32.657657657657658</v>
      </c>
      <c r="V99" s="7">
        <v>1.1457214519354865E-2</v>
      </c>
    </row>
    <row r="100" spans="1:22" x14ac:dyDescent="0.35">
      <c r="A100" s="3">
        <v>2014</v>
      </c>
      <c r="B100" s="13" t="s">
        <v>24</v>
      </c>
      <c r="C100" s="13" t="s">
        <v>70</v>
      </c>
      <c r="D100" s="13">
        <v>1990</v>
      </c>
      <c r="E100" s="14">
        <v>24</v>
      </c>
      <c r="F100" s="13">
        <v>56</v>
      </c>
      <c r="G100" s="13">
        <v>16</v>
      </c>
      <c r="H100" s="13">
        <v>72</v>
      </c>
      <c r="I100" s="13" t="b">
        <v>1</v>
      </c>
      <c r="J100" s="4">
        <v>0.22222222222222199</v>
      </c>
      <c r="K100">
        <f t="shared" si="5"/>
        <v>4.2179261862917402E-3</v>
      </c>
      <c r="L100">
        <f t="shared" si="6"/>
        <v>6.4945563253325789E-2</v>
      </c>
      <c r="M100">
        <f t="shared" si="7"/>
        <v>1.4432347389627937E-2</v>
      </c>
      <c r="N100">
        <f t="shared" si="8"/>
        <v>6.4945563253325789E-2</v>
      </c>
      <c r="O100">
        <f t="shared" si="9"/>
        <v>1.5586935180798189</v>
      </c>
      <c r="Q100" s="7">
        <v>74</v>
      </c>
      <c r="R100" s="7">
        <v>1.4952610231530102E-2</v>
      </c>
      <c r="S100" s="7">
        <v>2.4812303871655332E-3</v>
      </c>
      <c r="U100" s="7">
        <v>33.108108108108105</v>
      </c>
      <c r="V100" s="7">
        <v>1.1564796358643889E-2</v>
      </c>
    </row>
    <row r="101" spans="1:22" x14ac:dyDescent="0.35">
      <c r="A101" s="24">
        <v>2014</v>
      </c>
      <c r="B101" s="17" t="s">
        <v>24</v>
      </c>
      <c r="C101" s="17" t="s">
        <v>121</v>
      </c>
      <c r="D101" s="17">
        <v>1992</v>
      </c>
      <c r="E101" s="17">
        <v>22</v>
      </c>
      <c r="F101" s="17">
        <v>49</v>
      </c>
      <c r="G101" s="17">
        <v>14</v>
      </c>
      <c r="H101" s="17">
        <v>63</v>
      </c>
      <c r="I101" s="17" t="b">
        <v>1</v>
      </c>
      <c r="J101" s="25">
        <v>0.22222222222222199</v>
      </c>
      <c r="K101">
        <f t="shared" si="5"/>
        <v>3.6906854130052723E-3</v>
      </c>
      <c r="L101">
        <f t="shared" si="6"/>
        <v>6.0751011621250163E-2</v>
      </c>
      <c r="M101">
        <f t="shared" si="7"/>
        <v>1.3500224804722244E-2</v>
      </c>
      <c r="N101">
        <f t="shared" si="8"/>
        <v>6.0751011621250163E-2</v>
      </c>
      <c r="O101">
        <f t="shared" si="9"/>
        <v>1.3365222556675036</v>
      </c>
      <c r="Q101" s="7">
        <v>75</v>
      </c>
      <c r="R101" s="7">
        <v>1.3472000654424002E-2</v>
      </c>
      <c r="S101" s="7">
        <v>2.1921775568157116E-3</v>
      </c>
      <c r="U101" s="7">
        <v>33.558558558558559</v>
      </c>
      <c r="V101" s="7">
        <v>1.1664567503412578E-2</v>
      </c>
    </row>
    <row r="102" spans="1:22" x14ac:dyDescent="0.35">
      <c r="A102" s="3">
        <v>2013</v>
      </c>
      <c r="B102" s="13" t="s">
        <v>24</v>
      </c>
      <c r="C102" s="13" t="s">
        <v>70</v>
      </c>
      <c r="D102" s="13">
        <v>1990</v>
      </c>
      <c r="E102" s="14">
        <v>23</v>
      </c>
      <c r="F102" s="13">
        <v>74</v>
      </c>
      <c r="G102" s="13">
        <v>21</v>
      </c>
      <c r="H102" s="13">
        <v>95</v>
      </c>
      <c r="I102" s="13" t="b">
        <v>1</v>
      </c>
      <c r="J102" s="4">
        <v>0.221052631578947</v>
      </c>
      <c r="K102">
        <f t="shared" si="5"/>
        <v>5.5653192735793788E-3</v>
      </c>
      <c r="L102">
        <f t="shared" si="6"/>
        <v>7.4601067509650149E-2</v>
      </c>
      <c r="M102">
        <f t="shared" si="7"/>
        <v>1.6490762291606849E-2</v>
      </c>
      <c r="N102">
        <f t="shared" si="8"/>
        <v>7.4601067509650149E-2</v>
      </c>
      <c r="O102">
        <f t="shared" si="9"/>
        <v>1.7158245527219533</v>
      </c>
      <c r="Q102" s="7">
        <v>76</v>
      </c>
      <c r="R102" s="7">
        <v>1.2329851068465462E-2</v>
      </c>
      <c r="S102" s="7">
        <v>2.859756150132205E-3</v>
      </c>
      <c r="U102" s="7">
        <v>34.009009009009006</v>
      </c>
      <c r="V102" s="7">
        <v>1.1691537637690312E-2</v>
      </c>
    </row>
    <row r="103" spans="1:22" x14ac:dyDescent="0.35">
      <c r="A103" s="24">
        <v>2016</v>
      </c>
      <c r="B103" s="17" t="s">
        <v>30</v>
      </c>
      <c r="C103" s="17" t="s">
        <v>226</v>
      </c>
      <c r="D103" s="17">
        <v>1994</v>
      </c>
      <c r="E103" s="17">
        <v>22</v>
      </c>
      <c r="F103" s="17">
        <v>53</v>
      </c>
      <c r="G103" s="17">
        <v>15</v>
      </c>
      <c r="H103" s="17">
        <v>68</v>
      </c>
      <c r="I103" s="17" t="b">
        <v>1</v>
      </c>
      <c r="J103" s="25">
        <v>0.220588235294118</v>
      </c>
      <c r="K103">
        <f t="shared" si="5"/>
        <v>3.983596953719977E-3</v>
      </c>
      <c r="L103">
        <f t="shared" si="6"/>
        <v>6.3115742518962542E-2</v>
      </c>
      <c r="M103">
        <f t="shared" si="7"/>
        <v>1.3922590261535877E-2</v>
      </c>
      <c r="N103">
        <f t="shared" si="8"/>
        <v>6.3115742518962542E-2</v>
      </c>
      <c r="O103">
        <f t="shared" si="9"/>
        <v>1.3885463354171759</v>
      </c>
      <c r="Q103" s="7">
        <v>77</v>
      </c>
      <c r="R103" s="7">
        <v>1.1944447612305941E-2</v>
      </c>
      <c r="S103" s="7">
        <v>2.7552899409226082E-3</v>
      </c>
      <c r="U103" s="7">
        <v>34.45945945945946</v>
      </c>
      <c r="V103" s="7">
        <v>1.17893764784614E-2</v>
      </c>
    </row>
    <row r="104" spans="1:22" x14ac:dyDescent="0.35">
      <c r="A104" s="5">
        <v>2015</v>
      </c>
      <c r="B104" s="14" t="s">
        <v>30</v>
      </c>
      <c r="C104" s="14" t="s">
        <v>250</v>
      </c>
      <c r="D104" s="14">
        <v>1990</v>
      </c>
      <c r="E104" s="14">
        <v>25</v>
      </c>
      <c r="F104" s="14">
        <v>46</v>
      </c>
      <c r="G104" s="14">
        <v>13</v>
      </c>
      <c r="H104" s="14">
        <v>59</v>
      </c>
      <c r="I104" s="14" t="b">
        <v>1</v>
      </c>
      <c r="J104" s="6">
        <v>0.22033898305084701</v>
      </c>
      <c r="K104">
        <f t="shared" si="5"/>
        <v>3.4563561804335091E-3</v>
      </c>
      <c r="L104">
        <f t="shared" si="6"/>
        <v>5.8790783124853079E-2</v>
      </c>
      <c r="M104">
        <f t="shared" si="7"/>
        <v>1.2953901366493025E-2</v>
      </c>
      <c r="N104">
        <f t="shared" si="8"/>
        <v>5.8790783124853079E-2</v>
      </c>
      <c r="O104">
        <f t="shared" si="9"/>
        <v>1.4697695781213269</v>
      </c>
      <c r="Q104" s="7">
        <v>78</v>
      </c>
      <c r="R104" s="7">
        <v>1.2244610582021673E-2</v>
      </c>
      <c r="S104" s="7">
        <v>1.9483778005691295E-3</v>
      </c>
      <c r="U104" s="7">
        <v>34.909909909909906</v>
      </c>
      <c r="V104" s="7">
        <v>1.17893764784614E-2</v>
      </c>
    </row>
    <row r="105" spans="1:22" x14ac:dyDescent="0.35">
      <c r="A105" s="24">
        <v>2016</v>
      </c>
      <c r="B105" s="17" t="s">
        <v>24</v>
      </c>
      <c r="C105" s="17" t="s">
        <v>121</v>
      </c>
      <c r="D105" s="17">
        <v>1993</v>
      </c>
      <c r="E105" s="17">
        <v>23</v>
      </c>
      <c r="F105" s="17">
        <v>47</v>
      </c>
      <c r="G105" s="17">
        <v>13</v>
      </c>
      <c r="H105" s="17">
        <v>60</v>
      </c>
      <c r="I105" s="17" t="b">
        <v>1</v>
      </c>
      <c r="J105" s="25">
        <v>0.21666666666666701</v>
      </c>
      <c r="K105">
        <f t="shared" si="5"/>
        <v>3.5149384885764497E-3</v>
      </c>
      <c r="L105">
        <f t="shared" si="6"/>
        <v>5.9286916672875223E-2</v>
      </c>
      <c r="M105">
        <f t="shared" si="7"/>
        <v>1.2845498612456319E-2</v>
      </c>
      <c r="N105">
        <f t="shared" si="8"/>
        <v>5.9286916672875223E-2</v>
      </c>
      <c r="O105">
        <f t="shared" si="9"/>
        <v>1.3635990834761302</v>
      </c>
      <c r="Q105" s="7">
        <v>79</v>
      </c>
      <c r="R105" s="7">
        <v>1.8987143389177386E-2</v>
      </c>
      <c r="S105" s="7">
        <v>-3.4352546415456989E-3</v>
      </c>
      <c r="U105" s="7">
        <v>35.36036036036036</v>
      </c>
      <c r="V105" s="7">
        <v>1.1833258419787343E-2</v>
      </c>
    </row>
    <row r="106" spans="1:22" x14ac:dyDescent="0.35">
      <c r="A106" s="5">
        <v>2015</v>
      </c>
      <c r="B106" s="14" t="s">
        <v>26</v>
      </c>
      <c r="C106" s="14" t="s">
        <v>69</v>
      </c>
      <c r="D106" s="14">
        <v>1988</v>
      </c>
      <c r="E106" s="14">
        <v>27</v>
      </c>
      <c r="F106" s="14">
        <v>58</v>
      </c>
      <c r="G106" s="14">
        <v>16</v>
      </c>
      <c r="H106" s="14">
        <v>74</v>
      </c>
      <c r="I106" s="14" t="b">
        <v>1</v>
      </c>
      <c r="J106" s="6">
        <v>0.21621621621621601</v>
      </c>
      <c r="K106">
        <f t="shared" si="5"/>
        <v>4.3350908025776213E-3</v>
      </c>
      <c r="L106">
        <f t="shared" si="6"/>
        <v>6.5841406444407169E-2</v>
      </c>
      <c r="M106">
        <f t="shared" si="7"/>
        <v>1.4235979771763699E-2</v>
      </c>
      <c r="N106">
        <f t="shared" si="8"/>
        <v>6.5841406444407169E-2</v>
      </c>
      <c r="O106">
        <f t="shared" si="9"/>
        <v>1.7777179739989935</v>
      </c>
      <c r="Q106" s="7">
        <v>80</v>
      </c>
      <c r="R106" s="7">
        <v>1.730239161033436E-2</v>
      </c>
      <c r="S106" s="7">
        <v>3.6696131902187561E-3</v>
      </c>
      <c r="U106" s="7">
        <v>35.810810810810807</v>
      </c>
      <c r="V106" s="7">
        <v>1.1857383334575046E-2</v>
      </c>
    </row>
    <row r="107" spans="1:22" x14ac:dyDescent="0.35">
      <c r="A107" s="24">
        <v>2013</v>
      </c>
      <c r="B107" s="17" t="s">
        <v>26</v>
      </c>
      <c r="C107" s="17" t="s">
        <v>27</v>
      </c>
      <c r="D107" s="17">
        <v>1990</v>
      </c>
      <c r="E107" s="17">
        <v>23</v>
      </c>
      <c r="F107" s="17">
        <v>40</v>
      </c>
      <c r="G107" s="17">
        <v>11</v>
      </c>
      <c r="H107" s="17">
        <v>51</v>
      </c>
      <c r="I107" s="17" t="b">
        <v>1</v>
      </c>
      <c r="J107" s="25">
        <v>0.21568627450980399</v>
      </c>
      <c r="K107">
        <f t="shared" si="5"/>
        <v>2.9876977152899823E-3</v>
      </c>
      <c r="L107">
        <f t="shared" si="6"/>
        <v>5.4659836400139203E-2</v>
      </c>
      <c r="M107">
        <f t="shared" si="7"/>
        <v>1.17893764784614E-2</v>
      </c>
      <c r="N107">
        <f t="shared" si="8"/>
        <v>5.4659836400139203E-2</v>
      </c>
      <c r="O107">
        <f t="shared" si="9"/>
        <v>1.2571762372032016</v>
      </c>
      <c r="Q107" s="7">
        <v>81</v>
      </c>
      <c r="R107" s="7">
        <v>1.2041954924968599E-2</v>
      </c>
      <c r="S107" s="7">
        <v>2.5387544542971544E-3</v>
      </c>
      <c r="U107" s="7">
        <v>36.261261261261261</v>
      </c>
      <c r="V107" s="7">
        <v>1.1857383334575046E-2</v>
      </c>
    </row>
    <row r="108" spans="1:22" x14ac:dyDescent="0.35">
      <c r="A108" s="5">
        <v>2016</v>
      </c>
      <c r="B108" s="14" t="s">
        <v>67</v>
      </c>
      <c r="C108" s="14" t="s">
        <v>145</v>
      </c>
      <c r="D108" s="14">
        <v>1994</v>
      </c>
      <c r="E108" s="14">
        <v>22</v>
      </c>
      <c r="F108" s="14">
        <v>40</v>
      </c>
      <c r="G108" s="14">
        <v>11</v>
      </c>
      <c r="H108" s="14">
        <v>51</v>
      </c>
      <c r="I108" s="14" t="b">
        <v>1</v>
      </c>
      <c r="J108" s="6">
        <v>0.21568627450980399</v>
      </c>
      <c r="K108">
        <f t="shared" si="5"/>
        <v>2.9876977152899823E-3</v>
      </c>
      <c r="L108">
        <f t="shared" si="6"/>
        <v>5.4659836400139203E-2</v>
      </c>
      <c r="M108">
        <f t="shared" si="7"/>
        <v>1.17893764784614E-2</v>
      </c>
      <c r="N108">
        <f t="shared" si="8"/>
        <v>5.4659836400139203E-2</v>
      </c>
      <c r="O108">
        <f t="shared" si="9"/>
        <v>1.2025164008030624</v>
      </c>
      <c r="Q108" s="7">
        <v>82</v>
      </c>
      <c r="R108" s="7">
        <v>1.7482975351316533E-2</v>
      </c>
      <c r="S108" s="7">
        <v>1.2802104198177296E-3</v>
      </c>
      <c r="U108" s="7">
        <v>36.711711711711708</v>
      </c>
      <c r="V108" s="7">
        <v>1.2133420268831316E-2</v>
      </c>
    </row>
    <row r="109" spans="1:22" x14ac:dyDescent="0.35">
      <c r="A109" s="3">
        <v>2014</v>
      </c>
      <c r="B109" s="13" t="s">
        <v>30</v>
      </c>
      <c r="C109" s="13" t="s">
        <v>260</v>
      </c>
      <c r="D109" s="13">
        <v>1988</v>
      </c>
      <c r="E109" s="17">
        <v>26</v>
      </c>
      <c r="F109" s="13">
        <v>62</v>
      </c>
      <c r="G109" s="13">
        <v>17</v>
      </c>
      <c r="H109" s="13">
        <v>79</v>
      </c>
      <c r="I109" s="13" t="b">
        <v>1</v>
      </c>
      <c r="J109" s="4">
        <v>0.215189873417721</v>
      </c>
      <c r="K109">
        <f t="shared" si="5"/>
        <v>4.628002343292326E-3</v>
      </c>
      <c r="L109">
        <f t="shared" si="6"/>
        <v>6.8029422629420619E-2</v>
      </c>
      <c r="M109">
        <f t="shared" si="7"/>
        <v>1.4639242844305667E-2</v>
      </c>
      <c r="N109">
        <f t="shared" si="8"/>
        <v>6.8029422629420619E-2</v>
      </c>
      <c r="O109">
        <f t="shared" si="9"/>
        <v>1.7687649883649361</v>
      </c>
      <c r="Q109" s="7">
        <v>83</v>
      </c>
      <c r="R109" s="7">
        <v>1.436821318048289E-2</v>
      </c>
      <c r="S109" s="7">
        <v>4.0011660932797143E-3</v>
      </c>
      <c r="U109" s="7">
        <v>37.162162162162161</v>
      </c>
      <c r="V109" s="7">
        <v>1.2291488494941029E-2</v>
      </c>
    </row>
    <row r="110" spans="1:22" x14ac:dyDescent="0.35">
      <c r="A110" s="3">
        <v>2013</v>
      </c>
      <c r="B110" s="13" t="s">
        <v>30</v>
      </c>
      <c r="C110" s="13" t="s">
        <v>250</v>
      </c>
      <c r="D110" s="13">
        <v>1991</v>
      </c>
      <c r="E110" s="14">
        <v>22</v>
      </c>
      <c r="F110" s="13">
        <v>59</v>
      </c>
      <c r="G110" s="13">
        <v>16</v>
      </c>
      <c r="H110" s="13">
        <v>75</v>
      </c>
      <c r="I110" s="13" t="b">
        <v>1</v>
      </c>
      <c r="J110" s="4">
        <v>0.21333333333333299</v>
      </c>
      <c r="K110">
        <f t="shared" si="5"/>
        <v>4.3936731107205628E-3</v>
      </c>
      <c r="L110">
        <f t="shared" si="6"/>
        <v>6.6284787928457337E-2</v>
      </c>
      <c r="M110">
        <f t="shared" si="7"/>
        <v>1.4140754758070875E-2</v>
      </c>
      <c r="N110">
        <f t="shared" si="8"/>
        <v>6.6284787928457337E-2</v>
      </c>
      <c r="O110">
        <f t="shared" si="9"/>
        <v>1.4582653344260614</v>
      </c>
      <c r="Q110" s="7">
        <v>84</v>
      </c>
      <c r="R110" s="7">
        <v>1.2106871623167547E-2</v>
      </c>
      <c r="S110" s="7">
        <v>3.3351084062754766E-3</v>
      </c>
      <c r="U110" s="7">
        <v>37.612612612612608</v>
      </c>
      <c r="V110" s="7">
        <v>1.2291488494941029E-2</v>
      </c>
    </row>
    <row r="111" spans="1:22" x14ac:dyDescent="0.35">
      <c r="A111" s="24">
        <v>2013</v>
      </c>
      <c r="B111" s="17" t="s">
        <v>42</v>
      </c>
      <c r="C111" s="17" t="s">
        <v>66</v>
      </c>
      <c r="D111" s="17">
        <v>1990</v>
      </c>
      <c r="E111" s="17">
        <v>23</v>
      </c>
      <c r="F111" s="17">
        <v>82</v>
      </c>
      <c r="G111" s="17">
        <v>22</v>
      </c>
      <c r="H111" s="17">
        <v>104</v>
      </c>
      <c r="I111" s="17" t="b">
        <v>1</v>
      </c>
      <c r="J111" s="25">
        <v>0.21153846153846201</v>
      </c>
      <c r="K111">
        <f t="shared" si="5"/>
        <v>6.0925600468658466E-3</v>
      </c>
      <c r="L111">
        <f t="shared" si="6"/>
        <v>7.8054852807918657E-2</v>
      </c>
      <c r="M111">
        <f t="shared" si="7"/>
        <v>1.6511603478598213E-2</v>
      </c>
      <c r="N111">
        <f t="shared" si="8"/>
        <v>7.8054852807918657E-2</v>
      </c>
      <c r="O111">
        <f t="shared" si="9"/>
        <v>1.7952616145821292</v>
      </c>
      <c r="Q111" s="7">
        <v>85</v>
      </c>
      <c r="R111" s="7">
        <v>1.1848332118904565E-2</v>
      </c>
      <c r="S111" s="7">
        <v>3.0024308267336906E-3</v>
      </c>
      <c r="U111" s="7">
        <v>38.063063063063062</v>
      </c>
      <c r="V111" s="7">
        <v>1.2470026781777456E-2</v>
      </c>
    </row>
    <row r="112" spans="1:22" x14ac:dyDescent="0.35">
      <c r="A112" s="5">
        <v>2015</v>
      </c>
      <c r="B112" s="14" t="s">
        <v>26</v>
      </c>
      <c r="C112" s="14" t="s">
        <v>69</v>
      </c>
      <c r="D112" s="14">
        <v>1986</v>
      </c>
      <c r="E112" s="14">
        <v>29</v>
      </c>
      <c r="F112" s="14">
        <v>60</v>
      </c>
      <c r="G112" s="14">
        <v>16</v>
      </c>
      <c r="H112" s="14">
        <v>76</v>
      </c>
      <c r="I112" s="14" t="b">
        <v>1</v>
      </c>
      <c r="J112" s="6">
        <v>0.21052631578947401</v>
      </c>
      <c r="K112">
        <f t="shared" si="5"/>
        <v>4.4522554188635034E-3</v>
      </c>
      <c r="L112">
        <f t="shared" si="6"/>
        <v>6.6725223258251476E-2</v>
      </c>
      <c r="M112">
        <f t="shared" si="7"/>
        <v>1.4047415422789805E-2</v>
      </c>
      <c r="N112">
        <f t="shared" si="8"/>
        <v>6.6725223258251476E-2</v>
      </c>
      <c r="O112">
        <f t="shared" si="9"/>
        <v>1.9350314744892927</v>
      </c>
      <c r="Q112" s="7">
        <v>86</v>
      </c>
      <c r="R112" s="7">
        <v>1.6261697385553133E-2</v>
      </c>
      <c r="S112" s="7">
        <v>-1.0344709844713196E-4</v>
      </c>
      <c r="U112" s="7">
        <v>38.513513513513509</v>
      </c>
      <c r="V112" s="7">
        <v>1.2616141482156977E-2</v>
      </c>
    </row>
    <row r="113" spans="1:22" x14ac:dyDescent="0.35">
      <c r="A113" s="24">
        <v>2016</v>
      </c>
      <c r="B113" s="17" t="s">
        <v>67</v>
      </c>
      <c r="C113" s="17" t="s">
        <v>68</v>
      </c>
      <c r="D113" s="17">
        <v>1993</v>
      </c>
      <c r="E113" s="17">
        <v>23</v>
      </c>
      <c r="F113" s="17">
        <v>42</v>
      </c>
      <c r="G113" s="17">
        <v>11</v>
      </c>
      <c r="H113" s="17">
        <v>53</v>
      </c>
      <c r="I113" s="17" t="b">
        <v>1</v>
      </c>
      <c r="J113" s="25">
        <v>0.20754716981132099</v>
      </c>
      <c r="K113">
        <f t="shared" si="5"/>
        <v>3.1048623315758639E-3</v>
      </c>
      <c r="L113">
        <f t="shared" si="6"/>
        <v>5.5721291546193222E-2</v>
      </c>
      <c r="M113">
        <f t="shared" si="7"/>
        <v>1.1564796358643889E-2</v>
      </c>
      <c r="N113">
        <f t="shared" si="8"/>
        <v>5.5721291546193222E-2</v>
      </c>
      <c r="O113">
        <f t="shared" si="9"/>
        <v>1.2815897055624441</v>
      </c>
      <c r="Q113" s="7">
        <v>87</v>
      </c>
      <c r="R113" s="7">
        <v>1.4004401897254028E-2</v>
      </c>
      <c r="S113" s="7">
        <v>3.2716347891912669E-3</v>
      </c>
      <c r="U113" s="7">
        <v>38.963963963963963</v>
      </c>
      <c r="V113" s="7">
        <v>1.2616141482156977E-2</v>
      </c>
    </row>
    <row r="114" spans="1:22" x14ac:dyDescent="0.35">
      <c r="A114" s="5">
        <v>2013</v>
      </c>
      <c r="B114" s="14" t="s">
        <v>24</v>
      </c>
      <c r="C114" s="14" t="s">
        <v>70</v>
      </c>
      <c r="D114" s="14">
        <v>1989</v>
      </c>
      <c r="E114" s="14">
        <v>24</v>
      </c>
      <c r="F114" s="14">
        <v>73</v>
      </c>
      <c r="G114" s="14">
        <v>19</v>
      </c>
      <c r="H114" s="14">
        <v>92</v>
      </c>
      <c r="I114" s="14" t="b">
        <v>1</v>
      </c>
      <c r="J114" s="6">
        <v>0.20652173913043501</v>
      </c>
      <c r="K114">
        <f t="shared" si="5"/>
        <v>5.3895723491505561E-3</v>
      </c>
      <c r="L114">
        <f t="shared" si="6"/>
        <v>7.3413706820665003E-2</v>
      </c>
      <c r="M114">
        <f t="shared" si="7"/>
        <v>1.5161526408615615E-2</v>
      </c>
      <c r="N114">
        <f t="shared" si="8"/>
        <v>7.3413706820665003E-2</v>
      </c>
      <c r="O114">
        <f t="shared" si="9"/>
        <v>1.7619289636959601</v>
      </c>
      <c r="Q114" s="7">
        <v>88</v>
      </c>
      <c r="R114" s="7">
        <v>1.0847763064332081E-2</v>
      </c>
      <c r="S114" s="7">
        <v>2.3314404337879385E-3</v>
      </c>
      <c r="U114" s="7">
        <v>39.414414414414416</v>
      </c>
      <c r="V114" s="7">
        <v>1.2628303965924429E-2</v>
      </c>
    </row>
    <row r="115" spans="1:22" x14ac:dyDescent="0.35">
      <c r="A115" s="24">
        <v>2016</v>
      </c>
      <c r="B115" s="17" t="s">
        <v>24</v>
      </c>
      <c r="C115" s="17" t="s">
        <v>70</v>
      </c>
      <c r="D115" s="17">
        <v>1992</v>
      </c>
      <c r="E115" s="17">
        <v>24</v>
      </c>
      <c r="F115" s="17">
        <v>73</v>
      </c>
      <c r="G115" s="17">
        <v>19</v>
      </c>
      <c r="H115" s="17">
        <v>92</v>
      </c>
      <c r="I115" s="17" t="b">
        <v>1</v>
      </c>
      <c r="J115" s="25">
        <v>0.20652173913043501</v>
      </c>
      <c r="K115">
        <f t="shared" si="5"/>
        <v>5.3895723491505561E-3</v>
      </c>
      <c r="L115">
        <f t="shared" si="6"/>
        <v>7.3413706820665003E-2</v>
      </c>
      <c r="M115">
        <f t="shared" si="7"/>
        <v>1.5161526408615615E-2</v>
      </c>
      <c r="N115">
        <f t="shared" si="8"/>
        <v>7.3413706820665003E-2</v>
      </c>
      <c r="O115">
        <f t="shared" si="9"/>
        <v>1.7619289636959601</v>
      </c>
      <c r="Q115" s="7">
        <v>89</v>
      </c>
      <c r="R115" s="7">
        <v>1.0460217086652419E-2</v>
      </c>
      <c r="S115" s="7">
        <v>2.155924395504558E-3</v>
      </c>
      <c r="U115" s="7">
        <v>39.864864864864863</v>
      </c>
      <c r="V115" s="7">
        <v>1.2716924730129522E-2</v>
      </c>
    </row>
    <row r="116" spans="1:22" x14ac:dyDescent="0.35">
      <c r="A116" s="5">
        <v>2016</v>
      </c>
      <c r="B116" s="14" t="s">
        <v>30</v>
      </c>
      <c r="C116" s="14" t="s">
        <v>260</v>
      </c>
      <c r="D116" s="14">
        <v>1990</v>
      </c>
      <c r="E116" s="14">
        <v>26</v>
      </c>
      <c r="F116" s="14">
        <v>43</v>
      </c>
      <c r="G116" s="14">
        <v>11</v>
      </c>
      <c r="H116" s="14">
        <v>54</v>
      </c>
      <c r="I116" s="14" t="b">
        <v>1</v>
      </c>
      <c r="J116" s="6">
        <v>0.203703703703704</v>
      </c>
      <c r="K116">
        <f t="shared" si="5"/>
        <v>3.1634446397188049E-3</v>
      </c>
      <c r="L116">
        <f t="shared" si="6"/>
        <v>5.624450764046926E-2</v>
      </c>
      <c r="M116">
        <f t="shared" si="7"/>
        <v>1.1457214519354865E-2</v>
      </c>
      <c r="N116">
        <f t="shared" si="8"/>
        <v>5.624450764046926E-2</v>
      </c>
      <c r="O116">
        <f t="shared" si="9"/>
        <v>1.4623571986522008</v>
      </c>
      <c r="Q116" s="7">
        <v>90</v>
      </c>
      <c r="R116" s="7">
        <v>1.1807160985162461E-2</v>
      </c>
      <c r="S116" s="7">
        <v>8.089804969945158E-4</v>
      </c>
      <c r="U116" s="7">
        <v>40.315315315315317</v>
      </c>
      <c r="V116" s="7">
        <v>1.2845498612456319E-2</v>
      </c>
    </row>
    <row r="117" spans="1:22" x14ac:dyDescent="0.35">
      <c r="A117" s="3">
        <v>2015</v>
      </c>
      <c r="B117" s="13" t="s">
        <v>24</v>
      </c>
      <c r="C117" s="13" t="s">
        <v>121</v>
      </c>
      <c r="D117" s="13">
        <v>1989</v>
      </c>
      <c r="E117" s="17">
        <v>26</v>
      </c>
      <c r="F117" s="13">
        <v>55</v>
      </c>
      <c r="G117" s="13">
        <v>14</v>
      </c>
      <c r="H117" s="13">
        <v>69</v>
      </c>
      <c r="I117" s="13" t="b">
        <v>1</v>
      </c>
      <c r="J117" s="4">
        <v>0.202898550724638</v>
      </c>
      <c r="K117">
        <f t="shared" si="5"/>
        <v>4.0421792618629175E-3</v>
      </c>
      <c r="L117">
        <f t="shared" si="6"/>
        <v>6.3578135092678817E-2</v>
      </c>
      <c r="M117">
        <f t="shared" si="7"/>
        <v>1.289991146807978E-2</v>
      </c>
      <c r="N117">
        <f t="shared" si="8"/>
        <v>6.3578135092678817E-2</v>
      </c>
      <c r="O117">
        <f t="shared" si="9"/>
        <v>1.6530315124096493</v>
      </c>
      <c r="Q117" s="7">
        <v>91</v>
      </c>
      <c r="R117" s="7">
        <v>1.5712247758001702E-2</v>
      </c>
      <c r="S117" s="7">
        <v>1.5483903600653492E-4</v>
      </c>
      <c r="U117" s="7">
        <v>40.765765765765764</v>
      </c>
      <c r="V117" s="7">
        <v>1.289991146807978E-2</v>
      </c>
    </row>
    <row r="118" spans="1:22" x14ac:dyDescent="0.35">
      <c r="A118" s="3">
        <v>2016</v>
      </c>
      <c r="B118" s="13" t="s">
        <v>24</v>
      </c>
      <c r="C118" s="13" t="s">
        <v>70</v>
      </c>
      <c r="D118" s="13">
        <v>1990</v>
      </c>
      <c r="E118" s="14">
        <v>26</v>
      </c>
      <c r="F118" s="13">
        <v>55</v>
      </c>
      <c r="G118" s="13">
        <v>14</v>
      </c>
      <c r="H118" s="13">
        <v>69</v>
      </c>
      <c r="I118" s="13" t="b">
        <v>1</v>
      </c>
      <c r="J118" s="4">
        <v>0.202898550724638</v>
      </c>
      <c r="K118">
        <f t="shared" si="5"/>
        <v>4.0421792618629175E-3</v>
      </c>
      <c r="L118">
        <f t="shared" si="6"/>
        <v>6.3578135092678817E-2</v>
      </c>
      <c r="M118">
        <f t="shared" si="7"/>
        <v>1.289991146807978E-2</v>
      </c>
      <c r="N118">
        <f t="shared" si="8"/>
        <v>6.3578135092678817E-2</v>
      </c>
      <c r="O118">
        <f t="shared" si="9"/>
        <v>1.6530315124096493</v>
      </c>
      <c r="Q118" s="7">
        <v>92</v>
      </c>
      <c r="R118" s="7">
        <v>1.4227192584293627E-2</v>
      </c>
      <c r="S118" s="7">
        <v>-6.1853049697895186E-4</v>
      </c>
      <c r="U118" s="7">
        <v>41.216216216216218</v>
      </c>
      <c r="V118" s="7">
        <v>1.289991146807978E-2</v>
      </c>
    </row>
    <row r="119" spans="1:22" x14ac:dyDescent="0.35">
      <c r="A119" s="24">
        <v>2017</v>
      </c>
      <c r="B119" s="17" t="s">
        <v>26</v>
      </c>
      <c r="C119" s="17" t="s">
        <v>88</v>
      </c>
      <c r="D119" s="17">
        <v>1995</v>
      </c>
      <c r="E119" s="17">
        <v>22</v>
      </c>
      <c r="F119" s="17">
        <v>55</v>
      </c>
      <c r="G119" s="17">
        <v>14</v>
      </c>
      <c r="H119" s="17">
        <v>69</v>
      </c>
      <c r="I119" s="17" t="b">
        <v>1</v>
      </c>
      <c r="J119" s="25">
        <v>0.202898550724638</v>
      </c>
      <c r="K119">
        <f t="shared" si="5"/>
        <v>4.0421792618629175E-3</v>
      </c>
      <c r="L119">
        <f t="shared" si="6"/>
        <v>6.3578135092678817E-2</v>
      </c>
      <c r="M119">
        <f t="shared" si="7"/>
        <v>1.289991146807978E-2</v>
      </c>
      <c r="N119">
        <f t="shared" si="8"/>
        <v>6.3578135092678817E-2</v>
      </c>
      <c r="O119">
        <f t="shared" si="9"/>
        <v>1.3987189720389339</v>
      </c>
      <c r="Q119" s="7">
        <v>93</v>
      </c>
      <c r="R119" s="7">
        <v>1.9584977480306912E-2</v>
      </c>
      <c r="S119" s="7">
        <v>2.5288053104134192E-3</v>
      </c>
      <c r="U119" s="7">
        <v>41.666666666666664</v>
      </c>
      <c r="V119" s="7">
        <v>1.289991146807978E-2</v>
      </c>
    </row>
    <row r="120" spans="1:22" x14ac:dyDescent="0.35">
      <c r="A120" s="3">
        <v>2016</v>
      </c>
      <c r="B120" s="13" t="s">
        <v>24</v>
      </c>
      <c r="C120" s="13" t="s">
        <v>70</v>
      </c>
      <c r="D120" s="13">
        <v>1994</v>
      </c>
      <c r="E120" s="14">
        <v>22</v>
      </c>
      <c r="F120" s="13">
        <v>131</v>
      </c>
      <c r="G120" s="13">
        <v>33</v>
      </c>
      <c r="H120" s="13">
        <v>164</v>
      </c>
      <c r="I120" s="13" t="b">
        <v>1</v>
      </c>
      <c r="J120" s="4">
        <v>0.20121951219512199</v>
      </c>
      <c r="K120">
        <f t="shared" si="5"/>
        <v>9.6074985354422972E-3</v>
      </c>
      <c r="L120">
        <f t="shared" si="6"/>
        <v>9.8017848045354974E-2</v>
      </c>
      <c r="M120">
        <f t="shared" si="7"/>
        <v>1.9723103570101919E-2</v>
      </c>
      <c r="N120">
        <f t="shared" si="8"/>
        <v>9.8017848045354974E-2</v>
      </c>
      <c r="O120">
        <f t="shared" si="9"/>
        <v>2.1563926569978094</v>
      </c>
      <c r="Q120" s="7">
        <v>94</v>
      </c>
      <c r="R120" s="7">
        <v>1.4511183997172609E-2</v>
      </c>
      <c r="S120" s="7">
        <v>2.9193619336699388E-3</v>
      </c>
      <c r="U120" s="7">
        <v>42.117117117117118</v>
      </c>
      <c r="V120" s="7">
        <v>1.2952159196978513E-2</v>
      </c>
    </row>
    <row r="121" spans="1:22" x14ac:dyDescent="0.35">
      <c r="A121" s="3">
        <v>2017</v>
      </c>
      <c r="B121" s="13" t="s">
        <v>24</v>
      </c>
      <c r="C121" s="13" t="s">
        <v>70</v>
      </c>
      <c r="D121" s="13">
        <v>1995</v>
      </c>
      <c r="E121" s="17">
        <v>22</v>
      </c>
      <c r="F121" s="13">
        <v>100</v>
      </c>
      <c r="G121" s="13">
        <v>25</v>
      </c>
      <c r="H121" s="13">
        <v>125</v>
      </c>
      <c r="I121" s="13" t="b">
        <v>1</v>
      </c>
      <c r="J121" s="4">
        <v>0.2</v>
      </c>
      <c r="K121">
        <f t="shared" si="5"/>
        <v>7.322788517867604E-3</v>
      </c>
      <c r="L121">
        <f t="shared" si="6"/>
        <v>8.5573293251268556E-2</v>
      </c>
      <c r="M121">
        <f t="shared" si="7"/>
        <v>1.7114658650253713E-2</v>
      </c>
      <c r="N121">
        <f t="shared" si="8"/>
        <v>8.5573293251268556E-2</v>
      </c>
      <c r="O121">
        <f t="shared" si="9"/>
        <v>1.8826124515279083</v>
      </c>
      <c r="Q121" s="7">
        <v>95</v>
      </c>
      <c r="R121" s="7">
        <v>1.581951050912845E-2</v>
      </c>
      <c r="S121" s="7">
        <v>1.9388387159370128E-3</v>
      </c>
      <c r="U121" s="7">
        <v>42.567567567567565</v>
      </c>
      <c r="V121" s="7">
        <v>1.2953901366493025E-2</v>
      </c>
    </row>
    <row r="122" spans="1:22" x14ac:dyDescent="0.35">
      <c r="A122" s="5">
        <v>2014</v>
      </c>
      <c r="B122" s="14" t="s">
        <v>26</v>
      </c>
      <c r="C122" s="14" t="s">
        <v>69</v>
      </c>
      <c r="D122" s="14">
        <v>1986</v>
      </c>
      <c r="E122" s="14">
        <v>28</v>
      </c>
      <c r="F122" s="14">
        <v>84</v>
      </c>
      <c r="G122" s="14">
        <v>21</v>
      </c>
      <c r="H122" s="14">
        <v>105</v>
      </c>
      <c r="I122" s="14" t="b">
        <v>1</v>
      </c>
      <c r="J122" s="6">
        <v>0.2</v>
      </c>
      <c r="K122">
        <f t="shared" si="5"/>
        <v>6.1511423550087872E-3</v>
      </c>
      <c r="L122">
        <f t="shared" si="6"/>
        <v>7.8429218758118369E-2</v>
      </c>
      <c r="M122">
        <f t="shared" si="7"/>
        <v>1.5685843751623674E-2</v>
      </c>
      <c r="N122">
        <f t="shared" si="8"/>
        <v>7.8429218758118369E-2</v>
      </c>
      <c r="O122">
        <f t="shared" si="9"/>
        <v>2.1960181252273143</v>
      </c>
      <c r="Q122" s="7">
        <v>96</v>
      </c>
      <c r="R122" s="7">
        <v>1.4138858431304704E-2</v>
      </c>
      <c r="S122" s="7">
        <v>7.8652045540945556E-4</v>
      </c>
      <c r="U122" s="7">
        <v>43.018018018018019</v>
      </c>
      <c r="V122" s="7">
        <v>1.3083656570273213E-2</v>
      </c>
    </row>
    <row r="123" spans="1:22" x14ac:dyDescent="0.35">
      <c r="A123" s="24">
        <v>2015</v>
      </c>
      <c r="B123" s="17" t="s">
        <v>42</v>
      </c>
      <c r="C123" s="17" t="s">
        <v>66</v>
      </c>
      <c r="D123" s="17">
        <v>1991</v>
      </c>
      <c r="E123" s="17">
        <v>24</v>
      </c>
      <c r="F123" s="17">
        <v>76</v>
      </c>
      <c r="G123" s="17">
        <v>19</v>
      </c>
      <c r="H123" s="17">
        <v>95</v>
      </c>
      <c r="I123" s="17" t="b">
        <v>1</v>
      </c>
      <c r="J123" s="25">
        <v>0.2</v>
      </c>
      <c r="K123">
        <f t="shared" si="5"/>
        <v>5.5653192735793788E-3</v>
      </c>
      <c r="L123">
        <f t="shared" si="6"/>
        <v>7.4601067509650149E-2</v>
      </c>
      <c r="M123">
        <f t="shared" si="7"/>
        <v>1.492021350193003E-2</v>
      </c>
      <c r="N123">
        <f t="shared" si="8"/>
        <v>7.4601067509650149E-2</v>
      </c>
      <c r="O123">
        <f t="shared" si="9"/>
        <v>1.7904256202316036</v>
      </c>
      <c r="Q123" s="7">
        <v>97</v>
      </c>
      <c r="R123" s="7">
        <v>1.4508496430261131E-2</v>
      </c>
      <c r="S123" s="7">
        <v>1.6273584887887237E-3</v>
      </c>
      <c r="U123" s="7">
        <v>43.468468468468465</v>
      </c>
      <c r="V123" s="7">
        <v>1.3169451958865451E-2</v>
      </c>
    </row>
    <row r="124" spans="1:22" x14ac:dyDescent="0.35">
      <c r="A124" s="5">
        <v>2015</v>
      </c>
      <c r="B124" s="14" t="s">
        <v>24</v>
      </c>
      <c r="C124" s="14" t="s">
        <v>121</v>
      </c>
      <c r="D124" s="14">
        <v>1993</v>
      </c>
      <c r="E124" s="14">
        <v>22</v>
      </c>
      <c r="F124" s="14">
        <v>48</v>
      </c>
      <c r="G124" s="14">
        <v>12</v>
      </c>
      <c r="H124" s="14">
        <v>60</v>
      </c>
      <c r="I124" s="14" t="b">
        <v>1</v>
      </c>
      <c r="J124" s="6">
        <v>0.2</v>
      </c>
      <c r="K124">
        <f t="shared" si="5"/>
        <v>3.5149384885764497E-3</v>
      </c>
      <c r="L124">
        <f t="shared" si="6"/>
        <v>5.9286916672875223E-2</v>
      </c>
      <c r="M124">
        <f t="shared" si="7"/>
        <v>1.1857383334575046E-2</v>
      </c>
      <c r="N124">
        <f t="shared" si="8"/>
        <v>5.9286916672875223E-2</v>
      </c>
      <c r="O124">
        <f t="shared" si="9"/>
        <v>1.3043121668032549</v>
      </c>
      <c r="Q124" s="7">
        <v>98</v>
      </c>
      <c r="R124" s="7">
        <v>1.3761754247357479E-2</v>
      </c>
      <c r="S124" s="7">
        <v>6.7059314227045815E-4</v>
      </c>
      <c r="U124" s="7">
        <v>43.918918918918919</v>
      </c>
      <c r="V124" s="7">
        <v>1.317920349812002E-2</v>
      </c>
    </row>
    <row r="125" spans="1:22" x14ac:dyDescent="0.35">
      <c r="A125" s="3">
        <v>2017</v>
      </c>
      <c r="B125" s="13" t="s">
        <v>67</v>
      </c>
      <c r="C125" s="13" t="s">
        <v>145</v>
      </c>
      <c r="D125" s="13">
        <v>1992</v>
      </c>
      <c r="E125" s="17">
        <v>25</v>
      </c>
      <c r="F125" s="13">
        <v>48</v>
      </c>
      <c r="G125" s="13">
        <v>12</v>
      </c>
      <c r="H125" s="13">
        <v>60</v>
      </c>
      <c r="I125" s="13" t="b">
        <v>1</v>
      </c>
      <c r="J125" s="4">
        <v>0.2</v>
      </c>
      <c r="K125">
        <f t="shared" si="5"/>
        <v>3.5149384885764497E-3</v>
      </c>
      <c r="L125">
        <f t="shared" si="6"/>
        <v>5.9286916672875223E-2</v>
      </c>
      <c r="M125">
        <f t="shared" si="7"/>
        <v>1.1857383334575046E-2</v>
      </c>
      <c r="N125">
        <f t="shared" si="8"/>
        <v>5.9286916672875223E-2</v>
      </c>
      <c r="O125">
        <f t="shared" si="9"/>
        <v>1.4821729168218805</v>
      </c>
      <c r="Q125" s="7">
        <v>99</v>
      </c>
      <c r="R125" s="7">
        <v>1.1404415657975444E-2</v>
      </c>
      <c r="S125" s="7">
        <v>2.0958091467467993E-3</v>
      </c>
      <c r="U125" s="7">
        <v>44.369369369369366</v>
      </c>
      <c r="V125" s="7">
        <v>1.3205474060770569E-2</v>
      </c>
    </row>
    <row r="126" spans="1:22" x14ac:dyDescent="0.35">
      <c r="A126" s="3">
        <v>2014</v>
      </c>
      <c r="B126" s="13" t="s">
        <v>26</v>
      </c>
      <c r="C126" s="13" t="s">
        <v>27</v>
      </c>
      <c r="D126" s="13">
        <v>1991</v>
      </c>
      <c r="E126" s="14">
        <v>23</v>
      </c>
      <c r="F126" s="13">
        <v>44</v>
      </c>
      <c r="G126" s="13">
        <v>11</v>
      </c>
      <c r="H126" s="13">
        <v>55</v>
      </c>
      <c r="I126" s="13" t="b">
        <v>1</v>
      </c>
      <c r="J126" s="4">
        <v>0.2</v>
      </c>
      <c r="K126">
        <f t="shared" si="5"/>
        <v>3.2220269478617459E-3</v>
      </c>
      <c r="L126">
        <f t="shared" si="6"/>
        <v>5.6762901157901946E-2</v>
      </c>
      <c r="M126">
        <f t="shared" si="7"/>
        <v>1.135258023158039E-2</v>
      </c>
      <c r="N126">
        <f t="shared" si="8"/>
        <v>5.6762901157901946E-2</v>
      </c>
      <c r="O126">
        <f t="shared" si="9"/>
        <v>1.3055467266317446</v>
      </c>
      <c r="Q126" s="7">
        <v>100</v>
      </c>
      <c r="R126" s="7">
        <v>1.4906063092787854E-2</v>
      </c>
      <c r="S126" s="7">
        <v>1.5846991988189944E-3</v>
      </c>
      <c r="U126" s="7">
        <v>44.81981981981982</v>
      </c>
      <c r="V126" s="7">
        <v>1.3220386598541292E-2</v>
      </c>
    </row>
    <row r="127" spans="1:22" x14ac:dyDescent="0.35">
      <c r="A127" s="24">
        <v>2014</v>
      </c>
      <c r="B127" s="17" t="s">
        <v>67</v>
      </c>
      <c r="C127" s="17" t="s">
        <v>145</v>
      </c>
      <c r="D127" s="17">
        <v>1991</v>
      </c>
      <c r="E127" s="17">
        <v>23</v>
      </c>
      <c r="F127" s="17">
        <v>40</v>
      </c>
      <c r="G127" s="17">
        <v>10</v>
      </c>
      <c r="H127" s="17">
        <v>50</v>
      </c>
      <c r="I127" s="17" t="b">
        <v>1</v>
      </c>
      <c r="J127" s="25">
        <v>0.2</v>
      </c>
      <c r="K127">
        <f t="shared" si="5"/>
        <v>2.9291154071470417E-3</v>
      </c>
      <c r="L127">
        <f t="shared" si="6"/>
        <v>5.4121302711104817E-2</v>
      </c>
      <c r="M127">
        <f t="shared" si="7"/>
        <v>1.0824260542220965E-2</v>
      </c>
      <c r="N127">
        <f t="shared" si="8"/>
        <v>5.4121302711104817E-2</v>
      </c>
      <c r="O127">
        <f t="shared" si="9"/>
        <v>1.2447899623554108</v>
      </c>
      <c r="Q127" s="7">
        <v>101</v>
      </c>
      <c r="R127" s="7">
        <v>1.1848332118904565E-2</v>
      </c>
      <c r="S127" s="7">
        <v>2.074258142631312E-3</v>
      </c>
      <c r="U127" s="7">
        <v>45.270270270270267</v>
      </c>
      <c r="V127" s="7">
        <v>1.336175730021744E-2</v>
      </c>
    </row>
    <row r="128" spans="1:22" x14ac:dyDescent="0.35">
      <c r="A128" s="5">
        <v>2016</v>
      </c>
      <c r="B128" s="14" t="s">
        <v>30</v>
      </c>
      <c r="C128" s="14" t="s">
        <v>250</v>
      </c>
      <c r="D128" s="14">
        <v>1989</v>
      </c>
      <c r="E128" s="14">
        <v>27</v>
      </c>
      <c r="F128" s="14">
        <v>40</v>
      </c>
      <c r="G128" s="14">
        <v>10</v>
      </c>
      <c r="H128" s="14">
        <v>50</v>
      </c>
      <c r="I128" s="14" t="b">
        <v>1</v>
      </c>
      <c r="J128" s="6">
        <v>0.2</v>
      </c>
      <c r="K128">
        <f t="shared" si="5"/>
        <v>2.9291154071470417E-3</v>
      </c>
      <c r="L128">
        <f t="shared" si="6"/>
        <v>5.4121302711104817E-2</v>
      </c>
      <c r="M128">
        <f t="shared" si="7"/>
        <v>1.0824260542220965E-2</v>
      </c>
      <c r="N128">
        <f t="shared" si="8"/>
        <v>5.4121302711104817E-2</v>
      </c>
      <c r="O128">
        <f t="shared" si="9"/>
        <v>1.4612751731998301</v>
      </c>
      <c r="Q128" s="7">
        <v>102</v>
      </c>
      <c r="R128" s="7">
        <v>1.3168147466574024E-2</v>
      </c>
      <c r="S128" s="7">
        <v>-2.1424610008099858E-4</v>
      </c>
      <c r="U128" s="7">
        <v>45.72072072072072</v>
      </c>
      <c r="V128" s="7">
        <v>1.3442008816363359E-2</v>
      </c>
    </row>
    <row r="129" spans="1:22" x14ac:dyDescent="0.35">
      <c r="A129" s="24">
        <v>2016</v>
      </c>
      <c r="B129" s="17" t="s">
        <v>67</v>
      </c>
      <c r="C129" s="17" t="s">
        <v>145</v>
      </c>
      <c r="D129" s="17">
        <v>1993</v>
      </c>
      <c r="E129" s="17">
        <v>23</v>
      </c>
      <c r="F129" s="17">
        <v>40</v>
      </c>
      <c r="G129" s="17">
        <v>10</v>
      </c>
      <c r="H129" s="17">
        <v>50</v>
      </c>
      <c r="I129" s="17" t="b">
        <v>1</v>
      </c>
      <c r="J129" s="25">
        <v>0.2</v>
      </c>
      <c r="K129">
        <f t="shared" si="5"/>
        <v>2.9291154071470417E-3</v>
      </c>
      <c r="L129">
        <f t="shared" si="6"/>
        <v>5.4121302711104817E-2</v>
      </c>
      <c r="M129">
        <f t="shared" si="7"/>
        <v>1.0824260542220965E-2</v>
      </c>
      <c r="N129">
        <f t="shared" si="8"/>
        <v>5.4121302711104817E-2</v>
      </c>
      <c r="O129">
        <f t="shared" si="9"/>
        <v>1.2447899623554108</v>
      </c>
      <c r="Q129" s="7">
        <v>103</v>
      </c>
      <c r="R129" s="7">
        <v>1.1846137729710333E-2</v>
      </c>
      <c r="S129" s="7">
        <v>9.9936088274598517E-4</v>
      </c>
      <c r="U129" s="7">
        <v>46.171171171171167</v>
      </c>
      <c r="V129" s="7">
        <v>1.3477780525186226E-2</v>
      </c>
    </row>
    <row r="130" spans="1:22" x14ac:dyDescent="0.35">
      <c r="A130" s="5">
        <v>2016</v>
      </c>
      <c r="B130" s="14" t="s">
        <v>30</v>
      </c>
      <c r="C130" s="14" t="s">
        <v>162</v>
      </c>
      <c r="D130" s="14">
        <v>1994</v>
      </c>
      <c r="E130" s="14">
        <v>22</v>
      </c>
      <c r="F130" s="14">
        <v>61</v>
      </c>
      <c r="G130" s="14">
        <v>15</v>
      </c>
      <c r="H130" s="14">
        <v>76</v>
      </c>
      <c r="I130" s="14" t="b">
        <v>1</v>
      </c>
      <c r="J130" s="6">
        <v>0.197368421052632</v>
      </c>
      <c r="K130">
        <f t="shared" si="5"/>
        <v>4.4522554188635034E-3</v>
      </c>
      <c r="L130">
        <f t="shared" si="6"/>
        <v>6.6725223258251476E-2</v>
      </c>
      <c r="M130">
        <f t="shared" si="7"/>
        <v>1.3169451958865451E-2</v>
      </c>
      <c r="N130">
        <f t="shared" si="8"/>
        <v>6.6725223258251476E-2</v>
      </c>
      <c r="O130">
        <f t="shared" si="9"/>
        <v>1.4679549116815325</v>
      </c>
      <c r="Q130" s="7">
        <v>104</v>
      </c>
      <c r="R130" s="7">
        <v>1.6338944793540918E-2</v>
      </c>
      <c r="S130" s="7">
        <v>-2.102965021777219E-3</v>
      </c>
      <c r="U130" s="7">
        <v>46.621621621621621</v>
      </c>
      <c r="V130" s="7">
        <v>1.3500224804722244E-2</v>
      </c>
    </row>
    <row r="131" spans="1:22" x14ac:dyDescent="0.35">
      <c r="A131" s="24">
        <v>2017</v>
      </c>
      <c r="B131" s="17" t="s">
        <v>42</v>
      </c>
      <c r="C131" s="17" t="s">
        <v>43</v>
      </c>
      <c r="D131" s="17">
        <v>1995</v>
      </c>
      <c r="E131" s="17">
        <v>22</v>
      </c>
      <c r="F131" s="17">
        <v>57</v>
      </c>
      <c r="G131" s="17">
        <v>14</v>
      </c>
      <c r="H131" s="17">
        <v>71</v>
      </c>
      <c r="I131" s="17" t="b">
        <v>1</v>
      </c>
      <c r="J131" s="25">
        <v>0.19718309859154901</v>
      </c>
      <c r="K131">
        <f t="shared" si="5"/>
        <v>4.1593438781487987E-3</v>
      </c>
      <c r="L131">
        <f t="shared" si="6"/>
        <v>6.4492975417085527E-2</v>
      </c>
      <c r="M131">
        <f t="shared" si="7"/>
        <v>1.2716924730129522E-2</v>
      </c>
      <c r="N131">
        <f t="shared" si="8"/>
        <v>6.4492975417085527E-2</v>
      </c>
      <c r="O131">
        <f t="shared" si="9"/>
        <v>1.4188454591758817</v>
      </c>
      <c r="Q131" s="7">
        <v>105</v>
      </c>
      <c r="R131" s="7">
        <v>1.0921599344627903E-2</v>
      </c>
      <c r="S131" s="7">
        <v>8.677771338334965E-4</v>
      </c>
      <c r="U131" s="7">
        <v>47.072072072072068</v>
      </c>
      <c r="V131" s="7">
        <v>1.3608662087314675E-2</v>
      </c>
    </row>
    <row r="132" spans="1:22" x14ac:dyDescent="0.35">
      <c r="A132" s="5">
        <v>2013</v>
      </c>
      <c r="B132" s="14" t="s">
        <v>42</v>
      </c>
      <c r="C132" s="14" t="s">
        <v>66</v>
      </c>
      <c r="D132" s="14">
        <v>1991</v>
      </c>
      <c r="E132" s="14">
        <v>22</v>
      </c>
      <c r="F132" s="14">
        <v>103</v>
      </c>
      <c r="G132" s="14">
        <v>25</v>
      </c>
      <c r="H132" s="14">
        <v>128</v>
      </c>
      <c r="I132" s="14" t="b">
        <v>1</v>
      </c>
      <c r="J132" s="6">
        <v>0.1953125</v>
      </c>
      <c r="K132">
        <f t="shared" ref="K132:K195" si="10">H132/$H$1</f>
        <v>7.4985354422964267E-3</v>
      </c>
      <c r="L132">
        <f t="shared" ref="L132:L195" si="11">SQRT(K132)</f>
        <v>8.6594084337767704E-2</v>
      </c>
      <c r="M132">
        <f t="shared" ref="M132:M195" si="12">J132*L132</f>
        <v>1.6912907097220254E-2</v>
      </c>
      <c r="N132">
        <f t="shared" ref="N132:N195" si="13">L132</f>
        <v>8.6594084337767704E-2</v>
      </c>
      <c r="O132">
        <f t="shared" ref="O132:O195" si="14">E132*L132</f>
        <v>1.9050698554308896</v>
      </c>
      <c r="Q132" s="7">
        <v>106</v>
      </c>
      <c r="R132" s="7">
        <v>1.0260956607446461E-2</v>
      </c>
      <c r="S132" s="7">
        <v>1.5284198710149386E-3</v>
      </c>
      <c r="U132" s="7">
        <v>47.522522522522522</v>
      </c>
      <c r="V132" s="7">
        <v>1.3639908741481129E-2</v>
      </c>
    </row>
    <row r="133" spans="1:22" x14ac:dyDescent="0.35">
      <c r="A133" s="24">
        <v>2016</v>
      </c>
      <c r="B133" s="17" t="s">
        <v>42</v>
      </c>
      <c r="C133" s="17" t="s">
        <v>66</v>
      </c>
      <c r="D133" s="17">
        <v>1991</v>
      </c>
      <c r="E133" s="17">
        <v>25</v>
      </c>
      <c r="F133" s="17">
        <v>62</v>
      </c>
      <c r="G133" s="17">
        <v>15</v>
      </c>
      <c r="H133" s="17">
        <v>77</v>
      </c>
      <c r="I133" s="17" t="b">
        <v>1</v>
      </c>
      <c r="J133" s="25">
        <v>0.19480519480519501</v>
      </c>
      <c r="K133">
        <f t="shared" si="10"/>
        <v>4.5108377270064439E-3</v>
      </c>
      <c r="L133">
        <f t="shared" si="11"/>
        <v>6.7162770394069093E-2</v>
      </c>
      <c r="M133">
        <f t="shared" si="12"/>
        <v>1.3083656570273213E-2</v>
      </c>
      <c r="N133">
        <f t="shared" si="13"/>
        <v>6.7162770394069093E-2</v>
      </c>
      <c r="O133">
        <f t="shared" si="14"/>
        <v>1.6790692598517274</v>
      </c>
      <c r="Q133" s="7">
        <v>107</v>
      </c>
      <c r="R133" s="7">
        <v>1.6059680879816539E-2</v>
      </c>
      <c r="S133" s="7">
        <v>-1.4204380355108716E-3</v>
      </c>
      <c r="U133" s="7">
        <v>47.972972972972968</v>
      </c>
      <c r="V133" s="7">
        <v>1.3922590261535877E-2</v>
      </c>
    </row>
    <row r="134" spans="1:22" x14ac:dyDescent="0.35">
      <c r="A134" s="5">
        <v>2016</v>
      </c>
      <c r="B134" s="14" t="s">
        <v>26</v>
      </c>
      <c r="C134" s="14" t="s">
        <v>69</v>
      </c>
      <c r="D134" s="14">
        <v>1990</v>
      </c>
      <c r="E134" s="14">
        <v>26</v>
      </c>
      <c r="F134" s="14">
        <v>58</v>
      </c>
      <c r="G134" s="14">
        <v>14</v>
      </c>
      <c r="H134" s="14">
        <v>72</v>
      </c>
      <c r="I134" s="14" t="b">
        <v>1</v>
      </c>
      <c r="J134" s="6">
        <v>0.194444444444444</v>
      </c>
      <c r="K134">
        <f t="shared" si="10"/>
        <v>4.2179261862917402E-3</v>
      </c>
      <c r="L134">
        <f t="shared" si="11"/>
        <v>6.4945563253325789E-2</v>
      </c>
      <c r="M134">
        <f t="shared" si="12"/>
        <v>1.2628303965924429E-2</v>
      </c>
      <c r="N134">
        <f t="shared" si="13"/>
        <v>6.4945563253325789E-2</v>
      </c>
      <c r="O134">
        <f t="shared" si="14"/>
        <v>1.6885846445864705</v>
      </c>
      <c r="Q134" s="7">
        <v>108</v>
      </c>
      <c r="R134" s="7">
        <v>1.2443237621288591E-2</v>
      </c>
      <c r="S134" s="7">
        <v>1.6975171367822842E-3</v>
      </c>
      <c r="U134" s="7">
        <v>48.423423423423422</v>
      </c>
      <c r="V134" s="7">
        <v>1.3932899474545301E-2</v>
      </c>
    </row>
    <row r="135" spans="1:22" x14ac:dyDescent="0.35">
      <c r="A135" s="3">
        <v>2017</v>
      </c>
      <c r="B135" s="13" t="s">
        <v>42</v>
      </c>
      <c r="C135" s="13" t="s">
        <v>66</v>
      </c>
      <c r="D135" s="13">
        <v>1991</v>
      </c>
      <c r="E135" s="17">
        <v>26</v>
      </c>
      <c r="F135" s="13">
        <v>50</v>
      </c>
      <c r="G135" s="13">
        <v>12</v>
      </c>
      <c r="H135" s="13">
        <v>62</v>
      </c>
      <c r="I135" s="13" t="b">
        <v>1</v>
      </c>
      <c r="J135" s="4">
        <v>0.19354838709677399</v>
      </c>
      <c r="K135">
        <f t="shared" si="10"/>
        <v>3.6321031048623317E-3</v>
      </c>
      <c r="L135">
        <f t="shared" si="11"/>
        <v>6.0266932100965051E-2</v>
      </c>
      <c r="M135">
        <f t="shared" si="12"/>
        <v>1.1664567503412578E-2</v>
      </c>
      <c r="N135">
        <f t="shared" si="13"/>
        <v>6.0266932100965051E-2</v>
      </c>
      <c r="O135">
        <f t="shared" si="14"/>
        <v>1.5669402346250914</v>
      </c>
      <c r="Q135" s="7">
        <v>109</v>
      </c>
      <c r="R135" s="7">
        <v>1.5596165034804623E-2</v>
      </c>
      <c r="S135" s="7">
        <v>9.1543844379358974E-4</v>
      </c>
      <c r="U135" s="7">
        <v>48.873873873873876</v>
      </c>
      <c r="V135" s="7">
        <v>1.4047415422789805E-2</v>
      </c>
    </row>
    <row r="136" spans="1:22" x14ac:dyDescent="0.35">
      <c r="A136" s="3">
        <v>2014</v>
      </c>
      <c r="B136" s="13" t="s">
        <v>42</v>
      </c>
      <c r="C136" s="13" t="s">
        <v>66</v>
      </c>
      <c r="D136" s="13">
        <v>1990</v>
      </c>
      <c r="E136" s="14">
        <v>24</v>
      </c>
      <c r="F136" s="13">
        <v>67</v>
      </c>
      <c r="G136" s="13">
        <v>16</v>
      </c>
      <c r="H136" s="13">
        <v>83</v>
      </c>
      <c r="I136" s="13" t="b">
        <v>1</v>
      </c>
      <c r="J136" s="4">
        <v>0.19277108433734899</v>
      </c>
      <c r="K136">
        <f t="shared" si="10"/>
        <v>4.8623315758640892E-3</v>
      </c>
      <c r="L136">
        <f t="shared" si="11"/>
        <v>6.9730420734885071E-2</v>
      </c>
      <c r="M136">
        <f t="shared" si="12"/>
        <v>1.3442008816363359E-2</v>
      </c>
      <c r="N136">
        <f t="shared" si="13"/>
        <v>6.9730420734885071E-2</v>
      </c>
      <c r="O136">
        <f t="shared" si="14"/>
        <v>1.6735300976372418</v>
      </c>
      <c r="Q136" s="7">
        <v>110</v>
      </c>
      <c r="R136" s="7">
        <v>1.8171209883079433E-2</v>
      </c>
      <c r="S136" s="7">
        <v>-4.1237944602896277E-3</v>
      </c>
      <c r="U136" s="7">
        <v>49.324324324324323</v>
      </c>
      <c r="V136" s="7">
        <v>1.4071538704887252E-2</v>
      </c>
    </row>
    <row r="137" spans="1:22" x14ac:dyDescent="0.35">
      <c r="A137" s="3">
        <v>2014</v>
      </c>
      <c r="B137" s="13" t="s">
        <v>26</v>
      </c>
      <c r="C137" s="13" t="s">
        <v>35</v>
      </c>
      <c r="D137" s="13">
        <v>1992</v>
      </c>
      <c r="E137" s="17">
        <v>22</v>
      </c>
      <c r="F137" s="13">
        <v>42</v>
      </c>
      <c r="G137" s="13">
        <v>10</v>
      </c>
      <c r="H137" s="13">
        <v>52</v>
      </c>
      <c r="I137" s="13" t="b">
        <v>1</v>
      </c>
      <c r="J137" s="4">
        <v>0.19230769230769201</v>
      </c>
      <c r="K137">
        <f t="shared" si="10"/>
        <v>3.0462800234329233E-3</v>
      </c>
      <c r="L137">
        <f t="shared" si="11"/>
        <v>5.5193115724997112E-2</v>
      </c>
      <c r="M137">
        <f t="shared" si="12"/>
        <v>1.0614060716345582E-2</v>
      </c>
      <c r="N137">
        <f t="shared" si="13"/>
        <v>5.5193115724997112E-2</v>
      </c>
      <c r="O137">
        <f t="shared" si="14"/>
        <v>1.2142485459499364</v>
      </c>
      <c r="Q137" s="7">
        <v>111</v>
      </c>
      <c r="R137" s="7">
        <v>1.1133689035907441E-2</v>
      </c>
      <c r="S137" s="7">
        <v>4.3110732273644869E-4</v>
      </c>
      <c r="U137" s="7">
        <v>49.774774774774777</v>
      </c>
      <c r="V137" s="7">
        <v>1.4130291749048195E-2</v>
      </c>
    </row>
    <row r="138" spans="1:22" x14ac:dyDescent="0.35">
      <c r="A138" s="3">
        <v>2016</v>
      </c>
      <c r="B138" s="13" t="s">
        <v>26</v>
      </c>
      <c r="C138" s="13" t="s">
        <v>69</v>
      </c>
      <c r="D138" s="13">
        <v>1991</v>
      </c>
      <c r="E138" s="14">
        <v>25</v>
      </c>
      <c r="F138" s="13">
        <v>76</v>
      </c>
      <c r="G138" s="13">
        <v>18</v>
      </c>
      <c r="H138" s="13">
        <v>94</v>
      </c>
      <c r="I138" s="13" t="b">
        <v>1</v>
      </c>
      <c r="J138" s="4">
        <v>0.19148936170212799</v>
      </c>
      <c r="K138">
        <f t="shared" si="10"/>
        <v>5.5067369654364382E-3</v>
      </c>
      <c r="L138">
        <f t="shared" si="11"/>
        <v>7.4207391582216647E-2</v>
      </c>
      <c r="M138">
        <f t="shared" si="12"/>
        <v>1.4209926047658531E-2</v>
      </c>
      <c r="N138">
        <f t="shared" si="13"/>
        <v>7.4207391582216647E-2</v>
      </c>
      <c r="O138">
        <f t="shared" si="14"/>
        <v>1.8551847895554161</v>
      </c>
      <c r="Q138" s="7">
        <v>112</v>
      </c>
      <c r="R138" s="7">
        <v>1.5556126408709021E-2</v>
      </c>
      <c r="S138" s="7">
        <v>-3.9460000009340634E-4</v>
      </c>
      <c r="U138" s="7">
        <v>50.225225225225223</v>
      </c>
      <c r="V138" s="7">
        <v>1.4140754758070875E-2</v>
      </c>
    </row>
    <row r="139" spans="1:22" x14ac:dyDescent="0.35">
      <c r="A139" s="24">
        <v>2017</v>
      </c>
      <c r="B139" s="17" t="s">
        <v>42</v>
      </c>
      <c r="C139" s="17" t="s">
        <v>66</v>
      </c>
      <c r="D139" s="17">
        <v>1992</v>
      </c>
      <c r="E139" s="17">
        <v>25</v>
      </c>
      <c r="F139" s="17">
        <v>68</v>
      </c>
      <c r="G139" s="17">
        <v>16</v>
      </c>
      <c r="H139" s="17">
        <v>84</v>
      </c>
      <c r="I139" s="17" t="b">
        <v>1</v>
      </c>
      <c r="J139" s="25">
        <v>0.19047619047618999</v>
      </c>
      <c r="K139">
        <f t="shared" si="10"/>
        <v>4.9209138840070298E-3</v>
      </c>
      <c r="L139">
        <f t="shared" si="11"/>
        <v>7.0149225826141734E-2</v>
      </c>
      <c r="M139">
        <f t="shared" si="12"/>
        <v>1.336175730021744E-2</v>
      </c>
      <c r="N139">
        <f t="shared" si="13"/>
        <v>7.0149225826141734E-2</v>
      </c>
      <c r="O139">
        <f t="shared" si="14"/>
        <v>1.7537306456535433</v>
      </c>
      <c r="Q139" s="7">
        <v>113</v>
      </c>
      <c r="R139" s="7">
        <v>1.5556126408709021E-2</v>
      </c>
      <c r="S139" s="7">
        <v>-3.9460000009340634E-4</v>
      </c>
      <c r="U139" s="7">
        <v>50.675675675675677</v>
      </c>
      <c r="V139" s="7">
        <v>1.4192988382590803E-2</v>
      </c>
    </row>
    <row r="140" spans="1:22" x14ac:dyDescent="0.35">
      <c r="A140" s="5">
        <v>2015</v>
      </c>
      <c r="B140" s="14" t="s">
        <v>26</v>
      </c>
      <c r="C140" s="14" t="s">
        <v>69</v>
      </c>
      <c r="D140" s="14">
        <v>1985</v>
      </c>
      <c r="E140" s="14">
        <v>30</v>
      </c>
      <c r="F140" s="14">
        <v>47</v>
      </c>
      <c r="G140" s="14">
        <v>11</v>
      </c>
      <c r="H140" s="14">
        <v>58</v>
      </c>
      <c r="I140" s="14" t="b">
        <v>1</v>
      </c>
      <c r="J140" s="6">
        <v>0.18965517241379301</v>
      </c>
      <c r="K140">
        <f t="shared" si="10"/>
        <v>3.3977738722905681E-3</v>
      </c>
      <c r="L140">
        <f t="shared" si="11"/>
        <v>5.8290426935222975E-2</v>
      </c>
      <c r="M140">
        <f t="shared" si="12"/>
        <v>1.1055080970473318E-2</v>
      </c>
      <c r="N140">
        <f t="shared" si="13"/>
        <v>5.8290426935222975E-2</v>
      </c>
      <c r="O140">
        <f t="shared" si="14"/>
        <v>1.7487128080566892</v>
      </c>
      <c r="Q140" s="7">
        <v>114</v>
      </c>
      <c r="R140" s="7">
        <v>1.3277620315385475E-2</v>
      </c>
      <c r="S140" s="7">
        <v>-1.8204057960306101E-3</v>
      </c>
      <c r="U140" s="7">
        <v>51.126126126126124</v>
      </c>
      <c r="V140" s="7">
        <v>1.4209926047658531E-2</v>
      </c>
    </row>
    <row r="141" spans="1:22" x14ac:dyDescent="0.35">
      <c r="A141" s="24">
        <v>2016</v>
      </c>
      <c r="B141" s="17" t="s">
        <v>24</v>
      </c>
      <c r="C141" s="17" t="s">
        <v>121</v>
      </c>
      <c r="D141" s="17">
        <v>1994</v>
      </c>
      <c r="E141" s="17">
        <v>22</v>
      </c>
      <c r="F141" s="17">
        <v>124</v>
      </c>
      <c r="G141" s="17">
        <v>29</v>
      </c>
      <c r="H141" s="17">
        <v>153</v>
      </c>
      <c r="I141" s="17" t="b">
        <v>1</v>
      </c>
      <c r="J141" s="25">
        <v>0.18954248366013099</v>
      </c>
      <c r="K141">
        <f t="shared" si="10"/>
        <v>8.9630931458699464E-3</v>
      </c>
      <c r="L141">
        <f t="shared" si="11"/>
        <v>9.4673613778443813E-2</v>
      </c>
      <c r="M141">
        <f t="shared" si="12"/>
        <v>1.7944671892646237E-2</v>
      </c>
      <c r="N141">
        <f t="shared" si="13"/>
        <v>9.4673613778443813E-2</v>
      </c>
      <c r="O141">
        <f t="shared" si="14"/>
        <v>2.0828195031257639</v>
      </c>
      <c r="Q141" s="7">
        <v>115</v>
      </c>
      <c r="R141" s="7">
        <v>1.5008867061598683E-2</v>
      </c>
      <c r="S141" s="7">
        <v>-2.1089555935189033E-3</v>
      </c>
      <c r="U141" s="7">
        <v>51.576576576576578</v>
      </c>
      <c r="V141" s="7">
        <v>1.4235979771763699E-2</v>
      </c>
    </row>
    <row r="142" spans="1:22" x14ac:dyDescent="0.35">
      <c r="A142" s="3">
        <v>2013</v>
      </c>
      <c r="B142" s="13" t="s">
        <v>24</v>
      </c>
      <c r="C142" s="13" t="s">
        <v>121</v>
      </c>
      <c r="D142" s="13">
        <v>1990</v>
      </c>
      <c r="E142" s="14">
        <v>23</v>
      </c>
      <c r="F142" s="13">
        <v>43</v>
      </c>
      <c r="G142" s="13">
        <v>10</v>
      </c>
      <c r="H142" s="13">
        <v>53</v>
      </c>
      <c r="I142" s="13" t="b">
        <v>1</v>
      </c>
      <c r="J142" s="4">
        <v>0.18867924528301899</v>
      </c>
      <c r="K142">
        <f t="shared" si="10"/>
        <v>3.1048623315758639E-3</v>
      </c>
      <c r="L142">
        <f t="shared" si="11"/>
        <v>5.5721291546193222E-2</v>
      </c>
      <c r="M142">
        <f t="shared" si="12"/>
        <v>1.0513451235130804E-2</v>
      </c>
      <c r="N142">
        <f t="shared" si="13"/>
        <v>5.5721291546193222E-2</v>
      </c>
      <c r="O142">
        <f t="shared" si="14"/>
        <v>1.2815897055624441</v>
      </c>
      <c r="Q142" s="7">
        <v>116</v>
      </c>
      <c r="R142" s="7">
        <v>1.5008867061598683E-2</v>
      </c>
      <c r="S142" s="7">
        <v>-2.1089555935189033E-3</v>
      </c>
      <c r="U142" s="7">
        <v>52.027027027027025</v>
      </c>
      <c r="V142" s="7">
        <v>1.4319150760442914E-2</v>
      </c>
    </row>
    <row r="143" spans="1:22" x14ac:dyDescent="0.35">
      <c r="A143" s="3">
        <v>2014</v>
      </c>
      <c r="B143" s="13" t="s">
        <v>24</v>
      </c>
      <c r="C143" s="13" t="s">
        <v>121</v>
      </c>
      <c r="D143" s="13">
        <v>1987</v>
      </c>
      <c r="E143" s="17">
        <v>27</v>
      </c>
      <c r="F143" s="13">
        <v>43</v>
      </c>
      <c r="G143" s="13">
        <v>10</v>
      </c>
      <c r="H143" s="13">
        <v>53</v>
      </c>
      <c r="I143" s="13" t="b">
        <v>1</v>
      </c>
      <c r="J143" s="4">
        <v>0.18867924528301899</v>
      </c>
      <c r="K143">
        <f t="shared" si="10"/>
        <v>3.1048623315758639E-3</v>
      </c>
      <c r="L143">
        <f t="shared" si="11"/>
        <v>5.5721291546193222E-2</v>
      </c>
      <c r="M143">
        <f t="shared" si="12"/>
        <v>1.0513451235130804E-2</v>
      </c>
      <c r="N143">
        <f t="shared" si="13"/>
        <v>5.5721291546193222E-2</v>
      </c>
      <c r="O143">
        <f t="shared" si="14"/>
        <v>1.5044748717472169</v>
      </c>
      <c r="Q143" s="7">
        <v>117</v>
      </c>
      <c r="R143" s="7">
        <v>1.1935134247249322E-2</v>
      </c>
      <c r="S143" s="7">
        <v>9.6477722083045808E-4</v>
      </c>
      <c r="U143" s="7">
        <v>52.477477477477478</v>
      </c>
      <c r="V143" s="7">
        <v>1.4399146638522162E-2</v>
      </c>
    </row>
    <row r="144" spans="1:22" x14ac:dyDescent="0.35">
      <c r="A144" s="3">
        <v>2017</v>
      </c>
      <c r="B144" s="13" t="s">
        <v>26</v>
      </c>
      <c r="C144" s="13" t="s">
        <v>69</v>
      </c>
      <c r="D144" s="13">
        <v>1990</v>
      </c>
      <c r="E144" s="14">
        <v>27</v>
      </c>
      <c r="F144" s="13">
        <v>43</v>
      </c>
      <c r="G144" s="13">
        <v>10</v>
      </c>
      <c r="H144" s="13">
        <v>53</v>
      </c>
      <c r="I144" s="13" t="b">
        <v>1</v>
      </c>
      <c r="J144" s="4">
        <v>0.18867924528301899</v>
      </c>
      <c r="K144">
        <f t="shared" si="10"/>
        <v>3.1048623315758639E-3</v>
      </c>
      <c r="L144">
        <f t="shared" si="11"/>
        <v>5.5721291546193222E-2</v>
      </c>
      <c r="M144">
        <f t="shared" si="12"/>
        <v>1.0513451235130804E-2</v>
      </c>
      <c r="N144">
        <f t="shared" si="13"/>
        <v>5.5721291546193222E-2</v>
      </c>
      <c r="O144">
        <f t="shared" si="14"/>
        <v>1.5044748717472169</v>
      </c>
      <c r="Q144" s="7">
        <v>118</v>
      </c>
      <c r="R144" s="7">
        <v>1.8400290812910426E-2</v>
      </c>
      <c r="S144" s="7">
        <v>1.3228127571914931E-3</v>
      </c>
      <c r="U144" s="7">
        <v>52.927927927927925</v>
      </c>
      <c r="V144" s="7">
        <v>1.4432347389627937E-2</v>
      </c>
    </row>
    <row r="145" spans="1:22" x14ac:dyDescent="0.35">
      <c r="A145" s="24">
        <v>2015</v>
      </c>
      <c r="B145" s="17" t="s">
        <v>42</v>
      </c>
      <c r="C145" s="17" t="s">
        <v>66</v>
      </c>
      <c r="D145" s="17">
        <v>1993</v>
      </c>
      <c r="E145" s="17">
        <v>22</v>
      </c>
      <c r="F145" s="17">
        <v>74</v>
      </c>
      <c r="G145" s="17">
        <v>17</v>
      </c>
      <c r="H145" s="17">
        <v>91</v>
      </c>
      <c r="I145" s="17" t="b">
        <v>1</v>
      </c>
      <c r="J145" s="25">
        <v>0.18681318681318701</v>
      </c>
      <c r="K145">
        <f t="shared" si="10"/>
        <v>5.3309900410076156E-3</v>
      </c>
      <c r="L145">
        <f t="shared" si="11"/>
        <v>7.3013629145575382E-2</v>
      </c>
      <c r="M145">
        <f t="shared" si="12"/>
        <v>1.3639908741481129E-2</v>
      </c>
      <c r="N145">
        <f t="shared" si="13"/>
        <v>7.3013629145575382E-2</v>
      </c>
      <c r="O145">
        <f t="shared" si="14"/>
        <v>1.6062998412026583</v>
      </c>
      <c r="Q145" s="7">
        <v>119</v>
      </c>
      <c r="R145" s="7">
        <v>1.6064150693384099E-2</v>
      </c>
      <c r="S145" s="7">
        <v>1.0505079568696139E-3</v>
      </c>
      <c r="U145" s="7">
        <v>53.378378378378379</v>
      </c>
      <c r="V145" s="7">
        <v>1.4580709379265753E-2</v>
      </c>
    </row>
    <row r="146" spans="1:22" x14ac:dyDescent="0.35">
      <c r="A146" s="5">
        <v>2013</v>
      </c>
      <c r="B146" s="14" t="s">
        <v>26</v>
      </c>
      <c r="C146" s="14" t="s">
        <v>35</v>
      </c>
      <c r="D146" s="14">
        <v>1991</v>
      </c>
      <c r="E146" s="14">
        <v>22</v>
      </c>
      <c r="F146" s="14">
        <v>48</v>
      </c>
      <c r="G146" s="14">
        <v>11</v>
      </c>
      <c r="H146" s="14">
        <v>59</v>
      </c>
      <c r="I146" s="14" t="b">
        <v>1</v>
      </c>
      <c r="J146" s="6">
        <v>0.186440677966102</v>
      </c>
      <c r="K146">
        <f t="shared" si="10"/>
        <v>3.4563561804335091E-3</v>
      </c>
      <c r="L146">
        <f t="shared" si="11"/>
        <v>5.8790783124853079E-2</v>
      </c>
      <c r="M146">
        <f t="shared" si="12"/>
        <v>1.0960993463955676E-2</v>
      </c>
      <c r="N146">
        <f t="shared" si="13"/>
        <v>5.8790783124853079E-2</v>
      </c>
      <c r="O146">
        <f t="shared" si="14"/>
        <v>1.2933972287467677</v>
      </c>
      <c r="Q146" s="7">
        <v>120</v>
      </c>
      <c r="R146" s="7">
        <v>2.0410616760688477E-2</v>
      </c>
      <c r="S146" s="7">
        <v>-4.7247730090648025E-3</v>
      </c>
      <c r="U146" s="7">
        <v>53.828828828828826</v>
      </c>
      <c r="V146" s="7">
        <v>1.4595429937663358E-2</v>
      </c>
    </row>
    <row r="147" spans="1:22" x14ac:dyDescent="0.35">
      <c r="A147" s="24">
        <v>2017</v>
      </c>
      <c r="B147" s="17" t="s">
        <v>42</v>
      </c>
      <c r="C147" s="17" t="s">
        <v>66</v>
      </c>
      <c r="D147" s="17">
        <v>1994</v>
      </c>
      <c r="E147" s="17">
        <v>23</v>
      </c>
      <c r="F147" s="17">
        <v>83</v>
      </c>
      <c r="G147" s="17">
        <v>19</v>
      </c>
      <c r="H147" s="17">
        <v>102</v>
      </c>
      <c r="I147" s="17" t="b">
        <v>1</v>
      </c>
      <c r="J147" s="25">
        <v>0.18627450980392199</v>
      </c>
      <c r="K147">
        <f t="shared" si="10"/>
        <v>5.9753954305799646E-3</v>
      </c>
      <c r="L147">
        <f t="shared" si="11"/>
        <v>7.7300681954171432E-2</v>
      </c>
      <c r="M147">
        <f t="shared" si="12"/>
        <v>1.4399146638522162E-2</v>
      </c>
      <c r="N147">
        <f t="shared" si="13"/>
        <v>7.7300681954171432E-2</v>
      </c>
      <c r="O147">
        <f t="shared" si="14"/>
        <v>1.777915684945943</v>
      </c>
      <c r="Q147" s="7">
        <v>121</v>
      </c>
      <c r="R147" s="7">
        <v>1.5807724288321681E-2</v>
      </c>
      <c r="S147" s="7">
        <v>-8.8751078639165079E-4</v>
      </c>
      <c r="U147" s="7">
        <v>54.27927927927928</v>
      </c>
      <c r="V147" s="7">
        <v>1.4639242844305667E-2</v>
      </c>
    </row>
    <row r="148" spans="1:22" x14ac:dyDescent="0.35">
      <c r="A148" s="5">
        <v>2014</v>
      </c>
      <c r="B148" s="14" t="s">
        <v>24</v>
      </c>
      <c r="C148" s="14" t="s">
        <v>121</v>
      </c>
      <c r="D148" s="14">
        <v>1991</v>
      </c>
      <c r="E148" s="14">
        <v>23</v>
      </c>
      <c r="F148" s="14">
        <v>70</v>
      </c>
      <c r="G148" s="14">
        <v>16</v>
      </c>
      <c r="H148" s="14">
        <v>86</v>
      </c>
      <c r="I148" s="14" t="b">
        <v>1</v>
      </c>
      <c r="J148" s="6">
        <v>0.186046511627907</v>
      </c>
      <c r="K148">
        <f t="shared" si="10"/>
        <v>5.0380785002929118E-3</v>
      </c>
      <c r="L148">
        <f t="shared" si="11"/>
        <v>7.0979423076641804E-2</v>
      </c>
      <c r="M148">
        <f t="shared" si="12"/>
        <v>1.3205474060770569E-2</v>
      </c>
      <c r="N148">
        <f t="shared" si="13"/>
        <v>7.0979423076641804E-2</v>
      </c>
      <c r="O148">
        <f t="shared" si="14"/>
        <v>1.6325267307627616</v>
      </c>
      <c r="Q148" s="7">
        <v>122</v>
      </c>
      <c r="R148" s="7">
        <v>1.1129570072553628E-2</v>
      </c>
      <c r="S148" s="7">
        <v>7.2781326202141748E-4</v>
      </c>
      <c r="U148" s="7">
        <v>54.729729729729726</v>
      </c>
      <c r="V148" s="7">
        <v>1.4699737553228549E-2</v>
      </c>
    </row>
    <row r="149" spans="1:22" x14ac:dyDescent="0.35">
      <c r="A149" s="3">
        <v>2015</v>
      </c>
      <c r="B149" s="13" t="s">
        <v>33</v>
      </c>
      <c r="C149" s="13" t="s">
        <v>69</v>
      </c>
      <c r="D149" s="13">
        <v>1993</v>
      </c>
      <c r="E149" s="17">
        <v>22</v>
      </c>
      <c r="F149" s="13">
        <v>62</v>
      </c>
      <c r="G149" s="13">
        <v>14</v>
      </c>
      <c r="H149" s="13">
        <v>76</v>
      </c>
      <c r="I149" s="13" t="b">
        <v>1</v>
      </c>
      <c r="J149" s="4">
        <v>0.18421052631578899</v>
      </c>
      <c r="K149">
        <f t="shared" si="10"/>
        <v>4.4522554188635034E-3</v>
      </c>
      <c r="L149">
        <f t="shared" si="11"/>
        <v>6.6725223258251476E-2</v>
      </c>
      <c r="M149">
        <f t="shared" si="12"/>
        <v>1.2291488494941029E-2</v>
      </c>
      <c r="N149">
        <f t="shared" si="13"/>
        <v>6.6725223258251476E-2</v>
      </c>
      <c r="O149">
        <f t="shared" si="14"/>
        <v>1.4679549116815325</v>
      </c>
      <c r="Q149" s="7">
        <v>123</v>
      </c>
      <c r="R149" s="7">
        <v>1.3279273044023734E-2</v>
      </c>
      <c r="S149" s="7">
        <v>-1.4218897094486881E-3</v>
      </c>
      <c r="U149" s="7">
        <v>55.18018018018018</v>
      </c>
      <c r="V149" s="7">
        <v>1.4821729168218806E-2</v>
      </c>
    </row>
    <row r="150" spans="1:22" x14ac:dyDescent="0.35">
      <c r="A150" s="3">
        <v>2015</v>
      </c>
      <c r="B150" s="13" t="s">
        <v>26</v>
      </c>
      <c r="C150" s="13" t="s">
        <v>69</v>
      </c>
      <c r="D150" s="13">
        <v>1989</v>
      </c>
      <c r="E150" s="14">
        <v>26</v>
      </c>
      <c r="F150" s="13">
        <v>62</v>
      </c>
      <c r="G150" s="13">
        <v>14</v>
      </c>
      <c r="H150" s="13">
        <v>76</v>
      </c>
      <c r="I150" s="13" t="b">
        <v>1</v>
      </c>
      <c r="J150" s="4">
        <v>0.18421052631578899</v>
      </c>
      <c r="K150">
        <f t="shared" si="10"/>
        <v>4.4522554188635034E-3</v>
      </c>
      <c r="L150">
        <f t="shared" si="11"/>
        <v>6.6725223258251476E-2</v>
      </c>
      <c r="M150">
        <f t="shared" si="12"/>
        <v>1.2291488494941029E-2</v>
      </c>
      <c r="N150">
        <f t="shared" si="13"/>
        <v>6.6725223258251476E-2</v>
      </c>
      <c r="O150">
        <f t="shared" si="14"/>
        <v>1.7348558047145384</v>
      </c>
      <c r="Q150" s="7">
        <v>124</v>
      </c>
      <c r="R150" s="7">
        <v>1.1341813384639797E-2</v>
      </c>
      <c r="S150" s="7">
        <v>1.0766846940592906E-5</v>
      </c>
      <c r="U150" s="7">
        <v>55.630630630630627</v>
      </c>
      <c r="V150" s="7">
        <v>1.4850762945638255E-2</v>
      </c>
    </row>
    <row r="151" spans="1:22" x14ac:dyDescent="0.35">
      <c r="A151" s="24">
        <v>2014</v>
      </c>
      <c r="B151" s="17" t="s">
        <v>26</v>
      </c>
      <c r="C151" s="17" t="s">
        <v>69</v>
      </c>
      <c r="D151" s="17">
        <v>1991</v>
      </c>
      <c r="E151" s="17">
        <v>23</v>
      </c>
      <c r="F151" s="17">
        <v>90</v>
      </c>
      <c r="G151" s="17">
        <v>20</v>
      </c>
      <c r="H151" s="17">
        <v>110</v>
      </c>
      <c r="I151" s="17" t="b">
        <v>1</v>
      </c>
      <c r="J151" s="25">
        <v>0.18181818181818199</v>
      </c>
      <c r="K151">
        <f t="shared" si="10"/>
        <v>6.4440538957234918E-3</v>
      </c>
      <c r="L151">
        <f t="shared" si="11"/>
        <v>8.0274864657148393E-2</v>
      </c>
      <c r="M151">
        <f t="shared" si="12"/>
        <v>1.4595429937663358E-2</v>
      </c>
      <c r="N151">
        <f t="shared" si="13"/>
        <v>8.0274864657148393E-2</v>
      </c>
      <c r="O151">
        <f t="shared" si="14"/>
        <v>1.8463218871144131</v>
      </c>
      <c r="Q151" s="7">
        <v>125</v>
      </c>
      <c r="R151" s="7">
        <v>1.0813994756458976E-2</v>
      </c>
      <c r="S151" s="7">
        <v>1.0265785761989082E-5</v>
      </c>
      <c r="U151" s="7">
        <v>56.081081081081081</v>
      </c>
      <c r="V151" s="7">
        <v>1.4859685002883824E-2</v>
      </c>
    </row>
    <row r="152" spans="1:22" x14ac:dyDescent="0.35">
      <c r="A152" s="5">
        <v>2014</v>
      </c>
      <c r="B152" s="14" t="s">
        <v>42</v>
      </c>
      <c r="C152" s="14" t="s">
        <v>66</v>
      </c>
      <c r="D152" s="14">
        <v>1992</v>
      </c>
      <c r="E152" s="14">
        <v>22</v>
      </c>
      <c r="F152" s="14">
        <v>122</v>
      </c>
      <c r="G152" s="14">
        <v>27</v>
      </c>
      <c r="H152" s="14">
        <v>149</v>
      </c>
      <c r="I152" s="14" t="b">
        <v>1</v>
      </c>
      <c r="J152" s="6">
        <v>0.18120805369127499</v>
      </c>
      <c r="K152">
        <f t="shared" si="10"/>
        <v>8.7287639132981841E-3</v>
      </c>
      <c r="L152">
        <f t="shared" si="11"/>
        <v>9.3427854054870516E-2</v>
      </c>
      <c r="M152">
        <f t="shared" si="12"/>
        <v>1.692987959383558E-2</v>
      </c>
      <c r="N152">
        <f t="shared" si="13"/>
        <v>9.3427854054870516E-2</v>
      </c>
      <c r="O152">
        <f t="shared" si="14"/>
        <v>2.0554127892071512</v>
      </c>
      <c r="Q152" s="7">
        <v>126</v>
      </c>
      <c r="R152" s="7">
        <v>1.3430529888481337E-2</v>
      </c>
      <c r="S152" s="7">
        <v>-2.6062693462603724E-3</v>
      </c>
      <c r="U152" s="7">
        <v>56.531531531531527</v>
      </c>
      <c r="V152" s="7">
        <v>1.4859685002883824E-2</v>
      </c>
    </row>
    <row r="153" spans="1:22" x14ac:dyDescent="0.35">
      <c r="A153" s="3">
        <v>2014</v>
      </c>
      <c r="B153" s="13" t="s">
        <v>30</v>
      </c>
      <c r="C153" s="13" t="s">
        <v>260</v>
      </c>
      <c r="D153" s="13">
        <v>1990</v>
      </c>
      <c r="E153" s="17">
        <v>24</v>
      </c>
      <c r="F153" s="13">
        <v>50</v>
      </c>
      <c r="G153" s="13">
        <v>11</v>
      </c>
      <c r="H153" s="13">
        <v>61</v>
      </c>
      <c r="I153" s="13" t="b">
        <v>1</v>
      </c>
      <c r="J153" s="4">
        <v>0.18032786885245899</v>
      </c>
      <c r="K153">
        <f t="shared" si="10"/>
        <v>3.5735207967193907E-3</v>
      </c>
      <c r="L153">
        <f t="shared" si="11"/>
        <v>5.9778932716462833E-2</v>
      </c>
      <c r="M153">
        <f t="shared" si="12"/>
        <v>1.077980753903428E-2</v>
      </c>
      <c r="N153">
        <f t="shared" si="13"/>
        <v>5.9778932716462833E-2</v>
      </c>
      <c r="O153">
        <f t="shared" si="14"/>
        <v>1.4346943851951079</v>
      </c>
      <c r="Q153" s="7">
        <v>127</v>
      </c>
      <c r="R153" s="7">
        <v>1.0813994756458976E-2</v>
      </c>
      <c r="S153" s="7">
        <v>1.0265785761989082E-5</v>
      </c>
      <c r="U153" s="7">
        <v>56.981981981981981</v>
      </c>
      <c r="V153" s="7">
        <v>1.492021350193003E-2</v>
      </c>
    </row>
    <row r="154" spans="1:22" x14ac:dyDescent="0.35">
      <c r="A154" s="5">
        <v>2016</v>
      </c>
      <c r="B154" s="14" t="s">
        <v>67</v>
      </c>
      <c r="C154" s="14" t="s">
        <v>138</v>
      </c>
      <c r="D154" s="14">
        <v>1994</v>
      </c>
      <c r="E154" s="14">
        <v>22</v>
      </c>
      <c r="F154" s="14">
        <v>50</v>
      </c>
      <c r="G154" s="14">
        <v>11</v>
      </c>
      <c r="H154" s="14">
        <v>61</v>
      </c>
      <c r="I154" s="14" t="b">
        <v>1</v>
      </c>
      <c r="J154" s="6">
        <v>0.18032786885245899</v>
      </c>
      <c r="K154">
        <f t="shared" si="10"/>
        <v>3.5735207967193907E-3</v>
      </c>
      <c r="L154">
        <f t="shared" si="11"/>
        <v>5.9778932716462833E-2</v>
      </c>
      <c r="M154">
        <f t="shared" si="12"/>
        <v>1.077980753903428E-2</v>
      </c>
      <c r="N154">
        <f t="shared" si="13"/>
        <v>5.9778932716462833E-2</v>
      </c>
      <c r="O154">
        <f t="shared" si="14"/>
        <v>1.3151365197621823</v>
      </c>
      <c r="Q154" s="7">
        <v>128</v>
      </c>
      <c r="R154" s="7">
        <v>1.2525917850594814E-2</v>
      </c>
      <c r="S154" s="7">
        <v>6.4353410827063667E-4</v>
      </c>
      <c r="U154" s="7">
        <v>57.432432432432428</v>
      </c>
      <c r="V154" s="7">
        <v>1.492537888671416E-2</v>
      </c>
    </row>
    <row r="155" spans="1:22" x14ac:dyDescent="0.35">
      <c r="A155" s="24">
        <v>2013</v>
      </c>
      <c r="B155" s="17" t="s">
        <v>106</v>
      </c>
      <c r="C155" s="17" t="s">
        <v>336</v>
      </c>
      <c r="D155" s="17">
        <v>1991</v>
      </c>
      <c r="E155" s="17">
        <v>22</v>
      </c>
      <c r="F155" s="17">
        <v>46</v>
      </c>
      <c r="G155" s="17">
        <v>10</v>
      </c>
      <c r="H155" s="17">
        <v>56</v>
      </c>
      <c r="I155" s="17" t="b">
        <v>1</v>
      </c>
      <c r="J155" s="25">
        <v>0.17857142857142899</v>
      </c>
      <c r="K155">
        <f t="shared" si="10"/>
        <v>3.2806092560046865E-3</v>
      </c>
      <c r="L155">
        <f t="shared" si="11"/>
        <v>5.7276603041771658E-2</v>
      </c>
      <c r="M155">
        <f t="shared" si="12"/>
        <v>1.022796482888782E-2</v>
      </c>
      <c r="N155">
        <f t="shared" si="13"/>
        <v>5.7276603041771658E-2</v>
      </c>
      <c r="O155">
        <f t="shared" si="14"/>
        <v>1.2600852669189764</v>
      </c>
      <c r="Q155" s="7">
        <v>129</v>
      </c>
      <c r="R155" s="7">
        <v>1.2106871623167547E-2</v>
      </c>
      <c r="S155" s="7">
        <v>6.1005310696197503E-4</v>
      </c>
      <c r="U155" s="7">
        <v>57.882882882882882</v>
      </c>
      <c r="V155" s="7">
        <v>1.494680926903043E-2</v>
      </c>
    </row>
    <row r="156" spans="1:22" x14ac:dyDescent="0.35">
      <c r="A156" s="3">
        <v>2017</v>
      </c>
      <c r="B156" s="13" t="s">
        <v>30</v>
      </c>
      <c r="C156" s="13" t="s">
        <v>162</v>
      </c>
      <c r="D156" s="13">
        <v>1994</v>
      </c>
      <c r="E156" s="14">
        <v>23</v>
      </c>
      <c r="F156" s="13">
        <v>47</v>
      </c>
      <c r="G156" s="13">
        <v>10</v>
      </c>
      <c r="H156" s="13">
        <v>57</v>
      </c>
      <c r="I156" s="13" t="b">
        <v>1</v>
      </c>
      <c r="J156" s="4">
        <v>0.175438596491228</v>
      </c>
      <c r="K156">
        <f t="shared" si="10"/>
        <v>3.3391915641476275E-3</v>
      </c>
      <c r="L156">
        <f t="shared" si="11"/>
        <v>5.7785738414834052E-2</v>
      </c>
      <c r="M156">
        <f t="shared" si="12"/>
        <v>1.0137848844707725E-2</v>
      </c>
      <c r="N156">
        <f t="shared" si="13"/>
        <v>5.7785738414834052E-2</v>
      </c>
      <c r="O156">
        <f t="shared" si="14"/>
        <v>1.3290719835411833</v>
      </c>
      <c r="Q156" s="7">
        <v>130</v>
      </c>
      <c r="R156" s="7">
        <v>1.6255777557525414E-2</v>
      </c>
      <c r="S156" s="7">
        <v>6.5712953969484025E-4</v>
      </c>
      <c r="U156" s="7">
        <v>58.333333333333336</v>
      </c>
      <c r="V156" s="7">
        <v>1.5075110414281778E-2</v>
      </c>
    </row>
    <row r="157" spans="1:22" x14ac:dyDescent="0.35">
      <c r="A157" s="24">
        <v>2017</v>
      </c>
      <c r="B157" s="17" t="s">
        <v>67</v>
      </c>
      <c r="C157" s="17" t="s">
        <v>138</v>
      </c>
      <c r="D157" s="17">
        <v>1994</v>
      </c>
      <c r="E157" s="17">
        <v>23</v>
      </c>
      <c r="F157" s="17">
        <v>47</v>
      </c>
      <c r="G157" s="17">
        <v>10</v>
      </c>
      <c r="H157" s="17">
        <v>57</v>
      </c>
      <c r="I157" s="17" t="b">
        <v>1</v>
      </c>
      <c r="J157" s="25">
        <v>0.175438596491228</v>
      </c>
      <c r="K157">
        <f t="shared" si="10"/>
        <v>3.3391915641476275E-3</v>
      </c>
      <c r="L157">
        <f t="shared" si="11"/>
        <v>5.7785738414834052E-2</v>
      </c>
      <c r="M157">
        <f t="shared" si="12"/>
        <v>1.0137848844707725E-2</v>
      </c>
      <c r="N157">
        <f t="shared" si="13"/>
        <v>5.7785738414834052E-2</v>
      </c>
      <c r="O157">
        <f t="shared" si="14"/>
        <v>1.3290719835411833</v>
      </c>
      <c r="Q157" s="7">
        <v>131</v>
      </c>
      <c r="R157" s="7">
        <v>1.5043331927294581E-2</v>
      </c>
      <c r="S157" s="7">
        <v>-1.9596753570213683E-3</v>
      </c>
      <c r="U157" s="7">
        <v>58.783783783783782</v>
      </c>
      <c r="V157" s="7">
        <v>1.5153964759109351E-2</v>
      </c>
    </row>
    <row r="158" spans="1:22" x14ac:dyDescent="0.35">
      <c r="A158" s="5">
        <v>2016</v>
      </c>
      <c r="B158" s="14" t="s">
        <v>26</v>
      </c>
      <c r="C158" s="14" t="s">
        <v>69</v>
      </c>
      <c r="D158" s="14">
        <v>1989</v>
      </c>
      <c r="E158" s="14">
        <v>27</v>
      </c>
      <c r="F158" s="14">
        <v>52</v>
      </c>
      <c r="G158" s="14">
        <v>11</v>
      </c>
      <c r="H158" s="14">
        <v>63</v>
      </c>
      <c r="I158" s="14" t="b">
        <v>1</v>
      </c>
      <c r="J158" s="6">
        <v>0.17460317460317501</v>
      </c>
      <c r="K158">
        <f t="shared" si="10"/>
        <v>3.6906854130052723E-3</v>
      </c>
      <c r="L158">
        <f t="shared" si="11"/>
        <v>6.0751011621250163E-2</v>
      </c>
      <c r="M158">
        <f t="shared" si="12"/>
        <v>1.0607319489424656E-2</v>
      </c>
      <c r="N158">
        <f t="shared" si="13"/>
        <v>6.0751011621250163E-2</v>
      </c>
      <c r="O158">
        <f t="shared" si="14"/>
        <v>1.6402773137737543</v>
      </c>
      <c r="Q158" s="7">
        <v>132</v>
      </c>
      <c r="R158" s="7">
        <v>1.5331675326570895E-2</v>
      </c>
      <c r="S158" s="7">
        <v>-2.7033713606464654E-3</v>
      </c>
      <c r="U158" s="7">
        <v>59.234234234234236</v>
      </c>
      <c r="V158" s="7">
        <v>1.5161526408615615E-2</v>
      </c>
    </row>
    <row r="159" spans="1:22" x14ac:dyDescent="0.35">
      <c r="A159" s="24">
        <v>2016</v>
      </c>
      <c r="B159" s="17" t="s">
        <v>30</v>
      </c>
      <c r="C159" s="17" t="s">
        <v>124</v>
      </c>
      <c r="D159" s="17">
        <v>1994</v>
      </c>
      <c r="E159" s="17">
        <v>22</v>
      </c>
      <c r="F159" s="17">
        <v>68</v>
      </c>
      <c r="G159" s="17">
        <v>14</v>
      </c>
      <c r="H159" s="17">
        <v>82</v>
      </c>
      <c r="I159" s="17" t="b">
        <v>1</v>
      </c>
      <c r="J159" s="25">
        <v>0.17073170731707299</v>
      </c>
      <c r="K159">
        <f t="shared" si="10"/>
        <v>4.8037492677211486E-3</v>
      </c>
      <c r="L159">
        <f t="shared" si="11"/>
        <v>6.9309085030183085E-2</v>
      </c>
      <c r="M159">
        <f t="shared" si="12"/>
        <v>1.1833258419787343E-2</v>
      </c>
      <c r="N159">
        <f t="shared" si="13"/>
        <v>6.9309085030183085E-2</v>
      </c>
      <c r="O159">
        <f t="shared" si="14"/>
        <v>1.5247998706640278</v>
      </c>
      <c r="Q159" s="7">
        <v>133</v>
      </c>
      <c r="R159" s="7">
        <v>1.4227192584293627E-2</v>
      </c>
      <c r="S159" s="7">
        <v>-2.5626250808810491E-3</v>
      </c>
      <c r="U159" s="7">
        <v>59.684684684684683</v>
      </c>
      <c r="V159" s="7">
        <v>1.5161526408615615E-2</v>
      </c>
    </row>
    <row r="160" spans="1:22" x14ac:dyDescent="0.35">
      <c r="A160" s="3">
        <v>2017</v>
      </c>
      <c r="B160" s="13" t="s">
        <v>30</v>
      </c>
      <c r="C160" s="13" t="s">
        <v>124</v>
      </c>
      <c r="D160" s="13">
        <v>1994</v>
      </c>
      <c r="E160" s="14">
        <v>23</v>
      </c>
      <c r="F160" s="13">
        <v>59</v>
      </c>
      <c r="G160" s="13">
        <v>12</v>
      </c>
      <c r="H160" s="13">
        <v>71</v>
      </c>
      <c r="I160" s="13" t="b">
        <v>1</v>
      </c>
      <c r="J160" s="4">
        <v>0.169014084507042</v>
      </c>
      <c r="K160">
        <f t="shared" si="10"/>
        <v>4.1593438781487987E-3</v>
      </c>
      <c r="L160">
        <f t="shared" si="11"/>
        <v>6.4492975417085527E-2</v>
      </c>
      <c r="M160">
        <f t="shared" si="12"/>
        <v>1.0900221197253876E-2</v>
      </c>
      <c r="N160">
        <f t="shared" si="13"/>
        <v>6.4492975417085527E-2</v>
      </c>
      <c r="O160">
        <f t="shared" si="14"/>
        <v>1.4833384345929672</v>
      </c>
      <c r="Q160" s="7">
        <v>134</v>
      </c>
      <c r="R160" s="7">
        <v>1.4775650031323549E-2</v>
      </c>
      <c r="S160" s="7">
        <v>-1.3336412149601903E-3</v>
      </c>
      <c r="U160" s="7">
        <v>60.135135135135137</v>
      </c>
      <c r="V160" s="7">
        <v>1.5189607218597667E-2</v>
      </c>
    </row>
    <row r="161" spans="1:22" x14ac:dyDescent="0.35">
      <c r="A161" s="3">
        <v>2015</v>
      </c>
      <c r="B161" s="13" t="s">
        <v>26</v>
      </c>
      <c r="C161" s="13" t="s">
        <v>69</v>
      </c>
      <c r="D161" s="13">
        <v>1993</v>
      </c>
      <c r="E161" s="17">
        <v>22</v>
      </c>
      <c r="F161" s="13">
        <v>135</v>
      </c>
      <c r="G161" s="13">
        <v>27</v>
      </c>
      <c r="H161" s="13">
        <v>162</v>
      </c>
      <c r="I161" s="13" t="b">
        <v>1</v>
      </c>
      <c r="J161" s="4">
        <v>0.16666666666666699</v>
      </c>
      <c r="K161">
        <f t="shared" si="10"/>
        <v>9.4903339191564143E-3</v>
      </c>
      <c r="L161">
        <f t="shared" si="11"/>
        <v>9.7418344879988669E-2</v>
      </c>
      <c r="M161">
        <f t="shared" si="12"/>
        <v>1.6236390813331475E-2</v>
      </c>
      <c r="N161">
        <f t="shared" si="13"/>
        <v>9.7418344879988669E-2</v>
      </c>
      <c r="O161">
        <f t="shared" si="14"/>
        <v>2.1432035873597508</v>
      </c>
      <c r="Q161" s="7">
        <v>135</v>
      </c>
      <c r="R161" s="7">
        <v>1.0361065871805719E-2</v>
      </c>
      <c r="S161" s="7">
        <v>2.5299484453986283E-4</v>
      </c>
      <c r="U161" s="7">
        <v>60.585585585585584</v>
      </c>
      <c r="V161" s="7">
        <v>1.5428828348254013E-2</v>
      </c>
    </row>
    <row r="162" spans="1:22" x14ac:dyDescent="0.35">
      <c r="A162" s="3">
        <v>2014</v>
      </c>
      <c r="B162" s="13" t="s">
        <v>24</v>
      </c>
      <c r="C162" s="13" t="s">
        <v>121</v>
      </c>
      <c r="D162" s="13">
        <v>1989</v>
      </c>
      <c r="E162" s="14">
        <v>25</v>
      </c>
      <c r="F162" s="13">
        <v>70</v>
      </c>
      <c r="G162" s="13">
        <v>14</v>
      </c>
      <c r="H162" s="13">
        <v>84</v>
      </c>
      <c r="I162" s="13" t="b">
        <v>1</v>
      </c>
      <c r="J162" s="4">
        <v>0.16666666666666699</v>
      </c>
      <c r="K162">
        <f t="shared" si="10"/>
        <v>4.9209138840070298E-3</v>
      </c>
      <c r="L162">
        <f t="shared" si="11"/>
        <v>7.0149225826141734E-2</v>
      </c>
      <c r="M162">
        <f t="shared" si="12"/>
        <v>1.1691537637690312E-2</v>
      </c>
      <c r="N162">
        <f t="shared" si="13"/>
        <v>7.0149225826141734E-2</v>
      </c>
      <c r="O162">
        <f t="shared" si="14"/>
        <v>1.7537306456535433</v>
      </c>
      <c r="Q162" s="7">
        <v>136</v>
      </c>
      <c r="R162" s="7">
        <v>1.662120869166215E-2</v>
      </c>
      <c r="S162" s="7">
        <v>-2.4112826440036185E-3</v>
      </c>
      <c r="U162" s="7">
        <v>61.036036036036037</v>
      </c>
      <c r="V162" s="7">
        <v>1.5428828348254013E-2</v>
      </c>
    </row>
    <row r="163" spans="1:22" x14ac:dyDescent="0.35">
      <c r="A163" s="24">
        <v>2016</v>
      </c>
      <c r="B163" s="17" t="s">
        <v>26</v>
      </c>
      <c r="C163" s="17" t="s">
        <v>69</v>
      </c>
      <c r="D163" s="17">
        <v>1994</v>
      </c>
      <c r="E163" s="17">
        <v>22</v>
      </c>
      <c r="F163" s="17">
        <v>147</v>
      </c>
      <c r="G163" s="17">
        <v>29</v>
      </c>
      <c r="H163" s="17">
        <v>176</v>
      </c>
      <c r="I163" s="17" t="b">
        <v>1</v>
      </c>
      <c r="J163" s="25">
        <v>0.16477272727272699</v>
      </c>
      <c r="K163">
        <f t="shared" si="10"/>
        <v>1.0310486233157586E-2</v>
      </c>
      <c r="L163">
        <f t="shared" si="11"/>
        <v>0.10154056447133621</v>
      </c>
      <c r="M163">
        <f t="shared" si="12"/>
        <v>1.6731115736754232E-2</v>
      </c>
      <c r="N163">
        <f t="shared" si="13"/>
        <v>0.10154056447133621</v>
      </c>
      <c r="O163">
        <f t="shared" si="14"/>
        <v>2.2338924183693964</v>
      </c>
      <c r="Q163" s="7">
        <v>137</v>
      </c>
      <c r="R163" s="7">
        <v>1.5712247758001702E-2</v>
      </c>
      <c r="S163" s="7">
        <v>-2.3504904577842621E-3</v>
      </c>
      <c r="U163" s="7">
        <v>61.486486486486484</v>
      </c>
      <c r="V163" s="7">
        <v>1.5441980029443024E-2</v>
      </c>
    </row>
    <row r="164" spans="1:22" x14ac:dyDescent="0.35">
      <c r="A164" s="5">
        <v>2015</v>
      </c>
      <c r="B164" s="14" t="s">
        <v>24</v>
      </c>
      <c r="C164" s="14" t="s">
        <v>121</v>
      </c>
      <c r="D164" s="14">
        <v>1988</v>
      </c>
      <c r="E164" s="14">
        <v>27</v>
      </c>
      <c r="F164" s="14">
        <v>46</v>
      </c>
      <c r="G164" s="14">
        <v>9</v>
      </c>
      <c r="H164" s="14">
        <v>55</v>
      </c>
      <c r="I164" s="14" t="b">
        <v>1</v>
      </c>
      <c r="J164" s="6">
        <v>0.163636363636364</v>
      </c>
      <c r="K164">
        <f t="shared" si="10"/>
        <v>3.2220269478617459E-3</v>
      </c>
      <c r="L164">
        <f t="shared" si="11"/>
        <v>5.6762901157901946E-2</v>
      </c>
      <c r="M164">
        <f t="shared" si="12"/>
        <v>9.2884747349294295E-3</v>
      </c>
      <c r="N164">
        <f t="shared" si="13"/>
        <v>5.6762901157901946E-2</v>
      </c>
      <c r="O164">
        <f t="shared" si="14"/>
        <v>1.5325983312633524</v>
      </c>
      <c r="Q164" s="7">
        <v>138</v>
      </c>
      <c r="R164" s="7">
        <v>1.6578694315763233E-2</v>
      </c>
      <c r="S164" s="7">
        <v>-5.5236133452899148E-3</v>
      </c>
      <c r="U164" s="7">
        <v>61.936936936936938</v>
      </c>
      <c r="V164" s="7">
        <v>1.5551888747631687E-2</v>
      </c>
    </row>
    <row r="165" spans="1:22" x14ac:dyDescent="0.35">
      <c r="A165" s="3">
        <v>2014</v>
      </c>
      <c r="B165" s="13" t="s">
        <v>26</v>
      </c>
      <c r="C165" s="13" t="s">
        <v>69</v>
      </c>
      <c r="D165" s="13">
        <v>1990</v>
      </c>
      <c r="E165" s="17">
        <v>24</v>
      </c>
      <c r="F165" s="13">
        <v>52</v>
      </c>
      <c r="G165" s="13">
        <v>10</v>
      </c>
      <c r="H165" s="13">
        <v>62</v>
      </c>
      <c r="I165" s="13" t="b">
        <v>1</v>
      </c>
      <c r="J165" s="4">
        <v>0.16129032258064499</v>
      </c>
      <c r="K165">
        <f t="shared" si="10"/>
        <v>3.6321031048623317E-3</v>
      </c>
      <c r="L165">
        <f t="shared" si="11"/>
        <v>6.0266932100965051E-2</v>
      </c>
      <c r="M165">
        <f t="shared" si="12"/>
        <v>9.7204729195104825E-3</v>
      </c>
      <c r="N165">
        <f t="shared" si="13"/>
        <v>6.0266932100965051E-2</v>
      </c>
      <c r="O165">
        <f t="shared" si="14"/>
        <v>1.4464063704231611</v>
      </c>
      <c r="Q165" s="7">
        <v>139</v>
      </c>
      <c r="R165" s="7">
        <v>1.7772498178356848E-2</v>
      </c>
      <c r="S165" s="7">
        <v>1.7217371428938921E-4</v>
      </c>
      <c r="U165" s="7">
        <v>62.387387387387385</v>
      </c>
      <c r="V165" s="7">
        <v>1.5664178211239714E-2</v>
      </c>
    </row>
    <row r="166" spans="1:22" x14ac:dyDescent="0.35">
      <c r="A166" s="5">
        <v>2016</v>
      </c>
      <c r="B166" s="14" t="s">
        <v>24</v>
      </c>
      <c r="C166" s="14" t="s">
        <v>70</v>
      </c>
      <c r="D166" s="14">
        <v>1989</v>
      </c>
      <c r="E166" s="14">
        <v>27</v>
      </c>
      <c r="F166" s="14">
        <v>47</v>
      </c>
      <c r="G166" s="14">
        <v>9</v>
      </c>
      <c r="H166" s="14">
        <v>56</v>
      </c>
      <c r="I166" s="14" t="b">
        <v>1</v>
      </c>
      <c r="J166" s="6">
        <v>0.160714285714286</v>
      </c>
      <c r="K166">
        <f t="shared" si="10"/>
        <v>3.2806092560046865E-3</v>
      </c>
      <c r="L166">
        <f t="shared" si="11"/>
        <v>5.7276603041771658E-2</v>
      </c>
      <c r="M166">
        <f t="shared" si="12"/>
        <v>9.2051683459990329E-3</v>
      </c>
      <c r="N166">
        <f t="shared" si="13"/>
        <v>5.7276603041771658E-2</v>
      </c>
      <c r="O166">
        <f t="shared" si="14"/>
        <v>1.5464682821278348</v>
      </c>
      <c r="Q166" s="7">
        <v>140</v>
      </c>
      <c r="R166" s="7">
        <v>1.1133689035907441E-2</v>
      </c>
      <c r="S166" s="7">
        <v>-6.2023780077663689E-4</v>
      </c>
      <c r="U166" s="7">
        <v>62.837837837837839</v>
      </c>
      <c r="V166" s="7">
        <v>1.5679720056777129E-2</v>
      </c>
    </row>
    <row r="167" spans="1:22" x14ac:dyDescent="0.35">
      <c r="A167" s="3">
        <v>2016</v>
      </c>
      <c r="B167" s="13" t="s">
        <v>26</v>
      </c>
      <c r="C167" s="13" t="s">
        <v>35</v>
      </c>
      <c r="D167" s="13">
        <v>1994</v>
      </c>
      <c r="E167" s="17">
        <v>22</v>
      </c>
      <c r="F167" s="13">
        <v>63</v>
      </c>
      <c r="G167" s="13">
        <v>12</v>
      </c>
      <c r="H167" s="13">
        <v>75</v>
      </c>
      <c r="I167" s="13" t="b">
        <v>1</v>
      </c>
      <c r="J167" s="4">
        <v>0.16</v>
      </c>
      <c r="K167">
        <f t="shared" si="10"/>
        <v>4.3936731107205628E-3</v>
      </c>
      <c r="L167">
        <f t="shared" si="11"/>
        <v>6.6284787928457337E-2</v>
      </c>
      <c r="M167">
        <f t="shared" si="12"/>
        <v>1.0605566068553174E-2</v>
      </c>
      <c r="N167">
        <f t="shared" si="13"/>
        <v>6.6284787928457337E-2</v>
      </c>
      <c r="O167">
        <f t="shared" si="14"/>
        <v>1.4582653344260614</v>
      </c>
      <c r="Q167" s="7">
        <v>141</v>
      </c>
      <c r="R167" s="7">
        <v>1.3827576832927522E-2</v>
      </c>
      <c r="S167" s="7">
        <v>-3.3141255977967177E-3</v>
      </c>
      <c r="U167" s="7">
        <v>63.288288288288285</v>
      </c>
      <c r="V167" s="7">
        <v>1.5685843751623674E-2</v>
      </c>
    </row>
    <row r="168" spans="1:22" x14ac:dyDescent="0.35">
      <c r="A168" s="3">
        <v>2015</v>
      </c>
      <c r="B168" s="13" t="s">
        <v>26</v>
      </c>
      <c r="C168" s="13" t="s">
        <v>69</v>
      </c>
      <c r="D168" s="13">
        <v>1992</v>
      </c>
      <c r="E168" s="14">
        <v>23</v>
      </c>
      <c r="F168" s="13">
        <v>102</v>
      </c>
      <c r="G168" s="13">
        <v>19</v>
      </c>
      <c r="H168" s="13">
        <v>121</v>
      </c>
      <c r="I168" s="13" t="b">
        <v>1</v>
      </c>
      <c r="J168" s="4">
        <v>0.15702479338843001</v>
      </c>
      <c r="K168">
        <f t="shared" si="10"/>
        <v>7.0884592852958409E-3</v>
      </c>
      <c r="L168">
        <f t="shared" si="11"/>
        <v>8.4192988338078617E-2</v>
      </c>
      <c r="M168">
        <f t="shared" si="12"/>
        <v>1.3220386598541292E-2</v>
      </c>
      <c r="N168">
        <f t="shared" si="13"/>
        <v>8.4192988338078617E-2</v>
      </c>
      <c r="O168">
        <f t="shared" si="14"/>
        <v>1.9364387317758083</v>
      </c>
      <c r="Q168" s="7">
        <v>142</v>
      </c>
      <c r="R168" s="7">
        <v>1.3827576832927522E-2</v>
      </c>
      <c r="S168" s="7">
        <v>-3.3141255977967177E-3</v>
      </c>
      <c r="U168" s="7">
        <v>63.738738738738739</v>
      </c>
      <c r="V168" s="7">
        <v>1.5770176852696178E-2</v>
      </c>
    </row>
    <row r="169" spans="1:22" x14ac:dyDescent="0.35">
      <c r="A169" s="3">
        <v>2015</v>
      </c>
      <c r="B169" s="13" t="s">
        <v>30</v>
      </c>
      <c r="C169" s="13" t="s">
        <v>260</v>
      </c>
      <c r="D169" s="13">
        <v>1988</v>
      </c>
      <c r="E169" s="17">
        <v>27</v>
      </c>
      <c r="F169" s="13">
        <v>43</v>
      </c>
      <c r="G169" s="13">
        <v>8</v>
      </c>
      <c r="H169" s="13">
        <v>51</v>
      </c>
      <c r="I169" s="13" t="b">
        <v>1</v>
      </c>
      <c r="J169" s="4">
        <v>0.15686274509803899</v>
      </c>
      <c r="K169">
        <f t="shared" si="10"/>
        <v>2.9876977152899823E-3</v>
      </c>
      <c r="L169">
        <f t="shared" si="11"/>
        <v>5.4659836400139203E-2</v>
      </c>
      <c r="M169">
        <f t="shared" si="12"/>
        <v>8.5740919843355495E-3</v>
      </c>
      <c r="N169">
        <f t="shared" si="13"/>
        <v>5.4659836400139203E-2</v>
      </c>
      <c r="O169">
        <f t="shared" si="14"/>
        <v>1.4758155828037585</v>
      </c>
      <c r="Q169" s="7">
        <v>143</v>
      </c>
      <c r="R169" s="7">
        <v>1.3706401807178281E-2</v>
      </c>
      <c r="S169" s="7">
        <v>-6.6493065697151646E-5</v>
      </c>
      <c r="U169" s="7">
        <v>64.189189189189193</v>
      </c>
      <c r="V169" s="7">
        <v>1.5770176852696178E-2</v>
      </c>
    </row>
    <row r="170" spans="1:22" x14ac:dyDescent="0.35">
      <c r="A170" s="3">
        <v>2017</v>
      </c>
      <c r="B170" s="13" t="s">
        <v>67</v>
      </c>
      <c r="C170" s="13" t="s">
        <v>145</v>
      </c>
      <c r="D170" s="13">
        <v>1995</v>
      </c>
      <c r="E170" s="14">
        <v>22</v>
      </c>
      <c r="F170" s="13">
        <v>43</v>
      </c>
      <c r="G170" s="13">
        <v>8</v>
      </c>
      <c r="H170" s="13">
        <v>51</v>
      </c>
      <c r="I170" s="13" t="b">
        <v>1</v>
      </c>
      <c r="J170" s="4">
        <v>0.15686274509803899</v>
      </c>
      <c r="K170">
        <f t="shared" si="10"/>
        <v>2.9876977152899823E-3</v>
      </c>
      <c r="L170">
        <f t="shared" si="11"/>
        <v>5.4659836400139203E-2</v>
      </c>
      <c r="M170">
        <f t="shared" si="12"/>
        <v>8.5740919843355495E-3</v>
      </c>
      <c r="N170">
        <f t="shared" si="13"/>
        <v>5.4659836400139203E-2</v>
      </c>
      <c r="O170">
        <f t="shared" si="14"/>
        <v>1.2025164008030624</v>
      </c>
      <c r="Q170" s="7">
        <v>144</v>
      </c>
      <c r="R170" s="7">
        <v>1.1036433957573588E-2</v>
      </c>
      <c r="S170" s="7">
        <v>-7.5440493617911705E-5</v>
      </c>
      <c r="U170" s="7">
        <v>64.63963963963964</v>
      </c>
      <c r="V170" s="7">
        <v>1.5778935629740636E-2</v>
      </c>
    </row>
    <row r="171" spans="1:22" x14ac:dyDescent="0.35">
      <c r="A171" s="24">
        <v>2016</v>
      </c>
      <c r="B171" s="17" t="s">
        <v>26</v>
      </c>
      <c r="C171" s="17" t="s">
        <v>69</v>
      </c>
      <c r="D171" s="17">
        <v>1988</v>
      </c>
      <c r="E171" s="17">
        <v>28</v>
      </c>
      <c r="F171" s="17">
        <v>54</v>
      </c>
      <c r="G171" s="17">
        <v>10</v>
      </c>
      <c r="H171" s="17">
        <v>64</v>
      </c>
      <c r="I171" s="17" t="b">
        <v>1</v>
      </c>
      <c r="J171" s="25">
        <v>0.15625</v>
      </c>
      <c r="K171">
        <f t="shared" si="10"/>
        <v>3.7492677211482133E-3</v>
      </c>
      <c r="L171">
        <f t="shared" si="11"/>
        <v>6.1231264245875355E-2</v>
      </c>
      <c r="M171">
        <f t="shared" si="12"/>
        <v>9.5673850384180234E-3</v>
      </c>
      <c r="N171">
        <f t="shared" si="13"/>
        <v>6.1231264245875355E-2</v>
      </c>
      <c r="O171">
        <f t="shared" si="14"/>
        <v>1.7144753988845101</v>
      </c>
      <c r="Q171" s="7">
        <v>145</v>
      </c>
      <c r="R171" s="7">
        <v>1.5445473915977889E-2</v>
      </c>
      <c r="S171" s="7">
        <v>-1.0463272774557265E-3</v>
      </c>
      <c r="U171" s="7">
        <v>65.090090090090101</v>
      </c>
      <c r="V171" s="7">
        <v>1.5867086794008237E-2</v>
      </c>
    </row>
    <row r="172" spans="1:22" x14ac:dyDescent="0.35">
      <c r="A172" s="3">
        <v>2014</v>
      </c>
      <c r="B172" s="13" t="s">
        <v>26</v>
      </c>
      <c r="C172" s="13" t="s">
        <v>88</v>
      </c>
      <c r="D172" s="13">
        <v>1990</v>
      </c>
      <c r="E172" s="14">
        <v>24</v>
      </c>
      <c r="F172" s="13">
        <v>49</v>
      </c>
      <c r="G172" s="13">
        <v>9</v>
      </c>
      <c r="H172" s="13">
        <v>58</v>
      </c>
      <c r="I172" s="13" t="b">
        <v>1</v>
      </c>
      <c r="J172" s="4">
        <v>0.15517241379310301</v>
      </c>
      <c r="K172">
        <f t="shared" si="10"/>
        <v>3.3977738722905681E-3</v>
      </c>
      <c r="L172">
        <f t="shared" si="11"/>
        <v>5.8290426935222975E-2</v>
      </c>
      <c r="M172">
        <f t="shared" si="12"/>
        <v>9.0450662485690569E-3</v>
      </c>
      <c r="N172">
        <f t="shared" si="13"/>
        <v>5.8290426935222975E-2</v>
      </c>
      <c r="O172">
        <f t="shared" si="14"/>
        <v>1.3989702464453515</v>
      </c>
      <c r="Q172" s="7">
        <v>146</v>
      </c>
      <c r="R172" s="7">
        <v>1.4182421163520784E-2</v>
      </c>
      <c r="S172" s="7">
        <v>-9.7694710275021517E-4</v>
      </c>
      <c r="U172" s="7">
        <v>65.540540540540547</v>
      </c>
      <c r="V172" s="7">
        <v>1.5921091074518372E-2</v>
      </c>
    </row>
    <row r="173" spans="1:22" x14ac:dyDescent="0.35">
      <c r="A173" s="24">
        <v>2016</v>
      </c>
      <c r="B173" s="17" t="s">
        <v>42</v>
      </c>
      <c r="C173" s="17" t="s">
        <v>66</v>
      </c>
      <c r="D173" s="17">
        <v>1994</v>
      </c>
      <c r="E173" s="17">
        <v>22</v>
      </c>
      <c r="F173" s="17">
        <v>109</v>
      </c>
      <c r="G173" s="17">
        <v>20</v>
      </c>
      <c r="H173" s="17">
        <v>129</v>
      </c>
      <c r="I173" s="17" t="b">
        <v>1</v>
      </c>
      <c r="J173" s="25">
        <v>0.15503875968992301</v>
      </c>
      <c r="K173">
        <f t="shared" si="10"/>
        <v>7.5571177504393672E-3</v>
      </c>
      <c r="L173">
        <f t="shared" si="11"/>
        <v>8.6931684387450858E-2</v>
      </c>
      <c r="M173">
        <f t="shared" si="12"/>
        <v>1.3477780525186226E-2</v>
      </c>
      <c r="N173">
        <f t="shared" si="13"/>
        <v>8.6931684387450858E-2</v>
      </c>
      <c r="O173">
        <f t="shared" si="14"/>
        <v>1.912497056523919</v>
      </c>
      <c r="Q173" s="7">
        <v>147</v>
      </c>
      <c r="R173" s="7">
        <v>1.2525917850594814E-2</v>
      </c>
      <c r="S173" s="7">
        <v>-2.3442935565378548E-4</v>
      </c>
      <c r="U173" s="7">
        <v>65.990990990990994</v>
      </c>
      <c r="V173" s="7">
        <v>1.6076422470629202E-2</v>
      </c>
    </row>
    <row r="174" spans="1:22" x14ac:dyDescent="0.35">
      <c r="A174" s="3">
        <v>2013</v>
      </c>
      <c r="B174" s="13" t="s">
        <v>24</v>
      </c>
      <c r="C174" s="13" t="s">
        <v>121</v>
      </c>
      <c r="D174" s="13">
        <v>1988</v>
      </c>
      <c r="E174" s="14">
        <v>25</v>
      </c>
      <c r="F174" s="13">
        <v>57</v>
      </c>
      <c r="G174" s="13">
        <v>10</v>
      </c>
      <c r="H174" s="13">
        <v>67</v>
      </c>
      <c r="I174" s="13" t="b">
        <v>1</v>
      </c>
      <c r="J174" s="4">
        <v>0.14925373134328401</v>
      </c>
      <c r="K174">
        <f t="shared" si="10"/>
        <v>3.9250146455770355E-3</v>
      </c>
      <c r="L174">
        <f t="shared" si="11"/>
        <v>6.2649937315028784E-2</v>
      </c>
      <c r="M174">
        <f t="shared" si="12"/>
        <v>9.35073691269089E-3</v>
      </c>
      <c r="N174">
        <f t="shared" si="13"/>
        <v>6.2649937315028784E-2</v>
      </c>
      <c r="O174">
        <f t="shared" si="14"/>
        <v>1.5662484328757196</v>
      </c>
      <c r="Q174" s="7">
        <v>148</v>
      </c>
      <c r="R174" s="7">
        <v>1.5751799012014598E-2</v>
      </c>
      <c r="S174" s="7">
        <v>-3.4603105170735692E-3</v>
      </c>
      <c r="U174" s="7">
        <v>66.441441441441441</v>
      </c>
      <c r="V174" s="7">
        <v>1.608011777523391E-2</v>
      </c>
    </row>
    <row r="175" spans="1:22" x14ac:dyDescent="0.35">
      <c r="A175" s="3">
        <v>2016</v>
      </c>
      <c r="B175" s="13" t="s">
        <v>30</v>
      </c>
      <c r="C175" s="13" t="s">
        <v>260</v>
      </c>
      <c r="D175" s="13">
        <v>1988</v>
      </c>
      <c r="E175" s="17">
        <v>28</v>
      </c>
      <c r="F175" s="13">
        <v>46</v>
      </c>
      <c r="G175" s="13">
        <v>8</v>
      </c>
      <c r="H175" s="13">
        <v>54</v>
      </c>
      <c r="I175" s="13" t="b">
        <v>1</v>
      </c>
      <c r="J175" s="4">
        <v>0.148148148148148</v>
      </c>
      <c r="K175">
        <f t="shared" si="10"/>
        <v>3.1634446397188049E-3</v>
      </c>
      <c r="L175">
        <f t="shared" si="11"/>
        <v>5.624450764046926E-2</v>
      </c>
      <c r="M175">
        <f t="shared" si="12"/>
        <v>8.3325196504398825E-3</v>
      </c>
      <c r="N175">
        <f t="shared" si="13"/>
        <v>5.624450764046926E-2</v>
      </c>
      <c r="O175">
        <f t="shared" si="14"/>
        <v>1.5748462139331392</v>
      </c>
      <c r="Q175" s="7">
        <v>149</v>
      </c>
      <c r="R175" s="7">
        <v>1.6039746310462295E-2</v>
      </c>
      <c r="S175" s="7">
        <v>-1.4443163727989369E-3</v>
      </c>
      <c r="U175" s="7">
        <v>66.891891891891902</v>
      </c>
      <c r="V175" s="7">
        <v>1.6135854919049855E-2</v>
      </c>
    </row>
    <row r="176" spans="1:22" x14ac:dyDescent="0.35">
      <c r="A176" s="3">
        <v>2015</v>
      </c>
      <c r="B176" s="13" t="s">
        <v>42</v>
      </c>
      <c r="C176" s="13" t="s">
        <v>66</v>
      </c>
      <c r="D176" s="13">
        <v>1992</v>
      </c>
      <c r="E176" s="14">
        <v>23</v>
      </c>
      <c r="F176" s="13">
        <v>98</v>
      </c>
      <c r="G176" s="13">
        <v>17</v>
      </c>
      <c r="H176" s="13">
        <v>115</v>
      </c>
      <c r="I176" s="13" t="b">
        <v>1</v>
      </c>
      <c r="J176" s="4">
        <v>0.147826086956522</v>
      </c>
      <c r="K176">
        <f t="shared" si="10"/>
        <v>6.7369654364381956E-3</v>
      </c>
      <c r="L176">
        <f t="shared" si="11"/>
        <v>8.207901946562346E-2</v>
      </c>
      <c r="M176">
        <f t="shared" si="12"/>
        <v>1.2133420268831316E-2</v>
      </c>
      <c r="N176">
        <f t="shared" si="13"/>
        <v>8.207901946562346E-2</v>
      </c>
      <c r="O176">
        <f t="shared" si="14"/>
        <v>1.8878174477093395</v>
      </c>
      <c r="Q176" s="7">
        <v>150</v>
      </c>
      <c r="R176" s="7">
        <v>1.7538639328628244E-2</v>
      </c>
      <c r="S176" s="7">
        <v>-6.087597347926646E-4</v>
      </c>
      <c r="U176" s="7">
        <v>67.342342342342349</v>
      </c>
      <c r="V176" s="7">
        <v>1.6158250287106001E-2</v>
      </c>
    </row>
    <row r="177" spans="1:22" x14ac:dyDescent="0.35">
      <c r="A177" s="3">
        <v>2015</v>
      </c>
      <c r="B177" s="13" t="s">
        <v>67</v>
      </c>
      <c r="C177" s="13" t="s">
        <v>138</v>
      </c>
      <c r="D177" s="13">
        <v>1993</v>
      </c>
      <c r="E177" s="17">
        <v>22</v>
      </c>
      <c r="F177" s="13">
        <v>52</v>
      </c>
      <c r="G177" s="13">
        <v>9</v>
      </c>
      <c r="H177" s="13">
        <v>61</v>
      </c>
      <c r="I177" s="13" t="b">
        <v>1</v>
      </c>
      <c r="J177" s="4">
        <v>0.14754098360655701</v>
      </c>
      <c r="K177">
        <f t="shared" si="10"/>
        <v>3.5735207967193907E-3</v>
      </c>
      <c r="L177">
        <f t="shared" si="11"/>
        <v>5.9778932716462833E-2</v>
      </c>
      <c r="M177">
        <f t="shared" si="12"/>
        <v>8.8198425319371172E-3</v>
      </c>
      <c r="N177">
        <f t="shared" si="13"/>
        <v>5.9778932716462833E-2</v>
      </c>
      <c r="O177">
        <f t="shared" si="14"/>
        <v>1.3151365197621823</v>
      </c>
      <c r="Q177" s="7">
        <v>151</v>
      </c>
      <c r="R177" s="7">
        <v>1.2666961990989456E-2</v>
      </c>
      <c r="S177" s="7">
        <v>-1.8871544519551767E-3</v>
      </c>
      <c r="U177" s="7">
        <v>67.792792792792795</v>
      </c>
      <c r="V177" s="7">
        <v>1.6236390813331475E-2</v>
      </c>
    </row>
    <row r="178" spans="1:22" x14ac:dyDescent="0.35">
      <c r="A178" s="3">
        <v>2017</v>
      </c>
      <c r="B178" s="13" t="s">
        <v>26</v>
      </c>
      <c r="C178" s="13" t="s">
        <v>69</v>
      </c>
      <c r="D178" s="13">
        <v>1994</v>
      </c>
      <c r="E178" s="14">
        <v>23</v>
      </c>
      <c r="F178" s="13">
        <v>145</v>
      </c>
      <c r="G178" s="13">
        <v>24</v>
      </c>
      <c r="H178" s="13">
        <v>169</v>
      </c>
      <c r="I178" s="13" t="b">
        <v>1</v>
      </c>
      <c r="J178" s="4">
        <v>0.14201183431952699</v>
      </c>
      <c r="K178">
        <f t="shared" si="10"/>
        <v>9.900410076157001E-3</v>
      </c>
      <c r="L178">
        <f t="shared" si="11"/>
        <v>9.9500804399547449E-2</v>
      </c>
      <c r="M178">
        <f t="shared" si="12"/>
        <v>1.4130291749048195E-2</v>
      </c>
      <c r="N178">
        <f t="shared" si="13"/>
        <v>9.9500804399547449E-2</v>
      </c>
      <c r="O178">
        <f t="shared" si="14"/>
        <v>2.2885185011895914</v>
      </c>
      <c r="Q178" s="7">
        <v>152</v>
      </c>
      <c r="R178" s="7">
        <v>1.1221933233622422E-2</v>
      </c>
      <c r="S178" s="7">
        <v>-4.4212569458814202E-4</v>
      </c>
      <c r="U178" s="7">
        <v>68.243243243243256</v>
      </c>
      <c r="V178" s="7">
        <v>1.6393130120019896E-2</v>
      </c>
    </row>
    <row r="179" spans="1:22" x14ac:dyDescent="0.35">
      <c r="A179" s="3">
        <v>2016</v>
      </c>
      <c r="B179" s="13" t="s">
        <v>26</v>
      </c>
      <c r="C179" s="13" t="s">
        <v>27</v>
      </c>
      <c r="D179" s="13">
        <v>1992</v>
      </c>
      <c r="E179" s="17">
        <v>24</v>
      </c>
      <c r="F179" s="13">
        <v>49</v>
      </c>
      <c r="G179" s="13">
        <v>8</v>
      </c>
      <c r="H179" s="13">
        <v>57</v>
      </c>
      <c r="I179" s="13" t="b">
        <v>1</v>
      </c>
      <c r="J179" s="4">
        <v>0.140350877192982</v>
      </c>
      <c r="K179">
        <f t="shared" si="10"/>
        <v>3.3391915641476275E-3</v>
      </c>
      <c r="L179">
        <f t="shared" si="11"/>
        <v>5.7785738414834052E-2</v>
      </c>
      <c r="M179">
        <f t="shared" si="12"/>
        <v>8.110279075766157E-3</v>
      </c>
      <c r="N179">
        <f t="shared" si="13"/>
        <v>5.7785738414834052E-2</v>
      </c>
      <c r="O179">
        <f t="shared" si="14"/>
        <v>1.3868577219560172</v>
      </c>
      <c r="Q179" s="7">
        <v>153</v>
      </c>
      <c r="R179" s="7">
        <v>1.0752186196299304E-2</v>
      </c>
      <c r="S179" s="7">
        <v>-5.2422136741148324E-4</v>
      </c>
      <c r="U179" s="7">
        <v>68.693693693693703</v>
      </c>
      <c r="V179" s="7">
        <v>1.6490762291606849E-2</v>
      </c>
    </row>
    <row r="180" spans="1:22" x14ac:dyDescent="0.35">
      <c r="A180" s="5">
        <v>2017</v>
      </c>
      <c r="B180" s="14" t="s">
        <v>24</v>
      </c>
      <c r="C180" s="14" t="s">
        <v>70</v>
      </c>
      <c r="D180" s="14">
        <v>1990</v>
      </c>
      <c r="E180" s="14">
        <v>27</v>
      </c>
      <c r="F180" s="14">
        <v>49</v>
      </c>
      <c r="G180" s="14">
        <v>8</v>
      </c>
      <c r="H180" s="14">
        <v>57</v>
      </c>
      <c r="I180" s="14" t="b">
        <v>1</v>
      </c>
      <c r="J180" s="6">
        <v>0.140350877192982</v>
      </c>
      <c r="K180">
        <f t="shared" si="10"/>
        <v>3.3391915641476275E-3</v>
      </c>
      <c r="L180">
        <f t="shared" si="11"/>
        <v>5.7785738414834052E-2</v>
      </c>
      <c r="M180">
        <f t="shared" si="12"/>
        <v>8.110279075766157E-3</v>
      </c>
      <c r="N180">
        <f t="shared" si="13"/>
        <v>5.7785738414834052E-2</v>
      </c>
      <c r="O180">
        <f t="shared" si="14"/>
        <v>1.5602149372005194</v>
      </c>
      <c r="Q180" s="7">
        <v>154</v>
      </c>
      <c r="R180" s="7">
        <v>1.1546186823176877E-2</v>
      </c>
      <c r="S180" s="7">
        <v>-1.408337978469152E-3</v>
      </c>
      <c r="U180" s="7">
        <v>69.14414414414415</v>
      </c>
      <c r="V180" s="7">
        <v>1.6511603478598213E-2</v>
      </c>
    </row>
    <row r="181" spans="1:22" x14ac:dyDescent="0.35">
      <c r="A181" s="24">
        <v>2017</v>
      </c>
      <c r="B181" s="17" t="s">
        <v>26</v>
      </c>
      <c r="C181" s="17" t="s">
        <v>88</v>
      </c>
      <c r="D181" s="17">
        <v>1994</v>
      </c>
      <c r="E181" s="17">
        <v>23</v>
      </c>
      <c r="F181" s="17">
        <v>49</v>
      </c>
      <c r="G181" s="17">
        <v>8</v>
      </c>
      <c r="H181" s="17">
        <v>57</v>
      </c>
      <c r="I181" s="17" t="b">
        <v>1</v>
      </c>
      <c r="J181" s="25">
        <v>0.140350877192982</v>
      </c>
      <c r="K181">
        <f t="shared" si="10"/>
        <v>3.3391915641476275E-3</v>
      </c>
      <c r="L181">
        <f t="shared" si="11"/>
        <v>5.7785738414834052E-2</v>
      </c>
      <c r="M181">
        <f t="shared" si="12"/>
        <v>8.110279075766157E-3</v>
      </c>
      <c r="N181">
        <f t="shared" si="13"/>
        <v>5.7785738414834052E-2</v>
      </c>
      <c r="O181">
        <f t="shared" si="14"/>
        <v>1.3290719835411833</v>
      </c>
      <c r="Q181" s="7">
        <v>155</v>
      </c>
      <c r="R181" s="7">
        <v>1.1546186823176877E-2</v>
      </c>
      <c r="S181" s="7">
        <v>-1.408337978469152E-3</v>
      </c>
      <c r="U181" s="7">
        <v>69.594594594594597</v>
      </c>
      <c r="V181" s="7">
        <v>1.6659702560325711E-2</v>
      </c>
    </row>
    <row r="182" spans="1:22" x14ac:dyDescent="0.35">
      <c r="A182" s="5">
        <v>2017</v>
      </c>
      <c r="B182" s="14" t="s">
        <v>26</v>
      </c>
      <c r="C182" s="14" t="s">
        <v>69</v>
      </c>
      <c r="D182" s="14">
        <v>1993</v>
      </c>
      <c r="E182" s="14">
        <v>24</v>
      </c>
      <c r="F182" s="14">
        <v>117</v>
      </c>
      <c r="G182" s="14">
        <v>19</v>
      </c>
      <c r="H182" s="14">
        <v>136</v>
      </c>
      <c r="I182" s="14" t="b">
        <v>1</v>
      </c>
      <c r="J182" s="6">
        <v>0.13970588235294101</v>
      </c>
      <c r="K182">
        <f t="shared" si="10"/>
        <v>7.9671939074399539E-3</v>
      </c>
      <c r="L182">
        <f t="shared" si="11"/>
        <v>8.9259139069565049E-2</v>
      </c>
      <c r="M182">
        <f t="shared" si="12"/>
        <v>1.2470026781777456E-2</v>
      </c>
      <c r="N182">
        <f t="shared" si="13"/>
        <v>8.9259139069565049E-2</v>
      </c>
      <c r="O182">
        <f t="shared" si="14"/>
        <v>2.1422193376695611</v>
      </c>
      <c r="Q182" s="7">
        <v>156</v>
      </c>
      <c r="R182" s="7">
        <v>1.5075732409657315E-2</v>
      </c>
      <c r="S182" s="7">
        <v>-4.4684129202326589E-3</v>
      </c>
      <c r="U182" s="7">
        <v>70.045045045045057</v>
      </c>
      <c r="V182" s="7">
        <v>1.6665039300879765E-2</v>
      </c>
    </row>
    <row r="183" spans="1:22" x14ac:dyDescent="0.35">
      <c r="A183" s="3">
        <v>2017</v>
      </c>
      <c r="B183" s="13" t="s">
        <v>67</v>
      </c>
      <c r="C183" s="13" t="s">
        <v>138</v>
      </c>
      <c r="D183" s="13">
        <v>1995</v>
      </c>
      <c r="E183" s="17">
        <v>22</v>
      </c>
      <c r="F183" s="13">
        <v>68</v>
      </c>
      <c r="G183" s="13">
        <v>11</v>
      </c>
      <c r="H183" s="13">
        <v>79</v>
      </c>
      <c r="I183" s="13" t="b">
        <v>1</v>
      </c>
      <c r="J183" s="4">
        <v>0.139240506329114</v>
      </c>
      <c r="K183">
        <f t="shared" si="10"/>
        <v>4.628002343292326E-3</v>
      </c>
      <c r="L183">
        <f t="shared" si="11"/>
        <v>6.8029422629420619E-2</v>
      </c>
      <c r="M183">
        <f t="shared" si="12"/>
        <v>9.4724512521978128E-3</v>
      </c>
      <c r="N183">
        <f t="shared" si="13"/>
        <v>6.8029422629420619E-2</v>
      </c>
      <c r="O183">
        <f t="shared" si="14"/>
        <v>1.4966472978472536</v>
      </c>
      <c r="Q183" s="7">
        <v>157</v>
      </c>
      <c r="R183" s="7">
        <v>1.3010970409613493E-2</v>
      </c>
      <c r="S183" s="7">
        <v>-1.1777119898261496E-3</v>
      </c>
      <c r="U183" s="7">
        <v>70.495495495495504</v>
      </c>
      <c r="V183" s="7">
        <v>1.6707108313843016E-2</v>
      </c>
    </row>
    <row r="184" spans="1:22" x14ac:dyDescent="0.35">
      <c r="A184" s="5">
        <v>2014</v>
      </c>
      <c r="B184" s="14" t="s">
        <v>26</v>
      </c>
      <c r="C184" s="14" t="s">
        <v>69</v>
      </c>
      <c r="D184" s="14">
        <v>1992</v>
      </c>
      <c r="E184" s="14">
        <v>22</v>
      </c>
      <c r="F184" s="14">
        <v>100</v>
      </c>
      <c r="G184" s="14">
        <v>16</v>
      </c>
      <c r="H184" s="14">
        <v>116</v>
      </c>
      <c r="I184" s="14" t="b">
        <v>1</v>
      </c>
      <c r="J184" s="6">
        <v>0.13793103448275901</v>
      </c>
      <c r="K184">
        <f t="shared" si="10"/>
        <v>6.7955477445811362E-3</v>
      </c>
      <c r="L184">
        <f t="shared" si="11"/>
        <v>8.24351123283103E-2</v>
      </c>
      <c r="M184">
        <f t="shared" si="12"/>
        <v>1.1370360321146281E-2</v>
      </c>
      <c r="N184">
        <f t="shared" si="13"/>
        <v>8.24351123283103E-2</v>
      </c>
      <c r="O184">
        <f t="shared" si="14"/>
        <v>1.8135724712228267</v>
      </c>
      <c r="Q184" s="7">
        <v>158</v>
      </c>
      <c r="R184" s="7">
        <v>1.288636198784069E-2</v>
      </c>
      <c r="S184" s="7">
        <v>-1.9861407905868139E-3</v>
      </c>
      <c r="U184" s="7">
        <v>70.945945945945951</v>
      </c>
      <c r="V184" s="7">
        <v>1.6707108313843016E-2</v>
      </c>
    </row>
    <row r="185" spans="1:22" x14ac:dyDescent="0.35">
      <c r="A185" s="24">
        <v>2016</v>
      </c>
      <c r="B185" s="17" t="s">
        <v>30</v>
      </c>
      <c r="C185" s="17" t="s">
        <v>280</v>
      </c>
      <c r="D185" s="17">
        <v>1994</v>
      </c>
      <c r="E185" s="17">
        <v>22</v>
      </c>
      <c r="F185" s="17">
        <v>50</v>
      </c>
      <c r="G185" s="17">
        <v>8</v>
      </c>
      <c r="H185" s="17">
        <v>58</v>
      </c>
      <c r="I185" s="17" t="b">
        <v>1</v>
      </c>
      <c r="J185" s="25">
        <v>0.13793103448275901</v>
      </c>
      <c r="K185">
        <f t="shared" si="10"/>
        <v>3.3977738722905681E-3</v>
      </c>
      <c r="L185">
        <f t="shared" si="11"/>
        <v>5.8290426935222975E-2</v>
      </c>
      <c r="M185">
        <f t="shared" si="12"/>
        <v>8.0400588876169844E-3</v>
      </c>
      <c r="N185">
        <f t="shared" si="13"/>
        <v>5.8290426935222975E-2</v>
      </c>
      <c r="O185">
        <f t="shared" si="14"/>
        <v>1.2823893925749055</v>
      </c>
      <c r="Q185" s="7">
        <v>159</v>
      </c>
      <c r="R185" s="7">
        <v>1.8287749752216094E-2</v>
      </c>
      <c r="S185" s="7">
        <v>-2.051358938884619E-3</v>
      </c>
      <c r="U185" s="7">
        <v>71.396396396396398</v>
      </c>
      <c r="V185" s="7">
        <v>1.6731115736754232E-2</v>
      </c>
    </row>
    <row r="186" spans="1:22" x14ac:dyDescent="0.35">
      <c r="A186" s="5">
        <v>2017</v>
      </c>
      <c r="B186" s="14" t="s">
        <v>26</v>
      </c>
      <c r="C186" s="14" t="s">
        <v>27</v>
      </c>
      <c r="D186" s="14">
        <v>1992</v>
      </c>
      <c r="E186" s="14">
        <v>25</v>
      </c>
      <c r="F186" s="14">
        <v>50</v>
      </c>
      <c r="G186" s="14">
        <v>8</v>
      </c>
      <c r="H186" s="14">
        <v>58</v>
      </c>
      <c r="I186" s="14" t="b">
        <v>1</v>
      </c>
      <c r="J186" s="6">
        <v>0.13793103448275901</v>
      </c>
      <c r="K186">
        <f t="shared" si="10"/>
        <v>3.3977738722905681E-3</v>
      </c>
      <c r="L186">
        <f t="shared" si="11"/>
        <v>5.8290426935222975E-2</v>
      </c>
      <c r="M186">
        <f t="shared" si="12"/>
        <v>8.0400588876169844E-3</v>
      </c>
      <c r="N186">
        <f t="shared" si="13"/>
        <v>5.8290426935222975E-2</v>
      </c>
      <c r="O186">
        <f t="shared" si="14"/>
        <v>1.4572606733805744</v>
      </c>
      <c r="Q186" s="7">
        <v>160</v>
      </c>
      <c r="R186" s="7">
        <v>1.5712247758001702E-2</v>
      </c>
      <c r="S186" s="7">
        <v>-4.0207101203113896E-3</v>
      </c>
      <c r="U186" s="7">
        <v>71.846846846846859</v>
      </c>
      <c r="V186" s="7">
        <v>1.6912907097220254E-2</v>
      </c>
    </row>
    <row r="187" spans="1:22" x14ac:dyDescent="0.35">
      <c r="A187" s="3">
        <v>2016</v>
      </c>
      <c r="B187" s="13" t="s">
        <v>26</v>
      </c>
      <c r="C187" s="13" t="s">
        <v>69</v>
      </c>
      <c r="D187" s="13">
        <v>1993</v>
      </c>
      <c r="E187" s="17">
        <v>23</v>
      </c>
      <c r="F187" s="13">
        <v>133</v>
      </c>
      <c r="G187" s="13">
        <v>21</v>
      </c>
      <c r="H187" s="13">
        <v>154</v>
      </c>
      <c r="I187" s="13" t="b">
        <v>1</v>
      </c>
      <c r="J187" s="4">
        <v>0.13636363636363599</v>
      </c>
      <c r="K187">
        <f t="shared" si="10"/>
        <v>9.0216754540128879E-3</v>
      </c>
      <c r="L187">
        <f t="shared" si="11"/>
        <v>9.4982500777842691E-2</v>
      </c>
      <c r="M187">
        <f t="shared" si="12"/>
        <v>1.2952159196978513E-2</v>
      </c>
      <c r="N187">
        <f t="shared" si="13"/>
        <v>9.4982500777842691E-2</v>
      </c>
      <c r="O187">
        <f t="shared" si="14"/>
        <v>2.1845975178903818</v>
      </c>
      <c r="Q187" s="7">
        <v>161</v>
      </c>
      <c r="R187" s="7">
        <v>1.9061588811000302E-2</v>
      </c>
      <c r="S187" s="7">
        <v>-2.3304730742460707E-3</v>
      </c>
      <c r="U187" s="7">
        <v>72.297297297297305</v>
      </c>
      <c r="V187" s="7">
        <v>1.692987959383558E-2</v>
      </c>
    </row>
    <row r="188" spans="1:22" x14ac:dyDescent="0.35">
      <c r="A188" s="3">
        <v>2015</v>
      </c>
      <c r="B188" s="13" t="s">
        <v>30</v>
      </c>
      <c r="C188" s="13" t="s">
        <v>226</v>
      </c>
      <c r="D188" s="13">
        <v>1993</v>
      </c>
      <c r="E188" s="14">
        <v>22</v>
      </c>
      <c r="F188" s="13">
        <v>46</v>
      </c>
      <c r="G188" s="13">
        <v>7</v>
      </c>
      <c r="H188" s="13">
        <v>53</v>
      </c>
      <c r="I188" s="13" t="b">
        <v>1</v>
      </c>
      <c r="J188" s="4">
        <v>0.13207547169811301</v>
      </c>
      <c r="K188">
        <f t="shared" si="10"/>
        <v>3.1048623315758639E-3</v>
      </c>
      <c r="L188">
        <f t="shared" si="11"/>
        <v>5.5721291546193222E-2</v>
      </c>
      <c r="M188">
        <f t="shared" si="12"/>
        <v>7.359415864591547E-3</v>
      </c>
      <c r="N188">
        <f t="shared" si="13"/>
        <v>5.5721291546193222E-2</v>
      </c>
      <c r="O188">
        <f t="shared" si="14"/>
        <v>1.2258684140162508</v>
      </c>
      <c r="Q188" s="7">
        <v>162</v>
      </c>
      <c r="R188" s="7">
        <v>1.4086058582652902E-2</v>
      </c>
      <c r="S188" s="7">
        <v>-4.7975838477234724E-3</v>
      </c>
      <c r="U188" s="7">
        <v>72.747747747747752</v>
      </c>
      <c r="V188" s="7">
        <v>1.6958357123792202E-2</v>
      </c>
    </row>
    <row r="189" spans="1:22" x14ac:dyDescent="0.35">
      <c r="A189" s="3">
        <v>2017</v>
      </c>
      <c r="B189" s="13" t="s">
        <v>42</v>
      </c>
      <c r="C189" s="13" t="s">
        <v>66</v>
      </c>
      <c r="D189" s="13">
        <v>1995</v>
      </c>
      <c r="E189" s="17">
        <v>22</v>
      </c>
      <c r="F189" s="13">
        <v>53</v>
      </c>
      <c r="G189" s="13">
        <v>8</v>
      </c>
      <c r="H189" s="13">
        <v>61</v>
      </c>
      <c r="I189" s="13" t="b">
        <v>1</v>
      </c>
      <c r="J189" s="4">
        <v>0.13114754098360701</v>
      </c>
      <c r="K189">
        <f t="shared" si="10"/>
        <v>3.5735207967193907E-3</v>
      </c>
      <c r="L189">
        <f t="shared" si="11"/>
        <v>5.9778932716462833E-2</v>
      </c>
      <c r="M189">
        <f t="shared" si="12"/>
        <v>7.8398600283885959E-3</v>
      </c>
      <c r="N189">
        <f t="shared" si="13"/>
        <v>5.9778932716462833E-2</v>
      </c>
      <c r="O189">
        <f t="shared" si="14"/>
        <v>1.3151365197621823</v>
      </c>
      <c r="Q189" s="7">
        <v>163</v>
      </c>
      <c r="R189" s="7">
        <v>1.277036747807694E-2</v>
      </c>
      <c r="S189" s="7">
        <v>-3.0498945585664579E-3</v>
      </c>
      <c r="U189" s="7">
        <v>73.198198198198199</v>
      </c>
      <c r="V189" s="7">
        <v>1.6982497146152974E-2</v>
      </c>
    </row>
    <row r="190" spans="1:22" x14ac:dyDescent="0.35">
      <c r="A190" s="3">
        <v>2014</v>
      </c>
      <c r="B190" s="13" t="s">
        <v>26</v>
      </c>
      <c r="C190" s="13" t="s">
        <v>27</v>
      </c>
      <c r="D190" s="13">
        <v>1992</v>
      </c>
      <c r="E190" s="14">
        <v>22</v>
      </c>
      <c r="F190" s="13">
        <v>73</v>
      </c>
      <c r="G190" s="13">
        <v>11</v>
      </c>
      <c r="H190" s="13">
        <v>84</v>
      </c>
      <c r="I190" s="13" t="b">
        <v>1</v>
      </c>
      <c r="J190" s="4">
        <v>0.13095238095238099</v>
      </c>
      <c r="K190">
        <f t="shared" si="10"/>
        <v>4.9209138840070298E-3</v>
      </c>
      <c r="L190">
        <f t="shared" si="11"/>
        <v>7.0149225826141734E-2</v>
      </c>
      <c r="M190">
        <f t="shared" si="12"/>
        <v>9.1862081438995151E-3</v>
      </c>
      <c r="N190">
        <f t="shared" si="13"/>
        <v>7.0149225826141734E-2</v>
      </c>
      <c r="O190">
        <f t="shared" si="14"/>
        <v>1.5432829681751181</v>
      </c>
      <c r="Q190" s="7">
        <v>164</v>
      </c>
      <c r="R190" s="7">
        <v>1.4213536824296664E-2</v>
      </c>
      <c r="S190" s="7">
        <v>-5.0083684782976316E-3</v>
      </c>
      <c r="U190" s="7">
        <v>73.64864864864866</v>
      </c>
      <c r="V190" s="7">
        <v>1.7114658650253713E-2</v>
      </c>
    </row>
    <row r="191" spans="1:22" x14ac:dyDescent="0.35">
      <c r="A191" s="3">
        <v>2017</v>
      </c>
      <c r="B191" s="13" t="s">
        <v>26</v>
      </c>
      <c r="C191" s="13" t="s">
        <v>27</v>
      </c>
      <c r="D191" s="13">
        <v>1993</v>
      </c>
      <c r="E191" s="17">
        <v>24</v>
      </c>
      <c r="F191" s="13">
        <v>47</v>
      </c>
      <c r="G191" s="13">
        <v>7</v>
      </c>
      <c r="H191" s="13">
        <v>54</v>
      </c>
      <c r="I191" s="13" t="b">
        <v>1</v>
      </c>
      <c r="J191" s="4">
        <v>0.12962962962963001</v>
      </c>
      <c r="K191">
        <f t="shared" si="10"/>
        <v>3.1634446397188049E-3</v>
      </c>
      <c r="L191">
        <f t="shared" si="11"/>
        <v>5.624450764046926E-2</v>
      </c>
      <c r="M191">
        <f t="shared" si="12"/>
        <v>7.2909546941349254E-3</v>
      </c>
      <c r="N191">
        <f t="shared" si="13"/>
        <v>5.624450764046926E-2</v>
      </c>
      <c r="O191">
        <f t="shared" si="14"/>
        <v>1.3498681833712622</v>
      </c>
      <c r="Q191" s="7">
        <v>165</v>
      </c>
      <c r="R191" s="7">
        <v>1.2443237621288591E-2</v>
      </c>
      <c r="S191" s="7">
        <v>-1.8376715527354173E-3</v>
      </c>
      <c r="U191" s="7">
        <v>74.099099099099107</v>
      </c>
      <c r="V191" s="7">
        <v>1.7138412525183201E-2</v>
      </c>
    </row>
    <row r="192" spans="1:22" x14ac:dyDescent="0.35">
      <c r="A192" s="3">
        <v>2017</v>
      </c>
      <c r="B192" s="13" t="s">
        <v>33</v>
      </c>
      <c r="C192" s="13" t="s">
        <v>198</v>
      </c>
      <c r="D192" s="13">
        <v>1995</v>
      </c>
      <c r="E192" s="14">
        <v>22</v>
      </c>
      <c r="F192" s="13">
        <v>69</v>
      </c>
      <c r="G192" s="13">
        <v>10</v>
      </c>
      <c r="H192" s="13">
        <v>79</v>
      </c>
      <c r="I192" s="13" t="b">
        <v>1</v>
      </c>
      <c r="J192" s="4">
        <v>0.126582278481013</v>
      </c>
      <c r="K192">
        <f t="shared" si="10"/>
        <v>4.628002343292326E-3</v>
      </c>
      <c r="L192">
        <f t="shared" si="11"/>
        <v>6.8029422629420619E-2</v>
      </c>
      <c r="M192">
        <f t="shared" si="12"/>
        <v>8.6113193201798489E-3</v>
      </c>
      <c r="N192">
        <f t="shared" si="13"/>
        <v>6.8029422629420619E-2</v>
      </c>
      <c r="O192">
        <f t="shared" si="14"/>
        <v>1.4966472978472536</v>
      </c>
      <c r="Q192" s="7">
        <v>166</v>
      </c>
      <c r="R192" s="7">
        <v>1.68226278528174E-2</v>
      </c>
      <c r="S192" s="7">
        <v>-3.6022412542761079E-3</v>
      </c>
      <c r="U192" s="7">
        <v>74.549549549549553</v>
      </c>
      <c r="V192" s="7">
        <v>1.7276036686445295E-2</v>
      </c>
    </row>
    <row r="193" spans="1:22" x14ac:dyDescent="0.35">
      <c r="A193" s="3">
        <v>2015</v>
      </c>
      <c r="B193" s="13" t="s">
        <v>26</v>
      </c>
      <c r="C193" s="13" t="s">
        <v>69</v>
      </c>
      <c r="D193" s="13">
        <v>1991</v>
      </c>
      <c r="E193" s="17">
        <v>24</v>
      </c>
      <c r="F193" s="13">
        <v>83</v>
      </c>
      <c r="G193" s="13">
        <v>12</v>
      </c>
      <c r="H193" s="13">
        <v>95</v>
      </c>
      <c r="I193" s="13" t="b">
        <v>1</v>
      </c>
      <c r="J193" s="4">
        <v>0.12631578947368399</v>
      </c>
      <c r="K193">
        <f t="shared" si="10"/>
        <v>5.5653192735793788E-3</v>
      </c>
      <c r="L193">
        <f t="shared" si="11"/>
        <v>7.4601067509650149E-2</v>
      </c>
      <c r="M193">
        <f t="shared" si="12"/>
        <v>9.4232927380610548E-3</v>
      </c>
      <c r="N193">
        <f t="shared" si="13"/>
        <v>7.4601067509650149E-2</v>
      </c>
      <c r="O193">
        <f t="shared" si="14"/>
        <v>1.7904256202316036</v>
      </c>
      <c r="Q193" s="7">
        <v>167</v>
      </c>
      <c r="R193" s="7">
        <v>1.3564170293353675E-2</v>
      </c>
      <c r="S193" s="7">
        <v>-4.9900783090181255E-3</v>
      </c>
      <c r="U193" s="7">
        <v>75</v>
      </c>
      <c r="V193" s="7">
        <v>1.7430545930842548E-2</v>
      </c>
    </row>
    <row r="194" spans="1:22" x14ac:dyDescent="0.35">
      <c r="A194" s="5">
        <v>2017</v>
      </c>
      <c r="B194" s="14" t="s">
        <v>30</v>
      </c>
      <c r="C194" s="14" t="s">
        <v>162</v>
      </c>
      <c r="D194" s="14">
        <v>1995</v>
      </c>
      <c r="E194" s="14">
        <v>22</v>
      </c>
      <c r="F194" s="14">
        <v>78</v>
      </c>
      <c r="G194" s="14">
        <v>11</v>
      </c>
      <c r="H194" s="14">
        <v>89</v>
      </c>
      <c r="I194" s="14" t="b">
        <v>1</v>
      </c>
      <c r="J194" s="6">
        <v>0.123595505617978</v>
      </c>
      <c r="K194">
        <f t="shared" si="10"/>
        <v>5.2138254247217344E-3</v>
      </c>
      <c r="L194">
        <f t="shared" si="11"/>
        <v>7.2206823948445034E-2</v>
      </c>
      <c r="M194">
        <f t="shared" si="12"/>
        <v>8.9244389149763861E-3</v>
      </c>
      <c r="N194">
        <f t="shared" si="13"/>
        <v>7.2206823948445034E-2</v>
      </c>
      <c r="O194">
        <f t="shared" si="14"/>
        <v>1.5885501268657907</v>
      </c>
      <c r="Q194" s="7">
        <v>168</v>
      </c>
      <c r="R194" s="7">
        <v>1.0260956607446461E-2</v>
      </c>
      <c r="S194" s="7">
        <v>-1.6868646231109116E-3</v>
      </c>
      <c r="U194" s="7">
        <v>75.450450450450461</v>
      </c>
      <c r="V194" s="7">
        <v>1.7433840618695635E-2</v>
      </c>
    </row>
    <row r="195" spans="1:22" x14ac:dyDescent="0.35">
      <c r="A195" s="24">
        <v>2016</v>
      </c>
      <c r="B195" s="17" t="s">
        <v>30</v>
      </c>
      <c r="C195" s="17" t="s">
        <v>162</v>
      </c>
      <c r="D195" s="17">
        <v>1992</v>
      </c>
      <c r="E195" s="17">
        <v>24</v>
      </c>
      <c r="F195" s="17">
        <v>50</v>
      </c>
      <c r="G195" s="17">
        <v>7</v>
      </c>
      <c r="H195" s="17">
        <v>57</v>
      </c>
      <c r="I195" s="17" t="b">
        <v>1</v>
      </c>
      <c r="J195" s="25">
        <v>0.12280701754386</v>
      </c>
      <c r="K195">
        <f t="shared" si="10"/>
        <v>3.3391915641476275E-3</v>
      </c>
      <c r="L195">
        <f t="shared" si="11"/>
        <v>5.7785738414834052E-2</v>
      </c>
      <c r="M195">
        <f t="shared" si="12"/>
        <v>7.0964941912954301E-3</v>
      </c>
      <c r="N195">
        <f t="shared" si="13"/>
        <v>5.7785738414834052E-2</v>
      </c>
      <c r="O195">
        <f t="shared" si="14"/>
        <v>1.3868577219560172</v>
      </c>
      <c r="Q195" s="7">
        <v>169</v>
      </c>
      <c r="R195" s="7">
        <v>1.5934977908544354E-2</v>
      </c>
      <c r="S195" s="7">
        <v>-6.3675928701263304E-3</v>
      </c>
      <c r="U195" s="7">
        <v>75.900900900900908</v>
      </c>
      <c r="V195" s="7">
        <v>1.7507022706679691E-2</v>
      </c>
    </row>
    <row r="196" spans="1:22" x14ac:dyDescent="0.35">
      <c r="A196" s="3">
        <v>2015</v>
      </c>
      <c r="B196" s="13" t="s">
        <v>67</v>
      </c>
      <c r="C196" s="13" t="s">
        <v>145</v>
      </c>
      <c r="D196" s="13">
        <v>1992</v>
      </c>
      <c r="E196" s="14">
        <v>23</v>
      </c>
      <c r="F196" s="13">
        <v>65</v>
      </c>
      <c r="G196" s="13">
        <v>9</v>
      </c>
      <c r="H196" s="13">
        <v>74</v>
      </c>
      <c r="I196" s="13" t="b">
        <v>1</v>
      </c>
      <c r="J196" s="4">
        <v>0.121621621621622</v>
      </c>
      <c r="K196">
        <f t="shared" ref="K196:K224" si="15">H196/$H$1</f>
        <v>4.3350908025776213E-3</v>
      </c>
      <c r="L196">
        <f t="shared" ref="L196:L224" si="16">SQRT(K196)</f>
        <v>6.5841406444407169E-2</v>
      </c>
      <c r="M196">
        <f t="shared" ref="M196:M224" si="17">J196*L196</f>
        <v>8.007738621617114E-3</v>
      </c>
      <c r="N196">
        <f t="shared" ref="N196:N224" si="18">L196</f>
        <v>6.5841406444407169E-2</v>
      </c>
      <c r="O196">
        <f t="shared" ref="O196:O224" si="19">E196*L196</f>
        <v>1.5143523482213648</v>
      </c>
      <c r="Q196" s="7">
        <v>170</v>
      </c>
      <c r="R196" s="7">
        <v>1.2351552442883881E-2</v>
      </c>
      <c r="S196" s="7">
        <v>-3.3064861943148238E-3</v>
      </c>
      <c r="U196" s="7">
        <v>76.351351351351354</v>
      </c>
      <c r="V196" s="7">
        <v>1.7758349225065462E-2</v>
      </c>
    </row>
    <row r="197" spans="1:22" x14ac:dyDescent="0.35">
      <c r="A197" s="3">
        <v>2015</v>
      </c>
      <c r="B197" s="13" t="s">
        <v>42</v>
      </c>
      <c r="C197" s="13" t="s">
        <v>66</v>
      </c>
      <c r="D197" s="13">
        <v>1990</v>
      </c>
      <c r="E197" s="17">
        <v>25</v>
      </c>
      <c r="F197" s="13">
        <v>51</v>
      </c>
      <c r="G197" s="13">
        <v>7</v>
      </c>
      <c r="H197" s="13">
        <v>58</v>
      </c>
      <c r="I197" s="13" t="b">
        <v>1</v>
      </c>
      <c r="J197" s="4">
        <v>0.12068965517241401</v>
      </c>
      <c r="K197">
        <f t="shared" si="15"/>
        <v>3.3977738722905681E-3</v>
      </c>
      <c r="L197">
        <f t="shared" si="16"/>
        <v>5.8290426935222975E-2</v>
      </c>
      <c r="M197">
        <f t="shared" si="17"/>
        <v>7.0350515266648546E-3</v>
      </c>
      <c r="N197">
        <f t="shared" si="18"/>
        <v>5.8290426935222975E-2</v>
      </c>
      <c r="O197">
        <f t="shared" si="19"/>
        <v>1.4572606733805744</v>
      </c>
      <c r="Q197" s="7">
        <v>171</v>
      </c>
      <c r="R197" s="7">
        <v>1.6319153148976358E-2</v>
      </c>
      <c r="S197" s="7">
        <v>-2.8413726237901324E-3</v>
      </c>
      <c r="U197" s="7">
        <v>76.801801801801801</v>
      </c>
      <c r="V197" s="7">
        <v>1.7916443529016658E-2</v>
      </c>
    </row>
    <row r="198" spans="1:22" x14ac:dyDescent="0.35">
      <c r="A198" s="3">
        <v>2015</v>
      </c>
      <c r="B198" s="13" t="s">
        <v>26</v>
      </c>
      <c r="C198" s="13" t="s">
        <v>27</v>
      </c>
      <c r="D198" s="13">
        <v>1993</v>
      </c>
      <c r="E198" s="14">
        <v>22</v>
      </c>
      <c r="F198" s="13">
        <v>88</v>
      </c>
      <c r="G198" s="13">
        <v>12</v>
      </c>
      <c r="H198" s="13">
        <v>100</v>
      </c>
      <c r="I198" s="13" t="b">
        <v>1</v>
      </c>
      <c r="J198" s="4">
        <v>0.12</v>
      </c>
      <c r="K198">
        <f t="shared" si="15"/>
        <v>5.8582308142940834E-3</v>
      </c>
      <c r="L198">
        <f t="shared" si="16"/>
        <v>7.6539080307344187E-2</v>
      </c>
      <c r="M198">
        <f t="shared" si="17"/>
        <v>9.1846896368813023E-3</v>
      </c>
      <c r="N198">
        <f t="shared" si="18"/>
        <v>7.6539080307344187E-2</v>
      </c>
      <c r="O198">
        <f t="shared" si="19"/>
        <v>1.683859766761572</v>
      </c>
      <c r="Q198" s="7">
        <v>172</v>
      </c>
      <c r="R198" s="7">
        <v>1.4032533153775357E-2</v>
      </c>
      <c r="S198" s="7">
        <v>-4.6817962410844668E-3</v>
      </c>
      <c r="U198" s="7">
        <v>77.252252252252262</v>
      </c>
      <c r="V198" s="7">
        <v>1.7944671892646237E-2</v>
      </c>
    </row>
    <row r="199" spans="1:22" x14ac:dyDescent="0.35">
      <c r="A199" s="3">
        <v>2015</v>
      </c>
      <c r="B199" s="13" t="s">
        <v>30</v>
      </c>
      <c r="C199" s="13" t="s">
        <v>260</v>
      </c>
      <c r="D199" s="13">
        <v>1991</v>
      </c>
      <c r="E199" s="17">
        <v>24</v>
      </c>
      <c r="F199" s="13">
        <v>66</v>
      </c>
      <c r="G199" s="13">
        <v>9</v>
      </c>
      <c r="H199" s="13">
        <v>75</v>
      </c>
      <c r="I199" s="13" t="b">
        <v>1</v>
      </c>
      <c r="J199" s="4">
        <v>0.12</v>
      </c>
      <c r="K199">
        <f t="shared" si="15"/>
        <v>4.3936731107205628E-3</v>
      </c>
      <c r="L199">
        <f t="shared" si="16"/>
        <v>6.6284787928457337E-2</v>
      </c>
      <c r="M199">
        <f t="shared" si="17"/>
        <v>7.9541745514148804E-3</v>
      </c>
      <c r="N199">
        <f t="shared" si="18"/>
        <v>6.6284787928457337E-2</v>
      </c>
      <c r="O199">
        <f t="shared" si="19"/>
        <v>1.5908349102829762</v>
      </c>
      <c r="Q199" s="7">
        <v>173</v>
      </c>
      <c r="R199" s="7">
        <v>1.4637211851920972E-2</v>
      </c>
      <c r="S199" s="7">
        <v>-6.3046922014810894E-3</v>
      </c>
      <c r="U199" s="7">
        <v>77.702702702702709</v>
      </c>
      <c r="V199" s="7">
        <v>1.8040434237034955E-2</v>
      </c>
    </row>
    <row r="200" spans="1:22" x14ac:dyDescent="0.35">
      <c r="A200" s="3">
        <v>2016</v>
      </c>
      <c r="B200" s="13" t="s">
        <v>42</v>
      </c>
      <c r="C200" s="13" t="s">
        <v>66</v>
      </c>
      <c r="D200" s="13">
        <v>1993</v>
      </c>
      <c r="E200" s="14">
        <v>23</v>
      </c>
      <c r="F200" s="13">
        <v>67</v>
      </c>
      <c r="G200" s="13">
        <v>9</v>
      </c>
      <c r="H200" s="13">
        <v>76</v>
      </c>
      <c r="I200" s="13" t="b">
        <v>1</v>
      </c>
      <c r="J200" s="4">
        <v>0.118421052631579</v>
      </c>
      <c r="K200">
        <f t="shared" si="15"/>
        <v>4.4522554188635034E-3</v>
      </c>
      <c r="L200">
        <f t="shared" si="16"/>
        <v>6.6725223258251476E-2</v>
      </c>
      <c r="M200">
        <f t="shared" si="17"/>
        <v>7.9016711753192564E-3</v>
      </c>
      <c r="N200">
        <f t="shared" si="18"/>
        <v>6.6725223258251476E-2</v>
      </c>
      <c r="O200">
        <f t="shared" si="19"/>
        <v>1.5346801349397841</v>
      </c>
      <c r="Q200" s="7">
        <v>174</v>
      </c>
      <c r="R200" s="7">
        <v>1.6400235058170995E-2</v>
      </c>
      <c r="S200" s="7">
        <v>-4.2668147893396794E-3</v>
      </c>
      <c r="U200" s="7">
        <v>78.153153153153156</v>
      </c>
      <c r="V200" s="7">
        <v>1.8296339703096107E-2</v>
      </c>
    </row>
    <row r="201" spans="1:22" x14ac:dyDescent="0.35">
      <c r="A201" s="3">
        <v>2017</v>
      </c>
      <c r="B201" s="13" t="s">
        <v>26</v>
      </c>
      <c r="C201" s="13" t="s">
        <v>69</v>
      </c>
      <c r="D201" s="13">
        <v>1992</v>
      </c>
      <c r="E201" s="17">
        <v>25</v>
      </c>
      <c r="F201" s="13">
        <v>97</v>
      </c>
      <c r="G201" s="13">
        <v>13</v>
      </c>
      <c r="H201" s="13">
        <v>110</v>
      </c>
      <c r="I201" s="13" t="b">
        <v>1</v>
      </c>
      <c r="J201" s="4">
        <v>0.118181818181818</v>
      </c>
      <c r="K201">
        <f t="shared" si="15"/>
        <v>6.4440538957234918E-3</v>
      </c>
      <c r="L201">
        <f t="shared" si="16"/>
        <v>8.0274864657148393E-2</v>
      </c>
      <c r="M201">
        <f t="shared" si="17"/>
        <v>9.487029459481159E-3</v>
      </c>
      <c r="N201">
        <f t="shared" si="18"/>
        <v>8.0274864657148393E-2</v>
      </c>
      <c r="O201">
        <f t="shared" si="19"/>
        <v>2.0068716164287097</v>
      </c>
      <c r="Q201" s="7">
        <v>175</v>
      </c>
      <c r="R201" s="7">
        <v>1.1221933233622422E-2</v>
      </c>
      <c r="S201" s="7">
        <v>-2.4020907016853044E-3</v>
      </c>
      <c r="U201" s="7">
        <v>78.603603603603617</v>
      </c>
      <c r="V201" s="7">
        <v>1.8369379273762605E-2</v>
      </c>
    </row>
    <row r="202" spans="1:22" x14ac:dyDescent="0.35">
      <c r="A202" s="5">
        <v>2014</v>
      </c>
      <c r="B202" s="14" t="s">
        <v>67</v>
      </c>
      <c r="C202" s="14" t="s">
        <v>145</v>
      </c>
      <c r="D202" s="14">
        <v>1992</v>
      </c>
      <c r="E202" s="14">
        <v>22</v>
      </c>
      <c r="F202" s="14">
        <v>69</v>
      </c>
      <c r="G202" s="14">
        <v>9</v>
      </c>
      <c r="H202" s="14">
        <v>78</v>
      </c>
      <c r="I202" s="14" t="b">
        <v>1</v>
      </c>
      <c r="J202" s="6">
        <v>0.115384615384615</v>
      </c>
      <c r="K202">
        <f t="shared" si="15"/>
        <v>4.5694200351493845E-3</v>
      </c>
      <c r="L202">
        <f t="shared" si="16"/>
        <v>6.7597485420312672E-2</v>
      </c>
      <c r="M202">
        <f t="shared" si="17"/>
        <v>7.7997098561898978E-3</v>
      </c>
      <c r="N202">
        <f t="shared" si="18"/>
        <v>6.7597485420312672E-2</v>
      </c>
      <c r="O202">
        <f t="shared" si="19"/>
        <v>1.4871446792468788</v>
      </c>
      <c r="Q202" s="7">
        <v>176</v>
      </c>
      <c r="R202" s="7">
        <v>1.9881287462420565E-2</v>
      </c>
      <c r="S202" s="7">
        <v>-5.7509957133723699E-3</v>
      </c>
      <c r="U202" s="7">
        <v>79.054054054054063</v>
      </c>
      <c r="V202" s="7">
        <v>1.8437232742411578E-2</v>
      </c>
    </row>
    <row r="203" spans="1:22" x14ac:dyDescent="0.35">
      <c r="A203" s="24">
        <v>2014</v>
      </c>
      <c r="B203" s="17" t="s">
        <v>30</v>
      </c>
      <c r="C203" s="17" t="s">
        <v>162</v>
      </c>
      <c r="D203" s="17">
        <v>1992</v>
      </c>
      <c r="E203" s="17">
        <v>22</v>
      </c>
      <c r="F203" s="17">
        <v>46</v>
      </c>
      <c r="G203" s="17">
        <v>6</v>
      </c>
      <c r="H203" s="17">
        <v>52</v>
      </c>
      <c r="I203" s="17" t="b">
        <v>1</v>
      </c>
      <c r="J203" s="25">
        <v>0.115384615384615</v>
      </c>
      <c r="K203">
        <f t="shared" si="15"/>
        <v>3.0462800234329233E-3</v>
      </c>
      <c r="L203">
        <f t="shared" si="16"/>
        <v>5.5193115724997112E-2</v>
      </c>
      <c r="M203">
        <f t="shared" si="17"/>
        <v>6.368436429807338E-3</v>
      </c>
      <c r="N203">
        <f t="shared" si="18"/>
        <v>5.5193115724997112E-2</v>
      </c>
      <c r="O203">
        <f t="shared" si="19"/>
        <v>1.2142485459499364</v>
      </c>
      <c r="Q203" s="7">
        <v>177</v>
      </c>
      <c r="R203" s="7">
        <v>1.2244610582021673E-2</v>
      </c>
      <c r="S203" s="7">
        <v>-4.1343315062555164E-3</v>
      </c>
      <c r="U203" s="7">
        <v>79.50450450450451</v>
      </c>
      <c r="V203" s="7">
        <v>1.8453994179650941E-2</v>
      </c>
    </row>
    <row r="204" spans="1:22" x14ac:dyDescent="0.35">
      <c r="A204" s="5">
        <v>2015</v>
      </c>
      <c r="B204" s="14" t="s">
        <v>26</v>
      </c>
      <c r="C204" s="14" t="s">
        <v>27</v>
      </c>
      <c r="D204" s="14">
        <v>1992</v>
      </c>
      <c r="E204" s="14">
        <v>23</v>
      </c>
      <c r="F204" s="14">
        <v>77</v>
      </c>
      <c r="G204" s="14">
        <v>10</v>
      </c>
      <c r="H204" s="14">
        <v>87</v>
      </c>
      <c r="I204" s="14" t="b">
        <v>1</v>
      </c>
      <c r="J204" s="6">
        <v>0.114942528735632</v>
      </c>
      <c r="K204">
        <f t="shared" si="15"/>
        <v>5.0966608084358524E-3</v>
      </c>
      <c r="L204">
        <f t="shared" si="16"/>
        <v>7.1390901440140486E-2</v>
      </c>
      <c r="M204">
        <f t="shared" si="17"/>
        <v>8.2058507402460196E-3</v>
      </c>
      <c r="N204">
        <f t="shared" si="18"/>
        <v>7.1390901440140486E-2</v>
      </c>
      <c r="O204">
        <f t="shared" si="19"/>
        <v>1.6419907331232313</v>
      </c>
      <c r="Q204" s="7">
        <v>178</v>
      </c>
      <c r="R204" s="7">
        <v>1.4339881858556058E-2</v>
      </c>
      <c r="S204" s="7">
        <v>-6.2296027827899014E-3</v>
      </c>
      <c r="U204" s="7">
        <v>79.954954954954957</v>
      </c>
      <c r="V204" s="7">
        <v>1.8576949469858803E-2</v>
      </c>
    </row>
    <row r="205" spans="1:22" x14ac:dyDescent="0.35">
      <c r="A205" s="3">
        <v>2016</v>
      </c>
      <c r="B205" s="13" t="s">
        <v>106</v>
      </c>
      <c r="C205" s="13" t="s">
        <v>281</v>
      </c>
      <c r="D205" s="13">
        <v>1994</v>
      </c>
      <c r="E205" s="17">
        <v>22</v>
      </c>
      <c r="F205" s="13">
        <v>54</v>
      </c>
      <c r="G205" s="13">
        <v>7</v>
      </c>
      <c r="H205" s="13">
        <v>61</v>
      </c>
      <c r="I205" s="13" t="b">
        <v>1</v>
      </c>
      <c r="J205" s="4">
        <v>0.114754098360656</v>
      </c>
      <c r="K205">
        <f t="shared" si="15"/>
        <v>3.5735207967193907E-3</v>
      </c>
      <c r="L205">
        <f t="shared" si="16"/>
        <v>5.9778932716462833E-2</v>
      </c>
      <c r="M205">
        <f t="shared" si="17"/>
        <v>6.8598775248400129E-3</v>
      </c>
      <c r="N205">
        <f t="shared" si="18"/>
        <v>5.9778932716462833E-2</v>
      </c>
      <c r="O205">
        <f t="shared" si="19"/>
        <v>1.3151365197621823</v>
      </c>
      <c r="Q205" s="7">
        <v>179</v>
      </c>
      <c r="R205" s="7">
        <v>1.1546186823176877E-2</v>
      </c>
      <c r="S205" s="7">
        <v>-3.4359077474107203E-3</v>
      </c>
      <c r="U205" s="7">
        <v>80.405405405405418</v>
      </c>
      <c r="V205" s="7">
        <v>1.8763185771134262E-2</v>
      </c>
    </row>
    <row r="206" spans="1:22" x14ac:dyDescent="0.35">
      <c r="A206" s="3">
        <v>2016</v>
      </c>
      <c r="B206" s="13" t="s">
        <v>26</v>
      </c>
      <c r="C206" s="13" t="s">
        <v>69</v>
      </c>
      <c r="D206" s="13">
        <v>1992</v>
      </c>
      <c r="E206" s="14">
        <v>24</v>
      </c>
      <c r="F206" s="13">
        <v>94</v>
      </c>
      <c r="G206" s="13">
        <v>12</v>
      </c>
      <c r="H206" s="13">
        <v>106</v>
      </c>
      <c r="I206" s="13" t="b">
        <v>1</v>
      </c>
      <c r="J206" s="4">
        <v>0.113207547169811</v>
      </c>
      <c r="K206">
        <f t="shared" si="15"/>
        <v>6.2097246631517278E-3</v>
      </c>
      <c r="L206">
        <f t="shared" si="16"/>
        <v>7.880180621757174E-2</v>
      </c>
      <c r="M206">
        <f t="shared" si="17"/>
        <v>8.9209591944420588E-3</v>
      </c>
      <c r="N206">
        <f t="shared" si="18"/>
        <v>7.880180621757174E-2</v>
      </c>
      <c r="O206">
        <f t="shared" si="19"/>
        <v>1.8912433492217218</v>
      </c>
      <c r="Q206" s="7">
        <v>180</v>
      </c>
      <c r="R206" s="7">
        <v>1.8913722118549116E-2</v>
      </c>
      <c r="S206" s="7">
        <v>-6.4436953367716602E-3</v>
      </c>
      <c r="U206" s="7">
        <v>80.855855855855864</v>
      </c>
      <c r="V206" s="7">
        <v>1.8842619026435758E-2</v>
      </c>
    </row>
    <row r="207" spans="1:22" x14ac:dyDescent="0.35">
      <c r="A207" s="24">
        <v>2016</v>
      </c>
      <c r="B207" s="17" t="s">
        <v>24</v>
      </c>
      <c r="C207" s="17" t="s">
        <v>121</v>
      </c>
      <c r="D207" s="17">
        <v>1988</v>
      </c>
      <c r="E207" s="17">
        <v>28</v>
      </c>
      <c r="F207" s="17">
        <v>47</v>
      </c>
      <c r="G207" s="17">
        <v>6</v>
      </c>
      <c r="H207" s="17">
        <v>53</v>
      </c>
      <c r="I207" s="17" t="b">
        <v>1</v>
      </c>
      <c r="J207" s="25">
        <v>0.113207547169811</v>
      </c>
      <c r="K207">
        <f t="shared" si="15"/>
        <v>3.1048623315758639E-3</v>
      </c>
      <c r="L207">
        <f t="shared" si="16"/>
        <v>5.5721291546193222E-2</v>
      </c>
      <c r="M207">
        <f t="shared" si="17"/>
        <v>6.3080707410784606E-3</v>
      </c>
      <c r="N207">
        <f t="shared" si="18"/>
        <v>5.5721291546193222E-2</v>
      </c>
      <c r="O207">
        <f t="shared" si="19"/>
        <v>1.5601961632934103</v>
      </c>
      <c r="Q207" s="7">
        <v>181</v>
      </c>
      <c r="R207" s="7">
        <v>1.2770747217756831E-2</v>
      </c>
      <c r="S207" s="7">
        <v>-3.2982959655590179E-3</v>
      </c>
      <c r="U207" s="7">
        <v>81.306306306306311</v>
      </c>
      <c r="V207" s="7">
        <v>1.9261912804944662E-2</v>
      </c>
    </row>
    <row r="208" spans="1:22" x14ac:dyDescent="0.35">
      <c r="A208" s="3">
        <v>2017</v>
      </c>
      <c r="B208" s="13" t="s">
        <v>26</v>
      </c>
      <c r="C208" s="13" t="s">
        <v>69</v>
      </c>
      <c r="D208" s="13">
        <v>1991</v>
      </c>
      <c r="E208" s="14">
        <v>26</v>
      </c>
      <c r="F208" s="13">
        <v>55</v>
      </c>
      <c r="G208" s="13">
        <v>7</v>
      </c>
      <c r="H208" s="13">
        <v>62</v>
      </c>
      <c r="I208" s="13" t="b">
        <v>1</v>
      </c>
      <c r="J208" s="4">
        <v>0.112903225806452</v>
      </c>
      <c r="K208">
        <f t="shared" si="15"/>
        <v>3.6321031048623317E-3</v>
      </c>
      <c r="L208">
        <f t="shared" si="16"/>
        <v>6.0266932100965051E-2</v>
      </c>
      <c r="M208">
        <f t="shared" si="17"/>
        <v>6.8043310436573679E-3</v>
      </c>
      <c r="N208">
        <f t="shared" si="18"/>
        <v>6.0266932100965051E-2</v>
      </c>
      <c r="O208">
        <f t="shared" si="19"/>
        <v>1.5669402346250914</v>
      </c>
      <c r="Q208" s="7">
        <v>182</v>
      </c>
      <c r="R208" s="7">
        <v>1.547503919218852E-2</v>
      </c>
      <c r="S208" s="7">
        <v>-4.1046788710422388E-3</v>
      </c>
      <c r="U208" s="7">
        <v>81.756756756756758</v>
      </c>
      <c r="V208" s="7">
        <v>1.9440353118222099E-2</v>
      </c>
    </row>
    <row r="209" spans="1:22" x14ac:dyDescent="0.35">
      <c r="A209" s="24">
        <v>2017</v>
      </c>
      <c r="B209" s="17" t="s">
        <v>52</v>
      </c>
      <c r="C209" s="17" t="s">
        <v>61</v>
      </c>
      <c r="D209" s="17">
        <v>1995</v>
      </c>
      <c r="E209" s="17">
        <v>22</v>
      </c>
      <c r="F209" s="17">
        <v>49</v>
      </c>
      <c r="G209" s="17">
        <v>6</v>
      </c>
      <c r="H209" s="17">
        <v>55</v>
      </c>
      <c r="I209" s="17" t="b">
        <v>1</v>
      </c>
      <c r="J209" s="25">
        <v>0.109090909090909</v>
      </c>
      <c r="K209">
        <f t="shared" si="15"/>
        <v>3.2220269478617459E-3</v>
      </c>
      <c r="L209">
        <f t="shared" si="16"/>
        <v>5.6762901157901946E-2</v>
      </c>
      <c r="M209">
        <f t="shared" si="17"/>
        <v>6.1923164899529348E-3</v>
      </c>
      <c r="N209">
        <f t="shared" si="18"/>
        <v>5.6762901157901946E-2</v>
      </c>
      <c r="O209">
        <f t="shared" si="19"/>
        <v>1.2487838254738428</v>
      </c>
      <c r="Q209" s="7">
        <v>183</v>
      </c>
      <c r="R209" s="7">
        <v>1.0942505151924093E-2</v>
      </c>
      <c r="S209" s="7">
        <v>-2.9024462643071087E-3</v>
      </c>
      <c r="U209" s="7">
        <v>82.207207207207219</v>
      </c>
      <c r="V209" s="7">
        <v>1.9483668975997733E-2</v>
      </c>
    </row>
    <row r="210" spans="1:22" x14ac:dyDescent="0.35">
      <c r="A210" s="3">
        <v>2017</v>
      </c>
      <c r="B210" s="13" t="s">
        <v>42</v>
      </c>
      <c r="C210" s="13" t="s">
        <v>66</v>
      </c>
      <c r="D210" s="13">
        <v>1993</v>
      </c>
      <c r="E210" s="14">
        <v>24</v>
      </c>
      <c r="F210" s="13">
        <v>49</v>
      </c>
      <c r="G210" s="13">
        <v>6</v>
      </c>
      <c r="H210" s="13">
        <v>55</v>
      </c>
      <c r="I210" s="13" t="b">
        <v>1</v>
      </c>
      <c r="J210" s="4">
        <v>0.109090909090909</v>
      </c>
      <c r="K210">
        <f t="shared" si="15"/>
        <v>3.2220269478617459E-3</v>
      </c>
      <c r="L210">
        <f t="shared" si="16"/>
        <v>5.6762901157901946E-2</v>
      </c>
      <c r="M210">
        <f t="shared" si="17"/>
        <v>6.1923164899529348E-3</v>
      </c>
      <c r="N210">
        <f t="shared" si="18"/>
        <v>5.6762901157901946E-2</v>
      </c>
      <c r="O210">
        <f t="shared" si="19"/>
        <v>1.3623096277896467</v>
      </c>
      <c r="Q210" s="7">
        <v>184</v>
      </c>
      <c r="R210" s="7">
        <v>1.3056076088363771E-2</v>
      </c>
      <c r="S210" s="7">
        <v>-5.0160172007467866E-3</v>
      </c>
      <c r="U210" s="7">
        <v>82.657657657657666</v>
      </c>
      <c r="V210" s="7">
        <v>1.9609002218184284E-2</v>
      </c>
    </row>
    <row r="211" spans="1:22" x14ac:dyDescent="0.35">
      <c r="A211" s="24">
        <v>2017</v>
      </c>
      <c r="B211" s="17" t="s">
        <v>67</v>
      </c>
      <c r="C211" s="17" t="s">
        <v>68</v>
      </c>
      <c r="D211" s="17">
        <v>1995</v>
      </c>
      <c r="E211" s="17">
        <v>22</v>
      </c>
      <c r="F211" s="17">
        <v>60</v>
      </c>
      <c r="G211" s="17">
        <v>7</v>
      </c>
      <c r="H211" s="17">
        <v>67</v>
      </c>
      <c r="I211" s="17" t="b">
        <v>1</v>
      </c>
      <c r="J211" s="25">
        <v>0.104477611940299</v>
      </c>
      <c r="K211">
        <f t="shared" si="15"/>
        <v>3.9250146455770355E-3</v>
      </c>
      <c r="L211">
        <f t="shared" si="16"/>
        <v>6.2649937315028784E-2</v>
      </c>
      <c r="M211">
        <f t="shared" si="17"/>
        <v>6.5455158388836353E-3</v>
      </c>
      <c r="N211">
        <f t="shared" si="18"/>
        <v>6.2649937315028784E-2</v>
      </c>
      <c r="O211">
        <f t="shared" si="19"/>
        <v>1.3782986209306332</v>
      </c>
      <c r="Q211" s="7">
        <v>185</v>
      </c>
      <c r="R211" s="7">
        <v>1.8978483774674527E-2</v>
      </c>
      <c r="S211" s="7">
        <v>-6.0263245776960139E-3</v>
      </c>
      <c r="U211" s="7">
        <v>83.108108108108112</v>
      </c>
      <c r="V211" s="7">
        <v>1.9723103570101919E-2</v>
      </c>
    </row>
    <row r="212" spans="1:22" x14ac:dyDescent="0.35">
      <c r="A212" s="3">
        <v>2017</v>
      </c>
      <c r="B212" s="13" t="s">
        <v>52</v>
      </c>
      <c r="C212" s="13" t="s">
        <v>61</v>
      </c>
      <c r="D212" s="13">
        <v>1994</v>
      </c>
      <c r="E212" s="14">
        <v>23</v>
      </c>
      <c r="F212" s="13">
        <v>45</v>
      </c>
      <c r="G212" s="13">
        <v>5</v>
      </c>
      <c r="H212" s="13">
        <v>50</v>
      </c>
      <c r="I212" s="13" t="b">
        <v>1</v>
      </c>
      <c r="J212" s="4">
        <v>0.1</v>
      </c>
      <c r="K212">
        <f t="shared" si="15"/>
        <v>2.9291154071470417E-3</v>
      </c>
      <c r="L212">
        <f t="shared" si="16"/>
        <v>5.4121302711104817E-2</v>
      </c>
      <c r="M212">
        <f t="shared" si="17"/>
        <v>5.4121302711104824E-3</v>
      </c>
      <c r="N212">
        <f t="shared" si="18"/>
        <v>5.4121302711104817E-2</v>
      </c>
      <c r="O212">
        <f t="shared" si="19"/>
        <v>1.2447899623554108</v>
      </c>
      <c r="Q212" s="7">
        <v>186</v>
      </c>
      <c r="R212" s="7">
        <v>1.0460217086652419E-2</v>
      </c>
      <c r="S212" s="7">
        <v>-3.1008012220608717E-3</v>
      </c>
      <c r="U212" s="7">
        <v>83.558558558558559</v>
      </c>
      <c r="V212" s="7">
        <v>1.9844477660738467E-2</v>
      </c>
    </row>
    <row r="213" spans="1:22" x14ac:dyDescent="0.35">
      <c r="A213" s="3">
        <v>2013</v>
      </c>
      <c r="B213" s="13" t="s">
        <v>30</v>
      </c>
      <c r="C213" s="13" t="s">
        <v>260</v>
      </c>
      <c r="D213" s="13">
        <v>1991</v>
      </c>
      <c r="E213" s="17">
        <v>22</v>
      </c>
      <c r="F213" s="13">
        <v>67</v>
      </c>
      <c r="G213" s="13">
        <v>7</v>
      </c>
      <c r="H213" s="13">
        <v>74</v>
      </c>
      <c r="I213" s="13" t="b">
        <v>1</v>
      </c>
      <c r="J213" s="4">
        <v>9.45945945945946E-2</v>
      </c>
      <c r="K213">
        <f t="shared" si="15"/>
        <v>4.3350908025776213E-3</v>
      </c>
      <c r="L213">
        <f t="shared" si="16"/>
        <v>6.5841406444407169E-2</v>
      </c>
      <c r="M213">
        <f t="shared" si="17"/>
        <v>6.2282411501466241E-3</v>
      </c>
      <c r="N213">
        <f t="shared" si="18"/>
        <v>6.5841406444407169E-2</v>
      </c>
      <c r="O213">
        <f t="shared" si="19"/>
        <v>1.4485109417769577</v>
      </c>
      <c r="Q213" s="7">
        <v>187</v>
      </c>
      <c r="R213" s="7">
        <v>1.1221933233622422E-2</v>
      </c>
      <c r="S213" s="7">
        <v>-3.3820732052338258E-3</v>
      </c>
      <c r="U213" s="7">
        <v>84.00900900900902</v>
      </c>
      <c r="V213" s="7">
        <v>1.9978142878198633E-2</v>
      </c>
    </row>
    <row r="214" spans="1:22" x14ac:dyDescent="0.35">
      <c r="A214" s="5">
        <v>2016</v>
      </c>
      <c r="B214" s="14" t="s">
        <v>67</v>
      </c>
      <c r="C214" s="14" t="s">
        <v>145</v>
      </c>
      <c r="D214" s="14">
        <v>1992</v>
      </c>
      <c r="E214" s="14">
        <v>24</v>
      </c>
      <c r="F214" s="14">
        <v>49</v>
      </c>
      <c r="G214" s="14">
        <v>5</v>
      </c>
      <c r="H214" s="14">
        <v>54</v>
      </c>
      <c r="I214" s="14" t="b">
        <v>1</v>
      </c>
      <c r="J214" s="6">
        <v>9.2592592592592601E-2</v>
      </c>
      <c r="K214">
        <f t="shared" si="15"/>
        <v>3.1634446397188049E-3</v>
      </c>
      <c r="L214">
        <f t="shared" si="16"/>
        <v>5.624450764046926E-2</v>
      </c>
      <c r="M214">
        <f t="shared" si="17"/>
        <v>5.2078247815249322E-3</v>
      </c>
      <c r="N214">
        <f t="shared" si="18"/>
        <v>5.624450764046926E-2</v>
      </c>
      <c r="O214">
        <f t="shared" si="19"/>
        <v>1.3498681833712622</v>
      </c>
      <c r="Q214" s="7">
        <v>188</v>
      </c>
      <c r="R214" s="7">
        <v>1.316868490016501E-2</v>
      </c>
      <c r="S214" s="7">
        <v>-3.9824767562654951E-3</v>
      </c>
      <c r="U214" s="7">
        <v>84.459459459459467</v>
      </c>
      <c r="V214" s="7">
        <v>2.0058689325707545E-2</v>
      </c>
    </row>
    <row r="215" spans="1:22" x14ac:dyDescent="0.35">
      <c r="A215" s="24">
        <v>2017</v>
      </c>
      <c r="B215" s="17" t="s">
        <v>52</v>
      </c>
      <c r="C215" s="17" t="s">
        <v>168</v>
      </c>
      <c r="D215" s="17">
        <v>1995</v>
      </c>
      <c r="E215" s="17">
        <v>22</v>
      </c>
      <c r="F215" s="17">
        <v>53</v>
      </c>
      <c r="G215" s="17">
        <v>5</v>
      </c>
      <c r="H215" s="17">
        <v>58</v>
      </c>
      <c r="I215" s="17" t="b">
        <v>1</v>
      </c>
      <c r="J215" s="25">
        <v>8.6206896551724102E-2</v>
      </c>
      <c r="K215">
        <f t="shared" si="15"/>
        <v>3.3977738722905681E-3</v>
      </c>
      <c r="L215">
        <f t="shared" si="16"/>
        <v>5.8290426935222975E-2</v>
      </c>
      <c r="M215">
        <f t="shared" si="17"/>
        <v>5.0250368047605994E-3</v>
      </c>
      <c r="N215">
        <f t="shared" si="18"/>
        <v>5.8290426935222975E-2</v>
      </c>
      <c r="O215">
        <f t="shared" si="19"/>
        <v>1.2823893925749055</v>
      </c>
      <c r="Q215" s="7">
        <v>189</v>
      </c>
      <c r="R215" s="7">
        <v>1.1918028778849971E-2</v>
      </c>
      <c r="S215" s="7">
        <v>-4.6270740847150459E-3</v>
      </c>
      <c r="U215" s="7">
        <v>84.909909909909913</v>
      </c>
      <c r="V215" s="7">
        <v>2.0100147219042432E-2</v>
      </c>
    </row>
    <row r="216" spans="1:22" x14ac:dyDescent="0.35">
      <c r="A216" s="5">
        <v>2016</v>
      </c>
      <c r="B216" s="14" t="s">
        <v>30</v>
      </c>
      <c r="C216" s="14" t="s">
        <v>162</v>
      </c>
      <c r="D216" s="14">
        <v>1993</v>
      </c>
      <c r="E216" s="14">
        <v>23</v>
      </c>
      <c r="F216" s="14">
        <v>47</v>
      </c>
      <c r="G216" s="14">
        <v>4</v>
      </c>
      <c r="H216" s="14">
        <v>51</v>
      </c>
      <c r="I216" s="14" t="b">
        <v>1</v>
      </c>
      <c r="J216" s="6">
        <v>7.8431372549019607E-2</v>
      </c>
      <c r="K216">
        <f t="shared" si="15"/>
        <v>2.9876977152899823E-3</v>
      </c>
      <c r="L216">
        <f t="shared" si="16"/>
        <v>5.4659836400139203E-2</v>
      </c>
      <c r="M216">
        <f t="shared" si="17"/>
        <v>4.2870459921677808E-3</v>
      </c>
      <c r="N216">
        <f t="shared" si="18"/>
        <v>5.4659836400139203E-2</v>
      </c>
      <c r="O216">
        <f t="shared" si="19"/>
        <v>1.2571762372032016</v>
      </c>
      <c r="Q216" s="7">
        <v>190</v>
      </c>
      <c r="R216" s="7">
        <v>1.2770747217756831E-2</v>
      </c>
      <c r="S216" s="7">
        <v>-4.1594278975769818E-3</v>
      </c>
      <c r="U216" s="7">
        <v>85.36036036036036</v>
      </c>
      <c r="V216" s="7">
        <v>2.0102198149838962E-2</v>
      </c>
    </row>
    <row r="217" spans="1:22" x14ac:dyDescent="0.35">
      <c r="A217" s="3">
        <v>2017</v>
      </c>
      <c r="B217" s="13" t="s">
        <v>26</v>
      </c>
      <c r="C217" s="13" t="s">
        <v>27</v>
      </c>
      <c r="D217" s="13">
        <v>1995</v>
      </c>
      <c r="E217" s="17">
        <v>22</v>
      </c>
      <c r="F217" s="13">
        <v>105</v>
      </c>
      <c r="G217" s="13">
        <v>8</v>
      </c>
      <c r="H217" s="13">
        <v>113</v>
      </c>
      <c r="I217" s="13" t="b">
        <v>1</v>
      </c>
      <c r="J217" s="4">
        <v>7.0796460176991205E-2</v>
      </c>
      <c r="K217">
        <f t="shared" si="15"/>
        <v>6.6198008201523136E-3</v>
      </c>
      <c r="L217">
        <f t="shared" si="16"/>
        <v>8.1362158403967585E-2</v>
      </c>
      <c r="M217">
        <f t="shared" si="17"/>
        <v>5.7601528073605414E-3</v>
      </c>
      <c r="N217">
        <f t="shared" si="18"/>
        <v>8.1362158403967585E-2</v>
      </c>
      <c r="O217">
        <f t="shared" si="19"/>
        <v>1.7899674848872869</v>
      </c>
      <c r="Q217" s="7">
        <v>191</v>
      </c>
      <c r="R217" s="7">
        <v>1.5807724288321681E-2</v>
      </c>
      <c r="S217" s="7">
        <v>-6.3844315502606264E-3</v>
      </c>
      <c r="U217" s="7">
        <v>85.810810810810821</v>
      </c>
      <c r="V217" s="7">
        <v>2.0167513394944714E-2</v>
      </c>
    </row>
    <row r="218" spans="1:22" x14ac:dyDescent="0.35">
      <c r="A218" s="5">
        <v>2014</v>
      </c>
      <c r="B218" s="14" t="s">
        <v>30</v>
      </c>
      <c r="C218" s="14" t="s">
        <v>260</v>
      </c>
      <c r="D218" s="14">
        <v>1991</v>
      </c>
      <c r="E218" s="14">
        <v>23</v>
      </c>
      <c r="F218" s="14">
        <v>54</v>
      </c>
      <c r="G218" s="14">
        <v>4</v>
      </c>
      <c r="H218" s="14">
        <v>58</v>
      </c>
      <c r="I218" s="14" t="b">
        <v>1</v>
      </c>
      <c r="J218" s="6">
        <v>6.8965517241379296E-2</v>
      </c>
      <c r="K218">
        <f t="shared" si="15"/>
        <v>3.3977738722905681E-3</v>
      </c>
      <c r="L218">
        <f t="shared" si="16"/>
        <v>5.8290426935222975E-2</v>
      </c>
      <c r="M218">
        <f t="shared" si="17"/>
        <v>4.02002944380848E-3</v>
      </c>
      <c r="N218">
        <f t="shared" si="18"/>
        <v>5.8290426935222975E-2</v>
      </c>
      <c r="O218">
        <f t="shared" si="19"/>
        <v>1.3406798195101284</v>
      </c>
      <c r="Q218" s="7">
        <v>192</v>
      </c>
      <c r="R218" s="7">
        <v>1.3554945204604263E-2</v>
      </c>
      <c r="S218" s="7">
        <v>-4.6305062896278767E-3</v>
      </c>
      <c r="U218" s="7">
        <v>86.261261261261268</v>
      </c>
      <c r="V218" s="7">
        <v>2.0271289449839629E-2</v>
      </c>
    </row>
    <row r="219" spans="1:22" x14ac:dyDescent="0.35">
      <c r="A219" s="24">
        <v>2016</v>
      </c>
      <c r="B219" s="17" t="s">
        <v>26</v>
      </c>
      <c r="C219" s="17" t="s">
        <v>27</v>
      </c>
      <c r="D219" s="17">
        <v>1993</v>
      </c>
      <c r="E219" s="17">
        <v>23</v>
      </c>
      <c r="F219" s="17">
        <v>72</v>
      </c>
      <c r="G219" s="17">
        <v>4</v>
      </c>
      <c r="H219" s="17">
        <v>76</v>
      </c>
      <c r="I219" s="17" t="b">
        <v>1</v>
      </c>
      <c r="J219" s="25">
        <v>5.2631578947368397E-2</v>
      </c>
      <c r="K219">
        <f t="shared" si="15"/>
        <v>4.4522554188635034E-3</v>
      </c>
      <c r="L219">
        <f t="shared" si="16"/>
        <v>6.6725223258251476E-2</v>
      </c>
      <c r="M219">
        <f t="shared" si="17"/>
        <v>3.5118538556974444E-3</v>
      </c>
      <c r="N219">
        <f t="shared" si="18"/>
        <v>6.6725223258251476E-2</v>
      </c>
      <c r="O219">
        <f t="shared" si="19"/>
        <v>1.5346801349397841</v>
      </c>
      <c r="Q219" s="7">
        <v>193</v>
      </c>
      <c r="R219" s="7">
        <v>1.2244610582021673E-2</v>
      </c>
      <c r="S219" s="7">
        <v>-5.1481163907262434E-3</v>
      </c>
      <c r="U219" s="7">
        <v>86.711711711711715</v>
      </c>
      <c r="V219" s="7">
        <v>2.0327334964726936E-2</v>
      </c>
    </row>
    <row r="220" spans="1:22" x14ac:dyDescent="0.35">
      <c r="A220" s="3">
        <v>2015</v>
      </c>
      <c r="B220" s="13" t="s">
        <v>30</v>
      </c>
      <c r="C220" s="13" t="s">
        <v>40</v>
      </c>
      <c r="D220" s="13">
        <v>1993</v>
      </c>
      <c r="E220" s="14">
        <v>22</v>
      </c>
      <c r="F220" s="13">
        <v>54</v>
      </c>
      <c r="G220" s="13">
        <v>3</v>
      </c>
      <c r="H220" s="13">
        <v>57</v>
      </c>
      <c r="I220" s="13" t="b">
        <v>1</v>
      </c>
      <c r="J220" s="4">
        <v>5.2631578947368397E-2</v>
      </c>
      <c r="K220">
        <f t="shared" si="15"/>
        <v>3.3391915641476275E-3</v>
      </c>
      <c r="L220">
        <f t="shared" si="16"/>
        <v>5.7785738414834052E-2</v>
      </c>
      <c r="M220">
        <f t="shared" si="17"/>
        <v>3.0413546534123173E-3</v>
      </c>
      <c r="N220">
        <f t="shared" si="18"/>
        <v>5.7785738414834052E-2</v>
      </c>
      <c r="O220">
        <f t="shared" si="19"/>
        <v>1.2712862451263491</v>
      </c>
      <c r="Q220" s="7">
        <v>194</v>
      </c>
      <c r="R220" s="7">
        <v>1.3155792421486016E-2</v>
      </c>
      <c r="S220" s="7">
        <v>-5.1480537998689017E-3</v>
      </c>
      <c r="U220" s="7">
        <v>87.162162162162176</v>
      </c>
      <c r="V220" s="7">
        <v>2.0412993130972043E-2</v>
      </c>
    </row>
    <row r="221" spans="1:22" x14ac:dyDescent="0.35">
      <c r="A221" s="3">
        <v>2017</v>
      </c>
      <c r="B221" s="13" t="s">
        <v>94</v>
      </c>
      <c r="C221" s="13" t="s">
        <v>179</v>
      </c>
      <c r="D221" s="13">
        <v>1995</v>
      </c>
      <c r="E221" s="17">
        <v>22</v>
      </c>
      <c r="F221" s="13">
        <v>92</v>
      </c>
      <c r="G221" s="13">
        <v>5</v>
      </c>
      <c r="H221" s="13">
        <v>97</v>
      </c>
      <c r="I221" s="13" t="b">
        <v>1</v>
      </c>
      <c r="J221" s="4">
        <v>5.1546391752577303E-2</v>
      </c>
      <c r="K221">
        <f t="shared" si="15"/>
        <v>5.6824838898652608E-3</v>
      </c>
      <c r="L221">
        <f t="shared" si="16"/>
        <v>7.5382251822728549E-2</v>
      </c>
      <c r="M221">
        <f t="shared" si="17"/>
        <v>3.8856830836458004E-3</v>
      </c>
      <c r="N221">
        <f t="shared" si="18"/>
        <v>7.5382251822728549E-2</v>
      </c>
      <c r="O221">
        <f t="shared" si="19"/>
        <v>1.6584095401000281</v>
      </c>
      <c r="Q221" s="7">
        <v>195</v>
      </c>
      <c r="R221" s="7">
        <v>1.3056076088363771E-2</v>
      </c>
      <c r="S221" s="7">
        <v>-6.0210245616989164E-3</v>
      </c>
      <c r="U221" s="7">
        <v>87.612612612612622</v>
      </c>
      <c r="V221" s="7">
        <v>2.0464220921910352E-2</v>
      </c>
    </row>
    <row r="222" spans="1:22" x14ac:dyDescent="0.35">
      <c r="A222" s="3">
        <v>2016</v>
      </c>
      <c r="B222" s="13" t="s">
        <v>26</v>
      </c>
      <c r="C222" s="13" t="s">
        <v>27</v>
      </c>
      <c r="D222" s="13">
        <v>1994</v>
      </c>
      <c r="E222" s="14">
        <v>22</v>
      </c>
      <c r="F222" s="13">
        <v>88</v>
      </c>
      <c r="G222" s="13">
        <v>4</v>
      </c>
      <c r="H222" s="13">
        <v>92</v>
      </c>
      <c r="I222" s="13" t="b">
        <v>1</v>
      </c>
      <c r="J222" s="4">
        <v>4.3478260869565202E-2</v>
      </c>
      <c r="K222">
        <f t="shared" si="15"/>
        <v>5.3895723491505561E-3</v>
      </c>
      <c r="L222">
        <f t="shared" si="16"/>
        <v>7.3413706820665003E-2</v>
      </c>
      <c r="M222">
        <f t="shared" si="17"/>
        <v>3.1919002965506513E-3</v>
      </c>
      <c r="N222">
        <f t="shared" si="18"/>
        <v>7.3413706820665003E-2</v>
      </c>
      <c r="O222">
        <f t="shared" si="19"/>
        <v>1.61510155005463</v>
      </c>
      <c r="Q222" s="7">
        <v>196</v>
      </c>
      <c r="R222" s="7">
        <v>1.436821318048289E-2</v>
      </c>
      <c r="S222" s="7">
        <v>-5.183523543601588E-3</v>
      </c>
      <c r="U222" s="7">
        <v>88.063063063063069</v>
      </c>
      <c r="V222" s="7">
        <v>2.0718074095909669E-2</v>
      </c>
    </row>
    <row r="223" spans="1:22" x14ac:dyDescent="0.35">
      <c r="A223" s="3">
        <v>2017</v>
      </c>
      <c r="B223" s="13" t="s">
        <v>30</v>
      </c>
      <c r="C223" s="13" t="s">
        <v>226</v>
      </c>
      <c r="D223" s="13">
        <v>1994</v>
      </c>
      <c r="E223" s="17">
        <v>23</v>
      </c>
      <c r="F223" s="13">
        <v>54</v>
      </c>
      <c r="G223" s="13">
        <v>2</v>
      </c>
      <c r="H223" s="13">
        <v>56</v>
      </c>
      <c r="I223" s="13" t="b">
        <v>1</v>
      </c>
      <c r="J223" s="4">
        <v>3.5714285714285698E-2</v>
      </c>
      <c r="K223">
        <f t="shared" si="15"/>
        <v>3.2806092560046865E-3</v>
      </c>
      <c r="L223">
        <f t="shared" si="16"/>
        <v>5.7276603041771658E-2</v>
      </c>
      <c r="M223">
        <f t="shared" si="17"/>
        <v>2.0455929657775583E-3</v>
      </c>
      <c r="N223">
        <f t="shared" si="18"/>
        <v>5.7276603041771658E-2</v>
      </c>
      <c r="O223">
        <f t="shared" si="19"/>
        <v>1.3173618699607481</v>
      </c>
      <c r="Q223" s="7">
        <v>197</v>
      </c>
      <c r="R223" s="7">
        <v>1.4045531613168743E-2</v>
      </c>
      <c r="S223" s="7">
        <v>-6.0913570617538628E-3</v>
      </c>
      <c r="U223" s="7">
        <v>88.513513513513516</v>
      </c>
      <c r="V223" s="7">
        <v>2.0746499372590151E-2</v>
      </c>
    </row>
    <row r="224" spans="1:22" x14ac:dyDescent="0.35">
      <c r="A224" s="3">
        <v>2017</v>
      </c>
      <c r="B224" s="13" t="s">
        <v>26</v>
      </c>
      <c r="C224" s="13" t="s">
        <v>27</v>
      </c>
      <c r="D224" s="13">
        <v>1994</v>
      </c>
      <c r="E224" s="14">
        <v>23</v>
      </c>
      <c r="F224" s="13">
        <v>74</v>
      </c>
      <c r="G224" s="13">
        <v>2</v>
      </c>
      <c r="H224" s="13">
        <v>76</v>
      </c>
      <c r="I224" s="13" t="b">
        <v>1</v>
      </c>
      <c r="J224" s="4">
        <v>2.6315789473684199E-2</v>
      </c>
      <c r="K224">
        <f t="shared" si="15"/>
        <v>4.4522554188635034E-3</v>
      </c>
      <c r="L224">
        <f t="shared" si="16"/>
        <v>6.6725223258251476E-2</v>
      </c>
      <c r="M224">
        <f t="shared" si="17"/>
        <v>1.7559269278487222E-3</v>
      </c>
      <c r="N224">
        <f t="shared" si="18"/>
        <v>6.6725223258251476E-2</v>
      </c>
      <c r="O224">
        <f t="shared" si="19"/>
        <v>1.5346801349397841</v>
      </c>
      <c r="Q224" s="7">
        <v>198</v>
      </c>
      <c r="R224" s="7">
        <v>1.3332388140949759E-2</v>
      </c>
      <c r="S224" s="7">
        <v>-5.430716965630503E-3</v>
      </c>
      <c r="U224" s="7">
        <v>88.963963963963977</v>
      </c>
      <c r="V224" s="7">
        <v>2.0746499372590151E-2</v>
      </c>
    </row>
    <row r="225" spans="17:22" x14ac:dyDescent="0.35">
      <c r="Q225" s="7">
        <v>199</v>
      </c>
      <c r="R225" s="7">
        <v>1.7980220699215982E-2</v>
      </c>
      <c r="S225" s="7">
        <v>-8.4931912397348229E-3</v>
      </c>
      <c r="U225" s="7">
        <v>89.414414414414424</v>
      </c>
      <c r="V225" s="7">
        <v>2.0972004800553116E-2</v>
      </c>
    </row>
    <row r="226" spans="17:22" x14ac:dyDescent="0.35">
      <c r="Q226" s="7">
        <v>200</v>
      </c>
      <c r="R226" s="7">
        <v>1.2689662288644475E-2</v>
      </c>
      <c r="S226" s="7">
        <v>-4.8899524324545777E-3</v>
      </c>
      <c r="U226" s="7">
        <v>89.86486486486487</v>
      </c>
      <c r="V226" s="7">
        <v>2.1105154579994501E-2</v>
      </c>
    </row>
    <row r="227" spans="17:22" x14ac:dyDescent="0.35">
      <c r="Q227" s="7">
        <v>201</v>
      </c>
      <c r="R227" s="7">
        <v>1.0361065871805719E-2</v>
      </c>
      <c r="S227" s="7">
        <v>-3.9926294419983807E-3</v>
      </c>
      <c r="U227" s="7">
        <v>90.315315315315317</v>
      </c>
      <c r="V227" s="7">
        <v>2.1800442394507753E-2</v>
      </c>
    </row>
    <row r="228" spans="17:22" x14ac:dyDescent="0.35">
      <c r="Q228" s="7">
        <v>202</v>
      </c>
      <c r="R228" s="7">
        <v>1.4264638786570683E-2</v>
      </c>
      <c r="S228" s="7">
        <v>-6.0587880463246636E-3</v>
      </c>
      <c r="U228" s="7">
        <v>90.765765765765778</v>
      </c>
      <c r="V228" s="7">
        <v>2.187069705767232E-2</v>
      </c>
    </row>
    <row r="229" spans="17:22" x14ac:dyDescent="0.35">
      <c r="Q229" s="7">
        <v>203</v>
      </c>
      <c r="R229" s="7">
        <v>1.1221933233622422E-2</v>
      </c>
      <c r="S229" s="7">
        <v>-4.3620557087824087E-3</v>
      </c>
      <c r="U229" s="7">
        <v>91.216216216216225</v>
      </c>
      <c r="V229" s="7">
        <v>2.2113782790720331E-2</v>
      </c>
    </row>
    <row r="230" spans="17:22" x14ac:dyDescent="0.35">
      <c r="Q230" s="7">
        <v>204</v>
      </c>
      <c r="R230" s="7">
        <v>1.6697847198339225E-2</v>
      </c>
      <c r="S230" s="7">
        <v>-7.7768880038971665E-3</v>
      </c>
      <c r="U230" s="7">
        <v>91.666666666666671</v>
      </c>
      <c r="V230" s="7">
        <v>2.2284237477550334E-2</v>
      </c>
    </row>
    <row r="231" spans="17:22" x14ac:dyDescent="0.35">
      <c r="Q231" s="7">
        <v>205</v>
      </c>
      <c r="R231" s="7">
        <v>1.4501048782182542E-2</v>
      </c>
      <c r="S231" s="7">
        <v>-8.192978041104082E-3</v>
      </c>
      <c r="U231" s="7">
        <v>92.117117117117118</v>
      </c>
      <c r="V231" s="7">
        <v>2.2414937938322908E-2</v>
      </c>
    </row>
    <row r="232" spans="17:22" x14ac:dyDescent="0.35">
      <c r="Q232" s="7">
        <v>206</v>
      </c>
      <c r="R232" s="7">
        <v>1.4227192584293627E-2</v>
      </c>
      <c r="S232" s="7">
        <v>-7.4228615406362591E-3</v>
      </c>
      <c r="U232" s="7">
        <v>92.567567567567579</v>
      </c>
      <c r="V232" s="7">
        <v>2.3133467129116007E-2</v>
      </c>
    </row>
    <row r="233" spans="17:22" x14ac:dyDescent="0.35">
      <c r="Q233" s="7">
        <v>207</v>
      </c>
      <c r="R233" s="7">
        <v>1.065575208513652E-2</v>
      </c>
      <c r="S233" s="7">
        <v>-4.4634355951835855E-3</v>
      </c>
      <c r="U233" s="7">
        <v>93.018018018018026</v>
      </c>
      <c r="V233" s="7">
        <v>2.3143242522381018E-2</v>
      </c>
    </row>
    <row r="234" spans="17:22" x14ac:dyDescent="0.35">
      <c r="Q234" s="7">
        <v>208</v>
      </c>
      <c r="R234" s="7">
        <v>1.2027874684143075E-2</v>
      </c>
      <c r="S234" s="7">
        <v>-5.8355581941901399E-3</v>
      </c>
      <c r="U234" s="7">
        <v>93.468468468468473</v>
      </c>
      <c r="V234" s="7">
        <v>2.3155293157158738E-2</v>
      </c>
    </row>
    <row r="235" spans="17:22" x14ac:dyDescent="0.35">
      <c r="Q235" s="7">
        <v>209</v>
      </c>
      <c r="R235" s="7">
        <v>1.1760889358371992E-2</v>
      </c>
      <c r="S235" s="7">
        <v>-5.2153735194883566E-3</v>
      </c>
      <c r="U235" s="7">
        <v>93.918918918918919</v>
      </c>
      <c r="V235" s="7">
        <v>2.327593576434505E-2</v>
      </c>
    </row>
    <row r="236" spans="17:22" x14ac:dyDescent="0.35">
      <c r="Q236" s="7">
        <v>210</v>
      </c>
      <c r="R236" s="7">
        <v>1.0813994756458976E-2</v>
      </c>
      <c r="S236" s="7">
        <v>-5.4018644853484933E-3</v>
      </c>
      <c r="U236" s="7">
        <v>94.36936936936938</v>
      </c>
      <c r="V236" s="7">
        <v>2.3317052342827799E-2</v>
      </c>
    </row>
    <row r="237" spans="17:22" x14ac:dyDescent="0.35">
      <c r="Q237" s="7">
        <v>211</v>
      </c>
      <c r="R237" s="7">
        <v>1.2360004328472288E-2</v>
      </c>
      <c r="S237" s="7">
        <v>-6.1317631783256643E-3</v>
      </c>
      <c r="U237" s="7">
        <v>94.819819819819827</v>
      </c>
      <c r="V237" s="7">
        <v>2.3973734420215241E-2</v>
      </c>
    </row>
    <row r="238" spans="17:22" x14ac:dyDescent="0.35">
      <c r="Q238" s="7">
        <v>212</v>
      </c>
      <c r="R238" s="7">
        <v>1.1918028778849971E-2</v>
      </c>
      <c r="S238" s="7">
        <v>-6.710203997325039E-3</v>
      </c>
      <c r="U238" s="7">
        <v>95.270270270270274</v>
      </c>
      <c r="V238" s="7">
        <v>2.4132489786662176E-2</v>
      </c>
    </row>
    <row r="239" spans="17:22" x14ac:dyDescent="0.35">
      <c r="Q239" s="7">
        <v>213</v>
      </c>
      <c r="R239" s="7">
        <v>1.0942505151924093E-2</v>
      </c>
      <c r="S239" s="7">
        <v>-5.9174683471634936E-3</v>
      </c>
      <c r="U239" s="7">
        <v>95.72072072072072</v>
      </c>
      <c r="V239" s="7">
        <v>2.4373510187737587E-2</v>
      </c>
    </row>
    <row r="240" spans="17:22" x14ac:dyDescent="0.35">
      <c r="Q240" s="7">
        <v>214</v>
      </c>
      <c r="R240" s="7">
        <v>1.0921599344627903E-2</v>
      </c>
      <c r="S240" s="7">
        <v>-6.6345533524601224E-3</v>
      </c>
      <c r="U240" s="7">
        <v>96.171171171171181</v>
      </c>
      <c r="V240" s="7">
        <v>2.4603872001720668E-2</v>
      </c>
    </row>
    <row r="241" spans="17:22" x14ac:dyDescent="0.35">
      <c r="Q241" s="7">
        <v>215</v>
      </c>
      <c r="R241" s="7">
        <v>1.5273620117698901E-2</v>
      </c>
      <c r="S241" s="7">
        <v>-9.5134673103383603E-3</v>
      </c>
      <c r="U241" s="7">
        <v>96.621621621621628</v>
      </c>
      <c r="V241" s="7">
        <v>2.464918303826575E-2</v>
      </c>
    </row>
    <row r="242" spans="17:22" x14ac:dyDescent="0.35">
      <c r="Q242" s="7">
        <v>216</v>
      </c>
      <c r="R242" s="7">
        <v>1.1647028797403987E-2</v>
      </c>
      <c r="S242" s="7">
        <v>-7.6269993535955068E-3</v>
      </c>
      <c r="U242" s="7">
        <v>97.072072072072075</v>
      </c>
      <c r="V242" s="7">
        <v>2.4737227298267522E-2</v>
      </c>
    </row>
    <row r="243" spans="17:22" x14ac:dyDescent="0.35">
      <c r="Q243" s="7">
        <v>217</v>
      </c>
      <c r="R243" s="7">
        <v>1.3332388140949759E-2</v>
      </c>
      <c r="S243" s="7">
        <v>-9.8205342852523154E-3</v>
      </c>
      <c r="U243" s="7">
        <v>97.522522522522536</v>
      </c>
      <c r="V243" s="7">
        <v>2.5031102503885978E-2</v>
      </c>
    </row>
    <row r="244" spans="17:22" x14ac:dyDescent="0.35">
      <c r="Q244" s="7">
        <v>218</v>
      </c>
      <c r="R244" s="7">
        <v>1.0847763064332081E-2</v>
      </c>
      <c r="S244" s="7">
        <v>-7.8064084109197643E-3</v>
      </c>
      <c r="U244" s="7">
        <v>97.972972972972983</v>
      </c>
      <c r="V244" s="7">
        <v>2.5083020940623292E-2</v>
      </c>
    </row>
    <row r="245" spans="17:22" x14ac:dyDescent="0.35">
      <c r="Q245" s="7">
        <v>219</v>
      </c>
      <c r="R245" s="7">
        <v>1.4151048848046854E-2</v>
      </c>
      <c r="S245" s="7">
        <v>-1.0265365764401055E-2</v>
      </c>
      <c r="U245" s="7">
        <v>98.423423423423429</v>
      </c>
      <c r="V245" s="7">
        <v>2.6153164822052991E-2</v>
      </c>
    </row>
    <row r="246" spans="17:22" x14ac:dyDescent="0.35">
      <c r="Q246" s="7">
        <v>220</v>
      </c>
      <c r="R246" s="7">
        <v>1.3781505940927429E-2</v>
      </c>
      <c r="S246" s="7">
        <v>-1.0589605644376778E-2</v>
      </c>
      <c r="U246" s="7">
        <v>98.873873873873876</v>
      </c>
      <c r="V246" s="7">
        <v>2.7397712343762343E-2</v>
      </c>
    </row>
    <row r="247" spans="17:22" x14ac:dyDescent="0.35">
      <c r="Q247" s="7">
        <v>221</v>
      </c>
      <c r="R247" s="7">
        <v>1.1444456321898774E-2</v>
      </c>
      <c r="S247" s="7">
        <v>-9.3988633561212162E-3</v>
      </c>
      <c r="U247" s="7">
        <v>99.324324324324337</v>
      </c>
      <c r="V247" s="7">
        <v>2.7556221824575473E-2</v>
      </c>
    </row>
    <row r="248" spans="17:22" ht="15" thickBot="1" x14ac:dyDescent="0.4">
      <c r="Q248" s="8">
        <v>222</v>
      </c>
      <c r="R248" s="8">
        <v>1.3332388140949759E-2</v>
      </c>
      <c r="S248" s="8">
        <v>-1.1576461213101037E-2</v>
      </c>
      <c r="U248" s="8">
        <v>99.774774774774784</v>
      </c>
      <c r="V248" s="8">
        <v>2.9719370005767676E-2</v>
      </c>
    </row>
  </sheetData>
  <sortState xmlns:xlrd2="http://schemas.microsoft.com/office/spreadsheetml/2017/richdata2" ref="V27:V248">
    <sortCondition ref="V27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</vt:i4>
      </vt:variant>
    </vt:vector>
  </HeadingPairs>
  <TitlesOfParts>
    <vt:vector size="11" baseType="lpstr">
      <vt:lpstr>filtered data</vt:lpstr>
      <vt:lpstr>summary stats</vt:lpstr>
      <vt:lpstr>failure_rate_by_age</vt:lpstr>
      <vt:lpstr>Vehicles</vt:lpstr>
      <vt:lpstr>failure_rate_by_age_model</vt:lpstr>
      <vt:lpstr>0-5yrs</vt:lpstr>
      <vt:lpstr>6-15yrs</vt:lpstr>
      <vt:lpstr>16-21yrs</vt:lpstr>
      <vt:lpstr>&gt;21yrs</vt:lpstr>
      <vt:lpstr>Vehicles!alpha</vt:lpstr>
      <vt:lpstr>Vehicles!model_selection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Folse</dc:creator>
  <cp:lastModifiedBy>Nicholas Folse</cp:lastModifiedBy>
  <dcterms:created xsi:type="dcterms:W3CDTF">2018-11-02T18:59:05Z</dcterms:created>
  <dcterms:modified xsi:type="dcterms:W3CDTF">2018-11-21T23:43:41Z</dcterms:modified>
</cp:coreProperties>
</file>